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omments4.xml" ContentType="application/vnd.openxmlformats-officedocument.spreadsheetml.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omments5.xml" ContentType="application/vnd.openxmlformats-officedocument.spreadsheetml.comment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omments6.xml" ContentType="application/vnd.openxmlformats-officedocument.spreadsheetml.comment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omments7.xml" ContentType="application/vnd.openxmlformats-officedocument.spreadsheetml.comments+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Ex1.xml" ContentType="application/vnd.ms-office.chartex+xml"/>
  <Override PartName="/xl/charts/style12.xml" ContentType="application/vnd.ms-office.chartstyle+xml"/>
  <Override PartName="/xl/charts/colors12.xml" ContentType="application/vnd.ms-office.chartcolorstyle+xml"/>
  <Override PartName="/xl/drawings/drawing11.xml" ContentType="application/vnd.openxmlformats-officedocument.drawing+xml"/>
  <Override PartName="/xl/comments8.xml" ContentType="application/vnd.openxmlformats-officedocument.spreadsheetml.comments+xml"/>
  <Override PartName="/xl/drawings/drawing12.xml" ContentType="application/vnd.openxmlformats-officedocument.drawing+xml"/>
  <Override PartName="/xl/comments9.xml" ContentType="application/vnd.openxmlformats-officedocument.spreadsheetml.comments+xml"/>
  <Override PartName="/xl/charts/chart12.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omments10.xml" ContentType="application/vnd.openxmlformats-officedocument.spreadsheetml.comments+xml"/>
  <Override PartName="/xl/charts/chart13.xml" ContentType="application/vnd.openxmlformats-officedocument.drawingml.chart+xml"/>
  <Override PartName="/xl/charts/style14.xml" ContentType="application/vnd.ms-office.chartstyle+xml"/>
  <Override PartName="/xl/charts/colors14.xml" ContentType="application/vnd.ms-office.chartcolorstyle+xml"/>
  <Override PartName="/xl/charts/chart14.xml" ContentType="application/vnd.openxmlformats-officedocument.drawingml.chart+xml"/>
  <Override PartName="/xl/charts/style15.xml" ContentType="application/vnd.ms-office.chartstyle+xml"/>
  <Override PartName="/xl/charts/colors15.xml" ContentType="application/vnd.ms-office.chartcolorstyle+xml"/>
  <Override PartName="/xl/charts/chart15.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4.xml" ContentType="application/vnd.openxmlformats-officedocument.drawing+xml"/>
  <Override PartName="/xl/comments11.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SPYDER\William\My Documents\Statistical PERT\Site Downloads\SPERT Normal\Version 5.2 - Deprecate CONCATENATE\"/>
    </mc:Choice>
  </mc:AlternateContent>
  <xr:revisionPtr revIDLastSave="0" documentId="13_ncr:1_{D485A786-5A84-4E85-A77C-19F8EF09F605}" xr6:coauthVersionLast="47" xr6:coauthVersionMax="47" xr10:uidLastSave="{00000000-0000-0000-0000-000000000000}"/>
  <bookViews>
    <workbookView xWindow="-98" yWindow="-98" windowWidth="21795" windowHeight="12975" xr2:uid="{00000000-000D-0000-FFFF-FFFF00000000}"/>
  </bookViews>
  <sheets>
    <sheet name="Welcome!" sheetId="12" r:id="rId1"/>
    <sheet name="README for Version 5" sheetId="26" r:id="rId2"/>
    <sheet name="Super Simple SPERT®" sheetId="18" r:id="rId3"/>
    <sheet name="SPERT® Normal for Beginners" sheetId="16" r:id="rId4"/>
    <sheet name="SPERT® Normal (1-Point entry)" sheetId="14" r:id="rId5"/>
    <sheet name="SPERT® Normal (3-Point entry)" sheetId="7" r:id="rId6"/>
    <sheet name="SPERT® Normal (Mixed entry)" sheetId="15" r:id="rId7"/>
    <sheet name="SPERT® Normal Scheduler" sheetId="28" r:id="rId8"/>
    <sheet name="SPERT® Normal Charts" sheetId="19" r:id="rId9"/>
    <sheet name="SPERT® Normal MC Simulation" sheetId="24" r:id="rId10"/>
    <sheet name="SPERT® Normal - Agile Forecast" sheetId="23" r:id="rId11"/>
    <sheet name="SPERT® Normal - Burn-up Chart" sheetId="25" r:id="rId12"/>
    <sheet name="SPERT® Normal - CFD Charts" sheetId="27" r:id="rId13"/>
    <sheet name="VLookups" sheetId="5" r:id="rId14"/>
    <sheet name="Ratio Scale Modeler" sheetId="9" r:id="rId15"/>
    <sheet name="Collabinart®" sheetId="20" r:id="rId16"/>
    <sheet name="Change Log" sheetId="10" r:id="rId17"/>
    <sheet name="GNU GPL" sheetId="22" r:id="rId18"/>
  </sheets>
  <definedNames>
    <definedName name="_AtRisk_FitDataRange_FIT_25A41_BEC60" hidden="1">#REF!</definedName>
    <definedName name="_AtRisk_FitDataRange_FIT_5E747_5E5C3" hidden="1">#REF!</definedName>
    <definedName name="_xlchart.v1.0" hidden="1">'SPERT® Normal MC Simulation'!$B$64:$B$10063</definedName>
    <definedName name="_xlchart.v1.1" hidden="1">'SPERT® Normal MC Simulation'!$C$64:$C$10063</definedName>
    <definedName name="Col_C" localSheetId="12">OFFSET('SPERT® Normal - CFD Charts'!$C$6,0,0,COUNT('SPERT® Normal - CFD Charts'!$C$6:$C$305),1)</definedName>
    <definedName name="Col_D" localSheetId="12">OFFSET('SPERT® Normal - CFD Charts'!$D$6,0,0,COUNT('SPERT® Normal - CFD Charts'!$D$6:$D$305),1)</definedName>
    <definedName name="Col_E" localSheetId="12">OFFSET('SPERT® Normal - CFD Charts'!$E$6,0,0,COUNT('SPERT® Normal - CFD Charts'!$E$6:$E$305),1)</definedName>
    <definedName name="Col_F" localSheetId="12">OFFSET('SPERT® Normal - CFD Charts'!$F$6,0,0,COUNT('SPERT® Normal - CFD Charts'!$F$6:$F$305),1)</definedName>
    <definedName name="Col_G" localSheetId="12">OFFSET('SPERT® Normal - CFD Charts'!$G$6,0,0,COUNT('SPERT® Normal - CFD Charts'!$G$6:$G$305),1)</definedName>
    <definedName name="Col_H" localSheetId="12">OFFSET('SPERT® Normal - CFD Charts'!$H$6,0,0,COUNT('SPERT® Normal - CFD Charts'!$H$6:$H$305),1)</definedName>
    <definedName name="Col_I" localSheetId="12">OFFSET('SPERT® Normal - CFD Charts'!$I$6,0,0,COUNT('SPERT® Normal - CFD Charts'!$I$6:$I$305),1)</definedName>
    <definedName name="Col_J" localSheetId="12">OFFSET('SPERT® Normal - CFD Charts'!$J$6,0,0,COUNT('SPERT® Normal - CFD Charts'!$J$6:$J$305),1)</definedName>
    <definedName name="Col_K" localSheetId="12">OFFSET('SPERT® Normal - CFD Charts'!$K$6,0,0,COUNT('SPERT® Normal - CFD Charts'!$K$6:$K$305),1)</definedName>
    <definedName name="Col_L" localSheetId="12">OFFSET('SPERT® Normal - CFD Charts'!$L$6,0,0,COUNT('SPERT® Normal - CFD Charts'!$L$6:$L$305),1)</definedName>
    <definedName name="Col_M" localSheetId="12">OFFSET('SPERT® Normal - CFD Charts'!$M$6,0,0,COUNT('SPERT® Normal - CFD Charts'!$M$6:$M$305),1)</definedName>
    <definedName name="Col_N" localSheetId="12">OFFSET('SPERT® Normal - CFD Charts'!$N$6,0,0,COUNT('SPERT® Normal - CFD Charts'!$N$6:$N$305),1)</definedName>
    <definedName name="Col_O" localSheetId="12">OFFSET('SPERT® Normal - CFD Charts'!$O$6,0,0,COUNT('SPERT® Normal - CFD Charts'!$O$6:$O$305),1)</definedName>
    <definedName name="Col_P" localSheetId="12">OFFSET('SPERT® Normal - CFD Charts'!$P$6,0,0,COUNT('SPERT® Normal - CFD Charts'!$P$6:$P$305),1)</definedName>
    <definedName name="Col_Q" localSheetId="12">OFFSET('SPERT® Normal - CFD Charts'!$Q$6,0,0,COUNT('SPERT® Normal - CFD Charts'!$Q$6:$Q$305),1)</definedName>
    <definedName name="Col_R" localSheetId="12">OFFSET('SPERT® Normal - CFD Charts'!$R$6,0,0,COUNT('SPERT® Normal - CFD Charts'!$R$6:$R$305),1)</definedName>
    <definedName name="Col_S" localSheetId="12">OFFSET('SPERT® Normal - CFD Charts'!$S$6,0,0,COUNT('SPERT® Normal - CFD Charts'!$S$6:$S$305),1)</definedName>
    <definedName name="Col_T" localSheetId="12">OFFSET('SPERT® Normal - CFD Charts'!$T$6,0,0,COUNT('SPERT® Normal - CFD Charts'!$T$6:$T$305),1)</definedName>
    <definedName name="Col_U" localSheetId="12">OFFSET('SPERT® Normal - CFD Charts'!$U$6,0,0,COUNT('SPERT® Normal - CFD Charts'!$U$6:$U$305),1)</definedName>
    <definedName name="Col_V" localSheetId="12">OFFSET('SPERT® Normal - CFD Charts'!$V$6,0,0,COUNT('SPERT® Normal - CFD Charts'!$V$6:$V$305),1)</definedName>
    <definedName name="Date" localSheetId="12">OFFSET('SPERT® Normal - CFD Charts'!$B$6,0,0,COUNTA('SPERT® Normal - CFD Charts'!$B$6:$B$305),1)</definedName>
    <definedName name="Pal_Workbook_GUID" hidden="1">"2VWFXWNI4UF9WJEWK3FPFW5B"</definedName>
    <definedName name="RiskMultipleCPUSupportEnabled" hidden="1">TRUE</definedName>
  </definedName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4" i="9" l="1"/>
  <c r="A84" i="5"/>
  <c r="B328" i="27"/>
  <c r="B78" i="25"/>
  <c r="B23" i="23"/>
  <c r="B44" i="24"/>
  <c r="B28" i="19"/>
  <c r="E152" i="28"/>
  <c r="B147" i="15"/>
  <c r="B147" i="7"/>
  <c r="B147" i="14"/>
  <c r="B45" i="16"/>
  <c r="B19" i="18"/>
  <c r="D16" i="18"/>
  <c r="B16" i="18"/>
  <c r="D14" i="18"/>
  <c r="B14" i="18"/>
  <c r="B43" i="26"/>
  <c r="B26" i="12"/>
  <c r="Q10" i="25"/>
  <c r="P10" i="25"/>
  <c r="C28" i="24" l="1"/>
  <c r="C9" i="19"/>
  <c r="H109" i="28"/>
  <c r="E108" i="15"/>
  <c r="C108" i="7"/>
  <c r="C108" i="14"/>
  <c r="B76" i="5"/>
  <c r="B75" i="5"/>
  <c r="X4" i="24"/>
  <c r="C4" i="28"/>
  <c r="DU4" i="24" l="1"/>
  <c r="DT4" i="24" s="1"/>
  <c r="T104" i="28"/>
  <c r="H104" i="28"/>
  <c r="I103" i="28"/>
  <c r="G103" i="28"/>
  <c r="I102" i="28"/>
  <c r="G102" i="28"/>
  <c r="I101" i="28"/>
  <c r="G101" i="28"/>
  <c r="I100" i="28"/>
  <c r="G100" i="28"/>
  <c r="I99" i="28"/>
  <c r="G99" i="28"/>
  <c r="I98" i="28"/>
  <c r="G98" i="28"/>
  <c r="I97" i="28"/>
  <c r="G97" i="28"/>
  <c r="I96" i="28"/>
  <c r="G96" i="28"/>
  <c r="I95" i="28"/>
  <c r="G95" i="28"/>
  <c r="I94" i="28"/>
  <c r="G94" i="28"/>
  <c r="I93" i="28"/>
  <c r="G93" i="28"/>
  <c r="I92" i="28"/>
  <c r="G92" i="28"/>
  <c r="I91" i="28"/>
  <c r="G91" i="28"/>
  <c r="I90" i="28"/>
  <c r="G90" i="28"/>
  <c r="I89" i="28"/>
  <c r="G89" i="28"/>
  <c r="I88" i="28"/>
  <c r="G88" i="28"/>
  <c r="I87" i="28"/>
  <c r="G87" i="28"/>
  <c r="I86" i="28"/>
  <c r="G86" i="28"/>
  <c r="I85" i="28"/>
  <c r="G85" i="28"/>
  <c r="I84" i="28"/>
  <c r="G84" i="28"/>
  <c r="I83" i="28"/>
  <c r="G83" i="28"/>
  <c r="I82" i="28"/>
  <c r="G82" i="28"/>
  <c r="I81" i="28"/>
  <c r="G81" i="28"/>
  <c r="I80" i="28"/>
  <c r="G80" i="28"/>
  <c r="I79" i="28"/>
  <c r="G79" i="28"/>
  <c r="I78" i="28"/>
  <c r="G78" i="28"/>
  <c r="I77" i="28"/>
  <c r="G77" i="28"/>
  <c r="I76" i="28"/>
  <c r="G76" i="28"/>
  <c r="I75" i="28"/>
  <c r="G75" i="28"/>
  <c r="I74" i="28"/>
  <c r="G74" i="28"/>
  <c r="I73" i="28"/>
  <c r="G73" i="28"/>
  <c r="I72" i="28"/>
  <c r="G72" i="28"/>
  <c r="I71" i="28"/>
  <c r="G71" i="28"/>
  <c r="I70" i="28"/>
  <c r="G70" i="28"/>
  <c r="I69" i="28"/>
  <c r="G69" i="28"/>
  <c r="I68" i="28"/>
  <c r="G68" i="28"/>
  <c r="I67" i="28"/>
  <c r="G67" i="28"/>
  <c r="I66" i="28"/>
  <c r="G66" i="28"/>
  <c r="I65" i="28"/>
  <c r="G65" i="28"/>
  <c r="I64" i="28"/>
  <c r="G64" i="28"/>
  <c r="I63" i="28"/>
  <c r="G63" i="28"/>
  <c r="I62" i="28"/>
  <c r="G62" i="28"/>
  <c r="I61" i="28"/>
  <c r="G61" i="28"/>
  <c r="I60" i="28"/>
  <c r="G60" i="28"/>
  <c r="I59" i="28"/>
  <c r="G59" i="28"/>
  <c r="I58" i="28"/>
  <c r="G58" i="28"/>
  <c r="I57" i="28"/>
  <c r="G57" i="28"/>
  <c r="I56" i="28"/>
  <c r="G56" i="28"/>
  <c r="I55" i="28"/>
  <c r="G55" i="28"/>
  <c r="I54" i="28"/>
  <c r="G54" i="28"/>
  <c r="I53" i="28"/>
  <c r="G53" i="28"/>
  <c r="I52" i="28"/>
  <c r="G52" i="28"/>
  <c r="I51" i="28"/>
  <c r="G51" i="28"/>
  <c r="I50" i="28"/>
  <c r="G50" i="28"/>
  <c r="I49" i="28"/>
  <c r="G49" i="28"/>
  <c r="I48" i="28"/>
  <c r="G48" i="28"/>
  <c r="I47" i="28"/>
  <c r="G47" i="28"/>
  <c r="I46" i="28"/>
  <c r="G46" i="28"/>
  <c r="I45" i="28"/>
  <c r="G45" i="28"/>
  <c r="I44" i="28"/>
  <c r="G44" i="28"/>
  <c r="I43" i="28"/>
  <c r="G43" i="28"/>
  <c r="I42" i="28"/>
  <c r="G42" i="28"/>
  <c r="I41" i="28"/>
  <c r="G41" i="28"/>
  <c r="I40" i="28"/>
  <c r="G40" i="28"/>
  <c r="I39" i="28"/>
  <c r="G39" i="28"/>
  <c r="I38" i="28"/>
  <c r="G38" i="28"/>
  <c r="I37" i="28"/>
  <c r="G37" i="28"/>
  <c r="I36" i="28"/>
  <c r="G36" i="28"/>
  <c r="I35" i="28"/>
  <c r="G35" i="28"/>
  <c r="I34" i="28"/>
  <c r="G34" i="28"/>
  <c r="I33" i="28"/>
  <c r="G33" i="28"/>
  <c r="I32" i="28"/>
  <c r="G32" i="28"/>
  <c r="I31" i="28"/>
  <c r="G31" i="28"/>
  <c r="I30" i="28"/>
  <c r="G30" i="28"/>
  <c r="I29" i="28"/>
  <c r="G29" i="28"/>
  <c r="I28" i="28"/>
  <c r="G28" i="28"/>
  <c r="I27" i="28"/>
  <c r="G27" i="28"/>
  <c r="I26" i="28"/>
  <c r="G26" i="28"/>
  <c r="I25" i="28"/>
  <c r="G25" i="28"/>
  <c r="I24" i="28"/>
  <c r="G24" i="28"/>
  <c r="I23" i="28"/>
  <c r="G23" i="28"/>
  <c r="I22" i="28"/>
  <c r="G22" i="28"/>
  <c r="I21" i="28"/>
  <c r="G21" i="28"/>
  <c r="I20" i="28"/>
  <c r="G20" i="28"/>
  <c r="I19" i="28"/>
  <c r="G19" i="28"/>
  <c r="I18" i="28"/>
  <c r="G18" i="28"/>
  <c r="I17" i="28"/>
  <c r="G17" i="28"/>
  <c r="I16" i="28"/>
  <c r="G16" i="28"/>
  <c r="I15" i="28"/>
  <c r="G15" i="28"/>
  <c r="I14" i="28"/>
  <c r="G14" i="28"/>
  <c r="I13" i="28"/>
  <c r="G13" i="28"/>
  <c r="I12" i="28"/>
  <c r="G12" i="28"/>
  <c r="I11" i="28"/>
  <c r="G11" i="28"/>
  <c r="I10" i="28"/>
  <c r="G10" i="28"/>
  <c r="I9" i="28"/>
  <c r="G9" i="28"/>
  <c r="I8" i="28"/>
  <c r="G8" i="28"/>
  <c r="I7" i="28"/>
  <c r="G7" i="28"/>
  <c r="I6" i="28"/>
  <c r="G6" i="28"/>
  <c r="I5" i="28"/>
  <c r="G5" i="28"/>
  <c r="I4" i="28"/>
  <c r="G4" i="28"/>
  <c r="V1" i="28"/>
  <c r="AC52" i="28" l="1"/>
  <c r="HP52" i="28" s="1"/>
  <c r="L98" i="28"/>
  <c r="N53" i="28"/>
  <c r="N81" i="28"/>
  <c r="X30" i="28"/>
  <c r="M96" i="28"/>
  <c r="R70" i="28"/>
  <c r="KJ70" i="28" s="1"/>
  <c r="M62" i="28"/>
  <c r="AA65" i="28"/>
  <c r="L13" i="28"/>
  <c r="V53" i="28"/>
  <c r="N77" i="28"/>
  <c r="L49" i="28"/>
  <c r="V52" i="28"/>
  <c r="L63" i="28"/>
  <c r="L69" i="28"/>
  <c r="W23" i="28"/>
  <c r="L29" i="28"/>
  <c r="N70" i="28"/>
  <c r="L81" i="28"/>
  <c r="L99" i="28"/>
  <c r="R27" i="28"/>
  <c r="KO27" i="28" s="1"/>
  <c r="Y84" i="28"/>
  <c r="L33" i="28"/>
  <c r="L39" i="28"/>
  <c r="AA40" i="28"/>
  <c r="M46" i="28"/>
  <c r="AA62" i="28"/>
  <c r="L75" i="28"/>
  <c r="L30" i="28"/>
  <c r="AA53" i="28"/>
  <c r="L70" i="28"/>
  <c r="V81" i="28"/>
  <c r="LN8" i="24"/>
  <c r="DV4" i="24"/>
  <c r="LO10" i="24" s="1"/>
  <c r="DS4" i="24"/>
  <c r="LM8" i="24"/>
  <c r="LM10" i="24"/>
  <c r="LN10" i="24"/>
  <c r="Z17" i="28"/>
  <c r="N63" i="28"/>
  <c r="Z103" i="28"/>
  <c r="AA35" i="28"/>
  <c r="R58" i="28"/>
  <c r="LL58" i="28" s="1"/>
  <c r="N75" i="28"/>
  <c r="Z86" i="28"/>
  <c r="M18" i="28"/>
  <c r="Z36" i="28"/>
  <c r="AC48" i="28"/>
  <c r="EN48" i="28" s="1"/>
  <c r="X76" i="28"/>
  <c r="R71" i="28"/>
  <c r="KS71" i="28" s="1"/>
  <c r="V77" i="28"/>
  <c r="R88" i="28"/>
  <c r="N38" i="28"/>
  <c r="Y72" i="28"/>
  <c r="AA22" i="28"/>
  <c r="AA28" i="28"/>
  <c r="Z68" i="28"/>
  <c r="AC6" i="28"/>
  <c r="DZ6" i="28" s="1"/>
  <c r="EA6" i="28" s="1"/>
  <c r="EB6" i="28" s="1"/>
  <c r="EC6" i="28" s="1"/>
  <c r="AC12" i="28"/>
  <c r="DZ12" i="28" s="1"/>
  <c r="M8" i="28"/>
  <c r="AC8" i="28"/>
  <c r="DZ8" i="28" s="1"/>
  <c r="AC27" i="28"/>
  <c r="FK27" i="28" s="1"/>
  <c r="AA36" i="28"/>
  <c r="L48" i="28"/>
  <c r="M63" i="28"/>
  <c r="L73" i="28"/>
  <c r="R77" i="28"/>
  <c r="LH77" i="28" s="1"/>
  <c r="AC23" i="28"/>
  <c r="DX23" i="28" s="1"/>
  <c r="X27" i="28"/>
  <c r="AA69" i="28"/>
  <c r="AC78" i="28"/>
  <c r="GS78" i="28" s="1"/>
  <c r="M89" i="28"/>
  <c r="L12" i="28"/>
  <c r="X23" i="28"/>
  <c r="AA50" i="28"/>
  <c r="M60" i="28"/>
  <c r="AC69" i="28"/>
  <c r="FD69" i="28" s="1"/>
  <c r="L84" i="28"/>
  <c r="AA23" i="28"/>
  <c r="L96" i="28"/>
  <c r="AC50" i="28"/>
  <c r="HJ50" i="28" s="1"/>
  <c r="AA55" i="28"/>
  <c r="L85" i="28"/>
  <c r="M97" i="28"/>
  <c r="R8" i="28"/>
  <c r="S8" i="28" s="1"/>
  <c r="Z14" i="28"/>
  <c r="R20" i="28"/>
  <c r="AA51" i="28"/>
  <c r="M66" i="28"/>
  <c r="W75" i="28"/>
  <c r="N9" i="28"/>
  <c r="V20" i="28"/>
  <c r="R30" i="28"/>
  <c r="B30" i="28" s="1"/>
  <c r="D30" i="28" s="1"/>
  <c r="L40" i="28"/>
  <c r="L46" i="28"/>
  <c r="N52" i="28"/>
  <c r="R66" i="28"/>
  <c r="IC66" i="28" s="1"/>
  <c r="R16" i="28"/>
  <c r="JV16" i="28" s="1"/>
  <c r="W30" i="28"/>
  <c r="AA41" i="28"/>
  <c r="L47" i="28"/>
  <c r="N57" i="28"/>
  <c r="L67" i="28"/>
  <c r="N82" i="28"/>
  <c r="V93" i="28"/>
  <c r="L6" i="28"/>
  <c r="L9" i="28"/>
  <c r="AA14" i="28"/>
  <c r="M16" i="28"/>
  <c r="L28" i="28"/>
  <c r="R38" i="28"/>
  <c r="R51" i="28"/>
  <c r="LG51" i="28" s="1"/>
  <c r="L76" i="28"/>
  <c r="M78" i="28"/>
  <c r="X82" i="28"/>
  <c r="W84" i="28"/>
  <c r="Y40" i="28"/>
  <c r="L91" i="28"/>
  <c r="M6" i="28"/>
  <c r="M14" i="28"/>
  <c r="Z28" i="28"/>
  <c r="R39" i="28"/>
  <c r="AC51" i="28"/>
  <c r="DK51" i="28" s="1"/>
  <c r="R76" i="28"/>
  <c r="N78" i="28"/>
  <c r="Y82" i="28"/>
  <c r="R93" i="28"/>
  <c r="L71" i="28"/>
  <c r="R6" i="28"/>
  <c r="R14" i="28"/>
  <c r="JQ14" i="28" s="1"/>
  <c r="L20" i="28"/>
  <c r="L23" i="28"/>
  <c r="N46" i="28"/>
  <c r="V69" i="28"/>
  <c r="M74" i="28"/>
  <c r="W76" i="28"/>
  <c r="R78" i="28"/>
  <c r="KK78" i="28" s="1"/>
  <c r="N85" i="28"/>
  <c r="M84" i="28"/>
  <c r="Z40" i="28"/>
  <c r="BQ52" i="28"/>
  <c r="AA68" i="28"/>
  <c r="V84" i="28"/>
  <c r="W14" i="28"/>
  <c r="N36" i="28"/>
  <c r="W39" i="28"/>
  <c r="R46" i="28"/>
  <c r="PM46" i="28" s="1"/>
  <c r="R48" i="28"/>
  <c r="Y78" i="28"/>
  <c r="AA45" i="28"/>
  <c r="L51" i="28"/>
  <c r="AC71" i="28"/>
  <c r="GM71" i="28" s="1"/>
  <c r="R82" i="28"/>
  <c r="LU82" i="28" s="1"/>
  <c r="AC7" i="28"/>
  <c r="DZ7" i="28" s="1"/>
  <c r="EA7" i="28" s="1"/>
  <c r="EB7" i="28" s="1"/>
  <c r="EC7" i="28" s="1"/>
  <c r="ED7" i="28" s="1"/>
  <c r="EE7" i="28" s="1"/>
  <c r="EF7" i="28" s="1"/>
  <c r="EG7" i="28" s="1"/>
  <c r="EH7" i="28" s="1"/>
  <c r="EI7" i="28" s="1"/>
  <c r="EJ7" i="28" s="1"/>
  <c r="EK7" i="28" s="1"/>
  <c r="EL7" i="28" s="1"/>
  <c r="EM7" i="28" s="1"/>
  <c r="EN7" i="28" s="1"/>
  <c r="EO7" i="28" s="1"/>
  <c r="EP7" i="28" s="1"/>
  <c r="EQ7" i="28" s="1"/>
  <c r="ER7" i="28" s="1"/>
  <c r="ES7" i="28" s="1"/>
  <c r="ET7" i="28" s="1"/>
  <c r="EU7" i="28" s="1"/>
  <c r="EV7" i="28" s="1"/>
  <c r="EW7" i="28" s="1"/>
  <c r="EX7" i="28" s="1"/>
  <c r="EY7" i="28" s="1"/>
  <c r="EZ7" i="28" s="1"/>
  <c r="FA7" i="28" s="1"/>
  <c r="FB7" i="28" s="1"/>
  <c r="FC7" i="28" s="1"/>
  <c r="FD7" i="28" s="1"/>
  <c r="FE7" i="28" s="1"/>
  <c r="FF7" i="28" s="1"/>
  <c r="FG7" i="28" s="1"/>
  <c r="FH7" i="28" s="1"/>
  <c r="FI7" i="28" s="1"/>
  <c r="FJ7" i="28" s="1"/>
  <c r="FK7" i="28" s="1"/>
  <c r="FL7" i="28" s="1"/>
  <c r="FM7" i="28" s="1"/>
  <c r="FN7" i="28" s="1"/>
  <c r="FO7" i="28" s="1"/>
  <c r="FP7" i="28" s="1"/>
  <c r="FQ7" i="28" s="1"/>
  <c r="FR7" i="28" s="1"/>
  <c r="FS7" i="28" s="1"/>
  <c r="FT7" i="28" s="1"/>
  <c r="FU7" i="28" s="1"/>
  <c r="FV7" i="28" s="1"/>
  <c r="FW7" i="28" s="1"/>
  <c r="FX7" i="28" s="1"/>
  <c r="FY7" i="28" s="1"/>
  <c r="FZ7" i="28" s="1"/>
  <c r="GA7" i="28" s="1"/>
  <c r="GB7" i="28" s="1"/>
  <c r="GC7" i="28" s="1"/>
  <c r="GD7" i="28" s="1"/>
  <c r="GE7" i="28" s="1"/>
  <c r="GF7" i="28" s="1"/>
  <c r="GG7" i="28" s="1"/>
  <c r="GH7" i="28" s="1"/>
  <c r="GI7" i="28" s="1"/>
  <c r="GJ7" i="28" s="1"/>
  <c r="GK7" i="28" s="1"/>
  <c r="GL7" i="28" s="1"/>
  <c r="GM7" i="28" s="1"/>
  <c r="GN7" i="28" s="1"/>
  <c r="GO7" i="28" s="1"/>
  <c r="GP7" i="28" s="1"/>
  <c r="GQ7" i="28" s="1"/>
  <c r="GR7" i="28" s="1"/>
  <c r="GS7" i="28" s="1"/>
  <c r="GT7" i="28" s="1"/>
  <c r="GU7" i="28" s="1"/>
  <c r="GV7" i="28" s="1"/>
  <c r="GW7" i="28" s="1"/>
  <c r="GX7" i="28" s="1"/>
  <c r="GY7" i="28" s="1"/>
  <c r="GZ7" i="28" s="1"/>
  <c r="HA7" i="28" s="1"/>
  <c r="HB7" i="28" s="1"/>
  <c r="HC7" i="28" s="1"/>
  <c r="HD7" i="28" s="1"/>
  <c r="HE7" i="28" s="1"/>
  <c r="HF7" i="28" s="1"/>
  <c r="HG7" i="28" s="1"/>
  <c r="HH7" i="28" s="1"/>
  <c r="HI7" i="28" s="1"/>
  <c r="HJ7" i="28" s="1"/>
  <c r="HK7" i="28" s="1"/>
  <c r="HL7" i="28" s="1"/>
  <c r="HM7" i="28" s="1"/>
  <c r="HN7" i="28" s="1"/>
  <c r="HO7" i="28" s="1"/>
  <c r="HP7" i="28" s="1"/>
  <c r="HQ7" i="28" s="1"/>
  <c r="HR7" i="28" s="1"/>
  <c r="HS7" i="28" s="1"/>
  <c r="HT7" i="28" s="1"/>
  <c r="HU7" i="28" s="1"/>
  <c r="HV7" i="28" s="1"/>
  <c r="W20" i="28"/>
  <c r="V36" i="28"/>
  <c r="X39" i="28"/>
  <c r="AC46" i="28"/>
  <c r="BV46" i="28" s="1"/>
  <c r="L66" i="28"/>
  <c r="AC81" i="28"/>
  <c r="BQ81" i="28" s="1"/>
  <c r="R85" i="28"/>
  <c r="OT85" i="28" s="1"/>
  <c r="L94" i="28"/>
  <c r="W27" i="28"/>
  <c r="AC36" i="28"/>
  <c r="N43" i="28"/>
  <c r="AC47" i="28"/>
  <c r="EV47" i="28" s="1"/>
  <c r="M53" i="28"/>
  <c r="N66" i="28"/>
  <c r="V85" i="28"/>
  <c r="N89" i="28"/>
  <c r="W93" i="28"/>
  <c r="L79" i="28"/>
  <c r="L78" i="28"/>
  <c r="AA89" i="28"/>
  <c r="Z72" i="28"/>
  <c r="L8" i="28"/>
  <c r="N12" i="28"/>
  <c r="AC53" i="28"/>
  <c r="DQ53" i="28" s="1"/>
  <c r="Z63" i="28"/>
  <c r="R75" i="28"/>
  <c r="NQ75" i="28" s="1"/>
  <c r="L82" i="28"/>
  <c r="L38" i="28"/>
  <c r="R12" i="28"/>
  <c r="Y17" i="28"/>
  <c r="V30" i="28"/>
  <c r="L44" i="28"/>
  <c r="L50" i="28"/>
  <c r="AA84" i="28"/>
  <c r="AC34" i="28"/>
  <c r="HE34" i="28" s="1"/>
  <c r="V34" i="28"/>
  <c r="AC42" i="28"/>
  <c r="R42" i="28"/>
  <c r="L42" i="28"/>
  <c r="N6" i="28"/>
  <c r="N8" i="28"/>
  <c r="AC22" i="28"/>
  <c r="M22" i="28"/>
  <c r="W34" i="28"/>
  <c r="N42" i="28"/>
  <c r="L17" i="28"/>
  <c r="X17" i="28"/>
  <c r="L22" i="28"/>
  <c r="Y24" i="28"/>
  <c r="L10" i="28"/>
  <c r="M10" i="28"/>
  <c r="Z25" i="28"/>
  <c r="AC25" i="28"/>
  <c r="N25" i="28"/>
  <c r="M25" i="28"/>
  <c r="Z29" i="28"/>
  <c r="AC29" i="28"/>
  <c r="AW29" i="28" s="1"/>
  <c r="N29" i="28"/>
  <c r="M29" i="28"/>
  <c r="AA37" i="28"/>
  <c r="L37" i="28"/>
  <c r="M26" i="28"/>
  <c r="R26" i="28"/>
  <c r="KU26" i="28" s="1"/>
  <c r="R10" i="28"/>
  <c r="S10" i="28" s="1"/>
  <c r="M5" i="28"/>
  <c r="N13" i="28"/>
  <c r="AC13" i="28"/>
  <c r="DZ13" i="28" s="1"/>
  <c r="EA13" i="28" s="1"/>
  <c r="R13" i="28"/>
  <c r="R9" i="28"/>
  <c r="M19" i="28"/>
  <c r="R19" i="28"/>
  <c r="MP19" i="28" s="1"/>
  <c r="N19" i="28"/>
  <c r="AA32" i="28"/>
  <c r="AC32" i="28"/>
  <c r="GK32" i="28" s="1"/>
  <c r="V32" i="28"/>
  <c r="N32" i="28"/>
  <c r="M32" i="28"/>
  <c r="L32" i="28"/>
  <c r="N10" i="28"/>
  <c r="AC9" i="28"/>
  <c r="AC10" i="28"/>
  <c r="DZ10" i="28" s="1"/>
  <c r="EA10" i="28" s="1"/>
  <c r="EB10" i="28" s="1"/>
  <c r="EC10" i="28" s="1"/>
  <c r="ED10" i="28" s="1"/>
  <c r="X34" i="28"/>
  <c r="N14" i="28"/>
  <c r="L31" i="28"/>
  <c r="M37" i="28"/>
  <c r="V14" i="28"/>
  <c r="AA29" i="28"/>
  <c r="N33" i="28"/>
  <c r="Z41" i="28"/>
  <c r="Z45" i="28"/>
  <c r="AA56" i="28"/>
  <c r="N56" i="28"/>
  <c r="M56" i="28"/>
  <c r="L56" i="28"/>
  <c r="N37" i="28"/>
  <c r="X14" i="28"/>
  <c r="AC18" i="28"/>
  <c r="CN18" i="28" s="1"/>
  <c r="L19" i="28"/>
  <c r="AA25" i="28"/>
  <c r="N26" i="28"/>
  <c r="R33" i="28"/>
  <c r="NJ33" i="28" s="1"/>
  <c r="R37" i="28"/>
  <c r="LC37" i="28" s="1"/>
  <c r="L41" i="28"/>
  <c r="L45" i="28"/>
  <c r="Y14" i="28"/>
  <c r="L18" i="28"/>
  <c r="L25" i="28"/>
  <c r="W37" i="28"/>
  <c r="M41" i="28"/>
  <c r="M45" i="28"/>
  <c r="AA59" i="28"/>
  <c r="Z59" i="28"/>
  <c r="Y59" i="28"/>
  <c r="AC14" i="28"/>
  <c r="CI14" i="28" s="1"/>
  <c r="X37" i="28"/>
  <c r="N41" i="28"/>
  <c r="L43" i="28"/>
  <c r="N45" i="28"/>
  <c r="M12" i="28"/>
  <c r="N27" i="28"/>
  <c r="W33" i="28"/>
  <c r="Y37" i="28"/>
  <c r="AC41" i="28"/>
  <c r="CD41" i="28" s="1"/>
  <c r="R43" i="28"/>
  <c r="PH43" i="28" s="1"/>
  <c r="AC45" i="28"/>
  <c r="BX45" i="28" s="1"/>
  <c r="V16" i="28"/>
  <c r="V27" i="28"/>
  <c r="X33" i="28"/>
  <c r="AC37" i="28"/>
  <c r="M39" i="28"/>
  <c r="V43" i="28"/>
  <c r="M47" i="28"/>
  <c r="W16" i="28"/>
  <c r="M20" i="28"/>
  <c r="KC30" i="28"/>
  <c r="Y33" i="28"/>
  <c r="L36" i="28"/>
  <c r="V39" i="28"/>
  <c r="W43" i="28"/>
  <c r="L14" i="28"/>
  <c r="Y28" i="28"/>
  <c r="R34" i="28"/>
  <c r="KA34" i="28" s="1"/>
  <c r="M36" i="28"/>
  <c r="M42" i="28"/>
  <c r="X43" i="28"/>
  <c r="AA54" i="28"/>
  <c r="AC54" i="28"/>
  <c r="HL54" i="28" s="1"/>
  <c r="X54" i="28"/>
  <c r="W54" i="28"/>
  <c r="V54" i="28"/>
  <c r="R54" i="28"/>
  <c r="B54" i="28" s="1"/>
  <c r="D54" i="28" s="1"/>
  <c r="N54" i="28"/>
  <c r="M54" i="28"/>
  <c r="L54" i="28"/>
  <c r="N49" i="28"/>
  <c r="Y51" i="28"/>
  <c r="Y52" i="28"/>
  <c r="BR52" i="28"/>
  <c r="DN52" i="28"/>
  <c r="HF52" i="28"/>
  <c r="R53" i="28"/>
  <c r="AC62" i="28"/>
  <c r="DY62" i="28" s="1"/>
  <c r="R100" i="28"/>
  <c r="B100" i="28" s="1"/>
  <c r="D100" i="28" s="1"/>
  <c r="W100" i="28"/>
  <c r="V100" i="28"/>
  <c r="DO52" i="28"/>
  <c r="FK52" i="28"/>
  <c r="HG52" i="28"/>
  <c r="N47" i="28"/>
  <c r="R49" i="28"/>
  <c r="B49" i="28" s="1"/>
  <c r="D49" i="28" s="1"/>
  <c r="AG52" i="28"/>
  <c r="CC52" i="28"/>
  <c r="DY52" i="28"/>
  <c r="FU52" i="28"/>
  <c r="HQ52" i="28"/>
  <c r="W53" i="28"/>
  <c r="M58" i="28"/>
  <c r="Z101" i="28"/>
  <c r="Y101" i="28"/>
  <c r="R47" i="28"/>
  <c r="V49" i="28"/>
  <c r="FS51" i="28"/>
  <c r="AH52" i="28"/>
  <c r="CD52" i="28"/>
  <c r="DZ52" i="28"/>
  <c r="FV52" i="28"/>
  <c r="X53" i="28"/>
  <c r="L58" i="28"/>
  <c r="AA60" i="28"/>
  <c r="Z60" i="28"/>
  <c r="V60" i="28"/>
  <c r="L101" i="28"/>
  <c r="W47" i="28"/>
  <c r="V48" i="28"/>
  <c r="W49" i="28"/>
  <c r="AI52" i="28"/>
  <c r="CE52" i="28"/>
  <c r="FW52" i="28"/>
  <c r="HS52" i="28"/>
  <c r="Y53" i="28"/>
  <c r="M57" i="28"/>
  <c r="N58" i="28"/>
  <c r="L60" i="28"/>
  <c r="R67" i="28"/>
  <c r="X67" i="28"/>
  <c r="W67" i="28"/>
  <c r="V67" i="28"/>
  <c r="M67" i="28"/>
  <c r="Y47" i="28"/>
  <c r="X49" i="28"/>
  <c r="CO52" i="28"/>
  <c r="GG52" i="28"/>
  <c r="V58" i="28"/>
  <c r="AA80" i="28"/>
  <c r="AC80" i="28"/>
  <c r="CV80" i="28" s="1"/>
  <c r="Y80" i="28"/>
  <c r="W80" i="28"/>
  <c r="V80" i="28"/>
  <c r="R80" i="28"/>
  <c r="N80" i="28"/>
  <c r="M80" i="28"/>
  <c r="R90" i="28"/>
  <c r="B90" i="28" s="1"/>
  <c r="D90" i="28" s="1"/>
  <c r="X90" i="28"/>
  <c r="W90" i="28"/>
  <c r="V90" i="28"/>
  <c r="N90" i="28"/>
  <c r="Y49" i="28"/>
  <c r="EI51" i="28"/>
  <c r="CP52" i="28"/>
  <c r="EL52" i="28"/>
  <c r="GH52" i="28"/>
  <c r="R57" i="28"/>
  <c r="JU57" i="28" s="1"/>
  <c r="W58" i="28"/>
  <c r="AA64" i="28"/>
  <c r="Z64" i="28"/>
  <c r="Y64" i="28"/>
  <c r="X64" i="28"/>
  <c r="N64" i="28"/>
  <c r="L80" i="28"/>
  <c r="AR51" i="28"/>
  <c r="GF51" i="28"/>
  <c r="L52" i="28"/>
  <c r="CQ52" i="28"/>
  <c r="GI52" i="28"/>
  <c r="X55" i="28"/>
  <c r="X58" i="28"/>
  <c r="AA91" i="28"/>
  <c r="BB51" i="28"/>
  <c r="CX51" i="28"/>
  <c r="R52" i="28"/>
  <c r="B52" i="28" s="1"/>
  <c r="D52" i="28" s="1"/>
  <c r="BE52" i="28"/>
  <c r="EW52" i="28"/>
  <c r="Y55" i="28"/>
  <c r="AC58" i="28"/>
  <c r="EE58" i="28" s="1"/>
  <c r="M51" i="28"/>
  <c r="GQ51" i="28"/>
  <c r="BF52" i="28"/>
  <c r="DB52" i="28"/>
  <c r="EX52" i="28"/>
  <c r="Z55" i="28"/>
  <c r="L62" i="28"/>
  <c r="IZ88" i="28"/>
  <c r="IY88" i="28"/>
  <c r="LG88" i="28"/>
  <c r="X91" i="28"/>
  <c r="AA47" i="28"/>
  <c r="N48" i="28"/>
  <c r="N51" i="28"/>
  <c r="BD51" i="28"/>
  <c r="EV51" i="28"/>
  <c r="DC52" i="28"/>
  <c r="GU52" i="28"/>
  <c r="L53" i="28"/>
  <c r="Z56" i="28"/>
  <c r="R72" i="28"/>
  <c r="KA72" i="28" s="1"/>
  <c r="R95" i="28"/>
  <c r="W95" i="28"/>
  <c r="V95" i="28"/>
  <c r="M95" i="28"/>
  <c r="W72" i="28"/>
  <c r="V78" i="28"/>
  <c r="AC84" i="28"/>
  <c r="GX84" i="28" s="1"/>
  <c r="L90" i="28"/>
  <c r="Y91" i="28"/>
  <c r="X93" i="28"/>
  <c r="L95" i="28"/>
  <c r="L100" i="28"/>
  <c r="X72" i="28"/>
  <c r="W78" i="28"/>
  <c r="R79" i="28"/>
  <c r="B79" i="28" s="1"/>
  <c r="D79" i="28" s="1"/>
  <c r="Z91" i="28"/>
  <c r="Y93" i="28"/>
  <c r="Y68" i="28"/>
  <c r="V75" i="28"/>
  <c r="M70" i="28"/>
  <c r="R81" i="28"/>
  <c r="BE81" i="28"/>
  <c r="HS81" i="28"/>
  <c r="Z92" i="28"/>
  <c r="V98" i="28"/>
  <c r="X75" i="28"/>
  <c r="Y75" i="28"/>
  <c r="V79" i="28"/>
  <c r="Y81" i="28"/>
  <c r="M82" i="28"/>
  <c r="AA92" i="28"/>
  <c r="W98" i="28"/>
  <c r="V70" i="28"/>
  <c r="AC75" i="28"/>
  <c r="AC79" i="28"/>
  <c r="DA81" i="28"/>
  <c r="X98" i="28"/>
  <c r="V103" i="28"/>
  <c r="W70" i="28"/>
  <c r="N71" i="28"/>
  <c r="Z76" i="28"/>
  <c r="AG81" i="28"/>
  <c r="GS81" i="28"/>
  <c r="V82" i="28"/>
  <c r="N84" i="28"/>
  <c r="L93" i="28"/>
  <c r="Y98" i="28"/>
  <c r="M69" i="28"/>
  <c r="X70" i="28"/>
  <c r="V71" i="28"/>
  <c r="AC77" i="28"/>
  <c r="FN77" i="28" s="1"/>
  <c r="W82" i="28"/>
  <c r="R84" i="28"/>
  <c r="AC85" i="28"/>
  <c r="FS85" i="28" s="1"/>
  <c r="N93" i="28"/>
  <c r="N69" i="28"/>
  <c r="Y70" i="28"/>
  <c r="W71" i="28"/>
  <c r="G104" i="28"/>
  <c r="I104" i="28"/>
  <c r="N5" i="28"/>
  <c r="L4" i="28"/>
  <c r="AC4" i="28"/>
  <c r="R5" i="28"/>
  <c r="L7" i="28"/>
  <c r="AC11" i="28"/>
  <c r="M4" i="28"/>
  <c r="R7" i="28"/>
  <c r="N4" i="28"/>
  <c r="AC15" i="28"/>
  <c r="AA15" i="28"/>
  <c r="Y15" i="28"/>
  <c r="W15" i="28"/>
  <c r="V15" i="28"/>
  <c r="Z15" i="28"/>
  <c r="X15" i="28"/>
  <c r="R15" i="28"/>
  <c r="B15" i="28" s="1"/>
  <c r="D15" i="28" s="1"/>
  <c r="N15" i="28"/>
  <c r="L5" i="28"/>
  <c r="R4" i="28"/>
  <c r="L15" i="28"/>
  <c r="IL20" i="28"/>
  <c r="L11" i="28"/>
  <c r="M15" i="28"/>
  <c r="GD22" i="28"/>
  <c r="ES22" i="28"/>
  <c r="FC22" i="28"/>
  <c r="HS22" i="28"/>
  <c r="FX22" i="28"/>
  <c r="GN22" i="28"/>
  <c r="BV22" i="28"/>
  <c r="HV22" i="28"/>
  <c r="CS22" i="28"/>
  <c r="AW22" i="28"/>
  <c r="BT22" i="28"/>
  <c r="EZ22" i="28"/>
  <c r="CQ22" i="28"/>
  <c r="DN22" i="28"/>
  <c r="EW22" i="28"/>
  <c r="AS22" i="28"/>
  <c r="GF22" i="28"/>
  <c r="BP22" i="28"/>
  <c r="HO22" i="28"/>
  <c r="CM22" i="28"/>
  <c r="AQ22" i="28"/>
  <c r="FJ22" i="28"/>
  <c r="CW22" i="28"/>
  <c r="AO22" i="28"/>
  <c r="N7" i="28"/>
  <c r="M7" i="28"/>
  <c r="AC5" i="28"/>
  <c r="W21" i="28"/>
  <c r="V21" i="28"/>
  <c r="R21" i="28"/>
  <c r="B21" i="28" s="1"/>
  <c r="D21" i="28" s="1"/>
  <c r="N21" i="28"/>
  <c r="M21" i="28"/>
  <c r="AC21" i="28"/>
  <c r="L21" i="28"/>
  <c r="AA21" i="28"/>
  <c r="Z21" i="28"/>
  <c r="Y21" i="28"/>
  <c r="X21" i="28"/>
  <c r="R11" i="28"/>
  <c r="N11" i="28"/>
  <c r="M11" i="28"/>
  <c r="Z18" i="28"/>
  <c r="X31" i="28"/>
  <c r="W31" i="28"/>
  <c r="V31" i="28"/>
  <c r="R31" i="28"/>
  <c r="B31" i="28" s="1"/>
  <c r="D31" i="28" s="1"/>
  <c r="N31" i="28"/>
  <c r="M31" i="28"/>
  <c r="AC31" i="28"/>
  <c r="AA31" i="28"/>
  <c r="Z31" i="28"/>
  <c r="Y31" i="28"/>
  <c r="GO34" i="28"/>
  <c r="BL34" i="28"/>
  <c r="JW27" i="28"/>
  <c r="EC27" i="28"/>
  <c r="M9" i="28"/>
  <c r="M13" i="28"/>
  <c r="W17" i="28"/>
  <c r="V17" i="28"/>
  <c r="R17" i="28"/>
  <c r="B17" i="28" s="1"/>
  <c r="D17" i="28" s="1"/>
  <c r="N17" i="28"/>
  <c r="M17" i="28"/>
  <c r="AC17" i="28"/>
  <c r="AA17" i="28"/>
  <c r="AA18" i="28"/>
  <c r="Z22" i="28"/>
  <c r="BZ23" i="28"/>
  <c r="X16" i="28"/>
  <c r="N18" i="28"/>
  <c r="X20" i="28"/>
  <c r="N22" i="28"/>
  <c r="Y16" i="28"/>
  <c r="R18" i="28"/>
  <c r="B18" i="28" s="1"/>
  <c r="D18" i="28" s="1"/>
  <c r="V19" i="28"/>
  <c r="Y20" i="28"/>
  <c r="R22" i="28"/>
  <c r="B22" i="28" s="1"/>
  <c r="D22" i="28" s="1"/>
  <c r="R23" i="28"/>
  <c r="B23" i="28" s="1"/>
  <c r="D23" i="28" s="1"/>
  <c r="Z16" i="28"/>
  <c r="W19" i="28"/>
  <c r="Z20" i="28"/>
  <c r="AA16" i="28"/>
  <c r="X19" i="28"/>
  <c r="AA20" i="28"/>
  <c r="X24" i="28"/>
  <c r="W24" i="28"/>
  <c r="V24" i="28"/>
  <c r="R24" i="28"/>
  <c r="B24" i="28" s="1"/>
  <c r="D24" i="28" s="1"/>
  <c r="N24" i="28"/>
  <c r="M24" i="28"/>
  <c r="AC24" i="28"/>
  <c r="L16" i="28"/>
  <c r="AC16" i="28"/>
  <c r="V18" i="28"/>
  <c r="Y19" i="28"/>
  <c r="AC20" i="28"/>
  <c r="V22" i="28"/>
  <c r="N23" i="28"/>
  <c r="L24" i="28"/>
  <c r="HL25" i="28"/>
  <c r="GZ25" i="28"/>
  <c r="GN25" i="28"/>
  <c r="GB25" i="28"/>
  <c r="FP25" i="28"/>
  <c r="FD25" i="28"/>
  <c r="ER25" i="28"/>
  <c r="EF25" i="28"/>
  <c r="DT25" i="28"/>
  <c r="DH25" i="28"/>
  <c r="CV25" i="28"/>
  <c r="CJ25" i="28"/>
  <c r="BX25" i="28"/>
  <c r="BL25" i="28"/>
  <c r="AZ25" i="28"/>
  <c r="AN25" i="28"/>
  <c r="HK25" i="28"/>
  <c r="GY25" i="28"/>
  <c r="GM25" i="28"/>
  <c r="GA25" i="28"/>
  <c r="FO25" i="28"/>
  <c r="FC25" i="28"/>
  <c r="EQ25" i="28"/>
  <c r="EE25" i="28"/>
  <c r="DS25" i="28"/>
  <c r="DG25" i="28"/>
  <c r="CU25" i="28"/>
  <c r="CI25" i="28"/>
  <c r="BW25" i="28"/>
  <c r="BK25" i="28"/>
  <c r="AY25" i="28"/>
  <c r="AM25" i="28"/>
  <c r="HV25" i="28"/>
  <c r="HJ25" i="28"/>
  <c r="GX25" i="28"/>
  <c r="GL25" i="28"/>
  <c r="FZ25" i="28"/>
  <c r="FN25" i="28"/>
  <c r="FB25" i="28"/>
  <c r="EP25" i="28"/>
  <c r="ED25" i="28"/>
  <c r="DR25" i="28"/>
  <c r="DF25" i="28"/>
  <c r="CT25" i="28"/>
  <c r="CH25" i="28"/>
  <c r="BV25" i="28"/>
  <c r="BJ25" i="28"/>
  <c r="AX25" i="28"/>
  <c r="AL25" i="28"/>
  <c r="HU25" i="28"/>
  <c r="HI25" i="28"/>
  <c r="GW25" i="28"/>
  <c r="GK25" i="28"/>
  <c r="FY25" i="28"/>
  <c r="FM25" i="28"/>
  <c r="FA25" i="28"/>
  <c r="EO25" i="28"/>
  <c r="EC25" i="28"/>
  <c r="DQ25" i="28"/>
  <c r="DE25" i="28"/>
  <c r="CS25" i="28"/>
  <c r="CG25" i="28"/>
  <c r="BU25" i="28"/>
  <c r="BI25" i="28"/>
  <c r="AW25" i="28"/>
  <c r="AK25" i="28"/>
  <c r="HT25" i="28"/>
  <c r="HH25" i="28"/>
  <c r="GV25" i="28"/>
  <c r="GJ25" i="28"/>
  <c r="FX25" i="28"/>
  <c r="FL25" i="28"/>
  <c r="EZ25" i="28"/>
  <c r="EN25" i="28"/>
  <c r="EB25" i="28"/>
  <c r="DP25" i="28"/>
  <c r="DD25" i="28"/>
  <c r="CR25" i="28"/>
  <c r="CF25" i="28"/>
  <c r="BT25" i="28"/>
  <c r="BH25" i="28"/>
  <c r="AV25" i="28"/>
  <c r="AJ25" i="28"/>
  <c r="HS25" i="28"/>
  <c r="HG25" i="28"/>
  <c r="GU25" i="28"/>
  <c r="GI25" i="28"/>
  <c r="FW25" i="28"/>
  <c r="FK25" i="28"/>
  <c r="EY25" i="28"/>
  <c r="EM25" i="28"/>
  <c r="EA25" i="28"/>
  <c r="DO25" i="28"/>
  <c r="DC25" i="28"/>
  <c r="CQ25" i="28"/>
  <c r="CE25" i="28"/>
  <c r="BS25" i="28"/>
  <c r="BG25" i="28"/>
  <c r="AU25" i="28"/>
  <c r="AI25" i="28"/>
  <c r="HR25" i="28"/>
  <c r="HF25" i="28"/>
  <c r="GT25" i="28"/>
  <c r="GH25" i="28"/>
  <c r="FV25" i="28"/>
  <c r="FJ25" i="28"/>
  <c r="EX25" i="28"/>
  <c r="EL25" i="28"/>
  <c r="DZ25" i="28"/>
  <c r="DN25" i="28"/>
  <c r="DB25" i="28"/>
  <c r="CP25" i="28"/>
  <c r="CD25" i="28"/>
  <c r="BR25" i="28"/>
  <c r="BF25" i="28"/>
  <c r="AT25" i="28"/>
  <c r="AH25" i="28"/>
  <c r="HQ25" i="28"/>
  <c r="HE25" i="28"/>
  <c r="GS25" i="28"/>
  <c r="GG25" i="28"/>
  <c r="FU25" i="28"/>
  <c r="FI25" i="28"/>
  <c r="EW25" i="28"/>
  <c r="EK25" i="28"/>
  <c r="DY25" i="28"/>
  <c r="DM25" i="28"/>
  <c r="DA25" i="28"/>
  <c r="CO25" i="28"/>
  <c r="CC25" i="28"/>
  <c r="BQ25" i="28"/>
  <c r="BE25" i="28"/>
  <c r="AS25" i="28"/>
  <c r="AG25" i="28"/>
  <c r="HP25" i="28"/>
  <c r="HD25" i="28"/>
  <c r="GR25" i="28"/>
  <c r="GF25" i="28"/>
  <c r="FT25" i="28"/>
  <c r="FH25" i="28"/>
  <c r="EV25" i="28"/>
  <c r="EJ25" i="28"/>
  <c r="DX25" i="28"/>
  <c r="DL25" i="28"/>
  <c r="CZ25" i="28"/>
  <c r="CN25" i="28"/>
  <c r="CB25" i="28"/>
  <c r="BP25" i="28"/>
  <c r="BD25" i="28"/>
  <c r="AR25" i="28"/>
  <c r="AF25" i="28"/>
  <c r="BY25" i="28"/>
  <c r="DU25" i="28"/>
  <c r="FQ25" i="28"/>
  <c r="HM25" i="28"/>
  <c r="W18" i="28"/>
  <c r="Z19" i="28"/>
  <c r="W22" i="28"/>
  <c r="N16" i="28"/>
  <c r="X18" i="28"/>
  <c r="AA19" i="28"/>
  <c r="N20" i="28"/>
  <c r="X22" i="28"/>
  <c r="V23" i="28"/>
  <c r="Z24" i="28"/>
  <c r="Y18" i="28"/>
  <c r="AC19" i="28"/>
  <c r="Y22" i="28"/>
  <c r="AA24" i="28"/>
  <c r="AO25" i="28"/>
  <c r="CK25" i="28"/>
  <c r="EG25" i="28"/>
  <c r="GC25" i="28"/>
  <c r="X28" i="28"/>
  <c r="W28" i="28"/>
  <c r="V28" i="28"/>
  <c r="R28" i="28"/>
  <c r="B28" i="28" s="1"/>
  <c r="D28" i="28" s="1"/>
  <c r="N28" i="28"/>
  <c r="M28" i="28"/>
  <c r="AC28" i="28"/>
  <c r="Y23" i="28"/>
  <c r="R25" i="28"/>
  <c r="B25" i="28" s="1"/>
  <c r="D25" i="28" s="1"/>
  <c r="V26" i="28"/>
  <c r="Y27" i="28"/>
  <c r="R29" i="28"/>
  <c r="B29" i="28" s="1"/>
  <c r="D29" i="28" s="1"/>
  <c r="IQ30" i="28"/>
  <c r="GM32" i="28"/>
  <c r="AY32" i="28"/>
  <c r="EM32" i="28"/>
  <c r="GT32" i="28"/>
  <c r="Z23" i="28"/>
  <c r="W26" i="28"/>
  <c r="Z27" i="28"/>
  <c r="OP30" i="28"/>
  <c r="JB30" i="28"/>
  <c r="LU30" i="28"/>
  <c r="ON30" i="28"/>
  <c r="IZ30" i="28"/>
  <c r="LG30" i="28"/>
  <c r="NN30" i="28"/>
  <c r="HZ30" i="28"/>
  <c r="KG30" i="28"/>
  <c r="MN30" i="28"/>
  <c r="OU30" i="28"/>
  <c r="JG30" i="28"/>
  <c r="LN30" i="28"/>
  <c r="X26" i="28"/>
  <c r="AA27" i="28"/>
  <c r="V25" i="28"/>
  <c r="Y26" i="28"/>
  <c r="L27" i="28"/>
  <c r="V29" i="28"/>
  <c r="MU30" i="28"/>
  <c r="M23" i="28"/>
  <c r="W25" i="28"/>
  <c r="Z26" i="28"/>
  <c r="M27" i="28"/>
  <c r="W29" i="28"/>
  <c r="X25" i="28"/>
  <c r="AA26" i="28"/>
  <c r="X29" i="28"/>
  <c r="X35" i="28"/>
  <c r="W35" i="28"/>
  <c r="V35" i="28"/>
  <c r="R35" i="28"/>
  <c r="B35" i="28" s="1"/>
  <c r="D35" i="28" s="1"/>
  <c r="N35" i="28"/>
  <c r="M35" i="28"/>
  <c r="AC35" i="28"/>
  <c r="Y25" i="28"/>
  <c r="L26" i="28"/>
  <c r="AC26" i="28"/>
  <c r="Y29" i="28"/>
  <c r="L35" i="28"/>
  <c r="Y35" i="28"/>
  <c r="KX39" i="28"/>
  <c r="NQ39" i="28"/>
  <c r="IC39" i="28"/>
  <c r="KV39" i="28"/>
  <c r="NC39" i="28"/>
  <c r="PJ39" i="28"/>
  <c r="JV39" i="28"/>
  <c r="MC39" i="28"/>
  <c r="OJ39" i="28"/>
  <c r="IV39" i="28"/>
  <c r="LC39" i="28"/>
  <c r="NJ39" i="28"/>
  <c r="NU39" i="28"/>
  <c r="IE39" i="28"/>
  <c r="JO39" i="28"/>
  <c r="JC39" i="28"/>
  <c r="Z35" i="28"/>
  <c r="Y30" i="28"/>
  <c r="R32" i="28"/>
  <c r="B32" i="28" s="1"/>
  <c r="D32" i="28" s="1"/>
  <c r="V33" i="28"/>
  <c r="Y34" i="28"/>
  <c r="R36" i="28"/>
  <c r="B36" i="28" s="1"/>
  <c r="D36" i="28" s="1"/>
  <c r="V37" i="28"/>
  <c r="AI37" i="28"/>
  <c r="FW37" i="28"/>
  <c r="IZ38" i="28"/>
  <c r="DF50" i="28"/>
  <c r="FM50" i="28"/>
  <c r="HT50" i="28"/>
  <c r="CF50" i="28"/>
  <c r="EM50" i="28"/>
  <c r="GT50" i="28"/>
  <c r="BF50" i="28"/>
  <c r="DM50" i="28"/>
  <c r="FT50" i="28"/>
  <c r="AF50" i="28"/>
  <c r="CM50" i="28"/>
  <c r="ET50" i="28"/>
  <c r="FP50" i="28"/>
  <c r="FD50" i="28"/>
  <c r="ER50" i="28"/>
  <c r="Z30" i="28"/>
  <c r="Z34" i="28"/>
  <c r="JD46" i="28"/>
  <c r="LK46" i="28"/>
  <c r="NO46" i="28"/>
  <c r="IA46" i="28"/>
  <c r="OT46" i="28"/>
  <c r="KF46" i="28"/>
  <c r="AA30" i="28"/>
  <c r="AA34" i="28"/>
  <c r="X44" i="28"/>
  <c r="W44" i="28"/>
  <c r="V44" i="28"/>
  <c r="R44" i="28"/>
  <c r="B44" i="28" s="1"/>
  <c r="D44" i="28" s="1"/>
  <c r="N44" i="28"/>
  <c r="M44" i="28"/>
  <c r="AC44" i="28"/>
  <c r="S46" i="28"/>
  <c r="AC30" i="28"/>
  <c r="L34" i="28"/>
  <c r="M30" i="28"/>
  <c r="W32" i="28"/>
  <c r="Z33" i="28"/>
  <c r="M34" i="28"/>
  <c r="W36" i="28"/>
  <c r="Z37" i="28"/>
  <c r="FC37" i="28"/>
  <c r="Y44" i="28"/>
  <c r="N30" i="28"/>
  <c r="X32" i="28"/>
  <c r="AA33" i="28"/>
  <c r="N34" i="28"/>
  <c r="X36" i="28"/>
  <c r="AZ37" i="28"/>
  <c r="GN37" i="28"/>
  <c r="Z44" i="28"/>
  <c r="Y32" i="28"/>
  <c r="AC33" i="28"/>
  <c r="Y36" i="28"/>
  <c r="EG37" i="28"/>
  <c r="OJ42" i="28"/>
  <c r="AA44" i="28"/>
  <c r="Z32" i="28"/>
  <c r="M33" i="28"/>
  <c r="EH37" i="28"/>
  <c r="X40" i="28"/>
  <c r="W40" i="28"/>
  <c r="V40" i="28"/>
  <c r="R40" i="28"/>
  <c r="B40" i="28" s="1"/>
  <c r="D40" i="28" s="1"/>
  <c r="N40" i="28"/>
  <c r="M40" i="28"/>
  <c r="AC40" i="28"/>
  <c r="V38" i="28"/>
  <c r="Y39" i="28"/>
  <c r="R41" i="28"/>
  <c r="B41" i="28" s="1"/>
  <c r="D41" i="28" s="1"/>
  <c r="V42" i="28"/>
  <c r="Y43" i="28"/>
  <c r="R45" i="28"/>
  <c r="B45" i="28" s="1"/>
  <c r="D45" i="28" s="1"/>
  <c r="V46" i="28"/>
  <c r="BY46" i="28"/>
  <c r="CW46" i="28"/>
  <c r="JV51" i="28"/>
  <c r="LR51" i="28"/>
  <c r="W38" i="28"/>
  <c r="Z39" i="28"/>
  <c r="W42" i="28"/>
  <c r="Z43" i="28"/>
  <c r="W46" i="28"/>
  <c r="DA46" i="28"/>
  <c r="DY46" i="28"/>
  <c r="X38" i="28"/>
  <c r="AA39" i="28"/>
  <c r="X42" i="28"/>
  <c r="AA43" i="28"/>
  <c r="X46" i="28"/>
  <c r="FZ46" i="28"/>
  <c r="GZ46" i="28"/>
  <c r="LT51" i="28"/>
  <c r="NP51" i="28"/>
  <c r="Y38" i="28"/>
  <c r="AC39" i="28"/>
  <c r="V41" i="28"/>
  <c r="Y42" i="28"/>
  <c r="AC43" i="28"/>
  <c r="V45" i="28"/>
  <c r="Y46" i="28"/>
  <c r="DF46" i="28"/>
  <c r="ED46" i="28"/>
  <c r="MD51" i="28"/>
  <c r="NA57" i="28"/>
  <c r="OH57" i="28"/>
  <c r="OQ57" i="28"/>
  <c r="KX57" i="28"/>
  <c r="Z38" i="28"/>
  <c r="W41" i="28"/>
  <c r="Z42" i="28"/>
  <c r="CU42" i="28"/>
  <c r="M43" i="28"/>
  <c r="W45" i="28"/>
  <c r="Z46" i="28"/>
  <c r="AM46" i="28"/>
  <c r="HG46" i="28"/>
  <c r="Y50" i="28"/>
  <c r="X50" i="28"/>
  <c r="W50" i="28"/>
  <c r="V50" i="28"/>
  <c r="R50" i="28"/>
  <c r="B50" i="28" s="1"/>
  <c r="D50" i="28" s="1"/>
  <c r="N50" i="28"/>
  <c r="M50" i="28"/>
  <c r="ME51" i="28"/>
  <c r="AA38" i="28"/>
  <c r="N39" i="28"/>
  <c r="X41" i="28"/>
  <c r="AA42" i="28"/>
  <c r="X45" i="28"/>
  <c r="AA46" i="28"/>
  <c r="BL46" i="28"/>
  <c r="CJ46" i="28"/>
  <c r="GN47" i="28"/>
  <c r="GB47" i="28"/>
  <c r="CV47" i="28"/>
  <c r="CJ47" i="28"/>
  <c r="GM47" i="28"/>
  <c r="GA47" i="28"/>
  <c r="CU47" i="28"/>
  <c r="CI47" i="28"/>
  <c r="GX47" i="28"/>
  <c r="GL47" i="28"/>
  <c r="DF47" i="28"/>
  <c r="CT47" i="28"/>
  <c r="HI47" i="28"/>
  <c r="GW47" i="28"/>
  <c r="DQ47" i="28"/>
  <c r="DE47" i="28"/>
  <c r="HT47" i="28"/>
  <c r="HH47" i="28"/>
  <c r="EB47" i="28"/>
  <c r="DP47" i="28"/>
  <c r="AJ47" i="28"/>
  <c r="HS47" i="28"/>
  <c r="EM47" i="28"/>
  <c r="EA47" i="28"/>
  <c r="AU47" i="28"/>
  <c r="AI47" i="28"/>
  <c r="EX47" i="28"/>
  <c r="EL47" i="28"/>
  <c r="BF47" i="28"/>
  <c r="AT47" i="28"/>
  <c r="FI47" i="28"/>
  <c r="EW47" i="28"/>
  <c r="BQ47" i="28"/>
  <c r="BE47" i="28"/>
  <c r="HA47" i="28"/>
  <c r="AC38" i="28"/>
  <c r="Y41" i="28"/>
  <c r="FQ42" i="28"/>
  <c r="Y45" i="28"/>
  <c r="GK46" i="28"/>
  <c r="FY46" i="28"/>
  <c r="CS46" i="28"/>
  <c r="CG46" i="28"/>
  <c r="GJ46" i="28"/>
  <c r="FX46" i="28"/>
  <c r="CR46" i="28"/>
  <c r="CF46" i="28"/>
  <c r="GH46" i="28"/>
  <c r="FV46" i="28"/>
  <c r="CP46" i="28"/>
  <c r="CD46" i="28"/>
  <c r="GG46" i="28"/>
  <c r="FU46" i="28"/>
  <c r="EV46" i="28"/>
  <c r="EJ46" i="28"/>
  <c r="BD46" i="28"/>
  <c r="AR46" i="28"/>
  <c r="EU46" i="28"/>
  <c r="EI46" i="28"/>
  <c r="BC46" i="28"/>
  <c r="AQ46" i="28"/>
  <c r="ET46" i="28"/>
  <c r="EH46" i="28"/>
  <c r="BB46" i="28"/>
  <c r="AP46" i="28"/>
  <c r="GI46" i="28"/>
  <c r="HK46" i="28"/>
  <c r="NY51" i="28"/>
  <c r="MO51" i="28"/>
  <c r="MC51" i="28"/>
  <c r="LQ51" i="28"/>
  <c r="IW51" i="28"/>
  <c r="IK51" i="28"/>
  <c r="HY51" i="28"/>
  <c r="OV51" i="28"/>
  <c r="OJ51" i="28"/>
  <c r="NX51" i="28"/>
  <c r="NL51" i="28"/>
  <c r="MZ51" i="28"/>
  <c r="MN51" i="28"/>
  <c r="MB51" i="28"/>
  <c r="LP51" i="28"/>
  <c r="LD51" i="28"/>
  <c r="KR51" i="28"/>
  <c r="KF51" i="28"/>
  <c r="JT51" i="28"/>
  <c r="JH51" i="28"/>
  <c r="IV51" i="28"/>
  <c r="IJ51" i="28"/>
  <c r="HX51" i="28"/>
  <c r="PG51" i="28"/>
  <c r="OU51" i="28"/>
  <c r="OI51" i="28"/>
  <c r="NW51" i="28"/>
  <c r="NK51" i="28"/>
  <c r="MY51" i="28"/>
  <c r="MM51" i="28"/>
  <c r="MA51" i="28"/>
  <c r="LO51" i="28"/>
  <c r="LC51" i="28"/>
  <c r="KQ51" i="28"/>
  <c r="KE51" i="28"/>
  <c r="JS51" i="28"/>
  <c r="JG51" i="28"/>
  <c r="IU51" i="28"/>
  <c r="II51" i="28"/>
  <c r="HW51" i="28"/>
  <c r="PF51" i="28"/>
  <c r="OT51" i="28"/>
  <c r="OH51" i="28"/>
  <c r="NV51" i="28"/>
  <c r="NJ51" i="28"/>
  <c r="MX51" i="28"/>
  <c r="ML51" i="28"/>
  <c r="LZ51" i="28"/>
  <c r="LN51" i="28"/>
  <c r="LB51" i="28"/>
  <c r="KP51" i="28"/>
  <c r="KD51" i="28"/>
  <c r="JR51" i="28"/>
  <c r="JF51" i="28"/>
  <c r="IT51" i="28"/>
  <c r="IH51" i="28"/>
  <c r="PE51" i="28"/>
  <c r="OS51" i="28"/>
  <c r="OG51" i="28"/>
  <c r="NU51" i="28"/>
  <c r="NI51" i="28"/>
  <c r="MW51" i="28"/>
  <c r="MK51" i="28"/>
  <c r="LY51" i="28"/>
  <c r="LM51" i="28"/>
  <c r="LA51" i="28"/>
  <c r="KO51" i="28"/>
  <c r="KC51" i="28"/>
  <c r="JQ51" i="28"/>
  <c r="JE51" i="28"/>
  <c r="IS51" i="28"/>
  <c r="IG51" i="28"/>
  <c r="PD51" i="28"/>
  <c r="OR51" i="28"/>
  <c r="OF51" i="28"/>
  <c r="NT51" i="28"/>
  <c r="NH51" i="28"/>
  <c r="MV51" i="28"/>
  <c r="MJ51" i="28"/>
  <c r="LX51" i="28"/>
  <c r="LL51" i="28"/>
  <c r="KZ51" i="28"/>
  <c r="KN51" i="28"/>
  <c r="KB51" i="28"/>
  <c r="JP51" i="28"/>
  <c r="JD51" i="28"/>
  <c r="IR51" i="28"/>
  <c r="IF51" i="28"/>
  <c r="PO51" i="28"/>
  <c r="PC51" i="28"/>
  <c r="OQ51" i="28"/>
  <c r="OE51" i="28"/>
  <c r="NS51" i="28"/>
  <c r="NG51" i="28"/>
  <c r="MU51" i="28"/>
  <c r="MI51" i="28"/>
  <c r="LW51" i="28"/>
  <c r="LK51" i="28"/>
  <c r="KY51" i="28"/>
  <c r="KM51" i="28"/>
  <c r="KA51" i="28"/>
  <c r="JO51" i="28"/>
  <c r="JC51" i="28"/>
  <c r="IQ51" i="28"/>
  <c r="IE51" i="28"/>
  <c r="PN51" i="28"/>
  <c r="PB51" i="28"/>
  <c r="OP51" i="28"/>
  <c r="OD51" i="28"/>
  <c r="NR51" i="28"/>
  <c r="NF51" i="28"/>
  <c r="MT51" i="28"/>
  <c r="MH51" i="28"/>
  <c r="LV51" i="28"/>
  <c r="LJ51" i="28"/>
  <c r="KX51" i="28"/>
  <c r="KL51" i="28"/>
  <c r="JZ51" i="28"/>
  <c r="JN51" i="28"/>
  <c r="JB51" i="28"/>
  <c r="IP51" i="28"/>
  <c r="ID51" i="28"/>
  <c r="U51" i="28"/>
  <c r="PM51" i="28"/>
  <c r="PA51" i="28"/>
  <c r="OO51" i="28"/>
  <c r="OC51" i="28"/>
  <c r="NQ51" i="28"/>
  <c r="NE51" i="28"/>
  <c r="MS51" i="28"/>
  <c r="MG51" i="28"/>
  <c r="LU51" i="28"/>
  <c r="LI51" i="28"/>
  <c r="KW51" i="28"/>
  <c r="KK51" i="28"/>
  <c r="JY51" i="28"/>
  <c r="JM51" i="28"/>
  <c r="JA51" i="28"/>
  <c r="IO51" i="28"/>
  <c r="IC51" i="28"/>
  <c r="S51" i="28"/>
  <c r="IX51" i="28"/>
  <c r="KT51" i="28"/>
  <c r="MP51" i="28"/>
  <c r="OL51" i="28"/>
  <c r="M38" i="28"/>
  <c r="BB42" i="28"/>
  <c r="CO46" i="28"/>
  <c r="DM46" i="28"/>
  <c r="Z50" i="28"/>
  <c r="IY51" i="28"/>
  <c r="KU51" i="28"/>
  <c r="MQ51" i="28"/>
  <c r="OM51" i="28"/>
  <c r="CA42" i="28"/>
  <c r="DO46" i="28"/>
  <c r="EM46" i="28"/>
  <c r="IZ51" i="28"/>
  <c r="KV51" i="28"/>
  <c r="MR51" i="28"/>
  <c r="ON51" i="28"/>
  <c r="W48" i="28"/>
  <c r="LL48" i="28"/>
  <c r="MJ48" i="28"/>
  <c r="NH48" i="28"/>
  <c r="Z49" i="28"/>
  <c r="HW49" i="28"/>
  <c r="MM49" i="28"/>
  <c r="MY49" i="28"/>
  <c r="NK49" i="28"/>
  <c r="AG51" i="28"/>
  <c r="AS51" i="28"/>
  <c r="BE51" i="28"/>
  <c r="BQ51" i="28"/>
  <c r="CC51" i="28"/>
  <c r="CO51" i="28"/>
  <c r="DA51" i="28"/>
  <c r="DM51" i="28"/>
  <c r="DY51" i="28"/>
  <c r="EK51" i="28"/>
  <c r="EW51" i="28"/>
  <c r="FI51" i="28"/>
  <c r="FU51" i="28"/>
  <c r="GG51" i="28"/>
  <c r="GS51" i="28"/>
  <c r="HE51" i="28"/>
  <c r="HQ51" i="28"/>
  <c r="W52" i="28"/>
  <c r="AJ52" i="28"/>
  <c r="AV52" i="28"/>
  <c r="BH52" i="28"/>
  <c r="BT52" i="28"/>
  <c r="CF52" i="28"/>
  <c r="CR52" i="28"/>
  <c r="DD52" i="28"/>
  <c r="DP52" i="28"/>
  <c r="EB52" i="28"/>
  <c r="EN52" i="28"/>
  <c r="EZ52" i="28"/>
  <c r="FL52" i="28"/>
  <c r="FX52" i="28"/>
  <c r="GJ52" i="28"/>
  <c r="GV52" i="28"/>
  <c r="HH52" i="28"/>
  <c r="HT52" i="28"/>
  <c r="MV52" i="28"/>
  <c r="Z53" i="28"/>
  <c r="W56" i="28"/>
  <c r="V56" i="28"/>
  <c r="X48" i="28"/>
  <c r="LA48" i="28"/>
  <c r="LY48" i="28"/>
  <c r="MW48" i="28"/>
  <c r="AA49" i="28"/>
  <c r="HX49" i="28"/>
  <c r="MN49" i="28"/>
  <c r="MZ49" i="28"/>
  <c r="NL49" i="28"/>
  <c r="AH51" i="28"/>
  <c r="AT51" i="28"/>
  <c r="BF51" i="28"/>
  <c r="BR51" i="28"/>
  <c r="CD51" i="28"/>
  <c r="CP51" i="28"/>
  <c r="DB51" i="28"/>
  <c r="DN51" i="28"/>
  <c r="DZ51" i="28"/>
  <c r="EL51" i="28"/>
  <c r="EX51" i="28"/>
  <c r="FJ51" i="28"/>
  <c r="FV51" i="28"/>
  <c r="GH51" i="28"/>
  <c r="GT51" i="28"/>
  <c r="HF51" i="28"/>
  <c r="HR51" i="28"/>
  <c r="X52" i="28"/>
  <c r="AK52" i="28"/>
  <c r="AW52" i="28"/>
  <c r="BI52" i="28"/>
  <c r="BU52" i="28"/>
  <c r="CG52" i="28"/>
  <c r="CS52" i="28"/>
  <c r="DE52" i="28"/>
  <c r="DQ52" i="28"/>
  <c r="EC52" i="28"/>
  <c r="EO52" i="28"/>
  <c r="FA52" i="28"/>
  <c r="FM52" i="28"/>
  <c r="FY52" i="28"/>
  <c r="GK52" i="28"/>
  <c r="GW52" i="28"/>
  <c r="HI52" i="28"/>
  <c r="HU52" i="28"/>
  <c r="MK52" i="28"/>
  <c r="NI52" i="28"/>
  <c r="BX53" i="28"/>
  <c r="V47" i="28"/>
  <c r="Y48" i="28"/>
  <c r="KP48" i="28"/>
  <c r="LN48" i="28"/>
  <c r="ML48" i="28"/>
  <c r="AC49" i="28"/>
  <c r="HY49" i="28"/>
  <c r="IK49" i="28"/>
  <c r="NA49" i="28"/>
  <c r="NM49" i="28"/>
  <c r="NY49" i="28"/>
  <c r="V51" i="28"/>
  <c r="AI51" i="28"/>
  <c r="AU51" i="28"/>
  <c r="BG51" i="28"/>
  <c r="BS51" i="28"/>
  <c r="CE51" i="28"/>
  <c r="CQ51" i="28"/>
  <c r="DC51" i="28"/>
  <c r="DO51" i="28"/>
  <c r="EA51" i="28"/>
  <c r="EM51" i="28"/>
  <c r="EY51" i="28"/>
  <c r="FK51" i="28"/>
  <c r="FW51" i="28"/>
  <c r="GI51" i="28"/>
  <c r="GU51" i="28"/>
  <c r="HG51" i="28"/>
  <c r="HS51" i="28"/>
  <c r="AL52" i="28"/>
  <c r="AX52" i="28"/>
  <c r="BJ52" i="28"/>
  <c r="BV52" i="28"/>
  <c r="CH52" i="28"/>
  <c r="CT52" i="28"/>
  <c r="DF52" i="28"/>
  <c r="DR52" i="28"/>
  <c r="ED52" i="28"/>
  <c r="EP52" i="28"/>
  <c r="FB52" i="28"/>
  <c r="FN52" i="28"/>
  <c r="FZ52" i="28"/>
  <c r="GL52" i="28"/>
  <c r="GX52" i="28"/>
  <c r="HJ52" i="28"/>
  <c r="HV52" i="28"/>
  <c r="IH52" i="28"/>
  <c r="MX52" i="28"/>
  <c r="NV52" i="28"/>
  <c r="Z48" i="28"/>
  <c r="JG48" i="28"/>
  <c r="KE48" i="28"/>
  <c r="LC48" i="28"/>
  <c r="OU48" i="28"/>
  <c r="M49" i="28"/>
  <c r="JJ49" i="28"/>
  <c r="JV49" i="28"/>
  <c r="KH49" i="28"/>
  <c r="OX49" i="28"/>
  <c r="PJ49" i="28"/>
  <c r="W51" i="28"/>
  <c r="AJ51" i="28"/>
  <c r="AV51" i="28"/>
  <c r="BH51" i="28"/>
  <c r="BT51" i="28"/>
  <c r="CF51" i="28"/>
  <c r="CR51" i="28"/>
  <c r="DD51" i="28"/>
  <c r="DP51" i="28"/>
  <c r="EB51" i="28"/>
  <c r="EN51" i="28"/>
  <c r="EZ51" i="28"/>
  <c r="FL51" i="28"/>
  <c r="FX51" i="28"/>
  <c r="GJ51" i="28"/>
  <c r="GV51" i="28"/>
  <c r="HH51" i="28"/>
  <c r="HT51" i="28"/>
  <c r="Z52" i="28"/>
  <c r="AM52" i="28"/>
  <c r="AY52" i="28"/>
  <c r="BK52" i="28"/>
  <c r="BW52" i="28"/>
  <c r="CI52" i="28"/>
  <c r="CU52" i="28"/>
  <c r="DG52" i="28"/>
  <c r="DS52" i="28"/>
  <c r="EE52" i="28"/>
  <c r="EQ52" i="28"/>
  <c r="FC52" i="28"/>
  <c r="FO52" i="28"/>
  <c r="GA52" i="28"/>
  <c r="GM52" i="28"/>
  <c r="GY52" i="28"/>
  <c r="HK52" i="28"/>
  <c r="IU52" i="28"/>
  <c r="JS52" i="28"/>
  <c r="OI52" i="28"/>
  <c r="PG52" i="28"/>
  <c r="X47" i="28"/>
  <c r="AA48" i="28"/>
  <c r="AN48" i="28"/>
  <c r="HX48" i="28"/>
  <c r="IV48" i="28"/>
  <c r="MN48" i="28"/>
  <c r="NL48" i="28"/>
  <c r="OJ48" i="28"/>
  <c r="KI49" i="28"/>
  <c r="KU49" i="28"/>
  <c r="LG49" i="28"/>
  <c r="X51" i="28"/>
  <c r="AK51" i="28"/>
  <c r="AW51" i="28"/>
  <c r="BI51" i="28"/>
  <c r="BU51" i="28"/>
  <c r="CG51" i="28"/>
  <c r="CS51" i="28"/>
  <c r="DE51" i="28"/>
  <c r="DQ51" i="28"/>
  <c r="EC51" i="28"/>
  <c r="EO51" i="28"/>
  <c r="FA51" i="28"/>
  <c r="FM51" i="28"/>
  <c r="FY51" i="28"/>
  <c r="GK51" i="28"/>
  <c r="GW51" i="28"/>
  <c r="HI51" i="28"/>
  <c r="HU51" i="28"/>
  <c r="AA52" i="28"/>
  <c r="AN52" i="28"/>
  <c r="AZ52" i="28"/>
  <c r="BL52" i="28"/>
  <c r="BX52" i="28"/>
  <c r="CJ52" i="28"/>
  <c r="CV52" i="28"/>
  <c r="DH52" i="28"/>
  <c r="DT52" i="28"/>
  <c r="EF52" i="28"/>
  <c r="ER52" i="28"/>
  <c r="FD52" i="28"/>
  <c r="FP52" i="28"/>
  <c r="GB52" i="28"/>
  <c r="GN52" i="28"/>
  <c r="GZ52" i="28"/>
  <c r="HL52" i="28"/>
  <c r="KR52" i="28"/>
  <c r="LP52" i="28"/>
  <c r="FS53" i="28"/>
  <c r="X56" i="28"/>
  <c r="V61" i="28"/>
  <c r="R61" i="28"/>
  <c r="B61" i="28" s="1"/>
  <c r="D61" i="28" s="1"/>
  <c r="N61" i="28"/>
  <c r="M61" i="28"/>
  <c r="AC61" i="28"/>
  <c r="L61" i="28"/>
  <c r="AA61" i="28"/>
  <c r="Z61" i="28"/>
  <c r="Y61" i="28"/>
  <c r="X61" i="28"/>
  <c r="W61" i="28"/>
  <c r="HY48" i="28"/>
  <c r="IW48" i="28"/>
  <c r="JU48" i="28"/>
  <c r="NM48" i="28"/>
  <c r="OK48" i="28"/>
  <c r="PI48" i="28"/>
  <c r="IB49" i="28"/>
  <c r="MR49" i="28"/>
  <c r="ND49" i="28"/>
  <c r="NP49" i="28"/>
  <c r="AL51" i="28"/>
  <c r="AX51" i="28"/>
  <c r="BJ51" i="28"/>
  <c r="BV51" i="28"/>
  <c r="CH51" i="28"/>
  <c r="CT51" i="28"/>
  <c r="DF51" i="28"/>
  <c r="DR51" i="28"/>
  <c r="ED51" i="28"/>
  <c r="EP51" i="28"/>
  <c r="FB51" i="28"/>
  <c r="FN51" i="28"/>
  <c r="FZ51" i="28"/>
  <c r="GL51" i="28"/>
  <c r="GX51" i="28"/>
  <c r="HJ51" i="28"/>
  <c r="HV51" i="28"/>
  <c r="AO52" i="28"/>
  <c r="BA52" i="28"/>
  <c r="BM52" i="28"/>
  <c r="BY52" i="28"/>
  <c r="CK52" i="28"/>
  <c r="CW52" i="28"/>
  <c r="DI52" i="28"/>
  <c r="DU52" i="28"/>
  <c r="EG52" i="28"/>
  <c r="ES52" i="28"/>
  <c r="FE52" i="28"/>
  <c r="FQ52" i="28"/>
  <c r="GC52" i="28"/>
  <c r="GO52" i="28"/>
  <c r="HA52" i="28"/>
  <c r="HM52" i="28"/>
  <c r="IW52" i="28"/>
  <c r="JU52" i="28"/>
  <c r="OK52" i="28"/>
  <c r="PI52" i="28"/>
  <c r="Z47" i="28"/>
  <c r="M48" i="28"/>
  <c r="HZ48" i="28"/>
  <c r="LR48" i="28"/>
  <c r="MP48" i="28"/>
  <c r="NN48" i="28"/>
  <c r="S49" i="28"/>
  <c r="MG49" i="28"/>
  <c r="MS49" i="28"/>
  <c r="NE49" i="28"/>
  <c r="Z51" i="28"/>
  <c r="AM51" i="28"/>
  <c r="AY51" i="28"/>
  <c r="BK51" i="28"/>
  <c r="BW51" i="28"/>
  <c r="CI51" i="28"/>
  <c r="CU51" i="28"/>
  <c r="DG51" i="28"/>
  <c r="DS51" i="28"/>
  <c r="EE51" i="28"/>
  <c r="EQ51" i="28"/>
  <c r="FC51" i="28"/>
  <c r="FO51" i="28"/>
  <c r="GA51" i="28"/>
  <c r="GM51" i="28"/>
  <c r="GY51" i="28"/>
  <c r="HK51" i="28"/>
  <c r="M52" i="28"/>
  <c r="AD52" i="28"/>
  <c r="AP52" i="28"/>
  <c r="BB52" i="28"/>
  <c r="BN52" i="28"/>
  <c r="BZ52" i="28"/>
  <c r="CL52" i="28"/>
  <c r="CX52" i="28"/>
  <c r="DJ52" i="28"/>
  <c r="DV52" i="28"/>
  <c r="EH52" i="28"/>
  <c r="ET52" i="28"/>
  <c r="FF52" i="28"/>
  <c r="FR52" i="28"/>
  <c r="GD52" i="28"/>
  <c r="GP52" i="28"/>
  <c r="HB52" i="28"/>
  <c r="HN52" i="28"/>
  <c r="IL52" i="28"/>
  <c r="JJ52" i="28"/>
  <c r="NZ52" i="28"/>
  <c r="OX52" i="28"/>
  <c r="BQ53" i="28"/>
  <c r="W55" i="28"/>
  <c r="V55" i="28"/>
  <c r="R55" i="28"/>
  <c r="B55" i="28" s="1"/>
  <c r="D55" i="28" s="1"/>
  <c r="N55" i="28"/>
  <c r="M55" i="28"/>
  <c r="AC55" i="28"/>
  <c r="AC56" i="28"/>
  <c r="X59" i="28"/>
  <c r="W59" i="28"/>
  <c r="V59" i="28"/>
  <c r="R59" i="28"/>
  <c r="B59" i="28" s="1"/>
  <c r="D59" i="28" s="1"/>
  <c r="N59" i="28"/>
  <c r="M59" i="28"/>
  <c r="AC59" i="28"/>
  <c r="KI48" i="28"/>
  <c r="LG48" i="28"/>
  <c r="ME48" i="28"/>
  <c r="LV49" i="28"/>
  <c r="MH49" i="28"/>
  <c r="MT49" i="28"/>
  <c r="AN51" i="28"/>
  <c r="AZ51" i="28"/>
  <c r="BL51" i="28"/>
  <c r="BX51" i="28"/>
  <c r="CJ51" i="28"/>
  <c r="CV51" i="28"/>
  <c r="DH51" i="28"/>
  <c r="DT51" i="28"/>
  <c r="EF51" i="28"/>
  <c r="ER51" i="28"/>
  <c r="FD51" i="28"/>
  <c r="FP51" i="28"/>
  <c r="GB51" i="28"/>
  <c r="GN51" i="28"/>
  <c r="GZ51" i="28"/>
  <c r="HL51" i="28"/>
  <c r="AE52" i="28"/>
  <c r="AQ52" i="28"/>
  <c r="BC52" i="28"/>
  <c r="BO52" i="28"/>
  <c r="CA52" i="28"/>
  <c r="CM52" i="28"/>
  <c r="CY52" i="28"/>
  <c r="DK52" i="28"/>
  <c r="DW52" i="28"/>
  <c r="EI52" i="28"/>
  <c r="EU52" i="28"/>
  <c r="FG52" i="28"/>
  <c r="FS52" i="28"/>
  <c r="GE52" i="28"/>
  <c r="GQ52" i="28"/>
  <c r="HC52" i="28"/>
  <c r="HO52" i="28"/>
  <c r="KI52" i="28"/>
  <c r="LG52" i="28"/>
  <c r="L55" i="28"/>
  <c r="L59" i="28"/>
  <c r="IB48" i="28"/>
  <c r="LT48" i="28"/>
  <c r="MR48" i="28"/>
  <c r="NP48" i="28"/>
  <c r="IQ49" i="28"/>
  <c r="JC49" i="28"/>
  <c r="JO49" i="28"/>
  <c r="OE49" i="28"/>
  <c r="OQ49" i="28"/>
  <c r="PC49" i="28"/>
  <c r="AO51" i="28"/>
  <c r="BA51" i="28"/>
  <c r="BM51" i="28"/>
  <c r="BY51" i="28"/>
  <c r="CK51" i="28"/>
  <c r="CW51" i="28"/>
  <c r="DI51" i="28"/>
  <c r="DU51" i="28"/>
  <c r="EG51" i="28"/>
  <c r="ES51" i="28"/>
  <c r="FE51" i="28"/>
  <c r="FQ51" i="28"/>
  <c r="GC51" i="28"/>
  <c r="GO51" i="28"/>
  <c r="HA51" i="28"/>
  <c r="AF52" i="28"/>
  <c r="AR52" i="28"/>
  <c r="BD52" i="28"/>
  <c r="BP52" i="28"/>
  <c r="CB52" i="28"/>
  <c r="CN52" i="28"/>
  <c r="CZ52" i="28"/>
  <c r="DL52" i="28"/>
  <c r="DX52" i="28"/>
  <c r="EJ52" i="28"/>
  <c r="EV52" i="28"/>
  <c r="FH52" i="28"/>
  <c r="FT52" i="28"/>
  <c r="GF52" i="28"/>
  <c r="GR52" i="28"/>
  <c r="HD52" i="28"/>
  <c r="IN52" i="28"/>
  <c r="ND52" i="28"/>
  <c r="OB52" i="28"/>
  <c r="IW58" i="28"/>
  <c r="Y54" i="28"/>
  <c r="LZ54" i="28"/>
  <c r="R56" i="28"/>
  <c r="B56" i="28" s="1"/>
  <c r="D56" i="28" s="1"/>
  <c r="V57" i="28"/>
  <c r="Y58" i="28"/>
  <c r="R60" i="28"/>
  <c r="B60" i="28" s="1"/>
  <c r="D60" i="28" s="1"/>
  <c r="N60" i="28"/>
  <c r="AC60" i="28"/>
  <c r="X60" i="28"/>
  <c r="R63" i="28"/>
  <c r="B63" i="28" s="1"/>
  <c r="D63" i="28" s="1"/>
  <c r="Z54" i="28"/>
  <c r="KQ54" i="28"/>
  <c r="W57" i="28"/>
  <c r="Z58" i="28"/>
  <c r="MY67" i="28"/>
  <c r="PE67" i="28"/>
  <c r="KR54" i="28"/>
  <c r="LD54" i="28"/>
  <c r="X57" i="28"/>
  <c r="AA58" i="28"/>
  <c r="Y62" i="28"/>
  <c r="X62" i="28"/>
  <c r="V62" i="28"/>
  <c r="R62" i="28"/>
  <c r="B62" i="28" s="1"/>
  <c r="D62" i="28" s="1"/>
  <c r="N62" i="28"/>
  <c r="Y57" i="28"/>
  <c r="KH54" i="28"/>
  <c r="KT54" i="28"/>
  <c r="Z57" i="28"/>
  <c r="AP58" i="28"/>
  <c r="AA57" i="28"/>
  <c r="MF54" i="28"/>
  <c r="MR54" i="28"/>
  <c r="Y56" i="28"/>
  <c r="L57" i="28"/>
  <c r="AC57" i="28"/>
  <c r="W60" i="28"/>
  <c r="W62" i="28"/>
  <c r="OV67" i="28"/>
  <c r="MG54" i="28"/>
  <c r="MS54" i="28"/>
  <c r="DA58" i="28"/>
  <c r="Y60" i="28"/>
  <c r="Z62" i="28"/>
  <c r="AC63" i="28"/>
  <c r="AA63" i="28"/>
  <c r="Y63" i="28"/>
  <c r="X63" i="28"/>
  <c r="W63" i="28"/>
  <c r="V63" i="28"/>
  <c r="Z65" i="28"/>
  <c r="W65" i="28"/>
  <c r="R65" i="28"/>
  <c r="B65" i="28" s="1"/>
  <c r="D65" i="28" s="1"/>
  <c r="N65" i="28"/>
  <c r="W64" i="28"/>
  <c r="V64" i="28"/>
  <c r="R64" i="28"/>
  <c r="B64" i="28" s="1"/>
  <c r="D64" i="28" s="1"/>
  <c r="AC64" i="28"/>
  <c r="L65" i="28"/>
  <c r="MA66" i="28"/>
  <c r="OT66" i="28"/>
  <c r="L64" i="28"/>
  <c r="M65" i="28"/>
  <c r="OI70" i="28"/>
  <c r="PE70" i="28"/>
  <c r="PJ70" i="28"/>
  <c r="OO70" i="28"/>
  <c r="LG70" i="28"/>
  <c r="KU70" i="28"/>
  <c r="PH70" i="28"/>
  <c r="ON70" i="28"/>
  <c r="LF70" i="28"/>
  <c r="KT70" i="28"/>
  <c r="PF70" i="28"/>
  <c r="OM70" i="28"/>
  <c r="LE70" i="28"/>
  <c r="KS70" i="28"/>
  <c r="PD70" i="28"/>
  <c r="OL70" i="28"/>
  <c r="LD70" i="28"/>
  <c r="KR70" i="28"/>
  <c r="PA70" i="28"/>
  <c r="OJ70" i="28"/>
  <c r="LC70" i="28"/>
  <c r="KQ70" i="28"/>
  <c r="OZ70" i="28"/>
  <c r="OH70" i="28"/>
  <c r="LB70" i="28"/>
  <c r="KP70" i="28"/>
  <c r="OG70" i="28"/>
  <c r="NU70" i="28"/>
  <c r="KO70" i="28"/>
  <c r="KC70" i="28"/>
  <c r="NT70" i="28"/>
  <c r="NH70" i="28"/>
  <c r="KB70" i="28"/>
  <c r="JP70" i="28"/>
  <c r="NG70" i="28"/>
  <c r="MU70" i="28"/>
  <c r="JO70" i="28"/>
  <c r="JC70" i="28"/>
  <c r="NP70" i="28"/>
  <c r="LT70" i="28"/>
  <c r="PL70" i="28"/>
  <c r="NE70" i="28"/>
  <c r="OT70" i="28"/>
  <c r="MT70" i="28"/>
  <c r="OR70" i="28"/>
  <c r="MR70" i="28"/>
  <c r="KK70" i="28"/>
  <c r="M64" i="28"/>
  <c r="X65" i="28"/>
  <c r="DH69" i="28"/>
  <c r="FC69" i="28"/>
  <c r="HJ69" i="28"/>
  <c r="BV69" i="28"/>
  <c r="EC69" i="28"/>
  <c r="GJ69" i="28"/>
  <c r="AV69" i="28"/>
  <c r="DC69" i="28"/>
  <c r="FI69" i="28"/>
  <c r="HP69" i="28"/>
  <c r="CB69" i="28"/>
  <c r="DV69" i="28"/>
  <c r="CD69" i="28"/>
  <c r="BZ69" i="28"/>
  <c r="BR69" i="28"/>
  <c r="AC65" i="28"/>
  <c r="V66" i="28"/>
  <c r="Y67" i="28"/>
  <c r="W66" i="28"/>
  <c r="Z67" i="28"/>
  <c r="X66" i="28"/>
  <c r="AA67" i="28"/>
  <c r="V65" i="28"/>
  <c r="Y66" i="28"/>
  <c r="AC67" i="28"/>
  <c r="Z66" i="28"/>
  <c r="X68" i="28"/>
  <c r="W68" i="28"/>
  <c r="V68" i="28"/>
  <c r="M68" i="28"/>
  <c r="AC68" i="28"/>
  <c r="OH77" i="28"/>
  <c r="NJ77" i="28"/>
  <c r="ML77" i="28"/>
  <c r="IT77" i="28"/>
  <c r="PE77" i="28"/>
  <c r="OG77" i="28"/>
  <c r="KO77" i="28"/>
  <c r="JQ77" i="28"/>
  <c r="IS77" i="28"/>
  <c r="MJ77" i="28"/>
  <c r="LL77" i="28"/>
  <c r="KN77" i="28"/>
  <c r="OP77" i="28"/>
  <c r="NR77" i="28"/>
  <c r="MT77" i="28"/>
  <c r="JB77" i="28"/>
  <c r="ID77" i="28"/>
  <c r="PM77" i="28"/>
  <c r="ME77" i="28"/>
  <c r="LG77" i="28"/>
  <c r="KI77" i="28"/>
  <c r="OL77" i="28"/>
  <c r="OJ77" i="28"/>
  <c r="MS77" i="28"/>
  <c r="OI77" i="28"/>
  <c r="MR77" i="28"/>
  <c r="LD77" i="28"/>
  <c r="MP77" i="28"/>
  <c r="LC77" i="28"/>
  <c r="JL77" i="28"/>
  <c r="KY77" i="28"/>
  <c r="JJ77" i="28"/>
  <c r="HW77" i="28"/>
  <c r="JI77" i="28"/>
  <c r="OW77" i="28"/>
  <c r="NE77" i="28"/>
  <c r="NY77" i="28"/>
  <c r="MI77" i="28"/>
  <c r="KT77" i="28"/>
  <c r="LO77" i="28"/>
  <c r="JX77" i="28"/>
  <c r="IJ77" i="28"/>
  <c r="JA77" i="28"/>
  <c r="PO77" i="28"/>
  <c r="NS77" i="28"/>
  <c r="S77" i="28"/>
  <c r="PL77" i="28"/>
  <c r="PI77" i="28"/>
  <c r="MY77" i="28"/>
  <c r="MB77" i="28"/>
  <c r="IB77" i="28"/>
  <c r="AA66" i="28"/>
  <c r="N67" i="28"/>
  <c r="L68" i="28"/>
  <c r="L74" i="28"/>
  <c r="N74" i="28"/>
  <c r="AA74" i="28"/>
  <c r="Y74" i="28"/>
  <c r="Y65" i="28"/>
  <c r="AC66" i="28"/>
  <c r="N68" i="28"/>
  <c r="R68" i="28"/>
  <c r="B68" i="28" s="1"/>
  <c r="D68" i="28" s="1"/>
  <c r="R74" i="28"/>
  <c r="B74" i="28" s="1"/>
  <c r="D74" i="28" s="1"/>
  <c r="R69" i="28"/>
  <c r="B69" i="28" s="1"/>
  <c r="D69" i="28" s="1"/>
  <c r="Y73" i="28"/>
  <c r="W73" i="28"/>
  <c r="R73" i="28"/>
  <c r="B73" i="28" s="1"/>
  <c r="D73" i="28" s="1"/>
  <c r="N73" i="28"/>
  <c r="AA73" i="28"/>
  <c r="W69" i="28"/>
  <c r="Z70" i="28"/>
  <c r="M73" i="28"/>
  <c r="X69" i="28"/>
  <c r="AA70" i="28"/>
  <c r="V73" i="28"/>
  <c r="Y69" i="28"/>
  <c r="AC70" i="28"/>
  <c r="X73" i="28"/>
  <c r="Z69" i="28"/>
  <c r="V72" i="28"/>
  <c r="N72" i="28"/>
  <c r="M72" i="28"/>
  <c r="AC72" i="28"/>
  <c r="L72" i="28"/>
  <c r="AA72" i="28"/>
  <c r="Z73" i="28"/>
  <c r="HF77" i="28"/>
  <c r="AC73" i="28"/>
  <c r="AC74" i="28"/>
  <c r="X71" i="28"/>
  <c r="AT75" i="28"/>
  <c r="BP75" i="28"/>
  <c r="CN75" i="28"/>
  <c r="DL75" i="28"/>
  <c r="EJ75" i="28"/>
  <c r="FH75" i="28"/>
  <c r="GF75" i="28"/>
  <c r="HE75" i="28"/>
  <c r="IF75" i="28"/>
  <c r="JL75" i="28"/>
  <c r="Y71" i="28"/>
  <c r="V74" i="28"/>
  <c r="AU75" i="28"/>
  <c r="BQ75" i="28"/>
  <c r="CO75" i="28"/>
  <c r="DM75" i="28"/>
  <c r="EK75" i="28"/>
  <c r="FI75" i="28"/>
  <c r="GG75" i="28"/>
  <c r="Z71" i="28"/>
  <c r="W74" i="28"/>
  <c r="HO75" i="28"/>
  <c r="HC75" i="28"/>
  <c r="GQ75" i="28"/>
  <c r="GE75" i="28"/>
  <c r="FS75" i="28"/>
  <c r="FG75" i="28"/>
  <c r="EU75" i="28"/>
  <c r="EI75" i="28"/>
  <c r="DW75" i="28"/>
  <c r="DK75" i="28"/>
  <c r="CY75" i="28"/>
  <c r="CM75" i="28"/>
  <c r="CA75" i="28"/>
  <c r="BO75" i="28"/>
  <c r="BC75" i="28"/>
  <c r="AQ75" i="28"/>
  <c r="AE75" i="28"/>
  <c r="HN75" i="28"/>
  <c r="HB75" i="28"/>
  <c r="GP75" i="28"/>
  <c r="GD75" i="28"/>
  <c r="FR75" i="28"/>
  <c r="FF75" i="28"/>
  <c r="ET75" i="28"/>
  <c r="EH75" i="28"/>
  <c r="DV75" i="28"/>
  <c r="DJ75" i="28"/>
  <c r="CX75" i="28"/>
  <c r="CL75" i="28"/>
  <c r="BZ75" i="28"/>
  <c r="BN75" i="28"/>
  <c r="BB75" i="28"/>
  <c r="AP75" i="28"/>
  <c r="AD75" i="28"/>
  <c r="HL75" i="28"/>
  <c r="GZ75" i="28"/>
  <c r="GN75" i="28"/>
  <c r="GB75" i="28"/>
  <c r="FP75" i="28"/>
  <c r="FD75" i="28"/>
  <c r="ER75" i="28"/>
  <c r="EF75" i="28"/>
  <c r="DT75" i="28"/>
  <c r="DH75" i="28"/>
  <c r="CV75" i="28"/>
  <c r="CJ75" i="28"/>
  <c r="BX75" i="28"/>
  <c r="BL75" i="28"/>
  <c r="AZ75" i="28"/>
  <c r="AN75" i="28"/>
  <c r="HK75" i="28"/>
  <c r="GY75" i="28"/>
  <c r="GM75" i="28"/>
  <c r="GA75" i="28"/>
  <c r="FO75" i="28"/>
  <c r="FC75" i="28"/>
  <c r="EQ75" i="28"/>
  <c r="EE75" i="28"/>
  <c r="DS75" i="28"/>
  <c r="DG75" i="28"/>
  <c r="CU75" i="28"/>
  <c r="CI75" i="28"/>
  <c r="BW75" i="28"/>
  <c r="BK75" i="28"/>
  <c r="AY75" i="28"/>
  <c r="AM75" i="28"/>
  <c r="HV75" i="28"/>
  <c r="HJ75" i="28"/>
  <c r="GX75" i="28"/>
  <c r="GL75" i="28"/>
  <c r="FZ75" i="28"/>
  <c r="FN75" i="28"/>
  <c r="FB75" i="28"/>
  <c r="EP75" i="28"/>
  <c r="ED75" i="28"/>
  <c r="DR75" i="28"/>
  <c r="DF75" i="28"/>
  <c r="CT75" i="28"/>
  <c r="CH75" i="28"/>
  <c r="BV75" i="28"/>
  <c r="BJ75" i="28"/>
  <c r="AX75" i="28"/>
  <c r="AL75" i="28"/>
  <c r="HU75" i="28"/>
  <c r="HI75" i="28"/>
  <c r="GW75" i="28"/>
  <c r="GK75" i="28"/>
  <c r="FY75" i="28"/>
  <c r="FM75" i="28"/>
  <c r="FA75" i="28"/>
  <c r="EO75" i="28"/>
  <c r="EC75" i="28"/>
  <c r="DQ75" i="28"/>
  <c r="DE75" i="28"/>
  <c r="CS75" i="28"/>
  <c r="CG75" i="28"/>
  <c r="BU75" i="28"/>
  <c r="HS75" i="28"/>
  <c r="HG75" i="28"/>
  <c r="GU75" i="28"/>
  <c r="AV75" i="28"/>
  <c r="BR75" i="28"/>
  <c r="CP75" i="28"/>
  <c r="DN75" i="28"/>
  <c r="EL75" i="28"/>
  <c r="FJ75" i="28"/>
  <c r="GH75" i="28"/>
  <c r="HH75" i="28"/>
  <c r="IN75" i="28"/>
  <c r="JN75" i="28"/>
  <c r="AA71" i="28"/>
  <c r="X74" i="28"/>
  <c r="AF75" i="28"/>
  <c r="AW75" i="28"/>
  <c r="BS75" i="28"/>
  <c r="CQ75" i="28"/>
  <c r="DO75" i="28"/>
  <c r="EM75" i="28"/>
  <c r="FK75" i="28"/>
  <c r="GI75" i="28"/>
  <c r="HM75" i="28"/>
  <c r="M71" i="28"/>
  <c r="Z74" i="28"/>
  <c r="HQ75" i="28"/>
  <c r="MF75" i="28"/>
  <c r="LT75" i="28"/>
  <c r="MQ75" i="28"/>
  <c r="ME75" i="28"/>
  <c r="OX75" i="28"/>
  <c r="OL75" i="28"/>
  <c r="JJ75" i="28"/>
  <c r="IX75" i="28"/>
  <c r="LP75" i="28"/>
  <c r="LD75" i="28"/>
  <c r="NW75" i="28"/>
  <c r="NK75" i="28"/>
  <c r="II75" i="28"/>
  <c r="HW75" i="28"/>
  <c r="KP75" i="28"/>
  <c r="KD75" i="28"/>
  <c r="MK75" i="28"/>
  <c r="LY75" i="28"/>
  <c r="OQ75" i="28"/>
  <c r="OE75" i="28"/>
  <c r="JC75" i="28"/>
  <c r="IQ75" i="28"/>
  <c r="AJ75" i="28"/>
  <c r="BF75" i="28"/>
  <c r="CC75" i="28"/>
  <c r="DA75" i="28"/>
  <c r="DY75" i="28"/>
  <c r="EW75" i="28"/>
  <c r="FU75" i="28"/>
  <c r="GS75" i="28"/>
  <c r="HT75" i="28"/>
  <c r="IZ75" i="28"/>
  <c r="KB75" i="28"/>
  <c r="V76" i="28"/>
  <c r="N76" i="28"/>
  <c r="M76" i="28"/>
  <c r="AC76" i="28"/>
  <c r="AA76" i="28"/>
  <c r="Y76" i="28"/>
  <c r="AC87" i="28"/>
  <c r="AA87" i="28"/>
  <c r="Z87" i="28"/>
  <c r="W87" i="28"/>
  <c r="M87" i="28"/>
  <c r="L87" i="28"/>
  <c r="Z77" i="28"/>
  <c r="AA77" i="28"/>
  <c r="NL79" i="28"/>
  <c r="Z75" i="28"/>
  <c r="X83" i="28"/>
  <c r="W83" i="28"/>
  <c r="N83" i="28"/>
  <c r="M83" i="28"/>
  <c r="L83" i="28"/>
  <c r="AC83" i="28"/>
  <c r="AA83" i="28"/>
  <c r="Z83" i="28"/>
  <c r="Y83" i="28"/>
  <c r="V83" i="28"/>
  <c r="R83" i="28"/>
  <c r="B83" i="28" s="1"/>
  <c r="D83" i="28" s="1"/>
  <c r="AA75" i="28"/>
  <c r="Y77" i="28"/>
  <c r="X77" i="28"/>
  <c r="W77" i="28"/>
  <c r="M75" i="28"/>
  <c r="L77" i="28"/>
  <c r="M77" i="28"/>
  <c r="W79" i="28"/>
  <c r="AV79" i="28"/>
  <c r="EN79" i="28"/>
  <c r="EZ79" i="28"/>
  <c r="FL79" i="28"/>
  <c r="GJ79" i="28"/>
  <c r="OI85" i="28"/>
  <c r="IE85" i="28"/>
  <c r="X79" i="28"/>
  <c r="AW79" i="28"/>
  <c r="EO79" i="28"/>
  <c r="FA79" i="28"/>
  <c r="FM79" i="28"/>
  <c r="GK79" i="28"/>
  <c r="Y79" i="28"/>
  <c r="DF79" i="28"/>
  <c r="DR79" i="28"/>
  <c r="ED79" i="28"/>
  <c r="FB79" i="28"/>
  <c r="NH81" i="28"/>
  <c r="Z79" i="28"/>
  <c r="AM79" i="28"/>
  <c r="EE79" i="28"/>
  <c r="EQ79" i="28"/>
  <c r="FC79" i="28"/>
  <c r="GA79" i="28"/>
  <c r="X78" i="28"/>
  <c r="AA79" i="28"/>
  <c r="CJ79" i="28"/>
  <c r="CV79" i="28"/>
  <c r="DH79" i="28"/>
  <c r="EF79" i="28"/>
  <c r="AT81" i="28"/>
  <c r="DZ81" i="28"/>
  <c r="GG81" i="28"/>
  <c r="HG81" i="28"/>
  <c r="CK79" i="28"/>
  <c r="CW79" i="28"/>
  <c r="DI79" i="28"/>
  <c r="DU79" i="28"/>
  <c r="ES79" i="28"/>
  <c r="Z78" i="28"/>
  <c r="M79" i="28"/>
  <c r="AD79" i="28"/>
  <c r="AP79" i="28"/>
  <c r="BB79" i="28"/>
  <c r="BN79" i="28"/>
  <c r="CL79" i="28"/>
  <c r="FR79" i="28"/>
  <c r="GD79" i="28"/>
  <c r="GP79" i="28"/>
  <c r="HB79" i="28"/>
  <c r="AX81" i="28"/>
  <c r="DB81" i="28"/>
  <c r="EG81" i="28"/>
  <c r="FI81" i="28"/>
  <c r="GI81" i="28"/>
  <c r="AA78" i="28"/>
  <c r="N79" i="28"/>
  <c r="AQ79" i="28"/>
  <c r="BC79" i="28"/>
  <c r="BO79" i="28"/>
  <c r="CA79" i="28"/>
  <c r="CY79" i="28"/>
  <c r="GE79" i="28"/>
  <c r="GQ79" i="28"/>
  <c r="HC79" i="28"/>
  <c r="HO79" i="28"/>
  <c r="HC81" i="28"/>
  <c r="GQ81" i="28"/>
  <c r="GE81" i="28"/>
  <c r="FS81" i="28"/>
  <c r="FG81" i="28"/>
  <c r="EU81" i="28"/>
  <c r="DW81" i="28"/>
  <c r="DK81" i="28"/>
  <c r="CY81" i="28"/>
  <c r="CM81" i="28"/>
  <c r="BO81" i="28"/>
  <c r="BC81" i="28"/>
  <c r="AQ81" i="28"/>
  <c r="AE81" i="28"/>
  <c r="HN81" i="28"/>
  <c r="HB81" i="28"/>
  <c r="GD81" i="28"/>
  <c r="FR81" i="28"/>
  <c r="FF81" i="28"/>
  <c r="ET81" i="28"/>
  <c r="DV81" i="28"/>
  <c r="DJ81" i="28"/>
  <c r="CX81" i="28"/>
  <c r="CL81" i="28"/>
  <c r="BZ81" i="28"/>
  <c r="BN81" i="28"/>
  <c r="AP81" i="28"/>
  <c r="AD81" i="28"/>
  <c r="HL81" i="28"/>
  <c r="GZ81" i="28"/>
  <c r="GB81" i="28"/>
  <c r="FP81" i="28"/>
  <c r="FD81" i="28"/>
  <c r="ER81" i="28"/>
  <c r="EF81" i="28"/>
  <c r="DT81" i="28"/>
  <c r="CV81" i="28"/>
  <c r="CJ81" i="28"/>
  <c r="BX81" i="28"/>
  <c r="BL81" i="28"/>
  <c r="AN81" i="28"/>
  <c r="HK81" i="28"/>
  <c r="GY81" i="28"/>
  <c r="GM81" i="28"/>
  <c r="GA81" i="28"/>
  <c r="FO81" i="28"/>
  <c r="EQ81" i="28"/>
  <c r="EE81" i="28"/>
  <c r="DS81" i="28"/>
  <c r="DG81" i="28"/>
  <c r="CI81" i="28"/>
  <c r="BW81" i="28"/>
  <c r="BK81" i="28"/>
  <c r="AY81" i="28"/>
  <c r="AM81" i="28"/>
  <c r="HV81" i="28"/>
  <c r="GX81" i="28"/>
  <c r="GL81" i="28"/>
  <c r="FZ81" i="28"/>
  <c r="FN81" i="28"/>
  <c r="EP81" i="28"/>
  <c r="ED81" i="28"/>
  <c r="DR81" i="28"/>
  <c r="DF81" i="28"/>
  <c r="CT81" i="28"/>
  <c r="CH81" i="28"/>
  <c r="BJ81" i="28"/>
  <c r="HU81" i="28"/>
  <c r="HI81" i="28"/>
  <c r="GW81" i="28"/>
  <c r="FY81" i="28"/>
  <c r="FM81" i="28"/>
  <c r="FA81" i="28"/>
  <c r="EO81" i="28"/>
  <c r="EC81" i="28"/>
  <c r="DQ81" i="28"/>
  <c r="CS81" i="28"/>
  <c r="CG81" i="28"/>
  <c r="BU81" i="28"/>
  <c r="BI81" i="28"/>
  <c r="AK81" i="28"/>
  <c r="HT81" i="28"/>
  <c r="HH81" i="28"/>
  <c r="GV81" i="28"/>
  <c r="GJ81" i="28"/>
  <c r="FX81" i="28"/>
  <c r="EZ81" i="28"/>
  <c r="EN81" i="28"/>
  <c r="EB81" i="28"/>
  <c r="DP81" i="28"/>
  <c r="CR81" i="28"/>
  <c r="CF81" i="28"/>
  <c r="BT81" i="28"/>
  <c r="BH81" i="28"/>
  <c r="AV81" i="28"/>
  <c r="AJ81" i="28"/>
  <c r="CC81" i="28"/>
  <c r="DC81" i="28"/>
  <c r="EJ81" i="28"/>
  <c r="FJ81" i="28"/>
  <c r="HQ81" i="28"/>
  <c r="AF79" i="28"/>
  <c r="AR79" i="28"/>
  <c r="BP79" i="28"/>
  <c r="CN79" i="28"/>
  <c r="DX79" i="28"/>
  <c r="EJ79" i="28"/>
  <c r="EV79" i="28"/>
  <c r="FH79" i="28"/>
  <c r="FT79" i="28"/>
  <c r="GF79" i="28"/>
  <c r="GR79" i="28"/>
  <c r="HD79" i="28"/>
  <c r="EE80" i="28"/>
  <c r="AF81" i="28"/>
  <c r="BD81" i="28"/>
  <c r="DI81" i="28"/>
  <c r="EK81" i="28"/>
  <c r="FK81" i="28"/>
  <c r="GR81" i="28"/>
  <c r="IW81" i="28"/>
  <c r="W81" i="28"/>
  <c r="Z82" i="28"/>
  <c r="HO85" i="28"/>
  <c r="GE85" i="28"/>
  <c r="CY85" i="28"/>
  <c r="CA85" i="28"/>
  <c r="AQ85" i="28"/>
  <c r="FF85" i="28"/>
  <c r="EH85" i="28"/>
  <c r="CX85" i="28"/>
  <c r="HL85" i="28"/>
  <c r="GN85" i="28"/>
  <c r="FD85" i="28"/>
  <c r="BX85" i="28"/>
  <c r="AZ85" i="28"/>
  <c r="GY85" i="28"/>
  <c r="DS85" i="28"/>
  <c r="CU85" i="28"/>
  <c r="BK85" i="28"/>
  <c r="FZ85" i="28"/>
  <c r="FB85" i="28"/>
  <c r="DR85" i="28"/>
  <c r="AL85" i="28"/>
  <c r="HI85" i="28"/>
  <c r="FY85" i="28"/>
  <c r="CS85" i="28"/>
  <c r="BU85" i="28"/>
  <c r="AK85" i="28"/>
  <c r="EZ85" i="28"/>
  <c r="EB85" i="28"/>
  <c r="CR85" i="28"/>
  <c r="CE85" i="28"/>
  <c r="EL85" i="28"/>
  <c r="HS85" i="28"/>
  <c r="X81" i="28"/>
  <c r="AA82" i="28"/>
  <c r="GT85" i="28"/>
  <c r="AC82" i="28"/>
  <c r="GU85" i="28"/>
  <c r="Z81" i="28"/>
  <c r="HA85" i="28"/>
  <c r="X80" i="28"/>
  <c r="AA81" i="28"/>
  <c r="GH84" i="28"/>
  <c r="GQ84" i="28"/>
  <c r="OL84" i="28"/>
  <c r="FW85" i="28"/>
  <c r="Z80" i="28"/>
  <c r="M81" i="28"/>
  <c r="EY85" i="28"/>
  <c r="HF85" i="28"/>
  <c r="BS85" i="28"/>
  <c r="V86" i="28"/>
  <c r="R86" i="28"/>
  <c r="B86" i="28" s="1"/>
  <c r="D86" i="28" s="1"/>
  <c r="N86" i="28"/>
  <c r="M86" i="28"/>
  <c r="AC86" i="28"/>
  <c r="AA86" i="28"/>
  <c r="Y86" i="28"/>
  <c r="X86" i="28"/>
  <c r="W86" i="28"/>
  <c r="W85" i="28"/>
  <c r="L86" i="28"/>
  <c r="IC88" i="28"/>
  <c r="JN88" i="28"/>
  <c r="LS88" i="28"/>
  <c r="OS88" i="28"/>
  <c r="X85" i="28"/>
  <c r="AC88" i="28"/>
  <c r="L88" i="28"/>
  <c r="AA88" i="28"/>
  <c r="Y88" i="28"/>
  <c r="X88" i="28"/>
  <c r="W88" i="28"/>
  <c r="V88" i="28"/>
  <c r="II88" i="28"/>
  <c r="JQ88" i="28"/>
  <c r="LY88" i="28"/>
  <c r="OX88" i="28"/>
  <c r="Y85" i="28"/>
  <c r="IL88" i="28"/>
  <c r="JT88" i="28"/>
  <c r="MN88" i="28"/>
  <c r="OY88" i="28"/>
  <c r="Z85" i="28"/>
  <c r="M88" i="28"/>
  <c r="IM88" i="28"/>
  <c r="JU88" i="28"/>
  <c r="MQ88" i="28"/>
  <c r="PE88" i="28"/>
  <c r="X84" i="28"/>
  <c r="AA85" i="28"/>
  <c r="N88" i="28"/>
  <c r="IN88" i="28"/>
  <c r="KG88" i="28"/>
  <c r="MW88" i="28"/>
  <c r="PG88" i="28"/>
  <c r="OU88" i="28"/>
  <c r="OI88" i="28"/>
  <c r="NW88" i="28"/>
  <c r="NK88" i="28"/>
  <c r="MY88" i="28"/>
  <c r="MM88" i="28"/>
  <c r="MA88" i="28"/>
  <c r="LO88" i="28"/>
  <c r="LC88" i="28"/>
  <c r="KQ88" i="28"/>
  <c r="KE88" i="28"/>
  <c r="JS88" i="28"/>
  <c r="JG88" i="28"/>
  <c r="PF88" i="28"/>
  <c r="OT88" i="28"/>
  <c r="OH88" i="28"/>
  <c r="NV88" i="28"/>
  <c r="NJ88" i="28"/>
  <c r="MX88" i="28"/>
  <c r="ML88" i="28"/>
  <c r="LZ88" i="28"/>
  <c r="LN88" i="28"/>
  <c r="LB88" i="28"/>
  <c r="KP88" i="28"/>
  <c r="KD88" i="28"/>
  <c r="JR88" i="28"/>
  <c r="PD88" i="28"/>
  <c r="OR88" i="28"/>
  <c r="OF88" i="28"/>
  <c r="NT88" i="28"/>
  <c r="NH88" i="28"/>
  <c r="MV88" i="28"/>
  <c r="MJ88" i="28"/>
  <c r="LX88" i="28"/>
  <c r="LL88" i="28"/>
  <c r="KZ88" i="28"/>
  <c r="KN88" i="28"/>
  <c r="KB88" i="28"/>
  <c r="JP88" i="28"/>
  <c r="JD88" i="28"/>
  <c r="PO88" i="28"/>
  <c r="PC88" i="28"/>
  <c r="OQ88" i="28"/>
  <c r="OE88" i="28"/>
  <c r="NS88" i="28"/>
  <c r="NG88" i="28"/>
  <c r="MU88" i="28"/>
  <c r="MI88" i="28"/>
  <c r="LW88" i="28"/>
  <c r="LK88" i="28"/>
  <c r="KY88" i="28"/>
  <c r="KM88" i="28"/>
  <c r="KA88" i="28"/>
  <c r="JO88" i="28"/>
  <c r="PN88" i="28"/>
  <c r="PB88" i="28"/>
  <c r="OP88" i="28"/>
  <c r="OD88" i="28"/>
  <c r="NR88" i="28"/>
  <c r="NF88" i="28"/>
  <c r="MT88" i="28"/>
  <c r="MH88" i="28"/>
  <c r="LV88" i="28"/>
  <c r="LJ88" i="28"/>
  <c r="KX88" i="28"/>
  <c r="KL88" i="28"/>
  <c r="PM88" i="28"/>
  <c r="PA88" i="28"/>
  <c r="OO88" i="28"/>
  <c r="OC88" i="28"/>
  <c r="NQ88" i="28"/>
  <c r="NE88" i="28"/>
  <c r="MS88" i="28"/>
  <c r="MG88" i="28"/>
  <c r="LU88" i="28"/>
  <c r="LI88" i="28"/>
  <c r="KW88" i="28"/>
  <c r="KK88" i="28"/>
  <c r="JY88" i="28"/>
  <c r="JM88" i="28"/>
  <c r="PL88" i="28"/>
  <c r="OZ88" i="28"/>
  <c r="ON88" i="28"/>
  <c r="OB88" i="28"/>
  <c r="NP88" i="28"/>
  <c r="ND88" i="28"/>
  <c r="MR88" i="28"/>
  <c r="MF88" i="28"/>
  <c r="LT88" i="28"/>
  <c r="LH88" i="28"/>
  <c r="KV88" i="28"/>
  <c r="KJ88" i="28"/>
  <c r="JX88" i="28"/>
  <c r="JL88" i="28"/>
  <c r="OW88" i="28"/>
  <c r="NU88" i="28"/>
  <c r="MP88" i="28"/>
  <c r="LP88" i="28"/>
  <c r="KI88" i="28"/>
  <c r="JK88" i="28"/>
  <c r="IW88" i="28"/>
  <c r="IK88" i="28"/>
  <c r="HY88" i="28"/>
  <c r="OV88" i="28"/>
  <c r="NO88" i="28"/>
  <c r="MO88" i="28"/>
  <c r="LM88" i="28"/>
  <c r="KH88" i="28"/>
  <c r="JJ88" i="28"/>
  <c r="IV88" i="28"/>
  <c r="IJ88" i="28"/>
  <c r="HX88" i="28"/>
  <c r="OM88" i="28"/>
  <c r="NM88" i="28"/>
  <c r="MK88" i="28"/>
  <c r="LF88" i="28"/>
  <c r="KF88" i="28"/>
  <c r="JH88" i="28"/>
  <c r="IT88" i="28"/>
  <c r="IH88" i="28"/>
  <c r="OL88" i="28"/>
  <c r="NL88" i="28"/>
  <c r="ME88" i="28"/>
  <c r="LE88" i="28"/>
  <c r="KC88" i="28"/>
  <c r="JF88" i="28"/>
  <c r="IS88" i="28"/>
  <c r="IG88" i="28"/>
  <c r="PK88" i="28"/>
  <c r="OK88" i="28"/>
  <c r="NI88" i="28"/>
  <c r="MD88" i="28"/>
  <c r="LD88" i="28"/>
  <c r="JZ88" i="28"/>
  <c r="JE88" i="28"/>
  <c r="IR88" i="28"/>
  <c r="IF88" i="28"/>
  <c r="PJ88" i="28"/>
  <c r="OJ88" i="28"/>
  <c r="NC88" i="28"/>
  <c r="MC88" i="28"/>
  <c r="LA88" i="28"/>
  <c r="JW88" i="28"/>
  <c r="JC88" i="28"/>
  <c r="IQ88" i="28"/>
  <c r="IE88" i="28"/>
  <c r="PI88" i="28"/>
  <c r="OG88" i="28"/>
  <c r="NB88" i="28"/>
  <c r="MB88" i="28"/>
  <c r="KU88" i="28"/>
  <c r="JV88" i="28"/>
  <c r="JB88" i="28"/>
  <c r="IP88" i="28"/>
  <c r="ID88" i="28"/>
  <c r="U88" i="28"/>
  <c r="IO88" i="28"/>
  <c r="KO88" i="28"/>
  <c r="MZ88" i="28"/>
  <c r="Z84" i="28"/>
  <c r="M85" i="28"/>
  <c r="S88" i="28"/>
  <c r="IU88" i="28"/>
  <c r="KR88" i="28"/>
  <c r="NA88" i="28"/>
  <c r="Y87" i="28"/>
  <c r="X87" i="28"/>
  <c r="V87" i="28"/>
  <c r="R87" i="28"/>
  <c r="B87" i="28" s="1"/>
  <c r="D87" i="28" s="1"/>
  <c r="N87" i="28"/>
  <c r="Z88" i="28"/>
  <c r="IX88" i="28"/>
  <c r="KS88" i="28"/>
  <c r="NN88" i="28"/>
  <c r="W92" i="28"/>
  <c r="V92" i="28"/>
  <c r="L92" i="28"/>
  <c r="M92" i="28"/>
  <c r="N92" i="28"/>
  <c r="L89" i="28"/>
  <c r="X89" i="28"/>
  <c r="X92" i="28"/>
  <c r="R89" i="28"/>
  <c r="B89" i="28" s="1"/>
  <c r="D89" i="28" s="1"/>
  <c r="W91" i="28"/>
  <c r="V91" i="28"/>
  <c r="R91" i="28"/>
  <c r="B91" i="28" s="1"/>
  <c r="D91" i="28" s="1"/>
  <c r="N91" i="28"/>
  <c r="M91" i="28"/>
  <c r="AC91" i="28"/>
  <c r="AC92" i="28"/>
  <c r="V89" i="28"/>
  <c r="Y90" i="28"/>
  <c r="R92" i="28"/>
  <c r="B92" i="28" s="1"/>
  <c r="D92" i="28" s="1"/>
  <c r="KW93" i="28"/>
  <c r="MS93" i="28"/>
  <c r="W89" i="28"/>
  <c r="Z90" i="28"/>
  <c r="ON93" i="28"/>
  <c r="OB93" i="28"/>
  <c r="PM93" i="28"/>
  <c r="IZ93" i="28"/>
  <c r="IN93" i="28"/>
  <c r="PK93" i="28"/>
  <c r="IY93" i="28"/>
  <c r="IM93" i="28"/>
  <c r="PJ93" i="28"/>
  <c r="LF93" i="28"/>
  <c r="JJ93" i="28"/>
  <c r="IL93" i="28"/>
  <c r="MC93" i="28"/>
  <c r="LQ93" i="28"/>
  <c r="KS93" i="28"/>
  <c r="IK93" i="28"/>
  <c r="HY93" i="28"/>
  <c r="OQ93" i="28"/>
  <c r="MB93" i="28"/>
  <c r="LP93" i="28"/>
  <c r="KR93" i="28"/>
  <c r="IJ93" i="28"/>
  <c r="HX93" i="28"/>
  <c r="OP93" i="28"/>
  <c r="MA93" i="28"/>
  <c r="LO93" i="28"/>
  <c r="KQ93" i="28"/>
  <c r="II93" i="28"/>
  <c r="HW93" i="28"/>
  <c r="OO93" i="28"/>
  <c r="LZ93" i="28"/>
  <c r="LN93" i="28"/>
  <c r="KP93" i="28"/>
  <c r="IH93" i="28"/>
  <c r="PC93" i="28"/>
  <c r="NX93" i="28"/>
  <c r="LY93" i="28"/>
  <c r="LM93" i="28"/>
  <c r="LA93" i="28"/>
  <c r="KC93" i="28"/>
  <c r="IG93" i="28"/>
  <c r="PO93" i="28"/>
  <c r="OY93" i="28"/>
  <c r="NS93" i="28"/>
  <c r="LV93" i="28"/>
  <c r="LJ93" i="28"/>
  <c r="KX93" i="28"/>
  <c r="JZ93" i="28"/>
  <c r="ID93" i="28"/>
  <c r="JC93" i="28"/>
  <c r="KY93" i="28"/>
  <c r="PA93" i="28"/>
  <c r="AA90" i="28"/>
  <c r="MV93" i="28"/>
  <c r="PB93" i="28"/>
  <c r="Y89" i="28"/>
  <c r="AC90" i="28"/>
  <c r="JM93" i="28"/>
  <c r="Z89" i="28"/>
  <c r="M90" i="28"/>
  <c r="S93" i="28"/>
  <c r="LK93" i="28"/>
  <c r="AC94" i="28"/>
  <c r="AA94" i="28"/>
  <c r="V94" i="28"/>
  <c r="Y94" i="28"/>
  <c r="X94" i="28"/>
  <c r="W94" i="28"/>
  <c r="R94" i="28"/>
  <c r="B94" i="28" s="1"/>
  <c r="D94" i="28" s="1"/>
  <c r="N94" i="28"/>
  <c r="M94" i="28"/>
  <c r="AC89" i="28"/>
  <c r="Y92" i="28"/>
  <c r="IC93" i="28"/>
  <c r="JY93" i="28"/>
  <c r="NR93" i="28"/>
  <c r="Z94" i="28"/>
  <c r="LW93" i="28"/>
  <c r="NT93" i="28"/>
  <c r="R96" i="28"/>
  <c r="B96" i="28" s="1"/>
  <c r="D96" i="28" s="1"/>
  <c r="AC96" i="28"/>
  <c r="AA96" i="28"/>
  <c r="X96" i="28"/>
  <c r="V96" i="28"/>
  <c r="IX95" i="28"/>
  <c r="JZ95" i="28"/>
  <c r="N96" i="28"/>
  <c r="KA95" i="28"/>
  <c r="MN95" i="28"/>
  <c r="Z93" i="28"/>
  <c r="HZ95" i="28"/>
  <c r="JB95" i="28"/>
  <c r="AC97" i="28"/>
  <c r="L97" i="28"/>
  <c r="Y97" i="28"/>
  <c r="X97" i="28"/>
  <c r="W97" i="28"/>
  <c r="V97" i="28"/>
  <c r="AA97" i="28"/>
  <c r="R97" i="28"/>
  <c r="B97" i="28" s="1"/>
  <c r="D97" i="28" s="1"/>
  <c r="AA93" i="28"/>
  <c r="MP95" i="28"/>
  <c r="OT95" i="28"/>
  <c r="N97" i="28"/>
  <c r="AC93" i="28"/>
  <c r="ID95" i="28"/>
  <c r="JD95" i="28"/>
  <c r="KK95" i="28"/>
  <c r="M93" i="28"/>
  <c r="JJ95" i="28"/>
  <c r="KL95" i="28"/>
  <c r="LL95" i="28"/>
  <c r="PD95" i="28"/>
  <c r="OR95" i="28"/>
  <c r="OF95" i="28"/>
  <c r="PO95" i="28"/>
  <c r="PC95" i="28"/>
  <c r="OQ95" i="28"/>
  <c r="OE95" i="28"/>
  <c r="NS95" i="28"/>
  <c r="NG95" i="28"/>
  <c r="MU95" i="28"/>
  <c r="OC95" i="28"/>
  <c r="NQ95" i="28"/>
  <c r="NE95" i="28"/>
  <c r="MS95" i="28"/>
  <c r="MG95" i="28"/>
  <c r="LU95" i="28"/>
  <c r="PK95" i="28"/>
  <c r="OX95" i="28"/>
  <c r="OL95" i="28"/>
  <c r="NZ95" i="28"/>
  <c r="PI95" i="28"/>
  <c r="OW95" i="28"/>
  <c r="OK95" i="28"/>
  <c r="NY95" i="28"/>
  <c r="LT95" i="28"/>
  <c r="LH95" i="28"/>
  <c r="KV95" i="28"/>
  <c r="KJ95" i="28"/>
  <c r="JX95" i="28"/>
  <c r="JL95" i="28"/>
  <c r="IZ95" i="28"/>
  <c r="MZ95" i="28"/>
  <c r="MK95" i="28"/>
  <c r="LS95" i="28"/>
  <c r="LG95" i="28"/>
  <c r="KU95" i="28"/>
  <c r="KI95" i="28"/>
  <c r="JW95" i="28"/>
  <c r="OJ95" i="28"/>
  <c r="NN95" i="28"/>
  <c r="MX95" i="28"/>
  <c r="MF95" i="28"/>
  <c r="LQ95" i="28"/>
  <c r="LE95" i="28"/>
  <c r="KS95" i="28"/>
  <c r="KG95" i="28"/>
  <c r="JU95" i="28"/>
  <c r="JI95" i="28"/>
  <c r="IW95" i="28"/>
  <c r="IK95" i="28"/>
  <c r="HY95" i="28"/>
  <c r="PG95" i="28"/>
  <c r="OI95" i="28"/>
  <c r="NL95" i="28"/>
  <c r="MW95" i="28"/>
  <c r="ME95" i="28"/>
  <c r="LP95" i="28"/>
  <c r="LD95" i="28"/>
  <c r="KR95" i="28"/>
  <c r="KF95" i="28"/>
  <c r="JT95" i="28"/>
  <c r="JH95" i="28"/>
  <c r="IV95" i="28"/>
  <c r="IJ95" i="28"/>
  <c r="HX95" i="28"/>
  <c r="PF95" i="28"/>
  <c r="OH95" i="28"/>
  <c r="NK95" i="28"/>
  <c r="MT95" i="28"/>
  <c r="MD95" i="28"/>
  <c r="LO95" i="28"/>
  <c r="LC95" i="28"/>
  <c r="KQ95" i="28"/>
  <c r="KE95" i="28"/>
  <c r="JS95" i="28"/>
  <c r="JG95" i="28"/>
  <c r="IU95" i="28"/>
  <c r="II95" i="28"/>
  <c r="HW95" i="28"/>
  <c r="PE95" i="28"/>
  <c r="OG95" i="28"/>
  <c r="NJ95" i="28"/>
  <c r="MR95" i="28"/>
  <c r="MC95" i="28"/>
  <c r="LN95" i="28"/>
  <c r="LB95" i="28"/>
  <c r="KP95" i="28"/>
  <c r="KD95" i="28"/>
  <c r="JR95" i="28"/>
  <c r="JF95" i="28"/>
  <c r="IT95" i="28"/>
  <c r="IH95" i="28"/>
  <c r="PB95" i="28"/>
  <c r="OD95" i="28"/>
  <c r="NI95" i="28"/>
  <c r="MQ95" i="28"/>
  <c r="MB95" i="28"/>
  <c r="LM95" i="28"/>
  <c r="LA95" i="28"/>
  <c r="KO95" i="28"/>
  <c r="KC95" i="28"/>
  <c r="JQ95" i="28"/>
  <c r="JE95" i="28"/>
  <c r="IS95" i="28"/>
  <c r="IG95" i="28"/>
  <c r="IF95" i="28"/>
  <c r="JM95" i="28"/>
  <c r="KM95" i="28"/>
  <c r="LR95" i="28"/>
  <c r="NC95" i="28"/>
  <c r="OZ95" i="28"/>
  <c r="IL95" i="28"/>
  <c r="JN95" i="28"/>
  <c r="KN95" i="28"/>
  <c r="LV95" i="28"/>
  <c r="ND95" i="28"/>
  <c r="PL95" i="28"/>
  <c r="X95" i="28"/>
  <c r="Y95" i="28"/>
  <c r="L102" i="28"/>
  <c r="AA102" i="28"/>
  <c r="Z95" i="28"/>
  <c r="Z102" i="28"/>
  <c r="AA95" i="28"/>
  <c r="AC95" i="28"/>
  <c r="AC99" i="28"/>
  <c r="AA99" i="28"/>
  <c r="N95" i="28"/>
  <c r="W99" i="28"/>
  <c r="Z96" i="28"/>
  <c r="Z99" i="28"/>
  <c r="W96" i="28"/>
  <c r="Z97" i="28"/>
  <c r="Y96" i="28"/>
  <c r="Y99" i="28"/>
  <c r="X99" i="28"/>
  <c r="V99" i="28"/>
  <c r="R99" i="28"/>
  <c r="B99" i="28" s="1"/>
  <c r="D99" i="28" s="1"/>
  <c r="N99" i="28"/>
  <c r="M99" i="28"/>
  <c r="LH100" i="28"/>
  <c r="IQ100" i="28"/>
  <c r="Z98" i="28"/>
  <c r="AA98" i="28"/>
  <c r="AC98" i="28"/>
  <c r="M98" i="28"/>
  <c r="N98" i="28"/>
  <c r="R98" i="28"/>
  <c r="B98" i="28" s="1"/>
  <c r="D98" i="28" s="1"/>
  <c r="X101" i="28"/>
  <c r="W101" i="28"/>
  <c r="V101" i="28"/>
  <c r="R101" i="28"/>
  <c r="B101" i="28" s="1"/>
  <c r="D101" i="28" s="1"/>
  <c r="N101" i="28"/>
  <c r="M101" i="28"/>
  <c r="AC101" i="28"/>
  <c r="AA101" i="28"/>
  <c r="X100" i="28"/>
  <c r="Y100" i="28"/>
  <c r="Z100" i="28"/>
  <c r="AA100" i="28"/>
  <c r="AC100" i="28"/>
  <c r="M100" i="28"/>
  <c r="N100" i="28"/>
  <c r="Y102" i="28"/>
  <c r="X102" i="28"/>
  <c r="W102" i="28"/>
  <c r="V102" i="28"/>
  <c r="R102" i="28"/>
  <c r="B102" i="28" s="1"/>
  <c r="D102" i="28" s="1"/>
  <c r="N102" i="28"/>
  <c r="M102" i="28"/>
  <c r="AC102" i="28"/>
  <c r="W103" i="28"/>
  <c r="X103" i="28"/>
  <c r="Y103" i="28"/>
  <c r="R103" i="28"/>
  <c r="B103" i="28" s="1"/>
  <c r="D103" i="28" s="1"/>
  <c r="N103" i="28"/>
  <c r="AC103" i="28"/>
  <c r="AA103" i="28"/>
  <c r="L103" i="28"/>
  <c r="M103" i="28"/>
  <c r="MJ93" i="28" l="1"/>
  <c r="OG93" i="28"/>
  <c r="OW93" i="28"/>
  <c r="KV93" i="28"/>
  <c r="OV93" i="28"/>
  <c r="KU93" i="28"/>
  <c r="OU93" i="28"/>
  <c r="KT93" i="28"/>
  <c r="OR93" i="28"/>
  <c r="NU93" i="28"/>
  <c r="OF93" i="28"/>
  <c r="KJ93" i="28"/>
  <c r="OE93" i="28"/>
  <c r="KI93" i="28"/>
  <c r="OD93" i="28"/>
  <c r="KH93" i="28"/>
  <c r="OC93" i="28"/>
  <c r="PF93" i="28"/>
  <c r="PL93" i="28"/>
  <c r="NQ93" i="28"/>
  <c r="JX93" i="28"/>
  <c r="NO93" i="28"/>
  <c r="JW93" i="28"/>
  <c r="NN93" i="28"/>
  <c r="JV93" i="28"/>
  <c r="NM93" i="28"/>
  <c r="OT93" i="28"/>
  <c r="OZ93" i="28"/>
  <c r="ND93" i="28"/>
  <c r="JL93" i="28"/>
  <c r="NC93" i="28"/>
  <c r="JK93" i="28"/>
  <c r="OX38" i="28"/>
  <c r="IJ38" i="28"/>
  <c r="JE38" i="28"/>
  <c r="JV38" i="28"/>
  <c r="LC38" i="28"/>
  <c r="LL38" i="28"/>
  <c r="JJ38" i="28"/>
  <c r="KQ38" i="28"/>
  <c r="KZ38" i="28"/>
  <c r="MC38" i="28"/>
  <c r="NJ38" i="28"/>
  <c r="NS38" i="28"/>
  <c r="LQ38" i="28"/>
  <c r="MX38" i="28"/>
  <c r="NG38" i="28"/>
  <c r="NC38" i="28"/>
  <c r="OJ38" i="28"/>
  <c r="PE38" i="28"/>
  <c r="IE38" i="28"/>
  <c r="JS20" i="28"/>
  <c r="LV20" i="28"/>
  <c r="LK20" i="28"/>
  <c r="KW20" i="28"/>
  <c r="OZ20" i="28"/>
  <c r="LU93" i="28"/>
  <c r="JO93" i="28"/>
  <c r="MU93" i="28"/>
  <c r="KL93" i="28"/>
  <c r="OJ93" i="28"/>
  <c r="KO93" i="28"/>
  <c r="OM93" i="28"/>
  <c r="LB93" i="28"/>
  <c r="PD93" i="28"/>
  <c r="LC93" i="28"/>
  <c r="PG93" i="28"/>
  <c r="LD93" i="28"/>
  <c r="PH93" i="28"/>
  <c r="LE93" i="28"/>
  <c r="IX93" i="28"/>
  <c r="IA93" i="28"/>
  <c r="IB93" i="28"/>
  <c r="NP93" i="28"/>
  <c r="JQ38" i="28"/>
  <c r="B67" i="28"/>
  <c r="D67" i="28" s="1"/>
  <c r="C68" i="28" s="1"/>
  <c r="MR67" i="28"/>
  <c r="IE67" i="28"/>
  <c r="NT67" i="28"/>
  <c r="IH47" i="28"/>
  <c r="IQ47" i="28"/>
  <c r="OS38" i="28"/>
  <c r="IV38" i="28"/>
  <c r="IT93" i="28"/>
  <c r="IU93" i="28"/>
  <c r="MM93" i="28"/>
  <c r="IV93" i="28"/>
  <c r="IW93" i="28"/>
  <c r="MO93" i="28"/>
  <c r="LR93" i="28"/>
  <c r="LG93" i="28"/>
  <c r="LH93" i="28"/>
  <c r="JA93" i="28"/>
  <c r="NX38" i="28"/>
  <c r="PJ38" i="28"/>
  <c r="B84" i="28"/>
  <c r="D84" i="28" s="1"/>
  <c r="OU84" i="28"/>
  <c r="PO84" i="28"/>
  <c r="JM84" i="28"/>
  <c r="NW81" i="28"/>
  <c r="IL81" i="28"/>
  <c r="KA93" i="28"/>
  <c r="KZ93" i="28"/>
  <c r="MH93" i="28"/>
  <c r="MK93" i="28"/>
  <c r="MX93" i="28"/>
  <c r="MY93" i="28"/>
  <c r="MZ93" i="28"/>
  <c r="NA93" i="28"/>
  <c r="LS93" i="28"/>
  <c r="PE93" i="28"/>
  <c r="IE93" i="28"/>
  <c r="NE93" i="28"/>
  <c r="JD93" i="28"/>
  <c r="JB93" i="28"/>
  <c r="MT93" i="28"/>
  <c r="JE93" i="28"/>
  <c r="MW93" i="28"/>
  <c r="JR93" i="28"/>
  <c r="NJ93" i="28"/>
  <c r="JS93" i="28"/>
  <c r="NK93" i="28"/>
  <c r="JT93" i="28"/>
  <c r="NL93" i="28"/>
  <c r="JU93" i="28"/>
  <c r="PI93" i="28"/>
  <c r="MP93" i="28"/>
  <c r="ME93" i="28"/>
  <c r="MF93" i="28"/>
  <c r="NV93" i="28"/>
  <c r="MQ38" i="28"/>
  <c r="ML93" i="28"/>
  <c r="MN93" i="28"/>
  <c r="OS93" i="28"/>
  <c r="PN93" i="28"/>
  <c r="IP93" i="28"/>
  <c r="IS93" i="28"/>
  <c r="JF93" i="28"/>
  <c r="JG93" i="28"/>
  <c r="JH93" i="28"/>
  <c r="JI93" i="28"/>
  <c r="MD93" i="28"/>
  <c r="LT93" i="28"/>
  <c r="NG93" i="28"/>
  <c r="LI93" i="28"/>
  <c r="JN93" i="28"/>
  <c r="NF93" i="28"/>
  <c r="JQ93" i="28"/>
  <c r="NI93" i="28"/>
  <c r="KD93" i="28"/>
  <c r="NY93" i="28"/>
  <c r="KE93" i="28"/>
  <c r="NZ93" i="28"/>
  <c r="KF93" i="28"/>
  <c r="OA93" i="28"/>
  <c r="KG93" i="28"/>
  <c r="HZ93" i="28"/>
  <c r="NB93" i="28"/>
  <c r="MQ93" i="28"/>
  <c r="MR93" i="28"/>
  <c r="OH93" i="28"/>
  <c r="NW20" i="28"/>
  <c r="IP70" i="28"/>
  <c r="JA70" i="28"/>
  <c r="JL70" i="28"/>
  <c r="JN70" i="28"/>
  <c r="IC70" i="28"/>
  <c r="KA70" i="28"/>
  <c r="NS70" i="28"/>
  <c r="KN70" i="28"/>
  <c r="OF70" i="28"/>
  <c r="LA70" i="28"/>
  <c r="OY70" i="28"/>
  <c r="LN70" i="28"/>
  <c r="HW70" i="28"/>
  <c r="LO70" i="28"/>
  <c r="HX70" i="28"/>
  <c r="LP70" i="28"/>
  <c r="HY70" i="28"/>
  <c r="LQ70" i="28"/>
  <c r="HZ70" i="28"/>
  <c r="LR70" i="28"/>
  <c r="IA70" i="28"/>
  <c r="LS70" i="28"/>
  <c r="OP70" i="28"/>
  <c r="OU70" i="28"/>
  <c r="CQ46" i="28"/>
  <c r="BQ46" i="28"/>
  <c r="FE46" i="28"/>
  <c r="BN46" i="28"/>
  <c r="FF46" i="28"/>
  <c r="BO46" i="28"/>
  <c r="FG46" i="28"/>
  <c r="BP46" i="28"/>
  <c r="FH46" i="28"/>
  <c r="GS46" i="28"/>
  <c r="DB46" i="28"/>
  <c r="GT46" i="28"/>
  <c r="DD46" i="28"/>
  <c r="GV46" i="28"/>
  <c r="DE46" i="28"/>
  <c r="GW46" i="28"/>
  <c r="FQ47" i="28"/>
  <c r="CC47" i="28"/>
  <c r="FU47" i="28"/>
  <c r="BR47" i="28"/>
  <c r="FJ47" i="28"/>
  <c r="BG47" i="28"/>
  <c r="EY47" i="28"/>
  <c r="AV47" i="28"/>
  <c r="EN47" i="28"/>
  <c r="AK47" i="28"/>
  <c r="EC47" i="28"/>
  <c r="HU47" i="28"/>
  <c r="DR47" i="28"/>
  <c r="HJ47" i="28"/>
  <c r="DG47" i="28"/>
  <c r="GY47" i="28"/>
  <c r="DH47" i="28"/>
  <c r="GZ47" i="28"/>
  <c r="AN46" i="28"/>
  <c r="GB46" i="28"/>
  <c r="CH46" i="28"/>
  <c r="EY46" i="28"/>
  <c r="CC46" i="28"/>
  <c r="BA46" i="28"/>
  <c r="CX34" i="28"/>
  <c r="OC70" i="28"/>
  <c r="NR70" i="28"/>
  <c r="KL70" i="28"/>
  <c r="KW70" i="28"/>
  <c r="LH70" i="28"/>
  <c r="LJ70" i="28"/>
  <c r="JY70" i="28"/>
  <c r="KM70" i="28"/>
  <c r="OE70" i="28"/>
  <c r="KZ70" i="28"/>
  <c r="OX70" i="28"/>
  <c r="LM70" i="28"/>
  <c r="IH70" i="28"/>
  <c r="LZ70" i="28"/>
  <c r="II70" i="28"/>
  <c r="MA70" i="28"/>
  <c r="IJ70" i="28"/>
  <c r="MB70" i="28"/>
  <c r="IK70" i="28"/>
  <c r="MC70" i="28"/>
  <c r="IL70" i="28"/>
  <c r="MD70" i="28"/>
  <c r="IM70" i="28"/>
  <c r="ME70" i="28"/>
  <c r="PB70" i="28"/>
  <c r="PG70" i="28"/>
  <c r="IO70" i="28"/>
  <c r="CZ54" i="28"/>
  <c r="BS46" i="28"/>
  <c r="AS46" i="28"/>
  <c r="EG46" i="28"/>
  <c r="BZ46" i="28"/>
  <c r="FR46" i="28"/>
  <c r="CA46" i="28"/>
  <c r="FS46" i="28"/>
  <c r="CB46" i="28"/>
  <c r="FT46" i="28"/>
  <c r="HE46" i="28"/>
  <c r="DN46" i="28"/>
  <c r="HF46" i="28"/>
  <c r="DP46" i="28"/>
  <c r="HH46" i="28"/>
  <c r="DQ46" i="28"/>
  <c r="HI46" i="28"/>
  <c r="EG47" i="28"/>
  <c r="CO47" i="28"/>
  <c r="GG47" i="28"/>
  <c r="CD47" i="28"/>
  <c r="FV47" i="28"/>
  <c r="BS47" i="28"/>
  <c r="FK47" i="28"/>
  <c r="BH47" i="28"/>
  <c r="EZ47" i="28"/>
  <c r="AW47" i="28"/>
  <c r="EO47" i="28"/>
  <c r="AL47" i="28"/>
  <c r="ED47" i="28"/>
  <c r="HV47" i="28"/>
  <c r="DS47" i="28"/>
  <c r="HK47" i="28"/>
  <c r="DT47" i="28"/>
  <c r="HL47" i="28"/>
  <c r="FC46" i="28"/>
  <c r="BJ46" i="28"/>
  <c r="EA46" i="28"/>
  <c r="BE46" i="28"/>
  <c r="AI46" i="28"/>
  <c r="EK41" i="28"/>
  <c r="BI34" i="28"/>
  <c r="GQ34" i="28"/>
  <c r="U70" i="28"/>
  <c r="IN70" i="28"/>
  <c r="MG70" i="28"/>
  <c r="MH70" i="28"/>
  <c r="MS70" i="28"/>
  <c r="ND70" i="28"/>
  <c r="NF70" i="28"/>
  <c r="LU70" i="28"/>
  <c r="KY70" i="28"/>
  <c r="OV70" i="28"/>
  <c r="LL70" i="28"/>
  <c r="IG70" i="28"/>
  <c r="LY70" i="28"/>
  <c r="IT70" i="28"/>
  <c r="ML70" i="28"/>
  <c r="IU70" i="28"/>
  <c r="MM70" i="28"/>
  <c r="IV70" i="28"/>
  <c r="MN70" i="28"/>
  <c r="IW70" i="28"/>
  <c r="MO70" i="28"/>
  <c r="IX70" i="28"/>
  <c r="MP70" i="28"/>
  <c r="IY70" i="28"/>
  <c r="MQ70" i="28"/>
  <c r="PN70" i="28"/>
  <c r="OK70" i="28"/>
  <c r="AU46" i="28"/>
  <c r="HL46" i="28"/>
  <c r="AD46" i="28"/>
  <c r="DI46" i="28"/>
  <c r="CL46" i="28"/>
  <c r="GD46" i="28"/>
  <c r="CM46" i="28"/>
  <c r="GE46" i="28"/>
  <c r="CN46" i="28"/>
  <c r="GF46" i="28"/>
  <c r="HQ46" i="28"/>
  <c r="DZ46" i="28"/>
  <c r="HR46" i="28"/>
  <c r="EB46" i="28"/>
  <c r="HT46" i="28"/>
  <c r="EC46" i="28"/>
  <c r="HU46" i="28"/>
  <c r="CW47" i="28"/>
  <c r="DA47" i="28"/>
  <c r="GS47" i="28"/>
  <c r="CP47" i="28"/>
  <c r="GH47" i="28"/>
  <c r="CE47" i="28"/>
  <c r="FW47" i="28"/>
  <c r="BT47" i="28"/>
  <c r="FL47" i="28"/>
  <c r="BI47" i="28"/>
  <c r="FA47" i="28"/>
  <c r="AX47" i="28"/>
  <c r="EP47" i="28"/>
  <c r="AM47" i="28"/>
  <c r="EE47" i="28"/>
  <c r="AN47" i="28"/>
  <c r="EF47" i="28"/>
  <c r="GC46" i="28"/>
  <c r="EE46" i="28"/>
  <c r="AL46" i="28"/>
  <c r="DC46" i="28"/>
  <c r="AJ46" i="28"/>
  <c r="GX46" i="28"/>
  <c r="GK41" i="28"/>
  <c r="FM34" i="28"/>
  <c r="HO34" i="28"/>
  <c r="JZ70" i="28"/>
  <c r="OD70" i="28"/>
  <c r="OS70" i="28"/>
  <c r="PK70" i="28"/>
  <c r="PM70" i="28"/>
  <c r="NQ70" i="28"/>
  <c r="LK70" i="28"/>
  <c r="IF70" i="28"/>
  <c r="LX70" i="28"/>
  <c r="IS70" i="28"/>
  <c r="MK70" i="28"/>
  <c r="JF70" i="28"/>
  <c r="MX70" i="28"/>
  <c r="JG70" i="28"/>
  <c r="MY70" i="28"/>
  <c r="JH70" i="28"/>
  <c r="MZ70" i="28"/>
  <c r="JI70" i="28"/>
  <c r="NA70" i="28"/>
  <c r="JJ70" i="28"/>
  <c r="NB70" i="28"/>
  <c r="JK70" i="28"/>
  <c r="NC70" i="28"/>
  <c r="OQ70" i="28"/>
  <c r="OW70" i="28"/>
  <c r="HM46" i="28"/>
  <c r="AE46" i="28"/>
  <c r="GL46" i="28"/>
  <c r="CK46" i="28"/>
  <c r="CX46" i="28"/>
  <c r="GP46" i="28"/>
  <c r="CY46" i="28"/>
  <c r="GQ46" i="28"/>
  <c r="CZ46" i="28"/>
  <c r="GR46" i="28"/>
  <c r="AT46" i="28"/>
  <c r="EL46" i="28"/>
  <c r="AV46" i="28"/>
  <c r="EN46" i="28"/>
  <c r="AW46" i="28"/>
  <c r="EO46" i="28"/>
  <c r="BM47" i="28"/>
  <c r="DM47" i="28"/>
  <c r="HE47" i="28"/>
  <c r="DB47" i="28"/>
  <c r="GT47" i="28"/>
  <c r="CQ47" i="28"/>
  <c r="GI47" i="28"/>
  <c r="CF47" i="28"/>
  <c r="FX47" i="28"/>
  <c r="BU47" i="28"/>
  <c r="FM47" i="28"/>
  <c r="BJ47" i="28"/>
  <c r="FB47" i="28"/>
  <c r="AY47" i="28"/>
  <c r="EQ47" i="28"/>
  <c r="AZ47" i="28"/>
  <c r="ER47" i="28"/>
  <c r="FD46" i="28"/>
  <c r="DG46" i="28"/>
  <c r="HA46" i="28"/>
  <c r="CE46" i="28"/>
  <c r="GY46" i="28"/>
  <c r="FQ46" i="28"/>
  <c r="ED41" i="28"/>
  <c r="AW34" i="28"/>
  <c r="AT34" i="28"/>
  <c r="OB70" i="28"/>
  <c r="LV70" i="28"/>
  <c r="IZ70" i="28"/>
  <c r="JB70" i="28"/>
  <c r="JM70" i="28"/>
  <c r="IB70" i="28"/>
  <c r="IE70" i="28"/>
  <c r="LW70" i="28"/>
  <c r="IR70" i="28"/>
  <c r="MJ70" i="28"/>
  <c r="JE70" i="28"/>
  <c r="MW70" i="28"/>
  <c r="JR70" i="28"/>
  <c r="NJ70" i="28"/>
  <c r="JS70" i="28"/>
  <c r="NK70" i="28"/>
  <c r="JT70" i="28"/>
  <c r="NL70" i="28"/>
  <c r="JU70" i="28"/>
  <c r="NM70" i="28"/>
  <c r="JV70" i="28"/>
  <c r="NN70" i="28"/>
  <c r="JW70" i="28"/>
  <c r="NO70" i="28"/>
  <c r="PC70" i="28"/>
  <c r="PI70" i="28"/>
  <c r="GM46" i="28"/>
  <c r="FI46" i="28"/>
  <c r="BM46" i="28"/>
  <c r="DJ46" i="28"/>
  <c r="HB46" i="28"/>
  <c r="DK46" i="28"/>
  <c r="HC46" i="28"/>
  <c r="DL46" i="28"/>
  <c r="HD46" i="28"/>
  <c r="BF46" i="28"/>
  <c r="EX46" i="28"/>
  <c r="BH46" i="28"/>
  <c r="EZ46" i="28"/>
  <c r="BI46" i="28"/>
  <c r="FA46" i="28"/>
  <c r="AG47" i="28"/>
  <c r="DY47" i="28"/>
  <c r="HQ47" i="28"/>
  <c r="DN47" i="28"/>
  <c r="HF47" i="28"/>
  <c r="DC47" i="28"/>
  <c r="GU47" i="28"/>
  <c r="CR47" i="28"/>
  <c r="GJ47" i="28"/>
  <c r="CG47" i="28"/>
  <c r="FY47" i="28"/>
  <c r="BV47" i="28"/>
  <c r="FN47" i="28"/>
  <c r="BK47" i="28"/>
  <c r="FC47" i="28"/>
  <c r="BL47" i="28"/>
  <c r="FD47" i="28"/>
  <c r="EF46" i="28"/>
  <c r="CI46" i="28"/>
  <c r="GA46" i="28"/>
  <c r="BG46" i="28"/>
  <c r="FW46" i="28"/>
  <c r="ES46" i="28"/>
  <c r="EO34" i="28"/>
  <c r="EX34" i="28"/>
  <c r="S70" i="28"/>
  <c r="KV70" i="28"/>
  <c r="KX70" i="28"/>
  <c r="LI70" i="28"/>
  <c r="JX70" i="28"/>
  <c r="IQ70" i="28"/>
  <c r="MI70" i="28"/>
  <c r="JD70" i="28"/>
  <c r="MV70" i="28"/>
  <c r="JQ70" i="28"/>
  <c r="NI70" i="28"/>
  <c r="KD70" i="28"/>
  <c r="NV70" i="28"/>
  <c r="KE70" i="28"/>
  <c r="NW70" i="28"/>
  <c r="KF70" i="28"/>
  <c r="NX70" i="28"/>
  <c r="KG70" i="28"/>
  <c r="NY70" i="28"/>
  <c r="KH70" i="28"/>
  <c r="NZ70" i="28"/>
  <c r="KI70" i="28"/>
  <c r="OA70" i="28"/>
  <c r="PO70" i="28"/>
  <c r="FK46" i="28"/>
  <c r="EK46" i="28"/>
  <c r="AO46" i="28"/>
  <c r="DV46" i="28"/>
  <c r="HN46" i="28"/>
  <c r="DW46" i="28"/>
  <c r="HO46" i="28"/>
  <c r="DX46" i="28"/>
  <c r="HP46" i="28"/>
  <c r="BR46" i="28"/>
  <c r="FJ46" i="28"/>
  <c r="BT46" i="28"/>
  <c r="FL46" i="28"/>
  <c r="BU46" i="28"/>
  <c r="FM46" i="28"/>
  <c r="AS47" i="28"/>
  <c r="EK47" i="28"/>
  <c r="AH47" i="28"/>
  <c r="DZ47" i="28"/>
  <c r="HR47" i="28"/>
  <c r="DO47" i="28"/>
  <c r="HG47" i="28"/>
  <c r="DD47" i="28"/>
  <c r="GV47" i="28"/>
  <c r="CS47" i="28"/>
  <c r="GK47" i="28"/>
  <c r="CH47" i="28"/>
  <c r="FZ47" i="28"/>
  <c r="BW47" i="28"/>
  <c r="FO47" i="28"/>
  <c r="BX47" i="28"/>
  <c r="FP47" i="28"/>
  <c r="DH46" i="28"/>
  <c r="BK46" i="28"/>
  <c r="FB46" i="28"/>
  <c r="AK46" i="28"/>
  <c r="EW46" i="28"/>
  <c r="DU46" i="28"/>
  <c r="EQ34" i="28"/>
  <c r="IO84" i="28"/>
  <c r="OQ84" i="28"/>
  <c r="NW84" i="28"/>
  <c r="KY81" i="28"/>
  <c r="AW80" i="28"/>
  <c r="IE81" i="28"/>
  <c r="KR81" i="28"/>
  <c r="CJ50" i="28"/>
  <c r="AZ50" i="28"/>
  <c r="BL50" i="28"/>
  <c r="BX50" i="28"/>
  <c r="DV50" i="28"/>
  <c r="BO50" i="28"/>
  <c r="HC50" i="28"/>
  <c r="EV50" i="28"/>
  <c r="CO50" i="28"/>
  <c r="AH50" i="28"/>
  <c r="FV50" i="28"/>
  <c r="DO50" i="28"/>
  <c r="BH50" i="28"/>
  <c r="GV50" i="28"/>
  <c r="EO50" i="28"/>
  <c r="CH50" i="28"/>
  <c r="HV50" i="28"/>
  <c r="LK30" i="28"/>
  <c r="IS30" i="28"/>
  <c r="KP30" i="28"/>
  <c r="II30" i="28"/>
  <c r="NW30" i="28"/>
  <c r="LP30" i="28"/>
  <c r="JI30" i="28"/>
  <c r="OW30" i="28"/>
  <c r="MP30" i="28"/>
  <c r="KI30" i="28"/>
  <c r="IB30" i="28"/>
  <c r="NP30" i="28"/>
  <c r="KW30" i="28"/>
  <c r="ID30" i="28"/>
  <c r="NR30" i="28"/>
  <c r="MI30" i="28"/>
  <c r="OK27" i="28"/>
  <c r="NS30" i="28"/>
  <c r="PL84" i="28"/>
  <c r="PI84" i="28"/>
  <c r="JA84" i="28"/>
  <c r="PC84" i="28"/>
  <c r="OI84" i="28"/>
  <c r="JY81" i="28"/>
  <c r="GK80" i="28"/>
  <c r="IR81" i="28"/>
  <c r="LP81" i="28"/>
  <c r="CV50" i="28"/>
  <c r="DH50" i="28"/>
  <c r="DT50" i="28"/>
  <c r="EH50" i="28"/>
  <c r="CA50" i="28"/>
  <c r="HO50" i="28"/>
  <c r="FH50" i="28"/>
  <c r="DA50" i="28"/>
  <c r="AT50" i="28"/>
  <c r="GH50" i="28"/>
  <c r="EA50" i="28"/>
  <c r="BT50" i="28"/>
  <c r="HH50" i="28"/>
  <c r="FA50" i="28"/>
  <c r="CT50" i="28"/>
  <c r="JO30" i="28"/>
  <c r="OQ30" i="28"/>
  <c r="LB30" i="28"/>
  <c r="IU30" i="28"/>
  <c r="OI30" i="28"/>
  <c r="MB30" i="28"/>
  <c r="JU30" i="28"/>
  <c r="PI30" i="28"/>
  <c r="NB30" i="28"/>
  <c r="KU30" i="28"/>
  <c r="IN30" i="28"/>
  <c r="OB30" i="28"/>
  <c r="LI30" i="28"/>
  <c r="IP30" i="28"/>
  <c r="OD30" i="28"/>
  <c r="KM30" i="28"/>
  <c r="MD27" i="28"/>
  <c r="PE30" i="28"/>
  <c r="JE30" i="28"/>
  <c r="IA84" i="28"/>
  <c r="OC84" i="28"/>
  <c r="MJ84" i="28"/>
  <c r="LP84" i="28"/>
  <c r="CJ80" i="28"/>
  <c r="LW81" i="28"/>
  <c r="OF81" i="28"/>
  <c r="JJ81" i="28"/>
  <c r="HM50" i="28"/>
  <c r="GN50" i="28"/>
  <c r="GZ50" i="28"/>
  <c r="HL50" i="28"/>
  <c r="FF50" i="28"/>
  <c r="CY50" i="28"/>
  <c r="AR50" i="28"/>
  <c r="GF50" i="28"/>
  <c r="DY50" i="28"/>
  <c r="BR50" i="28"/>
  <c r="HF50" i="28"/>
  <c r="EY50" i="28"/>
  <c r="CR50" i="28"/>
  <c r="AK50" i="28"/>
  <c r="FY50" i="28"/>
  <c r="DR50" i="28"/>
  <c r="KY30" i="28"/>
  <c r="OF30" i="28"/>
  <c r="LZ30" i="28"/>
  <c r="JS30" i="28"/>
  <c r="PG30" i="28"/>
  <c r="MZ30" i="28"/>
  <c r="KS30" i="28"/>
  <c r="IL30" i="28"/>
  <c r="NZ30" i="28"/>
  <c r="LS30" i="28"/>
  <c r="JL30" i="28"/>
  <c r="OZ30" i="28"/>
  <c r="MG30" i="28"/>
  <c r="JN30" i="28"/>
  <c r="PB30" i="28"/>
  <c r="PK27" i="28"/>
  <c r="NT30" i="28"/>
  <c r="AO50" i="28"/>
  <c r="BA50" i="28"/>
  <c r="BM50" i="28"/>
  <c r="AD50" i="28"/>
  <c r="FR50" i="28"/>
  <c r="DK50" i="28"/>
  <c r="BD50" i="28"/>
  <c r="GR50" i="28"/>
  <c r="EK50" i="28"/>
  <c r="CD50" i="28"/>
  <c r="HR50" i="28"/>
  <c r="FK50" i="28"/>
  <c r="DD50" i="28"/>
  <c r="AW50" i="28"/>
  <c r="GK50" i="28"/>
  <c r="ED50" i="28"/>
  <c r="OR30" i="28"/>
  <c r="JC30" i="28"/>
  <c r="MJ30" i="28"/>
  <c r="ML30" i="28"/>
  <c r="KE30" i="28"/>
  <c r="HX30" i="28"/>
  <c r="NL30" i="28"/>
  <c r="LE30" i="28"/>
  <c r="IX30" i="28"/>
  <c r="OL30" i="28"/>
  <c r="ME30" i="28"/>
  <c r="JX30" i="28"/>
  <c r="PL30" i="28"/>
  <c r="MS30" i="28"/>
  <c r="JZ30" i="28"/>
  <c r="PN30" i="28"/>
  <c r="KZ27" i="28"/>
  <c r="ND27" i="28"/>
  <c r="JQ30" i="28"/>
  <c r="AM50" i="28"/>
  <c r="MV84" i="28"/>
  <c r="LM81" i="28"/>
  <c r="PA84" i="28"/>
  <c r="NH84" i="28"/>
  <c r="MN84" i="28"/>
  <c r="OE81" i="28"/>
  <c r="IP81" i="28"/>
  <c r="MU81" i="28"/>
  <c r="PA81" i="28"/>
  <c r="MK81" i="28"/>
  <c r="OX81" i="28"/>
  <c r="MM72" i="28"/>
  <c r="EE50" i="28"/>
  <c r="DU50" i="28"/>
  <c r="CK50" i="28"/>
  <c r="CW50" i="28"/>
  <c r="DI50" i="28"/>
  <c r="AP50" i="28"/>
  <c r="GD50" i="28"/>
  <c r="DW50" i="28"/>
  <c r="BP50" i="28"/>
  <c r="HD50" i="28"/>
  <c r="EW50" i="28"/>
  <c r="CP50" i="28"/>
  <c r="AI50" i="28"/>
  <c r="FW50" i="28"/>
  <c r="DP50" i="28"/>
  <c r="BI50" i="28"/>
  <c r="GW50" i="28"/>
  <c r="EP50" i="28"/>
  <c r="PD30" i="28"/>
  <c r="MV30" i="28"/>
  <c r="KN30" i="28"/>
  <c r="MX30" i="28"/>
  <c r="KQ30" i="28"/>
  <c r="IJ30" i="28"/>
  <c r="NX30" i="28"/>
  <c r="LQ30" i="28"/>
  <c r="JJ30" i="28"/>
  <c r="OX30" i="28"/>
  <c r="MQ30" i="28"/>
  <c r="KJ30" i="28"/>
  <c r="S30" i="28"/>
  <c r="NE30" i="28"/>
  <c r="KL30" i="28"/>
  <c r="LL27" i="28"/>
  <c r="KK27" i="28"/>
  <c r="PO30" i="28"/>
  <c r="BY50" i="28"/>
  <c r="MB84" i="28"/>
  <c r="NZ81" i="28"/>
  <c r="KG84" i="28"/>
  <c r="LJ84" i="28"/>
  <c r="KO84" i="28"/>
  <c r="NE81" i="28"/>
  <c r="JN81" i="28"/>
  <c r="JR81" i="28"/>
  <c r="LS81" i="28"/>
  <c r="AP45" i="28"/>
  <c r="EG50" i="28"/>
  <c r="ES50" i="28"/>
  <c r="FE50" i="28"/>
  <c r="BB50" i="28"/>
  <c r="GP50" i="28"/>
  <c r="EI50" i="28"/>
  <c r="CB50" i="28"/>
  <c r="HP50" i="28"/>
  <c r="FI50" i="28"/>
  <c r="DB50" i="28"/>
  <c r="AU50" i="28"/>
  <c r="GI50" i="28"/>
  <c r="EB50" i="28"/>
  <c r="BU50" i="28"/>
  <c r="HI50" i="28"/>
  <c r="FB50" i="28"/>
  <c r="NH30" i="28"/>
  <c r="KZ30" i="28"/>
  <c r="IR30" i="28"/>
  <c r="NJ30" i="28"/>
  <c r="LC30" i="28"/>
  <c r="IV30" i="28"/>
  <c r="OJ30" i="28"/>
  <c r="MC30" i="28"/>
  <c r="JV30" i="28"/>
  <c r="PJ30" i="28"/>
  <c r="NC30" i="28"/>
  <c r="KV30" i="28"/>
  <c r="IC30" i="28"/>
  <c r="NQ30" i="28"/>
  <c r="KX30" i="28"/>
  <c r="IF27" i="28"/>
  <c r="U27" i="28"/>
  <c r="LA30" i="28"/>
  <c r="EF50" i="28"/>
  <c r="IZ84" i="28"/>
  <c r="LV84" i="28"/>
  <c r="LA84" i="28"/>
  <c r="MC81" i="28"/>
  <c r="KP81" i="28"/>
  <c r="MQ81" i="28"/>
  <c r="GC50" i="28"/>
  <c r="GO50" i="28"/>
  <c r="HA50" i="28"/>
  <c r="BN50" i="28"/>
  <c r="HB50" i="28"/>
  <c r="EU50" i="28"/>
  <c r="CN50" i="28"/>
  <c r="AG50" i="28"/>
  <c r="FU50" i="28"/>
  <c r="DN50" i="28"/>
  <c r="BG50" i="28"/>
  <c r="GU50" i="28"/>
  <c r="EN50" i="28"/>
  <c r="CG50" i="28"/>
  <c r="HU50" i="28"/>
  <c r="FN50" i="28"/>
  <c r="LL30" i="28"/>
  <c r="JD30" i="28"/>
  <c r="IH30" i="28"/>
  <c r="NV30" i="28"/>
  <c r="LO30" i="28"/>
  <c r="JH30" i="28"/>
  <c r="OV30" i="28"/>
  <c r="MO30" i="28"/>
  <c r="KH30" i="28"/>
  <c r="IA30" i="28"/>
  <c r="NO30" i="28"/>
  <c r="LH30" i="28"/>
  <c r="IO30" i="28"/>
  <c r="OC30" i="28"/>
  <c r="LJ30" i="28"/>
  <c r="KD27" i="28"/>
  <c r="NF27" i="28"/>
  <c r="NH93" i="28"/>
  <c r="NU30" i="28"/>
  <c r="FQ50" i="28"/>
  <c r="LY30" i="28"/>
  <c r="OO84" i="28"/>
  <c r="HZ84" i="28"/>
  <c r="MH84" i="28"/>
  <c r="LM84" i="28"/>
  <c r="PM81" i="28"/>
  <c r="KX81" i="28"/>
  <c r="PF81" i="28"/>
  <c r="AN50" i="28"/>
  <c r="AY50" i="28"/>
  <c r="BK50" i="28"/>
  <c r="BW50" i="28"/>
  <c r="BZ50" i="28"/>
  <c r="HN50" i="28"/>
  <c r="FG50" i="28"/>
  <c r="CZ50" i="28"/>
  <c r="AS50" i="28"/>
  <c r="GG50" i="28"/>
  <c r="DZ50" i="28"/>
  <c r="BS50" i="28"/>
  <c r="HG50" i="28"/>
  <c r="EZ50" i="28"/>
  <c r="CS50" i="28"/>
  <c r="AL50" i="28"/>
  <c r="FZ50" i="28"/>
  <c r="JP30" i="28"/>
  <c r="IT30" i="28"/>
  <c r="OH30" i="28"/>
  <c r="MA30" i="28"/>
  <c r="JT30" i="28"/>
  <c r="PH30" i="28"/>
  <c r="NA30" i="28"/>
  <c r="KT30" i="28"/>
  <c r="IM30" i="28"/>
  <c r="OA30" i="28"/>
  <c r="LT30" i="28"/>
  <c r="JA30" i="28"/>
  <c r="OO30" i="28"/>
  <c r="LV30" i="28"/>
  <c r="HW27" i="28"/>
  <c r="KA30" i="28"/>
  <c r="GA50" i="28"/>
  <c r="IE30" i="28"/>
  <c r="JC84" i="28"/>
  <c r="II84" i="28"/>
  <c r="OK81" i="28"/>
  <c r="GQ80" i="28"/>
  <c r="JX81" i="28"/>
  <c r="II81" i="28"/>
  <c r="OQ81" i="28"/>
  <c r="CI50" i="28"/>
  <c r="CU50" i="28"/>
  <c r="DG50" i="28"/>
  <c r="DS50" i="28"/>
  <c r="CL50" i="28"/>
  <c r="AE50" i="28"/>
  <c r="FS50" i="28"/>
  <c r="DL50" i="28"/>
  <c r="BE50" i="28"/>
  <c r="GS50" i="28"/>
  <c r="EL50" i="28"/>
  <c r="CE50" i="28"/>
  <c r="HS50" i="28"/>
  <c r="FL50" i="28"/>
  <c r="DE50" i="28"/>
  <c r="AX50" i="28"/>
  <c r="GL50" i="28"/>
  <c r="OG30" i="28"/>
  <c r="JF30" i="28"/>
  <c r="OT30" i="28"/>
  <c r="MM30" i="28"/>
  <c r="KF30" i="28"/>
  <c r="HY30" i="28"/>
  <c r="NM30" i="28"/>
  <c r="LF30" i="28"/>
  <c r="IY30" i="28"/>
  <c r="OM30" i="28"/>
  <c r="MF30" i="28"/>
  <c r="JM30" i="28"/>
  <c r="PA30" i="28"/>
  <c r="MH30" i="28"/>
  <c r="NK27" i="28"/>
  <c r="KB93" i="28"/>
  <c r="NI30" i="28"/>
  <c r="GB50" i="28"/>
  <c r="PJ84" i="28"/>
  <c r="JO84" i="28"/>
  <c r="IU84" i="28"/>
  <c r="NF81" i="28"/>
  <c r="FI80" i="28"/>
  <c r="IQ81" i="28"/>
  <c r="LV81" i="28"/>
  <c r="MY81" i="28"/>
  <c r="EQ50" i="28"/>
  <c r="FC50" i="28"/>
  <c r="FO50" i="28"/>
  <c r="CX50" i="28"/>
  <c r="AQ50" i="28"/>
  <c r="GE50" i="28"/>
  <c r="DX50" i="28"/>
  <c r="BQ50" i="28"/>
  <c r="HE50" i="28"/>
  <c r="EX50" i="28"/>
  <c r="CQ50" i="28"/>
  <c r="AJ50" i="28"/>
  <c r="FX50" i="28"/>
  <c r="DQ50" i="28"/>
  <c r="BJ50" i="28"/>
  <c r="GX50" i="28"/>
  <c r="PC30" i="28"/>
  <c r="MK30" i="28"/>
  <c r="JR30" i="28"/>
  <c r="PF30" i="28"/>
  <c r="MY30" i="28"/>
  <c r="KR30" i="28"/>
  <c r="IK30" i="28"/>
  <c r="NY30" i="28"/>
  <c r="LR30" i="28"/>
  <c r="JK30" i="28"/>
  <c r="OY30" i="28"/>
  <c r="MR30" i="28"/>
  <c r="JY30" i="28"/>
  <c r="PM30" i="28"/>
  <c r="MT30" i="28"/>
  <c r="LD27" i="28"/>
  <c r="GH18" i="28"/>
  <c r="OS30" i="28"/>
  <c r="IG30" i="28"/>
  <c r="PL81" i="28"/>
  <c r="KW81" i="28"/>
  <c r="KA84" i="28"/>
  <c r="JG84" i="28"/>
  <c r="MF81" i="28"/>
  <c r="DB80" i="28"/>
  <c r="IO81" i="28"/>
  <c r="GM50" i="28"/>
  <c r="GY50" i="28"/>
  <c r="HK50" i="28"/>
  <c r="DJ50" i="28"/>
  <c r="BC50" i="28"/>
  <c r="GQ50" i="28"/>
  <c r="EJ50" i="28"/>
  <c r="CC50" i="28"/>
  <c r="HQ50" i="28"/>
  <c r="FJ50" i="28"/>
  <c r="DC50" i="28"/>
  <c r="AV50" i="28"/>
  <c r="GJ50" i="28"/>
  <c r="EC50" i="28"/>
  <c r="BV50" i="28"/>
  <c r="NG30" i="28"/>
  <c r="KO30" i="28"/>
  <c r="KD30" i="28"/>
  <c r="HW30" i="28"/>
  <c r="NK30" i="28"/>
  <c r="LD30" i="28"/>
  <c r="IW30" i="28"/>
  <c r="OK30" i="28"/>
  <c r="MD30" i="28"/>
  <c r="JW30" i="28"/>
  <c r="PK30" i="28"/>
  <c r="ND30" i="28"/>
  <c r="KK30" i="28"/>
  <c r="U30" i="28"/>
  <c r="NF30" i="28"/>
  <c r="IW27" i="28"/>
  <c r="KB30" i="28"/>
  <c r="MW30" i="28"/>
  <c r="CZ45" i="28"/>
  <c r="EZ45" i="28"/>
  <c r="HL45" i="28"/>
  <c r="GV18" i="28"/>
  <c r="CJ45" i="28"/>
  <c r="DL45" i="28"/>
  <c r="FL45" i="28"/>
  <c r="FK34" i="28"/>
  <c r="DD34" i="28"/>
  <c r="CZ34" i="28"/>
  <c r="FO18" i="28"/>
  <c r="BC51" i="28"/>
  <c r="HS45" i="28"/>
  <c r="AS45" i="28"/>
  <c r="CS45" i="28"/>
  <c r="GV34" i="28"/>
  <c r="DX34" i="28"/>
  <c r="GD51" i="28"/>
  <c r="AD45" i="28"/>
  <c r="BE45" i="28"/>
  <c r="DE45" i="28"/>
  <c r="DS34" i="28"/>
  <c r="HQ34" i="28"/>
  <c r="IC75" i="28"/>
  <c r="CL51" i="28"/>
  <c r="DD29" i="28"/>
  <c r="AQ45" i="28"/>
  <c r="GS45" i="28"/>
  <c r="AX45" i="28"/>
  <c r="AN34" i="28"/>
  <c r="DZ34" i="28"/>
  <c r="FI52" i="28"/>
  <c r="DM52" i="28"/>
  <c r="AL45" i="28"/>
  <c r="DZ45" i="28"/>
  <c r="FZ45" i="28"/>
  <c r="GG45" i="28"/>
  <c r="EL45" i="28"/>
  <c r="GL45" i="28"/>
  <c r="HG34" i="28"/>
  <c r="FQ34" i="28"/>
  <c r="CN51" i="28"/>
  <c r="BS45" i="28"/>
  <c r="DS45" i="28"/>
  <c r="BM45" i="28"/>
  <c r="CE45" i="28"/>
  <c r="EE45" i="28"/>
  <c r="BU34" i="28"/>
  <c r="BZ34" i="28"/>
  <c r="DU18" i="28"/>
  <c r="GP51" i="28"/>
  <c r="CL45" i="28"/>
  <c r="HG45" i="28"/>
  <c r="EY52" i="28"/>
  <c r="GS52" i="28"/>
  <c r="EM52" i="28"/>
  <c r="EK52" i="28"/>
  <c r="CA51" i="28"/>
  <c r="DV51" i="28"/>
  <c r="B70" i="28"/>
  <c r="C70" i="28" s="1"/>
  <c r="BG52" i="28"/>
  <c r="GT52" i="28"/>
  <c r="DA52" i="28"/>
  <c r="AU52" i="28"/>
  <c r="AS52" i="28"/>
  <c r="FJ52" i="28"/>
  <c r="GX58" i="28"/>
  <c r="ET14" i="28"/>
  <c r="FE14" i="28"/>
  <c r="GB14" i="28"/>
  <c r="AN14" i="28"/>
  <c r="HE52" i="28"/>
  <c r="HF14" i="28"/>
  <c r="HK14" i="28"/>
  <c r="MF70" i="28"/>
  <c r="AT52" i="28"/>
  <c r="EA52" i="28"/>
  <c r="HR52" i="28"/>
  <c r="BS52" i="28"/>
  <c r="BO51" i="28"/>
  <c r="ID70" i="28"/>
  <c r="GW78" i="28"/>
  <c r="BR14" i="28"/>
  <c r="DM14" i="28"/>
  <c r="BW14" i="28"/>
  <c r="DY48" i="28"/>
  <c r="BK71" i="28"/>
  <c r="KE54" i="28"/>
  <c r="LN54" i="28"/>
  <c r="NA75" i="28"/>
  <c r="AQ51" i="28"/>
  <c r="ES77" i="28"/>
  <c r="CS77" i="28"/>
  <c r="LU54" i="28"/>
  <c r="LT54" i="28"/>
  <c r="PJ54" i="28"/>
  <c r="JV54" i="28"/>
  <c r="KF54" i="28"/>
  <c r="PG54" i="28"/>
  <c r="JS54" i="28"/>
  <c r="LB54" i="28"/>
  <c r="FK77" i="28"/>
  <c r="AL77" i="28"/>
  <c r="LI54" i="28"/>
  <c r="LH54" i="28"/>
  <c r="OX54" i="28"/>
  <c r="JJ54" i="28"/>
  <c r="PH54" i="28"/>
  <c r="JT54" i="28"/>
  <c r="OU54" i="28"/>
  <c r="JG54" i="28"/>
  <c r="KP54" i="28"/>
  <c r="FT51" i="28"/>
  <c r="GE77" i="28"/>
  <c r="FZ77" i="28"/>
  <c r="KW54" i="28"/>
  <c r="KV54" i="28"/>
  <c r="OL54" i="28"/>
  <c r="IX54" i="28"/>
  <c r="OV54" i="28"/>
  <c r="JH54" i="28"/>
  <c r="OI54" i="28"/>
  <c r="IU54" i="28"/>
  <c r="KD54" i="28"/>
  <c r="CB51" i="28"/>
  <c r="HD51" i="28"/>
  <c r="LH51" i="28"/>
  <c r="GZ77" i="28"/>
  <c r="KK54" i="28"/>
  <c r="KJ54" i="28"/>
  <c r="NZ54" i="28"/>
  <c r="IL54" i="28"/>
  <c r="OJ54" i="28"/>
  <c r="IV54" i="28"/>
  <c r="NW54" i="28"/>
  <c r="II54" i="28"/>
  <c r="PF54" i="28"/>
  <c r="JR54" i="28"/>
  <c r="AF51" i="28"/>
  <c r="BP51" i="28"/>
  <c r="HC51" i="28"/>
  <c r="HQ77" i="28"/>
  <c r="JY54" i="28"/>
  <c r="PL54" i="28"/>
  <c r="JX54" i="28"/>
  <c r="NN54" i="28"/>
  <c r="HZ54" i="28"/>
  <c r="NX54" i="28"/>
  <c r="IJ54" i="28"/>
  <c r="NK54" i="28"/>
  <c r="HW54" i="28"/>
  <c r="OT54" i="28"/>
  <c r="JF54" i="28"/>
  <c r="DY13" i="28"/>
  <c r="HS77" i="28"/>
  <c r="PA54" i="28"/>
  <c r="JM54" i="28"/>
  <c r="OZ54" i="28"/>
  <c r="JL54" i="28"/>
  <c r="NB54" i="28"/>
  <c r="NL54" i="28"/>
  <c r="HX54" i="28"/>
  <c r="MY54" i="28"/>
  <c r="OH54" i="28"/>
  <c r="IT54" i="28"/>
  <c r="AF77" i="28"/>
  <c r="OO54" i="28"/>
  <c r="JA54" i="28"/>
  <c r="ON54" i="28"/>
  <c r="IZ54" i="28"/>
  <c r="MP54" i="28"/>
  <c r="MZ54" i="28"/>
  <c r="MM54" i="28"/>
  <c r="NV54" i="28"/>
  <c r="IH54" i="28"/>
  <c r="BW77" i="28"/>
  <c r="EZ77" i="28"/>
  <c r="BA77" i="28"/>
  <c r="OC54" i="28"/>
  <c r="IO54" i="28"/>
  <c r="OB54" i="28"/>
  <c r="IN54" i="28"/>
  <c r="MD54" i="28"/>
  <c r="MN54" i="28"/>
  <c r="MA54" i="28"/>
  <c r="NJ54" i="28"/>
  <c r="BS77" i="28"/>
  <c r="NQ54" i="28"/>
  <c r="IC54" i="28"/>
  <c r="NP54" i="28"/>
  <c r="IB54" i="28"/>
  <c r="LR54" i="28"/>
  <c r="MB54" i="28"/>
  <c r="LO54" i="28"/>
  <c r="MX54" i="28"/>
  <c r="BR77" i="28"/>
  <c r="NE54" i="28"/>
  <c r="S54" i="28"/>
  <c r="ND54" i="28"/>
  <c r="LF54" i="28"/>
  <c r="LP54" i="28"/>
  <c r="LC54" i="28"/>
  <c r="ML54" i="28"/>
  <c r="AS85" i="28"/>
  <c r="FU85" i="28"/>
  <c r="GS85" i="28"/>
  <c r="DD85" i="28"/>
  <c r="AW85" i="28"/>
  <c r="GK85" i="28"/>
  <c r="ED85" i="28"/>
  <c r="BW85" i="28"/>
  <c r="HK85" i="28"/>
  <c r="FP85" i="28"/>
  <c r="DJ85" i="28"/>
  <c r="BC85" i="28"/>
  <c r="GQ85" i="28"/>
  <c r="KD85" i="28"/>
  <c r="C64" i="28"/>
  <c r="BR62" i="28"/>
  <c r="KH46" i="28"/>
  <c r="MH46" i="28"/>
  <c r="BF32" i="28"/>
  <c r="DF32" i="28"/>
  <c r="HJ23" i="28"/>
  <c r="OQ27" i="28"/>
  <c r="PC27" i="28"/>
  <c r="NS27" i="28"/>
  <c r="JF27" i="28"/>
  <c r="OT27" i="28"/>
  <c r="MM27" i="28"/>
  <c r="KF27" i="28"/>
  <c r="HY27" i="28"/>
  <c r="NM27" i="28"/>
  <c r="LF27" i="28"/>
  <c r="IY27" i="28"/>
  <c r="OM27" i="28"/>
  <c r="MF27" i="28"/>
  <c r="JM27" i="28"/>
  <c r="PA27" i="28"/>
  <c r="MH27" i="28"/>
  <c r="C50" i="28"/>
  <c r="C101" i="28"/>
  <c r="MJ85" i="28"/>
  <c r="IB85" i="28"/>
  <c r="ES85" i="28"/>
  <c r="FQ85" i="28"/>
  <c r="DP85" i="28"/>
  <c r="BI85" i="28"/>
  <c r="GW85" i="28"/>
  <c r="EP85" i="28"/>
  <c r="CI85" i="28"/>
  <c r="AN85" i="28"/>
  <c r="GB85" i="28"/>
  <c r="DV85" i="28"/>
  <c r="BO85" i="28"/>
  <c r="HC85" i="28"/>
  <c r="MZ85" i="28"/>
  <c r="JS85" i="28"/>
  <c r="C63" i="28"/>
  <c r="LF46" i="28"/>
  <c r="NF46" i="28"/>
  <c r="CD32" i="28"/>
  <c r="ED32" i="28"/>
  <c r="OE27" i="28"/>
  <c r="FC23" i="28"/>
  <c r="C18" i="28"/>
  <c r="JD27" i="28"/>
  <c r="JP27" i="28"/>
  <c r="PO27" i="28"/>
  <c r="JR27" i="28"/>
  <c r="PF27" i="28"/>
  <c r="MY27" i="28"/>
  <c r="KR27" i="28"/>
  <c r="IK27" i="28"/>
  <c r="NY27" i="28"/>
  <c r="LR27" i="28"/>
  <c r="JK27" i="28"/>
  <c r="OY27" i="28"/>
  <c r="MR27" i="28"/>
  <c r="JY27" i="28"/>
  <c r="PM27" i="28"/>
  <c r="MT27" i="28"/>
  <c r="IS27" i="28"/>
  <c r="GR51" i="28"/>
  <c r="GE51" i="28"/>
  <c r="EH51" i="28"/>
  <c r="C31" i="28"/>
  <c r="C98" i="28"/>
  <c r="C92" i="28"/>
  <c r="GF85" i="28"/>
  <c r="HD85" i="28"/>
  <c r="DL85" i="28"/>
  <c r="EN85" i="28"/>
  <c r="CG85" i="28"/>
  <c r="HU85" i="28"/>
  <c r="FN85" i="28"/>
  <c r="DG85" i="28"/>
  <c r="BL85" i="28"/>
  <c r="GZ85" i="28"/>
  <c r="ET85" i="28"/>
  <c r="CM85" i="28"/>
  <c r="LP85" i="28"/>
  <c r="LQ85" i="28"/>
  <c r="C41" i="28"/>
  <c r="JC46" i="28"/>
  <c r="IY46" i="28"/>
  <c r="MI46" i="28"/>
  <c r="HR32" i="28"/>
  <c r="BW32" i="28"/>
  <c r="C24" i="28"/>
  <c r="HN23" i="28"/>
  <c r="MV27" i="28"/>
  <c r="NH27" i="28"/>
  <c r="KB27" i="28"/>
  <c r="KP27" i="28"/>
  <c r="II27" i="28"/>
  <c r="NW27" i="28"/>
  <c r="LP27" i="28"/>
  <c r="JI27" i="28"/>
  <c r="OW27" i="28"/>
  <c r="MP27" i="28"/>
  <c r="KI27" i="28"/>
  <c r="IB27" i="28"/>
  <c r="NP27" i="28"/>
  <c r="KW27" i="28"/>
  <c r="ID27" i="28"/>
  <c r="NR27" i="28"/>
  <c r="C32" i="28"/>
  <c r="C22" i="28"/>
  <c r="CZ51" i="28"/>
  <c r="CM51" i="28"/>
  <c r="AP51" i="28"/>
  <c r="HO51" i="28"/>
  <c r="IR27" i="28"/>
  <c r="EO23" i="28"/>
  <c r="C103" i="28"/>
  <c r="PD27" i="28"/>
  <c r="IU27" i="28"/>
  <c r="MB27" i="28"/>
  <c r="PI27" i="28"/>
  <c r="LI27" i="28"/>
  <c r="OD27" i="28"/>
  <c r="DY85" i="28"/>
  <c r="EW85" i="28"/>
  <c r="FV85" i="28"/>
  <c r="FT85" i="28"/>
  <c r="BE85" i="28"/>
  <c r="FL85" i="28"/>
  <c r="DE85" i="28"/>
  <c r="AX85" i="28"/>
  <c r="GL85" i="28"/>
  <c r="EE85" i="28"/>
  <c r="CJ85" i="28"/>
  <c r="AD85" i="28"/>
  <c r="FR85" i="28"/>
  <c r="DK85" i="28"/>
  <c r="KB85" i="28"/>
  <c r="JL85" i="28"/>
  <c r="C65" i="28"/>
  <c r="JG46" i="28"/>
  <c r="OM46" i="28"/>
  <c r="KB46" i="28"/>
  <c r="FK32" i="28"/>
  <c r="HK32" i="28"/>
  <c r="C25" i="28"/>
  <c r="MK27" i="28"/>
  <c r="BQ23" i="28"/>
  <c r="JE27" i="28"/>
  <c r="JQ27" i="28"/>
  <c r="NT27" i="28"/>
  <c r="LN27" i="28"/>
  <c r="JG27" i="28"/>
  <c r="OU27" i="28"/>
  <c r="MN27" i="28"/>
  <c r="KG27" i="28"/>
  <c r="HZ27" i="28"/>
  <c r="NN27" i="28"/>
  <c r="LG27" i="28"/>
  <c r="IZ27" i="28"/>
  <c r="ON27" i="28"/>
  <c r="LU27" i="28"/>
  <c r="JB27" i="28"/>
  <c r="OP27" i="28"/>
  <c r="DW51" i="28"/>
  <c r="MJ27" i="28"/>
  <c r="C87" i="28"/>
  <c r="NB27" i="28"/>
  <c r="C102" i="28"/>
  <c r="C90" i="28"/>
  <c r="HG85" i="28"/>
  <c r="CW85" i="28"/>
  <c r="DU85" i="28"/>
  <c r="EV85" i="28"/>
  <c r="EM85" i="28"/>
  <c r="AJ85" i="28"/>
  <c r="FX85" i="28"/>
  <c r="DQ85" i="28"/>
  <c r="BJ85" i="28"/>
  <c r="GX85" i="28"/>
  <c r="EQ85" i="28"/>
  <c r="CV85" i="28"/>
  <c r="AP85" i="28"/>
  <c r="GD85" i="28"/>
  <c r="DW85" i="28"/>
  <c r="IS85" i="28"/>
  <c r="LU85" i="28"/>
  <c r="KJ85" i="28"/>
  <c r="C56" i="28"/>
  <c r="OV46" i="28"/>
  <c r="LH46" i="28"/>
  <c r="OR46" i="28"/>
  <c r="AF32" i="28"/>
  <c r="CF32" i="28"/>
  <c r="ER32" i="28"/>
  <c r="GT23" i="28"/>
  <c r="HE23" i="28"/>
  <c r="LA27" i="28"/>
  <c r="LM27" i="28"/>
  <c r="IG27" i="28"/>
  <c r="LZ27" i="28"/>
  <c r="JS27" i="28"/>
  <c r="PG27" i="28"/>
  <c r="MZ27" i="28"/>
  <c r="KS27" i="28"/>
  <c r="IL27" i="28"/>
  <c r="NZ27" i="28"/>
  <c r="LS27" i="28"/>
  <c r="JL27" i="28"/>
  <c r="OZ27" i="28"/>
  <c r="MG27" i="28"/>
  <c r="JN27" i="28"/>
  <c r="PB27" i="28"/>
  <c r="C55" i="28"/>
  <c r="KU85" i="28"/>
  <c r="C61" i="28"/>
  <c r="C23" i="28"/>
  <c r="IN27" i="28"/>
  <c r="GG85" i="28"/>
  <c r="BR85" i="28"/>
  <c r="CP85" i="28"/>
  <c r="DO85" i="28"/>
  <c r="DM85" i="28"/>
  <c r="AV85" i="28"/>
  <c r="GJ85" i="28"/>
  <c r="EC85" i="28"/>
  <c r="BV85" i="28"/>
  <c r="HJ85" i="28"/>
  <c r="FC85" i="28"/>
  <c r="DH85" i="28"/>
  <c r="BB85" i="28"/>
  <c r="GP85" i="28"/>
  <c r="EI85" i="28"/>
  <c r="LV85" i="28"/>
  <c r="JI46" i="28"/>
  <c r="MF46" i="28"/>
  <c r="IG46" i="28"/>
  <c r="C36" i="28"/>
  <c r="BD32" i="28"/>
  <c r="DD32" i="28"/>
  <c r="FP32" i="28"/>
  <c r="HU23" i="28"/>
  <c r="MW27" i="28"/>
  <c r="NI27" i="28"/>
  <c r="KC27" i="28"/>
  <c r="ML27" i="28"/>
  <c r="KE27" i="28"/>
  <c r="HX27" i="28"/>
  <c r="NL27" i="28"/>
  <c r="LE27" i="28"/>
  <c r="IX27" i="28"/>
  <c r="OL27" i="28"/>
  <c r="ME27" i="28"/>
  <c r="JX27" i="28"/>
  <c r="PL27" i="28"/>
  <c r="MS27" i="28"/>
  <c r="JZ27" i="28"/>
  <c r="PN27" i="28"/>
  <c r="KN27" i="28"/>
  <c r="EU51" i="28"/>
  <c r="AE51" i="28"/>
  <c r="HN51" i="28"/>
  <c r="FH51" i="28"/>
  <c r="OF27" i="28"/>
  <c r="LB27" i="28"/>
  <c r="OB27" i="28"/>
  <c r="C100" i="28"/>
  <c r="FE85" i="28"/>
  <c r="AR85" i="28"/>
  <c r="BP85" i="28"/>
  <c r="CO85" i="28"/>
  <c r="BH85" i="28"/>
  <c r="GV85" i="28"/>
  <c r="EO85" i="28"/>
  <c r="CH85" i="28"/>
  <c r="HV85" i="28"/>
  <c r="FO85" i="28"/>
  <c r="DT85" i="28"/>
  <c r="BN85" i="28"/>
  <c r="HB85" i="28"/>
  <c r="EU85" i="28"/>
  <c r="MI85" i="28"/>
  <c r="MS85" i="28"/>
  <c r="NF78" i="28"/>
  <c r="C45" i="28"/>
  <c r="PF46" i="28"/>
  <c r="JA46" i="28"/>
  <c r="MW46" i="28"/>
  <c r="FT32" i="28"/>
  <c r="HT32" i="28"/>
  <c r="DE23" i="28"/>
  <c r="MI27" i="28"/>
  <c r="OS27" i="28"/>
  <c r="PE27" i="28"/>
  <c r="LY27" i="28"/>
  <c r="MX27" i="28"/>
  <c r="KQ27" i="28"/>
  <c r="IJ27" i="28"/>
  <c r="NX27" i="28"/>
  <c r="LQ27" i="28"/>
  <c r="JJ27" i="28"/>
  <c r="OX27" i="28"/>
  <c r="MQ27" i="28"/>
  <c r="KJ27" i="28"/>
  <c r="S27" i="28"/>
  <c r="NE27" i="28"/>
  <c r="KL27" i="28"/>
  <c r="CY51" i="28"/>
  <c r="HP51" i="28"/>
  <c r="FR51" i="28"/>
  <c r="DL51" i="28"/>
  <c r="OG27" i="28"/>
  <c r="PO85" i="28"/>
  <c r="OR27" i="28"/>
  <c r="KU27" i="28"/>
  <c r="DZ85" i="28"/>
  <c r="AI85" i="28"/>
  <c r="BM85" i="28"/>
  <c r="BT85" i="28"/>
  <c r="HH85" i="28"/>
  <c r="FA85" i="28"/>
  <c r="CT85" i="28"/>
  <c r="AM85" i="28"/>
  <c r="GA85" i="28"/>
  <c r="EF85" i="28"/>
  <c r="BZ85" i="28"/>
  <c r="HN85" i="28"/>
  <c r="FG85" i="28"/>
  <c r="NN85" i="28"/>
  <c r="OW78" i="28"/>
  <c r="C69" i="28"/>
  <c r="C62" i="28"/>
  <c r="JS46" i="28"/>
  <c r="JY46" i="28"/>
  <c r="NU46" i="28"/>
  <c r="GR32" i="28"/>
  <c r="AW32" i="28"/>
  <c r="C29" i="28"/>
  <c r="FJ23" i="28"/>
  <c r="JC27" i="28"/>
  <c r="JO27" i="28"/>
  <c r="IE27" i="28"/>
  <c r="NU27" i="28"/>
  <c r="NJ27" i="28"/>
  <c r="LC27" i="28"/>
  <c r="IV27" i="28"/>
  <c r="OJ27" i="28"/>
  <c r="MC27" i="28"/>
  <c r="JV27" i="28"/>
  <c r="PJ27" i="28"/>
  <c r="NC27" i="28"/>
  <c r="KV27" i="28"/>
  <c r="IC27" i="28"/>
  <c r="NQ27" i="28"/>
  <c r="KX27" i="28"/>
  <c r="C74" i="28"/>
  <c r="EV23" i="28"/>
  <c r="LX27" i="28"/>
  <c r="OI27" i="28"/>
  <c r="JU27" i="28"/>
  <c r="IP27" i="28"/>
  <c r="C99" i="28"/>
  <c r="C97" i="28"/>
  <c r="CZ85" i="28"/>
  <c r="CF85" i="28"/>
  <c r="HT85" i="28"/>
  <c r="FM85" i="28"/>
  <c r="DF85" i="28"/>
  <c r="AY85" i="28"/>
  <c r="GM85" i="28"/>
  <c r="ER85" i="28"/>
  <c r="CL85" i="28"/>
  <c r="AE85" i="28"/>
  <c r="OL85" i="28"/>
  <c r="C60" i="28"/>
  <c r="PH46" i="28"/>
  <c r="OO46" i="28"/>
  <c r="DM32" i="28"/>
  <c r="FM32" i="28"/>
  <c r="BT23" i="28"/>
  <c r="KY27" i="28"/>
  <c r="LK27" i="28"/>
  <c r="KA27" i="28"/>
  <c r="IH27" i="28"/>
  <c r="NV27" i="28"/>
  <c r="LO27" i="28"/>
  <c r="JH27" i="28"/>
  <c r="OV27" i="28"/>
  <c r="MO27" i="28"/>
  <c r="KH27" i="28"/>
  <c r="IA27" i="28"/>
  <c r="NO27" i="28"/>
  <c r="LH27" i="28"/>
  <c r="IO27" i="28"/>
  <c r="OC27" i="28"/>
  <c r="LJ27" i="28"/>
  <c r="KM27" i="28"/>
  <c r="ET51" i="28"/>
  <c r="EJ51" i="28"/>
  <c r="C91" i="28"/>
  <c r="DX51" i="28"/>
  <c r="BZ51" i="28"/>
  <c r="FG51" i="28"/>
  <c r="JU46" i="28"/>
  <c r="EK32" i="28"/>
  <c r="C30" i="28"/>
  <c r="CT23" i="28"/>
  <c r="MU27" i="28"/>
  <c r="NG27" i="28"/>
  <c r="LW27" i="28"/>
  <c r="IT27" i="28"/>
  <c r="OH27" i="28"/>
  <c r="MA27" i="28"/>
  <c r="JT27" i="28"/>
  <c r="PH27" i="28"/>
  <c r="NA27" i="28"/>
  <c r="KT27" i="28"/>
  <c r="IM27" i="28"/>
  <c r="OA27" i="28"/>
  <c r="LT27" i="28"/>
  <c r="JA27" i="28"/>
  <c r="OO27" i="28"/>
  <c r="LV27" i="28"/>
  <c r="AD51" i="28"/>
  <c r="KC85" i="28"/>
  <c r="EX23" i="28"/>
  <c r="BV23" i="28"/>
  <c r="LL53" i="28"/>
  <c r="HY53" i="28"/>
  <c r="JQ53" i="28"/>
  <c r="LX53" i="28"/>
  <c r="EU41" i="28"/>
  <c r="EH41" i="28"/>
  <c r="FP41" i="28"/>
  <c r="DD41" i="28"/>
  <c r="BD41" i="28"/>
  <c r="GD41" i="28"/>
  <c r="FD41" i="28"/>
  <c r="CR41" i="28"/>
  <c r="AR41" i="28"/>
  <c r="HK41" i="28"/>
  <c r="FK41" i="28"/>
  <c r="GY41" i="28"/>
  <c r="EY41" i="28"/>
  <c r="BW41" i="28"/>
  <c r="HR41" i="28"/>
  <c r="BK41" i="28"/>
  <c r="HF41" i="28"/>
  <c r="DR41" i="28"/>
  <c r="BR41" i="28"/>
  <c r="BC41" i="28"/>
  <c r="FY41" i="28"/>
  <c r="DY41" i="28"/>
  <c r="CY41" i="28"/>
  <c r="AW41" i="28"/>
  <c r="GR41" i="28"/>
  <c r="AK41" i="28"/>
  <c r="GF41" i="28"/>
  <c r="NZ85" i="28"/>
  <c r="ND85" i="28"/>
  <c r="OM85" i="28"/>
  <c r="PI85" i="28"/>
  <c r="JU85" i="28"/>
  <c r="MM85" i="28"/>
  <c r="MX85" i="28"/>
  <c r="MD85" i="28"/>
  <c r="LI85" i="28"/>
  <c r="KK85" i="28"/>
  <c r="JN85" i="28"/>
  <c r="IV85" i="28"/>
  <c r="OV85" i="28"/>
  <c r="KA85" i="28"/>
  <c r="NQ85" i="28"/>
  <c r="JG85" i="28"/>
  <c r="OQ85" i="28"/>
  <c r="MR85" i="28"/>
  <c r="OA85" i="28"/>
  <c r="OW85" i="28"/>
  <c r="JI85" i="28"/>
  <c r="MA85" i="28"/>
  <c r="ML85" i="28"/>
  <c r="LJ85" i="28"/>
  <c r="KM85" i="28"/>
  <c r="JO85" i="28"/>
  <c r="IX85" i="28"/>
  <c r="II85" i="28"/>
  <c r="OC85" i="28"/>
  <c r="IQ85" i="28"/>
  <c r="LM85" i="28"/>
  <c r="ID85" i="28"/>
  <c r="MU85" i="28"/>
  <c r="MF85" i="28"/>
  <c r="NO85" i="28"/>
  <c r="OK85" i="28"/>
  <c r="IW85" i="28"/>
  <c r="LO85" i="28"/>
  <c r="LZ85" i="28"/>
  <c r="KN85" i="28"/>
  <c r="JQ85" i="28"/>
  <c r="IY85" i="28"/>
  <c r="IJ85" i="28"/>
  <c r="OX85" i="28"/>
  <c r="NG85" i="28"/>
  <c r="NU85" i="28"/>
  <c r="JV85" i="28"/>
  <c r="OS85" i="28"/>
  <c r="KT85" i="28"/>
  <c r="KO85" i="28"/>
  <c r="LT85" i="28"/>
  <c r="NC85" i="28"/>
  <c r="NY85" i="28"/>
  <c r="IK85" i="28"/>
  <c r="LC85" i="28"/>
  <c r="LN85" i="28"/>
  <c r="JT85" i="28"/>
  <c r="JB85" i="28"/>
  <c r="IL85" i="28"/>
  <c r="HW85" i="28"/>
  <c r="OD85" i="28"/>
  <c r="MK85" i="28"/>
  <c r="LY85" i="28"/>
  <c r="IF85" i="28"/>
  <c r="NB85" i="28"/>
  <c r="JD85" i="28"/>
  <c r="U85" i="28"/>
  <c r="KR85" i="28"/>
  <c r="MH85" i="28"/>
  <c r="LH85" i="28"/>
  <c r="MQ85" i="28"/>
  <c r="NM85" i="28"/>
  <c r="HY85" i="28"/>
  <c r="KQ85" i="28"/>
  <c r="LB85" i="28"/>
  <c r="JC85" i="28"/>
  <c r="IN85" i="28"/>
  <c r="HX85" i="28"/>
  <c r="PA85" i="28"/>
  <c r="NH85" i="28"/>
  <c r="LR85" i="28"/>
  <c r="JZ85" i="28"/>
  <c r="PM85" i="28"/>
  <c r="LF85" i="28"/>
  <c r="IR85" i="28"/>
  <c r="JA85" i="28"/>
  <c r="KV85" i="28"/>
  <c r="ME85" i="28"/>
  <c r="NA85" i="28"/>
  <c r="PH85" i="28"/>
  <c r="KE85" i="28"/>
  <c r="KP85" i="28"/>
  <c r="IO85" i="28"/>
  <c r="IA85" i="28"/>
  <c r="PB85" i="28"/>
  <c r="OE85" i="28"/>
  <c r="MN85" i="28"/>
  <c r="KX85" i="28"/>
  <c r="IP85" i="28"/>
  <c r="NF85" i="28"/>
  <c r="JF85" i="28"/>
  <c r="S85" i="28"/>
  <c r="PL85" i="28"/>
  <c r="JX85" i="28"/>
  <c r="LG85" i="28"/>
  <c r="MC85" i="28"/>
  <c r="OU85" i="28"/>
  <c r="PF85" i="28"/>
  <c r="JR85" i="28"/>
  <c r="PE85" i="28"/>
  <c r="OG85" i="28"/>
  <c r="NL85" i="28"/>
  <c r="MP85" i="28"/>
  <c r="KY85" i="28"/>
  <c r="JH85" i="28"/>
  <c r="NT85" i="28"/>
  <c r="JP85" i="28"/>
  <c r="OR85" i="28"/>
  <c r="KL85" i="28"/>
  <c r="ON85" i="28"/>
  <c r="IZ85" i="28"/>
  <c r="KI85" i="28"/>
  <c r="LE85" i="28"/>
  <c r="NW85" i="28"/>
  <c r="OH85" i="28"/>
  <c r="OO85" i="28"/>
  <c r="NR85" i="28"/>
  <c r="MT85" i="28"/>
  <c r="LW85" i="28"/>
  <c r="KZ85" i="28"/>
  <c r="JJ85" i="28"/>
  <c r="IG85" i="28"/>
  <c r="JY85" i="28"/>
  <c r="PD85" i="28"/>
  <c r="KW85" i="28"/>
  <c r="OB85" i="28"/>
  <c r="PK85" i="28"/>
  <c r="JW85" i="28"/>
  <c r="KS85" i="28"/>
  <c r="NK85" i="28"/>
  <c r="NV85" i="28"/>
  <c r="NS85" i="28"/>
  <c r="MV85" i="28"/>
  <c r="LX85" i="28"/>
  <c r="LA85" i="28"/>
  <c r="KF85" i="28"/>
  <c r="IU85" i="28"/>
  <c r="NX85" i="28"/>
  <c r="IM85" i="28"/>
  <c r="NE85" i="28"/>
  <c r="JE85" i="28"/>
  <c r="NP85" i="28"/>
  <c r="OY85" i="28"/>
  <c r="JK85" i="28"/>
  <c r="KG85" i="28"/>
  <c r="MY85" i="28"/>
  <c r="NJ85" i="28"/>
  <c r="MW85" i="28"/>
  <c r="MB85" i="28"/>
  <c r="LD85" i="28"/>
  <c r="KH85" i="28"/>
  <c r="JM85" i="28"/>
  <c r="IH85" i="28"/>
  <c r="MG85" i="28"/>
  <c r="PN85" i="28"/>
  <c r="LK85" i="28"/>
  <c r="HZ85" i="28"/>
  <c r="B78" i="28"/>
  <c r="D78" i="28" s="1"/>
  <c r="II78" i="28"/>
  <c r="KP78" i="28"/>
  <c r="MK78" i="28"/>
  <c r="OF78" i="28"/>
  <c r="KV78" i="28"/>
  <c r="IR78" i="28"/>
  <c r="KY78" i="28"/>
  <c r="OX78" i="28"/>
  <c r="U78" i="28"/>
  <c r="JI78" i="28"/>
  <c r="KJ78" i="28"/>
  <c r="LP78" i="28"/>
  <c r="NW78" i="28"/>
  <c r="HS23" i="28"/>
  <c r="GK23" i="28"/>
  <c r="FI23" i="28"/>
  <c r="HP23" i="28"/>
  <c r="CB23" i="28"/>
  <c r="ET23" i="28"/>
  <c r="HA23" i="28"/>
  <c r="BM23" i="28"/>
  <c r="DG23" i="28"/>
  <c r="FN23" i="28"/>
  <c r="HH23" i="28"/>
  <c r="DO23" i="28"/>
  <c r="HC23" i="28"/>
  <c r="DH23" i="28"/>
  <c r="GV23" i="28"/>
  <c r="EA23" i="28"/>
  <c r="BF23" i="28"/>
  <c r="BU23" i="28"/>
  <c r="EW23" i="28"/>
  <c r="HD23" i="28"/>
  <c r="BP23" i="28"/>
  <c r="EH23" i="28"/>
  <c r="GO23" i="28"/>
  <c r="BA23" i="28"/>
  <c r="CU23" i="28"/>
  <c r="FB23" i="28"/>
  <c r="GJ23" i="28"/>
  <c r="CQ23" i="28"/>
  <c r="GE23" i="28"/>
  <c r="CJ23" i="28"/>
  <c r="FX23" i="28"/>
  <c r="DC23" i="28"/>
  <c r="AH23" i="28"/>
  <c r="BC23" i="28"/>
  <c r="CY23" i="28"/>
  <c r="EK23" i="28"/>
  <c r="GR23" i="28"/>
  <c r="BD23" i="28"/>
  <c r="DV23" i="28"/>
  <c r="GC23" i="28"/>
  <c r="AO23" i="28"/>
  <c r="CI23" i="28"/>
  <c r="EP23" i="28"/>
  <c r="FL23" i="28"/>
  <c r="BS23" i="28"/>
  <c r="FG23" i="28"/>
  <c r="BL23" i="28"/>
  <c r="EZ23" i="28"/>
  <c r="CE23" i="28"/>
  <c r="DT23" i="28"/>
  <c r="AZ23" i="28"/>
  <c r="DY23" i="28"/>
  <c r="GF23" i="28"/>
  <c r="AR23" i="28"/>
  <c r="DJ23" i="28"/>
  <c r="FQ23" i="28"/>
  <c r="HK23" i="28"/>
  <c r="BW23" i="28"/>
  <c r="ED23" i="28"/>
  <c r="EN23" i="28"/>
  <c r="AU23" i="28"/>
  <c r="EI23" i="28"/>
  <c r="AN23" i="28"/>
  <c r="EB23" i="28"/>
  <c r="BG23" i="28"/>
  <c r="HL23" i="28"/>
  <c r="EU23" i="28"/>
  <c r="DM23" i="28"/>
  <c r="FT23" i="28"/>
  <c r="AF23" i="28"/>
  <c r="CX23" i="28"/>
  <c r="FE23" i="28"/>
  <c r="GY23" i="28"/>
  <c r="BK23" i="28"/>
  <c r="DR23" i="28"/>
  <c r="DP23" i="28"/>
  <c r="HF23" i="28"/>
  <c r="DK23" i="28"/>
  <c r="GW23" i="28"/>
  <c r="DD23" i="28"/>
  <c r="AI23" i="28"/>
  <c r="AW23" i="28"/>
  <c r="DA23" i="28"/>
  <c r="FH23" i="28"/>
  <c r="HO23" i="28"/>
  <c r="CL23" i="28"/>
  <c r="ES23" i="28"/>
  <c r="GM23" i="28"/>
  <c r="AY23" i="28"/>
  <c r="DF23" i="28"/>
  <c r="CR23" i="28"/>
  <c r="GH23" i="28"/>
  <c r="CM23" i="28"/>
  <c r="FY23" i="28"/>
  <c r="CF23" i="28"/>
  <c r="HT23" i="28"/>
  <c r="FP23" i="28"/>
  <c r="DQ23" i="28"/>
  <c r="HQ23" i="28"/>
  <c r="CC23" i="28"/>
  <c r="EJ23" i="28"/>
  <c r="HB23" i="28"/>
  <c r="BN23" i="28"/>
  <c r="DU23" i="28"/>
  <c r="FO23" i="28"/>
  <c r="HV23" i="28"/>
  <c r="CH23" i="28"/>
  <c r="AV23" i="28"/>
  <c r="EL23" i="28"/>
  <c r="AQ23" i="28"/>
  <c r="EC23" i="28"/>
  <c r="AJ23" i="28"/>
  <c r="FV23" i="28"/>
  <c r="CV23" i="28"/>
  <c r="GS23" i="28"/>
  <c r="BE23" i="28"/>
  <c r="DL23" i="28"/>
  <c r="GD23" i="28"/>
  <c r="AP23" i="28"/>
  <c r="CW23" i="28"/>
  <c r="EQ23" i="28"/>
  <c r="GX23" i="28"/>
  <c r="BJ23" i="28"/>
  <c r="GI23" i="28"/>
  <c r="CP23" i="28"/>
  <c r="GB23" i="28"/>
  <c r="CG23" i="28"/>
  <c r="GU23" i="28"/>
  <c r="DZ23" i="28"/>
  <c r="GQ23" i="28"/>
  <c r="BX23" i="28"/>
  <c r="GG23" i="28"/>
  <c r="AS23" i="28"/>
  <c r="CZ23" i="28"/>
  <c r="FR23" i="28"/>
  <c r="AD23" i="28"/>
  <c r="CK23" i="28"/>
  <c r="EE23" i="28"/>
  <c r="GL23" i="28"/>
  <c r="AX23" i="28"/>
  <c r="FK23" i="28"/>
  <c r="BR23" i="28"/>
  <c r="FD23" i="28"/>
  <c r="BI23" i="28"/>
  <c r="FW23" i="28"/>
  <c r="DB23" i="28"/>
  <c r="CA23" i="28"/>
  <c r="FU23" i="28"/>
  <c r="AG23" i="28"/>
  <c r="CN23" i="28"/>
  <c r="FF23" i="28"/>
  <c r="HM23" i="28"/>
  <c r="BY23" i="28"/>
  <c r="DS23" i="28"/>
  <c r="FZ23" i="28"/>
  <c r="AL23" i="28"/>
  <c r="EM23" i="28"/>
  <c r="AT23" i="28"/>
  <c r="EF23" i="28"/>
  <c r="AK23" i="28"/>
  <c r="EY23" i="28"/>
  <c r="CD23" i="28"/>
  <c r="NI85" i="28"/>
  <c r="PG85" i="28"/>
  <c r="BH23" i="28"/>
  <c r="AM23" i="28"/>
  <c r="CO23" i="28"/>
  <c r="CV32" i="28"/>
  <c r="EQ32" i="28"/>
  <c r="GX32" i="28"/>
  <c r="BJ32" i="28"/>
  <c r="DQ32" i="28"/>
  <c r="FX32" i="28"/>
  <c r="AJ32" i="28"/>
  <c r="CQ32" i="28"/>
  <c r="EX32" i="28"/>
  <c r="HE32" i="28"/>
  <c r="BQ32" i="28"/>
  <c r="DX32" i="28"/>
  <c r="HM32" i="28"/>
  <c r="CW32" i="28"/>
  <c r="CJ32" i="28"/>
  <c r="EE32" i="28"/>
  <c r="GL32" i="28"/>
  <c r="AX32" i="28"/>
  <c r="DE32" i="28"/>
  <c r="FL32" i="28"/>
  <c r="HS32" i="28"/>
  <c r="CE32" i="28"/>
  <c r="EL32" i="28"/>
  <c r="GS32" i="28"/>
  <c r="BE32" i="28"/>
  <c r="DL32" i="28"/>
  <c r="ES32" i="28"/>
  <c r="HL32" i="28"/>
  <c r="BX32" i="28"/>
  <c r="DS32" i="28"/>
  <c r="FZ32" i="28"/>
  <c r="AL32" i="28"/>
  <c r="CS32" i="28"/>
  <c r="EZ32" i="28"/>
  <c r="HG32" i="28"/>
  <c r="BS32" i="28"/>
  <c r="DZ32" i="28"/>
  <c r="GG32" i="28"/>
  <c r="AS32" i="28"/>
  <c r="CZ32" i="28"/>
  <c r="GO32" i="28"/>
  <c r="GZ32" i="28"/>
  <c r="BL32" i="28"/>
  <c r="DG32" i="28"/>
  <c r="FN32" i="28"/>
  <c r="HU32" i="28"/>
  <c r="CG32" i="28"/>
  <c r="EN32" i="28"/>
  <c r="GU32" i="28"/>
  <c r="BG32" i="28"/>
  <c r="DN32" i="28"/>
  <c r="FU32" i="28"/>
  <c r="AG32" i="28"/>
  <c r="CN32" i="28"/>
  <c r="GN32" i="28"/>
  <c r="AZ32" i="28"/>
  <c r="CU32" i="28"/>
  <c r="FB32" i="28"/>
  <c r="HI32" i="28"/>
  <c r="BU32" i="28"/>
  <c r="EB32" i="28"/>
  <c r="GI32" i="28"/>
  <c r="AU32" i="28"/>
  <c r="DB32" i="28"/>
  <c r="FI32" i="28"/>
  <c r="HP32" i="28"/>
  <c r="CB32" i="28"/>
  <c r="GB32" i="28"/>
  <c r="AN32" i="28"/>
  <c r="CI32" i="28"/>
  <c r="EP32" i="28"/>
  <c r="GW32" i="28"/>
  <c r="BI32" i="28"/>
  <c r="DP32" i="28"/>
  <c r="FW32" i="28"/>
  <c r="AI32" i="28"/>
  <c r="CP32" i="28"/>
  <c r="EW32" i="28"/>
  <c r="HD32" i="28"/>
  <c r="BP32" i="28"/>
  <c r="FD32" i="28"/>
  <c r="GY32" i="28"/>
  <c r="BK32" i="28"/>
  <c r="DR32" i="28"/>
  <c r="FY32" i="28"/>
  <c r="AK32" i="28"/>
  <c r="CR32" i="28"/>
  <c r="EY32" i="28"/>
  <c r="HF32" i="28"/>
  <c r="BR32" i="28"/>
  <c r="DY32" i="28"/>
  <c r="GF32" i="28"/>
  <c r="AR32" i="28"/>
  <c r="EF32" i="28"/>
  <c r="GA32" i="28"/>
  <c r="AM32" i="28"/>
  <c r="CT32" i="28"/>
  <c r="FA32" i="28"/>
  <c r="HH32" i="28"/>
  <c r="BT32" i="28"/>
  <c r="EA32" i="28"/>
  <c r="GH32" i="28"/>
  <c r="AT32" i="28"/>
  <c r="DA32" i="28"/>
  <c r="FH32" i="28"/>
  <c r="BY32" i="28"/>
  <c r="DT32" i="28"/>
  <c r="FO32" i="28"/>
  <c r="HV32" i="28"/>
  <c r="CH32" i="28"/>
  <c r="EO32" i="28"/>
  <c r="GV32" i="28"/>
  <c r="BH32" i="28"/>
  <c r="DO32" i="28"/>
  <c r="FV32" i="28"/>
  <c r="AH32" i="28"/>
  <c r="CO32" i="28"/>
  <c r="EV32" i="28"/>
  <c r="DU32" i="28"/>
  <c r="DH32" i="28"/>
  <c r="FC32" i="28"/>
  <c r="HJ32" i="28"/>
  <c r="BV32" i="28"/>
  <c r="EC32" i="28"/>
  <c r="GJ32" i="28"/>
  <c r="AV32" i="28"/>
  <c r="DC32" i="28"/>
  <c r="FJ32" i="28"/>
  <c r="HQ32" i="28"/>
  <c r="CC32" i="28"/>
  <c r="EJ32" i="28"/>
  <c r="FQ32" i="28"/>
  <c r="BA32" i="28"/>
  <c r="HI23" i="28"/>
  <c r="B81" i="28"/>
  <c r="D81" i="28" s="1"/>
  <c r="IC81" i="28"/>
  <c r="JI81" i="28"/>
  <c r="PK81" i="28"/>
  <c r="JW81" i="28"/>
  <c r="MD81" i="28"/>
  <c r="OJ81" i="28"/>
  <c r="IV81" i="28"/>
  <c r="LC81" i="28"/>
  <c r="NJ81" i="28"/>
  <c r="PE81" i="28"/>
  <c r="JQ81" i="28"/>
  <c r="LL81" i="28"/>
  <c r="MS81" i="28"/>
  <c r="IK81" i="28"/>
  <c r="OB81" i="28"/>
  <c r="NA81" i="28"/>
  <c r="ND81" i="28"/>
  <c r="JC81" i="28"/>
  <c r="KK81" i="28"/>
  <c r="OY81" i="28"/>
  <c r="JK81" i="28"/>
  <c r="LR81" i="28"/>
  <c r="NX81" i="28"/>
  <c r="IJ81" i="28"/>
  <c r="KQ81" i="28"/>
  <c r="MX81" i="28"/>
  <c r="OS81" i="28"/>
  <c r="JE81" i="28"/>
  <c r="KZ81" i="28"/>
  <c r="NS81" i="28"/>
  <c r="JM81" i="28"/>
  <c r="PB81" i="28"/>
  <c r="OC81" i="28"/>
  <c r="OD81" i="28"/>
  <c r="KJ81" i="28"/>
  <c r="LK81" i="28"/>
  <c r="OM81" i="28"/>
  <c r="IY81" i="28"/>
  <c r="LF81" i="28"/>
  <c r="NL81" i="28"/>
  <c r="HX81" i="28"/>
  <c r="KE81" i="28"/>
  <c r="ML81" i="28"/>
  <c r="OG81" i="28"/>
  <c r="IS81" i="28"/>
  <c r="KN81" i="28"/>
  <c r="OZ81" i="28"/>
  <c r="KM81" i="28"/>
  <c r="U81" i="28"/>
  <c r="PC81" i="28"/>
  <c r="PI81" i="28"/>
  <c r="LJ81" i="28"/>
  <c r="MR81" i="28"/>
  <c r="OA81" i="28"/>
  <c r="IM81" i="28"/>
  <c r="KT81" i="28"/>
  <c r="MZ81" i="28"/>
  <c r="PG81" i="28"/>
  <c r="JS81" i="28"/>
  <c r="LZ81" i="28"/>
  <c r="NU81" i="28"/>
  <c r="IG81" i="28"/>
  <c r="KB81" i="28"/>
  <c r="LT81" i="28"/>
  <c r="MO81" i="28"/>
  <c r="NR81" i="28"/>
  <c r="NO81" i="28"/>
  <c r="IA81" i="28"/>
  <c r="KH81" i="28"/>
  <c r="MN81" i="28"/>
  <c r="OU81" i="28"/>
  <c r="JG81" i="28"/>
  <c r="LN81" i="28"/>
  <c r="NI81" i="28"/>
  <c r="PD81" i="28"/>
  <c r="JP81" i="28"/>
  <c r="MT81" i="28"/>
  <c r="NQ81" i="28"/>
  <c r="NC81" i="28"/>
  <c r="PJ81" i="28"/>
  <c r="JV81" i="28"/>
  <c r="MB81" i="28"/>
  <c r="OI81" i="28"/>
  <c r="IU81" i="28"/>
  <c r="LB81" i="28"/>
  <c r="MW81" i="28"/>
  <c r="OR81" i="28"/>
  <c r="JD81" i="28"/>
  <c r="NY81" i="28"/>
  <c r="ME81" i="28"/>
  <c r="OL81" i="28"/>
  <c r="IX81" i="28"/>
  <c r="LD81" i="28"/>
  <c r="NK81" i="28"/>
  <c r="HW81" i="28"/>
  <c r="KD81" i="28"/>
  <c r="LY81" i="28"/>
  <c r="NT81" i="28"/>
  <c r="IF81" i="28"/>
  <c r="IN81" i="28"/>
  <c r="LG81" i="28"/>
  <c r="NN81" i="28"/>
  <c r="HZ81" i="28"/>
  <c r="KF81" i="28"/>
  <c r="MM81" i="28"/>
  <c r="OT81" i="28"/>
  <c r="JF81" i="28"/>
  <c r="LA81" i="28"/>
  <c r="MV81" i="28"/>
  <c r="JL81" i="28"/>
  <c r="KS81" i="28"/>
  <c r="JO81" i="28"/>
  <c r="JU81" i="28"/>
  <c r="KU81" i="28"/>
  <c r="NB81" i="28"/>
  <c r="PH81" i="28"/>
  <c r="JT81" i="28"/>
  <c r="MA81" i="28"/>
  <c r="OH81" i="28"/>
  <c r="IT81" i="28"/>
  <c r="KO81" i="28"/>
  <c r="MJ81" i="28"/>
  <c r="KL81" i="28"/>
  <c r="LU81" i="28"/>
  <c r="KV81" i="28"/>
  <c r="ID81" i="28"/>
  <c r="KI81" i="28"/>
  <c r="MP81" i="28"/>
  <c r="OV81" i="28"/>
  <c r="JH81" i="28"/>
  <c r="LO81" i="28"/>
  <c r="NV81" i="28"/>
  <c r="IH81" i="28"/>
  <c r="KC81" i="28"/>
  <c r="LX81" i="28"/>
  <c r="LQ81" i="28"/>
  <c r="S81" i="28"/>
  <c r="LA46" i="28"/>
  <c r="MV46" i="28"/>
  <c r="PC46" i="28"/>
  <c r="JO46" i="28"/>
  <c r="KL46" i="28"/>
  <c r="MS46" i="28"/>
  <c r="OZ46" i="28"/>
  <c r="JL46" i="28"/>
  <c r="LS46" i="28"/>
  <c r="NZ46" i="28"/>
  <c r="IL46" i="28"/>
  <c r="JT46" i="28"/>
  <c r="JR46" i="28"/>
  <c r="JH46" i="28"/>
  <c r="JF46" i="28"/>
  <c r="U46" i="28"/>
  <c r="KO46" i="28"/>
  <c r="MJ46" i="28"/>
  <c r="OQ46" i="28"/>
  <c r="PN46" i="28"/>
  <c r="JZ46" i="28"/>
  <c r="MG46" i="28"/>
  <c r="ON46" i="28"/>
  <c r="IZ46" i="28"/>
  <c r="LG46" i="28"/>
  <c r="NN46" i="28"/>
  <c r="HZ46" i="28"/>
  <c r="IQ46" i="28"/>
  <c r="IJ46" i="28"/>
  <c r="IH46" i="28"/>
  <c r="HY46" i="28"/>
  <c r="LO46" i="28"/>
  <c r="LP46" i="28"/>
  <c r="KC46" i="28"/>
  <c r="LX46" i="28"/>
  <c r="OE46" i="28"/>
  <c r="PB46" i="28"/>
  <c r="JN46" i="28"/>
  <c r="LU46" i="28"/>
  <c r="OB46" i="28"/>
  <c r="IN46" i="28"/>
  <c r="KU46" i="28"/>
  <c r="NB46" i="28"/>
  <c r="PI46" i="28"/>
  <c r="PG46" i="28"/>
  <c r="OW46" i="28"/>
  <c r="OU46" i="28"/>
  <c r="OK46" i="28"/>
  <c r="PE46" i="28"/>
  <c r="JQ46" i="28"/>
  <c r="LL46" i="28"/>
  <c r="NS46" i="28"/>
  <c r="OP46" i="28"/>
  <c r="JB46" i="28"/>
  <c r="LI46" i="28"/>
  <c r="NP46" i="28"/>
  <c r="IB46" i="28"/>
  <c r="KI46" i="28"/>
  <c r="MP46" i="28"/>
  <c r="NY46" i="28"/>
  <c r="NW46" i="28"/>
  <c r="NM46" i="28"/>
  <c r="NK46" i="28"/>
  <c r="NA46" i="28"/>
  <c r="IU46" i="28"/>
  <c r="OS46" i="28"/>
  <c r="JE46" i="28"/>
  <c r="KZ46" i="28"/>
  <c r="NG46" i="28"/>
  <c r="OD46" i="28"/>
  <c r="IP46" i="28"/>
  <c r="KW46" i="28"/>
  <c r="ND46" i="28"/>
  <c r="PK46" i="28"/>
  <c r="JW46" i="28"/>
  <c r="MD46" i="28"/>
  <c r="MO46" i="28"/>
  <c r="MM46" i="28"/>
  <c r="MC46" i="28"/>
  <c r="MA46" i="28"/>
  <c r="LQ46" i="28"/>
  <c r="OH46" i="28"/>
  <c r="OG46" i="28"/>
  <c r="IS46" i="28"/>
  <c r="KN46" i="28"/>
  <c r="MU46" i="28"/>
  <c r="NR46" i="28"/>
  <c r="ID46" i="28"/>
  <c r="KK46" i="28"/>
  <c r="MR46" i="28"/>
  <c r="OY46" i="28"/>
  <c r="JK46" i="28"/>
  <c r="LR46" i="28"/>
  <c r="LE46" i="28"/>
  <c r="LC46" i="28"/>
  <c r="KS46" i="28"/>
  <c r="KQ46" i="28"/>
  <c r="KG46" i="28"/>
  <c r="NI46" i="28"/>
  <c r="PD46" i="28"/>
  <c r="JP46" i="28"/>
  <c r="LW46" i="28"/>
  <c r="MT46" i="28"/>
  <c r="PA46" i="28"/>
  <c r="JM46" i="28"/>
  <c r="LT46" i="28"/>
  <c r="OA46" i="28"/>
  <c r="IM46" i="28"/>
  <c r="KT46" i="28"/>
  <c r="IT46" i="28"/>
  <c r="IK46" i="28"/>
  <c r="II46" i="28"/>
  <c r="IE46" i="28"/>
  <c r="HX46" i="28"/>
  <c r="LN46" i="28"/>
  <c r="MY46" i="28"/>
  <c r="MK46" i="28"/>
  <c r="OF46" i="28"/>
  <c r="IR46" i="28"/>
  <c r="KY46" i="28"/>
  <c r="LV46" i="28"/>
  <c r="OC46" i="28"/>
  <c r="IO46" i="28"/>
  <c r="KV46" i="28"/>
  <c r="NC46" i="28"/>
  <c r="PJ46" i="28"/>
  <c r="JV46" i="28"/>
  <c r="NX46" i="28"/>
  <c r="NV46" i="28"/>
  <c r="NL46" i="28"/>
  <c r="NJ46" i="28"/>
  <c r="HW46" i="28"/>
  <c r="LY46" i="28"/>
  <c r="NT46" i="28"/>
  <c r="IF46" i="28"/>
  <c r="KM46" i="28"/>
  <c r="LJ46" i="28"/>
  <c r="NQ46" i="28"/>
  <c r="IC46" i="28"/>
  <c r="KJ46" i="28"/>
  <c r="MQ46" i="28"/>
  <c r="OX46" i="28"/>
  <c r="JJ46" i="28"/>
  <c r="MN46" i="28"/>
  <c r="ML46" i="28"/>
  <c r="MB46" i="28"/>
  <c r="LZ46" i="28"/>
  <c r="MZ46" i="28"/>
  <c r="LM46" i="28"/>
  <c r="NH46" i="28"/>
  <c r="PO46" i="28"/>
  <c r="KA46" i="28"/>
  <c r="KX46" i="28"/>
  <c r="NE46" i="28"/>
  <c r="PL46" i="28"/>
  <c r="JX46" i="28"/>
  <c r="ME46" i="28"/>
  <c r="OL46" i="28"/>
  <c r="IX46" i="28"/>
  <c r="LD46" i="28"/>
  <c r="LB46" i="28"/>
  <c r="KR46" i="28"/>
  <c r="KP46" i="28"/>
  <c r="MX46" i="28"/>
  <c r="MX76" i="28"/>
  <c r="LH76" i="28"/>
  <c r="PH76" i="28"/>
  <c r="II76" i="28"/>
  <c r="PM76" i="28"/>
  <c r="IC85" i="28"/>
  <c r="OF85" i="28"/>
  <c r="MO85" i="28"/>
  <c r="FA23" i="28"/>
  <c r="GA23" i="28"/>
  <c r="HR23" i="28"/>
  <c r="GZ23" i="28"/>
  <c r="DI23" i="28"/>
  <c r="LL85" i="28"/>
  <c r="PC85" i="28"/>
  <c r="LS85" i="28"/>
  <c r="BO23" i="28"/>
  <c r="EG23" i="28"/>
  <c r="DN23" i="28"/>
  <c r="BB23" i="28"/>
  <c r="IT85" i="28"/>
  <c r="PJ85" i="28"/>
  <c r="OZ85" i="28"/>
  <c r="HG23" i="28"/>
  <c r="GP23" i="28"/>
  <c r="EE78" i="28"/>
  <c r="DF58" i="28"/>
  <c r="GQ71" i="28"/>
  <c r="CX71" i="28"/>
  <c r="DR71" i="28"/>
  <c r="CL71" i="28"/>
  <c r="DF71" i="28"/>
  <c r="GN71" i="28"/>
  <c r="HI71" i="28"/>
  <c r="AU71" i="28"/>
  <c r="FD71" i="28"/>
  <c r="FY71" i="28"/>
  <c r="ER71" i="28"/>
  <c r="FM71" i="28"/>
  <c r="HP71" i="28"/>
  <c r="AZ71" i="28"/>
  <c r="BU71" i="28"/>
  <c r="GF71" i="28"/>
  <c r="GY71" i="28"/>
  <c r="AK71" i="28"/>
  <c r="CB71" i="28"/>
  <c r="CU71" i="28"/>
  <c r="AF71" i="28"/>
  <c r="AY71" i="28"/>
  <c r="AZ78" i="28"/>
  <c r="EH71" i="28"/>
  <c r="CH58" i="28"/>
  <c r="FR22" i="28"/>
  <c r="EG22" i="28"/>
  <c r="HG22" i="28"/>
  <c r="FG22" i="28"/>
  <c r="FV22" i="28"/>
  <c r="HE22" i="28"/>
  <c r="AK22" i="28"/>
  <c r="BH22" i="28"/>
  <c r="CE22" i="28"/>
  <c r="DB22" i="28"/>
  <c r="ED22" i="28"/>
  <c r="FM22" i="28"/>
  <c r="GV22" i="28"/>
  <c r="AE22" i="28"/>
  <c r="BA22" i="28"/>
  <c r="HI22" i="28"/>
  <c r="GB22" i="28"/>
  <c r="FF22" i="28"/>
  <c r="DU22" i="28"/>
  <c r="GU22" i="28"/>
  <c r="EN22" i="28"/>
  <c r="FD22" i="28"/>
  <c r="GL22" i="28"/>
  <c r="HU22" i="28"/>
  <c r="AV22" i="28"/>
  <c r="BS22" i="28"/>
  <c r="CP22" i="28"/>
  <c r="DM22" i="28"/>
  <c r="EV22" i="28"/>
  <c r="GE22" i="28"/>
  <c r="FZ22" i="28"/>
  <c r="FH22" i="28"/>
  <c r="EO22" i="28"/>
  <c r="ET22" i="28"/>
  <c r="HK22" i="28"/>
  <c r="GI22" i="28"/>
  <c r="DW22" i="28"/>
  <c r="EL22" i="28"/>
  <c r="FU22" i="28"/>
  <c r="HD22" i="28"/>
  <c r="AJ22" i="28"/>
  <c r="BG22" i="28"/>
  <c r="CD22" i="28"/>
  <c r="DA22" i="28"/>
  <c r="EC22" i="28"/>
  <c r="FL22" i="28"/>
  <c r="DI22" i="28"/>
  <c r="CV22" i="28"/>
  <c r="CJ22" i="28"/>
  <c r="EH22" i="28"/>
  <c r="GY22" i="28"/>
  <c r="FW22" i="28"/>
  <c r="DG22" i="28"/>
  <c r="DT22" i="28"/>
  <c r="FB22" i="28"/>
  <c r="GK22" i="28"/>
  <c r="HT22" i="28"/>
  <c r="AU22" i="28"/>
  <c r="BR22" i="28"/>
  <c r="CO22" i="28"/>
  <c r="DL22" i="28"/>
  <c r="EU22" i="28"/>
  <c r="BM22" i="28"/>
  <c r="AZ22" i="28"/>
  <c r="AN22" i="28"/>
  <c r="DV22" i="28"/>
  <c r="GM22" i="28"/>
  <c r="FK22" i="28"/>
  <c r="CU22" i="28"/>
  <c r="DF22" i="28"/>
  <c r="EK22" i="28"/>
  <c r="FT22" i="28"/>
  <c r="HC22" i="28"/>
  <c r="AI22" i="28"/>
  <c r="BF22" i="28"/>
  <c r="CC22" i="28"/>
  <c r="CZ22" i="28"/>
  <c r="EB22" i="28"/>
  <c r="FY22" i="28"/>
  <c r="HL22" i="28"/>
  <c r="GT22" i="28"/>
  <c r="HM22" i="28"/>
  <c r="GA22" i="28"/>
  <c r="EY22" i="28"/>
  <c r="CI22" i="28"/>
  <c r="CT22" i="28"/>
  <c r="DR22" i="28"/>
  <c r="FA22" i="28"/>
  <c r="GJ22" i="28"/>
  <c r="HR22" i="28"/>
  <c r="AT22" i="28"/>
  <c r="BQ22" i="28"/>
  <c r="CN22" i="28"/>
  <c r="DK22" i="28"/>
  <c r="DH22" i="28"/>
  <c r="ER22" i="28"/>
  <c r="DZ22" i="28"/>
  <c r="BN22" i="28"/>
  <c r="HA22" i="28"/>
  <c r="FO22" i="28"/>
  <c r="EM22" i="28"/>
  <c r="BW22" i="28"/>
  <c r="CH22" i="28"/>
  <c r="DE22" i="28"/>
  <c r="EJ22" i="28"/>
  <c r="FS22" i="28"/>
  <c r="GZ22" i="28"/>
  <c r="AH22" i="28"/>
  <c r="BE22" i="28"/>
  <c r="CB22" i="28"/>
  <c r="CY22" i="28"/>
  <c r="BL22" i="28"/>
  <c r="CL22" i="28"/>
  <c r="BZ22" i="28"/>
  <c r="HN22" i="28"/>
  <c r="GC22" i="28"/>
  <c r="EQ22" i="28"/>
  <c r="DO22" i="28"/>
  <c r="AY22" i="28"/>
  <c r="BJ22" i="28"/>
  <c r="CG22" i="28"/>
  <c r="DD22" i="28"/>
  <c r="EI22" i="28"/>
  <c r="FP22" i="28"/>
  <c r="GX22" i="28"/>
  <c r="AG22" i="28"/>
  <c r="BD22" i="28"/>
  <c r="CA22" i="28"/>
  <c r="CX22" i="28"/>
  <c r="HJ22" i="28"/>
  <c r="HB22" i="28"/>
  <c r="FQ22" i="28"/>
  <c r="EE22" i="28"/>
  <c r="HH22" i="28"/>
  <c r="AM22" i="28"/>
  <c r="AX22" i="28"/>
  <c r="BU22" i="28"/>
  <c r="CR22" i="28"/>
  <c r="DP22" i="28"/>
  <c r="EX22" i="28"/>
  <c r="GG22" i="28"/>
  <c r="HP22" i="28"/>
  <c r="AR22" i="28"/>
  <c r="BO22" i="28"/>
  <c r="BB22" i="28"/>
  <c r="EP22" i="28"/>
  <c r="GP22" i="28"/>
  <c r="FE22" i="28"/>
  <c r="DS22" i="28"/>
  <c r="GQ22" i="28"/>
  <c r="HF22" i="28"/>
  <c r="AL22" i="28"/>
  <c r="BI22" i="28"/>
  <c r="CF22" i="28"/>
  <c r="DC22" i="28"/>
  <c r="EF22" i="28"/>
  <c r="FN22" i="28"/>
  <c r="GW22" i="28"/>
  <c r="AF22" i="28"/>
  <c r="BC22" i="28"/>
  <c r="FI22" i="28"/>
  <c r="CK22" i="28"/>
  <c r="BY22" i="28"/>
  <c r="GB78" i="28"/>
  <c r="AR71" i="28"/>
  <c r="BJ58" i="28"/>
  <c r="AD22" i="28"/>
  <c r="HQ22" i="28"/>
  <c r="BK22" i="28"/>
  <c r="ET78" i="28"/>
  <c r="FT71" i="28"/>
  <c r="ER58" i="28"/>
  <c r="DX81" i="28"/>
  <c r="CO81" i="28"/>
  <c r="BG81" i="28"/>
  <c r="EV81" i="28"/>
  <c r="DM81" i="28"/>
  <c r="FT81" i="28"/>
  <c r="AS81" i="28"/>
  <c r="EA81" i="28"/>
  <c r="CW81" i="28"/>
  <c r="GH81" i="28"/>
  <c r="EX81" i="28"/>
  <c r="HE81" i="28"/>
  <c r="CN81" i="28"/>
  <c r="FV81" i="28"/>
  <c r="ES81" i="28"/>
  <c r="GT81" i="28"/>
  <c r="DY81" i="28"/>
  <c r="HM81" i="28"/>
  <c r="GF81" i="28"/>
  <c r="EI81" i="28"/>
  <c r="GP81" i="28"/>
  <c r="BB81" i="28"/>
  <c r="DH81" i="28"/>
  <c r="FC81" i="28"/>
  <c r="HJ81" i="28"/>
  <c r="BV81" i="28"/>
  <c r="DE81" i="28"/>
  <c r="FL81" i="28"/>
  <c r="BA81" i="28"/>
  <c r="CD81" i="28"/>
  <c r="FU81" i="28"/>
  <c r="CQ81" i="28"/>
  <c r="HF81" i="28"/>
  <c r="EM81" i="28"/>
  <c r="BS81" i="28"/>
  <c r="GC81" i="28"/>
  <c r="CZ81" i="28"/>
  <c r="CP81" i="28"/>
  <c r="BP81" i="28"/>
  <c r="FE81" i="28"/>
  <c r="CB81" i="28"/>
  <c r="HO81" i="28"/>
  <c r="CA81" i="28"/>
  <c r="EH81" i="28"/>
  <c r="GN81" i="28"/>
  <c r="AZ81" i="28"/>
  <c r="CU81" i="28"/>
  <c r="FB81" i="28"/>
  <c r="GK81" i="28"/>
  <c r="AW81" i="28"/>
  <c r="DD81" i="28"/>
  <c r="GO81" i="28"/>
  <c r="HR81" i="28"/>
  <c r="EL81" i="28"/>
  <c r="DL81" i="28"/>
  <c r="AR81" i="28"/>
  <c r="FW81" i="28"/>
  <c r="BM81" i="28"/>
  <c r="EW81" i="28"/>
  <c r="AH81" i="28"/>
  <c r="IC48" i="28"/>
  <c r="IF48" i="28"/>
  <c r="NT48" i="28"/>
  <c r="NI48" i="28"/>
  <c r="MX48" i="28"/>
  <c r="LO48" i="28"/>
  <c r="JH48" i="28"/>
  <c r="OV48" i="28"/>
  <c r="KG48" i="28"/>
  <c r="IL48" i="28"/>
  <c r="NZ48" i="28"/>
  <c r="MQ48" i="28"/>
  <c r="IN48" i="28"/>
  <c r="OB48" i="28"/>
  <c r="IR48" i="28"/>
  <c r="OF48" i="28"/>
  <c r="IG48" i="28"/>
  <c r="NU48" i="28"/>
  <c r="NJ48" i="28"/>
  <c r="MA48" i="28"/>
  <c r="JT48" i="28"/>
  <c r="PH48" i="28"/>
  <c r="KS48" i="28"/>
  <c r="IX48" i="28"/>
  <c r="OL48" i="28"/>
  <c r="NC48" i="28"/>
  <c r="IZ48" i="28"/>
  <c r="ON48" i="28"/>
  <c r="JD48" i="28"/>
  <c r="OR48" i="28"/>
  <c r="IS48" i="28"/>
  <c r="OG48" i="28"/>
  <c r="IH48" i="28"/>
  <c r="NV48" i="28"/>
  <c r="MM48" i="28"/>
  <c r="KF48" i="28"/>
  <c r="LE48" i="28"/>
  <c r="JJ48" i="28"/>
  <c r="OX48" i="28"/>
  <c r="IA48" i="28"/>
  <c r="NO48" i="28"/>
  <c r="JL48" i="28"/>
  <c r="OZ48" i="28"/>
  <c r="PL48" i="28"/>
  <c r="JP48" i="28"/>
  <c r="PD48" i="28"/>
  <c r="JE48" i="28"/>
  <c r="OS48" i="28"/>
  <c r="IT48" i="28"/>
  <c r="OH48" i="28"/>
  <c r="MY48" i="28"/>
  <c r="KR48" i="28"/>
  <c r="LQ48" i="28"/>
  <c r="JV48" i="28"/>
  <c r="PJ48" i="28"/>
  <c r="IM48" i="28"/>
  <c r="OA48" i="28"/>
  <c r="JX48" i="28"/>
  <c r="KY48" i="28"/>
  <c r="KB48" i="28"/>
  <c r="JQ48" i="28"/>
  <c r="PE48" i="28"/>
  <c r="JF48" i="28"/>
  <c r="OT48" i="28"/>
  <c r="HW48" i="28"/>
  <c r="NK48" i="28"/>
  <c r="LD48" i="28"/>
  <c r="MC48" i="28"/>
  <c r="KH48" i="28"/>
  <c r="IY48" i="28"/>
  <c r="OM48" i="28"/>
  <c r="KJ48" i="28"/>
  <c r="KX48" i="28"/>
  <c r="KN48" i="28"/>
  <c r="KC48" i="28"/>
  <c r="JR48" i="28"/>
  <c r="PF48" i="28"/>
  <c r="II48" i="28"/>
  <c r="NW48" i="28"/>
  <c r="LP48" i="28"/>
  <c r="MO48" i="28"/>
  <c r="KT48" i="28"/>
  <c r="JK48" i="28"/>
  <c r="OY48" i="28"/>
  <c r="KV48" i="28"/>
  <c r="JB48" i="28"/>
  <c r="KZ48" i="28"/>
  <c r="KO48" i="28"/>
  <c r="KD48" i="28"/>
  <c r="IU48" i="28"/>
  <c r="OI48" i="28"/>
  <c r="MB48" i="28"/>
  <c r="NA48" i="28"/>
  <c r="LF48" i="28"/>
  <c r="JW48" i="28"/>
  <c r="PK48" i="28"/>
  <c r="LH48" i="28"/>
  <c r="LX48" i="28"/>
  <c r="LM48" i="28"/>
  <c r="LB48" i="28"/>
  <c r="JS48" i="28"/>
  <c r="PG48" i="28"/>
  <c r="MZ48" i="28"/>
  <c r="IK48" i="28"/>
  <c r="NY48" i="28"/>
  <c r="MD48" i="28"/>
  <c r="KU48" i="28"/>
  <c r="MF48" i="28"/>
  <c r="MV48" i="28"/>
  <c r="MK48" i="28"/>
  <c r="LZ48" i="28"/>
  <c r="KQ48" i="28"/>
  <c r="IJ48" i="28"/>
  <c r="NX48" i="28"/>
  <c r="JI48" i="28"/>
  <c r="OW48" i="28"/>
  <c r="NB48" i="28"/>
  <c r="LS48" i="28"/>
  <c r="ND48" i="28"/>
  <c r="B77" i="28"/>
  <c r="D77" i="28" s="1"/>
  <c r="LZ77" i="28"/>
  <c r="NU77" i="28"/>
  <c r="IG77" i="28"/>
  <c r="KB77" i="28"/>
  <c r="MH77" i="28"/>
  <c r="PK77" i="28"/>
  <c r="JW77" i="28"/>
  <c r="MA77" i="28"/>
  <c r="KH77" i="28"/>
  <c r="IQ77" i="28"/>
  <c r="OZ77" i="28"/>
  <c r="MM77" i="28"/>
  <c r="JY77" i="28"/>
  <c r="OQ77" i="28"/>
  <c r="MZ77" i="28"/>
  <c r="KK77" i="28"/>
  <c r="ON77" i="28"/>
  <c r="LN77" i="28"/>
  <c r="NI77" i="28"/>
  <c r="PD77" i="28"/>
  <c r="JP77" i="28"/>
  <c r="LV77" i="28"/>
  <c r="OY77" i="28"/>
  <c r="JK77" i="28"/>
  <c r="LE77" i="28"/>
  <c r="JM77" i="28"/>
  <c r="HX77" i="28"/>
  <c r="OB77" i="28"/>
  <c r="LQ77" i="28"/>
  <c r="JG77" i="28"/>
  <c r="NW77" i="28"/>
  <c r="MD77" i="28"/>
  <c r="OK77" i="28"/>
  <c r="MC77" i="28"/>
  <c r="LB77" i="28"/>
  <c r="MW77" i="28"/>
  <c r="OR77" i="28"/>
  <c r="JD77" i="28"/>
  <c r="LJ77" i="28"/>
  <c r="OM77" i="28"/>
  <c r="IY77" i="28"/>
  <c r="KJ77" i="28"/>
  <c r="IU77" i="28"/>
  <c r="PA77" i="28"/>
  <c r="NG77" i="28"/>
  <c r="KV77" i="28"/>
  <c r="IK77" i="28"/>
  <c r="NA77" i="28"/>
  <c r="LI77" i="28"/>
  <c r="JS77" i="28"/>
  <c r="KP77" i="28"/>
  <c r="MK77" i="28"/>
  <c r="OF77" i="28"/>
  <c r="IR77" i="28"/>
  <c r="KX77" i="28"/>
  <c r="OA77" i="28"/>
  <c r="IM77" i="28"/>
  <c r="JO77" i="28"/>
  <c r="HY77" i="28"/>
  <c r="OC77" i="28"/>
  <c r="MN77" i="28"/>
  <c r="KA77" i="28"/>
  <c r="OU77" i="28"/>
  <c r="MF77" i="28"/>
  <c r="KQ77" i="28"/>
  <c r="NQ77" i="28"/>
  <c r="KD77" i="28"/>
  <c r="LY77" i="28"/>
  <c r="NT77" i="28"/>
  <c r="IF77" i="28"/>
  <c r="KL77" i="28"/>
  <c r="NO77" i="28"/>
  <c r="IA77" i="28"/>
  <c r="IV77" i="28"/>
  <c r="PC77" i="28"/>
  <c r="NK77" i="28"/>
  <c r="LR77" i="28"/>
  <c r="JH77" i="28"/>
  <c r="NX77" i="28"/>
  <c r="LK77" i="28"/>
  <c r="JU77" i="28"/>
  <c r="IX77" i="28"/>
  <c r="PF77" i="28"/>
  <c r="JR77" i="28"/>
  <c r="LM77" i="28"/>
  <c r="NH77" i="28"/>
  <c r="PN77" i="28"/>
  <c r="JZ77" i="28"/>
  <c r="NC77" i="28"/>
  <c r="PJ77" i="28"/>
  <c r="HZ77" i="28"/>
  <c r="OE77" i="28"/>
  <c r="MO77" i="28"/>
  <c r="KW77" i="28"/>
  <c r="IL77" i="28"/>
  <c r="NB77" i="28"/>
  <c r="KR77" i="28"/>
  <c r="IZ77" i="28"/>
  <c r="NP77" i="28"/>
  <c r="MU77" i="28"/>
  <c r="OT77" i="28"/>
  <c r="JF77" i="28"/>
  <c r="LA77" i="28"/>
  <c r="MV77" i="28"/>
  <c r="PB77" i="28"/>
  <c r="JN77" i="28"/>
  <c r="MQ77" i="28"/>
  <c r="OX77" i="28"/>
  <c r="PG77" i="28"/>
  <c r="NL77" i="28"/>
  <c r="LT77" i="28"/>
  <c r="KE77" i="28"/>
  <c r="OV77" i="28"/>
  <c r="MG77" i="28"/>
  <c r="JV77" i="28"/>
  <c r="IE77" i="28"/>
  <c r="IW77" i="28"/>
  <c r="NV77" i="28"/>
  <c r="IH77" i="28"/>
  <c r="KC77" i="28"/>
  <c r="LX77" i="28"/>
  <c r="OD77" i="28"/>
  <c r="IP77" i="28"/>
  <c r="LS77" i="28"/>
  <c r="PH77" i="28"/>
  <c r="NM77" i="28"/>
  <c r="LU77" i="28"/>
  <c r="KF77" i="28"/>
  <c r="IN77" i="28"/>
  <c r="ND77" i="28"/>
  <c r="KS77" i="28"/>
  <c r="II77" i="28"/>
  <c r="LF77" i="28"/>
  <c r="IC77" i="28"/>
  <c r="MX77" i="28"/>
  <c r="OS77" i="28"/>
  <c r="JE77" i="28"/>
  <c r="KZ77" i="28"/>
  <c r="NF77" i="28"/>
  <c r="U77" i="28"/>
  <c r="KU77" i="28"/>
  <c r="NN77" i="28"/>
  <c r="LW77" i="28"/>
  <c r="KG77" i="28"/>
  <c r="IO77" i="28"/>
  <c r="NZ77" i="28"/>
  <c r="LP77" i="28"/>
  <c r="JC77" i="28"/>
  <c r="OO77" i="28"/>
  <c r="KM77" i="28"/>
  <c r="JT77" i="28"/>
  <c r="DT58" i="28"/>
  <c r="BX22" i="28"/>
  <c r="AP22" i="28"/>
  <c r="GH22" i="28"/>
  <c r="EA22" i="28"/>
  <c r="AU81" i="28"/>
  <c r="CV58" i="28"/>
  <c r="GA58" i="28"/>
  <c r="FC18" i="28"/>
  <c r="FV18" i="28"/>
  <c r="BY18" i="28"/>
  <c r="CU18" i="28"/>
  <c r="DN18" i="28"/>
  <c r="HB18" i="28"/>
  <c r="CT18" i="28"/>
  <c r="FI18" i="28"/>
  <c r="ET18" i="28"/>
  <c r="CH18" i="28"/>
  <c r="EW18" i="28"/>
  <c r="CX18" i="28"/>
  <c r="HU18" i="28"/>
  <c r="DM18" i="28"/>
  <c r="ES18" i="28"/>
  <c r="AW18" i="28"/>
  <c r="FH18" i="28"/>
  <c r="HT18" i="28"/>
  <c r="EV18" i="28"/>
  <c r="GU18" i="28"/>
  <c r="EI18" i="28"/>
  <c r="GI18" i="28"/>
  <c r="DW18" i="28"/>
  <c r="EM18" i="28"/>
  <c r="CM18" i="28"/>
  <c r="B42" i="28"/>
  <c r="D42" i="28" s="1"/>
  <c r="NX42" i="28"/>
  <c r="KE42" i="28"/>
  <c r="JY42" i="28"/>
  <c r="JG42" i="28"/>
  <c r="LA42" i="28"/>
  <c r="JQ42" i="28"/>
  <c r="NG42" i="28"/>
  <c r="MU42" i="28"/>
  <c r="S42" i="28"/>
  <c r="OX42" i="28"/>
  <c r="MR42" i="28"/>
  <c r="OL42" i="28"/>
  <c r="B80" i="28"/>
  <c r="D80" i="28" s="1"/>
  <c r="KV80" i="28"/>
  <c r="FG78" i="28"/>
  <c r="FQ58" i="28"/>
  <c r="FC58" i="28"/>
  <c r="GD78" i="28"/>
  <c r="CU78" i="28"/>
  <c r="EB78" i="28"/>
  <c r="FI78" i="28"/>
  <c r="BD78" i="28"/>
  <c r="AD78" i="28"/>
  <c r="CI78" i="28"/>
  <c r="DP78" i="28"/>
  <c r="EW78" i="28"/>
  <c r="GR78" i="28"/>
  <c r="FR78" i="28"/>
  <c r="GC78" i="28"/>
  <c r="GL78" i="28"/>
  <c r="HS78" i="28"/>
  <c r="BE78" i="28"/>
  <c r="HN78" i="28"/>
  <c r="ES78" i="28"/>
  <c r="FB78" i="28"/>
  <c r="GI78" i="28"/>
  <c r="AQ78" i="28"/>
  <c r="EG78" i="28"/>
  <c r="EP78" i="28"/>
  <c r="FW78" i="28"/>
  <c r="CM78" i="28"/>
  <c r="AO78" i="28"/>
  <c r="AX78" i="28"/>
  <c r="CE78" i="28"/>
  <c r="GN78" i="28"/>
  <c r="HI78" i="28"/>
  <c r="AU78" i="28"/>
  <c r="CJ78" i="28"/>
  <c r="DE78" i="28"/>
  <c r="EL78" i="28"/>
  <c r="GP78" i="28"/>
  <c r="HC78" i="28"/>
  <c r="HO78" i="28"/>
  <c r="DX78" i="28"/>
  <c r="AN78" i="28"/>
  <c r="BI78" i="28"/>
  <c r="CP78" i="28"/>
  <c r="NE80" i="28"/>
  <c r="DB78" i="28"/>
  <c r="ES58" i="28"/>
  <c r="KX47" i="28"/>
  <c r="NQ47" i="28"/>
  <c r="IC47" i="28"/>
  <c r="OV47" i="28"/>
  <c r="JH47" i="28"/>
  <c r="LO47" i="28"/>
  <c r="KV47" i="28"/>
  <c r="NV47" i="28"/>
  <c r="KC47" i="28"/>
  <c r="PL47" i="28"/>
  <c r="LX47" i="28"/>
  <c r="OE47" i="28"/>
  <c r="IK47" i="28"/>
  <c r="DR58" i="28"/>
  <c r="AY58" i="28"/>
  <c r="GM58" i="28"/>
  <c r="FD58" i="28"/>
  <c r="AO58" i="28"/>
  <c r="GC58" i="28"/>
  <c r="BB58" i="28"/>
  <c r="GP58" i="28"/>
  <c r="AF58" i="28"/>
  <c r="FT58" i="28"/>
  <c r="FI58" i="28"/>
  <c r="ED58" i="28"/>
  <c r="BK58" i="28"/>
  <c r="GY58" i="28"/>
  <c r="FP58" i="28"/>
  <c r="BA58" i="28"/>
  <c r="GO58" i="28"/>
  <c r="BN58" i="28"/>
  <c r="HB58" i="28"/>
  <c r="AR58" i="28"/>
  <c r="GF58" i="28"/>
  <c r="AG58" i="28"/>
  <c r="FU58" i="28"/>
  <c r="EP58" i="28"/>
  <c r="BW58" i="28"/>
  <c r="HK58" i="28"/>
  <c r="AN58" i="28"/>
  <c r="GB58" i="28"/>
  <c r="BM58" i="28"/>
  <c r="HA58" i="28"/>
  <c r="BZ58" i="28"/>
  <c r="HN58" i="28"/>
  <c r="BD58" i="28"/>
  <c r="GR58" i="28"/>
  <c r="AS58" i="28"/>
  <c r="GG58" i="28"/>
  <c r="FB58" i="28"/>
  <c r="CI58" i="28"/>
  <c r="AZ58" i="28"/>
  <c r="GN58" i="28"/>
  <c r="BY58" i="28"/>
  <c r="HM58" i="28"/>
  <c r="CL58" i="28"/>
  <c r="BP58" i="28"/>
  <c r="HD58" i="28"/>
  <c r="BE58" i="28"/>
  <c r="GS58" i="28"/>
  <c r="FN58" i="28"/>
  <c r="CU58" i="28"/>
  <c r="BL58" i="28"/>
  <c r="GZ58" i="28"/>
  <c r="CK58" i="28"/>
  <c r="CX58" i="28"/>
  <c r="CB58" i="28"/>
  <c r="HP58" i="28"/>
  <c r="BQ58" i="28"/>
  <c r="HE58" i="28"/>
  <c r="AL58" i="28"/>
  <c r="FZ58" i="28"/>
  <c r="DG58" i="28"/>
  <c r="BX58" i="28"/>
  <c r="HL58" i="28"/>
  <c r="CW58" i="28"/>
  <c r="DJ58" i="28"/>
  <c r="CN58" i="28"/>
  <c r="CC58" i="28"/>
  <c r="AX58" i="28"/>
  <c r="GL58" i="28"/>
  <c r="DS58" i="28"/>
  <c r="CJ58" i="28"/>
  <c r="DI58" i="28"/>
  <c r="DV58" i="28"/>
  <c r="CZ58" i="28"/>
  <c r="CO58" i="28"/>
  <c r="BV58" i="28"/>
  <c r="HJ58" i="28"/>
  <c r="EQ58" i="28"/>
  <c r="DH58" i="28"/>
  <c r="EG58" i="28"/>
  <c r="ET58" i="28"/>
  <c r="DX58" i="28"/>
  <c r="DM58" i="28"/>
  <c r="CT58" i="28"/>
  <c r="FO58" i="28"/>
  <c r="EF58" i="28"/>
  <c r="FE58" i="28"/>
  <c r="AD58" i="28"/>
  <c r="FR58" i="28"/>
  <c r="EV58" i="28"/>
  <c r="EK58" i="28"/>
  <c r="LC80" i="28"/>
  <c r="AI78" i="28"/>
  <c r="FH58" i="28"/>
  <c r="GD58" i="28"/>
  <c r="DU58" i="28"/>
  <c r="AM58" i="28"/>
  <c r="DQ22" i="28"/>
  <c r="GO22" i="28"/>
  <c r="CK81" i="28"/>
  <c r="FL78" i="28"/>
  <c r="BA71" i="28"/>
  <c r="EW58" i="28"/>
  <c r="EJ58" i="28"/>
  <c r="FF58" i="28"/>
  <c r="MS48" i="28"/>
  <c r="BU78" i="28"/>
  <c r="FB71" i="28"/>
  <c r="DY58" i="28"/>
  <c r="DL58" i="28"/>
  <c r="EH58" i="28"/>
  <c r="HV58" i="28"/>
  <c r="DK47" i="28"/>
  <c r="HJ46" i="28"/>
  <c r="HS48" i="28"/>
  <c r="HC36" i="28"/>
  <c r="AH36" i="28"/>
  <c r="CO36" i="28"/>
  <c r="EV36" i="28"/>
  <c r="DT36" i="28"/>
  <c r="DU36" i="28"/>
  <c r="FO36" i="28"/>
  <c r="HV36" i="28"/>
  <c r="CH36" i="28"/>
  <c r="EO36" i="28"/>
  <c r="GV36" i="28"/>
  <c r="BH36" i="28"/>
  <c r="GD48" i="28"/>
  <c r="FY48" i="28"/>
  <c r="FR48" i="28"/>
  <c r="AW48" i="28"/>
  <c r="LZ82" i="28"/>
  <c r="AP48" i="28"/>
  <c r="AK48" i="28"/>
  <c r="FN62" i="28"/>
  <c r="GF62" i="28"/>
  <c r="AR62" i="28"/>
  <c r="CY62" i="28"/>
  <c r="BB62" i="28"/>
  <c r="DG62" i="28"/>
  <c r="FZ62" i="28"/>
  <c r="FE62" i="28"/>
  <c r="AL62" i="28"/>
  <c r="HH62" i="28"/>
  <c r="CS62" i="28"/>
  <c r="BN62" i="28"/>
  <c r="EY62" i="28"/>
  <c r="HF62" i="28"/>
  <c r="FK29" i="28"/>
  <c r="GK29" i="28"/>
  <c r="EQ48" i="28"/>
  <c r="GB84" i="28"/>
  <c r="GN84" i="28"/>
  <c r="AZ84" i="28"/>
  <c r="CU84" i="28"/>
  <c r="FA84" i="28"/>
  <c r="HH84" i="28"/>
  <c r="BT84" i="28"/>
  <c r="EA84" i="28"/>
  <c r="AT84" i="28"/>
  <c r="DA84" i="28"/>
  <c r="B95" i="28"/>
  <c r="D95" i="28" s="1"/>
  <c r="IP95" i="28"/>
  <c r="KZ95" i="28"/>
  <c r="KB95" i="28"/>
  <c r="LK95" i="28"/>
  <c r="NT95" i="28"/>
  <c r="MI95" i="28"/>
  <c r="OY95" i="28"/>
  <c r="NM95" i="28"/>
  <c r="IN95" i="28"/>
  <c r="JK95" i="28"/>
  <c r="JP95" i="28"/>
  <c r="MM95" i="28"/>
  <c r="LI95" i="28"/>
  <c r="IC95" i="28"/>
  <c r="MY95" i="28"/>
  <c r="NH95" i="28"/>
  <c r="LW95" i="28"/>
  <c r="OM95" i="28"/>
  <c r="OS95" i="28"/>
  <c r="IB95" i="28"/>
  <c r="IY95" i="28"/>
  <c r="KW95" i="28"/>
  <c r="NX95" i="28"/>
  <c r="MO95" i="28"/>
  <c r="JC95" i="28"/>
  <c r="OU95" i="28"/>
  <c r="MV95" i="28"/>
  <c r="PM95" i="28"/>
  <c r="OA95" i="28"/>
  <c r="NU95" i="28"/>
  <c r="PN95" i="28"/>
  <c r="IM95" i="28"/>
  <c r="LZ95" i="28"/>
  <c r="ON95" i="28"/>
  <c r="KH95" i="28"/>
  <c r="MJ95" i="28"/>
  <c r="PA95" i="28"/>
  <c r="NO95" i="28"/>
  <c r="NA95" i="28"/>
  <c r="OP95" i="28"/>
  <c r="IA95" i="28"/>
  <c r="NP95" i="28"/>
  <c r="JA95" i="28"/>
  <c r="LJ95" i="28"/>
  <c r="IE95" i="28"/>
  <c r="LX95" i="28"/>
  <c r="OO95" i="28"/>
  <c r="PJ95" i="28"/>
  <c r="ML95" i="28"/>
  <c r="NR95" i="28"/>
  <c r="PH95" i="28"/>
  <c r="LF95" i="28"/>
  <c r="OB95" i="28"/>
  <c r="NB95" i="28"/>
  <c r="FW48" i="28"/>
  <c r="CC48" i="28"/>
  <c r="DM48" i="28"/>
  <c r="EX48" i="28"/>
  <c r="EZ48" i="28"/>
  <c r="BI48" i="28"/>
  <c r="GW48" i="28"/>
  <c r="DF48" i="28"/>
  <c r="FO48" i="28"/>
  <c r="AZ48" i="28"/>
  <c r="GN48" i="28"/>
  <c r="FQ48" i="28"/>
  <c r="BB48" i="28"/>
  <c r="GP48" i="28"/>
  <c r="CA48" i="28"/>
  <c r="HO48" i="28"/>
  <c r="AF48" i="28"/>
  <c r="FT48" i="28"/>
  <c r="EA48" i="28"/>
  <c r="AG48" i="28"/>
  <c r="BQ48" i="28"/>
  <c r="EM48" i="28"/>
  <c r="FL48" i="28"/>
  <c r="BU48" i="28"/>
  <c r="HI48" i="28"/>
  <c r="DR48" i="28"/>
  <c r="AM48" i="28"/>
  <c r="GA48" i="28"/>
  <c r="BL48" i="28"/>
  <c r="GZ48" i="28"/>
  <c r="AO48" i="28"/>
  <c r="GC48" i="28"/>
  <c r="BN48" i="28"/>
  <c r="HB48" i="28"/>
  <c r="CM48" i="28"/>
  <c r="AR48" i="28"/>
  <c r="GF48" i="28"/>
  <c r="HP48" i="28"/>
  <c r="CE48" i="28"/>
  <c r="HG48" i="28"/>
  <c r="GU48" i="28"/>
  <c r="DB48" i="28"/>
  <c r="AJ48" i="28"/>
  <c r="FX48" i="28"/>
  <c r="CG48" i="28"/>
  <c r="HU48" i="28"/>
  <c r="ED48" i="28"/>
  <c r="AY48" i="28"/>
  <c r="GM48" i="28"/>
  <c r="BX48" i="28"/>
  <c r="HL48" i="28"/>
  <c r="BA48" i="28"/>
  <c r="GO48" i="28"/>
  <c r="BZ48" i="28"/>
  <c r="HN48" i="28"/>
  <c r="CY48" i="28"/>
  <c r="BD48" i="28"/>
  <c r="GR48" i="28"/>
  <c r="GH48" i="28"/>
  <c r="AI48" i="28"/>
  <c r="FK48" i="28"/>
  <c r="EY48" i="28"/>
  <c r="CQ48" i="28"/>
  <c r="AV48" i="28"/>
  <c r="GJ48" i="28"/>
  <c r="CS48" i="28"/>
  <c r="EP48" i="28"/>
  <c r="BK48" i="28"/>
  <c r="GY48" i="28"/>
  <c r="CJ48" i="28"/>
  <c r="BM48" i="28"/>
  <c r="HA48" i="28"/>
  <c r="CL48" i="28"/>
  <c r="DK48" i="28"/>
  <c r="BP48" i="28"/>
  <c r="HD48" i="28"/>
  <c r="EL48" i="28"/>
  <c r="HR48" i="28"/>
  <c r="DO48" i="28"/>
  <c r="DC48" i="28"/>
  <c r="BF48" i="28"/>
  <c r="BH48" i="28"/>
  <c r="GV48" i="28"/>
  <c r="DE48" i="28"/>
  <c r="FB48" i="28"/>
  <c r="BW48" i="28"/>
  <c r="HK48" i="28"/>
  <c r="CV48" i="28"/>
  <c r="BY48" i="28"/>
  <c r="HM48" i="28"/>
  <c r="CX48" i="28"/>
  <c r="DW48" i="28"/>
  <c r="CB48" i="28"/>
  <c r="CP48" i="28"/>
  <c r="FV48" i="28"/>
  <c r="BS48" i="28"/>
  <c r="BG48" i="28"/>
  <c r="AU48" i="28"/>
  <c r="BT48" i="28"/>
  <c r="HH48" i="28"/>
  <c r="DQ48" i="28"/>
  <c r="FN48" i="28"/>
  <c r="CI48" i="28"/>
  <c r="DH48" i="28"/>
  <c r="CK48" i="28"/>
  <c r="DJ48" i="28"/>
  <c r="EI48" i="28"/>
  <c r="CN48" i="28"/>
  <c r="AT48" i="28"/>
  <c r="DZ48" i="28"/>
  <c r="HF48" i="28"/>
  <c r="GS48" i="28"/>
  <c r="CF48" i="28"/>
  <c r="HT48" i="28"/>
  <c r="EC48" i="28"/>
  <c r="AL48" i="28"/>
  <c r="FZ48" i="28"/>
  <c r="CU48" i="28"/>
  <c r="DT48" i="28"/>
  <c r="CW48" i="28"/>
  <c r="DV48" i="28"/>
  <c r="EU48" i="28"/>
  <c r="CZ48" i="28"/>
  <c r="GG48" i="28"/>
  <c r="CD48" i="28"/>
  <c r="FJ48" i="28"/>
  <c r="EW48" i="28"/>
  <c r="CR48" i="28"/>
  <c r="EO48" i="28"/>
  <c r="AX48" i="28"/>
  <c r="GL48" i="28"/>
  <c r="DG48" i="28"/>
  <c r="EF48" i="28"/>
  <c r="DI48" i="28"/>
  <c r="EH48" i="28"/>
  <c r="FG48" i="28"/>
  <c r="DL48" i="28"/>
  <c r="EK48" i="28"/>
  <c r="AH48" i="28"/>
  <c r="DN48" i="28"/>
  <c r="DA48" i="28"/>
  <c r="DD48" i="28"/>
  <c r="FA48" i="28"/>
  <c r="BJ48" i="28"/>
  <c r="GX48" i="28"/>
  <c r="DS48" i="28"/>
  <c r="ER48" i="28"/>
  <c r="DU48" i="28"/>
  <c r="ET48" i="28"/>
  <c r="AE48" i="28"/>
  <c r="FS48" i="28"/>
  <c r="DX48" i="28"/>
  <c r="CO48" i="28"/>
  <c r="HQ48" i="28"/>
  <c r="BR48" i="28"/>
  <c r="BE48" i="28"/>
  <c r="DP48" i="28"/>
  <c r="FM48" i="28"/>
  <c r="BV48" i="28"/>
  <c r="HJ48" i="28"/>
  <c r="EE48" i="28"/>
  <c r="FD48" i="28"/>
  <c r="EG48" i="28"/>
  <c r="FF48" i="28"/>
  <c r="AQ48" i="28"/>
  <c r="GE48" i="28"/>
  <c r="EJ48" i="28"/>
  <c r="AS48" i="28"/>
  <c r="FU48" i="28"/>
  <c r="HE48" i="28"/>
  <c r="GT48" i="28"/>
  <c r="AD48" i="28"/>
  <c r="HC48" i="28"/>
  <c r="EB48" i="28"/>
  <c r="GK48" i="28"/>
  <c r="FH48" i="28"/>
  <c r="GQ48" i="28"/>
  <c r="FV36" i="28"/>
  <c r="EV48" i="28"/>
  <c r="BO48" i="28"/>
  <c r="HV48" i="28"/>
  <c r="DO36" i="28"/>
  <c r="FC48" i="28"/>
  <c r="BC48" i="28"/>
  <c r="FE48" i="28"/>
  <c r="GB48" i="28"/>
  <c r="CT48" i="28"/>
  <c r="GI48" i="28"/>
  <c r="ES48" i="28"/>
  <c r="FP48" i="28"/>
  <c r="CH48" i="28"/>
  <c r="FI48" i="28"/>
  <c r="DV78" i="28"/>
  <c r="DK78" i="28"/>
  <c r="EV78" i="28"/>
  <c r="CX78" i="28"/>
  <c r="AG78" i="28"/>
  <c r="FU78" i="28"/>
  <c r="DN78" i="28"/>
  <c r="BG78" i="28"/>
  <c r="GU78" i="28"/>
  <c r="EN78" i="28"/>
  <c r="CG78" i="28"/>
  <c r="HU78" i="28"/>
  <c r="FN78" i="28"/>
  <c r="DG78" i="28"/>
  <c r="BL78" i="28"/>
  <c r="GZ78" i="28"/>
  <c r="FE78" i="28"/>
  <c r="AW71" i="28"/>
  <c r="GK71" i="28"/>
  <c r="ED71" i="28"/>
  <c r="BW71" i="28"/>
  <c r="HK71" i="28"/>
  <c r="FP71" i="28"/>
  <c r="DJ71" i="28"/>
  <c r="BD71" i="28"/>
  <c r="GR71" i="28"/>
  <c r="JS53" i="28"/>
  <c r="KC53" i="28"/>
  <c r="BP41" i="28"/>
  <c r="HD41" i="28"/>
  <c r="EW41" i="28"/>
  <c r="CP41" i="28"/>
  <c r="AI41" i="28"/>
  <c r="FW41" i="28"/>
  <c r="DP41" i="28"/>
  <c r="BI41" i="28"/>
  <c r="GW41" i="28"/>
  <c r="EP41" i="28"/>
  <c r="CI41" i="28"/>
  <c r="AN41" i="28"/>
  <c r="GB41" i="28"/>
  <c r="FG41" i="28"/>
  <c r="NS42" i="28"/>
  <c r="NI42" i="28"/>
  <c r="KQ42" i="28"/>
  <c r="HY42" i="28"/>
  <c r="IY42" i="28"/>
  <c r="CL41" i="28"/>
  <c r="BZ78" i="28"/>
  <c r="BO78" i="28"/>
  <c r="CZ78" i="28"/>
  <c r="BB78" i="28"/>
  <c r="AS78" i="28"/>
  <c r="GG78" i="28"/>
  <c r="DZ78" i="28"/>
  <c r="BS78" i="28"/>
  <c r="HG78" i="28"/>
  <c r="EZ78" i="28"/>
  <c r="CS78" i="28"/>
  <c r="AL78" i="28"/>
  <c r="FZ78" i="28"/>
  <c r="DS78" i="28"/>
  <c r="BX78" i="28"/>
  <c r="HL78" i="28"/>
  <c r="FQ78" i="28"/>
  <c r="BI71" i="28"/>
  <c r="GW71" i="28"/>
  <c r="EP71" i="28"/>
  <c r="CI71" i="28"/>
  <c r="AN71" i="28"/>
  <c r="GB71" i="28"/>
  <c r="DV71" i="28"/>
  <c r="BP71" i="28"/>
  <c r="HD71" i="28"/>
  <c r="IY53" i="28"/>
  <c r="PE53" i="28"/>
  <c r="MQ53" i="28"/>
  <c r="CB41" i="28"/>
  <c r="HP41" i="28"/>
  <c r="FI41" i="28"/>
  <c r="DB41" i="28"/>
  <c r="AU41" i="28"/>
  <c r="GI41" i="28"/>
  <c r="EB41" i="28"/>
  <c r="BU41" i="28"/>
  <c r="HI41" i="28"/>
  <c r="FB41" i="28"/>
  <c r="CU41" i="28"/>
  <c r="AZ41" i="28"/>
  <c r="GN41" i="28"/>
  <c r="DK41" i="28"/>
  <c r="PC42" i="28"/>
  <c r="OG42" i="28"/>
  <c r="LC42" i="28"/>
  <c r="KG42" i="28"/>
  <c r="LG42" i="28"/>
  <c r="AP41" i="28"/>
  <c r="PM34" i="28"/>
  <c r="CB78" i="28"/>
  <c r="CA78" i="28"/>
  <c r="OI53" i="28"/>
  <c r="LU53" i="28"/>
  <c r="CN41" i="28"/>
  <c r="AG41" i="28"/>
  <c r="FU41" i="28"/>
  <c r="DN41" i="28"/>
  <c r="BG41" i="28"/>
  <c r="GU41" i="28"/>
  <c r="EN41" i="28"/>
  <c r="CG41" i="28"/>
  <c r="HU41" i="28"/>
  <c r="FN41" i="28"/>
  <c r="DG41" i="28"/>
  <c r="BL41" i="28"/>
  <c r="GZ41" i="28"/>
  <c r="BO41" i="28"/>
  <c r="JP42" i="28"/>
  <c r="OS42" i="28"/>
  <c r="MM42" i="28"/>
  <c r="LE42" i="28"/>
  <c r="ME42" i="28"/>
  <c r="DW78" i="28"/>
  <c r="HB78" i="28"/>
  <c r="GF78" i="28"/>
  <c r="BQ78" i="28"/>
  <c r="HE78" i="28"/>
  <c r="EX78" i="28"/>
  <c r="CQ78" i="28"/>
  <c r="AJ78" i="28"/>
  <c r="FX78" i="28"/>
  <c r="DQ78" i="28"/>
  <c r="BJ78" i="28"/>
  <c r="GX78" i="28"/>
  <c r="EQ78" i="28"/>
  <c r="CV78" i="28"/>
  <c r="BA78" i="28"/>
  <c r="GO78" i="28"/>
  <c r="HM71" i="28"/>
  <c r="CG71" i="28"/>
  <c r="HU71" i="28"/>
  <c r="FN71" i="28"/>
  <c r="DG71" i="28"/>
  <c r="BL71" i="28"/>
  <c r="GZ71" i="28"/>
  <c r="ET71" i="28"/>
  <c r="CN71" i="28"/>
  <c r="MO53" i="28"/>
  <c r="JG53" i="28"/>
  <c r="MS42" i="28"/>
  <c r="CZ41" i="28"/>
  <c r="AS41" i="28"/>
  <c r="GG41" i="28"/>
  <c r="DZ41" i="28"/>
  <c r="BS41" i="28"/>
  <c r="HG41" i="28"/>
  <c r="EZ41" i="28"/>
  <c r="CS41" i="28"/>
  <c r="AL41" i="28"/>
  <c r="FZ41" i="28"/>
  <c r="DS41" i="28"/>
  <c r="BX41" i="28"/>
  <c r="HL41" i="28"/>
  <c r="KN42" i="28"/>
  <c r="PE42" i="28"/>
  <c r="OU42" i="28"/>
  <c r="LQ42" i="28"/>
  <c r="MQ42" i="28"/>
  <c r="GO46" i="28"/>
  <c r="FS78" i="28"/>
  <c r="FF78" i="28"/>
  <c r="GQ78" i="28"/>
  <c r="EJ78" i="28"/>
  <c r="CC78" i="28"/>
  <c r="HQ78" i="28"/>
  <c r="FJ78" i="28"/>
  <c r="DC78" i="28"/>
  <c r="AV78" i="28"/>
  <c r="GJ78" i="28"/>
  <c r="EC78" i="28"/>
  <c r="BV78" i="28"/>
  <c r="HJ78" i="28"/>
  <c r="FC78" i="28"/>
  <c r="DH78" i="28"/>
  <c r="BM78" i="28"/>
  <c r="HA78" i="28"/>
  <c r="GO71" i="28"/>
  <c r="CS71" i="28"/>
  <c r="AL71" i="28"/>
  <c r="FZ71" i="28"/>
  <c r="DS71" i="28"/>
  <c r="BX71" i="28"/>
  <c r="HL71" i="28"/>
  <c r="FF71" i="28"/>
  <c r="CZ71" i="28"/>
  <c r="GI71" i="28"/>
  <c r="PK53" i="28"/>
  <c r="NA53" i="28"/>
  <c r="IM53" i="28"/>
  <c r="KW42" i="28"/>
  <c r="DL41" i="28"/>
  <c r="BE41" i="28"/>
  <c r="GS41" i="28"/>
  <c r="EL41" i="28"/>
  <c r="CE41" i="28"/>
  <c r="HS41" i="28"/>
  <c r="FL41" i="28"/>
  <c r="DE41" i="28"/>
  <c r="AX41" i="28"/>
  <c r="GL41" i="28"/>
  <c r="EE41" i="28"/>
  <c r="CJ41" i="28"/>
  <c r="OD42" i="28"/>
  <c r="KZ42" i="28"/>
  <c r="JF42" i="28"/>
  <c r="HX42" i="28"/>
  <c r="NM42" i="28"/>
  <c r="OM42" i="28"/>
  <c r="HA41" i="28"/>
  <c r="HP78" i="28"/>
  <c r="HD78" i="28"/>
  <c r="DJ78" i="28"/>
  <c r="EU78" i="28"/>
  <c r="CN78" i="28"/>
  <c r="CO78" i="28"/>
  <c r="AH78" i="28"/>
  <c r="FV78" i="28"/>
  <c r="DO78" i="28"/>
  <c r="BH78" i="28"/>
  <c r="GV78" i="28"/>
  <c r="EO78" i="28"/>
  <c r="CH78" i="28"/>
  <c r="HV78" i="28"/>
  <c r="FO78" i="28"/>
  <c r="DT78" i="28"/>
  <c r="BY78" i="28"/>
  <c r="HM78" i="28"/>
  <c r="FQ71" i="28"/>
  <c r="DE71" i="28"/>
  <c r="AX71" i="28"/>
  <c r="GL71" i="28"/>
  <c r="EE71" i="28"/>
  <c r="CJ71" i="28"/>
  <c r="AD71" i="28"/>
  <c r="FR71" i="28"/>
  <c r="DL71" i="28"/>
  <c r="FK71" i="28"/>
  <c r="IE53" i="28"/>
  <c r="KT53" i="28"/>
  <c r="HM41" i="28"/>
  <c r="DX41" i="28"/>
  <c r="BQ41" i="28"/>
  <c r="HE41" i="28"/>
  <c r="EX41" i="28"/>
  <c r="CQ41" i="28"/>
  <c r="AJ41" i="28"/>
  <c r="FX41" i="28"/>
  <c r="DQ41" i="28"/>
  <c r="BJ41" i="28"/>
  <c r="GX41" i="28"/>
  <c r="EQ41" i="28"/>
  <c r="CV41" i="28"/>
  <c r="KL42" i="28"/>
  <c r="LL42" i="28"/>
  <c r="LN42" i="28"/>
  <c r="IJ42" i="28"/>
  <c r="HZ42" i="28"/>
  <c r="HB41" i="28"/>
  <c r="FE41" i="28"/>
  <c r="FT78" i="28"/>
  <c r="FH78" i="28"/>
  <c r="BN78" i="28"/>
  <c r="CY78" i="28"/>
  <c r="AR78" i="28"/>
  <c r="DA78" i="28"/>
  <c r="AT78" i="28"/>
  <c r="GH78" i="28"/>
  <c r="EA78" i="28"/>
  <c r="BT78" i="28"/>
  <c r="HH78" i="28"/>
  <c r="FA78" i="28"/>
  <c r="CT78" i="28"/>
  <c r="AM78" i="28"/>
  <c r="GA78" i="28"/>
  <c r="EF78" i="28"/>
  <c r="CK78" i="28"/>
  <c r="EH78" i="28"/>
  <c r="ES71" i="28"/>
  <c r="DQ71" i="28"/>
  <c r="BJ71" i="28"/>
  <c r="GX71" i="28"/>
  <c r="EQ71" i="28"/>
  <c r="CV71" i="28"/>
  <c r="AP71" i="28"/>
  <c r="GD71" i="28"/>
  <c r="DX71" i="28"/>
  <c r="EM71" i="28"/>
  <c r="S53" i="28"/>
  <c r="IQ53" i="28"/>
  <c r="LF53" i="28"/>
  <c r="MM53" i="28"/>
  <c r="FQ41" i="28"/>
  <c r="EJ41" i="28"/>
  <c r="CC41" i="28"/>
  <c r="HQ41" i="28"/>
  <c r="FJ41" i="28"/>
  <c r="DC41" i="28"/>
  <c r="AV41" i="28"/>
  <c r="GJ41" i="28"/>
  <c r="EC41" i="28"/>
  <c r="BV41" i="28"/>
  <c r="HJ41" i="28"/>
  <c r="FC41" i="28"/>
  <c r="DH41" i="28"/>
  <c r="IP42" i="28"/>
  <c r="MV42" i="28"/>
  <c r="ML42" i="28"/>
  <c r="IV42" i="28"/>
  <c r="IX42" i="28"/>
  <c r="FF41" i="28"/>
  <c r="DI41" i="28"/>
  <c r="EL71" i="28"/>
  <c r="DL78" i="28"/>
  <c r="BC78" i="28"/>
  <c r="DM78" i="28"/>
  <c r="BF78" i="28"/>
  <c r="GT78" i="28"/>
  <c r="EM78" i="28"/>
  <c r="CF78" i="28"/>
  <c r="HT78" i="28"/>
  <c r="FM78" i="28"/>
  <c r="DF78" i="28"/>
  <c r="AY78" i="28"/>
  <c r="GM78" i="28"/>
  <c r="ER78" i="28"/>
  <c r="CW78" i="28"/>
  <c r="CL78" i="28"/>
  <c r="DU71" i="28"/>
  <c r="EC71" i="28"/>
  <c r="BV71" i="28"/>
  <c r="HJ71" i="28"/>
  <c r="FC71" i="28"/>
  <c r="DH71" i="28"/>
  <c r="BB71" i="28"/>
  <c r="GP71" i="28"/>
  <c r="EJ71" i="28"/>
  <c r="DO71" i="28"/>
  <c r="JT53" i="28"/>
  <c r="NS53" i="28"/>
  <c r="LS53" i="28"/>
  <c r="DU41" i="28"/>
  <c r="EV41" i="28"/>
  <c r="CO41" i="28"/>
  <c r="AH41" i="28"/>
  <c r="FV41" i="28"/>
  <c r="DO41" i="28"/>
  <c r="BH41" i="28"/>
  <c r="GV41" i="28"/>
  <c r="EO41" i="28"/>
  <c r="CH41" i="28"/>
  <c r="HV41" i="28"/>
  <c r="FO41" i="28"/>
  <c r="DT41" i="28"/>
  <c r="IE42" i="28"/>
  <c r="PD42" i="28"/>
  <c r="MX42" i="28"/>
  <c r="KF42" i="28"/>
  <c r="JJ42" i="28"/>
  <c r="DJ41" i="28"/>
  <c r="BM41" i="28"/>
  <c r="OB42" i="28"/>
  <c r="AE78" i="28"/>
  <c r="BP78" i="28"/>
  <c r="GE78" i="28"/>
  <c r="DY78" i="28"/>
  <c r="BR78" i="28"/>
  <c r="HF78" i="28"/>
  <c r="EY78" i="28"/>
  <c r="CR78" i="28"/>
  <c r="AK78" i="28"/>
  <c r="FY78" i="28"/>
  <c r="DR78" i="28"/>
  <c r="BK78" i="28"/>
  <c r="GY78" i="28"/>
  <c r="FD78" i="28"/>
  <c r="DI78" i="28"/>
  <c r="AP78" i="28"/>
  <c r="CW71" i="28"/>
  <c r="EO71" i="28"/>
  <c r="CH71" i="28"/>
  <c r="HV71" i="28"/>
  <c r="FO71" i="28"/>
  <c r="DT71" i="28"/>
  <c r="BN71" i="28"/>
  <c r="HB71" i="28"/>
  <c r="EV71" i="28"/>
  <c r="CQ71" i="28"/>
  <c r="IZ53" i="28"/>
  <c r="OE53" i="28"/>
  <c r="BY41" i="28"/>
  <c r="FH41" i="28"/>
  <c r="DA41" i="28"/>
  <c r="AT41" i="28"/>
  <c r="GH41" i="28"/>
  <c r="EA41" i="28"/>
  <c r="BT41" i="28"/>
  <c r="HH41" i="28"/>
  <c r="FA41" i="28"/>
  <c r="CT41" i="28"/>
  <c r="AM41" i="28"/>
  <c r="GA41" i="28"/>
  <c r="EF41" i="28"/>
  <c r="JO42" i="28"/>
  <c r="IS42" i="28"/>
  <c r="NJ42" i="28"/>
  <c r="MN42" i="28"/>
  <c r="LF42" i="28"/>
  <c r="BN41" i="28"/>
  <c r="GQ41" i="28"/>
  <c r="NF42" i="28"/>
  <c r="AF78" i="28"/>
  <c r="EI78" i="28"/>
  <c r="EK78" i="28"/>
  <c r="CD78" i="28"/>
  <c r="HR78" i="28"/>
  <c r="FK78" i="28"/>
  <c r="DD78" i="28"/>
  <c r="AW78" i="28"/>
  <c r="GK78" i="28"/>
  <c r="ED78" i="28"/>
  <c r="BW78" i="28"/>
  <c r="HK78" i="28"/>
  <c r="FP78" i="28"/>
  <c r="DU78" i="28"/>
  <c r="BY71" i="28"/>
  <c r="FA71" i="28"/>
  <c r="CT71" i="28"/>
  <c r="AM71" i="28"/>
  <c r="GA71" i="28"/>
  <c r="EF71" i="28"/>
  <c r="BZ71" i="28"/>
  <c r="HN71" i="28"/>
  <c r="FH71" i="28"/>
  <c r="BS71" i="28"/>
  <c r="IH53" i="28"/>
  <c r="AF41" i="28"/>
  <c r="FT41" i="28"/>
  <c r="DM41" i="28"/>
  <c r="BF41" i="28"/>
  <c r="GT41" i="28"/>
  <c r="EM41" i="28"/>
  <c r="CF41" i="28"/>
  <c r="HT41" i="28"/>
  <c r="FM41" i="28"/>
  <c r="DF41" i="28"/>
  <c r="AY41" i="28"/>
  <c r="GM41" i="28"/>
  <c r="ER41" i="28"/>
  <c r="ON42" i="28"/>
  <c r="LW42" i="28"/>
  <c r="JE42" i="28"/>
  <c r="OT42" i="28"/>
  <c r="NL42" i="28"/>
  <c r="NN42" i="28"/>
  <c r="JN42" i="28"/>
  <c r="NQ80" i="28"/>
  <c r="IF37" i="28"/>
  <c r="KN80" i="28"/>
  <c r="LX80" i="28"/>
  <c r="JZ80" i="28"/>
  <c r="IJ80" i="28"/>
  <c r="KI37" i="28"/>
  <c r="KZ19" i="28"/>
  <c r="IS19" i="28"/>
  <c r="LE80" i="28"/>
  <c r="OK80" i="28"/>
  <c r="KI80" i="28"/>
  <c r="KX80" i="28"/>
  <c r="JH80" i="28"/>
  <c r="LG80" i="28"/>
  <c r="PN80" i="28"/>
  <c r="NX80" i="28"/>
  <c r="IV80" i="28"/>
  <c r="KM80" i="28"/>
  <c r="IF80" i="28"/>
  <c r="JR80" i="28"/>
  <c r="IG80" i="28"/>
  <c r="OV80" i="28"/>
  <c r="IR80" i="28"/>
  <c r="MW80" i="28"/>
  <c r="LO80" i="28"/>
  <c r="KL80" i="28"/>
  <c r="PD80" i="28"/>
  <c r="HY80" i="28"/>
  <c r="NI80" i="28"/>
  <c r="OX80" i="28"/>
  <c r="LH80" i="28"/>
  <c r="JU80" i="28"/>
  <c r="PF80" i="28"/>
  <c r="IC80" i="28"/>
  <c r="NU80" i="28"/>
  <c r="OB80" i="28"/>
  <c r="ML80" i="28"/>
  <c r="LV66" i="28"/>
  <c r="IZ80" i="28"/>
  <c r="OJ80" i="28"/>
  <c r="MS80" i="28"/>
  <c r="KQ80" i="28"/>
  <c r="LR80" i="28"/>
  <c r="JC66" i="28"/>
  <c r="MY34" i="28"/>
  <c r="NI34" i="28"/>
  <c r="MR34" i="28"/>
  <c r="JY34" i="28"/>
  <c r="IT90" i="28"/>
  <c r="MA67" i="28"/>
  <c r="LT67" i="28"/>
  <c r="NP52" i="28"/>
  <c r="IB52" i="28"/>
  <c r="KU52" i="28"/>
  <c r="OL52" i="28"/>
  <c r="IX52" i="28"/>
  <c r="OW52" i="28"/>
  <c r="JI52" i="28"/>
  <c r="LD52" i="28"/>
  <c r="OU52" i="28"/>
  <c r="JG52" i="28"/>
  <c r="NJ52" i="28"/>
  <c r="MW52" i="28"/>
  <c r="MJ52" i="28"/>
  <c r="MT57" i="28"/>
  <c r="PC57" i="28"/>
  <c r="OT57" i="28"/>
  <c r="NM57" i="28"/>
  <c r="LX52" i="28"/>
  <c r="ND57" i="28"/>
  <c r="JD57" i="28"/>
  <c r="PI57" i="28"/>
  <c r="PC67" i="28"/>
  <c r="KR67" i="28"/>
  <c r="KK67" i="28"/>
  <c r="MR52" i="28"/>
  <c r="PK52" i="28"/>
  <c r="JW52" i="28"/>
  <c r="NN52" i="28"/>
  <c r="HZ52" i="28"/>
  <c r="NY52" i="28"/>
  <c r="IK52" i="28"/>
  <c r="KF52" i="28"/>
  <c r="NW52" i="28"/>
  <c r="II52" i="28"/>
  <c r="ML52" i="28"/>
  <c r="LY52" i="28"/>
  <c r="LL52" i="28"/>
  <c r="KK57" i="28"/>
  <c r="LJ57" i="28"/>
  <c r="MJ57" i="28"/>
  <c r="MA57" i="28"/>
  <c r="KT57" i="28"/>
  <c r="IU57" i="28"/>
  <c r="KX67" i="28"/>
  <c r="LP67" i="28"/>
  <c r="LI67" i="28"/>
  <c r="MF52" i="28"/>
  <c r="OY52" i="28"/>
  <c r="JK52" i="28"/>
  <c r="NB52" i="28"/>
  <c r="NM52" i="28"/>
  <c r="HY52" i="28"/>
  <c r="PH52" i="28"/>
  <c r="JT52" i="28"/>
  <c r="NK52" i="28"/>
  <c r="HW52" i="28"/>
  <c r="LZ52" i="28"/>
  <c r="LM52" i="28"/>
  <c r="KZ52" i="28"/>
  <c r="NF57" i="28"/>
  <c r="MV57" i="28"/>
  <c r="MM57" i="28"/>
  <c r="LF57" i="28"/>
  <c r="LJ48" i="28"/>
  <c r="NF67" i="28"/>
  <c r="JI67" i="28"/>
  <c r="OT67" i="28"/>
  <c r="LT52" i="28"/>
  <c r="OM52" i="28"/>
  <c r="IY52" i="28"/>
  <c r="MP52" i="28"/>
  <c r="NA52" i="28"/>
  <c r="OV52" i="28"/>
  <c r="JH52" i="28"/>
  <c r="MY52" i="28"/>
  <c r="LN52" i="28"/>
  <c r="LA52" i="28"/>
  <c r="KN52" i="28"/>
  <c r="LT57" i="28"/>
  <c r="OR57" i="28"/>
  <c r="OI57" i="28"/>
  <c r="NB57" i="28"/>
  <c r="JO48" i="28"/>
  <c r="IS82" i="28"/>
  <c r="LK67" i="28"/>
  <c r="KG67" i="28"/>
  <c r="OU67" i="28"/>
  <c r="LH52" i="28"/>
  <c r="OA52" i="28"/>
  <c r="IM52" i="28"/>
  <c r="MD52" i="28"/>
  <c r="MO52" i="28"/>
  <c r="OJ52" i="28"/>
  <c r="IV52" i="28"/>
  <c r="MM52" i="28"/>
  <c r="LB52" i="28"/>
  <c r="KO52" i="28"/>
  <c r="KB52" i="28"/>
  <c r="PM57" i="28"/>
  <c r="KO57" i="28"/>
  <c r="JT57" i="28"/>
  <c r="IM57" i="28"/>
  <c r="PN48" i="28"/>
  <c r="IS67" i="28"/>
  <c r="HZ67" i="28"/>
  <c r="OY67" i="28"/>
  <c r="KV52" i="28"/>
  <c r="NO52" i="28"/>
  <c r="IA52" i="28"/>
  <c r="LR52" i="28"/>
  <c r="MC52" i="28"/>
  <c r="NX52" i="28"/>
  <c r="IJ52" i="28"/>
  <c r="MA52" i="28"/>
  <c r="KP52" i="28"/>
  <c r="KC52" i="28"/>
  <c r="PD52" i="28"/>
  <c r="JP52" i="28"/>
  <c r="ID57" i="28"/>
  <c r="LA57" i="28"/>
  <c r="KF57" i="28"/>
  <c r="IY57" i="28"/>
  <c r="PC82" i="28"/>
  <c r="JQ67" i="28"/>
  <c r="IX67" i="28"/>
  <c r="NP67" i="28"/>
  <c r="KJ52" i="28"/>
  <c r="NC52" i="28"/>
  <c r="LF52" i="28"/>
  <c r="LQ52" i="28"/>
  <c r="NL52" i="28"/>
  <c r="HX52" i="28"/>
  <c r="LO52" i="28"/>
  <c r="KD52" i="28"/>
  <c r="PE52" i="28"/>
  <c r="JQ52" i="28"/>
  <c r="OR52" i="28"/>
  <c r="JD52" i="28"/>
  <c r="PN57" i="28"/>
  <c r="MW57" i="28"/>
  <c r="MB57" i="28"/>
  <c r="KU57" i="28"/>
  <c r="KA48" i="28"/>
  <c r="PD67" i="28"/>
  <c r="NS67" i="28"/>
  <c r="OP67" i="28"/>
  <c r="JX52" i="28"/>
  <c r="MQ52" i="28"/>
  <c r="KT52" i="28"/>
  <c r="LE52" i="28"/>
  <c r="MZ52" i="28"/>
  <c r="LC52" i="28"/>
  <c r="PF52" i="28"/>
  <c r="JR52" i="28"/>
  <c r="OS52" i="28"/>
  <c r="JE52" i="28"/>
  <c r="OF52" i="28"/>
  <c r="IR52" i="28"/>
  <c r="JC57" i="28"/>
  <c r="IT57" i="28"/>
  <c r="PH57" i="28"/>
  <c r="OA57" i="28"/>
  <c r="LW48" i="28"/>
  <c r="JE82" i="28"/>
  <c r="IT67" i="28"/>
  <c r="IA67" i="28"/>
  <c r="PN67" i="28"/>
  <c r="OZ52" i="28"/>
  <c r="JL52" i="28"/>
  <c r="ME52" i="28"/>
  <c r="KH52" i="28"/>
  <c r="KS52" i="28"/>
  <c r="MN52" i="28"/>
  <c r="KQ52" i="28"/>
  <c r="OT52" i="28"/>
  <c r="JF52" i="28"/>
  <c r="OG52" i="28"/>
  <c r="IS52" i="28"/>
  <c r="NT52" i="28"/>
  <c r="IF52" i="28"/>
  <c r="JO57" i="28"/>
  <c r="JF57" i="28"/>
  <c r="HY57" i="28"/>
  <c r="OM57" i="28"/>
  <c r="MH48" i="28"/>
  <c r="NK67" i="28"/>
  <c r="MQ67" i="28"/>
  <c r="ON52" i="28"/>
  <c r="IZ52" i="28"/>
  <c r="LS52" i="28"/>
  <c r="PJ52" i="28"/>
  <c r="JV52" i="28"/>
  <c r="KG52" i="28"/>
  <c r="MB52" i="28"/>
  <c r="KE52" i="28"/>
  <c r="OH52" i="28"/>
  <c r="IT52" i="28"/>
  <c r="NU52" i="28"/>
  <c r="IG52" i="28"/>
  <c r="NH52" i="28"/>
  <c r="S57" i="28"/>
  <c r="LK57" i="28"/>
  <c r="LB57" i="28"/>
  <c r="NS48" i="28"/>
  <c r="MW78" i="28"/>
  <c r="KH78" i="28"/>
  <c r="OD78" i="28"/>
  <c r="LC79" i="28"/>
  <c r="IU75" i="28"/>
  <c r="KT90" i="28"/>
  <c r="OM78" i="28"/>
  <c r="S78" i="28"/>
  <c r="NE78" i="28"/>
  <c r="KL78" i="28"/>
  <c r="IE78" i="28"/>
  <c r="NS78" i="28"/>
  <c r="LL78" i="28"/>
  <c r="JQ78" i="28"/>
  <c r="PE78" i="28"/>
  <c r="NJ78" i="28"/>
  <c r="LC78" i="28"/>
  <c r="IV78" i="28"/>
  <c r="OJ78" i="28"/>
  <c r="MC78" i="28"/>
  <c r="OX79" i="28"/>
  <c r="LK75" i="28"/>
  <c r="JE75" i="28"/>
  <c r="OS75" i="28"/>
  <c r="MX75" i="28"/>
  <c r="KQ75" i="28"/>
  <c r="IJ75" i="28"/>
  <c r="NX75" i="28"/>
  <c r="LR75" i="28"/>
  <c r="JK75" i="28"/>
  <c r="OY75" i="28"/>
  <c r="ON75" i="28"/>
  <c r="KZ75" i="28"/>
  <c r="MG75" i="28"/>
  <c r="NY72" i="28"/>
  <c r="KR34" i="28"/>
  <c r="LK34" i="28"/>
  <c r="JA75" i="28"/>
  <c r="IB78" i="28"/>
  <c r="IZ78" i="28"/>
  <c r="NB78" i="28"/>
  <c r="KO72" i="28"/>
  <c r="MN78" i="28"/>
  <c r="HW72" i="28"/>
  <c r="MV90" i="28"/>
  <c r="IN90" i="28"/>
  <c r="MQ78" i="28"/>
  <c r="IC78" i="28"/>
  <c r="NQ78" i="28"/>
  <c r="KX78" i="28"/>
  <c r="IQ78" i="28"/>
  <c r="OE78" i="28"/>
  <c r="LX78" i="28"/>
  <c r="KC78" i="28"/>
  <c r="IH78" i="28"/>
  <c r="NV78" i="28"/>
  <c r="LO78" i="28"/>
  <c r="JH78" i="28"/>
  <c r="OV78" i="28"/>
  <c r="MO78" i="28"/>
  <c r="OD79" i="28"/>
  <c r="LW75" i="28"/>
  <c r="JQ75" i="28"/>
  <c r="PE75" i="28"/>
  <c r="NJ75" i="28"/>
  <c r="LC75" i="28"/>
  <c r="IV75" i="28"/>
  <c r="OJ75" i="28"/>
  <c r="MD75" i="28"/>
  <c r="JW75" i="28"/>
  <c r="PK75" i="28"/>
  <c r="OZ75" i="28"/>
  <c r="JP75" i="28"/>
  <c r="KW75" i="28"/>
  <c r="LR72" i="28"/>
  <c r="IK34" i="28"/>
  <c r="OD75" i="28"/>
  <c r="KT78" i="28"/>
  <c r="LS78" i="28"/>
  <c r="IN78" i="28"/>
  <c r="LB78" i="28"/>
  <c r="JQ90" i="28"/>
  <c r="OB90" i="28"/>
  <c r="KU78" i="28"/>
  <c r="IO78" i="28"/>
  <c r="OC78" i="28"/>
  <c r="LJ78" i="28"/>
  <c r="JC78" i="28"/>
  <c r="OQ78" i="28"/>
  <c r="MJ78" i="28"/>
  <c r="KO78" i="28"/>
  <c r="IT78" i="28"/>
  <c r="OH78" i="28"/>
  <c r="MA78" i="28"/>
  <c r="JT78" i="28"/>
  <c r="PH78" i="28"/>
  <c r="NA78" i="28"/>
  <c r="IR79" i="28"/>
  <c r="OF79" i="28"/>
  <c r="MI75" i="28"/>
  <c r="KC75" i="28"/>
  <c r="IH75" i="28"/>
  <c r="NV75" i="28"/>
  <c r="LO75" i="28"/>
  <c r="JH75" i="28"/>
  <c r="OV75" i="28"/>
  <c r="MP75" i="28"/>
  <c r="KI75" i="28"/>
  <c r="JX75" i="28"/>
  <c r="PL75" i="28"/>
  <c r="IO75" i="28"/>
  <c r="PB75" i="28"/>
  <c r="JM75" i="28"/>
  <c r="OW75" i="28"/>
  <c r="JK72" i="28"/>
  <c r="MF43" i="28"/>
  <c r="NY34" i="28"/>
  <c r="U75" i="28"/>
  <c r="NO78" i="28"/>
  <c r="OL78" i="28"/>
  <c r="PJ78" i="28"/>
  <c r="IM78" i="28"/>
  <c r="KW78" i="28"/>
  <c r="OR78" i="28"/>
  <c r="MF79" i="28"/>
  <c r="JP78" i="28"/>
  <c r="OU78" i="28"/>
  <c r="PC75" i="28"/>
  <c r="NC75" i="28"/>
  <c r="NA90" i="28"/>
  <c r="PK90" i="28"/>
  <c r="LI90" i="28"/>
  <c r="IY78" i="28"/>
  <c r="JA78" i="28"/>
  <c r="OO78" i="28"/>
  <c r="LV78" i="28"/>
  <c r="JO78" i="28"/>
  <c r="PC78" i="28"/>
  <c r="MV78" i="28"/>
  <c r="LA78" i="28"/>
  <c r="JF78" i="28"/>
  <c r="OT78" i="28"/>
  <c r="MM78" i="28"/>
  <c r="KF78" i="28"/>
  <c r="HY78" i="28"/>
  <c r="NM78" i="28"/>
  <c r="IG79" i="28"/>
  <c r="NU79" i="28"/>
  <c r="OF75" i="28"/>
  <c r="MU75" i="28"/>
  <c r="KO75" i="28"/>
  <c r="IT75" i="28"/>
  <c r="OH75" i="28"/>
  <c r="MA75" i="28"/>
  <c r="JT75" i="28"/>
  <c r="PH75" i="28"/>
  <c r="NB75" i="28"/>
  <c r="KU75" i="28"/>
  <c r="KJ75" i="28"/>
  <c r="OC75" i="28"/>
  <c r="NR75" i="28"/>
  <c r="IK75" i="28"/>
  <c r="NM75" i="28"/>
  <c r="S72" i="28"/>
  <c r="LR34" i="28"/>
  <c r="OP75" i="28"/>
  <c r="JX78" i="28"/>
  <c r="IL78" i="28"/>
  <c r="JK78" i="28"/>
  <c r="JU78" i="28"/>
  <c r="NH90" i="28"/>
  <c r="IF90" i="28"/>
  <c r="ON78" i="28"/>
  <c r="OB78" i="28"/>
  <c r="JM78" i="28"/>
  <c r="PA78" i="28"/>
  <c r="MH78" i="28"/>
  <c r="KA78" i="28"/>
  <c r="PO78" i="28"/>
  <c r="NH78" i="28"/>
  <c r="LM78" i="28"/>
  <c r="JR78" i="28"/>
  <c r="PF78" i="28"/>
  <c r="MY78" i="28"/>
  <c r="KR78" i="28"/>
  <c r="IK78" i="28"/>
  <c r="NY78" i="28"/>
  <c r="PF79" i="28"/>
  <c r="MV75" i="28"/>
  <c r="NG75" i="28"/>
  <c r="LA75" i="28"/>
  <c r="JF75" i="28"/>
  <c r="OT75" i="28"/>
  <c r="MM75" i="28"/>
  <c r="KF75" i="28"/>
  <c r="HZ75" i="28"/>
  <c r="NN75" i="28"/>
  <c r="LG75" i="28"/>
  <c r="KV75" i="28"/>
  <c r="MS75" i="28"/>
  <c r="MH75" i="28"/>
  <c r="MC75" i="28"/>
  <c r="JF72" i="28"/>
  <c r="KY72" i="28"/>
  <c r="OD43" i="28"/>
  <c r="JK34" i="28"/>
  <c r="LX75" i="28"/>
  <c r="NC78" i="28"/>
  <c r="LG78" i="28"/>
  <c r="LT78" i="28"/>
  <c r="ME78" i="28"/>
  <c r="HZ78" i="28"/>
  <c r="ID78" i="28"/>
  <c r="IU78" i="28"/>
  <c r="LH78" i="28"/>
  <c r="JG78" i="28"/>
  <c r="LJ90" i="28"/>
  <c r="MR78" i="28"/>
  <c r="MF78" i="28"/>
  <c r="JY78" i="28"/>
  <c r="PM78" i="28"/>
  <c r="MT78" i="28"/>
  <c r="KM78" i="28"/>
  <c r="IF78" i="28"/>
  <c r="NT78" i="28"/>
  <c r="LY78" i="28"/>
  <c r="KD78" i="28"/>
  <c r="HW78" i="28"/>
  <c r="NK78" i="28"/>
  <c r="LD78" i="28"/>
  <c r="IW78" i="28"/>
  <c r="OK78" i="28"/>
  <c r="OO79" i="28"/>
  <c r="LL75" i="28"/>
  <c r="IE75" i="28"/>
  <c r="NS75" i="28"/>
  <c r="LM75" i="28"/>
  <c r="JR75" i="28"/>
  <c r="PF75" i="28"/>
  <c r="MY75" i="28"/>
  <c r="KR75" i="28"/>
  <c r="IL75" i="28"/>
  <c r="NZ75" i="28"/>
  <c r="LS75" i="28"/>
  <c r="LH75" i="28"/>
  <c r="LI75" i="28"/>
  <c r="KX75" i="28"/>
  <c r="KS75" i="28"/>
  <c r="OP72" i="28"/>
  <c r="OY34" i="28"/>
  <c r="PD34" i="28"/>
  <c r="JV78" i="28"/>
  <c r="OR75" i="28"/>
  <c r="PL78" i="28"/>
  <c r="NP78" i="28"/>
  <c r="OY78" i="28"/>
  <c r="LK78" i="28"/>
  <c r="MB78" i="28"/>
  <c r="MA90" i="28"/>
  <c r="LF78" i="28"/>
  <c r="IP78" i="28"/>
  <c r="LW78" i="28"/>
  <c r="NI78" i="28"/>
  <c r="LN78" i="28"/>
  <c r="KR79" i="28"/>
  <c r="JO75" i="28"/>
  <c r="JV75" i="28"/>
  <c r="MR75" i="28"/>
  <c r="JT43" i="28"/>
  <c r="ID75" i="28"/>
  <c r="ND78" i="28"/>
  <c r="NZ78" i="28"/>
  <c r="OZ78" i="28"/>
  <c r="JL78" i="28"/>
  <c r="JD78" i="28"/>
  <c r="PI78" i="28"/>
  <c r="MD78" i="28"/>
  <c r="OI75" i="28"/>
  <c r="JT90" i="28"/>
  <c r="JJ78" i="28"/>
  <c r="LU78" i="28"/>
  <c r="JB78" i="28"/>
  <c r="OP78" i="28"/>
  <c r="MI78" i="28"/>
  <c r="KB78" i="28"/>
  <c r="IG78" i="28"/>
  <c r="NU78" i="28"/>
  <c r="LZ78" i="28"/>
  <c r="JS78" i="28"/>
  <c r="PG78" i="28"/>
  <c r="MZ78" i="28"/>
  <c r="KS78" i="28"/>
  <c r="JX79" i="28"/>
  <c r="KA75" i="28"/>
  <c r="PO75" i="28"/>
  <c r="NI75" i="28"/>
  <c r="LN75" i="28"/>
  <c r="JG75" i="28"/>
  <c r="OU75" i="28"/>
  <c r="MN75" i="28"/>
  <c r="KH75" i="28"/>
  <c r="IA75" i="28"/>
  <c r="NO75" i="28"/>
  <c r="ND75" i="28"/>
  <c r="PD75" i="28"/>
  <c r="MW72" i="28"/>
  <c r="JR34" i="28"/>
  <c r="MT34" i="28"/>
  <c r="KC34" i="28"/>
  <c r="IA78" i="28"/>
  <c r="IX78" i="28"/>
  <c r="OH90" i="28"/>
  <c r="KG78" i="28"/>
  <c r="LB75" i="28"/>
  <c r="PH90" i="28"/>
  <c r="MG78" i="28"/>
  <c r="JN78" i="28"/>
  <c r="PB78" i="28"/>
  <c r="MU78" i="28"/>
  <c r="KN78" i="28"/>
  <c r="IS78" i="28"/>
  <c r="OG78" i="28"/>
  <c r="ML78" i="28"/>
  <c r="KE78" i="28"/>
  <c r="HX78" i="28"/>
  <c r="NL78" i="28"/>
  <c r="LE78" i="28"/>
  <c r="IY79" i="28"/>
  <c r="KM75" i="28"/>
  <c r="IG75" i="28"/>
  <c r="NU75" i="28"/>
  <c r="LZ75" i="28"/>
  <c r="JS75" i="28"/>
  <c r="PG75" i="28"/>
  <c r="MZ75" i="28"/>
  <c r="KT75" i="28"/>
  <c r="IM75" i="28"/>
  <c r="OA75" i="28"/>
  <c r="NP75" i="28"/>
  <c r="NT75" i="28"/>
  <c r="PA75" i="28"/>
  <c r="KR72" i="28"/>
  <c r="HZ43" i="28"/>
  <c r="OI43" i="28"/>
  <c r="PF34" i="28"/>
  <c r="KI78" i="28"/>
  <c r="LR78" i="28"/>
  <c r="NR78" i="28"/>
  <c r="OI78" i="28"/>
  <c r="LI78" i="28"/>
  <c r="PD78" i="28"/>
  <c r="MW75" i="28"/>
  <c r="MB75" i="28"/>
  <c r="PJ75" i="28"/>
  <c r="MS78" i="28"/>
  <c r="JZ78" i="28"/>
  <c r="PN78" i="28"/>
  <c r="NG78" i="28"/>
  <c r="KZ78" i="28"/>
  <c r="JE78" i="28"/>
  <c r="OS78" i="28"/>
  <c r="MX78" i="28"/>
  <c r="KQ78" i="28"/>
  <c r="IJ78" i="28"/>
  <c r="NX78" i="28"/>
  <c r="LQ78" i="28"/>
  <c r="IB79" i="28"/>
  <c r="KY75" i="28"/>
  <c r="IS75" i="28"/>
  <c r="OG75" i="28"/>
  <c r="ML75" i="28"/>
  <c r="KE75" i="28"/>
  <c r="HX75" i="28"/>
  <c r="NL75" i="28"/>
  <c r="LF75" i="28"/>
  <c r="IY75" i="28"/>
  <c r="OM75" i="28"/>
  <c r="OB75" i="28"/>
  <c r="MJ75" i="28"/>
  <c r="IK72" i="28"/>
  <c r="NN78" i="28"/>
  <c r="OA78" i="28"/>
  <c r="NV82" i="28"/>
  <c r="OQ66" i="28"/>
  <c r="JT66" i="28"/>
  <c r="NS49" i="28"/>
  <c r="IE49" i="28"/>
  <c r="LJ49" i="28"/>
  <c r="LU49" i="28"/>
  <c r="MF49" i="28"/>
  <c r="PK49" i="28"/>
  <c r="JW49" i="28"/>
  <c r="OL49" i="28"/>
  <c r="IX49" i="28"/>
  <c r="MO49" i="28"/>
  <c r="MB49" i="28"/>
  <c r="MA49" i="28"/>
  <c r="KF66" i="28"/>
  <c r="NG49" i="28"/>
  <c r="KX49" i="28"/>
  <c r="OY49" i="28"/>
  <c r="JK49" i="28"/>
  <c r="NZ49" i="28"/>
  <c r="MC49" i="28"/>
  <c r="LP49" i="28"/>
  <c r="LO49" i="28"/>
  <c r="IU26" i="28"/>
  <c r="KJ66" i="28"/>
  <c r="LT49" i="28"/>
  <c r="OS82" i="28"/>
  <c r="MJ66" i="28"/>
  <c r="PH66" i="28"/>
  <c r="MU49" i="28"/>
  <c r="KL49" i="28"/>
  <c r="KW49" i="28"/>
  <c r="LH49" i="28"/>
  <c r="OM49" i="28"/>
  <c r="IY49" i="28"/>
  <c r="NN49" i="28"/>
  <c r="HZ49" i="28"/>
  <c r="LQ49" i="28"/>
  <c r="LD49" i="28"/>
  <c r="LC49" i="28"/>
  <c r="MB82" i="28"/>
  <c r="OY66" i="28"/>
  <c r="MV66" i="28"/>
  <c r="HY66" i="28"/>
  <c r="MI49" i="28"/>
  <c r="PN49" i="28"/>
  <c r="JZ49" i="28"/>
  <c r="KK49" i="28"/>
  <c r="KV49" i="28"/>
  <c r="OA49" i="28"/>
  <c r="IM49" i="28"/>
  <c r="NB49" i="28"/>
  <c r="LE49" i="28"/>
  <c r="KR49" i="28"/>
  <c r="KQ49" i="28"/>
  <c r="JO66" i="28"/>
  <c r="PC66" i="28"/>
  <c r="OV82" i="28"/>
  <c r="KO66" i="28"/>
  <c r="NA66" i="28"/>
  <c r="LW49" i="28"/>
  <c r="PB49" i="28"/>
  <c r="JN49" i="28"/>
  <c r="PM49" i="28"/>
  <c r="JY49" i="28"/>
  <c r="KJ49" i="28"/>
  <c r="NO49" i="28"/>
  <c r="IA49" i="28"/>
  <c r="MP49" i="28"/>
  <c r="KS49" i="28"/>
  <c r="KF49" i="28"/>
  <c r="KE49" i="28"/>
  <c r="KU82" i="28"/>
  <c r="LA66" i="28"/>
  <c r="NM66" i="28"/>
  <c r="MG66" i="28"/>
  <c r="LK49" i="28"/>
  <c r="OP49" i="28"/>
  <c r="JB49" i="28"/>
  <c r="PA49" i="28"/>
  <c r="JM49" i="28"/>
  <c r="PL49" i="28"/>
  <c r="JX49" i="28"/>
  <c r="NC49" i="28"/>
  <c r="MD49" i="28"/>
  <c r="KG49" i="28"/>
  <c r="PH49" i="28"/>
  <c r="JT49" i="28"/>
  <c r="PG49" i="28"/>
  <c r="JS49" i="28"/>
  <c r="MM66" i="28"/>
  <c r="IL49" i="28"/>
  <c r="JW66" i="28"/>
  <c r="ON66" i="28"/>
  <c r="IT66" i="28"/>
  <c r="KT66" i="28"/>
  <c r="KK66" i="28"/>
  <c r="KY49" i="28"/>
  <c r="OD49" i="28"/>
  <c r="IP49" i="28"/>
  <c r="OO49" i="28"/>
  <c r="JA49" i="28"/>
  <c r="OZ49" i="28"/>
  <c r="JL49" i="28"/>
  <c r="MQ49" i="28"/>
  <c r="LR49" i="28"/>
  <c r="PI49" i="28"/>
  <c r="JU49" i="28"/>
  <c r="OV49" i="28"/>
  <c r="JH49" i="28"/>
  <c r="OU49" i="28"/>
  <c r="JG49" i="28"/>
  <c r="IA66" i="28"/>
  <c r="MR66" i="28"/>
  <c r="JF66" i="28"/>
  <c r="LF66" i="28"/>
  <c r="KM49" i="28"/>
  <c r="NR49" i="28"/>
  <c r="ID49" i="28"/>
  <c r="OC49" i="28"/>
  <c r="IO49" i="28"/>
  <c r="ON49" i="28"/>
  <c r="IZ49" i="28"/>
  <c r="ME49" i="28"/>
  <c r="LF49" i="28"/>
  <c r="OW49" i="28"/>
  <c r="JI49" i="28"/>
  <c r="OJ49" i="28"/>
  <c r="IV49" i="28"/>
  <c r="OI49" i="28"/>
  <c r="IU49" i="28"/>
  <c r="LI49" i="28"/>
  <c r="LJ66" i="28"/>
  <c r="OH66" i="28"/>
  <c r="KA49" i="28"/>
  <c r="NF49" i="28"/>
  <c r="U49" i="28"/>
  <c r="NQ49" i="28"/>
  <c r="IC49" i="28"/>
  <c r="OB49" i="28"/>
  <c r="IN49" i="28"/>
  <c r="LS49" i="28"/>
  <c r="KT49" i="28"/>
  <c r="OK49" i="28"/>
  <c r="IW49" i="28"/>
  <c r="NX49" i="28"/>
  <c r="IJ49" i="28"/>
  <c r="NW49" i="28"/>
  <c r="II49" i="28"/>
  <c r="KR66" i="28"/>
  <c r="NJ84" i="28"/>
  <c r="PK84" i="28"/>
  <c r="OH84" i="28"/>
  <c r="OB84" i="28"/>
  <c r="PF84" i="28"/>
  <c r="JY84" i="28"/>
  <c r="PM84" i="28"/>
  <c r="MT84" i="28"/>
  <c r="KM84" i="28"/>
  <c r="IF84" i="28"/>
  <c r="NT84" i="28"/>
  <c r="LY84" i="28"/>
  <c r="JS84" i="28"/>
  <c r="PG84" i="28"/>
  <c r="MZ84" i="28"/>
  <c r="IY80" i="28"/>
  <c r="IX80" i="28"/>
  <c r="NO80" i="28"/>
  <c r="JO80" i="28"/>
  <c r="II82" i="28"/>
  <c r="S82" i="28"/>
  <c r="ME82" i="28"/>
  <c r="IO80" i="28"/>
  <c r="OC80" i="28"/>
  <c r="LJ80" i="28"/>
  <c r="IS80" i="28"/>
  <c r="OG80" i="28"/>
  <c r="MA80" i="28"/>
  <c r="JT80" i="28"/>
  <c r="PH80" i="28"/>
  <c r="NH80" i="28"/>
  <c r="KB80" i="28"/>
  <c r="LL71" i="28"/>
  <c r="PA66" i="28"/>
  <c r="LG66" i="28"/>
  <c r="IZ66" i="28"/>
  <c r="MT66" i="28"/>
  <c r="KM66" i="28"/>
  <c r="IF66" i="28"/>
  <c r="NT66" i="28"/>
  <c r="LY66" i="28"/>
  <c r="KD66" i="28"/>
  <c r="HW66" i="28"/>
  <c r="NK66" i="28"/>
  <c r="LD66" i="28"/>
  <c r="IW66" i="28"/>
  <c r="OK66" i="28"/>
  <c r="MD66" i="28"/>
  <c r="LP19" i="28"/>
  <c r="KA66" i="28"/>
  <c r="ME84" i="28"/>
  <c r="OK84" i="28"/>
  <c r="NC84" i="28"/>
  <c r="NB84" i="28"/>
  <c r="OA84" i="28"/>
  <c r="KK84" i="28"/>
  <c r="U84" i="28"/>
  <c r="NF84" i="28"/>
  <c r="KY84" i="28"/>
  <c r="IR84" i="28"/>
  <c r="OF84" i="28"/>
  <c r="MK84" i="28"/>
  <c r="KE84" i="28"/>
  <c r="HX84" i="28"/>
  <c r="NL84" i="28"/>
  <c r="PK80" i="28"/>
  <c r="IE80" i="28"/>
  <c r="IB80" i="28"/>
  <c r="MU80" i="28"/>
  <c r="IT80" i="28"/>
  <c r="MC82" i="28"/>
  <c r="LR82" i="28"/>
  <c r="OY82" i="28"/>
  <c r="OZ80" i="28"/>
  <c r="JA80" i="28"/>
  <c r="OO80" i="28"/>
  <c r="LV80" i="28"/>
  <c r="JE80" i="28"/>
  <c r="OS80" i="28"/>
  <c r="MM80" i="28"/>
  <c r="KF80" i="28"/>
  <c r="OE80" i="28"/>
  <c r="MO80" i="28"/>
  <c r="JI80" i="28"/>
  <c r="NU71" i="28"/>
  <c r="NE66" i="28"/>
  <c r="JK66" i="28"/>
  <c r="U66" i="28"/>
  <c r="NF66" i="28"/>
  <c r="KY66" i="28"/>
  <c r="IR66" i="28"/>
  <c r="OF66" i="28"/>
  <c r="MK66" i="28"/>
  <c r="KP66" i="28"/>
  <c r="II66" i="28"/>
  <c r="NW66" i="28"/>
  <c r="LP66" i="28"/>
  <c r="JI66" i="28"/>
  <c r="OW66" i="28"/>
  <c r="MP66" i="28"/>
  <c r="MQ66" i="28"/>
  <c r="NG14" i="28"/>
  <c r="NX19" i="28"/>
  <c r="LC14" i="28"/>
  <c r="NC66" i="28"/>
  <c r="LE84" i="28"/>
  <c r="ND84" i="28"/>
  <c r="MC84" i="28"/>
  <c r="LZ84" i="28"/>
  <c r="NA84" i="28"/>
  <c r="KW84" i="28"/>
  <c r="ID84" i="28"/>
  <c r="NR84" i="28"/>
  <c r="LK84" i="28"/>
  <c r="JD84" i="28"/>
  <c r="OR84" i="28"/>
  <c r="MW84" i="28"/>
  <c r="KQ84" i="28"/>
  <c r="IJ84" i="28"/>
  <c r="NX84" i="28"/>
  <c r="ON80" i="28"/>
  <c r="OT82" i="28"/>
  <c r="KV82" i="28"/>
  <c r="LZ80" i="28"/>
  <c r="HZ80" i="28"/>
  <c r="HX82" i="28"/>
  <c r="ID82" i="28"/>
  <c r="NE82" i="28"/>
  <c r="OF80" i="28"/>
  <c r="JM80" i="28"/>
  <c r="PA80" i="28"/>
  <c r="MH80" i="28"/>
  <c r="JQ80" i="28"/>
  <c r="PE80" i="28"/>
  <c r="MY80" i="28"/>
  <c r="KR80" i="28"/>
  <c r="NJ80" i="28"/>
  <c r="LS80" i="28"/>
  <c r="IM80" i="28"/>
  <c r="KT71" i="28"/>
  <c r="LI66" i="28"/>
  <c r="OO66" i="28"/>
  <c r="ID66" i="28"/>
  <c r="NR66" i="28"/>
  <c r="LK66" i="28"/>
  <c r="JD66" i="28"/>
  <c r="OR66" i="28"/>
  <c r="MW66" i="28"/>
  <c r="LB66" i="28"/>
  <c r="IU66" i="28"/>
  <c r="OI66" i="28"/>
  <c r="MB66" i="28"/>
  <c r="JU66" i="28"/>
  <c r="PI66" i="28"/>
  <c r="NB66" i="28"/>
  <c r="KU66" i="28"/>
  <c r="LE19" i="28"/>
  <c r="LM66" i="28"/>
  <c r="IO66" i="28"/>
  <c r="OT84" i="28"/>
  <c r="JX84" i="28"/>
  <c r="MD84" i="28"/>
  <c r="KV84" i="28"/>
  <c r="KU84" i="28"/>
  <c r="LT84" i="28"/>
  <c r="LI84" i="28"/>
  <c r="IP84" i="28"/>
  <c r="OD84" i="28"/>
  <c r="LW84" i="28"/>
  <c r="JP84" i="28"/>
  <c r="PD84" i="28"/>
  <c r="NI84" i="28"/>
  <c r="LC84" i="28"/>
  <c r="IV84" i="28"/>
  <c r="OJ84" i="28"/>
  <c r="NT80" i="28"/>
  <c r="LF80" i="28"/>
  <c r="S80" i="28"/>
  <c r="IZ82" i="28"/>
  <c r="JJ82" i="28"/>
  <c r="PM82" i="28"/>
  <c r="NM80" i="28"/>
  <c r="JY80" i="28"/>
  <c r="PM80" i="28"/>
  <c r="MT80" i="28"/>
  <c r="KC80" i="28"/>
  <c r="HW80" i="28"/>
  <c r="NK80" i="28"/>
  <c r="LD80" i="28"/>
  <c r="MP80" i="28"/>
  <c r="KY80" i="28"/>
  <c r="NS71" i="28"/>
  <c r="JM66" i="28"/>
  <c r="MS66" i="28"/>
  <c r="IP66" i="28"/>
  <c r="OD66" i="28"/>
  <c r="LW66" i="28"/>
  <c r="JP66" i="28"/>
  <c r="PD66" i="28"/>
  <c r="NI66" i="28"/>
  <c r="LN66" i="28"/>
  <c r="JG66" i="28"/>
  <c r="OU66" i="28"/>
  <c r="MN66" i="28"/>
  <c r="KG66" i="28"/>
  <c r="HZ66" i="28"/>
  <c r="NN66" i="28"/>
  <c r="IY66" i="28"/>
  <c r="JM19" i="28"/>
  <c r="LF14" i="28"/>
  <c r="PF66" i="28"/>
  <c r="NO84" i="28"/>
  <c r="IX84" i="28"/>
  <c r="LB84" i="28"/>
  <c r="JV84" i="28"/>
  <c r="JU84" i="28"/>
  <c r="KT84" i="28"/>
  <c r="LU84" i="28"/>
  <c r="JB84" i="28"/>
  <c r="OP84" i="28"/>
  <c r="MI84" i="28"/>
  <c r="KB84" i="28"/>
  <c r="IG84" i="28"/>
  <c r="NU84" i="28"/>
  <c r="LO84" i="28"/>
  <c r="JH84" i="28"/>
  <c r="OV84" i="28"/>
  <c r="NA80" i="28"/>
  <c r="PJ80" i="28"/>
  <c r="PI80" i="28"/>
  <c r="KJ80" i="28"/>
  <c r="MX82" i="28"/>
  <c r="OE82" i="28"/>
  <c r="NR82" i="28"/>
  <c r="MQ80" i="28"/>
  <c r="KK80" i="28"/>
  <c r="U80" i="28"/>
  <c r="NF80" i="28"/>
  <c r="KO80" i="28"/>
  <c r="II80" i="28"/>
  <c r="NW80" i="28"/>
  <c r="LP80" i="28"/>
  <c r="LT80" i="28"/>
  <c r="KD80" i="28"/>
  <c r="KW66" i="28"/>
  <c r="JB66" i="28"/>
  <c r="OP66" i="28"/>
  <c r="MI66" i="28"/>
  <c r="KB66" i="28"/>
  <c r="IG66" i="28"/>
  <c r="NU66" i="28"/>
  <c r="LZ66" i="28"/>
  <c r="JS66" i="28"/>
  <c r="PG66" i="28"/>
  <c r="MZ66" i="28"/>
  <c r="KS66" i="28"/>
  <c r="IL66" i="28"/>
  <c r="NZ66" i="28"/>
  <c r="MH66" i="28"/>
  <c r="IK66" i="28"/>
  <c r="MO84" i="28"/>
  <c r="ON84" i="28"/>
  <c r="JW84" i="28"/>
  <c r="IT84" i="28"/>
  <c r="IN84" i="28"/>
  <c r="JR84" i="28"/>
  <c r="MG84" i="28"/>
  <c r="JN84" i="28"/>
  <c r="PB84" i="28"/>
  <c r="MU84" i="28"/>
  <c r="KN84" i="28"/>
  <c r="IS84" i="28"/>
  <c r="OG84" i="28"/>
  <c r="MA84" i="28"/>
  <c r="JT84" i="28"/>
  <c r="PH84" i="28"/>
  <c r="ME80" i="28"/>
  <c r="OM80" i="28"/>
  <c r="OL80" i="28"/>
  <c r="JP80" i="28"/>
  <c r="PC80" i="28"/>
  <c r="IK82" i="28"/>
  <c r="KQ82" i="28"/>
  <c r="LW80" i="28"/>
  <c r="KW80" i="28"/>
  <c r="ID80" i="28"/>
  <c r="NR80" i="28"/>
  <c r="LA80" i="28"/>
  <c r="IU80" i="28"/>
  <c r="OI80" i="28"/>
  <c r="MB80" i="28"/>
  <c r="KZ80" i="28"/>
  <c r="JJ80" i="28"/>
  <c r="JA66" i="28"/>
  <c r="JN66" i="28"/>
  <c r="PB66" i="28"/>
  <c r="MU66" i="28"/>
  <c r="KN66" i="28"/>
  <c r="IS66" i="28"/>
  <c r="OG66" i="28"/>
  <c r="ML66" i="28"/>
  <c r="KE66" i="28"/>
  <c r="HX66" i="28"/>
  <c r="NL66" i="28"/>
  <c r="LE66" i="28"/>
  <c r="IX66" i="28"/>
  <c r="OL66" i="28"/>
  <c r="MO14" i="28"/>
  <c r="MG48" i="28"/>
  <c r="PO66" i="28"/>
  <c r="NY66" i="28"/>
  <c r="LH84" i="28"/>
  <c r="NN84" i="28"/>
  <c r="IW84" i="28"/>
  <c r="IM84" i="28"/>
  <c r="MS84" i="28"/>
  <c r="JZ84" i="28"/>
  <c r="PN84" i="28"/>
  <c r="NG84" i="28"/>
  <c r="KZ84" i="28"/>
  <c r="JE84" i="28"/>
  <c r="OS84" i="28"/>
  <c r="MM84" i="28"/>
  <c r="KF84" i="28"/>
  <c r="LK80" i="28"/>
  <c r="NS80" i="28"/>
  <c r="NP80" i="28"/>
  <c r="IW80" i="28"/>
  <c r="OH80" i="28"/>
  <c r="KP82" i="28"/>
  <c r="LO82" i="28"/>
  <c r="LB80" i="28"/>
  <c r="LI80" i="28"/>
  <c r="IP80" i="28"/>
  <c r="OD80" i="28"/>
  <c r="LM80" i="28"/>
  <c r="JG80" i="28"/>
  <c r="OU80" i="28"/>
  <c r="MN80" i="28"/>
  <c r="KG80" i="28"/>
  <c r="IN80" i="28"/>
  <c r="OW80" i="28"/>
  <c r="PK66" i="28"/>
  <c r="S66" i="28"/>
  <c r="JZ66" i="28"/>
  <c r="PN66" i="28"/>
  <c r="NG66" i="28"/>
  <c r="KZ66" i="28"/>
  <c r="JE66" i="28"/>
  <c r="OS66" i="28"/>
  <c r="MX66" i="28"/>
  <c r="KQ66" i="28"/>
  <c r="IJ66" i="28"/>
  <c r="NX66" i="28"/>
  <c r="LQ66" i="28"/>
  <c r="JJ66" i="28"/>
  <c r="OX66" i="28"/>
  <c r="IQ48" i="28"/>
  <c r="JR66" i="28"/>
  <c r="KH84" i="28"/>
  <c r="ML84" i="28"/>
  <c r="S84" i="28"/>
  <c r="NE84" i="28"/>
  <c r="KL84" i="28"/>
  <c r="IE84" i="28"/>
  <c r="NS84" i="28"/>
  <c r="LL84" i="28"/>
  <c r="JQ84" i="28"/>
  <c r="PE84" i="28"/>
  <c r="MY84" i="28"/>
  <c r="KR84" i="28"/>
  <c r="KP80" i="28"/>
  <c r="MX80" i="28"/>
  <c r="MV80" i="28"/>
  <c r="IA80" i="28"/>
  <c r="NN80" i="28"/>
  <c r="PJ82" i="28"/>
  <c r="OU82" i="28"/>
  <c r="KH80" i="28"/>
  <c r="LU80" i="28"/>
  <c r="JB80" i="28"/>
  <c r="OP80" i="28"/>
  <c r="LY80" i="28"/>
  <c r="JS80" i="28"/>
  <c r="PG80" i="28"/>
  <c r="MZ80" i="28"/>
  <c r="JK80" i="28"/>
  <c r="OA80" i="28"/>
  <c r="NO66" i="28"/>
  <c r="KL66" i="28"/>
  <c r="IE66" i="28"/>
  <c r="NS66" i="28"/>
  <c r="LL66" i="28"/>
  <c r="JQ66" i="28"/>
  <c r="PE66" i="28"/>
  <c r="NJ66" i="28"/>
  <c r="LC66" i="28"/>
  <c r="IV66" i="28"/>
  <c r="OJ66" i="28"/>
  <c r="MC66" i="28"/>
  <c r="JV66" i="28"/>
  <c r="PJ66" i="28"/>
  <c r="OM14" i="28"/>
  <c r="IM66" i="28"/>
  <c r="KM48" i="28"/>
  <c r="KV66" i="28"/>
  <c r="NH66" i="28"/>
  <c r="MY66" i="28"/>
  <c r="LR66" i="28"/>
  <c r="KC19" i="28"/>
  <c r="JF84" i="28"/>
  <c r="LG84" i="28"/>
  <c r="IC84" i="28"/>
  <c r="NQ84" i="28"/>
  <c r="KX84" i="28"/>
  <c r="IQ84" i="28"/>
  <c r="OE84" i="28"/>
  <c r="LX84" i="28"/>
  <c r="KC84" i="28"/>
  <c r="HW84" i="28"/>
  <c r="NK84" i="28"/>
  <c r="LD84" i="28"/>
  <c r="JV80" i="28"/>
  <c r="MD80" i="28"/>
  <c r="MC80" i="28"/>
  <c r="MR80" i="28"/>
  <c r="LM82" i="28"/>
  <c r="KR82" i="28"/>
  <c r="JL80" i="28"/>
  <c r="MG80" i="28"/>
  <c r="JN80" i="28"/>
  <c r="PB80" i="28"/>
  <c r="MK80" i="28"/>
  <c r="KE80" i="28"/>
  <c r="HX80" i="28"/>
  <c r="NL80" i="28"/>
  <c r="IQ80" i="28"/>
  <c r="NG80" i="28"/>
  <c r="LS66" i="28"/>
  <c r="KX66" i="28"/>
  <c r="IQ66" i="28"/>
  <c r="OE66" i="28"/>
  <c r="LX66" i="28"/>
  <c r="KC66" i="28"/>
  <c r="IH66" i="28"/>
  <c r="NV66" i="28"/>
  <c r="LO66" i="28"/>
  <c r="JH66" i="28"/>
  <c r="OV66" i="28"/>
  <c r="MO66" i="28"/>
  <c r="KH66" i="28"/>
  <c r="OC66" i="28"/>
  <c r="JA19" i="28"/>
  <c r="ND66" i="28"/>
  <c r="MI48" i="28"/>
  <c r="HW82" i="28"/>
  <c r="IJ82" i="28"/>
  <c r="JV82" i="28"/>
  <c r="MI82" i="28"/>
  <c r="PO82" i="28"/>
  <c r="IR82" i="28"/>
  <c r="LC82" i="28"/>
  <c r="LP82" i="28"/>
  <c r="LG82" i="28"/>
  <c r="NQ82" i="28"/>
  <c r="IG71" i="28"/>
  <c r="JB67" i="28"/>
  <c r="JO67" i="28"/>
  <c r="JE67" i="28"/>
  <c r="IH67" i="28"/>
  <c r="OF67" i="28"/>
  <c r="MM67" i="28"/>
  <c r="LD67" i="28"/>
  <c r="JU67" i="28"/>
  <c r="IL67" i="28"/>
  <c r="OK67" i="28"/>
  <c r="NC67" i="28"/>
  <c r="MF67" i="28"/>
  <c r="KW67" i="28"/>
  <c r="PF67" i="28"/>
  <c r="PK67" i="28"/>
  <c r="PB67" i="28"/>
  <c r="MH42" i="28"/>
  <c r="MI42" i="28"/>
  <c r="KB42" i="28"/>
  <c r="IG42" i="28"/>
  <c r="NU42" i="28"/>
  <c r="LZ42" i="28"/>
  <c r="JS42" i="28"/>
  <c r="PG42" i="28"/>
  <c r="MZ42" i="28"/>
  <c r="KS42" i="28"/>
  <c r="IL42" i="28"/>
  <c r="NZ42" i="28"/>
  <c r="LS42" i="28"/>
  <c r="IC42" i="28"/>
  <c r="LJ42" i="28"/>
  <c r="MU14" i="28"/>
  <c r="OE14" i="28"/>
  <c r="KQ14" i="28"/>
  <c r="NG82" i="28"/>
  <c r="OZ82" i="28"/>
  <c r="MU82" i="28"/>
  <c r="IX82" i="28"/>
  <c r="JU82" i="28"/>
  <c r="LL82" i="28"/>
  <c r="OR82" i="28"/>
  <c r="IC82" i="28"/>
  <c r="KD82" i="28"/>
  <c r="MM82" i="28"/>
  <c r="MN82" i="28"/>
  <c r="MQ82" i="28"/>
  <c r="JB82" i="28"/>
  <c r="JY71" i="28"/>
  <c r="LZ71" i="28"/>
  <c r="LW67" i="28"/>
  <c r="MT67" i="28"/>
  <c r="NG67" i="28"/>
  <c r="KC67" i="28"/>
  <c r="JF67" i="28"/>
  <c r="HW67" i="28"/>
  <c r="NL67" i="28"/>
  <c r="MB67" i="28"/>
  <c r="KS67" i="28"/>
  <c r="JJ67" i="28"/>
  <c r="IM67" i="28"/>
  <c r="OQ67" i="28"/>
  <c r="ND67" i="28"/>
  <c r="LU67" i="28"/>
  <c r="PG67" i="28"/>
  <c r="OB67" i="28"/>
  <c r="IP43" i="28"/>
  <c r="IU43" i="28"/>
  <c r="LG14" i="28"/>
  <c r="LE82" i="28"/>
  <c r="MV82" i="28"/>
  <c r="LA82" i="28"/>
  <c r="JR82" i="28"/>
  <c r="KO82" i="28"/>
  <c r="NA82" i="28"/>
  <c r="PL82" i="28"/>
  <c r="IQ82" i="28"/>
  <c r="KZ82" i="28"/>
  <c r="MY82" i="28"/>
  <c r="NL82" i="28"/>
  <c r="NC82" i="28"/>
  <c r="JZ82" i="28"/>
  <c r="JS71" i="28"/>
  <c r="IQ67" i="28"/>
  <c r="JC67" i="28"/>
  <c r="JP67" i="28"/>
  <c r="KO67" i="28"/>
  <c r="JR67" i="28"/>
  <c r="II67" i="28"/>
  <c r="OG67" i="28"/>
  <c r="MN67" i="28"/>
  <c r="LE67" i="28"/>
  <c r="JV67" i="28"/>
  <c r="IY67" i="28"/>
  <c r="IB67" i="28"/>
  <c r="NU67" i="28"/>
  <c r="MG67" i="28"/>
  <c r="NN67" i="28"/>
  <c r="ON67" i="28"/>
  <c r="MC42" i="28"/>
  <c r="JV42" i="28"/>
  <c r="PJ42" i="28"/>
  <c r="NC42" i="28"/>
  <c r="MF42" i="28"/>
  <c r="NR14" i="28"/>
  <c r="KU14" i="28"/>
  <c r="KM67" i="28"/>
  <c r="KY67" i="28"/>
  <c r="LL67" i="28"/>
  <c r="LA67" i="28"/>
  <c r="KD67" i="28"/>
  <c r="IU67" i="28"/>
  <c r="PH67" i="28"/>
  <c r="MZ67" i="28"/>
  <c r="LQ67" i="28"/>
  <c r="KH67" i="28"/>
  <c r="JK67" i="28"/>
  <c r="IN67" i="28"/>
  <c r="OR67" i="28"/>
  <c r="MS67" i="28"/>
  <c r="NZ67" i="28"/>
  <c r="OZ67" i="28"/>
  <c r="KV42" i="28"/>
  <c r="IQ42" i="28"/>
  <c r="OE42" i="28"/>
  <c r="LX42" i="28"/>
  <c r="KC42" i="28"/>
  <c r="IH42" i="28"/>
  <c r="NV42" i="28"/>
  <c r="LO42" i="28"/>
  <c r="JH42" i="28"/>
  <c r="OV42" i="28"/>
  <c r="MO42" i="28"/>
  <c r="KH42" i="28"/>
  <c r="IA42" i="28"/>
  <c r="NO42" i="28"/>
  <c r="KJ42" i="28"/>
  <c r="NF14" i="28"/>
  <c r="LD14" i="28"/>
  <c r="JL82" i="28"/>
  <c r="LB82" i="28"/>
  <c r="IW82" i="28"/>
  <c r="OK82" i="28"/>
  <c r="KN82" i="28"/>
  <c r="LK82" i="28"/>
  <c r="NU82" i="28"/>
  <c r="IA82" i="28"/>
  <c r="JI82" i="28"/>
  <c r="MO82" i="28"/>
  <c r="NK82" i="28"/>
  <c r="NX82" i="28"/>
  <c r="NO82" i="28"/>
  <c r="KX82" i="28"/>
  <c r="LX82" i="28"/>
  <c r="PG71" i="28"/>
  <c r="JF82" i="28"/>
  <c r="MR82" i="28"/>
  <c r="LH82" i="28"/>
  <c r="MD82" i="28"/>
  <c r="OQ82" i="28"/>
  <c r="IM82" i="28"/>
  <c r="KC82" i="28"/>
  <c r="NI82" i="28"/>
  <c r="OI82" i="28"/>
  <c r="OJ82" i="28"/>
  <c r="OM82" i="28"/>
  <c r="LJ82" i="28"/>
  <c r="JW71" i="28"/>
  <c r="MZ71" i="28"/>
  <c r="MI67" i="28"/>
  <c r="MU67" i="28"/>
  <c r="NH67" i="28"/>
  <c r="LM67" i="28"/>
  <c r="KP67" i="28"/>
  <c r="JG67" i="28"/>
  <c r="HX67" i="28"/>
  <c r="NM67" i="28"/>
  <c r="MC67" i="28"/>
  <c r="KT67" i="28"/>
  <c r="JW67" i="28"/>
  <c r="IZ67" i="28"/>
  <c r="S67" i="28"/>
  <c r="NE67" i="28"/>
  <c r="OL67" i="28"/>
  <c r="PL67" i="28"/>
  <c r="MC43" i="28"/>
  <c r="OO42" i="28"/>
  <c r="IZ42" i="28"/>
  <c r="JC42" i="28"/>
  <c r="OQ42" i="28"/>
  <c r="MJ42" i="28"/>
  <c r="KO42" i="28"/>
  <c r="IT42" i="28"/>
  <c r="OH42" i="28"/>
  <c r="MA42" i="28"/>
  <c r="JT42" i="28"/>
  <c r="PH42" i="28"/>
  <c r="NA42" i="28"/>
  <c r="KT42" i="28"/>
  <c r="IM42" i="28"/>
  <c r="OA42" i="28"/>
  <c r="IN42" i="28"/>
  <c r="ID14" i="28"/>
  <c r="NQ14" i="28"/>
  <c r="KR14" i="28"/>
  <c r="IC67" i="28"/>
  <c r="OW67" i="28"/>
  <c r="ID67" i="28"/>
  <c r="LB67" i="28"/>
  <c r="MO67" i="28"/>
  <c r="KI67" i="28"/>
  <c r="NW67" i="28"/>
  <c r="OX67" i="28"/>
  <c r="IV82" i="28"/>
  <c r="OH82" i="28"/>
  <c r="MW82" i="28"/>
  <c r="NT82" i="28"/>
  <c r="HZ82" i="28"/>
  <c r="KA82" i="28"/>
  <c r="ML82" i="28"/>
  <c r="IU82" i="28"/>
  <c r="PG82" i="28"/>
  <c r="PH82" i="28"/>
  <c r="PK82" i="28"/>
  <c r="OP82" i="28"/>
  <c r="IN71" i="28"/>
  <c r="U67" i="28"/>
  <c r="KZ67" i="28"/>
  <c r="JZ67" i="28"/>
  <c r="MK67" i="28"/>
  <c r="LN67" i="28"/>
  <c r="KE67" i="28"/>
  <c r="IV67" i="28"/>
  <c r="PI67" i="28"/>
  <c r="NA67" i="28"/>
  <c r="LR67" i="28"/>
  <c r="KU67" i="28"/>
  <c r="JX67" i="28"/>
  <c r="IO67" i="28"/>
  <c r="OS67" i="28"/>
  <c r="PJ67" i="28"/>
  <c r="OC67" i="28"/>
  <c r="LI43" i="28"/>
  <c r="NV43" i="28"/>
  <c r="KA42" i="28"/>
  <c r="PO42" i="28"/>
  <c r="NH42" i="28"/>
  <c r="LM42" i="28"/>
  <c r="JR42" i="28"/>
  <c r="PF42" i="28"/>
  <c r="MY42" i="28"/>
  <c r="KR42" i="28"/>
  <c r="IK42" i="28"/>
  <c r="NY42" i="28"/>
  <c r="LR42" i="28"/>
  <c r="JK42" i="28"/>
  <c r="OY42" i="28"/>
  <c r="JD67" i="28"/>
  <c r="LY67" i="28"/>
  <c r="IJ67" i="28"/>
  <c r="LF67" i="28"/>
  <c r="JL67" i="28"/>
  <c r="NQ67" i="28"/>
  <c r="MP82" i="28"/>
  <c r="OG82" i="28"/>
  <c r="NS82" i="28"/>
  <c r="ON82" i="28"/>
  <c r="IL82" i="28"/>
  <c r="LN82" i="28"/>
  <c r="NH82" i="28"/>
  <c r="JG82" i="28"/>
  <c r="JH82" i="28"/>
  <c r="IY82" i="28"/>
  <c r="JY82" i="28"/>
  <c r="PN82" i="28"/>
  <c r="KG82" i="28"/>
  <c r="IK71" i="28"/>
  <c r="OR71" i="28"/>
  <c r="OB71" i="28"/>
  <c r="IR67" i="28"/>
  <c r="MV67" i="28"/>
  <c r="LV67" i="28"/>
  <c r="MW67" i="28"/>
  <c r="LZ67" i="28"/>
  <c r="KQ67" i="28"/>
  <c r="JH67" i="28"/>
  <c r="HY67" i="28"/>
  <c r="NR67" i="28"/>
  <c r="MD67" i="28"/>
  <c r="LG67" i="28"/>
  <c r="KJ67" i="28"/>
  <c r="JA67" i="28"/>
  <c r="NJ67" i="28"/>
  <c r="NO67" i="28"/>
  <c r="OO67" i="28"/>
  <c r="IH43" i="28"/>
  <c r="JA42" i="28"/>
  <c r="KM42" i="28"/>
  <c r="IF42" i="28"/>
  <c r="NT42" i="28"/>
  <c r="LY42" i="28"/>
  <c r="KD42" i="28"/>
  <c r="HW42" i="28"/>
  <c r="NK42" i="28"/>
  <c r="LD42" i="28"/>
  <c r="IW42" i="28"/>
  <c r="OK42" i="28"/>
  <c r="MD42" i="28"/>
  <c r="JW42" i="28"/>
  <c r="PK42" i="28"/>
  <c r="MG42" i="28"/>
  <c r="PM42" i="28"/>
  <c r="KP14" i="28"/>
  <c r="JS67" i="28"/>
  <c r="KM82" i="28"/>
  <c r="MK82" i="28"/>
  <c r="OL82" i="28"/>
  <c r="PI82" i="28"/>
  <c r="JD82" i="28"/>
  <c r="MJ82" i="28"/>
  <c r="OW82" i="28"/>
  <c r="JS82" i="28"/>
  <c r="JT82" i="28"/>
  <c r="JK82" i="28"/>
  <c r="KW82" i="28"/>
  <c r="KN67" i="28"/>
  <c r="JN67" i="28"/>
  <c r="NX67" i="28"/>
  <c r="NI67" i="28"/>
  <c r="ML67" i="28"/>
  <c r="LC67" i="28"/>
  <c r="JT67" i="28"/>
  <c r="IK67" i="28"/>
  <c r="OJ67" i="28"/>
  <c r="MP67" i="28"/>
  <c r="LS67" i="28"/>
  <c r="KV67" i="28"/>
  <c r="JM67" i="28"/>
  <c r="NV67" i="28"/>
  <c r="OA67" i="28"/>
  <c r="PA67" i="28"/>
  <c r="U42" i="28"/>
  <c r="KY42" i="28"/>
  <c r="IR42" i="28"/>
  <c r="OF42" i="28"/>
  <c r="MK42" i="28"/>
  <c r="KP42" i="28"/>
  <c r="II42" i="28"/>
  <c r="NW42" i="28"/>
  <c r="LP42" i="28"/>
  <c r="JI42" i="28"/>
  <c r="OW42" i="28"/>
  <c r="MP42" i="28"/>
  <c r="KI42" i="28"/>
  <c r="KK42" i="28"/>
  <c r="NQ42" i="28"/>
  <c r="ML14" i="28"/>
  <c r="OI67" i="28"/>
  <c r="IT82" i="28"/>
  <c r="KJ82" i="28"/>
  <c r="PF82" i="28"/>
  <c r="HY82" i="28"/>
  <c r="KS82" i="28"/>
  <c r="ND82" i="28"/>
  <c r="U82" i="28"/>
  <c r="KE82" i="28"/>
  <c r="KF82" i="28"/>
  <c r="KI82" i="28"/>
  <c r="JB71" i="28"/>
  <c r="MJ67" i="28"/>
  <c r="LJ67" i="28"/>
  <c r="IG67" i="28"/>
  <c r="OE67" i="28"/>
  <c r="MX67" i="28"/>
  <c r="LO67" i="28"/>
  <c r="KF67" i="28"/>
  <c r="IW67" i="28"/>
  <c r="PO67" i="28"/>
  <c r="NB67" i="28"/>
  <c r="ME67" i="28"/>
  <c r="LH67" i="28"/>
  <c r="JY67" i="28"/>
  <c r="OH67" i="28"/>
  <c r="OM67" i="28"/>
  <c r="PM67" i="28"/>
  <c r="ME43" i="28"/>
  <c r="NN43" i="28"/>
  <c r="LK42" i="28"/>
  <c r="JD42" i="28"/>
  <c r="OR42" i="28"/>
  <c r="MW42" i="28"/>
  <c r="LB42" i="28"/>
  <c r="IU42" i="28"/>
  <c r="OI42" i="28"/>
  <c r="MB42" i="28"/>
  <c r="JU42" i="28"/>
  <c r="PI42" i="28"/>
  <c r="NB42" i="28"/>
  <c r="KU42" i="28"/>
  <c r="IO42" i="28"/>
  <c r="LU42" i="28"/>
  <c r="PB42" i="28"/>
  <c r="PJ16" i="28"/>
  <c r="MF14" i="28"/>
  <c r="LR14" i="28"/>
  <c r="LM14" i="28"/>
  <c r="JO100" i="28"/>
  <c r="KX90" i="28"/>
  <c r="JF90" i="28"/>
  <c r="LF90" i="28"/>
  <c r="IO79" i="28"/>
  <c r="JD79" i="28"/>
  <c r="IS79" i="28"/>
  <c r="IH79" i="28"/>
  <c r="PG79" i="28"/>
  <c r="OA79" i="28"/>
  <c r="MX79" i="28"/>
  <c r="LR79" i="28"/>
  <c r="KM79" i="28"/>
  <c r="JK79" i="28"/>
  <c r="IN79" i="28"/>
  <c r="PM79" i="28"/>
  <c r="OP79" i="28"/>
  <c r="OR79" i="28"/>
  <c r="OG79" i="28"/>
  <c r="NT71" i="28"/>
  <c r="MU71" i="28"/>
  <c r="ID71" i="28"/>
  <c r="JA71" i="28"/>
  <c r="IY71" i="28"/>
  <c r="KN71" i="28"/>
  <c r="IS71" i="28"/>
  <c r="OG71" i="28"/>
  <c r="ML71" i="28"/>
  <c r="KE71" i="28"/>
  <c r="HX71" i="28"/>
  <c r="NL71" i="28"/>
  <c r="LF71" i="28"/>
  <c r="IZ71" i="28"/>
  <c r="ON71" i="28"/>
  <c r="OD72" i="28"/>
  <c r="KD72" i="28"/>
  <c r="IN72" i="28"/>
  <c r="NR72" i="28"/>
  <c r="LO72" i="28"/>
  <c r="IU72" i="28"/>
  <c r="NI72" i="28"/>
  <c r="LD72" i="28"/>
  <c r="IW72" i="28"/>
  <c r="OK72" i="28"/>
  <c r="MD72" i="28"/>
  <c r="JW72" i="28"/>
  <c r="IO72" i="28"/>
  <c r="MU72" i="28"/>
  <c r="AS54" i="28"/>
  <c r="NC16" i="28"/>
  <c r="DR27" i="28"/>
  <c r="U16" i="28"/>
  <c r="OT90" i="28"/>
  <c r="KC100" i="28"/>
  <c r="OC100" i="28"/>
  <c r="PC90" i="28"/>
  <c r="LX90" i="28"/>
  <c r="JZ90" i="28"/>
  <c r="PO90" i="28"/>
  <c r="NO90" i="28"/>
  <c r="JR90" i="28"/>
  <c r="PF90" i="28"/>
  <c r="MY90" i="28"/>
  <c r="KR90" i="28"/>
  <c r="IK90" i="28"/>
  <c r="NY90" i="28"/>
  <c r="LR90" i="28"/>
  <c r="JL90" i="28"/>
  <c r="OZ90" i="28"/>
  <c r="MG90" i="28"/>
  <c r="NS90" i="28"/>
  <c r="JR79" i="28"/>
  <c r="JE79" i="28"/>
  <c r="IT79" i="28"/>
  <c r="HW79" i="28"/>
  <c r="OQ79" i="28"/>
  <c r="NM79" i="28"/>
  <c r="MG79" i="28"/>
  <c r="LD79" i="28"/>
  <c r="JY79" i="28"/>
  <c r="IZ79" i="28"/>
  <c r="JN79" i="28"/>
  <c r="PB79" i="28"/>
  <c r="PD79" i="28"/>
  <c r="OS79" i="28"/>
  <c r="MV71" i="28"/>
  <c r="LW71" i="28"/>
  <c r="U71" i="28"/>
  <c r="IC71" i="28"/>
  <c r="IA71" i="28"/>
  <c r="JP71" i="28"/>
  <c r="JE71" i="28"/>
  <c r="OS71" i="28"/>
  <c r="MX71" i="28"/>
  <c r="KQ71" i="28"/>
  <c r="IJ71" i="28"/>
  <c r="NX71" i="28"/>
  <c r="LR71" i="28"/>
  <c r="JL71" i="28"/>
  <c r="OZ71" i="28"/>
  <c r="JX72" i="28"/>
  <c r="LC72" i="28"/>
  <c r="JL72" i="28"/>
  <c r="OT72" i="28"/>
  <c r="MT72" i="28"/>
  <c r="JS72" i="28"/>
  <c r="NU72" i="28"/>
  <c r="LP72" i="28"/>
  <c r="JI72" i="28"/>
  <c r="OW72" i="28"/>
  <c r="MP72" i="28"/>
  <c r="KI72" i="28"/>
  <c r="JM72" i="28"/>
  <c r="NG72" i="28"/>
  <c r="GG54" i="28"/>
  <c r="ED29" i="28"/>
  <c r="KV16" i="28"/>
  <c r="FC27" i="28"/>
  <c r="MR19" i="28"/>
  <c r="LM19" i="28"/>
  <c r="MC19" i="28"/>
  <c r="OC71" i="28"/>
  <c r="KK71" i="28"/>
  <c r="HY90" i="28"/>
  <c r="IH100" i="28"/>
  <c r="LJ100" i="28"/>
  <c r="IP90" i="28"/>
  <c r="NC90" i="28"/>
  <c r="KZ90" i="28"/>
  <c r="JB90" i="28"/>
  <c r="OQ90" i="28"/>
  <c r="KD90" i="28"/>
  <c r="HW90" i="28"/>
  <c r="NK90" i="28"/>
  <c r="LD90" i="28"/>
  <c r="IW90" i="28"/>
  <c r="OK90" i="28"/>
  <c r="MD90" i="28"/>
  <c r="JX90" i="28"/>
  <c r="PL90" i="28"/>
  <c r="MS90" i="28"/>
  <c r="JE90" i="28"/>
  <c r="ND79" i="28"/>
  <c r="KF79" i="28"/>
  <c r="JS79" i="28"/>
  <c r="JF79" i="28"/>
  <c r="II79" i="28"/>
  <c r="PH79" i="28"/>
  <c r="OB79" i="28"/>
  <c r="MY79" i="28"/>
  <c r="LS79" i="28"/>
  <c r="KP79" i="28"/>
  <c r="JL79" i="28"/>
  <c r="JZ79" i="28"/>
  <c r="PN79" i="28"/>
  <c r="JQ79" i="28"/>
  <c r="PE79" i="28"/>
  <c r="OL79" i="28"/>
  <c r="LX71" i="28"/>
  <c r="KY71" i="28"/>
  <c r="S71" i="28"/>
  <c r="IR71" i="28"/>
  <c r="JQ71" i="28"/>
  <c r="PE71" i="28"/>
  <c r="NJ71" i="28"/>
  <c r="LC71" i="28"/>
  <c r="IV71" i="28"/>
  <c r="OJ71" i="28"/>
  <c r="MD71" i="28"/>
  <c r="JX71" i="28"/>
  <c r="PL71" i="28"/>
  <c r="OH72" i="28"/>
  <c r="IG72" i="28"/>
  <c r="MH72" i="28"/>
  <c r="KJ72" i="28"/>
  <c r="IR72" i="28"/>
  <c r="NV72" i="28"/>
  <c r="KQ72" i="28"/>
  <c r="OG72" i="28"/>
  <c r="MB72" i="28"/>
  <c r="JU72" i="28"/>
  <c r="PI72" i="28"/>
  <c r="NB72" i="28"/>
  <c r="KU72" i="28"/>
  <c r="JY72" i="28"/>
  <c r="NS72" i="28"/>
  <c r="BW29" i="28"/>
  <c r="IC16" i="28"/>
  <c r="GN27" i="28"/>
  <c r="U19" i="28"/>
  <c r="JF19" i="28"/>
  <c r="MO19" i="28"/>
  <c r="GR47" i="28"/>
  <c r="OM90" i="28"/>
  <c r="NV100" i="28"/>
  <c r="JP90" i="28"/>
  <c r="OE90" i="28"/>
  <c r="ME90" i="28"/>
  <c r="KB90" i="28"/>
  <c r="ID90" i="28"/>
  <c r="KP90" i="28"/>
  <c r="II90" i="28"/>
  <c r="NW90" i="28"/>
  <c r="LP90" i="28"/>
  <c r="JI90" i="28"/>
  <c r="OW90" i="28"/>
  <c r="MP90" i="28"/>
  <c r="KJ90" i="28"/>
  <c r="S90" i="28"/>
  <c r="NE90" i="28"/>
  <c r="OS90" i="28"/>
  <c r="KS79" i="28"/>
  <c r="KU79" i="28"/>
  <c r="KG79" i="28"/>
  <c r="JT79" i="28"/>
  <c r="IU79" i="28"/>
  <c r="HX79" i="28"/>
  <c r="OT79" i="28"/>
  <c r="NN79" i="28"/>
  <c r="MI79" i="28"/>
  <c r="LE79" i="28"/>
  <c r="KA79" i="28"/>
  <c r="KL79" i="28"/>
  <c r="KN79" i="28"/>
  <c r="KC79" i="28"/>
  <c r="MA79" i="28"/>
  <c r="KZ71" i="28"/>
  <c r="KA71" i="28"/>
  <c r="PC71" i="28"/>
  <c r="KC71" i="28"/>
  <c r="IH71" i="28"/>
  <c r="NV71" i="28"/>
  <c r="LO71" i="28"/>
  <c r="JH71" i="28"/>
  <c r="OV71" i="28"/>
  <c r="MP71" i="28"/>
  <c r="KJ71" i="28"/>
  <c r="KB72" i="28"/>
  <c r="JE72" i="28"/>
  <c r="NJ72" i="28"/>
  <c r="LJ72" i="28"/>
  <c r="JP72" i="28"/>
  <c r="OZ72" i="28"/>
  <c r="LV72" i="28"/>
  <c r="OS72" i="28"/>
  <c r="MN72" i="28"/>
  <c r="KG72" i="28"/>
  <c r="HZ72" i="28"/>
  <c r="NN72" i="28"/>
  <c r="LG72" i="28"/>
  <c r="KK72" i="28"/>
  <c r="PO72" i="28"/>
  <c r="HK29" i="28"/>
  <c r="HA29" i="28"/>
  <c r="JQ16" i="28"/>
  <c r="NQ16" i="28"/>
  <c r="CX27" i="28"/>
  <c r="JZ19" i="28"/>
  <c r="KD19" i="28"/>
  <c r="NY19" i="28"/>
  <c r="OD71" i="28"/>
  <c r="CB47" i="28"/>
  <c r="LU90" i="28"/>
  <c r="LO100" i="28"/>
  <c r="KU90" i="28"/>
  <c r="PE90" i="28"/>
  <c r="NG90" i="28"/>
  <c r="LG90" i="28"/>
  <c r="JD90" i="28"/>
  <c r="LB90" i="28"/>
  <c r="IU90" i="28"/>
  <c r="OI90" i="28"/>
  <c r="MB90" i="28"/>
  <c r="JU90" i="28"/>
  <c r="PI90" i="28"/>
  <c r="NB90" i="28"/>
  <c r="KV90" i="28"/>
  <c r="IC90" i="28"/>
  <c r="NQ90" i="28"/>
  <c r="KL90" i="28"/>
  <c r="IP79" i="28"/>
  <c r="LK79" i="28"/>
  <c r="KV79" i="28"/>
  <c r="KH79" i="28"/>
  <c r="JG79" i="28"/>
  <c r="IJ79" i="28"/>
  <c r="PI79" i="28"/>
  <c r="OC79" i="28"/>
  <c r="MZ79" i="28"/>
  <c r="LT79" i="28"/>
  <c r="KQ79" i="28"/>
  <c r="KX79" i="28"/>
  <c r="KZ79" i="28"/>
  <c r="KO79" i="28"/>
  <c r="JP79" i="28"/>
  <c r="OW71" i="28"/>
  <c r="KB71" i="28"/>
  <c r="JC71" i="28"/>
  <c r="PN71" i="28"/>
  <c r="OE71" i="28"/>
  <c r="KO71" i="28"/>
  <c r="IT71" i="28"/>
  <c r="OH71" i="28"/>
  <c r="MA71" i="28"/>
  <c r="JT71" i="28"/>
  <c r="PH71" i="28"/>
  <c r="NB71" i="28"/>
  <c r="KV71" i="28"/>
  <c r="KC72" i="28"/>
  <c r="ON72" i="28"/>
  <c r="ML72" i="28"/>
  <c r="KN72" i="28"/>
  <c r="IT72" i="28"/>
  <c r="MX72" i="28"/>
  <c r="PE72" i="28"/>
  <c r="MZ72" i="28"/>
  <c r="KS72" i="28"/>
  <c r="IL72" i="28"/>
  <c r="NZ72" i="28"/>
  <c r="LS72" i="28"/>
  <c r="LU72" i="28"/>
  <c r="BD29" i="28"/>
  <c r="FP29" i="28"/>
  <c r="PE16" i="28"/>
  <c r="BD27" i="28"/>
  <c r="PB19" i="28"/>
  <c r="KP19" i="28"/>
  <c r="LF19" i="28"/>
  <c r="LQ71" i="28"/>
  <c r="LJ71" i="28"/>
  <c r="CM47" i="28"/>
  <c r="OA90" i="28"/>
  <c r="MJ90" i="28"/>
  <c r="MM90" i="28"/>
  <c r="IZ90" i="28"/>
  <c r="JH100" i="28"/>
  <c r="LW90" i="28"/>
  <c r="IR90" i="28"/>
  <c r="OG90" i="28"/>
  <c r="MI90" i="28"/>
  <c r="KI90" i="28"/>
  <c r="LN90" i="28"/>
  <c r="JG90" i="28"/>
  <c r="OU90" i="28"/>
  <c r="MN90" i="28"/>
  <c r="KG90" i="28"/>
  <c r="HZ90" i="28"/>
  <c r="NN90" i="28"/>
  <c r="LH90" i="28"/>
  <c r="IO90" i="28"/>
  <c r="OC90" i="28"/>
  <c r="NT90" i="28"/>
  <c r="MB79" i="28"/>
  <c r="LN79" i="28"/>
  <c r="KW79" i="28"/>
  <c r="JU79" i="28"/>
  <c r="IV79" i="28"/>
  <c r="HY79" i="28"/>
  <c r="OU79" i="28"/>
  <c r="NO79" i="28"/>
  <c r="ML79" i="28"/>
  <c r="LF79" i="28"/>
  <c r="LJ79" i="28"/>
  <c r="LL79" i="28"/>
  <c r="LA79" i="28"/>
  <c r="NY71" i="28"/>
  <c r="JD71" i="28"/>
  <c r="IE71" i="28"/>
  <c r="OP71" i="28"/>
  <c r="PM71" i="28"/>
  <c r="PK71" i="28"/>
  <c r="NG71" i="28"/>
  <c r="LA71" i="28"/>
  <c r="JF71" i="28"/>
  <c r="OT71" i="28"/>
  <c r="MM71" i="28"/>
  <c r="KF71" i="28"/>
  <c r="HZ71" i="28"/>
  <c r="NN71" i="28"/>
  <c r="LH71" i="28"/>
  <c r="LX72" i="28"/>
  <c r="PG72" i="28"/>
  <c r="LB72" i="28"/>
  <c r="II72" i="28"/>
  <c r="NP72" i="28"/>
  <c r="LN72" i="28"/>
  <c r="JR72" i="28"/>
  <c r="OB72" i="28"/>
  <c r="HX72" i="28"/>
  <c r="NL72" i="28"/>
  <c r="LE72" i="28"/>
  <c r="IX72" i="28"/>
  <c r="OL72" i="28"/>
  <c r="ME72" i="28"/>
  <c r="MG72" i="28"/>
  <c r="DP54" i="28"/>
  <c r="GR29" i="28"/>
  <c r="NJ16" i="28"/>
  <c r="AH27" i="28"/>
  <c r="IE19" i="28"/>
  <c r="MX19" i="28"/>
  <c r="MD19" i="28"/>
  <c r="FT47" i="28"/>
  <c r="OV100" i="28"/>
  <c r="LL90" i="28"/>
  <c r="MW90" i="28"/>
  <c r="JW90" i="28"/>
  <c r="PN90" i="28"/>
  <c r="NI90" i="28"/>
  <c r="LK90" i="28"/>
  <c r="LZ90" i="28"/>
  <c r="JS90" i="28"/>
  <c r="PG90" i="28"/>
  <c r="MZ90" i="28"/>
  <c r="KS90" i="28"/>
  <c r="IL90" i="28"/>
  <c r="NZ90" i="28"/>
  <c r="LT90" i="28"/>
  <c r="JA90" i="28"/>
  <c r="OO90" i="28"/>
  <c r="JK90" i="28"/>
  <c r="NW79" i="28"/>
  <c r="NS79" i="28"/>
  <c r="PA79" i="28"/>
  <c r="MQ79" i="28"/>
  <c r="MC79" i="28"/>
  <c r="LO79" i="28"/>
  <c r="KI79" i="28"/>
  <c r="JH79" i="28"/>
  <c r="IK79" i="28"/>
  <c r="PJ79" i="28"/>
  <c r="OE79" i="28"/>
  <c r="NA79" i="28"/>
  <c r="LU79" i="28"/>
  <c r="LV79" i="28"/>
  <c r="LX79" i="28"/>
  <c r="LM79" i="28"/>
  <c r="NA71" i="28"/>
  <c r="IF71" i="28"/>
  <c r="NR71" i="28"/>
  <c r="OO71" i="28"/>
  <c r="OM71" i="28"/>
  <c r="MI71" i="28"/>
  <c r="LM71" i="28"/>
  <c r="JR71" i="28"/>
  <c r="PF71" i="28"/>
  <c r="MY71" i="28"/>
  <c r="KR71" i="28"/>
  <c r="IL71" i="28"/>
  <c r="NZ71" i="28"/>
  <c r="LT71" i="28"/>
  <c r="IB72" i="28"/>
  <c r="KX72" i="28"/>
  <c r="PF72" i="28"/>
  <c r="MF72" i="28"/>
  <c r="JG72" i="28"/>
  <c r="OR72" i="28"/>
  <c r="MR72" i="28"/>
  <c r="KP72" i="28"/>
  <c r="PD72" i="28"/>
  <c r="IJ72" i="28"/>
  <c r="NX72" i="28"/>
  <c r="LQ72" i="28"/>
  <c r="JJ72" i="28"/>
  <c r="OX72" i="28"/>
  <c r="MQ72" i="28"/>
  <c r="NE72" i="28"/>
  <c r="CS54" i="28"/>
  <c r="EK29" i="28"/>
  <c r="LC16" i="28"/>
  <c r="OZ19" i="28"/>
  <c r="IQ19" i="28"/>
  <c r="KE19" i="28"/>
  <c r="OX19" i="28"/>
  <c r="BN47" i="28"/>
  <c r="PO48" i="28"/>
  <c r="MU48" i="28"/>
  <c r="IO100" i="28"/>
  <c r="IS90" i="28"/>
  <c r="KF90" i="28"/>
  <c r="MO100" i="28"/>
  <c r="IM90" i="28"/>
  <c r="OD90" i="28"/>
  <c r="KY90" i="28"/>
  <c r="IY90" i="28"/>
  <c r="OP90" i="28"/>
  <c r="MK90" i="28"/>
  <c r="ML90" i="28"/>
  <c r="KE90" i="28"/>
  <c r="HX90" i="28"/>
  <c r="NL90" i="28"/>
  <c r="LE90" i="28"/>
  <c r="IX90" i="28"/>
  <c r="OL90" i="28"/>
  <c r="MF90" i="28"/>
  <c r="JM90" i="28"/>
  <c r="PA90" i="28"/>
  <c r="OY90" i="28"/>
  <c r="LI79" i="28"/>
  <c r="NV79" i="28"/>
  <c r="LG79" i="28"/>
  <c r="MP79" i="28"/>
  <c r="NG79" i="28"/>
  <c r="MR79" i="28"/>
  <c r="MD79" i="28"/>
  <c r="KY79" i="28"/>
  <c r="JV79" i="28"/>
  <c r="IW79" i="28"/>
  <c r="HZ79" i="28"/>
  <c r="OV79" i="28"/>
  <c r="NP79" i="28"/>
  <c r="MM79" i="28"/>
  <c r="MH79" i="28"/>
  <c r="MJ79" i="28"/>
  <c r="LY79" i="28"/>
  <c r="MC71" i="28"/>
  <c r="MT71" i="28"/>
  <c r="NQ71" i="28"/>
  <c r="NO71" i="28"/>
  <c r="PD71" i="28"/>
  <c r="LK71" i="28"/>
  <c r="LY71" i="28"/>
  <c r="KD71" i="28"/>
  <c r="HW71" i="28"/>
  <c r="NK71" i="28"/>
  <c r="LD71" i="28"/>
  <c r="IX71" i="28"/>
  <c r="OL71" i="28"/>
  <c r="MF71" i="28"/>
  <c r="KV72" i="28"/>
  <c r="OF72" i="28"/>
  <c r="NH72" i="28"/>
  <c r="KE72" i="28"/>
  <c r="IP72" i="28"/>
  <c r="NT72" i="28"/>
  <c r="LT72" i="28"/>
  <c r="LA72" i="28"/>
  <c r="IV72" i="28"/>
  <c r="OJ72" i="28"/>
  <c r="MC72" i="28"/>
  <c r="JV72" i="28"/>
  <c r="PJ72" i="28"/>
  <c r="NC72" i="28"/>
  <c r="PA72" i="28"/>
  <c r="FZ54" i="28"/>
  <c r="CD29" i="28"/>
  <c r="IV16" i="28"/>
  <c r="PA19" i="28"/>
  <c r="ND19" i="28"/>
  <c r="KA19" i="28"/>
  <c r="LC19" i="28"/>
  <c r="BP47" i="28"/>
  <c r="IE48" i="28"/>
  <c r="OQ48" i="28"/>
  <c r="ON90" i="28"/>
  <c r="KH100" i="28"/>
  <c r="JO90" i="28"/>
  <c r="PD90" i="28"/>
  <c r="LY90" i="28"/>
  <c r="KA90" i="28"/>
  <c r="IA90" i="28"/>
  <c r="NR90" i="28"/>
  <c r="MX90" i="28"/>
  <c r="KQ90" i="28"/>
  <c r="IJ90" i="28"/>
  <c r="NX90" i="28"/>
  <c r="LQ90" i="28"/>
  <c r="JJ90" i="28"/>
  <c r="OX90" i="28"/>
  <c r="MR90" i="28"/>
  <c r="JY90" i="28"/>
  <c r="PM90" i="28"/>
  <c r="KM90" i="28"/>
  <c r="MU90" i="28"/>
  <c r="JC79" i="28"/>
  <c r="LH79" i="28"/>
  <c r="JA79" i="28"/>
  <c r="KE79" i="28"/>
  <c r="NX79" i="28"/>
  <c r="NJ79" i="28"/>
  <c r="MS79" i="28"/>
  <c r="LP79" i="28"/>
  <c r="KJ79" i="28"/>
  <c r="JI79" i="28"/>
  <c r="IL79" i="28"/>
  <c r="PK79" i="28"/>
  <c r="OH79" i="28"/>
  <c r="NB79" i="28"/>
  <c r="MT79" i="28"/>
  <c r="MV79" i="28"/>
  <c r="MK79" i="28"/>
  <c r="MO79" i="28"/>
  <c r="LE71" i="28"/>
  <c r="LV71" i="28"/>
  <c r="MS71" i="28"/>
  <c r="MQ71" i="28"/>
  <c r="OF71" i="28"/>
  <c r="KM71" i="28"/>
  <c r="MK71" i="28"/>
  <c r="KP71" i="28"/>
  <c r="II71" i="28"/>
  <c r="NW71" i="28"/>
  <c r="LP71" i="28"/>
  <c r="JJ71" i="28"/>
  <c r="OX71" i="28"/>
  <c r="MR71" i="28"/>
  <c r="PL72" i="28"/>
  <c r="JZ72" i="28"/>
  <c r="OI72" i="28"/>
  <c r="LH72" i="28"/>
  <c r="JN72" i="28"/>
  <c r="OU72" i="28"/>
  <c r="MV72" i="28"/>
  <c r="LM72" i="28"/>
  <c r="JH72" i="28"/>
  <c r="OV72" i="28"/>
  <c r="MO72" i="28"/>
  <c r="KH72" i="28"/>
  <c r="IA72" i="28"/>
  <c r="OM72" i="28"/>
  <c r="PM72" i="28"/>
  <c r="DS54" i="28"/>
  <c r="HR29" i="28"/>
  <c r="OJ16" i="28"/>
  <c r="NE19" i="28"/>
  <c r="LH19" i="28"/>
  <c r="PC19" i="28"/>
  <c r="MY19" i="28"/>
  <c r="OR16" i="28"/>
  <c r="MH71" i="28"/>
  <c r="DI47" i="28"/>
  <c r="IO48" i="28"/>
  <c r="PA48" i="28"/>
  <c r="IA100" i="28"/>
  <c r="KO90" i="28"/>
  <c r="U90" i="28"/>
  <c r="NF90" i="28"/>
  <c r="LA90" i="28"/>
  <c r="JC90" i="28"/>
  <c r="OR90" i="28"/>
  <c r="NJ90" i="28"/>
  <c r="LC90" i="28"/>
  <c r="IV90" i="28"/>
  <c r="OJ90" i="28"/>
  <c r="MC90" i="28"/>
  <c r="JV90" i="28"/>
  <c r="PJ90" i="28"/>
  <c r="ND90" i="28"/>
  <c r="KK90" i="28"/>
  <c r="KN90" i="28"/>
  <c r="NU90" i="28"/>
  <c r="IG90" i="28"/>
  <c r="JB79" i="28"/>
  <c r="U79" i="28"/>
  <c r="PO79" i="28"/>
  <c r="IE79" i="28"/>
  <c r="OM79" i="28"/>
  <c r="NY79" i="28"/>
  <c r="NK79" i="28"/>
  <c r="ME79" i="28"/>
  <c r="LB79" i="28"/>
  <c r="JW79" i="28"/>
  <c r="IX79" i="28"/>
  <c r="IA79" i="28"/>
  <c r="OW79" i="28"/>
  <c r="NQ79" i="28"/>
  <c r="NF79" i="28"/>
  <c r="NH79" i="28"/>
  <c r="MW79" i="28"/>
  <c r="KD79" i="28"/>
  <c r="KG71" i="28"/>
  <c r="PO71" i="28"/>
  <c r="KX71" i="28"/>
  <c r="LU71" i="28"/>
  <c r="LS71" i="28"/>
  <c r="NH71" i="28"/>
  <c r="JO71" i="28"/>
  <c r="MW71" i="28"/>
  <c r="LB71" i="28"/>
  <c r="IU71" i="28"/>
  <c r="OI71" i="28"/>
  <c r="MB71" i="28"/>
  <c r="JV71" i="28"/>
  <c r="PJ71" i="28"/>
  <c r="ND71" i="28"/>
  <c r="KZ72" i="28"/>
  <c r="U72" i="28"/>
  <c r="PN72" i="28"/>
  <c r="MJ72" i="28"/>
  <c r="KL72" i="28"/>
  <c r="IS72" i="28"/>
  <c r="NW72" i="28"/>
  <c r="LY72" i="28"/>
  <c r="JT72" i="28"/>
  <c r="PH72" i="28"/>
  <c r="NA72" i="28"/>
  <c r="KT72" i="28"/>
  <c r="IM72" i="28"/>
  <c r="OY72" i="28"/>
  <c r="IE72" i="28"/>
  <c r="BX54" i="28"/>
  <c r="MC16" i="28"/>
  <c r="LI19" i="28"/>
  <c r="JL19" i="28"/>
  <c r="MS19" i="28"/>
  <c r="IF19" i="28"/>
  <c r="KF19" i="28"/>
  <c r="JN71" i="28"/>
  <c r="AO47" i="28"/>
  <c r="CA36" i="28"/>
  <c r="KL48" i="28"/>
  <c r="KK48" i="28"/>
  <c r="JN48" i="28"/>
  <c r="NM90" i="28"/>
  <c r="NO100" i="28"/>
  <c r="LV90" i="28"/>
  <c r="IQ90" i="28"/>
  <c r="OF90" i="28"/>
  <c r="MH90" i="28"/>
  <c r="KC90" i="28"/>
  <c r="IH90" i="28"/>
  <c r="NV90" i="28"/>
  <c r="LO90" i="28"/>
  <c r="JH90" i="28"/>
  <c r="OV90" i="28"/>
  <c r="MO90" i="28"/>
  <c r="KH90" i="28"/>
  <c r="IB90" i="28"/>
  <c r="NP90" i="28"/>
  <c r="KW90" i="28"/>
  <c r="JN90" i="28"/>
  <c r="MT90" i="28"/>
  <c r="NC79" i="28"/>
  <c r="IF79" i="28"/>
  <c r="PC79" i="28"/>
  <c r="ON79" i="28"/>
  <c r="NZ79" i="28"/>
  <c r="MU79" i="28"/>
  <c r="LQ79" i="28"/>
  <c r="KK79" i="28"/>
  <c r="JJ79" i="28"/>
  <c r="IM79" i="28"/>
  <c r="PL79" i="28"/>
  <c r="OI79" i="28"/>
  <c r="NR79" i="28"/>
  <c r="NT79" i="28"/>
  <c r="NI79" i="28"/>
  <c r="ID79" i="28"/>
  <c r="JI71" i="28"/>
  <c r="OQ71" i="28"/>
  <c r="JZ71" i="28"/>
  <c r="KW71" i="28"/>
  <c r="KU71" i="28"/>
  <c r="MJ71" i="28"/>
  <c r="IQ71" i="28"/>
  <c r="NI71" i="28"/>
  <c r="LN71" i="28"/>
  <c r="JG71" i="28"/>
  <c r="OU71" i="28"/>
  <c r="MN71" i="28"/>
  <c r="KH71" i="28"/>
  <c r="IB71" i="28"/>
  <c r="NP71" i="28"/>
  <c r="IH72" i="28"/>
  <c r="NK72" i="28"/>
  <c r="LL72" i="28"/>
  <c r="JQ72" i="28"/>
  <c r="PB72" i="28"/>
  <c r="MK72" i="28"/>
  <c r="KF72" i="28"/>
  <c r="HY72" i="28"/>
  <c r="NM72" i="28"/>
  <c r="LF72" i="28"/>
  <c r="IY72" i="28"/>
  <c r="PK72" i="28"/>
  <c r="B72" i="28"/>
  <c r="D72" i="28" s="1"/>
  <c r="MI72" i="28"/>
  <c r="OO72" i="28"/>
  <c r="JA72" i="28"/>
  <c r="LW72" i="28"/>
  <c r="OC72" i="28"/>
  <c r="LK72" i="28"/>
  <c r="NQ72" i="28"/>
  <c r="IC72" i="28"/>
  <c r="KM72" i="28"/>
  <c r="MS72" i="28"/>
  <c r="PC72" i="28"/>
  <c r="JO72" i="28"/>
  <c r="OQ72" i="28"/>
  <c r="JC72" i="28"/>
  <c r="LI72" i="28"/>
  <c r="OA72" i="28"/>
  <c r="OE72" i="28"/>
  <c r="IQ72" i="28"/>
  <c r="KW72" i="28"/>
  <c r="NO72" i="28"/>
  <c r="MJ16" i="28"/>
  <c r="OP16" i="28"/>
  <c r="NE16" i="28"/>
  <c r="S16" i="28"/>
  <c r="KJ16" i="28"/>
  <c r="MQ16" i="28"/>
  <c r="OX16" i="28"/>
  <c r="JJ16" i="28"/>
  <c r="LQ16" i="28"/>
  <c r="NX16" i="28"/>
  <c r="IJ16" i="28"/>
  <c r="KQ16" i="28"/>
  <c r="MX16" i="28"/>
  <c r="OS16" i="28"/>
  <c r="JE16" i="28"/>
  <c r="KY16" i="28"/>
  <c r="OF16" i="28"/>
  <c r="IE16" i="28"/>
  <c r="MS16" i="28"/>
  <c r="PL16" i="28"/>
  <c r="JX16" i="28"/>
  <c r="ME16" i="28"/>
  <c r="OL16" i="28"/>
  <c r="IX16" i="28"/>
  <c r="LE16" i="28"/>
  <c r="NL16" i="28"/>
  <c r="HX16" i="28"/>
  <c r="KE16" i="28"/>
  <c r="ML16" i="28"/>
  <c r="OG16" i="28"/>
  <c r="IS16" i="28"/>
  <c r="JO16" i="28"/>
  <c r="KA16" i="28"/>
  <c r="MG16" i="28"/>
  <c r="OZ16" i="28"/>
  <c r="JL16" i="28"/>
  <c r="LS16" i="28"/>
  <c r="NZ16" i="28"/>
  <c r="IL16" i="28"/>
  <c r="KS16" i="28"/>
  <c r="MZ16" i="28"/>
  <c r="PG16" i="28"/>
  <c r="JS16" i="28"/>
  <c r="LZ16" i="28"/>
  <c r="NU16" i="28"/>
  <c r="IG16" i="28"/>
  <c r="JC16" i="28"/>
  <c r="LK16" i="28"/>
  <c r="JP16" i="28"/>
  <c r="ID16" i="28"/>
  <c r="LW16" i="28"/>
  <c r="LU16" i="28"/>
  <c r="ON16" i="28"/>
  <c r="IZ16" i="28"/>
  <c r="LG16" i="28"/>
  <c r="NN16" i="28"/>
  <c r="HZ16" i="28"/>
  <c r="KG16" i="28"/>
  <c r="MN16" i="28"/>
  <c r="OU16" i="28"/>
  <c r="JG16" i="28"/>
  <c r="LN16" i="28"/>
  <c r="NI16" i="28"/>
  <c r="IQ16" i="28"/>
  <c r="MT16" i="28"/>
  <c r="NG16" i="28"/>
  <c r="LL16" i="28"/>
  <c r="JZ16" i="28"/>
  <c r="NS16" i="28"/>
  <c r="LI16" i="28"/>
  <c r="OB16" i="28"/>
  <c r="IN16" i="28"/>
  <c r="KU16" i="28"/>
  <c r="NB16" i="28"/>
  <c r="PI16" i="28"/>
  <c r="JU16" i="28"/>
  <c r="MB16" i="28"/>
  <c r="OI16" i="28"/>
  <c r="IU16" i="28"/>
  <c r="LB16" i="28"/>
  <c r="MW16" i="28"/>
  <c r="KM16" i="28"/>
  <c r="MU16" i="28"/>
  <c r="PC16" i="28"/>
  <c r="NH16" i="28"/>
  <c r="LV16" i="28"/>
  <c r="PO16" i="28"/>
  <c r="KW16" i="28"/>
  <c r="NP16" i="28"/>
  <c r="IB16" i="28"/>
  <c r="KI16" i="28"/>
  <c r="MP16" i="28"/>
  <c r="OW16" i="28"/>
  <c r="JI16" i="28"/>
  <c r="LP16" i="28"/>
  <c r="NW16" i="28"/>
  <c r="II16" i="28"/>
  <c r="KP16" i="28"/>
  <c r="MK16" i="28"/>
  <c r="MI16" i="28"/>
  <c r="PD16" i="28"/>
  <c r="NR16" i="28"/>
  <c r="KK16" i="28"/>
  <c r="ND16" i="28"/>
  <c r="PK16" i="28"/>
  <c r="JW16" i="28"/>
  <c r="MD16" i="28"/>
  <c r="OK16" i="28"/>
  <c r="IW16" i="28"/>
  <c r="LD16" i="28"/>
  <c r="NK16" i="28"/>
  <c r="HW16" i="28"/>
  <c r="KD16" i="28"/>
  <c r="LY16" i="28"/>
  <c r="OE16" i="28"/>
  <c r="KX16" i="28"/>
  <c r="IR16" i="28"/>
  <c r="JN16" i="28"/>
  <c r="PN16" i="28"/>
  <c r="IF16" i="28"/>
  <c r="IP16" i="28"/>
  <c r="PM16" i="28"/>
  <c r="JY16" i="28"/>
  <c r="MR16" i="28"/>
  <c r="OY16" i="28"/>
  <c r="JK16" i="28"/>
  <c r="LR16" i="28"/>
  <c r="NY16" i="28"/>
  <c r="IK16" i="28"/>
  <c r="KR16" i="28"/>
  <c r="MY16" i="28"/>
  <c r="PF16" i="28"/>
  <c r="JR16" i="28"/>
  <c r="LM16" i="28"/>
  <c r="JD16" i="28"/>
  <c r="LJ16" i="28"/>
  <c r="KB16" i="28"/>
  <c r="KL16" i="28"/>
  <c r="PA16" i="28"/>
  <c r="JM16" i="28"/>
  <c r="MF16" i="28"/>
  <c r="OM16" i="28"/>
  <c r="IY16" i="28"/>
  <c r="LF16" i="28"/>
  <c r="NM16" i="28"/>
  <c r="HY16" i="28"/>
  <c r="KF16" i="28"/>
  <c r="MM16" i="28"/>
  <c r="OT16" i="28"/>
  <c r="JF16" i="28"/>
  <c r="LA16" i="28"/>
  <c r="KZ16" i="28"/>
  <c r="NF16" i="28"/>
  <c r="LX16" i="28"/>
  <c r="MH16" i="28"/>
  <c r="OO16" i="28"/>
  <c r="JA16" i="28"/>
  <c r="LT16" i="28"/>
  <c r="OA16" i="28"/>
  <c r="IM16" i="28"/>
  <c r="KT16" i="28"/>
  <c r="NA16" i="28"/>
  <c r="PH16" i="28"/>
  <c r="JT16" i="28"/>
  <c r="MA16" i="28"/>
  <c r="OH16" i="28"/>
  <c r="IT16" i="28"/>
  <c r="KO16" i="28"/>
  <c r="OQ16" i="28"/>
  <c r="MV16" i="28"/>
  <c r="PB16" i="28"/>
  <c r="NT16" i="28"/>
  <c r="OC16" i="28"/>
  <c r="IO16" i="28"/>
  <c r="LH16" i="28"/>
  <c r="NO16" i="28"/>
  <c r="IA16" i="28"/>
  <c r="KH16" i="28"/>
  <c r="MO16" i="28"/>
  <c r="OV16" i="28"/>
  <c r="JH16" i="28"/>
  <c r="LO16" i="28"/>
  <c r="NV16" i="28"/>
  <c r="IH16" i="28"/>
  <c r="KC16" i="28"/>
  <c r="HE27" i="28"/>
  <c r="AF27" i="28"/>
  <c r="CL27" i="28"/>
  <c r="GB27" i="28"/>
  <c r="DG27" i="28"/>
  <c r="CT27" i="28"/>
  <c r="CG27" i="28"/>
  <c r="DO27" i="28"/>
  <c r="GS27" i="28"/>
  <c r="DW27" i="28"/>
  <c r="BN27" i="28"/>
  <c r="FP27" i="28"/>
  <c r="CU27" i="28"/>
  <c r="BV27" i="28"/>
  <c r="AK27" i="28"/>
  <c r="BS27" i="28"/>
  <c r="EW27" i="28"/>
  <c r="DK27" i="28"/>
  <c r="AD27" i="28"/>
  <c r="FD27" i="28"/>
  <c r="CI27" i="28"/>
  <c r="GK27" i="28"/>
  <c r="FX27" i="28"/>
  <c r="EZ27" i="28"/>
  <c r="GU27" i="28"/>
  <c r="EK27" i="28"/>
  <c r="CY27" i="28"/>
  <c r="FQ27" i="28"/>
  <c r="EF27" i="28"/>
  <c r="BW27" i="28"/>
  <c r="EO27" i="28"/>
  <c r="CF27" i="28"/>
  <c r="DM27" i="28"/>
  <c r="CM27" i="28"/>
  <c r="FE27" i="28"/>
  <c r="DH27" i="28"/>
  <c r="BK27" i="28"/>
  <c r="CS27" i="28"/>
  <c r="EA27" i="28"/>
  <c r="BQ27" i="28"/>
  <c r="BO27" i="28"/>
  <c r="ES27" i="28"/>
  <c r="BL27" i="28"/>
  <c r="AM27" i="28"/>
  <c r="AW27" i="28"/>
  <c r="CE27" i="28"/>
  <c r="HR27" i="28"/>
  <c r="GF27" i="28"/>
  <c r="AQ27" i="28"/>
  <c r="EG27" i="28"/>
  <c r="AZ27" i="28"/>
  <c r="HJ27" i="28"/>
  <c r="GJ27" i="28"/>
  <c r="AI27" i="28"/>
  <c r="HF27" i="28"/>
  <c r="FT27" i="28"/>
  <c r="HN27" i="28"/>
  <c r="DU27" i="28"/>
  <c r="AN27" i="28"/>
  <c r="FN27" i="28"/>
  <c r="CR27" i="28"/>
  <c r="HI27" i="28"/>
  <c r="GW27" i="28"/>
  <c r="GT27" i="28"/>
  <c r="EV27" i="28"/>
  <c r="ET27" i="28"/>
  <c r="CK27" i="28"/>
  <c r="HK27" i="28"/>
  <c r="FB27" i="28"/>
  <c r="GI27" i="28"/>
  <c r="FM27" i="28"/>
  <c r="EX27" i="28"/>
  <c r="DX27" i="28"/>
  <c r="DV27" i="28"/>
  <c r="BM27" i="28"/>
  <c r="GY27" i="28"/>
  <c r="EP27" i="28"/>
  <c r="HU27" i="28"/>
  <c r="BU27" i="28"/>
  <c r="CP27" i="28"/>
  <c r="DL27" i="28"/>
  <c r="DJ27" i="28"/>
  <c r="GZ27" i="28"/>
  <c r="GA27" i="28"/>
  <c r="ED27" i="28"/>
  <c r="FY27" i="28"/>
  <c r="FL27" i="28"/>
  <c r="FA27" i="28"/>
  <c r="B82" i="28"/>
  <c r="D82" i="28" s="1"/>
  <c r="JP82" i="28"/>
  <c r="EY42" i="28"/>
  <c r="FL42" i="28"/>
  <c r="BU42" i="28"/>
  <c r="HI42" i="28"/>
  <c r="CH42" i="28"/>
  <c r="HV42" i="28"/>
  <c r="DG42" i="28"/>
  <c r="AN42" i="28"/>
  <c r="GB42" i="28"/>
  <c r="AO42" i="28"/>
  <c r="GC42" i="28"/>
  <c r="BN42" i="28"/>
  <c r="HB42" i="28"/>
  <c r="CY42" i="28"/>
  <c r="FK42" i="28"/>
  <c r="AJ42" i="28"/>
  <c r="FX42" i="28"/>
  <c r="CG42" i="28"/>
  <c r="HU42" i="28"/>
  <c r="CT42" i="28"/>
  <c r="DS42" i="28"/>
  <c r="AZ42" i="28"/>
  <c r="GN42" i="28"/>
  <c r="BA42" i="28"/>
  <c r="GO42" i="28"/>
  <c r="BZ42" i="28"/>
  <c r="HN42" i="28"/>
  <c r="DK42" i="28"/>
  <c r="AI42" i="28"/>
  <c r="FW42" i="28"/>
  <c r="AV42" i="28"/>
  <c r="GJ42" i="28"/>
  <c r="CS42" i="28"/>
  <c r="DF42" i="28"/>
  <c r="EE42" i="28"/>
  <c r="BL42" i="28"/>
  <c r="GZ42" i="28"/>
  <c r="BM42" i="28"/>
  <c r="HA42" i="28"/>
  <c r="CL42" i="28"/>
  <c r="DW42" i="28"/>
  <c r="AU42" i="28"/>
  <c r="GI42" i="28"/>
  <c r="BH42" i="28"/>
  <c r="GV42" i="28"/>
  <c r="DE42" i="28"/>
  <c r="DR42" i="28"/>
  <c r="EQ42" i="28"/>
  <c r="BX42" i="28"/>
  <c r="HL42" i="28"/>
  <c r="BY42" i="28"/>
  <c r="HM42" i="28"/>
  <c r="CX42" i="28"/>
  <c r="EI42" i="28"/>
  <c r="BG42" i="28"/>
  <c r="GU42" i="28"/>
  <c r="BT42" i="28"/>
  <c r="HH42" i="28"/>
  <c r="DQ42" i="28"/>
  <c r="ED42" i="28"/>
  <c r="FC42" i="28"/>
  <c r="CJ42" i="28"/>
  <c r="CK42" i="28"/>
  <c r="DJ42" i="28"/>
  <c r="EU42" i="28"/>
  <c r="BS42" i="28"/>
  <c r="HG42" i="28"/>
  <c r="CF42" i="28"/>
  <c r="HT42" i="28"/>
  <c r="EC42" i="28"/>
  <c r="EP42" i="28"/>
  <c r="FO42" i="28"/>
  <c r="CV42" i="28"/>
  <c r="CW42" i="28"/>
  <c r="DV42" i="28"/>
  <c r="FG42" i="28"/>
  <c r="CE42" i="28"/>
  <c r="HS42" i="28"/>
  <c r="CR42" i="28"/>
  <c r="EO42" i="28"/>
  <c r="FB42" i="28"/>
  <c r="AM42" i="28"/>
  <c r="GA42" i="28"/>
  <c r="DH42" i="28"/>
  <c r="DI42" i="28"/>
  <c r="EH42" i="28"/>
  <c r="AE42" i="28"/>
  <c r="FS42" i="28"/>
  <c r="CQ42" i="28"/>
  <c r="DD42" i="28"/>
  <c r="FA42" i="28"/>
  <c r="FN42" i="28"/>
  <c r="AY42" i="28"/>
  <c r="GM42" i="28"/>
  <c r="DT42" i="28"/>
  <c r="DU42" i="28"/>
  <c r="ET42" i="28"/>
  <c r="AQ42" i="28"/>
  <c r="GE42" i="28"/>
  <c r="DC42" i="28"/>
  <c r="DP42" i="28"/>
  <c r="FM42" i="28"/>
  <c r="AL42" i="28"/>
  <c r="FZ42" i="28"/>
  <c r="BK42" i="28"/>
  <c r="GY42" i="28"/>
  <c r="EF42" i="28"/>
  <c r="EG42" i="28"/>
  <c r="FF42" i="28"/>
  <c r="BC42" i="28"/>
  <c r="GQ42" i="28"/>
  <c r="DO42" i="28"/>
  <c r="EB42" i="28"/>
  <c r="AK42" i="28"/>
  <c r="FY42" i="28"/>
  <c r="AX42" i="28"/>
  <c r="GL42" i="28"/>
  <c r="BW42" i="28"/>
  <c r="HK42" i="28"/>
  <c r="ER42" i="28"/>
  <c r="ES42" i="28"/>
  <c r="AD42" i="28"/>
  <c r="FR42" i="28"/>
  <c r="BO42" i="28"/>
  <c r="HC42" i="28"/>
  <c r="EA42" i="28"/>
  <c r="EN42" i="28"/>
  <c r="AW42" i="28"/>
  <c r="GK42" i="28"/>
  <c r="BJ42" i="28"/>
  <c r="GX42" i="28"/>
  <c r="CI42" i="28"/>
  <c r="FD42" i="28"/>
  <c r="FE42" i="28"/>
  <c r="GW42" i="28"/>
  <c r="EM42" i="28"/>
  <c r="GP42" i="28"/>
  <c r="BI42" i="28"/>
  <c r="JC82" i="28"/>
  <c r="JX82" i="28"/>
  <c r="KT82" i="28"/>
  <c r="KY82" i="28"/>
  <c r="LT82" i="28"/>
  <c r="MA82" i="28"/>
  <c r="LD82" i="28"/>
  <c r="JW82" i="28"/>
  <c r="JA82" i="28"/>
  <c r="LV82" i="28"/>
  <c r="GD42" i="28"/>
  <c r="B53" i="28"/>
  <c r="D53" i="28" s="1"/>
  <c r="JZ53" i="28"/>
  <c r="NF53" i="28"/>
  <c r="IO53" i="28"/>
  <c r="NK53" i="28"/>
  <c r="IA53" i="28"/>
  <c r="KH53" i="28"/>
  <c r="MC53" i="28"/>
  <c r="OS53" i="28"/>
  <c r="JE53" i="28"/>
  <c r="KZ53" i="28"/>
  <c r="NG53" i="28"/>
  <c r="IB53" i="28"/>
  <c r="KL53" i="28"/>
  <c r="KP53" i="28"/>
  <c r="KV53" i="28"/>
  <c r="OB53" i="28"/>
  <c r="JK53" i="28"/>
  <c r="OD53" i="28"/>
  <c r="IT53" i="28"/>
  <c r="PJ53" i="28"/>
  <c r="JV53" i="28"/>
  <c r="LQ53" i="28"/>
  <c r="OG53" i="28"/>
  <c r="IS53" i="28"/>
  <c r="KN53" i="28"/>
  <c r="MU53" i="28"/>
  <c r="IU53" i="28"/>
  <c r="IC53" i="28"/>
  <c r="LH53" i="28"/>
  <c r="LI53" i="28"/>
  <c r="LP53" i="28"/>
  <c r="OZ53" i="28"/>
  <c r="KE53" i="28"/>
  <c r="PB53" i="28"/>
  <c r="JM53" i="28"/>
  <c r="OX53" i="28"/>
  <c r="JJ53" i="28"/>
  <c r="LE53" i="28"/>
  <c r="NU53" i="28"/>
  <c r="IG53" i="28"/>
  <c r="KB53" i="28"/>
  <c r="MI53" i="28"/>
  <c r="JN53" i="28"/>
  <c r="IV53" i="28"/>
  <c r="MB53" i="28"/>
  <c r="ME53" i="28"/>
  <c r="ML53" i="28"/>
  <c r="KX53" i="28"/>
  <c r="KI53" i="28"/>
  <c r="OL53" i="28"/>
  <c r="IX53" i="28"/>
  <c r="KS53" i="28"/>
  <c r="NI53" i="28"/>
  <c r="PD53" i="28"/>
  <c r="JP53" i="28"/>
  <c r="LW53" i="28"/>
  <c r="KJ53" i="28"/>
  <c r="JR53" i="28"/>
  <c r="MX53" i="28"/>
  <c r="MY53" i="28"/>
  <c r="NE53" i="28"/>
  <c r="LT53" i="28"/>
  <c r="LC53" i="28"/>
  <c r="NZ53" i="28"/>
  <c r="IL53" i="28"/>
  <c r="KG53" i="28"/>
  <c r="MW53" i="28"/>
  <c r="OR53" i="28"/>
  <c r="JD53" i="28"/>
  <c r="LK53" i="28"/>
  <c r="LD53" i="28"/>
  <c r="KK53" i="28"/>
  <c r="NQ53" i="28"/>
  <c r="NR53" i="28"/>
  <c r="OA53" i="28"/>
  <c r="HX53" i="28"/>
  <c r="MN53" i="28"/>
  <c r="HZ53" i="28"/>
  <c r="LV53" i="28"/>
  <c r="NN53" i="28"/>
  <c r="PI53" i="28"/>
  <c r="JU53" i="28"/>
  <c r="MK53" i="28"/>
  <c r="OF53" i="28"/>
  <c r="IR53" i="28"/>
  <c r="KY53" i="28"/>
  <c r="LZ53" i="28"/>
  <c r="LG53" i="28"/>
  <c r="ON53" i="28"/>
  <c r="OO53" i="28"/>
  <c r="OY53" i="28"/>
  <c r="IN53" i="28"/>
  <c r="NJ53" i="28"/>
  <c r="IP53" i="28"/>
  <c r="MR53" i="28"/>
  <c r="NB53" i="28"/>
  <c r="OW53" i="28"/>
  <c r="JI53" i="28"/>
  <c r="LY53" i="28"/>
  <c r="NT53" i="28"/>
  <c r="IF53" i="28"/>
  <c r="KM53" i="28"/>
  <c r="MS53" i="28"/>
  <c r="MA53" i="28"/>
  <c r="PL53" i="28"/>
  <c r="PM53" i="28"/>
  <c r="JH53" i="28"/>
  <c r="OC53" i="28"/>
  <c r="JL53" i="28"/>
  <c r="NL53" i="28"/>
  <c r="MP53" i="28"/>
  <c r="OK53" i="28"/>
  <c r="IW53" i="28"/>
  <c r="LM53" i="28"/>
  <c r="NH53" i="28"/>
  <c r="PO53" i="28"/>
  <c r="KA53" i="28"/>
  <c r="NO53" i="28"/>
  <c r="MT53" i="28"/>
  <c r="KD53" i="28"/>
  <c r="PA53" i="28"/>
  <c r="KF53" i="28"/>
  <c r="OH53" i="28"/>
  <c r="MD53" i="28"/>
  <c r="NY53" i="28"/>
  <c r="PG53" i="28"/>
  <c r="LA53" i="28"/>
  <c r="MV53" i="28"/>
  <c r="PC53" i="28"/>
  <c r="JO53" i="28"/>
  <c r="OJ53" i="28"/>
  <c r="NP53" i="28"/>
  <c r="U53" i="28"/>
  <c r="HW53" i="28"/>
  <c r="KW53" i="28"/>
  <c r="LB53" i="28"/>
  <c r="LR53" i="28"/>
  <c r="NM53" i="28"/>
  <c r="OU53" i="28"/>
  <c r="KO53" i="28"/>
  <c r="MJ53" i="28"/>
  <c r="OQ53" i="28"/>
  <c r="JC53" i="28"/>
  <c r="PH53" i="28"/>
  <c r="OM53" i="28"/>
  <c r="ID53" i="28"/>
  <c r="B34" i="28"/>
  <c r="D34" i="28" s="1"/>
  <c r="NG34" i="28"/>
  <c r="PE34" i="28"/>
  <c r="LW34" i="28"/>
  <c r="LY34" i="28"/>
  <c r="MH34" i="28"/>
  <c r="PA34" i="28"/>
  <c r="JM34" i="28"/>
  <c r="MF34" i="28"/>
  <c r="OM34" i="28"/>
  <c r="IY34" i="28"/>
  <c r="LF34" i="28"/>
  <c r="NM34" i="28"/>
  <c r="HY34" i="28"/>
  <c r="KF34" i="28"/>
  <c r="MM34" i="28"/>
  <c r="OT34" i="28"/>
  <c r="JF34" i="28"/>
  <c r="JE34" i="28"/>
  <c r="PC34" i="28"/>
  <c r="NS34" i="28"/>
  <c r="NU34" i="28"/>
  <c r="LV34" i="28"/>
  <c r="OO34" i="28"/>
  <c r="JA34" i="28"/>
  <c r="LT34" i="28"/>
  <c r="OA34" i="28"/>
  <c r="IM34" i="28"/>
  <c r="KT34" i="28"/>
  <c r="NA34" i="28"/>
  <c r="PH34" i="28"/>
  <c r="JT34" i="28"/>
  <c r="MA34" i="28"/>
  <c r="OH34" i="28"/>
  <c r="IT34" i="28"/>
  <c r="LA34" i="28"/>
  <c r="PO34" i="28"/>
  <c r="LJ34" i="28"/>
  <c r="OC34" i="28"/>
  <c r="IO34" i="28"/>
  <c r="LH34" i="28"/>
  <c r="NO34" i="28"/>
  <c r="IA34" i="28"/>
  <c r="KH34" i="28"/>
  <c r="MO34" i="28"/>
  <c r="OV34" i="28"/>
  <c r="JH34" i="28"/>
  <c r="LO34" i="28"/>
  <c r="NV34" i="28"/>
  <c r="IH34" i="28"/>
  <c r="MW34" i="28"/>
  <c r="KX34" i="28"/>
  <c r="NQ34" i="28"/>
  <c r="IC34" i="28"/>
  <c r="KV34" i="28"/>
  <c r="NC34" i="28"/>
  <c r="PJ34" i="28"/>
  <c r="JV34" i="28"/>
  <c r="MC34" i="28"/>
  <c r="OJ34" i="28"/>
  <c r="IV34" i="28"/>
  <c r="LC34" i="28"/>
  <c r="NJ34" i="28"/>
  <c r="IR34" i="28"/>
  <c r="OS34" i="28"/>
  <c r="KL34" i="28"/>
  <c r="NE34" i="28"/>
  <c r="S34" i="28"/>
  <c r="KJ34" i="28"/>
  <c r="MQ34" i="28"/>
  <c r="OX34" i="28"/>
  <c r="JJ34" i="28"/>
  <c r="LQ34" i="28"/>
  <c r="NX34" i="28"/>
  <c r="IJ34" i="28"/>
  <c r="KQ34" i="28"/>
  <c r="MX34" i="28"/>
  <c r="KN34" i="28"/>
  <c r="PN34" i="28"/>
  <c r="JZ34" i="28"/>
  <c r="MS34" i="28"/>
  <c r="PL34" i="28"/>
  <c r="JX34" i="28"/>
  <c r="ME34" i="28"/>
  <c r="OL34" i="28"/>
  <c r="IX34" i="28"/>
  <c r="LE34" i="28"/>
  <c r="NL34" i="28"/>
  <c r="HX34" i="28"/>
  <c r="KE34" i="28"/>
  <c r="ML34" i="28"/>
  <c r="MJ34" i="28"/>
  <c r="PB34" i="28"/>
  <c r="JN34" i="28"/>
  <c r="MG34" i="28"/>
  <c r="OZ34" i="28"/>
  <c r="JL34" i="28"/>
  <c r="LS34" i="28"/>
  <c r="NZ34" i="28"/>
  <c r="IL34" i="28"/>
  <c r="KS34" i="28"/>
  <c r="MZ34" i="28"/>
  <c r="PG34" i="28"/>
  <c r="JS34" i="28"/>
  <c r="LZ34" i="28"/>
  <c r="OF34" i="28"/>
  <c r="IF34" i="28"/>
  <c r="IQ34" i="28"/>
  <c r="OP34" i="28"/>
  <c r="JB34" i="28"/>
  <c r="LU34" i="28"/>
  <c r="ON34" i="28"/>
  <c r="IZ34" i="28"/>
  <c r="LG34" i="28"/>
  <c r="NN34" i="28"/>
  <c r="HZ34" i="28"/>
  <c r="KG34" i="28"/>
  <c r="MN34" i="28"/>
  <c r="OU34" i="28"/>
  <c r="JG34" i="28"/>
  <c r="LN34" i="28"/>
  <c r="JP34" i="28"/>
  <c r="KB34" i="28"/>
  <c r="KM34" i="28"/>
  <c r="OD34" i="28"/>
  <c r="IP34" i="28"/>
  <c r="LI34" i="28"/>
  <c r="OB34" i="28"/>
  <c r="IN34" i="28"/>
  <c r="KU34" i="28"/>
  <c r="NB34" i="28"/>
  <c r="PI34" i="28"/>
  <c r="JU34" i="28"/>
  <c r="MB34" i="28"/>
  <c r="OI34" i="28"/>
  <c r="IU34" i="28"/>
  <c r="LB34" i="28"/>
  <c r="LL34" i="28"/>
  <c r="JQ34" i="28"/>
  <c r="LX34" i="28"/>
  <c r="MI34" i="28"/>
  <c r="NR34" i="28"/>
  <c r="ID34" i="28"/>
  <c r="KW34" i="28"/>
  <c r="NP34" i="28"/>
  <c r="IB34" i="28"/>
  <c r="KI34" i="28"/>
  <c r="MP34" i="28"/>
  <c r="OW34" i="28"/>
  <c r="JI34" i="28"/>
  <c r="LP34" i="28"/>
  <c r="NW34" i="28"/>
  <c r="II34" i="28"/>
  <c r="KP34" i="28"/>
  <c r="JO34" i="28"/>
  <c r="NH34" i="28"/>
  <c r="LM34" i="28"/>
  <c r="IE34" i="28"/>
  <c r="NT34" i="28"/>
  <c r="IG34" i="28"/>
  <c r="NF34" i="28"/>
  <c r="U34" i="28"/>
  <c r="KK34" i="28"/>
  <c r="ND34" i="28"/>
  <c r="PK34" i="28"/>
  <c r="JW34" i="28"/>
  <c r="MD34" i="28"/>
  <c r="OK34" i="28"/>
  <c r="IW34" i="28"/>
  <c r="LD34" i="28"/>
  <c r="NK34" i="28"/>
  <c r="HW34" i="28"/>
  <c r="KD34" i="28"/>
  <c r="KB82" i="28"/>
  <c r="AP42" i="28"/>
  <c r="HJ42" i="28"/>
  <c r="KI26" i="28"/>
  <c r="II26" i="28"/>
  <c r="NB26" i="28"/>
  <c r="LB26" i="28"/>
  <c r="MP26" i="28"/>
  <c r="KP26" i="28"/>
  <c r="PI26" i="28"/>
  <c r="MW26" i="28"/>
  <c r="OW26" i="28"/>
  <c r="MK26" i="28"/>
  <c r="JU26" i="28"/>
  <c r="OR26" i="28"/>
  <c r="JI26" i="28"/>
  <c r="OF26" i="28"/>
  <c r="MB26" i="28"/>
  <c r="JD26" i="28"/>
  <c r="LP26" i="28"/>
  <c r="IR26" i="28"/>
  <c r="NQ26" i="28"/>
  <c r="OI26" i="28"/>
  <c r="LK26" i="28"/>
  <c r="PM26" i="28"/>
  <c r="NW26" i="28"/>
  <c r="KY26" i="28"/>
  <c r="NZ82" i="28"/>
  <c r="IG82" i="28"/>
  <c r="BV42" i="28"/>
  <c r="EZ42" i="28"/>
  <c r="PE33" i="28"/>
  <c r="JQ33" i="28"/>
  <c r="LL33" i="28"/>
  <c r="NS33" i="28"/>
  <c r="NC33" i="28"/>
  <c r="IE33" i="28"/>
  <c r="PJ33" i="28"/>
  <c r="JX33" i="28"/>
  <c r="JV33" i="28"/>
  <c r="MC33" i="28"/>
  <c r="LI33" i="28"/>
  <c r="OJ33" i="28"/>
  <c r="JY33" i="28"/>
  <c r="IV33" i="28"/>
  <c r="LC33" i="28"/>
  <c r="MF82" i="28"/>
  <c r="NB82" i="28"/>
  <c r="NY82" i="28"/>
  <c r="OB82" i="28"/>
  <c r="OX82" i="28"/>
  <c r="NW82" i="28"/>
  <c r="MZ82" i="28"/>
  <c r="LS82" i="28"/>
  <c r="MS82" i="28"/>
  <c r="LY82" i="28"/>
  <c r="CM42" i="28"/>
  <c r="FP42" i="28"/>
  <c r="NF71" i="28"/>
  <c r="HI34" i="28"/>
  <c r="AL34" i="28"/>
  <c r="BX34" i="28"/>
  <c r="DJ34" i="28"/>
  <c r="EJ34" i="28"/>
  <c r="FJ34" i="28"/>
  <c r="NM71" i="28"/>
  <c r="CE34" i="28"/>
  <c r="BJ34" i="28"/>
  <c r="CV34" i="28"/>
  <c r="EH34" i="28"/>
  <c r="FH34" i="28"/>
  <c r="GH34" i="28"/>
  <c r="ME71" i="28"/>
  <c r="BH71" i="28"/>
  <c r="FX34" i="28"/>
  <c r="EP34" i="28"/>
  <c r="GB34" i="28"/>
  <c r="HN34" i="28"/>
  <c r="AS34" i="28"/>
  <c r="HA71" i="28"/>
  <c r="FL34" i="28"/>
  <c r="AK34" i="28"/>
  <c r="FN34" i="28"/>
  <c r="GZ34" i="28"/>
  <c r="AQ34" i="28"/>
  <c r="BQ34" i="28"/>
  <c r="OJ85" i="28"/>
  <c r="EY71" i="28"/>
  <c r="CX36" i="28"/>
  <c r="CG34" i="28"/>
  <c r="FZ34" i="28"/>
  <c r="HL34" i="28"/>
  <c r="BC34" i="28"/>
  <c r="CC34" i="28"/>
  <c r="DA71" i="28"/>
  <c r="KW48" i="28"/>
  <c r="PC48" i="28"/>
  <c r="FY34" i="28"/>
  <c r="GX34" i="28"/>
  <c r="BA34" i="28"/>
  <c r="CA34" i="28"/>
  <c r="DA34" i="28"/>
  <c r="AV71" i="28"/>
  <c r="JY48" i="28"/>
  <c r="CR34" i="28"/>
  <c r="CI34" i="28"/>
  <c r="EG34" i="28"/>
  <c r="FG34" i="28"/>
  <c r="GG34" i="28"/>
  <c r="OO48" i="28"/>
  <c r="NR48" i="28"/>
  <c r="B27" i="28"/>
  <c r="D27" i="28" s="1"/>
  <c r="GJ34" i="28"/>
  <c r="DG34" i="28"/>
  <c r="FE34" i="28"/>
  <c r="GE34" i="28"/>
  <c r="LK100" i="28"/>
  <c r="MI100" i="28"/>
  <c r="KO100" i="28"/>
  <c r="IT100" i="28"/>
  <c r="OH100" i="28"/>
  <c r="MA100" i="28"/>
  <c r="JT100" i="28"/>
  <c r="PH100" i="28"/>
  <c r="NA100" i="28"/>
  <c r="KT100" i="28"/>
  <c r="IM100" i="28"/>
  <c r="OA100" i="28"/>
  <c r="LT100" i="28"/>
  <c r="JA100" i="28"/>
  <c r="OO100" i="28"/>
  <c r="LV100" i="28"/>
  <c r="PI58" i="28"/>
  <c r="OE100" i="28"/>
  <c r="PC100" i="28"/>
  <c r="LA100" i="28"/>
  <c r="JF100" i="28"/>
  <c r="OT100" i="28"/>
  <c r="MM100" i="28"/>
  <c r="KF100" i="28"/>
  <c r="HY100" i="28"/>
  <c r="NM100" i="28"/>
  <c r="LF100" i="28"/>
  <c r="IY100" i="28"/>
  <c r="OM100" i="28"/>
  <c r="MF100" i="28"/>
  <c r="JM100" i="28"/>
  <c r="PA100" i="28"/>
  <c r="MH100" i="28"/>
  <c r="NZ58" i="28"/>
  <c r="OF58" i="28"/>
  <c r="IR100" i="28"/>
  <c r="KA100" i="28"/>
  <c r="LM100" i="28"/>
  <c r="JR100" i="28"/>
  <c r="PF100" i="28"/>
  <c r="MY100" i="28"/>
  <c r="KR100" i="28"/>
  <c r="IK100" i="28"/>
  <c r="NY100" i="28"/>
  <c r="LR100" i="28"/>
  <c r="JK100" i="28"/>
  <c r="OY100" i="28"/>
  <c r="MR100" i="28"/>
  <c r="JY100" i="28"/>
  <c r="PM100" i="28"/>
  <c r="MT100" i="28"/>
  <c r="NC58" i="28"/>
  <c r="PB48" i="28"/>
  <c r="LL100" i="28"/>
  <c r="MU100" i="28"/>
  <c r="LY100" i="28"/>
  <c r="KD100" i="28"/>
  <c r="HW100" i="28"/>
  <c r="NK100" i="28"/>
  <c r="LD100" i="28"/>
  <c r="IW100" i="28"/>
  <c r="OK100" i="28"/>
  <c r="MD100" i="28"/>
  <c r="JW100" i="28"/>
  <c r="PK100" i="28"/>
  <c r="ND100" i="28"/>
  <c r="KK100" i="28"/>
  <c r="U100" i="28"/>
  <c r="NF100" i="28"/>
  <c r="LT58" i="28"/>
  <c r="OF100" i="28"/>
  <c r="PO100" i="28"/>
  <c r="MK100" i="28"/>
  <c r="KP100" i="28"/>
  <c r="II100" i="28"/>
  <c r="NW100" i="28"/>
  <c r="LP100" i="28"/>
  <c r="JI100" i="28"/>
  <c r="OW100" i="28"/>
  <c r="MP100" i="28"/>
  <c r="KI100" i="28"/>
  <c r="IB100" i="28"/>
  <c r="NP100" i="28"/>
  <c r="KW100" i="28"/>
  <c r="ID100" i="28"/>
  <c r="NR100" i="28"/>
  <c r="KK58" i="28"/>
  <c r="OC48" i="28"/>
  <c r="OP48" i="28"/>
  <c r="LK48" i="28"/>
  <c r="JC100" i="28"/>
  <c r="KB100" i="28"/>
  <c r="MW100" i="28"/>
  <c r="LB100" i="28"/>
  <c r="IU100" i="28"/>
  <c r="OI100" i="28"/>
  <c r="MB100" i="28"/>
  <c r="JU100" i="28"/>
  <c r="PI100" i="28"/>
  <c r="NB100" i="28"/>
  <c r="KU100" i="28"/>
  <c r="IN100" i="28"/>
  <c r="OB100" i="28"/>
  <c r="LI100" i="28"/>
  <c r="IP100" i="28"/>
  <c r="OD100" i="28"/>
  <c r="IP58" i="28"/>
  <c r="S48" i="28"/>
  <c r="JC48" i="28"/>
  <c r="NG48" i="28"/>
  <c r="LW100" i="28"/>
  <c r="MV100" i="28"/>
  <c r="NI100" i="28"/>
  <c r="LN100" i="28"/>
  <c r="JG100" i="28"/>
  <c r="OU100" i="28"/>
  <c r="MN100" i="28"/>
  <c r="KG100" i="28"/>
  <c r="HZ100" i="28"/>
  <c r="NN100" i="28"/>
  <c r="LG100" i="28"/>
  <c r="IZ100" i="28"/>
  <c r="ON100" i="28"/>
  <c r="LU100" i="28"/>
  <c r="JB100" i="28"/>
  <c r="OP100" i="28"/>
  <c r="MJ100" i="28"/>
  <c r="PB58" i="28"/>
  <c r="PD100" i="28"/>
  <c r="OQ100" i="28"/>
  <c r="IG100" i="28"/>
  <c r="NU100" i="28"/>
  <c r="LZ100" i="28"/>
  <c r="JS100" i="28"/>
  <c r="PG100" i="28"/>
  <c r="MZ100" i="28"/>
  <c r="KS100" i="28"/>
  <c r="IL100" i="28"/>
  <c r="NZ100" i="28"/>
  <c r="LS100" i="28"/>
  <c r="JL100" i="28"/>
  <c r="OZ100" i="28"/>
  <c r="MG100" i="28"/>
  <c r="JN100" i="28"/>
  <c r="PB100" i="28"/>
  <c r="IF100" i="28"/>
  <c r="JD100" i="28"/>
  <c r="IS100" i="28"/>
  <c r="OG100" i="28"/>
  <c r="ML100" i="28"/>
  <c r="KE100" i="28"/>
  <c r="HX100" i="28"/>
  <c r="NL100" i="28"/>
  <c r="LE100" i="28"/>
  <c r="IX100" i="28"/>
  <c r="OL100" i="28"/>
  <c r="ME100" i="28"/>
  <c r="JX100" i="28"/>
  <c r="PL100" i="28"/>
  <c r="MS100" i="28"/>
  <c r="JZ100" i="28"/>
  <c r="PN100" i="28"/>
  <c r="LZ58" i="28"/>
  <c r="NQ48" i="28"/>
  <c r="KZ100" i="28"/>
  <c r="LX100" i="28"/>
  <c r="JE100" i="28"/>
  <c r="OS100" i="28"/>
  <c r="MX100" i="28"/>
  <c r="KQ100" i="28"/>
  <c r="IJ100" i="28"/>
  <c r="NX100" i="28"/>
  <c r="LQ100" i="28"/>
  <c r="JJ100" i="28"/>
  <c r="OX100" i="28"/>
  <c r="MQ100" i="28"/>
  <c r="KJ100" i="28"/>
  <c r="S100" i="28"/>
  <c r="NE100" i="28"/>
  <c r="KL100" i="28"/>
  <c r="LC58" i="28"/>
  <c r="OE48" i="28"/>
  <c r="LI48" i="28"/>
  <c r="PM48" i="28"/>
  <c r="NT100" i="28"/>
  <c r="OR100" i="28"/>
  <c r="JQ100" i="28"/>
  <c r="PE100" i="28"/>
  <c r="NJ100" i="28"/>
  <c r="LC100" i="28"/>
  <c r="IV100" i="28"/>
  <c r="OJ100" i="28"/>
  <c r="MC100" i="28"/>
  <c r="JV100" i="28"/>
  <c r="PJ100" i="28"/>
  <c r="NC100" i="28"/>
  <c r="KV100" i="28"/>
  <c r="IC100" i="28"/>
  <c r="NQ100" i="28"/>
  <c r="KX100" i="28"/>
  <c r="JT58" i="28"/>
  <c r="OD48" i="28"/>
  <c r="U48" i="28"/>
  <c r="NE48" i="28"/>
  <c r="ID48" i="28"/>
  <c r="KN16" i="28"/>
  <c r="HA69" i="28"/>
  <c r="DB69" i="28"/>
  <c r="DJ69" i="28"/>
  <c r="DN69" i="28"/>
  <c r="FF69" i="28"/>
  <c r="CN69" i="28"/>
  <c r="AG69" i="28"/>
  <c r="FU69" i="28"/>
  <c r="DO69" i="28"/>
  <c r="BH69" i="28"/>
  <c r="GV69" i="28"/>
  <c r="EO69" i="28"/>
  <c r="CH69" i="28"/>
  <c r="HV69" i="28"/>
  <c r="FO69" i="28"/>
  <c r="DT69" i="28"/>
  <c r="ML58" i="28"/>
  <c r="LO58" i="28"/>
  <c r="KF58" i="28"/>
  <c r="JI58" i="28"/>
  <c r="HZ58" i="28"/>
  <c r="OL58" i="28"/>
  <c r="NO58" i="28"/>
  <c r="MF58" i="28"/>
  <c r="KW58" i="28"/>
  <c r="JB58" i="28"/>
  <c r="PN58" i="28"/>
  <c r="KN58" i="28"/>
  <c r="B39" i="28"/>
  <c r="D39" i="28" s="1"/>
  <c r="KL39" i="28"/>
  <c r="NE39" i="28"/>
  <c r="S39" i="28"/>
  <c r="KJ39" i="28"/>
  <c r="MQ39" i="28"/>
  <c r="OX39" i="28"/>
  <c r="JJ39" i="28"/>
  <c r="LQ39" i="28"/>
  <c r="NX39" i="28"/>
  <c r="IJ39" i="28"/>
  <c r="KQ39" i="28"/>
  <c r="MX39" i="28"/>
  <c r="LY39" i="28"/>
  <c r="PE39" i="28"/>
  <c r="OS39" i="28"/>
  <c r="MI39" i="28"/>
  <c r="OE39" i="28"/>
  <c r="OF39" i="28"/>
  <c r="PN39" i="28"/>
  <c r="JZ39" i="28"/>
  <c r="MS39" i="28"/>
  <c r="PL39" i="28"/>
  <c r="JX39" i="28"/>
  <c r="ME39" i="28"/>
  <c r="OL39" i="28"/>
  <c r="IX39" i="28"/>
  <c r="LE39" i="28"/>
  <c r="NL39" i="28"/>
  <c r="HX39" i="28"/>
  <c r="KE39" i="28"/>
  <c r="ML39" i="28"/>
  <c r="KC39" i="28"/>
  <c r="NI39" i="28"/>
  <c r="MW39" i="28"/>
  <c r="PB39" i="28"/>
  <c r="JN39" i="28"/>
  <c r="MG39" i="28"/>
  <c r="OZ39" i="28"/>
  <c r="JL39" i="28"/>
  <c r="LS39" i="28"/>
  <c r="NZ39" i="28"/>
  <c r="IL39" i="28"/>
  <c r="KS39" i="28"/>
  <c r="MZ39" i="28"/>
  <c r="PG39" i="28"/>
  <c r="JS39" i="28"/>
  <c r="LZ39" i="28"/>
  <c r="IG39" i="28"/>
  <c r="LM39" i="28"/>
  <c r="LA39" i="28"/>
  <c r="OP39" i="28"/>
  <c r="JB39" i="28"/>
  <c r="LU39" i="28"/>
  <c r="ON39" i="28"/>
  <c r="IZ39" i="28"/>
  <c r="LG39" i="28"/>
  <c r="NN39" i="28"/>
  <c r="HZ39" i="28"/>
  <c r="KG39" i="28"/>
  <c r="MN39" i="28"/>
  <c r="OU39" i="28"/>
  <c r="JG39" i="28"/>
  <c r="LN39" i="28"/>
  <c r="NT39" i="28"/>
  <c r="JQ39" i="28"/>
  <c r="JE39" i="28"/>
  <c r="OD39" i="28"/>
  <c r="IP39" i="28"/>
  <c r="LI39" i="28"/>
  <c r="OB39" i="28"/>
  <c r="IN39" i="28"/>
  <c r="KU39" i="28"/>
  <c r="NB39" i="28"/>
  <c r="PI39" i="28"/>
  <c r="JU39" i="28"/>
  <c r="MB39" i="28"/>
  <c r="OI39" i="28"/>
  <c r="IU39" i="28"/>
  <c r="LB39" i="28"/>
  <c r="LX39" i="28"/>
  <c r="PD39" i="28"/>
  <c r="OR39" i="28"/>
  <c r="OG39" i="28"/>
  <c r="NR39" i="28"/>
  <c r="ID39" i="28"/>
  <c r="KW39" i="28"/>
  <c r="NP39" i="28"/>
  <c r="IB39" i="28"/>
  <c r="KI39" i="28"/>
  <c r="MP39" i="28"/>
  <c r="OW39" i="28"/>
  <c r="JI39" i="28"/>
  <c r="LP39" i="28"/>
  <c r="NW39" i="28"/>
  <c r="II39" i="28"/>
  <c r="KP39" i="28"/>
  <c r="KB39" i="28"/>
  <c r="NH39" i="28"/>
  <c r="MV39" i="28"/>
  <c r="NF39" i="28"/>
  <c r="U39" i="28"/>
  <c r="KK39" i="28"/>
  <c r="ND39" i="28"/>
  <c r="PK39" i="28"/>
  <c r="JW39" i="28"/>
  <c r="MD39" i="28"/>
  <c r="OK39" i="28"/>
  <c r="IW39" i="28"/>
  <c r="LD39" i="28"/>
  <c r="NK39" i="28"/>
  <c r="HW39" i="28"/>
  <c r="KD39" i="28"/>
  <c r="IF39" i="28"/>
  <c r="LL39" i="28"/>
  <c r="KZ39" i="28"/>
  <c r="MT39" i="28"/>
  <c r="PM39" i="28"/>
  <c r="JY39" i="28"/>
  <c r="MR39" i="28"/>
  <c r="OY39" i="28"/>
  <c r="JK39" i="28"/>
  <c r="LR39" i="28"/>
  <c r="NY39" i="28"/>
  <c r="IK39" i="28"/>
  <c r="KR39" i="28"/>
  <c r="MY39" i="28"/>
  <c r="PF39" i="28"/>
  <c r="JR39" i="28"/>
  <c r="PO39" i="28"/>
  <c r="JP39" i="28"/>
  <c r="JD39" i="28"/>
  <c r="IS39" i="28"/>
  <c r="MJ39" i="28"/>
  <c r="MK39" i="28"/>
  <c r="MH39" i="28"/>
  <c r="PA39" i="28"/>
  <c r="JM39" i="28"/>
  <c r="MF39" i="28"/>
  <c r="OM39" i="28"/>
  <c r="IY39" i="28"/>
  <c r="LF39" i="28"/>
  <c r="NM39" i="28"/>
  <c r="HY39" i="28"/>
  <c r="KF39" i="28"/>
  <c r="MM39" i="28"/>
  <c r="OT39" i="28"/>
  <c r="JF39" i="28"/>
  <c r="NS39" i="28"/>
  <c r="PC39" i="28"/>
  <c r="OQ39" i="28"/>
  <c r="KN39" i="28"/>
  <c r="LV39" i="28"/>
  <c r="OO39" i="28"/>
  <c r="JA39" i="28"/>
  <c r="LT39" i="28"/>
  <c r="OA39" i="28"/>
  <c r="IM39" i="28"/>
  <c r="KT39" i="28"/>
  <c r="NA39" i="28"/>
  <c r="PH39" i="28"/>
  <c r="JT39" i="28"/>
  <c r="MA39" i="28"/>
  <c r="OH39" i="28"/>
  <c r="IT39" i="28"/>
  <c r="LW39" i="28"/>
  <c r="NG39" i="28"/>
  <c r="MU39" i="28"/>
  <c r="LJ39" i="28"/>
  <c r="OC39" i="28"/>
  <c r="IO39" i="28"/>
  <c r="LH39" i="28"/>
  <c r="NO39" i="28"/>
  <c r="IA39" i="28"/>
  <c r="KH39" i="28"/>
  <c r="MO39" i="28"/>
  <c r="OV39" i="28"/>
  <c r="JH39" i="28"/>
  <c r="LO39" i="28"/>
  <c r="NV39" i="28"/>
  <c r="IH39" i="28"/>
  <c r="KA39" i="28"/>
  <c r="LK39" i="28"/>
  <c r="KY39" i="28"/>
  <c r="BM69" i="28"/>
  <c r="EL69" i="28"/>
  <c r="ET69" i="28"/>
  <c r="EX69" i="28"/>
  <c r="GP69" i="28"/>
  <c r="CZ69" i="28"/>
  <c r="AS69" i="28"/>
  <c r="GG69" i="28"/>
  <c r="EA69" i="28"/>
  <c r="BT69" i="28"/>
  <c r="HH69" i="28"/>
  <c r="FA69" i="28"/>
  <c r="CT69" i="28"/>
  <c r="AM69" i="28"/>
  <c r="GA69" i="28"/>
  <c r="EF69" i="28"/>
  <c r="OE58" i="28"/>
  <c r="NJ58" i="28"/>
  <c r="MA58" i="28"/>
  <c r="LD58" i="28"/>
  <c r="JU58" i="28"/>
  <c r="IL58" i="28"/>
  <c r="PJ58" i="28"/>
  <c r="OA58" i="28"/>
  <c r="ND58" i="28"/>
  <c r="LI58" i="28"/>
  <c r="JN58" i="28"/>
  <c r="B47" i="28"/>
  <c r="D47" i="28" s="1"/>
  <c r="OJ47" i="28"/>
  <c r="IV47" i="28"/>
  <c r="LC47" i="28"/>
  <c r="NJ47" i="28"/>
  <c r="PE47" i="28"/>
  <c r="JQ47" i="28"/>
  <c r="LL47" i="28"/>
  <c r="NS47" i="28"/>
  <c r="IE47" i="28"/>
  <c r="KL47" i="28"/>
  <c r="NE47" i="28"/>
  <c r="S47" i="28"/>
  <c r="MF47" i="28"/>
  <c r="JU47" i="28"/>
  <c r="IZ47" i="28"/>
  <c r="NX47" i="28"/>
  <c r="IJ47" i="28"/>
  <c r="KQ47" i="28"/>
  <c r="MX47" i="28"/>
  <c r="OS47" i="28"/>
  <c r="JE47" i="28"/>
  <c r="KZ47" i="28"/>
  <c r="NG47" i="28"/>
  <c r="PN47" i="28"/>
  <c r="JZ47" i="28"/>
  <c r="MS47" i="28"/>
  <c r="HZ47" i="28"/>
  <c r="NZ47" i="28"/>
  <c r="LE47" i="28"/>
  <c r="KJ47" i="28"/>
  <c r="NL47" i="28"/>
  <c r="HX47" i="28"/>
  <c r="KE47" i="28"/>
  <c r="ML47" i="28"/>
  <c r="OG47" i="28"/>
  <c r="IS47" i="28"/>
  <c r="KN47" i="28"/>
  <c r="MU47" i="28"/>
  <c r="PB47" i="28"/>
  <c r="JN47" i="28"/>
  <c r="MG47" i="28"/>
  <c r="JJ47" i="28"/>
  <c r="MO47" i="28"/>
  <c r="LT47" i="28"/>
  <c r="MZ47" i="28"/>
  <c r="PG47" i="28"/>
  <c r="JS47" i="28"/>
  <c r="LZ47" i="28"/>
  <c r="NU47" i="28"/>
  <c r="IG47" i="28"/>
  <c r="KB47" i="28"/>
  <c r="MI47" i="28"/>
  <c r="OP47" i="28"/>
  <c r="JB47" i="28"/>
  <c r="LU47" i="28"/>
  <c r="KT47" i="28"/>
  <c r="OA47" i="28"/>
  <c r="ND47" i="28"/>
  <c r="HY47" i="28"/>
  <c r="MN47" i="28"/>
  <c r="OU47" i="28"/>
  <c r="JG47" i="28"/>
  <c r="LN47" i="28"/>
  <c r="NI47" i="28"/>
  <c r="PD47" i="28"/>
  <c r="JP47" i="28"/>
  <c r="LW47" i="28"/>
  <c r="OD47" i="28"/>
  <c r="IP47" i="28"/>
  <c r="LI47" i="28"/>
  <c r="MD47" i="28"/>
  <c r="OZ47" i="28"/>
  <c r="JI47" i="28"/>
  <c r="PI47" i="28"/>
  <c r="MB47" i="28"/>
  <c r="OI47" i="28"/>
  <c r="IU47" i="28"/>
  <c r="LB47" i="28"/>
  <c r="MW47" i="28"/>
  <c r="OR47" i="28"/>
  <c r="JD47" i="28"/>
  <c r="LK47" i="28"/>
  <c r="NR47" i="28"/>
  <c r="ID47" i="28"/>
  <c r="KW47" i="28"/>
  <c r="NO47" i="28"/>
  <c r="KS47" i="28"/>
  <c r="OW47" i="28"/>
  <c r="LP47" i="28"/>
  <c r="NW47" i="28"/>
  <c r="II47" i="28"/>
  <c r="KP47" i="28"/>
  <c r="MK47" i="28"/>
  <c r="OF47" i="28"/>
  <c r="IR47" i="28"/>
  <c r="KY47" i="28"/>
  <c r="NF47" i="28"/>
  <c r="U47" i="28"/>
  <c r="KK47" i="28"/>
  <c r="PK47" i="28"/>
  <c r="IA47" i="28"/>
  <c r="IM47" i="28"/>
  <c r="MC47" i="28"/>
  <c r="OK47" i="28"/>
  <c r="LD47" i="28"/>
  <c r="NK47" i="28"/>
  <c r="HW47" i="28"/>
  <c r="KD47" i="28"/>
  <c r="LY47" i="28"/>
  <c r="NT47" i="28"/>
  <c r="IF47" i="28"/>
  <c r="KM47" i="28"/>
  <c r="MT47" i="28"/>
  <c r="PM47" i="28"/>
  <c r="JY47" i="28"/>
  <c r="JK47" i="28"/>
  <c r="JW47" i="28"/>
  <c r="NN47" i="28"/>
  <c r="NY47" i="28"/>
  <c r="KR47" i="28"/>
  <c r="MY47" i="28"/>
  <c r="PF47" i="28"/>
  <c r="JR47" i="28"/>
  <c r="LM47" i="28"/>
  <c r="NH47" i="28"/>
  <c r="PO47" i="28"/>
  <c r="KA47" i="28"/>
  <c r="MH47" i="28"/>
  <c r="PA47" i="28"/>
  <c r="JM47" i="28"/>
  <c r="KU47" i="28"/>
  <c r="LG47" i="28"/>
  <c r="NM47" i="28"/>
  <c r="KF47" i="28"/>
  <c r="MM47" i="28"/>
  <c r="OT47" i="28"/>
  <c r="JF47" i="28"/>
  <c r="LA47" i="28"/>
  <c r="MV47" i="28"/>
  <c r="PC47" i="28"/>
  <c r="JO47" i="28"/>
  <c r="LV47" i="28"/>
  <c r="OO47" i="28"/>
  <c r="JA47" i="28"/>
  <c r="ME47" i="28"/>
  <c r="IB47" i="28"/>
  <c r="MQ47" i="28"/>
  <c r="PH47" i="28"/>
  <c r="JT47" i="28"/>
  <c r="MA47" i="28"/>
  <c r="OH47" i="28"/>
  <c r="IT47" i="28"/>
  <c r="KO47" i="28"/>
  <c r="MJ47" i="28"/>
  <c r="OQ47" i="28"/>
  <c r="JC47" i="28"/>
  <c r="LJ47" i="28"/>
  <c r="OC47" i="28"/>
  <c r="IO47" i="28"/>
  <c r="NP47" i="28"/>
  <c r="JL47" i="28"/>
  <c r="OL47" i="28"/>
  <c r="FV69" i="28"/>
  <c r="GD69" i="28"/>
  <c r="GH69" i="28"/>
  <c r="BC69" i="28"/>
  <c r="DL69" i="28"/>
  <c r="BE69" i="28"/>
  <c r="GS69" i="28"/>
  <c r="EM69" i="28"/>
  <c r="CF69" i="28"/>
  <c r="HT69" i="28"/>
  <c r="FM69" i="28"/>
  <c r="DF69" i="28"/>
  <c r="AY69" i="28"/>
  <c r="GM69" i="28"/>
  <c r="ER69" i="28"/>
  <c r="MI58" i="28"/>
  <c r="NV58" i="28"/>
  <c r="MM58" i="28"/>
  <c r="LP58" i="28"/>
  <c r="KG58" i="28"/>
  <c r="IX58" i="28"/>
  <c r="IA58" i="28"/>
  <c r="OM58" i="28"/>
  <c r="NP58" i="28"/>
  <c r="LU58" i="28"/>
  <c r="JZ58" i="28"/>
  <c r="FJ71" i="28"/>
  <c r="HO71" i="28"/>
  <c r="BT71" i="28"/>
  <c r="DY71" i="28"/>
  <c r="FW71" i="28"/>
  <c r="AH71" i="28"/>
  <c r="EI71" i="28"/>
  <c r="GH71" i="28"/>
  <c r="AS71" i="28"/>
  <c r="CR71" i="28"/>
  <c r="EW71" i="28"/>
  <c r="GU71" i="28"/>
  <c r="DD71" i="28"/>
  <c r="FG71" i="28"/>
  <c r="HF71" i="28"/>
  <c r="BQ71" i="28"/>
  <c r="DP71" i="28"/>
  <c r="FU71" i="28"/>
  <c r="CD71" i="28"/>
  <c r="EB71" i="28"/>
  <c r="GE71" i="28"/>
  <c r="AO71" i="28"/>
  <c r="CO71" i="28"/>
  <c r="EN71" i="28"/>
  <c r="BC71" i="28"/>
  <c r="DB71" i="28"/>
  <c r="EZ71" i="28"/>
  <c r="HC71" i="28"/>
  <c r="BM71" i="28"/>
  <c r="DM71" i="28"/>
  <c r="HQ71" i="28"/>
  <c r="CA71" i="28"/>
  <c r="DZ71" i="28"/>
  <c r="FX71" i="28"/>
  <c r="AI71" i="28"/>
  <c r="CK71" i="28"/>
  <c r="GJ71" i="28"/>
  <c r="AT71" i="28"/>
  <c r="CY71" i="28"/>
  <c r="EX71" i="28"/>
  <c r="GV71" i="28"/>
  <c r="BG71" i="28"/>
  <c r="BE71" i="28"/>
  <c r="BF71" i="28"/>
  <c r="FL71" i="28"/>
  <c r="FI71" i="28"/>
  <c r="HH71" i="28"/>
  <c r="BR71" i="28"/>
  <c r="DW71" i="28"/>
  <c r="FV71" i="28"/>
  <c r="AG71" i="28"/>
  <c r="HS71" i="28"/>
  <c r="HT71" i="28"/>
  <c r="EG71" i="28"/>
  <c r="GG71" i="28"/>
  <c r="AQ71" i="28"/>
  <c r="CP71" i="28"/>
  <c r="EU71" i="28"/>
  <c r="GS71" i="28"/>
  <c r="HG71" i="28"/>
  <c r="DC71" i="28"/>
  <c r="FE71" i="28"/>
  <c r="HE71" i="28"/>
  <c r="BO71" i="28"/>
  <c r="DN71" i="28"/>
  <c r="CE71" i="28"/>
  <c r="HR71" i="28"/>
  <c r="CC71" i="28"/>
  <c r="EA71" i="28"/>
  <c r="GC71" i="28"/>
  <c r="AJ71" i="28"/>
  <c r="CM71" i="28"/>
  <c r="DI71" i="28"/>
  <c r="KY58" i="28"/>
  <c r="MJ58" i="28"/>
  <c r="OG58" i="28"/>
  <c r="JQ58" i="28"/>
  <c r="IG58" i="28"/>
  <c r="JP58" i="28"/>
  <c r="LM58" i="28"/>
  <c r="KC58" i="28"/>
  <c r="MU58" i="28"/>
  <c r="JO58" i="28"/>
  <c r="NH58" i="28"/>
  <c r="PE58" i="28"/>
  <c r="IR58" i="28"/>
  <c r="LK58" i="28"/>
  <c r="PD58" i="28"/>
  <c r="IE58" i="28"/>
  <c r="MT58" i="28"/>
  <c r="PM58" i="28"/>
  <c r="JY58" i="28"/>
  <c r="MR58" i="28"/>
  <c r="OY58" i="28"/>
  <c r="JK58" i="28"/>
  <c r="LR58" i="28"/>
  <c r="NY58" i="28"/>
  <c r="IK58" i="28"/>
  <c r="KR58" i="28"/>
  <c r="MY58" i="28"/>
  <c r="PF58" i="28"/>
  <c r="JR58" i="28"/>
  <c r="IS58" i="28"/>
  <c r="KO58" i="28"/>
  <c r="JE58" i="28"/>
  <c r="NG58" i="28"/>
  <c r="KA58" i="28"/>
  <c r="JC58" i="28"/>
  <c r="LA58" i="28"/>
  <c r="PC58" i="28"/>
  <c r="LW58" i="28"/>
  <c r="IF58" i="28"/>
  <c r="JD58" i="28"/>
  <c r="MW58" i="28"/>
  <c r="NS58" i="28"/>
  <c r="KB58" i="28"/>
  <c r="MK58" i="28"/>
  <c r="OQ58" i="28"/>
  <c r="KZ58" i="28"/>
  <c r="OS58" i="28"/>
  <c r="PO58" i="28"/>
  <c r="LX58" i="28"/>
  <c r="MV58" i="28"/>
  <c r="NT58" i="28"/>
  <c r="KL58" i="28"/>
  <c r="NE58" i="28"/>
  <c r="S58" i="28"/>
  <c r="KJ58" i="28"/>
  <c r="MQ58" i="28"/>
  <c r="OX58" i="28"/>
  <c r="JJ58" i="28"/>
  <c r="LQ58" i="28"/>
  <c r="NX58" i="28"/>
  <c r="IJ58" i="28"/>
  <c r="KQ58" i="28"/>
  <c r="MX58" i="28"/>
  <c r="KM58" i="28"/>
  <c r="FQ69" i="28"/>
  <c r="HF69" i="28"/>
  <c r="HN69" i="28"/>
  <c r="HR69" i="28"/>
  <c r="CM69" i="28"/>
  <c r="DX69" i="28"/>
  <c r="BQ69" i="28"/>
  <c r="HE69" i="28"/>
  <c r="EY69" i="28"/>
  <c r="CR69" i="28"/>
  <c r="AK69" i="28"/>
  <c r="FY69" i="28"/>
  <c r="DR69" i="28"/>
  <c r="BK69" i="28"/>
  <c r="GY69" i="28"/>
  <c r="IQ58" i="28"/>
  <c r="OH58" i="28"/>
  <c r="NK58" i="28"/>
  <c r="MB58" i="28"/>
  <c r="KS58" i="28"/>
  <c r="JV58" i="28"/>
  <c r="IM58" i="28"/>
  <c r="PK58" i="28"/>
  <c r="OB58" i="28"/>
  <c r="MG58" i="28"/>
  <c r="KX58" i="28"/>
  <c r="CW69" i="28"/>
  <c r="CP69" i="28"/>
  <c r="BN69" i="28"/>
  <c r="BF69" i="28"/>
  <c r="HB69" i="28"/>
  <c r="AD69" i="28"/>
  <c r="FR69" i="28"/>
  <c r="FJ69" i="28"/>
  <c r="EH69" i="28"/>
  <c r="GT69" i="28"/>
  <c r="EG69" i="28"/>
  <c r="DZ69" i="28"/>
  <c r="AE69" i="28"/>
  <c r="AO69" i="28"/>
  <c r="AQ69" i="28"/>
  <c r="BA69" i="28"/>
  <c r="DW69" i="28"/>
  <c r="EJ69" i="28"/>
  <c r="CC69" i="28"/>
  <c r="HQ69" i="28"/>
  <c r="FK69" i="28"/>
  <c r="DD69" i="28"/>
  <c r="AW69" i="28"/>
  <c r="GK69" i="28"/>
  <c r="ED69" i="28"/>
  <c r="BW69" i="28"/>
  <c r="HK69" i="28"/>
  <c r="FP69" i="28"/>
  <c r="IH58" i="28"/>
  <c r="OT58" i="28"/>
  <c r="NW58" i="28"/>
  <c r="MN58" i="28"/>
  <c r="LE58" i="28"/>
  <c r="KH58" i="28"/>
  <c r="IY58" i="28"/>
  <c r="IB58" i="28"/>
  <c r="ON58" i="28"/>
  <c r="MS58" i="28"/>
  <c r="LJ58" i="28"/>
  <c r="AU37" i="28"/>
  <c r="GI37" i="28"/>
  <c r="FO37" i="28"/>
  <c r="BL37" i="28"/>
  <c r="GZ37" i="28"/>
  <c r="ES37" i="28"/>
  <c r="ET37" i="28"/>
  <c r="BG37" i="28"/>
  <c r="GU37" i="28"/>
  <c r="AM37" i="28"/>
  <c r="GA37" i="28"/>
  <c r="BX37" i="28"/>
  <c r="HL37" i="28"/>
  <c r="FE37" i="28"/>
  <c r="FF37" i="28"/>
  <c r="BS37" i="28"/>
  <c r="HG37" i="28"/>
  <c r="AY37" i="28"/>
  <c r="GM37" i="28"/>
  <c r="CJ37" i="28"/>
  <c r="FQ37" i="28"/>
  <c r="AD37" i="28"/>
  <c r="FR37" i="28"/>
  <c r="CE37" i="28"/>
  <c r="HS37" i="28"/>
  <c r="BK37" i="28"/>
  <c r="GY37" i="28"/>
  <c r="CV37" i="28"/>
  <c r="AO37" i="28"/>
  <c r="GC37" i="28"/>
  <c r="AP37" i="28"/>
  <c r="GD37" i="28"/>
  <c r="FG37" i="28"/>
  <c r="CQ37" i="28"/>
  <c r="BW37" i="28"/>
  <c r="HK37" i="28"/>
  <c r="DH37" i="28"/>
  <c r="BA37" i="28"/>
  <c r="GO37" i="28"/>
  <c r="BB37" i="28"/>
  <c r="GP37" i="28"/>
  <c r="FS37" i="28"/>
  <c r="DC37" i="28"/>
  <c r="CI37" i="28"/>
  <c r="DT37" i="28"/>
  <c r="BM37" i="28"/>
  <c r="HA37" i="28"/>
  <c r="BN37" i="28"/>
  <c r="HB37" i="28"/>
  <c r="GE37" i="28"/>
  <c r="DO37" i="28"/>
  <c r="CU37" i="28"/>
  <c r="EF37" i="28"/>
  <c r="BY37" i="28"/>
  <c r="HM37" i="28"/>
  <c r="BZ37" i="28"/>
  <c r="HN37" i="28"/>
  <c r="GQ37" i="28"/>
  <c r="EA37" i="28"/>
  <c r="DG37" i="28"/>
  <c r="ER37" i="28"/>
  <c r="CK37" i="28"/>
  <c r="CL37" i="28"/>
  <c r="HC37" i="28"/>
  <c r="EM37" i="28"/>
  <c r="DS37" i="28"/>
  <c r="FD37" i="28"/>
  <c r="CW37" i="28"/>
  <c r="CX37" i="28"/>
  <c r="EY37" i="28"/>
  <c r="EE37" i="28"/>
  <c r="FP37" i="28"/>
  <c r="DI37" i="28"/>
  <c r="DJ37" i="28"/>
  <c r="FK37" i="28"/>
  <c r="EQ37" i="28"/>
  <c r="AN37" i="28"/>
  <c r="GB37" i="28"/>
  <c r="DU37" i="28"/>
  <c r="DV37" i="28"/>
  <c r="BA29" i="28"/>
  <c r="FD29" i="28"/>
  <c r="GY29" i="28"/>
  <c r="BK29" i="28"/>
  <c r="DR29" i="28"/>
  <c r="FY29" i="28"/>
  <c r="AK29" i="28"/>
  <c r="CR29" i="28"/>
  <c r="EY29" i="28"/>
  <c r="HF29" i="28"/>
  <c r="BR29" i="28"/>
  <c r="DY29" i="28"/>
  <c r="GF29" i="28"/>
  <c r="AR29" i="28"/>
  <c r="CW29" i="28"/>
  <c r="BC29" i="28"/>
  <c r="ER29" i="28"/>
  <c r="GM29" i="28"/>
  <c r="AY29" i="28"/>
  <c r="DF29" i="28"/>
  <c r="FM29" i="28"/>
  <c r="HT29" i="28"/>
  <c r="CF29" i="28"/>
  <c r="EM29" i="28"/>
  <c r="GT29" i="28"/>
  <c r="BF29" i="28"/>
  <c r="DM29" i="28"/>
  <c r="FT29" i="28"/>
  <c r="AF29" i="28"/>
  <c r="ES29" i="28"/>
  <c r="BB29" i="28"/>
  <c r="CY29" i="28"/>
  <c r="EF29" i="28"/>
  <c r="GA29" i="28"/>
  <c r="AM29" i="28"/>
  <c r="CT29" i="28"/>
  <c r="FA29" i="28"/>
  <c r="HH29" i="28"/>
  <c r="BT29" i="28"/>
  <c r="EA29" i="28"/>
  <c r="GH29" i="28"/>
  <c r="AT29" i="28"/>
  <c r="DA29" i="28"/>
  <c r="FH29" i="28"/>
  <c r="BY29" i="28"/>
  <c r="GO29" i="28"/>
  <c r="CX29" i="28"/>
  <c r="EU29" i="28"/>
  <c r="DT29" i="28"/>
  <c r="FO29" i="28"/>
  <c r="HV29" i="28"/>
  <c r="CH29" i="28"/>
  <c r="EO29" i="28"/>
  <c r="GV29" i="28"/>
  <c r="BH29" i="28"/>
  <c r="DO29" i="28"/>
  <c r="FV29" i="28"/>
  <c r="AH29" i="28"/>
  <c r="CO29" i="28"/>
  <c r="EV29" i="28"/>
  <c r="DU29" i="28"/>
  <c r="ET29" i="28"/>
  <c r="GQ29" i="28"/>
  <c r="BO29" i="28"/>
  <c r="DH29" i="28"/>
  <c r="FC29" i="28"/>
  <c r="HJ29" i="28"/>
  <c r="BV29" i="28"/>
  <c r="EC29" i="28"/>
  <c r="GJ29" i="28"/>
  <c r="AV29" i="28"/>
  <c r="DC29" i="28"/>
  <c r="FJ29" i="28"/>
  <c r="HQ29" i="28"/>
  <c r="CC29" i="28"/>
  <c r="EJ29" i="28"/>
  <c r="FQ29" i="28"/>
  <c r="AQ29" i="28"/>
  <c r="GP29" i="28"/>
  <c r="DK29" i="28"/>
  <c r="CV29" i="28"/>
  <c r="EQ29" i="28"/>
  <c r="GX29" i="28"/>
  <c r="BJ29" i="28"/>
  <c r="DQ29" i="28"/>
  <c r="FX29" i="28"/>
  <c r="AJ29" i="28"/>
  <c r="CQ29" i="28"/>
  <c r="EX29" i="28"/>
  <c r="HE29" i="28"/>
  <c r="BQ29" i="28"/>
  <c r="DX29" i="28"/>
  <c r="HM29" i="28"/>
  <c r="CM29" i="28"/>
  <c r="FG29" i="28"/>
  <c r="CJ29" i="28"/>
  <c r="EE29" i="28"/>
  <c r="GL29" i="28"/>
  <c r="AX29" i="28"/>
  <c r="DE29" i="28"/>
  <c r="FL29" i="28"/>
  <c r="HS29" i="28"/>
  <c r="CE29" i="28"/>
  <c r="EL29" i="28"/>
  <c r="GS29" i="28"/>
  <c r="BE29" i="28"/>
  <c r="DL29" i="28"/>
  <c r="AP29" i="28"/>
  <c r="EI29" i="28"/>
  <c r="BN29" i="28"/>
  <c r="HL29" i="28"/>
  <c r="BX29" i="28"/>
  <c r="DS29" i="28"/>
  <c r="FZ29" i="28"/>
  <c r="AL29" i="28"/>
  <c r="CS29" i="28"/>
  <c r="EZ29" i="28"/>
  <c r="HG29" i="28"/>
  <c r="BS29" i="28"/>
  <c r="DZ29" i="28"/>
  <c r="GG29" i="28"/>
  <c r="AS29" i="28"/>
  <c r="CZ29" i="28"/>
  <c r="CL29" i="28"/>
  <c r="GE29" i="28"/>
  <c r="BM29" i="28"/>
  <c r="DJ29" i="28"/>
  <c r="GZ29" i="28"/>
  <c r="BL29" i="28"/>
  <c r="DG29" i="28"/>
  <c r="FN29" i="28"/>
  <c r="HU29" i="28"/>
  <c r="CG29" i="28"/>
  <c r="EN29" i="28"/>
  <c r="GU29" i="28"/>
  <c r="BG29" i="28"/>
  <c r="DN29" i="28"/>
  <c r="FU29" i="28"/>
  <c r="AG29" i="28"/>
  <c r="CN29" i="28"/>
  <c r="EH29" i="28"/>
  <c r="DI29" i="28"/>
  <c r="FF29" i="28"/>
  <c r="GN29" i="28"/>
  <c r="AZ29" i="28"/>
  <c r="CU29" i="28"/>
  <c r="FB29" i="28"/>
  <c r="HI29" i="28"/>
  <c r="BU29" i="28"/>
  <c r="EB29" i="28"/>
  <c r="GI29" i="28"/>
  <c r="AU29" i="28"/>
  <c r="DB29" i="28"/>
  <c r="FI29" i="28"/>
  <c r="HP29" i="28"/>
  <c r="CB29" i="28"/>
  <c r="GD29" i="28"/>
  <c r="FE29" i="28"/>
  <c r="HB29" i="28"/>
  <c r="GB29" i="28"/>
  <c r="AN29" i="28"/>
  <c r="CI29" i="28"/>
  <c r="EP29" i="28"/>
  <c r="GW29" i="28"/>
  <c r="BI29" i="28"/>
  <c r="DP29" i="28"/>
  <c r="FW29" i="28"/>
  <c r="AI29" i="28"/>
  <c r="CP29" i="28"/>
  <c r="EW29" i="28"/>
  <c r="HD29" i="28"/>
  <c r="BP29" i="28"/>
  <c r="BO69" i="28"/>
  <c r="BY69" i="28"/>
  <c r="CA69" i="28"/>
  <c r="CK69" i="28"/>
  <c r="FG69" i="28"/>
  <c r="EV69" i="28"/>
  <c r="CO69" i="28"/>
  <c r="AI69" i="28"/>
  <c r="FW69" i="28"/>
  <c r="DP69" i="28"/>
  <c r="BI69" i="28"/>
  <c r="GW69" i="28"/>
  <c r="EP69" i="28"/>
  <c r="CI69" i="28"/>
  <c r="AN69" i="28"/>
  <c r="GB69" i="28"/>
  <c r="IT58" i="28"/>
  <c r="HW58" i="28"/>
  <c r="OI58" i="28"/>
  <c r="MZ58" i="28"/>
  <c r="MC58" i="28"/>
  <c r="KT58" i="28"/>
  <c r="JW58" i="28"/>
  <c r="IN58" i="28"/>
  <c r="OZ58" i="28"/>
  <c r="NQ58" i="28"/>
  <c r="LV58" i="28"/>
  <c r="CX69" i="28"/>
  <c r="HU54" i="28"/>
  <c r="FF54" i="28"/>
  <c r="AL54" i="28"/>
  <c r="CY69" i="28"/>
  <c r="DI69" i="28"/>
  <c r="DK69" i="28"/>
  <c r="DU69" i="28"/>
  <c r="GQ69" i="28"/>
  <c r="FH69" i="28"/>
  <c r="DA69" i="28"/>
  <c r="AU69" i="28"/>
  <c r="GI69" i="28"/>
  <c r="EB69" i="28"/>
  <c r="BU69" i="28"/>
  <c r="HI69" i="28"/>
  <c r="FB69" i="28"/>
  <c r="CU69" i="28"/>
  <c r="AZ69" i="28"/>
  <c r="GN69" i="28"/>
  <c r="JF58" i="28"/>
  <c r="II58" i="28"/>
  <c r="OU58" i="28"/>
  <c r="NL58" i="28"/>
  <c r="MO58" i="28"/>
  <c r="LF58" i="28"/>
  <c r="KI58" i="28"/>
  <c r="IZ58" i="28"/>
  <c r="PL58" i="28"/>
  <c r="OC58" i="28"/>
  <c r="MH58" i="28"/>
  <c r="LY58" i="28"/>
  <c r="NI58" i="28"/>
  <c r="EI69" i="28"/>
  <c r="ES69" i="28"/>
  <c r="EU69" i="28"/>
  <c r="FE69" i="28"/>
  <c r="AF69" i="28"/>
  <c r="FT69" i="28"/>
  <c r="DM69" i="28"/>
  <c r="BG69" i="28"/>
  <c r="GU69" i="28"/>
  <c r="EN69" i="28"/>
  <c r="CG69" i="28"/>
  <c r="HU69" i="28"/>
  <c r="FN69" i="28"/>
  <c r="DG69" i="28"/>
  <c r="BL69" i="28"/>
  <c r="GZ69" i="28"/>
  <c r="KD58" i="28"/>
  <c r="IU58" i="28"/>
  <c r="PG58" i="28"/>
  <c r="OJ58" i="28"/>
  <c r="NA58" i="28"/>
  <c r="MD58" i="28"/>
  <c r="KU58" i="28"/>
  <c r="JL58" i="28"/>
  <c r="IC58" i="28"/>
  <c r="OO58" i="28"/>
  <c r="NF58" i="28"/>
  <c r="FS69" i="28"/>
  <c r="GC69" i="28"/>
  <c r="GE69" i="28"/>
  <c r="GO69" i="28"/>
  <c r="AR69" i="28"/>
  <c r="GF69" i="28"/>
  <c r="DY69" i="28"/>
  <c r="BS69" i="28"/>
  <c r="HG69" i="28"/>
  <c r="EZ69" i="28"/>
  <c r="CS69" i="28"/>
  <c r="AL69" i="28"/>
  <c r="FZ69" i="28"/>
  <c r="DS69" i="28"/>
  <c r="BX69" i="28"/>
  <c r="HL69" i="28"/>
  <c r="KP58" i="28"/>
  <c r="JG58" i="28"/>
  <c r="HX58" i="28"/>
  <c r="OV58" i="28"/>
  <c r="NM58" i="28"/>
  <c r="MP58" i="28"/>
  <c r="LG58" i="28"/>
  <c r="JX58" i="28"/>
  <c r="IO58" i="28"/>
  <c r="PA58" i="28"/>
  <c r="NR58" i="28"/>
  <c r="HC69" i="28"/>
  <c r="HM69" i="28"/>
  <c r="HO69" i="28"/>
  <c r="BB69" i="28"/>
  <c r="BD69" i="28"/>
  <c r="GR69" i="28"/>
  <c r="EK69" i="28"/>
  <c r="CE69" i="28"/>
  <c r="HS69" i="28"/>
  <c r="FL69" i="28"/>
  <c r="DE69" i="28"/>
  <c r="AX69" i="28"/>
  <c r="GL69" i="28"/>
  <c r="EE69" i="28"/>
  <c r="CJ69" i="28"/>
  <c r="LB58" i="28"/>
  <c r="JS58" i="28"/>
  <c r="IV58" i="28"/>
  <c r="PH58" i="28"/>
  <c r="OK58" i="28"/>
  <c r="NB58" i="28"/>
  <c r="LS58" i="28"/>
  <c r="KV58" i="28"/>
  <c r="JA58" i="28"/>
  <c r="U58" i="28"/>
  <c r="OD58" i="28"/>
  <c r="OR58" i="28"/>
  <c r="AH69" i="28"/>
  <c r="AP69" i="28"/>
  <c r="AT69" i="28"/>
  <c r="CL69" i="28"/>
  <c r="BP69" i="28"/>
  <c r="HD69" i="28"/>
  <c r="EW69" i="28"/>
  <c r="CQ69" i="28"/>
  <c r="AJ69" i="28"/>
  <c r="FX69" i="28"/>
  <c r="DQ69" i="28"/>
  <c r="BJ69" i="28"/>
  <c r="GX69" i="28"/>
  <c r="EQ69" i="28"/>
  <c r="CV69" i="28"/>
  <c r="LN58" i="28"/>
  <c r="KE58" i="28"/>
  <c r="JH58" i="28"/>
  <c r="HY58" i="28"/>
  <c r="OW58" i="28"/>
  <c r="NN58" i="28"/>
  <c r="ME58" i="28"/>
  <c r="LH58" i="28"/>
  <c r="JM58" i="28"/>
  <c r="ID58" i="28"/>
  <c r="OP58" i="28"/>
  <c r="FR47" i="28"/>
  <c r="DW36" i="28"/>
  <c r="FS23" i="28"/>
  <c r="LU48" i="28"/>
  <c r="JB16" i="28"/>
  <c r="LW30" i="28"/>
  <c r="HC47" i="28"/>
  <c r="CY47" i="28"/>
  <c r="GN23" i="28"/>
  <c r="MT48" i="28"/>
  <c r="NF48" i="28"/>
  <c r="JZ48" i="28"/>
  <c r="HO47" i="28"/>
  <c r="CS23" i="28"/>
  <c r="LV48" i="28"/>
  <c r="LX30" i="28"/>
  <c r="DU47" i="28"/>
  <c r="FM23" i="28"/>
  <c r="JA48" i="28"/>
  <c r="JM48" i="28"/>
  <c r="B37" i="28"/>
  <c r="D37" i="28" s="1"/>
  <c r="JN37" i="28"/>
  <c r="LP37" i="28"/>
  <c r="PF37" i="28"/>
  <c r="OG37" i="28"/>
  <c r="NH37" i="28"/>
  <c r="PN37" i="28"/>
  <c r="OO37" i="28"/>
  <c r="OB37" i="28"/>
  <c r="JW37" i="28"/>
  <c r="IX37" i="28"/>
  <c r="HY37" i="28"/>
  <c r="NA37" i="28"/>
  <c r="KP37" i="28"/>
  <c r="JE37" i="28"/>
  <c r="OA37" i="28"/>
  <c r="LD37" i="28"/>
  <c r="OT37" i="28"/>
  <c r="NU37" i="28"/>
  <c r="MV37" i="28"/>
  <c r="PB37" i="28"/>
  <c r="OC37" i="28"/>
  <c r="NP37" i="28"/>
  <c r="JK37" i="28"/>
  <c r="IL37" i="28"/>
  <c r="OX37" i="28"/>
  <c r="LL37" i="28"/>
  <c r="KD37" i="28"/>
  <c r="IS37" i="28"/>
  <c r="MJ37" i="28"/>
  <c r="PG37" i="28"/>
  <c r="OH37" i="28"/>
  <c r="NI37" i="28"/>
  <c r="PO37" i="28"/>
  <c r="OP37" i="28"/>
  <c r="NQ37" i="28"/>
  <c r="ND37" i="28"/>
  <c r="IY37" i="28"/>
  <c r="HZ37" i="28"/>
  <c r="NB37" i="28"/>
  <c r="KQ37" i="28"/>
  <c r="JR37" i="28"/>
  <c r="IG37" i="28"/>
  <c r="KZ37" i="28"/>
  <c r="OU37" i="28"/>
  <c r="NV37" i="28"/>
  <c r="MW37" i="28"/>
  <c r="PC37" i="28"/>
  <c r="OD37" i="28"/>
  <c r="NE37" i="28"/>
  <c r="MR37" i="28"/>
  <c r="IM37" i="28"/>
  <c r="OY37" i="28"/>
  <c r="LQ37" i="28"/>
  <c r="KE37" i="28"/>
  <c r="JF37" i="28"/>
  <c r="OK37" i="28"/>
  <c r="KM37" i="28"/>
  <c r="IN37" i="28"/>
  <c r="PH37" i="28"/>
  <c r="OI37" i="28"/>
  <c r="NJ37" i="28"/>
  <c r="MK37" i="28"/>
  <c r="OQ37" i="28"/>
  <c r="NR37" i="28"/>
  <c r="MS37" i="28"/>
  <c r="MF37" i="28"/>
  <c r="IA37" i="28"/>
  <c r="NC37" i="28"/>
  <c r="KR37" i="28"/>
  <c r="JS37" i="28"/>
  <c r="IT37" i="28"/>
  <c r="MO37" i="28"/>
  <c r="KA37" i="28"/>
  <c r="KJ37" i="28"/>
  <c r="JA37" i="28"/>
  <c r="JB37" i="28"/>
  <c r="JL37" i="28"/>
  <c r="OV37" i="28"/>
  <c r="NW37" i="28"/>
  <c r="MX37" i="28"/>
  <c r="LY37" i="28"/>
  <c r="OE37" i="28"/>
  <c r="NF37" i="28"/>
  <c r="MG37" i="28"/>
  <c r="LT37" i="28"/>
  <c r="PI37" i="28"/>
  <c r="LR37" i="28"/>
  <c r="KF37" i="28"/>
  <c r="JG37" i="28"/>
  <c r="IH37" i="28"/>
  <c r="LE37" i="28"/>
  <c r="JO37" i="28"/>
  <c r="PK37" i="28"/>
  <c r="KX37" i="28"/>
  <c r="KY37" i="28"/>
  <c r="MC37" i="28"/>
  <c r="OJ37" i="28"/>
  <c r="NK37" i="28"/>
  <c r="ML37" i="28"/>
  <c r="LM37" i="28"/>
  <c r="NS37" i="28"/>
  <c r="MT37" i="28"/>
  <c r="LU37" i="28"/>
  <c r="LH37" i="28"/>
  <c r="NM37" i="28"/>
  <c r="KS37" i="28"/>
  <c r="JT37" i="28"/>
  <c r="IU37" i="28"/>
  <c r="OL37" i="28"/>
  <c r="KN37" i="28"/>
  <c r="JC37" i="28"/>
  <c r="S37" i="28"/>
  <c r="NX37" i="28"/>
  <c r="MY37" i="28"/>
  <c r="LZ37" i="28"/>
  <c r="LA37" i="28"/>
  <c r="NG37" i="28"/>
  <c r="MH37" i="28"/>
  <c r="LI37" i="28"/>
  <c r="PJ37" i="28"/>
  <c r="LS37" i="28"/>
  <c r="KG37" i="28"/>
  <c r="JH37" i="28"/>
  <c r="II37" i="28"/>
  <c r="MP37" i="28"/>
  <c r="KB37" i="28"/>
  <c r="IQ37" i="28"/>
  <c r="IC37" i="28"/>
  <c r="U37" i="28"/>
  <c r="JM37" i="28"/>
  <c r="NL37" i="28"/>
  <c r="MM37" i="28"/>
  <c r="LN37" i="28"/>
  <c r="PD37" i="28"/>
  <c r="MU37" i="28"/>
  <c r="LV37" i="28"/>
  <c r="KW37" i="28"/>
  <c r="NN37" i="28"/>
  <c r="KT37" i="28"/>
  <c r="JU37" i="28"/>
  <c r="IV37" i="28"/>
  <c r="HW37" i="28"/>
  <c r="LF37" i="28"/>
  <c r="JP37" i="28"/>
  <c r="IE37" i="28"/>
  <c r="JY37" i="28"/>
  <c r="ID37" i="28"/>
  <c r="MD37" i="28"/>
  <c r="MZ37" i="28"/>
  <c r="MA37" i="28"/>
  <c r="LB37" i="28"/>
  <c r="OR37" i="28"/>
  <c r="MI37" i="28"/>
  <c r="LJ37" i="28"/>
  <c r="PL37" i="28"/>
  <c r="LX37" i="28"/>
  <c r="KH37" i="28"/>
  <c r="JI37" i="28"/>
  <c r="IJ37" i="28"/>
  <c r="OM37" i="28"/>
  <c r="KO37" i="28"/>
  <c r="JD37" i="28"/>
  <c r="IB37" i="28"/>
  <c r="NY37" i="28"/>
  <c r="JZ37" i="28"/>
  <c r="KU37" i="28"/>
  <c r="JQ37" i="28"/>
  <c r="ON37" i="28"/>
  <c r="MB37" i="28"/>
  <c r="LF51" i="28"/>
  <c r="NN51" i="28"/>
  <c r="PL51" i="28"/>
  <c r="LE51" i="28"/>
  <c r="JL51" i="28"/>
  <c r="PJ51" i="28"/>
  <c r="KS51" i="28"/>
  <c r="JK51" i="28"/>
  <c r="IN51" i="28"/>
  <c r="KG51" i="28"/>
  <c r="JJ51" i="28"/>
  <c r="KJ51" i="28"/>
  <c r="PI51" i="28"/>
  <c r="JU51" i="28"/>
  <c r="OZ51" i="28"/>
  <c r="IA51" i="28"/>
  <c r="IL51" i="28"/>
  <c r="IM51" i="28"/>
  <c r="MF51" i="28"/>
  <c r="OW51" i="28"/>
  <c r="JI51" i="28"/>
  <c r="OY51" i="28"/>
  <c r="JW51" i="28"/>
  <c r="KH51" i="28"/>
  <c r="KI51" i="28"/>
  <c r="OK51" i="28"/>
  <c r="OX51" i="28"/>
  <c r="LS51" i="28"/>
  <c r="ND51" i="28"/>
  <c r="NO51" i="28"/>
  <c r="NZ51" i="28"/>
  <c r="OA51" i="28"/>
  <c r="NM51" i="28"/>
  <c r="NC51" i="28"/>
  <c r="PK51" i="28"/>
  <c r="IB51" i="28"/>
  <c r="NA51" i="28"/>
  <c r="PH51" i="28"/>
  <c r="OB51" i="28"/>
  <c r="HZ51" i="28"/>
  <c r="JX51" i="28"/>
  <c r="KC37" i="28"/>
  <c r="OZ37" i="28"/>
  <c r="MN37" i="28"/>
  <c r="B14" i="28"/>
  <c r="D14" i="28" s="1"/>
  <c r="KC14" i="28"/>
  <c r="NH14" i="28"/>
  <c r="IT14" i="28"/>
  <c r="LO14" i="28"/>
  <c r="LP14" i="28"/>
  <c r="NA14" i="28"/>
  <c r="MD14" i="28"/>
  <c r="LS14" i="28"/>
  <c r="NS14" i="28"/>
  <c r="OA14" i="28"/>
  <c r="ND14" i="28"/>
  <c r="JA14" i="28"/>
  <c r="PI14" i="28"/>
  <c r="IP14" i="28"/>
  <c r="OL14" i="28"/>
  <c r="IE14" i="28"/>
  <c r="NT14" i="28"/>
  <c r="IG14" i="28"/>
  <c r="LL14" i="28"/>
  <c r="OR14" i="28"/>
  <c r="MA14" i="28"/>
  <c r="MB14" i="28"/>
  <c r="HY14" i="28"/>
  <c r="NM14" i="28"/>
  <c r="MP14" i="28"/>
  <c r="ME14" i="28"/>
  <c r="PF14" i="28"/>
  <c r="PM14" i="28"/>
  <c r="IB14" i="28"/>
  <c r="NP14" i="28"/>
  <c r="JM14" i="28"/>
  <c r="JB14" i="28"/>
  <c r="PJ14" i="28"/>
  <c r="IQ14" i="28"/>
  <c r="OP14" i="28"/>
  <c r="NU14" i="28"/>
  <c r="JP14" i="28"/>
  <c r="MJ14" i="28"/>
  <c r="NX14" i="28"/>
  <c r="KZ14" i="28"/>
  <c r="MM14" i="28"/>
  <c r="MN14" i="28"/>
  <c r="IK14" i="28"/>
  <c r="OD14" i="28"/>
  <c r="NB14" i="28"/>
  <c r="MQ14" i="28"/>
  <c r="OT14" i="28"/>
  <c r="PA14" i="28"/>
  <c r="IN14" i="28"/>
  <c r="OJ14" i="28"/>
  <c r="JY14" i="28"/>
  <c r="JN14" i="28"/>
  <c r="JC14" i="28"/>
  <c r="PN14" i="28"/>
  <c r="LX14" i="28"/>
  <c r="MX14" i="28"/>
  <c r="KN14" i="28"/>
  <c r="MY14" i="28"/>
  <c r="MZ14" i="28"/>
  <c r="IW14" i="28"/>
  <c r="PB14" i="28"/>
  <c r="HZ14" i="28"/>
  <c r="NN14" i="28"/>
  <c r="NC14" i="28"/>
  <c r="OH14" i="28"/>
  <c r="OO14" i="28"/>
  <c r="IZ14" i="28"/>
  <c r="PH14" i="28"/>
  <c r="KK14" i="28"/>
  <c r="JZ14" i="28"/>
  <c r="JO14" i="28"/>
  <c r="KB14" i="28"/>
  <c r="LB14" i="28"/>
  <c r="IR14" i="28"/>
  <c r="HW14" i="28"/>
  <c r="NK14" i="28"/>
  <c r="HX14" i="28"/>
  <c r="NL14" i="28"/>
  <c r="JI14" i="28"/>
  <c r="IL14" i="28"/>
  <c r="OF14" i="28"/>
  <c r="IA14" i="28"/>
  <c r="NO14" i="28"/>
  <c r="NV14" i="28"/>
  <c r="OC14" i="28"/>
  <c r="JL14" i="28"/>
  <c r="KW14" i="28"/>
  <c r="KL14" i="28"/>
  <c r="KA14" i="28"/>
  <c r="IF14" i="28"/>
  <c r="JF14" i="28"/>
  <c r="MK14" i="28"/>
  <c r="JD14" i="28"/>
  <c r="II14" i="28"/>
  <c r="NY14" i="28"/>
  <c r="IJ14" i="28"/>
  <c r="NZ14" i="28"/>
  <c r="JU14" i="28"/>
  <c r="IX14" i="28"/>
  <c r="PD14" i="28"/>
  <c r="IM14" i="28"/>
  <c r="OI14" i="28"/>
  <c r="PE14" i="28"/>
  <c r="PL14" i="28"/>
  <c r="JX14" i="28"/>
  <c r="LI14" i="28"/>
  <c r="KX14" i="28"/>
  <c r="KM14" i="28"/>
  <c r="NJ14" i="28"/>
  <c r="MW14" i="28"/>
  <c r="IU14" i="28"/>
  <c r="OW14" i="28"/>
  <c r="IV14" i="28"/>
  <c r="OX14" i="28"/>
  <c r="KG14" i="28"/>
  <c r="JJ14" i="28"/>
  <c r="IY14" i="28"/>
  <c r="OS14" i="28"/>
  <c r="OZ14" i="28"/>
  <c r="KJ14" i="28"/>
  <c r="LU14" i="28"/>
  <c r="LJ14" i="28"/>
  <c r="KY14" i="28"/>
  <c r="LN14" i="28"/>
  <c r="LA14" i="28"/>
  <c r="JG14" i="28"/>
  <c r="JH14" i="28"/>
  <c r="KS14" i="28"/>
  <c r="JV14" i="28"/>
  <c r="JK14" i="28"/>
  <c r="OG14" i="28"/>
  <c r="ON14" i="28"/>
  <c r="KV14" i="28"/>
  <c r="MG14" i="28"/>
  <c r="LV14" i="28"/>
  <c r="LK14" i="28"/>
  <c r="JR14" i="28"/>
  <c r="JE14" i="28"/>
  <c r="JS14" i="28"/>
  <c r="JT14" i="28"/>
  <c r="LE14" i="28"/>
  <c r="KH14" i="28"/>
  <c r="JW14" i="28"/>
  <c r="PO14" i="28"/>
  <c r="OB14" i="28"/>
  <c r="LH14" i="28"/>
  <c r="S14" i="28"/>
  <c r="MS14" i="28"/>
  <c r="U14" i="28"/>
  <c r="MH14" i="28"/>
  <c r="LW14" i="28"/>
  <c r="PG14" i="28"/>
  <c r="NI14" i="28"/>
  <c r="OV14" i="28"/>
  <c r="KO14" i="28"/>
  <c r="KE14" i="28"/>
  <c r="KF14" i="28"/>
  <c r="LQ14" i="28"/>
  <c r="KT14" i="28"/>
  <c r="KI14" i="28"/>
  <c r="PC14" i="28"/>
  <c r="PK14" i="28"/>
  <c r="LT14" i="28"/>
  <c r="NE14" i="28"/>
  <c r="MT14" i="28"/>
  <c r="MI14" i="28"/>
  <c r="PN38" i="28"/>
  <c r="ME38" i="28"/>
  <c r="OL38" i="28"/>
  <c r="IX38" i="28"/>
  <c r="LE38" i="28"/>
  <c r="NL38" i="28"/>
  <c r="HX38" i="28"/>
  <c r="KE38" i="28"/>
  <c r="ML38" i="28"/>
  <c r="OG38" i="28"/>
  <c r="IS38" i="28"/>
  <c r="KN38" i="28"/>
  <c r="MU38" i="28"/>
  <c r="KV38" i="28"/>
  <c r="IB38" i="28"/>
  <c r="LS38" i="28"/>
  <c r="NZ38" i="28"/>
  <c r="IL38" i="28"/>
  <c r="KS38" i="28"/>
  <c r="MZ38" i="28"/>
  <c r="PG38" i="28"/>
  <c r="JS38" i="28"/>
  <c r="LZ38" i="28"/>
  <c r="NU38" i="28"/>
  <c r="IG38" i="28"/>
  <c r="KB38" i="28"/>
  <c r="MI38" i="28"/>
  <c r="MR38" i="28"/>
  <c r="JX38" i="28"/>
  <c r="LG38" i="28"/>
  <c r="NN38" i="28"/>
  <c r="HZ38" i="28"/>
  <c r="KG38" i="28"/>
  <c r="MN38" i="28"/>
  <c r="OU38" i="28"/>
  <c r="JG38" i="28"/>
  <c r="LN38" i="28"/>
  <c r="NI38" i="28"/>
  <c r="PD38" i="28"/>
  <c r="JP38" i="28"/>
  <c r="LW38" i="28"/>
  <c r="ON38" i="28"/>
  <c r="JM38" i="28"/>
  <c r="LT38" i="28"/>
  <c r="KK38" i="28"/>
  <c r="KU38" i="28"/>
  <c r="NB38" i="28"/>
  <c r="PI38" i="28"/>
  <c r="JU38" i="28"/>
  <c r="MB38" i="28"/>
  <c r="OI38" i="28"/>
  <c r="IU38" i="28"/>
  <c r="LB38" i="28"/>
  <c r="MW38" i="28"/>
  <c r="OR38" i="28"/>
  <c r="JD38" i="28"/>
  <c r="LK38" i="28"/>
  <c r="LI38" i="28"/>
  <c r="JN38" i="28"/>
  <c r="NP38" i="28"/>
  <c r="KI38" i="28"/>
  <c r="MP38" i="28"/>
  <c r="OW38" i="28"/>
  <c r="JI38" i="28"/>
  <c r="LP38" i="28"/>
  <c r="NW38" i="28"/>
  <c r="II38" i="28"/>
  <c r="KP38" i="28"/>
  <c r="MK38" i="28"/>
  <c r="OF38" i="28"/>
  <c r="IR38" i="28"/>
  <c r="KY38" i="28"/>
  <c r="NE38" i="28"/>
  <c r="LJ38" i="28"/>
  <c r="PL38" i="28"/>
  <c r="JL38" i="28"/>
  <c r="MT38" i="28"/>
  <c r="KJ38" i="28"/>
  <c r="PK38" i="28"/>
  <c r="JW38" i="28"/>
  <c r="MD38" i="28"/>
  <c r="OK38" i="28"/>
  <c r="IW38" i="28"/>
  <c r="LD38" i="28"/>
  <c r="NK38" i="28"/>
  <c r="HW38" i="28"/>
  <c r="KD38" i="28"/>
  <c r="LY38" i="28"/>
  <c r="NT38" i="28"/>
  <c r="IF38" i="28"/>
  <c r="KM38" i="28"/>
  <c r="PA38" i="28"/>
  <c r="NF38" i="28"/>
  <c r="IC38" i="28"/>
  <c r="OY38" i="28"/>
  <c r="JK38" i="28"/>
  <c r="LR38" i="28"/>
  <c r="NY38" i="28"/>
  <c r="IK38" i="28"/>
  <c r="KR38" i="28"/>
  <c r="MY38" i="28"/>
  <c r="PF38" i="28"/>
  <c r="JR38" i="28"/>
  <c r="LM38" i="28"/>
  <c r="NH38" i="28"/>
  <c r="PO38" i="28"/>
  <c r="KA38" i="28"/>
  <c r="PB38" i="28"/>
  <c r="JY38" i="28"/>
  <c r="OM38" i="28"/>
  <c r="IY38" i="28"/>
  <c r="LF38" i="28"/>
  <c r="NM38" i="28"/>
  <c r="HY38" i="28"/>
  <c r="KF38" i="28"/>
  <c r="MM38" i="28"/>
  <c r="OT38" i="28"/>
  <c r="JF38" i="28"/>
  <c r="LA38" i="28"/>
  <c r="MV38" i="28"/>
  <c r="PC38" i="28"/>
  <c r="JO38" i="28"/>
  <c r="LU38" i="28"/>
  <c r="OA38" i="28"/>
  <c r="IM38" i="28"/>
  <c r="KT38" i="28"/>
  <c r="NA38" i="28"/>
  <c r="PH38" i="28"/>
  <c r="JT38" i="28"/>
  <c r="MA38" i="28"/>
  <c r="OH38" i="28"/>
  <c r="IT38" i="28"/>
  <c r="KO38" i="28"/>
  <c r="MJ38" i="28"/>
  <c r="OQ38" i="28"/>
  <c r="JC38" i="28"/>
  <c r="NQ38" i="28"/>
  <c r="NO38" i="28"/>
  <c r="IA38" i="28"/>
  <c r="KH38" i="28"/>
  <c r="MO38" i="28"/>
  <c r="OV38" i="28"/>
  <c r="JH38" i="28"/>
  <c r="LO38" i="28"/>
  <c r="NV38" i="28"/>
  <c r="IH38" i="28"/>
  <c r="KC38" i="28"/>
  <c r="LX38" i="28"/>
  <c r="OE38" i="28"/>
  <c r="IQ38" i="28"/>
  <c r="PM38" i="28"/>
  <c r="IE20" i="28"/>
  <c r="ON20" i="28"/>
  <c r="HZ20" i="28"/>
  <c r="JG20" i="28"/>
  <c r="JO20" i="28"/>
  <c r="NP20" i="28"/>
  <c r="OW20" i="28"/>
  <c r="II20" i="28"/>
  <c r="NF20" i="28"/>
  <c r="JL20" i="28"/>
  <c r="KS20" i="28"/>
  <c r="LZ20" i="28"/>
  <c r="KY20" i="28"/>
  <c r="IZ20" i="28"/>
  <c r="KG20" i="28"/>
  <c r="LN20" i="28"/>
  <c r="JC20" i="28"/>
  <c r="IB20" i="28"/>
  <c r="JI20" i="28"/>
  <c r="KP20" i="28"/>
  <c r="MT20" i="28"/>
  <c r="LS20" i="28"/>
  <c r="MZ20" i="28"/>
  <c r="NU20" i="28"/>
  <c r="MI20" i="28"/>
  <c r="LG20" i="28"/>
  <c r="MN20" i="28"/>
  <c r="NI20" i="28"/>
  <c r="KM20" i="28"/>
  <c r="KI20" i="28"/>
  <c r="LP20" i="28"/>
  <c r="MK20" i="28"/>
  <c r="LX20" i="28"/>
  <c r="MG20" i="28"/>
  <c r="NZ20" i="28"/>
  <c r="PG20" i="28"/>
  <c r="IG20" i="28"/>
  <c r="LW20" i="28"/>
  <c r="LU20" i="28"/>
  <c r="NN20" i="28"/>
  <c r="OU20" i="28"/>
  <c r="PN20" i="28"/>
  <c r="OA88" i="28"/>
  <c r="IB88" i="28"/>
  <c r="NZ88" i="28"/>
  <c r="IA88" i="28"/>
  <c r="NY88" i="28"/>
  <c r="HZ88" i="28"/>
  <c r="JI88" i="28"/>
  <c r="NX88" i="28"/>
  <c r="HW88" i="28"/>
  <c r="PH88" i="28"/>
  <c r="LR88" i="28"/>
  <c r="JA88" i="28"/>
  <c r="LQ88" i="28"/>
  <c r="LG37" i="28"/>
  <c r="PA37" i="28"/>
  <c r="B57" i="28"/>
  <c r="D57" i="28" s="1"/>
  <c r="NO57" i="28"/>
  <c r="IA57" i="28"/>
  <c r="KH57" i="28"/>
  <c r="MO57" i="28"/>
  <c r="OV57" i="28"/>
  <c r="JH57" i="28"/>
  <c r="LO57" i="28"/>
  <c r="NV57" i="28"/>
  <c r="IH57" i="28"/>
  <c r="KC57" i="28"/>
  <c r="LX57" i="28"/>
  <c r="OE57" i="28"/>
  <c r="IQ57" i="28"/>
  <c r="NQ57" i="28"/>
  <c r="JN57" i="28"/>
  <c r="JB57" i="28"/>
  <c r="NC57" i="28"/>
  <c r="PJ57" i="28"/>
  <c r="JV57" i="28"/>
  <c r="MC57" i="28"/>
  <c r="OJ57" i="28"/>
  <c r="IV57" i="28"/>
  <c r="LC57" i="28"/>
  <c r="NJ57" i="28"/>
  <c r="PE57" i="28"/>
  <c r="JQ57" i="28"/>
  <c r="LL57" i="28"/>
  <c r="NS57" i="28"/>
  <c r="IE57" i="28"/>
  <c r="LU57" i="28"/>
  <c r="PA57" i="28"/>
  <c r="U57" i="28"/>
  <c r="MR57" i="28"/>
  <c r="MQ57" i="28"/>
  <c r="OX57" i="28"/>
  <c r="JJ57" i="28"/>
  <c r="LQ57" i="28"/>
  <c r="NX57" i="28"/>
  <c r="IJ57" i="28"/>
  <c r="KQ57" i="28"/>
  <c r="MX57" i="28"/>
  <c r="OS57" i="28"/>
  <c r="JE57" i="28"/>
  <c r="KZ57" i="28"/>
  <c r="NG57" i="28"/>
  <c r="OB57" i="28"/>
  <c r="JY57" i="28"/>
  <c r="NE57" i="28"/>
  <c r="OO57" i="28"/>
  <c r="ME57" i="28"/>
  <c r="OL57" i="28"/>
  <c r="IX57" i="28"/>
  <c r="LE57" i="28"/>
  <c r="NL57" i="28"/>
  <c r="HX57" i="28"/>
  <c r="KE57" i="28"/>
  <c r="ML57" i="28"/>
  <c r="OG57" i="28"/>
  <c r="IS57" i="28"/>
  <c r="KN57" i="28"/>
  <c r="MU57" i="28"/>
  <c r="MF57" i="28"/>
  <c r="IC57" i="28"/>
  <c r="LI57" i="28"/>
  <c r="MS57" i="28"/>
  <c r="LS57" i="28"/>
  <c r="NZ57" i="28"/>
  <c r="IL57" i="28"/>
  <c r="KS57" i="28"/>
  <c r="MZ57" i="28"/>
  <c r="PG57" i="28"/>
  <c r="JS57" i="28"/>
  <c r="LZ57" i="28"/>
  <c r="NU57" i="28"/>
  <c r="IG57" i="28"/>
  <c r="KB57" i="28"/>
  <c r="MI57" i="28"/>
  <c r="KJ57" i="28"/>
  <c r="PL57" i="28"/>
  <c r="JM57" i="28"/>
  <c r="KW57" i="28"/>
  <c r="LG57" i="28"/>
  <c r="NN57" i="28"/>
  <c r="HZ57" i="28"/>
  <c r="KG57" i="28"/>
  <c r="MN57" i="28"/>
  <c r="OU57" i="28"/>
  <c r="JG57" i="28"/>
  <c r="LN57" i="28"/>
  <c r="NI57" i="28"/>
  <c r="PD57" i="28"/>
  <c r="JP57" i="28"/>
  <c r="LW57" i="28"/>
  <c r="IN57" i="28"/>
  <c r="NP57" i="28"/>
  <c r="OZ57" i="28"/>
  <c r="JA57" i="28"/>
  <c r="IP57" i="28"/>
  <c r="KI57" i="28"/>
  <c r="MP57" i="28"/>
  <c r="OW57" i="28"/>
  <c r="JI57" i="28"/>
  <c r="LP57" i="28"/>
  <c r="NW57" i="28"/>
  <c r="II57" i="28"/>
  <c r="KP57" i="28"/>
  <c r="MK57" i="28"/>
  <c r="OF57" i="28"/>
  <c r="IR57" i="28"/>
  <c r="KY57" i="28"/>
  <c r="NR57" i="28"/>
  <c r="JX57" i="28"/>
  <c r="LH57" i="28"/>
  <c r="ON57" i="28"/>
  <c r="PK57" i="28"/>
  <c r="JW57" i="28"/>
  <c r="MD57" i="28"/>
  <c r="OK57" i="28"/>
  <c r="IW57" i="28"/>
  <c r="LD57" i="28"/>
  <c r="NK57" i="28"/>
  <c r="HW57" i="28"/>
  <c r="KD57" i="28"/>
  <c r="LY57" i="28"/>
  <c r="NT57" i="28"/>
  <c r="IF57" i="28"/>
  <c r="KM57" i="28"/>
  <c r="LV57" i="28"/>
  <c r="IB57" i="28"/>
  <c r="JL57" i="28"/>
  <c r="OC57" i="28"/>
  <c r="OY57" i="28"/>
  <c r="JK57" i="28"/>
  <c r="LR57" i="28"/>
  <c r="NY57" i="28"/>
  <c r="IK57" i="28"/>
  <c r="KR57" i="28"/>
  <c r="MY57" i="28"/>
  <c r="PF57" i="28"/>
  <c r="JR57" i="28"/>
  <c r="LM57" i="28"/>
  <c r="NH57" i="28"/>
  <c r="PO57" i="28"/>
  <c r="KA57" i="28"/>
  <c r="JZ57" i="28"/>
  <c r="PB57" i="28"/>
  <c r="OP57" i="28"/>
  <c r="LY14" i="28"/>
  <c r="MQ37" i="28"/>
  <c r="PM37" i="28"/>
  <c r="MR14" i="28"/>
  <c r="MP20" i="28"/>
  <c r="NW14" i="28"/>
  <c r="LO37" i="28"/>
  <c r="NZ37" i="28"/>
  <c r="OW37" i="28"/>
  <c r="LK37" i="28"/>
  <c r="HX37" i="28"/>
  <c r="LW37" i="28"/>
  <c r="IK37" i="28"/>
  <c r="NT37" i="28"/>
  <c r="OK14" i="28"/>
  <c r="OY14" i="28"/>
  <c r="MC14" i="28"/>
  <c r="IW37" i="28"/>
  <c r="OF37" i="28"/>
  <c r="KD14" i="28"/>
  <c r="IR37" i="28"/>
  <c r="NO37" i="28"/>
  <c r="JJ37" i="28"/>
  <c r="OS37" i="28"/>
  <c r="IO14" i="28"/>
  <c r="OQ14" i="28"/>
  <c r="JX37" i="28"/>
  <c r="JV37" i="28"/>
  <c r="PE37" i="28"/>
  <c r="IC14" i="28"/>
  <c r="JA38" i="28"/>
  <c r="OZ38" i="28"/>
  <c r="LS8" i="28"/>
  <c r="B38" i="28"/>
  <c r="D38" i="28" s="1"/>
  <c r="ND38" i="28"/>
  <c r="IN38" i="28"/>
  <c r="JB38" i="28"/>
  <c r="LH38" i="28"/>
  <c r="MH38" i="28"/>
  <c r="OO38" i="28"/>
  <c r="IP38" i="28"/>
  <c r="MF38" i="28"/>
  <c r="MG38" i="28"/>
  <c r="MS38" i="28"/>
  <c r="JZ38" i="28"/>
  <c r="KK20" i="28"/>
  <c r="ND20" i="28"/>
  <c r="PK20" i="28"/>
  <c r="JW20" i="28"/>
  <c r="MD20" i="28"/>
  <c r="OK20" i="28"/>
  <c r="IW20" i="28"/>
  <c r="LD20" i="28"/>
  <c r="NK20" i="28"/>
  <c r="HW20" i="28"/>
  <c r="KD20" i="28"/>
  <c r="LY20" i="28"/>
  <c r="JZ20" i="28"/>
  <c r="LJ20" i="28"/>
  <c r="KX20" i="28"/>
  <c r="PM20" i="28"/>
  <c r="JY20" i="28"/>
  <c r="MR20" i="28"/>
  <c r="OY20" i="28"/>
  <c r="JK20" i="28"/>
  <c r="LR20" i="28"/>
  <c r="NY20" i="28"/>
  <c r="IK20" i="28"/>
  <c r="KR20" i="28"/>
  <c r="MY20" i="28"/>
  <c r="PF20" i="28"/>
  <c r="JR20" i="28"/>
  <c r="LM20" i="28"/>
  <c r="ID20" i="28"/>
  <c r="JN20" i="28"/>
  <c r="JB20" i="28"/>
  <c r="OD20" i="28"/>
  <c r="MH20" i="28"/>
  <c r="PA20" i="28"/>
  <c r="JM20" i="28"/>
  <c r="MF20" i="28"/>
  <c r="OM20" i="28"/>
  <c r="IY20" i="28"/>
  <c r="LF20" i="28"/>
  <c r="NM20" i="28"/>
  <c r="HY20" i="28"/>
  <c r="KF20" i="28"/>
  <c r="MM20" i="28"/>
  <c r="OT20" i="28"/>
  <c r="JF20" i="28"/>
  <c r="LA20" i="28"/>
  <c r="PD20" i="28"/>
  <c r="OR20" i="28"/>
  <c r="U20" i="28"/>
  <c r="KL20" i="28"/>
  <c r="OO20" i="28"/>
  <c r="JA20" i="28"/>
  <c r="LT20" i="28"/>
  <c r="OA20" i="28"/>
  <c r="IM20" i="28"/>
  <c r="KT20" i="28"/>
  <c r="NA20" i="28"/>
  <c r="PH20" i="28"/>
  <c r="JT20" i="28"/>
  <c r="MA20" i="28"/>
  <c r="OH20" i="28"/>
  <c r="IT20" i="28"/>
  <c r="KO20" i="28"/>
  <c r="NH20" i="28"/>
  <c r="MV20" i="28"/>
  <c r="OF20" i="28"/>
  <c r="IF20" i="28"/>
  <c r="OC20" i="28"/>
  <c r="IO20" i="28"/>
  <c r="LH20" i="28"/>
  <c r="NO20" i="28"/>
  <c r="IA20" i="28"/>
  <c r="KH20" i="28"/>
  <c r="MO20" i="28"/>
  <c r="OV20" i="28"/>
  <c r="JH20" i="28"/>
  <c r="LO20" i="28"/>
  <c r="NV20" i="28"/>
  <c r="IH20" i="28"/>
  <c r="KC20" i="28"/>
  <c r="LL20" i="28"/>
  <c r="KZ20" i="28"/>
  <c r="MJ20" i="28"/>
  <c r="NS20" i="28"/>
  <c r="NQ20" i="28"/>
  <c r="IC20" i="28"/>
  <c r="KV20" i="28"/>
  <c r="NC20" i="28"/>
  <c r="PJ20" i="28"/>
  <c r="JV20" i="28"/>
  <c r="MC20" i="28"/>
  <c r="OJ20" i="28"/>
  <c r="IV20" i="28"/>
  <c r="LC20" i="28"/>
  <c r="NJ20" i="28"/>
  <c r="PE20" i="28"/>
  <c r="JQ20" i="28"/>
  <c r="JP20" i="28"/>
  <c r="JD20" i="28"/>
  <c r="KN20" i="28"/>
  <c r="KA20" i="28"/>
  <c r="NE20" i="28"/>
  <c r="S20" i="28"/>
  <c r="KJ20" i="28"/>
  <c r="MQ20" i="28"/>
  <c r="OX20" i="28"/>
  <c r="JJ20" i="28"/>
  <c r="LQ20" i="28"/>
  <c r="NX20" i="28"/>
  <c r="IJ20" i="28"/>
  <c r="KQ20" i="28"/>
  <c r="MX20" i="28"/>
  <c r="OS20" i="28"/>
  <c r="JE20" i="28"/>
  <c r="PC20" i="28"/>
  <c r="OQ20" i="28"/>
  <c r="IR20" i="28"/>
  <c r="IP20" i="28"/>
  <c r="MS20" i="28"/>
  <c r="PL20" i="28"/>
  <c r="JX20" i="28"/>
  <c r="ME20" i="28"/>
  <c r="OL20" i="28"/>
  <c r="IX20" i="28"/>
  <c r="LE20" i="28"/>
  <c r="NL20" i="28"/>
  <c r="HX20" i="28"/>
  <c r="KE20" i="28"/>
  <c r="ML20" i="28"/>
  <c r="OG20" i="28"/>
  <c r="IS20" i="28"/>
  <c r="NG20" i="28"/>
  <c r="MU20" i="28"/>
  <c r="OE20" i="28"/>
  <c r="NT20" i="28"/>
  <c r="KB20" i="28"/>
  <c r="LI20" i="28"/>
  <c r="OB20" i="28"/>
  <c r="IN20" i="28"/>
  <c r="KU20" i="28"/>
  <c r="NB20" i="28"/>
  <c r="PI20" i="28"/>
  <c r="JU20" i="28"/>
  <c r="MB20" i="28"/>
  <c r="OI20" i="28"/>
  <c r="IU20" i="28"/>
  <c r="LB20" i="28"/>
  <c r="MW20" i="28"/>
  <c r="NR20" i="28"/>
  <c r="PB20" i="28"/>
  <c r="OP20" i="28"/>
  <c r="IQ20" i="28"/>
  <c r="DE27" i="28"/>
  <c r="FJ27" i="28"/>
  <c r="HQ27" i="28"/>
  <c r="CC27" i="28"/>
  <c r="EJ27" i="28"/>
  <c r="GQ27" i="28"/>
  <c r="BH27" i="28"/>
  <c r="BI27" i="28"/>
  <c r="DC27" i="28"/>
  <c r="BG27" i="28"/>
  <c r="DD27" i="28"/>
  <c r="DZ27" i="28"/>
  <c r="GG27" i="28"/>
  <c r="AS27" i="28"/>
  <c r="CZ27" i="28"/>
  <c r="FG27" i="28"/>
  <c r="DN27" i="28"/>
  <c r="FU27" i="28"/>
  <c r="AG27" i="28"/>
  <c r="CN27" i="28"/>
  <c r="EU27" i="28"/>
  <c r="HB27" i="28"/>
  <c r="DB27" i="28"/>
  <c r="FI27" i="28"/>
  <c r="HP27" i="28"/>
  <c r="CB27" i="28"/>
  <c r="EI27" i="28"/>
  <c r="GP27" i="28"/>
  <c r="BB27" i="28"/>
  <c r="DI27" i="28"/>
  <c r="GH27" i="28"/>
  <c r="AT27" i="28"/>
  <c r="DA27" i="28"/>
  <c r="FH27" i="28"/>
  <c r="HO27" i="28"/>
  <c r="CA27" i="28"/>
  <c r="EH27" i="28"/>
  <c r="GO27" i="28"/>
  <c r="HS46" i="28"/>
  <c r="ER46" i="28"/>
  <c r="AX46" i="28"/>
  <c r="EQ46" i="28"/>
  <c r="FP46" i="28"/>
  <c r="EP46" i="28"/>
  <c r="AH46" i="28"/>
  <c r="DT46" i="28"/>
  <c r="DS46" i="28"/>
  <c r="HV46" i="28"/>
  <c r="AG46" i="28"/>
  <c r="CT46" i="28"/>
  <c r="GU46" i="28"/>
  <c r="DR46" i="28"/>
  <c r="BX46" i="28"/>
  <c r="AF46" i="28"/>
  <c r="BW46" i="28"/>
  <c r="CU46" i="28"/>
  <c r="FO46" i="28"/>
  <c r="AY46" i="28"/>
  <c r="B46" i="28"/>
  <c r="D46" i="28" s="1"/>
  <c r="OJ46" i="28"/>
  <c r="OI46" i="28"/>
  <c r="KD46" i="28"/>
  <c r="IW46" i="28"/>
  <c r="IV46" i="28"/>
  <c r="B66" i="28"/>
  <c r="D66" i="28" s="1"/>
  <c r="OB66" i="28"/>
  <c r="ME66" i="28"/>
  <c r="JY66" i="28"/>
  <c r="IB66" i="28"/>
  <c r="OA66" i="28"/>
  <c r="JX66" i="28"/>
  <c r="NQ66" i="28"/>
  <c r="LU66" i="28"/>
  <c r="OM66" i="28"/>
  <c r="JL66" i="28"/>
  <c r="LT66" i="28"/>
  <c r="PM66" i="28"/>
  <c r="NP66" i="28"/>
  <c r="LH66" i="28"/>
  <c r="IN66" i="28"/>
  <c r="OZ66" i="28"/>
  <c r="MF66" i="28"/>
  <c r="OK71" i="28"/>
  <c r="OY71" i="28"/>
  <c r="IM71" i="28"/>
  <c r="LG71" i="28"/>
  <c r="JU71" i="28"/>
  <c r="OA71" i="28"/>
  <c r="JM71" i="28"/>
  <c r="MO71" i="28"/>
  <c r="MG71" i="28"/>
  <c r="PI71" i="28"/>
  <c r="IO71" i="28"/>
  <c r="PA71" i="28"/>
  <c r="KL71" i="28"/>
  <c r="NE71" i="28"/>
  <c r="HY71" i="28"/>
  <c r="LI71" i="28"/>
  <c r="IP71" i="28"/>
  <c r="IW71" i="28"/>
  <c r="JK71" i="28"/>
  <c r="PB71" i="28"/>
  <c r="KI71" i="28"/>
  <c r="B93" i="28"/>
  <c r="D93" i="28" s="1"/>
  <c r="IR93" i="28"/>
  <c r="NW93" i="28"/>
  <c r="JP93" i="28"/>
  <c r="MG93" i="28"/>
  <c r="IF93" i="28"/>
  <c r="OI93" i="28"/>
  <c r="MI93" i="28"/>
  <c r="KK93" i="28"/>
  <c r="OL93" i="28"/>
  <c r="IO93" i="28"/>
  <c r="IQ93" i="28"/>
  <c r="LX93" i="28"/>
  <c r="OK93" i="28"/>
  <c r="HG27" i="28"/>
  <c r="FW27" i="28"/>
  <c r="AU27" i="28"/>
  <c r="AL27" i="28"/>
  <c r="FZ27" i="28"/>
  <c r="DS27" i="28"/>
  <c r="BX27" i="28"/>
  <c r="HL27" i="28"/>
  <c r="GC27" i="28"/>
  <c r="FF27" i="28"/>
  <c r="FS27" i="28"/>
  <c r="GR27" i="28"/>
  <c r="BF27" i="28"/>
  <c r="CI18" i="28"/>
  <c r="AY18" i="28"/>
  <c r="HI18" i="28"/>
  <c r="GJ18" i="28"/>
  <c r="EA18" i="28"/>
  <c r="DB18" i="28"/>
  <c r="DA18" i="28"/>
  <c r="CB18" i="28"/>
  <c r="CA18" i="28"/>
  <c r="FF18" i="28"/>
  <c r="CW18" i="28"/>
  <c r="GD18" i="28"/>
  <c r="AM18" i="28"/>
  <c r="GK18" i="28"/>
  <c r="EN18" i="28"/>
  <c r="DO18" i="28"/>
  <c r="CP18" i="28"/>
  <c r="CO18" i="28"/>
  <c r="BP18" i="28"/>
  <c r="BO18" i="28"/>
  <c r="DJ18" i="28"/>
  <c r="BA18" i="28"/>
  <c r="HV18" i="28"/>
  <c r="FM18" i="28"/>
  <c r="EB18" i="28"/>
  <c r="DC18" i="28"/>
  <c r="CD18" i="28"/>
  <c r="CC18" i="28"/>
  <c r="BD18" i="28"/>
  <c r="BC18" i="28"/>
  <c r="BN18" i="28"/>
  <c r="GN18" i="28"/>
  <c r="HJ18" i="28"/>
  <c r="FA18" i="28"/>
  <c r="DD18" i="28"/>
  <c r="BG18" i="28"/>
  <c r="BF18" i="28"/>
  <c r="AG18" i="28"/>
  <c r="AF18" i="28"/>
  <c r="FR18" i="28"/>
  <c r="FE18" i="28"/>
  <c r="GB18" i="28"/>
  <c r="FN18" i="28"/>
  <c r="EO18" i="28"/>
  <c r="CF18" i="28"/>
  <c r="AU18" i="28"/>
  <c r="AT18" i="28"/>
  <c r="HP18" i="28"/>
  <c r="HO18" i="28"/>
  <c r="DV18" i="28"/>
  <c r="DI18" i="28"/>
  <c r="FB18" i="28"/>
  <c r="EC18" i="28"/>
  <c r="BT18" i="28"/>
  <c r="AI18" i="28"/>
  <c r="AH18" i="28"/>
  <c r="HD18" i="28"/>
  <c r="HC18" i="28"/>
  <c r="BZ18" i="28"/>
  <c r="BM18" i="28"/>
  <c r="GM18" i="28"/>
  <c r="ED18" i="28"/>
  <c r="CG18" i="28"/>
  <c r="BH18" i="28"/>
  <c r="HR18" i="28"/>
  <c r="HQ18" i="28"/>
  <c r="GR18" i="28"/>
  <c r="GQ18" i="28"/>
  <c r="AD18" i="28"/>
  <c r="GZ18" i="28"/>
  <c r="GA18" i="28"/>
  <c r="DF18" i="28"/>
  <c r="BU18" i="28"/>
  <c r="AV18" i="28"/>
  <c r="GT18" i="28"/>
  <c r="FU18" i="28"/>
  <c r="FT18" i="28"/>
  <c r="EU18" i="28"/>
  <c r="FQ18" i="28"/>
  <c r="GP18" i="28"/>
  <c r="DG18" i="28"/>
  <c r="BV18" i="28"/>
  <c r="HH18" i="28"/>
  <c r="FK18" i="28"/>
  <c r="FJ18" i="28"/>
  <c r="EK18" i="28"/>
  <c r="EJ18" i="28"/>
  <c r="DK18" i="28"/>
  <c r="HL18" i="28"/>
  <c r="BB18" i="28"/>
  <c r="KE46" i="28"/>
  <c r="GF47" i="28"/>
  <c r="GD47" i="28"/>
  <c r="EI47" i="28"/>
  <c r="BB47" i="28"/>
  <c r="EU47" i="28"/>
  <c r="ES47" i="28"/>
  <c r="CX47" i="28"/>
  <c r="HB47" i="28"/>
  <c r="DJ47" i="28"/>
  <c r="CZ47" i="28"/>
  <c r="BD47" i="28"/>
  <c r="FH47" i="28"/>
  <c r="AR47" i="28"/>
  <c r="BY47" i="28"/>
  <c r="BO47" i="28"/>
  <c r="HD47" i="28"/>
  <c r="DW47" i="28"/>
  <c r="AP47" i="28"/>
  <c r="AF47" i="28"/>
  <c r="AD47" i="28"/>
  <c r="FS47" i="28"/>
  <c r="CL47" i="28"/>
  <c r="HP47" i="28"/>
  <c r="HN47" i="28"/>
  <c r="EH47" i="28"/>
  <c r="BA47" i="28"/>
  <c r="GE47" i="28"/>
  <c r="GC47" i="28"/>
  <c r="CN47" i="28"/>
  <c r="GQ47" i="28"/>
  <c r="GO47" i="28"/>
  <c r="ET47" i="28"/>
  <c r="EJ47" i="28"/>
  <c r="BC47" i="28"/>
  <c r="FF47" i="28"/>
  <c r="BZ47" i="28"/>
  <c r="AE47" i="28"/>
  <c r="HM47" i="28"/>
  <c r="DX47" i="28"/>
  <c r="AQ47" i="28"/>
  <c r="BT27" i="28"/>
  <c r="HS27" i="28"/>
  <c r="CQ27" i="28"/>
  <c r="AX27" i="28"/>
  <c r="GL27" i="28"/>
  <c r="EE27" i="28"/>
  <c r="CJ27" i="28"/>
  <c r="AO27" i="28"/>
  <c r="HA27" i="28"/>
  <c r="FR27" i="28"/>
  <c r="GE27" i="28"/>
  <c r="HD27" i="28"/>
  <c r="BR27" i="28"/>
  <c r="IR19" i="28"/>
  <c r="LO19" i="28"/>
  <c r="DP27" i="28"/>
  <c r="AJ27" i="28"/>
  <c r="EM27" i="28"/>
  <c r="BJ27" i="28"/>
  <c r="GX27" i="28"/>
  <c r="EQ27" i="28"/>
  <c r="CV27" i="28"/>
  <c r="BA27" i="28"/>
  <c r="HM27" i="28"/>
  <c r="GD27" i="28"/>
  <c r="HC27" i="28"/>
  <c r="BE27" i="28"/>
  <c r="CD27" i="28"/>
  <c r="CV46" i="28"/>
  <c r="GW34" i="28"/>
  <c r="DN34" i="28"/>
  <c r="FU34" i="28"/>
  <c r="AG34" i="28"/>
  <c r="CN34" i="28"/>
  <c r="EU34" i="28"/>
  <c r="HB34" i="28"/>
  <c r="BN34" i="28"/>
  <c r="DU34" i="28"/>
  <c r="FP34" i="28"/>
  <c r="HK34" i="28"/>
  <c r="BW34" i="28"/>
  <c r="ED34" i="28"/>
  <c r="BH34" i="28"/>
  <c r="AV34" i="28"/>
  <c r="EB34" i="28"/>
  <c r="FA34" i="28"/>
  <c r="DB34" i="28"/>
  <c r="FI34" i="28"/>
  <c r="HP34" i="28"/>
  <c r="CB34" i="28"/>
  <c r="EI34" i="28"/>
  <c r="GP34" i="28"/>
  <c r="BB34" i="28"/>
  <c r="DI34" i="28"/>
  <c r="FD34" i="28"/>
  <c r="GY34" i="28"/>
  <c r="BK34" i="28"/>
  <c r="DR34" i="28"/>
  <c r="GU34" i="28"/>
  <c r="GI34" i="28"/>
  <c r="CF34" i="28"/>
  <c r="DP34" i="28"/>
  <c r="CP34" i="28"/>
  <c r="EW34" i="28"/>
  <c r="HD34" i="28"/>
  <c r="BP34" i="28"/>
  <c r="DW34" i="28"/>
  <c r="GD34" i="28"/>
  <c r="AP34" i="28"/>
  <c r="CW34" i="28"/>
  <c r="ER34" i="28"/>
  <c r="GM34" i="28"/>
  <c r="AY34" i="28"/>
  <c r="DF34" i="28"/>
  <c r="EY34" i="28"/>
  <c r="EM34" i="28"/>
  <c r="AJ34" i="28"/>
  <c r="DO34" i="28"/>
  <c r="HR34" i="28"/>
  <c r="CD34" i="28"/>
  <c r="EK34" i="28"/>
  <c r="GR34" i="28"/>
  <c r="BD34" i="28"/>
  <c r="DK34" i="28"/>
  <c r="FR34" i="28"/>
  <c r="AD34" i="28"/>
  <c r="CK34" i="28"/>
  <c r="EF34" i="28"/>
  <c r="GA34" i="28"/>
  <c r="AM34" i="28"/>
  <c r="CT34" i="28"/>
  <c r="DC34" i="28"/>
  <c r="CQ34" i="28"/>
  <c r="HS34" i="28"/>
  <c r="DE34" i="28"/>
  <c r="HF34" i="28"/>
  <c r="BR34" i="28"/>
  <c r="DY34" i="28"/>
  <c r="GF34" i="28"/>
  <c r="AR34" i="28"/>
  <c r="CY34" i="28"/>
  <c r="FF34" i="28"/>
  <c r="HM34" i="28"/>
  <c r="BY34" i="28"/>
  <c r="DT34" i="28"/>
  <c r="FO34" i="28"/>
  <c r="HV34" i="28"/>
  <c r="CH34" i="28"/>
  <c r="BG34" i="28"/>
  <c r="AU34" i="28"/>
  <c r="FW34" i="28"/>
  <c r="BT34" i="28"/>
  <c r="GT34" i="28"/>
  <c r="BF34" i="28"/>
  <c r="DM34" i="28"/>
  <c r="FT34" i="28"/>
  <c r="AF34" i="28"/>
  <c r="CM34" i="28"/>
  <c r="ET34" i="28"/>
  <c r="HA34" i="28"/>
  <c r="BM34" i="28"/>
  <c r="DH34" i="28"/>
  <c r="FC34" i="28"/>
  <c r="HJ34" i="28"/>
  <c r="BV34" i="28"/>
  <c r="GK34" i="28"/>
  <c r="HU34" i="28"/>
  <c r="EA34" i="28"/>
  <c r="BS34" i="28"/>
  <c r="FV34" i="28"/>
  <c r="AH34" i="28"/>
  <c r="CO34" i="28"/>
  <c r="EV34" i="28"/>
  <c r="HC34" i="28"/>
  <c r="BO34" i="28"/>
  <c r="DV34" i="28"/>
  <c r="GC34" i="28"/>
  <c r="AO34" i="28"/>
  <c r="CJ34" i="28"/>
  <c r="EE34" i="28"/>
  <c r="GL34" i="28"/>
  <c r="AX34" i="28"/>
  <c r="CS34" i="28"/>
  <c r="EC34" i="28"/>
  <c r="AI34" i="28"/>
  <c r="HH34" i="28"/>
  <c r="EL34" i="28"/>
  <c r="GS34" i="28"/>
  <c r="BE34" i="28"/>
  <c r="DL34" i="28"/>
  <c r="FS34" i="28"/>
  <c r="AE34" i="28"/>
  <c r="CL34" i="28"/>
  <c r="ES34" i="28"/>
  <c r="GN34" i="28"/>
  <c r="AZ34" i="28"/>
  <c r="CU34" i="28"/>
  <c r="FB34" i="28"/>
  <c r="EZ34" i="28"/>
  <c r="EN34" i="28"/>
  <c r="HT34" i="28"/>
  <c r="DQ34" i="28"/>
  <c r="B19" i="28"/>
  <c r="D19" i="28" s="1"/>
  <c r="KH19" i="28"/>
  <c r="JI19" i="28"/>
  <c r="JH19" i="28"/>
  <c r="II19" i="28"/>
  <c r="IH19" i="28"/>
  <c r="OF19" i="28"/>
  <c r="OE19" i="28"/>
  <c r="NF19" i="28"/>
  <c r="IO19" i="28"/>
  <c r="IY19" i="28"/>
  <c r="JV19" i="28"/>
  <c r="IW19" i="28"/>
  <c r="IV19" i="28"/>
  <c r="HW19" i="28"/>
  <c r="PE19" i="28"/>
  <c r="NT19" i="28"/>
  <c r="NS19" i="28"/>
  <c r="MT19" i="28"/>
  <c r="KU19" i="28"/>
  <c r="JJ19" i="28"/>
  <c r="IK19" i="28"/>
  <c r="IJ19" i="28"/>
  <c r="PF19" i="28"/>
  <c r="OS19" i="28"/>
  <c r="NH19" i="28"/>
  <c r="NG19" i="28"/>
  <c r="MH19" i="28"/>
  <c r="IX19" i="28"/>
  <c r="HY19" i="28"/>
  <c r="HX19" i="28"/>
  <c r="OT19" i="28"/>
  <c r="OG19" i="28"/>
  <c r="MV19" i="28"/>
  <c r="MU19" i="28"/>
  <c r="LV19" i="28"/>
  <c r="OW19" i="28"/>
  <c r="OV19" i="28"/>
  <c r="NW19" i="28"/>
  <c r="NV19" i="28"/>
  <c r="MK19" i="28"/>
  <c r="LX19" i="28"/>
  <c r="KY19" i="28"/>
  <c r="KX19" i="28"/>
  <c r="PJ19" i="28"/>
  <c r="OK19" i="28"/>
  <c r="OJ19" i="28"/>
  <c r="NK19" i="28"/>
  <c r="NJ19" i="28"/>
  <c r="LY19" i="28"/>
  <c r="LL19" i="28"/>
  <c r="KM19" i="28"/>
  <c r="KL19" i="28"/>
  <c r="OL19" i="28"/>
  <c r="NM19" i="28"/>
  <c r="NL19" i="28"/>
  <c r="MM19" i="28"/>
  <c r="ML19" i="28"/>
  <c r="LA19" i="28"/>
  <c r="KN19" i="28"/>
  <c r="JO19" i="28"/>
  <c r="JN19" i="28"/>
  <c r="LR19" i="28"/>
  <c r="LQ19" i="28"/>
  <c r="KR19" i="28"/>
  <c r="KQ19" i="28"/>
  <c r="JR19" i="28"/>
  <c r="JE19" i="28"/>
  <c r="PO19" i="28"/>
  <c r="PN19" i="28"/>
  <c r="KV19" i="28"/>
  <c r="OO19" i="28"/>
  <c r="HH27" i="28"/>
  <c r="EB27" i="28"/>
  <c r="AV27" i="28"/>
  <c r="CH27" i="28"/>
  <c r="HV27" i="28"/>
  <c r="FO27" i="28"/>
  <c r="DT27" i="28"/>
  <c r="BY27" i="28"/>
  <c r="AP27" i="28"/>
  <c r="AE27" i="28"/>
  <c r="AR27" i="28"/>
  <c r="CO27" i="28"/>
  <c r="EL27" i="28"/>
  <c r="IZ19" i="28"/>
  <c r="JQ19" i="28"/>
  <c r="LD19" i="28"/>
  <c r="KI66" i="28"/>
  <c r="AZ46" i="28"/>
  <c r="DQ27" i="28"/>
  <c r="HT27" i="28"/>
  <c r="EN27" i="28"/>
  <c r="DF27" i="28"/>
  <c r="AY27" i="28"/>
  <c r="GM27" i="28"/>
  <c r="ER27" i="28"/>
  <c r="CW27" i="28"/>
  <c r="BZ27" i="28"/>
  <c r="BC27" i="28"/>
  <c r="BP27" i="28"/>
  <c r="DY27" i="28"/>
  <c r="FV27" i="28"/>
  <c r="PL66" i="28"/>
  <c r="FN46" i="28"/>
  <c r="B75" i="28"/>
  <c r="D75" i="28" s="1"/>
  <c r="PN75" i="28"/>
  <c r="LV75" i="28"/>
  <c r="S75" i="28"/>
  <c r="KN75" i="28"/>
  <c r="MT75" i="28"/>
  <c r="JI75" i="28"/>
  <c r="IR75" i="28"/>
  <c r="PM75" i="28"/>
  <c r="JZ75" i="28"/>
  <c r="OO75" i="28"/>
  <c r="NF75" i="28"/>
  <c r="IB75" i="28"/>
  <c r="LU75" i="28"/>
  <c r="IW75" i="28"/>
  <c r="KL75" i="28"/>
  <c r="PI75" i="28"/>
  <c r="JD75" i="28"/>
  <c r="IP75" i="28"/>
  <c r="MO75" i="28"/>
  <c r="OK75" i="28"/>
  <c r="NE75" i="28"/>
  <c r="JY75" i="28"/>
  <c r="LQ75" i="28"/>
  <c r="KK75" i="28"/>
  <c r="HY75" i="28"/>
  <c r="JB75" i="28"/>
  <c r="KG75" i="28"/>
  <c r="JU75" i="28"/>
  <c r="LJ75" i="28"/>
  <c r="IQ27" i="28"/>
  <c r="DW23" i="28"/>
  <c r="AE23" i="28"/>
  <c r="ER23" i="28"/>
  <c r="DR4" i="24"/>
  <c r="LK10" i="24" s="1"/>
  <c r="DW4" i="24"/>
  <c r="LO8" i="24"/>
  <c r="LL10" i="24"/>
  <c r="LL8" i="24"/>
  <c r="FS84" i="28"/>
  <c r="FQ84" i="28"/>
  <c r="DM84" i="28"/>
  <c r="BF84" i="28"/>
  <c r="GT84" i="28"/>
  <c r="EM84" i="28"/>
  <c r="CF84" i="28"/>
  <c r="HT84" i="28"/>
  <c r="FM84" i="28"/>
  <c r="DG84" i="28"/>
  <c r="BL84" i="28"/>
  <c r="GZ84" i="28"/>
  <c r="GA77" i="28"/>
  <c r="FI77" i="28"/>
  <c r="GD77" i="28"/>
  <c r="GY77" i="28"/>
  <c r="HP77" i="28"/>
  <c r="AD77" i="28"/>
  <c r="AE77" i="28"/>
  <c r="AZ77" i="28"/>
  <c r="BQ77" i="28"/>
  <c r="CL77" i="28"/>
  <c r="CD77" i="28"/>
  <c r="HR77" i="28"/>
  <c r="FL77" i="28"/>
  <c r="DE77" i="28"/>
  <c r="AX77" i="28"/>
  <c r="GL77" i="28"/>
  <c r="GT14" i="28"/>
  <c r="BF14" i="28"/>
  <c r="DA14" i="28"/>
  <c r="EH14" i="28"/>
  <c r="ES14" i="28"/>
  <c r="FP14" i="28"/>
  <c r="GY14" i="28"/>
  <c r="BK14" i="28"/>
  <c r="ES84" i="28"/>
  <c r="EJ84" i="28"/>
  <c r="DY84" i="28"/>
  <c r="BR84" i="28"/>
  <c r="HF84" i="28"/>
  <c r="EY84" i="28"/>
  <c r="CR84" i="28"/>
  <c r="AK84" i="28"/>
  <c r="FY84" i="28"/>
  <c r="DS84" i="28"/>
  <c r="BX84" i="28"/>
  <c r="HL84" i="28"/>
  <c r="BX77" i="28"/>
  <c r="GC77" i="28"/>
  <c r="GU77" i="28"/>
  <c r="HO77" i="28"/>
  <c r="AS77" i="28"/>
  <c r="AU77" i="28"/>
  <c r="AY77" i="28"/>
  <c r="BP77" i="28"/>
  <c r="CK77" i="28"/>
  <c r="DC77" i="28"/>
  <c r="CP77" i="28"/>
  <c r="AJ77" i="28"/>
  <c r="FX77" i="28"/>
  <c r="DQ77" i="28"/>
  <c r="BJ77" i="28"/>
  <c r="GX77" i="28"/>
  <c r="GH14" i="28"/>
  <c r="AT14" i="28"/>
  <c r="CO14" i="28"/>
  <c r="DV14" i="28"/>
  <c r="EG14" i="28"/>
  <c r="FD14" i="28"/>
  <c r="GM14" i="28"/>
  <c r="AY14" i="28"/>
  <c r="JM33" i="28"/>
  <c r="B33" i="28"/>
  <c r="D33" i="28" s="1"/>
  <c r="LW76" i="28"/>
  <c r="B76" i="28"/>
  <c r="D76" i="28" s="1"/>
  <c r="HA84" i="28"/>
  <c r="DL84" i="28"/>
  <c r="DJ84" i="28"/>
  <c r="EK84" i="28"/>
  <c r="CD84" i="28"/>
  <c r="HR84" i="28"/>
  <c r="FK84" i="28"/>
  <c r="DD84" i="28"/>
  <c r="AW84" i="28"/>
  <c r="GK84" i="28"/>
  <c r="EE84" i="28"/>
  <c r="CJ84" i="28"/>
  <c r="DG77" i="28"/>
  <c r="GB77" i="28"/>
  <c r="GS77" i="28"/>
  <c r="HN77" i="28"/>
  <c r="AR77" i="28"/>
  <c r="BM77" i="28"/>
  <c r="BN77" i="28"/>
  <c r="BO77" i="28"/>
  <c r="CJ77" i="28"/>
  <c r="DA77" i="28"/>
  <c r="DV77" i="28"/>
  <c r="DB77" i="28"/>
  <c r="AV77" i="28"/>
  <c r="GJ77" i="28"/>
  <c r="EC77" i="28"/>
  <c r="BV77" i="28"/>
  <c r="HJ77" i="28"/>
  <c r="FV14" i="28"/>
  <c r="AH14" i="28"/>
  <c r="HQ14" i="28"/>
  <c r="CC14" i="28"/>
  <c r="DU14" i="28"/>
  <c r="ER14" i="28"/>
  <c r="GA14" i="28"/>
  <c r="AM14" i="28"/>
  <c r="FT84" i="28"/>
  <c r="CL84" i="28"/>
  <c r="CH84" i="28"/>
  <c r="EW84" i="28"/>
  <c r="CP84" i="28"/>
  <c r="AI84" i="28"/>
  <c r="FW84" i="28"/>
  <c r="DP84" i="28"/>
  <c r="BI84" i="28"/>
  <c r="GW84" i="28"/>
  <c r="EQ84" i="28"/>
  <c r="CV84" i="28"/>
  <c r="HK77" i="28"/>
  <c r="CM77" i="28"/>
  <c r="HM77" i="28"/>
  <c r="AQ77" i="28"/>
  <c r="BL77" i="28"/>
  <c r="CC77" i="28"/>
  <c r="CE77" i="28"/>
  <c r="CI77" i="28"/>
  <c r="CZ77" i="28"/>
  <c r="DU77" i="28"/>
  <c r="EM77" i="28"/>
  <c r="DN77" i="28"/>
  <c r="BH77" i="28"/>
  <c r="GV77" i="28"/>
  <c r="EO77" i="28"/>
  <c r="CH77" i="28"/>
  <c r="HV77" i="28"/>
  <c r="FJ14" i="28"/>
  <c r="HE14" i="28"/>
  <c r="BQ14" i="28"/>
  <c r="DI14" i="28"/>
  <c r="EF14" i="28"/>
  <c r="FO14" i="28"/>
  <c r="ET84" i="28"/>
  <c r="BJ84" i="28"/>
  <c r="BC84" i="28"/>
  <c r="FI84" i="28"/>
  <c r="DB84" i="28"/>
  <c r="AU84" i="28"/>
  <c r="GI84" i="28"/>
  <c r="EB84" i="28"/>
  <c r="BU84" i="28"/>
  <c r="HI84" i="28"/>
  <c r="FC84" i="28"/>
  <c r="DH84" i="28"/>
  <c r="DX77" i="28"/>
  <c r="GQ77" i="28"/>
  <c r="AP77" i="28"/>
  <c r="BK77" i="28"/>
  <c r="CB77" i="28"/>
  <c r="CW77" i="28"/>
  <c r="CX77" i="28"/>
  <c r="CY77" i="28"/>
  <c r="DT77" i="28"/>
  <c r="EK77" i="28"/>
  <c r="FF77" i="28"/>
  <c r="DZ77" i="28"/>
  <c r="BT77" i="28"/>
  <c r="HH77" i="28"/>
  <c r="FA77" i="28"/>
  <c r="CT77" i="28"/>
  <c r="FH77" i="28"/>
  <c r="EX14" i="28"/>
  <c r="GS14" i="28"/>
  <c r="BE14" i="28"/>
  <c r="CW14" i="28"/>
  <c r="DT14" i="28"/>
  <c r="FC14" i="28"/>
  <c r="IT43" i="28"/>
  <c r="B43" i="28"/>
  <c r="D43" i="28" s="1"/>
  <c r="OP85" i="28"/>
  <c r="B85" i="28"/>
  <c r="D85" i="28" s="1"/>
  <c r="DR84" i="28"/>
  <c r="AE84" i="28"/>
  <c r="AG84" i="28"/>
  <c r="FU84" i="28"/>
  <c r="DN84" i="28"/>
  <c r="BG84" i="28"/>
  <c r="GU84" i="28"/>
  <c r="EN84" i="28"/>
  <c r="CG84" i="28"/>
  <c r="HU84" i="28"/>
  <c r="FO84" i="28"/>
  <c r="DT84" i="28"/>
  <c r="AM77" i="28"/>
  <c r="AO77" i="28"/>
  <c r="BG77" i="28"/>
  <c r="CA77" i="28"/>
  <c r="CV77" i="28"/>
  <c r="DM77" i="28"/>
  <c r="DO77" i="28"/>
  <c r="DS77" i="28"/>
  <c r="EJ77" i="28"/>
  <c r="FE77" i="28"/>
  <c r="FW77" i="28"/>
  <c r="EL77" i="28"/>
  <c r="CF77" i="28"/>
  <c r="HT77" i="28"/>
  <c r="FM77" i="28"/>
  <c r="DF77" i="28"/>
  <c r="EL14" i="28"/>
  <c r="GG14" i="28"/>
  <c r="AS14" i="28"/>
  <c r="HN14" i="28"/>
  <c r="CK14" i="28"/>
  <c r="DH14" i="28"/>
  <c r="EQ14" i="28"/>
  <c r="NB51" i="28"/>
  <c r="B51" i="28"/>
  <c r="D51" i="28" s="1"/>
  <c r="CM84" i="28"/>
  <c r="AS84" i="28"/>
  <c r="GG84" i="28"/>
  <c r="DZ84" i="28"/>
  <c r="BS84" i="28"/>
  <c r="HG84" i="28"/>
  <c r="EZ84" i="28"/>
  <c r="CS84" i="28"/>
  <c r="AM84" i="28"/>
  <c r="GA84" i="28"/>
  <c r="EF84" i="28"/>
  <c r="EQ77" i="28"/>
  <c r="BE77" i="28"/>
  <c r="BZ77" i="28"/>
  <c r="CU77" i="28"/>
  <c r="DL77" i="28"/>
  <c r="EG77" i="28"/>
  <c r="EH77" i="28"/>
  <c r="EI77" i="28"/>
  <c r="FD77" i="28"/>
  <c r="FU77" i="28"/>
  <c r="GP77" i="28"/>
  <c r="EX77" i="28"/>
  <c r="CR77" i="28"/>
  <c r="AK77" i="28"/>
  <c r="FY77" i="28"/>
  <c r="DR77" i="28"/>
  <c r="DZ14" i="28"/>
  <c r="FU14" i="28"/>
  <c r="AG14" i="28"/>
  <c r="HB14" i="28"/>
  <c r="HM14" i="28"/>
  <c r="BY14" i="28"/>
  <c r="CV14" i="28"/>
  <c r="EE14" i="28"/>
  <c r="NU58" i="28"/>
  <c r="B58" i="28"/>
  <c r="D58" i="28" s="1"/>
  <c r="BM84" i="28"/>
  <c r="BE84" i="28"/>
  <c r="GS84" i="28"/>
  <c r="EL84" i="28"/>
  <c r="CE84" i="28"/>
  <c r="HS84" i="28"/>
  <c r="FL84" i="28"/>
  <c r="DE84" i="28"/>
  <c r="AY84" i="28"/>
  <c r="GM84" i="28"/>
  <c r="ER84" i="28"/>
  <c r="AN77" i="28"/>
  <c r="BY77" i="28"/>
  <c r="CQ77" i="28"/>
  <c r="DK77" i="28"/>
  <c r="EF77" i="28"/>
  <c r="EW77" i="28"/>
  <c r="EY77" i="28"/>
  <c r="FC77" i="28"/>
  <c r="FT77" i="28"/>
  <c r="GO77" i="28"/>
  <c r="HG77" i="28"/>
  <c r="FJ77" i="28"/>
  <c r="DD77" i="28"/>
  <c r="AW77" i="28"/>
  <c r="GK77" i="28"/>
  <c r="ED77" i="28"/>
  <c r="DN14" i="28"/>
  <c r="FI14" i="28"/>
  <c r="GP14" i="28"/>
  <c r="HA14" i="28"/>
  <c r="BM14" i="28"/>
  <c r="CJ14" i="28"/>
  <c r="DS14" i="28"/>
  <c r="PK26" i="28"/>
  <c r="B26" i="28"/>
  <c r="D26" i="28" s="1"/>
  <c r="IP48" i="28"/>
  <c r="B48" i="28"/>
  <c r="D48" i="28" s="1"/>
  <c r="LM30" i="28"/>
  <c r="PO20" i="28"/>
  <c r="B20" i="28"/>
  <c r="D20" i="28" s="1"/>
  <c r="AF84" i="28"/>
  <c r="BQ84" i="28"/>
  <c r="HE84" i="28"/>
  <c r="EX84" i="28"/>
  <c r="CQ84" i="28"/>
  <c r="AJ84" i="28"/>
  <c r="FX84" i="28"/>
  <c r="DQ84" i="28"/>
  <c r="BK84" i="28"/>
  <c r="GY84" i="28"/>
  <c r="FD84" i="28"/>
  <c r="ER77" i="28"/>
  <c r="CO77" i="28"/>
  <c r="DJ77" i="28"/>
  <c r="EE77" i="28"/>
  <c r="EV77" i="28"/>
  <c r="FQ77" i="28"/>
  <c r="FR77" i="28"/>
  <c r="FS77" i="28"/>
  <c r="GN77" i="28"/>
  <c r="HE77" i="28"/>
  <c r="AH77" i="28"/>
  <c r="FV77" i="28"/>
  <c r="DP77" i="28"/>
  <c r="BI77" i="28"/>
  <c r="GW77" i="28"/>
  <c r="EP77" i="28"/>
  <c r="DB14" i="28"/>
  <c r="EW14" i="28"/>
  <c r="GD14" i="28"/>
  <c r="GO14" i="28"/>
  <c r="BA14" i="28"/>
  <c r="HL14" i="28"/>
  <c r="BX14" i="28"/>
  <c r="DG14" i="28"/>
  <c r="OD16" i="28"/>
  <c r="B16" i="28"/>
  <c r="D16" i="28" s="1"/>
  <c r="KT88" i="28"/>
  <c r="B88" i="28"/>
  <c r="D88" i="28" s="1"/>
  <c r="CC84" i="28"/>
  <c r="HQ84" i="28"/>
  <c r="FJ84" i="28"/>
  <c r="DC84" i="28"/>
  <c r="AV84" i="28"/>
  <c r="GJ84" i="28"/>
  <c r="EC84" i="28"/>
  <c r="BW84" i="28"/>
  <c r="HK84" i="28"/>
  <c r="FP84" i="28"/>
  <c r="BC77" i="28"/>
  <c r="DI77" i="28"/>
  <c r="EA77" i="28"/>
  <c r="EU77" i="28"/>
  <c r="FP77" i="28"/>
  <c r="GG77" i="28"/>
  <c r="GI77" i="28"/>
  <c r="GM77" i="28"/>
  <c r="HD77" i="28"/>
  <c r="AI77" i="28"/>
  <c r="AT77" i="28"/>
  <c r="GH77" i="28"/>
  <c r="EB77" i="28"/>
  <c r="BU77" i="28"/>
  <c r="HI77" i="28"/>
  <c r="FB77" i="28"/>
  <c r="CP14" i="28"/>
  <c r="EK14" i="28"/>
  <c r="FR14" i="28"/>
  <c r="GC14" i="28"/>
  <c r="AO14" i="28"/>
  <c r="GZ14" i="28"/>
  <c r="BL14" i="28"/>
  <c r="CU14" i="28"/>
  <c r="HV84" i="28"/>
  <c r="CO84" i="28"/>
  <c r="AH84" i="28"/>
  <c r="FV84" i="28"/>
  <c r="DO84" i="28"/>
  <c r="BH84" i="28"/>
  <c r="GV84" i="28"/>
  <c r="EO84" i="28"/>
  <c r="CI84" i="28"/>
  <c r="AN84" i="28"/>
  <c r="FG77" i="28"/>
  <c r="DY77" i="28"/>
  <c r="ET77" i="28"/>
  <c r="FO77" i="28"/>
  <c r="GF77" i="28"/>
  <c r="HA77" i="28"/>
  <c r="HB77" i="28"/>
  <c r="HC77" i="28"/>
  <c r="AG77" i="28"/>
  <c r="BB77" i="28"/>
  <c r="BF77" i="28"/>
  <c r="GT77" i="28"/>
  <c r="EN77" i="28"/>
  <c r="CG77" i="28"/>
  <c r="HU77" i="28"/>
  <c r="CD14" i="28"/>
  <c r="DY14" i="28"/>
  <c r="FF14" i="28"/>
  <c r="FQ14" i="28"/>
  <c r="GN14" i="28"/>
  <c r="AZ14" i="28"/>
  <c r="NC71" i="28"/>
  <c r="B71" i="28"/>
  <c r="D71" i="28" s="1"/>
  <c r="LS12" i="28"/>
  <c r="EB13" i="28"/>
  <c r="LU13" i="28" s="1"/>
  <c r="S12" i="28"/>
  <c r="S6" i="28"/>
  <c r="LS13" i="28"/>
  <c r="LT13" i="28"/>
  <c r="LR13" i="28"/>
  <c r="S9" i="28"/>
  <c r="CU62" i="28"/>
  <c r="AP62" i="28"/>
  <c r="GJ62" i="28"/>
  <c r="EG62" i="28"/>
  <c r="CI62" i="28"/>
  <c r="DK62" i="28"/>
  <c r="BD62" i="28"/>
  <c r="GR62" i="28"/>
  <c r="EK62" i="28"/>
  <c r="CD62" i="28"/>
  <c r="HR62" i="28"/>
  <c r="FK62" i="28"/>
  <c r="DE62" i="28"/>
  <c r="AX62" i="28"/>
  <c r="GL62" i="28"/>
  <c r="NR43" i="28"/>
  <c r="ID43" i="28"/>
  <c r="KW43" i="28"/>
  <c r="LT43" i="28"/>
  <c r="LS43" i="28"/>
  <c r="NB43" i="28"/>
  <c r="LQ43" i="28"/>
  <c r="OV43" i="28"/>
  <c r="JH43" i="28"/>
  <c r="NW43" i="28"/>
  <c r="II43" i="28"/>
  <c r="NJ43" i="28"/>
  <c r="BY36" i="28"/>
  <c r="FH36" i="28"/>
  <c r="DA36" i="28"/>
  <c r="AT36" i="28"/>
  <c r="GH36" i="28"/>
  <c r="EA36" i="28"/>
  <c r="BT36" i="28"/>
  <c r="HH36" i="28"/>
  <c r="FA36" i="28"/>
  <c r="CT36" i="28"/>
  <c r="AM36" i="28"/>
  <c r="GA36" i="28"/>
  <c r="EF36" i="28"/>
  <c r="FS36" i="28"/>
  <c r="GP36" i="28"/>
  <c r="DU62" i="28"/>
  <c r="BW62" i="28"/>
  <c r="HL62" i="28"/>
  <c r="FL62" i="28"/>
  <c r="DI62" i="28"/>
  <c r="DW62" i="28"/>
  <c r="BP62" i="28"/>
  <c r="HD62" i="28"/>
  <c r="EW62" i="28"/>
  <c r="CP62" i="28"/>
  <c r="AI62" i="28"/>
  <c r="FW62" i="28"/>
  <c r="DQ62" i="28"/>
  <c r="BJ62" i="28"/>
  <c r="GX62" i="28"/>
  <c r="NF43" i="28"/>
  <c r="U43" i="28"/>
  <c r="KK43" i="28"/>
  <c r="LH43" i="28"/>
  <c r="LG43" i="28"/>
  <c r="MP43" i="28"/>
  <c r="LE43" i="28"/>
  <c r="OJ43" i="28"/>
  <c r="IV43" i="28"/>
  <c r="NK43" i="28"/>
  <c r="HW43" i="28"/>
  <c r="MX43" i="28"/>
  <c r="AF36" i="28"/>
  <c r="FT36" i="28"/>
  <c r="DM36" i="28"/>
  <c r="BF36" i="28"/>
  <c r="GT36" i="28"/>
  <c r="EM36" i="28"/>
  <c r="CF36" i="28"/>
  <c r="HT36" i="28"/>
  <c r="FM36" i="28"/>
  <c r="DF36" i="28"/>
  <c r="AY36" i="28"/>
  <c r="GM36" i="28"/>
  <c r="ER36" i="28"/>
  <c r="AO36" i="28"/>
  <c r="BC36" i="28"/>
  <c r="EQ62" i="28"/>
  <c r="EZ62" i="28"/>
  <c r="CW62" i="28"/>
  <c r="AY62" i="28"/>
  <c r="GN62" i="28"/>
  <c r="EN62" i="28"/>
  <c r="EI62" i="28"/>
  <c r="CB62" i="28"/>
  <c r="HP62" i="28"/>
  <c r="FI62" i="28"/>
  <c r="DB62" i="28"/>
  <c r="AU62" i="28"/>
  <c r="GI62" i="28"/>
  <c r="EC62" i="28"/>
  <c r="BV62" i="28"/>
  <c r="HJ62" i="28"/>
  <c r="MT43" i="28"/>
  <c r="PM43" i="28"/>
  <c r="JY43" i="28"/>
  <c r="KV43" i="28"/>
  <c r="KU43" i="28"/>
  <c r="MD43" i="28"/>
  <c r="KS43" i="28"/>
  <c r="NX43" i="28"/>
  <c r="IJ43" i="28"/>
  <c r="MY43" i="28"/>
  <c r="ML43" i="28"/>
  <c r="AR36" i="28"/>
  <c r="GF36" i="28"/>
  <c r="DY36" i="28"/>
  <c r="BR36" i="28"/>
  <c r="HF36" i="28"/>
  <c r="EY36" i="28"/>
  <c r="CR36" i="28"/>
  <c r="AK36" i="28"/>
  <c r="FY36" i="28"/>
  <c r="DR36" i="28"/>
  <c r="BK36" i="28"/>
  <c r="GY36" i="28"/>
  <c r="FD36" i="28"/>
  <c r="CY36" i="28"/>
  <c r="EG36" i="28"/>
  <c r="OE30" i="28"/>
  <c r="IF30" i="28"/>
  <c r="AM62" i="28"/>
  <c r="GB62" i="28"/>
  <c r="EB62" i="28"/>
  <c r="BY62" i="28"/>
  <c r="HN62" i="28"/>
  <c r="FP62" i="28"/>
  <c r="EU62" i="28"/>
  <c r="CN62" i="28"/>
  <c r="AG62" i="28"/>
  <c r="FU62" i="28"/>
  <c r="DN62" i="28"/>
  <c r="BG62" i="28"/>
  <c r="GU62" i="28"/>
  <c r="EO62" i="28"/>
  <c r="CH62" i="28"/>
  <c r="HV62" i="28"/>
  <c r="MH43" i="28"/>
  <c r="PA43" i="28"/>
  <c r="JM43" i="28"/>
  <c r="KJ43" i="28"/>
  <c r="KI43" i="28"/>
  <c r="LR43" i="28"/>
  <c r="KG43" i="28"/>
  <c r="NL43" i="28"/>
  <c r="HX43" i="28"/>
  <c r="MM43" i="28"/>
  <c r="LZ43" i="28"/>
  <c r="BD36" i="28"/>
  <c r="GR36" i="28"/>
  <c r="EK36" i="28"/>
  <c r="CD36" i="28"/>
  <c r="HR36" i="28"/>
  <c r="FK36" i="28"/>
  <c r="DD36" i="28"/>
  <c r="AW36" i="28"/>
  <c r="GK36" i="28"/>
  <c r="ED36" i="28"/>
  <c r="BW36" i="28"/>
  <c r="HK36" i="28"/>
  <c r="FP36" i="28"/>
  <c r="GC36" i="28"/>
  <c r="GQ36" i="28"/>
  <c r="ET36" i="28"/>
  <c r="BM62" i="28"/>
  <c r="HB62" i="28"/>
  <c r="FD62" i="28"/>
  <c r="DD62" i="28"/>
  <c r="BA62" i="28"/>
  <c r="GP62" i="28"/>
  <c r="FG62" i="28"/>
  <c r="CZ62" i="28"/>
  <c r="AS62" i="28"/>
  <c r="GG62" i="28"/>
  <c r="DZ62" i="28"/>
  <c r="BS62" i="28"/>
  <c r="HG62" i="28"/>
  <c r="FA62" i="28"/>
  <c r="CT62" i="28"/>
  <c r="LV43" i="28"/>
  <c r="OO43" i="28"/>
  <c r="JA43" i="28"/>
  <c r="PL43" i="28"/>
  <c r="JX43" i="28"/>
  <c r="PK43" i="28"/>
  <c r="JW43" i="28"/>
  <c r="LF43" i="28"/>
  <c r="PI43" i="28"/>
  <c r="JU43" i="28"/>
  <c r="MZ43" i="28"/>
  <c r="MA43" i="28"/>
  <c r="LN43" i="28"/>
  <c r="BP36" i="28"/>
  <c r="HD36" i="28"/>
  <c r="EW36" i="28"/>
  <c r="CP36" i="28"/>
  <c r="AI36" i="28"/>
  <c r="FW36" i="28"/>
  <c r="DP36" i="28"/>
  <c r="BI36" i="28"/>
  <c r="GW36" i="28"/>
  <c r="EP36" i="28"/>
  <c r="CI36" i="28"/>
  <c r="AN36" i="28"/>
  <c r="GB36" i="28"/>
  <c r="GE36" i="28"/>
  <c r="AP36" i="28"/>
  <c r="BN36" i="28"/>
  <c r="CR62" i="28"/>
  <c r="AO62" i="28"/>
  <c r="GD62" i="28"/>
  <c r="EF62" i="28"/>
  <c r="CF62" i="28"/>
  <c r="AE62" i="28"/>
  <c r="FS62" i="28"/>
  <c r="DL62" i="28"/>
  <c r="BE62" i="28"/>
  <c r="GS62" i="28"/>
  <c r="EL62" i="28"/>
  <c r="CE62" i="28"/>
  <c r="HS62" i="28"/>
  <c r="FM62" i="28"/>
  <c r="DF62" i="28"/>
  <c r="LJ43" i="28"/>
  <c r="OC43" i="28"/>
  <c r="IO43" i="28"/>
  <c r="OZ43" i="28"/>
  <c r="JL43" i="28"/>
  <c r="OY43" i="28"/>
  <c r="JK43" i="28"/>
  <c r="KT43" i="28"/>
  <c r="OW43" i="28"/>
  <c r="JI43" i="28"/>
  <c r="MN43" i="28"/>
  <c r="LO43" i="28"/>
  <c r="LB43" i="28"/>
  <c r="CB36" i="28"/>
  <c r="HP36" i="28"/>
  <c r="FI36" i="28"/>
  <c r="DB36" i="28"/>
  <c r="AU36" i="28"/>
  <c r="GI36" i="28"/>
  <c r="EB36" i="28"/>
  <c r="BU36" i="28"/>
  <c r="HI36" i="28"/>
  <c r="FB36" i="28"/>
  <c r="CU36" i="28"/>
  <c r="AZ36" i="28"/>
  <c r="GN36" i="28"/>
  <c r="HA36" i="28"/>
  <c r="EI36" i="28"/>
  <c r="CK36" i="28"/>
  <c r="DJ36" i="28"/>
  <c r="EH36" i="28"/>
  <c r="ES62" i="28"/>
  <c r="DT62" i="28"/>
  <c r="BT62" i="28"/>
  <c r="HK62" i="28"/>
  <c r="FF62" i="28"/>
  <c r="DH62" i="28"/>
  <c r="AQ62" i="28"/>
  <c r="GE62" i="28"/>
  <c r="DX62" i="28"/>
  <c r="BQ62" i="28"/>
  <c r="HE62" i="28"/>
  <c r="EX62" i="28"/>
  <c r="CQ62" i="28"/>
  <c r="AK62" i="28"/>
  <c r="FY62" i="28"/>
  <c r="DR62" i="28"/>
  <c r="GZ62" i="28"/>
  <c r="GY62" i="28"/>
  <c r="KX43" i="28"/>
  <c r="NQ43" i="28"/>
  <c r="IC43" i="28"/>
  <c r="ON43" i="28"/>
  <c r="IZ43" i="28"/>
  <c r="OM43" i="28"/>
  <c r="IY43" i="28"/>
  <c r="KH43" i="28"/>
  <c r="OK43" i="28"/>
  <c r="IW43" i="28"/>
  <c r="MB43" i="28"/>
  <c r="LC43" i="28"/>
  <c r="KP43" i="28"/>
  <c r="CN36" i="28"/>
  <c r="AG36" i="28"/>
  <c r="FU36" i="28"/>
  <c r="DN36" i="28"/>
  <c r="BG36" i="28"/>
  <c r="GU36" i="28"/>
  <c r="EN36" i="28"/>
  <c r="CG36" i="28"/>
  <c r="HU36" i="28"/>
  <c r="FN36" i="28"/>
  <c r="DG36" i="28"/>
  <c r="BL36" i="28"/>
  <c r="GZ36" i="28"/>
  <c r="FE36" i="28"/>
  <c r="CM36" i="28"/>
  <c r="EU36" i="28"/>
  <c r="GD36" i="28"/>
  <c r="HB36" i="28"/>
  <c r="AJ62" i="28"/>
  <c r="ER62" i="28"/>
  <c r="ET62" i="28"/>
  <c r="CV62" i="28"/>
  <c r="AV62" i="28"/>
  <c r="GM62" i="28"/>
  <c r="EH62" i="28"/>
  <c r="BC62" i="28"/>
  <c r="GQ62" i="28"/>
  <c r="EJ62" i="28"/>
  <c r="CC62" i="28"/>
  <c r="HQ62" i="28"/>
  <c r="FJ62" i="28"/>
  <c r="DC62" i="28"/>
  <c r="AW62" i="28"/>
  <c r="GK62" i="28"/>
  <c r="ED62" i="28"/>
  <c r="DJ62" i="28"/>
  <c r="CL62" i="28"/>
  <c r="CK62" i="28"/>
  <c r="KL43" i="28"/>
  <c r="NE43" i="28"/>
  <c r="S43" i="28"/>
  <c r="OB43" i="28"/>
  <c r="IN43" i="28"/>
  <c r="OA43" i="28"/>
  <c r="IM43" i="28"/>
  <c r="PJ43" i="28"/>
  <c r="JV43" i="28"/>
  <c r="NY43" i="28"/>
  <c r="IK43" i="28"/>
  <c r="LP43" i="28"/>
  <c r="KQ43" i="28"/>
  <c r="KD43" i="28"/>
  <c r="CZ36" i="28"/>
  <c r="AS36" i="28"/>
  <c r="GG36" i="28"/>
  <c r="DZ36" i="28"/>
  <c r="BS36" i="28"/>
  <c r="HG36" i="28"/>
  <c r="EZ36" i="28"/>
  <c r="CS36" i="28"/>
  <c r="AL36" i="28"/>
  <c r="FZ36" i="28"/>
  <c r="DS36" i="28"/>
  <c r="BX36" i="28"/>
  <c r="HL36" i="28"/>
  <c r="DI36" i="28"/>
  <c r="AQ36" i="28"/>
  <c r="AD36" i="28"/>
  <c r="BA36" i="28"/>
  <c r="BZ36" i="28"/>
  <c r="FQ62" i="28"/>
  <c r="AD62" i="28"/>
  <c r="GA62" i="28"/>
  <c r="DV62" i="28"/>
  <c r="BX62" i="28"/>
  <c r="HM62" i="28"/>
  <c r="FO62" i="28"/>
  <c r="BO62" i="28"/>
  <c r="HC62" i="28"/>
  <c r="EV62" i="28"/>
  <c r="CO62" i="28"/>
  <c r="AH62" i="28"/>
  <c r="FV62" i="28"/>
  <c r="DO62" i="28"/>
  <c r="BI62" i="28"/>
  <c r="GW62" i="28"/>
  <c r="EP62" i="28"/>
  <c r="DP62" i="28"/>
  <c r="JZ43" i="28"/>
  <c r="MS43" i="28"/>
  <c r="NP43" i="28"/>
  <c r="IB43" i="28"/>
  <c r="NO43" i="28"/>
  <c r="IA43" i="28"/>
  <c r="OX43" i="28"/>
  <c r="JJ43" i="28"/>
  <c r="NM43" i="28"/>
  <c r="HY43" i="28"/>
  <c r="LD43" i="28"/>
  <c r="KE43" i="28"/>
  <c r="PF43" i="28"/>
  <c r="JR43" i="28"/>
  <c r="DL36" i="28"/>
  <c r="BE36" i="28"/>
  <c r="GS36" i="28"/>
  <c r="EL36" i="28"/>
  <c r="CE36" i="28"/>
  <c r="HS36" i="28"/>
  <c r="FL36" i="28"/>
  <c r="DE36" i="28"/>
  <c r="AX36" i="28"/>
  <c r="GL36" i="28"/>
  <c r="EE36" i="28"/>
  <c r="CJ36" i="28"/>
  <c r="FG36" i="28"/>
  <c r="BM36" i="28"/>
  <c r="EA12" i="28"/>
  <c r="EB12" i="28" s="1"/>
  <c r="LU12" i="28" s="1"/>
  <c r="CW36" i="28"/>
  <c r="DV36" i="28"/>
  <c r="ES36" i="28"/>
  <c r="BH62" i="28"/>
  <c r="HA62" i="28"/>
  <c r="FC62" i="28"/>
  <c r="CX62" i="28"/>
  <c r="AZ62" i="28"/>
  <c r="GO62" i="28"/>
  <c r="CA62" i="28"/>
  <c r="HO62" i="28"/>
  <c r="FH62" i="28"/>
  <c r="DA62" i="28"/>
  <c r="AT62" i="28"/>
  <c r="GH62" i="28"/>
  <c r="EA62" i="28"/>
  <c r="BU62" i="28"/>
  <c r="HI62" i="28"/>
  <c r="FB62" i="28"/>
  <c r="PB43" i="28"/>
  <c r="JN43" i="28"/>
  <c r="MG43" i="28"/>
  <c r="ND43" i="28"/>
  <c r="NC43" i="28"/>
  <c r="OL43" i="28"/>
  <c r="IX43" i="28"/>
  <c r="NA43" i="28"/>
  <c r="KR43" i="28"/>
  <c r="PG43" i="28"/>
  <c r="JS43" i="28"/>
  <c r="OT43" i="28"/>
  <c r="JF43" i="28"/>
  <c r="HM36" i="28"/>
  <c r="DX36" i="28"/>
  <c r="BQ36" i="28"/>
  <c r="HE36" i="28"/>
  <c r="EX36" i="28"/>
  <c r="CQ36" i="28"/>
  <c r="AJ36" i="28"/>
  <c r="FX36" i="28"/>
  <c r="DQ36" i="28"/>
  <c r="BJ36" i="28"/>
  <c r="GX36" i="28"/>
  <c r="EQ36" i="28"/>
  <c r="CV36" i="28"/>
  <c r="DK36" i="28"/>
  <c r="FR36" i="28"/>
  <c r="GO36" i="28"/>
  <c r="HN36" i="28"/>
  <c r="AN62" i="28"/>
  <c r="GC62" i="28"/>
  <c r="EE62" i="28"/>
  <c r="BZ62" i="28"/>
  <c r="HT62" i="28"/>
  <c r="CM62" i="28"/>
  <c r="AF62" i="28"/>
  <c r="FT62" i="28"/>
  <c r="DM62" i="28"/>
  <c r="BF62" i="28"/>
  <c r="GT62" i="28"/>
  <c r="EM62" i="28"/>
  <c r="CG62" i="28"/>
  <c r="HU62" i="28"/>
  <c r="OP43" i="28"/>
  <c r="JB43" i="28"/>
  <c r="LU43" i="28"/>
  <c r="MR43" i="28"/>
  <c r="MQ43" i="28"/>
  <c r="NZ43" i="28"/>
  <c r="IL43" i="28"/>
  <c r="MO43" i="28"/>
  <c r="KF43" i="28"/>
  <c r="OU43" i="28"/>
  <c r="JG43" i="28"/>
  <c r="OH43" i="28"/>
  <c r="FQ36" i="28"/>
  <c r="EJ36" i="28"/>
  <c r="CC36" i="28"/>
  <c r="HQ36" i="28"/>
  <c r="FJ36" i="28"/>
  <c r="DC36" i="28"/>
  <c r="AV36" i="28"/>
  <c r="GJ36" i="28"/>
  <c r="EC36" i="28"/>
  <c r="BV36" i="28"/>
  <c r="HJ36" i="28"/>
  <c r="FC36" i="28"/>
  <c r="DH36" i="28"/>
  <c r="BO36" i="28"/>
  <c r="AE36" i="28"/>
  <c r="BB36" i="28"/>
  <c r="EY27" i="28"/>
  <c r="GV27" i="28"/>
  <c r="HR53" i="28"/>
  <c r="HH53" i="28"/>
  <c r="AR53" i="28"/>
  <c r="GJ53" i="28"/>
  <c r="GF53" i="28"/>
  <c r="FH53" i="28"/>
  <c r="FA53" i="28"/>
  <c r="BV53" i="28"/>
  <c r="EC53" i="28"/>
  <c r="EA53" i="28"/>
  <c r="HJ53" i="28"/>
  <c r="DC53" i="28"/>
  <c r="AV53" i="28"/>
  <c r="CT53" i="28"/>
  <c r="BT53" i="28"/>
  <c r="FB53" i="28"/>
  <c r="HP53" i="28"/>
  <c r="EJ53" i="28"/>
  <c r="FN53" i="28"/>
  <c r="DO53" i="28"/>
  <c r="AI53" i="28"/>
  <c r="EV53" i="28"/>
  <c r="FZ53" i="28"/>
  <c r="DG53" i="28"/>
  <c r="AZ53" i="28"/>
  <c r="GN53" i="28"/>
  <c r="ES53" i="28"/>
  <c r="CX53" i="28"/>
  <c r="BC53" i="28"/>
  <c r="GQ53" i="28"/>
  <c r="AS53" i="28"/>
  <c r="GG53" i="28"/>
  <c r="DB53" i="28"/>
  <c r="GI53" i="28"/>
  <c r="FL53" i="28"/>
  <c r="GU53" i="28"/>
  <c r="EO53" i="28"/>
  <c r="BI53" i="28"/>
  <c r="FX53" i="28"/>
  <c r="HG53" i="28"/>
  <c r="DS53" i="28"/>
  <c r="BL53" i="28"/>
  <c r="GZ53" i="28"/>
  <c r="FE53" i="28"/>
  <c r="DJ53" i="28"/>
  <c r="BO53" i="28"/>
  <c r="HC53" i="28"/>
  <c r="BE53" i="28"/>
  <c r="GS53" i="28"/>
  <c r="DN53" i="28"/>
  <c r="HI53" i="28"/>
  <c r="GL53" i="28"/>
  <c r="HU53" i="28"/>
  <c r="FT53" i="28"/>
  <c r="CN53" i="28"/>
  <c r="GX53" i="28"/>
  <c r="HS53" i="28"/>
  <c r="GV53" i="28"/>
  <c r="DP53" i="28"/>
  <c r="AK53" i="28"/>
  <c r="EQ53" i="28"/>
  <c r="CJ53" i="28"/>
  <c r="AO53" i="28"/>
  <c r="GC53" i="28"/>
  <c r="EH53" i="28"/>
  <c r="CM53" i="28"/>
  <c r="CC53" i="28"/>
  <c r="HQ53" i="28"/>
  <c r="EL53" i="28"/>
  <c r="BD53" i="28"/>
  <c r="HV53" i="28"/>
  <c r="EP53" i="28"/>
  <c r="BP53" i="28"/>
  <c r="FC53" i="28"/>
  <c r="CV53" i="28"/>
  <c r="BA53" i="28"/>
  <c r="GO53" i="28"/>
  <c r="ET53" i="28"/>
  <c r="CY53" i="28"/>
  <c r="CO53" i="28"/>
  <c r="EX53" i="28"/>
  <c r="CF53" i="28"/>
  <c r="FW53" i="28"/>
  <c r="CR53" i="28"/>
  <c r="FO53" i="28"/>
  <c r="DH53" i="28"/>
  <c r="BM53" i="28"/>
  <c r="HA53" i="28"/>
  <c r="FF53" i="28"/>
  <c r="DK53" i="28"/>
  <c r="DA53" i="28"/>
  <c r="FJ53" i="28"/>
  <c r="AW53" i="28"/>
  <c r="DF53" i="28"/>
  <c r="GW53" i="28"/>
  <c r="DR53" i="28"/>
  <c r="AM53" i="28"/>
  <c r="GA53" i="28"/>
  <c r="DT53" i="28"/>
  <c r="BY53" i="28"/>
  <c r="HM53" i="28"/>
  <c r="AD53" i="28"/>
  <c r="FR53" i="28"/>
  <c r="DW53" i="28"/>
  <c r="DM53" i="28"/>
  <c r="AH53" i="28"/>
  <c r="FV53" i="28"/>
  <c r="CB53" i="28"/>
  <c r="EM53" i="28"/>
  <c r="EY53" i="28"/>
  <c r="AL53" i="28"/>
  <c r="AY53" i="28"/>
  <c r="GM53" i="28"/>
  <c r="EF53" i="28"/>
  <c r="CK53" i="28"/>
  <c r="AP53" i="28"/>
  <c r="GD53" i="28"/>
  <c r="EI53" i="28"/>
  <c r="DY53" i="28"/>
  <c r="AT53" i="28"/>
  <c r="GH53" i="28"/>
  <c r="AU53" i="28"/>
  <c r="DD53" i="28"/>
  <c r="FM53" i="28"/>
  <c r="BG53" i="28"/>
  <c r="AJ53" i="28"/>
  <c r="FY53" i="28"/>
  <c r="BS53" i="28"/>
  <c r="BK53" i="28"/>
  <c r="GY53" i="28"/>
  <c r="ER53" i="28"/>
  <c r="CW53" i="28"/>
  <c r="BB53" i="28"/>
  <c r="GP53" i="28"/>
  <c r="EU53" i="28"/>
  <c r="EK53" i="28"/>
  <c r="BF53" i="28"/>
  <c r="GT53" i="28"/>
  <c r="BU53" i="28"/>
  <c r="ED53" i="28"/>
  <c r="AX53" i="28"/>
  <c r="GR53" i="28"/>
  <c r="CG53" i="28"/>
  <c r="AF53" i="28"/>
  <c r="BJ53" i="28"/>
  <c r="HD53" i="28"/>
  <c r="CS53" i="28"/>
  <c r="BW53" i="28"/>
  <c r="HK53" i="28"/>
  <c r="FD53" i="28"/>
  <c r="DI53" i="28"/>
  <c r="BN53" i="28"/>
  <c r="HB53" i="28"/>
  <c r="FG53" i="28"/>
  <c r="EW53" i="28"/>
  <c r="BR53" i="28"/>
  <c r="HF53" i="28"/>
  <c r="IK76" i="28"/>
  <c r="MR76" i="28"/>
  <c r="OH76" i="28"/>
  <c r="LV76" i="28"/>
  <c r="AG53" i="28"/>
  <c r="CA53" i="28"/>
  <c r="AN53" i="28"/>
  <c r="EZ53" i="28"/>
  <c r="CQ53" i="28"/>
  <c r="MM76" i="28"/>
  <c r="IW76" i="28"/>
  <c r="NK76" i="28"/>
  <c r="OX76" i="28"/>
  <c r="MH76" i="28"/>
  <c r="AQ53" i="28"/>
  <c r="DX53" i="28"/>
  <c r="JE76" i="28"/>
  <c r="JI76" i="28"/>
  <c r="OB76" i="28"/>
  <c r="IE76" i="28"/>
  <c r="MT76" i="28"/>
  <c r="AE53" i="28"/>
  <c r="HN53" i="28"/>
  <c r="EE53" i="28"/>
  <c r="JF76" i="28"/>
  <c r="NY76" i="28"/>
  <c r="S76" i="28"/>
  <c r="MF76" i="28"/>
  <c r="DZ53" i="28"/>
  <c r="DV53" i="28"/>
  <c r="CU53" i="28"/>
  <c r="GK53" i="28"/>
  <c r="KN76" i="28"/>
  <c r="KZ76" i="28"/>
  <c r="KQ76" i="28"/>
  <c r="MK76" i="28"/>
  <c r="NT76" i="28"/>
  <c r="KE76" i="28"/>
  <c r="MI76" i="28"/>
  <c r="LJ76" i="28"/>
  <c r="OY76" i="28"/>
  <c r="MY76" i="28"/>
  <c r="NN76" i="28"/>
  <c r="OW76" i="28"/>
  <c r="IC76" i="28"/>
  <c r="MA76" i="28"/>
  <c r="NJ76" i="28"/>
  <c r="OS76" i="28"/>
  <c r="HY76" i="28"/>
  <c r="IV76" i="28"/>
  <c r="JR76" i="28"/>
  <c r="JS76" i="28"/>
  <c r="KO76" i="28"/>
  <c r="IU76" i="28"/>
  <c r="MZ76" i="28"/>
  <c r="JQ76" i="28"/>
  <c r="LK76" i="28"/>
  <c r="PA76" i="28"/>
  <c r="OA76" i="28"/>
  <c r="LO76" i="28"/>
  <c r="MD76" i="28"/>
  <c r="NM76" i="28"/>
  <c r="OV76" i="28"/>
  <c r="KU76" i="28"/>
  <c r="LZ76" i="28"/>
  <c r="NI76" i="28"/>
  <c r="OR76" i="28"/>
  <c r="HX76" i="28"/>
  <c r="IT76" i="28"/>
  <c r="NU76" i="28"/>
  <c r="KJ76" i="28"/>
  <c r="PG76" i="28"/>
  <c r="IF76" i="28"/>
  <c r="PE76" i="28"/>
  <c r="PN76" i="28"/>
  <c r="OO76" i="28"/>
  <c r="NO76" i="28"/>
  <c r="KY76" i="28"/>
  <c r="LN76" i="28"/>
  <c r="MW76" i="28"/>
  <c r="OF76" i="28"/>
  <c r="KI76" i="28"/>
  <c r="LF76" i="28"/>
  <c r="MO76" i="28"/>
  <c r="NX76" i="28"/>
  <c r="PF76" i="28"/>
  <c r="IH76" i="28"/>
  <c r="IS76" i="28"/>
  <c r="MJ76" i="28"/>
  <c r="HW76" i="28"/>
  <c r="LT76" i="28"/>
  <c r="PB76" i="28"/>
  <c r="OC76" i="28"/>
  <c r="NC76" i="28"/>
  <c r="KM76" i="28"/>
  <c r="KX76" i="28"/>
  <c r="MC76" i="28"/>
  <c r="NL76" i="28"/>
  <c r="JW76" i="28"/>
  <c r="KT76" i="28"/>
  <c r="LY76" i="28"/>
  <c r="NH76" i="28"/>
  <c r="OL76" i="28"/>
  <c r="IB76" i="28"/>
  <c r="KC76" i="28"/>
  <c r="PD76" i="28"/>
  <c r="LA76" i="28"/>
  <c r="PO76" i="28"/>
  <c r="OP76" i="28"/>
  <c r="NQ76" i="28"/>
  <c r="MQ76" i="28"/>
  <c r="KA76" i="28"/>
  <c r="KL76" i="28"/>
  <c r="LM76" i="28"/>
  <c r="MV76" i="28"/>
  <c r="JK76" i="28"/>
  <c r="KH76" i="28"/>
  <c r="LE76" i="28"/>
  <c r="MN76" i="28"/>
  <c r="NV76" i="28"/>
  <c r="JL76" i="28"/>
  <c r="LQ76" i="28"/>
  <c r="PC76" i="28"/>
  <c r="OD76" i="28"/>
  <c r="NE76" i="28"/>
  <c r="ME76" i="28"/>
  <c r="JO76" i="28"/>
  <c r="JZ76" i="28"/>
  <c r="KW76" i="28"/>
  <c r="MB76" i="28"/>
  <c r="IY76" i="28"/>
  <c r="JV76" i="28"/>
  <c r="KS76" i="28"/>
  <c r="LX76" i="28"/>
  <c r="NB76" i="28"/>
  <c r="KV76" i="28"/>
  <c r="IN76" i="28"/>
  <c r="IR76" i="28"/>
  <c r="OK76" i="28"/>
  <c r="JD76" i="28"/>
  <c r="JP76" i="28"/>
  <c r="OQ76" i="28"/>
  <c r="NR76" i="28"/>
  <c r="MS76" i="28"/>
  <c r="LS76" i="28"/>
  <c r="JC76" i="28"/>
  <c r="JN76" i="28"/>
  <c r="KK76" i="28"/>
  <c r="PL76" i="28"/>
  <c r="IM76" i="28"/>
  <c r="JJ76" i="28"/>
  <c r="KG76" i="28"/>
  <c r="LD76" i="28"/>
  <c r="ML76" i="28"/>
  <c r="NA76" i="28"/>
  <c r="JX76" i="28"/>
  <c r="KB76" i="28"/>
  <c r="ND76" i="28"/>
  <c r="ON76" i="28"/>
  <c r="OE76" i="28"/>
  <c r="NF76" i="28"/>
  <c r="MG76" i="28"/>
  <c r="LG76" i="28"/>
  <c r="IQ76" i="28"/>
  <c r="JB76" i="28"/>
  <c r="JY76" i="28"/>
  <c r="OU76" i="28"/>
  <c r="IA76" i="28"/>
  <c r="IX76" i="28"/>
  <c r="JU76" i="28"/>
  <c r="KR76" i="28"/>
  <c r="LR76" i="28"/>
  <c r="LL76" i="28"/>
  <c r="LP76" i="28"/>
  <c r="KD76" i="28"/>
  <c r="PI76" i="28"/>
  <c r="IO76" i="28"/>
  <c r="NP76" i="28"/>
  <c r="MU76" i="28"/>
  <c r="CP53" i="28"/>
  <c r="CL53" i="28"/>
  <c r="CI53" i="28"/>
  <c r="JG76" i="28"/>
  <c r="HT53" i="28"/>
  <c r="FK53" i="28"/>
  <c r="KP76" i="28"/>
  <c r="HZ76" i="28"/>
  <c r="JA76" i="28"/>
  <c r="OI76" i="28"/>
  <c r="NG76" i="28"/>
  <c r="CD53" i="28"/>
  <c r="BZ53" i="28"/>
  <c r="FQ53" i="28"/>
  <c r="EN53" i="28"/>
  <c r="DE53" i="28"/>
  <c r="NW76" i="28"/>
  <c r="LB76" i="28"/>
  <c r="IL76" i="28"/>
  <c r="JM76" i="28"/>
  <c r="OZ76" i="28"/>
  <c r="NS76" i="28"/>
  <c r="EG53" i="28"/>
  <c r="DL53" i="28"/>
  <c r="CE53" i="28"/>
  <c r="IJ76" i="28"/>
  <c r="MP76" i="28"/>
  <c r="OG76" i="28"/>
  <c r="OM76" i="28"/>
  <c r="DU53" i="28"/>
  <c r="DI45" i="28"/>
  <c r="GZ45" i="28"/>
  <c r="BL45" i="28"/>
  <c r="DG45" i="28"/>
  <c r="FN45" i="28"/>
  <c r="HU45" i="28"/>
  <c r="CG45" i="28"/>
  <c r="EN45" i="28"/>
  <c r="GU45" i="28"/>
  <c r="BG45" i="28"/>
  <c r="DN45" i="28"/>
  <c r="FU45" i="28"/>
  <c r="AG45" i="28"/>
  <c r="CN45" i="28"/>
  <c r="BZ45" i="28"/>
  <c r="EH45" i="28"/>
  <c r="FE45" i="28"/>
  <c r="GN45" i="28"/>
  <c r="AZ45" i="28"/>
  <c r="CU45" i="28"/>
  <c r="FB45" i="28"/>
  <c r="HI45" i="28"/>
  <c r="BU45" i="28"/>
  <c r="EB45" i="28"/>
  <c r="GI45" i="28"/>
  <c r="AU45" i="28"/>
  <c r="DB45" i="28"/>
  <c r="FI45" i="28"/>
  <c r="HP45" i="28"/>
  <c r="CB45" i="28"/>
  <c r="DV45" i="28"/>
  <c r="AO45" i="28"/>
  <c r="GD45" i="28"/>
  <c r="HA45" i="28"/>
  <c r="GB45" i="28"/>
  <c r="AN45" i="28"/>
  <c r="CI45" i="28"/>
  <c r="EP45" i="28"/>
  <c r="GW45" i="28"/>
  <c r="BI45" i="28"/>
  <c r="DP45" i="28"/>
  <c r="FW45" i="28"/>
  <c r="AI45" i="28"/>
  <c r="CP45" i="28"/>
  <c r="EW45" i="28"/>
  <c r="HD45" i="28"/>
  <c r="BP45" i="28"/>
  <c r="FR45" i="28"/>
  <c r="CK45" i="28"/>
  <c r="BN45" i="28"/>
  <c r="BO45" i="28"/>
  <c r="FP45" i="28"/>
  <c r="HK45" i="28"/>
  <c r="BW45" i="28"/>
  <c r="ED45" i="28"/>
  <c r="GK45" i="28"/>
  <c r="AW45" i="28"/>
  <c r="DD45" i="28"/>
  <c r="FK45" i="28"/>
  <c r="HR45" i="28"/>
  <c r="CD45" i="28"/>
  <c r="EK45" i="28"/>
  <c r="GR45" i="28"/>
  <c r="BD45" i="28"/>
  <c r="HN45" i="28"/>
  <c r="AE45" i="28"/>
  <c r="EG45" i="28"/>
  <c r="CM45" i="28"/>
  <c r="DJ45" i="28"/>
  <c r="DK45" i="28"/>
  <c r="FD45" i="28"/>
  <c r="GY45" i="28"/>
  <c r="BK45" i="28"/>
  <c r="DR45" i="28"/>
  <c r="FY45" i="28"/>
  <c r="AK45" i="28"/>
  <c r="CR45" i="28"/>
  <c r="EY45" i="28"/>
  <c r="HF45" i="28"/>
  <c r="BR45" i="28"/>
  <c r="DY45" i="28"/>
  <c r="GF45" i="28"/>
  <c r="AR45" i="28"/>
  <c r="CA45" i="28"/>
  <c r="GC45" i="28"/>
  <c r="EI45" i="28"/>
  <c r="FF45" i="28"/>
  <c r="FG45" i="28"/>
  <c r="ER45" i="28"/>
  <c r="GM45" i="28"/>
  <c r="AY45" i="28"/>
  <c r="DF45" i="28"/>
  <c r="FM45" i="28"/>
  <c r="HT45" i="28"/>
  <c r="CF45" i="28"/>
  <c r="EM45" i="28"/>
  <c r="GT45" i="28"/>
  <c r="BF45" i="28"/>
  <c r="DM45" i="28"/>
  <c r="FT45" i="28"/>
  <c r="AF45" i="28"/>
  <c r="DW45" i="28"/>
  <c r="GE45" i="28"/>
  <c r="HB45" i="28"/>
  <c r="EF45" i="28"/>
  <c r="GA45" i="28"/>
  <c r="AM45" i="28"/>
  <c r="CT45" i="28"/>
  <c r="FA45" i="28"/>
  <c r="HH45" i="28"/>
  <c r="BT45" i="28"/>
  <c r="EA45" i="28"/>
  <c r="GH45" i="28"/>
  <c r="AT45" i="28"/>
  <c r="DA45" i="28"/>
  <c r="FH45" i="28"/>
  <c r="BY45" i="28"/>
  <c r="FS45" i="28"/>
  <c r="DT45" i="28"/>
  <c r="FO45" i="28"/>
  <c r="HV45" i="28"/>
  <c r="CH45" i="28"/>
  <c r="EO45" i="28"/>
  <c r="GV45" i="28"/>
  <c r="BH45" i="28"/>
  <c r="DO45" i="28"/>
  <c r="FV45" i="28"/>
  <c r="AH45" i="28"/>
  <c r="CO45" i="28"/>
  <c r="EV45" i="28"/>
  <c r="DU45" i="28"/>
  <c r="HO45" i="28"/>
  <c r="DH45" i="28"/>
  <c r="FC45" i="28"/>
  <c r="HJ45" i="28"/>
  <c r="BV45" i="28"/>
  <c r="EC45" i="28"/>
  <c r="GJ45" i="28"/>
  <c r="AV45" i="28"/>
  <c r="DC45" i="28"/>
  <c r="FJ45" i="28"/>
  <c r="HQ45" i="28"/>
  <c r="CC45" i="28"/>
  <c r="EJ45" i="28"/>
  <c r="FQ45" i="28"/>
  <c r="CV45" i="28"/>
  <c r="EQ45" i="28"/>
  <c r="GX45" i="28"/>
  <c r="BJ45" i="28"/>
  <c r="DQ45" i="28"/>
  <c r="FX45" i="28"/>
  <c r="AJ45" i="28"/>
  <c r="CQ45" i="28"/>
  <c r="EX45" i="28"/>
  <c r="HE45" i="28"/>
  <c r="BQ45" i="28"/>
  <c r="DX45" i="28"/>
  <c r="HM45" i="28"/>
  <c r="JH76" i="28"/>
  <c r="NZ76" i="28"/>
  <c r="U76" i="28"/>
  <c r="PK76" i="28"/>
  <c r="HE53" i="28"/>
  <c r="HL53" i="28"/>
  <c r="AJ79" i="28"/>
  <c r="FX79" i="28"/>
  <c r="AK79" i="28"/>
  <c r="FY79" i="28"/>
  <c r="EP79" i="28"/>
  <c r="FO79" i="28"/>
  <c r="DT79" i="28"/>
  <c r="EG79" i="28"/>
  <c r="BZ79" i="28"/>
  <c r="HN79" i="28"/>
  <c r="CM79" i="28"/>
  <c r="BH79" i="28"/>
  <c r="GV79" i="28"/>
  <c r="BI79" i="28"/>
  <c r="GW79" i="28"/>
  <c r="FN79" i="28"/>
  <c r="AY79" i="28"/>
  <c r="GM79" i="28"/>
  <c r="ER79" i="28"/>
  <c r="FE79" i="28"/>
  <c r="CX79" i="28"/>
  <c r="DK79" i="28"/>
  <c r="BD79" i="28"/>
  <c r="BT79" i="28"/>
  <c r="HH79" i="28"/>
  <c r="BU79" i="28"/>
  <c r="HI79" i="28"/>
  <c r="AL79" i="28"/>
  <c r="FZ79" i="28"/>
  <c r="BK79" i="28"/>
  <c r="GY79" i="28"/>
  <c r="FD79" i="28"/>
  <c r="FQ79" i="28"/>
  <c r="DJ79" i="28"/>
  <c r="DW79" i="28"/>
  <c r="CF79" i="28"/>
  <c r="HT79" i="28"/>
  <c r="CG79" i="28"/>
  <c r="HU79" i="28"/>
  <c r="AX79" i="28"/>
  <c r="GL79" i="28"/>
  <c r="BW79" i="28"/>
  <c r="HK79" i="28"/>
  <c r="FP79" i="28"/>
  <c r="AO79" i="28"/>
  <c r="GC79" i="28"/>
  <c r="DV79" i="28"/>
  <c r="EI79" i="28"/>
  <c r="CB79" i="28"/>
  <c r="CR79" i="28"/>
  <c r="CS79" i="28"/>
  <c r="BJ79" i="28"/>
  <c r="GX79" i="28"/>
  <c r="CI79" i="28"/>
  <c r="AN79" i="28"/>
  <c r="GB79" i="28"/>
  <c r="BA79" i="28"/>
  <c r="GO79" i="28"/>
  <c r="EH79" i="28"/>
  <c r="EU79" i="28"/>
  <c r="DD79" i="28"/>
  <c r="DE79" i="28"/>
  <c r="BV79" i="28"/>
  <c r="HJ79" i="28"/>
  <c r="CU79" i="28"/>
  <c r="AZ79" i="28"/>
  <c r="GN79" i="28"/>
  <c r="BM79" i="28"/>
  <c r="HA79" i="28"/>
  <c r="ET79" i="28"/>
  <c r="FG79" i="28"/>
  <c r="CZ79" i="28"/>
  <c r="DP79" i="28"/>
  <c r="DQ79" i="28"/>
  <c r="CH79" i="28"/>
  <c r="HV79" i="28"/>
  <c r="DG79" i="28"/>
  <c r="BL79" i="28"/>
  <c r="GZ79" i="28"/>
  <c r="BY79" i="28"/>
  <c r="HM79" i="28"/>
  <c r="FF79" i="28"/>
  <c r="AE79" i="28"/>
  <c r="FS79" i="28"/>
  <c r="DL79" i="28"/>
  <c r="EB79" i="28"/>
  <c r="EC79" i="28"/>
  <c r="CT79" i="28"/>
  <c r="DS79" i="28"/>
  <c r="BX79" i="28"/>
  <c r="HL79" i="28"/>
  <c r="EB53" i="28"/>
  <c r="IZ76" i="28"/>
  <c r="OJ76" i="28"/>
  <c r="JT76" i="28"/>
  <c r="OT76" i="28"/>
  <c r="ID76" i="28"/>
  <c r="LI76" i="28"/>
  <c r="FU53" i="28"/>
  <c r="HO53" i="28"/>
  <c r="GB53" i="28"/>
  <c r="IG76" i="28"/>
  <c r="CH53" i="28"/>
  <c r="CZ53" i="28"/>
  <c r="LC76" i="28"/>
  <c r="KF76" i="28"/>
  <c r="PJ76" i="28"/>
  <c r="IP76" i="28"/>
  <c r="LU76" i="28"/>
  <c r="FI53" i="28"/>
  <c r="GE53" i="28"/>
  <c r="FP53" i="28"/>
  <c r="BH53" i="28"/>
  <c r="OF82" i="28"/>
  <c r="PD82" i="28"/>
  <c r="NN82" i="28"/>
  <c r="NM82" i="28"/>
  <c r="IB82" i="28"/>
  <c r="IO82" i="28"/>
  <c r="OC82" i="28"/>
  <c r="MH82" i="28"/>
  <c r="KH82" i="28"/>
  <c r="IH82" i="28"/>
  <c r="LU26" i="28"/>
  <c r="ON26" i="28"/>
  <c r="LW26" i="28"/>
  <c r="JP26" i="28"/>
  <c r="PD26" i="28"/>
  <c r="NI26" i="28"/>
  <c r="LN26" i="28"/>
  <c r="JG26" i="28"/>
  <c r="OU26" i="28"/>
  <c r="MN26" i="28"/>
  <c r="KG26" i="28"/>
  <c r="HZ26" i="28"/>
  <c r="NN26" i="28"/>
  <c r="LG26" i="28"/>
  <c r="NJ82" i="28"/>
  <c r="LF82" i="28"/>
  <c r="GT71" i="28"/>
  <c r="FS71" i="28"/>
  <c r="EK71" i="28"/>
  <c r="DK71" i="28"/>
  <c r="CF71" i="28"/>
  <c r="AE71" i="28"/>
  <c r="HM51" i="28"/>
  <c r="HB51" i="28"/>
  <c r="FF51" i="28"/>
  <c r="DJ51" i="28"/>
  <c r="BN51" i="28"/>
  <c r="OO82" i="28"/>
  <c r="MT82" i="28"/>
  <c r="IN82" i="28"/>
  <c r="JY26" i="28"/>
  <c r="MR26" i="28"/>
  <c r="MI26" i="28"/>
  <c r="KB26" i="28"/>
  <c r="IG26" i="28"/>
  <c r="NU26" i="28"/>
  <c r="LZ26" i="28"/>
  <c r="JS26" i="28"/>
  <c r="PG26" i="28"/>
  <c r="MZ26" i="28"/>
  <c r="KS26" i="28"/>
  <c r="IL26" i="28"/>
  <c r="NZ26" i="28"/>
  <c r="LS26" i="28"/>
  <c r="KO39" i="28"/>
  <c r="KM39" i="28"/>
  <c r="IR39" i="28"/>
  <c r="IQ39" i="28"/>
  <c r="JM82" i="28"/>
  <c r="PA82" i="28"/>
  <c r="NF82" i="28"/>
  <c r="IC26" i="28"/>
  <c r="PA26" i="28"/>
  <c r="KV26" i="28"/>
  <c r="MU26" i="28"/>
  <c r="KN26" i="28"/>
  <c r="IS26" i="28"/>
  <c r="OG26" i="28"/>
  <c r="ML26" i="28"/>
  <c r="KE26" i="28"/>
  <c r="HX26" i="28"/>
  <c r="NL26" i="28"/>
  <c r="LE26" i="28"/>
  <c r="IX26" i="28"/>
  <c r="OL26" i="28"/>
  <c r="ME26" i="28"/>
  <c r="HP81" i="28"/>
  <c r="HD81" i="28"/>
  <c r="BF81" i="28"/>
  <c r="CE81" i="28"/>
  <c r="HA81" i="28"/>
  <c r="AO81" i="28"/>
  <c r="GU81" i="28"/>
  <c r="AL81" i="28"/>
  <c r="BR81" i="28"/>
  <c r="FQ81" i="28"/>
  <c r="AI81" i="28"/>
  <c r="FH81" i="28"/>
  <c r="EY81" i="28"/>
  <c r="DU81" i="28"/>
  <c r="BY81" i="28"/>
  <c r="DO81" i="28"/>
  <c r="DN81" i="28"/>
  <c r="OU14" i="28"/>
  <c r="MV14" i="28"/>
  <c r="LZ14" i="28"/>
  <c r="IS14" i="28"/>
  <c r="IH14" i="28"/>
  <c r="PL26" i="28"/>
  <c r="NE26" i="28"/>
  <c r="IZ26" i="28"/>
  <c r="NG26" i="28"/>
  <c r="KZ26" i="28"/>
  <c r="JE26" i="28"/>
  <c r="OS26" i="28"/>
  <c r="MX26" i="28"/>
  <c r="KQ26" i="28"/>
  <c r="IJ26" i="28"/>
  <c r="NX26" i="28"/>
  <c r="LQ26" i="28"/>
  <c r="JJ26" i="28"/>
  <c r="OX26" i="28"/>
  <c r="MQ26" i="28"/>
  <c r="LW10" i="28"/>
  <c r="JO82" i="28"/>
  <c r="NR38" i="28"/>
  <c r="LV38" i="28"/>
  <c r="KX38" i="28"/>
  <c r="OC38" i="28"/>
  <c r="KW38" i="28"/>
  <c r="KL38" i="28"/>
  <c r="IO38" i="28"/>
  <c r="ID38" i="28"/>
  <c r="U38" i="28"/>
  <c r="OD38" i="28"/>
  <c r="OB38" i="28"/>
  <c r="S38" i="28"/>
  <c r="OP38" i="28"/>
  <c r="KK82" i="28"/>
  <c r="IP82" i="28"/>
  <c r="OD82" i="28"/>
  <c r="NP26" i="28"/>
  <c r="LI26" i="28"/>
  <c r="IE26" i="28"/>
  <c r="NS26" i="28"/>
  <c r="LL26" i="28"/>
  <c r="JQ26" i="28"/>
  <c r="PE26" i="28"/>
  <c r="NJ26" i="28"/>
  <c r="LC26" i="28"/>
  <c r="IV26" i="28"/>
  <c r="OJ26" i="28"/>
  <c r="MC26" i="28"/>
  <c r="JV26" i="28"/>
  <c r="PJ26" i="28"/>
  <c r="NC26" i="28"/>
  <c r="PK78" i="28"/>
  <c r="MP78" i="28"/>
  <c r="JW78" i="28"/>
  <c r="LT26" i="28"/>
  <c r="JM26" i="28"/>
  <c r="IQ26" i="28"/>
  <c r="OE26" i="28"/>
  <c r="LX26" i="28"/>
  <c r="KC26" i="28"/>
  <c r="IH26" i="28"/>
  <c r="NV26" i="28"/>
  <c r="LO26" i="28"/>
  <c r="JH26" i="28"/>
  <c r="OV26" i="28"/>
  <c r="MO26" i="28"/>
  <c r="KH26" i="28"/>
  <c r="IA26" i="28"/>
  <c r="NO26" i="28"/>
  <c r="LQ82" i="28"/>
  <c r="FG47" i="28"/>
  <c r="CK47" i="28"/>
  <c r="FE47" i="28"/>
  <c r="CA47" i="28"/>
  <c r="DV47" i="28"/>
  <c r="DL47" i="28"/>
  <c r="GP47" i="28"/>
  <c r="LI82" i="28"/>
  <c r="JN82" i="28"/>
  <c r="PB82" i="28"/>
  <c r="JX26" i="28"/>
  <c r="JC26" i="28"/>
  <c r="OQ26" i="28"/>
  <c r="MJ26" i="28"/>
  <c r="KO26" i="28"/>
  <c r="IT26" i="28"/>
  <c r="OH26" i="28"/>
  <c r="MA26" i="28"/>
  <c r="JT26" i="28"/>
  <c r="PH26" i="28"/>
  <c r="NA26" i="28"/>
  <c r="KT26" i="28"/>
  <c r="IM26" i="28"/>
  <c r="OA26" i="28"/>
  <c r="DX13" i="28"/>
  <c r="DW13" i="28" s="1"/>
  <c r="LP13" i="28" s="1"/>
  <c r="PE82" i="28"/>
  <c r="NH75" i="28"/>
  <c r="NY75" i="28"/>
  <c r="LE75" i="28"/>
  <c r="OX93" i="28"/>
  <c r="LL93" i="28"/>
  <c r="KN93" i="28"/>
  <c r="KM93" i="28"/>
  <c r="U93" i="28"/>
  <c r="IB26" i="28"/>
  <c r="JO26" i="28"/>
  <c r="PC26" i="28"/>
  <c r="MV26" i="28"/>
  <c r="LA26" i="28"/>
  <c r="JF26" i="28"/>
  <c r="OT26" i="28"/>
  <c r="MM26" i="28"/>
  <c r="KF26" i="28"/>
  <c r="HY26" i="28"/>
  <c r="NM26" i="28"/>
  <c r="LF26" i="28"/>
  <c r="IY26" i="28"/>
  <c r="OM26" i="28"/>
  <c r="JQ82" i="28"/>
  <c r="IE82" i="28"/>
  <c r="GN46" i="28"/>
  <c r="HO36" i="28"/>
  <c r="FF36" i="28"/>
  <c r="CL36" i="28"/>
  <c r="OA82" i="28"/>
  <c r="MG82" i="28"/>
  <c r="KL82" i="28"/>
  <c r="NP82" i="28"/>
  <c r="KA26" i="28"/>
  <c r="PO26" i="28"/>
  <c r="NH26" i="28"/>
  <c r="LM26" i="28"/>
  <c r="JR26" i="28"/>
  <c r="PF26" i="28"/>
  <c r="MY26" i="28"/>
  <c r="KR26" i="28"/>
  <c r="IK26" i="28"/>
  <c r="NY26" i="28"/>
  <c r="LR26" i="28"/>
  <c r="JK26" i="28"/>
  <c r="OY26" i="28"/>
  <c r="IF82" i="28"/>
  <c r="KM26" i="28"/>
  <c r="IF26" i="28"/>
  <c r="NT26" i="28"/>
  <c r="LY26" i="28"/>
  <c r="KD26" i="28"/>
  <c r="HW26" i="28"/>
  <c r="NK26" i="28"/>
  <c r="LD26" i="28"/>
  <c r="IW26" i="28"/>
  <c r="OK26" i="28"/>
  <c r="MD26" i="28"/>
  <c r="JW26" i="28"/>
  <c r="LW82" i="28"/>
  <c r="FW80" i="28"/>
  <c r="FU80" i="28"/>
  <c r="DN80" i="28"/>
  <c r="BI80" i="28"/>
  <c r="GW80" i="28"/>
  <c r="EQ80" i="28"/>
  <c r="AX54" i="28"/>
  <c r="GL54" i="28"/>
  <c r="EE54" i="28"/>
  <c r="CJ54" i="28"/>
  <c r="AD54" i="28"/>
  <c r="FR54" i="28"/>
  <c r="DL54" i="28"/>
  <c r="BE54" i="28"/>
  <c r="GS54" i="28"/>
  <c r="BU54" i="28"/>
  <c r="CR54" i="28"/>
  <c r="HG54" i="28"/>
  <c r="HC54" i="28"/>
  <c r="HA54" i="28"/>
  <c r="IQ33" i="28"/>
  <c r="OE33" i="28"/>
  <c r="LX33" i="28"/>
  <c r="KC33" i="28"/>
  <c r="IH33" i="28"/>
  <c r="NV33" i="28"/>
  <c r="LO33" i="28"/>
  <c r="JH33" i="28"/>
  <c r="OV33" i="28"/>
  <c r="MO33" i="28"/>
  <c r="KH33" i="28"/>
  <c r="IA33" i="28"/>
  <c r="NO33" i="28"/>
  <c r="NR33" i="28"/>
  <c r="IC33" i="28"/>
  <c r="IB33" i="28"/>
  <c r="GO85" i="28"/>
  <c r="EA85" i="28"/>
  <c r="CB85" i="28"/>
  <c r="AF85" i="28"/>
  <c r="GI85" i="28"/>
  <c r="DX85" i="28"/>
  <c r="BY85" i="28"/>
  <c r="GH85" i="28"/>
  <c r="DN85" i="28"/>
  <c r="BQ85" i="28"/>
  <c r="GC85" i="28"/>
  <c r="DI85" i="28"/>
  <c r="BG85" i="28"/>
  <c r="FK85" i="28"/>
  <c r="DC85" i="28"/>
  <c r="BF85" i="28"/>
  <c r="FJ85" i="28"/>
  <c r="DB85" i="28"/>
  <c r="BD85" i="28"/>
  <c r="HR85" i="28"/>
  <c r="FI85" i="28"/>
  <c r="DA85" i="28"/>
  <c r="BA85" i="28"/>
  <c r="HQ85" i="28"/>
  <c r="FH85" i="28"/>
  <c r="CQ85" i="28"/>
  <c r="AU85" i="28"/>
  <c r="HP85" i="28"/>
  <c r="EX85" i="28"/>
  <c r="CN85" i="28"/>
  <c r="AT85" i="28"/>
  <c r="HM85" i="28"/>
  <c r="EK85" i="28"/>
  <c r="CK85" i="28"/>
  <c r="AO85" i="28"/>
  <c r="CC85" i="28"/>
  <c r="AH85" i="28"/>
  <c r="AG85" i="28"/>
  <c r="HE85" i="28"/>
  <c r="GR85" i="28"/>
  <c r="EJ85" i="28"/>
  <c r="EG85" i="28"/>
  <c r="CD85" i="28"/>
  <c r="HP79" i="28"/>
  <c r="HS79" i="28"/>
  <c r="FW79" i="28"/>
  <c r="EA79" i="28"/>
  <c r="CE79" i="28"/>
  <c r="AI79" i="28"/>
  <c r="HR79" i="28"/>
  <c r="FV79" i="28"/>
  <c r="DZ79" i="28"/>
  <c r="CD79" i="28"/>
  <c r="AH79" i="28"/>
  <c r="HQ79" i="28"/>
  <c r="FU79" i="28"/>
  <c r="DY79" i="28"/>
  <c r="CC79" i="28"/>
  <c r="AG79" i="28"/>
  <c r="HG79" i="28"/>
  <c r="FK79" i="28"/>
  <c r="DO79" i="28"/>
  <c r="BS79" i="28"/>
  <c r="HF79" i="28"/>
  <c r="FJ79" i="28"/>
  <c r="DN79" i="28"/>
  <c r="BR79" i="28"/>
  <c r="HE79" i="28"/>
  <c r="FI79" i="28"/>
  <c r="DM79" i="28"/>
  <c r="BQ79" i="28"/>
  <c r="GU79" i="28"/>
  <c r="EY79" i="28"/>
  <c r="DC79" i="28"/>
  <c r="BG79" i="28"/>
  <c r="GT79" i="28"/>
  <c r="EX79" i="28"/>
  <c r="DB79" i="28"/>
  <c r="BF79" i="28"/>
  <c r="GS79" i="28"/>
  <c r="EW79" i="28"/>
  <c r="DA79" i="28"/>
  <c r="BE79" i="28"/>
  <c r="GI79" i="28"/>
  <c r="EM79" i="28"/>
  <c r="CQ79" i="28"/>
  <c r="AU79" i="28"/>
  <c r="EK79" i="28"/>
  <c r="CP79" i="28"/>
  <c r="CO79" i="28"/>
  <c r="AT79" i="28"/>
  <c r="AS79" i="28"/>
  <c r="GH79" i="28"/>
  <c r="GG79" i="28"/>
  <c r="EL79" i="28"/>
  <c r="HH80" i="28"/>
  <c r="HC80" i="28"/>
  <c r="GE80" i="28"/>
  <c r="FG80" i="28"/>
  <c r="EI80" i="28"/>
  <c r="DJ80" i="28"/>
  <c r="CN80" i="28"/>
  <c r="BS80" i="28"/>
  <c r="AX80" i="28"/>
  <c r="AD80" i="28"/>
  <c r="HB80" i="28"/>
  <c r="GD80" i="28"/>
  <c r="FF80" i="28"/>
  <c r="EG80" i="28"/>
  <c r="DI80" i="28"/>
  <c r="CM80" i="28"/>
  <c r="BQ80" i="28"/>
  <c r="AV80" i="28"/>
  <c r="HA80" i="28"/>
  <c r="GC80" i="28"/>
  <c r="FE80" i="28"/>
  <c r="EB80" i="28"/>
  <c r="DF80" i="28"/>
  <c r="CL80" i="28"/>
  <c r="BP80" i="28"/>
  <c r="AU80" i="28"/>
  <c r="HV80" i="28"/>
  <c r="GX80" i="28"/>
  <c r="FZ80" i="28"/>
  <c r="EZ80" i="28"/>
  <c r="EA80" i="28"/>
  <c r="DD80" i="28"/>
  <c r="CK80" i="28"/>
  <c r="BO80" i="28"/>
  <c r="AR80" i="28"/>
  <c r="HT80" i="28"/>
  <c r="GV80" i="28"/>
  <c r="FX80" i="28"/>
  <c r="EV80" i="28"/>
  <c r="DX80" i="28"/>
  <c r="DC80" i="28"/>
  <c r="CH80" i="28"/>
  <c r="BN80" i="28"/>
  <c r="AP80" i="28"/>
  <c r="HS80" i="28"/>
  <c r="GU80" i="28"/>
  <c r="FT80" i="28"/>
  <c r="EU80" i="28"/>
  <c r="DW80" i="28"/>
  <c r="DA80" i="28"/>
  <c r="CF80" i="28"/>
  <c r="BJ80" i="28"/>
  <c r="AO80" i="28"/>
  <c r="HP80" i="28"/>
  <c r="GR80" i="28"/>
  <c r="FR80" i="28"/>
  <c r="ET80" i="28"/>
  <c r="DV80" i="28"/>
  <c r="CZ80" i="28"/>
  <c r="CE80" i="28"/>
  <c r="BG80" i="28"/>
  <c r="AL80" i="28"/>
  <c r="HO80" i="28"/>
  <c r="GP80" i="28"/>
  <c r="FQ80" i="28"/>
  <c r="ES80" i="28"/>
  <c r="DU80" i="28"/>
  <c r="CY80" i="28"/>
  <c r="CB80" i="28"/>
  <c r="BE80" i="28"/>
  <c r="AJ80" i="28"/>
  <c r="HN80" i="28"/>
  <c r="GL80" i="28"/>
  <c r="FN80" i="28"/>
  <c r="EP80" i="28"/>
  <c r="DR80" i="28"/>
  <c r="CX80" i="28"/>
  <c r="BZ80" i="28"/>
  <c r="BD80" i="28"/>
  <c r="AI80" i="28"/>
  <c r="HJ80" i="28"/>
  <c r="GJ80" i="28"/>
  <c r="FL80" i="28"/>
  <c r="EN80" i="28"/>
  <c r="DP80" i="28"/>
  <c r="CT80" i="28"/>
  <c r="BY80" i="28"/>
  <c r="BC80" i="28"/>
  <c r="AG80" i="28"/>
  <c r="GI80" i="28"/>
  <c r="BB80" i="28"/>
  <c r="GF80" i="28"/>
  <c r="BA80" i="28"/>
  <c r="FK80" i="28"/>
  <c r="AF80" i="28"/>
  <c r="FH80" i="28"/>
  <c r="AE80" i="28"/>
  <c r="EM80" i="28"/>
  <c r="EJ80" i="28"/>
  <c r="DO80" i="28"/>
  <c r="DL80" i="28"/>
  <c r="CQ80" i="28"/>
  <c r="CO80" i="28"/>
  <c r="HG80" i="28"/>
  <c r="BV80" i="28"/>
  <c r="HD80" i="28"/>
  <c r="BT80" i="28"/>
  <c r="HI54" i="28"/>
  <c r="HO54" i="28"/>
  <c r="DW54" i="28"/>
  <c r="AE54" i="28"/>
  <c r="GU54" i="28"/>
  <c r="DC54" i="28"/>
  <c r="GT54" i="28"/>
  <c r="DB54" i="28"/>
  <c r="GQ54" i="28"/>
  <c r="CY54" i="28"/>
  <c r="FW54" i="28"/>
  <c r="CE54" i="28"/>
  <c r="FV54" i="28"/>
  <c r="CD54" i="28"/>
  <c r="FS54" i="28"/>
  <c r="CA54" i="28"/>
  <c r="EY54" i="28"/>
  <c r="BG54" i="28"/>
  <c r="EX54" i="28"/>
  <c r="BF54" i="28"/>
  <c r="EU54" i="28"/>
  <c r="BC54" i="28"/>
  <c r="HS54" i="28"/>
  <c r="EA54" i="28"/>
  <c r="AI54" i="28"/>
  <c r="HR54" i="28"/>
  <c r="DZ54" i="28"/>
  <c r="AH54" i="28"/>
  <c r="PN33" i="28"/>
  <c r="IO33" i="28"/>
  <c r="ON33" i="28"/>
  <c r="OD33" i="28"/>
  <c r="OC33" i="28"/>
  <c r="MR33" i="28"/>
  <c r="U33" i="28"/>
  <c r="MH33" i="28"/>
  <c r="S33" i="28"/>
  <c r="MG33" i="28"/>
  <c r="KV33" i="28"/>
  <c r="KL33" i="28"/>
  <c r="IZ33" i="28"/>
  <c r="KK33" i="28"/>
  <c r="IP33" i="28"/>
  <c r="FB80" i="28"/>
  <c r="GG80" i="28"/>
  <c r="DZ80" i="28"/>
  <c r="BU80" i="28"/>
  <c r="HI80" i="28"/>
  <c r="FC80" i="28"/>
  <c r="DH80" i="28"/>
  <c r="BJ54" i="28"/>
  <c r="GX54" i="28"/>
  <c r="EQ54" i="28"/>
  <c r="CV54" i="28"/>
  <c r="AP54" i="28"/>
  <c r="GD54" i="28"/>
  <c r="DX54" i="28"/>
  <c r="BQ54" i="28"/>
  <c r="HE54" i="28"/>
  <c r="AW54" i="28"/>
  <c r="BT54" i="28"/>
  <c r="GI54" i="28"/>
  <c r="HF54" i="28"/>
  <c r="GE54" i="28"/>
  <c r="GC54" i="28"/>
  <c r="GW54" i="28"/>
  <c r="JC33" i="28"/>
  <c r="OQ33" i="28"/>
  <c r="MJ33" i="28"/>
  <c r="KO33" i="28"/>
  <c r="IT33" i="28"/>
  <c r="OH33" i="28"/>
  <c r="MA33" i="28"/>
  <c r="JT33" i="28"/>
  <c r="PH33" i="28"/>
  <c r="NA33" i="28"/>
  <c r="KT33" i="28"/>
  <c r="IM33" i="28"/>
  <c r="OA33" i="28"/>
  <c r="LV33" i="28"/>
  <c r="NZ84" i="28"/>
  <c r="LQ84" i="28"/>
  <c r="IY84" i="28"/>
  <c r="NY84" i="28"/>
  <c r="LN84" i="28"/>
  <c r="IL84" i="28"/>
  <c r="NV84" i="28"/>
  <c r="LF84" i="28"/>
  <c r="IK84" i="28"/>
  <c r="NP84" i="28"/>
  <c r="KS84" i="28"/>
  <c r="IH84" i="28"/>
  <c r="NM84" i="28"/>
  <c r="KP84" i="28"/>
  <c r="IB84" i="28"/>
  <c r="MX84" i="28"/>
  <c r="KJ84" i="28"/>
  <c r="HY84" i="28"/>
  <c r="MR84" i="28"/>
  <c r="KI84" i="28"/>
  <c r="OZ84" i="28"/>
  <c r="MQ84" i="28"/>
  <c r="KD84" i="28"/>
  <c r="OY84" i="28"/>
  <c r="MP84" i="28"/>
  <c r="JL84" i="28"/>
  <c r="OX84" i="28"/>
  <c r="MF84" i="28"/>
  <c r="JK84" i="28"/>
  <c r="JI84" i="28"/>
  <c r="OW84" i="28"/>
  <c r="OM84" i="28"/>
  <c r="LS84" i="28"/>
  <c r="LR84" i="28"/>
  <c r="JJ84" i="28"/>
  <c r="HC45" i="28"/>
  <c r="BC45" i="28"/>
  <c r="BB45" i="28"/>
  <c r="BA45" i="28"/>
  <c r="GQ45" i="28"/>
  <c r="GP45" i="28"/>
  <c r="GO45" i="28"/>
  <c r="EU45" i="28"/>
  <c r="ET45" i="28"/>
  <c r="ES45" i="28"/>
  <c r="CX45" i="28"/>
  <c r="CY45" i="28"/>
  <c r="CW45" i="28"/>
  <c r="OM19" i="28"/>
  <c r="NC19" i="28"/>
  <c r="IC19" i="28"/>
  <c r="ME19" i="28"/>
  <c r="IB19" i="28"/>
  <c r="LU19" i="28"/>
  <c r="IA19" i="28"/>
  <c r="LT19" i="28"/>
  <c r="S19" i="28"/>
  <c r="PM19" i="28"/>
  <c r="LS19" i="28"/>
  <c r="PL19" i="28"/>
  <c r="LG19" i="28"/>
  <c r="PK19" i="28"/>
  <c r="KI19" i="28"/>
  <c r="OA19" i="28"/>
  <c r="JX19" i="28"/>
  <c r="NP19" i="28"/>
  <c r="JK19" i="28"/>
  <c r="IM19" i="28"/>
  <c r="NO19" i="28"/>
  <c r="OY19" i="28"/>
  <c r="NQ19" i="28"/>
  <c r="JY19" i="28"/>
  <c r="JW19" i="28"/>
  <c r="HA25" i="28"/>
  <c r="ET25" i="28"/>
  <c r="CM25" i="28"/>
  <c r="AE25" i="28"/>
  <c r="GQ25" i="28"/>
  <c r="ES25" i="28"/>
  <c r="CL25" i="28"/>
  <c r="AD25" i="28"/>
  <c r="GP25" i="28"/>
  <c r="EI25" i="28"/>
  <c r="CA25" i="28"/>
  <c r="GO25" i="28"/>
  <c r="EH25" i="28"/>
  <c r="BZ25" i="28"/>
  <c r="GE25" i="28"/>
  <c r="DW25" i="28"/>
  <c r="BO25" i="28"/>
  <c r="GD25" i="28"/>
  <c r="DV25" i="28"/>
  <c r="BN25" i="28"/>
  <c r="FS25" i="28"/>
  <c r="DK25" i="28"/>
  <c r="BM25" i="28"/>
  <c r="HO25" i="28"/>
  <c r="FG25" i="28"/>
  <c r="DI25" i="28"/>
  <c r="BB25" i="28"/>
  <c r="HC25" i="28"/>
  <c r="FE25" i="28"/>
  <c r="CX25" i="28"/>
  <c r="AQ25" i="28"/>
  <c r="CY25" i="28"/>
  <c r="CW25" i="28"/>
  <c r="BC25" i="28"/>
  <c r="BA25" i="28"/>
  <c r="AP25" i="28"/>
  <c r="HN25" i="28"/>
  <c r="HB25" i="28"/>
  <c r="FR25" i="28"/>
  <c r="FF25" i="28"/>
  <c r="EU25" i="28"/>
  <c r="DJ25" i="28"/>
  <c r="EH80" i="28"/>
  <c r="GS80" i="28"/>
  <c r="EL80" i="28"/>
  <c r="CG80" i="28"/>
  <c r="HU80" i="28"/>
  <c r="FO80" i="28"/>
  <c r="DT80" i="28"/>
  <c r="GO80" i="28"/>
  <c r="BV54" i="28"/>
  <c r="HJ54" i="28"/>
  <c r="FC54" i="28"/>
  <c r="DH54" i="28"/>
  <c r="BB54" i="28"/>
  <c r="GP54" i="28"/>
  <c r="EJ54" i="28"/>
  <c r="CC54" i="28"/>
  <c r="HQ54" i="28"/>
  <c r="AV54" i="28"/>
  <c r="FK54" i="28"/>
  <c r="GH54" i="28"/>
  <c r="FG54" i="28"/>
  <c r="FE54" i="28"/>
  <c r="FY54" i="28"/>
  <c r="HT54" i="28"/>
  <c r="JO33" i="28"/>
  <c r="PC33" i="28"/>
  <c r="MV33" i="28"/>
  <c r="LA33" i="28"/>
  <c r="JF33" i="28"/>
  <c r="OT33" i="28"/>
  <c r="MM33" i="28"/>
  <c r="KF33" i="28"/>
  <c r="HY33" i="28"/>
  <c r="NM33" i="28"/>
  <c r="LF33" i="28"/>
  <c r="IY33" i="28"/>
  <c r="OM33" i="28"/>
  <c r="JZ33" i="28"/>
  <c r="PB33" i="28"/>
  <c r="DY10" i="28"/>
  <c r="DX10" i="28" s="1"/>
  <c r="DW10" i="28" s="1"/>
  <c r="OB19" i="28"/>
  <c r="PN43" i="28"/>
  <c r="PE43" i="28"/>
  <c r="NI43" i="28"/>
  <c r="LM43" i="28"/>
  <c r="JQ43" i="28"/>
  <c r="PD43" i="28"/>
  <c r="NH43" i="28"/>
  <c r="LL43" i="28"/>
  <c r="JP43" i="28"/>
  <c r="PC43" i="28"/>
  <c r="NG43" i="28"/>
  <c r="LK43" i="28"/>
  <c r="JO43" i="28"/>
  <c r="OS43" i="28"/>
  <c r="MW43" i="28"/>
  <c r="LA43" i="28"/>
  <c r="JE43" i="28"/>
  <c r="OR43" i="28"/>
  <c r="MV43" i="28"/>
  <c r="KZ43" i="28"/>
  <c r="JD43" i="28"/>
  <c r="OQ43" i="28"/>
  <c r="MU43" i="28"/>
  <c r="KY43" i="28"/>
  <c r="JC43" i="28"/>
  <c r="OG43" i="28"/>
  <c r="MK43" i="28"/>
  <c r="KO43" i="28"/>
  <c r="IS43" i="28"/>
  <c r="OF43" i="28"/>
  <c r="MJ43" i="28"/>
  <c r="KN43" i="28"/>
  <c r="IR43" i="28"/>
  <c r="OE43" i="28"/>
  <c r="MI43" i="28"/>
  <c r="KM43" i="28"/>
  <c r="IQ43" i="28"/>
  <c r="NT43" i="28"/>
  <c r="LX43" i="28"/>
  <c r="KB43" i="28"/>
  <c r="IF43" i="28"/>
  <c r="NU43" i="28"/>
  <c r="NS43" i="28"/>
  <c r="LY43" i="28"/>
  <c r="LW43" i="28"/>
  <c r="KC43" i="28"/>
  <c r="KA43" i="28"/>
  <c r="IG43" i="28"/>
  <c r="IE43" i="28"/>
  <c r="PO43" i="28"/>
  <c r="DM80" i="28"/>
  <c r="HE80" i="28"/>
  <c r="EX80" i="28"/>
  <c r="CS80" i="28"/>
  <c r="AM80" i="28"/>
  <c r="GA80" i="28"/>
  <c r="EF80" i="28"/>
  <c r="FS80" i="28"/>
  <c r="HM54" i="28"/>
  <c r="CH54" i="28"/>
  <c r="HV54" i="28"/>
  <c r="FO54" i="28"/>
  <c r="DT54" i="28"/>
  <c r="BN54" i="28"/>
  <c r="HB54" i="28"/>
  <c r="EV54" i="28"/>
  <c r="CO54" i="28"/>
  <c r="EM54" i="28"/>
  <c r="FJ54" i="28"/>
  <c r="EI54" i="28"/>
  <c r="EG54" i="28"/>
  <c r="FA54" i="28"/>
  <c r="GV54" i="28"/>
  <c r="KA33" i="28"/>
  <c r="PO33" i="28"/>
  <c r="NH33" i="28"/>
  <c r="LM33" i="28"/>
  <c r="JR33" i="28"/>
  <c r="PF33" i="28"/>
  <c r="MY33" i="28"/>
  <c r="KR33" i="28"/>
  <c r="IK33" i="28"/>
  <c r="NY33" i="28"/>
  <c r="LR33" i="28"/>
  <c r="JK33" i="28"/>
  <c r="OY33" i="28"/>
  <c r="ID33" i="28"/>
  <c r="NF33" i="28"/>
  <c r="OZ33" i="28"/>
  <c r="OO33" i="28"/>
  <c r="KW19" i="28"/>
  <c r="ON19" i="28"/>
  <c r="LJ19" i="28"/>
  <c r="JC19" i="28"/>
  <c r="OQ19" i="28"/>
  <c r="MJ19" i="28"/>
  <c r="KO19" i="28"/>
  <c r="IT19" i="28"/>
  <c r="OH19" i="28"/>
  <c r="MA19" i="28"/>
  <c r="JT19" i="28"/>
  <c r="PH19" i="28"/>
  <c r="NA19" i="28"/>
  <c r="KT19" i="28"/>
  <c r="OC19" i="28"/>
  <c r="MF19" i="28"/>
  <c r="GO18" i="28"/>
  <c r="HA18" i="28"/>
  <c r="HM18" i="28"/>
  <c r="CY18" i="28"/>
  <c r="AR18" i="28"/>
  <c r="GF18" i="28"/>
  <c r="DY18" i="28"/>
  <c r="BR18" i="28"/>
  <c r="HF18" i="28"/>
  <c r="EY18" i="28"/>
  <c r="CR18" i="28"/>
  <c r="AK18" i="28"/>
  <c r="FY18" i="28"/>
  <c r="DR18" i="28"/>
  <c r="BK18" i="28"/>
  <c r="GY18" i="28"/>
  <c r="OV95" i="28"/>
  <c r="JO95" i="28"/>
  <c r="NW95" i="28"/>
  <c r="IR95" i="28"/>
  <c r="NV95" i="28"/>
  <c r="IQ95" i="28"/>
  <c r="NF95" i="28"/>
  <c r="IO95" i="28"/>
  <c r="MH95" i="28"/>
  <c r="MA95" i="28"/>
  <c r="LY95" i="28"/>
  <c r="U95" i="28"/>
  <c r="KY95" i="28"/>
  <c r="S95" i="28"/>
  <c r="KX95" i="28"/>
  <c r="KT95" i="28"/>
  <c r="JY95" i="28"/>
  <c r="JV95" i="28"/>
  <c r="PJ47" i="28"/>
  <c r="LR47" i="28"/>
  <c r="IN47" i="28"/>
  <c r="OY47" i="28"/>
  <c r="LQ47" i="28"/>
  <c r="IL47" i="28"/>
  <c r="OX47" i="28"/>
  <c r="LH47" i="28"/>
  <c r="ON47" i="28"/>
  <c r="LF47" i="28"/>
  <c r="OM47" i="28"/>
  <c r="KI47" i="28"/>
  <c r="OB47" i="28"/>
  <c r="KH47" i="28"/>
  <c r="NC47" i="28"/>
  <c r="KG47" i="28"/>
  <c r="NB47" i="28"/>
  <c r="JX47" i="28"/>
  <c r="NA47" i="28"/>
  <c r="JV47" i="28"/>
  <c r="MP47" i="28"/>
  <c r="IX47" i="28"/>
  <c r="MR47" i="28"/>
  <c r="LS47" i="28"/>
  <c r="IY47" i="28"/>
  <c r="IW47" i="28"/>
  <c r="NS100" i="28"/>
  <c r="NH100" i="28"/>
  <c r="NG100" i="28"/>
  <c r="KY100" i="28"/>
  <c r="KN100" i="28"/>
  <c r="KM100" i="28"/>
  <c r="JP100" i="28"/>
  <c r="IE100" i="28"/>
  <c r="HC41" i="28"/>
  <c r="EG41" i="28"/>
  <c r="AO41" i="28"/>
  <c r="HO41" i="28"/>
  <c r="DW41" i="28"/>
  <c r="AE41" i="28"/>
  <c r="HN41" i="28"/>
  <c r="DV41" i="28"/>
  <c r="AD41" i="28"/>
  <c r="GP41" i="28"/>
  <c r="CX41" i="28"/>
  <c r="GO41" i="28"/>
  <c r="CW41" i="28"/>
  <c r="GE41" i="28"/>
  <c r="CM41" i="28"/>
  <c r="GC41" i="28"/>
  <c r="CK41" i="28"/>
  <c r="FS41" i="28"/>
  <c r="CA41" i="28"/>
  <c r="FR41" i="28"/>
  <c r="BZ41" i="28"/>
  <c r="ES41" i="28"/>
  <c r="BA41" i="28"/>
  <c r="ET41" i="28"/>
  <c r="EI41" i="28"/>
  <c r="BB41" i="28"/>
  <c r="AQ41" i="28"/>
  <c r="OC26" i="28"/>
  <c r="LH26" i="28"/>
  <c r="IO26" i="28"/>
  <c r="OB26" i="28"/>
  <c r="KX26" i="28"/>
  <c r="IN26" i="28"/>
  <c r="NR26" i="28"/>
  <c r="KW26" i="28"/>
  <c r="ID26" i="28"/>
  <c r="NF26" i="28"/>
  <c r="KL26" i="28"/>
  <c r="U26" i="28"/>
  <c r="ND26" i="28"/>
  <c r="KK26" i="28"/>
  <c r="S26" i="28"/>
  <c r="MT26" i="28"/>
  <c r="KJ26" i="28"/>
  <c r="PN26" i="28"/>
  <c r="MS26" i="28"/>
  <c r="JZ26" i="28"/>
  <c r="OZ26" i="28"/>
  <c r="MG26" i="28"/>
  <c r="JL26" i="28"/>
  <c r="OO26" i="28"/>
  <c r="LV26" i="28"/>
  <c r="JA26" i="28"/>
  <c r="LJ26" i="28"/>
  <c r="OD26" i="28"/>
  <c r="JN26" i="28"/>
  <c r="JB26" i="28"/>
  <c r="IP26" i="28"/>
  <c r="PB26" i="28"/>
  <c r="OP26" i="28"/>
  <c r="MH26" i="28"/>
  <c r="MF26" i="28"/>
  <c r="CW80" i="28"/>
  <c r="HQ80" i="28"/>
  <c r="FJ80" i="28"/>
  <c r="DE80" i="28"/>
  <c r="AY80" i="28"/>
  <c r="GM80" i="28"/>
  <c r="ER80" i="28"/>
  <c r="EY80" i="28"/>
  <c r="GO54" i="28"/>
  <c r="CT54" i="28"/>
  <c r="AM54" i="28"/>
  <c r="GA54" i="28"/>
  <c r="EF54" i="28"/>
  <c r="BZ54" i="28"/>
  <c r="HN54" i="28"/>
  <c r="FH54" i="28"/>
  <c r="DA54" i="28"/>
  <c r="DO54" i="28"/>
  <c r="EL54" i="28"/>
  <c r="DK54" i="28"/>
  <c r="DI54" i="28"/>
  <c r="EC54" i="28"/>
  <c r="FX54" i="28"/>
  <c r="KM33" i="28"/>
  <c r="IF33" i="28"/>
  <c r="NT33" i="28"/>
  <c r="LY33" i="28"/>
  <c r="KD33" i="28"/>
  <c r="HW33" i="28"/>
  <c r="NK33" i="28"/>
  <c r="LD33" i="28"/>
  <c r="IW33" i="28"/>
  <c r="OK33" i="28"/>
  <c r="MD33" i="28"/>
  <c r="JW33" i="28"/>
  <c r="PK33" i="28"/>
  <c r="LJ33" i="28"/>
  <c r="ND33" i="28"/>
  <c r="MS33" i="28"/>
  <c r="MG19" i="28"/>
  <c r="KJ19" i="28"/>
  <c r="DY7" i="28"/>
  <c r="DX7" i="28" s="1"/>
  <c r="DW7" i="28" s="1"/>
  <c r="DV7" i="28" s="1"/>
  <c r="DU7" i="28" s="1"/>
  <c r="DT7" i="28" s="1"/>
  <c r="DS7" i="28" s="1"/>
  <c r="DR7" i="28" s="1"/>
  <c r="DQ7" i="28" s="1"/>
  <c r="DP7" i="28" s="1"/>
  <c r="DO7" i="28" s="1"/>
  <c r="DN7" i="28" s="1"/>
  <c r="DM7" i="28" s="1"/>
  <c r="DL7" i="28" s="1"/>
  <c r="DK7" i="28" s="1"/>
  <c r="DJ7" i="28" s="1"/>
  <c r="DI7" i="28" s="1"/>
  <c r="DH7" i="28" s="1"/>
  <c r="DG7" i="28" s="1"/>
  <c r="DF7" i="28" s="1"/>
  <c r="DE7" i="28" s="1"/>
  <c r="DD7" i="28" s="1"/>
  <c r="DC7" i="28" s="1"/>
  <c r="DB7" i="28" s="1"/>
  <c r="DA7" i="28" s="1"/>
  <c r="CZ7" i="28" s="1"/>
  <c r="CY7" i="28" s="1"/>
  <c r="CX7" i="28" s="1"/>
  <c r="CW7" i="28" s="1"/>
  <c r="CV7" i="28" s="1"/>
  <c r="CU7" i="28" s="1"/>
  <c r="CT7" i="28" s="1"/>
  <c r="CS7" i="28" s="1"/>
  <c r="CR7" i="28" s="1"/>
  <c r="CQ7" i="28" s="1"/>
  <c r="CP7" i="28" s="1"/>
  <c r="CO7" i="28" s="1"/>
  <c r="CN7" i="28" s="1"/>
  <c r="CM7" i="28" s="1"/>
  <c r="CL7" i="28" s="1"/>
  <c r="CK7" i="28" s="1"/>
  <c r="CJ7" i="28" s="1"/>
  <c r="CI7" i="28" s="1"/>
  <c r="CH7" i="28" s="1"/>
  <c r="CG7" i="28" s="1"/>
  <c r="CF7" i="28" s="1"/>
  <c r="CE7" i="28" s="1"/>
  <c r="CD7" i="28" s="1"/>
  <c r="CC7" i="28" s="1"/>
  <c r="CB7" i="28" s="1"/>
  <c r="CA7" i="28" s="1"/>
  <c r="BZ7" i="28" s="1"/>
  <c r="BY7" i="28" s="1"/>
  <c r="BX7" i="28" s="1"/>
  <c r="BW7" i="28" s="1"/>
  <c r="BV7" i="28" s="1"/>
  <c r="BU7" i="28" s="1"/>
  <c r="BT7" i="28" s="1"/>
  <c r="BS7" i="28" s="1"/>
  <c r="BR7" i="28" s="1"/>
  <c r="BQ7" i="28" s="1"/>
  <c r="BP7" i="28" s="1"/>
  <c r="BO7" i="28" s="1"/>
  <c r="BN7" i="28" s="1"/>
  <c r="BM7" i="28" s="1"/>
  <c r="BL7" i="28" s="1"/>
  <c r="BK7" i="28" s="1"/>
  <c r="BJ7" i="28" s="1"/>
  <c r="BI7" i="28" s="1"/>
  <c r="BH7" i="28" s="1"/>
  <c r="BG7" i="28" s="1"/>
  <c r="BF7" i="28" s="1"/>
  <c r="BE7" i="28" s="1"/>
  <c r="BD7" i="28" s="1"/>
  <c r="BC7" i="28" s="1"/>
  <c r="BB7" i="28" s="1"/>
  <c r="BA7" i="28" s="1"/>
  <c r="AZ7" i="28" s="1"/>
  <c r="AY7" i="28" s="1"/>
  <c r="AX7" i="28" s="1"/>
  <c r="AW7" i="28" s="1"/>
  <c r="AV7" i="28" s="1"/>
  <c r="AU7" i="28" s="1"/>
  <c r="AT7" i="28" s="1"/>
  <c r="AS7" i="28" s="1"/>
  <c r="AR7" i="28" s="1"/>
  <c r="AQ7" i="28" s="1"/>
  <c r="AP7" i="28" s="1"/>
  <c r="AO7" i="28" s="1"/>
  <c r="AN7" i="28" s="1"/>
  <c r="AM7" i="28" s="1"/>
  <c r="AL7" i="28" s="1"/>
  <c r="AK7" i="28" s="1"/>
  <c r="AJ7" i="28" s="1"/>
  <c r="AI7" i="28" s="1"/>
  <c r="AH7" i="28" s="1"/>
  <c r="AG7" i="28" s="1"/>
  <c r="AF7" i="28" s="1"/>
  <c r="AE7" i="28" s="1"/>
  <c r="AD7" i="28" s="1"/>
  <c r="HW7" i="28" s="1"/>
  <c r="BW18" i="28"/>
  <c r="HK18" i="28"/>
  <c r="LU6" i="28"/>
  <c r="HF75" i="28"/>
  <c r="GO75" i="28"/>
  <c r="EX75" i="28"/>
  <c r="DD75" i="28"/>
  <c r="BT75" i="28"/>
  <c r="AI75" i="28"/>
  <c r="GJ75" i="28"/>
  <c r="EV75" i="28"/>
  <c r="DC75" i="28"/>
  <c r="BM75" i="28"/>
  <c r="AH75" i="28"/>
  <c r="GC75" i="28"/>
  <c r="ES75" i="28"/>
  <c r="DB75" i="28"/>
  <c r="BI75" i="28"/>
  <c r="AG75" i="28"/>
  <c r="FX75" i="28"/>
  <c r="EN75" i="28"/>
  <c r="CZ75" i="28"/>
  <c r="BH75" i="28"/>
  <c r="FW75" i="28"/>
  <c r="EG75" i="28"/>
  <c r="CW75" i="28"/>
  <c r="BG75" i="28"/>
  <c r="HR75" i="28"/>
  <c r="FV75" i="28"/>
  <c r="EB75" i="28"/>
  <c r="CR75" i="28"/>
  <c r="BE75" i="28"/>
  <c r="HP75" i="28"/>
  <c r="FT75" i="28"/>
  <c r="EA75" i="28"/>
  <c r="CK75" i="28"/>
  <c r="BD75" i="28"/>
  <c r="HD75" i="28"/>
  <c r="FQ75" i="28"/>
  <c r="DZ75" i="28"/>
  <c r="CF75" i="28"/>
  <c r="BA75" i="28"/>
  <c r="HA75" i="28"/>
  <c r="FL75" i="28"/>
  <c r="DX75" i="28"/>
  <c r="CE75" i="28"/>
  <c r="AS75" i="28"/>
  <c r="GV75" i="28"/>
  <c r="FE75" i="28"/>
  <c r="DU75" i="28"/>
  <c r="CD75" i="28"/>
  <c r="AR75" i="28"/>
  <c r="AK75" i="28"/>
  <c r="GT75" i="28"/>
  <c r="GR75" i="28"/>
  <c r="EZ75" i="28"/>
  <c r="EY75" i="28"/>
  <c r="DP75" i="28"/>
  <c r="DI75" i="28"/>
  <c r="CB75" i="28"/>
  <c r="BY75" i="28"/>
  <c r="AO75" i="28"/>
  <c r="OZ79" i="28"/>
  <c r="OK79" i="28"/>
  <c r="OJ79" i="28"/>
  <c r="NE79" i="28"/>
  <c r="MN79" i="28"/>
  <c r="LZ79" i="28"/>
  <c r="LW79" i="28"/>
  <c r="S79" i="28"/>
  <c r="KT79" i="28"/>
  <c r="KB79" i="28"/>
  <c r="JO79" i="28"/>
  <c r="JM79" i="28"/>
  <c r="OY79" i="28"/>
  <c r="IQ79" i="28"/>
  <c r="IC79" i="28"/>
  <c r="PB90" i="28"/>
  <c r="MQ90" i="28"/>
  <c r="LS90" i="28"/>
  <c r="LM90" i="28"/>
  <c r="IE90" i="28"/>
  <c r="PF53" i="28"/>
  <c r="PN53" i="28"/>
  <c r="MF53" i="28"/>
  <c r="JA53" i="28"/>
  <c r="OV53" i="28"/>
  <c r="LO53" i="28"/>
  <c r="IK53" i="28"/>
  <c r="OT53" i="28"/>
  <c r="LN53" i="28"/>
  <c r="IJ53" i="28"/>
  <c r="OP53" i="28"/>
  <c r="LJ53" i="28"/>
  <c r="II53" i="28"/>
  <c r="NX53" i="28"/>
  <c r="KU53" i="28"/>
  <c r="NW53" i="28"/>
  <c r="KR53" i="28"/>
  <c r="NV53" i="28"/>
  <c r="KQ53" i="28"/>
  <c r="ND53" i="28"/>
  <c r="JY53" i="28"/>
  <c r="NC53" i="28"/>
  <c r="JX53" i="28"/>
  <c r="MZ53" i="28"/>
  <c r="JW53" i="28"/>
  <c r="MH53" i="28"/>
  <c r="JF53" i="28"/>
  <c r="MG53" i="28"/>
  <c r="JB53" i="28"/>
  <c r="GR22" i="28"/>
  <c r="GS22" i="28"/>
  <c r="DY22" i="28"/>
  <c r="DX22" i="28"/>
  <c r="DJ22" i="28"/>
  <c r="CC80" i="28"/>
  <c r="AH80" i="28"/>
  <c r="FV80" i="28"/>
  <c r="DQ80" i="28"/>
  <c r="BK80" i="28"/>
  <c r="GY80" i="28"/>
  <c r="FD80" i="28"/>
  <c r="ED80" i="28"/>
  <c r="FQ54" i="28"/>
  <c r="DF54" i="28"/>
  <c r="AY54" i="28"/>
  <c r="GM54" i="28"/>
  <c r="ER54" i="28"/>
  <c r="CL54" i="28"/>
  <c r="AF54" i="28"/>
  <c r="FT54" i="28"/>
  <c r="DM54" i="28"/>
  <c r="CQ54" i="28"/>
  <c r="DN54" i="28"/>
  <c r="CM54" i="28"/>
  <c r="CK54" i="28"/>
  <c r="DE54" i="28"/>
  <c r="EZ54" i="28"/>
  <c r="KY33" i="28"/>
  <c r="IR33" i="28"/>
  <c r="OF33" i="28"/>
  <c r="MK33" i="28"/>
  <c r="KP33" i="28"/>
  <c r="II33" i="28"/>
  <c r="NW33" i="28"/>
  <c r="LP33" i="28"/>
  <c r="JI33" i="28"/>
  <c r="OW33" i="28"/>
  <c r="MP33" i="28"/>
  <c r="KI33" i="28"/>
  <c r="JN33" i="28"/>
  <c r="LH33" i="28"/>
  <c r="KW33" i="28"/>
  <c r="LV10" i="28"/>
  <c r="MQ19" i="28"/>
  <c r="KK19" i="28"/>
  <c r="IN19" i="28"/>
  <c r="FW18" i="28"/>
  <c r="DP18" i="28"/>
  <c r="BI18" i="28"/>
  <c r="GW18" i="28"/>
  <c r="EP18" i="28"/>
  <c r="PO49" i="28"/>
  <c r="OF49" i="28"/>
  <c r="MJ49" i="28"/>
  <c r="KN49" i="28"/>
  <c r="IR49" i="28"/>
  <c r="NV49" i="28"/>
  <c r="LZ49" i="28"/>
  <c r="KD49" i="28"/>
  <c r="IH49" i="28"/>
  <c r="NU49" i="28"/>
  <c r="LY49" i="28"/>
  <c r="KC49" i="28"/>
  <c r="IG49" i="28"/>
  <c r="NT49" i="28"/>
  <c r="LX49" i="28"/>
  <c r="KB49" i="28"/>
  <c r="IF49" i="28"/>
  <c r="PF49" i="28"/>
  <c r="NJ49" i="28"/>
  <c r="LN49" i="28"/>
  <c r="JR49" i="28"/>
  <c r="PE49" i="28"/>
  <c r="NI49" i="28"/>
  <c r="LM49" i="28"/>
  <c r="JQ49" i="28"/>
  <c r="PD49" i="28"/>
  <c r="NH49" i="28"/>
  <c r="LL49" i="28"/>
  <c r="JP49" i="28"/>
  <c r="OT49" i="28"/>
  <c r="MX49" i="28"/>
  <c r="LB49" i="28"/>
  <c r="JF49" i="28"/>
  <c r="OS49" i="28"/>
  <c r="MW49" i="28"/>
  <c r="LA49" i="28"/>
  <c r="JE49" i="28"/>
  <c r="OR49" i="28"/>
  <c r="MV49" i="28"/>
  <c r="KZ49" i="28"/>
  <c r="JD49" i="28"/>
  <c r="OH49" i="28"/>
  <c r="ML49" i="28"/>
  <c r="KP49" i="28"/>
  <c r="IT49" i="28"/>
  <c r="KO49" i="28"/>
  <c r="IS49" i="28"/>
  <c r="OG49" i="28"/>
  <c r="MK49" i="28"/>
  <c r="OC42" i="28"/>
  <c r="NP42" i="28"/>
  <c r="JL42" i="28"/>
  <c r="NE42" i="28"/>
  <c r="JB42" i="28"/>
  <c r="ND42" i="28"/>
  <c r="ID42" i="28"/>
  <c r="MT42" i="28"/>
  <c r="IB42" i="28"/>
  <c r="LV42" i="28"/>
  <c r="LT42" i="28"/>
  <c r="PN42" i="28"/>
  <c r="LI42" i="28"/>
  <c r="PL42" i="28"/>
  <c r="LH42" i="28"/>
  <c r="PA42" i="28"/>
  <c r="KX42" i="28"/>
  <c r="OP42" i="28"/>
  <c r="JX42" i="28"/>
  <c r="JZ42" i="28"/>
  <c r="JM42" i="28"/>
  <c r="OZ42" i="28"/>
  <c r="NR42" i="28"/>
  <c r="BM80" i="28"/>
  <c r="AT80" i="28"/>
  <c r="GH80" i="28"/>
  <c r="EC80" i="28"/>
  <c r="BW80" i="28"/>
  <c r="HK80" i="28"/>
  <c r="FP80" i="28"/>
  <c r="DK80" i="28"/>
  <c r="ES54" i="28"/>
  <c r="DR54" i="28"/>
  <c r="BK54" i="28"/>
  <c r="GY54" i="28"/>
  <c r="FD54" i="28"/>
  <c r="CX54" i="28"/>
  <c r="AR54" i="28"/>
  <c r="GF54" i="28"/>
  <c r="DY54" i="28"/>
  <c r="BS54" i="28"/>
  <c r="CP54" i="28"/>
  <c r="BO54" i="28"/>
  <c r="BM54" i="28"/>
  <c r="CG54" i="28"/>
  <c r="EB54" i="28"/>
  <c r="LK33" i="28"/>
  <c r="JD33" i="28"/>
  <c r="OR33" i="28"/>
  <c r="MW33" i="28"/>
  <c r="LB33" i="28"/>
  <c r="IU33" i="28"/>
  <c r="OI33" i="28"/>
  <c r="MB33" i="28"/>
  <c r="JU33" i="28"/>
  <c r="PI33" i="28"/>
  <c r="NB33" i="28"/>
  <c r="KU33" i="28"/>
  <c r="JL33" i="28"/>
  <c r="JA33" i="28"/>
  <c r="OW81" i="28"/>
  <c r="ON81" i="28"/>
  <c r="JZ81" i="28"/>
  <c r="NP81" i="28"/>
  <c r="JB81" i="28"/>
  <c r="NM81" i="28"/>
  <c r="JA81" i="28"/>
  <c r="NG81" i="28"/>
  <c r="IZ81" i="28"/>
  <c r="MI81" i="28"/>
  <c r="IB81" i="28"/>
  <c r="MH81" i="28"/>
  <c r="HY81" i="28"/>
  <c r="MG81" i="28"/>
  <c r="LI81" i="28"/>
  <c r="PO81" i="28"/>
  <c r="LH81" i="28"/>
  <c r="PN81" i="28"/>
  <c r="LE81" i="28"/>
  <c r="OP81" i="28"/>
  <c r="OO81" i="28"/>
  <c r="KG81" i="28"/>
  <c r="KA81" i="28"/>
  <c r="LZ72" i="28"/>
  <c r="JD72" i="28"/>
  <c r="JB72" i="28"/>
  <c r="IZ72" i="28"/>
  <c r="IF72" i="28"/>
  <c r="ID72" i="28"/>
  <c r="NF72" i="28"/>
  <c r="ND72" i="28"/>
  <c r="MY72" i="28"/>
  <c r="MA72" i="28"/>
  <c r="OD57" i="28"/>
  <c r="KV57" i="28"/>
  <c r="KL57" i="28"/>
  <c r="IZ57" i="28"/>
  <c r="IO57" i="28"/>
  <c r="MH57" i="28"/>
  <c r="MG57" i="28"/>
  <c r="OE34" i="28"/>
  <c r="MK34" i="28"/>
  <c r="KZ34" i="28"/>
  <c r="KY34" i="28"/>
  <c r="KO34" i="28"/>
  <c r="JD34" i="28"/>
  <c r="JC34" i="28"/>
  <c r="IS34" i="28"/>
  <c r="OR34" i="28"/>
  <c r="OQ34" i="28"/>
  <c r="MV34" i="28"/>
  <c r="MU34" i="28"/>
  <c r="OG34" i="28"/>
  <c r="HO37" i="28"/>
  <c r="HR37" i="28"/>
  <c r="GT37" i="28"/>
  <c r="FV37" i="28"/>
  <c r="EX37" i="28"/>
  <c r="EC37" i="28"/>
  <c r="DK37" i="28"/>
  <c r="CO37" i="28"/>
  <c r="BT37" i="28"/>
  <c r="AX37" i="28"/>
  <c r="AF37" i="28"/>
  <c r="HQ37" i="28"/>
  <c r="GS37" i="28"/>
  <c r="FU37" i="28"/>
  <c r="EW37" i="28"/>
  <c r="EB37" i="28"/>
  <c r="DF37" i="28"/>
  <c r="CN37" i="28"/>
  <c r="BR37" i="28"/>
  <c r="AW37" i="28"/>
  <c r="AE37" i="28"/>
  <c r="HP37" i="28"/>
  <c r="GR37" i="28"/>
  <c r="FT37" i="28"/>
  <c r="EV37" i="28"/>
  <c r="DZ37" i="28"/>
  <c r="DE37" i="28"/>
  <c r="CM37" i="28"/>
  <c r="BQ37" i="28"/>
  <c r="AV37" i="28"/>
  <c r="HJ37" i="28"/>
  <c r="GL37" i="28"/>
  <c r="FN37" i="28"/>
  <c r="EU37" i="28"/>
  <c r="DY37" i="28"/>
  <c r="DD37" i="28"/>
  <c r="CH37" i="28"/>
  <c r="BP37" i="28"/>
  <c r="AT37" i="28"/>
  <c r="HI37" i="28"/>
  <c r="GK37" i="28"/>
  <c r="FM37" i="28"/>
  <c r="EP37" i="28"/>
  <c r="DX37" i="28"/>
  <c r="DB37" i="28"/>
  <c r="CG37" i="28"/>
  <c r="BO37" i="28"/>
  <c r="AS37" i="28"/>
  <c r="HH37" i="28"/>
  <c r="GJ37" i="28"/>
  <c r="FL37" i="28"/>
  <c r="EO37" i="28"/>
  <c r="DW37" i="28"/>
  <c r="DA37" i="28"/>
  <c r="CF37" i="28"/>
  <c r="BJ37" i="28"/>
  <c r="AR37" i="28"/>
  <c r="HF37" i="28"/>
  <c r="GH37" i="28"/>
  <c r="FJ37" i="28"/>
  <c r="EN37" i="28"/>
  <c r="DR37" i="28"/>
  <c r="CZ37" i="28"/>
  <c r="CD37" i="28"/>
  <c r="BI37" i="28"/>
  <c r="AQ37" i="28"/>
  <c r="HE37" i="28"/>
  <c r="GG37" i="28"/>
  <c r="FI37" i="28"/>
  <c r="EL37" i="28"/>
  <c r="DQ37" i="28"/>
  <c r="CY37" i="28"/>
  <c r="CC37" i="28"/>
  <c r="BH37" i="28"/>
  <c r="AL37" i="28"/>
  <c r="HD37" i="28"/>
  <c r="GF37" i="28"/>
  <c r="FH37" i="28"/>
  <c r="EK37" i="28"/>
  <c r="DP37" i="28"/>
  <c r="CT37" i="28"/>
  <c r="CB37" i="28"/>
  <c r="BF37" i="28"/>
  <c r="AK37" i="28"/>
  <c r="HU37" i="28"/>
  <c r="GW37" i="28"/>
  <c r="FY37" i="28"/>
  <c r="FA37" i="28"/>
  <c r="EI37" i="28"/>
  <c r="DM37" i="28"/>
  <c r="CR37" i="28"/>
  <c r="BV37" i="28"/>
  <c r="BD37" i="28"/>
  <c r="AH37" i="28"/>
  <c r="GX37" i="28"/>
  <c r="CA37" i="28"/>
  <c r="GV37" i="28"/>
  <c r="BU37" i="28"/>
  <c r="FZ37" i="28"/>
  <c r="BE37" i="28"/>
  <c r="DL37" i="28"/>
  <c r="FX37" i="28"/>
  <c r="BC37" i="28"/>
  <c r="FB37" i="28"/>
  <c r="AJ37" i="28"/>
  <c r="EZ37" i="28"/>
  <c r="AG37" i="28"/>
  <c r="EJ37" i="28"/>
  <c r="ED37" i="28"/>
  <c r="DN37" i="28"/>
  <c r="HV37" i="28"/>
  <c r="CS37" i="28"/>
  <c r="HT37" i="28"/>
  <c r="CP37" i="28"/>
  <c r="S13" i="28"/>
  <c r="HO42" i="28"/>
  <c r="GR42" i="28"/>
  <c r="EV42" i="28"/>
  <c r="CZ42" i="28"/>
  <c r="BD42" i="28"/>
  <c r="GH42" i="28"/>
  <c r="EL42" i="28"/>
  <c r="CP42" i="28"/>
  <c r="AT42" i="28"/>
  <c r="GG42" i="28"/>
  <c r="EK42" i="28"/>
  <c r="CO42" i="28"/>
  <c r="AS42" i="28"/>
  <c r="GF42" i="28"/>
  <c r="EJ42" i="28"/>
  <c r="CN42" i="28"/>
  <c r="AR42" i="28"/>
  <c r="HR42" i="28"/>
  <c r="FV42" i="28"/>
  <c r="DZ42" i="28"/>
  <c r="CD42" i="28"/>
  <c r="AH42" i="28"/>
  <c r="HQ42" i="28"/>
  <c r="FU42" i="28"/>
  <c r="DY42" i="28"/>
  <c r="CC42" i="28"/>
  <c r="AG42" i="28"/>
  <c r="HP42" i="28"/>
  <c r="FT42" i="28"/>
  <c r="DX42" i="28"/>
  <c r="CB42" i="28"/>
  <c r="AF42" i="28"/>
  <c r="HF42" i="28"/>
  <c r="FJ42" i="28"/>
  <c r="DN42" i="28"/>
  <c r="BR42" i="28"/>
  <c r="HE42" i="28"/>
  <c r="FI42" i="28"/>
  <c r="DM42" i="28"/>
  <c r="BQ42" i="28"/>
  <c r="GT42" i="28"/>
  <c r="EX42" i="28"/>
  <c r="DB42" i="28"/>
  <c r="BF42" i="28"/>
  <c r="HD42" i="28"/>
  <c r="BE42" i="28"/>
  <c r="GS42" i="28"/>
  <c r="FH42" i="28"/>
  <c r="EW42" i="28"/>
  <c r="DL42" i="28"/>
  <c r="DA42" i="28"/>
  <c r="BP42" i="28"/>
  <c r="AS80" i="28"/>
  <c r="BF80" i="28"/>
  <c r="GT80" i="28"/>
  <c r="EO80" i="28"/>
  <c r="CI80" i="28"/>
  <c r="AN80" i="28"/>
  <c r="GB80" i="28"/>
  <c r="CR80" i="28"/>
  <c r="DU54" i="28"/>
  <c r="ED54" i="28"/>
  <c r="BW54" i="28"/>
  <c r="HK54" i="28"/>
  <c r="FP54" i="28"/>
  <c r="DJ54" i="28"/>
  <c r="BD54" i="28"/>
  <c r="GR54" i="28"/>
  <c r="EK54" i="28"/>
  <c r="GK54" i="28"/>
  <c r="HH54" i="28"/>
  <c r="AU54" i="28"/>
  <c r="BR54" i="28"/>
  <c r="AQ54" i="28"/>
  <c r="AO54" i="28"/>
  <c r="BI54" i="28"/>
  <c r="DD54" i="28"/>
  <c r="OB33" i="28"/>
  <c r="LW33" i="28"/>
  <c r="JP33" i="28"/>
  <c r="PD33" i="28"/>
  <c r="NI33" i="28"/>
  <c r="LN33" i="28"/>
  <c r="JG33" i="28"/>
  <c r="OU33" i="28"/>
  <c r="MN33" i="28"/>
  <c r="KG33" i="28"/>
  <c r="HZ33" i="28"/>
  <c r="NN33" i="28"/>
  <c r="LG33" i="28"/>
  <c r="OP33" i="28"/>
  <c r="EE10" i="28"/>
  <c r="LX10" i="28" s="1"/>
  <c r="HC84" i="28"/>
  <c r="FN84" i="28"/>
  <c r="ED84" i="28"/>
  <c r="CT84" i="28"/>
  <c r="BB84" i="28"/>
  <c r="HB84" i="28"/>
  <c r="FH84" i="28"/>
  <c r="DX84" i="28"/>
  <c r="CN84" i="28"/>
  <c r="BA84" i="28"/>
  <c r="GR84" i="28"/>
  <c r="FG84" i="28"/>
  <c r="DW84" i="28"/>
  <c r="CK84" i="28"/>
  <c r="AX84" i="28"/>
  <c r="GP84" i="28"/>
  <c r="FF84" i="28"/>
  <c r="DV84" i="28"/>
  <c r="CB84" i="28"/>
  <c r="AR84" i="28"/>
  <c r="GO84" i="28"/>
  <c r="FE84" i="28"/>
  <c r="DU84" i="28"/>
  <c r="CA84" i="28"/>
  <c r="AQ84" i="28"/>
  <c r="GL84" i="28"/>
  <c r="FB84" i="28"/>
  <c r="DK84" i="28"/>
  <c r="BZ84" i="28"/>
  <c r="AP84" i="28"/>
  <c r="HP84" i="28"/>
  <c r="GF84" i="28"/>
  <c r="EV84" i="28"/>
  <c r="DI84" i="28"/>
  <c r="BY84" i="28"/>
  <c r="AO84" i="28"/>
  <c r="HO84" i="28"/>
  <c r="GE84" i="28"/>
  <c r="EU84" i="28"/>
  <c r="DF84" i="28"/>
  <c r="BV84" i="28"/>
  <c r="AL84" i="28"/>
  <c r="HN84" i="28"/>
  <c r="GD84" i="28"/>
  <c r="EP84" i="28"/>
  <c r="CZ84" i="28"/>
  <c r="BP84" i="28"/>
  <c r="AD84" i="28"/>
  <c r="HM84" i="28"/>
  <c r="GC84" i="28"/>
  <c r="EI84" i="28"/>
  <c r="CY84" i="28"/>
  <c r="BO84" i="28"/>
  <c r="HJ84" i="28"/>
  <c r="HD84" i="28"/>
  <c r="FZ84" i="28"/>
  <c r="FR84" i="28"/>
  <c r="EH84" i="28"/>
  <c r="EG84" i="28"/>
  <c r="CX84" i="28"/>
  <c r="CW84" i="28"/>
  <c r="BN84" i="28"/>
  <c r="BD84" i="28"/>
  <c r="HQ58" i="28"/>
  <c r="GV58" i="28"/>
  <c r="FV58" i="28"/>
  <c r="EO58" i="28"/>
  <c r="DO58" i="28"/>
  <c r="CM58" i="28"/>
  <c r="BH58" i="28"/>
  <c r="AH58" i="28"/>
  <c r="HU58" i="28"/>
  <c r="GU58" i="28"/>
  <c r="FS58" i="28"/>
  <c r="EN58" i="28"/>
  <c r="DN58" i="28"/>
  <c r="CG58" i="28"/>
  <c r="BG58" i="28"/>
  <c r="AE58" i="28"/>
  <c r="HT58" i="28"/>
  <c r="GT58" i="28"/>
  <c r="FM58" i="28"/>
  <c r="EM58" i="28"/>
  <c r="DK58" i="28"/>
  <c r="CF58" i="28"/>
  <c r="BF58" i="28"/>
  <c r="HS58" i="28"/>
  <c r="GQ58" i="28"/>
  <c r="FL58" i="28"/>
  <c r="EL58" i="28"/>
  <c r="DE58" i="28"/>
  <c r="CE58" i="28"/>
  <c r="BC58" i="28"/>
  <c r="HR58" i="28"/>
  <c r="GK58" i="28"/>
  <c r="FK58" i="28"/>
  <c r="EI58" i="28"/>
  <c r="DD58" i="28"/>
  <c r="CD58" i="28"/>
  <c r="AW58" i="28"/>
  <c r="HO58" i="28"/>
  <c r="GJ58" i="28"/>
  <c r="FJ58" i="28"/>
  <c r="EC58" i="28"/>
  <c r="DC58" i="28"/>
  <c r="CA58" i="28"/>
  <c r="AV58" i="28"/>
  <c r="HI58" i="28"/>
  <c r="GI58" i="28"/>
  <c r="FG58" i="28"/>
  <c r="EB58" i="28"/>
  <c r="DB58" i="28"/>
  <c r="BU58" i="28"/>
  <c r="AU58" i="28"/>
  <c r="HH58" i="28"/>
  <c r="GH58" i="28"/>
  <c r="FA58" i="28"/>
  <c r="EA58" i="28"/>
  <c r="CY58" i="28"/>
  <c r="BT58" i="28"/>
  <c r="AT58" i="28"/>
  <c r="HG58" i="28"/>
  <c r="GE58" i="28"/>
  <c r="EZ58" i="28"/>
  <c r="DZ58" i="28"/>
  <c r="CS58" i="28"/>
  <c r="BS58" i="28"/>
  <c r="AQ58" i="28"/>
  <c r="HF58" i="28"/>
  <c r="FY58" i="28"/>
  <c r="EY58" i="28"/>
  <c r="DW58" i="28"/>
  <c r="CR58" i="28"/>
  <c r="BR58" i="28"/>
  <c r="AK58" i="28"/>
  <c r="HC58" i="28"/>
  <c r="FX58" i="28"/>
  <c r="EX58" i="28"/>
  <c r="DQ58" i="28"/>
  <c r="CQ58" i="28"/>
  <c r="BO58" i="28"/>
  <c r="AJ58" i="28"/>
  <c r="CP58" i="28"/>
  <c r="BI58" i="28"/>
  <c r="AI58" i="28"/>
  <c r="GW58" i="28"/>
  <c r="FW58" i="28"/>
  <c r="EU58" i="28"/>
  <c r="DP58" i="28"/>
  <c r="OY80" i="28"/>
  <c r="OT80" i="28"/>
  <c r="LQ80" i="28"/>
  <c r="IL80" i="28"/>
  <c r="OR80" i="28"/>
  <c r="LN80" i="28"/>
  <c r="IK80" i="28"/>
  <c r="OQ80" i="28"/>
  <c r="LL80" i="28"/>
  <c r="IH80" i="28"/>
  <c r="NZ80" i="28"/>
  <c r="KU80" i="28"/>
  <c r="NY80" i="28"/>
  <c r="KT80" i="28"/>
  <c r="NV80" i="28"/>
  <c r="KS80" i="28"/>
  <c r="ND80" i="28"/>
  <c r="KA80" i="28"/>
  <c r="NC80" i="28"/>
  <c r="JX80" i="28"/>
  <c r="NB80" i="28"/>
  <c r="JW80" i="28"/>
  <c r="MJ80" i="28"/>
  <c r="JF80" i="28"/>
  <c r="PO80" i="28"/>
  <c r="PL80" i="28"/>
  <c r="MI80" i="28"/>
  <c r="MF80" i="28"/>
  <c r="JD80" i="28"/>
  <c r="JC80" i="28"/>
  <c r="DS62" i="28"/>
  <c r="FX62" i="28"/>
  <c r="FR62" i="28"/>
  <c r="CJ62" i="28"/>
  <c r="BL62" i="28"/>
  <c r="BK62" i="28"/>
  <c r="GV62" i="28"/>
  <c r="PM54" i="28"/>
  <c r="PC54" i="28"/>
  <c r="OE54" i="28"/>
  <c r="NG54" i="28"/>
  <c r="MI54" i="28"/>
  <c r="LK54" i="28"/>
  <c r="KM54" i="28"/>
  <c r="JO54" i="28"/>
  <c r="IQ54" i="28"/>
  <c r="PB54" i="28"/>
  <c r="OD54" i="28"/>
  <c r="NF54" i="28"/>
  <c r="MH54" i="28"/>
  <c r="LJ54" i="28"/>
  <c r="KL54" i="28"/>
  <c r="JN54" i="28"/>
  <c r="IP54" i="28"/>
  <c r="OY54" i="28"/>
  <c r="OA54" i="28"/>
  <c r="NC54" i="28"/>
  <c r="ME54" i="28"/>
  <c r="LG54" i="28"/>
  <c r="KI54" i="28"/>
  <c r="JK54" i="28"/>
  <c r="IM54" i="28"/>
  <c r="OW54" i="28"/>
  <c r="NY54" i="28"/>
  <c r="NA54" i="28"/>
  <c r="MC54" i="28"/>
  <c r="LE54" i="28"/>
  <c r="KG54" i="28"/>
  <c r="JI54" i="28"/>
  <c r="IK54" i="28"/>
  <c r="OS54" i="28"/>
  <c r="NU54" i="28"/>
  <c r="MW54" i="28"/>
  <c r="LY54" i="28"/>
  <c r="LA54" i="28"/>
  <c r="KC54" i="28"/>
  <c r="JE54" i="28"/>
  <c r="IG54" i="28"/>
  <c r="OR54" i="28"/>
  <c r="NT54" i="28"/>
  <c r="MV54" i="28"/>
  <c r="LX54" i="28"/>
  <c r="KZ54" i="28"/>
  <c r="KB54" i="28"/>
  <c r="JD54" i="28"/>
  <c r="IF54" i="28"/>
  <c r="U54" i="28"/>
  <c r="PO54" i="28"/>
  <c r="OQ54" i="28"/>
  <c r="NS54" i="28"/>
  <c r="MU54" i="28"/>
  <c r="LW54" i="28"/>
  <c r="KY54" i="28"/>
  <c r="KA54" i="28"/>
  <c r="JC54" i="28"/>
  <c r="IE54" i="28"/>
  <c r="PN54" i="28"/>
  <c r="OP54" i="28"/>
  <c r="NR54" i="28"/>
  <c r="MT54" i="28"/>
  <c r="LV54" i="28"/>
  <c r="KX54" i="28"/>
  <c r="JZ54" i="28"/>
  <c r="JB54" i="28"/>
  <c r="ID54" i="28"/>
  <c r="PK54" i="28"/>
  <c r="OM54" i="28"/>
  <c r="NO54" i="28"/>
  <c r="MQ54" i="28"/>
  <c r="LS54" i="28"/>
  <c r="KU54" i="28"/>
  <c r="JW54" i="28"/>
  <c r="IY54" i="28"/>
  <c r="IA54" i="28"/>
  <c r="PI54" i="28"/>
  <c r="OK54" i="28"/>
  <c r="NM54" i="28"/>
  <c r="MO54" i="28"/>
  <c r="LQ54" i="28"/>
  <c r="KS54" i="28"/>
  <c r="JU54" i="28"/>
  <c r="IW54" i="28"/>
  <c r="HY54" i="28"/>
  <c r="PE54" i="28"/>
  <c r="OG54" i="28"/>
  <c r="NI54" i="28"/>
  <c r="MK54" i="28"/>
  <c r="LM54" i="28"/>
  <c r="KO54" i="28"/>
  <c r="JQ54" i="28"/>
  <c r="IS54" i="28"/>
  <c r="PD54" i="28"/>
  <c r="OF54" i="28"/>
  <c r="NH54" i="28"/>
  <c r="MJ54" i="28"/>
  <c r="LL54" i="28"/>
  <c r="KN54" i="28"/>
  <c r="JP54" i="28"/>
  <c r="IR54" i="28"/>
  <c r="EG18" i="28"/>
  <c r="CJ18" i="28"/>
  <c r="AP18" i="28"/>
  <c r="AO18" i="28"/>
  <c r="AN18" i="28"/>
  <c r="EH18" i="28"/>
  <c r="CL18" i="28"/>
  <c r="EF18" i="28"/>
  <c r="CK18" i="28"/>
  <c r="DZ9" i="28"/>
  <c r="EA9" i="28" s="1"/>
  <c r="DY80" i="28"/>
  <c r="BR80" i="28"/>
  <c r="HF80" i="28"/>
  <c r="FA80" i="28"/>
  <c r="CU80" i="28"/>
  <c r="AZ80" i="28"/>
  <c r="GN80" i="28"/>
  <c r="CA80" i="28"/>
  <c r="CW54" i="28"/>
  <c r="EP54" i="28"/>
  <c r="CI54" i="28"/>
  <c r="AN54" i="28"/>
  <c r="GB54" i="28"/>
  <c r="DV54" i="28"/>
  <c r="BP54" i="28"/>
  <c r="HD54" i="28"/>
  <c r="EW54" i="28"/>
  <c r="FM54" i="28"/>
  <c r="GJ54" i="28"/>
  <c r="AT54" i="28"/>
  <c r="AK54" i="28"/>
  <c r="CF54" i="28"/>
  <c r="MF33" i="28"/>
  <c r="MI33" i="28"/>
  <c r="KB33" i="28"/>
  <c r="IG33" i="28"/>
  <c r="NU33" i="28"/>
  <c r="LZ33" i="28"/>
  <c r="JS33" i="28"/>
  <c r="PG33" i="28"/>
  <c r="MZ33" i="28"/>
  <c r="KS33" i="28"/>
  <c r="IL33" i="28"/>
  <c r="NZ33" i="28"/>
  <c r="LS33" i="28"/>
  <c r="PM33" i="28"/>
  <c r="PL33" i="28"/>
  <c r="MT33" i="28"/>
  <c r="ID19" i="28"/>
  <c r="NR19" i="28"/>
  <c r="LK19" i="28"/>
  <c r="JD19" i="28"/>
  <c r="OR19" i="28"/>
  <c r="MW19" i="28"/>
  <c r="LB19" i="28"/>
  <c r="IU19" i="28"/>
  <c r="OI19" i="28"/>
  <c r="MB19" i="28"/>
  <c r="JU19" i="28"/>
  <c r="PI19" i="28"/>
  <c r="NB19" i="28"/>
  <c r="GC18" i="28"/>
  <c r="AZ18" i="28"/>
  <c r="BL18" i="28"/>
  <c r="BX18" i="28"/>
  <c r="HN18" i="28"/>
  <c r="FG18" i="28"/>
  <c r="CZ18" i="28"/>
  <c r="AS18" i="28"/>
  <c r="GG18" i="28"/>
  <c r="DZ18" i="28"/>
  <c r="BS18" i="28"/>
  <c r="HG18" i="28"/>
  <c r="EZ18" i="28"/>
  <c r="CS18" i="28"/>
  <c r="AL18" i="28"/>
  <c r="FZ18" i="28"/>
  <c r="DS18" i="28"/>
  <c r="PL52" i="28"/>
  <c r="OE52" i="28"/>
  <c r="MI52" i="28"/>
  <c r="KM52" i="28"/>
  <c r="IQ52" i="28"/>
  <c r="U52" i="28"/>
  <c r="OD52" i="28"/>
  <c r="MH52" i="28"/>
  <c r="KL52" i="28"/>
  <c r="IP52" i="28"/>
  <c r="S52" i="28"/>
  <c r="OC52" i="28"/>
  <c r="MG52" i="28"/>
  <c r="KK52" i="28"/>
  <c r="IO52" i="28"/>
  <c r="PO52" i="28"/>
  <c r="NS52" i="28"/>
  <c r="LW52" i="28"/>
  <c r="KA52" i="28"/>
  <c r="IE52" i="28"/>
  <c r="PN52" i="28"/>
  <c r="NR52" i="28"/>
  <c r="LV52" i="28"/>
  <c r="JZ52" i="28"/>
  <c r="ID52" i="28"/>
  <c r="PM52" i="28"/>
  <c r="NQ52" i="28"/>
  <c r="LU52" i="28"/>
  <c r="JY52" i="28"/>
  <c r="IC52" i="28"/>
  <c r="PC52" i="28"/>
  <c r="NG52" i="28"/>
  <c r="LK52" i="28"/>
  <c r="JO52" i="28"/>
  <c r="PB52" i="28"/>
  <c r="NF52" i="28"/>
  <c r="LJ52" i="28"/>
  <c r="JN52" i="28"/>
  <c r="PA52" i="28"/>
  <c r="NE52" i="28"/>
  <c r="LI52" i="28"/>
  <c r="JM52" i="28"/>
  <c r="OQ52" i="28"/>
  <c r="MU52" i="28"/>
  <c r="KY52" i="28"/>
  <c r="JC52" i="28"/>
  <c r="OP52" i="28"/>
  <c r="MT52" i="28"/>
  <c r="KX52" i="28"/>
  <c r="JB52" i="28"/>
  <c r="KW52" i="28"/>
  <c r="JA52" i="28"/>
  <c r="OO52" i="28"/>
  <c r="MS52" i="28"/>
  <c r="KL67" i="28"/>
  <c r="MH67" i="28"/>
  <c r="LX67" i="28"/>
  <c r="KB67" i="28"/>
  <c r="KA67" i="28"/>
  <c r="IP67" i="28"/>
  <c r="IF67" i="28"/>
  <c r="OD67" i="28"/>
  <c r="NY67" i="28"/>
  <c r="EK80" i="28"/>
  <c r="CD80" i="28"/>
  <c r="HR80" i="28"/>
  <c r="FM80" i="28"/>
  <c r="DG80" i="28"/>
  <c r="BL80" i="28"/>
  <c r="GZ80" i="28"/>
  <c r="BH80" i="28"/>
  <c r="BY54" i="28"/>
  <c r="FB54" i="28"/>
  <c r="CU54" i="28"/>
  <c r="AZ54" i="28"/>
  <c r="GN54" i="28"/>
  <c r="EH54" i="28"/>
  <c r="CB54" i="28"/>
  <c r="HP54" i="28"/>
  <c r="FI54" i="28"/>
  <c r="EO54" i="28"/>
  <c r="FL54" i="28"/>
  <c r="BH54" i="28"/>
  <c r="KJ33" i="28"/>
  <c r="MU33" i="28"/>
  <c r="KN33" i="28"/>
  <c r="IS33" i="28"/>
  <c r="OG33" i="28"/>
  <c r="ML33" i="28"/>
  <c r="KE33" i="28"/>
  <c r="HX33" i="28"/>
  <c r="NL33" i="28"/>
  <c r="LE33" i="28"/>
  <c r="IX33" i="28"/>
  <c r="OL33" i="28"/>
  <c r="ME33" i="28"/>
  <c r="NQ33" i="28"/>
  <c r="NP33" i="28"/>
  <c r="PA33" i="28"/>
  <c r="KX33" i="28"/>
  <c r="IP19" i="28"/>
  <c r="OD19" i="28"/>
  <c r="LW19" i="28"/>
  <c r="JP19" i="28"/>
  <c r="PD19" i="28"/>
  <c r="NI19" i="28"/>
  <c r="LN19" i="28"/>
  <c r="JG19" i="28"/>
  <c r="OU19" i="28"/>
  <c r="MN19" i="28"/>
  <c r="KG19" i="28"/>
  <c r="HZ19" i="28"/>
  <c r="NN19" i="28"/>
  <c r="CV18" i="28"/>
  <c r="DH18" i="28"/>
  <c r="DT18" i="28"/>
  <c r="AE18" i="28"/>
  <c r="FS18" i="28"/>
  <c r="DL18" i="28"/>
  <c r="BE18" i="28"/>
  <c r="GS18" i="28"/>
  <c r="EL18" i="28"/>
  <c r="CE18" i="28"/>
  <c r="HS18" i="28"/>
  <c r="FL18" i="28"/>
  <c r="DE18" i="28"/>
  <c r="AX18" i="28"/>
  <c r="GL18" i="28"/>
  <c r="EE18" i="28"/>
  <c r="HR14" i="28"/>
  <c r="HD14" i="28"/>
  <c r="GF14" i="28"/>
  <c r="FH14" i="28"/>
  <c r="EJ14" i="28"/>
  <c r="DL14" i="28"/>
  <c r="CR14" i="28"/>
  <c r="BV14" i="28"/>
  <c r="BC14" i="28"/>
  <c r="AI14" i="28"/>
  <c r="HC14" i="28"/>
  <c r="GE14" i="28"/>
  <c r="FG14" i="28"/>
  <c r="EI14" i="28"/>
  <c r="DK14" i="28"/>
  <c r="CQ14" i="28"/>
  <c r="BU14" i="28"/>
  <c r="BB14" i="28"/>
  <c r="AF14" i="28"/>
  <c r="HV14" i="28"/>
  <c r="GX14" i="28"/>
  <c r="FZ14" i="28"/>
  <c r="FB14" i="28"/>
  <c r="ED14" i="28"/>
  <c r="DJ14" i="28"/>
  <c r="CN14" i="28"/>
  <c r="BT14" i="28"/>
  <c r="AX14" i="28"/>
  <c r="AE14" i="28"/>
  <c r="HU14" i="28"/>
  <c r="GW14" i="28"/>
  <c r="FY14" i="28"/>
  <c r="FA14" i="28"/>
  <c r="EC14" i="28"/>
  <c r="DF14" i="28"/>
  <c r="CM14" i="28"/>
  <c r="BS14" i="28"/>
  <c r="AW14" i="28"/>
  <c r="AD14" i="28"/>
  <c r="HT14" i="28"/>
  <c r="GV14" i="28"/>
  <c r="FX14" i="28"/>
  <c r="EZ14" i="28"/>
  <c r="EB14" i="28"/>
  <c r="DE14" i="28"/>
  <c r="CL14" i="28"/>
  <c r="BP14" i="28"/>
  <c r="AV14" i="28"/>
  <c r="HS14" i="28"/>
  <c r="GU14" i="28"/>
  <c r="FW14" i="28"/>
  <c r="EY14" i="28"/>
  <c r="EA14" i="28"/>
  <c r="DD14" i="28"/>
  <c r="CH14" i="28"/>
  <c r="BO14" i="28"/>
  <c r="AU14" i="28"/>
  <c r="HP14" i="28"/>
  <c r="GR14" i="28"/>
  <c r="FT14" i="28"/>
  <c r="EV14" i="28"/>
  <c r="DX14" i="28"/>
  <c r="DC14" i="28"/>
  <c r="CG14" i="28"/>
  <c r="BN14" i="28"/>
  <c r="AR14" i="28"/>
  <c r="HJ14" i="28"/>
  <c r="GL14" i="28"/>
  <c r="FN14" i="28"/>
  <c r="EP14" i="28"/>
  <c r="DR14" i="28"/>
  <c r="CY14" i="28"/>
  <c r="CE14" i="28"/>
  <c r="BI14" i="28"/>
  <c r="AP14" i="28"/>
  <c r="HH14" i="28"/>
  <c r="GJ14" i="28"/>
  <c r="FL14" i="28"/>
  <c r="EN14" i="28"/>
  <c r="DP14" i="28"/>
  <c r="CT14" i="28"/>
  <c r="CA14" i="28"/>
  <c r="BG14" i="28"/>
  <c r="AK14" i="28"/>
  <c r="FS14" i="28"/>
  <c r="CF14" i="28"/>
  <c r="FM14" i="28"/>
  <c r="CB14" i="28"/>
  <c r="EM14" i="28"/>
  <c r="BD14" i="28"/>
  <c r="FK14" i="28"/>
  <c r="BZ14" i="28"/>
  <c r="GQ14" i="28"/>
  <c r="EU14" i="28"/>
  <c r="BJ14" i="28"/>
  <c r="CS14" i="28"/>
  <c r="EO14" i="28"/>
  <c r="BH14" i="28"/>
  <c r="HO14" i="28"/>
  <c r="DW14" i="28"/>
  <c r="AQ14" i="28"/>
  <c r="CZ14" i="28"/>
  <c r="HI14" i="28"/>
  <c r="DQ14" i="28"/>
  <c r="AL14" i="28"/>
  <c r="HG14" i="28"/>
  <c r="DO14" i="28"/>
  <c r="AJ14" i="28"/>
  <c r="GK14" i="28"/>
  <c r="CX14" i="28"/>
  <c r="GI14" i="28"/>
  <c r="HC29" i="28"/>
  <c r="BZ29" i="28"/>
  <c r="AO29" i="28"/>
  <c r="HO29" i="28"/>
  <c r="AE29" i="28"/>
  <c r="HN29" i="28"/>
  <c r="AD29" i="28"/>
  <c r="GC29" i="28"/>
  <c r="FS29" i="28"/>
  <c r="FR29" i="28"/>
  <c r="EG29" i="28"/>
  <c r="DW29" i="28"/>
  <c r="CK29" i="28"/>
  <c r="DV29" i="28"/>
  <c r="CA29" i="28"/>
  <c r="HM80" i="28"/>
  <c r="EW80" i="28"/>
  <c r="CP80" i="28"/>
  <c r="AK80" i="28"/>
  <c r="FY80" i="28"/>
  <c r="DS80" i="28"/>
  <c r="BX80" i="28"/>
  <c r="HL80" i="28"/>
  <c r="AQ80" i="28"/>
  <c r="BA54" i="28"/>
  <c r="FN54" i="28"/>
  <c r="DG54" i="28"/>
  <c r="BL54" i="28"/>
  <c r="GZ54" i="28"/>
  <c r="ET54" i="28"/>
  <c r="CN54" i="28"/>
  <c r="AG54" i="28"/>
  <c r="FU54" i="28"/>
  <c r="DQ54" i="28"/>
  <c r="EN54" i="28"/>
  <c r="AJ54" i="28"/>
  <c r="IN33" i="28"/>
  <c r="NG33" i="28"/>
  <c r="KZ33" i="28"/>
  <c r="JE33" i="28"/>
  <c r="OS33" i="28"/>
  <c r="MX33" i="28"/>
  <c r="KQ33" i="28"/>
  <c r="IJ33" i="28"/>
  <c r="NX33" i="28"/>
  <c r="LQ33" i="28"/>
  <c r="JJ33" i="28"/>
  <c r="OX33" i="28"/>
  <c r="MQ33" i="28"/>
  <c r="LU33" i="28"/>
  <c r="LT33" i="28"/>
  <c r="NE33" i="28"/>
  <c r="JB33" i="28"/>
  <c r="JB19" i="28"/>
  <c r="OP19" i="28"/>
  <c r="MI19" i="28"/>
  <c r="KB19" i="28"/>
  <c r="IG19" i="28"/>
  <c r="NU19" i="28"/>
  <c r="LZ19" i="28"/>
  <c r="JS19" i="28"/>
  <c r="PG19" i="28"/>
  <c r="MZ19" i="28"/>
  <c r="KS19" i="28"/>
  <c r="IL19" i="28"/>
  <c r="NZ19" i="28"/>
  <c r="ER18" i="28"/>
  <c r="FD18" i="28"/>
  <c r="FP18" i="28"/>
  <c r="AQ18" i="28"/>
  <c r="GE18" i="28"/>
  <c r="DX18" i="28"/>
  <c r="BQ18" i="28"/>
  <c r="HE18" i="28"/>
  <c r="EX18" i="28"/>
  <c r="CQ18" i="28"/>
  <c r="AJ18" i="28"/>
  <c r="FX18" i="28"/>
  <c r="DQ18" i="28"/>
  <c r="BJ18" i="28"/>
  <c r="GX18" i="28"/>
  <c r="EQ18" i="28"/>
  <c r="DY6" i="28"/>
  <c r="LR6" i="28" s="1"/>
  <c r="HL77" i="28"/>
  <c r="GR77" i="28"/>
  <c r="DW77" i="28"/>
  <c r="DH77" i="28"/>
  <c r="CN77" i="28"/>
  <c r="BD77" i="28"/>
  <c r="ME37" i="28"/>
  <c r="KV37" i="28"/>
  <c r="KL37" i="28"/>
  <c r="KK37" i="28"/>
  <c r="IZ37" i="28"/>
  <c r="IP37" i="28"/>
  <c r="IO37" i="28"/>
  <c r="HB32" i="28"/>
  <c r="EU32" i="28"/>
  <c r="CM32" i="28"/>
  <c r="AO32" i="28"/>
  <c r="HA32" i="28"/>
  <c r="ET32" i="28"/>
  <c r="CL32" i="28"/>
  <c r="AE32" i="28"/>
  <c r="GQ32" i="28"/>
  <c r="EI32" i="28"/>
  <c r="CK32" i="28"/>
  <c r="AD32" i="28"/>
  <c r="GP32" i="28"/>
  <c r="EH32" i="28"/>
  <c r="CA32" i="28"/>
  <c r="GE32" i="28"/>
  <c r="EG32" i="28"/>
  <c r="BZ32" i="28"/>
  <c r="GD32" i="28"/>
  <c r="DW32" i="28"/>
  <c r="BO32" i="28"/>
  <c r="GC32" i="28"/>
  <c r="DV32" i="28"/>
  <c r="BN32" i="28"/>
  <c r="FS32" i="28"/>
  <c r="DK32" i="28"/>
  <c r="BM32" i="28"/>
  <c r="FR32" i="28"/>
  <c r="DJ32" i="28"/>
  <c r="BC32" i="28"/>
  <c r="HN32" i="28"/>
  <c r="FF32" i="28"/>
  <c r="CY32" i="28"/>
  <c r="AQ32" i="28"/>
  <c r="AP32" i="28"/>
  <c r="HO32" i="28"/>
  <c r="HC32" i="28"/>
  <c r="FG32" i="28"/>
  <c r="FE32" i="28"/>
  <c r="DI32" i="28"/>
  <c r="CX32" i="28"/>
  <c r="BB32" i="28"/>
  <c r="PO98" i="28"/>
  <c r="PC98" i="28"/>
  <c r="OQ98" i="28"/>
  <c r="OE98" i="28"/>
  <c r="NS98" i="28"/>
  <c r="NG98" i="28"/>
  <c r="MU98" i="28"/>
  <c r="MI98" i="28"/>
  <c r="LW98" i="28"/>
  <c r="LK98" i="28"/>
  <c r="KY98" i="28"/>
  <c r="KM98" i="28"/>
  <c r="KA98" i="28"/>
  <c r="JO98" i="28"/>
  <c r="JC98" i="28"/>
  <c r="IQ98" i="28"/>
  <c r="IE98" i="28"/>
  <c r="PN98" i="28"/>
  <c r="PB98" i="28"/>
  <c r="OP98" i="28"/>
  <c r="OD98" i="28"/>
  <c r="NR98" i="28"/>
  <c r="NF98" i="28"/>
  <c r="MT98" i="28"/>
  <c r="MH98" i="28"/>
  <c r="LV98" i="28"/>
  <c r="LJ98" i="28"/>
  <c r="KX98" i="28"/>
  <c r="KL98" i="28"/>
  <c r="JZ98" i="28"/>
  <c r="JN98" i="28"/>
  <c r="JB98" i="28"/>
  <c r="IP98" i="28"/>
  <c r="ID98" i="28"/>
  <c r="U98" i="28"/>
  <c r="PL98" i="28"/>
  <c r="OZ98" i="28"/>
  <c r="ON98" i="28"/>
  <c r="OB98" i="28"/>
  <c r="NP98" i="28"/>
  <c r="ND98" i="28"/>
  <c r="MR98" i="28"/>
  <c r="MF98" i="28"/>
  <c r="LT98" i="28"/>
  <c r="LH98" i="28"/>
  <c r="KV98" i="28"/>
  <c r="KJ98" i="28"/>
  <c r="JX98" i="28"/>
  <c r="JL98" i="28"/>
  <c r="IZ98" i="28"/>
  <c r="IN98" i="28"/>
  <c r="IB98" i="28"/>
  <c r="PK98" i="28"/>
  <c r="OY98" i="28"/>
  <c r="OM98" i="28"/>
  <c r="OA98" i="28"/>
  <c r="NO98" i="28"/>
  <c r="NC98" i="28"/>
  <c r="MQ98" i="28"/>
  <c r="ME98" i="28"/>
  <c r="LS98" i="28"/>
  <c r="LG98" i="28"/>
  <c r="KU98" i="28"/>
  <c r="KI98" i="28"/>
  <c r="JW98" i="28"/>
  <c r="JK98" i="28"/>
  <c r="IY98" i="28"/>
  <c r="IM98" i="28"/>
  <c r="IA98" i="28"/>
  <c r="PJ98" i="28"/>
  <c r="OX98" i="28"/>
  <c r="OL98" i="28"/>
  <c r="NZ98" i="28"/>
  <c r="NN98" i="28"/>
  <c r="NB98" i="28"/>
  <c r="MP98" i="28"/>
  <c r="MD98" i="28"/>
  <c r="LR98" i="28"/>
  <c r="LF98" i="28"/>
  <c r="KT98" i="28"/>
  <c r="KH98" i="28"/>
  <c r="JV98" i="28"/>
  <c r="JJ98" i="28"/>
  <c r="IX98" i="28"/>
  <c r="IL98" i="28"/>
  <c r="HZ98" i="28"/>
  <c r="PI98" i="28"/>
  <c r="OW98" i="28"/>
  <c r="OK98" i="28"/>
  <c r="NY98" i="28"/>
  <c r="NM98" i="28"/>
  <c r="NA98" i="28"/>
  <c r="MO98" i="28"/>
  <c r="MC98" i="28"/>
  <c r="LQ98" i="28"/>
  <c r="LE98" i="28"/>
  <c r="KS98" i="28"/>
  <c r="KG98" i="28"/>
  <c r="JU98" i="28"/>
  <c r="JI98" i="28"/>
  <c r="IW98" i="28"/>
  <c r="IK98" i="28"/>
  <c r="HY98" i="28"/>
  <c r="PH98" i="28"/>
  <c r="OV98" i="28"/>
  <c r="OJ98" i="28"/>
  <c r="NX98" i="28"/>
  <c r="NL98" i="28"/>
  <c r="MZ98" i="28"/>
  <c r="MN98" i="28"/>
  <c r="MB98" i="28"/>
  <c r="LP98" i="28"/>
  <c r="LD98" i="28"/>
  <c r="KR98" i="28"/>
  <c r="KF98" i="28"/>
  <c r="JT98" i="28"/>
  <c r="JH98" i="28"/>
  <c r="IV98" i="28"/>
  <c r="IJ98" i="28"/>
  <c r="HX98" i="28"/>
  <c r="PG98" i="28"/>
  <c r="OU98" i="28"/>
  <c r="OI98" i="28"/>
  <c r="NW98" i="28"/>
  <c r="NK98" i="28"/>
  <c r="MY98" i="28"/>
  <c r="MM98" i="28"/>
  <c r="MA98" i="28"/>
  <c r="LO98" i="28"/>
  <c r="LC98" i="28"/>
  <c r="KQ98" i="28"/>
  <c r="KE98" i="28"/>
  <c r="JS98" i="28"/>
  <c r="JG98" i="28"/>
  <c r="IU98" i="28"/>
  <c r="II98" i="28"/>
  <c r="HW98" i="28"/>
  <c r="OF98" i="28"/>
  <c r="MV98" i="28"/>
  <c r="LL98" i="28"/>
  <c r="KB98" i="28"/>
  <c r="IR98" i="28"/>
  <c r="PM98" i="28"/>
  <c r="OC98" i="28"/>
  <c r="MS98" i="28"/>
  <c r="LI98" i="28"/>
  <c r="JY98" i="28"/>
  <c r="IO98" i="28"/>
  <c r="PE98" i="28"/>
  <c r="NU98" i="28"/>
  <c r="MK98" i="28"/>
  <c r="LA98" i="28"/>
  <c r="JQ98" i="28"/>
  <c r="IG98" i="28"/>
  <c r="PD98" i="28"/>
  <c r="NT98" i="28"/>
  <c r="MJ98" i="28"/>
  <c r="KZ98" i="28"/>
  <c r="JP98" i="28"/>
  <c r="IF98" i="28"/>
  <c r="PA98" i="28"/>
  <c r="NQ98" i="28"/>
  <c r="MG98" i="28"/>
  <c r="KW98" i="28"/>
  <c r="JM98" i="28"/>
  <c r="IC98" i="28"/>
  <c r="S98" i="28"/>
  <c r="OT98" i="28"/>
  <c r="NJ98" i="28"/>
  <c r="LZ98" i="28"/>
  <c r="KP98" i="28"/>
  <c r="JF98" i="28"/>
  <c r="OS98" i="28"/>
  <c r="NI98" i="28"/>
  <c r="LY98" i="28"/>
  <c r="KO98" i="28"/>
  <c r="JE98" i="28"/>
  <c r="NE98" i="28"/>
  <c r="KC98" i="28"/>
  <c r="MX98" i="28"/>
  <c r="JR98" i="28"/>
  <c r="ML98" i="28"/>
  <c r="JA98" i="28"/>
  <c r="LX98" i="28"/>
  <c r="IT98" i="28"/>
  <c r="PF98" i="28"/>
  <c r="LU98" i="28"/>
  <c r="IS98" i="28"/>
  <c r="OR98" i="28"/>
  <c r="LN98" i="28"/>
  <c r="IH98" i="28"/>
  <c r="OO98" i="28"/>
  <c r="LM98" i="28"/>
  <c r="NH98" i="28"/>
  <c r="MW98" i="28"/>
  <c r="LB98" i="28"/>
  <c r="KN98" i="28"/>
  <c r="KK98" i="28"/>
  <c r="KD98" i="28"/>
  <c r="JD98" i="28"/>
  <c r="OG98" i="28"/>
  <c r="OH98" i="28"/>
  <c r="NV98" i="28"/>
  <c r="HP95" i="28"/>
  <c r="HD95" i="28"/>
  <c r="GR95" i="28"/>
  <c r="GF95" i="28"/>
  <c r="FT95" i="28"/>
  <c r="FH95" i="28"/>
  <c r="EV95" i="28"/>
  <c r="EJ95" i="28"/>
  <c r="DX95" i="28"/>
  <c r="DL95" i="28"/>
  <c r="CZ95" i="28"/>
  <c r="CN95" i="28"/>
  <c r="CB95" i="28"/>
  <c r="BP95" i="28"/>
  <c r="BD95" i="28"/>
  <c r="AR95" i="28"/>
  <c r="AF95" i="28"/>
  <c r="HO95" i="28"/>
  <c r="HC95" i="28"/>
  <c r="GQ95" i="28"/>
  <c r="GE95" i="28"/>
  <c r="FS95" i="28"/>
  <c r="FG95" i="28"/>
  <c r="EU95" i="28"/>
  <c r="EI95" i="28"/>
  <c r="DW95" i="28"/>
  <c r="DK95" i="28"/>
  <c r="CY95" i="28"/>
  <c r="CM95" i="28"/>
  <c r="CA95" i="28"/>
  <c r="BO95" i="28"/>
  <c r="BC95" i="28"/>
  <c r="AQ95" i="28"/>
  <c r="AE95" i="28"/>
  <c r="HM95" i="28"/>
  <c r="HA95" i="28"/>
  <c r="GO95" i="28"/>
  <c r="GC95" i="28"/>
  <c r="FQ95" i="28"/>
  <c r="FE95" i="28"/>
  <c r="ES95" i="28"/>
  <c r="EG95" i="28"/>
  <c r="DU95" i="28"/>
  <c r="DI95" i="28"/>
  <c r="CW95" i="28"/>
  <c r="CK95" i="28"/>
  <c r="BY95" i="28"/>
  <c r="BM95" i="28"/>
  <c r="BA95" i="28"/>
  <c r="AO95" i="28"/>
  <c r="HL95" i="28"/>
  <c r="GZ95" i="28"/>
  <c r="GN95" i="28"/>
  <c r="GB95" i="28"/>
  <c r="FP95" i="28"/>
  <c r="FD95" i="28"/>
  <c r="ER95" i="28"/>
  <c r="EF95" i="28"/>
  <c r="DT95" i="28"/>
  <c r="DH95" i="28"/>
  <c r="CV95" i="28"/>
  <c r="CJ95" i="28"/>
  <c r="BX95" i="28"/>
  <c r="BL95" i="28"/>
  <c r="AZ95" i="28"/>
  <c r="AN95" i="28"/>
  <c r="HK95" i="28"/>
  <c r="GY95" i="28"/>
  <c r="GM95" i="28"/>
  <c r="GA95" i="28"/>
  <c r="FO95" i="28"/>
  <c r="FC95" i="28"/>
  <c r="EQ95" i="28"/>
  <c r="EE95" i="28"/>
  <c r="DS95" i="28"/>
  <c r="DG95" i="28"/>
  <c r="CU95" i="28"/>
  <c r="CI95" i="28"/>
  <c r="BW95" i="28"/>
  <c r="BK95" i="28"/>
  <c r="AY95" i="28"/>
  <c r="AM95" i="28"/>
  <c r="HV95" i="28"/>
  <c r="HJ95" i="28"/>
  <c r="GX95" i="28"/>
  <c r="GL95" i="28"/>
  <c r="FZ95" i="28"/>
  <c r="FN95" i="28"/>
  <c r="FB95" i="28"/>
  <c r="EP95" i="28"/>
  <c r="ED95" i="28"/>
  <c r="DR95" i="28"/>
  <c r="DF95" i="28"/>
  <c r="CT95" i="28"/>
  <c r="CH95" i="28"/>
  <c r="BV95" i="28"/>
  <c r="BJ95" i="28"/>
  <c r="AX95" i="28"/>
  <c r="AL95" i="28"/>
  <c r="HU95" i="28"/>
  <c r="HI95" i="28"/>
  <c r="GW95" i="28"/>
  <c r="GK95" i="28"/>
  <c r="FY95" i="28"/>
  <c r="FM95" i="28"/>
  <c r="FA95" i="28"/>
  <c r="EO95" i="28"/>
  <c r="EC95" i="28"/>
  <c r="DQ95" i="28"/>
  <c r="DE95" i="28"/>
  <c r="CS95" i="28"/>
  <c r="CG95" i="28"/>
  <c r="BU95" i="28"/>
  <c r="BI95" i="28"/>
  <c r="AW95" i="28"/>
  <c r="AK95" i="28"/>
  <c r="HG95" i="28"/>
  <c r="GG95" i="28"/>
  <c r="EZ95" i="28"/>
  <c r="DZ95" i="28"/>
  <c r="CX95" i="28"/>
  <c r="BS95" i="28"/>
  <c r="AS95" i="28"/>
  <c r="HF95" i="28"/>
  <c r="GD95" i="28"/>
  <c r="EY95" i="28"/>
  <c r="DY95" i="28"/>
  <c r="CR95" i="28"/>
  <c r="BR95" i="28"/>
  <c r="AP95" i="28"/>
  <c r="HE95" i="28"/>
  <c r="FX95" i="28"/>
  <c r="EX95" i="28"/>
  <c r="DV95" i="28"/>
  <c r="CQ95" i="28"/>
  <c r="BQ95" i="28"/>
  <c r="AJ95" i="28"/>
  <c r="HB95" i="28"/>
  <c r="FW95" i="28"/>
  <c r="EW95" i="28"/>
  <c r="DP95" i="28"/>
  <c r="CP95" i="28"/>
  <c r="BN95" i="28"/>
  <c r="AI95" i="28"/>
  <c r="GV95" i="28"/>
  <c r="FV95" i="28"/>
  <c r="ET95" i="28"/>
  <c r="DO95" i="28"/>
  <c r="CO95" i="28"/>
  <c r="BH95" i="28"/>
  <c r="AH95" i="28"/>
  <c r="GU95" i="28"/>
  <c r="FU95" i="28"/>
  <c r="EN95" i="28"/>
  <c r="DN95" i="28"/>
  <c r="CL95" i="28"/>
  <c r="BG95" i="28"/>
  <c r="AG95" i="28"/>
  <c r="HT95" i="28"/>
  <c r="GT95" i="28"/>
  <c r="FR95" i="28"/>
  <c r="EM95" i="28"/>
  <c r="DM95" i="28"/>
  <c r="CF95" i="28"/>
  <c r="BF95" i="28"/>
  <c r="AD95" i="28"/>
  <c r="HS95" i="28"/>
  <c r="GS95" i="28"/>
  <c r="FL95" i="28"/>
  <c r="EL95" i="28"/>
  <c r="DJ95" i="28"/>
  <c r="CE95" i="28"/>
  <c r="BE95" i="28"/>
  <c r="HN95" i="28"/>
  <c r="GI95" i="28"/>
  <c r="FI95" i="28"/>
  <c r="EB95" i="28"/>
  <c r="DB95" i="28"/>
  <c r="BZ95" i="28"/>
  <c r="AU95" i="28"/>
  <c r="HQ95" i="28"/>
  <c r="DC95" i="28"/>
  <c r="HH95" i="28"/>
  <c r="DA95" i="28"/>
  <c r="GP95" i="28"/>
  <c r="CD95" i="28"/>
  <c r="GJ95" i="28"/>
  <c r="CC95" i="28"/>
  <c r="GH95" i="28"/>
  <c r="BT95" i="28"/>
  <c r="FK95" i="28"/>
  <c r="BB95" i="28"/>
  <c r="FJ95" i="28"/>
  <c r="AV95" i="28"/>
  <c r="FF95" i="28"/>
  <c r="AT95" i="28"/>
  <c r="EK95" i="28"/>
  <c r="HR95" i="28"/>
  <c r="EH95" i="28"/>
  <c r="EA95" i="28"/>
  <c r="DD95" i="28"/>
  <c r="PD91" i="28"/>
  <c r="OR91" i="28"/>
  <c r="OF91" i="28"/>
  <c r="NT91" i="28"/>
  <c r="NH91" i="28"/>
  <c r="MV91" i="28"/>
  <c r="MJ91" i="28"/>
  <c r="LX91" i="28"/>
  <c r="LL91" i="28"/>
  <c r="KZ91" i="28"/>
  <c r="KN91" i="28"/>
  <c r="KB91" i="28"/>
  <c r="JP91" i="28"/>
  <c r="JD91" i="28"/>
  <c r="IR91" i="28"/>
  <c r="IF91" i="28"/>
  <c r="PO91" i="28"/>
  <c r="PC91" i="28"/>
  <c r="OQ91" i="28"/>
  <c r="OE91" i="28"/>
  <c r="NS91" i="28"/>
  <c r="NG91" i="28"/>
  <c r="MU91" i="28"/>
  <c r="MI91" i="28"/>
  <c r="LW91" i="28"/>
  <c r="LK91" i="28"/>
  <c r="KY91" i="28"/>
  <c r="KM91" i="28"/>
  <c r="KA91" i="28"/>
  <c r="JO91" i="28"/>
  <c r="JC91" i="28"/>
  <c r="IQ91" i="28"/>
  <c r="IE91" i="28"/>
  <c r="PM91" i="28"/>
  <c r="PA91" i="28"/>
  <c r="OO91" i="28"/>
  <c r="OC91" i="28"/>
  <c r="NQ91" i="28"/>
  <c r="NE91" i="28"/>
  <c r="MS91" i="28"/>
  <c r="MG91" i="28"/>
  <c r="LU91" i="28"/>
  <c r="LI91" i="28"/>
  <c r="KW91" i="28"/>
  <c r="KK91" i="28"/>
  <c r="JY91" i="28"/>
  <c r="JM91" i="28"/>
  <c r="JA91" i="28"/>
  <c r="IO91" i="28"/>
  <c r="IC91" i="28"/>
  <c r="S91" i="28"/>
  <c r="PL91" i="28"/>
  <c r="OZ91" i="28"/>
  <c r="ON91" i="28"/>
  <c r="OB91" i="28"/>
  <c r="NP91" i="28"/>
  <c r="ND91" i="28"/>
  <c r="MR91" i="28"/>
  <c r="MF91" i="28"/>
  <c r="LT91" i="28"/>
  <c r="LH91" i="28"/>
  <c r="KV91" i="28"/>
  <c r="KJ91" i="28"/>
  <c r="JX91" i="28"/>
  <c r="JL91" i="28"/>
  <c r="IZ91" i="28"/>
  <c r="IN91" i="28"/>
  <c r="IB91" i="28"/>
  <c r="PK91" i="28"/>
  <c r="OY91" i="28"/>
  <c r="OM91" i="28"/>
  <c r="OA91" i="28"/>
  <c r="NO91" i="28"/>
  <c r="NC91" i="28"/>
  <c r="MQ91" i="28"/>
  <c r="ME91" i="28"/>
  <c r="LS91" i="28"/>
  <c r="LG91" i="28"/>
  <c r="KU91" i="28"/>
  <c r="KI91" i="28"/>
  <c r="JW91" i="28"/>
  <c r="JK91" i="28"/>
  <c r="IY91" i="28"/>
  <c r="IM91" i="28"/>
  <c r="IA91" i="28"/>
  <c r="PJ91" i="28"/>
  <c r="OX91" i="28"/>
  <c r="OL91" i="28"/>
  <c r="NZ91" i="28"/>
  <c r="NN91" i="28"/>
  <c r="NB91" i="28"/>
  <c r="MP91" i="28"/>
  <c r="MD91" i="28"/>
  <c r="LR91" i="28"/>
  <c r="LF91" i="28"/>
  <c r="KT91" i="28"/>
  <c r="KH91" i="28"/>
  <c r="JV91" i="28"/>
  <c r="JJ91" i="28"/>
  <c r="IX91" i="28"/>
  <c r="IL91" i="28"/>
  <c r="HZ91" i="28"/>
  <c r="PI91" i="28"/>
  <c r="OW91" i="28"/>
  <c r="OK91" i="28"/>
  <c r="NY91" i="28"/>
  <c r="NM91" i="28"/>
  <c r="NA91" i="28"/>
  <c r="MO91" i="28"/>
  <c r="MC91" i="28"/>
  <c r="LQ91" i="28"/>
  <c r="LE91" i="28"/>
  <c r="KS91" i="28"/>
  <c r="KG91" i="28"/>
  <c r="JU91" i="28"/>
  <c r="JI91" i="28"/>
  <c r="IW91" i="28"/>
  <c r="IK91" i="28"/>
  <c r="HY91" i="28"/>
  <c r="PG91" i="28"/>
  <c r="OG91" i="28"/>
  <c r="MZ91" i="28"/>
  <c r="LZ91" i="28"/>
  <c r="KX91" i="28"/>
  <c r="JS91" i="28"/>
  <c r="IS91" i="28"/>
  <c r="U91" i="28"/>
  <c r="PF91" i="28"/>
  <c r="OD91" i="28"/>
  <c r="MY91" i="28"/>
  <c r="LY91" i="28"/>
  <c r="KR91" i="28"/>
  <c r="JR91" i="28"/>
  <c r="IP91" i="28"/>
  <c r="PE91" i="28"/>
  <c r="NX91" i="28"/>
  <c r="MX91" i="28"/>
  <c r="LV91" i="28"/>
  <c r="KQ91" i="28"/>
  <c r="JQ91" i="28"/>
  <c r="IJ91" i="28"/>
  <c r="PB91" i="28"/>
  <c r="NW91" i="28"/>
  <c r="MW91" i="28"/>
  <c r="LP91" i="28"/>
  <c r="KP91" i="28"/>
  <c r="JN91" i="28"/>
  <c r="II91" i="28"/>
  <c r="OV91" i="28"/>
  <c r="NV91" i="28"/>
  <c r="MT91" i="28"/>
  <c r="LO91" i="28"/>
  <c r="KO91" i="28"/>
  <c r="JH91" i="28"/>
  <c r="IH91" i="28"/>
  <c r="OU91" i="28"/>
  <c r="NU91" i="28"/>
  <c r="MN91" i="28"/>
  <c r="LN91" i="28"/>
  <c r="KL91" i="28"/>
  <c r="JG91" i="28"/>
  <c r="IG91" i="28"/>
  <c r="OT91" i="28"/>
  <c r="NR91" i="28"/>
  <c r="MM91" i="28"/>
  <c r="LM91" i="28"/>
  <c r="KF91" i="28"/>
  <c r="JF91" i="28"/>
  <c r="ID91" i="28"/>
  <c r="OS91" i="28"/>
  <c r="NL91" i="28"/>
  <c r="ML91" i="28"/>
  <c r="LJ91" i="28"/>
  <c r="KE91" i="28"/>
  <c r="JE91" i="28"/>
  <c r="HX91" i="28"/>
  <c r="OP91" i="28"/>
  <c r="NK91" i="28"/>
  <c r="MK91" i="28"/>
  <c r="LD91" i="28"/>
  <c r="KD91" i="28"/>
  <c r="JB91" i="28"/>
  <c r="HW91" i="28"/>
  <c r="MA91" i="28"/>
  <c r="LC91" i="28"/>
  <c r="PN91" i="28"/>
  <c r="LB91" i="28"/>
  <c r="PH91" i="28"/>
  <c r="LA91" i="28"/>
  <c r="OJ91" i="28"/>
  <c r="KC91" i="28"/>
  <c r="OI91" i="28"/>
  <c r="JZ91" i="28"/>
  <c r="OH91" i="28"/>
  <c r="JT91" i="28"/>
  <c r="NJ91" i="28"/>
  <c r="IV91" i="28"/>
  <c r="NI91" i="28"/>
  <c r="IU91" i="28"/>
  <c r="NF91" i="28"/>
  <c r="MH91" i="28"/>
  <c r="MB91" i="28"/>
  <c r="IT91" i="28"/>
  <c r="HM59" i="28"/>
  <c r="HA59" i="28"/>
  <c r="GO59" i="28"/>
  <c r="HL59" i="28"/>
  <c r="GZ59" i="28"/>
  <c r="HV59" i="28"/>
  <c r="HJ59" i="28"/>
  <c r="GX59" i="28"/>
  <c r="GL59" i="28"/>
  <c r="HR59" i="28"/>
  <c r="HF59" i="28"/>
  <c r="GT59" i="28"/>
  <c r="HT59" i="28"/>
  <c r="HC59" i="28"/>
  <c r="GK59" i="28"/>
  <c r="FY59" i="28"/>
  <c r="FM59" i="28"/>
  <c r="FA59" i="28"/>
  <c r="EO59" i="28"/>
  <c r="EC59" i="28"/>
  <c r="DQ59" i="28"/>
  <c r="DE59" i="28"/>
  <c r="CS59" i="28"/>
  <c r="CG59" i="28"/>
  <c r="BU59" i="28"/>
  <c r="BI59" i="28"/>
  <c r="AW59" i="28"/>
  <c r="AK59" i="28"/>
  <c r="HS59" i="28"/>
  <c r="HB59" i="28"/>
  <c r="GJ59" i="28"/>
  <c r="FX59" i="28"/>
  <c r="FL59" i="28"/>
  <c r="EZ59" i="28"/>
  <c r="EN59" i="28"/>
  <c r="EB59" i="28"/>
  <c r="DP59" i="28"/>
  <c r="DD59" i="28"/>
  <c r="CR59" i="28"/>
  <c r="CF59" i="28"/>
  <c r="BT59" i="28"/>
  <c r="BH59" i="28"/>
  <c r="AV59" i="28"/>
  <c r="AJ59" i="28"/>
  <c r="HQ59" i="28"/>
  <c r="GY59" i="28"/>
  <c r="GI59" i="28"/>
  <c r="FW59" i="28"/>
  <c r="FK59" i="28"/>
  <c r="EY59" i="28"/>
  <c r="EM59" i="28"/>
  <c r="EA59" i="28"/>
  <c r="DO59" i="28"/>
  <c r="DC59" i="28"/>
  <c r="CQ59" i="28"/>
  <c r="CE59" i="28"/>
  <c r="BS59" i="28"/>
  <c r="BG59" i="28"/>
  <c r="AU59" i="28"/>
  <c r="AI59" i="28"/>
  <c r="HP59" i="28"/>
  <c r="GW59" i="28"/>
  <c r="GH59" i="28"/>
  <c r="FV59" i="28"/>
  <c r="FJ59" i="28"/>
  <c r="EX59" i="28"/>
  <c r="EL59" i="28"/>
  <c r="DZ59" i="28"/>
  <c r="DN59" i="28"/>
  <c r="DB59" i="28"/>
  <c r="CP59" i="28"/>
  <c r="CD59" i="28"/>
  <c r="BR59" i="28"/>
  <c r="BF59" i="28"/>
  <c r="AT59" i="28"/>
  <c r="AH59" i="28"/>
  <c r="HO59" i="28"/>
  <c r="GV59" i="28"/>
  <c r="GG59" i="28"/>
  <c r="FU59" i="28"/>
  <c r="FI59" i="28"/>
  <c r="EW59" i="28"/>
  <c r="EK59" i="28"/>
  <c r="DY59" i="28"/>
  <c r="DM59" i="28"/>
  <c r="DA59" i="28"/>
  <c r="CO59" i="28"/>
  <c r="CC59" i="28"/>
  <c r="BQ59" i="28"/>
  <c r="BE59" i="28"/>
  <c r="AS59" i="28"/>
  <c r="AG59" i="28"/>
  <c r="HN59" i="28"/>
  <c r="GU59" i="28"/>
  <c r="GF59" i="28"/>
  <c r="FT59" i="28"/>
  <c r="FH59" i="28"/>
  <c r="EV59" i="28"/>
  <c r="EJ59" i="28"/>
  <c r="DX59" i="28"/>
  <c r="DL59" i="28"/>
  <c r="CZ59" i="28"/>
  <c r="CN59" i="28"/>
  <c r="CB59" i="28"/>
  <c r="BP59" i="28"/>
  <c r="BD59" i="28"/>
  <c r="AR59" i="28"/>
  <c r="AF59" i="28"/>
  <c r="HK59" i="28"/>
  <c r="GS59" i="28"/>
  <c r="GE59" i="28"/>
  <c r="FS59" i="28"/>
  <c r="FG59" i="28"/>
  <c r="EU59" i="28"/>
  <c r="EI59" i="28"/>
  <c r="DW59" i="28"/>
  <c r="DK59" i="28"/>
  <c r="CY59" i="28"/>
  <c r="CM59" i="28"/>
  <c r="CA59" i="28"/>
  <c r="BO59" i="28"/>
  <c r="BC59" i="28"/>
  <c r="AQ59" i="28"/>
  <c r="AE59" i="28"/>
  <c r="HI59" i="28"/>
  <c r="GR59" i="28"/>
  <c r="GD59" i="28"/>
  <c r="FR59" i="28"/>
  <c r="FF59" i="28"/>
  <c r="ET59" i="28"/>
  <c r="EH59" i="28"/>
  <c r="DV59" i="28"/>
  <c r="DJ59" i="28"/>
  <c r="CX59" i="28"/>
  <c r="CL59" i="28"/>
  <c r="BZ59" i="28"/>
  <c r="BN59" i="28"/>
  <c r="BB59" i="28"/>
  <c r="AP59" i="28"/>
  <c r="AD59" i="28"/>
  <c r="HH59" i="28"/>
  <c r="GQ59" i="28"/>
  <c r="GC59" i="28"/>
  <c r="FQ59" i="28"/>
  <c r="FE59" i="28"/>
  <c r="ES59" i="28"/>
  <c r="EG59" i="28"/>
  <c r="DU59" i="28"/>
  <c r="DI59" i="28"/>
  <c r="CW59" i="28"/>
  <c r="CK59" i="28"/>
  <c r="BY59" i="28"/>
  <c r="BM59" i="28"/>
  <c r="BA59" i="28"/>
  <c r="AO59" i="28"/>
  <c r="HU59" i="28"/>
  <c r="FN59" i="28"/>
  <c r="DR59" i="28"/>
  <c r="BV59" i="28"/>
  <c r="HG59" i="28"/>
  <c r="FD59" i="28"/>
  <c r="DH59" i="28"/>
  <c r="BL59" i="28"/>
  <c r="HE59" i="28"/>
  <c r="FC59" i="28"/>
  <c r="DG59" i="28"/>
  <c r="BK59" i="28"/>
  <c r="HD59" i="28"/>
  <c r="FB59" i="28"/>
  <c r="DF59" i="28"/>
  <c r="BJ59" i="28"/>
  <c r="GP59" i="28"/>
  <c r="ER59" i="28"/>
  <c r="CV59" i="28"/>
  <c r="AZ59" i="28"/>
  <c r="GN59" i="28"/>
  <c r="EQ59" i="28"/>
  <c r="CU59" i="28"/>
  <c r="AY59" i="28"/>
  <c r="GM59" i="28"/>
  <c r="EP59" i="28"/>
  <c r="CT59" i="28"/>
  <c r="AX59" i="28"/>
  <c r="GB59" i="28"/>
  <c r="EF59" i="28"/>
  <c r="CJ59" i="28"/>
  <c r="AN59" i="28"/>
  <c r="GA59" i="28"/>
  <c r="EE59" i="28"/>
  <c r="CI59" i="28"/>
  <c r="AM59" i="28"/>
  <c r="BX59" i="28"/>
  <c r="BW59" i="28"/>
  <c r="AL59" i="28"/>
  <c r="FZ59" i="28"/>
  <c r="FP59" i="28"/>
  <c r="FO59" i="28"/>
  <c r="ED59" i="28"/>
  <c r="DT59" i="28"/>
  <c r="DS59" i="28"/>
  <c r="CH59" i="28"/>
  <c r="HT55" i="28"/>
  <c r="HH55" i="28"/>
  <c r="GV55" i="28"/>
  <c r="GJ55" i="28"/>
  <c r="FX55" i="28"/>
  <c r="FL55" i="28"/>
  <c r="EZ55" i="28"/>
  <c r="EN55" i="28"/>
  <c r="EB55" i="28"/>
  <c r="DP55" i="28"/>
  <c r="DD55" i="28"/>
  <c r="CR55" i="28"/>
  <c r="CF55" i="28"/>
  <c r="BT55" i="28"/>
  <c r="BH55" i="28"/>
  <c r="AV55" i="28"/>
  <c r="AJ55" i="28"/>
  <c r="HS55" i="28"/>
  <c r="HG55" i="28"/>
  <c r="GU55" i="28"/>
  <c r="GI55" i="28"/>
  <c r="FW55" i="28"/>
  <c r="FK55" i="28"/>
  <c r="EY55" i="28"/>
  <c r="EM55" i="28"/>
  <c r="EA55" i="28"/>
  <c r="DO55" i="28"/>
  <c r="DC55" i="28"/>
  <c r="CQ55" i="28"/>
  <c r="CE55" i="28"/>
  <c r="BS55" i="28"/>
  <c r="BG55" i="28"/>
  <c r="AU55" i="28"/>
  <c r="AI55" i="28"/>
  <c r="HQ55" i="28"/>
  <c r="HE55" i="28"/>
  <c r="GS55" i="28"/>
  <c r="GG55" i="28"/>
  <c r="FU55" i="28"/>
  <c r="FI55" i="28"/>
  <c r="EW55" i="28"/>
  <c r="EK55" i="28"/>
  <c r="DY55" i="28"/>
  <c r="DM55" i="28"/>
  <c r="DA55" i="28"/>
  <c r="CO55" i="28"/>
  <c r="CC55" i="28"/>
  <c r="BQ55" i="28"/>
  <c r="BE55" i="28"/>
  <c r="AS55" i="28"/>
  <c r="AG55" i="28"/>
  <c r="HP55" i="28"/>
  <c r="HD55" i="28"/>
  <c r="GR55" i="28"/>
  <c r="GF55" i="28"/>
  <c r="FT55" i="28"/>
  <c r="FH55" i="28"/>
  <c r="EV55" i="28"/>
  <c r="EJ55" i="28"/>
  <c r="DX55" i="28"/>
  <c r="DL55" i="28"/>
  <c r="CZ55" i="28"/>
  <c r="CN55" i="28"/>
  <c r="CB55" i="28"/>
  <c r="BP55" i="28"/>
  <c r="BD55" i="28"/>
  <c r="AR55" i="28"/>
  <c r="AF55" i="28"/>
  <c r="HO55" i="28"/>
  <c r="HC55" i="28"/>
  <c r="GQ55" i="28"/>
  <c r="GE55" i="28"/>
  <c r="FS55" i="28"/>
  <c r="FG55" i="28"/>
  <c r="EU55" i="28"/>
  <c r="EI55" i="28"/>
  <c r="DW55" i="28"/>
  <c r="DK55" i="28"/>
  <c r="CY55" i="28"/>
  <c r="CM55" i="28"/>
  <c r="CA55" i="28"/>
  <c r="BO55" i="28"/>
  <c r="BC55" i="28"/>
  <c r="AQ55" i="28"/>
  <c r="AE55" i="28"/>
  <c r="HN55" i="28"/>
  <c r="HB55" i="28"/>
  <c r="GP55" i="28"/>
  <c r="GD55" i="28"/>
  <c r="FR55" i="28"/>
  <c r="FF55" i="28"/>
  <c r="ET55" i="28"/>
  <c r="EH55" i="28"/>
  <c r="DV55" i="28"/>
  <c r="DJ55" i="28"/>
  <c r="CX55" i="28"/>
  <c r="CL55" i="28"/>
  <c r="BZ55" i="28"/>
  <c r="BN55" i="28"/>
  <c r="BB55" i="28"/>
  <c r="AP55" i="28"/>
  <c r="AD55" i="28"/>
  <c r="HM55" i="28"/>
  <c r="HA55" i="28"/>
  <c r="GO55" i="28"/>
  <c r="GC55" i="28"/>
  <c r="FQ55" i="28"/>
  <c r="FE55" i="28"/>
  <c r="ES55" i="28"/>
  <c r="EG55" i="28"/>
  <c r="DU55" i="28"/>
  <c r="DI55" i="28"/>
  <c r="CW55" i="28"/>
  <c r="CK55" i="28"/>
  <c r="BY55" i="28"/>
  <c r="BM55" i="28"/>
  <c r="BA55" i="28"/>
  <c r="AO55" i="28"/>
  <c r="HL55" i="28"/>
  <c r="GL55" i="28"/>
  <c r="FJ55" i="28"/>
  <c r="EE55" i="28"/>
  <c r="DE55" i="28"/>
  <c r="BX55" i="28"/>
  <c r="AX55" i="28"/>
  <c r="HK55" i="28"/>
  <c r="GK55" i="28"/>
  <c r="FD55" i="28"/>
  <c r="ED55" i="28"/>
  <c r="DB55" i="28"/>
  <c r="BW55" i="28"/>
  <c r="AW55" i="28"/>
  <c r="HJ55" i="28"/>
  <c r="GH55" i="28"/>
  <c r="FC55" i="28"/>
  <c r="EC55" i="28"/>
  <c r="CV55" i="28"/>
  <c r="BV55" i="28"/>
  <c r="AT55" i="28"/>
  <c r="HI55" i="28"/>
  <c r="GB55" i="28"/>
  <c r="FB55" i="28"/>
  <c r="DZ55" i="28"/>
  <c r="CU55" i="28"/>
  <c r="BU55" i="28"/>
  <c r="AN55" i="28"/>
  <c r="HF55" i="28"/>
  <c r="GA55" i="28"/>
  <c r="FA55" i="28"/>
  <c r="DT55" i="28"/>
  <c r="CT55" i="28"/>
  <c r="BR55" i="28"/>
  <c r="AM55" i="28"/>
  <c r="GZ55" i="28"/>
  <c r="FZ55" i="28"/>
  <c r="EX55" i="28"/>
  <c r="DS55" i="28"/>
  <c r="CS55" i="28"/>
  <c r="BL55" i="28"/>
  <c r="AL55" i="28"/>
  <c r="GY55" i="28"/>
  <c r="FY55" i="28"/>
  <c r="ER55" i="28"/>
  <c r="DR55" i="28"/>
  <c r="CP55" i="28"/>
  <c r="BK55" i="28"/>
  <c r="AK55" i="28"/>
  <c r="GX55" i="28"/>
  <c r="FV55" i="28"/>
  <c r="EQ55" i="28"/>
  <c r="DQ55" i="28"/>
  <c r="CJ55" i="28"/>
  <c r="BJ55" i="28"/>
  <c r="AH55" i="28"/>
  <c r="GW55" i="28"/>
  <c r="FP55" i="28"/>
  <c r="EP55" i="28"/>
  <c r="DN55" i="28"/>
  <c r="CI55" i="28"/>
  <c r="BI55" i="28"/>
  <c r="FM55" i="28"/>
  <c r="AY55" i="28"/>
  <c r="EO55" i="28"/>
  <c r="EL55" i="28"/>
  <c r="EF55" i="28"/>
  <c r="HV55" i="28"/>
  <c r="DH55" i="28"/>
  <c r="HU55" i="28"/>
  <c r="DG55" i="28"/>
  <c r="HR55" i="28"/>
  <c r="DF55" i="28"/>
  <c r="GT55" i="28"/>
  <c r="CH55" i="28"/>
  <c r="GN55" i="28"/>
  <c r="CG55" i="28"/>
  <c r="BF55" i="28"/>
  <c r="AZ55" i="28"/>
  <c r="GM55" i="28"/>
  <c r="FO55" i="28"/>
  <c r="FN55" i="28"/>
  <c r="CD55" i="28"/>
  <c r="HQ90" i="28"/>
  <c r="HE90" i="28"/>
  <c r="GS90" i="28"/>
  <c r="GG90" i="28"/>
  <c r="FU90" i="28"/>
  <c r="FI90" i="28"/>
  <c r="EW90" i="28"/>
  <c r="EK90" i="28"/>
  <c r="DY90" i="28"/>
  <c r="DM90" i="28"/>
  <c r="DA90" i="28"/>
  <c r="CO90" i="28"/>
  <c r="CC90" i="28"/>
  <c r="BQ90" i="28"/>
  <c r="BE90" i="28"/>
  <c r="AS90" i="28"/>
  <c r="AG90" i="28"/>
  <c r="HP90" i="28"/>
  <c r="HD90" i="28"/>
  <c r="GR90" i="28"/>
  <c r="GF90" i="28"/>
  <c r="FT90" i="28"/>
  <c r="FH90" i="28"/>
  <c r="EV90" i="28"/>
  <c r="EJ90" i="28"/>
  <c r="DX90" i="28"/>
  <c r="DL90" i="28"/>
  <c r="CZ90" i="28"/>
  <c r="CN90" i="28"/>
  <c r="CB90" i="28"/>
  <c r="BP90" i="28"/>
  <c r="BD90" i="28"/>
  <c r="AR90" i="28"/>
  <c r="AF90" i="28"/>
  <c r="HN90" i="28"/>
  <c r="HB90" i="28"/>
  <c r="GP90" i="28"/>
  <c r="GD90" i="28"/>
  <c r="FR90" i="28"/>
  <c r="FF90" i="28"/>
  <c r="ET90" i="28"/>
  <c r="EH90" i="28"/>
  <c r="DV90" i="28"/>
  <c r="DJ90" i="28"/>
  <c r="CX90" i="28"/>
  <c r="CL90" i="28"/>
  <c r="BZ90" i="28"/>
  <c r="BN90" i="28"/>
  <c r="BB90" i="28"/>
  <c r="AP90" i="28"/>
  <c r="AD90" i="28"/>
  <c r="HM90" i="28"/>
  <c r="HA90" i="28"/>
  <c r="GO90" i="28"/>
  <c r="GC90" i="28"/>
  <c r="FQ90" i="28"/>
  <c r="FE90" i="28"/>
  <c r="ES90" i="28"/>
  <c r="EG90" i="28"/>
  <c r="DU90" i="28"/>
  <c r="DI90" i="28"/>
  <c r="CW90" i="28"/>
  <c r="CK90" i="28"/>
  <c r="BY90" i="28"/>
  <c r="BM90" i="28"/>
  <c r="BA90" i="28"/>
  <c r="AO90" i="28"/>
  <c r="HL90" i="28"/>
  <c r="GZ90" i="28"/>
  <c r="GN90" i="28"/>
  <c r="GB90" i="28"/>
  <c r="FP90" i="28"/>
  <c r="FD90" i="28"/>
  <c r="ER90" i="28"/>
  <c r="EF90" i="28"/>
  <c r="DT90" i="28"/>
  <c r="DH90" i="28"/>
  <c r="CV90" i="28"/>
  <c r="CJ90" i="28"/>
  <c r="BX90" i="28"/>
  <c r="BL90" i="28"/>
  <c r="AZ90" i="28"/>
  <c r="AN90" i="28"/>
  <c r="HK90" i="28"/>
  <c r="GY90" i="28"/>
  <c r="GM90" i="28"/>
  <c r="GA90" i="28"/>
  <c r="FO90" i="28"/>
  <c r="FC90" i="28"/>
  <c r="EQ90" i="28"/>
  <c r="EE90" i="28"/>
  <c r="DS90" i="28"/>
  <c r="DG90" i="28"/>
  <c r="CU90" i="28"/>
  <c r="CI90" i="28"/>
  <c r="BW90" i="28"/>
  <c r="BK90" i="28"/>
  <c r="AY90" i="28"/>
  <c r="AM90" i="28"/>
  <c r="HV90" i="28"/>
  <c r="HJ90" i="28"/>
  <c r="GX90" i="28"/>
  <c r="GL90" i="28"/>
  <c r="FZ90" i="28"/>
  <c r="FN90" i="28"/>
  <c r="FB90" i="28"/>
  <c r="EP90" i="28"/>
  <c r="ED90" i="28"/>
  <c r="DR90" i="28"/>
  <c r="DF90" i="28"/>
  <c r="CT90" i="28"/>
  <c r="CH90" i="28"/>
  <c r="BV90" i="28"/>
  <c r="BJ90" i="28"/>
  <c r="AX90" i="28"/>
  <c r="AL90" i="28"/>
  <c r="GW90" i="28"/>
  <c r="FW90" i="28"/>
  <c r="EU90" i="28"/>
  <c r="DP90" i="28"/>
  <c r="CP90" i="28"/>
  <c r="BI90" i="28"/>
  <c r="AI90" i="28"/>
  <c r="GV90" i="28"/>
  <c r="FV90" i="28"/>
  <c r="EO90" i="28"/>
  <c r="DO90" i="28"/>
  <c r="CM90" i="28"/>
  <c r="BH90" i="28"/>
  <c r="AH90" i="28"/>
  <c r="HU90" i="28"/>
  <c r="GU90" i="28"/>
  <c r="FS90" i="28"/>
  <c r="EN90" i="28"/>
  <c r="DN90" i="28"/>
  <c r="CG90" i="28"/>
  <c r="BG90" i="28"/>
  <c r="AE90" i="28"/>
  <c r="HT90" i="28"/>
  <c r="GT90" i="28"/>
  <c r="FM90" i="28"/>
  <c r="EM90" i="28"/>
  <c r="DK90" i="28"/>
  <c r="CF90" i="28"/>
  <c r="BF90" i="28"/>
  <c r="HS90" i="28"/>
  <c r="GQ90" i="28"/>
  <c r="FL90" i="28"/>
  <c r="EL90" i="28"/>
  <c r="DE90" i="28"/>
  <c r="CE90" i="28"/>
  <c r="BC90" i="28"/>
  <c r="HR90" i="28"/>
  <c r="GK90" i="28"/>
  <c r="FK90" i="28"/>
  <c r="EI90" i="28"/>
  <c r="DD90" i="28"/>
  <c r="CD90" i="28"/>
  <c r="AW90" i="28"/>
  <c r="HO90" i="28"/>
  <c r="GJ90" i="28"/>
  <c r="FJ90" i="28"/>
  <c r="EC90" i="28"/>
  <c r="DC90" i="28"/>
  <c r="CA90" i="28"/>
  <c r="AV90" i="28"/>
  <c r="HI90" i="28"/>
  <c r="GI90" i="28"/>
  <c r="FG90" i="28"/>
  <c r="EB90" i="28"/>
  <c r="DB90" i="28"/>
  <c r="BU90" i="28"/>
  <c r="AU90" i="28"/>
  <c r="HH90" i="28"/>
  <c r="GH90" i="28"/>
  <c r="FA90" i="28"/>
  <c r="EA90" i="28"/>
  <c r="CY90" i="28"/>
  <c r="BT90" i="28"/>
  <c r="AT90" i="28"/>
  <c r="HC90" i="28"/>
  <c r="CQ90" i="28"/>
  <c r="GE90" i="28"/>
  <c r="BS90" i="28"/>
  <c r="FY90" i="28"/>
  <c r="BR90" i="28"/>
  <c r="FX90" i="28"/>
  <c r="BO90" i="28"/>
  <c r="EZ90" i="28"/>
  <c r="AQ90" i="28"/>
  <c r="EY90" i="28"/>
  <c r="AK90" i="28"/>
  <c r="EX90" i="28"/>
  <c r="AJ90" i="28"/>
  <c r="DZ90" i="28"/>
  <c r="DW90" i="28"/>
  <c r="HG90" i="28"/>
  <c r="HF90" i="28"/>
  <c r="DQ90" i="28"/>
  <c r="CS90" i="28"/>
  <c r="CR90" i="28"/>
  <c r="DY8" i="28"/>
  <c r="EA8" i="28"/>
  <c r="HV102" i="28"/>
  <c r="HJ102" i="28"/>
  <c r="GX102" i="28"/>
  <c r="GL102" i="28"/>
  <c r="FZ102" i="28"/>
  <c r="FN102" i="28"/>
  <c r="FB102" i="28"/>
  <c r="EP102" i="28"/>
  <c r="ED102" i="28"/>
  <c r="DR102" i="28"/>
  <c r="DF102" i="28"/>
  <c r="CT102" i="28"/>
  <c r="CH102" i="28"/>
  <c r="BV102" i="28"/>
  <c r="BJ102" i="28"/>
  <c r="AX102" i="28"/>
  <c r="AL102" i="28"/>
  <c r="HU102" i="28"/>
  <c r="HI102" i="28"/>
  <c r="GW102" i="28"/>
  <c r="GK102" i="28"/>
  <c r="FY102" i="28"/>
  <c r="FM102" i="28"/>
  <c r="FA102" i="28"/>
  <c r="EO102" i="28"/>
  <c r="EC102" i="28"/>
  <c r="DQ102" i="28"/>
  <c r="DE102" i="28"/>
  <c r="CS102" i="28"/>
  <c r="CG102" i="28"/>
  <c r="BU102" i="28"/>
  <c r="BI102" i="28"/>
  <c r="AW102" i="28"/>
  <c r="AK102" i="28"/>
  <c r="HT102" i="28"/>
  <c r="HH102" i="28"/>
  <c r="GV102" i="28"/>
  <c r="GJ102" i="28"/>
  <c r="FX102" i="28"/>
  <c r="FL102" i="28"/>
  <c r="EZ102" i="28"/>
  <c r="EN102" i="28"/>
  <c r="EB102" i="28"/>
  <c r="DP102" i="28"/>
  <c r="DD102" i="28"/>
  <c r="CR102" i="28"/>
  <c r="CF102" i="28"/>
  <c r="BT102" i="28"/>
  <c r="BH102" i="28"/>
  <c r="AV102" i="28"/>
  <c r="AJ102" i="28"/>
  <c r="HS102" i="28"/>
  <c r="HG102" i="28"/>
  <c r="GU102" i="28"/>
  <c r="GI102" i="28"/>
  <c r="FW102" i="28"/>
  <c r="FK102" i="28"/>
  <c r="EY102" i="28"/>
  <c r="EM102" i="28"/>
  <c r="EA102" i="28"/>
  <c r="DO102" i="28"/>
  <c r="DC102" i="28"/>
  <c r="CQ102" i="28"/>
  <c r="CE102" i="28"/>
  <c r="BS102" i="28"/>
  <c r="BG102" i="28"/>
  <c r="AU102" i="28"/>
  <c r="AI102" i="28"/>
  <c r="HR102" i="28"/>
  <c r="HF102" i="28"/>
  <c r="GT102" i="28"/>
  <c r="GH102" i="28"/>
  <c r="FV102" i="28"/>
  <c r="FJ102" i="28"/>
  <c r="EX102" i="28"/>
  <c r="EL102" i="28"/>
  <c r="DZ102" i="28"/>
  <c r="DN102" i="28"/>
  <c r="DB102" i="28"/>
  <c r="CP102" i="28"/>
  <c r="CD102" i="28"/>
  <c r="BR102" i="28"/>
  <c r="BF102" i="28"/>
  <c r="AT102" i="28"/>
  <c r="AH102" i="28"/>
  <c r="HQ102" i="28"/>
  <c r="HE102" i="28"/>
  <c r="GS102" i="28"/>
  <c r="GG102" i="28"/>
  <c r="FU102" i="28"/>
  <c r="FI102" i="28"/>
  <c r="EW102" i="28"/>
  <c r="EK102" i="28"/>
  <c r="DY102" i="28"/>
  <c r="DM102" i="28"/>
  <c r="DA102" i="28"/>
  <c r="CO102" i="28"/>
  <c r="CC102" i="28"/>
  <c r="BQ102" i="28"/>
  <c r="BE102" i="28"/>
  <c r="AS102" i="28"/>
  <c r="AG102" i="28"/>
  <c r="HP102" i="28"/>
  <c r="HD102" i="28"/>
  <c r="GR102" i="28"/>
  <c r="GF102" i="28"/>
  <c r="FT102" i="28"/>
  <c r="FH102" i="28"/>
  <c r="EV102" i="28"/>
  <c r="EJ102" i="28"/>
  <c r="DX102" i="28"/>
  <c r="DL102" i="28"/>
  <c r="CZ102" i="28"/>
  <c r="CN102" i="28"/>
  <c r="CB102" i="28"/>
  <c r="BP102" i="28"/>
  <c r="BD102" i="28"/>
  <c r="AR102" i="28"/>
  <c r="AF102" i="28"/>
  <c r="HO102" i="28"/>
  <c r="HC102" i="28"/>
  <c r="GQ102" i="28"/>
  <c r="GE102" i="28"/>
  <c r="FS102" i="28"/>
  <c r="FG102" i="28"/>
  <c r="EU102" i="28"/>
  <c r="EI102" i="28"/>
  <c r="DW102" i="28"/>
  <c r="DK102" i="28"/>
  <c r="CY102" i="28"/>
  <c r="CM102" i="28"/>
  <c r="CA102" i="28"/>
  <c r="BO102" i="28"/>
  <c r="BC102" i="28"/>
  <c r="AQ102" i="28"/>
  <c r="AE102" i="28"/>
  <c r="HN102" i="28"/>
  <c r="HB102" i="28"/>
  <c r="GP102" i="28"/>
  <c r="GD102" i="28"/>
  <c r="FR102" i="28"/>
  <c r="FF102" i="28"/>
  <c r="ET102" i="28"/>
  <c r="EH102" i="28"/>
  <c r="DV102" i="28"/>
  <c r="DJ102" i="28"/>
  <c r="CX102" i="28"/>
  <c r="CL102" i="28"/>
  <c r="BZ102" i="28"/>
  <c r="BN102" i="28"/>
  <c r="BB102" i="28"/>
  <c r="AP102" i="28"/>
  <c r="AD102" i="28"/>
  <c r="HM102" i="28"/>
  <c r="HA102" i="28"/>
  <c r="GO102" i="28"/>
  <c r="GC102" i="28"/>
  <c r="FQ102" i="28"/>
  <c r="FE102" i="28"/>
  <c r="ES102" i="28"/>
  <c r="EG102" i="28"/>
  <c r="DU102" i="28"/>
  <c r="DI102" i="28"/>
  <c r="CW102" i="28"/>
  <c r="CK102" i="28"/>
  <c r="BY102" i="28"/>
  <c r="BM102" i="28"/>
  <c r="BA102" i="28"/>
  <c r="AO102" i="28"/>
  <c r="FC102" i="28"/>
  <c r="CI102" i="28"/>
  <c r="HL102" i="28"/>
  <c r="ER102" i="28"/>
  <c r="BX102" i="28"/>
  <c r="HK102" i="28"/>
  <c r="EQ102" i="28"/>
  <c r="BW102" i="28"/>
  <c r="GZ102" i="28"/>
  <c r="EF102" i="28"/>
  <c r="BL102" i="28"/>
  <c r="GY102" i="28"/>
  <c r="EE102" i="28"/>
  <c r="BK102" i="28"/>
  <c r="GN102" i="28"/>
  <c r="DT102" i="28"/>
  <c r="AZ102" i="28"/>
  <c r="GM102" i="28"/>
  <c r="DS102" i="28"/>
  <c r="AY102" i="28"/>
  <c r="GB102" i="28"/>
  <c r="DH102" i="28"/>
  <c r="AN102" i="28"/>
  <c r="GA102" i="28"/>
  <c r="DG102" i="28"/>
  <c r="AM102" i="28"/>
  <c r="FP102" i="28"/>
  <c r="CV102" i="28"/>
  <c r="FO102" i="28"/>
  <c r="FD102" i="28"/>
  <c r="CU102" i="28"/>
  <c r="CJ102" i="28"/>
  <c r="PF62" i="28"/>
  <c r="OT62" i="28"/>
  <c r="OH62" i="28"/>
  <c r="NV62" i="28"/>
  <c r="NJ62" i="28"/>
  <c r="MX62" i="28"/>
  <c r="ML62" i="28"/>
  <c r="LZ62" i="28"/>
  <c r="LN62" i="28"/>
  <c r="LB62" i="28"/>
  <c r="KP62" i="28"/>
  <c r="KD62" i="28"/>
  <c r="JR62" i="28"/>
  <c r="JF62" i="28"/>
  <c r="IT62" i="28"/>
  <c r="IH62" i="28"/>
  <c r="PE62" i="28"/>
  <c r="OS62" i="28"/>
  <c r="OG62" i="28"/>
  <c r="NU62" i="28"/>
  <c r="NI62" i="28"/>
  <c r="MW62" i="28"/>
  <c r="MK62" i="28"/>
  <c r="LY62" i="28"/>
  <c r="LM62" i="28"/>
  <c r="LA62" i="28"/>
  <c r="KO62" i="28"/>
  <c r="KC62" i="28"/>
  <c r="JQ62" i="28"/>
  <c r="JE62" i="28"/>
  <c r="IS62" i="28"/>
  <c r="IG62" i="28"/>
  <c r="PO62" i="28"/>
  <c r="PC62" i="28"/>
  <c r="OQ62" i="28"/>
  <c r="OE62" i="28"/>
  <c r="NS62" i="28"/>
  <c r="NG62" i="28"/>
  <c r="MU62" i="28"/>
  <c r="MI62" i="28"/>
  <c r="LW62" i="28"/>
  <c r="LK62" i="28"/>
  <c r="KY62" i="28"/>
  <c r="KM62" i="28"/>
  <c r="KA62" i="28"/>
  <c r="JO62" i="28"/>
  <c r="JC62" i="28"/>
  <c r="IQ62" i="28"/>
  <c r="IE62" i="28"/>
  <c r="PN62" i="28"/>
  <c r="PB62" i="28"/>
  <c r="OP62" i="28"/>
  <c r="OD62" i="28"/>
  <c r="NR62" i="28"/>
  <c r="NF62" i="28"/>
  <c r="MT62" i="28"/>
  <c r="MH62" i="28"/>
  <c r="LV62" i="28"/>
  <c r="LJ62" i="28"/>
  <c r="KX62" i="28"/>
  <c r="KL62" i="28"/>
  <c r="JZ62" i="28"/>
  <c r="JN62" i="28"/>
  <c r="JB62" i="28"/>
  <c r="IP62" i="28"/>
  <c r="ID62" i="28"/>
  <c r="U62" i="28"/>
  <c r="PM62" i="28"/>
  <c r="PA62" i="28"/>
  <c r="OO62" i="28"/>
  <c r="OC62" i="28"/>
  <c r="NQ62" i="28"/>
  <c r="NE62" i="28"/>
  <c r="MS62" i="28"/>
  <c r="MG62" i="28"/>
  <c r="LU62" i="28"/>
  <c r="LI62" i="28"/>
  <c r="KW62" i="28"/>
  <c r="KK62" i="28"/>
  <c r="JY62" i="28"/>
  <c r="JM62" i="28"/>
  <c r="JA62" i="28"/>
  <c r="IO62" i="28"/>
  <c r="IC62" i="28"/>
  <c r="S62" i="28"/>
  <c r="PL62" i="28"/>
  <c r="OZ62" i="28"/>
  <c r="ON62" i="28"/>
  <c r="OB62" i="28"/>
  <c r="NP62" i="28"/>
  <c r="ND62" i="28"/>
  <c r="MR62" i="28"/>
  <c r="MF62" i="28"/>
  <c r="LT62" i="28"/>
  <c r="LH62" i="28"/>
  <c r="KV62" i="28"/>
  <c r="KJ62" i="28"/>
  <c r="JX62" i="28"/>
  <c r="JL62" i="28"/>
  <c r="IZ62" i="28"/>
  <c r="IN62" i="28"/>
  <c r="IB62" i="28"/>
  <c r="PK62" i="28"/>
  <c r="OY62" i="28"/>
  <c r="OM62" i="28"/>
  <c r="OA62" i="28"/>
  <c r="NO62" i="28"/>
  <c r="NC62" i="28"/>
  <c r="MQ62" i="28"/>
  <c r="ME62" i="28"/>
  <c r="LS62" i="28"/>
  <c r="LG62" i="28"/>
  <c r="KU62" i="28"/>
  <c r="KI62" i="28"/>
  <c r="JW62" i="28"/>
  <c r="JK62" i="28"/>
  <c r="IY62" i="28"/>
  <c r="IM62" i="28"/>
  <c r="IA62" i="28"/>
  <c r="OK62" i="28"/>
  <c r="NK62" i="28"/>
  <c r="MD62" i="28"/>
  <c r="LD62" i="28"/>
  <c r="KB62" i="28"/>
  <c r="IW62" i="28"/>
  <c r="HW62" i="28"/>
  <c r="PJ62" i="28"/>
  <c r="OJ62" i="28"/>
  <c r="NH62" i="28"/>
  <c r="MC62" i="28"/>
  <c r="LC62" i="28"/>
  <c r="JV62" i="28"/>
  <c r="IV62" i="28"/>
  <c r="PI62" i="28"/>
  <c r="OI62" i="28"/>
  <c r="NB62" i="28"/>
  <c r="MB62" i="28"/>
  <c r="KZ62" i="28"/>
  <c r="JU62" i="28"/>
  <c r="IU62" i="28"/>
  <c r="PH62" i="28"/>
  <c r="OF62" i="28"/>
  <c r="NA62" i="28"/>
  <c r="MA62" i="28"/>
  <c r="KT62" i="28"/>
  <c r="JT62" i="28"/>
  <c r="IR62" i="28"/>
  <c r="PG62" i="28"/>
  <c r="NZ62" i="28"/>
  <c r="MZ62" i="28"/>
  <c r="LX62" i="28"/>
  <c r="KS62" i="28"/>
  <c r="JS62" i="28"/>
  <c r="IL62" i="28"/>
  <c r="PD62" i="28"/>
  <c r="NY62" i="28"/>
  <c r="MY62" i="28"/>
  <c r="LR62" i="28"/>
  <c r="KR62" i="28"/>
  <c r="JP62" i="28"/>
  <c r="IK62" i="28"/>
  <c r="OX62" i="28"/>
  <c r="NX62" i="28"/>
  <c r="MV62" i="28"/>
  <c r="LQ62" i="28"/>
  <c r="KQ62" i="28"/>
  <c r="JJ62" i="28"/>
  <c r="IJ62" i="28"/>
  <c r="OW62" i="28"/>
  <c r="NW62" i="28"/>
  <c r="MP62" i="28"/>
  <c r="LP62" i="28"/>
  <c r="KN62" i="28"/>
  <c r="JI62" i="28"/>
  <c r="II62" i="28"/>
  <c r="OV62" i="28"/>
  <c r="NT62" i="28"/>
  <c r="MO62" i="28"/>
  <c r="LO62" i="28"/>
  <c r="KH62" i="28"/>
  <c r="JH62" i="28"/>
  <c r="IF62" i="28"/>
  <c r="OL62" i="28"/>
  <c r="KE62" i="28"/>
  <c r="NN62" i="28"/>
  <c r="JG62" i="28"/>
  <c r="NM62" i="28"/>
  <c r="JD62" i="28"/>
  <c r="NL62" i="28"/>
  <c r="IX62" i="28"/>
  <c r="MN62" i="28"/>
  <c r="HZ62" i="28"/>
  <c r="MM62" i="28"/>
  <c r="HY62" i="28"/>
  <c r="MJ62" i="28"/>
  <c r="HX62" i="28"/>
  <c r="LL62" i="28"/>
  <c r="LF62" i="28"/>
  <c r="KF62" i="28"/>
  <c r="OU62" i="28"/>
  <c r="LE62" i="28"/>
  <c r="KG62" i="28"/>
  <c r="OR62" i="28"/>
  <c r="ED6" i="28"/>
  <c r="LV6" i="28"/>
  <c r="HK96" i="28"/>
  <c r="GY96" i="28"/>
  <c r="GM96" i="28"/>
  <c r="GA96" i="28"/>
  <c r="FO96" i="28"/>
  <c r="FC96" i="28"/>
  <c r="EQ96" i="28"/>
  <c r="EE96" i="28"/>
  <c r="DS96" i="28"/>
  <c r="DG96" i="28"/>
  <c r="CU96" i="28"/>
  <c r="CI96" i="28"/>
  <c r="BW96" i="28"/>
  <c r="BK96" i="28"/>
  <c r="AY96" i="28"/>
  <c r="AM96" i="28"/>
  <c r="HV96" i="28"/>
  <c r="HJ96" i="28"/>
  <c r="GX96" i="28"/>
  <c r="GL96" i="28"/>
  <c r="FZ96" i="28"/>
  <c r="FN96" i="28"/>
  <c r="FB96" i="28"/>
  <c r="EP96" i="28"/>
  <c r="ED96" i="28"/>
  <c r="DR96" i="28"/>
  <c r="DF96" i="28"/>
  <c r="CT96" i="28"/>
  <c r="CH96" i="28"/>
  <c r="BV96" i="28"/>
  <c r="BJ96" i="28"/>
  <c r="AX96" i="28"/>
  <c r="AL96" i="28"/>
  <c r="HT96" i="28"/>
  <c r="HH96" i="28"/>
  <c r="GV96" i="28"/>
  <c r="GJ96" i="28"/>
  <c r="FX96" i="28"/>
  <c r="FL96" i="28"/>
  <c r="EZ96" i="28"/>
  <c r="EN96" i="28"/>
  <c r="EB96" i="28"/>
  <c r="DP96" i="28"/>
  <c r="DD96" i="28"/>
  <c r="CR96" i="28"/>
  <c r="CF96" i="28"/>
  <c r="BT96" i="28"/>
  <c r="BH96" i="28"/>
  <c r="AV96" i="28"/>
  <c r="AJ96" i="28"/>
  <c r="HS96" i="28"/>
  <c r="HG96" i="28"/>
  <c r="GU96" i="28"/>
  <c r="GI96" i="28"/>
  <c r="FW96" i="28"/>
  <c r="FK96" i="28"/>
  <c r="EY96" i="28"/>
  <c r="EM96" i="28"/>
  <c r="EA96" i="28"/>
  <c r="DO96" i="28"/>
  <c r="DC96" i="28"/>
  <c r="HR96" i="28"/>
  <c r="HF96" i="28"/>
  <c r="GT96" i="28"/>
  <c r="GH96" i="28"/>
  <c r="FV96" i="28"/>
  <c r="FJ96" i="28"/>
  <c r="EX96" i="28"/>
  <c r="EL96" i="28"/>
  <c r="DZ96" i="28"/>
  <c r="DN96" i="28"/>
  <c r="DB96" i="28"/>
  <c r="CP96" i="28"/>
  <c r="CD96" i="28"/>
  <c r="BR96" i="28"/>
  <c r="BF96" i="28"/>
  <c r="AT96" i="28"/>
  <c r="AH96" i="28"/>
  <c r="HQ96" i="28"/>
  <c r="HE96" i="28"/>
  <c r="GS96" i="28"/>
  <c r="GG96" i="28"/>
  <c r="FU96" i="28"/>
  <c r="FI96" i="28"/>
  <c r="EW96" i="28"/>
  <c r="EK96" i="28"/>
  <c r="DY96" i="28"/>
  <c r="DM96" i="28"/>
  <c r="DA96" i="28"/>
  <c r="CO96" i="28"/>
  <c r="CC96" i="28"/>
  <c r="BQ96" i="28"/>
  <c r="BE96" i="28"/>
  <c r="AS96" i="28"/>
  <c r="AG96" i="28"/>
  <c r="HP96" i="28"/>
  <c r="HD96" i="28"/>
  <c r="GR96" i="28"/>
  <c r="GF96" i="28"/>
  <c r="FT96" i="28"/>
  <c r="FH96" i="28"/>
  <c r="EV96" i="28"/>
  <c r="EJ96" i="28"/>
  <c r="DX96" i="28"/>
  <c r="DL96" i="28"/>
  <c r="CZ96" i="28"/>
  <c r="CN96" i="28"/>
  <c r="CB96" i="28"/>
  <c r="BP96" i="28"/>
  <c r="BD96" i="28"/>
  <c r="AR96" i="28"/>
  <c r="AF96" i="28"/>
  <c r="HO96" i="28"/>
  <c r="GO96" i="28"/>
  <c r="FM96" i="28"/>
  <c r="EH96" i="28"/>
  <c r="DH96" i="28"/>
  <c r="CG96" i="28"/>
  <c r="BI96" i="28"/>
  <c r="AK96" i="28"/>
  <c r="HN96" i="28"/>
  <c r="GN96" i="28"/>
  <c r="FG96" i="28"/>
  <c r="EG96" i="28"/>
  <c r="DE96" i="28"/>
  <c r="CE96" i="28"/>
  <c r="BG96" i="28"/>
  <c r="AI96" i="28"/>
  <c r="HL96" i="28"/>
  <c r="GE96" i="28"/>
  <c r="FE96" i="28"/>
  <c r="EC96" i="28"/>
  <c r="CX96" i="28"/>
  <c r="BZ96" i="28"/>
  <c r="BB96" i="28"/>
  <c r="AD96" i="28"/>
  <c r="HI96" i="28"/>
  <c r="GD96" i="28"/>
  <c r="FD96" i="28"/>
  <c r="DW96" i="28"/>
  <c r="CW96" i="28"/>
  <c r="BY96" i="28"/>
  <c r="BA96" i="28"/>
  <c r="HC96" i="28"/>
  <c r="GC96" i="28"/>
  <c r="FA96" i="28"/>
  <c r="DV96" i="28"/>
  <c r="CV96" i="28"/>
  <c r="BX96" i="28"/>
  <c r="AZ96" i="28"/>
  <c r="HB96" i="28"/>
  <c r="GB96" i="28"/>
  <c r="EU96" i="28"/>
  <c r="DU96" i="28"/>
  <c r="CS96" i="28"/>
  <c r="BU96" i="28"/>
  <c r="AW96" i="28"/>
  <c r="HA96" i="28"/>
  <c r="FY96" i="28"/>
  <c r="ET96" i="28"/>
  <c r="DT96" i="28"/>
  <c r="CQ96" i="28"/>
  <c r="BS96" i="28"/>
  <c r="AU96" i="28"/>
  <c r="GK96" i="28"/>
  <c r="DK96" i="28"/>
  <c r="BL96" i="28"/>
  <c r="FS96" i="28"/>
  <c r="DJ96" i="28"/>
  <c r="BC96" i="28"/>
  <c r="FR96" i="28"/>
  <c r="DI96" i="28"/>
  <c r="AQ96" i="28"/>
  <c r="FQ96" i="28"/>
  <c r="CY96" i="28"/>
  <c r="AP96" i="28"/>
  <c r="FP96" i="28"/>
  <c r="CM96" i="28"/>
  <c r="AO96" i="28"/>
  <c r="FF96" i="28"/>
  <c r="CL96" i="28"/>
  <c r="AN96" i="28"/>
  <c r="HU96" i="28"/>
  <c r="ES96" i="28"/>
  <c r="CK96" i="28"/>
  <c r="AE96" i="28"/>
  <c r="HM96" i="28"/>
  <c r="ER96" i="28"/>
  <c r="CJ96" i="28"/>
  <c r="GQ96" i="28"/>
  <c r="EF96" i="28"/>
  <c r="BN96" i="28"/>
  <c r="DQ96" i="28"/>
  <c r="CA96" i="28"/>
  <c r="BO96" i="28"/>
  <c r="BM96" i="28"/>
  <c r="GZ96" i="28"/>
  <c r="GW96" i="28"/>
  <c r="GP96" i="28"/>
  <c r="EO96" i="28"/>
  <c r="EI96" i="28"/>
  <c r="PG65" i="28"/>
  <c r="OU65" i="28"/>
  <c r="OI65" i="28"/>
  <c r="NW65" i="28"/>
  <c r="NK65" i="28"/>
  <c r="MY65" i="28"/>
  <c r="MM65" i="28"/>
  <c r="MA65" i="28"/>
  <c r="LO65" i="28"/>
  <c r="LC65" i="28"/>
  <c r="KQ65" i="28"/>
  <c r="KE65" i="28"/>
  <c r="JS65" i="28"/>
  <c r="JG65" i="28"/>
  <c r="IU65" i="28"/>
  <c r="II65" i="28"/>
  <c r="HW65" i="28"/>
  <c r="PF65" i="28"/>
  <c r="OT65" i="28"/>
  <c r="OH65" i="28"/>
  <c r="NV65" i="28"/>
  <c r="NJ65" i="28"/>
  <c r="MX65" i="28"/>
  <c r="ML65" i="28"/>
  <c r="LZ65" i="28"/>
  <c r="LN65" i="28"/>
  <c r="LB65" i="28"/>
  <c r="KP65" i="28"/>
  <c r="KD65" i="28"/>
  <c r="JR65" i="28"/>
  <c r="JF65" i="28"/>
  <c r="IT65" i="28"/>
  <c r="IH65" i="28"/>
  <c r="PE65" i="28"/>
  <c r="OS65" i="28"/>
  <c r="OG65" i="28"/>
  <c r="NU65" i="28"/>
  <c r="NI65" i="28"/>
  <c r="MW65" i="28"/>
  <c r="MK65" i="28"/>
  <c r="LY65" i="28"/>
  <c r="LM65" i="28"/>
  <c r="LA65" i="28"/>
  <c r="KO65" i="28"/>
  <c r="KC65" i="28"/>
  <c r="JQ65" i="28"/>
  <c r="JE65" i="28"/>
  <c r="IS65" i="28"/>
  <c r="IG65" i="28"/>
  <c r="PD65" i="28"/>
  <c r="OR65" i="28"/>
  <c r="OF65" i="28"/>
  <c r="NT65" i="28"/>
  <c r="NH65" i="28"/>
  <c r="MV65" i="28"/>
  <c r="MJ65" i="28"/>
  <c r="LX65" i="28"/>
  <c r="LL65" i="28"/>
  <c r="KZ65" i="28"/>
  <c r="KN65" i="28"/>
  <c r="KB65" i="28"/>
  <c r="JP65" i="28"/>
  <c r="JD65" i="28"/>
  <c r="IR65" i="28"/>
  <c r="IF65" i="28"/>
  <c r="PO65" i="28"/>
  <c r="PC65" i="28"/>
  <c r="OQ65" i="28"/>
  <c r="OE65" i="28"/>
  <c r="NS65" i="28"/>
  <c r="NG65" i="28"/>
  <c r="MU65" i="28"/>
  <c r="MI65" i="28"/>
  <c r="LW65" i="28"/>
  <c r="LK65" i="28"/>
  <c r="KY65" i="28"/>
  <c r="KM65" i="28"/>
  <c r="KA65" i="28"/>
  <c r="JO65" i="28"/>
  <c r="JC65" i="28"/>
  <c r="IQ65" i="28"/>
  <c r="IE65" i="28"/>
  <c r="PN65" i="28"/>
  <c r="PB65" i="28"/>
  <c r="OP65" i="28"/>
  <c r="OD65" i="28"/>
  <c r="NR65" i="28"/>
  <c r="NF65" i="28"/>
  <c r="MT65" i="28"/>
  <c r="MH65" i="28"/>
  <c r="LV65" i="28"/>
  <c r="LJ65" i="28"/>
  <c r="KX65" i="28"/>
  <c r="KL65" i="28"/>
  <c r="JZ65" i="28"/>
  <c r="JN65" i="28"/>
  <c r="JB65" i="28"/>
  <c r="IP65" i="28"/>
  <c r="ID65" i="28"/>
  <c r="U65" i="28"/>
  <c r="PM65" i="28"/>
  <c r="PA65" i="28"/>
  <c r="OO65" i="28"/>
  <c r="OC65" i="28"/>
  <c r="NQ65" i="28"/>
  <c r="NE65" i="28"/>
  <c r="MS65" i="28"/>
  <c r="MG65" i="28"/>
  <c r="LU65" i="28"/>
  <c r="LI65" i="28"/>
  <c r="KW65" i="28"/>
  <c r="KK65" i="28"/>
  <c r="JY65" i="28"/>
  <c r="JM65" i="28"/>
  <c r="JA65" i="28"/>
  <c r="IO65" i="28"/>
  <c r="IC65" i="28"/>
  <c r="S65" i="28"/>
  <c r="PL65" i="28"/>
  <c r="OZ65" i="28"/>
  <c r="ON65" i="28"/>
  <c r="OB65" i="28"/>
  <c r="NP65" i="28"/>
  <c r="ND65" i="28"/>
  <c r="MR65" i="28"/>
  <c r="MF65" i="28"/>
  <c r="LT65" i="28"/>
  <c r="LH65" i="28"/>
  <c r="KV65" i="28"/>
  <c r="KJ65" i="28"/>
  <c r="JX65" i="28"/>
  <c r="JL65" i="28"/>
  <c r="IZ65" i="28"/>
  <c r="IN65" i="28"/>
  <c r="IB65" i="28"/>
  <c r="PK65" i="28"/>
  <c r="OY65" i="28"/>
  <c r="OM65" i="28"/>
  <c r="OA65" i="28"/>
  <c r="NO65" i="28"/>
  <c r="NC65" i="28"/>
  <c r="MQ65" i="28"/>
  <c r="ME65" i="28"/>
  <c r="LS65" i="28"/>
  <c r="LG65" i="28"/>
  <c r="KU65" i="28"/>
  <c r="KI65" i="28"/>
  <c r="JW65" i="28"/>
  <c r="JK65" i="28"/>
  <c r="IY65" i="28"/>
  <c r="IM65" i="28"/>
  <c r="IA65" i="28"/>
  <c r="PH65" i="28"/>
  <c r="NL65" i="28"/>
  <c r="LP65" i="28"/>
  <c r="JT65" i="28"/>
  <c r="HX65" i="28"/>
  <c r="OX65" i="28"/>
  <c r="NB65" i="28"/>
  <c r="LF65" i="28"/>
  <c r="JJ65" i="28"/>
  <c r="OW65" i="28"/>
  <c r="NA65" i="28"/>
  <c r="LE65" i="28"/>
  <c r="JI65" i="28"/>
  <c r="OV65" i="28"/>
  <c r="MZ65" i="28"/>
  <c r="LD65" i="28"/>
  <c r="JH65" i="28"/>
  <c r="OL65" i="28"/>
  <c r="MP65" i="28"/>
  <c r="KT65" i="28"/>
  <c r="IX65" i="28"/>
  <c r="OK65" i="28"/>
  <c r="MO65" i="28"/>
  <c r="KS65" i="28"/>
  <c r="IW65" i="28"/>
  <c r="OJ65" i="28"/>
  <c r="MN65" i="28"/>
  <c r="KR65" i="28"/>
  <c r="IV65" i="28"/>
  <c r="NZ65" i="28"/>
  <c r="MD65" i="28"/>
  <c r="KH65" i="28"/>
  <c r="IL65" i="28"/>
  <c r="NY65" i="28"/>
  <c r="MC65" i="28"/>
  <c r="KG65" i="28"/>
  <c r="IK65" i="28"/>
  <c r="NX65" i="28"/>
  <c r="NN65" i="28"/>
  <c r="NM65" i="28"/>
  <c r="MB65" i="28"/>
  <c r="LR65" i="28"/>
  <c r="LQ65" i="28"/>
  <c r="KF65" i="28"/>
  <c r="JV65" i="28"/>
  <c r="JU65" i="28"/>
  <c r="PJ65" i="28"/>
  <c r="PI65" i="28"/>
  <c r="IJ65" i="28"/>
  <c r="HZ65" i="28"/>
  <c r="HY65" i="28"/>
  <c r="HR82" i="28"/>
  <c r="HF82" i="28"/>
  <c r="GT82" i="28"/>
  <c r="GH82" i="28"/>
  <c r="FV82" i="28"/>
  <c r="FJ82" i="28"/>
  <c r="EX82" i="28"/>
  <c r="EL82" i="28"/>
  <c r="DZ82" i="28"/>
  <c r="DN82" i="28"/>
  <c r="DB82" i="28"/>
  <c r="CP82" i="28"/>
  <c r="CD82" i="28"/>
  <c r="BR82" i="28"/>
  <c r="BF82" i="28"/>
  <c r="AT82" i="28"/>
  <c r="AH82" i="28"/>
  <c r="HQ82" i="28"/>
  <c r="HE82" i="28"/>
  <c r="GS82" i="28"/>
  <c r="GG82" i="28"/>
  <c r="FU82" i="28"/>
  <c r="FI82" i="28"/>
  <c r="EW82" i="28"/>
  <c r="EK82" i="28"/>
  <c r="DY82" i="28"/>
  <c r="DM82" i="28"/>
  <c r="DA82" i="28"/>
  <c r="CO82" i="28"/>
  <c r="CC82" i="28"/>
  <c r="BQ82" i="28"/>
  <c r="BE82" i="28"/>
  <c r="AS82" i="28"/>
  <c r="AG82" i="28"/>
  <c r="HO82" i="28"/>
  <c r="HC82" i="28"/>
  <c r="GQ82" i="28"/>
  <c r="GE82" i="28"/>
  <c r="FS82" i="28"/>
  <c r="FG82" i="28"/>
  <c r="EU82" i="28"/>
  <c r="EI82" i="28"/>
  <c r="DW82" i="28"/>
  <c r="DK82" i="28"/>
  <c r="CY82" i="28"/>
  <c r="CM82" i="28"/>
  <c r="CA82" i="28"/>
  <c r="BO82" i="28"/>
  <c r="BC82" i="28"/>
  <c r="AQ82" i="28"/>
  <c r="AE82" i="28"/>
  <c r="HN82" i="28"/>
  <c r="HB82" i="28"/>
  <c r="GP82" i="28"/>
  <c r="GD82" i="28"/>
  <c r="FR82" i="28"/>
  <c r="FF82" i="28"/>
  <c r="ET82" i="28"/>
  <c r="EH82" i="28"/>
  <c r="DV82" i="28"/>
  <c r="DJ82" i="28"/>
  <c r="CX82" i="28"/>
  <c r="CL82" i="28"/>
  <c r="BZ82" i="28"/>
  <c r="BN82" i="28"/>
  <c r="BB82" i="28"/>
  <c r="AP82" i="28"/>
  <c r="AD82" i="28"/>
  <c r="HM82" i="28"/>
  <c r="HA82" i="28"/>
  <c r="GO82" i="28"/>
  <c r="GC82" i="28"/>
  <c r="FQ82" i="28"/>
  <c r="FE82" i="28"/>
  <c r="ES82" i="28"/>
  <c r="EG82" i="28"/>
  <c r="DU82" i="28"/>
  <c r="DI82" i="28"/>
  <c r="CW82" i="28"/>
  <c r="CK82" i="28"/>
  <c r="BY82" i="28"/>
  <c r="BM82" i="28"/>
  <c r="BA82" i="28"/>
  <c r="AO82" i="28"/>
  <c r="HL82" i="28"/>
  <c r="GZ82" i="28"/>
  <c r="GN82" i="28"/>
  <c r="GB82" i="28"/>
  <c r="FP82" i="28"/>
  <c r="FD82" i="28"/>
  <c r="ER82" i="28"/>
  <c r="EF82" i="28"/>
  <c r="DT82" i="28"/>
  <c r="DH82" i="28"/>
  <c r="CV82" i="28"/>
  <c r="CJ82" i="28"/>
  <c r="BX82" i="28"/>
  <c r="BL82" i="28"/>
  <c r="AZ82" i="28"/>
  <c r="AN82" i="28"/>
  <c r="HK82" i="28"/>
  <c r="GY82" i="28"/>
  <c r="GM82" i="28"/>
  <c r="GA82" i="28"/>
  <c r="FO82" i="28"/>
  <c r="FC82" i="28"/>
  <c r="EQ82" i="28"/>
  <c r="EE82" i="28"/>
  <c r="DS82" i="28"/>
  <c r="DG82" i="28"/>
  <c r="CU82" i="28"/>
  <c r="CI82" i="28"/>
  <c r="BW82" i="28"/>
  <c r="BK82" i="28"/>
  <c r="AY82" i="28"/>
  <c r="AM82" i="28"/>
  <c r="HV82" i="28"/>
  <c r="GV82" i="28"/>
  <c r="FT82" i="28"/>
  <c r="EO82" i="28"/>
  <c r="DO82" i="28"/>
  <c r="CH82" i="28"/>
  <c r="BH82" i="28"/>
  <c r="AF82" i="28"/>
  <c r="HU82" i="28"/>
  <c r="GU82" i="28"/>
  <c r="FN82" i="28"/>
  <c r="EN82" i="28"/>
  <c r="DL82" i="28"/>
  <c r="CG82" i="28"/>
  <c r="BG82" i="28"/>
  <c r="HT82" i="28"/>
  <c r="GR82" i="28"/>
  <c r="FM82" i="28"/>
  <c r="EM82" i="28"/>
  <c r="DF82" i="28"/>
  <c r="CF82" i="28"/>
  <c r="BD82" i="28"/>
  <c r="HS82" i="28"/>
  <c r="GL82" i="28"/>
  <c r="FL82" i="28"/>
  <c r="EJ82" i="28"/>
  <c r="DE82" i="28"/>
  <c r="CE82" i="28"/>
  <c r="AX82" i="28"/>
  <c r="HP82" i="28"/>
  <c r="GK82" i="28"/>
  <c r="FK82" i="28"/>
  <c r="ED82" i="28"/>
  <c r="DD82" i="28"/>
  <c r="CB82" i="28"/>
  <c r="AW82" i="28"/>
  <c r="HJ82" i="28"/>
  <c r="GJ82" i="28"/>
  <c r="FH82" i="28"/>
  <c r="EC82" i="28"/>
  <c r="DC82" i="28"/>
  <c r="BV82" i="28"/>
  <c r="AV82" i="28"/>
  <c r="HI82" i="28"/>
  <c r="GI82" i="28"/>
  <c r="FB82" i="28"/>
  <c r="EB82" i="28"/>
  <c r="CZ82" i="28"/>
  <c r="BU82" i="28"/>
  <c r="AU82" i="28"/>
  <c r="HH82" i="28"/>
  <c r="GF82" i="28"/>
  <c r="FA82" i="28"/>
  <c r="EA82" i="28"/>
  <c r="CT82" i="28"/>
  <c r="BT82" i="28"/>
  <c r="AR82" i="28"/>
  <c r="HG82" i="28"/>
  <c r="FZ82" i="28"/>
  <c r="EZ82" i="28"/>
  <c r="DX82" i="28"/>
  <c r="CS82" i="28"/>
  <c r="BS82" i="28"/>
  <c r="AL82" i="28"/>
  <c r="FX82" i="28"/>
  <c r="BJ82" i="28"/>
  <c r="FW82" i="28"/>
  <c r="BI82" i="28"/>
  <c r="EY82" i="28"/>
  <c r="AK82" i="28"/>
  <c r="EV82" i="28"/>
  <c r="AJ82" i="28"/>
  <c r="EP82" i="28"/>
  <c r="AI82" i="28"/>
  <c r="DR82" i="28"/>
  <c r="DQ82" i="28"/>
  <c r="DP82" i="28"/>
  <c r="HD82" i="28"/>
  <c r="CR82" i="28"/>
  <c r="GX82" i="28"/>
  <c r="CQ82" i="28"/>
  <c r="GW82" i="28"/>
  <c r="FY82" i="28"/>
  <c r="CN82" i="28"/>
  <c r="BP82" i="28"/>
  <c r="PE31" i="28"/>
  <c r="OS31" i="28"/>
  <c r="OG31" i="28"/>
  <c r="NU31" i="28"/>
  <c r="NI31" i="28"/>
  <c r="MW31" i="28"/>
  <c r="MK31" i="28"/>
  <c r="LY31" i="28"/>
  <c r="LM31" i="28"/>
  <c r="LA31" i="28"/>
  <c r="KO31" i="28"/>
  <c r="KC31" i="28"/>
  <c r="JQ31" i="28"/>
  <c r="JE31" i="28"/>
  <c r="IS31" i="28"/>
  <c r="IG31" i="28"/>
  <c r="PD31" i="28"/>
  <c r="OR31" i="28"/>
  <c r="OF31" i="28"/>
  <c r="NT31" i="28"/>
  <c r="NH31" i="28"/>
  <c r="MV31" i="28"/>
  <c r="MJ31" i="28"/>
  <c r="LX31" i="28"/>
  <c r="LL31" i="28"/>
  <c r="KZ31" i="28"/>
  <c r="KN31" i="28"/>
  <c r="KB31" i="28"/>
  <c r="JP31" i="28"/>
  <c r="JD31" i="28"/>
  <c r="IR31" i="28"/>
  <c r="IF31" i="28"/>
  <c r="PO31" i="28"/>
  <c r="PC31" i="28"/>
  <c r="OQ31" i="28"/>
  <c r="OE31" i="28"/>
  <c r="NS31" i="28"/>
  <c r="NG31" i="28"/>
  <c r="MU31" i="28"/>
  <c r="MI31" i="28"/>
  <c r="LW31" i="28"/>
  <c r="LK31" i="28"/>
  <c r="KY31" i="28"/>
  <c r="KM31" i="28"/>
  <c r="KA31" i="28"/>
  <c r="JO31" i="28"/>
  <c r="JC31" i="28"/>
  <c r="IQ31" i="28"/>
  <c r="IE31" i="28"/>
  <c r="PN31" i="28"/>
  <c r="PB31" i="28"/>
  <c r="OP31" i="28"/>
  <c r="OD31" i="28"/>
  <c r="NR31" i="28"/>
  <c r="NF31" i="28"/>
  <c r="MT31" i="28"/>
  <c r="MH31" i="28"/>
  <c r="LV31" i="28"/>
  <c r="LJ31" i="28"/>
  <c r="KX31" i="28"/>
  <c r="KL31" i="28"/>
  <c r="JZ31" i="28"/>
  <c r="JN31" i="28"/>
  <c r="JB31" i="28"/>
  <c r="IP31" i="28"/>
  <c r="ID31" i="28"/>
  <c r="U31" i="28"/>
  <c r="PM31" i="28"/>
  <c r="PA31" i="28"/>
  <c r="OO31" i="28"/>
  <c r="OC31" i="28"/>
  <c r="NQ31" i="28"/>
  <c r="NE31" i="28"/>
  <c r="MS31" i="28"/>
  <c r="MG31" i="28"/>
  <c r="LU31" i="28"/>
  <c r="LI31" i="28"/>
  <c r="KW31" i="28"/>
  <c r="KK31" i="28"/>
  <c r="JY31" i="28"/>
  <c r="JM31" i="28"/>
  <c r="JA31" i="28"/>
  <c r="IO31" i="28"/>
  <c r="IC31" i="28"/>
  <c r="S31" i="28"/>
  <c r="PL31" i="28"/>
  <c r="OZ31" i="28"/>
  <c r="ON31" i="28"/>
  <c r="OB31" i="28"/>
  <c r="NP31" i="28"/>
  <c r="ND31" i="28"/>
  <c r="MR31" i="28"/>
  <c r="MF31" i="28"/>
  <c r="LT31" i="28"/>
  <c r="LH31" i="28"/>
  <c r="KV31" i="28"/>
  <c r="KJ31" i="28"/>
  <c r="JX31" i="28"/>
  <c r="JL31" i="28"/>
  <c r="IZ31" i="28"/>
  <c r="IN31" i="28"/>
  <c r="IB31" i="28"/>
  <c r="PK31" i="28"/>
  <c r="OY31" i="28"/>
  <c r="OM31" i="28"/>
  <c r="OA31" i="28"/>
  <c r="NO31" i="28"/>
  <c r="NC31" i="28"/>
  <c r="MQ31" i="28"/>
  <c r="ME31" i="28"/>
  <c r="LS31" i="28"/>
  <c r="LG31" i="28"/>
  <c r="KU31" i="28"/>
  <c r="KI31" i="28"/>
  <c r="JW31" i="28"/>
  <c r="JK31" i="28"/>
  <c r="IY31" i="28"/>
  <c r="IM31" i="28"/>
  <c r="IA31" i="28"/>
  <c r="PJ31" i="28"/>
  <c r="OX31" i="28"/>
  <c r="OL31" i="28"/>
  <c r="NZ31" i="28"/>
  <c r="NN31" i="28"/>
  <c r="NB31" i="28"/>
  <c r="MP31" i="28"/>
  <c r="MD31" i="28"/>
  <c r="LR31" i="28"/>
  <c r="LF31" i="28"/>
  <c r="KT31" i="28"/>
  <c r="KH31" i="28"/>
  <c r="JV31" i="28"/>
  <c r="JJ31" i="28"/>
  <c r="IX31" i="28"/>
  <c r="IL31" i="28"/>
  <c r="HZ31" i="28"/>
  <c r="PI31" i="28"/>
  <c r="OW31" i="28"/>
  <c r="OK31" i="28"/>
  <c r="NY31" i="28"/>
  <c r="NM31" i="28"/>
  <c r="NA31" i="28"/>
  <c r="MO31" i="28"/>
  <c r="MC31" i="28"/>
  <c r="LQ31" i="28"/>
  <c r="LE31" i="28"/>
  <c r="KS31" i="28"/>
  <c r="KG31" i="28"/>
  <c r="JU31" i="28"/>
  <c r="JI31" i="28"/>
  <c r="IW31" i="28"/>
  <c r="IK31" i="28"/>
  <c r="HY31" i="28"/>
  <c r="NX31" i="28"/>
  <c r="MB31" i="28"/>
  <c r="KF31" i="28"/>
  <c r="IJ31" i="28"/>
  <c r="NW31" i="28"/>
  <c r="MA31" i="28"/>
  <c r="KE31" i="28"/>
  <c r="II31" i="28"/>
  <c r="NV31" i="28"/>
  <c r="LZ31" i="28"/>
  <c r="KD31" i="28"/>
  <c r="IH31" i="28"/>
  <c r="PH31" i="28"/>
  <c r="NL31" i="28"/>
  <c r="LP31" i="28"/>
  <c r="JT31" i="28"/>
  <c r="HX31" i="28"/>
  <c r="PG31" i="28"/>
  <c r="NK31" i="28"/>
  <c r="LO31" i="28"/>
  <c r="JS31" i="28"/>
  <c r="HW31" i="28"/>
  <c r="PF31" i="28"/>
  <c r="NJ31" i="28"/>
  <c r="LN31" i="28"/>
  <c r="JR31" i="28"/>
  <c r="OV31" i="28"/>
  <c r="MZ31" i="28"/>
  <c r="LD31" i="28"/>
  <c r="JH31" i="28"/>
  <c r="OU31" i="28"/>
  <c r="MY31" i="28"/>
  <c r="LC31" i="28"/>
  <c r="JG31" i="28"/>
  <c r="OT31" i="28"/>
  <c r="MX31" i="28"/>
  <c r="LB31" i="28"/>
  <c r="JF31" i="28"/>
  <c r="MN31" i="28"/>
  <c r="MM31" i="28"/>
  <c r="ML31" i="28"/>
  <c r="KR31" i="28"/>
  <c r="KQ31" i="28"/>
  <c r="KP31" i="28"/>
  <c r="IV31" i="28"/>
  <c r="IU31" i="28"/>
  <c r="IT31" i="28"/>
  <c r="OI31" i="28"/>
  <c r="OH31" i="28"/>
  <c r="OJ31" i="28"/>
  <c r="PK99" i="28"/>
  <c r="OY99" i="28"/>
  <c r="OM99" i="28"/>
  <c r="OA99" i="28"/>
  <c r="NO99" i="28"/>
  <c r="NC99" i="28"/>
  <c r="MQ99" i="28"/>
  <c r="ME99" i="28"/>
  <c r="LS99" i="28"/>
  <c r="LG99" i="28"/>
  <c r="KU99" i="28"/>
  <c r="KI99" i="28"/>
  <c r="JW99" i="28"/>
  <c r="JK99" i="28"/>
  <c r="IY99" i="28"/>
  <c r="IM99" i="28"/>
  <c r="IA99" i="28"/>
  <c r="PJ99" i="28"/>
  <c r="OX99" i="28"/>
  <c r="OL99" i="28"/>
  <c r="NZ99" i="28"/>
  <c r="NN99" i="28"/>
  <c r="NB99" i="28"/>
  <c r="MP99" i="28"/>
  <c r="MD99" i="28"/>
  <c r="LR99" i="28"/>
  <c r="LF99" i="28"/>
  <c r="KT99" i="28"/>
  <c r="KH99" i="28"/>
  <c r="JV99" i="28"/>
  <c r="JJ99" i="28"/>
  <c r="IX99" i="28"/>
  <c r="IL99" i="28"/>
  <c r="HZ99" i="28"/>
  <c r="PI99" i="28"/>
  <c r="OW99" i="28"/>
  <c r="OK99" i="28"/>
  <c r="NY99" i="28"/>
  <c r="NM99" i="28"/>
  <c r="NA99" i="28"/>
  <c r="MO99" i="28"/>
  <c r="MC99" i="28"/>
  <c r="LQ99" i="28"/>
  <c r="LE99" i="28"/>
  <c r="KS99" i="28"/>
  <c r="KG99" i="28"/>
  <c r="JU99" i="28"/>
  <c r="JI99" i="28"/>
  <c r="IW99" i="28"/>
  <c r="IK99" i="28"/>
  <c r="HY99" i="28"/>
  <c r="PH99" i="28"/>
  <c r="OV99" i="28"/>
  <c r="OJ99" i="28"/>
  <c r="NX99" i="28"/>
  <c r="NL99" i="28"/>
  <c r="MZ99" i="28"/>
  <c r="MN99" i="28"/>
  <c r="MB99" i="28"/>
  <c r="LP99" i="28"/>
  <c r="LD99" i="28"/>
  <c r="KR99" i="28"/>
  <c r="KF99" i="28"/>
  <c r="JT99" i="28"/>
  <c r="JH99" i="28"/>
  <c r="IV99" i="28"/>
  <c r="IJ99" i="28"/>
  <c r="HX99" i="28"/>
  <c r="PG99" i="28"/>
  <c r="OU99" i="28"/>
  <c r="OI99" i="28"/>
  <c r="NW99" i="28"/>
  <c r="NK99" i="28"/>
  <c r="MY99" i="28"/>
  <c r="MM99" i="28"/>
  <c r="MA99" i="28"/>
  <c r="LO99" i="28"/>
  <c r="LC99" i="28"/>
  <c r="KQ99" i="28"/>
  <c r="KE99" i="28"/>
  <c r="JS99" i="28"/>
  <c r="JG99" i="28"/>
  <c r="IU99" i="28"/>
  <c r="II99" i="28"/>
  <c r="HW99" i="28"/>
  <c r="PF99" i="28"/>
  <c r="OT99" i="28"/>
  <c r="OH99" i="28"/>
  <c r="NV99" i="28"/>
  <c r="NJ99" i="28"/>
  <c r="MX99" i="28"/>
  <c r="ML99" i="28"/>
  <c r="LZ99" i="28"/>
  <c r="LN99" i="28"/>
  <c r="LB99" i="28"/>
  <c r="KP99" i="28"/>
  <c r="KD99" i="28"/>
  <c r="JR99" i="28"/>
  <c r="JF99" i="28"/>
  <c r="IT99" i="28"/>
  <c r="IH99" i="28"/>
  <c r="PD99" i="28"/>
  <c r="OR99" i="28"/>
  <c r="OF99" i="28"/>
  <c r="NT99" i="28"/>
  <c r="NH99" i="28"/>
  <c r="MV99" i="28"/>
  <c r="MJ99" i="28"/>
  <c r="LX99" i="28"/>
  <c r="LL99" i="28"/>
  <c r="PO99" i="28"/>
  <c r="PC99" i="28"/>
  <c r="OQ99" i="28"/>
  <c r="OE99" i="28"/>
  <c r="NS99" i="28"/>
  <c r="NG99" i="28"/>
  <c r="MU99" i="28"/>
  <c r="MI99" i="28"/>
  <c r="LW99" i="28"/>
  <c r="LK99" i="28"/>
  <c r="KY99" i="28"/>
  <c r="KM99" i="28"/>
  <c r="KA99" i="28"/>
  <c r="JO99" i="28"/>
  <c r="PN99" i="28"/>
  <c r="PB99" i="28"/>
  <c r="OP99" i="28"/>
  <c r="OD99" i="28"/>
  <c r="NR99" i="28"/>
  <c r="NF99" i="28"/>
  <c r="MT99" i="28"/>
  <c r="MH99" i="28"/>
  <c r="LV99" i="28"/>
  <c r="LJ99" i="28"/>
  <c r="PM99" i="28"/>
  <c r="NQ99" i="28"/>
  <c r="LU99" i="28"/>
  <c r="KL99" i="28"/>
  <c r="JL99" i="28"/>
  <c r="IN99" i="28"/>
  <c r="PL99" i="28"/>
  <c r="NP99" i="28"/>
  <c r="LT99" i="28"/>
  <c r="KK99" i="28"/>
  <c r="JE99" i="28"/>
  <c r="IG99" i="28"/>
  <c r="PA99" i="28"/>
  <c r="NE99" i="28"/>
  <c r="LI99" i="28"/>
  <c r="KC99" i="28"/>
  <c r="JC99" i="28"/>
  <c r="IE99" i="28"/>
  <c r="OZ99" i="28"/>
  <c r="ND99" i="28"/>
  <c r="LH99" i="28"/>
  <c r="KB99" i="28"/>
  <c r="JB99" i="28"/>
  <c r="ID99" i="28"/>
  <c r="U99" i="28"/>
  <c r="OS99" i="28"/>
  <c r="MW99" i="28"/>
  <c r="LA99" i="28"/>
  <c r="JZ99" i="28"/>
  <c r="JA99" i="28"/>
  <c r="IC99" i="28"/>
  <c r="S99" i="28"/>
  <c r="OO99" i="28"/>
  <c r="MS99" i="28"/>
  <c r="KZ99" i="28"/>
  <c r="JY99" i="28"/>
  <c r="IZ99" i="28"/>
  <c r="IB99" i="28"/>
  <c r="ON99" i="28"/>
  <c r="MR99" i="28"/>
  <c r="KX99" i="28"/>
  <c r="JX99" i="28"/>
  <c r="IS99" i="28"/>
  <c r="OG99" i="28"/>
  <c r="MK99" i="28"/>
  <c r="KW99" i="28"/>
  <c r="JQ99" i="28"/>
  <c r="IR99" i="28"/>
  <c r="KN99" i="28"/>
  <c r="PE99" i="28"/>
  <c r="KJ99" i="28"/>
  <c r="OB99" i="28"/>
  <c r="JN99" i="28"/>
  <c r="NU99" i="28"/>
  <c r="JM99" i="28"/>
  <c r="NI99" i="28"/>
  <c r="JD99" i="28"/>
  <c r="MG99" i="28"/>
  <c r="IQ99" i="28"/>
  <c r="MF99" i="28"/>
  <c r="IP99" i="28"/>
  <c r="IF99" i="28"/>
  <c r="OC99" i="28"/>
  <c r="LY99" i="28"/>
  <c r="LM99" i="28"/>
  <c r="KV99" i="28"/>
  <c r="KO99" i="28"/>
  <c r="JP99" i="28"/>
  <c r="IO99" i="28"/>
  <c r="PE68" i="28"/>
  <c r="OS68" i="28"/>
  <c r="OG68" i="28"/>
  <c r="NU68" i="28"/>
  <c r="NI68" i="28"/>
  <c r="MW68" i="28"/>
  <c r="MK68" i="28"/>
  <c r="LY68" i="28"/>
  <c r="LM68" i="28"/>
  <c r="LA68" i="28"/>
  <c r="KO68" i="28"/>
  <c r="KC68" i="28"/>
  <c r="JQ68" i="28"/>
  <c r="JE68" i="28"/>
  <c r="IS68" i="28"/>
  <c r="IG68" i="28"/>
  <c r="PD68" i="28"/>
  <c r="OR68" i="28"/>
  <c r="OF68" i="28"/>
  <c r="NT68" i="28"/>
  <c r="NH68" i="28"/>
  <c r="MV68" i="28"/>
  <c r="MJ68" i="28"/>
  <c r="LX68" i="28"/>
  <c r="LL68" i="28"/>
  <c r="KZ68" i="28"/>
  <c r="KN68" i="28"/>
  <c r="KB68" i="28"/>
  <c r="JP68" i="28"/>
  <c r="JD68" i="28"/>
  <c r="IR68" i="28"/>
  <c r="IF68" i="28"/>
  <c r="PO68" i="28"/>
  <c r="PC68" i="28"/>
  <c r="OQ68" i="28"/>
  <c r="OE68" i="28"/>
  <c r="NS68" i="28"/>
  <c r="NG68" i="28"/>
  <c r="MU68" i="28"/>
  <c r="MI68" i="28"/>
  <c r="LW68" i="28"/>
  <c r="LK68" i="28"/>
  <c r="KY68" i="28"/>
  <c r="KM68" i="28"/>
  <c r="KA68" i="28"/>
  <c r="JO68" i="28"/>
  <c r="JC68" i="28"/>
  <c r="IQ68" i="28"/>
  <c r="IE68" i="28"/>
  <c r="PN68" i="28"/>
  <c r="PB68" i="28"/>
  <c r="OP68" i="28"/>
  <c r="OD68" i="28"/>
  <c r="NR68" i="28"/>
  <c r="NF68" i="28"/>
  <c r="MT68" i="28"/>
  <c r="MH68" i="28"/>
  <c r="LV68" i="28"/>
  <c r="LJ68" i="28"/>
  <c r="KX68" i="28"/>
  <c r="KL68" i="28"/>
  <c r="JZ68" i="28"/>
  <c r="JN68" i="28"/>
  <c r="JB68" i="28"/>
  <c r="IP68" i="28"/>
  <c r="ID68" i="28"/>
  <c r="U68" i="28"/>
  <c r="PM68" i="28"/>
  <c r="PA68" i="28"/>
  <c r="OO68" i="28"/>
  <c r="OC68" i="28"/>
  <c r="NQ68" i="28"/>
  <c r="NE68" i="28"/>
  <c r="MS68" i="28"/>
  <c r="MG68" i="28"/>
  <c r="LU68" i="28"/>
  <c r="LI68" i="28"/>
  <c r="KW68" i="28"/>
  <c r="KK68" i="28"/>
  <c r="JY68" i="28"/>
  <c r="JM68" i="28"/>
  <c r="JA68" i="28"/>
  <c r="IO68" i="28"/>
  <c r="IC68" i="28"/>
  <c r="S68" i="28"/>
  <c r="PL68" i="28"/>
  <c r="OZ68" i="28"/>
  <c r="ON68" i="28"/>
  <c r="OB68" i="28"/>
  <c r="NP68" i="28"/>
  <c r="ND68" i="28"/>
  <c r="MR68" i="28"/>
  <c r="MF68" i="28"/>
  <c r="PJ68" i="28"/>
  <c r="OX68" i="28"/>
  <c r="OL68" i="28"/>
  <c r="NZ68" i="28"/>
  <c r="NN68" i="28"/>
  <c r="NB68" i="28"/>
  <c r="MP68" i="28"/>
  <c r="MD68" i="28"/>
  <c r="LR68" i="28"/>
  <c r="LF68" i="28"/>
  <c r="KT68" i="28"/>
  <c r="KH68" i="28"/>
  <c r="JV68" i="28"/>
  <c r="JJ68" i="28"/>
  <c r="IX68" i="28"/>
  <c r="IL68" i="28"/>
  <c r="HZ68" i="28"/>
  <c r="PI68" i="28"/>
  <c r="OW68" i="28"/>
  <c r="OK68" i="28"/>
  <c r="NY68" i="28"/>
  <c r="NM68" i="28"/>
  <c r="NA68" i="28"/>
  <c r="MO68" i="28"/>
  <c r="MC68" i="28"/>
  <c r="LQ68" i="28"/>
  <c r="LE68" i="28"/>
  <c r="KS68" i="28"/>
  <c r="KG68" i="28"/>
  <c r="JU68" i="28"/>
  <c r="JI68" i="28"/>
  <c r="IW68" i="28"/>
  <c r="IK68" i="28"/>
  <c r="HY68" i="28"/>
  <c r="OU68" i="28"/>
  <c r="NK68" i="28"/>
  <c r="MA68" i="28"/>
  <c r="KV68" i="28"/>
  <c r="JT68" i="28"/>
  <c r="IT68" i="28"/>
  <c r="OT68" i="28"/>
  <c r="NJ68" i="28"/>
  <c r="LZ68" i="28"/>
  <c r="KU68" i="28"/>
  <c r="JS68" i="28"/>
  <c r="IN68" i="28"/>
  <c r="OM68" i="28"/>
  <c r="NC68" i="28"/>
  <c r="LT68" i="28"/>
  <c r="KR68" i="28"/>
  <c r="JR68" i="28"/>
  <c r="IM68" i="28"/>
  <c r="OJ68" i="28"/>
  <c r="MZ68" i="28"/>
  <c r="LS68" i="28"/>
  <c r="KQ68" i="28"/>
  <c r="JL68" i="28"/>
  <c r="IJ68" i="28"/>
  <c r="OI68" i="28"/>
  <c r="MY68" i="28"/>
  <c r="LP68" i="28"/>
  <c r="KP68" i="28"/>
  <c r="JK68" i="28"/>
  <c r="II68" i="28"/>
  <c r="OH68" i="28"/>
  <c r="MX68" i="28"/>
  <c r="LO68" i="28"/>
  <c r="KJ68" i="28"/>
  <c r="JH68" i="28"/>
  <c r="IH68" i="28"/>
  <c r="PK68" i="28"/>
  <c r="OA68" i="28"/>
  <c r="MQ68" i="28"/>
  <c r="LN68" i="28"/>
  <c r="KI68" i="28"/>
  <c r="JG68" i="28"/>
  <c r="IB68" i="28"/>
  <c r="PH68" i="28"/>
  <c r="NX68" i="28"/>
  <c r="MN68" i="28"/>
  <c r="LH68" i="28"/>
  <c r="KF68" i="28"/>
  <c r="JF68" i="28"/>
  <c r="IA68" i="28"/>
  <c r="PG68" i="28"/>
  <c r="NW68" i="28"/>
  <c r="MM68" i="28"/>
  <c r="LG68" i="28"/>
  <c r="KE68" i="28"/>
  <c r="IZ68" i="28"/>
  <c r="HX68" i="28"/>
  <c r="OY68" i="28"/>
  <c r="JX68" i="28"/>
  <c r="OV68" i="28"/>
  <c r="JW68" i="28"/>
  <c r="NV68" i="28"/>
  <c r="IY68" i="28"/>
  <c r="NO68" i="28"/>
  <c r="IV68" i="28"/>
  <c r="NL68" i="28"/>
  <c r="IU68" i="28"/>
  <c r="ML68" i="28"/>
  <c r="HW68" i="28"/>
  <c r="ME68" i="28"/>
  <c r="MB68" i="28"/>
  <c r="LD68" i="28"/>
  <c r="LC68" i="28"/>
  <c r="LB68" i="28"/>
  <c r="KD68" i="28"/>
  <c r="PF68" i="28"/>
  <c r="HT21" i="28"/>
  <c r="HH21" i="28"/>
  <c r="GV21" i="28"/>
  <c r="GJ21" i="28"/>
  <c r="FX21" i="28"/>
  <c r="FL21" i="28"/>
  <c r="EZ21" i="28"/>
  <c r="EN21" i="28"/>
  <c r="EB21" i="28"/>
  <c r="DP21" i="28"/>
  <c r="DD21" i="28"/>
  <c r="CR21" i="28"/>
  <c r="CF21" i="28"/>
  <c r="BT21" i="28"/>
  <c r="BH21" i="28"/>
  <c r="AV21" i="28"/>
  <c r="AJ21" i="28"/>
  <c r="HS21" i="28"/>
  <c r="HG21" i="28"/>
  <c r="GU21" i="28"/>
  <c r="GI21" i="28"/>
  <c r="FW21" i="28"/>
  <c r="FK21" i="28"/>
  <c r="EY21" i="28"/>
  <c r="EM21" i="28"/>
  <c r="EA21" i="28"/>
  <c r="DO21" i="28"/>
  <c r="DC21" i="28"/>
  <c r="CQ21" i="28"/>
  <c r="CE21" i="28"/>
  <c r="BS21" i="28"/>
  <c r="BG21" i="28"/>
  <c r="AU21" i="28"/>
  <c r="AI21" i="28"/>
  <c r="HR21" i="28"/>
  <c r="HF21" i="28"/>
  <c r="GT21" i="28"/>
  <c r="GH21" i="28"/>
  <c r="FV21" i="28"/>
  <c r="FJ21" i="28"/>
  <c r="EX21" i="28"/>
  <c r="EL21" i="28"/>
  <c r="DZ21" i="28"/>
  <c r="DN21" i="28"/>
  <c r="DB21" i="28"/>
  <c r="CP21" i="28"/>
  <c r="CD21" i="28"/>
  <c r="BR21" i="28"/>
  <c r="BF21" i="28"/>
  <c r="AT21" i="28"/>
  <c r="AH21" i="28"/>
  <c r="HQ21" i="28"/>
  <c r="HE21" i="28"/>
  <c r="GS21" i="28"/>
  <c r="GG21" i="28"/>
  <c r="FU21" i="28"/>
  <c r="FI21" i="28"/>
  <c r="EW21" i="28"/>
  <c r="EK21" i="28"/>
  <c r="DY21" i="28"/>
  <c r="DM21" i="28"/>
  <c r="DA21" i="28"/>
  <c r="CO21" i="28"/>
  <c r="CC21" i="28"/>
  <c r="BQ21" i="28"/>
  <c r="BE21" i="28"/>
  <c r="AS21" i="28"/>
  <c r="AG21" i="28"/>
  <c r="HP21" i="28"/>
  <c r="HD21" i="28"/>
  <c r="GR21" i="28"/>
  <c r="GF21" i="28"/>
  <c r="FT21" i="28"/>
  <c r="FH21" i="28"/>
  <c r="EV21" i="28"/>
  <c r="EJ21" i="28"/>
  <c r="DX21" i="28"/>
  <c r="DL21" i="28"/>
  <c r="CZ21" i="28"/>
  <c r="CN21" i="28"/>
  <c r="CB21" i="28"/>
  <c r="BP21" i="28"/>
  <c r="BD21" i="28"/>
  <c r="AR21" i="28"/>
  <c r="AF21" i="28"/>
  <c r="HO21" i="28"/>
  <c r="HC21" i="28"/>
  <c r="GQ21" i="28"/>
  <c r="GE21" i="28"/>
  <c r="FS21" i="28"/>
  <c r="FG21" i="28"/>
  <c r="EU21" i="28"/>
  <c r="EI21" i="28"/>
  <c r="DW21" i="28"/>
  <c r="DK21" i="28"/>
  <c r="CY21" i="28"/>
  <c r="CM21" i="28"/>
  <c r="CA21" i="28"/>
  <c r="BO21" i="28"/>
  <c r="BC21" i="28"/>
  <c r="AQ21" i="28"/>
  <c r="AE21" i="28"/>
  <c r="HN21" i="28"/>
  <c r="HB21" i="28"/>
  <c r="GP21" i="28"/>
  <c r="GD21" i="28"/>
  <c r="FR21" i="28"/>
  <c r="FF21" i="28"/>
  <c r="ET21" i="28"/>
  <c r="EH21" i="28"/>
  <c r="DV21" i="28"/>
  <c r="DJ21" i="28"/>
  <c r="CX21" i="28"/>
  <c r="CL21" i="28"/>
  <c r="BZ21" i="28"/>
  <c r="BN21" i="28"/>
  <c r="BB21" i="28"/>
  <c r="AP21" i="28"/>
  <c r="AD21" i="28"/>
  <c r="HM21" i="28"/>
  <c r="HA21" i="28"/>
  <c r="GO21" i="28"/>
  <c r="GC21" i="28"/>
  <c r="FQ21" i="28"/>
  <c r="FE21" i="28"/>
  <c r="ES21" i="28"/>
  <c r="EG21" i="28"/>
  <c r="DU21" i="28"/>
  <c r="DI21" i="28"/>
  <c r="CW21" i="28"/>
  <c r="CK21" i="28"/>
  <c r="BY21" i="28"/>
  <c r="BM21" i="28"/>
  <c r="BA21" i="28"/>
  <c r="AO21" i="28"/>
  <c r="HL21" i="28"/>
  <c r="GZ21" i="28"/>
  <c r="GN21" i="28"/>
  <c r="GB21" i="28"/>
  <c r="FP21" i="28"/>
  <c r="FD21" i="28"/>
  <c r="ER21" i="28"/>
  <c r="EF21" i="28"/>
  <c r="DT21" i="28"/>
  <c r="DH21" i="28"/>
  <c r="CV21" i="28"/>
  <c r="CJ21" i="28"/>
  <c r="BX21" i="28"/>
  <c r="BL21" i="28"/>
  <c r="AZ21" i="28"/>
  <c r="AN21" i="28"/>
  <c r="GM21" i="28"/>
  <c r="EQ21" i="28"/>
  <c r="CU21" i="28"/>
  <c r="AY21" i="28"/>
  <c r="GL21" i="28"/>
  <c r="EP21" i="28"/>
  <c r="CT21" i="28"/>
  <c r="AX21" i="28"/>
  <c r="GK21" i="28"/>
  <c r="EO21" i="28"/>
  <c r="CS21" i="28"/>
  <c r="AW21" i="28"/>
  <c r="GA21" i="28"/>
  <c r="EE21" i="28"/>
  <c r="CI21" i="28"/>
  <c r="AM21" i="28"/>
  <c r="HV21" i="28"/>
  <c r="FZ21" i="28"/>
  <c r="ED21" i="28"/>
  <c r="CH21" i="28"/>
  <c r="AL21" i="28"/>
  <c r="HU21" i="28"/>
  <c r="FY21" i="28"/>
  <c r="EC21" i="28"/>
  <c r="CG21" i="28"/>
  <c r="AK21" i="28"/>
  <c r="HK21" i="28"/>
  <c r="FO21" i="28"/>
  <c r="DS21" i="28"/>
  <c r="BW21" i="28"/>
  <c r="HJ21" i="28"/>
  <c r="FN21" i="28"/>
  <c r="DR21" i="28"/>
  <c r="BV21" i="28"/>
  <c r="HI21" i="28"/>
  <c r="FM21" i="28"/>
  <c r="DQ21" i="28"/>
  <c r="BU21" i="28"/>
  <c r="FC21" i="28"/>
  <c r="FB21" i="28"/>
  <c r="FA21" i="28"/>
  <c r="DG21" i="28"/>
  <c r="GY21" i="28"/>
  <c r="GX21" i="28"/>
  <c r="DF21" i="28"/>
  <c r="GW21" i="28"/>
  <c r="DE21" i="28"/>
  <c r="BK21" i="28"/>
  <c r="BJ21" i="28"/>
  <c r="BI21" i="28"/>
  <c r="PG96" i="28"/>
  <c r="OU96" i="28"/>
  <c r="OI96" i="28"/>
  <c r="NW96" i="28"/>
  <c r="NK96" i="28"/>
  <c r="MY96" i="28"/>
  <c r="MM96" i="28"/>
  <c r="MA96" i="28"/>
  <c r="LO96" i="28"/>
  <c r="LC96" i="28"/>
  <c r="KQ96" i="28"/>
  <c r="KE96" i="28"/>
  <c r="JS96" i="28"/>
  <c r="JG96" i="28"/>
  <c r="IU96" i="28"/>
  <c r="II96" i="28"/>
  <c r="HW96" i="28"/>
  <c r="PF96" i="28"/>
  <c r="OT96" i="28"/>
  <c r="OH96" i="28"/>
  <c r="NV96" i="28"/>
  <c r="NJ96" i="28"/>
  <c r="MX96" i="28"/>
  <c r="ML96" i="28"/>
  <c r="LZ96" i="28"/>
  <c r="LN96" i="28"/>
  <c r="LB96" i="28"/>
  <c r="KP96" i="28"/>
  <c r="KD96" i="28"/>
  <c r="JR96" i="28"/>
  <c r="JF96" i="28"/>
  <c r="IT96" i="28"/>
  <c r="IH96" i="28"/>
  <c r="PD96" i="28"/>
  <c r="OR96" i="28"/>
  <c r="OF96" i="28"/>
  <c r="NT96" i="28"/>
  <c r="NH96" i="28"/>
  <c r="MV96" i="28"/>
  <c r="MJ96" i="28"/>
  <c r="LX96" i="28"/>
  <c r="LL96" i="28"/>
  <c r="KZ96" i="28"/>
  <c r="KN96" i="28"/>
  <c r="KB96" i="28"/>
  <c r="JP96" i="28"/>
  <c r="JD96" i="28"/>
  <c r="IR96" i="28"/>
  <c r="IF96" i="28"/>
  <c r="PO96" i="28"/>
  <c r="PC96" i="28"/>
  <c r="OQ96" i="28"/>
  <c r="OE96" i="28"/>
  <c r="NS96" i="28"/>
  <c r="NG96" i="28"/>
  <c r="MU96" i="28"/>
  <c r="MI96" i="28"/>
  <c r="LW96" i="28"/>
  <c r="LK96" i="28"/>
  <c r="KY96" i="28"/>
  <c r="KM96" i="28"/>
  <c r="KA96" i="28"/>
  <c r="JO96" i="28"/>
  <c r="JC96" i="28"/>
  <c r="IQ96" i="28"/>
  <c r="IE96" i="28"/>
  <c r="PN96" i="28"/>
  <c r="PB96" i="28"/>
  <c r="OP96" i="28"/>
  <c r="OD96" i="28"/>
  <c r="NR96" i="28"/>
  <c r="NF96" i="28"/>
  <c r="MT96" i="28"/>
  <c r="MH96" i="28"/>
  <c r="LV96" i="28"/>
  <c r="LJ96" i="28"/>
  <c r="KX96" i="28"/>
  <c r="KL96" i="28"/>
  <c r="JZ96" i="28"/>
  <c r="JN96" i="28"/>
  <c r="JB96" i="28"/>
  <c r="IP96" i="28"/>
  <c r="ID96" i="28"/>
  <c r="U96" i="28"/>
  <c r="PM96" i="28"/>
  <c r="PA96" i="28"/>
  <c r="OO96" i="28"/>
  <c r="OC96" i="28"/>
  <c r="NQ96" i="28"/>
  <c r="NE96" i="28"/>
  <c r="MS96" i="28"/>
  <c r="MG96" i="28"/>
  <c r="LU96" i="28"/>
  <c r="LI96" i="28"/>
  <c r="KW96" i="28"/>
  <c r="KK96" i="28"/>
  <c r="JY96" i="28"/>
  <c r="JM96" i="28"/>
  <c r="JA96" i="28"/>
  <c r="IO96" i="28"/>
  <c r="IC96" i="28"/>
  <c r="S96" i="28"/>
  <c r="PL96" i="28"/>
  <c r="OZ96" i="28"/>
  <c r="ON96" i="28"/>
  <c r="OB96" i="28"/>
  <c r="NP96" i="28"/>
  <c r="ND96" i="28"/>
  <c r="MR96" i="28"/>
  <c r="MF96" i="28"/>
  <c r="LT96" i="28"/>
  <c r="LH96" i="28"/>
  <c r="KV96" i="28"/>
  <c r="KJ96" i="28"/>
  <c r="JX96" i="28"/>
  <c r="JL96" i="28"/>
  <c r="IZ96" i="28"/>
  <c r="IN96" i="28"/>
  <c r="IB96" i="28"/>
  <c r="PJ96" i="28"/>
  <c r="OJ96" i="28"/>
  <c r="NC96" i="28"/>
  <c r="MC96" i="28"/>
  <c r="LA96" i="28"/>
  <c r="JV96" i="28"/>
  <c r="IV96" i="28"/>
  <c r="PI96" i="28"/>
  <c r="OG96" i="28"/>
  <c r="NB96" i="28"/>
  <c r="MB96" i="28"/>
  <c r="KU96" i="28"/>
  <c r="JU96" i="28"/>
  <c r="IS96" i="28"/>
  <c r="PE96" i="28"/>
  <c r="NZ96" i="28"/>
  <c r="MZ96" i="28"/>
  <c r="LS96" i="28"/>
  <c r="KS96" i="28"/>
  <c r="JQ96" i="28"/>
  <c r="IL96" i="28"/>
  <c r="OY96" i="28"/>
  <c r="NY96" i="28"/>
  <c r="MW96" i="28"/>
  <c r="LR96" i="28"/>
  <c r="KR96" i="28"/>
  <c r="JK96" i="28"/>
  <c r="IK96" i="28"/>
  <c r="OX96" i="28"/>
  <c r="NX96" i="28"/>
  <c r="MQ96" i="28"/>
  <c r="LQ96" i="28"/>
  <c r="KO96" i="28"/>
  <c r="JJ96" i="28"/>
  <c r="IJ96" i="28"/>
  <c r="OW96" i="28"/>
  <c r="NU96" i="28"/>
  <c r="MP96" i="28"/>
  <c r="LP96" i="28"/>
  <c r="KI96" i="28"/>
  <c r="JI96" i="28"/>
  <c r="IG96" i="28"/>
  <c r="OV96" i="28"/>
  <c r="NO96" i="28"/>
  <c r="MO96" i="28"/>
  <c r="LM96" i="28"/>
  <c r="KH96" i="28"/>
  <c r="JH96" i="28"/>
  <c r="IA96" i="28"/>
  <c r="OK96" i="28"/>
  <c r="LG96" i="28"/>
  <c r="IX96" i="28"/>
  <c r="OA96" i="28"/>
  <c r="LF96" i="28"/>
  <c r="IW96" i="28"/>
  <c r="NN96" i="28"/>
  <c r="LE96" i="28"/>
  <c r="IM96" i="28"/>
  <c r="NM96" i="28"/>
  <c r="LD96" i="28"/>
  <c r="HZ96" i="28"/>
  <c r="NL96" i="28"/>
  <c r="KT96" i="28"/>
  <c r="HY96" i="28"/>
  <c r="NI96" i="28"/>
  <c r="KG96" i="28"/>
  <c r="HX96" i="28"/>
  <c r="NA96" i="28"/>
  <c r="KF96" i="28"/>
  <c r="PK96" i="28"/>
  <c r="MN96" i="28"/>
  <c r="KC96" i="28"/>
  <c r="OM96" i="28"/>
  <c r="MD96" i="28"/>
  <c r="JE96" i="28"/>
  <c r="OL96" i="28"/>
  <c r="MK96" i="28"/>
  <c r="ME96" i="28"/>
  <c r="LY96" i="28"/>
  <c r="JW96" i="28"/>
  <c r="JT96" i="28"/>
  <c r="IY96" i="28"/>
  <c r="PH96" i="28"/>
  <c r="OS96" i="28"/>
  <c r="HM88" i="28"/>
  <c r="HA88" i="28"/>
  <c r="GO88" i="28"/>
  <c r="GC88" i="28"/>
  <c r="FQ88" i="28"/>
  <c r="FE88" i="28"/>
  <c r="ES88" i="28"/>
  <c r="EG88" i="28"/>
  <c r="DU88" i="28"/>
  <c r="DI88" i="28"/>
  <c r="CW88" i="28"/>
  <c r="CK88" i="28"/>
  <c r="BY88" i="28"/>
  <c r="BM88" i="28"/>
  <c r="BA88" i="28"/>
  <c r="AO88" i="28"/>
  <c r="HL88" i="28"/>
  <c r="GZ88" i="28"/>
  <c r="GN88" i="28"/>
  <c r="GB88" i="28"/>
  <c r="FP88" i="28"/>
  <c r="FD88" i="28"/>
  <c r="ER88" i="28"/>
  <c r="EF88" i="28"/>
  <c r="DT88" i="28"/>
  <c r="DH88" i="28"/>
  <c r="CV88" i="28"/>
  <c r="CJ88" i="28"/>
  <c r="BX88" i="28"/>
  <c r="BL88" i="28"/>
  <c r="AZ88" i="28"/>
  <c r="AN88" i="28"/>
  <c r="HV88" i="28"/>
  <c r="HJ88" i="28"/>
  <c r="GX88" i="28"/>
  <c r="GL88" i="28"/>
  <c r="FZ88" i="28"/>
  <c r="FN88" i="28"/>
  <c r="FB88" i="28"/>
  <c r="EP88" i="28"/>
  <c r="ED88" i="28"/>
  <c r="DR88" i="28"/>
  <c r="DF88" i="28"/>
  <c r="CT88" i="28"/>
  <c r="CH88" i="28"/>
  <c r="BV88" i="28"/>
  <c r="BJ88" i="28"/>
  <c r="AX88" i="28"/>
  <c r="AL88" i="28"/>
  <c r="HU88" i="28"/>
  <c r="HI88" i="28"/>
  <c r="GW88" i="28"/>
  <c r="GK88" i="28"/>
  <c r="FY88" i="28"/>
  <c r="FM88" i="28"/>
  <c r="FA88" i="28"/>
  <c r="EO88" i="28"/>
  <c r="EC88" i="28"/>
  <c r="DQ88" i="28"/>
  <c r="DE88" i="28"/>
  <c r="CS88" i="28"/>
  <c r="CG88" i="28"/>
  <c r="BU88" i="28"/>
  <c r="BI88" i="28"/>
  <c r="AW88" i="28"/>
  <c r="AK88" i="28"/>
  <c r="HT88" i="28"/>
  <c r="HH88" i="28"/>
  <c r="GV88" i="28"/>
  <c r="GJ88" i="28"/>
  <c r="FX88" i="28"/>
  <c r="FL88" i="28"/>
  <c r="EZ88" i="28"/>
  <c r="EN88" i="28"/>
  <c r="EB88" i="28"/>
  <c r="DP88" i="28"/>
  <c r="DD88" i="28"/>
  <c r="CR88" i="28"/>
  <c r="CF88" i="28"/>
  <c r="BT88" i="28"/>
  <c r="BH88" i="28"/>
  <c r="AV88" i="28"/>
  <c r="AJ88" i="28"/>
  <c r="HS88" i="28"/>
  <c r="HG88" i="28"/>
  <c r="GU88" i="28"/>
  <c r="GI88" i="28"/>
  <c r="FW88" i="28"/>
  <c r="FK88" i="28"/>
  <c r="EY88" i="28"/>
  <c r="EM88" i="28"/>
  <c r="EA88" i="28"/>
  <c r="DO88" i="28"/>
  <c r="DC88" i="28"/>
  <c r="CQ88" i="28"/>
  <c r="CE88" i="28"/>
  <c r="BS88" i="28"/>
  <c r="BG88" i="28"/>
  <c r="AU88" i="28"/>
  <c r="AI88" i="28"/>
  <c r="HR88" i="28"/>
  <c r="HF88" i="28"/>
  <c r="GT88" i="28"/>
  <c r="GH88" i="28"/>
  <c r="FV88" i="28"/>
  <c r="FJ88" i="28"/>
  <c r="EX88" i="28"/>
  <c r="EL88" i="28"/>
  <c r="DZ88" i="28"/>
  <c r="DN88" i="28"/>
  <c r="DB88" i="28"/>
  <c r="CP88" i="28"/>
  <c r="CD88" i="28"/>
  <c r="BR88" i="28"/>
  <c r="BF88" i="28"/>
  <c r="AT88" i="28"/>
  <c r="AH88" i="28"/>
  <c r="HQ88" i="28"/>
  <c r="GQ88" i="28"/>
  <c r="FO88" i="28"/>
  <c r="EJ88" i="28"/>
  <c r="DJ88" i="28"/>
  <c r="CC88" i="28"/>
  <c r="BC88" i="28"/>
  <c r="HP88" i="28"/>
  <c r="GP88" i="28"/>
  <c r="FI88" i="28"/>
  <c r="EI88" i="28"/>
  <c r="DG88" i="28"/>
  <c r="CB88" i="28"/>
  <c r="BB88" i="28"/>
  <c r="HO88" i="28"/>
  <c r="GM88" i="28"/>
  <c r="FH88" i="28"/>
  <c r="EH88" i="28"/>
  <c r="DA88" i="28"/>
  <c r="CA88" i="28"/>
  <c r="AY88" i="28"/>
  <c r="HN88" i="28"/>
  <c r="GG88" i="28"/>
  <c r="FG88" i="28"/>
  <c r="EE88" i="28"/>
  <c r="CZ88" i="28"/>
  <c r="BZ88" i="28"/>
  <c r="AS88" i="28"/>
  <c r="HK88" i="28"/>
  <c r="GF88" i="28"/>
  <c r="FF88" i="28"/>
  <c r="DY88" i="28"/>
  <c r="CY88" i="28"/>
  <c r="BW88" i="28"/>
  <c r="AR88" i="28"/>
  <c r="HE88" i="28"/>
  <c r="GE88" i="28"/>
  <c r="FC88" i="28"/>
  <c r="DX88" i="28"/>
  <c r="CX88" i="28"/>
  <c r="BQ88" i="28"/>
  <c r="AQ88" i="28"/>
  <c r="HD88" i="28"/>
  <c r="GD88" i="28"/>
  <c r="EW88" i="28"/>
  <c r="DW88" i="28"/>
  <c r="CU88" i="28"/>
  <c r="BP88" i="28"/>
  <c r="AP88" i="28"/>
  <c r="HC88" i="28"/>
  <c r="GA88" i="28"/>
  <c r="EV88" i="28"/>
  <c r="DV88" i="28"/>
  <c r="CO88" i="28"/>
  <c r="BO88" i="28"/>
  <c r="AM88" i="28"/>
  <c r="ET88" i="28"/>
  <c r="BK88" i="28"/>
  <c r="EQ88" i="28"/>
  <c r="BE88" i="28"/>
  <c r="EK88" i="28"/>
  <c r="BD88" i="28"/>
  <c r="HB88" i="28"/>
  <c r="DS88" i="28"/>
  <c r="AG88" i="28"/>
  <c r="GY88" i="28"/>
  <c r="DM88" i="28"/>
  <c r="AF88" i="28"/>
  <c r="GS88" i="28"/>
  <c r="DL88" i="28"/>
  <c r="AE88" i="28"/>
  <c r="GR88" i="28"/>
  <c r="DK88" i="28"/>
  <c r="AD88" i="28"/>
  <c r="FU88" i="28"/>
  <c r="CN88" i="28"/>
  <c r="FT88" i="28"/>
  <c r="CM88" i="28"/>
  <c r="BN88" i="28"/>
  <c r="FS88" i="28"/>
  <c r="FR88" i="28"/>
  <c r="CL88" i="28"/>
  <c r="CI88" i="28"/>
  <c r="EU88" i="28"/>
  <c r="HS61" i="28"/>
  <c r="HG61" i="28"/>
  <c r="GU61" i="28"/>
  <c r="GI61" i="28"/>
  <c r="FW61" i="28"/>
  <c r="FK61" i="28"/>
  <c r="EY61" i="28"/>
  <c r="EM61" i="28"/>
  <c r="EA61" i="28"/>
  <c r="DO61" i="28"/>
  <c r="DC61" i="28"/>
  <c r="CQ61" i="28"/>
  <c r="CE61" i="28"/>
  <c r="BS61" i="28"/>
  <c r="BG61" i="28"/>
  <c r="AU61" i="28"/>
  <c r="AI61" i="28"/>
  <c r="HR61" i="28"/>
  <c r="HF61" i="28"/>
  <c r="GT61" i="28"/>
  <c r="GH61" i="28"/>
  <c r="FV61" i="28"/>
  <c r="FJ61" i="28"/>
  <c r="EX61" i="28"/>
  <c r="EL61" i="28"/>
  <c r="DZ61" i="28"/>
  <c r="DN61" i="28"/>
  <c r="DB61" i="28"/>
  <c r="CP61" i="28"/>
  <c r="CD61" i="28"/>
  <c r="BR61" i="28"/>
  <c r="BF61" i="28"/>
  <c r="AT61" i="28"/>
  <c r="AH61" i="28"/>
  <c r="HP61" i="28"/>
  <c r="HD61" i="28"/>
  <c r="GR61" i="28"/>
  <c r="GF61" i="28"/>
  <c r="FT61" i="28"/>
  <c r="FH61" i="28"/>
  <c r="EV61" i="28"/>
  <c r="EJ61" i="28"/>
  <c r="DX61" i="28"/>
  <c r="DL61" i="28"/>
  <c r="CZ61" i="28"/>
  <c r="CN61" i="28"/>
  <c r="CB61" i="28"/>
  <c r="BP61" i="28"/>
  <c r="BD61" i="28"/>
  <c r="AR61" i="28"/>
  <c r="AF61" i="28"/>
  <c r="HO61" i="28"/>
  <c r="HC61" i="28"/>
  <c r="GQ61" i="28"/>
  <c r="GE61" i="28"/>
  <c r="FS61" i="28"/>
  <c r="FG61" i="28"/>
  <c r="EU61" i="28"/>
  <c r="EI61" i="28"/>
  <c r="DW61" i="28"/>
  <c r="DK61" i="28"/>
  <c r="CY61" i="28"/>
  <c r="CM61" i="28"/>
  <c r="CA61" i="28"/>
  <c r="BO61" i="28"/>
  <c r="BC61" i="28"/>
  <c r="AQ61" i="28"/>
  <c r="AE61" i="28"/>
  <c r="HN61" i="28"/>
  <c r="HB61" i="28"/>
  <c r="GP61" i="28"/>
  <c r="GD61" i="28"/>
  <c r="FR61" i="28"/>
  <c r="FF61" i="28"/>
  <c r="ET61" i="28"/>
  <c r="EH61" i="28"/>
  <c r="DV61" i="28"/>
  <c r="DJ61" i="28"/>
  <c r="CX61" i="28"/>
  <c r="CL61" i="28"/>
  <c r="BZ61" i="28"/>
  <c r="BN61" i="28"/>
  <c r="BB61" i="28"/>
  <c r="AP61" i="28"/>
  <c r="AD61" i="28"/>
  <c r="HM61" i="28"/>
  <c r="HA61" i="28"/>
  <c r="GO61" i="28"/>
  <c r="GC61" i="28"/>
  <c r="FQ61" i="28"/>
  <c r="FE61" i="28"/>
  <c r="ES61" i="28"/>
  <c r="EG61" i="28"/>
  <c r="DU61" i="28"/>
  <c r="DI61" i="28"/>
  <c r="CW61" i="28"/>
  <c r="CK61" i="28"/>
  <c r="BY61" i="28"/>
  <c r="BM61" i="28"/>
  <c r="BA61" i="28"/>
  <c r="AO61" i="28"/>
  <c r="HL61" i="28"/>
  <c r="GZ61" i="28"/>
  <c r="GN61" i="28"/>
  <c r="GB61" i="28"/>
  <c r="FP61" i="28"/>
  <c r="FD61" i="28"/>
  <c r="ER61" i="28"/>
  <c r="EF61" i="28"/>
  <c r="DT61" i="28"/>
  <c r="DH61" i="28"/>
  <c r="CV61" i="28"/>
  <c r="CJ61" i="28"/>
  <c r="BX61" i="28"/>
  <c r="BL61" i="28"/>
  <c r="AZ61" i="28"/>
  <c r="AN61" i="28"/>
  <c r="HH61" i="28"/>
  <c r="GA61" i="28"/>
  <c r="FA61" i="28"/>
  <c r="DY61" i="28"/>
  <c r="CT61" i="28"/>
  <c r="BT61" i="28"/>
  <c r="AM61" i="28"/>
  <c r="HE61" i="28"/>
  <c r="FZ61" i="28"/>
  <c r="EZ61" i="28"/>
  <c r="DS61" i="28"/>
  <c r="CS61" i="28"/>
  <c r="BQ61" i="28"/>
  <c r="AL61" i="28"/>
  <c r="GY61" i="28"/>
  <c r="FY61" i="28"/>
  <c r="EW61" i="28"/>
  <c r="DR61" i="28"/>
  <c r="CR61" i="28"/>
  <c r="BK61" i="28"/>
  <c r="AK61" i="28"/>
  <c r="GX61" i="28"/>
  <c r="FX61" i="28"/>
  <c r="EQ61" i="28"/>
  <c r="DQ61" i="28"/>
  <c r="CO61" i="28"/>
  <c r="BJ61" i="28"/>
  <c r="AJ61" i="28"/>
  <c r="GW61" i="28"/>
  <c r="FU61" i="28"/>
  <c r="EP61" i="28"/>
  <c r="DP61" i="28"/>
  <c r="CI61" i="28"/>
  <c r="BI61" i="28"/>
  <c r="AG61" i="28"/>
  <c r="HV61" i="28"/>
  <c r="GV61" i="28"/>
  <c r="FO61" i="28"/>
  <c r="EO61" i="28"/>
  <c r="DM61" i="28"/>
  <c r="CH61" i="28"/>
  <c r="BH61" i="28"/>
  <c r="HU61" i="28"/>
  <c r="GS61" i="28"/>
  <c r="FN61" i="28"/>
  <c r="EN61" i="28"/>
  <c r="DG61" i="28"/>
  <c r="CG61" i="28"/>
  <c r="BE61" i="28"/>
  <c r="HT61" i="28"/>
  <c r="GM61" i="28"/>
  <c r="FM61" i="28"/>
  <c r="EK61" i="28"/>
  <c r="DF61" i="28"/>
  <c r="CF61" i="28"/>
  <c r="AY61" i="28"/>
  <c r="HQ61" i="28"/>
  <c r="GL61" i="28"/>
  <c r="FL61" i="28"/>
  <c r="EE61" i="28"/>
  <c r="DE61" i="28"/>
  <c r="CC61" i="28"/>
  <c r="AX61" i="28"/>
  <c r="FC61" i="28"/>
  <c r="AV61" i="28"/>
  <c r="FB61" i="28"/>
  <c r="AS61" i="28"/>
  <c r="ED61" i="28"/>
  <c r="EC61" i="28"/>
  <c r="EB61" i="28"/>
  <c r="HK61" i="28"/>
  <c r="DD61" i="28"/>
  <c r="HJ61" i="28"/>
  <c r="DA61" i="28"/>
  <c r="HI61" i="28"/>
  <c r="CU61" i="28"/>
  <c r="GK61" i="28"/>
  <c r="BW61" i="28"/>
  <c r="GJ61" i="28"/>
  <c r="GG61" i="28"/>
  <c r="FI61" i="28"/>
  <c r="BV61" i="28"/>
  <c r="BU61" i="28"/>
  <c r="AW61" i="28"/>
  <c r="HO38" i="28"/>
  <c r="HC38" i="28"/>
  <c r="GQ38" i="28"/>
  <c r="GE38" i="28"/>
  <c r="FS38" i="28"/>
  <c r="FG38" i="28"/>
  <c r="EU38" i="28"/>
  <c r="EI38" i="28"/>
  <c r="DW38" i="28"/>
  <c r="DK38" i="28"/>
  <c r="CY38" i="28"/>
  <c r="CM38" i="28"/>
  <c r="CA38" i="28"/>
  <c r="BO38" i="28"/>
  <c r="BC38" i="28"/>
  <c r="AQ38" i="28"/>
  <c r="AE38" i="28"/>
  <c r="HN38" i="28"/>
  <c r="HB38" i="28"/>
  <c r="GP38" i="28"/>
  <c r="GD38" i="28"/>
  <c r="FR38" i="28"/>
  <c r="FF38" i="28"/>
  <c r="ET38" i="28"/>
  <c r="EH38" i="28"/>
  <c r="DV38" i="28"/>
  <c r="DJ38" i="28"/>
  <c r="CX38" i="28"/>
  <c r="CL38" i="28"/>
  <c r="BZ38" i="28"/>
  <c r="BN38" i="28"/>
  <c r="BB38" i="28"/>
  <c r="AP38" i="28"/>
  <c r="AD38" i="28"/>
  <c r="HM38" i="28"/>
  <c r="HA38" i="28"/>
  <c r="GO38" i="28"/>
  <c r="GC38" i="28"/>
  <c r="FQ38" i="28"/>
  <c r="FE38" i="28"/>
  <c r="ES38" i="28"/>
  <c r="EG38" i="28"/>
  <c r="DU38" i="28"/>
  <c r="DI38" i="28"/>
  <c r="CW38" i="28"/>
  <c r="CK38" i="28"/>
  <c r="BY38" i="28"/>
  <c r="BM38" i="28"/>
  <c r="BA38" i="28"/>
  <c r="AO38" i="28"/>
  <c r="HL38" i="28"/>
  <c r="GZ38" i="28"/>
  <c r="GN38" i="28"/>
  <c r="GB38" i="28"/>
  <c r="FP38" i="28"/>
  <c r="FD38" i="28"/>
  <c r="ER38" i="28"/>
  <c r="EF38" i="28"/>
  <c r="DT38" i="28"/>
  <c r="DH38" i="28"/>
  <c r="CV38" i="28"/>
  <c r="CJ38" i="28"/>
  <c r="BX38" i="28"/>
  <c r="BL38" i="28"/>
  <c r="AZ38" i="28"/>
  <c r="AN38" i="28"/>
  <c r="HK38" i="28"/>
  <c r="GY38" i="28"/>
  <c r="GM38" i="28"/>
  <c r="GA38" i="28"/>
  <c r="FO38" i="28"/>
  <c r="FC38" i="28"/>
  <c r="EQ38" i="28"/>
  <c r="EE38" i="28"/>
  <c r="DS38" i="28"/>
  <c r="DG38" i="28"/>
  <c r="CU38" i="28"/>
  <c r="CI38" i="28"/>
  <c r="BW38" i="28"/>
  <c r="BK38" i="28"/>
  <c r="AY38" i="28"/>
  <c r="AM38" i="28"/>
  <c r="HV38" i="28"/>
  <c r="HJ38" i="28"/>
  <c r="GX38" i="28"/>
  <c r="GL38" i="28"/>
  <c r="FZ38" i="28"/>
  <c r="FN38" i="28"/>
  <c r="FB38" i="28"/>
  <c r="EP38" i="28"/>
  <c r="ED38" i="28"/>
  <c r="DR38" i="28"/>
  <c r="DF38" i="28"/>
  <c r="CT38" i="28"/>
  <c r="CH38" i="28"/>
  <c r="BV38" i="28"/>
  <c r="BJ38" i="28"/>
  <c r="AX38" i="28"/>
  <c r="AL38" i="28"/>
  <c r="HU38" i="28"/>
  <c r="HI38" i="28"/>
  <c r="GW38" i="28"/>
  <c r="GK38" i="28"/>
  <c r="FY38" i="28"/>
  <c r="FM38" i="28"/>
  <c r="FA38" i="28"/>
  <c r="EO38" i="28"/>
  <c r="EC38" i="28"/>
  <c r="DQ38" i="28"/>
  <c r="DE38" i="28"/>
  <c r="CS38" i="28"/>
  <c r="CG38" i="28"/>
  <c r="BU38" i="28"/>
  <c r="BI38" i="28"/>
  <c r="AW38" i="28"/>
  <c r="AK38" i="28"/>
  <c r="HT38" i="28"/>
  <c r="HH38" i="28"/>
  <c r="GV38" i="28"/>
  <c r="GJ38" i="28"/>
  <c r="FX38" i="28"/>
  <c r="FL38" i="28"/>
  <c r="EZ38" i="28"/>
  <c r="EN38" i="28"/>
  <c r="EB38" i="28"/>
  <c r="DP38" i="28"/>
  <c r="DD38" i="28"/>
  <c r="CR38" i="28"/>
  <c r="CF38" i="28"/>
  <c r="BT38" i="28"/>
  <c r="BH38" i="28"/>
  <c r="AV38" i="28"/>
  <c r="AJ38" i="28"/>
  <c r="HS38" i="28"/>
  <c r="HG38" i="28"/>
  <c r="GU38" i="28"/>
  <c r="GI38" i="28"/>
  <c r="FW38" i="28"/>
  <c r="FK38" i="28"/>
  <c r="EY38" i="28"/>
  <c r="EM38" i="28"/>
  <c r="EA38" i="28"/>
  <c r="DO38" i="28"/>
  <c r="DC38" i="28"/>
  <c r="CQ38" i="28"/>
  <c r="CE38" i="28"/>
  <c r="BS38" i="28"/>
  <c r="BG38" i="28"/>
  <c r="AU38" i="28"/>
  <c r="AI38" i="28"/>
  <c r="GH38" i="28"/>
  <c r="EL38" i="28"/>
  <c r="CP38" i="28"/>
  <c r="AT38" i="28"/>
  <c r="GG38" i="28"/>
  <c r="EK38" i="28"/>
  <c r="CO38" i="28"/>
  <c r="AS38" i="28"/>
  <c r="GF38" i="28"/>
  <c r="EJ38" i="28"/>
  <c r="CN38" i="28"/>
  <c r="AR38" i="28"/>
  <c r="HR38" i="28"/>
  <c r="FV38" i="28"/>
  <c r="DZ38" i="28"/>
  <c r="CD38" i="28"/>
  <c r="AH38" i="28"/>
  <c r="HQ38" i="28"/>
  <c r="FU38" i="28"/>
  <c r="DY38" i="28"/>
  <c r="CC38" i="28"/>
  <c r="AG38" i="28"/>
  <c r="HP38" i="28"/>
  <c r="FT38" i="28"/>
  <c r="DX38" i="28"/>
  <c r="CB38" i="28"/>
  <c r="AF38" i="28"/>
  <c r="HF38" i="28"/>
  <c r="FJ38" i="28"/>
  <c r="DN38" i="28"/>
  <c r="BR38" i="28"/>
  <c r="HE38" i="28"/>
  <c r="FI38" i="28"/>
  <c r="DM38" i="28"/>
  <c r="BQ38" i="28"/>
  <c r="HD38" i="28"/>
  <c r="FH38" i="28"/>
  <c r="DL38" i="28"/>
  <c r="BP38" i="28"/>
  <c r="EV38" i="28"/>
  <c r="DB38" i="28"/>
  <c r="DA38" i="28"/>
  <c r="CZ38" i="28"/>
  <c r="BF38" i="28"/>
  <c r="BE38" i="28"/>
  <c r="BD38" i="28"/>
  <c r="GT38" i="28"/>
  <c r="GS38" i="28"/>
  <c r="GR38" i="28"/>
  <c r="EX38" i="28"/>
  <c r="EW38" i="28"/>
  <c r="PN23" i="28"/>
  <c r="PB23" i="28"/>
  <c r="OP23" i="28"/>
  <c r="OD23" i="28"/>
  <c r="NR23" i="28"/>
  <c r="NF23" i="28"/>
  <c r="MT23" i="28"/>
  <c r="MH23" i="28"/>
  <c r="LV23" i="28"/>
  <c r="LJ23" i="28"/>
  <c r="KX23" i="28"/>
  <c r="KL23" i="28"/>
  <c r="JZ23" i="28"/>
  <c r="JN23" i="28"/>
  <c r="JB23" i="28"/>
  <c r="IP23" i="28"/>
  <c r="ID23" i="28"/>
  <c r="PM23" i="28"/>
  <c r="PA23" i="28"/>
  <c r="OO23" i="28"/>
  <c r="OC23" i="28"/>
  <c r="NQ23" i="28"/>
  <c r="NE23" i="28"/>
  <c r="MS23" i="28"/>
  <c r="MG23" i="28"/>
  <c r="LU23" i="28"/>
  <c r="LI23" i="28"/>
  <c r="KW23" i="28"/>
  <c r="KK23" i="28"/>
  <c r="JY23" i="28"/>
  <c r="JM23" i="28"/>
  <c r="JA23" i="28"/>
  <c r="IO23" i="28"/>
  <c r="IC23" i="28"/>
  <c r="S23" i="28"/>
  <c r="PL23" i="28"/>
  <c r="OZ23" i="28"/>
  <c r="ON23" i="28"/>
  <c r="OB23" i="28"/>
  <c r="NP23" i="28"/>
  <c r="ND23" i="28"/>
  <c r="MR23" i="28"/>
  <c r="MF23" i="28"/>
  <c r="LT23" i="28"/>
  <c r="LH23" i="28"/>
  <c r="KV23" i="28"/>
  <c r="KJ23" i="28"/>
  <c r="JX23" i="28"/>
  <c r="JL23" i="28"/>
  <c r="IZ23" i="28"/>
  <c r="IN23" i="28"/>
  <c r="IB23" i="28"/>
  <c r="PK23" i="28"/>
  <c r="OY23" i="28"/>
  <c r="OM23" i="28"/>
  <c r="OA23" i="28"/>
  <c r="NO23" i="28"/>
  <c r="NC23" i="28"/>
  <c r="MQ23" i="28"/>
  <c r="ME23" i="28"/>
  <c r="LS23" i="28"/>
  <c r="LG23" i="28"/>
  <c r="KU23" i="28"/>
  <c r="KI23" i="28"/>
  <c r="JW23" i="28"/>
  <c r="JK23" i="28"/>
  <c r="IY23" i="28"/>
  <c r="IM23" i="28"/>
  <c r="IA23" i="28"/>
  <c r="PJ23" i="28"/>
  <c r="OX23" i="28"/>
  <c r="OL23" i="28"/>
  <c r="NZ23" i="28"/>
  <c r="NN23" i="28"/>
  <c r="NB23" i="28"/>
  <c r="MP23" i="28"/>
  <c r="MD23" i="28"/>
  <c r="LR23" i="28"/>
  <c r="LF23" i="28"/>
  <c r="KT23" i="28"/>
  <c r="KH23" i="28"/>
  <c r="JV23" i="28"/>
  <c r="JJ23" i="28"/>
  <c r="IX23" i="28"/>
  <c r="IL23" i="28"/>
  <c r="HZ23" i="28"/>
  <c r="PI23" i="28"/>
  <c r="OW23" i="28"/>
  <c r="OK23" i="28"/>
  <c r="NY23" i="28"/>
  <c r="NM23" i="28"/>
  <c r="NA23" i="28"/>
  <c r="MO23" i="28"/>
  <c r="MC23" i="28"/>
  <c r="LQ23" i="28"/>
  <c r="LE23" i="28"/>
  <c r="KS23" i="28"/>
  <c r="KG23" i="28"/>
  <c r="JU23" i="28"/>
  <c r="JI23" i="28"/>
  <c r="IW23" i="28"/>
  <c r="IK23" i="28"/>
  <c r="HY23" i="28"/>
  <c r="PH23" i="28"/>
  <c r="OV23" i="28"/>
  <c r="OJ23" i="28"/>
  <c r="NX23" i="28"/>
  <c r="NL23" i="28"/>
  <c r="MZ23" i="28"/>
  <c r="MN23" i="28"/>
  <c r="MB23" i="28"/>
  <c r="LP23" i="28"/>
  <c r="LD23" i="28"/>
  <c r="KR23" i="28"/>
  <c r="KF23" i="28"/>
  <c r="JT23" i="28"/>
  <c r="JH23" i="28"/>
  <c r="IV23" i="28"/>
  <c r="IJ23" i="28"/>
  <c r="HX23" i="28"/>
  <c r="PG23" i="28"/>
  <c r="OU23" i="28"/>
  <c r="OI23" i="28"/>
  <c r="NW23" i="28"/>
  <c r="NK23" i="28"/>
  <c r="MY23" i="28"/>
  <c r="MM23" i="28"/>
  <c r="MA23" i="28"/>
  <c r="LO23" i="28"/>
  <c r="LC23" i="28"/>
  <c r="KQ23" i="28"/>
  <c r="KE23" i="28"/>
  <c r="JS23" i="28"/>
  <c r="JG23" i="28"/>
  <c r="IU23" i="28"/>
  <c r="II23" i="28"/>
  <c r="HW23" i="28"/>
  <c r="PF23" i="28"/>
  <c r="OT23" i="28"/>
  <c r="OH23" i="28"/>
  <c r="NV23" i="28"/>
  <c r="NJ23" i="28"/>
  <c r="MX23" i="28"/>
  <c r="ML23" i="28"/>
  <c r="LZ23" i="28"/>
  <c r="LN23" i="28"/>
  <c r="LB23" i="28"/>
  <c r="KP23" i="28"/>
  <c r="KD23" i="28"/>
  <c r="JR23" i="28"/>
  <c r="JF23" i="28"/>
  <c r="IT23" i="28"/>
  <c r="IH23" i="28"/>
  <c r="OQ23" i="28"/>
  <c r="MU23" i="28"/>
  <c r="KY23" i="28"/>
  <c r="JC23" i="28"/>
  <c r="OG23" i="28"/>
  <c r="MK23" i="28"/>
  <c r="KO23" i="28"/>
  <c r="IS23" i="28"/>
  <c r="OF23" i="28"/>
  <c r="MJ23" i="28"/>
  <c r="KN23" i="28"/>
  <c r="IR23" i="28"/>
  <c r="OE23" i="28"/>
  <c r="MI23" i="28"/>
  <c r="KM23" i="28"/>
  <c r="IQ23" i="28"/>
  <c r="U23" i="28"/>
  <c r="NU23" i="28"/>
  <c r="LY23" i="28"/>
  <c r="KC23" i="28"/>
  <c r="IG23" i="28"/>
  <c r="NT23" i="28"/>
  <c r="LX23" i="28"/>
  <c r="KB23" i="28"/>
  <c r="IF23" i="28"/>
  <c r="PO23" i="28"/>
  <c r="NS23" i="28"/>
  <c r="LW23" i="28"/>
  <c r="KA23" i="28"/>
  <c r="IE23" i="28"/>
  <c r="PE23" i="28"/>
  <c r="NI23" i="28"/>
  <c r="LM23" i="28"/>
  <c r="JQ23" i="28"/>
  <c r="PD23" i="28"/>
  <c r="NH23" i="28"/>
  <c r="LL23" i="28"/>
  <c r="JP23" i="28"/>
  <c r="JD23" i="28"/>
  <c r="PC23" i="28"/>
  <c r="OS23" i="28"/>
  <c r="OR23" i="28"/>
  <c r="NG23" i="28"/>
  <c r="MW23" i="28"/>
  <c r="MV23" i="28"/>
  <c r="LK23" i="28"/>
  <c r="LA23" i="28"/>
  <c r="KZ23" i="28"/>
  <c r="JO23" i="28"/>
  <c r="JE23" i="28"/>
  <c r="PD17" i="28"/>
  <c r="OR17" i="28"/>
  <c r="OF17" i="28"/>
  <c r="NT17" i="28"/>
  <c r="NH17" i="28"/>
  <c r="MV17" i="28"/>
  <c r="MJ17" i="28"/>
  <c r="LX17" i="28"/>
  <c r="LL17" i="28"/>
  <c r="KZ17" i="28"/>
  <c r="KN17" i="28"/>
  <c r="KB17" i="28"/>
  <c r="JP17" i="28"/>
  <c r="JD17" i="28"/>
  <c r="IR17" i="28"/>
  <c r="IF17" i="28"/>
  <c r="PO17" i="28"/>
  <c r="PC17" i="28"/>
  <c r="OQ17" i="28"/>
  <c r="OE17" i="28"/>
  <c r="NS17" i="28"/>
  <c r="NG17" i="28"/>
  <c r="MU17" i="28"/>
  <c r="MI17" i="28"/>
  <c r="LW17" i="28"/>
  <c r="LK17" i="28"/>
  <c r="KY17" i="28"/>
  <c r="KM17" i="28"/>
  <c r="KA17" i="28"/>
  <c r="JO17" i="28"/>
  <c r="JC17" i="28"/>
  <c r="IQ17" i="28"/>
  <c r="IE17" i="28"/>
  <c r="PN17" i="28"/>
  <c r="PB17" i="28"/>
  <c r="OP17" i="28"/>
  <c r="OD17" i="28"/>
  <c r="NR17" i="28"/>
  <c r="NF17" i="28"/>
  <c r="MT17" i="28"/>
  <c r="MH17" i="28"/>
  <c r="LV17" i="28"/>
  <c r="LJ17" i="28"/>
  <c r="KX17" i="28"/>
  <c r="KL17" i="28"/>
  <c r="JZ17" i="28"/>
  <c r="JN17" i="28"/>
  <c r="JB17" i="28"/>
  <c r="IP17" i="28"/>
  <c r="ID17" i="28"/>
  <c r="U17" i="28"/>
  <c r="PM17" i="28"/>
  <c r="PA17" i="28"/>
  <c r="OO17" i="28"/>
  <c r="OC17" i="28"/>
  <c r="NQ17" i="28"/>
  <c r="NE17" i="28"/>
  <c r="MS17" i="28"/>
  <c r="MG17" i="28"/>
  <c r="LU17" i="28"/>
  <c r="LI17" i="28"/>
  <c r="KW17" i="28"/>
  <c r="KK17" i="28"/>
  <c r="JY17" i="28"/>
  <c r="JM17" i="28"/>
  <c r="JA17" i="28"/>
  <c r="IO17" i="28"/>
  <c r="IC17" i="28"/>
  <c r="S17" i="28"/>
  <c r="PL17" i="28"/>
  <c r="OZ17" i="28"/>
  <c r="ON17" i="28"/>
  <c r="OB17" i="28"/>
  <c r="NP17" i="28"/>
  <c r="ND17" i="28"/>
  <c r="MR17" i="28"/>
  <c r="MF17" i="28"/>
  <c r="LT17" i="28"/>
  <c r="LH17" i="28"/>
  <c r="KV17" i="28"/>
  <c r="KJ17" i="28"/>
  <c r="JX17" i="28"/>
  <c r="JL17" i="28"/>
  <c r="IZ17" i="28"/>
  <c r="IN17" i="28"/>
  <c r="IB17" i="28"/>
  <c r="PK17" i="28"/>
  <c r="OY17" i="28"/>
  <c r="OM17" i="28"/>
  <c r="OA17" i="28"/>
  <c r="NO17" i="28"/>
  <c r="NC17" i="28"/>
  <c r="MQ17" i="28"/>
  <c r="ME17" i="28"/>
  <c r="LS17" i="28"/>
  <c r="LG17" i="28"/>
  <c r="KU17" i="28"/>
  <c r="KI17" i="28"/>
  <c r="JW17" i="28"/>
  <c r="JK17" i="28"/>
  <c r="IY17" i="28"/>
  <c r="IM17" i="28"/>
  <c r="IA17" i="28"/>
  <c r="PJ17" i="28"/>
  <c r="OX17" i="28"/>
  <c r="OL17" i="28"/>
  <c r="NZ17" i="28"/>
  <c r="NN17" i="28"/>
  <c r="NB17" i="28"/>
  <c r="MP17" i="28"/>
  <c r="MD17" i="28"/>
  <c r="LR17" i="28"/>
  <c r="LF17" i="28"/>
  <c r="KT17" i="28"/>
  <c r="KH17" i="28"/>
  <c r="JV17" i="28"/>
  <c r="JJ17" i="28"/>
  <c r="IX17" i="28"/>
  <c r="IL17" i="28"/>
  <c r="HZ17" i="28"/>
  <c r="PI17" i="28"/>
  <c r="OW17" i="28"/>
  <c r="OK17" i="28"/>
  <c r="NY17" i="28"/>
  <c r="NM17" i="28"/>
  <c r="NA17" i="28"/>
  <c r="MO17" i="28"/>
  <c r="MC17" i="28"/>
  <c r="LQ17" i="28"/>
  <c r="LE17" i="28"/>
  <c r="KS17" i="28"/>
  <c r="KG17" i="28"/>
  <c r="JU17" i="28"/>
  <c r="JI17" i="28"/>
  <c r="IW17" i="28"/>
  <c r="IK17" i="28"/>
  <c r="HY17" i="28"/>
  <c r="PH17" i="28"/>
  <c r="OV17" i="28"/>
  <c r="OJ17" i="28"/>
  <c r="NX17" i="28"/>
  <c r="NL17" i="28"/>
  <c r="MZ17" i="28"/>
  <c r="MN17" i="28"/>
  <c r="MB17" i="28"/>
  <c r="LP17" i="28"/>
  <c r="LD17" i="28"/>
  <c r="KR17" i="28"/>
  <c r="KF17" i="28"/>
  <c r="JT17" i="28"/>
  <c r="JH17" i="28"/>
  <c r="IV17" i="28"/>
  <c r="IJ17" i="28"/>
  <c r="HX17" i="28"/>
  <c r="OS17" i="28"/>
  <c r="MW17" i="28"/>
  <c r="LA17" i="28"/>
  <c r="JE17" i="28"/>
  <c r="OI17" i="28"/>
  <c r="MM17" i="28"/>
  <c r="KQ17" i="28"/>
  <c r="IU17" i="28"/>
  <c r="OH17" i="28"/>
  <c r="ML17" i="28"/>
  <c r="KP17" i="28"/>
  <c r="IT17" i="28"/>
  <c r="OG17" i="28"/>
  <c r="MK17" i="28"/>
  <c r="KO17" i="28"/>
  <c r="IS17" i="28"/>
  <c r="NW17" i="28"/>
  <c r="MA17" i="28"/>
  <c r="KE17" i="28"/>
  <c r="II17" i="28"/>
  <c r="NV17" i="28"/>
  <c r="LZ17" i="28"/>
  <c r="KD17" i="28"/>
  <c r="IH17" i="28"/>
  <c r="NU17" i="28"/>
  <c r="LY17" i="28"/>
  <c r="KC17" i="28"/>
  <c r="IG17" i="28"/>
  <c r="PG17" i="28"/>
  <c r="NK17" i="28"/>
  <c r="LO17" i="28"/>
  <c r="JS17" i="28"/>
  <c r="HW17" i="28"/>
  <c r="PF17" i="28"/>
  <c r="NJ17" i="28"/>
  <c r="LN17" i="28"/>
  <c r="JR17" i="28"/>
  <c r="LB17" i="28"/>
  <c r="JQ17" i="28"/>
  <c r="JG17" i="28"/>
  <c r="LC17" i="28"/>
  <c r="JF17" i="28"/>
  <c r="MX17" i="28"/>
  <c r="LM17" i="28"/>
  <c r="PE17" i="28"/>
  <c r="OU17" i="28"/>
  <c r="OT17" i="28"/>
  <c r="NI17" i="28"/>
  <c r="MY17" i="28"/>
  <c r="HS98" i="28"/>
  <c r="HG98" i="28"/>
  <c r="GU98" i="28"/>
  <c r="GI98" i="28"/>
  <c r="FW98" i="28"/>
  <c r="FK98" i="28"/>
  <c r="EY98" i="28"/>
  <c r="EM98" i="28"/>
  <c r="EA98" i="28"/>
  <c r="DO98" i="28"/>
  <c r="DC98" i="28"/>
  <c r="CQ98" i="28"/>
  <c r="CE98" i="28"/>
  <c r="BS98" i="28"/>
  <c r="BG98" i="28"/>
  <c r="AU98" i="28"/>
  <c r="AI98" i="28"/>
  <c r="HR98" i="28"/>
  <c r="HF98" i="28"/>
  <c r="GT98" i="28"/>
  <c r="GH98" i="28"/>
  <c r="FV98" i="28"/>
  <c r="FJ98" i="28"/>
  <c r="EX98" i="28"/>
  <c r="EL98" i="28"/>
  <c r="DZ98" i="28"/>
  <c r="DN98" i="28"/>
  <c r="DB98" i="28"/>
  <c r="CP98" i="28"/>
  <c r="CD98" i="28"/>
  <c r="BR98" i="28"/>
  <c r="BF98" i="28"/>
  <c r="AT98" i="28"/>
  <c r="AH98" i="28"/>
  <c r="HP98" i="28"/>
  <c r="HD98" i="28"/>
  <c r="GR98" i="28"/>
  <c r="GF98" i="28"/>
  <c r="FT98" i="28"/>
  <c r="FH98" i="28"/>
  <c r="EV98" i="28"/>
  <c r="EJ98" i="28"/>
  <c r="DX98" i="28"/>
  <c r="DL98" i="28"/>
  <c r="CZ98" i="28"/>
  <c r="CN98" i="28"/>
  <c r="CB98" i="28"/>
  <c r="BP98" i="28"/>
  <c r="BD98" i="28"/>
  <c r="AR98" i="28"/>
  <c r="AF98" i="28"/>
  <c r="HO98" i="28"/>
  <c r="HC98" i="28"/>
  <c r="GQ98" i="28"/>
  <c r="GE98" i="28"/>
  <c r="FS98" i="28"/>
  <c r="FG98" i="28"/>
  <c r="EU98" i="28"/>
  <c r="EI98" i="28"/>
  <c r="DW98" i="28"/>
  <c r="DK98" i="28"/>
  <c r="CY98" i="28"/>
  <c r="CM98" i="28"/>
  <c r="CA98" i="28"/>
  <c r="BO98" i="28"/>
  <c r="BC98" i="28"/>
  <c r="AQ98" i="28"/>
  <c r="AE98" i="28"/>
  <c r="HN98" i="28"/>
  <c r="HB98" i="28"/>
  <c r="GP98" i="28"/>
  <c r="GD98" i="28"/>
  <c r="FR98" i="28"/>
  <c r="FF98" i="28"/>
  <c r="ET98" i="28"/>
  <c r="EH98" i="28"/>
  <c r="DV98" i="28"/>
  <c r="DJ98" i="28"/>
  <c r="CX98" i="28"/>
  <c r="CL98" i="28"/>
  <c r="BZ98" i="28"/>
  <c r="BN98" i="28"/>
  <c r="BB98" i="28"/>
  <c r="AP98" i="28"/>
  <c r="AD98" i="28"/>
  <c r="HM98" i="28"/>
  <c r="HA98" i="28"/>
  <c r="GO98" i="28"/>
  <c r="GC98" i="28"/>
  <c r="FQ98" i="28"/>
  <c r="FE98" i="28"/>
  <c r="ES98" i="28"/>
  <c r="EG98" i="28"/>
  <c r="DU98" i="28"/>
  <c r="DI98" i="28"/>
  <c r="CW98" i="28"/>
  <c r="CK98" i="28"/>
  <c r="BY98" i="28"/>
  <c r="BM98" i="28"/>
  <c r="BA98" i="28"/>
  <c r="AO98" i="28"/>
  <c r="HL98" i="28"/>
  <c r="GZ98" i="28"/>
  <c r="GN98" i="28"/>
  <c r="GB98" i="28"/>
  <c r="FP98" i="28"/>
  <c r="FD98" i="28"/>
  <c r="ER98" i="28"/>
  <c r="EF98" i="28"/>
  <c r="DT98" i="28"/>
  <c r="DH98" i="28"/>
  <c r="CV98" i="28"/>
  <c r="CJ98" i="28"/>
  <c r="BX98" i="28"/>
  <c r="BL98" i="28"/>
  <c r="AZ98" i="28"/>
  <c r="AN98" i="28"/>
  <c r="HK98" i="28"/>
  <c r="GY98" i="28"/>
  <c r="GM98" i="28"/>
  <c r="GA98" i="28"/>
  <c r="FO98" i="28"/>
  <c r="FC98" i="28"/>
  <c r="EQ98" i="28"/>
  <c r="EE98" i="28"/>
  <c r="DS98" i="28"/>
  <c r="DG98" i="28"/>
  <c r="CU98" i="28"/>
  <c r="CI98" i="28"/>
  <c r="BW98" i="28"/>
  <c r="BK98" i="28"/>
  <c r="AY98" i="28"/>
  <c r="AM98" i="28"/>
  <c r="HH98" i="28"/>
  <c r="FX98" i="28"/>
  <c r="EN98" i="28"/>
  <c r="DD98" i="28"/>
  <c r="BT98" i="28"/>
  <c r="AJ98" i="28"/>
  <c r="HE98" i="28"/>
  <c r="FU98" i="28"/>
  <c r="EK98" i="28"/>
  <c r="DA98" i="28"/>
  <c r="BQ98" i="28"/>
  <c r="AG98" i="28"/>
  <c r="GW98" i="28"/>
  <c r="FM98" i="28"/>
  <c r="EC98" i="28"/>
  <c r="CS98" i="28"/>
  <c r="BI98" i="28"/>
  <c r="GV98" i="28"/>
  <c r="FL98" i="28"/>
  <c r="EB98" i="28"/>
  <c r="CR98" i="28"/>
  <c r="BH98" i="28"/>
  <c r="GS98" i="28"/>
  <c r="FI98" i="28"/>
  <c r="DY98" i="28"/>
  <c r="CO98" i="28"/>
  <c r="BE98" i="28"/>
  <c r="HV98" i="28"/>
  <c r="GL98" i="28"/>
  <c r="FB98" i="28"/>
  <c r="DR98" i="28"/>
  <c r="CH98" i="28"/>
  <c r="AX98" i="28"/>
  <c r="HU98" i="28"/>
  <c r="GK98" i="28"/>
  <c r="FA98" i="28"/>
  <c r="DQ98" i="28"/>
  <c r="CG98" i="28"/>
  <c r="AW98" i="28"/>
  <c r="GJ98" i="28"/>
  <c r="DF98" i="28"/>
  <c r="GG98" i="28"/>
  <c r="DE98" i="28"/>
  <c r="FY98" i="28"/>
  <c r="CF98" i="28"/>
  <c r="FN98" i="28"/>
  <c r="CC98" i="28"/>
  <c r="EZ98" i="28"/>
  <c r="BV98" i="28"/>
  <c r="EW98" i="28"/>
  <c r="BU98" i="28"/>
  <c r="HT98" i="28"/>
  <c r="EP98" i="28"/>
  <c r="BJ98" i="28"/>
  <c r="EO98" i="28"/>
  <c r="ED98" i="28"/>
  <c r="DP98" i="28"/>
  <c r="DM98" i="28"/>
  <c r="CT98" i="28"/>
  <c r="AV98" i="28"/>
  <c r="AS98" i="28"/>
  <c r="HQ98" i="28"/>
  <c r="AL98" i="28"/>
  <c r="GX98" i="28"/>
  <c r="HI98" i="28"/>
  <c r="FZ98" i="28"/>
  <c r="AK98" i="28"/>
  <c r="HJ98" i="28"/>
  <c r="HP97" i="28"/>
  <c r="HD97" i="28"/>
  <c r="HO97" i="28"/>
  <c r="HM97" i="28"/>
  <c r="HL97" i="28"/>
  <c r="HS97" i="28"/>
  <c r="HB97" i="28"/>
  <c r="GP97" i="28"/>
  <c r="GD97" i="28"/>
  <c r="FR97" i="28"/>
  <c r="FF97" i="28"/>
  <c r="ET97" i="28"/>
  <c r="EH97" i="28"/>
  <c r="DV97" i="28"/>
  <c r="DJ97" i="28"/>
  <c r="CX97" i="28"/>
  <c r="CL97" i="28"/>
  <c r="BZ97" i="28"/>
  <c r="BN97" i="28"/>
  <c r="BB97" i="28"/>
  <c r="AP97" i="28"/>
  <c r="AD97" i="28"/>
  <c r="HR97" i="28"/>
  <c r="HA97" i="28"/>
  <c r="GO97" i="28"/>
  <c r="GC97" i="28"/>
  <c r="FQ97" i="28"/>
  <c r="FE97" i="28"/>
  <c r="ES97" i="28"/>
  <c r="EG97" i="28"/>
  <c r="DU97" i="28"/>
  <c r="DI97" i="28"/>
  <c r="CW97" i="28"/>
  <c r="CK97" i="28"/>
  <c r="BY97" i="28"/>
  <c r="BM97" i="28"/>
  <c r="BA97" i="28"/>
  <c r="AO97" i="28"/>
  <c r="HN97" i="28"/>
  <c r="GY97" i="28"/>
  <c r="GM97" i="28"/>
  <c r="GA97" i="28"/>
  <c r="FO97" i="28"/>
  <c r="FC97" i="28"/>
  <c r="EQ97" i="28"/>
  <c r="EE97" i="28"/>
  <c r="DS97" i="28"/>
  <c r="DG97" i="28"/>
  <c r="CU97" i="28"/>
  <c r="CI97" i="28"/>
  <c r="BW97" i="28"/>
  <c r="BK97" i="28"/>
  <c r="AY97" i="28"/>
  <c r="AM97" i="28"/>
  <c r="HK97" i="28"/>
  <c r="GX97" i="28"/>
  <c r="GL97" i="28"/>
  <c r="FZ97" i="28"/>
  <c r="FN97" i="28"/>
  <c r="FB97" i="28"/>
  <c r="EP97" i="28"/>
  <c r="ED97" i="28"/>
  <c r="DR97" i="28"/>
  <c r="DF97" i="28"/>
  <c r="CT97" i="28"/>
  <c r="CH97" i="28"/>
  <c r="BV97" i="28"/>
  <c r="BJ97" i="28"/>
  <c r="AX97" i="28"/>
  <c r="AL97" i="28"/>
  <c r="HJ97" i="28"/>
  <c r="GW97" i="28"/>
  <c r="GK97" i="28"/>
  <c r="FY97" i="28"/>
  <c r="FM97" i="28"/>
  <c r="FA97" i="28"/>
  <c r="EO97" i="28"/>
  <c r="EC97" i="28"/>
  <c r="DQ97" i="28"/>
  <c r="DE97" i="28"/>
  <c r="CS97" i="28"/>
  <c r="CG97" i="28"/>
  <c r="BU97" i="28"/>
  <c r="BI97" i="28"/>
  <c r="AW97" i="28"/>
  <c r="AK97" i="28"/>
  <c r="HI97" i="28"/>
  <c r="GV97" i="28"/>
  <c r="GJ97" i="28"/>
  <c r="FX97" i="28"/>
  <c r="FL97" i="28"/>
  <c r="EZ97" i="28"/>
  <c r="EN97" i="28"/>
  <c r="EB97" i="28"/>
  <c r="DP97" i="28"/>
  <c r="DD97" i="28"/>
  <c r="CR97" i="28"/>
  <c r="CF97" i="28"/>
  <c r="BT97" i="28"/>
  <c r="BH97" i="28"/>
  <c r="AV97" i="28"/>
  <c r="AJ97" i="28"/>
  <c r="HH97" i="28"/>
  <c r="GU97" i="28"/>
  <c r="GI97" i="28"/>
  <c r="FW97" i="28"/>
  <c r="FK97" i="28"/>
  <c r="EY97" i="28"/>
  <c r="EM97" i="28"/>
  <c r="EA97" i="28"/>
  <c r="DO97" i="28"/>
  <c r="DC97" i="28"/>
  <c r="CQ97" i="28"/>
  <c r="CE97" i="28"/>
  <c r="BS97" i="28"/>
  <c r="BG97" i="28"/>
  <c r="AU97" i="28"/>
  <c r="AI97" i="28"/>
  <c r="HC97" i="28"/>
  <c r="FV97" i="28"/>
  <c r="EV97" i="28"/>
  <c r="DT97" i="28"/>
  <c r="CO97" i="28"/>
  <c r="BO97" i="28"/>
  <c r="AH97" i="28"/>
  <c r="GZ97" i="28"/>
  <c r="FU97" i="28"/>
  <c r="EU97" i="28"/>
  <c r="DN97" i="28"/>
  <c r="CN97" i="28"/>
  <c r="BL97" i="28"/>
  <c r="AG97" i="28"/>
  <c r="GS97" i="28"/>
  <c r="FS97" i="28"/>
  <c r="EL97" i="28"/>
  <c r="DL97" i="28"/>
  <c r="CJ97" i="28"/>
  <c r="BE97" i="28"/>
  <c r="AE97" i="28"/>
  <c r="GR97" i="28"/>
  <c r="FP97" i="28"/>
  <c r="EK97" i="28"/>
  <c r="DK97" i="28"/>
  <c r="CD97" i="28"/>
  <c r="BD97" i="28"/>
  <c r="HV97" i="28"/>
  <c r="GQ97" i="28"/>
  <c r="FJ97" i="28"/>
  <c r="EJ97" i="28"/>
  <c r="DH97" i="28"/>
  <c r="CC97" i="28"/>
  <c r="BC97" i="28"/>
  <c r="HU97" i="28"/>
  <c r="GN97" i="28"/>
  <c r="FI97" i="28"/>
  <c r="EI97" i="28"/>
  <c r="DB97" i="28"/>
  <c r="CB97" i="28"/>
  <c r="AZ97" i="28"/>
  <c r="HT97" i="28"/>
  <c r="GH97" i="28"/>
  <c r="FH97" i="28"/>
  <c r="EF97" i="28"/>
  <c r="DA97" i="28"/>
  <c r="CA97" i="28"/>
  <c r="AT97" i="28"/>
  <c r="GE97" i="28"/>
  <c r="DM97" i="28"/>
  <c r="AR97" i="28"/>
  <c r="GB97" i="28"/>
  <c r="CZ97" i="28"/>
  <c r="AQ97" i="28"/>
  <c r="FT97" i="28"/>
  <c r="CY97" i="28"/>
  <c r="AN97" i="28"/>
  <c r="FG97" i="28"/>
  <c r="CV97" i="28"/>
  <c r="AF97" i="28"/>
  <c r="FD97" i="28"/>
  <c r="CP97" i="28"/>
  <c r="HQ97" i="28"/>
  <c r="EX97" i="28"/>
  <c r="CM97" i="28"/>
  <c r="HG97" i="28"/>
  <c r="EW97" i="28"/>
  <c r="BX97" i="28"/>
  <c r="HF97" i="28"/>
  <c r="ER97" i="28"/>
  <c r="BR97" i="28"/>
  <c r="GG97" i="28"/>
  <c r="DX97" i="28"/>
  <c r="BF97" i="28"/>
  <c r="GT97" i="28"/>
  <c r="GF97" i="28"/>
  <c r="DZ97" i="28"/>
  <c r="DY97" i="28"/>
  <c r="DW97" i="28"/>
  <c r="BQ97" i="28"/>
  <c r="BP97" i="28"/>
  <c r="AS97" i="28"/>
  <c r="HE97" i="28"/>
  <c r="HM94" i="28"/>
  <c r="HA94" i="28"/>
  <c r="GO94" i="28"/>
  <c r="GC94" i="28"/>
  <c r="FQ94" i="28"/>
  <c r="FE94" i="28"/>
  <c r="ES94" i="28"/>
  <c r="EG94" i="28"/>
  <c r="DU94" i="28"/>
  <c r="DI94" i="28"/>
  <c r="CW94" i="28"/>
  <c r="CK94" i="28"/>
  <c r="BY94" i="28"/>
  <c r="BM94" i="28"/>
  <c r="BA94" i="28"/>
  <c r="AO94" i="28"/>
  <c r="HL94" i="28"/>
  <c r="GZ94" i="28"/>
  <c r="GN94" i="28"/>
  <c r="GB94" i="28"/>
  <c r="FP94" i="28"/>
  <c r="FD94" i="28"/>
  <c r="ER94" i="28"/>
  <c r="EF94" i="28"/>
  <c r="DT94" i="28"/>
  <c r="DH94" i="28"/>
  <c r="CV94" i="28"/>
  <c r="CJ94" i="28"/>
  <c r="BX94" i="28"/>
  <c r="BL94" i="28"/>
  <c r="AZ94" i="28"/>
  <c r="AN94" i="28"/>
  <c r="HV94" i="28"/>
  <c r="HJ94" i="28"/>
  <c r="GX94" i="28"/>
  <c r="GL94" i="28"/>
  <c r="FZ94" i="28"/>
  <c r="FN94" i="28"/>
  <c r="FB94" i="28"/>
  <c r="EP94" i="28"/>
  <c r="ED94" i="28"/>
  <c r="DR94" i="28"/>
  <c r="DF94" i="28"/>
  <c r="CT94" i="28"/>
  <c r="HT94" i="28"/>
  <c r="HH94" i="28"/>
  <c r="GV94" i="28"/>
  <c r="HS94" i="28"/>
  <c r="HG94" i="28"/>
  <c r="GU94" i="28"/>
  <c r="GI94" i="28"/>
  <c r="FW94" i="28"/>
  <c r="FK94" i="28"/>
  <c r="EY94" i="28"/>
  <c r="EM94" i="28"/>
  <c r="EA94" i="28"/>
  <c r="DO94" i="28"/>
  <c r="DC94" i="28"/>
  <c r="CQ94" i="28"/>
  <c r="CE94" i="28"/>
  <c r="BS94" i="28"/>
  <c r="BG94" i="28"/>
  <c r="AU94" i="28"/>
  <c r="AI94" i="28"/>
  <c r="HK94" i="28"/>
  <c r="GQ94" i="28"/>
  <c r="FX94" i="28"/>
  <c r="FG94" i="28"/>
  <c r="EN94" i="28"/>
  <c r="DW94" i="28"/>
  <c r="DD94" i="28"/>
  <c r="CM94" i="28"/>
  <c r="BV94" i="28"/>
  <c r="BF94" i="28"/>
  <c r="AQ94" i="28"/>
  <c r="HI94" i="28"/>
  <c r="GP94" i="28"/>
  <c r="FV94" i="28"/>
  <c r="FF94" i="28"/>
  <c r="EL94" i="28"/>
  <c r="DV94" i="28"/>
  <c r="DB94" i="28"/>
  <c r="CL94" i="28"/>
  <c r="BU94" i="28"/>
  <c r="BE94" i="28"/>
  <c r="AP94" i="28"/>
  <c r="HF94" i="28"/>
  <c r="GM94" i="28"/>
  <c r="FU94" i="28"/>
  <c r="FC94" i="28"/>
  <c r="EK94" i="28"/>
  <c r="DS94" i="28"/>
  <c r="DA94" i="28"/>
  <c r="CI94" i="28"/>
  <c r="BT94" i="28"/>
  <c r="BD94" i="28"/>
  <c r="AM94" i="28"/>
  <c r="HE94" i="28"/>
  <c r="GK94" i="28"/>
  <c r="FT94" i="28"/>
  <c r="FA94" i="28"/>
  <c r="EJ94" i="28"/>
  <c r="DQ94" i="28"/>
  <c r="CZ94" i="28"/>
  <c r="CH94" i="28"/>
  <c r="BR94" i="28"/>
  <c r="BC94" i="28"/>
  <c r="AL94" i="28"/>
  <c r="HD94" i="28"/>
  <c r="GJ94" i="28"/>
  <c r="FS94" i="28"/>
  <c r="EZ94" i="28"/>
  <c r="EI94" i="28"/>
  <c r="DP94" i="28"/>
  <c r="CY94" i="28"/>
  <c r="CG94" i="28"/>
  <c r="BQ94" i="28"/>
  <c r="BB94" i="28"/>
  <c r="AK94" i="28"/>
  <c r="HC94" i="28"/>
  <c r="GH94" i="28"/>
  <c r="FR94" i="28"/>
  <c r="EX94" i="28"/>
  <c r="EH94" i="28"/>
  <c r="DN94" i="28"/>
  <c r="CX94" i="28"/>
  <c r="CF94" i="28"/>
  <c r="BP94" i="28"/>
  <c r="AY94" i="28"/>
  <c r="AJ94" i="28"/>
  <c r="HU94" i="28"/>
  <c r="HB94" i="28"/>
  <c r="GG94" i="28"/>
  <c r="FO94" i="28"/>
  <c r="EW94" i="28"/>
  <c r="EE94" i="28"/>
  <c r="DM94" i="28"/>
  <c r="CU94" i="28"/>
  <c r="CD94" i="28"/>
  <c r="BO94" i="28"/>
  <c r="AX94" i="28"/>
  <c r="AH94" i="28"/>
  <c r="HR94" i="28"/>
  <c r="GY94" i="28"/>
  <c r="GF94" i="28"/>
  <c r="FM94" i="28"/>
  <c r="EV94" i="28"/>
  <c r="EC94" i="28"/>
  <c r="DL94" i="28"/>
  <c r="CS94" i="28"/>
  <c r="CC94" i="28"/>
  <c r="BN94" i="28"/>
  <c r="AW94" i="28"/>
  <c r="AG94" i="28"/>
  <c r="HO94" i="28"/>
  <c r="GS94" i="28"/>
  <c r="GA94" i="28"/>
  <c r="FI94" i="28"/>
  <c r="EQ94" i="28"/>
  <c r="DY94" i="28"/>
  <c r="DG94" i="28"/>
  <c r="CO94" i="28"/>
  <c r="BZ94" i="28"/>
  <c r="BI94" i="28"/>
  <c r="AS94" i="28"/>
  <c r="AD94" i="28"/>
  <c r="FL94" i="28"/>
  <c r="CR94" i="28"/>
  <c r="AF94" i="28"/>
  <c r="FJ94" i="28"/>
  <c r="CP94" i="28"/>
  <c r="AE94" i="28"/>
  <c r="FH94" i="28"/>
  <c r="CN94" i="28"/>
  <c r="HQ94" i="28"/>
  <c r="EU94" i="28"/>
  <c r="CB94" i="28"/>
  <c r="HP94" i="28"/>
  <c r="ET94" i="28"/>
  <c r="CA94" i="28"/>
  <c r="HN94" i="28"/>
  <c r="EO94" i="28"/>
  <c r="BW94" i="28"/>
  <c r="GW94" i="28"/>
  <c r="EB94" i="28"/>
  <c r="BK94" i="28"/>
  <c r="GT94" i="28"/>
  <c r="DZ94" i="28"/>
  <c r="BJ94" i="28"/>
  <c r="GR94" i="28"/>
  <c r="DX94" i="28"/>
  <c r="BH94" i="28"/>
  <c r="GD94" i="28"/>
  <c r="FY94" i="28"/>
  <c r="DK94" i="28"/>
  <c r="DJ94" i="28"/>
  <c r="DE94" i="28"/>
  <c r="AV94" i="28"/>
  <c r="AT94" i="28"/>
  <c r="AR94" i="28"/>
  <c r="GE94" i="28"/>
  <c r="PJ89" i="28"/>
  <c r="OX89" i="28"/>
  <c r="OL89" i="28"/>
  <c r="NZ89" i="28"/>
  <c r="NN89" i="28"/>
  <c r="NB89" i="28"/>
  <c r="MP89" i="28"/>
  <c r="MD89" i="28"/>
  <c r="LR89" i="28"/>
  <c r="LF89" i="28"/>
  <c r="KT89" i="28"/>
  <c r="KH89" i="28"/>
  <c r="JV89" i="28"/>
  <c r="JJ89" i="28"/>
  <c r="IX89" i="28"/>
  <c r="IL89" i="28"/>
  <c r="HZ89" i="28"/>
  <c r="PI89" i="28"/>
  <c r="OW89" i="28"/>
  <c r="OK89" i="28"/>
  <c r="NY89" i="28"/>
  <c r="NM89" i="28"/>
  <c r="NA89" i="28"/>
  <c r="MO89" i="28"/>
  <c r="MC89" i="28"/>
  <c r="LQ89" i="28"/>
  <c r="LE89" i="28"/>
  <c r="KS89" i="28"/>
  <c r="KG89" i="28"/>
  <c r="JU89" i="28"/>
  <c r="JI89" i="28"/>
  <c r="IW89" i="28"/>
  <c r="IK89" i="28"/>
  <c r="HY89" i="28"/>
  <c r="PG89" i="28"/>
  <c r="OU89" i="28"/>
  <c r="OI89" i="28"/>
  <c r="NW89" i="28"/>
  <c r="NK89" i="28"/>
  <c r="MY89" i="28"/>
  <c r="MM89" i="28"/>
  <c r="MA89" i="28"/>
  <c r="LO89" i="28"/>
  <c r="LC89" i="28"/>
  <c r="KQ89" i="28"/>
  <c r="KE89" i="28"/>
  <c r="JS89" i="28"/>
  <c r="JG89" i="28"/>
  <c r="IU89" i="28"/>
  <c r="II89" i="28"/>
  <c r="HW89" i="28"/>
  <c r="PF89" i="28"/>
  <c r="OT89" i="28"/>
  <c r="OH89" i="28"/>
  <c r="NV89" i="28"/>
  <c r="NJ89" i="28"/>
  <c r="MX89" i="28"/>
  <c r="ML89" i="28"/>
  <c r="LZ89" i="28"/>
  <c r="LN89" i="28"/>
  <c r="LB89" i="28"/>
  <c r="KP89" i="28"/>
  <c r="KD89" i="28"/>
  <c r="JR89" i="28"/>
  <c r="JF89" i="28"/>
  <c r="IT89" i="28"/>
  <c r="IH89" i="28"/>
  <c r="PE89" i="28"/>
  <c r="OS89" i="28"/>
  <c r="OG89" i="28"/>
  <c r="NU89" i="28"/>
  <c r="NI89" i="28"/>
  <c r="MW89" i="28"/>
  <c r="MK89" i="28"/>
  <c r="LY89" i="28"/>
  <c r="LM89" i="28"/>
  <c r="LA89" i="28"/>
  <c r="KO89" i="28"/>
  <c r="KC89" i="28"/>
  <c r="JQ89" i="28"/>
  <c r="JE89" i="28"/>
  <c r="IS89" i="28"/>
  <c r="IG89" i="28"/>
  <c r="PD89" i="28"/>
  <c r="OR89" i="28"/>
  <c r="OF89" i="28"/>
  <c r="NT89" i="28"/>
  <c r="NH89" i="28"/>
  <c r="MV89" i="28"/>
  <c r="MJ89" i="28"/>
  <c r="LX89" i="28"/>
  <c r="LL89" i="28"/>
  <c r="KZ89" i="28"/>
  <c r="KN89" i="28"/>
  <c r="KB89" i="28"/>
  <c r="JP89" i="28"/>
  <c r="JD89" i="28"/>
  <c r="IR89" i="28"/>
  <c r="IF89" i="28"/>
  <c r="PO89" i="28"/>
  <c r="PC89" i="28"/>
  <c r="OQ89" i="28"/>
  <c r="OE89" i="28"/>
  <c r="NS89" i="28"/>
  <c r="NG89" i="28"/>
  <c r="MU89" i="28"/>
  <c r="MI89" i="28"/>
  <c r="LW89" i="28"/>
  <c r="LK89" i="28"/>
  <c r="KY89" i="28"/>
  <c r="KM89" i="28"/>
  <c r="KA89" i="28"/>
  <c r="JO89" i="28"/>
  <c r="JC89" i="28"/>
  <c r="IQ89" i="28"/>
  <c r="IE89" i="28"/>
  <c r="PL89" i="28"/>
  <c r="PK89" i="28"/>
  <c r="OD89" i="28"/>
  <c r="ND89" i="28"/>
  <c r="MB89" i="28"/>
  <c r="KW89" i="28"/>
  <c r="JW89" i="28"/>
  <c r="IP89" i="28"/>
  <c r="S89" i="28"/>
  <c r="PH89" i="28"/>
  <c r="OC89" i="28"/>
  <c r="NC89" i="28"/>
  <c r="LV89" i="28"/>
  <c r="KV89" i="28"/>
  <c r="JT89" i="28"/>
  <c r="IO89" i="28"/>
  <c r="PA89" i="28"/>
  <c r="OA89" i="28"/>
  <c r="MT89" i="28"/>
  <c r="LT89" i="28"/>
  <c r="KR89" i="28"/>
  <c r="JM89" i="28"/>
  <c r="IM89" i="28"/>
  <c r="OZ89" i="28"/>
  <c r="NX89" i="28"/>
  <c r="MS89" i="28"/>
  <c r="LS89" i="28"/>
  <c r="KL89" i="28"/>
  <c r="JL89" i="28"/>
  <c r="IJ89" i="28"/>
  <c r="OY89" i="28"/>
  <c r="NR89" i="28"/>
  <c r="MR89" i="28"/>
  <c r="LP89" i="28"/>
  <c r="KK89" i="28"/>
  <c r="JK89" i="28"/>
  <c r="ID89" i="28"/>
  <c r="OV89" i="28"/>
  <c r="NQ89" i="28"/>
  <c r="MQ89" i="28"/>
  <c r="LJ89" i="28"/>
  <c r="KJ89" i="28"/>
  <c r="JH89" i="28"/>
  <c r="IC89" i="28"/>
  <c r="OP89" i="28"/>
  <c r="NP89" i="28"/>
  <c r="MN89" i="28"/>
  <c r="LI89" i="28"/>
  <c r="KI89" i="28"/>
  <c r="JB89" i="28"/>
  <c r="IB89" i="28"/>
  <c r="NE89" i="28"/>
  <c r="KF89" i="28"/>
  <c r="PN89" i="28"/>
  <c r="MZ89" i="28"/>
  <c r="JZ89" i="28"/>
  <c r="PM89" i="28"/>
  <c r="MH89" i="28"/>
  <c r="JY89" i="28"/>
  <c r="PB89" i="28"/>
  <c r="MG89" i="28"/>
  <c r="JX89" i="28"/>
  <c r="OO89" i="28"/>
  <c r="MF89" i="28"/>
  <c r="JN89" i="28"/>
  <c r="ON89" i="28"/>
  <c r="ME89" i="28"/>
  <c r="JA89" i="28"/>
  <c r="OM89" i="28"/>
  <c r="LU89" i="28"/>
  <c r="IZ89" i="28"/>
  <c r="OJ89" i="28"/>
  <c r="LH89" i="28"/>
  <c r="IY89" i="28"/>
  <c r="OB89" i="28"/>
  <c r="LG89" i="28"/>
  <c r="IV89" i="28"/>
  <c r="NL89" i="28"/>
  <c r="NF89" i="28"/>
  <c r="LD89" i="28"/>
  <c r="KX89" i="28"/>
  <c r="KU89" i="28"/>
  <c r="IN89" i="28"/>
  <c r="IA89" i="28"/>
  <c r="HX89" i="28"/>
  <c r="U89" i="28"/>
  <c r="NO89" i="28"/>
  <c r="HO70" i="28"/>
  <c r="HC70" i="28"/>
  <c r="GQ70" i="28"/>
  <c r="GE70" i="28"/>
  <c r="FS70" i="28"/>
  <c r="FG70" i="28"/>
  <c r="EU70" i="28"/>
  <c r="EI70" i="28"/>
  <c r="DW70" i="28"/>
  <c r="DK70" i="28"/>
  <c r="CY70" i="28"/>
  <c r="CM70" i="28"/>
  <c r="CA70" i="28"/>
  <c r="BO70" i="28"/>
  <c r="BC70" i="28"/>
  <c r="AQ70" i="28"/>
  <c r="AE70" i="28"/>
  <c r="HN70" i="28"/>
  <c r="HB70" i="28"/>
  <c r="GP70" i="28"/>
  <c r="GD70" i="28"/>
  <c r="FR70" i="28"/>
  <c r="FF70" i="28"/>
  <c r="ET70" i="28"/>
  <c r="EH70" i="28"/>
  <c r="DV70" i="28"/>
  <c r="DJ70" i="28"/>
  <c r="CX70" i="28"/>
  <c r="CL70" i="28"/>
  <c r="BZ70" i="28"/>
  <c r="BN70" i="28"/>
  <c r="BB70" i="28"/>
  <c r="AP70" i="28"/>
  <c r="AD70" i="28"/>
  <c r="HM70" i="28"/>
  <c r="HA70" i="28"/>
  <c r="GO70" i="28"/>
  <c r="GC70" i="28"/>
  <c r="FQ70" i="28"/>
  <c r="FE70" i="28"/>
  <c r="ES70" i="28"/>
  <c r="EG70" i="28"/>
  <c r="DU70" i="28"/>
  <c r="DI70" i="28"/>
  <c r="CW70" i="28"/>
  <c r="CK70" i="28"/>
  <c r="BY70" i="28"/>
  <c r="BM70" i="28"/>
  <c r="BA70" i="28"/>
  <c r="AO70" i="28"/>
  <c r="HL70" i="28"/>
  <c r="GZ70" i="28"/>
  <c r="GN70" i="28"/>
  <c r="GB70" i="28"/>
  <c r="FP70" i="28"/>
  <c r="FD70" i="28"/>
  <c r="ER70" i="28"/>
  <c r="EF70" i="28"/>
  <c r="DT70" i="28"/>
  <c r="DH70" i="28"/>
  <c r="CV70" i="28"/>
  <c r="CJ70" i="28"/>
  <c r="BX70" i="28"/>
  <c r="BL70" i="28"/>
  <c r="AZ70" i="28"/>
  <c r="AN70" i="28"/>
  <c r="HK70" i="28"/>
  <c r="GY70" i="28"/>
  <c r="GM70" i="28"/>
  <c r="GA70" i="28"/>
  <c r="FO70" i="28"/>
  <c r="FC70" i="28"/>
  <c r="EQ70" i="28"/>
  <c r="EE70" i="28"/>
  <c r="DS70" i="28"/>
  <c r="DG70" i="28"/>
  <c r="CU70" i="28"/>
  <c r="CI70" i="28"/>
  <c r="BW70" i="28"/>
  <c r="BK70" i="28"/>
  <c r="AY70" i="28"/>
  <c r="AM70" i="28"/>
  <c r="HV70" i="28"/>
  <c r="HJ70" i="28"/>
  <c r="GX70" i="28"/>
  <c r="GL70" i="28"/>
  <c r="FZ70" i="28"/>
  <c r="FN70" i="28"/>
  <c r="FB70" i="28"/>
  <c r="EP70" i="28"/>
  <c r="ED70" i="28"/>
  <c r="DR70" i="28"/>
  <c r="DF70" i="28"/>
  <c r="CT70" i="28"/>
  <c r="CH70" i="28"/>
  <c r="BV70" i="28"/>
  <c r="BJ70" i="28"/>
  <c r="AX70" i="28"/>
  <c r="AL70" i="28"/>
  <c r="HU70" i="28"/>
  <c r="HI70" i="28"/>
  <c r="GW70" i="28"/>
  <c r="GK70" i="28"/>
  <c r="FY70" i="28"/>
  <c r="FM70" i="28"/>
  <c r="FA70" i="28"/>
  <c r="EO70" i="28"/>
  <c r="EC70" i="28"/>
  <c r="DQ70" i="28"/>
  <c r="DE70" i="28"/>
  <c r="CS70" i="28"/>
  <c r="CG70" i="28"/>
  <c r="BU70" i="28"/>
  <c r="BI70" i="28"/>
  <c r="AW70" i="28"/>
  <c r="AK70" i="28"/>
  <c r="HT70" i="28"/>
  <c r="HH70" i="28"/>
  <c r="GV70" i="28"/>
  <c r="GJ70" i="28"/>
  <c r="FX70" i="28"/>
  <c r="FL70" i="28"/>
  <c r="EZ70" i="28"/>
  <c r="EN70" i="28"/>
  <c r="EB70" i="28"/>
  <c r="DP70" i="28"/>
  <c r="DD70" i="28"/>
  <c r="CR70" i="28"/>
  <c r="CF70" i="28"/>
  <c r="BT70" i="28"/>
  <c r="BH70" i="28"/>
  <c r="AV70" i="28"/>
  <c r="AJ70" i="28"/>
  <c r="HS70" i="28"/>
  <c r="HG70" i="28"/>
  <c r="GU70" i="28"/>
  <c r="GI70" i="28"/>
  <c r="FW70" i="28"/>
  <c r="FK70" i="28"/>
  <c r="EY70" i="28"/>
  <c r="EM70" i="28"/>
  <c r="EA70" i="28"/>
  <c r="DO70" i="28"/>
  <c r="DC70" i="28"/>
  <c r="CQ70" i="28"/>
  <c r="CE70" i="28"/>
  <c r="BS70" i="28"/>
  <c r="BG70" i="28"/>
  <c r="AU70" i="28"/>
  <c r="AI70" i="28"/>
  <c r="GG70" i="28"/>
  <c r="EK70" i="28"/>
  <c r="CO70" i="28"/>
  <c r="AS70" i="28"/>
  <c r="GF70" i="28"/>
  <c r="EJ70" i="28"/>
  <c r="CN70" i="28"/>
  <c r="AR70" i="28"/>
  <c r="HR70" i="28"/>
  <c r="FV70" i="28"/>
  <c r="DZ70" i="28"/>
  <c r="CD70" i="28"/>
  <c r="AH70" i="28"/>
  <c r="HQ70" i="28"/>
  <c r="FU70" i="28"/>
  <c r="DY70" i="28"/>
  <c r="CC70" i="28"/>
  <c r="AG70" i="28"/>
  <c r="HP70" i="28"/>
  <c r="FT70" i="28"/>
  <c r="DX70" i="28"/>
  <c r="CB70" i="28"/>
  <c r="AF70" i="28"/>
  <c r="HF70" i="28"/>
  <c r="FJ70" i="28"/>
  <c r="DN70" i="28"/>
  <c r="BR70" i="28"/>
  <c r="HE70" i="28"/>
  <c r="FI70" i="28"/>
  <c r="DM70" i="28"/>
  <c r="BQ70" i="28"/>
  <c r="HD70" i="28"/>
  <c r="FH70" i="28"/>
  <c r="DL70" i="28"/>
  <c r="BP70" i="28"/>
  <c r="GT70" i="28"/>
  <c r="EX70" i="28"/>
  <c r="DB70" i="28"/>
  <c r="BF70" i="28"/>
  <c r="GR70" i="28"/>
  <c r="GH70" i="28"/>
  <c r="EW70" i="28"/>
  <c r="EV70" i="28"/>
  <c r="EL70" i="28"/>
  <c r="DA70" i="28"/>
  <c r="CZ70" i="28"/>
  <c r="CP70" i="28"/>
  <c r="BE70" i="28"/>
  <c r="GS70" i="28"/>
  <c r="BD70" i="28"/>
  <c r="AT70" i="28"/>
  <c r="PI59" i="28"/>
  <c r="OW59" i="28"/>
  <c r="OK59" i="28"/>
  <c r="NY59" i="28"/>
  <c r="NM59" i="28"/>
  <c r="NA59" i="28"/>
  <c r="MO59" i="28"/>
  <c r="MC59" i="28"/>
  <c r="LQ59" i="28"/>
  <c r="LE59" i="28"/>
  <c r="KS59" i="28"/>
  <c r="KG59" i="28"/>
  <c r="JU59" i="28"/>
  <c r="JI59" i="28"/>
  <c r="IW59" i="28"/>
  <c r="IK59" i="28"/>
  <c r="HY59" i="28"/>
  <c r="PH59" i="28"/>
  <c r="OV59" i="28"/>
  <c r="OJ59" i="28"/>
  <c r="NX59" i="28"/>
  <c r="NL59" i="28"/>
  <c r="MZ59" i="28"/>
  <c r="MN59" i="28"/>
  <c r="MB59" i="28"/>
  <c r="LP59" i="28"/>
  <c r="LD59" i="28"/>
  <c r="KR59" i="28"/>
  <c r="KF59" i="28"/>
  <c r="JT59" i="28"/>
  <c r="JH59" i="28"/>
  <c r="IV59" i="28"/>
  <c r="IJ59" i="28"/>
  <c r="HX59" i="28"/>
  <c r="PF59" i="28"/>
  <c r="OT59" i="28"/>
  <c r="OH59" i="28"/>
  <c r="NV59" i="28"/>
  <c r="NJ59" i="28"/>
  <c r="MX59" i="28"/>
  <c r="ML59" i="28"/>
  <c r="LZ59" i="28"/>
  <c r="LN59" i="28"/>
  <c r="LB59" i="28"/>
  <c r="KP59" i="28"/>
  <c r="KD59" i="28"/>
  <c r="JR59" i="28"/>
  <c r="JF59" i="28"/>
  <c r="IT59" i="28"/>
  <c r="IH59" i="28"/>
  <c r="PN59" i="28"/>
  <c r="PB59" i="28"/>
  <c r="OP59" i="28"/>
  <c r="OD59" i="28"/>
  <c r="NR59" i="28"/>
  <c r="NF59" i="28"/>
  <c r="MT59" i="28"/>
  <c r="MH59" i="28"/>
  <c r="LV59" i="28"/>
  <c r="LJ59" i="28"/>
  <c r="KX59" i="28"/>
  <c r="KL59" i="28"/>
  <c r="JZ59" i="28"/>
  <c r="JN59" i="28"/>
  <c r="JB59" i="28"/>
  <c r="IP59" i="28"/>
  <c r="ID59" i="28"/>
  <c r="PK59" i="28"/>
  <c r="OR59" i="28"/>
  <c r="OA59" i="28"/>
  <c r="NH59" i="28"/>
  <c r="MQ59" i="28"/>
  <c r="LX59" i="28"/>
  <c r="LG59" i="28"/>
  <c r="KN59" i="28"/>
  <c r="JW59" i="28"/>
  <c r="JD59" i="28"/>
  <c r="IM59" i="28"/>
  <c r="PJ59" i="28"/>
  <c r="OQ59" i="28"/>
  <c r="NZ59" i="28"/>
  <c r="NG59" i="28"/>
  <c r="MP59" i="28"/>
  <c r="LW59" i="28"/>
  <c r="LF59" i="28"/>
  <c r="KM59" i="28"/>
  <c r="JV59" i="28"/>
  <c r="JC59" i="28"/>
  <c r="IL59" i="28"/>
  <c r="PG59" i="28"/>
  <c r="OO59" i="28"/>
  <c r="NW59" i="28"/>
  <c r="NE59" i="28"/>
  <c r="MM59" i="28"/>
  <c r="LU59" i="28"/>
  <c r="LC59" i="28"/>
  <c r="KK59" i="28"/>
  <c r="JS59" i="28"/>
  <c r="JA59" i="28"/>
  <c r="II59" i="28"/>
  <c r="PE59" i="28"/>
  <c r="ON59" i="28"/>
  <c r="NU59" i="28"/>
  <c r="ND59" i="28"/>
  <c r="MK59" i="28"/>
  <c r="LT59" i="28"/>
  <c r="LA59" i="28"/>
  <c r="KJ59" i="28"/>
  <c r="JQ59" i="28"/>
  <c r="IZ59" i="28"/>
  <c r="IG59" i="28"/>
  <c r="U59" i="28"/>
  <c r="PD59" i="28"/>
  <c r="OM59" i="28"/>
  <c r="NT59" i="28"/>
  <c r="NC59" i="28"/>
  <c r="MJ59" i="28"/>
  <c r="LS59" i="28"/>
  <c r="KZ59" i="28"/>
  <c r="KI59" i="28"/>
  <c r="JP59" i="28"/>
  <c r="IY59" i="28"/>
  <c r="IF59" i="28"/>
  <c r="S59" i="28"/>
  <c r="PC59" i="28"/>
  <c r="OL59" i="28"/>
  <c r="NS59" i="28"/>
  <c r="NB59" i="28"/>
  <c r="MI59" i="28"/>
  <c r="LR59" i="28"/>
  <c r="KY59" i="28"/>
  <c r="KH59" i="28"/>
  <c r="JO59" i="28"/>
  <c r="IX59" i="28"/>
  <c r="IE59" i="28"/>
  <c r="PA59" i="28"/>
  <c r="OI59" i="28"/>
  <c r="NQ59" i="28"/>
  <c r="MY59" i="28"/>
  <c r="MG59" i="28"/>
  <c r="LO59" i="28"/>
  <c r="KW59" i="28"/>
  <c r="KE59" i="28"/>
  <c r="JM59" i="28"/>
  <c r="IU59" i="28"/>
  <c r="IC59" i="28"/>
  <c r="OZ59" i="28"/>
  <c r="OG59" i="28"/>
  <c r="NP59" i="28"/>
  <c r="MW59" i="28"/>
  <c r="MF59" i="28"/>
  <c r="LM59" i="28"/>
  <c r="KV59" i="28"/>
  <c r="KC59" i="28"/>
  <c r="JL59" i="28"/>
  <c r="IS59" i="28"/>
  <c r="IB59" i="28"/>
  <c r="OY59" i="28"/>
  <c r="OF59" i="28"/>
  <c r="NO59" i="28"/>
  <c r="MV59" i="28"/>
  <c r="ME59" i="28"/>
  <c r="LL59" i="28"/>
  <c r="KU59" i="28"/>
  <c r="KB59" i="28"/>
  <c r="JK59" i="28"/>
  <c r="IR59" i="28"/>
  <c r="IA59" i="28"/>
  <c r="NI59" i="28"/>
  <c r="KO59" i="28"/>
  <c r="PO59" i="28"/>
  <c r="MU59" i="28"/>
  <c r="KA59" i="28"/>
  <c r="PM59" i="28"/>
  <c r="MS59" i="28"/>
  <c r="JY59" i="28"/>
  <c r="PL59" i="28"/>
  <c r="MR59" i="28"/>
  <c r="JX59" i="28"/>
  <c r="OX59" i="28"/>
  <c r="MD59" i="28"/>
  <c r="JJ59" i="28"/>
  <c r="OU59" i="28"/>
  <c r="MA59" i="28"/>
  <c r="JG59" i="28"/>
  <c r="OS59" i="28"/>
  <c r="LY59" i="28"/>
  <c r="JE59" i="28"/>
  <c r="OE59" i="28"/>
  <c r="LK59" i="28"/>
  <c r="IQ59" i="28"/>
  <c r="OC59" i="28"/>
  <c r="LI59" i="28"/>
  <c r="IO59" i="28"/>
  <c r="KT59" i="28"/>
  <c r="KQ59" i="28"/>
  <c r="IN59" i="28"/>
  <c r="HZ59" i="28"/>
  <c r="HW59" i="28"/>
  <c r="OB59" i="28"/>
  <c r="NN59" i="28"/>
  <c r="NK59" i="28"/>
  <c r="LH59" i="28"/>
  <c r="PD55" i="28"/>
  <c r="OR55" i="28"/>
  <c r="OF55" i="28"/>
  <c r="NT55" i="28"/>
  <c r="NH55" i="28"/>
  <c r="MV55" i="28"/>
  <c r="MJ55" i="28"/>
  <c r="LX55" i="28"/>
  <c r="LL55" i="28"/>
  <c r="KZ55" i="28"/>
  <c r="KN55" i="28"/>
  <c r="KB55" i="28"/>
  <c r="JP55" i="28"/>
  <c r="JD55" i="28"/>
  <c r="IR55" i="28"/>
  <c r="IF55" i="28"/>
  <c r="PO55" i="28"/>
  <c r="PC55" i="28"/>
  <c r="OQ55" i="28"/>
  <c r="OE55" i="28"/>
  <c r="NS55" i="28"/>
  <c r="NG55" i="28"/>
  <c r="MU55" i="28"/>
  <c r="MI55" i="28"/>
  <c r="LW55" i="28"/>
  <c r="LK55" i="28"/>
  <c r="KY55" i="28"/>
  <c r="KM55" i="28"/>
  <c r="KA55" i="28"/>
  <c r="JO55" i="28"/>
  <c r="JC55" i="28"/>
  <c r="IQ55" i="28"/>
  <c r="IE55" i="28"/>
  <c r="PM55" i="28"/>
  <c r="PA55" i="28"/>
  <c r="OO55" i="28"/>
  <c r="OC55" i="28"/>
  <c r="NQ55" i="28"/>
  <c r="NE55" i="28"/>
  <c r="MS55" i="28"/>
  <c r="MG55" i="28"/>
  <c r="LU55" i="28"/>
  <c r="LI55" i="28"/>
  <c r="KW55" i="28"/>
  <c r="KK55" i="28"/>
  <c r="JY55" i="28"/>
  <c r="JM55" i="28"/>
  <c r="JA55" i="28"/>
  <c r="IO55" i="28"/>
  <c r="IC55" i="28"/>
  <c r="S55" i="28"/>
  <c r="PL55" i="28"/>
  <c r="OZ55" i="28"/>
  <c r="ON55" i="28"/>
  <c r="OB55" i="28"/>
  <c r="NP55" i="28"/>
  <c r="ND55" i="28"/>
  <c r="MR55" i="28"/>
  <c r="MF55" i="28"/>
  <c r="LT55" i="28"/>
  <c r="LH55" i="28"/>
  <c r="KV55" i="28"/>
  <c r="KJ55" i="28"/>
  <c r="JX55" i="28"/>
  <c r="JL55" i="28"/>
  <c r="IZ55" i="28"/>
  <c r="IN55" i="28"/>
  <c r="IB55" i="28"/>
  <c r="PK55" i="28"/>
  <c r="OY55" i="28"/>
  <c r="OM55" i="28"/>
  <c r="OA55" i="28"/>
  <c r="NO55" i="28"/>
  <c r="NC55" i="28"/>
  <c r="MQ55" i="28"/>
  <c r="ME55" i="28"/>
  <c r="LS55" i="28"/>
  <c r="LG55" i="28"/>
  <c r="KU55" i="28"/>
  <c r="KI55" i="28"/>
  <c r="JW55" i="28"/>
  <c r="JK55" i="28"/>
  <c r="IY55" i="28"/>
  <c r="IM55" i="28"/>
  <c r="IA55" i="28"/>
  <c r="PJ55" i="28"/>
  <c r="OX55" i="28"/>
  <c r="OL55" i="28"/>
  <c r="NZ55" i="28"/>
  <c r="NN55" i="28"/>
  <c r="NB55" i="28"/>
  <c r="MP55" i="28"/>
  <c r="MD55" i="28"/>
  <c r="LR55" i="28"/>
  <c r="LF55" i="28"/>
  <c r="KT55" i="28"/>
  <c r="KH55" i="28"/>
  <c r="JV55" i="28"/>
  <c r="JJ55" i="28"/>
  <c r="IX55" i="28"/>
  <c r="IL55" i="28"/>
  <c r="HZ55" i="28"/>
  <c r="PI55" i="28"/>
  <c r="OW55" i="28"/>
  <c r="OK55" i="28"/>
  <c r="NY55" i="28"/>
  <c r="NM55" i="28"/>
  <c r="NA55" i="28"/>
  <c r="MO55" i="28"/>
  <c r="MC55" i="28"/>
  <c r="LQ55" i="28"/>
  <c r="LE55" i="28"/>
  <c r="KS55" i="28"/>
  <c r="KG55" i="28"/>
  <c r="JU55" i="28"/>
  <c r="JI55" i="28"/>
  <c r="IW55" i="28"/>
  <c r="IK55" i="28"/>
  <c r="HY55" i="28"/>
  <c r="PG55" i="28"/>
  <c r="OG55" i="28"/>
  <c r="MZ55" i="28"/>
  <c r="LZ55" i="28"/>
  <c r="KX55" i="28"/>
  <c r="JS55" i="28"/>
  <c r="IS55" i="28"/>
  <c r="U55" i="28"/>
  <c r="PF55" i="28"/>
  <c r="OD55" i="28"/>
  <c r="MY55" i="28"/>
  <c r="LY55" i="28"/>
  <c r="KR55" i="28"/>
  <c r="JR55" i="28"/>
  <c r="IP55" i="28"/>
  <c r="PE55" i="28"/>
  <c r="NX55" i="28"/>
  <c r="MX55" i="28"/>
  <c r="LV55" i="28"/>
  <c r="KQ55" i="28"/>
  <c r="JQ55" i="28"/>
  <c r="IJ55" i="28"/>
  <c r="PB55" i="28"/>
  <c r="NW55" i="28"/>
  <c r="MW55" i="28"/>
  <c r="LP55" i="28"/>
  <c r="KP55" i="28"/>
  <c r="JN55" i="28"/>
  <c r="II55" i="28"/>
  <c r="OV55" i="28"/>
  <c r="NV55" i="28"/>
  <c r="MT55" i="28"/>
  <c r="LO55" i="28"/>
  <c r="KO55" i="28"/>
  <c r="JH55" i="28"/>
  <c r="IH55" i="28"/>
  <c r="OU55" i="28"/>
  <c r="NU55" i="28"/>
  <c r="MN55" i="28"/>
  <c r="LN55" i="28"/>
  <c r="KL55" i="28"/>
  <c r="JG55" i="28"/>
  <c r="IG55" i="28"/>
  <c r="OT55" i="28"/>
  <c r="NR55" i="28"/>
  <c r="MM55" i="28"/>
  <c r="LM55" i="28"/>
  <c r="KF55" i="28"/>
  <c r="JF55" i="28"/>
  <c r="ID55" i="28"/>
  <c r="OS55" i="28"/>
  <c r="NL55" i="28"/>
  <c r="ML55" i="28"/>
  <c r="LJ55" i="28"/>
  <c r="KE55" i="28"/>
  <c r="JE55" i="28"/>
  <c r="HX55" i="28"/>
  <c r="OP55" i="28"/>
  <c r="NK55" i="28"/>
  <c r="MK55" i="28"/>
  <c r="LD55" i="28"/>
  <c r="KD55" i="28"/>
  <c r="JB55" i="28"/>
  <c r="HW55" i="28"/>
  <c r="OH55" i="28"/>
  <c r="JT55" i="28"/>
  <c r="NJ55" i="28"/>
  <c r="IV55" i="28"/>
  <c r="NI55" i="28"/>
  <c r="IU55" i="28"/>
  <c r="NF55" i="28"/>
  <c r="IT55" i="28"/>
  <c r="MH55" i="28"/>
  <c r="MB55" i="28"/>
  <c r="MA55" i="28"/>
  <c r="LC55" i="28"/>
  <c r="PN55" i="28"/>
  <c r="LB55" i="28"/>
  <c r="PH55" i="28"/>
  <c r="OJ55" i="28"/>
  <c r="OI55" i="28"/>
  <c r="LA55" i="28"/>
  <c r="KC55" i="28"/>
  <c r="JZ55" i="28"/>
  <c r="HU44" i="28"/>
  <c r="HI44" i="28"/>
  <c r="GW44" i="28"/>
  <c r="GK44" i="28"/>
  <c r="FY44" i="28"/>
  <c r="FM44" i="28"/>
  <c r="FA44" i="28"/>
  <c r="EO44" i="28"/>
  <c r="EC44" i="28"/>
  <c r="DQ44" i="28"/>
  <c r="DE44" i="28"/>
  <c r="CS44" i="28"/>
  <c r="CG44" i="28"/>
  <c r="BU44" i="28"/>
  <c r="BI44" i="28"/>
  <c r="AW44" i="28"/>
  <c r="AK44" i="28"/>
  <c r="HT44" i="28"/>
  <c r="HH44" i="28"/>
  <c r="GV44" i="28"/>
  <c r="GJ44" i="28"/>
  <c r="FX44" i="28"/>
  <c r="FL44" i="28"/>
  <c r="EZ44" i="28"/>
  <c r="EN44" i="28"/>
  <c r="EB44" i="28"/>
  <c r="DP44" i="28"/>
  <c r="DD44" i="28"/>
  <c r="CR44" i="28"/>
  <c r="CF44" i="28"/>
  <c r="BT44" i="28"/>
  <c r="BH44" i="28"/>
  <c r="AV44" i="28"/>
  <c r="AJ44" i="28"/>
  <c r="HS44" i="28"/>
  <c r="HG44" i="28"/>
  <c r="GU44" i="28"/>
  <c r="GI44" i="28"/>
  <c r="FW44" i="28"/>
  <c r="FK44" i="28"/>
  <c r="EY44" i="28"/>
  <c r="EM44" i="28"/>
  <c r="EA44" i="28"/>
  <c r="DO44" i="28"/>
  <c r="DC44" i="28"/>
  <c r="CQ44" i="28"/>
  <c r="CE44" i="28"/>
  <c r="BS44" i="28"/>
  <c r="BG44" i="28"/>
  <c r="AU44" i="28"/>
  <c r="AI44" i="28"/>
  <c r="HR44" i="28"/>
  <c r="HF44" i="28"/>
  <c r="GT44" i="28"/>
  <c r="GH44" i="28"/>
  <c r="FV44" i="28"/>
  <c r="FJ44" i="28"/>
  <c r="EX44" i="28"/>
  <c r="EL44" i="28"/>
  <c r="DZ44" i="28"/>
  <c r="DN44" i="28"/>
  <c r="DB44" i="28"/>
  <c r="CP44" i="28"/>
  <c r="CD44" i="28"/>
  <c r="BR44" i="28"/>
  <c r="BF44" i="28"/>
  <c r="AT44" i="28"/>
  <c r="AH44" i="28"/>
  <c r="HQ44" i="28"/>
  <c r="HE44" i="28"/>
  <c r="GS44" i="28"/>
  <c r="GG44" i="28"/>
  <c r="FU44" i="28"/>
  <c r="FI44" i="28"/>
  <c r="EW44" i="28"/>
  <c r="EK44" i="28"/>
  <c r="DY44" i="28"/>
  <c r="DM44" i="28"/>
  <c r="DA44" i="28"/>
  <c r="CO44" i="28"/>
  <c r="CC44" i="28"/>
  <c r="BQ44" i="28"/>
  <c r="BE44" i="28"/>
  <c r="AS44" i="28"/>
  <c r="AG44" i="28"/>
  <c r="HP44" i="28"/>
  <c r="HD44" i="28"/>
  <c r="GR44" i="28"/>
  <c r="GF44" i="28"/>
  <c r="FT44" i="28"/>
  <c r="FH44" i="28"/>
  <c r="EV44" i="28"/>
  <c r="EJ44" i="28"/>
  <c r="DX44" i="28"/>
  <c r="DL44" i="28"/>
  <c r="CZ44" i="28"/>
  <c r="CN44" i="28"/>
  <c r="CB44" i="28"/>
  <c r="BP44" i="28"/>
  <c r="BD44" i="28"/>
  <c r="AR44" i="28"/>
  <c r="AF44" i="28"/>
  <c r="HO44" i="28"/>
  <c r="HC44" i="28"/>
  <c r="GQ44" i="28"/>
  <c r="GE44" i="28"/>
  <c r="FS44" i="28"/>
  <c r="FG44" i="28"/>
  <c r="EU44" i="28"/>
  <c r="EI44" i="28"/>
  <c r="DW44" i="28"/>
  <c r="DK44" i="28"/>
  <c r="CY44" i="28"/>
  <c r="CM44" i="28"/>
  <c r="CA44" i="28"/>
  <c r="BO44" i="28"/>
  <c r="BC44" i="28"/>
  <c r="AQ44" i="28"/>
  <c r="AE44" i="28"/>
  <c r="HN44" i="28"/>
  <c r="HB44" i="28"/>
  <c r="GP44" i="28"/>
  <c r="GD44" i="28"/>
  <c r="FR44" i="28"/>
  <c r="FF44" i="28"/>
  <c r="ET44" i="28"/>
  <c r="EH44" i="28"/>
  <c r="DV44" i="28"/>
  <c r="DJ44" i="28"/>
  <c r="CX44" i="28"/>
  <c r="CL44" i="28"/>
  <c r="BZ44" i="28"/>
  <c r="BN44" i="28"/>
  <c r="BB44" i="28"/>
  <c r="AP44" i="28"/>
  <c r="AD44" i="28"/>
  <c r="HM44" i="28"/>
  <c r="HA44" i="28"/>
  <c r="GO44" i="28"/>
  <c r="GC44" i="28"/>
  <c r="FQ44" i="28"/>
  <c r="FE44" i="28"/>
  <c r="ES44" i="28"/>
  <c r="EG44" i="28"/>
  <c r="DU44" i="28"/>
  <c r="DI44" i="28"/>
  <c r="CW44" i="28"/>
  <c r="CK44" i="28"/>
  <c r="BY44" i="28"/>
  <c r="BM44" i="28"/>
  <c r="BA44" i="28"/>
  <c r="AO44" i="28"/>
  <c r="GA44" i="28"/>
  <c r="EE44" i="28"/>
  <c r="CI44" i="28"/>
  <c r="AM44" i="28"/>
  <c r="HV44" i="28"/>
  <c r="FZ44" i="28"/>
  <c r="ED44" i="28"/>
  <c r="CH44" i="28"/>
  <c r="AL44" i="28"/>
  <c r="HL44" i="28"/>
  <c r="FP44" i="28"/>
  <c r="DT44" i="28"/>
  <c r="BX44" i="28"/>
  <c r="HK44" i="28"/>
  <c r="FO44" i="28"/>
  <c r="DS44" i="28"/>
  <c r="BW44" i="28"/>
  <c r="HJ44" i="28"/>
  <c r="FN44" i="28"/>
  <c r="DR44" i="28"/>
  <c r="BV44" i="28"/>
  <c r="GZ44" i="28"/>
  <c r="FD44" i="28"/>
  <c r="DH44" i="28"/>
  <c r="BL44" i="28"/>
  <c r="GY44" i="28"/>
  <c r="FC44" i="28"/>
  <c r="DG44" i="28"/>
  <c r="BK44" i="28"/>
  <c r="GX44" i="28"/>
  <c r="FB44" i="28"/>
  <c r="DF44" i="28"/>
  <c r="BJ44" i="28"/>
  <c r="GN44" i="28"/>
  <c r="ER44" i="28"/>
  <c r="CV44" i="28"/>
  <c r="AZ44" i="28"/>
  <c r="GM44" i="28"/>
  <c r="GL44" i="28"/>
  <c r="GB44" i="28"/>
  <c r="EQ44" i="28"/>
  <c r="EP44" i="28"/>
  <c r="EF44" i="28"/>
  <c r="CU44" i="28"/>
  <c r="CT44" i="28"/>
  <c r="CJ44" i="28"/>
  <c r="AY44" i="28"/>
  <c r="AX44" i="28"/>
  <c r="AN44" i="28"/>
  <c r="HU28" i="28"/>
  <c r="HI28" i="28"/>
  <c r="GW28" i="28"/>
  <c r="GK28" i="28"/>
  <c r="FY28" i="28"/>
  <c r="FM28" i="28"/>
  <c r="FA28" i="28"/>
  <c r="EO28" i="28"/>
  <c r="EC28" i="28"/>
  <c r="DQ28" i="28"/>
  <c r="DE28" i="28"/>
  <c r="CS28" i="28"/>
  <c r="CG28" i="28"/>
  <c r="BU28" i="28"/>
  <c r="BI28" i="28"/>
  <c r="AW28" i="28"/>
  <c r="AK28" i="28"/>
  <c r="HT28" i="28"/>
  <c r="HH28" i="28"/>
  <c r="GV28" i="28"/>
  <c r="GJ28" i="28"/>
  <c r="FX28" i="28"/>
  <c r="FL28" i="28"/>
  <c r="EZ28" i="28"/>
  <c r="EN28" i="28"/>
  <c r="EB28" i="28"/>
  <c r="DP28" i="28"/>
  <c r="DD28" i="28"/>
  <c r="CR28" i="28"/>
  <c r="CF28" i="28"/>
  <c r="BT28" i="28"/>
  <c r="BH28" i="28"/>
  <c r="AV28" i="28"/>
  <c r="AJ28" i="28"/>
  <c r="HS28" i="28"/>
  <c r="HG28" i="28"/>
  <c r="GU28" i="28"/>
  <c r="GI28" i="28"/>
  <c r="FW28" i="28"/>
  <c r="FK28" i="28"/>
  <c r="EY28" i="28"/>
  <c r="EM28" i="28"/>
  <c r="EA28" i="28"/>
  <c r="DO28" i="28"/>
  <c r="DC28" i="28"/>
  <c r="CQ28" i="28"/>
  <c r="CE28" i="28"/>
  <c r="BS28" i="28"/>
  <c r="BG28" i="28"/>
  <c r="AU28" i="28"/>
  <c r="AI28" i="28"/>
  <c r="HR28" i="28"/>
  <c r="HF28" i="28"/>
  <c r="GT28" i="28"/>
  <c r="GH28" i="28"/>
  <c r="FV28" i="28"/>
  <c r="FJ28" i="28"/>
  <c r="EX28" i="28"/>
  <c r="EL28" i="28"/>
  <c r="DZ28" i="28"/>
  <c r="DN28" i="28"/>
  <c r="DB28" i="28"/>
  <c r="CP28" i="28"/>
  <c r="CD28" i="28"/>
  <c r="BR28" i="28"/>
  <c r="BF28" i="28"/>
  <c r="AT28" i="28"/>
  <c r="AH28" i="28"/>
  <c r="HQ28" i="28"/>
  <c r="HE28" i="28"/>
  <c r="GS28" i="28"/>
  <c r="GG28" i="28"/>
  <c r="FU28" i="28"/>
  <c r="FI28" i="28"/>
  <c r="EW28" i="28"/>
  <c r="EK28" i="28"/>
  <c r="DY28" i="28"/>
  <c r="DM28" i="28"/>
  <c r="DA28" i="28"/>
  <c r="CO28" i="28"/>
  <c r="CC28" i="28"/>
  <c r="BQ28" i="28"/>
  <c r="BE28" i="28"/>
  <c r="AS28" i="28"/>
  <c r="AG28" i="28"/>
  <c r="HP28" i="28"/>
  <c r="HD28" i="28"/>
  <c r="GR28" i="28"/>
  <c r="GF28" i="28"/>
  <c r="FT28" i="28"/>
  <c r="FH28" i="28"/>
  <c r="EV28" i="28"/>
  <c r="EJ28" i="28"/>
  <c r="DX28" i="28"/>
  <c r="DL28" i="28"/>
  <c r="CZ28" i="28"/>
  <c r="CN28" i="28"/>
  <c r="CB28" i="28"/>
  <c r="BP28" i="28"/>
  <c r="BD28" i="28"/>
  <c r="AR28" i="28"/>
  <c r="AF28" i="28"/>
  <c r="HO28" i="28"/>
  <c r="HC28" i="28"/>
  <c r="GQ28" i="28"/>
  <c r="GE28" i="28"/>
  <c r="FS28" i="28"/>
  <c r="FG28" i="28"/>
  <c r="EU28" i="28"/>
  <c r="EI28" i="28"/>
  <c r="DW28" i="28"/>
  <c r="DK28" i="28"/>
  <c r="CY28" i="28"/>
  <c r="CM28" i="28"/>
  <c r="CA28" i="28"/>
  <c r="BO28" i="28"/>
  <c r="BC28" i="28"/>
  <c r="AQ28" i="28"/>
  <c r="AE28" i="28"/>
  <c r="HN28" i="28"/>
  <c r="HB28" i="28"/>
  <c r="GP28" i="28"/>
  <c r="GD28" i="28"/>
  <c r="FR28" i="28"/>
  <c r="FF28" i="28"/>
  <c r="ET28" i="28"/>
  <c r="EH28" i="28"/>
  <c r="DV28" i="28"/>
  <c r="DJ28" i="28"/>
  <c r="CX28" i="28"/>
  <c r="CL28" i="28"/>
  <c r="BZ28" i="28"/>
  <c r="BN28" i="28"/>
  <c r="BB28" i="28"/>
  <c r="AP28" i="28"/>
  <c r="AD28" i="28"/>
  <c r="HM28" i="28"/>
  <c r="HA28" i="28"/>
  <c r="GO28" i="28"/>
  <c r="GC28" i="28"/>
  <c r="FQ28" i="28"/>
  <c r="FE28" i="28"/>
  <c r="ES28" i="28"/>
  <c r="EG28" i="28"/>
  <c r="DU28" i="28"/>
  <c r="DI28" i="28"/>
  <c r="CW28" i="28"/>
  <c r="CK28" i="28"/>
  <c r="BY28" i="28"/>
  <c r="BM28" i="28"/>
  <c r="BA28" i="28"/>
  <c r="AO28" i="28"/>
  <c r="GZ28" i="28"/>
  <c r="FD28" i="28"/>
  <c r="DH28" i="28"/>
  <c r="BL28" i="28"/>
  <c r="GY28" i="28"/>
  <c r="FC28" i="28"/>
  <c r="DG28" i="28"/>
  <c r="BK28" i="28"/>
  <c r="GX28" i="28"/>
  <c r="FB28" i="28"/>
  <c r="DF28" i="28"/>
  <c r="BJ28" i="28"/>
  <c r="GN28" i="28"/>
  <c r="ER28" i="28"/>
  <c r="CV28" i="28"/>
  <c r="AZ28" i="28"/>
  <c r="GM28" i="28"/>
  <c r="EQ28" i="28"/>
  <c r="CU28" i="28"/>
  <c r="AY28" i="28"/>
  <c r="GL28" i="28"/>
  <c r="EP28" i="28"/>
  <c r="CT28" i="28"/>
  <c r="AX28" i="28"/>
  <c r="GB28" i="28"/>
  <c r="EF28" i="28"/>
  <c r="CJ28" i="28"/>
  <c r="AN28" i="28"/>
  <c r="GA28" i="28"/>
  <c r="EE28" i="28"/>
  <c r="CI28" i="28"/>
  <c r="AM28" i="28"/>
  <c r="HV28" i="28"/>
  <c r="FZ28" i="28"/>
  <c r="ED28" i="28"/>
  <c r="CH28" i="28"/>
  <c r="AL28" i="28"/>
  <c r="DT28" i="28"/>
  <c r="DS28" i="28"/>
  <c r="DR28" i="28"/>
  <c r="BX28" i="28"/>
  <c r="BW28" i="28"/>
  <c r="BV28" i="28"/>
  <c r="HL28" i="28"/>
  <c r="HK28" i="28"/>
  <c r="HJ28" i="28"/>
  <c r="FN28" i="28"/>
  <c r="FP28" i="28"/>
  <c r="FO28" i="28"/>
  <c r="PJ22" i="28"/>
  <c r="OX22" i="28"/>
  <c r="OL22" i="28"/>
  <c r="NZ22" i="28"/>
  <c r="NN22" i="28"/>
  <c r="NB22" i="28"/>
  <c r="MP22" i="28"/>
  <c r="MD22" i="28"/>
  <c r="LR22" i="28"/>
  <c r="LF22" i="28"/>
  <c r="KT22" i="28"/>
  <c r="KH22" i="28"/>
  <c r="JV22" i="28"/>
  <c r="JJ22" i="28"/>
  <c r="IX22" i="28"/>
  <c r="IL22" i="28"/>
  <c r="HZ22" i="28"/>
  <c r="PI22" i="28"/>
  <c r="OW22" i="28"/>
  <c r="OK22" i="28"/>
  <c r="NY22" i="28"/>
  <c r="NM22" i="28"/>
  <c r="NA22" i="28"/>
  <c r="MO22" i="28"/>
  <c r="MC22" i="28"/>
  <c r="LQ22" i="28"/>
  <c r="LE22" i="28"/>
  <c r="KS22" i="28"/>
  <c r="KG22" i="28"/>
  <c r="JU22" i="28"/>
  <c r="JI22" i="28"/>
  <c r="IW22" i="28"/>
  <c r="IK22" i="28"/>
  <c r="HY22" i="28"/>
  <c r="PG22" i="28"/>
  <c r="OU22" i="28"/>
  <c r="OI22" i="28"/>
  <c r="NW22" i="28"/>
  <c r="NK22" i="28"/>
  <c r="MY22" i="28"/>
  <c r="MM22" i="28"/>
  <c r="MA22" i="28"/>
  <c r="LO22" i="28"/>
  <c r="LC22" i="28"/>
  <c r="KQ22" i="28"/>
  <c r="KE22" i="28"/>
  <c r="JS22" i="28"/>
  <c r="JG22" i="28"/>
  <c r="IU22" i="28"/>
  <c r="II22" i="28"/>
  <c r="HW22" i="28"/>
  <c r="PD22" i="28"/>
  <c r="OR22" i="28"/>
  <c r="OF22" i="28"/>
  <c r="NT22" i="28"/>
  <c r="NH22" i="28"/>
  <c r="MV22" i="28"/>
  <c r="MJ22" i="28"/>
  <c r="PO22" i="28"/>
  <c r="PC22" i="28"/>
  <c r="OQ22" i="28"/>
  <c r="OE22" i="28"/>
  <c r="NS22" i="28"/>
  <c r="NG22" i="28"/>
  <c r="MU22" i="28"/>
  <c r="MI22" i="28"/>
  <c r="LW22" i="28"/>
  <c r="LK22" i="28"/>
  <c r="KY22" i="28"/>
  <c r="KM22" i="28"/>
  <c r="KA22" i="28"/>
  <c r="JO22" i="28"/>
  <c r="JC22" i="28"/>
  <c r="IQ22" i="28"/>
  <c r="IE22" i="28"/>
  <c r="PH22" i="28"/>
  <c r="ON22" i="28"/>
  <c r="NR22" i="28"/>
  <c r="MX22" i="28"/>
  <c r="ME22" i="28"/>
  <c r="LL22" i="28"/>
  <c r="KU22" i="28"/>
  <c r="KB22" i="28"/>
  <c r="JK22" i="28"/>
  <c r="IR22" i="28"/>
  <c r="IA22" i="28"/>
  <c r="PF22" i="28"/>
  <c r="OM22" i="28"/>
  <c r="NQ22" i="28"/>
  <c r="MW22" i="28"/>
  <c r="MB22" i="28"/>
  <c r="LJ22" i="28"/>
  <c r="KR22" i="28"/>
  <c r="JZ22" i="28"/>
  <c r="JH22" i="28"/>
  <c r="IP22" i="28"/>
  <c r="HX22" i="28"/>
  <c r="PE22" i="28"/>
  <c r="OJ22" i="28"/>
  <c r="NP22" i="28"/>
  <c r="MT22" i="28"/>
  <c r="LZ22" i="28"/>
  <c r="LI22" i="28"/>
  <c r="KP22" i="28"/>
  <c r="JY22" i="28"/>
  <c r="JF22" i="28"/>
  <c r="IO22" i="28"/>
  <c r="PB22" i="28"/>
  <c r="OH22" i="28"/>
  <c r="NO22" i="28"/>
  <c r="MS22" i="28"/>
  <c r="LY22" i="28"/>
  <c r="LH22" i="28"/>
  <c r="KO22" i="28"/>
  <c r="JX22" i="28"/>
  <c r="JE22" i="28"/>
  <c r="IN22" i="28"/>
  <c r="PA22" i="28"/>
  <c r="OG22" i="28"/>
  <c r="NL22" i="28"/>
  <c r="MR22" i="28"/>
  <c r="LX22" i="28"/>
  <c r="LG22" i="28"/>
  <c r="KN22" i="28"/>
  <c r="JW22" i="28"/>
  <c r="JD22" i="28"/>
  <c r="IM22" i="28"/>
  <c r="OZ22" i="28"/>
  <c r="OD22" i="28"/>
  <c r="NJ22" i="28"/>
  <c r="MQ22" i="28"/>
  <c r="LV22" i="28"/>
  <c r="LD22" i="28"/>
  <c r="KL22" i="28"/>
  <c r="JT22" i="28"/>
  <c r="JB22" i="28"/>
  <c r="IJ22" i="28"/>
  <c r="U22" i="28"/>
  <c r="OY22" i="28"/>
  <c r="OC22" i="28"/>
  <c r="NI22" i="28"/>
  <c r="MN22" i="28"/>
  <c r="LU22" i="28"/>
  <c r="LB22" i="28"/>
  <c r="KK22" i="28"/>
  <c r="JR22" i="28"/>
  <c r="JA22" i="28"/>
  <c r="IH22" i="28"/>
  <c r="S22" i="28"/>
  <c r="OV22" i="28"/>
  <c r="OB22" i="28"/>
  <c r="NF22" i="28"/>
  <c r="ML22" i="28"/>
  <c r="LT22" i="28"/>
  <c r="LA22" i="28"/>
  <c r="KJ22" i="28"/>
  <c r="JQ22" i="28"/>
  <c r="IZ22" i="28"/>
  <c r="IG22" i="28"/>
  <c r="PN22" i="28"/>
  <c r="OT22" i="28"/>
  <c r="OA22" i="28"/>
  <c r="NE22" i="28"/>
  <c r="MK22" i="28"/>
  <c r="LS22" i="28"/>
  <c r="KZ22" i="28"/>
  <c r="KI22" i="28"/>
  <c r="JP22" i="28"/>
  <c r="IY22" i="28"/>
  <c r="IF22" i="28"/>
  <c r="OP22" i="28"/>
  <c r="LN22" i="28"/>
  <c r="IT22" i="28"/>
  <c r="OO22" i="28"/>
  <c r="LM22" i="28"/>
  <c r="IS22" i="28"/>
  <c r="NX22" i="28"/>
  <c r="KX22" i="28"/>
  <c r="ID22" i="28"/>
  <c r="NV22" i="28"/>
  <c r="KW22" i="28"/>
  <c r="IC22" i="28"/>
  <c r="NU22" i="28"/>
  <c r="KV22" i="28"/>
  <c r="IB22" i="28"/>
  <c r="ND22" i="28"/>
  <c r="KF22" i="28"/>
  <c r="NC22" i="28"/>
  <c r="KD22" i="28"/>
  <c r="MZ22" i="28"/>
  <c r="KC22" i="28"/>
  <c r="PM22" i="28"/>
  <c r="MH22" i="28"/>
  <c r="JN22" i="28"/>
  <c r="MG22" i="28"/>
  <c r="PK22" i="28"/>
  <c r="MF22" i="28"/>
  <c r="LP22" i="28"/>
  <c r="PL22" i="28"/>
  <c r="JM22" i="28"/>
  <c r="OS22" i="28"/>
  <c r="JL22" i="28"/>
  <c r="IV22" i="28"/>
  <c r="LT10" i="28"/>
  <c r="DZ5" i="28"/>
  <c r="LS5" i="28" s="1"/>
  <c r="S5" i="28"/>
  <c r="PF102" i="28"/>
  <c r="OT102" i="28"/>
  <c r="OH102" i="28"/>
  <c r="NV102" i="28"/>
  <c r="NJ102" i="28"/>
  <c r="MX102" i="28"/>
  <c r="ML102" i="28"/>
  <c r="LZ102" i="28"/>
  <c r="LN102" i="28"/>
  <c r="LB102" i="28"/>
  <c r="KP102" i="28"/>
  <c r="KD102" i="28"/>
  <c r="JR102" i="28"/>
  <c r="JF102" i="28"/>
  <c r="IT102" i="28"/>
  <c r="IH102" i="28"/>
  <c r="PE102" i="28"/>
  <c r="OS102" i="28"/>
  <c r="OG102" i="28"/>
  <c r="NU102" i="28"/>
  <c r="NI102" i="28"/>
  <c r="MW102" i="28"/>
  <c r="MK102" i="28"/>
  <c r="LY102" i="28"/>
  <c r="LM102" i="28"/>
  <c r="LA102" i="28"/>
  <c r="KO102" i="28"/>
  <c r="KC102" i="28"/>
  <c r="JQ102" i="28"/>
  <c r="JE102" i="28"/>
  <c r="IS102" i="28"/>
  <c r="IG102" i="28"/>
  <c r="PD102" i="28"/>
  <c r="OR102" i="28"/>
  <c r="OF102" i="28"/>
  <c r="NT102" i="28"/>
  <c r="NH102" i="28"/>
  <c r="MV102" i="28"/>
  <c r="MJ102" i="28"/>
  <c r="LX102" i="28"/>
  <c r="LL102" i="28"/>
  <c r="KZ102" i="28"/>
  <c r="KN102" i="28"/>
  <c r="KB102" i="28"/>
  <c r="JP102" i="28"/>
  <c r="JD102" i="28"/>
  <c r="IR102" i="28"/>
  <c r="IF102" i="28"/>
  <c r="PO102" i="28"/>
  <c r="PC102" i="28"/>
  <c r="OQ102" i="28"/>
  <c r="OE102" i="28"/>
  <c r="NS102" i="28"/>
  <c r="NG102" i="28"/>
  <c r="MU102" i="28"/>
  <c r="MI102" i="28"/>
  <c r="LW102" i="28"/>
  <c r="LK102" i="28"/>
  <c r="KY102" i="28"/>
  <c r="KM102" i="28"/>
  <c r="KA102" i="28"/>
  <c r="JO102" i="28"/>
  <c r="JC102" i="28"/>
  <c r="IQ102" i="28"/>
  <c r="IE102" i="28"/>
  <c r="PN102" i="28"/>
  <c r="PB102" i="28"/>
  <c r="OP102" i="28"/>
  <c r="OD102" i="28"/>
  <c r="NR102" i="28"/>
  <c r="NF102" i="28"/>
  <c r="MT102" i="28"/>
  <c r="MH102" i="28"/>
  <c r="LV102" i="28"/>
  <c r="LJ102" i="28"/>
  <c r="KX102" i="28"/>
  <c r="KL102" i="28"/>
  <c r="JZ102" i="28"/>
  <c r="JN102" i="28"/>
  <c r="JB102" i="28"/>
  <c r="IP102" i="28"/>
  <c r="ID102" i="28"/>
  <c r="U102" i="28"/>
  <c r="PM102" i="28"/>
  <c r="PA102" i="28"/>
  <c r="OO102" i="28"/>
  <c r="OC102" i="28"/>
  <c r="NQ102" i="28"/>
  <c r="NE102" i="28"/>
  <c r="MS102" i="28"/>
  <c r="MG102" i="28"/>
  <c r="LU102" i="28"/>
  <c r="LI102" i="28"/>
  <c r="KW102" i="28"/>
  <c r="KK102" i="28"/>
  <c r="JY102" i="28"/>
  <c r="JM102" i="28"/>
  <c r="JA102" i="28"/>
  <c r="IO102" i="28"/>
  <c r="IC102" i="28"/>
  <c r="S102" i="28"/>
  <c r="PL102" i="28"/>
  <c r="OZ102" i="28"/>
  <c r="ON102" i="28"/>
  <c r="OB102" i="28"/>
  <c r="NP102" i="28"/>
  <c r="ND102" i="28"/>
  <c r="MR102" i="28"/>
  <c r="MF102" i="28"/>
  <c r="LT102" i="28"/>
  <c r="LH102" i="28"/>
  <c r="KV102" i="28"/>
  <c r="KJ102" i="28"/>
  <c r="JX102" i="28"/>
  <c r="JL102" i="28"/>
  <c r="IZ102" i="28"/>
  <c r="IN102" i="28"/>
  <c r="IB102" i="28"/>
  <c r="PK102" i="28"/>
  <c r="OY102" i="28"/>
  <c r="OM102" i="28"/>
  <c r="OA102" i="28"/>
  <c r="NO102" i="28"/>
  <c r="NC102" i="28"/>
  <c r="MQ102" i="28"/>
  <c r="ME102" i="28"/>
  <c r="LS102" i="28"/>
  <c r="LG102" i="28"/>
  <c r="KU102" i="28"/>
  <c r="KI102" i="28"/>
  <c r="JW102" i="28"/>
  <c r="JK102" i="28"/>
  <c r="IY102" i="28"/>
  <c r="IM102" i="28"/>
  <c r="IA102" i="28"/>
  <c r="PJ102" i="28"/>
  <c r="OX102" i="28"/>
  <c r="OL102" i="28"/>
  <c r="NZ102" i="28"/>
  <c r="NN102" i="28"/>
  <c r="NB102" i="28"/>
  <c r="MP102" i="28"/>
  <c r="MD102" i="28"/>
  <c r="LR102" i="28"/>
  <c r="LF102" i="28"/>
  <c r="KT102" i="28"/>
  <c r="KH102" i="28"/>
  <c r="JV102" i="28"/>
  <c r="JJ102" i="28"/>
  <c r="IX102" i="28"/>
  <c r="IL102" i="28"/>
  <c r="HZ102" i="28"/>
  <c r="PI102" i="28"/>
  <c r="OW102" i="28"/>
  <c r="OK102" i="28"/>
  <c r="NY102" i="28"/>
  <c r="NM102" i="28"/>
  <c r="NA102" i="28"/>
  <c r="MO102" i="28"/>
  <c r="MC102" i="28"/>
  <c r="LQ102" i="28"/>
  <c r="LE102" i="28"/>
  <c r="KS102" i="28"/>
  <c r="KG102" i="28"/>
  <c r="JU102" i="28"/>
  <c r="JI102" i="28"/>
  <c r="IW102" i="28"/>
  <c r="IK102" i="28"/>
  <c r="HY102" i="28"/>
  <c r="NK102" i="28"/>
  <c r="KQ102" i="28"/>
  <c r="HW102" i="28"/>
  <c r="MZ102" i="28"/>
  <c r="KF102" i="28"/>
  <c r="MY102" i="28"/>
  <c r="KE102" i="28"/>
  <c r="PH102" i="28"/>
  <c r="MN102" i="28"/>
  <c r="JT102" i="28"/>
  <c r="PG102" i="28"/>
  <c r="MM102" i="28"/>
  <c r="JS102" i="28"/>
  <c r="OV102" i="28"/>
  <c r="MB102" i="28"/>
  <c r="JH102" i="28"/>
  <c r="OU102" i="28"/>
  <c r="MA102" i="28"/>
  <c r="JG102" i="28"/>
  <c r="OJ102" i="28"/>
  <c r="LP102" i="28"/>
  <c r="IV102" i="28"/>
  <c r="OI102" i="28"/>
  <c r="LO102" i="28"/>
  <c r="IU102" i="28"/>
  <c r="NX102" i="28"/>
  <c r="LD102" i="28"/>
  <c r="IJ102" i="28"/>
  <c r="NW102" i="28"/>
  <c r="NL102" i="28"/>
  <c r="KR102" i="28"/>
  <c r="II102" i="28"/>
  <c r="HX102" i="28"/>
  <c r="LC102" i="28"/>
  <c r="HS86" i="28"/>
  <c r="HG86" i="28"/>
  <c r="GU86" i="28"/>
  <c r="GI86" i="28"/>
  <c r="FW86" i="28"/>
  <c r="FK86" i="28"/>
  <c r="EY86" i="28"/>
  <c r="EM86" i="28"/>
  <c r="EA86" i="28"/>
  <c r="DO86" i="28"/>
  <c r="DC86" i="28"/>
  <c r="CQ86" i="28"/>
  <c r="CE86" i="28"/>
  <c r="BS86" i="28"/>
  <c r="BG86" i="28"/>
  <c r="AU86" i="28"/>
  <c r="AI86" i="28"/>
  <c r="HR86" i="28"/>
  <c r="HF86" i="28"/>
  <c r="GT86" i="28"/>
  <c r="GH86" i="28"/>
  <c r="FV86" i="28"/>
  <c r="FJ86" i="28"/>
  <c r="EX86" i="28"/>
  <c r="EL86" i="28"/>
  <c r="DZ86" i="28"/>
  <c r="DN86" i="28"/>
  <c r="DB86" i="28"/>
  <c r="CP86" i="28"/>
  <c r="CD86" i="28"/>
  <c r="BR86" i="28"/>
  <c r="BF86" i="28"/>
  <c r="AT86" i="28"/>
  <c r="AH86" i="28"/>
  <c r="HP86" i="28"/>
  <c r="HD86" i="28"/>
  <c r="GR86" i="28"/>
  <c r="GF86" i="28"/>
  <c r="FT86" i="28"/>
  <c r="FH86" i="28"/>
  <c r="EV86" i="28"/>
  <c r="EJ86" i="28"/>
  <c r="DX86" i="28"/>
  <c r="DL86" i="28"/>
  <c r="CZ86" i="28"/>
  <c r="CN86" i="28"/>
  <c r="CB86" i="28"/>
  <c r="BP86" i="28"/>
  <c r="BD86" i="28"/>
  <c r="AR86" i="28"/>
  <c r="AF86" i="28"/>
  <c r="HO86" i="28"/>
  <c r="HC86" i="28"/>
  <c r="GQ86" i="28"/>
  <c r="GE86" i="28"/>
  <c r="FS86" i="28"/>
  <c r="FG86" i="28"/>
  <c r="EU86" i="28"/>
  <c r="EI86" i="28"/>
  <c r="DW86" i="28"/>
  <c r="DK86" i="28"/>
  <c r="CY86" i="28"/>
  <c r="CM86" i="28"/>
  <c r="CA86" i="28"/>
  <c r="BO86" i="28"/>
  <c r="BC86" i="28"/>
  <c r="AQ86" i="28"/>
  <c r="AE86" i="28"/>
  <c r="HN86" i="28"/>
  <c r="HB86" i="28"/>
  <c r="GP86" i="28"/>
  <c r="GD86" i="28"/>
  <c r="FR86" i="28"/>
  <c r="FF86" i="28"/>
  <c r="ET86" i="28"/>
  <c r="EH86" i="28"/>
  <c r="DV86" i="28"/>
  <c r="DJ86" i="28"/>
  <c r="CX86" i="28"/>
  <c r="CL86" i="28"/>
  <c r="BZ86" i="28"/>
  <c r="BN86" i="28"/>
  <c r="BB86" i="28"/>
  <c r="AP86" i="28"/>
  <c r="AD86" i="28"/>
  <c r="HM86" i="28"/>
  <c r="HA86" i="28"/>
  <c r="GO86" i="28"/>
  <c r="GC86" i="28"/>
  <c r="FQ86" i="28"/>
  <c r="FE86" i="28"/>
  <c r="ES86" i="28"/>
  <c r="EG86" i="28"/>
  <c r="DU86" i="28"/>
  <c r="DI86" i="28"/>
  <c r="CW86" i="28"/>
  <c r="CK86" i="28"/>
  <c r="BY86" i="28"/>
  <c r="BM86" i="28"/>
  <c r="BA86" i="28"/>
  <c r="AO86" i="28"/>
  <c r="HL86" i="28"/>
  <c r="GZ86" i="28"/>
  <c r="GN86" i="28"/>
  <c r="GB86" i="28"/>
  <c r="FP86" i="28"/>
  <c r="FD86" i="28"/>
  <c r="ER86" i="28"/>
  <c r="EF86" i="28"/>
  <c r="DT86" i="28"/>
  <c r="DH86" i="28"/>
  <c r="CV86" i="28"/>
  <c r="CJ86" i="28"/>
  <c r="BX86" i="28"/>
  <c r="BL86" i="28"/>
  <c r="HU86" i="28"/>
  <c r="GS86" i="28"/>
  <c r="FN86" i="28"/>
  <c r="EN86" i="28"/>
  <c r="DG86" i="28"/>
  <c r="CG86" i="28"/>
  <c r="BE86" i="28"/>
  <c r="AG86" i="28"/>
  <c r="HT86" i="28"/>
  <c r="GM86" i="28"/>
  <c r="FM86" i="28"/>
  <c r="EK86" i="28"/>
  <c r="DF86" i="28"/>
  <c r="CF86" i="28"/>
  <c r="AZ86" i="28"/>
  <c r="HK86" i="28"/>
  <c r="GK86" i="28"/>
  <c r="FI86" i="28"/>
  <c r="ED86" i="28"/>
  <c r="DD86" i="28"/>
  <c r="BW86" i="28"/>
  <c r="AX86" i="28"/>
  <c r="HJ86" i="28"/>
  <c r="GJ86" i="28"/>
  <c r="FC86" i="28"/>
  <c r="EC86" i="28"/>
  <c r="DA86" i="28"/>
  <c r="BV86" i="28"/>
  <c r="AW86" i="28"/>
  <c r="HI86" i="28"/>
  <c r="GG86" i="28"/>
  <c r="FB86" i="28"/>
  <c r="EB86" i="28"/>
  <c r="CU86" i="28"/>
  <c r="BU86" i="28"/>
  <c r="AV86" i="28"/>
  <c r="HH86" i="28"/>
  <c r="GA86" i="28"/>
  <c r="FA86" i="28"/>
  <c r="DY86" i="28"/>
  <c r="CT86" i="28"/>
  <c r="BT86" i="28"/>
  <c r="AS86" i="28"/>
  <c r="HE86" i="28"/>
  <c r="FZ86" i="28"/>
  <c r="EZ86" i="28"/>
  <c r="DS86" i="28"/>
  <c r="CS86" i="28"/>
  <c r="BQ86" i="28"/>
  <c r="AN86" i="28"/>
  <c r="HQ86" i="28"/>
  <c r="EQ86" i="28"/>
  <c r="CH86" i="28"/>
  <c r="GY86" i="28"/>
  <c r="EP86" i="28"/>
  <c r="CC86" i="28"/>
  <c r="GX86" i="28"/>
  <c r="EO86" i="28"/>
  <c r="BK86" i="28"/>
  <c r="GW86" i="28"/>
  <c r="EE86" i="28"/>
  <c r="BJ86" i="28"/>
  <c r="GV86" i="28"/>
  <c r="DR86" i="28"/>
  <c r="BI86" i="28"/>
  <c r="GL86" i="28"/>
  <c r="DQ86" i="28"/>
  <c r="BH86" i="28"/>
  <c r="FY86" i="28"/>
  <c r="DP86" i="28"/>
  <c r="AY86" i="28"/>
  <c r="FX86" i="28"/>
  <c r="DM86" i="28"/>
  <c r="AM86" i="28"/>
  <c r="FU86" i="28"/>
  <c r="DE86" i="28"/>
  <c r="AL86" i="28"/>
  <c r="EW86" i="28"/>
  <c r="CR86" i="28"/>
  <c r="CO86" i="28"/>
  <c r="CI86" i="28"/>
  <c r="AK86" i="28"/>
  <c r="AJ86" i="28"/>
  <c r="HV86" i="28"/>
  <c r="FO86" i="28"/>
  <c r="FL86" i="28"/>
  <c r="PE83" i="28"/>
  <c r="OS83" i="28"/>
  <c r="OG83" i="28"/>
  <c r="NU83" i="28"/>
  <c r="NI83" i="28"/>
  <c r="MW83" i="28"/>
  <c r="MK83" i="28"/>
  <c r="LY83" i="28"/>
  <c r="LM83" i="28"/>
  <c r="LA83" i="28"/>
  <c r="KO83" i="28"/>
  <c r="KC83" i="28"/>
  <c r="JQ83" i="28"/>
  <c r="JE83" i="28"/>
  <c r="IS83" i="28"/>
  <c r="IG83" i="28"/>
  <c r="PD83" i="28"/>
  <c r="OR83" i="28"/>
  <c r="OF83" i="28"/>
  <c r="NT83" i="28"/>
  <c r="NH83" i="28"/>
  <c r="MV83" i="28"/>
  <c r="MJ83" i="28"/>
  <c r="LX83" i="28"/>
  <c r="LL83" i="28"/>
  <c r="KZ83" i="28"/>
  <c r="KN83" i="28"/>
  <c r="KB83" i="28"/>
  <c r="JP83" i="28"/>
  <c r="JD83" i="28"/>
  <c r="IR83" i="28"/>
  <c r="IF83" i="28"/>
  <c r="PN83" i="28"/>
  <c r="PB83" i="28"/>
  <c r="OP83" i="28"/>
  <c r="OD83" i="28"/>
  <c r="NR83" i="28"/>
  <c r="NF83" i="28"/>
  <c r="MT83" i="28"/>
  <c r="MH83" i="28"/>
  <c r="LV83" i="28"/>
  <c r="LJ83" i="28"/>
  <c r="KX83" i="28"/>
  <c r="KL83" i="28"/>
  <c r="JZ83" i="28"/>
  <c r="JN83" i="28"/>
  <c r="JB83" i="28"/>
  <c r="IP83" i="28"/>
  <c r="ID83" i="28"/>
  <c r="U83" i="28"/>
  <c r="PM83" i="28"/>
  <c r="PA83" i="28"/>
  <c r="OO83" i="28"/>
  <c r="OC83" i="28"/>
  <c r="NQ83" i="28"/>
  <c r="NE83" i="28"/>
  <c r="MS83" i="28"/>
  <c r="MG83" i="28"/>
  <c r="LU83" i="28"/>
  <c r="LI83" i="28"/>
  <c r="KW83" i="28"/>
  <c r="KK83" i="28"/>
  <c r="JY83" i="28"/>
  <c r="JM83" i="28"/>
  <c r="JA83" i="28"/>
  <c r="IO83" i="28"/>
  <c r="IC83" i="28"/>
  <c r="PL83" i="28"/>
  <c r="OZ83" i="28"/>
  <c r="ON83" i="28"/>
  <c r="OB83" i="28"/>
  <c r="NP83" i="28"/>
  <c r="ND83" i="28"/>
  <c r="MR83" i="28"/>
  <c r="MF83" i="28"/>
  <c r="LT83" i="28"/>
  <c r="LH83" i="28"/>
  <c r="KV83" i="28"/>
  <c r="KJ83" i="28"/>
  <c r="JX83" i="28"/>
  <c r="JL83" i="28"/>
  <c r="IZ83" i="28"/>
  <c r="IN83" i="28"/>
  <c r="IB83" i="28"/>
  <c r="PK83" i="28"/>
  <c r="OY83" i="28"/>
  <c r="OM83" i="28"/>
  <c r="OA83" i="28"/>
  <c r="NO83" i="28"/>
  <c r="NC83" i="28"/>
  <c r="MQ83" i="28"/>
  <c r="ME83" i="28"/>
  <c r="LS83" i="28"/>
  <c r="LG83" i="28"/>
  <c r="KU83" i="28"/>
  <c r="KI83" i="28"/>
  <c r="JW83" i="28"/>
  <c r="JK83" i="28"/>
  <c r="IY83" i="28"/>
  <c r="IM83" i="28"/>
  <c r="IA83" i="28"/>
  <c r="PJ83" i="28"/>
  <c r="OX83" i="28"/>
  <c r="OL83" i="28"/>
  <c r="NZ83" i="28"/>
  <c r="NN83" i="28"/>
  <c r="NB83" i="28"/>
  <c r="MP83" i="28"/>
  <c r="MD83" i="28"/>
  <c r="LR83" i="28"/>
  <c r="LF83" i="28"/>
  <c r="KT83" i="28"/>
  <c r="KH83" i="28"/>
  <c r="JV83" i="28"/>
  <c r="JJ83" i="28"/>
  <c r="IX83" i="28"/>
  <c r="IL83" i="28"/>
  <c r="HZ83" i="28"/>
  <c r="OK83" i="28"/>
  <c r="NK83" i="28"/>
  <c r="MI83" i="28"/>
  <c r="LD83" i="28"/>
  <c r="KD83" i="28"/>
  <c r="IW83" i="28"/>
  <c r="HW83" i="28"/>
  <c r="PO83" i="28"/>
  <c r="OJ83" i="28"/>
  <c r="NJ83" i="28"/>
  <c r="MC83" i="28"/>
  <c r="LC83" i="28"/>
  <c r="KA83" i="28"/>
  <c r="IV83" i="28"/>
  <c r="PH83" i="28"/>
  <c r="OH83" i="28"/>
  <c r="NA83" i="28"/>
  <c r="MA83" i="28"/>
  <c r="KY83" i="28"/>
  <c r="JT83" i="28"/>
  <c r="IT83" i="28"/>
  <c r="PG83" i="28"/>
  <c r="OE83" i="28"/>
  <c r="MZ83" i="28"/>
  <c r="LZ83" i="28"/>
  <c r="KS83" i="28"/>
  <c r="JS83" i="28"/>
  <c r="IQ83" i="28"/>
  <c r="PF83" i="28"/>
  <c r="NY83" i="28"/>
  <c r="MY83" i="28"/>
  <c r="LW83" i="28"/>
  <c r="KR83" i="28"/>
  <c r="JR83" i="28"/>
  <c r="IK83" i="28"/>
  <c r="PC83" i="28"/>
  <c r="NX83" i="28"/>
  <c r="MX83" i="28"/>
  <c r="LQ83" i="28"/>
  <c r="KQ83" i="28"/>
  <c r="JO83" i="28"/>
  <c r="IJ83" i="28"/>
  <c r="OW83" i="28"/>
  <c r="NW83" i="28"/>
  <c r="MU83" i="28"/>
  <c r="LP83" i="28"/>
  <c r="KP83" i="28"/>
  <c r="JI83" i="28"/>
  <c r="II83" i="28"/>
  <c r="PI83" i="28"/>
  <c r="MN83" i="28"/>
  <c r="KE83" i="28"/>
  <c r="OV83" i="28"/>
  <c r="MM83" i="28"/>
  <c r="JU83" i="28"/>
  <c r="OU83" i="28"/>
  <c r="ML83" i="28"/>
  <c r="JH83" i="28"/>
  <c r="OT83" i="28"/>
  <c r="MB83" i="28"/>
  <c r="JG83" i="28"/>
  <c r="OQ83" i="28"/>
  <c r="LO83" i="28"/>
  <c r="JF83" i="28"/>
  <c r="OI83" i="28"/>
  <c r="LN83" i="28"/>
  <c r="JC83" i="28"/>
  <c r="NV83" i="28"/>
  <c r="LK83" i="28"/>
  <c r="IU83" i="28"/>
  <c r="S83" i="28"/>
  <c r="NS83" i="28"/>
  <c r="LE83" i="28"/>
  <c r="IH83" i="28"/>
  <c r="NM83" i="28"/>
  <c r="LB83" i="28"/>
  <c r="IE83" i="28"/>
  <c r="MO83" i="28"/>
  <c r="KM83" i="28"/>
  <c r="KG83" i="28"/>
  <c r="KF83" i="28"/>
  <c r="HY83" i="28"/>
  <c r="HX83" i="28"/>
  <c r="NG83" i="28"/>
  <c r="NL83" i="28"/>
  <c r="PM63" i="28"/>
  <c r="PL63" i="28"/>
  <c r="OZ63" i="28"/>
  <c r="ON63" i="28"/>
  <c r="OB63" i="28"/>
  <c r="NP63" i="28"/>
  <c r="PI63" i="28"/>
  <c r="OW63" i="28"/>
  <c r="OK63" i="28"/>
  <c r="NY63" i="28"/>
  <c r="NM63" i="28"/>
  <c r="PF63" i="28"/>
  <c r="PE63" i="28"/>
  <c r="OQ63" i="28"/>
  <c r="OC63" i="28"/>
  <c r="NN63" i="28"/>
  <c r="NA63" i="28"/>
  <c r="MO63" i="28"/>
  <c r="MC63" i="28"/>
  <c r="LQ63" i="28"/>
  <c r="LE63" i="28"/>
  <c r="KS63" i="28"/>
  <c r="KG63" i="28"/>
  <c r="JU63" i="28"/>
  <c r="JI63" i="28"/>
  <c r="IW63" i="28"/>
  <c r="IK63" i="28"/>
  <c r="HY63" i="28"/>
  <c r="PD63" i="28"/>
  <c r="OP63" i="28"/>
  <c r="OA63" i="28"/>
  <c r="NL63" i="28"/>
  <c r="MZ63" i="28"/>
  <c r="MN63" i="28"/>
  <c r="MB63" i="28"/>
  <c r="LP63" i="28"/>
  <c r="LD63" i="28"/>
  <c r="KR63" i="28"/>
  <c r="KF63" i="28"/>
  <c r="JT63" i="28"/>
  <c r="JH63" i="28"/>
  <c r="IV63" i="28"/>
  <c r="IJ63" i="28"/>
  <c r="HX63" i="28"/>
  <c r="PB63" i="28"/>
  <c r="OM63" i="28"/>
  <c r="NX63" i="28"/>
  <c r="NJ63" i="28"/>
  <c r="MX63" i="28"/>
  <c r="ML63" i="28"/>
  <c r="LZ63" i="28"/>
  <c r="LN63" i="28"/>
  <c r="LB63" i="28"/>
  <c r="KP63" i="28"/>
  <c r="KD63" i="28"/>
  <c r="JR63" i="28"/>
  <c r="JF63" i="28"/>
  <c r="IT63" i="28"/>
  <c r="IH63" i="28"/>
  <c r="PA63" i="28"/>
  <c r="OL63" i="28"/>
  <c r="NW63" i="28"/>
  <c r="NI63" i="28"/>
  <c r="MW63" i="28"/>
  <c r="MK63" i="28"/>
  <c r="LY63" i="28"/>
  <c r="LM63" i="28"/>
  <c r="LA63" i="28"/>
  <c r="KO63" i="28"/>
  <c r="KC63" i="28"/>
  <c r="JQ63" i="28"/>
  <c r="JE63" i="28"/>
  <c r="IS63" i="28"/>
  <c r="IG63" i="28"/>
  <c r="OY63" i="28"/>
  <c r="OJ63" i="28"/>
  <c r="NV63" i="28"/>
  <c r="NH63" i="28"/>
  <c r="MV63" i="28"/>
  <c r="MJ63" i="28"/>
  <c r="LX63" i="28"/>
  <c r="LL63" i="28"/>
  <c r="KZ63" i="28"/>
  <c r="KN63" i="28"/>
  <c r="KB63" i="28"/>
  <c r="JP63" i="28"/>
  <c r="JD63" i="28"/>
  <c r="IR63" i="28"/>
  <c r="IF63" i="28"/>
  <c r="PO63" i="28"/>
  <c r="OX63" i="28"/>
  <c r="OI63" i="28"/>
  <c r="NU63" i="28"/>
  <c r="NG63" i="28"/>
  <c r="MU63" i="28"/>
  <c r="MI63" i="28"/>
  <c r="LW63" i="28"/>
  <c r="LK63" i="28"/>
  <c r="KY63" i="28"/>
  <c r="KM63" i="28"/>
  <c r="KA63" i="28"/>
  <c r="JO63" i="28"/>
  <c r="JC63" i="28"/>
  <c r="IQ63" i="28"/>
  <c r="IE63" i="28"/>
  <c r="PN63" i="28"/>
  <c r="OV63" i="28"/>
  <c r="OH63" i="28"/>
  <c r="NT63" i="28"/>
  <c r="NF63" i="28"/>
  <c r="MT63" i="28"/>
  <c r="MH63" i="28"/>
  <c r="LV63" i="28"/>
  <c r="LJ63" i="28"/>
  <c r="KX63" i="28"/>
  <c r="KL63" i="28"/>
  <c r="JZ63" i="28"/>
  <c r="JN63" i="28"/>
  <c r="JB63" i="28"/>
  <c r="IP63" i="28"/>
  <c r="ID63" i="28"/>
  <c r="U63" i="28"/>
  <c r="PH63" i="28"/>
  <c r="NZ63" i="28"/>
  <c r="MR63" i="28"/>
  <c r="LR63" i="28"/>
  <c r="KK63" i="28"/>
  <c r="JK63" i="28"/>
  <c r="II63" i="28"/>
  <c r="PG63" i="28"/>
  <c r="NS63" i="28"/>
  <c r="MQ63" i="28"/>
  <c r="LO63" i="28"/>
  <c r="KJ63" i="28"/>
  <c r="JJ63" i="28"/>
  <c r="IC63" i="28"/>
  <c r="PC63" i="28"/>
  <c r="NR63" i="28"/>
  <c r="MP63" i="28"/>
  <c r="LI63" i="28"/>
  <c r="KI63" i="28"/>
  <c r="JG63" i="28"/>
  <c r="IB63" i="28"/>
  <c r="OU63" i="28"/>
  <c r="NQ63" i="28"/>
  <c r="MM63" i="28"/>
  <c r="LH63" i="28"/>
  <c r="KH63" i="28"/>
  <c r="JA63" i="28"/>
  <c r="IA63" i="28"/>
  <c r="OT63" i="28"/>
  <c r="NO63" i="28"/>
  <c r="MG63" i="28"/>
  <c r="LG63" i="28"/>
  <c r="KE63" i="28"/>
  <c r="IZ63" i="28"/>
  <c r="HZ63" i="28"/>
  <c r="OS63" i="28"/>
  <c r="NK63" i="28"/>
  <c r="MF63" i="28"/>
  <c r="LF63" i="28"/>
  <c r="JY63" i="28"/>
  <c r="IY63" i="28"/>
  <c r="HW63" i="28"/>
  <c r="OR63" i="28"/>
  <c r="NE63" i="28"/>
  <c r="ME63" i="28"/>
  <c r="LC63" i="28"/>
  <c r="JX63" i="28"/>
  <c r="IX63" i="28"/>
  <c r="OO63" i="28"/>
  <c r="ND63" i="28"/>
  <c r="MD63" i="28"/>
  <c r="KW63" i="28"/>
  <c r="JW63" i="28"/>
  <c r="IU63" i="28"/>
  <c r="S63" i="28"/>
  <c r="OG63" i="28"/>
  <c r="NC63" i="28"/>
  <c r="MA63" i="28"/>
  <c r="KV63" i="28"/>
  <c r="JV63" i="28"/>
  <c r="IO63" i="28"/>
  <c r="KU63" i="28"/>
  <c r="PK63" i="28"/>
  <c r="KT63" i="28"/>
  <c r="PJ63" i="28"/>
  <c r="KQ63" i="28"/>
  <c r="OF63" i="28"/>
  <c r="JS63" i="28"/>
  <c r="OE63" i="28"/>
  <c r="JM63" i="28"/>
  <c r="OD63" i="28"/>
  <c r="JL63" i="28"/>
  <c r="NB63" i="28"/>
  <c r="IN63" i="28"/>
  <c r="MY63" i="28"/>
  <c r="IM63" i="28"/>
  <c r="MS63" i="28"/>
  <c r="IL63" i="28"/>
  <c r="LU63" i="28"/>
  <c r="LT63" i="28"/>
  <c r="LS63" i="28"/>
  <c r="PH56" i="28"/>
  <c r="OV56" i="28"/>
  <c r="OJ56" i="28"/>
  <c r="NX56" i="28"/>
  <c r="NL56" i="28"/>
  <c r="MZ56" i="28"/>
  <c r="MN56" i="28"/>
  <c r="MB56" i="28"/>
  <c r="LP56" i="28"/>
  <c r="LD56" i="28"/>
  <c r="KR56" i="28"/>
  <c r="KF56" i="28"/>
  <c r="JT56" i="28"/>
  <c r="JH56" i="28"/>
  <c r="IV56" i="28"/>
  <c r="IJ56" i="28"/>
  <c r="HX56" i="28"/>
  <c r="PG56" i="28"/>
  <c r="OU56" i="28"/>
  <c r="OI56" i="28"/>
  <c r="NW56" i="28"/>
  <c r="NK56" i="28"/>
  <c r="MY56" i="28"/>
  <c r="MM56" i="28"/>
  <c r="MA56" i="28"/>
  <c r="LO56" i="28"/>
  <c r="LC56" i="28"/>
  <c r="KQ56" i="28"/>
  <c r="KE56" i="28"/>
  <c r="JS56" i="28"/>
  <c r="JG56" i="28"/>
  <c r="IU56" i="28"/>
  <c r="II56" i="28"/>
  <c r="HW56" i="28"/>
  <c r="PF56" i="28"/>
  <c r="OT56" i="28"/>
  <c r="OH56" i="28"/>
  <c r="NV56" i="28"/>
  <c r="NJ56" i="28"/>
  <c r="MX56" i="28"/>
  <c r="ML56" i="28"/>
  <c r="LZ56" i="28"/>
  <c r="LN56" i="28"/>
  <c r="LB56" i="28"/>
  <c r="KP56" i="28"/>
  <c r="KD56" i="28"/>
  <c r="JR56" i="28"/>
  <c r="JF56" i="28"/>
  <c r="IT56" i="28"/>
  <c r="IH56" i="28"/>
  <c r="PE56" i="28"/>
  <c r="OS56" i="28"/>
  <c r="OG56" i="28"/>
  <c r="NU56" i="28"/>
  <c r="NI56" i="28"/>
  <c r="MW56" i="28"/>
  <c r="MK56" i="28"/>
  <c r="LY56" i="28"/>
  <c r="LM56" i="28"/>
  <c r="LA56" i="28"/>
  <c r="KO56" i="28"/>
  <c r="KC56" i="28"/>
  <c r="JQ56" i="28"/>
  <c r="JE56" i="28"/>
  <c r="IS56" i="28"/>
  <c r="IG56" i="28"/>
  <c r="PD56" i="28"/>
  <c r="OR56" i="28"/>
  <c r="OF56" i="28"/>
  <c r="NT56" i="28"/>
  <c r="NH56" i="28"/>
  <c r="MV56" i="28"/>
  <c r="MJ56" i="28"/>
  <c r="LX56" i="28"/>
  <c r="LL56" i="28"/>
  <c r="KZ56" i="28"/>
  <c r="KN56" i="28"/>
  <c r="KB56" i="28"/>
  <c r="JP56" i="28"/>
  <c r="JD56" i="28"/>
  <c r="IR56" i="28"/>
  <c r="IF56" i="28"/>
  <c r="PO56" i="28"/>
  <c r="PC56" i="28"/>
  <c r="OQ56" i="28"/>
  <c r="OE56" i="28"/>
  <c r="NS56" i="28"/>
  <c r="NG56" i="28"/>
  <c r="MU56" i="28"/>
  <c r="MI56" i="28"/>
  <c r="LW56" i="28"/>
  <c r="LK56" i="28"/>
  <c r="KY56" i="28"/>
  <c r="KM56" i="28"/>
  <c r="KA56" i="28"/>
  <c r="JO56" i="28"/>
  <c r="JC56" i="28"/>
  <c r="IQ56" i="28"/>
  <c r="IE56" i="28"/>
  <c r="PN56" i="28"/>
  <c r="PB56" i="28"/>
  <c r="OP56" i="28"/>
  <c r="OD56" i="28"/>
  <c r="NR56" i="28"/>
  <c r="NF56" i="28"/>
  <c r="MT56" i="28"/>
  <c r="MH56" i="28"/>
  <c r="LV56" i="28"/>
  <c r="LJ56" i="28"/>
  <c r="KX56" i="28"/>
  <c r="KL56" i="28"/>
  <c r="JZ56" i="28"/>
  <c r="JN56" i="28"/>
  <c r="JB56" i="28"/>
  <c r="IP56" i="28"/>
  <c r="ID56" i="28"/>
  <c r="U56" i="28"/>
  <c r="PM56" i="28"/>
  <c r="PA56" i="28"/>
  <c r="OO56" i="28"/>
  <c r="OC56" i="28"/>
  <c r="NQ56" i="28"/>
  <c r="NE56" i="28"/>
  <c r="MS56" i="28"/>
  <c r="MG56" i="28"/>
  <c r="LU56" i="28"/>
  <c r="LI56" i="28"/>
  <c r="KW56" i="28"/>
  <c r="KK56" i="28"/>
  <c r="JY56" i="28"/>
  <c r="JM56" i="28"/>
  <c r="JA56" i="28"/>
  <c r="IO56" i="28"/>
  <c r="IC56" i="28"/>
  <c r="S56" i="28"/>
  <c r="PL56" i="28"/>
  <c r="OZ56" i="28"/>
  <c r="ON56" i="28"/>
  <c r="OB56" i="28"/>
  <c r="NP56" i="28"/>
  <c r="ND56" i="28"/>
  <c r="MR56" i="28"/>
  <c r="MF56" i="28"/>
  <c r="LT56" i="28"/>
  <c r="LH56" i="28"/>
  <c r="KV56" i="28"/>
  <c r="KJ56" i="28"/>
  <c r="JX56" i="28"/>
  <c r="JL56" i="28"/>
  <c r="IZ56" i="28"/>
  <c r="IN56" i="28"/>
  <c r="IB56" i="28"/>
  <c r="PK56" i="28"/>
  <c r="NO56" i="28"/>
  <c r="LS56" i="28"/>
  <c r="JW56" i="28"/>
  <c r="IA56" i="28"/>
  <c r="PJ56" i="28"/>
  <c r="NN56" i="28"/>
  <c r="LR56" i="28"/>
  <c r="JV56" i="28"/>
  <c r="HZ56" i="28"/>
  <c r="PI56" i="28"/>
  <c r="NM56" i="28"/>
  <c r="LQ56" i="28"/>
  <c r="JU56" i="28"/>
  <c r="HY56" i="28"/>
  <c r="OY56" i="28"/>
  <c r="NC56" i="28"/>
  <c r="LG56" i="28"/>
  <c r="JK56" i="28"/>
  <c r="OX56" i="28"/>
  <c r="NB56" i="28"/>
  <c r="LF56" i="28"/>
  <c r="JJ56" i="28"/>
  <c r="OW56" i="28"/>
  <c r="NA56" i="28"/>
  <c r="LE56" i="28"/>
  <c r="JI56" i="28"/>
  <c r="OM56" i="28"/>
  <c r="MQ56" i="28"/>
  <c r="KU56" i="28"/>
  <c r="IY56" i="28"/>
  <c r="OL56" i="28"/>
  <c r="MP56" i="28"/>
  <c r="KT56" i="28"/>
  <c r="IX56" i="28"/>
  <c r="OK56" i="28"/>
  <c r="MO56" i="28"/>
  <c r="KS56" i="28"/>
  <c r="IW56" i="28"/>
  <c r="MD56" i="28"/>
  <c r="MC56" i="28"/>
  <c r="KI56" i="28"/>
  <c r="KH56" i="28"/>
  <c r="KG56" i="28"/>
  <c r="IM56" i="28"/>
  <c r="IL56" i="28"/>
  <c r="IK56" i="28"/>
  <c r="OA56" i="28"/>
  <c r="NY56" i="28"/>
  <c r="ME56" i="28"/>
  <c r="NZ56" i="28"/>
  <c r="HU40" i="28"/>
  <c r="HI40" i="28"/>
  <c r="GW40" i="28"/>
  <c r="GK40" i="28"/>
  <c r="FY40" i="28"/>
  <c r="FM40" i="28"/>
  <c r="FA40" i="28"/>
  <c r="EO40" i="28"/>
  <c r="EC40" i="28"/>
  <c r="DQ40" i="28"/>
  <c r="DE40" i="28"/>
  <c r="CS40" i="28"/>
  <c r="CG40" i="28"/>
  <c r="BU40" i="28"/>
  <c r="BI40" i="28"/>
  <c r="AW40" i="28"/>
  <c r="AK40" i="28"/>
  <c r="HT40" i="28"/>
  <c r="HH40" i="28"/>
  <c r="GV40" i="28"/>
  <c r="GJ40" i="28"/>
  <c r="FX40" i="28"/>
  <c r="FL40" i="28"/>
  <c r="EZ40" i="28"/>
  <c r="EN40" i="28"/>
  <c r="EB40" i="28"/>
  <c r="DP40" i="28"/>
  <c r="DD40" i="28"/>
  <c r="CR40" i="28"/>
  <c r="CF40" i="28"/>
  <c r="BT40" i="28"/>
  <c r="BH40" i="28"/>
  <c r="AV40" i="28"/>
  <c r="AJ40" i="28"/>
  <c r="HS40" i="28"/>
  <c r="HG40" i="28"/>
  <c r="GU40" i="28"/>
  <c r="GI40" i="28"/>
  <c r="FW40" i="28"/>
  <c r="FK40" i="28"/>
  <c r="EY40" i="28"/>
  <c r="EM40" i="28"/>
  <c r="EA40" i="28"/>
  <c r="DO40" i="28"/>
  <c r="DC40" i="28"/>
  <c r="CQ40" i="28"/>
  <c r="CE40" i="28"/>
  <c r="BS40" i="28"/>
  <c r="BG40" i="28"/>
  <c r="AU40" i="28"/>
  <c r="AI40" i="28"/>
  <c r="HR40" i="28"/>
  <c r="HF40" i="28"/>
  <c r="GT40" i="28"/>
  <c r="GH40" i="28"/>
  <c r="FV40" i="28"/>
  <c r="FJ40" i="28"/>
  <c r="EX40" i="28"/>
  <c r="EL40" i="28"/>
  <c r="DZ40" i="28"/>
  <c r="DN40" i="28"/>
  <c r="DB40" i="28"/>
  <c r="CP40" i="28"/>
  <c r="CD40" i="28"/>
  <c r="BR40" i="28"/>
  <c r="BF40" i="28"/>
  <c r="AT40" i="28"/>
  <c r="AH40" i="28"/>
  <c r="HQ40" i="28"/>
  <c r="HE40" i="28"/>
  <c r="GS40" i="28"/>
  <c r="GG40" i="28"/>
  <c r="FU40" i="28"/>
  <c r="FI40" i="28"/>
  <c r="EW40" i="28"/>
  <c r="EK40" i="28"/>
  <c r="DY40" i="28"/>
  <c r="DM40" i="28"/>
  <c r="DA40" i="28"/>
  <c r="CO40" i="28"/>
  <c r="CC40" i="28"/>
  <c r="BQ40" i="28"/>
  <c r="BE40" i="28"/>
  <c r="AS40" i="28"/>
  <c r="AG40" i="28"/>
  <c r="HP40" i="28"/>
  <c r="HD40" i="28"/>
  <c r="GR40" i="28"/>
  <c r="GF40" i="28"/>
  <c r="FT40" i="28"/>
  <c r="FH40" i="28"/>
  <c r="EV40" i="28"/>
  <c r="EJ40" i="28"/>
  <c r="DX40" i="28"/>
  <c r="DL40" i="28"/>
  <c r="CZ40" i="28"/>
  <c r="CN40" i="28"/>
  <c r="CB40" i="28"/>
  <c r="BP40" i="28"/>
  <c r="BD40" i="28"/>
  <c r="AR40" i="28"/>
  <c r="AF40" i="28"/>
  <c r="HO40" i="28"/>
  <c r="HC40" i="28"/>
  <c r="GQ40" i="28"/>
  <c r="GE40" i="28"/>
  <c r="FS40" i="28"/>
  <c r="FG40" i="28"/>
  <c r="EU40" i="28"/>
  <c r="EI40" i="28"/>
  <c r="DW40" i="28"/>
  <c r="DK40" i="28"/>
  <c r="CY40" i="28"/>
  <c r="CM40" i="28"/>
  <c r="CA40" i="28"/>
  <c r="BO40" i="28"/>
  <c r="BC40" i="28"/>
  <c r="AQ40" i="28"/>
  <c r="AE40" i="28"/>
  <c r="HN40" i="28"/>
  <c r="HB40" i="28"/>
  <c r="GP40" i="28"/>
  <c r="GD40" i="28"/>
  <c r="FR40" i="28"/>
  <c r="FF40" i="28"/>
  <c r="ET40" i="28"/>
  <c r="EH40" i="28"/>
  <c r="DV40" i="28"/>
  <c r="DJ40" i="28"/>
  <c r="CX40" i="28"/>
  <c r="CL40" i="28"/>
  <c r="BZ40" i="28"/>
  <c r="BN40" i="28"/>
  <c r="BB40" i="28"/>
  <c r="AP40" i="28"/>
  <c r="AD40" i="28"/>
  <c r="HM40" i="28"/>
  <c r="HA40" i="28"/>
  <c r="GO40" i="28"/>
  <c r="GC40" i="28"/>
  <c r="FQ40" i="28"/>
  <c r="FE40" i="28"/>
  <c r="ES40" i="28"/>
  <c r="EG40" i="28"/>
  <c r="DU40" i="28"/>
  <c r="DI40" i="28"/>
  <c r="CW40" i="28"/>
  <c r="CK40" i="28"/>
  <c r="BY40" i="28"/>
  <c r="BM40" i="28"/>
  <c r="BA40" i="28"/>
  <c r="AO40" i="28"/>
  <c r="GZ40" i="28"/>
  <c r="FD40" i="28"/>
  <c r="DH40" i="28"/>
  <c r="BL40" i="28"/>
  <c r="GY40" i="28"/>
  <c r="FC40" i="28"/>
  <c r="DG40" i="28"/>
  <c r="BK40" i="28"/>
  <c r="GX40" i="28"/>
  <c r="FB40" i="28"/>
  <c r="DF40" i="28"/>
  <c r="BJ40" i="28"/>
  <c r="GN40" i="28"/>
  <c r="ER40" i="28"/>
  <c r="CV40" i="28"/>
  <c r="AZ40" i="28"/>
  <c r="GM40" i="28"/>
  <c r="EQ40" i="28"/>
  <c r="CU40" i="28"/>
  <c r="AY40" i="28"/>
  <c r="GL40" i="28"/>
  <c r="EP40" i="28"/>
  <c r="CT40" i="28"/>
  <c r="AX40" i="28"/>
  <c r="GB40" i="28"/>
  <c r="EF40" i="28"/>
  <c r="CJ40" i="28"/>
  <c r="AN40" i="28"/>
  <c r="GA40" i="28"/>
  <c r="EE40" i="28"/>
  <c r="CI40" i="28"/>
  <c r="AM40" i="28"/>
  <c r="HV40" i="28"/>
  <c r="FZ40" i="28"/>
  <c r="ED40" i="28"/>
  <c r="CH40" i="28"/>
  <c r="AL40" i="28"/>
  <c r="BX40" i="28"/>
  <c r="BW40" i="28"/>
  <c r="BV40" i="28"/>
  <c r="HL40" i="28"/>
  <c r="HK40" i="28"/>
  <c r="HJ40" i="28"/>
  <c r="FP40" i="28"/>
  <c r="FO40" i="28"/>
  <c r="FN40" i="28"/>
  <c r="DT40" i="28"/>
  <c r="DS40" i="28"/>
  <c r="DR40" i="28"/>
  <c r="DY12" i="28"/>
  <c r="PD21" i="28"/>
  <c r="OR21" i="28"/>
  <c r="OF21" i="28"/>
  <c r="NT21" i="28"/>
  <c r="NH21" i="28"/>
  <c r="MV21" i="28"/>
  <c r="MJ21" i="28"/>
  <c r="LX21" i="28"/>
  <c r="LL21" i="28"/>
  <c r="KZ21" i="28"/>
  <c r="KN21" i="28"/>
  <c r="KB21" i="28"/>
  <c r="JP21" i="28"/>
  <c r="JD21" i="28"/>
  <c r="IR21" i="28"/>
  <c r="IF21" i="28"/>
  <c r="PO21" i="28"/>
  <c r="PC21" i="28"/>
  <c r="OQ21" i="28"/>
  <c r="OE21" i="28"/>
  <c r="NS21" i="28"/>
  <c r="NG21" i="28"/>
  <c r="MU21" i="28"/>
  <c r="MI21" i="28"/>
  <c r="LW21" i="28"/>
  <c r="LK21" i="28"/>
  <c r="KY21" i="28"/>
  <c r="KM21" i="28"/>
  <c r="KA21" i="28"/>
  <c r="JO21" i="28"/>
  <c r="JC21" i="28"/>
  <c r="IQ21" i="28"/>
  <c r="IE21" i="28"/>
  <c r="PN21" i="28"/>
  <c r="PB21" i="28"/>
  <c r="OP21" i="28"/>
  <c r="OD21" i="28"/>
  <c r="NR21" i="28"/>
  <c r="NF21" i="28"/>
  <c r="MT21" i="28"/>
  <c r="MH21" i="28"/>
  <c r="LV21" i="28"/>
  <c r="LJ21" i="28"/>
  <c r="KX21" i="28"/>
  <c r="KL21" i="28"/>
  <c r="JZ21" i="28"/>
  <c r="JN21" i="28"/>
  <c r="JB21" i="28"/>
  <c r="IP21" i="28"/>
  <c r="ID21" i="28"/>
  <c r="U21" i="28"/>
  <c r="PM21" i="28"/>
  <c r="PA21" i="28"/>
  <c r="OO21" i="28"/>
  <c r="OC21" i="28"/>
  <c r="NQ21" i="28"/>
  <c r="NE21" i="28"/>
  <c r="MS21" i="28"/>
  <c r="MG21" i="28"/>
  <c r="LU21" i="28"/>
  <c r="LI21" i="28"/>
  <c r="KW21" i="28"/>
  <c r="KK21" i="28"/>
  <c r="JY21" i="28"/>
  <c r="JM21" i="28"/>
  <c r="JA21" i="28"/>
  <c r="IO21" i="28"/>
  <c r="IC21" i="28"/>
  <c r="S21" i="28"/>
  <c r="PL21" i="28"/>
  <c r="OZ21" i="28"/>
  <c r="ON21" i="28"/>
  <c r="OB21" i="28"/>
  <c r="NP21" i="28"/>
  <c r="ND21" i="28"/>
  <c r="MR21" i="28"/>
  <c r="MF21" i="28"/>
  <c r="LT21" i="28"/>
  <c r="LH21" i="28"/>
  <c r="KV21" i="28"/>
  <c r="KJ21" i="28"/>
  <c r="JX21" i="28"/>
  <c r="JL21" i="28"/>
  <c r="IZ21" i="28"/>
  <c r="IN21" i="28"/>
  <c r="IB21" i="28"/>
  <c r="PK21" i="28"/>
  <c r="OY21" i="28"/>
  <c r="OM21" i="28"/>
  <c r="OA21" i="28"/>
  <c r="NO21" i="28"/>
  <c r="NC21" i="28"/>
  <c r="MQ21" i="28"/>
  <c r="ME21" i="28"/>
  <c r="LS21" i="28"/>
  <c r="LG21" i="28"/>
  <c r="KU21" i="28"/>
  <c r="KI21" i="28"/>
  <c r="JW21" i="28"/>
  <c r="JK21" i="28"/>
  <c r="IY21" i="28"/>
  <c r="IM21" i="28"/>
  <c r="IA21" i="28"/>
  <c r="PJ21" i="28"/>
  <c r="OX21" i="28"/>
  <c r="OL21" i="28"/>
  <c r="NZ21" i="28"/>
  <c r="NN21" i="28"/>
  <c r="NB21" i="28"/>
  <c r="MP21" i="28"/>
  <c r="MD21" i="28"/>
  <c r="LR21" i="28"/>
  <c r="LF21" i="28"/>
  <c r="KT21" i="28"/>
  <c r="KH21" i="28"/>
  <c r="JV21" i="28"/>
  <c r="JJ21" i="28"/>
  <c r="IX21" i="28"/>
  <c r="IL21" i="28"/>
  <c r="HZ21" i="28"/>
  <c r="PI21" i="28"/>
  <c r="OW21" i="28"/>
  <c r="OK21" i="28"/>
  <c r="NY21" i="28"/>
  <c r="NM21" i="28"/>
  <c r="NA21" i="28"/>
  <c r="MO21" i="28"/>
  <c r="MC21" i="28"/>
  <c r="LQ21" i="28"/>
  <c r="LE21" i="28"/>
  <c r="KS21" i="28"/>
  <c r="KG21" i="28"/>
  <c r="JU21" i="28"/>
  <c r="JI21" i="28"/>
  <c r="IW21" i="28"/>
  <c r="IK21" i="28"/>
  <c r="HY21" i="28"/>
  <c r="PH21" i="28"/>
  <c r="OV21" i="28"/>
  <c r="OJ21" i="28"/>
  <c r="NX21" i="28"/>
  <c r="NL21" i="28"/>
  <c r="MZ21" i="28"/>
  <c r="MN21" i="28"/>
  <c r="MB21" i="28"/>
  <c r="LP21" i="28"/>
  <c r="LD21" i="28"/>
  <c r="KR21" i="28"/>
  <c r="KF21" i="28"/>
  <c r="JT21" i="28"/>
  <c r="JH21" i="28"/>
  <c r="IV21" i="28"/>
  <c r="IJ21" i="28"/>
  <c r="HX21" i="28"/>
  <c r="NW21" i="28"/>
  <c r="MA21" i="28"/>
  <c r="KE21" i="28"/>
  <c r="II21" i="28"/>
  <c r="NV21" i="28"/>
  <c r="LZ21" i="28"/>
  <c r="KD21" i="28"/>
  <c r="IH21" i="28"/>
  <c r="NU21" i="28"/>
  <c r="LY21" i="28"/>
  <c r="KC21" i="28"/>
  <c r="IG21" i="28"/>
  <c r="PG21" i="28"/>
  <c r="NK21" i="28"/>
  <c r="LO21" i="28"/>
  <c r="JS21" i="28"/>
  <c r="HW21" i="28"/>
  <c r="PF21" i="28"/>
  <c r="NJ21" i="28"/>
  <c r="LN21" i="28"/>
  <c r="JR21" i="28"/>
  <c r="PE21" i="28"/>
  <c r="NI21" i="28"/>
  <c r="LM21" i="28"/>
  <c r="JQ21" i="28"/>
  <c r="OU21" i="28"/>
  <c r="MY21" i="28"/>
  <c r="LC21" i="28"/>
  <c r="JG21" i="28"/>
  <c r="OT21" i="28"/>
  <c r="MX21" i="28"/>
  <c r="LB21" i="28"/>
  <c r="JF21" i="28"/>
  <c r="OS21" i="28"/>
  <c r="MW21" i="28"/>
  <c r="LA21" i="28"/>
  <c r="JE21" i="28"/>
  <c r="MM21" i="28"/>
  <c r="ML21" i="28"/>
  <c r="MK21" i="28"/>
  <c r="OG21" i="28"/>
  <c r="KQ21" i="28"/>
  <c r="KP21" i="28"/>
  <c r="KO21" i="28"/>
  <c r="IU21" i="28"/>
  <c r="IT21" i="28"/>
  <c r="OI21" i="28"/>
  <c r="IS21" i="28"/>
  <c r="OH21" i="28"/>
  <c r="S4" i="28"/>
  <c r="DZ4" i="28"/>
  <c r="LS4" i="28" s="1"/>
  <c r="HS101" i="28"/>
  <c r="HG101" i="28"/>
  <c r="GU101" i="28"/>
  <c r="GI101" i="28"/>
  <c r="FW101" i="28"/>
  <c r="FK101" i="28"/>
  <c r="EY101" i="28"/>
  <c r="EM101" i="28"/>
  <c r="EA101" i="28"/>
  <c r="DO101" i="28"/>
  <c r="DC101" i="28"/>
  <c r="HR101" i="28"/>
  <c r="HF101" i="28"/>
  <c r="GT101" i="28"/>
  <c r="GH101" i="28"/>
  <c r="FV101" i="28"/>
  <c r="FJ101" i="28"/>
  <c r="EX101" i="28"/>
  <c r="EL101" i="28"/>
  <c r="DZ101" i="28"/>
  <c r="DN101" i="28"/>
  <c r="DB101" i="28"/>
  <c r="HQ101" i="28"/>
  <c r="HE101" i="28"/>
  <c r="GS101" i="28"/>
  <c r="GG101" i="28"/>
  <c r="HP101" i="28"/>
  <c r="HD101" i="28"/>
  <c r="GR101" i="28"/>
  <c r="GF101" i="28"/>
  <c r="FT101" i="28"/>
  <c r="FH101" i="28"/>
  <c r="EV101" i="28"/>
  <c r="EJ101" i="28"/>
  <c r="DX101" i="28"/>
  <c r="DL101" i="28"/>
  <c r="HO101" i="28"/>
  <c r="HC101" i="28"/>
  <c r="GQ101" i="28"/>
  <c r="GE101" i="28"/>
  <c r="FS101" i="28"/>
  <c r="FG101" i="28"/>
  <c r="EU101" i="28"/>
  <c r="EI101" i="28"/>
  <c r="DW101" i="28"/>
  <c r="DK101" i="28"/>
  <c r="CY101" i="28"/>
  <c r="HL101" i="28"/>
  <c r="GZ101" i="28"/>
  <c r="GN101" i="28"/>
  <c r="GB101" i="28"/>
  <c r="FP101" i="28"/>
  <c r="FD101" i="28"/>
  <c r="ER101" i="28"/>
  <c r="EF101" i="28"/>
  <c r="DT101" i="28"/>
  <c r="DH101" i="28"/>
  <c r="HK101" i="28"/>
  <c r="GY101" i="28"/>
  <c r="GM101" i="28"/>
  <c r="HU101" i="28"/>
  <c r="GP101" i="28"/>
  <c r="FR101" i="28"/>
  <c r="EZ101" i="28"/>
  <c r="ED101" i="28"/>
  <c r="DI101" i="28"/>
  <c r="CS101" i="28"/>
  <c r="CG101" i="28"/>
  <c r="BU101" i="28"/>
  <c r="BI101" i="28"/>
  <c r="AW101" i="28"/>
  <c r="AK101" i="28"/>
  <c r="HT101" i="28"/>
  <c r="GO101" i="28"/>
  <c r="FQ101" i="28"/>
  <c r="EW101" i="28"/>
  <c r="EC101" i="28"/>
  <c r="DG101" i="28"/>
  <c r="CR101" i="28"/>
  <c r="CF101" i="28"/>
  <c r="BT101" i="28"/>
  <c r="BH101" i="28"/>
  <c r="AV101" i="28"/>
  <c r="AJ101" i="28"/>
  <c r="HN101" i="28"/>
  <c r="GL101" i="28"/>
  <c r="FO101" i="28"/>
  <c r="ET101" i="28"/>
  <c r="EB101" i="28"/>
  <c r="DF101" i="28"/>
  <c r="CQ101" i="28"/>
  <c r="CE101" i="28"/>
  <c r="BS101" i="28"/>
  <c r="BG101" i="28"/>
  <c r="AU101" i="28"/>
  <c r="AI101" i="28"/>
  <c r="HM101" i="28"/>
  <c r="GK101" i="28"/>
  <c r="FN101" i="28"/>
  <c r="ES101" i="28"/>
  <c r="DY101" i="28"/>
  <c r="DE101" i="28"/>
  <c r="CP101" i="28"/>
  <c r="CD101" i="28"/>
  <c r="BR101" i="28"/>
  <c r="BF101" i="28"/>
  <c r="AT101" i="28"/>
  <c r="AH101" i="28"/>
  <c r="HJ101" i="28"/>
  <c r="GJ101" i="28"/>
  <c r="FM101" i="28"/>
  <c r="EQ101" i="28"/>
  <c r="DV101" i="28"/>
  <c r="DD101" i="28"/>
  <c r="CO101" i="28"/>
  <c r="CC101" i="28"/>
  <c r="BQ101" i="28"/>
  <c r="BE101" i="28"/>
  <c r="AS101" i="28"/>
  <c r="AG101" i="28"/>
  <c r="HI101" i="28"/>
  <c r="GD101" i="28"/>
  <c r="FL101" i="28"/>
  <c r="EP101" i="28"/>
  <c r="DU101" i="28"/>
  <c r="DA101" i="28"/>
  <c r="CN101" i="28"/>
  <c r="CB101" i="28"/>
  <c r="BP101" i="28"/>
  <c r="BD101" i="28"/>
  <c r="AR101" i="28"/>
  <c r="AF101" i="28"/>
  <c r="HH101" i="28"/>
  <c r="GC101" i="28"/>
  <c r="FI101" i="28"/>
  <c r="EO101" i="28"/>
  <c r="DS101" i="28"/>
  <c r="CZ101" i="28"/>
  <c r="CM101" i="28"/>
  <c r="CA101" i="28"/>
  <c r="BO101" i="28"/>
  <c r="BC101" i="28"/>
  <c r="AQ101" i="28"/>
  <c r="AE101" i="28"/>
  <c r="HB101" i="28"/>
  <c r="GA101" i="28"/>
  <c r="FF101" i="28"/>
  <c r="EN101" i="28"/>
  <c r="DR101" i="28"/>
  <c r="CX101" i="28"/>
  <c r="CL101" i="28"/>
  <c r="BZ101" i="28"/>
  <c r="BN101" i="28"/>
  <c r="BB101" i="28"/>
  <c r="AP101" i="28"/>
  <c r="AD101" i="28"/>
  <c r="HA101" i="28"/>
  <c r="FZ101" i="28"/>
  <c r="FE101" i="28"/>
  <c r="EK101" i="28"/>
  <c r="DQ101" i="28"/>
  <c r="CW101" i="28"/>
  <c r="CK101" i="28"/>
  <c r="BY101" i="28"/>
  <c r="BM101" i="28"/>
  <c r="BA101" i="28"/>
  <c r="AO101" i="28"/>
  <c r="GX101" i="28"/>
  <c r="FY101" i="28"/>
  <c r="FC101" i="28"/>
  <c r="EH101" i="28"/>
  <c r="DP101" i="28"/>
  <c r="CV101" i="28"/>
  <c r="CJ101" i="28"/>
  <c r="BX101" i="28"/>
  <c r="BL101" i="28"/>
  <c r="AZ101" i="28"/>
  <c r="AN101" i="28"/>
  <c r="GV101" i="28"/>
  <c r="CH101" i="28"/>
  <c r="FX101" i="28"/>
  <c r="BW101" i="28"/>
  <c r="FB101" i="28"/>
  <c r="BK101" i="28"/>
  <c r="FA101" i="28"/>
  <c r="BJ101" i="28"/>
  <c r="EG101" i="28"/>
  <c r="AY101" i="28"/>
  <c r="EE101" i="28"/>
  <c r="AX101" i="28"/>
  <c r="DM101" i="28"/>
  <c r="AM101" i="28"/>
  <c r="DJ101" i="28"/>
  <c r="AL101" i="28"/>
  <c r="HV101" i="28"/>
  <c r="FU101" i="28"/>
  <c r="CU101" i="28"/>
  <c r="CT101" i="28"/>
  <c r="CI101" i="28"/>
  <c r="BV101" i="28"/>
  <c r="GW101" i="28"/>
  <c r="PI92" i="28"/>
  <c r="OW92" i="28"/>
  <c r="OK92" i="28"/>
  <c r="NY92" i="28"/>
  <c r="NM92" i="28"/>
  <c r="NA92" i="28"/>
  <c r="MO92" i="28"/>
  <c r="MC92" i="28"/>
  <c r="LQ92" i="28"/>
  <c r="PG92" i="28"/>
  <c r="OU92" i="28"/>
  <c r="OI92" i="28"/>
  <c r="NW92" i="28"/>
  <c r="NK92" i="28"/>
  <c r="MY92" i="28"/>
  <c r="MM92" i="28"/>
  <c r="MA92" i="28"/>
  <c r="LO92" i="28"/>
  <c r="PF92" i="28"/>
  <c r="OT92" i="28"/>
  <c r="OH92" i="28"/>
  <c r="NV92" i="28"/>
  <c r="NJ92" i="28"/>
  <c r="MX92" i="28"/>
  <c r="ML92" i="28"/>
  <c r="LZ92" i="28"/>
  <c r="LN92" i="28"/>
  <c r="LB92" i="28"/>
  <c r="PE92" i="28"/>
  <c r="OS92" i="28"/>
  <c r="OG92" i="28"/>
  <c r="NU92" i="28"/>
  <c r="NI92" i="28"/>
  <c r="MW92" i="28"/>
  <c r="MK92" i="28"/>
  <c r="PD92" i="28"/>
  <c r="OR92" i="28"/>
  <c r="OF92" i="28"/>
  <c r="NT92" i="28"/>
  <c r="PK92" i="28"/>
  <c r="OO92" i="28"/>
  <c r="NS92" i="28"/>
  <c r="NC92" i="28"/>
  <c r="MI92" i="28"/>
  <c r="LT92" i="28"/>
  <c r="LE92" i="28"/>
  <c r="KR92" i="28"/>
  <c r="KF92" i="28"/>
  <c r="JT92" i="28"/>
  <c r="JH92" i="28"/>
  <c r="IV92" i="28"/>
  <c r="IJ92" i="28"/>
  <c r="HX92" i="28"/>
  <c r="PJ92" i="28"/>
  <c r="ON92" i="28"/>
  <c r="NR92" i="28"/>
  <c r="NB92" i="28"/>
  <c r="MH92" i="28"/>
  <c r="LS92" i="28"/>
  <c r="LD92" i="28"/>
  <c r="KQ92" i="28"/>
  <c r="KE92" i="28"/>
  <c r="JS92" i="28"/>
  <c r="JG92" i="28"/>
  <c r="IU92" i="28"/>
  <c r="II92" i="28"/>
  <c r="HW92" i="28"/>
  <c r="PH92" i="28"/>
  <c r="OM92" i="28"/>
  <c r="NQ92" i="28"/>
  <c r="MZ92" i="28"/>
  <c r="MG92" i="28"/>
  <c r="LR92" i="28"/>
  <c r="LC92" i="28"/>
  <c r="KP92" i="28"/>
  <c r="KD92" i="28"/>
  <c r="JR92" i="28"/>
  <c r="JF92" i="28"/>
  <c r="IT92" i="28"/>
  <c r="IH92" i="28"/>
  <c r="PC92" i="28"/>
  <c r="OL92" i="28"/>
  <c r="NP92" i="28"/>
  <c r="MV92" i="28"/>
  <c r="MF92" i="28"/>
  <c r="LP92" i="28"/>
  <c r="LA92" i="28"/>
  <c r="KO92" i="28"/>
  <c r="KC92" i="28"/>
  <c r="JQ92" i="28"/>
  <c r="JE92" i="28"/>
  <c r="IS92" i="28"/>
  <c r="IG92" i="28"/>
  <c r="PB92" i="28"/>
  <c r="OJ92" i="28"/>
  <c r="NO92" i="28"/>
  <c r="MU92" i="28"/>
  <c r="ME92" i="28"/>
  <c r="LM92" i="28"/>
  <c r="KZ92" i="28"/>
  <c r="KN92" i="28"/>
  <c r="KB92" i="28"/>
  <c r="JP92" i="28"/>
  <c r="JD92" i="28"/>
  <c r="IR92" i="28"/>
  <c r="IF92" i="28"/>
  <c r="PA92" i="28"/>
  <c r="OE92" i="28"/>
  <c r="NN92" i="28"/>
  <c r="MT92" i="28"/>
  <c r="MD92" i="28"/>
  <c r="LL92" i="28"/>
  <c r="KY92" i="28"/>
  <c r="KM92" i="28"/>
  <c r="KA92" i="28"/>
  <c r="JO92" i="28"/>
  <c r="JC92" i="28"/>
  <c r="IQ92" i="28"/>
  <c r="IE92" i="28"/>
  <c r="OZ92" i="28"/>
  <c r="OD92" i="28"/>
  <c r="NL92" i="28"/>
  <c r="MS92" i="28"/>
  <c r="MB92" i="28"/>
  <c r="LK92" i="28"/>
  <c r="KX92" i="28"/>
  <c r="KL92" i="28"/>
  <c r="JZ92" i="28"/>
  <c r="JN92" i="28"/>
  <c r="JB92" i="28"/>
  <c r="IP92" i="28"/>
  <c r="ID92" i="28"/>
  <c r="U92" i="28"/>
  <c r="OY92" i="28"/>
  <c r="OC92" i="28"/>
  <c r="NH92" i="28"/>
  <c r="MR92" i="28"/>
  <c r="LY92" i="28"/>
  <c r="LJ92" i="28"/>
  <c r="KW92" i="28"/>
  <c r="KK92" i="28"/>
  <c r="JY92" i="28"/>
  <c r="JM92" i="28"/>
  <c r="JA92" i="28"/>
  <c r="IO92" i="28"/>
  <c r="IC92" i="28"/>
  <c r="S92" i="28"/>
  <c r="PO92" i="28"/>
  <c r="OX92" i="28"/>
  <c r="OB92" i="28"/>
  <c r="NG92" i="28"/>
  <c r="MQ92" i="28"/>
  <c r="LX92" i="28"/>
  <c r="LI92" i="28"/>
  <c r="KV92" i="28"/>
  <c r="KJ92" i="28"/>
  <c r="JX92" i="28"/>
  <c r="JL92" i="28"/>
  <c r="IZ92" i="28"/>
  <c r="IN92" i="28"/>
  <c r="IB92" i="28"/>
  <c r="OV92" i="28"/>
  <c r="LW92" i="28"/>
  <c r="JW92" i="28"/>
  <c r="IA92" i="28"/>
  <c r="OQ92" i="28"/>
  <c r="LV92" i="28"/>
  <c r="JV92" i="28"/>
  <c r="HZ92" i="28"/>
  <c r="OP92" i="28"/>
  <c r="LU92" i="28"/>
  <c r="JU92" i="28"/>
  <c r="HY92" i="28"/>
  <c r="OA92" i="28"/>
  <c r="LH92" i="28"/>
  <c r="JK92" i="28"/>
  <c r="NZ92" i="28"/>
  <c r="LG92" i="28"/>
  <c r="JJ92" i="28"/>
  <c r="NX92" i="28"/>
  <c r="LF92" i="28"/>
  <c r="JI92" i="28"/>
  <c r="NF92" i="28"/>
  <c r="KU92" i="28"/>
  <c r="IY92" i="28"/>
  <c r="NE92" i="28"/>
  <c r="KT92" i="28"/>
  <c r="IX92" i="28"/>
  <c r="ND92" i="28"/>
  <c r="KS92" i="28"/>
  <c r="IW92" i="28"/>
  <c r="KH92" i="28"/>
  <c r="KG92" i="28"/>
  <c r="IM92" i="28"/>
  <c r="IL92" i="28"/>
  <c r="IK92" i="28"/>
  <c r="PN92" i="28"/>
  <c r="PM92" i="28"/>
  <c r="PL92" i="28"/>
  <c r="MP92" i="28"/>
  <c r="MN92" i="28"/>
  <c r="MJ92" i="28"/>
  <c r="KI92" i="28"/>
  <c r="HT64" i="28"/>
  <c r="HH64" i="28"/>
  <c r="GV64" i="28"/>
  <c r="GJ64" i="28"/>
  <c r="FX64" i="28"/>
  <c r="FL64" i="28"/>
  <c r="EZ64" i="28"/>
  <c r="EN64" i="28"/>
  <c r="EB64" i="28"/>
  <c r="DP64" i="28"/>
  <c r="DD64" i="28"/>
  <c r="CR64" i="28"/>
  <c r="CF64" i="28"/>
  <c r="BT64" i="28"/>
  <c r="BH64" i="28"/>
  <c r="AV64" i="28"/>
  <c r="AJ64" i="28"/>
  <c r="HS64" i="28"/>
  <c r="HG64" i="28"/>
  <c r="GU64" i="28"/>
  <c r="GI64" i="28"/>
  <c r="FW64" i="28"/>
  <c r="FK64" i="28"/>
  <c r="EY64" i="28"/>
  <c r="EM64" i="28"/>
  <c r="EA64" i="28"/>
  <c r="DO64" i="28"/>
  <c r="DC64" i="28"/>
  <c r="CQ64" i="28"/>
  <c r="CE64" i="28"/>
  <c r="BS64" i="28"/>
  <c r="BG64" i="28"/>
  <c r="AU64" i="28"/>
  <c r="AI64" i="28"/>
  <c r="HQ64" i="28"/>
  <c r="HE64" i="28"/>
  <c r="GS64" i="28"/>
  <c r="GG64" i="28"/>
  <c r="FU64" i="28"/>
  <c r="FI64" i="28"/>
  <c r="EW64" i="28"/>
  <c r="EK64" i="28"/>
  <c r="DY64" i="28"/>
  <c r="HP64" i="28"/>
  <c r="HD64" i="28"/>
  <c r="GR64" i="28"/>
  <c r="GF64" i="28"/>
  <c r="FT64" i="28"/>
  <c r="FH64" i="28"/>
  <c r="EV64" i="28"/>
  <c r="EJ64" i="28"/>
  <c r="DX64" i="28"/>
  <c r="DL64" i="28"/>
  <c r="CZ64" i="28"/>
  <c r="CN64" i="28"/>
  <c r="CB64" i="28"/>
  <c r="BP64" i="28"/>
  <c r="BD64" i="28"/>
  <c r="AR64" i="28"/>
  <c r="AF64" i="28"/>
  <c r="HN64" i="28"/>
  <c r="HB64" i="28"/>
  <c r="GP64" i="28"/>
  <c r="GD64" i="28"/>
  <c r="FR64" i="28"/>
  <c r="FF64" i="28"/>
  <c r="ET64" i="28"/>
  <c r="HM64" i="28"/>
  <c r="HA64" i="28"/>
  <c r="GO64" i="28"/>
  <c r="GC64" i="28"/>
  <c r="FQ64" i="28"/>
  <c r="FE64" i="28"/>
  <c r="ES64" i="28"/>
  <c r="EG64" i="28"/>
  <c r="DU64" i="28"/>
  <c r="DI64" i="28"/>
  <c r="CW64" i="28"/>
  <c r="CK64" i="28"/>
  <c r="BY64" i="28"/>
  <c r="BM64" i="28"/>
  <c r="BA64" i="28"/>
  <c r="AO64" i="28"/>
  <c r="HL64" i="28"/>
  <c r="GZ64" i="28"/>
  <c r="GN64" i="28"/>
  <c r="GB64" i="28"/>
  <c r="FP64" i="28"/>
  <c r="FD64" i="28"/>
  <c r="ER64" i="28"/>
  <c r="EF64" i="28"/>
  <c r="HJ64" i="28"/>
  <c r="GH64" i="28"/>
  <c r="FC64" i="28"/>
  <c r="ED64" i="28"/>
  <c r="DJ64" i="28"/>
  <c r="CS64" i="28"/>
  <c r="BZ64" i="28"/>
  <c r="BI64" i="28"/>
  <c r="AP64" i="28"/>
  <c r="HI64" i="28"/>
  <c r="GE64" i="28"/>
  <c r="FB64" i="28"/>
  <c r="EC64" i="28"/>
  <c r="DH64" i="28"/>
  <c r="CP64" i="28"/>
  <c r="BX64" i="28"/>
  <c r="BF64" i="28"/>
  <c r="AN64" i="28"/>
  <c r="HF64" i="28"/>
  <c r="GA64" i="28"/>
  <c r="FA64" i="28"/>
  <c r="DZ64" i="28"/>
  <c r="DG64" i="28"/>
  <c r="CO64" i="28"/>
  <c r="BW64" i="28"/>
  <c r="BE64" i="28"/>
  <c r="AM64" i="28"/>
  <c r="HC64" i="28"/>
  <c r="FZ64" i="28"/>
  <c r="EX64" i="28"/>
  <c r="DW64" i="28"/>
  <c r="DF64" i="28"/>
  <c r="CM64" i="28"/>
  <c r="BV64" i="28"/>
  <c r="BC64" i="28"/>
  <c r="AL64" i="28"/>
  <c r="GY64" i="28"/>
  <c r="FY64" i="28"/>
  <c r="EU64" i="28"/>
  <c r="DV64" i="28"/>
  <c r="DE64" i="28"/>
  <c r="CL64" i="28"/>
  <c r="BU64" i="28"/>
  <c r="BB64" i="28"/>
  <c r="AK64" i="28"/>
  <c r="GX64" i="28"/>
  <c r="FV64" i="28"/>
  <c r="EQ64" i="28"/>
  <c r="DT64" i="28"/>
  <c r="DB64" i="28"/>
  <c r="CJ64" i="28"/>
  <c r="BR64" i="28"/>
  <c r="AZ64" i="28"/>
  <c r="AH64" i="28"/>
  <c r="GW64" i="28"/>
  <c r="FS64" i="28"/>
  <c r="EP64" i="28"/>
  <c r="DS64" i="28"/>
  <c r="DA64" i="28"/>
  <c r="CI64" i="28"/>
  <c r="BQ64" i="28"/>
  <c r="AY64" i="28"/>
  <c r="AG64" i="28"/>
  <c r="HV64" i="28"/>
  <c r="GT64" i="28"/>
  <c r="FO64" i="28"/>
  <c r="EO64" i="28"/>
  <c r="DR64" i="28"/>
  <c r="CY64" i="28"/>
  <c r="CH64" i="28"/>
  <c r="BO64" i="28"/>
  <c r="AX64" i="28"/>
  <c r="AE64" i="28"/>
  <c r="HU64" i="28"/>
  <c r="GQ64" i="28"/>
  <c r="FN64" i="28"/>
  <c r="EL64" i="28"/>
  <c r="DQ64" i="28"/>
  <c r="CX64" i="28"/>
  <c r="CG64" i="28"/>
  <c r="BN64" i="28"/>
  <c r="AW64" i="28"/>
  <c r="AD64" i="28"/>
  <c r="HR64" i="28"/>
  <c r="DN64" i="28"/>
  <c r="AT64" i="28"/>
  <c r="HO64" i="28"/>
  <c r="DM64" i="28"/>
  <c r="AS64" i="28"/>
  <c r="HK64" i="28"/>
  <c r="DK64" i="28"/>
  <c r="AQ64" i="28"/>
  <c r="GM64" i="28"/>
  <c r="CV64" i="28"/>
  <c r="GL64" i="28"/>
  <c r="CU64" i="28"/>
  <c r="GK64" i="28"/>
  <c r="CT64" i="28"/>
  <c r="FM64" i="28"/>
  <c r="CD64" i="28"/>
  <c r="FJ64" i="28"/>
  <c r="CC64" i="28"/>
  <c r="FG64" i="28"/>
  <c r="CA64" i="28"/>
  <c r="EI64" i="28"/>
  <c r="EH64" i="28"/>
  <c r="EE64" i="28"/>
  <c r="BL64" i="28"/>
  <c r="BK64" i="28"/>
  <c r="BJ64" i="28"/>
  <c r="PO61" i="28"/>
  <c r="PC61" i="28"/>
  <c r="OQ61" i="28"/>
  <c r="OE61" i="28"/>
  <c r="NS61" i="28"/>
  <c r="NG61" i="28"/>
  <c r="MU61" i="28"/>
  <c r="MI61" i="28"/>
  <c r="LW61" i="28"/>
  <c r="LK61" i="28"/>
  <c r="KY61" i="28"/>
  <c r="KM61" i="28"/>
  <c r="KA61" i="28"/>
  <c r="JO61" i="28"/>
  <c r="JC61" i="28"/>
  <c r="IQ61" i="28"/>
  <c r="IE61" i="28"/>
  <c r="PN61" i="28"/>
  <c r="PB61" i="28"/>
  <c r="OP61" i="28"/>
  <c r="OD61" i="28"/>
  <c r="NR61" i="28"/>
  <c r="NF61" i="28"/>
  <c r="MT61" i="28"/>
  <c r="MH61" i="28"/>
  <c r="LV61" i="28"/>
  <c r="LJ61" i="28"/>
  <c r="KX61" i="28"/>
  <c r="KL61" i="28"/>
  <c r="JZ61" i="28"/>
  <c r="JN61" i="28"/>
  <c r="JB61" i="28"/>
  <c r="IP61" i="28"/>
  <c r="ID61" i="28"/>
  <c r="U61" i="28"/>
  <c r="PL61" i="28"/>
  <c r="OZ61" i="28"/>
  <c r="ON61" i="28"/>
  <c r="OB61" i="28"/>
  <c r="NP61" i="28"/>
  <c r="ND61" i="28"/>
  <c r="MR61" i="28"/>
  <c r="MF61" i="28"/>
  <c r="LT61" i="28"/>
  <c r="LH61" i="28"/>
  <c r="KV61" i="28"/>
  <c r="KJ61" i="28"/>
  <c r="JX61" i="28"/>
  <c r="JL61" i="28"/>
  <c r="IZ61" i="28"/>
  <c r="IN61" i="28"/>
  <c r="IB61" i="28"/>
  <c r="PK61" i="28"/>
  <c r="OY61" i="28"/>
  <c r="OM61" i="28"/>
  <c r="OA61" i="28"/>
  <c r="NO61" i="28"/>
  <c r="NC61" i="28"/>
  <c r="MQ61" i="28"/>
  <c r="ME61" i="28"/>
  <c r="LS61" i="28"/>
  <c r="LG61" i="28"/>
  <c r="KU61" i="28"/>
  <c r="KI61" i="28"/>
  <c r="JW61" i="28"/>
  <c r="JK61" i="28"/>
  <c r="IY61" i="28"/>
  <c r="IM61" i="28"/>
  <c r="IA61" i="28"/>
  <c r="PJ61" i="28"/>
  <c r="OX61" i="28"/>
  <c r="OL61" i="28"/>
  <c r="NZ61" i="28"/>
  <c r="NN61" i="28"/>
  <c r="NB61" i="28"/>
  <c r="MP61" i="28"/>
  <c r="MD61" i="28"/>
  <c r="LR61" i="28"/>
  <c r="LF61" i="28"/>
  <c r="KT61" i="28"/>
  <c r="KH61" i="28"/>
  <c r="JV61" i="28"/>
  <c r="JJ61" i="28"/>
  <c r="IX61" i="28"/>
  <c r="IL61" i="28"/>
  <c r="HZ61" i="28"/>
  <c r="PI61" i="28"/>
  <c r="OW61" i="28"/>
  <c r="OK61" i="28"/>
  <c r="NY61" i="28"/>
  <c r="NM61" i="28"/>
  <c r="NA61" i="28"/>
  <c r="MO61" i="28"/>
  <c r="MC61" i="28"/>
  <c r="LQ61" i="28"/>
  <c r="LE61" i="28"/>
  <c r="KS61" i="28"/>
  <c r="KG61" i="28"/>
  <c r="JU61" i="28"/>
  <c r="JI61" i="28"/>
  <c r="IW61" i="28"/>
  <c r="IK61" i="28"/>
  <c r="HY61" i="28"/>
  <c r="PH61" i="28"/>
  <c r="OV61" i="28"/>
  <c r="OJ61" i="28"/>
  <c r="NX61" i="28"/>
  <c r="NL61" i="28"/>
  <c r="MZ61" i="28"/>
  <c r="MN61" i="28"/>
  <c r="MB61" i="28"/>
  <c r="LP61" i="28"/>
  <c r="LD61" i="28"/>
  <c r="KR61" i="28"/>
  <c r="KF61" i="28"/>
  <c r="JT61" i="28"/>
  <c r="JH61" i="28"/>
  <c r="IV61" i="28"/>
  <c r="IJ61" i="28"/>
  <c r="HX61" i="28"/>
  <c r="PA61" i="28"/>
  <c r="NV61" i="28"/>
  <c r="MV61" i="28"/>
  <c r="LO61" i="28"/>
  <c r="KO61" i="28"/>
  <c r="JM61" i="28"/>
  <c r="IH61" i="28"/>
  <c r="OU61" i="28"/>
  <c r="NU61" i="28"/>
  <c r="MS61" i="28"/>
  <c r="LN61" i="28"/>
  <c r="KN61" i="28"/>
  <c r="JG61" i="28"/>
  <c r="IG61" i="28"/>
  <c r="OT61" i="28"/>
  <c r="NT61" i="28"/>
  <c r="MM61" i="28"/>
  <c r="LM61" i="28"/>
  <c r="KK61" i="28"/>
  <c r="JF61" i="28"/>
  <c r="IF61" i="28"/>
  <c r="OS61" i="28"/>
  <c r="NQ61" i="28"/>
  <c r="ML61" i="28"/>
  <c r="LL61" i="28"/>
  <c r="KE61" i="28"/>
  <c r="JE61" i="28"/>
  <c r="IC61" i="28"/>
  <c r="OR61" i="28"/>
  <c r="NK61" i="28"/>
  <c r="MK61" i="28"/>
  <c r="LI61" i="28"/>
  <c r="KD61" i="28"/>
  <c r="JD61" i="28"/>
  <c r="HW61" i="28"/>
  <c r="OO61" i="28"/>
  <c r="NJ61" i="28"/>
  <c r="MJ61" i="28"/>
  <c r="LC61" i="28"/>
  <c r="KC61" i="28"/>
  <c r="JA61" i="28"/>
  <c r="OI61" i="28"/>
  <c r="NI61" i="28"/>
  <c r="MG61" i="28"/>
  <c r="LB61" i="28"/>
  <c r="KB61" i="28"/>
  <c r="IU61" i="28"/>
  <c r="PM61" i="28"/>
  <c r="OH61" i="28"/>
  <c r="NH61" i="28"/>
  <c r="MA61" i="28"/>
  <c r="LA61" i="28"/>
  <c r="JY61" i="28"/>
  <c r="IT61" i="28"/>
  <c r="PG61" i="28"/>
  <c r="OG61" i="28"/>
  <c r="NE61" i="28"/>
  <c r="LZ61" i="28"/>
  <c r="KZ61" i="28"/>
  <c r="JS61" i="28"/>
  <c r="IS61" i="28"/>
  <c r="OC61" i="28"/>
  <c r="JQ61" i="28"/>
  <c r="NW61" i="28"/>
  <c r="JP61" i="28"/>
  <c r="MY61" i="28"/>
  <c r="IR61" i="28"/>
  <c r="S61" i="28"/>
  <c r="MX61" i="28"/>
  <c r="IO61" i="28"/>
  <c r="MW61" i="28"/>
  <c r="II61" i="28"/>
  <c r="LY61" i="28"/>
  <c r="LX61" i="28"/>
  <c r="LU61" i="28"/>
  <c r="PF61" i="28"/>
  <c r="KW61" i="28"/>
  <c r="PE61" i="28"/>
  <c r="PD61" i="28"/>
  <c r="OF61" i="28"/>
  <c r="KQ61" i="28"/>
  <c r="KP61" i="28"/>
  <c r="JR61" i="28"/>
  <c r="HS49" i="28"/>
  <c r="HG49" i="28"/>
  <c r="GU49" i="28"/>
  <c r="GI49" i="28"/>
  <c r="FW49" i="28"/>
  <c r="FK49" i="28"/>
  <c r="EY49" i="28"/>
  <c r="EM49" i="28"/>
  <c r="EA49" i="28"/>
  <c r="DO49" i="28"/>
  <c r="DC49" i="28"/>
  <c r="CQ49" i="28"/>
  <c r="CE49" i="28"/>
  <c r="BS49" i="28"/>
  <c r="BG49" i="28"/>
  <c r="AU49" i="28"/>
  <c r="AI49" i="28"/>
  <c r="HR49" i="28"/>
  <c r="HF49" i="28"/>
  <c r="GT49" i="28"/>
  <c r="GH49" i="28"/>
  <c r="FV49" i="28"/>
  <c r="FJ49" i="28"/>
  <c r="EX49" i="28"/>
  <c r="EL49" i="28"/>
  <c r="DZ49" i="28"/>
  <c r="DN49" i="28"/>
  <c r="DB49" i="28"/>
  <c r="CP49" i="28"/>
  <c r="CD49" i="28"/>
  <c r="BR49" i="28"/>
  <c r="BF49" i="28"/>
  <c r="AT49" i="28"/>
  <c r="AH49" i="28"/>
  <c r="HQ49" i="28"/>
  <c r="HE49" i="28"/>
  <c r="GS49" i="28"/>
  <c r="GG49" i="28"/>
  <c r="FU49" i="28"/>
  <c r="FI49" i="28"/>
  <c r="EW49" i="28"/>
  <c r="EK49" i="28"/>
  <c r="DY49" i="28"/>
  <c r="DM49" i="28"/>
  <c r="DA49" i="28"/>
  <c r="CO49" i="28"/>
  <c r="CC49" i="28"/>
  <c r="BQ49" i="28"/>
  <c r="BE49" i="28"/>
  <c r="AS49" i="28"/>
  <c r="AG49" i="28"/>
  <c r="HP49" i="28"/>
  <c r="HD49" i="28"/>
  <c r="GR49" i="28"/>
  <c r="GF49" i="28"/>
  <c r="FT49" i="28"/>
  <c r="FH49" i="28"/>
  <c r="EV49" i="28"/>
  <c r="EJ49" i="28"/>
  <c r="DX49" i="28"/>
  <c r="DL49" i="28"/>
  <c r="CZ49" i="28"/>
  <c r="CN49" i="28"/>
  <c r="CB49" i="28"/>
  <c r="BP49" i="28"/>
  <c r="BD49" i="28"/>
  <c r="AR49" i="28"/>
  <c r="AF49" i="28"/>
  <c r="HO49" i="28"/>
  <c r="HC49" i="28"/>
  <c r="GQ49" i="28"/>
  <c r="GE49" i="28"/>
  <c r="FS49" i="28"/>
  <c r="FG49" i="28"/>
  <c r="EU49" i="28"/>
  <c r="EI49" i="28"/>
  <c r="DW49" i="28"/>
  <c r="DK49" i="28"/>
  <c r="CY49" i="28"/>
  <c r="CM49" i="28"/>
  <c r="CA49" i="28"/>
  <c r="BO49" i="28"/>
  <c r="BC49" i="28"/>
  <c r="AQ49" i="28"/>
  <c r="AE49" i="28"/>
  <c r="HN49" i="28"/>
  <c r="HB49" i="28"/>
  <c r="GP49" i="28"/>
  <c r="GD49" i="28"/>
  <c r="FR49" i="28"/>
  <c r="FF49" i="28"/>
  <c r="ET49" i="28"/>
  <c r="EH49" i="28"/>
  <c r="DV49" i="28"/>
  <c r="DJ49" i="28"/>
  <c r="CX49" i="28"/>
  <c r="CL49" i="28"/>
  <c r="BZ49" i="28"/>
  <c r="BN49" i="28"/>
  <c r="BB49" i="28"/>
  <c r="AP49" i="28"/>
  <c r="AD49" i="28"/>
  <c r="HM49" i="28"/>
  <c r="HA49" i="28"/>
  <c r="GO49" i="28"/>
  <c r="GC49" i="28"/>
  <c r="FQ49" i="28"/>
  <c r="FE49" i="28"/>
  <c r="ES49" i="28"/>
  <c r="EG49" i="28"/>
  <c r="DU49" i="28"/>
  <c r="DI49" i="28"/>
  <c r="CW49" i="28"/>
  <c r="CK49" i="28"/>
  <c r="BY49" i="28"/>
  <c r="BM49" i="28"/>
  <c r="BA49" i="28"/>
  <c r="AO49" i="28"/>
  <c r="HL49" i="28"/>
  <c r="GZ49" i="28"/>
  <c r="GN49" i="28"/>
  <c r="GB49" i="28"/>
  <c r="FP49" i="28"/>
  <c r="FD49" i="28"/>
  <c r="ER49" i="28"/>
  <c r="EF49" i="28"/>
  <c r="DT49" i="28"/>
  <c r="DH49" i="28"/>
  <c r="CV49" i="28"/>
  <c r="CJ49" i="28"/>
  <c r="BX49" i="28"/>
  <c r="BL49" i="28"/>
  <c r="AZ49" i="28"/>
  <c r="AN49" i="28"/>
  <c r="HK49" i="28"/>
  <c r="GY49" i="28"/>
  <c r="GM49" i="28"/>
  <c r="GA49" i="28"/>
  <c r="FO49" i="28"/>
  <c r="FC49" i="28"/>
  <c r="EQ49" i="28"/>
  <c r="EE49" i="28"/>
  <c r="DS49" i="28"/>
  <c r="DG49" i="28"/>
  <c r="CU49" i="28"/>
  <c r="CI49" i="28"/>
  <c r="BW49" i="28"/>
  <c r="BK49" i="28"/>
  <c r="AY49" i="28"/>
  <c r="AM49" i="28"/>
  <c r="GW49" i="28"/>
  <c r="FA49" i="28"/>
  <c r="DE49" i="28"/>
  <c r="BI49" i="28"/>
  <c r="GV49" i="28"/>
  <c r="EZ49" i="28"/>
  <c r="DD49" i="28"/>
  <c r="BH49" i="28"/>
  <c r="GL49" i="28"/>
  <c r="EP49" i="28"/>
  <c r="CT49" i="28"/>
  <c r="AX49" i="28"/>
  <c r="GK49" i="28"/>
  <c r="EO49" i="28"/>
  <c r="CS49" i="28"/>
  <c r="AW49" i="28"/>
  <c r="GJ49" i="28"/>
  <c r="EN49" i="28"/>
  <c r="CR49" i="28"/>
  <c r="AV49" i="28"/>
  <c r="HV49" i="28"/>
  <c r="FZ49" i="28"/>
  <c r="ED49" i="28"/>
  <c r="CH49" i="28"/>
  <c r="AL49" i="28"/>
  <c r="HU49" i="28"/>
  <c r="FY49" i="28"/>
  <c r="EC49" i="28"/>
  <c r="CG49" i="28"/>
  <c r="AK49" i="28"/>
  <c r="HT49" i="28"/>
  <c r="FX49" i="28"/>
  <c r="EB49" i="28"/>
  <c r="CF49" i="28"/>
  <c r="AJ49" i="28"/>
  <c r="HJ49" i="28"/>
  <c r="FN49" i="28"/>
  <c r="DR49" i="28"/>
  <c r="BV49" i="28"/>
  <c r="BJ49" i="28"/>
  <c r="HI49" i="28"/>
  <c r="HH49" i="28"/>
  <c r="GX49" i="28"/>
  <c r="FM49" i="28"/>
  <c r="FL49" i="28"/>
  <c r="FB49" i="28"/>
  <c r="DQ49" i="28"/>
  <c r="DP49" i="28"/>
  <c r="DF49" i="28"/>
  <c r="BU49" i="28"/>
  <c r="BT49" i="28"/>
  <c r="HR39" i="28"/>
  <c r="HF39" i="28"/>
  <c r="GT39" i="28"/>
  <c r="GH39" i="28"/>
  <c r="FV39" i="28"/>
  <c r="FJ39" i="28"/>
  <c r="EX39" i="28"/>
  <c r="EL39" i="28"/>
  <c r="DZ39" i="28"/>
  <c r="DN39" i="28"/>
  <c r="DB39" i="28"/>
  <c r="CP39" i="28"/>
  <c r="CD39" i="28"/>
  <c r="BR39" i="28"/>
  <c r="BF39" i="28"/>
  <c r="AT39" i="28"/>
  <c r="AH39" i="28"/>
  <c r="HQ39" i="28"/>
  <c r="HE39" i="28"/>
  <c r="GS39" i="28"/>
  <c r="GG39" i="28"/>
  <c r="FU39" i="28"/>
  <c r="FI39" i="28"/>
  <c r="EW39" i="28"/>
  <c r="EK39" i="28"/>
  <c r="DY39" i="28"/>
  <c r="DM39" i="28"/>
  <c r="DA39" i="28"/>
  <c r="CO39" i="28"/>
  <c r="CC39" i="28"/>
  <c r="BQ39" i="28"/>
  <c r="BE39" i="28"/>
  <c r="AS39" i="28"/>
  <c r="AG39" i="28"/>
  <c r="HP39" i="28"/>
  <c r="HD39" i="28"/>
  <c r="GR39" i="28"/>
  <c r="GF39" i="28"/>
  <c r="FT39" i="28"/>
  <c r="FH39" i="28"/>
  <c r="EV39" i="28"/>
  <c r="EJ39" i="28"/>
  <c r="DX39" i="28"/>
  <c r="DL39" i="28"/>
  <c r="CZ39" i="28"/>
  <c r="CN39" i="28"/>
  <c r="CB39" i="28"/>
  <c r="BP39" i="28"/>
  <c r="BD39" i="28"/>
  <c r="AR39" i="28"/>
  <c r="AF39" i="28"/>
  <c r="HO39" i="28"/>
  <c r="HC39" i="28"/>
  <c r="GQ39" i="28"/>
  <c r="GE39" i="28"/>
  <c r="FS39" i="28"/>
  <c r="FG39" i="28"/>
  <c r="EU39" i="28"/>
  <c r="EI39" i="28"/>
  <c r="DW39" i="28"/>
  <c r="DK39" i="28"/>
  <c r="CY39" i="28"/>
  <c r="CM39" i="28"/>
  <c r="CA39" i="28"/>
  <c r="BO39" i="28"/>
  <c r="BC39" i="28"/>
  <c r="AQ39" i="28"/>
  <c r="AE39" i="28"/>
  <c r="HN39" i="28"/>
  <c r="HB39" i="28"/>
  <c r="GP39" i="28"/>
  <c r="GD39" i="28"/>
  <c r="FR39" i="28"/>
  <c r="FF39" i="28"/>
  <c r="ET39" i="28"/>
  <c r="EH39" i="28"/>
  <c r="DV39" i="28"/>
  <c r="DJ39" i="28"/>
  <c r="CX39" i="28"/>
  <c r="CL39" i="28"/>
  <c r="BZ39" i="28"/>
  <c r="BN39" i="28"/>
  <c r="BB39" i="28"/>
  <c r="AP39" i="28"/>
  <c r="AD39" i="28"/>
  <c r="HM39" i="28"/>
  <c r="HA39" i="28"/>
  <c r="GO39" i="28"/>
  <c r="GC39" i="28"/>
  <c r="FQ39" i="28"/>
  <c r="FE39" i="28"/>
  <c r="ES39" i="28"/>
  <c r="EG39" i="28"/>
  <c r="DU39" i="28"/>
  <c r="DI39" i="28"/>
  <c r="CW39" i="28"/>
  <c r="CK39" i="28"/>
  <c r="BY39" i="28"/>
  <c r="BM39" i="28"/>
  <c r="BA39" i="28"/>
  <c r="AO39" i="28"/>
  <c r="HL39" i="28"/>
  <c r="GZ39" i="28"/>
  <c r="GN39" i="28"/>
  <c r="GB39" i="28"/>
  <c r="FP39" i="28"/>
  <c r="FD39" i="28"/>
  <c r="ER39" i="28"/>
  <c r="EF39" i="28"/>
  <c r="DT39" i="28"/>
  <c r="DH39" i="28"/>
  <c r="CV39" i="28"/>
  <c r="CJ39" i="28"/>
  <c r="BX39" i="28"/>
  <c r="BL39" i="28"/>
  <c r="AZ39" i="28"/>
  <c r="AN39" i="28"/>
  <c r="HK39" i="28"/>
  <c r="GY39" i="28"/>
  <c r="GM39" i="28"/>
  <c r="GA39" i="28"/>
  <c r="FO39" i="28"/>
  <c r="FC39" i="28"/>
  <c r="EQ39" i="28"/>
  <c r="EE39" i="28"/>
  <c r="DS39" i="28"/>
  <c r="DG39" i="28"/>
  <c r="CU39" i="28"/>
  <c r="CI39" i="28"/>
  <c r="BW39" i="28"/>
  <c r="BK39" i="28"/>
  <c r="AY39" i="28"/>
  <c r="AM39" i="28"/>
  <c r="HV39" i="28"/>
  <c r="HJ39" i="28"/>
  <c r="GX39" i="28"/>
  <c r="GL39" i="28"/>
  <c r="FZ39" i="28"/>
  <c r="FN39" i="28"/>
  <c r="FB39" i="28"/>
  <c r="EP39" i="28"/>
  <c r="ED39" i="28"/>
  <c r="DR39" i="28"/>
  <c r="DF39" i="28"/>
  <c r="CT39" i="28"/>
  <c r="CH39" i="28"/>
  <c r="BV39" i="28"/>
  <c r="BJ39" i="28"/>
  <c r="AX39" i="28"/>
  <c r="AL39" i="28"/>
  <c r="GK39" i="28"/>
  <c r="EO39" i="28"/>
  <c r="CS39" i="28"/>
  <c r="AW39" i="28"/>
  <c r="GJ39" i="28"/>
  <c r="EN39" i="28"/>
  <c r="CR39" i="28"/>
  <c r="AV39" i="28"/>
  <c r="GI39" i="28"/>
  <c r="EM39" i="28"/>
  <c r="CQ39" i="28"/>
  <c r="AU39" i="28"/>
  <c r="HU39" i="28"/>
  <c r="FY39" i="28"/>
  <c r="EC39" i="28"/>
  <c r="CG39" i="28"/>
  <c r="AK39" i="28"/>
  <c r="HT39" i="28"/>
  <c r="FX39" i="28"/>
  <c r="EB39" i="28"/>
  <c r="CF39" i="28"/>
  <c r="AJ39" i="28"/>
  <c r="HS39" i="28"/>
  <c r="FW39" i="28"/>
  <c r="EA39" i="28"/>
  <c r="CE39" i="28"/>
  <c r="AI39" i="28"/>
  <c r="HI39" i="28"/>
  <c r="FM39" i="28"/>
  <c r="DQ39" i="28"/>
  <c r="BU39" i="28"/>
  <c r="HH39" i="28"/>
  <c r="FL39" i="28"/>
  <c r="DP39" i="28"/>
  <c r="BT39" i="28"/>
  <c r="HG39" i="28"/>
  <c r="FK39" i="28"/>
  <c r="DO39" i="28"/>
  <c r="BS39" i="28"/>
  <c r="EZ39" i="28"/>
  <c r="EY39" i="28"/>
  <c r="DE39" i="28"/>
  <c r="DD39" i="28"/>
  <c r="DC39" i="28"/>
  <c r="BI39" i="28"/>
  <c r="BH39" i="28"/>
  <c r="BG39" i="28"/>
  <c r="GW39" i="28"/>
  <c r="GV39" i="28"/>
  <c r="GU39" i="28"/>
  <c r="FA39" i="28"/>
  <c r="HU24" i="28"/>
  <c r="HI24" i="28"/>
  <c r="GW24" i="28"/>
  <c r="GK24" i="28"/>
  <c r="FY24" i="28"/>
  <c r="FM24" i="28"/>
  <c r="FA24" i="28"/>
  <c r="EO24" i="28"/>
  <c r="EC24" i="28"/>
  <c r="DQ24" i="28"/>
  <c r="DE24" i="28"/>
  <c r="CS24" i="28"/>
  <c r="CG24" i="28"/>
  <c r="BU24" i="28"/>
  <c r="BI24" i="28"/>
  <c r="AW24" i="28"/>
  <c r="AK24" i="28"/>
  <c r="HT24" i="28"/>
  <c r="HH24" i="28"/>
  <c r="GV24" i="28"/>
  <c r="GJ24" i="28"/>
  <c r="FX24" i="28"/>
  <c r="FL24" i="28"/>
  <c r="EZ24" i="28"/>
  <c r="EN24" i="28"/>
  <c r="EB24" i="28"/>
  <c r="DP24" i="28"/>
  <c r="DD24" i="28"/>
  <c r="CR24" i="28"/>
  <c r="CF24" i="28"/>
  <c r="BT24" i="28"/>
  <c r="BH24" i="28"/>
  <c r="AV24" i="28"/>
  <c r="AJ24" i="28"/>
  <c r="HS24" i="28"/>
  <c r="HG24" i="28"/>
  <c r="GU24" i="28"/>
  <c r="GI24" i="28"/>
  <c r="FW24" i="28"/>
  <c r="FK24" i="28"/>
  <c r="EY24" i="28"/>
  <c r="EM24" i="28"/>
  <c r="EA24" i="28"/>
  <c r="DO24" i="28"/>
  <c r="DC24" i="28"/>
  <c r="CQ24" i="28"/>
  <c r="CE24" i="28"/>
  <c r="BS24" i="28"/>
  <c r="BG24" i="28"/>
  <c r="AU24" i="28"/>
  <c r="AI24" i="28"/>
  <c r="HR24" i="28"/>
  <c r="HF24" i="28"/>
  <c r="GT24" i="28"/>
  <c r="GH24" i="28"/>
  <c r="FV24" i="28"/>
  <c r="FJ24" i="28"/>
  <c r="EX24" i="28"/>
  <c r="EL24" i="28"/>
  <c r="DZ24" i="28"/>
  <c r="DN24" i="28"/>
  <c r="DB24" i="28"/>
  <c r="CP24" i="28"/>
  <c r="CD24" i="28"/>
  <c r="BR24" i="28"/>
  <c r="BF24" i="28"/>
  <c r="AT24" i="28"/>
  <c r="AH24" i="28"/>
  <c r="HQ24" i="28"/>
  <c r="HE24" i="28"/>
  <c r="GS24" i="28"/>
  <c r="GG24" i="28"/>
  <c r="FU24" i="28"/>
  <c r="FI24" i="28"/>
  <c r="EW24" i="28"/>
  <c r="EK24" i="28"/>
  <c r="DY24" i="28"/>
  <c r="DM24" i="28"/>
  <c r="DA24" i="28"/>
  <c r="CO24" i="28"/>
  <c r="CC24" i="28"/>
  <c r="BQ24" i="28"/>
  <c r="BE24" i="28"/>
  <c r="AS24" i="28"/>
  <c r="AG24" i="28"/>
  <c r="HP24" i="28"/>
  <c r="HD24" i="28"/>
  <c r="GR24" i="28"/>
  <c r="GF24" i="28"/>
  <c r="FT24" i="28"/>
  <c r="FH24" i="28"/>
  <c r="EV24" i="28"/>
  <c r="EJ24" i="28"/>
  <c r="DX24" i="28"/>
  <c r="DL24" i="28"/>
  <c r="CZ24" i="28"/>
  <c r="CN24" i="28"/>
  <c r="CB24" i="28"/>
  <c r="BP24" i="28"/>
  <c r="BD24" i="28"/>
  <c r="AR24" i="28"/>
  <c r="AF24" i="28"/>
  <c r="HO24" i="28"/>
  <c r="HC24" i="28"/>
  <c r="GQ24" i="28"/>
  <c r="GE24" i="28"/>
  <c r="FS24" i="28"/>
  <c r="FG24" i="28"/>
  <c r="EU24" i="28"/>
  <c r="EI24" i="28"/>
  <c r="DW24" i="28"/>
  <c r="DK24" i="28"/>
  <c r="CY24" i="28"/>
  <c r="CM24" i="28"/>
  <c r="CA24" i="28"/>
  <c r="BO24" i="28"/>
  <c r="BC24" i="28"/>
  <c r="AQ24" i="28"/>
  <c r="AE24" i="28"/>
  <c r="HN24" i="28"/>
  <c r="HB24" i="28"/>
  <c r="GP24" i="28"/>
  <c r="GD24" i="28"/>
  <c r="FR24" i="28"/>
  <c r="FF24" i="28"/>
  <c r="ET24" i="28"/>
  <c r="EH24" i="28"/>
  <c r="DV24" i="28"/>
  <c r="DJ24" i="28"/>
  <c r="CX24" i="28"/>
  <c r="CL24" i="28"/>
  <c r="BZ24" i="28"/>
  <c r="BN24" i="28"/>
  <c r="BB24" i="28"/>
  <c r="AP24" i="28"/>
  <c r="AD24" i="28"/>
  <c r="HM24" i="28"/>
  <c r="HA24" i="28"/>
  <c r="GO24" i="28"/>
  <c r="GC24" i="28"/>
  <c r="FQ24" i="28"/>
  <c r="FE24" i="28"/>
  <c r="ES24" i="28"/>
  <c r="EG24" i="28"/>
  <c r="DU24" i="28"/>
  <c r="DI24" i="28"/>
  <c r="CW24" i="28"/>
  <c r="CK24" i="28"/>
  <c r="BY24" i="28"/>
  <c r="BM24" i="28"/>
  <c r="BA24" i="28"/>
  <c r="AO24" i="28"/>
  <c r="HV24" i="28"/>
  <c r="FZ24" i="28"/>
  <c r="ED24" i="28"/>
  <c r="CH24" i="28"/>
  <c r="AL24" i="28"/>
  <c r="HL24" i="28"/>
  <c r="FP24" i="28"/>
  <c r="DT24" i="28"/>
  <c r="BX24" i="28"/>
  <c r="HK24" i="28"/>
  <c r="FO24" i="28"/>
  <c r="DS24" i="28"/>
  <c r="BW24" i="28"/>
  <c r="HJ24" i="28"/>
  <c r="FN24" i="28"/>
  <c r="DR24" i="28"/>
  <c r="BV24" i="28"/>
  <c r="GZ24" i="28"/>
  <c r="FD24" i="28"/>
  <c r="DH24" i="28"/>
  <c r="BL24" i="28"/>
  <c r="GY24" i="28"/>
  <c r="FC24" i="28"/>
  <c r="DG24" i="28"/>
  <c r="BK24" i="28"/>
  <c r="GX24" i="28"/>
  <c r="FB24" i="28"/>
  <c r="DF24" i="28"/>
  <c r="BJ24" i="28"/>
  <c r="GN24" i="28"/>
  <c r="ER24" i="28"/>
  <c r="CV24" i="28"/>
  <c r="AZ24" i="28"/>
  <c r="GM24" i="28"/>
  <c r="EQ24" i="28"/>
  <c r="CU24" i="28"/>
  <c r="AY24" i="28"/>
  <c r="GA24" i="28"/>
  <c r="EP24" i="28"/>
  <c r="EF24" i="28"/>
  <c r="EE24" i="28"/>
  <c r="CT24" i="28"/>
  <c r="CJ24" i="28"/>
  <c r="CI24" i="28"/>
  <c r="AX24" i="28"/>
  <c r="AN24" i="28"/>
  <c r="AM24" i="28"/>
  <c r="GL24" i="28"/>
  <c r="GB24" i="28"/>
  <c r="HN15" i="28"/>
  <c r="HB15" i="28"/>
  <c r="GP15" i="28"/>
  <c r="GD15" i="28"/>
  <c r="FR15" i="28"/>
  <c r="FF15" i="28"/>
  <c r="ET15" i="28"/>
  <c r="EH15" i="28"/>
  <c r="DV15" i="28"/>
  <c r="DJ15" i="28"/>
  <c r="CX15" i="28"/>
  <c r="HM15" i="28"/>
  <c r="HA15" i="28"/>
  <c r="GO15" i="28"/>
  <c r="GC15" i="28"/>
  <c r="FQ15" i="28"/>
  <c r="FE15" i="28"/>
  <c r="ES15" i="28"/>
  <c r="EG15" i="28"/>
  <c r="DU15" i="28"/>
  <c r="DI15" i="28"/>
  <c r="CW15" i="28"/>
  <c r="CK15" i="28"/>
  <c r="BY15" i="28"/>
  <c r="BM15" i="28"/>
  <c r="BA15" i="28"/>
  <c r="AO15" i="28"/>
  <c r="HL15" i="28"/>
  <c r="GZ15" i="28"/>
  <c r="GN15" i="28"/>
  <c r="GB15" i="28"/>
  <c r="FP15" i="28"/>
  <c r="FD15" i="28"/>
  <c r="ER15" i="28"/>
  <c r="EF15" i="28"/>
  <c r="DT15" i="28"/>
  <c r="DH15" i="28"/>
  <c r="CV15" i="28"/>
  <c r="CJ15" i="28"/>
  <c r="BX15" i="28"/>
  <c r="BL15" i="28"/>
  <c r="AZ15" i="28"/>
  <c r="AN15" i="28"/>
  <c r="HK15" i="28"/>
  <c r="GY15" i="28"/>
  <c r="GM15" i="28"/>
  <c r="GA15" i="28"/>
  <c r="FO15" i="28"/>
  <c r="FC15" i="28"/>
  <c r="EQ15" i="28"/>
  <c r="EE15" i="28"/>
  <c r="DS15" i="28"/>
  <c r="DG15" i="28"/>
  <c r="HV15" i="28"/>
  <c r="HJ15" i="28"/>
  <c r="GX15" i="28"/>
  <c r="GL15" i="28"/>
  <c r="FZ15" i="28"/>
  <c r="FN15" i="28"/>
  <c r="FB15" i="28"/>
  <c r="EP15" i="28"/>
  <c r="ED15" i="28"/>
  <c r="DR15" i="28"/>
  <c r="DF15" i="28"/>
  <c r="CT15" i="28"/>
  <c r="CH15" i="28"/>
  <c r="BV15" i="28"/>
  <c r="BJ15" i="28"/>
  <c r="AX15" i="28"/>
  <c r="AL15" i="28"/>
  <c r="HT15" i="28"/>
  <c r="HH15" i="28"/>
  <c r="GV15" i="28"/>
  <c r="GJ15" i="28"/>
  <c r="FX15" i="28"/>
  <c r="FL15" i="28"/>
  <c r="EZ15" i="28"/>
  <c r="EN15" i="28"/>
  <c r="EB15" i="28"/>
  <c r="DP15" i="28"/>
  <c r="DD15" i="28"/>
  <c r="CR15" i="28"/>
  <c r="CF15" i="28"/>
  <c r="BT15" i="28"/>
  <c r="BH15" i="28"/>
  <c r="AV15" i="28"/>
  <c r="AJ15" i="28"/>
  <c r="HS15" i="28"/>
  <c r="HG15" i="28"/>
  <c r="GU15" i="28"/>
  <c r="GI15" i="28"/>
  <c r="FW15" i="28"/>
  <c r="FK15" i="28"/>
  <c r="EY15" i="28"/>
  <c r="EM15" i="28"/>
  <c r="EA15" i="28"/>
  <c r="DO15" i="28"/>
  <c r="DC15" i="28"/>
  <c r="CQ15" i="28"/>
  <c r="CE15" i="28"/>
  <c r="BS15" i="28"/>
  <c r="BG15" i="28"/>
  <c r="AU15" i="28"/>
  <c r="AI15" i="28"/>
  <c r="HR15" i="28"/>
  <c r="HF15" i="28"/>
  <c r="GT15" i="28"/>
  <c r="GH15" i="28"/>
  <c r="FV15" i="28"/>
  <c r="FJ15" i="28"/>
  <c r="EX15" i="28"/>
  <c r="EL15" i="28"/>
  <c r="DZ15" i="28"/>
  <c r="DN15" i="28"/>
  <c r="DB15" i="28"/>
  <c r="CP15" i="28"/>
  <c r="CD15" i="28"/>
  <c r="BR15" i="28"/>
  <c r="BF15" i="28"/>
  <c r="AT15" i="28"/>
  <c r="AH15" i="28"/>
  <c r="HI15" i="28"/>
  <c r="FY15" i="28"/>
  <c r="EO15" i="28"/>
  <c r="DE15" i="28"/>
  <c r="CC15" i="28"/>
  <c r="BE15" i="28"/>
  <c r="AG15" i="28"/>
  <c r="HE15" i="28"/>
  <c r="FU15" i="28"/>
  <c r="EK15" i="28"/>
  <c r="DA15" i="28"/>
  <c r="CB15" i="28"/>
  <c r="BD15" i="28"/>
  <c r="AF15" i="28"/>
  <c r="HD15" i="28"/>
  <c r="FT15" i="28"/>
  <c r="EJ15" i="28"/>
  <c r="CZ15" i="28"/>
  <c r="CA15" i="28"/>
  <c r="BC15" i="28"/>
  <c r="AE15" i="28"/>
  <c r="HC15" i="28"/>
  <c r="FS15" i="28"/>
  <c r="EI15" i="28"/>
  <c r="CY15" i="28"/>
  <c r="BZ15" i="28"/>
  <c r="BB15" i="28"/>
  <c r="AD15" i="28"/>
  <c r="GW15" i="28"/>
  <c r="FM15" i="28"/>
  <c r="EC15" i="28"/>
  <c r="CU15" i="28"/>
  <c r="BW15" i="28"/>
  <c r="AY15" i="28"/>
  <c r="GS15" i="28"/>
  <c r="FI15" i="28"/>
  <c r="DY15" i="28"/>
  <c r="CS15" i="28"/>
  <c r="BU15" i="28"/>
  <c r="AW15" i="28"/>
  <c r="GR15" i="28"/>
  <c r="FH15" i="28"/>
  <c r="DX15" i="28"/>
  <c r="CO15" i="28"/>
  <c r="BQ15" i="28"/>
  <c r="AS15" i="28"/>
  <c r="GQ15" i="28"/>
  <c r="FG15" i="28"/>
  <c r="DW15" i="28"/>
  <c r="CN15" i="28"/>
  <c r="BP15" i="28"/>
  <c r="AR15" i="28"/>
  <c r="HU15" i="28"/>
  <c r="GK15" i="28"/>
  <c r="FA15" i="28"/>
  <c r="DQ15" i="28"/>
  <c r="CM15" i="28"/>
  <c r="BO15" i="28"/>
  <c r="AQ15" i="28"/>
  <c r="EW15" i="28"/>
  <c r="AP15" i="28"/>
  <c r="EV15" i="28"/>
  <c r="AM15" i="28"/>
  <c r="BI15" i="28"/>
  <c r="EU15" i="28"/>
  <c r="AK15" i="28"/>
  <c r="GE15" i="28"/>
  <c r="DM15" i="28"/>
  <c r="GG15" i="28"/>
  <c r="GF15" i="28"/>
  <c r="DL15" i="28"/>
  <c r="BK15" i="28"/>
  <c r="DK15" i="28"/>
  <c r="HQ15" i="28"/>
  <c r="CL15" i="28"/>
  <c r="HP15" i="28"/>
  <c r="CI15" i="28"/>
  <c r="BN15" i="28"/>
  <c r="HO15" i="28"/>
  <c r="CG15" i="28"/>
  <c r="HN89" i="28"/>
  <c r="HB89" i="28"/>
  <c r="GP89" i="28"/>
  <c r="GD89" i="28"/>
  <c r="FR89" i="28"/>
  <c r="FF89" i="28"/>
  <c r="ET89" i="28"/>
  <c r="EH89" i="28"/>
  <c r="DV89" i="28"/>
  <c r="DJ89" i="28"/>
  <c r="CX89" i="28"/>
  <c r="CL89" i="28"/>
  <c r="BZ89" i="28"/>
  <c r="BN89" i="28"/>
  <c r="BB89" i="28"/>
  <c r="AP89" i="28"/>
  <c r="AD89" i="28"/>
  <c r="HM89" i="28"/>
  <c r="HA89" i="28"/>
  <c r="GO89" i="28"/>
  <c r="GC89" i="28"/>
  <c r="FQ89" i="28"/>
  <c r="FE89" i="28"/>
  <c r="ES89" i="28"/>
  <c r="EG89" i="28"/>
  <c r="DU89" i="28"/>
  <c r="DI89" i="28"/>
  <c r="CW89" i="28"/>
  <c r="CK89" i="28"/>
  <c r="BY89" i="28"/>
  <c r="BM89" i="28"/>
  <c r="BA89" i="28"/>
  <c r="AO89" i="28"/>
  <c r="HK89" i="28"/>
  <c r="GY89" i="28"/>
  <c r="GM89" i="28"/>
  <c r="GA89" i="28"/>
  <c r="FO89" i="28"/>
  <c r="FC89" i="28"/>
  <c r="EQ89" i="28"/>
  <c r="EE89" i="28"/>
  <c r="DS89" i="28"/>
  <c r="DG89" i="28"/>
  <c r="CU89" i="28"/>
  <c r="CI89" i="28"/>
  <c r="BW89" i="28"/>
  <c r="BK89" i="28"/>
  <c r="AY89" i="28"/>
  <c r="AM89" i="28"/>
  <c r="HV89" i="28"/>
  <c r="HJ89" i="28"/>
  <c r="GX89" i="28"/>
  <c r="GL89" i="28"/>
  <c r="FZ89" i="28"/>
  <c r="FN89" i="28"/>
  <c r="FB89" i="28"/>
  <c r="EP89" i="28"/>
  <c r="ED89" i="28"/>
  <c r="DR89" i="28"/>
  <c r="DF89" i="28"/>
  <c r="CT89" i="28"/>
  <c r="CH89" i="28"/>
  <c r="BV89" i="28"/>
  <c r="BJ89" i="28"/>
  <c r="AX89" i="28"/>
  <c r="AL89" i="28"/>
  <c r="HU89" i="28"/>
  <c r="HI89" i="28"/>
  <c r="GW89" i="28"/>
  <c r="GK89" i="28"/>
  <c r="FY89" i="28"/>
  <c r="FM89" i="28"/>
  <c r="FA89" i="28"/>
  <c r="EO89" i="28"/>
  <c r="EC89" i="28"/>
  <c r="DQ89" i="28"/>
  <c r="DE89" i="28"/>
  <c r="CS89" i="28"/>
  <c r="CG89" i="28"/>
  <c r="BU89" i="28"/>
  <c r="BI89" i="28"/>
  <c r="AW89" i="28"/>
  <c r="AK89" i="28"/>
  <c r="HT89" i="28"/>
  <c r="HH89" i="28"/>
  <c r="GV89" i="28"/>
  <c r="GJ89" i="28"/>
  <c r="FX89" i="28"/>
  <c r="FL89" i="28"/>
  <c r="EZ89" i="28"/>
  <c r="EN89" i="28"/>
  <c r="EB89" i="28"/>
  <c r="DP89" i="28"/>
  <c r="DD89" i="28"/>
  <c r="CR89" i="28"/>
  <c r="CF89" i="28"/>
  <c r="BT89" i="28"/>
  <c r="BH89" i="28"/>
  <c r="AV89" i="28"/>
  <c r="AJ89" i="28"/>
  <c r="HS89" i="28"/>
  <c r="HG89" i="28"/>
  <c r="GU89" i="28"/>
  <c r="GI89" i="28"/>
  <c r="FW89" i="28"/>
  <c r="FK89" i="28"/>
  <c r="EY89" i="28"/>
  <c r="EM89" i="28"/>
  <c r="EA89" i="28"/>
  <c r="DO89" i="28"/>
  <c r="DC89" i="28"/>
  <c r="CQ89" i="28"/>
  <c r="CE89" i="28"/>
  <c r="BS89" i="28"/>
  <c r="BG89" i="28"/>
  <c r="AU89" i="28"/>
  <c r="AI89" i="28"/>
  <c r="HP89" i="28"/>
  <c r="GN89" i="28"/>
  <c r="FI89" i="28"/>
  <c r="EI89" i="28"/>
  <c r="DB89" i="28"/>
  <c r="CB89" i="28"/>
  <c r="AZ89" i="28"/>
  <c r="HO89" i="28"/>
  <c r="GH89" i="28"/>
  <c r="FH89" i="28"/>
  <c r="EF89" i="28"/>
  <c r="DA89" i="28"/>
  <c r="CA89" i="28"/>
  <c r="AT89" i="28"/>
  <c r="HF89" i="28"/>
  <c r="GF89" i="28"/>
  <c r="FD89" i="28"/>
  <c r="DY89" i="28"/>
  <c r="CY89" i="28"/>
  <c r="BR89" i="28"/>
  <c r="AR89" i="28"/>
  <c r="HE89" i="28"/>
  <c r="GE89" i="28"/>
  <c r="EX89" i="28"/>
  <c r="DX89" i="28"/>
  <c r="CV89" i="28"/>
  <c r="BQ89" i="28"/>
  <c r="AQ89" i="28"/>
  <c r="HD89" i="28"/>
  <c r="GB89" i="28"/>
  <c r="EW89" i="28"/>
  <c r="DW89" i="28"/>
  <c r="CP89" i="28"/>
  <c r="BP89" i="28"/>
  <c r="AN89" i="28"/>
  <c r="HC89" i="28"/>
  <c r="FV89" i="28"/>
  <c r="EV89" i="28"/>
  <c r="DT89" i="28"/>
  <c r="CO89" i="28"/>
  <c r="BO89" i="28"/>
  <c r="AH89" i="28"/>
  <c r="GZ89" i="28"/>
  <c r="FU89" i="28"/>
  <c r="EU89" i="28"/>
  <c r="DN89" i="28"/>
  <c r="CN89" i="28"/>
  <c r="BL89" i="28"/>
  <c r="AG89" i="28"/>
  <c r="HR89" i="28"/>
  <c r="HQ89" i="28"/>
  <c r="ER89" i="28"/>
  <c r="CD89" i="28"/>
  <c r="HL89" i="28"/>
  <c r="EL89" i="28"/>
  <c r="CC89" i="28"/>
  <c r="GT89" i="28"/>
  <c r="EK89" i="28"/>
  <c r="BX89" i="28"/>
  <c r="GS89" i="28"/>
  <c r="EJ89" i="28"/>
  <c r="BF89" i="28"/>
  <c r="GR89" i="28"/>
  <c r="DZ89" i="28"/>
  <c r="BE89" i="28"/>
  <c r="GQ89" i="28"/>
  <c r="DM89" i="28"/>
  <c r="BD89" i="28"/>
  <c r="GG89" i="28"/>
  <c r="DL89" i="28"/>
  <c r="BC89" i="28"/>
  <c r="FT89" i="28"/>
  <c r="DK89" i="28"/>
  <c r="AS89" i="28"/>
  <c r="DH89" i="28"/>
  <c r="CZ89" i="28"/>
  <c r="CM89" i="28"/>
  <c r="CJ89" i="28"/>
  <c r="AF89" i="28"/>
  <c r="AE89" i="28"/>
  <c r="FS89" i="28"/>
  <c r="FP89" i="28"/>
  <c r="FJ89" i="28"/>
  <c r="FG89" i="28"/>
  <c r="HL74" i="28"/>
  <c r="GZ74" i="28"/>
  <c r="GN74" i="28"/>
  <c r="GB74" i="28"/>
  <c r="FP74" i="28"/>
  <c r="FD74" i="28"/>
  <c r="HK74" i="28"/>
  <c r="GY74" i="28"/>
  <c r="GM74" i="28"/>
  <c r="GA74" i="28"/>
  <c r="FO74" i="28"/>
  <c r="FC74" i="28"/>
  <c r="HU74" i="28"/>
  <c r="HI74" i="28"/>
  <c r="GW74" i="28"/>
  <c r="GK74" i="28"/>
  <c r="FY74" i="28"/>
  <c r="FM74" i="28"/>
  <c r="FA74" i="28"/>
  <c r="EO74" i="28"/>
  <c r="HT74" i="28"/>
  <c r="HE74" i="28"/>
  <c r="GP74" i="28"/>
  <c r="FX74" i="28"/>
  <c r="FI74" i="28"/>
  <c r="ET74" i="28"/>
  <c r="EG74" i="28"/>
  <c r="DU74" i="28"/>
  <c r="DI74" i="28"/>
  <c r="CW74" i="28"/>
  <c r="CK74" i="28"/>
  <c r="BY74" i="28"/>
  <c r="BM74" i="28"/>
  <c r="BA74" i="28"/>
  <c r="AO74" i="28"/>
  <c r="HR74" i="28"/>
  <c r="HC74" i="28"/>
  <c r="GL74" i="28"/>
  <c r="FV74" i="28"/>
  <c r="FG74" i="28"/>
  <c r="ER74" i="28"/>
  <c r="EE74" i="28"/>
  <c r="DS74" i="28"/>
  <c r="DG74" i="28"/>
  <c r="CU74" i="28"/>
  <c r="CI74" i="28"/>
  <c r="BW74" i="28"/>
  <c r="BK74" i="28"/>
  <c r="AY74" i="28"/>
  <c r="AM74" i="28"/>
  <c r="HP74" i="28"/>
  <c r="HA74" i="28"/>
  <c r="GI74" i="28"/>
  <c r="FT74" i="28"/>
  <c r="FE74" i="28"/>
  <c r="EP74" i="28"/>
  <c r="EC74" i="28"/>
  <c r="DQ74" i="28"/>
  <c r="DE74" i="28"/>
  <c r="CS74" i="28"/>
  <c r="CG74" i="28"/>
  <c r="BU74" i="28"/>
  <c r="BI74" i="28"/>
  <c r="AW74" i="28"/>
  <c r="AK74" i="28"/>
  <c r="HO74" i="28"/>
  <c r="GX74" i="28"/>
  <c r="GH74" i="28"/>
  <c r="FS74" i="28"/>
  <c r="FB74" i="28"/>
  <c r="EN74" i="28"/>
  <c r="EB74" i="28"/>
  <c r="DP74" i="28"/>
  <c r="DD74" i="28"/>
  <c r="CR74" i="28"/>
  <c r="CF74" i="28"/>
  <c r="BT74" i="28"/>
  <c r="BH74" i="28"/>
  <c r="AV74" i="28"/>
  <c r="AJ74" i="28"/>
  <c r="HN74" i="28"/>
  <c r="GV74" i="28"/>
  <c r="GG74" i="28"/>
  <c r="FR74" i="28"/>
  <c r="EZ74" i="28"/>
  <c r="EM74" i="28"/>
  <c r="EA74" i="28"/>
  <c r="DO74" i="28"/>
  <c r="DC74" i="28"/>
  <c r="CQ74" i="28"/>
  <c r="CE74" i="28"/>
  <c r="BS74" i="28"/>
  <c r="BG74" i="28"/>
  <c r="AU74" i="28"/>
  <c r="AI74" i="28"/>
  <c r="HM74" i="28"/>
  <c r="GU74" i="28"/>
  <c r="GF74" i="28"/>
  <c r="FQ74" i="28"/>
  <c r="EY74" i="28"/>
  <c r="EL74" i="28"/>
  <c r="DZ74" i="28"/>
  <c r="DN74" i="28"/>
  <c r="DB74" i="28"/>
  <c r="CP74" i="28"/>
  <c r="CD74" i="28"/>
  <c r="BR74" i="28"/>
  <c r="BF74" i="28"/>
  <c r="AT74" i="28"/>
  <c r="AH74" i="28"/>
  <c r="HG74" i="28"/>
  <c r="GR74" i="28"/>
  <c r="GC74" i="28"/>
  <c r="FK74" i="28"/>
  <c r="EV74" i="28"/>
  <c r="EI74" i="28"/>
  <c r="DW74" i="28"/>
  <c r="DK74" i="28"/>
  <c r="CY74" i="28"/>
  <c r="CM74" i="28"/>
  <c r="CA74" i="28"/>
  <c r="BO74" i="28"/>
  <c r="BC74" i="28"/>
  <c r="AQ74" i="28"/>
  <c r="AE74" i="28"/>
  <c r="GQ74" i="28"/>
  <c r="FF74" i="28"/>
  <c r="DX74" i="28"/>
  <c r="CV74" i="28"/>
  <c r="BQ74" i="28"/>
  <c r="AP74" i="28"/>
  <c r="GO74" i="28"/>
  <c r="EX74" i="28"/>
  <c r="DV74" i="28"/>
  <c r="CT74" i="28"/>
  <c r="BP74" i="28"/>
  <c r="AN74" i="28"/>
  <c r="HV74" i="28"/>
  <c r="GJ74" i="28"/>
  <c r="EW74" i="28"/>
  <c r="DT74" i="28"/>
  <c r="CO74" i="28"/>
  <c r="BN74" i="28"/>
  <c r="AL74" i="28"/>
  <c r="HS74" i="28"/>
  <c r="GE74" i="28"/>
  <c r="EU74" i="28"/>
  <c r="DR74" i="28"/>
  <c r="CN74" i="28"/>
  <c r="BL74" i="28"/>
  <c r="AG74" i="28"/>
  <c r="HQ74" i="28"/>
  <c r="GD74" i="28"/>
  <c r="ES74" i="28"/>
  <c r="DM74" i="28"/>
  <c r="CL74" i="28"/>
  <c r="BJ74" i="28"/>
  <c r="AF74" i="28"/>
  <c r="HJ74" i="28"/>
  <c r="FZ74" i="28"/>
  <c r="EQ74" i="28"/>
  <c r="DL74" i="28"/>
  <c r="CJ74" i="28"/>
  <c r="BE74" i="28"/>
  <c r="AD74" i="28"/>
  <c r="HH74" i="28"/>
  <c r="FW74" i="28"/>
  <c r="EK74" i="28"/>
  <c r="DJ74" i="28"/>
  <c r="CH74" i="28"/>
  <c r="BD74" i="28"/>
  <c r="HF74" i="28"/>
  <c r="FU74" i="28"/>
  <c r="EJ74" i="28"/>
  <c r="DH74" i="28"/>
  <c r="CC74" i="28"/>
  <c r="BB74" i="28"/>
  <c r="HD74" i="28"/>
  <c r="FN74" i="28"/>
  <c r="EH74" i="28"/>
  <c r="DF74" i="28"/>
  <c r="CB74" i="28"/>
  <c r="AZ74" i="28"/>
  <c r="EF74" i="28"/>
  <c r="ED74" i="28"/>
  <c r="DY74" i="28"/>
  <c r="DA74" i="28"/>
  <c r="CZ74" i="28"/>
  <c r="CX74" i="28"/>
  <c r="HB74" i="28"/>
  <c r="BZ74" i="28"/>
  <c r="GT74" i="28"/>
  <c r="BX74" i="28"/>
  <c r="GS74" i="28"/>
  <c r="BV74" i="28"/>
  <c r="AX74" i="28"/>
  <c r="AS74" i="28"/>
  <c r="AR74" i="28"/>
  <c r="FL74" i="28"/>
  <c r="FJ74" i="28"/>
  <c r="FH74" i="28"/>
  <c r="PH69" i="28"/>
  <c r="OV69" i="28"/>
  <c r="OJ69" i="28"/>
  <c r="NX69" i="28"/>
  <c r="NL69" i="28"/>
  <c r="MZ69" i="28"/>
  <c r="MN69" i="28"/>
  <c r="MB69" i="28"/>
  <c r="LP69" i="28"/>
  <c r="LD69" i="28"/>
  <c r="KR69" i="28"/>
  <c r="KF69" i="28"/>
  <c r="JT69" i="28"/>
  <c r="JH69" i="28"/>
  <c r="IV69" i="28"/>
  <c r="IJ69" i="28"/>
  <c r="HX69" i="28"/>
  <c r="PG69" i="28"/>
  <c r="OU69" i="28"/>
  <c r="OI69" i="28"/>
  <c r="NW69" i="28"/>
  <c r="NK69" i="28"/>
  <c r="MY69" i="28"/>
  <c r="MM69" i="28"/>
  <c r="MA69" i="28"/>
  <c r="LO69" i="28"/>
  <c r="LC69" i="28"/>
  <c r="KQ69" i="28"/>
  <c r="KE69" i="28"/>
  <c r="JS69" i="28"/>
  <c r="JG69" i="28"/>
  <c r="IU69" i="28"/>
  <c r="II69" i="28"/>
  <c r="HW69" i="28"/>
  <c r="PF69" i="28"/>
  <c r="OT69" i="28"/>
  <c r="OH69" i="28"/>
  <c r="NV69" i="28"/>
  <c r="NJ69" i="28"/>
  <c r="MX69" i="28"/>
  <c r="ML69" i="28"/>
  <c r="LZ69" i="28"/>
  <c r="LN69" i="28"/>
  <c r="LB69" i="28"/>
  <c r="KP69" i="28"/>
  <c r="KD69" i="28"/>
  <c r="JR69" i="28"/>
  <c r="JF69" i="28"/>
  <c r="IT69" i="28"/>
  <c r="IH69" i="28"/>
  <c r="PE69" i="28"/>
  <c r="OS69" i="28"/>
  <c r="OG69" i="28"/>
  <c r="NU69" i="28"/>
  <c r="NI69" i="28"/>
  <c r="MW69" i="28"/>
  <c r="MK69" i="28"/>
  <c r="LY69" i="28"/>
  <c r="LM69" i="28"/>
  <c r="LA69" i="28"/>
  <c r="KO69" i="28"/>
  <c r="KC69" i="28"/>
  <c r="JQ69" i="28"/>
  <c r="JE69" i="28"/>
  <c r="IS69" i="28"/>
  <c r="IG69" i="28"/>
  <c r="PD69" i="28"/>
  <c r="OR69" i="28"/>
  <c r="OF69" i="28"/>
  <c r="NT69" i="28"/>
  <c r="NH69" i="28"/>
  <c r="MV69" i="28"/>
  <c r="MJ69" i="28"/>
  <c r="LX69" i="28"/>
  <c r="LL69" i="28"/>
  <c r="KZ69" i="28"/>
  <c r="KN69" i="28"/>
  <c r="KB69" i="28"/>
  <c r="JP69" i="28"/>
  <c r="JD69" i="28"/>
  <c r="IR69" i="28"/>
  <c r="IF69" i="28"/>
  <c r="PO69" i="28"/>
  <c r="PC69" i="28"/>
  <c r="OQ69" i="28"/>
  <c r="OE69" i="28"/>
  <c r="NS69" i="28"/>
  <c r="NG69" i="28"/>
  <c r="MU69" i="28"/>
  <c r="MI69" i="28"/>
  <c r="LW69" i="28"/>
  <c r="LK69" i="28"/>
  <c r="KY69" i="28"/>
  <c r="KM69" i="28"/>
  <c r="KA69" i="28"/>
  <c r="JO69" i="28"/>
  <c r="JC69" i="28"/>
  <c r="IQ69" i="28"/>
  <c r="IE69" i="28"/>
  <c r="PN69" i="28"/>
  <c r="PB69" i="28"/>
  <c r="OP69" i="28"/>
  <c r="OD69" i="28"/>
  <c r="NR69" i="28"/>
  <c r="NF69" i="28"/>
  <c r="MT69" i="28"/>
  <c r="MH69" i="28"/>
  <c r="PM69" i="28"/>
  <c r="PA69" i="28"/>
  <c r="OO69" i="28"/>
  <c r="OC69" i="28"/>
  <c r="NQ69" i="28"/>
  <c r="NE69" i="28"/>
  <c r="MS69" i="28"/>
  <c r="MG69" i="28"/>
  <c r="LU69" i="28"/>
  <c r="LI69" i="28"/>
  <c r="KW69" i="28"/>
  <c r="KK69" i="28"/>
  <c r="JY69" i="28"/>
  <c r="JM69" i="28"/>
  <c r="JA69" i="28"/>
  <c r="IO69" i="28"/>
  <c r="IC69" i="28"/>
  <c r="S69" i="28"/>
  <c r="PL69" i="28"/>
  <c r="OZ69" i="28"/>
  <c r="ON69" i="28"/>
  <c r="OB69" i="28"/>
  <c r="NP69" i="28"/>
  <c r="ND69" i="28"/>
  <c r="MR69" i="28"/>
  <c r="MF69" i="28"/>
  <c r="LT69" i="28"/>
  <c r="LH69" i="28"/>
  <c r="KV69" i="28"/>
  <c r="KJ69" i="28"/>
  <c r="JX69" i="28"/>
  <c r="JL69" i="28"/>
  <c r="IZ69" i="28"/>
  <c r="IN69" i="28"/>
  <c r="IB69" i="28"/>
  <c r="OA69" i="28"/>
  <c r="ME69" i="28"/>
  <c r="KU69" i="28"/>
  <c r="JK69" i="28"/>
  <c r="IA69" i="28"/>
  <c r="U69" i="28"/>
  <c r="NZ69" i="28"/>
  <c r="MD69" i="28"/>
  <c r="KT69" i="28"/>
  <c r="JJ69" i="28"/>
  <c r="HZ69" i="28"/>
  <c r="NY69" i="28"/>
  <c r="MC69" i="28"/>
  <c r="KS69" i="28"/>
  <c r="JI69" i="28"/>
  <c r="HY69" i="28"/>
  <c r="PK69" i="28"/>
  <c r="NO69" i="28"/>
  <c r="LV69" i="28"/>
  <c r="KL69" i="28"/>
  <c r="JB69" i="28"/>
  <c r="PJ69" i="28"/>
  <c r="NN69" i="28"/>
  <c r="LS69" i="28"/>
  <c r="KI69" i="28"/>
  <c r="IY69" i="28"/>
  <c r="PI69" i="28"/>
  <c r="NM69" i="28"/>
  <c r="LR69" i="28"/>
  <c r="KH69" i="28"/>
  <c r="IX69" i="28"/>
  <c r="OY69" i="28"/>
  <c r="NC69" i="28"/>
  <c r="LQ69" i="28"/>
  <c r="KG69" i="28"/>
  <c r="IW69" i="28"/>
  <c r="OX69" i="28"/>
  <c r="NB69" i="28"/>
  <c r="LJ69" i="28"/>
  <c r="JZ69" i="28"/>
  <c r="IP69" i="28"/>
  <c r="OW69" i="28"/>
  <c r="NA69" i="28"/>
  <c r="LG69" i="28"/>
  <c r="JW69" i="28"/>
  <c r="IM69" i="28"/>
  <c r="MQ69" i="28"/>
  <c r="MP69" i="28"/>
  <c r="MO69" i="28"/>
  <c r="LF69" i="28"/>
  <c r="LE69" i="28"/>
  <c r="KX69" i="28"/>
  <c r="JV69" i="28"/>
  <c r="JU69" i="28"/>
  <c r="JN69" i="28"/>
  <c r="IL69" i="28"/>
  <c r="IK69" i="28"/>
  <c r="ID69" i="28"/>
  <c r="OM69" i="28"/>
  <c r="OL69" i="28"/>
  <c r="OK69" i="28"/>
  <c r="PD64" i="28"/>
  <c r="OR64" i="28"/>
  <c r="OF64" i="28"/>
  <c r="NT64" i="28"/>
  <c r="NH64" i="28"/>
  <c r="MV64" i="28"/>
  <c r="MJ64" i="28"/>
  <c r="LX64" i="28"/>
  <c r="LL64" i="28"/>
  <c r="KZ64" i="28"/>
  <c r="KN64" i="28"/>
  <c r="KB64" i="28"/>
  <c r="JP64" i="28"/>
  <c r="JD64" i="28"/>
  <c r="IR64" i="28"/>
  <c r="IF64" i="28"/>
  <c r="PO64" i="28"/>
  <c r="PC64" i="28"/>
  <c r="OQ64" i="28"/>
  <c r="OE64" i="28"/>
  <c r="NS64" i="28"/>
  <c r="NG64" i="28"/>
  <c r="MU64" i="28"/>
  <c r="MI64" i="28"/>
  <c r="LW64" i="28"/>
  <c r="LK64" i="28"/>
  <c r="KY64" i="28"/>
  <c r="KM64" i="28"/>
  <c r="KA64" i="28"/>
  <c r="JO64" i="28"/>
  <c r="JC64" i="28"/>
  <c r="IQ64" i="28"/>
  <c r="IE64" i="28"/>
  <c r="PM64" i="28"/>
  <c r="PA64" i="28"/>
  <c r="OO64" i="28"/>
  <c r="OC64" i="28"/>
  <c r="NQ64" i="28"/>
  <c r="NE64" i="28"/>
  <c r="MS64" i="28"/>
  <c r="MG64" i="28"/>
  <c r="LU64" i="28"/>
  <c r="LI64" i="28"/>
  <c r="KW64" i="28"/>
  <c r="KK64" i="28"/>
  <c r="JY64" i="28"/>
  <c r="JM64" i="28"/>
  <c r="JA64" i="28"/>
  <c r="IO64" i="28"/>
  <c r="IC64" i="28"/>
  <c r="PL64" i="28"/>
  <c r="OZ64" i="28"/>
  <c r="ON64" i="28"/>
  <c r="OB64" i="28"/>
  <c r="NP64" i="28"/>
  <c r="ND64" i="28"/>
  <c r="MR64" i="28"/>
  <c r="MF64" i="28"/>
  <c r="LT64" i="28"/>
  <c r="LH64" i="28"/>
  <c r="KV64" i="28"/>
  <c r="KJ64" i="28"/>
  <c r="JX64" i="28"/>
  <c r="JL64" i="28"/>
  <c r="IZ64" i="28"/>
  <c r="IN64" i="28"/>
  <c r="IB64" i="28"/>
  <c r="PK64" i="28"/>
  <c r="PJ64" i="28"/>
  <c r="OX64" i="28"/>
  <c r="OL64" i="28"/>
  <c r="NZ64" i="28"/>
  <c r="NN64" i="28"/>
  <c r="NB64" i="28"/>
  <c r="MP64" i="28"/>
  <c r="MD64" i="28"/>
  <c r="LR64" i="28"/>
  <c r="LF64" i="28"/>
  <c r="KT64" i="28"/>
  <c r="KH64" i="28"/>
  <c r="JV64" i="28"/>
  <c r="JJ64" i="28"/>
  <c r="IX64" i="28"/>
  <c r="IL64" i="28"/>
  <c r="HZ64" i="28"/>
  <c r="PI64" i="28"/>
  <c r="OW64" i="28"/>
  <c r="OK64" i="28"/>
  <c r="NY64" i="28"/>
  <c r="NM64" i="28"/>
  <c r="NA64" i="28"/>
  <c r="MO64" i="28"/>
  <c r="MC64" i="28"/>
  <c r="LQ64" i="28"/>
  <c r="LE64" i="28"/>
  <c r="KS64" i="28"/>
  <c r="KG64" i="28"/>
  <c r="JU64" i="28"/>
  <c r="JI64" i="28"/>
  <c r="IW64" i="28"/>
  <c r="IK64" i="28"/>
  <c r="HY64" i="28"/>
  <c r="PH64" i="28"/>
  <c r="OV64" i="28"/>
  <c r="OJ64" i="28"/>
  <c r="NX64" i="28"/>
  <c r="NL64" i="28"/>
  <c r="MZ64" i="28"/>
  <c r="MN64" i="28"/>
  <c r="MB64" i="28"/>
  <c r="LP64" i="28"/>
  <c r="LD64" i="28"/>
  <c r="KR64" i="28"/>
  <c r="KF64" i="28"/>
  <c r="JT64" i="28"/>
  <c r="JH64" i="28"/>
  <c r="IV64" i="28"/>
  <c r="IJ64" i="28"/>
  <c r="HX64" i="28"/>
  <c r="PE64" i="28"/>
  <c r="OA64" i="28"/>
  <c r="MX64" i="28"/>
  <c r="LV64" i="28"/>
  <c r="KQ64" i="28"/>
  <c r="JQ64" i="28"/>
  <c r="IM64" i="28"/>
  <c r="PB64" i="28"/>
  <c r="NW64" i="28"/>
  <c r="MW64" i="28"/>
  <c r="LS64" i="28"/>
  <c r="KP64" i="28"/>
  <c r="JN64" i="28"/>
  <c r="II64" i="28"/>
  <c r="U64" i="28"/>
  <c r="OY64" i="28"/>
  <c r="NV64" i="28"/>
  <c r="MT64" i="28"/>
  <c r="LO64" i="28"/>
  <c r="KO64" i="28"/>
  <c r="JK64" i="28"/>
  <c r="IH64" i="28"/>
  <c r="S64" i="28"/>
  <c r="OU64" i="28"/>
  <c r="NU64" i="28"/>
  <c r="MQ64" i="28"/>
  <c r="LN64" i="28"/>
  <c r="KL64" i="28"/>
  <c r="JG64" i="28"/>
  <c r="IG64" i="28"/>
  <c r="OT64" i="28"/>
  <c r="NR64" i="28"/>
  <c r="MM64" i="28"/>
  <c r="LM64" i="28"/>
  <c r="KI64" i="28"/>
  <c r="JF64" i="28"/>
  <c r="ID64" i="28"/>
  <c r="OS64" i="28"/>
  <c r="NO64" i="28"/>
  <c r="ML64" i="28"/>
  <c r="LJ64" i="28"/>
  <c r="KE64" i="28"/>
  <c r="JE64" i="28"/>
  <c r="IA64" i="28"/>
  <c r="OP64" i="28"/>
  <c r="NK64" i="28"/>
  <c r="MK64" i="28"/>
  <c r="LG64" i="28"/>
  <c r="KD64" i="28"/>
  <c r="JB64" i="28"/>
  <c r="HW64" i="28"/>
  <c r="OM64" i="28"/>
  <c r="NJ64" i="28"/>
  <c r="MH64" i="28"/>
  <c r="LC64" i="28"/>
  <c r="KC64" i="28"/>
  <c r="IY64" i="28"/>
  <c r="OI64" i="28"/>
  <c r="NI64" i="28"/>
  <c r="ME64" i="28"/>
  <c r="LB64" i="28"/>
  <c r="JZ64" i="28"/>
  <c r="IU64" i="28"/>
  <c r="MA64" i="28"/>
  <c r="LZ64" i="28"/>
  <c r="LY64" i="28"/>
  <c r="PN64" i="28"/>
  <c r="LA64" i="28"/>
  <c r="PG64" i="28"/>
  <c r="KX64" i="28"/>
  <c r="PF64" i="28"/>
  <c r="KU64" i="28"/>
  <c r="OH64" i="28"/>
  <c r="JW64" i="28"/>
  <c r="OG64" i="28"/>
  <c r="JS64" i="28"/>
  <c r="OD64" i="28"/>
  <c r="JR64" i="28"/>
  <c r="NF64" i="28"/>
  <c r="NC64" i="28"/>
  <c r="MY64" i="28"/>
  <c r="IT64" i="28"/>
  <c r="IS64" i="28"/>
  <c r="IP64" i="28"/>
  <c r="HP60" i="28"/>
  <c r="HD60" i="28"/>
  <c r="GR60" i="28"/>
  <c r="GF60" i="28"/>
  <c r="FT60" i="28"/>
  <c r="FH60" i="28"/>
  <c r="EV60" i="28"/>
  <c r="EJ60" i="28"/>
  <c r="DX60" i="28"/>
  <c r="DL60" i="28"/>
  <c r="CZ60" i="28"/>
  <c r="CN60" i="28"/>
  <c r="CB60" i="28"/>
  <c r="BP60" i="28"/>
  <c r="BD60" i="28"/>
  <c r="AR60" i="28"/>
  <c r="AF60" i="28"/>
  <c r="HO60" i="28"/>
  <c r="HC60" i="28"/>
  <c r="GQ60" i="28"/>
  <c r="GE60" i="28"/>
  <c r="FS60" i="28"/>
  <c r="FG60" i="28"/>
  <c r="EU60" i="28"/>
  <c r="EI60" i="28"/>
  <c r="DW60" i="28"/>
  <c r="DK60" i="28"/>
  <c r="CY60" i="28"/>
  <c r="CM60" i="28"/>
  <c r="CA60" i="28"/>
  <c r="BO60" i="28"/>
  <c r="BC60" i="28"/>
  <c r="AQ60" i="28"/>
  <c r="AE60" i="28"/>
  <c r="HM60" i="28"/>
  <c r="HA60" i="28"/>
  <c r="GO60" i="28"/>
  <c r="GC60" i="28"/>
  <c r="FQ60" i="28"/>
  <c r="FE60" i="28"/>
  <c r="ES60" i="28"/>
  <c r="EG60" i="28"/>
  <c r="DU60" i="28"/>
  <c r="DI60" i="28"/>
  <c r="CW60" i="28"/>
  <c r="CK60" i="28"/>
  <c r="BY60" i="28"/>
  <c r="BM60" i="28"/>
  <c r="BA60" i="28"/>
  <c r="AO60" i="28"/>
  <c r="HL60" i="28"/>
  <c r="HK60" i="28"/>
  <c r="GY60" i="28"/>
  <c r="GM60" i="28"/>
  <c r="GA60" i="28"/>
  <c r="HV60" i="28"/>
  <c r="HJ60" i="28"/>
  <c r="GX60" i="28"/>
  <c r="GL60" i="28"/>
  <c r="FZ60" i="28"/>
  <c r="FN60" i="28"/>
  <c r="FB60" i="28"/>
  <c r="EP60" i="28"/>
  <c r="ED60" i="28"/>
  <c r="DR60" i="28"/>
  <c r="HU60" i="28"/>
  <c r="HI60" i="28"/>
  <c r="GW60" i="28"/>
  <c r="GK60" i="28"/>
  <c r="FY60" i="28"/>
  <c r="FM60" i="28"/>
  <c r="FA60" i="28"/>
  <c r="EO60" i="28"/>
  <c r="EC60" i="28"/>
  <c r="DQ60" i="28"/>
  <c r="DE60" i="28"/>
  <c r="CS60" i="28"/>
  <c r="CG60" i="28"/>
  <c r="BU60" i="28"/>
  <c r="BI60" i="28"/>
  <c r="AW60" i="28"/>
  <c r="AK60" i="28"/>
  <c r="HT60" i="28"/>
  <c r="GU60" i="28"/>
  <c r="FW60" i="28"/>
  <c r="FC60" i="28"/>
  <c r="EH60" i="28"/>
  <c r="DN60" i="28"/>
  <c r="CU60" i="28"/>
  <c r="CD60" i="28"/>
  <c r="BK60" i="28"/>
  <c r="AT60" i="28"/>
  <c r="HS60" i="28"/>
  <c r="GT60" i="28"/>
  <c r="FV60" i="28"/>
  <c r="EZ60" i="28"/>
  <c r="EF60" i="28"/>
  <c r="DM60" i="28"/>
  <c r="CT60" i="28"/>
  <c r="CC60" i="28"/>
  <c r="BJ60" i="28"/>
  <c r="AS60" i="28"/>
  <c r="HR60" i="28"/>
  <c r="GS60" i="28"/>
  <c r="FU60" i="28"/>
  <c r="EY60" i="28"/>
  <c r="EE60" i="28"/>
  <c r="DJ60" i="28"/>
  <c r="CR60" i="28"/>
  <c r="BZ60" i="28"/>
  <c r="BH60" i="28"/>
  <c r="AP60" i="28"/>
  <c r="HQ60" i="28"/>
  <c r="GP60" i="28"/>
  <c r="FR60" i="28"/>
  <c r="EX60" i="28"/>
  <c r="EB60" i="28"/>
  <c r="DH60" i="28"/>
  <c r="CQ60" i="28"/>
  <c r="BX60" i="28"/>
  <c r="BG60" i="28"/>
  <c r="AN60" i="28"/>
  <c r="HN60" i="28"/>
  <c r="GN60" i="28"/>
  <c r="FP60" i="28"/>
  <c r="EW60" i="28"/>
  <c r="EA60" i="28"/>
  <c r="DG60" i="28"/>
  <c r="CP60" i="28"/>
  <c r="BW60" i="28"/>
  <c r="BF60" i="28"/>
  <c r="AM60" i="28"/>
  <c r="HH60" i="28"/>
  <c r="GJ60" i="28"/>
  <c r="FO60" i="28"/>
  <c r="ET60" i="28"/>
  <c r="DZ60" i="28"/>
  <c r="DF60" i="28"/>
  <c r="CO60" i="28"/>
  <c r="BV60" i="28"/>
  <c r="BE60" i="28"/>
  <c r="AL60" i="28"/>
  <c r="HG60" i="28"/>
  <c r="GI60" i="28"/>
  <c r="FL60" i="28"/>
  <c r="ER60" i="28"/>
  <c r="DY60" i="28"/>
  <c r="DD60" i="28"/>
  <c r="CL60" i="28"/>
  <c r="BT60" i="28"/>
  <c r="BB60" i="28"/>
  <c r="AJ60" i="28"/>
  <c r="HF60" i="28"/>
  <c r="GH60" i="28"/>
  <c r="FK60" i="28"/>
  <c r="EQ60" i="28"/>
  <c r="DV60" i="28"/>
  <c r="DC60" i="28"/>
  <c r="CJ60" i="28"/>
  <c r="BS60" i="28"/>
  <c r="AZ60" i="28"/>
  <c r="AI60" i="28"/>
  <c r="HE60" i="28"/>
  <c r="GG60" i="28"/>
  <c r="FJ60" i="28"/>
  <c r="EN60" i="28"/>
  <c r="DT60" i="28"/>
  <c r="DB60" i="28"/>
  <c r="CI60" i="28"/>
  <c r="BR60" i="28"/>
  <c r="AY60" i="28"/>
  <c r="AH60" i="28"/>
  <c r="EL60" i="28"/>
  <c r="BN60" i="28"/>
  <c r="EK60" i="28"/>
  <c r="BL60" i="28"/>
  <c r="HB60" i="28"/>
  <c r="DS60" i="28"/>
  <c r="AX60" i="28"/>
  <c r="GZ60" i="28"/>
  <c r="DP60" i="28"/>
  <c r="AV60" i="28"/>
  <c r="GV60" i="28"/>
  <c r="DO60" i="28"/>
  <c r="AU60" i="28"/>
  <c r="GD60" i="28"/>
  <c r="DA60" i="28"/>
  <c r="AG60" i="28"/>
  <c r="GB60" i="28"/>
  <c r="CX60" i="28"/>
  <c r="AD60" i="28"/>
  <c r="FX60" i="28"/>
  <c r="CV60" i="28"/>
  <c r="FI60" i="28"/>
  <c r="CH60" i="28"/>
  <c r="CE60" i="28"/>
  <c r="BQ60" i="28"/>
  <c r="FF60" i="28"/>
  <c r="FD60" i="28"/>
  <c r="EM60" i="28"/>
  <c r="CF60" i="28"/>
  <c r="HO33" i="28"/>
  <c r="HC33" i="28"/>
  <c r="GQ33" i="28"/>
  <c r="GE33" i="28"/>
  <c r="FS33" i="28"/>
  <c r="FG33" i="28"/>
  <c r="EU33" i="28"/>
  <c r="EI33" i="28"/>
  <c r="DW33" i="28"/>
  <c r="DK33" i="28"/>
  <c r="CY33" i="28"/>
  <c r="CM33" i="28"/>
  <c r="CA33" i="28"/>
  <c r="BO33" i="28"/>
  <c r="BC33" i="28"/>
  <c r="AQ33" i="28"/>
  <c r="AE33" i="28"/>
  <c r="HN33" i="28"/>
  <c r="HB33" i="28"/>
  <c r="GP33" i="28"/>
  <c r="GD33" i="28"/>
  <c r="FR33" i="28"/>
  <c r="FF33" i="28"/>
  <c r="ET33" i="28"/>
  <c r="EH33" i="28"/>
  <c r="DV33" i="28"/>
  <c r="DJ33" i="28"/>
  <c r="CX33" i="28"/>
  <c r="CL33" i="28"/>
  <c r="BZ33" i="28"/>
  <c r="BN33" i="28"/>
  <c r="BB33" i="28"/>
  <c r="AP33" i="28"/>
  <c r="AD33" i="28"/>
  <c r="HM33" i="28"/>
  <c r="HA33" i="28"/>
  <c r="GO33" i="28"/>
  <c r="GC33" i="28"/>
  <c r="FQ33" i="28"/>
  <c r="FE33" i="28"/>
  <c r="ES33" i="28"/>
  <c r="EG33" i="28"/>
  <c r="DU33" i="28"/>
  <c r="DI33" i="28"/>
  <c r="CW33" i="28"/>
  <c r="CK33" i="28"/>
  <c r="BY33" i="28"/>
  <c r="BM33" i="28"/>
  <c r="BA33" i="28"/>
  <c r="AO33" i="28"/>
  <c r="HL33" i="28"/>
  <c r="GZ33" i="28"/>
  <c r="GN33" i="28"/>
  <c r="GB33" i="28"/>
  <c r="FP33" i="28"/>
  <c r="FD33" i="28"/>
  <c r="ER33" i="28"/>
  <c r="EF33" i="28"/>
  <c r="DT33" i="28"/>
  <c r="DH33" i="28"/>
  <c r="CV33" i="28"/>
  <c r="CJ33" i="28"/>
  <c r="BX33" i="28"/>
  <c r="BL33" i="28"/>
  <c r="AZ33" i="28"/>
  <c r="AN33" i="28"/>
  <c r="HK33" i="28"/>
  <c r="GY33" i="28"/>
  <c r="GM33" i="28"/>
  <c r="GA33" i="28"/>
  <c r="FO33" i="28"/>
  <c r="FC33" i="28"/>
  <c r="EQ33" i="28"/>
  <c r="EE33" i="28"/>
  <c r="DS33" i="28"/>
  <c r="DG33" i="28"/>
  <c r="CU33" i="28"/>
  <c r="CI33" i="28"/>
  <c r="BW33" i="28"/>
  <c r="BK33" i="28"/>
  <c r="AY33" i="28"/>
  <c r="AM33" i="28"/>
  <c r="HV33" i="28"/>
  <c r="HJ33" i="28"/>
  <c r="GX33" i="28"/>
  <c r="GL33" i="28"/>
  <c r="FZ33" i="28"/>
  <c r="FN33" i="28"/>
  <c r="FB33" i="28"/>
  <c r="EP33" i="28"/>
  <c r="ED33" i="28"/>
  <c r="DR33" i="28"/>
  <c r="DF33" i="28"/>
  <c r="CT33" i="28"/>
  <c r="CH33" i="28"/>
  <c r="BV33" i="28"/>
  <c r="BJ33" i="28"/>
  <c r="AX33" i="28"/>
  <c r="AL33" i="28"/>
  <c r="HU33" i="28"/>
  <c r="HI33" i="28"/>
  <c r="GW33" i="28"/>
  <c r="GK33" i="28"/>
  <c r="FY33" i="28"/>
  <c r="FM33" i="28"/>
  <c r="FA33" i="28"/>
  <c r="EO33" i="28"/>
  <c r="EC33" i="28"/>
  <c r="DQ33" i="28"/>
  <c r="DE33" i="28"/>
  <c r="CS33" i="28"/>
  <c r="CG33" i="28"/>
  <c r="BU33" i="28"/>
  <c r="BI33" i="28"/>
  <c r="AW33" i="28"/>
  <c r="AK33" i="28"/>
  <c r="HT33" i="28"/>
  <c r="HH33" i="28"/>
  <c r="GV33" i="28"/>
  <c r="GJ33" i="28"/>
  <c r="FX33" i="28"/>
  <c r="FL33" i="28"/>
  <c r="EZ33" i="28"/>
  <c r="EN33" i="28"/>
  <c r="EB33" i="28"/>
  <c r="DP33" i="28"/>
  <c r="DD33" i="28"/>
  <c r="CR33" i="28"/>
  <c r="CF33" i="28"/>
  <c r="BT33" i="28"/>
  <c r="BH33" i="28"/>
  <c r="AV33" i="28"/>
  <c r="AJ33" i="28"/>
  <c r="HS33" i="28"/>
  <c r="HG33" i="28"/>
  <c r="GU33" i="28"/>
  <c r="GI33" i="28"/>
  <c r="FW33" i="28"/>
  <c r="FK33" i="28"/>
  <c r="EY33" i="28"/>
  <c r="EM33" i="28"/>
  <c r="EA33" i="28"/>
  <c r="DO33" i="28"/>
  <c r="DC33" i="28"/>
  <c r="CQ33" i="28"/>
  <c r="CE33" i="28"/>
  <c r="BS33" i="28"/>
  <c r="BG33" i="28"/>
  <c r="AU33" i="28"/>
  <c r="AI33" i="28"/>
  <c r="GR33" i="28"/>
  <c r="EV33" i="28"/>
  <c r="CZ33" i="28"/>
  <c r="BD33" i="28"/>
  <c r="GH33" i="28"/>
  <c r="EL33" i="28"/>
  <c r="CP33" i="28"/>
  <c r="AT33" i="28"/>
  <c r="GG33" i="28"/>
  <c r="EK33" i="28"/>
  <c r="CO33" i="28"/>
  <c r="AS33" i="28"/>
  <c r="GF33" i="28"/>
  <c r="EJ33" i="28"/>
  <c r="CN33" i="28"/>
  <c r="AR33" i="28"/>
  <c r="HR33" i="28"/>
  <c r="FV33" i="28"/>
  <c r="DZ33" i="28"/>
  <c r="CD33" i="28"/>
  <c r="AH33" i="28"/>
  <c r="HQ33" i="28"/>
  <c r="FU33" i="28"/>
  <c r="DY33" i="28"/>
  <c r="CC33" i="28"/>
  <c r="AG33" i="28"/>
  <c r="HP33" i="28"/>
  <c r="FT33" i="28"/>
  <c r="DX33" i="28"/>
  <c r="CB33" i="28"/>
  <c r="AF33" i="28"/>
  <c r="HF33" i="28"/>
  <c r="FJ33" i="28"/>
  <c r="DN33" i="28"/>
  <c r="BR33" i="28"/>
  <c r="HE33" i="28"/>
  <c r="FI33" i="28"/>
  <c r="DM33" i="28"/>
  <c r="BQ33" i="28"/>
  <c r="HD33" i="28"/>
  <c r="GT33" i="28"/>
  <c r="GS33" i="28"/>
  <c r="FH33" i="28"/>
  <c r="EX33" i="28"/>
  <c r="EW33" i="28"/>
  <c r="DL33" i="28"/>
  <c r="DB33" i="28"/>
  <c r="DA33" i="28"/>
  <c r="BP33" i="28"/>
  <c r="BF33" i="28"/>
  <c r="BE33" i="28"/>
  <c r="PE44" i="28"/>
  <c r="OS44" i="28"/>
  <c r="OG44" i="28"/>
  <c r="NU44" i="28"/>
  <c r="NI44" i="28"/>
  <c r="MW44" i="28"/>
  <c r="MK44" i="28"/>
  <c r="LY44" i="28"/>
  <c r="LM44" i="28"/>
  <c r="LA44" i="28"/>
  <c r="KO44" i="28"/>
  <c r="KC44" i="28"/>
  <c r="JQ44" i="28"/>
  <c r="JE44" i="28"/>
  <c r="IS44" i="28"/>
  <c r="IG44" i="28"/>
  <c r="PD44" i="28"/>
  <c r="OR44" i="28"/>
  <c r="OF44" i="28"/>
  <c r="NT44" i="28"/>
  <c r="NH44" i="28"/>
  <c r="MV44" i="28"/>
  <c r="MJ44" i="28"/>
  <c r="LX44" i="28"/>
  <c r="LL44" i="28"/>
  <c r="KZ44" i="28"/>
  <c r="KN44" i="28"/>
  <c r="KB44" i="28"/>
  <c r="JP44" i="28"/>
  <c r="JD44" i="28"/>
  <c r="IR44" i="28"/>
  <c r="IF44" i="28"/>
  <c r="PO44" i="28"/>
  <c r="PC44" i="28"/>
  <c r="OQ44" i="28"/>
  <c r="OE44" i="28"/>
  <c r="NS44" i="28"/>
  <c r="NG44" i="28"/>
  <c r="MU44" i="28"/>
  <c r="MI44" i="28"/>
  <c r="LW44" i="28"/>
  <c r="LK44" i="28"/>
  <c r="KY44" i="28"/>
  <c r="KM44" i="28"/>
  <c r="KA44" i="28"/>
  <c r="JO44" i="28"/>
  <c r="JC44" i="28"/>
  <c r="IQ44" i="28"/>
  <c r="IE44" i="28"/>
  <c r="PN44" i="28"/>
  <c r="PB44" i="28"/>
  <c r="OP44" i="28"/>
  <c r="OD44" i="28"/>
  <c r="NR44" i="28"/>
  <c r="NF44" i="28"/>
  <c r="MT44" i="28"/>
  <c r="MH44" i="28"/>
  <c r="LV44" i="28"/>
  <c r="LJ44" i="28"/>
  <c r="KX44" i="28"/>
  <c r="KL44" i="28"/>
  <c r="JZ44" i="28"/>
  <c r="JN44" i="28"/>
  <c r="JB44" i="28"/>
  <c r="IP44" i="28"/>
  <c r="ID44" i="28"/>
  <c r="U44" i="28"/>
  <c r="PM44" i="28"/>
  <c r="PA44" i="28"/>
  <c r="OO44" i="28"/>
  <c r="OC44" i="28"/>
  <c r="NQ44" i="28"/>
  <c r="NE44" i="28"/>
  <c r="MS44" i="28"/>
  <c r="MG44" i="28"/>
  <c r="LU44" i="28"/>
  <c r="LI44" i="28"/>
  <c r="KW44" i="28"/>
  <c r="KK44" i="28"/>
  <c r="JY44" i="28"/>
  <c r="JM44" i="28"/>
  <c r="JA44" i="28"/>
  <c r="IO44" i="28"/>
  <c r="IC44" i="28"/>
  <c r="S44" i="28"/>
  <c r="PL44" i="28"/>
  <c r="OZ44" i="28"/>
  <c r="ON44" i="28"/>
  <c r="OB44" i="28"/>
  <c r="NP44" i="28"/>
  <c r="ND44" i="28"/>
  <c r="MR44" i="28"/>
  <c r="MF44" i="28"/>
  <c r="LT44" i="28"/>
  <c r="LH44" i="28"/>
  <c r="KV44" i="28"/>
  <c r="KJ44" i="28"/>
  <c r="JX44" i="28"/>
  <c r="JL44" i="28"/>
  <c r="IZ44" i="28"/>
  <c r="IN44" i="28"/>
  <c r="IB44" i="28"/>
  <c r="PK44" i="28"/>
  <c r="OY44" i="28"/>
  <c r="OM44" i="28"/>
  <c r="OA44" i="28"/>
  <c r="NO44" i="28"/>
  <c r="NC44" i="28"/>
  <c r="MQ44" i="28"/>
  <c r="ME44" i="28"/>
  <c r="LS44" i="28"/>
  <c r="LG44" i="28"/>
  <c r="KU44" i="28"/>
  <c r="KI44" i="28"/>
  <c r="JW44" i="28"/>
  <c r="JK44" i="28"/>
  <c r="IY44" i="28"/>
  <c r="IM44" i="28"/>
  <c r="IA44" i="28"/>
  <c r="PJ44" i="28"/>
  <c r="OX44" i="28"/>
  <c r="OL44" i="28"/>
  <c r="NZ44" i="28"/>
  <c r="NN44" i="28"/>
  <c r="NB44" i="28"/>
  <c r="MP44" i="28"/>
  <c r="MD44" i="28"/>
  <c r="LR44" i="28"/>
  <c r="LF44" i="28"/>
  <c r="KT44" i="28"/>
  <c r="KH44" i="28"/>
  <c r="JV44" i="28"/>
  <c r="JJ44" i="28"/>
  <c r="IX44" i="28"/>
  <c r="IL44" i="28"/>
  <c r="HZ44" i="28"/>
  <c r="PI44" i="28"/>
  <c r="OW44" i="28"/>
  <c r="OK44" i="28"/>
  <c r="NY44" i="28"/>
  <c r="NM44" i="28"/>
  <c r="NA44" i="28"/>
  <c r="MO44" i="28"/>
  <c r="MC44" i="28"/>
  <c r="LQ44" i="28"/>
  <c r="LE44" i="28"/>
  <c r="KS44" i="28"/>
  <c r="KG44" i="28"/>
  <c r="JU44" i="28"/>
  <c r="JI44" i="28"/>
  <c r="IW44" i="28"/>
  <c r="IK44" i="28"/>
  <c r="HY44" i="28"/>
  <c r="PG44" i="28"/>
  <c r="NK44" i="28"/>
  <c r="LO44" i="28"/>
  <c r="JS44" i="28"/>
  <c r="HW44" i="28"/>
  <c r="PF44" i="28"/>
  <c r="NJ44" i="28"/>
  <c r="LN44" i="28"/>
  <c r="JR44" i="28"/>
  <c r="OV44" i="28"/>
  <c r="MZ44" i="28"/>
  <c r="LD44" i="28"/>
  <c r="JH44" i="28"/>
  <c r="OU44" i="28"/>
  <c r="MY44" i="28"/>
  <c r="LC44" i="28"/>
  <c r="JG44" i="28"/>
  <c r="OT44" i="28"/>
  <c r="MX44" i="28"/>
  <c r="LB44" i="28"/>
  <c r="JF44" i="28"/>
  <c r="OJ44" i="28"/>
  <c r="MN44" i="28"/>
  <c r="KR44" i="28"/>
  <c r="IV44" i="28"/>
  <c r="OI44" i="28"/>
  <c r="MM44" i="28"/>
  <c r="KQ44" i="28"/>
  <c r="IU44" i="28"/>
  <c r="OH44" i="28"/>
  <c r="ML44" i="28"/>
  <c r="KP44" i="28"/>
  <c r="IT44" i="28"/>
  <c r="NX44" i="28"/>
  <c r="MB44" i="28"/>
  <c r="KF44" i="28"/>
  <c r="IJ44" i="28"/>
  <c r="NW44" i="28"/>
  <c r="NV44" i="28"/>
  <c r="NL44" i="28"/>
  <c r="MA44" i="28"/>
  <c r="LZ44" i="28"/>
  <c r="LP44" i="28"/>
  <c r="KE44" i="28"/>
  <c r="KD44" i="28"/>
  <c r="JT44" i="28"/>
  <c r="PH44" i="28"/>
  <c r="II44" i="28"/>
  <c r="IH44" i="28"/>
  <c r="HX44" i="28"/>
  <c r="PE28" i="28"/>
  <c r="OS28" i="28"/>
  <c r="OG28" i="28"/>
  <c r="NU28" i="28"/>
  <c r="NI28" i="28"/>
  <c r="MW28" i="28"/>
  <c r="MK28" i="28"/>
  <c r="LY28" i="28"/>
  <c r="LM28" i="28"/>
  <c r="LA28" i="28"/>
  <c r="KO28" i="28"/>
  <c r="KC28" i="28"/>
  <c r="JQ28" i="28"/>
  <c r="JE28" i="28"/>
  <c r="IS28" i="28"/>
  <c r="IG28" i="28"/>
  <c r="PD28" i="28"/>
  <c r="OR28" i="28"/>
  <c r="OF28" i="28"/>
  <c r="NT28" i="28"/>
  <c r="NH28" i="28"/>
  <c r="MV28" i="28"/>
  <c r="MJ28" i="28"/>
  <c r="LX28" i="28"/>
  <c r="LL28" i="28"/>
  <c r="KZ28" i="28"/>
  <c r="KN28" i="28"/>
  <c r="KB28" i="28"/>
  <c r="JP28" i="28"/>
  <c r="JD28" i="28"/>
  <c r="IR28" i="28"/>
  <c r="IF28" i="28"/>
  <c r="PO28" i="28"/>
  <c r="PC28" i="28"/>
  <c r="OQ28" i="28"/>
  <c r="OE28" i="28"/>
  <c r="NS28" i="28"/>
  <c r="NG28" i="28"/>
  <c r="MU28" i="28"/>
  <c r="MI28" i="28"/>
  <c r="LW28" i="28"/>
  <c r="LK28" i="28"/>
  <c r="KY28" i="28"/>
  <c r="KM28" i="28"/>
  <c r="KA28" i="28"/>
  <c r="JO28" i="28"/>
  <c r="JC28" i="28"/>
  <c r="IQ28" i="28"/>
  <c r="IE28" i="28"/>
  <c r="PN28" i="28"/>
  <c r="PB28" i="28"/>
  <c r="OP28" i="28"/>
  <c r="OD28" i="28"/>
  <c r="NR28" i="28"/>
  <c r="NF28" i="28"/>
  <c r="MT28" i="28"/>
  <c r="MH28" i="28"/>
  <c r="LV28" i="28"/>
  <c r="LJ28" i="28"/>
  <c r="KX28" i="28"/>
  <c r="KL28" i="28"/>
  <c r="JZ28" i="28"/>
  <c r="JN28" i="28"/>
  <c r="JB28" i="28"/>
  <c r="IP28" i="28"/>
  <c r="ID28" i="28"/>
  <c r="U28" i="28"/>
  <c r="PM28" i="28"/>
  <c r="PA28" i="28"/>
  <c r="OO28" i="28"/>
  <c r="OC28" i="28"/>
  <c r="NQ28" i="28"/>
  <c r="NE28" i="28"/>
  <c r="MS28" i="28"/>
  <c r="MG28" i="28"/>
  <c r="LU28" i="28"/>
  <c r="LI28" i="28"/>
  <c r="KW28" i="28"/>
  <c r="KK28" i="28"/>
  <c r="JY28" i="28"/>
  <c r="JM28" i="28"/>
  <c r="JA28" i="28"/>
  <c r="IO28" i="28"/>
  <c r="IC28" i="28"/>
  <c r="S28" i="28"/>
  <c r="PL28" i="28"/>
  <c r="OZ28" i="28"/>
  <c r="ON28" i="28"/>
  <c r="OB28" i="28"/>
  <c r="NP28" i="28"/>
  <c r="ND28" i="28"/>
  <c r="MR28" i="28"/>
  <c r="MF28" i="28"/>
  <c r="LT28" i="28"/>
  <c r="LH28" i="28"/>
  <c r="KV28" i="28"/>
  <c r="KJ28" i="28"/>
  <c r="JX28" i="28"/>
  <c r="JL28" i="28"/>
  <c r="IZ28" i="28"/>
  <c r="IN28" i="28"/>
  <c r="IB28" i="28"/>
  <c r="PK28" i="28"/>
  <c r="OY28" i="28"/>
  <c r="OM28" i="28"/>
  <c r="OA28" i="28"/>
  <c r="NO28" i="28"/>
  <c r="NC28" i="28"/>
  <c r="MQ28" i="28"/>
  <c r="ME28" i="28"/>
  <c r="LS28" i="28"/>
  <c r="LG28" i="28"/>
  <c r="KU28" i="28"/>
  <c r="KI28" i="28"/>
  <c r="JW28" i="28"/>
  <c r="JK28" i="28"/>
  <c r="IY28" i="28"/>
  <c r="IM28" i="28"/>
  <c r="IA28" i="28"/>
  <c r="PJ28" i="28"/>
  <c r="OX28" i="28"/>
  <c r="OL28" i="28"/>
  <c r="NZ28" i="28"/>
  <c r="NN28" i="28"/>
  <c r="NB28" i="28"/>
  <c r="MP28" i="28"/>
  <c r="MD28" i="28"/>
  <c r="LR28" i="28"/>
  <c r="LF28" i="28"/>
  <c r="KT28" i="28"/>
  <c r="KH28" i="28"/>
  <c r="JV28" i="28"/>
  <c r="JJ28" i="28"/>
  <c r="IX28" i="28"/>
  <c r="IL28" i="28"/>
  <c r="HZ28" i="28"/>
  <c r="PI28" i="28"/>
  <c r="OW28" i="28"/>
  <c r="OK28" i="28"/>
  <c r="NY28" i="28"/>
  <c r="NM28" i="28"/>
  <c r="NA28" i="28"/>
  <c r="MO28" i="28"/>
  <c r="MC28" i="28"/>
  <c r="LQ28" i="28"/>
  <c r="LE28" i="28"/>
  <c r="KS28" i="28"/>
  <c r="KG28" i="28"/>
  <c r="JU28" i="28"/>
  <c r="JI28" i="28"/>
  <c r="IW28" i="28"/>
  <c r="IK28" i="28"/>
  <c r="HY28" i="28"/>
  <c r="OJ28" i="28"/>
  <c r="MN28" i="28"/>
  <c r="KR28" i="28"/>
  <c r="IV28" i="28"/>
  <c r="OI28" i="28"/>
  <c r="MM28" i="28"/>
  <c r="KQ28" i="28"/>
  <c r="IU28" i="28"/>
  <c r="OH28" i="28"/>
  <c r="ML28" i="28"/>
  <c r="KP28" i="28"/>
  <c r="IT28" i="28"/>
  <c r="NX28" i="28"/>
  <c r="MB28" i="28"/>
  <c r="KF28" i="28"/>
  <c r="IJ28" i="28"/>
  <c r="NW28" i="28"/>
  <c r="MA28" i="28"/>
  <c r="KE28" i="28"/>
  <c r="II28" i="28"/>
  <c r="NV28" i="28"/>
  <c r="LZ28" i="28"/>
  <c r="KD28" i="28"/>
  <c r="IH28" i="28"/>
  <c r="PH28" i="28"/>
  <c r="NL28" i="28"/>
  <c r="LP28" i="28"/>
  <c r="JT28" i="28"/>
  <c r="HX28" i="28"/>
  <c r="PG28" i="28"/>
  <c r="NK28" i="28"/>
  <c r="LO28" i="28"/>
  <c r="JS28" i="28"/>
  <c r="HW28" i="28"/>
  <c r="PF28" i="28"/>
  <c r="NJ28" i="28"/>
  <c r="LN28" i="28"/>
  <c r="JR28" i="28"/>
  <c r="LD28" i="28"/>
  <c r="LC28" i="28"/>
  <c r="LB28" i="28"/>
  <c r="JH28" i="28"/>
  <c r="JG28" i="28"/>
  <c r="JF28" i="28"/>
  <c r="OV28" i="28"/>
  <c r="OU28" i="28"/>
  <c r="OT28" i="28"/>
  <c r="MZ28" i="28"/>
  <c r="MY28" i="28"/>
  <c r="MX28" i="28"/>
  <c r="PG18" i="28"/>
  <c r="OU18" i="28"/>
  <c r="OI18" i="28"/>
  <c r="NW18" i="28"/>
  <c r="NK18" i="28"/>
  <c r="MY18" i="28"/>
  <c r="MM18" i="28"/>
  <c r="MA18" i="28"/>
  <c r="LO18" i="28"/>
  <c r="LC18" i="28"/>
  <c r="KQ18" i="28"/>
  <c r="KE18" i="28"/>
  <c r="JS18" i="28"/>
  <c r="JG18" i="28"/>
  <c r="IU18" i="28"/>
  <c r="II18" i="28"/>
  <c r="HW18" i="28"/>
  <c r="PF18" i="28"/>
  <c r="OT18" i="28"/>
  <c r="OH18" i="28"/>
  <c r="NV18" i="28"/>
  <c r="NJ18" i="28"/>
  <c r="MX18" i="28"/>
  <c r="ML18" i="28"/>
  <c r="LZ18" i="28"/>
  <c r="LN18" i="28"/>
  <c r="LB18" i="28"/>
  <c r="KP18" i="28"/>
  <c r="KD18" i="28"/>
  <c r="JR18" i="28"/>
  <c r="JF18" i="28"/>
  <c r="IT18" i="28"/>
  <c r="IH18" i="28"/>
  <c r="PE18" i="28"/>
  <c r="OS18" i="28"/>
  <c r="OG18" i="28"/>
  <c r="NU18" i="28"/>
  <c r="NI18" i="28"/>
  <c r="MW18" i="28"/>
  <c r="MK18" i="28"/>
  <c r="LY18" i="28"/>
  <c r="LM18" i="28"/>
  <c r="LA18" i="28"/>
  <c r="KO18" i="28"/>
  <c r="KC18" i="28"/>
  <c r="JQ18" i="28"/>
  <c r="JE18" i="28"/>
  <c r="IS18" i="28"/>
  <c r="IG18" i="28"/>
  <c r="PD18" i="28"/>
  <c r="OR18" i="28"/>
  <c r="OF18" i="28"/>
  <c r="NT18" i="28"/>
  <c r="NH18" i="28"/>
  <c r="MV18" i="28"/>
  <c r="MJ18" i="28"/>
  <c r="LX18" i="28"/>
  <c r="LL18" i="28"/>
  <c r="KZ18" i="28"/>
  <c r="KN18" i="28"/>
  <c r="KB18" i="28"/>
  <c r="JP18" i="28"/>
  <c r="JD18" i="28"/>
  <c r="IR18" i="28"/>
  <c r="IF18" i="28"/>
  <c r="PO18" i="28"/>
  <c r="PC18" i="28"/>
  <c r="OQ18" i="28"/>
  <c r="OE18" i="28"/>
  <c r="NS18" i="28"/>
  <c r="NG18" i="28"/>
  <c r="MU18" i="28"/>
  <c r="MI18" i="28"/>
  <c r="LW18" i="28"/>
  <c r="LK18" i="28"/>
  <c r="KY18" i="28"/>
  <c r="KM18" i="28"/>
  <c r="KA18" i="28"/>
  <c r="JO18" i="28"/>
  <c r="JC18" i="28"/>
  <c r="IQ18" i="28"/>
  <c r="IE18" i="28"/>
  <c r="PN18" i="28"/>
  <c r="PB18" i="28"/>
  <c r="OP18" i="28"/>
  <c r="OD18" i="28"/>
  <c r="NR18" i="28"/>
  <c r="NF18" i="28"/>
  <c r="MT18" i="28"/>
  <c r="MH18" i="28"/>
  <c r="LV18" i="28"/>
  <c r="LJ18" i="28"/>
  <c r="KX18" i="28"/>
  <c r="KL18" i="28"/>
  <c r="JZ18" i="28"/>
  <c r="JN18" i="28"/>
  <c r="JB18" i="28"/>
  <c r="IP18" i="28"/>
  <c r="ID18" i="28"/>
  <c r="U18" i="28"/>
  <c r="PM18" i="28"/>
  <c r="PA18" i="28"/>
  <c r="OO18" i="28"/>
  <c r="OC18" i="28"/>
  <c r="NQ18" i="28"/>
  <c r="NE18" i="28"/>
  <c r="MS18" i="28"/>
  <c r="MG18" i="28"/>
  <c r="LU18" i="28"/>
  <c r="LI18" i="28"/>
  <c r="KW18" i="28"/>
  <c r="KK18" i="28"/>
  <c r="JY18" i="28"/>
  <c r="JM18" i="28"/>
  <c r="JA18" i="28"/>
  <c r="IO18" i="28"/>
  <c r="IC18" i="28"/>
  <c r="S18" i="28"/>
  <c r="PL18" i="28"/>
  <c r="OZ18" i="28"/>
  <c r="ON18" i="28"/>
  <c r="OB18" i="28"/>
  <c r="NP18" i="28"/>
  <c r="ND18" i="28"/>
  <c r="MR18" i="28"/>
  <c r="MF18" i="28"/>
  <c r="LT18" i="28"/>
  <c r="LH18" i="28"/>
  <c r="KV18" i="28"/>
  <c r="KJ18" i="28"/>
  <c r="JX18" i="28"/>
  <c r="JL18" i="28"/>
  <c r="IZ18" i="28"/>
  <c r="IN18" i="28"/>
  <c r="IB18" i="28"/>
  <c r="PK18" i="28"/>
  <c r="OY18" i="28"/>
  <c r="OM18" i="28"/>
  <c r="OA18" i="28"/>
  <c r="NO18" i="28"/>
  <c r="NC18" i="28"/>
  <c r="MQ18" i="28"/>
  <c r="ME18" i="28"/>
  <c r="LS18" i="28"/>
  <c r="LG18" i="28"/>
  <c r="KU18" i="28"/>
  <c r="KI18" i="28"/>
  <c r="JW18" i="28"/>
  <c r="JK18" i="28"/>
  <c r="IY18" i="28"/>
  <c r="IM18" i="28"/>
  <c r="IA18" i="28"/>
  <c r="OX18" i="28"/>
  <c r="NB18" i="28"/>
  <c r="LF18" i="28"/>
  <c r="JJ18" i="28"/>
  <c r="OW18" i="28"/>
  <c r="NA18" i="28"/>
  <c r="LE18" i="28"/>
  <c r="JI18" i="28"/>
  <c r="OV18" i="28"/>
  <c r="MZ18" i="28"/>
  <c r="LD18" i="28"/>
  <c r="JH18" i="28"/>
  <c r="OL18" i="28"/>
  <c r="MP18" i="28"/>
  <c r="KT18" i="28"/>
  <c r="IX18" i="28"/>
  <c r="OK18" i="28"/>
  <c r="MO18" i="28"/>
  <c r="KS18" i="28"/>
  <c r="IW18" i="28"/>
  <c r="OJ18" i="28"/>
  <c r="MN18" i="28"/>
  <c r="KR18" i="28"/>
  <c r="IV18" i="28"/>
  <c r="NZ18" i="28"/>
  <c r="MD18" i="28"/>
  <c r="KH18" i="28"/>
  <c r="IL18" i="28"/>
  <c r="NY18" i="28"/>
  <c r="MC18" i="28"/>
  <c r="KG18" i="28"/>
  <c r="IK18" i="28"/>
  <c r="NX18" i="28"/>
  <c r="MB18" i="28"/>
  <c r="KF18" i="28"/>
  <c r="IJ18" i="28"/>
  <c r="NN18" i="28"/>
  <c r="PJ18" i="28"/>
  <c r="NM18" i="28"/>
  <c r="PI18" i="28"/>
  <c r="NL18" i="28"/>
  <c r="PH18" i="28"/>
  <c r="LR18" i="28"/>
  <c r="HZ18" i="28"/>
  <c r="HX18" i="28"/>
  <c r="LQ18" i="28"/>
  <c r="HY18" i="28"/>
  <c r="LP18" i="28"/>
  <c r="JV18" i="28"/>
  <c r="JU18" i="28"/>
  <c r="JT18" i="28"/>
  <c r="LU10" i="28"/>
  <c r="HN66" i="28"/>
  <c r="HB66" i="28"/>
  <c r="GP66" i="28"/>
  <c r="GD66" i="28"/>
  <c r="FR66" i="28"/>
  <c r="FF66" i="28"/>
  <c r="ET66" i="28"/>
  <c r="EH66" i="28"/>
  <c r="DV66" i="28"/>
  <c r="DJ66" i="28"/>
  <c r="CX66" i="28"/>
  <c r="CL66" i="28"/>
  <c r="BZ66" i="28"/>
  <c r="BN66" i="28"/>
  <c r="BB66" i="28"/>
  <c r="AP66" i="28"/>
  <c r="AD66" i="28"/>
  <c r="HM66" i="28"/>
  <c r="HA66" i="28"/>
  <c r="GO66" i="28"/>
  <c r="GC66" i="28"/>
  <c r="FQ66" i="28"/>
  <c r="FE66" i="28"/>
  <c r="ES66" i="28"/>
  <c r="EG66" i="28"/>
  <c r="DU66" i="28"/>
  <c r="DI66" i="28"/>
  <c r="CW66" i="28"/>
  <c r="CK66" i="28"/>
  <c r="BY66" i="28"/>
  <c r="BM66" i="28"/>
  <c r="BA66" i="28"/>
  <c r="AO66" i="28"/>
  <c r="HL66" i="28"/>
  <c r="GZ66" i="28"/>
  <c r="GN66" i="28"/>
  <c r="GB66" i="28"/>
  <c r="FP66" i="28"/>
  <c r="FD66" i="28"/>
  <c r="ER66" i="28"/>
  <c r="EF66" i="28"/>
  <c r="DT66" i="28"/>
  <c r="DH66" i="28"/>
  <c r="CV66" i="28"/>
  <c r="CJ66" i="28"/>
  <c r="BX66" i="28"/>
  <c r="BL66" i="28"/>
  <c r="AZ66" i="28"/>
  <c r="AN66" i="28"/>
  <c r="HK66" i="28"/>
  <c r="GY66" i="28"/>
  <c r="GM66" i="28"/>
  <c r="GA66" i="28"/>
  <c r="FO66" i="28"/>
  <c r="FC66" i="28"/>
  <c r="EQ66" i="28"/>
  <c r="EE66" i="28"/>
  <c r="DS66" i="28"/>
  <c r="DG66" i="28"/>
  <c r="CU66" i="28"/>
  <c r="CI66" i="28"/>
  <c r="BW66" i="28"/>
  <c r="BK66" i="28"/>
  <c r="AY66" i="28"/>
  <c r="AM66" i="28"/>
  <c r="HV66" i="28"/>
  <c r="HJ66" i="28"/>
  <c r="GX66" i="28"/>
  <c r="GL66" i="28"/>
  <c r="FZ66" i="28"/>
  <c r="FN66" i="28"/>
  <c r="FB66" i="28"/>
  <c r="EP66" i="28"/>
  <c r="ED66" i="28"/>
  <c r="DR66" i="28"/>
  <c r="DF66" i="28"/>
  <c r="CT66" i="28"/>
  <c r="CH66" i="28"/>
  <c r="BV66" i="28"/>
  <c r="BJ66" i="28"/>
  <c r="AX66" i="28"/>
  <c r="AL66" i="28"/>
  <c r="HU66" i="28"/>
  <c r="HI66" i="28"/>
  <c r="GW66" i="28"/>
  <c r="GK66" i="28"/>
  <c r="FY66" i="28"/>
  <c r="FM66" i="28"/>
  <c r="FA66" i="28"/>
  <c r="EO66" i="28"/>
  <c r="EC66" i="28"/>
  <c r="DQ66" i="28"/>
  <c r="DE66" i="28"/>
  <c r="CS66" i="28"/>
  <c r="CG66" i="28"/>
  <c r="BU66" i="28"/>
  <c r="BI66" i="28"/>
  <c r="AW66" i="28"/>
  <c r="AK66" i="28"/>
  <c r="HT66" i="28"/>
  <c r="HH66" i="28"/>
  <c r="GV66" i="28"/>
  <c r="GJ66" i="28"/>
  <c r="FX66" i="28"/>
  <c r="FL66" i="28"/>
  <c r="EZ66" i="28"/>
  <c r="EN66" i="28"/>
  <c r="EB66" i="28"/>
  <c r="DP66" i="28"/>
  <c r="DD66" i="28"/>
  <c r="CR66" i="28"/>
  <c r="CF66" i="28"/>
  <c r="BT66" i="28"/>
  <c r="BH66" i="28"/>
  <c r="AV66" i="28"/>
  <c r="AJ66" i="28"/>
  <c r="HS66" i="28"/>
  <c r="HG66" i="28"/>
  <c r="GU66" i="28"/>
  <c r="GI66" i="28"/>
  <c r="FW66" i="28"/>
  <c r="FK66" i="28"/>
  <c r="EY66" i="28"/>
  <c r="EM66" i="28"/>
  <c r="EA66" i="28"/>
  <c r="DO66" i="28"/>
  <c r="DC66" i="28"/>
  <c r="CQ66" i="28"/>
  <c r="CE66" i="28"/>
  <c r="BS66" i="28"/>
  <c r="BG66" i="28"/>
  <c r="AU66" i="28"/>
  <c r="AI66" i="28"/>
  <c r="HR66" i="28"/>
  <c r="HF66" i="28"/>
  <c r="GT66" i="28"/>
  <c r="GH66" i="28"/>
  <c r="FV66" i="28"/>
  <c r="FJ66" i="28"/>
  <c r="EX66" i="28"/>
  <c r="EL66" i="28"/>
  <c r="DZ66" i="28"/>
  <c r="DN66" i="28"/>
  <c r="DB66" i="28"/>
  <c r="CP66" i="28"/>
  <c r="CD66" i="28"/>
  <c r="BR66" i="28"/>
  <c r="BF66" i="28"/>
  <c r="AT66" i="28"/>
  <c r="AH66" i="28"/>
  <c r="GF66" i="28"/>
  <c r="EJ66" i="28"/>
  <c r="CN66" i="28"/>
  <c r="AR66" i="28"/>
  <c r="GE66" i="28"/>
  <c r="EI66" i="28"/>
  <c r="CM66" i="28"/>
  <c r="AQ66" i="28"/>
  <c r="HQ66" i="28"/>
  <c r="FU66" i="28"/>
  <c r="DY66" i="28"/>
  <c r="CC66" i="28"/>
  <c r="AG66" i="28"/>
  <c r="HP66" i="28"/>
  <c r="FT66" i="28"/>
  <c r="DX66" i="28"/>
  <c r="CB66" i="28"/>
  <c r="AF66" i="28"/>
  <c r="HO66" i="28"/>
  <c r="FS66" i="28"/>
  <c r="DW66" i="28"/>
  <c r="CA66" i="28"/>
  <c r="AE66" i="28"/>
  <c r="HE66" i="28"/>
  <c r="FI66" i="28"/>
  <c r="DM66" i="28"/>
  <c r="BQ66" i="28"/>
  <c r="HD66" i="28"/>
  <c r="FH66" i="28"/>
  <c r="DL66" i="28"/>
  <c r="BP66" i="28"/>
  <c r="HC66" i="28"/>
  <c r="FG66" i="28"/>
  <c r="DK66" i="28"/>
  <c r="BO66" i="28"/>
  <c r="GS66" i="28"/>
  <c r="EW66" i="28"/>
  <c r="DA66" i="28"/>
  <c r="BE66" i="28"/>
  <c r="CZ66" i="28"/>
  <c r="CY66" i="28"/>
  <c r="CO66" i="28"/>
  <c r="BD66" i="28"/>
  <c r="BC66" i="28"/>
  <c r="AS66" i="28"/>
  <c r="GR66" i="28"/>
  <c r="GQ66" i="28"/>
  <c r="GG66" i="28"/>
  <c r="EV66" i="28"/>
  <c r="EU66" i="28"/>
  <c r="EK66" i="28"/>
  <c r="HM63" i="28"/>
  <c r="HA63" i="28"/>
  <c r="GO63" i="28"/>
  <c r="GC63" i="28"/>
  <c r="FQ63" i="28"/>
  <c r="FE63" i="28"/>
  <c r="ES63" i="28"/>
  <c r="EG63" i="28"/>
  <c r="DU63" i="28"/>
  <c r="DI63" i="28"/>
  <c r="CW63" i="28"/>
  <c r="CK63" i="28"/>
  <c r="BY63" i="28"/>
  <c r="BM63" i="28"/>
  <c r="BA63" i="28"/>
  <c r="AO63" i="28"/>
  <c r="HL63" i="28"/>
  <c r="GZ63" i="28"/>
  <c r="GN63" i="28"/>
  <c r="GB63" i="28"/>
  <c r="FP63" i="28"/>
  <c r="FD63" i="28"/>
  <c r="ER63" i="28"/>
  <c r="EF63" i="28"/>
  <c r="DT63" i="28"/>
  <c r="DH63" i="28"/>
  <c r="CV63" i="28"/>
  <c r="CJ63" i="28"/>
  <c r="BX63" i="28"/>
  <c r="BL63" i="28"/>
  <c r="AZ63" i="28"/>
  <c r="AN63" i="28"/>
  <c r="HV63" i="28"/>
  <c r="HJ63" i="28"/>
  <c r="GX63" i="28"/>
  <c r="GL63" i="28"/>
  <c r="FZ63" i="28"/>
  <c r="FN63" i="28"/>
  <c r="FB63" i="28"/>
  <c r="EP63" i="28"/>
  <c r="ED63" i="28"/>
  <c r="DR63" i="28"/>
  <c r="DF63" i="28"/>
  <c r="CT63" i="28"/>
  <c r="CH63" i="28"/>
  <c r="BV63" i="28"/>
  <c r="BJ63" i="28"/>
  <c r="AX63" i="28"/>
  <c r="AL63" i="28"/>
  <c r="HU63" i="28"/>
  <c r="HI63" i="28"/>
  <c r="GW63" i="28"/>
  <c r="GK63" i="28"/>
  <c r="FY63" i="28"/>
  <c r="FM63" i="28"/>
  <c r="FA63" i="28"/>
  <c r="EO63" i="28"/>
  <c r="EC63" i="28"/>
  <c r="DQ63" i="28"/>
  <c r="DE63" i="28"/>
  <c r="CS63" i="28"/>
  <c r="CG63" i="28"/>
  <c r="BU63" i="28"/>
  <c r="BI63" i="28"/>
  <c r="AW63" i="28"/>
  <c r="AK63" i="28"/>
  <c r="HT63" i="28"/>
  <c r="HH63" i="28"/>
  <c r="GV63" i="28"/>
  <c r="GJ63" i="28"/>
  <c r="FX63" i="28"/>
  <c r="FL63" i="28"/>
  <c r="EZ63" i="28"/>
  <c r="EN63" i="28"/>
  <c r="EB63" i="28"/>
  <c r="DP63" i="28"/>
  <c r="DD63" i="28"/>
  <c r="CR63" i="28"/>
  <c r="CF63" i="28"/>
  <c r="BT63" i="28"/>
  <c r="BH63" i="28"/>
  <c r="AV63" i="28"/>
  <c r="AJ63" i="28"/>
  <c r="HS63" i="28"/>
  <c r="HG63" i="28"/>
  <c r="GU63" i="28"/>
  <c r="GI63" i="28"/>
  <c r="FW63" i="28"/>
  <c r="FK63" i="28"/>
  <c r="EY63" i="28"/>
  <c r="EM63" i="28"/>
  <c r="EA63" i="28"/>
  <c r="DO63" i="28"/>
  <c r="DC63" i="28"/>
  <c r="CQ63" i="28"/>
  <c r="CE63" i="28"/>
  <c r="BS63" i="28"/>
  <c r="BG63" i="28"/>
  <c r="AU63" i="28"/>
  <c r="AI63" i="28"/>
  <c r="HR63" i="28"/>
  <c r="HF63" i="28"/>
  <c r="GT63" i="28"/>
  <c r="GH63" i="28"/>
  <c r="FV63" i="28"/>
  <c r="FJ63" i="28"/>
  <c r="EX63" i="28"/>
  <c r="EL63" i="28"/>
  <c r="DZ63" i="28"/>
  <c r="DN63" i="28"/>
  <c r="DB63" i="28"/>
  <c r="CP63" i="28"/>
  <c r="CD63" i="28"/>
  <c r="BR63" i="28"/>
  <c r="BF63" i="28"/>
  <c r="AT63" i="28"/>
  <c r="AH63" i="28"/>
  <c r="HD63" i="28"/>
  <c r="GD63" i="28"/>
  <c r="EW63" i="28"/>
  <c r="DW63" i="28"/>
  <c r="CU63" i="28"/>
  <c r="BP63" i="28"/>
  <c r="AP63" i="28"/>
  <c r="HC63" i="28"/>
  <c r="GA63" i="28"/>
  <c r="EV63" i="28"/>
  <c r="DV63" i="28"/>
  <c r="CO63" i="28"/>
  <c r="BO63" i="28"/>
  <c r="AM63" i="28"/>
  <c r="HB63" i="28"/>
  <c r="FU63" i="28"/>
  <c r="EU63" i="28"/>
  <c r="DS63" i="28"/>
  <c r="CN63" i="28"/>
  <c r="BN63" i="28"/>
  <c r="AG63" i="28"/>
  <c r="GY63" i="28"/>
  <c r="FT63" i="28"/>
  <c r="ET63" i="28"/>
  <c r="DM63" i="28"/>
  <c r="CM63" i="28"/>
  <c r="BK63" i="28"/>
  <c r="AF63" i="28"/>
  <c r="GS63" i="28"/>
  <c r="FS63" i="28"/>
  <c r="EQ63" i="28"/>
  <c r="DL63" i="28"/>
  <c r="CL63" i="28"/>
  <c r="BE63" i="28"/>
  <c r="AE63" i="28"/>
  <c r="GR63" i="28"/>
  <c r="FR63" i="28"/>
  <c r="EK63" i="28"/>
  <c r="DK63" i="28"/>
  <c r="CI63" i="28"/>
  <c r="BD63" i="28"/>
  <c r="AD63" i="28"/>
  <c r="HQ63" i="28"/>
  <c r="GQ63" i="28"/>
  <c r="FO63" i="28"/>
  <c r="EJ63" i="28"/>
  <c r="DJ63" i="28"/>
  <c r="CC63" i="28"/>
  <c r="BC63" i="28"/>
  <c r="HP63" i="28"/>
  <c r="GP63" i="28"/>
  <c r="FI63" i="28"/>
  <c r="EI63" i="28"/>
  <c r="DG63" i="28"/>
  <c r="CB63" i="28"/>
  <c r="BB63" i="28"/>
  <c r="HO63" i="28"/>
  <c r="GM63" i="28"/>
  <c r="FH63" i="28"/>
  <c r="EH63" i="28"/>
  <c r="DA63" i="28"/>
  <c r="CA63" i="28"/>
  <c r="AY63" i="28"/>
  <c r="GG63" i="28"/>
  <c r="BZ63" i="28"/>
  <c r="GF63" i="28"/>
  <c r="BW63" i="28"/>
  <c r="GE63" i="28"/>
  <c r="BQ63" i="28"/>
  <c r="FG63" i="28"/>
  <c r="AS63" i="28"/>
  <c r="FF63" i="28"/>
  <c r="AR63" i="28"/>
  <c r="FC63" i="28"/>
  <c r="AQ63" i="28"/>
  <c r="EE63" i="28"/>
  <c r="DY63" i="28"/>
  <c r="DX63" i="28"/>
  <c r="HE63" i="28"/>
  <c r="CZ63" i="28"/>
  <c r="CY63" i="28"/>
  <c r="CX63" i="28"/>
  <c r="HN63" i="28"/>
  <c r="HK63" i="28"/>
  <c r="HR103" i="28"/>
  <c r="HF103" i="28"/>
  <c r="GT103" i="28"/>
  <c r="GH103" i="28"/>
  <c r="FV103" i="28"/>
  <c r="FJ103" i="28"/>
  <c r="EX103" i="28"/>
  <c r="EL103" i="28"/>
  <c r="DZ103" i="28"/>
  <c r="DN103" i="28"/>
  <c r="DB103" i="28"/>
  <c r="CP103" i="28"/>
  <c r="CD103" i="28"/>
  <c r="HQ103" i="28"/>
  <c r="HE103" i="28"/>
  <c r="GS103" i="28"/>
  <c r="GG103" i="28"/>
  <c r="FU103" i="28"/>
  <c r="FI103" i="28"/>
  <c r="EW103" i="28"/>
  <c r="EK103" i="28"/>
  <c r="DY103" i="28"/>
  <c r="DM103" i="28"/>
  <c r="DA103" i="28"/>
  <c r="CO103" i="28"/>
  <c r="CC103" i="28"/>
  <c r="BQ103" i="28"/>
  <c r="BE103" i="28"/>
  <c r="AS103" i="28"/>
  <c r="AG103" i="28"/>
  <c r="HP103" i="28"/>
  <c r="HD103" i="28"/>
  <c r="GR103" i="28"/>
  <c r="GF103" i="28"/>
  <c r="FT103" i="28"/>
  <c r="FH103" i="28"/>
  <c r="EV103" i="28"/>
  <c r="EJ103" i="28"/>
  <c r="DX103" i="28"/>
  <c r="DL103" i="28"/>
  <c r="CZ103" i="28"/>
  <c r="CN103" i="28"/>
  <c r="CB103" i="28"/>
  <c r="BP103" i="28"/>
  <c r="BD103" i="28"/>
  <c r="AR103" i="28"/>
  <c r="AF103" i="28"/>
  <c r="HO103" i="28"/>
  <c r="HC103" i="28"/>
  <c r="GQ103" i="28"/>
  <c r="GE103" i="28"/>
  <c r="FS103" i="28"/>
  <c r="FG103" i="28"/>
  <c r="EU103" i="28"/>
  <c r="EI103" i="28"/>
  <c r="DW103" i="28"/>
  <c r="DK103" i="28"/>
  <c r="CY103" i="28"/>
  <c r="CM103" i="28"/>
  <c r="CA103" i="28"/>
  <c r="BO103" i="28"/>
  <c r="BC103" i="28"/>
  <c r="AQ103" i="28"/>
  <c r="AE103" i="28"/>
  <c r="HN103" i="28"/>
  <c r="HB103" i="28"/>
  <c r="GP103" i="28"/>
  <c r="GD103" i="28"/>
  <c r="FR103" i="28"/>
  <c r="FF103" i="28"/>
  <c r="ET103" i="28"/>
  <c r="EH103" i="28"/>
  <c r="DV103" i="28"/>
  <c r="DJ103" i="28"/>
  <c r="HM103" i="28"/>
  <c r="HA103" i="28"/>
  <c r="GO103" i="28"/>
  <c r="GC103" i="28"/>
  <c r="FQ103" i="28"/>
  <c r="FE103" i="28"/>
  <c r="ES103" i="28"/>
  <c r="EG103" i="28"/>
  <c r="DU103" i="28"/>
  <c r="DI103" i="28"/>
  <c r="CW103" i="28"/>
  <c r="CK103" i="28"/>
  <c r="BY103" i="28"/>
  <c r="BM103" i="28"/>
  <c r="BA103" i="28"/>
  <c r="AO103" i="28"/>
  <c r="HL103" i="28"/>
  <c r="GZ103" i="28"/>
  <c r="GN103" i="28"/>
  <c r="GB103" i="28"/>
  <c r="FP103" i="28"/>
  <c r="FD103" i="28"/>
  <c r="ER103" i="28"/>
  <c r="EF103" i="28"/>
  <c r="DT103" i="28"/>
  <c r="DH103" i="28"/>
  <c r="CV103" i="28"/>
  <c r="CJ103" i="28"/>
  <c r="BX103" i="28"/>
  <c r="BL103" i="28"/>
  <c r="AZ103" i="28"/>
  <c r="AN103" i="28"/>
  <c r="HV103" i="28"/>
  <c r="HJ103" i="28"/>
  <c r="GX103" i="28"/>
  <c r="GL103" i="28"/>
  <c r="FZ103" i="28"/>
  <c r="FN103" i="28"/>
  <c r="FB103" i="28"/>
  <c r="EP103" i="28"/>
  <c r="ED103" i="28"/>
  <c r="DR103" i="28"/>
  <c r="DF103" i="28"/>
  <c r="CT103" i="28"/>
  <c r="CH103" i="28"/>
  <c r="BV103" i="28"/>
  <c r="BJ103" i="28"/>
  <c r="AX103" i="28"/>
  <c r="AL103" i="28"/>
  <c r="HU103" i="28"/>
  <c r="HI103" i="28"/>
  <c r="GW103" i="28"/>
  <c r="GK103" i="28"/>
  <c r="FY103" i="28"/>
  <c r="FM103" i="28"/>
  <c r="FA103" i="28"/>
  <c r="EO103" i="28"/>
  <c r="EC103" i="28"/>
  <c r="DQ103" i="28"/>
  <c r="HK103" i="28"/>
  <c r="FO103" i="28"/>
  <c r="DS103" i="28"/>
  <c r="CL103" i="28"/>
  <c r="BK103" i="28"/>
  <c r="AM103" i="28"/>
  <c r="HH103" i="28"/>
  <c r="FL103" i="28"/>
  <c r="DP103" i="28"/>
  <c r="CI103" i="28"/>
  <c r="BI103" i="28"/>
  <c r="AK103" i="28"/>
  <c r="HG103" i="28"/>
  <c r="FK103" i="28"/>
  <c r="DO103" i="28"/>
  <c r="CG103" i="28"/>
  <c r="BH103" i="28"/>
  <c r="AJ103" i="28"/>
  <c r="GY103" i="28"/>
  <c r="FC103" i="28"/>
  <c r="DG103" i="28"/>
  <c r="CF103" i="28"/>
  <c r="BG103" i="28"/>
  <c r="AI103" i="28"/>
  <c r="GV103" i="28"/>
  <c r="EZ103" i="28"/>
  <c r="DE103" i="28"/>
  <c r="CE103" i="28"/>
  <c r="BF103" i="28"/>
  <c r="AH103" i="28"/>
  <c r="GU103" i="28"/>
  <c r="EY103" i="28"/>
  <c r="DD103" i="28"/>
  <c r="BZ103" i="28"/>
  <c r="BB103" i="28"/>
  <c r="AD103" i="28"/>
  <c r="GM103" i="28"/>
  <c r="EQ103" i="28"/>
  <c r="DC103" i="28"/>
  <c r="BW103" i="28"/>
  <c r="AY103" i="28"/>
  <c r="GJ103" i="28"/>
  <c r="EN103" i="28"/>
  <c r="CX103" i="28"/>
  <c r="BU103" i="28"/>
  <c r="AW103" i="28"/>
  <c r="GI103" i="28"/>
  <c r="EM103" i="28"/>
  <c r="CU103" i="28"/>
  <c r="BT103" i="28"/>
  <c r="AV103" i="28"/>
  <c r="GA103" i="28"/>
  <c r="EE103" i="28"/>
  <c r="CS103" i="28"/>
  <c r="BS103" i="28"/>
  <c r="AU103" i="28"/>
  <c r="HS103" i="28"/>
  <c r="FX103" i="28"/>
  <c r="FW103" i="28"/>
  <c r="EB103" i="28"/>
  <c r="EA103" i="28"/>
  <c r="CR103" i="28"/>
  <c r="CQ103" i="28"/>
  <c r="BR103" i="28"/>
  <c r="BN103" i="28"/>
  <c r="AT103" i="28"/>
  <c r="HT103" i="28"/>
  <c r="AP103" i="28"/>
  <c r="PO86" i="28"/>
  <c r="PC86" i="28"/>
  <c r="OQ86" i="28"/>
  <c r="OE86" i="28"/>
  <c r="NS86" i="28"/>
  <c r="NG86" i="28"/>
  <c r="MU86" i="28"/>
  <c r="MI86" i="28"/>
  <c r="LW86" i="28"/>
  <c r="LK86" i="28"/>
  <c r="KY86" i="28"/>
  <c r="KM86" i="28"/>
  <c r="KA86" i="28"/>
  <c r="JO86" i="28"/>
  <c r="JC86" i="28"/>
  <c r="IQ86" i="28"/>
  <c r="IE86" i="28"/>
  <c r="PN86" i="28"/>
  <c r="PB86" i="28"/>
  <c r="OP86" i="28"/>
  <c r="OD86" i="28"/>
  <c r="NR86" i="28"/>
  <c r="NF86" i="28"/>
  <c r="MT86" i="28"/>
  <c r="MH86" i="28"/>
  <c r="LV86" i="28"/>
  <c r="LJ86" i="28"/>
  <c r="KX86" i="28"/>
  <c r="KL86" i="28"/>
  <c r="JZ86" i="28"/>
  <c r="JN86" i="28"/>
  <c r="JB86" i="28"/>
  <c r="IP86" i="28"/>
  <c r="ID86" i="28"/>
  <c r="U86" i="28"/>
  <c r="PL86" i="28"/>
  <c r="OZ86" i="28"/>
  <c r="ON86" i="28"/>
  <c r="OB86" i="28"/>
  <c r="NP86" i="28"/>
  <c r="ND86" i="28"/>
  <c r="MR86" i="28"/>
  <c r="MF86" i="28"/>
  <c r="LT86" i="28"/>
  <c r="LH86" i="28"/>
  <c r="KV86" i="28"/>
  <c r="KJ86" i="28"/>
  <c r="JX86" i="28"/>
  <c r="JL86" i="28"/>
  <c r="IZ86" i="28"/>
  <c r="IN86" i="28"/>
  <c r="IB86" i="28"/>
  <c r="PK86" i="28"/>
  <c r="OY86" i="28"/>
  <c r="OM86" i="28"/>
  <c r="OA86" i="28"/>
  <c r="NO86" i="28"/>
  <c r="NC86" i="28"/>
  <c r="MQ86" i="28"/>
  <c r="ME86" i="28"/>
  <c r="LS86" i="28"/>
  <c r="LG86" i="28"/>
  <c r="KU86" i="28"/>
  <c r="KI86" i="28"/>
  <c r="JW86" i="28"/>
  <c r="JK86" i="28"/>
  <c r="IY86" i="28"/>
  <c r="IM86" i="28"/>
  <c r="IA86" i="28"/>
  <c r="PJ86" i="28"/>
  <c r="OX86" i="28"/>
  <c r="OL86" i="28"/>
  <c r="NZ86" i="28"/>
  <c r="NN86" i="28"/>
  <c r="NB86" i="28"/>
  <c r="MP86" i="28"/>
  <c r="MD86" i="28"/>
  <c r="LR86" i="28"/>
  <c r="LF86" i="28"/>
  <c r="KT86" i="28"/>
  <c r="KH86" i="28"/>
  <c r="JV86" i="28"/>
  <c r="JJ86" i="28"/>
  <c r="IX86" i="28"/>
  <c r="IL86" i="28"/>
  <c r="HZ86" i="28"/>
  <c r="PI86" i="28"/>
  <c r="OW86" i="28"/>
  <c r="OK86" i="28"/>
  <c r="NY86" i="28"/>
  <c r="NM86" i="28"/>
  <c r="NA86" i="28"/>
  <c r="MO86" i="28"/>
  <c r="MC86" i="28"/>
  <c r="LQ86" i="28"/>
  <c r="LE86" i="28"/>
  <c r="KS86" i="28"/>
  <c r="KG86" i="28"/>
  <c r="JU86" i="28"/>
  <c r="JI86" i="28"/>
  <c r="IW86" i="28"/>
  <c r="IK86" i="28"/>
  <c r="HY86" i="28"/>
  <c r="PH86" i="28"/>
  <c r="OV86" i="28"/>
  <c r="OJ86" i="28"/>
  <c r="NX86" i="28"/>
  <c r="NL86" i="28"/>
  <c r="MZ86" i="28"/>
  <c r="MN86" i="28"/>
  <c r="MB86" i="28"/>
  <c r="LP86" i="28"/>
  <c r="LD86" i="28"/>
  <c r="KR86" i="28"/>
  <c r="KF86" i="28"/>
  <c r="JT86" i="28"/>
  <c r="JH86" i="28"/>
  <c r="IV86" i="28"/>
  <c r="IJ86" i="28"/>
  <c r="HX86" i="28"/>
  <c r="OI86" i="28"/>
  <c r="NI86" i="28"/>
  <c r="MG86" i="28"/>
  <c r="LB86" i="28"/>
  <c r="KB86" i="28"/>
  <c r="IU86" i="28"/>
  <c r="PM86" i="28"/>
  <c r="OH86" i="28"/>
  <c r="NH86" i="28"/>
  <c r="MA86" i="28"/>
  <c r="LA86" i="28"/>
  <c r="JY86" i="28"/>
  <c r="IT86" i="28"/>
  <c r="PF86" i="28"/>
  <c r="OF86" i="28"/>
  <c r="MY86" i="28"/>
  <c r="LY86" i="28"/>
  <c r="KW86" i="28"/>
  <c r="JR86" i="28"/>
  <c r="IR86" i="28"/>
  <c r="PE86" i="28"/>
  <c r="OC86" i="28"/>
  <c r="MX86" i="28"/>
  <c r="LX86" i="28"/>
  <c r="KQ86" i="28"/>
  <c r="JQ86" i="28"/>
  <c r="IO86" i="28"/>
  <c r="PD86" i="28"/>
  <c r="NW86" i="28"/>
  <c r="MW86" i="28"/>
  <c r="LU86" i="28"/>
  <c r="KP86" i="28"/>
  <c r="JP86" i="28"/>
  <c r="II86" i="28"/>
  <c r="PA86" i="28"/>
  <c r="NV86" i="28"/>
  <c r="MV86" i="28"/>
  <c r="LO86" i="28"/>
  <c r="KO86" i="28"/>
  <c r="JM86" i="28"/>
  <c r="IH86" i="28"/>
  <c r="S86" i="28"/>
  <c r="OU86" i="28"/>
  <c r="NU86" i="28"/>
  <c r="MS86" i="28"/>
  <c r="LN86" i="28"/>
  <c r="KN86" i="28"/>
  <c r="JG86" i="28"/>
  <c r="IG86" i="28"/>
  <c r="MM86" i="28"/>
  <c r="KD86" i="28"/>
  <c r="PG86" i="28"/>
  <c r="ML86" i="28"/>
  <c r="KC86" i="28"/>
  <c r="OT86" i="28"/>
  <c r="MK86" i="28"/>
  <c r="JS86" i="28"/>
  <c r="OS86" i="28"/>
  <c r="MJ86" i="28"/>
  <c r="JF86" i="28"/>
  <c r="OR86" i="28"/>
  <c r="LZ86" i="28"/>
  <c r="JE86" i="28"/>
  <c r="OO86" i="28"/>
  <c r="LM86" i="28"/>
  <c r="JD86" i="28"/>
  <c r="OG86" i="28"/>
  <c r="LL86" i="28"/>
  <c r="JA86" i="28"/>
  <c r="NT86" i="28"/>
  <c r="LI86" i="28"/>
  <c r="IS86" i="28"/>
  <c r="NQ86" i="28"/>
  <c r="LC86" i="28"/>
  <c r="IF86" i="28"/>
  <c r="NK86" i="28"/>
  <c r="NJ86" i="28"/>
  <c r="NE86" i="28"/>
  <c r="KZ86" i="28"/>
  <c r="KK86" i="28"/>
  <c r="KE86" i="28"/>
  <c r="IC86" i="28"/>
  <c r="HW86" i="28"/>
  <c r="HV87" i="28"/>
  <c r="HJ87" i="28"/>
  <c r="GX87" i="28"/>
  <c r="GL87" i="28"/>
  <c r="FZ87" i="28"/>
  <c r="FN87" i="28"/>
  <c r="FB87" i="28"/>
  <c r="EP87" i="28"/>
  <c r="ED87" i="28"/>
  <c r="DR87" i="28"/>
  <c r="DF87" i="28"/>
  <c r="CT87" i="28"/>
  <c r="CH87" i="28"/>
  <c r="BV87" i="28"/>
  <c r="BJ87" i="28"/>
  <c r="AX87" i="28"/>
  <c r="AL87" i="28"/>
  <c r="HU87" i="28"/>
  <c r="HI87" i="28"/>
  <c r="GW87" i="28"/>
  <c r="GK87" i="28"/>
  <c r="FY87" i="28"/>
  <c r="FM87" i="28"/>
  <c r="FA87" i="28"/>
  <c r="EO87" i="28"/>
  <c r="EC87" i="28"/>
  <c r="DQ87" i="28"/>
  <c r="DE87" i="28"/>
  <c r="CS87" i="28"/>
  <c r="CG87" i="28"/>
  <c r="BU87" i="28"/>
  <c r="BI87" i="28"/>
  <c r="AW87" i="28"/>
  <c r="AK87" i="28"/>
  <c r="HS87" i="28"/>
  <c r="HG87" i="28"/>
  <c r="GU87" i="28"/>
  <c r="GI87" i="28"/>
  <c r="FW87" i="28"/>
  <c r="FK87" i="28"/>
  <c r="EY87" i="28"/>
  <c r="EM87" i="28"/>
  <c r="EA87" i="28"/>
  <c r="DO87" i="28"/>
  <c r="DC87" i="28"/>
  <c r="CQ87" i="28"/>
  <c r="CE87" i="28"/>
  <c r="BS87" i="28"/>
  <c r="BG87" i="28"/>
  <c r="AU87" i="28"/>
  <c r="AI87" i="28"/>
  <c r="HR87" i="28"/>
  <c r="HF87" i="28"/>
  <c r="GT87" i="28"/>
  <c r="GH87" i="28"/>
  <c r="FV87" i="28"/>
  <c r="FJ87" i="28"/>
  <c r="EX87" i="28"/>
  <c r="EL87" i="28"/>
  <c r="DZ87" i="28"/>
  <c r="DN87" i="28"/>
  <c r="DB87" i="28"/>
  <c r="CP87" i="28"/>
  <c r="CD87" i="28"/>
  <c r="BR87" i="28"/>
  <c r="BF87" i="28"/>
  <c r="AT87" i="28"/>
  <c r="AH87" i="28"/>
  <c r="HQ87" i="28"/>
  <c r="HE87" i="28"/>
  <c r="GS87" i="28"/>
  <c r="GG87" i="28"/>
  <c r="FU87" i="28"/>
  <c r="FI87" i="28"/>
  <c r="EW87" i="28"/>
  <c r="EK87" i="28"/>
  <c r="DY87" i="28"/>
  <c r="DM87" i="28"/>
  <c r="DA87" i="28"/>
  <c r="CO87" i="28"/>
  <c r="CC87" i="28"/>
  <c r="BQ87" i="28"/>
  <c r="BE87" i="28"/>
  <c r="AS87" i="28"/>
  <c r="AG87" i="28"/>
  <c r="HP87" i="28"/>
  <c r="HD87" i="28"/>
  <c r="GR87" i="28"/>
  <c r="GF87" i="28"/>
  <c r="FT87" i="28"/>
  <c r="FH87" i="28"/>
  <c r="EV87" i="28"/>
  <c r="EJ87" i="28"/>
  <c r="DX87" i="28"/>
  <c r="DL87" i="28"/>
  <c r="CZ87" i="28"/>
  <c r="CN87" i="28"/>
  <c r="CB87" i="28"/>
  <c r="BP87" i="28"/>
  <c r="BD87" i="28"/>
  <c r="AR87" i="28"/>
  <c r="AF87" i="28"/>
  <c r="HO87" i="28"/>
  <c r="HC87" i="28"/>
  <c r="GQ87" i="28"/>
  <c r="GE87" i="28"/>
  <c r="FS87" i="28"/>
  <c r="FG87" i="28"/>
  <c r="EU87" i="28"/>
  <c r="EI87" i="28"/>
  <c r="DW87" i="28"/>
  <c r="DK87" i="28"/>
  <c r="CY87" i="28"/>
  <c r="CM87" i="28"/>
  <c r="CA87" i="28"/>
  <c r="BO87" i="28"/>
  <c r="BC87" i="28"/>
  <c r="AQ87" i="28"/>
  <c r="AE87" i="28"/>
  <c r="HH87" i="28"/>
  <c r="GC87" i="28"/>
  <c r="FC87" i="28"/>
  <c r="DV87" i="28"/>
  <c r="CV87" i="28"/>
  <c r="BT87" i="28"/>
  <c r="AO87" i="28"/>
  <c r="HB87" i="28"/>
  <c r="GB87" i="28"/>
  <c r="EZ87" i="28"/>
  <c r="DU87" i="28"/>
  <c r="CU87" i="28"/>
  <c r="BN87" i="28"/>
  <c r="AN87" i="28"/>
  <c r="GZ87" i="28"/>
  <c r="FX87" i="28"/>
  <c r="ES87" i="28"/>
  <c r="DS87" i="28"/>
  <c r="CL87" i="28"/>
  <c r="BL87" i="28"/>
  <c r="AJ87" i="28"/>
  <c r="GY87" i="28"/>
  <c r="FR87" i="28"/>
  <c r="ER87" i="28"/>
  <c r="DP87" i="28"/>
  <c r="CK87" i="28"/>
  <c r="BK87" i="28"/>
  <c r="AD87" i="28"/>
  <c r="GV87" i="28"/>
  <c r="FQ87" i="28"/>
  <c r="EQ87" i="28"/>
  <c r="DJ87" i="28"/>
  <c r="CJ87" i="28"/>
  <c r="BH87" i="28"/>
  <c r="GP87" i="28"/>
  <c r="FP87" i="28"/>
  <c r="EN87" i="28"/>
  <c r="DI87" i="28"/>
  <c r="CI87" i="28"/>
  <c r="BB87" i="28"/>
  <c r="HT87" i="28"/>
  <c r="GO87" i="28"/>
  <c r="FO87" i="28"/>
  <c r="EH87" i="28"/>
  <c r="DH87" i="28"/>
  <c r="CF87" i="28"/>
  <c r="BA87" i="28"/>
  <c r="HK87" i="28"/>
  <c r="EG87" i="28"/>
  <c r="BX87" i="28"/>
  <c r="HA87" i="28"/>
  <c r="EF87" i="28"/>
  <c r="BW87" i="28"/>
  <c r="GN87" i="28"/>
  <c r="EE87" i="28"/>
  <c r="BM87" i="28"/>
  <c r="GM87" i="28"/>
  <c r="EB87" i="28"/>
  <c r="AZ87" i="28"/>
  <c r="GJ87" i="28"/>
  <c r="DT87" i="28"/>
  <c r="AY87" i="28"/>
  <c r="GD87" i="28"/>
  <c r="DG87" i="28"/>
  <c r="AV87" i="28"/>
  <c r="GA87" i="28"/>
  <c r="DD87" i="28"/>
  <c r="AP87" i="28"/>
  <c r="FL87" i="28"/>
  <c r="CX87" i="28"/>
  <c r="AM87" i="28"/>
  <c r="FF87" i="28"/>
  <c r="CW87" i="28"/>
  <c r="HN87" i="28"/>
  <c r="HM87" i="28"/>
  <c r="HL87" i="28"/>
  <c r="FE87" i="28"/>
  <c r="FD87" i="28"/>
  <c r="ET87" i="28"/>
  <c r="CR87" i="28"/>
  <c r="BZ87" i="28"/>
  <c r="BY87" i="28"/>
  <c r="HV73" i="28"/>
  <c r="HJ73" i="28"/>
  <c r="GX73" i="28"/>
  <c r="GL73" i="28"/>
  <c r="FZ73" i="28"/>
  <c r="FN73" i="28"/>
  <c r="FB73" i="28"/>
  <c r="EP73" i="28"/>
  <c r="ED73" i="28"/>
  <c r="DR73" i="28"/>
  <c r="DF73" i="28"/>
  <c r="CT73" i="28"/>
  <c r="CH73" i="28"/>
  <c r="BV73" i="28"/>
  <c r="BJ73" i="28"/>
  <c r="AX73" i="28"/>
  <c r="AL73" i="28"/>
  <c r="HT73" i="28"/>
  <c r="HH73" i="28"/>
  <c r="GV73" i="28"/>
  <c r="GJ73" i="28"/>
  <c r="FX73" i="28"/>
  <c r="FL73" i="28"/>
  <c r="EZ73" i="28"/>
  <c r="EN73" i="28"/>
  <c r="EB73" i="28"/>
  <c r="DP73" i="28"/>
  <c r="DD73" i="28"/>
  <c r="CR73" i="28"/>
  <c r="CF73" i="28"/>
  <c r="BT73" i="28"/>
  <c r="BH73" i="28"/>
  <c r="AV73" i="28"/>
  <c r="AJ73" i="28"/>
  <c r="HR73" i="28"/>
  <c r="HF73" i="28"/>
  <c r="GT73" i="28"/>
  <c r="GH73" i="28"/>
  <c r="FV73" i="28"/>
  <c r="FJ73" i="28"/>
  <c r="EX73" i="28"/>
  <c r="EL73" i="28"/>
  <c r="DZ73" i="28"/>
  <c r="DN73" i="28"/>
  <c r="DB73" i="28"/>
  <c r="CP73" i="28"/>
  <c r="CD73" i="28"/>
  <c r="BR73" i="28"/>
  <c r="BF73" i="28"/>
  <c r="AT73" i="28"/>
  <c r="AH73" i="28"/>
  <c r="HQ73" i="28"/>
  <c r="HE73" i="28"/>
  <c r="GS73" i="28"/>
  <c r="GG73" i="28"/>
  <c r="FU73" i="28"/>
  <c r="FI73" i="28"/>
  <c r="EW73" i="28"/>
  <c r="EK73" i="28"/>
  <c r="DY73" i="28"/>
  <c r="DM73" i="28"/>
  <c r="DA73" i="28"/>
  <c r="CO73" i="28"/>
  <c r="CC73" i="28"/>
  <c r="BQ73" i="28"/>
  <c r="BE73" i="28"/>
  <c r="AS73" i="28"/>
  <c r="AG73" i="28"/>
  <c r="HP73" i="28"/>
  <c r="HD73" i="28"/>
  <c r="GR73" i="28"/>
  <c r="GF73" i="28"/>
  <c r="FT73" i="28"/>
  <c r="FH73" i="28"/>
  <c r="EV73" i="28"/>
  <c r="EJ73" i="28"/>
  <c r="DX73" i="28"/>
  <c r="DL73" i="28"/>
  <c r="CZ73" i="28"/>
  <c r="CN73" i="28"/>
  <c r="CB73" i="28"/>
  <c r="BP73" i="28"/>
  <c r="BD73" i="28"/>
  <c r="AR73" i="28"/>
  <c r="AF73" i="28"/>
  <c r="HO73" i="28"/>
  <c r="HC73" i="28"/>
  <c r="GQ73" i="28"/>
  <c r="GE73" i="28"/>
  <c r="FS73" i="28"/>
  <c r="FG73" i="28"/>
  <c r="EU73" i="28"/>
  <c r="EI73" i="28"/>
  <c r="DW73" i="28"/>
  <c r="DK73" i="28"/>
  <c r="CY73" i="28"/>
  <c r="CM73" i="28"/>
  <c r="CA73" i="28"/>
  <c r="BO73" i="28"/>
  <c r="BC73" i="28"/>
  <c r="AQ73" i="28"/>
  <c r="AE73" i="28"/>
  <c r="HL73" i="28"/>
  <c r="GZ73" i="28"/>
  <c r="GN73" i="28"/>
  <c r="GB73" i="28"/>
  <c r="FP73" i="28"/>
  <c r="FD73" i="28"/>
  <c r="ER73" i="28"/>
  <c r="EF73" i="28"/>
  <c r="DT73" i="28"/>
  <c r="DH73" i="28"/>
  <c r="CV73" i="28"/>
  <c r="CJ73" i="28"/>
  <c r="BX73" i="28"/>
  <c r="BL73" i="28"/>
  <c r="AZ73" i="28"/>
  <c r="AN73" i="28"/>
  <c r="GU73" i="28"/>
  <c r="FQ73" i="28"/>
  <c r="EO73" i="28"/>
  <c r="DJ73" i="28"/>
  <c r="CI73" i="28"/>
  <c r="BG73" i="28"/>
  <c r="HU73" i="28"/>
  <c r="GP73" i="28"/>
  <c r="FO73" i="28"/>
  <c r="EM73" i="28"/>
  <c r="DI73" i="28"/>
  <c r="CG73" i="28"/>
  <c r="BB73" i="28"/>
  <c r="HS73" i="28"/>
  <c r="GO73" i="28"/>
  <c r="FM73" i="28"/>
  <c r="EH73" i="28"/>
  <c r="DG73" i="28"/>
  <c r="CE73" i="28"/>
  <c r="BA73" i="28"/>
  <c r="HN73" i="28"/>
  <c r="GM73" i="28"/>
  <c r="FK73" i="28"/>
  <c r="EG73" i="28"/>
  <c r="DE73" i="28"/>
  <c r="BZ73" i="28"/>
  <c r="AY73" i="28"/>
  <c r="HM73" i="28"/>
  <c r="GK73" i="28"/>
  <c r="FF73" i="28"/>
  <c r="EE73" i="28"/>
  <c r="DC73" i="28"/>
  <c r="BY73" i="28"/>
  <c r="AW73" i="28"/>
  <c r="HK73" i="28"/>
  <c r="GI73" i="28"/>
  <c r="FE73" i="28"/>
  <c r="EC73" i="28"/>
  <c r="CX73" i="28"/>
  <c r="BW73" i="28"/>
  <c r="AU73" i="28"/>
  <c r="HI73" i="28"/>
  <c r="GD73" i="28"/>
  <c r="FC73" i="28"/>
  <c r="EA73" i="28"/>
  <c r="CW73" i="28"/>
  <c r="BU73" i="28"/>
  <c r="AP73" i="28"/>
  <c r="HG73" i="28"/>
  <c r="GC73" i="28"/>
  <c r="FA73" i="28"/>
  <c r="DV73" i="28"/>
  <c r="CU73" i="28"/>
  <c r="BS73" i="28"/>
  <c r="AO73" i="28"/>
  <c r="HB73" i="28"/>
  <c r="GA73" i="28"/>
  <c r="EY73" i="28"/>
  <c r="DU73" i="28"/>
  <c r="CS73" i="28"/>
  <c r="BN73" i="28"/>
  <c r="AM73" i="28"/>
  <c r="DO73" i="28"/>
  <c r="HA73" i="28"/>
  <c r="CQ73" i="28"/>
  <c r="GY73" i="28"/>
  <c r="CL73" i="28"/>
  <c r="GW73" i="28"/>
  <c r="CK73" i="28"/>
  <c r="FY73" i="28"/>
  <c r="BM73" i="28"/>
  <c r="FW73" i="28"/>
  <c r="BK73" i="28"/>
  <c r="FR73" i="28"/>
  <c r="BI73" i="28"/>
  <c r="ET73" i="28"/>
  <c r="AK73" i="28"/>
  <c r="ES73" i="28"/>
  <c r="AI73" i="28"/>
  <c r="EQ73" i="28"/>
  <c r="DS73" i="28"/>
  <c r="DQ73" i="28"/>
  <c r="AD73" i="28"/>
  <c r="PF73" i="28"/>
  <c r="OT73" i="28"/>
  <c r="OH73" i="28"/>
  <c r="NV73" i="28"/>
  <c r="NJ73" i="28"/>
  <c r="MX73" i="28"/>
  <c r="ML73" i="28"/>
  <c r="LZ73" i="28"/>
  <c r="LN73" i="28"/>
  <c r="LB73" i="28"/>
  <c r="KP73" i="28"/>
  <c r="KD73" i="28"/>
  <c r="JR73" i="28"/>
  <c r="JF73" i="28"/>
  <c r="IT73" i="28"/>
  <c r="IH73" i="28"/>
  <c r="PD73" i="28"/>
  <c r="OR73" i="28"/>
  <c r="OF73" i="28"/>
  <c r="NT73" i="28"/>
  <c r="NH73" i="28"/>
  <c r="MV73" i="28"/>
  <c r="MJ73" i="28"/>
  <c r="LX73" i="28"/>
  <c r="LL73" i="28"/>
  <c r="KZ73" i="28"/>
  <c r="KN73" i="28"/>
  <c r="KB73" i="28"/>
  <c r="JP73" i="28"/>
  <c r="JD73" i="28"/>
  <c r="IR73" i="28"/>
  <c r="IF73" i="28"/>
  <c r="PN73" i="28"/>
  <c r="PB73" i="28"/>
  <c r="OP73" i="28"/>
  <c r="OD73" i="28"/>
  <c r="NR73" i="28"/>
  <c r="NF73" i="28"/>
  <c r="MT73" i="28"/>
  <c r="MH73" i="28"/>
  <c r="LV73" i="28"/>
  <c r="LJ73" i="28"/>
  <c r="KX73" i="28"/>
  <c r="KL73" i="28"/>
  <c r="JZ73" i="28"/>
  <c r="JN73" i="28"/>
  <c r="JB73" i="28"/>
  <c r="IP73" i="28"/>
  <c r="ID73" i="28"/>
  <c r="U73" i="28"/>
  <c r="PM73" i="28"/>
  <c r="PA73" i="28"/>
  <c r="OO73" i="28"/>
  <c r="OC73" i="28"/>
  <c r="NQ73" i="28"/>
  <c r="NE73" i="28"/>
  <c r="MS73" i="28"/>
  <c r="MG73" i="28"/>
  <c r="LU73" i="28"/>
  <c r="LI73" i="28"/>
  <c r="KW73" i="28"/>
  <c r="KK73" i="28"/>
  <c r="JY73" i="28"/>
  <c r="JM73" i="28"/>
  <c r="JA73" i="28"/>
  <c r="IO73" i="28"/>
  <c r="IC73" i="28"/>
  <c r="S73" i="28"/>
  <c r="PL73" i="28"/>
  <c r="OZ73" i="28"/>
  <c r="ON73" i="28"/>
  <c r="OB73" i="28"/>
  <c r="NP73" i="28"/>
  <c r="ND73" i="28"/>
  <c r="MR73" i="28"/>
  <c r="MF73" i="28"/>
  <c r="LT73" i="28"/>
  <c r="LH73" i="28"/>
  <c r="KV73" i="28"/>
  <c r="KJ73" i="28"/>
  <c r="JX73" i="28"/>
  <c r="JL73" i="28"/>
  <c r="IZ73" i="28"/>
  <c r="IN73" i="28"/>
  <c r="IB73" i="28"/>
  <c r="PK73" i="28"/>
  <c r="OY73" i="28"/>
  <c r="OM73" i="28"/>
  <c r="OA73" i="28"/>
  <c r="NO73" i="28"/>
  <c r="NC73" i="28"/>
  <c r="MQ73" i="28"/>
  <c r="ME73" i="28"/>
  <c r="LS73" i="28"/>
  <c r="LG73" i="28"/>
  <c r="KU73" i="28"/>
  <c r="KI73" i="28"/>
  <c r="JW73" i="28"/>
  <c r="JK73" i="28"/>
  <c r="IY73" i="28"/>
  <c r="IM73" i="28"/>
  <c r="IA73" i="28"/>
  <c r="PH73" i="28"/>
  <c r="OV73" i="28"/>
  <c r="OJ73" i="28"/>
  <c r="NX73" i="28"/>
  <c r="NL73" i="28"/>
  <c r="MZ73" i="28"/>
  <c r="MN73" i="28"/>
  <c r="MB73" i="28"/>
  <c r="LP73" i="28"/>
  <c r="LD73" i="28"/>
  <c r="KR73" i="28"/>
  <c r="KF73" i="28"/>
  <c r="JT73" i="28"/>
  <c r="JH73" i="28"/>
  <c r="IV73" i="28"/>
  <c r="IJ73" i="28"/>
  <c r="HX73" i="28"/>
  <c r="OL73" i="28"/>
  <c r="NK73" i="28"/>
  <c r="MI73" i="28"/>
  <c r="LE73" i="28"/>
  <c r="KC73" i="28"/>
  <c r="IX73" i="28"/>
  <c r="HW73" i="28"/>
  <c r="PO73" i="28"/>
  <c r="OK73" i="28"/>
  <c r="NI73" i="28"/>
  <c r="MD73" i="28"/>
  <c r="LC73" i="28"/>
  <c r="KA73" i="28"/>
  <c r="IW73" i="28"/>
  <c r="PJ73" i="28"/>
  <c r="OI73" i="28"/>
  <c r="NG73" i="28"/>
  <c r="MC73" i="28"/>
  <c r="LA73" i="28"/>
  <c r="JV73" i="28"/>
  <c r="IU73" i="28"/>
  <c r="PI73" i="28"/>
  <c r="OG73" i="28"/>
  <c r="NB73" i="28"/>
  <c r="MA73" i="28"/>
  <c r="KY73" i="28"/>
  <c r="JU73" i="28"/>
  <c r="IS73" i="28"/>
  <c r="PG73" i="28"/>
  <c r="OE73" i="28"/>
  <c r="NA73" i="28"/>
  <c r="LY73" i="28"/>
  <c r="KT73" i="28"/>
  <c r="JS73" i="28"/>
  <c r="IQ73" i="28"/>
  <c r="PE73" i="28"/>
  <c r="NZ73" i="28"/>
  <c r="MY73" i="28"/>
  <c r="LW73" i="28"/>
  <c r="KS73" i="28"/>
  <c r="JQ73" i="28"/>
  <c r="IL73" i="28"/>
  <c r="PC73" i="28"/>
  <c r="NY73" i="28"/>
  <c r="MW73" i="28"/>
  <c r="LR73" i="28"/>
  <c r="KQ73" i="28"/>
  <c r="JO73" i="28"/>
  <c r="IK73" i="28"/>
  <c r="OX73" i="28"/>
  <c r="NW73" i="28"/>
  <c r="MU73" i="28"/>
  <c r="LQ73" i="28"/>
  <c r="KO73" i="28"/>
  <c r="JJ73" i="28"/>
  <c r="II73" i="28"/>
  <c r="OW73" i="28"/>
  <c r="NU73" i="28"/>
  <c r="MP73" i="28"/>
  <c r="LO73" i="28"/>
  <c r="KM73" i="28"/>
  <c r="JI73" i="28"/>
  <c r="IG73" i="28"/>
  <c r="MK73" i="28"/>
  <c r="HY73" i="28"/>
  <c r="LM73" i="28"/>
  <c r="LK73" i="28"/>
  <c r="LF73" i="28"/>
  <c r="OU73" i="28"/>
  <c r="KH73" i="28"/>
  <c r="OS73" i="28"/>
  <c r="KG73" i="28"/>
  <c r="OQ73" i="28"/>
  <c r="KE73" i="28"/>
  <c r="NS73" i="28"/>
  <c r="JG73" i="28"/>
  <c r="NN73" i="28"/>
  <c r="JE73" i="28"/>
  <c r="NM73" i="28"/>
  <c r="MO73" i="28"/>
  <c r="MM73" i="28"/>
  <c r="JC73" i="28"/>
  <c r="IE73" i="28"/>
  <c r="HZ73" i="28"/>
  <c r="PH74" i="28"/>
  <c r="OV74" i="28"/>
  <c r="OJ74" i="28"/>
  <c r="NX74" i="28"/>
  <c r="NL74" i="28"/>
  <c r="MZ74" i="28"/>
  <c r="MN74" i="28"/>
  <c r="MB74" i="28"/>
  <c r="LP74" i="28"/>
  <c r="LD74" i="28"/>
  <c r="KR74" i="28"/>
  <c r="KF74" i="28"/>
  <c r="JT74" i="28"/>
  <c r="JH74" i="28"/>
  <c r="IV74" i="28"/>
  <c r="IJ74" i="28"/>
  <c r="HX74" i="28"/>
  <c r="PG74" i="28"/>
  <c r="OU74" i="28"/>
  <c r="OI74" i="28"/>
  <c r="NW74" i="28"/>
  <c r="NK74" i="28"/>
  <c r="MY74" i="28"/>
  <c r="MM74" i="28"/>
  <c r="MA74" i="28"/>
  <c r="LO74" i="28"/>
  <c r="LC74" i="28"/>
  <c r="KQ74" i="28"/>
  <c r="KE74" i="28"/>
  <c r="JS74" i="28"/>
  <c r="JG74" i="28"/>
  <c r="IU74" i="28"/>
  <c r="II74" i="28"/>
  <c r="HW74" i="28"/>
  <c r="PE74" i="28"/>
  <c r="OS74" i="28"/>
  <c r="OG74" i="28"/>
  <c r="NU74" i="28"/>
  <c r="NI74" i="28"/>
  <c r="MW74" i="28"/>
  <c r="MK74" i="28"/>
  <c r="LY74" i="28"/>
  <c r="LM74" i="28"/>
  <c r="LA74" i="28"/>
  <c r="KO74" i="28"/>
  <c r="KC74" i="28"/>
  <c r="JQ74" i="28"/>
  <c r="JE74" i="28"/>
  <c r="IS74" i="28"/>
  <c r="IG74" i="28"/>
  <c r="PD74" i="28"/>
  <c r="OR74" i="28"/>
  <c r="OF74" i="28"/>
  <c r="NT74" i="28"/>
  <c r="NH74" i="28"/>
  <c r="MV74" i="28"/>
  <c r="MJ74" i="28"/>
  <c r="LX74" i="28"/>
  <c r="LL74" i="28"/>
  <c r="KZ74" i="28"/>
  <c r="KN74" i="28"/>
  <c r="KB74" i="28"/>
  <c r="PC74" i="28"/>
  <c r="OM74" i="28"/>
  <c r="NS74" i="28"/>
  <c r="NC74" i="28"/>
  <c r="MI74" i="28"/>
  <c r="LS74" i="28"/>
  <c r="KY74" i="28"/>
  <c r="KI74" i="28"/>
  <c r="JP74" i="28"/>
  <c r="JA74" i="28"/>
  <c r="IL74" i="28"/>
  <c r="PA74" i="28"/>
  <c r="OK74" i="28"/>
  <c r="NQ74" i="28"/>
  <c r="NA74" i="28"/>
  <c r="MG74" i="28"/>
  <c r="LQ74" i="28"/>
  <c r="KW74" i="28"/>
  <c r="KG74" i="28"/>
  <c r="JN74" i="28"/>
  <c r="IY74" i="28"/>
  <c r="IH74" i="28"/>
  <c r="PO74" i="28"/>
  <c r="OY74" i="28"/>
  <c r="OE74" i="28"/>
  <c r="NO74" i="28"/>
  <c r="MU74" i="28"/>
  <c r="ME74" i="28"/>
  <c r="LK74" i="28"/>
  <c r="KU74" i="28"/>
  <c r="KA74" i="28"/>
  <c r="JL74" i="28"/>
  <c r="IW74" i="28"/>
  <c r="IE74" i="28"/>
  <c r="PN74" i="28"/>
  <c r="OX74" i="28"/>
  <c r="OD74" i="28"/>
  <c r="NN74" i="28"/>
  <c r="MT74" i="28"/>
  <c r="MD74" i="28"/>
  <c r="LJ74" i="28"/>
  <c r="KT74" i="28"/>
  <c r="JZ74" i="28"/>
  <c r="JK74" i="28"/>
  <c r="IT74" i="28"/>
  <c r="ID74" i="28"/>
  <c r="PM74" i="28"/>
  <c r="OW74" i="28"/>
  <c r="OC74" i="28"/>
  <c r="NM74" i="28"/>
  <c r="MS74" i="28"/>
  <c r="MC74" i="28"/>
  <c r="LI74" i="28"/>
  <c r="KS74" i="28"/>
  <c r="JY74" i="28"/>
  <c r="JJ74" i="28"/>
  <c r="IR74" i="28"/>
  <c r="IC74" i="28"/>
  <c r="PL74" i="28"/>
  <c r="OT74" i="28"/>
  <c r="OB74" i="28"/>
  <c r="NJ74" i="28"/>
  <c r="MR74" i="28"/>
  <c r="LZ74" i="28"/>
  <c r="LH74" i="28"/>
  <c r="KP74" i="28"/>
  <c r="JX74" i="28"/>
  <c r="JI74" i="28"/>
  <c r="IQ74" i="28"/>
  <c r="IB74" i="28"/>
  <c r="U74" i="28"/>
  <c r="PI74" i="28"/>
  <c r="OO74" i="28"/>
  <c r="NY74" i="28"/>
  <c r="NE74" i="28"/>
  <c r="MO74" i="28"/>
  <c r="LU74" i="28"/>
  <c r="LE74" i="28"/>
  <c r="KK74" i="28"/>
  <c r="JU74" i="28"/>
  <c r="JC74" i="28"/>
  <c r="IN74" i="28"/>
  <c r="HY74" i="28"/>
  <c r="ON74" i="28"/>
  <c r="MX74" i="28"/>
  <c r="LF74" i="28"/>
  <c r="JO74" i="28"/>
  <c r="IA74" i="28"/>
  <c r="OL74" i="28"/>
  <c r="MQ74" i="28"/>
  <c r="LB74" i="28"/>
  <c r="JM74" i="28"/>
  <c r="HZ74" i="28"/>
  <c r="OH74" i="28"/>
  <c r="MP74" i="28"/>
  <c r="KX74" i="28"/>
  <c r="JF74" i="28"/>
  <c r="OA74" i="28"/>
  <c r="ML74" i="28"/>
  <c r="KV74" i="28"/>
  <c r="JD74" i="28"/>
  <c r="NZ74" i="28"/>
  <c r="MH74" i="28"/>
  <c r="KM74" i="28"/>
  <c r="JB74" i="28"/>
  <c r="PK74" i="28"/>
  <c r="NV74" i="28"/>
  <c r="MF74" i="28"/>
  <c r="KL74" i="28"/>
  <c r="IZ74" i="28"/>
  <c r="PJ74" i="28"/>
  <c r="NR74" i="28"/>
  <c r="LW74" i="28"/>
  <c r="KJ74" i="28"/>
  <c r="IX74" i="28"/>
  <c r="PF74" i="28"/>
  <c r="NP74" i="28"/>
  <c r="LV74" i="28"/>
  <c r="KH74" i="28"/>
  <c r="IP74" i="28"/>
  <c r="PB74" i="28"/>
  <c r="NG74" i="28"/>
  <c r="LT74" i="28"/>
  <c r="KD74" i="28"/>
  <c r="IO74" i="28"/>
  <c r="S74" i="28"/>
  <c r="JW74" i="28"/>
  <c r="JV74" i="28"/>
  <c r="JR74" i="28"/>
  <c r="OZ74" i="28"/>
  <c r="IM74" i="28"/>
  <c r="OQ74" i="28"/>
  <c r="IK74" i="28"/>
  <c r="OP74" i="28"/>
  <c r="IF74" i="28"/>
  <c r="NF74" i="28"/>
  <c r="ND74" i="28"/>
  <c r="NB74" i="28"/>
  <c r="LR74" i="28"/>
  <c r="LN74" i="28"/>
  <c r="LG74" i="28"/>
  <c r="HQ67" i="28"/>
  <c r="HE67" i="28"/>
  <c r="GS67" i="28"/>
  <c r="GG67" i="28"/>
  <c r="FU67" i="28"/>
  <c r="FI67" i="28"/>
  <c r="EW67" i="28"/>
  <c r="EK67" i="28"/>
  <c r="DY67" i="28"/>
  <c r="DM67" i="28"/>
  <c r="DA67" i="28"/>
  <c r="CO67" i="28"/>
  <c r="CC67" i="28"/>
  <c r="BQ67" i="28"/>
  <c r="BE67" i="28"/>
  <c r="AS67" i="28"/>
  <c r="AG67" i="28"/>
  <c r="HP67" i="28"/>
  <c r="HD67" i="28"/>
  <c r="GR67" i="28"/>
  <c r="GF67" i="28"/>
  <c r="FT67" i="28"/>
  <c r="FH67" i="28"/>
  <c r="EV67" i="28"/>
  <c r="EJ67" i="28"/>
  <c r="DX67" i="28"/>
  <c r="DL67" i="28"/>
  <c r="CZ67" i="28"/>
  <c r="CN67" i="28"/>
  <c r="CB67" i="28"/>
  <c r="BP67" i="28"/>
  <c r="BD67" i="28"/>
  <c r="AR67" i="28"/>
  <c r="AF67" i="28"/>
  <c r="HO67" i="28"/>
  <c r="HC67" i="28"/>
  <c r="GQ67" i="28"/>
  <c r="GE67" i="28"/>
  <c r="FS67" i="28"/>
  <c r="FG67" i="28"/>
  <c r="EU67" i="28"/>
  <c r="EI67" i="28"/>
  <c r="DW67" i="28"/>
  <c r="DK67" i="28"/>
  <c r="CY67" i="28"/>
  <c r="CM67" i="28"/>
  <c r="CA67" i="28"/>
  <c r="BO67" i="28"/>
  <c r="BC67" i="28"/>
  <c r="AQ67" i="28"/>
  <c r="AE67" i="28"/>
  <c r="HN67" i="28"/>
  <c r="HB67" i="28"/>
  <c r="GP67" i="28"/>
  <c r="GD67" i="28"/>
  <c r="FR67" i="28"/>
  <c r="FF67" i="28"/>
  <c r="ET67" i="28"/>
  <c r="EH67" i="28"/>
  <c r="DV67" i="28"/>
  <c r="DJ67" i="28"/>
  <c r="CX67" i="28"/>
  <c r="CL67" i="28"/>
  <c r="BZ67" i="28"/>
  <c r="BN67" i="28"/>
  <c r="BB67" i="28"/>
  <c r="AP67" i="28"/>
  <c r="AD67" i="28"/>
  <c r="HM67" i="28"/>
  <c r="HA67" i="28"/>
  <c r="GO67" i="28"/>
  <c r="GC67" i="28"/>
  <c r="FQ67" i="28"/>
  <c r="FE67" i="28"/>
  <c r="ES67" i="28"/>
  <c r="EG67" i="28"/>
  <c r="DU67" i="28"/>
  <c r="DI67" i="28"/>
  <c r="CW67" i="28"/>
  <c r="CK67" i="28"/>
  <c r="BY67" i="28"/>
  <c r="BM67" i="28"/>
  <c r="BA67" i="28"/>
  <c r="AO67" i="28"/>
  <c r="HL67" i="28"/>
  <c r="GZ67" i="28"/>
  <c r="GN67" i="28"/>
  <c r="GB67" i="28"/>
  <c r="FP67" i="28"/>
  <c r="FD67" i="28"/>
  <c r="ER67" i="28"/>
  <c r="EF67" i="28"/>
  <c r="DT67" i="28"/>
  <c r="DH67" i="28"/>
  <c r="CV67" i="28"/>
  <c r="CJ67" i="28"/>
  <c r="BX67" i="28"/>
  <c r="BL67" i="28"/>
  <c r="AZ67" i="28"/>
  <c r="AN67" i="28"/>
  <c r="HK67" i="28"/>
  <c r="GY67" i="28"/>
  <c r="GM67" i="28"/>
  <c r="GA67" i="28"/>
  <c r="FO67" i="28"/>
  <c r="FC67" i="28"/>
  <c r="EQ67" i="28"/>
  <c r="EE67" i="28"/>
  <c r="DS67" i="28"/>
  <c r="DG67" i="28"/>
  <c r="CU67" i="28"/>
  <c r="CI67" i="28"/>
  <c r="BW67" i="28"/>
  <c r="BK67" i="28"/>
  <c r="AY67" i="28"/>
  <c r="AM67" i="28"/>
  <c r="HV67" i="28"/>
  <c r="HJ67" i="28"/>
  <c r="GX67" i="28"/>
  <c r="GL67" i="28"/>
  <c r="FZ67" i="28"/>
  <c r="FN67" i="28"/>
  <c r="FB67" i="28"/>
  <c r="EP67" i="28"/>
  <c r="ED67" i="28"/>
  <c r="DR67" i="28"/>
  <c r="DF67" i="28"/>
  <c r="CT67" i="28"/>
  <c r="CH67" i="28"/>
  <c r="BV67" i="28"/>
  <c r="BJ67" i="28"/>
  <c r="AX67" i="28"/>
  <c r="AL67" i="28"/>
  <c r="HU67" i="28"/>
  <c r="HI67" i="28"/>
  <c r="GW67" i="28"/>
  <c r="GK67" i="28"/>
  <c r="FY67" i="28"/>
  <c r="FM67" i="28"/>
  <c r="FA67" i="28"/>
  <c r="EO67" i="28"/>
  <c r="EC67" i="28"/>
  <c r="DQ67" i="28"/>
  <c r="DE67" i="28"/>
  <c r="CS67" i="28"/>
  <c r="CG67" i="28"/>
  <c r="BU67" i="28"/>
  <c r="BI67" i="28"/>
  <c r="AW67" i="28"/>
  <c r="AK67" i="28"/>
  <c r="GH67" i="28"/>
  <c r="EL67" i="28"/>
  <c r="CP67" i="28"/>
  <c r="AT67" i="28"/>
  <c r="HT67" i="28"/>
  <c r="FX67" i="28"/>
  <c r="EB67" i="28"/>
  <c r="CF67" i="28"/>
  <c r="AJ67" i="28"/>
  <c r="HS67" i="28"/>
  <c r="FW67" i="28"/>
  <c r="EA67" i="28"/>
  <c r="CE67" i="28"/>
  <c r="AI67" i="28"/>
  <c r="HR67" i="28"/>
  <c r="FV67" i="28"/>
  <c r="DZ67" i="28"/>
  <c r="CD67" i="28"/>
  <c r="AH67" i="28"/>
  <c r="HH67" i="28"/>
  <c r="FL67" i="28"/>
  <c r="DP67" i="28"/>
  <c r="BT67" i="28"/>
  <c r="HG67" i="28"/>
  <c r="FK67" i="28"/>
  <c r="DO67" i="28"/>
  <c r="BS67" i="28"/>
  <c r="HF67" i="28"/>
  <c r="FJ67" i="28"/>
  <c r="DN67" i="28"/>
  <c r="BR67" i="28"/>
  <c r="GV67" i="28"/>
  <c r="EZ67" i="28"/>
  <c r="DD67" i="28"/>
  <c r="BH67" i="28"/>
  <c r="GU67" i="28"/>
  <c r="EY67" i="28"/>
  <c r="DC67" i="28"/>
  <c r="BG67" i="28"/>
  <c r="AV67" i="28"/>
  <c r="AU67" i="28"/>
  <c r="GT67" i="28"/>
  <c r="GJ67" i="28"/>
  <c r="GI67" i="28"/>
  <c r="EX67" i="28"/>
  <c r="EN67" i="28"/>
  <c r="EM67" i="28"/>
  <c r="DB67" i="28"/>
  <c r="CR67" i="28"/>
  <c r="CQ67" i="28"/>
  <c r="BF67" i="28"/>
  <c r="PH45" i="28"/>
  <c r="OV45" i="28"/>
  <c r="OJ45" i="28"/>
  <c r="NX45" i="28"/>
  <c r="NL45" i="28"/>
  <c r="MZ45" i="28"/>
  <c r="MN45" i="28"/>
  <c r="MB45" i="28"/>
  <c r="LP45" i="28"/>
  <c r="LD45" i="28"/>
  <c r="KR45" i="28"/>
  <c r="KF45" i="28"/>
  <c r="JT45" i="28"/>
  <c r="JH45" i="28"/>
  <c r="IV45" i="28"/>
  <c r="IJ45" i="28"/>
  <c r="HX45" i="28"/>
  <c r="PG45" i="28"/>
  <c r="OU45" i="28"/>
  <c r="OI45" i="28"/>
  <c r="NW45" i="28"/>
  <c r="NK45" i="28"/>
  <c r="MY45" i="28"/>
  <c r="MM45" i="28"/>
  <c r="MA45" i="28"/>
  <c r="LO45" i="28"/>
  <c r="LC45" i="28"/>
  <c r="KQ45" i="28"/>
  <c r="KE45" i="28"/>
  <c r="JS45" i="28"/>
  <c r="JG45" i="28"/>
  <c r="IU45" i="28"/>
  <c r="II45" i="28"/>
  <c r="HW45" i="28"/>
  <c r="PF45" i="28"/>
  <c r="OT45" i="28"/>
  <c r="OH45" i="28"/>
  <c r="NV45" i="28"/>
  <c r="NJ45" i="28"/>
  <c r="MX45" i="28"/>
  <c r="ML45" i="28"/>
  <c r="LZ45" i="28"/>
  <c r="LN45" i="28"/>
  <c r="LB45" i="28"/>
  <c r="KP45" i="28"/>
  <c r="KD45" i="28"/>
  <c r="JR45" i="28"/>
  <c r="JF45" i="28"/>
  <c r="IT45" i="28"/>
  <c r="IH45" i="28"/>
  <c r="PE45" i="28"/>
  <c r="OS45" i="28"/>
  <c r="OG45" i="28"/>
  <c r="NU45" i="28"/>
  <c r="NI45" i="28"/>
  <c r="MW45" i="28"/>
  <c r="MK45" i="28"/>
  <c r="LY45" i="28"/>
  <c r="LM45" i="28"/>
  <c r="LA45" i="28"/>
  <c r="KO45" i="28"/>
  <c r="KC45" i="28"/>
  <c r="JQ45" i="28"/>
  <c r="JE45" i="28"/>
  <c r="IS45" i="28"/>
  <c r="IG45" i="28"/>
  <c r="PD45" i="28"/>
  <c r="OR45" i="28"/>
  <c r="OF45" i="28"/>
  <c r="NT45" i="28"/>
  <c r="NH45" i="28"/>
  <c r="MV45" i="28"/>
  <c r="MJ45" i="28"/>
  <c r="LX45" i="28"/>
  <c r="LL45" i="28"/>
  <c r="KZ45" i="28"/>
  <c r="KN45" i="28"/>
  <c r="KB45" i="28"/>
  <c r="JP45" i="28"/>
  <c r="JD45" i="28"/>
  <c r="IR45" i="28"/>
  <c r="IF45" i="28"/>
  <c r="PO45" i="28"/>
  <c r="PC45" i="28"/>
  <c r="OQ45" i="28"/>
  <c r="OE45" i="28"/>
  <c r="NS45" i="28"/>
  <c r="NG45" i="28"/>
  <c r="MU45" i="28"/>
  <c r="MI45" i="28"/>
  <c r="LW45" i="28"/>
  <c r="LK45" i="28"/>
  <c r="KY45" i="28"/>
  <c r="KM45" i="28"/>
  <c r="KA45" i="28"/>
  <c r="JO45" i="28"/>
  <c r="JC45" i="28"/>
  <c r="IQ45" i="28"/>
  <c r="IE45" i="28"/>
  <c r="PN45" i="28"/>
  <c r="PB45" i="28"/>
  <c r="OP45" i="28"/>
  <c r="OD45" i="28"/>
  <c r="NR45" i="28"/>
  <c r="NF45" i="28"/>
  <c r="MT45" i="28"/>
  <c r="MH45" i="28"/>
  <c r="LV45" i="28"/>
  <c r="LJ45" i="28"/>
  <c r="KX45" i="28"/>
  <c r="KL45" i="28"/>
  <c r="JZ45" i="28"/>
  <c r="JN45" i="28"/>
  <c r="JB45" i="28"/>
  <c r="IP45" i="28"/>
  <c r="ID45" i="28"/>
  <c r="U45" i="28"/>
  <c r="PM45" i="28"/>
  <c r="PA45" i="28"/>
  <c r="OO45" i="28"/>
  <c r="OC45" i="28"/>
  <c r="NQ45" i="28"/>
  <c r="NE45" i="28"/>
  <c r="MS45" i="28"/>
  <c r="MG45" i="28"/>
  <c r="LU45" i="28"/>
  <c r="LI45" i="28"/>
  <c r="KW45" i="28"/>
  <c r="KK45" i="28"/>
  <c r="JY45" i="28"/>
  <c r="JM45" i="28"/>
  <c r="JA45" i="28"/>
  <c r="IO45" i="28"/>
  <c r="IC45" i="28"/>
  <c r="S45" i="28"/>
  <c r="PL45" i="28"/>
  <c r="OZ45" i="28"/>
  <c r="ON45" i="28"/>
  <c r="OB45" i="28"/>
  <c r="NP45" i="28"/>
  <c r="ND45" i="28"/>
  <c r="MR45" i="28"/>
  <c r="MF45" i="28"/>
  <c r="LT45" i="28"/>
  <c r="LH45" i="28"/>
  <c r="KV45" i="28"/>
  <c r="KJ45" i="28"/>
  <c r="JX45" i="28"/>
  <c r="JL45" i="28"/>
  <c r="IZ45" i="28"/>
  <c r="IN45" i="28"/>
  <c r="IB45" i="28"/>
  <c r="PK45" i="28"/>
  <c r="NO45" i="28"/>
  <c r="LS45" i="28"/>
  <c r="JW45" i="28"/>
  <c r="IA45" i="28"/>
  <c r="PJ45" i="28"/>
  <c r="NN45" i="28"/>
  <c r="LR45" i="28"/>
  <c r="JV45" i="28"/>
  <c r="HZ45" i="28"/>
  <c r="PI45" i="28"/>
  <c r="NM45" i="28"/>
  <c r="LQ45" i="28"/>
  <c r="JU45" i="28"/>
  <c r="HY45" i="28"/>
  <c r="OY45" i="28"/>
  <c r="NC45" i="28"/>
  <c r="LG45" i="28"/>
  <c r="JK45" i="28"/>
  <c r="OX45" i="28"/>
  <c r="NB45" i="28"/>
  <c r="LF45" i="28"/>
  <c r="JJ45" i="28"/>
  <c r="OW45" i="28"/>
  <c r="NA45" i="28"/>
  <c r="LE45" i="28"/>
  <c r="JI45" i="28"/>
  <c r="OM45" i="28"/>
  <c r="MQ45" i="28"/>
  <c r="KU45" i="28"/>
  <c r="IY45" i="28"/>
  <c r="OL45" i="28"/>
  <c r="MP45" i="28"/>
  <c r="KT45" i="28"/>
  <c r="IX45" i="28"/>
  <c r="OK45" i="28"/>
  <c r="MO45" i="28"/>
  <c r="KS45" i="28"/>
  <c r="IW45" i="28"/>
  <c r="KH45" i="28"/>
  <c r="KG45" i="28"/>
  <c r="IM45" i="28"/>
  <c r="IL45" i="28"/>
  <c r="IK45" i="28"/>
  <c r="OA45" i="28"/>
  <c r="NZ45" i="28"/>
  <c r="NY45" i="28"/>
  <c r="ME45" i="28"/>
  <c r="MD45" i="28"/>
  <c r="MC45" i="28"/>
  <c r="KI45" i="28"/>
  <c r="PH41" i="28"/>
  <c r="OV41" i="28"/>
  <c r="OJ41" i="28"/>
  <c r="NX41" i="28"/>
  <c r="NL41" i="28"/>
  <c r="MZ41" i="28"/>
  <c r="MN41" i="28"/>
  <c r="MB41" i="28"/>
  <c r="LP41" i="28"/>
  <c r="LD41" i="28"/>
  <c r="KR41" i="28"/>
  <c r="KF41" i="28"/>
  <c r="JT41" i="28"/>
  <c r="JH41" i="28"/>
  <c r="IV41" i="28"/>
  <c r="IJ41" i="28"/>
  <c r="HX41" i="28"/>
  <c r="PG41" i="28"/>
  <c r="OU41" i="28"/>
  <c r="OI41" i="28"/>
  <c r="NW41" i="28"/>
  <c r="NK41" i="28"/>
  <c r="MY41" i="28"/>
  <c r="MM41" i="28"/>
  <c r="MA41" i="28"/>
  <c r="LO41" i="28"/>
  <c r="LC41" i="28"/>
  <c r="KQ41" i="28"/>
  <c r="KE41" i="28"/>
  <c r="JS41" i="28"/>
  <c r="JG41" i="28"/>
  <c r="IU41" i="28"/>
  <c r="II41" i="28"/>
  <c r="HW41" i="28"/>
  <c r="PF41" i="28"/>
  <c r="OT41" i="28"/>
  <c r="OH41" i="28"/>
  <c r="NV41" i="28"/>
  <c r="NJ41" i="28"/>
  <c r="MX41" i="28"/>
  <c r="ML41" i="28"/>
  <c r="LZ41" i="28"/>
  <c r="LN41" i="28"/>
  <c r="LB41" i="28"/>
  <c r="KP41" i="28"/>
  <c r="KD41" i="28"/>
  <c r="JR41" i="28"/>
  <c r="JF41" i="28"/>
  <c r="IT41" i="28"/>
  <c r="IH41" i="28"/>
  <c r="PE41" i="28"/>
  <c r="OS41" i="28"/>
  <c r="OG41" i="28"/>
  <c r="NU41" i="28"/>
  <c r="NI41" i="28"/>
  <c r="MW41" i="28"/>
  <c r="MK41" i="28"/>
  <c r="LY41" i="28"/>
  <c r="LM41" i="28"/>
  <c r="LA41" i="28"/>
  <c r="KO41" i="28"/>
  <c r="KC41" i="28"/>
  <c r="JQ41" i="28"/>
  <c r="JE41" i="28"/>
  <c r="IS41" i="28"/>
  <c r="IG41" i="28"/>
  <c r="PD41" i="28"/>
  <c r="OR41" i="28"/>
  <c r="OF41" i="28"/>
  <c r="NT41" i="28"/>
  <c r="NH41" i="28"/>
  <c r="MV41" i="28"/>
  <c r="MJ41" i="28"/>
  <c r="LX41" i="28"/>
  <c r="LL41" i="28"/>
  <c r="KZ41" i="28"/>
  <c r="KN41" i="28"/>
  <c r="KB41" i="28"/>
  <c r="JP41" i="28"/>
  <c r="JD41" i="28"/>
  <c r="IR41" i="28"/>
  <c r="IF41" i="28"/>
  <c r="PO41" i="28"/>
  <c r="PC41" i="28"/>
  <c r="OQ41" i="28"/>
  <c r="OE41" i="28"/>
  <c r="NS41" i="28"/>
  <c r="NG41" i="28"/>
  <c r="MU41" i="28"/>
  <c r="MI41" i="28"/>
  <c r="LW41" i="28"/>
  <c r="LK41" i="28"/>
  <c r="KY41" i="28"/>
  <c r="KM41" i="28"/>
  <c r="KA41" i="28"/>
  <c r="JO41" i="28"/>
  <c r="JC41" i="28"/>
  <c r="IQ41" i="28"/>
  <c r="IE41" i="28"/>
  <c r="PN41" i="28"/>
  <c r="PB41" i="28"/>
  <c r="OP41" i="28"/>
  <c r="OD41" i="28"/>
  <c r="NR41" i="28"/>
  <c r="NF41" i="28"/>
  <c r="MT41" i="28"/>
  <c r="MH41" i="28"/>
  <c r="LV41" i="28"/>
  <c r="LJ41" i="28"/>
  <c r="KX41" i="28"/>
  <c r="KL41" i="28"/>
  <c r="JZ41" i="28"/>
  <c r="JN41" i="28"/>
  <c r="JB41" i="28"/>
  <c r="IP41" i="28"/>
  <c r="ID41" i="28"/>
  <c r="U41" i="28"/>
  <c r="PM41" i="28"/>
  <c r="PA41" i="28"/>
  <c r="OO41" i="28"/>
  <c r="OC41" i="28"/>
  <c r="NQ41" i="28"/>
  <c r="NE41" i="28"/>
  <c r="MS41" i="28"/>
  <c r="MG41" i="28"/>
  <c r="LU41" i="28"/>
  <c r="LI41" i="28"/>
  <c r="KW41" i="28"/>
  <c r="KK41" i="28"/>
  <c r="JY41" i="28"/>
  <c r="JM41" i="28"/>
  <c r="JA41" i="28"/>
  <c r="IO41" i="28"/>
  <c r="IC41" i="28"/>
  <c r="S41" i="28"/>
  <c r="PL41" i="28"/>
  <c r="OZ41" i="28"/>
  <c r="ON41" i="28"/>
  <c r="OB41" i="28"/>
  <c r="NP41" i="28"/>
  <c r="ND41" i="28"/>
  <c r="MR41" i="28"/>
  <c r="MF41" i="28"/>
  <c r="LT41" i="28"/>
  <c r="LH41" i="28"/>
  <c r="KV41" i="28"/>
  <c r="KJ41" i="28"/>
  <c r="JX41" i="28"/>
  <c r="JL41" i="28"/>
  <c r="IZ41" i="28"/>
  <c r="IN41" i="28"/>
  <c r="IB41" i="28"/>
  <c r="OW41" i="28"/>
  <c r="NA41" i="28"/>
  <c r="LE41" i="28"/>
  <c r="JI41" i="28"/>
  <c r="OM41" i="28"/>
  <c r="MQ41" i="28"/>
  <c r="KU41" i="28"/>
  <c r="IY41" i="28"/>
  <c r="OL41" i="28"/>
  <c r="MP41" i="28"/>
  <c r="KT41" i="28"/>
  <c r="IX41" i="28"/>
  <c r="OK41" i="28"/>
  <c r="MO41" i="28"/>
  <c r="KS41" i="28"/>
  <c r="IW41" i="28"/>
  <c r="OA41" i="28"/>
  <c r="ME41" i="28"/>
  <c r="KI41" i="28"/>
  <c r="IM41" i="28"/>
  <c r="NZ41" i="28"/>
  <c r="MD41" i="28"/>
  <c r="KH41" i="28"/>
  <c r="IL41" i="28"/>
  <c r="NY41" i="28"/>
  <c r="MC41" i="28"/>
  <c r="KG41" i="28"/>
  <c r="IK41" i="28"/>
  <c r="PK41" i="28"/>
  <c r="NO41" i="28"/>
  <c r="LS41" i="28"/>
  <c r="JW41" i="28"/>
  <c r="IA41" i="28"/>
  <c r="PJ41" i="28"/>
  <c r="NN41" i="28"/>
  <c r="LR41" i="28"/>
  <c r="JV41" i="28"/>
  <c r="HZ41" i="28"/>
  <c r="LQ41" i="28"/>
  <c r="LG41" i="28"/>
  <c r="LF41" i="28"/>
  <c r="JU41" i="28"/>
  <c r="JK41" i="28"/>
  <c r="JJ41" i="28"/>
  <c r="PI41" i="28"/>
  <c r="HY41" i="28"/>
  <c r="OY41" i="28"/>
  <c r="OX41" i="28"/>
  <c r="NM41" i="28"/>
  <c r="NC41" i="28"/>
  <c r="NB41" i="28"/>
  <c r="PE40" i="28"/>
  <c r="OS40" i="28"/>
  <c r="OG40" i="28"/>
  <c r="NU40" i="28"/>
  <c r="NI40" i="28"/>
  <c r="MW40" i="28"/>
  <c r="MK40" i="28"/>
  <c r="LY40" i="28"/>
  <c r="LM40" i="28"/>
  <c r="LA40" i="28"/>
  <c r="KO40" i="28"/>
  <c r="KC40" i="28"/>
  <c r="JQ40" i="28"/>
  <c r="JE40" i="28"/>
  <c r="IS40" i="28"/>
  <c r="IG40" i="28"/>
  <c r="PD40" i="28"/>
  <c r="OR40" i="28"/>
  <c r="OF40" i="28"/>
  <c r="NT40" i="28"/>
  <c r="NH40" i="28"/>
  <c r="MV40" i="28"/>
  <c r="MJ40" i="28"/>
  <c r="LX40" i="28"/>
  <c r="LL40" i="28"/>
  <c r="KZ40" i="28"/>
  <c r="KN40" i="28"/>
  <c r="KB40" i="28"/>
  <c r="JP40" i="28"/>
  <c r="JD40" i="28"/>
  <c r="IR40" i="28"/>
  <c r="IF40" i="28"/>
  <c r="PO40" i="28"/>
  <c r="PC40" i="28"/>
  <c r="OQ40" i="28"/>
  <c r="OE40" i="28"/>
  <c r="NS40" i="28"/>
  <c r="NG40" i="28"/>
  <c r="MU40" i="28"/>
  <c r="MI40" i="28"/>
  <c r="LW40" i="28"/>
  <c r="LK40" i="28"/>
  <c r="KY40" i="28"/>
  <c r="KM40" i="28"/>
  <c r="KA40" i="28"/>
  <c r="JO40" i="28"/>
  <c r="JC40" i="28"/>
  <c r="IQ40" i="28"/>
  <c r="IE40" i="28"/>
  <c r="PN40" i="28"/>
  <c r="PB40" i="28"/>
  <c r="OP40" i="28"/>
  <c r="OD40" i="28"/>
  <c r="NR40" i="28"/>
  <c r="NF40" i="28"/>
  <c r="MT40" i="28"/>
  <c r="MH40" i="28"/>
  <c r="LV40" i="28"/>
  <c r="LJ40" i="28"/>
  <c r="KX40" i="28"/>
  <c r="KL40" i="28"/>
  <c r="JZ40" i="28"/>
  <c r="JN40" i="28"/>
  <c r="JB40" i="28"/>
  <c r="IP40" i="28"/>
  <c r="ID40" i="28"/>
  <c r="U40" i="28"/>
  <c r="PM40" i="28"/>
  <c r="PA40" i="28"/>
  <c r="OO40" i="28"/>
  <c r="OC40" i="28"/>
  <c r="NQ40" i="28"/>
  <c r="NE40" i="28"/>
  <c r="MS40" i="28"/>
  <c r="MG40" i="28"/>
  <c r="LU40" i="28"/>
  <c r="LI40" i="28"/>
  <c r="KW40" i="28"/>
  <c r="KK40" i="28"/>
  <c r="JY40" i="28"/>
  <c r="JM40" i="28"/>
  <c r="JA40" i="28"/>
  <c r="IO40" i="28"/>
  <c r="IC40" i="28"/>
  <c r="S40" i="28"/>
  <c r="PL40" i="28"/>
  <c r="OZ40" i="28"/>
  <c r="ON40" i="28"/>
  <c r="OB40" i="28"/>
  <c r="NP40" i="28"/>
  <c r="ND40" i="28"/>
  <c r="MR40" i="28"/>
  <c r="MF40" i="28"/>
  <c r="LT40" i="28"/>
  <c r="LH40" i="28"/>
  <c r="KV40" i="28"/>
  <c r="KJ40" i="28"/>
  <c r="JX40" i="28"/>
  <c r="JL40" i="28"/>
  <c r="IZ40" i="28"/>
  <c r="IN40" i="28"/>
  <c r="IB40" i="28"/>
  <c r="PK40" i="28"/>
  <c r="OY40" i="28"/>
  <c r="OM40" i="28"/>
  <c r="OA40" i="28"/>
  <c r="NO40" i="28"/>
  <c r="NC40" i="28"/>
  <c r="MQ40" i="28"/>
  <c r="ME40" i="28"/>
  <c r="LS40" i="28"/>
  <c r="LG40" i="28"/>
  <c r="KU40" i="28"/>
  <c r="KI40" i="28"/>
  <c r="JW40" i="28"/>
  <c r="JK40" i="28"/>
  <c r="IY40" i="28"/>
  <c r="IM40" i="28"/>
  <c r="IA40" i="28"/>
  <c r="PJ40" i="28"/>
  <c r="OX40" i="28"/>
  <c r="OL40" i="28"/>
  <c r="NZ40" i="28"/>
  <c r="NN40" i="28"/>
  <c r="NB40" i="28"/>
  <c r="MP40" i="28"/>
  <c r="MD40" i="28"/>
  <c r="LR40" i="28"/>
  <c r="LF40" i="28"/>
  <c r="KT40" i="28"/>
  <c r="KH40" i="28"/>
  <c r="JV40" i="28"/>
  <c r="JJ40" i="28"/>
  <c r="IX40" i="28"/>
  <c r="IL40" i="28"/>
  <c r="HZ40" i="28"/>
  <c r="PI40" i="28"/>
  <c r="OW40" i="28"/>
  <c r="OK40" i="28"/>
  <c r="NY40" i="28"/>
  <c r="NM40" i="28"/>
  <c r="NA40" i="28"/>
  <c r="MO40" i="28"/>
  <c r="MC40" i="28"/>
  <c r="LQ40" i="28"/>
  <c r="LE40" i="28"/>
  <c r="KS40" i="28"/>
  <c r="KG40" i="28"/>
  <c r="JU40" i="28"/>
  <c r="JI40" i="28"/>
  <c r="IW40" i="28"/>
  <c r="IK40" i="28"/>
  <c r="HY40" i="28"/>
  <c r="OJ40" i="28"/>
  <c r="MN40" i="28"/>
  <c r="KR40" i="28"/>
  <c r="IV40" i="28"/>
  <c r="OI40" i="28"/>
  <c r="MM40" i="28"/>
  <c r="KQ40" i="28"/>
  <c r="IU40" i="28"/>
  <c r="OH40" i="28"/>
  <c r="ML40" i="28"/>
  <c r="KP40" i="28"/>
  <c r="IT40" i="28"/>
  <c r="NX40" i="28"/>
  <c r="MB40" i="28"/>
  <c r="KF40" i="28"/>
  <c r="IJ40" i="28"/>
  <c r="NW40" i="28"/>
  <c r="MA40" i="28"/>
  <c r="KE40" i="28"/>
  <c r="II40" i="28"/>
  <c r="NV40" i="28"/>
  <c r="LZ40" i="28"/>
  <c r="KD40" i="28"/>
  <c r="IH40" i="28"/>
  <c r="PH40" i="28"/>
  <c r="NL40" i="28"/>
  <c r="LP40" i="28"/>
  <c r="JT40" i="28"/>
  <c r="HX40" i="28"/>
  <c r="PG40" i="28"/>
  <c r="NK40" i="28"/>
  <c r="LO40" i="28"/>
  <c r="JS40" i="28"/>
  <c r="HW40" i="28"/>
  <c r="PF40" i="28"/>
  <c r="NJ40" i="28"/>
  <c r="LN40" i="28"/>
  <c r="JR40" i="28"/>
  <c r="JH40" i="28"/>
  <c r="JG40" i="28"/>
  <c r="JF40" i="28"/>
  <c r="OV40" i="28"/>
  <c r="OU40" i="28"/>
  <c r="OT40" i="28"/>
  <c r="MZ40" i="28"/>
  <c r="MY40" i="28"/>
  <c r="MX40" i="28"/>
  <c r="LD40" i="28"/>
  <c r="LC40" i="28"/>
  <c r="LB40" i="28"/>
  <c r="PH36" i="28"/>
  <c r="OV36" i="28"/>
  <c r="OJ36" i="28"/>
  <c r="NX36" i="28"/>
  <c r="NL36" i="28"/>
  <c r="MZ36" i="28"/>
  <c r="MN36" i="28"/>
  <c r="MB36" i="28"/>
  <c r="LP36" i="28"/>
  <c r="LD36" i="28"/>
  <c r="KR36" i="28"/>
  <c r="KF36" i="28"/>
  <c r="JT36" i="28"/>
  <c r="JH36" i="28"/>
  <c r="IV36" i="28"/>
  <c r="IJ36" i="28"/>
  <c r="HX36" i="28"/>
  <c r="PG36" i="28"/>
  <c r="OU36" i="28"/>
  <c r="OI36" i="28"/>
  <c r="NW36" i="28"/>
  <c r="NK36" i="28"/>
  <c r="MY36" i="28"/>
  <c r="MM36" i="28"/>
  <c r="MA36" i="28"/>
  <c r="LO36" i="28"/>
  <c r="LC36" i="28"/>
  <c r="KQ36" i="28"/>
  <c r="KE36" i="28"/>
  <c r="JS36" i="28"/>
  <c r="JG36" i="28"/>
  <c r="IU36" i="28"/>
  <c r="II36" i="28"/>
  <c r="HW36" i="28"/>
  <c r="PF36" i="28"/>
  <c r="OT36" i="28"/>
  <c r="OH36" i="28"/>
  <c r="NV36" i="28"/>
  <c r="NJ36" i="28"/>
  <c r="MX36" i="28"/>
  <c r="ML36" i="28"/>
  <c r="LZ36" i="28"/>
  <c r="LN36" i="28"/>
  <c r="LB36" i="28"/>
  <c r="KP36" i="28"/>
  <c r="KD36" i="28"/>
  <c r="JR36" i="28"/>
  <c r="JF36" i="28"/>
  <c r="IT36" i="28"/>
  <c r="IH36" i="28"/>
  <c r="PE36" i="28"/>
  <c r="OS36" i="28"/>
  <c r="OG36" i="28"/>
  <c r="NU36" i="28"/>
  <c r="NI36" i="28"/>
  <c r="MW36" i="28"/>
  <c r="MK36" i="28"/>
  <c r="LY36" i="28"/>
  <c r="LM36" i="28"/>
  <c r="LA36" i="28"/>
  <c r="KO36" i="28"/>
  <c r="KC36" i="28"/>
  <c r="JQ36" i="28"/>
  <c r="JE36" i="28"/>
  <c r="IS36" i="28"/>
  <c r="IG36" i="28"/>
  <c r="PD36" i="28"/>
  <c r="OR36" i="28"/>
  <c r="OF36" i="28"/>
  <c r="NT36" i="28"/>
  <c r="NH36" i="28"/>
  <c r="MV36" i="28"/>
  <c r="MJ36" i="28"/>
  <c r="LX36" i="28"/>
  <c r="LL36" i="28"/>
  <c r="KZ36" i="28"/>
  <c r="KN36" i="28"/>
  <c r="KB36" i="28"/>
  <c r="JP36" i="28"/>
  <c r="JD36" i="28"/>
  <c r="IR36" i="28"/>
  <c r="IF36" i="28"/>
  <c r="PO36" i="28"/>
  <c r="PC36" i="28"/>
  <c r="OQ36" i="28"/>
  <c r="OE36" i="28"/>
  <c r="NS36" i="28"/>
  <c r="NG36" i="28"/>
  <c r="MU36" i="28"/>
  <c r="MI36" i="28"/>
  <c r="LW36" i="28"/>
  <c r="LK36" i="28"/>
  <c r="KY36" i="28"/>
  <c r="KM36" i="28"/>
  <c r="KA36" i="28"/>
  <c r="JO36" i="28"/>
  <c r="JC36" i="28"/>
  <c r="IQ36" i="28"/>
  <c r="IE36" i="28"/>
  <c r="PN36" i="28"/>
  <c r="PB36" i="28"/>
  <c r="OP36" i="28"/>
  <c r="OD36" i="28"/>
  <c r="NR36" i="28"/>
  <c r="NF36" i="28"/>
  <c r="MT36" i="28"/>
  <c r="MH36" i="28"/>
  <c r="LV36" i="28"/>
  <c r="LJ36" i="28"/>
  <c r="KX36" i="28"/>
  <c r="KL36" i="28"/>
  <c r="JZ36" i="28"/>
  <c r="JN36" i="28"/>
  <c r="JB36" i="28"/>
  <c r="IP36" i="28"/>
  <c r="ID36" i="28"/>
  <c r="U36" i="28"/>
  <c r="PM36" i="28"/>
  <c r="PA36" i="28"/>
  <c r="OO36" i="28"/>
  <c r="OC36" i="28"/>
  <c r="NQ36" i="28"/>
  <c r="NE36" i="28"/>
  <c r="MS36" i="28"/>
  <c r="MG36" i="28"/>
  <c r="LU36" i="28"/>
  <c r="LI36" i="28"/>
  <c r="KW36" i="28"/>
  <c r="KK36" i="28"/>
  <c r="JY36" i="28"/>
  <c r="JM36" i="28"/>
  <c r="JA36" i="28"/>
  <c r="IO36" i="28"/>
  <c r="IC36" i="28"/>
  <c r="S36" i="28"/>
  <c r="PL36" i="28"/>
  <c r="OZ36" i="28"/>
  <c r="ON36" i="28"/>
  <c r="OB36" i="28"/>
  <c r="NP36" i="28"/>
  <c r="ND36" i="28"/>
  <c r="MR36" i="28"/>
  <c r="MF36" i="28"/>
  <c r="LT36" i="28"/>
  <c r="LH36" i="28"/>
  <c r="KV36" i="28"/>
  <c r="KJ36" i="28"/>
  <c r="JX36" i="28"/>
  <c r="JL36" i="28"/>
  <c r="IZ36" i="28"/>
  <c r="IN36" i="28"/>
  <c r="IB36" i="28"/>
  <c r="OX36" i="28"/>
  <c r="NB36" i="28"/>
  <c r="LF36" i="28"/>
  <c r="JJ36" i="28"/>
  <c r="OW36" i="28"/>
  <c r="NA36" i="28"/>
  <c r="LE36" i="28"/>
  <c r="JI36" i="28"/>
  <c r="OM36" i="28"/>
  <c r="MQ36" i="28"/>
  <c r="KU36" i="28"/>
  <c r="IY36" i="28"/>
  <c r="OL36" i="28"/>
  <c r="MP36" i="28"/>
  <c r="KT36" i="28"/>
  <c r="IX36" i="28"/>
  <c r="OK36" i="28"/>
  <c r="MO36" i="28"/>
  <c r="KS36" i="28"/>
  <c r="IW36" i="28"/>
  <c r="OA36" i="28"/>
  <c r="ME36" i="28"/>
  <c r="KI36" i="28"/>
  <c r="IM36" i="28"/>
  <c r="NZ36" i="28"/>
  <c r="MD36" i="28"/>
  <c r="KH36" i="28"/>
  <c r="IL36" i="28"/>
  <c r="NY36" i="28"/>
  <c r="MC36" i="28"/>
  <c r="KG36" i="28"/>
  <c r="IK36" i="28"/>
  <c r="PK36" i="28"/>
  <c r="NO36" i="28"/>
  <c r="LS36" i="28"/>
  <c r="JW36" i="28"/>
  <c r="IA36" i="28"/>
  <c r="NC36" i="28"/>
  <c r="LR36" i="28"/>
  <c r="LQ36" i="28"/>
  <c r="LG36" i="28"/>
  <c r="JV36" i="28"/>
  <c r="JU36" i="28"/>
  <c r="JK36" i="28"/>
  <c r="PJ36" i="28"/>
  <c r="HZ36" i="28"/>
  <c r="PI36" i="28"/>
  <c r="HY36" i="28"/>
  <c r="OY36" i="28"/>
  <c r="NN36" i="28"/>
  <c r="NM36" i="28"/>
  <c r="PE7" i="28"/>
  <c r="OS7" i="28"/>
  <c r="OG7" i="28"/>
  <c r="NU7" i="28"/>
  <c r="NI7" i="28"/>
  <c r="MW7" i="28"/>
  <c r="MK7" i="28"/>
  <c r="LY7" i="28"/>
  <c r="LA7" i="28"/>
  <c r="KC7" i="28"/>
  <c r="PD7" i="28"/>
  <c r="OR7" i="28"/>
  <c r="OF7" i="28"/>
  <c r="NT7" i="28"/>
  <c r="NH7" i="28"/>
  <c r="MV7" i="28"/>
  <c r="MJ7" i="28"/>
  <c r="LX7" i="28"/>
  <c r="PM7" i="28"/>
  <c r="PA7" i="28"/>
  <c r="OO7" i="28"/>
  <c r="OC7" i="28"/>
  <c r="NQ7" i="28"/>
  <c r="NE7" i="28"/>
  <c r="MS7" i="28"/>
  <c r="MG7" i="28"/>
  <c r="LU7" i="28"/>
  <c r="JM7" i="28"/>
  <c r="IO7" i="28"/>
  <c r="PL7" i="28"/>
  <c r="OZ7" i="28"/>
  <c r="ON7" i="28"/>
  <c r="OB7" i="28"/>
  <c r="NP7" i="28"/>
  <c r="ND7" i="28"/>
  <c r="MR7" i="28"/>
  <c r="MF7" i="28"/>
  <c r="LT7" i="28"/>
  <c r="KV7" i="28"/>
  <c r="PK7" i="28"/>
  <c r="OY7" i="28"/>
  <c r="OM7" i="28"/>
  <c r="OA7" i="28"/>
  <c r="NO7" i="28"/>
  <c r="NC7" i="28"/>
  <c r="MQ7" i="28"/>
  <c r="ME7" i="28"/>
  <c r="LS7" i="28"/>
  <c r="IM7" i="28"/>
  <c r="PJ7" i="28"/>
  <c r="OX7" i="28"/>
  <c r="OL7" i="28"/>
  <c r="NZ7" i="28"/>
  <c r="NN7" i="28"/>
  <c r="NB7" i="28"/>
  <c r="MP7" i="28"/>
  <c r="MD7" i="28"/>
  <c r="KT7" i="28"/>
  <c r="JV7" i="28"/>
  <c r="PC7" i="28"/>
  <c r="OE7" i="28"/>
  <c r="NG7" i="28"/>
  <c r="MI7" i="28"/>
  <c r="KM7" i="28"/>
  <c r="IQ7" i="28"/>
  <c r="PH7" i="28"/>
  <c r="NL7" i="28"/>
  <c r="MM7" i="28"/>
  <c r="PB7" i="28"/>
  <c r="OD7" i="28"/>
  <c r="NF7" i="28"/>
  <c r="MH7" i="28"/>
  <c r="KL7" i="28"/>
  <c r="PG7" i="28"/>
  <c r="NJ7" i="28"/>
  <c r="OW7" i="28"/>
  <c r="NY7" i="28"/>
  <c r="NA7" i="28"/>
  <c r="MC7" i="28"/>
  <c r="LE7" i="28"/>
  <c r="JI7" i="28"/>
  <c r="ML7" i="28"/>
  <c r="OV7" i="28"/>
  <c r="NX7" i="28"/>
  <c r="MZ7" i="28"/>
  <c r="MB7" i="28"/>
  <c r="JH7" i="28"/>
  <c r="MN7" i="28"/>
  <c r="OI7" i="28"/>
  <c r="OU7" i="28"/>
  <c r="NW7" i="28"/>
  <c r="MY7" i="28"/>
  <c r="MA7" i="28"/>
  <c r="II7" i="28"/>
  <c r="IV7" i="28"/>
  <c r="OT7" i="28"/>
  <c r="NV7" i="28"/>
  <c r="MX7" i="28"/>
  <c r="LZ7" i="28"/>
  <c r="S7" i="28"/>
  <c r="PO7" i="28"/>
  <c r="OQ7" i="28"/>
  <c r="NS7" i="28"/>
  <c r="MU7" i="28"/>
  <c r="LW7" i="28"/>
  <c r="OH7" i="28"/>
  <c r="PN7" i="28"/>
  <c r="OP7" i="28"/>
  <c r="NR7" i="28"/>
  <c r="MT7" i="28"/>
  <c r="LV7" i="28"/>
  <c r="PF7" i="28"/>
  <c r="JR7" i="28"/>
  <c r="PI7" i="28"/>
  <c r="OK7" i="28"/>
  <c r="NM7" i="28"/>
  <c r="MO7" i="28"/>
  <c r="OJ7" i="28"/>
  <c r="NK7" i="28"/>
  <c r="DZ11" i="28"/>
  <c r="DY11" i="28" s="1"/>
  <c r="LR11" i="28" s="1"/>
  <c r="HS76" i="28"/>
  <c r="HG76" i="28"/>
  <c r="GU76" i="28"/>
  <c r="GI76" i="28"/>
  <c r="FW76" i="28"/>
  <c r="FK76" i="28"/>
  <c r="EY76" i="28"/>
  <c r="EM76" i="28"/>
  <c r="EA76" i="28"/>
  <c r="DO76" i="28"/>
  <c r="DC76" i="28"/>
  <c r="CQ76" i="28"/>
  <c r="CE76" i="28"/>
  <c r="BS76" i="28"/>
  <c r="BG76" i="28"/>
  <c r="AU76" i="28"/>
  <c r="AI76" i="28"/>
  <c r="HR76" i="28"/>
  <c r="HF76" i="28"/>
  <c r="GT76" i="28"/>
  <c r="GH76" i="28"/>
  <c r="FV76" i="28"/>
  <c r="FJ76" i="28"/>
  <c r="EX76" i="28"/>
  <c r="EL76" i="28"/>
  <c r="DZ76" i="28"/>
  <c r="DN76" i="28"/>
  <c r="DB76" i="28"/>
  <c r="CP76" i="28"/>
  <c r="CD76" i="28"/>
  <c r="BR76" i="28"/>
  <c r="BF76" i="28"/>
  <c r="AT76" i="28"/>
  <c r="AH76" i="28"/>
  <c r="HQ76" i="28"/>
  <c r="HE76" i="28"/>
  <c r="GS76" i="28"/>
  <c r="GG76" i="28"/>
  <c r="FU76" i="28"/>
  <c r="FI76" i="28"/>
  <c r="EW76" i="28"/>
  <c r="EK76" i="28"/>
  <c r="DY76" i="28"/>
  <c r="DM76" i="28"/>
  <c r="DA76" i="28"/>
  <c r="CO76" i="28"/>
  <c r="CC76" i="28"/>
  <c r="BQ76" i="28"/>
  <c r="BE76" i="28"/>
  <c r="AS76" i="28"/>
  <c r="AG76" i="28"/>
  <c r="HO76" i="28"/>
  <c r="HC76" i="28"/>
  <c r="GQ76" i="28"/>
  <c r="GE76" i="28"/>
  <c r="FS76" i="28"/>
  <c r="FG76" i="28"/>
  <c r="EU76" i="28"/>
  <c r="EI76" i="28"/>
  <c r="DW76" i="28"/>
  <c r="DK76" i="28"/>
  <c r="CY76" i="28"/>
  <c r="CM76" i="28"/>
  <c r="CA76" i="28"/>
  <c r="BO76" i="28"/>
  <c r="BC76" i="28"/>
  <c r="AQ76" i="28"/>
  <c r="AE76" i="28"/>
  <c r="HN76" i="28"/>
  <c r="HB76" i="28"/>
  <c r="GP76" i="28"/>
  <c r="GD76" i="28"/>
  <c r="FR76" i="28"/>
  <c r="FF76" i="28"/>
  <c r="ET76" i="28"/>
  <c r="EH76" i="28"/>
  <c r="DV76" i="28"/>
  <c r="DJ76" i="28"/>
  <c r="CX76" i="28"/>
  <c r="CL76" i="28"/>
  <c r="BZ76" i="28"/>
  <c r="BN76" i="28"/>
  <c r="BB76" i="28"/>
  <c r="AP76" i="28"/>
  <c r="AD76" i="28"/>
  <c r="HM76" i="28"/>
  <c r="HA76" i="28"/>
  <c r="GO76" i="28"/>
  <c r="GC76" i="28"/>
  <c r="FQ76" i="28"/>
  <c r="FE76" i="28"/>
  <c r="ES76" i="28"/>
  <c r="EG76" i="28"/>
  <c r="DU76" i="28"/>
  <c r="DI76" i="28"/>
  <c r="CW76" i="28"/>
  <c r="CK76" i="28"/>
  <c r="BY76" i="28"/>
  <c r="BM76" i="28"/>
  <c r="BA76" i="28"/>
  <c r="AO76" i="28"/>
  <c r="HL76" i="28"/>
  <c r="GZ76" i="28"/>
  <c r="GN76" i="28"/>
  <c r="GB76" i="28"/>
  <c r="FP76" i="28"/>
  <c r="FD76" i="28"/>
  <c r="ER76" i="28"/>
  <c r="EF76" i="28"/>
  <c r="DT76" i="28"/>
  <c r="DH76" i="28"/>
  <c r="CV76" i="28"/>
  <c r="CJ76" i="28"/>
  <c r="BX76" i="28"/>
  <c r="BL76" i="28"/>
  <c r="AZ76" i="28"/>
  <c r="AN76" i="28"/>
  <c r="HV76" i="28"/>
  <c r="HJ76" i="28"/>
  <c r="GX76" i="28"/>
  <c r="GL76" i="28"/>
  <c r="FZ76" i="28"/>
  <c r="FN76" i="28"/>
  <c r="FB76" i="28"/>
  <c r="EP76" i="28"/>
  <c r="ED76" i="28"/>
  <c r="DR76" i="28"/>
  <c r="DF76" i="28"/>
  <c r="CT76" i="28"/>
  <c r="CH76" i="28"/>
  <c r="BV76" i="28"/>
  <c r="BJ76" i="28"/>
  <c r="AX76" i="28"/>
  <c r="AL76" i="28"/>
  <c r="HU76" i="28"/>
  <c r="GK76" i="28"/>
  <c r="FA76" i="28"/>
  <c r="DQ76" i="28"/>
  <c r="CG76" i="28"/>
  <c r="AW76" i="28"/>
  <c r="HP76" i="28"/>
  <c r="GF76" i="28"/>
  <c r="EV76" i="28"/>
  <c r="DL76" i="28"/>
  <c r="CB76" i="28"/>
  <c r="AR76" i="28"/>
  <c r="HI76" i="28"/>
  <c r="FY76" i="28"/>
  <c r="EO76" i="28"/>
  <c r="DE76" i="28"/>
  <c r="BU76" i="28"/>
  <c r="AK76" i="28"/>
  <c r="HH76" i="28"/>
  <c r="FX76" i="28"/>
  <c r="EN76" i="28"/>
  <c r="DD76" i="28"/>
  <c r="BT76" i="28"/>
  <c r="AJ76" i="28"/>
  <c r="HD76" i="28"/>
  <c r="FT76" i="28"/>
  <c r="EJ76" i="28"/>
  <c r="CZ76" i="28"/>
  <c r="BP76" i="28"/>
  <c r="AF76" i="28"/>
  <c r="GY76" i="28"/>
  <c r="FO76" i="28"/>
  <c r="EE76" i="28"/>
  <c r="CU76" i="28"/>
  <c r="BK76" i="28"/>
  <c r="GR76" i="28"/>
  <c r="FH76" i="28"/>
  <c r="DX76" i="28"/>
  <c r="CN76" i="28"/>
  <c r="BD76" i="28"/>
  <c r="GW76" i="28"/>
  <c r="DS76" i="28"/>
  <c r="AM76" i="28"/>
  <c r="GV76" i="28"/>
  <c r="DP76" i="28"/>
  <c r="GM76" i="28"/>
  <c r="DG76" i="28"/>
  <c r="GJ76" i="28"/>
  <c r="CS76" i="28"/>
  <c r="GA76" i="28"/>
  <c r="CR76" i="28"/>
  <c r="FM76" i="28"/>
  <c r="CI76" i="28"/>
  <c r="FL76" i="28"/>
  <c r="CF76" i="28"/>
  <c r="FC76" i="28"/>
  <c r="BW76" i="28"/>
  <c r="EZ76" i="28"/>
  <c r="BI76" i="28"/>
  <c r="HT76" i="28"/>
  <c r="HK76" i="28"/>
  <c r="EQ76" i="28"/>
  <c r="EC76" i="28"/>
  <c r="EB76" i="28"/>
  <c r="BH76" i="28"/>
  <c r="AY76" i="28"/>
  <c r="AV76" i="28"/>
  <c r="PO101" i="28"/>
  <c r="PC101" i="28"/>
  <c r="OQ101" i="28"/>
  <c r="OE101" i="28"/>
  <c r="NS101" i="28"/>
  <c r="NG101" i="28"/>
  <c r="MU101" i="28"/>
  <c r="MI101" i="28"/>
  <c r="LW101" i="28"/>
  <c r="LK101" i="28"/>
  <c r="KY101" i="28"/>
  <c r="KM101" i="28"/>
  <c r="KA101" i="28"/>
  <c r="JO101" i="28"/>
  <c r="JC101" i="28"/>
  <c r="IQ101" i="28"/>
  <c r="IE101" i="28"/>
  <c r="PN101" i="28"/>
  <c r="PB101" i="28"/>
  <c r="OP101" i="28"/>
  <c r="OD101" i="28"/>
  <c r="NR101" i="28"/>
  <c r="NF101" i="28"/>
  <c r="MT101" i="28"/>
  <c r="MH101" i="28"/>
  <c r="LV101" i="28"/>
  <c r="LJ101" i="28"/>
  <c r="KX101" i="28"/>
  <c r="KL101" i="28"/>
  <c r="JZ101" i="28"/>
  <c r="JN101" i="28"/>
  <c r="JB101" i="28"/>
  <c r="IP101" i="28"/>
  <c r="ID101" i="28"/>
  <c r="PM101" i="28"/>
  <c r="PA101" i="28"/>
  <c r="OO101" i="28"/>
  <c r="OC101" i="28"/>
  <c r="NQ101" i="28"/>
  <c r="NE101" i="28"/>
  <c r="MS101" i="28"/>
  <c r="MG101" i="28"/>
  <c r="LU101" i="28"/>
  <c r="LI101" i="28"/>
  <c r="KW101" i="28"/>
  <c r="KK101" i="28"/>
  <c r="JY101" i="28"/>
  <c r="JM101" i="28"/>
  <c r="JA101" i="28"/>
  <c r="IO101" i="28"/>
  <c r="IC101" i="28"/>
  <c r="PL101" i="28"/>
  <c r="OZ101" i="28"/>
  <c r="ON101" i="28"/>
  <c r="OB101" i="28"/>
  <c r="NP101" i="28"/>
  <c r="ND101" i="28"/>
  <c r="MR101" i="28"/>
  <c r="MF101" i="28"/>
  <c r="LT101" i="28"/>
  <c r="LH101" i="28"/>
  <c r="KV101" i="28"/>
  <c r="KJ101" i="28"/>
  <c r="JX101" i="28"/>
  <c r="JL101" i="28"/>
  <c r="IZ101" i="28"/>
  <c r="IN101" i="28"/>
  <c r="IB101" i="28"/>
  <c r="PK101" i="28"/>
  <c r="OY101" i="28"/>
  <c r="OM101" i="28"/>
  <c r="OA101" i="28"/>
  <c r="NO101" i="28"/>
  <c r="NC101" i="28"/>
  <c r="MQ101" i="28"/>
  <c r="ME101" i="28"/>
  <c r="LS101" i="28"/>
  <c r="LG101" i="28"/>
  <c r="KU101" i="28"/>
  <c r="KI101" i="28"/>
  <c r="JW101" i="28"/>
  <c r="JK101" i="28"/>
  <c r="IY101" i="28"/>
  <c r="IM101" i="28"/>
  <c r="IA101" i="28"/>
  <c r="PJ101" i="28"/>
  <c r="OX101" i="28"/>
  <c r="OL101" i="28"/>
  <c r="NZ101" i="28"/>
  <c r="NN101" i="28"/>
  <c r="NB101" i="28"/>
  <c r="MP101" i="28"/>
  <c r="MD101" i="28"/>
  <c r="LR101" i="28"/>
  <c r="LF101" i="28"/>
  <c r="KT101" i="28"/>
  <c r="KH101" i="28"/>
  <c r="PI101" i="28"/>
  <c r="OW101" i="28"/>
  <c r="OK101" i="28"/>
  <c r="NY101" i="28"/>
  <c r="NM101" i="28"/>
  <c r="NA101" i="28"/>
  <c r="MO101" i="28"/>
  <c r="MC101" i="28"/>
  <c r="LQ101" i="28"/>
  <c r="PH101" i="28"/>
  <c r="OV101" i="28"/>
  <c r="OJ101" i="28"/>
  <c r="NX101" i="28"/>
  <c r="NL101" i="28"/>
  <c r="MZ101" i="28"/>
  <c r="MN101" i="28"/>
  <c r="MB101" i="28"/>
  <c r="LP101" i="28"/>
  <c r="LD101" i="28"/>
  <c r="KR101" i="28"/>
  <c r="KF101" i="28"/>
  <c r="JT101" i="28"/>
  <c r="JH101" i="28"/>
  <c r="IV101" i="28"/>
  <c r="IJ101" i="28"/>
  <c r="HX101" i="28"/>
  <c r="PG101" i="28"/>
  <c r="OU101" i="28"/>
  <c r="OI101" i="28"/>
  <c r="NW101" i="28"/>
  <c r="NK101" i="28"/>
  <c r="MY101" i="28"/>
  <c r="MM101" i="28"/>
  <c r="MA101" i="28"/>
  <c r="LO101" i="28"/>
  <c r="LC101" i="28"/>
  <c r="KQ101" i="28"/>
  <c r="KE101" i="28"/>
  <c r="JS101" i="28"/>
  <c r="JG101" i="28"/>
  <c r="IU101" i="28"/>
  <c r="II101" i="28"/>
  <c r="HW101" i="28"/>
  <c r="PF101" i="28"/>
  <c r="OT101" i="28"/>
  <c r="OH101" i="28"/>
  <c r="NH101" i="28"/>
  <c r="LL101" i="28"/>
  <c r="KB101" i="28"/>
  <c r="IW101" i="28"/>
  <c r="PE101" i="28"/>
  <c r="MX101" i="28"/>
  <c r="LE101" i="28"/>
  <c r="JV101" i="28"/>
  <c r="IT101" i="28"/>
  <c r="PD101" i="28"/>
  <c r="MW101" i="28"/>
  <c r="LB101" i="28"/>
  <c r="JU101" i="28"/>
  <c r="IS101" i="28"/>
  <c r="OS101" i="28"/>
  <c r="MV101" i="28"/>
  <c r="LA101" i="28"/>
  <c r="JR101" i="28"/>
  <c r="IR101" i="28"/>
  <c r="U101" i="28"/>
  <c r="OR101" i="28"/>
  <c r="ML101" i="28"/>
  <c r="KZ101" i="28"/>
  <c r="JQ101" i="28"/>
  <c r="IL101" i="28"/>
  <c r="S101" i="28"/>
  <c r="OG101" i="28"/>
  <c r="MK101" i="28"/>
  <c r="KS101" i="28"/>
  <c r="JP101" i="28"/>
  <c r="IK101" i="28"/>
  <c r="OF101" i="28"/>
  <c r="MJ101" i="28"/>
  <c r="KP101" i="28"/>
  <c r="JJ101" i="28"/>
  <c r="IH101" i="28"/>
  <c r="NV101" i="28"/>
  <c r="LZ101" i="28"/>
  <c r="KO101" i="28"/>
  <c r="JI101" i="28"/>
  <c r="IG101" i="28"/>
  <c r="NU101" i="28"/>
  <c r="LY101" i="28"/>
  <c r="KN101" i="28"/>
  <c r="JF101" i="28"/>
  <c r="IF101" i="28"/>
  <c r="NT101" i="28"/>
  <c r="LX101" i="28"/>
  <c r="KG101" i="28"/>
  <c r="JE101" i="28"/>
  <c r="HZ101" i="28"/>
  <c r="NJ101" i="28"/>
  <c r="LN101" i="28"/>
  <c r="LM101" i="28"/>
  <c r="KD101" i="28"/>
  <c r="KC101" i="28"/>
  <c r="JD101" i="28"/>
  <c r="IX101" i="28"/>
  <c r="HY101" i="28"/>
  <c r="NI101" i="28"/>
  <c r="PL97" i="28"/>
  <c r="OZ97" i="28"/>
  <c r="ON97" i="28"/>
  <c r="OB97" i="28"/>
  <c r="NP97" i="28"/>
  <c r="ND97" i="28"/>
  <c r="MR97" i="28"/>
  <c r="MF97" i="28"/>
  <c r="LT97" i="28"/>
  <c r="LH97" i="28"/>
  <c r="KV97" i="28"/>
  <c r="KJ97" i="28"/>
  <c r="JX97" i="28"/>
  <c r="JL97" i="28"/>
  <c r="IZ97" i="28"/>
  <c r="IN97" i="28"/>
  <c r="IB97" i="28"/>
  <c r="PK97" i="28"/>
  <c r="OY97" i="28"/>
  <c r="OM97" i="28"/>
  <c r="OA97" i="28"/>
  <c r="NO97" i="28"/>
  <c r="NC97" i="28"/>
  <c r="MQ97" i="28"/>
  <c r="ME97" i="28"/>
  <c r="LS97" i="28"/>
  <c r="LG97" i="28"/>
  <c r="KU97" i="28"/>
  <c r="KI97" i="28"/>
  <c r="JW97" i="28"/>
  <c r="JK97" i="28"/>
  <c r="IY97" i="28"/>
  <c r="IM97" i="28"/>
  <c r="IA97" i="28"/>
  <c r="PI97" i="28"/>
  <c r="OW97" i="28"/>
  <c r="OK97" i="28"/>
  <c r="NY97" i="28"/>
  <c r="NM97" i="28"/>
  <c r="NA97" i="28"/>
  <c r="MO97" i="28"/>
  <c r="MC97" i="28"/>
  <c r="LQ97" i="28"/>
  <c r="LE97" i="28"/>
  <c r="KS97" i="28"/>
  <c r="KG97" i="28"/>
  <c r="JU97" i="28"/>
  <c r="JI97" i="28"/>
  <c r="IW97" i="28"/>
  <c r="IK97" i="28"/>
  <c r="HY97" i="28"/>
  <c r="PH97" i="28"/>
  <c r="OV97" i="28"/>
  <c r="OJ97" i="28"/>
  <c r="NX97" i="28"/>
  <c r="NL97" i="28"/>
  <c r="MZ97" i="28"/>
  <c r="MN97" i="28"/>
  <c r="MB97" i="28"/>
  <c r="LP97" i="28"/>
  <c r="LD97" i="28"/>
  <c r="KR97" i="28"/>
  <c r="KF97" i="28"/>
  <c r="JT97" i="28"/>
  <c r="JH97" i="28"/>
  <c r="IV97" i="28"/>
  <c r="IJ97" i="28"/>
  <c r="HX97" i="28"/>
  <c r="PG97" i="28"/>
  <c r="OU97" i="28"/>
  <c r="OI97" i="28"/>
  <c r="NW97" i="28"/>
  <c r="NK97" i="28"/>
  <c r="MY97" i="28"/>
  <c r="MM97" i="28"/>
  <c r="MA97" i="28"/>
  <c r="LO97" i="28"/>
  <c r="LC97" i="28"/>
  <c r="KQ97" i="28"/>
  <c r="KE97" i="28"/>
  <c r="JS97" i="28"/>
  <c r="JG97" i="28"/>
  <c r="IU97" i="28"/>
  <c r="II97" i="28"/>
  <c r="PF97" i="28"/>
  <c r="OT97" i="28"/>
  <c r="OH97" i="28"/>
  <c r="NV97" i="28"/>
  <c r="NJ97" i="28"/>
  <c r="MX97" i="28"/>
  <c r="ML97" i="28"/>
  <c r="LZ97" i="28"/>
  <c r="LN97" i="28"/>
  <c r="LB97" i="28"/>
  <c r="KP97" i="28"/>
  <c r="KD97" i="28"/>
  <c r="PE97" i="28"/>
  <c r="OS97" i="28"/>
  <c r="OG97" i="28"/>
  <c r="NU97" i="28"/>
  <c r="NI97" i="28"/>
  <c r="MW97" i="28"/>
  <c r="MK97" i="28"/>
  <c r="LY97" i="28"/>
  <c r="LM97" i="28"/>
  <c r="PD97" i="28"/>
  <c r="OR97" i="28"/>
  <c r="OF97" i="28"/>
  <c r="NT97" i="28"/>
  <c r="NH97" i="28"/>
  <c r="MV97" i="28"/>
  <c r="MJ97" i="28"/>
  <c r="LX97" i="28"/>
  <c r="LL97" i="28"/>
  <c r="KZ97" i="28"/>
  <c r="KN97" i="28"/>
  <c r="PC97" i="28"/>
  <c r="NS97" i="28"/>
  <c r="MI97" i="28"/>
  <c r="LA97" i="28"/>
  <c r="KA97" i="28"/>
  <c r="JE97" i="28"/>
  <c r="IL97" i="28"/>
  <c r="PB97" i="28"/>
  <c r="NR97" i="28"/>
  <c r="MH97" i="28"/>
  <c r="KY97" i="28"/>
  <c r="JZ97" i="28"/>
  <c r="JD97" i="28"/>
  <c r="IH97" i="28"/>
  <c r="OX97" i="28"/>
  <c r="NN97" i="28"/>
  <c r="MD97" i="28"/>
  <c r="KW97" i="28"/>
  <c r="JV97" i="28"/>
  <c r="JB97" i="28"/>
  <c r="IF97" i="28"/>
  <c r="OQ97" i="28"/>
  <c r="NG97" i="28"/>
  <c r="LW97" i="28"/>
  <c r="KT97" i="28"/>
  <c r="JR97" i="28"/>
  <c r="JA97" i="28"/>
  <c r="IE97" i="28"/>
  <c r="OP97" i="28"/>
  <c r="NF97" i="28"/>
  <c r="LV97" i="28"/>
  <c r="KO97" i="28"/>
  <c r="JQ97" i="28"/>
  <c r="IX97" i="28"/>
  <c r="ID97" i="28"/>
  <c r="OO97" i="28"/>
  <c r="NE97" i="28"/>
  <c r="LU97" i="28"/>
  <c r="KM97" i="28"/>
  <c r="JP97" i="28"/>
  <c r="IT97" i="28"/>
  <c r="IC97" i="28"/>
  <c r="OL97" i="28"/>
  <c r="NB97" i="28"/>
  <c r="LR97" i="28"/>
  <c r="KL97" i="28"/>
  <c r="JO97" i="28"/>
  <c r="IS97" i="28"/>
  <c r="HZ97" i="28"/>
  <c r="OC97" i="28"/>
  <c r="KX97" i="28"/>
  <c r="IQ97" i="28"/>
  <c r="NZ97" i="28"/>
  <c r="KK97" i="28"/>
  <c r="IP97" i="28"/>
  <c r="MU97" i="28"/>
  <c r="KC97" i="28"/>
  <c r="IG97" i="28"/>
  <c r="MT97" i="28"/>
  <c r="KB97" i="28"/>
  <c r="HW97" i="28"/>
  <c r="PO97" i="28"/>
  <c r="MS97" i="28"/>
  <c r="JY97" i="28"/>
  <c r="U97" i="28"/>
  <c r="PN97" i="28"/>
  <c r="MP97" i="28"/>
  <c r="JN97" i="28"/>
  <c r="S97" i="28"/>
  <c r="PM97" i="28"/>
  <c r="MG97" i="28"/>
  <c r="JM97" i="28"/>
  <c r="JJ97" i="28"/>
  <c r="JF97" i="28"/>
  <c r="PJ97" i="28"/>
  <c r="JC97" i="28"/>
  <c r="PA97" i="28"/>
  <c r="IR97" i="28"/>
  <c r="OE97" i="28"/>
  <c r="IO97" i="28"/>
  <c r="OD97" i="28"/>
  <c r="NQ97" i="28"/>
  <c r="LK97" i="28"/>
  <c r="LF97" i="28"/>
  <c r="LJ97" i="28"/>
  <c r="LI97" i="28"/>
  <c r="KH97" i="28"/>
  <c r="HL92" i="28"/>
  <c r="GZ92" i="28"/>
  <c r="GN92" i="28"/>
  <c r="GB92" i="28"/>
  <c r="FP92" i="28"/>
  <c r="FD92" i="28"/>
  <c r="ER92" i="28"/>
  <c r="EF92" i="28"/>
  <c r="DT92" i="28"/>
  <c r="HK92" i="28"/>
  <c r="GY92" i="28"/>
  <c r="GM92" i="28"/>
  <c r="GA92" i="28"/>
  <c r="FO92" i="28"/>
  <c r="FC92" i="28"/>
  <c r="EQ92" i="28"/>
  <c r="EE92" i="28"/>
  <c r="DS92" i="28"/>
  <c r="DG92" i="28"/>
  <c r="CU92" i="28"/>
  <c r="CI92" i="28"/>
  <c r="BW92" i="28"/>
  <c r="BK92" i="28"/>
  <c r="AY92" i="28"/>
  <c r="AM92" i="28"/>
  <c r="HV92" i="28"/>
  <c r="HJ92" i="28"/>
  <c r="GX92" i="28"/>
  <c r="GL92" i="28"/>
  <c r="FZ92" i="28"/>
  <c r="FN92" i="28"/>
  <c r="FB92" i="28"/>
  <c r="EP92" i="28"/>
  <c r="ED92" i="28"/>
  <c r="DR92" i="28"/>
  <c r="DF92" i="28"/>
  <c r="CT92" i="28"/>
  <c r="CH92" i="28"/>
  <c r="BV92" i="28"/>
  <c r="BJ92" i="28"/>
  <c r="AX92" i="28"/>
  <c r="AL92" i="28"/>
  <c r="HU92" i="28"/>
  <c r="HI92" i="28"/>
  <c r="GW92" i="28"/>
  <c r="HT92" i="28"/>
  <c r="HH92" i="28"/>
  <c r="GV92" i="28"/>
  <c r="GJ92" i="28"/>
  <c r="FX92" i="28"/>
  <c r="FL92" i="28"/>
  <c r="EZ92" i="28"/>
  <c r="EN92" i="28"/>
  <c r="EB92" i="28"/>
  <c r="DP92" i="28"/>
  <c r="DD92" i="28"/>
  <c r="CR92" i="28"/>
  <c r="CF92" i="28"/>
  <c r="BT92" i="28"/>
  <c r="BH92" i="28"/>
  <c r="AV92" i="28"/>
  <c r="AJ92" i="28"/>
  <c r="HS92" i="28"/>
  <c r="HG92" i="28"/>
  <c r="GU92" i="28"/>
  <c r="GI92" i="28"/>
  <c r="FW92" i="28"/>
  <c r="FK92" i="28"/>
  <c r="EY92" i="28"/>
  <c r="EM92" i="28"/>
  <c r="EA92" i="28"/>
  <c r="DO92" i="28"/>
  <c r="DC92" i="28"/>
  <c r="CQ92" i="28"/>
  <c r="CE92" i="28"/>
  <c r="BS92" i="28"/>
  <c r="BG92" i="28"/>
  <c r="AU92" i="28"/>
  <c r="AI92" i="28"/>
  <c r="HR92" i="28"/>
  <c r="HF92" i="28"/>
  <c r="GT92" i="28"/>
  <c r="GH92" i="28"/>
  <c r="FV92" i="28"/>
  <c r="FJ92" i="28"/>
  <c r="EX92" i="28"/>
  <c r="EL92" i="28"/>
  <c r="DZ92" i="28"/>
  <c r="DN92" i="28"/>
  <c r="DB92" i="28"/>
  <c r="CP92" i="28"/>
  <c r="CD92" i="28"/>
  <c r="BR92" i="28"/>
  <c r="BF92" i="28"/>
  <c r="AT92" i="28"/>
  <c r="AH92" i="28"/>
  <c r="HQ92" i="28"/>
  <c r="HE92" i="28"/>
  <c r="GS92" i="28"/>
  <c r="GG92" i="28"/>
  <c r="FU92" i="28"/>
  <c r="FI92" i="28"/>
  <c r="EW92" i="28"/>
  <c r="EK92" i="28"/>
  <c r="DY92" i="28"/>
  <c r="DM92" i="28"/>
  <c r="DA92" i="28"/>
  <c r="CO92" i="28"/>
  <c r="CC92" i="28"/>
  <c r="BQ92" i="28"/>
  <c r="BE92" i="28"/>
  <c r="AS92" i="28"/>
  <c r="AG92" i="28"/>
  <c r="HP92" i="28"/>
  <c r="HD92" i="28"/>
  <c r="GR92" i="28"/>
  <c r="GF92" i="28"/>
  <c r="FT92" i="28"/>
  <c r="FH92" i="28"/>
  <c r="EV92" i="28"/>
  <c r="EJ92" i="28"/>
  <c r="DX92" i="28"/>
  <c r="DL92" i="28"/>
  <c r="CZ92" i="28"/>
  <c r="CN92" i="28"/>
  <c r="CB92" i="28"/>
  <c r="BP92" i="28"/>
  <c r="BD92" i="28"/>
  <c r="AR92" i="28"/>
  <c r="AF92" i="28"/>
  <c r="GK92" i="28"/>
  <c r="FA92" i="28"/>
  <c r="DQ92" i="28"/>
  <c r="CL92" i="28"/>
  <c r="BL92" i="28"/>
  <c r="AE92" i="28"/>
  <c r="GE92" i="28"/>
  <c r="EU92" i="28"/>
  <c r="DK92" i="28"/>
  <c r="CK92" i="28"/>
  <c r="BI92" i="28"/>
  <c r="AD92" i="28"/>
  <c r="GD92" i="28"/>
  <c r="ET92" i="28"/>
  <c r="DJ92" i="28"/>
  <c r="CJ92" i="28"/>
  <c r="BC92" i="28"/>
  <c r="HO92" i="28"/>
  <c r="GC92" i="28"/>
  <c r="ES92" i="28"/>
  <c r="DI92" i="28"/>
  <c r="CG92" i="28"/>
  <c r="BB92" i="28"/>
  <c r="HN92" i="28"/>
  <c r="FY92" i="28"/>
  <c r="EO92" i="28"/>
  <c r="DH92" i="28"/>
  <c r="CA92" i="28"/>
  <c r="BA92" i="28"/>
  <c r="HM92" i="28"/>
  <c r="FS92" i="28"/>
  <c r="EI92" i="28"/>
  <c r="DE92" i="28"/>
  <c r="BZ92" i="28"/>
  <c r="AZ92" i="28"/>
  <c r="HC92" i="28"/>
  <c r="FR92" i="28"/>
  <c r="EH92" i="28"/>
  <c r="CY92" i="28"/>
  <c r="BY92" i="28"/>
  <c r="AW92" i="28"/>
  <c r="HB92" i="28"/>
  <c r="FQ92" i="28"/>
  <c r="EG92" i="28"/>
  <c r="CX92" i="28"/>
  <c r="BX92" i="28"/>
  <c r="AQ92" i="28"/>
  <c r="HA92" i="28"/>
  <c r="FM92" i="28"/>
  <c r="EC92" i="28"/>
  <c r="CW92" i="28"/>
  <c r="BU92" i="28"/>
  <c r="AP92" i="28"/>
  <c r="DV92" i="28"/>
  <c r="DU92" i="28"/>
  <c r="CV92" i="28"/>
  <c r="CS92" i="28"/>
  <c r="CM92" i="28"/>
  <c r="GQ92" i="28"/>
  <c r="BO92" i="28"/>
  <c r="GP92" i="28"/>
  <c r="BN92" i="28"/>
  <c r="GO92" i="28"/>
  <c r="BM92" i="28"/>
  <c r="FG92" i="28"/>
  <c r="AO92" i="28"/>
  <c r="AN92" i="28"/>
  <c r="AK92" i="28"/>
  <c r="FF92" i="28"/>
  <c r="FE92" i="28"/>
  <c r="DW92" i="28"/>
  <c r="PL60" i="28"/>
  <c r="OZ60" i="28"/>
  <c r="ON60" i="28"/>
  <c r="OB60" i="28"/>
  <c r="NP60" i="28"/>
  <c r="ND60" i="28"/>
  <c r="MR60" i="28"/>
  <c r="MF60" i="28"/>
  <c r="LT60" i="28"/>
  <c r="LH60" i="28"/>
  <c r="KV60" i="28"/>
  <c r="KJ60" i="28"/>
  <c r="JX60" i="28"/>
  <c r="JL60" i="28"/>
  <c r="IZ60" i="28"/>
  <c r="IN60" i="28"/>
  <c r="IB60" i="28"/>
  <c r="PK60" i="28"/>
  <c r="OY60" i="28"/>
  <c r="OM60" i="28"/>
  <c r="OA60" i="28"/>
  <c r="NO60" i="28"/>
  <c r="NC60" i="28"/>
  <c r="MQ60" i="28"/>
  <c r="ME60" i="28"/>
  <c r="LS60" i="28"/>
  <c r="LG60" i="28"/>
  <c r="KU60" i="28"/>
  <c r="KI60" i="28"/>
  <c r="JW60" i="28"/>
  <c r="JK60" i="28"/>
  <c r="IY60" i="28"/>
  <c r="IM60" i="28"/>
  <c r="IA60" i="28"/>
  <c r="PI60" i="28"/>
  <c r="OW60" i="28"/>
  <c r="OK60" i="28"/>
  <c r="NY60" i="28"/>
  <c r="NM60" i="28"/>
  <c r="NA60" i="28"/>
  <c r="MO60" i="28"/>
  <c r="MC60" i="28"/>
  <c r="LQ60" i="28"/>
  <c r="LE60" i="28"/>
  <c r="KS60" i="28"/>
  <c r="KG60" i="28"/>
  <c r="JU60" i="28"/>
  <c r="JI60" i="28"/>
  <c r="IW60" i="28"/>
  <c r="IK60" i="28"/>
  <c r="HY60" i="28"/>
  <c r="PH60" i="28"/>
  <c r="OV60" i="28"/>
  <c r="OJ60" i="28"/>
  <c r="NX60" i="28"/>
  <c r="NL60" i="28"/>
  <c r="MZ60" i="28"/>
  <c r="MN60" i="28"/>
  <c r="MB60" i="28"/>
  <c r="LP60" i="28"/>
  <c r="LD60" i="28"/>
  <c r="KR60" i="28"/>
  <c r="KF60" i="28"/>
  <c r="JT60" i="28"/>
  <c r="JH60" i="28"/>
  <c r="IV60" i="28"/>
  <c r="IJ60" i="28"/>
  <c r="HX60" i="28"/>
  <c r="PG60" i="28"/>
  <c r="OU60" i="28"/>
  <c r="OI60" i="28"/>
  <c r="NW60" i="28"/>
  <c r="NK60" i="28"/>
  <c r="MY60" i="28"/>
  <c r="MM60" i="28"/>
  <c r="MA60" i="28"/>
  <c r="LO60" i="28"/>
  <c r="LC60" i="28"/>
  <c r="KQ60" i="28"/>
  <c r="KE60" i="28"/>
  <c r="JS60" i="28"/>
  <c r="JG60" i="28"/>
  <c r="IU60" i="28"/>
  <c r="II60" i="28"/>
  <c r="HW60" i="28"/>
  <c r="PF60" i="28"/>
  <c r="OT60" i="28"/>
  <c r="OH60" i="28"/>
  <c r="NV60" i="28"/>
  <c r="NJ60" i="28"/>
  <c r="MX60" i="28"/>
  <c r="ML60" i="28"/>
  <c r="LZ60" i="28"/>
  <c r="LN60" i="28"/>
  <c r="LB60" i="28"/>
  <c r="KP60" i="28"/>
  <c r="KD60" i="28"/>
  <c r="JR60" i="28"/>
  <c r="JF60" i="28"/>
  <c r="IT60" i="28"/>
  <c r="IH60" i="28"/>
  <c r="PE60" i="28"/>
  <c r="OS60" i="28"/>
  <c r="OG60" i="28"/>
  <c r="NU60" i="28"/>
  <c r="NI60" i="28"/>
  <c r="MW60" i="28"/>
  <c r="MK60" i="28"/>
  <c r="LY60" i="28"/>
  <c r="LM60" i="28"/>
  <c r="LA60" i="28"/>
  <c r="KO60" i="28"/>
  <c r="KC60" i="28"/>
  <c r="JQ60" i="28"/>
  <c r="JE60" i="28"/>
  <c r="IS60" i="28"/>
  <c r="IG60" i="28"/>
  <c r="PO60" i="28"/>
  <c r="OO60" i="28"/>
  <c r="NH60" i="28"/>
  <c r="MH60" i="28"/>
  <c r="LF60" i="28"/>
  <c r="KA60" i="28"/>
  <c r="JA60" i="28"/>
  <c r="PN60" i="28"/>
  <c r="OL60" i="28"/>
  <c r="NG60" i="28"/>
  <c r="MG60" i="28"/>
  <c r="KZ60" i="28"/>
  <c r="JZ60" i="28"/>
  <c r="IX60" i="28"/>
  <c r="PM60" i="28"/>
  <c r="OF60" i="28"/>
  <c r="NF60" i="28"/>
  <c r="MD60" i="28"/>
  <c r="KY60" i="28"/>
  <c r="JY60" i="28"/>
  <c r="IR60" i="28"/>
  <c r="PJ60" i="28"/>
  <c r="OE60" i="28"/>
  <c r="NE60" i="28"/>
  <c r="LX60" i="28"/>
  <c r="KX60" i="28"/>
  <c r="JV60" i="28"/>
  <c r="IQ60" i="28"/>
  <c r="PD60" i="28"/>
  <c r="OD60" i="28"/>
  <c r="NB60" i="28"/>
  <c r="LW60" i="28"/>
  <c r="KW60" i="28"/>
  <c r="JP60" i="28"/>
  <c r="IP60" i="28"/>
  <c r="U60" i="28"/>
  <c r="PC60" i="28"/>
  <c r="OC60" i="28"/>
  <c r="MV60" i="28"/>
  <c r="LV60" i="28"/>
  <c r="KT60" i="28"/>
  <c r="JO60" i="28"/>
  <c r="IO60" i="28"/>
  <c r="S60" i="28"/>
  <c r="PB60" i="28"/>
  <c r="NZ60" i="28"/>
  <c r="MU60" i="28"/>
  <c r="LU60" i="28"/>
  <c r="KN60" i="28"/>
  <c r="JN60" i="28"/>
  <c r="IL60" i="28"/>
  <c r="PA60" i="28"/>
  <c r="NT60" i="28"/>
  <c r="MT60" i="28"/>
  <c r="LR60" i="28"/>
  <c r="KM60" i="28"/>
  <c r="JM60" i="28"/>
  <c r="IF60" i="28"/>
  <c r="OX60" i="28"/>
  <c r="NS60" i="28"/>
  <c r="MS60" i="28"/>
  <c r="LL60" i="28"/>
  <c r="KL60" i="28"/>
  <c r="JJ60" i="28"/>
  <c r="IE60" i="28"/>
  <c r="MJ60" i="28"/>
  <c r="IC60" i="28"/>
  <c r="MI60" i="28"/>
  <c r="HZ60" i="28"/>
  <c r="LK60" i="28"/>
  <c r="LJ60" i="28"/>
  <c r="LI60" i="28"/>
  <c r="OR60" i="28"/>
  <c r="KK60" i="28"/>
  <c r="OQ60" i="28"/>
  <c r="KH60" i="28"/>
  <c r="OP60" i="28"/>
  <c r="KB60" i="28"/>
  <c r="NR60" i="28"/>
  <c r="JD60" i="28"/>
  <c r="NQ60" i="28"/>
  <c r="NN60" i="28"/>
  <c r="MP60" i="28"/>
  <c r="JC60" i="28"/>
  <c r="JB60" i="28"/>
  <c r="ID60" i="28"/>
  <c r="HR30" i="28"/>
  <c r="HF30" i="28"/>
  <c r="GT30" i="28"/>
  <c r="GH30" i="28"/>
  <c r="FV30" i="28"/>
  <c r="FJ30" i="28"/>
  <c r="EX30" i="28"/>
  <c r="EL30" i="28"/>
  <c r="DZ30" i="28"/>
  <c r="DN30" i="28"/>
  <c r="DB30" i="28"/>
  <c r="CP30" i="28"/>
  <c r="CD30" i="28"/>
  <c r="BR30" i="28"/>
  <c r="BF30" i="28"/>
  <c r="AT30" i="28"/>
  <c r="AH30" i="28"/>
  <c r="HQ30" i="28"/>
  <c r="HE30" i="28"/>
  <c r="GS30" i="28"/>
  <c r="GG30" i="28"/>
  <c r="FU30" i="28"/>
  <c r="FI30" i="28"/>
  <c r="EW30" i="28"/>
  <c r="EK30" i="28"/>
  <c r="DY30" i="28"/>
  <c r="DM30" i="28"/>
  <c r="DA30" i="28"/>
  <c r="CO30" i="28"/>
  <c r="CC30" i="28"/>
  <c r="BQ30" i="28"/>
  <c r="BE30" i="28"/>
  <c r="AS30" i="28"/>
  <c r="AG30" i="28"/>
  <c r="HP30" i="28"/>
  <c r="HD30" i="28"/>
  <c r="GR30" i="28"/>
  <c r="GF30" i="28"/>
  <c r="FT30" i="28"/>
  <c r="FH30" i="28"/>
  <c r="EV30" i="28"/>
  <c r="EJ30" i="28"/>
  <c r="DX30" i="28"/>
  <c r="DL30" i="28"/>
  <c r="CZ30" i="28"/>
  <c r="CN30" i="28"/>
  <c r="CB30" i="28"/>
  <c r="BP30" i="28"/>
  <c r="BD30" i="28"/>
  <c r="AR30" i="28"/>
  <c r="AF30" i="28"/>
  <c r="HO30" i="28"/>
  <c r="HC30" i="28"/>
  <c r="GQ30" i="28"/>
  <c r="GE30" i="28"/>
  <c r="FS30" i="28"/>
  <c r="FG30" i="28"/>
  <c r="EU30" i="28"/>
  <c r="EI30" i="28"/>
  <c r="DW30" i="28"/>
  <c r="DK30" i="28"/>
  <c r="CY30" i="28"/>
  <c r="CM30" i="28"/>
  <c r="CA30" i="28"/>
  <c r="BO30" i="28"/>
  <c r="BC30" i="28"/>
  <c r="AQ30" i="28"/>
  <c r="AE30" i="28"/>
  <c r="HN30" i="28"/>
  <c r="HB30" i="28"/>
  <c r="GP30" i="28"/>
  <c r="GD30" i="28"/>
  <c r="FR30" i="28"/>
  <c r="FF30" i="28"/>
  <c r="ET30" i="28"/>
  <c r="EH30" i="28"/>
  <c r="DV30" i="28"/>
  <c r="DJ30" i="28"/>
  <c r="CX30" i="28"/>
  <c r="CL30" i="28"/>
  <c r="BZ30" i="28"/>
  <c r="BN30" i="28"/>
  <c r="BB30" i="28"/>
  <c r="AP30" i="28"/>
  <c r="AD30" i="28"/>
  <c r="HM30" i="28"/>
  <c r="HA30" i="28"/>
  <c r="GO30" i="28"/>
  <c r="GC30" i="28"/>
  <c r="FQ30" i="28"/>
  <c r="FE30" i="28"/>
  <c r="ES30" i="28"/>
  <c r="EG30" i="28"/>
  <c r="DU30" i="28"/>
  <c r="DI30" i="28"/>
  <c r="CW30" i="28"/>
  <c r="CK30" i="28"/>
  <c r="BY30" i="28"/>
  <c r="BM30" i="28"/>
  <c r="BA30" i="28"/>
  <c r="AO30" i="28"/>
  <c r="HL30" i="28"/>
  <c r="GZ30" i="28"/>
  <c r="GN30" i="28"/>
  <c r="GB30" i="28"/>
  <c r="FP30" i="28"/>
  <c r="FD30" i="28"/>
  <c r="ER30" i="28"/>
  <c r="EF30" i="28"/>
  <c r="DT30" i="28"/>
  <c r="DH30" i="28"/>
  <c r="CV30" i="28"/>
  <c r="CJ30" i="28"/>
  <c r="BX30" i="28"/>
  <c r="BL30" i="28"/>
  <c r="AZ30" i="28"/>
  <c r="AN30" i="28"/>
  <c r="HK30" i="28"/>
  <c r="GY30" i="28"/>
  <c r="GM30" i="28"/>
  <c r="GA30" i="28"/>
  <c r="FO30" i="28"/>
  <c r="FC30" i="28"/>
  <c r="EQ30" i="28"/>
  <c r="EE30" i="28"/>
  <c r="DS30" i="28"/>
  <c r="DG30" i="28"/>
  <c r="CU30" i="28"/>
  <c r="CI30" i="28"/>
  <c r="BW30" i="28"/>
  <c r="BK30" i="28"/>
  <c r="AY30" i="28"/>
  <c r="AM30" i="28"/>
  <c r="HV30" i="28"/>
  <c r="HJ30" i="28"/>
  <c r="GX30" i="28"/>
  <c r="GL30" i="28"/>
  <c r="FZ30" i="28"/>
  <c r="FN30" i="28"/>
  <c r="FB30" i="28"/>
  <c r="EP30" i="28"/>
  <c r="ED30" i="28"/>
  <c r="DR30" i="28"/>
  <c r="DF30" i="28"/>
  <c r="CT30" i="28"/>
  <c r="CH30" i="28"/>
  <c r="BV30" i="28"/>
  <c r="BJ30" i="28"/>
  <c r="AX30" i="28"/>
  <c r="AL30" i="28"/>
  <c r="HU30" i="28"/>
  <c r="FY30" i="28"/>
  <c r="EC30" i="28"/>
  <c r="CG30" i="28"/>
  <c r="AK30" i="28"/>
  <c r="HT30" i="28"/>
  <c r="FX30" i="28"/>
  <c r="EB30" i="28"/>
  <c r="CF30" i="28"/>
  <c r="AJ30" i="28"/>
  <c r="HS30" i="28"/>
  <c r="FW30" i="28"/>
  <c r="EA30" i="28"/>
  <c r="CE30" i="28"/>
  <c r="AI30" i="28"/>
  <c r="HI30" i="28"/>
  <c r="FM30" i="28"/>
  <c r="DQ30" i="28"/>
  <c r="BU30" i="28"/>
  <c r="HH30" i="28"/>
  <c r="FL30" i="28"/>
  <c r="DP30" i="28"/>
  <c r="BT30" i="28"/>
  <c r="HG30" i="28"/>
  <c r="FK30" i="28"/>
  <c r="DO30" i="28"/>
  <c r="BS30" i="28"/>
  <c r="GW30" i="28"/>
  <c r="FA30" i="28"/>
  <c r="DE30" i="28"/>
  <c r="BI30" i="28"/>
  <c r="GV30" i="28"/>
  <c r="EZ30" i="28"/>
  <c r="DD30" i="28"/>
  <c r="BH30" i="28"/>
  <c r="GU30" i="28"/>
  <c r="EY30" i="28"/>
  <c r="DC30" i="28"/>
  <c r="BG30" i="28"/>
  <c r="EN30" i="28"/>
  <c r="EM30" i="28"/>
  <c r="CS30" i="28"/>
  <c r="CR30" i="28"/>
  <c r="CQ30" i="28"/>
  <c r="AW30" i="28"/>
  <c r="AV30" i="28"/>
  <c r="AU30" i="28"/>
  <c r="GK30" i="28"/>
  <c r="GJ30" i="28"/>
  <c r="GI30" i="28"/>
  <c r="EO30" i="28"/>
  <c r="HU35" i="28"/>
  <c r="HI35" i="28"/>
  <c r="GW35" i="28"/>
  <c r="GK35" i="28"/>
  <c r="FY35" i="28"/>
  <c r="FM35" i="28"/>
  <c r="FA35" i="28"/>
  <c r="EO35" i="28"/>
  <c r="EC35" i="28"/>
  <c r="DQ35" i="28"/>
  <c r="DE35" i="28"/>
  <c r="CS35" i="28"/>
  <c r="CG35" i="28"/>
  <c r="BU35" i="28"/>
  <c r="BI35" i="28"/>
  <c r="AW35" i="28"/>
  <c r="AK35" i="28"/>
  <c r="HT35" i="28"/>
  <c r="HH35" i="28"/>
  <c r="GV35" i="28"/>
  <c r="GJ35" i="28"/>
  <c r="FX35" i="28"/>
  <c r="FL35" i="28"/>
  <c r="EZ35" i="28"/>
  <c r="EN35" i="28"/>
  <c r="EB35" i="28"/>
  <c r="DP35" i="28"/>
  <c r="DD35" i="28"/>
  <c r="CR35" i="28"/>
  <c r="CF35" i="28"/>
  <c r="BT35" i="28"/>
  <c r="BH35" i="28"/>
  <c r="AV35" i="28"/>
  <c r="AJ35" i="28"/>
  <c r="HS35" i="28"/>
  <c r="HG35" i="28"/>
  <c r="GU35" i="28"/>
  <c r="GI35" i="28"/>
  <c r="FW35" i="28"/>
  <c r="FK35" i="28"/>
  <c r="EY35" i="28"/>
  <c r="EM35" i="28"/>
  <c r="EA35" i="28"/>
  <c r="DO35" i="28"/>
  <c r="DC35" i="28"/>
  <c r="CQ35" i="28"/>
  <c r="CE35" i="28"/>
  <c r="BS35" i="28"/>
  <c r="BG35" i="28"/>
  <c r="AU35" i="28"/>
  <c r="AI35" i="28"/>
  <c r="HR35" i="28"/>
  <c r="HF35" i="28"/>
  <c r="GT35" i="28"/>
  <c r="GH35" i="28"/>
  <c r="FV35" i="28"/>
  <c r="FJ35" i="28"/>
  <c r="EX35" i="28"/>
  <c r="EL35" i="28"/>
  <c r="DZ35" i="28"/>
  <c r="DN35" i="28"/>
  <c r="DB35" i="28"/>
  <c r="CP35" i="28"/>
  <c r="CD35" i="28"/>
  <c r="BR35" i="28"/>
  <c r="BF35" i="28"/>
  <c r="AT35" i="28"/>
  <c r="AH35" i="28"/>
  <c r="HQ35" i="28"/>
  <c r="HE35" i="28"/>
  <c r="GS35" i="28"/>
  <c r="GG35" i="28"/>
  <c r="FU35" i="28"/>
  <c r="FI35" i="28"/>
  <c r="EW35" i="28"/>
  <c r="EK35" i="28"/>
  <c r="DY35" i="28"/>
  <c r="DM35" i="28"/>
  <c r="DA35" i="28"/>
  <c r="CO35" i="28"/>
  <c r="CC35" i="28"/>
  <c r="BQ35" i="28"/>
  <c r="BE35" i="28"/>
  <c r="AS35" i="28"/>
  <c r="AG35" i="28"/>
  <c r="HP35" i="28"/>
  <c r="HD35" i="28"/>
  <c r="GR35" i="28"/>
  <c r="GF35" i="28"/>
  <c r="FT35" i="28"/>
  <c r="FH35" i="28"/>
  <c r="EV35" i="28"/>
  <c r="EJ35" i="28"/>
  <c r="DX35" i="28"/>
  <c r="DL35" i="28"/>
  <c r="CZ35" i="28"/>
  <c r="CN35" i="28"/>
  <c r="CB35" i="28"/>
  <c r="BP35" i="28"/>
  <c r="BD35" i="28"/>
  <c r="AR35" i="28"/>
  <c r="AF35" i="28"/>
  <c r="HO35" i="28"/>
  <c r="HC35" i="28"/>
  <c r="GQ35" i="28"/>
  <c r="GE35" i="28"/>
  <c r="FS35" i="28"/>
  <c r="FG35" i="28"/>
  <c r="EU35" i="28"/>
  <c r="EI35" i="28"/>
  <c r="DW35" i="28"/>
  <c r="DK35" i="28"/>
  <c r="CY35" i="28"/>
  <c r="CM35" i="28"/>
  <c r="CA35" i="28"/>
  <c r="BO35" i="28"/>
  <c r="BC35" i="28"/>
  <c r="AQ35" i="28"/>
  <c r="AE35" i="28"/>
  <c r="HN35" i="28"/>
  <c r="HB35" i="28"/>
  <c r="GP35" i="28"/>
  <c r="GD35" i="28"/>
  <c r="FR35" i="28"/>
  <c r="FF35" i="28"/>
  <c r="ET35" i="28"/>
  <c r="EH35" i="28"/>
  <c r="DV35" i="28"/>
  <c r="DJ35" i="28"/>
  <c r="CX35" i="28"/>
  <c r="CL35" i="28"/>
  <c r="BZ35" i="28"/>
  <c r="BN35" i="28"/>
  <c r="BB35" i="28"/>
  <c r="AP35" i="28"/>
  <c r="AD35" i="28"/>
  <c r="HM35" i="28"/>
  <c r="HA35" i="28"/>
  <c r="GO35" i="28"/>
  <c r="GC35" i="28"/>
  <c r="FQ35" i="28"/>
  <c r="FE35" i="28"/>
  <c r="ES35" i="28"/>
  <c r="EG35" i="28"/>
  <c r="DU35" i="28"/>
  <c r="DI35" i="28"/>
  <c r="CW35" i="28"/>
  <c r="CK35" i="28"/>
  <c r="BY35" i="28"/>
  <c r="BM35" i="28"/>
  <c r="BA35" i="28"/>
  <c r="AO35" i="28"/>
  <c r="HK35" i="28"/>
  <c r="FO35" i="28"/>
  <c r="DS35" i="28"/>
  <c r="BW35" i="28"/>
  <c r="HJ35" i="28"/>
  <c r="FN35" i="28"/>
  <c r="DR35" i="28"/>
  <c r="BV35" i="28"/>
  <c r="GZ35" i="28"/>
  <c r="FD35" i="28"/>
  <c r="DH35" i="28"/>
  <c r="BL35" i="28"/>
  <c r="GY35" i="28"/>
  <c r="FC35" i="28"/>
  <c r="DG35" i="28"/>
  <c r="BK35" i="28"/>
  <c r="GX35" i="28"/>
  <c r="FB35" i="28"/>
  <c r="DF35" i="28"/>
  <c r="BJ35" i="28"/>
  <c r="GN35" i="28"/>
  <c r="ER35" i="28"/>
  <c r="CV35" i="28"/>
  <c r="AZ35" i="28"/>
  <c r="GM35" i="28"/>
  <c r="EQ35" i="28"/>
  <c r="CU35" i="28"/>
  <c r="AY35" i="28"/>
  <c r="GL35" i="28"/>
  <c r="EP35" i="28"/>
  <c r="CT35" i="28"/>
  <c r="AX35" i="28"/>
  <c r="GB35" i="28"/>
  <c r="EF35" i="28"/>
  <c r="CJ35" i="28"/>
  <c r="AN35" i="28"/>
  <c r="CH35" i="28"/>
  <c r="BX35" i="28"/>
  <c r="AM35" i="28"/>
  <c r="HV35" i="28"/>
  <c r="AL35" i="28"/>
  <c r="HL35" i="28"/>
  <c r="GA35" i="28"/>
  <c r="FZ35" i="28"/>
  <c r="FP35" i="28"/>
  <c r="EE35" i="28"/>
  <c r="ED35" i="28"/>
  <c r="DT35" i="28"/>
  <c r="CI35" i="28"/>
  <c r="PK29" i="28"/>
  <c r="OY29" i="28"/>
  <c r="OM29" i="28"/>
  <c r="OA29" i="28"/>
  <c r="PJ29" i="28"/>
  <c r="OX29" i="28"/>
  <c r="OL29" i="28"/>
  <c r="NZ29" i="28"/>
  <c r="PI29" i="28"/>
  <c r="OW29" i="28"/>
  <c r="OK29" i="28"/>
  <c r="NY29" i="28"/>
  <c r="PH29" i="28"/>
  <c r="OV29" i="28"/>
  <c r="OJ29" i="28"/>
  <c r="NX29" i="28"/>
  <c r="PG29" i="28"/>
  <c r="OU29" i="28"/>
  <c r="OI29" i="28"/>
  <c r="NW29" i="28"/>
  <c r="PF29" i="28"/>
  <c r="OT29" i="28"/>
  <c r="OH29" i="28"/>
  <c r="PO29" i="28"/>
  <c r="PC29" i="28"/>
  <c r="OQ29" i="28"/>
  <c r="OE29" i="28"/>
  <c r="PD29" i="28"/>
  <c r="OC29" i="28"/>
  <c r="NL29" i="28"/>
  <c r="MZ29" i="28"/>
  <c r="MN29" i="28"/>
  <c r="MB29" i="28"/>
  <c r="LP29" i="28"/>
  <c r="LD29" i="28"/>
  <c r="KR29" i="28"/>
  <c r="KF29" i="28"/>
  <c r="JT29" i="28"/>
  <c r="JH29" i="28"/>
  <c r="IV29" i="28"/>
  <c r="IJ29" i="28"/>
  <c r="HX29" i="28"/>
  <c r="PB29" i="28"/>
  <c r="OB29" i="28"/>
  <c r="NK29" i="28"/>
  <c r="MY29" i="28"/>
  <c r="MM29" i="28"/>
  <c r="MA29" i="28"/>
  <c r="LO29" i="28"/>
  <c r="LC29" i="28"/>
  <c r="KQ29" i="28"/>
  <c r="KE29" i="28"/>
  <c r="JS29" i="28"/>
  <c r="JG29" i="28"/>
  <c r="IU29" i="28"/>
  <c r="II29" i="28"/>
  <c r="HW29" i="28"/>
  <c r="PA29" i="28"/>
  <c r="NV29" i="28"/>
  <c r="NJ29" i="28"/>
  <c r="MX29" i="28"/>
  <c r="ML29" i="28"/>
  <c r="LZ29" i="28"/>
  <c r="LN29" i="28"/>
  <c r="LB29" i="28"/>
  <c r="KP29" i="28"/>
  <c r="KD29" i="28"/>
  <c r="JR29" i="28"/>
  <c r="JF29" i="28"/>
  <c r="IT29" i="28"/>
  <c r="IH29" i="28"/>
  <c r="OZ29" i="28"/>
  <c r="NU29" i="28"/>
  <c r="NI29" i="28"/>
  <c r="MW29" i="28"/>
  <c r="MK29" i="28"/>
  <c r="LY29" i="28"/>
  <c r="LM29" i="28"/>
  <c r="LA29" i="28"/>
  <c r="KO29" i="28"/>
  <c r="KC29" i="28"/>
  <c r="JQ29" i="28"/>
  <c r="JE29" i="28"/>
  <c r="IS29" i="28"/>
  <c r="IG29" i="28"/>
  <c r="OS29" i="28"/>
  <c r="NT29" i="28"/>
  <c r="NH29" i="28"/>
  <c r="MV29" i="28"/>
  <c r="MJ29" i="28"/>
  <c r="LX29" i="28"/>
  <c r="LL29" i="28"/>
  <c r="KZ29" i="28"/>
  <c r="KN29" i="28"/>
  <c r="KB29" i="28"/>
  <c r="JP29" i="28"/>
  <c r="JD29" i="28"/>
  <c r="IR29" i="28"/>
  <c r="IF29" i="28"/>
  <c r="OR29" i="28"/>
  <c r="NS29" i="28"/>
  <c r="NG29" i="28"/>
  <c r="MU29" i="28"/>
  <c r="MI29" i="28"/>
  <c r="LW29" i="28"/>
  <c r="LK29" i="28"/>
  <c r="KY29" i="28"/>
  <c r="KM29" i="28"/>
  <c r="KA29" i="28"/>
  <c r="JO29" i="28"/>
  <c r="JC29" i="28"/>
  <c r="IQ29" i="28"/>
  <c r="IE29" i="28"/>
  <c r="OP29" i="28"/>
  <c r="NR29" i="28"/>
  <c r="NF29" i="28"/>
  <c r="MT29" i="28"/>
  <c r="MH29" i="28"/>
  <c r="LV29" i="28"/>
  <c r="LJ29" i="28"/>
  <c r="KX29" i="28"/>
  <c r="KL29" i="28"/>
  <c r="JZ29" i="28"/>
  <c r="JN29" i="28"/>
  <c r="JB29" i="28"/>
  <c r="IP29" i="28"/>
  <c r="ID29" i="28"/>
  <c r="U29" i="28"/>
  <c r="OO29" i="28"/>
  <c r="NQ29" i="28"/>
  <c r="NE29" i="28"/>
  <c r="MS29" i="28"/>
  <c r="MG29" i="28"/>
  <c r="LU29" i="28"/>
  <c r="LI29" i="28"/>
  <c r="KW29" i="28"/>
  <c r="KK29" i="28"/>
  <c r="JY29" i="28"/>
  <c r="JM29" i="28"/>
  <c r="JA29" i="28"/>
  <c r="IO29" i="28"/>
  <c r="IC29" i="28"/>
  <c r="S29" i="28"/>
  <c r="PN29" i="28"/>
  <c r="ON29" i="28"/>
  <c r="NP29" i="28"/>
  <c r="ND29" i="28"/>
  <c r="MR29" i="28"/>
  <c r="MF29" i="28"/>
  <c r="LT29" i="28"/>
  <c r="LH29" i="28"/>
  <c r="KV29" i="28"/>
  <c r="KJ29" i="28"/>
  <c r="JX29" i="28"/>
  <c r="JL29" i="28"/>
  <c r="IZ29" i="28"/>
  <c r="IN29" i="28"/>
  <c r="IB29" i="28"/>
  <c r="NA29" i="28"/>
  <c r="LE29" i="28"/>
  <c r="JI29" i="28"/>
  <c r="PM29" i="28"/>
  <c r="MQ29" i="28"/>
  <c r="KU29" i="28"/>
  <c r="IY29" i="28"/>
  <c r="PL29" i="28"/>
  <c r="MP29" i="28"/>
  <c r="KT29" i="28"/>
  <c r="IX29" i="28"/>
  <c r="PE29" i="28"/>
  <c r="MO29" i="28"/>
  <c r="KS29" i="28"/>
  <c r="IW29" i="28"/>
  <c r="OG29" i="28"/>
  <c r="ME29" i="28"/>
  <c r="KI29" i="28"/>
  <c r="IM29" i="28"/>
  <c r="OF29" i="28"/>
  <c r="MD29" i="28"/>
  <c r="KH29" i="28"/>
  <c r="IL29" i="28"/>
  <c r="OD29" i="28"/>
  <c r="MC29" i="28"/>
  <c r="KG29" i="28"/>
  <c r="IK29" i="28"/>
  <c r="NO29" i="28"/>
  <c r="LS29" i="28"/>
  <c r="JW29" i="28"/>
  <c r="IA29" i="28"/>
  <c r="NN29" i="28"/>
  <c r="LR29" i="28"/>
  <c r="JV29" i="28"/>
  <c r="HZ29" i="28"/>
  <c r="NM29" i="28"/>
  <c r="NC29" i="28"/>
  <c r="NB29" i="28"/>
  <c r="LQ29" i="28"/>
  <c r="LG29" i="28"/>
  <c r="LF29" i="28"/>
  <c r="JU29" i="28"/>
  <c r="JK29" i="28"/>
  <c r="JJ29" i="28"/>
  <c r="HY29" i="28"/>
  <c r="HQ20" i="28"/>
  <c r="HE20" i="28"/>
  <c r="GS20" i="28"/>
  <c r="GG20" i="28"/>
  <c r="FU20" i="28"/>
  <c r="FI20" i="28"/>
  <c r="EW20" i="28"/>
  <c r="EK20" i="28"/>
  <c r="DY20" i="28"/>
  <c r="DM20" i="28"/>
  <c r="DA20" i="28"/>
  <c r="CO20" i="28"/>
  <c r="CC20" i="28"/>
  <c r="BQ20" i="28"/>
  <c r="BE20" i="28"/>
  <c r="AS20" i="28"/>
  <c r="AG20" i="28"/>
  <c r="HP20" i="28"/>
  <c r="HD20" i="28"/>
  <c r="GR20" i="28"/>
  <c r="GF20" i="28"/>
  <c r="FT20" i="28"/>
  <c r="FH20" i="28"/>
  <c r="EV20" i="28"/>
  <c r="EJ20" i="28"/>
  <c r="DX20" i="28"/>
  <c r="DL20" i="28"/>
  <c r="CZ20" i="28"/>
  <c r="CN20" i="28"/>
  <c r="CB20" i="28"/>
  <c r="BP20" i="28"/>
  <c r="BD20" i="28"/>
  <c r="AR20" i="28"/>
  <c r="AF20" i="28"/>
  <c r="HO20" i="28"/>
  <c r="HC20" i="28"/>
  <c r="GQ20" i="28"/>
  <c r="GE20" i="28"/>
  <c r="FS20" i="28"/>
  <c r="FG20" i="28"/>
  <c r="EU20" i="28"/>
  <c r="EI20" i="28"/>
  <c r="DW20" i="28"/>
  <c r="DK20" i="28"/>
  <c r="CY20" i="28"/>
  <c r="CM20" i="28"/>
  <c r="CA20" i="28"/>
  <c r="BO20" i="28"/>
  <c r="BC20" i="28"/>
  <c r="AQ20" i="28"/>
  <c r="AE20" i="28"/>
  <c r="HN20" i="28"/>
  <c r="HB20" i="28"/>
  <c r="GP20" i="28"/>
  <c r="GD20" i="28"/>
  <c r="FR20" i="28"/>
  <c r="FF20" i="28"/>
  <c r="ET20" i="28"/>
  <c r="EH20" i="28"/>
  <c r="DV20" i="28"/>
  <c r="DJ20" i="28"/>
  <c r="CX20" i="28"/>
  <c r="CL20" i="28"/>
  <c r="BZ20" i="28"/>
  <c r="BN20" i="28"/>
  <c r="BB20" i="28"/>
  <c r="AP20" i="28"/>
  <c r="AD20" i="28"/>
  <c r="HM20" i="28"/>
  <c r="HA20" i="28"/>
  <c r="GO20" i="28"/>
  <c r="GC20" i="28"/>
  <c r="FQ20" i="28"/>
  <c r="FE20" i="28"/>
  <c r="ES20" i="28"/>
  <c r="EG20" i="28"/>
  <c r="DU20" i="28"/>
  <c r="DI20" i="28"/>
  <c r="CW20" i="28"/>
  <c r="CK20" i="28"/>
  <c r="BY20" i="28"/>
  <c r="BM20" i="28"/>
  <c r="BA20" i="28"/>
  <c r="AO20" i="28"/>
  <c r="HL20" i="28"/>
  <c r="GZ20" i="28"/>
  <c r="GN20" i="28"/>
  <c r="GB20" i="28"/>
  <c r="FP20" i="28"/>
  <c r="FD20" i="28"/>
  <c r="ER20" i="28"/>
  <c r="EF20" i="28"/>
  <c r="DT20" i="28"/>
  <c r="DH20" i="28"/>
  <c r="CV20" i="28"/>
  <c r="CJ20" i="28"/>
  <c r="BX20" i="28"/>
  <c r="BL20" i="28"/>
  <c r="AZ20" i="28"/>
  <c r="AN20" i="28"/>
  <c r="HK20" i="28"/>
  <c r="GY20" i="28"/>
  <c r="GM20" i="28"/>
  <c r="GA20" i="28"/>
  <c r="FO20" i="28"/>
  <c r="FC20" i="28"/>
  <c r="EQ20" i="28"/>
  <c r="EE20" i="28"/>
  <c r="DS20" i="28"/>
  <c r="DG20" i="28"/>
  <c r="CU20" i="28"/>
  <c r="CI20" i="28"/>
  <c r="BW20" i="28"/>
  <c r="BK20" i="28"/>
  <c r="AY20" i="28"/>
  <c r="AM20" i="28"/>
  <c r="HV20" i="28"/>
  <c r="HJ20" i="28"/>
  <c r="GX20" i="28"/>
  <c r="GL20" i="28"/>
  <c r="FZ20" i="28"/>
  <c r="FN20" i="28"/>
  <c r="FB20" i="28"/>
  <c r="EP20" i="28"/>
  <c r="ED20" i="28"/>
  <c r="DR20" i="28"/>
  <c r="DF20" i="28"/>
  <c r="CT20" i="28"/>
  <c r="CH20" i="28"/>
  <c r="BV20" i="28"/>
  <c r="BJ20" i="28"/>
  <c r="AX20" i="28"/>
  <c r="AL20" i="28"/>
  <c r="HU20" i="28"/>
  <c r="HI20" i="28"/>
  <c r="GW20" i="28"/>
  <c r="GK20" i="28"/>
  <c r="FY20" i="28"/>
  <c r="FM20" i="28"/>
  <c r="FA20" i="28"/>
  <c r="EO20" i="28"/>
  <c r="EC20" i="28"/>
  <c r="DQ20" i="28"/>
  <c r="DE20" i="28"/>
  <c r="CS20" i="28"/>
  <c r="CG20" i="28"/>
  <c r="BU20" i="28"/>
  <c r="BI20" i="28"/>
  <c r="AW20" i="28"/>
  <c r="AK20" i="28"/>
  <c r="GH20" i="28"/>
  <c r="EL20" i="28"/>
  <c r="CP20" i="28"/>
  <c r="AT20" i="28"/>
  <c r="HT20" i="28"/>
  <c r="FX20" i="28"/>
  <c r="EB20" i="28"/>
  <c r="CF20" i="28"/>
  <c r="AJ20" i="28"/>
  <c r="HS20" i="28"/>
  <c r="FW20" i="28"/>
  <c r="EA20" i="28"/>
  <c r="CE20" i="28"/>
  <c r="AI20" i="28"/>
  <c r="HR20" i="28"/>
  <c r="FV20" i="28"/>
  <c r="DZ20" i="28"/>
  <c r="CD20" i="28"/>
  <c r="AH20" i="28"/>
  <c r="HH20" i="28"/>
  <c r="FL20" i="28"/>
  <c r="DP20" i="28"/>
  <c r="BT20" i="28"/>
  <c r="HG20" i="28"/>
  <c r="FK20" i="28"/>
  <c r="DO20" i="28"/>
  <c r="BS20" i="28"/>
  <c r="HF20" i="28"/>
  <c r="FJ20" i="28"/>
  <c r="DN20" i="28"/>
  <c r="BR20" i="28"/>
  <c r="GV20" i="28"/>
  <c r="EZ20" i="28"/>
  <c r="DD20" i="28"/>
  <c r="BH20" i="28"/>
  <c r="GU20" i="28"/>
  <c r="EY20" i="28"/>
  <c r="DC20" i="28"/>
  <c r="BG20" i="28"/>
  <c r="GT20" i="28"/>
  <c r="GJ20" i="28"/>
  <c r="GI20" i="28"/>
  <c r="AU20" i="28"/>
  <c r="EX20" i="28"/>
  <c r="BF20" i="28"/>
  <c r="EN20" i="28"/>
  <c r="AV20" i="28"/>
  <c r="EM20" i="28"/>
  <c r="DB20" i="28"/>
  <c r="CR20" i="28"/>
  <c r="CQ20" i="28"/>
  <c r="PE24" i="28"/>
  <c r="OS24" i="28"/>
  <c r="OG24" i="28"/>
  <c r="NU24" i="28"/>
  <c r="NI24" i="28"/>
  <c r="MW24" i="28"/>
  <c r="MK24" i="28"/>
  <c r="LY24" i="28"/>
  <c r="LM24" i="28"/>
  <c r="LA24" i="28"/>
  <c r="KO24" i="28"/>
  <c r="KC24" i="28"/>
  <c r="JQ24" i="28"/>
  <c r="JE24" i="28"/>
  <c r="IS24" i="28"/>
  <c r="IG24" i="28"/>
  <c r="PD24" i="28"/>
  <c r="OR24" i="28"/>
  <c r="OF24" i="28"/>
  <c r="NT24" i="28"/>
  <c r="NH24" i="28"/>
  <c r="MV24" i="28"/>
  <c r="MJ24" i="28"/>
  <c r="LX24" i="28"/>
  <c r="LL24" i="28"/>
  <c r="KZ24" i="28"/>
  <c r="KN24" i="28"/>
  <c r="KB24" i="28"/>
  <c r="JP24" i="28"/>
  <c r="JD24" i="28"/>
  <c r="IR24" i="28"/>
  <c r="IF24" i="28"/>
  <c r="PO24" i="28"/>
  <c r="PC24" i="28"/>
  <c r="OQ24" i="28"/>
  <c r="OE24" i="28"/>
  <c r="NS24" i="28"/>
  <c r="NG24" i="28"/>
  <c r="MU24" i="28"/>
  <c r="MI24" i="28"/>
  <c r="LW24" i="28"/>
  <c r="LK24" i="28"/>
  <c r="KY24" i="28"/>
  <c r="KM24" i="28"/>
  <c r="KA24" i="28"/>
  <c r="JO24" i="28"/>
  <c r="JC24" i="28"/>
  <c r="IQ24" i="28"/>
  <c r="IE24" i="28"/>
  <c r="PN24" i="28"/>
  <c r="PB24" i="28"/>
  <c r="OP24" i="28"/>
  <c r="OD24" i="28"/>
  <c r="NR24" i="28"/>
  <c r="NF24" i="28"/>
  <c r="MT24" i="28"/>
  <c r="MH24" i="28"/>
  <c r="LV24" i="28"/>
  <c r="LJ24" i="28"/>
  <c r="KX24" i="28"/>
  <c r="KL24" i="28"/>
  <c r="JZ24" i="28"/>
  <c r="JN24" i="28"/>
  <c r="JB24" i="28"/>
  <c r="IP24" i="28"/>
  <c r="ID24" i="28"/>
  <c r="U24" i="28"/>
  <c r="PM24" i="28"/>
  <c r="PA24" i="28"/>
  <c r="OO24" i="28"/>
  <c r="OC24" i="28"/>
  <c r="NQ24" i="28"/>
  <c r="NE24" i="28"/>
  <c r="MS24" i="28"/>
  <c r="MG24" i="28"/>
  <c r="LU24" i="28"/>
  <c r="LI24" i="28"/>
  <c r="KW24" i="28"/>
  <c r="KK24" i="28"/>
  <c r="JY24" i="28"/>
  <c r="JM24" i="28"/>
  <c r="JA24" i="28"/>
  <c r="IO24" i="28"/>
  <c r="IC24" i="28"/>
  <c r="S24" i="28"/>
  <c r="PL24" i="28"/>
  <c r="OZ24" i="28"/>
  <c r="ON24" i="28"/>
  <c r="OB24" i="28"/>
  <c r="NP24" i="28"/>
  <c r="ND24" i="28"/>
  <c r="MR24" i="28"/>
  <c r="MF24" i="28"/>
  <c r="LT24" i="28"/>
  <c r="LH24" i="28"/>
  <c r="KV24" i="28"/>
  <c r="KJ24" i="28"/>
  <c r="JX24" i="28"/>
  <c r="JL24" i="28"/>
  <c r="IZ24" i="28"/>
  <c r="IN24" i="28"/>
  <c r="IB24" i="28"/>
  <c r="PK24" i="28"/>
  <c r="OY24" i="28"/>
  <c r="OM24" i="28"/>
  <c r="OA24" i="28"/>
  <c r="NO24" i="28"/>
  <c r="NC24" i="28"/>
  <c r="MQ24" i="28"/>
  <c r="ME24" i="28"/>
  <c r="LS24" i="28"/>
  <c r="LG24" i="28"/>
  <c r="KU24" i="28"/>
  <c r="KI24" i="28"/>
  <c r="JW24" i="28"/>
  <c r="JK24" i="28"/>
  <c r="IY24" i="28"/>
  <c r="IM24" i="28"/>
  <c r="IA24" i="28"/>
  <c r="PJ24" i="28"/>
  <c r="OX24" i="28"/>
  <c r="OL24" i="28"/>
  <c r="NZ24" i="28"/>
  <c r="NN24" i="28"/>
  <c r="NB24" i="28"/>
  <c r="MP24" i="28"/>
  <c r="MD24" i="28"/>
  <c r="LR24" i="28"/>
  <c r="LF24" i="28"/>
  <c r="KT24" i="28"/>
  <c r="KH24" i="28"/>
  <c r="JV24" i="28"/>
  <c r="JJ24" i="28"/>
  <c r="IX24" i="28"/>
  <c r="IL24" i="28"/>
  <c r="HZ24" i="28"/>
  <c r="PI24" i="28"/>
  <c r="OW24" i="28"/>
  <c r="OK24" i="28"/>
  <c r="NY24" i="28"/>
  <c r="NM24" i="28"/>
  <c r="NA24" i="28"/>
  <c r="MO24" i="28"/>
  <c r="MC24" i="28"/>
  <c r="LQ24" i="28"/>
  <c r="LE24" i="28"/>
  <c r="KS24" i="28"/>
  <c r="KG24" i="28"/>
  <c r="JU24" i="28"/>
  <c r="JI24" i="28"/>
  <c r="IW24" i="28"/>
  <c r="IK24" i="28"/>
  <c r="HY24" i="28"/>
  <c r="PF24" i="28"/>
  <c r="NJ24" i="28"/>
  <c r="LN24" i="28"/>
  <c r="JR24" i="28"/>
  <c r="OV24" i="28"/>
  <c r="MZ24" i="28"/>
  <c r="LD24" i="28"/>
  <c r="JH24" i="28"/>
  <c r="OU24" i="28"/>
  <c r="MY24" i="28"/>
  <c r="LC24" i="28"/>
  <c r="JG24" i="28"/>
  <c r="OT24" i="28"/>
  <c r="MX24" i="28"/>
  <c r="LB24" i="28"/>
  <c r="JF24" i="28"/>
  <c r="OJ24" i="28"/>
  <c r="MN24" i="28"/>
  <c r="KR24" i="28"/>
  <c r="IV24" i="28"/>
  <c r="OI24" i="28"/>
  <c r="MM24" i="28"/>
  <c r="KQ24" i="28"/>
  <c r="IU24" i="28"/>
  <c r="OH24" i="28"/>
  <c r="ML24" i="28"/>
  <c r="KP24" i="28"/>
  <c r="IT24" i="28"/>
  <c r="NX24" i="28"/>
  <c r="MB24" i="28"/>
  <c r="KF24" i="28"/>
  <c r="IJ24" i="28"/>
  <c r="NW24" i="28"/>
  <c r="MA24" i="28"/>
  <c r="KE24" i="28"/>
  <c r="II24" i="28"/>
  <c r="NK24" i="28"/>
  <c r="LZ24" i="28"/>
  <c r="LP24" i="28"/>
  <c r="LO24" i="28"/>
  <c r="KD24" i="28"/>
  <c r="JT24" i="28"/>
  <c r="JS24" i="28"/>
  <c r="IH24" i="28"/>
  <c r="PH24" i="28"/>
  <c r="HX24" i="28"/>
  <c r="PG24" i="28"/>
  <c r="NV24" i="28"/>
  <c r="NL24" i="28"/>
  <c r="HW24" i="28"/>
  <c r="PN103" i="28"/>
  <c r="PB103" i="28"/>
  <c r="OP103" i="28"/>
  <c r="OD103" i="28"/>
  <c r="NR103" i="28"/>
  <c r="NF103" i="28"/>
  <c r="MT103" i="28"/>
  <c r="MH103" i="28"/>
  <c r="LV103" i="28"/>
  <c r="LJ103" i="28"/>
  <c r="KX103" i="28"/>
  <c r="KL103" i="28"/>
  <c r="JZ103" i="28"/>
  <c r="JN103" i="28"/>
  <c r="JB103" i="28"/>
  <c r="IP103" i="28"/>
  <c r="ID103" i="28"/>
  <c r="PM103" i="28"/>
  <c r="PA103" i="28"/>
  <c r="OO103" i="28"/>
  <c r="OC103" i="28"/>
  <c r="NQ103" i="28"/>
  <c r="NE103" i="28"/>
  <c r="MS103" i="28"/>
  <c r="MG103" i="28"/>
  <c r="LU103" i="28"/>
  <c r="LI103" i="28"/>
  <c r="KW103" i="28"/>
  <c r="KK103" i="28"/>
  <c r="JY103" i="28"/>
  <c r="JM103" i="28"/>
  <c r="JA103" i="28"/>
  <c r="IO103" i="28"/>
  <c r="IC103" i="28"/>
  <c r="S103" i="28"/>
  <c r="PL103" i="28"/>
  <c r="OZ103" i="28"/>
  <c r="ON103" i="28"/>
  <c r="OB103" i="28"/>
  <c r="NP103" i="28"/>
  <c r="ND103" i="28"/>
  <c r="MR103" i="28"/>
  <c r="MF103" i="28"/>
  <c r="LT103" i="28"/>
  <c r="LH103" i="28"/>
  <c r="KV103" i="28"/>
  <c r="KJ103" i="28"/>
  <c r="JX103" i="28"/>
  <c r="JL103" i="28"/>
  <c r="IZ103" i="28"/>
  <c r="IN103" i="28"/>
  <c r="IB103" i="28"/>
  <c r="PK103" i="28"/>
  <c r="OY103" i="28"/>
  <c r="OM103" i="28"/>
  <c r="OA103" i="28"/>
  <c r="NO103" i="28"/>
  <c r="NC103" i="28"/>
  <c r="MQ103" i="28"/>
  <c r="ME103" i="28"/>
  <c r="LS103" i="28"/>
  <c r="LG103" i="28"/>
  <c r="KU103" i="28"/>
  <c r="KI103" i="28"/>
  <c r="JW103" i="28"/>
  <c r="JK103" i="28"/>
  <c r="IY103" i="28"/>
  <c r="IM103" i="28"/>
  <c r="IA103" i="28"/>
  <c r="PJ103" i="28"/>
  <c r="OX103" i="28"/>
  <c r="OL103" i="28"/>
  <c r="NZ103" i="28"/>
  <c r="NN103" i="28"/>
  <c r="NB103" i="28"/>
  <c r="MP103" i="28"/>
  <c r="MD103" i="28"/>
  <c r="LR103" i="28"/>
  <c r="LF103" i="28"/>
  <c r="KT103" i="28"/>
  <c r="KH103" i="28"/>
  <c r="JV103" i="28"/>
  <c r="JJ103" i="28"/>
  <c r="IX103" i="28"/>
  <c r="IL103" i="28"/>
  <c r="HZ103" i="28"/>
  <c r="PI103" i="28"/>
  <c r="OW103" i="28"/>
  <c r="OK103" i="28"/>
  <c r="NY103" i="28"/>
  <c r="NM103" i="28"/>
  <c r="NA103" i="28"/>
  <c r="MO103" i="28"/>
  <c r="MC103" i="28"/>
  <c r="LQ103" i="28"/>
  <c r="LE103" i="28"/>
  <c r="KS103" i="28"/>
  <c r="KG103" i="28"/>
  <c r="JU103" i="28"/>
  <c r="JI103" i="28"/>
  <c r="IW103" i="28"/>
  <c r="IK103" i="28"/>
  <c r="HY103" i="28"/>
  <c r="PH103" i="28"/>
  <c r="OV103" i="28"/>
  <c r="OJ103" i="28"/>
  <c r="NX103" i="28"/>
  <c r="NL103" i="28"/>
  <c r="MZ103" i="28"/>
  <c r="MN103" i="28"/>
  <c r="MB103" i="28"/>
  <c r="LP103" i="28"/>
  <c r="LD103" i="28"/>
  <c r="KR103" i="28"/>
  <c r="KF103" i="28"/>
  <c r="JT103" i="28"/>
  <c r="JH103" i="28"/>
  <c r="IV103" i="28"/>
  <c r="IJ103" i="28"/>
  <c r="HX103" i="28"/>
  <c r="PF103" i="28"/>
  <c r="OT103" i="28"/>
  <c r="OH103" i="28"/>
  <c r="NV103" i="28"/>
  <c r="NJ103" i="28"/>
  <c r="MX103" i="28"/>
  <c r="ML103" i="28"/>
  <c r="LZ103" i="28"/>
  <c r="LN103" i="28"/>
  <c r="LB103" i="28"/>
  <c r="KP103" i="28"/>
  <c r="KD103" i="28"/>
  <c r="JR103" i="28"/>
  <c r="JF103" i="28"/>
  <c r="IT103" i="28"/>
  <c r="IH103" i="28"/>
  <c r="PE103" i="28"/>
  <c r="OS103" i="28"/>
  <c r="OG103" i="28"/>
  <c r="NU103" i="28"/>
  <c r="NI103" i="28"/>
  <c r="MW103" i="28"/>
  <c r="MK103" i="28"/>
  <c r="LY103" i="28"/>
  <c r="LM103" i="28"/>
  <c r="LA103" i="28"/>
  <c r="KO103" i="28"/>
  <c r="KC103" i="28"/>
  <c r="JQ103" i="28"/>
  <c r="JE103" i="28"/>
  <c r="IS103" i="28"/>
  <c r="IG103" i="28"/>
  <c r="OU103" i="28"/>
  <c r="MY103" i="28"/>
  <c r="LC103" i="28"/>
  <c r="JG103" i="28"/>
  <c r="OR103" i="28"/>
  <c r="MV103" i="28"/>
  <c r="KZ103" i="28"/>
  <c r="JD103" i="28"/>
  <c r="OQ103" i="28"/>
  <c r="MU103" i="28"/>
  <c r="KY103" i="28"/>
  <c r="JC103" i="28"/>
  <c r="OI103" i="28"/>
  <c r="MM103" i="28"/>
  <c r="KQ103" i="28"/>
  <c r="IU103" i="28"/>
  <c r="OF103" i="28"/>
  <c r="MJ103" i="28"/>
  <c r="KN103" i="28"/>
  <c r="IR103" i="28"/>
  <c r="OE103" i="28"/>
  <c r="MI103" i="28"/>
  <c r="KM103" i="28"/>
  <c r="IQ103" i="28"/>
  <c r="NW103" i="28"/>
  <c r="MA103" i="28"/>
  <c r="KE103" i="28"/>
  <c r="II103" i="28"/>
  <c r="NT103" i="28"/>
  <c r="LX103" i="28"/>
  <c r="KB103" i="28"/>
  <c r="IF103" i="28"/>
  <c r="PO103" i="28"/>
  <c r="NS103" i="28"/>
  <c r="LW103" i="28"/>
  <c r="KA103" i="28"/>
  <c r="IE103" i="28"/>
  <c r="PG103" i="28"/>
  <c r="NK103" i="28"/>
  <c r="LO103" i="28"/>
  <c r="JS103" i="28"/>
  <c r="HW103" i="28"/>
  <c r="U103" i="28"/>
  <c r="PD103" i="28"/>
  <c r="PC103" i="28"/>
  <c r="NH103" i="28"/>
  <c r="NG103" i="28"/>
  <c r="LL103" i="28"/>
  <c r="LK103" i="28"/>
  <c r="JP103" i="28"/>
  <c r="JO103" i="28"/>
  <c r="PI94" i="28"/>
  <c r="OW94" i="28"/>
  <c r="OK94" i="28"/>
  <c r="NY94" i="28"/>
  <c r="NM94" i="28"/>
  <c r="NA94" i="28"/>
  <c r="MO94" i="28"/>
  <c r="MC94" i="28"/>
  <c r="LQ94" i="28"/>
  <c r="LE94" i="28"/>
  <c r="KS94" i="28"/>
  <c r="KG94" i="28"/>
  <c r="JU94" i="28"/>
  <c r="JI94" i="28"/>
  <c r="IW94" i="28"/>
  <c r="IK94" i="28"/>
  <c r="HY94" i="28"/>
  <c r="PH94" i="28"/>
  <c r="OV94" i="28"/>
  <c r="OJ94" i="28"/>
  <c r="NX94" i="28"/>
  <c r="NL94" i="28"/>
  <c r="MZ94" i="28"/>
  <c r="MN94" i="28"/>
  <c r="MB94" i="28"/>
  <c r="LP94" i="28"/>
  <c r="LD94" i="28"/>
  <c r="KR94" i="28"/>
  <c r="KF94" i="28"/>
  <c r="JT94" i="28"/>
  <c r="JH94" i="28"/>
  <c r="IV94" i="28"/>
  <c r="IJ94" i="28"/>
  <c r="HX94" i="28"/>
  <c r="PF94" i="28"/>
  <c r="OT94" i="28"/>
  <c r="OH94" i="28"/>
  <c r="NV94" i="28"/>
  <c r="NJ94" i="28"/>
  <c r="MX94" i="28"/>
  <c r="ML94" i="28"/>
  <c r="LZ94" i="28"/>
  <c r="LN94" i="28"/>
  <c r="LB94" i="28"/>
  <c r="KP94" i="28"/>
  <c r="KD94" i="28"/>
  <c r="JR94" i="28"/>
  <c r="JF94" i="28"/>
  <c r="IT94" i="28"/>
  <c r="IH94" i="28"/>
  <c r="PE94" i="28"/>
  <c r="OS94" i="28"/>
  <c r="OG94" i="28"/>
  <c r="PD94" i="28"/>
  <c r="OR94" i="28"/>
  <c r="OF94" i="28"/>
  <c r="NT94" i="28"/>
  <c r="NH94" i="28"/>
  <c r="MV94" i="28"/>
  <c r="MJ94" i="28"/>
  <c r="LX94" i="28"/>
  <c r="LL94" i="28"/>
  <c r="KZ94" i="28"/>
  <c r="KN94" i="28"/>
  <c r="KB94" i="28"/>
  <c r="JP94" i="28"/>
  <c r="JD94" i="28"/>
  <c r="IR94" i="28"/>
  <c r="IF94" i="28"/>
  <c r="PO94" i="28"/>
  <c r="PC94" i="28"/>
  <c r="OQ94" i="28"/>
  <c r="OE94" i="28"/>
  <c r="NS94" i="28"/>
  <c r="NG94" i="28"/>
  <c r="MU94" i="28"/>
  <c r="MI94" i="28"/>
  <c r="LW94" i="28"/>
  <c r="LK94" i="28"/>
  <c r="KY94" i="28"/>
  <c r="KM94" i="28"/>
  <c r="KA94" i="28"/>
  <c r="JO94" i="28"/>
  <c r="JC94" i="28"/>
  <c r="IQ94" i="28"/>
  <c r="IE94" i="28"/>
  <c r="PN94" i="28"/>
  <c r="PB94" i="28"/>
  <c r="OP94" i="28"/>
  <c r="OD94" i="28"/>
  <c r="NR94" i="28"/>
  <c r="NF94" i="28"/>
  <c r="MT94" i="28"/>
  <c r="MH94" i="28"/>
  <c r="LV94" i="28"/>
  <c r="LJ94" i="28"/>
  <c r="KX94" i="28"/>
  <c r="KL94" i="28"/>
  <c r="JZ94" i="28"/>
  <c r="JN94" i="28"/>
  <c r="JB94" i="28"/>
  <c r="OO94" i="28"/>
  <c r="NP94" i="28"/>
  <c r="MR94" i="28"/>
  <c r="LT94" i="28"/>
  <c r="KV94" i="28"/>
  <c r="JX94" i="28"/>
  <c r="IZ94" i="28"/>
  <c r="ID94" i="28"/>
  <c r="ON94" i="28"/>
  <c r="NO94" i="28"/>
  <c r="MQ94" i="28"/>
  <c r="LS94" i="28"/>
  <c r="KU94" i="28"/>
  <c r="JW94" i="28"/>
  <c r="IY94" i="28"/>
  <c r="IC94" i="28"/>
  <c r="PM94" i="28"/>
  <c r="OM94" i="28"/>
  <c r="NN94" i="28"/>
  <c r="MP94" i="28"/>
  <c r="LR94" i="28"/>
  <c r="KT94" i="28"/>
  <c r="JV94" i="28"/>
  <c r="IX94" i="28"/>
  <c r="IB94" i="28"/>
  <c r="PL94" i="28"/>
  <c r="OL94" i="28"/>
  <c r="NK94" i="28"/>
  <c r="MM94" i="28"/>
  <c r="LO94" i="28"/>
  <c r="KQ94" i="28"/>
  <c r="JS94" i="28"/>
  <c r="IU94" i="28"/>
  <c r="IA94" i="28"/>
  <c r="U94" i="28"/>
  <c r="PK94" i="28"/>
  <c r="OI94" i="28"/>
  <c r="NI94" i="28"/>
  <c r="MK94" i="28"/>
  <c r="LM94" i="28"/>
  <c r="KO94" i="28"/>
  <c r="JQ94" i="28"/>
  <c r="IS94" i="28"/>
  <c r="HZ94" i="28"/>
  <c r="S94" i="28"/>
  <c r="PJ94" i="28"/>
  <c r="OC94" i="28"/>
  <c r="NE94" i="28"/>
  <c r="MG94" i="28"/>
  <c r="LI94" i="28"/>
  <c r="KK94" i="28"/>
  <c r="JM94" i="28"/>
  <c r="IP94" i="28"/>
  <c r="HW94" i="28"/>
  <c r="PG94" i="28"/>
  <c r="OB94" i="28"/>
  <c r="ND94" i="28"/>
  <c r="MF94" i="28"/>
  <c r="LH94" i="28"/>
  <c r="KJ94" i="28"/>
  <c r="JL94" i="28"/>
  <c r="IO94" i="28"/>
  <c r="PA94" i="28"/>
  <c r="OA94" i="28"/>
  <c r="NC94" i="28"/>
  <c r="ME94" i="28"/>
  <c r="LG94" i="28"/>
  <c r="KI94" i="28"/>
  <c r="JK94" i="28"/>
  <c r="IN94" i="28"/>
  <c r="OX94" i="28"/>
  <c r="NU94" i="28"/>
  <c r="MW94" i="28"/>
  <c r="LY94" i="28"/>
  <c r="LA94" i="28"/>
  <c r="KC94" i="28"/>
  <c r="JE94" i="28"/>
  <c r="II94" i="28"/>
  <c r="MD94" i="28"/>
  <c r="IM94" i="28"/>
  <c r="MA94" i="28"/>
  <c r="IL94" i="28"/>
  <c r="LU94" i="28"/>
  <c r="IG94" i="28"/>
  <c r="OZ94" i="28"/>
  <c r="LF94" i="28"/>
  <c r="OY94" i="28"/>
  <c r="LC94" i="28"/>
  <c r="OU94" i="28"/>
  <c r="KW94" i="28"/>
  <c r="NZ94" i="28"/>
  <c r="KH94" i="28"/>
  <c r="NW94" i="28"/>
  <c r="KE94" i="28"/>
  <c r="NQ94" i="28"/>
  <c r="JY94" i="28"/>
  <c r="NB94" i="28"/>
  <c r="MY94" i="28"/>
  <c r="MS94" i="28"/>
  <c r="JJ94" i="28"/>
  <c r="JG94" i="28"/>
  <c r="JA94" i="28"/>
  <c r="HT91" i="28"/>
  <c r="HH91" i="28"/>
  <c r="GV91" i="28"/>
  <c r="GJ91" i="28"/>
  <c r="FX91" i="28"/>
  <c r="FL91" i="28"/>
  <c r="EZ91" i="28"/>
  <c r="EN91" i="28"/>
  <c r="EB91" i="28"/>
  <c r="DP91" i="28"/>
  <c r="DD91" i="28"/>
  <c r="CR91" i="28"/>
  <c r="CF91" i="28"/>
  <c r="BT91" i="28"/>
  <c r="BH91" i="28"/>
  <c r="AV91" i="28"/>
  <c r="AJ91" i="28"/>
  <c r="HS91" i="28"/>
  <c r="HG91" i="28"/>
  <c r="GU91" i="28"/>
  <c r="GI91" i="28"/>
  <c r="FW91" i="28"/>
  <c r="FK91" i="28"/>
  <c r="EY91" i="28"/>
  <c r="EM91" i="28"/>
  <c r="EA91" i="28"/>
  <c r="DO91" i="28"/>
  <c r="DC91" i="28"/>
  <c r="CQ91" i="28"/>
  <c r="CE91" i="28"/>
  <c r="BS91" i="28"/>
  <c r="BG91" i="28"/>
  <c r="AU91" i="28"/>
  <c r="AI91" i="28"/>
  <c r="HQ91" i="28"/>
  <c r="HE91" i="28"/>
  <c r="GS91" i="28"/>
  <c r="GG91" i="28"/>
  <c r="FU91" i="28"/>
  <c r="FI91" i="28"/>
  <c r="EW91" i="28"/>
  <c r="EK91" i="28"/>
  <c r="DY91" i="28"/>
  <c r="DM91" i="28"/>
  <c r="DA91" i="28"/>
  <c r="CO91" i="28"/>
  <c r="CC91" i="28"/>
  <c r="BQ91" i="28"/>
  <c r="BE91" i="28"/>
  <c r="AS91" i="28"/>
  <c r="AG91" i="28"/>
  <c r="HP91" i="28"/>
  <c r="HD91" i="28"/>
  <c r="GR91" i="28"/>
  <c r="GF91" i="28"/>
  <c r="FT91" i="28"/>
  <c r="FH91" i="28"/>
  <c r="EV91" i="28"/>
  <c r="EJ91" i="28"/>
  <c r="DX91" i="28"/>
  <c r="DL91" i="28"/>
  <c r="CZ91" i="28"/>
  <c r="CN91" i="28"/>
  <c r="CB91" i="28"/>
  <c r="BP91" i="28"/>
  <c r="BD91" i="28"/>
  <c r="AR91" i="28"/>
  <c r="AF91" i="28"/>
  <c r="HO91" i="28"/>
  <c r="HC91" i="28"/>
  <c r="GQ91" i="28"/>
  <c r="GE91" i="28"/>
  <c r="FS91" i="28"/>
  <c r="FG91" i="28"/>
  <c r="EU91" i="28"/>
  <c r="EI91" i="28"/>
  <c r="DW91" i="28"/>
  <c r="DK91" i="28"/>
  <c r="CY91" i="28"/>
  <c r="CM91" i="28"/>
  <c r="CA91" i="28"/>
  <c r="BO91" i="28"/>
  <c r="BC91" i="28"/>
  <c r="AQ91" i="28"/>
  <c r="AE91" i="28"/>
  <c r="HN91" i="28"/>
  <c r="HB91" i="28"/>
  <c r="GP91" i="28"/>
  <c r="GD91" i="28"/>
  <c r="FR91" i="28"/>
  <c r="FF91" i="28"/>
  <c r="ET91" i="28"/>
  <c r="EH91" i="28"/>
  <c r="DV91" i="28"/>
  <c r="DJ91" i="28"/>
  <c r="CX91" i="28"/>
  <c r="CL91" i="28"/>
  <c r="BZ91" i="28"/>
  <c r="BN91" i="28"/>
  <c r="BB91" i="28"/>
  <c r="AP91" i="28"/>
  <c r="AD91" i="28"/>
  <c r="HM91" i="28"/>
  <c r="HA91" i="28"/>
  <c r="GO91" i="28"/>
  <c r="GC91" i="28"/>
  <c r="FQ91" i="28"/>
  <c r="FE91" i="28"/>
  <c r="ES91" i="28"/>
  <c r="EG91" i="28"/>
  <c r="DU91" i="28"/>
  <c r="DI91" i="28"/>
  <c r="CW91" i="28"/>
  <c r="CK91" i="28"/>
  <c r="BY91" i="28"/>
  <c r="BM91" i="28"/>
  <c r="BA91" i="28"/>
  <c r="AO91" i="28"/>
  <c r="HL91" i="28"/>
  <c r="GL91" i="28"/>
  <c r="FJ91" i="28"/>
  <c r="EE91" i="28"/>
  <c r="DE91" i="28"/>
  <c r="BX91" i="28"/>
  <c r="AX91" i="28"/>
  <c r="HK91" i="28"/>
  <c r="GK91" i="28"/>
  <c r="FD91" i="28"/>
  <c r="ED91" i="28"/>
  <c r="DB91" i="28"/>
  <c r="BW91" i="28"/>
  <c r="AW91" i="28"/>
  <c r="HJ91" i="28"/>
  <c r="GH91" i="28"/>
  <c r="FC91" i="28"/>
  <c r="EC91" i="28"/>
  <c r="CV91" i="28"/>
  <c r="BV91" i="28"/>
  <c r="AT91" i="28"/>
  <c r="HI91" i="28"/>
  <c r="GB91" i="28"/>
  <c r="FB91" i="28"/>
  <c r="DZ91" i="28"/>
  <c r="CU91" i="28"/>
  <c r="BU91" i="28"/>
  <c r="AN91" i="28"/>
  <c r="HF91" i="28"/>
  <c r="GA91" i="28"/>
  <c r="FA91" i="28"/>
  <c r="DT91" i="28"/>
  <c r="CT91" i="28"/>
  <c r="BR91" i="28"/>
  <c r="AM91" i="28"/>
  <c r="GZ91" i="28"/>
  <c r="FZ91" i="28"/>
  <c r="EX91" i="28"/>
  <c r="DS91" i="28"/>
  <c r="CS91" i="28"/>
  <c r="BL91" i="28"/>
  <c r="AL91" i="28"/>
  <c r="GY91" i="28"/>
  <c r="FY91" i="28"/>
  <c r="ER91" i="28"/>
  <c r="DR91" i="28"/>
  <c r="CP91" i="28"/>
  <c r="BK91" i="28"/>
  <c r="AK91" i="28"/>
  <c r="GX91" i="28"/>
  <c r="FV91" i="28"/>
  <c r="EQ91" i="28"/>
  <c r="DQ91" i="28"/>
  <c r="CJ91" i="28"/>
  <c r="BJ91" i="28"/>
  <c r="AH91" i="28"/>
  <c r="GW91" i="28"/>
  <c r="FP91" i="28"/>
  <c r="EP91" i="28"/>
  <c r="DN91" i="28"/>
  <c r="CI91" i="28"/>
  <c r="BI91" i="28"/>
  <c r="HR91" i="28"/>
  <c r="DF91" i="28"/>
  <c r="GT91" i="28"/>
  <c r="CH91" i="28"/>
  <c r="GN91" i="28"/>
  <c r="CG91" i="28"/>
  <c r="GM91" i="28"/>
  <c r="CD91" i="28"/>
  <c r="FO91" i="28"/>
  <c r="BF91" i="28"/>
  <c r="FN91" i="28"/>
  <c r="AZ91" i="28"/>
  <c r="FM91" i="28"/>
  <c r="AY91" i="28"/>
  <c r="EO91" i="28"/>
  <c r="EL91" i="28"/>
  <c r="DH91" i="28"/>
  <c r="DG91" i="28"/>
  <c r="HV91" i="28"/>
  <c r="HU91" i="28"/>
  <c r="EF91" i="28"/>
  <c r="PF87" i="28"/>
  <c r="OT87" i="28"/>
  <c r="OH87" i="28"/>
  <c r="NV87" i="28"/>
  <c r="NJ87" i="28"/>
  <c r="MX87" i="28"/>
  <c r="ML87" i="28"/>
  <c r="LZ87" i="28"/>
  <c r="LN87" i="28"/>
  <c r="LB87" i="28"/>
  <c r="KP87" i="28"/>
  <c r="KD87" i="28"/>
  <c r="JR87" i="28"/>
  <c r="JF87" i="28"/>
  <c r="IT87" i="28"/>
  <c r="IH87" i="28"/>
  <c r="PE87" i="28"/>
  <c r="OS87" i="28"/>
  <c r="OG87" i="28"/>
  <c r="NU87" i="28"/>
  <c r="NI87" i="28"/>
  <c r="MW87" i="28"/>
  <c r="MK87" i="28"/>
  <c r="LY87" i="28"/>
  <c r="LM87" i="28"/>
  <c r="LA87" i="28"/>
  <c r="KO87" i="28"/>
  <c r="KC87" i="28"/>
  <c r="JQ87" i="28"/>
  <c r="JE87" i="28"/>
  <c r="IS87" i="28"/>
  <c r="IG87" i="28"/>
  <c r="PO87" i="28"/>
  <c r="PC87" i="28"/>
  <c r="OQ87" i="28"/>
  <c r="OE87" i="28"/>
  <c r="NS87" i="28"/>
  <c r="NG87" i="28"/>
  <c r="MU87" i="28"/>
  <c r="MI87" i="28"/>
  <c r="LW87" i="28"/>
  <c r="LK87" i="28"/>
  <c r="KY87" i="28"/>
  <c r="KM87" i="28"/>
  <c r="KA87" i="28"/>
  <c r="JO87" i="28"/>
  <c r="JC87" i="28"/>
  <c r="IQ87" i="28"/>
  <c r="IE87" i="28"/>
  <c r="PN87" i="28"/>
  <c r="PB87" i="28"/>
  <c r="OP87" i="28"/>
  <c r="OD87" i="28"/>
  <c r="NR87" i="28"/>
  <c r="NF87" i="28"/>
  <c r="MT87" i="28"/>
  <c r="MH87" i="28"/>
  <c r="LV87" i="28"/>
  <c r="LJ87" i="28"/>
  <c r="KX87" i="28"/>
  <c r="KL87" i="28"/>
  <c r="JZ87" i="28"/>
  <c r="JN87" i="28"/>
  <c r="JB87" i="28"/>
  <c r="IP87" i="28"/>
  <c r="ID87" i="28"/>
  <c r="U87" i="28"/>
  <c r="PM87" i="28"/>
  <c r="PA87" i="28"/>
  <c r="OO87" i="28"/>
  <c r="OC87" i="28"/>
  <c r="NQ87" i="28"/>
  <c r="NE87" i="28"/>
  <c r="MS87" i="28"/>
  <c r="MG87" i="28"/>
  <c r="LU87" i="28"/>
  <c r="LI87" i="28"/>
  <c r="KW87" i="28"/>
  <c r="KK87" i="28"/>
  <c r="JY87" i="28"/>
  <c r="JM87" i="28"/>
  <c r="JA87" i="28"/>
  <c r="IO87" i="28"/>
  <c r="IC87" i="28"/>
  <c r="S87" i="28"/>
  <c r="PL87" i="28"/>
  <c r="OZ87" i="28"/>
  <c r="ON87" i="28"/>
  <c r="OB87" i="28"/>
  <c r="NP87" i="28"/>
  <c r="ND87" i="28"/>
  <c r="MR87" i="28"/>
  <c r="MF87" i="28"/>
  <c r="LT87" i="28"/>
  <c r="LH87" i="28"/>
  <c r="KV87" i="28"/>
  <c r="KJ87" i="28"/>
  <c r="JX87" i="28"/>
  <c r="JL87" i="28"/>
  <c r="IZ87" i="28"/>
  <c r="IN87" i="28"/>
  <c r="IB87" i="28"/>
  <c r="PK87" i="28"/>
  <c r="OY87" i="28"/>
  <c r="OM87" i="28"/>
  <c r="OA87" i="28"/>
  <c r="NO87" i="28"/>
  <c r="NC87" i="28"/>
  <c r="MQ87" i="28"/>
  <c r="ME87" i="28"/>
  <c r="LS87" i="28"/>
  <c r="LG87" i="28"/>
  <c r="KU87" i="28"/>
  <c r="KI87" i="28"/>
  <c r="JW87" i="28"/>
  <c r="JK87" i="28"/>
  <c r="IY87" i="28"/>
  <c r="IM87" i="28"/>
  <c r="IA87" i="28"/>
  <c r="OX87" i="28"/>
  <c r="NX87" i="28"/>
  <c r="MV87" i="28"/>
  <c r="LQ87" i="28"/>
  <c r="KQ87" i="28"/>
  <c r="JJ87" i="28"/>
  <c r="IJ87" i="28"/>
  <c r="OW87" i="28"/>
  <c r="NW87" i="28"/>
  <c r="MP87" i="28"/>
  <c r="LP87" i="28"/>
  <c r="KN87" i="28"/>
  <c r="JI87" i="28"/>
  <c r="II87" i="28"/>
  <c r="OU87" i="28"/>
  <c r="NN87" i="28"/>
  <c r="MN87" i="28"/>
  <c r="LL87" i="28"/>
  <c r="KG87" i="28"/>
  <c r="JG87" i="28"/>
  <c r="HZ87" i="28"/>
  <c r="OR87" i="28"/>
  <c r="NM87" i="28"/>
  <c r="MM87" i="28"/>
  <c r="LF87" i="28"/>
  <c r="KF87" i="28"/>
  <c r="JD87" i="28"/>
  <c r="HY87" i="28"/>
  <c r="OL87" i="28"/>
  <c r="NL87" i="28"/>
  <c r="MJ87" i="28"/>
  <c r="LE87" i="28"/>
  <c r="KE87" i="28"/>
  <c r="IX87" i="28"/>
  <c r="HX87" i="28"/>
  <c r="OK87" i="28"/>
  <c r="NK87" i="28"/>
  <c r="MD87" i="28"/>
  <c r="LD87" i="28"/>
  <c r="KB87" i="28"/>
  <c r="IW87" i="28"/>
  <c r="HW87" i="28"/>
  <c r="PJ87" i="28"/>
  <c r="OJ87" i="28"/>
  <c r="NH87" i="28"/>
  <c r="MC87" i="28"/>
  <c r="LC87" i="28"/>
  <c r="JV87" i="28"/>
  <c r="IV87" i="28"/>
  <c r="PG87" i="28"/>
  <c r="MO87" i="28"/>
  <c r="JT87" i="28"/>
  <c r="PD87" i="28"/>
  <c r="MB87" i="28"/>
  <c r="JS87" i="28"/>
  <c r="OV87" i="28"/>
  <c r="MA87" i="28"/>
  <c r="JP87" i="28"/>
  <c r="OI87" i="28"/>
  <c r="LX87" i="28"/>
  <c r="JH87" i="28"/>
  <c r="OF87" i="28"/>
  <c r="LR87" i="28"/>
  <c r="IU87" i="28"/>
  <c r="NZ87" i="28"/>
  <c r="LO87" i="28"/>
  <c r="IR87" i="28"/>
  <c r="NY87" i="28"/>
  <c r="KZ87" i="28"/>
  <c r="IL87" i="28"/>
  <c r="NT87" i="28"/>
  <c r="KT87" i="28"/>
  <c r="IK87" i="28"/>
  <c r="NB87" i="28"/>
  <c r="KS87" i="28"/>
  <c r="IF87" i="28"/>
  <c r="PI87" i="28"/>
  <c r="PH87" i="28"/>
  <c r="NA87" i="28"/>
  <c r="MZ87" i="28"/>
  <c r="MY87" i="28"/>
  <c r="KR87" i="28"/>
  <c r="KH87" i="28"/>
  <c r="JU87" i="28"/>
  <c r="HU83" i="28"/>
  <c r="HI83" i="28"/>
  <c r="GW83" i="28"/>
  <c r="GK83" i="28"/>
  <c r="FY83" i="28"/>
  <c r="FM83" i="28"/>
  <c r="FA83" i="28"/>
  <c r="EO83" i="28"/>
  <c r="EC83" i="28"/>
  <c r="DQ83" i="28"/>
  <c r="DE83" i="28"/>
  <c r="CS83" i="28"/>
  <c r="CG83" i="28"/>
  <c r="BU83" i="28"/>
  <c r="BI83" i="28"/>
  <c r="AW83" i="28"/>
  <c r="AK83" i="28"/>
  <c r="HT83" i="28"/>
  <c r="HH83" i="28"/>
  <c r="GV83" i="28"/>
  <c r="GJ83" i="28"/>
  <c r="FX83" i="28"/>
  <c r="FL83" i="28"/>
  <c r="EZ83" i="28"/>
  <c r="EN83" i="28"/>
  <c r="EB83" i="28"/>
  <c r="DP83" i="28"/>
  <c r="DD83" i="28"/>
  <c r="CR83" i="28"/>
  <c r="CF83" i="28"/>
  <c r="BT83" i="28"/>
  <c r="BH83" i="28"/>
  <c r="AV83" i="28"/>
  <c r="AJ83" i="28"/>
  <c r="HR83" i="28"/>
  <c r="HF83" i="28"/>
  <c r="GT83" i="28"/>
  <c r="GH83" i="28"/>
  <c r="FV83" i="28"/>
  <c r="FJ83" i="28"/>
  <c r="EX83" i="28"/>
  <c r="EL83" i="28"/>
  <c r="DZ83" i="28"/>
  <c r="DN83" i="28"/>
  <c r="DB83" i="28"/>
  <c r="CP83" i="28"/>
  <c r="CD83" i="28"/>
  <c r="BR83" i="28"/>
  <c r="BF83" i="28"/>
  <c r="AT83" i="28"/>
  <c r="AH83" i="28"/>
  <c r="HQ83" i="28"/>
  <c r="HP83" i="28"/>
  <c r="HD83" i="28"/>
  <c r="GR83" i="28"/>
  <c r="GF83" i="28"/>
  <c r="FT83" i="28"/>
  <c r="FH83" i="28"/>
  <c r="EV83" i="28"/>
  <c r="EJ83" i="28"/>
  <c r="DX83" i="28"/>
  <c r="DL83" i="28"/>
  <c r="CZ83" i="28"/>
  <c r="CN83" i="28"/>
  <c r="CB83" i="28"/>
  <c r="BP83" i="28"/>
  <c r="BD83" i="28"/>
  <c r="HO83" i="28"/>
  <c r="HC83" i="28"/>
  <c r="GQ83" i="28"/>
  <c r="GE83" i="28"/>
  <c r="FS83" i="28"/>
  <c r="FG83" i="28"/>
  <c r="EU83" i="28"/>
  <c r="EI83" i="28"/>
  <c r="DW83" i="28"/>
  <c r="DK83" i="28"/>
  <c r="CY83" i="28"/>
  <c r="CM83" i="28"/>
  <c r="CA83" i="28"/>
  <c r="BO83" i="28"/>
  <c r="BC83" i="28"/>
  <c r="AQ83" i="28"/>
  <c r="AE83" i="28"/>
  <c r="HN83" i="28"/>
  <c r="HB83" i="28"/>
  <c r="GP83" i="28"/>
  <c r="GD83" i="28"/>
  <c r="FR83" i="28"/>
  <c r="FF83" i="28"/>
  <c r="ET83" i="28"/>
  <c r="EH83" i="28"/>
  <c r="DV83" i="28"/>
  <c r="DJ83" i="28"/>
  <c r="CX83" i="28"/>
  <c r="CL83" i="28"/>
  <c r="BZ83" i="28"/>
  <c r="BN83" i="28"/>
  <c r="BB83" i="28"/>
  <c r="AP83" i="28"/>
  <c r="AD83" i="28"/>
  <c r="GX83" i="28"/>
  <c r="FZ83" i="28"/>
  <c r="FB83" i="28"/>
  <c r="ED83" i="28"/>
  <c r="DF83" i="28"/>
  <c r="CH83" i="28"/>
  <c r="BJ83" i="28"/>
  <c r="AM83" i="28"/>
  <c r="HV83" i="28"/>
  <c r="GU83" i="28"/>
  <c r="FW83" i="28"/>
  <c r="EY83" i="28"/>
  <c r="EA83" i="28"/>
  <c r="DC83" i="28"/>
  <c r="CE83" i="28"/>
  <c r="BG83" i="28"/>
  <c r="AL83" i="28"/>
  <c r="HM83" i="28"/>
  <c r="GO83" i="28"/>
  <c r="FQ83" i="28"/>
  <c r="ES83" i="28"/>
  <c r="DU83" i="28"/>
  <c r="CW83" i="28"/>
  <c r="BY83" i="28"/>
  <c r="BA83" i="28"/>
  <c r="AG83" i="28"/>
  <c r="HL83" i="28"/>
  <c r="GN83" i="28"/>
  <c r="FP83" i="28"/>
  <c r="ER83" i="28"/>
  <c r="DT83" i="28"/>
  <c r="CV83" i="28"/>
  <c r="BX83" i="28"/>
  <c r="AZ83" i="28"/>
  <c r="AF83" i="28"/>
  <c r="HK83" i="28"/>
  <c r="GM83" i="28"/>
  <c r="FO83" i="28"/>
  <c r="EQ83" i="28"/>
  <c r="DS83" i="28"/>
  <c r="CU83" i="28"/>
  <c r="BW83" i="28"/>
  <c r="AY83" i="28"/>
  <c r="HJ83" i="28"/>
  <c r="GL83" i="28"/>
  <c r="FN83" i="28"/>
  <c r="EP83" i="28"/>
  <c r="DR83" i="28"/>
  <c r="CT83" i="28"/>
  <c r="BV83" i="28"/>
  <c r="AX83" i="28"/>
  <c r="HG83" i="28"/>
  <c r="GI83" i="28"/>
  <c r="FK83" i="28"/>
  <c r="EM83" i="28"/>
  <c r="DO83" i="28"/>
  <c r="CQ83" i="28"/>
  <c r="BS83" i="28"/>
  <c r="AU83" i="28"/>
  <c r="HE83" i="28"/>
  <c r="FD83" i="28"/>
  <c r="DA83" i="28"/>
  <c r="AR83" i="28"/>
  <c r="HA83" i="28"/>
  <c r="FC83" i="28"/>
  <c r="CO83" i="28"/>
  <c r="AO83" i="28"/>
  <c r="GZ83" i="28"/>
  <c r="EW83" i="28"/>
  <c r="CK83" i="28"/>
  <c r="AN83" i="28"/>
  <c r="GY83" i="28"/>
  <c r="EK83" i="28"/>
  <c r="CJ83" i="28"/>
  <c r="AI83" i="28"/>
  <c r="GS83" i="28"/>
  <c r="EG83" i="28"/>
  <c r="CI83" i="28"/>
  <c r="GG83" i="28"/>
  <c r="EF83" i="28"/>
  <c r="CC83" i="28"/>
  <c r="GC83" i="28"/>
  <c r="EE83" i="28"/>
  <c r="BQ83" i="28"/>
  <c r="GB83" i="28"/>
  <c r="DY83" i="28"/>
  <c r="BM83" i="28"/>
  <c r="GA83" i="28"/>
  <c r="DM83" i="28"/>
  <c r="BL83" i="28"/>
  <c r="DG83" i="28"/>
  <c r="BK83" i="28"/>
  <c r="BE83" i="28"/>
  <c r="AS83" i="28"/>
  <c r="HS83" i="28"/>
  <c r="FU83" i="28"/>
  <c r="FI83" i="28"/>
  <c r="FE83" i="28"/>
  <c r="DH83" i="28"/>
  <c r="DI83" i="28"/>
  <c r="HS72" i="28"/>
  <c r="HG72" i="28"/>
  <c r="GU72" i="28"/>
  <c r="GI72" i="28"/>
  <c r="FW72" i="28"/>
  <c r="FK72" i="28"/>
  <c r="EY72" i="28"/>
  <c r="EM72" i="28"/>
  <c r="EA72" i="28"/>
  <c r="DO72" i="28"/>
  <c r="DC72" i="28"/>
  <c r="CQ72" i="28"/>
  <c r="CE72" i="28"/>
  <c r="BS72" i="28"/>
  <c r="BG72" i="28"/>
  <c r="AU72" i="28"/>
  <c r="AI72" i="28"/>
  <c r="HQ72" i="28"/>
  <c r="HE72" i="28"/>
  <c r="GS72" i="28"/>
  <c r="GG72" i="28"/>
  <c r="FU72" i="28"/>
  <c r="FI72" i="28"/>
  <c r="EW72" i="28"/>
  <c r="EK72" i="28"/>
  <c r="DY72" i="28"/>
  <c r="DM72" i="28"/>
  <c r="DA72" i="28"/>
  <c r="CO72" i="28"/>
  <c r="CC72" i="28"/>
  <c r="BQ72" i="28"/>
  <c r="BE72" i="28"/>
  <c r="AS72" i="28"/>
  <c r="AG72" i="28"/>
  <c r="HO72" i="28"/>
  <c r="HC72" i="28"/>
  <c r="GQ72" i="28"/>
  <c r="GE72" i="28"/>
  <c r="FS72" i="28"/>
  <c r="FG72" i="28"/>
  <c r="EU72" i="28"/>
  <c r="EI72" i="28"/>
  <c r="DW72" i="28"/>
  <c r="DK72" i="28"/>
  <c r="CY72" i="28"/>
  <c r="CM72" i="28"/>
  <c r="CA72" i="28"/>
  <c r="BO72" i="28"/>
  <c r="BC72" i="28"/>
  <c r="AQ72" i="28"/>
  <c r="AE72" i="28"/>
  <c r="HN72" i="28"/>
  <c r="HB72" i="28"/>
  <c r="GP72" i="28"/>
  <c r="GD72" i="28"/>
  <c r="FR72" i="28"/>
  <c r="FF72" i="28"/>
  <c r="ET72" i="28"/>
  <c r="EH72" i="28"/>
  <c r="DV72" i="28"/>
  <c r="DJ72" i="28"/>
  <c r="CX72" i="28"/>
  <c r="CL72" i="28"/>
  <c r="BZ72" i="28"/>
  <c r="BN72" i="28"/>
  <c r="BB72" i="28"/>
  <c r="AP72" i="28"/>
  <c r="AD72" i="28"/>
  <c r="HM72" i="28"/>
  <c r="HA72" i="28"/>
  <c r="GO72" i="28"/>
  <c r="GC72" i="28"/>
  <c r="FQ72" i="28"/>
  <c r="FE72" i="28"/>
  <c r="ES72" i="28"/>
  <c r="EG72" i="28"/>
  <c r="DU72" i="28"/>
  <c r="DI72" i="28"/>
  <c r="CW72" i="28"/>
  <c r="CK72" i="28"/>
  <c r="BY72" i="28"/>
  <c r="BM72" i="28"/>
  <c r="BA72" i="28"/>
  <c r="AO72" i="28"/>
  <c r="HL72" i="28"/>
  <c r="GZ72" i="28"/>
  <c r="GN72" i="28"/>
  <c r="GB72" i="28"/>
  <c r="FP72" i="28"/>
  <c r="FD72" i="28"/>
  <c r="ER72" i="28"/>
  <c r="EF72" i="28"/>
  <c r="DT72" i="28"/>
  <c r="DH72" i="28"/>
  <c r="CV72" i="28"/>
  <c r="CJ72" i="28"/>
  <c r="BX72" i="28"/>
  <c r="BL72" i="28"/>
  <c r="AZ72" i="28"/>
  <c r="AN72" i="28"/>
  <c r="GY72" i="28"/>
  <c r="GA72" i="28"/>
  <c r="FC72" i="28"/>
  <c r="EE72" i="28"/>
  <c r="DG72" i="28"/>
  <c r="CI72" i="28"/>
  <c r="BK72" i="28"/>
  <c r="AM72" i="28"/>
  <c r="HV72" i="28"/>
  <c r="GX72" i="28"/>
  <c r="FZ72" i="28"/>
  <c r="FB72" i="28"/>
  <c r="ED72" i="28"/>
  <c r="DF72" i="28"/>
  <c r="CH72" i="28"/>
  <c r="BJ72" i="28"/>
  <c r="AL72" i="28"/>
  <c r="HU72" i="28"/>
  <c r="GW72" i="28"/>
  <c r="FY72" i="28"/>
  <c r="FA72" i="28"/>
  <c r="EC72" i="28"/>
  <c r="DE72" i="28"/>
  <c r="CG72" i="28"/>
  <c r="BI72" i="28"/>
  <c r="AK72" i="28"/>
  <c r="HT72" i="28"/>
  <c r="GV72" i="28"/>
  <c r="FX72" i="28"/>
  <c r="EZ72" i="28"/>
  <c r="EB72" i="28"/>
  <c r="DD72" i="28"/>
  <c r="CF72" i="28"/>
  <c r="BH72" i="28"/>
  <c r="AJ72" i="28"/>
  <c r="HR72" i="28"/>
  <c r="GT72" i="28"/>
  <c r="FV72" i="28"/>
  <c r="EX72" i="28"/>
  <c r="DZ72" i="28"/>
  <c r="DB72" i="28"/>
  <c r="CD72" i="28"/>
  <c r="BF72" i="28"/>
  <c r="AH72" i="28"/>
  <c r="HP72" i="28"/>
  <c r="GR72" i="28"/>
  <c r="FT72" i="28"/>
  <c r="EV72" i="28"/>
  <c r="DX72" i="28"/>
  <c r="CZ72" i="28"/>
  <c r="CB72" i="28"/>
  <c r="BD72" i="28"/>
  <c r="AF72" i="28"/>
  <c r="HK72" i="28"/>
  <c r="GM72" i="28"/>
  <c r="FO72" i="28"/>
  <c r="EQ72" i="28"/>
  <c r="DS72" i="28"/>
  <c r="CU72" i="28"/>
  <c r="BW72" i="28"/>
  <c r="AY72" i="28"/>
  <c r="HJ72" i="28"/>
  <c r="GL72" i="28"/>
  <c r="FN72" i="28"/>
  <c r="EP72" i="28"/>
  <c r="DR72" i="28"/>
  <c r="CT72" i="28"/>
  <c r="BV72" i="28"/>
  <c r="AX72" i="28"/>
  <c r="HI72" i="28"/>
  <c r="GK72" i="28"/>
  <c r="FM72" i="28"/>
  <c r="EO72" i="28"/>
  <c r="DQ72" i="28"/>
  <c r="CS72" i="28"/>
  <c r="BU72" i="28"/>
  <c r="AW72" i="28"/>
  <c r="EJ72" i="28"/>
  <c r="AR72" i="28"/>
  <c r="HH72" i="28"/>
  <c r="DP72" i="28"/>
  <c r="HF72" i="28"/>
  <c r="DN72" i="28"/>
  <c r="HD72" i="28"/>
  <c r="DL72" i="28"/>
  <c r="GJ72" i="28"/>
  <c r="CR72" i="28"/>
  <c r="GH72" i="28"/>
  <c r="CP72" i="28"/>
  <c r="GF72" i="28"/>
  <c r="CN72" i="28"/>
  <c r="FL72" i="28"/>
  <c r="BT72" i="28"/>
  <c r="FJ72" i="28"/>
  <c r="BR72" i="28"/>
  <c r="FH72" i="28"/>
  <c r="EN72" i="28"/>
  <c r="EL72" i="28"/>
  <c r="BP72" i="28"/>
  <c r="AV72" i="28"/>
  <c r="AT72" i="28"/>
  <c r="HK65" i="28"/>
  <c r="GY65" i="28"/>
  <c r="GM65" i="28"/>
  <c r="GA65" i="28"/>
  <c r="FO65" i="28"/>
  <c r="FC65" i="28"/>
  <c r="EQ65" i="28"/>
  <c r="EE65" i="28"/>
  <c r="DS65" i="28"/>
  <c r="DG65" i="28"/>
  <c r="CU65" i="28"/>
  <c r="CI65" i="28"/>
  <c r="BW65" i="28"/>
  <c r="BK65" i="28"/>
  <c r="AY65" i="28"/>
  <c r="AM65" i="28"/>
  <c r="HV65" i="28"/>
  <c r="HJ65" i="28"/>
  <c r="GX65" i="28"/>
  <c r="GL65" i="28"/>
  <c r="FZ65" i="28"/>
  <c r="FN65" i="28"/>
  <c r="FB65" i="28"/>
  <c r="EP65" i="28"/>
  <c r="ED65" i="28"/>
  <c r="DR65" i="28"/>
  <c r="DF65" i="28"/>
  <c r="CT65" i="28"/>
  <c r="CH65" i="28"/>
  <c r="BV65" i="28"/>
  <c r="BJ65" i="28"/>
  <c r="AX65" i="28"/>
  <c r="AL65" i="28"/>
  <c r="HU65" i="28"/>
  <c r="HI65" i="28"/>
  <c r="GW65" i="28"/>
  <c r="GK65" i="28"/>
  <c r="FY65" i="28"/>
  <c r="FM65" i="28"/>
  <c r="FA65" i="28"/>
  <c r="EO65" i="28"/>
  <c r="EC65" i="28"/>
  <c r="DQ65" i="28"/>
  <c r="DE65" i="28"/>
  <c r="CS65" i="28"/>
  <c r="CG65" i="28"/>
  <c r="BU65" i="28"/>
  <c r="BI65" i="28"/>
  <c r="AW65" i="28"/>
  <c r="AK65" i="28"/>
  <c r="HT65" i="28"/>
  <c r="HH65" i="28"/>
  <c r="GV65" i="28"/>
  <c r="GJ65" i="28"/>
  <c r="FX65" i="28"/>
  <c r="FL65" i="28"/>
  <c r="EZ65" i="28"/>
  <c r="EN65" i="28"/>
  <c r="EB65" i="28"/>
  <c r="DP65" i="28"/>
  <c r="DD65" i="28"/>
  <c r="CR65" i="28"/>
  <c r="CF65" i="28"/>
  <c r="BT65" i="28"/>
  <c r="BH65" i="28"/>
  <c r="AV65" i="28"/>
  <c r="AJ65" i="28"/>
  <c r="HS65" i="28"/>
  <c r="HG65" i="28"/>
  <c r="GU65" i="28"/>
  <c r="GI65" i="28"/>
  <c r="FW65" i="28"/>
  <c r="FK65" i="28"/>
  <c r="EY65" i="28"/>
  <c r="EM65" i="28"/>
  <c r="EA65" i="28"/>
  <c r="DO65" i="28"/>
  <c r="DC65" i="28"/>
  <c r="CQ65" i="28"/>
  <c r="CE65" i="28"/>
  <c r="BS65" i="28"/>
  <c r="BG65" i="28"/>
  <c r="AU65" i="28"/>
  <c r="AI65" i="28"/>
  <c r="HR65" i="28"/>
  <c r="HF65" i="28"/>
  <c r="GT65" i="28"/>
  <c r="GH65" i="28"/>
  <c r="FV65" i="28"/>
  <c r="FJ65" i="28"/>
  <c r="EX65" i="28"/>
  <c r="EL65" i="28"/>
  <c r="DZ65" i="28"/>
  <c r="DN65" i="28"/>
  <c r="DB65" i="28"/>
  <c r="CP65" i="28"/>
  <c r="CD65" i="28"/>
  <c r="BR65" i="28"/>
  <c r="BF65" i="28"/>
  <c r="AT65" i="28"/>
  <c r="AH65" i="28"/>
  <c r="HQ65" i="28"/>
  <c r="HE65" i="28"/>
  <c r="GS65" i="28"/>
  <c r="GG65" i="28"/>
  <c r="FU65" i="28"/>
  <c r="FI65" i="28"/>
  <c r="EW65" i="28"/>
  <c r="EK65" i="28"/>
  <c r="DY65" i="28"/>
  <c r="DM65" i="28"/>
  <c r="DA65" i="28"/>
  <c r="CO65" i="28"/>
  <c r="CC65" i="28"/>
  <c r="BQ65" i="28"/>
  <c r="BE65" i="28"/>
  <c r="AS65" i="28"/>
  <c r="AG65" i="28"/>
  <c r="HP65" i="28"/>
  <c r="HD65" i="28"/>
  <c r="GR65" i="28"/>
  <c r="GF65" i="28"/>
  <c r="FT65" i="28"/>
  <c r="FH65" i="28"/>
  <c r="EV65" i="28"/>
  <c r="EJ65" i="28"/>
  <c r="DX65" i="28"/>
  <c r="DL65" i="28"/>
  <c r="CZ65" i="28"/>
  <c r="CN65" i="28"/>
  <c r="CB65" i="28"/>
  <c r="BP65" i="28"/>
  <c r="BD65" i="28"/>
  <c r="AR65" i="28"/>
  <c r="AF65" i="28"/>
  <c r="HO65" i="28"/>
  <c r="HC65" i="28"/>
  <c r="GQ65" i="28"/>
  <c r="GE65" i="28"/>
  <c r="FS65" i="28"/>
  <c r="FG65" i="28"/>
  <c r="EU65" i="28"/>
  <c r="EI65" i="28"/>
  <c r="DW65" i="28"/>
  <c r="DK65" i="28"/>
  <c r="CY65" i="28"/>
  <c r="CM65" i="28"/>
  <c r="CA65" i="28"/>
  <c r="BO65" i="28"/>
  <c r="BC65" i="28"/>
  <c r="AQ65" i="28"/>
  <c r="AE65" i="28"/>
  <c r="GB65" i="28"/>
  <c r="EF65" i="28"/>
  <c r="CJ65" i="28"/>
  <c r="AN65" i="28"/>
  <c r="HN65" i="28"/>
  <c r="FR65" i="28"/>
  <c r="DV65" i="28"/>
  <c r="BZ65" i="28"/>
  <c r="AD65" i="28"/>
  <c r="HM65" i="28"/>
  <c r="FQ65" i="28"/>
  <c r="DU65" i="28"/>
  <c r="BY65" i="28"/>
  <c r="HL65" i="28"/>
  <c r="FP65" i="28"/>
  <c r="DT65" i="28"/>
  <c r="BX65" i="28"/>
  <c r="HB65" i="28"/>
  <c r="FF65" i="28"/>
  <c r="DJ65" i="28"/>
  <c r="BN65" i="28"/>
  <c r="HA65" i="28"/>
  <c r="FE65" i="28"/>
  <c r="DI65" i="28"/>
  <c r="BM65" i="28"/>
  <c r="GZ65" i="28"/>
  <c r="FD65" i="28"/>
  <c r="DH65" i="28"/>
  <c r="BL65" i="28"/>
  <c r="GP65" i="28"/>
  <c r="ET65" i="28"/>
  <c r="CX65" i="28"/>
  <c r="BB65" i="28"/>
  <c r="GO65" i="28"/>
  <c r="ES65" i="28"/>
  <c r="CW65" i="28"/>
  <c r="BA65" i="28"/>
  <c r="GN65" i="28"/>
  <c r="GD65" i="28"/>
  <c r="GC65" i="28"/>
  <c r="ER65" i="28"/>
  <c r="EH65" i="28"/>
  <c r="EG65" i="28"/>
  <c r="CV65" i="28"/>
  <c r="CL65" i="28"/>
  <c r="CK65" i="28"/>
  <c r="AZ65" i="28"/>
  <c r="AP65" i="28"/>
  <c r="AO65" i="28"/>
  <c r="HR43" i="28"/>
  <c r="HF43" i="28"/>
  <c r="GT43" i="28"/>
  <c r="GH43" i="28"/>
  <c r="FV43" i="28"/>
  <c r="FJ43" i="28"/>
  <c r="EX43" i="28"/>
  <c r="EL43" i="28"/>
  <c r="DZ43" i="28"/>
  <c r="DN43" i="28"/>
  <c r="DB43" i="28"/>
  <c r="CP43" i="28"/>
  <c r="CD43" i="28"/>
  <c r="BR43" i="28"/>
  <c r="BF43" i="28"/>
  <c r="AT43" i="28"/>
  <c r="AH43" i="28"/>
  <c r="HQ43" i="28"/>
  <c r="HE43" i="28"/>
  <c r="GS43" i="28"/>
  <c r="GG43" i="28"/>
  <c r="FU43" i="28"/>
  <c r="FI43" i="28"/>
  <c r="EW43" i="28"/>
  <c r="EK43" i="28"/>
  <c r="DY43" i="28"/>
  <c r="DM43" i="28"/>
  <c r="DA43" i="28"/>
  <c r="CO43" i="28"/>
  <c r="CC43" i="28"/>
  <c r="BQ43" i="28"/>
  <c r="BE43" i="28"/>
  <c r="AS43" i="28"/>
  <c r="AG43" i="28"/>
  <c r="HP43" i="28"/>
  <c r="HD43" i="28"/>
  <c r="GR43" i="28"/>
  <c r="GF43" i="28"/>
  <c r="FT43" i="28"/>
  <c r="FH43" i="28"/>
  <c r="EV43" i="28"/>
  <c r="EJ43" i="28"/>
  <c r="DX43" i="28"/>
  <c r="DL43" i="28"/>
  <c r="CZ43" i="28"/>
  <c r="CN43" i="28"/>
  <c r="CB43" i="28"/>
  <c r="BP43" i="28"/>
  <c r="BD43" i="28"/>
  <c r="AR43" i="28"/>
  <c r="AF43" i="28"/>
  <c r="HO43" i="28"/>
  <c r="HC43" i="28"/>
  <c r="GQ43" i="28"/>
  <c r="GE43" i="28"/>
  <c r="FS43" i="28"/>
  <c r="FG43" i="28"/>
  <c r="EU43" i="28"/>
  <c r="EI43" i="28"/>
  <c r="DW43" i="28"/>
  <c r="DK43" i="28"/>
  <c r="CY43" i="28"/>
  <c r="CM43" i="28"/>
  <c r="CA43" i="28"/>
  <c r="BO43" i="28"/>
  <c r="BC43" i="28"/>
  <c r="AQ43" i="28"/>
  <c r="AE43" i="28"/>
  <c r="HN43" i="28"/>
  <c r="HB43" i="28"/>
  <c r="GP43" i="28"/>
  <c r="GD43" i="28"/>
  <c r="FR43" i="28"/>
  <c r="FF43" i="28"/>
  <c r="ET43" i="28"/>
  <c r="EH43" i="28"/>
  <c r="DV43" i="28"/>
  <c r="DJ43" i="28"/>
  <c r="CX43" i="28"/>
  <c r="CL43" i="28"/>
  <c r="BZ43" i="28"/>
  <c r="BN43" i="28"/>
  <c r="BB43" i="28"/>
  <c r="AP43" i="28"/>
  <c r="AD43" i="28"/>
  <c r="HM43" i="28"/>
  <c r="HA43" i="28"/>
  <c r="GO43" i="28"/>
  <c r="GC43" i="28"/>
  <c r="FQ43" i="28"/>
  <c r="FE43" i="28"/>
  <c r="ES43" i="28"/>
  <c r="EG43" i="28"/>
  <c r="DU43" i="28"/>
  <c r="DI43" i="28"/>
  <c r="CW43" i="28"/>
  <c r="CK43" i="28"/>
  <c r="BY43" i="28"/>
  <c r="BM43" i="28"/>
  <c r="BA43" i="28"/>
  <c r="AO43" i="28"/>
  <c r="HL43" i="28"/>
  <c r="GZ43" i="28"/>
  <c r="GN43" i="28"/>
  <c r="GB43" i="28"/>
  <c r="FP43" i="28"/>
  <c r="FD43" i="28"/>
  <c r="ER43" i="28"/>
  <c r="EF43" i="28"/>
  <c r="DT43" i="28"/>
  <c r="DH43" i="28"/>
  <c r="CV43" i="28"/>
  <c r="CJ43" i="28"/>
  <c r="BX43" i="28"/>
  <c r="BL43" i="28"/>
  <c r="AZ43" i="28"/>
  <c r="AN43" i="28"/>
  <c r="HK43" i="28"/>
  <c r="GY43" i="28"/>
  <c r="GM43" i="28"/>
  <c r="GA43" i="28"/>
  <c r="FO43" i="28"/>
  <c r="FC43" i="28"/>
  <c r="EQ43" i="28"/>
  <c r="EE43" i="28"/>
  <c r="DS43" i="28"/>
  <c r="DG43" i="28"/>
  <c r="CU43" i="28"/>
  <c r="CI43" i="28"/>
  <c r="BW43" i="28"/>
  <c r="BK43" i="28"/>
  <c r="AY43" i="28"/>
  <c r="AM43" i="28"/>
  <c r="HV43" i="28"/>
  <c r="HJ43" i="28"/>
  <c r="GX43" i="28"/>
  <c r="GL43" i="28"/>
  <c r="FZ43" i="28"/>
  <c r="FN43" i="28"/>
  <c r="FB43" i="28"/>
  <c r="EP43" i="28"/>
  <c r="ED43" i="28"/>
  <c r="DR43" i="28"/>
  <c r="DF43" i="28"/>
  <c r="CT43" i="28"/>
  <c r="CH43" i="28"/>
  <c r="BV43" i="28"/>
  <c r="BJ43" i="28"/>
  <c r="AX43" i="28"/>
  <c r="AL43" i="28"/>
  <c r="HH43" i="28"/>
  <c r="FL43" i="28"/>
  <c r="DP43" i="28"/>
  <c r="BT43" i="28"/>
  <c r="HG43" i="28"/>
  <c r="FK43" i="28"/>
  <c r="DO43" i="28"/>
  <c r="BS43" i="28"/>
  <c r="GW43" i="28"/>
  <c r="FA43" i="28"/>
  <c r="DE43" i="28"/>
  <c r="BI43" i="28"/>
  <c r="GV43" i="28"/>
  <c r="EZ43" i="28"/>
  <c r="DD43" i="28"/>
  <c r="BH43" i="28"/>
  <c r="GU43" i="28"/>
  <c r="EY43" i="28"/>
  <c r="DC43" i="28"/>
  <c r="BG43" i="28"/>
  <c r="GK43" i="28"/>
  <c r="EO43" i="28"/>
  <c r="CS43" i="28"/>
  <c r="AW43" i="28"/>
  <c r="GJ43" i="28"/>
  <c r="EN43" i="28"/>
  <c r="CR43" i="28"/>
  <c r="AV43" i="28"/>
  <c r="GI43" i="28"/>
  <c r="EM43" i="28"/>
  <c r="CQ43" i="28"/>
  <c r="AU43" i="28"/>
  <c r="HU43" i="28"/>
  <c r="FY43" i="28"/>
  <c r="EC43" i="28"/>
  <c r="CG43" i="28"/>
  <c r="AK43" i="28"/>
  <c r="CF43" i="28"/>
  <c r="CE43" i="28"/>
  <c r="BU43" i="28"/>
  <c r="HT43" i="28"/>
  <c r="AJ43" i="28"/>
  <c r="HS43" i="28"/>
  <c r="AI43" i="28"/>
  <c r="HI43" i="28"/>
  <c r="FX43" i="28"/>
  <c r="FW43" i="28"/>
  <c r="FM43" i="28"/>
  <c r="EB43" i="28"/>
  <c r="EA43" i="28"/>
  <c r="DQ43" i="28"/>
  <c r="HO26" i="28"/>
  <c r="HC26" i="28"/>
  <c r="GQ26" i="28"/>
  <c r="GE26" i="28"/>
  <c r="FS26" i="28"/>
  <c r="FG26" i="28"/>
  <c r="EU26" i="28"/>
  <c r="EI26" i="28"/>
  <c r="DW26" i="28"/>
  <c r="DK26" i="28"/>
  <c r="CY26" i="28"/>
  <c r="CM26" i="28"/>
  <c r="CA26" i="28"/>
  <c r="BO26" i="28"/>
  <c r="BC26" i="28"/>
  <c r="AQ26" i="28"/>
  <c r="AE26" i="28"/>
  <c r="HN26" i="28"/>
  <c r="HB26" i="28"/>
  <c r="GP26" i="28"/>
  <c r="GD26" i="28"/>
  <c r="FR26" i="28"/>
  <c r="FF26" i="28"/>
  <c r="ET26" i="28"/>
  <c r="EH26" i="28"/>
  <c r="DV26" i="28"/>
  <c r="DJ26" i="28"/>
  <c r="CX26" i="28"/>
  <c r="CL26" i="28"/>
  <c r="BZ26" i="28"/>
  <c r="BN26" i="28"/>
  <c r="BB26" i="28"/>
  <c r="AP26" i="28"/>
  <c r="AD26" i="28"/>
  <c r="HM26" i="28"/>
  <c r="HA26" i="28"/>
  <c r="GO26" i="28"/>
  <c r="GC26" i="28"/>
  <c r="FQ26" i="28"/>
  <c r="FE26" i="28"/>
  <c r="ES26" i="28"/>
  <c r="EG26" i="28"/>
  <c r="DU26" i="28"/>
  <c r="DI26" i="28"/>
  <c r="CW26" i="28"/>
  <c r="CK26" i="28"/>
  <c r="BY26" i="28"/>
  <c r="BM26" i="28"/>
  <c r="BA26" i="28"/>
  <c r="AO26" i="28"/>
  <c r="HL26" i="28"/>
  <c r="GZ26" i="28"/>
  <c r="GN26" i="28"/>
  <c r="GB26" i="28"/>
  <c r="FP26" i="28"/>
  <c r="FD26" i="28"/>
  <c r="ER26" i="28"/>
  <c r="EF26" i="28"/>
  <c r="DT26" i="28"/>
  <c r="DH26" i="28"/>
  <c r="CV26" i="28"/>
  <c r="CJ26" i="28"/>
  <c r="BX26" i="28"/>
  <c r="BL26" i="28"/>
  <c r="AZ26" i="28"/>
  <c r="AN26" i="28"/>
  <c r="HK26" i="28"/>
  <c r="GY26" i="28"/>
  <c r="GM26" i="28"/>
  <c r="GA26" i="28"/>
  <c r="FO26" i="28"/>
  <c r="FC26" i="28"/>
  <c r="EQ26" i="28"/>
  <c r="EE26" i="28"/>
  <c r="DS26" i="28"/>
  <c r="DG26" i="28"/>
  <c r="CU26" i="28"/>
  <c r="CI26" i="28"/>
  <c r="BW26" i="28"/>
  <c r="BK26" i="28"/>
  <c r="AY26" i="28"/>
  <c r="AM26" i="28"/>
  <c r="HV26" i="28"/>
  <c r="HJ26" i="28"/>
  <c r="GX26" i="28"/>
  <c r="GL26" i="28"/>
  <c r="FZ26" i="28"/>
  <c r="FN26" i="28"/>
  <c r="FB26" i="28"/>
  <c r="EP26" i="28"/>
  <c r="ED26" i="28"/>
  <c r="DR26" i="28"/>
  <c r="DF26" i="28"/>
  <c r="CT26" i="28"/>
  <c r="CH26" i="28"/>
  <c r="BV26" i="28"/>
  <c r="BJ26" i="28"/>
  <c r="AX26" i="28"/>
  <c r="AL26" i="28"/>
  <c r="HU26" i="28"/>
  <c r="HI26" i="28"/>
  <c r="GW26" i="28"/>
  <c r="GK26" i="28"/>
  <c r="FY26" i="28"/>
  <c r="FM26" i="28"/>
  <c r="FA26" i="28"/>
  <c r="EO26" i="28"/>
  <c r="EC26" i="28"/>
  <c r="DQ26" i="28"/>
  <c r="DE26" i="28"/>
  <c r="CS26" i="28"/>
  <c r="CG26" i="28"/>
  <c r="BU26" i="28"/>
  <c r="BI26" i="28"/>
  <c r="AW26" i="28"/>
  <c r="AK26" i="28"/>
  <c r="HT26" i="28"/>
  <c r="HH26" i="28"/>
  <c r="GV26" i="28"/>
  <c r="GJ26" i="28"/>
  <c r="FX26" i="28"/>
  <c r="FL26" i="28"/>
  <c r="EZ26" i="28"/>
  <c r="EN26" i="28"/>
  <c r="EB26" i="28"/>
  <c r="DP26" i="28"/>
  <c r="DD26" i="28"/>
  <c r="CR26" i="28"/>
  <c r="CF26" i="28"/>
  <c r="BT26" i="28"/>
  <c r="BH26" i="28"/>
  <c r="AV26" i="28"/>
  <c r="AJ26" i="28"/>
  <c r="HS26" i="28"/>
  <c r="HG26" i="28"/>
  <c r="GU26" i="28"/>
  <c r="GI26" i="28"/>
  <c r="FW26" i="28"/>
  <c r="FK26" i="28"/>
  <c r="EY26" i="28"/>
  <c r="EM26" i="28"/>
  <c r="EA26" i="28"/>
  <c r="DO26" i="28"/>
  <c r="DC26" i="28"/>
  <c r="CQ26" i="28"/>
  <c r="CE26" i="28"/>
  <c r="BS26" i="28"/>
  <c r="BG26" i="28"/>
  <c r="AU26" i="28"/>
  <c r="AI26" i="28"/>
  <c r="GH26" i="28"/>
  <c r="EL26" i="28"/>
  <c r="CP26" i="28"/>
  <c r="AT26" i="28"/>
  <c r="GG26" i="28"/>
  <c r="EK26" i="28"/>
  <c r="CO26" i="28"/>
  <c r="AS26" i="28"/>
  <c r="GF26" i="28"/>
  <c r="EJ26" i="28"/>
  <c r="CN26" i="28"/>
  <c r="AR26" i="28"/>
  <c r="HR26" i="28"/>
  <c r="FV26" i="28"/>
  <c r="DZ26" i="28"/>
  <c r="CD26" i="28"/>
  <c r="AH26" i="28"/>
  <c r="HQ26" i="28"/>
  <c r="FU26" i="28"/>
  <c r="DY26" i="28"/>
  <c r="CC26" i="28"/>
  <c r="AG26" i="28"/>
  <c r="HP26" i="28"/>
  <c r="FT26" i="28"/>
  <c r="DX26" i="28"/>
  <c r="CB26" i="28"/>
  <c r="AF26" i="28"/>
  <c r="HF26" i="28"/>
  <c r="FJ26" i="28"/>
  <c r="DN26" i="28"/>
  <c r="BR26" i="28"/>
  <c r="HE26" i="28"/>
  <c r="FI26" i="28"/>
  <c r="DM26" i="28"/>
  <c r="BQ26" i="28"/>
  <c r="HD26" i="28"/>
  <c r="FH26" i="28"/>
  <c r="DL26" i="28"/>
  <c r="BP26" i="28"/>
  <c r="BE26" i="28"/>
  <c r="BD26" i="28"/>
  <c r="GT26" i="28"/>
  <c r="GS26" i="28"/>
  <c r="GR26" i="28"/>
  <c r="EX26" i="28"/>
  <c r="EW26" i="28"/>
  <c r="EV26" i="28"/>
  <c r="DB26" i="28"/>
  <c r="DA26" i="28"/>
  <c r="CZ26" i="28"/>
  <c r="BF26" i="28"/>
  <c r="HN19" i="28"/>
  <c r="HB19" i="28"/>
  <c r="GP19" i="28"/>
  <c r="GD19" i="28"/>
  <c r="FR19" i="28"/>
  <c r="FF19" i="28"/>
  <c r="ET19" i="28"/>
  <c r="EH19" i="28"/>
  <c r="DV19" i="28"/>
  <c r="DJ19" i="28"/>
  <c r="CX19" i="28"/>
  <c r="CL19" i="28"/>
  <c r="BZ19" i="28"/>
  <c r="BN19" i="28"/>
  <c r="BB19" i="28"/>
  <c r="AP19" i="28"/>
  <c r="AD19" i="28"/>
  <c r="HM19" i="28"/>
  <c r="HA19" i="28"/>
  <c r="GO19" i="28"/>
  <c r="GC19" i="28"/>
  <c r="FQ19" i="28"/>
  <c r="FE19" i="28"/>
  <c r="ES19" i="28"/>
  <c r="EG19" i="28"/>
  <c r="DU19" i="28"/>
  <c r="DI19" i="28"/>
  <c r="CW19" i="28"/>
  <c r="CK19" i="28"/>
  <c r="BY19" i="28"/>
  <c r="BM19" i="28"/>
  <c r="BA19" i="28"/>
  <c r="AO19" i="28"/>
  <c r="HL19" i="28"/>
  <c r="GZ19" i="28"/>
  <c r="GN19" i="28"/>
  <c r="GB19" i="28"/>
  <c r="FP19" i="28"/>
  <c r="FD19" i="28"/>
  <c r="ER19" i="28"/>
  <c r="EF19" i="28"/>
  <c r="DT19" i="28"/>
  <c r="DH19" i="28"/>
  <c r="CV19" i="28"/>
  <c r="CJ19" i="28"/>
  <c r="BX19" i="28"/>
  <c r="BL19" i="28"/>
  <c r="AZ19" i="28"/>
  <c r="AN19" i="28"/>
  <c r="HK19" i="28"/>
  <c r="GY19" i="28"/>
  <c r="GM19" i="28"/>
  <c r="GA19" i="28"/>
  <c r="FO19" i="28"/>
  <c r="FC19" i="28"/>
  <c r="EQ19" i="28"/>
  <c r="EE19" i="28"/>
  <c r="DS19" i="28"/>
  <c r="DG19" i="28"/>
  <c r="CU19" i="28"/>
  <c r="CI19" i="28"/>
  <c r="BW19" i="28"/>
  <c r="BK19" i="28"/>
  <c r="AY19" i="28"/>
  <c r="AM19" i="28"/>
  <c r="HV19" i="28"/>
  <c r="HJ19" i="28"/>
  <c r="GX19" i="28"/>
  <c r="GL19" i="28"/>
  <c r="FZ19" i="28"/>
  <c r="FN19" i="28"/>
  <c r="FB19" i="28"/>
  <c r="EP19" i="28"/>
  <c r="ED19" i="28"/>
  <c r="DR19" i="28"/>
  <c r="DF19" i="28"/>
  <c r="CT19" i="28"/>
  <c r="CH19" i="28"/>
  <c r="BV19" i="28"/>
  <c r="BJ19" i="28"/>
  <c r="AX19" i="28"/>
  <c r="AL19" i="28"/>
  <c r="HU19" i="28"/>
  <c r="HI19" i="28"/>
  <c r="GW19" i="28"/>
  <c r="GK19" i="28"/>
  <c r="FY19" i="28"/>
  <c r="FM19" i="28"/>
  <c r="FA19" i="28"/>
  <c r="EO19" i="28"/>
  <c r="EC19" i="28"/>
  <c r="DQ19" i="28"/>
  <c r="DE19" i="28"/>
  <c r="CS19" i="28"/>
  <c r="CG19" i="28"/>
  <c r="BU19" i="28"/>
  <c r="BI19" i="28"/>
  <c r="AW19" i="28"/>
  <c r="AK19" i="28"/>
  <c r="HT19" i="28"/>
  <c r="HH19" i="28"/>
  <c r="GV19" i="28"/>
  <c r="GJ19" i="28"/>
  <c r="FX19" i="28"/>
  <c r="FL19" i="28"/>
  <c r="EZ19" i="28"/>
  <c r="EN19" i="28"/>
  <c r="EB19" i="28"/>
  <c r="DP19" i="28"/>
  <c r="DD19" i="28"/>
  <c r="CR19" i="28"/>
  <c r="CF19" i="28"/>
  <c r="BT19" i="28"/>
  <c r="BH19" i="28"/>
  <c r="AV19" i="28"/>
  <c r="AJ19" i="28"/>
  <c r="HS19" i="28"/>
  <c r="HG19" i="28"/>
  <c r="GU19" i="28"/>
  <c r="GI19" i="28"/>
  <c r="FW19" i="28"/>
  <c r="FK19" i="28"/>
  <c r="EY19" i="28"/>
  <c r="EM19" i="28"/>
  <c r="EA19" i="28"/>
  <c r="DO19" i="28"/>
  <c r="DC19" i="28"/>
  <c r="CQ19" i="28"/>
  <c r="CE19" i="28"/>
  <c r="BS19" i="28"/>
  <c r="BG19" i="28"/>
  <c r="AU19" i="28"/>
  <c r="AI19" i="28"/>
  <c r="HR19" i="28"/>
  <c r="HF19" i="28"/>
  <c r="GT19" i="28"/>
  <c r="GH19" i="28"/>
  <c r="FV19" i="28"/>
  <c r="FJ19" i="28"/>
  <c r="EX19" i="28"/>
  <c r="EL19" i="28"/>
  <c r="DZ19" i="28"/>
  <c r="DN19" i="28"/>
  <c r="DB19" i="28"/>
  <c r="CP19" i="28"/>
  <c r="CD19" i="28"/>
  <c r="BR19" i="28"/>
  <c r="BF19" i="28"/>
  <c r="AT19" i="28"/>
  <c r="AH19" i="28"/>
  <c r="GE19" i="28"/>
  <c r="EI19" i="28"/>
  <c r="CM19" i="28"/>
  <c r="AQ19" i="28"/>
  <c r="HQ19" i="28"/>
  <c r="FU19" i="28"/>
  <c r="DY19" i="28"/>
  <c r="CC19" i="28"/>
  <c r="AG19" i="28"/>
  <c r="HP19" i="28"/>
  <c r="FT19" i="28"/>
  <c r="DX19" i="28"/>
  <c r="CB19" i="28"/>
  <c r="AF19" i="28"/>
  <c r="HO19" i="28"/>
  <c r="FS19" i="28"/>
  <c r="DW19" i="28"/>
  <c r="CA19" i="28"/>
  <c r="AE19" i="28"/>
  <c r="HE19" i="28"/>
  <c r="FI19" i="28"/>
  <c r="DM19" i="28"/>
  <c r="BQ19" i="28"/>
  <c r="HD19" i="28"/>
  <c r="FH19" i="28"/>
  <c r="DL19" i="28"/>
  <c r="BP19" i="28"/>
  <c r="HC19" i="28"/>
  <c r="FG19" i="28"/>
  <c r="DK19" i="28"/>
  <c r="BO19" i="28"/>
  <c r="GS19" i="28"/>
  <c r="EW19" i="28"/>
  <c r="DA19" i="28"/>
  <c r="BE19" i="28"/>
  <c r="GR19" i="28"/>
  <c r="EV19" i="28"/>
  <c r="CZ19" i="28"/>
  <c r="BD19" i="28"/>
  <c r="CN19" i="28"/>
  <c r="CO19" i="28"/>
  <c r="BC19" i="28"/>
  <c r="AS19" i="28"/>
  <c r="CY19" i="28"/>
  <c r="AR19" i="28"/>
  <c r="GQ19" i="28"/>
  <c r="GG19" i="28"/>
  <c r="GF19" i="28"/>
  <c r="EU19" i="28"/>
  <c r="EK19" i="28"/>
  <c r="EJ19" i="28"/>
  <c r="LS10" i="28"/>
  <c r="HU31" i="28"/>
  <c r="HI31" i="28"/>
  <c r="GW31" i="28"/>
  <c r="GK31" i="28"/>
  <c r="FY31" i="28"/>
  <c r="FM31" i="28"/>
  <c r="FA31" i="28"/>
  <c r="EO31" i="28"/>
  <c r="EC31" i="28"/>
  <c r="DQ31" i="28"/>
  <c r="DE31" i="28"/>
  <c r="CS31" i="28"/>
  <c r="CG31" i="28"/>
  <c r="BU31" i="28"/>
  <c r="BI31" i="28"/>
  <c r="AW31" i="28"/>
  <c r="AK31" i="28"/>
  <c r="HT31" i="28"/>
  <c r="HH31" i="28"/>
  <c r="GV31" i="28"/>
  <c r="GJ31" i="28"/>
  <c r="FX31" i="28"/>
  <c r="FL31" i="28"/>
  <c r="EZ31" i="28"/>
  <c r="EN31" i="28"/>
  <c r="EB31" i="28"/>
  <c r="DP31" i="28"/>
  <c r="DD31" i="28"/>
  <c r="CR31" i="28"/>
  <c r="CF31" i="28"/>
  <c r="BT31" i="28"/>
  <c r="BH31" i="28"/>
  <c r="AV31" i="28"/>
  <c r="AJ31" i="28"/>
  <c r="HS31" i="28"/>
  <c r="HG31" i="28"/>
  <c r="GU31" i="28"/>
  <c r="GI31" i="28"/>
  <c r="FW31" i="28"/>
  <c r="FK31" i="28"/>
  <c r="EY31" i="28"/>
  <c r="EM31" i="28"/>
  <c r="EA31" i="28"/>
  <c r="DO31" i="28"/>
  <c r="DC31" i="28"/>
  <c r="CQ31" i="28"/>
  <c r="CE31" i="28"/>
  <c r="BS31" i="28"/>
  <c r="BG31" i="28"/>
  <c r="AU31" i="28"/>
  <c r="AI31" i="28"/>
  <c r="HR31" i="28"/>
  <c r="HF31" i="28"/>
  <c r="GT31" i="28"/>
  <c r="GH31" i="28"/>
  <c r="FV31" i="28"/>
  <c r="FJ31" i="28"/>
  <c r="EX31" i="28"/>
  <c r="EL31" i="28"/>
  <c r="DZ31" i="28"/>
  <c r="DN31" i="28"/>
  <c r="DB31" i="28"/>
  <c r="CP31" i="28"/>
  <c r="CD31" i="28"/>
  <c r="BR31" i="28"/>
  <c r="BF31" i="28"/>
  <c r="AT31" i="28"/>
  <c r="AH31" i="28"/>
  <c r="HQ31" i="28"/>
  <c r="HE31" i="28"/>
  <c r="GS31" i="28"/>
  <c r="GG31" i="28"/>
  <c r="FU31" i="28"/>
  <c r="FI31" i="28"/>
  <c r="EW31" i="28"/>
  <c r="EK31" i="28"/>
  <c r="DY31" i="28"/>
  <c r="DM31" i="28"/>
  <c r="DA31" i="28"/>
  <c r="CO31" i="28"/>
  <c r="CC31" i="28"/>
  <c r="BQ31" i="28"/>
  <c r="BE31" i="28"/>
  <c r="AS31" i="28"/>
  <c r="AG31" i="28"/>
  <c r="HP31" i="28"/>
  <c r="HD31" i="28"/>
  <c r="GR31" i="28"/>
  <c r="GF31" i="28"/>
  <c r="FT31" i="28"/>
  <c r="FH31" i="28"/>
  <c r="EV31" i="28"/>
  <c r="EJ31" i="28"/>
  <c r="DX31" i="28"/>
  <c r="DL31" i="28"/>
  <c r="CZ31" i="28"/>
  <c r="CN31" i="28"/>
  <c r="CB31" i="28"/>
  <c r="BP31" i="28"/>
  <c r="BD31" i="28"/>
  <c r="AR31" i="28"/>
  <c r="AF31" i="28"/>
  <c r="HO31" i="28"/>
  <c r="HC31" i="28"/>
  <c r="GQ31" i="28"/>
  <c r="GE31" i="28"/>
  <c r="FS31" i="28"/>
  <c r="FG31" i="28"/>
  <c r="EU31" i="28"/>
  <c r="EI31" i="28"/>
  <c r="DW31" i="28"/>
  <c r="DK31" i="28"/>
  <c r="CY31" i="28"/>
  <c r="CM31" i="28"/>
  <c r="CA31" i="28"/>
  <c r="BO31" i="28"/>
  <c r="BC31" i="28"/>
  <c r="AQ31" i="28"/>
  <c r="AE31" i="28"/>
  <c r="HN31" i="28"/>
  <c r="HB31" i="28"/>
  <c r="GP31" i="28"/>
  <c r="GD31" i="28"/>
  <c r="FR31" i="28"/>
  <c r="FF31" i="28"/>
  <c r="ET31" i="28"/>
  <c r="EH31" i="28"/>
  <c r="DV31" i="28"/>
  <c r="DJ31" i="28"/>
  <c r="CX31" i="28"/>
  <c r="CL31" i="28"/>
  <c r="BZ31" i="28"/>
  <c r="BN31" i="28"/>
  <c r="BB31" i="28"/>
  <c r="AP31" i="28"/>
  <c r="AD31" i="28"/>
  <c r="HM31" i="28"/>
  <c r="HA31" i="28"/>
  <c r="GO31" i="28"/>
  <c r="GC31" i="28"/>
  <c r="FQ31" i="28"/>
  <c r="FE31" i="28"/>
  <c r="ES31" i="28"/>
  <c r="EG31" i="28"/>
  <c r="DU31" i="28"/>
  <c r="DI31" i="28"/>
  <c r="CW31" i="28"/>
  <c r="CK31" i="28"/>
  <c r="BY31" i="28"/>
  <c r="BM31" i="28"/>
  <c r="BA31" i="28"/>
  <c r="AO31" i="28"/>
  <c r="GN31" i="28"/>
  <c r="ER31" i="28"/>
  <c r="CV31" i="28"/>
  <c r="AZ31" i="28"/>
  <c r="GM31" i="28"/>
  <c r="EQ31" i="28"/>
  <c r="CU31" i="28"/>
  <c r="AY31" i="28"/>
  <c r="GL31" i="28"/>
  <c r="EP31" i="28"/>
  <c r="CT31" i="28"/>
  <c r="AX31" i="28"/>
  <c r="GB31" i="28"/>
  <c r="EF31" i="28"/>
  <c r="CJ31" i="28"/>
  <c r="AN31" i="28"/>
  <c r="GA31" i="28"/>
  <c r="EE31" i="28"/>
  <c r="CI31" i="28"/>
  <c r="AM31" i="28"/>
  <c r="HV31" i="28"/>
  <c r="FZ31" i="28"/>
  <c r="ED31" i="28"/>
  <c r="CH31" i="28"/>
  <c r="AL31" i="28"/>
  <c r="HL31" i="28"/>
  <c r="FP31" i="28"/>
  <c r="DT31" i="28"/>
  <c r="BX31" i="28"/>
  <c r="HK31" i="28"/>
  <c r="FO31" i="28"/>
  <c r="DS31" i="28"/>
  <c r="BW31" i="28"/>
  <c r="HJ31" i="28"/>
  <c r="FN31" i="28"/>
  <c r="DR31" i="28"/>
  <c r="BV31" i="28"/>
  <c r="FD31" i="28"/>
  <c r="FC31" i="28"/>
  <c r="FB31" i="28"/>
  <c r="DH31" i="28"/>
  <c r="DG31" i="28"/>
  <c r="DF31" i="28"/>
  <c r="BL31" i="28"/>
  <c r="BK31" i="28"/>
  <c r="BJ31" i="28"/>
  <c r="GZ31" i="28"/>
  <c r="GY31" i="28"/>
  <c r="GX31" i="28"/>
  <c r="N104" i="28"/>
  <c r="PH32" i="28"/>
  <c r="OV32" i="28"/>
  <c r="OJ32" i="28"/>
  <c r="NX32" i="28"/>
  <c r="NL32" i="28"/>
  <c r="MZ32" i="28"/>
  <c r="MN32" i="28"/>
  <c r="MB32" i="28"/>
  <c r="LP32" i="28"/>
  <c r="LD32" i="28"/>
  <c r="KR32" i="28"/>
  <c r="KF32" i="28"/>
  <c r="JT32" i="28"/>
  <c r="JH32" i="28"/>
  <c r="IV32" i="28"/>
  <c r="IJ32" i="28"/>
  <c r="HX32" i="28"/>
  <c r="PG32" i="28"/>
  <c r="OU32" i="28"/>
  <c r="OI32" i="28"/>
  <c r="NW32" i="28"/>
  <c r="NK32" i="28"/>
  <c r="MY32" i="28"/>
  <c r="MM32" i="28"/>
  <c r="MA32" i="28"/>
  <c r="LO32" i="28"/>
  <c r="LC32" i="28"/>
  <c r="KQ32" i="28"/>
  <c r="KE32" i="28"/>
  <c r="JS32" i="28"/>
  <c r="JG32" i="28"/>
  <c r="IU32" i="28"/>
  <c r="II32" i="28"/>
  <c r="HW32" i="28"/>
  <c r="PF32" i="28"/>
  <c r="OT32" i="28"/>
  <c r="OH32" i="28"/>
  <c r="NV32" i="28"/>
  <c r="NJ32" i="28"/>
  <c r="MX32" i="28"/>
  <c r="ML32" i="28"/>
  <c r="LZ32" i="28"/>
  <c r="LN32" i="28"/>
  <c r="LB32" i="28"/>
  <c r="KP32" i="28"/>
  <c r="KD32" i="28"/>
  <c r="JR32" i="28"/>
  <c r="JF32" i="28"/>
  <c r="IT32" i="28"/>
  <c r="IH32" i="28"/>
  <c r="PE32" i="28"/>
  <c r="OS32" i="28"/>
  <c r="OG32" i="28"/>
  <c r="NU32" i="28"/>
  <c r="NI32" i="28"/>
  <c r="MW32" i="28"/>
  <c r="MK32" i="28"/>
  <c r="LY32" i="28"/>
  <c r="LM32" i="28"/>
  <c r="LA32" i="28"/>
  <c r="KO32" i="28"/>
  <c r="KC32" i="28"/>
  <c r="JQ32" i="28"/>
  <c r="JE32" i="28"/>
  <c r="IS32" i="28"/>
  <c r="IG32" i="28"/>
  <c r="PD32" i="28"/>
  <c r="OR32" i="28"/>
  <c r="OF32" i="28"/>
  <c r="NT32" i="28"/>
  <c r="NH32" i="28"/>
  <c r="MV32" i="28"/>
  <c r="MJ32" i="28"/>
  <c r="LX32" i="28"/>
  <c r="LL32" i="28"/>
  <c r="KZ32" i="28"/>
  <c r="KN32" i="28"/>
  <c r="KB32" i="28"/>
  <c r="JP32" i="28"/>
  <c r="JD32" i="28"/>
  <c r="IR32" i="28"/>
  <c r="IF32" i="28"/>
  <c r="PO32" i="28"/>
  <c r="PC32" i="28"/>
  <c r="OQ32" i="28"/>
  <c r="OE32" i="28"/>
  <c r="NS32" i="28"/>
  <c r="NG32" i="28"/>
  <c r="MU32" i="28"/>
  <c r="MI32" i="28"/>
  <c r="LW32" i="28"/>
  <c r="LK32" i="28"/>
  <c r="KY32" i="28"/>
  <c r="KM32" i="28"/>
  <c r="KA32" i="28"/>
  <c r="JO32" i="28"/>
  <c r="JC32" i="28"/>
  <c r="IQ32" i="28"/>
  <c r="IE32" i="28"/>
  <c r="PN32" i="28"/>
  <c r="PB32" i="28"/>
  <c r="OP32" i="28"/>
  <c r="OD32" i="28"/>
  <c r="NR32" i="28"/>
  <c r="NF32" i="28"/>
  <c r="MT32" i="28"/>
  <c r="MH32" i="28"/>
  <c r="LV32" i="28"/>
  <c r="LJ32" i="28"/>
  <c r="KX32" i="28"/>
  <c r="KL32" i="28"/>
  <c r="JZ32" i="28"/>
  <c r="JN32" i="28"/>
  <c r="JB32" i="28"/>
  <c r="IP32" i="28"/>
  <c r="ID32" i="28"/>
  <c r="U32" i="28"/>
  <c r="PM32" i="28"/>
  <c r="PA32" i="28"/>
  <c r="OO32" i="28"/>
  <c r="OC32" i="28"/>
  <c r="NQ32" i="28"/>
  <c r="NE32" i="28"/>
  <c r="MS32" i="28"/>
  <c r="MG32" i="28"/>
  <c r="LU32" i="28"/>
  <c r="LI32" i="28"/>
  <c r="KW32" i="28"/>
  <c r="KK32" i="28"/>
  <c r="JY32" i="28"/>
  <c r="JM32" i="28"/>
  <c r="JA32" i="28"/>
  <c r="IO32" i="28"/>
  <c r="IC32" i="28"/>
  <c r="S32" i="28"/>
  <c r="PL32" i="28"/>
  <c r="OZ32" i="28"/>
  <c r="ON32" i="28"/>
  <c r="OB32" i="28"/>
  <c r="NP32" i="28"/>
  <c r="ND32" i="28"/>
  <c r="MR32" i="28"/>
  <c r="MF32" i="28"/>
  <c r="LT32" i="28"/>
  <c r="LH32" i="28"/>
  <c r="KV32" i="28"/>
  <c r="KJ32" i="28"/>
  <c r="JX32" i="28"/>
  <c r="JL32" i="28"/>
  <c r="IZ32" i="28"/>
  <c r="IN32" i="28"/>
  <c r="IB32" i="28"/>
  <c r="OA32" i="28"/>
  <c r="ME32" i="28"/>
  <c r="KI32" i="28"/>
  <c r="IM32" i="28"/>
  <c r="NZ32" i="28"/>
  <c r="MD32" i="28"/>
  <c r="KH32" i="28"/>
  <c r="IL32" i="28"/>
  <c r="NY32" i="28"/>
  <c r="MC32" i="28"/>
  <c r="KG32" i="28"/>
  <c r="IK32" i="28"/>
  <c r="PK32" i="28"/>
  <c r="NO32" i="28"/>
  <c r="LS32" i="28"/>
  <c r="JW32" i="28"/>
  <c r="IA32" i="28"/>
  <c r="PJ32" i="28"/>
  <c r="NN32" i="28"/>
  <c r="LR32" i="28"/>
  <c r="JV32" i="28"/>
  <c r="HZ32" i="28"/>
  <c r="PI32" i="28"/>
  <c r="NM32" i="28"/>
  <c r="LQ32" i="28"/>
  <c r="JU32" i="28"/>
  <c r="HY32" i="28"/>
  <c r="OY32" i="28"/>
  <c r="NC32" i="28"/>
  <c r="LG32" i="28"/>
  <c r="JK32" i="28"/>
  <c r="OX32" i="28"/>
  <c r="NB32" i="28"/>
  <c r="LF32" i="28"/>
  <c r="JJ32" i="28"/>
  <c r="OW32" i="28"/>
  <c r="NA32" i="28"/>
  <c r="LE32" i="28"/>
  <c r="JI32" i="28"/>
  <c r="MP32" i="28"/>
  <c r="MO32" i="28"/>
  <c r="KU32" i="28"/>
  <c r="KT32" i="28"/>
  <c r="KS32" i="28"/>
  <c r="IY32" i="28"/>
  <c r="IX32" i="28"/>
  <c r="IW32" i="28"/>
  <c r="OM32" i="28"/>
  <c r="OL32" i="28"/>
  <c r="OK32" i="28"/>
  <c r="MQ32" i="28"/>
  <c r="S11" i="28"/>
  <c r="PJ15" i="28"/>
  <c r="OX15" i="28"/>
  <c r="OL15" i="28"/>
  <c r="NZ15" i="28"/>
  <c r="NN15" i="28"/>
  <c r="NB15" i="28"/>
  <c r="MP15" i="28"/>
  <c r="MD15" i="28"/>
  <c r="LR15" i="28"/>
  <c r="LF15" i="28"/>
  <c r="KT15" i="28"/>
  <c r="KH15" i="28"/>
  <c r="JV15" i="28"/>
  <c r="JJ15" i="28"/>
  <c r="IX15" i="28"/>
  <c r="IL15" i="28"/>
  <c r="HZ15" i="28"/>
  <c r="PI15" i="28"/>
  <c r="OW15" i="28"/>
  <c r="OK15" i="28"/>
  <c r="NY15" i="28"/>
  <c r="NM15" i="28"/>
  <c r="NA15" i="28"/>
  <c r="MO15" i="28"/>
  <c r="MC15" i="28"/>
  <c r="LQ15" i="28"/>
  <c r="LE15" i="28"/>
  <c r="KS15" i="28"/>
  <c r="KG15" i="28"/>
  <c r="JU15" i="28"/>
  <c r="JI15" i="28"/>
  <c r="IW15" i="28"/>
  <c r="IK15" i="28"/>
  <c r="HY15" i="28"/>
  <c r="PH15" i="28"/>
  <c r="OV15" i="28"/>
  <c r="OJ15" i="28"/>
  <c r="NX15" i="28"/>
  <c r="NL15" i="28"/>
  <c r="MZ15" i="28"/>
  <c r="MN15" i="28"/>
  <c r="MB15" i="28"/>
  <c r="LP15" i="28"/>
  <c r="LD15" i="28"/>
  <c r="KR15" i="28"/>
  <c r="KF15" i="28"/>
  <c r="JT15" i="28"/>
  <c r="JH15" i="28"/>
  <c r="IV15" i="28"/>
  <c r="IJ15" i="28"/>
  <c r="HX15" i="28"/>
  <c r="PG15" i="28"/>
  <c r="OU15" i="28"/>
  <c r="OI15" i="28"/>
  <c r="NW15" i="28"/>
  <c r="NK15" i="28"/>
  <c r="MY15" i="28"/>
  <c r="MM15" i="28"/>
  <c r="MA15" i="28"/>
  <c r="LO15" i="28"/>
  <c r="LC15" i="28"/>
  <c r="KQ15" i="28"/>
  <c r="KE15" i="28"/>
  <c r="JS15" i="28"/>
  <c r="JG15" i="28"/>
  <c r="IU15" i="28"/>
  <c r="II15" i="28"/>
  <c r="HW15" i="28"/>
  <c r="PF15" i="28"/>
  <c r="OT15" i="28"/>
  <c r="OH15" i="28"/>
  <c r="NV15" i="28"/>
  <c r="NJ15" i="28"/>
  <c r="MX15" i="28"/>
  <c r="ML15" i="28"/>
  <c r="LZ15" i="28"/>
  <c r="LN15" i="28"/>
  <c r="LB15" i="28"/>
  <c r="KP15" i="28"/>
  <c r="KD15" i="28"/>
  <c r="JR15" i="28"/>
  <c r="JF15" i="28"/>
  <c r="IT15" i="28"/>
  <c r="IH15" i="28"/>
  <c r="PD15" i="28"/>
  <c r="OR15" i="28"/>
  <c r="OF15" i="28"/>
  <c r="NT15" i="28"/>
  <c r="NH15" i="28"/>
  <c r="MV15" i="28"/>
  <c r="MJ15" i="28"/>
  <c r="LX15" i="28"/>
  <c r="LL15" i="28"/>
  <c r="KZ15" i="28"/>
  <c r="KN15" i="28"/>
  <c r="KB15" i="28"/>
  <c r="JP15" i="28"/>
  <c r="JD15" i="28"/>
  <c r="IR15" i="28"/>
  <c r="IF15" i="28"/>
  <c r="PO15" i="28"/>
  <c r="PC15" i="28"/>
  <c r="OQ15" i="28"/>
  <c r="OE15" i="28"/>
  <c r="NS15" i="28"/>
  <c r="NG15" i="28"/>
  <c r="MU15" i="28"/>
  <c r="MI15" i="28"/>
  <c r="LW15" i="28"/>
  <c r="LK15" i="28"/>
  <c r="KY15" i="28"/>
  <c r="KM15" i="28"/>
  <c r="KA15" i="28"/>
  <c r="JO15" i="28"/>
  <c r="JC15" i="28"/>
  <c r="IQ15" i="28"/>
  <c r="IE15" i="28"/>
  <c r="PN15" i="28"/>
  <c r="PB15" i="28"/>
  <c r="OP15" i="28"/>
  <c r="OD15" i="28"/>
  <c r="NR15" i="28"/>
  <c r="NF15" i="28"/>
  <c r="MT15" i="28"/>
  <c r="MH15" i="28"/>
  <c r="LV15" i="28"/>
  <c r="LJ15" i="28"/>
  <c r="KX15" i="28"/>
  <c r="KL15" i="28"/>
  <c r="JZ15" i="28"/>
  <c r="JN15" i="28"/>
  <c r="JB15" i="28"/>
  <c r="IP15" i="28"/>
  <c r="ID15" i="28"/>
  <c r="U15" i="28"/>
  <c r="OG15" i="28"/>
  <c r="MW15" i="28"/>
  <c r="LM15" i="28"/>
  <c r="KC15" i="28"/>
  <c r="IS15" i="28"/>
  <c r="PM15" i="28"/>
  <c r="OC15" i="28"/>
  <c r="MS15" i="28"/>
  <c r="LI15" i="28"/>
  <c r="JY15" i="28"/>
  <c r="IO15" i="28"/>
  <c r="PL15" i="28"/>
  <c r="OB15" i="28"/>
  <c r="MR15" i="28"/>
  <c r="LH15" i="28"/>
  <c r="JX15" i="28"/>
  <c r="IN15" i="28"/>
  <c r="PK15" i="28"/>
  <c r="OA15" i="28"/>
  <c r="MQ15" i="28"/>
  <c r="LG15" i="28"/>
  <c r="JW15" i="28"/>
  <c r="IM15" i="28"/>
  <c r="PE15" i="28"/>
  <c r="NU15" i="28"/>
  <c r="MK15" i="28"/>
  <c r="LA15" i="28"/>
  <c r="JQ15" i="28"/>
  <c r="IG15" i="28"/>
  <c r="PA15" i="28"/>
  <c r="NQ15" i="28"/>
  <c r="MG15" i="28"/>
  <c r="KW15" i="28"/>
  <c r="JM15" i="28"/>
  <c r="IC15" i="28"/>
  <c r="OZ15" i="28"/>
  <c r="NP15" i="28"/>
  <c r="MF15" i="28"/>
  <c r="KV15" i="28"/>
  <c r="JL15" i="28"/>
  <c r="IB15" i="28"/>
  <c r="S15" i="28"/>
  <c r="OY15" i="28"/>
  <c r="NO15" i="28"/>
  <c r="ME15" i="28"/>
  <c r="KU15" i="28"/>
  <c r="JK15" i="28"/>
  <c r="IA15" i="28"/>
  <c r="OS15" i="28"/>
  <c r="NI15" i="28"/>
  <c r="LY15" i="28"/>
  <c r="KO15" i="28"/>
  <c r="JE15" i="28"/>
  <c r="KK15" i="28"/>
  <c r="KJ15" i="28"/>
  <c r="LT15" i="28"/>
  <c r="KI15" i="28"/>
  <c r="LU15" i="28"/>
  <c r="OO15" i="28"/>
  <c r="JA15" i="28"/>
  <c r="ON15" i="28"/>
  <c r="IZ15" i="28"/>
  <c r="OM15" i="28"/>
  <c r="IY15" i="28"/>
  <c r="NE15" i="28"/>
  <c r="ND15" i="28"/>
  <c r="LS15" i="28"/>
  <c r="NC15" i="28"/>
  <c r="HR100" i="28"/>
  <c r="HF100" i="28"/>
  <c r="GT100" i="28"/>
  <c r="GH100" i="28"/>
  <c r="FV100" i="28"/>
  <c r="FJ100" i="28"/>
  <c r="EX100" i="28"/>
  <c r="EL100" i="28"/>
  <c r="DZ100" i="28"/>
  <c r="DN100" i="28"/>
  <c r="DB100" i="28"/>
  <c r="CP100" i="28"/>
  <c r="CD100" i="28"/>
  <c r="BR100" i="28"/>
  <c r="BF100" i="28"/>
  <c r="AT100" i="28"/>
  <c r="AH100" i="28"/>
  <c r="HQ100" i="28"/>
  <c r="HE100" i="28"/>
  <c r="GS100" i="28"/>
  <c r="GG100" i="28"/>
  <c r="FU100" i="28"/>
  <c r="FI100" i="28"/>
  <c r="EW100" i="28"/>
  <c r="EK100" i="28"/>
  <c r="DY100" i="28"/>
  <c r="DM100" i="28"/>
  <c r="DA100" i="28"/>
  <c r="CO100" i="28"/>
  <c r="CC100" i="28"/>
  <c r="BQ100" i="28"/>
  <c r="BE100" i="28"/>
  <c r="AS100" i="28"/>
  <c r="AG100" i="28"/>
  <c r="HP100" i="28"/>
  <c r="HD100" i="28"/>
  <c r="GR100" i="28"/>
  <c r="GF100" i="28"/>
  <c r="FT100" i="28"/>
  <c r="FH100" i="28"/>
  <c r="EV100" i="28"/>
  <c r="EJ100" i="28"/>
  <c r="DX100" i="28"/>
  <c r="DL100" i="28"/>
  <c r="CZ100" i="28"/>
  <c r="CN100" i="28"/>
  <c r="CB100" i="28"/>
  <c r="BP100" i="28"/>
  <c r="BD100" i="28"/>
  <c r="AR100" i="28"/>
  <c r="AF100" i="28"/>
  <c r="HO100" i="28"/>
  <c r="HC100" i="28"/>
  <c r="GQ100" i="28"/>
  <c r="GE100" i="28"/>
  <c r="FS100" i="28"/>
  <c r="FG100" i="28"/>
  <c r="EU100" i="28"/>
  <c r="EI100" i="28"/>
  <c r="DW100" i="28"/>
  <c r="DK100" i="28"/>
  <c r="CY100" i="28"/>
  <c r="CM100" i="28"/>
  <c r="CA100" i="28"/>
  <c r="BO100" i="28"/>
  <c r="BC100" i="28"/>
  <c r="AQ100" i="28"/>
  <c r="AE100" i="28"/>
  <c r="HN100" i="28"/>
  <c r="HB100" i="28"/>
  <c r="GP100" i="28"/>
  <c r="GD100" i="28"/>
  <c r="FR100" i="28"/>
  <c r="FF100" i="28"/>
  <c r="ET100" i="28"/>
  <c r="EH100" i="28"/>
  <c r="DV100" i="28"/>
  <c r="DJ100" i="28"/>
  <c r="CX100" i="28"/>
  <c r="CL100" i="28"/>
  <c r="BZ100" i="28"/>
  <c r="BN100" i="28"/>
  <c r="BB100" i="28"/>
  <c r="AP100" i="28"/>
  <c r="AD100" i="28"/>
  <c r="HM100" i="28"/>
  <c r="HA100" i="28"/>
  <c r="GO100" i="28"/>
  <c r="GC100" i="28"/>
  <c r="FQ100" i="28"/>
  <c r="FE100" i="28"/>
  <c r="ES100" i="28"/>
  <c r="EG100" i="28"/>
  <c r="DU100" i="28"/>
  <c r="DI100" i="28"/>
  <c r="CW100" i="28"/>
  <c r="CK100" i="28"/>
  <c r="BY100" i="28"/>
  <c r="BM100" i="28"/>
  <c r="BA100" i="28"/>
  <c r="AO100" i="28"/>
  <c r="HL100" i="28"/>
  <c r="GZ100" i="28"/>
  <c r="GN100" i="28"/>
  <c r="GB100" i="28"/>
  <c r="FP100" i="28"/>
  <c r="FD100" i="28"/>
  <c r="ER100" i="28"/>
  <c r="EF100" i="28"/>
  <c r="DT100" i="28"/>
  <c r="DH100" i="28"/>
  <c r="CV100" i="28"/>
  <c r="CJ100" i="28"/>
  <c r="BX100" i="28"/>
  <c r="BL100" i="28"/>
  <c r="AZ100" i="28"/>
  <c r="AN100" i="28"/>
  <c r="HK100" i="28"/>
  <c r="GY100" i="28"/>
  <c r="GM100" i="28"/>
  <c r="GA100" i="28"/>
  <c r="FO100" i="28"/>
  <c r="FC100" i="28"/>
  <c r="EQ100" i="28"/>
  <c r="EE100" i="28"/>
  <c r="DS100" i="28"/>
  <c r="DG100" i="28"/>
  <c r="CU100" i="28"/>
  <c r="CI100" i="28"/>
  <c r="BW100" i="28"/>
  <c r="BK100" i="28"/>
  <c r="AY100" i="28"/>
  <c r="AM100" i="28"/>
  <c r="HV100" i="28"/>
  <c r="HJ100" i="28"/>
  <c r="GX100" i="28"/>
  <c r="GL100" i="28"/>
  <c r="FZ100" i="28"/>
  <c r="FN100" i="28"/>
  <c r="FB100" i="28"/>
  <c r="EP100" i="28"/>
  <c r="ED100" i="28"/>
  <c r="DR100" i="28"/>
  <c r="DF100" i="28"/>
  <c r="CT100" i="28"/>
  <c r="CH100" i="28"/>
  <c r="BV100" i="28"/>
  <c r="BJ100" i="28"/>
  <c r="AX100" i="28"/>
  <c r="AL100" i="28"/>
  <c r="HU100" i="28"/>
  <c r="HI100" i="28"/>
  <c r="GW100" i="28"/>
  <c r="GK100" i="28"/>
  <c r="FY100" i="28"/>
  <c r="FM100" i="28"/>
  <c r="FA100" i="28"/>
  <c r="EO100" i="28"/>
  <c r="EC100" i="28"/>
  <c r="DQ100" i="28"/>
  <c r="DE100" i="28"/>
  <c r="CS100" i="28"/>
  <c r="CG100" i="28"/>
  <c r="BU100" i="28"/>
  <c r="BI100" i="28"/>
  <c r="AW100" i="28"/>
  <c r="AK100" i="28"/>
  <c r="HH100" i="28"/>
  <c r="EN100" i="28"/>
  <c r="BT100" i="28"/>
  <c r="HG100" i="28"/>
  <c r="EM100" i="28"/>
  <c r="BS100" i="28"/>
  <c r="GU100" i="28"/>
  <c r="EA100" i="28"/>
  <c r="BG100" i="28"/>
  <c r="GJ100" i="28"/>
  <c r="DP100" i="28"/>
  <c r="AV100" i="28"/>
  <c r="GI100" i="28"/>
  <c r="DO100" i="28"/>
  <c r="AU100" i="28"/>
  <c r="FX100" i="28"/>
  <c r="DD100" i="28"/>
  <c r="AJ100" i="28"/>
  <c r="FW100" i="28"/>
  <c r="DC100" i="28"/>
  <c r="AI100" i="28"/>
  <c r="FL100" i="28"/>
  <c r="CR100" i="28"/>
  <c r="GV100" i="28"/>
  <c r="FK100" i="28"/>
  <c r="EY100" i="28"/>
  <c r="EB100" i="28"/>
  <c r="CQ100" i="28"/>
  <c r="CF100" i="28"/>
  <c r="CE100" i="28"/>
  <c r="BH100" i="28"/>
  <c r="HS100" i="28"/>
  <c r="HT100" i="28"/>
  <c r="EZ100" i="28"/>
  <c r="HO99" i="28"/>
  <c r="HC99" i="28"/>
  <c r="GQ99" i="28"/>
  <c r="GE99" i="28"/>
  <c r="FS99" i="28"/>
  <c r="FG99" i="28"/>
  <c r="EU99" i="28"/>
  <c r="HN99" i="28"/>
  <c r="HB99" i="28"/>
  <c r="GP99" i="28"/>
  <c r="GD99" i="28"/>
  <c r="FR99" i="28"/>
  <c r="FF99" i="28"/>
  <c r="ET99" i="28"/>
  <c r="HM99" i="28"/>
  <c r="HA99" i="28"/>
  <c r="GO99" i="28"/>
  <c r="GC99" i="28"/>
  <c r="FQ99" i="28"/>
  <c r="FE99" i="28"/>
  <c r="ES99" i="28"/>
  <c r="HL99" i="28"/>
  <c r="GZ99" i="28"/>
  <c r="GN99" i="28"/>
  <c r="GB99" i="28"/>
  <c r="FP99" i="28"/>
  <c r="HK99" i="28"/>
  <c r="GY99" i="28"/>
  <c r="GM99" i="28"/>
  <c r="GA99" i="28"/>
  <c r="HV99" i="28"/>
  <c r="HP99" i="28"/>
  <c r="GT99" i="28"/>
  <c r="FX99" i="28"/>
  <c r="FH99" i="28"/>
  <c r="EP99" i="28"/>
  <c r="ED99" i="28"/>
  <c r="DR99" i="28"/>
  <c r="DF99" i="28"/>
  <c r="CT99" i="28"/>
  <c r="CH99" i="28"/>
  <c r="BV99" i="28"/>
  <c r="BJ99" i="28"/>
  <c r="AX99" i="28"/>
  <c r="AL99" i="28"/>
  <c r="HJ99" i="28"/>
  <c r="GS99" i="28"/>
  <c r="FW99" i="28"/>
  <c r="FD99" i="28"/>
  <c r="EO99" i="28"/>
  <c r="EC99" i="28"/>
  <c r="DQ99" i="28"/>
  <c r="DE99" i="28"/>
  <c r="CS99" i="28"/>
  <c r="CG99" i="28"/>
  <c r="BU99" i="28"/>
  <c r="BI99" i="28"/>
  <c r="AW99" i="28"/>
  <c r="AK99" i="28"/>
  <c r="HH99" i="28"/>
  <c r="GL99" i="28"/>
  <c r="FU99" i="28"/>
  <c r="FB99" i="28"/>
  <c r="EM99" i="28"/>
  <c r="EA99" i="28"/>
  <c r="DO99" i="28"/>
  <c r="DC99" i="28"/>
  <c r="CQ99" i="28"/>
  <c r="CE99" i="28"/>
  <c r="BS99" i="28"/>
  <c r="BG99" i="28"/>
  <c r="AU99" i="28"/>
  <c r="AI99" i="28"/>
  <c r="HG99" i="28"/>
  <c r="GK99" i="28"/>
  <c r="FT99" i="28"/>
  <c r="FA99" i="28"/>
  <c r="EL99" i="28"/>
  <c r="DZ99" i="28"/>
  <c r="DN99" i="28"/>
  <c r="DB99" i="28"/>
  <c r="CP99" i="28"/>
  <c r="CD99" i="28"/>
  <c r="BR99" i="28"/>
  <c r="BF99" i="28"/>
  <c r="AT99" i="28"/>
  <c r="AH99" i="28"/>
  <c r="HF99" i="28"/>
  <c r="GJ99" i="28"/>
  <c r="FO99" i="28"/>
  <c r="EZ99" i="28"/>
  <c r="EK99" i="28"/>
  <c r="DY99" i="28"/>
  <c r="DM99" i="28"/>
  <c r="DA99" i="28"/>
  <c r="CO99" i="28"/>
  <c r="CC99" i="28"/>
  <c r="BQ99" i="28"/>
  <c r="BE99" i="28"/>
  <c r="AS99" i="28"/>
  <c r="AG99" i="28"/>
  <c r="HE99" i="28"/>
  <c r="GI99" i="28"/>
  <c r="FN99" i="28"/>
  <c r="EY99" i="28"/>
  <c r="EJ99" i="28"/>
  <c r="DX99" i="28"/>
  <c r="DL99" i="28"/>
  <c r="CZ99" i="28"/>
  <c r="CN99" i="28"/>
  <c r="CB99" i="28"/>
  <c r="BP99" i="28"/>
  <c r="BD99" i="28"/>
  <c r="AR99" i="28"/>
  <c r="AF99" i="28"/>
  <c r="HU99" i="28"/>
  <c r="HD99" i="28"/>
  <c r="GH99" i="28"/>
  <c r="FM99" i="28"/>
  <c r="EX99" i="28"/>
  <c r="EI99" i="28"/>
  <c r="DW99" i="28"/>
  <c r="DK99" i="28"/>
  <c r="CY99" i="28"/>
  <c r="CM99" i="28"/>
  <c r="CA99" i="28"/>
  <c r="BO99" i="28"/>
  <c r="BC99" i="28"/>
  <c r="AQ99" i="28"/>
  <c r="AE99" i="28"/>
  <c r="HT99" i="28"/>
  <c r="GX99" i="28"/>
  <c r="GG99" i="28"/>
  <c r="FL99" i="28"/>
  <c r="EW99" i="28"/>
  <c r="EH99" i="28"/>
  <c r="DV99" i="28"/>
  <c r="DJ99" i="28"/>
  <c r="CX99" i="28"/>
  <c r="CL99" i="28"/>
  <c r="BZ99" i="28"/>
  <c r="BN99" i="28"/>
  <c r="BB99" i="28"/>
  <c r="AP99" i="28"/>
  <c r="AD99" i="28"/>
  <c r="HQ99" i="28"/>
  <c r="FI99" i="28"/>
  <c r="DS99" i="28"/>
  <c r="CI99" i="28"/>
  <c r="AY99" i="28"/>
  <c r="HI99" i="28"/>
  <c r="FC99" i="28"/>
  <c r="DP99" i="28"/>
  <c r="CF99" i="28"/>
  <c r="AV99" i="28"/>
  <c r="GV99" i="28"/>
  <c r="ER99" i="28"/>
  <c r="DH99" i="28"/>
  <c r="BX99" i="28"/>
  <c r="AN99" i="28"/>
  <c r="GU99" i="28"/>
  <c r="EQ99" i="28"/>
  <c r="DG99" i="28"/>
  <c r="BW99" i="28"/>
  <c r="AM99" i="28"/>
  <c r="GR99" i="28"/>
  <c r="EN99" i="28"/>
  <c r="DD99" i="28"/>
  <c r="BT99" i="28"/>
  <c r="AJ99" i="28"/>
  <c r="GF99" i="28"/>
  <c r="EG99" i="28"/>
  <c r="CW99" i="28"/>
  <c r="BM99" i="28"/>
  <c r="FZ99" i="28"/>
  <c r="EF99" i="28"/>
  <c r="CV99" i="28"/>
  <c r="BL99" i="28"/>
  <c r="DT99" i="28"/>
  <c r="HS99" i="28"/>
  <c r="DI99" i="28"/>
  <c r="GW99" i="28"/>
  <c r="CR99" i="28"/>
  <c r="FY99" i="28"/>
  <c r="CK99" i="28"/>
  <c r="FV99" i="28"/>
  <c r="CJ99" i="28"/>
  <c r="FK99" i="28"/>
  <c r="BY99" i="28"/>
  <c r="FJ99" i="28"/>
  <c r="BK99" i="28"/>
  <c r="DU99" i="28"/>
  <c r="CU99" i="28"/>
  <c r="BH99" i="28"/>
  <c r="BA99" i="28"/>
  <c r="AZ99" i="28"/>
  <c r="AO99" i="28"/>
  <c r="EE99" i="28"/>
  <c r="HR99" i="28"/>
  <c r="EV99" i="28"/>
  <c r="EB99" i="28"/>
  <c r="HP93" i="28"/>
  <c r="HD93" i="28"/>
  <c r="GR93" i="28"/>
  <c r="GF93" i="28"/>
  <c r="FT93" i="28"/>
  <c r="FH93" i="28"/>
  <c r="EV93" i="28"/>
  <c r="EJ93" i="28"/>
  <c r="DX93" i="28"/>
  <c r="DL93" i="28"/>
  <c r="CZ93" i="28"/>
  <c r="CN93" i="28"/>
  <c r="CB93" i="28"/>
  <c r="BP93" i="28"/>
  <c r="BD93" i="28"/>
  <c r="AR93" i="28"/>
  <c r="AF93" i="28"/>
  <c r="HO93" i="28"/>
  <c r="HC93" i="28"/>
  <c r="GQ93" i="28"/>
  <c r="GE93" i="28"/>
  <c r="FS93" i="28"/>
  <c r="FG93" i="28"/>
  <c r="EU93" i="28"/>
  <c r="EI93" i="28"/>
  <c r="DW93" i="28"/>
  <c r="DK93" i="28"/>
  <c r="CY93" i="28"/>
  <c r="CM93" i="28"/>
  <c r="HN93" i="28"/>
  <c r="HB93" i="28"/>
  <c r="GP93" i="28"/>
  <c r="GD93" i="28"/>
  <c r="FR93" i="28"/>
  <c r="FF93" i="28"/>
  <c r="ET93" i="28"/>
  <c r="EH93" i="28"/>
  <c r="DV93" i="28"/>
  <c r="DJ93" i="28"/>
  <c r="CX93" i="28"/>
  <c r="CL93" i="28"/>
  <c r="BZ93" i="28"/>
  <c r="BN93" i="28"/>
  <c r="BB93" i="28"/>
  <c r="AP93" i="28"/>
  <c r="AD93" i="28"/>
  <c r="HM93" i="28"/>
  <c r="HA93" i="28"/>
  <c r="GO93" i="28"/>
  <c r="GC93" i="28"/>
  <c r="FQ93" i="28"/>
  <c r="FE93" i="28"/>
  <c r="ES93" i="28"/>
  <c r="EG93" i="28"/>
  <c r="DU93" i="28"/>
  <c r="DI93" i="28"/>
  <c r="CW93" i="28"/>
  <c r="CK93" i="28"/>
  <c r="BY93" i="28"/>
  <c r="BM93" i="28"/>
  <c r="BA93" i="28"/>
  <c r="AO93" i="28"/>
  <c r="HL93" i="28"/>
  <c r="GZ93" i="28"/>
  <c r="GN93" i="28"/>
  <c r="GB93" i="28"/>
  <c r="FP93" i="28"/>
  <c r="FD93" i="28"/>
  <c r="ER93" i="28"/>
  <c r="EF93" i="28"/>
  <c r="DT93" i="28"/>
  <c r="DH93" i="28"/>
  <c r="CV93" i="28"/>
  <c r="CJ93" i="28"/>
  <c r="BX93" i="28"/>
  <c r="BL93" i="28"/>
  <c r="AZ93" i="28"/>
  <c r="AN93" i="28"/>
  <c r="HK93" i="28"/>
  <c r="GY93" i="28"/>
  <c r="GM93" i="28"/>
  <c r="GA93" i="28"/>
  <c r="FO93" i="28"/>
  <c r="FC93" i="28"/>
  <c r="EQ93" i="28"/>
  <c r="EE93" i="28"/>
  <c r="DS93" i="28"/>
  <c r="DG93" i="28"/>
  <c r="CU93" i="28"/>
  <c r="CI93" i="28"/>
  <c r="BW93" i="28"/>
  <c r="BK93" i="28"/>
  <c r="AY93" i="28"/>
  <c r="AM93" i="28"/>
  <c r="HV93" i="28"/>
  <c r="HJ93" i="28"/>
  <c r="GX93" i="28"/>
  <c r="GL93" i="28"/>
  <c r="FZ93" i="28"/>
  <c r="FN93" i="28"/>
  <c r="HU93" i="28"/>
  <c r="HI93" i="28"/>
  <c r="GW93" i="28"/>
  <c r="GK93" i="28"/>
  <c r="FY93" i="28"/>
  <c r="FM93" i="28"/>
  <c r="FA93" i="28"/>
  <c r="EO93" i="28"/>
  <c r="EC93" i="28"/>
  <c r="DQ93" i="28"/>
  <c r="DE93" i="28"/>
  <c r="CS93" i="28"/>
  <c r="CG93" i="28"/>
  <c r="BU93" i="28"/>
  <c r="BI93" i="28"/>
  <c r="AW93" i="28"/>
  <c r="AK93" i="28"/>
  <c r="HR93" i="28"/>
  <c r="HF93" i="28"/>
  <c r="GT93" i="28"/>
  <c r="GH93" i="28"/>
  <c r="GJ93" i="28"/>
  <c r="EZ93" i="28"/>
  <c r="DZ93" i="28"/>
  <c r="CT93" i="28"/>
  <c r="BT93" i="28"/>
  <c r="AV93" i="28"/>
  <c r="GI93" i="28"/>
  <c r="EY93" i="28"/>
  <c r="DY93" i="28"/>
  <c r="CR93" i="28"/>
  <c r="BS93" i="28"/>
  <c r="AU93" i="28"/>
  <c r="GG93" i="28"/>
  <c r="EX93" i="28"/>
  <c r="DR93" i="28"/>
  <c r="CQ93" i="28"/>
  <c r="BR93" i="28"/>
  <c r="AT93" i="28"/>
  <c r="HT93" i="28"/>
  <c r="FX93" i="28"/>
  <c r="EW93" i="28"/>
  <c r="DP93" i="28"/>
  <c r="CP93" i="28"/>
  <c r="BQ93" i="28"/>
  <c r="AS93" i="28"/>
  <c r="HS93" i="28"/>
  <c r="FW93" i="28"/>
  <c r="EP93" i="28"/>
  <c r="DO93" i="28"/>
  <c r="CO93" i="28"/>
  <c r="BO93" i="28"/>
  <c r="AQ93" i="28"/>
  <c r="HQ93" i="28"/>
  <c r="FV93" i="28"/>
  <c r="EN93" i="28"/>
  <c r="DN93" i="28"/>
  <c r="CH93" i="28"/>
  <c r="BJ93" i="28"/>
  <c r="AL93" i="28"/>
  <c r="HH93" i="28"/>
  <c r="FU93" i="28"/>
  <c r="EM93" i="28"/>
  <c r="DM93" i="28"/>
  <c r="CF93" i="28"/>
  <c r="BH93" i="28"/>
  <c r="AJ93" i="28"/>
  <c r="HG93" i="28"/>
  <c r="FL93" i="28"/>
  <c r="EL93" i="28"/>
  <c r="DF93" i="28"/>
  <c r="CE93" i="28"/>
  <c r="BG93" i="28"/>
  <c r="AI93" i="28"/>
  <c r="HE93" i="28"/>
  <c r="FK93" i="28"/>
  <c r="EK93" i="28"/>
  <c r="DD93" i="28"/>
  <c r="CD93" i="28"/>
  <c r="BF93" i="28"/>
  <c r="AH93" i="28"/>
  <c r="EB93" i="28"/>
  <c r="AE93" i="28"/>
  <c r="EA93" i="28"/>
  <c r="DC93" i="28"/>
  <c r="DB93" i="28"/>
  <c r="DA93" i="28"/>
  <c r="GV93" i="28"/>
  <c r="CC93" i="28"/>
  <c r="GU93" i="28"/>
  <c r="CA93" i="28"/>
  <c r="GS93" i="28"/>
  <c r="BV93" i="28"/>
  <c r="FJ93" i="28"/>
  <c r="BE93" i="28"/>
  <c r="FI93" i="28"/>
  <c r="FB93" i="28"/>
  <c r="ED93" i="28"/>
  <c r="BC93" i="28"/>
  <c r="AX93" i="28"/>
  <c r="AG93" i="28"/>
  <c r="HU68" i="28"/>
  <c r="HI68" i="28"/>
  <c r="GW68" i="28"/>
  <c r="GK68" i="28"/>
  <c r="FY68" i="28"/>
  <c r="FM68" i="28"/>
  <c r="FA68" i="28"/>
  <c r="EO68" i="28"/>
  <c r="EC68" i="28"/>
  <c r="DQ68" i="28"/>
  <c r="DE68" i="28"/>
  <c r="CS68" i="28"/>
  <c r="CG68" i="28"/>
  <c r="BU68" i="28"/>
  <c r="BI68" i="28"/>
  <c r="AW68" i="28"/>
  <c r="AK68" i="28"/>
  <c r="HT68" i="28"/>
  <c r="HH68" i="28"/>
  <c r="GV68" i="28"/>
  <c r="GJ68" i="28"/>
  <c r="FX68" i="28"/>
  <c r="FL68" i="28"/>
  <c r="EZ68" i="28"/>
  <c r="EN68" i="28"/>
  <c r="EB68" i="28"/>
  <c r="DP68" i="28"/>
  <c r="DD68" i="28"/>
  <c r="CR68" i="28"/>
  <c r="CF68" i="28"/>
  <c r="BT68" i="28"/>
  <c r="BH68" i="28"/>
  <c r="AV68" i="28"/>
  <c r="AJ68" i="28"/>
  <c r="HS68" i="28"/>
  <c r="HG68" i="28"/>
  <c r="GU68" i="28"/>
  <c r="GI68" i="28"/>
  <c r="FW68" i="28"/>
  <c r="FK68" i="28"/>
  <c r="EY68" i="28"/>
  <c r="EM68" i="28"/>
  <c r="EA68" i="28"/>
  <c r="DO68" i="28"/>
  <c r="DC68" i="28"/>
  <c r="CQ68" i="28"/>
  <c r="CE68" i="28"/>
  <c r="BS68" i="28"/>
  <c r="BG68" i="28"/>
  <c r="AU68" i="28"/>
  <c r="AI68" i="28"/>
  <c r="HR68" i="28"/>
  <c r="HF68" i="28"/>
  <c r="GT68" i="28"/>
  <c r="GH68" i="28"/>
  <c r="FV68" i="28"/>
  <c r="FJ68" i="28"/>
  <c r="EX68" i="28"/>
  <c r="EL68" i="28"/>
  <c r="DZ68" i="28"/>
  <c r="DN68" i="28"/>
  <c r="DB68" i="28"/>
  <c r="CP68" i="28"/>
  <c r="CD68" i="28"/>
  <c r="BR68" i="28"/>
  <c r="BF68" i="28"/>
  <c r="AT68" i="28"/>
  <c r="AH68" i="28"/>
  <c r="HQ68" i="28"/>
  <c r="HE68" i="28"/>
  <c r="GS68" i="28"/>
  <c r="GG68" i="28"/>
  <c r="FU68" i="28"/>
  <c r="FI68" i="28"/>
  <c r="EW68" i="28"/>
  <c r="EK68" i="28"/>
  <c r="DY68" i="28"/>
  <c r="DM68" i="28"/>
  <c r="DA68" i="28"/>
  <c r="CO68" i="28"/>
  <c r="CC68" i="28"/>
  <c r="BQ68" i="28"/>
  <c r="BE68" i="28"/>
  <c r="AS68" i="28"/>
  <c r="AG68" i="28"/>
  <c r="HN68" i="28"/>
  <c r="HB68" i="28"/>
  <c r="GP68" i="28"/>
  <c r="GD68" i="28"/>
  <c r="FR68" i="28"/>
  <c r="FF68" i="28"/>
  <c r="ET68" i="28"/>
  <c r="EH68" i="28"/>
  <c r="DV68" i="28"/>
  <c r="DJ68" i="28"/>
  <c r="CX68" i="28"/>
  <c r="CL68" i="28"/>
  <c r="BZ68" i="28"/>
  <c r="BN68" i="28"/>
  <c r="BB68" i="28"/>
  <c r="AP68" i="28"/>
  <c r="AD68" i="28"/>
  <c r="HM68" i="28"/>
  <c r="HA68" i="28"/>
  <c r="GO68" i="28"/>
  <c r="GC68" i="28"/>
  <c r="FQ68" i="28"/>
  <c r="FE68" i="28"/>
  <c r="ES68" i="28"/>
  <c r="EG68" i="28"/>
  <c r="DU68" i="28"/>
  <c r="DI68" i="28"/>
  <c r="CW68" i="28"/>
  <c r="CK68" i="28"/>
  <c r="BY68" i="28"/>
  <c r="BM68" i="28"/>
  <c r="BA68" i="28"/>
  <c r="AO68" i="28"/>
  <c r="HO68" i="28"/>
  <c r="GM68" i="28"/>
  <c r="FH68" i="28"/>
  <c r="EF68" i="28"/>
  <c r="DF68" i="28"/>
  <c r="CA68" i="28"/>
  <c r="AY68" i="28"/>
  <c r="HL68" i="28"/>
  <c r="GL68" i="28"/>
  <c r="FG68" i="28"/>
  <c r="EE68" i="28"/>
  <c r="CZ68" i="28"/>
  <c r="BX68" i="28"/>
  <c r="AX68" i="28"/>
  <c r="HK68" i="28"/>
  <c r="GF68" i="28"/>
  <c r="FD68" i="28"/>
  <c r="ED68" i="28"/>
  <c r="CY68" i="28"/>
  <c r="BW68" i="28"/>
  <c r="AR68" i="28"/>
  <c r="HJ68" i="28"/>
  <c r="GE68" i="28"/>
  <c r="FC68" i="28"/>
  <c r="DX68" i="28"/>
  <c r="CV68" i="28"/>
  <c r="BV68" i="28"/>
  <c r="AQ68" i="28"/>
  <c r="HD68" i="28"/>
  <c r="GB68" i="28"/>
  <c r="FB68" i="28"/>
  <c r="DW68" i="28"/>
  <c r="CU68" i="28"/>
  <c r="BP68" i="28"/>
  <c r="AN68" i="28"/>
  <c r="HC68" i="28"/>
  <c r="GA68" i="28"/>
  <c r="EV68" i="28"/>
  <c r="DT68" i="28"/>
  <c r="CT68" i="28"/>
  <c r="BO68" i="28"/>
  <c r="AM68" i="28"/>
  <c r="GZ68" i="28"/>
  <c r="FZ68" i="28"/>
  <c r="EU68" i="28"/>
  <c r="DS68" i="28"/>
  <c r="CN68" i="28"/>
  <c r="BL68" i="28"/>
  <c r="AL68" i="28"/>
  <c r="GY68" i="28"/>
  <c r="FT68" i="28"/>
  <c r="ER68" i="28"/>
  <c r="DR68" i="28"/>
  <c r="CM68" i="28"/>
  <c r="BK68" i="28"/>
  <c r="AF68" i="28"/>
  <c r="GX68" i="28"/>
  <c r="FS68" i="28"/>
  <c r="EQ68" i="28"/>
  <c r="DL68" i="28"/>
  <c r="CJ68" i="28"/>
  <c r="BJ68" i="28"/>
  <c r="AE68" i="28"/>
  <c r="FO68" i="28"/>
  <c r="BC68" i="28"/>
  <c r="FN68" i="28"/>
  <c r="AZ68" i="28"/>
  <c r="EP68" i="28"/>
  <c r="EJ68" i="28"/>
  <c r="EI68" i="28"/>
  <c r="DK68" i="28"/>
  <c r="HV68" i="28"/>
  <c r="DH68" i="28"/>
  <c r="HP68" i="28"/>
  <c r="DG68" i="28"/>
  <c r="GR68" i="28"/>
  <c r="CI68" i="28"/>
  <c r="GQ68" i="28"/>
  <c r="GN68" i="28"/>
  <c r="FP68" i="28"/>
  <c r="CH68" i="28"/>
  <c r="CB68" i="28"/>
  <c r="BD68" i="28"/>
  <c r="HO57" i="28"/>
  <c r="HC57" i="28"/>
  <c r="GQ57" i="28"/>
  <c r="GE57" i="28"/>
  <c r="FS57" i="28"/>
  <c r="FG57" i="28"/>
  <c r="EU57" i="28"/>
  <c r="EI57" i="28"/>
  <c r="DW57" i="28"/>
  <c r="DK57" i="28"/>
  <c r="CY57" i="28"/>
  <c r="CM57" i="28"/>
  <c r="CA57" i="28"/>
  <c r="BO57" i="28"/>
  <c r="BC57" i="28"/>
  <c r="AQ57" i="28"/>
  <c r="AE57" i="28"/>
  <c r="HN57" i="28"/>
  <c r="HB57" i="28"/>
  <c r="GP57" i="28"/>
  <c r="GD57" i="28"/>
  <c r="FR57" i="28"/>
  <c r="FF57" i="28"/>
  <c r="ET57" i="28"/>
  <c r="EH57" i="28"/>
  <c r="DV57" i="28"/>
  <c r="DJ57" i="28"/>
  <c r="CX57" i="28"/>
  <c r="CL57" i="28"/>
  <c r="BZ57" i="28"/>
  <c r="BN57" i="28"/>
  <c r="BB57" i="28"/>
  <c r="AP57" i="28"/>
  <c r="AD57" i="28"/>
  <c r="HM57" i="28"/>
  <c r="HA57" i="28"/>
  <c r="GO57" i="28"/>
  <c r="GC57" i="28"/>
  <c r="FQ57" i="28"/>
  <c r="FE57" i="28"/>
  <c r="ES57" i="28"/>
  <c r="EG57" i="28"/>
  <c r="DU57" i="28"/>
  <c r="DI57" i="28"/>
  <c r="CW57" i="28"/>
  <c r="CK57" i="28"/>
  <c r="BY57" i="28"/>
  <c r="BM57" i="28"/>
  <c r="BA57" i="28"/>
  <c r="AO57" i="28"/>
  <c r="HL57" i="28"/>
  <c r="GZ57" i="28"/>
  <c r="GN57" i="28"/>
  <c r="GB57" i="28"/>
  <c r="FP57" i="28"/>
  <c r="FD57" i="28"/>
  <c r="ER57" i="28"/>
  <c r="EF57" i="28"/>
  <c r="DT57" i="28"/>
  <c r="DH57" i="28"/>
  <c r="CV57" i="28"/>
  <c r="CJ57" i="28"/>
  <c r="BX57" i="28"/>
  <c r="BL57" i="28"/>
  <c r="AZ57" i="28"/>
  <c r="AN57" i="28"/>
  <c r="HK57" i="28"/>
  <c r="GY57" i="28"/>
  <c r="GM57" i="28"/>
  <c r="GA57" i="28"/>
  <c r="FO57" i="28"/>
  <c r="FC57" i="28"/>
  <c r="EQ57" i="28"/>
  <c r="EE57" i="28"/>
  <c r="DS57" i="28"/>
  <c r="DG57" i="28"/>
  <c r="CU57" i="28"/>
  <c r="CI57" i="28"/>
  <c r="BW57" i="28"/>
  <c r="BK57" i="28"/>
  <c r="AY57" i="28"/>
  <c r="AM57" i="28"/>
  <c r="HV57" i="28"/>
  <c r="HJ57" i="28"/>
  <c r="GX57" i="28"/>
  <c r="GL57" i="28"/>
  <c r="FZ57" i="28"/>
  <c r="FN57" i="28"/>
  <c r="FB57" i="28"/>
  <c r="EP57" i="28"/>
  <c r="ED57" i="28"/>
  <c r="DR57" i="28"/>
  <c r="DF57" i="28"/>
  <c r="CT57" i="28"/>
  <c r="CH57" i="28"/>
  <c r="BV57" i="28"/>
  <c r="BJ57" i="28"/>
  <c r="AX57" i="28"/>
  <c r="AL57" i="28"/>
  <c r="HU57" i="28"/>
  <c r="HI57" i="28"/>
  <c r="GW57" i="28"/>
  <c r="GK57" i="28"/>
  <c r="FY57" i="28"/>
  <c r="FM57" i="28"/>
  <c r="FA57" i="28"/>
  <c r="EO57" i="28"/>
  <c r="EC57" i="28"/>
  <c r="DQ57" i="28"/>
  <c r="DE57" i="28"/>
  <c r="CS57" i="28"/>
  <c r="CG57" i="28"/>
  <c r="BU57" i="28"/>
  <c r="BI57" i="28"/>
  <c r="AW57" i="28"/>
  <c r="AK57" i="28"/>
  <c r="HT57" i="28"/>
  <c r="HH57" i="28"/>
  <c r="GV57" i="28"/>
  <c r="GJ57" i="28"/>
  <c r="FX57" i="28"/>
  <c r="FL57" i="28"/>
  <c r="EZ57" i="28"/>
  <c r="EN57" i="28"/>
  <c r="EB57" i="28"/>
  <c r="DP57" i="28"/>
  <c r="DD57" i="28"/>
  <c r="CR57" i="28"/>
  <c r="CF57" i="28"/>
  <c r="BT57" i="28"/>
  <c r="BH57" i="28"/>
  <c r="AV57" i="28"/>
  <c r="AJ57" i="28"/>
  <c r="HS57" i="28"/>
  <c r="HG57" i="28"/>
  <c r="GU57" i="28"/>
  <c r="GI57" i="28"/>
  <c r="FW57" i="28"/>
  <c r="FK57" i="28"/>
  <c r="EY57" i="28"/>
  <c r="EM57" i="28"/>
  <c r="EA57" i="28"/>
  <c r="DO57" i="28"/>
  <c r="DC57" i="28"/>
  <c r="CQ57" i="28"/>
  <c r="CE57" i="28"/>
  <c r="BS57" i="28"/>
  <c r="BG57" i="28"/>
  <c r="AU57" i="28"/>
  <c r="AI57" i="28"/>
  <c r="GR57" i="28"/>
  <c r="EV57" i="28"/>
  <c r="CZ57" i="28"/>
  <c r="BD57" i="28"/>
  <c r="GH57" i="28"/>
  <c r="EL57" i="28"/>
  <c r="CP57" i="28"/>
  <c r="AT57" i="28"/>
  <c r="GG57" i="28"/>
  <c r="EK57" i="28"/>
  <c r="CO57" i="28"/>
  <c r="AS57" i="28"/>
  <c r="GF57" i="28"/>
  <c r="EJ57" i="28"/>
  <c r="CN57" i="28"/>
  <c r="AR57" i="28"/>
  <c r="HR57" i="28"/>
  <c r="FV57" i="28"/>
  <c r="DZ57" i="28"/>
  <c r="CD57" i="28"/>
  <c r="AH57" i="28"/>
  <c r="HQ57" i="28"/>
  <c r="FU57" i="28"/>
  <c r="DY57" i="28"/>
  <c r="CC57" i="28"/>
  <c r="AG57" i="28"/>
  <c r="HP57" i="28"/>
  <c r="FT57" i="28"/>
  <c r="DX57" i="28"/>
  <c r="CB57" i="28"/>
  <c r="AF57" i="28"/>
  <c r="HF57" i="28"/>
  <c r="FJ57" i="28"/>
  <c r="DN57" i="28"/>
  <c r="BR57" i="28"/>
  <c r="HE57" i="28"/>
  <c r="FI57" i="28"/>
  <c r="DM57" i="28"/>
  <c r="BQ57" i="28"/>
  <c r="DB57" i="28"/>
  <c r="DA57" i="28"/>
  <c r="BP57" i="28"/>
  <c r="BF57" i="28"/>
  <c r="BE57" i="28"/>
  <c r="HD57" i="28"/>
  <c r="GT57" i="28"/>
  <c r="GS57" i="28"/>
  <c r="FH57" i="28"/>
  <c r="EX57" i="28"/>
  <c r="EW57" i="28"/>
  <c r="DL57" i="28"/>
  <c r="HL56" i="28"/>
  <c r="GZ56" i="28"/>
  <c r="GN56" i="28"/>
  <c r="GB56" i="28"/>
  <c r="FP56" i="28"/>
  <c r="FD56" i="28"/>
  <c r="HK56" i="28"/>
  <c r="GY56" i="28"/>
  <c r="GM56" i="28"/>
  <c r="GA56" i="28"/>
  <c r="FO56" i="28"/>
  <c r="FC56" i="28"/>
  <c r="EQ56" i="28"/>
  <c r="EE56" i="28"/>
  <c r="DS56" i="28"/>
  <c r="DG56" i="28"/>
  <c r="CU56" i="28"/>
  <c r="CI56" i="28"/>
  <c r="BW56" i="28"/>
  <c r="BK56" i="28"/>
  <c r="AY56" i="28"/>
  <c r="AM56" i="28"/>
  <c r="HV56" i="28"/>
  <c r="HJ56" i="28"/>
  <c r="GX56" i="28"/>
  <c r="GL56" i="28"/>
  <c r="FZ56" i="28"/>
  <c r="FN56" i="28"/>
  <c r="FB56" i="28"/>
  <c r="EP56" i="28"/>
  <c r="ED56" i="28"/>
  <c r="DR56" i="28"/>
  <c r="DF56" i="28"/>
  <c r="CT56" i="28"/>
  <c r="CH56" i="28"/>
  <c r="BV56" i="28"/>
  <c r="BJ56" i="28"/>
  <c r="AX56" i="28"/>
  <c r="AL56" i="28"/>
  <c r="HU56" i="28"/>
  <c r="HI56" i="28"/>
  <c r="GW56" i="28"/>
  <c r="GK56" i="28"/>
  <c r="FY56" i="28"/>
  <c r="FM56" i="28"/>
  <c r="HT56" i="28"/>
  <c r="HH56" i="28"/>
  <c r="GV56" i="28"/>
  <c r="GJ56" i="28"/>
  <c r="FX56" i="28"/>
  <c r="FL56" i="28"/>
  <c r="EZ56" i="28"/>
  <c r="EN56" i="28"/>
  <c r="EB56" i="28"/>
  <c r="DP56" i="28"/>
  <c r="DD56" i="28"/>
  <c r="CR56" i="28"/>
  <c r="CF56" i="28"/>
  <c r="BT56" i="28"/>
  <c r="BH56" i="28"/>
  <c r="AV56" i="28"/>
  <c r="AJ56" i="28"/>
  <c r="HS56" i="28"/>
  <c r="HG56" i="28"/>
  <c r="GU56" i="28"/>
  <c r="GI56" i="28"/>
  <c r="FW56" i="28"/>
  <c r="FK56" i="28"/>
  <c r="EY56" i="28"/>
  <c r="EM56" i="28"/>
  <c r="EA56" i="28"/>
  <c r="DO56" i="28"/>
  <c r="DC56" i="28"/>
  <c r="CQ56" i="28"/>
  <c r="CE56" i="28"/>
  <c r="BS56" i="28"/>
  <c r="BG56" i="28"/>
  <c r="AU56" i="28"/>
  <c r="AI56" i="28"/>
  <c r="HR56" i="28"/>
  <c r="HF56" i="28"/>
  <c r="GT56" i="28"/>
  <c r="GH56" i="28"/>
  <c r="FV56" i="28"/>
  <c r="FJ56" i="28"/>
  <c r="EX56" i="28"/>
  <c r="EL56" i="28"/>
  <c r="DZ56" i="28"/>
  <c r="DN56" i="28"/>
  <c r="DB56" i="28"/>
  <c r="CP56" i="28"/>
  <c r="CD56" i="28"/>
  <c r="BR56" i="28"/>
  <c r="BF56" i="28"/>
  <c r="AT56" i="28"/>
  <c r="AH56" i="28"/>
  <c r="HQ56" i="28"/>
  <c r="HE56" i="28"/>
  <c r="GS56" i="28"/>
  <c r="GG56" i="28"/>
  <c r="FU56" i="28"/>
  <c r="FI56" i="28"/>
  <c r="EW56" i="28"/>
  <c r="EK56" i="28"/>
  <c r="DY56" i="28"/>
  <c r="DM56" i="28"/>
  <c r="DA56" i="28"/>
  <c r="CO56" i="28"/>
  <c r="CC56" i="28"/>
  <c r="BQ56" i="28"/>
  <c r="BE56" i="28"/>
  <c r="AS56" i="28"/>
  <c r="AG56" i="28"/>
  <c r="HP56" i="28"/>
  <c r="HD56" i="28"/>
  <c r="GR56" i="28"/>
  <c r="GF56" i="28"/>
  <c r="FT56" i="28"/>
  <c r="FH56" i="28"/>
  <c r="EV56" i="28"/>
  <c r="EJ56" i="28"/>
  <c r="DX56" i="28"/>
  <c r="DL56" i="28"/>
  <c r="CZ56" i="28"/>
  <c r="CN56" i="28"/>
  <c r="CB56" i="28"/>
  <c r="BP56" i="28"/>
  <c r="BD56" i="28"/>
  <c r="AR56" i="28"/>
  <c r="AF56" i="28"/>
  <c r="GE56" i="28"/>
  <c r="ES56" i="28"/>
  <c r="DQ56" i="28"/>
  <c r="CL56" i="28"/>
  <c r="BL56" i="28"/>
  <c r="AE56" i="28"/>
  <c r="GD56" i="28"/>
  <c r="ER56" i="28"/>
  <c r="DK56" i="28"/>
  <c r="CK56" i="28"/>
  <c r="BI56" i="28"/>
  <c r="AD56" i="28"/>
  <c r="GC56" i="28"/>
  <c r="EO56" i="28"/>
  <c r="DJ56" i="28"/>
  <c r="CJ56" i="28"/>
  <c r="BC56" i="28"/>
  <c r="HO56" i="28"/>
  <c r="FS56" i="28"/>
  <c r="EI56" i="28"/>
  <c r="DI56" i="28"/>
  <c r="CG56" i="28"/>
  <c r="BB56" i="28"/>
  <c r="HN56" i="28"/>
  <c r="FR56" i="28"/>
  <c r="EH56" i="28"/>
  <c r="DH56" i="28"/>
  <c r="CA56" i="28"/>
  <c r="BA56" i="28"/>
  <c r="HM56" i="28"/>
  <c r="FQ56" i="28"/>
  <c r="EG56" i="28"/>
  <c r="DE56" i="28"/>
  <c r="BZ56" i="28"/>
  <c r="AZ56" i="28"/>
  <c r="HC56" i="28"/>
  <c r="FG56" i="28"/>
  <c r="EF56" i="28"/>
  <c r="CY56" i="28"/>
  <c r="BY56" i="28"/>
  <c r="AW56" i="28"/>
  <c r="HB56" i="28"/>
  <c r="FF56" i="28"/>
  <c r="EC56" i="28"/>
  <c r="CX56" i="28"/>
  <c r="BX56" i="28"/>
  <c r="AQ56" i="28"/>
  <c r="HA56" i="28"/>
  <c r="FE56" i="28"/>
  <c r="DW56" i="28"/>
  <c r="CW56" i="28"/>
  <c r="BU56" i="28"/>
  <c r="AP56" i="28"/>
  <c r="EU56" i="28"/>
  <c r="AN56" i="28"/>
  <c r="ET56" i="28"/>
  <c r="AK56" i="28"/>
  <c r="DV56" i="28"/>
  <c r="DU56" i="28"/>
  <c r="DT56" i="28"/>
  <c r="CV56" i="28"/>
  <c r="CS56" i="28"/>
  <c r="CM56" i="28"/>
  <c r="GQ56" i="28"/>
  <c r="BO56" i="28"/>
  <c r="GP56" i="28"/>
  <c r="GO56" i="28"/>
  <c r="FA56" i="28"/>
  <c r="BN56" i="28"/>
  <c r="BM56" i="28"/>
  <c r="AO56" i="28"/>
  <c r="PF50" i="28"/>
  <c r="OT50" i="28"/>
  <c r="OH50" i="28"/>
  <c r="NV50" i="28"/>
  <c r="NJ50" i="28"/>
  <c r="MX50" i="28"/>
  <c r="ML50" i="28"/>
  <c r="LZ50" i="28"/>
  <c r="LN50" i="28"/>
  <c r="LB50" i="28"/>
  <c r="KP50" i="28"/>
  <c r="KD50" i="28"/>
  <c r="JR50" i="28"/>
  <c r="JF50" i="28"/>
  <c r="IT50" i="28"/>
  <c r="IH50" i="28"/>
  <c r="PE50" i="28"/>
  <c r="OS50" i="28"/>
  <c r="OG50" i="28"/>
  <c r="NU50" i="28"/>
  <c r="NI50" i="28"/>
  <c r="MW50" i="28"/>
  <c r="MK50" i="28"/>
  <c r="LY50" i="28"/>
  <c r="LM50" i="28"/>
  <c r="LA50" i="28"/>
  <c r="KO50" i="28"/>
  <c r="KC50" i="28"/>
  <c r="JQ50" i="28"/>
  <c r="JE50" i="28"/>
  <c r="IS50" i="28"/>
  <c r="IG50" i="28"/>
  <c r="PD50" i="28"/>
  <c r="OR50" i="28"/>
  <c r="OF50" i="28"/>
  <c r="NT50" i="28"/>
  <c r="NH50" i="28"/>
  <c r="MV50" i="28"/>
  <c r="MJ50" i="28"/>
  <c r="LX50" i="28"/>
  <c r="LL50" i="28"/>
  <c r="KZ50" i="28"/>
  <c r="KN50" i="28"/>
  <c r="KB50" i="28"/>
  <c r="JP50" i="28"/>
  <c r="JD50" i="28"/>
  <c r="IR50" i="28"/>
  <c r="IF50" i="28"/>
  <c r="PO50" i="28"/>
  <c r="PC50" i="28"/>
  <c r="OQ50" i="28"/>
  <c r="OE50" i="28"/>
  <c r="NS50" i="28"/>
  <c r="NG50" i="28"/>
  <c r="MU50" i="28"/>
  <c r="MI50" i="28"/>
  <c r="LW50" i="28"/>
  <c r="LK50" i="28"/>
  <c r="KY50" i="28"/>
  <c r="KM50" i="28"/>
  <c r="KA50" i="28"/>
  <c r="JO50" i="28"/>
  <c r="JC50" i="28"/>
  <c r="IQ50" i="28"/>
  <c r="IE50" i="28"/>
  <c r="PN50" i="28"/>
  <c r="PB50" i="28"/>
  <c r="OP50" i="28"/>
  <c r="OD50" i="28"/>
  <c r="NR50" i="28"/>
  <c r="NF50" i="28"/>
  <c r="MT50" i="28"/>
  <c r="MH50" i="28"/>
  <c r="LV50" i="28"/>
  <c r="LJ50" i="28"/>
  <c r="KX50" i="28"/>
  <c r="KL50" i="28"/>
  <c r="JZ50" i="28"/>
  <c r="JN50" i="28"/>
  <c r="JB50" i="28"/>
  <c r="IP50" i="28"/>
  <c r="ID50" i="28"/>
  <c r="U50" i="28"/>
  <c r="PM50" i="28"/>
  <c r="PA50" i="28"/>
  <c r="OO50" i="28"/>
  <c r="OC50" i="28"/>
  <c r="NQ50" i="28"/>
  <c r="NE50" i="28"/>
  <c r="MS50" i="28"/>
  <c r="MG50" i="28"/>
  <c r="LU50" i="28"/>
  <c r="LI50" i="28"/>
  <c r="KW50" i="28"/>
  <c r="KK50" i="28"/>
  <c r="JY50" i="28"/>
  <c r="JM50" i="28"/>
  <c r="JA50" i="28"/>
  <c r="IO50" i="28"/>
  <c r="IC50" i="28"/>
  <c r="S50" i="28"/>
  <c r="PL50" i="28"/>
  <c r="OZ50" i="28"/>
  <c r="ON50" i="28"/>
  <c r="OB50" i="28"/>
  <c r="NP50" i="28"/>
  <c r="ND50" i="28"/>
  <c r="MR50" i="28"/>
  <c r="MF50" i="28"/>
  <c r="LT50" i="28"/>
  <c r="LH50" i="28"/>
  <c r="KV50" i="28"/>
  <c r="KJ50" i="28"/>
  <c r="JX50" i="28"/>
  <c r="JL50" i="28"/>
  <c r="IZ50" i="28"/>
  <c r="IN50" i="28"/>
  <c r="IB50" i="28"/>
  <c r="PK50" i="28"/>
  <c r="OY50" i="28"/>
  <c r="OM50" i="28"/>
  <c r="OA50" i="28"/>
  <c r="NO50" i="28"/>
  <c r="NC50" i="28"/>
  <c r="MQ50" i="28"/>
  <c r="ME50" i="28"/>
  <c r="LS50" i="28"/>
  <c r="LG50" i="28"/>
  <c r="KU50" i="28"/>
  <c r="KI50" i="28"/>
  <c r="JW50" i="28"/>
  <c r="JK50" i="28"/>
  <c r="IY50" i="28"/>
  <c r="IM50" i="28"/>
  <c r="IA50" i="28"/>
  <c r="PJ50" i="28"/>
  <c r="OX50" i="28"/>
  <c r="OL50" i="28"/>
  <c r="NZ50" i="28"/>
  <c r="NN50" i="28"/>
  <c r="NB50" i="28"/>
  <c r="MP50" i="28"/>
  <c r="MD50" i="28"/>
  <c r="LR50" i="28"/>
  <c r="LF50" i="28"/>
  <c r="KT50" i="28"/>
  <c r="KH50" i="28"/>
  <c r="JV50" i="28"/>
  <c r="JJ50" i="28"/>
  <c r="IX50" i="28"/>
  <c r="IL50" i="28"/>
  <c r="HZ50" i="28"/>
  <c r="OV50" i="28"/>
  <c r="MZ50" i="28"/>
  <c r="LD50" i="28"/>
  <c r="JH50" i="28"/>
  <c r="OU50" i="28"/>
  <c r="MY50" i="28"/>
  <c r="LC50" i="28"/>
  <c r="JG50" i="28"/>
  <c r="OK50" i="28"/>
  <c r="MO50" i="28"/>
  <c r="KS50" i="28"/>
  <c r="IW50" i="28"/>
  <c r="OJ50" i="28"/>
  <c r="MN50" i="28"/>
  <c r="KR50" i="28"/>
  <c r="IV50" i="28"/>
  <c r="OI50" i="28"/>
  <c r="MM50" i="28"/>
  <c r="KQ50" i="28"/>
  <c r="IU50" i="28"/>
  <c r="NY50" i="28"/>
  <c r="MC50" i="28"/>
  <c r="KG50" i="28"/>
  <c r="IK50" i="28"/>
  <c r="NX50" i="28"/>
  <c r="MB50" i="28"/>
  <c r="KF50" i="28"/>
  <c r="IJ50" i="28"/>
  <c r="NW50" i="28"/>
  <c r="MA50" i="28"/>
  <c r="KE50" i="28"/>
  <c r="II50" i="28"/>
  <c r="PI50" i="28"/>
  <c r="NM50" i="28"/>
  <c r="LQ50" i="28"/>
  <c r="JU50" i="28"/>
  <c r="HY50" i="28"/>
  <c r="LP50" i="28"/>
  <c r="LO50" i="28"/>
  <c r="LE50" i="28"/>
  <c r="JT50" i="28"/>
  <c r="JS50" i="28"/>
  <c r="JI50" i="28"/>
  <c r="PH50" i="28"/>
  <c r="HX50" i="28"/>
  <c r="PG50" i="28"/>
  <c r="HW50" i="28"/>
  <c r="OW50" i="28"/>
  <c r="NL50" i="28"/>
  <c r="NK50" i="28"/>
  <c r="NA50" i="28"/>
  <c r="PE35" i="28"/>
  <c r="OS35" i="28"/>
  <c r="OG35" i="28"/>
  <c r="NU35" i="28"/>
  <c r="NI35" i="28"/>
  <c r="MW35" i="28"/>
  <c r="MK35" i="28"/>
  <c r="LY35" i="28"/>
  <c r="LM35" i="28"/>
  <c r="LA35" i="28"/>
  <c r="KO35" i="28"/>
  <c r="KC35" i="28"/>
  <c r="JQ35" i="28"/>
  <c r="JE35" i="28"/>
  <c r="IS35" i="28"/>
  <c r="IG35" i="28"/>
  <c r="PD35" i="28"/>
  <c r="OR35" i="28"/>
  <c r="OF35" i="28"/>
  <c r="NT35" i="28"/>
  <c r="NH35" i="28"/>
  <c r="MV35" i="28"/>
  <c r="MJ35" i="28"/>
  <c r="LX35" i="28"/>
  <c r="LL35" i="28"/>
  <c r="KZ35" i="28"/>
  <c r="KN35" i="28"/>
  <c r="KB35" i="28"/>
  <c r="JP35" i="28"/>
  <c r="JD35" i="28"/>
  <c r="IR35" i="28"/>
  <c r="IF35" i="28"/>
  <c r="PO35" i="28"/>
  <c r="PC35" i="28"/>
  <c r="OQ35" i="28"/>
  <c r="OE35" i="28"/>
  <c r="NS35" i="28"/>
  <c r="NG35" i="28"/>
  <c r="MU35" i="28"/>
  <c r="MI35" i="28"/>
  <c r="LW35" i="28"/>
  <c r="LK35" i="28"/>
  <c r="KY35" i="28"/>
  <c r="KM35" i="28"/>
  <c r="KA35" i="28"/>
  <c r="JO35" i="28"/>
  <c r="JC35" i="28"/>
  <c r="IQ35" i="28"/>
  <c r="IE35" i="28"/>
  <c r="PN35" i="28"/>
  <c r="PB35" i="28"/>
  <c r="OP35" i="28"/>
  <c r="OD35" i="28"/>
  <c r="NR35" i="28"/>
  <c r="NF35" i="28"/>
  <c r="MT35" i="28"/>
  <c r="MH35" i="28"/>
  <c r="LV35" i="28"/>
  <c r="LJ35" i="28"/>
  <c r="KX35" i="28"/>
  <c r="KL35" i="28"/>
  <c r="JZ35" i="28"/>
  <c r="JN35" i="28"/>
  <c r="JB35" i="28"/>
  <c r="IP35" i="28"/>
  <c r="ID35" i="28"/>
  <c r="U35" i="28"/>
  <c r="PM35" i="28"/>
  <c r="PA35" i="28"/>
  <c r="OO35" i="28"/>
  <c r="OC35" i="28"/>
  <c r="NQ35" i="28"/>
  <c r="NE35" i="28"/>
  <c r="MS35" i="28"/>
  <c r="MG35" i="28"/>
  <c r="LU35" i="28"/>
  <c r="LI35" i="28"/>
  <c r="KW35" i="28"/>
  <c r="KK35" i="28"/>
  <c r="JY35" i="28"/>
  <c r="JM35" i="28"/>
  <c r="JA35" i="28"/>
  <c r="IO35" i="28"/>
  <c r="IC35" i="28"/>
  <c r="S35" i="28"/>
  <c r="PL35" i="28"/>
  <c r="OZ35" i="28"/>
  <c r="ON35" i="28"/>
  <c r="OB35" i="28"/>
  <c r="NP35" i="28"/>
  <c r="ND35" i="28"/>
  <c r="MR35" i="28"/>
  <c r="MF35" i="28"/>
  <c r="LT35" i="28"/>
  <c r="LH35" i="28"/>
  <c r="KV35" i="28"/>
  <c r="KJ35" i="28"/>
  <c r="JX35" i="28"/>
  <c r="JL35" i="28"/>
  <c r="IZ35" i="28"/>
  <c r="IN35" i="28"/>
  <c r="IB35" i="28"/>
  <c r="PK35" i="28"/>
  <c r="OY35" i="28"/>
  <c r="OM35" i="28"/>
  <c r="OA35" i="28"/>
  <c r="NO35" i="28"/>
  <c r="NC35" i="28"/>
  <c r="MQ35" i="28"/>
  <c r="ME35" i="28"/>
  <c r="LS35" i="28"/>
  <c r="LG35" i="28"/>
  <c r="KU35" i="28"/>
  <c r="KI35" i="28"/>
  <c r="JW35" i="28"/>
  <c r="JK35" i="28"/>
  <c r="IY35" i="28"/>
  <c r="IM35" i="28"/>
  <c r="IA35" i="28"/>
  <c r="PJ35" i="28"/>
  <c r="OX35" i="28"/>
  <c r="OL35" i="28"/>
  <c r="NZ35" i="28"/>
  <c r="NN35" i="28"/>
  <c r="NB35" i="28"/>
  <c r="MP35" i="28"/>
  <c r="MD35" i="28"/>
  <c r="LR35" i="28"/>
  <c r="LF35" i="28"/>
  <c r="KT35" i="28"/>
  <c r="KH35" i="28"/>
  <c r="JV35" i="28"/>
  <c r="JJ35" i="28"/>
  <c r="IX35" i="28"/>
  <c r="IL35" i="28"/>
  <c r="HZ35" i="28"/>
  <c r="PI35" i="28"/>
  <c r="OW35" i="28"/>
  <c r="OK35" i="28"/>
  <c r="NY35" i="28"/>
  <c r="NM35" i="28"/>
  <c r="NA35" i="28"/>
  <c r="MO35" i="28"/>
  <c r="MC35" i="28"/>
  <c r="LQ35" i="28"/>
  <c r="LE35" i="28"/>
  <c r="KS35" i="28"/>
  <c r="KG35" i="28"/>
  <c r="JU35" i="28"/>
  <c r="JI35" i="28"/>
  <c r="IW35" i="28"/>
  <c r="IK35" i="28"/>
  <c r="HY35" i="28"/>
  <c r="OU35" i="28"/>
  <c r="MY35" i="28"/>
  <c r="LC35" i="28"/>
  <c r="JG35" i="28"/>
  <c r="OT35" i="28"/>
  <c r="MX35" i="28"/>
  <c r="LB35" i="28"/>
  <c r="JF35" i="28"/>
  <c r="OJ35" i="28"/>
  <c r="MN35" i="28"/>
  <c r="KR35" i="28"/>
  <c r="IV35" i="28"/>
  <c r="OI35" i="28"/>
  <c r="MM35" i="28"/>
  <c r="KQ35" i="28"/>
  <c r="IU35" i="28"/>
  <c r="OH35" i="28"/>
  <c r="ML35" i="28"/>
  <c r="KP35" i="28"/>
  <c r="IT35" i="28"/>
  <c r="NX35" i="28"/>
  <c r="MB35" i="28"/>
  <c r="KF35" i="28"/>
  <c r="IJ35" i="28"/>
  <c r="NW35" i="28"/>
  <c r="MA35" i="28"/>
  <c r="KE35" i="28"/>
  <c r="II35" i="28"/>
  <c r="NV35" i="28"/>
  <c r="LZ35" i="28"/>
  <c r="KD35" i="28"/>
  <c r="IH35" i="28"/>
  <c r="PH35" i="28"/>
  <c r="NL35" i="28"/>
  <c r="LP35" i="28"/>
  <c r="JT35" i="28"/>
  <c r="HX35" i="28"/>
  <c r="JR35" i="28"/>
  <c r="JH35" i="28"/>
  <c r="PG35" i="28"/>
  <c r="HW35" i="28"/>
  <c r="PF35" i="28"/>
  <c r="OV35" i="28"/>
  <c r="NK35" i="28"/>
  <c r="NJ35" i="28"/>
  <c r="MZ35" i="28"/>
  <c r="LO35" i="28"/>
  <c r="LN35" i="28"/>
  <c r="LD35" i="28"/>
  <c r="JS35" i="28"/>
  <c r="PH25" i="28"/>
  <c r="OV25" i="28"/>
  <c r="OJ25" i="28"/>
  <c r="NX25" i="28"/>
  <c r="NL25" i="28"/>
  <c r="MZ25" i="28"/>
  <c r="MN25" i="28"/>
  <c r="MB25" i="28"/>
  <c r="LP25" i="28"/>
  <c r="LD25" i="28"/>
  <c r="KR25" i="28"/>
  <c r="KF25" i="28"/>
  <c r="JT25" i="28"/>
  <c r="JH25" i="28"/>
  <c r="IV25" i="28"/>
  <c r="IJ25" i="28"/>
  <c r="HX25" i="28"/>
  <c r="PG25" i="28"/>
  <c r="OU25" i="28"/>
  <c r="OI25" i="28"/>
  <c r="NW25" i="28"/>
  <c r="NK25" i="28"/>
  <c r="MY25" i="28"/>
  <c r="MM25" i="28"/>
  <c r="MA25" i="28"/>
  <c r="LO25" i="28"/>
  <c r="LC25" i="28"/>
  <c r="KQ25" i="28"/>
  <c r="KE25" i="28"/>
  <c r="JS25" i="28"/>
  <c r="JG25" i="28"/>
  <c r="IU25" i="28"/>
  <c r="II25" i="28"/>
  <c r="HW25" i="28"/>
  <c r="PF25" i="28"/>
  <c r="OT25" i="28"/>
  <c r="OH25" i="28"/>
  <c r="NV25" i="28"/>
  <c r="NJ25" i="28"/>
  <c r="MX25" i="28"/>
  <c r="ML25" i="28"/>
  <c r="LZ25" i="28"/>
  <c r="LN25" i="28"/>
  <c r="LB25" i="28"/>
  <c r="KP25" i="28"/>
  <c r="KD25" i="28"/>
  <c r="JR25" i="28"/>
  <c r="JF25" i="28"/>
  <c r="IT25" i="28"/>
  <c r="IH25" i="28"/>
  <c r="PE25" i="28"/>
  <c r="OS25" i="28"/>
  <c r="OG25" i="28"/>
  <c r="NU25" i="28"/>
  <c r="NI25" i="28"/>
  <c r="MW25" i="28"/>
  <c r="MK25" i="28"/>
  <c r="LY25" i="28"/>
  <c r="LM25" i="28"/>
  <c r="LA25" i="28"/>
  <c r="KO25" i="28"/>
  <c r="KC25" i="28"/>
  <c r="JQ25" i="28"/>
  <c r="JE25" i="28"/>
  <c r="IS25" i="28"/>
  <c r="IG25" i="28"/>
  <c r="PD25" i="28"/>
  <c r="OR25" i="28"/>
  <c r="OF25" i="28"/>
  <c r="NT25" i="28"/>
  <c r="NH25" i="28"/>
  <c r="MV25" i="28"/>
  <c r="MJ25" i="28"/>
  <c r="LX25" i="28"/>
  <c r="LL25" i="28"/>
  <c r="KZ25" i="28"/>
  <c r="KN25" i="28"/>
  <c r="KB25" i="28"/>
  <c r="JP25" i="28"/>
  <c r="JD25" i="28"/>
  <c r="IR25" i="28"/>
  <c r="IF25" i="28"/>
  <c r="PO25" i="28"/>
  <c r="PC25" i="28"/>
  <c r="OQ25" i="28"/>
  <c r="OE25" i="28"/>
  <c r="NS25" i="28"/>
  <c r="NG25" i="28"/>
  <c r="MU25" i="28"/>
  <c r="MI25" i="28"/>
  <c r="LW25" i="28"/>
  <c r="LK25" i="28"/>
  <c r="KY25" i="28"/>
  <c r="KM25" i="28"/>
  <c r="KA25" i="28"/>
  <c r="JO25" i="28"/>
  <c r="JC25" i="28"/>
  <c r="IQ25" i="28"/>
  <c r="IE25" i="28"/>
  <c r="PN25" i="28"/>
  <c r="PB25" i="28"/>
  <c r="OP25" i="28"/>
  <c r="OD25" i="28"/>
  <c r="NR25" i="28"/>
  <c r="NF25" i="28"/>
  <c r="MT25" i="28"/>
  <c r="MH25" i="28"/>
  <c r="LV25" i="28"/>
  <c r="LJ25" i="28"/>
  <c r="KX25" i="28"/>
  <c r="KL25" i="28"/>
  <c r="JZ25" i="28"/>
  <c r="JN25" i="28"/>
  <c r="JB25" i="28"/>
  <c r="IP25" i="28"/>
  <c r="ID25" i="28"/>
  <c r="U25" i="28"/>
  <c r="PM25" i="28"/>
  <c r="PA25" i="28"/>
  <c r="OO25" i="28"/>
  <c r="OC25" i="28"/>
  <c r="NQ25" i="28"/>
  <c r="NE25" i="28"/>
  <c r="MS25" i="28"/>
  <c r="MG25" i="28"/>
  <c r="LU25" i="28"/>
  <c r="LI25" i="28"/>
  <c r="KW25" i="28"/>
  <c r="KK25" i="28"/>
  <c r="JY25" i="28"/>
  <c r="JM25" i="28"/>
  <c r="JA25" i="28"/>
  <c r="IO25" i="28"/>
  <c r="IC25" i="28"/>
  <c r="S25" i="28"/>
  <c r="PL25" i="28"/>
  <c r="OZ25" i="28"/>
  <c r="ON25" i="28"/>
  <c r="OB25" i="28"/>
  <c r="NP25" i="28"/>
  <c r="ND25" i="28"/>
  <c r="MR25" i="28"/>
  <c r="MF25" i="28"/>
  <c r="LT25" i="28"/>
  <c r="LH25" i="28"/>
  <c r="KV25" i="28"/>
  <c r="KJ25" i="28"/>
  <c r="JX25" i="28"/>
  <c r="JL25" i="28"/>
  <c r="IZ25" i="28"/>
  <c r="IN25" i="28"/>
  <c r="IB25" i="28"/>
  <c r="PJ25" i="28"/>
  <c r="NN25" i="28"/>
  <c r="LR25" i="28"/>
  <c r="JV25" i="28"/>
  <c r="HZ25" i="28"/>
  <c r="PI25" i="28"/>
  <c r="NM25" i="28"/>
  <c r="LQ25" i="28"/>
  <c r="JU25" i="28"/>
  <c r="HY25" i="28"/>
  <c r="OY25" i="28"/>
  <c r="NC25" i="28"/>
  <c r="LG25" i="28"/>
  <c r="JK25" i="28"/>
  <c r="OX25" i="28"/>
  <c r="NB25" i="28"/>
  <c r="LF25" i="28"/>
  <c r="JJ25" i="28"/>
  <c r="OW25" i="28"/>
  <c r="NA25" i="28"/>
  <c r="LE25" i="28"/>
  <c r="JI25" i="28"/>
  <c r="OM25" i="28"/>
  <c r="MQ25" i="28"/>
  <c r="KU25" i="28"/>
  <c r="IY25" i="28"/>
  <c r="OL25" i="28"/>
  <c r="MP25" i="28"/>
  <c r="KT25" i="28"/>
  <c r="IX25" i="28"/>
  <c r="OK25" i="28"/>
  <c r="MO25" i="28"/>
  <c r="KS25" i="28"/>
  <c r="IW25" i="28"/>
  <c r="OA25" i="28"/>
  <c r="ME25" i="28"/>
  <c r="KI25" i="28"/>
  <c r="IM25" i="28"/>
  <c r="MC25" i="28"/>
  <c r="LS25" i="28"/>
  <c r="KH25" i="28"/>
  <c r="KG25" i="28"/>
  <c r="JW25" i="28"/>
  <c r="IL25" i="28"/>
  <c r="IK25" i="28"/>
  <c r="PK25" i="28"/>
  <c r="IA25" i="28"/>
  <c r="NZ25" i="28"/>
  <c r="NY25" i="28"/>
  <c r="NO25" i="28"/>
  <c r="MD25" i="28"/>
  <c r="HQ16" i="28"/>
  <c r="HE16" i="28"/>
  <c r="GS16" i="28"/>
  <c r="GG16" i="28"/>
  <c r="FU16" i="28"/>
  <c r="FI16" i="28"/>
  <c r="EW16" i="28"/>
  <c r="EK16" i="28"/>
  <c r="DY16" i="28"/>
  <c r="DM16" i="28"/>
  <c r="DA16" i="28"/>
  <c r="CO16" i="28"/>
  <c r="CC16" i="28"/>
  <c r="BQ16" i="28"/>
  <c r="BE16" i="28"/>
  <c r="AS16" i="28"/>
  <c r="AG16" i="28"/>
  <c r="HP16" i="28"/>
  <c r="HD16" i="28"/>
  <c r="GR16" i="28"/>
  <c r="GF16" i="28"/>
  <c r="FT16" i="28"/>
  <c r="FH16" i="28"/>
  <c r="EV16" i="28"/>
  <c r="EJ16" i="28"/>
  <c r="DX16" i="28"/>
  <c r="DL16" i="28"/>
  <c r="CZ16" i="28"/>
  <c r="CN16" i="28"/>
  <c r="CB16" i="28"/>
  <c r="BP16" i="28"/>
  <c r="BD16" i="28"/>
  <c r="AR16" i="28"/>
  <c r="AF16" i="28"/>
  <c r="HO16" i="28"/>
  <c r="HC16" i="28"/>
  <c r="GQ16" i="28"/>
  <c r="GE16" i="28"/>
  <c r="FS16" i="28"/>
  <c r="FG16" i="28"/>
  <c r="EU16" i="28"/>
  <c r="EI16" i="28"/>
  <c r="DW16" i="28"/>
  <c r="DK16" i="28"/>
  <c r="CY16" i="28"/>
  <c r="CM16" i="28"/>
  <c r="CA16" i="28"/>
  <c r="BO16" i="28"/>
  <c r="BC16" i="28"/>
  <c r="AQ16" i="28"/>
  <c r="AE16" i="28"/>
  <c r="HN16" i="28"/>
  <c r="HB16" i="28"/>
  <c r="GP16" i="28"/>
  <c r="GD16" i="28"/>
  <c r="FR16" i="28"/>
  <c r="FF16" i="28"/>
  <c r="ET16" i="28"/>
  <c r="EH16" i="28"/>
  <c r="DV16" i="28"/>
  <c r="DJ16" i="28"/>
  <c r="CX16" i="28"/>
  <c r="CL16" i="28"/>
  <c r="BZ16" i="28"/>
  <c r="BN16" i="28"/>
  <c r="BB16" i="28"/>
  <c r="AP16" i="28"/>
  <c r="AD16" i="28"/>
  <c r="HM16" i="28"/>
  <c r="HA16" i="28"/>
  <c r="GO16" i="28"/>
  <c r="GC16" i="28"/>
  <c r="FQ16" i="28"/>
  <c r="FE16" i="28"/>
  <c r="ES16" i="28"/>
  <c r="EG16" i="28"/>
  <c r="DU16" i="28"/>
  <c r="DI16" i="28"/>
  <c r="CW16" i="28"/>
  <c r="CK16" i="28"/>
  <c r="BY16" i="28"/>
  <c r="BM16" i="28"/>
  <c r="BA16" i="28"/>
  <c r="AO16" i="28"/>
  <c r="HL16" i="28"/>
  <c r="GZ16" i="28"/>
  <c r="GN16" i="28"/>
  <c r="GB16" i="28"/>
  <c r="FP16" i="28"/>
  <c r="FD16" i="28"/>
  <c r="ER16" i="28"/>
  <c r="EF16" i="28"/>
  <c r="DT16" i="28"/>
  <c r="DH16" i="28"/>
  <c r="CV16" i="28"/>
  <c r="CJ16" i="28"/>
  <c r="BX16" i="28"/>
  <c r="BL16" i="28"/>
  <c r="AZ16" i="28"/>
  <c r="AN16" i="28"/>
  <c r="HK16" i="28"/>
  <c r="GY16" i="28"/>
  <c r="GM16" i="28"/>
  <c r="GA16" i="28"/>
  <c r="FO16" i="28"/>
  <c r="FC16" i="28"/>
  <c r="EQ16" i="28"/>
  <c r="EE16" i="28"/>
  <c r="DS16" i="28"/>
  <c r="DG16" i="28"/>
  <c r="CU16" i="28"/>
  <c r="CI16" i="28"/>
  <c r="BW16" i="28"/>
  <c r="BK16" i="28"/>
  <c r="AY16" i="28"/>
  <c r="AM16" i="28"/>
  <c r="HV16" i="28"/>
  <c r="HJ16" i="28"/>
  <c r="GX16" i="28"/>
  <c r="GL16" i="28"/>
  <c r="FZ16" i="28"/>
  <c r="FN16" i="28"/>
  <c r="FB16" i="28"/>
  <c r="EP16" i="28"/>
  <c r="ED16" i="28"/>
  <c r="DR16" i="28"/>
  <c r="DF16" i="28"/>
  <c r="CT16" i="28"/>
  <c r="CH16" i="28"/>
  <c r="BV16" i="28"/>
  <c r="BJ16" i="28"/>
  <c r="AX16" i="28"/>
  <c r="AL16" i="28"/>
  <c r="HU16" i="28"/>
  <c r="HI16" i="28"/>
  <c r="GW16" i="28"/>
  <c r="GK16" i="28"/>
  <c r="FY16" i="28"/>
  <c r="FM16" i="28"/>
  <c r="FA16" i="28"/>
  <c r="EO16" i="28"/>
  <c r="EC16" i="28"/>
  <c r="DQ16" i="28"/>
  <c r="DE16" i="28"/>
  <c r="CS16" i="28"/>
  <c r="CG16" i="28"/>
  <c r="BU16" i="28"/>
  <c r="BI16" i="28"/>
  <c r="AW16" i="28"/>
  <c r="AK16" i="28"/>
  <c r="GU16" i="28"/>
  <c r="EY16" i="28"/>
  <c r="DC16" i="28"/>
  <c r="BG16" i="28"/>
  <c r="GT16" i="28"/>
  <c r="EX16" i="28"/>
  <c r="DB16" i="28"/>
  <c r="BF16" i="28"/>
  <c r="GJ16" i="28"/>
  <c r="EN16" i="28"/>
  <c r="CR16" i="28"/>
  <c r="AV16" i="28"/>
  <c r="GI16" i="28"/>
  <c r="EM16" i="28"/>
  <c r="CQ16" i="28"/>
  <c r="AU16" i="28"/>
  <c r="GH16" i="28"/>
  <c r="EL16" i="28"/>
  <c r="CP16" i="28"/>
  <c r="AT16" i="28"/>
  <c r="HT16" i="28"/>
  <c r="FX16" i="28"/>
  <c r="EB16" i="28"/>
  <c r="CF16" i="28"/>
  <c r="AJ16" i="28"/>
  <c r="HS16" i="28"/>
  <c r="FW16" i="28"/>
  <c r="EA16" i="28"/>
  <c r="CE16" i="28"/>
  <c r="AI16" i="28"/>
  <c r="HR16" i="28"/>
  <c r="FV16" i="28"/>
  <c r="DZ16" i="28"/>
  <c r="CD16" i="28"/>
  <c r="AH16" i="28"/>
  <c r="HH16" i="28"/>
  <c r="FL16" i="28"/>
  <c r="DP16" i="28"/>
  <c r="BT16" i="28"/>
  <c r="GV16" i="28"/>
  <c r="FK16" i="28"/>
  <c r="FJ16" i="28"/>
  <c r="HG16" i="28"/>
  <c r="HF16" i="28"/>
  <c r="EZ16" i="28"/>
  <c r="BH16" i="28"/>
  <c r="DO16" i="28"/>
  <c r="DN16" i="28"/>
  <c r="DD16" i="28"/>
  <c r="BS16" i="28"/>
  <c r="BR16" i="28"/>
  <c r="HT17" i="28"/>
  <c r="HH17" i="28"/>
  <c r="GV17" i="28"/>
  <c r="GJ17" i="28"/>
  <c r="FX17" i="28"/>
  <c r="FL17" i="28"/>
  <c r="EZ17" i="28"/>
  <c r="EN17" i="28"/>
  <c r="EB17" i="28"/>
  <c r="DP17" i="28"/>
  <c r="DD17" i="28"/>
  <c r="CR17" i="28"/>
  <c r="CF17" i="28"/>
  <c r="BT17" i="28"/>
  <c r="BH17" i="28"/>
  <c r="AV17" i="28"/>
  <c r="AJ17" i="28"/>
  <c r="HS17" i="28"/>
  <c r="HG17" i="28"/>
  <c r="GU17" i="28"/>
  <c r="GI17" i="28"/>
  <c r="FW17" i="28"/>
  <c r="FK17" i="28"/>
  <c r="EY17" i="28"/>
  <c r="EM17" i="28"/>
  <c r="EA17" i="28"/>
  <c r="DO17" i="28"/>
  <c r="DC17" i="28"/>
  <c r="CQ17" i="28"/>
  <c r="CE17" i="28"/>
  <c r="BS17" i="28"/>
  <c r="BG17" i="28"/>
  <c r="AU17" i="28"/>
  <c r="AI17" i="28"/>
  <c r="HR17" i="28"/>
  <c r="HF17" i="28"/>
  <c r="GT17" i="28"/>
  <c r="GH17" i="28"/>
  <c r="FV17" i="28"/>
  <c r="FJ17" i="28"/>
  <c r="EX17" i="28"/>
  <c r="EL17" i="28"/>
  <c r="DZ17" i="28"/>
  <c r="DN17" i="28"/>
  <c r="DB17" i="28"/>
  <c r="CP17" i="28"/>
  <c r="CD17" i="28"/>
  <c r="BR17" i="28"/>
  <c r="BF17" i="28"/>
  <c r="AT17" i="28"/>
  <c r="AH17" i="28"/>
  <c r="HQ17" i="28"/>
  <c r="HE17" i="28"/>
  <c r="GS17" i="28"/>
  <c r="GG17" i="28"/>
  <c r="FU17" i="28"/>
  <c r="FI17" i="28"/>
  <c r="EW17" i="28"/>
  <c r="EK17" i="28"/>
  <c r="DY17" i="28"/>
  <c r="DM17" i="28"/>
  <c r="DA17" i="28"/>
  <c r="CO17" i="28"/>
  <c r="CC17" i="28"/>
  <c r="BQ17" i="28"/>
  <c r="BE17" i="28"/>
  <c r="AS17" i="28"/>
  <c r="AG17" i="28"/>
  <c r="HP17" i="28"/>
  <c r="HD17" i="28"/>
  <c r="GR17" i="28"/>
  <c r="GF17" i="28"/>
  <c r="FT17" i="28"/>
  <c r="FH17" i="28"/>
  <c r="EV17" i="28"/>
  <c r="EJ17" i="28"/>
  <c r="DX17" i="28"/>
  <c r="DL17" i="28"/>
  <c r="CZ17" i="28"/>
  <c r="CN17" i="28"/>
  <c r="CB17" i="28"/>
  <c r="BP17" i="28"/>
  <c r="BD17" i="28"/>
  <c r="AR17" i="28"/>
  <c r="AF17" i="28"/>
  <c r="HO17" i="28"/>
  <c r="HC17" i="28"/>
  <c r="GQ17" i="28"/>
  <c r="GE17" i="28"/>
  <c r="FS17" i="28"/>
  <c r="FG17" i="28"/>
  <c r="EU17" i="28"/>
  <c r="EI17" i="28"/>
  <c r="DW17" i="28"/>
  <c r="DK17" i="28"/>
  <c r="CY17" i="28"/>
  <c r="CM17" i="28"/>
  <c r="CA17" i="28"/>
  <c r="BO17" i="28"/>
  <c r="BC17" i="28"/>
  <c r="AQ17" i="28"/>
  <c r="AE17" i="28"/>
  <c r="HN17" i="28"/>
  <c r="HB17" i="28"/>
  <c r="GP17" i="28"/>
  <c r="GD17" i="28"/>
  <c r="FR17" i="28"/>
  <c r="FF17" i="28"/>
  <c r="ET17" i="28"/>
  <c r="EH17" i="28"/>
  <c r="DV17" i="28"/>
  <c r="DJ17" i="28"/>
  <c r="CX17" i="28"/>
  <c r="CL17" i="28"/>
  <c r="BZ17" i="28"/>
  <c r="BN17" i="28"/>
  <c r="BB17" i="28"/>
  <c r="AP17" i="28"/>
  <c r="AD17" i="28"/>
  <c r="HM17" i="28"/>
  <c r="HA17" i="28"/>
  <c r="GO17" i="28"/>
  <c r="GC17" i="28"/>
  <c r="FQ17" i="28"/>
  <c r="FE17" i="28"/>
  <c r="ES17" i="28"/>
  <c r="EG17" i="28"/>
  <c r="DU17" i="28"/>
  <c r="DI17" i="28"/>
  <c r="CW17" i="28"/>
  <c r="CK17" i="28"/>
  <c r="BY17" i="28"/>
  <c r="BM17" i="28"/>
  <c r="BA17" i="28"/>
  <c r="AO17" i="28"/>
  <c r="HL17" i="28"/>
  <c r="GZ17" i="28"/>
  <c r="GN17" i="28"/>
  <c r="GB17" i="28"/>
  <c r="FP17" i="28"/>
  <c r="FD17" i="28"/>
  <c r="ER17" i="28"/>
  <c r="EF17" i="28"/>
  <c r="DT17" i="28"/>
  <c r="DH17" i="28"/>
  <c r="CV17" i="28"/>
  <c r="CJ17" i="28"/>
  <c r="BX17" i="28"/>
  <c r="BL17" i="28"/>
  <c r="AZ17" i="28"/>
  <c r="AN17" i="28"/>
  <c r="HI17" i="28"/>
  <c r="FM17" i="28"/>
  <c r="DQ17" i="28"/>
  <c r="BU17" i="28"/>
  <c r="GY17" i="28"/>
  <c r="FC17" i="28"/>
  <c r="DG17" i="28"/>
  <c r="BK17" i="28"/>
  <c r="GX17" i="28"/>
  <c r="FB17" i="28"/>
  <c r="DF17" i="28"/>
  <c r="BJ17" i="28"/>
  <c r="GW17" i="28"/>
  <c r="FA17" i="28"/>
  <c r="DE17" i="28"/>
  <c r="BI17" i="28"/>
  <c r="GM17" i="28"/>
  <c r="EQ17" i="28"/>
  <c r="CU17" i="28"/>
  <c r="AY17" i="28"/>
  <c r="GL17" i="28"/>
  <c r="EP17" i="28"/>
  <c r="CT17" i="28"/>
  <c r="AX17" i="28"/>
  <c r="GK17" i="28"/>
  <c r="EO17" i="28"/>
  <c r="CS17" i="28"/>
  <c r="AW17" i="28"/>
  <c r="GA17" i="28"/>
  <c r="EE17" i="28"/>
  <c r="CI17" i="28"/>
  <c r="AM17" i="28"/>
  <c r="HV17" i="28"/>
  <c r="FZ17" i="28"/>
  <c r="ED17" i="28"/>
  <c r="CH17" i="28"/>
  <c r="AL17" i="28"/>
  <c r="DR17" i="28"/>
  <c r="CG17" i="28"/>
  <c r="EC17" i="28"/>
  <c r="DS17" i="28"/>
  <c r="BW17" i="28"/>
  <c r="BV17" i="28"/>
  <c r="HU17" i="28"/>
  <c r="AK17" i="28"/>
  <c r="HK17" i="28"/>
  <c r="HJ17" i="28"/>
  <c r="FY17" i="28"/>
  <c r="FN17" i="28"/>
  <c r="FO17" i="28"/>
  <c r="LT6" i="28"/>
  <c r="LS6" i="28"/>
  <c r="C84" i="28" l="1"/>
  <c r="C53" i="28"/>
  <c r="C66" i="28"/>
  <c r="C95" i="28"/>
  <c r="D70" i="28"/>
  <c r="C71" i="28" s="1"/>
  <c r="C57" i="28"/>
  <c r="C42" i="28"/>
  <c r="C19" i="28"/>
  <c r="C75" i="28"/>
  <c r="C16" i="28"/>
  <c r="C80" i="28"/>
  <c r="C37" i="28"/>
  <c r="C46" i="28"/>
  <c r="C33" i="28"/>
  <c r="C51" i="28"/>
  <c r="C88" i="28"/>
  <c r="C93" i="28"/>
  <c r="C85" i="28"/>
  <c r="C26" i="28"/>
  <c r="EF10" i="28"/>
  <c r="LY10" i="28" s="1"/>
  <c r="C77" i="28"/>
  <c r="C94" i="28"/>
  <c r="C54" i="28"/>
  <c r="C17" i="28"/>
  <c r="C28" i="28"/>
  <c r="C73" i="28"/>
  <c r="C21" i="28"/>
  <c r="C34" i="28"/>
  <c r="C40" i="28"/>
  <c r="C78" i="28"/>
  <c r="C79" i="28"/>
  <c r="C67" i="28"/>
  <c r="C39" i="28"/>
  <c r="C96" i="28"/>
  <c r="C49" i="28"/>
  <c r="C38" i="28"/>
  <c r="C72" i="28"/>
  <c r="C20" i="28"/>
  <c r="C27" i="28"/>
  <c r="C59" i="28"/>
  <c r="C76" i="28"/>
  <c r="C15" i="28"/>
  <c r="C48" i="28"/>
  <c r="C83" i="28"/>
  <c r="C52" i="28"/>
  <c r="C81" i="28"/>
  <c r="C86" i="28"/>
  <c r="C47" i="28"/>
  <c r="C35" i="28"/>
  <c r="C43" i="28"/>
  <c r="C58" i="28"/>
  <c r="C89" i="28"/>
  <c r="C44" i="28"/>
  <c r="C82" i="28"/>
  <c r="EC13" i="28"/>
  <c r="LV13" i="28" s="1"/>
  <c r="DQ4" i="24"/>
  <c r="DP4" i="24" s="1"/>
  <c r="LK8" i="24"/>
  <c r="LP10" i="24"/>
  <c r="LP8" i="24"/>
  <c r="DX4" i="24"/>
  <c r="IU7" i="28"/>
  <c r="IJ7" i="28"/>
  <c r="KG7" i="28"/>
  <c r="LJ7" i="28"/>
  <c r="JO7" i="28"/>
  <c r="KH7" i="28"/>
  <c r="IA7" i="28"/>
  <c r="LH7" i="28"/>
  <c r="JA7" i="28"/>
  <c r="KO7" i="28"/>
  <c r="HX7" i="28"/>
  <c r="IH7" i="28"/>
  <c r="JG7" i="28"/>
  <c r="KF7" i="28"/>
  <c r="LK7" i="28"/>
  <c r="LF7" i="28"/>
  <c r="IY7" i="28"/>
  <c r="JY7" i="28"/>
  <c r="LM7" i="28"/>
  <c r="KQ7" i="28"/>
  <c r="KR7" i="28"/>
  <c r="JF7" i="28"/>
  <c r="KE7" i="28"/>
  <c r="LD7" i="28"/>
  <c r="LR7" i="28"/>
  <c r="JK7" i="28"/>
  <c r="KK7" i="28"/>
  <c r="IF7" i="28"/>
  <c r="EC12" i="28"/>
  <c r="HY7" i="28"/>
  <c r="JT7" i="28"/>
  <c r="IE7" i="28"/>
  <c r="KD7" i="28"/>
  <c r="LC7" i="28"/>
  <c r="JW7" i="28"/>
  <c r="KW7" i="28"/>
  <c r="IR7" i="28"/>
  <c r="IW7" i="28"/>
  <c r="ID7" i="28"/>
  <c r="JC7" i="28"/>
  <c r="LB7" i="28"/>
  <c r="LN7" i="28"/>
  <c r="KI7" i="28"/>
  <c r="IB7" i="28"/>
  <c r="LI7" i="28"/>
  <c r="JD7" i="28"/>
  <c r="JU7" i="28"/>
  <c r="JB7" i="28"/>
  <c r="KA7" i="28"/>
  <c r="IT7" i="28"/>
  <c r="KU7" i="28"/>
  <c r="IN7" i="28"/>
  <c r="JP7" i="28"/>
  <c r="KS7" i="28"/>
  <c r="JZ7" i="28"/>
  <c r="KY7" i="28"/>
  <c r="HZ7" i="28"/>
  <c r="LG7" i="28"/>
  <c r="IZ7" i="28"/>
  <c r="KB7" i="28"/>
  <c r="IG7" i="28"/>
  <c r="LT12" i="28"/>
  <c r="LQ7" i="28"/>
  <c r="KX7" i="28"/>
  <c r="LP7" i="28"/>
  <c r="IL7" i="28"/>
  <c r="JL7" i="28"/>
  <c r="KN7" i="28"/>
  <c r="IS7" i="28"/>
  <c r="JS7" i="28"/>
  <c r="LO7" i="28"/>
  <c r="IP7" i="28"/>
  <c r="IX7" i="28"/>
  <c r="JX7" i="28"/>
  <c r="KZ7" i="28"/>
  <c r="JE7" i="28"/>
  <c r="KP7" i="28"/>
  <c r="IK7" i="28"/>
  <c r="JN7" i="28"/>
  <c r="JJ7" i="28"/>
  <c r="KJ7" i="28"/>
  <c r="IC7" i="28"/>
  <c r="LL7" i="28"/>
  <c r="JQ7" i="28"/>
  <c r="DV13" i="28"/>
  <c r="LO13" i="28" s="1"/>
  <c r="DX6" i="28"/>
  <c r="DW6" i="28" s="1"/>
  <c r="LQ13" i="28"/>
  <c r="LQ10" i="28"/>
  <c r="LR10" i="28"/>
  <c r="LT9" i="28"/>
  <c r="EB9" i="28"/>
  <c r="DY9" i="28"/>
  <c r="LS9" i="28"/>
  <c r="DY4" i="28"/>
  <c r="LP10" i="28"/>
  <c r="DV10" i="28"/>
  <c r="EA4" i="28"/>
  <c r="EB4" i="28" s="1"/>
  <c r="EC4" i="28" s="1"/>
  <c r="LV4" i="28" s="1"/>
  <c r="LS11" i="28"/>
  <c r="EE6" i="28"/>
  <c r="LW6" i="28"/>
  <c r="DX11" i="28"/>
  <c r="EA11" i="28"/>
  <c r="S104" i="28"/>
  <c r="R104" i="28" s="1"/>
  <c r="DX12" i="28"/>
  <c r="LR12" i="28"/>
  <c r="EA5" i="28"/>
  <c r="DY5" i="28"/>
  <c r="EB8" i="28"/>
  <c r="LT8" i="28"/>
  <c r="LR8" i="28"/>
  <c r="DX8" i="28"/>
  <c r="EG10" i="28" l="1"/>
  <c r="ED13" i="28"/>
  <c r="LW13" i="28" s="1"/>
  <c r="DU13" i="28"/>
  <c r="LN13" i="28" s="1"/>
  <c r="EE13" i="28"/>
  <c r="LX13" i="28" s="1"/>
  <c r="LJ10" i="24"/>
  <c r="LJ8" i="24"/>
  <c r="DY4" i="24"/>
  <c r="LQ10" i="24"/>
  <c r="LQ8" i="24"/>
  <c r="DO4" i="24"/>
  <c r="LI10" i="24"/>
  <c r="LI8" i="24"/>
  <c r="LQ6" i="28"/>
  <c r="ED12" i="28"/>
  <c r="LV12" i="28"/>
  <c r="LT4" i="28"/>
  <c r="LO10" i="28"/>
  <c r="DU10" i="28"/>
  <c r="LR4" i="28"/>
  <c r="DX4" i="28"/>
  <c r="LU4" i="28"/>
  <c r="ED4" i="28"/>
  <c r="LW4" i="28" s="1"/>
  <c r="LR9" i="28"/>
  <c r="DX9" i="28"/>
  <c r="LU9" i="28"/>
  <c r="EC9" i="28"/>
  <c r="LT5" i="28"/>
  <c r="EB5" i="28"/>
  <c r="DW12" i="28"/>
  <c r="LQ12" i="28"/>
  <c r="I117" i="28"/>
  <c r="I116" i="28"/>
  <c r="I110" i="28"/>
  <c r="I115" i="28"/>
  <c r="I111" i="28"/>
  <c r="DW11" i="28"/>
  <c r="LQ11" i="28"/>
  <c r="DV6" i="28"/>
  <c r="LP6" i="28"/>
  <c r="AD104" i="28"/>
  <c r="HW104" i="28" s="1"/>
  <c r="LQ8" i="28"/>
  <c r="DW8" i="28"/>
  <c r="LT11" i="28"/>
  <c r="EB11" i="28"/>
  <c r="EC8" i="28"/>
  <c r="LU8" i="28"/>
  <c r="LR5" i="28"/>
  <c r="DX5" i="28"/>
  <c r="LZ10" i="28"/>
  <c r="EH10" i="28"/>
  <c r="EF6" i="28"/>
  <c r="LX6" i="28"/>
  <c r="DT13" i="28" l="1"/>
  <c r="LM13" i="28" s="1"/>
  <c r="EF13" i="28"/>
  <c r="EG13" i="28" s="1"/>
  <c r="DZ4" i="24"/>
  <c r="LR10" i="24"/>
  <c r="LR8" i="24"/>
  <c r="DN4" i="24"/>
  <c r="LH8" i="24"/>
  <c r="LH10" i="24"/>
  <c r="EE12" i="28"/>
  <c r="LW12" i="28"/>
  <c r="EE4" i="28"/>
  <c r="LX4" i="28" s="1"/>
  <c r="ED9" i="28"/>
  <c r="LV9" i="28"/>
  <c r="LQ9" i="28"/>
  <c r="DW9" i="28"/>
  <c r="LQ4" i="28"/>
  <c r="DW4" i="28"/>
  <c r="LN10" i="28"/>
  <c r="DT10" i="28"/>
  <c r="DV12" i="28"/>
  <c r="LP12" i="28"/>
  <c r="EG6" i="28"/>
  <c r="LY6" i="28"/>
  <c r="EI10" i="28"/>
  <c r="MA10" i="28"/>
  <c r="DV8" i="28"/>
  <c r="LP8" i="28"/>
  <c r="LQ5" i="28"/>
  <c r="DW5" i="28"/>
  <c r="HW107" i="28"/>
  <c r="HW108" i="28"/>
  <c r="HW109" i="28"/>
  <c r="HV104" i="28"/>
  <c r="AE104" i="28" s="1"/>
  <c r="EC5" i="28"/>
  <c r="LU5" i="28"/>
  <c r="DU6" i="28"/>
  <c r="LO6" i="28"/>
  <c r="LV8" i="28"/>
  <c r="ED8" i="28"/>
  <c r="LU11" i="28"/>
  <c r="EC11" i="28"/>
  <c r="LP11" i="28"/>
  <c r="DV11" i="28"/>
  <c r="DS13" i="28" l="1"/>
  <c r="DR13" i="28" s="1"/>
  <c r="LY13" i="28"/>
  <c r="EF4" i="28"/>
  <c r="EG4" i="28" s="1"/>
  <c r="HW110" i="28"/>
  <c r="LS10" i="24"/>
  <c r="EA4" i="24"/>
  <c r="LS8" i="24"/>
  <c r="DM4" i="24"/>
  <c r="LG8" i="24"/>
  <c r="LG10" i="24"/>
  <c r="EF12" i="28"/>
  <c r="LX12" i="28"/>
  <c r="EH13" i="28"/>
  <c r="LZ13" i="28"/>
  <c r="LM10" i="28"/>
  <c r="DS10" i="28"/>
  <c r="LP4" i="28"/>
  <c r="DV4" i="28"/>
  <c r="LP9" i="28"/>
  <c r="DV9" i="28"/>
  <c r="LW9" i="28"/>
  <c r="EE9" i="28"/>
  <c r="HX108" i="28"/>
  <c r="HX109" i="28"/>
  <c r="HX104" i="28"/>
  <c r="HX107" i="28" s="1"/>
  <c r="DU8" i="28"/>
  <c r="LO8" i="28"/>
  <c r="LW8" i="28"/>
  <c r="EE8" i="28"/>
  <c r="EJ10" i="28"/>
  <c r="MB10" i="28"/>
  <c r="PO108" i="28"/>
  <c r="PO104" i="28"/>
  <c r="PO109" i="28" s="1"/>
  <c r="LO11" i="28"/>
  <c r="DU11" i="28"/>
  <c r="LN6" i="28"/>
  <c r="DT6" i="28"/>
  <c r="AF104" i="28"/>
  <c r="EH6" i="28"/>
  <c r="LZ6" i="28"/>
  <c r="ED5" i="28"/>
  <c r="LV5" i="28"/>
  <c r="LP5" i="28"/>
  <c r="DV5" i="28"/>
  <c r="LV11" i="28"/>
  <c r="ED11" i="28"/>
  <c r="DU12" i="28"/>
  <c r="LO12" i="28"/>
  <c r="LL13" i="28" l="1"/>
  <c r="LY4" i="28"/>
  <c r="LT10" i="24"/>
  <c r="EB4" i="24"/>
  <c r="LT8" i="24"/>
  <c r="DL4" i="24"/>
  <c r="LF10" i="24"/>
  <c r="LF8" i="24"/>
  <c r="PO107" i="28"/>
  <c r="PO110" i="28" s="1"/>
  <c r="LY12" i="28"/>
  <c r="EG12" i="28"/>
  <c r="HX110" i="28"/>
  <c r="EF9" i="28"/>
  <c r="LX9" i="28"/>
  <c r="DU9" i="28"/>
  <c r="LO9" i="28"/>
  <c r="LO4" i="28"/>
  <c r="DU4" i="28"/>
  <c r="LL10" i="28"/>
  <c r="DR10" i="28"/>
  <c r="MA13" i="28"/>
  <c r="EI13" i="28"/>
  <c r="EI6" i="28"/>
  <c r="MA6" i="28"/>
  <c r="HY108" i="28"/>
  <c r="HY109" i="28"/>
  <c r="HY104" i="28"/>
  <c r="HY107" i="28" s="1"/>
  <c r="AG104" i="28"/>
  <c r="LK13" i="28"/>
  <c r="DQ13" i="28"/>
  <c r="LN8" i="28"/>
  <c r="DT8" i="28"/>
  <c r="EE5" i="28"/>
  <c r="LW5" i="28"/>
  <c r="DT12" i="28"/>
  <c r="LN12" i="28"/>
  <c r="DU5" i="28"/>
  <c r="LO5" i="28"/>
  <c r="EK10" i="28"/>
  <c r="MC10" i="28"/>
  <c r="DS6" i="28"/>
  <c r="LM6" i="28"/>
  <c r="EE11" i="28"/>
  <c r="LW11" i="28"/>
  <c r="LX8" i="28"/>
  <c r="EF8" i="28"/>
  <c r="DT11" i="28"/>
  <c r="LN11" i="28"/>
  <c r="EH4" i="28"/>
  <c r="LZ4" i="28"/>
  <c r="EC4" i="24" l="1"/>
  <c r="LU10" i="24"/>
  <c r="LU8" i="24"/>
  <c r="DK4" i="24"/>
  <c r="LE10" i="24"/>
  <c r="LE8" i="24"/>
  <c r="EH12" i="28"/>
  <c r="LZ12" i="28"/>
  <c r="HY110" i="28"/>
  <c r="EJ13" i="28"/>
  <c r="MB13" i="28"/>
  <c r="LK10" i="28"/>
  <c r="DQ10" i="28"/>
  <c r="DT4" i="28"/>
  <c r="LN4" i="28"/>
  <c r="LN9" i="28"/>
  <c r="DT9" i="28"/>
  <c r="EG9" i="28"/>
  <c r="LY9" i="28"/>
  <c r="LJ13" i="28"/>
  <c r="DP13" i="28"/>
  <c r="DR6" i="28"/>
  <c r="LL6" i="28"/>
  <c r="HZ108" i="28"/>
  <c r="HZ109" i="28"/>
  <c r="HZ104" i="28"/>
  <c r="HZ107" i="28" s="1"/>
  <c r="AH104" i="28"/>
  <c r="DS8" i="28"/>
  <c r="LM8" i="28"/>
  <c r="EF11" i="28"/>
  <c r="LX11" i="28"/>
  <c r="LM12" i="28"/>
  <c r="DS12" i="28"/>
  <c r="LN5" i="28"/>
  <c r="DT5" i="28"/>
  <c r="EI4" i="28"/>
  <c r="MA4" i="28"/>
  <c r="LY8" i="28"/>
  <c r="EG8" i="28"/>
  <c r="DS11" i="28"/>
  <c r="LM11" i="28"/>
  <c r="EF5" i="28"/>
  <c r="LX5" i="28"/>
  <c r="MD10" i="28"/>
  <c r="EL10" i="28"/>
  <c r="EJ6" i="28"/>
  <c r="MB6" i="28"/>
  <c r="HZ110" i="28" l="1"/>
  <c r="LV8" i="24"/>
  <c r="ED4" i="24"/>
  <c r="LV10" i="24"/>
  <c r="DJ4" i="24"/>
  <c r="LD10" i="24"/>
  <c r="LD8" i="24"/>
  <c r="MA12" i="28"/>
  <c r="EI12" i="28"/>
  <c r="LZ9" i="28"/>
  <c r="EH9" i="28"/>
  <c r="LM9" i="28"/>
  <c r="DS9" i="28"/>
  <c r="LM4" i="28"/>
  <c r="DS4" i="28"/>
  <c r="DP10" i="28"/>
  <c r="LJ10" i="28"/>
  <c r="EK13" i="28"/>
  <c r="MC13" i="28"/>
  <c r="IA108" i="28"/>
  <c r="IA109" i="28"/>
  <c r="IA104" i="28"/>
  <c r="IA107" i="28" s="1"/>
  <c r="AI104" i="28"/>
  <c r="DR12" i="28"/>
  <c r="LL12" i="28"/>
  <c r="DQ6" i="28"/>
  <c r="LK6" i="28"/>
  <c r="DR8" i="28"/>
  <c r="LL8" i="28"/>
  <c r="DS5" i="28"/>
  <c r="LM5" i="28"/>
  <c r="LI13" i="28"/>
  <c r="DO13" i="28"/>
  <c r="LZ8" i="28"/>
  <c r="EH8" i="28"/>
  <c r="MB4" i="28"/>
  <c r="EJ4" i="28"/>
  <c r="LY5" i="28"/>
  <c r="EG5" i="28"/>
  <c r="MC6" i="28"/>
  <c r="EK6" i="28"/>
  <c r="DR11" i="28"/>
  <c r="LL11" i="28"/>
  <c r="EG11" i="28"/>
  <c r="LY11" i="28"/>
  <c r="EM10" i="28"/>
  <c r="ME10" i="28"/>
  <c r="EE4" i="24" l="1"/>
  <c r="LW8" i="24"/>
  <c r="LW10" i="24"/>
  <c r="DI4" i="24"/>
  <c r="LC10" i="24"/>
  <c r="LC8" i="24"/>
  <c r="EJ12" i="28"/>
  <c r="MB12" i="28"/>
  <c r="EL13" i="28"/>
  <c r="MD13" i="28"/>
  <c r="DO10" i="28"/>
  <c r="LI10" i="28"/>
  <c r="LL4" i="28"/>
  <c r="DR4" i="28"/>
  <c r="DR9" i="28"/>
  <c r="LL9" i="28"/>
  <c r="EI9" i="28"/>
  <c r="MA9" i="28"/>
  <c r="IA110" i="28"/>
  <c r="DQ8" i="28"/>
  <c r="LK8" i="28"/>
  <c r="LK12" i="28"/>
  <c r="DQ12" i="28"/>
  <c r="DN13" i="28"/>
  <c r="LH13" i="28"/>
  <c r="EN10" i="28"/>
  <c r="MF10" i="28"/>
  <c r="IB109" i="28"/>
  <c r="IB108" i="28"/>
  <c r="IB104" i="28"/>
  <c r="IB107" i="28" s="1"/>
  <c r="AJ104" i="28"/>
  <c r="EH11" i="28"/>
  <c r="LZ11" i="28"/>
  <c r="DP6" i="28"/>
  <c r="LJ6" i="28"/>
  <c r="MD6" i="28"/>
  <c r="EL6" i="28"/>
  <c r="EK4" i="28"/>
  <c r="MC4" i="28"/>
  <c r="LL5" i="28"/>
  <c r="DR5" i="28"/>
  <c r="EI8" i="28"/>
  <c r="MA8" i="28"/>
  <c r="LK11" i="28"/>
  <c r="DQ11" i="28"/>
  <c r="EH5" i="28"/>
  <c r="LZ5" i="28"/>
  <c r="LX8" i="24" l="1"/>
  <c r="EF4" i="24"/>
  <c r="LX10" i="24"/>
  <c r="DH4" i="24"/>
  <c r="LB8" i="24"/>
  <c r="LB10" i="24"/>
  <c r="IB110" i="28"/>
  <c r="MC12" i="28"/>
  <c r="EK12" i="28"/>
  <c r="MB9" i="28"/>
  <c r="EJ9" i="28"/>
  <c r="DQ9" i="28"/>
  <c r="LK9" i="28"/>
  <c r="LK4" i="28"/>
  <c r="DQ4" i="28"/>
  <c r="DN10" i="28"/>
  <c r="LH10" i="28"/>
  <c r="ME13" i="28"/>
  <c r="EM13" i="28"/>
  <c r="EO10" i="28"/>
  <c r="MG10" i="28"/>
  <c r="EJ8" i="28"/>
  <c r="MB8" i="28"/>
  <c r="EI11" i="28"/>
  <c r="MA11" i="28"/>
  <c r="IC109" i="28"/>
  <c r="IC108" i="28"/>
  <c r="IC104" i="28"/>
  <c r="IC107" i="28" s="1"/>
  <c r="AK104" i="28"/>
  <c r="EM6" i="28"/>
  <c r="ME6" i="28"/>
  <c r="DM13" i="28"/>
  <c r="LG13" i="28"/>
  <c r="MD4" i="28"/>
  <c r="EL4" i="28"/>
  <c r="LJ12" i="28"/>
  <c r="DP12" i="28"/>
  <c r="LI6" i="28"/>
  <c r="DO6" i="28"/>
  <c r="DQ5" i="28"/>
  <c r="LK5" i="28"/>
  <c r="MA5" i="28"/>
  <c r="EI5" i="28"/>
  <c r="LJ11" i="28"/>
  <c r="DP11" i="28"/>
  <c r="DP8" i="28"/>
  <c r="LJ8" i="28"/>
  <c r="EG4" i="24" l="1"/>
  <c r="LY8" i="24"/>
  <c r="LY10" i="24"/>
  <c r="DG4" i="24"/>
  <c r="LA8" i="24"/>
  <c r="LA10" i="24"/>
  <c r="MD12" i="28"/>
  <c r="EL12" i="28"/>
  <c r="IC110" i="28"/>
  <c r="MF13" i="28"/>
  <c r="EN13" i="28"/>
  <c r="LG10" i="28"/>
  <c r="DM10" i="28"/>
  <c r="LJ4" i="28"/>
  <c r="DP4" i="28"/>
  <c r="LJ9" i="28"/>
  <c r="DP9" i="28"/>
  <c r="EK9" i="28"/>
  <c r="MC9" i="28"/>
  <c r="MB5" i="28"/>
  <c r="EJ5" i="28"/>
  <c r="LJ5" i="28"/>
  <c r="DP5" i="28"/>
  <c r="DL13" i="28"/>
  <c r="LF13" i="28"/>
  <c r="LH6" i="28"/>
  <c r="DN6" i="28"/>
  <c r="MB11" i="28"/>
  <c r="EJ11" i="28"/>
  <c r="LI8" i="28"/>
  <c r="DO8" i="28"/>
  <c r="EN6" i="28"/>
  <c r="MF6" i="28"/>
  <c r="DO12" i="28"/>
  <c r="LI12" i="28"/>
  <c r="ID108" i="28"/>
  <c r="ID109" i="28"/>
  <c r="ID104" i="28"/>
  <c r="ID107" i="28" s="1"/>
  <c r="AL104" i="28"/>
  <c r="EK8" i="28"/>
  <c r="MC8" i="28"/>
  <c r="DO11" i="28"/>
  <c r="LI11" i="28"/>
  <c r="ME4" i="28"/>
  <c r="EM4" i="28"/>
  <c r="EP10" i="28"/>
  <c r="MH10" i="28"/>
  <c r="EH4" i="24" l="1"/>
  <c r="LZ8" i="24"/>
  <c r="LZ10" i="24"/>
  <c r="DF4" i="24"/>
  <c r="KZ8" i="24"/>
  <c r="KZ10" i="24"/>
  <c r="ME12" i="28"/>
  <c r="EM12" i="28"/>
  <c r="EL9" i="28"/>
  <c r="MD9" i="28"/>
  <c r="LI9" i="28"/>
  <c r="DO9" i="28"/>
  <c r="DO4" i="28"/>
  <c r="LI4" i="28"/>
  <c r="LF10" i="28"/>
  <c r="DL10" i="28"/>
  <c r="EO13" i="28"/>
  <c r="MG13" i="28"/>
  <c r="ID110" i="28"/>
  <c r="DN11" i="28"/>
  <c r="LH11" i="28"/>
  <c r="DO5" i="28"/>
  <c r="LI5" i="28"/>
  <c r="EO6" i="28"/>
  <c r="MG6" i="28"/>
  <c r="MD8" i="28"/>
  <c r="EL8" i="28"/>
  <c r="LH8" i="28"/>
  <c r="DN8" i="28"/>
  <c r="EK5" i="28"/>
  <c r="MC5" i="28"/>
  <c r="IE108" i="28"/>
  <c r="IE109" i="28"/>
  <c r="IE104" i="28"/>
  <c r="IE107" i="28" s="1"/>
  <c r="AM104" i="28"/>
  <c r="DN12" i="28"/>
  <c r="LH12" i="28"/>
  <c r="MI10" i="28"/>
  <c r="EQ10" i="28"/>
  <c r="MC11" i="28"/>
  <c r="EK11" i="28"/>
  <c r="DK13" i="28"/>
  <c r="LE13" i="28"/>
  <c r="EN4" i="28"/>
  <c r="MF4" i="28"/>
  <c r="LG6" i="28"/>
  <c r="DM6" i="28"/>
  <c r="EI4" i="24" l="1"/>
  <c r="MA8" i="24"/>
  <c r="MA10" i="24"/>
  <c r="DE4" i="24"/>
  <c r="KY8" i="24"/>
  <c r="KY10" i="24"/>
  <c r="EN12" i="28"/>
  <c r="MF12" i="28"/>
  <c r="IE110" i="28"/>
  <c r="MH13" i="28"/>
  <c r="EP13" i="28"/>
  <c r="LE10" i="28"/>
  <c r="DK10" i="28"/>
  <c r="DN4" i="28"/>
  <c r="LH4" i="28"/>
  <c r="DN9" i="28"/>
  <c r="LH9" i="28"/>
  <c r="ME9" i="28"/>
  <c r="EM9" i="28"/>
  <c r="IF108" i="28"/>
  <c r="IF109" i="28"/>
  <c r="IF104" i="28"/>
  <c r="IF107" i="28" s="1"/>
  <c r="AN104" i="28"/>
  <c r="EP6" i="28"/>
  <c r="MH6" i="28"/>
  <c r="LH5" i="28"/>
  <c r="DN5" i="28"/>
  <c r="LG12" i="28"/>
  <c r="DM12" i="28"/>
  <c r="DM11" i="28"/>
  <c r="LG11" i="28"/>
  <c r="LD13" i="28"/>
  <c r="DJ13" i="28"/>
  <c r="EL11" i="28"/>
  <c r="MD11" i="28"/>
  <c r="LG8" i="28"/>
  <c r="DM8" i="28"/>
  <c r="ME8" i="28"/>
  <c r="EM8" i="28"/>
  <c r="MG4" i="28"/>
  <c r="EO4" i="28"/>
  <c r="MD5" i="28"/>
  <c r="EL5" i="28"/>
  <c r="DL6" i="28"/>
  <c r="LF6" i="28"/>
  <c r="MJ10" i="28"/>
  <c r="ER10" i="28"/>
  <c r="EJ4" i="24" l="1"/>
  <c r="MB10" i="24"/>
  <c r="MB8" i="24"/>
  <c r="DD4" i="24"/>
  <c r="KX8" i="24"/>
  <c r="KX10" i="24"/>
  <c r="MG12" i="28"/>
  <c r="EO12" i="28"/>
  <c r="MF9" i="28"/>
  <c r="EN9" i="28"/>
  <c r="LG9" i="28"/>
  <c r="DM9" i="28"/>
  <c r="LG4" i="28"/>
  <c r="DM4" i="28"/>
  <c r="DJ10" i="28"/>
  <c r="LD10" i="28"/>
  <c r="MI13" i="28"/>
  <c r="EQ13" i="28"/>
  <c r="IF110" i="28"/>
  <c r="DK6" i="28"/>
  <c r="LE6" i="28"/>
  <c r="ME11" i="28"/>
  <c r="EM11" i="28"/>
  <c r="EM5" i="28"/>
  <c r="ME5" i="28"/>
  <c r="LG5" i="28"/>
  <c r="DM5" i="28"/>
  <c r="EP4" i="28"/>
  <c r="MH4" i="28"/>
  <c r="DL11" i="28"/>
  <c r="LF11" i="28"/>
  <c r="LC13" i="28"/>
  <c r="DI13" i="28"/>
  <c r="EQ6" i="28"/>
  <c r="MI6" i="28"/>
  <c r="MF8" i="28"/>
  <c r="EN8" i="28"/>
  <c r="IG109" i="28"/>
  <c r="IG108" i="28"/>
  <c r="IG104" i="28"/>
  <c r="IG107" i="28" s="1"/>
  <c r="AO104" i="28"/>
  <c r="MK10" i="28"/>
  <c r="ES10" i="28"/>
  <c r="LF8" i="28"/>
  <c r="DL8" i="28"/>
  <c r="DL12" i="28"/>
  <c r="LF12" i="28"/>
  <c r="MC10" i="24" l="1"/>
  <c r="MC8" i="24"/>
  <c r="EK4" i="24"/>
  <c r="DC4" i="24"/>
  <c r="KW10" i="24"/>
  <c r="KW8" i="24"/>
  <c r="IG110" i="28"/>
  <c r="MH12" i="28"/>
  <c r="EP12" i="28"/>
  <c r="ER13" i="28"/>
  <c r="MJ13" i="28"/>
  <c r="DI10" i="28"/>
  <c r="LC10" i="28"/>
  <c r="DL4" i="28"/>
  <c r="LF4" i="28"/>
  <c r="DL9" i="28"/>
  <c r="LF9" i="28"/>
  <c r="MG9" i="28"/>
  <c r="EO9" i="28"/>
  <c r="LF5" i="28"/>
  <c r="DL5" i="28"/>
  <c r="MJ6" i="28"/>
  <c r="ER6" i="28"/>
  <c r="LB13" i="28"/>
  <c r="DH13" i="28"/>
  <c r="IH109" i="28"/>
  <c r="IH108" i="28"/>
  <c r="IH104" i="28"/>
  <c r="IH107" i="28" s="1"/>
  <c r="AP104" i="28"/>
  <c r="MF5" i="28"/>
  <c r="EN5" i="28"/>
  <c r="EQ4" i="28"/>
  <c r="MI4" i="28"/>
  <c r="DK12" i="28"/>
  <c r="LE12" i="28"/>
  <c r="EN11" i="28"/>
  <c r="MF11" i="28"/>
  <c r="LE8" i="28"/>
  <c r="DK8" i="28"/>
  <c r="EO8" i="28"/>
  <c r="MG8" i="28"/>
  <c r="ML10" i="28"/>
  <c r="ET10" i="28"/>
  <c r="LE11" i="28"/>
  <c r="DK11" i="28"/>
  <c r="DJ6" i="28"/>
  <c r="LD6" i="28"/>
  <c r="MD10" i="24" l="1"/>
  <c r="MD8" i="24"/>
  <c r="EL4" i="24"/>
  <c r="DB4" i="24"/>
  <c r="KV8" i="24"/>
  <c r="KV10" i="24"/>
  <c r="EQ12" i="28"/>
  <c r="MI12" i="28"/>
  <c r="EP9" i="28"/>
  <c r="MH9" i="28"/>
  <c r="DK9" i="28"/>
  <c r="LE9" i="28"/>
  <c r="DK4" i="28"/>
  <c r="LE4" i="28"/>
  <c r="DH10" i="28"/>
  <c r="LB10" i="28"/>
  <c r="MK13" i="28"/>
  <c r="ES13" i="28"/>
  <c r="MJ4" i="28"/>
  <c r="ER4" i="28"/>
  <c r="IH110" i="28"/>
  <c r="MG5" i="28"/>
  <c r="EO5" i="28"/>
  <c r="DJ12" i="28"/>
  <c r="LD12" i="28"/>
  <c r="EU10" i="28"/>
  <c r="MM10" i="28"/>
  <c r="EP8" i="28"/>
  <c r="MH8" i="28"/>
  <c r="DG13" i="28"/>
  <c r="LA13" i="28"/>
  <c r="LD8" i="28"/>
  <c r="DJ8" i="28"/>
  <c r="DI6" i="28"/>
  <c r="LC6" i="28"/>
  <c r="MG11" i="28"/>
  <c r="EO11" i="28"/>
  <c r="ES6" i="28"/>
  <c r="MK6" i="28"/>
  <c r="LD11" i="28"/>
  <c r="DJ11" i="28"/>
  <c r="II108" i="28"/>
  <c r="II109" i="28"/>
  <c r="II104" i="28"/>
  <c r="II107" i="28" s="1"/>
  <c r="AQ104" i="28"/>
  <c r="DK5" i="28"/>
  <c r="LE5" i="28"/>
  <c r="ME10" i="24" l="1"/>
  <c r="ME8" i="24"/>
  <c r="EM4" i="24"/>
  <c r="DA4" i="24"/>
  <c r="KU8" i="24"/>
  <c r="KU10" i="24"/>
  <c r="II110" i="28"/>
  <c r="ER12" i="28"/>
  <c r="MJ12" i="28"/>
  <c r="ML13" i="28"/>
  <c r="ET13" i="28"/>
  <c r="LA10" i="28"/>
  <c r="DG10" i="28"/>
  <c r="LD4" i="28"/>
  <c r="DJ4" i="28"/>
  <c r="LD9" i="28"/>
  <c r="DJ9" i="28"/>
  <c r="MI9" i="28"/>
  <c r="EQ9" i="28"/>
  <c r="EQ8" i="28"/>
  <c r="MI8" i="28"/>
  <c r="DI12" i="28"/>
  <c r="LC12" i="28"/>
  <c r="IJ108" i="28"/>
  <c r="IJ109" i="28"/>
  <c r="IJ104" i="28"/>
  <c r="IJ107" i="28" s="1"/>
  <c r="AR104" i="28"/>
  <c r="DH6" i="28"/>
  <c r="LB6" i="28"/>
  <c r="EV10" i="28"/>
  <c r="MN10" i="28"/>
  <c r="LC11" i="28"/>
  <c r="DI11" i="28"/>
  <c r="EP5" i="28"/>
  <c r="MH5" i="28"/>
  <c r="LC8" i="28"/>
  <c r="DI8" i="28"/>
  <c r="DJ5" i="28"/>
  <c r="LD5" i="28"/>
  <c r="EP11" i="28"/>
  <c r="MH11" i="28"/>
  <c r="ET6" i="28"/>
  <c r="ML6" i="28"/>
  <c r="DF13" i="28"/>
  <c r="KZ13" i="28"/>
  <c r="ES4" i="28"/>
  <c r="MK4" i="28"/>
  <c r="MF8" i="24" l="1"/>
  <c r="MF10" i="24"/>
  <c r="EN4" i="24"/>
  <c r="CZ4" i="24"/>
  <c r="KT10" i="24"/>
  <c r="KT8" i="24"/>
  <c r="IJ110" i="28"/>
  <c r="MK12" i="28"/>
  <c r="ES12" i="28"/>
  <c r="ER9" i="28"/>
  <c r="MJ9" i="28"/>
  <c r="DI9" i="28"/>
  <c r="LC9" i="28"/>
  <c r="LC4" i="28"/>
  <c r="DI4" i="28"/>
  <c r="KZ10" i="28"/>
  <c r="DF10" i="28"/>
  <c r="MM13" i="28"/>
  <c r="EU13" i="28"/>
  <c r="IK108" i="28"/>
  <c r="IK109" i="28"/>
  <c r="IK104" i="28"/>
  <c r="IK107" i="28" s="1"/>
  <c r="AS104" i="28"/>
  <c r="EQ11" i="28"/>
  <c r="MI11" i="28"/>
  <c r="DG6" i="28"/>
  <c r="LA6" i="28"/>
  <c r="LB12" i="28"/>
  <c r="DH12" i="28"/>
  <c r="KY13" i="28"/>
  <c r="DE13" i="28"/>
  <c r="EU6" i="28"/>
  <c r="MM6" i="28"/>
  <c r="LC5" i="28"/>
  <c r="DI5" i="28"/>
  <c r="EW10" i="28"/>
  <c r="MO10" i="28"/>
  <c r="EQ5" i="28"/>
  <c r="MI5" i="28"/>
  <c r="ML4" i="28"/>
  <c r="ET4" i="28"/>
  <c r="LB11" i="28"/>
  <c r="DH11" i="28"/>
  <c r="LB8" i="28"/>
  <c r="DH8" i="28"/>
  <c r="MJ8" i="28"/>
  <c r="ER8" i="28"/>
  <c r="MG10" i="24" l="1"/>
  <c r="MG8" i="24"/>
  <c r="EO4" i="24"/>
  <c r="CY4" i="24"/>
  <c r="KS10" i="24"/>
  <c r="KS8" i="24"/>
  <c r="ET12" i="28"/>
  <c r="ML12" i="28"/>
  <c r="MN13" i="28"/>
  <c r="EV13" i="28"/>
  <c r="DE10" i="28"/>
  <c r="KY10" i="28"/>
  <c r="LB4" i="28"/>
  <c r="DH4" i="28"/>
  <c r="LB9" i="28"/>
  <c r="DH9" i="28"/>
  <c r="IK110" i="28"/>
  <c r="ES9" i="28"/>
  <c r="MK9" i="28"/>
  <c r="EV6" i="28"/>
  <c r="MN6" i="28"/>
  <c r="DG8" i="28"/>
  <c r="LA8" i="28"/>
  <c r="KZ6" i="28"/>
  <c r="DF6" i="28"/>
  <c r="MM4" i="28"/>
  <c r="EU4" i="28"/>
  <c r="MP10" i="28"/>
  <c r="EX10" i="28"/>
  <c r="LB5" i="28"/>
  <c r="DH5" i="28"/>
  <c r="MJ11" i="28"/>
  <c r="ER11" i="28"/>
  <c r="MK8" i="28"/>
  <c r="ES8" i="28"/>
  <c r="IL108" i="28"/>
  <c r="IL109" i="28"/>
  <c r="IL104" i="28"/>
  <c r="IL107" i="28" s="1"/>
  <c r="AT104" i="28"/>
  <c r="ER5" i="28"/>
  <c r="MJ5" i="28"/>
  <c r="KX13" i="28"/>
  <c r="DD13" i="28"/>
  <c r="LA11" i="28"/>
  <c r="DG11" i="28"/>
  <c r="LA12" i="28"/>
  <c r="DG12" i="28"/>
  <c r="MH10" i="24" l="1"/>
  <c r="EP4" i="24"/>
  <c r="MH8" i="24"/>
  <c r="CX4" i="24"/>
  <c r="KR10" i="24"/>
  <c r="KR8" i="24"/>
  <c r="MM12" i="28"/>
  <c r="EU12" i="28"/>
  <c r="ET9" i="28"/>
  <c r="ML9" i="28"/>
  <c r="LA9" i="28"/>
  <c r="DG9" i="28"/>
  <c r="LA4" i="28"/>
  <c r="DG4" i="28"/>
  <c r="DD10" i="28"/>
  <c r="KX10" i="28"/>
  <c r="IL110" i="28"/>
  <c r="MO13" i="28"/>
  <c r="EW13" i="28"/>
  <c r="ES11" i="28"/>
  <c r="MK11" i="28"/>
  <c r="KY6" i="28"/>
  <c r="DE6" i="28"/>
  <c r="LA5" i="28"/>
  <c r="DG5" i="28"/>
  <c r="KW13" i="28"/>
  <c r="DC13" i="28"/>
  <c r="DF8" i="28"/>
  <c r="KZ8" i="28"/>
  <c r="MK5" i="28"/>
  <c r="ES5" i="28"/>
  <c r="EY10" i="28"/>
  <c r="MQ10" i="28"/>
  <c r="KZ12" i="28"/>
  <c r="DF12" i="28"/>
  <c r="IM108" i="28"/>
  <c r="IM109" i="28"/>
  <c r="IM104" i="28"/>
  <c r="IM107" i="28" s="1"/>
  <c r="AU104" i="28"/>
  <c r="EV4" i="28"/>
  <c r="MN4" i="28"/>
  <c r="ET8" i="28"/>
  <c r="ML8" i="28"/>
  <c r="KZ11" i="28"/>
  <c r="DF11" i="28"/>
  <c r="EW6" i="28"/>
  <c r="MO6" i="28"/>
  <c r="MI8" i="24" l="1"/>
  <c r="EQ4" i="24"/>
  <c r="CW4" i="24"/>
  <c r="KQ10" i="24"/>
  <c r="KQ8" i="24"/>
  <c r="MN12" i="28"/>
  <c r="EV12" i="28"/>
  <c r="IM110" i="28"/>
  <c r="MP13" i="28"/>
  <c r="EX13" i="28"/>
  <c r="DC10" i="28"/>
  <c r="KW10" i="28"/>
  <c r="DF4" i="28"/>
  <c r="KZ4" i="28"/>
  <c r="DF9" i="28"/>
  <c r="KZ9" i="28"/>
  <c r="EU9" i="28"/>
  <c r="MM9" i="28"/>
  <c r="DB13" i="28"/>
  <c r="KV13" i="28"/>
  <c r="MO4" i="28"/>
  <c r="EW4" i="28"/>
  <c r="KZ5" i="28"/>
  <c r="DF5" i="28"/>
  <c r="MM8" i="28"/>
  <c r="EU8" i="28"/>
  <c r="KY12" i="28"/>
  <c r="DE12" i="28"/>
  <c r="EZ10" i="28"/>
  <c r="MR10" i="28"/>
  <c r="MP6" i="28"/>
  <c r="EX6" i="28"/>
  <c r="ML5" i="28"/>
  <c r="ET5" i="28"/>
  <c r="DD6" i="28"/>
  <c r="KX6" i="28"/>
  <c r="DE11" i="28"/>
  <c r="KY11" i="28"/>
  <c r="IN109" i="28"/>
  <c r="IN108" i="28"/>
  <c r="IN104" i="28"/>
  <c r="IN107" i="28" s="1"/>
  <c r="AV104" i="28"/>
  <c r="KY8" i="28"/>
  <c r="DE8" i="28"/>
  <c r="ET11" i="28"/>
  <c r="ML11" i="28"/>
  <c r="MI10" i="24" l="1"/>
  <c r="MJ8" i="24"/>
  <c r="ER4" i="24"/>
  <c r="CV4" i="24"/>
  <c r="KP8" i="24"/>
  <c r="KP10" i="24"/>
  <c r="MO12" i="28"/>
  <c r="EW12" i="28"/>
  <c r="EV9" i="28"/>
  <c r="MN9" i="28"/>
  <c r="KY9" i="28"/>
  <c r="DE9" i="28"/>
  <c r="KY4" i="28"/>
  <c r="DE4" i="28"/>
  <c r="DB10" i="28"/>
  <c r="KV10" i="28"/>
  <c r="EY13" i="28"/>
  <c r="MQ13" i="28"/>
  <c r="DD12" i="28"/>
  <c r="KX12" i="28"/>
  <c r="IN110" i="28"/>
  <c r="MN8" i="28"/>
  <c r="EV8" i="28"/>
  <c r="EY6" i="28"/>
  <c r="MQ6" i="28"/>
  <c r="FA10" i="28"/>
  <c r="MS10" i="28"/>
  <c r="DE5" i="28"/>
  <c r="KY5" i="28"/>
  <c r="KX11" i="28"/>
  <c r="DD11" i="28"/>
  <c r="EU11" i="28"/>
  <c r="MM11" i="28"/>
  <c r="EX4" i="28"/>
  <c r="MP4" i="28"/>
  <c r="DD8" i="28"/>
  <c r="KX8" i="28"/>
  <c r="DC6" i="28"/>
  <c r="KW6" i="28"/>
  <c r="MM5" i="28"/>
  <c r="EU5" i="28"/>
  <c r="IO109" i="28"/>
  <c r="IO108" i="28"/>
  <c r="IO104" i="28"/>
  <c r="IO107" i="28" s="1"/>
  <c r="AW104" i="28"/>
  <c r="DA13" i="28"/>
  <c r="KU13" i="28"/>
  <c r="MK8" i="24" l="1"/>
  <c r="ES4" i="24"/>
  <c r="MK10" i="24"/>
  <c r="CU4" i="24"/>
  <c r="KO8" i="24"/>
  <c r="KO10" i="24"/>
  <c r="MP12" i="28"/>
  <c r="EX12" i="28"/>
  <c r="IO110" i="28"/>
  <c r="MR13" i="28"/>
  <c r="EZ13" i="28"/>
  <c r="KU10" i="28"/>
  <c r="DA10" i="28"/>
  <c r="DD4" i="28"/>
  <c r="KX4" i="28"/>
  <c r="KX9" i="28"/>
  <c r="DD9" i="28"/>
  <c r="EW9" i="28"/>
  <c r="MO9" i="28"/>
  <c r="EV5" i="28"/>
  <c r="MN5" i="28"/>
  <c r="DC11" i="28"/>
  <c r="KW11" i="28"/>
  <c r="MN11" i="28"/>
  <c r="EV11" i="28"/>
  <c r="EZ6" i="28"/>
  <c r="MR6" i="28"/>
  <c r="FB10" i="28"/>
  <c r="MT10" i="28"/>
  <c r="MO8" i="28"/>
  <c r="EW8" i="28"/>
  <c r="CZ13" i="28"/>
  <c r="KT13" i="28"/>
  <c r="KX5" i="28"/>
  <c r="DD5" i="28"/>
  <c r="DB6" i="28"/>
  <c r="KV6" i="28"/>
  <c r="KW12" i="28"/>
  <c r="DC12" i="28"/>
  <c r="IP108" i="28"/>
  <c r="IP109" i="28"/>
  <c r="IP104" i="28"/>
  <c r="IP107" i="28" s="1"/>
  <c r="AX104" i="28"/>
  <c r="KW8" i="28"/>
  <c r="DC8" i="28"/>
  <c r="MQ4" i="28"/>
  <c r="EY4" i="28"/>
  <c r="ET4" i="24" l="1"/>
  <c r="ML10" i="24"/>
  <c r="ML8" i="24"/>
  <c r="CT4" i="24"/>
  <c r="KN8" i="24"/>
  <c r="KN10" i="24"/>
  <c r="MQ12" i="28"/>
  <c r="EY12" i="28"/>
  <c r="IP110" i="28"/>
  <c r="MP9" i="28"/>
  <c r="EX9" i="28"/>
  <c r="DC9" i="28"/>
  <c r="KW9" i="28"/>
  <c r="KW4" i="28"/>
  <c r="DC4" i="28"/>
  <c r="KT10" i="28"/>
  <c r="CZ10" i="28"/>
  <c r="MS13" i="28"/>
  <c r="FA13" i="28"/>
  <c r="DA6" i="28"/>
  <c r="KU6" i="28"/>
  <c r="DC5" i="28"/>
  <c r="KW5" i="28"/>
  <c r="FC10" i="28"/>
  <c r="MU10" i="28"/>
  <c r="FA6" i="28"/>
  <c r="MS6" i="28"/>
  <c r="IQ108" i="28"/>
  <c r="IQ109" i="28"/>
  <c r="IQ104" i="28"/>
  <c r="IQ107" i="28" s="1"/>
  <c r="AY104" i="28"/>
  <c r="EW11" i="28"/>
  <c r="MO11" i="28"/>
  <c r="DB12" i="28"/>
  <c r="KV12" i="28"/>
  <c r="EZ4" i="28"/>
  <c r="MR4" i="28"/>
  <c r="CY13" i="28"/>
  <c r="KS13" i="28"/>
  <c r="MP8" i="28"/>
  <c r="EX8" i="28"/>
  <c r="DB11" i="28"/>
  <c r="KV11" i="28"/>
  <c r="DB8" i="28"/>
  <c r="KV8" i="28"/>
  <c r="EW5" i="28"/>
  <c r="MO5" i="28"/>
  <c r="EU4" i="24" l="1"/>
  <c r="MM8" i="24"/>
  <c r="CS4" i="24"/>
  <c r="KM10" i="24"/>
  <c r="MR12" i="28"/>
  <c r="EZ12" i="28"/>
  <c r="MT13" i="28"/>
  <c r="FB13" i="28"/>
  <c r="CY10" i="28"/>
  <c r="KS10" i="28"/>
  <c r="KV4" i="28"/>
  <c r="DB4" i="28"/>
  <c r="DB9" i="28"/>
  <c r="KV9" i="28"/>
  <c r="EY9" i="28"/>
  <c r="MQ9" i="28"/>
  <c r="KR13" i="28"/>
  <c r="CX13" i="28"/>
  <c r="IQ110" i="28"/>
  <c r="FA4" i="28"/>
  <c r="MS4" i="28"/>
  <c r="DA11" i="28"/>
  <c r="KU11" i="28"/>
  <c r="FB6" i="28"/>
  <c r="MT6" i="28"/>
  <c r="KU12" i="28"/>
  <c r="DA12" i="28"/>
  <c r="MQ8" i="28"/>
  <c r="EY8" i="28"/>
  <c r="MV10" i="28"/>
  <c r="FD10" i="28"/>
  <c r="MP5" i="28"/>
  <c r="EX5" i="28"/>
  <c r="MP11" i="28"/>
  <c r="EX11" i="28"/>
  <c r="DB5" i="28"/>
  <c r="KV5" i="28"/>
  <c r="KU8" i="28"/>
  <c r="DA8" i="28"/>
  <c r="IR108" i="28"/>
  <c r="IR109" i="28"/>
  <c r="IR104" i="28"/>
  <c r="IR107" i="28" s="1"/>
  <c r="AZ104" i="28"/>
  <c r="KT6" i="28"/>
  <c r="CZ6" i="28"/>
  <c r="MM10" i="24" l="1"/>
  <c r="EV4" i="24"/>
  <c r="MN8" i="24"/>
  <c r="CR4" i="24"/>
  <c r="KL10" i="24"/>
  <c r="MS12" i="28"/>
  <c r="FA12" i="28"/>
  <c r="IR110" i="28"/>
  <c r="EZ9" i="28"/>
  <c r="MR9" i="28"/>
  <c r="DA9" i="28"/>
  <c r="KU9" i="28"/>
  <c r="DA4" i="28"/>
  <c r="KU4" i="28"/>
  <c r="CX10" i="28"/>
  <c r="KR10" i="28"/>
  <c r="MU13" i="28"/>
  <c r="FC13" i="28"/>
  <c r="MW10" i="28"/>
  <c r="FE10" i="28"/>
  <c r="KT11" i="28"/>
  <c r="CZ11" i="28"/>
  <c r="KT8" i="28"/>
  <c r="CZ8" i="28"/>
  <c r="MR8" i="28"/>
  <c r="EZ8" i="28"/>
  <c r="MT4" i="28"/>
  <c r="FB4" i="28"/>
  <c r="CZ12" i="28"/>
  <c r="KT12" i="28"/>
  <c r="CY6" i="28"/>
  <c r="KS6" i="28"/>
  <c r="KU5" i="28"/>
  <c r="DA5" i="28"/>
  <c r="IS109" i="28"/>
  <c r="IS108" i="28"/>
  <c r="IS104" i="28"/>
  <c r="IS107" i="28" s="1"/>
  <c r="BA104" i="28"/>
  <c r="KQ13" i="28"/>
  <c r="CW13" i="28"/>
  <c r="EY11" i="28"/>
  <c r="MQ11" i="28"/>
  <c r="MU6" i="28"/>
  <c r="FC6" i="28"/>
  <c r="EY5" i="28"/>
  <c r="MQ5" i="28"/>
  <c r="MO8" i="24" l="1"/>
  <c r="EW4" i="24"/>
  <c r="MO10" i="24"/>
  <c r="KL8" i="24"/>
  <c r="CQ4" i="24"/>
  <c r="KK10" i="24"/>
  <c r="MT12" i="28"/>
  <c r="FB12" i="28"/>
  <c r="MV13" i="28"/>
  <c r="FD13" i="28"/>
  <c r="KQ10" i="28"/>
  <c r="CW10" i="28"/>
  <c r="KT4" i="28"/>
  <c r="CZ4" i="28"/>
  <c r="KT9" i="28"/>
  <c r="CZ9" i="28"/>
  <c r="IS110" i="28"/>
  <c r="MS9" i="28"/>
  <c r="FA9" i="28"/>
  <c r="EZ5" i="28"/>
  <c r="MR5" i="28"/>
  <c r="MU4" i="28"/>
  <c r="FC4" i="28"/>
  <c r="MV6" i="28"/>
  <c r="FD6" i="28"/>
  <c r="FA8" i="28"/>
  <c r="MS8" i="28"/>
  <c r="MR11" i="28"/>
  <c r="EZ11" i="28"/>
  <c r="KS8" i="28"/>
  <c r="CY8" i="28"/>
  <c r="KP13" i="28"/>
  <c r="CV13" i="28"/>
  <c r="CZ5" i="28"/>
  <c r="KT5" i="28"/>
  <c r="CY11" i="28"/>
  <c r="KS11" i="28"/>
  <c r="IT108" i="28"/>
  <c r="IT109" i="28"/>
  <c r="IT104" i="28"/>
  <c r="IT107" i="28" s="1"/>
  <c r="BB104" i="28"/>
  <c r="MX10" i="28"/>
  <c r="FF10" i="28"/>
  <c r="CX6" i="28"/>
  <c r="KR6" i="28"/>
  <c r="CY12" i="28"/>
  <c r="KS12" i="28"/>
  <c r="IT110" i="28" l="1"/>
  <c r="EX4" i="24"/>
  <c r="MP8" i="24"/>
  <c r="KK8" i="24"/>
  <c r="CP4" i="24"/>
  <c r="KJ10" i="24"/>
  <c r="MU12" i="28"/>
  <c r="FC12" i="28"/>
  <c r="FB9" i="28"/>
  <c r="MT9" i="28"/>
  <c r="CY9" i="28"/>
  <c r="KS9" i="28"/>
  <c r="CY4" i="28"/>
  <c r="KS4" i="28"/>
  <c r="KP10" i="28"/>
  <c r="CV10" i="28"/>
  <c r="MW13" i="28"/>
  <c r="FE13" i="28"/>
  <c r="KQ6" i="28"/>
  <c r="CW6" i="28"/>
  <c r="KR11" i="28"/>
  <c r="CX11" i="28"/>
  <c r="FG10" i="28"/>
  <c r="MY10" i="28"/>
  <c r="CY5" i="28"/>
  <c r="KS5" i="28"/>
  <c r="MT8" i="28"/>
  <c r="FB8" i="28"/>
  <c r="CU13" i="28"/>
  <c r="KO13" i="28"/>
  <c r="FE6" i="28"/>
  <c r="MW6" i="28"/>
  <c r="IU108" i="28"/>
  <c r="IU109" i="28"/>
  <c r="IU104" i="28"/>
  <c r="IU107" i="28" s="1"/>
  <c r="BC104" i="28"/>
  <c r="CX8" i="28"/>
  <c r="KR8" i="28"/>
  <c r="MV4" i="28"/>
  <c r="FD4" i="28"/>
  <c r="CX12" i="28"/>
  <c r="KR12" i="28"/>
  <c r="MS11" i="28"/>
  <c r="FA11" i="28"/>
  <c r="MS5" i="28"/>
  <c r="FA5" i="28"/>
  <c r="IU110" i="28" l="1"/>
  <c r="MQ8" i="24"/>
  <c r="EY4" i="24"/>
  <c r="MQ10" i="24"/>
  <c r="CO4" i="24"/>
  <c r="KI10" i="24"/>
  <c r="MV12" i="28"/>
  <c r="FD12" i="28"/>
  <c r="FF13" i="28"/>
  <c r="MX13" i="28"/>
  <c r="KO10" i="28"/>
  <c r="CU10" i="28"/>
  <c r="KR4" i="28"/>
  <c r="CX4" i="28"/>
  <c r="CX9" i="28"/>
  <c r="KR9" i="28"/>
  <c r="MU9" i="28"/>
  <c r="FC9" i="28"/>
  <c r="KQ8" i="28"/>
  <c r="CW8" i="28"/>
  <c r="IV108" i="28"/>
  <c r="IV109" i="28"/>
  <c r="IV104" i="28"/>
  <c r="IV107" i="28" s="1"/>
  <c r="BD104" i="28"/>
  <c r="KR5" i="28"/>
  <c r="CX5" i="28"/>
  <c r="FH10" i="28"/>
  <c r="MZ10" i="28"/>
  <c r="CW12" i="28"/>
  <c r="KQ12" i="28"/>
  <c r="CW11" i="28"/>
  <c r="KQ11" i="28"/>
  <c r="MT5" i="28"/>
  <c r="FB5" i="28"/>
  <c r="FF6" i="28"/>
  <c r="MX6" i="28"/>
  <c r="MW4" i="28"/>
  <c r="FE4" i="28"/>
  <c r="KN13" i="28"/>
  <c r="CT13" i="28"/>
  <c r="FC8" i="28"/>
  <c r="MU8" i="28"/>
  <c r="KP6" i="28"/>
  <c r="CV6" i="28"/>
  <c r="FB11" i="28"/>
  <c r="MT11" i="28"/>
  <c r="EZ4" i="24" l="1"/>
  <c r="MR8" i="24"/>
  <c r="MR10" i="24"/>
  <c r="CN4" i="24"/>
  <c r="KH10" i="24"/>
  <c r="KH8" i="24"/>
  <c r="IV110" i="28"/>
  <c r="MW12" i="28"/>
  <c r="FE12" i="28"/>
  <c r="FD9" i="28"/>
  <c r="MV9" i="28"/>
  <c r="CW9" i="28"/>
  <c r="KQ9" i="28"/>
  <c r="KQ4" i="28"/>
  <c r="CW4" i="28"/>
  <c r="KN10" i="28"/>
  <c r="CT10" i="28"/>
  <c r="MY13" i="28"/>
  <c r="FG13" i="28"/>
  <c r="FI10" i="28"/>
  <c r="NA10" i="28"/>
  <c r="MV8" i="28"/>
  <c r="FD8" i="28"/>
  <c r="FC5" i="28"/>
  <c r="MU5" i="28"/>
  <c r="FF4" i="28"/>
  <c r="MX4" i="28"/>
  <c r="IW108" i="28"/>
  <c r="IW109" i="28"/>
  <c r="IW104" i="28"/>
  <c r="IW107" i="28" s="1"/>
  <c r="BE104" i="28"/>
  <c r="CV11" i="28"/>
  <c r="KP11" i="28"/>
  <c r="KQ5" i="28"/>
  <c r="CW5" i="28"/>
  <c r="FC11" i="28"/>
  <c r="MU11" i="28"/>
  <c r="KO6" i="28"/>
  <c r="CU6" i="28"/>
  <c r="FG6" i="28"/>
  <c r="MY6" i="28"/>
  <c r="CV12" i="28"/>
  <c r="KP12" i="28"/>
  <c r="CV8" i="28"/>
  <c r="KP8" i="28"/>
  <c r="KM13" i="28"/>
  <c r="CS13" i="28"/>
  <c r="MS8" i="24" l="1"/>
  <c r="FA4" i="24"/>
  <c r="CM4" i="24"/>
  <c r="KG10" i="24"/>
  <c r="KG8" i="24"/>
  <c r="MX12" i="28"/>
  <c r="FF12" i="28"/>
  <c r="MZ13" i="28"/>
  <c r="FH13" i="28"/>
  <c r="CS10" i="28"/>
  <c r="KM10" i="28"/>
  <c r="CV4" i="28"/>
  <c r="KP4" i="28"/>
  <c r="KP9" i="28"/>
  <c r="CV9" i="28"/>
  <c r="FE9" i="28"/>
  <c r="MW9" i="28"/>
  <c r="CT6" i="28"/>
  <c r="KN6" i="28"/>
  <c r="KO12" i="28"/>
  <c r="CU12" i="28"/>
  <c r="FD5" i="28"/>
  <c r="MV5" i="28"/>
  <c r="IX108" i="28"/>
  <c r="IX109" i="28"/>
  <c r="IX104" i="28"/>
  <c r="IX107" i="28" s="1"/>
  <c r="BF104" i="28"/>
  <c r="KL13" i="28"/>
  <c r="CR13" i="28"/>
  <c r="IW110" i="28"/>
  <c r="FH6" i="28"/>
  <c r="MZ6" i="28"/>
  <c r="CU11" i="28"/>
  <c r="KO11" i="28"/>
  <c r="MW8" i="28"/>
  <c r="FE8" i="28"/>
  <c r="CU8" i="28"/>
  <c r="KO8" i="28"/>
  <c r="MV11" i="28"/>
  <c r="FD11" i="28"/>
  <c r="CV5" i="28"/>
  <c r="KP5" i="28"/>
  <c r="FG4" i="28"/>
  <c r="MY4" i="28"/>
  <c r="NB10" i="28"/>
  <c r="FJ10" i="28"/>
  <c r="MT10" i="24" l="1"/>
  <c r="FB4" i="24"/>
  <c r="MT8" i="24"/>
  <c r="MS10" i="24"/>
  <c r="CL4" i="24"/>
  <c r="KF10" i="24"/>
  <c r="KF8" i="24"/>
  <c r="IX110" i="28"/>
  <c r="FG12" i="28"/>
  <c r="MY12" i="28"/>
  <c r="FF9" i="28"/>
  <c r="MX9" i="28"/>
  <c r="KO9" i="28"/>
  <c r="CU9" i="28"/>
  <c r="KO4" i="28"/>
  <c r="CU4" i="28"/>
  <c r="CR10" i="28"/>
  <c r="KL10" i="28"/>
  <c r="FI13" i="28"/>
  <c r="NA13" i="28"/>
  <c r="NA6" i="28"/>
  <c r="FI6" i="28"/>
  <c r="CT8" i="28"/>
  <c r="KN8" i="28"/>
  <c r="FK10" i="28"/>
  <c r="NC10" i="28"/>
  <c r="FE5" i="28"/>
  <c r="MW5" i="28"/>
  <c r="MW11" i="28"/>
  <c r="FE11" i="28"/>
  <c r="MX8" i="28"/>
  <c r="FF8" i="28"/>
  <c r="KN12" i="28"/>
  <c r="CT12" i="28"/>
  <c r="MZ4" i="28"/>
  <c r="FH4" i="28"/>
  <c r="KK13" i="28"/>
  <c r="CQ13" i="28"/>
  <c r="KN11" i="28"/>
  <c r="CT11" i="28"/>
  <c r="CU5" i="28"/>
  <c r="KO5" i="28"/>
  <c r="IY108" i="28"/>
  <c r="IY109" i="28"/>
  <c r="IY104" i="28"/>
  <c r="IY107" i="28" s="1"/>
  <c r="BG104" i="28"/>
  <c r="CS6" i="28"/>
  <c r="KM6" i="28"/>
  <c r="MU8" i="24" l="1"/>
  <c r="FC4" i="24"/>
  <c r="CK4" i="24"/>
  <c r="KE10" i="24"/>
  <c r="KE8" i="24"/>
  <c r="FH12" i="28"/>
  <c r="MZ12" i="28"/>
  <c r="IY110" i="28"/>
  <c r="FJ13" i="28"/>
  <c r="NB13" i="28"/>
  <c r="CQ10" i="28"/>
  <c r="KK10" i="28"/>
  <c r="KN4" i="28"/>
  <c r="CT4" i="28"/>
  <c r="CT9" i="28"/>
  <c r="KN9" i="28"/>
  <c r="FG9" i="28"/>
  <c r="MY9" i="28"/>
  <c r="KM12" i="28"/>
  <c r="CS12" i="28"/>
  <c r="FL10" i="28"/>
  <c r="ND10" i="28"/>
  <c r="MY8" i="28"/>
  <c r="FG8" i="28"/>
  <c r="KN5" i="28"/>
  <c r="CT5" i="28"/>
  <c r="KM11" i="28"/>
  <c r="CS11" i="28"/>
  <c r="FF11" i="28"/>
  <c r="MX11" i="28"/>
  <c r="CS8" i="28"/>
  <c r="KM8" i="28"/>
  <c r="CR6" i="28"/>
  <c r="KL6" i="28"/>
  <c r="CP13" i="28"/>
  <c r="KJ13" i="28"/>
  <c r="IZ109" i="28"/>
  <c r="IZ108" i="28"/>
  <c r="IZ104" i="28"/>
  <c r="IZ107" i="28" s="1"/>
  <c r="BH104" i="28"/>
  <c r="MX5" i="28"/>
  <c r="FF5" i="28"/>
  <c r="NA4" i="28"/>
  <c r="FI4" i="28"/>
  <c r="NB6" i="28"/>
  <c r="FJ6" i="28"/>
  <c r="MV8" i="24" l="1"/>
  <c r="FD4" i="24"/>
  <c r="CJ4" i="24"/>
  <c r="KD8" i="24"/>
  <c r="KD10" i="24"/>
  <c r="NA12" i="28"/>
  <c r="FI12" i="28"/>
  <c r="IZ110" i="28"/>
  <c r="MZ9" i="28"/>
  <c r="FH9" i="28"/>
  <c r="KM9" i="28"/>
  <c r="CS9" i="28"/>
  <c r="KM4" i="28"/>
  <c r="CS4" i="28"/>
  <c r="CP10" i="28"/>
  <c r="KJ10" i="28"/>
  <c r="FK13" i="28"/>
  <c r="NC13" i="28"/>
  <c r="CQ6" i="28"/>
  <c r="KK6" i="28"/>
  <c r="MY5" i="28"/>
  <c r="FG5" i="28"/>
  <c r="CR8" i="28"/>
  <c r="KL8" i="28"/>
  <c r="FM10" i="28"/>
  <c r="NE10" i="28"/>
  <c r="JA109" i="28"/>
  <c r="JA108" i="28"/>
  <c r="JA104" i="28"/>
  <c r="JA107" i="28" s="1"/>
  <c r="BI104" i="28"/>
  <c r="MY11" i="28"/>
  <c r="FG11" i="28"/>
  <c r="FH8" i="28"/>
  <c r="MZ8" i="28"/>
  <c r="CR11" i="28"/>
  <c r="KL11" i="28"/>
  <c r="FK6" i="28"/>
  <c r="NC6" i="28"/>
  <c r="CS5" i="28"/>
  <c r="KM5" i="28"/>
  <c r="CR12" i="28"/>
  <c r="KL12" i="28"/>
  <c r="FJ4" i="28"/>
  <c r="NB4" i="28"/>
  <c r="CO13" i="28"/>
  <c r="KI13" i="28"/>
  <c r="FE4" i="24" l="1"/>
  <c r="MW8" i="24"/>
  <c r="CI4" i="24"/>
  <c r="KC8" i="24"/>
  <c r="KC10" i="24"/>
  <c r="FJ12" i="28"/>
  <c r="NB12" i="28"/>
  <c r="ND13" i="28"/>
  <c r="FL13" i="28"/>
  <c r="KI10" i="28"/>
  <c r="CO10" i="28"/>
  <c r="KL4" i="28"/>
  <c r="CR4" i="28"/>
  <c r="CR9" i="28"/>
  <c r="KL9" i="28"/>
  <c r="FI9" i="28"/>
  <c r="NA9" i="28"/>
  <c r="FK4" i="28"/>
  <c r="NC4" i="28"/>
  <c r="KK11" i="28"/>
  <c r="CQ11" i="28"/>
  <c r="FL6" i="28"/>
  <c r="ND6" i="28"/>
  <c r="FN10" i="28"/>
  <c r="NF10" i="28"/>
  <c r="KK12" i="28"/>
  <c r="CQ12" i="28"/>
  <c r="FH11" i="28"/>
  <c r="MZ11" i="28"/>
  <c r="KK8" i="28"/>
  <c r="CQ8" i="28"/>
  <c r="FI8" i="28"/>
  <c r="NA8" i="28"/>
  <c r="KL5" i="28"/>
  <c r="CR5" i="28"/>
  <c r="MZ5" i="28"/>
  <c r="FH5" i="28"/>
  <c r="JB108" i="28"/>
  <c r="JB109" i="28"/>
  <c r="JB104" i="28"/>
  <c r="JB107" i="28" s="1"/>
  <c r="BJ104" i="28"/>
  <c r="CN13" i="28"/>
  <c r="KH13" i="28"/>
  <c r="JA110" i="28"/>
  <c r="CP6" i="28"/>
  <c r="KJ6" i="28"/>
  <c r="MX8" i="24" l="1"/>
  <c r="FF4" i="24"/>
  <c r="CH4" i="24"/>
  <c r="KB8" i="24"/>
  <c r="KB10" i="24"/>
  <c r="JB110" i="28"/>
  <c r="NC12" i="28"/>
  <c r="FK12" i="28"/>
  <c r="NB9" i="28"/>
  <c r="FJ9" i="28"/>
  <c r="KK9" i="28"/>
  <c r="CQ9" i="28"/>
  <c r="KK4" i="28"/>
  <c r="CQ4" i="28"/>
  <c r="CN10" i="28"/>
  <c r="KH10" i="28"/>
  <c r="FM13" i="28"/>
  <c r="NE13" i="28"/>
  <c r="NB8" i="28"/>
  <c r="FJ8" i="28"/>
  <c r="KJ8" i="28"/>
  <c r="CP8" i="28"/>
  <c r="FM6" i="28"/>
  <c r="NE6" i="28"/>
  <c r="NA11" i="28"/>
  <c r="FI11" i="28"/>
  <c r="FI5" i="28"/>
  <c r="NA5" i="28"/>
  <c r="KJ12" i="28"/>
  <c r="CP12" i="28"/>
  <c r="CP11" i="28"/>
  <c r="KJ11" i="28"/>
  <c r="CO6" i="28"/>
  <c r="KI6" i="28"/>
  <c r="KK5" i="28"/>
  <c r="CQ5" i="28"/>
  <c r="FO10" i="28"/>
  <c r="NG10" i="28"/>
  <c r="CM13" i="28"/>
  <c r="KG13" i="28"/>
  <c r="JC109" i="28"/>
  <c r="JC108" i="28"/>
  <c r="JC104" i="28"/>
  <c r="JC107" i="28" s="1"/>
  <c r="BK104" i="28"/>
  <c r="ND4" i="28"/>
  <c r="FL4" i="28"/>
  <c r="FG4" i="24" l="1"/>
  <c r="MY8" i="24"/>
  <c r="CG4" i="24"/>
  <c r="KA9" i="24"/>
  <c r="KA10" i="24"/>
  <c r="ND12" i="28"/>
  <c r="FL12" i="28"/>
  <c r="JC110" i="28"/>
  <c r="NF13" i="28"/>
  <c r="FN13" i="28"/>
  <c r="CM10" i="28"/>
  <c r="KG10" i="28"/>
  <c r="KJ4" i="28"/>
  <c r="CP4" i="28"/>
  <c r="CP9" i="28"/>
  <c r="KJ9" i="28"/>
  <c r="FK9" i="28"/>
  <c r="NC9" i="28"/>
  <c r="KH6" i="28"/>
  <c r="CN6" i="28"/>
  <c r="CO11" i="28"/>
  <c r="KI11" i="28"/>
  <c r="FN6" i="28"/>
  <c r="NF6" i="28"/>
  <c r="KI12" i="28"/>
  <c r="CO12" i="28"/>
  <c r="FM4" i="28"/>
  <c r="NE4" i="28"/>
  <c r="KF13" i="28"/>
  <c r="CL13" i="28"/>
  <c r="FK8" i="28"/>
  <c r="NC8" i="28"/>
  <c r="CP5" i="28"/>
  <c r="KJ5" i="28"/>
  <c r="KI8" i="28"/>
  <c r="CO8" i="28"/>
  <c r="JD108" i="28"/>
  <c r="JD109" i="28"/>
  <c r="JD104" i="28"/>
  <c r="JD107" i="28" s="1"/>
  <c r="BL104" i="28"/>
  <c r="NH10" i="28"/>
  <c r="FP10" i="28"/>
  <c r="NB5" i="28"/>
  <c r="FJ5" i="28"/>
  <c r="NB11" i="28"/>
  <c r="FJ11" i="28"/>
  <c r="FH4" i="24" l="1"/>
  <c r="MZ8" i="24"/>
  <c r="CF4" i="24"/>
  <c r="JZ10" i="24"/>
  <c r="JZ9" i="24"/>
  <c r="NE12" i="28"/>
  <c r="FM12" i="28"/>
  <c r="JD110" i="28"/>
  <c r="ND9" i="28"/>
  <c r="FL9" i="28"/>
  <c r="KI9" i="28"/>
  <c r="CO9" i="28"/>
  <c r="KI4" i="28"/>
  <c r="CO4" i="28"/>
  <c r="CL10" i="28"/>
  <c r="KF10" i="28"/>
  <c r="NG13" i="28"/>
  <c r="FO13" i="28"/>
  <c r="NI10" i="28"/>
  <c r="FQ10" i="28"/>
  <c r="ND8" i="28"/>
  <c r="FL8" i="28"/>
  <c r="KE13" i="28"/>
  <c r="CK13" i="28"/>
  <c r="KI5" i="28"/>
  <c r="CO5" i="28"/>
  <c r="JE109" i="28"/>
  <c r="JE108" i="28"/>
  <c r="JE104" i="28"/>
  <c r="JE107" i="28" s="1"/>
  <c r="JE110" i="28" s="1"/>
  <c r="BM104" i="28"/>
  <c r="FK5" i="28"/>
  <c r="NC5" i="28"/>
  <c r="NF4" i="28"/>
  <c r="FN4" i="28"/>
  <c r="CN11" i="28"/>
  <c r="KH11" i="28"/>
  <c r="CN12" i="28"/>
  <c r="KH12" i="28"/>
  <c r="KH8" i="28"/>
  <c r="CN8" i="28"/>
  <c r="KG6" i="28"/>
  <c r="CM6" i="28"/>
  <c r="NC11" i="28"/>
  <c r="FK11" i="28"/>
  <c r="NG6" i="28"/>
  <c r="FO6" i="28"/>
  <c r="NA8" i="24" l="1"/>
  <c r="FI4" i="24"/>
  <c r="CE4" i="24"/>
  <c r="JY10" i="24"/>
  <c r="JY9" i="24"/>
  <c r="NF12" i="28"/>
  <c r="FN12" i="28"/>
  <c r="NH13" i="28"/>
  <c r="FP13" i="28"/>
  <c r="CK10" i="28"/>
  <c r="KE10" i="28"/>
  <c r="CN4" i="28"/>
  <c r="KH4" i="28"/>
  <c r="KH9" i="28"/>
  <c r="CN9" i="28"/>
  <c r="FM9" i="28"/>
  <c r="NE9" i="28"/>
  <c r="CN5" i="28"/>
  <c r="KH5" i="28"/>
  <c r="KG8" i="28"/>
  <c r="CM8" i="28"/>
  <c r="NG4" i="28"/>
  <c r="FO4" i="28"/>
  <c r="KD13" i="28"/>
  <c r="CJ13" i="28"/>
  <c r="FM8" i="28"/>
  <c r="NE8" i="28"/>
  <c r="NH6" i="28"/>
  <c r="FP6" i="28"/>
  <c r="ND5" i="28"/>
  <c r="FL5" i="28"/>
  <c r="CM12" i="28"/>
  <c r="KG12" i="28"/>
  <c r="NJ10" i="28"/>
  <c r="FR10" i="28"/>
  <c r="FL11" i="28"/>
  <c r="ND11" i="28"/>
  <c r="JF108" i="28"/>
  <c r="JF109" i="28"/>
  <c r="JF104" i="28"/>
  <c r="JF107" i="28" s="1"/>
  <c r="BN104" i="28"/>
  <c r="CM11" i="28"/>
  <c r="KG11" i="28"/>
  <c r="CL6" i="28"/>
  <c r="KF6" i="28"/>
  <c r="FJ4" i="24" l="1"/>
  <c r="NB9" i="24"/>
  <c r="NB8" i="24"/>
  <c r="NA9" i="24"/>
  <c r="CD4" i="24"/>
  <c r="JX10" i="24"/>
  <c r="JX9" i="24"/>
  <c r="FO12" i="28"/>
  <c r="NG12" i="28"/>
  <c r="JF110" i="28"/>
  <c r="NF9" i="28"/>
  <c r="FN9" i="28"/>
  <c r="KG9" i="28"/>
  <c r="CM9" i="28"/>
  <c r="CM4" i="28"/>
  <c r="KG4" i="28"/>
  <c r="KD10" i="28"/>
  <c r="CJ10" i="28"/>
  <c r="NI13" i="28"/>
  <c r="FQ13" i="28"/>
  <c r="KF11" i="28"/>
  <c r="CL11" i="28"/>
  <c r="JG108" i="28"/>
  <c r="JG109" i="28"/>
  <c r="JG104" i="28"/>
  <c r="JG107" i="28" s="1"/>
  <c r="BO104" i="28"/>
  <c r="KC13" i="28"/>
  <c r="CI13" i="28"/>
  <c r="CL12" i="28"/>
  <c r="KF12" i="28"/>
  <c r="FM5" i="28"/>
  <c r="NE5" i="28"/>
  <c r="FP4" i="28"/>
  <c r="NH4" i="28"/>
  <c r="FQ6" i="28"/>
  <c r="NI6" i="28"/>
  <c r="CL8" i="28"/>
  <c r="KF8" i="28"/>
  <c r="FM11" i="28"/>
  <c r="NE11" i="28"/>
  <c r="CK6" i="28"/>
  <c r="KE6" i="28"/>
  <c r="FS10" i="28"/>
  <c r="NK10" i="28"/>
  <c r="FN8" i="28"/>
  <c r="NF8" i="28"/>
  <c r="CM5" i="28"/>
  <c r="KG5" i="28"/>
  <c r="NC9" i="24" l="1"/>
  <c r="NC8" i="24"/>
  <c r="FK4" i="24"/>
  <c r="CC4" i="24"/>
  <c r="JW10" i="24"/>
  <c r="JW9" i="24"/>
  <c r="JG110" i="28"/>
  <c r="NH12" i="28"/>
  <c r="FP12" i="28"/>
  <c r="FR13" i="28"/>
  <c r="NJ13" i="28"/>
  <c r="CI10" i="28"/>
  <c r="KC10" i="28"/>
  <c r="KF4" i="28"/>
  <c r="CL4" i="28"/>
  <c r="CL9" i="28"/>
  <c r="KF9" i="28"/>
  <c r="FO9" i="28"/>
  <c r="NG9" i="28"/>
  <c r="JH108" i="28"/>
  <c r="JH109" i="28"/>
  <c r="JH104" i="28"/>
  <c r="JH107" i="28" s="1"/>
  <c r="BP104" i="28"/>
  <c r="FT10" i="28"/>
  <c r="NL10" i="28"/>
  <c r="NI4" i="28"/>
  <c r="FQ4" i="28"/>
  <c r="NJ6" i="28"/>
  <c r="FR6" i="28"/>
  <c r="CJ6" i="28"/>
  <c r="KD6" i="28"/>
  <c r="NF5" i="28"/>
  <c r="FN5" i="28"/>
  <c r="KF5" i="28"/>
  <c r="CL5" i="28"/>
  <c r="FN11" i="28"/>
  <c r="NF11" i="28"/>
  <c r="CK12" i="28"/>
  <c r="KE12" i="28"/>
  <c r="KB13" i="28"/>
  <c r="CH13" i="28"/>
  <c r="NG8" i="28"/>
  <c r="FO8" i="28"/>
  <c r="KE8" i="28"/>
  <c r="CK8" i="28"/>
  <c r="CK11" i="28"/>
  <c r="KE11" i="28"/>
  <c r="ND8" i="24" l="1"/>
  <c r="ND9" i="24"/>
  <c r="FL4" i="24"/>
  <c r="CB4" i="24"/>
  <c r="JV10" i="24"/>
  <c r="JV9" i="24"/>
  <c r="NI12" i="28"/>
  <c r="FQ12" i="28"/>
  <c r="JH110" i="28"/>
  <c r="FP9" i="28"/>
  <c r="NH9" i="28"/>
  <c r="CK9" i="28"/>
  <c r="KE9" i="28"/>
  <c r="CK4" i="28"/>
  <c r="KE4" i="28"/>
  <c r="KB10" i="28"/>
  <c r="CH10" i="28"/>
  <c r="NK13" i="28"/>
  <c r="FS13" i="28"/>
  <c r="CK5" i="28"/>
  <c r="KE5" i="28"/>
  <c r="NJ4" i="28"/>
  <c r="FR4" i="28"/>
  <c r="FO5" i="28"/>
  <c r="NG5" i="28"/>
  <c r="FU10" i="28"/>
  <c r="NM10" i="28"/>
  <c r="KA13" i="28"/>
  <c r="CG13" i="28"/>
  <c r="JI108" i="28"/>
  <c r="JI109" i="28"/>
  <c r="JI104" i="28"/>
  <c r="JI107" i="28" s="1"/>
  <c r="BQ104" i="28"/>
  <c r="CI6" i="28"/>
  <c r="KC6" i="28"/>
  <c r="FS6" i="28"/>
  <c r="NK6" i="28"/>
  <c r="FO11" i="28"/>
  <c r="NG11" i="28"/>
  <c r="NH8" i="28"/>
  <c r="FP8" i="28"/>
  <c r="CJ11" i="28"/>
  <c r="KD11" i="28"/>
  <c r="KD12" i="28"/>
  <c r="CJ12" i="28"/>
  <c r="KD8" i="28"/>
  <c r="CJ8" i="28"/>
  <c r="FM4" i="24" l="1"/>
  <c r="NE9" i="24"/>
  <c r="NE8" i="24"/>
  <c r="CA4" i="24"/>
  <c r="JU10" i="24"/>
  <c r="JU9" i="24"/>
  <c r="JI110" i="28"/>
  <c r="FR12" i="28"/>
  <c r="NJ12" i="28"/>
  <c r="NL13" i="28"/>
  <c r="FT13" i="28"/>
  <c r="CG10" i="28"/>
  <c r="KA10" i="28"/>
  <c r="KD4" i="28"/>
  <c r="CJ4" i="28"/>
  <c r="KD9" i="28"/>
  <c r="CJ9" i="28"/>
  <c r="FQ9" i="28"/>
  <c r="NI9" i="28"/>
  <c r="NN10" i="28"/>
  <c r="FV10" i="28"/>
  <c r="FP11" i="28"/>
  <c r="NH11" i="28"/>
  <c r="JZ13" i="28"/>
  <c r="CF13" i="28"/>
  <c r="KC11" i="28"/>
  <c r="CI11" i="28"/>
  <c r="FQ8" i="28"/>
  <c r="NI8" i="28"/>
  <c r="FP5" i="28"/>
  <c r="NH5" i="28"/>
  <c r="JJ108" i="28"/>
  <c r="JJ109" i="28"/>
  <c r="JJ104" i="28"/>
  <c r="JJ107" i="28" s="1"/>
  <c r="BR104" i="28"/>
  <c r="FT6" i="28"/>
  <c r="NL6" i="28"/>
  <c r="KC12" i="28"/>
  <c r="CI12" i="28"/>
  <c r="KB6" i="28"/>
  <c r="CH6" i="28"/>
  <c r="NK4" i="28"/>
  <c r="FS4" i="28"/>
  <c r="CI8" i="28"/>
  <c r="KC8" i="28"/>
  <c r="KD5" i="28"/>
  <c r="CJ5" i="28"/>
  <c r="JJ110" i="28" l="1"/>
  <c r="FN4" i="24"/>
  <c r="NF8" i="24"/>
  <c r="NF9" i="24"/>
  <c r="BZ4" i="24"/>
  <c r="JT10" i="24"/>
  <c r="JT9" i="24"/>
  <c r="NK12" i="28"/>
  <c r="FS12" i="28"/>
  <c r="FR9" i="28"/>
  <c r="NJ9" i="28"/>
  <c r="CI9" i="28"/>
  <c r="KC9" i="28"/>
  <c r="CI4" i="28"/>
  <c r="KC4" i="28"/>
  <c r="CF10" i="28"/>
  <c r="JZ10" i="28"/>
  <c r="FU13" i="28"/>
  <c r="NM13" i="28"/>
  <c r="JY13" i="28"/>
  <c r="CE13" i="28"/>
  <c r="FT4" i="28"/>
  <c r="NL4" i="28"/>
  <c r="FW10" i="28"/>
  <c r="NO10" i="28"/>
  <c r="CG6" i="28"/>
  <c r="KA6" i="28"/>
  <c r="NI11" i="28"/>
  <c r="FQ11" i="28"/>
  <c r="CI5" i="28"/>
  <c r="KC5" i="28"/>
  <c r="CH12" i="28"/>
  <c r="KB12" i="28"/>
  <c r="FQ5" i="28"/>
  <c r="NI5" i="28"/>
  <c r="NJ8" i="28"/>
  <c r="FR8" i="28"/>
  <c r="CH8" i="28"/>
  <c r="KB8" i="28"/>
  <c r="NM6" i="28"/>
  <c r="FU6" i="28"/>
  <c r="KB11" i="28"/>
  <c r="CH11" i="28"/>
  <c r="JK108" i="28"/>
  <c r="JK109" i="28"/>
  <c r="JK104" i="28"/>
  <c r="JK107" i="28" s="1"/>
  <c r="BS104" i="28"/>
  <c r="JK110" i="28" l="1"/>
  <c r="NG8" i="24"/>
  <c r="NG9" i="24"/>
  <c r="FO4" i="24"/>
  <c r="BY4" i="24"/>
  <c r="JS10" i="24"/>
  <c r="JS9" i="24"/>
  <c r="FT12" i="28"/>
  <c r="NL12" i="28"/>
  <c r="NN13" i="28"/>
  <c r="FV13" i="28"/>
  <c r="CE10" i="28"/>
  <c r="JY10" i="28"/>
  <c r="KB4" i="28"/>
  <c r="CH4" i="28"/>
  <c r="KB9" i="28"/>
  <c r="CH9" i="28"/>
  <c r="NK9" i="28"/>
  <c r="FS9" i="28"/>
  <c r="KA12" i="28"/>
  <c r="CG12" i="28"/>
  <c r="NN6" i="28"/>
  <c r="FV6" i="28"/>
  <c r="KB5" i="28"/>
  <c r="CH5" i="28"/>
  <c r="CF6" i="28"/>
  <c r="JZ6" i="28"/>
  <c r="FR11" i="28"/>
  <c r="NJ11" i="28"/>
  <c r="CG8" i="28"/>
  <c r="KA8" i="28"/>
  <c r="FX10" i="28"/>
  <c r="NP10" i="28"/>
  <c r="CG11" i="28"/>
  <c r="KA11" i="28"/>
  <c r="JL109" i="28"/>
  <c r="JL108" i="28"/>
  <c r="JL104" i="28"/>
  <c r="JL107" i="28" s="1"/>
  <c r="BT104" i="28"/>
  <c r="NM4" i="28"/>
  <c r="FU4" i="28"/>
  <c r="FS8" i="28"/>
  <c r="NK8" i="28"/>
  <c r="CD13" i="28"/>
  <c r="JX13" i="28"/>
  <c r="NJ5" i="28"/>
  <c r="FR5" i="28"/>
  <c r="FP4" i="24" l="1"/>
  <c r="NH8" i="24"/>
  <c r="NH9" i="24"/>
  <c r="BX4" i="24"/>
  <c r="JR9" i="24"/>
  <c r="JR10" i="24"/>
  <c r="NM12" i="28"/>
  <c r="FU12" i="28"/>
  <c r="FT9" i="28"/>
  <c r="NL9" i="28"/>
  <c r="KA9" i="28"/>
  <c r="CG9" i="28"/>
  <c r="CG4" i="28"/>
  <c r="KA4" i="28"/>
  <c r="JX10" i="28"/>
  <c r="CD10" i="28"/>
  <c r="FW13" i="28"/>
  <c r="NO13" i="28"/>
  <c r="JL110" i="28"/>
  <c r="CC13" i="28"/>
  <c r="JW13" i="28"/>
  <c r="CE6" i="28"/>
  <c r="JY6" i="28"/>
  <c r="KA5" i="28"/>
  <c r="CG5" i="28"/>
  <c r="FW6" i="28"/>
  <c r="NO6" i="28"/>
  <c r="NK11" i="28"/>
  <c r="FS11" i="28"/>
  <c r="FV4" i="28"/>
  <c r="NN4" i="28"/>
  <c r="JM109" i="28"/>
  <c r="JM108" i="28"/>
  <c r="JM104" i="28"/>
  <c r="JM107" i="28" s="1"/>
  <c r="BU104" i="28"/>
  <c r="FY10" i="28"/>
  <c r="NQ10" i="28"/>
  <c r="JZ11" i="28"/>
  <c r="CF11" i="28"/>
  <c r="NK5" i="28"/>
  <c r="FS5" i="28"/>
  <c r="CF8" i="28"/>
  <c r="JZ8" i="28"/>
  <c r="NL8" i="28"/>
  <c r="FT8" i="28"/>
  <c r="CF12" i="28"/>
  <c r="JZ12" i="28"/>
  <c r="FQ4" i="24" l="1"/>
  <c r="NI8" i="24"/>
  <c r="NI9" i="24"/>
  <c r="BW4" i="24"/>
  <c r="JQ9" i="24"/>
  <c r="JQ10" i="24"/>
  <c r="NN12" i="28"/>
  <c r="FV12" i="28"/>
  <c r="JM110" i="28"/>
  <c r="NP13" i="28"/>
  <c r="FX13" i="28"/>
  <c r="CC10" i="28"/>
  <c r="JW10" i="28"/>
  <c r="CF4" i="28"/>
  <c r="JZ4" i="28"/>
  <c r="JZ9" i="28"/>
  <c r="CF9" i="28"/>
  <c r="FU9" i="28"/>
  <c r="NM9" i="28"/>
  <c r="JY8" i="28"/>
  <c r="CE8" i="28"/>
  <c r="FT5" i="28"/>
  <c r="NL5" i="28"/>
  <c r="CF5" i="28"/>
  <c r="JZ5" i="28"/>
  <c r="CE11" i="28"/>
  <c r="JY11" i="28"/>
  <c r="NO4" i="28"/>
  <c r="FW4" i="28"/>
  <c r="NL11" i="28"/>
  <c r="FT11" i="28"/>
  <c r="JX6" i="28"/>
  <c r="CD6" i="28"/>
  <c r="JY12" i="28"/>
  <c r="CE12" i="28"/>
  <c r="FZ10" i="28"/>
  <c r="NR10" i="28"/>
  <c r="NM8" i="28"/>
  <c r="FU8" i="28"/>
  <c r="JN108" i="28"/>
  <c r="JN109" i="28"/>
  <c r="JN104" i="28"/>
  <c r="JN107" i="28" s="1"/>
  <c r="BV104" i="28"/>
  <c r="FX6" i="28"/>
  <c r="NP6" i="28"/>
  <c r="CB13" i="28"/>
  <c r="JV13" i="28"/>
  <c r="NJ8" i="24" l="1"/>
  <c r="NJ9" i="24"/>
  <c r="FR4" i="24"/>
  <c r="BV4" i="24"/>
  <c r="JP9" i="24"/>
  <c r="JP10" i="24"/>
  <c r="JN110" i="28"/>
  <c r="NO12" i="28"/>
  <c r="FW12" i="28"/>
  <c r="FV9" i="28"/>
  <c r="NN9" i="28"/>
  <c r="CE9" i="28"/>
  <c r="JY9" i="28"/>
  <c r="CE4" i="28"/>
  <c r="JY4" i="28"/>
  <c r="CB10" i="28"/>
  <c r="JV10" i="28"/>
  <c r="NQ13" i="28"/>
  <c r="FY13" i="28"/>
  <c r="NM5" i="28"/>
  <c r="FU5" i="28"/>
  <c r="FV8" i="28"/>
  <c r="NN8" i="28"/>
  <c r="NP4" i="28"/>
  <c r="FX4" i="28"/>
  <c r="JX8" i="28"/>
  <c r="CD8" i="28"/>
  <c r="GA10" i="28"/>
  <c r="NS10" i="28"/>
  <c r="CD11" i="28"/>
  <c r="JX11" i="28"/>
  <c r="CA13" i="28"/>
  <c r="JU13" i="28"/>
  <c r="JX12" i="28"/>
  <c r="CD12" i="28"/>
  <c r="FU11" i="28"/>
  <c r="NM11" i="28"/>
  <c r="FY6" i="28"/>
  <c r="NQ6" i="28"/>
  <c r="JW6" i="28"/>
  <c r="CC6" i="28"/>
  <c r="JO108" i="28"/>
  <c r="JO109" i="28"/>
  <c r="JO104" i="28"/>
  <c r="JO107" i="28" s="1"/>
  <c r="BW104" i="28"/>
  <c r="JY5" i="28"/>
  <c r="CE5" i="28"/>
  <c r="FS4" i="24" l="1"/>
  <c r="NK8" i="24"/>
  <c r="NK9" i="24"/>
  <c r="BU4" i="24"/>
  <c r="JO9" i="24"/>
  <c r="JO10" i="24"/>
  <c r="NP12" i="28"/>
  <c r="FX12" i="28"/>
  <c r="JO110" i="28"/>
  <c r="NR13" i="28"/>
  <c r="FZ13" i="28"/>
  <c r="CA10" i="28"/>
  <c r="JU10" i="28"/>
  <c r="CD4" i="28"/>
  <c r="JX4" i="28"/>
  <c r="CD9" i="28"/>
  <c r="JX9" i="28"/>
  <c r="NO9" i="28"/>
  <c r="FW9" i="28"/>
  <c r="FY4" i="28"/>
  <c r="NQ4" i="28"/>
  <c r="CC12" i="28"/>
  <c r="JW12" i="28"/>
  <c r="CB6" i="28"/>
  <c r="JV6" i="28"/>
  <c r="JT13" i="28"/>
  <c r="BZ13" i="28"/>
  <c r="NO8" i="28"/>
  <c r="FW8" i="28"/>
  <c r="CD5" i="28"/>
  <c r="JX5" i="28"/>
  <c r="FZ6" i="28"/>
  <c r="NR6" i="28"/>
  <c r="CC11" i="28"/>
  <c r="JW11" i="28"/>
  <c r="FV5" i="28"/>
  <c r="NN5" i="28"/>
  <c r="JP109" i="28"/>
  <c r="JP104" i="28"/>
  <c r="JP107" i="28" s="1"/>
  <c r="BX104" i="28"/>
  <c r="NN11" i="28"/>
  <c r="FV11" i="28"/>
  <c r="NT10" i="28"/>
  <c r="GB10" i="28"/>
  <c r="JW8" i="28"/>
  <c r="CC8" i="28"/>
  <c r="JP108" i="28" l="1"/>
  <c r="JP110" i="28" s="1"/>
  <c r="NL9" i="24"/>
  <c r="NL8" i="24"/>
  <c r="FT4" i="24"/>
  <c r="BT4" i="24"/>
  <c r="JN10" i="24"/>
  <c r="JN9" i="24"/>
  <c r="NQ12" i="28"/>
  <c r="FY12" i="28"/>
  <c r="NP9" i="28"/>
  <c r="FX9" i="28"/>
  <c r="CC9" i="28"/>
  <c r="JW9" i="28"/>
  <c r="JW4" i="28"/>
  <c r="CC4" i="28"/>
  <c r="JT10" i="28"/>
  <c r="BZ10" i="28"/>
  <c r="NS13" i="28"/>
  <c r="GA13" i="28"/>
  <c r="JS13" i="28"/>
  <c r="BY13" i="28"/>
  <c r="NO11" i="28"/>
  <c r="FW11" i="28"/>
  <c r="CB11" i="28"/>
  <c r="JV11" i="28"/>
  <c r="CA6" i="28"/>
  <c r="JU6" i="28"/>
  <c r="NU10" i="28"/>
  <c r="GC10" i="28"/>
  <c r="JQ109" i="28"/>
  <c r="JQ104" i="28"/>
  <c r="JQ107" i="28" s="1"/>
  <c r="BY104" i="28"/>
  <c r="NS6" i="28"/>
  <c r="GA6" i="28"/>
  <c r="CB12" i="28"/>
  <c r="JV12" i="28"/>
  <c r="FW5" i="28"/>
  <c r="NO5" i="28"/>
  <c r="JW5" i="28"/>
  <c r="CC5" i="28"/>
  <c r="NR4" i="28"/>
  <c r="FZ4" i="28"/>
  <c r="NP8" i="28"/>
  <c r="FX8" i="28"/>
  <c r="CB8" i="28"/>
  <c r="JV8" i="28"/>
  <c r="JQ108" i="28" l="1"/>
  <c r="JQ110" i="28" s="1"/>
  <c r="NM8" i="24"/>
  <c r="FU4" i="24"/>
  <c r="BS4" i="24"/>
  <c r="JM10" i="24"/>
  <c r="JM9" i="24"/>
  <c r="NR12" i="28"/>
  <c r="FZ12" i="28"/>
  <c r="NT13" i="28"/>
  <c r="GB13" i="28"/>
  <c r="JS10" i="28"/>
  <c r="BY10" i="28"/>
  <c r="JV4" i="28"/>
  <c r="CB4" i="28"/>
  <c r="JV9" i="28"/>
  <c r="CB9" i="28"/>
  <c r="NQ9" i="28"/>
  <c r="FY9" i="28"/>
  <c r="NS4" i="28"/>
  <c r="GA4" i="28"/>
  <c r="JR109" i="28"/>
  <c r="JR104" i="28"/>
  <c r="JR107" i="28" s="1"/>
  <c r="BZ104" i="28"/>
  <c r="CB5" i="28"/>
  <c r="JV5" i="28"/>
  <c r="BZ6" i="28"/>
  <c r="JT6" i="28"/>
  <c r="CA11" i="28"/>
  <c r="JU11" i="28"/>
  <c r="NP11" i="28"/>
  <c r="FX11" i="28"/>
  <c r="JU8" i="28"/>
  <c r="CA8" i="28"/>
  <c r="FX5" i="28"/>
  <c r="NP5" i="28"/>
  <c r="JR13" i="28"/>
  <c r="BX13" i="28"/>
  <c r="CA12" i="28"/>
  <c r="JU12" i="28"/>
  <c r="NV10" i="28"/>
  <c r="GD10" i="28"/>
  <c r="FY8" i="28"/>
  <c r="NQ8" i="28"/>
  <c r="NT6" i="28"/>
  <c r="GB6" i="28"/>
  <c r="JR108" i="28" l="1"/>
  <c r="NN8" i="24"/>
  <c r="FV4" i="24"/>
  <c r="NN9" i="24"/>
  <c r="NM9" i="24"/>
  <c r="BR4" i="24"/>
  <c r="JL10" i="24"/>
  <c r="JL9" i="24"/>
  <c r="JR110" i="28"/>
  <c r="GA12" i="28"/>
  <c r="NS12" i="28"/>
  <c r="NR9" i="28"/>
  <c r="FZ9" i="28"/>
  <c r="JU9" i="28"/>
  <c r="CA9" i="28"/>
  <c r="JU4" i="28"/>
  <c r="CA4" i="28"/>
  <c r="JR10" i="28"/>
  <c r="BX10" i="28"/>
  <c r="GC13" i="28"/>
  <c r="NU13" i="28"/>
  <c r="JU5" i="28"/>
  <c r="CA5" i="28"/>
  <c r="BZ8" i="28"/>
  <c r="JT8" i="28"/>
  <c r="NQ11" i="28"/>
  <c r="FY11" i="28"/>
  <c r="JS109" i="28"/>
  <c r="JS104" i="28"/>
  <c r="JS107" i="28" s="1"/>
  <c r="CA104" i="28"/>
  <c r="BZ12" i="28"/>
  <c r="JT12" i="28"/>
  <c r="GE10" i="28"/>
  <c r="NW10" i="28"/>
  <c r="NR8" i="28"/>
  <c r="FZ8" i="28"/>
  <c r="JQ13" i="28"/>
  <c r="BW13" i="28"/>
  <c r="BY6" i="28"/>
  <c r="JS6" i="28"/>
  <c r="GB4" i="28"/>
  <c r="NT4" i="28"/>
  <c r="GC6" i="28"/>
  <c r="NU6" i="28"/>
  <c r="BZ11" i="28"/>
  <c r="JT11" i="28"/>
  <c r="FY5" i="28"/>
  <c r="NQ5" i="28"/>
  <c r="JS108" i="28" l="1"/>
  <c r="NO9" i="24"/>
  <c r="FW4" i="24"/>
  <c r="NO8" i="24"/>
  <c r="BQ4" i="24"/>
  <c r="JK10" i="24"/>
  <c r="JK9" i="24"/>
  <c r="JS110" i="28"/>
  <c r="NT12" i="28"/>
  <c r="GB12" i="28"/>
  <c r="GD13" i="28"/>
  <c r="NV13" i="28"/>
  <c r="JQ10" i="28"/>
  <c r="BW10" i="28"/>
  <c r="BZ4" i="28"/>
  <c r="JT4" i="28"/>
  <c r="BZ9" i="28"/>
  <c r="JT9" i="28"/>
  <c r="NS9" i="28"/>
  <c r="GA9" i="28"/>
  <c r="GD6" i="28"/>
  <c r="NV6" i="28"/>
  <c r="GC4" i="28"/>
  <c r="NU4" i="28"/>
  <c r="NR11" i="28"/>
  <c r="FZ11" i="28"/>
  <c r="JS12" i="28"/>
  <c r="BY12" i="28"/>
  <c r="JS11" i="28"/>
  <c r="BY11" i="28"/>
  <c r="BY8" i="28"/>
  <c r="JS8" i="28"/>
  <c r="NR5" i="28"/>
  <c r="FZ5" i="28"/>
  <c r="BX6" i="28"/>
  <c r="JR6" i="28"/>
  <c r="GF10" i="28"/>
  <c r="NX10" i="28"/>
  <c r="JT5" i="28"/>
  <c r="BZ5" i="28"/>
  <c r="JT109" i="28"/>
  <c r="JT104" i="28"/>
  <c r="JT107" i="28" s="1"/>
  <c r="CB104" i="28"/>
  <c r="NS8" i="28"/>
  <c r="GA8" i="28"/>
  <c r="JP13" i="28"/>
  <c r="BV13" i="28"/>
  <c r="JT108" i="28" l="1"/>
  <c r="FX4" i="24"/>
  <c r="NP9" i="24"/>
  <c r="NP8" i="24"/>
  <c r="BP4" i="24"/>
  <c r="JJ10" i="24"/>
  <c r="JJ9" i="24"/>
  <c r="NU12" i="28"/>
  <c r="GC12" i="28"/>
  <c r="JT110" i="28"/>
  <c r="NT9" i="28"/>
  <c r="GB9" i="28"/>
  <c r="JS9" i="28"/>
  <c r="BY9" i="28"/>
  <c r="JS4" i="28"/>
  <c r="BY4" i="28"/>
  <c r="JP10" i="28"/>
  <c r="BV10" i="28"/>
  <c r="GE13" i="28"/>
  <c r="NW13" i="28"/>
  <c r="GA11" i="28"/>
  <c r="NS11" i="28"/>
  <c r="JS5" i="28"/>
  <c r="BY5" i="28"/>
  <c r="BX11" i="28"/>
  <c r="JR11" i="28"/>
  <c r="JO13" i="28"/>
  <c r="BU13" i="28"/>
  <c r="GG10" i="28"/>
  <c r="NY10" i="28"/>
  <c r="NV4" i="28"/>
  <c r="GD4" i="28"/>
  <c r="BX8" i="28"/>
  <c r="JR8" i="28"/>
  <c r="JR12" i="28"/>
  <c r="BX12" i="28"/>
  <c r="NT8" i="28"/>
  <c r="GB8" i="28"/>
  <c r="BW6" i="28"/>
  <c r="JQ6" i="28"/>
  <c r="NW6" i="28"/>
  <c r="GE6" i="28"/>
  <c r="GA5" i="28"/>
  <c r="NS5" i="28"/>
  <c r="JU109" i="28"/>
  <c r="JU104" i="28"/>
  <c r="JU107" i="28" s="1"/>
  <c r="CC104" i="28"/>
  <c r="JU108" i="28" l="1"/>
  <c r="JU110" i="28" s="1"/>
  <c r="NQ9" i="24"/>
  <c r="FY4" i="24"/>
  <c r="NQ8" i="24"/>
  <c r="BO4" i="24"/>
  <c r="JI9" i="24"/>
  <c r="JI10" i="24"/>
  <c r="NV12" i="28"/>
  <c r="GD12" i="28"/>
  <c r="GF13" i="28"/>
  <c r="NX13" i="28"/>
  <c r="BU10" i="28"/>
  <c r="JO10" i="28"/>
  <c r="JR4" i="28"/>
  <c r="BX4" i="28"/>
  <c r="JR9" i="28"/>
  <c r="BX9" i="28"/>
  <c r="NU9" i="28"/>
  <c r="GC9" i="28"/>
  <c r="JN13" i="28"/>
  <c r="BT13" i="28"/>
  <c r="BW12" i="28"/>
  <c r="JQ12" i="28"/>
  <c r="GB5" i="28"/>
  <c r="NT5" i="28"/>
  <c r="BW8" i="28"/>
  <c r="JQ8" i="28"/>
  <c r="BW11" i="28"/>
  <c r="JQ11" i="28"/>
  <c r="GF6" i="28"/>
  <c r="NX6" i="28"/>
  <c r="GE4" i="28"/>
  <c r="NW4" i="28"/>
  <c r="BX5" i="28"/>
  <c r="JR5" i="28"/>
  <c r="GC8" i="28"/>
  <c r="NU8" i="28"/>
  <c r="JV109" i="28"/>
  <c r="JV104" i="28"/>
  <c r="JV107" i="28" s="1"/>
  <c r="CD104" i="28"/>
  <c r="JP6" i="28"/>
  <c r="BV6" i="28"/>
  <c r="NZ10" i="28"/>
  <c r="GH10" i="28"/>
  <c r="NT11" i="28"/>
  <c r="GB11" i="28"/>
  <c r="JV108" i="28" l="1"/>
  <c r="JV110" i="28" s="1"/>
  <c r="NR9" i="24"/>
  <c r="FZ4" i="24"/>
  <c r="NR8" i="24"/>
  <c r="BN4" i="24"/>
  <c r="JH10" i="24"/>
  <c r="JH9" i="24"/>
  <c r="GE12" i="28"/>
  <c r="NW12" i="28"/>
  <c r="GD9" i="28"/>
  <c r="NV9" i="28"/>
  <c r="JQ9" i="28"/>
  <c r="BW9" i="28"/>
  <c r="BW4" i="28"/>
  <c r="JQ4" i="28"/>
  <c r="BT10" i="28"/>
  <c r="JN10" i="28"/>
  <c r="GG13" i="28"/>
  <c r="NY13" i="28"/>
  <c r="JW109" i="28"/>
  <c r="JW104" i="28"/>
  <c r="JW107" i="28" s="1"/>
  <c r="CE104" i="28"/>
  <c r="JP11" i="28"/>
  <c r="BV11" i="28"/>
  <c r="BV8" i="28"/>
  <c r="JP8" i="28"/>
  <c r="NU5" i="28"/>
  <c r="GC5" i="28"/>
  <c r="GC11" i="28"/>
  <c r="NU11" i="28"/>
  <c r="NV8" i="28"/>
  <c r="GD8" i="28"/>
  <c r="BW5" i="28"/>
  <c r="JQ5" i="28"/>
  <c r="BV12" i="28"/>
  <c r="JP12" i="28"/>
  <c r="GI10" i="28"/>
  <c r="OA10" i="28"/>
  <c r="GF4" i="28"/>
  <c r="NX4" i="28"/>
  <c r="JM13" i="28"/>
  <c r="BS13" i="28"/>
  <c r="JO6" i="28"/>
  <c r="BU6" i="28"/>
  <c r="GG6" i="28"/>
  <c r="NY6" i="28"/>
  <c r="JW108" i="28" l="1"/>
  <c r="JW110" i="28" s="1"/>
  <c r="NS9" i="24"/>
  <c r="NS8" i="24"/>
  <c r="GA4" i="24"/>
  <c r="BM4" i="24"/>
  <c r="JG10" i="24"/>
  <c r="JG9" i="24"/>
  <c r="GF12" i="28"/>
  <c r="NX12" i="28"/>
  <c r="GH13" i="28"/>
  <c r="NZ13" i="28"/>
  <c r="BS10" i="28"/>
  <c r="JM10" i="28"/>
  <c r="JP4" i="28"/>
  <c r="BV4" i="28"/>
  <c r="JP9" i="28"/>
  <c r="BV9" i="28"/>
  <c r="GE9" i="28"/>
  <c r="NW9" i="28"/>
  <c r="BU12" i="28"/>
  <c r="JO12" i="28"/>
  <c r="BU8" i="28"/>
  <c r="JO8" i="28"/>
  <c r="BR13" i="28"/>
  <c r="JL13" i="28"/>
  <c r="NW8" i="28"/>
  <c r="GE8" i="28"/>
  <c r="JO11" i="28"/>
  <c r="BU11" i="28"/>
  <c r="NY4" i="28"/>
  <c r="GG4" i="28"/>
  <c r="GD11" i="28"/>
  <c r="NV11" i="28"/>
  <c r="NV5" i="28"/>
  <c r="GD5" i="28"/>
  <c r="JX109" i="28"/>
  <c r="JX104" i="28"/>
  <c r="JX107" i="28" s="1"/>
  <c r="CF104" i="28"/>
  <c r="NZ6" i="28"/>
  <c r="GH6" i="28"/>
  <c r="GJ10" i="28"/>
  <c r="OB10" i="28"/>
  <c r="JP5" i="28"/>
  <c r="BV5" i="28"/>
  <c r="BT6" i="28"/>
  <c r="JN6" i="28"/>
  <c r="JX108" i="28" l="1"/>
  <c r="JX110" i="28" s="1"/>
  <c r="GB4" i="24"/>
  <c r="NT9" i="24"/>
  <c r="NT8" i="24"/>
  <c r="BL4" i="24"/>
  <c r="JF9" i="24"/>
  <c r="JF10" i="24"/>
  <c r="GG12" i="28"/>
  <c r="NY12" i="28"/>
  <c r="GF9" i="28"/>
  <c r="NX9" i="28"/>
  <c r="JO9" i="28"/>
  <c r="BU9" i="28"/>
  <c r="JO4" i="28"/>
  <c r="BU4" i="28"/>
  <c r="JL10" i="28"/>
  <c r="BR10" i="28"/>
  <c r="GI13" i="28"/>
  <c r="OA13" i="28"/>
  <c r="GK10" i="28"/>
  <c r="OC10" i="28"/>
  <c r="GE5" i="28"/>
  <c r="NW5" i="28"/>
  <c r="GF8" i="28"/>
  <c r="NX8" i="28"/>
  <c r="JN11" i="28"/>
  <c r="BT11" i="28"/>
  <c r="NW11" i="28"/>
  <c r="GE11" i="28"/>
  <c r="BQ13" i="28"/>
  <c r="JK13" i="28"/>
  <c r="BS6" i="28"/>
  <c r="JM6" i="28"/>
  <c r="GH4" i="28"/>
  <c r="NZ4" i="28"/>
  <c r="BU5" i="28"/>
  <c r="JO5" i="28"/>
  <c r="GI6" i="28"/>
  <c r="OA6" i="28"/>
  <c r="BT8" i="28"/>
  <c r="JN8" i="28"/>
  <c r="JY109" i="28"/>
  <c r="JY104" i="28"/>
  <c r="JY107" i="28" s="1"/>
  <c r="CG104" i="28"/>
  <c r="BT12" i="28"/>
  <c r="JN12" i="28"/>
  <c r="JY108" i="28" l="1"/>
  <c r="JY110" i="28" s="1"/>
  <c r="NU9" i="24"/>
  <c r="NU8" i="24"/>
  <c r="GC4" i="24"/>
  <c r="BK4" i="24"/>
  <c r="JE9" i="24"/>
  <c r="JE10" i="24"/>
  <c r="GH12" i="28"/>
  <c r="NZ12" i="28"/>
  <c r="OB13" i="28"/>
  <c r="GJ13" i="28"/>
  <c r="JK10" i="28"/>
  <c r="BQ10" i="28"/>
  <c r="BT4" i="28"/>
  <c r="JN4" i="28"/>
  <c r="BT9" i="28"/>
  <c r="JN9" i="28"/>
  <c r="GG9" i="28"/>
  <c r="NY9" i="28"/>
  <c r="GI4" i="28"/>
  <c r="OA4" i="28"/>
  <c r="JM8" i="28"/>
  <c r="BS8" i="28"/>
  <c r="BR6" i="28"/>
  <c r="JL6" i="28"/>
  <c r="NY8" i="28"/>
  <c r="GG8" i="28"/>
  <c r="OB6" i="28"/>
  <c r="GJ6" i="28"/>
  <c r="BP13" i="28"/>
  <c r="JJ13" i="28"/>
  <c r="GF5" i="28"/>
  <c r="NX5" i="28"/>
  <c r="JM12" i="28"/>
  <c r="BS12" i="28"/>
  <c r="GF11" i="28"/>
  <c r="NX11" i="28"/>
  <c r="JZ109" i="28"/>
  <c r="JZ104" i="28"/>
  <c r="JZ107" i="28" s="1"/>
  <c r="CH104" i="28"/>
  <c r="BT5" i="28"/>
  <c r="JN5" i="28"/>
  <c r="BS11" i="28"/>
  <c r="JM11" i="28"/>
  <c r="GL10" i="28"/>
  <c r="OD10" i="28"/>
  <c r="JZ108" i="28" l="1"/>
  <c r="JZ110" i="28" s="1"/>
  <c r="NV8" i="24"/>
  <c r="GD4" i="24"/>
  <c r="NV9" i="24"/>
  <c r="BJ4" i="24"/>
  <c r="JD9" i="24"/>
  <c r="JD10" i="24"/>
  <c r="OA12" i="28"/>
  <c r="GI12" i="28"/>
  <c r="GH9" i="28"/>
  <c r="NZ9" i="28"/>
  <c r="BS9" i="28"/>
  <c r="JM9" i="28"/>
  <c r="JM4" i="28"/>
  <c r="BS4" i="28"/>
  <c r="BP10" i="28"/>
  <c r="JJ10" i="28"/>
  <c r="GK13" i="28"/>
  <c r="OC13" i="28"/>
  <c r="BR11" i="28"/>
  <c r="JL11" i="28"/>
  <c r="NY11" i="28"/>
  <c r="GG11" i="28"/>
  <c r="NZ8" i="28"/>
  <c r="GH8" i="28"/>
  <c r="JL12" i="28"/>
  <c r="BR12" i="28"/>
  <c r="JM5" i="28"/>
  <c r="BS5" i="28"/>
  <c r="KA109" i="28"/>
  <c r="KA104" i="28"/>
  <c r="KA107" i="28" s="1"/>
  <c r="CI104" i="28"/>
  <c r="NY5" i="28"/>
  <c r="GG5" i="28"/>
  <c r="JK6" i="28"/>
  <c r="BQ6" i="28"/>
  <c r="JL8" i="28"/>
  <c r="BR8" i="28"/>
  <c r="GM10" i="28"/>
  <c r="OE10" i="28"/>
  <c r="BO13" i="28"/>
  <c r="JI13" i="28"/>
  <c r="GK6" i="28"/>
  <c r="OC6" i="28"/>
  <c r="OB4" i="28"/>
  <c r="GJ4" i="28"/>
  <c r="KA108" i="28" l="1"/>
  <c r="KA110" i="28" s="1"/>
  <c r="GE4" i="24"/>
  <c r="NW8" i="24"/>
  <c r="NW9" i="24"/>
  <c r="BI4" i="24"/>
  <c r="JC9" i="24"/>
  <c r="JC10" i="24"/>
  <c r="GJ12" i="28"/>
  <c r="OB12" i="28"/>
  <c r="GL13" i="28"/>
  <c r="OD13" i="28"/>
  <c r="BO10" i="28"/>
  <c r="JI10" i="28"/>
  <c r="BR4" i="28"/>
  <c r="JL4" i="28"/>
  <c r="BR9" i="28"/>
  <c r="JL9" i="28"/>
  <c r="GI9" i="28"/>
  <c r="OA9" i="28"/>
  <c r="BQ12" i="28"/>
  <c r="JK12" i="28"/>
  <c r="JJ6" i="28"/>
  <c r="BP6" i="28"/>
  <c r="GI8" i="28"/>
  <c r="OA8" i="28"/>
  <c r="GH5" i="28"/>
  <c r="NZ5" i="28"/>
  <c r="GL6" i="28"/>
  <c r="OD6" i="28"/>
  <c r="KB109" i="28"/>
  <c r="KB104" i="28"/>
  <c r="KB107" i="28" s="1"/>
  <c r="CJ104" i="28"/>
  <c r="NZ11" i="28"/>
  <c r="GH11" i="28"/>
  <c r="OC4" i="28"/>
  <c r="GK4" i="28"/>
  <c r="JH13" i="28"/>
  <c r="BN13" i="28"/>
  <c r="OF10" i="28"/>
  <c r="GN10" i="28"/>
  <c r="BR5" i="28"/>
  <c r="JL5" i="28"/>
  <c r="JK8" i="28"/>
  <c r="BQ8" i="28"/>
  <c r="JK11" i="28"/>
  <c r="BQ11" i="28"/>
  <c r="KB108" i="28" l="1"/>
  <c r="NX9" i="24"/>
  <c r="NX8" i="24"/>
  <c r="GF4" i="24"/>
  <c r="BH4" i="24"/>
  <c r="JB10" i="24"/>
  <c r="JB9" i="24"/>
  <c r="KB110" i="28"/>
  <c r="GK12" i="28"/>
  <c r="OC12" i="28"/>
  <c r="OB9" i="28"/>
  <c r="GJ9" i="28"/>
  <c r="BQ9" i="28"/>
  <c r="JK9" i="28"/>
  <c r="JK4" i="28"/>
  <c r="BQ4" i="28"/>
  <c r="JH10" i="28"/>
  <c r="BN10" i="28"/>
  <c r="OE13" i="28"/>
  <c r="GM13" i="28"/>
  <c r="JK5" i="28"/>
  <c r="BQ5" i="28"/>
  <c r="OG10" i="28"/>
  <c r="GO10" i="28"/>
  <c r="OA11" i="28"/>
  <c r="GI11" i="28"/>
  <c r="OE6" i="28"/>
  <c r="GM6" i="28"/>
  <c r="OA5" i="28"/>
  <c r="GI5" i="28"/>
  <c r="KC109" i="28"/>
  <c r="KC104" i="28"/>
  <c r="KC108" i="28" s="1"/>
  <c r="CK104" i="28"/>
  <c r="OB8" i="28"/>
  <c r="GJ8" i="28"/>
  <c r="JG13" i="28"/>
  <c r="BM13" i="28"/>
  <c r="BO6" i="28"/>
  <c r="JI6" i="28"/>
  <c r="BP11" i="28"/>
  <c r="JJ11" i="28"/>
  <c r="JJ8" i="28"/>
  <c r="BP8" i="28"/>
  <c r="OD4" i="28"/>
  <c r="GL4" i="28"/>
  <c r="BP12" i="28"/>
  <c r="JJ12" i="28"/>
  <c r="NY9" i="24" l="1"/>
  <c r="NY8" i="24"/>
  <c r="GG4" i="24"/>
  <c r="BG4" i="24"/>
  <c r="JA10" i="24"/>
  <c r="JA9" i="24"/>
  <c r="KC107" i="28"/>
  <c r="KC110" i="28" s="1"/>
  <c r="GL12" i="28"/>
  <c r="OD12" i="28"/>
  <c r="OF13" i="28"/>
  <c r="GN13" i="28"/>
  <c r="BM10" i="28"/>
  <c r="JG10" i="28"/>
  <c r="JJ4" i="28"/>
  <c r="BP4" i="28"/>
  <c r="BP9" i="28"/>
  <c r="JJ9" i="28"/>
  <c r="GK9" i="28"/>
  <c r="OC9" i="28"/>
  <c r="OH10" i="28"/>
  <c r="GP10" i="28"/>
  <c r="GK8" i="28"/>
  <c r="OC8" i="28"/>
  <c r="OF6" i="28"/>
  <c r="GN6" i="28"/>
  <c r="KD109" i="28"/>
  <c r="KD104" i="28"/>
  <c r="KD108" i="28" s="1"/>
  <c r="CL104" i="28"/>
  <c r="JI11" i="28"/>
  <c r="BO11" i="28"/>
  <c r="OB11" i="28"/>
  <c r="GJ11" i="28"/>
  <c r="JI8" i="28"/>
  <c r="BO8" i="28"/>
  <c r="OE4" i="28"/>
  <c r="GM4" i="28"/>
  <c r="JF13" i="28"/>
  <c r="BL13" i="28"/>
  <c r="BO12" i="28"/>
  <c r="JI12" i="28"/>
  <c r="GJ5" i="28"/>
  <c r="OB5" i="28"/>
  <c r="BP5" i="28"/>
  <c r="JJ5" i="28"/>
  <c r="BN6" i="28"/>
  <c r="JH6" i="28"/>
  <c r="GH4" i="24" l="1"/>
  <c r="NZ8" i="24"/>
  <c r="NZ9" i="24"/>
  <c r="BF4" i="24"/>
  <c r="IZ10" i="24"/>
  <c r="IZ9" i="24"/>
  <c r="OE12" i="28"/>
  <c r="GM12" i="28"/>
  <c r="KD107" i="28"/>
  <c r="KD110" i="28" s="1"/>
  <c r="GL9" i="28"/>
  <c r="OD9" i="28"/>
  <c r="JI9" i="28"/>
  <c r="BO9" i="28"/>
  <c r="BO4" i="28"/>
  <c r="JI4" i="28"/>
  <c r="JF10" i="28"/>
  <c r="BL10" i="28"/>
  <c r="GO13" i="28"/>
  <c r="OG13" i="28"/>
  <c r="GO6" i="28"/>
  <c r="OG6" i="28"/>
  <c r="BN8" i="28"/>
  <c r="JH8" i="28"/>
  <c r="OC11" i="28"/>
  <c r="GK11" i="28"/>
  <c r="JI5" i="28"/>
  <c r="BO5" i="28"/>
  <c r="BN12" i="28"/>
  <c r="JH12" i="28"/>
  <c r="BN11" i="28"/>
  <c r="JH11" i="28"/>
  <c r="OD8" i="28"/>
  <c r="GL8" i="28"/>
  <c r="OC5" i="28"/>
  <c r="GK5" i="28"/>
  <c r="KE109" i="28"/>
  <c r="KE104" i="28"/>
  <c r="KE108" i="28" s="1"/>
  <c r="CM104" i="28"/>
  <c r="JE13" i="28"/>
  <c r="BK13" i="28"/>
  <c r="GN4" i="28"/>
  <c r="OF4" i="28"/>
  <c r="GQ10" i="28"/>
  <c r="OI10" i="28"/>
  <c r="JG6" i="28"/>
  <c r="BM6" i="28"/>
  <c r="OA9" i="24" l="1"/>
  <c r="GI4" i="24"/>
  <c r="OA8" i="24"/>
  <c r="BE4" i="24"/>
  <c r="IY10" i="24"/>
  <c r="IY9" i="24"/>
  <c r="GN12" i="28"/>
  <c r="OF12" i="28"/>
  <c r="KE107" i="28"/>
  <c r="KE110" i="28" s="1"/>
  <c r="OH13" i="28"/>
  <c r="GP13" i="28"/>
  <c r="JE10" i="28"/>
  <c r="BK10" i="28"/>
  <c r="BN4" i="28"/>
  <c r="JH4" i="28"/>
  <c r="JH9" i="28"/>
  <c r="BN9" i="28"/>
  <c r="OE9" i="28"/>
  <c r="GM9" i="28"/>
  <c r="BM12" i="28"/>
  <c r="JG12" i="28"/>
  <c r="GO4" i="28"/>
  <c r="OG4" i="28"/>
  <c r="JH5" i="28"/>
  <c r="BN5" i="28"/>
  <c r="OD11" i="28"/>
  <c r="GL11" i="28"/>
  <c r="JD13" i="28"/>
  <c r="BJ13" i="28"/>
  <c r="GL5" i="28"/>
  <c r="OD5" i="28"/>
  <c r="JF6" i="28"/>
  <c r="BL6" i="28"/>
  <c r="OE8" i="28"/>
  <c r="GM8" i="28"/>
  <c r="KF109" i="28"/>
  <c r="KF104" i="28"/>
  <c r="KF108" i="28" s="1"/>
  <c r="CN104" i="28"/>
  <c r="JG8" i="28"/>
  <c r="BM8" i="28"/>
  <c r="GR10" i="28"/>
  <c r="OJ10" i="28"/>
  <c r="BM11" i="28"/>
  <c r="JG11" i="28"/>
  <c r="GP6" i="28"/>
  <c r="OH6" i="28"/>
  <c r="OB9" i="24" l="1"/>
  <c r="GJ4" i="24"/>
  <c r="OB8" i="24"/>
  <c r="BD4" i="24"/>
  <c r="IX10" i="24"/>
  <c r="IX9" i="24"/>
  <c r="GO12" i="28"/>
  <c r="OG12" i="28"/>
  <c r="KF107" i="28"/>
  <c r="KF110" i="28" s="1"/>
  <c r="GN9" i="28"/>
  <c r="OF9" i="28"/>
  <c r="JG9" i="28"/>
  <c r="BM9" i="28"/>
  <c r="BM4" i="28"/>
  <c r="JG4" i="28"/>
  <c r="BJ10" i="28"/>
  <c r="JD10" i="28"/>
  <c r="GQ13" i="28"/>
  <c r="OI13" i="28"/>
  <c r="JF8" i="28"/>
  <c r="BL8" i="28"/>
  <c r="JE6" i="28"/>
  <c r="BK6" i="28"/>
  <c r="BM5" i="28"/>
  <c r="JG5" i="28"/>
  <c r="GM5" i="28"/>
  <c r="OE5" i="28"/>
  <c r="KG109" i="28"/>
  <c r="KG104" i="28"/>
  <c r="KG108" i="28" s="1"/>
  <c r="CO104" i="28"/>
  <c r="GQ6" i="28"/>
  <c r="OI6" i="28"/>
  <c r="OF8" i="28"/>
  <c r="GN8" i="28"/>
  <c r="JC13" i="28"/>
  <c r="BI13" i="28"/>
  <c r="OH4" i="28"/>
  <c r="GP4" i="28"/>
  <c r="JF11" i="28"/>
  <c r="BL11" i="28"/>
  <c r="OE11" i="28"/>
  <c r="GM11" i="28"/>
  <c r="JF12" i="28"/>
  <c r="BL12" i="28"/>
  <c r="GS10" i="28"/>
  <c r="OK10" i="28"/>
  <c r="OC8" i="24" l="1"/>
  <c r="OC9" i="24"/>
  <c r="GK4" i="24"/>
  <c r="BC4" i="24"/>
  <c r="IW9" i="24"/>
  <c r="IW10" i="24"/>
  <c r="GP12" i="28"/>
  <c r="OH12" i="28"/>
  <c r="KG107" i="28"/>
  <c r="KG110" i="28" s="1"/>
  <c r="BL4" i="28"/>
  <c r="JF4" i="28"/>
  <c r="OG9" i="28"/>
  <c r="GO9" i="28"/>
  <c r="GR13" i="28"/>
  <c r="OJ13" i="28"/>
  <c r="BI10" i="28"/>
  <c r="JC10" i="28"/>
  <c r="JF9" i="28"/>
  <c r="BL9" i="28"/>
  <c r="BL5" i="28"/>
  <c r="JF5" i="28"/>
  <c r="GQ4" i="28"/>
  <c r="OI4" i="28"/>
  <c r="BJ6" i="28"/>
  <c r="JD6" i="28"/>
  <c r="KH109" i="28"/>
  <c r="KH104" i="28"/>
  <c r="KH108" i="28" s="1"/>
  <c r="CP104" i="28"/>
  <c r="JB13" i="28"/>
  <c r="BH13" i="28"/>
  <c r="GN11" i="28"/>
  <c r="OF11" i="28"/>
  <c r="GT10" i="28"/>
  <c r="OL10" i="28"/>
  <c r="JE11" i="28"/>
  <c r="BK11" i="28"/>
  <c r="BK12" i="28"/>
  <c r="JE12" i="28"/>
  <c r="GO8" i="28"/>
  <c r="OG8" i="28"/>
  <c r="BK8" i="28"/>
  <c r="JE8" i="28"/>
  <c r="GR6" i="28"/>
  <c r="OJ6" i="28"/>
  <c r="OF5" i="28"/>
  <c r="GN5" i="28"/>
  <c r="GL4" i="24" l="1"/>
  <c r="OD8" i="24"/>
  <c r="OD9" i="24"/>
  <c r="BB4" i="24"/>
  <c r="IV10" i="24"/>
  <c r="IV9" i="24"/>
  <c r="GQ12" i="28"/>
  <c r="OI12" i="28"/>
  <c r="KH107" i="28"/>
  <c r="KH110" i="28" s="1"/>
  <c r="BK9" i="28"/>
  <c r="JE9" i="28"/>
  <c r="BH10" i="28"/>
  <c r="JB10" i="28"/>
  <c r="OK13" i="28"/>
  <c r="GS13" i="28"/>
  <c r="GP9" i="28"/>
  <c r="OH9" i="28"/>
  <c r="BK4" i="28"/>
  <c r="JE4" i="28"/>
  <c r="OK6" i="28"/>
  <c r="GS6" i="28"/>
  <c r="BI6" i="28"/>
  <c r="JC6" i="28"/>
  <c r="GU10" i="28"/>
  <c r="OM10" i="28"/>
  <c r="GR4" i="28"/>
  <c r="OJ4" i="28"/>
  <c r="JD8" i="28"/>
  <c r="BJ8" i="28"/>
  <c r="OG5" i="28"/>
  <c r="GO5" i="28"/>
  <c r="OG11" i="28"/>
  <c r="GO11" i="28"/>
  <c r="JA13" i="28"/>
  <c r="BG13" i="28"/>
  <c r="BK5" i="28"/>
  <c r="JE5" i="28"/>
  <c r="JD12" i="28"/>
  <c r="BJ12" i="28"/>
  <c r="GP8" i="28"/>
  <c r="OH8" i="28"/>
  <c r="KI109" i="28"/>
  <c r="KI104" i="28"/>
  <c r="KI108" i="28" s="1"/>
  <c r="CQ104" i="28"/>
  <c r="JD11" i="28"/>
  <c r="BJ11" i="28"/>
  <c r="GM4" i="24" l="1"/>
  <c r="OE8" i="24"/>
  <c r="OE9" i="24"/>
  <c r="BA4" i="24"/>
  <c r="IU10" i="24"/>
  <c r="IU9" i="24"/>
  <c r="KI107" i="28"/>
  <c r="KI110" i="28" s="1"/>
  <c r="GR12" i="28"/>
  <c r="OJ12" i="28"/>
  <c r="GQ9" i="28"/>
  <c r="OI9" i="28"/>
  <c r="BJ4" i="28"/>
  <c r="JD4" i="28"/>
  <c r="BG10" i="28"/>
  <c r="JA10" i="28"/>
  <c r="GT13" i="28"/>
  <c r="OL13" i="28"/>
  <c r="JD9" i="28"/>
  <c r="BJ9" i="28"/>
  <c r="JD5" i="28"/>
  <c r="BJ5" i="28"/>
  <c r="GV10" i="28"/>
  <c r="ON10" i="28"/>
  <c r="GP11" i="28"/>
  <c r="OH11" i="28"/>
  <c r="GQ8" i="28"/>
  <c r="OI8" i="28"/>
  <c r="BH6" i="28"/>
  <c r="JB6" i="28"/>
  <c r="GP5" i="28"/>
  <c r="OH5" i="28"/>
  <c r="JC11" i="28"/>
  <c r="BI11" i="28"/>
  <c r="BI12" i="28"/>
  <c r="JC12" i="28"/>
  <c r="BI8" i="28"/>
  <c r="JC8" i="28"/>
  <c r="BF13" i="28"/>
  <c r="IZ13" i="28"/>
  <c r="OL6" i="28"/>
  <c r="GT6" i="28"/>
  <c r="KJ109" i="28"/>
  <c r="KJ104" i="28"/>
  <c r="KJ108" i="28" s="1"/>
  <c r="CR104" i="28"/>
  <c r="OK4" i="28"/>
  <c r="GS4" i="28"/>
  <c r="GN4" i="24" l="1"/>
  <c r="OF9" i="24"/>
  <c r="OF8" i="24"/>
  <c r="AZ4" i="24"/>
  <c r="IT9" i="24"/>
  <c r="IT10" i="24"/>
  <c r="GS12" i="28"/>
  <c r="OK12" i="28"/>
  <c r="KJ107" i="28"/>
  <c r="KJ110" i="28" s="1"/>
  <c r="GU13" i="28"/>
  <c r="OM13" i="28"/>
  <c r="BF10" i="28"/>
  <c r="IZ10" i="28"/>
  <c r="BI4" i="28"/>
  <c r="JC4" i="28"/>
  <c r="JC9" i="28"/>
  <c r="BI9" i="28"/>
  <c r="OJ9" i="28"/>
  <c r="GR9" i="28"/>
  <c r="BH8" i="28"/>
  <c r="JB8" i="28"/>
  <c r="GU6" i="28"/>
  <c r="OM6" i="28"/>
  <c r="BG6" i="28"/>
  <c r="JA6" i="28"/>
  <c r="OJ8" i="28"/>
  <c r="GR8" i="28"/>
  <c r="BH12" i="28"/>
  <c r="JB12" i="28"/>
  <c r="JB11" i="28"/>
  <c r="BH11" i="28"/>
  <c r="OI11" i="28"/>
  <c r="GQ11" i="28"/>
  <c r="GT4" i="28"/>
  <c r="OL4" i="28"/>
  <c r="GW10" i="28"/>
  <c r="OO10" i="28"/>
  <c r="KK109" i="28"/>
  <c r="KK104" i="28"/>
  <c r="KK108" i="28" s="1"/>
  <c r="CS104" i="28"/>
  <c r="BE13" i="28"/>
  <c r="IY13" i="28"/>
  <c r="GQ5" i="28"/>
  <c r="OI5" i="28"/>
  <c r="JC5" i="28"/>
  <c r="BI5" i="28"/>
  <c r="OG9" i="24" l="1"/>
  <c r="GO4" i="24"/>
  <c r="OG8" i="24"/>
  <c r="AY4" i="24"/>
  <c r="IS9" i="24"/>
  <c r="IS10" i="24"/>
  <c r="KK107" i="28"/>
  <c r="KK110" i="28" s="1"/>
  <c r="GT12" i="28"/>
  <c r="OL12" i="28"/>
  <c r="JB9" i="28"/>
  <c r="BH9" i="28"/>
  <c r="BH4" i="28"/>
  <c r="JB4" i="28"/>
  <c r="GS9" i="28"/>
  <c r="OK9" i="28"/>
  <c r="BE10" i="28"/>
  <c r="IY10" i="28"/>
  <c r="GV13" i="28"/>
  <c r="ON13" i="28"/>
  <c r="OK8" i="28"/>
  <c r="GS8" i="28"/>
  <c r="KL109" i="28"/>
  <c r="KL104" i="28"/>
  <c r="KL108" i="28" s="1"/>
  <c r="CT104" i="28"/>
  <c r="GU4" i="28"/>
  <c r="OM4" i="28"/>
  <c r="BH5" i="28"/>
  <c r="JB5" i="28"/>
  <c r="GR11" i="28"/>
  <c r="OJ11" i="28"/>
  <c r="BF6" i="28"/>
  <c r="IZ6" i="28"/>
  <c r="BG11" i="28"/>
  <c r="JA11" i="28"/>
  <c r="GR5" i="28"/>
  <c r="OJ5" i="28"/>
  <c r="GV6" i="28"/>
  <c r="ON6" i="28"/>
  <c r="BD13" i="28"/>
  <c r="IX13" i="28"/>
  <c r="GX10" i="28"/>
  <c r="OP10" i="28"/>
  <c r="BG12" i="28"/>
  <c r="JA12" i="28"/>
  <c r="JA8" i="28"/>
  <c r="BG8" i="28"/>
  <c r="GP4" i="24" l="1"/>
  <c r="OH9" i="24"/>
  <c r="OH8" i="24"/>
  <c r="AX4" i="24"/>
  <c r="IR9" i="24"/>
  <c r="IR10" i="24"/>
  <c r="OM12" i="28"/>
  <c r="GU12" i="28"/>
  <c r="KL107" i="28"/>
  <c r="KL110" i="28" s="1"/>
  <c r="OO13" i="28"/>
  <c r="GW13" i="28"/>
  <c r="BD10" i="28"/>
  <c r="IX10" i="28"/>
  <c r="GT9" i="28"/>
  <c r="OL9" i="28"/>
  <c r="BG4" i="28"/>
  <c r="JA4" i="28"/>
  <c r="BG9" i="28"/>
  <c r="JA9" i="28"/>
  <c r="JA5" i="28"/>
  <c r="BG5" i="28"/>
  <c r="OO6" i="28"/>
  <c r="GW6" i="28"/>
  <c r="OK5" i="28"/>
  <c r="GS5" i="28"/>
  <c r="OL8" i="28"/>
  <c r="GT8" i="28"/>
  <c r="IZ12" i="28"/>
  <c r="BF12" i="28"/>
  <c r="BF11" i="28"/>
  <c r="IZ11" i="28"/>
  <c r="BC13" i="28"/>
  <c r="IW13" i="28"/>
  <c r="IZ8" i="28"/>
  <c r="BF8" i="28"/>
  <c r="ON4" i="28"/>
  <c r="GV4" i="28"/>
  <c r="OK11" i="28"/>
  <c r="GS11" i="28"/>
  <c r="GY10" i="28"/>
  <c r="OQ10" i="28"/>
  <c r="IY6" i="28"/>
  <c r="BE6" i="28"/>
  <c r="KM109" i="28"/>
  <c r="KM104" i="28"/>
  <c r="KM108" i="28" s="1"/>
  <c r="CU104" i="28"/>
  <c r="GQ4" i="24" l="1"/>
  <c r="OI8" i="24"/>
  <c r="OI9" i="24"/>
  <c r="AW4" i="24"/>
  <c r="IQ9" i="24"/>
  <c r="IQ10" i="24"/>
  <c r="GV12" i="28"/>
  <c r="ON12" i="28"/>
  <c r="KM107" i="28"/>
  <c r="KM110" i="28" s="1"/>
  <c r="IZ4" i="28"/>
  <c r="BF4" i="28"/>
  <c r="GU9" i="28"/>
  <c r="OM9" i="28"/>
  <c r="GX13" i="28"/>
  <c r="OP13" i="28"/>
  <c r="BF9" i="28"/>
  <c r="IZ9" i="28"/>
  <c r="BC10" i="28"/>
  <c r="IW10" i="28"/>
  <c r="IV13" i="28"/>
  <c r="BB13" i="28"/>
  <c r="OR10" i="28"/>
  <c r="GZ10" i="28"/>
  <c r="OL11" i="28"/>
  <c r="GT11" i="28"/>
  <c r="BE11" i="28"/>
  <c r="IY11" i="28"/>
  <c r="BE12" i="28"/>
  <c r="IY12" i="28"/>
  <c r="KN109" i="28"/>
  <c r="KN104" i="28"/>
  <c r="KN108" i="28" s="1"/>
  <c r="CV104" i="28"/>
  <c r="OM8" i="28"/>
  <c r="GU8" i="28"/>
  <c r="GX6" i="28"/>
  <c r="OP6" i="28"/>
  <c r="GW4" i="28"/>
  <c r="OO4" i="28"/>
  <c r="BF5" i="28"/>
  <c r="IZ5" i="28"/>
  <c r="IY8" i="28"/>
  <c r="BE8" i="28"/>
  <c r="OL5" i="28"/>
  <c r="GT5" i="28"/>
  <c r="IX6" i="28"/>
  <c r="BD6" i="28"/>
  <c r="OJ8" i="24" l="1"/>
  <c r="OJ9" i="24"/>
  <c r="GR4" i="24"/>
  <c r="AV4" i="24"/>
  <c r="IP10" i="24"/>
  <c r="IP9" i="24"/>
  <c r="OO12" i="28"/>
  <c r="GW12" i="28"/>
  <c r="KN107" i="28"/>
  <c r="KN110" i="28" s="1"/>
  <c r="BE9" i="28"/>
  <c r="IY9" i="28"/>
  <c r="IV10" i="28"/>
  <c r="BB10" i="28"/>
  <c r="OQ13" i="28"/>
  <c r="GY13" i="28"/>
  <c r="IY4" i="28"/>
  <c r="BE4" i="28"/>
  <c r="GV9" i="28"/>
  <c r="ON9" i="28"/>
  <c r="OQ6" i="28"/>
  <c r="GY6" i="28"/>
  <c r="IX8" i="28"/>
  <c r="BD8" i="28"/>
  <c r="BD11" i="28"/>
  <c r="IX11" i="28"/>
  <c r="GU11" i="28"/>
  <c r="OM11" i="28"/>
  <c r="KO109" i="28"/>
  <c r="KO104" i="28"/>
  <c r="KO108" i="28" s="1"/>
  <c r="CW104" i="28"/>
  <c r="BD12" i="28"/>
  <c r="IX12" i="28"/>
  <c r="IW6" i="28"/>
  <c r="BC6" i="28"/>
  <c r="OM5" i="28"/>
  <c r="GU5" i="28"/>
  <c r="IY5" i="28"/>
  <c r="BE5" i="28"/>
  <c r="OS10" i="28"/>
  <c r="HA10" i="28"/>
  <c r="GV8" i="28"/>
  <c r="ON8" i="28"/>
  <c r="OP4" i="28"/>
  <c r="GX4" i="28"/>
  <c r="IU13" i="28"/>
  <c r="BA13" i="28"/>
  <c r="OK9" i="24" l="1"/>
  <c r="GS4" i="24"/>
  <c r="OK8" i="24"/>
  <c r="AU4" i="24"/>
  <c r="IO10" i="24"/>
  <c r="IO9" i="24"/>
  <c r="GX12" i="28"/>
  <c r="OP12" i="28"/>
  <c r="KO107" i="28"/>
  <c r="KO110" i="28" s="1"/>
  <c r="BD4" i="28"/>
  <c r="IX4" i="28"/>
  <c r="OR13" i="28"/>
  <c r="GZ13" i="28"/>
  <c r="BA10" i="28"/>
  <c r="IU10" i="28"/>
  <c r="OO9" i="28"/>
  <c r="GW9" i="28"/>
  <c r="BD9" i="28"/>
  <c r="IX9" i="28"/>
  <c r="OQ4" i="28"/>
  <c r="GY4" i="28"/>
  <c r="ON11" i="28"/>
  <c r="GV11" i="28"/>
  <c r="BB6" i="28"/>
  <c r="IV6" i="28"/>
  <c r="OT10" i="28"/>
  <c r="HB10" i="28"/>
  <c r="BD5" i="28"/>
  <c r="IX5" i="28"/>
  <c r="BC12" i="28"/>
  <c r="IW12" i="28"/>
  <c r="GW8" i="28"/>
  <c r="OO8" i="28"/>
  <c r="KP109" i="28"/>
  <c r="KP104" i="28"/>
  <c r="KP108" i="28" s="1"/>
  <c r="CX104" i="28"/>
  <c r="IW11" i="28"/>
  <c r="BC11" i="28"/>
  <c r="IT13" i="28"/>
  <c r="AZ13" i="28"/>
  <c r="GV5" i="28"/>
  <c r="ON5" i="28"/>
  <c r="IW8" i="28"/>
  <c r="BC8" i="28"/>
  <c r="OR6" i="28"/>
  <c r="GZ6" i="28"/>
  <c r="OL8" i="24" l="1"/>
  <c r="GT4" i="24"/>
  <c r="OL9" i="24"/>
  <c r="AT4" i="24"/>
  <c r="IN10" i="24"/>
  <c r="IN9" i="24"/>
  <c r="OQ12" i="28"/>
  <c r="GY12" i="28"/>
  <c r="KP107" i="28"/>
  <c r="KP110" i="28" s="1"/>
  <c r="BC9" i="28"/>
  <c r="IW9" i="28"/>
  <c r="OP9" i="28"/>
  <c r="GX9" i="28"/>
  <c r="IT10" i="28"/>
  <c r="AZ10" i="28"/>
  <c r="HA13" i="28"/>
  <c r="OS13" i="28"/>
  <c r="IW4" i="28"/>
  <c r="BC4" i="28"/>
  <c r="BA6" i="28"/>
  <c r="IU6" i="28"/>
  <c r="HC10" i="28"/>
  <c r="OU10" i="28"/>
  <c r="GW5" i="28"/>
  <c r="OO5" i="28"/>
  <c r="IV8" i="28"/>
  <c r="BB8" i="28"/>
  <c r="IS13" i="28"/>
  <c r="AY13" i="28"/>
  <c r="GX8" i="28"/>
  <c r="OP8" i="28"/>
  <c r="BB12" i="28"/>
  <c r="IV12" i="28"/>
  <c r="BB11" i="28"/>
  <c r="IV11" i="28"/>
  <c r="BC5" i="28"/>
  <c r="IW5" i="28"/>
  <c r="HA6" i="28"/>
  <c r="OS6" i="28"/>
  <c r="KQ109" i="28"/>
  <c r="KQ104" i="28"/>
  <c r="KQ107" i="28" s="1"/>
  <c r="CY104" i="28"/>
  <c r="OO11" i="28"/>
  <c r="GW11" i="28"/>
  <c r="GZ4" i="28"/>
  <c r="OR4" i="28"/>
  <c r="KQ108" i="28" l="1"/>
  <c r="KQ110" i="28" s="1"/>
  <c r="OM8" i="24"/>
  <c r="OM9" i="24"/>
  <c r="GU4" i="24"/>
  <c r="AS4" i="24"/>
  <c r="IM10" i="24"/>
  <c r="IM9" i="24"/>
  <c r="OR12" i="28"/>
  <c r="GZ12" i="28"/>
  <c r="IV4" i="28"/>
  <c r="BB4" i="28"/>
  <c r="HB13" i="28"/>
  <c r="OT13" i="28"/>
  <c r="IS10" i="28"/>
  <c r="AY10" i="28"/>
  <c r="GY9" i="28"/>
  <c r="OQ9" i="28"/>
  <c r="IV9" i="28"/>
  <c r="BB9" i="28"/>
  <c r="KR109" i="28"/>
  <c r="KR104" i="28"/>
  <c r="KR108" i="28" s="1"/>
  <c r="CZ104" i="28"/>
  <c r="IV5" i="28"/>
  <c r="BB5" i="28"/>
  <c r="BA8" i="28"/>
  <c r="IU8" i="28"/>
  <c r="BA11" i="28"/>
  <c r="IU11" i="28"/>
  <c r="IU12" i="28"/>
  <c r="BA12" i="28"/>
  <c r="OP5" i="28"/>
  <c r="GX5" i="28"/>
  <c r="OQ8" i="28"/>
  <c r="GY8" i="28"/>
  <c r="HA4" i="28"/>
  <c r="OS4" i="28"/>
  <c r="HD10" i="28"/>
  <c r="OV10" i="28"/>
  <c r="OP11" i="28"/>
  <c r="GX11" i="28"/>
  <c r="OT6" i="28"/>
  <c r="HB6" i="28"/>
  <c r="AX13" i="28"/>
  <c r="IR13" i="28"/>
  <c r="AZ6" i="28"/>
  <c r="IT6" i="28"/>
  <c r="ON9" i="24" l="1"/>
  <c r="GV4" i="24"/>
  <c r="ON8" i="24"/>
  <c r="AR4" i="24"/>
  <c r="IL10" i="24"/>
  <c r="IL9" i="24"/>
  <c r="OS12" i="28"/>
  <c r="HA12" i="28"/>
  <c r="KR107" i="28"/>
  <c r="KR110" i="28" s="1"/>
  <c r="OR9" i="28"/>
  <c r="GZ9" i="28"/>
  <c r="AX10" i="28"/>
  <c r="IR10" i="28"/>
  <c r="IU9" i="28"/>
  <c r="BA9" i="28"/>
  <c r="OU13" i="28"/>
  <c r="HC13" i="28"/>
  <c r="BA4" i="28"/>
  <c r="IU4" i="28"/>
  <c r="OQ11" i="28"/>
  <c r="GY11" i="28"/>
  <c r="IT12" i="28"/>
  <c r="AZ12" i="28"/>
  <c r="AZ8" i="28"/>
  <c r="IT8" i="28"/>
  <c r="BA5" i="28"/>
  <c r="IU5" i="28"/>
  <c r="HE10" i="28"/>
  <c r="OW10" i="28"/>
  <c r="KS109" i="28"/>
  <c r="KS104" i="28"/>
  <c r="KS108" i="28" s="1"/>
  <c r="DA104" i="28"/>
  <c r="HC6" i="28"/>
  <c r="OU6" i="28"/>
  <c r="IS6" i="28"/>
  <c r="AY6" i="28"/>
  <c r="HB4" i="28"/>
  <c r="OT4" i="28"/>
  <c r="GY5" i="28"/>
  <c r="OQ5" i="28"/>
  <c r="OR8" i="28"/>
  <c r="GZ8" i="28"/>
  <c r="IQ13" i="28"/>
  <c r="AW13" i="28"/>
  <c r="IT11" i="28"/>
  <c r="AZ11" i="28"/>
  <c r="OO9" i="24" l="1"/>
  <c r="GW4" i="24"/>
  <c r="OO8" i="24"/>
  <c r="AQ4" i="24"/>
  <c r="IK10" i="24"/>
  <c r="IK9" i="24"/>
  <c r="HB12" i="28"/>
  <c r="OT12" i="28"/>
  <c r="KS107" i="28"/>
  <c r="KS110" i="28" s="1"/>
  <c r="AZ4" i="28"/>
  <c r="IT4" i="28"/>
  <c r="OV13" i="28"/>
  <c r="HD13" i="28"/>
  <c r="AZ9" i="28"/>
  <c r="IT9" i="28"/>
  <c r="IQ10" i="28"/>
  <c r="AW10" i="28"/>
  <c r="HA9" i="28"/>
  <c r="OS9" i="28"/>
  <c r="IP13" i="28"/>
  <c r="AV13" i="28"/>
  <c r="IR6" i="28"/>
  <c r="AX6" i="28"/>
  <c r="HF10" i="28"/>
  <c r="OX10" i="28"/>
  <c r="AZ5" i="28"/>
  <c r="IT5" i="28"/>
  <c r="HD6" i="28"/>
  <c r="OV6" i="28"/>
  <c r="GZ5" i="28"/>
  <c r="OR5" i="28"/>
  <c r="OU4" i="28"/>
  <c r="HC4" i="28"/>
  <c r="KT109" i="28"/>
  <c r="KT104" i="28"/>
  <c r="KT108" i="28" s="1"/>
  <c r="DB104" i="28"/>
  <c r="AY8" i="28"/>
  <c r="IS8" i="28"/>
  <c r="AY12" i="28"/>
  <c r="IS12" i="28"/>
  <c r="HA8" i="28"/>
  <c r="OS8" i="28"/>
  <c r="AY11" i="28"/>
  <c r="IS11" i="28"/>
  <c r="GZ11" i="28"/>
  <c r="OR11" i="28"/>
  <c r="OP9" i="24" l="1"/>
  <c r="GX4" i="24"/>
  <c r="OP8" i="24"/>
  <c r="AP4" i="24"/>
  <c r="IJ10" i="24"/>
  <c r="IJ9" i="24"/>
  <c r="HC12" i="28"/>
  <c r="OU12" i="28"/>
  <c r="KT107" i="28"/>
  <c r="KT110" i="28" s="1"/>
  <c r="AV10" i="28"/>
  <c r="IP10" i="28"/>
  <c r="AY9" i="28"/>
  <c r="IS9" i="28"/>
  <c r="HE13" i="28"/>
  <c r="OW13" i="28"/>
  <c r="HB9" i="28"/>
  <c r="OT9" i="28"/>
  <c r="AY4" i="28"/>
  <c r="IS4" i="28"/>
  <c r="IR12" i="28"/>
  <c r="AX12" i="28"/>
  <c r="OT8" i="28"/>
  <c r="HB8" i="28"/>
  <c r="HD4" i="28"/>
  <c r="OV4" i="28"/>
  <c r="AY5" i="28"/>
  <c r="IS5" i="28"/>
  <c r="OS11" i="28"/>
  <c r="HA11" i="28"/>
  <c r="HG10" i="28"/>
  <c r="OY10" i="28"/>
  <c r="AW6" i="28"/>
  <c r="IQ6" i="28"/>
  <c r="AX11" i="28"/>
  <c r="IR11" i="28"/>
  <c r="OS5" i="28"/>
  <c r="HA5" i="28"/>
  <c r="AX8" i="28"/>
  <c r="IR8" i="28"/>
  <c r="IO13" i="28"/>
  <c r="AU13" i="28"/>
  <c r="KU109" i="28"/>
  <c r="KU104" i="28"/>
  <c r="KU108" i="28" s="1"/>
  <c r="DC104" i="28"/>
  <c r="OW6" i="28"/>
  <c r="HE6" i="28"/>
  <c r="OQ9" i="24" l="1"/>
  <c r="OQ8" i="24"/>
  <c r="GY4" i="24"/>
  <c r="AO4" i="24"/>
  <c r="II10" i="24"/>
  <c r="II9" i="24"/>
  <c r="OV12" i="28"/>
  <c r="HD12" i="28"/>
  <c r="KU107" i="28"/>
  <c r="KU110" i="28" s="1"/>
  <c r="HC9" i="28"/>
  <c r="OU9" i="28"/>
  <c r="AX4" i="28"/>
  <c r="IR4" i="28"/>
  <c r="HF13" i="28"/>
  <c r="OX13" i="28"/>
  <c r="IR9" i="28"/>
  <c r="AX9" i="28"/>
  <c r="AU10" i="28"/>
  <c r="IO10" i="28"/>
  <c r="HH10" i="28"/>
  <c r="OZ10" i="28"/>
  <c r="AV6" i="28"/>
  <c r="IP6" i="28"/>
  <c r="OX6" i="28"/>
  <c r="HF6" i="28"/>
  <c r="AW8" i="28"/>
  <c r="IQ8" i="28"/>
  <c r="HB11" i="28"/>
  <c r="OT11" i="28"/>
  <c r="OU8" i="28"/>
  <c r="HC8" i="28"/>
  <c r="KV109" i="28"/>
  <c r="KV104" i="28"/>
  <c r="KV108" i="28" s="1"/>
  <c r="DD104" i="28"/>
  <c r="HB5" i="28"/>
  <c r="OT5" i="28"/>
  <c r="AW12" i="28"/>
  <c r="IQ12" i="28"/>
  <c r="AT13" i="28"/>
  <c r="IN13" i="28"/>
  <c r="IR5" i="28"/>
  <c r="AX5" i="28"/>
  <c r="IQ11" i="28"/>
  <c r="AW11" i="28"/>
  <c r="OW4" i="28"/>
  <c r="HE4" i="28"/>
  <c r="OR9" i="24" l="1"/>
  <c r="OR8" i="24"/>
  <c r="GZ4" i="24"/>
  <c r="AN4" i="24"/>
  <c r="IH9" i="24"/>
  <c r="IH10" i="24"/>
  <c r="KV107" i="28"/>
  <c r="KV110" i="28" s="1"/>
  <c r="OW12" i="28"/>
  <c r="HE12" i="28"/>
  <c r="IN10" i="28"/>
  <c r="AT10" i="28"/>
  <c r="IQ9" i="28"/>
  <c r="AW9" i="28"/>
  <c r="HG13" i="28"/>
  <c r="OY13" i="28"/>
  <c r="AW4" i="28"/>
  <c r="IQ4" i="28"/>
  <c r="HD9" i="28"/>
  <c r="OV9" i="28"/>
  <c r="OV8" i="28"/>
  <c r="HD8" i="28"/>
  <c r="IQ5" i="28"/>
  <c r="AW5" i="28"/>
  <c r="IO6" i="28"/>
  <c r="AU6" i="28"/>
  <c r="AS13" i="28"/>
  <c r="IM13" i="28"/>
  <c r="HI10" i="28"/>
  <c r="PA10" i="28"/>
  <c r="HG6" i="28"/>
  <c r="OY6" i="28"/>
  <c r="HF4" i="28"/>
  <c r="OX4" i="28"/>
  <c r="AV12" i="28"/>
  <c r="IP12" i="28"/>
  <c r="HC11" i="28"/>
  <c r="OU11" i="28"/>
  <c r="IP11" i="28"/>
  <c r="AV11" i="28"/>
  <c r="OU5" i="28"/>
  <c r="HC5" i="28"/>
  <c r="KW109" i="28"/>
  <c r="KW104" i="28"/>
  <c r="KW108" i="28" s="1"/>
  <c r="DE104" i="28"/>
  <c r="IP8" i="28"/>
  <c r="AV8" i="28"/>
  <c r="HA4" i="24" l="1"/>
  <c r="OS9" i="24"/>
  <c r="OS8" i="24"/>
  <c r="AM4" i="24"/>
  <c r="IG9" i="24"/>
  <c r="IG10" i="24"/>
  <c r="OX12" i="28"/>
  <c r="HF12" i="28"/>
  <c r="KW107" i="28"/>
  <c r="KW110" i="28" s="1"/>
  <c r="IP4" i="28"/>
  <c r="AV4" i="28"/>
  <c r="HE9" i="28"/>
  <c r="OW9" i="28"/>
  <c r="OZ13" i="28"/>
  <c r="HH13" i="28"/>
  <c r="AV9" i="28"/>
  <c r="IP9" i="28"/>
  <c r="AS10" i="28"/>
  <c r="IM10" i="28"/>
  <c r="AU12" i="28"/>
  <c r="IO12" i="28"/>
  <c r="IN6" i="28"/>
  <c r="AT6" i="28"/>
  <c r="HG4" i="28"/>
  <c r="OY4" i="28"/>
  <c r="HD5" i="28"/>
  <c r="OV5" i="28"/>
  <c r="AV5" i="28"/>
  <c r="IP5" i="28"/>
  <c r="HH6" i="28"/>
  <c r="OZ6" i="28"/>
  <c r="AU8" i="28"/>
  <c r="IO8" i="28"/>
  <c r="AU11" i="28"/>
  <c r="IO11" i="28"/>
  <c r="OW8" i="28"/>
  <c r="HE8" i="28"/>
  <c r="HJ10" i="28"/>
  <c r="PB10" i="28"/>
  <c r="KX109" i="28"/>
  <c r="KX104" i="28"/>
  <c r="KX108" i="28" s="1"/>
  <c r="DF104" i="28"/>
  <c r="HD11" i="28"/>
  <c r="OV11" i="28"/>
  <c r="AR13" i="28"/>
  <c r="IL13" i="28"/>
  <c r="OT8" i="24" l="1"/>
  <c r="HB4" i="24"/>
  <c r="OT9" i="24"/>
  <c r="AL4" i="24"/>
  <c r="IF9" i="24"/>
  <c r="IF10" i="24"/>
  <c r="KX107" i="28"/>
  <c r="KX110" i="28" s="1"/>
  <c r="HG12" i="28"/>
  <c r="OY12" i="28"/>
  <c r="IO9" i="28"/>
  <c r="AU9" i="28"/>
  <c r="PA13" i="28"/>
  <c r="HI13" i="28"/>
  <c r="AR10" i="28"/>
  <c r="IL10" i="28"/>
  <c r="OX9" i="28"/>
  <c r="HF9" i="28"/>
  <c r="AU4" i="28"/>
  <c r="IO4" i="28"/>
  <c r="HK10" i="28"/>
  <c r="PC10" i="28"/>
  <c r="AU5" i="28"/>
  <c r="IO5" i="28"/>
  <c r="OW5" i="28"/>
  <c r="HE5" i="28"/>
  <c r="AT11" i="28"/>
  <c r="IN11" i="28"/>
  <c r="OZ4" i="28"/>
  <c r="HH4" i="28"/>
  <c r="AS6" i="28"/>
  <c r="IM6" i="28"/>
  <c r="KY109" i="28"/>
  <c r="KY104" i="28"/>
  <c r="KY108" i="28" s="1"/>
  <c r="DG104" i="28"/>
  <c r="IN8" i="28"/>
  <c r="AT8" i="28"/>
  <c r="AQ13" i="28"/>
  <c r="IK13" i="28"/>
  <c r="HI6" i="28"/>
  <c r="PA6" i="28"/>
  <c r="OX8" i="28"/>
  <c r="HF8" i="28"/>
  <c r="HE11" i="28"/>
  <c r="OW11" i="28"/>
  <c r="IN12" i="28"/>
  <c r="AT12" i="28"/>
  <c r="HC4" i="24" l="1"/>
  <c r="OU8" i="24"/>
  <c r="OU9" i="24"/>
  <c r="AK4" i="24"/>
  <c r="IE9" i="24"/>
  <c r="IE10" i="24"/>
  <c r="KY107" i="28"/>
  <c r="KY110" i="28" s="1"/>
  <c r="OZ12" i="28"/>
  <c r="HH12" i="28"/>
  <c r="IN4" i="28"/>
  <c r="AT4" i="28"/>
  <c r="OY9" i="28"/>
  <c r="HG9" i="28"/>
  <c r="AQ10" i="28"/>
  <c r="IK10" i="28"/>
  <c r="HJ13" i="28"/>
  <c r="PB13" i="28"/>
  <c r="AT9" i="28"/>
  <c r="IN9" i="28"/>
  <c r="IM11" i="28"/>
  <c r="AS11" i="28"/>
  <c r="HF5" i="28"/>
  <c r="OX5" i="28"/>
  <c r="HJ6" i="28"/>
  <c r="PB6" i="28"/>
  <c r="AR6" i="28"/>
  <c r="IL6" i="28"/>
  <c r="AS12" i="28"/>
  <c r="IM12" i="28"/>
  <c r="IN5" i="28"/>
  <c r="AT5" i="28"/>
  <c r="IJ13" i="28"/>
  <c r="AP13" i="28"/>
  <c r="HF11" i="28"/>
  <c r="OX11" i="28"/>
  <c r="IM8" i="28"/>
  <c r="AS8" i="28"/>
  <c r="PD10" i="28"/>
  <c r="HL10" i="28"/>
  <c r="OY8" i="28"/>
  <c r="HG8" i="28"/>
  <c r="HI4" i="28"/>
  <c r="PA4" i="28"/>
  <c r="KZ109" i="28"/>
  <c r="KZ104" i="28"/>
  <c r="KZ108" i="28" s="1"/>
  <c r="DH104" i="28"/>
  <c r="HD4" i="24" l="1"/>
  <c r="OV9" i="24"/>
  <c r="OV8" i="24"/>
  <c r="AJ4" i="24"/>
  <c r="ID10" i="24"/>
  <c r="ID9" i="24"/>
  <c r="HI12" i="28"/>
  <c r="PA12" i="28"/>
  <c r="KZ107" i="28"/>
  <c r="KZ110" i="28" s="1"/>
  <c r="PC13" i="28"/>
  <c r="HK13" i="28"/>
  <c r="IJ10" i="28"/>
  <c r="AP10" i="28"/>
  <c r="OZ9" i="28"/>
  <c r="HH9" i="28"/>
  <c r="AS9" i="28"/>
  <c r="IM9" i="28"/>
  <c r="IM4" i="28"/>
  <c r="AS4" i="28"/>
  <c r="AQ6" i="28"/>
  <c r="IK6" i="28"/>
  <c r="HJ4" i="28"/>
  <c r="PB4" i="28"/>
  <c r="PC6" i="28"/>
  <c r="HK6" i="28"/>
  <c r="II13" i="28"/>
  <c r="AO13" i="28"/>
  <c r="OY5" i="28"/>
  <c r="HG5" i="28"/>
  <c r="OZ8" i="28"/>
  <c r="HH8" i="28"/>
  <c r="IM5" i="28"/>
  <c r="AS5" i="28"/>
  <c r="AR12" i="28"/>
  <c r="IL12" i="28"/>
  <c r="OY11" i="28"/>
  <c r="HG11" i="28"/>
  <c r="LA109" i="28"/>
  <c r="LA104" i="28"/>
  <c r="LA108" i="28" s="1"/>
  <c r="DI104" i="28"/>
  <c r="PE10" i="28"/>
  <c r="HM10" i="28"/>
  <c r="AR11" i="28"/>
  <c r="IL11" i="28"/>
  <c r="IL8" i="28"/>
  <c r="AR8" i="28"/>
  <c r="OW9" i="24" l="1"/>
  <c r="OW8" i="24"/>
  <c r="HE4" i="24"/>
  <c r="AI4" i="24"/>
  <c r="IC10" i="24"/>
  <c r="IC9" i="24"/>
  <c r="LA107" i="28"/>
  <c r="LA110" i="28" s="1"/>
  <c r="PB12" i="28"/>
  <c r="HJ12" i="28"/>
  <c r="IL4" i="28"/>
  <c r="AR4" i="28"/>
  <c r="AR9" i="28"/>
  <c r="IL9" i="28"/>
  <c r="HI9" i="28"/>
  <c r="PA9" i="28"/>
  <c r="AO10" i="28"/>
  <c r="II10" i="28"/>
  <c r="HL13" i="28"/>
  <c r="PD13" i="28"/>
  <c r="AN13" i="28"/>
  <c r="IH13" i="28"/>
  <c r="PF10" i="28"/>
  <c r="HN10" i="28"/>
  <c r="AQ12" i="28"/>
  <c r="IK12" i="28"/>
  <c r="PD6" i="28"/>
  <c r="HL6" i="28"/>
  <c r="AR5" i="28"/>
  <c r="IL5" i="28"/>
  <c r="PA8" i="28"/>
  <c r="HI8" i="28"/>
  <c r="LB109" i="28"/>
  <c r="LB104" i="28"/>
  <c r="LB108" i="28" s="1"/>
  <c r="DJ104" i="28"/>
  <c r="HK4" i="28"/>
  <c r="PC4" i="28"/>
  <c r="OZ5" i="28"/>
  <c r="HH5" i="28"/>
  <c r="IK8" i="28"/>
  <c r="AQ8" i="28"/>
  <c r="IK11" i="28"/>
  <c r="AQ11" i="28"/>
  <c r="OZ11" i="28"/>
  <c r="HH11" i="28"/>
  <c r="AP6" i="28"/>
  <c r="IJ6" i="28"/>
  <c r="OX8" i="24" l="1"/>
  <c r="OX9" i="24"/>
  <c r="HF4" i="24"/>
  <c r="AH4" i="24"/>
  <c r="IB10" i="24"/>
  <c r="IB9" i="24"/>
  <c r="LB107" i="28"/>
  <c r="LB110" i="28" s="1"/>
  <c r="HK12" i="28"/>
  <c r="PC12" i="28"/>
  <c r="HM13" i="28"/>
  <c r="PE13" i="28"/>
  <c r="IH10" i="28"/>
  <c r="AN10" i="28"/>
  <c r="HJ9" i="28"/>
  <c r="PB9" i="28"/>
  <c r="AQ9" i="28"/>
  <c r="IK9" i="28"/>
  <c r="IK4" i="28"/>
  <c r="AQ4" i="28"/>
  <c r="PA5" i="28"/>
  <c r="HI5" i="28"/>
  <c r="IK5" i="28"/>
  <c r="AQ5" i="28"/>
  <c r="HL4" i="28"/>
  <c r="PD4" i="28"/>
  <c r="HM6" i="28"/>
  <c r="PE6" i="28"/>
  <c r="LC109" i="28"/>
  <c r="LC104" i="28"/>
  <c r="LC108" i="28" s="1"/>
  <c r="DK104" i="28"/>
  <c r="AO6" i="28"/>
  <c r="II6" i="28"/>
  <c r="AP12" i="28"/>
  <c r="IJ12" i="28"/>
  <c r="AP11" i="28"/>
  <c r="IJ11" i="28"/>
  <c r="HO10" i="28"/>
  <c r="PG10" i="28"/>
  <c r="HI11" i="28"/>
  <c r="PA11" i="28"/>
  <c r="HJ8" i="28"/>
  <c r="PB8" i="28"/>
  <c r="IJ8" i="28"/>
  <c r="AP8" i="28"/>
  <c r="IG13" i="28"/>
  <c r="AM13" i="28"/>
  <c r="OY9" i="24" l="1"/>
  <c r="HG4" i="24"/>
  <c r="OY8" i="24"/>
  <c r="AG4" i="24"/>
  <c r="IA10" i="24"/>
  <c r="IA9" i="24"/>
  <c r="PD12" i="28"/>
  <c r="HL12" i="28"/>
  <c r="LC107" i="28"/>
  <c r="LC110" i="28" s="1"/>
  <c r="IJ4" i="28"/>
  <c r="AP4" i="28"/>
  <c r="AP9" i="28"/>
  <c r="IJ9" i="28"/>
  <c r="HK9" i="28"/>
  <c r="PC9" i="28"/>
  <c r="AM10" i="28"/>
  <c r="IG10" i="28"/>
  <c r="HN13" i="28"/>
  <c r="PF13" i="28"/>
  <c r="HN6" i="28"/>
  <c r="PF6" i="28"/>
  <c r="AN6" i="28"/>
  <c r="IH6" i="28"/>
  <c r="PB11" i="28"/>
  <c r="HJ11" i="28"/>
  <c r="PE4" i="28"/>
  <c r="HM4" i="28"/>
  <c r="II11" i="28"/>
  <c r="AO11" i="28"/>
  <c r="AL13" i="28"/>
  <c r="IF13" i="28"/>
  <c r="AO8" i="28"/>
  <c r="II8" i="28"/>
  <c r="AP5" i="28"/>
  <c r="IJ5" i="28"/>
  <c r="II12" i="28"/>
  <c r="AO12" i="28"/>
  <c r="HP10" i="28"/>
  <c r="PH10" i="28"/>
  <c r="LD109" i="28"/>
  <c r="LD104" i="28"/>
  <c r="LD108" i="28" s="1"/>
  <c r="DL104" i="28"/>
  <c r="HJ5" i="28"/>
  <c r="PB5" i="28"/>
  <c r="PC8" i="28"/>
  <c r="HK8" i="28"/>
  <c r="OZ9" i="24" l="1"/>
  <c r="HH4" i="24"/>
  <c r="OZ8" i="24"/>
  <c r="AF4" i="24"/>
  <c r="HZ10" i="24"/>
  <c r="HZ9" i="24"/>
  <c r="HM12" i="28"/>
  <c r="PE12" i="28"/>
  <c r="LD107" i="28"/>
  <c r="LD110" i="28" s="1"/>
  <c r="AL10" i="28"/>
  <c r="IF10" i="28"/>
  <c r="HL9" i="28"/>
  <c r="PD9" i="28"/>
  <c r="PG13" i="28"/>
  <c r="HO13" i="28"/>
  <c r="AO9" i="28"/>
  <c r="II9" i="28"/>
  <c r="AO4" i="28"/>
  <c r="II4" i="28"/>
  <c r="PC11" i="28"/>
  <c r="HK11" i="28"/>
  <c r="HQ10" i="28"/>
  <c r="PI10" i="28"/>
  <c r="IG6" i="28"/>
  <c r="AM6" i="28"/>
  <c r="IH12" i="28"/>
  <c r="AN12" i="28"/>
  <c r="PD8" i="28"/>
  <c r="HL8" i="28"/>
  <c r="AO5" i="28"/>
  <c r="II5" i="28"/>
  <c r="IE13" i="28"/>
  <c r="AK13" i="28"/>
  <c r="PG6" i="28"/>
  <c r="HO6" i="28"/>
  <c r="HK5" i="28"/>
  <c r="PC5" i="28"/>
  <c r="AN11" i="28"/>
  <c r="IH11" i="28"/>
  <c r="LE109" i="28"/>
  <c r="LE104" i="28"/>
  <c r="LE108" i="28" s="1"/>
  <c r="DM104" i="28"/>
  <c r="IH8" i="28"/>
  <c r="AN8" i="28"/>
  <c r="HN4" i="28"/>
  <c r="PF4" i="28"/>
  <c r="PA9" i="24" l="1"/>
  <c r="PA8" i="24"/>
  <c r="HI4" i="24"/>
  <c r="AE4" i="24"/>
  <c r="HY10" i="24"/>
  <c r="HY9" i="24"/>
  <c r="HN12" i="28"/>
  <c r="PF12" i="28"/>
  <c r="LE107" i="28"/>
  <c r="LE110" i="28" s="1"/>
  <c r="AN4" i="28"/>
  <c r="IH4" i="28"/>
  <c r="AN9" i="28"/>
  <c r="IH9" i="28"/>
  <c r="PH13" i="28"/>
  <c r="HP13" i="28"/>
  <c r="HM9" i="28"/>
  <c r="PE9" i="28"/>
  <c r="AK10" i="28"/>
  <c r="IE10" i="28"/>
  <c r="AM8" i="28"/>
  <c r="IG8" i="28"/>
  <c r="AM12" i="28"/>
  <c r="IG12" i="28"/>
  <c r="ID13" i="28"/>
  <c r="AJ13" i="28"/>
  <c r="AN5" i="28"/>
  <c r="IH5" i="28"/>
  <c r="LF109" i="28"/>
  <c r="LF107" i="28"/>
  <c r="LF104" i="28"/>
  <c r="LF108" i="28" s="1"/>
  <c r="DN104" i="28"/>
  <c r="HR10" i="28"/>
  <c r="PJ10" i="28"/>
  <c r="IF6" i="28"/>
  <c r="AL6" i="28"/>
  <c r="PG4" i="28"/>
  <c r="HO4" i="28"/>
  <c r="AM11" i="28"/>
  <c r="IG11" i="28"/>
  <c r="PD11" i="28"/>
  <c r="HL11" i="28"/>
  <c r="PD5" i="28"/>
  <c r="HL5" i="28"/>
  <c r="HM8" i="28"/>
  <c r="PE8" i="28"/>
  <c r="HP6" i="28"/>
  <c r="PH6" i="28"/>
  <c r="HJ4" i="24" l="1"/>
  <c r="PB8" i="24"/>
  <c r="PB9" i="24"/>
  <c r="AD4" i="24"/>
  <c r="HX10" i="24"/>
  <c r="HX9" i="24"/>
  <c r="PG12" i="28"/>
  <c r="HO12" i="28"/>
  <c r="LF110" i="28"/>
  <c r="ID10" i="28"/>
  <c r="AJ10" i="28"/>
  <c r="HN9" i="28"/>
  <c r="PF9" i="28"/>
  <c r="HQ13" i="28"/>
  <c r="PI13" i="28"/>
  <c r="IG9" i="28"/>
  <c r="AM9" i="28"/>
  <c r="AM4" i="28"/>
  <c r="IG4" i="28"/>
  <c r="HN8" i="28"/>
  <c r="PF8" i="28"/>
  <c r="IE6" i="28"/>
  <c r="AK6" i="28"/>
  <c r="HP4" i="28"/>
  <c r="PH4" i="28"/>
  <c r="AM5" i="28"/>
  <c r="IG5" i="28"/>
  <c r="HS10" i="28"/>
  <c r="PK10" i="28"/>
  <c r="HM11" i="28"/>
  <c r="PE11" i="28"/>
  <c r="IC13" i="28"/>
  <c r="AI13" i="28"/>
  <c r="PI6" i="28"/>
  <c r="HQ6" i="28"/>
  <c r="HM5" i="28"/>
  <c r="PE5" i="28"/>
  <c r="IF11" i="28"/>
  <c r="AL11" i="28"/>
  <c r="IF12" i="28"/>
  <c r="AL12" i="28"/>
  <c r="LG109" i="28"/>
  <c r="LG104" i="28"/>
  <c r="LG108" i="28" s="1"/>
  <c r="DO104" i="28"/>
  <c r="IF8" i="28"/>
  <c r="AL8" i="28"/>
  <c r="PC9" i="24" l="1"/>
  <c r="PC8" i="24"/>
  <c r="HK4" i="24"/>
  <c r="AC4" i="24"/>
  <c r="HW10" i="24"/>
  <c r="HW9" i="24"/>
  <c r="LG107" i="28"/>
  <c r="LG110" i="28" s="1"/>
  <c r="HP12" i="28"/>
  <c r="PH12" i="28"/>
  <c r="IF9" i="28"/>
  <c r="AL9" i="28"/>
  <c r="HR13" i="28"/>
  <c r="PJ13" i="28"/>
  <c r="AL4" i="28"/>
  <c r="IF4" i="28"/>
  <c r="HO9" i="28"/>
  <c r="PG9" i="28"/>
  <c r="AI10" i="28"/>
  <c r="IC10" i="28"/>
  <c r="LH109" i="28"/>
  <c r="LH104" i="28"/>
  <c r="LH108" i="28" s="1"/>
  <c r="DP104" i="28"/>
  <c r="HT10" i="28"/>
  <c r="PL10" i="28"/>
  <c r="PJ6" i="28"/>
  <c r="HR6" i="28"/>
  <c r="IF5" i="28"/>
  <c r="AL5" i="28"/>
  <c r="IE12" i="28"/>
  <c r="AK12" i="28"/>
  <c r="AH13" i="28"/>
  <c r="IB13" i="28"/>
  <c r="AK8" i="28"/>
  <c r="IE8" i="28"/>
  <c r="PI4" i="28"/>
  <c r="HQ4" i="28"/>
  <c r="AJ6" i="28"/>
  <c r="ID6" i="28"/>
  <c r="HN5" i="28"/>
  <c r="PF5" i="28"/>
  <c r="AK11" i="28"/>
  <c r="IE11" i="28"/>
  <c r="HN11" i="28"/>
  <c r="PF11" i="28"/>
  <c r="PG8" i="28"/>
  <c r="HO8" i="28"/>
  <c r="PD8" i="24" l="1"/>
  <c r="HL4" i="24"/>
  <c r="PD9" i="24"/>
  <c r="AB4" i="24"/>
  <c r="HV9" i="24"/>
  <c r="HV10" i="24"/>
  <c r="LH107" i="28"/>
  <c r="LH110" i="28" s="1"/>
  <c r="HQ12" i="28"/>
  <c r="PI12" i="28"/>
  <c r="IB10" i="28"/>
  <c r="AH10" i="28"/>
  <c r="PH9" i="28"/>
  <c r="HP9" i="28"/>
  <c r="IE4" i="28"/>
  <c r="AK4" i="28"/>
  <c r="HS13" i="28"/>
  <c r="PK13" i="28"/>
  <c r="AK9" i="28"/>
  <c r="IE9" i="28"/>
  <c r="ID8" i="28"/>
  <c r="AJ8" i="28"/>
  <c r="ID12" i="28"/>
  <c r="AJ12" i="28"/>
  <c r="HO5" i="28"/>
  <c r="PG5" i="28"/>
  <c r="LI109" i="28"/>
  <c r="LI104" i="28"/>
  <c r="LI108" i="28" s="1"/>
  <c r="DQ104" i="28"/>
  <c r="HU10" i="28"/>
  <c r="PM10" i="28"/>
  <c r="HP8" i="28"/>
  <c r="PH8" i="28"/>
  <c r="IE5" i="28"/>
  <c r="AK5" i="28"/>
  <c r="AG13" i="28"/>
  <c r="IA13" i="28"/>
  <c r="AI6" i="28"/>
  <c r="IC6" i="28"/>
  <c r="HO11" i="28"/>
  <c r="PG11" i="28"/>
  <c r="HS6" i="28"/>
  <c r="PK6" i="28"/>
  <c r="HR4" i="28"/>
  <c r="PJ4" i="28"/>
  <c r="ID11" i="28"/>
  <c r="AJ11" i="28"/>
  <c r="HM4" i="24" l="1"/>
  <c r="PE8" i="24"/>
  <c r="PE9" i="24"/>
  <c r="AA4" i="24"/>
  <c r="HU9" i="24"/>
  <c r="HU10" i="24"/>
  <c r="PJ12" i="28"/>
  <c r="HR12" i="28"/>
  <c r="LI107" i="28"/>
  <c r="LI110" i="28" s="1"/>
  <c r="AJ9" i="28"/>
  <c r="ID9" i="28"/>
  <c r="PL13" i="28"/>
  <c r="HT13" i="28"/>
  <c r="ID4" i="28"/>
  <c r="AJ4" i="28"/>
  <c r="PI9" i="28"/>
  <c r="HQ9" i="28"/>
  <c r="AG10" i="28"/>
  <c r="IA10" i="28"/>
  <c r="PK4" i="28"/>
  <c r="HS4" i="28"/>
  <c r="PL6" i="28"/>
  <c r="HT6" i="28"/>
  <c r="AJ5" i="28"/>
  <c r="ID5" i="28"/>
  <c r="PH5" i="28"/>
  <c r="HP5" i="28"/>
  <c r="PH11" i="28"/>
  <c r="HP11" i="28"/>
  <c r="PI8" i="28"/>
  <c r="HQ8" i="28"/>
  <c r="AI12" i="28"/>
  <c r="IC12" i="28"/>
  <c r="HV10" i="28"/>
  <c r="PO10" i="28" s="1"/>
  <c r="PN10" i="28"/>
  <c r="AI8" i="28"/>
  <c r="IC8" i="28"/>
  <c r="IB6" i="28"/>
  <c r="AH6" i="28"/>
  <c r="LJ109" i="28"/>
  <c r="LJ104" i="28"/>
  <c r="LJ108" i="28" s="1"/>
  <c r="DR104" i="28"/>
  <c r="AI11" i="28"/>
  <c r="IC11" i="28"/>
  <c r="HZ13" i="28"/>
  <c r="AF13" i="28"/>
  <c r="PF9" i="24" l="1"/>
  <c r="HN4" i="24"/>
  <c r="PF8" i="24"/>
  <c r="Z4" i="24"/>
  <c r="HT9" i="24"/>
  <c r="HT10" i="24"/>
  <c r="HS12" i="28"/>
  <c r="PK12" i="28"/>
  <c r="LJ107" i="28"/>
  <c r="LJ110" i="28" s="1"/>
  <c r="AF10" i="28"/>
  <c r="HZ10" i="28"/>
  <c r="HR9" i="28"/>
  <c r="PJ9" i="28"/>
  <c r="AI4" i="28"/>
  <c r="IC4" i="28"/>
  <c r="HU13" i="28"/>
  <c r="PM13" i="28"/>
  <c r="IC9" i="28"/>
  <c r="AI9" i="28"/>
  <c r="PI11" i="28"/>
  <c r="HQ11" i="28"/>
  <c r="IB8" i="28"/>
  <c r="AH8" i="28"/>
  <c r="LK109" i="28"/>
  <c r="LK104" i="28"/>
  <c r="LK108" i="28" s="1"/>
  <c r="DS104" i="28"/>
  <c r="PI5" i="28"/>
  <c r="HQ5" i="28"/>
  <c r="AH12" i="28"/>
  <c r="IB12" i="28"/>
  <c r="AI5" i="28"/>
  <c r="IC5" i="28"/>
  <c r="AG6" i="28"/>
  <c r="IA6" i="28"/>
  <c r="HR8" i="28"/>
  <c r="PJ8" i="28"/>
  <c r="HU6" i="28"/>
  <c r="PM6" i="28"/>
  <c r="AH11" i="28"/>
  <c r="IB11" i="28"/>
  <c r="PL4" i="28"/>
  <c r="HT4" i="28"/>
  <c r="HY13" i="28"/>
  <c r="AE13" i="28"/>
  <c r="HO4" i="24" l="1"/>
  <c r="PG9" i="24"/>
  <c r="PG8" i="24"/>
  <c r="HS9" i="24"/>
  <c r="HS10" i="24"/>
  <c r="PL12" i="28"/>
  <c r="HT12" i="28"/>
  <c r="LK107" i="28"/>
  <c r="LK110" i="28" s="1"/>
  <c r="AH9" i="28"/>
  <c r="IB9" i="28"/>
  <c r="PN13" i="28"/>
  <c r="HV13" i="28"/>
  <c r="PO13" i="28" s="1"/>
  <c r="IB4" i="28"/>
  <c r="AH4" i="28"/>
  <c r="PK9" i="28"/>
  <c r="HS9" i="28"/>
  <c r="HY10" i="28"/>
  <c r="AE10" i="28"/>
  <c r="HV6" i="28"/>
  <c r="PO6" i="28" s="1"/>
  <c r="PN6" i="28"/>
  <c r="PK8" i="28"/>
  <c r="HS8" i="28"/>
  <c r="LL109" i="28"/>
  <c r="LL104" i="28"/>
  <c r="LL108" i="28" s="1"/>
  <c r="DT104" i="28"/>
  <c r="HU4" i="28"/>
  <c r="PM4" i="28"/>
  <c r="AF6" i="28"/>
  <c r="HZ6" i="28"/>
  <c r="IB5" i="28"/>
  <c r="AH5" i="28"/>
  <c r="IA8" i="28"/>
  <c r="AG8" i="28"/>
  <c r="HX13" i="28"/>
  <c r="AD13" i="28"/>
  <c r="HW13" i="28" s="1"/>
  <c r="AG11" i="28"/>
  <c r="IA11" i="28"/>
  <c r="IA12" i="28"/>
  <c r="AG12" i="28"/>
  <c r="PJ11" i="28"/>
  <c r="HR11" i="28"/>
  <c r="HR5" i="28"/>
  <c r="PJ5" i="28"/>
  <c r="PH9" i="24" l="1"/>
  <c r="PH8" i="24"/>
  <c r="HP4" i="24"/>
  <c r="HU12" i="28"/>
  <c r="PM12" i="28"/>
  <c r="LL107" i="28"/>
  <c r="LL110" i="28" s="1"/>
  <c r="HX10" i="28"/>
  <c r="AD10" i="28"/>
  <c r="HW10" i="28" s="1"/>
  <c r="HT9" i="28"/>
  <c r="PL9" i="28"/>
  <c r="AG4" i="28"/>
  <c r="IA4" i="28"/>
  <c r="AG9" i="28"/>
  <c r="IA9" i="28"/>
  <c r="PN4" i="28"/>
  <c r="HV4" i="28"/>
  <c r="PO4" i="28" s="1"/>
  <c r="LM109" i="28"/>
  <c r="LM104" i="28"/>
  <c r="LM108" i="28" s="1"/>
  <c r="DU104" i="28"/>
  <c r="HZ8" i="28"/>
  <c r="AF8" i="28"/>
  <c r="AF11" i="28"/>
  <c r="HZ11" i="28"/>
  <c r="IA5" i="28"/>
  <c r="AG5" i="28"/>
  <c r="AE6" i="28"/>
  <c r="HY6" i="28"/>
  <c r="HS11" i="28"/>
  <c r="PK11" i="28"/>
  <c r="PL8" i="28"/>
  <c r="HT8" i="28"/>
  <c r="HS5" i="28"/>
  <c r="PK5" i="28"/>
  <c r="AF12" i="28"/>
  <c r="HZ12" i="28"/>
  <c r="PI8" i="24" l="1"/>
  <c r="HQ4" i="24"/>
  <c r="PI9" i="24"/>
  <c r="HV12" i="28"/>
  <c r="PO12" i="28" s="1"/>
  <c r="PN12" i="28"/>
  <c r="LM107" i="28"/>
  <c r="LM110" i="28" s="1"/>
  <c r="HZ9" i="28"/>
  <c r="AF9" i="28"/>
  <c r="AF4" i="28"/>
  <c r="HZ4" i="28"/>
  <c r="PM9" i="28"/>
  <c r="HU9" i="28"/>
  <c r="PM8" i="28"/>
  <c r="HU8" i="28"/>
  <c r="AE11" i="28"/>
  <c r="HY11" i="28"/>
  <c r="HY8" i="28"/>
  <c r="AE8" i="28"/>
  <c r="PL5" i="28"/>
  <c r="HT5" i="28"/>
  <c r="LN109" i="28"/>
  <c r="LN104" i="28"/>
  <c r="LN108" i="28" s="1"/>
  <c r="DV104" i="28"/>
  <c r="PL11" i="28"/>
  <c r="HT11" i="28"/>
  <c r="AD6" i="28"/>
  <c r="HW6" i="28" s="1"/>
  <c r="HX6" i="28"/>
  <c r="AE12" i="28"/>
  <c r="HY12" i="28"/>
  <c r="AF5" i="28"/>
  <c r="HZ5" i="28"/>
  <c r="PJ8" i="24" l="1"/>
  <c r="PJ9" i="24"/>
  <c r="LN107" i="28"/>
  <c r="LN110" i="28" s="1"/>
  <c r="HV9" i="28"/>
  <c r="PO9" i="28" s="1"/>
  <c r="PN9" i="28"/>
  <c r="AE4" i="28"/>
  <c r="HY4" i="28"/>
  <c r="HY9" i="28"/>
  <c r="AE9" i="28"/>
  <c r="AE5" i="28"/>
  <c r="HY5" i="28"/>
  <c r="AD12" i="28"/>
  <c r="HW12" i="28" s="1"/>
  <c r="HX12" i="28"/>
  <c r="HU5" i="28"/>
  <c r="PM5" i="28"/>
  <c r="AD8" i="28"/>
  <c r="HW8" i="28" s="1"/>
  <c r="HX8" i="28"/>
  <c r="HU11" i="28"/>
  <c r="PM11" i="28"/>
  <c r="LO109" i="28"/>
  <c r="LO104" i="28"/>
  <c r="LO108" i="28" s="1"/>
  <c r="DW104" i="28"/>
  <c r="AD11" i="28"/>
  <c r="HW11" i="28" s="1"/>
  <c r="HX11" i="28"/>
  <c r="HV8" i="28"/>
  <c r="PO8" i="28" s="1"/>
  <c r="PN8" i="28"/>
  <c r="LO107" i="28" l="1"/>
  <c r="LO110" i="28" s="1"/>
  <c r="HX9" i="28"/>
  <c r="AD9" i="28"/>
  <c r="HW9" i="28" s="1"/>
  <c r="HX4" i="28"/>
  <c r="AD4" i="28"/>
  <c r="HW4" i="28" s="1"/>
  <c r="HV5" i="28"/>
  <c r="PO5" i="28" s="1"/>
  <c r="PN5" i="28"/>
  <c r="PN11" i="28"/>
  <c r="HV11" i="28"/>
  <c r="PO11" i="28" s="1"/>
  <c r="LP109" i="28"/>
  <c r="LP104" i="28"/>
  <c r="LP108" i="28" s="1"/>
  <c r="DX104" i="28"/>
  <c r="HX5" i="28"/>
  <c r="AD5" i="28"/>
  <c r="HW5" i="28" s="1"/>
  <c r="LP107" i="28" l="1"/>
  <c r="LP110" i="28" s="1"/>
  <c r="LQ109" i="28"/>
  <c r="LQ104" i="28"/>
  <c r="LQ108" i="28" s="1"/>
  <c r="DY104" i="28"/>
  <c r="LQ107" i="28" l="1"/>
  <c r="LQ110" i="28" s="1"/>
  <c r="LR109" i="28"/>
  <c r="LR104" i="28"/>
  <c r="LR108" i="28" s="1"/>
  <c r="DZ104" i="28"/>
  <c r="LR107" i="28" l="1"/>
  <c r="LR110" i="28" s="1"/>
  <c r="LS109" i="28"/>
  <c r="LS104" i="28"/>
  <c r="LS108" i="28" s="1"/>
  <c r="EA104" i="28"/>
  <c r="LS107" i="28" l="1"/>
  <c r="LS110" i="28" s="1"/>
  <c r="LT109" i="28"/>
  <c r="LT104" i="28"/>
  <c r="LT108" i="28" s="1"/>
  <c r="EB104" i="28"/>
  <c r="LT107" i="28" l="1"/>
  <c r="LT110" i="28" s="1"/>
  <c r="LU109" i="28"/>
  <c r="LU104" i="28"/>
  <c r="LU108" i="28" s="1"/>
  <c r="EC104" i="28"/>
  <c r="LU107" i="28" l="1"/>
  <c r="LU110" i="28" s="1"/>
  <c r="LV109" i="28"/>
  <c r="LV104" i="28"/>
  <c r="LV108" i="28" s="1"/>
  <c r="ED104" i="28"/>
  <c r="LV107" i="28" l="1"/>
  <c r="LV110" i="28" s="1"/>
  <c r="LW109" i="28"/>
  <c r="LW104" i="28"/>
  <c r="LW108" i="28" s="1"/>
  <c r="EE104" i="28"/>
  <c r="LW107" i="28" l="1"/>
  <c r="LW110" i="28" s="1"/>
  <c r="LX109" i="28"/>
  <c r="LX104" i="28"/>
  <c r="LX108" i="28" s="1"/>
  <c r="EF104" i="28"/>
  <c r="LX107" i="28" l="1"/>
  <c r="LX110" i="28" s="1"/>
  <c r="LY109" i="28"/>
  <c r="LY104" i="28"/>
  <c r="LY108" i="28" s="1"/>
  <c r="EG104" i="28"/>
  <c r="LY107" i="28" l="1"/>
  <c r="LY110" i="28" s="1"/>
  <c r="LZ109" i="28"/>
  <c r="LZ104" i="28"/>
  <c r="LZ108" i="28" s="1"/>
  <c r="EH104" i="28"/>
  <c r="LZ107" i="28" l="1"/>
  <c r="LZ110" i="28" s="1"/>
  <c r="MA109" i="28"/>
  <c r="MA104" i="28"/>
  <c r="MA108" i="28" s="1"/>
  <c r="EI104" i="28"/>
  <c r="MA107" i="28" l="1"/>
  <c r="MA110" i="28" s="1"/>
  <c r="MB109" i="28"/>
  <c r="MB104" i="28"/>
  <c r="MB108" i="28" s="1"/>
  <c r="EJ104" i="28"/>
  <c r="MB107" i="28" l="1"/>
  <c r="MB110" i="28" s="1"/>
  <c r="MC109" i="28"/>
  <c r="MC104" i="28"/>
  <c r="MC108" i="28" s="1"/>
  <c r="EK104" i="28"/>
  <c r="MC107" i="28" l="1"/>
  <c r="MC110" i="28" s="1"/>
  <c r="MD109" i="28"/>
  <c r="MD104" i="28"/>
  <c r="MD108" i="28" s="1"/>
  <c r="EL104" i="28"/>
  <c r="MD107" i="28" l="1"/>
  <c r="MD110" i="28" s="1"/>
  <c r="ME109" i="28"/>
  <c r="ME104" i="28"/>
  <c r="ME108" i="28" s="1"/>
  <c r="EM104" i="28"/>
  <c r="ME107" i="28" l="1"/>
  <c r="ME110" i="28" s="1"/>
  <c r="MF109" i="28"/>
  <c r="MF104" i="28"/>
  <c r="MF108" i="28" s="1"/>
  <c r="EN104" i="28"/>
  <c r="MF107" i="28" l="1"/>
  <c r="MF110" i="28" s="1"/>
  <c r="MG109" i="28"/>
  <c r="MG104" i="28"/>
  <c r="MG108" i="28" s="1"/>
  <c r="EO104" i="28"/>
  <c r="MG107" i="28" l="1"/>
  <c r="MG110" i="28" s="1"/>
  <c r="MH109" i="28"/>
  <c r="MH104" i="28"/>
  <c r="MH108" i="28" s="1"/>
  <c r="EP104" i="28"/>
  <c r="MH107" i="28" l="1"/>
  <c r="MH110" i="28" s="1"/>
  <c r="MI109" i="28"/>
  <c r="MI104" i="28"/>
  <c r="MI108" i="28" s="1"/>
  <c r="EQ104" i="28"/>
  <c r="MI107" i="28" l="1"/>
  <c r="MJ109" i="28"/>
  <c r="MJ104" i="28"/>
  <c r="MJ108" i="28" s="1"/>
  <c r="ER104" i="28"/>
  <c r="MI110" i="28"/>
  <c r="MJ107" i="28" l="1"/>
  <c r="MJ110" i="28" s="1"/>
  <c r="MK109" i="28"/>
  <c r="MK104" i="28"/>
  <c r="MK108" i="28" s="1"/>
  <c r="ES104" i="28"/>
  <c r="MK107" i="28" l="1"/>
  <c r="ML109" i="28"/>
  <c r="ML104" i="28"/>
  <c r="ML108" i="28" s="1"/>
  <c r="ET104" i="28"/>
  <c r="MK110" i="28"/>
  <c r="ML107" i="28" l="1"/>
  <c r="ML110" i="28" s="1"/>
  <c r="MM109" i="28"/>
  <c r="MM104" i="28"/>
  <c r="MM108" i="28" s="1"/>
  <c r="EU104" i="28"/>
  <c r="MM107" i="28" l="1"/>
  <c r="MM110" i="28" s="1"/>
  <c r="MN109" i="28"/>
  <c r="MN104" i="28"/>
  <c r="MN108" i="28" s="1"/>
  <c r="EV104" i="28"/>
  <c r="MN107" i="28" l="1"/>
  <c r="MN110" i="28" s="1"/>
  <c r="MO109" i="28"/>
  <c r="MO104" i="28"/>
  <c r="MO108" i="28" s="1"/>
  <c r="EW104" i="28"/>
  <c r="MO107" i="28" l="1"/>
  <c r="MO110" i="28" s="1"/>
  <c r="MP109" i="28"/>
  <c r="MP104" i="28"/>
  <c r="MP108" i="28" s="1"/>
  <c r="EX104" i="28"/>
  <c r="MP107" i="28" l="1"/>
  <c r="MQ109" i="28"/>
  <c r="MQ104" i="28"/>
  <c r="MQ108" i="28" s="1"/>
  <c r="EY104" i="28"/>
  <c r="MP110" i="28"/>
  <c r="MQ107" i="28" l="1"/>
  <c r="MQ110" i="28" s="1"/>
  <c r="MR109" i="28"/>
  <c r="MR104" i="28"/>
  <c r="MR108" i="28" s="1"/>
  <c r="EZ104" i="28"/>
  <c r="MR107" i="28" l="1"/>
  <c r="MR110" i="28" s="1"/>
  <c r="MS109" i="28"/>
  <c r="MS104" i="28"/>
  <c r="MS108" i="28" s="1"/>
  <c r="FA104" i="28"/>
  <c r="MS107" i="28" l="1"/>
  <c r="MS110" i="28" s="1"/>
  <c r="MT109" i="28"/>
  <c r="MT104" i="28"/>
  <c r="MT108" i="28" s="1"/>
  <c r="FB104" i="28"/>
  <c r="MT107" i="28" l="1"/>
  <c r="MT110" i="28" s="1"/>
  <c r="MU109" i="28"/>
  <c r="MU104" i="28"/>
  <c r="MU108" i="28" s="1"/>
  <c r="FC104" i="28"/>
  <c r="MU107" i="28" l="1"/>
  <c r="MU110" i="28" s="1"/>
  <c r="MV109" i="28"/>
  <c r="MV104" i="28"/>
  <c r="MV108" i="28" s="1"/>
  <c r="FD104" i="28"/>
  <c r="MV107" i="28" l="1"/>
  <c r="MV110" i="28" s="1"/>
  <c r="MW109" i="28"/>
  <c r="MW104" i="28"/>
  <c r="MW108" i="28" s="1"/>
  <c r="FE104" i="28"/>
  <c r="MW107" i="28" l="1"/>
  <c r="MW110" i="28" s="1"/>
  <c r="MX109" i="28"/>
  <c r="MX104" i="28"/>
  <c r="MX108" i="28" s="1"/>
  <c r="FF104" i="28"/>
  <c r="MX107" i="28" l="1"/>
  <c r="MX110" i="28" s="1"/>
  <c r="MY109" i="28"/>
  <c r="MY104" i="28"/>
  <c r="MY108" i="28" s="1"/>
  <c r="FG104" i="28"/>
  <c r="MY107" i="28" l="1"/>
  <c r="MY110" i="28" s="1"/>
  <c r="MZ109" i="28"/>
  <c r="MZ104" i="28"/>
  <c r="MZ108" i="28" s="1"/>
  <c r="FH104" i="28"/>
  <c r="MZ107" i="28" l="1"/>
  <c r="MZ110" i="28" s="1"/>
  <c r="NA109" i="28"/>
  <c r="NA104" i="28"/>
  <c r="NA108" i="28" s="1"/>
  <c r="FI104" i="28"/>
  <c r="NA107" i="28" l="1"/>
  <c r="NA110" i="28" s="1"/>
  <c r="NB109" i="28"/>
  <c r="NB104" i="28"/>
  <c r="NB108" i="28" s="1"/>
  <c r="FJ104" i="28"/>
  <c r="NB107" i="28" l="1"/>
  <c r="NB110" i="28" s="1"/>
  <c r="NC109" i="28"/>
  <c r="NC104" i="28"/>
  <c r="NC108" i="28" s="1"/>
  <c r="FK104" i="28"/>
  <c r="NC107" i="28" l="1"/>
  <c r="NC110" i="28" s="1"/>
  <c r="ND109" i="28"/>
  <c r="ND104" i="28"/>
  <c r="ND108" i="28" s="1"/>
  <c r="FL104" i="28"/>
  <c r="ND107" i="28" l="1"/>
  <c r="ND110" i="28" s="1"/>
  <c r="NE109" i="28"/>
  <c r="NE104" i="28"/>
  <c r="NE108" i="28" s="1"/>
  <c r="FM104" i="28"/>
  <c r="NE107" i="28" l="1"/>
  <c r="NE110" i="28" s="1"/>
  <c r="NF109" i="28"/>
  <c r="NF104" i="28"/>
  <c r="NF108" i="28" s="1"/>
  <c r="FN104" i="28"/>
  <c r="NF107" i="28" l="1"/>
  <c r="NG109" i="28"/>
  <c r="NG104" i="28"/>
  <c r="NG108" i="28" s="1"/>
  <c r="FO104" i="28"/>
  <c r="NF110" i="28"/>
  <c r="NG107" i="28" l="1"/>
  <c r="NG110" i="28" s="1"/>
  <c r="NH109" i="28"/>
  <c r="NH104" i="28"/>
  <c r="NH108" i="28" s="1"/>
  <c r="FP104" i="28"/>
  <c r="NH107" i="28" l="1"/>
  <c r="NH110" i="28" s="1"/>
  <c r="NI109" i="28"/>
  <c r="NI104" i="28"/>
  <c r="NI108" i="28" s="1"/>
  <c r="FQ104" i="28"/>
  <c r="NI107" i="28" l="1"/>
  <c r="NI110" i="28" s="1"/>
  <c r="NJ104" i="28"/>
  <c r="NJ109" i="28" s="1"/>
  <c r="FR104" i="28"/>
  <c r="NJ108" i="28" l="1"/>
  <c r="NJ107" i="28"/>
  <c r="NK104" i="28"/>
  <c r="NK109" i="28" s="1"/>
  <c r="FS104" i="28"/>
  <c r="NJ110" i="28" l="1"/>
  <c r="NK108" i="28"/>
  <c r="NK107" i="28"/>
  <c r="NL104" i="28"/>
  <c r="NL109" i="28" s="1"/>
  <c r="FT104" i="28"/>
  <c r="NK110" i="28" l="1"/>
  <c r="NL108" i="28"/>
  <c r="NL107" i="28"/>
  <c r="NM104" i="28"/>
  <c r="NM109" i="28" s="1"/>
  <c r="FU104" i="28"/>
  <c r="NL110" i="28" l="1"/>
  <c r="NM108" i="28"/>
  <c r="NM107" i="28"/>
  <c r="NN104" i="28"/>
  <c r="NN109" i="28" s="1"/>
  <c r="FV104" i="28"/>
  <c r="NM110" i="28" l="1"/>
  <c r="NN108" i="28"/>
  <c r="NN107" i="28"/>
  <c r="NO104" i="28"/>
  <c r="NO109" i="28" s="1"/>
  <c r="FW104" i="28"/>
  <c r="NO108" i="28" l="1"/>
  <c r="NN110" i="28"/>
  <c r="NO107" i="28"/>
  <c r="NO110" i="28" s="1"/>
  <c r="NP104" i="28"/>
  <c r="NP109" i="28" s="1"/>
  <c r="FX104" i="28"/>
  <c r="NP108" i="28" l="1"/>
  <c r="NP107" i="28"/>
  <c r="NQ104" i="28"/>
  <c r="NQ109" i="28" s="1"/>
  <c r="FY104" i="28"/>
  <c r="NP110" i="28" l="1"/>
  <c r="NQ108" i="28"/>
  <c r="NQ107" i="28"/>
  <c r="NR104" i="28"/>
  <c r="NR109" i="28" s="1"/>
  <c r="FZ104" i="28"/>
  <c r="NQ110" i="28" l="1"/>
  <c r="NR108" i="28"/>
  <c r="NR107" i="28"/>
  <c r="NS104" i="28"/>
  <c r="NS109" i="28" s="1"/>
  <c r="GA104" i="28"/>
  <c r="NR110" i="28" l="1"/>
  <c r="NS108" i="28"/>
  <c r="NS107" i="28"/>
  <c r="NT104" i="28"/>
  <c r="NT109" i="28" s="1"/>
  <c r="GB104" i="28"/>
  <c r="NS110" i="28" l="1"/>
  <c r="NT108" i="28"/>
  <c r="NT107" i="28"/>
  <c r="NU104" i="28"/>
  <c r="NU109" i="28" s="1"/>
  <c r="GC104" i="28"/>
  <c r="NT110" i="28" l="1"/>
  <c r="NU108" i="28"/>
  <c r="NU107" i="28"/>
  <c r="NV104" i="28"/>
  <c r="NV109" i="28" s="1"/>
  <c r="GD104" i="28"/>
  <c r="NU110" i="28" l="1"/>
  <c r="NV108" i="28"/>
  <c r="NV107" i="28"/>
  <c r="NW108" i="28"/>
  <c r="NW104" i="28"/>
  <c r="NW109" i="28" s="1"/>
  <c r="GE104" i="28"/>
  <c r="NV110" i="28" l="1"/>
  <c r="NW107" i="28"/>
  <c r="NW110" i="28" s="1"/>
  <c r="NX108" i="28"/>
  <c r="NX104" i="28"/>
  <c r="NX109" i="28" s="1"/>
  <c r="GF104" i="28"/>
  <c r="NX107" i="28" l="1"/>
  <c r="NX110" i="28" s="1"/>
  <c r="NY108" i="28"/>
  <c r="NY104" i="28"/>
  <c r="NY109" i="28" s="1"/>
  <c r="GG104" i="28"/>
  <c r="NY107" i="28" l="1"/>
  <c r="NY110" i="28" s="1"/>
  <c r="NZ108" i="28"/>
  <c r="NZ104" i="28"/>
  <c r="NZ109" i="28" s="1"/>
  <c r="GH104" i="28"/>
  <c r="NZ107" i="28" l="1"/>
  <c r="NZ110" i="28" s="1"/>
  <c r="OA108" i="28"/>
  <c r="OA104" i="28"/>
  <c r="OA109" i="28" s="1"/>
  <c r="GI104" i="28"/>
  <c r="OA107" i="28" l="1"/>
  <c r="OA110" i="28" s="1"/>
  <c r="OB108" i="28"/>
  <c r="OB104" i="28"/>
  <c r="OB109" i="28" s="1"/>
  <c r="GJ104" i="28"/>
  <c r="OB107" i="28" l="1"/>
  <c r="OB110" i="28" s="1"/>
  <c r="OC108" i="28"/>
  <c r="OC104" i="28"/>
  <c r="OC109" i="28" s="1"/>
  <c r="GK104" i="28"/>
  <c r="OC107" i="28" l="1"/>
  <c r="OC110" i="28" s="1"/>
  <c r="OD108" i="28"/>
  <c r="OD104" i="28"/>
  <c r="OD109" i="28" s="1"/>
  <c r="GL104" i="28"/>
  <c r="OD107" i="28" l="1"/>
  <c r="OD110" i="28" s="1"/>
  <c r="OE108" i="28"/>
  <c r="OE104" i="28"/>
  <c r="OE109" i="28" s="1"/>
  <c r="GM104" i="28"/>
  <c r="OE107" i="28" l="1"/>
  <c r="OE110" i="28" s="1"/>
  <c r="OF108" i="28"/>
  <c r="OF104" i="28"/>
  <c r="OF109" i="28" s="1"/>
  <c r="GN104" i="28"/>
  <c r="OF107" i="28" l="1"/>
  <c r="OF110" i="28" s="1"/>
  <c r="OG108" i="28"/>
  <c r="OG104" i="28"/>
  <c r="OG109" i="28" s="1"/>
  <c r="GO104" i="28"/>
  <c r="OG107" i="28" l="1"/>
  <c r="OG110" i="28" s="1"/>
  <c r="OH108" i="28"/>
  <c r="OH104" i="28"/>
  <c r="OH109" i="28" s="1"/>
  <c r="GP104" i="28"/>
  <c r="OH107" i="28" l="1"/>
  <c r="OH110" i="28" s="1"/>
  <c r="OI108" i="28"/>
  <c r="OI104" i="28"/>
  <c r="OI109" i="28" s="1"/>
  <c r="GQ104" i="28"/>
  <c r="OI107" i="28" l="1"/>
  <c r="OI110" i="28" s="1"/>
  <c r="OJ108" i="28"/>
  <c r="OJ104" i="28"/>
  <c r="OJ109" i="28" s="1"/>
  <c r="GR104" i="28"/>
  <c r="OJ107" i="28" l="1"/>
  <c r="OJ110" i="28" s="1"/>
  <c r="OK108" i="28"/>
  <c r="OK104" i="28"/>
  <c r="OK109" i="28" s="1"/>
  <c r="GS104" i="28"/>
  <c r="OK107" i="28" l="1"/>
  <c r="OK110" i="28" s="1"/>
  <c r="OL108" i="28"/>
  <c r="OL104" i="28"/>
  <c r="OL109" i="28" s="1"/>
  <c r="GT104" i="28"/>
  <c r="OL107" i="28" l="1"/>
  <c r="OL110" i="28" s="1"/>
  <c r="OM108" i="28"/>
  <c r="OM104" i="28"/>
  <c r="OM109" i="28" s="1"/>
  <c r="GU104" i="28"/>
  <c r="OM107" i="28" l="1"/>
  <c r="OM110" i="28" s="1"/>
  <c r="ON108" i="28"/>
  <c r="ON104" i="28"/>
  <c r="ON109" i="28" s="1"/>
  <c r="GV104" i="28"/>
  <c r="ON107" i="28" l="1"/>
  <c r="ON110" i="28" s="1"/>
  <c r="OO108" i="28"/>
  <c r="OO104" i="28"/>
  <c r="OO109" i="28" s="1"/>
  <c r="GW104" i="28"/>
  <c r="OO107" i="28" l="1"/>
  <c r="OO110" i="28" s="1"/>
  <c r="OP108" i="28"/>
  <c r="OP104" i="28"/>
  <c r="OP109" i="28" s="1"/>
  <c r="GX104" i="28"/>
  <c r="OP107" i="28" l="1"/>
  <c r="OP110" i="28" s="1"/>
  <c r="OQ108" i="28"/>
  <c r="OQ104" i="28"/>
  <c r="OQ109" i="28" s="1"/>
  <c r="GY104" i="28"/>
  <c r="OQ107" i="28" l="1"/>
  <c r="OR108" i="28"/>
  <c r="OR104" i="28"/>
  <c r="OR109" i="28" s="1"/>
  <c r="GZ104" i="28"/>
  <c r="OQ110" i="28"/>
  <c r="OR107" i="28" l="1"/>
  <c r="OR110" i="28" s="1"/>
  <c r="OS108" i="28"/>
  <c r="OS104" i="28"/>
  <c r="OS109" i="28" s="1"/>
  <c r="HA104" i="28"/>
  <c r="OS107" i="28" l="1"/>
  <c r="OS110" i="28" s="1"/>
  <c r="OT108" i="28"/>
  <c r="OT104" i="28"/>
  <c r="OT109" i="28" s="1"/>
  <c r="HB104" i="28"/>
  <c r="OT107" i="28" l="1"/>
  <c r="OT110" i="28" s="1"/>
  <c r="OU108" i="28"/>
  <c r="OU104" i="28"/>
  <c r="OU109" i="28" s="1"/>
  <c r="HC104" i="28"/>
  <c r="OU107" i="28" l="1"/>
  <c r="OU110" i="28" s="1"/>
  <c r="OV108" i="28"/>
  <c r="OV104" i="28"/>
  <c r="OV109" i="28" s="1"/>
  <c r="HD104" i="28"/>
  <c r="OV107" i="28" l="1"/>
  <c r="OV110" i="28" s="1"/>
  <c r="OW108" i="28"/>
  <c r="OW104" i="28"/>
  <c r="OW109" i="28" s="1"/>
  <c r="HE104" i="28"/>
  <c r="OW107" i="28" l="1"/>
  <c r="OW110" i="28" s="1"/>
  <c r="OX108" i="28"/>
  <c r="OX104" i="28"/>
  <c r="OX109" i="28" s="1"/>
  <c r="HF104" i="28"/>
  <c r="OX107" i="28" l="1"/>
  <c r="OX110" i="28" s="1"/>
  <c r="OY108" i="28"/>
  <c r="OY104" i="28"/>
  <c r="OY109" i="28" s="1"/>
  <c r="HG104" i="28"/>
  <c r="OY107" i="28" l="1"/>
  <c r="OY110" i="28" s="1"/>
  <c r="OZ108" i="28"/>
  <c r="OZ104" i="28"/>
  <c r="OZ109" i="28" s="1"/>
  <c r="HH104" i="28"/>
  <c r="OZ107" i="28" l="1"/>
  <c r="OZ110" i="28" s="1"/>
  <c r="PA108" i="28"/>
  <c r="PA104" i="28"/>
  <c r="PA109" i="28" s="1"/>
  <c r="HI104" i="28"/>
  <c r="PA107" i="28" l="1"/>
  <c r="PA110" i="28" s="1"/>
  <c r="PB108" i="28"/>
  <c r="PB104" i="28"/>
  <c r="PB109" i="28" s="1"/>
  <c r="HJ104" i="28"/>
  <c r="PB107" i="28" l="1"/>
  <c r="PB110" i="28" s="1"/>
  <c r="PC108" i="28"/>
  <c r="PC104" i="28"/>
  <c r="PC109" i="28" s="1"/>
  <c r="HK104" i="28"/>
  <c r="PC107" i="28" l="1"/>
  <c r="PC110" i="28" s="1"/>
  <c r="PD108" i="28"/>
  <c r="PD104" i="28"/>
  <c r="PD109" i="28" s="1"/>
  <c r="HL104" i="28"/>
  <c r="PD107" i="28" l="1"/>
  <c r="PD110" i="28" s="1"/>
  <c r="PE108" i="28"/>
  <c r="PE104" i="28"/>
  <c r="PE109" i="28" s="1"/>
  <c r="HM104" i="28"/>
  <c r="PE107" i="28" l="1"/>
  <c r="PF108" i="28"/>
  <c r="PF104" i="28"/>
  <c r="PF109" i="28" s="1"/>
  <c r="HN104" i="28"/>
  <c r="PE110" i="28"/>
  <c r="PF107" i="28" l="1"/>
  <c r="PF110" i="28" s="1"/>
  <c r="PG108" i="28"/>
  <c r="PG104" i="28"/>
  <c r="PG109" i="28" s="1"/>
  <c r="HO104" i="28"/>
  <c r="PG107" i="28" l="1"/>
  <c r="PG110" i="28" s="1"/>
  <c r="PH108" i="28"/>
  <c r="PH104" i="28"/>
  <c r="PH109" i="28" s="1"/>
  <c r="HP104" i="28"/>
  <c r="PH107" i="28" l="1"/>
  <c r="PH110" i="28" s="1"/>
  <c r="PI108" i="28"/>
  <c r="PI104" i="28"/>
  <c r="PI109" i="28" s="1"/>
  <c r="HQ104" i="28"/>
  <c r="PI107" i="28" l="1"/>
  <c r="PI110" i="28" s="1"/>
  <c r="PJ108" i="28"/>
  <c r="PJ104" i="28"/>
  <c r="PJ109" i="28" s="1"/>
  <c r="HR104" i="28"/>
  <c r="PJ107" i="28" l="1"/>
  <c r="PJ110" i="28" s="1"/>
  <c r="PK108" i="28"/>
  <c r="PK104" i="28"/>
  <c r="PK109" i="28" s="1"/>
  <c r="HS104" i="28"/>
  <c r="PK107" i="28" l="1"/>
  <c r="PK110" i="28" s="1"/>
  <c r="PL108" i="28"/>
  <c r="PL104" i="28"/>
  <c r="PL109" i="28" s="1"/>
  <c r="HT104" i="28"/>
  <c r="PL107" i="28" l="1"/>
  <c r="PL110" i="28" s="1"/>
  <c r="PM108" i="28"/>
  <c r="PM104" i="28"/>
  <c r="PM109" i="28" s="1"/>
  <c r="HU104" i="28"/>
  <c r="PM107" i="28" l="1"/>
  <c r="PM110" i="28" s="1"/>
  <c r="PN108" i="28"/>
  <c r="PN104" i="28"/>
  <c r="PN109" i="28" s="1"/>
  <c r="PN107" i="28" l="1"/>
  <c r="PN110" i="28" s="1"/>
  <c r="V4" i="19" l="1"/>
  <c r="V103" i="7" l="1"/>
  <c r="V102" i="7"/>
  <c r="V101" i="7"/>
  <c r="V100" i="7"/>
  <c r="V99" i="7"/>
  <c r="V98" i="7"/>
  <c r="V97" i="7"/>
  <c r="V96" i="7"/>
  <c r="V95" i="7"/>
  <c r="V94" i="7"/>
  <c r="V93" i="7"/>
  <c r="V92" i="7"/>
  <c r="V91" i="7"/>
  <c r="V90" i="7"/>
  <c r="DS90" i="7" s="1"/>
  <c r="V89" i="7"/>
  <c r="V88" i="7"/>
  <c r="V87" i="7"/>
  <c r="DT87" i="7" s="1"/>
  <c r="V86" i="7"/>
  <c r="V85" i="7"/>
  <c r="V84" i="7"/>
  <c r="V83" i="7"/>
  <c r="V82" i="7"/>
  <c r="V81" i="7"/>
  <c r="V80" i="7"/>
  <c r="V79" i="7"/>
  <c r="V78" i="7"/>
  <c r="V77" i="7"/>
  <c r="V76" i="7"/>
  <c r="V75" i="7"/>
  <c r="V74" i="7"/>
  <c r="DS74" i="7" s="1"/>
  <c r="DT74" i="7" s="1"/>
  <c r="DU74" i="7" s="1"/>
  <c r="DV74" i="7" s="1"/>
  <c r="V73" i="7"/>
  <c r="V72" i="7"/>
  <c r="V71" i="7"/>
  <c r="DS71" i="7" s="1"/>
  <c r="V70" i="7"/>
  <c r="V69" i="7"/>
  <c r="DT69" i="7" s="1"/>
  <c r="V68" i="7"/>
  <c r="V67" i="7"/>
  <c r="V66" i="7"/>
  <c r="V65" i="7"/>
  <c r="V64" i="7"/>
  <c r="V63" i="7"/>
  <c r="V62" i="7"/>
  <c r="V61" i="7"/>
  <c r="V60" i="7"/>
  <c r="V59" i="7"/>
  <c r="DS59" i="7" s="1"/>
  <c r="DT59" i="7" s="1"/>
  <c r="DU59" i="7" s="1"/>
  <c r="V58" i="7"/>
  <c r="V57" i="7"/>
  <c r="V56" i="7"/>
  <c r="V55" i="7"/>
  <c r="V54" i="7"/>
  <c r="V53" i="7"/>
  <c r="V52" i="7"/>
  <c r="V51" i="7"/>
  <c r="V50" i="7"/>
  <c r="DS50" i="7" s="1"/>
  <c r="V49" i="7"/>
  <c r="V48" i="7"/>
  <c r="V47" i="7"/>
  <c r="DS47" i="7" s="1"/>
  <c r="V46" i="7"/>
  <c r="V45" i="7"/>
  <c r="V44" i="7"/>
  <c r="DS44" i="7" s="1"/>
  <c r="DR44" i="7" s="1"/>
  <c r="V43" i="7"/>
  <c r="V42" i="7"/>
  <c r="V41" i="7"/>
  <c r="V40" i="7"/>
  <c r="V39" i="7"/>
  <c r="V38" i="7"/>
  <c r="V37" i="7"/>
  <c r="DS37" i="7" s="1"/>
  <c r="DT37" i="7" s="1"/>
  <c r="V36" i="7"/>
  <c r="V35" i="7"/>
  <c r="V34" i="7"/>
  <c r="V33" i="7"/>
  <c r="DT33" i="7" s="1"/>
  <c r="V32" i="7"/>
  <c r="V31" i="7"/>
  <c r="V30" i="7"/>
  <c r="DU30" i="7" s="1"/>
  <c r="DV30" i="7" s="1"/>
  <c r="V29" i="7"/>
  <c r="V28" i="7"/>
  <c r="DS28" i="7" s="1"/>
  <c r="V27" i="7"/>
  <c r="V26" i="7"/>
  <c r="V25" i="7"/>
  <c r="V24" i="7"/>
  <c r="V23" i="7"/>
  <c r="V22" i="7"/>
  <c r="V21" i="7"/>
  <c r="V20" i="7"/>
  <c r="V19" i="7"/>
  <c r="V18" i="7"/>
  <c r="DS18" i="7" s="1"/>
  <c r="V17" i="7"/>
  <c r="V16" i="7"/>
  <c r="V15" i="7"/>
  <c r="V14" i="7"/>
  <c r="V13" i="7"/>
  <c r="V12" i="7"/>
  <c r="V11" i="7"/>
  <c r="DS11" i="7" s="1"/>
  <c r="DT11" i="7" s="1"/>
  <c r="V10" i="7"/>
  <c r="V9" i="7"/>
  <c r="DS9" i="7" s="1"/>
  <c r="DT9" i="7" s="1"/>
  <c r="DU9" i="7" s="1"/>
  <c r="V8" i="7"/>
  <c r="V7" i="7"/>
  <c r="DS7" i="7" s="1"/>
  <c r="DR7" i="7" s="1"/>
  <c r="DQ7" i="7" s="1"/>
  <c r="V6" i="7"/>
  <c r="V5" i="7"/>
  <c r="V4" i="7"/>
  <c r="DR11" i="7" l="1"/>
  <c r="DQ11" i="7" s="1"/>
  <c r="DP11" i="7" s="1"/>
  <c r="DR71" i="7"/>
  <c r="DS33" i="7"/>
  <c r="DR90" i="7"/>
  <c r="DR28" i="7"/>
  <c r="DQ28" i="7" s="1"/>
  <c r="DR74" i="7"/>
  <c r="DS30" i="7"/>
  <c r="DT30" i="7"/>
  <c r="DS69" i="7"/>
  <c r="DS87" i="7"/>
  <c r="DR87" i="7" s="1"/>
  <c r="DS54" i="7"/>
  <c r="DS16" i="7"/>
  <c r="DT16" i="7" s="1"/>
  <c r="DR37" i="7"/>
  <c r="DQ37" i="7" s="1"/>
  <c r="DS23" i="7"/>
  <c r="DT23" i="7" s="1"/>
  <c r="DS21" i="7"/>
  <c r="DR21" i="7"/>
  <c r="DQ21" i="7"/>
  <c r="DP21" i="7" s="1"/>
  <c r="DO21" i="7" s="1"/>
  <c r="DT21" i="7"/>
  <c r="DU21" i="7" s="1"/>
  <c r="DV21" i="7" s="1"/>
  <c r="DP37" i="7"/>
  <c r="DO37" i="7" s="1"/>
  <c r="DS24" i="7"/>
  <c r="DR24" i="7" s="1"/>
  <c r="DS14" i="7"/>
  <c r="DS41" i="7"/>
  <c r="DR41" i="7" s="1"/>
  <c r="DR33" i="7"/>
  <c r="DS42" i="7"/>
  <c r="DT42" i="7" s="1"/>
  <c r="DU42" i="7" s="1"/>
  <c r="DT58" i="7"/>
  <c r="DS58" i="7"/>
  <c r="DR58" i="7"/>
  <c r="DS55" i="7"/>
  <c r="DS45" i="7"/>
  <c r="DR45" i="7"/>
  <c r="DS53" i="7"/>
  <c r="DS51" i="7"/>
  <c r="DR51" i="7" s="1"/>
  <c r="DQ51" i="7" s="1"/>
  <c r="DS61" i="7"/>
  <c r="DR61" i="7" s="1"/>
  <c r="DQ61" i="7" s="1"/>
  <c r="DP61" i="7" s="1"/>
  <c r="DP66" i="7"/>
  <c r="DO66" i="7" s="1"/>
  <c r="DS66" i="7"/>
  <c r="DT66" i="7" s="1"/>
  <c r="DU66" i="7" s="1"/>
  <c r="DV66" i="7" s="1"/>
  <c r="DW66" i="7" s="1"/>
  <c r="DX66" i="7" s="1"/>
  <c r="DY66" i="7" s="1"/>
  <c r="DR66" i="7"/>
  <c r="DQ66" i="7" s="1"/>
  <c r="DQ69" i="7"/>
  <c r="DR69" i="7"/>
  <c r="DS84" i="7"/>
  <c r="DS80" i="7"/>
  <c r="DR76" i="7"/>
  <c r="DQ76" i="7" s="1"/>
  <c r="DP76" i="7" s="1"/>
  <c r="DQ71" i="7"/>
  <c r="DP71" i="7"/>
  <c r="DO71" i="7" s="1"/>
  <c r="DS76" i="7"/>
  <c r="DT76" i="7" s="1"/>
  <c r="DS70" i="7"/>
  <c r="DR70" i="7" s="1"/>
  <c r="DQ70" i="7" s="1"/>
  <c r="DP70" i="7" s="1"/>
  <c r="DR59" i="7"/>
  <c r="DQ59" i="7" s="1"/>
  <c r="DP59" i="7" s="1"/>
  <c r="DO59" i="7" s="1"/>
  <c r="DS63" i="7"/>
  <c r="DS81" i="7"/>
  <c r="DR81" i="7" s="1"/>
  <c r="DQ81" i="7" s="1"/>
  <c r="DS77" i="7"/>
  <c r="DR77" i="7" s="1"/>
  <c r="DQ77" i="7" s="1"/>
  <c r="DP77" i="7" s="1"/>
  <c r="DO77" i="7" s="1"/>
  <c r="DT81" i="7"/>
  <c r="DU81" i="7" s="1"/>
  <c r="DS86" i="7"/>
  <c r="DR86" i="7" s="1"/>
  <c r="DQ86" i="7" s="1"/>
  <c r="DP86" i="7" s="1"/>
  <c r="DS99" i="7"/>
  <c r="DR99" i="7" s="1"/>
  <c r="DS88" i="7"/>
  <c r="DT88" i="7"/>
  <c r="DU88" i="7" s="1"/>
  <c r="DQ90" i="7"/>
  <c r="DP7" i="7"/>
  <c r="DS6" i="7"/>
  <c r="DR6" i="7" s="1"/>
  <c r="DS8" i="7"/>
  <c r="DR8" i="7" s="1"/>
  <c r="DS4" i="7"/>
  <c r="DT4" i="7" s="1"/>
  <c r="DS5" i="7"/>
  <c r="DV9" i="7"/>
  <c r="DW9" i="7" s="1"/>
  <c r="DS10" i="7"/>
  <c r="DR10" i="7" s="1"/>
  <c r="DT7" i="7"/>
  <c r="DR9" i="7"/>
  <c r="DU11" i="7"/>
  <c r="DS13" i="7"/>
  <c r="DR13" i="7" s="1"/>
  <c r="DS12" i="7"/>
  <c r="DR12" i="7" s="1"/>
  <c r="DS15" i="7"/>
  <c r="DU18" i="7"/>
  <c r="DV18" i="7" s="1"/>
  <c r="DW18" i="7" s="1"/>
  <c r="DX18" i="7" s="1"/>
  <c r="DY18" i="7" s="1"/>
  <c r="DZ18" i="7" s="1"/>
  <c r="EA18" i="7" s="1"/>
  <c r="EB18" i="7" s="1"/>
  <c r="EC18" i="7" s="1"/>
  <c r="ED18" i="7" s="1"/>
  <c r="EE18" i="7" s="1"/>
  <c r="EF18" i="7" s="1"/>
  <c r="DO19" i="7"/>
  <c r="DN19" i="7" s="1"/>
  <c r="DM19" i="7" s="1"/>
  <c r="DS17" i="7"/>
  <c r="DR17" i="7" s="1"/>
  <c r="DQ17" i="7" s="1"/>
  <c r="DP17" i="7" s="1"/>
  <c r="DO17" i="7" s="1"/>
  <c r="EE17" i="7"/>
  <c r="EF17" i="7" s="1"/>
  <c r="EG17" i="7" s="1"/>
  <c r="EH17" i="7" s="1"/>
  <c r="EI17" i="7" s="1"/>
  <c r="EJ17" i="7" s="1"/>
  <c r="EK17" i="7" s="1"/>
  <c r="EL17" i="7" s="1"/>
  <c r="EM17" i="7" s="1"/>
  <c r="EN17" i="7" s="1"/>
  <c r="EO17" i="7" s="1"/>
  <c r="EP17" i="7" s="1"/>
  <c r="EQ17" i="7" s="1"/>
  <c r="ER17" i="7" s="1"/>
  <c r="ES17" i="7" s="1"/>
  <c r="ET17" i="7" s="1"/>
  <c r="EU17" i="7" s="1"/>
  <c r="EV17" i="7" s="1"/>
  <c r="EW17" i="7" s="1"/>
  <c r="EX17" i="7" s="1"/>
  <c r="EY17" i="7" s="1"/>
  <c r="EZ17" i="7" s="1"/>
  <c r="FA17" i="7" s="1"/>
  <c r="FB17" i="7" s="1"/>
  <c r="FC17" i="7" s="1"/>
  <c r="FD17" i="7" s="1"/>
  <c r="FE17" i="7" s="1"/>
  <c r="FF17" i="7" s="1"/>
  <c r="FG17" i="7" s="1"/>
  <c r="FH17" i="7" s="1"/>
  <c r="FI17" i="7" s="1"/>
  <c r="FJ17" i="7" s="1"/>
  <c r="FK17" i="7" s="1"/>
  <c r="FL17" i="7" s="1"/>
  <c r="FM17" i="7" s="1"/>
  <c r="FN17" i="7" s="1"/>
  <c r="FO17" i="7" s="1"/>
  <c r="FP17" i="7" s="1"/>
  <c r="FQ17" i="7" s="1"/>
  <c r="FR17" i="7" s="1"/>
  <c r="FS17" i="7" s="1"/>
  <c r="FT17" i="7" s="1"/>
  <c r="FU17" i="7" s="1"/>
  <c r="FV17" i="7" s="1"/>
  <c r="FW17" i="7" s="1"/>
  <c r="FX17" i="7" s="1"/>
  <c r="FY17" i="7" s="1"/>
  <c r="FZ17" i="7" s="1"/>
  <c r="GA17" i="7" s="1"/>
  <c r="GB17" i="7" s="1"/>
  <c r="GC17" i="7" s="1"/>
  <c r="GD17" i="7" s="1"/>
  <c r="GE17" i="7" s="1"/>
  <c r="GF17" i="7" s="1"/>
  <c r="GG17" i="7" s="1"/>
  <c r="GH17" i="7" s="1"/>
  <c r="GI17" i="7" s="1"/>
  <c r="GJ17" i="7" s="1"/>
  <c r="GK17" i="7" s="1"/>
  <c r="GL17" i="7" s="1"/>
  <c r="GM17" i="7" s="1"/>
  <c r="GN17" i="7" s="1"/>
  <c r="GO17" i="7" s="1"/>
  <c r="GP17" i="7" s="1"/>
  <c r="GQ17" i="7" s="1"/>
  <c r="GR17" i="7" s="1"/>
  <c r="GS17" i="7" s="1"/>
  <c r="GT17" i="7" s="1"/>
  <c r="GU17" i="7" s="1"/>
  <c r="GV17" i="7" s="1"/>
  <c r="GW17" i="7" s="1"/>
  <c r="GX17" i="7" s="1"/>
  <c r="GY17" i="7" s="1"/>
  <c r="GZ17" i="7" s="1"/>
  <c r="HA17" i="7" s="1"/>
  <c r="HB17" i="7" s="1"/>
  <c r="HC17" i="7" s="1"/>
  <c r="HD17" i="7" s="1"/>
  <c r="HE17" i="7" s="1"/>
  <c r="HF17" i="7" s="1"/>
  <c r="HG17" i="7" s="1"/>
  <c r="HH17" i="7" s="1"/>
  <c r="HI17" i="7" s="1"/>
  <c r="HJ17" i="7" s="1"/>
  <c r="HK17" i="7" s="1"/>
  <c r="HL17" i="7" s="1"/>
  <c r="HM17" i="7" s="1"/>
  <c r="HN17" i="7" s="1"/>
  <c r="HO17" i="7" s="1"/>
  <c r="DS19" i="7"/>
  <c r="DR19" i="7" s="1"/>
  <c r="DQ14" i="7"/>
  <c r="DP14" i="7" s="1"/>
  <c r="DO14" i="7" s="1"/>
  <c r="DN14" i="7" s="1"/>
  <c r="DM14" i="7" s="1"/>
  <c r="DT17" i="7"/>
  <c r="DU17" i="7" s="1"/>
  <c r="DV17" i="7" s="1"/>
  <c r="DS20" i="7"/>
  <c r="DR14" i="7"/>
  <c r="DT18" i="7"/>
  <c r="DT20" i="7"/>
  <c r="EF22" i="7"/>
  <c r="EG22" i="7" s="1"/>
  <c r="EH22" i="7" s="1"/>
  <c r="EI22" i="7" s="1"/>
  <c r="EJ22" i="7" s="1"/>
  <c r="EK22" i="7" s="1"/>
  <c r="EL22" i="7" s="1"/>
  <c r="EM22" i="7" s="1"/>
  <c r="EN22" i="7" s="1"/>
  <c r="EO22" i="7" s="1"/>
  <c r="EP22" i="7" s="1"/>
  <c r="EQ22" i="7" s="1"/>
  <c r="ER22" i="7" s="1"/>
  <c r="ES22" i="7" s="1"/>
  <c r="ET22" i="7" s="1"/>
  <c r="EU22" i="7" s="1"/>
  <c r="EV22" i="7" s="1"/>
  <c r="EW22" i="7" s="1"/>
  <c r="EX22" i="7" s="1"/>
  <c r="EY22" i="7" s="1"/>
  <c r="EZ22" i="7" s="1"/>
  <c r="FA22" i="7" s="1"/>
  <c r="FB22" i="7" s="1"/>
  <c r="FC22" i="7" s="1"/>
  <c r="FD22" i="7" s="1"/>
  <c r="FE22" i="7" s="1"/>
  <c r="FF22" i="7" s="1"/>
  <c r="FG22" i="7" s="1"/>
  <c r="FH22" i="7" s="1"/>
  <c r="FI22" i="7" s="1"/>
  <c r="FJ22" i="7" s="1"/>
  <c r="FK22" i="7" s="1"/>
  <c r="FL22" i="7" s="1"/>
  <c r="FM22" i="7" s="1"/>
  <c r="FN22" i="7" s="1"/>
  <c r="FO22" i="7" s="1"/>
  <c r="FP22" i="7" s="1"/>
  <c r="FQ22" i="7" s="1"/>
  <c r="FR22" i="7" s="1"/>
  <c r="FS22" i="7" s="1"/>
  <c r="FT22" i="7" s="1"/>
  <c r="FU22" i="7" s="1"/>
  <c r="FV22" i="7" s="1"/>
  <c r="FW22" i="7" s="1"/>
  <c r="FX22" i="7" s="1"/>
  <c r="FY22" i="7" s="1"/>
  <c r="FZ22" i="7" s="1"/>
  <c r="GA22" i="7" s="1"/>
  <c r="GB22" i="7" s="1"/>
  <c r="GC22" i="7" s="1"/>
  <c r="GD22" i="7" s="1"/>
  <c r="GE22" i="7" s="1"/>
  <c r="GF22" i="7" s="1"/>
  <c r="GG22" i="7" s="1"/>
  <c r="GH22" i="7" s="1"/>
  <c r="GI22" i="7" s="1"/>
  <c r="GJ22" i="7" s="1"/>
  <c r="GK22" i="7" s="1"/>
  <c r="GL22" i="7" s="1"/>
  <c r="GM22" i="7" s="1"/>
  <c r="GN22" i="7" s="1"/>
  <c r="GO22" i="7" s="1"/>
  <c r="GP22" i="7" s="1"/>
  <c r="GQ22" i="7" s="1"/>
  <c r="GR22" i="7" s="1"/>
  <c r="GS22" i="7" s="1"/>
  <c r="GT22" i="7" s="1"/>
  <c r="GU22" i="7" s="1"/>
  <c r="GV22" i="7" s="1"/>
  <c r="GW22" i="7" s="1"/>
  <c r="GX22" i="7" s="1"/>
  <c r="GY22" i="7" s="1"/>
  <c r="GZ22" i="7" s="1"/>
  <c r="HA22" i="7" s="1"/>
  <c r="HB22" i="7" s="1"/>
  <c r="HC22" i="7" s="1"/>
  <c r="HD22" i="7" s="1"/>
  <c r="HE22" i="7" s="1"/>
  <c r="HF22" i="7" s="1"/>
  <c r="HG22" i="7" s="1"/>
  <c r="HH22" i="7" s="1"/>
  <c r="HI22" i="7" s="1"/>
  <c r="HJ22" i="7" s="1"/>
  <c r="HK22" i="7" s="1"/>
  <c r="HL22" i="7" s="1"/>
  <c r="HM22" i="7" s="1"/>
  <c r="HN22" i="7" s="1"/>
  <c r="HO22" i="7" s="1"/>
  <c r="DS22" i="7"/>
  <c r="DT22" i="7" s="1"/>
  <c r="DU22" i="7" s="1"/>
  <c r="DV22" i="7" s="1"/>
  <c r="DW22" i="7" s="1"/>
  <c r="DX22" i="7" s="1"/>
  <c r="DY22" i="7" s="1"/>
  <c r="DZ22" i="7" s="1"/>
  <c r="EA22" i="7" s="1"/>
  <c r="EB22" i="7" s="1"/>
  <c r="EC22" i="7" s="1"/>
  <c r="ED22" i="7" s="1"/>
  <c r="EE22" i="7" s="1"/>
  <c r="DR22" i="7"/>
  <c r="DQ22" i="7" s="1"/>
  <c r="DP22" i="7" s="1"/>
  <c r="DO22" i="7" s="1"/>
  <c r="DN22" i="7" s="1"/>
  <c r="DM22" i="7" s="1"/>
  <c r="DL22" i="7" s="1"/>
  <c r="DK22" i="7" s="1"/>
  <c r="DJ22" i="7" s="1"/>
  <c r="DI22" i="7" s="1"/>
  <c r="DH22" i="7" s="1"/>
  <c r="DG22" i="7" s="1"/>
  <c r="DF22" i="7" s="1"/>
  <c r="DE22" i="7" s="1"/>
  <c r="DD22" i="7" s="1"/>
  <c r="DC22" i="7" s="1"/>
  <c r="DB22" i="7" s="1"/>
  <c r="DA22" i="7" s="1"/>
  <c r="CZ22" i="7" s="1"/>
  <c r="CY22" i="7" s="1"/>
  <c r="CX22" i="7" s="1"/>
  <c r="CW22" i="7" s="1"/>
  <c r="CV22" i="7" s="1"/>
  <c r="CU22" i="7" s="1"/>
  <c r="CT22" i="7" s="1"/>
  <c r="CS22" i="7" s="1"/>
  <c r="CR22" i="7" s="1"/>
  <c r="CQ22" i="7" s="1"/>
  <c r="CP22" i="7" s="1"/>
  <c r="CO22" i="7" s="1"/>
  <c r="CN22" i="7" s="1"/>
  <c r="CM22" i="7" s="1"/>
  <c r="CL22" i="7" s="1"/>
  <c r="CK22" i="7" s="1"/>
  <c r="CJ22" i="7" s="1"/>
  <c r="CI22" i="7" s="1"/>
  <c r="CH22" i="7" s="1"/>
  <c r="CG22" i="7" s="1"/>
  <c r="CF22" i="7" s="1"/>
  <c r="CE22" i="7" s="1"/>
  <c r="CD22" i="7" s="1"/>
  <c r="CC22" i="7" s="1"/>
  <c r="CB22" i="7" s="1"/>
  <c r="CA22" i="7" s="1"/>
  <c r="BZ22" i="7" s="1"/>
  <c r="BY22" i="7" s="1"/>
  <c r="BX22" i="7" s="1"/>
  <c r="BW22" i="7" s="1"/>
  <c r="BV22" i="7" s="1"/>
  <c r="BU22" i="7" s="1"/>
  <c r="BT22" i="7" s="1"/>
  <c r="BS22" i="7" s="1"/>
  <c r="BR22" i="7" s="1"/>
  <c r="BQ22" i="7" s="1"/>
  <c r="BP22" i="7" s="1"/>
  <c r="BO22" i="7" s="1"/>
  <c r="BN22" i="7" s="1"/>
  <c r="BM22" i="7" s="1"/>
  <c r="BL22" i="7" s="1"/>
  <c r="BK22" i="7" s="1"/>
  <c r="BJ22" i="7" s="1"/>
  <c r="BI22" i="7" s="1"/>
  <c r="BH22" i="7" s="1"/>
  <c r="BG22" i="7" s="1"/>
  <c r="BF22" i="7" s="1"/>
  <c r="BE22" i="7" s="1"/>
  <c r="BD22" i="7" s="1"/>
  <c r="BC22" i="7" s="1"/>
  <c r="BB22" i="7" s="1"/>
  <c r="BA22" i="7" s="1"/>
  <c r="AZ22" i="7" s="1"/>
  <c r="AY22" i="7" s="1"/>
  <c r="AX22" i="7" s="1"/>
  <c r="AW22" i="7" s="1"/>
  <c r="AV22" i="7" s="1"/>
  <c r="AU22" i="7" s="1"/>
  <c r="AT22" i="7" s="1"/>
  <c r="AS22" i="7" s="1"/>
  <c r="AR22" i="7" s="1"/>
  <c r="AQ22" i="7" s="1"/>
  <c r="AP22" i="7" s="1"/>
  <c r="AO22" i="7" s="1"/>
  <c r="AN22" i="7" s="1"/>
  <c r="AM22" i="7" s="1"/>
  <c r="AL22" i="7" s="1"/>
  <c r="AK22" i="7" s="1"/>
  <c r="AJ22" i="7" s="1"/>
  <c r="AI22" i="7" s="1"/>
  <c r="AH22" i="7" s="1"/>
  <c r="AG22" i="7" s="1"/>
  <c r="AF22" i="7" s="1"/>
  <c r="AE22" i="7" s="1"/>
  <c r="AD22" i="7" s="1"/>
  <c r="AC22" i="7" s="1"/>
  <c r="AB22" i="7" s="1"/>
  <c r="AA22" i="7" s="1"/>
  <c r="Z22" i="7" s="1"/>
  <c r="Y22" i="7" s="1"/>
  <c r="X22" i="7" s="1"/>
  <c r="W22" i="7" s="1"/>
  <c r="DT14" i="7"/>
  <c r="DU14" i="7" s="1"/>
  <c r="DV14" i="7" s="1"/>
  <c r="DR16" i="7"/>
  <c r="DQ16" i="7" s="1"/>
  <c r="DP16" i="7" s="1"/>
  <c r="DO16" i="7" s="1"/>
  <c r="DN16" i="7" s="1"/>
  <c r="DM16" i="7" s="1"/>
  <c r="DL16" i="7" s="1"/>
  <c r="DK16" i="7" s="1"/>
  <c r="DJ16" i="7" s="1"/>
  <c r="DI16" i="7" s="1"/>
  <c r="DH16" i="7" s="1"/>
  <c r="DG16" i="7" s="1"/>
  <c r="DF16" i="7" s="1"/>
  <c r="DE16" i="7" s="1"/>
  <c r="DD16" i="7" s="1"/>
  <c r="DC16" i="7" s="1"/>
  <c r="DB16" i="7" s="1"/>
  <c r="DA16" i="7" s="1"/>
  <c r="CZ16" i="7" s="1"/>
  <c r="CY16" i="7" s="1"/>
  <c r="CX16" i="7" s="1"/>
  <c r="CW16" i="7" s="1"/>
  <c r="CV16" i="7" s="1"/>
  <c r="CU16" i="7" s="1"/>
  <c r="CT16" i="7" s="1"/>
  <c r="CS16" i="7" s="1"/>
  <c r="CR16" i="7" s="1"/>
  <c r="CQ16" i="7" s="1"/>
  <c r="CP16" i="7" s="1"/>
  <c r="CO16" i="7" s="1"/>
  <c r="CN16" i="7" s="1"/>
  <c r="CM16" i="7" s="1"/>
  <c r="DW17" i="7"/>
  <c r="DX17" i="7" s="1"/>
  <c r="DY17" i="7" s="1"/>
  <c r="DT19" i="7"/>
  <c r="DU19" i="7" s="1"/>
  <c r="DV19" i="7" s="1"/>
  <c r="DW19" i="7" s="1"/>
  <c r="DX19" i="7" s="1"/>
  <c r="DY19" i="7" s="1"/>
  <c r="DZ19" i="7" s="1"/>
  <c r="EA19" i="7" s="1"/>
  <c r="EB19" i="7" s="1"/>
  <c r="EC19" i="7" s="1"/>
  <c r="ED19" i="7" s="1"/>
  <c r="DQ19" i="7"/>
  <c r="DP19" i="7"/>
  <c r="DU20" i="7"/>
  <c r="DV20" i="7" s="1"/>
  <c r="DW20" i="7" s="1"/>
  <c r="DX20" i="7" s="1"/>
  <c r="DY20" i="7" s="1"/>
  <c r="DZ20" i="7" s="1"/>
  <c r="EA20" i="7" s="1"/>
  <c r="EB20" i="7" s="1"/>
  <c r="EC20" i="7" s="1"/>
  <c r="ED20" i="7" s="1"/>
  <c r="EE20" i="7" s="1"/>
  <c r="EF20" i="7" s="1"/>
  <c r="EG20" i="7" s="1"/>
  <c r="EH20" i="7" s="1"/>
  <c r="EI20" i="7" s="1"/>
  <c r="EJ20" i="7" s="1"/>
  <c r="EK20" i="7" s="1"/>
  <c r="EL20" i="7" s="1"/>
  <c r="EM20" i="7" s="1"/>
  <c r="EN20" i="7" s="1"/>
  <c r="EO20" i="7" s="1"/>
  <c r="EP20" i="7" s="1"/>
  <c r="EQ20" i="7" s="1"/>
  <c r="ER20" i="7" s="1"/>
  <c r="ES20" i="7" s="1"/>
  <c r="ET20" i="7" s="1"/>
  <c r="EU20" i="7" s="1"/>
  <c r="DR20" i="7"/>
  <c r="DQ20" i="7" s="1"/>
  <c r="DP20" i="7" s="1"/>
  <c r="DO20" i="7" s="1"/>
  <c r="DN20" i="7" s="1"/>
  <c r="DM20" i="7" s="1"/>
  <c r="DS29" i="7"/>
  <c r="DR29" i="7" s="1"/>
  <c r="DQ29" i="7" s="1"/>
  <c r="DP29" i="7" s="1"/>
  <c r="DO29" i="7" s="1"/>
  <c r="DN29" i="7" s="1"/>
  <c r="DM29" i="7" s="1"/>
  <c r="DL29" i="7" s="1"/>
  <c r="DK29" i="7" s="1"/>
  <c r="DJ29" i="7" s="1"/>
  <c r="DI29" i="7" s="1"/>
  <c r="DH29" i="7" s="1"/>
  <c r="DG29" i="7" s="1"/>
  <c r="DF29" i="7" s="1"/>
  <c r="DE29" i="7" s="1"/>
  <c r="DD29" i="7" s="1"/>
  <c r="DC29" i="7" s="1"/>
  <c r="DB29" i="7" s="1"/>
  <c r="DA29" i="7" s="1"/>
  <c r="CZ29" i="7" s="1"/>
  <c r="CY29" i="7" s="1"/>
  <c r="CX29" i="7" s="1"/>
  <c r="CW29" i="7" s="1"/>
  <c r="CV29" i="7" s="1"/>
  <c r="CU29" i="7" s="1"/>
  <c r="CT29" i="7" s="1"/>
  <c r="CS29" i="7" s="1"/>
  <c r="CR29" i="7" s="1"/>
  <c r="CQ29" i="7" s="1"/>
  <c r="CP29" i="7" s="1"/>
  <c r="CO29" i="7" s="1"/>
  <c r="CN29" i="7" s="1"/>
  <c r="CM29" i="7" s="1"/>
  <c r="CL29" i="7" s="1"/>
  <c r="CK29" i="7" s="1"/>
  <c r="CJ29" i="7" s="1"/>
  <c r="CI29" i="7" s="1"/>
  <c r="CH29" i="7" s="1"/>
  <c r="CG29" i="7" s="1"/>
  <c r="CF29" i="7" s="1"/>
  <c r="CE29" i="7" s="1"/>
  <c r="CD29" i="7" s="1"/>
  <c r="CC29" i="7" s="1"/>
  <c r="CB29" i="7" s="1"/>
  <c r="CA29" i="7" s="1"/>
  <c r="BZ29" i="7" s="1"/>
  <c r="BY29" i="7" s="1"/>
  <c r="BX29" i="7" s="1"/>
  <c r="BW29" i="7" s="1"/>
  <c r="BV29" i="7" s="1"/>
  <c r="BU29" i="7" s="1"/>
  <c r="BT29" i="7" s="1"/>
  <c r="BS29" i="7" s="1"/>
  <c r="BR29" i="7" s="1"/>
  <c r="BQ29" i="7" s="1"/>
  <c r="BP29" i="7" s="1"/>
  <c r="BO29" i="7" s="1"/>
  <c r="BN29" i="7" s="1"/>
  <c r="BM29" i="7" s="1"/>
  <c r="BL29" i="7" s="1"/>
  <c r="BK29" i="7" s="1"/>
  <c r="BJ29" i="7" s="1"/>
  <c r="BI29" i="7" s="1"/>
  <c r="BH29" i="7" s="1"/>
  <c r="BG29" i="7" s="1"/>
  <c r="BF29" i="7" s="1"/>
  <c r="BE29" i="7" s="1"/>
  <c r="BD29" i="7" s="1"/>
  <c r="BC29" i="7" s="1"/>
  <c r="BB29" i="7" s="1"/>
  <c r="BA29" i="7" s="1"/>
  <c r="AZ29" i="7" s="1"/>
  <c r="AY29" i="7" s="1"/>
  <c r="AX29" i="7" s="1"/>
  <c r="AW29" i="7" s="1"/>
  <c r="AV29" i="7" s="1"/>
  <c r="AU29" i="7" s="1"/>
  <c r="AT29" i="7" s="1"/>
  <c r="AS29" i="7" s="1"/>
  <c r="AR29" i="7" s="1"/>
  <c r="AQ29" i="7" s="1"/>
  <c r="AP29" i="7" s="1"/>
  <c r="AO29" i="7" s="1"/>
  <c r="AN29" i="7" s="1"/>
  <c r="AM29" i="7" s="1"/>
  <c r="AL29" i="7" s="1"/>
  <c r="AK29" i="7" s="1"/>
  <c r="AJ29" i="7" s="1"/>
  <c r="AI29" i="7" s="1"/>
  <c r="AH29" i="7" s="1"/>
  <c r="AG29" i="7" s="1"/>
  <c r="AF29" i="7" s="1"/>
  <c r="AE29" i="7" s="1"/>
  <c r="AD29" i="7" s="1"/>
  <c r="AC29" i="7" s="1"/>
  <c r="AB29" i="7" s="1"/>
  <c r="AA29" i="7" s="1"/>
  <c r="Z29" i="7" s="1"/>
  <c r="Y29" i="7" s="1"/>
  <c r="X29" i="7" s="1"/>
  <c r="W29" i="7" s="1"/>
  <c r="DU43" i="7"/>
  <c r="DV43" i="7" s="1"/>
  <c r="DW43" i="7" s="1"/>
  <c r="DX43" i="7" s="1"/>
  <c r="DY43" i="7" s="1"/>
  <c r="DZ43" i="7" s="1"/>
  <c r="EA43" i="7" s="1"/>
  <c r="EB43" i="7" s="1"/>
  <c r="EC43" i="7" s="1"/>
  <c r="ED43" i="7" s="1"/>
  <c r="EE43" i="7" s="1"/>
  <c r="EF43" i="7" s="1"/>
  <c r="EG43" i="7" s="1"/>
  <c r="EH43" i="7" s="1"/>
  <c r="EI43" i="7" s="1"/>
  <c r="EJ43" i="7" s="1"/>
  <c r="EK43" i="7" s="1"/>
  <c r="EL43" i="7" s="1"/>
  <c r="EM43" i="7" s="1"/>
  <c r="EN43" i="7" s="1"/>
  <c r="EO43" i="7" s="1"/>
  <c r="EP43" i="7" s="1"/>
  <c r="EQ43" i="7" s="1"/>
  <c r="ER43" i="7" s="1"/>
  <c r="ES43" i="7" s="1"/>
  <c r="ET43" i="7" s="1"/>
  <c r="EU43" i="7" s="1"/>
  <c r="EV43" i="7" s="1"/>
  <c r="EW43" i="7" s="1"/>
  <c r="EX43" i="7" s="1"/>
  <c r="EY43" i="7" s="1"/>
  <c r="EZ43" i="7" s="1"/>
  <c r="FA43" i="7" s="1"/>
  <c r="FB43" i="7" s="1"/>
  <c r="FC43" i="7" s="1"/>
  <c r="FD43" i="7" s="1"/>
  <c r="FE43" i="7" s="1"/>
  <c r="FF43" i="7" s="1"/>
  <c r="FG43" i="7" s="1"/>
  <c r="FH43" i="7" s="1"/>
  <c r="FI43" i="7" s="1"/>
  <c r="FJ43" i="7" s="1"/>
  <c r="FK43" i="7" s="1"/>
  <c r="FL43" i="7" s="1"/>
  <c r="FM43" i="7" s="1"/>
  <c r="FN43" i="7" s="1"/>
  <c r="FO43" i="7" s="1"/>
  <c r="FP43" i="7" s="1"/>
  <c r="FQ43" i="7" s="1"/>
  <c r="FR43" i="7" s="1"/>
  <c r="FS43" i="7" s="1"/>
  <c r="FT43" i="7" s="1"/>
  <c r="FU43" i="7" s="1"/>
  <c r="FV43" i="7" s="1"/>
  <c r="FW43" i="7" s="1"/>
  <c r="FX43" i="7" s="1"/>
  <c r="FY43" i="7" s="1"/>
  <c r="FZ43" i="7" s="1"/>
  <c r="GA43" i="7" s="1"/>
  <c r="GB43" i="7" s="1"/>
  <c r="GC43" i="7" s="1"/>
  <c r="GD43" i="7" s="1"/>
  <c r="GE43" i="7" s="1"/>
  <c r="GF43" i="7" s="1"/>
  <c r="GG43" i="7" s="1"/>
  <c r="GH43" i="7" s="1"/>
  <c r="GI43" i="7" s="1"/>
  <c r="GJ43" i="7" s="1"/>
  <c r="GK43" i="7" s="1"/>
  <c r="GL43" i="7" s="1"/>
  <c r="GM43" i="7" s="1"/>
  <c r="GN43" i="7" s="1"/>
  <c r="GO43" i="7" s="1"/>
  <c r="GP43" i="7" s="1"/>
  <c r="GQ43" i="7" s="1"/>
  <c r="GR43" i="7" s="1"/>
  <c r="GS43" i="7" s="1"/>
  <c r="GT43" i="7" s="1"/>
  <c r="GU43" i="7" s="1"/>
  <c r="GV43" i="7" s="1"/>
  <c r="GW43" i="7" s="1"/>
  <c r="GX43" i="7" s="1"/>
  <c r="GY43" i="7" s="1"/>
  <c r="GZ43" i="7" s="1"/>
  <c r="HA43" i="7" s="1"/>
  <c r="HB43" i="7" s="1"/>
  <c r="HC43" i="7" s="1"/>
  <c r="HD43" i="7" s="1"/>
  <c r="HE43" i="7" s="1"/>
  <c r="HF43" i="7" s="1"/>
  <c r="HG43" i="7" s="1"/>
  <c r="HH43" i="7" s="1"/>
  <c r="HI43" i="7" s="1"/>
  <c r="HJ43" i="7" s="1"/>
  <c r="HK43" i="7" s="1"/>
  <c r="HL43" i="7" s="1"/>
  <c r="HM43" i="7" s="1"/>
  <c r="HN43" i="7" s="1"/>
  <c r="HO43" i="7" s="1"/>
  <c r="DT43" i="7"/>
  <c r="DS43" i="7"/>
  <c r="DR43" i="7"/>
  <c r="DQ43" i="7" s="1"/>
  <c r="DP43" i="7" s="1"/>
  <c r="DO43" i="7" s="1"/>
  <c r="DN43" i="7" s="1"/>
  <c r="DM43" i="7" s="1"/>
  <c r="DL43" i="7" s="1"/>
  <c r="DK43" i="7" s="1"/>
  <c r="DJ43" i="7" s="1"/>
  <c r="DI43" i="7" s="1"/>
  <c r="DH43" i="7" s="1"/>
  <c r="DG43" i="7" s="1"/>
  <c r="DF43" i="7" s="1"/>
  <c r="DE43" i="7" s="1"/>
  <c r="DD43" i="7" s="1"/>
  <c r="DC43" i="7" s="1"/>
  <c r="DB43" i="7" s="1"/>
  <c r="DA43" i="7" s="1"/>
  <c r="CZ43" i="7" s="1"/>
  <c r="CY43" i="7" s="1"/>
  <c r="CX43" i="7" s="1"/>
  <c r="CW43" i="7" s="1"/>
  <c r="CV43" i="7" s="1"/>
  <c r="CU43" i="7" s="1"/>
  <c r="CT43" i="7" s="1"/>
  <c r="CS43" i="7" s="1"/>
  <c r="CR43" i="7" s="1"/>
  <c r="CQ43" i="7" s="1"/>
  <c r="CP43" i="7" s="1"/>
  <c r="CO43" i="7" s="1"/>
  <c r="CN43" i="7" s="1"/>
  <c r="CM43" i="7" s="1"/>
  <c r="CL43" i="7" s="1"/>
  <c r="CK43" i="7" s="1"/>
  <c r="CJ43" i="7" s="1"/>
  <c r="CI43" i="7" s="1"/>
  <c r="CH43" i="7" s="1"/>
  <c r="CG43" i="7" s="1"/>
  <c r="CF43" i="7" s="1"/>
  <c r="CE43" i="7" s="1"/>
  <c r="CD43" i="7" s="1"/>
  <c r="CC43" i="7" s="1"/>
  <c r="CB43" i="7" s="1"/>
  <c r="CA43" i="7" s="1"/>
  <c r="BZ43" i="7" s="1"/>
  <c r="BY43" i="7" s="1"/>
  <c r="BX43" i="7" s="1"/>
  <c r="BW43" i="7" s="1"/>
  <c r="BV43" i="7" s="1"/>
  <c r="BU43" i="7" s="1"/>
  <c r="BT43" i="7" s="1"/>
  <c r="BS43" i="7" s="1"/>
  <c r="BR43" i="7" s="1"/>
  <c r="BQ43" i="7" s="1"/>
  <c r="BP43" i="7" s="1"/>
  <c r="BO43" i="7" s="1"/>
  <c r="BN43" i="7" s="1"/>
  <c r="BM43" i="7" s="1"/>
  <c r="BL43" i="7" s="1"/>
  <c r="BK43" i="7" s="1"/>
  <c r="BJ43" i="7" s="1"/>
  <c r="BI43" i="7" s="1"/>
  <c r="BH43" i="7" s="1"/>
  <c r="BG43" i="7" s="1"/>
  <c r="BF43" i="7" s="1"/>
  <c r="BE43" i="7" s="1"/>
  <c r="BD43" i="7" s="1"/>
  <c r="BC43" i="7" s="1"/>
  <c r="BB43" i="7" s="1"/>
  <c r="BA43" i="7" s="1"/>
  <c r="AZ43" i="7" s="1"/>
  <c r="AY43" i="7" s="1"/>
  <c r="AX43" i="7" s="1"/>
  <c r="AW43" i="7" s="1"/>
  <c r="AV43" i="7" s="1"/>
  <c r="AU43" i="7" s="1"/>
  <c r="AT43" i="7" s="1"/>
  <c r="AS43" i="7" s="1"/>
  <c r="AR43" i="7" s="1"/>
  <c r="AQ43" i="7" s="1"/>
  <c r="AP43" i="7" s="1"/>
  <c r="AO43" i="7" s="1"/>
  <c r="AN43" i="7" s="1"/>
  <c r="AM43" i="7" s="1"/>
  <c r="AL43" i="7" s="1"/>
  <c r="AK43" i="7" s="1"/>
  <c r="AJ43" i="7" s="1"/>
  <c r="AI43" i="7" s="1"/>
  <c r="AH43" i="7" s="1"/>
  <c r="AG43" i="7" s="1"/>
  <c r="AF43" i="7" s="1"/>
  <c r="AE43" i="7" s="1"/>
  <c r="AD43" i="7" s="1"/>
  <c r="AC43" i="7" s="1"/>
  <c r="AB43" i="7" s="1"/>
  <c r="AA43" i="7" s="1"/>
  <c r="Z43" i="7" s="1"/>
  <c r="Y43" i="7" s="1"/>
  <c r="X43" i="7" s="1"/>
  <c r="W43" i="7" s="1"/>
  <c r="DW14" i="7"/>
  <c r="DU16" i="7"/>
  <c r="DN17" i="7"/>
  <c r="DM17" i="7" s="1"/>
  <c r="DL17" i="7" s="1"/>
  <c r="DK17" i="7" s="1"/>
  <c r="DJ17" i="7" s="1"/>
  <c r="DI17" i="7" s="1"/>
  <c r="DH17" i="7" s="1"/>
  <c r="DG17" i="7" s="1"/>
  <c r="DF17" i="7" s="1"/>
  <c r="DE17" i="7" s="1"/>
  <c r="DD17" i="7" s="1"/>
  <c r="DC17" i="7" s="1"/>
  <c r="DB17" i="7" s="1"/>
  <c r="DA17" i="7" s="1"/>
  <c r="CZ17" i="7" s="1"/>
  <c r="CY17" i="7" s="1"/>
  <c r="CX17" i="7" s="1"/>
  <c r="CW17" i="7" s="1"/>
  <c r="CV17" i="7" s="1"/>
  <c r="CU17" i="7" s="1"/>
  <c r="CT17" i="7" s="1"/>
  <c r="CS17" i="7" s="1"/>
  <c r="CR17" i="7" s="1"/>
  <c r="CQ17" i="7" s="1"/>
  <c r="CP17" i="7" s="1"/>
  <c r="CO17" i="7" s="1"/>
  <c r="CN17" i="7" s="1"/>
  <c r="CM17" i="7" s="1"/>
  <c r="CL17" i="7" s="1"/>
  <c r="CK17" i="7" s="1"/>
  <c r="CJ17" i="7" s="1"/>
  <c r="CI17" i="7" s="1"/>
  <c r="CH17" i="7" s="1"/>
  <c r="CG17" i="7" s="1"/>
  <c r="CF17" i="7" s="1"/>
  <c r="CE17" i="7" s="1"/>
  <c r="CD17" i="7" s="1"/>
  <c r="CC17" i="7" s="1"/>
  <c r="CB17" i="7" s="1"/>
  <c r="CA17" i="7" s="1"/>
  <c r="BZ17" i="7" s="1"/>
  <c r="BY17" i="7" s="1"/>
  <c r="BX17" i="7" s="1"/>
  <c r="BW17" i="7" s="1"/>
  <c r="BV17" i="7" s="1"/>
  <c r="BU17" i="7" s="1"/>
  <c r="BT17" i="7" s="1"/>
  <c r="BS17" i="7" s="1"/>
  <c r="BR17" i="7" s="1"/>
  <c r="BQ17" i="7" s="1"/>
  <c r="BP17" i="7" s="1"/>
  <c r="BO17" i="7" s="1"/>
  <c r="BN17" i="7" s="1"/>
  <c r="BM17" i="7" s="1"/>
  <c r="BL17" i="7" s="1"/>
  <c r="BK17" i="7" s="1"/>
  <c r="BJ17" i="7" s="1"/>
  <c r="BI17" i="7" s="1"/>
  <c r="BH17" i="7" s="1"/>
  <c r="BG17" i="7" s="1"/>
  <c r="BF17" i="7" s="1"/>
  <c r="BE17" i="7" s="1"/>
  <c r="BD17" i="7" s="1"/>
  <c r="BC17" i="7" s="1"/>
  <c r="BB17" i="7" s="1"/>
  <c r="BA17" i="7" s="1"/>
  <c r="AZ17" i="7" s="1"/>
  <c r="AY17" i="7" s="1"/>
  <c r="AX17" i="7" s="1"/>
  <c r="AW17" i="7" s="1"/>
  <c r="AV17" i="7" s="1"/>
  <c r="AU17" i="7" s="1"/>
  <c r="AT17" i="7" s="1"/>
  <c r="AS17" i="7" s="1"/>
  <c r="AR17" i="7" s="1"/>
  <c r="AQ17" i="7" s="1"/>
  <c r="AP17" i="7" s="1"/>
  <c r="AO17" i="7" s="1"/>
  <c r="AN17" i="7" s="1"/>
  <c r="AM17" i="7" s="1"/>
  <c r="AL17" i="7" s="1"/>
  <c r="AK17" i="7" s="1"/>
  <c r="AJ17" i="7" s="1"/>
  <c r="AI17" i="7" s="1"/>
  <c r="AH17" i="7" s="1"/>
  <c r="AG17" i="7" s="1"/>
  <c r="AF17" i="7" s="1"/>
  <c r="AE17" i="7" s="1"/>
  <c r="AD17" i="7" s="1"/>
  <c r="AC17" i="7" s="1"/>
  <c r="AB17" i="7" s="1"/>
  <c r="AA17" i="7" s="1"/>
  <c r="Z17" i="7" s="1"/>
  <c r="Y17" i="7" s="1"/>
  <c r="X17" i="7" s="1"/>
  <c r="W17" i="7" s="1"/>
  <c r="DZ17" i="7"/>
  <c r="EA17" i="7" s="1"/>
  <c r="EB17" i="7" s="1"/>
  <c r="EC17" i="7" s="1"/>
  <c r="ED17" i="7" s="1"/>
  <c r="DK19" i="7"/>
  <c r="DJ19" i="7" s="1"/>
  <c r="DI19" i="7" s="1"/>
  <c r="DH19" i="7" s="1"/>
  <c r="DG19" i="7" s="1"/>
  <c r="DF19" i="7" s="1"/>
  <c r="DE19" i="7" s="1"/>
  <c r="DD19" i="7" s="1"/>
  <c r="DC19" i="7" s="1"/>
  <c r="DB19" i="7" s="1"/>
  <c r="DA19" i="7" s="1"/>
  <c r="CZ19" i="7" s="1"/>
  <c r="CY19" i="7" s="1"/>
  <c r="CX19" i="7" s="1"/>
  <c r="CW19" i="7" s="1"/>
  <c r="CV19" i="7" s="1"/>
  <c r="CU19" i="7" s="1"/>
  <c r="CT19" i="7" s="1"/>
  <c r="CS19" i="7" s="1"/>
  <c r="CR19" i="7" s="1"/>
  <c r="CQ19" i="7" s="1"/>
  <c r="CP19" i="7" s="1"/>
  <c r="CO19" i="7" s="1"/>
  <c r="CN19" i="7" s="1"/>
  <c r="CM19" i="7" s="1"/>
  <c r="CL19" i="7" s="1"/>
  <c r="CK19" i="7" s="1"/>
  <c r="CJ19" i="7" s="1"/>
  <c r="CI19" i="7" s="1"/>
  <c r="CH19" i="7" s="1"/>
  <c r="CG19" i="7" s="1"/>
  <c r="CF19" i="7" s="1"/>
  <c r="CE19" i="7" s="1"/>
  <c r="CD19" i="7" s="1"/>
  <c r="CC19" i="7" s="1"/>
  <c r="CB19" i="7" s="1"/>
  <c r="CA19" i="7" s="1"/>
  <c r="BZ19" i="7" s="1"/>
  <c r="BY19" i="7" s="1"/>
  <c r="BX19" i="7" s="1"/>
  <c r="BW19" i="7" s="1"/>
  <c r="BV19" i="7" s="1"/>
  <c r="BU19" i="7" s="1"/>
  <c r="BT19" i="7" s="1"/>
  <c r="BS19" i="7" s="1"/>
  <c r="BR19" i="7" s="1"/>
  <c r="BQ19" i="7" s="1"/>
  <c r="BP19" i="7" s="1"/>
  <c r="BO19" i="7" s="1"/>
  <c r="BN19" i="7" s="1"/>
  <c r="BM19" i="7" s="1"/>
  <c r="BL19" i="7" s="1"/>
  <c r="BK19" i="7" s="1"/>
  <c r="BJ19" i="7" s="1"/>
  <c r="BI19" i="7" s="1"/>
  <c r="BH19" i="7" s="1"/>
  <c r="BG19" i="7" s="1"/>
  <c r="BF19" i="7" s="1"/>
  <c r="BE19" i="7" s="1"/>
  <c r="BD19" i="7" s="1"/>
  <c r="BC19" i="7" s="1"/>
  <c r="BB19" i="7" s="1"/>
  <c r="BA19" i="7" s="1"/>
  <c r="AZ19" i="7" s="1"/>
  <c r="AY19" i="7" s="1"/>
  <c r="AX19" i="7" s="1"/>
  <c r="AW19" i="7" s="1"/>
  <c r="AV19" i="7" s="1"/>
  <c r="AU19" i="7" s="1"/>
  <c r="AT19" i="7" s="1"/>
  <c r="AS19" i="7" s="1"/>
  <c r="AR19" i="7" s="1"/>
  <c r="AQ19" i="7" s="1"/>
  <c r="AP19" i="7" s="1"/>
  <c r="AO19" i="7" s="1"/>
  <c r="AN19" i="7" s="1"/>
  <c r="AM19" i="7" s="1"/>
  <c r="AL19" i="7" s="1"/>
  <c r="AK19" i="7" s="1"/>
  <c r="AJ19" i="7" s="1"/>
  <c r="AI19" i="7" s="1"/>
  <c r="AH19" i="7" s="1"/>
  <c r="AG19" i="7" s="1"/>
  <c r="AF19" i="7" s="1"/>
  <c r="AE19" i="7" s="1"/>
  <c r="AD19" i="7" s="1"/>
  <c r="AC19" i="7" s="1"/>
  <c r="AB19" i="7" s="1"/>
  <c r="AA19" i="7" s="1"/>
  <c r="Z19" i="7" s="1"/>
  <c r="Y19" i="7" s="1"/>
  <c r="X19" i="7" s="1"/>
  <c r="W19" i="7" s="1"/>
  <c r="DK20" i="7"/>
  <c r="DJ20" i="7" s="1"/>
  <c r="DI20" i="7" s="1"/>
  <c r="DH20" i="7" s="1"/>
  <c r="DG20" i="7" s="1"/>
  <c r="DF20" i="7" s="1"/>
  <c r="DE20" i="7" s="1"/>
  <c r="DD20" i="7" s="1"/>
  <c r="DC20" i="7" s="1"/>
  <c r="DB20" i="7" s="1"/>
  <c r="DA20" i="7" s="1"/>
  <c r="CZ20" i="7" s="1"/>
  <c r="CY20" i="7" s="1"/>
  <c r="CX20" i="7" s="1"/>
  <c r="CW20" i="7" s="1"/>
  <c r="CV20" i="7" s="1"/>
  <c r="CU20" i="7" s="1"/>
  <c r="CT20" i="7" s="1"/>
  <c r="CS20" i="7" s="1"/>
  <c r="CR20" i="7" s="1"/>
  <c r="CQ20" i="7" s="1"/>
  <c r="CP20" i="7" s="1"/>
  <c r="CO20" i="7" s="1"/>
  <c r="CN20" i="7" s="1"/>
  <c r="CM20" i="7" s="1"/>
  <c r="CL20" i="7" s="1"/>
  <c r="CK20" i="7" s="1"/>
  <c r="CJ20" i="7" s="1"/>
  <c r="CI20" i="7" s="1"/>
  <c r="CH20" i="7" s="1"/>
  <c r="CG20" i="7" s="1"/>
  <c r="CF20" i="7" s="1"/>
  <c r="CE20" i="7" s="1"/>
  <c r="CD20" i="7" s="1"/>
  <c r="CC20" i="7" s="1"/>
  <c r="CB20" i="7" s="1"/>
  <c r="CA20" i="7" s="1"/>
  <c r="BZ20" i="7" s="1"/>
  <c r="BY20" i="7" s="1"/>
  <c r="BX20" i="7" s="1"/>
  <c r="BW20" i="7" s="1"/>
  <c r="BV20" i="7" s="1"/>
  <c r="BU20" i="7" s="1"/>
  <c r="BT20" i="7" s="1"/>
  <c r="BS20" i="7" s="1"/>
  <c r="BR20" i="7" s="1"/>
  <c r="BQ20" i="7" s="1"/>
  <c r="BP20" i="7" s="1"/>
  <c r="BO20" i="7" s="1"/>
  <c r="BN20" i="7" s="1"/>
  <c r="BM20" i="7" s="1"/>
  <c r="BL20" i="7" s="1"/>
  <c r="BK20" i="7" s="1"/>
  <c r="BJ20" i="7" s="1"/>
  <c r="BI20" i="7" s="1"/>
  <c r="BH20" i="7" s="1"/>
  <c r="BG20" i="7" s="1"/>
  <c r="BF20" i="7" s="1"/>
  <c r="BE20" i="7" s="1"/>
  <c r="BD20" i="7" s="1"/>
  <c r="BC20" i="7" s="1"/>
  <c r="BB20" i="7" s="1"/>
  <c r="BA20" i="7" s="1"/>
  <c r="AZ20" i="7" s="1"/>
  <c r="AY20" i="7" s="1"/>
  <c r="AX20" i="7" s="1"/>
  <c r="AW20" i="7" s="1"/>
  <c r="AV20" i="7" s="1"/>
  <c r="AU20" i="7" s="1"/>
  <c r="AT20" i="7" s="1"/>
  <c r="AS20" i="7" s="1"/>
  <c r="AR20" i="7" s="1"/>
  <c r="AQ20" i="7" s="1"/>
  <c r="AP20" i="7" s="1"/>
  <c r="AO20" i="7" s="1"/>
  <c r="AN20" i="7" s="1"/>
  <c r="AM20" i="7" s="1"/>
  <c r="AL20" i="7" s="1"/>
  <c r="AK20" i="7" s="1"/>
  <c r="AJ20" i="7" s="1"/>
  <c r="AI20" i="7" s="1"/>
  <c r="AH20" i="7" s="1"/>
  <c r="AG20" i="7" s="1"/>
  <c r="AF20" i="7" s="1"/>
  <c r="AE20" i="7" s="1"/>
  <c r="AD20" i="7" s="1"/>
  <c r="AC20" i="7" s="1"/>
  <c r="AB20" i="7" s="1"/>
  <c r="AA20" i="7" s="1"/>
  <c r="Z20" i="7" s="1"/>
  <c r="Y20" i="7" s="1"/>
  <c r="X20" i="7" s="1"/>
  <c r="W20" i="7" s="1"/>
  <c r="DL14" i="7"/>
  <c r="DK14" i="7" s="1"/>
  <c r="DJ14" i="7" s="1"/>
  <c r="DI14" i="7" s="1"/>
  <c r="DH14" i="7" s="1"/>
  <c r="DG14" i="7" s="1"/>
  <c r="DF14" i="7" s="1"/>
  <c r="DE14" i="7" s="1"/>
  <c r="DD14" i="7" s="1"/>
  <c r="DC14" i="7" s="1"/>
  <c r="DB14" i="7" s="1"/>
  <c r="DA14" i="7" s="1"/>
  <c r="CZ14" i="7" s="1"/>
  <c r="CY14" i="7" s="1"/>
  <c r="CX14" i="7" s="1"/>
  <c r="CW14" i="7" s="1"/>
  <c r="CV14" i="7" s="1"/>
  <c r="CU14" i="7" s="1"/>
  <c r="CT14" i="7" s="1"/>
  <c r="CS14" i="7" s="1"/>
  <c r="CR14" i="7" s="1"/>
  <c r="CQ14" i="7" s="1"/>
  <c r="CP14" i="7" s="1"/>
  <c r="CO14" i="7" s="1"/>
  <c r="CN14" i="7" s="1"/>
  <c r="CM14" i="7" s="1"/>
  <c r="CL14" i="7" s="1"/>
  <c r="CK14" i="7" s="1"/>
  <c r="CJ14" i="7" s="1"/>
  <c r="CI14" i="7" s="1"/>
  <c r="CH14" i="7" s="1"/>
  <c r="CG14" i="7" s="1"/>
  <c r="CF14" i="7" s="1"/>
  <c r="CE14" i="7" s="1"/>
  <c r="CD14" i="7" s="1"/>
  <c r="CC14" i="7" s="1"/>
  <c r="CB14" i="7" s="1"/>
  <c r="CA14" i="7" s="1"/>
  <c r="BZ14" i="7" s="1"/>
  <c r="BY14" i="7" s="1"/>
  <c r="BX14" i="7" s="1"/>
  <c r="BW14" i="7" s="1"/>
  <c r="BV14" i="7" s="1"/>
  <c r="BU14" i="7" s="1"/>
  <c r="BT14" i="7" s="1"/>
  <c r="BS14" i="7" s="1"/>
  <c r="BR14" i="7" s="1"/>
  <c r="BQ14" i="7" s="1"/>
  <c r="BP14" i="7" s="1"/>
  <c r="BO14" i="7" s="1"/>
  <c r="BN14" i="7" s="1"/>
  <c r="BM14" i="7" s="1"/>
  <c r="BL14" i="7" s="1"/>
  <c r="BK14" i="7" s="1"/>
  <c r="BJ14" i="7" s="1"/>
  <c r="BI14" i="7" s="1"/>
  <c r="BH14" i="7" s="1"/>
  <c r="BG14" i="7" s="1"/>
  <c r="BF14" i="7" s="1"/>
  <c r="BE14" i="7" s="1"/>
  <c r="BD14" i="7" s="1"/>
  <c r="BC14" i="7" s="1"/>
  <c r="BB14" i="7" s="1"/>
  <c r="BA14" i="7" s="1"/>
  <c r="AZ14" i="7" s="1"/>
  <c r="AY14" i="7" s="1"/>
  <c r="AX14" i="7" s="1"/>
  <c r="AW14" i="7" s="1"/>
  <c r="AV14" i="7" s="1"/>
  <c r="AU14" i="7" s="1"/>
  <c r="AT14" i="7" s="1"/>
  <c r="AS14" i="7" s="1"/>
  <c r="AR14" i="7" s="1"/>
  <c r="AQ14" i="7" s="1"/>
  <c r="AP14" i="7" s="1"/>
  <c r="AO14" i="7" s="1"/>
  <c r="AN14" i="7" s="1"/>
  <c r="AM14" i="7" s="1"/>
  <c r="AL14" i="7" s="1"/>
  <c r="AK14" i="7" s="1"/>
  <c r="AJ14" i="7" s="1"/>
  <c r="AI14" i="7" s="1"/>
  <c r="AH14" i="7" s="1"/>
  <c r="AG14" i="7" s="1"/>
  <c r="AF14" i="7" s="1"/>
  <c r="AE14" i="7" s="1"/>
  <c r="AD14" i="7" s="1"/>
  <c r="AC14" i="7" s="1"/>
  <c r="AB14" i="7" s="1"/>
  <c r="AA14" i="7" s="1"/>
  <c r="Z14" i="7" s="1"/>
  <c r="Y14" i="7" s="1"/>
  <c r="X14" i="7" s="1"/>
  <c r="W14" i="7" s="1"/>
  <c r="DX14" i="7"/>
  <c r="DY14" i="7" s="1"/>
  <c r="DZ14" i="7" s="1"/>
  <c r="EA14" i="7" s="1"/>
  <c r="EB14" i="7" s="1"/>
  <c r="EC14" i="7" s="1"/>
  <c r="ED14" i="7" s="1"/>
  <c r="EE14" i="7" s="1"/>
  <c r="EF14" i="7" s="1"/>
  <c r="EG14" i="7" s="1"/>
  <c r="EH14" i="7" s="1"/>
  <c r="EI14" i="7" s="1"/>
  <c r="EJ14" i="7" s="1"/>
  <c r="EK14" i="7" s="1"/>
  <c r="EL14" i="7" s="1"/>
  <c r="EM14" i="7" s="1"/>
  <c r="EN14" i="7" s="1"/>
  <c r="EO14" i="7" s="1"/>
  <c r="EP14" i="7" s="1"/>
  <c r="EQ14" i="7" s="1"/>
  <c r="ER14" i="7" s="1"/>
  <c r="ES14" i="7" s="1"/>
  <c r="ET14" i="7" s="1"/>
  <c r="EU14" i="7" s="1"/>
  <c r="EV14" i="7" s="1"/>
  <c r="EW14" i="7" s="1"/>
  <c r="EX14" i="7" s="1"/>
  <c r="EY14" i="7" s="1"/>
  <c r="EZ14" i="7" s="1"/>
  <c r="FA14" i="7" s="1"/>
  <c r="FB14" i="7" s="1"/>
  <c r="FC14" i="7" s="1"/>
  <c r="FD14" i="7" s="1"/>
  <c r="FE14" i="7" s="1"/>
  <c r="FF14" i="7" s="1"/>
  <c r="FG14" i="7" s="1"/>
  <c r="FH14" i="7" s="1"/>
  <c r="FI14" i="7" s="1"/>
  <c r="FJ14" i="7" s="1"/>
  <c r="FK14" i="7" s="1"/>
  <c r="FL14" i="7" s="1"/>
  <c r="FM14" i="7" s="1"/>
  <c r="FN14" i="7" s="1"/>
  <c r="FO14" i="7" s="1"/>
  <c r="FP14" i="7" s="1"/>
  <c r="FQ14" i="7" s="1"/>
  <c r="FR14" i="7" s="1"/>
  <c r="FS14" i="7" s="1"/>
  <c r="FT14" i="7" s="1"/>
  <c r="FU14" i="7" s="1"/>
  <c r="FV14" i="7" s="1"/>
  <c r="FW14" i="7" s="1"/>
  <c r="FX14" i="7" s="1"/>
  <c r="FY14" i="7" s="1"/>
  <c r="FZ14" i="7" s="1"/>
  <c r="GA14" i="7" s="1"/>
  <c r="GB14" i="7" s="1"/>
  <c r="GC14" i="7" s="1"/>
  <c r="GD14" i="7" s="1"/>
  <c r="GE14" i="7" s="1"/>
  <c r="GF14" i="7" s="1"/>
  <c r="GG14" i="7" s="1"/>
  <c r="GH14" i="7" s="1"/>
  <c r="GI14" i="7" s="1"/>
  <c r="GJ14" i="7" s="1"/>
  <c r="GK14" i="7" s="1"/>
  <c r="GL14" i="7" s="1"/>
  <c r="GM14" i="7" s="1"/>
  <c r="GN14" i="7" s="1"/>
  <c r="GO14" i="7" s="1"/>
  <c r="GP14" i="7" s="1"/>
  <c r="GQ14" i="7" s="1"/>
  <c r="GR14" i="7" s="1"/>
  <c r="GS14" i="7" s="1"/>
  <c r="GT14" i="7" s="1"/>
  <c r="GU14" i="7" s="1"/>
  <c r="GV14" i="7" s="1"/>
  <c r="GW14" i="7" s="1"/>
  <c r="GX14" i="7" s="1"/>
  <c r="GY14" i="7" s="1"/>
  <c r="GZ14" i="7" s="1"/>
  <c r="HA14" i="7" s="1"/>
  <c r="HB14" i="7" s="1"/>
  <c r="HC14" i="7" s="1"/>
  <c r="HD14" i="7" s="1"/>
  <c r="HE14" i="7" s="1"/>
  <c r="HF14" i="7" s="1"/>
  <c r="HG14" i="7" s="1"/>
  <c r="HH14" i="7" s="1"/>
  <c r="HI14" i="7" s="1"/>
  <c r="HJ14" i="7" s="1"/>
  <c r="HK14" i="7" s="1"/>
  <c r="HL14" i="7" s="1"/>
  <c r="HM14" i="7" s="1"/>
  <c r="HN14" i="7" s="1"/>
  <c r="HO14" i="7" s="1"/>
  <c r="CL16" i="7"/>
  <c r="CK16" i="7" s="1"/>
  <c r="CJ16" i="7" s="1"/>
  <c r="CI16" i="7" s="1"/>
  <c r="CH16" i="7" s="1"/>
  <c r="CG16" i="7" s="1"/>
  <c r="CF16" i="7" s="1"/>
  <c r="CE16" i="7" s="1"/>
  <c r="CD16" i="7" s="1"/>
  <c r="CC16" i="7" s="1"/>
  <c r="CB16" i="7" s="1"/>
  <c r="CA16" i="7" s="1"/>
  <c r="BZ16" i="7" s="1"/>
  <c r="BY16" i="7" s="1"/>
  <c r="BX16" i="7" s="1"/>
  <c r="BW16" i="7" s="1"/>
  <c r="BV16" i="7" s="1"/>
  <c r="BU16" i="7" s="1"/>
  <c r="BT16" i="7" s="1"/>
  <c r="BS16" i="7" s="1"/>
  <c r="BR16" i="7" s="1"/>
  <c r="BQ16" i="7" s="1"/>
  <c r="BP16" i="7" s="1"/>
  <c r="BO16" i="7" s="1"/>
  <c r="BN16" i="7" s="1"/>
  <c r="BM16" i="7" s="1"/>
  <c r="BL16" i="7" s="1"/>
  <c r="BK16" i="7" s="1"/>
  <c r="BJ16" i="7" s="1"/>
  <c r="BI16" i="7" s="1"/>
  <c r="BH16" i="7" s="1"/>
  <c r="BG16" i="7" s="1"/>
  <c r="BF16" i="7" s="1"/>
  <c r="BE16" i="7" s="1"/>
  <c r="BD16" i="7" s="1"/>
  <c r="BC16" i="7" s="1"/>
  <c r="BB16" i="7" s="1"/>
  <c r="BA16" i="7" s="1"/>
  <c r="AZ16" i="7" s="1"/>
  <c r="AY16" i="7" s="1"/>
  <c r="AX16" i="7" s="1"/>
  <c r="AW16" i="7" s="1"/>
  <c r="AV16" i="7" s="1"/>
  <c r="AU16" i="7" s="1"/>
  <c r="AT16" i="7" s="1"/>
  <c r="AS16" i="7" s="1"/>
  <c r="AR16" i="7" s="1"/>
  <c r="AQ16" i="7" s="1"/>
  <c r="AP16" i="7" s="1"/>
  <c r="AO16" i="7" s="1"/>
  <c r="AN16" i="7" s="1"/>
  <c r="AM16" i="7" s="1"/>
  <c r="AL16" i="7" s="1"/>
  <c r="AK16" i="7" s="1"/>
  <c r="AJ16" i="7" s="1"/>
  <c r="AI16" i="7" s="1"/>
  <c r="AH16" i="7" s="1"/>
  <c r="AG16" i="7" s="1"/>
  <c r="AF16" i="7" s="1"/>
  <c r="AE16" i="7" s="1"/>
  <c r="AD16" i="7" s="1"/>
  <c r="AC16" i="7" s="1"/>
  <c r="AB16" i="7" s="1"/>
  <c r="AA16" i="7" s="1"/>
  <c r="Z16" i="7" s="1"/>
  <c r="Y16" i="7" s="1"/>
  <c r="X16" i="7" s="1"/>
  <c r="W16" i="7" s="1"/>
  <c r="DV16" i="7"/>
  <c r="DW16" i="7" s="1"/>
  <c r="DX16" i="7" s="1"/>
  <c r="DY16" i="7" s="1"/>
  <c r="DZ16" i="7" s="1"/>
  <c r="EA16" i="7" s="1"/>
  <c r="EB16" i="7" s="1"/>
  <c r="EC16" i="7" s="1"/>
  <c r="ED16" i="7" s="1"/>
  <c r="EE16" i="7" s="1"/>
  <c r="EF16" i="7" s="1"/>
  <c r="EG16" i="7" s="1"/>
  <c r="EH16" i="7" s="1"/>
  <c r="EI16" i="7" s="1"/>
  <c r="EJ16" i="7" s="1"/>
  <c r="EK16" i="7" s="1"/>
  <c r="EL16" i="7" s="1"/>
  <c r="EM16" i="7" s="1"/>
  <c r="EN16" i="7" s="1"/>
  <c r="EO16" i="7" s="1"/>
  <c r="EP16" i="7" s="1"/>
  <c r="EQ16" i="7" s="1"/>
  <c r="ER16" i="7" s="1"/>
  <c r="ES16" i="7" s="1"/>
  <c r="ET16" i="7" s="1"/>
  <c r="EU16" i="7" s="1"/>
  <c r="EV16" i="7" s="1"/>
  <c r="EW16" i="7" s="1"/>
  <c r="EX16" i="7" s="1"/>
  <c r="EY16" i="7" s="1"/>
  <c r="EZ16" i="7" s="1"/>
  <c r="FA16" i="7" s="1"/>
  <c r="FB16" i="7" s="1"/>
  <c r="FC16" i="7" s="1"/>
  <c r="FD16" i="7" s="1"/>
  <c r="FE16" i="7" s="1"/>
  <c r="FF16" i="7" s="1"/>
  <c r="FG16" i="7" s="1"/>
  <c r="FH16" i="7" s="1"/>
  <c r="FI16" i="7" s="1"/>
  <c r="FJ16" i="7" s="1"/>
  <c r="FK16" i="7" s="1"/>
  <c r="FL16" i="7" s="1"/>
  <c r="FM16" i="7" s="1"/>
  <c r="FN16" i="7" s="1"/>
  <c r="FO16" i="7" s="1"/>
  <c r="FP16" i="7" s="1"/>
  <c r="FQ16" i="7" s="1"/>
  <c r="FR16" i="7" s="1"/>
  <c r="FS16" i="7" s="1"/>
  <c r="FT16" i="7" s="1"/>
  <c r="FU16" i="7" s="1"/>
  <c r="FV16" i="7" s="1"/>
  <c r="FW16" i="7" s="1"/>
  <c r="FX16" i="7" s="1"/>
  <c r="FY16" i="7" s="1"/>
  <c r="FZ16" i="7" s="1"/>
  <c r="GA16" i="7" s="1"/>
  <c r="GB16" i="7" s="1"/>
  <c r="GC16" i="7" s="1"/>
  <c r="GD16" i="7" s="1"/>
  <c r="GE16" i="7" s="1"/>
  <c r="GF16" i="7" s="1"/>
  <c r="GG16" i="7" s="1"/>
  <c r="GH16" i="7" s="1"/>
  <c r="GI16" i="7" s="1"/>
  <c r="GJ16" i="7" s="1"/>
  <c r="GK16" i="7" s="1"/>
  <c r="GL16" i="7" s="1"/>
  <c r="GM16" i="7" s="1"/>
  <c r="GN16" i="7" s="1"/>
  <c r="GO16" i="7" s="1"/>
  <c r="GP16" i="7" s="1"/>
  <c r="GQ16" i="7" s="1"/>
  <c r="GR16" i="7" s="1"/>
  <c r="GS16" i="7" s="1"/>
  <c r="GT16" i="7" s="1"/>
  <c r="GU16" i="7" s="1"/>
  <c r="GV16" i="7" s="1"/>
  <c r="GW16" i="7" s="1"/>
  <c r="GX16" i="7" s="1"/>
  <c r="GY16" i="7" s="1"/>
  <c r="GZ16" i="7" s="1"/>
  <c r="HA16" i="7" s="1"/>
  <c r="HB16" i="7" s="1"/>
  <c r="HC16" i="7" s="1"/>
  <c r="HD16" i="7" s="1"/>
  <c r="HE16" i="7" s="1"/>
  <c r="HF16" i="7" s="1"/>
  <c r="HG16" i="7" s="1"/>
  <c r="HH16" i="7" s="1"/>
  <c r="HI16" i="7" s="1"/>
  <c r="HJ16" i="7" s="1"/>
  <c r="HK16" i="7" s="1"/>
  <c r="HL16" i="7" s="1"/>
  <c r="HM16" i="7" s="1"/>
  <c r="HN16" i="7" s="1"/>
  <c r="HO16" i="7" s="1"/>
  <c r="DR18" i="7"/>
  <c r="DQ18" i="7" s="1"/>
  <c r="DP18" i="7" s="1"/>
  <c r="DO18" i="7" s="1"/>
  <c r="DN18" i="7" s="1"/>
  <c r="DM18" i="7" s="1"/>
  <c r="DL18" i="7" s="1"/>
  <c r="DK18" i="7" s="1"/>
  <c r="DJ18" i="7" s="1"/>
  <c r="DI18" i="7" s="1"/>
  <c r="DH18" i="7" s="1"/>
  <c r="DG18" i="7" s="1"/>
  <c r="DF18" i="7" s="1"/>
  <c r="DE18" i="7" s="1"/>
  <c r="DD18" i="7" s="1"/>
  <c r="DC18" i="7" s="1"/>
  <c r="DB18" i="7" s="1"/>
  <c r="DA18" i="7" s="1"/>
  <c r="CZ18" i="7" s="1"/>
  <c r="CY18" i="7" s="1"/>
  <c r="CX18" i="7" s="1"/>
  <c r="CW18" i="7" s="1"/>
  <c r="CV18" i="7" s="1"/>
  <c r="CU18" i="7" s="1"/>
  <c r="CT18" i="7" s="1"/>
  <c r="CS18" i="7" s="1"/>
  <c r="CR18" i="7" s="1"/>
  <c r="CQ18" i="7" s="1"/>
  <c r="CP18" i="7" s="1"/>
  <c r="CO18" i="7" s="1"/>
  <c r="CN18" i="7" s="1"/>
  <c r="CM18" i="7" s="1"/>
  <c r="CL18" i="7" s="1"/>
  <c r="CK18" i="7" s="1"/>
  <c r="CJ18" i="7" s="1"/>
  <c r="CI18" i="7" s="1"/>
  <c r="CH18" i="7" s="1"/>
  <c r="CG18" i="7" s="1"/>
  <c r="CF18" i="7" s="1"/>
  <c r="CE18" i="7" s="1"/>
  <c r="CD18" i="7" s="1"/>
  <c r="CC18" i="7" s="1"/>
  <c r="CB18" i="7" s="1"/>
  <c r="CA18" i="7" s="1"/>
  <c r="BZ18" i="7" s="1"/>
  <c r="BY18" i="7" s="1"/>
  <c r="BX18" i="7" s="1"/>
  <c r="BW18" i="7" s="1"/>
  <c r="BV18" i="7" s="1"/>
  <c r="BU18" i="7" s="1"/>
  <c r="BT18" i="7" s="1"/>
  <c r="BS18" i="7" s="1"/>
  <c r="BR18" i="7" s="1"/>
  <c r="BQ18" i="7" s="1"/>
  <c r="BP18" i="7" s="1"/>
  <c r="BO18" i="7" s="1"/>
  <c r="BN18" i="7" s="1"/>
  <c r="BM18" i="7" s="1"/>
  <c r="BL18" i="7" s="1"/>
  <c r="BK18" i="7" s="1"/>
  <c r="BJ18" i="7" s="1"/>
  <c r="BI18" i="7" s="1"/>
  <c r="BH18" i="7" s="1"/>
  <c r="BG18" i="7" s="1"/>
  <c r="BF18" i="7" s="1"/>
  <c r="BE18" i="7" s="1"/>
  <c r="BD18" i="7" s="1"/>
  <c r="BC18" i="7" s="1"/>
  <c r="BB18" i="7" s="1"/>
  <c r="BA18" i="7" s="1"/>
  <c r="AZ18" i="7" s="1"/>
  <c r="AY18" i="7" s="1"/>
  <c r="AX18" i="7" s="1"/>
  <c r="AW18" i="7" s="1"/>
  <c r="AV18" i="7" s="1"/>
  <c r="AU18" i="7" s="1"/>
  <c r="AT18" i="7" s="1"/>
  <c r="AS18" i="7" s="1"/>
  <c r="AR18" i="7" s="1"/>
  <c r="AQ18" i="7" s="1"/>
  <c r="AP18" i="7" s="1"/>
  <c r="AO18" i="7" s="1"/>
  <c r="AN18" i="7" s="1"/>
  <c r="AM18" i="7" s="1"/>
  <c r="AL18" i="7" s="1"/>
  <c r="AK18" i="7" s="1"/>
  <c r="AJ18" i="7" s="1"/>
  <c r="AI18" i="7" s="1"/>
  <c r="AH18" i="7" s="1"/>
  <c r="AG18" i="7" s="1"/>
  <c r="AF18" i="7" s="1"/>
  <c r="AE18" i="7" s="1"/>
  <c r="AD18" i="7" s="1"/>
  <c r="AC18" i="7" s="1"/>
  <c r="AB18" i="7" s="1"/>
  <c r="AA18" i="7" s="1"/>
  <c r="Z18" i="7" s="1"/>
  <c r="Y18" i="7" s="1"/>
  <c r="X18" i="7" s="1"/>
  <c r="W18" i="7" s="1"/>
  <c r="EG18" i="7"/>
  <c r="EH18" i="7" s="1"/>
  <c r="EI18" i="7" s="1"/>
  <c r="EJ18" i="7" s="1"/>
  <c r="EK18" i="7" s="1"/>
  <c r="EL18" i="7" s="1"/>
  <c r="EM18" i="7" s="1"/>
  <c r="EN18" i="7" s="1"/>
  <c r="EO18" i="7" s="1"/>
  <c r="EP18" i="7" s="1"/>
  <c r="EQ18" i="7" s="1"/>
  <c r="ER18" i="7" s="1"/>
  <c r="ES18" i="7" s="1"/>
  <c r="ET18" i="7" s="1"/>
  <c r="EU18" i="7" s="1"/>
  <c r="EV18" i="7" s="1"/>
  <c r="EW18" i="7" s="1"/>
  <c r="EX18" i="7" s="1"/>
  <c r="EY18" i="7" s="1"/>
  <c r="EZ18" i="7" s="1"/>
  <c r="FA18" i="7" s="1"/>
  <c r="FB18" i="7" s="1"/>
  <c r="FC18" i="7" s="1"/>
  <c r="FD18" i="7" s="1"/>
  <c r="FE18" i="7" s="1"/>
  <c r="FF18" i="7" s="1"/>
  <c r="FG18" i="7" s="1"/>
  <c r="FH18" i="7" s="1"/>
  <c r="FI18" i="7" s="1"/>
  <c r="FJ18" i="7" s="1"/>
  <c r="FK18" i="7" s="1"/>
  <c r="FL18" i="7" s="1"/>
  <c r="FM18" i="7" s="1"/>
  <c r="FN18" i="7" s="1"/>
  <c r="FO18" i="7" s="1"/>
  <c r="FP18" i="7" s="1"/>
  <c r="FQ18" i="7" s="1"/>
  <c r="FR18" i="7" s="1"/>
  <c r="FS18" i="7" s="1"/>
  <c r="FT18" i="7" s="1"/>
  <c r="FU18" i="7" s="1"/>
  <c r="FV18" i="7" s="1"/>
  <c r="FW18" i="7" s="1"/>
  <c r="FX18" i="7" s="1"/>
  <c r="FY18" i="7" s="1"/>
  <c r="FZ18" i="7" s="1"/>
  <c r="GA18" i="7" s="1"/>
  <c r="GB18" i="7" s="1"/>
  <c r="GC18" i="7" s="1"/>
  <c r="GD18" i="7" s="1"/>
  <c r="GE18" i="7" s="1"/>
  <c r="GF18" i="7" s="1"/>
  <c r="GG18" i="7" s="1"/>
  <c r="GH18" i="7" s="1"/>
  <c r="GI18" i="7" s="1"/>
  <c r="GJ18" i="7" s="1"/>
  <c r="GK18" i="7" s="1"/>
  <c r="GL18" i="7" s="1"/>
  <c r="GM18" i="7" s="1"/>
  <c r="GN18" i="7" s="1"/>
  <c r="GO18" i="7" s="1"/>
  <c r="GP18" i="7" s="1"/>
  <c r="GQ18" i="7" s="1"/>
  <c r="GR18" i="7" s="1"/>
  <c r="GS18" i="7" s="1"/>
  <c r="GT18" i="7" s="1"/>
  <c r="GU18" i="7" s="1"/>
  <c r="GV18" i="7" s="1"/>
  <c r="GW18" i="7" s="1"/>
  <c r="GX18" i="7" s="1"/>
  <c r="GY18" i="7" s="1"/>
  <c r="GZ18" i="7" s="1"/>
  <c r="HA18" i="7" s="1"/>
  <c r="HB18" i="7" s="1"/>
  <c r="HC18" i="7" s="1"/>
  <c r="HD18" i="7" s="1"/>
  <c r="HE18" i="7" s="1"/>
  <c r="HF18" i="7" s="1"/>
  <c r="HG18" i="7" s="1"/>
  <c r="HH18" i="7" s="1"/>
  <c r="HI18" i="7" s="1"/>
  <c r="HJ18" i="7" s="1"/>
  <c r="HK18" i="7" s="1"/>
  <c r="HL18" i="7" s="1"/>
  <c r="HM18" i="7" s="1"/>
  <c r="HN18" i="7" s="1"/>
  <c r="HO18" i="7" s="1"/>
  <c r="DL19" i="7"/>
  <c r="EE19" i="7"/>
  <c r="EF19" i="7" s="1"/>
  <c r="EG19" i="7" s="1"/>
  <c r="EH19" i="7" s="1"/>
  <c r="EI19" i="7" s="1"/>
  <c r="EJ19" i="7" s="1"/>
  <c r="EK19" i="7" s="1"/>
  <c r="EL19" i="7" s="1"/>
  <c r="EM19" i="7" s="1"/>
  <c r="EN19" i="7" s="1"/>
  <c r="EO19" i="7" s="1"/>
  <c r="EP19" i="7" s="1"/>
  <c r="EQ19" i="7" s="1"/>
  <c r="ER19" i="7" s="1"/>
  <c r="ES19" i="7" s="1"/>
  <c r="ET19" i="7" s="1"/>
  <c r="EU19" i="7" s="1"/>
  <c r="EV19" i="7" s="1"/>
  <c r="EW19" i="7" s="1"/>
  <c r="EX19" i="7" s="1"/>
  <c r="EY19" i="7" s="1"/>
  <c r="EZ19" i="7" s="1"/>
  <c r="FA19" i="7" s="1"/>
  <c r="FB19" i="7" s="1"/>
  <c r="FC19" i="7" s="1"/>
  <c r="FD19" i="7" s="1"/>
  <c r="FE19" i="7" s="1"/>
  <c r="FF19" i="7" s="1"/>
  <c r="FG19" i="7" s="1"/>
  <c r="FH19" i="7" s="1"/>
  <c r="FI19" i="7" s="1"/>
  <c r="FJ19" i="7" s="1"/>
  <c r="FK19" i="7" s="1"/>
  <c r="FL19" i="7" s="1"/>
  <c r="FM19" i="7" s="1"/>
  <c r="FN19" i="7" s="1"/>
  <c r="FO19" i="7" s="1"/>
  <c r="FP19" i="7" s="1"/>
  <c r="FQ19" i="7" s="1"/>
  <c r="FR19" i="7" s="1"/>
  <c r="FS19" i="7" s="1"/>
  <c r="FT19" i="7" s="1"/>
  <c r="FU19" i="7" s="1"/>
  <c r="FV19" i="7" s="1"/>
  <c r="FW19" i="7" s="1"/>
  <c r="FX19" i="7" s="1"/>
  <c r="FY19" i="7" s="1"/>
  <c r="FZ19" i="7" s="1"/>
  <c r="GA19" i="7" s="1"/>
  <c r="GB19" i="7" s="1"/>
  <c r="GC19" i="7" s="1"/>
  <c r="GD19" i="7" s="1"/>
  <c r="GE19" i="7" s="1"/>
  <c r="GF19" i="7" s="1"/>
  <c r="GG19" i="7" s="1"/>
  <c r="GH19" i="7" s="1"/>
  <c r="GI19" i="7" s="1"/>
  <c r="GJ19" i="7" s="1"/>
  <c r="GK19" i="7" s="1"/>
  <c r="GL19" i="7" s="1"/>
  <c r="GM19" i="7" s="1"/>
  <c r="GN19" i="7" s="1"/>
  <c r="GO19" i="7" s="1"/>
  <c r="GP19" i="7" s="1"/>
  <c r="GQ19" i="7" s="1"/>
  <c r="GR19" i="7" s="1"/>
  <c r="GS19" i="7" s="1"/>
  <c r="GT19" i="7" s="1"/>
  <c r="GU19" i="7" s="1"/>
  <c r="GV19" i="7" s="1"/>
  <c r="GW19" i="7" s="1"/>
  <c r="GX19" i="7" s="1"/>
  <c r="GY19" i="7" s="1"/>
  <c r="GZ19" i="7" s="1"/>
  <c r="HA19" i="7" s="1"/>
  <c r="HB19" i="7" s="1"/>
  <c r="HC19" i="7" s="1"/>
  <c r="HD19" i="7" s="1"/>
  <c r="HE19" i="7" s="1"/>
  <c r="HF19" i="7" s="1"/>
  <c r="HG19" i="7" s="1"/>
  <c r="HH19" i="7" s="1"/>
  <c r="HI19" i="7" s="1"/>
  <c r="HJ19" i="7" s="1"/>
  <c r="HK19" i="7" s="1"/>
  <c r="HL19" i="7" s="1"/>
  <c r="HM19" i="7" s="1"/>
  <c r="HN19" i="7" s="1"/>
  <c r="HO19" i="7" s="1"/>
  <c r="DL20" i="7"/>
  <c r="EV20" i="7"/>
  <c r="EW20" i="7" s="1"/>
  <c r="EX20" i="7" s="1"/>
  <c r="EY20" i="7" s="1"/>
  <c r="EZ20" i="7" s="1"/>
  <c r="FA20" i="7" s="1"/>
  <c r="FB20" i="7" s="1"/>
  <c r="FC20" i="7" s="1"/>
  <c r="FD20" i="7" s="1"/>
  <c r="FE20" i="7" s="1"/>
  <c r="FF20" i="7" s="1"/>
  <c r="FG20" i="7" s="1"/>
  <c r="FH20" i="7" s="1"/>
  <c r="FI20" i="7" s="1"/>
  <c r="FJ20" i="7" s="1"/>
  <c r="FK20" i="7" s="1"/>
  <c r="FL20" i="7" s="1"/>
  <c r="FM20" i="7" s="1"/>
  <c r="FN20" i="7" s="1"/>
  <c r="FO20" i="7" s="1"/>
  <c r="FP20" i="7" s="1"/>
  <c r="FQ20" i="7" s="1"/>
  <c r="FR20" i="7" s="1"/>
  <c r="FS20" i="7" s="1"/>
  <c r="FT20" i="7" s="1"/>
  <c r="FU20" i="7" s="1"/>
  <c r="FV20" i="7" s="1"/>
  <c r="FW20" i="7" s="1"/>
  <c r="FX20" i="7" s="1"/>
  <c r="FY20" i="7" s="1"/>
  <c r="FZ20" i="7" s="1"/>
  <c r="GA20" i="7" s="1"/>
  <c r="GB20" i="7" s="1"/>
  <c r="GC20" i="7" s="1"/>
  <c r="GD20" i="7" s="1"/>
  <c r="GE20" i="7" s="1"/>
  <c r="GF20" i="7" s="1"/>
  <c r="GG20" i="7" s="1"/>
  <c r="GH20" i="7" s="1"/>
  <c r="GI20" i="7" s="1"/>
  <c r="GJ20" i="7" s="1"/>
  <c r="GK20" i="7" s="1"/>
  <c r="GL20" i="7" s="1"/>
  <c r="GM20" i="7" s="1"/>
  <c r="GN20" i="7" s="1"/>
  <c r="GO20" i="7" s="1"/>
  <c r="GP20" i="7" s="1"/>
  <c r="GQ20" i="7" s="1"/>
  <c r="GR20" i="7" s="1"/>
  <c r="GS20" i="7" s="1"/>
  <c r="GT20" i="7" s="1"/>
  <c r="GU20" i="7" s="1"/>
  <c r="GV20" i="7" s="1"/>
  <c r="GW20" i="7" s="1"/>
  <c r="GX20" i="7" s="1"/>
  <c r="GY20" i="7" s="1"/>
  <c r="GZ20" i="7" s="1"/>
  <c r="HA20" i="7" s="1"/>
  <c r="HB20" i="7" s="1"/>
  <c r="HC20" i="7" s="1"/>
  <c r="HD20" i="7" s="1"/>
  <c r="HE20" i="7" s="1"/>
  <c r="HF20" i="7" s="1"/>
  <c r="HG20" i="7" s="1"/>
  <c r="HH20" i="7" s="1"/>
  <c r="HI20" i="7" s="1"/>
  <c r="HJ20" i="7" s="1"/>
  <c r="HK20" i="7" s="1"/>
  <c r="HL20" i="7" s="1"/>
  <c r="HM20" i="7" s="1"/>
  <c r="HN20" i="7" s="1"/>
  <c r="HO20" i="7" s="1"/>
  <c r="DR23" i="7"/>
  <c r="DQ23" i="7"/>
  <c r="DP23" i="7" s="1"/>
  <c r="DO23" i="7" s="1"/>
  <c r="DN23" i="7" s="1"/>
  <c r="DM23" i="7" s="1"/>
  <c r="DL23" i="7" s="1"/>
  <c r="DK23" i="7" s="1"/>
  <c r="DJ23" i="7" s="1"/>
  <c r="DI23" i="7" s="1"/>
  <c r="DH23" i="7" s="1"/>
  <c r="DG23" i="7" s="1"/>
  <c r="DF23" i="7" s="1"/>
  <c r="DE23" i="7" s="1"/>
  <c r="DD23" i="7" s="1"/>
  <c r="DC23" i="7" s="1"/>
  <c r="DB23" i="7" s="1"/>
  <c r="DA23" i="7" s="1"/>
  <c r="CZ23" i="7" s="1"/>
  <c r="CY23" i="7" s="1"/>
  <c r="CX23" i="7" s="1"/>
  <c r="CW23" i="7" s="1"/>
  <c r="CV23" i="7" s="1"/>
  <c r="CU23" i="7" s="1"/>
  <c r="CT23" i="7" s="1"/>
  <c r="CS23" i="7" s="1"/>
  <c r="CR23" i="7" s="1"/>
  <c r="CQ23" i="7" s="1"/>
  <c r="CP23" i="7" s="1"/>
  <c r="CO23" i="7" s="1"/>
  <c r="CN23" i="7" s="1"/>
  <c r="CM23" i="7" s="1"/>
  <c r="CL23" i="7" s="1"/>
  <c r="CK23" i="7" s="1"/>
  <c r="CJ23" i="7" s="1"/>
  <c r="CI23" i="7" s="1"/>
  <c r="CH23" i="7" s="1"/>
  <c r="CG23" i="7" s="1"/>
  <c r="CF23" i="7" s="1"/>
  <c r="CE23" i="7" s="1"/>
  <c r="CD23" i="7" s="1"/>
  <c r="CC23" i="7" s="1"/>
  <c r="CB23" i="7" s="1"/>
  <c r="CA23" i="7" s="1"/>
  <c r="BZ23" i="7" s="1"/>
  <c r="BY23" i="7" s="1"/>
  <c r="BX23" i="7" s="1"/>
  <c r="BW23" i="7" s="1"/>
  <c r="BV23" i="7" s="1"/>
  <c r="BU23" i="7" s="1"/>
  <c r="BT23" i="7" s="1"/>
  <c r="BS23" i="7" s="1"/>
  <c r="BR23" i="7" s="1"/>
  <c r="BQ23" i="7" s="1"/>
  <c r="BP23" i="7" s="1"/>
  <c r="BO23" i="7" s="1"/>
  <c r="BN23" i="7" s="1"/>
  <c r="BM23" i="7" s="1"/>
  <c r="BL23" i="7" s="1"/>
  <c r="BK23" i="7" s="1"/>
  <c r="BJ23" i="7" s="1"/>
  <c r="BI23" i="7" s="1"/>
  <c r="BH23" i="7" s="1"/>
  <c r="BG23" i="7" s="1"/>
  <c r="BF23" i="7" s="1"/>
  <c r="BE23" i="7" s="1"/>
  <c r="BD23" i="7" s="1"/>
  <c r="BC23" i="7" s="1"/>
  <c r="BB23" i="7" s="1"/>
  <c r="BA23" i="7" s="1"/>
  <c r="AZ23" i="7" s="1"/>
  <c r="AY23" i="7" s="1"/>
  <c r="AX23" i="7" s="1"/>
  <c r="AW23" i="7" s="1"/>
  <c r="AV23" i="7" s="1"/>
  <c r="AU23" i="7" s="1"/>
  <c r="AT23" i="7" s="1"/>
  <c r="AS23" i="7" s="1"/>
  <c r="AR23" i="7" s="1"/>
  <c r="AQ23" i="7" s="1"/>
  <c r="AP23" i="7" s="1"/>
  <c r="AO23" i="7" s="1"/>
  <c r="AN23" i="7" s="1"/>
  <c r="AM23" i="7" s="1"/>
  <c r="AL23" i="7" s="1"/>
  <c r="AK23" i="7" s="1"/>
  <c r="AJ23" i="7" s="1"/>
  <c r="AI23" i="7" s="1"/>
  <c r="AH23" i="7" s="1"/>
  <c r="AG23" i="7" s="1"/>
  <c r="AF23" i="7" s="1"/>
  <c r="AE23" i="7" s="1"/>
  <c r="AD23" i="7" s="1"/>
  <c r="AC23" i="7" s="1"/>
  <c r="AB23" i="7" s="1"/>
  <c r="AA23" i="7" s="1"/>
  <c r="Z23" i="7" s="1"/>
  <c r="Y23" i="7" s="1"/>
  <c r="X23" i="7" s="1"/>
  <c r="W23" i="7" s="1"/>
  <c r="DW23" i="7"/>
  <c r="DX23" i="7" s="1"/>
  <c r="DY23" i="7" s="1"/>
  <c r="DZ23" i="7" s="1"/>
  <c r="EA23" i="7" s="1"/>
  <c r="EB23" i="7" s="1"/>
  <c r="EC23" i="7" s="1"/>
  <c r="ED23" i="7" s="1"/>
  <c r="EE23" i="7" s="1"/>
  <c r="EF23" i="7" s="1"/>
  <c r="EG23" i="7" s="1"/>
  <c r="EH23" i="7" s="1"/>
  <c r="EI23" i="7" s="1"/>
  <c r="EJ23" i="7" s="1"/>
  <c r="EK23" i="7" s="1"/>
  <c r="EL23" i="7" s="1"/>
  <c r="EM23" i="7" s="1"/>
  <c r="EN23" i="7" s="1"/>
  <c r="EO23" i="7" s="1"/>
  <c r="EP23" i="7" s="1"/>
  <c r="EQ23" i="7" s="1"/>
  <c r="ER23" i="7" s="1"/>
  <c r="ES23" i="7" s="1"/>
  <c r="ET23" i="7" s="1"/>
  <c r="EU23" i="7" s="1"/>
  <c r="EV23" i="7" s="1"/>
  <c r="EW23" i="7" s="1"/>
  <c r="EX23" i="7" s="1"/>
  <c r="EY23" i="7" s="1"/>
  <c r="EZ23" i="7" s="1"/>
  <c r="FA23" i="7" s="1"/>
  <c r="FB23" i="7" s="1"/>
  <c r="FC23" i="7" s="1"/>
  <c r="FD23" i="7" s="1"/>
  <c r="FE23" i="7" s="1"/>
  <c r="FF23" i="7" s="1"/>
  <c r="FG23" i="7" s="1"/>
  <c r="FH23" i="7" s="1"/>
  <c r="FI23" i="7" s="1"/>
  <c r="FJ23" i="7" s="1"/>
  <c r="FK23" i="7" s="1"/>
  <c r="FL23" i="7" s="1"/>
  <c r="FM23" i="7" s="1"/>
  <c r="FN23" i="7" s="1"/>
  <c r="FO23" i="7" s="1"/>
  <c r="FP23" i="7" s="1"/>
  <c r="FQ23" i="7" s="1"/>
  <c r="FR23" i="7" s="1"/>
  <c r="FS23" i="7" s="1"/>
  <c r="FT23" i="7" s="1"/>
  <c r="FU23" i="7" s="1"/>
  <c r="FV23" i="7" s="1"/>
  <c r="FW23" i="7" s="1"/>
  <c r="FX23" i="7" s="1"/>
  <c r="FY23" i="7" s="1"/>
  <c r="FZ23" i="7" s="1"/>
  <c r="GA23" i="7" s="1"/>
  <c r="GB23" i="7" s="1"/>
  <c r="GC23" i="7" s="1"/>
  <c r="GD23" i="7" s="1"/>
  <c r="GE23" i="7" s="1"/>
  <c r="GF23" i="7" s="1"/>
  <c r="GG23" i="7" s="1"/>
  <c r="GH23" i="7" s="1"/>
  <c r="GI23" i="7" s="1"/>
  <c r="GJ23" i="7" s="1"/>
  <c r="GK23" i="7" s="1"/>
  <c r="GL23" i="7" s="1"/>
  <c r="GM23" i="7" s="1"/>
  <c r="GN23" i="7" s="1"/>
  <c r="GO23" i="7" s="1"/>
  <c r="GP23" i="7" s="1"/>
  <c r="GQ23" i="7" s="1"/>
  <c r="GR23" i="7" s="1"/>
  <c r="GS23" i="7" s="1"/>
  <c r="GT23" i="7" s="1"/>
  <c r="GU23" i="7" s="1"/>
  <c r="GV23" i="7" s="1"/>
  <c r="GW23" i="7" s="1"/>
  <c r="GX23" i="7" s="1"/>
  <c r="GY23" i="7" s="1"/>
  <c r="GZ23" i="7" s="1"/>
  <c r="HA23" i="7" s="1"/>
  <c r="HB23" i="7" s="1"/>
  <c r="HC23" i="7" s="1"/>
  <c r="HD23" i="7" s="1"/>
  <c r="HE23" i="7" s="1"/>
  <c r="HF23" i="7" s="1"/>
  <c r="HG23" i="7" s="1"/>
  <c r="HH23" i="7" s="1"/>
  <c r="HI23" i="7" s="1"/>
  <c r="HJ23" i="7" s="1"/>
  <c r="HK23" i="7" s="1"/>
  <c r="HL23" i="7" s="1"/>
  <c r="HM23" i="7" s="1"/>
  <c r="HN23" i="7" s="1"/>
  <c r="HO23" i="7" s="1"/>
  <c r="DU23" i="7"/>
  <c r="DV23" i="7" s="1"/>
  <c r="DW21" i="7"/>
  <c r="DX21" i="7" s="1"/>
  <c r="DY21" i="7" s="1"/>
  <c r="DZ21" i="7" s="1"/>
  <c r="EA21" i="7" s="1"/>
  <c r="EB21" i="7" s="1"/>
  <c r="EC21" i="7" s="1"/>
  <c r="ED21" i="7" s="1"/>
  <c r="EE21" i="7" s="1"/>
  <c r="EF21" i="7" s="1"/>
  <c r="EG21" i="7" s="1"/>
  <c r="EH21" i="7" s="1"/>
  <c r="EI21" i="7" s="1"/>
  <c r="EJ21" i="7" s="1"/>
  <c r="EK21" i="7" s="1"/>
  <c r="EL21" i="7" s="1"/>
  <c r="EM21" i="7" s="1"/>
  <c r="EN21" i="7" s="1"/>
  <c r="EO21" i="7" s="1"/>
  <c r="EP21" i="7" s="1"/>
  <c r="EQ21" i="7" s="1"/>
  <c r="ER21" i="7" s="1"/>
  <c r="ES21" i="7" s="1"/>
  <c r="ET21" i="7" s="1"/>
  <c r="EU21" i="7" s="1"/>
  <c r="EV21" i="7" s="1"/>
  <c r="EW21" i="7" s="1"/>
  <c r="EX21" i="7" s="1"/>
  <c r="EY21" i="7" s="1"/>
  <c r="EZ21" i="7" s="1"/>
  <c r="FA21" i="7" s="1"/>
  <c r="FB21" i="7" s="1"/>
  <c r="FC21" i="7" s="1"/>
  <c r="FD21" i="7" s="1"/>
  <c r="FE21" i="7" s="1"/>
  <c r="FF21" i="7" s="1"/>
  <c r="FG21" i="7" s="1"/>
  <c r="FH21" i="7" s="1"/>
  <c r="FI21" i="7" s="1"/>
  <c r="FJ21" i="7" s="1"/>
  <c r="FK21" i="7" s="1"/>
  <c r="FL21" i="7" s="1"/>
  <c r="FM21" i="7" s="1"/>
  <c r="FN21" i="7" s="1"/>
  <c r="FO21" i="7" s="1"/>
  <c r="FP21" i="7" s="1"/>
  <c r="FQ21" i="7" s="1"/>
  <c r="FR21" i="7" s="1"/>
  <c r="FS21" i="7" s="1"/>
  <c r="FT21" i="7" s="1"/>
  <c r="FU21" i="7" s="1"/>
  <c r="FV21" i="7" s="1"/>
  <c r="FW21" i="7" s="1"/>
  <c r="FX21" i="7" s="1"/>
  <c r="FY21" i="7" s="1"/>
  <c r="FZ21" i="7" s="1"/>
  <c r="GA21" i="7" s="1"/>
  <c r="GB21" i="7" s="1"/>
  <c r="GC21" i="7" s="1"/>
  <c r="GD21" i="7" s="1"/>
  <c r="GE21" i="7" s="1"/>
  <c r="GF21" i="7" s="1"/>
  <c r="GG21" i="7" s="1"/>
  <c r="GH21" i="7" s="1"/>
  <c r="GI21" i="7" s="1"/>
  <c r="GJ21" i="7" s="1"/>
  <c r="GK21" i="7" s="1"/>
  <c r="GL21" i="7" s="1"/>
  <c r="GM21" i="7" s="1"/>
  <c r="GN21" i="7" s="1"/>
  <c r="GO21" i="7" s="1"/>
  <c r="GP21" i="7" s="1"/>
  <c r="GQ21" i="7" s="1"/>
  <c r="GR21" i="7" s="1"/>
  <c r="GS21" i="7" s="1"/>
  <c r="GT21" i="7" s="1"/>
  <c r="GU21" i="7" s="1"/>
  <c r="GV21" i="7" s="1"/>
  <c r="GW21" i="7" s="1"/>
  <c r="GX21" i="7" s="1"/>
  <c r="GY21" i="7" s="1"/>
  <c r="GZ21" i="7" s="1"/>
  <c r="HA21" i="7" s="1"/>
  <c r="HB21" i="7" s="1"/>
  <c r="HC21" i="7" s="1"/>
  <c r="HD21" i="7" s="1"/>
  <c r="HE21" i="7" s="1"/>
  <c r="HF21" i="7" s="1"/>
  <c r="HG21" i="7" s="1"/>
  <c r="HH21" i="7" s="1"/>
  <c r="HI21" i="7" s="1"/>
  <c r="HJ21" i="7" s="1"/>
  <c r="HK21" i="7" s="1"/>
  <c r="HL21" i="7" s="1"/>
  <c r="HM21" i="7" s="1"/>
  <c r="HN21" i="7" s="1"/>
  <c r="HO21" i="7" s="1"/>
  <c r="DS25" i="7"/>
  <c r="EX26" i="7"/>
  <c r="EY26" i="7" s="1"/>
  <c r="EZ26" i="7" s="1"/>
  <c r="FA26" i="7" s="1"/>
  <c r="FB26" i="7" s="1"/>
  <c r="FC26" i="7" s="1"/>
  <c r="FD26" i="7" s="1"/>
  <c r="FE26" i="7" s="1"/>
  <c r="FF26" i="7" s="1"/>
  <c r="FG26" i="7" s="1"/>
  <c r="FH26" i="7" s="1"/>
  <c r="FI26" i="7" s="1"/>
  <c r="FJ26" i="7" s="1"/>
  <c r="FK26" i="7" s="1"/>
  <c r="FL26" i="7" s="1"/>
  <c r="FM26" i="7" s="1"/>
  <c r="FN26" i="7" s="1"/>
  <c r="FO26" i="7" s="1"/>
  <c r="FP26" i="7" s="1"/>
  <c r="FQ26" i="7" s="1"/>
  <c r="FR26" i="7" s="1"/>
  <c r="FS26" i="7" s="1"/>
  <c r="FT26" i="7" s="1"/>
  <c r="FU26" i="7" s="1"/>
  <c r="FV26" i="7" s="1"/>
  <c r="FW26" i="7" s="1"/>
  <c r="FX26" i="7" s="1"/>
  <c r="FY26" i="7" s="1"/>
  <c r="FZ26" i="7" s="1"/>
  <c r="GA26" i="7" s="1"/>
  <c r="GB26" i="7" s="1"/>
  <c r="GC26" i="7" s="1"/>
  <c r="GD26" i="7" s="1"/>
  <c r="GE26" i="7" s="1"/>
  <c r="GF26" i="7" s="1"/>
  <c r="GG26" i="7" s="1"/>
  <c r="GH26" i="7" s="1"/>
  <c r="GI26" i="7" s="1"/>
  <c r="GJ26" i="7" s="1"/>
  <c r="GK26" i="7" s="1"/>
  <c r="GL26" i="7" s="1"/>
  <c r="GM26" i="7" s="1"/>
  <c r="GN26" i="7" s="1"/>
  <c r="GO26" i="7" s="1"/>
  <c r="GP26" i="7" s="1"/>
  <c r="GQ26" i="7" s="1"/>
  <c r="GR26" i="7" s="1"/>
  <c r="GS26" i="7" s="1"/>
  <c r="GT26" i="7" s="1"/>
  <c r="GU26" i="7" s="1"/>
  <c r="GV26" i="7" s="1"/>
  <c r="GW26" i="7" s="1"/>
  <c r="DN21" i="7"/>
  <c r="DM21" i="7" s="1"/>
  <c r="DL21" i="7" s="1"/>
  <c r="DK21" i="7" s="1"/>
  <c r="DJ21" i="7" s="1"/>
  <c r="DI21" i="7" s="1"/>
  <c r="DH21" i="7" s="1"/>
  <c r="DG21" i="7" s="1"/>
  <c r="DF21" i="7" s="1"/>
  <c r="DE21" i="7" s="1"/>
  <c r="DD21" i="7" s="1"/>
  <c r="DC21" i="7" s="1"/>
  <c r="DB21" i="7" s="1"/>
  <c r="DA21" i="7" s="1"/>
  <c r="CZ21" i="7" s="1"/>
  <c r="CY21" i="7" s="1"/>
  <c r="CX21" i="7" s="1"/>
  <c r="CW21" i="7" s="1"/>
  <c r="CV21" i="7" s="1"/>
  <c r="CU21" i="7" s="1"/>
  <c r="CT21" i="7" s="1"/>
  <c r="CS21" i="7" s="1"/>
  <c r="CR21" i="7" s="1"/>
  <c r="CQ21" i="7" s="1"/>
  <c r="CP21" i="7" s="1"/>
  <c r="CO21" i="7" s="1"/>
  <c r="CN21" i="7" s="1"/>
  <c r="CM21" i="7" s="1"/>
  <c r="CL21" i="7" s="1"/>
  <c r="CK21" i="7" s="1"/>
  <c r="CJ21" i="7" s="1"/>
  <c r="CI21" i="7" s="1"/>
  <c r="CH21" i="7" s="1"/>
  <c r="CG21" i="7" s="1"/>
  <c r="CF21" i="7" s="1"/>
  <c r="CE21" i="7" s="1"/>
  <c r="CD21" i="7" s="1"/>
  <c r="CC21" i="7" s="1"/>
  <c r="CB21" i="7" s="1"/>
  <c r="CA21" i="7" s="1"/>
  <c r="BZ21" i="7" s="1"/>
  <c r="BY21" i="7" s="1"/>
  <c r="BX21" i="7" s="1"/>
  <c r="BW21" i="7" s="1"/>
  <c r="BV21" i="7" s="1"/>
  <c r="BU21" i="7" s="1"/>
  <c r="BT21" i="7" s="1"/>
  <c r="BS21" i="7" s="1"/>
  <c r="BR21" i="7" s="1"/>
  <c r="BQ21" i="7" s="1"/>
  <c r="BP21" i="7" s="1"/>
  <c r="BO21" i="7" s="1"/>
  <c r="BN21" i="7" s="1"/>
  <c r="BM21" i="7" s="1"/>
  <c r="BL21" i="7" s="1"/>
  <c r="BK21" i="7" s="1"/>
  <c r="BJ21" i="7" s="1"/>
  <c r="BI21" i="7" s="1"/>
  <c r="BH21" i="7" s="1"/>
  <c r="BG21" i="7" s="1"/>
  <c r="BF21" i="7" s="1"/>
  <c r="BE21" i="7" s="1"/>
  <c r="BD21" i="7" s="1"/>
  <c r="BC21" i="7" s="1"/>
  <c r="BB21" i="7" s="1"/>
  <c r="BA21" i="7" s="1"/>
  <c r="AZ21" i="7" s="1"/>
  <c r="AY21" i="7" s="1"/>
  <c r="AX21" i="7" s="1"/>
  <c r="AW21" i="7" s="1"/>
  <c r="AV21" i="7" s="1"/>
  <c r="AU21" i="7" s="1"/>
  <c r="AT21" i="7" s="1"/>
  <c r="AS21" i="7" s="1"/>
  <c r="AR21" i="7" s="1"/>
  <c r="AQ21" i="7" s="1"/>
  <c r="AP21" i="7" s="1"/>
  <c r="AO21" i="7" s="1"/>
  <c r="AN21" i="7" s="1"/>
  <c r="AM21" i="7" s="1"/>
  <c r="AL21" i="7" s="1"/>
  <c r="AK21" i="7" s="1"/>
  <c r="AJ21" i="7" s="1"/>
  <c r="AI21" i="7" s="1"/>
  <c r="AH21" i="7" s="1"/>
  <c r="AG21" i="7" s="1"/>
  <c r="AF21" i="7" s="1"/>
  <c r="AE21" i="7" s="1"/>
  <c r="AD21" i="7" s="1"/>
  <c r="AC21" i="7" s="1"/>
  <c r="AB21" i="7" s="1"/>
  <c r="AA21" i="7" s="1"/>
  <c r="Z21" i="7" s="1"/>
  <c r="Y21" i="7" s="1"/>
  <c r="X21" i="7" s="1"/>
  <c r="W21" i="7" s="1"/>
  <c r="BI24" i="7"/>
  <c r="BH24" i="7" s="1"/>
  <c r="BG24" i="7" s="1"/>
  <c r="BF24" i="7" s="1"/>
  <c r="BE24" i="7" s="1"/>
  <c r="BD24" i="7" s="1"/>
  <c r="BC24" i="7" s="1"/>
  <c r="BB24" i="7" s="1"/>
  <c r="BA24" i="7" s="1"/>
  <c r="AZ24" i="7" s="1"/>
  <c r="AY24" i="7" s="1"/>
  <c r="AX24" i="7" s="1"/>
  <c r="AW24" i="7" s="1"/>
  <c r="AV24" i="7" s="1"/>
  <c r="AU24" i="7" s="1"/>
  <c r="AT24" i="7" s="1"/>
  <c r="AS24" i="7" s="1"/>
  <c r="AR24" i="7" s="1"/>
  <c r="AQ24" i="7" s="1"/>
  <c r="AP24" i="7" s="1"/>
  <c r="AO24" i="7" s="1"/>
  <c r="AN24" i="7" s="1"/>
  <c r="AM24" i="7" s="1"/>
  <c r="AL24" i="7" s="1"/>
  <c r="AK24" i="7" s="1"/>
  <c r="AJ24" i="7" s="1"/>
  <c r="AI24" i="7" s="1"/>
  <c r="AH24" i="7" s="1"/>
  <c r="AG24" i="7" s="1"/>
  <c r="AF24" i="7" s="1"/>
  <c r="AE24" i="7" s="1"/>
  <c r="AD24" i="7" s="1"/>
  <c r="AC24" i="7" s="1"/>
  <c r="AB24" i="7" s="1"/>
  <c r="AA24" i="7" s="1"/>
  <c r="Z24" i="7" s="1"/>
  <c r="Y24" i="7" s="1"/>
  <c r="X24" i="7" s="1"/>
  <c r="W24" i="7" s="1"/>
  <c r="DQ24" i="7"/>
  <c r="DP24" i="7" s="1"/>
  <c r="DO24" i="7" s="1"/>
  <c r="DN24" i="7" s="1"/>
  <c r="DM24" i="7" s="1"/>
  <c r="DL24" i="7" s="1"/>
  <c r="DK24" i="7" s="1"/>
  <c r="DJ24" i="7" s="1"/>
  <c r="DI24" i="7" s="1"/>
  <c r="DH24" i="7" s="1"/>
  <c r="DG24" i="7" s="1"/>
  <c r="DF24" i="7" s="1"/>
  <c r="DE24" i="7" s="1"/>
  <c r="DD24" i="7" s="1"/>
  <c r="DC24" i="7" s="1"/>
  <c r="DB24" i="7" s="1"/>
  <c r="DA24" i="7" s="1"/>
  <c r="CZ24" i="7" s="1"/>
  <c r="CY24" i="7" s="1"/>
  <c r="CX24" i="7" s="1"/>
  <c r="CW24" i="7" s="1"/>
  <c r="CV24" i="7" s="1"/>
  <c r="CU24" i="7" s="1"/>
  <c r="CT24" i="7" s="1"/>
  <c r="CS24" i="7" s="1"/>
  <c r="CR24" i="7" s="1"/>
  <c r="CQ24" i="7" s="1"/>
  <c r="CP24" i="7" s="1"/>
  <c r="CO24" i="7" s="1"/>
  <c r="CN24" i="7" s="1"/>
  <c r="CM24" i="7" s="1"/>
  <c r="CL24" i="7" s="1"/>
  <c r="CK24" i="7" s="1"/>
  <c r="CJ24" i="7" s="1"/>
  <c r="CI24" i="7" s="1"/>
  <c r="CH24" i="7" s="1"/>
  <c r="CG24" i="7" s="1"/>
  <c r="CF24" i="7" s="1"/>
  <c r="CE24" i="7" s="1"/>
  <c r="CD24" i="7" s="1"/>
  <c r="CC24" i="7" s="1"/>
  <c r="CB24" i="7" s="1"/>
  <c r="CA24" i="7" s="1"/>
  <c r="BZ24" i="7" s="1"/>
  <c r="BY24" i="7" s="1"/>
  <c r="BX24" i="7" s="1"/>
  <c r="BW24" i="7" s="1"/>
  <c r="BV24" i="7" s="1"/>
  <c r="BU24" i="7" s="1"/>
  <c r="BT24" i="7" s="1"/>
  <c r="BS24" i="7" s="1"/>
  <c r="BR24" i="7" s="1"/>
  <c r="BQ24" i="7" s="1"/>
  <c r="BP24" i="7" s="1"/>
  <c r="BO24" i="7" s="1"/>
  <c r="BN24" i="7" s="1"/>
  <c r="BM24" i="7" s="1"/>
  <c r="BL24" i="7" s="1"/>
  <c r="BK24" i="7" s="1"/>
  <c r="BJ24" i="7" s="1"/>
  <c r="GX26" i="7"/>
  <c r="GY26" i="7" s="1"/>
  <c r="GZ26" i="7" s="1"/>
  <c r="HA26" i="7" s="1"/>
  <c r="HB26" i="7" s="1"/>
  <c r="HC26" i="7" s="1"/>
  <c r="HD26" i="7" s="1"/>
  <c r="HE26" i="7" s="1"/>
  <c r="HF26" i="7" s="1"/>
  <c r="HG26" i="7" s="1"/>
  <c r="HH26" i="7" s="1"/>
  <c r="HI26" i="7" s="1"/>
  <c r="HJ26" i="7" s="1"/>
  <c r="HK26" i="7" s="1"/>
  <c r="HL26" i="7" s="1"/>
  <c r="HM26" i="7" s="1"/>
  <c r="HN26" i="7" s="1"/>
  <c r="HO26" i="7" s="1"/>
  <c r="DS26" i="7"/>
  <c r="DT26" i="7" s="1"/>
  <c r="DU26" i="7" s="1"/>
  <c r="DV26" i="7" s="1"/>
  <c r="DW26" i="7" s="1"/>
  <c r="DX26" i="7" s="1"/>
  <c r="DY26" i="7" s="1"/>
  <c r="DZ26" i="7" s="1"/>
  <c r="EA26" i="7" s="1"/>
  <c r="EB26" i="7" s="1"/>
  <c r="EC26" i="7" s="1"/>
  <c r="ED26" i="7" s="1"/>
  <c r="EE26" i="7" s="1"/>
  <c r="EF26" i="7" s="1"/>
  <c r="EG26" i="7" s="1"/>
  <c r="EH26" i="7" s="1"/>
  <c r="EI26" i="7" s="1"/>
  <c r="EJ26" i="7" s="1"/>
  <c r="EK26" i="7" s="1"/>
  <c r="EL26" i="7" s="1"/>
  <c r="EM26" i="7" s="1"/>
  <c r="EN26" i="7" s="1"/>
  <c r="EO26" i="7" s="1"/>
  <c r="EP26" i="7" s="1"/>
  <c r="EQ26" i="7" s="1"/>
  <c r="ER26" i="7" s="1"/>
  <c r="ES26" i="7" s="1"/>
  <c r="ET26" i="7" s="1"/>
  <c r="EU26" i="7" s="1"/>
  <c r="EV26" i="7" s="1"/>
  <c r="EW26" i="7" s="1"/>
  <c r="DS27" i="7"/>
  <c r="DR27" i="7" s="1"/>
  <c r="DQ27" i="7" s="1"/>
  <c r="DP27" i="7" s="1"/>
  <c r="DO27" i="7" s="1"/>
  <c r="DN27" i="7" s="1"/>
  <c r="DM27" i="7" s="1"/>
  <c r="DL27" i="7" s="1"/>
  <c r="DK27" i="7" s="1"/>
  <c r="DJ27" i="7" s="1"/>
  <c r="DI27" i="7" s="1"/>
  <c r="DH27" i="7" s="1"/>
  <c r="DG27" i="7" s="1"/>
  <c r="DF27" i="7" s="1"/>
  <c r="DE27" i="7" s="1"/>
  <c r="DD27" i="7" s="1"/>
  <c r="DC27" i="7" s="1"/>
  <c r="DB27" i="7" s="1"/>
  <c r="DA27" i="7" s="1"/>
  <c r="CZ27" i="7" s="1"/>
  <c r="CY27" i="7" s="1"/>
  <c r="CX27" i="7" s="1"/>
  <c r="CW27" i="7" s="1"/>
  <c r="CV27" i="7" s="1"/>
  <c r="CU27" i="7" s="1"/>
  <c r="CT27" i="7" s="1"/>
  <c r="CS27" i="7" s="1"/>
  <c r="CR27" i="7" s="1"/>
  <c r="CQ27" i="7" s="1"/>
  <c r="CP27" i="7" s="1"/>
  <c r="CO27" i="7" s="1"/>
  <c r="CN27" i="7" s="1"/>
  <c r="CM27" i="7" s="1"/>
  <c r="CL27" i="7" s="1"/>
  <c r="CK27" i="7" s="1"/>
  <c r="CJ27" i="7" s="1"/>
  <c r="CI27" i="7" s="1"/>
  <c r="CH27" i="7" s="1"/>
  <c r="CG27" i="7" s="1"/>
  <c r="CF27" i="7" s="1"/>
  <c r="CE27" i="7" s="1"/>
  <c r="CD27" i="7" s="1"/>
  <c r="CC27" i="7" s="1"/>
  <c r="CB27" i="7" s="1"/>
  <c r="CA27" i="7" s="1"/>
  <c r="BZ27" i="7" s="1"/>
  <c r="BY27" i="7" s="1"/>
  <c r="BX27" i="7" s="1"/>
  <c r="BW27" i="7" s="1"/>
  <c r="BV27" i="7" s="1"/>
  <c r="BU27" i="7" s="1"/>
  <c r="BT27" i="7" s="1"/>
  <c r="BS27" i="7" s="1"/>
  <c r="BR27" i="7" s="1"/>
  <c r="BQ27" i="7" s="1"/>
  <c r="BP27" i="7" s="1"/>
  <c r="BO27" i="7" s="1"/>
  <c r="BN27" i="7" s="1"/>
  <c r="BM27" i="7" s="1"/>
  <c r="BL27" i="7" s="1"/>
  <c r="BK27" i="7" s="1"/>
  <c r="BJ27" i="7" s="1"/>
  <c r="BI27" i="7" s="1"/>
  <c r="BH27" i="7" s="1"/>
  <c r="BG27" i="7" s="1"/>
  <c r="BF27" i="7" s="1"/>
  <c r="BE27" i="7" s="1"/>
  <c r="BD27" i="7" s="1"/>
  <c r="BC27" i="7" s="1"/>
  <c r="BB27" i="7" s="1"/>
  <c r="BA27" i="7" s="1"/>
  <c r="AZ27" i="7" s="1"/>
  <c r="AY27" i="7" s="1"/>
  <c r="AX27" i="7" s="1"/>
  <c r="AW27" i="7" s="1"/>
  <c r="AV27" i="7" s="1"/>
  <c r="AU27" i="7" s="1"/>
  <c r="AT27" i="7" s="1"/>
  <c r="AS27" i="7" s="1"/>
  <c r="AR27" i="7" s="1"/>
  <c r="AQ27" i="7" s="1"/>
  <c r="AP27" i="7" s="1"/>
  <c r="AO27" i="7" s="1"/>
  <c r="AN27" i="7" s="1"/>
  <c r="AM27" i="7" s="1"/>
  <c r="AL27" i="7" s="1"/>
  <c r="AK27" i="7" s="1"/>
  <c r="AJ27" i="7" s="1"/>
  <c r="AI27" i="7" s="1"/>
  <c r="AH27" i="7" s="1"/>
  <c r="AG27" i="7" s="1"/>
  <c r="AF27" i="7" s="1"/>
  <c r="AE27" i="7" s="1"/>
  <c r="AD27" i="7" s="1"/>
  <c r="AC27" i="7" s="1"/>
  <c r="AB27" i="7" s="1"/>
  <c r="AA27" i="7" s="1"/>
  <c r="Z27" i="7" s="1"/>
  <c r="Y27" i="7" s="1"/>
  <c r="X27" i="7" s="1"/>
  <c r="W27" i="7" s="1"/>
  <c r="EI27" i="7"/>
  <c r="EJ27" i="7" s="1"/>
  <c r="EK27" i="7" s="1"/>
  <c r="EL27" i="7" s="1"/>
  <c r="EM27" i="7" s="1"/>
  <c r="EN27" i="7" s="1"/>
  <c r="EO27" i="7" s="1"/>
  <c r="EP27" i="7" s="1"/>
  <c r="EQ27" i="7" s="1"/>
  <c r="ER27" i="7" s="1"/>
  <c r="ES27" i="7" s="1"/>
  <c r="ET27" i="7" s="1"/>
  <c r="EU27" i="7" s="1"/>
  <c r="EV27" i="7" s="1"/>
  <c r="EW27" i="7" s="1"/>
  <c r="EX27" i="7" s="1"/>
  <c r="EY27" i="7" s="1"/>
  <c r="EZ27" i="7" s="1"/>
  <c r="FA27" i="7" s="1"/>
  <c r="FB27" i="7" s="1"/>
  <c r="FC27" i="7" s="1"/>
  <c r="FD27" i="7" s="1"/>
  <c r="FE27" i="7" s="1"/>
  <c r="FF27" i="7" s="1"/>
  <c r="FG27" i="7" s="1"/>
  <c r="FH27" i="7" s="1"/>
  <c r="FI27" i="7" s="1"/>
  <c r="FJ27" i="7" s="1"/>
  <c r="FK27" i="7" s="1"/>
  <c r="FL27" i="7" s="1"/>
  <c r="FM27" i="7" s="1"/>
  <c r="FN27" i="7" s="1"/>
  <c r="FO27" i="7" s="1"/>
  <c r="FP27" i="7" s="1"/>
  <c r="FQ27" i="7" s="1"/>
  <c r="FR27" i="7" s="1"/>
  <c r="FS27" i="7" s="1"/>
  <c r="FT27" i="7" s="1"/>
  <c r="FU27" i="7" s="1"/>
  <c r="FV27" i="7" s="1"/>
  <c r="FW27" i="7" s="1"/>
  <c r="FX27" i="7" s="1"/>
  <c r="FY27" i="7" s="1"/>
  <c r="FZ27" i="7" s="1"/>
  <c r="GA27" i="7" s="1"/>
  <c r="GB27" i="7" s="1"/>
  <c r="GC27" i="7" s="1"/>
  <c r="GD27" i="7" s="1"/>
  <c r="GE27" i="7" s="1"/>
  <c r="GF27" i="7" s="1"/>
  <c r="GG27" i="7" s="1"/>
  <c r="GH27" i="7" s="1"/>
  <c r="GI27" i="7" s="1"/>
  <c r="GJ27" i="7" s="1"/>
  <c r="GK27" i="7" s="1"/>
  <c r="GL27" i="7" s="1"/>
  <c r="GM27" i="7" s="1"/>
  <c r="GN27" i="7" s="1"/>
  <c r="GO27" i="7" s="1"/>
  <c r="GP27" i="7" s="1"/>
  <c r="GQ27" i="7" s="1"/>
  <c r="GR27" i="7" s="1"/>
  <c r="GS27" i="7" s="1"/>
  <c r="GT27" i="7" s="1"/>
  <c r="GU27" i="7" s="1"/>
  <c r="GV27" i="7" s="1"/>
  <c r="GW27" i="7" s="1"/>
  <c r="GX27" i="7" s="1"/>
  <c r="GY27" i="7" s="1"/>
  <c r="GZ27" i="7" s="1"/>
  <c r="HA27" i="7" s="1"/>
  <c r="HB27" i="7" s="1"/>
  <c r="HC27" i="7" s="1"/>
  <c r="HD27" i="7" s="1"/>
  <c r="HE27" i="7" s="1"/>
  <c r="HF27" i="7" s="1"/>
  <c r="HG27" i="7" s="1"/>
  <c r="HH27" i="7" s="1"/>
  <c r="HI27" i="7" s="1"/>
  <c r="HJ27" i="7" s="1"/>
  <c r="HK27" i="7" s="1"/>
  <c r="HL27" i="7" s="1"/>
  <c r="HM27" i="7" s="1"/>
  <c r="HN27" i="7" s="1"/>
  <c r="HO27" i="7" s="1"/>
  <c r="DU27" i="7"/>
  <c r="DV27" i="7" s="1"/>
  <c r="DW27" i="7" s="1"/>
  <c r="DX27" i="7" s="1"/>
  <c r="DY27" i="7" s="1"/>
  <c r="DZ27" i="7" s="1"/>
  <c r="EA27" i="7" s="1"/>
  <c r="EB27" i="7" s="1"/>
  <c r="EC27" i="7" s="1"/>
  <c r="ED27" i="7" s="1"/>
  <c r="EE27" i="7" s="1"/>
  <c r="EF27" i="7" s="1"/>
  <c r="EG27" i="7" s="1"/>
  <c r="EH27" i="7" s="1"/>
  <c r="DT27" i="7"/>
  <c r="DV48" i="7"/>
  <c r="DW48" i="7" s="1"/>
  <c r="DX48" i="7" s="1"/>
  <c r="DY48" i="7" s="1"/>
  <c r="DZ48" i="7" s="1"/>
  <c r="EA48" i="7" s="1"/>
  <c r="EB48" i="7" s="1"/>
  <c r="EC48" i="7" s="1"/>
  <c r="ED48" i="7" s="1"/>
  <c r="EE48" i="7" s="1"/>
  <c r="EF48" i="7" s="1"/>
  <c r="DT48" i="7"/>
  <c r="DS48" i="7"/>
  <c r="DR48" i="7"/>
  <c r="DQ48" i="7"/>
  <c r="DP48" i="7" s="1"/>
  <c r="DO48" i="7" s="1"/>
  <c r="DN48" i="7" s="1"/>
  <c r="DM48" i="7" s="1"/>
  <c r="DU48" i="7"/>
  <c r="DL48" i="7"/>
  <c r="DK48" i="7" s="1"/>
  <c r="DJ48" i="7" s="1"/>
  <c r="DI48" i="7" s="1"/>
  <c r="DH48" i="7" s="1"/>
  <c r="DG48" i="7" s="1"/>
  <c r="DF48" i="7" s="1"/>
  <c r="DE48" i="7" s="1"/>
  <c r="DD48" i="7" s="1"/>
  <c r="DC48" i="7" s="1"/>
  <c r="DB48" i="7" s="1"/>
  <c r="DA48" i="7" s="1"/>
  <c r="CZ48" i="7" s="1"/>
  <c r="CY48" i="7" s="1"/>
  <c r="CX48" i="7" s="1"/>
  <c r="CW48" i="7" s="1"/>
  <c r="CV48" i="7" s="1"/>
  <c r="CU48" i="7" s="1"/>
  <c r="CT48" i="7" s="1"/>
  <c r="CS48" i="7" s="1"/>
  <c r="CR48" i="7" s="1"/>
  <c r="CQ48" i="7" s="1"/>
  <c r="CP48" i="7" s="1"/>
  <c r="CO48" i="7" s="1"/>
  <c r="CN48" i="7" s="1"/>
  <c r="CM48" i="7" s="1"/>
  <c r="CL48" i="7" s="1"/>
  <c r="CK48" i="7" s="1"/>
  <c r="CJ48" i="7" s="1"/>
  <c r="CI48" i="7" s="1"/>
  <c r="CH48" i="7" s="1"/>
  <c r="CG48" i="7" s="1"/>
  <c r="CF48" i="7" s="1"/>
  <c r="CE48" i="7" s="1"/>
  <c r="CD48" i="7" s="1"/>
  <c r="CC48" i="7" s="1"/>
  <c r="CB48" i="7" s="1"/>
  <c r="CA48" i="7" s="1"/>
  <c r="BZ48" i="7" s="1"/>
  <c r="BY48" i="7" s="1"/>
  <c r="BX48" i="7" s="1"/>
  <c r="BW48" i="7" s="1"/>
  <c r="BV48" i="7" s="1"/>
  <c r="BU48" i="7" s="1"/>
  <c r="BT48" i="7" s="1"/>
  <c r="BS48" i="7" s="1"/>
  <c r="BR48" i="7" s="1"/>
  <c r="BQ48" i="7" s="1"/>
  <c r="BP48" i="7" s="1"/>
  <c r="BO48" i="7" s="1"/>
  <c r="BN48" i="7" s="1"/>
  <c r="BM48" i="7" s="1"/>
  <c r="BL48" i="7" s="1"/>
  <c r="BK48" i="7" s="1"/>
  <c r="BJ48" i="7" s="1"/>
  <c r="BI48" i="7" s="1"/>
  <c r="BH48" i="7" s="1"/>
  <c r="BG48" i="7" s="1"/>
  <c r="BF48" i="7" s="1"/>
  <c r="BE48" i="7" s="1"/>
  <c r="BD48" i="7" s="1"/>
  <c r="BC48" i="7" s="1"/>
  <c r="BB48" i="7" s="1"/>
  <c r="BA48" i="7" s="1"/>
  <c r="AZ48" i="7" s="1"/>
  <c r="AY48" i="7" s="1"/>
  <c r="AX48" i="7" s="1"/>
  <c r="AW48" i="7" s="1"/>
  <c r="AV48" i="7" s="1"/>
  <c r="AU48" i="7" s="1"/>
  <c r="AT48" i="7" s="1"/>
  <c r="AS48" i="7" s="1"/>
  <c r="AR48" i="7" s="1"/>
  <c r="AQ48" i="7" s="1"/>
  <c r="AP48" i="7" s="1"/>
  <c r="AO48" i="7" s="1"/>
  <c r="AN48" i="7" s="1"/>
  <c r="AM48" i="7" s="1"/>
  <c r="AL48" i="7" s="1"/>
  <c r="AK48" i="7" s="1"/>
  <c r="AJ48" i="7" s="1"/>
  <c r="AI48" i="7" s="1"/>
  <c r="AH48" i="7" s="1"/>
  <c r="AG48" i="7" s="1"/>
  <c r="AF48" i="7" s="1"/>
  <c r="AE48" i="7" s="1"/>
  <c r="AD48" i="7" s="1"/>
  <c r="AC48" i="7" s="1"/>
  <c r="AB48" i="7" s="1"/>
  <c r="AA48" i="7" s="1"/>
  <c r="Z48" i="7" s="1"/>
  <c r="Y48" i="7" s="1"/>
  <c r="X48" i="7" s="1"/>
  <c r="W48" i="7" s="1"/>
  <c r="DT28" i="7"/>
  <c r="DU28" i="7" s="1"/>
  <c r="DV28" i="7" s="1"/>
  <c r="DW28" i="7" s="1"/>
  <c r="DX28" i="7" s="1"/>
  <c r="DR30" i="7"/>
  <c r="DQ30" i="7" s="1"/>
  <c r="DP30" i="7" s="1"/>
  <c r="DO30" i="7" s="1"/>
  <c r="DU33" i="7"/>
  <c r="DV33" i="7" s="1"/>
  <c r="DW33" i="7" s="1"/>
  <c r="DX33" i="7" s="1"/>
  <c r="DY33" i="7" s="1"/>
  <c r="DS35" i="7"/>
  <c r="DS36" i="7"/>
  <c r="DH46" i="7"/>
  <c r="DG46" i="7" s="1"/>
  <c r="DF46" i="7" s="1"/>
  <c r="DE46" i="7" s="1"/>
  <c r="DD46" i="7" s="1"/>
  <c r="DC46" i="7" s="1"/>
  <c r="DB46" i="7" s="1"/>
  <c r="DA46" i="7" s="1"/>
  <c r="CZ46" i="7" s="1"/>
  <c r="CY46" i="7" s="1"/>
  <c r="CX46" i="7" s="1"/>
  <c r="CW46" i="7" s="1"/>
  <c r="CV46" i="7" s="1"/>
  <c r="CU46" i="7" s="1"/>
  <c r="CT46" i="7" s="1"/>
  <c r="CS46" i="7" s="1"/>
  <c r="CR46" i="7" s="1"/>
  <c r="CQ46" i="7" s="1"/>
  <c r="CP46" i="7" s="1"/>
  <c r="CO46" i="7" s="1"/>
  <c r="CN46" i="7" s="1"/>
  <c r="CM46" i="7" s="1"/>
  <c r="CL46" i="7" s="1"/>
  <c r="CK46" i="7" s="1"/>
  <c r="CJ46" i="7" s="1"/>
  <c r="CI46" i="7" s="1"/>
  <c r="DS46" i="7"/>
  <c r="DR46" i="7" s="1"/>
  <c r="DQ46" i="7"/>
  <c r="DP46" i="7" s="1"/>
  <c r="DO46" i="7" s="1"/>
  <c r="DN46" i="7" s="1"/>
  <c r="DM46" i="7" s="1"/>
  <c r="AK46" i="7"/>
  <c r="AJ46" i="7" s="1"/>
  <c r="AI46" i="7" s="1"/>
  <c r="AH46" i="7" s="1"/>
  <c r="AG46" i="7" s="1"/>
  <c r="AF46" i="7" s="1"/>
  <c r="AE46" i="7" s="1"/>
  <c r="AD46" i="7" s="1"/>
  <c r="AC46" i="7" s="1"/>
  <c r="AB46" i="7" s="1"/>
  <c r="AA46" i="7" s="1"/>
  <c r="Z46" i="7" s="1"/>
  <c r="Y46" i="7" s="1"/>
  <c r="X46" i="7" s="1"/>
  <c r="W46" i="7" s="1"/>
  <c r="DL46" i="7"/>
  <c r="DK46" i="7" s="1"/>
  <c r="DJ46" i="7" s="1"/>
  <c r="DI46" i="7"/>
  <c r="CH46" i="7"/>
  <c r="CG46" i="7" s="1"/>
  <c r="CF46" i="7" s="1"/>
  <c r="CE46" i="7" s="1"/>
  <c r="CD46" i="7" s="1"/>
  <c r="CC46" i="7" s="1"/>
  <c r="CB46" i="7" s="1"/>
  <c r="CA46" i="7" s="1"/>
  <c r="BZ46" i="7" s="1"/>
  <c r="BY46" i="7" s="1"/>
  <c r="BX46" i="7" s="1"/>
  <c r="BW46" i="7" s="1"/>
  <c r="BV46" i="7" s="1"/>
  <c r="BU46" i="7" s="1"/>
  <c r="BT46" i="7" s="1"/>
  <c r="BS46" i="7" s="1"/>
  <c r="BR46" i="7" s="1"/>
  <c r="BQ46" i="7" s="1"/>
  <c r="BP46" i="7" s="1"/>
  <c r="BO46" i="7" s="1"/>
  <c r="BN46" i="7" s="1"/>
  <c r="BM46" i="7" s="1"/>
  <c r="BL46" i="7" s="1"/>
  <c r="BK46" i="7" s="1"/>
  <c r="BJ46" i="7" s="1"/>
  <c r="BI46" i="7" s="1"/>
  <c r="BH46" i="7" s="1"/>
  <c r="BG46" i="7" s="1"/>
  <c r="BF46" i="7" s="1"/>
  <c r="BE46" i="7" s="1"/>
  <c r="BD46" i="7" s="1"/>
  <c r="BC46" i="7" s="1"/>
  <c r="BB46" i="7" s="1"/>
  <c r="BA46" i="7" s="1"/>
  <c r="AZ46" i="7" s="1"/>
  <c r="AY46" i="7" s="1"/>
  <c r="AX46" i="7" s="1"/>
  <c r="AW46" i="7" s="1"/>
  <c r="AV46" i="7" s="1"/>
  <c r="AU46" i="7" s="1"/>
  <c r="AT46" i="7" s="1"/>
  <c r="AS46" i="7" s="1"/>
  <c r="AR46" i="7" s="1"/>
  <c r="AQ46" i="7" s="1"/>
  <c r="AP46" i="7" s="1"/>
  <c r="AO46" i="7" s="1"/>
  <c r="AN46" i="7" s="1"/>
  <c r="AM46" i="7" s="1"/>
  <c r="AL46" i="7" s="1"/>
  <c r="DZ31" i="7"/>
  <c r="EA31" i="7" s="1"/>
  <c r="EB31" i="7" s="1"/>
  <c r="EC31" i="7" s="1"/>
  <c r="ED31" i="7" s="1"/>
  <c r="DS32" i="7"/>
  <c r="DT32" i="7" s="1"/>
  <c r="DY28" i="7"/>
  <c r="DW30" i="7"/>
  <c r="EI30" i="7"/>
  <c r="EJ30" i="7" s="1"/>
  <c r="EK30" i="7" s="1"/>
  <c r="DU32" i="7"/>
  <c r="DZ33" i="7"/>
  <c r="EA33" i="7" s="1"/>
  <c r="EB33" i="7" s="1"/>
  <c r="EC33" i="7" s="1"/>
  <c r="ED33" i="7" s="1"/>
  <c r="EE33" i="7" s="1"/>
  <c r="EF33" i="7" s="1"/>
  <c r="EG33" i="7" s="1"/>
  <c r="EH33" i="7" s="1"/>
  <c r="EI33" i="7" s="1"/>
  <c r="EJ33" i="7" s="1"/>
  <c r="EK33" i="7" s="1"/>
  <c r="EL33" i="7" s="1"/>
  <c r="DS34" i="7"/>
  <c r="DZ28" i="7"/>
  <c r="EA28" i="7" s="1"/>
  <c r="EX28" i="7"/>
  <c r="EY28" i="7" s="1"/>
  <c r="EZ28" i="7" s="1"/>
  <c r="FA28" i="7" s="1"/>
  <c r="FB28" i="7" s="1"/>
  <c r="FC28" i="7" s="1"/>
  <c r="FD28" i="7" s="1"/>
  <c r="FE28" i="7" s="1"/>
  <c r="FF28" i="7" s="1"/>
  <c r="FG28" i="7" s="1"/>
  <c r="FH28" i="7" s="1"/>
  <c r="FI28" i="7" s="1"/>
  <c r="FJ28" i="7" s="1"/>
  <c r="FK28" i="7" s="1"/>
  <c r="FL28" i="7" s="1"/>
  <c r="FM28" i="7" s="1"/>
  <c r="FN28" i="7" s="1"/>
  <c r="FO28" i="7" s="1"/>
  <c r="FP28" i="7" s="1"/>
  <c r="FQ28" i="7" s="1"/>
  <c r="FR28" i="7" s="1"/>
  <c r="FS28" i="7" s="1"/>
  <c r="FT28" i="7" s="1"/>
  <c r="FU28" i="7" s="1"/>
  <c r="FV28" i="7" s="1"/>
  <c r="FW28" i="7" s="1"/>
  <c r="FX28" i="7" s="1"/>
  <c r="FY28" i="7" s="1"/>
  <c r="FZ28" i="7" s="1"/>
  <c r="GA28" i="7" s="1"/>
  <c r="GB28" i="7" s="1"/>
  <c r="GC28" i="7" s="1"/>
  <c r="GD28" i="7" s="1"/>
  <c r="GE28" i="7" s="1"/>
  <c r="GF28" i="7" s="1"/>
  <c r="GG28" i="7" s="1"/>
  <c r="GH28" i="7" s="1"/>
  <c r="GI28" i="7" s="1"/>
  <c r="GJ28" i="7" s="1"/>
  <c r="GK28" i="7" s="1"/>
  <c r="GL28" i="7" s="1"/>
  <c r="GM28" i="7" s="1"/>
  <c r="GN28" i="7" s="1"/>
  <c r="GO28" i="7" s="1"/>
  <c r="GP28" i="7" s="1"/>
  <c r="GQ28" i="7" s="1"/>
  <c r="GR28" i="7" s="1"/>
  <c r="GS28" i="7" s="1"/>
  <c r="GT28" i="7" s="1"/>
  <c r="GU28" i="7" s="1"/>
  <c r="CZ30" i="7"/>
  <c r="CY30" i="7" s="1"/>
  <c r="CX30" i="7" s="1"/>
  <c r="CW30" i="7" s="1"/>
  <c r="CV30" i="7" s="1"/>
  <c r="CU30" i="7" s="1"/>
  <c r="CT30" i="7" s="1"/>
  <c r="CS30" i="7" s="1"/>
  <c r="CR30" i="7" s="1"/>
  <c r="CQ30" i="7" s="1"/>
  <c r="CP30" i="7" s="1"/>
  <c r="CO30" i="7" s="1"/>
  <c r="CN30" i="7" s="1"/>
  <c r="CM30" i="7" s="1"/>
  <c r="CL30" i="7" s="1"/>
  <c r="CK30" i="7" s="1"/>
  <c r="CJ30" i="7" s="1"/>
  <c r="CI30" i="7" s="1"/>
  <c r="CH30" i="7" s="1"/>
  <c r="CG30" i="7" s="1"/>
  <c r="CF30" i="7" s="1"/>
  <c r="CE30" i="7" s="1"/>
  <c r="CD30" i="7" s="1"/>
  <c r="CC30" i="7" s="1"/>
  <c r="CB30" i="7" s="1"/>
  <c r="CA30" i="7" s="1"/>
  <c r="BZ30" i="7" s="1"/>
  <c r="BY30" i="7" s="1"/>
  <c r="BX30" i="7" s="1"/>
  <c r="BW30" i="7" s="1"/>
  <c r="BV30" i="7" s="1"/>
  <c r="BU30" i="7" s="1"/>
  <c r="BT30" i="7" s="1"/>
  <c r="BS30" i="7" s="1"/>
  <c r="BR30" i="7" s="1"/>
  <c r="BQ30" i="7" s="1"/>
  <c r="BP30" i="7" s="1"/>
  <c r="BO30" i="7" s="1"/>
  <c r="BN30" i="7" s="1"/>
  <c r="BM30" i="7" s="1"/>
  <c r="BL30" i="7" s="1"/>
  <c r="BK30" i="7" s="1"/>
  <c r="BJ30" i="7" s="1"/>
  <c r="BI30" i="7" s="1"/>
  <c r="BH30" i="7" s="1"/>
  <c r="BG30" i="7" s="1"/>
  <c r="BF30" i="7" s="1"/>
  <c r="BE30" i="7" s="1"/>
  <c r="BD30" i="7" s="1"/>
  <c r="BC30" i="7" s="1"/>
  <c r="BB30" i="7" s="1"/>
  <c r="BA30" i="7" s="1"/>
  <c r="AZ30" i="7" s="1"/>
  <c r="AY30" i="7" s="1"/>
  <c r="AX30" i="7" s="1"/>
  <c r="AW30" i="7" s="1"/>
  <c r="AV30" i="7" s="1"/>
  <c r="AU30" i="7" s="1"/>
  <c r="AT30" i="7" s="1"/>
  <c r="AS30" i="7" s="1"/>
  <c r="AR30" i="7" s="1"/>
  <c r="AQ30" i="7" s="1"/>
  <c r="AP30" i="7" s="1"/>
  <c r="AO30" i="7" s="1"/>
  <c r="AN30" i="7" s="1"/>
  <c r="AM30" i="7" s="1"/>
  <c r="AL30" i="7" s="1"/>
  <c r="AK30" i="7" s="1"/>
  <c r="AJ30" i="7" s="1"/>
  <c r="AI30" i="7" s="1"/>
  <c r="AH30" i="7" s="1"/>
  <c r="AG30" i="7" s="1"/>
  <c r="AF30" i="7" s="1"/>
  <c r="AE30" i="7" s="1"/>
  <c r="AD30" i="7" s="1"/>
  <c r="AC30" i="7" s="1"/>
  <c r="AB30" i="7" s="1"/>
  <c r="AA30" i="7" s="1"/>
  <c r="Z30" i="7" s="1"/>
  <c r="Y30" i="7" s="1"/>
  <c r="X30" i="7" s="1"/>
  <c r="W30" i="7" s="1"/>
  <c r="DL30" i="7"/>
  <c r="DK30" i="7" s="1"/>
  <c r="DJ30" i="7" s="1"/>
  <c r="DI30" i="7" s="1"/>
  <c r="DH30" i="7" s="1"/>
  <c r="DG30" i="7" s="1"/>
  <c r="DF30" i="7" s="1"/>
  <c r="DE30" i="7" s="1"/>
  <c r="DD30" i="7" s="1"/>
  <c r="DC30" i="7" s="1"/>
  <c r="DB30" i="7" s="1"/>
  <c r="DA30" i="7" s="1"/>
  <c r="DX30" i="7"/>
  <c r="DY30" i="7" s="1"/>
  <c r="DV32" i="7"/>
  <c r="DW32" i="7" s="1"/>
  <c r="DX32" i="7" s="1"/>
  <c r="DY32" i="7" s="1"/>
  <c r="DZ32" i="7" s="1"/>
  <c r="EA32" i="7" s="1"/>
  <c r="EB32" i="7" s="1"/>
  <c r="EC32" i="7" s="1"/>
  <c r="ED32" i="7" s="1"/>
  <c r="EE32" i="7" s="1"/>
  <c r="EF32" i="7" s="1"/>
  <c r="EG32" i="7" s="1"/>
  <c r="EH32" i="7"/>
  <c r="EI32" i="7" s="1"/>
  <c r="EJ32" i="7" s="1"/>
  <c r="EK32" i="7" s="1"/>
  <c r="EL32" i="7" s="1"/>
  <c r="EM32" i="7" s="1"/>
  <c r="EN32" i="7" s="1"/>
  <c r="EO32" i="7" s="1"/>
  <c r="EP32" i="7" s="1"/>
  <c r="EQ32" i="7" s="1"/>
  <c r="ER32" i="7" s="1"/>
  <c r="ES32" i="7" s="1"/>
  <c r="ET32" i="7" s="1"/>
  <c r="EU32" i="7" s="1"/>
  <c r="EV32" i="7" s="1"/>
  <c r="EW32" i="7" s="1"/>
  <c r="EX32" i="7" s="1"/>
  <c r="EY32" i="7" s="1"/>
  <c r="EZ32" i="7" s="1"/>
  <c r="FA32" i="7" s="1"/>
  <c r="FB32" i="7" s="1"/>
  <c r="FC32" i="7" s="1"/>
  <c r="FD32" i="7" s="1"/>
  <c r="FE32" i="7" s="1"/>
  <c r="FF32" i="7" s="1"/>
  <c r="FG32" i="7" s="1"/>
  <c r="FH32" i="7" s="1"/>
  <c r="FI32" i="7" s="1"/>
  <c r="FJ32" i="7" s="1"/>
  <c r="FK32" i="7" s="1"/>
  <c r="FL32" i="7" s="1"/>
  <c r="FM32" i="7" s="1"/>
  <c r="FN32" i="7" s="1"/>
  <c r="FO32" i="7" s="1"/>
  <c r="FP32" i="7" s="1"/>
  <c r="FQ32" i="7" s="1"/>
  <c r="FR32" i="7" s="1"/>
  <c r="FS32" i="7" s="1"/>
  <c r="FT32" i="7" s="1"/>
  <c r="FU32" i="7" s="1"/>
  <c r="FV32" i="7" s="1"/>
  <c r="FW32" i="7" s="1"/>
  <c r="FX32" i="7" s="1"/>
  <c r="FY32" i="7" s="1"/>
  <c r="FZ32" i="7" s="1"/>
  <c r="GA32" i="7" s="1"/>
  <c r="GB32" i="7" s="1"/>
  <c r="GC32" i="7" s="1"/>
  <c r="GD32" i="7" s="1"/>
  <c r="GE32" i="7" s="1"/>
  <c r="GF32" i="7" s="1"/>
  <c r="GG32" i="7" s="1"/>
  <c r="GH32" i="7" s="1"/>
  <c r="GI32" i="7" s="1"/>
  <c r="GJ32" i="7" s="1"/>
  <c r="GK32" i="7" s="1"/>
  <c r="GL32" i="7" s="1"/>
  <c r="GM32" i="7" s="1"/>
  <c r="GN32" i="7" s="1"/>
  <c r="GO32" i="7" s="1"/>
  <c r="GP32" i="7" s="1"/>
  <c r="GQ32" i="7" s="1"/>
  <c r="GR32" i="7" s="1"/>
  <c r="GS32" i="7" s="1"/>
  <c r="GT32" i="7" s="1"/>
  <c r="GU32" i="7" s="1"/>
  <c r="GV32" i="7" s="1"/>
  <c r="GW32" i="7" s="1"/>
  <c r="GX32" i="7" s="1"/>
  <c r="GY32" i="7" s="1"/>
  <c r="GZ32" i="7" s="1"/>
  <c r="HA32" i="7" s="1"/>
  <c r="HB32" i="7" s="1"/>
  <c r="HC32" i="7" s="1"/>
  <c r="HD32" i="7" s="1"/>
  <c r="HE32" i="7" s="1"/>
  <c r="HF32" i="7" s="1"/>
  <c r="HG32" i="7" s="1"/>
  <c r="HH32" i="7" s="1"/>
  <c r="HI32" i="7" s="1"/>
  <c r="HJ32" i="7" s="1"/>
  <c r="HK32" i="7" s="1"/>
  <c r="HL32" i="7" s="1"/>
  <c r="HM32" i="7" s="1"/>
  <c r="HN32" i="7" s="1"/>
  <c r="HO32" i="7" s="1"/>
  <c r="EM33" i="7"/>
  <c r="EN33" i="7" s="1"/>
  <c r="EO33" i="7" s="1"/>
  <c r="EP33" i="7" s="1"/>
  <c r="EQ33" i="7" s="1"/>
  <c r="ER33" i="7" s="1"/>
  <c r="ES33" i="7" s="1"/>
  <c r="ET33" i="7" s="1"/>
  <c r="EU33" i="7" s="1"/>
  <c r="EV33" i="7" s="1"/>
  <c r="EW33" i="7" s="1"/>
  <c r="EX33" i="7" s="1"/>
  <c r="EY33" i="7" s="1"/>
  <c r="EZ33" i="7" s="1"/>
  <c r="FA33" i="7" s="1"/>
  <c r="FB33" i="7" s="1"/>
  <c r="FC33" i="7" s="1"/>
  <c r="FD33" i="7" s="1"/>
  <c r="FE33" i="7" s="1"/>
  <c r="FF33" i="7" s="1"/>
  <c r="FG33" i="7" s="1"/>
  <c r="FH33" i="7" s="1"/>
  <c r="FI33" i="7" s="1"/>
  <c r="FJ33" i="7" s="1"/>
  <c r="FK33" i="7" s="1"/>
  <c r="FL33" i="7" s="1"/>
  <c r="FM33" i="7" s="1"/>
  <c r="FN33" i="7" s="1"/>
  <c r="FO33" i="7" s="1"/>
  <c r="FP33" i="7" s="1"/>
  <c r="FQ33" i="7" s="1"/>
  <c r="FR33" i="7" s="1"/>
  <c r="FS33" i="7" s="1"/>
  <c r="FT33" i="7" s="1"/>
  <c r="FU33" i="7" s="1"/>
  <c r="FV33" i="7" s="1"/>
  <c r="FW33" i="7" s="1"/>
  <c r="FX33" i="7" s="1"/>
  <c r="FY33" i="7" s="1"/>
  <c r="FZ33" i="7" s="1"/>
  <c r="GA33" i="7" s="1"/>
  <c r="GB33" i="7" s="1"/>
  <c r="GC33" i="7" s="1"/>
  <c r="GD33" i="7" s="1"/>
  <c r="GE33" i="7" s="1"/>
  <c r="GF33" i="7" s="1"/>
  <c r="GG33" i="7" s="1"/>
  <c r="GH33" i="7" s="1"/>
  <c r="GI33" i="7" s="1"/>
  <c r="GJ33" i="7" s="1"/>
  <c r="GK33" i="7" s="1"/>
  <c r="GL33" i="7" s="1"/>
  <c r="GM33" i="7" s="1"/>
  <c r="GN33" i="7" s="1"/>
  <c r="GO33" i="7" s="1"/>
  <c r="GP33" i="7" s="1"/>
  <c r="GQ33" i="7" s="1"/>
  <c r="GR33" i="7" s="1"/>
  <c r="GS33" i="7" s="1"/>
  <c r="GT33" i="7" s="1"/>
  <c r="GU33" i="7" s="1"/>
  <c r="GV33" i="7" s="1"/>
  <c r="GW33" i="7" s="1"/>
  <c r="GX33" i="7" s="1"/>
  <c r="GY33" i="7" s="1"/>
  <c r="GZ33" i="7" s="1"/>
  <c r="HA33" i="7" s="1"/>
  <c r="HB33" i="7" s="1"/>
  <c r="HC33" i="7" s="1"/>
  <c r="HD33" i="7" s="1"/>
  <c r="HE33" i="7" s="1"/>
  <c r="HF33" i="7" s="1"/>
  <c r="HG33" i="7" s="1"/>
  <c r="HH33" i="7" s="1"/>
  <c r="HI33" i="7" s="1"/>
  <c r="HJ33" i="7" s="1"/>
  <c r="HK33" i="7" s="1"/>
  <c r="HL33" i="7" s="1"/>
  <c r="HM33" i="7" s="1"/>
  <c r="HN33" i="7" s="1"/>
  <c r="HO33" i="7" s="1"/>
  <c r="EG48" i="7"/>
  <c r="EH48" i="7" s="1"/>
  <c r="EI48" i="7" s="1"/>
  <c r="EJ48" i="7" s="1"/>
  <c r="EK48" i="7" s="1"/>
  <c r="EL48" i="7" s="1"/>
  <c r="EM48" i="7" s="1"/>
  <c r="EN48" i="7" s="1"/>
  <c r="EO48" i="7" s="1"/>
  <c r="EP48" i="7" s="1"/>
  <c r="EQ48" i="7" s="1"/>
  <c r="ER48" i="7" s="1"/>
  <c r="ES48" i="7" s="1"/>
  <c r="ET48" i="7" s="1"/>
  <c r="EU48" i="7" s="1"/>
  <c r="EV48" i="7" s="1"/>
  <c r="EW48" i="7" s="1"/>
  <c r="EX48" i="7" s="1"/>
  <c r="EY48" i="7" s="1"/>
  <c r="EZ48" i="7" s="1"/>
  <c r="FA48" i="7" s="1"/>
  <c r="FB48" i="7" s="1"/>
  <c r="FC48" i="7" s="1"/>
  <c r="FD48" i="7" s="1"/>
  <c r="FE48" i="7" s="1"/>
  <c r="FF48" i="7" s="1"/>
  <c r="FG48" i="7" s="1"/>
  <c r="FH48" i="7" s="1"/>
  <c r="FI48" i="7" s="1"/>
  <c r="FJ48" i="7" s="1"/>
  <c r="FK48" i="7" s="1"/>
  <c r="FL48" i="7" s="1"/>
  <c r="FM48" i="7" s="1"/>
  <c r="FN48" i="7" s="1"/>
  <c r="FO48" i="7" s="1"/>
  <c r="FP48" i="7" s="1"/>
  <c r="FQ48" i="7" s="1"/>
  <c r="FR48" i="7" s="1"/>
  <c r="FS48" i="7" s="1"/>
  <c r="FT48" i="7" s="1"/>
  <c r="FU48" i="7" s="1"/>
  <c r="FV48" i="7" s="1"/>
  <c r="FW48" i="7" s="1"/>
  <c r="FX48" i="7" s="1"/>
  <c r="FY48" i="7" s="1"/>
  <c r="FZ48" i="7" s="1"/>
  <c r="GA48" i="7" s="1"/>
  <c r="GB48" i="7" s="1"/>
  <c r="GC48" i="7" s="1"/>
  <c r="GD48" i="7" s="1"/>
  <c r="GE48" i="7" s="1"/>
  <c r="GF48" i="7" s="1"/>
  <c r="GG48" i="7" s="1"/>
  <c r="GH48" i="7" s="1"/>
  <c r="GI48" i="7" s="1"/>
  <c r="GJ48" i="7" s="1"/>
  <c r="GK48" i="7" s="1"/>
  <c r="GL48" i="7" s="1"/>
  <c r="GM48" i="7" s="1"/>
  <c r="GN48" i="7" s="1"/>
  <c r="GO48" i="7" s="1"/>
  <c r="GP48" i="7" s="1"/>
  <c r="GQ48" i="7" s="1"/>
  <c r="GR48" i="7" s="1"/>
  <c r="GS48" i="7" s="1"/>
  <c r="GT48" i="7" s="1"/>
  <c r="GU48" i="7" s="1"/>
  <c r="GV48" i="7" s="1"/>
  <c r="GW48" i="7" s="1"/>
  <c r="GX48" i="7" s="1"/>
  <c r="GY48" i="7" s="1"/>
  <c r="GZ48" i="7" s="1"/>
  <c r="HA48" i="7" s="1"/>
  <c r="HB48" i="7" s="1"/>
  <c r="HC48" i="7" s="1"/>
  <c r="HD48" i="7" s="1"/>
  <c r="HE48" i="7" s="1"/>
  <c r="HF48" i="7" s="1"/>
  <c r="HG48" i="7" s="1"/>
  <c r="HH48" i="7" s="1"/>
  <c r="HI48" i="7" s="1"/>
  <c r="HJ48" i="7" s="1"/>
  <c r="HK48" i="7" s="1"/>
  <c r="HL48" i="7" s="1"/>
  <c r="HM48" i="7" s="1"/>
  <c r="HN48" i="7" s="1"/>
  <c r="HO48" i="7" s="1"/>
  <c r="DP28" i="7"/>
  <c r="DO28" i="7" s="1"/>
  <c r="DN28" i="7" s="1"/>
  <c r="DM28" i="7" s="1"/>
  <c r="DL28" i="7" s="1"/>
  <c r="DK28" i="7" s="1"/>
  <c r="DJ28" i="7" s="1"/>
  <c r="DI28" i="7" s="1"/>
  <c r="DH28" i="7" s="1"/>
  <c r="DG28" i="7" s="1"/>
  <c r="DF28" i="7" s="1"/>
  <c r="DE28" i="7" s="1"/>
  <c r="DD28" i="7" s="1"/>
  <c r="DC28" i="7" s="1"/>
  <c r="DB28" i="7" s="1"/>
  <c r="DA28" i="7" s="1"/>
  <c r="CZ28" i="7" s="1"/>
  <c r="CY28" i="7" s="1"/>
  <c r="CX28" i="7" s="1"/>
  <c r="CW28" i="7" s="1"/>
  <c r="CV28" i="7" s="1"/>
  <c r="CU28" i="7" s="1"/>
  <c r="CT28" i="7" s="1"/>
  <c r="CS28" i="7" s="1"/>
  <c r="CR28" i="7" s="1"/>
  <c r="CQ28" i="7" s="1"/>
  <c r="CP28" i="7" s="1"/>
  <c r="CO28" i="7" s="1"/>
  <c r="CN28" i="7" s="1"/>
  <c r="CM28" i="7" s="1"/>
  <c r="CL28" i="7" s="1"/>
  <c r="CK28" i="7" s="1"/>
  <c r="CJ28" i="7" s="1"/>
  <c r="CI28" i="7" s="1"/>
  <c r="CH28" i="7" s="1"/>
  <c r="CG28" i="7" s="1"/>
  <c r="CF28" i="7" s="1"/>
  <c r="CE28" i="7" s="1"/>
  <c r="CD28" i="7" s="1"/>
  <c r="CC28" i="7" s="1"/>
  <c r="CB28" i="7" s="1"/>
  <c r="CA28" i="7" s="1"/>
  <c r="BZ28" i="7" s="1"/>
  <c r="BY28" i="7" s="1"/>
  <c r="BX28" i="7" s="1"/>
  <c r="BW28" i="7" s="1"/>
  <c r="BV28" i="7" s="1"/>
  <c r="BU28" i="7" s="1"/>
  <c r="BT28" i="7" s="1"/>
  <c r="BS28" i="7" s="1"/>
  <c r="BR28" i="7" s="1"/>
  <c r="BQ28" i="7" s="1"/>
  <c r="BP28" i="7" s="1"/>
  <c r="BO28" i="7" s="1"/>
  <c r="BN28" i="7" s="1"/>
  <c r="BM28" i="7" s="1"/>
  <c r="BL28" i="7" s="1"/>
  <c r="BK28" i="7" s="1"/>
  <c r="BJ28" i="7" s="1"/>
  <c r="BI28" i="7" s="1"/>
  <c r="BH28" i="7" s="1"/>
  <c r="BG28" i="7" s="1"/>
  <c r="BF28" i="7" s="1"/>
  <c r="BE28" i="7" s="1"/>
  <c r="BD28" i="7" s="1"/>
  <c r="BC28" i="7" s="1"/>
  <c r="BB28" i="7" s="1"/>
  <c r="BA28" i="7" s="1"/>
  <c r="AZ28" i="7" s="1"/>
  <c r="AY28" i="7" s="1"/>
  <c r="AX28" i="7" s="1"/>
  <c r="AW28" i="7" s="1"/>
  <c r="AV28" i="7" s="1"/>
  <c r="AU28" i="7" s="1"/>
  <c r="AT28" i="7" s="1"/>
  <c r="AS28" i="7" s="1"/>
  <c r="AR28" i="7" s="1"/>
  <c r="AQ28" i="7" s="1"/>
  <c r="AP28" i="7" s="1"/>
  <c r="AO28" i="7" s="1"/>
  <c r="AN28" i="7" s="1"/>
  <c r="AM28" i="7" s="1"/>
  <c r="AL28" i="7" s="1"/>
  <c r="AK28" i="7" s="1"/>
  <c r="AJ28" i="7" s="1"/>
  <c r="AI28" i="7" s="1"/>
  <c r="AH28" i="7" s="1"/>
  <c r="AG28" i="7" s="1"/>
  <c r="AF28" i="7" s="1"/>
  <c r="AE28" i="7" s="1"/>
  <c r="AD28" i="7" s="1"/>
  <c r="AC28" i="7" s="1"/>
  <c r="AB28" i="7" s="1"/>
  <c r="AA28" i="7" s="1"/>
  <c r="Z28" i="7" s="1"/>
  <c r="Y28" i="7" s="1"/>
  <c r="X28" i="7" s="1"/>
  <c r="W28" i="7" s="1"/>
  <c r="EB28" i="7"/>
  <c r="EC28" i="7" s="1"/>
  <c r="ED28" i="7" s="1"/>
  <c r="EE28" i="7" s="1"/>
  <c r="EF28" i="7" s="1"/>
  <c r="EG28" i="7" s="1"/>
  <c r="EH28" i="7" s="1"/>
  <c r="EI28" i="7" s="1"/>
  <c r="EJ28" i="7" s="1"/>
  <c r="EK28" i="7" s="1"/>
  <c r="EL28" i="7" s="1"/>
  <c r="EM28" i="7" s="1"/>
  <c r="EN28" i="7" s="1"/>
  <c r="EO28" i="7" s="1"/>
  <c r="EP28" i="7" s="1"/>
  <c r="EQ28" i="7" s="1"/>
  <c r="ER28" i="7" s="1"/>
  <c r="ES28" i="7" s="1"/>
  <c r="ET28" i="7" s="1"/>
  <c r="EU28" i="7" s="1"/>
  <c r="EV28" i="7" s="1"/>
  <c r="EW28" i="7" s="1"/>
  <c r="GV28" i="7"/>
  <c r="GW28" i="7" s="1"/>
  <c r="GX28" i="7" s="1"/>
  <c r="GY28" i="7" s="1"/>
  <c r="GZ28" i="7" s="1"/>
  <c r="HA28" i="7" s="1"/>
  <c r="HB28" i="7" s="1"/>
  <c r="HC28" i="7" s="1"/>
  <c r="HD28" i="7" s="1"/>
  <c r="HE28" i="7" s="1"/>
  <c r="HF28" i="7" s="1"/>
  <c r="HG28" i="7" s="1"/>
  <c r="HH28" i="7" s="1"/>
  <c r="HI28" i="7" s="1"/>
  <c r="HJ28" i="7" s="1"/>
  <c r="HK28" i="7" s="1"/>
  <c r="HL28" i="7" s="1"/>
  <c r="HM28" i="7" s="1"/>
  <c r="HN28" i="7" s="1"/>
  <c r="HO28" i="7" s="1"/>
  <c r="DN30" i="7"/>
  <c r="DM30" i="7" s="1"/>
  <c r="DZ30" i="7"/>
  <c r="EA30" i="7" s="1"/>
  <c r="EB30" i="7" s="1"/>
  <c r="EC30" i="7" s="1"/>
  <c r="ED30" i="7" s="1"/>
  <c r="EE30" i="7" s="1"/>
  <c r="EF30" i="7" s="1"/>
  <c r="EG30" i="7" s="1"/>
  <c r="EH30" i="7" s="1"/>
  <c r="EL30" i="7"/>
  <c r="EM30" i="7" s="1"/>
  <c r="EN30" i="7" s="1"/>
  <c r="EO30" i="7" s="1"/>
  <c r="EP30" i="7" s="1"/>
  <c r="EQ30" i="7" s="1"/>
  <c r="ER30" i="7" s="1"/>
  <c r="ES30" i="7" s="1"/>
  <c r="ET30" i="7" s="1"/>
  <c r="EU30" i="7" s="1"/>
  <c r="EV30" i="7" s="1"/>
  <c r="EW30" i="7" s="1"/>
  <c r="EX30" i="7" s="1"/>
  <c r="EY30" i="7" s="1"/>
  <c r="EZ30" i="7" s="1"/>
  <c r="FA30" i="7" s="1"/>
  <c r="FB30" i="7" s="1"/>
  <c r="FC30" i="7" s="1"/>
  <c r="FD30" i="7" s="1"/>
  <c r="FE30" i="7" s="1"/>
  <c r="FF30" i="7" s="1"/>
  <c r="FG30" i="7" s="1"/>
  <c r="FH30" i="7" s="1"/>
  <c r="FI30" i="7" s="1"/>
  <c r="FJ30" i="7"/>
  <c r="FK30" i="7" s="1"/>
  <c r="FL30" i="7" s="1"/>
  <c r="FM30" i="7" s="1"/>
  <c r="FN30" i="7" s="1"/>
  <c r="FO30" i="7" s="1"/>
  <c r="FP30" i="7" s="1"/>
  <c r="FQ30" i="7" s="1"/>
  <c r="FR30" i="7" s="1"/>
  <c r="FS30" i="7" s="1"/>
  <c r="FT30" i="7" s="1"/>
  <c r="FU30" i="7" s="1"/>
  <c r="FV30" i="7" s="1"/>
  <c r="FW30" i="7" s="1"/>
  <c r="FX30" i="7" s="1"/>
  <c r="FY30" i="7" s="1"/>
  <c r="FZ30" i="7" s="1"/>
  <c r="GA30" i="7" s="1"/>
  <c r="GB30" i="7" s="1"/>
  <c r="GC30" i="7" s="1"/>
  <c r="GD30" i="7" s="1"/>
  <c r="GE30" i="7" s="1"/>
  <c r="GF30" i="7" s="1"/>
  <c r="GG30" i="7" s="1"/>
  <c r="GH30" i="7" s="1"/>
  <c r="GI30" i="7" s="1"/>
  <c r="GJ30" i="7" s="1"/>
  <c r="GK30" i="7" s="1"/>
  <c r="GL30" i="7" s="1"/>
  <c r="GM30" i="7" s="1"/>
  <c r="GN30" i="7" s="1"/>
  <c r="GO30" i="7" s="1"/>
  <c r="GP30" i="7" s="1"/>
  <c r="GQ30" i="7" s="1"/>
  <c r="GR30" i="7" s="1"/>
  <c r="GS30" i="7" s="1"/>
  <c r="GT30" i="7" s="1"/>
  <c r="GU30" i="7" s="1"/>
  <c r="GV30" i="7" s="1"/>
  <c r="GW30" i="7" s="1"/>
  <c r="GX30" i="7" s="1"/>
  <c r="GY30" i="7" s="1"/>
  <c r="GZ30" i="7" s="1"/>
  <c r="HA30" i="7" s="1"/>
  <c r="HB30" i="7" s="1"/>
  <c r="HC30" i="7" s="1"/>
  <c r="HD30" i="7" s="1"/>
  <c r="HE30" i="7" s="1"/>
  <c r="HF30" i="7" s="1"/>
  <c r="HG30" i="7" s="1"/>
  <c r="HH30" i="7" s="1"/>
  <c r="HI30" i="7" s="1"/>
  <c r="HJ30" i="7" s="1"/>
  <c r="HK30" i="7" s="1"/>
  <c r="HL30" i="7" s="1"/>
  <c r="HM30" i="7" s="1"/>
  <c r="HN30" i="7" s="1"/>
  <c r="HO30" i="7" s="1"/>
  <c r="DS31" i="7"/>
  <c r="DT31" i="7" s="1"/>
  <c r="DU31" i="7" s="1"/>
  <c r="DV31" i="7" s="1"/>
  <c r="DW31" i="7" s="1"/>
  <c r="DX31" i="7" s="1"/>
  <c r="DY31" i="7" s="1"/>
  <c r="EE31" i="7"/>
  <c r="EF31" i="7" s="1"/>
  <c r="EG31" i="7" s="1"/>
  <c r="EH31" i="7" s="1"/>
  <c r="EI31" i="7" s="1"/>
  <c r="EJ31" i="7" s="1"/>
  <c r="EK31" i="7" s="1"/>
  <c r="EL31" i="7" s="1"/>
  <c r="EM31" i="7" s="1"/>
  <c r="EN31" i="7" s="1"/>
  <c r="EO31" i="7" s="1"/>
  <c r="EP31" i="7" s="1"/>
  <c r="EQ31" i="7" s="1"/>
  <c r="ER31" i="7" s="1"/>
  <c r="ES31" i="7" s="1"/>
  <c r="ET31" i="7" s="1"/>
  <c r="EU31" i="7" s="1"/>
  <c r="EV31" i="7" s="1"/>
  <c r="EW31" i="7" s="1"/>
  <c r="EX31" i="7" s="1"/>
  <c r="EY31" i="7" s="1"/>
  <c r="EZ31" i="7" s="1"/>
  <c r="FA31" i="7" s="1"/>
  <c r="FB31" i="7" s="1"/>
  <c r="FC31" i="7" s="1"/>
  <c r="FD31" i="7" s="1"/>
  <c r="FE31" i="7" s="1"/>
  <c r="FF31" i="7" s="1"/>
  <c r="FG31" i="7" s="1"/>
  <c r="FH31" i="7" s="1"/>
  <c r="FI31" i="7" s="1"/>
  <c r="FJ31" i="7" s="1"/>
  <c r="FK31" i="7" s="1"/>
  <c r="FL31" i="7" s="1"/>
  <c r="FM31" i="7" s="1"/>
  <c r="FN31" i="7" s="1"/>
  <c r="FO31" i="7"/>
  <c r="FP31" i="7" s="1"/>
  <c r="FQ31" i="7" s="1"/>
  <c r="FR31" i="7" s="1"/>
  <c r="FS31" i="7" s="1"/>
  <c r="FT31" i="7" s="1"/>
  <c r="FU31" i="7" s="1"/>
  <c r="FV31" i="7" s="1"/>
  <c r="FW31" i="7" s="1"/>
  <c r="FX31" i="7" s="1"/>
  <c r="FY31" i="7" s="1"/>
  <c r="FZ31" i="7" s="1"/>
  <c r="GA31" i="7" s="1"/>
  <c r="GB31" i="7" s="1"/>
  <c r="GC31" i="7" s="1"/>
  <c r="GD31" i="7" s="1"/>
  <c r="GE31" i="7" s="1"/>
  <c r="GF31" i="7" s="1"/>
  <c r="GG31" i="7" s="1"/>
  <c r="GH31" i="7" s="1"/>
  <c r="GI31" i="7" s="1"/>
  <c r="GJ31" i="7" s="1"/>
  <c r="GK31" i="7" s="1"/>
  <c r="GL31" i="7" s="1"/>
  <c r="GM31" i="7" s="1"/>
  <c r="GN31" i="7" s="1"/>
  <c r="GO31" i="7" s="1"/>
  <c r="GP31" i="7" s="1"/>
  <c r="GQ31" i="7" s="1"/>
  <c r="GR31" i="7" s="1"/>
  <c r="GS31" i="7" s="1"/>
  <c r="GT31" i="7" s="1"/>
  <c r="GU31" i="7" s="1"/>
  <c r="GV31" i="7" s="1"/>
  <c r="GW31" i="7" s="1"/>
  <c r="GX31" i="7" s="1"/>
  <c r="GY31" i="7" s="1"/>
  <c r="GZ31" i="7" s="1"/>
  <c r="HA31" i="7" s="1"/>
  <c r="HB31" i="7" s="1"/>
  <c r="HC31" i="7" s="1"/>
  <c r="HD31" i="7" s="1"/>
  <c r="HE31" i="7" s="1"/>
  <c r="HF31" i="7" s="1"/>
  <c r="HG31" i="7" s="1"/>
  <c r="HH31" i="7" s="1"/>
  <c r="HI31" i="7" s="1"/>
  <c r="HJ31" i="7" s="1"/>
  <c r="HK31" i="7" s="1"/>
  <c r="HL31" i="7" s="1"/>
  <c r="HM31" i="7" s="1"/>
  <c r="HN31" i="7" s="1"/>
  <c r="HO31" i="7" s="1"/>
  <c r="DQ33" i="7"/>
  <c r="DP33" i="7" s="1"/>
  <c r="DO33" i="7" s="1"/>
  <c r="DN33" i="7" s="1"/>
  <c r="DM33" i="7" s="1"/>
  <c r="DL33" i="7" s="1"/>
  <c r="DK33" i="7" s="1"/>
  <c r="DJ33" i="7" s="1"/>
  <c r="DI33" i="7" s="1"/>
  <c r="DH33" i="7" s="1"/>
  <c r="DG33" i="7" s="1"/>
  <c r="DF33" i="7" s="1"/>
  <c r="DE33" i="7" s="1"/>
  <c r="DD33" i="7" s="1"/>
  <c r="DC33" i="7" s="1"/>
  <c r="DB33" i="7" s="1"/>
  <c r="DA33" i="7" s="1"/>
  <c r="CZ33" i="7" s="1"/>
  <c r="CY33" i="7" s="1"/>
  <c r="CX33" i="7" s="1"/>
  <c r="CW33" i="7" s="1"/>
  <c r="CV33" i="7" s="1"/>
  <c r="CU33" i="7" s="1"/>
  <c r="CT33" i="7" s="1"/>
  <c r="CS33" i="7" s="1"/>
  <c r="CR33" i="7" s="1"/>
  <c r="CQ33" i="7" s="1"/>
  <c r="CP33" i="7" s="1"/>
  <c r="CO33" i="7" s="1"/>
  <c r="CN33" i="7" s="1"/>
  <c r="CM33" i="7" s="1"/>
  <c r="CL33" i="7" s="1"/>
  <c r="CK33" i="7" s="1"/>
  <c r="CJ33" i="7" s="1"/>
  <c r="CI33" i="7" s="1"/>
  <c r="CH33" i="7" s="1"/>
  <c r="CG33" i="7" s="1"/>
  <c r="CF33" i="7" s="1"/>
  <c r="CE33" i="7" s="1"/>
  <c r="CD33" i="7" s="1"/>
  <c r="CC33" i="7" s="1"/>
  <c r="CB33" i="7" s="1"/>
  <c r="CA33" i="7" s="1"/>
  <c r="BZ33" i="7" s="1"/>
  <c r="BY33" i="7" s="1"/>
  <c r="BX33" i="7" s="1"/>
  <c r="BW33" i="7" s="1"/>
  <c r="BV33" i="7" s="1"/>
  <c r="BU33" i="7" s="1"/>
  <c r="BT33" i="7" s="1"/>
  <c r="BS33" i="7" s="1"/>
  <c r="BR33" i="7" s="1"/>
  <c r="BQ33" i="7" s="1"/>
  <c r="BP33" i="7" s="1"/>
  <c r="BO33" i="7" s="1"/>
  <c r="BN33" i="7" s="1"/>
  <c r="BM33" i="7" s="1"/>
  <c r="BL33" i="7" s="1"/>
  <c r="BK33" i="7" s="1"/>
  <c r="BJ33" i="7" s="1"/>
  <c r="BI33" i="7" s="1"/>
  <c r="BH33" i="7" s="1"/>
  <c r="BG33" i="7" s="1"/>
  <c r="BF33" i="7" s="1"/>
  <c r="BE33" i="7" s="1"/>
  <c r="BD33" i="7" s="1"/>
  <c r="BC33" i="7" s="1"/>
  <c r="BB33" i="7" s="1"/>
  <c r="BA33" i="7" s="1"/>
  <c r="AZ33" i="7" s="1"/>
  <c r="AY33" i="7" s="1"/>
  <c r="AX33" i="7" s="1"/>
  <c r="AW33" i="7" s="1"/>
  <c r="AV33" i="7" s="1"/>
  <c r="AU33" i="7" s="1"/>
  <c r="AT33" i="7" s="1"/>
  <c r="AS33" i="7" s="1"/>
  <c r="AR33" i="7" s="1"/>
  <c r="AQ33" i="7" s="1"/>
  <c r="AP33" i="7" s="1"/>
  <c r="AO33" i="7" s="1"/>
  <c r="AN33" i="7" s="1"/>
  <c r="AM33" i="7" s="1"/>
  <c r="AL33" i="7" s="1"/>
  <c r="AK33" i="7" s="1"/>
  <c r="AJ33" i="7" s="1"/>
  <c r="AI33" i="7" s="1"/>
  <c r="AH33" i="7" s="1"/>
  <c r="AG33" i="7" s="1"/>
  <c r="AF33" i="7" s="1"/>
  <c r="AE33" i="7" s="1"/>
  <c r="AD33" i="7" s="1"/>
  <c r="AC33" i="7" s="1"/>
  <c r="AB33" i="7" s="1"/>
  <c r="AA33" i="7" s="1"/>
  <c r="Z33" i="7" s="1"/>
  <c r="Y33" i="7" s="1"/>
  <c r="X33" i="7" s="1"/>
  <c r="W33" i="7" s="1"/>
  <c r="DI37" i="7"/>
  <c r="DH37" i="7" s="1"/>
  <c r="DG37" i="7" s="1"/>
  <c r="DF37" i="7" s="1"/>
  <c r="DE37" i="7" s="1"/>
  <c r="DD37" i="7" s="1"/>
  <c r="DC37" i="7" s="1"/>
  <c r="DB37" i="7" s="1"/>
  <c r="DA37" i="7" s="1"/>
  <c r="CZ37" i="7" s="1"/>
  <c r="CY37" i="7" s="1"/>
  <c r="CX37" i="7" s="1"/>
  <c r="CW37" i="7" s="1"/>
  <c r="CV37" i="7" s="1"/>
  <c r="CU37" i="7" s="1"/>
  <c r="CT37" i="7" s="1"/>
  <c r="CS37" i="7" s="1"/>
  <c r="CR37" i="7" s="1"/>
  <c r="CQ37" i="7" s="1"/>
  <c r="CP37" i="7" s="1"/>
  <c r="CO37" i="7" s="1"/>
  <c r="CN37" i="7" s="1"/>
  <c r="CM37" i="7" s="1"/>
  <c r="CL37" i="7" s="1"/>
  <c r="CK37" i="7" s="1"/>
  <c r="CJ37" i="7" s="1"/>
  <c r="CI37" i="7" s="1"/>
  <c r="CH37" i="7" s="1"/>
  <c r="CG37" i="7" s="1"/>
  <c r="CF37" i="7" s="1"/>
  <c r="CE37" i="7" s="1"/>
  <c r="CD37" i="7" s="1"/>
  <c r="CC37" i="7" s="1"/>
  <c r="CB37" i="7" s="1"/>
  <c r="CA37" i="7" s="1"/>
  <c r="BZ37" i="7" s="1"/>
  <c r="BY37" i="7" s="1"/>
  <c r="BX37" i="7" s="1"/>
  <c r="BW37" i="7" s="1"/>
  <c r="BV37" i="7" s="1"/>
  <c r="BU37" i="7" s="1"/>
  <c r="BT37" i="7" s="1"/>
  <c r="BS37" i="7" s="1"/>
  <c r="BR37" i="7" s="1"/>
  <c r="BQ37" i="7" s="1"/>
  <c r="BP37" i="7" s="1"/>
  <c r="BO37" i="7" s="1"/>
  <c r="BN37" i="7" s="1"/>
  <c r="BM37" i="7" s="1"/>
  <c r="BL37" i="7" s="1"/>
  <c r="BK37" i="7" s="1"/>
  <c r="BJ37" i="7" s="1"/>
  <c r="BI37" i="7" s="1"/>
  <c r="BH37" i="7" s="1"/>
  <c r="BG37" i="7" s="1"/>
  <c r="BF37" i="7" s="1"/>
  <c r="BE37" i="7" s="1"/>
  <c r="BD37" i="7" s="1"/>
  <c r="BC37" i="7" s="1"/>
  <c r="BB37" i="7" s="1"/>
  <c r="BA37" i="7" s="1"/>
  <c r="AZ37" i="7" s="1"/>
  <c r="AY37" i="7" s="1"/>
  <c r="AX37" i="7" s="1"/>
  <c r="AW37" i="7" s="1"/>
  <c r="AV37" i="7" s="1"/>
  <c r="AU37" i="7" s="1"/>
  <c r="AT37" i="7" s="1"/>
  <c r="AS37" i="7" s="1"/>
  <c r="AR37" i="7" s="1"/>
  <c r="AQ37" i="7" s="1"/>
  <c r="AP37" i="7" s="1"/>
  <c r="AO37" i="7" s="1"/>
  <c r="AN37" i="7" s="1"/>
  <c r="AM37" i="7" s="1"/>
  <c r="AL37" i="7" s="1"/>
  <c r="AK37" i="7" s="1"/>
  <c r="AJ37" i="7" s="1"/>
  <c r="AI37" i="7" s="1"/>
  <c r="AH37" i="7" s="1"/>
  <c r="AG37" i="7" s="1"/>
  <c r="AF37" i="7" s="1"/>
  <c r="AE37" i="7" s="1"/>
  <c r="AD37" i="7" s="1"/>
  <c r="AC37" i="7" s="1"/>
  <c r="AB37" i="7" s="1"/>
  <c r="AA37" i="7" s="1"/>
  <c r="Z37" i="7" s="1"/>
  <c r="Y37" i="7" s="1"/>
  <c r="X37" i="7" s="1"/>
  <c r="W37" i="7" s="1"/>
  <c r="DU37" i="7"/>
  <c r="DV37" i="7" s="1"/>
  <c r="DW37" i="7" s="1"/>
  <c r="DX37" i="7" s="1"/>
  <c r="DY37" i="7" s="1"/>
  <c r="FQ37" i="7"/>
  <c r="FR37" i="7" s="1"/>
  <c r="FS37" i="7" s="1"/>
  <c r="FT37" i="7" s="1"/>
  <c r="FU37" i="7" s="1"/>
  <c r="FV37" i="7" s="1"/>
  <c r="FW37" i="7" s="1"/>
  <c r="FX37" i="7" s="1"/>
  <c r="FY37" i="7" s="1"/>
  <c r="FZ37" i="7" s="1"/>
  <c r="GA37" i="7" s="1"/>
  <c r="GB37" i="7" s="1"/>
  <c r="GC37" i="7" s="1"/>
  <c r="GD37" i="7" s="1"/>
  <c r="GE37" i="7" s="1"/>
  <c r="GF37" i="7" s="1"/>
  <c r="GG37" i="7" s="1"/>
  <c r="GH37" i="7" s="1"/>
  <c r="GI37" i="7" s="1"/>
  <c r="GJ37" i="7" s="1"/>
  <c r="GK37" i="7" s="1"/>
  <c r="GL37" i="7" s="1"/>
  <c r="GM37" i="7" s="1"/>
  <c r="GN37" i="7" s="1"/>
  <c r="GO37" i="7" s="1"/>
  <c r="GP37" i="7" s="1"/>
  <c r="GQ37" i="7" s="1"/>
  <c r="GR37" i="7" s="1"/>
  <c r="GS37" i="7" s="1"/>
  <c r="GT37" i="7" s="1"/>
  <c r="GU37" i="7" s="1"/>
  <c r="GV37" i="7" s="1"/>
  <c r="GW37" i="7" s="1"/>
  <c r="GX37" i="7" s="1"/>
  <c r="GY37" i="7" s="1"/>
  <c r="GZ37" i="7" s="1"/>
  <c r="HA37" i="7" s="1"/>
  <c r="HB37" i="7" s="1"/>
  <c r="HC37" i="7" s="1"/>
  <c r="HD37" i="7" s="1"/>
  <c r="HE37" i="7" s="1"/>
  <c r="HF37" i="7" s="1"/>
  <c r="HG37" i="7" s="1"/>
  <c r="HH37" i="7" s="1"/>
  <c r="HI37" i="7" s="1"/>
  <c r="HJ37" i="7" s="1"/>
  <c r="HK37" i="7" s="1"/>
  <c r="HL37" i="7" s="1"/>
  <c r="HM37" i="7" s="1"/>
  <c r="HN37" i="7" s="1"/>
  <c r="HO37" i="7" s="1"/>
  <c r="DS39" i="7"/>
  <c r="DQ41" i="7"/>
  <c r="DP41" i="7" s="1"/>
  <c r="DO41" i="7" s="1"/>
  <c r="DV42" i="7"/>
  <c r="DW42" i="7" s="1"/>
  <c r="DX42" i="7" s="1"/>
  <c r="DY42" i="7" s="1"/>
  <c r="DT44" i="7"/>
  <c r="DU44" i="7" s="1"/>
  <c r="DV44" i="7" s="1"/>
  <c r="DT41" i="7"/>
  <c r="ER41" i="7"/>
  <c r="ES41" i="7" s="1"/>
  <c r="ET41" i="7" s="1"/>
  <c r="EU41" i="7" s="1"/>
  <c r="EV41" i="7" s="1"/>
  <c r="EW41" i="7" s="1"/>
  <c r="EX41" i="7" s="1"/>
  <c r="EY41" i="7" s="1"/>
  <c r="EZ41" i="7" s="1"/>
  <c r="FA41" i="7" s="1"/>
  <c r="FB41" i="7" s="1"/>
  <c r="FC41" i="7" s="1"/>
  <c r="FD41" i="7" s="1"/>
  <c r="FE41" i="7" s="1"/>
  <c r="FF41" i="7" s="1"/>
  <c r="FG41" i="7" s="1"/>
  <c r="FH41" i="7" s="1"/>
  <c r="FI41" i="7" s="1"/>
  <c r="FJ41" i="7" s="1"/>
  <c r="FK41" i="7" s="1"/>
  <c r="FL41" i="7" s="1"/>
  <c r="FM41" i="7" s="1"/>
  <c r="FN41" i="7" s="1"/>
  <c r="FO41" i="7" s="1"/>
  <c r="FP41" i="7" s="1"/>
  <c r="FQ41" i="7" s="1"/>
  <c r="FR41" i="7" s="1"/>
  <c r="FS41" i="7" s="1"/>
  <c r="FT41" i="7" s="1"/>
  <c r="FU41" i="7" s="1"/>
  <c r="FV41" i="7" s="1"/>
  <c r="FW41" i="7" s="1"/>
  <c r="FX41" i="7" s="1"/>
  <c r="FY41" i="7" s="1"/>
  <c r="FZ41" i="7" s="1"/>
  <c r="GA41" i="7" s="1"/>
  <c r="GB41" i="7" s="1"/>
  <c r="GC41" i="7" s="1"/>
  <c r="GD41" i="7" s="1"/>
  <c r="GE41" i="7" s="1"/>
  <c r="GF41" i="7" s="1"/>
  <c r="GG41" i="7" s="1"/>
  <c r="GH41" i="7" s="1"/>
  <c r="GI41" i="7" s="1"/>
  <c r="GJ41" i="7" s="1"/>
  <c r="GK41" i="7" s="1"/>
  <c r="GL41" i="7" s="1"/>
  <c r="GM41" i="7" s="1"/>
  <c r="GN41" i="7" s="1"/>
  <c r="GO41" i="7" s="1"/>
  <c r="GP41" i="7" s="1"/>
  <c r="GQ41" i="7" s="1"/>
  <c r="GR41" i="7" s="1"/>
  <c r="GS41" i="7" s="1"/>
  <c r="GT41" i="7" s="1"/>
  <c r="GU41" i="7" s="1"/>
  <c r="GV41" i="7" s="1"/>
  <c r="GW41" i="7" s="1"/>
  <c r="GX41" i="7" s="1"/>
  <c r="GY41" i="7" s="1"/>
  <c r="GZ41" i="7" s="1"/>
  <c r="HA41" i="7" s="1"/>
  <c r="HB41" i="7" s="1"/>
  <c r="HC41" i="7" s="1"/>
  <c r="HD41" i="7" s="1"/>
  <c r="HE41" i="7" s="1"/>
  <c r="HF41" i="7" s="1"/>
  <c r="HG41" i="7" s="1"/>
  <c r="HH41" i="7" s="1"/>
  <c r="HI41" i="7" s="1"/>
  <c r="HJ41" i="7" s="1"/>
  <c r="HK41" i="7" s="1"/>
  <c r="HL41" i="7" s="1"/>
  <c r="HM41" i="7" s="1"/>
  <c r="HN41" i="7" s="1"/>
  <c r="HO41" i="7" s="1"/>
  <c r="DW44" i="7"/>
  <c r="DX44" i="7" s="1"/>
  <c r="DY44" i="7" s="1"/>
  <c r="DZ44" i="7" s="1"/>
  <c r="EA44" i="7" s="1"/>
  <c r="EB44" i="7" s="1"/>
  <c r="EC44" i="7" s="1"/>
  <c r="ED44" i="7" s="1"/>
  <c r="EE44" i="7" s="1"/>
  <c r="EF44" i="7" s="1"/>
  <c r="EG44" i="7" s="1"/>
  <c r="EH44" i="7" s="1"/>
  <c r="EI44" i="7" s="1"/>
  <c r="EJ44" i="7" s="1"/>
  <c r="EK44" i="7" s="1"/>
  <c r="EL44" i="7" s="1"/>
  <c r="EM44" i="7" s="1"/>
  <c r="EN44" i="7" s="1"/>
  <c r="EO44" i="7" s="1"/>
  <c r="DU41" i="7"/>
  <c r="DV41" i="7" s="1"/>
  <c r="DZ42" i="7"/>
  <c r="EA42" i="7" s="1"/>
  <c r="EB42" i="7" s="1"/>
  <c r="EC42" i="7" s="1"/>
  <c r="ED42" i="7" s="1"/>
  <c r="EE42" i="7" s="1"/>
  <c r="EF42" i="7" s="1"/>
  <c r="EG42" i="7" s="1"/>
  <c r="EH42" i="7" s="1"/>
  <c r="EI42" i="7" s="1"/>
  <c r="EJ42" i="7" s="1"/>
  <c r="EK42" i="7" s="1"/>
  <c r="EL42" i="7" s="1"/>
  <c r="EM42" i="7" s="1"/>
  <c r="EN42" i="7" s="1"/>
  <c r="EO42" i="7" s="1"/>
  <c r="EP42" i="7" s="1"/>
  <c r="EQ42" i="7" s="1"/>
  <c r="ER42" i="7" s="1"/>
  <c r="ES42" i="7" s="1"/>
  <c r="ET42" i="7" s="1"/>
  <c r="EU42" i="7" s="1"/>
  <c r="EV42" i="7" s="1"/>
  <c r="EW42" i="7" s="1"/>
  <c r="EX42" i="7" s="1"/>
  <c r="EY42" i="7" s="1"/>
  <c r="EZ42" i="7" s="1"/>
  <c r="FA42" i="7" s="1"/>
  <c r="FB42" i="7" s="1"/>
  <c r="FC42" i="7" s="1"/>
  <c r="FD42" i="7" s="1"/>
  <c r="FE42" i="7" s="1"/>
  <c r="FF42" i="7" s="1"/>
  <c r="FG42" i="7" s="1"/>
  <c r="FH42" i="7" s="1"/>
  <c r="FI42" i="7" s="1"/>
  <c r="FJ42" i="7" s="1"/>
  <c r="FK42" i="7" s="1"/>
  <c r="FL42" i="7" s="1"/>
  <c r="FM42" i="7" s="1"/>
  <c r="FN42" i="7" s="1"/>
  <c r="FO42" i="7" s="1"/>
  <c r="FP42" i="7" s="1"/>
  <c r="FQ42" i="7" s="1"/>
  <c r="FR42" i="7" s="1"/>
  <c r="FS42" i="7" s="1"/>
  <c r="FT42" i="7" s="1"/>
  <c r="FU42" i="7" s="1"/>
  <c r="FV42" i="7" s="1"/>
  <c r="FW42" i="7" s="1"/>
  <c r="FX42" i="7" s="1"/>
  <c r="FY42" i="7" s="1"/>
  <c r="FZ42" i="7" s="1"/>
  <c r="GA42" i="7" s="1"/>
  <c r="GB42" i="7" s="1"/>
  <c r="GC42" i="7" s="1"/>
  <c r="GD42" i="7" s="1"/>
  <c r="GE42" i="7" s="1"/>
  <c r="GF42" i="7" s="1"/>
  <c r="GG42" i="7" s="1"/>
  <c r="GH42" i="7" s="1"/>
  <c r="GI42" i="7" s="1"/>
  <c r="GJ42" i="7" s="1"/>
  <c r="GK42" i="7" s="1"/>
  <c r="GL42" i="7" s="1"/>
  <c r="GM42" i="7" s="1"/>
  <c r="GN42" i="7" s="1"/>
  <c r="GO42" i="7" s="1"/>
  <c r="GP42" i="7" s="1"/>
  <c r="GQ42" i="7" s="1"/>
  <c r="GR42" i="7" s="1"/>
  <c r="GS42" i="7" s="1"/>
  <c r="GT42" i="7" s="1"/>
  <c r="GU42" i="7" s="1"/>
  <c r="GV42" i="7" s="1"/>
  <c r="GW42" i="7" s="1"/>
  <c r="GX42" i="7" s="1"/>
  <c r="GY42" i="7" s="1"/>
  <c r="GZ42" i="7" s="1"/>
  <c r="HA42" i="7" s="1"/>
  <c r="HB42" i="7" s="1"/>
  <c r="HC42" i="7" s="1"/>
  <c r="HD42" i="7" s="1"/>
  <c r="HE42" i="7" s="1"/>
  <c r="HF42" i="7" s="1"/>
  <c r="HG42" i="7" s="1"/>
  <c r="HH42" i="7" s="1"/>
  <c r="HI42" i="7" s="1"/>
  <c r="HJ42" i="7" s="1"/>
  <c r="HK42" i="7" s="1"/>
  <c r="HL42" i="7" s="1"/>
  <c r="HM42" i="7" s="1"/>
  <c r="HN42" i="7" s="1"/>
  <c r="HO42" i="7" s="1"/>
  <c r="DN37" i="7"/>
  <c r="DM37" i="7" s="1"/>
  <c r="DL37" i="7" s="1"/>
  <c r="DK37" i="7" s="1"/>
  <c r="DJ37" i="7" s="1"/>
  <c r="DZ37" i="7"/>
  <c r="EA37" i="7" s="1"/>
  <c r="EB37" i="7" s="1"/>
  <c r="EC37" i="7" s="1"/>
  <c r="ED37" i="7" s="1"/>
  <c r="EE37" i="7" s="1"/>
  <c r="EF37" i="7" s="1"/>
  <c r="EG37" i="7" s="1"/>
  <c r="EH37" i="7" s="1"/>
  <c r="EI37" i="7" s="1"/>
  <c r="EJ37" i="7" s="1"/>
  <c r="EK37" i="7" s="1"/>
  <c r="EL37" i="7" s="1"/>
  <c r="EM37" i="7" s="1"/>
  <c r="EN37" i="7" s="1"/>
  <c r="EO37" i="7" s="1"/>
  <c r="EP37" i="7" s="1"/>
  <c r="EQ37" i="7" s="1"/>
  <c r="ER37" i="7" s="1"/>
  <c r="ES37" i="7" s="1"/>
  <c r="ET37" i="7" s="1"/>
  <c r="EU37" i="7" s="1"/>
  <c r="EV37" i="7" s="1"/>
  <c r="EW37" i="7" s="1"/>
  <c r="EX37" i="7"/>
  <c r="EY37" i="7" s="1"/>
  <c r="EZ37" i="7" s="1"/>
  <c r="FA37" i="7" s="1"/>
  <c r="FB37" i="7" s="1"/>
  <c r="FC37" i="7" s="1"/>
  <c r="FD37" i="7" s="1"/>
  <c r="FE37" i="7" s="1"/>
  <c r="FF37" i="7" s="1"/>
  <c r="FG37" i="7" s="1"/>
  <c r="FH37" i="7" s="1"/>
  <c r="FI37" i="7" s="1"/>
  <c r="FJ37" i="7" s="1"/>
  <c r="FK37" i="7" s="1"/>
  <c r="FL37" i="7" s="1"/>
  <c r="FM37" i="7" s="1"/>
  <c r="FN37" i="7" s="1"/>
  <c r="FO37" i="7" s="1"/>
  <c r="FP37" i="7" s="1"/>
  <c r="DS38" i="7"/>
  <c r="DS49" i="7"/>
  <c r="DW41" i="7"/>
  <c r="DX41" i="7" s="1"/>
  <c r="DY41" i="7" s="1"/>
  <c r="DZ41" i="7" s="1"/>
  <c r="EA41" i="7" s="1"/>
  <c r="EB41" i="7" s="1"/>
  <c r="EC41" i="7" s="1"/>
  <c r="ED41" i="7" s="1"/>
  <c r="EE41" i="7" s="1"/>
  <c r="EF41" i="7" s="1"/>
  <c r="EG41" i="7" s="1"/>
  <c r="EH41" i="7" s="1"/>
  <c r="EI41" i="7" s="1"/>
  <c r="EJ41" i="7" s="1"/>
  <c r="EK41" i="7" s="1"/>
  <c r="EL41" i="7" s="1"/>
  <c r="EM41" i="7" s="1"/>
  <c r="EN41" i="7" s="1"/>
  <c r="EO41" i="7" s="1"/>
  <c r="EP41" i="7" s="1"/>
  <c r="EQ41" i="7" s="1"/>
  <c r="EP44" i="7"/>
  <c r="EQ44" i="7" s="1"/>
  <c r="ER44" i="7" s="1"/>
  <c r="ES44" i="7" s="1"/>
  <c r="ET44" i="7" s="1"/>
  <c r="EU44" i="7" s="1"/>
  <c r="EV44" i="7" s="1"/>
  <c r="EW44" i="7" s="1"/>
  <c r="EX44" i="7" s="1"/>
  <c r="EY44" i="7" s="1"/>
  <c r="EZ44" i="7" s="1"/>
  <c r="FA44" i="7" s="1"/>
  <c r="FB44" i="7" s="1"/>
  <c r="FC44" i="7" s="1"/>
  <c r="FD44" i="7" s="1"/>
  <c r="FE44" i="7" s="1"/>
  <c r="FF44" i="7" s="1"/>
  <c r="FG44" i="7" s="1"/>
  <c r="FH44" i="7" s="1"/>
  <c r="FI44" i="7" s="1"/>
  <c r="FJ44" i="7" s="1"/>
  <c r="FK44" i="7" s="1"/>
  <c r="FL44" i="7" s="1"/>
  <c r="FM44" i="7" s="1"/>
  <c r="FN44" i="7" s="1"/>
  <c r="FO44" i="7" s="1"/>
  <c r="FP44" i="7" s="1"/>
  <c r="FQ44" i="7" s="1"/>
  <c r="FR44" i="7" s="1"/>
  <c r="FS44" i="7" s="1"/>
  <c r="FT44" i="7" s="1"/>
  <c r="FU44" i="7" s="1"/>
  <c r="FV44" i="7" s="1"/>
  <c r="FW44" i="7" s="1"/>
  <c r="FX44" i="7" s="1"/>
  <c r="FY44" i="7" s="1"/>
  <c r="FZ44" i="7" s="1"/>
  <c r="GA44" i="7" s="1"/>
  <c r="GB44" i="7" s="1"/>
  <c r="GC44" i="7" s="1"/>
  <c r="GD44" i="7" s="1"/>
  <c r="GE44" i="7" s="1"/>
  <c r="GF44" i="7" s="1"/>
  <c r="GG44" i="7" s="1"/>
  <c r="GH44" i="7" s="1"/>
  <c r="GI44" i="7" s="1"/>
  <c r="GJ44" i="7" s="1"/>
  <c r="GK44" i="7" s="1"/>
  <c r="GL44" i="7" s="1"/>
  <c r="GM44" i="7" s="1"/>
  <c r="GN44" i="7" s="1"/>
  <c r="GO44" i="7" s="1"/>
  <c r="GP44" i="7" s="1"/>
  <c r="GQ44" i="7" s="1"/>
  <c r="GR44" i="7" s="1"/>
  <c r="GS44" i="7" s="1"/>
  <c r="GT44" i="7" s="1"/>
  <c r="GU44" i="7" s="1"/>
  <c r="GV44" i="7" s="1"/>
  <c r="GW44" i="7" s="1"/>
  <c r="GX44" i="7" s="1"/>
  <c r="GY44" i="7" s="1"/>
  <c r="GZ44" i="7" s="1"/>
  <c r="HA44" i="7" s="1"/>
  <c r="HB44" i="7" s="1"/>
  <c r="HC44" i="7" s="1"/>
  <c r="HD44" i="7" s="1"/>
  <c r="HE44" i="7" s="1"/>
  <c r="HF44" i="7" s="1"/>
  <c r="HG44" i="7" s="1"/>
  <c r="HH44" i="7" s="1"/>
  <c r="HI44" i="7" s="1"/>
  <c r="HJ44" i="7" s="1"/>
  <c r="HK44" i="7" s="1"/>
  <c r="HL44" i="7" s="1"/>
  <c r="HM44" i="7" s="1"/>
  <c r="HN44" i="7" s="1"/>
  <c r="HO44" i="7" s="1"/>
  <c r="DT49" i="7"/>
  <c r="DU49" i="7" s="1"/>
  <c r="DV49" i="7" s="1"/>
  <c r="DW49" i="7" s="1"/>
  <c r="DX49" i="7" s="1"/>
  <c r="DY49" i="7" s="1"/>
  <c r="DZ49" i="7" s="1"/>
  <c r="EA49" i="7" s="1"/>
  <c r="EB49" i="7" s="1"/>
  <c r="EC49" i="7" s="1"/>
  <c r="ED49" i="7" s="1"/>
  <c r="EE49" i="7" s="1"/>
  <c r="EF49" i="7" s="1"/>
  <c r="EG49" i="7" s="1"/>
  <c r="EH49" i="7" s="1"/>
  <c r="EI49" i="7" s="1"/>
  <c r="EJ49" i="7" s="1"/>
  <c r="EK49" i="7" s="1"/>
  <c r="EL49" i="7" s="1"/>
  <c r="EM49" i="7" s="1"/>
  <c r="EN49" i="7" s="1"/>
  <c r="EO49" i="7" s="1"/>
  <c r="EP49" i="7" s="1"/>
  <c r="EQ49" i="7" s="1"/>
  <c r="ER49" i="7" s="1"/>
  <c r="ES49" i="7" s="1"/>
  <c r="ET49" i="7" s="1"/>
  <c r="EU49" i="7" s="1"/>
  <c r="EV49" i="7" s="1"/>
  <c r="EW49" i="7" s="1"/>
  <c r="EX49" i="7" s="1"/>
  <c r="EY49" i="7" s="1"/>
  <c r="EZ49" i="7" s="1"/>
  <c r="FA49" i="7" s="1"/>
  <c r="FB49" i="7" s="1"/>
  <c r="FC49" i="7" s="1"/>
  <c r="FD49" i="7" s="1"/>
  <c r="FE49" i="7" s="1"/>
  <c r="FF49" i="7" s="1"/>
  <c r="FG49" i="7" s="1"/>
  <c r="FH49" i="7" s="1"/>
  <c r="FI49" i="7" s="1"/>
  <c r="FJ49" i="7" s="1"/>
  <c r="FK49" i="7" s="1"/>
  <c r="FL49" i="7" s="1"/>
  <c r="FM49" i="7" s="1"/>
  <c r="FN49" i="7" s="1"/>
  <c r="FO49" i="7" s="1"/>
  <c r="FP49" i="7" s="1"/>
  <c r="FQ49" i="7" s="1"/>
  <c r="FR49" i="7" s="1"/>
  <c r="FS49" i="7" s="1"/>
  <c r="FT49" i="7" s="1"/>
  <c r="FU49" i="7" s="1"/>
  <c r="FV49" i="7" s="1"/>
  <c r="FW49" i="7" s="1"/>
  <c r="FX49" i="7" s="1"/>
  <c r="FY49" i="7" s="1"/>
  <c r="FZ49" i="7" s="1"/>
  <c r="GA49" i="7" s="1"/>
  <c r="GB49" i="7" s="1"/>
  <c r="GC49" i="7" s="1"/>
  <c r="GD49" i="7" s="1"/>
  <c r="GE49" i="7" s="1"/>
  <c r="GF49" i="7" s="1"/>
  <c r="GG49" i="7" s="1"/>
  <c r="GH49" i="7" s="1"/>
  <c r="GI49" i="7" s="1"/>
  <c r="GJ49" i="7" s="1"/>
  <c r="GK49" i="7" s="1"/>
  <c r="GL49" i="7" s="1"/>
  <c r="GM49" i="7" s="1"/>
  <c r="GN49" i="7" s="1"/>
  <c r="GO49" i="7" s="1"/>
  <c r="GP49" i="7" s="1"/>
  <c r="GQ49" i="7" s="1"/>
  <c r="GR49" i="7" s="1"/>
  <c r="GS49" i="7" s="1"/>
  <c r="GT49" i="7" s="1"/>
  <c r="GU49" i="7" s="1"/>
  <c r="GV49" i="7" s="1"/>
  <c r="GW49" i="7" s="1"/>
  <c r="GX49" i="7" s="1"/>
  <c r="GY49" i="7" s="1"/>
  <c r="GZ49" i="7" s="1"/>
  <c r="HA49" i="7" s="1"/>
  <c r="HB49" i="7" s="1"/>
  <c r="HC49" i="7" s="1"/>
  <c r="HD49" i="7" s="1"/>
  <c r="HE49" i="7" s="1"/>
  <c r="HF49" i="7" s="1"/>
  <c r="HG49" i="7" s="1"/>
  <c r="HH49" i="7" s="1"/>
  <c r="HI49" i="7" s="1"/>
  <c r="HJ49" i="7" s="1"/>
  <c r="HK49" i="7" s="1"/>
  <c r="HL49" i="7" s="1"/>
  <c r="HM49" i="7" s="1"/>
  <c r="HN49" i="7" s="1"/>
  <c r="HO49" i="7" s="1"/>
  <c r="DS40" i="7"/>
  <c r="DR40" i="7" s="1"/>
  <c r="DQ40" i="7" s="1"/>
  <c r="DP40" i="7" s="1"/>
  <c r="DO40" i="7" s="1"/>
  <c r="DN40" i="7" s="1"/>
  <c r="DM40" i="7" s="1"/>
  <c r="DL40" i="7" s="1"/>
  <c r="DK40" i="7" s="1"/>
  <c r="DJ40" i="7" s="1"/>
  <c r="DI40" i="7" s="1"/>
  <c r="DH40" i="7" s="1"/>
  <c r="DG40" i="7" s="1"/>
  <c r="DF40" i="7" s="1"/>
  <c r="DE40" i="7" s="1"/>
  <c r="DD40" i="7" s="1"/>
  <c r="DC40" i="7" s="1"/>
  <c r="DB40" i="7" s="1"/>
  <c r="DA40" i="7" s="1"/>
  <c r="CZ40" i="7" s="1"/>
  <c r="CY40" i="7" s="1"/>
  <c r="CX40" i="7" s="1"/>
  <c r="CW40" i="7" s="1"/>
  <c r="CV40" i="7" s="1"/>
  <c r="CU40" i="7" s="1"/>
  <c r="CT40" i="7" s="1"/>
  <c r="CS40" i="7" s="1"/>
  <c r="CR40" i="7" s="1"/>
  <c r="CQ40" i="7" s="1"/>
  <c r="CP40" i="7" s="1"/>
  <c r="CO40" i="7" s="1"/>
  <c r="CN40" i="7" s="1"/>
  <c r="CM40" i="7" s="1"/>
  <c r="CL40" i="7" s="1"/>
  <c r="CK40" i="7" s="1"/>
  <c r="CJ40" i="7" s="1"/>
  <c r="CI40" i="7" s="1"/>
  <c r="CH40" i="7" s="1"/>
  <c r="CG40" i="7" s="1"/>
  <c r="CF40" i="7" s="1"/>
  <c r="CE40" i="7" s="1"/>
  <c r="CD40" i="7" s="1"/>
  <c r="CC40" i="7" s="1"/>
  <c r="CB40" i="7" s="1"/>
  <c r="CA40" i="7" s="1"/>
  <c r="BZ40" i="7" s="1"/>
  <c r="BY40" i="7" s="1"/>
  <c r="BX40" i="7" s="1"/>
  <c r="BW40" i="7" s="1"/>
  <c r="BV40" i="7" s="1"/>
  <c r="BU40" i="7" s="1"/>
  <c r="BT40" i="7" s="1"/>
  <c r="BS40" i="7" s="1"/>
  <c r="BR40" i="7" s="1"/>
  <c r="BQ40" i="7" s="1"/>
  <c r="BP40" i="7" s="1"/>
  <c r="BO40" i="7" s="1"/>
  <c r="BN40" i="7" s="1"/>
  <c r="BM40" i="7" s="1"/>
  <c r="BL40" i="7" s="1"/>
  <c r="BK40" i="7" s="1"/>
  <c r="BJ40" i="7" s="1"/>
  <c r="BI40" i="7" s="1"/>
  <c r="BH40" i="7" s="1"/>
  <c r="BG40" i="7" s="1"/>
  <c r="BF40" i="7" s="1"/>
  <c r="BE40" i="7" s="1"/>
  <c r="BD40" i="7" s="1"/>
  <c r="BC40" i="7" s="1"/>
  <c r="BB40" i="7" s="1"/>
  <c r="BA40" i="7" s="1"/>
  <c r="AZ40" i="7" s="1"/>
  <c r="AY40" i="7" s="1"/>
  <c r="AX40" i="7" s="1"/>
  <c r="AW40" i="7" s="1"/>
  <c r="AV40" i="7" s="1"/>
  <c r="AU40" i="7" s="1"/>
  <c r="AT40" i="7" s="1"/>
  <c r="AS40" i="7" s="1"/>
  <c r="AR40" i="7" s="1"/>
  <c r="AQ40" i="7" s="1"/>
  <c r="AP40" i="7" s="1"/>
  <c r="AO40" i="7" s="1"/>
  <c r="AN40" i="7" s="1"/>
  <c r="AM40" i="7" s="1"/>
  <c r="AL40" i="7" s="1"/>
  <c r="AK40" i="7" s="1"/>
  <c r="AJ40" i="7" s="1"/>
  <c r="AI40" i="7" s="1"/>
  <c r="AH40" i="7" s="1"/>
  <c r="AG40" i="7" s="1"/>
  <c r="AF40" i="7" s="1"/>
  <c r="AE40" i="7" s="1"/>
  <c r="AD40" i="7" s="1"/>
  <c r="AC40" i="7" s="1"/>
  <c r="AB40" i="7" s="1"/>
  <c r="AA40" i="7" s="1"/>
  <c r="Z40" i="7" s="1"/>
  <c r="Y40" i="7" s="1"/>
  <c r="X40" i="7" s="1"/>
  <c r="W40" i="7" s="1"/>
  <c r="DO44" i="7"/>
  <c r="DN44" i="7" s="1"/>
  <c r="DM44" i="7" s="1"/>
  <c r="DL44" i="7" s="1"/>
  <c r="DK44" i="7" s="1"/>
  <c r="DJ44" i="7" s="1"/>
  <c r="DI44" i="7" s="1"/>
  <c r="DH44" i="7" s="1"/>
  <c r="DG44" i="7" s="1"/>
  <c r="DF44" i="7" s="1"/>
  <c r="DE44" i="7" s="1"/>
  <c r="DD44" i="7" s="1"/>
  <c r="DC44" i="7" s="1"/>
  <c r="DB44" i="7" s="1"/>
  <c r="DA44" i="7" s="1"/>
  <c r="CZ44" i="7" s="1"/>
  <c r="CY44" i="7" s="1"/>
  <c r="CX44" i="7" s="1"/>
  <c r="CW44" i="7" s="1"/>
  <c r="CV44" i="7" s="1"/>
  <c r="CU44" i="7" s="1"/>
  <c r="CT44" i="7" s="1"/>
  <c r="CS44" i="7" s="1"/>
  <c r="CR44" i="7" s="1"/>
  <c r="CQ44" i="7" s="1"/>
  <c r="CP44" i="7" s="1"/>
  <c r="CO44" i="7" s="1"/>
  <c r="CN44" i="7" s="1"/>
  <c r="CM44" i="7" s="1"/>
  <c r="CL44" i="7" s="1"/>
  <c r="CK44" i="7" s="1"/>
  <c r="CJ44" i="7" s="1"/>
  <c r="CI44" i="7" s="1"/>
  <c r="CH44" i="7" s="1"/>
  <c r="CG44" i="7" s="1"/>
  <c r="CF44" i="7" s="1"/>
  <c r="CE44" i="7" s="1"/>
  <c r="CD44" i="7" s="1"/>
  <c r="CC44" i="7" s="1"/>
  <c r="CB44" i="7" s="1"/>
  <c r="CA44" i="7" s="1"/>
  <c r="BZ44" i="7" s="1"/>
  <c r="BY44" i="7" s="1"/>
  <c r="BX44" i="7" s="1"/>
  <c r="BW44" i="7" s="1"/>
  <c r="BV44" i="7" s="1"/>
  <c r="BU44" i="7" s="1"/>
  <c r="BT44" i="7" s="1"/>
  <c r="BS44" i="7" s="1"/>
  <c r="BR44" i="7" s="1"/>
  <c r="BQ44" i="7" s="1"/>
  <c r="BP44" i="7" s="1"/>
  <c r="BO44" i="7" s="1"/>
  <c r="BN44" i="7" s="1"/>
  <c r="BM44" i="7" s="1"/>
  <c r="BL44" i="7" s="1"/>
  <c r="BK44" i="7" s="1"/>
  <c r="BJ44" i="7" s="1"/>
  <c r="BI44" i="7" s="1"/>
  <c r="BH44" i="7" s="1"/>
  <c r="BG44" i="7" s="1"/>
  <c r="BF44" i="7" s="1"/>
  <c r="BE44" i="7" s="1"/>
  <c r="BD44" i="7" s="1"/>
  <c r="BC44" i="7" s="1"/>
  <c r="BB44" i="7" s="1"/>
  <c r="BA44" i="7" s="1"/>
  <c r="AZ44" i="7" s="1"/>
  <c r="AY44" i="7" s="1"/>
  <c r="AX44" i="7" s="1"/>
  <c r="AW44" i="7" s="1"/>
  <c r="AV44" i="7" s="1"/>
  <c r="AU44" i="7" s="1"/>
  <c r="AT44" i="7" s="1"/>
  <c r="AS44" i="7" s="1"/>
  <c r="AR44" i="7" s="1"/>
  <c r="AQ44" i="7" s="1"/>
  <c r="AP44" i="7" s="1"/>
  <c r="AO44" i="7" s="1"/>
  <c r="AN44" i="7" s="1"/>
  <c r="AM44" i="7" s="1"/>
  <c r="AL44" i="7" s="1"/>
  <c r="AK44" i="7" s="1"/>
  <c r="AJ44" i="7" s="1"/>
  <c r="AI44" i="7" s="1"/>
  <c r="AH44" i="7" s="1"/>
  <c r="AG44" i="7" s="1"/>
  <c r="AF44" i="7" s="1"/>
  <c r="AE44" i="7" s="1"/>
  <c r="AD44" i="7" s="1"/>
  <c r="AC44" i="7" s="1"/>
  <c r="AB44" i="7" s="1"/>
  <c r="AA44" i="7" s="1"/>
  <c r="Z44" i="7" s="1"/>
  <c r="Y44" i="7" s="1"/>
  <c r="X44" i="7" s="1"/>
  <c r="W44" i="7" s="1"/>
  <c r="DP49" i="7"/>
  <c r="DO49" i="7" s="1"/>
  <c r="DN49" i="7" s="1"/>
  <c r="DM49" i="7" s="1"/>
  <c r="DL49" i="7" s="1"/>
  <c r="DK49" i="7" s="1"/>
  <c r="DJ49" i="7" s="1"/>
  <c r="DI49" i="7" s="1"/>
  <c r="DH49" i="7" s="1"/>
  <c r="DG49" i="7" s="1"/>
  <c r="DF49" i="7" s="1"/>
  <c r="DE49" i="7" s="1"/>
  <c r="DD49" i="7" s="1"/>
  <c r="DC49" i="7" s="1"/>
  <c r="DB49" i="7" s="1"/>
  <c r="DA49" i="7" s="1"/>
  <c r="CZ49" i="7" s="1"/>
  <c r="CY49" i="7" s="1"/>
  <c r="CX49" i="7" s="1"/>
  <c r="CW49" i="7" s="1"/>
  <c r="CV49" i="7" s="1"/>
  <c r="CU49" i="7" s="1"/>
  <c r="CT49" i="7" s="1"/>
  <c r="CS49" i="7" s="1"/>
  <c r="CR49" i="7" s="1"/>
  <c r="CQ49" i="7" s="1"/>
  <c r="CP49" i="7" s="1"/>
  <c r="CO49" i="7" s="1"/>
  <c r="CN49" i="7" s="1"/>
  <c r="CM49" i="7" s="1"/>
  <c r="CL49" i="7" s="1"/>
  <c r="CK49" i="7" s="1"/>
  <c r="CJ49" i="7" s="1"/>
  <c r="CI49" i="7" s="1"/>
  <c r="CH49" i="7" s="1"/>
  <c r="CG49" i="7" s="1"/>
  <c r="CF49" i="7" s="1"/>
  <c r="CE49" i="7" s="1"/>
  <c r="CD49" i="7" s="1"/>
  <c r="CC49" i="7" s="1"/>
  <c r="CB49" i="7" s="1"/>
  <c r="CA49" i="7" s="1"/>
  <c r="BZ49" i="7" s="1"/>
  <c r="BY49" i="7" s="1"/>
  <c r="BX49" i="7" s="1"/>
  <c r="BW49" i="7" s="1"/>
  <c r="BV49" i="7" s="1"/>
  <c r="BU49" i="7" s="1"/>
  <c r="BT49" i="7" s="1"/>
  <c r="BS49" i="7" s="1"/>
  <c r="BR49" i="7" s="1"/>
  <c r="BQ49" i="7" s="1"/>
  <c r="BP49" i="7" s="1"/>
  <c r="BO49" i="7" s="1"/>
  <c r="BN49" i="7" s="1"/>
  <c r="BM49" i="7" s="1"/>
  <c r="BL49" i="7" s="1"/>
  <c r="BK49" i="7" s="1"/>
  <c r="BJ49" i="7" s="1"/>
  <c r="BI49" i="7" s="1"/>
  <c r="BH49" i="7" s="1"/>
  <c r="BG49" i="7" s="1"/>
  <c r="BF49" i="7" s="1"/>
  <c r="BE49" i="7" s="1"/>
  <c r="BD49" i="7" s="1"/>
  <c r="BC49" i="7" s="1"/>
  <c r="BB49" i="7" s="1"/>
  <c r="BA49" i="7" s="1"/>
  <c r="AZ49" i="7" s="1"/>
  <c r="AY49" i="7" s="1"/>
  <c r="AX49" i="7" s="1"/>
  <c r="AW49" i="7" s="1"/>
  <c r="AV49" i="7" s="1"/>
  <c r="AU49" i="7" s="1"/>
  <c r="AT49" i="7" s="1"/>
  <c r="AS49" i="7" s="1"/>
  <c r="AR49" i="7" s="1"/>
  <c r="AQ49" i="7" s="1"/>
  <c r="AP49" i="7" s="1"/>
  <c r="AO49" i="7" s="1"/>
  <c r="AN49" i="7" s="1"/>
  <c r="AM49" i="7" s="1"/>
  <c r="AL49" i="7" s="1"/>
  <c r="AK49" i="7" s="1"/>
  <c r="AJ49" i="7" s="1"/>
  <c r="AI49" i="7" s="1"/>
  <c r="AH49" i="7" s="1"/>
  <c r="AG49" i="7" s="1"/>
  <c r="AF49" i="7" s="1"/>
  <c r="AE49" i="7" s="1"/>
  <c r="AD49" i="7" s="1"/>
  <c r="AC49" i="7" s="1"/>
  <c r="AB49" i="7" s="1"/>
  <c r="AA49" i="7" s="1"/>
  <c r="Z49" i="7" s="1"/>
  <c r="Y49" i="7" s="1"/>
  <c r="X49" i="7" s="1"/>
  <c r="W49" i="7" s="1"/>
  <c r="DR49" i="7"/>
  <c r="DQ49" i="7" s="1"/>
  <c r="DT40" i="7"/>
  <c r="DU40" i="7"/>
  <c r="DV40" i="7" s="1"/>
  <c r="DW40" i="7" s="1"/>
  <c r="DX40" i="7" s="1"/>
  <c r="DY40" i="7" s="1"/>
  <c r="DZ40" i="7" s="1"/>
  <c r="EA40" i="7" s="1"/>
  <c r="EB40" i="7" s="1"/>
  <c r="EC40" i="7" s="1"/>
  <c r="ED40" i="7" s="1"/>
  <c r="EE40" i="7" s="1"/>
  <c r="EF40" i="7" s="1"/>
  <c r="EG40" i="7" s="1"/>
  <c r="EH40" i="7" s="1"/>
  <c r="EI40" i="7" s="1"/>
  <c r="EJ40" i="7" s="1"/>
  <c r="EK40" i="7" s="1"/>
  <c r="EL40" i="7" s="1"/>
  <c r="EM40" i="7" s="1"/>
  <c r="EN40" i="7" s="1"/>
  <c r="EO40" i="7" s="1"/>
  <c r="EP40" i="7" s="1"/>
  <c r="EQ40" i="7" s="1"/>
  <c r="ER40" i="7" s="1"/>
  <c r="ES40" i="7" s="1"/>
  <c r="ET40" i="7" s="1"/>
  <c r="EU40" i="7" s="1"/>
  <c r="EV40" i="7" s="1"/>
  <c r="EW40" i="7" s="1"/>
  <c r="EX40" i="7" s="1"/>
  <c r="EY40" i="7" s="1"/>
  <c r="EZ40" i="7" s="1"/>
  <c r="FA40" i="7" s="1"/>
  <c r="FB40" i="7" s="1"/>
  <c r="FC40" i="7" s="1"/>
  <c r="FD40" i="7" s="1"/>
  <c r="FE40" i="7" s="1"/>
  <c r="FF40" i="7" s="1"/>
  <c r="FG40" i="7" s="1"/>
  <c r="FH40" i="7" s="1"/>
  <c r="FI40" i="7" s="1"/>
  <c r="FJ40" i="7" s="1"/>
  <c r="FK40" i="7" s="1"/>
  <c r="FL40" i="7" s="1"/>
  <c r="FM40" i="7" s="1"/>
  <c r="FN40" i="7" s="1"/>
  <c r="FO40" i="7" s="1"/>
  <c r="FP40" i="7" s="1"/>
  <c r="FQ40" i="7" s="1"/>
  <c r="FR40" i="7" s="1"/>
  <c r="FS40" i="7" s="1"/>
  <c r="FT40" i="7" s="1"/>
  <c r="FU40" i="7" s="1"/>
  <c r="FV40" i="7" s="1"/>
  <c r="FW40" i="7" s="1"/>
  <c r="FX40" i="7" s="1"/>
  <c r="FY40" i="7" s="1"/>
  <c r="FZ40" i="7" s="1"/>
  <c r="GA40" i="7" s="1"/>
  <c r="GB40" i="7" s="1"/>
  <c r="GC40" i="7" s="1"/>
  <c r="GD40" i="7" s="1"/>
  <c r="GE40" i="7" s="1"/>
  <c r="GF40" i="7" s="1"/>
  <c r="GG40" i="7" s="1"/>
  <c r="GH40" i="7" s="1"/>
  <c r="GI40" i="7" s="1"/>
  <c r="GJ40" i="7" s="1"/>
  <c r="GK40" i="7" s="1"/>
  <c r="GL40" i="7" s="1"/>
  <c r="GM40" i="7" s="1"/>
  <c r="GN40" i="7" s="1"/>
  <c r="GO40" i="7" s="1"/>
  <c r="GP40" i="7" s="1"/>
  <c r="GQ40" i="7" s="1"/>
  <c r="GR40" i="7" s="1"/>
  <c r="GS40" i="7" s="1"/>
  <c r="GT40" i="7" s="1"/>
  <c r="GU40" i="7" s="1"/>
  <c r="GV40" i="7" s="1"/>
  <c r="GW40" i="7" s="1"/>
  <c r="GX40" i="7" s="1"/>
  <c r="GY40" i="7" s="1"/>
  <c r="GZ40" i="7" s="1"/>
  <c r="HA40" i="7" s="1"/>
  <c r="HB40" i="7" s="1"/>
  <c r="HC40" i="7" s="1"/>
  <c r="HD40" i="7" s="1"/>
  <c r="HE40" i="7" s="1"/>
  <c r="HF40" i="7" s="1"/>
  <c r="HG40" i="7" s="1"/>
  <c r="HH40" i="7" s="1"/>
  <c r="HI40" i="7" s="1"/>
  <c r="HJ40" i="7" s="1"/>
  <c r="HK40" i="7" s="1"/>
  <c r="HL40" i="7" s="1"/>
  <c r="HM40" i="7" s="1"/>
  <c r="HN40" i="7" s="1"/>
  <c r="HO40" i="7" s="1"/>
  <c r="DN41" i="7"/>
  <c r="DM41" i="7" s="1"/>
  <c r="DL41" i="7" s="1"/>
  <c r="DK41" i="7" s="1"/>
  <c r="DJ41" i="7" s="1"/>
  <c r="DI41" i="7" s="1"/>
  <c r="DH41" i="7" s="1"/>
  <c r="DG41" i="7" s="1"/>
  <c r="DF41" i="7" s="1"/>
  <c r="DE41" i="7" s="1"/>
  <c r="DD41" i="7" s="1"/>
  <c r="DC41" i="7" s="1"/>
  <c r="DB41" i="7" s="1"/>
  <c r="DA41" i="7" s="1"/>
  <c r="CZ41" i="7" s="1"/>
  <c r="CY41" i="7" s="1"/>
  <c r="CX41" i="7" s="1"/>
  <c r="CW41" i="7" s="1"/>
  <c r="CV41" i="7" s="1"/>
  <c r="CU41" i="7" s="1"/>
  <c r="CT41" i="7" s="1"/>
  <c r="CS41" i="7" s="1"/>
  <c r="CR41" i="7" s="1"/>
  <c r="CQ41" i="7" s="1"/>
  <c r="CP41" i="7" s="1"/>
  <c r="CO41" i="7" s="1"/>
  <c r="CN41" i="7" s="1"/>
  <c r="CM41" i="7" s="1"/>
  <c r="CL41" i="7" s="1"/>
  <c r="CK41" i="7" s="1"/>
  <c r="CJ41" i="7" s="1"/>
  <c r="CI41" i="7" s="1"/>
  <c r="CH41" i="7" s="1"/>
  <c r="CG41" i="7" s="1"/>
  <c r="CF41" i="7" s="1"/>
  <c r="CE41" i="7" s="1"/>
  <c r="CD41" i="7" s="1"/>
  <c r="CC41" i="7" s="1"/>
  <c r="CB41" i="7" s="1"/>
  <c r="CA41" i="7" s="1"/>
  <c r="BZ41" i="7" s="1"/>
  <c r="BY41" i="7" s="1"/>
  <c r="BX41" i="7" s="1"/>
  <c r="BW41" i="7" s="1"/>
  <c r="BV41" i="7" s="1"/>
  <c r="BU41" i="7" s="1"/>
  <c r="BT41" i="7" s="1"/>
  <c r="BS41" i="7" s="1"/>
  <c r="BR41" i="7" s="1"/>
  <c r="BQ41" i="7" s="1"/>
  <c r="BP41" i="7" s="1"/>
  <c r="BO41" i="7" s="1"/>
  <c r="BN41" i="7" s="1"/>
  <c r="BM41" i="7" s="1"/>
  <c r="BL41" i="7" s="1"/>
  <c r="BK41" i="7" s="1"/>
  <c r="BJ41" i="7" s="1"/>
  <c r="BI41" i="7" s="1"/>
  <c r="BH41" i="7" s="1"/>
  <c r="BG41" i="7" s="1"/>
  <c r="BF41" i="7" s="1"/>
  <c r="BE41" i="7" s="1"/>
  <c r="BD41" i="7" s="1"/>
  <c r="BC41" i="7" s="1"/>
  <c r="BB41" i="7" s="1"/>
  <c r="BA41" i="7" s="1"/>
  <c r="AZ41" i="7" s="1"/>
  <c r="AY41" i="7" s="1"/>
  <c r="AX41" i="7" s="1"/>
  <c r="AW41" i="7" s="1"/>
  <c r="AV41" i="7" s="1"/>
  <c r="AU41" i="7" s="1"/>
  <c r="AT41" i="7" s="1"/>
  <c r="AS41" i="7" s="1"/>
  <c r="AR41" i="7" s="1"/>
  <c r="AQ41" i="7" s="1"/>
  <c r="AP41" i="7" s="1"/>
  <c r="AO41" i="7" s="1"/>
  <c r="AN41" i="7" s="1"/>
  <c r="AM41" i="7" s="1"/>
  <c r="AL41" i="7" s="1"/>
  <c r="AK41" i="7" s="1"/>
  <c r="AJ41" i="7" s="1"/>
  <c r="AI41" i="7" s="1"/>
  <c r="AH41" i="7" s="1"/>
  <c r="AG41" i="7" s="1"/>
  <c r="AF41" i="7" s="1"/>
  <c r="AE41" i="7" s="1"/>
  <c r="AD41" i="7" s="1"/>
  <c r="AC41" i="7" s="1"/>
  <c r="AB41" i="7" s="1"/>
  <c r="AA41" i="7" s="1"/>
  <c r="Z41" i="7" s="1"/>
  <c r="Y41" i="7" s="1"/>
  <c r="X41" i="7" s="1"/>
  <c r="W41" i="7" s="1"/>
  <c r="DQ44" i="7"/>
  <c r="DP44" i="7" s="1"/>
  <c r="DT47" i="7"/>
  <c r="DU47" i="7" s="1"/>
  <c r="DV47" i="7" s="1"/>
  <c r="DW47" i="7" s="1"/>
  <c r="DX47" i="7" s="1"/>
  <c r="DY47" i="7" s="1"/>
  <c r="DZ47" i="7" s="1"/>
  <c r="EA47" i="7" s="1"/>
  <c r="EB47" i="7" s="1"/>
  <c r="EC47" i="7" s="1"/>
  <c r="ED47" i="7" s="1"/>
  <c r="EE47" i="7" s="1"/>
  <c r="EF47" i="7" s="1"/>
  <c r="EG47" i="7" s="1"/>
  <c r="EH47" i="7" s="1"/>
  <c r="EI47" i="7" s="1"/>
  <c r="EJ47" i="7" s="1"/>
  <c r="EK47" i="7" s="1"/>
  <c r="EL47" i="7" s="1"/>
  <c r="EM47" i="7" s="1"/>
  <c r="EN47" i="7" s="1"/>
  <c r="EO47" i="7" s="1"/>
  <c r="EP47" i="7" s="1"/>
  <c r="EQ47" i="7" s="1"/>
  <c r="ER47" i="7" s="1"/>
  <c r="ES47" i="7" s="1"/>
  <c r="ET47" i="7" s="1"/>
  <c r="EU47" i="7" s="1"/>
  <c r="EV47" i="7" s="1"/>
  <c r="EW47" i="7" s="1"/>
  <c r="EX47" i="7" s="1"/>
  <c r="EY47" i="7" s="1"/>
  <c r="EZ47" i="7" s="1"/>
  <c r="FA47" i="7" s="1"/>
  <c r="FB47" i="7" s="1"/>
  <c r="FC47" i="7" s="1"/>
  <c r="FD47" i="7" s="1"/>
  <c r="FE47" i="7" s="1"/>
  <c r="FF47" i="7" s="1"/>
  <c r="FG47" i="7" s="1"/>
  <c r="FH47" i="7" s="1"/>
  <c r="FI47" i="7" s="1"/>
  <c r="FJ47" i="7" s="1"/>
  <c r="FK47" i="7" s="1"/>
  <c r="FL47" i="7" s="1"/>
  <c r="FM47" i="7" s="1"/>
  <c r="FN47" i="7" s="1"/>
  <c r="FO47" i="7" s="1"/>
  <c r="FP47" i="7" s="1"/>
  <c r="FQ47" i="7" s="1"/>
  <c r="FR47" i="7" s="1"/>
  <c r="FS47" i="7" s="1"/>
  <c r="FT47" i="7" s="1"/>
  <c r="FU47" i="7" s="1"/>
  <c r="FV47" i="7" s="1"/>
  <c r="FW47" i="7" s="1"/>
  <c r="FX47" i="7" s="1"/>
  <c r="FY47" i="7" s="1"/>
  <c r="FZ47" i="7" s="1"/>
  <c r="GA47" i="7" s="1"/>
  <c r="GB47" i="7" s="1"/>
  <c r="GC47" i="7" s="1"/>
  <c r="GD47" i="7" s="1"/>
  <c r="GE47" i="7" s="1"/>
  <c r="GF47" i="7" s="1"/>
  <c r="GG47" i="7" s="1"/>
  <c r="GH47" i="7" s="1"/>
  <c r="GI47" i="7" s="1"/>
  <c r="GJ47" i="7" s="1"/>
  <c r="GK47" i="7" s="1"/>
  <c r="GL47" i="7" s="1"/>
  <c r="GM47" i="7" s="1"/>
  <c r="GN47" i="7" s="1"/>
  <c r="GO47" i="7" s="1"/>
  <c r="GP47" i="7" s="1"/>
  <c r="GQ47" i="7" s="1"/>
  <c r="GR47" i="7" s="1"/>
  <c r="GS47" i="7" s="1"/>
  <c r="GT47" i="7" s="1"/>
  <c r="GU47" i="7" s="1"/>
  <c r="GV47" i="7" s="1"/>
  <c r="GW47" i="7" s="1"/>
  <c r="GX47" i="7" s="1"/>
  <c r="GY47" i="7" s="1"/>
  <c r="GZ47" i="7" s="1"/>
  <c r="HA47" i="7" s="1"/>
  <c r="HB47" i="7" s="1"/>
  <c r="HC47" i="7" s="1"/>
  <c r="HD47" i="7" s="1"/>
  <c r="HE47" i="7" s="1"/>
  <c r="HF47" i="7" s="1"/>
  <c r="HG47" i="7" s="1"/>
  <c r="HH47" i="7" s="1"/>
  <c r="HI47" i="7" s="1"/>
  <c r="HJ47" i="7" s="1"/>
  <c r="HK47" i="7" s="1"/>
  <c r="HL47" i="7" s="1"/>
  <c r="HM47" i="7" s="1"/>
  <c r="HN47" i="7" s="1"/>
  <c r="HO47" i="7" s="1"/>
  <c r="DP51" i="7"/>
  <c r="DO51" i="7" s="1"/>
  <c r="DR53" i="7"/>
  <c r="DQ53" i="7" s="1"/>
  <c r="DP53" i="7" s="1"/>
  <c r="DO53" i="7" s="1"/>
  <c r="DN53" i="7" s="1"/>
  <c r="DM53" i="7" s="1"/>
  <c r="DL53" i="7" s="1"/>
  <c r="DK53" i="7" s="1"/>
  <c r="DJ53" i="7" s="1"/>
  <c r="DI53" i="7" s="1"/>
  <c r="DH53" i="7" s="1"/>
  <c r="DG53" i="7" s="1"/>
  <c r="DF53" i="7" s="1"/>
  <c r="DE53" i="7" s="1"/>
  <c r="DD53" i="7" s="1"/>
  <c r="DC53" i="7" s="1"/>
  <c r="DB53" i="7" s="1"/>
  <c r="DA53" i="7" s="1"/>
  <c r="CZ53" i="7" s="1"/>
  <c r="CY53" i="7" s="1"/>
  <c r="CX53" i="7" s="1"/>
  <c r="CW53" i="7" s="1"/>
  <c r="CV53" i="7" s="1"/>
  <c r="CU53" i="7" s="1"/>
  <c r="CT53" i="7" s="1"/>
  <c r="CS53" i="7" s="1"/>
  <c r="CR53" i="7" s="1"/>
  <c r="CQ53" i="7" s="1"/>
  <c r="CP53" i="7" s="1"/>
  <c r="CO53" i="7" s="1"/>
  <c r="CN53" i="7" s="1"/>
  <c r="CM53" i="7" s="1"/>
  <c r="CL53" i="7" s="1"/>
  <c r="CK53" i="7" s="1"/>
  <c r="CJ53" i="7" s="1"/>
  <c r="CI53" i="7" s="1"/>
  <c r="CH53" i="7" s="1"/>
  <c r="CG53" i="7" s="1"/>
  <c r="CF53" i="7" s="1"/>
  <c r="CE53" i="7" s="1"/>
  <c r="CD53" i="7" s="1"/>
  <c r="CC53" i="7" s="1"/>
  <c r="CB53" i="7" s="1"/>
  <c r="CA53" i="7" s="1"/>
  <c r="BZ53" i="7" s="1"/>
  <c r="BY53" i="7" s="1"/>
  <c r="BX53" i="7" s="1"/>
  <c r="BW53" i="7" s="1"/>
  <c r="BV53" i="7" s="1"/>
  <c r="BU53" i="7" s="1"/>
  <c r="BT53" i="7" s="1"/>
  <c r="BS53" i="7" s="1"/>
  <c r="BR53" i="7" s="1"/>
  <c r="BQ53" i="7" s="1"/>
  <c r="BP53" i="7" s="1"/>
  <c r="BO53" i="7" s="1"/>
  <c r="BN53" i="7" s="1"/>
  <c r="BM53" i="7" s="1"/>
  <c r="BL53" i="7" s="1"/>
  <c r="BK53" i="7" s="1"/>
  <c r="BJ53" i="7" s="1"/>
  <c r="BI53" i="7" s="1"/>
  <c r="BH53" i="7" s="1"/>
  <c r="BG53" i="7" s="1"/>
  <c r="BF53" i="7" s="1"/>
  <c r="BE53" i="7" s="1"/>
  <c r="BD53" i="7" s="1"/>
  <c r="BC53" i="7" s="1"/>
  <c r="BB53" i="7" s="1"/>
  <c r="BA53" i="7" s="1"/>
  <c r="AZ53" i="7" s="1"/>
  <c r="AY53" i="7" s="1"/>
  <c r="AX53" i="7" s="1"/>
  <c r="AW53" i="7" s="1"/>
  <c r="AV53" i="7" s="1"/>
  <c r="AU53" i="7" s="1"/>
  <c r="AT53" i="7" s="1"/>
  <c r="AS53" i="7" s="1"/>
  <c r="AR53" i="7" s="1"/>
  <c r="AQ53" i="7" s="1"/>
  <c r="AP53" i="7" s="1"/>
  <c r="AO53" i="7" s="1"/>
  <c r="AN53" i="7" s="1"/>
  <c r="AM53" i="7" s="1"/>
  <c r="AL53" i="7" s="1"/>
  <c r="AK53" i="7" s="1"/>
  <c r="AJ53" i="7" s="1"/>
  <c r="AI53" i="7" s="1"/>
  <c r="AH53" i="7" s="1"/>
  <c r="AG53" i="7" s="1"/>
  <c r="AF53" i="7" s="1"/>
  <c r="AE53" i="7" s="1"/>
  <c r="AD53" i="7" s="1"/>
  <c r="AC53" i="7" s="1"/>
  <c r="AB53" i="7" s="1"/>
  <c r="AA53" i="7" s="1"/>
  <c r="Z53" i="7" s="1"/>
  <c r="Y53" i="7" s="1"/>
  <c r="X53" i="7" s="1"/>
  <c r="W53" i="7" s="1"/>
  <c r="DT54" i="7"/>
  <c r="DS62" i="7"/>
  <c r="DT62" i="7" s="1"/>
  <c r="DU62" i="7" s="1"/>
  <c r="DV62" i="7" s="1"/>
  <c r="DW62" i="7" s="1"/>
  <c r="DX62" i="7" s="1"/>
  <c r="DY62" i="7" s="1"/>
  <c r="EC62" i="7"/>
  <c r="ED62" i="7" s="1"/>
  <c r="EE62" i="7" s="1"/>
  <c r="EF62" i="7" s="1"/>
  <c r="EG62" i="7" s="1"/>
  <c r="EH62" i="7" s="1"/>
  <c r="EI62" i="7" s="1"/>
  <c r="EJ62" i="7" s="1"/>
  <c r="EK62" i="7" s="1"/>
  <c r="EL62" i="7" s="1"/>
  <c r="EM62" i="7" s="1"/>
  <c r="EN62" i="7" s="1"/>
  <c r="EO62" i="7" s="1"/>
  <c r="EP62" i="7" s="1"/>
  <c r="EQ62" i="7" s="1"/>
  <c r="ER62" i="7" s="1"/>
  <c r="ES62" i="7" s="1"/>
  <c r="ET62" i="7" s="1"/>
  <c r="EU62" i="7" s="1"/>
  <c r="EV62" i="7" s="1"/>
  <c r="EW62" i="7" s="1"/>
  <c r="EX62" i="7" s="1"/>
  <c r="EY62" i="7" s="1"/>
  <c r="EZ62" i="7" s="1"/>
  <c r="FA62" i="7" s="1"/>
  <c r="FB62" i="7" s="1"/>
  <c r="FC62" i="7" s="1"/>
  <c r="FD62" i="7" s="1"/>
  <c r="FE62" i="7" s="1"/>
  <c r="FF62" i="7" s="1"/>
  <c r="FG62" i="7" s="1"/>
  <c r="FH62" i="7" s="1"/>
  <c r="FI62" i="7" s="1"/>
  <c r="FJ62" i="7" s="1"/>
  <c r="FK62" i="7" s="1"/>
  <c r="FL62" i="7" s="1"/>
  <c r="FM62" i="7" s="1"/>
  <c r="FN62" i="7" s="1"/>
  <c r="FO62" i="7" s="1"/>
  <c r="FP62" i="7" s="1"/>
  <c r="FQ62" i="7" s="1"/>
  <c r="FR62" i="7" s="1"/>
  <c r="FS62" i="7" s="1"/>
  <c r="FT62" i="7" s="1"/>
  <c r="FU62" i="7" s="1"/>
  <c r="FV62" i="7" s="1"/>
  <c r="FW62" i="7" s="1"/>
  <c r="FX62" i="7" s="1"/>
  <c r="FY62" i="7" s="1"/>
  <c r="FZ62" i="7" s="1"/>
  <c r="GA62" i="7" s="1"/>
  <c r="GB62" i="7" s="1"/>
  <c r="GC62" i="7" s="1"/>
  <c r="GD62" i="7" s="1"/>
  <c r="GE62" i="7" s="1"/>
  <c r="GF62" i="7" s="1"/>
  <c r="GG62" i="7" s="1"/>
  <c r="GH62" i="7" s="1"/>
  <c r="GI62" i="7" s="1"/>
  <c r="GJ62" i="7" s="1"/>
  <c r="GK62" i="7" s="1"/>
  <c r="GL62" i="7" s="1"/>
  <c r="GM62" i="7" s="1"/>
  <c r="GN62" i="7" s="1"/>
  <c r="GO62" i="7" s="1"/>
  <c r="GP62" i="7" s="1"/>
  <c r="GQ62" i="7" s="1"/>
  <c r="GR62" i="7" s="1"/>
  <c r="GS62" i="7" s="1"/>
  <c r="GT62" i="7" s="1"/>
  <c r="GU62" i="7" s="1"/>
  <c r="GV62" i="7" s="1"/>
  <c r="GW62" i="7" s="1"/>
  <c r="GX62" i="7" s="1"/>
  <c r="GY62" i="7" s="1"/>
  <c r="GZ62" i="7" s="1"/>
  <c r="HA62" i="7" s="1"/>
  <c r="HB62" i="7" s="1"/>
  <c r="HC62" i="7" s="1"/>
  <c r="HD62" i="7" s="1"/>
  <c r="HE62" i="7" s="1"/>
  <c r="HF62" i="7" s="1"/>
  <c r="HG62" i="7" s="1"/>
  <c r="HH62" i="7" s="1"/>
  <c r="HI62" i="7" s="1"/>
  <c r="HJ62" i="7" s="1"/>
  <c r="HK62" i="7" s="1"/>
  <c r="HL62" i="7" s="1"/>
  <c r="HM62" i="7" s="1"/>
  <c r="HN62" i="7" s="1"/>
  <c r="HO62" i="7" s="1"/>
  <c r="DZ62" i="7"/>
  <c r="EA62" i="7" s="1"/>
  <c r="EB62" i="7" s="1"/>
  <c r="DZ50" i="7"/>
  <c r="EA50" i="7" s="1"/>
  <c r="EB50" i="7" s="1"/>
  <c r="EC50" i="7" s="1"/>
  <c r="ED50" i="7" s="1"/>
  <c r="EE50" i="7" s="1"/>
  <c r="EF50" i="7" s="1"/>
  <c r="DZ45" i="7"/>
  <c r="EA45" i="7" s="1"/>
  <c r="EB45" i="7" s="1"/>
  <c r="DO50" i="7"/>
  <c r="DN50" i="7" s="1"/>
  <c r="DM50" i="7" s="1"/>
  <c r="DL50" i="7" s="1"/>
  <c r="DK50" i="7" s="1"/>
  <c r="DJ50" i="7" s="1"/>
  <c r="DI50" i="7" s="1"/>
  <c r="DH50" i="7" s="1"/>
  <c r="DG50" i="7" s="1"/>
  <c r="DF50" i="7" s="1"/>
  <c r="DE50" i="7" s="1"/>
  <c r="DD50" i="7" s="1"/>
  <c r="DC50" i="7" s="1"/>
  <c r="DB50" i="7" s="1"/>
  <c r="DA50" i="7" s="1"/>
  <c r="CZ50" i="7" s="1"/>
  <c r="CY50" i="7" s="1"/>
  <c r="CX50" i="7" s="1"/>
  <c r="CW50" i="7" s="1"/>
  <c r="CV50" i="7" s="1"/>
  <c r="CU50" i="7" s="1"/>
  <c r="CT50" i="7" s="1"/>
  <c r="CS50" i="7" s="1"/>
  <c r="CR50" i="7" s="1"/>
  <c r="CQ50" i="7" s="1"/>
  <c r="CP50" i="7" s="1"/>
  <c r="CO50" i="7" s="1"/>
  <c r="CN50" i="7" s="1"/>
  <c r="CM50" i="7" s="1"/>
  <c r="CL50" i="7" s="1"/>
  <c r="CK50" i="7" s="1"/>
  <c r="CJ50" i="7" s="1"/>
  <c r="CI50" i="7" s="1"/>
  <c r="CH50" i="7" s="1"/>
  <c r="CG50" i="7" s="1"/>
  <c r="CF50" i="7" s="1"/>
  <c r="CE50" i="7" s="1"/>
  <c r="CD50" i="7" s="1"/>
  <c r="CC50" i="7" s="1"/>
  <c r="CB50" i="7" s="1"/>
  <c r="CA50" i="7" s="1"/>
  <c r="BZ50" i="7" s="1"/>
  <c r="BY50" i="7" s="1"/>
  <c r="BX50" i="7" s="1"/>
  <c r="BW50" i="7" s="1"/>
  <c r="BV50" i="7" s="1"/>
  <c r="BU50" i="7" s="1"/>
  <c r="BT50" i="7" s="1"/>
  <c r="BS50" i="7" s="1"/>
  <c r="BR50" i="7" s="1"/>
  <c r="BQ50" i="7" s="1"/>
  <c r="BP50" i="7" s="1"/>
  <c r="BO50" i="7" s="1"/>
  <c r="BN50" i="7" s="1"/>
  <c r="BM50" i="7" s="1"/>
  <c r="BL50" i="7" s="1"/>
  <c r="BK50" i="7" s="1"/>
  <c r="BJ50" i="7" s="1"/>
  <c r="BI50" i="7" s="1"/>
  <c r="BH50" i="7" s="1"/>
  <c r="BG50" i="7" s="1"/>
  <c r="BF50" i="7" s="1"/>
  <c r="BE50" i="7" s="1"/>
  <c r="BD50" i="7" s="1"/>
  <c r="BC50" i="7" s="1"/>
  <c r="BB50" i="7" s="1"/>
  <c r="BA50" i="7" s="1"/>
  <c r="AZ50" i="7" s="1"/>
  <c r="AY50" i="7" s="1"/>
  <c r="AX50" i="7" s="1"/>
  <c r="AW50" i="7" s="1"/>
  <c r="AV50" i="7" s="1"/>
  <c r="AU50" i="7" s="1"/>
  <c r="AT50" i="7" s="1"/>
  <c r="AS50" i="7" s="1"/>
  <c r="AR50" i="7" s="1"/>
  <c r="AQ50" i="7" s="1"/>
  <c r="AP50" i="7" s="1"/>
  <c r="AO50" i="7" s="1"/>
  <c r="AN50" i="7" s="1"/>
  <c r="AM50" i="7" s="1"/>
  <c r="AL50" i="7" s="1"/>
  <c r="AK50" i="7" s="1"/>
  <c r="AJ50" i="7" s="1"/>
  <c r="AI50" i="7" s="1"/>
  <c r="AH50" i="7" s="1"/>
  <c r="AG50" i="7" s="1"/>
  <c r="AF50" i="7" s="1"/>
  <c r="AE50" i="7" s="1"/>
  <c r="AD50" i="7" s="1"/>
  <c r="AC50" i="7" s="1"/>
  <c r="AB50" i="7" s="1"/>
  <c r="AA50" i="7" s="1"/>
  <c r="Z50" i="7" s="1"/>
  <c r="Y50" i="7" s="1"/>
  <c r="X50" i="7" s="1"/>
  <c r="W50" i="7" s="1"/>
  <c r="DT51" i="7"/>
  <c r="DU51" i="7" s="1"/>
  <c r="DV51" i="7" s="1"/>
  <c r="DY53" i="7"/>
  <c r="DZ53" i="7" s="1"/>
  <c r="EA53" i="7" s="1"/>
  <c r="EB53" i="7" s="1"/>
  <c r="EC53" i="7" s="1"/>
  <c r="ED53" i="7" s="1"/>
  <c r="EE53" i="7" s="1"/>
  <c r="EF53" i="7" s="1"/>
  <c r="EG53" i="7" s="1"/>
  <c r="EH53" i="7" s="1"/>
  <c r="EI53" i="7" s="1"/>
  <c r="EJ53" i="7" s="1"/>
  <c r="EK53" i="7" s="1"/>
  <c r="EL53" i="7" s="1"/>
  <c r="EM53" i="7" s="1"/>
  <c r="EN53" i="7" s="1"/>
  <c r="EO53" i="7" s="1"/>
  <c r="EP53" i="7" s="1"/>
  <c r="EQ53" i="7" s="1"/>
  <c r="ER53" i="7" s="1"/>
  <c r="ES53" i="7" s="1"/>
  <c r="ET53" i="7" s="1"/>
  <c r="EU53" i="7" s="1"/>
  <c r="EV53" i="7" s="1"/>
  <c r="EW53" i="7" s="1"/>
  <c r="EX53" i="7" s="1"/>
  <c r="DU54" i="7"/>
  <c r="DV54" i="7" s="1"/>
  <c r="DW54" i="7" s="1"/>
  <c r="DX54" i="7" s="1"/>
  <c r="DY54" i="7" s="1"/>
  <c r="DZ54" i="7" s="1"/>
  <c r="EA54" i="7" s="1"/>
  <c r="EB54" i="7" s="1"/>
  <c r="EC54" i="7" s="1"/>
  <c r="ED54" i="7" s="1"/>
  <c r="EE54" i="7" s="1"/>
  <c r="EF54" i="7" s="1"/>
  <c r="EG54" i="7" s="1"/>
  <c r="EH54" i="7" s="1"/>
  <c r="EI54" i="7" s="1"/>
  <c r="EJ54" i="7" s="1"/>
  <c r="EK54" i="7" s="1"/>
  <c r="EL54" i="7" s="1"/>
  <c r="EM54" i="7" s="1"/>
  <c r="EN54" i="7" s="1"/>
  <c r="EO54" i="7" s="1"/>
  <c r="EP54" i="7" s="1"/>
  <c r="EQ54" i="7" s="1"/>
  <c r="ER54" i="7" s="1"/>
  <c r="ES54" i="7" s="1"/>
  <c r="ET54" i="7" s="1"/>
  <c r="EU54" i="7" s="1"/>
  <c r="EV54" i="7" s="1"/>
  <c r="EW54" i="7" s="1"/>
  <c r="EX54" i="7" s="1"/>
  <c r="EY54" i="7" s="1"/>
  <c r="EZ54" i="7" s="1"/>
  <c r="FA54" i="7" s="1"/>
  <c r="FB54" i="7" s="1"/>
  <c r="FC54" i="7" s="1"/>
  <c r="FD54" i="7" s="1"/>
  <c r="FE54" i="7" s="1"/>
  <c r="FF54" i="7" s="1"/>
  <c r="FG54" i="7" s="1"/>
  <c r="FH54" i="7" s="1"/>
  <c r="FI54" i="7" s="1"/>
  <c r="FJ54" i="7" s="1"/>
  <c r="FK54" i="7" s="1"/>
  <c r="FL54" i="7" s="1"/>
  <c r="FM54" i="7" s="1"/>
  <c r="FN54" i="7" s="1"/>
  <c r="FO54" i="7" s="1"/>
  <c r="FP54" i="7" s="1"/>
  <c r="FQ54" i="7" s="1"/>
  <c r="FR54" i="7" s="1"/>
  <c r="FS54" i="7" s="1"/>
  <c r="FT54" i="7" s="1"/>
  <c r="FU54" i="7" s="1"/>
  <c r="FV54" i="7" s="1"/>
  <c r="FW54" i="7" s="1"/>
  <c r="FX54" i="7" s="1"/>
  <c r="FY54" i="7" s="1"/>
  <c r="FZ54" i="7" s="1"/>
  <c r="GA54" i="7" s="1"/>
  <c r="GB54" i="7" s="1"/>
  <c r="GC54" i="7" s="1"/>
  <c r="GD54" i="7" s="1"/>
  <c r="GE54" i="7" s="1"/>
  <c r="GF54" i="7" s="1"/>
  <c r="GG54" i="7" s="1"/>
  <c r="GH54" i="7" s="1"/>
  <c r="GI54" i="7" s="1"/>
  <c r="GJ54" i="7" s="1"/>
  <c r="GK54" i="7" s="1"/>
  <c r="GL54" i="7" s="1"/>
  <c r="GM54" i="7" s="1"/>
  <c r="GN54" i="7" s="1"/>
  <c r="GO54" i="7" s="1"/>
  <c r="GP54" i="7" s="1"/>
  <c r="GQ54" i="7" s="1"/>
  <c r="GR54" i="7" s="1"/>
  <c r="GS54" i="7" s="1"/>
  <c r="GT54" i="7" s="1"/>
  <c r="DP54" i="7"/>
  <c r="GU54" i="7"/>
  <c r="GV54" i="7" s="1"/>
  <c r="GW54" i="7" s="1"/>
  <c r="GX54" i="7" s="1"/>
  <c r="GY54" i="7" s="1"/>
  <c r="GZ54" i="7" s="1"/>
  <c r="HA54" i="7" s="1"/>
  <c r="HB54" i="7" s="1"/>
  <c r="HC54" i="7" s="1"/>
  <c r="HD54" i="7" s="1"/>
  <c r="HE54" i="7" s="1"/>
  <c r="HF54" i="7" s="1"/>
  <c r="HG54" i="7" s="1"/>
  <c r="HH54" i="7" s="1"/>
  <c r="HI54" i="7" s="1"/>
  <c r="HJ54" i="7" s="1"/>
  <c r="HK54" i="7" s="1"/>
  <c r="HL54" i="7" s="1"/>
  <c r="HM54" i="7" s="1"/>
  <c r="HN54" i="7" s="1"/>
  <c r="HO54" i="7" s="1"/>
  <c r="DO54" i="7"/>
  <c r="DN54" i="7" s="1"/>
  <c r="DM54" i="7" s="1"/>
  <c r="DL54" i="7" s="1"/>
  <c r="DK54" i="7" s="1"/>
  <c r="DJ54" i="7" s="1"/>
  <c r="DI54" i="7" s="1"/>
  <c r="DH54" i="7" s="1"/>
  <c r="DG54" i="7" s="1"/>
  <c r="DF54" i="7" s="1"/>
  <c r="DE54" i="7" s="1"/>
  <c r="DD54" i="7" s="1"/>
  <c r="DC54" i="7" s="1"/>
  <c r="DB54" i="7" s="1"/>
  <c r="DA54" i="7" s="1"/>
  <c r="CZ54" i="7" s="1"/>
  <c r="CY54" i="7" s="1"/>
  <c r="CX54" i="7" s="1"/>
  <c r="CW54" i="7" s="1"/>
  <c r="CV54" i="7" s="1"/>
  <c r="CU54" i="7" s="1"/>
  <c r="CT54" i="7" s="1"/>
  <c r="CS54" i="7" s="1"/>
  <c r="CR54" i="7" s="1"/>
  <c r="CQ54" i="7" s="1"/>
  <c r="CP54" i="7" s="1"/>
  <c r="CO54" i="7" s="1"/>
  <c r="CN54" i="7" s="1"/>
  <c r="CM54" i="7" s="1"/>
  <c r="CL54" i="7" s="1"/>
  <c r="CK54" i="7" s="1"/>
  <c r="CJ54" i="7" s="1"/>
  <c r="CI54" i="7" s="1"/>
  <c r="CH54" i="7" s="1"/>
  <c r="CG54" i="7" s="1"/>
  <c r="CF54" i="7" s="1"/>
  <c r="CE54" i="7" s="1"/>
  <c r="CD54" i="7" s="1"/>
  <c r="CC54" i="7" s="1"/>
  <c r="CB54" i="7" s="1"/>
  <c r="CA54" i="7" s="1"/>
  <c r="BZ54" i="7" s="1"/>
  <c r="BY54" i="7" s="1"/>
  <c r="BX54" i="7" s="1"/>
  <c r="BW54" i="7" s="1"/>
  <c r="BV54" i="7" s="1"/>
  <c r="BU54" i="7" s="1"/>
  <c r="BT54" i="7" s="1"/>
  <c r="BS54" i="7" s="1"/>
  <c r="BR54" i="7" s="1"/>
  <c r="BQ54" i="7" s="1"/>
  <c r="BP54" i="7" s="1"/>
  <c r="BO54" i="7" s="1"/>
  <c r="BN54" i="7" s="1"/>
  <c r="BM54" i="7" s="1"/>
  <c r="BL54" i="7" s="1"/>
  <c r="BK54" i="7" s="1"/>
  <c r="BJ54" i="7" s="1"/>
  <c r="BI54" i="7" s="1"/>
  <c r="BH54" i="7" s="1"/>
  <c r="BG54" i="7" s="1"/>
  <c r="BF54" i="7" s="1"/>
  <c r="BE54" i="7" s="1"/>
  <c r="BD54" i="7" s="1"/>
  <c r="BC54" i="7" s="1"/>
  <c r="BB54" i="7" s="1"/>
  <c r="BA54" i="7" s="1"/>
  <c r="AZ54" i="7" s="1"/>
  <c r="AY54" i="7" s="1"/>
  <c r="AX54" i="7" s="1"/>
  <c r="AW54" i="7" s="1"/>
  <c r="AV54" i="7" s="1"/>
  <c r="AU54" i="7" s="1"/>
  <c r="AT54" i="7" s="1"/>
  <c r="AS54" i="7" s="1"/>
  <c r="AR54" i="7" s="1"/>
  <c r="AQ54" i="7" s="1"/>
  <c r="AP54" i="7" s="1"/>
  <c r="AO54" i="7" s="1"/>
  <c r="AN54" i="7" s="1"/>
  <c r="AM54" i="7" s="1"/>
  <c r="AL54" i="7" s="1"/>
  <c r="AK54" i="7" s="1"/>
  <c r="AJ54" i="7" s="1"/>
  <c r="AI54" i="7" s="1"/>
  <c r="AH54" i="7" s="1"/>
  <c r="AG54" i="7" s="1"/>
  <c r="AF54" i="7" s="1"/>
  <c r="AE54" i="7" s="1"/>
  <c r="AD54" i="7" s="1"/>
  <c r="AC54" i="7" s="1"/>
  <c r="AB54" i="7" s="1"/>
  <c r="AA54" i="7" s="1"/>
  <c r="Z54" i="7" s="1"/>
  <c r="Y54" i="7" s="1"/>
  <c r="X54" i="7" s="1"/>
  <c r="W54" i="7" s="1"/>
  <c r="DW53" i="7"/>
  <c r="DX53" i="7" s="1"/>
  <c r="DT53" i="7"/>
  <c r="DU53" i="7" s="1"/>
  <c r="DV53" i="7" s="1"/>
  <c r="DQ50" i="7"/>
  <c r="DP50" i="7" s="1"/>
  <c r="DQ45" i="7"/>
  <c r="DP45" i="7" s="1"/>
  <c r="DO45" i="7" s="1"/>
  <c r="DN45" i="7" s="1"/>
  <c r="DM45" i="7" s="1"/>
  <c r="DL45" i="7" s="1"/>
  <c r="DK45" i="7" s="1"/>
  <c r="DJ45" i="7" s="1"/>
  <c r="DI45" i="7" s="1"/>
  <c r="DH45" i="7" s="1"/>
  <c r="DG45" i="7" s="1"/>
  <c r="DF45" i="7" s="1"/>
  <c r="DE45" i="7" s="1"/>
  <c r="DD45" i="7" s="1"/>
  <c r="DC45" i="7" s="1"/>
  <c r="DB45" i="7" s="1"/>
  <c r="DA45" i="7" s="1"/>
  <c r="CZ45" i="7" s="1"/>
  <c r="CY45" i="7" s="1"/>
  <c r="CX45" i="7" s="1"/>
  <c r="CW45" i="7" s="1"/>
  <c r="CV45" i="7" s="1"/>
  <c r="CU45" i="7" s="1"/>
  <c r="CT45" i="7" s="1"/>
  <c r="CS45" i="7" s="1"/>
  <c r="CR45" i="7" s="1"/>
  <c r="CQ45" i="7" s="1"/>
  <c r="CP45" i="7" s="1"/>
  <c r="CO45" i="7" s="1"/>
  <c r="CN45" i="7" s="1"/>
  <c r="CM45" i="7" s="1"/>
  <c r="CL45" i="7" s="1"/>
  <c r="CK45" i="7" s="1"/>
  <c r="EC45" i="7"/>
  <c r="ED45" i="7" s="1"/>
  <c r="EE45" i="7" s="1"/>
  <c r="EF45" i="7" s="1"/>
  <c r="EG45" i="7" s="1"/>
  <c r="EH45" i="7" s="1"/>
  <c r="EI45" i="7" s="1"/>
  <c r="EJ45" i="7" s="1"/>
  <c r="EK45" i="7" s="1"/>
  <c r="EL45" i="7" s="1"/>
  <c r="EM45" i="7" s="1"/>
  <c r="EN45" i="7" s="1"/>
  <c r="EO45" i="7" s="1"/>
  <c r="EP45" i="7" s="1"/>
  <c r="EQ45" i="7" s="1"/>
  <c r="ER45" i="7" s="1"/>
  <c r="ES45" i="7" s="1"/>
  <c r="ET45" i="7" s="1"/>
  <c r="EU45" i="7" s="1"/>
  <c r="EV45" i="7" s="1"/>
  <c r="EW45" i="7" s="1"/>
  <c r="EX45" i="7" s="1"/>
  <c r="EY45" i="7" s="1"/>
  <c r="EZ45" i="7" s="1"/>
  <c r="FA45" i="7" s="1"/>
  <c r="FB45" i="7" s="1"/>
  <c r="FC45" i="7" s="1"/>
  <c r="FD45" i="7" s="1"/>
  <c r="FE45" i="7" s="1"/>
  <c r="FF45" i="7" s="1"/>
  <c r="FG45" i="7" s="1"/>
  <c r="FH45" i="7" s="1"/>
  <c r="FI45" i="7" s="1"/>
  <c r="FJ45" i="7" s="1"/>
  <c r="FK45" i="7" s="1"/>
  <c r="FL45" i="7" s="1"/>
  <c r="FM45" i="7" s="1"/>
  <c r="FN45" i="7" s="1"/>
  <c r="FO45" i="7" s="1"/>
  <c r="FP45" i="7" s="1"/>
  <c r="FQ45" i="7" s="1"/>
  <c r="FR45" i="7" s="1"/>
  <c r="FS45" i="7" s="1"/>
  <c r="FT45" i="7" s="1"/>
  <c r="FU45" i="7" s="1"/>
  <c r="FV45" i="7" s="1"/>
  <c r="FW45" i="7" s="1"/>
  <c r="FX45" i="7" s="1"/>
  <c r="FY45" i="7" s="1"/>
  <c r="FZ45" i="7" s="1"/>
  <c r="GA45" i="7" s="1"/>
  <c r="GB45" i="7" s="1"/>
  <c r="GC45" i="7" s="1"/>
  <c r="GD45" i="7" s="1"/>
  <c r="GE45" i="7" s="1"/>
  <c r="GF45" i="7" s="1"/>
  <c r="GG45" i="7" s="1"/>
  <c r="GH45" i="7" s="1"/>
  <c r="GI45" i="7" s="1"/>
  <c r="GJ45" i="7" s="1"/>
  <c r="GK45" i="7" s="1"/>
  <c r="GL45" i="7" s="1"/>
  <c r="GM45" i="7" s="1"/>
  <c r="GN45" i="7" s="1"/>
  <c r="GO45" i="7" s="1"/>
  <c r="GP45" i="7" s="1"/>
  <c r="GQ45" i="7" s="1"/>
  <c r="GR45" i="7" s="1"/>
  <c r="GS45" i="7" s="1"/>
  <c r="GT45" i="7" s="1"/>
  <c r="GU45" i="7" s="1"/>
  <c r="GV45" i="7" s="1"/>
  <c r="GW45" i="7" s="1"/>
  <c r="GX45" i="7" s="1"/>
  <c r="GY45" i="7" s="1"/>
  <c r="GZ45" i="7" s="1"/>
  <c r="HA45" i="7" s="1"/>
  <c r="HB45" i="7" s="1"/>
  <c r="HC45" i="7" s="1"/>
  <c r="HD45" i="7" s="1"/>
  <c r="HE45" i="7" s="1"/>
  <c r="HF45" i="7" s="1"/>
  <c r="HG45" i="7" s="1"/>
  <c r="HH45" i="7" s="1"/>
  <c r="HI45" i="7" s="1"/>
  <c r="HJ45" i="7" s="1"/>
  <c r="HK45" i="7" s="1"/>
  <c r="HL45" i="7" s="1"/>
  <c r="HM45" i="7" s="1"/>
  <c r="HN45" i="7" s="1"/>
  <c r="HO45" i="7" s="1"/>
  <c r="DR50" i="7"/>
  <c r="DW51" i="7"/>
  <c r="DX51" i="7" s="1"/>
  <c r="DY51" i="7" s="1"/>
  <c r="EI51" i="7"/>
  <c r="EJ51" i="7" s="1"/>
  <c r="EK51" i="7" s="1"/>
  <c r="DT50" i="7"/>
  <c r="DK57" i="7"/>
  <c r="DJ57" i="7" s="1"/>
  <c r="DI57" i="7" s="1"/>
  <c r="DH57" i="7" s="1"/>
  <c r="DG57" i="7" s="1"/>
  <c r="DF57" i="7" s="1"/>
  <c r="DE57" i="7" s="1"/>
  <c r="DD57" i="7" s="1"/>
  <c r="DC57" i="7" s="1"/>
  <c r="DB57" i="7" s="1"/>
  <c r="DA57" i="7" s="1"/>
  <c r="CZ57" i="7" s="1"/>
  <c r="CY57" i="7" s="1"/>
  <c r="CX57" i="7" s="1"/>
  <c r="CW57" i="7" s="1"/>
  <c r="CV57" i="7" s="1"/>
  <c r="CU57" i="7" s="1"/>
  <c r="CT57" i="7" s="1"/>
  <c r="CS57" i="7" s="1"/>
  <c r="CR57" i="7" s="1"/>
  <c r="CQ57" i="7" s="1"/>
  <c r="CP57" i="7" s="1"/>
  <c r="CO57" i="7" s="1"/>
  <c r="CN57" i="7" s="1"/>
  <c r="CM57" i="7" s="1"/>
  <c r="CL57" i="7" s="1"/>
  <c r="CK57" i="7" s="1"/>
  <c r="CJ57" i="7" s="1"/>
  <c r="CI57" i="7" s="1"/>
  <c r="CH57" i="7" s="1"/>
  <c r="CG57" i="7" s="1"/>
  <c r="CF57" i="7" s="1"/>
  <c r="CE57" i="7" s="1"/>
  <c r="CD57" i="7" s="1"/>
  <c r="CC57" i="7" s="1"/>
  <c r="CB57" i="7" s="1"/>
  <c r="CA57" i="7" s="1"/>
  <c r="BZ57" i="7" s="1"/>
  <c r="BY57" i="7" s="1"/>
  <c r="BX57" i="7" s="1"/>
  <c r="BW57" i="7" s="1"/>
  <c r="BV57" i="7" s="1"/>
  <c r="BU57" i="7" s="1"/>
  <c r="BT57" i="7" s="1"/>
  <c r="BS57" i="7" s="1"/>
  <c r="BR57" i="7" s="1"/>
  <c r="BQ57" i="7" s="1"/>
  <c r="BP57" i="7" s="1"/>
  <c r="BO57" i="7" s="1"/>
  <c r="BN57" i="7" s="1"/>
  <c r="BM57" i="7" s="1"/>
  <c r="BL57" i="7" s="1"/>
  <c r="BK57" i="7" s="1"/>
  <c r="BJ57" i="7" s="1"/>
  <c r="BI57" i="7" s="1"/>
  <c r="BH57" i="7" s="1"/>
  <c r="BG57" i="7" s="1"/>
  <c r="BF57" i="7" s="1"/>
  <c r="BE57" i="7" s="1"/>
  <c r="BD57" i="7" s="1"/>
  <c r="BC57" i="7" s="1"/>
  <c r="BB57" i="7" s="1"/>
  <c r="BA57" i="7" s="1"/>
  <c r="AZ57" i="7" s="1"/>
  <c r="AY57" i="7" s="1"/>
  <c r="AX57" i="7" s="1"/>
  <c r="AW57" i="7" s="1"/>
  <c r="AV57" i="7" s="1"/>
  <c r="AU57" i="7" s="1"/>
  <c r="AT57" i="7" s="1"/>
  <c r="AS57" i="7" s="1"/>
  <c r="AR57" i="7" s="1"/>
  <c r="AQ57" i="7" s="1"/>
  <c r="AP57" i="7" s="1"/>
  <c r="AO57" i="7" s="1"/>
  <c r="AN57" i="7" s="1"/>
  <c r="AM57" i="7" s="1"/>
  <c r="AL57" i="7" s="1"/>
  <c r="AK57" i="7" s="1"/>
  <c r="AJ57" i="7" s="1"/>
  <c r="AI57" i="7" s="1"/>
  <c r="AH57" i="7" s="1"/>
  <c r="AG57" i="7" s="1"/>
  <c r="AF57" i="7" s="1"/>
  <c r="AE57" i="7" s="1"/>
  <c r="AD57" i="7" s="1"/>
  <c r="AC57" i="7" s="1"/>
  <c r="AB57" i="7" s="1"/>
  <c r="AA57" i="7" s="1"/>
  <c r="Z57" i="7" s="1"/>
  <c r="Y57" i="7" s="1"/>
  <c r="X57" i="7" s="1"/>
  <c r="W57" i="7" s="1"/>
  <c r="DU57" i="7"/>
  <c r="DV57" i="7" s="1"/>
  <c r="DW57" i="7" s="1"/>
  <c r="DX57" i="7" s="1"/>
  <c r="DY57" i="7" s="1"/>
  <c r="DZ57" i="7" s="1"/>
  <c r="EA57" i="7" s="1"/>
  <c r="EB57" i="7" s="1"/>
  <c r="EC57" i="7" s="1"/>
  <c r="ED57" i="7" s="1"/>
  <c r="EE57" i="7" s="1"/>
  <c r="EF57" i="7" s="1"/>
  <c r="EG57" i="7" s="1"/>
  <c r="EH57" i="7" s="1"/>
  <c r="EI57" i="7" s="1"/>
  <c r="EJ57" i="7" s="1"/>
  <c r="EK57" i="7" s="1"/>
  <c r="EL57" i="7" s="1"/>
  <c r="EM57" i="7" s="1"/>
  <c r="EN57" i="7" s="1"/>
  <c r="EO57" i="7" s="1"/>
  <c r="EP57" i="7" s="1"/>
  <c r="EQ57" i="7" s="1"/>
  <c r="ER57" i="7" s="1"/>
  <c r="ES57" i="7" s="1"/>
  <c r="ET57" i="7" s="1"/>
  <c r="EU57" i="7" s="1"/>
  <c r="EV57" i="7" s="1"/>
  <c r="EW57" i="7" s="1"/>
  <c r="EX57" i="7" s="1"/>
  <c r="DT57" i="7"/>
  <c r="DS57" i="7"/>
  <c r="DR57" i="7"/>
  <c r="DQ57" i="7" s="1"/>
  <c r="DP57" i="7" s="1"/>
  <c r="DO57" i="7" s="1"/>
  <c r="DN57" i="7" s="1"/>
  <c r="DM57" i="7" s="1"/>
  <c r="DL57" i="7" s="1"/>
  <c r="EY57" i="7"/>
  <c r="EZ57" i="7" s="1"/>
  <c r="FA57" i="7" s="1"/>
  <c r="FB57" i="7" s="1"/>
  <c r="FC57" i="7" s="1"/>
  <c r="FD57" i="7" s="1"/>
  <c r="FE57" i="7" s="1"/>
  <c r="FF57" i="7" s="1"/>
  <c r="FG57" i="7" s="1"/>
  <c r="FH57" i="7" s="1"/>
  <c r="FI57" i="7" s="1"/>
  <c r="FJ57" i="7" s="1"/>
  <c r="FK57" i="7" s="1"/>
  <c r="FL57" i="7" s="1"/>
  <c r="FM57" i="7" s="1"/>
  <c r="FN57" i="7" s="1"/>
  <c r="FO57" i="7" s="1"/>
  <c r="FP57" i="7" s="1"/>
  <c r="FQ57" i="7" s="1"/>
  <c r="FR57" i="7" s="1"/>
  <c r="FS57" i="7" s="1"/>
  <c r="FT57" i="7" s="1"/>
  <c r="FU57" i="7" s="1"/>
  <c r="FV57" i="7" s="1"/>
  <c r="FW57" i="7" s="1"/>
  <c r="FX57" i="7" s="1"/>
  <c r="FY57" i="7" s="1"/>
  <c r="FZ57" i="7" s="1"/>
  <c r="GA57" i="7" s="1"/>
  <c r="GB57" i="7" s="1"/>
  <c r="GC57" i="7" s="1"/>
  <c r="GD57" i="7" s="1"/>
  <c r="GE57" i="7" s="1"/>
  <c r="GF57" i="7" s="1"/>
  <c r="GG57" i="7" s="1"/>
  <c r="GH57" i="7" s="1"/>
  <c r="GI57" i="7" s="1"/>
  <c r="GJ57" i="7" s="1"/>
  <c r="GK57" i="7" s="1"/>
  <c r="GL57" i="7" s="1"/>
  <c r="GM57" i="7" s="1"/>
  <c r="GN57" i="7" s="1"/>
  <c r="GO57" i="7" s="1"/>
  <c r="GP57" i="7" s="1"/>
  <c r="GQ57" i="7" s="1"/>
  <c r="GR57" i="7" s="1"/>
  <c r="GS57" i="7" s="1"/>
  <c r="GT57" i="7" s="1"/>
  <c r="GU57" i="7" s="1"/>
  <c r="GV57" i="7" s="1"/>
  <c r="GW57" i="7" s="1"/>
  <c r="GX57" i="7" s="1"/>
  <c r="GY57" i="7" s="1"/>
  <c r="GZ57" i="7" s="1"/>
  <c r="HA57" i="7" s="1"/>
  <c r="HB57" i="7" s="1"/>
  <c r="HC57" i="7" s="1"/>
  <c r="HD57" i="7" s="1"/>
  <c r="HE57" i="7" s="1"/>
  <c r="HF57" i="7" s="1"/>
  <c r="HG57" i="7" s="1"/>
  <c r="HH57" i="7" s="1"/>
  <c r="HI57" i="7" s="1"/>
  <c r="HJ57" i="7" s="1"/>
  <c r="HK57" i="7" s="1"/>
  <c r="HL57" i="7" s="1"/>
  <c r="HM57" i="7" s="1"/>
  <c r="HN57" i="7" s="1"/>
  <c r="HO57" i="7" s="1"/>
  <c r="CJ45" i="7"/>
  <c r="CI45" i="7" s="1"/>
  <c r="CH45" i="7" s="1"/>
  <c r="CG45" i="7" s="1"/>
  <c r="CF45" i="7" s="1"/>
  <c r="CE45" i="7" s="1"/>
  <c r="CD45" i="7" s="1"/>
  <c r="CC45" i="7" s="1"/>
  <c r="CB45" i="7" s="1"/>
  <c r="CA45" i="7" s="1"/>
  <c r="BZ45" i="7" s="1"/>
  <c r="BY45" i="7" s="1"/>
  <c r="BX45" i="7" s="1"/>
  <c r="BW45" i="7" s="1"/>
  <c r="BV45" i="7" s="1"/>
  <c r="BU45" i="7" s="1"/>
  <c r="BT45" i="7" s="1"/>
  <c r="BS45" i="7" s="1"/>
  <c r="BR45" i="7" s="1"/>
  <c r="BQ45" i="7" s="1"/>
  <c r="BP45" i="7" s="1"/>
  <c r="BO45" i="7" s="1"/>
  <c r="BN45" i="7" s="1"/>
  <c r="BM45" i="7" s="1"/>
  <c r="BL45" i="7" s="1"/>
  <c r="BK45" i="7" s="1"/>
  <c r="BJ45" i="7" s="1"/>
  <c r="BI45" i="7" s="1"/>
  <c r="BH45" i="7" s="1"/>
  <c r="BG45" i="7" s="1"/>
  <c r="BF45" i="7" s="1"/>
  <c r="BE45" i="7" s="1"/>
  <c r="BD45" i="7" s="1"/>
  <c r="BC45" i="7" s="1"/>
  <c r="BB45" i="7" s="1"/>
  <c r="BA45" i="7" s="1"/>
  <c r="AZ45" i="7" s="1"/>
  <c r="AY45" i="7" s="1"/>
  <c r="AX45" i="7" s="1"/>
  <c r="AW45" i="7" s="1"/>
  <c r="AV45" i="7" s="1"/>
  <c r="AU45" i="7" s="1"/>
  <c r="AT45" i="7" s="1"/>
  <c r="AS45" i="7" s="1"/>
  <c r="AR45" i="7" s="1"/>
  <c r="AQ45" i="7" s="1"/>
  <c r="AP45" i="7" s="1"/>
  <c r="AO45" i="7" s="1"/>
  <c r="AN45" i="7" s="1"/>
  <c r="AM45" i="7" s="1"/>
  <c r="AL45" i="7" s="1"/>
  <c r="AK45" i="7" s="1"/>
  <c r="AJ45" i="7" s="1"/>
  <c r="AI45" i="7" s="1"/>
  <c r="AH45" i="7" s="1"/>
  <c r="AG45" i="7" s="1"/>
  <c r="AF45" i="7" s="1"/>
  <c r="AE45" i="7" s="1"/>
  <c r="AD45" i="7" s="1"/>
  <c r="AC45" i="7" s="1"/>
  <c r="AB45" i="7" s="1"/>
  <c r="AA45" i="7" s="1"/>
  <c r="Z45" i="7" s="1"/>
  <c r="Y45" i="7" s="1"/>
  <c r="X45" i="7" s="1"/>
  <c r="W45" i="7" s="1"/>
  <c r="DT45" i="7"/>
  <c r="DU45" i="7" s="1"/>
  <c r="DV45" i="7" s="1"/>
  <c r="DW45" i="7" s="1"/>
  <c r="DX45" i="7" s="1"/>
  <c r="DY45" i="7" s="1"/>
  <c r="DR47" i="7"/>
  <c r="DQ47" i="7" s="1"/>
  <c r="DP47" i="7" s="1"/>
  <c r="DO47" i="7" s="1"/>
  <c r="DN47" i="7" s="1"/>
  <c r="DM47" i="7" s="1"/>
  <c r="DL47" i="7" s="1"/>
  <c r="DK47" i="7" s="1"/>
  <c r="DJ47" i="7" s="1"/>
  <c r="DI47" i="7" s="1"/>
  <c r="DH47" i="7" s="1"/>
  <c r="DG47" i="7" s="1"/>
  <c r="DF47" i="7" s="1"/>
  <c r="DE47" i="7" s="1"/>
  <c r="DD47" i="7" s="1"/>
  <c r="DC47" i="7" s="1"/>
  <c r="DB47" i="7" s="1"/>
  <c r="DA47" i="7" s="1"/>
  <c r="CZ47" i="7" s="1"/>
  <c r="CY47" i="7" s="1"/>
  <c r="CX47" i="7" s="1"/>
  <c r="CW47" i="7" s="1"/>
  <c r="CV47" i="7" s="1"/>
  <c r="CU47" i="7" s="1"/>
  <c r="CT47" i="7" s="1"/>
  <c r="CS47" i="7" s="1"/>
  <c r="CR47" i="7" s="1"/>
  <c r="CQ47" i="7" s="1"/>
  <c r="CP47" i="7" s="1"/>
  <c r="CO47" i="7" s="1"/>
  <c r="CN47" i="7" s="1"/>
  <c r="CM47" i="7" s="1"/>
  <c r="CL47" i="7" s="1"/>
  <c r="CK47" i="7" s="1"/>
  <c r="CJ47" i="7" s="1"/>
  <c r="CI47" i="7" s="1"/>
  <c r="CH47" i="7" s="1"/>
  <c r="CG47" i="7" s="1"/>
  <c r="CF47" i="7" s="1"/>
  <c r="CE47" i="7" s="1"/>
  <c r="CD47" i="7" s="1"/>
  <c r="CC47" i="7" s="1"/>
  <c r="CB47" i="7" s="1"/>
  <c r="CA47" i="7" s="1"/>
  <c r="BZ47" i="7" s="1"/>
  <c r="BY47" i="7" s="1"/>
  <c r="BX47" i="7" s="1"/>
  <c r="BW47" i="7" s="1"/>
  <c r="BV47" i="7" s="1"/>
  <c r="BU47" i="7" s="1"/>
  <c r="BT47" i="7" s="1"/>
  <c r="BS47" i="7" s="1"/>
  <c r="BR47" i="7" s="1"/>
  <c r="BQ47" i="7" s="1"/>
  <c r="BP47" i="7" s="1"/>
  <c r="BO47" i="7" s="1"/>
  <c r="BN47" i="7" s="1"/>
  <c r="BM47" i="7" s="1"/>
  <c r="BL47" i="7" s="1"/>
  <c r="BK47" i="7" s="1"/>
  <c r="BJ47" i="7" s="1"/>
  <c r="BI47" i="7" s="1"/>
  <c r="BH47" i="7" s="1"/>
  <c r="BG47" i="7" s="1"/>
  <c r="BF47" i="7" s="1"/>
  <c r="BE47" i="7" s="1"/>
  <c r="BD47" i="7" s="1"/>
  <c r="BC47" i="7" s="1"/>
  <c r="BB47" i="7" s="1"/>
  <c r="BA47" i="7" s="1"/>
  <c r="AZ47" i="7" s="1"/>
  <c r="AY47" i="7" s="1"/>
  <c r="AX47" i="7" s="1"/>
  <c r="AW47" i="7" s="1"/>
  <c r="AV47" i="7" s="1"/>
  <c r="AU47" i="7" s="1"/>
  <c r="AT47" i="7" s="1"/>
  <c r="AS47" i="7" s="1"/>
  <c r="AR47" i="7" s="1"/>
  <c r="AQ47" i="7" s="1"/>
  <c r="AP47" i="7" s="1"/>
  <c r="AO47" i="7" s="1"/>
  <c r="AN47" i="7" s="1"/>
  <c r="AM47" i="7" s="1"/>
  <c r="AL47" i="7" s="1"/>
  <c r="AK47" i="7" s="1"/>
  <c r="AJ47" i="7" s="1"/>
  <c r="AI47" i="7" s="1"/>
  <c r="AH47" i="7" s="1"/>
  <c r="AG47" i="7" s="1"/>
  <c r="AF47" i="7" s="1"/>
  <c r="AE47" i="7" s="1"/>
  <c r="AD47" i="7" s="1"/>
  <c r="AC47" i="7" s="1"/>
  <c r="AB47" i="7" s="1"/>
  <c r="AA47" i="7" s="1"/>
  <c r="Z47" i="7" s="1"/>
  <c r="Y47" i="7" s="1"/>
  <c r="X47" i="7" s="1"/>
  <c r="W47" i="7" s="1"/>
  <c r="DU50" i="7"/>
  <c r="DV50" i="7" s="1"/>
  <c r="DW50" i="7" s="1"/>
  <c r="DX50" i="7" s="1"/>
  <c r="DY50" i="7" s="1"/>
  <c r="EG50" i="7"/>
  <c r="EH50" i="7" s="1"/>
  <c r="EI50" i="7" s="1"/>
  <c r="EJ50" i="7" s="1"/>
  <c r="EK50" i="7" s="1"/>
  <c r="EL50" i="7" s="1"/>
  <c r="EM50" i="7" s="1"/>
  <c r="EN50" i="7" s="1"/>
  <c r="EO50" i="7" s="1"/>
  <c r="EP50" i="7" s="1"/>
  <c r="EQ50" i="7" s="1"/>
  <c r="ER50" i="7" s="1"/>
  <c r="ES50" i="7" s="1"/>
  <c r="ET50" i="7" s="1"/>
  <c r="EU50" i="7" s="1"/>
  <c r="EV50" i="7" s="1"/>
  <c r="EW50" i="7" s="1"/>
  <c r="EX50" i="7" s="1"/>
  <c r="EY50" i="7" s="1"/>
  <c r="EZ50" i="7" s="1"/>
  <c r="FA50" i="7" s="1"/>
  <c r="FB50" i="7" s="1"/>
  <c r="FC50" i="7" s="1"/>
  <c r="FD50" i="7" s="1"/>
  <c r="FE50" i="7" s="1"/>
  <c r="FF50" i="7" s="1"/>
  <c r="FG50" i="7" s="1"/>
  <c r="FH50" i="7" s="1"/>
  <c r="FI50" i="7" s="1"/>
  <c r="FJ50" i="7" s="1"/>
  <c r="FK50" i="7" s="1"/>
  <c r="FL50" i="7" s="1"/>
  <c r="FM50" i="7" s="1"/>
  <c r="FN50" i="7" s="1"/>
  <c r="FO50" i="7" s="1"/>
  <c r="FP50" i="7" s="1"/>
  <c r="FQ50" i="7" s="1"/>
  <c r="FR50" i="7" s="1"/>
  <c r="FS50" i="7" s="1"/>
  <c r="FT50" i="7" s="1"/>
  <c r="FU50" i="7" s="1"/>
  <c r="FV50" i="7" s="1"/>
  <c r="FW50" i="7" s="1"/>
  <c r="FX50" i="7" s="1"/>
  <c r="FY50" i="7" s="1"/>
  <c r="FZ50" i="7" s="1"/>
  <c r="GA50" i="7" s="1"/>
  <c r="GB50" i="7" s="1"/>
  <c r="GC50" i="7" s="1"/>
  <c r="GD50" i="7" s="1"/>
  <c r="GE50" i="7" s="1"/>
  <c r="GF50" i="7" s="1"/>
  <c r="GG50" i="7" s="1"/>
  <c r="GH50" i="7" s="1"/>
  <c r="GI50" i="7" s="1"/>
  <c r="GJ50" i="7" s="1"/>
  <c r="GK50" i="7" s="1"/>
  <c r="GL50" i="7" s="1"/>
  <c r="GM50" i="7" s="1"/>
  <c r="GN50" i="7" s="1"/>
  <c r="GO50" i="7" s="1"/>
  <c r="GP50" i="7" s="1"/>
  <c r="GQ50" i="7" s="1"/>
  <c r="GR50" i="7" s="1"/>
  <c r="GS50" i="7" s="1"/>
  <c r="GT50" i="7" s="1"/>
  <c r="GU50" i="7" s="1"/>
  <c r="GV50" i="7" s="1"/>
  <c r="GW50" i="7" s="1"/>
  <c r="GX50" i="7" s="1"/>
  <c r="GY50" i="7" s="1"/>
  <c r="GZ50" i="7" s="1"/>
  <c r="HA50" i="7" s="1"/>
  <c r="HB50" i="7" s="1"/>
  <c r="HC50" i="7" s="1"/>
  <c r="HD50" i="7" s="1"/>
  <c r="HE50" i="7" s="1"/>
  <c r="HF50" i="7" s="1"/>
  <c r="HG50" i="7" s="1"/>
  <c r="HH50" i="7" s="1"/>
  <c r="HI50" i="7" s="1"/>
  <c r="HJ50" i="7" s="1"/>
  <c r="HK50" i="7" s="1"/>
  <c r="HL50" i="7" s="1"/>
  <c r="HM50" i="7" s="1"/>
  <c r="HN50" i="7" s="1"/>
  <c r="HO50" i="7" s="1"/>
  <c r="DN51" i="7"/>
  <c r="DM51" i="7" s="1"/>
  <c r="DL51" i="7" s="1"/>
  <c r="DK51" i="7" s="1"/>
  <c r="DJ51" i="7" s="1"/>
  <c r="DI51" i="7" s="1"/>
  <c r="DH51" i="7" s="1"/>
  <c r="DG51" i="7" s="1"/>
  <c r="DF51" i="7" s="1"/>
  <c r="DE51" i="7" s="1"/>
  <c r="DD51" i="7" s="1"/>
  <c r="DC51" i="7" s="1"/>
  <c r="DB51" i="7" s="1"/>
  <c r="DA51" i="7" s="1"/>
  <c r="CZ51" i="7" s="1"/>
  <c r="CY51" i="7" s="1"/>
  <c r="CX51" i="7" s="1"/>
  <c r="CW51" i="7" s="1"/>
  <c r="CV51" i="7" s="1"/>
  <c r="CU51" i="7" s="1"/>
  <c r="CT51" i="7" s="1"/>
  <c r="CS51" i="7" s="1"/>
  <c r="CR51" i="7" s="1"/>
  <c r="CQ51" i="7" s="1"/>
  <c r="CP51" i="7" s="1"/>
  <c r="CO51" i="7" s="1"/>
  <c r="CN51" i="7" s="1"/>
  <c r="CM51" i="7" s="1"/>
  <c r="CL51" i="7" s="1"/>
  <c r="CK51" i="7" s="1"/>
  <c r="CJ51" i="7" s="1"/>
  <c r="CI51" i="7" s="1"/>
  <c r="CH51" i="7" s="1"/>
  <c r="CG51" i="7" s="1"/>
  <c r="CF51" i="7" s="1"/>
  <c r="CE51" i="7" s="1"/>
  <c r="CD51" i="7" s="1"/>
  <c r="CC51" i="7" s="1"/>
  <c r="CB51" i="7" s="1"/>
  <c r="CA51" i="7" s="1"/>
  <c r="BZ51" i="7" s="1"/>
  <c r="BY51" i="7" s="1"/>
  <c r="BX51" i="7" s="1"/>
  <c r="BW51" i="7" s="1"/>
  <c r="BV51" i="7" s="1"/>
  <c r="BU51" i="7" s="1"/>
  <c r="BT51" i="7" s="1"/>
  <c r="BS51" i="7" s="1"/>
  <c r="BR51" i="7" s="1"/>
  <c r="BQ51" i="7" s="1"/>
  <c r="BP51" i="7" s="1"/>
  <c r="BO51" i="7" s="1"/>
  <c r="BN51" i="7" s="1"/>
  <c r="BM51" i="7" s="1"/>
  <c r="BL51" i="7" s="1"/>
  <c r="BK51" i="7" s="1"/>
  <c r="BJ51" i="7" s="1"/>
  <c r="BI51" i="7" s="1"/>
  <c r="BH51" i="7" s="1"/>
  <c r="BG51" i="7" s="1"/>
  <c r="BF51" i="7" s="1"/>
  <c r="BE51" i="7" s="1"/>
  <c r="BD51" i="7" s="1"/>
  <c r="BC51" i="7" s="1"/>
  <c r="BB51" i="7" s="1"/>
  <c r="BA51" i="7" s="1"/>
  <c r="AZ51" i="7" s="1"/>
  <c r="AY51" i="7" s="1"/>
  <c r="AX51" i="7" s="1"/>
  <c r="AW51" i="7" s="1"/>
  <c r="AV51" i="7" s="1"/>
  <c r="AU51" i="7" s="1"/>
  <c r="AT51" i="7" s="1"/>
  <c r="AS51" i="7" s="1"/>
  <c r="AR51" i="7" s="1"/>
  <c r="AQ51" i="7" s="1"/>
  <c r="AP51" i="7" s="1"/>
  <c r="AO51" i="7" s="1"/>
  <c r="AN51" i="7" s="1"/>
  <c r="AM51" i="7" s="1"/>
  <c r="AL51" i="7" s="1"/>
  <c r="AK51" i="7" s="1"/>
  <c r="AJ51" i="7" s="1"/>
  <c r="AI51" i="7" s="1"/>
  <c r="AH51" i="7" s="1"/>
  <c r="AG51" i="7" s="1"/>
  <c r="AF51" i="7" s="1"/>
  <c r="AE51" i="7" s="1"/>
  <c r="AD51" i="7" s="1"/>
  <c r="AC51" i="7" s="1"/>
  <c r="AB51" i="7" s="1"/>
  <c r="AA51" i="7" s="1"/>
  <c r="Z51" i="7" s="1"/>
  <c r="Y51" i="7" s="1"/>
  <c r="X51" i="7" s="1"/>
  <c r="W51" i="7" s="1"/>
  <c r="DZ51" i="7"/>
  <c r="EA51" i="7" s="1"/>
  <c r="EB51" i="7" s="1"/>
  <c r="EC51" i="7" s="1"/>
  <c r="ED51" i="7" s="1"/>
  <c r="EE51" i="7" s="1"/>
  <c r="EF51" i="7" s="1"/>
  <c r="EG51" i="7" s="1"/>
  <c r="EH51" i="7" s="1"/>
  <c r="EL51" i="7"/>
  <c r="EM51" i="7" s="1"/>
  <c r="EN51" i="7" s="1"/>
  <c r="EO51" i="7" s="1"/>
  <c r="EP51" i="7" s="1"/>
  <c r="EQ51" i="7" s="1"/>
  <c r="ER51" i="7" s="1"/>
  <c r="ES51" i="7" s="1"/>
  <c r="ET51" i="7" s="1"/>
  <c r="EU51" i="7" s="1"/>
  <c r="EV51" i="7" s="1"/>
  <c r="EW51" i="7" s="1"/>
  <c r="EX51" i="7" s="1"/>
  <c r="EY51" i="7" s="1"/>
  <c r="EZ51" i="7" s="1"/>
  <c r="FA51" i="7" s="1"/>
  <c r="FB51" i="7" s="1"/>
  <c r="FC51" i="7" s="1"/>
  <c r="FD51" i="7" s="1"/>
  <c r="FE51" i="7" s="1"/>
  <c r="FF51" i="7" s="1"/>
  <c r="FG51" i="7" s="1"/>
  <c r="FH51" i="7" s="1"/>
  <c r="FI51" i="7" s="1"/>
  <c r="FJ51" i="7" s="1"/>
  <c r="FK51" i="7" s="1"/>
  <c r="FL51" i="7" s="1"/>
  <c r="FM51" i="7" s="1"/>
  <c r="FN51" i="7" s="1"/>
  <c r="FO51" i="7" s="1"/>
  <c r="FP51" i="7" s="1"/>
  <c r="FQ51" i="7" s="1"/>
  <c r="FR51" i="7" s="1"/>
  <c r="FS51" i="7" s="1"/>
  <c r="FT51" i="7" s="1"/>
  <c r="FU51" i="7" s="1"/>
  <c r="FV51" i="7" s="1"/>
  <c r="FW51" i="7" s="1"/>
  <c r="FX51" i="7" s="1"/>
  <c r="FY51" i="7" s="1"/>
  <c r="FZ51" i="7" s="1"/>
  <c r="GA51" i="7" s="1"/>
  <c r="GB51" i="7" s="1"/>
  <c r="GC51" i="7" s="1"/>
  <c r="GD51" i="7" s="1"/>
  <c r="GE51" i="7" s="1"/>
  <c r="GF51" i="7" s="1"/>
  <c r="GG51" i="7" s="1"/>
  <c r="GH51" i="7" s="1"/>
  <c r="GI51" i="7" s="1"/>
  <c r="GJ51" i="7" s="1"/>
  <c r="GK51" i="7" s="1"/>
  <c r="GL51" i="7" s="1"/>
  <c r="GM51" i="7" s="1"/>
  <c r="GN51" i="7" s="1"/>
  <c r="GO51" i="7" s="1"/>
  <c r="GP51" i="7" s="1"/>
  <c r="GQ51" i="7" s="1"/>
  <c r="GR51" i="7" s="1"/>
  <c r="GS51" i="7" s="1"/>
  <c r="GT51" i="7" s="1"/>
  <c r="GU51" i="7" s="1"/>
  <c r="GV51" i="7" s="1"/>
  <c r="GW51" i="7" s="1"/>
  <c r="GX51" i="7" s="1"/>
  <c r="GY51" i="7" s="1"/>
  <c r="GZ51" i="7" s="1"/>
  <c r="HA51" i="7" s="1"/>
  <c r="HB51" i="7" s="1"/>
  <c r="HC51" i="7" s="1"/>
  <c r="HD51" i="7" s="1"/>
  <c r="HE51" i="7" s="1"/>
  <c r="HF51" i="7" s="1"/>
  <c r="HG51" i="7" s="1"/>
  <c r="HH51" i="7" s="1"/>
  <c r="HI51" i="7" s="1"/>
  <c r="HJ51" i="7" s="1"/>
  <c r="HK51" i="7" s="1"/>
  <c r="HL51" i="7" s="1"/>
  <c r="HM51" i="7" s="1"/>
  <c r="HN51" i="7" s="1"/>
  <c r="HO51" i="7" s="1"/>
  <c r="DS52" i="7"/>
  <c r="EY53" i="7"/>
  <c r="EZ53" i="7" s="1"/>
  <c r="FA53" i="7" s="1"/>
  <c r="FB53" i="7" s="1"/>
  <c r="FC53" i="7" s="1"/>
  <c r="FD53" i="7" s="1"/>
  <c r="FE53" i="7" s="1"/>
  <c r="FF53" i="7" s="1"/>
  <c r="FG53" i="7" s="1"/>
  <c r="FH53" i="7" s="1"/>
  <c r="FI53" i="7" s="1"/>
  <c r="FJ53" i="7" s="1"/>
  <c r="FK53" i="7" s="1"/>
  <c r="FL53" i="7" s="1"/>
  <c r="FM53" i="7" s="1"/>
  <c r="FN53" i="7" s="1"/>
  <c r="FO53" i="7" s="1"/>
  <c r="FP53" i="7" s="1"/>
  <c r="FQ53" i="7" s="1"/>
  <c r="FR53" i="7" s="1"/>
  <c r="FS53" i="7" s="1"/>
  <c r="FT53" i="7" s="1"/>
  <c r="FU53" i="7" s="1"/>
  <c r="FV53" i="7" s="1"/>
  <c r="FW53" i="7" s="1"/>
  <c r="FX53" i="7" s="1"/>
  <c r="FY53" i="7" s="1"/>
  <c r="FZ53" i="7" s="1"/>
  <c r="GA53" i="7" s="1"/>
  <c r="GB53" i="7" s="1"/>
  <c r="GC53" i="7" s="1"/>
  <c r="GD53" i="7" s="1"/>
  <c r="GE53" i="7" s="1"/>
  <c r="GF53" i="7" s="1"/>
  <c r="GG53" i="7" s="1"/>
  <c r="GH53" i="7" s="1"/>
  <c r="GI53" i="7" s="1"/>
  <c r="GJ53" i="7" s="1"/>
  <c r="GK53" i="7" s="1"/>
  <c r="GL53" i="7" s="1"/>
  <c r="GM53" i="7" s="1"/>
  <c r="GN53" i="7" s="1"/>
  <c r="GO53" i="7" s="1"/>
  <c r="GP53" i="7" s="1"/>
  <c r="GQ53" i="7" s="1"/>
  <c r="GR53" i="7" s="1"/>
  <c r="GS53" i="7" s="1"/>
  <c r="GT53" i="7" s="1"/>
  <c r="GU53" i="7" s="1"/>
  <c r="GV53" i="7" s="1"/>
  <c r="GW53" i="7" s="1"/>
  <c r="GX53" i="7" s="1"/>
  <c r="GY53" i="7" s="1"/>
  <c r="GZ53" i="7" s="1"/>
  <c r="HA53" i="7" s="1"/>
  <c r="HB53" i="7" s="1"/>
  <c r="HC53" i="7" s="1"/>
  <c r="HD53" i="7" s="1"/>
  <c r="HE53" i="7" s="1"/>
  <c r="HF53" i="7" s="1"/>
  <c r="HG53" i="7" s="1"/>
  <c r="HH53" i="7" s="1"/>
  <c r="HI53" i="7" s="1"/>
  <c r="HJ53" i="7" s="1"/>
  <c r="HK53" i="7" s="1"/>
  <c r="HL53" i="7" s="1"/>
  <c r="HM53" i="7" s="1"/>
  <c r="HN53" i="7" s="1"/>
  <c r="HO53" i="7" s="1"/>
  <c r="DR54" i="7"/>
  <c r="DQ54" i="7" s="1"/>
  <c r="DF55" i="7"/>
  <c r="DE55" i="7" s="1"/>
  <c r="DD55" i="7" s="1"/>
  <c r="DC55" i="7" s="1"/>
  <c r="DB55" i="7" s="1"/>
  <c r="DA55" i="7" s="1"/>
  <c r="CZ55" i="7" s="1"/>
  <c r="CY55" i="7" s="1"/>
  <c r="CX55" i="7" s="1"/>
  <c r="CW55" i="7" s="1"/>
  <c r="CV55" i="7" s="1"/>
  <c r="CU55" i="7" s="1"/>
  <c r="CT55" i="7" s="1"/>
  <c r="CS55" i="7" s="1"/>
  <c r="CR55" i="7" s="1"/>
  <c r="CQ55" i="7" s="1"/>
  <c r="CP55" i="7" s="1"/>
  <c r="CO55" i="7" s="1"/>
  <c r="CN55" i="7" s="1"/>
  <c r="CM55" i="7" s="1"/>
  <c r="CL55" i="7" s="1"/>
  <c r="DR55" i="7"/>
  <c r="DQ55" i="7" s="1"/>
  <c r="DP55" i="7" s="1"/>
  <c r="DO55" i="7" s="1"/>
  <c r="DU58" i="7"/>
  <c r="DV58" i="7" s="1"/>
  <c r="DN59" i="7"/>
  <c r="DM59" i="7" s="1"/>
  <c r="DL59" i="7" s="1"/>
  <c r="DK59" i="7" s="1"/>
  <c r="DJ59" i="7" s="1"/>
  <c r="DI59" i="7" s="1"/>
  <c r="DH59" i="7" s="1"/>
  <c r="DG59" i="7" s="1"/>
  <c r="DF59" i="7" s="1"/>
  <c r="DE59" i="7" s="1"/>
  <c r="DD59" i="7" s="1"/>
  <c r="DC59" i="7" s="1"/>
  <c r="DB59" i="7" s="1"/>
  <c r="DA59" i="7" s="1"/>
  <c r="CZ59" i="7" s="1"/>
  <c r="CY59" i="7" s="1"/>
  <c r="DS60" i="7"/>
  <c r="DR60" i="7" s="1"/>
  <c r="DQ60" i="7" s="1"/>
  <c r="DP60" i="7" s="1"/>
  <c r="DL61" i="7"/>
  <c r="DK61" i="7" s="1"/>
  <c r="DJ61" i="7" s="1"/>
  <c r="DI61" i="7" s="1"/>
  <c r="DS67" i="7"/>
  <c r="DT55" i="7"/>
  <c r="DU55" i="7" s="1"/>
  <c r="DV55" i="7" s="1"/>
  <c r="DW55" i="7" s="1"/>
  <c r="DX55" i="7" s="1"/>
  <c r="DY55" i="7" s="1"/>
  <c r="DW58" i="7"/>
  <c r="DX58" i="7" s="1"/>
  <c r="DY58" i="7" s="1"/>
  <c r="DZ58" i="7" s="1"/>
  <c r="EA58" i="7" s="1"/>
  <c r="EB58" i="7" s="1"/>
  <c r="EC58" i="7" s="1"/>
  <c r="ED58" i="7" s="1"/>
  <c r="EE58" i="7" s="1"/>
  <c r="EF58" i="7" s="1"/>
  <c r="EG58" i="7" s="1"/>
  <c r="EH58" i="7" s="1"/>
  <c r="EI58" i="7" s="1"/>
  <c r="EJ58" i="7" s="1"/>
  <c r="EK58" i="7" s="1"/>
  <c r="EL58" i="7" s="1"/>
  <c r="EM58" i="7" s="1"/>
  <c r="EN58" i="7" s="1"/>
  <c r="EO58" i="7" s="1"/>
  <c r="EP58" i="7" s="1"/>
  <c r="EQ58" i="7" s="1"/>
  <c r="ER58" i="7" s="1"/>
  <c r="ES58" i="7" s="1"/>
  <c r="ET58" i="7" s="1"/>
  <c r="EU58" i="7" s="1"/>
  <c r="EV58" i="7" s="1"/>
  <c r="EW58" i="7" s="1"/>
  <c r="EX58" i="7" s="1"/>
  <c r="EY58" i="7" s="1"/>
  <c r="EZ58" i="7" s="1"/>
  <c r="FA58" i="7" s="1"/>
  <c r="FB58" i="7" s="1"/>
  <c r="FC58" i="7" s="1"/>
  <c r="FD58" i="7" s="1"/>
  <c r="FE58" i="7" s="1"/>
  <c r="FF58" i="7" s="1"/>
  <c r="FG58" i="7" s="1"/>
  <c r="FH58" i="7" s="1"/>
  <c r="FI58" i="7" s="1"/>
  <c r="FJ58" i="7" s="1"/>
  <c r="FK58" i="7" s="1"/>
  <c r="FL58" i="7" s="1"/>
  <c r="FM58" i="7" s="1"/>
  <c r="FN58" i="7" s="1"/>
  <c r="FO58" i="7" s="1"/>
  <c r="FP58" i="7" s="1"/>
  <c r="FQ58" i="7" s="1"/>
  <c r="FR58" i="7" s="1"/>
  <c r="FS58" i="7" s="1"/>
  <c r="FT58" i="7" s="1"/>
  <c r="FU58" i="7" s="1"/>
  <c r="FV58" i="7" s="1"/>
  <c r="FW58" i="7" s="1"/>
  <c r="FX58" i="7" s="1"/>
  <c r="FY58" i="7" s="1"/>
  <c r="FZ58" i="7" s="1"/>
  <c r="GA58" i="7" s="1"/>
  <c r="GB58" i="7" s="1"/>
  <c r="GC58" i="7" s="1"/>
  <c r="GD58" i="7" s="1"/>
  <c r="GE58" i="7" s="1"/>
  <c r="GF58" i="7" s="1"/>
  <c r="GG58" i="7" s="1"/>
  <c r="GH58" i="7" s="1"/>
  <c r="GI58" i="7" s="1"/>
  <c r="GJ58" i="7" s="1"/>
  <c r="GK58" i="7" s="1"/>
  <c r="GL58" i="7" s="1"/>
  <c r="GM58" i="7" s="1"/>
  <c r="GN58" i="7" s="1"/>
  <c r="GO58" i="7" s="1"/>
  <c r="GP58" i="7" s="1"/>
  <c r="GQ58" i="7" s="1"/>
  <c r="GR58" i="7" s="1"/>
  <c r="GS58" i="7" s="1"/>
  <c r="GT58" i="7" s="1"/>
  <c r="GU58" i="7" s="1"/>
  <c r="GV58" i="7" s="1"/>
  <c r="GW58" i="7" s="1"/>
  <c r="GX58" i="7" s="1"/>
  <c r="GY58" i="7" s="1"/>
  <c r="GZ58" i="7" s="1"/>
  <c r="HA58" i="7" s="1"/>
  <c r="HB58" i="7" s="1"/>
  <c r="HC58" i="7" s="1"/>
  <c r="HD58" i="7" s="1"/>
  <c r="HE58" i="7" s="1"/>
  <c r="HF58" i="7" s="1"/>
  <c r="HG58" i="7" s="1"/>
  <c r="HH58" i="7" s="1"/>
  <c r="HI58" i="7" s="1"/>
  <c r="HJ58" i="7" s="1"/>
  <c r="HK58" i="7" s="1"/>
  <c r="HL58" i="7" s="1"/>
  <c r="HM58" i="7" s="1"/>
  <c r="HN58" i="7" s="1"/>
  <c r="HO58" i="7" s="1"/>
  <c r="CK55" i="7"/>
  <c r="CJ55" i="7" s="1"/>
  <c r="CI55" i="7" s="1"/>
  <c r="CH55" i="7" s="1"/>
  <c r="CG55" i="7" s="1"/>
  <c r="CF55" i="7" s="1"/>
  <c r="CE55" i="7" s="1"/>
  <c r="CD55" i="7" s="1"/>
  <c r="CC55" i="7" s="1"/>
  <c r="CB55" i="7" s="1"/>
  <c r="CA55" i="7" s="1"/>
  <c r="BZ55" i="7" s="1"/>
  <c r="BY55" i="7" s="1"/>
  <c r="BX55" i="7" s="1"/>
  <c r="BW55" i="7" s="1"/>
  <c r="BV55" i="7" s="1"/>
  <c r="BU55" i="7" s="1"/>
  <c r="BT55" i="7" s="1"/>
  <c r="BS55" i="7" s="1"/>
  <c r="BR55" i="7" s="1"/>
  <c r="BQ55" i="7" s="1"/>
  <c r="BP55" i="7" s="1"/>
  <c r="BO55" i="7" s="1"/>
  <c r="BN55" i="7" s="1"/>
  <c r="BM55" i="7" s="1"/>
  <c r="BL55" i="7" s="1"/>
  <c r="BK55" i="7" s="1"/>
  <c r="BJ55" i="7" s="1"/>
  <c r="BI55" i="7" s="1"/>
  <c r="BH55" i="7" s="1"/>
  <c r="BG55" i="7" s="1"/>
  <c r="BF55" i="7" s="1"/>
  <c r="BE55" i="7" s="1"/>
  <c r="BD55" i="7" s="1"/>
  <c r="BC55" i="7" s="1"/>
  <c r="BB55" i="7" s="1"/>
  <c r="BA55" i="7" s="1"/>
  <c r="AZ55" i="7" s="1"/>
  <c r="AY55" i="7" s="1"/>
  <c r="AX55" i="7" s="1"/>
  <c r="AW55" i="7" s="1"/>
  <c r="AV55" i="7" s="1"/>
  <c r="AU55" i="7" s="1"/>
  <c r="AT55" i="7" s="1"/>
  <c r="AS55" i="7" s="1"/>
  <c r="AR55" i="7" s="1"/>
  <c r="AQ55" i="7" s="1"/>
  <c r="AP55" i="7" s="1"/>
  <c r="AO55" i="7" s="1"/>
  <c r="AN55" i="7" s="1"/>
  <c r="AM55" i="7" s="1"/>
  <c r="AL55" i="7" s="1"/>
  <c r="AK55" i="7" s="1"/>
  <c r="AJ55" i="7" s="1"/>
  <c r="AI55" i="7" s="1"/>
  <c r="AH55" i="7" s="1"/>
  <c r="AG55" i="7" s="1"/>
  <c r="AF55" i="7" s="1"/>
  <c r="AE55" i="7" s="1"/>
  <c r="AD55" i="7" s="1"/>
  <c r="AC55" i="7" s="1"/>
  <c r="AB55" i="7" s="1"/>
  <c r="AA55" i="7" s="1"/>
  <c r="Z55" i="7" s="1"/>
  <c r="Y55" i="7" s="1"/>
  <c r="X55" i="7" s="1"/>
  <c r="W55" i="7" s="1"/>
  <c r="DO61" i="7"/>
  <c r="DN61" i="7" s="1"/>
  <c r="DM61" i="7" s="1"/>
  <c r="EA61" i="7"/>
  <c r="EB61" i="7" s="1"/>
  <c r="EC61" i="7" s="1"/>
  <c r="ED61" i="7" s="1"/>
  <c r="EE61" i="7" s="1"/>
  <c r="DK60" i="7"/>
  <c r="DJ60" i="7" s="1"/>
  <c r="DI60" i="7" s="1"/>
  <c r="DH60" i="7" s="1"/>
  <c r="DG60" i="7" s="1"/>
  <c r="DF60" i="7" s="1"/>
  <c r="DE60" i="7" s="1"/>
  <c r="DD60" i="7" s="1"/>
  <c r="DC60" i="7" s="1"/>
  <c r="DB60" i="7" s="1"/>
  <c r="DA60" i="7" s="1"/>
  <c r="CZ60" i="7" s="1"/>
  <c r="CY60" i="7" s="1"/>
  <c r="CX60" i="7" s="1"/>
  <c r="CW60" i="7" s="1"/>
  <c r="CV60" i="7" s="1"/>
  <c r="CU60" i="7" s="1"/>
  <c r="CT60" i="7" s="1"/>
  <c r="CS60" i="7" s="1"/>
  <c r="CR60" i="7" s="1"/>
  <c r="CQ60" i="7" s="1"/>
  <c r="CP60" i="7" s="1"/>
  <c r="CO60" i="7" s="1"/>
  <c r="CN60" i="7" s="1"/>
  <c r="CM60" i="7" s="1"/>
  <c r="CL60" i="7" s="1"/>
  <c r="CK60" i="7" s="1"/>
  <c r="CJ60" i="7" s="1"/>
  <c r="CI60" i="7" s="1"/>
  <c r="CH60" i="7" s="1"/>
  <c r="CG60" i="7" s="1"/>
  <c r="CF60" i="7" s="1"/>
  <c r="CE60" i="7" s="1"/>
  <c r="CD60" i="7" s="1"/>
  <c r="CC60" i="7" s="1"/>
  <c r="CB60" i="7" s="1"/>
  <c r="CA60" i="7" s="1"/>
  <c r="BZ60" i="7" s="1"/>
  <c r="BY60" i="7" s="1"/>
  <c r="BX60" i="7" s="1"/>
  <c r="BW60" i="7" s="1"/>
  <c r="BV60" i="7" s="1"/>
  <c r="BU60" i="7" s="1"/>
  <c r="BT60" i="7" s="1"/>
  <c r="BS60" i="7" s="1"/>
  <c r="BR60" i="7" s="1"/>
  <c r="BQ60" i="7" s="1"/>
  <c r="BP60" i="7" s="1"/>
  <c r="BO60" i="7" s="1"/>
  <c r="BN60" i="7" s="1"/>
  <c r="BM60" i="7" s="1"/>
  <c r="BL60" i="7" s="1"/>
  <c r="BK60" i="7" s="1"/>
  <c r="BJ60" i="7" s="1"/>
  <c r="BI60" i="7" s="1"/>
  <c r="BH60" i="7" s="1"/>
  <c r="BG60" i="7" s="1"/>
  <c r="BF60" i="7" s="1"/>
  <c r="BE60" i="7" s="1"/>
  <c r="BD60" i="7" s="1"/>
  <c r="BC60" i="7" s="1"/>
  <c r="BB60" i="7" s="1"/>
  <c r="BA60" i="7" s="1"/>
  <c r="AZ60" i="7" s="1"/>
  <c r="AY60" i="7" s="1"/>
  <c r="AX60" i="7" s="1"/>
  <c r="AW60" i="7" s="1"/>
  <c r="AV60" i="7" s="1"/>
  <c r="AU60" i="7" s="1"/>
  <c r="AT60" i="7" s="1"/>
  <c r="AS60" i="7" s="1"/>
  <c r="AR60" i="7" s="1"/>
  <c r="AQ60" i="7" s="1"/>
  <c r="AP60" i="7" s="1"/>
  <c r="AO60" i="7" s="1"/>
  <c r="AN60" i="7" s="1"/>
  <c r="AM60" i="7" s="1"/>
  <c r="AL60" i="7" s="1"/>
  <c r="AK60" i="7" s="1"/>
  <c r="AJ60" i="7" s="1"/>
  <c r="AI60" i="7" s="1"/>
  <c r="AH60" i="7" s="1"/>
  <c r="AG60" i="7" s="1"/>
  <c r="AF60" i="7" s="1"/>
  <c r="AE60" i="7" s="1"/>
  <c r="AD60" i="7" s="1"/>
  <c r="AC60" i="7" s="1"/>
  <c r="AB60" i="7" s="1"/>
  <c r="AA60" i="7" s="1"/>
  <c r="Z60" i="7" s="1"/>
  <c r="Y60" i="7" s="1"/>
  <c r="X60" i="7" s="1"/>
  <c r="W60" i="7" s="1"/>
  <c r="DS68" i="7"/>
  <c r="DD58" i="7"/>
  <c r="DC58" i="7" s="1"/>
  <c r="DB58" i="7" s="1"/>
  <c r="DA58" i="7" s="1"/>
  <c r="CZ58" i="7" s="1"/>
  <c r="CY58" i="7" s="1"/>
  <c r="CX58" i="7" s="1"/>
  <c r="CW58" i="7" s="1"/>
  <c r="CV58" i="7" s="1"/>
  <c r="CU58" i="7" s="1"/>
  <c r="CT58" i="7" s="1"/>
  <c r="CS58" i="7" s="1"/>
  <c r="CR58" i="7" s="1"/>
  <c r="CQ58" i="7" s="1"/>
  <c r="CP58" i="7" s="1"/>
  <c r="CO58" i="7" s="1"/>
  <c r="CN58" i="7" s="1"/>
  <c r="CM58" i="7" s="1"/>
  <c r="CL58" i="7" s="1"/>
  <c r="CK58" i="7" s="1"/>
  <c r="CJ58" i="7" s="1"/>
  <c r="CI58" i="7" s="1"/>
  <c r="CH58" i="7" s="1"/>
  <c r="CG58" i="7" s="1"/>
  <c r="CF58" i="7" s="1"/>
  <c r="CE58" i="7" s="1"/>
  <c r="CD58" i="7" s="1"/>
  <c r="CC58" i="7" s="1"/>
  <c r="CB58" i="7" s="1"/>
  <c r="CA58" i="7" s="1"/>
  <c r="BZ58" i="7" s="1"/>
  <c r="BY58" i="7" s="1"/>
  <c r="BX58" i="7" s="1"/>
  <c r="BW58" i="7" s="1"/>
  <c r="BV58" i="7" s="1"/>
  <c r="BU58" i="7" s="1"/>
  <c r="BT58" i="7" s="1"/>
  <c r="BS58" i="7" s="1"/>
  <c r="BR58" i="7" s="1"/>
  <c r="BQ58" i="7" s="1"/>
  <c r="BP58" i="7" s="1"/>
  <c r="BO58" i="7" s="1"/>
  <c r="BN58" i="7" s="1"/>
  <c r="BM58" i="7" s="1"/>
  <c r="BL58" i="7" s="1"/>
  <c r="BK58" i="7" s="1"/>
  <c r="BJ58" i="7" s="1"/>
  <c r="BI58" i="7" s="1"/>
  <c r="BH58" i="7" s="1"/>
  <c r="BG58" i="7" s="1"/>
  <c r="BF58" i="7" s="1"/>
  <c r="BE58" i="7" s="1"/>
  <c r="BD58" i="7" s="1"/>
  <c r="BC58" i="7" s="1"/>
  <c r="BB58" i="7" s="1"/>
  <c r="BA58" i="7" s="1"/>
  <c r="AZ58" i="7" s="1"/>
  <c r="AY58" i="7" s="1"/>
  <c r="AX58" i="7" s="1"/>
  <c r="AW58" i="7" s="1"/>
  <c r="AV58" i="7" s="1"/>
  <c r="AU58" i="7" s="1"/>
  <c r="AT58" i="7" s="1"/>
  <c r="AS58" i="7" s="1"/>
  <c r="AR58" i="7" s="1"/>
  <c r="AQ58" i="7" s="1"/>
  <c r="AP58" i="7" s="1"/>
  <c r="AO58" i="7" s="1"/>
  <c r="AN58" i="7" s="1"/>
  <c r="AM58" i="7" s="1"/>
  <c r="AL58" i="7" s="1"/>
  <c r="AK58" i="7" s="1"/>
  <c r="AJ58" i="7" s="1"/>
  <c r="AI58" i="7" s="1"/>
  <c r="AH58" i="7" s="1"/>
  <c r="AG58" i="7" s="1"/>
  <c r="AF58" i="7" s="1"/>
  <c r="AE58" i="7" s="1"/>
  <c r="AD58" i="7" s="1"/>
  <c r="AC58" i="7" s="1"/>
  <c r="AB58" i="7" s="1"/>
  <c r="AA58" i="7" s="1"/>
  <c r="Z58" i="7" s="1"/>
  <c r="Y58" i="7" s="1"/>
  <c r="X58" i="7" s="1"/>
  <c r="W58" i="7" s="1"/>
  <c r="DN55" i="7"/>
  <c r="DM55" i="7" s="1"/>
  <c r="DL55" i="7" s="1"/>
  <c r="DK55" i="7" s="1"/>
  <c r="DJ55" i="7" s="1"/>
  <c r="DI55" i="7" s="1"/>
  <c r="DH55" i="7" s="1"/>
  <c r="DG55" i="7" s="1"/>
  <c r="DZ55" i="7"/>
  <c r="EA55" i="7" s="1"/>
  <c r="EB55" i="7" s="1"/>
  <c r="EC55" i="7" s="1"/>
  <c r="ED55" i="7" s="1"/>
  <c r="EE55" i="7" s="1"/>
  <c r="EF55" i="7" s="1"/>
  <c r="EG55" i="7" s="1"/>
  <c r="EH55" i="7" s="1"/>
  <c r="EI55" i="7" s="1"/>
  <c r="EJ55" i="7" s="1"/>
  <c r="EK55" i="7" s="1"/>
  <c r="EL55" i="7" s="1"/>
  <c r="EM55" i="7" s="1"/>
  <c r="EN55" i="7" s="1"/>
  <c r="EO55" i="7" s="1"/>
  <c r="EP55" i="7" s="1"/>
  <c r="EQ55" i="7" s="1"/>
  <c r="ER55" i="7" s="1"/>
  <c r="ES55" i="7" s="1"/>
  <c r="ET55" i="7" s="1"/>
  <c r="EU55" i="7" s="1"/>
  <c r="EV55" i="7" s="1"/>
  <c r="EW55" i="7" s="1"/>
  <c r="EX55" i="7" s="1"/>
  <c r="EY55" i="7" s="1"/>
  <c r="EZ55" i="7" s="1"/>
  <c r="FA55" i="7" s="1"/>
  <c r="FB55" i="7" s="1"/>
  <c r="FC55" i="7" s="1"/>
  <c r="FD55" i="7" s="1"/>
  <c r="FE55" i="7" s="1"/>
  <c r="FF55" i="7" s="1"/>
  <c r="FG55" i="7" s="1"/>
  <c r="FH55" i="7" s="1"/>
  <c r="FI55" i="7" s="1"/>
  <c r="FJ55" i="7" s="1"/>
  <c r="FK55" i="7" s="1"/>
  <c r="FL55" i="7" s="1"/>
  <c r="FM55" i="7" s="1"/>
  <c r="FN55" i="7" s="1"/>
  <c r="FO55" i="7" s="1"/>
  <c r="FP55" i="7" s="1"/>
  <c r="FQ55" i="7" s="1"/>
  <c r="FR55" i="7" s="1"/>
  <c r="FS55" i="7" s="1"/>
  <c r="FT55" i="7" s="1"/>
  <c r="FU55" i="7" s="1"/>
  <c r="FV55" i="7" s="1"/>
  <c r="FW55" i="7" s="1"/>
  <c r="FX55" i="7" s="1"/>
  <c r="FY55" i="7" s="1"/>
  <c r="FZ55" i="7" s="1"/>
  <c r="GA55" i="7" s="1"/>
  <c r="GB55" i="7" s="1"/>
  <c r="GC55" i="7" s="1"/>
  <c r="GD55" i="7" s="1"/>
  <c r="GE55" i="7" s="1"/>
  <c r="GF55" i="7" s="1"/>
  <c r="GG55" i="7" s="1"/>
  <c r="GH55" i="7" s="1"/>
  <c r="GI55" i="7" s="1"/>
  <c r="GJ55" i="7" s="1"/>
  <c r="GK55" i="7" s="1"/>
  <c r="GL55" i="7" s="1"/>
  <c r="GM55" i="7" s="1"/>
  <c r="GN55" i="7" s="1"/>
  <c r="GO55" i="7" s="1"/>
  <c r="GP55" i="7" s="1"/>
  <c r="GQ55" i="7" s="1"/>
  <c r="GR55" i="7" s="1"/>
  <c r="GS55" i="7" s="1"/>
  <c r="GT55" i="7" s="1"/>
  <c r="GU55" i="7" s="1"/>
  <c r="GV55" i="7" s="1"/>
  <c r="GW55" i="7" s="1"/>
  <c r="GX55" i="7" s="1"/>
  <c r="GY55" i="7" s="1"/>
  <c r="GZ55" i="7" s="1"/>
  <c r="HA55" i="7" s="1"/>
  <c r="HB55" i="7" s="1"/>
  <c r="HC55" i="7" s="1"/>
  <c r="HD55" i="7" s="1"/>
  <c r="HE55" i="7" s="1"/>
  <c r="HF55" i="7" s="1"/>
  <c r="HG55" i="7" s="1"/>
  <c r="HH55" i="7" s="1"/>
  <c r="HI55" i="7" s="1"/>
  <c r="HJ55" i="7" s="1"/>
  <c r="HK55" i="7" s="1"/>
  <c r="HL55" i="7" s="1"/>
  <c r="HM55" i="7" s="1"/>
  <c r="HN55" i="7" s="1"/>
  <c r="HO55" i="7" s="1"/>
  <c r="DS56" i="7"/>
  <c r="DQ58" i="7"/>
  <c r="DP58" i="7" s="1"/>
  <c r="DO58" i="7" s="1"/>
  <c r="DN58" i="7" s="1"/>
  <c r="DM58" i="7" s="1"/>
  <c r="DL58" i="7" s="1"/>
  <c r="DK58" i="7" s="1"/>
  <c r="DJ58" i="7" s="1"/>
  <c r="DI58" i="7" s="1"/>
  <c r="DH58" i="7" s="1"/>
  <c r="DG58" i="7" s="1"/>
  <c r="DF58" i="7" s="1"/>
  <c r="DE58" i="7" s="1"/>
  <c r="CX59" i="7"/>
  <c r="CW59" i="7" s="1"/>
  <c r="CV59" i="7" s="1"/>
  <c r="CU59" i="7" s="1"/>
  <c r="CT59" i="7" s="1"/>
  <c r="CS59" i="7" s="1"/>
  <c r="CR59" i="7" s="1"/>
  <c r="CQ59" i="7" s="1"/>
  <c r="CP59" i="7" s="1"/>
  <c r="CO59" i="7" s="1"/>
  <c r="CN59" i="7" s="1"/>
  <c r="CM59" i="7" s="1"/>
  <c r="CL59" i="7" s="1"/>
  <c r="CK59" i="7" s="1"/>
  <c r="CJ59" i="7" s="1"/>
  <c r="CI59" i="7" s="1"/>
  <c r="CH59" i="7" s="1"/>
  <c r="CG59" i="7" s="1"/>
  <c r="CF59" i="7" s="1"/>
  <c r="CE59" i="7" s="1"/>
  <c r="CD59" i="7" s="1"/>
  <c r="CC59" i="7" s="1"/>
  <c r="CB59" i="7" s="1"/>
  <c r="CA59" i="7" s="1"/>
  <c r="BZ59" i="7" s="1"/>
  <c r="BY59" i="7" s="1"/>
  <c r="BX59" i="7" s="1"/>
  <c r="BW59" i="7" s="1"/>
  <c r="BV59" i="7" s="1"/>
  <c r="BU59" i="7" s="1"/>
  <c r="BT59" i="7" s="1"/>
  <c r="BS59" i="7" s="1"/>
  <c r="BR59" i="7" s="1"/>
  <c r="BQ59" i="7" s="1"/>
  <c r="BP59" i="7" s="1"/>
  <c r="BO59" i="7" s="1"/>
  <c r="BN59" i="7" s="1"/>
  <c r="BM59" i="7" s="1"/>
  <c r="BL59" i="7" s="1"/>
  <c r="BK59" i="7" s="1"/>
  <c r="BJ59" i="7" s="1"/>
  <c r="BI59" i="7" s="1"/>
  <c r="BH59" i="7" s="1"/>
  <c r="BG59" i="7" s="1"/>
  <c r="BF59" i="7" s="1"/>
  <c r="BE59" i="7" s="1"/>
  <c r="BD59" i="7" s="1"/>
  <c r="BC59" i="7" s="1"/>
  <c r="BB59" i="7" s="1"/>
  <c r="BA59" i="7" s="1"/>
  <c r="AZ59" i="7" s="1"/>
  <c r="AY59" i="7" s="1"/>
  <c r="AX59" i="7" s="1"/>
  <c r="AW59" i="7" s="1"/>
  <c r="AV59" i="7" s="1"/>
  <c r="AU59" i="7" s="1"/>
  <c r="AT59" i="7" s="1"/>
  <c r="AS59" i="7" s="1"/>
  <c r="AR59" i="7" s="1"/>
  <c r="AQ59" i="7" s="1"/>
  <c r="AP59" i="7" s="1"/>
  <c r="AO59" i="7" s="1"/>
  <c r="AN59" i="7" s="1"/>
  <c r="AM59" i="7" s="1"/>
  <c r="AL59" i="7" s="1"/>
  <c r="AK59" i="7" s="1"/>
  <c r="AJ59" i="7" s="1"/>
  <c r="AI59" i="7" s="1"/>
  <c r="AH59" i="7" s="1"/>
  <c r="AG59" i="7" s="1"/>
  <c r="AF59" i="7" s="1"/>
  <c r="AE59" i="7" s="1"/>
  <c r="AD59" i="7" s="1"/>
  <c r="AC59" i="7" s="1"/>
  <c r="AB59" i="7" s="1"/>
  <c r="AA59" i="7" s="1"/>
  <c r="Z59" i="7" s="1"/>
  <c r="Y59" i="7" s="1"/>
  <c r="X59" i="7" s="1"/>
  <c r="W59" i="7" s="1"/>
  <c r="DV59" i="7"/>
  <c r="DW59" i="7" s="1"/>
  <c r="DX59" i="7" s="1"/>
  <c r="DY59" i="7" s="1"/>
  <c r="DZ59" i="7" s="1"/>
  <c r="EA59" i="7" s="1"/>
  <c r="EB59" i="7" s="1"/>
  <c r="EC59" i="7" s="1"/>
  <c r="ED59" i="7" s="1"/>
  <c r="EE59" i="7" s="1"/>
  <c r="EF59" i="7" s="1"/>
  <c r="EG59" i="7" s="1"/>
  <c r="EH59" i="7"/>
  <c r="EI59" i="7" s="1"/>
  <c r="EJ59" i="7" s="1"/>
  <c r="EK59" i="7" s="1"/>
  <c r="EL59" i="7" s="1"/>
  <c r="EM59" i="7" s="1"/>
  <c r="EN59" i="7" s="1"/>
  <c r="EO59" i="7" s="1"/>
  <c r="EP59" i="7" s="1"/>
  <c r="EQ59" i="7" s="1"/>
  <c r="ER59" i="7" s="1"/>
  <c r="ES59" i="7" s="1"/>
  <c r="ET59" i="7" s="1"/>
  <c r="EU59" i="7" s="1"/>
  <c r="EV59" i="7" s="1"/>
  <c r="EW59" i="7" s="1"/>
  <c r="EX59" i="7" s="1"/>
  <c r="EY59" i="7" s="1"/>
  <c r="EZ59" i="7" s="1"/>
  <c r="FA59" i="7" s="1"/>
  <c r="FB59" i="7" s="1"/>
  <c r="FC59" i="7" s="1"/>
  <c r="FD59" i="7" s="1"/>
  <c r="FE59" i="7" s="1"/>
  <c r="FF59" i="7" s="1"/>
  <c r="FG59" i="7" s="1"/>
  <c r="FH59" i="7" s="1"/>
  <c r="FI59" i="7" s="1"/>
  <c r="FJ59" i="7" s="1"/>
  <c r="FK59" i="7" s="1"/>
  <c r="FL59" i="7" s="1"/>
  <c r="FM59" i="7" s="1"/>
  <c r="FN59" i="7" s="1"/>
  <c r="FO59" i="7" s="1"/>
  <c r="FP59" i="7" s="1"/>
  <c r="FQ59" i="7" s="1"/>
  <c r="FR59" i="7" s="1"/>
  <c r="FS59" i="7" s="1"/>
  <c r="FT59" i="7" s="1"/>
  <c r="FU59" i="7" s="1"/>
  <c r="FV59" i="7" s="1"/>
  <c r="FW59" i="7" s="1"/>
  <c r="FX59" i="7" s="1"/>
  <c r="FY59" i="7" s="1"/>
  <c r="FZ59" i="7" s="1"/>
  <c r="GA59" i="7" s="1"/>
  <c r="GB59" i="7" s="1"/>
  <c r="GC59" i="7" s="1"/>
  <c r="GD59" i="7" s="1"/>
  <c r="GE59" i="7" s="1"/>
  <c r="GF59" i="7" s="1"/>
  <c r="GG59" i="7" s="1"/>
  <c r="GH59" i="7" s="1"/>
  <c r="GI59" i="7" s="1"/>
  <c r="GJ59" i="7" s="1"/>
  <c r="GK59" i="7" s="1"/>
  <c r="GL59" i="7" s="1"/>
  <c r="GM59" i="7" s="1"/>
  <c r="GN59" i="7" s="1"/>
  <c r="GO59" i="7" s="1"/>
  <c r="GP59" i="7" s="1"/>
  <c r="GQ59" i="7" s="1"/>
  <c r="GR59" i="7" s="1"/>
  <c r="GS59" i="7" s="1"/>
  <c r="GT59" i="7" s="1"/>
  <c r="GU59" i="7" s="1"/>
  <c r="GV59" i="7" s="1"/>
  <c r="GW59" i="7" s="1"/>
  <c r="GX59" i="7" s="1"/>
  <c r="GY59" i="7" s="1"/>
  <c r="GZ59" i="7" s="1"/>
  <c r="HA59" i="7" s="1"/>
  <c r="HB59" i="7" s="1"/>
  <c r="HC59" i="7" s="1"/>
  <c r="HD59" i="7" s="1"/>
  <c r="HE59" i="7" s="1"/>
  <c r="HF59" i="7" s="1"/>
  <c r="HG59" i="7" s="1"/>
  <c r="HH59" i="7" s="1"/>
  <c r="HI59" i="7" s="1"/>
  <c r="HJ59" i="7" s="1"/>
  <c r="HK59" i="7" s="1"/>
  <c r="HL59" i="7" s="1"/>
  <c r="HM59" i="7" s="1"/>
  <c r="HN59" i="7" s="1"/>
  <c r="HO59" i="7" s="1"/>
  <c r="DO60" i="7"/>
  <c r="DN60" i="7" s="1"/>
  <c r="DM60" i="7" s="1"/>
  <c r="DL60" i="7" s="1"/>
  <c r="DH61" i="7"/>
  <c r="DG61" i="7" s="1"/>
  <c r="DF61" i="7" s="1"/>
  <c r="DE61" i="7" s="1"/>
  <c r="DD61" i="7" s="1"/>
  <c r="DC61" i="7" s="1"/>
  <c r="DB61" i="7" s="1"/>
  <c r="DA61" i="7" s="1"/>
  <c r="CZ61" i="7" s="1"/>
  <c r="CY61" i="7" s="1"/>
  <c r="CX61" i="7" s="1"/>
  <c r="CW61" i="7" s="1"/>
  <c r="CV61" i="7" s="1"/>
  <c r="CU61" i="7" s="1"/>
  <c r="CT61" i="7" s="1"/>
  <c r="CS61" i="7" s="1"/>
  <c r="CR61" i="7" s="1"/>
  <c r="CQ61" i="7" s="1"/>
  <c r="CP61" i="7" s="1"/>
  <c r="CO61" i="7" s="1"/>
  <c r="CN61" i="7" s="1"/>
  <c r="CM61" i="7" s="1"/>
  <c r="CL61" i="7" s="1"/>
  <c r="CK61" i="7" s="1"/>
  <c r="CJ61" i="7" s="1"/>
  <c r="CI61" i="7" s="1"/>
  <c r="CH61" i="7" s="1"/>
  <c r="CG61" i="7" s="1"/>
  <c r="CF61" i="7" s="1"/>
  <c r="CE61" i="7" s="1"/>
  <c r="CD61" i="7" s="1"/>
  <c r="CC61" i="7" s="1"/>
  <c r="CB61" i="7" s="1"/>
  <c r="CA61" i="7" s="1"/>
  <c r="BZ61" i="7" s="1"/>
  <c r="BY61" i="7" s="1"/>
  <c r="BX61" i="7" s="1"/>
  <c r="BW61" i="7" s="1"/>
  <c r="BV61" i="7" s="1"/>
  <c r="BU61" i="7" s="1"/>
  <c r="BT61" i="7" s="1"/>
  <c r="BS61" i="7" s="1"/>
  <c r="BR61" i="7" s="1"/>
  <c r="BQ61" i="7" s="1"/>
  <c r="BP61" i="7" s="1"/>
  <c r="BO61" i="7" s="1"/>
  <c r="BN61" i="7" s="1"/>
  <c r="BM61" i="7" s="1"/>
  <c r="BL61" i="7" s="1"/>
  <c r="BK61" i="7" s="1"/>
  <c r="BJ61" i="7" s="1"/>
  <c r="BI61" i="7" s="1"/>
  <c r="BH61" i="7" s="1"/>
  <c r="BG61" i="7" s="1"/>
  <c r="BF61" i="7" s="1"/>
  <c r="BE61" i="7" s="1"/>
  <c r="BD61" i="7" s="1"/>
  <c r="BC61" i="7" s="1"/>
  <c r="BB61" i="7" s="1"/>
  <c r="BA61" i="7" s="1"/>
  <c r="AZ61" i="7" s="1"/>
  <c r="AY61" i="7" s="1"/>
  <c r="AX61" i="7" s="1"/>
  <c r="AW61" i="7" s="1"/>
  <c r="AV61" i="7" s="1"/>
  <c r="AU61" i="7" s="1"/>
  <c r="AT61" i="7" s="1"/>
  <c r="AS61" i="7" s="1"/>
  <c r="AR61" i="7" s="1"/>
  <c r="AQ61" i="7" s="1"/>
  <c r="AP61" i="7" s="1"/>
  <c r="AO61" i="7" s="1"/>
  <c r="AN61" i="7" s="1"/>
  <c r="AM61" i="7" s="1"/>
  <c r="AL61" i="7" s="1"/>
  <c r="AK61" i="7" s="1"/>
  <c r="AJ61" i="7" s="1"/>
  <c r="AI61" i="7" s="1"/>
  <c r="AH61" i="7" s="1"/>
  <c r="AG61" i="7" s="1"/>
  <c r="AF61" i="7" s="1"/>
  <c r="AE61" i="7" s="1"/>
  <c r="AD61" i="7" s="1"/>
  <c r="AC61" i="7" s="1"/>
  <c r="AB61" i="7" s="1"/>
  <c r="AA61" i="7" s="1"/>
  <c r="Z61" i="7" s="1"/>
  <c r="Y61" i="7" s="1"/>
  <c r="X61" i="7" s="1"/>
  <c r="W61" i="7" s="1"/>
  <c r="DT61" i="7"/>
  <c r="DU61" i="7" s="1"/>
  <c r="DV61" i="7" s="1"/>
  <c r="DW61" i="7" s="1"/>
  <c r="DX61" i="7" s="1"/>
  <c r="DY61" i="7" s="1"/>
  <c r="DZ61" i="7" s="1"/>
  <c r="EF61" i="7"/>
  <c r="EG61" i="7" s="1"/>
  <c r="EH61" i="7" s="1"/>
  <c r="EI61" i="7" s="1"/>
  <c r="EJ61" i="7" s="1"/>
  <c r="EK61" i="7" s="1"/>
  <c r="EL61" i="7" s="1"/>
  <c r="EM61" i="7" s="1"/>
  <c r="EN61" i="7" s="1"/>
  <c r="EO61" i="7" s="1"/>
  <c r="EP61" i="7" s="1"/>
  <c r="EQ61" i="7" s="1"/>
  <c r="ER61" i="7" s="1"/>
  <c r="ES61" i="7" s="1"/>
  <c r="ET61" i="7" s="1"/>
  <c r="EU61" i="7" s="1"/>
  <c r="EV61" i="7" s="1"/>
  <c r="EW61" i="7" s="1"/>
  <c r="EX61" i="7" s="1"/>
  <c r="EY61" i="7" s="1"/>
  <c r="EZ61" i="7" s="1"/>
  <c r="FA61" i="7" s="1"/>
  <c r="FB61" i="7" s="1"/>
  <c r="FC61" i="7" s="1"/>
  <c r="FD61" i="7" s="1"/>
  <c r="FE61" i="7" s="1"/>
  <c r="FF61" i="7" s="1"/>
  <c r="FG61" i="7" s="1"/>
  <c r="FH61" i="7" s="1"/>
  <c r="FI61" i="7" s="1"/>
  <c r="FJ61" i="7" s="1"/>
  <c r="FK61" i="7" s="1"/>
  <c r="FL61" i="7" s="1"/>
  <c r="FM61" i="7" s="1"/>
  <c r="FN61" i="7" s="1"/>
  <c r="FO61" i="7" s="1"/>
  <c r="FP61" i="7" s="1"/>
  <c r="FQ61" i="7" s="1"/>
  <c r="FR61" i="7" s="1"/>
  <c r="FS61" i="7" s="1"/>
  <c r="FT61" i="7" s="1"/>
  <c r="FU61" i="7" s="1"/>
  <c r="FV61" i="7" s="1"/>
  <c r="FW61" i="7" s="1"/>
  <c r="FX61" i="7" s="1"/>
  <c r="FY61" i="7" s="1"/>
  <c r="FZ61" i="7" s="1"/>
  <c r="GA61" i="7" s="1"/>
  <c r="GB61" i="7" s="1"/>
  <c r="GC61" i="7" s="1"/>
  <c r="GD61" i="7" s="1"/>
  <c r="GE61" i="7" s="1"/>
  <c r="GF61" i="7" s="1"/>
  <c r="GG61" i="7" s="1"/>
  <c r="GH61" i="7" s="1"/>
  <c r="GI61" i="7" s="1"/>
  <c r="GJ61" i="7" s="1"/>
  <c r="GK61" i="7" s="1"/>
  <c r="GL61" i="7" s="1"/>
  <c r="GM61" i="7" s="1"/>
  <c r="GN61" i="7" s="1"/>
  <c r="GO61" i="7" s="1"/>
  <c r="GP61" i="7" s="1"/>
  <c r="GQ61" i="7" s="1"/>
  <c r="GR61" i="7" s="1"/>
  <c r="GS61" i="7" s="1"/>
  <c r="GT61" i="7" s="1"/>
  <c r="GU61" i="7" s="1"/>
  <c r="GV61" i="7" s="1"/>
  <c r="GW61" i="7" s="1"/>
  <c r="GX61" i="7" s="1"/>
  <c r="GY61" i="7" s="1"/>
  <c r="GZ61" i="7" s="1"/>
  <c r="HA61" i="7" s="1"/>
  <c r="HB61" i="7" s="1"/>
  <c r="HC61" i="7" s="1"/>
  <c r="HD61" i="7" s="1"/>
  <c r="HE61" i="7" s="1"/>
  <c r="HF61" i="7" s="1"/>
  <c r="HG61" i="7" s="1"/>
  <c r="HH61" i="7" s="1"/>
  <c r="HI61" i="7" s="1"/>
  <c r="HJ61" i="7" s="1"/>
  <c r="HK61" i="7" s="1"/>
  <c r="HL61" i="7" s="1"/>
  <c r="HM61" i="7" s="1"/>
  <c r="HN61" i="7" s="1"/>
  <c r="HO61" i="7" s="1"/>
  <c r="DS65" i="7"/>
  <c r="DR65" i="7" s="1"/>
  <c r="DQ65" i="7" s="1"/>
  <c r="DP65" i="7" s="1"/>
  <c r="DO65" i="7" s="1"/>
  <c r="DT65" i="7"/>
  <c r="DU65" i="7" s="1"/>
  <c r="DV65" i="7" s="1"/>
  <c r="DW65" i="7" s="1"/>
  <c r="DX65" i="7" s="1"/>
  <c r="DY65" i="7" s="1"/>
  <c r="DZ65" i="7" s="1"/>
  <c r="EA65" i="7" s="1"/>
  <c r="EB65" i="7" s="1"/>
  <c r="EC65" i="7" s="1"/>
  <c r="ED65" i="7" s="1"/>
  <c r="EE65" i="7" s="1"/>
  <c r="EF65" i="7" s="1"/>
  <c r="EG65" i="7" s="1"/>
  <c r="EH65" i="7" s="1"/>
  <c r="EI65" i="7" s="1"/>
  <c r="EJ65" i="7" s="1"/>
  <c r="EK65" i="7" s="1"/>
  <c r="EL65" i="7" s="1"/>
  <c r="EM65" i="7" s="1"/>
  <c r="EN65" i="7" s="1"/>
  <c r="EO65" i="7" s="1"/>
  <c r="EP65" i="7" s="1"/>
  <c r="EQ65" i="7" s="1"/>
  <c r="ER65" i="7" s="1"/>
  <c r="ES65" i="7" s="1"/>
  <c r="ET65" i="7" s="1"/>
  <c r="EU65" i="7" s="1"/>
  <c r="EV65" i="7" s="1"/>
  <c r="EW65" i="7" s="1"/>
  <c r="EX65" i="7" s="1"/>
  <c r="EY65" i="7" s="1"/>
  <c r="EZ65" i="7" s="1"/>
  <c r="FA65" i="7" s="1"/>
  <c r="FB65" i="7" s="1"/>
  <c r="FC65" i="7" s="1"/>
  <c r="FD65" i="7" s="1"/>
  <c r="FE65" i="7" s="1"/>
  <c r="FF65" i="7" s="1"/>
  <c r="FG65" i="7" s="1"/>
  <c r="FH65" i="7" s="1"/>
  <c r="FI65" i="7" s="1"/>
  <c r="FJ65" i="7" s="1"/>
  <c r="FK65" i="7" s="1"/>
  <c r="FL65" i="7" s="1"/>
  <c r="FM65" i="7" s="1"/>
  <c r="FN65" i="7" s="1"/>
  <c r="FO65" i="7" s="1"/>
  <c r="FP65" i="7" s="1"/>
  <c r="FQ65" i="7" s="1"/>
  <c r="FR65" i="7" s="1"/>
  <c r="FS65" i="7" s="1"/>
  <c r="FT65" i="7" s="1"/>
  <c r="FU65" i="7" s="1"/>
  <c r="FV65" i="7" s="1"/>
  <c r="FW65" i="7" s="1"/>
  <c r="FX65" i="7" s="1"/>
  <c r="FY65" i="7" s="1"/>
  <c r="FZ65" i="7" s="1"/>
  <c r="GA65" i="7" s="1"/>
  <c r="GB65" i="7" s="1"/>
  <c r="GC65" i="7" s="1"/>
  <c r="GD65" i="7" s="1"/>
  <c r="GE65" i="7" s="1"/>
  <c r="GF65" i="7" s="1"/>
  <c r="GG65" i="7" s="1"/>
  <c r="GH65" i="7" s="1"/>
  <c r="GI65" i="7" s="1"/>
  <c r="GJ65" i="7" s="1"/>
  <c r="GK65" i="7" s="1"/>
  <c r="GL65" i="7" s="1"/>
  <c r="GM65" i="7" s="1"/>
  <c r="GN65" i="7" s="1"/>
  <c r="GO65" i="7" s="1"/>
  <c r="GP65" i="7" s="1"/>
  <c r="GQ65" i="7" s="1"/>
  <c r="GR65" i="7" s="1"/>
  <c r="GS65" i="7" s="1"/>
  <c r="GT65" i="7" s="1"/>
  <c r="GU65" i="7" s="1"/>
  <c r="GV65" i="7" s="1"/>
  <c r="GW65" i="7" s="1"/>
  <c r="GX65" i="7" s="1"/>
  <c r="GY65" i="7" s="1"/>
  <c r="GZ65" i="7" s="1"/>
  <c r="HA65" i="7" s="1"/>
  <c r="HB65" i="7" s="1"/>
  <c r="HC65" i="7" s="1"/>
  <c r="HD65" i="7" s="1"/>
  <c r="HE65" i="7" s="1"/>
  <c r="HF65" i="7" s="1"/>
  <c r="HG65" i="7" s="1"/>
  <c r="HH65" i="7" s="1"/>
  <c r="HI65" i="7" s="1"/>
  <c r="HJ65" i="7" s="1"/>
  <c r="HK65" i="7" s="1"/>
  <c r="HL65" i="7" s="1"/>
  <c r="HM65" i="7" s="1"/>
  <c r="HN65" i="7" s="1"/>
  <c r="HO65" i="7" s="1"/>
  <c r="DB66" i="7"/>
  <c r="DA66" i="7" s="1"/>
  <c r="CZ66" i="7" s="1"/>
  <c r="CY66" i="7" s="1"/>
  <c r="CX66" i="7" s="1"/>
  <c r="CW66" i="7" s="1"/>
  <c r="CV66" i="7" s="1"/>
  <c r="CU66" i="7" s="1"/>
  <c r="CT66" i="7" s="1"/>
  <c r="CS66" i="7" s="1"/>
  <c r="CR66" i="7" s="1"/>
  <c r="CQ66" i="7" s="1"/>
  <c r="CP66" i="7" s="1"/>
  <c r="CO66" i="7" s="1"/>
  <c r="CN66" i="7" s="1"/>
  <c r="CM66" i="7" s="1"/>
  <c r="CL66" i="7" s="1"/>
  <c r="CK66" i="7" s="1"/>
  <c r="CJ66" i="7" s="1"/>
  <c r="CI66" i="7" s="1"/>
  <c r="CH66" i="7" s="1"/>
  <c r="CG66" i="7" s="1"/>
  <c r="CF66" i="7" s="1"/>
  <c r="CE66" i="7" s="1"/>
  <c r="CD66" i="7" s="1"/>
  <c r="CC66" i="7" s="1"/>
  <c r="CB66" i="7" s="1"/>
  <c r="CA66" i="7" s="1"/>
  <c r="BZ66" i="7" s="1"/>
  <c r="BY66" i="7" s="1"/>
  <c r="BX66" i="7" s="1"/>
  <c r="BW66" i="7" s="1"/>
  <c r="BV66" i="7" s="1"/>
  <c r="BU66" i="7" s="1"/>
  <c r="BT66" i="7" s="1"/>
  <c r="BS66" i="7" s="1"/>
  <c r="BR66" i="7" s="1"/>
  <c r="BQ66" i="7" s="1"/>
  <c r="BP66" i="7" s="1"/>
  <c r="BO66" i="7" s="1"/>
  <c r="BN66" i="7" s="1"/>
  <c r="BM66" i="7" s="1"/>
  <c r="BL66" i="7" s="1"/>
  <c r="BK66" i="7" s="1"/>
  <c r="BJ66" i="7" s="1"/>
  <c r="BI66" i="7" s="1"/>
  <c r="BH66" i="7" s="1"/>
  <c r="BG66" i="7" s="1"/>
  <c r="BF66" i="7" s="1"/>
  <c r="BE66" i="7" s="1"/>
  <c r="BD66" i="7" s="1"/>
  <c r="BC66" i="7" s="1"/>
  <c r="BB66" i="7" s="1"/>
  <c r="BA66" i="7" s="1"/>
  <c r="AZ66" i="7" s="1"/>
  <c r="AY66" i="7" s="1"/>
  <c r="AX66" i="7" s="1"/>
  <c r="AW66" i="7" s="1"/>
  <c r="AV66" i="7" s="1"/>
  <c r="AU66" i="7" s="1"/>
  <c r="AT66" i="7" s="1"/>
  <c r="AS66" i="7" s="1"/>
  <c r="AR66" i="7" s="1"/>
  <c r="AQ66" i="7" s="1"/>
  <c r="AP66" i="7" s="1"/>
  <c r="AO66" i="7" s="1"/>
  <c r="AN66" i="7" s="1"/>
  <c r="AM66" i="7" s="1"/>
  <c r="AL66" i="7" s="1"/>
  <c r="AK66" i="7" s="1"/>
  <c r="AJ66" i="7" s="1"/>
  <c r="AI66" i="7" s="1"/>
  <c r="AH66" i="7" s="1"/>
  <c r="AG66" i="7" s="1"/>
  <c r="AF66" i="7" s="1"/>
  <c r="AE66" i="7" s="1"/>
  <c r="AD66" i="7" s="1"/>
  <c r="AC66" i="7" s="1"/>
  <c r="AB66" i="7" s="1"/>
  <c r="AA66" i="7" s="1"/>
  <c r="Z66" i="7" s="1"/>
  <c r="Y66" i="7" s="1"/>
  <c r="X66" i="7" s="1"/>
  <c r="W66" i="7" s="1"/>
  <c r="DN66" i="7"/>
  <c r="DM66" i="7" s="1"/>
  <c r="DL66" i="7" s="1"/>
  <c r="DK66" i="7" s="1"/>
  <c r="DJ66" i="7" s="1"/>
  <c r="DI66" i="7" s="1"/>
  <c r="DH66" i="7" s="1"/>
  <c r="DG66" i="7" s="1"/>
  <c r="DF66" i="7" s="1"/>
  <c r="DE66" i="7" s="1"/>
  <c r="DD66" i="7" s="1"/>
  <c r="DC66" i="7" s="1"/>
  <c r="DZ66" i="7"/>
  <c r="EA66" i="7" s="1"/>
  <c r="EB66" i="7" s="1"/>
  <c r="EC66" i="7" s="1"/>
  <c r="ED66" i="7" s="1"/>
  <c r="EE66" i="7" s="1"/>
  <c r="EF66" i="7" s="1"/>
  <c r="EG66" i="7" s="1"/>
  <c r="EH66" i="7" s="1"/>
  <c r="EI66" i="7" s="1"/>
  <c r="EJ66" i="7" s="1"/>
  <c r="EK66" i="7" s="1"/>
  <c r="EL66" i="7" s="1"/>
  <c r="EM66" i="7" s="1"/>
  <c r="EN66" i="7" s="1"/>
  <c r="EO66" i="7" s="1"/>
  <c r="EP66" i="7" s="1"/>
  <c r="EQ66" i="7" s="1"/>
  <c r="ER66" i="7" s="1"/>
  <c r="ES66" i="7" s="1"/>
  <c r="ET66" i="7" s="1"/>
  <c r="EU66" i="7" s="1"/>
  <c r="EV66" i="7" s="1"/>
  <c r="EW66" i="7" s="1"/>
  <c r="EX66" i="7"/>
  <c r="EY66" i="7" s="1"/>
  <c r="EZ66" i="7" s="1"/>
  <c r="FA66" i="7" s="1"/>
  <c r="FB66" i="7" s="1"/>
  <c r="FC66" i="7" s="1"/>
  <c r="FD66" i="7" s="1"/>
  <c r="FE66" i="7" s="1"/>
  <c r="FF66" i="7" s="1"/>
  <c r="FG66" i="7" s="1"/>
  <c r="FH66" i="7" s="1"/>
  <c r="FI66" i="7" s="1"/>
  <c r="FJ66" i="7" s="1"/>
  <c r="FK66" i="7" s="1"/>
  <c r="FL66" i="7" s="1"/>
  <c r="FM66" i="7" s="1"/>
  <c r="FN66" i="7" s="1"/>
  <c r="FO66" i="7" s="1"/>
  <c r="FP66" i="7" s="1"/>
  <c r="FQ66" i="7" s="1"/>
  <c r="FR66" i="7" s="1"/>
  <c r="FS66" i="7" s="1"/>
  <c r="FT66" i="7" s="1"/>
  <c r="FU66" i="7" s="1"/>
  <c r="FV66" i="7"/>
  <c r="FW66" i="7" s="1"/>
  <c r="FX66" i="7" s="1"/>
  <c r="FY66" i="7" s="1"/>
  <c r="FZ66" i="7" s="1"/>
  <c r="GA66" i="7" s="1"/>
  <c r="GB66" i="7" s="1"/>
  <c r="GC66" i="7" s="1"/>
  <c r="GD66" i="7" s="1"/>
  <c r="GE66" i="7" s="1"/>
  <c r="GF66" i="7" s="1"/>
  <c r="GG66" i="7" s="1"/>
  <c r="GH66" i="7" s="1"/>
  <c r="GI66" i="7" s="1"/>
  <c r="GJ66" i="7" s="1"/>
  <c r="GK66" i="7" s="1"/>
  <c r="GL66" i="7" s="1"/>
  <c r="GM66" i="7" s="1"/>
  <c r="GN66" i="7" s="1"/>
  <c r="GO66" i="7" s="1"/>
  <c r="GP66" i="7" s="1"/>
  <c r="GQ66" i="7" s="1"/>
  <c r="GR66" i="7" s="1"/>
  <c r="GS66" i="7" s="1"/>
  <c r="GT66" i="7" s="1"/>
  <c r="GU66" i="7" s="1"/>
  <c r="GV66" i="7" s="1"/>
  <c r="GW66" i="7" s="1"/>
  <c r="GX66" i="7" s="1"/>
  <c r="GY66" i="7" s="1"/>
  <c r="GZ66" i="7" s="1"/>
  <c r="HA66" i="7" s="1"/>
  <c r="HB66" i="7" s="1"/>
  <c r="HC66" i="7" s="1"/>
  <c r="HD66" i="7" s="1"/>
  <c r="HE66" i="7" s="1"/>
  <c r="HF66" i="7" s="1"/>
  <c r="HG66" i="7" s="1"/>
  <c r="HH66" i="7" s="1"/>
  <c r="HI66" i="7" s="1"/>
  <c r="HJ66" i="7" s="1"/>
  <c r="HK66" i="7" s="1"/>
  <c r="HL66" i="7" s="1"/>
  <c r="HM66" i="7" s="1"/>
  <c r="HN66" i="7" s="1"/>
  <c r="HO66" i="7" s="1"/>
  <c r="EB69" i="7"/>
  <c r="EC69" i="7" s="1"/>
  <c r="ED69" i="7" s="1"/>
  <c r="EE69" i="7" s="1"/>
  <c r="EF69" i="7" s="1"/>
  <c r="EG69" i="7" s="1"/>
  <c r="EH69" i="7" s="1"/>
  <c r="EI69" i="7" s="1"/>
  <c r="EJ69" i="7" s="1"/>
  <c r="EK69" i="7" s="1"/>
  <c r="EL69" i="7" s="1"/>
  <c r="EM69" i="7" s="1"/>
  <c r="EN69" i="7" s="1"/>
  <c r="EO69" i="7" s="1"/>
  <c r="EP69" i="7" s="1"/>
  <c r="EQ69" i="7" s="1"/>
  <c r="ER69" i="7" s="1"/>
  <c r="ES69" i="7" s="1"/>
  <c r="ET69" i="7" s="1"/>
  <c r="EU69" i="7" s="1"/>
  <c r="EV69" i="7" s="1"/>
  <c r="EW69" i="7" s="1"/>
  <c r="EX69" i="7" s="1"/>
  <c r="EY69" i="7" s="1"/>
  <c r="EZ69" i="7" s="1"/>
  <c r="FA69" i="7" s="1"/>
  <c r="FB69" i="7" s="1"/>
  <c r="FC69" i="7" s="1"/>
  <c r="FD69" i="7" s="1"/>
  <c r="FE69" i="7" s="1"/>
  <c r="FF69" i="7" s="1"/>
  <c r="FG69" i="7" s="1"/>
  <c r="FH69" i="7" s="1"/>
  <c r="FI69" i="7" s="1"/>
  <c r="FJ69" i="7" s="1"/>
  <c r="FK69" i="7" s="1"/>
  <c r="FL69" i="7" s="1"/>
  <c r="FM69" i="7" s="1"/>
  <c r="FN69" i="7" s="1"/>
  <c r="FO69" i="7" s="1"/>
  <c r="FP69" i="7" s="1"/>
  <c r="FQ69" i="7" s="1"/>
  <c r="FR69" i="7" s="1"/>
  <c r="FS69" i="7" s="1"/>
  <c r="FT69" i="7" s="1"/>
  <c r="FU69" i="7" s="1"/>
  <c r="FV69" i="7" s="1"/>
  <c r="FW69" i="7" s="1"/>
  <c r="FX69" i="7" s="1"/>
  <c r="FY69" i="7" s="1"/>
  <c r="FZ69" i="7" s="1"/>
  <c r="GA69" i="7" s="1"/>
  <c r="GB69" i="7" s="1"/>
  <c r="GC69" i="7" s="1"/>
  <c r="GD69" i="7" s="1"/>
  <c r="GE69" i="7" s="1"/>
  <c r="GF69" i="7" s="1"/>
  <c r="GG69" i="7" s="1"/>
  <c r="GH69" i="7" s="1"/>
  <c r="GI69" i="7" s="1"/>
  <c r="GJ69" i="7" s="1"/>
  <c r="GK69" i="7" s="1"/>
  <c r="GL69" i="7" s="1"/>
  <c r="GM69" i="7" s="1"/>
  <c r="GN69" i="7" s="1"/>
  <c r="GO69" i="7" s="1"/>
  <c r="GP69" i="7" s="1"/>
  <c r="GQ69" i="7" s="1"/>
  <c r="GR69" i="7" s="1"/>
  <c r="GS69" i="7" s="1"/>
  <c r="GT69" i="7" s="1"/>
  <c r="GU69" i="7" s="1"/>
  <c r="GV69" i="7" s="1"/>
  <c r="GW69" i="7" s="1"/>
  <c r="GX69" i="7" s="1"/>
  <c r="GY69" i="7" s="1"/>
  <c r="GZ69" i="7" s="1"/>
  <c r="HA69" i="7" s="1"/>
  <c r="HB69" i="7" s="1"/>
  <c r="HC69" i="7" s="1"/>
  <c r="HD69" i="7" s="1"/>
  <c r="HE69" i="7" s="1"/>
  <c r="HF69" i="7" s="1"/>
  <c r="HG69" i="7" s="1"/>
  <c r="HH69" i="7" s="1"/>
  <c r="HI69" i="7" s="1"/>
  <c r="HJ69" i="7" s="1"/>
  <c r="HK69" i="7" s="1"/>
  <c r="HL69" i="7" s="1"/>
  <c r="HM69" i="7" s="1"/>
  <c r="HN69" i="7" s="1"/>
  <c r="HO69" i="7" s="1"/>
  <c r="DP69" i="7"/>
  <c r="DO69" i="7"/>
  <c r="DN69" i="7" s="1"/>
  <c r="DM69" i="7" s="1"/>
  <c r="DL69" i="7" s="1"/>
  <c r="DK69" i="7" s="1"/>
  <c r="DJ69" i="7" s="1"/>
  <c r="DI69" i="7" s="1"/>
  <c r="DH69" i="7" s="1"/>
  <c r="DG69" i="7" s="1"/>
  <c r="DF69" i="7" s="1"/>
  <c r="DE69" i="7" s="1"/>
  <c r="DD69" i="7" s="1"/>
  <c r="DC69" i="7" s="1"/>
  <c r="DB69" i="7" s="1"/>
  <c r="DA69" i="7" s="1"/>
  <c r="CZ69" i="7" s="1"/>
  <c r="CY69" i="7" s="1"/>
  <c r="CX69" i="7" s="1"/>
  <c r="CW69" i="7" s="1"/>
  <c r="CV69" i="7" s="1"/>
  <c r="CU69" i="7" s="1"/>
  <c r="CT69" i="7" s="1"/>
  <c r="CS69" i="7" s="1"/>
  <c r="CR69" i="7" s="1"/>
  <c r="CQ69" i="7"/>
  <c r="CP69" i="7" s="1"/>
  <c r="CO69" i="7" s="1"/>
  <c r="CN69" i="7" s="1"/>
  <c r="CM69" i="7" s="1"/>
  <c r="CL69" i="7" s="1"/>
  <c r="CK69" i="7" s="1"/>
  <c r="CJ69" i="7" s="1"/>
  <c r="CI69" i="7" s="1"/>
  <c r="CH69" i="7" s="1"/>
  <c r="CG69" i="7" s="1"/>
  <c r="CF69" i="7" s="1"/>
  <c r="CE69" i="7" s="1"/>
  <c r="CD69" i="7" s="1"/>
  <c r="CC69" i="7" s="1"/>
  <c r="CB69" i="7" s="1"/>
  <c r="CA69" i="7" s="1"/>
  <c r="BZ69" i="7" s="1"/>
  <c r="BY69" i="7" s="1"/>
  <c r="BX69" i="7" s="1"/>
  <c r="BW69" i="7" s="1"/>
  <c r="BV69" i="7" s="1"/>
  <c r="BU69" i="7" s="1"/>
  <c r="BT69" i="7" s="1"/>
  <c r="BS69" i="7" s="1"/>
  <c r="BR69" i="7" s="1"/>
  <c r="BQ69" i="7" s="1"/>
  <c r="BP69" i="7" s="1"/>
  <c r="BO69" i="7" s="1"/>
  <c r="BN69" i="7" s="1"/>
  <c r="BM69" i="7" s="1"/>
  <c r="BL69" i="7" s="1"/>
  <c r="BK69" i="7" s="1"/>
  <c r="BJ69" i="7" s="1"/>
  <c r="BI69" i="7" s="1"/>
  <c r="BH69" i="7" s="1"/>
  <c r="BG69" i="7" s="1"/>
  <c r="BF69" i="7" s="1"/>
  <c r="BE69" i="7" s="1"/>
  <c r="BD69" i="7" s="1"/>
  <c r="BC69" i="7" s="1"/>
  <c r="BB69" i="7" s="1"/>
  <c r="BA69" i="7" s="1"/>
  <c r="AZ69" i="7" s="1"/>
  <c r="AY69" i="7" s="1"/>
  <c r="AX69" i="7" s="1"/>
  <c r="AW69" i="7" s="1"/>
  <c r="AV69" i="7" s="1"/>
  <c r="AU69" i="7" s="1"/>
  <c r="AT69" i="7" s="1"/>
  <c r="AS69" i="7" s="1"/>
  <c r="AR69" i="7" s="1"/>
  <c r="AQ69" i="7" s="1"/>
  <c r="AP69" i="7" s="1"/>
  <c r="AO69" i="7" s="1"/>
  <c r="AN69" i="7" s="1"/>
  <c r="AM69" i="7" s="1"/>
  <c r="AL69" i="7" s="1"/>
  <c r="AK69" i="7" s="1"/>
  <c r="AJ69" i="7" s="1"/>
  <c r="AI69" i="7" s="1"/>
  <c r="AH69" i="7" s="1"/>
  <c r="AG69" i="7" s="1"/>
  <c r="AF69" i="7" s="1"/>
  <c r="AE69" i="7" s="1"/>
  <c r="AD69" i="7" s="1"/>
  <c r="AC69" i="7" s="1"/>
  <c r="AB69" i="7" s="1"/>
  <c r="AA69" i="7" s="1"/>
  <c r="Z69" i="7" s="1"/>
  <c r="Y69" i="7" s="1"/>
  <c r="X69" i="7" s="1"/>
  <c r="W69" i="7" s="1"/>
  <c r="DU69" i="7"/>
  <c r="DV69" i="7" s="1"/>
  <c r="DW69" i="7" s="1"/>
  <c r="DX69" i="7" s="1"/>
  <c r="DY69" i="7" s="1"/>
  <c r="DZ69" i="7" s="1"/>
  <c r="EA69" i="7" s="1"/>
  <c r="DS64" i="7"/>
  <c r="DL65" i="7"/>
  <c r="DK65" i="7" s="1"/>
  <c r="DJ65" i="7" s="1"/>
  <c r="DI65" i="7" s="1"/>
  <c r="DH65" i="7" s="1"/>
  <c r="DG65" i="7" s="1"/>
  <c r="DF65" i="7" s="1"/>
  <c r="DE65" i="7" s="1"/>
  <c r="DD65" i="7" s="1"/>
  <c r="DC65" i="7" s="1"/>
  <c r="DB65" i="7" s="1"/>
  <c r="DA65" i="7" s="1"/>
  <c r="CZ65" i="7" s="1"/>
  <c r="CY65" i="7" s="1"/>
  <c r="CX65" i="7" s="1"/>
  <c r="CW65" i="7" s="1"/>
  <c r="CV65" i="7" s="1"/>
  <c r="CU65" i="7" s="1"/>
  <c r="CT65" i="7" s="1"/>
  <c r="CS65" i="7" s="1"/>
  <c r="CR65" i="7" s="1"/>
  <c r="CQ65" i="7" s="1"/>
  <c r="CP65" i="7" s="1"/>
  <c r="CO65" i="7" s="1"/>
  <c r="CN65" i="7" s="1"/>
  <c r="CM65" i="7" s="1"/>
  <c r="CL65" i="7" s="1"/>
  <c r="CK65" i="7" s="1"/>
  <c r="CJ65" i="7" s="1"/>
  <c r="CI65" i="7" s="1"/>
  <c r="CH65" i="7" s="1"/>
  <c r="CG65" i="7" s="1"/>
  <c r="CF65" i="7" s="1"/>
  <c r="CE65" i="7" s="1"/>
  <c r="CD65" i="7" s="1"/>
  <c r="CC65" i="7" s="1"/>
  <c r="CB65" i="7" s="1"/>
  <c r="CA65" i="7" s="1"/>
  <c r="BZ65" i="7" s="1"/>
  <c r="BY65" i="7" s="1"/>
  <c r="BX65" i="7" s="1"/>
  <c r="BW65" i="7" s="1"/>
  <c r="BV65" i="7" s="1"/>
  <c r="BU65" i="7" s="1"/>
  <c r="BT65" i="7" s="1"/>
  <c r="BS65" i="7" s="1"/>
  <c r="BR65" i="7" s="1"/>
  <c r="BQ65" i="7" s="1"/>
  <c r="BP65" i="7" s="1"/>
  <c r="BO65" i="7" s="1"/>
  <c r="BN65" i="7" s="1"/>
  <c r="BM65" i="7" s="1"/>
  <c r="BL65" i="7" s="1"/>
  <c r="BK65" i="7" s="1"/>
  <c r="BJ65" i="7" s="1"/>
  <c r="BI65" i="7" s="1"/>
  <c r="BH65" i="7" s="1"/>
  <c r="BG65" i="7" s="1"/>
  <c r="BF65" i="7" s="1"/>
  <c r="BE65" i="7" s="1"/>
  <c r="BD65" i="7" s="1"/>
  <c r="BC65" i="7" s="1"/>
  <c r="BB65" i="7" s="1"/>
  <c r="BA65" i="7" s="1"/>
  <c r="AZ65" i="7" s="1"/>
  <c r="AY65" i="7" s="1"/>
  <c r="AX65" i="7" s="1"/>
  <c r="AW65" i="7" s="1"/>
  <c r="AV65" i="7" s="1"/>
  <c r="AU65" i="7" s="1"/>
  <c r="AT65" i="7" s="1"/>
  <c r="AS65" i="7" s="1"/>
  <c r="AR65" i="7" s="1"/>
  <c r="AQ65" i="7" s="1"/>
  <c r="AP65" i="7" s="1"/>
  <c r="AO65" i="7" s="1"/>
  <c r="AN65" i="7" s="1"/>
  <c r="AM65" i="7" s="1"/>
  <c r="AL65" i="7" s="1"/>
  <c r="AK65" i="7" s="1"/>
  <c r="AJ65" i="7" s="1"/>
  <c r="AI65" i="7" s="1"/>
  <c r="AH65" i="7" s="1"/>
  <c r="AG65" i="7" s="1"/>
  <c r="AF65" i="7" s="1"/>
  <c r="AE65" i="7" s="1"/>
  <c r="AD65" i="7" s="1"/>
  <c r="AC65" i="7" s="1"/>
  <c r="AB65" i="7" s="1"/>
  <c r="AA65" i="7" s="1"/>
  <c r="Z65" i="7" s="1"/>
  <c r="Y65" i="7" s="1"/>
  <c r="X65" i="7" s="1"/>
  <c r="W65" i="7" s="1"/>
  <c r="DN65" i="7"/>
  <c r="DM65" i="7" s="1"/>
  <c r="DU70" i="7"/>
  <c r="DT70" i="7"/>
  <c r="DO70" i="7"/>
  <c r="DN70" i="7" s="1"/>
  <c r="DM70" i="7" s="1"/>
  <c r="DL70" i="7" s="1"/>
  <c r="DK70" i="7" s="1"/>
  <c r="DJ70" i="7" s="1"/>
  <c r="DI70" i="7" s="1"/>
  <c r="DH70" i="7" s="1"/>
  <c r="DG70" i="7" s="1"/>
  <c r="DF70" i="7" s="1"/>
  <c r="DE70" i="7" s="1"/>
  <c r="DD70" i="7" s="1"/>
  <c r="DC70" i="7" s="1"/>
  <c r="DB70" i="7" s="1"/>
  <c r="DA70" i="7" s="1"/>
  <c r="CZ70" i="7" s="1"/>
  <c r="CY70" i="7" s="1"/>
  <c r="CX70" i="7" s="1"/>
  <c r="CW70" i="7" s="1"/>
  <c r="CV70" i="7" s="1"/>
  <c r="CU70" i="7" s="1"/>
  <c r="CT70" i="7" s="1"/>
  <c r="CS70" i="7" s="1"/>
  <c r="CR70" i="7" s="1"/>
  <c r="CQ70" i="7" s="1"/>
  <c r="CP70" i="7" s="1"/>
  <c r="CO70" i="7" s="1"/>
  <c r="CN70" i="7" s="1"/>
  <c r="CM70" i="7" s="1"/>
  <c r="CL70" i="7" s="1"/>
  <c r="CK70" i="7" s="1"/>
  <c r="CJ70" i="7" s="1"/>
  <c r="CI70" i="7" s="1"/>
  <c r="CH70" i="7" s="1"/>
  <c r="CG70" i="7" s="1"/>
  <c r="CF70" i="7" s="1"/>
  <c r="CE70" i="7" s="1"/>
  <c r="CD70" i="7" s="1"/>
  <c r="CC70" i="7" s="1"/>
  <c r="CB70" i="7" s="1"/>
  <c r="CA70" i="7" s="1"/>
  <c r="BZ70" i="7" s="1"/>
  <c r="BY70" i="7" s="1"/>
  <c r="BX70" i="7" s="1"/>
  <c r="BW70" i="7" s="1"/>
  <c r="BV70" i="7" s="1"/>
  <c r="BU70" i="7" s="1"/>
  <c r="BT70" i="7" s="1"/>
  <c r="BS70" i="7" s="1"/>
  <c r="BR70" i="7" s="1"/>
  <c r="BQ70" i="7" s="1"/>
  <c r="BP70" i="7" s="1"/>
  <c r="BO70" i="7" s="1"/>
  <c r="BN70" i="7" s="1"/>
  <c r="BM70" i="7" s="1"/>
  <c r="BL70" i="7" s="1"/>
  <c r="BK70" i="7" s="1"/>
  <c r="BJ70" i="7" s="1"/>
  <c r="BI70" i="7" s="1"/>
  <c r="BH70" i="7" s="1"/>
  <c r="BG70" i="7" s="1"/>
  <c r="BF70" i="7" s="1"/>
  <c r="BE70" i="7" s="1"/>
  <c r="BD70" i="7" s="1"/>
  <c r="BC70" i="7" s="1"/>
  <c r="BB70" i="7" s="1"/>
  <c r="BA70" i="7" s="1"/>
  <c r="AZ70" i="7" s="1"/>
  <c r="AY70" i="7" s="1"/>
  <c r="AX70" i="7" s="1"/>
  <c r="AW70" i="7" s="1"/>
  <c r="AV70" i="7" s="1"/>
  <c r="AU70" i="7" s="1"/>
  <c r="AT70" i="7" s="1"/>
  <c r="AS70" i="7" s="1"/>
  <c r="AR70" i="7" s="1"/>
  <c r="AQ70" i="7" s="1"/>
  <c r="AP70" i="7" s="1"/>
  <c r="AO70" i="7" s="1"/>
  <c r="AN70" i="7" s="1"/>
  <c r="AM70" i="7" s="1"/>
  <c r="AL70" i="7" s="1"/>
  <c r="AK70" i="7" s="1"/>
  <c r="AJ70" i="7" s="1"/>
  <c r="AI70" i="7" s="1"/>
  <c r="AH70" i="7" s="1"/>
  <c r="AG70" i="7" s="1"/>
  <c r="AF70" i="7" s="1"/>
  <c r="AE70" i="7" s="1"/>
  <c r="AD70" i="7" s="1"/>
  <c r="AC70" i="7" s="1"/>
  <c r="AB70" i="7" s="1"/>
  <c r="AA70" i="7" s="1"/>
  <c r="Z70" i="7" s="1"/>
  <c r="Y70" i="7" s="1"/>
  <c r="X70" i="7" s="1"/>
  <c r="W70" i="7" s="1"/>
  <c r="DV70" i="7"/>
  <c r="DW70" i="7" s="1"/>
  <c r="DX70" i="7" s="1"/>
  <c r="DY70" i="7" s="1"/>
  <c r="DZ70" i="7" s="1"/>
  <c r="EA70" i="7" s="1"/>
  <c r="EB70" i="7" s="1"/>
  <c r="EC70" i="7" s="1"/>
  <c r="ED70" i="7" s="1"/>
  <c r="EE70" i="7" s="1"/>
  <c r="EF70" i="7" s="1"/>
  <c r="EG70" i="7" s="1"/>
  <c r="EH70" i="7" s="1"/>
  <c r="EI70" i="7" s="1"/>
  <c r="EJ70" i="7" s="1"/>
  <c r="EK70" i="7" s="1"/>
  <c r="EL70" i="7" s="1"/>
  <c r="EM70" i="7" s="1"/>
  <c r="EN70" i="7" s="1"/>
  <c r="EO70" i="7" s="1"/>
  <c r="EP70" i="7" s="1"/>
  <c r="EQ70" i="7" s="1"/>
  <c r="ER70" i="7" s="1"/>
  <c r="ES70" i="7" s="1"/>
  <c r="ET70" i="7" s="1"/>
  <c r="EU70" i="7" s="1"/>
  <c r="EV70" i="7" s="1"/>
  <c r="EW70" i="7" s="1"/>
  <c r="EX70" i="7" s="1"/>
  <c r="EY70" i="7" s="1"/>
  <c r="EZ70" i="7" s="1"/>
  <c r="FA70" i="7" s="1"/>
  <c r="FB70" i="7" s="1"/>
  <c r="FC70" i="7" s="1"/>
  <c r="FD70" i="7" s="1"/>
  <c r="FE70" i="7" s="1"/>
  <c r="FF70" i="7" s="1"/>
  <c r="FG70" i="7" s="1"/>
  <c r="FH70" i="7" s="1"/>
  <c r="FI70" i="7" s="1"/>
  <c r="FJ70" i="7" s="1"/>
  <c r="FK70" i="7" s="1"/>
  <c r="FL70" i="7" s="1"/>
  <c r="FM70" i="7" s="1"/>
  <c r="FN70" i="7" s="1"/>
  <c r="FO70" i="7" s="1"/>
  <c r="FP70" i="7" s="1"/>
  <c r="FQ70" i="7" s="1"/>
  <c r="FR70" i="7" s="1"/>
  <c r="FS70" i="7" s="1"/>
  <c r="FT70" i="7" s="1"/>
  <c r="FU70" i="7" s="1"/>
  <c r="FV70" i="7" s="1"/>
  <c r="FW70" i="7" s="1"/>
  <c r="FX70" i="7" s="1"/>
  <c r="FY70" i="7" s="1"/>
  <c r="FZ70" i="7" s="1"/>
  <c r="GA70" i="7" s="1"/>
  <c r="GB70" i="7" s="1"/>
  <c r="GC70" i="7" s="1"/>
  <c r="GD70" i="7" s="1"/>
  <c r="GE70" i="7" s="1"/>
  <c r="GF70" i="7" s="1"/>
  <c r="GG70" i="7" s="1"/>
  <c r="GH70" i="7" s="1"/>
  <c r="GI70" i="7" s="1"/>
  <c r="GJ70" i="7" s="1"/>
  <c r="GK70" i="7" s="1"/>
  <c r="GL70" i="7" s="1"/>
  <c r="GM70" i="7" s="1"/>
  <c r="GN70" i="7" s="1"/>
  <c r="GO70" i="7" s="1"/>
  <c r="GP70" i="7" s="1"/>
  <c r="GQ70" i="7" s="1"/>
  <c r="GR70" i="7" s="1"/>
  <c r="GS70" i="7" s="1"/>
  <c r="GT70" i="7" s="1"/>
  <c r="GU70" i="7" s="1"/>
  <c r="GV70" i="7" s="1"/>
  <c r="GW70" i="7" s="1"/>
  <c r="GX70" i="7" s="1"/>
  <c r="GY70" i="7" s="1"/>
  <c r="GZ70" i="7" s="1"/>
  <c r="HA70" i="7" s="1"/>
  <c r="HB70" i="7" s="1"/>
  <c r="HC70" i="7" s="1"/>
  <c r="HD70" i="7" s="1"/>
  <c r="HE70" i="7" s="1"/>
  <c r="HF70" i="7" s="1"/>
  <c r="HG70" i="7" s="1"/>
  <c r="HH70" i="7" s="1"/>
  <c r="HI70" i="7" s="1"/>
  <c r="HJ70" i="7" s="1"/>
  <c r="HK70" i="7" s="1"/>
  <c r="HL70" i="7" s="1"/>
  <c r="HM70" i="7" s="1"/>
  <c r="HN70" i="7" s="1"/>
  <c r="HO70" i="7" s="1"/>
  <c r="DZ73" i="7"/>
  <c r="EA73" i="7" s="1"/>
  <c r="EB73" i="7" s="1"/>
  <c r="EC73" i="7" s="1"/>
  <c r="ED73" i="7" s="1"/>
  <c r="EE73" i="7" s="1"/>
  <c r="EF73" i="7" s="1"/>
  <c r="EG73" i="7" s="1"/>
  <c r="EH73" i="7" s="1"/>
  <c r="EI73" i="7" s="1"/>
  <c r="EJ73" i="7" s="1"/>
  <c r="EK73" i="7" s="1"/>
  <c r="EL73" i="7" s="1"/>
  <c r="EM73" i="7" s="1"/>
  <c r="EN73" i="7" s="1"/>
  <c r="EO73" i="7" s="1"/>
  <c r="EP73" i="7" s="1"/>
  <c r="EQ73" i="7" s="1"/>
  <c r="ER73" i="7" s="1"/>
  <c r="ES73" i="7" s="1"/>
  <c r="ET73" i="7" s="1"/>
  <c r="EU73" i="7" s="1"/>
  <c r="EV73" i="7" s="1"/>
  <c r="EW73" i="7" s="1"/>
  <c r="EX73" i="7" s="1"/>
  <c r="EY73" i="7" s="1"/>
  <c r="EZ73" i="7" s="1"/>
  <c r="FA73" i="7" s="1"/>
  <c r="FB73" i="7" s="1"/>
  <c r="FC73" i="7" s="1"/>
  <c r="FD73" i="7" s="1"/>
  <c r="FE73" i="7" s="1"/>
  <c r="FF73" i="7" s="1"/>
  <c r="FG73" i="7" s="1"/>
  <c r="FH73" i="7" s="1"/>
  <c r="FI73" i="7" s="1"/>
  <c r="FJ73" i="7" s="1"/>
  <c r="FK73" i="7" s="1"/>
  <c r="FL73" i="7" s="1"/>
  <c r="FM73" i="7" s="1"/>
  <c r="FN73" i="7" s="1"/>
  <c r="FO73" i="7" s="1"/>
  <c r="FP73" i="7" s="1"/>
  <c r="FQ73" i="7" s="1"/>
  <c r="FR73" i="7" s="1"/>
  <c r="FS73" i="7" s="1"/>
  <c r="FT73" i="7" s="1"/>
  <c r="FU73" i="7" s="1"/>
  <c r="FV73" i="7" s="1"/>
  <c r="FW73" i="7" s="1"/>
  <c r="FX73" i="7" s="1"/>
  <c r="FY73" i="7" s="1"/>
  <c r="FZ73" i="7" s="1"/>
  <c r="GA73" i="7" s="1"/>
  <c r="GB73" i="7" s="1"/>
  <c r="GC73" i="7" s="1"/>
  <c r="GD73" i="7" s="1"/>
  <c r="GE73" i="7" s="1"/>
  <c r="GF73" i="7" s="1"/>
  <c r="GG73" i="7" s="1"/>
  <c r="GH73" i="7" s="1"/>
  <c r="GI73" i="7" s="1"/>
  <c r="GJ73" i="7" s="1"/>
  <c r="GK73" i="7" s="1"/>
  <c r="GL73" i="7" s="1"/>
  <c r="GM73" i="7" s="1"/>
  <c r="GN73" i="7" s="1"/>
  <c r="GO73" i="7" s="1"/>
  <c r="GP73" i="7" s="1"/>
  <c r="GQ73" i="7" s="1"/>
  <c r="GR73" i="7" s="1"/>
  <c r="GS73" i="7" s="1"/>
  <c r="GT73" i="7" s="1"/>
  <c r="GU73" i="7" s="1"/>
  <c r="GV73" i="7" s="1"/>
  <c r="GW73" i="7" s="1"/>
  <c r="GX73" i="7" s="1"/>
  <c r="GY73" i="7" s="1"/>
  <c r="GZ73" i="7" s="1"/>
  <c r="HA73" i="7" s="1"/>
  <c r="HB73" i="7" s="1"/>
  <c r="HC73" i="7" s="1"/>
  <c r="HD73" i="7" s="1"/>
  <c r="HE73" i="7" s="1"/>
  <c r="HF73" i="7" s="1"/>
  <c r="HG73" i="7" s="1"/>
  <c r="HH73" i="7" s="1"/>
  <c r="HI73" i="7" s="1"/>
  <c r="DO73" i="7"/>
  <c r="DN73" i="7" s="1"/>
  <c r="DM73" i="7" s="1"/>
  <c r="DS72" i="7"/>
  <c r="DT72" i="7" s="1"/>
  <c r="DU72" i="7" s="1"/>
  <c r="DV72" i="7" s="1"/>
  <c r="DW72" i="7" s="1"/>
  <c r="DX72" i="7" s="1"/>
  <c r="DY72" i="7"/>
  <c r="DZ72" i="7" s="1"/>
  <c r="EA72" i="7" s="1"/>
  <c r="EB72" i="7" s="1"/>
  <c r="EC72" i="7" s="1"/>
  <c r="ED72" i="7" s="1"/>
  <c r="EE72" i="7" s="1"/>
  <c r="EF72" i="7" s="1"/>
  <c r="EG72" i="7" s="1"/>
  <c r="EH72" i="7" s="1"/>
  <c r="EI72" i="7" s="1"/>
  <c r="EJ72" i="7" s="1"/>
  <c r="EK72" i="7" s="1"/>
  <c r="EL72" i="7" s="1"/>
  <c r="EM72" i="7" s="1"/>
  <c r="EN72" i="7" s="1"/>
  <c r="EO72" i="7" s="1"/>
  <c r="EP72" i="7" s="1"/>
  <c r="EQ72" i="7" s="1"/>
  <c r="ER72" i="7" s="1"/>
  <c r="ES72" i="7" s="1"/>
  <c r="ET72" i="7" s="1"/>
  <c r="EU72" i="7" s="1"/>
  <c r="EV72" i="7" s="1"/>
  <c r="EW72" i="7" s="1"/>
  <c r="EX72" i="7" s="1"/>
  <c r="EY72" i="7" s="1"/>
  <c r="EZ72" i="7" s="1"/>
  <c r="FA72" i="7" s="1"/>
  <c r="FB72" i="7" s="1"/>
  <c r="FC72" i="7" s="1"/>
  <c r="FD72" i="7" s="1"/>
  <c r="FE72" i="7" s="1"/>
  <c r="FF72" i="7" s="1"/>
  <c r="FG72" i="7" s="1"/>
  <c r="FH72" i="7" s="1"/>
  <c r="FI72" i="7" s="1"/>
  <c r="FJ72" i="7" s="1"/>
  <c r="FK72" i="7" s="1"/>
  <c r="FL72" i="7" s="1"/>
  <c r="FM72" i="7" s="1"/>
  <c r="FN72" i="7" s="1"/>
  <c r="FO72" i="7" s="1"/>
  <c r="FP72" i="7" s="1"/>
  <c r="FQ72" i="7" s="1"/>
  <c r="FR72" i="7" s="1"/>
  <c r="FS72" i="7" s="1"/>
  <c r="FT72" i="7" s="1"/>
  <c r="FU72" i="7" s="1"/>
  <c r="FV72" i="7" s="1"/>
  <c r="FW72" i="7" s="1"/>
  <c r="FX72" i="7" s="1"/>
  <c r="FY72" i="7" s="1"/>
  <c r="FZ72" i="7" s="1"/>
  <c r="GA72" i="7" s="1"/>
  <c r="GB72" i="7" s="1"/>
  <c r="GC72" i="7" s="1"/>
  <c r="GD72" i="7" s="1"/>
  <c r="GE72" i="7" s="1"/>
  <c r="GF72" i="7" s="1"/>
  <c r="GG72" i="7" s="1"/>
  <c r="GH72" i="7" s="1"/>
  <c r="GI72" i="7" s="1"/>
  <c r="GJ72" i="7" s="1"/>
  <c r="GK72" i="7" s="1"/>
  <c r="GL72" i="7" s="1"/>
  <c r="GM72" i="7" s="1"/>
  <c r="GN72" i="7" s="1"/>
  <c r="GO72" i="7" s="1"/>
  <c r="GP72" i="7" s="1"/>
  <c r="GQ72" i="7" s="1"/>
  <c r="GR72" i="7" s="1"/>
  <c r="GS72" i="7" s="1"/>
  <c r="GT72" i="7" s="1"/>
  <c r="GU72" i="7" s="1"/>
  <c r="GV72" i="7" s="1"/>
  <c r="GW72" i="7" s="1"/>
  <c r="GX72" i="7" s="1"/>
  <c r="GY72" i="7" s="1"/>
  <c r="GZ72" i="7" s="1"/>
  <c r="HA72" i="7" s="1"/>
  <c r="HB72" i="7" s="1"/>
  <c r="HC72" i="7" s="1"/>
  <c r="HD72" i="7" s="1"/>
  <c r="HE72" i="7" s="1"/>
  <c r="HF72" i="7" s="1"/>
  <c r="HG72" i="7" s="1"/>
  <c r="HH72" i="7" s="1"/>
  <c r="HI72" i="7" s="1"/>
  <c r="HJ72" i="7" s="1"/>
  <c r="HK72" i="7" s="1"/>
  <c r="HL72" i="7" s="1"/>
  <c r="HM72" i="7" s="1"/>
  <c r="HN72" i="7" s="1"/>
  <c r="HO72" i="7" s="1"/>
  <c r="DL73" i="7"/>
  <c r="DK73" i="7" s="1"/>
  <c r="DJ73" i="7" s="1"/>
  <c r="DI73" i="7" s="1"/>
  <c r="DH73" i="7" s="1"/>
  <c r="DG73" i="7" s="1"/>
  <c r="DF73" i="7" s="1"/>
  <c r="DE73" i="7" s="1"/>
  <c r="DD73" i="7" s="1"/>
  <c r="DC73" i="7" s="1"/>
  <c r="DB73" i="7" s="1"/>
  <c r="DA73" i="7" s="1"/>
  <c r="CZ73" i="7" s="1"/>
  <c r="CY73" i="7" s="1"/>
  <c r="CX73" i="7" s="1"/>
  <c r="CW73" i="7" s="1"/>
  <c r="CV73" i="7" s="1"/>
  <c r="CU73" i="7" s="1"/>
  <c r="CT73" i="7" s="1"/>
  <c r="CS73" i="7" s="1"/>
  <c r="CR73" i="7" s="1"/>
  <c r="CQ73" i="7" s="1"/>
  <c r="CP73" i="7" s="1"/>
  <c r="CO73" i="7" s="1"/>
  <c r="CN73" i="7" s="1"/>
  <c r="CM73" i="7" s="1"/>
  <c r="CL73" i="7" s="1"/>
  <c r="CK73" i="7" s="1"/>
  <c r="CJ73" i="7" s="1"/>
  <c r="CI73" i="7" s="1"/>
  <c r="CH73" i="7" s="1"/>
  <c r="CG73" i="7" s="1"/>
  <c r="CF73" i="7" s="1"/>
  <c r="CE73" i="7" s="1"/>
  <c r="CD73" i="7" s="1"/>
  <c r="CC73" i="7" s="1"/>
  <c r="CB73" i="7" s="1"/>
  <c r="CA73" i="7" s="1"/>
  <c r="BZ73" i="7" s="1"/>
  <c r="BY73" i="7" s="1"/>
  <c r="BX73" i="7" s="1"/>
  <c r="BW73" i="7" s="1"/>
  <c r="BV73" i="7" s="1"/>
  <c r="BU73" i="7" s="1"/>
  <c r="BT73" i="7" s="1"/>
  <c r="BS73" i="7" s="1"/>
  <c r="BR73" i="7" s="1"/>
  <c r="BQ73" i="7" s="1"/>
  <c r="BP73" i="7" s="1"/>
  <c r="BO73" i="7" s="1"/>
  <c r="BN73" i="7" s="1"/>
  <c r="BM73" i="7" s="1"/>
  <c r="BL73" i="7" s="1"/>
  <c r="BK73" i="7" s="1"/>
  <c r="BJ73" i="7" s="1"/>
  <c r="BI73" i="7" s="1"/>
  <c r="BH73" i="7" s="1"/>
  <c r="BG73" i="7" s="1"/>
  <c r="BF73" i="7" s="1"/>
  <c r="BE73" i="7" s="1"/>
  <c r="BD73" i="7" s="1"/>
  <c r="BC73" i="7" s="1"/>
  <c r="BB73" i="7" s="1"/>
  <c r="BA73" i="7" s="1"/>
  <c r="AZ73" i="7" s="1"/>
  <c r="AY73" i="7" s="1"/>
  <c r="AX73" i="7" s="1"/>
  <c r="AW73" i="7" s="1"/>
  <c r="AV73" i="7" s="1"/>
  <c r="AU73" i="7" s="1"/>
  <c r="AT73" i="7" s="1"/>
  <c r="AS73" i="7" s="1"/>
  <c r="AR73" i="7" s="1"/>
  <c r="AQ73" i="7" s="1"/>
  <c r="AP73" i="7" s="1"/>
  <c r="AO73" i="7" s="1"/>
  <c r="AN73" i="7" s="1"/>
  <c r="AM73" i="7" s="1"/>
  <c r="AL73" i="7" s="1"/>
  <c r="AK73" i="7" s="1"/>
  <c r="AJ73" i="7" s="1"/>
  <c r="AI73" i="7" s="1"/>
  <c r="AH73" i="7" s="1"/>
  <c r="AG73" i="7" s="1"/>
  <c r="AF73" i="7" s="1"/>
  <c r="AE73" i="7" s="1"/>
  <c r="AD73" i="7" s="1"/>
  <c r="AC73" i="7" s="1"/>
  <c r="AB73" i="7" s="1"/>
  <c r="AA73" i="7" s="1"/>
  <c r="Z73" i="7" s="1"/>
  <c r="Y73" i="7" s="1"/>
  <c r="X73" i="7" s="1"/>
  <c r="W73" i="7" s="1"/>
  <c r="DW73" i="7"/>
  <c r="DX73" i="7" s="1"/>
  <c r="DY73" i="7" s="1"/>
  <c r="HJ73" i="7"/>
  <c r="HK73" i="7" s="1"/>
  <c r="HL73" i="7" s="1"/>
  <c r="HM73" i="7" s="1"/>
  <c r="HN73" i="7" s="1"/>
  <c r="HO73" i="7" s="1"/>
  <c r="DR73" i="7"/>
  <c r="DQ73" i="7" s="1"/>
  <c r="DP73" i="7" s="1"/>
  <c r="DS73" i="7"/>
  <c r="DT73" i="7" s="1"/>
  <c r="DU73" i="7" s="1"/>
  <c r="DV73" i="7" s="1"/>
  <c r="DT71" i="7"/>
  <c r="DU71" i="7" s="1"/>
  <c r="DV71" i="7" s="1"/>
  <c r="DW71" i="7" s="1"/>
  <c r="DX71" i="7" s="1"/>
  <c r="DW74" i="7"/>
  <c r="DX74" i="7" s="1"/>
  <c r="DY74" i="7" s="1"/>
  <c r="DU76" i="7"/>
  <c r="DV76" i="7" s="1"/>
  <c r="DW76" i="7" s="1"/>
  <c r="DX76" i="7" s="1"/>
  <c r="DY76" i="7" s="1"/>
  <c r="DN77" i="7"/>
  <c r="DM77" i="7" s="1"/>
  <c r="DL77" i="7" s="1"/>
  <c r="DK77" i="7" s="1"/>
  <c r="DJ77" i="7" s="1"/>
  <c r="DI77" i="7" s="1"/>
  <c r="DH77" i="7" s="1"/>
  <c r="DG77" i="7" s="1"/>
  <c r="DF77" i="7" s="1"/>
  <c r="DE77" i="7" s="1"/>
  <c r="DD77" i="7" s="1"/>
  <c r="DC77" i="7" s="1"/>
  <c r="DB77" i="7" s="1"/>
  <c r="DA77" i="7" s="1"/>
  <c r="CZ77" i="7" s="1"/>
  <c r="CY77" i="7" s="1"/>
  <c r="CX77" i="7" s="1"/>
  <c r="CW77" i="7" s="1"/>
  <c r="CV77" i="7" s="1"/>
  <c r="CU77" i="7" s="1"/>
  <c r="CT77" i="7" s="1"/>
  <c r="CS77" i="7" s="1"/>
  <c r="CR77" i="7" s="1"/>
  <c r="CQ77" i="7" s="1"/>
  <c r="CP77" i="7" s="1"/>
  <c r="CO77" i="7" s="1"/>
  <c r="CN77" i="7" s="1"/>
  <c r="CM77" i="7" s="1"/>
  <c r="CL77" i="7" s="1"/>
  <c r="CK77" i="7" s="1"/>
  <c r="CJ77" i="7" s="1"/>
  <c r="CI77" i="7" s="1"/>
  <c r="CH77" i="7" s="1"/>
  <c r="CG77" i="7" s="1"/>
  <c r="CF77" i="7" s="1"/>
  <c r="CE77" i="7" s="1"/>
  <c r="CD77" i="7" s="1"/>
  <c r="CC77" i="7" s="1"/>
  <c r="CB77" i="7" s="1"/>
  <c r="CA77" i="7" s="1"/>
  <c r="BZ77" i="7" s="1"/>
  <c r="BY77" i="7" s="1"/>
  <c r="BX77" i="7" s="1"/>
  <c r="BW77" i="7" s="1"/>
  <c r="BV77" i="7" s="1"/>
  <c r="BU77" i="7" s="1"/>
  <c r="BT77" i="7" s="1"/>
  <c r="BS77" i="7" s="1"/>
  <c r="BR77" i="7" s="1"/>
  <c r="BQ77" i="7" s="1"/>
  <c r="BP77" i="7" s="1"/>
  <c r="BO77" i="7" s="1"/>
  <c r="BN77" i="7" s="1"/>
  <c r="BM77" i="7" s="1"/>
  <c r="BL77" i="7" s="1"/>
  <c r="BK77" i="7" s="1"/>
  <c r="BJ77" i="7" s="1"/>
  <c r="BI77" i="7" s="1"/>
  <c r="BH77" i="7" s="1"/>
  <c r="BG77" i="7" s="1"/>
  <c r="BF77" i="7" s="1"/>
  <c r="BE77" i="7" s="1"/>
  <c r="BD77" i="7" s="1"/>
  <c r="BC77" i="7" s="1"/>
  <c r="BB77" i="7" s="1"/>
  <c r="BA77" i="7" s="1"/>
  <c r="AZ77" i="7" s="1"/>
  <c r="AY77" i="7" s="1"/>
  <c r="AX77" i="7" s="1"/>
  <c r="AW77" i="7" s="1"/>
  <c r="AV77" i="7" s="1"/>
  <c r="AU77" i="7" s="1"/>
  <c r="AT77" i="7" s="1"/>
  <c r="AS77" i="7" s="1"/>
  <c r="AR77" i="7" s="1"/>
  <c r="AQ77" i="7" s="1"/>
  <c r="AP77" i="7" s="1"/>
  <c r="AO77" i="7" s="1"/>
  <c r="AN77" i="7" s="1"/>
  <c r="AM77" i="7" s="1"/>
  <c r="AL77" i="7" s="1"/>
  <c r="AK77" i="7" s="1"/>
  <c r="AJ77" i="7" s="1"/>
  <c r="AI77" i="7" s="1"/>
  <c r="AH77" i="7" s="1"/>
  <c r="AG77" i="7" s="1"/>
  <c r="AF77" i="7" s="1"/>
  <c r="AE77" i="7" s="1"/>
  <c r="AD77" i="7" s="1"/>
  <c r="AC77" i="7" s="1"/>
  <c r="AB77" i="7" s="1"/>
  <c r="AA77" i="7" s="1"/>
  <c r="Z77" i="7" s="1"/>
  <c r="Y77" i="7" s="1"/>
  <c r="X77" i="7" s="1"/>
  <c r="W77" i="7" s="1"/>
  <c r="DZ77" i="7"/>
  <c r="EA77" i="7" s="1"/>
  <c r="EB77" i="7" s="1"/>
  <c r="EC77" i="7" s="1"/>
  <c r="ED77" i="7" s="1"/>
  <c r="EE77" i="7" s="1"/>
  <c r="HE78" i="7"/>
  <c r="HF78" i="7" s="1"/>
  <c r="HG78" i="7" s="1"/>
  <c r="HH78" i="7" s="1"/>
  <c r="HI78" i="7" s="1"/>
  <c r="HJ78" i="7" s="1"/>
  <c r="HK78" i="7" s="1"/>
  <c r="HL78" i="7" s="1"/>
  <c r="HM78" i="7" s="1"/>
  <c r="HN78" i="7" s="1"/>
  <c r="HO78" i="7" s="1"/>
  <c r="DS78" i="7"/>
  <c r="DT78" i="7" s="1"/>
  <c r="DU78" i="7" s="1"/>
  <c r="DV78" i="7" s="1"/>
  <c r="DW78" i="7" s="1"/>
  <c r="DX78" i="7" s="1"/>
  <c r="DY78" i="7" s="1"/>
  <c r="DZ78" i="7" s="1"/>
  <c r="EA78" i="7" s="1"/>
  <c r="EB78" i="7" s="1"/>
  <c r="EC78" i="7" s="1"/>
  <c r="ED78" i="7" s="1"/>
  <c r="EE78" i="7" s="1"/>
  <c r="EF78" i="7" s="1"/>
  <c r="EG78" i="7" s="1"/>
  <c r="EH78" i="7" s="1"/>
  <c r="EI78" i="7" s="1"/>
  <c r="EJ78" i="7" s="1"/>
  <c r="EK78" i="7" s="1"/>
  <c r="EL78" i="7" s="1"/>
  <c r="EM78" i="7" s="1"/>
  <c r="EN78" i="7" s="1"/>
  <c r="EO78" i="7" s="1"/>
  <c r="EP78" i="7" s="1"/>
  <c r="EQ78" i="7" s="1"/>
  <c r="ER78" i="7" s="1"/>
  <c r="ES78" i="7" s="1"/>
  <c r="ET78" i="7" s="1"/>
  <c r="EU78" i="7" s="1"/>
  <c r="EV78" i="7" s="1"/>
  <c r="EW78" i="7" s="1"/>
  <c r="EX78" i="7" s="1"/>
  <c r="EY78" i="7" s="1"/>
  <c r="EZ78" i="7" s="1"/>
  <c r="FA78" i="7" s="1"/>
  <c r="FB78" i="7" s="1"/>
  <c r="FC78" i="7" s="1"/>
  <c r="FD78" i="7" s="1"/>
  <c r="FE78" i="7" s="1"/>
  <c r="FF78" i="7" s="1"/>
  <c r="FG78" i="7" s="1"/>
  <c r="FH78" i="7" s="1"/>
  <c r="FI78" i="7" s="1"/>
  <c r="FJ78" i="7" s="1"/>
  <c r="FK78" i="7" s="1"/>
  <c r="FL78" i="7" s="1"/>
  <c r="FM78" i="7" s="1"/>
  <c r="FN78" i="7" s="1"/>
  <c r="FO78" i="7" s="1"/>
  <c r="FP78" i="7" s="1"/>
  <c r="FQ78" i="7" s="1"/>
  <c r="FR78" i="7" s="1"/>
  <c r="FS78" i="7" s="1"/>
  <c r="FT78" i="7" s="1"/>
  <c r="FU78" i="7" s="1"/>
  <c r="FV78" i="7" s="1"/>
  <c r="FW78" i="7" s="1"/>
  <c r="FX78" i="7" s="1"/>
  <c r="FY78" i="7" s="1"/>
  <c r="FZ78" i="7" s="1"/>
  <c r="GA78" i="7" s="1"/>
  <c r="GB78" i="7" s="1"/>
  <c r="GC78" i="7" s="1"/>
  <c r="GD78" i="7" s="1"/>
  <c r="GE78" i="7" s="1"/>
  <c r="GF78" i="7" s="1"/>
  <c r="GG78" i="7" s="1"/>
  <c r="GH78" i="7" s="1"/>
  <c r="GI78" i="7" s="1"/>
  <c r="GJ78" i="7" s="1"/>
  <c r="GK78" i="7" s="1"/>
  <c r="GL78" i="7" s="1"/>
  <c r="GM78" i="7" s="1"/>
  <c r="GN78" i="7" s="1"/>
  <c r="GO78" i="7" s="1"/>
  <c r="GP78" i="7" s="1"/>
  <c r="GQ78" i="7" s="1"/>
  <c r="GR78" i="7" s="1"/>
  <c r="GS78" i="7" s="1"/>
  <c r="GT78" i="7" s="1"/>
  <c r="GU78" i="7" s="1"/>
  <c r="GV78" i="7" s="1"/>
  <c r="GW78" i="7" s="1"/>
  <c r="GX78" i="7" s="1"/>
  <c r="GY78" i="7" s="1"/>
  <c r="GZ78" i="7" s="1"/>
  <c r="HA78" i="7" s="1"/>
  <c r="HB78" i="7" s="1"/>
  <c r="HC78" i="7" s="1"/>
  <c r="HD78" i="7" s="1"/>
  <c r="DZ74" i="7"/>
  <c r="EA74" i="7" s="1"/>
  <c r="EB74" i="7" s="1"/>
  <c r="DS75" i="7"/>
  <c r="DS91" i="7"/>
  <c r="DT91" i="7" s="1"/>
  <c r="DU91" i="7" s="1"/>
  <c r="DV91" i="7" s="1"/>
  <c r="DW91" i="7" s="1"/>
  <c r="DX91" i="7" s="1"/>
  <c r="DY91" i="7" s="1"/>
  <c r="DZ91" i="7" s="1"/>
  <c r="EA91" i="7" s="1"/>
  <c r="EB91" i="7" s="1"/>
  <c r="EC91" i="7" s="1"/>
  <c r="ED91" i="7" s="1"/>
  <c r="EE91" i="7" s="1"/>
  <c r="EF91" i="7" s="1"/>
  <c r="EG91" i="7" s="1"/>
  <c r="EH91" i="7" s="1"/>
  <c r="EI91" i="7" s="1"/>
  <c r="EJ91" i="7" s="1"/>
  <c r="EK91" i="7" s="1"/>
  <c r="EL91" i="7" s="1"/>
  <c r="EM91" i="7" s="1"/>
  <c r="EN91" i="7" s="1"/>
  <c r="EO91" i="7" s="1"/>
  <c r="EP91" i="7" s="1"/>
  <c r="EQ91" i="7" s="1"/>
  <c r="ER91" i="7" s="1"/>
  <c r="ES91" i="7" s="1"/>
  <c r="ET91" i="7" s="1"/>
  <c r="EU91" i="7" s="1"/>
  <c r="EV91" i="7" s="1"/>
  <c r="EW91" i="7" s="1"/>
  <c r="EX91" i="7" s="1"/>
  <c r="EY91" i="7" s="1"/>
  <c r="EZ91" i="7" s="1"/>
  <c r="FA91" i="7" s="1"/>
  <c r="FB91" i="7" s="1"/>
  <c r="FC91" i="7" s="1"/>
  <c r="FD91" i="7" s="1"/>
  <c r="FE91" i="7" s="1"/>
  <c r="FF91" i="7" s="1"/>
  <c r="FG91" i="7" s="1"/>
  <c r="FH91" i="7" s="1"/>
  <c r="FI91" i="7" s="1"/>
  <c r="FJ91" i="7" s="1"/>
  <c r="FK91" i="7" s="1"/>
  <c r="FL91" i="7" s="1"/>
  <c r="FM91" i="7" s="1"/>
  <c r="FN91" i="7" s="1"/>
  <c r="FO91" i="7" s="1"/>
  <c r="FP91" i="7" s="1"/>
  <c r="FQ91" i="7" s="1"/>
  <c r="FR91" i="7" s="1"/>
  <c r="FS91" i="7" s="1"/>
  <c r="FT91" i="7" s="1"/>
  <c r="FU91" i="7" s="1"/>
  <c r="FV91" i="7" s="1"/>
  <c r="FW91" i="7" s="1"/>
  <c r="FX91" i="7" s="1"/>
  <c r="FY91" i="7" s="1"/>
  <c r="FZ91" i="7" s="1"/>
  <c r="GA91" i="7" s="1"/>
  <c r="GB91" i="7" s="1"/>
  <c r="GC91" i="7" s="1"/>
  <c r="GD91" i="7" s="1"/>
  <c r="GE91" i="7" s="1"/>
  <c r="GF91" i="7" s="1"/>
  <c r="GG91" i="7" s="1"/>
  <c r="GH91" i="7" s="1"/>
  <c r="GI91" i="7" s="1"/>
  <c r="GJ91" i="7" s="1"/>
  <c r="GK91" i="7" s="1"/>
  <c r="GL91" i="7" s="1"/>
  <c r="GM91" i="7" s="1"/>
  <c r="GN91" i="7" s="1"/>
  <c r="GO91" i="7" s="1"/>
  <c r="GP91" i="7" s="1"/>
  <c r="GQ91" i="7" s="1"/>
  <c r="GR91" i="7" s="1"/>
  <c r="GS91" i="7" s="1"/>
  <c r="GT91" i="7" s="1"/>
  <c r="GU91" i="7" s="1"/>
  <c r="GV91" i="7" s="1"/>
  <c r="GW91" i="7" s="1"/>
  <c r="GX91" i="7" s="1"/>
  <c r="GY91" i="7" s="1"/>
  <c r="GZ91" i="7" s="1"/>
  <c r="HA91" i="7" s="1"/>
  <c r="HB91" i="7" s="1"/>
  <c r="HC91" i="7" s="1"/>
  <c r="HD91" i="7" s="1"/>
  <c r="HE91" i="7" s="1"/>
  <c r="HF91" i="7" s="1"/>
  <c r="HG91" i="7" s="1"/>
  <c r="HH91" i="7" s="1"/>
  <c r="HI91" i="7" s="1"/>
  <c r="HJ91" i="7" s="1"/>
  <c r="HK91" i="7" s="1"/>
  <c r="HL91" i="7" s="1"/>
  <c r="HM91" i="7" s="1"/>
  <c r="HN91" i="7" s="1"/>
  <c r="HO91" i="7" s="1"/>
  <c r="DS79" i="7"/>
  <c r="DW80" i="7"/>
  <c r="DX80" i="7" s="1"/>
  <c r="DY80" i="7" s="1"/>
  <c r="DZ80" i="7" s="1"/>
  <c r="EA80" i="7" s="1"/>
  <c r="EB80" i="7" s="1"/>
  <c r="EC80" i="7" s="1"/>
  <c r="ED80" i="7" s="1"/>
  <c r="EE80" i="7" s="1"/>
  <c r="EF80" i="7" s="1"/>
  <c r="EG80" i="7" s="1"/>
  <c r="EH80" i="7" s="1"/>
  <c r="EI80" i="7" s="1"/>
  <c r="EJ80" i="7" s="1"/>
  <c r="EK80" i="7" s="1"/>
  <c r="EL80" i="7" s="1"/>
  <c r="EM80" i="7" s="1"/>
  <c r="EN80" i="7" s="1"/>
  <c r="EO80" i="7" s="1"/>
  <c r="EP80" i="7" s="1"/>
  <c r="EQ80" i="7" s="1"/>
  <c r="ER80" i="7" s="1"/>
  <c r="ES80" i="7" s="1"/>
  <c r="ET80" i="7" s="1"/>
  <c r="EU80" i="7" s="1"/>
  <c r="EV80" i="7" s="1"/>
  <c r="EW80" i="7" s="1"/>
  <c r="EX80" i="7" s="1"/>
  <c r="EY80" i="7" s="1"/>
  <c r="EZ80" i="7" s="1"/>
  <c r="FA80" i="7" s="1"/>
  <c r="FB80" i="7" s="1"/>
  <c r="FC80" i="7" s="1"/>
  <c r="FD80" i="7" s="1"/>
  <c r="FE80" i="7" s="1"/>
  <c r="FF80" i="7" s="1"/>
  <c r="FG80" i="7" s="1"/>
  <c r="FH80" i="7" s="1"/>
  <c r="FI80" i="7" s="1"/>
  <c r="FJ80" i="7" s="1"/>
  <c r="FK80" i="7" s="1"/>
  <c r="FL80" i="7" s="1"/>
  <c r="FM80" i="7" s="1"/>
  <c r="FN80" i="7" s="1"/>
  <c r="FO80" i="7" s="1"/>
  <c r="FP80" i="7" s="1"/>
  <c r="FQ80" i="7" s="1"/>
  <c r="FR80" i="7" s="1"/>
  <c r="FS80" i="7" s="1"/>
  <c r="FT80" i="7" s="1"/>
  <c r="FU80" i="7" s="1"/>
  <c r="FV80" i="7" s="1"/>
  <c r="FW80" i="7" s="1"/>
  <c r="FX80" i="7" s="1"/>
  <c r="FY80" i="7" s="1"/>
  <c r="FZ80" i="7" s="1"/>
  <c r="GA80" i="7" s="1"/>
  <c r="GB80" i="7" s="1"/>
  <c r="GC80" i="7" s="1"/>
  <c r="GD80" i="7" s="1"/>
  <c r="GE80" i="7" s="1"/>
  <c r="GF80" i="7" s="1"/>
  <c r="GG80" i="7" s="1"/>
  <c r="GH80" i="7" s="1"/>
  <c r="GI80" i="7" s="1"/>
  <c r="GJ80" i="7" s="1"/>
  <c r="GK80" i="7" s="1"/>
  <c r="GL80" i="7" s="1"/>
  <c r="GM80" i="7" s="1"/>
  <c r="GN80" i="7" s="1"/>
  <c r="GO80" i="7" s="1"/>
  <c r="GP80" i="7" s="1"/>
  <c r="GQ80" i="7" s="1"/>
  <c r="GR80" i="7" s="1"/>
  <c r="GS80" i="7" s="1"/>
  <c r="GT80" i="7" s="1"/>
  <c r="GU80" i="7" s="1"/>
  <c r="GV80" i="7" s="1"/>
  <c r="GW80" i="7" s="1"/>
  <c r="GX80" i="7" s="1"/>
  <c r="GY80" i="7" s="1"/>
  <c r="GZ80" i="7" s="1"/>
  <c r="HA80" i="7" s="1"/>
  <c r="HB80" i="7" s="1"/>
  <c r="HC80" i="7" s="1"/>
  <c r="HD80" i="7" s="1"/>
  <c r="HE80" i="7" s="1"/>
  <c r="HF80" i="7" s="1"/>
  <c r="HG80" i="7" s="1"/>
  <c r="HH80" i="7" s="1"/>
  <c r="HI80" i="7" s="1"/>
  <c r="HJ80" i="7" s="1"/>
  <c r="HK80" i="7" s="1"/>
  <c r="HL80" i="7" s="1"/>
  <c r="HM80" i="7" s="1"/>
  <c r="HN80" i="7" s="1"/>
  <c r="HO80" i="7" s="1"/>
  <c r="DT80" i="7"/>
  <c r="DU80" i="7" s="1"/>
  <c r="DV80" i="7" s="1"/>
  <c r="DR80" i="7"/>
  <c r="DQ80" i="7" s="1"/>
  <c r="DP80" i="7" s="1"/>
  <c r="DO80" i="7" s="1"/>
  <c r="DN80" i="7" s="1"/>
  <c r="DM80" i="7" s="1"/>
  <c r="DL80" i="7" s="1"/>
  <c r="DK80" i="7" s="1"/>
  <c r="DJ80" i="7" s="1"/>
  <c r="DI80" i="7" s="1"/>
  <c r="DH80" i="7" s="1"/>
  <c r="DG80" i="7" s="1"/>
  <c r="DF80" i="7" s="1"/>
  <c r="DE80" i="7" s="1"/>
  <c r="DD80" i="7" s="1"/>
  <c r="DC80" i="7" s="1"/>
  <c r="DB80" i="7" s="1"/>
  <c r="DA80" i="7" s="1"/>
  <c r="CZ80" i="7" s="1"/>
  <c r="CY80" i="7" s="1"/>
  <c r="CX80" i="7" s="1"/>
  <c r="CW80" i="7" s="1"/>
  <c r="CV80" i="7" s="1"/>
  <c r="CU80" i="7" s="1"/>
  <c r="CT80" i="7" s="1"/>
  <c r="CS80" i="7" s="1"/>
  <c r="CR80" i="7" s="1"/>
  <c r="CQ80" i="7" s="1"/>
  <c r="CP80" i="7" s="1"/>
  <c r="CO80" i="7" s="1"/>
  <c r="CN80" i="7" s="1"/>
  <c r="CM80" i="7" s="1"/>
  <c r="CL80" i="7" s="1"/>
  <c r="CK80" i="7" s="1"/>
  <c r="CJ80" i="7" s="1"/>
  <c r="CI80" i="7" s="1"/>
  <c r="CH80" i="7" s="1"/>
  <c r="CG80" i="7" s="1"/>
  <c r="CF80" i="7" s="1"/>
  <c r="CE80" i="7" s="1"/>
  <c r="CD80" i="7" s="1"/>
  <c r="CC80" i="7" s="1"/>
  <c r="CB80" i="7" s="1"/>
  <c r="CA80" i="7" s="1"/>
  <c r="BZ80" i="7" s="1"/>
  <c r="BY80" i="7" s="1"/>
  <c r="BX80" i="7" s="1"/>
  <c r="BW80" i="7" s="1"/>
  <c r="BV80" i="7" s="1"/>
  <c r="BU80" i="7" s="1"/>
  <c r="BT80" i="7" s="1"/>
  <c r="BS80" i="7" s="1"/>
  <c r="BR80" i="7" s="1"/>
  <c r="BQ80" i="7" s="1"/>
  <c r="BP80" i="7" s="1"/>
  <c r="BO80" i="7" s="1"/>
  <c r="BN80" i="7" s="1"/>
  <c r="BM80" i="7" s="1"/>
  <c r="BL80" i="7" s="1"/>
  <c r="BK80" i="7" s="1"/>
  <c r="BJ80" i="7" s="1"/>
  <c r="BI80" i="7" s="1"/>
  <c r="BH80" i="7" s="1"/>
  <c r="BG80" i="7" s="1"/>
  <c r="BF80" i="7" s="1"/>
  <c r="BE80" i="7" s="1"/>
  <c r="BD80" i="7" s="1"/>
  <c r="BC80" i="7" s="1"/>
  <c r="BB80" i="7" s="1"/>
  <c r="BA80" i="7" s="1"/>
  <c r="AZ80" i="7" s="1"/>
  <c r="AY80" i="7" s="1"/>
  <c r="AX80" i="7" s="1"/>
  <c r="AW80" i="7" s="1"/>
  <c r="AV80" i="7" s="1"/>
  <c r="AU80" i="7" s="1"/>
  <c r="AT80" i="7" s="1"/>
  <c r="AS80" i="7" s="1"/>
  <c r="AR80" i="7" s="1"/>
  <c r="AQ80" i="7" s="1"/>
  <c r="AP80" i="7" s="1"/>
  <c r="AO80" i="7" s="1"/>
  <c r="AN80" i="7" s="1"/>
  <c r="AM80" i="7" s="1"/>
  <c r="AL80" i="7" s="1"/>
  <c r="AK80" i="7" s="1"/>
  <c r="AJ80" i="7" s="1"/>
  <c r="AI80" i="7" s="1"/>
  <c r="AH80" i="7" s="1"/>
  <c r="AG80" i="7" s="1"/>
  <c r="AF80" i="7" s="1"/>
  <c r="AE80" i="7" s="1"/>
  <c r="AD80" i="7" s="1"/>
  <c r="AC80" i="7" s="1"/>
  <c r="AB80" i="7" s="1"/>
  <c r="AA80" i="7" s="1"/>
  <c r="Z80" i="7" s="1"/>
  <c r="Y80" i="7" s="1"/>
  <c r="X80" i="7" s="1"/>
  <c r="W80" i="7" s="1"/>
  <c r="DY71" i="7"/>
  <c r="DP74" i="7"/>
  <c r="DO74" i="7" s="1"/>
  <c r="DN74" i="7" s="1"/>
  <c r="DM74" i="7" s="1"/>
  <c r="DL74" i="7" s="1"/>
  <c r="DK74" i="7" s="1"/>
  <c r="DJ74" i="7" s="1"/>
  <c r="DI74" i="7" s="1"/>
  <c r="DH74" i="7" s="1"/>
  <c r="DG74" i="7" s="1"/>
  <c r="DF74" i="7" s="1"/>
  <c r="DE74" i="7" s="1"/>
  <c r="DD74" i="7" s="1"/>
  <c r="DC74" i="7" s="1"/>
  <c r="DB74" i="7" s="1"/>
  <c r="DA74" i="7" s="1"/>
  <c r="CZ74" i="7" s="1"/>
  <c r="CY74" i="7" s="1"/>
  <c r="CX74" i="7" s="1"/>
  <c r="CW74" i="7" s="1"/>
  <c r="CV74" i="7" s="1"/>
  <c r="CU74" i="7" s="1"/>
  <c r="CT74" i="7" s="1"/>
  <c r="CS74" i="7" s="1"/>
  <c r="CR74" i="7" s="1"/>
  <c r="CQ74" i="7" s="1"/>
  <c r="CP74" i="7" s="1"/>
  <c r="CO74" i="7" s="1"/>
  <c r="CN74" i="7" s="1"/>
  <c r="CM74" i="7" s="1"/>
  <c r="CL74" i="7" s="1"/>
  <c r="CK74" i="7" s="1"/>
  <c r="CJ74" i="7" s="1"/>
  <c r="CI74" i="7" s="1"/>
  <c r="CH74" i="7" s="1"/>
  <c r="CG74" i="7" s="1"/>
  <c r="CF74" i="7" s="1"/>
  <c r="CE74" i="7" s="1"/>
  <c r="CD74" i="7" s="1"/>
  <c r="CC74" i="7" s="1"/>
  <c r="CB74" i="7" s="1"/>
  <c r="CA74" i="7" s="1"/>
  <c r="BZ74" i="7" s="1"/>
  <c r="BY74" i="7" s="1"/>
  <c r="BX74" i="7" s="1"/>
  <c r="BW74" i="7" s="1"/>
  <c r="BV74" i="7" s="1"/>
  <c r="BU74" i="7" s="1"/>
  <c r="BT74" i="7" s="1"/>
  <c r="BS74" i="7" s="1"/>
  <c r="BR74" i="7" s="1"/>
  <c r="BQ74" i="7" s="1"/>
  <c r="BP74" i="7" s="1"/>
  <c r="BO74" i="7" s="1"/>
  <c r="BN74" i="7" s="1"/>
  <c r="BM74" i="7" s="1"/>
  <c r="BL74" i="7" s="1"/>
  <c r="BK74" i="7" s="1"/>
  <c r="BJ74" i="7" s="1"/>
  <c r="BI74" i="7" s="1"/>
  <c r="BH74" i="7" s="1"/>
  <c r="BG74" i="7" s="1"/>
  <c r="BF74" i="7" s="1"/>
  <c r="BE74" i="7" s="1"/>
  <c r="BD74" i="7" s="1"/>
  <c r="BC74" i="7" s="1"/>
  <c r="BB74" i="7" s="1"/>
  <c r="BA74" i="7" s="1"/>
  <c r="AZ74" i="7" s="1"/>
  <c r="AY74" i="7" s="1"/>
  <c r="AX74" i="7" s="1"/>
  <c r="AW74" i="7" s="1"/>
  <c r="AV74" i="7" s="1"/>
  <c r="AU74" i="7" s="1"/>
  <c r="AT74" i="7" s="1"/>
  <c r="AS74" i="7" s="1"/>
  <c r="AR74" i="7" s="1"/>
  <c r="AQ74" i="7" s="1"/>
  <c r="AP74" i="7" s="1"/>
  <c r="AO74" i="7" s="1"/>
  <c r="AN74" i="7" s="1"/>
  <c r="AM74" i="7" s="1"/>
  <c r="AL74" i="7" s="1"/>
  <c r="AK74" i="7" s="1"/>
  <c r="AJ74" i="7" s="1"/>
  <c r="AI74" i="7" s="1"/>
  <c r="AH74" i="7" s="1"/>
  <c r="AG74" i="7" s="1"/>
  <c r="AF74" i="7" s="1"/>
  <c r="AE74" i="7" s="1"/>
  <c r="AD74" i="7" s="1"/>
  <c r="AC74" i="7" s="1"/>
  <c r="AB74" i="7" s="1"/>
  <c r="AA74" i="7" s="1"/>
  <c r="Z74" i="7" s="1"/>
  <c r="Y74" i="7" s="1"/>
  <c r="X74" i="7" s="1"/>
  <c r="W74" i="7" s="1"/>
  <c r="DZ76" i="7"/>
  <c r="EA76" i="7" s="1"/>
  <c r="EB76" i="7" s="1"/>
  <c r="EC76" i="7" s="1"/>
  <c r="ED76" i="7" s="1"/>
  <c r="EE76" i="7" s="1"/>
  <c r="EF76" i="7" s="1"/>
  <c r="EG76" i="7" s="1"/>
  <c r="EH76" i="7" s="1"/>
  <c r="EI76" i="7" s="1"/>
  <c r="EJ76" i="7" s="1"/>
  <c r="EK76" i="7" s="1"/>
  <c r="EL76" i="7"/>
  <c r="EM76" i="7" s="1"/>
  <c r="EN76" i="7" s="1"/>
  <c r="EO76" i="7" s="1"/>
  <c r="EP76" i="7" s="1"/>
  <c r="EQ76" i="7" s="1"/>
  <c r="ER76" i="7" s="1"/>
  <c r="ES76" i="7" s="1"/>
  <c r="ET76" i="7" s="1"/>
  <c r="EU76" i="7" s="1"/>
  <c r="EV76" i="7" s="1"/>
  <c r="EW76" i="7" s="1"/>
  <c r="EX76" i="7" s="1"/>
  <c r="EY76" i="7" s="1"/>
  <c r="EZ76" i="7" s="1"/>
  <c r="FA76" i="7" s="1"/>
  <c r="FB76" i="7" s="1"/>
  <c r="FC76" i="7" s="1"/>
  <c r="FD76" i="7" s="1"/>
  <c r="FE76" i="7" s="1"/>
  <c r="FF76" i="7" s="1"/>
  <c r="FG76" i="7" s="1"/>
  <c r="FH76" i="7" s="1"/>
  <c r="FI76" i="7" s="1"/>
  <c r="FJ76" i="7" s="1"/>
  <c r="FK76" i="7" s="1"/>
  <c r="FL76" i="7" s="1"/>
  <c r="FM76" i="7" s="1"/>
  <c r="FN76" i="7" s="1"/>
  <c r="FO76" i="7" s="1"/>
  <c r="FP76" i="7" s="1"/>
  <c r="FQ76" i="7" s="1"/>
  <c r="FR76" i="7" s="1"/>
  <c r="FS76" i="7" s="1"/>
  <c r="FT76" i="7" s="1"/>
  <c r="FU76" i="7" s="1"/>
  <c r="FV76" i="7" s="1"/>
  <c r="FW76" i="7" s="1"/>
  <c r="FX76" i="7" s="1"/>
  <c r="FY76" i="7" s="1"/>
  <c r="FZ76" i="7" s="1"/>
  <c r="GA76" i="7" s="1"/>
  <c r="GB76" i="7" s="1"/>
  <c r="GC76" i="7" s="1"/>
  <c r="GD76" i="7" s="1"/>
  <c r="GE76" i="7" s="1"/>
  <c r="GF76" i="7" s="1"/>
  <c r="GG76" i="7" s="1"/>
  <c r="GH76" i="7" s="1"/>
  <c r="GI76" i="7" s="1"/>
  <c r="GJ76" i="7" s="1"/>
  <c r="GK76" i="7" s="1"/>
  <c r="GL76" i="7" s="1"/>
  <c r="GM76" i="7" s="1"/>
  <c r="GN76" i="7" s="1"/>
  <c r="GO76" i="7" s="1"/>
  <c r="GP76" i="7" s="1"/>
  <c r="GQ76" i="7" s="1"/>
  <c r="GR76" i="7" s="1"/>
  <c r="GS76" i="7" s="1"/>
  <c r="GT76" i="7" s="1"/>
  <c r="GU76" i="7" s="1"/>
  <c r="GV76" i="7" s="1"/>
  <c r="GW76" i="7" s="1"/>
  <c r="GX76" i="7" s="1"/>
  <c r="GY76" i="7" s="1"/>
  <c r="GZ76" i="7" s="1"/>
  <c r="HA76" i="7" s="1"/>
  <c r="HB76" i="7" s="1"/>
  <c r="HC76" i="7" s="1"/>
  <c r="HD76" i="7" s="1"/>
  <c r="HE76" i="7" s="1"/>
  <c r="HF76" i="7" s="1"/>
  <c r="HG76" i="7" s="1"/>
  <c r="HH76" i="7" s="1"/>
  <c r="HI76" i="7" s="1"/>
  <c r="HJ76" i="7" s="1"/>
  <c r="HK76" i="7" s="1"/>
  <c r="HL76" i="7" s="1"/>
  <c r="HM76" i="7" s="1"/>
  <c r="HN76" i="7" s="1"/>
  <c r="HO76" i="7" s="1"/>
  <c r="DT79" i="7"/>
  <c r="EK79" i="7"/>
  <c r="EL79" i="7" s="1"/>
  <c r="EM79" i="7" s="1"/>
  <c r="EN79" i="7" s="1"/>
  <c r="EO79" i="7" s="1"/>
  <c r="EP79" i="7" s="1"/>
  <c r="EQ79" i="7" s="1"/>
  <c r="ER79" i="7" s="1"/>
  <c r="ES79" i="7" s="1"/>
  <c r="ET79" i="7" s="1"/>
  <c r="EU79" i="7" s="1"/>
  <c r="EV79" i="7" s="1"/>
  <c r="EW79" i="7" s="1"/>
  <c r="EX79" i="7" s="1"/>
  <c r="EY79" i="7" s="1"/>
  <c r="EZ79" i="7" s="1"/>
  <c r="FA79" i="7" s="1"/>
  <c r="FB79" i="7" s="1"/>
  <c r="FC79" i="7" s="1"/>
  <c r="FD79" i="7" s="1"/>
  <c r="FE79" i="7" s="1"/>
  <c r="FF79" i="7" s="1"/>
  <c r="FG79" i="7" s="1"/>
  <c r="FH79" i="7" s="1"/>
  <c r="FI79" i="7" s="1"/>
  <c r="FJ79" i="7" s="1"/>
  <c r="FK79" i="7" s="1"/>
  <c r="FL79" i="7" s="1"/>
  <c r="FM79" i="7" s="1"/>
  <c r="FN79" i="7" s="1"/>
  <c r="FO79" i="7" s="1"/>
  <c r="FP79" i="7" s="1"/>
  <c r="FQ79" i="7" s="1"/>
  <c r="FR79" i="7" s="1"/>
  <c r="FS79" i="7" s="1"/>
  <c r="FT79" i="7" s="1"/>
  <c r="FU79" i="7" s="1"/>
  <c r="FV79" i="7" s="1"/>
  <c r="FW79" i="7" s="1"/>
  <c r="FX79" i="7" s="1"/>
  <c r="FY79" i="7" s="1"/>
  <c r="FZ79" i="7" s="1"/>
  <c r="DN71" i="7"/>
  <c r="DM71" i="7" s="1"/>
  <c r="DL71" i="7" s="1"/>
  <c r="DK71" i="7" s="1"/>
  <c r="DJ71" i="7" s="1"/>
  <c r="DI71" i="7" s="1"/>
  <c r="DH71" i="7" s="1"/>
  <c r="DG71" i="7" s="1"/>
  <c r="DF71" i="7" s="1"/>
  <c r="DE71" i="7" s="1"/>
  <c r="DD71" i="7" s="1"/>
  <c r="DC71" i="7" s="1"/>
  <c r="DB71" i="7" s="1"/>
  <c r="DA71" i="7" s="1"/>
  <c r="CZ71" i="7" s="1"/>
  <c r="CY71" i="7" s="1"/>
  <c r="CX71" i="7" s="1"/>
  <c r="CW71" i="7" s="1"/>
  <c r="CV71" i="7" s="1"/>
  <c r="CU71" i="7" s="1"/>
  <c r="CT71" i="7" s="1"/>
  <c r="CS71" i="7" s="1"/>
  <c r="CR71" i="7" s="1"/>
  <c r="CQ71" i="7" s="1"/>
  <c r="CP71" i="7" s="1"/>
  <c r="CO71" i="7" s="1"/>
  <c r="CN71" i="7" s="1"/>
  <c r="CM71" i="7" s="1"/>
  <c r="CL71" i="7" s="1"/>
  <c r="CK71" i="7" s="1"/>
  <c r="CJ71" i="7" s="1"/>
  <c r="CI71" i="7" s="1"/>
  <c r="CH71" i="7" s="1"/>
  <c r="CG71" i="7" s="1"/>
  <c r="CF71" i="7" s="1"/>
  <c r="CE71" i="7" s="1"/>
  <c r="CD71" i="7" s="1"/>
  <c r="CC71" i="7" s="1"/>
  <c r="CB71" i="7" s="1"/>
  <c r="CA71" i="7" s="1"/>
  <c r="BZ71" i="7" s="1"/>
  <c r="BY71" i="7" s="1"/>
  <c r="BX71" i="7" s="1"/>
  <c r="BW71" i="7" s="1"/>
  <c r="BV71" i="7" s="1"/>
  <c r="BU71" i="7" s="1"/>
  <c r="BT71" i="7" s="1"/>
  <c r="BS71" i="7" s="1"/>
  <c r="BR71" i="7" s="1"/>
  <c r="BQ71" i="7" s="1"/>
  <c r="BP71" i="7" s="1"/>
  <c r="BO71" i="7" s="1"/>
  <c r="BN71" i="7" s="1"/>
  <c r="BM71" i="7" s="1"/>
  <c r="BL71" i="7" s="1"/>
  <c r="BK71" i="7" s="1"/>
  <c r="BJ71" i="7" s="1"/>
  <c r="BI71" i="7" s="1"/>
  <c r="BH71" i="7" s="1"/>
  <c r="BG71" i="7" s="1"/>
  <c r="BF71" i="7" s="1"/>
  <c r="BE71" i="7" s="1"/>
  <c r="BD71" i="7" s="1"/>
  <c r="BC71" i="7" s="1"/>
  <c r="BB71" i="7" s="1"/>
  <c r="BA71" i="7" s="1"/>
  <c r="AZ71" i="7" s="1"/>
  <c r="AY71" i="7" s="1"/>
  <c r="AX71" i="7" s="1"/>
  <c r="AW71" i="7" s="1"/>
  <c r="AV71" i="7" s="1"/>
  <c r="AU71" i="7" s="1"/>
  <c r="AT71" i="7" s="1"/>
  <c r="AS71" i="7" s="1"/>
  <c r="AR71" i="7" s="1"/>
  <c r="AQ71" i="7" s="1"/>
  <c r="AP71" i="7" s="1"/>
  <c r="AO71" i="7" s="1"/>
  <c r="AN71" i="7" s="1"/>
  <c r="AM71" i="7" s="1"/>
  <c r="AL71" i="7" s="1"/>
  <c r="AK71" i="7" s="1"/>
  <c r="AJ71" i="7" s="1"/>
  <c r="AI71" i="7" s="1"/>
  <c r="AH71" i="7" s="1"/>
  <c r="AG71" i="7" s="1"/>
  <c r="AF71" i="7" s="1"/>
  <c r="AE71" i="7" s="1"/>
  <c r="AD71" i="7" s="1"/>
  <c r="AC71" i="7" s="1"/>
  <c r="AB71" i="7" s="1"/>
  <c r="AA71" i="7" s="1"/>
  <c r="Z71" i="7" s="1"/>
  <c r="Y71" i="7" s="1"/>
  <c r="X71" i="7" s="1"/>
  <c r="W71" i="7" s="1"/>
  <c r="DZ71" i="7"/>
  <c r="EA71" i="7" s="1"/>
  <c r="EB71" i="7" s="1"/>
  <c r="EC71" i="7" s="1"/>
  <c r="ED71" i="7" s="1"/>
  <c r="EE71" i="7" s="1"/>
  <c r="EF71" i="7" s="1"/>
  <c r="EG71" i="7" s="1"/>
  <c r="EH71" i="7" s="1"/>
  <c r="EI71" i="7" s="1"/>
  <c r="EJ71" i="7" s="1"/>
  <c r="EK71" i="7" s="1"/>
  <c r="EL71" i="7" s="1"/>
  <c r="EM71" i="7" s="1"/>
  <c r="EN71" i="7" s="1"/>
  <c r="EO71" i="7" s="1"/>
  <c r="EP71" i="7" s="1"/>
  <c r="EQ71" i="7" s="1"/>
  <c r="ER71" i="7" s="1"/>
  <c r="ES71" i="7" s="1"/>
  <c r="ET71" i="7" s="1"/>
  <c r="EU71" i="7" s="1"/>
  <c r="EV71" i="7" s="1"/>
  <c r="EW71" i="7" s="1"/>
  <c r="EX71" i="7" s="1"/>
  <c r="EY71" i="7" s="1"/>
  <c r="EZ71" i="7" s="1"/>
  <c r="FA71" i="7" s="1"/>
  <c r="FB71" i="7" s="1"/>
  <c r="FC71" i="7" s="1"/>
  <c r="FD71" i="7" s="1"/>
  <c r="FE71" i="7" s="1"/>
  <c r="FF71" i="7" s="1"/>
  <c r="FG71" i="7" s="1"/>
  <c r="FH71" i="7" s="1"/>
  <c r="FI71" i="7" s="1"/>
  <c r="FJ71" i="7" s="1"/>
  <c r="FK71" i="7" s="1"/>
  <c r="FL71" i="7" s="1"/>
  <c r="FM71" i="7" s="1"/>
  <c r="FN71" i="7" s="1"/>
  <c r="FO71" i="7" s="1"/>
  <c r="FP71" i="7" s="1"/>
  <c r="FQ71" i="7" s="1"/>
  <c r="FR71" i="7" s="1"/>
  <c r="FS71" i="7" s="1"/>
  <c r="FT71" i="7" s="1"/>
  <c r="FU71" i="7" s="1"/>
  <c r="FV71" i="7" s="1"/>
  <c r="FW71" i="7" s="1"/>
  <c r="FX71" i="7" s="1"/>
  <c r="FY71" i="7" s="1"/>
  <c r="FZ71" i="7" s="1"/>
  <c r="GA71" i="7" s="1"/>
  <c r="GB71" i="7" s="1"/>
  <c r="GC71" i="7" s="1"/>
  <c r="GD71" i="7" s="1"/>
  <c r="GE71" i="7" s="1"/>
  <c r="GF71" i="7" s="1"/>
  <c r="GG71" i="7" s="1"/>
  <c r="GH71" i="7" s="1"/>
  <c r="GI71" i="7" s="1"/>
  <c r="GJ71" i="7" s="1"/>
  <c r="GK71" i="7" s="1"/>
  <c r="GL71" i="7" s="1"/>
  <c r="GM71" i="7" s="1"/>
  <c r="GN71" i="7" s="1"/>
  <c r="GO71" i="7" s="1"/>
  <c r="GP71" i="7" s="1"/>
  <c r="GQ71" i="7" s="1"/>
  <c r="GR71" i="7" s="1"/>
  <c r="GS71" i="7" s="1"/>
  <c r="GT71" i="7" s="1"/>
  <c r="GU71" i="7" s="1"/>
  <c r="GV71" i="7" s="1"/>
  <c r="GW71" i="7" s="1"/>
  <c r="GX71" i="7" s="1"/>
  <c r="GY71" i="7" s="1"/>
  <c r="GZ71" i="7" s="1"/>
  <c r="HA71" i="7" s="1"/>
  <c r="HB71" i="7" s="1"/>
  <c r="HC71" i="7" s="1"/>
  <c r="HD71" i="7" s="1"/>
  <c r="HE71" i="7" s="1"/>
  <c r="HF71" i="7" s="1"/>
  <c r="HG71" i="7" s="1"/>
  <c r="HH71" i="7" s="1"/>
  <c r="HI71" i="7" s="1"/>
  <c r="HJ71" i="7" s="1"/>
  <c r="HK71" i="7" s="1"/>
  <c r="HL71" i="7" s="1"/>
  <c r="HM71" i="7" s="1"/>
  <c r="HN71" i="7" s="1"/>
  <c r="HO71" i="7" s="1"/>
  <c r="DQ74" i="7"/>
  <c r="EC74" i="7"/>
  <c r="ED74" i="7" s="1"/>
  <c r="EE74" i="7" s="1"/>
  <c r="EF74" i="7" s="1"/>
  <c r="EG74" i="7" s="1"/>
  <c r="EH74" i="7" s="1"/>
  <c r="EI74" i="7" s="1"/>
  <c r="EJ74" i="7" s="1"/>
  <c r="EK74" i="7" s="1"/>
  <c r="EL74" i="7" s="1"/>
  <c r="EM74" i="7" s="1"/>
  <c r="EN74" i="7" s="1"/>
  <c r="EO74" i="7" s="1"/>
  <c r="EP74" i="7" s="1"/>
  <c r="EQ74" i="7" s="1"/>
  <c r="ER74" i="7" s="1"/>
  <c r="ES74" i="7" s="1"/>
  <c r="ET74" i="7" s="1"/>
  <c r="EU74" i="7" s="1"/>
  <c r="EV74" i="7" s="1"/>
  <c r="EW74" i="7" s="1"/>
  <c r="EX74" i="7" s="1"/>
  <c r="EY74" i="7" s="1"/>
  <c r="EZ74" i="7" s="1"/>
  <c r="FA74" i="7" s="1"/>
  <c r="FB74" i="7" s="1"/>
  <c r="FC74" i="7" s="1"/>
  <c r="FD74" i="7" s="1"/>
  <c r="FE74" i="7" s="1"/>
  <c r="FF74" i="7" s="1"/>
  <c r="FG74" i="7" s="1"/>
  <c r="FH74" i="7" s="1"/>
  <c r="FI74" i="7" s="1"/>
  <c r="FJ74" i="7" s="1"/>
  <c r="FK74" i="7" s="1"/>
  <c r="FL74" i="7" s="1"/>
  <c r="FM74" i="7" s="1"/>
  <c r="FN74" i="7" s="1"/>
  <c r="FO74" i="7" s="1"/>
  <c r="FP74" i="7" s="1"/>
  <c r="FQ74" i="7" s="1"/>
  <c r="FR74" i="7" s="1"/>
  <c r="FS74" i="7" s="1"/>
  <c r="FT74" i="7" s="1"/>
  <c r="FU74" i="7" s="1"/>
  <c r="FV74" i="7" s="1"/>
  <c r="FW74" i="7" s="1"/>
  <c r="FX74" i="7" s="1"/>
  <c r="FY74" i="7" s="1"/>
  <c r="FZ74" i="7" s="1"/>
  <c r="GA74" i="7" s="1"/>
  <c r="GB74" i="7" s="1"/>
  <c r="GC74" i="7" s="1"/>
  <c r="GD74" i="7" s="1"/>
  <c r="GE74" i="7" s="1"/>
  <c r="GF74" i="7" s="1"/>
  <c r="GG74" i="7" s="1"/>
  <c r="GH74" i="7" s="1"/>
  <c r="GI74" i="7" s="1"/>
  <c r="GJ74" i="7" s="1"/>
  <c r="GK74" i="7" s="1"/>
  <c r="GL74" i="7" s="1"/>
  <c r="GM74" i="7" s="1"/>
  <c r="GN74" i="7" s="1"/>
  <c r="GO74" i="7" s="1"/>
  <c r="GP74" i="7" s="1"/>
  <c r="GQ74" i="7" s="1"/>
  <c r="GR74" i="7" s="1"/>
  <c r="GS74" i="7" s="1"/>
  <c r="GT74" i="7" s="1"/>
  <c r="GU74" i="7" s="1"/>
  <c r="GV74" i="7" s="1"/>
  <c r="GW74" i="7" s="1"/>
  <c r="GX74" i="7" s="1"/>
  <c r="GY74" i="7" s="1"/>
  <c r="GZ74" i="7" s="1"/>
  <c r="HA74" i="7" s="1"/>
  <c r="HB74" i="7" s="1"/>
  <c r="HC74" i="7" s="1"/>
  <c r="HD74" i="7" s="1"/>
  <c r="HE74" i="7" s="1"/>
  <c r="HF74" i="7" s="1"/>
  <c r="HG74" i="7" s="1"/>
  <c r="HH74" i="7" s="1"/>
  <c r="HI74" i="7" s="1"/>
  <c r="HJ74" i="7" s="1"/>
  <c r="HK74" i="7" s="1"/>
  <c r="HL74" i="7" s="1"/>
  <c r="HM74" i="7" s="1"/>
  <c r="HN74" i="7" s="1"/>
  <c r="HO74" i="7" s="1"/>
  <c r="DO76" i="7"/>
  <c r="DN76" i="7" s="1"/>
  <c r="DM76" i="7" s="1"/>
  <c r="DL76" i="7" s="1"/>
  <c r="DK76" i="7" s="1"/>
  <c r="DJ76" i="7" s="1"/>
  <c r="DI76" i="7" s="1"/>
  <c r="DH76" i="7" s="1"/>
  <c r="DG76" i="7" s="1"/>
  <c r="DF76" i="7" s="1"/>
  <c r="DE76" i="7" s="1"/>
  <c r="DD76" i="7" s="1"/>
  <c r="DC76" i="7" s="1"/>
  <c r="DB76" i="7" s="1"/>
  <c r="DA76" i="7" s="1"/>
  <c r="CZ76" i="7" s="1"/>
  <c r="CY76" i="7" s="1"/>
  <c r="CX76" i="7" s="1"/>
  <c r="CW76" i="7" s="1"/>
  <c r="CV76" i="7" s="1"/>
  <c r="CU76" i="7" s="1"/>
  <c r="CT76" i="7" s="1"/>
  <c r="CS76" i="7" s="1"/>
  <c r="CR76" i="7" s="1"/>
  <c r="CQ76" i="7" s="1"/>
  <c r="CP76" i="7" s="1"/>
  <c r="CO76" i="7" s="1"/>
  <c r="CN76" i="7" s="1"/>
  <c r="CM76" i="7" s="1"/>
  <c r="CL76" i="7" s="1"/>
  <c r="CK76" i="7" s="1"/>
  <c r="CJ76" i="7" s="1"/>
  <c r="CI76" i="7" s="1"/>
  <c r="CH76" i="7" s="1"/>
  <c r="CG76" i="7" s="1"/>
  <c r="CF76" i="7" s="1"/>
  <c r="CE76" i="7" s="1"/>
  <c r="CD76" i="7" s="1"/>
  <c r="CC76" i="7" s="1"/>
  <c r="CB76" i="7" s="1"/>
  <c r="CA76" i="7" s="1"/>
  <c r="BZ76" i="7" s="1"/>
  <c r="BY76" i="7" s="1"/>
  <c r="BX76" i="7" s="1"/>
  <c r="BW76" i="7" s="1"/>
  <c r="BV76" i="7" s="1"/>
  <c r="BU76" i="7" s="1"/>
  <c r="BT76" i="7" s="1"/>
  <c r="BS76" i="7" s="1"/>
  <c r="BR76" i="7" s="1"/>
  <c r="BQ76" i="7" s="1"/>
  <c r="BP76" i="7" s="1"/>
  <c r="BO76" i="7" s="1"/>
  <c r="BN76" i="7" s="1"/>
  <c r="BM76" i="7" s="1"/>
  <c r="BL76" i="7" s="1"/>
  <c r="BK76" i="7" s="1"/>
  <c r="BJ76" i="7" s="1"/>
  <c r="BI76" i="7" s="1"/>
  <c r="BH76" i="7" s="1"/>
  <c r="BG76" i="7" s="1"/>
  <c r="BF76" i="7" s="1"/>
  <c r="BE76" i="7" s="1"/>
  <c r="BD76" i="7" s="1"/>
  <c r="BC76" i="7" s="1"/>
  <c r="BB76" i="7" s="1"/>
  <c r="BA76" i="7" s="1"/>
  <c r="AZ76" i="7" s="1"/>
  <c r="AY76" i="7" s="1"/>
  <c r="AX76" i="7" s="1"/>
  <c r="AW76" i="7" s="1"/>
  <c r="AV76" i="7" s="1"/>
  <c r="AU76" i="7" s="1"/>
  <c r="AT76" i="7" s="1"/>
  <c r="AS76" i="7" s="1"/>
  <c r="AR76" i="7" s="1"/>
  <c r="AQ76" i="7" s="1"/>
  <c r="AP76" i="7" s="1"/>
  <c r="AO76" i="7" s="1"/>
  <c r="AN76" i="7" s="1"/>
  <c r="AM76" i="7" s="1"/>
  <c r="AL76" i="7" s="1"/>
  <c r="AK76" i="7" s="1"/>
  <c r="AJ76" i="7" s="1"/>
  <c r="AI76" i="7" s="1"/>
  <c r="AH76" i="7" s="1"/>
  <c r="AG76" i="7" s="1"/>
  <c r="AF76" i="7" s="1"/>
  <c r="AE76" i="7" s="1"/>
  <c r="AD76" i="7" s="1"/>
  <c r="AC76" i="7" s="1"/>
  <c r="AB76" i="7" s="1"/>
  <c r="AA76" i="7" s="1"/>
  <c r="Z76" i="7" s="1"/>
  <c r="Y76" i="7" s="1"/>
  <c r="X76" i="7" s="1"/>
  <c r="W76" i="7" s="1"/>
  <c r="DT77" i="7"/>
  <c r="DU77" i="7" s="1"/>
  <c r="DV77" i="7" s="1"/>
  <c r="DW77" i="7" s="1"/>
  <c r="DX77" i="7" s="1"/>
  <c r="DY77" i="7" s="1"/>
  <c r="EF77" i="7"/>
  <c r="EG77" i="7" s="1"/>
  <c r="EH77" i="7" s="1"/>
  <c r="EI77" i="7" s="1"/>
  <c r="EJ77" i="7" s="1"/>
  <c r="EK77" i="7" s="1"/>
  <c r="EL77" i="7" s="1"/>
  <c r="EM77" i="7" s="1"/>
  <c r="EN77" i="7" s="1"/>
  <c r="EO77" i="7" s="1"/>
  <c r="EP77" i="7" s="1"/>
  <c r="EQ77" i="7" s="1"/>
  <c r="ER77" i="7"/>
  <c r="ES77" i="7" s="1"/>
  <c r="ET77" i="7" s="1"/>
  <c r="EU77" i="7" s="1"/>
  <c r="EV77" i="7" s="1"/>
  <c r="EW77" i="7" s="1"/>
  <c r="EX77" i="7" s="1"/>
  <c r="EY77" i="7" s="1"/>
  <c r="EZ77" i="7" s="1"/>
  <c r="FA77" i="7" s="1"/>
  <c r="FB77" i="7" s="1"/>
  <c r="FC77" i="7" s="1"/>
  <c r="FD77" i="7" s="1"/>
  <c r="FE77" i="7" s="1"/>
  <c r="FF77" i="7" s="1"/>
  <c r="FG77" i="7" s="1"/>
  <c r="FH77" i="7" s="1"/>
  <c r="FI77" i="7" s="1"/>
  <c r="FJ77" i="7" s="1"/>
  <c r="FK77" i="7" s="1"/>
  <c r="FL77" i="7" s="1"/>
  <c r="FM77" i="7" s="1"/>
  <c r="FN77" i="7" s="1"/>
  <c r="FO77" i="7" s="1"/>
  <c r="FP77" i="7" s="1"/>
  <c r="FQ77" i="7" s="1"/>
  <c r="FR77" i="7" s="1"/>
  <c r="FS77" i="7" s="1"/>
  <c r="FT77" i="7" s="1"/>
  <c r="FU77" i="7" s="1"/>
  <c r="FV77" i="7" s="1"/>
  <c r="FW77" i="7" s="1"/>
  <c r="FX77" i="7" s="1"/>
  <c r="FY77" i="7" s="1"/>
  <c r="FZ77" i="7" s="1"/>
  <c r="GA77" i="7" s="1"/>
  <c r="GB77" i="7" s="1"/>
  <c r="GC77" i="7" s="1"/>
  <c r="GD77" i="7" s="1"/>
  <c r="GE77" i="7" s="1"/>
  <c r="GF77" i="7" s="1"/>
  <c r="GG77" i="7" s="1"/>
  <c r="GH77" i="7" s="1"/>
  <c r="GI77" i="7" s="1"/>
  <c r="GJ77" i="7" s="1"/>
  <c r="GK77" i="7" s="1"/>
  <c r="GL77" i="7" s="1"/>
  <c r="GM77" i="7" s="1"/>
  <c r="GN77" i="7" s="1"/>
  <c r="GO77" i="7" s="1"/>
  <c r="GP77" i="7" s="1"/>
  <c r="GQ77" i="7" s="1"/>
  <c r="GR77" i="7" s="1"/>
  <c r="GS77" i="7" s="1"/>
  <c r="GT77" i="7" s="1"/>
  <c r="GU77" i="7" s="1"/>
  <c r="GV77" i="7" s="1"/>
  <c r="GW77" i="7" s="1"/>
  <c r="GX77" i="7" s="1"/>
  <c r="GY77" i="7" s="1"/>
  <c r="GZ77" i="7" s="1"/>
  <c r="HA77" i="7" s="1"/>
  <c r="HB77" i="7" s="1"/>
  <c r="HC77" i="7" s="1"/>
  <c r="HD77" i="7" s="1"/>
  <c r="HE77" i="7" s="1"/>
  <c r="HF77" i="7" s="1"/>
  <c r="HG77" i="7" s="1"/>
  <c r="HH77" i="7" s="1"/>
  <c r="HI77" i="7" s="1"/>
  <c r="HJ77" i="7" s="1"/>
  <c r="HK77" i="7" s="1"/>
  <c r="HL77" i="7" s="1"/>
  <c r="HM77" i="7" s="1"/>
  <c r="HN77" i="7" s="1"/>
  <c r="HO77" i="7" s="1"/>
  <c r="DU79" i="7"/>
  <c r="DV79" i="7" s="1"/>
  <c r="DW79" i="7" s="1"/>
  <c r="DX79" i="7" s="1"/>
  <c r="DY79" i="7" s="1"/>
  <c r="DZ79" i="7" s="1"/>
  <c r="EA79" i="7" s="1"/>
  <c r="EB79" i="7" s="1"/>
  <c r="EC79" i="7" s="1"/>
  <c r="ED79" i="7" s="1"/>
  <c r="EE79" i="7" s="1"/>
  <c r="EF79" i="7" s="1"/>
  <c r="EG79" i="7" s="1"/>
  <c r="EH79" i="7" s="1"/>
  <c r="EI79" i="7" s="1"/>
  <c r="EJ79" i="7" s="1"/>
  <c r="GA79" i="7"/>
  <c r="GB79" i="7" s="1"/>
  <c r="GC79" i="7" s="1"/>
  <c r="GD79" i="7" s="1"/>
  <c r="GE79" i="7" s="1"/>
  <c r="GF79" i="7" s="1"/>
  <c r="GG79" i="7" s="1"/>
  <c r="GH79" i="7" s="1"/>
  <c r="GI79" i="7" s="1"/>
  <c r="GJ79" i="7" s="1"/>
  <c r="GK79" i="7" s="1"/>
  <c r="GL79" i="7" s="1"/>
  <c r="GM79" i="7" s="1"/>
  <c r="GN79" i="7" s="1"/>
  <c r="GO79" i="7" s="1"/>
  <c r="GP79" i="7" s="1"/>
  <c r="GQ79" i="7" s="1"/>
  <c r="GR79" i="7" s="1"/>
  <c r="GS79" i="7" s="1"/>
  <c r="GT79" i="7" s="1"/>
  <c r="GU79" i="7" s="1"/>
  <c r="GV79" i="7" s="1"/>
  <c r="GW79" i="7" s="1"/>
  <c r="GX79" i="7" s="1"/>
  <c r="GY79" i="7" s="1"/>
  <c r="GZ79" i="7" s="1"/>
  <c r="HA79" i="7" s="1"/>
  <c r="HB79" i="7" s="1"/>
  <c r="HC79" i="7" s="1"/>
  <c r="HD79" i="7" s="1"/>
  <c r="HE79" i="7" s="1"/>
  <c r="HF79" i="7" s="1"/>
  <c r="HG79" i="7" s="1"/>
  <c r="HH79" i="7" s="1"/>
  <c r="HI79" i="7" s="1"/>
  <c r="HJ79" i="7" s="1"/>
  <c r="HK79" i="7" s="1"/>
  <c r="HL79" i="7" s="1"/>
  <c r="HM79" i="7" s="1"/>
  <c r="HN79" i="7" s="1"/>
  <c r="HO79" i="7" s="1"/>
  <c r="DT85" i="7"/>
  <c r="DU85" i="7" s="1"/>
  <c r="DV85" i="7" s="1"/>
  <c r="DW85" i="7" s="1"/>
  <c r="DX85" i="7" s="1"/>
  <c r="DY85" i="7" s="1"/>
  <c r="DZ85" i="7" s="1"/>
  <c r="EA85" i="7" s="1"/>
  <c r="EB85" i="7" s="1"/>
  <c r="EC85" i="7" s="1"/>
  <c r="DS85" i="7"/>
  <c r="ED85" i="7"/>
  <c r="EE85" i="7" s="1"/>
  <c r="EF85" i="7" s="1"/>
  <c r="EG85" i="7" s="1"/>
  <c r="EH85" i="7" s="1"/>
  <c r="EI85" i="7" s="1"/>
  <c r="EJ85" i="7" s="1"/>
  <c r="EK85" i="7" s="1"/>
  <c r="EL85" i="7" s="1"/>
  <c r="EM85" i="7" s="1"/>
  <c r="EN85" i="7" s="1"/>
  <c r="EO85" i="7" s="1"/>
  <c r="EP85" i="7" s="1"/>
  <c r="EQ85" i="7" s="1"/>
  <c r="ER85" i="7" s="1"/>
  <c r="ES85" i="7" s="1"/>
  <c r="ET85" i="7" s="1"/>
  <c r="EU85" i="7" s="1"/>
  <c r="EV85" i="7" s="1"/>
  <c r="EW85" i="7" s="1"/>
  <c r="EX85" i="7" s="1"/>
  <c r="EY85" i="7" s="1"/>
  <c r="EZ85" i="7" s="1"/>
  <c r="FA85" i="7" s="1"/>
  <c r="FB85" i="7" s="1"/>
  <c r="FC85" i="7" s="1"/>
  <c r="FD85" i="7" s="1"/>
  <c r="FE85" i="7" s="1"/>
  <c r="FF85" i="7" s="1"/>
  <c r="FG85" i="7" s="1"/>
  <c r="FH85" i="7" s="1"/>
  <c r="FI85" i="7" s="1"/>
  <c r="FJ85" i="7" s="1"/>
  <c r="FK85" i="7" s="1"/>
  <c r="FL85" i="7" s="1"/>
  <c r="FM85" i="7" s="1"/>
  <c r="FN85" i="7" s="1"/>
  <c r="FO85" i="7" s="1"/>
  <c r="FP85" i="7" s="1"/>
  <c r="FQ85" i="7" s="1"/>
  <c r="FR85" i="7" s="1"/>
  <c r="FS85" i="7" s="1"/>
  <c r="FT85" i="7" s="1"/>
  <c r="FU85" i="7" s="1"/>
  <c r="FV85" i="7" s="1"/>
  <c r="FW85" i="7" s="1"/>
  <c r="FX85" i="7" s="1"/>
  <c r="FY85" i="7" s="1"/>
  <c r="FZ85" i="7" s="1"/>
  <c r="GA85" i="7" s="1"/>
  <c r="GB85" i="7" s="1"/>
  <c r="GC85" i="7" s="1"/>
  <c r="GD85" i="7" s="1"/>
  <c r="GE85" i="7" s="1"/>
  <c r="GF85" i="7" s="1"/>
  <c r="GG85" i="7" s="1"/>
  <c r="GH85" i="7" s="1"/>
  <c r="GI85" i="7" s="1"/>
  <c r="GJ85" i="7" s="1"/>
  <c r="GK85" i="7" s="1"/>
  <c r="GL85" i="7" s="1"/>
  <c r="GM85" i="7" s="1"/>
  <c r="GN85" i="7" s="1"/>
  <c r="GO85" i="7" s="1"/>
  <c r="GP85" i="7" s="1"/>
  <c r="GQ85" i="7" s="1"/>
  <c r="GR85" i="7" s="1"/>
  <c r="GS85" i="7" s="1"/>
  <c r="GT85" i="7" s="1"/>
  <c r="GU85" i="7" s="1"/>
  <c r="GV85" i="7" s="1"/>
  <c r="GW85" i="7" s="1"/>
  <c r="GX85" i="7" s="1"/>
  <c r="GY85" i="7" s="1"/>
  <c r="GZ85" i="7" s="1"/>
  <c r="HA85" i="7" s="1"/>
  <c r="HB85" i="7" s="1"/>
  <c r="HC85" i="7" s="1"/>
  <c r="HD85" i="7" s="1"/>
  <c r="HE85" i="7" s="1"/>
  <c r="HF85" i="7" s="1"/>
  <c r="HG85" i="7" s="1"/>
  <c r="HH85" i="7" s="1"/>
  <c r="HI85" i="7" s="1"/>
  <c r="HJ85" i="7" s="1"/>
  <c r="HK85" i="7" s="1"/>
  <c r="HL85" i="7" s="1"/>
  <c r="HM85" i="7" s="1"/>
  <c r="HN85" i="7" s="1"/>
  <c r="HO85" i="7" s="1"/>
  <c r="DR85" i="7"/>
  <c r="DQ85" i="7" s="1"/>
  <c r="DP85" i="7" s="1"/>
  <c r="DO85" i="7" s="1"/>
  <c r="DN85" i="7" s="1"/>
  <c r="DM85" i="7" s="1"/>
  <c r="DL85" i="7" s="1"/>
  <c r="DK85" i="7" s="1"/>
  <c r="DJ85" i="7" s="1"/>
  <c r="DI85" i="7" s="1"/>
  <c r="DH85" i="7" s="1"/>
  <c r="DG85" i="7" s="1"/>
  <c r="DF85" i="7" s="1"/>
  <c r="DE85" i="7" s="1"/>
  <c r="DD85" i="7" s="1"/>
  <c r="DC85" i="7" s="1"/>
  <c r="DB85" i="7" s="1"/>
  <c r="DA85" i="7" s="1"/>
  <c r="CZ85" i="7" s="1"/>
  <c r="CY85" i="7" s="1"/>
  <c r="CX85" i="7" s="1"/>
  <c r="CW85" i="7" s="1"/>
  <c r="CV85" i="7" s="1"/>
  <c r="CU85" i="7" s="1"/>
  <c r="CT85" i="7" s="1"/>
  <c r="CS85" i="7" s="1"/>
  <c r="CR85" i="7" s="1"/>
  <c r="CQ85" i="7" s="1"/>
  <c r="CP85" i="7" s="1"/>
  <c r="CO85" i="7" s="1"/>
  <c r="CN85" i="7" s="1"/>
  <c r="CM85" i="7" s="1"/>
  <c r="CL85" i="7" s="1"/>
  <c r="CK85" i="7" s="1"/>
  <c r="CJ85" i="7" s="1"/>
  <c r="CI85" i="7" s="1"/>
  <c r="CH85" i="7" s="1"/>
  <c r="CG85" i="7" s="1"/>
  <c r="CF85" i="7" s="1"/>
  <c r="CE85" i="7" s="1"/>
  <c r="CD85" i="7" s="1"/>
  <c r="CC85" i="7" s="1"/>
  <c r="CB85" i="7" s="1"/>
  <c r="CA85" i="7" s="1"/>
  <c r="BZ85" i="7" s="1"/>
  <c r="BY85" i="7" s="1"/>
  <c r="BX85" i="7" s="1"/>
  <c r="BW85" i="7" s="1"/>
  <c r="BV85" i="7" s="1"/>
  <c r="BU85" i="7" s="1"/>
  <c r="BT85" i="7" s="1"/>
  <c r="BS85" i="7" s="1"/>
  <c r="BR85" i="7" s="1"/>
  <c r="BQ85" i="7" s="1"/>
  <c r="BP85" i="7" s="1"/>
  <c r="BO85" i="7" s="1"/>
  <c r="BN85" i="7" s="1"/>
  <c r="BM85" i="7" s="1"/>
  <c r="BL85" i="7" s="1"/>
  <c r="BK85" i="7" s="1"/>
  <c r="BJ85" i="7" s="1"/>
  <c r="BI85" i="7" s="1"/>
  <c r="BH85" i="7" s="1"/>
  <c r="BG85" i="7" s="1"/>
  <c r="BF85" i="7" s="1"/>
  <c r="BE85" i="7" s="1"/>
  <c r="BD85" i="7" s="1"/>
  <c r="BC85" i="7" s="1"/>
  <c r="BB85" i="7" s="1"/>
  <c r="BA85" i="7" s="1"/>
  <c r="AZ85" i="7" s="1"/>
  <c r="AY85" i="7" s="1"/>
  <c r="AX85" i="7" s="1"/>
  <c r="AW85" i="7" s="1"/>
  <c r="AV85" i="7" s="1"/>
  <c r="AU85" i="7" s="1"/>
  <c r="AT85" i="7" s="1"/>
  <c r="AS85" i="7" s="1"/>
  <c r="AR85" i="7" s="1"/>
  <c r="AQ85" i="7" s="1"/>
  <c r="AP85" i="7" s="1"/>
  <c r="AO85" i="7" s="1"/>
  <c r="AN85" i="7" s="1"/>
  <c r="AM85" i="7" s="1"/>
  <c r="AL85" i="7" s="1"/>
  <c r="AK85" i="7" s="1"/>
  <c r="AJ85" i="7" s="1"/>
  <c r="AI85" i="7" s="1"/>
  <c r="AH85" i="7" s="1"/>
  <c r="AG85" i="7" s="1"/>
  <c r="AF85" i="7" s="1"/>
  <c r="AE85" i="7" s="1"/>
  <c r="AD85" i="7" s="1"/>
  <c r="AC85" i="7" s="1"/>
  <c r="AB85" i="7" s="1"/>
  <c r="AA85" i="7" s="1"/>
  <c r="Z85" i="7" s="1"/>
  <c r="Y85" i="7" s="1"/>
  <c r="X85" i="7" s="1"/>
  <c r="W85" i="7" s="1"/>
  <c r="DR79" i="7"/>
  <c r="DQ79" i="7"/>
  <c r="DP79" i="7" s="1"/>
  <c r="DO79" i="7" s="1"/>
  <c r="DN79" i="7" s="1"/>
  <c r="DM79" i="7" s="1"/>
  <c r="DL79" i="7"/>
  <c r="DK79" i="7" s="1"/>
  <c r="DJ79" i="7" s="1"/>
  <c r="DI79" i="7" s="1"/>
  <c r="DH79" i="7" s="1"/>
  <c r="DG79" i="7" s="1"/>
  <c r="DF79" i="7" s="1"/>
  <c r="DE79" i="7" s="1"/>
  <c r="DD79" i="7" s="1"/>
  <c r="DC79" i="7" s="1"/>
  <c r="DB79" i="7" s="1"/>
  <c r="DA79" i="7" s="1"/>
  <c r="CZ79" i="7" s="1"/>
  <c r="CY79" i="7" s="1"/>
  <c r="CX79" i="7" s="1"/>
  <c r="CW79" i="7" s="1"/>
  <c r="CV79" i="7" s="1"/>
  <c r="CU79" i="7" s="1"/>
  <c r="CT79" i="7" s="1"/>
  <c r="CS79" i="7" s="1"/>
  <c r="CR79" i="7" s="1"/>
  <c r="CQ79" i="7" s="1"/>
  <c r="CP79" i="7" s="1"/>
  <c r="CO79" i="7" s="1"/>
  <c r="CN79" i="7" s="1"/>
  <c r="CM79" i="7" s="1"/>
  <c r="CL79" i="7" s="1"/>
  <c r="CK79" i="7" s="1"/>
  <c r="CJ79" i="7" s="1"/>
  <c r="CI79" i="7" s="1"/>
  <c r="CH79" i="7" s="1"/>
  <c r="CG79" i="7" s="1"/>
  <c r="CF79" i="7" s="1"/>
  <c r="CE79" i="7" s="1"/>
  <c r="CD79" i="7" s="1"/>
  <c r="CC79" i="7" s="1"/>
  <c r="CB79" i="7" s="1"/>
  <c r="CA79" i="7" s="1"/>
  <c r="BZ79" i="7" s="1"/>
  <c r="BY79" i="7" s="1"/>
  <c r="BX79" i="7" s="1"/>
  <c r="BW79" i="7" s="1"/>
  <c r="BV79" i="7" s="1"/>
  <c r="BU79" i="7" s="1"/>
  <c r="BT79" i="7" s="1"/>
  <c r="BS79" i="7" s="1"/>
  <c r="BR79" i="7" s="1"/>
  <c r="BQ79" i="7" s="1"/>
  <c r="BP79" i="7" s="1"/>
  <c r="BO79" i="7" s="1"/>
  <c r="BN79" i="7" s="1"/>
  <c r="BM79" i="7" s="1"/>
  <c r="BL79" i="7" s="1"/>
  <c r="BK79" i="7" s="1"/>
  <c r="BJ79" i="7" s="1"/>
  <c r="BI79" i="7" s="1"/>
  <c r="BH79" i="7" s="1"/>
  <c r="BG79" i="7" s="1"/>
  <c r="BF79" i="7" s="1"/>
  <c r="BE79" i="7" s="1"/>
  <c r="BD79" i="7" s="1"/>
  <c r="BC79" i="7" s="1"/>
  <c r="BB79" i="7" s="1"/>
  <c r="BA79" i="7" s="1"/>
  <c r="AZ79" i="7" s="1"/>
  <c r="AY79" i="7" s="1"/>
  <c r="AX79" i="7" s="1"/>
  <c r="AW79" i="7" s="1"/>
  <c r="AV79" i="7" s="1"/>
  <c r="AU79" i="7" s="1"/>
  <c r="AT79" i="7" s="1"/>
  <c r="AS79" i="7" s="1"/>
  <c r="AR79" i="7" s="1"/>
  <c r="AQ79" i="7" s="1"/>
  <c r="AP79" i="7" s="1"/>
  <c r="AO79" i="7" s="1"/>
  <c r="AN79" i="7" s="1"/>
  <c r="AM79" i="7" s="1"/>
  <c r="AL79" i="7" s="1"/>
  <c r="AK79" i="7" s="1"/>
  <c r="AJ79" i="7" s="1"/>
  <c r="AI79" i="7" s="1"/>
  <c r="AH79" i="7" s="1"/>
  <c r="AG79" i="7" s="1"/>
  <c r="AF79" i="7" s="1"/>
  <c r="AE79" i="7" s="1"/>
  <c r="AD79" i="7" s="1"/>
  <c r="AC79" i="7" s="1"/>
  <c r="AB79" i="7" s="1"/>
  <c r="AA79" i="7" s="1"/>
  <c r="Z79" i="7" s="1"/>
  <c r="Y79" i="7" s="1"/>
  <c r="X79" i="7" s="1"/>
  <c r="W79" i="7" s="1"/>
  <c r="DV81" i="7"/>
  <c r="DW81" i="7" s="1"/>
  <c r="DX81" i="7" s="1"/>
  <c r="DY81" i="7" s="1"/>
  <c r="DZ81" i="7" s="1"/>
  <c r="EE82" i="7"/>
  <c r="EF82" i="7" s="1"/>
  <c r="EG82" i="7" s="1"/>
  <c r="EH82" i="7" s="1"/>
  <c r="EI82" i="7" s="1"/>
  <c r="EJ82" i="7" s="1"/>
  <c r="EK82" i="7" s="1"/>
  <c r="EL82" i="7" s="1"/>
  <c r="EM82" i="7" s="1"/>
  <c r="EN82" i="7" s="1"/>
  <c r="EO82" i="7" s="1"/>
  <c r="EP82" i="7" s="1"/>
  <c r="EQ82" i="7" s="1"/>
  <c r="ER82" i="7" s="1"/>
  <c r="ES82" i="7" s="1"/>
  <c r="ET82" i="7" s="1"/>
  <c r="EU82" i="7" s="1"/>
  <c r="EV82" i="7" s="1"/>
  <c r="EW82" i="7" s="1"/>
  <c r="EX82" i="7" s="1"/>
  <c r="EY82" i="7" s="1"/>
  <c r="EZ82" i="7" s="1"/>
  <c r="FA82" i="7" s="1"/>
  <c r="FB82" i="7" s="1"/>
  <c r="FC82" i="7" s="1"/>
  <c r="FD82" i="7" s="1"/>
  <c r="FE82" i="7" s="1"/>
  <c r="FF82" i="7" s="1"/>
  <c r="FG82" i="7" s="1"/>
  <c r="FH82" i="7" s="1"/>
  <c r="FI82" i="7" s="1"/>
  <c r="FJ82" i="7" s="1"/>
  <c r="FK82" i="7" s="1"/>
  <c r="FL82" i="7" s="1"/>
  <c r="FM82" i="7" s="1"/>
  <c r="FN82" i="7" s="1"/>
  <c r="FO82" i="7" s="1"/>
  <c r="FP82" i="7" s="1"/>
  <c r="FQ82" i="7" s="1"/>
  <c r="FR82" i="7" s="1"/>
  <c r="FS82" i="7" s="1"/>
  <c r="FT82" i="7" s="1"/>
  <c r="FU82" i="7" s="1"/>
  <c r="FV82" i="7" s="1"/>
  <c r="FW82" i="7" s="1"/>
  <c r="FX82" i="7" s="1"/>
  <c r="FY82" i="7" s="1"/>
  <c r="FZ82" i="7" s="1"/>
  <c r="GA82" i="7" s="1"/>
  <c r="GB82" i="7" s="1"/>
  <c r="GC82" i="7" s="1"/>
  <c r="GD82" i="7" s="1"/>
  <c r="GE82" i="7" s="1"/>
  <c r="GF82" i="7" s="1"/>
  <c r="GG82" i="7" s="1"/>
  <c r="GH82" i="7" s="1"/>
  <c r="GI82" i="7" s="1"/>
  <c r="GJ82" i="7" s="1"/>
  <c r="GK82" i="7" s="1"/>
  <c r="GL82" i="7" s="1"/>
  <c r="GM82" i="7" s="1"/>
  <c r="GN82" i="7" s="1"/>
  <c r="GO82" i="7" s="1"/>
  <c r="GP82" i="7" s="1"/>
  <c r="GQ82" i="7" s="1"/>
  <c r="GR82" i="7" s="1"/>
  <c r="GS82" i="7" s="1"/>
  <c r="GT82" i="7" s="1"/>
  <c r="GU82" i="7" s="1"/>
  <c r="GV82" i="7" s="1"/>
  <c r="GW82" i="7" s="1"/>
  <c r="GX82" i="7" s="1"/>
  <c r="GY82" i="7" s="1"/>
  <c r="GZ82" i="7" s="1"/>
  <c r="HA82" i="7" s="1"/>
  <c r="HB82" i="7" s="1"/>
  <c r="HC82" i="7" s="1"/>
  <c r="HD82" i="7" s="1"/>
  <c r="HE82" i="7" s="1"/>
  <c r="HF82" i="7" s="1"/>
  <c r="HG82" i="7" s="1"/>
  <c r="HH82" i="7" s="1"/>
  <c r="HI82" i="7" s="1"/>
  <c r="HJ82" i="7" s="1"/>
  <c r="HK82" i="7" s="1"/>
  <c r="HL82" i="7" s="1"/>
  <c r="HM82" i="7" s="1"/>
  <c r="HN82" i="7" s="1"/>
  <c r="HO82" i="7" s="1"/>
  <c r="DS82" i="7"/>
  <c r="DT82" i="7" s="1"/>
  <c r="DU82" i="7" s="1"/>
  <c r="DV82" i="7" s="1"/>
  <c r="DW82" i="7" s="1"/>
  <c r="DX82" i="7" s="1"/>
  <c r="DY82" i="7" s="1"/>
  <c r="DZ82" i="7" s="1"/>
  <c r="EA82" i="7" s="1"/>
  <c r="EB82" i="7" s="1"/>
  <c r="EC82" i="7" s="1"/>
  <c r="ED82" i="7" s="1"/>
  <c r="DS83" i="7"/>
  <c r="EA81" i="7"/>
  <c r="EB81" i="7" s="1"/>
  <c r="EC81" i="7" s="1"/>
  <c r="ED81" i="7" s="1"/>
  <c r="EE81" i="7" s="1"/>
  <c r="EF81" i="7" s="1"/>
  <c r="EG81" i="7" s="1"/>
  <c r="EH81" i="7" s="1"/>
  <c r="EI81" i="7" s="1"/>
  <c r="EJ81" i="7" s="1"/>
  <c r="EK81" i="7" s="1"/>
  <c r="EL81" i="7" s="1"/>
  <c r="EM81" i="7" s="1"/>
  <c r="EN81" i="7" s="1"/>
  <c r="EO81" i="7" s="1"/>
  <c r="EP81" i="7" s="1"/>
  <c r="EQ81" i="7" s="1"/>
  <c r="ER81" i="7" s="1"/>
  <c r="ES81" i="7" s="1"/>
  <c r="ET81" i="7" s="1"/>
  <c r="EU81" i="7" s="1"/>
  <c r="EV81" i="7" s="1"/>
  <c r="EW81" i="7" s="1"/>
  <c r="EX81" i="7" s="1"/>
  <c r="EY81" i="7" s="1"/>
  <c r="EZ81" i="7" s="1"/>
  <c r="FA81" i="7" s="1"/>
  <c r="FB81" i="7" s="1"/>
  <c r="FC81" i="7" s="1"/>
  <c r="FD81" i="7" s="1"/>
  <c r="FE81" i="7" s="1"/>
  <c r="FF81" i="7" s="1"/>
  <c r="FG81" i="7" s="1"/>
  <c r="FH81" i="7" s="1"/>
  <c r="FI81" i="7" s="1"/>
  <c r="FJ81" i="7" s="1"/>
  <c r="FK81" i="7" s="1"/>
  <c r="FL81" i="7" s="1"/>
  <c r="FM81" i="7" s="1"/>
  <c r="FN81" i="7" s="1"/>
  <c r="FO81" i="7" s="1"/>
  <c r="FP81" i="7" s="1"/>
  <c r="FQ81" i="7" s="1"/>
  <c r="FR81" i="7" s="1"/>
  <c r="FS81" i="7" s="1"/>
  <c r="FT81" i="7" s="1"/>
  <c r="FU81" i="7" s="1"/>
  <c r="FV81" i="7" s="1"/>
  <c r="FW81" i="7" s="1"/>
  <c r="FX81" i="7" s="1"/>
  <c r="FY81" i="7" s="1"/>
  <c r="FZ81" i="7" s="1"/>
  <c r="GA81" i="7" s="1"/>
  <c r="GB81" i="7" s="1"/>
  <c r="GC81" i="7" s="1"/>
  <c r="GD81" i="7" s="1"/>
  <c r="GE81" i="7" s="1"/>
  <c r="GF81" i="7" s="1"/>
  <c r="GG81" i="7" s="1"/>
  <c r="GH81" i="7" s="1"/>
  <c r="GI81" i="7" s="1"/>
  <c r="GJ81" i="7" s="1"/>
  <c r="GK81" i="7" s="1"/>
  <c r="GL81" i="7" s="1"/>
  <c r="GM81" i="7" s="1"/>
  <c r="GN81" i="7" s="1"/>
  <c r="GO81" i="7" s="1"/>
  <c r="GP81" i="7" s="1"/>
  <c r="GQ81" i="7" s="1"/>
  <c r="GR81" i="7" s="1"/>
  <c r="GS81" i="7" s="1"/>
  <c r="GT81" i="7" s="1"/>
  <c r="GU81" i="7" s="1"/>
  <c r="GV81" i="7" s="1"/>
  <c r="GW81" i="7" s="1"/>
  <c r="GX81" i="7" s="1"/>
  <c r="GY81" i="7" s="1"/>
  <c r="GZ81" i="7" s="1"/>
  <c r="HA81" i="7" s="1"/>
  <c r="HB81" i="7" s="1"/>
  <c r="HC81" i="7" s="1"/>
  <c r="HD81" i="7" s="1"/>
  <c r="HE81" i="7" s="1"/>
  <c r="HF81" i="7" s="1"/>
  <c r="HG81" i="7" s="1"/>
  <c r="HH81" i="7" s="1"/>
  <c r="HI81" i="7" s="1"/>
  <c r="HJ81" i="7" s="1"/>
  <c r="HK81" i="7" s="1"/>
  <c r="HL81" i="7" s="1"/>
  <c r="HM81" i="7" s="1"/>
  <c r="HN81" i="7" s="1"/>
  <c r="HO81" i="7" s="1"/>
  <c r="DP81" i="7"/>
  <c r="DO81" i="7" s="1"/>
  <c r="DN81" i="7" s="1"/>
  <c r="DM81" i="7" s="1"/>
  <c r="DL81" i="7" s="1"/>
  <c r="DK81" i="7" s="1"/>
  <c r="DJ81" i="7" s="1"/>
  <c r="DI81" i="7" s="1"/>
  <c r="DH81" i="7" s="1"/>
  <c r="DG81" i="7" s="1"/>
  <c r="DF81" i="7" s="1"/>
  <c r="DE81" i="7" s="1"/>
  <c r="DD81" i="7" s="1"/>
  <c r="DC81" i="7" s="1"/>
  <c r="DB81" i="7" s="1"/>
  <c r="DA81" i="7" s="1"/>
  <c r="CZ81" i="7" s="1"/>
  <c r="CY81" i="7" s="1"/>
  <c r="CX81" i="7" s="1"/>
  <c r="CW81" i="7" s="1"/>
  <c r="CV81" i="7" s="1"/>
  <c r="CU81" i="7" s="1"/>
  <c r="CT81" i="7" s="1"/>
  <c r="CS81" i="7" s="1"/>
  <c r="CR81" i="7" s="1"/>
  <c r="CQ81" i="7" s="1"/>
  <c r="CP81" i="7" s="1"/>
  <c r="CO81" i="7" s="1"/>
  <c r="CN81" i="7" s="1"/>
  <c r="CM81" i="7" s="1"/>
  <c r="CL81" i="7" s="1"/>
  <c r="CK81" i="7" s="1"/>
  <c r="CJ81" i="7" s="1"/>
  <c r="CI81" i="7" s="1"/>
  <c r="CH81" i="7" s="1"/>
  <c r="CG81" i="7" s="1"/>
  <c r="CF81" i="7" s="1"/>
  <c r="CE81" i="7" s="1"/>
  <c r="CD81" i="7" s="1"/>
  <c r="CC81" i="7" s="1"/>
  <c r="CB81" i="7" s="1"/>
  <c r="CA81" i="7" s="1"/>
  <c r="BZ81" i="7" s="1"/>
  <c r="BY81" i="7" s="1"/>
  <c r="BX81" i="7" s="1"/>
  <c r="BW81" i="7" s="1"/>
  <c r="BV81" i="7" s="1"/>
  <c r="BU81" i="7" s="1"/>
  <c r="BT81" i="7" s="1"/>
  <c r="BS81" i="7" s="1"/>
  <c r="BR81" i="7" s="1"/>
  <c r="BQ81" i="7" s="1"/>
  <c r="BP81" i="7" s="1"/>
  <c r="BO81" i="7" s="1"/>
  <c r="BN81" i="7" s="1"/>
  <c r="BM81" i="7" s="1"/>
  <c r="BL81" i="7" s="1"/>
  <c r="BK81" i="7" s="1"/>
  <c r="BJ81" i="7" s="1"/>
  <c r="BI81" i="7" s="1"/>
  <c r="BH81" i="7" s="1"/>
  <c r="BG81" i="7" s="1"/>
  <c r="BF81" i="7" s="1"/>
  <c r="BE81" i="7" s="1"/>
  <c r="BD81" i="7" s="1"/>
  <c r="BC81" i="7" s="1"/>
  <c r="BB81" i="7" s="1"/>
  <c r="BA81" i="7" s="1"/>
  <c r="AZ81" i="7" s="1"/>
  <c r="AY81" i="7" s="1"/>
  <c r="AX81" i="7" s="1"/>
  <c r="AW81" i="7" s="1"/>
  <c r="AV81" i="7" s="1"/>
  <c r="AU81" i="7" s="1"/>
  <c r="AT81" i="7" s="1"/>
  <c r="AS81" i="7" s="1"/>
  <c r="AR81" i="7" s="1"/>
  <c r="AQ81" i="7" s="1"/>
  <c r="AP81" i="7" s="1"/>
  <c r="AO81" i="7" s="1"/>
  <c r="AN81" i="7" s="1"/>
  <c r="AM81" i="7" s="1"/>
  <c r="AL81" i="7" s="1"/>
  <c r="AK81" i="7" s="1"/>
  <c r="AJ81" i="7" s="1"/>
  <c r="AI81" i="7" s="1"/>
  <c r="AH81" i="7" s="1"/>
  <c r="AG81" i="7" s="1"/>
  <c r="AF81" i="7" s="1"/>
  <c r="AE81" i="7" s="1"/>
  <c r="AD81" i="7" s="1"/>
  <c r="AC81" i="7" s="1"/>
  <c r="AB81" i="7" s="1"/>
  <c r="AA81" i="7" s="1"/>
  <c r="Z81" i="7" s="1"/>
  <c r="Y81" i="7" s="1"/>
  <c r="X81" i="7" s="1"/>
  <c r="W81" i="7" s="1"/>
  <c r="DT84" i="7"/>
  <c r="DU84" i="7" s="1"/>
  <c r="DV84" i="7" s="1"/>
  <c r="DW84" i="7" s="1"/>
  <c r="DX84" i="7" s="1"/>
  <c r="DY84" i="7" s="1"/>
  <c r="DZ84" i="7" s="1"/>
  <c r="EA84" i="7" s="1"/>
  <c r="EB84" i="7" s="1"/>
  <c r="EC84" i="7" s="1"/>
  <c r="ED84" i="7" s="1"/>
  <c r="EE84" i="7" s="1"/>
  <c r="EF84" i="7" s="1"/>
  <c r="EG84" i="7" s="1"/>
  <c r="EH84" i="7" s="1"/>
  <c r="EI84" i="7" s="1"/>
  <c r="EJ84" i="7" s="1"/>
  <c r="EK84" i="7" s="1"/>
  <c r="EL84" i="7" s="1"/>
  <c r="EM84" i="7" s="1"/>
  <c r="EN84" i="7" s="1"/>
  <c r="EO84" i="7" s="1"/>
  <c r="EP84" i="7" s="1"/>
  <c r="EQ84" i="7" s="1"/>
  <c r="ER84" i="7" s="1"/>
  <c r="ES84" i="7" s="1"/>
  <c r="ET84" i="7" s="1"/>
  <c r="EU84" i="7" s="1"/>
  <c r="EV84" i="7" s="1"/>
  <c r="EW84" i="7" s="1"/>
  <c r="EX84" i="7" s="1"/>
  <c r="EY84" i="7" s="1"/>
  <c r="EZ84" i="7" s="1"/>
  <c r="FA84" i="7" s="1"/>
  <c r="FB84" i="7" s="1"/>
  <c r="FC84" i="7" s="1"/>
  <c r="FD84" i="7" s="1"/>
  <c r="FE84" i="7" s="1"/>
  <c r="FF84" i="7" s="1"/>
  <c r="FG84" i="7" s="1"/>
  <c r="FH84" i="7" s="1"/>
  <c r="FI84" i="7" s="1"/>
  <c r="FJ84" i="7" s="1"/>
  <c r="FK84" i="7" s="1"/>
  <c r="FL84" i="7" s="1"/>
  <c r="FM84" i="7" s="1"/>
  <c r="FN84" i="7" s="1"/>
  <c r="FO84" i="7" s="1"/>
  <c r="FP84" i="7" s="1"/>
  <c r="FQ84" i="7" s="1"/>
  <c r="FR84" i="7" s="1"/>
  <c r="FS84" i="7" s="1"/>
  <c r="FT84" i="7" s="1"/>
  <c r="FU84" i="7" s="1"/>
  <c r="FV84" i="7" s="1"/>
  <c r="FW84" i="7" s="1"/>
  <c r="FX84" i="7" s="1"/>
  <c r="FY84" i="7" s="1"/>
  <c r="FZ84" i="7" s="1"/>
  <c r="GA84" i="7" s="1"/>
  <c r="GB84" i="7" s="1"/>
  <c r="GC84" i="7" s="1"/>
  <c r="GD84" i="7" s="1"/>
  <c r="GE84" i="7" s="1"/>
  <c r="GF84" i="7" s="1"/>
  <c r="GG84" i="7" s="1"/>
  <c r="GH84" i="7" s="1"/>
  <c r="GI84" i="7" s="1"/>
  <c r="GJ84" i="7" s="1"/>
  <c r="GK84" i="7" s="1"/>
  <c r="GL84" i="7" s="1"/>
  <c r="GM84" i="7" s="1"/>
  <c r="GN84" i="7" s="1"/>
  <c r="GO84" i="7" s="1"/>
  <c r="GP84" i="7" s="1"/>
  <c r="GQ84" i="7" s="1"/>
  <c r="GR84" i="7" s="1"/>
  <c r="GS84" i="7" s="1"/>
  <c r="GT84" i="7" s="1"/>
  <c r="GU84" i="7" s="1"/>
  <c r="GV84" i="7" s="1"/>
  <c r="GW84" i="7" s="1"/>
  <c r="GX84" i="7" s="1"/>
  <c r="GY84" i="7" s="1"/>
  <c r="GZ84" i="7" s="1"/>
  <c r="HA84" i="7" s="1"/>
  <c r="HB84" i="7" s="1"/>
  <c r="HC84" i="7" s="1"/>
  <c r="HD84" i="7" s="1"/>
  <c r="HE84" i="7" s="1"/>
  <c r="HF84" i="7" s="1"/>
  <c r="HG84" i="7" s="1"/>
  <c r="HH84" i="7" s="1"/>
  <c r="HI84" i="7" s="1"/>
  <c r="HJ84" i="7" s="1"/>
  <c r="HK84" i="7" s="1"/>
  <c r="HL84" i="7" s="1"/>
  <c r="HM84" i="7" s="1"/>
  <c r="HN84" i="7" s="1"/>
  <c r="HO84" i="7" s="1"/>
  <c r="DO86" i="7"/>
  <c r="DN86" i="7" s="1"/>
  <c r="DM86" i="7" s="1"/>
  <c r="DL86" i="7" s="1"/>
  <c r="DK86" i="7" s="1"/>
  <c r="DJ86" i="7" s="1"/>
  <c r="DI86" i="7" s="1"/>
  <c r="DH86" i="7" s="1"/>
  <c r="DG86" i="7" s="1"/>
  <c r="DF86" i="7" s="1"/>
  <c r="DE86" i="7" s="1"/>
  <c r="DD86" i="7" s="1"/>
  <c r="DC86" i="7" s="1"/>
  <c r="DB86" i="7" s="1"/>
  <c r="DA86" i="7" s="1"/>
  <c r="CZ86" i="7" s="1"/>
  <c r="CY86" i="7" s="1"/>
  <c r="CX86" i="7" s="1"/>
  <c r="CW86" i="7" s="1"/>
  <c r="CV86" i="7" s="1"/>
  <c r="CU86" i="7" s="1"/>
  <c r="CT86" i="7" s="1"/>
  <c r="CS86" i="7" s="1"/>
  <c r="CR86" i="7" s="1"/>
  <c r="CQ86" i="7" s="1"/>
  <c r="CP86" i="7" s="1"/>
  <c r="CO86" i="7" s="1"/>
  <c r="CN86" i="7" s="1"/>
  <c r="CM86" i="7" s="1"/>
  <c r="CL86" i="7" s="1"/>
  <c r="CK86" i="7" s="1"/>
  <c r="CJ86" i="7" s="1"/>
  <c r="CI86" i="7" s="1"/>
  <c r="CH86" i="7" s="1"/>
  <c r="CG86" i="7" s="1"/>
  <c r="CF86" i="7" s="1"/>
  <c r="CE86" i="7" s="1"/>
  <c r="CD86" i="7" s="1"/>
  <c r="CC86" i="7" s="1"/>
  <c r="CB86" i="7" s="1"/>
  <c r="CA86" i="7" s="1"/>
  <c r="BZ86" i="7" s="1"/>
  <c r="BY86" i="7" s="1"/>
  <c r="BX86" i="7" s="1"/>
  <c r="BW86" i="7" s="1"/>
  <c r="BV86" i="7" s="1"/>
  <c r="BU86" i="7" s="1"/>
  <c r="BT86" i="7" s="1"/>
  <c r="BS86" i="7" s="1"/>
  <c r="BR86" i="7" s="1"/>
  <c r="BQ86" i="7" s="1"/>
  <c r="BP86" i="7" s="1"/>
  <c r="BO86" i="7" s="1"/>
  <c r="BN86" i="7" s="1"/>
  <c r="BM86" i="7" s="1"/>
  <c r="BL86" i="7" s="1"/>
  <c r="BK86" i="7" s="1"/>
  <c r="BJ86" i="7" s="1"/>
  <c r="BI86" i="7" s="1"/>
  <c r="BH86" i="7" s="1"/>
  <c r="BG86" i="7" s="1"/>
  <c r="BF86" i="7" s="1"/>
  <c r="BE86" i="7" s="1"/>
  <c r="BD86" i="7" s="1"/>
  <c r="BC86" i="7" s="1"/>
  <c r="BB86" i="7" s="1"/>
  <c r="BA86" i="7" s="1"/>
  <c r="AZ86" i="7" s="1"/>
  <c r="AY86" i="7" s="1"/>
  <c r="AX86" i="7" s="1"/>
  <c r="AW86" i="7" s="1"/>
  <c r="AV86" i="7" s="1"/>
  <c r="AU86" i="7" s="1"/>
  <c r="AT86" i="7" s="1"/>
  <c r="AS86" i="7" s="1"/>
  <c r="AR86" i="7" s="1"/>
  <c r="AQ86" i="7" s="1"/>
  <c r="AP86" i="7" s="1"/>
  <c r="AO86" i="7" s="1"/>
  <c r="AN86" i="7" s="1"/>
  <c r="AM86" i="7" s="1"/>
  <c r="AL86" i="7" s="1"/>
  <c r="AK86" i="7" s="1"/>
  <c r="AJ86" i="7" s="1"/>
  <c r="AI86" i="7" s="1"/>
  <c r="AH86" i="7" s="1"/>
  <c r="AG86" i="7" s="1"/>
  <c r="AF86" i="7" s="1"/>
  <c r="AE86" i="7" s="1"/>
  <c r="AD86" i="7" s="1"/>
  <c r="AC86" i="7" s="1"/>
  <c r="AB86" i="7" s="1"/>
  <c r="AA86" i="7" s="1"/>
  <c r="Z86" i="7" s="1"/>
  <c r="Y86" i="7" s="1"/>
  <c r="X86" i="7" s="1"/>
  <c r="W86" i="7" s="1"/>
  <c r="DR84" i="7"/>
  <c r="DQ84" i="7" s="1"/>
  <c r="DP84" i="7" s="1"/>
  <c r="DO84" i="7" s="1"/>
  <c r="DN84" i="7" s="1"/>
  <c r="DM84" i="7" s="1"/>
  <c r="DL84" i="7" s="1"/>
  <c r="DK84" i="7" s="1"/>
  <c r="DJ84" i="7" s="1"/>
  <c r="DI84" i="7" s="1"/>
  <c r="DH84" i="7" s="1"/>
  <c r="DG84" i="7" s="1"/>
  <c r="DF84" i="7" s="1"/>
  <c r="DE84" i="7" s="1"/>
  <c r="DD84" i="7" s="1"/>
  <c r="DC84" i="7" s="1"/>
  <c r="DB84" i="7" s="1"/>
  <c r="DA84" i="7" s="1"/>
  <c r="CZ84" i="7" s="1"/>
  <c r="CY84" i="7" s="1"/>
  <c r="CX84" i="7" s="1"/>
  <c r="CW84" i="7" s="1"/>
  <c r="CV84" i="7" s="1"/>
  <c r="CU84" i="7" s="1"/>
  <c r="CT84" i="7" s="1"/>
  <c r="CS84" i="7" s="1"/>
  <c r="CR84" i="7" s="1"/>
  <c r="CQ84" i="7" s="1"/>
  <c r="CP84" i="7" s="1"/>
  <c r="CO84" i="7" s="1"/>
  <c r="CN84" i="7" s="1"/>
  <c r="CM84" i="7" s="1"/>
  <c r="CL84" i="7" s="1"/>
  <c r="CK84" i="7" s="1"/>
  <c r="CJ84" i="7" s="1"/>
  <c r="CI84" i="7" s="1"/>
  <c r="CH84" i="7" s="1"/>
  <c r="CG84" i="7" s="1"/>
  <c r="CF84" i="7" s="1"/>
  <c r="CE84" i="7" s="1"/>
  <c r="CD84" i="7" s="1"/>
  <c r="CC84" i="7" s="1"/>
  <c r="CB84" i="7" s="1"/>
  <c r="CA84" i="7" s="1"/>
  <c r="BZ84" i="7" s="1"/>
  <c r="BY84" i="7" s="1"/>
  <c r="BX84" i="7" s="1"/>
  <c r="BW84" i="7" s="1"/>
  <c r="BV84" i="7" s="1"/>
  <c r="BU84" i="7" s="1"/>
  <c r="BT84" i="7" s="1"/>
  <c r="BS84" i="7" s="1"/>
  <c r="BR84" i="7" s="1"/>
  <c r="BQ84" i="7" s="1"/>
  <c r="BP84" i="7" s="1"/>
  <c r="BO84" i="7" s="1"/>
  <c r="BN84" i="7" s="1"/>
  <c r="BM84" i="7" s="1"/>
  <c r="BL84" i="7" s="1"/>
  <c r="BK84" i="7" s="1"/>
  <c r="BJ84" i="7" s="1"/>
  <c r="BI84" i="7" s="1"/>
  <c r="BH84" i="7" s="1"/>
  <c r="BG84" i="7" s="1"/>
  <c r="BF84" i="7" s="1"/>
  <c r="BE84" i="7" s="1"/>
  <c r="BD84" i="7" s="1"/>
  <c r="BC84" i="7" s="1"/>
  <c r="BB84" i="7" s="1"/>
  <c r="BA84" i="7" s="1"/>
  <c r="AZ84" i="7" s="1"/>
  <c r="AY84" i="7" s="1"/>
  <c r="AX84" i="7" s="1"/>
  <c r="AW84" i="7" s="1"/>
  <c r="AV84" i="7" s="1"/>
  <c r="AU84" i="7" s="1"/>
  <c r="AT84" i="7" s="1"/>
  <c r="AS84" i="7" s="1"/>
  <c r="AR84" i="7" s="1"/>
  <c r="AQ84" i="7" s="1"/>
  <c r="AP84" i="7" s="1"/>
  <c r="AO84" i="7" s="1"/>
  <c r="AN84" i="7" s="1"/>
  <c r="AM84" i="7" s="1"/>
  <c r="AL84" i="7" s="1"/>
  <c r="AK84" i="7" s="1"/>
  <c r="AJ84" i="7" s="1"/>
  <c r="AI84" i="7" s="1"/>
  <c r="AH84" i="7" s="1"/>
  <c r="AG84" i="7" s="1"/>
  <c r="AF84" i="7" s="1"/>
  <c r="AE84" i="7" s="1"/>
  <c r="AD84" i="7" s="1"/>
  <c r="AC84" i="7" s="1"/>
  <c r="AB84" i="7" s="1"/>
  <c r="AA84" i="7" s="1"/>
  <c r="Z84" i="7" s="1"/>
  <c r="Y84" i="7" s="1"/>
  <c r="X84" i="7" s="1"/>
  <c r="W84" i="7" s="1"/>
  <c r="DQ87" i="7"/>
  <c r="DP87" i="7" s="1"/>
  <c r="DO87" i="7" s="1"/>
  <c r="DN87" i="7" s="1"/>
  <c r="DM87" i="7" s="1"/>
  <c r="DL87" i="7" s="1"/>
  <c r="DK87" i="7" s="1"/>
  <c r="DJ87" i="7" s="1"/>
  <c r="DY87" i="7"/>
  <c r="DZ87" i="7" s="1"/>
  <c r="EA87" i="7" s="1"/>
  <c r="EB87" i="7" s="1"/>
  <c r="EC87" i="7" s="1"/>
  <c r="ED87" i="7" s="1"/>
  <c r="EE87" i="7" s="1"/>
  <c r="EF87" i="7" s="1"/>
  <c r="EG87" i="7" s="1"/>
  <c r="EH87" i="7" s="1"/>
  <c r="EI87" i="7" s="1"/>
  <c r="EJ87" i="7" s="1"/>
  <c r="EK87" i="7" s="1"/>
  <c r="EL87" i="7" s="1"/>
  <c r="EM87" i="7" s="1"/>
  <c r="EN87" i="7" s="1"/>
  <c r="EO87" i="7" s="1"/>
  <c r="EP87" i="7" s="1"/>
  <c r="EQ87" i="7" s="1"/>
  <c r="ER87" i="7" s="1"/>
  <c r="ES87" i="7" s="1"/>
  <c r="ET87" i="7" s="1"/>
  <c r="EU87" i="7" s="1"/>
  <c r="EV87" i="7" s="1"/>
  <c r="EW87" i="7" s="1"/>
  <c r="EX87" i="7" s="1"/>
  <c r="EY87" i="7" s="1"/>
  <c r="EZ87" i="7" s="1"/>
  <c r="FA87" i="7" s="1"/>
  <c r="FB87" i="7" s="1"/>
  <c r="FC87" i="7" s="1"/>
  <c r="FD87" i="7" s="1"/>
  <c r="FE87" i="7" s="1"/>
  <c r="FF87" i="7" s="1"/>
  <c r="FG87" i="7" s="1"/>
  <c r="FH87" i="7" s="1"/>
  <c r="FI87" i="7" s="1"/>
  <c r="FJ87" i="7" s="1"/>
  <c r="FK87" i="7" s="1"/>
  <c r="FL87" i="7" s="1"/>
  <c r="FM87" i="7" s="1"/>
  <c r="FN87" i="7" s="1"/>
  <c r="FO87" i="7" s="1"/>
  <c r="FP87" i="7" s="1"/>
  <c r="FQ87" i="7" s="1"/>
  <c r="FR87" i="7" s="1"/>
  <c r="FS87" i="7" s="1"/>
  <c r="FT87" i="7" s="1"/>
  <c r="FU87" i="7" s="1"/>
  <c r="FV87" i="7" s="1"/>
  <c r="FW87" i="7" s="1"/>
  <c r="FX87" i="7" s="1"/>
  <c r="FY87" i="7" s="1"/>
  <c r="FZ87" i="7" s="1"/>
  <c r="GA87" i="7" s="1"/>
  <c r="GB87" i="7" s="1"/>
  <c r="GC87" i="7" s="1"/>
  <c r="GD87" i="7" s="1"/>
  <c r="GE87" i="7" s="1"/>
  <c r="GF87" i="7" s="1"/>
  <c r="GG87" i="7" s="1"/>
  <c r="GH87" i="7" s="1"/>
  <c r="GI87" i="7" s="1"/>
  <c r="GJ87" i="7" s="1"/>
  <c r="GK87" i="7" s="1"/>
  <c r="GL87" i="7" s="1"/>
  <c r="GM87" i="7" s="1"/>
  <c r="GN87" i="7" s="1"/>
  <c r="GO87" i="7" s="1"/>
  <c r="GP87" i="7" s="1"/>
  <c r="GQ87" i="7" s="1"/>
  <c r="GR87" i="7" s="1"/>
  <c r="GS87" i="7" s="1"/>
  <c r="GT87" i="7" s="1"/>
  <c r="GU87" i="7" s="1"/>
  <c r="GV87" i="7" s="1"/>
  <c r="GW87" i="7" s="1"/>
  <c r="GX87" i="7" s="1"/>
  <c r="GY87" i="7" s="1"/>
  <c r="GZ87" i="7" s="1"/>
  <c r="HA87" i="7" s="1"/>
  <c r="HB87" i="7" s="1"/>
  <c r="HC87" i="7" s="1"/>
  <c r="HD87" i="7" s="1"/>
  <c r="HE87" i="7" s="1"/>
  <c r="HF87" i="7" s="1"/>
  <c r="HG87" i="7" s="1"/>
  <c r="HH87" i="7" s="1"/>
  <c r="HI87" i="7" s="1"/>
  <c r="HJ87" i="7" s="1"/>
  <c r="HK87" i="7" s="1"/>
  <c r="HL87" i="7" s="1"/>
  <c r="HM87" i="7" s="1"/>
  <c r="HN87" i="7" s="1"/>
  <c r="HO87" i="7" s="1"/>
  <c r="DW87" i="7"/>
  <c r="DX87" i="7" s="1"/>
  <c r="DV87" i="7"/>
  <c r="DU87" i="7"/>
  <c r="DI87" i="7"/>
  <c r="DH87" i="7" s="1"/>
  <c r="DG87" i="7" s="1"/>
  <c r="DF87" i="7" s="1"/>
  <c r="DE87" i="7" s="1"/>
  <c r="DD87" i="7" s="1"/>
  <c r="DC87" i="7" s="1"/>
  <c r="DB87" i="7" s="1"/>
  <c r="DA87" i="7" s="1"/>
  <c r="CZ87" i="7" s="1"/>
  <c r="CY87" i="7" s="1"/>
  <c r="CX87" i="7" s="1"/>
  <c r="CW87" i="7" s="1"/>
  <c r="CV87" i="7" s="1"/>
  <c r="CU87" i="7" s="1"/>
  <c r="CT87" i="7" s="1"/>
  <c r="CS87" i="7" s="1"/>
  <c r="CR87" i="7" s="1"/>
  <c r="CQ87" i="7" s="1"/>
  <c r="CP87" i="7" s="1"/>
  <c r="CO87" i="7" s="1"/>
  <c r="CN87" i="7" s="1"/>
  <c r="CM87" i="7" s="1"/>
  <c r="CL87" i="7" s="1"/>
  <c r="CK87" i="7" s="1"/>
  <c r="CJ87" i="7" s="1"/>
  <c r="CI87" i="7" s="1"/>
  <c r="CH87" i="7" s="1"/>
  <c r="CG87" i="7" s="1"/>
  <c r="CF87" i="7" s="1"/>
  <c r="CE87" i="7" s="1"/>
  <c r="CD87" i="7" s="1"/>
  <c r="CC87" i="7" s="1"/>
  <c r="CB87" i="7" s="1"/>
  <c r="CA87" i="7" s="1"/>
  <c r="BZ87" i="7" s="1"/>
  <c r="BY87" i="7" s="1"/>
  <c r="BX87" i="7" s="1"/>
  <c r="BW87" i="7" s="1"/>
  <c r="BV87" i="7" s="1"/>
  <c r="BU87" i="7" s="1"/>
  <c r="BT87" i="7" s="1"/>
  <c r="BS87" i="7" s="1"/>
  <c r="BR87" i="7" s="1"/>
  <c r="BQ87" i="7" s="1"/>
  <c r="BP87" i="7" s="1"/>
  <c r="BO87" i="7" s="1"/>
  <c r="BN87" i="7" s="1"/>
  <c r="BM87" i="7" s="1"/>
  <c r="BL87" i="7" s="1"/>
  <c r="BK87" i="7" s="1"/>
  <c r="BJ87" i="7" s="1"/>
  <c r="BI87" i="7" s="1"/>
  <c r="BH87" i="7" s="1"/>
  <c r="BG87" i="7" s="1"/>
  <c r="BF87" i="7" s="1"/>
  <c r="BE87" i="7" s="1"/>
  <c r="BD87" i="7" s="1"/>
  <c r="BC87" i="7" s="1"/>
  <c r="BB87" i="7" s="1"/>
  <c r="BA87" i="7" s="1"/>
  <c r="AZ87" i="7" s="1"/>
  <c r="AY87" i="7" s="1"/>
  <c r="AX87" i="7" s="1"/>
  <c r="AW87" i="7" s="1"/>
  <c r="AV87" i="7" s="1"/>
  <c r="AU87" i="7" s="1"/>
  <c r="AT87" i="7" s="1"/>
  <c r="AS87" i="7" s="1"/>
  <c r="AR87" i="7" s="1"/>
  <c r="AQ87" i="7" s="1"/>
  <c r="AP87" i="7" s="1"/>
  <c r="AO87" i="7" s="1"/>
  <c r="AN87" i="7" s="1"/>
  <c r="AM87" i="7" s="1"/>
  <c r="AL87" i="7" s="1"/>
  <c r="AK87" i="7" s="1"/>
  <c r="AJ87" i="7" s="1"/>
  <c r="AI87" i="7" s="1"/>
  <c r="AH87" i="7" s="1"/>
  <c r="AG87" i="7" s="1"/>
  <c r="AF87" i="7" s="1"/>
  <c r="AE87" i="7" s="1"/>
  <c r="AD87" i="7" s="1"/>
  <c r="AC87" i="7" s="1"/>
  <c r="AB87" i="7" s="1"/>
  <c r="AA87" i="7" s="1"/>
  <c r="Z87" i="7" s="1"/>
  <c r="Y87" i="7" s="1"/>
  <c r="X87" i="7" s="1"/>
  <c r="W87" i="7" s="1"/>
  <c r="DR89" i="7"/>
  <c r="DQ89" i="7" s="1"/>
  <c r="DP89" i="7" s="1"/>
  <c r="DO89" i="7" s="1"/>
  <c r="DN89" i="7" s="1"/>
  <c r="DM89" i="7" s="1"/>
  <c r="DL89" i="7" s="1"/>
  <c r="DK89" i="7" s="1"/>
  <c r="DJ89" i="7" s="1"/>
  <c r="DI89" i="7" s="1"/>
  <c r="DH89" i="7" s="1"/>
  <c r="DG89" i="7" s="1"/>
  <c r="DF89" i="7" s="1"/>
  <c r="DE89" i="7" s="1"/>
  <c r="DD89" i="7" s="1"/>
  <c r="DC89" i="7" s="1"/>
  <c r="DB89" i="7" s="1"/>
  <c r="DA89" i="7" s="1"/>
  <c r="CZ89" i="7" s="1"/>
  <c r="CY89" i="7" s="1"/>
  <c r="CX89" i="7" s="1"/>
  <c r="CW89" i="7" s="1"/>
  <c r="CV89" i="7" s="1"/>
  <c r="CU89" i="7" s="1"/>
  <c r="CT89" i="7" s="1"/>
  <c r="CS89" i="7" s="1"/>
  <c r="CR89" i="7" s="1"/>
  <c r="CQ89" i="7" s="1"/>
  <c r="CP89" i="7" s="1"/>
  <c r="CO89" i="7" s="1"/>
  <c r="CN89" i="7" s="1"/>
  <c r="CM89" i="7" s="1"/>
  <c r="CL89" i="7" s="1"/>
  <c r="CK89" i="7" s="1"/>
  <c r="CJ89" i="7" s="1"/>
  <c r="CI89" i="7" s="1"/>
  <c r="CH89" i="7" s="1"/>
  <c r="CG89" i="7" s="1"/>
  <c r="CF89" i="7" s="1"/>
  <c r="CE89" i="7" s="1"/>
  <c r="CD89" i="7" s="1"/>
  <c r="CC89" i="7" s="1"/>
  <c r="CB89" i="7" s="1"/>
  <c r="CA89" i="7" s="1"/>
  <c r="BZ89" i="7" s="1"/>
  <c r="BY89" i="7" s="1"/>
  <c r="BX89" i="7" s="1"/>
  <c r="BW89" i="7" s="1"/>
  <c r="BV89" i="7" s="1"/>
  <c r="BU89" i="7" s="1"/>
  <c r="BT89" i="7" s="1"/>
  <c r="BS89" i="7" s="1"/>
  <c r="BR89" i="7" s="1"/>
  <c r="BQ89" i="7" s="1"/>
  <c r="BP89" i="7" s="1"/>
  <c r="BO89" i="7" s="1"/>
  <c r="BN89" i="7" s="1"/>
  <c r="BM89" i="7" s="1"/>
  <c r="BL89" i="7" s="1"/>
  <c r="BK89" i="7" s="1"/>
  <c r="BJ89" i="7" s="1"/>
  <c r="BI89" i="7" s="1"/>
  <c r="BH89" i="7" s="1"/>
  <c r="BG89" i="7" s="1"/>
  <c r="BF89" i="7" s="1"/>
  <c r="BE89" i="7" s="1"/>
  <c r="BD89" i="7" s="1"/>
  <c r="BC89" i="7" s="1"/>
  <c r="BB89" i="7" s="1"/>
  <c r="BA89" i="7" s="1"/>
  <c r="AZ89" i="7" s="1"/>
  <c r="AY89" i="7" s="1"/>
  <c r="AX89" i="7" s="1"/>
  <c r="AW89" i="7" s="1"/>
  <c r="AV89" i="7" s="1"/>
  <c r="AU89" i="7" s="1"/>
  <c r="AT89" i="7" s="1"/>
  <c r="AS89" i="7" s="1"/>
  <c r="AR89" i="7" s="1"/>
  <c r="AQ89" i="7" s="1"/>
  <c r="AP89" i="7" s="1"/>
  <c r="AO89" i="7" s="1"/>
  <c r="AN89" i="7" s="1"/>
  <c r="AM89" i="7" s="1"/>
  <c r="AL89" i="7" s="1"/>
  <c r="AK89" i="7" s="1"/>
  <c r="AJ89" i="7" s="1"/>
  <c r="AI89" i="7" s="1"/>
  <c r="AH89" i="7" s="1"/>
  <c r="AG89" i="7" s="1"/>
  <c r="AF89" i="7" s="1"/>
  <c r="AE89" i="7" s="1"/>
  <c r="AD89" i="7" s="1"/>
  <c r="AC89" i="7" s="1"/>
  <c r="AB89" i="7" s="1"/>
  <c r="AA89" i="7" s="1"/>
  <c r="Z89" i="7" s="1"/>
  <c r="Y89" i="7" s="1"/>
  <c r="X89" i="7" s="1"/>
  <c r="W89" i="7" s="1"/>
  <c r="DS89" i="7"/>
  <c r="DT89" i="7" s="1"/>
  <c r="DU89" i="7" s="1"/>
  <c r="DV89" i="7" s="1"/>
  <c r="DW89" i="7" s="1"/>
  <c r="DX89" i="7" s="1"/>
  <c r="DY89" i="7" s="1"/>
  <c r="DZ89" i="7" s="1"/>
  <c r="EA89" i="7" s="1"/>
  <c r="EB89" i="7" s="1"/>
  <c r="EC89" i="7" s="1"/>
  <c r="ED89" i="7" s="1"/>
  <c r="EE89" i="7" s="1"/>
  <c r="EF89" i="7" s="1"/>
  <c r="EG89" i="7" s="1"/>
  <c r="EH89" i="7" s="1"/>
  <c r="EI89" i="7" s="1"/>
  <c r="EJ89" i="7" s="1"/>
  <c r="EK89" i="7" s="1"/>
  <c r="EL89" i="7" s="1"/>
  <c r="EM89" i="7" s="1"/>
  <c r="EN89" i="7" s="1"/>
  <c r="EO89" i="7" s="1"/>
  <c r="EP89" i="7" s="1"/>
  <c r="EQ89" i="7" s="1"/>
  <c r="ER89" i="7" s="1"/>
  <c r="ES89" i="7" s="1"/>
  <c r="ET89" i="7" s="1"/>
  <c r="EU89" i="7" s="1"/>
  <c r="EV89" i="7" s="1"/>
  <c r="EW89" i="7" s="1"/>
  <c r="EX89" i="7" s="1"/>
  <c r="EY89" i="7" s="1"/>
  <c r="EZ89" i="7" s="1"/>
  <c r="FA89" i="7" s="1"/>
  <c r="FB89" i="7" s="1"/>
  <c r="FC89" i="7" s="1"/>
  <c r="FD89" i="7" s="1"/>
  <c r="FE89" i="7" s="1"/>
  <c r="FF89" i="7" s="1"/>
  <c r="FG89" i="7" s="1"/>
  <c r="FH89" i="7" s="1"/>
  <c r="FI89" i="7" s="1"/>
  <c r="FJ89" i="7" s="1"/>
  <c r="FK89" i="7" s="1"/>
  <c r="FL89" i="7" s="1"/>
  <c r="FM89" i="7" s="1"/>
  <c r="FN89" i="7" s="1"/>
  <c r="FO89" i="7" s="1"/>
  <c r="FP89" i="7" s="1"/>
  <c r="FQ89" i="7" s="1"/>
  <c r="FR89" i="7" s="1"/>
  <c r="FS89" i="7" s="1"/>
  <c r="FT89" i="7" s="1"/>
  <c r="FU89" i="7" s="1"/>
  <c r="FV89" i="7" s="1"/>
  <c r="FW89" i="7" s="1"/>
  <c r="FX89" i="7" s="1"/>
  <c r="FY89" i="7" s="1"/>
  <c r="FZ89" i="7" s="1"/>
  <c r="GA89" i="7" s="1"/>
  <c r="GB89" i="7" s="1"/>
  <c r="GC89" i="7" s="1"/>
  <c r="GD89" i="7" s="1"/>
  <c r="GE89" i="7" s="1"/>
  <c r="GF89" i="7" s="1"/>
  <c r="GG89" i="7" s="1"/>
  <c r="GH89" i="7" s="1"/>
  <c r="GI89" i="7" s="1"/>
  <c r="GJ89" i="7" s="1"/>
  <c r="GK89" i="7" s="1"/>
  <c r="GL89" i="7" s="1"/>
  <c r="GM89" i="7" s="1"/>
  <c r="GN89" i="7" s="1"/>
  <c r="GO89" i="7" s="1"/>
  <c r="GP89" i="7" s="1"/>
  <c r="GQ89" i="7" s="1"/>
  <c r="GR89" i="7" s="1"/>
  <c r="GS89" i="7" s="1"/>
  <c r="GT89" i="7" s="1"/>
  <c r="GU89" i="7" s="1"/>
  <c r="GV89" i="7" s="1"/>
  <c r="GW89" i="7" s="1"/>
  <c r="GX89" i="7" s="1"/>
  <c r="GY89" i="7" s="1"/>
  <c r="GZ89" i="7" s="1"/>
  <c r="HA89" i="7" s="1"/>
  <c r="HB89" i="7" s="1"/>
  <c r="HC89" i="7" s="1"/>
  <c r="HD89" i="7" s="1"/>
  <c r="HE89" i="7" s="1"/>
  <c r="HF89" i="7" s="1"/>
  <c r="HG89" i="7" s="1"/>
  <c r="HH89" i="7" s="1"/>
  <c r="HI89" i="7" s="1"/>
  <c r="HJ89" i="7" s="1"/>
  <c r="HK89" i="7" s="1"/>
  <c r="HL89" i="7" s="1"/>
  <c r="HM89" i="7" s="1"/>
  <c r="HN89" i="7" s="1"/>
  <c r="HO89" i="7" s="1"/>
  <c r="DS95" i="7"/>
  <c r="DQ88" i="7"/>
  <c r="DP88" i="7" s="1"/>
  <c r="DO88" i="7" s="1"/>
  <c r="DN88" i="7" s="1"/>
  <c r="DM88" i="7" s="1"/>
  <c r="DL88" i="7" s="1"/>
  <c r="DK88" i="7" s="1"/>
  <c r="DJ88" i="7" s="1"/>
  <c r="DI88" i="7" s="1"/>
  <c r="DH88" i="7" s="1"/>
  <c r="DG88" i="7" s="1"/>
  <c r="DF88" i="7" s="1"/>
  <c r="DE88" i="7" s="1"/>
  <c r="DD88" i="7" s="1"/>
  <c r="DC88" i="7" s="1"/>
  <c r="DB88" i="7" s="1"/>
  <c r="DA88" i="7" s="1"/>
  <c r="CZ88" i="7" s="1"/>
  <c r="CY88" i="7" s="1"/>
  <c r="CX88" i="7" s="1"/>
  <c r="CW88" i="7" s="1"/>
  <c r="CV88" i="7" s="1"/>
  <c r="CU88" i="7" s="1"/>
  <c r="CT88" i="7" s="1"/>
  <c r="CS88" i="7" s="1"/>
  <c r="CR88" i="7" s="1"/>
  <c r="CQ88" i="7" s="1"/>
  <c r="CP88" i="7" s="1"/>
  <c r="CO88" i="7" s="1"/>
  <c r="CN88" i="7" s="1"/>
  <c r="CM88" i="7" s="1"/>
  <c r="CL88" i="7" s="1"/>
  <c r="CK88" i="7" s="1"/>
  <c r="CJ88" i="7" s="1"/>
  <c r="CI88" i="7" s="1"/>
  <c r="CH88" i="7" s="1"/>
  <c r="CG88" i="7" s="1"/>
  <c r="CF88" i="7" s="1"/>
  <c r="CE88" i="7" s="1"/>
  <c r="CD88" i="7" s="1"/>
  <c r="CC88" i="7" s="1"/>
  <c r="CB88" i="7" s="1"/>
  <c r="CA88" i="7" s="1"/>
  <c r="BZ88" i="7" s="1"/>
  <c r="BY88" i="7" s="1"/>
  <c r="BX88" i="7" s="1"/>
  <c r="BW88" i="7" s="1"/>
  <c r="BV88" i="7" s="1"/>
  <c r="BU88" i="7" s="1"/>
  <c r="BT88" i="7" s="1"/>
  <c r="BS88" i="7" s="1"/>
  <c r="BR88" i="7" s="1"/>
  <c r="BQ88" i="7" s="1"/>
  <c r="BP88" i="7" s="1"/>
  <c r="BO88" i="7" s="1"/>
  <c r="BN88" i="7" s="1"/>
  <c r="BM88" i="7" s="1"/>
  <c r="BL88" i="7" s="1"/>
  <c r="BK88" i="7" s="1"/>
  <c r="BJ88" i="7" s="1"/>
  <c r="BI88" i="7" s="1"/>
  <c r="BH88" i="7" s="1"/>
  <c r="BG88" i="7" s="1"/>
  <c r="BF88" i="7" s="1"/>
  <c r="BE88" i="7" s="1"/>
  <c r="BD88" i="7" s="1"/>
  <c r="BC88" i="7" s="1"/>
  <c r="BB88" i="7" s="1"/>
  <c r="BA88" i="7" s="1"/>
  <c r="AZ88" i="7" s="1"/>
  <c r="AY88" i="7" s="1"/>
  <c r="AX88" i="7" s="1"/>
  <c r="AW88" i="7" s="1"/>
  <c r="AV88" i="7" s="1"/>
  <c r="AU88" i="7" s="1"/>
  <c r="AT88" i="7" s="1"/>
  <c r="AS88" i="7" s="1"/>
  <c r="AR88" i="7" s="1"/>
  <c r="AQ88" i="7" s="1"/>
  <c r="AP88" i="7" s="1"/>
  <c r="AO88" i="7" s="1"/>
  <c r="AN88" i="7" s="1"/>
  <c r="AM88" i="7" s="1"/>
  <c r="AL88" i="7" s="1"/>
  <c r="AK88" i="7" s="1"/>
  <c r="AJ88" i="7" s="1"/>
  <c r="AI88" i="7" s="1"/>
  <c r="AH88" i="7" s="1"/>
  <c r="AG88" i="7" s="1"/>
  <c r="AF88" i="7" s="1"/>
  <c r="AE88" i="7" s="1"/>
  <c r="AD88" i="7" s="1"/>
  <c r="AC88" i="7" s="1"/>
  <c r="AB88" i="7" s="1"/>
  <c r="AA88" i="7" s="1"/>
  <c r="Z88" i="7" s="1"/>
  <c r="Y88" i="7" s="1"/>
  <c r="X88" i="7" s="1"/>
  <c r="W88" i="7" s="1"/>
  <c r="DR88" i="7"/>
  <c r="DP90" i="7"/>
  <c r="DO90" i="7" s="1"/>
  <c r="DN90" i="7" s="1"/>
  <c r="DM90" i="7" s="1"/>
  <c r="DL90" i="7" s="1"/>
  <c r="DK90" i="7" s="1"/>
  <c r="DJ90" i="7" s="1"/>
  <c r="DI90" i="7" s="1"/>
  <c r="DH90" i="7" s="1"/>
  <c r="DG90" i="7" s="1"/>
  <c r="DF90" i="7" s="1"/>
  <c r="DE90" i="7" s="1"/>
  <c r="DD90" i="7" s="1"/>
  <c r="DC90" i="7" s="1"/>
  <c r="DB90" i="7" s="1"/>
  <c r="DA90" i="7" s="1"/>
  <c r="CZ90" i="7" s="1"/>
  <c r="CY90" i="7" s="1"/>
  <c r="CX90" i="7" s="1"/>
  <c r="CW90" i="7" s="1"/>
  <c r="CV90" i="7" s="1"/>
  <c r="CU90" i="7" s="1"/>
  <c r="CT90" i="7" s="1"/>
  <c r="CS90" i="7" s="1"/>
  <c r="CR90" i="7" s="1"/>
  <c r="CQ90" i="7" s="1"/>
  <c r="CP90" i="7" s="1"/>
  <c r="CO90" i="7" s="1"/>
  <c r="CN90" i="7" s="1"/>
  <c r="CM90" i="7" s="1"/>
  <c r="CL90" i="7" s="1"/>
  <c r="CK90" i="7" s="1"/>
  <c r="CJ90" i="7" s="1"/>
  <c r="CI90" i="7" s="1"/>
  <c r="CH90" i="7" s="1"/>
  <c r="CG90" i="7" s="1"/>
  <c r="CF90" i="7" s="1"/>
  <c r="CE90" i="7" s="1"/>
  <c r="CD90" i="7" s="1"/>
  <c r="CC90" i="7" s="1"/>
  <c r="CB90" i="7" s="1"/>
  <c r="CA90" i="7" s="1"/>
  <c r="BZ90" i="7" s="1"/>
  <c r="BY90" i="7" s="1"/>
  <c r="BX90" i="7" s="1"/>
  <c r="BW90" i="7" s="1"/>
  <c r="BV90" i="7" s="1"/>
  <c r="BU90" i="7" s="1"/>
  <c r="BT90" i="7" s="1"/>
  <c r="BS90" i="7" s="1"/>
  <c r="BR90" i="7" s="1"/>
  <c r="BQ90" i="7" s="1"/>
  <c r="BP90" i="7" s="1"/>
  <c r="BO90" i="7" s="1"/>
  <c r="BN90" i="7" s="1"/>
  <c r="BM90" i="7" s="1"/>
  <c r="BL90" i="7" s="1"/>
  <c r="BK90" i="7" s="1"/>
  <c r="BJ90" i="7" s="1"/>
  <c r="BI90" i="7" s="1"/>
  <c r="BH90" i="7" s="1"/>
  <c r="BG90" i="7" s="1"/>
  <c r="BF90" i="7" s="1"/>
  <c r="BE90" i="7" s="1"/>
  <c r="BD90" i="7" s="1"/>
  <c r="BC90" i="7" s="1"/>
  <c r="BB90" i="7" s="1"/>
  <c r="BA90" i="7" s="1"/>
  <c r="AZ90" i="7" s="1"/>
  <c r="AY90" i="7" s="1"/>
  <c r="AX90" i="7" s="1"/>
  <c r="AW90" i="7" s="1"/>
  <c r="AV90" i="7" s="1"/>
  <c r="AU90" i="7" s="1"/>
  <c r="AT90" i="7" s="1"/>
  <c r="AS90" i="7" s="1"/>
  <c r="AR90" i="7" s="1"/>
  <c r="AQ90" i="7" s="1"/>
  <c r="AP90" i="7" s="1"/>
  <c r="AO90" i="7" s="1"/>
  <c r="AN90" i="7" s="1"/>
  <c r="AM90" i="7" s="1"/>
  <c r="AL90" i="7" s="1"/>
  <c r="AK90" i="7" s="1"/>
  <c r="AJ90" i="7" s="1"/>
  <c r="AI90" i="7" s="1"/>
  <c r="AH90" i="7" s="1"/>
  <c r="AG90" i="7" s="1"/>
  <c r="AF90" i="7" s="1"/>
  <c r="AE90" i="7" s="1"/>
  <c r="AD90" i="7" s="1"/>
  <c r="AC90" i="7" s="1"/>
  <c r="AB90" i="7" s="1"/>
  <c r="AA90" i="7" s="1"/>
  <c r="Z90" i="7" s="1"/>
  <c r="Y90" i="7" s="1"/>
  <c r="X90" i="7" s="1"/>
  <c r="W90" i="7" s="1"/>
  <c r="DV88" i="7"/>
  <c r="DW88" i="7" s="1"/>
  <c r="DX88" i="7" s="1"/>
  <c r="DY88" i="7" s="1"/>
  <c r="DZ88" i="7" s="1"/>
  <c r="EA88" i="7" s="1"/>
  <c r="EB88" i="7" s="1"/>
  <c r="EC88" i="7" s="1"/>
  <c r="ED88" i="7" s="1"/>
  <c r="EE88" i="7" s="1"/>
  <c r="EF88" i="7" s="1"/>
  <c r="EG88" i="7" s="1"/>
  <c r="EH88" i="7" s="1"/>
  <c r="EI88" i="7" s="1"/>
  <c r="EJ88" i="7" s="1"/>
  <c r="EK88" i="7" s="1"/>
  <c r="EL88" i="7" s="1"/>
  <c r="EM88" i="7" s="1"/>
  <c r="EN88" i="7" s="1"/>
  <c r="EO88" i="7" s="1"/>
  <c r="EP88" i="7" s="1"/>
  <c r="EQ88" i="7" s="1"/>
  <c r="ER88" i="7" s="1"/>
  <c r="ES88" i="7" s="1"/>
  <c r="ET88" i="7" s="1"/>
  <c r="EU88" i="7" s="1"/>
  <c r="EV88" i="7" s="1"/>
  <c r="EW88" i="7" s="1"/>
  <c r="EX88" i="7" s="1"/>
  <c r="EY88" i="7" s="1"/>
  <c r="EZ88" i="7" s="1"/>
  <c r="FA88" i="7" s="1"/>
  <c r="FB88" i="7" s="1"/>
  <c r="FC88" i="7" s="1"/>
  <c r="FD88" i="7" s="1"/>
  <c r="FE88" i="7" s="1"/>
  <c r="FF88" i="7" s="1"/>
  <c r="FG88" i="7" s="1"/>
  <c r="FH88" i="7" s="1"/>
  <c r="FI88" i="7" s="1"/>
  <c r="FJ88" i="7" s="1"/>
  <c r="FK88" i="7" s="1"/>
  <c r="FL88" i="7" s="1"/>
  <c r="FM88" i="7" s="1"/>
  <c r="FN88" i="7" s="1"/>
  <c r="FO88" i="7" s="1"/>
  <c r="FP88" i="7" s="1"/>
  <c r="FQ88" i="7" s="1"/>
  <c r="FR88" i="7" s="1"/>
  <c r="FS88" i="7" s="1"/>
  <c r="FT88" i="7" s="1"/>
  <c r="FU88" i="7" s="1"/>
  <c r="FV88" i="7" s="1"/>
  <c r="FW88" i="7" s="1"/>
  <c r="FX88" i="7" s="1"/>
  <c r="FY88" i="7" s="1"/>
  <c r="FZ88" i="7" s="1"/>
  <c r="GA88" i="7" s="1"/>
  <c r="GB88" i="7" s="1"/>
  <c r="GC88" i="7" s="1"/>
  <c r="GD88" i="7" s="1"/>
  <c r="GE88" i="7" s="1"/>
  <c r="GF88" i="7" s="1"/>
  <c r="GG88" i="7" s="1"/>
  <c r="GH88" i="7" s="1"/>
  <c r="GI88" i="7" s="1"/>
  <c r="GJ88" i="7" s="1"/>
  <c r="GK88" i="7" s="1"/>
  <c r="GL88" i="7" s="1"/>
  <c r="GM88" i="7" s="1"/>
  <c r="GN88" i="7" s="1"/>
  <c r="GO88" i="7" s="1"/>
  <c r="GP88" i="7" s="1"/>
  <c r="GQ88" i="7" s="1"/>
  <c r="GR88" i="7" s="1"/>
  <c r="GS88" i="7" s="1"/>
  <c r="GT88" i="7" s="1"/>
  <c r="GU88" i="7" s="1"/>
  <c r="GV88" i="7" s="1"/>
  <c r="GW88" i="7" s="1"/>
  <c r="GX88" i="7" s="1"/>
  <c r="GY88" i="7" s="1"/>
  <c r="GZ88" i="7" s="1"/>
  <c r="HA88" i="7" s="1"/>
  <c r="HB88" i="7" s="1"/>
  <c r="HC88" i="7" s="1"/>
  <c r="HD88" i="7" s="1"/>
  <c r="HE88" i="7" s="1"/>
  <c r="HF88" i="7" s="1"/>
  <c r="HG88" i="7" s="1"/>
  <c r="HH88" i="7" s="1"/>
  <c r="HI88" i="7" s="1"/>
  <c r="HJ88" i="7" s="1"/>
  <c r="HK88" i="7" s="1"/>
  <c r="HL88" i="7" s="1"/>
  <c r="HM88" i="7" s="1"/>
  <c r="HN88" i="7" s="1"/>
  <c r="HO88" i="7" s="1"/>
  <c r="DT90" i="7"/>
  <c r="DU90" i="7" s="1"/>
  <c r="DV90" i="7" s="1"/>
  <c r="DW90" i="7" s="1"/>
  <c r="DX90" i="7" s="1"/>
  <c r="DY90" i="7" s="1"/>
  <c r="DZ90" i="7" s="1"/>
  <c r="EA90" i="7" s="1"/>
  <c r="EB90" i="7" s="1"/>
  <c r="EC90" i="7" s="1"/>
  <c r="ED90" i="7" s="1"/>
  <c r="EE90" i="7" s="1"/>
  <c r="EF90" i="7" s="1"/>
  <c r="EG90" i="7" s="1"/>
  <c r="EH90" i="7" s="1"/>
  <c r="EI90" i="7" s="1"/>
  <c r="EJ90" i="7" s="1"/>
  <c r="EK90" i="7" s="1"/>
  <c r="EL90" i="7" s="1"/>
  <c r="EM90" i="7" s="1"/>
  <c r="EN90" i="7" s="1"/>
  <c r="EO90" i="7" s="1"/>
  <c r="EP90" i="7" s="1"/>
  <c r="EQ90" i="7" s="1"/>
  <c r="ER90" i="7" s="1"/>
  <c r="ES90" i="7" s="1"/>
  <c r="ET90" i="7" s="1"/>
  <c r="EU90" i="7" s="1"/>
  <c r="EV90" i="7" s="1"/>
  <c r="EW90" i="7" s="1"/>
  <c r="EX90" i="7" s="1"/>
  <c r="EY90" i="7" s="1"/>
  <c r="EZ90" i="7" s="1"/>
  <c r="FA90" i="7" s="1"/>
  <c r="FB90" i="7" s="1"/>
  <c r="FC90" i="7" s="1"/>
  <c r="FD90" i="7" s="1"/>
  <c r="FE90" i="7" s="1"/>
  <c r="FF90" i="7" s="1"/>
  <c r="FG90" i="7" s="1"/>
  <c r="FH90" i="7" s="1"/>
  <c r="FI90" i="7" s="1"/>
  <c r="FJ90" i="7" s="1"/>
  <c r="FK90" i="7" s="1"/>
  <c r="FL90" i="7" s="1"/>
  <c r="FM90" i="7" s="1"/>
  <c r="FN90" i="7" s="1"/>
  <c r="FO90" i="7" s="1"/>
  <c r="FP90" i="7" s="1"/>
  <c r="FQ90" i="7" s="1"/>
  <c r="FR90" i="7" s="1"/>
  <c r="FS90" i="7" s="1"/>
  <c r="FT90" i="7" s="1"/>
  <c r="FU90" i="7" s="1"/>
  <c r="FV90" i="7" s="1"/>
  <c r="FW90" i="7" s="1"/>
  <c r="FX90" i="7" s="1"/>
  <c r="FY90" i="7" s="1"/>
  <c r="FZ90" i="7" s="1"/>
  <c r="GA90" i="7" s="1"/>
  <c r="GB90" i="7" s="1"/>
  <c r="GC90" i="7" s="1"/>
  <c r="GD90" i="7" s="1"/>
  <c r="GE90" i="7" s="1"/>
  <c r="GF90" i="7" s="1"/>
  <c r="GG90" i="7" s="1"/>
  <c r="GH90" i="7" s="1"/>
  <c r="GI90" i="7" s="1"/>
  <c r="GJ90" i="7" s="1"/>
  <c r="GK90" i="7" s="1"/>
  <c r="GL90" i="7" s="1"/>
  <c r="GM90" i="7" s="1"/>
  <c r="GN90" i="7" s="1"/>
  <c r="GO90" i="7" s="1"/>
  <c r="GP90" i="7" s="1"/>
  <c r="GQ90" i="7" s="1"/>
  <c r="GR90" i="7" s="1"/>
  <c r="GS90" i="7" s="1"/>
  <c r="GT90" i="7" s="1"/>
  <c r="GU90" i="7" s="1"/>
  <c r="GV90" i="7" s="1"/>
  <c r="GW90" i="7" s="1"/>
  <c r="GX90" i="7" s="1"/>
  <c r="GY90" i="7" s="1"/>
  <c r="GZ90" i="7" s="1"/>
  <c r="HA90" i="7" s="1"/>
  <c r="HB90" i="7" s="1"/>
  <c r="HC90" i="7" s="1"/>
  <c r="HD90" i="7" s="1"/>
  <c r="HE90" i="7" s="1"/>
  <c r="HF90" i="7" s="1"/>
  <c r="HG90" i="7" s="1"/>
  <c r="HH90" i="7" s="1"/>
  <c r="HI90" i="7" s="1"/>
  <c r="HJ90" i="7" s="1"/>
  <c r="HK90" i="7" s="1"/>
  <c r="HL90" i="7" s="1"/>
  <c r="HM90" i="7" s="1"/>
  <c r="HN90" i="7" s="1"/>
  <c r="HO90" i="7" s="1"/>
  <c r="DS93" i="7"/>
  <c r="DT93" i="7" s="1"/>
  <c r="DU93" i="7"/>
  <c r="DV93" i="7" s="1"/>
  <c r="DW93" i="7" s="1"/>
  <c r="DX93" i="7" s="1"/>
  <c r="DY93" i="7" s="1"/>
  <c r="DZ93" i="7" s="1"/>
  <c r="EA93" i="7" s="1"/>
  <c r="EB93" i="7" s="1"/>
  <c r="EC93" i="7" s="1"/>
  <c r="ED93" i="7" s="1"/>
  <c r="EE93" i="7" s="1"/>
  <c r="EF93" i="7" s="1"/>
  <c r="EG93" i="7" s="1"/>
  <c r="EH93" i="7" s="1"/>
  <c r="EI93" i="7" s="1"/>
  <c r="EJ93" i="7" s="1"/>
  <c r="EK93" i="7" s="1"/>
  <c r="EL93" i="7" s="1"/>
  <c r="EM93" i="7" s="1"/>
  <c r="EN93" i="7" s="1"/>
  <c r="EO93" i="7" s="1"/>
  <c r="EP93" i="7" s="1"/>
  <c r="EQ93" i="7" s="1"/>
  <c r="ER93" i="7" s="1"/>
  <c r="ES93" i="7" s="1"/>
  <c r="ET93" i="7" s="1"/>
  <c r="EU93" i="7" s="1"/>
  <c r="EV93" i="7" s="1"/>
  <c r="EW93" i="7" s="1"/>
  <c r="EX93" i="7" s="1"/>
  <c r="EY93" i="7" s="1"/>
  <c r="EZ93" i="7" s="1"/>
  <c r="FA93" i="7" s="1"/>
  <c r="FB93" i="7" s="1"/>
  <c r="FC93" i="7" s="1"/>
  <c r="FD93" i="7" s="1"/>
  <c r="FE93" i="7" s="1"/>
  <c r="FF93" i="7" s="1"/>
  <c r="FG93" i="7" s="1"/>
  <c r="FH93" i="7" s="1"/>
  <c r="FI93" i="7" s="1"/>
  <c r="FJ93" i="7" s="1"/>
  <c r="FK93" i="7" s="1"/>
  <c r="FL93" i="7" s="1"/>
  <c r="FM93" i="7" s="1"/>
  <c r="FN93" i="7" s="1"/>
  <c r="FO93" i="7" s="1"/>
  <c r="FP93" i="7" s="1"/>
  <c r="FQ93" i="7" s="1"/>
  <c r="FR93" i="7" s="1"/>
  <c r="FS93" i="7" s="1"/>
  <c r="FT93" i="7" s="1"/>
  <c r="FU93" i="7" s="1"/>
  <c r="FV93" i="7" s="1"/>
  <c r="FW93" i="7" s="1"/>
  <c r="FX93" i="7" s="1"/>
  <c r="FY93" i="7" s="1"/>
  <c r="FZ93" i="7" s="1"/>
  <c r="GA93" i="7" s="1"/>
  <c r="GB93" i="7" s="1"/>
  <c r="GC93" i="7" s="1"/>
  <c r="GD93" i="7" s="1"/>
  <c r="GE93" i="7" s="1"/>
  <c r="GF93" i="7" s="1"/>
  <c r="GG93" i="7" s="1"/>
  <c r="GH93" i="7" s="1"/>
  <c r="GI93" i="7" s="1"/>
  <c r="GJ93" i="7" s="1"/>
  <c r="GK93" i="7" s="1"/>
  <c r="GL93" i="7" s="1"/>
  <c r="GM93" i="7" s="1"/>
  <c r="GN93" i="7" s="1"/>
  <c r="GO93" i="7" s="1"/>
  <c r="GP93" i="7" s="1"/>
  <c r="GQ93" i="7" s="1"/>
  <c r="GR93" i="7" s="1"/>
  <c r="GS93" i="7" s="1"/>
  <c r="GT93" i="7" s="1"/>
  <c r="GU93" i="7" s="1"/>
  <c r="GV93" i="7" s="1"/>
  <c r="GW93" i="7" s="1"/>
  <c r="GX93" i="7" s="1"/>
  <c r="GY93" i="7" s="1"/>
  <c r="GZ93" i="7" s="1"/>
  <c r="HA93" i="7" s="1"/>
  <c r="HB93" i="7" s="1"/>
  <c r="HC93" i="7" s="1"/>
  <c r="HD93" i="7" s="1"/>
  <c r="HE93" i="7" s="1"/>
  <c r="HF93" i="7" s="1"/>
  <c r="HG93" i="7" s="1"/>
  <c r="HH93" i="7" s="1"/>
  <c r="HI93" i="7" s="1"/>
  <c r="HJ93" i="7" s="1"/>
  <c r="HK93" i="7" s="1"/>
  <c r="HL93" i="7" s="1"/>
  <c r="HM93" i="7" s="1"/>
  <c r="HN93" i="7" s="1"/>
  <c r="HO93" i="7" s="1"/>
  <c r="DS92" i="7"/>
  <c r="DT92" i="7" s="1"/>
  <c r="DU92" i="7" s="1"/>
  <c r="DV92" i="7" s="1"/>
  <c r="DW92" i="7" s="1"/>
  <c r="DX92" i="7" s="1"/>
  <c r="DY92" i="7" s="1"/>
  <c r="DZ92" i="7" s="1"/>
  <c r="EA92" i="7" s="1"/>
  <c r="EB92" i="7" s="1"/>
  <c r="EC92" i="7" s="1"/>
  <c r="ED92" i="7" s="1"/>
  <c r="EE92" i="7" s="1"/>
  <c r="EF92" i="7" s="1"/>
  <c r="EG92" i="7" s="1"/>
  <c r="EH92" i="7" s="1"/>
  <c r="EI92" i="7" s="1"/>
  <c r="EJ92" i="7" s="1"/>
  <c r="EK92" i="7" s="1"/>
  <c r="EL92" i="7" s="1"/>
  <c r="EM92" i="7" s="1"/>
  <c r="EN92" i="7" s="1"/>
  <c r="EO92" i="7" s="1"/>
  <c r="EP92" i="7" s="1"/>
  <c r="EQ92" i="7" s="1"/>
  <c r="ER92" i="7" s="1"/>
  <c r="ES92" i="7" s="1"/>
  <c r="ET92" i="7" s="1"/>
  <c r="EU92" i="7" s="1"/>
  <c r="EV92" i="7" s="1"/>
  <c r="EW92" i="7" s="1"/>
  <c r="EX92" i="7" s="1"/>
  <c r="EY92" i="7" s="1"/>
  <c r="EZ92" i="7" s="1"/>
  <c r="FA92" i="7" s="1"/>
  <c r="FB92" i="7" s="1"/>
  <c r="FC92" i="7" s="1"/>
  <c r="FD92" i="7" s="1"/>
  <c r="FE92" i="7" s="1"/>
  <c r="FF92" i="7" s="1"/>
  <c r="FG92" i="7" s="1"/>
  <c r="FH92" i="7" s="1"/>
  <c r="FI92" i="7" s="1"/>
  <c r="FJ92" i="7" s="1"/>
  <c r="FK92" i="7" s="1"/>
  <c r="FL92" i="7" s="1"/>
  <c r="FM92" i="7" s="1"/>
  <c r="FN92" i="7" s="1"/>
  <c r="FO92" i="7" s="1"/>
  <c r="FP92" i="7" s="1"/>
  <c r="FQ92" i="7" s="1"/>
  <c r="FR92" i="7" s="1"/>
  <c r="FS92" i="7" s="1"/>
  <c r="FT92" i="7" s="1"/>
  <c r="FU92" i="7" s="1"/>
  <c r="FV92" i="7" s="1"/>
  <c r="FW92" i="7" s="1"/>
  <c r="FX92" i="7" s="1"/>
  <c r="FY92" i="7" s="1"/>
  <c r="FZ92" i="7" s="1"/>
  <c r="GA92" i="7" s="1"/>
  <c r="GB92" i="7" s="1"/>
  <c r="GC92" i="7" s="1"/>
  <c r="GD92" i="7" s="1"/>
  <c r="GE92" i="7" s="1"/>
  <c r="GF92" i="7" s="1"/>
  <c r="GG92" i="7" s="1"/>
  <c r="GH92" i="7" s="1"/>
  <c r="GI92" i="7" s="1"/>
  <c r="GJ92" i="7" s="1"/>
  <c r="GK92" i="7" s="1"/>
  <c r="GL92" i="7" s="1"/>
  <c r="GM92" i="7" s="1"/>
  <c r="GN92" i="7" s="1"/>
  <c r="GO92" i="7" s="1"/>
  <c r="GP92" i="7" s="1"/>
  <c r="GQ92" i="7" s="1"/>
  <c r="GR92" i="7" s="1"/>
  <c r="GS92" i="7" s="1"/>
  <c r="GT92" i="7" s="1"/>
  <c r="GU92" i="7" s="1"/>
  <c r="GV92" i="7" s="1"/>
  <c r="GW92" i="7" s="1"/>
  <c r="GX92" i="7" s="1"/>
  <c r="GY92" i="7" s="1"/>
  <c r="GZ92" i="7" s="1"/>
  <c r="HA92" i="7" s="1"/>
  <c r="HB92" i="7" s="1"/>
  <c r="HC92" i="7" s="1"/>
  <c r="HD92" i="7" s="1"/>
  <c r="HE92" i="7" s="1"/>
  <c r="HF92" i="7" s="1"/>
  <c r="HG92" i="7" s="1"/>
  <c r="HH92" i="7" s="1"/>
  <c r="HI92" i="7" s="1"/>
  <c r="HJ92" i="7" s="1"/>
  <c r="HK92" i="7" s="1"/>
  <c r="HL92" i="7" s="1"/>
  <c r="HM92" i="7" s="1"/>
  <c r="HN92" i="7" s="1"/>
  <c r="HO92" i="7" s="1"/>
  <c r="DS94" i="7"/>
  <c r="DT94" i="7" s="1"/>
  <c r="DU94" i="7" s="1"/>
  <c r="DV94" i="7" s="1"/>
  <c r="DW94" i="7" s="1"/>
  <c r="DX94" i="7" s="1"/>
  <c r="DY94" i="7" s="1"/>
  <c r="DZ94" i="7" s="1"/>
  <c r="EA94" i="7" s="1"/>
  <c r="EB94" i="7" s="1"/>
  <c r="EC94" i="7" s="1"/>
  <c r="ED94" i="7" s="1"/>
  <c r="EE94" i="7" s="1"/>
  <c r="EF94" i="7" s="1"/>
  <c r="EG94" i="7" s="1"/>
  <c r="EH94" i="7" s="1"/>
  <c r="EI94" i="7" s="1"/>
  <c r="EJ94" i="7" s="1"/>
  <c r="EK94" i="7" s="1"/>
  <c r="EL94" i="7" s="1"/>
  <c r="EM94" i="7" s="1"/>
  <c r="EN94" i="7" s="1"/>
  <c r="EO94" i="7" s="1"/>
  <c r="EP94" i="7" s="1"/>
  <c r="EQ94" i="7" s="1"/>
  <c r="ER94" i="7" s="1"/>
  <c r="ES94" i="7" s="1"/>
  <c r="ET94" i="7" s="1"/>
  <c r="EU94" i="7" s="1"/>
  <c r="EV94" i="7" s="1"/>
  <c r="EW94" i="7" s="1"/>
  <c r="EX94" i="7" s="1"/>
  <c r="EY94" i="7" s="1"/>
  <c r="EZ94" i="7" s="1"/>
  <c r="FA94" i="7" s="1"/>
  <c r="FB94" i="7" s="1"/>
  <c r="FC94" i="7" s="1"/>
  <c r="FD94" i="7" s="1"/>
  <c r="FE94" i="7" s="1"/>
  <c r="FF94" i="7" s="1"/>
  <c r="FG94" i="7" s="1"/>
  <c r="FH94" i="7" s="1"/>
  <c r="FI94" i="7" s="1"/>
  <c r="FJ94" i="7" s="1"/>
  <c r="FK94" i="7" s="1"/>
  <c r="FL94" i="7" s="1"/>
  <c r="FM94" i="7" s="1"/>
  <c r="FN94" i="7" s="1"/>
  <c r="FO94" i="7" s="1"/>
  <c r="FP94" i="7" s="1"/>
  <c r="FQ94" i="7" s="1"/>
  <c r="FR94" i="7" s="1"/>
  <c r="FS94" i="7" s="1"/>
  <c r="FT94" i="7" s="1"/>
  <c r="FU94" i="7" s="1"/>
  <c r="FV94" i="7" s="1"/>
  <c r="FW94" i="7" s="1"/>
  <c r="FX94" i="7" s="1"/>
  <c r="FY94" i="7" s="1"/>
  <c r="FZ94" i="7" s="1"/>
  <c r="GA94" i="7" s="1"/>
  <c r="GB94" i="7" s="1"/>
  <c r="GC94" i="7" s="1"/>
  <c r="GD94" i="7" s="1"/>
  <c r="GE94" i="7" s="1"/>
  <c r="GF94" i="7" s="1"/>
  <c r="GG94" i="7" s="1"/>
  <c r="GH94" i="7" s="1"/>
  <c r="GI94" i="7" s="1"/>
  <c r="GJ94" i="7" s="1"/>
  <c r="GK94" i="7" s="1"/>
  <c r="GL94" i="7" s="1"/>
  <c r="GM94" i="7" s="1"/>
  <c r="GN94" i="7" s="1"/>
  <c r="GO94" i="7" s="1"/>
  <c r="GP94" i="7" s="1"/>
  <c r="GQ94" i="7" s="1"/>
  <c r="GR94" i="7" s="1"/>
  <c r="GS94" i="7" s="1"/>
  <c r="GT94" i="7" s="1"/>
  <c r="GU94" i="7" s="1"/>
  <c r="GV94" i="7" s="1"/>
  <c r="GW94" i="7" s="1"/>
  <c r="GX94" i="7" s="1"/>
  <c r="GY94" i="7" s="1"/>
  <c r="GZ94" i="7" s="1"/>
  <c r="HA94" i="7" s="1"/>
  <c r="HB94" i="7" s="1"/>
  <c r="HC94" i="7" s="1"/>
  <c r="HD94" i="7" s="1"/>
  <c r="HE94" i="7" s="1"/>
  <c r="HF94" i="7" s="1"/>
  <c r="HG94" i="7" s="1"/>
  <c r="HH94" i="7" s="1"/>
  <c r="HI94" i="7" s="1"/>
  <c r="HJ94" i="7" s="1"/>
  <c r="HK94" i="7" s="1"/>
  <c r="HL94" i="7" s="1"/>
  <c r="HM94" i="7" s="1"/>
  <c r="HN94" i="7" s="1"/>
  <c r="HO94" i="7" s="1"/>
  <c r="DV98" i="7"/>
  <c r="DW98" i="7" s="1"/>
  <c r="DU98" i="7"/>
  <c r="DS98" i="7"/>
  <c r="DT98" i="7" s="1"/>
  <c r="DR98" i="7"/>
  <c r="DQ98" i="7" s="1"/>
  <c r="DP98" i="7"/>
  <c r="DO98" i="7" s="1"/>
  <c r="DN98" i="7" s="1"/>
  <c r="DM98" i="7" s="1"/>
  <c r="DX98" i="7"/>
  <c r="DY98" i="7" s="1"/>
  <c r="DZ98" i="7" s="1"/>
  <c r="EA98" i="7" s="1"/>
  <c r="EB98" i="7" s="1"/>
  <c r="EC98" i="7" s="1"/>
  <c r="ED98" i="7" s="1"/>
  <c r="EE98" i="7" s="1"/>
  <c r="EF98" i="7" s="1"/>
  <c r="EG98" i="7" s="1"/>
  <c r="EH98" i="7" s="1"/>
  <c r="EI98" i="7" s="1"/>
  <c r="EJ98" i="7" s="1"/>
  <c r="EK98" i="7" s="1"/>
  <c r="EL98" i="7" s="1"/>
  <c r="EM98" i="7" s="1"/>
  <c r="EN98" i="7" s="1"/>
  <c r="EO98" i="7" s="1"/>
  <c r="EP98" i="7" s="1"/>
  <c r="EQ98" i="7" s="1"/>
  <c r="ER98" i="7" s="1"/>
  <c r="ES98" i="7" s="1"/>
  <c r="ET98" i="7" s="1"/>
  <c r="EU98" i="7" s="1"/>
  <c r="EV98" i="7" s="1"/>
  <c r="EW98" i="7" s="1"/>
  <c r="EX98" i="7" s="1"/>
  <c r="EY98" i="7" s="1"/>
  <c r="EZ98" i="7" s="1"/>
  <c r="FA98" i="7" s="1"/>
  <c r="FB98" i="7" s="1"/>
  <c r="FC98" i="7" s="1"/>
  <c r="FD98" i="7" s="1"/>
  <c r="FE98" i="7" s="1"/>
  <c r="FF98" i="7" s="1"/>
  <c r="FG98" i="7" s="1"/>
  <c r="FH98" i="7" s="1"/>
  <c r="FI98" i="7" s="1"/>
  <c r="FJ98" i="7" s="1"/>
  <c r="FK98" i="7" s="1"/>
  <c r="FL98" i="7" s="1"/>
  <c r="FM98" i="7" s="1"/>
  <c r="FN98" i="7" s="1"/>
  <c r="FO98" i="7" s="1"/>
  <c r="FP98" i="7" s="1"/>
  <c r="FQ98" i="7" s="1"/>
  <c r="FR98" i="7" s="1"/>
  <c r="FS98" i="7" s="1"/>
  <c r="FT98" i="7" s="1"/>
  <c r="FU98" i="7" s="1"/>
  <c r="FV98" i="7" s="1"/>
  <c r="FW98" i="7" s="1"/>
  <c r="FX98" i="7" s="1"/>
  <c r="FY98" i="7" s="1"/>
  <c r="FZ98" i="7" s="1"/>
  <c r="GA98" i="7" s="1"/>
  <c r="GB98" i="7" s="1"/>
  <c r="GC98" i="7" s="1"/>
  <c r="GD98" i="7" s="1"/>
  <c r="GE98" i="7" s="1"/>
  <c r="GF98" i="7" s="1"/>
  <c r="GG98" i="7" s="1"/>
  <c r="GH98" i="7" s="1"/>
  <c r="GI98" i="7" s="1"/>
  <c r="GJ98" i="7" s="1"/>
  <c r="GK98" i="7" s="1"/>
  <c r="GL98" i="7" s="1"/>
  <c r="GM98" i="7" s="1"/>
  <c r="GN98" i="7" s="1"/>
  <c r="GO98" i="7" s="1"/>
  <c r="GP98" i="7" s="1"/>
  <c r="GQ98" i="7" s="1"/>
  <c r="GR98" i="7" s="1"/>
  <c r="GS98" i="7" s="1"/>
  <c r="GT98" i="7" s="1"/>
  <c r="GU98" i="7" s="1"/>
  <c r="GV98" i="7" s="1"/>
  <c r="GW98" i="7" s="1"/>
  <c r="GX98" i="7" s="1"/>
  <c r="GY98" i="7" s="1"/>
  <c r="GZ98" i="7" s="1"/>
  <c r="HA98" i="7" s="1"/>
  <c r="HB98" i="7" s="1"/>
  <c r="HC98" i="7" s="1"/>
  <c r="HD98" i="7" s="1"/>
  <c r="HE98" i="7" s="1"/>
  <c r="HF98" i="7" s="1"/>
  <c r="HG98" i="7" s="1"/>
  <c r="HH98" i="7" s="1"/>
  <c r="HI98" i="7" s="1"/>
  <c r="HJ98" i="7" s="1"/>
  <c r="HK98" i="7" s="1"/>
  <c r="HL98" i="7" s="1"/>
  <c r="HM98" i="7" s="1"/>
  <c r="HN98" i="7" s="1"/>
  <c r="HO98" i="7" s="1"/>
  <c r="DL98" i="7"/>
  <c r="DK98" i="7" s="1"/>
  <c r="DJ98" i="7" s="1"/>
  <c r="DI98" i="7" s="1"/>
  <c r="DH98" i="7" s="1"/>
  <c r="DG98" i="7" s="1"/>
  <c r="DF98" i="7" s="1"/>
  <c r="DE98" i="7" s="1"/>
  <c r="DD98" i="7" s="1"/>
  <c r="DC98" i="7" s="1"/>
  <c r="DB98" i="7" s="1"/>
  <c r="DA98" i="7" s="1"/>
  <c r="CZ98" i="7" s="1"/>
  <c r="CY98" i="7" s="1"/>
  <c r="CX98" i="7" s="1"/>
  <c r="CW98" i="7" s="1"/>
  <c r="CV98" i="7" s="1"/>
  <c r="CU98" i="7" s="1"/>
  <c r="CT98" i="7" s="1"/>
  <c r="CS98" i="7" s="1"/>
  <c r="CR98" i="7" s="1"/>
  <c r="CQ98" i="7" s="1"/>
  <c r="CP98" i="7" s="1"/>
  <c r="CO98" i="7" s="1"/>
  <c r="CN98" i="7" s="1"/>
  <c r="CM98" i="7" s="1"/>
  <c r="CL98" i="7" s="1"/>
  <c r="CK98" i="7" s="1"/>
  <c r="CJ98" i="7" s="1"/>
  <c r="CI98" i="7" s="1"/>
  <c r="CH98" i="7" s="1"/>
  <c r="CG98" i="7" s="1"/>
  <c r="CF98" i="7" s="1"/>
  <c r="CE98" i="7" s="1"/>
  <c r="CD98" i="7" s="1"/>
  <c r="CC98" i="7" s="1"/>
  <c r="CB98" i="7" s="1"/>
  <c r="CA98" i="7" s="1"/>
  <c r="BZ98" i="7" s="1"/>
  <c r="BY98" i="7" s="1"/>
  <c r="BX98" i="7" s="1"/>
  <c r="BW98" i="7" s="1"/>
  <c r="BV98" i="7" s="1"/>
  <c r="BU98" i="7" s="1"/>
  <c r="BT98" i="7" s="1"/>
  <c r="BS98" i="7" s="1"/>
  <c r="BR98" i="7" s="1"/>
  <c r="BQ98" i="7" s="1"/>
  <c r="BP98" i="7" s="1"/>
  <c r="BO98" i="7" s="1"/>
  <c r="BN98" i="7" s="1"/>
  <c r="BM98" i="7" s="1"/>
  <c r="BL98" i="7" s="1"/>
  <c r="BK98" i="7" s="1"/>
  <c r="BJ98" i="7" s="1"/>
  <c r="BI98" i="7" s="1"/>
  <c r="BH98" i="7" s="1"/>
  <c r="BG98" i="7" s="1"/>
  <c r="BF98" i="7" s="1"/>
  <c r="BE98" i="7" s="1"/>
  <c r="BD98" i="7" s="1"/>
  <c r="BC98" i="7" s="1"/>
  <c r="BB98" i="7" s="1"/>
  <c r="BA98" i="7" s="1"/>
  <c r="AZ98" i="7" s="1"/>
  <c r="AY98" i="7" s="1"/>
  <c r="AX98" i="7" s="1"/>
  <c r="AW98" i="7" s="1"/>
  <c r="AV98" i="7" s="1"/>
  <c r="AU98" i="7" s="1"/>
  <c r="AT98" i="7" s="1"/>
  <c r="AS98" i="7" s="1"/>
  <c r="AR98" i="7" s="1"/>
  <c r="AQ98" i="7" s="1"/>
  <c r="AP98" i="7" s="1"/>
  <c r="AO98" i="7" s="1"/>
  <c r="AN98" i="7" s="1"/>
  <c r="AM98" i="7" s="1"/>
  <c r="AL98" i="7" s="1"/>
  <c r="AK98" i="7" s="1"/>
  <c r="AJ98" i="7" s="1"/>
  <c r="AI98" i="7" s="1"/>
  <c r="AH98" i="7" s="1"/>
  <c r="AG98" i="7" s="1"/>
  <c r="AF98" i="7" s="1"/>
  <c r="AE98" i="7" s="1"/>
  <c r="AD98" i="7" s="1"/>
  <c r="AC98" i="7" s="1"/>
  <c r="AB98" i="7" s="1"/>
  <c r="AA98" i="7" s="1"/>
  <c r="Z98" i="7" s="1"/>
  <c r="Y98" i="7" s="1"/>
  <c r="X98" i="7" s="1"/>
  <c r="W98" i="7" s="1"/>
  <c r="DS97" i="7"/>
  <c r="DQ99" i="7"/>
  <c r="DP99" i="7" s="1"/>
  <c r="DO99" i="7" s="1"/>
  <c r="DN99" i="7" s="1"/>
  <c r="DM99" i="7" s="1"/>
  <c r="DL99" i="7" s="1"/>
  <c r="DK99" i="7" s="1"/>
  <c r="DJ99" i="7" s="1"/>
  <c r="DI99" i="7" s="1"/>
  <c r="DH99" i="7" s="1"/>
  <c r="DG99" i="7" s="1"/>
  <c r="DF99" i="7" s="1"/>
  <c r="DE99" i="7" s="1"/>
  <c r="DD99" i="7" s="1"/>
  <c r="DC99" i="7" s="1"/>
  <c r="DB99" i="7" s="1"/>
  <c r="DA99" i="7" s="1"/>
  <c r="CZ99" i="7" s="1"/>
  <c r="CY99" i="7" s="1"/>
  <c r="CX99" i="7" s="1"/>
  <c r="CW99" i="7" s="1"/>
  <c r="CV99" i="7" s="1"/>
  <c r="CU99" i="7" s="1"/>
  <c r="CT99" i="7" s="1"/>
  <c r="CS99" i="7" s="1"/>
  <c r="CR99" i="7" s="1"/>
  <c r="CQ99" i="7" s="1"/>
  <c r="CP99" i="7" s="1"/>
  <c r="CO99" i="7" s="1"/>
  <c r="CN99" i="7" s="1"/>
  <c r="CM99" i="7" s="1"/>
  <c r="CL99" i="7" s="1"/>
  <c r="CK99" i="7" s="1"/>
  <c r="CJ99" i="7" s="1"/>
  <c r="CI99" i="7" s="1"/>
  <c r="CH99" i="7" s="1"/>
  <c r="CG99" i="7" s="1"/>
  <c r="CF99" i="7" s="1"/>
  <c r="CE99" i="7" s="1"/>
  <c r="CD99" i="7" s="1"/>
  <c r="CC99" i="7" s="1"/>
  <c r="CB99" i="7" s="1"/>
  <c r="CA99" i="7" s="1"/>
  <c r="BZ99" i="7" s="1"/>
  <c r="BY99" i="7" s="1"/>
  <c r="BX99" i="7" s="1"/>
  <c r="BW99" i="7" s="1"/>
  <c r="BV99" i="7" s="1"/>
  <c r="BU99" i="7" s="1"/>
  <c r="BT99" i="7" s="1"/>
  <c r="BS99" i="7" s="1"/>
  <c r="BR99" i="7" s="1"/>
  <c r="BQ99" i="7" s="1"/>
  <c r="BP99" i="7" s="1"/>
  <c r="BO99" i="7" s="1"/>
  <c r="BN99" i="7" s="1"/>
  <c r="BM99" i="7" s="1"/>
  <c r="BL99" i="7" s="1"/>
  <c r="BK99" i="7" s="1"/>
  <c r="BJ99" i="7" s="1"/>
  <c r="BI99" i="7" s="1"/>
  <c r="BH99" i="7" s="1"/>
  <c r="BG99" i="7" s="1"/>
  <c r="BF99" i="7" s="1"/>
  <c r="BE99" i="7" s="1"/>
  <c r="BD99" i="7" s="1"/>
  <c r="BC99" i="7" s="1"/>
  <c r="BB99" i="7" s="1"/>
  <c r="BA99" i="7" s="1"/>
  <c r="AZ99" i="7" s="1"/>
  <c r="AY99" i="7" s="1"/>
  <c r="AX99" i="7" s="1"/>
  <c r="AW99" i="7" s="1"/>
  <c r="AV99" i="7" s="1"/>
  <c r="AU99" i="7" s="1"/>
  <c r="AT99" i="7" s="1"/>
  <c r="AS99" i="7" s="1"/>
  <c r="AR99" i="7" s="1"/>
  <c r="AQ99" i="7" s="1"/>
  <c r="AP99" i="7" s="1"/>
  <c r="AO99" i="7" s="1"/>
  <c r="AN99" i="7" s="1"/>
  <c r="AM99" i="7" s="1"/>
  <c r="AL99" i="7" s="1"/>
  <c r="AK99" i="7" s="1"/>
  <c r="AJ99" i="7" s="1"/>
  <c r="AI99" i="7" s="1"/>
  <c r="AH99" i="7" s="1"/>
  <c r="AG99" i="7" s="1"/>
  <c r="AF99" i="7" s="1"/>
  <c r="AE99" i="7" s="1"/>
  <c r="AD99" i="7" s="1"/>
  <c r="AC99" i="7" s="1"/>
  <c r="AB99" i="7" s="1"/>
  <c r="AA99" i="7" s="1"/>
  <c r="Z99" i="7" s="1"/>
  <c r="Y99" i="7" s="1"/>
  <c r="X99" i="7" s="1"/>
  <c r="W99" i="7" s="1"/>
  <c r="DQ96" i="7"/>
  <c r="DP96" i="7" s="1"/>
  <c r="DO96" i="7" s="1"/>
  <c r="DN96" i="7" s="1"/>
  <c r="DM96" i="7" s="1"/>
  <c r="DL96" i="7" s="1"/>
  <c r="DK96" i="7" s="1"/>
  <c r="DJ96" i="7" s="1"/>
  <c r="DI96" i="7" s="1"/>
  <c r="DH96" i="7" s="1"/>
  <c r="DG96" i="7" s="1"/>
  <c r="DF96" i="7" s="1"/>
  <c r="DE96" i="7" s="1"/>
  <c r="DD96" i="7" s="1"/>
  <c r="DC96" i="7" s="1"/>
  <c r="DB96" i="7" s="1"/>
  <c r="DA96" i="7" s="1"/>
  <c r="CZ96" i="7" s="1"/>
  <c r="CY96" i="7" s="1"/>
  <c r="CX96" i="7" s="1"/>
  <c r="CW96" i="7" s="1"/>
  <c r="CV96" i="7" s="1"/>
  <c r="CU96" i="7" s="1"/>
  <c r="CT96" i="7" s="1"/>
  <c r="CS96" i="7" s="1"/>
  <c r="CR96" i="7" s="1"/>
  <c r="CQ96" i="7" s="1"/>
  <c r="CP96" i="7" s="1"/>
  <c r="CO96" i="7" s="1"/>
  <c r="CN96" i="7" s="1"/>
  <c r="CM96" i="7" s="1"/>
  <c r="CL96" i="7" s="1"/>
  <c r="CK96" i="7" s="1"/>
  <c r="CJ96" i="7" s="1"/>
  <c r="CI96" i="7" s="1"/>
  <c r="CH96" i="7" s="1"/>
  <c r="CG96" i="7" s="1"/>
  <c r="CF96" i="7" s="1"/>
  <c r="CE96" i="7" s="1"/>
  <c r="CD96" i="7" s="1"/>
  <c r="CC96" i="7" s="1"/>
  <c r="CB96" i="7" s="1"/>
  <c r="CA96" i="7" s="1"/>
  <c r="BZ96" i="7" s="1"/>
  <c r="BY96" i="7" s="1"/>
  <c r="BX96" i="7" s="1"/>
  <c r="BW96" i="7" s="1"/>
  <c r="BV96" i="7" s="1"/>
  <c r="BU96" i="7" s="1"/>
  <c r="BT96" i="7" s="1"/>
  <c r="BS96" i="7" s="1"/>
  <c r="BR96" i="7" s="1"/>
  <c r="BQ96" i="7" s="1"/>
  <c r="BP96" i="7" s="1"/>
  <c r="BO96" i="7" s="1"/>
  <c r="BN96" i="7" s="1"/>
  <c r="BM96" i="7" s="1"/>
  <c r="BL96" i="7" s="1"/>
  <c r="BK96" i="7" s="1"/>
  <c r="BJ96" i="7" s="1"/>
  <c r="BI96" i="7" s="1"/>
  <c r="BH96" i="7" s="1"/>
  <c r="BG96" i="7" s="1"/>
  <c r="BF96" i="7" s="1"/>
  <c r="BE96" i="7" s="1"/>
  <c r="BD96" i="7" s="1"/>
  <c r="BC96" i="7" s="1"/>
  <c r="BB96" i="7" s="1"/>
  <c r="BA96" i="7" s="1"/>
  <c r="AZ96" i="7" s="1"/>
  <c r="AY96" i="7" s="1"/>
  <c r="AX96" i="7" s="1"/>
  <c r="AW96" i="7" s="1"/>
  <c r="AV96" i="7" s="1"/>
  <c r="AU96" i="7" s="1"/>
  <c r="AT96" i="7" s="1"/>
  <c r="AS96" i="7" s="1"/>
  <c r="AR96" i="7" s="1"/>
  <c r="AQ96" i="7" s="1"/>
  <c r="AP96" i="7" s="1"/>
  <c r="AO96" i="7" s="1"/>
  <c r="AN96" i="7" s="1"/>
  <c r="AM96" i="7" s="1"/>
  <c r="AL96" i="7" s="1"/>
  <c r="AK96" i="7" s="1"/>
  <c r="AJ96" i="7" s="1"/>
  <c r="AI96" i="7" s="1"/>
  <c r="AH96" i="7" s="1"/>
  <c r="AG96" i="7" s="1"/>
  <c r="AF96" i="7" s="1"/>
  <c r="AE96" i="7" s="1"/>
  <c r="AD96" i="7" s="1"/>
  <c r="AC96" i="7" s="1"/>
  <c r="AB96" i="7" s="1"/>
  <c r="AA96" i="7" s="1"/>
  <c r="Z96" i="7" s="1"/>
  <c r="Y96" i="7" s="1"/>
  <c r="X96" i="7" s="1"/>
  <c r="W96" i="7" s="1"/>
  <c r="DT99" i="7"/>
  <c r="DR96" i="7"/>
  <c r="DU99" i="7"/>
  <c r="DV99" i="7" s="1"/>
  <c r="DW99" i="7" s="1"/>
  <c r="DX99" i="7" s="1"/>
  <c r="DY99" i="7" s="1"/>
  <c r="DZ99" i="7" s="1"/>
  <c r="EA99" i="7" s="1"/>
  <c r="EB99" i="7" s="1"/>
  <c r="EC99" i="7" s="1"/>
  <c r="ED99" i="7" s="1"/>
  <c r="EE99" i="7" s="1"/>
  <c r="EF99" i="7" s="1"/>
  <c r="EG99" i="7" s="1"/>
  <c r="EH99" i="7" s="1"/>
  <c r="EI99" i="7" s="1"/>
  <c r="EJ99" i="7" s="1"/>
  <c r="EK99" i="7" s="1"/>
  <c r="EL99" i="7" s="1"/>
  <c r="EM99" i="7" s="1"/>
  <c r="EN99" i="7" s="1"/>
  <c r="EO99" i="7" s="1"/>
  <c r="EP99" i="7" s="1"/>
  <c r="EQ99" i="7" s="1"/>
  <c r="ER99" i="7" s="1"/>
  <c r="ES99" i="7" s="1"/>
  <c r="ET99" i="7" s="1"/>
  <c r="EU99" i="7" s="1"/>
  <c r="EV99" i="7" s="1"/>
  <c r="EW99" i="7" s="1"/>
  <c r="EX99" i="7" s="1"/>
  <c r="EY99" i="7" s="1"/>
  <c r="EZ99" i="7" s="1"/>
  <c r="FA99" i="7" s="1"/>
  <c r="FB99" i="7" s="1"/>
  <c r="FC99" i="7" s="1"/>
  <c r="FD99" i="7" s="1"/>
  <c r="FE99" i="7" s="1"/>
  <c r="FF99" i="7" s="1"/>
  <c r="FG99" i="7" s="1"/>
  <c r="FH99" i="7" s="1"/>
  <c r="FI99" i="7" s="1"/>
  <c r="FJ99" i="7" s="1"/>
  <c r="FK99" i="7" s="1"/>
  <c r="FL99" i="7" s="1"/>
  <c r="FM99" i="7" s="1"/>
  <c r="FN99" i="7" s="1"/>
  <c r="FO99" i="7" s="1"/>
  <c r="FP99" i="7" s="1"/>
  <c r="FQ99" i="7" s="1"/>
  <c r="FR99" i="7" s="1"/>
  <c r="FS99" i="7" s="1"/>
  <c r="FT99" i="7" s="1"/>
  <c r="FU99" i="7" s="1"/>
  <c r="FV99" i="7" s="1"/>
  <c r="FW99" i="7" s="1"/>
  <c r="FX99" i="7" s="1"/>
  <c r="FY99" i="7" s="1"/>
  <c r="FZ99" i="7" s="1"/>
  <c r="GA99" i="7" s="1"/>
  <c r="GB99" i="7" s="1"/>
  <c r="GC99" i="7" s="1"/>
  <c r="GD99" i="7" s="1"/>
  <c r="GE99" i="7" s="1"/>
  <c r="GF99" i="7" s="1"/>
  <c r="GG99" i="7" s="1"/>
  <c r="GH99" i="7" s="1"/>
  <c r="GI99" i="7" s="1"/>
  <c r="GJ99" i="7" s="1"/>
  <c r="GK99" i="7" s="1"/>
  <c r="GL99" i="7" s="1"/>
  <c r="GM99" i="7" s="1"/>
  <c r="GN99" i="7" s="1"/>
  <c r="GO99" i="7" s="1"/>
  <c r="GP99" i="7" s="1"/>
  <c r="GQ99" i="7" s="1"/>
  <c r="GR99" i="7" s="1"/>
  <c r="GS99" i="7" s="1"/>
  <c r="GT99" i="7" s="1"/>
  <c r="GU99" i="7" s="1"/>
  <c r="GV99" i="7" s="1"/>
  <c r="GW99" i="7" s="1"/>
  <c r="GX99" i="7" s="1"/>
  <c r="GY99" i="7" s="1"/>
  <c r="GZ99" i="7" s="1"/>
  <c r="HA99" i="7" s="1"/>
  <c r="HB99" i="7" s="1"/>
  <c r="HC99" i="7" s="1"/>
  <c r="HD99" i="7" s="1"/>
  <c r="HE99" i="7" s="1"/>
  <c r="HF99" i="7" s="1"/>
  <c r="HG99" i="7" s="1"/>
  <c r="HH99" i="7" s="1"/>
  <c r="HI99" i="7" s="1"/>
  <c r="HJ99" i="7" s="1"/>
  <c r="HK99" i="7" s="1"/>
  <c r="HL99" i="7" s="1"/>
  <c r="HM99" i="7" s="1"/>
  <c r="HN99" i="7" s="1"/>
  <c r="HO99" i="7" s="1"/>
  <c r="DS96" i="7"/>
  <c r="DT96" i="7"/>
  <c r="DU96" i="7"/>
  <c r="DV96" i="7"/>
  <c r="DW96" i="7"/>
  <c r="DX96" i="7" s="1"/>
  <c r="DY96" i="7" s="1"/>
  <c r="DZ96" i="7" s="1"/>
  <c r="EA96" i="7" s="1"/>
  <c r="EB96" i="7" s="1"/>
  <c r="EC96" i="7" s="1"/>
  <c r="ED96" i="7" s="1"/>
  <c r="EE96" i="7" s="1"/>
  <c r="EF96" i="7" s="1"/>
  <c r="EG96" i="7" s="1"/>
  <c r="EH96" i="7" s="1"/>
  <c r="EI96" i="7" s="1"/>
  <c r="EJ96" i="7" s="1"/>
  <c r="EK96" i="7" s="1"/>
  <c r="EL96" i="7" s="1"/>
  <c r="EM96" i="7" s="1"/>
  <c r="EN96" i="7" s="1"/>
  <c r="EO96" i="7" s="1"/>
  <c r="EP96" i="7" s="1"/>
  <c r="EQ96" i="7" s="1"/>
  <c r="ER96" i="7" s="1"/>
  <c r="ES96" i="7" s="1"/>
  <c r="ET96" i="7" s="1"/>
  <c r="EU96" i="7" s="1"/>
  <c r="EV96" i="7" s="1"/>
  <c r="EW96" i="7" s="1"/>
  <c r="EX96" i="7" s="1"/>
  <c r="EY96" i="7" s="1"/>
  <c r="EZ96" i="7" s="1"/>
  <c r="FA96" i="7" s="1"/>
  <c r="FB96" i="7" s="1"/>
  <c r="FC96" i="7" s="1"/>
  <c r="FD96" i="7" s="1"/>
  <c r="FE96" i="7" s="1"/>
  <c r="FF96" i="7" s="1"/>
  <c r="FG96" i="7" s="1"/>
  <c r="FH96" i="7" s="1"/>
  <c r="FI96" i="7" s="1"/>
  <c r="FJ96" i="7" s="1"/>
  <c r="FK96" i="7" s="1"/>
  <c r="FL96" i="7" s="1"/>
  <c r="FM96" i="7" s="1"/>
  <c r="FN96" i="7" s="1"/>
  <c r="FO96" i="7" s="1"/>
  <c r="FP96" i="7" s="1"/>
  <c r="FQ96" i="7" s="1"/>
  <c r="FR96" i="7" s="1"/>
  <c r="FS96" i="7" s="1"/>
  <c r="FT96" i="7" s="1"/>
  <c r="FU96" i="7" s="1"/>
  <c r="FV96" i="7" s="1"/>
  <c r="FW96" i="7" s="1"/>
  <c r="FX96" i="7" s="1"/>
  <c r="FY96" i="7" s="1"/>
  <c r="FZ96" i="7" s="1"/>
  <c r="GA96" i="7" s="1"/>
  <c r="GB96" i="7" s="1"/>
  <c r="GC96" i="7" s="1"/>
  <c r="GD96" i="7" s="1"/>
  <c r="GE96" i="7" s="1"/>
  <c r="GF96" i="7" s="1"/>
  <c r="GG96" i="7" s="1"/>
  <c r="GH96" i="7" s="1"/>
  <c r="GI96" i="7" s="1"/>
  <c r="GJ96" i="7" s="1"/>
  <c r="GK96" i="7" s="1"/>
  <c r="GL96" i="7" s="1"/>
  <c r="GM96" i="7" s="1"/>
  <c r="GN96" i="7" s="1"/>
  <c r="GO96" i="7" s="1"/>
  <c r="GP96" i="7" s="1"/>
  <c r="GQ96" i="7" s="1"/>
  <c r="GR96" i="7" s="1"/>
  <c r="GS96" i="7" s="1"/>
  <c r="GT96" i="7" s="1"/>
  <c r="GU96" i="7" s="1"/>
  <c r="GV96" i="7" s="1"/>
  <c r="GW96" i="7" s="1"/>
  <c r="GX96" i="7" s="1"/>
  <c r="GY96" i="7" s="1"/>
  <c r="GZ96" i="7" s="1"/>
  <c r="HA96" i="7" s="1"/>
  <c r="HB96" i="7" s="1"/>
  <c r="HC96" i="7" s="1"/>
  <c r="HD96" i="7" s="1"/>
  <c r="HE96" i="7" s="1"/>
  <c r="HF96" i="7" s="1"/>
  <c r="HG96" i="7" s="1"/>
  <c r="HH96" i="7" s="1"/>
  <c r="HI96" i="7" s="1"/>
  <c r="HJ96" i="7" s="1"/>
  <c r="HK96" i="7" s="1"/>
  <c r="HL96" i="7" s="1"/>
  <c r="HM96" i="7" s="1"/>
  <c r="HN96" i="7" s="1"/>
  <c r="HO96" i="7" s="1"/>
  <c r="DS100" i="7"/>
  <c r="DS103" i="7"/>
  <c r="DT103" i="7" s="1"/>
  <c r="DU103" i="7" s="1"/>
  <c r="DV103" i="7" s="1"/>
  <c r="DW103" i="7" s="1"/>
  <c r="DX101" i="7"/>
  <c r="DY101" i="7" s="1"/>
  <c r="DZ101" i="7"/>
  <c r="DS102" i="7"/>
  <c r="DR102" i="7" s="1"/>
  <c r="DQ102" i="7" s="1"/>
  <c r="DP102" i="7" s="1"/>
  <c r="DO102" i="7" s="1"/>
  <c r="DN102" i="7" s="1"/>
  <c r="DM102" i="7" s="1"/>
  <c r="DL102" i="7" s="1"/>
  <c r="DK102" i="7" s="1"/>
  <c r="DJ102" i="7" s="1"/>
  <c r="DI102" i="7" s="1"/>
  <c r="DH102" i="7" s="1"/>
  <c r="DG102" i="7" s="1"/>
  <c r="DF102" i="7" s="1"/>
  <c r="DE102" i="7" s="1"/>
  <c r="DD102" i="7" s="1"/>
  <c r="DC102" i="7" s="1"/>
  <c r="DB102" i="7" s="1"/>
  <c r="DA102" i="7" s="1"/>
  <c r="CZ102" i="7" s="1"/>
  <c r="CY102" i="7" s="1"/>
  <c r="CX102" i="7" s="1"/>
  <c r="CW102" i="7" s="1"/>
  <c r="CV102" i="7" s="1"/>
  <c r="CU102" i="7" s="1"/>
  <c r="CT102" i="7" s="1"/>
  <c r="CS102" i="7" s="1"/>
  <c r="CR102" i="7" s="1"/>
  <c r="CQ102" i="7" s="1"/>
  <c r="CP102" i="7" s="1"/>
  <c r="CO102" i="7" s="1"/>
  <c r="CN102" i="7" s="1"/>
  <c r="CM102" i="7" s="1"/>
  <c r="CL102" i="7" s="1"/>
  <c r="CK102" i="7" s="1"/>
  <c r="CJ102" i="7" s="1"/>
  <c r="CI102" i="7" s="1"/>
  <c r="CH102" i="7" s="1"/>
  <c r="CG102" i="7" s="1"/>
  <c r="CF102" i="7" s="1"/>
  <c r="CE102" i="7" s="1"/>
  <c r="CD102" i="7" s="1"/>
  <c r="CC102" i="7" s="1"/>
  <c r="CB102" i="7" s="1"/>
  <c r="CA102" i="7" s="1"/>
  <c r="BZ102" i="7" s="1"/>
  <c r="BY102" i="7" s="1"/>
  <c r="BX102" i="7" s="1"/>
  <c r="BW102" i="7" s="1"/>
  <c r="BV102" i="7" s="1"/>
  <c r="BU102" i="7" s="1"/>
  <c r="BT102" i="7" s="1"/>
  <c r="BS102" i="7" s="1"/>
  <c r="BR102" i="7" s="1"/>
  <c r="BQ102" i="7" s="1"/>
  <c r="BP102" i="7" s="1"/>
  <c r="BO102" i="7" s="1"/>
  <c r="BN102" i="7" s="1"/>
  <c r="BM102" i="7" s="1"/>
  <c r="BL102" i="7" s="1"/>
  <c r="BK102" i="7" s="1"/>
  <c r="BJ102" i="7" s="1"/>
  <c r="BI102" i="7" s="1"/>
  <c r="BH102" i="7" s="1"/>
  <c r="BG102" i="7" s="1"/>
  <c r="BF102" i="7" s="1"/>
  <c r="BE102" i="7" s="1"/>
  <c r="BD102" i="7" s="1"/>
  <c r="BC102" i="7" s="1"/>
  <c r="BB102" i="7" s="1"/>
  <c r="BA102" i="7" s="1"/>
  <c r="AZ102" i="7" s="1"/>
  <c r="AY102" i="7" s="1"/>
  <c r="AX102" i="7" s="1"/>
  <c r="AW102" i="7" s="1"/>
  <c r="AV102" i="7" s="1"/>
  <c r="AU102" i="7" s="1"/>
  <c r="AT102" i="7" s="1"/>
  <c r="AS102" i="7" s="1"/>
  <c r="AR102" i="7" s="1"/>
  <c r="AQ102" i="7" s="1"/>
  <c r="AP102" i="7" s="1"/>
  <c r="AO102" i="7" s="1"/>
  <c r="AN102" i="7" s="1"/>
  <c r="AM102" i="7" s="1"/>
  <c r="AL102" i="7" s="1"/>
  <c r="AK102" i="7" s="1"/>
  <c r="AJ102" i="7" s="1"/>
  <c r="AI102" i="7" s="1"/>
  <c r="AH102" i="7" s="1"/>
  <c r="AG102" i="7" s="1"/>
  <c r="AF102" i="7" s="1"/>
  <c r="AE102" i="7" s="1"/>
  <c r="AD102" i="7" s="1"/>
  <c r="AC102" i="7" s="1"/>
  <c r="AB102" i="7" s="1"/>
  <c r="AA102" i="7" s="1"/>
  <c r="Z102" i="7" s="1"/>
  <c r="Y102" i="7" s="1"/>
  <c r="X102" i="7" s="1"/>
  <c r="W102" i="7" s="1"/>
  <c r="DX103" i="7"/>
  <c r="EA101" i="7"/>
  <c r="EB101" i="7" s="1"/>
  <c r="EC101" i="7" s="1"/>
  <c r="ED101" i="7" s="1"/>
  <c r="EE101" i="7" s="1"/>
  <c r="EF101" i="7" s="1"/>
  <c r="EG101" i="7" s="1"/>
  <c r="EH101" i="7" s="1"/>
  <c r="EI101" i="7" s="1"/>
  <c r="EJ101" i="7" s="1"/>
  <c r="EK101" i="7" s="1"/>
  <c r="EL101" i="7" s="1"/>
  <c r="EM101" i="7" s="1"/>
  <c r="EN101" i="7" s="1"/>
  <c r="EO101" i="7" s="1"/>
  <c r="EP101" i="7" s="1"/>
  <c r="EQ101" i="7" s="1"/>
  <c r="ER101" i="7" s="1"/>
  <c r="ES101" i="7" s="1"/>
  <c r="ET101" i="7" s="1"/>
  <c r="EU101" i="7" s="1"/>
  <c r="EV101" i="7" s="1"/>
  <c r="EW101" i="7" s="1"/>
  <c r="EX101" i="7" s="1"/>
  <c r="EY101" i="7" s="1"/>
  <c r="EZ101" i="7" s="1"/>
  <c r="FA101" i="7" s="1"/>
  <c r="FB101" i="7" s="1"/>
  <c r="FC101" i="7" s="1"/>
  <c r="FD101" i="7" s="1"/>
  <c r="FE101" i="7" s="1"/>
  <c r="FF101" i="7" s="1"/>
  <c r="FG101" i="7" s="1"/>
  <c r="FH101" i="7" s="1"/>
  <c r="FI101" i="7" s="1"/>
  <c r="FJ101" i="7" s="1"/>
  <c r="FK101" i="7" s="1"/>
  <c r="FL101" i="7" s="1"/>
  <c r="FM101" i="7" s="1"/>
  <c r="FN101" i="7" s="1"/>
  <c r="FO101" i="7" s="1"/>
  <c r="FP101" i="7" s="1"/>
  <c r="FQ101" i="7" s="1"/>
  <c r="FR101" i="7" s="1"/>
  <c r="FS101" i="7" s="1"/>
  <c r="FT101" i="7" s="1"/>
  <c r="FU101" i="7" s="1"/>
  <c r="FV101" i="7" s="1"/>
  <c r="FW101" i="7" s="1"/>
  <c r="FX101" i="7" s="1"/>
  <c r="FY101" i="7" s="1"/>
  <c r="FZ101" i="7" s="1"/>
  <c r="GA101" i="7" s="1"/>
  <c r="GB101" i="7" s="1"/>
  <c r="GC101" i="7" s="1"/>
  <c r="GD101" i="7" s="1"/>
  <c r="GE101" i="7" s="1"/>
  <c r="GF101" i="7" s="1"/>
  <c r="GG101" i="7" s="1"/>
  <c r="GH101" i="7" s="1"/>
  <c r="GI101" i="7" s="1"/>
  <c r="GJ101" i="7" s="1"/>
  <c r="GK101" i="7" s="1"/>
  <c r="GL101" i="7" s="1"/>
  <c r="GM101" i="7" s="1"/>
  <c r="GN101" i="7" s="1"/>
  <c r="GO101" i="7" s="1"/>
  <c r="GP101" i="7" s="1"/>
  <c r="GQ101" i="7" s="1"/>
  <c r="GR101" i="7" s="1"/>
  <c r="GS101" i="7" s="1"/>
  <c r="GT101" i="7" s="1"/>
  <c r="GU101" i="7" s="1"/>
  <c r="GV101" i="7" s="1"/>
  <c r="GW101" i="7" s="1"/>
  <c r="GX101" i="7" s="1"/>
  <c r="GY101" i="7" s="1"/>
  <c r="GZ101" i="7" s="1"/>
  <c r="HA101" i="7" s="1"/>
  <c r="HB101" i="7" s="1"/>
  <c r="HC101" i="7" s="1"/>
  <c r="HD101" i="7" s="1"/>
  <c r="HE101" i="7" s="1"/>
  <c r="HF101" i="7" s="1"/>
  <c r="HG101" i="7" s="1"/>
  <c r="HH101" i="7" s="1"/>
  <c r="HI101" i="7" s="1"/>
  <c r="HJ101" i="7" s="1"/>
  <c r="HK101" i="7" s="1"/>
  <c r="HL101" i="7" s="1"/>
  <c r="HM101" i="7" s="1"/>
  <c r="HN101" i="7" s="1"/>
  <c r="HO101" i="7" s="1"/>
  <c r="DT102" i="7"/>
  <c r="DY103" i="7"/>
  <c r="DZ103" i="7" s="1"/>
  <c r="EA103" i="7" s="1"/>
  <c r="EB103" i="7" s="1"/>
  <c r="EC103" i="7" s="1"/>
  <c r="ED103" i="7" s="1"/>
  <c r="EE103" i="7" s="1"/>
  <c r="EF103" i="7" s="1"/>
  <c r="EG103" i="7" s="1"/>
  <c r="EH103" i="7" s="1"/>
  <c r="EI103" i="7" s="1"/>
  <c r="EJ103" i="7" s="1"/>
  <c r="EK103" i="7" s="1"/>
  <c r="EL103" i="7" s="1"/>
  <c r="EM103" i="7" s="1"/>
  <c r="EN103" i="7" s="1"/>
  <c r="EO103" i="7" s="1"/>
  <c r="EP103" i="7" s="1"/>
  <c r="EQ103" i="7" s="1"/>
  <c r="ER103" i="7" s="1"/>
  <c r="ES103" i="7" s="1"/>
  <c r="ET103" i="7" s="1"/>
  <c r="EU103" i="7" s="1"/>
  <c r="EV103" i="7" s="1"/>
  <c r="EW103" i="7" s="1"/>
  <c r="EX103" i="7" s="1"/>
  <c r="EY103" i="7" s="1"/>
  <c r="EZ103" i="7" s="1"/>
  <c r="FA103" i="7" s="1"/>
  <c r="FB103" i="7" s="1"/>
  <c r="FC103" i="7" s="1"/>
  <c r="FD103" i="7" s="1"/>
  <c r="FE103" i="7" s="1"/>
  <c r="FF103" i="7" s="1"/>
  <c r="FG103" i="7" s="1"/>
  <c r="FH103" i="7" s="1"/>
  <c r="FI103" i="7" s="1"/>
  <c r="FJ103" i="7" s="1"/>
  <c r="FK103" i="7" s="1"/>
  <c r="FL103" i="7" s="1"/>
  <c r="FM103" i="7" s="1"/>
  <c r="FN103" i="7" s="1"/>
  <c r="FO103" i="7" s="1"/>
  <c r="FP103" i="7" s="1"/>
  <c r="FQ103" i="7" s="1"/>
  <c r="FR103" i="7" s="1"/>
  <c r="FS103" i="7" s="1"/>
  <c r="FT103" i="7" s="1"/>
  <c r="FU103" i="7" s="1"/>
  <c r="FV103" i="7" s="1"/>
  <c r="FW103" i="7" s="1"/>
  <c r="FX103" i="7" s="1"/>
  <c r="FY103" i="7" s="1"/>
  <c r="FZ103" i="7" s="1"/>
  <c r="GA103" i="7" s="1"/>
  <c r="GB103" i="7" s="1"/>
  <c r="GC103" i="7" s="1"/>
  <c r="GD103" i="7" s="1"/>
  <c r="GE103" i="7" s="1"/>
  <c r="GF103" i="7" s="1"/>
  <c r="GG103" i="7" s="1"/>
  <c r="GH103" i="7" s="1"/>
  <c r="GI103" i="7" s="1"/>
  <c r="GJ103" i="7" s="1"/>
  <c r="GK103" i="7" s="1"/>
  <c r="GL103" i="7" s="1"/>
  <c r="GM103" i="7" s="1"/>
  <c r="GN103" i="7" s="1"/>
  <c r="GO103" i="7" s="1"/>
  <c r="GP103" i="7" s="1"/>
  <c r="GQ103" i="7" s="1"/>
  <c r="GR103" i="7" s="1"/>
  <c r="GS103" i="7" s="1"/>
  <c r="GT103" i="7" s="1"/>
  <c r="GU103" i="7" s="1"/>
  <c r="GV103" i="7" s="1"/>
  <c r="GW103" i="7" s="1"/>
  <c r="GX103" i="7" s="1"/>
  <c r="GY103" i="7" s="1"/>
  <c r="GZ103" i="7" s="1"/>
  <c r="HA103" i="7" s="1"/>
  <c r="HB103" i="7" s="1"/>
  <c r="HC103" i="7" s="1"/>
  <c r="HD103" i="7" s="1"/>
  <c r="HE103" i="7" s="1"/>
  <c r="HF103" i="7" s="1"/>
  <c r="HG103" i="7" s="1"/>
  <c r="HH103" i="7" s="1"/>
  <c r="HI103" i="7" s="1"/>
  <c r="HJ103" i="7" s="1"/>
  <c r="HK103" i="7" s="1"/>
  <c r="HL103" i="7" s="1"/>
  <c r="HM103" i="7" s="1"/>
  <c r="HN103" i="7" s="1"/>
  <c r="HO103" i="7" s="1"/>
  <c r="DP101" i="7"/>
  <c r="DO101" i="7" s="1"/>
  <c r="DN101" i="7" s="1"/>
  <c r="DM101" i="7" s="1"/>
  <c r="DL101" i="7" s="1"/>
  <c r="DK101" i="7" s="1"/>
  <c r="DJ101" i="7" s="1"/>
  <c r="DI101" i="7" s="1"/>
  <c r="DH101" i="7" s="1"/>
  <c r="DG101" i="7" s="1"/>
  <c r="DF101" i="7" s="1"/>
  <c r="DE101" i="7" s="1"/>
  <c r="DD101" i="7" s="1"/>
  <c r="DC101" i="7" s="1"/>
  <c r="DB101" i="7" s="1"/>
  <c r="DA101" i="7" s="1"/>
  <c r="CZ101" i="7" s="1"/>
  <c r="CY101" i="7" s="1"/>
  <c r="CX101" i="7" s="1"/>
  <c r="CW101" i="7" s="1"/>
  <c r="CV101" i="7" s="1"/>
  <c r="CU101" i="7" s="1"/>
  <c r="CT101" i="7" s="1"/>
  <c r="CS101" i="7" s="1"/>
  <c r="CR101" i="7" s="1"/>
  <c r="CQ101" i="7" s="1"/>
  <c r="CP101" i="7" s="1"/>
  <c r="CO101" i="7" s="1"/>
  <c r="CN101" i="7" s="1"/>
  <c r="CM101" i="7" s="1"/>
  <c r="CL101" i="7" s="1"/>
  <c r="CK101" i="7" s="1"/>
  <c r="CJ101" i="7" s="1"/>
  <c r="CI101" i="7" s="1"/>
  <c r="CH101" i="7" s="1"/>
  <c r="CG101" i="7" s="1"/>
  <c r="CF101" i="7" s="1"/>
  <c r="CE101" i="7" s="1"/>
  <c r="CD101" i="7" s="1"/>
  <c r="CC101" i="7" s="1"/>
  <c r="CB101" i="7" s="1"/>
  <c r="CA101" i="7" s="1"/>
  <c r="BZ101" i="7" s="1"/>
  <c r="BY101" i="7" s="1"/>
  <c r="BX101" i="7" s="1"/>
  <c r="BW101" i="7" s="1"/>
  <c r="BV101" i="7" s="1"/>
  <c r="BU101" i="7" s="1"/>
  <c r="BT101" i="7" s="1"/>
  <c r="BS101" i="7" s="1"/>
  <c r="BR101" i="7" s="1"/>
  <c r="BQ101" i="7" s="1"/>
  <c r="BP101" i="7" s="1"/>
  <c r="BO101" i="7" s="1"/>
  <c r="BN101" i="7" s="1"/>
  <c r="BM101" i="7" s="1"/>
  <c r="BL101" i="7" s="1"/>
  <c r="BK101" i="7" s="1"/>
  <c r="BJ101" i="7" s="1"/>
  <c r="BI101" i="7" s="1"/>
  <c r="BH101" i="7" s="1"/>
  <c r="BG101" i="7" s="1"/>
  <c r="BF101" i="7" s="1"/>
  <c r="BE101" i="7" s="1"/>
  <c r="BD101" i="7" s="1"/>
  <c r="BC101" i="7" s="1"/>
  <c r="BB101" i="7" s="1"/>
  <c r="BA101" i="7" s="1"/>
  <c r="AZ101" i="7" s="1"/>
  <c r="AY101" i="7" s="1"/>
  <c r="AX101" i="7" s="1"/>
  <c r="AW101" i="7" s="1"/>
  <c r="AV101" i="7" s="1"/>
  <c r="AU101" i="7" s="1"/>
  <c r="AT101" i="7" s="1"/>
  <c r="AS101" i="7" s="1"/>
  <c r="AR101" i="7" s="1"/>
  <c r="AQ101" i="7" s="1"/>
  <c r="AP101" i="7" s="1"/>
  <c r="AO101" i="7" s="1"/>
  <c r="AN101" i="7" s="1"/>
  <c r="AM101" i="7" s="1"/>
  <c r="AL101" i="7" s="1"/>
  <c r="AK101" i="7" s="1"/>
  <c r="AJ101" i="7" s="1"/>
  <c r="AI101" i="7" s="1"/>
  <c r="AH101" i="7" s="1"/>
  <c r="AG101" i="7" s="1"/>
  <c r="AF101" i="7" s="1"/>
  <c r="AE101" i="7" s="1"/>
  <c r="AD101" i="7" s="1"/>
  <c r="AC101" i="7" s="1"/>
  <c r="AB101" i="7" s="1"/>
  <c r="AA101" i="7" s="1"/>
  <c r="Z101" i="7" s="1"/>
  <c r="Y101" i="7" s="1"/>
  <c r="X101" i="7" s="1"/>
  <c r="W101" i="7" s="1"/>
  <c r="DU102" i="7"/>
  <c r="DV102" i="7" s="1"/>
  <c r="DW102" i="7" s="1"/>
  <c r="DX102" i="7" s="1"/>
  <c r="DY102" i="7" s="1"/>
  <c r="DZ102" i="7" s="1"/>
  <c r="EA102" i="7" s="1"/>
  <c r="EB102" i="7" s="1"/>
  <c r="EC102" i="7" s="1"/>
  <c r="ED102" i="7" s="1"/>
  <c r="EE102" i="7" s="1"/>
  <c r="EF102" i="7" s="1"/>
  <c r="EG102" i="7" s="1"/>
  <c r="EH102" i="7" s="1"/>
  <c r="EI102" i="7" s="1"/>
  <c r="EJ102" i="7" s="1"/>
  <c r="EK102" i="7" s="1"/>
  <c r="EL102" i="7" s="1"/>
  <c r="EM102" i="7" s="1"/>
  <c r="EN102" i="7" s="1"/>
  <c r="EO102" i="7" s="1"/>
  <c r="EP102" i="7" s="1"/>
  <c r="EQ102" i="7" s="1"/>
  <c r="ER102" i="7" s="1"/>
  <c r="ES102" i="7" s="1"/>
  <c r="ET102" i="7" s="1"/>
  <c r="EU102" i="7" s="1"/>
  <c r="EV102" i="7" s="1"/>
  <c r="EW102" i="7" s="1"/>
  <c r="EX102" i="7" s="1"/>
  <c r="EY102" i="7" s="1"/>
  <c r="EZ102" i="7" s="1"/>
  <c r="FA102" i="7" s="1"/>
  <c r="FB102" i="7" s="1"/>
  <c r="FC102" i="7" s="1"/>
  <c r="FD102" i="7" s="1"/>
  <c r="FE102" i="7" s="1"/>
  <c r="FF102" i="7" s="1"/>
  <c r="FG102" i="7" s="1"/>
  <c r="FH102" i="7" s="1"/>
  <c r="FI102" i="7" s="1"/>
  <c r="FJ102" i="7" s="1"/>
  <c r="FK102" i="7" s="1"/>
  <c r="FL102" i="7" s="1"/>
  <c r="FM102" i="7" s="1"/>
  <c r="FN102" i="7" s="1"/>
  <c r="FO102" i="7" s="1"/>
  <c r="FP102" i="7" s="1"/>
  <c r="FQ102" i="7" s="1"/>
  <c r="FR102" i="7" s="1"/>
  <c r="FS102" i="7" s="1"/>
  <c r="FT102" i="7" s="1"/>
  <c r="FU102" i="7" s="1"/>
  <c r="FV102" i="7" s="1"/>
  <c r="FW102" i="7" s="1"/>
  <c r="FX102" i="7" s="1"/>
  <c r="FY102" i="7" s="1"/>
  <c r="FZ102" i="7" s="1"/>
  <c r="GA102" i="7" s="1"/>
  <c r="GB102" i="7" s="1"/>
  <c r="GC102" i="7" s="1"/>
  <c r="GD102" i="7" s="1"/>
  <c r="GE102" i="7" s="1"/>
  <c r="GF102" i="7" s="1"/>
  <c r="GG102" i="7" s="1"/>
  <c r="GH102" i="7" s="1"/>
  <c r="GI102" i="7" s="1"/>
  <c r="GJ102" i="7" s="1"/>
  <c r="GK102" i="7" s="1"/>
  <c r="GL102" i="7" s="1"/>
  <c r="GM102" i="7" s="1"/>
  <c r="GN102" i="7" s="1"/>
  <c r="GO102" i="7" s="1"/>
  <c r="GP102" i="7" s="1"/>
  <c r="GQ102" i="7" s="1"/>
  <c r="GR102" i="7" s="1"/>
  <c r="GS102" i="7" s="1"/>
  <c r="GT102" i="7" s="1"/>
  <c r="GU102" i="7" s="1"/>
  <c r="GV102" i="7" s="1"/>
  <c r="GW102" i="7" s="1"/>
  <c r="GX102" i="7" s="1"/>
  <c r="GY102" i="7" s="1"/>
  <c r="GZ102" i="7" s="1"/>
  <c r="HA102" i="7" s="1"/>
  <c r="HB102" i="7" s="1"/>
  <c r="HC102" i="7" s="1"/>
  <c r="HD102" i="7" s="1"/>
  <c r="HE102" i="7" s="1"/>
  <c r="HF102" i="7" s="1"/>
  <c r="HG102" i="7" s="1"/>
  <c r="HH102" i="7" s="1"/>
  <c r="HI102" i="7" s="1"/>
  <c r="HJ102" i="7" s="1"/>
  <c r="HK102" i="7" s="1"/>
  <c r="HL102" i="7" s="1"/>
  <c r="HM102" i="7" s="1"/>
  <c r="HN102" i="7" s="1"/>
  <c r="HO102" i="7" s="1"/>
  <c r="DR101" i="7"/>
  <c r="DQ101" i="7" s="1"/>
  <c r="DP103" i="7"/>
  <c r="DO103" i="7" s="1"/>
  <c r="DN103" i="7" s="1"/>
  <c r="DM103" i="7" s="1"/>
  <c r="DL103" i="7" s="1"/>
  <c r="DK103" i="7" s="1"/>
  <c r="DJ103" i="7" s="1"/>
  <c r="DI103" i="7" s="1"/>
  <c r="DH103" i="7" s="1"/>
  <c r="DG103" i="7" s="1"/>
  <c r="DF103" i="7" s="1"/>
  <c r="DE103" i="7" s="1"/>
  <c r="DD103" i="7" s="1"/>
  <c r="DC103" i="7" s="1"/>
  <c r="DB103" i="7" s="1"/>
  <c r="DA103" i="7" s="1"/>
  <c r="CZ103" i="7" s="1"/>
  <c r="CY103" i="7" s="1"/>
  <c r="CX103" i="7" s="1"/>
  <c r="CW103" i="7" s="1"/>
  <c r="CV103" i="7" s="1"/>
  <c r="CU103" i="7" s="1"/>
  <c r="CT103" i="7" s="1"/>
  <c r="CS103" i="7" s="1"/>
  <c r="CR103" i="7" s="1"/>
  <c r="CQ103" i="7" s="1"/>
  <c r="CP103" i="7" s="1"/>
  <c r="CO103" i="7" s="1"/>
  <c r="CN103" i="7" s="1"/>
  <c r="CM103" i="7" s="1"/>
  <c r="CL103" i="7" s="1"/>
  <c r="CK103" i="7" s="1"/>
  <c r="CJ103" i="7" s="1"/>
  <c r="CI103" i="7" s="1"/>
  <c r="CH103" i="7" s="1"/>
  <c r="CG103" i="7" s="1"/>
  <c r="CF103" i="7" s="1"/>
  <c r="CE103" i="7" s="1"/>
  <c r="CD103" i="7" s="1"/>
  <c r="CC103" i="7" s="1"/>
  <c r="CB103" i="7" s="1"/>
  <c r="CA103" i="7" s="1"/>
  <c r="BZ103" i="7" s="1"/>
  <c r="BY103" i="7" s="1"/>
  <c r="BX103" i="7" s="1"/>
  <c r="BW103" i="7" s="1"/>
  <c r="BV103" i="7" s="1"/>
  <c r="BU103" i="7" s="1"/>
  <c r="BT103" i="7" s="1"/>
  <c r="BS103" i="7" s="1"/>
  <c r="BR103" i="7" s="1"/>
  <c r="BQ103" i="7" s="1"/>
  <c r="BP103" i="7" s="1"/>
  <c r="BO103" i="7" s="1"/>
  <c r="BN103" i="7" s="1"/>
  <c r="BM103" i="7" s="1"/>
  <c r="BL103" i="7" s="1"/>
  <c r="BK103" i="7" s="1"/>
  <c r="BJ103" i="7" s="1"/>
  <c r="BI103" i="7" s="1"/>
  <c r="BH103" i="7" s="1"/>
  <c r="BG103" i="7" s="1"/>
  <c r="BF103" i="7" s="1"/>
  <c r="BE103" i="7" s="1"/>
  <c r="BD103" i="7" s="1"/>
  <c r="BC103" i="7" s="1"/>
  <c r="BB103" i="7" s="1"/>
  <c r="BA103" i="7" s="1"/>
  <c r="AZ103" i="7" s="1"/>
  <c r="AY103" i="7" s="1"/>
  <c r="AX103" i="7" s="1"/>
  <c r="AW103" i="7" s="1"/>
  <c r="AV103" i="7" s="1"/>
  <c r="AU103" i="7" s="1"/>
  <c r="AT103" i="7" s="1"/>
  <c r="AS103" i="7" s="1"/>
  <c r="AR103" i="7" s="1"/>
  <c r="AQ103" i="7" s="1"/>
  <c r="AP103" i="7" s="1"/>
  <c r="AO103" i="7" s="1"/>
  <c r="AN103" i="7" s="1"/>
  <c r="AM103" i="7" s="1"/>
  <c r="AL103" i="7" s="1"/>
  <c r="AK103" i="7" s="1"/>
  <c r="AJ103" i="7" s="1"/>
  <c r="AI103" i="7" s="1"/>
  <c r="AH103" i="7" s="1"/>
  <c r="AG103" i="7" s="1"/>
  <c r="AF103" i="7" s="1"/>
  <c r="AE103" i="7" s="1"/>
  <c r="AD103" i="7" s="1"/>
  <c r="AC103" i="7" s="1"/>
  <c r="AB103" i="7" s="1"/>
  <c r="AA103" i="7" s="1"/>
  <c r="Z103" i="7" s="1"/>
  <c r="Y103" i="7" s="1"/>
  <c r="X103" i="7" s="1"/>
  <c r="W103" i="7" s="1"/>
  <c r="DS101" i="7"/>
  <c r="DT101" i="7" s="1"/>
  <c r="DU101" i="7" s="1"/>
  <c r="DV101" i="7" s="1"/>
  <c r="DW101" i="7" s="1"/>
  <c r="DQ103" i="7"/>
  <c r="DR103" i="7"/>
  <c r="J23" i="25"/>
  <c r="J24" i="25"/>
  <c r="J25" i="25"/>
  <c r="J26" i="25"/>
  <c r="J27" i="25"/>
  <c r="J28" i="25"/>
  <c r="J29" i="25"/>
  <c r="J30" i="25"/>
  <c r="J31" i="25"/>
  <c r="J32" i="25"/>
  <c r="J33" i="25"/>
  <c r="J34" i="25"/>
  <c r="J35" i="25"/>
  <c r="J36" i="25"/>
  <c r="J37" i="25"/>
  <c r="J38" i="25"/>
  <c r="J39" i="25"/>
  <c r="J40" i="25"/>
  <c r="J41" i="25"/>
  <c r="J42" i="25"/>
  <c r="J43" i="25"/>
  <c r="J44" i="25"/>
  <c r="J45" i="25"/>
  <c r="J46" i="25"/>
  <c r="J47" i="25"/>
  <c r="J48" i="25"/>
  <c r="J49" i="25"/>
  <c r="J50" i="25"/>
  <c r="J51" i="25"/>
  <c r="J52" i="25"/>
  <c r="J53" i="25"/>
  <c r="J54" i="25"/>
  <c r="J55" i="25"/>
  <c r="J56" i="25"/>
  <c r="M23" i="25"/>
  <c r="M24" i="25"/>
  <c r="M25" i="25"/>
  <c r="M26" i="25"/>
  <c r="M27" i="25"/>
  <c r="M28" i="25"/>
  <c r="M29" i="25"/>
  <c r="M30" i="25"/>
  <c r="M31" i="25"/>
  <c r="M32" i="25"/>
  <c r="M33" i="25"/>
  <c r="M34" i="25"/>
  <c r="M35" i="25"/>
  <c r="M36" i="25"/>
  <c r="M37" i="25"/>
  <c r="M38" i="25"/>
  <c r="M39" i="25"/>
  <c r="M40" i="25"/>
  <c r="M41" i="25"/>
  <c r="M42" i="25"/>
  <c r="M43" i="25"/>
  <c r="M44" i="25"/>
  <c r="M45" i="25"/>
  <c r="M46" i="25"/>
  <c r="M47" i="25"/>
  <c r="M48" i="25"/>
  <c r="M49" i="25"/>
  <c r="M50" i="25"/>
  <c r="M51" i="25"/>
  <c r="M52" i="25"/>
  <c r="M53" i="25"/>
  <c r="M54" i="25"/>
  <c r="M55" i="25"/>
  <c r="M56" i="25"/>
  <c r="L23" i="25"/>
  <c r="L24" i="25"/>
  <c r="L25" i="25"/>
  <c r="L26" i="25"/>
  <c r="L27" i="25"/>
  <c r="L28" i="25"/>
  <c r="L29" i="25"/>
  <c r="L30" i="25"/>
  <c r="L31" i="25"/>
  <c r="L32" i="25"/>
  <c r="L33" i="25"/>
  <c r="L34" i="25"/>
  <c r="L35" i="25"/>
  <c r="L36" i="25"/>
  <c r="L37" i="25"/>
  <c r="L38" i="25"/>
  <c r="L39" i="25"/>
  <c r="L40" i="25"/>
  <c r="L41" i="25"/>
  <c r="L42" i="25"/>
  <c r="L43" i="25"/>
  <c r="L44" i="25"/>
  <c r="L45" i="25"/>
  <c r="L46" i="25"/>
  <c r="L47" i="25"/>
  <c r="L48" i="25"/>
  <c r="L49" i="25"/>
  <c r="L50" i="25"/>
  <c r="L51" i="25"/>
  <c r="L52" i="25"/>
  <c r="L53" i="25"/>
  <c r="L54" i="25"/>
  <c r="L55" i="25"/>
  <c r="L56" i="25"/>
  <c r="K23" i="25"/>
  <c r="K24" i="25"/>
  <c r="K25" i="25"/>
  <c r="K26" i="25"/>
  <c r="K27" i="25"/>
  <c r="K28" i="25"/>
  <c r="K29" i="25"/>
  <c r="K30" i="25"/>
  <c r="K31" i="25"/>
  <c r="K32" i="25"/>
  <c r="K33" i="25"/>
  <c r="K34" i="25"/>
  <c r="K35" i="25"/>
  <c r="K36" i="25"/>
  <c r="K37" i="25"/>
  <c r="K38" i="25"/>
  <c r="K39" i="25"/>
  <c r="K40" i="25"/>
  <c r="K41" i="25"/>
  <c r="K42" i="25"/>
  <c r="K43" i="25"/>
  <c r="K44" i="25"/>
  <c r="K45" i="25"/>
  <c r="K46" i="25"/>
  <c r="K47" i="25"/>
  <c r="K48" i="25"/>
  <c r="K49" i="25"/>
  <c r="K50" i="25"/>
  <c r="K51" i="25"/>
  <c r="K52" i="25"/>
  <c r="K53" i="25"/>
  <c r="K54" i="25"/>
  <c r="K55" i="25"/>
  <c r="K56" i="25"/>
  <c r="DT13" i="7" l="1"/>
  <c r="DT8" i="7"/>
  <c r="DT10" i="7"/>
  <c r="DR94" i="7"/>
  <c r="DQ94" i="7" s="1"/>
  <c r="DP94" i="7" s="1"/>
  <c r="DO94" i="7" s="1"/>
  <c r="DN94" i="7" s="1"/>
  <c r="DM94" i="7" s="1"/>
  <c r="DL94" i="7" s="1"/>
  <c r="DK94" i="7" s="1"/>
  <c r="DJ94" i="7" s="1"/>
  <c r="DI94" i="7" s="1"/>
  <c r="DH94" i="7" s="1"/>
  <c r="DG94" i="7" s="1"/>
  <c r="DF94" i="7" s="1"/>
  <c r="DE94" i="7" s="1"/>
  <c r="DD94" i="7" s="1"/>
  <c r="DC94" i="7" s="1"/>
  <c r="DB94" i="7" s="1"/>
  <c r="DA94" i="7" s="1"/>
  <c r="CZ94" i="7" s="1"/>
  <c r="CY94" i="7" s="1"/>
  <c r="CX94" i="7" s="1"/>
  <c r="CW94" i="7" s="1"/>
  <c r="CV94" i="7" s="1"/>
  <c r="CU94" i="7" s="1"/>
  <c r="CT94" i="7" s="1"/>
  <c r="CS94" i="7" s="1"/>
  <c r="CR94" i="7" s="1"/>
  <c r="CQ94" i="7" s="1"/>
  <c r="CP94" i="7" s="1"/>
  <c r="CO94" i="7" s="1"/>
  <c r="CN94" i="7" s="1"/>
  <c r="CM94" i="7" s="1"/>
  <c r="CL94" i="7" s="1"/>
  <c r="CK94" i="7" s="1"/>
  <c r="CJ94" i="7" s="1"/>
  <c r="CI94" i="7" s="1"/>
  <c r="CH94" i="7" s="1"/>
  <c r="CG94" i="7" s="1"/>
  <c r="CF94" i="7" s="1"/>
  <c r="CE94" i="7" s="1"/>
  <c r="CD94" i="7" s="1"/>
  <c r="CC94" i="7" s="1"/>
  <c r="CB94" i="7" s="1"/>
  <c r="CA94" i="7" s="1"/>
  <c r="BZ94" i="7" s="1"/>
  <c r="BY94" i="7" s="1"/>
  <c r="BX94" i="7" s="1"/>
  <c r="BW94" i="7" s="1"/>
  <c r="BV94" i="7" s="1"/>
  <c r="BU94" i="7" s="1"/>
  <c r="BT94" i="7" s="1"/>
  <c r="BS94" i="7" s="1"/>
  <c r="BR94" i="7" s="1"/>
  <c r="BQ94" i="7" s="1"/>
  <c r="BP94" i="7" s="1"/>
  <c r="BO94" i="7" s="1"/>
  <c r="BN94" i="7" s="1"/>
  <c r="BM94" i="7" s="1"/>
  <c r="BL94" i="7" s="1"/>
  <c r="BK94" i="7" s="1"/>
  <c r="BJ94" i="7" s="1"/>
  <c r="BI94" i="7" s="1"/>
  <c r="BH94" i="7" s="1"/>
  <c r="BG94" i="7" s="1"/>
  <c r="BF94" i="7" s="1"/>
  <c r="BE94" i="7" s="1"/>
  <c r="BD94" i="7" s="1"/>
  <c r="BC94" i="7" s="1"/>
  <c r="BB94" i="7" s="1"/>
  <c r="BA94" i="7" s="1"/>
  <c r="AZ94" i="7" s="1"/>
  <c r="AY94" i="7" s="1"/>
  <c r="AX94" i="7" s="1"/>
  <c r="AW94" i="7" s="1"/>
  <c r="AV94" i="7" s="1"/>
  <c r="AU94" i="7" s="1"/>
  <c r="AT94" i="7" s="1"/>
  <c r="AS94" i="7" s="1"/>
  <c r="AR94" i="7" s="1"/>
  <c r="AQ94" i="7" s="1"/>
  <c r="AP94" i="7" s="1"/>
  <c r="AO94" i="7" s="1"/>
  <c r="AN94" i="7" s="1"/>
  <c r="AM94" i="7" s="1"/>
  <c r="AL94" i="7" s="1"/>
  <c r="AK94" i="7" s="1"/>
  <c r="AJ94" i="7" s="1"/>
  <c r="AI94" i="7" s="1"/>
  <c r="AH94" i="7" s="1"/>
  <c r="AG94" i="7" s="1"/>
  <c r="AF94" i="7" s="1"/>
  <c r="AE94" i="7" s="1"/>
  <c r="AD94" i="7" s="1"/>
  <c r="AC94" i="7" s="1"/>
  <c r="AB94" i="7" s="1"/>
  <c r="AA94" i="7" s="1"/>
  <c r="Z94" i="7" s="1"/>
  <c r="Y94" i="7" s="1"/>
  <c r="X94" i="7" s="1"/>
  <c r="W94" i="7" s="1"/>
  <c r="DT83" i="7"/>
  <c r="DU83" i="7" s="1"/>
  <c r="DV83" i="7" s="1"/>
  <c r="DW83" i="7" s="1"/>
  <c r="DX83" i="7" s="1"/>
  <c r="DY83" i="7" s="1"/>
  <c r="DZ83" i="7" s="1"/>
  <c r="EA83" i="7" s="1"/>
  <c r="EB83" i="7" s="1"/>
  <c r="EC83" i="7" s="1"/>
  <c r="ED83" i="7" s="1"/>
  <c r="EE83" i="7" s="1"/>
  <c r="EF83" i="7" s="1"/>
  <c r="EG83" i="7" s="1"/>
  <c r="EH83" i="7" s="1"/>
  <c r="EI83" i="7" s="1"/>
  <c r="EJ83" i="7" s="1"/>
  <c r="EK83" i="7" s="1"/>
  <c r="EL83" i="7" s="1"/>
  <c r="EM83" i="7" s="1"/>
  <c r="EN83" i="7" s="1"/>
  <c r="EO83" i="7" s="1"/>
  <c r="EP83" i="7" s="1"/>
  <c r="EQ83" i="7" s="1"/>
  <c r="ER83" i="7" s="1"/>
  <c r="ES83" i="7" s="1"/>
  <c r="ET83" i="7" s="1"/>
  <c r="EU83" i="7" s="1"/>
  <c r="EV83" i="7" s="1"/>
  <c r="EW83" i="7" s="1"/>
  <c r="EX83" i="7" s="1"/>
  <c r="EY83" i="7" s="1"/>
  <c r="EZ83" i="7" s="1"/>
  <c r="FA83" i="7" s="1"/>
  <c r="FB83" i="7" s="1"/>
  <c r="FC83" i="7" s="1"/>
  <c r="FD83" i="7" s="1"/>
  <c r="FE83" i="7" s="1"/>
  <c r="FF83" i="7" s="1"/>
  <c r="FG83" i="7" s="1"/>
  <c r="FH83" i="7" s="1"/>
  <c r="FI83" i="7" s="1"/>
  <c r="FJ83" i="7" s="1"/>
  <c r="FK83" i="7" s="1"/>
  <c r="FL83" i="7" s="1"/>
  <c r="FM83" i="7" s="1"/>
  <c r="FN83" i="7" s="1"/>
  <c r="FO83" i="7" s="1"/>
  <c r="FP83" i="7" s="1"/>
  <c r="FQ83" i="7" s="1"/>
  <c r="FR83" i="7" s="1"/>
  <c r="FS83" i="7" s="1"/>
  <c r="FT83" i="7" s="1"/>
  <c r="FU83" i="7" s="1"/>
  <c r="FV83" i="7" s="1"/>
  <c r="FW83" i="7" s="1"/>
  <c r="FX83" i="7" s="1"/>
  <c r="FY83" i="7" s="1"/>
  <c r="FZ83" i="7" s="1"/>
  <c r="GA83" i="7" s="1"/>
  <c r="GB83" i="7" s="1"/>
  <c r="GC83" i="7" s="1"/>
  <c r="GD83" i="7" s="1"/>
  <c r="GE83" i="7" s="1"/>
  <c r="GF83" i="7" s="1"/>
  <c r="GG83" i="7" s="1"/>
  <c r="GH83" i="7" s="1"/>
  <c r="GI83" i="7" s="1"/>
  <c r="GJ83" i="7" s="1"/>
  <c r="GK83" i="7" s="1"/>
  <c r="GL83" i="7" s="1"/>
  <c r="GM83" i="7" s="1"/>
  <c r="GN83" i="7" s="1"/>
  <c r="GO83" i="7" s="1"/>
  <c r="GP83" i="7" s="1"/>
  <c r="GQ83" i="7" s="1"/>
  <c r="GR83" i="7" s="1"/>
  <c r="GS83" i="7" s="1"/>
  <c r="GT83" i="7" s="1"/>
  <c r="GU83" i="7" s="1"/>
  <c r="GV83" i="7" s="1"/>
  <c r="GW83" i="7" s="1"/>
  <c r="GX83" i="7" s="1"/>
  <c r="GY83" i="7" s="1"/>
  <c r="GZ83" i="7" s="1"/>
  <c r="HA83" i="7" s="1"/>
  <c r="HB83" i="7" s="1"/>
  <c r="HC83" i="7" s="1"/>
  <c r="HD83" i="7" s="1"/>
  <c r="HE83" i="7" s="1"/>
  <c r="HF83" i="7" s="1"/>
  <c r="HG83" i="7" s="1"/>
  <c r="HH83" i="7" s="1"/>
  <c r="HI83" i="7" s="1"/>
  <c r="HJ83" i="7" s="1"/>
  <c r="HK83" i="7" s="1"/>
  <c r="HL83" i="7" s="1"/>
  <c r="HM83" i="7" s="1"/>
  <c r="HN83" i="7" s="1"/>
  <c r="HO83" i="7" s="1"/>
  <c r="DR83" i="7"/>
  <c r="DQ83" i="7" s="1"/>
  <c r="DP83" i="7" s="1"/>
  <c r="DO83" i="7" s="1"/>
  <c r="DN83" i="7" s="1"/>
  <c r="DM83" i="7" s="1"/>
  <c r="DL83" i="7" s="1"/>
  <c r="DK83" i="7" s="1"/>
  <c r="DJ83" i="7" s="1"/>
  <c r="DI83" i="7" s="1"/>
  <c r="DH83" i="7" s="1"/>
  <c r="DG83" i="7" s="1"/>
  <c r="DF83" i="7" s="1"/>
  <c r="DE83" i="7" s="1"/>
  <c r="DD83" i="7" s="1"/>
  <c r="DC83" i="7" s="1"/>
  <c r="DB83" i="7" s="1"/>
  <c r="DA83" i="7" s="1"/>
  <c r="CZ83" i="7" s="1"/>
  <c r="CY83" i="7" s="1"/>
  <c r="CX83" i="7" s="1"/>
  <c r="CW83" i="7" s="1"/>
  <c r="CV83" i="7" s="1"/>
  <c r="CU83" i="7" s="1"/>
  <c r="CT83" i="7" s="1"/>
  <c r="CS83" i="7" s="1"/>
  <c r="CR83" i="7" s="1"/>
  <c r="CQ83" i="7" s="1"/>
  <c r="CP83" i="7" s="1"/>
  <c r="CO83" i="7" s="1"/>
  <c r="CN83" i="7" s="1"/>
  <c r="CM83" i="7" s="1"/>
  <c r="CL83" i="7" s="1"/>
  <c r="CK83" i="7" s="1"/>
  <c r="CJ83" i="7" s="1"/>
  <c r="CI83" i="7" s="1"/>
  <c r="CH83" i="7" s="1"/>
  <c r="CG83" i="7" s="1"/>
  <c r="CF83" i="7" s="1"/>
  <c r="CE83" i="7" s="1"/>
  <c r="CD83" i="7" s="1"/>
  <c r="CC83" i="7" s="1"/>
  <c r="CB83" i="7" s="1"/>
  <c r="CA83" i="7" s="1"/>
  <c r="BZ83" i="7" s="1"/>
  <c r="BY83" i="7" s="1"/>
  <c r="BX83" i="7" s="1"/>
  <c r="BW83" i="7" s="1"/>
  <c r="BV83" i="7" s="1"/>
  <c r="BU83" i="7" s="1"/>
  <c r="BT83" i="7" s="1"/>
  <c r="BS83" i="7" s="1"/>
  <c r="BR83" i="7" s="1"/>
  <c r="BQ83" i="7" s="1"/>
  <c r="BP83" i="7" s="1"/>
  <c r="BO83" i="7" s="1"/>
  <c r="BN83" i="7" s="1"/>
  <c r="BM83" i="7" s="1"/>
  <c r="BL83" i="7" s="1"/>
  <c r="BK83" i="7" s="1"/>
  <c r="BJ83" i="7" s="1"/>
  <c r="BI83" i="7" s="1"/>
  <c r="BH83" i="7" s="1"/>
  <c r="BG83" i="7" s="1"/>
  <c r="BF83" i="7" s="1"/>
  <c r="BE83" i="7" s="1"/>
  <c r="BD83" i="7" s="1"/>
  <c r="BC83" i="7" s="1"/>
  <c r="BB83" i="7" s="1"/>
  <c r="BA83" i="7" s="1"/>
  <c r="AZ83" i="7" s="1"/>
  <c r="AY83" i="7" s="1"/>
  <c r="AX83" i="7" s="1"/>
  <c r="AW83" i="7" s="1"/>
  <c r="AV83" i="7" s="1"/>
  <c r="AU83" i="7" s="1"/>
  <c r="AT83" i="7" s="1"/>
  <c r="AS83" i="7" s="1"/>
  <c r="AR83" i="7" s="1"/>
  <c r="AQ83" i="7" s="1"/>
  <c r="AP83" i="7" s="1"/>
  <c r="AO83" i="7" s="1"/>
  <c r="AN83" i="7" s="1"/>
  <c r="AM83" i="7" s="1"/>
  <c r="AL83" i="7" s="1"/>
  <c r="AK83" i="7" s="1"/>
  <c r="AJ83" i="7" s="1"/>
  <c r="AI83" i="7" s="1"/>
  <c r="AH83" i="7" s="1"/>
  <c r="AG83" i="7" s="1"/>
  <c r="AF83" i="7" s="1"/>
  <c r="AE83" i="7" s="1"/>
  <c r="AD83" i="7" s="1"/>
  <c r="AC83" i="7" s="1"/>
  <c r="AB83" i="7" s="1"/>
  <c r="AA83" i="7" s="1"/>
  <c r="Z83" i="7" s="1"/>
  <c r="Y83" i="7" s="1"/>
  <c r="X83" i="7" s="1"/>
  <c r="W83" i="7" s="1"/>
  <c r="DT97" i="7"/>
  <c r="DU97" i="7" s="1"/>
  <c r="DV97" i="7" s="1"/>
  <c r="DW97" i="7" s="1"/>
  <c r="DX97" i="7" s="1"/>
  <c r="DY97" i="7" s="1"/>
  <c r="DZ97" i="7" s="1"/>
  <c r="EA97" i="7" s="1"/>
  <c r="EB97" i="7" s="1"/>
  <c r="EC97" i="7" s="1"/>
  <c r="ED97" i="7" s="1"/>
  <c r="EE97" i="7" s="1"/>
  <c r="EF97" i="7" s="1"/>
  <c r="EG97" i="7" s="1"/>
  <c r="EH97" i="7" s="1"/>
  <c r="EI97" i="7" s="1"/>
  <c r="EJ97" i="7" s="1"/>
  <c r="EK97" i="7" s="1"/>
  <c r="EL97" i="7" s="1"/>
  <c r="EM97" i="7" s="1"/>
  <c r="EN97" i="7" s="1"/>
  <c r="EO97" i="7" s="1"/>
  <c r="EP97" i="7" s="1"/>
  <c r="EQ97" i="7" s="1"/>
  <c r="ER97" i="7" s="1"/>
  <c r="ES97" i="7" s="1"/>
  <c r="ET97" i="7" s="1"/>
  <c r="EU97" i="7" s="1"/>
  <c r="EV97" i="7" s="1"/>
  <c r="EW97" i="7" s="1"/>
  <c r="EX97" i="7" s="1"/>
  <c r="EY97" i="7" s="1"/>
  <c r="EZ97" i="7" s="1"/>
  <c r="FA97" i="7" s="1"/>
  <c r="FB97" i="7" s="1"/>
  <c r="FC97" i="7" s="1"/>
  <c r="FD97" i="7" s="1"/>
  <c r="FE97" i="7" s="1"/>
  <c r="FF97" i="7" s="1"/>
  <c r="FG97" i="7" s="1"/>
  <c r="FH97" i="7" s="1"/>
  <c r="FI97" i="7" s="1"/>
  <c r="FJ97" i="7" s="1"/>
  <c r="FK97" i="7" s="1"/>
  <c r="FL97" i="7" s="1"/>
  <c r="FM97" i="7" s="1"/>
  <c r="FN97" i="7" s="1"/>
  <c r="FO97" i="7" s="1"/>
  <c r="FP97" i="7" s="1"/>
  <c r="FQ97" i="7" s="1"/>
  <c r="FR97" i="7" s="1"/>
  <c r="FS97" i="7" s="1"/>
  <c r="FT97" i="7" s="1"/>
  <c r="FU97" i="7" s="1"/>
  <c r="FV97" i="7" s="1"/>
  <c r="FW97" i="7" s="1"/>
  <c r="FX97" i="7" s="1"/>
  <c r="FY97" i="7" s="1"/>
  <c r="FZ97" i="7" s="1"/>
  <c r="GA97" i="7" s="1"/>
  <c r="GB97" i="7" s="1"/>
  <c r="GC97" i="7" s="1"/>
  <c r="GD97" i="7" s="1"/>
  <c r="GE97" i="7" s="1"/>
  <c r="GF97" i="7" s="1"/>
  <c r="GG97" i="7" s="1"/>
  <c r="GH97" i="7" s="1"/>
  <c r="GI97" i="7" s="1"/>
  <c r="GJ97" i="7" s="1"/>
  <c r="GK97" i="7" s="1"/>
  <c r="GL97" i="7" s="1"/>
  <c r="GM97" i="7" s="1"/>
  <c r="GN97" i="7" s="1"/>
  <c r="GO97" i="7" s="1"/>
  <c r="GP97" i="7" s="1"/>
  <c r="GQ97" i="7" s="1"/>
  <c r="GR97" i="7" s="1"/>
  <c r="GS97" i="7" s="1"/>
  <c r="GT97" i="7" s="1"/>
  <c r="GU97" i="7" s="1"/>
  <c r="GV97" i="7" s="1"/>
  <c r="GW97" i="7" s="1"/>
  <c r="GX97" i="7" s="1"/>
  <c r="GY97" i="7" s="1"/>
  <c r="GZ97" i="7" s="1"/>
  <c r="HA97" i="7" s="1"/>
  <c r="HB97" i="7" s="1"/>
  <c r="HC97" i="7" s="1"/>
  <c r="HD97" i="7" s="1"/>
  <c r="HE97" i="7" s="1"/>
  <c r="HF97" i="7" s="1"/>
  <c r="HG97" i="7" s="1"/>
  <c r="HH97" i="7" s="1"/>
  <c r="HI97" i="7" s="1"/>
  <c r="HJ97" i="7" s="1"/>
  <c r="HK97" i="7" s="1"/>
  <c r="HL97" i="7" s="1"/>
  <c r="HM97" i="7" s="1"/>
  <c r="HN97" i="7" s="1"/>
  <c r="HO97" i="7" s="1"/>
  <c r="DR97" i="7"/>
  <c r="DQ97" i="7" s="1"/>
  <c r="DP97" i="7" s="1"/>
  <c r="DO97" i="7" s="1"/>
  <c r="DN97" i="7" s="1"/>
  <c r="DM97" i="7" s="1"/>
  <c r="DL97" i="7" s="1"/>
  <c r="DK97" i="7" s="1"/>
  <c r="DJ97" i="7" s="1"/>
  <c r="DI97" i="7" s="1"/>
  <c r="DH97" i="7" s="1"/>
  <c r="DG97" i="7" s="1"/>
  <c r="DF97" i="7" s="1"/>
  <c r="DE97" i="7" s="1"/>
  <c r="DD97" i="7" s="1"/>
  <c r="DC97" i="7" s="1"/>
  <c r="DB97" i="7" s="1"/>
  <c r="DA97" i="7" s="1"/>
  <c r="CZ97" i="7" s="1"/>
  <c r="CY97" i="7" s="1"/>
  <c r="CX97" i="7" s="1"/>
  <c r="CW97" i="7" s="1"/>
  <c r="CV97" i="7" s="1"/>
  <c r="CU97" i="7" s="1"/>
  <c r="CT97" i="7" s="1"/>
  <c r="CS97" i="7" s="1"/>
  <c r="CR97" i="7" s="1"/>
  <c r="CQ97" i="7" s="1"/>
  <c r="CP97" i="7" s="1"/>
  <c r="CO97" i="7" s="1"/>
  <c r="CN97" i="7" s="1"/>
  <c r="CM97" i="7" s="1"/>
  <c r="CL97" i="7" s="1"/>
  <c r="CK97" i="7" s="1"/>
  <c r="CJ97" i="7" s="1"/>
  <c r="CI97" i="7" s="1"/>
  <c r="CH97" i="7" s="1"/>
  <c r="CG97" i="7" s="1"/>
  <c r="CF97" i="7" s="1"/>
  <c r="CE97" i="7" s="1"/>
  <c r="CD97" i="7" s="1"/>
  <c r="CC97" i="7" s="1"/>
  <c r="CB97" i="7" s="1"/>
  <c r="CA97" i="7" s="1"/>
  <c r="BZ97" i="7" s="1"/>
  <c r="BY97" i="7" s="1"/>
  <c r="BX97" i="7" s="1"/>
  <c r="BW97" i="7" s="1"/>
  <c r="BV97" i="7" s="1"/>
  <c r="BU97" i="7" s="1"/>
  <c r="BT97" i="7" s="1"/>
  <c r="BS97" i="7" s="1"/>
  <c r="BR97" i="7" s="1"/>
  <c r="BQ97" i="7" s="1"/>
  <c r="BP97" i="7" s="1"/>
  <c r="BO97" i="7" s="1"/>
  <c r="BN97" i="7" s="1"/>
  <c r="BM97" i="7" s="1"/>
  <c r="BL97" i="7" s="1"/>
  <c r="BK97" i="7" s="1"/>
  <c r="BJ97" i="7" s="1"/>
  <c r="BI97" i="7" s="1"/>
  <c r="BH97" i="7" s="1"/>
  <c r="BG97" i="7" s="1"/>
  <c r="BF97" i="7" s="1"/>
  <c r="BE97" i="7" s="1"/>
  <c r="BD97" i="7" s="1"/>
  <c r="BC97" i="7" s="1"/>
  <c r="BB97" i="7" s="1"/>
  <c r="BA97" i="7" s="1"/>
  <c r="AZ97" i="7" s="1"/>
  <c r="AY97" i="7" s="1"/>
  <c r="AX97" i="7" s="1"/>
  <c r="AW97" i="7" s="1"/>
  <c r="AV97" i="7" s="1"/>
  <c r="AU97" i="7" s="1"/>
  <c r="AT97" i="7" s="1"/>
  <c r="AS97" i="7" s="1"/>
  <c r="AR97" i="7" s="1"/>
  <c r="AQ97" i="7" s="1"/>
  <c r="AP97" i="7" s="1"/>
  <c r="AO97" i="7" s="1"/>
  <c r="AN97" i="7" s="1"/>
  <c r="AM97" i="7" s="1"/>
  <c r="AL97" i="7" s="1"/>
  <c r="AK97" i="7" s="1"/>
  <c r="AJ97" i="7" s="1"/>
  <c r="AI97" i="7" s="1"/>
  <c r="AH97" i="7" s="1"/>
  <c r="AG97" i="7" s="1"/>
  <c r="AF97" i="7" s="1"/>
  <c r="AE97" i="7" s="1"/>
  <c r="AD97" i="7" s="1"/>
  <c r="AC97" i="7" s="1"/>
  <c r="AB97" i="7" s="1"/>
  <c r="AA97" i="7" s="1"/>
  <c r="Z97" i="7" s="1"/>
  <c r="Y97" i="7" s="1"/>
  <c r="X97" i="7" s="1"/>
  <c r="W97" i="7" s="1"/>
  <c r="DR95" i="7"/>
  <c r="DQ95" i="7" s="1"/>
  <c r="DP95" i="7" s="1"/>
  <c r="DO95" i="7" s="1"/>
  <c r="DN95" i="7" s="1"/>
  <c r="DM95" i="7" s="1"/>
  <c r="DL95" i="7" s="1"/>
  <c r="DK95" i="7" s="1"/>
  <c r="DJ95" i="7" s="1"/>
  <c r="DI95" i="7" s="1"/>
  <c r="DH95" i="7" s="1"/>
  <c r="DG95" i="7" s="1"/>
  <c r="DF95" i="7" s="1"/>
  <c r="DE95" i="7" s="1"/>
  <c r="DD95" i="7" s="1"/>
  <c r="DC95" i="7" s="1"/>
  <c r="DB95" i="7" s="1"/>
  <c r="DA95" i="7" s="1"/>
  <c r="CZ95" i="7" s="1"/>
  <c r="CY95" i="7" s="1"/>
  <c r="CX95" i="7" s="1"/>
  <c r="CW95" i="7" s="1"/>
  <c r="CV95" i="7" s="1"/>
  <c r="CU95" i="7" s="1"/>
  <c r="CT95" i="7" s="1"/>
  <c r="CS95" i="7" s="1"/>
  <c r="CR95" i="7" s="1"/>
  <c r="CQ95" i="7" s="1"/>
  <c r="CP95" i="7" s="1"/>
  <c r="CO95" i="7" s="1"/>
  <c r="CN95" i="7" s="1"/>
  <c r="CM95" i="7" s="1"/>
  <c r="CL95" i="7" s="1"/>
  <c r="CK95" i="7" s="1"/>
  <c r="CJ95" i="7" s="1"/>
  <c r="CI95" i="7" s="1"/>
  <c r="CH95" i="7" s="1"/>
  <c r="CG95" i="7" s="1"/>
  <c r="CF95" i="7" s="1"/>
  <c r="CE95" i="7" s="1"/>
  <c r="CD95" i="7" s="1"/>
  <c r="CC95" i="7" s="1"/>
  <c r="CB95" i="7" s="1"/>
  <c r="CA95" i="7" s="1"/>
  <c r="BZ95" i="7" s="1"/>
  <c r="BY95" i="7" s="1"/>
  <c r="BX95" i="7" s="1"/>
  <c r="BW95" i="7" s="1"/>
  <c r="BV95" i="7" s="1"/>
  <c r="BU95" i="7" s="1"/>
  <c r="BT95" i="7" s="1"/>
  <c r="BS95" i="7" s="1"/>
  <c r="BR95" i="7" s="1"/>
  <c r="BQ95" i="7" s="1"/>
  <c r="BP95" i="7" s="1"/>
  <c r="BO95" i="7" s="1"/>
  <c r="BN95" i="7" s="1"/>
  <c r="BM95" i="7" s="1"/>
  <c r="BL95" i="7" s="1"/>
  <c r="BK95" i="7" s="1"/>
  <c r="BJ95" i="7" s="1"/>
  <c r="BI95" i="7" s="1"/>
  <c r="BH95" i="7" s="1"/>
  <c r="BG95" i="7" s="1"/>
  <c r="BF95" i="7" s="1"/>
  <c r="BE95" i="7" s="1"/>
  <c r="BD95" i="7" s="1"/>
  <c r="BC95" i="7" s="1"/>
  <c r="BB95" i="7" s="1"/>
  <c r="BA95" i="7" s="1"/>
  <c r="AZ95" i="7" s="1"/>
  <c r="AY95" i="7" s="1"/>
  <c r="AX95" i="7" s="1"/>
  <c r="AW95" i="7" s="1"/>
  <c r="AV95" i="7" s="1"/>
  <c r="AU95" i="7" s="1"/>
  <c r="AT95" i="7" s="1"/>
  <c r="AS95" i="7" s="1"/>
  <c r="AR95" i="7" s="1"/>
  <c r="AQ95" i="7" s="1"/>
  <c r="AP95" i="7" s="1"/>
  <c r="AO95" i="7" s="1"/>
  <c r="AN95" i="7" s="1"/>
  <c r="AM95" i="7" s="1"/>
  <c r="AL95" i="7" s="1"/>
  <c r="AK95" i="7" s="1"/>
  <c r="AJ95" i="7" s="1"/>
  <c r="AI95" i="7" s="1"/>
  <c r="AH95" i="7" s="1"/>
  <c r="AG95" i="7" s="1"/>
  <c r="AF95" i="7" s="1"/>
  <c r="AE95" i="7" s="1"/>
  <c r="AD95" i="7" s="1"/>
  <c r="AC95" i="7" s="1"/>
  <c r="AB95" i="7" s="1"/>
  <c r="AA95" i="7" s="1"/>
  <c r="Z95" i="7" s="1"/>
  <c r="Y95" i="7" s="1"/>
  <c r="X95" i="7" s="1"/>
  <c r="W95" i="7" s="1"/>
  <c r="DT95" i="7"/>
  <c r="DU95" i="7" s="1"/>
  <c r="DV95" i="7" s="1"/>
  <c r="DW95" i="7" s="1"/>
  <c r="DX95" i="7" s="1"/>
  <c r="DY95" i="7" s="1"/>
  <c r="DZ95" i="7" s="1"/>
  <c r="EA95" i="7" s="1"/>
  <c r="EB95" i="7" s="1"/>
  <c r="EC95" i="7" s="1"/>
  <c r="ED95" i="7" s="1"/>
  <c r="EE95" i="7" s="1"/>
  <c r="EF95" i="7" s="1"/>
  <c r="EG95" i="7" s="1"/>
  <c r="EH95" i="7" s="1"/>
  <c r="EI95" i="7" s="1"/>
  <c r="EJ95" i="7" s="1"/>
  <c r="EK95" i="7" s="1"/>
  <c r="EL95" i="7" s="1"/>
  <c r="EM95" i="7" s="1"/>
  <c r="EN95" i="7" s="1"/>
  <c r="EO95" i="7" s="1"/>
  <c r="EP95" i="7" s="1"/>
  <c r="EQ95" i="7" s="1"/>
  <c r="ER95" i="7" s="1"/>
  <c r="ES95" i="7" s="1"/>
  <c r="ET95" i="7" s="1"/>
  <c r="EU95" i="7" s="1"/>
  <c r="EV95" i="7" s="1"/>
  <c r="EW95" i="7" s="1"/>
  <c r="EX95" i="7" s="1"/>
  <c r="EY95" i="7" s="1"/>
  <c r="EZ95" i="7" s="1"/>
  <c r="FA95" i="7" s="1"/>
  <c r="FB95" i="7" s="1"/>
  <c r="FC95" i="7" s="1"/>
  <c r="FD95" i="7" s="1"/>
  <c r="FE95" i="7" s="1"/>
  <c r="FF95" i="7" s="1"/>
  <c r="FG95" i="7" s="1"/>
  <c r="FH95" i="7" s="1"/>
  <c r="FI95" i="7" s="1"/>
  <c r="FJ95" i="7" s="1"/>
  <c r="FK95" i="7" s="1"/>
  <c r="FL95" i="7" s="1"/>
  <c r="FM95" i="7" s="1"/>
  <c r="FN95" i="7" s="1"/>
  <c r="FO95" i="7" s="1"/>
  <c r="FP95" i="7" s="1"/>
  <c r="FQ95" i="7" s="1"/>
  <c r="FR95" i="7" s="1"/>
  <c r="FS95" i="7" s="1"/>
  <c r="FT95" i="7" s="1"/>
  <c r="FU95" i="7" s="1"/>
  <c r="FV95" i="7" s="1"/>
  <c r="FW95" i="7" s="1"/>
  <c r="FX95" i="7" s="1"/>
  <c r="FY95" i="7" s="1"/>
  <c r="FZ95" i="7" s="1"/>
  <c r="GA95" i="7" s="1"/>
  <c r="GB95" i="7" s="1"/>
  <c r="GC95" i="7" s="1"/>
  <c r="GD95" i="7" s="1"/>
  <c r="GE95" i="7" s="1"/>
  <c r="GF95" i="7" s="1"/>
  <c r="GG95" i="7" s="1"/>
  <c r="GH95" i="7" s="1"/>
  <c r="GI95" i="7" s="1"/>
  <c r="GJ95" i="7" s="1"/>
  <c r="GK95" i="7" s="1"/>
  <c r="GL95" i="7" s="1"/>
  <c r="GM95" i="7" s="1"/>
  <c r="GN95" i="7" s="1"/>
  <c r="GO95" i="7" s="1"/>
  <c r="GP95" i="7" s="1"/>
  <c r="GQ95" i="7" s="1"/>
  <c r="GR95" i="7" s="1"/>
  <c r="GS95" i="7" s="1"/>
  <c r="GT95" i="7" s="1"/>
  <c r="GU95" i="7" s="1"/>
  <c r="GV95" i="7" s="1"/>
  <c r="GW95" i="7" s="1"/>
  <c r="GX95" i="7" s="1"/>
  <c r="GY95" i="7" s="1"/>
  <c r="GZ95" i="7" s="1"/>
  <c r="HA95" i="7" s="1"/>
  <c r="HB95" i="7" s="1"/>
  <c r="HC95" i="7" s="1"/>
  <c r="HD95" i="7" s="1"/>
  <c r="HE95" i="7" s="1"/>
  <c r="HF95" i="7" s="1"/>
  <c r="HG95" i="7" s="1"/>
  <c r="HH95" i="7" s="1"/>
  <c r="HI95" i="7" s="1"/>
  <c r="HJ95" i="7" s="1"/>
  <c r="HK95" i="7" s="1"/>
  <c r="HL95" i="7" s="1"/>
  <c r="HM95" i="7" s="1"/>
  <c r="HN95" i="7" s="1"/>
  <c r="HO95" i="7" s="1"/>
  <c r="DR92" i="7"/>
  <c r="DQ92" i="7" s="1"/>
  <c r="DP92" i="7" s="1"/>
  <c r="DO92" i="7" s="1"/>
  <c r="DN92" i="7" s="1"/>
  <c r="DM92" i="7" s="1"/>
  <c r="DL92" i="7" s="1"/>
  <c r="DK92" i="7" s="1"/>
  <c r="DJ92" i="7" s="1"/>
  <c r="DI92" i="7" s="1"/>
  <c r="DH92" i="7" s="1"/>
  <c r="DG92" i="7" s="1"/>
  <c r="DF92" i="7" s="1"/>
  <c r="DE92" i="7" s="1"/>
  <c r="DD92" i="7" s="1"/>
  <c r="DC92" i="7" s="1"/>
  <c r="DB92" i="7" s="1"/>
  <c r="DA92" i="7" s="1"/>
  <c r="CZ92" i="7" s="1"/>
  <c r="CY92" i="7" s="1"/>
  <c r="CX92" i="7" s="1"/>
  <c r="CW92" i="7" s="1"/>
  <c r="CV92" i="7" s="1"/>
  <c r="CU92" i="7" s="1"/>
  <c r="CT92" i="7" s="1"/>
  <c r="CS92" i="7" s="1"/>
  <c r="CR92" i="7" s="1"/>
  <c r="CQ92" i="7" s="1"/>
  <c r="CP92" i="7" s="1"/>
  <c r="CO92" i="7" s="1"/>
  <c r="CN92" i="7" s="1"/>
  <c r="CM92" i="7" s="1"/>
  <c r="CL92" i="7" s="1"/>
  <c r="CK92" i="7" s="1"/>
  <c r="CJ92" i="7" s="1"/>
  <c r="CI92" i="7" s="1"/>
  <c r="CH92" i="7" s="1"/>
  <c r="CG92" i="7" s="1"/>
  <c r="CF92" i="7" s="1"/>
  <c r="CE92" i="7" s="1"/>
  <c r="CD92" i="7" s="1"/>
  <c r="CC92" i="7" s="1"/>
  <c r="CB92" i="7" s="1"/>
  <c r="CA92" i="7" s="1"/>
  <c r="BZ92" i="7" s="1"/>
  <c r="BY92" i="7" s="1"/>
  <c r="BX92" i="7" s="1"/>
  <c r="BW92" i="7" s="1"/>
  <c r="BV92" i="7" s="1"/>
  <c r="BU92" i="7" s="1"/>
  <c r="BT92" i="7" s="1"/>
  <c r="BS92" i="7" s="1"/>
  <c r="BR92" i="7" s="1"/>
  <c r="BQ92" i="7" s="1"/>
  <c r="BP92" i="7" s="1"/>
  <c r="BO92" i="7" s="1"/>
  <c r="BN92" i="7" s="1"/>
  <c r="BM92" i="7" s="1"/>
  <c r="BL92" i="7" s="1"/>
  <c r="BK92" i="7" s="1"/>
  <c r="BJ92" i="7" s="1"/>
  <c r="BI92" i="7" s="1"/>
  <c r="BH92" i="7" s="1"/>
  <c r="BG92" i="7" s="1"/>
  <c r="BF92" i="7" s="1"/>
  <c r="BE92" i="7" s="1"/>
  <c r="BD92" i="7" s="1"/>
  <c r="BC92" i="7" s="1"/>
  <c r="BB92" i="7" s="1"/>
  <c r="BA92" i="7" s="1"/>
  <c r="AZ92" i="7" s="1"/>
  <c r="AY92" i="7" s="1"/>
  <c r="AX92" i="7" s="1"/>
  <c r="AW92" i="7" s="1"/>
  <c r="AV92" i="7" s="1"/>
  <c r="AU92" i="7" s="1"/>
  <c r="AT92" i="7" s="1"/>
  <c r="AS92" i="7" s="1"/>
  <c r="AR92" i="7" s="1"/>
  <c r="AQ92" i="7" s="1"/>
  <c r="AP92" i="7" s="1"/>
  <c r="AO92" i="7" s="1"/>
  <c r="AN92" i="7" s="1"/>
  <c r="AM92" i="7" s="1"/>
  <c r="AL92" i="7" s="1"/>
  <c r="AK92" i="7" s="1"/>
  <c r="AJ92" i="7" s="1"/>
  <c r="AI92" i="7" s="1"/>
  <c r="AH92" i="7" s="1"/>
  <c r="AG92" i="7" s="1"/>
  <c r="AF92" i="7" s="1"/>
  <c r="AE92" i="7" s="1"/>
  <c r="AD92" i="7" s="1"/>
  <c r="AC92" i="7" s="1"/>
  <c r="AB92" i="7" s="1"/>
  <c r="AA92" i="7" s="1"/>
  <c r="Z92" i="7" s="1"/>
  <c r="Y92" i="7" s="1"/>
  <c r="X92" i="7" s="1"/>
  <c r="W92" i="7" s="1"/>
  <c r="DR100" i="7"/>
  <c r="DQ100" i="7" s="1"/>
  <c r="DP100" i="7" s="1"/>
  <c r="DO100" i="7" s="1"/>
  <c r="DN100" i="7" s="1"/>
  <c r="DM100" i="7" s="1"/>
  <c r="DL100" i="7" s="1"/>
  <c r="DK100" i="7" s="1"/>
  <c r="DJ100" i="7" s="1"/>
  <c r="DI100" i="7" s="1"/>
  <c r="DH100" i="7" s="1"/>
  <c r="DG100" i="7" s="1"/>
  <c r="DF100" i="7" s="1"/>
  <c r="DE100" i="7" s="1"/>
  <c r="DD100" i="7" s="1"/>
  <c r="DC100" i="7" s="1"/>
  <c r="DB100" i="7" s="1"/>
  <c r="DA100" i="7" s="1"/>
  <c r="CZ100" i="7" s="1"/>
  <c r="CY100" i="7" s="1"/>
  <c r="CX100" i="7" s="1"/>
  <c r="CW100" i="7" s="1"/>
  <c r="CV100" i="7" s="1"/>
  <c r="CU100" i="7" s="1"/>
  <c r="CT100" i="7" s="1"/>
  <c r="CS100" i="7" s="1"/>
  <c r="CR100" i="7" s="1"/>
  <c r="CQ100" i="7" s="1"/>
  <c r="CP100" i="7" s="1"/>
  <c r="CO100" i="7" s="1"/>
  <c r="CN100" i="7" s="1"/>
  <c r="CM100" i="7" s="1"/>
  <c r="CL100" i="7" s="1"/>
  <c r="CK100" i="7" s="1"/>
  <c r="CJ100" i="7" s="1"/>
  <c r="CI100" i="7" s="1"/>
  <c r="CH100" i="7" s="1"/>
  <c r="CG100" i="7" s="1"/>
  <c r="CF100" i="7" s="1"/>
  <c r="CE100" i="7" s="1"/>
  <c r="CD100" i="7" s="1"/>
  <c r="CC100" i="7" s="1"/>
  <c r="CB100" i="7" s="1"/>
  <c r="CA100" i="7" s="1"/>
  <c r="BZ100" i="7" s="1"/>
  <c r="BY100" i="7" s="1"/>
  <c r="BX100" i="7" s="1"/>
  <c r="BW100" i="7" s="1"/>
  <c r="BV100" i="7" s="1"/>
  <c r="BU100" i="7" s="1"/>
  <c r="BT100" i="7" s="1"/>
  <c r="BS100" i="7" s="1"/>
  <c r="BR100" i="7" s="1"/>
  <c r="BQ100" i="7" s="1"/>
  <c r="BP100" i="7" s="1"/>
  <c r="BO100" i="7" s="1"/>
  <c r="BN100" i="7" s="1"/>
  <c r="BM100" i="7" s="1"/>
  <c r="BL100" i="7" s="1"/>
  <c r="BK100" i="7" s="1"/>
  <c r="BJ100" i="7" s="1"/>
  <c r="BI100" i="7" s="1"/>
  <c r="BH100" i="7" s="1"/>
  <c r="BG100" i="7" s="1"/>
  <c r="BF100" i="7" s="1"/>
  <c r="BE100" i="7" s="1"/>
  <c r="BD100" i="7" s="1"/>
  <c r="BC100" i="7" s="1"/>
  <c r="BB100" i="7" s="1"/>
  <c r="BA100" i="7" s="1"/>
  <c r="AZ100" i="7" s="1"/>
  <c r="AY100" i="7" s="1"/>
  <c r="AX100" i="7" s="1"/>
  <c r="AW100" i="7" s="1"/>
  <c r="AV100" i="7" s="1"/>
  <c r="AU100" i="7" s="1"/>
  <c r="AT100" i="7" s="1"/>
  <c r="AS100" i="7" s="1"/>
  <c r="AR100" i="7" s="1"/>
  <c r="AQ100" i="7" s="1"/>
  <c r="AP100" i="7" s="1"/>
  <c r="AO100" i="7" s="1"/>
  <c r="AN100" i="7" s="1"/>
  <c r="AM100" i="7" s="1"/>
  <c r="AL100" i="7" s="1"/>
  <c r="AK100" i="7" s="1"/>
  <c r="AJ100" i="7" s="1"/>
  <c r="AI100" i="7" s="1"/>
  <c r="AH100" i="7" s="1"/>
  <c r="AG100" i="7" s="1"/>
  <c r="AF100" i="7" s="1"/>
  <c r="AE100" i="7" s="1"/>
  <c r="AD100" i="7" s="1"/>
  <c r="AC100" i="7" s="1"/>
  <c r="AB100" i="7" s="1"/>
  <c r="AA100" i="7" s="1"/>
  <c r="Z100" i="7" s="1"/>
  <c r="Y100" i="7" s="1"/>
  <c r="X100" i="7" s="1"/>
  <c r="W100" i="7" s="1"/>
  <c r="DT100" i="7"/>
  <c r="DU100" i="7" s="1"/>
  <c r="DV100" i="7" s="1"/>
  <c r="DW100" i="7" s="1"/>
  <c r="DX100" i="7" s="1"/>
  <c r="DY100" i="7" s="1"/>
  <c r="DZ100" i="7" s="1"/>
  <c r="EA100" i="7" s="1"/>
  <c r="EB100" i="7" s="1"/>
  <c r="EC100" i="7" s="1"/>
  <c r="ED100" i="7" s="1"/>
  <c r="EE100" i="7" s="1"/>
  <c r="EF100" i="7" s="1"/>
  <c r="EG100" i="7" s="1"/>
  <c r="EH100" i="7" s="1"/>
  <c r="EI100" i="7" s="1"/>
  <c r="EJ100" i="7" s="1"/>
  <c r="EK100" i="7" s="1"/>
  <c r="EL100" i="7" s="1"/>
  <c r="EM100" i="7" s="1"/>
  <c r="EN100" i="7" s="1"/>
  <c r="EO100" i="7" s="1"/>
  <c r="EP100" i="7" s="1"/>
  <c r="EQ100" i="7" s="1"/>
  <c r="ER100" i="7" s="1"/>
  <c r="ES100" i="7" s="1"/>
  <c r="ET100" i="7" s="1"/>
  <c r="EU100" i="7" s="1"/>
  <c r="EV100" i="7" s="1"/>
  <c r="EW100" i="7" s="1"/>
  <c r="EX100" i="7" s="1"/>
  <c r="EY100" i="7" s="1"/>
  <c r="EZ100" i="7" s="1"/>
  <c r="FA100" i="7" s="1"/>
  <c r="FB100" i="7" s="1"/>
  <c r="FC100" i="7" s="1"/>
  <c r="FD100" i="7" s="1"/>
  <c r="FE100" i="7" s="1"/>
  <c r="FF100" i="7" s="1"/>
  <c r="FG100" i="7" s="1"/>
  <c r="FH100" i="7" s="1"/>
  <c r="FI100" i="7" s="1"/>
  <c r="FJ100" i="7" s="1"/>
  <c r="FK100" i="7" s="1"/>
  <c r="FL100" i="7" s="1"/>
  <c r="FM100" i="7" s="1"/>
  <c r="FN100" i="7" s="1"/>
  <c r="FO100" i="7" s="1"/>
  <c r="FP100" i="7" s="1"/>
  <c r="FQ100" i="7" s="1"/>
  <c r="FR100" i="7" s="1"/>
  <c r="FS100" i="7" s="1"/>
  <c r="FT100" i="7" s="1"/>
  <c r="FU100" i="7" s="1"/>
  <c r="FV100" i="7" s="1"/>
  <c r="FW100" i="7" s="1"/>
  <c r="FX100" i="7" s="1"/>
  <c r="FY100" i="7" s="1"/>
  <c r="FZ100" i="7" s="1"/>
  <c r="GA100" i="7" s="1"/>
  <c r="GB100" i="7" s="1"/>
  <c r="GC100" i="7" s="1"/>
  <c r="GD100" i="7" s="1"/>
  <c r="GE100" i="7" s="1"/>
  <c r="GF100" i="7" s="1"/>
  <c r="GG100" i="7" s="1"/>
  <c r="GH100" i="7" s="1"/>
  <c r="GI100" i="7" s="1"/>
  <c r="GJ100" i="7" s="1"/>
  <c r="GK100" i="7" s="1"/>
  <c r="GL100" i="7" s="1"/>
  <c r="GM100" i="7" s="1"/>
  <c r="GN100" i="7" s="1"/>
  <c r="GO100" i="7" s="1"/>
  <c r="GP100" i="7" s="1"/>
  <c r="GQ100" i="7" s="1"/>
  <c r="GR100" i="7" s="1"/>
  <c r="GS100" i="7" s="1"/>
  <c r="GT100" i="7" s="1"/>
  <c r="GU100" i="7" s="1"/>
  <c r="GV100" i="7" s="1"/>
  <c r="GW100" i="7" s="1"/>
  <c r="GX100" i="7" s="1"/>
  <c r="GY100" i="7" s="1"/>
  <c r="GZ100" i="7" s="1"/>
  <c r="HA100" i="7" s="1"/>
  <c r="HB100" i="7" s="1"/>
  <c r="HC100" i="7" s="1"/>
  <c r="HD100" i="7" s="1"/>
  <c r="HE100" i="7" s="1"/>
  <c r="HF100" i="7" s="1"/>
  <c r="HG100" i="7" s="1"/>
  <c r="HH100" i="7" s="1"/>
  <c r="HI100" i="7" s="1"/>
  <c r="HJ100" i="7" s="1"/>
  <c r="HK100" i="7" s="1"/>
  <c r="HL100" i="7" s="1"/>
  <c r="HM100" i="7" s="1"/>
  <c r="HN100" i="7" s="1"/>
  <c r="HO100" i="7" s="1"/>
  <c r="DR78" i="7"/>
  <c r="DQ78" i="7" s="1"/>
  <c r="DP78" i="7" s="1"/>
  <c r="DO78" i="7" s="1"/>
  <c r="DN78" i="7" s="1"/>
  <c r="DM78" i="7" s="1"/>
  <c r="DL78" i="7" s="1"/>
  <c r="DK78" i="7" s="1"/>
  <c r="DJ78" i="7" s="1"/>
  <c r="DI78" i="7" s="1"/>
  <c r="DH78" i="7" s="1"/>
  <c r="DG78" i="7" s="1"/>
  <c r="DF78" i="7" s="1"/>
  <c r="DE78" i="7" s="1"/>
  <c r="DD78" i="7" s="1"/>
  <c r="DC78" i="7" s="1"/>
  <c r="DB78" i="7" s="1"/>
  <c r="DA78" i="7" s="1"/>
  <c r="CZ78" i="7" s="1"/>
  <c r="CY78" i="7" s="1"/>
  <c r="CX78" i="7" s="1"/>
  <c r="CW78" i="7" s="1"/>
  <c r="CV78" i="7" s="1"/>
  <c r="CU78" i="7" s="1"/>
  <c r="CT78" i="7" s="1"/>
  <c r="CS78" i="7" s="1"/>
  <c r="CR78" i="7" s="1"/>
  <c r="CQ78" i="7" s="1"/>
  <c r="CP78" i="7" s="1"/>
  <c r="CO78" i="7" s="1"/>
  <c r="CN78" i="7" s="1"/>
  <c r="CM78" i="7" s="1"/>
  <c r="CL78" i="7" s="1"/>
  <c r="CK78" i="7" s="1"/>
  <c r="CJ78" i="7" s="1"/>
  <c r="CI78" i="7" s="1"/>
  <c r="CH78" i="7" s="1"/>
  <c r="CG78" i="7" s="1"/>
  <c r="CF78" i="7" s="1"/>
  <c r="CE78" i="7" s="1"/>
  <c r="CD78" i="7" s="1"/>
  <c r="CC78" i="7" s="1"/>
  <c r="CB78" i="7" s="1"/>
  <c r="CA78" i="7" s="1"/>
  <c r="BZ78" i="7" s="1"/>
  <c r="BY78" i="7" s="1"/>
  <c r="BX78" i="7" s="1"/>
  <c r="BW78" i="7" s="1"/>
  <c r="BV78" i="7" s="1"/>
  <c r="BU78" i="7" s="1"/>
  <c r="BT78" i="7" s="1"/>
  <c r="BS78" i="7" s="1"/>
  <c r="BR78" i="7" s="1"/>
  <c r="BQ78" i="7" s="1"/>
  <c r="BP78" i="7" s="1"/>
  <c r="BO78" i="7" s="1"/>
  <c r="BN78" i="7" s="1"/>
  <c r="BM78" i="7" s="1"/>
  <c r="BL78" i="7" s="1"/>
  <c r="BK78" i="7" s="1"/>
  <c r="BJ78" i="7" s="1"/>
  <c r="BI78" i="7" s="1"/>
  <c r="BH78" i="7" s="1"/>
  <c r="BG78" i="7" s="1"/>
  <c r="BF78" i="7" s="1"/>
  <c r="BE78" i="7" s="1"/>
  <c r="BD78" i="7" s="1"/>
  <c r="BC78" i="7" s="1"/>
  <c r="BB78" i="7" s="1"/>
  <c r="BA78" i="7" s="1"/>
  <c r="AZ78" i="7" s="1"/>
  <c r="AY78" i="7" s="1"/>
  <c r="AX78" i="7" s="1"/>
  <c r="AW78" i="7" s="1"/>
  <c r="AV78" i="7" s="1"/>
  <c r="AU78" i="7" s="1"/>
  <c r="AT78" i="7" s="1"/>
  <c r="AS78" i="7" s="1"/>
  <c r="AR78" i="7" s="1"/>
  <c r="AQ78" i="7" s="1"/>
  <c r="AP78" i="7" s="1"/>
  <c r="AO78" i="7" s="1"/>
  <c r="AN78" i="7" s="1"/>
  <c r="AM78" i="7" s="1"/>
  <c r="AL78" i="7" s="1"/>
  <c r="AK78" i="7" s="1"/>
  <c r="AJ78" i="7" s="1"/>
  <c r="AI78" i="7" s="1"/>
  <c r="AH78" i="7" s="1"/>
  <c r="AG78" i="7" s="1"/>
  <c r="AF78" i="7" s="1"/>
  <c r="AE78" i="7" s="1"/>
  <c r="AD78" i="7" s="1"/>
  <c r="AC78" i="7" s="1"/>
  <c r="AB78" i="7" s="1"/>
  <c r="AA78" i="7" s="1"/>
  <c r="Z78" i="7" s="1"/>
  <c r="Y78" i="7" s="1"/>
  <c r="X78" i="7" s="1"/>
  <c r="W78" i="7" s="1"/>
  <c r="DR91" i="7"/>
  <c r="DQ91" i="7" s="1"/>
  <c r="DP91" i="7" s="1"/>
  <c r="DO91" i="7" s="1"/>
  <c r="DN91" i="7" s="1"/>
  <c r="DM91" i="7" s="1"/>
  <c r="DL91" i="7" s="1"/>
  <c r="DK91" i="7" s="1"/>
  <c r="DJ91" i="7" s="1"/>
  <c r="DI91" i="7" s="1"/>
  <c r="DH91" i="7" s="1"/>
  <c r="DG91" i="7" s="1"/>
  <c r="DF91" i="7" s="1"/>
  <c r="DE91" i="7" s="1"/>
  <c r="DD91" i="7" s="1"/>
  <c r="DC91" i="7" s="1"/>
  <c r="DB91" i="7" s="1"/>
  <c r="DA91" i="7" s="1"/>
  <c r="CZ91" i="7" s="1"/>
  <c r="CY91" i="7" s="1"/>
  <c r="CX91" i="7" s="1"/>
  <c r="CW91" i="7" s="1"/>
  <c r="CV91" i="7" s="1"/>
  <c r="CU91" i="7" s="1"/>
  <c r="CT91" i="7" s="1"/>
  <c r="CS91" i="7" s="1"/>
  <c r="CR91" i="7" s="1"/>
  <c r="CQ91" i="7" s="1"/>
  <c r="CP91" i="7" s="1"/>
  <c r="CO91" i="7" s="1"/>
  <c r="CN91" i="7" s="1"/>
  <c r="CM91" i="7" s="1"/>
  <c r="CL91" i="7" s="1"/>
  <c r="CK91" i="7" s="1"/>
  <c r="CJ91" i="7" s="1"/>
  <c r="CI91" i="7" s="1"/>
  <c r="CH91" i="7" s="1"/>
  <c r="CG91" i="7" s="1"/>
  <c r="CF91" i="7" s="1"/>
  <c r="CE91" i="7" s="1"/>
  <c r="CD91" i="7" s="1"/>
  <c r="CC91" i="7" s="1"/>
  <c r="CB91" i="7" s="1"/>
  <c r="CA91" i="7" s="1"/>
  <c r="BZ91" i="7" s="1"/>
  <c r="BY91" i="7" s="1"/>
  <c r="BX91" i="7" s="1"/>
  <c r="BW91" i="7" s="1"/>
  <c r="BV91" i="7" s="1"/>
  <c r="BU91" i="7" s="1"/>
  <c r="BT91" i="7" s="1"/>
  <c r="BS91" i="7" s="1"/>
  <c r="BR91" i="7" s="1"/>
  <c r="BQ91" i="7" s="1"/>
  <c r="BP91" i="7" s="1"/>
  <c r="BO91" i="7" s="1"/>
  <c r="BN91" i="7" s="1"/>
  <c r="BM91" i="7" s="1"/>
  <c r="BL91" i="7" s="1"/>
  <c r="BK91" i="7" s="1"/>
  <c r="BJ91" i="7" s="1"/>
  <c r="BI91" i="7" s="1"/>
  <c r="BH91" i="7" s="1"/>
  <c r="BG91" i="7" s="1"/>
  <c r="BF91" i="7" s="1"/>
  <c r="BE91" i="7" s="1"/>
  <c r="BD91" i="7" s="1"/>
  <c r="BC91" i="7" s="1"/>
  <c r="BB91" i="7" s="1"/>
  <c r="BA91" i="7" s="1"/>
  <c r="AZ91" i="7" s="1"/>
  <c r="AY91" i="7" s="1"/>
  <c r="AX91" i="7" s="1"/>
  <c r="AW91" i="7" s="1"/>
  <c r="AV91" i="7" s="1"/>
  <c r="AU91" i="7" s="1"/>
  <c r="AT91" i="7" s="1"/>
  <c r="AS91" i="7" s="1"/>
  <c r="AR91" i="7" s="1"/>
  <c r="AQ91" i="7" s="1"/>
  <c r="AP91" i="7" s="1"/>
  <c r="AO91" i="7" s="1"/>
  <c r="AN91" i="7" s="1"/>
  <c r="AM91" i="7" s="1"/>
  <c r="AL91" i="7" s="1"/>
  <c r="AK91" i="7" s="1"/>
  <c r="AJ91" i="7" s="1"/>
  <c r="AI91" i="7" s="1"/>
  <c r="AH91" i="7" s="1"/>
  <c r="AG91" i="7" s="1"/>
  <c r="AF91" i="7" s="1"/>
  <c r="AE91" i="7" s="1"/>
  <c r="AD91" i="7" s="1"/>
  <c r="AC91" i="7" s="1"/>
  <c r="AB91" i="7" s="1"/>
  <c r="AA91" i="7" s="1"/>
  <c r="Z91" i="7" s="1"/>
  <c r="Y91" i="7" s="1"/>
  <c r="X91" i="7" s="1"/>
  <c r="W91" i="7" s="1"/>
  <c r="DR93" i="7"/>
  <c r="DQ93" i="7" s="1"/>
  <c r="DP93" i="7" s="1"/>
  <c r="DO93" i="7" s="1"/>
  <c r="DN93" i="7" s="1"/>
  <c r="DM93" i="7" s="1"/>
  <c r="DL93" i="7" s="1"/>
  <c r="DK93" i="7" s="1"/>
  <c r="DJ93" i="7" s="1"/>
  <c r="DI93" i="7" s="1"/>
  <c r="DH93" i="7" s="1"/>
  <c r="DG93" i="7" s="1"/>
  <c r="DF93" i="7" s="1"/>
  <c r="DE93" i="7" s="1"/>
  <c r="DD93" i="7" s="1"/>
  <c r="DC93" i="7" s="1"/>
  <c r="DB93" i="7" s="1"/>
  <c r="DA93" i="7" s="1"/>
  <c r="CZ93" i="7" s="1"/>
  <c r="CY93" i="7" s="1"/>
  <c r="CX93" i="7" s="1"/>
  <c r="CW93" i="7" s="1"/>
  <c r="CV93" i="7" s="1"/>
  <c r="CU93" i="7" s="1"/>
  <c r="CT93" i="7" s="1"/>
  <c r="CS93" i="7" s="1"/>
  <c r="CR93" i="7" s="1"/>
  <c r="CQ93" i="7" s="1"/>
  <c r="CP93" i="7" s="1"/>
  <c r="CO93" i="7" s="1"/>
  <c r="CN93" i="7" s="1"/>
  <c r="CM93" i="7" s="1"/>
  <c r="CL93" i="7" s="1"/>
  <c r="CK93" i="7" s="1"/>
  <c r="CJ93" i="7" s="1"/>
  <c r="CI93" i="7" s="1"/>
  <c r="CH93" i="7" s="1"/>
  <c r="CG93" i="7" s="1"/>
  <c r="CF93" i="7" s="1"/>
  <c r="CE93" i="7" s="1"/>
  <c r="CD93" i="7" s="1"/>
  <c r="CC93" i="7" s="1"/>
  <c r="CB93" i="7" s="1"/>
  <c r="CA93" i="7" s="1"/>
  <c r="BZ93" i="7" s="1"/>
  <c r="BY93" i="7" s="1"/>
  <c r="BX93" i="7" s="1"/>
  <c r="BW93" i="7" s="1"/>
  <c r="BV93" i="7" s="1"/>
  <c r="BU93" i="7" s="1"/>
  <c r="BT93" i="7" s="1"/>
  <c r="BS93" i="7" s="1"/>
  <c r="BR93" i="7" s="1"/>
  <c r="BQ93" i="7" s="1"/>
  <c r="BP93" i="7" s="1"/>
  <c r="BO93" i="7" s="1"/>
  <c r="BN93" i="7" s="1"/>
  <c r="BM93" i="7" s="1"/>
  <c r="BL93" i="7" s="1"/>
  <c r="BK93" i="7" s="1"/>
  <c r="BJ93" i="7" s="1"/>
  <c r="BI93" i="7" s="1"/>
  <c r="BH93" i="7" s="1"/>
  <c r="BG93" i="7" s="1"/>
  <c r="BF93" i="7" s="1"/>
  <c r="BE93" i="7" s="1"/>
  <c r="BD93" i="7" s="1"/>
  <c r="BC93" i="7" s="1"/>
  <c r="BB93" i="7" s="1"/>
  <c r="BA93" i="7" s="1"/>
  <c r="AZ93" i="7" s="1"/>
  <c r="AY93" i="7" s="1"/>
  <c r="AX93" i="7" s="1"/>
  <c r="AW93" i="7" s="1"/>
  <c r="AV93" i="7" s="1"/>
  <c r="AU93" i="7" s="1"/>
  <c r="AT93" i="7" s="1"/>
  <c r="AS93" i="7" s="1"/>
  <c r="AR93" i="7" s="1"/>
  <c r="AQ93" i="7" s="1"/>
  <c r="AP93" i="7" s="1"/>
  <c r="AO93" i="7" s="1"/>
  <c r="AN93" i="7" s="1"/>
  <c r="AM93" i="7" s="1"/>
  <c r="AL93" i="7" s="1"/>
  <c r="AK93" i="7" s="1"/>
  <c r="AJ93" i="7" s="1"/>
  <c r="AI93" i="7" s="1"/>
  <c r="AH93" i="7" s="1"/>
  <c r="AG93" i="7" s="1"/>
  <c r="AF93" i="7" s="1"/>
  <c r="AE93" i="7" s="1"/>
  <c r="AD93" i="7" s="1"/>
  <c r="AC93" i="7" s="1"/>
  <c r="AB93" i="7" s="1"/>
  <c r="AA93" i="7" s="1"/>
  <c r="Z93" i="7" s="1"/>
  <c r="Y93" i="7" s="1"/>
  <c r="X93" i="7" s="1"/>
  <c r="W93" i="7" s="1"/>
  <c r="DR82" i="7"/>
  <c r="DQ82" i="7" s="1"/>
  <c r="DP82" i="7" s="1"/>
  <c r="DO82" i="7" s="1"/>
  <c r="DN82" i="7" s="1"/>
  <c r="DM82" i="7" s="1"/>
  <c r="DL82" i="7" s="1"/>
  <c r="DK82" i="7" s="1"/>
  <c r="DJ82" i="7" s="1"/>
  <c r="DI82" i="7" s="1"/>
  <c r="DH82" i="7" s="1"/>
  <c r="DG82" i="7" s="1"/>
  <c r="DF82" i="7" s="1"/>
  <c r="DE82" i="7" s="1"/>
  <c r="DD82" i="7" s="1"/>
  <c r="DC82" i="7" s="1"/>
  <c r="DB82" i="7" s="1"/>
  <c r="DA82" i="7" s="1"/>
  <c r="CZ82" i="7" s="1"/>
  <c r="CY82" i="7" s="1"/>
  <c r="CX82" i="7" s="1"/>
  <c r="CW82" i="7" s="1"/>
  <c r="CV82" i="7" s="1"/>
  <c r="CU82" i="7" s="1"/>
  <c r="CT82" i="7" s="1"/>
  <c r="CS82" i="7" s="1"/>
  <c r="CR82" i="7" s="1"/>
  <c r="CQ82" i="7" s="1"/>
  <c r="CP82" i="7" s="1"/>
  <c r="CO82" i="7" s="1"/>
  <c r="CN82" i="7" s="1"/>
  <c r="CM82" i="7" s="1"/>
  <c r="CL82" i="7" s="1"/>
  <c r="CK82" i="7" s="1"/>
  <c r="CJ82" i="7" s="1"/>
  <c r="CI82" i="7" s="1"/>
  <c r="CH82" i="7" s="1"/>
  <c r="CG82" i="7" s="1"/>
  <c r="CF82" i="7" s="1"/>
  <c r="CE82" i="7" s="1"/>
  <c r="CD82" i="7" s="1"/>
  <c r="CC82" i="7" s="1"/>
  <c r="CB82" i="7" s="1"/>
  <c r="CA82" i="7" s="1"/>
  <c r="BZ82" i="7" s="1"/>
  <c r="BY82" i="7" s="1"/>
  <c r="BX82" i="7" s="1"/>
  <c r="BW82" i="7" s="1"/>
  <c r="BV82" i="7" s="1"/>
  <c r="BU82" i="7" s="1"/>
  <c r="BT82" i="7" s="1"/>
  <c r="BS82" i="7" s="1"/>
  <c r="BR82" i="7" s="1"/>
  <c r="BQ82" i="7" s="1"/>
  <c r="BP82" i="7" s="1"/>
  <c r="BO82" i="7" s="1"/>
  <c r="BN82" i="7" s="1"/>
  <c r="BM82" i="7" s="1"/>
  <c r="BL82" i="7" s="1"/>
  <c r="BK82" i="7" s="1"/>
  <c r="BJ82" i="7" s="1"/>
  <c r="BI82" i="7" s="1"/>
  <c r="BH82" i="7" s="1"/>
  <c r="BG82" i="7" s="1"/>
  <c r="BF82" i="7" s="1"/>
  <c r="BE82" i="7" s="1"/>
  <c r="BD82" i="7" s="1"/>
  <c r="BC82" i="7" s="1"/>
  <c r="BB82" i="7" s="1"/>
  <c r="BA82" i="7" s="1"/>
  <c r="AZ82" i="7" s="1"/>
  <c r="AY82" i="7" s="1"/>
  <c r="AX82" i="7" s="1"/>
  <c r="AW82" i="7" s="1"/>
  <c r="AV82" i="7" s="1"/>
  <c r="AU82" i="7" s="1"/>
  <c r="AT82" i="7" s="1"/>
  <c r="AS82" i="7" s="1"/>
  <c r="AR82" i="7" s="1"/>
  <c r="AQ82" i="7" s="1"/>
  <c r="AP82" i="7" s="1"/>
  <c r="AO82" i="7" s="1"/>
  <c r="AN82" i="7" s="1"/>
  <c r="AM82" i="7" s="1"/>
  <c r="AL82" i="7" s="1"/>
  <c r="AK82" i="7" s="1"/>
  <c r="AJ82" i="7" s="1"/>
  <c r="AI82" i="7" s="1"/>
  <c r="AH82" i="7" s="1"/>
  <c r="AG82" i="7" s="1"/>
  <c r="AF82" i="7" s="1"/>
  <c r="AE82" i="7" s="1"/>
  <c r="AD82" i="7" s="1"/>
  <c r="AC82" i="7" s="1"/>
  <c r="AB82" i="7" s="1"/>
  <c r="AA82" i="7" s="1"/>
  <c r="Z82" i="7" s="1"/>
  <c r="Y82" i="7" s="1"/>
  <c r="X82" i="7" s="1"/>
  <c r="W82" i="7" s="1"/>
  <c r="DR75" i="7"/>
  <c r="DQ75" i="7" s="1"/>
  <c r="DP75" i="7" s="1"/>
  <c r="DO75" i="7" s="1"/>
  <c r="DN75" i="7" s="1"/>
  <c r="DM75" i="7" s="1"/>
  <c r="DL75" i="7" s="1"/>
  <c r="DK75" i="7" s="1"/>
  <c r="DJ75" i="7" s="1"/>
  <c r="DI75" i="7" s="1"/>
  <c r="DH75" i="7" s="1"/>
  <c r="DG75" i="7" s="1"/>
  <c r="DF75" i="7" s="1"/>
  <c r="DE75" i="7" s="1"/>
  <c r="DD75" i="7" s="1"/>
  <c r="DC75" i="7" s="1"/>
  <c r="DB75" i="7" s="1"/>
  <c r="DA75" i="7" s="1"/>
  <c r="CZ75" i="7" s="1"/>
  <c r="CY75" i="7" s="1"/>
  <c r="CX75" i="7" s="1"/>
  <c r="CW75" i="7" s="1"/>
  <c r="CV75" i="7" s="1"/>
  <c r="CU75" i="7" s="1"/>
  <c r="CT75" i="7" s="1"/>
  <c r="CS75" i="7" s="1"/>
  <c r="CR75" i="7" s="1"/>
  <c r="CQ75" i="7" s="1"/>
  <c r="CP75" i="7" s="1"/>
  <c r="CO75" i="7" s="1"/>
  <c r="CN75" i="7" s="1"/>
  <c r="CM75" i="7" s="1"/>
  <c r="CL75" i="7" s="1"/>
  <c r="CK75" i="7" s="1"/>
  <c r="CJ75" i="7" s="1"/>
  <c r="CI75" i="7" s="1"/>
  <c r="CH75" i="7" s="1"/>
  <c r="CG75" i="7" s="1"/>
  <c r="CF75" i="7" s="1"/>
  <c r="CE75" i="7" s="1"/>
  <c r="CD75" i="7" s="1"/>
  <c r="CC75" i="7" s="1"/>
  <c r="CB75" i="7" s="1"/>
  <c r="CA75" i="7" s="1"/>
  <c r="BZ75" i="7" s="1"/>
  <c r="BY75" i="7" s="1"/>
  <c r="BX75" i="7" s="1"/>
  <c r="BW75" i="7" s="1"/>
  <c r="BV75" i="7" s="1"/>
  <c r="BU75" i="7" s="1"/>
  <c r="BT75" i="7" s="1"/>
  <c r="BS75" i="7" s="1"/>
  <c r="BR75" i="7" s="1"/>
  <c r="BQ75" i="7" s="1"/>
  <c r="BP75" i="7" s="1"/>
  <c r="BO75" i="7" s="1"/>
  <c r="BN75" i="7" s="1"/>
  <c r="BM75" i="7" s="1"/>
  <c r="BL75" i="7" s="1"/>
  <c r="BK75" i="7" s="1"/>
  <c r="BJ75" i="7" s="1"/>
  <c r="BI75" i="7" s="1"/>
  <c r="BH75" i="7" s="1"/>
  <c r="BG75" i="7" s="1"/>
  <c r="BF75" i="7" s="1"/>
  <c r="BE75" i="7" s="1"/>
  <c r="BD75" i="7" s="1"/>
  <c r="BC75" i="7" s="1"/>
  <c r="BB75" i="7" s="1"/>
  <c r="BA75" i="7" s="1"/>
  <c r="AZ75" i="7" s="1"/>
  <c r="AY75" i="7" s="1"/>
  <c r="AX75" i="7" s="1"/>
  <c r="AW75" i="7" s="1"/>
  <c r="AV75" i="7" s="1"/>
  <c r="AU75" i="7" s="1"/>
  <c r="AT75" i="7" s="1"/>
  <c r="AS75" i="7" s="1"/>
  <c r="AR75" i="7" s="1"/>
  <c r="AQ75" i="7" s="1"/>
  <c r="AP75" i="7" s="1"/>
  <c r="AO75" i="7" s="1"/>
  <c r="AN75" i="7" s="1"/>
  <c r="AM75" i="7" s="1"/>
  <c r="AL75" i="7" s="1"/>
  <c r="AK75" i="7" s="1"/>
  <c r="AJ75" i="7" s="1"/>
  <c r="AI75" i="7" s="1"/>
  <c r="AH75" i="7" s="1"/>
  <c r="AG75" i="7" s="1"/>
  <c r="AF75" i="7" s="1"/>
  <c r="AE75" i="7" s="1"/>
  <c r="AD75" i="7" s="1"/>
  <c r="AC75" i="7" s="1"/>
  <c r="AB75" i="7" s="1"/>
  <c r="AA75" i="7" s="1"/>
  <c r="Z75" i="7" s="1"/>
  <c r="Y75" i="7" s="1"/>
  <c r="X75" i="7" s="1"/>
  <c r="W75" i="7" s="1"/>
  <c r="DT75" i="7"/>
  <c r="DU75" i="7" s="1"/>
  <c r="DV75" i="7" s="1"/>
  <c r="DW75" i="7" s="1"/>
  <c r="DX75" i="7" s="1"/>
  <c r="DY75" i="7" s="1"/>
  <c r="DZ75" i="7" s="1"/>
  <c r="EA75" i="7" s="1"/>
  <c r="EB75" i="7" s="1"/>
  <c r="EC75" i="7" s="1"/>
  <c r="ED75" i="7" s="1"/>
  <c r="EE75" i="7" s="1"/>
  <c r="EF75" i="7" s="1"/>
  <c r="EG75" i="7" s="1"/>
  <c r="EH75" i="7" s="1"/>
  <c r="EI75" i="7" s="1"/>
  <c r="EJ75" i="7" s="1"/>
  <c r="EK75" i="7" s="1"/>
  <c r="EL75" i="7" s="1"/>
  <c r="EM75" i="7" s="1"/>
  <c r="EN75" i="7" s="1"/>
  <c r="EO75" i="7" s="1"/>
  <c r="EP75" i="7" s="1"/>
  <c r="EQ75" i="7" s="1"/>
  <c r="ER75" i="7" s="1"/>
  <c r="ES75" i="7" s="1"/>
  <c r="ET75" i="7" s="1"/>
  <c r="EU75" i="7" s="1"/>
  <c r="EV75" i="7" s="1"/>
  <c r="EW75" i="7" s="1"/>
  <c r="EX75" i="7" s="1"/>
  <c r="EY75" i="7" s="1"/>
  <c r="EZ75" i="7" s="1"/>
  <c r="FA75" i="7" s="1"/>
  <c r="FB75" i="7" s="1"/>
  <c r="FC75" i="7" s="1"/>
  <c r="FD75" i="7" s="1"/>
  <c r="FE75" i="7" s="1"/>
  <c r="FF75" i="7" s="1"/>
  <c r="FG75" i="7" s="1"/>
  <c r="FH75" i="7" s="1"/>
  <c r="FI75" i="7" s="1"/>
  <c r="FJ75" i="7" s="1"/>
  <c r="FK75" i="7" s="1"/>
  <c r="FL75" i="7" s="1"/>
  <c r="FM75" i="7" s="1"/>
  <c r="FN75" i="7" s="1"/>
  <c r="FO75" i="7" s="1"/>
  <c r="FP75" i="7" s="1"/>
  <c r="FQ75" i="7" s="1"/>
  <c r="FR75" i="7" s="1"/>
  <c r="FS75" i="7" s="1"/>
  <c r="FT75" i="7" s="1"/>
  <c r="FU75" i="7" s="1"/>
  <c r="FV75" i="7" s="1"/>
  <c r="FW75" i="7" s="1"/>
  <c r="FX75" i="7" s="1"/>
  <c r="FY75" i="7" s="1"/>
  <c r="FZ75" i="7" s="1"/>
  <c r="GA75" i="7" s="1"/>
  <c r="GB75" i="7" s="1"/>
  <c r="GC75" i="7" s="1"/>
  <c r="GD75" i="7" s="1"/>
  <c r="GE75" i="7" s="1"/>
  <c r="GF75" i="7" s="1"/>
  <c r="GG75" i="7" s="1"/>
  <c r="GH75" i="7" s="1"/>
  <c r="GI75" i="7" s="1"/>
  <c r="GJ75" i="7" s="1"/>
  <c r="GK75" i="7" s="1"/>
  <c r="GL75" i="7" s="1"/>
  <c r="GM75" i="7" s="1"/>
  <c r="GN75" i="7" s="1"/>
  <c r="GO75" i="7" s="1"/>
  <c r="GP75" i="7" s="1"/>
  <c r="GQ75" i="7" s="1"/>
  <c r="GR75" i="7" s="1"/>
  <c r="GS75" i="7" s="1"/>
  <c r="GT75" i="7" s="1"/>
  <c r="GU75" i="7" s="1"/>
  <c r="GV75" i="7" s="1"/>
  <c r="GW75" i="7" s="1"/>
  <c r="GX75" i="7" s="1"/>
  <c r="GY75" i="7" s="1"/>
  <c r="GZ75" i="7" s="1"/>
  <c r="HA75" i="7" s="1"/>
  <c r="HB75" i="7" s="1"/>
  <c r="HC75" i="7" s="1"/>
  <c r="HD75" i="7" s="1"/>
  <c r="HE75" i="7" s="1"/>
  <c r="HF75" i="7" s="1"/>
  <c r="HG75" i="7" s="1"/>
  <c r="HH75" i="7" s="1"/>
  <c r="HI75" i="7" s="1"/>
  <c r="HJ75" i="7" s="1"/>
  <c r="HK75" i="7" s="1"/>
  <c r="HL75" i="7" s="1"/>
  <c r="HM75" i="7" s="1"/>
  <c r="HN75" i="7" s="1"/>
  <c r="HO75" i="7" s="1"/>
  <c r="DR72" i="7"/>
  <c r="DQ72" i="7" s="1"/>
  <c r="DP72" i="7" s="1"/>
  <c r="DO72" i="7" s="1"/>
  <c r="DN72" i="7" s="1"/>
  <c r="DM72" i="7" s="1"/>
  <c r="DL72" i="7" s="1"/>
  <c r="DK72" i="7" s="1"/>
  <c r="DJ72" i="7" s="1"/>
  <c r="DI72" i="7" s="1"/>
  <c r="DH72" i="7" s="1"/>
  <c r="DG72" i="7" s="1"/>
  <c r="DF72" i="7" s="1"/>
  <c r="DE72" i="7" s="1"/>
  <c r="DD72" i="7" s="1"/>
  <c r="DC72" i="7" s="1"/>
  <c r="DB72" i="7" s="1"/>
  <c r="DA72" i="7" s="1"/>
  <c r="CZ72" i="7" s="1"/>
  <c r="CY72" i="7" s="1"/>
  <c r="CX72" i="7" s="1"/>
  <c r="CW72" i="7" s="1"/>
  <c r="CV72" i="7" s="1"/>
  <c r="CU72" i="7" s="1"/>
  <c r="CT72" i="7" s="1"/>
  <c r="CS72" i="7" s="1"/>
  <c r="CR72" i="7" s="1"/>
  <c r="CQ72" i="7" s="1"/>
  <c r="CP72" i="7" s="1"/>
  <c r="CO72" i="7" s="1"/>
  <c r="CN72" i="7" s="1"/>
  <c r="CM72" i="7" s="1"/>
  <c r="CL72" i="7" s="1"/>
  <c r="CK72" i="7" s="1"/>
  <c r="CJ72" i="7" s="1"/>
  <c r="CI72" i="7" s="1"/>
  <c r="CH72" i="7" s="1"/>
  <c r="CG72" i="7" s="1"/>
  <c r="CF72" i="7" s="1"/>
  <c r="CE72" i="7" s="1"/>
  <c r="CD72" i="7" s="1"/>
  <c r="CC72" i="7" s="1"/>
  <c r="CB72" i="7" s="1"/>
  <c r="CA72" i="7" s="1"/>
  <c r="BZ72" i="7" s="1"/>
  <c r="BY72" i="7" s="1"/>
  <c r="BX72" i="7" s="1"/>
  <c r="BW72" i="7" s="1"/>
  <c r="BV72" i="7" s="1"/>
  <c r="BU72" i="7" s="1"/>
  <c r="BT72" i="7" s="1"/>
  <c r="BS72" i="7" s="1"/>
  <c r="BR72" i="7" s="1"/>
  <c r="BQ72" i="7" s="1"/>
  <c r="BP72" i="7" s="1"/>
  <c r="BO72" i="7" s="1"/>
  <c r="BN72" i="7" s="1"/>
  <c r="BM72" i="7" s="1"/>
  <c r="BL72" i="7" s="1"/>
  <c r="BK72" i="7" s="1"/>
  <c r="BJ72" i="7" s="1"/>
  <c r="BI72" i="7" s="1"/>
  <c r="BH72" i="7" s="1"/>
  <c r="BG72" i="7" s="1"/>
  <c r="BF72" i="7" s="1"/>
  <c r="BE72" i="7" s="1"/>
  <c r="BD72" i="7" s="1"/>
  <c r="BC72" i="7" s="1"/>
  <c r="BB72" i="7" s="1"/>
  <c r="BA72" i="7" s="1"/>
  <c r="AZ72" i="7" s="1"/>
  <c r="AY72" i="7" s="1"/>
  <c r="AX72" i="7" s="1"/>
  <c r="AW72" i="7" s="1"/>
  <c r="AV72" i="7" s="1"/>
  <c r="AU72" i="7" s="1"/>
  <c r="AT72" i="7" s="1"/>
  <c r="AS72" i="7" s="1"/>
  <c r="AR72" i="7" s="1"/>
  <c r="AQ72" i="7" s="1"/>
  <c r="AP72" i="7" s="1"/>
  <c r="AO72" i="7" s="1"/>
  <c r="AN72" i="7" s="1"/>
  <c r="AM72" i="7" s="1"/>
  <c r="AL72" i="7" s="1"/>
  <c r="AK72" i="7" s="1"/>
  <c r="AJ72" i="7" s="1"/>
  <c r="AI72" i="7" s="1"/>
  <c r="AH72" i="7" s="1"/>
  <c r="AG72" i="7" s="1"/>
  <c r="AF72" i="7" s="1"/>
  <c r="AE72" i="7" s="1"/>
  <c r="AD72" i="7" s="1"/>
  <c r="AC72" i="7" s="1"/>
  <c r="AB72" i="7" s="1"/>
  <c r="AA72" i="7" s="1"/>
  <c r="Z72" i="7" s="1"/>
  <c r="Y72" i="7" s="1"/>
  <c r="X72" i="7" s="1"/>
  <c r="W72" i="7" s="1"/>
  <c r="DT68" i="7"/>
  <c r="DU68" i="7" s="1"/>
  <c r="DV68" i="7" s="1"/>
  <c r="DW68" i="7" s="1"/>
  <c r="DX68" i="7" s="1"/>
  <c r="DY68" i="7" s="1"/>
  <c r="DZ68" i="7" s="1"/>
  <c r="EA68" i="7" s="1"/>
  <c r="EB68" i="7" s="1"/>
  <c r="EC68" i="7" s="1"/>
  <c r="ED68" i="7" s="1"/>
  <c r="EE68" i="7" s="1"/>
  <c r="EF68" i="7" s="1"/>
  <c r="EG68" i="7" s="1"/>
  <c r="EH68" i="7" s="1"/>
  <c r="EI68" i="7" s="1"/>
  <c r="EJ68" i="7" s="1"/>
  <c r="EK68" i="7" s="1"/>
  <c r="EL68" i="7" s="1"/>
  <c r="EM68" i="7" s="1"/>
  <c r="EN68" i="7" s="1"/>
  <c r="EO68" i="7" s="1"/>
  <c r="EP68" i="7" s="1"/>
  <c r="EQ68" i="7" s="1"/>
  <c r="ER68" i="7" s="1"/>
  <c r="ES68" i="7" s="1"/>
  <c r="ET68" i="7" s="1"/>
  <c r="EU68" i="7" s="1"/>
  <c r="EV68" i="7" s="1"/>
  <c r="EW68" i="7" s="1"/>
  <c r="EX68" i="7" s="1"/>
  <c r="EY68" i="7" s="1"/>
  <c r="EZ68" i="7" s="1"/>
  <c r="FA68" i="7" s="1"/>
  <c r="FB68" i="7" s="1"/>
  <c r="FC68" i="7" s="1"/>
  <c r="FD68" i="7" s="1"/>
  <c r="FE68" i="7" s="1"/>
  <c r="FF68" i="7" s="1"/>
  <c r="FG68" i="7" s="1"/>
  <c r="FH68" i="7" s="1"/>
  <c r="FI68" i="7" s="1"/>
  <c r="FJ68" i="7" s="1"/>
  <c r="FK68" i="7" s="1"/>
  <c r="FL68" i="7" s="1"/>
  <c r="FM68" i="7" s="1"/>
  <c r="FN68" i="7" s="1"/>
  <c r="FO68" i="7" s="1"/>
  <c r="FP68" i="7" s="1"/>
  <c r="FQ68" i="7" s="1"/>
  <c r="FR68" i="7" s="1"/>
  <c r="FS68" i="7" s="1"/>
  <c r="FT68" i="7" s="1"/>
  <c r="FU68" i="7" s="1"/>
  <c r="FV68" i="7" s="1"/>
  <c r="FW68" i="7" s="1"/>
  <c r="FX68" i="7" s="1"/>
  <c r="FY68" i="7" s="1"/>
  <c r="FZ68" i="7" s="1"/>
  <c r="GA68" i="7" s="1"/>
  <c r="GB68" i="7" s="1"/>
  <c r="GC68" i="7" s="1"/>
  <c r="GD68" i="7" s="1"/>
  <c r="GE68" i="7" s="1"/>
  <c r="GF68" i="7" s="1"/>
  <c r="GG68" i="7" s="1"/>
  <c r="GH68" i="7" s="1"/>
  <c r="GI68" i="7" s="1"/>
  <c r="GJ68" i="7" s="1"/>
  <c r="GK68" i="7" s="1"/>
  <c r="GL68" i="7" s="1"/>
  <c r="GM68" i="7" s="1"/>
  <c r="GN68" i="7" s="1"/>
  <c r="GO68" i="7" s="1"/>
  <c r="GP68" i="7" s="1"/>
  <c r="GQ68" i="7" s="1"/>
  <c r="GR68" i="7" s="1"/>
  <c r="GS68" i="7" s="1"/>
  <c r="GT68" i="7" s="1"/>
  <c r="GU68" i="7" s="1"/>
  <c r="GV68" i="7" s="1"/>
  <c r="GW68" i="7" s="1"/>
  <c r="GX68" i="7" s="1"/>
  <c r="GY68" i="7" s="1"/>
  <c r="GZ68" i="7" s="1"/>
  <c r="HA68" i="7" s="1"/>
  <c r="HB68" i="7" s="1"/>
  <c r="HC68" i="7" s="1"/>
  <c r="HD68" i="7" s="1"/>
  <c r="HE68" i="7" s="1"/>
  <c r="HF68" i="7" s="1"/>
  <c r="HG68" i="7" s="1"/>
  <c r="HH68" i="7" s="1"/>
  <c r="HI68" i="7" s="1"/>
  <c r="HJ68" i="7" s="1"/>
  <c r="HK68" i="7" s="1"/>
  <c r="HL68" i="7" s="1"/>
  <c r="HM68" i="7" s="1"/>
  <c r="HN68" i="7" s="1"/>
  <c r="HO68" i="7" s="1"/>
  <c r="DR68" i="7"/>
  <c r="DQ68" i="7" s="1"/>
  <c r="DP68" i="7" s="1"/>
  <c r="DO68" i="7" s="1"/>
  <c r="DN68" i="7" s="1"/>
  <c r="DM68" i="7" s="1"/>
  <c r="DL68" i="7" s="1"/>
  <c r="DK68" i="7" s="1"/>
  <c r="DJ68" i="7" s="1"/>
  <c r="DI68" i="7" s="1"/>
  <c r="DH68" i="7" s="1"/>
  <c r="DG68" i="7" s="1"/>
  <c r="DF68" i="7" s="1"/>
  <c r="DE68" i="7" s="1"/>
  <c r="DD68" i="7" s="1"/>
  <c r="DC68" i="7" s="1"/>
  <c r="DB68" i="7" s="1"/>
  <c r="DA68" i="7" s="1"/>
  <c r="CZ68" i="7" s="1"/>
  <c r="CY68" i="7" s="1"/>
  <c r="CX68" i="7" s="1"/>
  <c r="CW68" i="7" s="1"/>
  <c r="CV68" i="7" s="1"/>
  <c r="CU68" i="7" s="1"/>
  <c r="CT68" i="7" s="1"/>
  <c r="CS68" i="7" s="1"/>
  <c r="CR68" i="7" s="1"/>
  <c r="CQ68" i="7" s="1"/>
  <c r="CP68" i="7" s="1"/>
  <c r="CO68" i="7" s="1"/>
  <c r="CN68" i="7" s="1"/>
  <c r="CM68" i="7" s="1"/>
  <c r="CL68" i="7" s="1"/>
  <c r="CK68" i="7" s="1"/>
  <c r="CJ68" i="7" s="1"/>
  <c r="CI68" i="7" s="1"/>
  <c r="CH68" i="7" s="1"/>
  <c r="CG68" i="7" s="1"/>
  <c r="CF68" i="7" s="1"/>
  <c r="CE68" i="7" s="1"/>
  <c r="CD68" i="7" s="1"/>
  <c r="CC68" i="7" s="1"/>
  <c r="CB68" i="7" s="1"/>
  <c r="CA68" i="7" s="1"/>
  <c r="BZ68" i="7" s="1"/>
  <c r="BY68" i="7" s="1"/>
  <c r="BX68" i="7" s="1"/>
  <c r="BW68" i="7" s="1"/>
  <c r="BV68" i="7" s="1"/>
  <c r="BU68" i="7" s="1"/>
  <c r="BT68" i="7" s="1"/>
  <c r="BS68" i="7" s="1"/>
  <c r="BR68" i="7" s="1"/>
  <c r="BQ68" i="7" s="1"/>
  <c r="BP68" i="7" s="1"/>
  <c r="BO68" i="7" s="1"/>
  <c r="BN68" i="7" s="1"/>
  <c r="BM68" i="7" s="1"/>
  <c r="BL68" i="7" s="1"/>
  <c r="BK68" i="7" s="1"/>
  <c r="BJ68" i="7" s="1"/>
  <c r="BI68" i="7" s="1"/>
  <c r="BH68" i="7" s="1"/>
  <c r="BG68" i="7" s="1"/>
  <c r="BF68" i="7" s="1"/>
  <c r="BE68" i="7" s="1"/>
  <c r="BD68" i="7" s="1"/>
  <c r="BC68" i="7" s="1"/>
  <c r="BB68" i="7" s="1"/>
  <c r="BA68" i="7" s="1"/>
  <c r="AZ68" i="7" s="1"/>
  <c r="AY68" i="7" s="1"/>
  <c r="AX68" i="7" s="1"/>
  <c r="AW68" i="7" s="1"/>
  <c r="AV68" i="7" s="1"/>
  <c r="AU68" i="7" s="1"/>
  <c r="AT68" i="7" s="1"/>
  <c r="AS68" i="7" s="1"/>
  <c r="AR68" i="7" s="1"/>
  <c r="AQ68" i="7" s="1"/>
  <c r="AP68" i="7" s="1"/>
  <c r="AO68" i="7" s="1"/>
  <c r="AN68" i="7" s="1"/>
  <c r="AM68" i="7" s="1"/>
  <c r="AL68" i="7" s="1"/>
  <c r="AK68" i="7" s="1"/>
  <c r="AJ68" i="7" s="1"/>
  <c r="AI68" i="7" s="1"/>
  <c r="AH68" i="7" s="1"/>
  <c r="AG68" i="7" s="1"/>
  <c r="AF68" i="7" s="1"/>
  <c r="AE68" i="7" s="1"/>
  <c r="AD68" i="7" s="1"/>
  <c r="AC68" i="7" s="1"/>
  <c r="AB68" i="7" s="1"/>
  <c r="AA68" i="7" s="1"/>
  <c r="Z68" i="7" s="1"/>
  <c r="Y68" i="7" s="1"/>
  <c r="X68" i="7" s="1"/>
  <c r="W68" i="7" s="1"/>
  <c r="DR56" i="7"/>
  <c r="DQ56" i="7" s="1"/>
  <c r="DP56" i="7" s="1"/>
  <c r="DO56" i="7" s="1"/>
  <c r="DN56" i="7" s="1"/>
  <c r="DM56" i="7" s="1"/>
  <c r="DL56" i="7" s="1"/>
  <c r="DK56" i="7" s="1"/>
  <c r="DJ56" i="7" s="1"/>
  <c r="DI56" i="7" s="1"/>
  <c r="DH56" i="7" s="1"/>
  <c r="DG56" i="7" s="1"/>
  <c r="DF56" i="7" s="1"/>
  <c r="DE56" i="7" s="1"/>
  <c r="DD56" i="7" s="1"/>
  <c r="DC56" i="7" s="1"/>
  <c r="DB56" i="7" s="1"/>
  <c r="DA56" i="7" s="1"/>
  <c r="CZ56" i="7" s="1"/>
  <c r="CY56" i="7" s="1"/>
  <c r="CX56" i="7" s="1"/>
  <c r="CW56" i="7" s="1"/>
  <c r="CV56" i="7" s="1"/>
  <c r="CU56" i="7" s="1"/>
  <c r="CT56" i="7" s="1"/>
  <c r="CS56" i="7" s="1"/>
  <c r="CR56" i="7" s="1"/>
  <c r="CQ56" i="7" s="1"/>
  <c r="CP56" i="7" s="1"/>
  <c r="CO56" i="7" s="1"/>
  <c r="CN56" i="7" s="1"/>
  <c r="CM56" i="7" s="1"/>
  <c r="CL56" i="7" s="1"/>
  <c r="CK56" i="7" s="1"/>
  <c r="CJ56" i="7" s="1"/>
  <c r="CI56" i="7" s="1"/>
  <c r="CH56" i="7" s="1"/>
  <c r="CG56" i="7" s="1"/>
  <c r="CF56" i="7" s="1"/>
  <c r="CE56" i="7" s="1"/>
  <c r="CD56" i="7" s="1"/>
  <c r="CC56" i="7" s="1"/>
  <c r="CB56" i="7" s="1"/>
  <c r="CA56" i="7" s="1"/>
  <c r="BZ56" i="7" s="1"/>
  <c r="BY56" i="7" s="1"/>
  <c r="BX56" i="7" s="1"/>
  <c r="BW56" i="7" s="1"/>
  <c r="BV56" i="7" s="1"/>
  <c r="BU56" i="7" s="1"/>
  <c r="BT56" i="7" s="1"/>
  <c r="BS56" i="7" s="1"/>
  <c r="BR56" i="7" s="1"/>
  <c r="BQ56" i="7" s="1"/>
  <c r="BP56" i="7" s="1"/>
  <c r="BO56" i="7" s="1"/>
  <c r="BN56" i="7" s="1"/>
  <c r="BM56" i="7" s="1"/>
  <c r="BL56" i="7" s="1"/>
  <c r="BK56" i="7" s="1"/>
  <c r="BJ56" i="7" s="1"/>
  <c r="BI56" i="7" s="1"/>
  <c r="BH56" i="7" s="1"/>
  <c r="BG56" i="7" s="1"/>
  <c r="BF56" i="7" s="1"/>
  <c r="BE56" i="7" s="1"/>
  <c r="BD56" i="7" s="1"/>
  <c r="BC56" i="7" s="1"/>
  <c r="BB56" i="7" s="1"/>
  <c r="BA56" i="7" s="1"/>
  <c r="AZ56" i="7" s="1"/>
  <c r="AY56" i="7" s="1"/>
  <c r="AX56" i="7" s="1"/>
  <c r="AW56" i="7" s="1"/>
  <c r="AV56" i="7" s="1"/>
  <c r="AU56" i="7" s="1"/>
  <c r="AT56" i="7" s="1"/>
  <c r="AS56" i="7" s="1"/>
  <c r="AR56" i="7" s="1"/>
  <c r="AQ56" i="7" s="1"/>
  <c r="AP56" i="7" s="1"/>
  <c r="AO56" i="7" s="1"/>
  <c r="AN56" i="7" s="1"/>
  <c r="AM56" i="7" s="1"/>
  <c r="AL56" i="7" s="1"/>
  <c r="AK56" i="7" s="1"/>
  <c r="AJ56" i="7" s="1"/>
  <c r="AI56" i="7" s="1"/>
  <c r="AH56" i="7" s="1"/>
  <c r="AG56" i="7" s="1"/>
  <c r="AF56" i="7" s="1"/>
  <c r="AE56" i="7" s="1"/>
  <c r="AD56" i="7" s="1"/>
  <c r="AC56" i="7" s="1"/>
  <c r="AB56" i="7" s="1"/>
  <c r="AA56" i="7" s="1"/>
  <c r="Z56" i="7" s="1"/>
  <c r="Y56" i="7" s="1"/>
  <c r="X56" i="7" s="1"/>
  <c r="W56" i="7" s="1"/>
  <c r="DT56" i="7"/>
  <c r="DU56" i="7" s="1"/>
  <c r="DV56" i="7" s="1"/>
  <c r="DW56" i="7" s="1"/>
  <c r="DX56" i="7" s="1"/>
  <c r="DY56" i="7" s="1"/>
  <c r="DZ56" i="7" s="1"/>
  <c r="EA56" i="7" s="1"/>
  <c r="EB56" i="7" s="1"/>
  <c r="EC56" i="7" s="1"/>
  <c r="ED56" i="7" s="1"/>
  <c r="EE56" i="7" s="1"/>
  <c r="EF56" i="7" s="1"/>
  <c r="EG56" i="7" s="1"/>
  <c r="EH56" i="7" s="1"/>
  <c r="EI56" i="7" s="1"/>
  <c r="EJ56" i="7" s="1"/>
  <c r="EK56" i="7" s="1"/>
  <c r="EL56" i="7" s="1"/>
  <c r="EM56" i="7" s="1"/>
  <c r="EN56" i="7" s="1"/>
  <c r="EO56" i="7" s="1"/>
  <c r="EP56" i="7" s="1"/>
  <c r="EQ56" i="7" s="1"/>
  <c r="ER56" i="7" s="1"/>
  <c r="ES56" i="7" s="1"/>
  <c r="ET56" i="7" s="1"/>
  <c r="EU56" i="7" s="1"/>
  <c r="EV56" i="7" s="1"/>
  <c r="EW56" i="7" s="1"/>
  <c r="EX56" i="7" s="1"/>
  <c r="EY56" i="7" s="1"/>
  <c r="EZ56" i="7" s="1"/>
  <c r="FA56" i="7" s="1"/>
  <c r="FB56" i="7" s="1"/>
  <c r="FC56" i="7" s="1"/>
  <c r="FD56" i="7" s="1"/>
  <c r="FE56" i="7" s="1"/>
  <c r="FF56" i="7" s="1"/>
  <c r="FG56" i="7" s="1"/>
  <c r="FH56" i="7" s="1"/>
  <c r="FI56" i="7" s="1"/>
  <c r="FJ56" i="7" s="1"/>
  <c r="FK56" i="7" s="1"/>
  <c r="FL56" i="7" s="1"/>
  <c r="FM56" i="7" s="1"/>
  <c r="FN56" i="7" s="1"/>
  <c r="FO56" i="7" s="1"/>
  <c r="FP56" i="7" s="1"/>
  <c r="FQ56" i="7" s="1"/>
  <c r="FR56" i="7" s="1"/>
  <c r="FS56" i="7" s="1"/>
  <c r="FT56" i="7" s="1"/>
  <c r="FU56" i="7" s="1"/>
  <c r="FV56" i="7" s="1"/>
  <c r="FW56" i="7" s="1"/>
  <c r="FX56" i="7" s="1"/>
  <c r="FY56" i="7" s="1"/>
  <c r="FZ56" i="7" s="1"/>
  <c r="GA56" i="7" s="1"/>
  <c r="GB56" i="7" s="1"/>
  <c r="GC56" i="7" s="1"/>
  <c r="GD56" i="7" s="1"/>
  <c r="GE56" i="7" s="1"/>
  <c r="GF56" i="7" s="1"/>
  <c r="GG56" i="7" s="1"/>
  <c r="GH56" i="7" s="1"/>
  <c r="GI56" i="7" s="1"/>
  <c r="GJ56" i="7" s="1"/>
  <c r="GK56" i="7" s="1"/>
  <c r="GL56" i="7" s="1"/>
  <c r="GM56" i="7" s="1"/>
  <c r="GN56" i="7" s="1"/>
  <c r="GO56" i="7" s="1"/>
  <c r="GP56" i="7" s="1"/>
  <c r="GQ56" i="7" s="1"/>
  <c r="GR56" i="7" s="1"/>
  <c r="GS56" i="7" s="1"/>
  <c r="GT56" i="7" s="1"/>
  <c r="GU56" i="7" s="1"/>
  <c r="GV56" i="7" s="1"/>
  <c r="GW56" i="7" s="1"/>
  <c r="GX56" i="7" s="1"/>
  <c r="GY56" i="7" s="1"/>
  <c r="GZ56" i="7" s="1"/>
  <c r="HA56" i="7" s="1"/>
  <c r="HB56" i="7" s="1"/>
  <c r="HC56" i="7" s="1"/>
  <c r="HD56" i="7" s="1"/>
  <c r="HE56" i="7" s="1"/>
  <c r="HF56" i="7" s="1"/>
  <c r="HG56" i="7" s="1"/>
  <c r="HH56" i="7" s="1"/>
  <c r="HI56" i="7" s="1"/>
  <c r="HJ56" i="7" s="1"/>
  <c r="HK56" i="7" s="1"/>
  <c r="HL56" i="7" s="1"/>
  <c r="HM56" i="7" s="1"/>
  <c r="HN56" i="7" s="1"/>
  <c r="HO56" i="7" s="1"/>
  <c r="DR67" i="7"/>
  <c r="DQ67" i="7" s="1"/>
  <c r="DP67" i="7" s="1"/>
  <c r="DO67" i="7" s="1"/>
  <c r="DN67" i="7" s="1"/>
  <c r="DM67" i="7" s="1"/>
  <c r="DL67" i="7" s="1"/>
  <c r="DK67" i="7" s="1"/>
  <c r="DJ67" i="7" s="1"/>
  <c r="DI67" i="7" s="1"/>
  <c r="DH67" i="7" s="1"/>
  <c r="DG67" i="7" s="1"/>
  <c r="DF67" i="7" s="1"/>
  <c r="DE67" i="7" s="1"/>
  <c r="DD67" i="7" s="1"/>
  <c r="DC67" i="7" s="1"/>
  <c r="DB67" i="7" s="1"/>
  <c r="DA67" i="7" s="1"/>
  <c r="CZ67" i="7" s="1"/>
  <c r="CY67" i="7" s="1"/>
  <c r="CX67" i="7" s="1"/>
  <c r="CW67" i="7" s="1"/>
  <c r="CV67" i="7" s="1"/>
  <c r="CU67" i="7" s="1"/>
  <c r="CT67" i="7" s="1"/>
  <c r="CS67" i="7" s="1"/>
  <c r="CR67" i="7" s="1"/>
  <c r="CQ67" i="7" s="1"/>
  <c r="CP67" i="7" s="1"/>
  <c r="CO67" i="7" s="1"/>
  <c r="CN67" i="7" s="1"/>
  <c r="CM67" i="7" s="1"/>
  <c r="CL67" i="7" s="1"/>
  <c r="CK67" i="7" s="1"/>
  <c r="CJ67" i="7" s="1"/>
  <c r="CI67" i="7" s="1"/>
  <c r="CH67" i="7" s="1"/>
  <c r="CG67" i="7" s="1"/>
  <c r="CF67" i="7" s="1"/>
  <c r="CE67" i="7" s="1"/>
  <c r="CD67" i="7" s="1"/>
  <c r="CC67" i="7" s="1"/>
  <c r="CB67" i="7" s="1"/>
  <c r="CA67" i="7" s="1"/>
  <c r="BZ67" i="7" s="1"/>
  <c r="BY67" i="7" s="1"/>
  <c r="BX67" i="7" s="1"/>
  <c r="BW67" i="7" s="1"/>
  <c r="BV67" i="7" s="1"/>
  <c r="BU67" i="7" s="1"/>
  <c r="BT67" i="7" s="1"/>
  <c r="BS67" i="7" s="1"/>
  <c r="BR67" i="7" s="1"/>
  <c r="BQ67" i="7" s="1"/>
  <c r="BP67" i="7" s="1"/>
  <c r="BO67" i="7" s="1"/>
  <c r="BN67" i="7" s="1"/>
  <c r="BM67" i="7" s="1"/>
  <c r="BL67" i="7" s="1"/>
  <c r="BK67" i="7" s="1"/>
  <c r="BJ67" i="7" s="1"/>
  <c r="BI67" i="7" s="1"/>
  <c r="BH67" i="7" s="1"/>
  <c r="BG67" i="7" s="1"/>
  <c r="BF67" i="7" s="1"/>
  <c r="BE67" i="7" s="1"/>
  <c r="BD67" i="7" s="1"/>
  <c r="BC67" i="7" s="1"/>
  <c r="BB67" i="7" s="1"/>
  <c r="BA67" i="7" s="1"/>
  <c r="AZ67" i="7" s="1"/>
  <c r="AY67" i="7" s="1"/>
  <c r="AX67" i="7" s="1"/>
  <c r="AW67" i="7" s="1"/>
  <c r="AV67" i="7" s="1"/>
  <c r="AU67" i="7" s="1"/>
  <c r="AT67" i="7" s="1"/>
  <c r="AS67" i="7" s="1"/>
  <c r="AR67" i="7" s="1"/>
  <c r="AQ67" i="7" s="1"/>
  <c r="AP67" i="7" s="1"/>
  <c r="AO67" i="7" s="1"/>
  <c r="AN67" i="7" s="1"/>
  <c r="AM67" i="7" s="1"/>
  <c r="AL67" i="7" s="1"/>
  <c r="AK67" i="7" s="1"/>
  <c r="AJ67" i="7" s="1"/>
  <c r="AI67" i="7" s="1"/>
  <c r="AH67" i="7" s="1"/>
  <c r="AG67" i="7" s="1"/>
  <c r="AF67" i="7" s="1"/>
  <c r="AE67" i="7" s="1"/>
  <c r="AD67" i="7" s="1"/>
  <c r="AC67" i="7" s="1"/>
  <c r="AB67" i="7" s="1"/>
  <c r="AA67" i="7" s="1"/>
  <c r="Z67" i="7" s="1"/>
  <c r="Y67" i="7" s="1"/>
  <c r="X67" i="7" s="1"/>
  <c r="W67" i="7" s="1"/>
  <c r="DT67" i="7"/>
  <c r="DU67" i="7" s="1"/>
  <c r="DV67" i="7" s="1"/>
  <c r="DW67" i="7" s="1"/>
  <c r="DX67" i="7" s="1"/>
  <c r="DY67" i="7" s="1"/>
  <c r="DZ67" i="7" s="1"/>
  <c r="EA67" i="7" s="1"/>
  <c r="EB67" i="7" s="1"/>
  <c r="EC67" i="7" s="1"/>
  <c r="ED67" i="7" s="1"/>
  <c r="EE67" i="7" s="1"/>
  <c r="EF67" i="7" s="1"/>
  <c r="EG67" i="7" s="1"/>
  <c r="EH67" i="7" s="1"/>
  <c r="EI67" i="7" s="1"/>
  <c r="EJ67" i="7" s="1"/>
  <c r="EK67" i="7" s="1"/>
  <c r="EL67" i="7" s="1"/>
  <c r="EM67" i="7" s="1"/>
  <c r="EN67" i="7" s="1"/>
  <c r="EO67" i="7" s="1"/>
  <c r="EP67" i="7" s="1"/>
  <c r="EQ67" i="7" s="1"/>
  <c r="ER67" i="7" s="1"/>
  <c r="ES67" i="7" s="1"/>
  <c r="ET67" i="7" s="1"/>
  <c r="EU67" i="7" s="1"/>
  <c r="EV67" i="7" s="1"/>
  <c r="EW67" i="7" s="1"/>
  <c r="EX67" i="7" s="1"/>
  <c r="EY67" i="7" s="1"/>
  <c r="EZ67" i="7" s="1"/>
  <c r="FA67" i="7" s="1"/>
  <c r="FB67" i="7" s="1"/>
  <c r="FC67" i="7" s="1"/>
  <c r="FD67" i="7" s="1"/>
  <c r="FE67" i="7" s="1"/>
  <c r="FF67" i="7" s="1"/>
  <c r="FG67" i="7" s="1"/>
  <c r="FH67" i="7" s="1"/>
  <c r="FI67" i="7" s="1"/>
  <c r="FJ67" i="7" s="1"/>
  <c r="FK67" i="7" s="1"/>
  <c r="FL67" i="7" s="1"/>
  <c r="FM67" i="7" s="1"/>
  <c r="FN67" i="7" s="1"/>
  <c r="FO67" i="7" s="1"/>
  <c r="FP67" i="7" s="1"/>
  <c r="FQ67" i="7" s="1"/>
  <c r="FR67" i="7" s="1"/>
  <c r="FS67" i="7" s="1"/>
  <c r="FT67" i="7" s="1"/>
  <c r="FU67" i="7" s="1"/>
  <c r="FV67" i="7" s="1"/>
  <c r="FW67" i="7" s="1"/>
  <c r="FX67" i="7" s="1"/>
  <c r="FY67" i="7" s="1"/>
  <c r="FZ67" i="7" s="1"/>
  <c r="GA67" i="7" s="1"/>
  <c r="GB67" i="7" s="1"/>
  <c r="GC67" i="7" s="1"/>
  <c r="GD67" i="7" s="1"/>
  <c r="GE67" i="7" s="1"/>
  <c r="GF67" i="7" s="1"/>
  <c r="GG67" i="7" s="1"/>
  <c r="GH67" i="7" s="1"/>
  <c r="GI67" i="7" s="1"/>
  <c r="GJ67" i="7" s="1"/>
  <c r="GK67" i="7" s="1"/>
  <c r="GL67" i="7" s="1"/>
  <c r="GM67" i="7" s="1"/>
  <c r="GN67" i="7" s="1"/>
  <c r="GO67" i="7" s="1"/>
  <c r="GP67" i="7" s="1"/>
  <c r="GQ67" i="7" s="1"/>
  <c r="GR67" i="7" s="1"/>
  <c r="GS67" i="7" s="1"/>
  <c r="GT67" i="7" s="1"/>
  <c r="GU67" i="7" s="1"/>
  <c r="GV67" i="7" s="1"/>
  <c r="GW67" i="7" s="1"/>
  <c r="GX67" i="7" s="1"/>
  <c r="GY67" i="7" s="1"/>
  <c r="GZ67" i="7" s="1"/>
  <c r="HA67" i="7" s="1"/>
  <c r="HB67" i="7" s="1"/>
  <c r="HC67" i="7" s="1"/>
  <c r="HD67" i="7" s="1"/>
  <c r="HE67" i="7" s="1"/>
  <c r="HF67" i="7" s="1"/>
  <c r="HG67" i="7" s="1"/>
  <c r="HH67" i="7" s="1"/>
  <c r="HI67" i="7" s="1"/>
  <c r="HJ67" i="7" s="1"/>
  <c r="HK67" i="7" s="1"/>
  <c r="HL67" i="7" s="1"/>
  <c r="HM67" i="7" s="1"/>
  <c r="HN67" i="7" s="1"/>
  <c r="HO67" i="7" s="1"/>
  <c r="DT64" i="7"/>
  <c r="DU64" i="7" s="1"/>
  <c r="DV64" i="7" s="1"/>
  <c r="DW64" i="7" s="1"/>
  <c r="DX64" i="7" s="1"/>
  <c r="DY64" i="7" s="1"/>
  <c r="DZ64" i="7" s="1"/>
  <c r="EA64" i="7" s="1"/>
  <c r="EB64" i="7" s="1"/>
  <c r="EC64" i="7" s="1"/>
  <c r="ED64" i="7" s="1"/>
  <c r="EE64" i="7" s="1"/>
  <c r="EF64" i="7" s="1"/>
  <c r="EG64" i="7" s="1"/>
  <c r="EH64" i="7" s="1"/>
  <c r="EI64" i="7" s="1"/>
  <c r="EJ64" i="7" s="1"/>
  <c r="EK64" i="7" s="1"/>
  <c r="EL64" i="7" s="1"/>
  <c r="EM64" i="7" s="1"/>
  <c r="EN64" i="7" s="1"/>
  <c r="EO64" i="7" s="1"/>
  <c r="EP64" i="7" s="1"/>
  <c r="EQ64" i="7" s="1"/>
  <c r="ER64" i="7" s="1"/>
  <c r="ES64" i="7" s="1"/>
  <c r="ET64" i="7" s="1"/>
  <c r="EU64" i="7" s="1"/>
  <c r="EV64" i="7" s="1"/>
  <c r="EW64" i="7" s="1"/>
  <c r="EX64" i="7" s="1"/>
  <c r="EY64" i="7" s="1"/>
  <c r="EZ64" i="7" s="1"/>
  <c r="FA64" i="7" s="1"/>
  <c r="FB64" i="7" s="1"/>
  <c r="FC64" i="7" s="1"/>
  <c r="FD64" i="7" s="1"/>
  <c r="FE64" i="7" s="1"/>
  <c r="FF64" i="7" s="1"/>
  <c r="FG64" i="7" s="1"/>
  <c r="FH64" i="7" s="1"/>
  <c r="FI64" i="7" s="1"/>
  <c r="FJ64" i="7" s="1"/>
  <c r="FK64" i="7" s="1"/>
  <c r="FL64" i="7" s="1"/>
  <c r="FM64" i="7" s="1"/>
  <c r="FN64" i="7" s="1"/>
  <c r="FO64" i="7" s="1"/>
  <c r="FP64" i="7" s="1"/>
  <c r="FQ64" i="7" s="1"/>
  <c r="FR64" i="7" s="1"/>
  <c r="FS64" i="7" s="1"/>
  <c r="FT64" i="7" s="1"/>
  <c r="FU64" i="7" s="1"/>
  <c r="FV64" i="7" s="1"/>
  <c r="FW64" i="7" s="1"/>
  <c r="FX64" i="7" s="1"/>
  <c r="FY64" i="7" s="1"/>
  <c r="FZ64" i="7" s="1"/>
  <c r="GA64" i="7" s="1"/>
  <c r="GB64" i="7" s="1"/>
  <c r="GC64" i="7" s="1"/>
  <c r="GD64" i="7" s="1"/>
  <c r="GE64" i="7" s="1"/>
  <c r="GF64" i="7" s="1"/>
  <c r="GG64" i="7" s="1"/>
  <c r="GH64" i="7" s="1"/>
  <c r="GI64" i="7" s="1"/>
  <c r="GJ64" i="7" s="1"/>
  <c r="GK64" i="7" s="1"/>
  <c r="GL64" i="7" s="1"/>
  <c r="GM64" i="7" s="1"/>
  <c r="GN64" i="7" s="1"/>
  <c r="GO64" i="7" s="1"/>
  <c r="GP64" i="7" s="1"/>
  <c r="GQ64" i="7" s="1"/>
  <c r="GR64" i="7" s="1"/>
  <c r="GS64" i="7" s="1"/>
  <c r="GT64" i="7" s="1"/>
  <c r="GU64" i="7" s="1"/>
  <c r="GV64" i="7" s="1"/>
  <c r="GW64" i="7" s="1"/>
  <c r="GX64" i="7" s="1"/>
  <c r="GY64" i="7" s="1"/>
  <c r="GZ64" i="7" s="1"/>
  <c r="HA64" i="7" s="1"/>
  <c r="HB64" i="7" s="1"/>
  <c r="HC64" i="7" s="1"/>
  <c r="HD64" i="7" s="1"/>
  <c r="HE64" i="7" s="1"/>
  <c r="HF64" i="7" s="1"/>
  <c r="HG64" i="7" s="1"/>
  <c r="HH64" i="7" s="1"/>
  <c r="HI64" i="7" s="1"/>
  <c r="HJ64" i="7" s="1"/>
  <c r="HK64" i="7" s="1"/>
  <c r="HL64" i="7" s="1"/>
  <c r="HM64" i="7" s="1"/>
  <c r="HN64" i="7" s="1"/>
  <c r="HO64" i="7" s="1"/>
  <c r="DR64" i="7"/>
  <c r="DQ64" i="7" s="1"/>
  <c r="DP64" i="7" s="1"/>
  <c r="DO64" i="7" s="1"/>
  <c r="DN64" i="7" s="1"/>
  <c r="DM64" i="7" s="1"/>
  <c r="DL64" i="7" s="1"/>
  <c r="DK64" i="7" s="1"/>
  <c r="DJ64" i="7" s="1"/>
  <c r="DI64" i="7" s="1"/>
  <c r="DH64" i="7" s="1"/>
  <c r="DG64" i="7" s="1"/>
  <c r="DF64" i="7" s="1"/>
  <c r="DE64" i="7" s="1"/>
  <c r="DD64" i="7" s="1"/>
  <c r="DC64" i="7" s="1"/>
  <c r="DB64" i="7" s="1"/>
  <c r="DA64" i="7" s="1"/>
  <c r="CZ64" i="7" s="1"/>
  <c r="CY64" i="7" s="1"/>
  <c r="CX64" i="7" s="1"/>
  <c r="CW64" i="7" s="1"/>
  <c r="CV64" i="7" s="1"/>
  <c r="CU64" i="7" s="1"/>
  <c r="CT64" i="7" s="1"/>
  <c r="CS64" i="7" s="1"/>
  <c r="CR64" i="7" s="1"/>
  <c r="CQ64" i="7" s="1"/>
  <c r="CP64" i="7" s="1"/>
  <c r="CO64" i="7" s="1"/>
  <c r="CN64" i="7" s="1"/>
  <c r="CM64" i="7" s="1"/>
  <c r="CL64" i="7" s="1"/>
  <c r="CK64" i="7" s="1"/>
  <c r="CJ64" i="7" s="1"/>
  <c r="CI64" i="7" s="1"/>
  <c r="CH64" i="7" s="1"/>
  <c r="CG64" i="7" s="1"/>
  <c r="CF64" i="7" s="1"/>
  <c r="CE64" i="7" s="1"/>
  <c r="CD64" i="7" s="1"/>
  <c r="CC64" i="7" s="1"/>
  <c r="CB64" i="7" s="1"/>
  <c r="CA64" i="7" s="1"/>
  <c r="BZ64" i="7" s="1"/>
  <c r="BY64" i="7" s="1"/>
  <c r="BX64" i="7" s="1"/>
  <c r="BW64" i="7" s="1"/>
  <c r="BV64" i="7" s="1"/>
  <c r="BU64" i="7" s="1"/>
  <c r="BT64" i="7" s="1"/>
  <c r="BS64" i="7" s="1"/>
  <c r="BR64" i="7" s="1"/>
  <c r="BQ64" i="7" s="1"/>
  <c r="BP64" i="7" s="1"/>
  <c r="BO64" i="7" s="1"/>
  <c r="BN64" i="7" s="1"/>
  <c r="BM64" i="7" s="1"/>
  <c r="BL64" i="7" s="1"/>
  <c r="BK64" i="7" s="1"/>
  <c r="BJ64" i="7" s="1"/>
  <c r="BI64" i="7" s="1"/>
  <c r="BH64" i="7" s="1"/>
  <c r="BG64" i="7" s="1"/>
  <c r="BF64" i="7" s="1"/>
  <c r="BE64" i="7" s="1"/>
  <c r="BD64" i="7" s="1"/>
  <c r="BC64" i="7" s="1"/>
  <c r="BB64" i="7" s="1"/>
  <c r="BA64" i="7" s="1"/>
  <c r="AZ64" i="7" s="1"/>
  <c r="AY64" i="7" s="1"/>
  <c r="AX64" i="7" s="1"/>
  <c r="AW64" i="7" s="1"/>
  <c r="AV64" i="7" s="1"/>
  <c r="AU64" i="7" s="1"/>
  <c r="AT64" i="7" s="1"/>
  <c r="AS64" i="7" s="1"/>
  <c r="AR64" i="7" s="1"/>
  <c r="AQ64" i="7" s="1"/>
  <c r="AP64" i="7" s="1"/>
  <c r="AO64" i="7" s="1"/>
  <c r="AN64" i="7" s="1"/>
  <c r="AM64" i="7" s="1"/>
  <c r="AL64" i="7" s="1"/>
  <c r="AK64" i="7" s="1"/>
  <c r="AJ64" i="7" s="1"/>
  <c r="AI64" i="7" s="1"/>
  <c r="AH64" i="7" s="1"/>
  <c r="AG64" i="7" s="1"/>
  <c r="AF64" i="7" s="1"/>
  <c r="AE64" i="7" s="1"/>
  <c r="AD64" i="7" s="1"/>
  <c r="AC64" i="7" s="1"/>
  <c r="AB64" i="7" s="1"/>
  <c r="AA64" i="7" s="1"/>
  <c r="Z64" i="7" s="1"/>
  <c r="Y64" i="7" s="1"/>
  <c r="X64" i="7" s="1"/>
  <c r="W64" i="7" s="1"/>
  <c r="DT39" i="7"/>
  <c r="DU39" i="7" s="1"/>
  <c r="DV39" i="7" s="1"/>
  <c r="DW39" i="7" s="1"/>
  <c r="DX39" i="7" s="1"/>
  <c r="DY39" i="7" s="1"/>
  <c r="DZ39" i="7" s="1"/>
  <c r="EA39" i="7" s="1"/>
  <c r="EB39" i="7" s="1"/>
  <c r="EC39" i="7" s="1"/>
  <c r="ED39" i="7" s="1"/>
  <c r="EE39" i="7" s="1"/>
  <c r="EF39" i="7" s="1"/>
  <c r="EG39" i="7" s="1"/>
  <c r="EH39" i="7" s="1"/>
  <c r="EI39" i="7" s="1"/>
  <c r="EJ39" i="7" s="1"/>
  <c r="EK39" i="7" s="1"/>
  <c r="EL39" i="7" s="1"/>
  <c r="EM39" i="7" s="1"/>
  <c r="EN39" i="7" s="1"/>
  <c r="EO39" i="7" s="1"/>
  <c r="EP39" i="7" s="1"/>
  <c r="EQ39" i="7" s="1"/>
  <c r="ER39" i="7" s="1"/>
  <c r="ES39" i="7" s="1"/>
  <c r="ET39" i="7" s="1"/>
  <c r="EU39" i="7" s="1"/>
  <c r="EV39" i="7" s="1"/>
  <c r="EW39" i="7" s="1"/>
  <c r="EX39" i="7" s="1"/>
  <c r="EY39" i="7" s="1"/>
  <c r="EZ39" i="7" s="1"/>
  <c r="FA39" i="7" s="1"/>
  <c r="FB39" i="7" s="1"/>
  <c r="FC39" i="7" s="1"/>
  <c r="FD39" i="7" s="1"/>
  <c r="FE39" i="7" s="1"/>
  <c r="FF39" i="7" s="1"/>
  <c r="FG39" i="7" s="1"/>
  <c r="FH39" i="7" s="1"/>
  <c r="FI39" i="7" s="1"/>
  <c r="FJ39" i="7" s="1"/>
  <c r="FK39" i="7" s="1"/>
  <c r="FL39" i="7" s="1"/>
  <c r="FM39" i="7" s="1"/>
  <c r="FN39" i="7" s="1"/>
  <c r="FO39" i="7" s="1"/>
  <c r="FP39" i="7" s="1"/>
  <c r="FQ39" i="7" s="1"/>
  <c r="FR39" i="7" s="1"/>
  <c r="FS39" i="7" s="1"/>
  <c r="FT39" i="7" s="1"/>
  <c r="FU39" i="7" s="1"/>
  <c r="FV39" i="7" s="1"/>
  <c r="FW39" i="7" s="1"/>
  <c r="FX39" i="7" s="1"/>
  <c r="FY39" i="7" s="1"/>
  <c r="FZ39" i="7" s="1"/>
  <c r="GA39" i="7" s="1"/>
  <c r="GB39" i="7" s="1"/>
  <c r="GC39" i="7" s="1"/>
  <c r="GD39" i="7" s="1"/>
  <c r="GE39" i="7" s="1"/>
  <c r="GF39" i="7" s="1"/>
  <c r="GG39" i="7" s="1"/>
  <c r="GH39" i="7" s="1"/>
  <c r="GI39" i="7" s="1"/>
  <c r="GJ39" i="7" s="1"/>
  <c r="GK39" i="7" s="1"/>
  <c r="GL39" i="7" s="1"/>
  <c r="GM39" i="7" s="1"/>
  <c r="GN39" i="7" s="1"/>
  <c r="GO39" i="7" s="1"/>
  <c r="GP39" i="7" s="1"/>
  <c r="GQ39" i="7" s="1"/>
  <c r="GR39" i="7" s="1"/>
  <c r="GS39" i="7" s="1"/>
  <c r="GT39" i="7" s="1"/>
  <c r="GU39" i="7" s="1"/>
  <c r="GV39" i="7" s="1"/>
  <c r="GW39" i="7" s="1"/>
  <c r="GX39" i="7" s="1"/>
  <c r="GY39" i="7" s="1"/>
  <c r="GZ39" i="7" s="1"/>
  <c r="HA39" i="7" s="1"/>
  <c r="HB39" i="7" s="1"/>
  <c r="HC39" i="7" s="1"/>
  <c r="HD39" i="7" s="1"/>
  <c r="HE39" i="7" s="1"/>
  <c r="HF39" i="7" s="1"/>
  <c r="HG39" i="7" s="1"/>
  <c r="HH39" i="7" s="1"/>
  <c r="HI39" i="7" s="1"/>
  <c r="HJ39" i="7" s="1"/>
  <c r="HK39" i="7" s="1"/>
  <c r="HL39" i="7" s="1"/>
  <c r="HM39" i="7" s="1"/>
  <c r="HN39" i="7" s="1"/>
  <c r="HO39" i="7" s="1"/>
  <c r="DR39" i="7"/>
  <c r="DQ39" i="7" s="1"/>
  <c r="DP39" i="7" s="1"/>
  <c r="DO39" i="7" s="1"/>
  <c r="DN39" i="7" s="1"/>
  <c r="DM39" i="7" s="1"/>
  <c r="DL39" i="7" s="1"/>
  <c r="DK39" i="7" s="1"/>
  <c r="DJ39" i="7" s="1"/>
  <c r="DI39" i="7" s="1"/>
  <c r="DH39" i="7" s="1"/>
  <c r="DG39" i="7" s="1"/>
  <c r="DF39" i="7" s="1"/>
  <c r="DE39" i="7" s="1"/>
  <c r="DD39" i="7" s="1"/>
  <c r="DC39" i="7" s="1"/>
  <c r="DB39" i="7" s="1"/>
  <c r="DA39" i="7" s="1"/>
  <c r="CZ39" i="7" s="1"/>
  <c r="CY39" i="7" s="1"/>
  <c r="CX39" i="7" s="1"/>
  <c r="CW39" i="7" s="1"/>
  <c r="CV39" i="7" s="1"/>
  <c r="CU39" i="7" s="1"/>
  <c r="CT39" i="7" s="1"/>
  <c r="CS39" i="7" s="1"/>
  <c r="CR39" i="7" s="1"/>
  <c r="CQ39" i="7" s="1"/>
  <c r="CP39" i="7" s="1"/>
  <c r="CO39" i="7" s="1"/>
  <c r="CN39" i="7" s="1"/>
  <c r="CM39" i="7" s="1"/>
  <c r="CL39" i="7" s="1"/>
  <c r="CK39" i="7" s="1"/>
  <c r="CJ39" i="7" s="1"/>
  <c r="CI39" i="7" s="1"/>
  <c r="CH39" i="7" s="1"/>
  <c r="CG39" i="7" s="1"/>
  <c r="CF39" i="7" s="1"/>
  <c r="CE39" i="7" s="1"/>
  <c r="CD39" i="7" s="1"/>
  <c r="CC39" i="7" s="1"/>
  <c r="CB39" i="7" s="1"/>
  <c r="CA39" i="7" s="1"/>
  <c r="BZ39" i="7" s="1"/>
  <c r="BY39" i="7" s="1"/>
  <c r="BX39" i="7" s="1"/>
  <c r="BW39" i="7" s="1"/>
  <c r="BV39" i="7" s="1"/>
  <c r="BU39" i="7" s="1"/>
  <c r="BT39" i="7" s="1"/>
  <c r="BS39" i="7" s="1"/>
  <c r="BR39" i="7" s="1"/>
  <c r="BQ39" i="7" s="1"/>
  <c r="BP39" i="7" s="1"/>
  <c r="BO39" i="7" s="1"/>
  <c r="BN39" i="7" s="1"/>
  <c r="BM39" i="7" s="1"/>
  <c r="BL39" i="7" s="1"/>
  <c r="BK39" i="7" s="1"/>
  <c r="BJ39" i="7" s="1"/>
  <c r="BI39" i="7" s="1"/>
  <c r="BH39" i="7" s="1"/>
  <c r="BG39" i="7" s="1"/>
  <c r="BF39" i="7" s="1"/>
  <c r="BE39" i="7" s="1"/>
  <c r="BD39" i="7" s="1"/>
  <c r="BC39" i="7" s="1"/>
  <c r="BB39" i="7" s="1"/>
  <c r="BA39" i="7" s="1"/>
  <c r="AZ39" i="7" s="1"/>
  <c r="AY39" i="7" s="1"/>
  <c r="AX39" i="7" s="1"/>
  <c r="AW39" i="7" s="1"/>
  <c r="AV39" i="7" s="1"/>
  <c r="AU39" i="7" s="1"/>
  <c r="AT39" i="7" s="1"/>
  <c r="AS39" i="7" s="1"/>
  <c r="AR39" i="7" s="1"/>
  <c r="AQ39" i="7" s="1"/>
  <c r="AP39" i="7" s="1"/>
  <c r="AO39" i="7" s="1"/>
  <c r="AN39" i="7" s="1"/>
  <c r="AM39" i="7" s="1"/>
  <c r="AL39" i="7" s="1"/>
  <c r="AK39" i="7" s="1"/>
  <c r="AJ39" i="7" s="1"/>
  <c r="AI39" i="7" s="1"/>
  <c r="AH39" i="7" s="1"/>
  <c r="AG39" i="7" s="1"/>
  <c r="AF39" i="7" s="1"/>
  <c r="AE39" i="7" s="1"/>
  <c r="AD39" i="7" s="1"/>
  <c r="AC39" i="7" s="1"/>
  <c r="AB39" i="7" s="1"/>
  <c r="AA39" i="7" s="1"/>
  <c r="Z39" i="7" s="1"/>
  <c r="Y39" i="7" s="1"/>
  <c r="X39" i="7" s="1"/>
  <c r="W39" i="7" s="1"/>
  <c r="DT60" i="7"/>
  <c r="DU60" i="7" s="1"/>
  <c r="DV60" i="7" s="1"/>
  <c r="DW60" i="7" s="1"/>
  <c r="DX60" i="7" s="1"/>
  <c r="DY60" i="7" s="1"/>
  <c r="DZ60" i="7" s="1"/>
  <c r="EA60" i="7" s="1"/>
  <c r="EB60" i="7" s="1"/>
  <c r="EC60" i="7" s="1"/>
  <c r="ED60" i="7" s="1"/>
  <c r="EE60" i="7" s="1"/>
  <c r="EF60" i="7" s="1"/>
  <c r="EG60" i="7" s="1"/>
  <c r="EH60" i="7" s="1"/>
  <c r="EI60" i="7" s="1"/>
  <c r="EJ60" i="7" s="1"/>
  <c r="EK60" i="7" s="1"/>
  <c r="EL60" i="7" s="1"/>
  <c r="EM60" i="7" s="1"/>
  <c r="EN60" i="7" s="1"/>
  <c r="EO60" i="7" s="1"/>
  <c r="EP60" i="7" s="1"/>
  <c r="EQ60" i="7" s="1"/>
  <c r="ER60" i="7" s="1"/>
  <c r="ES60" i="7" s="1"/>
  <c r="ET60" i="7" s="1"/>
  <c r="EU60" i="7" s="1"/>
  <c r="EV60" i="7" s="1"/>
  <c r="EW60" i="7" s="1"/>
  <c r="EX60" i="7" s="1"/>
  <c r="EY60" i="7" s="1"/>
  <c r="EZ60" i="7" s="1"/>
  <c r="FA60" i="7" s="1"/>
  <c r="FB60" i="7" s="1"/>
  <c r="FC60" i="7" s="1"/>
  <c r="FD60" i="7" s="1"/>
  <c r="FE60" i="7" s="1"/>
  <c r="FF60" i="7" s="1"/>
  <c r="FG60" i="7" s="1"/>
  <c r="FH60" i="7" s="1"/>
  <c r="FI60" i="7" s="1"/>
  <c r="FJ60" i="7" s="1"/>
  <c r="FK60" i="7" s="1"/>
  <c r="FL60" i="7" s="1"/>
  <c r="FM60" i="7" s="1"/>
  <c r="FN60" i="7" s="1"/>
  <c r="FO60" i="7" s="1"/>
  <c r="FP60" i="7" s="1"/>
  <c r="FQ60" i="7" s="1"/>
  <c r="FR60" i="7" s="1"/>
  <c r="FS60" i="7" s="1"/>
  <c r="FT60" i="7" s="1"/>
  <c r="FU60" i="7" s="1"/>
  <c r="FV60" i="7" s="1"/>
  <c r="FW60" i="7" s="1"/>
  <c r="FX60" i="7" s="1"/>
  <c r="FY60" i="7" s="1"/>
  <c r="FZ60" i="7" s="1"/>
  <c r="GA60" i="7" s="1"/>
  <c r="GB60" i="7" s="1"/>
  <c r="GC60" i="7" s="1"/>
  <c r="GD60" i="7" s="1"/>
  <c r="GE60" i="7" s="1"/>
  <c r="GF60" i="7" s="1"/>
  <c r="GG60" i="7" s="1"/>
  <c r="GH60" i="7" s="1"/>
  <c r="GI60" i="7" s="1"/>
  <c r="GJ60" i="7" s="1"/>
  <c r="GK60" i="7" s="1"/>
  <c r="GL60" i="7" s="1"/>
  <c r="GM60" i="7" s="1"/>
  <c r="GN60" i="7" s="1"/>
  <c r="GO60" i="7" s="1"/>
  <c r="GP60" i="7" s="1"/>
  <c r="GQ60" i="7" s="1"/>
  <c r="GR60" i="7" s="1"/>
  <c r="GS60" i="7" s="1"/>
  <c r="GT60" i="7" s="1"/>
  <c r="GU60" i="7" s="1"/>
  <c r="GV60" i="7" s="1"/>
  <c r="GW60" i="7" s="1"/>
  <c r="GX60" i="7" s="1"/>
  <c r="GY60" i="7" s="1"/>
  <c r="GZ60" i="7" s="1"/>
  <c r="HA60" i="7" s="1"/>
  <c r="HB60" i="7" s="1"/>
  <c r="HC60" i="7" s="1"/>
  <c r="HD60" i="7" s="1"/>
  <c r="HE60" i="7" s="1"/>
  <c r="HF60" i="7" s="1"/>
  <c r="HG60" i="7" s="1"/>
  <c r="HH60" i="7" s="1"/>
  <c r="HI60" i="7" s="1"/>
  <c r="HJ60" i="7" s="1"/>
  <c r="HK60" i="7" s="1"/>
  <c r="HL60" i="7" s="1"/>
  <c r="HM60" i="7" s="1"/>
  <c r="HN60" i="7" s="1"/>
  <c r="HO60" i="7" s="1"/>
  <c r="DR62" i="7"/>
  <c r="DQ62" i="7" s="1"/>
  <c r="DP62" i="7" s="1"/>
  <c r="DO62" i="7" s="1"/>
  <c r="DN62" i="7" s="1"/>
  <c r="DM62" i="7" s="1"/>
  <c r="DL62" i="7" s="1"/>
  <c r="DK62" i="7" s="1"/>
  <c r="DJ62" i="7" s="1"/>
  <c r="DI62" i="7" s="1"/>
  <c r="DH62" i="7" s="1"/>
  <c r="DG62" i="7" s="1"/>
  <c r="DF62" i="7" s="1"/>
  <c r="DE62" i="7" s="1"/>
  <c r="DD62" i="7" s="1"/>
  <c r="DC62" i="7" s="1"/>
  <c r="DB62" i="7" s="1"/>
  <c r="DA62" i="7" s="1"/>
  <c r="CZ62" i="7" s="1"/>
  <c r="CY62" i="7" s="1"/>
  <c r="CX62" i="7" s="1"/>
  <c r="CW62" i="7" s="1"/>
  <c r="CV62" i="7" s="1"/>
  <c r="CU62" i="7" s="1"/>
  <c r="CT62" i="7" s="1"/>
  <c r="CS62" i="7" s="1"/>
  <c r="CR62" i="7" s="1"/>
  <c r="CQ62" i="7" s="1"/>
  <c r="CP62" i="7" s="1"/>
  <c r="CO62" i="7" s="1"/>
  <c r="CN62" i="7" s="1"/>
  <c r="CM62" i="7" s="1"/>
  <c r="CL62" i="7" s="1"/>
  <c r="CK62" i="7" s="1"/>
  <c r="CJ62" i="7" s="1"/>
  <c r="CI62" i="7" s="1"/>
  <c r="CH62" i="7" s="1"/>
  <c r="CG62" i="7" s="1"/>
  <c r="CF62" i="7" s="1"/>
  <c r="CE62" i="7" s="1"/>
  <c r="CD62" i="7" s="1"/>
  <c r="CC62" i="7" s="1"/>
  <c r="CB62" i="7" s="1"/>
  <c r="CA62" i="7" s="1"/>
  <c r="BZ62" i="7" s="1"/>
  <c r="BY62" i="7" s="1"/>
  <c r="BX62" i="7" s="1"/>
  <c r="BW62" i="7" s="1"/>
  <c r="BV62" i="7" s="1"/>
  <c r="BU62" i="7" s="1"/>
  <c r="BT62" i="7" s="1"/>
  <c r="BS62" i="7" s="1"/>
  <c r="BR62" i="7" s="1"/>
  <c r="BQ62" i="7" s="1"/>
  <c r="BP62" i="7" s="1"/>
  <c r="BO62" i="7" s="1"/>
  <c r="BN62" i="7" s="1"/>
  <c r="BM62" i="7" s="1"/>
  <c r="BL62" i="7" s="1"/>
  <c r="BK62" i="7" s="1"/>
  <c r="BJ62" i="7" s="1"/>
  <c r="BI62" i="7" s="1"/>
  <c r="BH62" i="7" s="1"/>
  <c r="BG62" i="7" s="1"/>
  <c r="BF62" i="7" s="1"/>
  <c r="BE62" i="7" s="1"/>
  <c r="BD62" i="7" s="1"/>
  <c r="BC62" i="7" s="1"/>
  <c r="BB62" i="7" s="1"/>
  <c r="BA62" i="7" s="1"/>
  <c r="AZ62" i="7" s="1"/>
  <c r="AY62" i="7" s="1"/>
  <c r="AX62" i="7" s="1"/>
  <c r="AW62" i="7" s="1"/>
  <c r="AV62" i="7" s="1"/>
  <c r="AU62" i="7" s="1"/>
  <c r="AT62" i="7" s="1"/>
  <c r="AS62" i="7" s="1"/>
  <c r="AR62" i="7" s="1"/>
  <c r="AQ62" i="7" s="1"/>
  <c r="AP62" i="7" s="1"/>
  <c r="AO62" i="7" s="1"/>
  <c r="AN62" i="7" s="1"/>
  <c r="AM62" i="7" s="1"/>
  <c r="AL62" i="7" s="1"/>
  <c r="AK62" i="7" s="1"/>
  <c r="AJ62" i="7" s="1"/>
  <c r="AI62" i="7" s="1"/>
  <c r="AH62" i="7" s="1"/>
  <c r="AG62" i="7" s="1"/>
  <c r="AF62" i="7" s="1"/>
  <c r="AE62" i="7" s="1"/>
  <c r="AD62" i="7" s="1"/>
  <c r="AC62" i="7" s="1"/>
  <c r="AB62" i="7" s="1"/>
  <c r="AA62" i="7" s="1"/>
  <c r="Z62" i="7" s="1"/>
  <c r="Y62" i="7" s="1"/>
  <c r="X62" i="7" s="1"/>
  <c r="W62" i="7" s="1"/>
  <c r="DR31" i="7"/>
  <c r="DQ31" i="7" s="1"/>
  <c r="DP31" i="7" s="1"/>
  <c r="DO31" i="7" s="1"/>
  <c r="DN31" i="7" s="1"/>
  <c r="DM31" i="7" s="1"/>
  <c r="DL31" i="7" s="1"/>
  <c r="DK31" i="7" s="1"/>
  <c r="DJ31" i="7" s="1"/>
  <c r="DI31" i="7" s="1"/>
  <c r="DH31" i="7" s="1"/>
  <c r="DG31" i="7" s="1"/>
  <c r="DF31" i="7" s="1"/>
  <c r="DE31" i="7" s="1"/>
  <c r="DD31" i="7" s="1"/>
  <c r="DC31" i="7" s="1"/>
  <c r="DB31" i="7" s="1"/>
  <c r="DA31" i="7" s="1"/>
  <c r="CZ31" i="7" s="1"/>
  <c r="CY31" i="7" s="1"/>
  <c r="CX31" i="7" s="1"/>
  <c r="CW31" i="7" s="1"/>
  <c r="CV31" i="7" s="1"/>
  <c r="CU31" i="7" s="1"/>
  <c r="CT31" i="7" s="1"/>
  <c r="CS31" i="7" s="1"/>
  <c r="CR31" i="7" s="1"/>
  <c r="CQ31" i="7" s="1"/>
  <c r="CP31" i="7" s="1"/>
  <c r="CO31" i="7" s="1"/>
  <c r="CN31" i="7" s="1"/>
  <c r="CM31" i="7" s="1"/>
  <c r="CL31" i="7" s="1"/>
  <c r="CK31" i="7" s="1"/>
  <c r="CJ31" i="7" s="1"/>
  <c r="CI31" i="7" s="1"/>
  <c r="CH31" i="7" s="1"/>
  <c r="CG31" i="7" s="1"/>
  <c r="CF31" i="7" s="1"/>
  <c r="CE31" i="7" s="1"/>
  <c r="CD31" i="7" s="1"/>
  <c r="CC31" i="7" s="1"/>
  <c r="CB31" i="7" s="1"/>
  <c r="CA31" i="7" s="1"/>
  <c r="BZ31" i="7" s="1"/>
  <c r="BY31" i="7" s="1"/>
  <c r="BX31" i="7" s="1"/>
  <c r="BW31" i="7" s="1"/>
  <c r="BV31" i="7" s="1"/>
  <c r="BU31" i="7" s="1"/>
  <c r="BT31" i="7" s="1"/>
  <c r="BS31" i="7" s="1"/>
  <c r="BR31" i="7" s="1"/>
  <c r="BQ31" i="7" s="1"/>
  <c r="BP31" i="7" s="1"/>
  <c r="BO31" i="7" s="1"/>
  <c r="BN31" i="7" s="1"/>
  <c r="BM31" i="7" s="1"/>
  <c r="BL31" i="7" s="1"/>
  <c r="BK31" i="7" s="1"/>
  <c r="BJ31" i="7" s="1"/>
  <c r="BI31" i="7" s="1"/>
  <c r="BH31" i="7" s="1"/>
  <c r="BG31" i="7" s="1"/>
  <c r="BF31" i="7" s="1"/>
  <c r="BE31" i="7" s="1"/>
  <c r="BD31" i="7" s="1"/>
  <c r="BC31" i="7" s="1"/>
  <c r="BB31" i="7" s="1"/>
  <c r="BA31" i="7" s="1"/>
  <c r="AZ31" i="7" s="1"/>
  <c r="AY31" i="7" s="1"/>
  <c r="AX31" i="7" s="1"/>
  <c r="AW31" i="7" s="1"/>
  <c r="AV31" i="7" s="1"/>
  <c r="AU31" i="7" s="1"/>
  <c r="AT31" i="7" s="1"/>
  <c r="AS31" i="7" s="1"/>
  <c r="AR31" i="7" s="1"/>
  <c r="AQ31" i="7" s="1"/>
  <c r="AP31" i="7" s="1"/>
  <c r="AO31" i="7" s="1"/>
  <c r="AN31" i="7" s="1"/>
  <c r="AM31" i="7" s="1"/>
  <c r="AL31" i="7" s="1"/>
  <c r="AK31" i="7" s="1"/>
  <c r="AJ31" i="7" s="1"/>
  <c r="AI31" i="7" s="1"/>
  <c r="AH31" i="7" s="1"/>
  <c r="AG31" i="7" s="1"/>
  <c r="AF31" i="7" s="1"/>
  <c r="AE31" i="7" s="1"/>
  <c r="AD31" i="7" s="1"/>
  <c r="AC31" i="7" s="1"/>
  <c r="AB31" i="7" s="1"/>
  <c r="AA31" i="7" s="1"/>
  <c r="Z31" i="7" s="1"/>
  <c r="Y31" i="7" s="1"/>
  <c r="X31" i="7" s="1"/>
  <c r="W31" i="7" s="1"/>
  <c r="DR34" i="7"/>
  <c r="DQ34" i="7" s="1"/>
  <c r="DP34" i="7" s="1"/>
  <c r="DO34" i="7" s="1"/>
  <c r="DN34" i="7" s="1"/>
  <c r="DM34" i="7" s="1"/>
  <c r="DL34" i="7" s="1"/>
  <c r="DK34" i="7" s="1"/>
  <c r="DJ34" i="7" s="1"/>
  <c r="DI34" i="7" s="1"/>
  <c r="DH34" i="7" s="1"/>
  <c r="DG34" i="7" s="1"/>
  <c r="DF34" i="7" s="1"/>
  <c r="DE34" i="7" s="1"/>
  <c r="DD34" i="7" s="1"/>
  <c r="DC34" i="7" s="1"/>
  <c r="DB34" i="7" s="1"/>
  <c r="DA34" i="7" s="1"/>
  <c r="CZ34" i="7" s="1"/>
  <c r="CY34" i="7" s="1"/>
  <c r="CX34" i="7" s="1"/>
  <c r="CW34" i="7" s="1"/>
  <c r="CV34" i="7" s="1"/>
  <c r="CU34" i="7" s="1"/>
  <c r="CT34" i="7" s="1"/>
  <c r="CS34" i="7" s="1"/>
  <c r="CR34" i="7" s="1"/>
  <c r="CQ34" i="7" s="1"/>
  <c r="CP34" i="7" s="1"/>
  <c r="CO34" i="7" s="1"/>
  <c r="CN34" i="7" s="1"/>
  <c r="CM34" i="7" s="1"/>
  <c r="CL34" i="7" s="1"/>
  <c r="CK34" i="7" s="1"/>
  <c r="CJ34" i="7" s="1"/>
  <c r="CI34" i="7" s="1"/>
  <c r="CH34" i="7" s="1"/>
  <c r="CG34" i="7" s="1"/>
  <c r="CF34" i="7" s="1"/>
  <c r="CE34" i="7" s="1"/>
  <c r="CD34" i="7" s="1"/>
  <c r="CC34" i="7" s="1"/>
  <c r="CB34" i="7" s="1"/>
  <c r="CA34" i="7" s="1"/>
  <c r="BZ34" i="7" s="1"/>
  <c r="BY34" i="7" s="1"/>
  <c r="BX34" i="7" s="1"/>
  <c r="BW34" i="7" s="1"/>
  <c r="BV34" i="7" s="1"/>
  <c r="BU34" i="7" s="1"/>
  <c r="BT34" i="7" s="1"/>
  <c r="BS34" i="7" s="1"/>
  <c r="BR34" i="7" s="1"/>
  <c r="BQ34" i="7" s="1"/>
  <c r="BP34" i="7" s="1"/>
  <c r="BO34" i="7" s="1"/>
  <c r="BN34" i="7" s="1"/>
  <c r="BM34" i="7" s="1"/>
  <c r="BL34" i="7" s="1"/>
  <c r="BK34" i="7" s="1"/>
  <c r="BJ34" i="7" s="1"/>
  <c r="BI34" i="7" s="1"/>
  <c r="BH34" i="7" s="1"/>
  <c r="BG34" i="7" s="1"/>
  <c r="BF34" i="7" s="1"/>
  <c r="BE34" i="7" s="1"/>
  <c r="BD34" i="7" s="1"/>
  <c r="BC34" i="7" s="1"/>
  <c r="BB34" i="7" s="1"/>
  <c r="BA34" i="7" s="1"/>
  <c r="AZ34" i="7" s="1"/>
  <c r="AY34" i="7" s="1"/>
  <c r="AX34" i="7" s="1"/>
  <c r="AW34" i="7" s="1"/>
  <c r="AV34" i="7" s="1"/>
  <c r="AU34" i="7" s="1"/>
  <c r="AT34" i="7" s="1"/>
  <c r="AS34" i="7" s="1"/>
  <c r="AR34" i="7" s="1"/>
  <c r="AQ34" i="7" s="1"/>
  <c r="AP34" i="7" s="1"/>
  <c r="AO34" i="7" s="1"/>
  <c r="AN34" i="7" s="1"/>
  <c r="AM34" i="7" s="1"/>
  <c r="AL34" i="7" s="1"/>
  <c r="AK34" i="7" s="1"/>
  <c r="AJ34" i="7" s="1"/>
  <c r="AI34" i="7" s="1"/>
  <c r="AH34" i="7" s="1"/>
  <c r="AG34" i="7" s="1"/>
  <c r="AF34" i="7" s="1"/>
  <c r="AE34" i="7" s="1"/>
  <c r="AD34" i="7" s="1"/>
  <c r="AC34" i="7" s="1"/>
  <c r="AB34" i="7" s="1"/>
  <c r="AA34" i="7" s="1"/>
  <c r="Z34" i="7" s="1"/>
  <c r="Y34" i="7" s="1"/>
  <c r="X34" i="7" s="1"/>
  <c r="W34" i="7" s="1"/>
  <c r="DT34" i="7"/>
  <c r="DU34" i="7" s="1"/>
  <c r="DV34" i="7" s="1"/>
  <c r="DW34" i="7" s="1"/>
  <c r="DX34" i="7" s="1"/>
  <c r="DY34" i="7" s="1"/>
  <c r="DZ34" i="7" s="1"/>
  <c r="EA34" i="7" s="1"/>
  <c r="EB34" i="7" s="1"/>
  <c r="EC34" i="7" s="1"/>
  <c r="ED34" i="7" s="1"/>
  <c r="EE34" i="7" s="1"/>
  <c r="EF34" i="7" s="1"/>
  <c r="EG34" i="7" s="1"/>
  <c r="EH34" i="7" s="1"/>
  <c r="EI34" i="7" s="1"/>
  <c r="EJ34" i="7" s="1"/>
  <c r="EK34" i="7" s="1"/>
  <c r="EL34" i="7" s="1"/>
  <c r="EM34" i="7" s="1"/>
  <c r="EN34" i="7" s="1"/>
  <c r="EO34" i="7" s="1"/>
  <c r="EP34" i="7" s="1"/>
  <c r="EQ34" i="7" s="1"/>
  <c r="ER34" i="7" s="1"/>
  <c r="ES34" i="7" s="1"/>
  <c r="ET34" i="7" s="1"/>
  <c r="EU34" i="7" s="1"/>
  <c r="EV34" i="7" s="1"/>
  <c r="EW34" i="7" s="1"/>
  <c r="EX34" i="7" s="1"/>
  <c r="EY34" i="7" s="1"/>
  <c r="EZ34" i="7" s="1"/>
  <c r="FA34" i="7" s="1"/>
  <c r="FB34" i="7" s="1"/>
  <c r="FC34" i="7" s="1"/>
  <c r="FD34" i="7" s="1"/>
  <c r="FE34" i="7" s="1"/>
  <c r="FF34" i="7" s="1"/>
  <c r="FG34" i="7" s="1"/>
  <c r="FH34" i="7" s="1"/>
  <c r="FI34" i="7" s="1"/>
  <c r="FJ34" i="7" s="1"/>
  <c r="FK34" i="7" s="1"/>
  <c r="FL34" i="7" s="1"/>
  <c r="FM34" i="7" s="1"/>
  <c r="FN34" i="7" s="1"/>
  <c r="FO34" i="7" s="1"/>
  <c r="FP34" i="7" s="1"/>
  <c r="FQ34" i="7" s="1"/>
  <c r="FR34" i="7" s="1"/>
  <c r="FS34" i="7" s="1"/>
  <c r="FT34" i="7" s="1"/>
  <c r="FU34" i="7" s="1"/>
  <c r="FV34" i="7" s="1"/>
  <c r="FW34" i="7" s="1"/>
  <c r="FX34" i="7" s="1"/>
  <c r="FY34" i="7" s="1"/>
  <c r="FZ34" i="7" s="1"/>
  <c r="GA34" i="7" s="1"/>
  <c r="GB34" i="7" s="1"/>
  <c r="GC34" i="7" s="1"/>
  <c r="GD34" i="7" s="1"/>
  <c r="GE34" i="7" s="1"/>
  <c r="GF34" i="7" s="1"/>
  <c r="GG34" i="7" s="1"/>
  <c r="GH34" i="7" s="1"/>
  <c r="GI34" i="7" s="1"/>
  <c r="GJ34" i="7" s="1"/>
  <c r="GK34" i="7" s="1"/>
  <c r="GL34" i="7" s="1"/>
  <c r="GM34" i="7" s="1"/>
  <c r="GN34" i="7" s="1"/>
  <c r="GO34" i="7" s="1"/>
  <c r="GP34" i="7" s="1"/>
  <c r="GQ34" i="7" s="1"/>
  <c r="GR34" i="7" s="1"/>
  <c r="GS34" i="7" s="1"/>
  <c r="GT34" i="7" s="1"/>
  <c r="GU34" i="7" s="1"/>
  <c r="GV34" i="7" s="1"/>
  <c r="GW34" i="7" s="1"/>
  <c r="GX34" i="7" s="1"/>
  <c r="GY34" i="7" s="1"/>
  <c r="GZ34" i="7" s="1"/>
  <c r="HA34" i="7" s="1"/>
  <c r="HB34" i="7" s="1"/>
  <c r="HC34" i="7" s="1"/>
  <c r="HD34" i="7" s="1"/>
  <c r="HE34" i="7" s="1"/>
  <c r="HF34" i="7" s="1"/>
  <c r="HG34" i="7" s="1"/>
  <c r="HH34" i="7" s="1"/>
  <c r="HI34" i="7" s="1"/>
  <c r="HJ34" i="7" s="1"/>
  <c r="HK34" i="7" s="1"/>
  <c r="HL34" i="7" s="1"/>
  <c r="HM34" i="7" s="1"/>
  <c r="HN34" i="7" s="1"/>
  <c r="HO34" i="7" s="1"/>
  <c r="DT52" i="7"/>
  <c r="DU52" i="7" s="1"/>
  <c r="DV52" i="7" s="1"/>
  <c r="DW52" i="7" s="1"/>
  <c r="DX52" i="7" s="1"/>
  <c r="DY52" i="7" s="1"/>
  <c r="DZ52" i="7" s="1"/>
  <c r="EA52" i="7" s="1"/>
  <c r="EB52" i="7" s="1"/>
  <c r="EC52" i="7" s="1"/>
  <c r="ED52" i="7" s="1"/>
  <c r="EE52" i="7" s="1"/>
  <c r="EF52" i="7" s="1"/>
  <c r="EG52" i="7" s="1"/>
  <c r="EH52" i="7" s="1"/>
  <c r="EI52" i="7" s="1"/>
  <c r="EJ52" i="7" s="1"/>
  <c r="EK52" i="7" s="1"/>
  <c r="EL52" i="7" s="1"/>
  <c r="EM52" i="7" s="1"/>
  <c r="EN52" i="7" s="1"/>
  <c r="EO52" i="7" s="1"/>
  <c r="EP52" i="7" s="1"/>
  <c r="EQ52" i="7" s="1"/>
  <c r="ER52" i="7" s="1"/>
  <c r="ES52" i="7" s="1"/>
  <c r="ET52" i="7" s="1"/>
  <c r="EU52" i="7" s="1"/>
  <c r="EV52" i="7" s="1"/>
  <c r="EW52" i="7" s="1"/>
  <c r="EX52" i="7" s="1"/>
  <c r="EY52" i="7" s="1"/>
  <c r="EZ52" i="7" s="1"/>
  <c r="FA52" i="7" s="1"/>
  <c r="FB52" i="7" s="1"/>
  <c r="FC52" i="7" s="1"/>
  <c r="FD52" i="7" s="1"/>
  <c r="FE52" i="7" s="1"/>
  <c r="FF52" i="7" s="1"/>
  <c r="FG52" i="7" s="1"/>
  <c r="FH52" i="7" s="1"/>
  <c r="FI52" i="7" s="1"/>
  <c r="FJ52" i="7" s="1"/>
  <c r="FK52" i="7" s="1"/>
  <c r="FL52" i="7" s="1"/>
  <c r="FM52" i="7" s="1"/>
  <c r="FN52" i="7" s="1"/>
  <c r="FO52" i="7" s="1"/>
  <c r="FP52" i="7" s="1"/>
  <c r="FQ52" i="7" s="1"/>
  <c r="FR52" i="7" s="1"/>
  <c r="FS52" i="7" s="1"/>
  <c r="FT52" i="7" s="1"/>
  <c r="FU52" i="7" s="1"/>
  <c r="FV52" i="7" s="1"/>
  <c r="FW52" i="7" s="1"/>
  <c r="FX52" i="7" s="1"/>
  <c r="FY52" i="7" s="1"/>
  <c r="FZ52" i="7" s="1"/>
  <c r="GA52" i="7" s="1"/>
  <c r="GB52" i="7" s="1"/>
  <c r="GC52" i="7" s="1"/>
  <c r="GD52" i="7" s="1"/>
  <c r="GE52" i="7" s="1"/>
  <c r="GF52" i="7" s="1"/>
  <c r="GG52" i="7" s="1"/>
  <c r="GH52" i="7" s="1"/>
  <c r="GI52" i="7" s="1"/>
  <c r="GJ52" i="7" s="1"/>
  <c r="GK52" i="7" s="1"/>
  <c r="GL52" i="7" s="1"/>
  <c r="GM52" i="7" s="1"/>
  <c r="GN52" i="7" s="1"/>
  <c r="GO52" i="7" s="1"/>
  <c r="GP52" i="7" s="1"/>
  <c r="GQ52" i="7" s="1"/>
  <c r="GR52" i="7" s="1"/>
  <c r="GS52" i="7" s="1"/>
  <c r="GT52" i="7" s="1"/>
  <c r="GU52" i="7" s="1"/>
  <c r="GV52" i="7" s="1"/>
  <c r="GW52" i="7" s="1"/>
  <c r="GX52" i="7" s="1"/>
  <c r="GY52" i="7" s="1"/>
  <c r="GZ52" i="7" s="1"/>
  <c r="HA52" i="7" s="1"/>
  <c r="HB52" i="7" s="1"/>
  <c r="HC52" i="7" s="1"/>
  <c r="HD52" i="7" s="1"/>
  <c r="HE52" i="7" s="1"/>
  <c r="HF52" i="7" s="1"/>
  <c r="HG52" i="7" s="1"/>
  <c r="HH52" i="7" s="1"/>
  <c r="HI52" i="7" s="1"/>
  <c r="HJ52" i="7" s="1"/>
  <c r="HK52" i="7" s="1"/>
  <c r="HL52" i="7" s="1"/>
  <c r="HM52" i="7" s="1"/>
  <c r="HN52" i="7" s="1"/>
  <c r="HO52" i="7" s="1"/>
  <c r="DR52" i="7"/>
  <c r="DQ52" i="7" s="1"/>
  <c r="DP52" i="7" s="1"/>
  <c r="DO52" i="7" s="1"/>
  <c r="DN52" i="7" s="1"/>
  <c r="DM52" i="7" s="1"/>
  <c r="DL52" i="7" s="1"/>
  <c r="DK52" i="7" s="1"/>
  <c r="DJ52" i="7" s="1"/>
  <c r="DI52" i="7" s="1"/>
  <c r="DH52" i="7" s="1"/>
  <c r="DG52" i="7" s="1"/>
  <c r="DF52" i="7" s="1"/>
  <c r="DE52" i="7" s="1"/>
  <c r="DD52" i="7" s="1"/>
  <c r="DC52" i="7" s="1"/>
  <c r="DB52" i="7" s="1"/>
  <c r="DA52" i="7" s="1"/>
  <c r="CZ52" i="7" s="1"/>
  <c r="CY52" i="7" s="1"/>
  <c r="CX52" i="7" s="1"/>
  <c r="CW52" i="7" s="1"/>
  <c r="CV52" i="7" s="1"/>
  <c r="CU52" i="7" s="1"/>
  <c r="CT52" i="7" s="1"/>
  <c r="CS52" i="7" s="1"/>
  <c r="CR52" i="7" s="1"/>
  <c r="CQ52" i="7" s="1"/>
  <c r="CP52" i="7" s="1"/>
  <c r="CO52" i="7" s="1"/>
  <c r="CN52" i="7" s="1"/>
  <c r="CM52" i="7" s="1"/>
  <c r="CL52" i="7" s="1"/>
  <c r="CK52" i="7" s="1"/>
  <c r="CJ52" i="7" s="1"/>
  <c r="CI52" i="7" s="1"/>
  <c r="CH52" i="7" s="1"/>
  <c r="CG52" i="7" s="1"/>
  <c r="CF52" i="7" s="1"/>
  <c r="CE52" i="7" s="1"/>
  <c r="CD52" i="7" s="1"/>
  <c r="CC52" i="7" s="1"/>
  <c r="CB52" i="7" s="1"/>
  <c r="CA52" i="7" s="1"/>
  <c r="BZ52" i="7" s="1"/>
  <c r="BY52" i="7" s="1"/>
  <c r="BX52" i="7" s="1"/>
  <c r="BW52" i="7" s="1"/>
  <c r="BV52" i="7" s="1"/>
  <c r="BU52" i="7" s="1"/>
  <c r="BT52" i="7" s="1"/>
  <c r="BS52" i="7" s="1"/>
  <c r="BR52" i="7" s="1"/>
  <c r="BQ52" i="7" s="1"/>
  <c r="BP52" i="7" s="1"/>
  <c r="BO52" i="7" s="1"/>
  <c r="BN52" i="7" s="1"/>
  <c r="BM52" i="7" s="1"/>
  <c r="BL52" i="7" s="1"/>
  <c r="BK52" i="7" s="1"/>
  <c r="BJ52" i="7" s="1"/>
  <c r="BI52" i="7" s="1"/>
  <c r="BH52" i="7" s="1"/>
  <c r="BG52" i="7" s="1"/>
  <c r="BF52" i="7" s="1"/>
  <c r="BE52" i="7" s="1"/>
  <c r="BD52" i="7" s="1"/>
  <c r="BC52" i="7" s="1"/>
  <c r="BB52" i="7" s="1"/>
  <c r="BA52" i="7" s="1"/>
  <c r="AZ52" i="7" s="1"/>
  <c r="AY52" i="7" s="1"/>
  <c r="AX52" i="7" s="1"/>
  <c r="AW52" i="7" s="1"/>
  <c r="AV52" i="7" s="1"/>
  <c r="AU52" i="7" s="1"/>
  <c r="AT52" i="7" s="1"/>
  <c r="AS52" i="7" s="1"/>
  <c r="AR52" i="7" s="1"/>
  <c r="AQ52" i="7" s="1"/>
  <c r="AP52" i="7" s="1"/>
  <c r="AO52" i="7" s="1"/>
  <c r="AN52" i="7" s="1"/>
  <c r="AM52" i="7" s="1"/>
  <c r="AL52" i="7" s="1"/>
  <c r="AK52" i="7" s="1"/>
  <c r="AJ52" i="7" s="1"/>
  <c r="AI52" i="7" s="1"/>
  <c r="AH52" i="7" s="1"/>
  <c r="AG52" i="7" s="1"/>
  <c r="AF52" i="7" s="1"/>
  <c r="AE52" i="7" s="1"/>
  <c r="AD52" i="7" s="1"/>
  <c r="AC52" i="7" s="1"/>
  <c r="AB52" i="7" s="1"/>
  <c r="AA52" i="7" s="1"/>
  <c r="Z52" i="7" s="1"/>
  <c r="Y52" i="7" s="1"/>
  <c r="X52" i="7" s="1"/>
  <c r="W52" i="7" s="1"/>
  <c r="DR25" i="7"/>
  <c r="DQ25" i="7" s="1"/>
  <c r="DP25" i="7" s="1"/>
  <c r="DO25" i="7" s="1"/>
  <c r="DN25" i="7" s="1"/>
  <c r="DM25" i="7" s="1"/>
  <c r="DL25" i="7" s="1"/>
  <c r="DK25" i="7" s="1"/>
  <c r="DJ25" i="7" s="1"/>
  <c r="DI25" i="7" s="1"/>
  <c r="DH25" i="7" s="1"/>
  <c r="DG25" i="7" s="1"/>
  <c r="DF25" i="7" s="1"/>
  <c r="DE25" i="7" s="1"/>
  <c r="DD25" i="7" s="1"/>
  <c r="DC25" i="7" s="1"/>
  <c r="DB25" i="7" s="1"/>
  <c r="DA25" i="7" s="1"/>
  <c r="CZ25" i="7" s="1"/>
  <c r="CY25" i="7" s="1"/>
  <c r="CX25" i="7" s="1"/>
  <c r="CW25" i="7" s="1"/>
  <c r="CV25" i="7" s="1"/>
  <c r="CU25" i="7" s="1"/>
  <c r="CT25" i="7" s="1"/>
  <c r="CS25" i="7" s="1"/>
  <c r="CR25" i="7" s="1"/>
  <c r="CQ25" i="7" s="1"/>
  <c r="CP25" i="7" s="1"/>
  <c r="CO25" i="7" s="1"/>
  <c r="CN25" i="7" s="1"/>
  <c r="CM25" i="7" s="1"/>
  <c r="CL25" i="7" s="1"/>
  <c r="CK25" i="7" s="1"/>
  <c r="CJ25" i="7" s="1"/>
  <c r="CI25" i="7" s="1"/>
  <c r="CH25" i="7" s="1"/>
  <c r="CG25" i="7" s="1"/>
  <c r="CF25" i="7" s="1"/>
  <c r="CE25" i="7" s="1"/>
  <c r="CD25" i="7" s="1"/>
  <c r="CC25" i="7" s="1"/>
  <c r="CB25" i="7" s="1"/>
  <c r="CA25" i="7" s="1"/>
  <c r="BZ25" i="7" s="1"/>
  <c r="BY25" i="7" s="1"/>
  <c r="BX25" i="7" s="1"/>
  <c r="BW25" i="7" s="1"/>
  <c r="BV25" i="7" s="1"/>
  <c r="BU25" i="7" s="1"/>
  <c r="BT25" i="7" s="1"/>
  <c r="BS25" i="7" s="1"/>
  <c r="BR25" i="7" s="1"/>
  <c r="BQ25" i="7" s="1"/>
  <c r="BP25" i="7" s="1"/>
  <c r="BO25" i="7" s="1"/>
  <c r="BN25" i="7" s="1"/>
  <c r="BM25" i="7" s="1"/>
  <c r="BL25" i="7" s="1"/>
  <c r="BK25" i="7" s="1"/>
  <c r="BJ25" i="7" s="1"/>
  <c r="BI25" i="7" s="1"/>
  <c r="BH25" i="7" s="1"/>
  <c r="BG25" i="7" s="1"/>
  <c r="BF25" i="7" s="1"/>
  <c r="BE25" i="7" s="1"/>
  <c r="BD25" i="7" s="1"/>
  <c r="BC25" i="7" s="1"/>
  <c r="BB25" i="7" s="1"/>
  <c r="BA25" i="7" s="1"/>
  <c r="AZ25" i="7" s="1"/>
  <c r="AY25" i="7" s="1"/>
  <c r="AX25" i="7" s="1"/>
  <c r="AW25" i="7" s="1"/>
  <c r="AV25" i="7" s="1"/>
  <c r="AU25" i="7" s="1"/>
  <c r="AT25" i="7" s="1"/>
  <c r="AS25" i="7" s="1"/>
  <c r="AR25" i="7" s="1"/>
  <c r="AQ25" i="7" s="1"/>
  <c r="AP25" i="7" s="1"/>
  <c r="AO25" i="7" s="1"/>
  <c r="AN25" i="7" s="1"/>
  <c r="AM25" i="7" s="1"/>
  <c r="AL25" i="7" s="1"/>
  <c r="AK25" i="7" s="1"/>
  <c r="AJ25" i="7" s="1"/>
  <c r="AI25" i="7" s="1"/>
  <c r="AH25" i="7" s="1"/>
  <c r="AG25" i="7" s="1"/>
  <c r="AF25" i="7" s="1"/>
  <c r="AE25" i="7" s="1"/>
  <c r="AD25" i="7" s="1"/>
  <c r="AC25" i="7" s="1"/>
  <c r="AB25" i="7" s="1"/>
  <c r="AA25" i="7" s="1"/>
  <c r="Z25" i="7" s="1"/>
  <c r="Y25" i="7" s="1"/>
  <c r="X25" i="7" s="1"/>
  <c r="W25" i="7" s="1"/>
  <c r="DT25" i="7"/>
  <c r="DU25" i="7" s="1"/>
  <c r="DV25" i="7" s="1"/>
  <c r="DW25" i="7" s="1"/>
  <c r="DX25" i="7" s="1"/>
  <c r="DY25" i="7" s="1"/>
  <c r="DZ25" i="7" s="1"/>
  <c r="EA25" i="7" s="1"/>
  <c r="EB25" i="7" s="1"/>
  <c r="EC25" i="7" s="1"/>
  <c r="ED25" i="7" s="1"/>
  <c r="EE25" i="7" s="1"/>
  <c r="EF25" i="7" s="1"/>
  <c r="EG25" i="7" s="1"/>
  <c r="EH25" i="7" s="1"/>
  <c r="EI25" i="7" s="1"/>
  <c r="EJ25" i="7" s="1"/>
  <c r="EK25" i="7" s="1"/>
  <c r="EL25" i="7" s="1"/>
  <c r="EM25" i="7" s="1"/>
  <c r="EN25" i="7" s="1"/>
  <c r="EO25" i="7" s="1"/>
  <c r="EP25" i="7" s="1"/>
  <c r="EQ25" i="7" s="1"/>
  <c r="ER25" i="7" s="1"/>
  <c r="ES25" i="7" s="1"/>
  <c r="ET25" i="7" s="1"/>
  <c r="EU25" i="7" s="1"/>
  <c r="EV25" i="7" s="1"/>
  <c r="EW25" i="7" s="1"/>
  <c r="EX25" i="7" s="1"/>
  <c r="EY25" i="7" s="1"/>
  <c r="EZ25" i="7" s="1"/>
  <c r="FA25" i="7" s="1"/>
  <c r="FB25" i="7" s="1"/>
  <c r="FC25" i="7" s="1"/>
  <c r="FD25" i="7" s="1"/>
  <c r="FE25" i="7" s="1"/>
  <c r="FF25" i="7" s="1"/>
  <c r="FG25" i="7" s="1"/>
  <c r="FH25" i="7" s="1"/>
  <c r="FI25" i="7" s="1"/>
  <c r="FJ25" i="7" s="1"/>
  <c r="FK25" i="7" s="1"/>
  <c r="FL25" i="7" s="1"/>
  <c r="FM25" i="7" s="1"/>
  <c r="FN25" i="7" s="1"/>
  <c r="FO25" i="7" s="1"/>
  <c r="FP25" i="7" s="1"/>
  <c r="FQ25" i="7" s="1"/>
  <c r="FR25" i="7" s="1"/>
  <c r="FS25" i="7" s="1"/>
  <c r="FT25" i="7" s="1"/>
  <c r="FU25" i="7" s="1"/>
  <c r="FV25" i="7" s="1"/>
  <c r="FW25" i="7" s="1"/>
  <c r="FX25" i="7" s="1"/>
  <c r="FY25" i="7" s="1"/>
  <c r="FZ25" i="7" s="1"/>
  <c r="GA25" i="7" s="1"/>
  <c r="GB25" i="7" s="1"/>
  <c r="GC25" i="7" s="1"/>
  <c r="GD25" i="7" s="1"/>
  <c r="GE25" i="7" s="1"/>
  <c r="GF25" i="7" s="1"/>
  <c r="GG25" i="7" s="1"/>
  <c r="GH25" i="7" s="1"/>
  <c r="GI25" i="7" s="1"/>
  <c r="GJ25" i="7" s="1"/>
  <c r="GK25" i="7" s="1"/>
  <c r="GL25" i="7" s="1"/>
  <c r="GM25" i="7" s="1"/>
  <c r="GN25" i="7" s="1"/>
  <c r="GO25" i="7" s="1"/>
  <c r="GP25" i="7" s="1"/>
  <c r="GQ25" i="7" s="1"/>
  <c r="GR25" i="7" s="1"/>
  <c r="GS25" i="7" s="1"/>
  <c r="GT25" i="7" s="1"/>
  <c r="GU25" i="7" s="1"/>
  <c r="GV25" i="7" s="1"/>
  <c r="GW25" i="7" s="1"/>
  <c r="GX25" i="7" s="1"/>
  <c r="GY25" i="7" s="1"/>
  <c r="GZ25" i="7" s="1"/>
  <c r="HA25" i="7" s="1"/>
  <c r="HB25" i="7" s="1"/>
  <c r="HC25" i="7" s="1"/>
  <c r="HD25" i="7" s="1"/>
  <c r="HE25" i="7" s="1"/>
  <c r="HF25" i="7" s="1"/>
  <c r="HG25" i="7" s="1"/>
  <c r="HH25" i="7" s="1"/>
  <c r="HI25" i="7" s="1"/>
  <c r="HJ25" i="7" s="1"/>
  <c r="HK25" i="7" s="1"/>
  <c r="HL25" i="7" s="1"/>
  <c r="HM25" i="7" s="1"/>
  <c r="HN25" i="7" s="1"/>
  <c r="HO25" i="7" s="1"/>
  <c r="DT38" i="7"/>
  <c r="DU38" i="7" s="1"/>
  <c r="DV38" i="7" s="1"/>
  <c r="DW38" i="7" s="1"/>
  <c r="DX38" i="7" s="1"/>
  <c r="DY38" i="7" s="1"/>
  <c r="DZ38" i="7" s="1"/>
  <c r="EA38" i="7" s="1"/>
  <c r="EB38" i="7" s="1"/>
  <c r="EC38" i="7" s="1"/>
  <c r="ED38" i="7" s="1"/>
  <c r="EE38" i="7" s="1"/>
  <c r="EF38" i="7" s="1"/>
  <c r="EG38" i="7" s="1"/>
  <c r="EH38" i="7" s="1"/>
  <c r="EI38" i="7" s="1"/>
  <c r="EJ38" i="7" s="1"/>
  <c r="EK38" i="7" s="1"/>
  <c r="EL38" i="7" s="1"/>
  <c r="EM38" i="7" s="1"/>
  <c r="EN38" i="7" s="1"/>
  <c r="EO38" i="7" s="1"/>
  <c r="EP38" i="7" s="1"/>
  <c r="EQ38" i="7" s="1"/>
  <c r="ER38" i="7" s="1"/>
  <c r="ES38" i="7" s="1"/>
  <c r="ET38" i="7" s="1"/>
  <c r="EU38" i="7" s="1"/>
  <c r="EV38" i="7" s="1"/>
  <c r="EW38" i="7" s="1"/>
  <c r="EX38" i="7" s="1"/>
  <c r="EY38" i="7" s="1"/>
  <c r="EZ38" i="7" s="1"/>
  <c r="FA38" i="7" s="1"/>
  <c r="FB38" i="7" s="1"/>
  <c r="FC38" i="7" s="1"/>
  <c r="FD38" i="7" s="1"/>
  <c r="FE38" i="7" s="1"/>
  <c r="FF38" i="7" s="1"/>
  <c r="FG38" i="7" s="1"/>
  <c r="FH38" i="7" s="1"/>
  <c r="FI38" i="7" s="1"/>
  <c r="FJ38" i="7" s="1"/>
  <c r="FK38" i="7" s="1"/>
  <c r="FL38" i="7" s="1"/>
  <c r="FM38" i="7" s="1"/>
  <c r="FN38" i="7" s="1"/>
  <c r="FO38" i="7" s="1"/>
  <c r="FP38" i="7" s="1"/>
  <c r="FQ38" i="7" s="1"/>
  <c r="FR38" i="7" s="1"/>
  <c r="FS38" i="7" s="1"/>
  <c r="FT38" i="7" s="1"/>
  <c r="FU38" i="7" s="1"/>
  <c r="FV38" i="7" s="1"/>
  <c r="FW38" i="7" s="1"/>
  <c r="FX38" i="7" s="1"/>
  <c r="FY38" i="7" s="1"/>
  <c r="FZ38" i="7" s="1"/>
  <c r="GA38" i="7" s="1"/>
  <c r="GB38" i="7" s="1"/>
  <c r="GC38" i="7" s="1"/>
  <c r="GD38" i="7" s="1"/>
  <c r="GE38" i="7" s="1"/>
  <c r="GF38" i="7" s="1"/>
  <c r="GG38" i="7" s="1"/>
  <c r="GH38" i="7" s="1"/>
  <c r="GI38" i="7" s="1"/>
  <c r="GJ38" i="7" s="1"/>
  <c r="GK38" i="7" s="1"/>
  <c r="GL38" i="7" s="1"/>
  <c r="GM38" i="7" s="1"/>
  <c r="GN38" i="7" s="1"/>
  <c r="GO38" i="7" s="1"/>
  <c r="GP38" i="7" s="1"/>
  <c r="GQ38" i="7" s="1"/>
  <c r="GR38" i="7" s="1"/>
  <c r="GS38" i="7" s="1"/>
  <c r="GT38" i="7" s="1"/>
  <c r="GU38" i="7" s="1"/>
  <c r="GV38" i="7" s="1"/>
  <c r="GW38" i="7" s="1"/>
  <c r="GX38" i="7" s="1"/>
  <c r="GY38" i="7" s="1"/>
  <c r="GZ38" i="7" s="1"/>
  <c r="HA38" i="7" s="1"/>
  <c r="HB38" i="7" s="1"/>
  <c r="HC38" i="7" s="1"/>
  <c r="HD38" i="7" s="1"/>
  <c r="HE38" i="7" s="1"/>
  <c r="HF38" i="7" s="1"/>
  <c r="HG38" i="7" s="1"/>
  <c r="HH38" i="7" s="1"/>
  <c r="HI38" i="7" s="1"/>
  <c r="HJ38" i="7" s="1"/>
  <c r="HK38" i="7" s="1"/>
  <c r="HL38" i="7" s="1"/>
  <c r="HM38" i="7" s="1"/>
  <c r="HN38" i="7" s="1"/>
  <c r="HO38" i="7" s="1"/>
  <c r="DR38" i="7"/>
  <c r="DQ38" i="7" s="1"/>
  <c r="DP38" i="7" s="1"/>
  <c r="DO38" i="7" s="1"/>
  <c r="DN38" i="7" s="1"/>
  <c r="DM38" i="7" s="1"/>
  <c r="DL38" i="7" s="1"/>
  <c r="DK38" i="7" s="1"/>
  <c r="DJ38" i="7" s="1"/>
  <c r="DI38" i="7" s="1"/>
  <c r="DH38" i="7" s="1"/>
  <c r="DG38" i="7" s="1"/>
  <c r="DF38" i="7" s="1"/>
  <c r="DE38" i="7" s="1"/>
  <c r="DD38" i="7" s="1"/>
  <c r="DC38" i="7" s="1"/>
  <c r="DB38" i="7" s="1"/>
  <c r="DA38" i="7" s="1"/>
  <c r="CZ38" i="7" s="1"/>
  <c r="CY38" i="7" s="1"/>
  <c r="CX38" i="7" s="1"/>
  <c r="CW38" i="7" s="1"/>
  <c r="CV38" i="7" s="1"/>
  <c r="CU38" i="7" s="1"/>
  <c r="CT38" i="7" s="1"/>
  <c r="CS38" i="7" s="1"/>
  <c r="CR38" i="7" s="1"/>
  <c r="CQ38" i="7" s="1"/>
  <c r="CP38" i="7" s="1"/>
  <c r="CO38" i="7" s="1"/>
  <c r="CN38" i="7" s="1"/>
  <c r="CM38" i="7" s="1"/>
  <c r="CL38" i="7" s="1"/>
  <c r="CK38" i="7" s="1"/>
  <c r="CJ38" i="7" s="1"/>
  <c r="CI38" i="7" s="1"/>
  <c r="CH38" i="7" s="1"/>
  <c r="CG38" i="7" s="1"/>
  <c r="CF38" i="7" s="1"/>
  <c r="CE38" i="7" s="1"/>
  <c r="CD38" i="7" s="1"/>
  <c r="CC38" i="7" s="1"/>
  <c r="CB38" i="7" s="1"/>
  <c r="CA38" i="7" s="1"/>
  <c r="BZ38" i="7" s="1"/>
  <c r="BY38" i="7" s="1"/>
  <c r="BX38" i="7" s="1"/>
  <c r="BW38" i="7" s="1"/>
  <c r="BV38" i="7" s="1"/>
  <c r="BU38" i="7" s="1"/>
  <c r="BT38" i="7" s="1"/>
  <c r="BS38" i="7" s="1"/>
  <c r="BR38" i="7" s="1"/>
  <c r="BQ38" i="7" s="1"/>
  <c r="BP38" i="7" s="1"/>
  <c r="BO38" i="7" s="1"/>
  <c r="BN38" i="7" s="1"/>
  <c r="BM38" i="7" s="1"/>
  <c r="BL38" i="7" s="1"/>
  <c r="BK38" i="7" s="1"/>
  <c r="BJ38" i="7" s="1"/>
  <c r="BI38" i="7" s="1"/>
  <c r="BH38" i="7" s="1"/>
  <c r="BG38" i="7" s="1"/>
  <c r="BF38" i="7" s="1"/>
  <c r="BE38" i="7" s="1"/>
  <c r="BD38" i="7" s="1"/>
  <c r="BC38" i="7" s="1"/>
  <c r="BB38" i="7" s="1"/>
  <c r="BA38" i="7" s="1"/>
  <c r="AZ38" i="7" s="1"/>
  <c r="AY38" i="7" s="1"/>
  <c r="AX38" i="7" s="1"/>
  <c r="AW38" i="7" s="1"/>
  <c r="AV38" i="7" s="1"/>
  <c r="AU38" i="7" s="1"/>
  <c r="AT38" i="7" s="1"/>
  <c r="AS38" i="7" s="1"/>
  <c r="AR38" i="7" s="1"/>
  <c r="AQ38" i="7" s="1"/>
  <c r="AP38" i="7" s="1"/>
  <c r="AO38" i="7" s="1"/>
  <c r="AN38" i="7" s="1"/>
  <c r="AM38" i="7" s="1"/>
  <c r="AL38" i="7" s="1"/>
  <c r="AK38" i="7" s="1"/>
  <c r="AJ38" i="7" s="1"/>
  <c r="AI38" i="7" s="1"/>
  <c r="AH38" i="7" s="1"/>
  <c r="AG38" i="7" s="1"/>
  <c r="AF38" i="7" s="1"/>
  <c r="AE38" i="7" s="1"/>
  <c r="AD38" i="7" s="1"/>
  <c r="AC38" i="7" s="1"/>
  <c r="AB38" i="7" s="1"/>
  <c r="AA38" i="7" s="1"/>
  <c r="Z38" i="7" s="1"/>
  <c r="Y38" i="7" s="1"/>
  <c r="X38" i="7" s="1"/>
  <c r="W38" i="7" s="1"/>
  <c r="DT46" i="7"/>
  <c r="DU46" i="7" s="1"/>
  <c r="DV46" i="7" s="1"/>
  <c r="DW46" i="7" s="1"/>
  <c r="DX46" i="7" s="1"/>
  <c r="DY46" i="7" s="1"/>
  <c r="DZ46" i="7" s="1"/>
  <c r="EA46" i="7" s="1"/>
  <c r="EB46" i="7" s="1"/>
  <c r="EC46" i="7" s="1"/>
  <c r="ED46" i="7" s="1"/>
  <c r="EE46" i="7" s="1"/>
  <c r="EF46" i="7" s="1"/>
  <c r="EG46" i="7" s="1"/>
  <c r="EH46" i="7" s="1"/>
  <c r="EI46" i="7" s="1"/>
  <c r="EJ46" i="7" s="1"/>
  <c r="EK46" i="7" s="1"/>
  <c r="EL46" i="7" s="1"/>
  <c r="EM46" i="7" s="1"/>
  <c r="EN46" i="7" s="1"/>
  <c r="EO46" i="7" s="1"/>
  <c r="EP46" i="7" s="1"/>
  <c r="EQ46" i="7" s="1"/>
  <c r="ER46" i="7" s="1"/>
  <c r="ES46" i="7" s="1"/>
  <c r="ET46" i="7" s="1"/>
  <c r="EU46" i="7" s="1"/>
  <c r="EV46" i="7" s="1"/>
  <c r="EW46" i="7" s="1"/>
  <c r="EX46" i="7" s="1"/>
  <c r="EY46" i="7" s="1"/>
  <c r="EZ46" i="7" s="1"/>
  <c r="FA46" i="7" s="1"/>
  <c r="FB46" i="7" s="1"/>
  <c r="FC46" i="7" s="1"/>
  <c r="FD46" i="7" s="1"/>
  <c r="FE46" i="7" s="1"/>
  <c r="FF46" i="7" s="1"/>
  <c r="FG46" i="7" s="1"/>
  <c r="FH46" i="7" s="1"/>
  <c r="FI46" i="7" s="1"/>
  <c r="FJ46" i="7" s="1"/>
  <c r="FK46" i="7" s="1"/>
  <c r="FL46" i="7" s="1"/>
  <c r="FM46" i="7" s="1"/>
  <c r="FN46" i="7" s="1"/>
  <c r="FO46" i="7" s="1"/>
  <c r="FP46" i="7" s="1"/>
  <c r="FQ46" i="7" s="1"/>
  <c r="FR46" i="7" s="1"/>
  <c r="FS46" i="7" s="1"/>
  <c r="FT46" i="7" s="1"/>
  <c r="FU46" i="7" s="1"/>
  <c r="FV46" i="7" s="1"/>
  <c r="FW46" i="7" s="1"/>
  <c r="FX46" i="7" s="1"/>
  <c r="FY46" i="7" s="1"/>
  <c r="FZ46" i="7" s="1"/>
  <c r="GA46" i="7" s="1"/>
  <c r="GB46" i="7" s="1"/>
  <c r="GC46" i="7" s="1"/>
  <c r="GD46" i="7" s="1"/>
  <c r="GE46" i="7" s="1"/>
  <c r="GF46" i="7" s="1"/>
  <c r="GG46" i="7" s="1"/>
  <c r="GH46" i="7" s="1"/>
  <c r="GI46" i="7" s="1"/>
  <c r="GJ46" i="7" s="1"/>
  <c r="GK46" i="7" s="1"/>
  <c r="GL46" i="7" s="1"/>
  <c r="GM46" i="7" s="1"/>
  <c r="GN46" i="7" s="1"/>
  <c r="GO46" i="7" s="1"/>
  <c r="GP46" i="7" s="1"/>
  <c r="GQ46" i="7" s="1"/>
  <c r="GR46" i="7" s="1"/>
  <c r="GS46" i="7" s="1"/>
  <c r="GT46" i="7" s="1"/>
  <c r="GU46" i="7" s="1"/>
  <c r="GV46" i="7" s="1"/>
  <c r="GW46" i="7" s="1"/>
  <c r="GX46" i="7" s="1"/>
  <c r="GY46" i="7" s="1"/>
  <c r="GZ46" i="7" s="1"/>
  <c r="HA46" i="7" s="1"/>
  <c r="HB46" i="7" s="1"/>
  <c r="HC46" i="7" s="1"/>
  <c r="HD46" i="7" s="1"/>
  <c r="HE46" i="7" s="1"/>
  <c r="HF46" i="7" s="1"/>
  <c r="HG46" i="7" s="1"/>
  <c r="HH46" i="7" s="1"/>
  <c r="HI46" i="7" s="1"/>
  <c r="HJ46" i="7" s="1"/>
  <c r="HK46" i="7" s="1"/>
  <c r="HL46" i="7" s="1"/>
  <c r="HM46" i="7" s="1"/>
  <c r="HN46" i="7" s="1"/>
  <c r="HO46" i="7" s="1"/>
  <c r="DR32" i="7"/>
  <c r="DQ32" i="7" s="1"/>
  <c r="DP32" i="7" s="1"/>
  <c r="DO32" i="7" s="1"/>
  <c r="DN32" i="7" s="1"/>
  <c r="DM32" i="7" s="1"/>
  <c r="DL32" i="7" s="1"/>
  <c r="DK32" i="7" s="1"/>
  <c r="DJ32" i="7" s="1"/>
  <c r="DI32" i="7" s="1"/>
  <c r="DH32" i="7" s="1"/>
  <c r="DG32" i="7" s="1"/>
  <c r="DF32" i="7" s="1"/>
  <c r="DE32" i="7" s="1"/>
  <c r="DD32" i="7" s="1"/>
  <c r="DC32" i="7" s="1"/>
  <c r="DB32" i="7" s="1"/>
  <c r="DA32" i="7" s="1"/>
  <c r="CZ32" i="7" s="1"/>
  <c r="CY32" i="7" s="1"/>
  <c r="CX32" i="7" s="1"/>
  <c r="CW32" i="7" s="1"/>
  <c r="CV32" i="7" s="1"/>
  <c r="CU32" i="7" s="1"/>
  <c r="CT32" i="7" s="1"/>
  <c r="CS32" i="7" s="1"/>
  <c r="CR32" i="7" s="1"/>
  <c r="CQ32" i="7" s="1"/>
  <c r="CP32" i="7" s="1"/>
  <c r="CO32" i="7" s="1"/>
  <c r="CN32" i="7" s="1"/>
  <c r="CM32" i="7" s="1"/>
  <c r="CL32" i="7" s="1"/>
  <c r="CK32" i="7" s="1"/>
  <c r="CJ32" i="7" s="1"/>
  <c r="CI32" i="7" s="1"/>
  <c r="CH32" i="7" s="1"/>
  <c r="CG32" i="7" s="1"/>
  <c r="CF32" i="7" s="1"/>
  <c r="CE32" i="7" s="1"/>
  <c r="CD32" i="7" s="1"/>
  <c r="CC32" i="7" s="1"/>
  <c r="CB32" i="7" s="1"/>
  <c r="CA32" i="7" s="1"/>
  <c r="BZ32" i="7" s="1"/>
  <c r="BY32" i="7" s="1"/>
  <c r="BX32" i="7" s="1"/>
  <c r="BW32" i="7" s="1"/>
  <c r="BV32" i="7" s="1"/>
  <c r="BU32" i="7" s="1"/>
  <c r="BT32" i="7" s="1"/>
  <c r="BS32" i="7" s="1"/>
  <c r="BR32" i="7" s="1"/>
  <c r="BQ32" i="7" s="1"/>
  <c r="BP32" i="7" s="1"/>
  <c r="BO32" i="7" s="1"/>
  <c r="BN32" i="7" s="1"/>
  <c r="BM32" i="7" s="1"/>
  <c r="BL32" i="7" s="1"/>
  <c r="BK32" i="7" s="1"/>
  <c r="BJ32" i="7" s="1"/>
  <c r="BI32" i="7" s="1"/>
  <c r="BH32" i="7" s="1"/>
  <c r="BG32" i="7" s="1"/>
  <c r="BF32" i="7" s="1"/>
  <c r="BE32" i="7" s="1"/>
  <c r="BD32" i="7" s="1"/>
  <c r="BC32" i="7" s="1"/>
  <c r="BB32" i="7" s="1"/>
  <c r="BA32" i="7" s="1"/>
  <c r="AZ32" i="7" s="1"/>
  <c r="AY32" i="7" s="1"/>
  <c r="AX32" i="7" s="1"/>
  <c r="AW32" i="7" s="1"/>
  <c r="AV32" i="7" s="1"/>
  <c r="AU32" i="7" s="1"/>
  <c r="AT32" i="7" s="1"/>
  <c r="AS32" i="7" s="1"/>
  <c r="AR32" i="7" s="1"/>
  <c r="AQ32" i="7" s="1"/>
  <c r="AP32" i="7" s="1"/>
  <c r="AO32" i="7" s="1"/>
  <c r="AN32" i="7" s="1"/>
  <c r="AM32" i="7" s="1"/>
  <c r="AL32" i="7" s="1"/>
  <c r="AK32" i="7" s="1"/>
  <c r="AJ32" i="7" s="1"/>
  <c r="AI32" i="7" s="1"/>
  <c r="AH32" i="7" s="1"/>
  <c r="AG32" i="7" s="1"/>
  <c r="AF32" i="7" s="1"/>
  <c r="AE32" i="7" s="1"/>
  <c r="AD32" i="7" s="1"/>
  <c r="AC32" i="7" s="1"/>
  <c r="AB32" i="7" s="1"/>
  <c r="AA32" i="7" s="1"/>
  <c r="Z32" i="7" s="1"/>
  <c r="Y32" i="7" s="1"/>
  <c r="X32" i="7" s="1"/>
  <c r="W32" i="7" s="1"/>
  <c r="DT29" i="7"/>
  <c r="DU29" i="7" s="1"/>
  <c r="DV29" i="7" s="1"/>
  <c r="DW29" i="7" s="1"/>
  <c r="DX29" i="7" s="1"/>
  <c r="DY29" i="7" s="1"/>
  <c r="DZ29" i="7" s="1"/>
  <c r="EA29" i="7" s="1"/>
  <c r="EB29" i="7" s="1"/>
  <c r="EC29" i="7" s="1"/>
  <c r="ED29" i="7" s="1"/>
  <c r="EE29" i="7" s="1"/>
  <c r="EF29" i="7" s="1"/>
  <c r="EG29" i="7" s="1"/>
  <c r="EH29" i="7" s="1"/>
  <c r="EI29" i="7" s="1"/>
  <c r="EJ29" i="7" s="1"/>
  <c r="EK29" i="7" s="1"/>
  <c r="EL29" i="7" s="1"/>
  <c r="EM29" i="7" s="1"/>
  <c r="EN29" i="7" s="1"/>
  <c r="EO29" i="7" s="1"/>
  <c r="EP29" i="7" s="1"/>
  <c r="EQ29" i="7" s="1"/>
  <c r="ER29" i="7" s="1"/>
  <c r="ES29" i="7" s="1"/>
  <c r="ET29" i="7" s="1"/>
  <c r="EU29" i="7" s="1"/>
  <c r="EV29" i="7" s="1"/>
  <c r="EW29" i="7" s="1"/>
  <c r="EX29" i="7" s="1"/>
  <c r="EY29" i="7" s="1"/>
  <c r="EZ29" i="7" s="1"/>
  <c r="FA29" i="7" s="1"/>
  <c r="FB29" i="7" s="1"/>
  <c r="FC29" i="7" s="1"/>
  <c r="FD29" i="7" s="1"/>
  <c r="FE29" i="7" s="1"/>
  <c r="FF29" i="7" s="1"/>
  <c r="FG29" i="7" s="1"/>
  <c r="FH29" i="7" s="1"/>
  <c r="FI29" i="7" s="1"/>
  <c r="FJ29" i="7" s="1"/>
  <c r="FK29" i="7" s="1"/>
  <c r="FL29" i="7" s="1"/>
  <c r="FM29" i="7" s="1"/>
  <c r="FN29" i="7" s="1"/>
  <c r="FO29" i="7" s="1"/>
  <c r="FP29" i="7" s="1"/>
  <c r="FQ29" i="7" s="1"/>
  <c r="FR29" i="7" s="1"/>
  <c r="FS29" i="7" s="1"/>
  <c r="FT29" i="7" s="1"/>
  <c r="FU29" i="7" s="1"/>
  <c r="FV29" i="7" s="1"/>
  <c r="FW29" i="7" s="1"/>
  <c r="FX29" i="7" s="1"/>
  <c r="FY29" i="7" s="1"/>
  <c r="FZ29" i="7" s="1"/>
  <c r="GA29" i="7" s="1"/>
  <c r="GB29" i="7" s="1"/>
  <c r="GC29" i="7" s="1"/>
  <c r="GD29" i="7" s="1"/>
  <c r="GE29" i="7" s="1"/>
  <c r="GF29" i="7" s="1"/>
  <c r="GG29" i="7" s="1"/>
  <c r="GH29" i="7" s="1"/>
  <c r="GI29" i="7" s="1"/>
  <c r="GJ29" i="7" s="1"/>
  <c r="GK29" i="7" s="1"/>
  <c r="GL29" i="7" s="1"/>
  <c r="GM29" i="7" s="1"/>
  <c r="GN29" i="7" s="1"/>
  <c r="GO29" i="7" s="1"/>
  <c r="GP29" i="7" s="1"/>
  <c r="GQ29" i="7" s="1"/>
  <c r="GR29" i="7" s="1"/>
  <c r="GS29" i="7" s="1"/>
  <c r="GT29" i="7" s="1"/>
  <c r="GU29" i="7" s="1"/>
  <c r="GV29" i="7" s="1"/>
  <c r="GW29" i="7" s="1"/>
  <c r="GX29" i="7" s="1"/>
  <c r="GY29" i="7" s="1"/>
  <c r="GZ29" i="7" s="1"/>
  <c r="HA29" i="7" s="1"/>
  <c r="HB29" i="7" s="1"/>
  <c r="HC29" i="7" s="1"/>
  <c r="HD29" i="7" s="1"/>
  <c r="HE29" i="7" s="1"/>
  <c r="HF29" i="7" s="1"/>
  <c r="HG29" i="7" s="1"/>
  <c r="HH29" i="7" s="1"/>
  <c r="HI29" i="7" s="1"/>
  <c r="HJ29" i="7" s="1"/>
  <c r="HK29" i="7" s="1"/>
  <c r="HL29" i="7" s="1"/>
  <c r="HM29" i="7" s="1"/>
  <c r="HN29" i="7" s="1"/>
  <c r="HO29" i="7" s="1"/>
  <c r="DR36" i="7"/>
  <c r="DQ36" i="7" s="1"/>
  <c r="DP36" i="7" s="1"/>
  <c r="DO36" i="7" s="1"/>
  <c r="DN36" i="7" s="1"/>
  <c r="DM36" i="7" s="1"/>
  <c r="DL36" i="7" s="1"/>
  <c r="DK36" i="7" s="1"/>
  <c r="DJ36" i="7" s="1"/>
  <c r="DI36" i="7" s="1"/>
  <c r="DH36" i="7" s="1"/>
  <c r="DG36" i="7" s="1"/>
  <c r="DF36" i="7" s="1"/>
  <c r="DE36" i="7" s="1"/>
  <c r="DD36" i="7" s="1"/>
  <c r="DC36" i="7" s="1"/>
  <c r="DB36" i="7" s="1"/>
  <c r="DA36" i="7" s="1"/>
  <c r="CZ36" i="7" s="1"/>
  <c r="CY36" i="7" s="1"/>
  <c r="CX36" i="7" s="1"/>
  <c r="CW36" i="7" s="1"/>
  <c r="CV36" i="7" s="1"/>
  <c r="CU36" i="7" s="1"/>
  <c r="CT36" i="7" s="1"/>
  <c r="CS36" i="7" s="1"/>
  <c r="CR36" i="7" s="1"/>
  <c r="CQ36" i="7" s="1"/>
  <c r="CP36" i="7" s="1"/>
  <c r="CO36" i="7" s="1"/>
  <c r="CN36" i="7" s="1"/>
  <c r="CM36" i="7" s="1"/>
  <c r="CL36" i="7" s="1"/>
  <c r="CK36" i="7" s="1"/>
  <c r="CJ36" i="7" s="1"/>
  <c r="CI36" i="7" s="1"/>
  <c r="CH36" i="7" s="1"/>
  <c r="CG36" i="7" s="1"/>
  <c r="CF36" i="7" s="1"/>
  <c r="CE36" i="7" s="1"/>
  <c r="CD36" i="7" s="1"/>
  <c r="CC36" i="7" s="1"/>
  <c r="CB36" i="7" s="1"/>
  <c r="CA36" i="7" s="1"/>
  <c r="BZ36" i="7" s="1"/>
  <c r="BY36" i="7" s="1"/>
  <c r="BX36" i="7" s="1"/>
  <c r="BW36" i="7" s="1"/>
  <c r="BV36" i="7" s="1"/>
  <c r="BU36" i="7" s="1"/>
  <c r="BT36" i="7" s="1"/>
  <c r="BS36" i="7" s="1"/>
  <c r="BR36" i="7" s="1"/>
  <c r="BQ36" i="7" s="1"/>
  <c r="BP36" i="7" s="1"/>
  <c r="BO36" i="7" s="1"/>
  <c r="BN36" i="7" s="1"/>
  <c r="BM36" i="7" s="1"/>
  <c r="BL36" i="7" s="1"/>
  <c r="BK36" i="7" s="1"/>
  <c r="BJ36" i="7" s="1"/>
  <c r="BI36" i="7" s="1"/>
  <c r="BH36" i="7" s="1"/>
  <c r="BG36" i="7" s="1"/>
  <c r="BF36" i="7" s="1"/>
  <c r="BE36" i="7" s="1"/>
  <c r="BD36" i="7" s="1"/>
  <c r="BC36" i="7" s="1"/>
  <c r="BB36" i="7" s="1"/>
  <c r="BA36" i="7" s="1"/>
  <c r="AZ36" i="7" s="1"/>
  <c r="AY36" i="7" s="1"/>
  <c r="AX36" i="7" s="1"/>
  <c r="AW36" i="7" s="1"/>
  <c r="AV36" i="7" s="1"/>
  <c r="AU36" i="7" s="1"/>
  <c r="AT36" i="7" s="1"/>
  <c r="AS36" i="7" s="1"/>
  <c r="AR36" i="7" s="1"/>
  <c r="AQ36" i="7" s="1"/>
  <c r="AP36" i="7" s="1"/>
  <c r="AO36" i="7" s="1"/>
  <c r="AN36" i="7" s="1"/>
  <c r="AM36" i="7" s="1"/>
  <c r="AL36" i="7" s="1"/>
  <c r="AK36" i="7" s="1"/>
  <c r="AJ36" i="7" s="1"/>
  <c r="AI36" i="7" s="1"/>
  <c r="AH36" i="7" s="1"/>
  <c r="AG36" i="7" s="1"/>
  <c r="AF36" i="7" s="1"/>
  <c r="AE36" i="7" s="1"/>
  <c r="AD36" i="7" s="1"/>
  <c r="AC36" i="7" s="1"/>
  <c r="AB36" i="7" s="1"/>
  <c r="AA36" i="7" s="1"/>
  <c r="Z36" i="7" s="1"/>
  <c r="Y36" i="7" s="1"/>
  <c r="X36" i="7" s="1"/>
  <c r="W36" i="7" s="1"/>
  <c r="DT36" i="7"/>
  <c r="DU36" i="7" s="1"/>
  <c r="DV36" i="7" s="1"/>
  <c r="DW36" i="7" s="1"/>
  <c r="DX36" i="7" s="1"/>
  <c r="DY36" i="7" s="1"/>
  <c r="DZ36" i="7" s="1"/>
  <c r="EA36" i="7" s="1"/>
  <c r="EB36" i="7" s="1"/>
  <c r="EC36" i="7" s="1"/>
  <c r="ED36" i="7" s="1"/>
  <c r="EE36" i="7" s="1"/>
  <c r="EF36" i="7" s="1"/>
  <c r="EG36" i="7" s="1"/>
  <c r="EH36" i="7" s="1"/>
  <c r="EI36" i="7" s="1"/>
  <c r="EJ36" i="7" s="1"/>
  <c r="EK36" i="7" s="1"/>
  <c r="EL36" i="7" s="1"/>
  <c r="EM36" i="7" s="1"/>
  <c r="EN36" i="7" s="1"/>
  <c r="EO36" i="7" s="1"/>
  <c r="EP36" i="7" s="1"/>
  <c r="EQ36" i="7" s="1"/>
  <c r="ER36" i="7" s="1"/>
  <c r="ES36" i="7" s="1"/>
  <c r="ET36" i="7" s="1"/>
  <c r="EU36" i="7" s="1"/>
  <c r="EV36" i="7" s="1"/>
  <c r="EW36" i="7" s="1"/>
  <c r="EX36" i="7" s="1"/>
  <c r="EY36" i="7" s="1"/>
  <c r="EZ36" i="7" s="1"/>
  <c r="FA36" i="7" s="1"/>
  <c r="FB36" i="7" s="1"/>
  <c r="FC36" i="7" s="1"/>
  <c r="FD36" i="7" s="1"/>
  <c r="FE36" i="7" s="1"/>
  <c r="FF36" i="7" s="1"/>
  <c r="FG36" i="7" s="1"/>
  <c r="FH36" i="7" s="1"/>
  <c r="FI36" i="7" s="1"/>
  <c r="FJ36" i="7" s="1"/>
  <c r="FK36" i="7" s="1"/>
  <c r="FL36" i="7" s="1"/>
  <c r="FM36" i="7" s="1"/>
  <c r="FN36" i="7" s="1"/>
  <c r="FO36" i="7" s="1"/>
  <c r="FP36" i="7" s="1"/>
  <c r="FQ36" i="7" s="1"/>
  <c r="FR36" i="7" s="1"/>
  <c r="FS36" i="7" s="1"/>
  <c r="FT36" i="7" s="1"/>
  <c r="FU36" i="7" s="1"/>
  <c r="FV36" i="7" s="1"/>
  <c r="FW36" i="7" s="1"/>
  <c r="FX36" i="7" s="1"/>
  <c r="FY36" i="7" s="1"/>
  <c r="FZ36" i="7" s="1"/>
  <c r="GA36" i="7" s="1"/>
  <c r="GB36" i="7" s="1"/>
  <c r="GC36" i="7" s="1"/>
  <c r="GD36" i="7" s="1"/>
  <c r="GE36" i="7" s="1"/>
  <c r="GF36" i="7" s="1"/>
  <c r="GG36" i="7" s="1"/>
  <c r="GH36" i="7" s="1"/>
  <c r="GI36" i="7" s="1"/>
  <c r="GJ36" i="7" s="1"/>
  <c r="GK36" i="7" s="1"/>
  <c r="GL36" i="7" s="1"/>
  <c r="GM36" i="7" s="1"/>
  <c r="GN36" i="7" s="1"/>
  <c r="GO36" i="7" s="1"/>
  <c r="GP36" i="7" s="1"/>
  <c r="GQ36" i="7" s="1"/>
  <c r="GR36" i="7" s="1"/>
  <c r="GS36" i="7" s="1"/>
  <c r="GT36" i="7" s="1"/>
  <c r="GU36" i="7" s="1"/>
  <c r="GV36" i="7" s="1"/>
  <c r="GW36" i="7" s="1"/>
  <c r="GX36" i="7" s="1"/>
  <c r="GY36" i="7" s="1"/>
  <c r="GZ36" i="7" s="1"/>
  <c r="HA36" i="7" s="1"/>
  <c r="HB36" i="7" s="1"/>
  <c r="HC36" i="7" s="1"/>
  <c r="HD36" i="7" s="1"/>
  <c r="HE36" i="7" s="1"/>
  <c r="HF36" i="7" s="1"/>
  <c r="HG36" i="7" s="1"/>
  <c r="HH36" i="7" s="1"/>
  <c r="HI36" i="7" s="1"/>
  <c r="HJ36" i="7" s="1"/>
  <c r="HK36" i="7" s="1"/>
  <c r="HL36" i="7" s="1"/>
  <c r="HM36" i="7" s="1"/>
  <c r="HN36" i="7" s="1"/>
  <c r="HO36" i="7" s="1"/>
  <c r="DR26" i="7"/>
  <c r="DQ26" i="7" s="1"/>
  <c r="DP26" i="7" s="1"/>
  <c r="DO26" i="7" s="1"/>
  <c r="DN26" i="7" s="1"/>
  <c r="DM26" i="7" s="1"/>
  <c r="DL26" i="7" s="1"/>
  <c r="DK26" i="7" s="1"/>
  <c r="DJ26" i="7" s="1"/>
  <c r="DI26" i="7" s="1"/>
  <c r="DH26" i="7" s="1"/>
  <c r="DG26" i="7" s="1"/>
  <c r="DF26" i="7" s="1"/>
  <c r="DE26" i="7" s="1"/>
  <c r="DD26" i="7" s="1"/>
  <c r="DC26" i="7" s="1"/>
  <c r="DB26" i="7" s="1"/>
  <c r="DA26" i="7" s="1"/>
  <c r="CZ26" i="7" s="1"/>
  <c r="CY26" i="7" s="1"/>
  <c r="CX26" i="7" s="1"/>
  <c r="CW26" i="7" s="1"/>
  <c r="CV26" i="7" s="1"/>
  <c r="CU26" i="7" s="1"/>
  <c r="CT26" i="7" s="1"/>
  <c r="CS26" i="7" s="1"/>
  <c r="CR26" i="7" s="1"/>
  <c r="CQ26" i="7" s="1"/>
  <c r="CP26" i="7" s="1"/>
  <c r="CO26" i="7" s="1"/>
  <c r="CN26" i="7" s="1"/>
  <c r="CM26" i="7" s="1"/>
  <c r="CL26" i="7" s="1"/>
  <c r="CK26" i="7" s="1"/>
  <c r="CJ26" i="7" s="1"/>
  <c r="CI26" i="7" s="1"/>
  <c r="CH26" i="7" s="1"/>
  <c r="CG26" i="7" s="1"/>
  <c r="CF26" i="7" s="1"/>
  <c r="CE26" i="7" s="1"/>
  <c r="CD26" i="7" s="1"/>
  <c r="CC26" i="7" s="1"/>
  <c r="CB26" i="7" s="1"/>
  <c r="CA26" i="7" s="1"/>
  <c r="BZ26" i="7" s="1"/>
  <c r="BY26" i="7" s="1"/>
  <c r="BX26" i="7" s="1"/>
  <c r="BW26" i="7" s="1"/>
  <c r="BV26" i="7" s="1"/>
  <c r="BU26" i="7" s="1"/>
  <c r="BT26" i="7" s="1"/>
  <c r="BS26" i="7" s="1"/>
  <c r="BR26" i="7" s="1"/>
  <c r="BQ26" i="7" s="1"/>
  <c r="BP26" i="7" s="1"/>
  <c r="BO26" i="7" s="1"/>
  <c r="BN26" i="7" s="1"/>
  <c r="BM26" i="7" s="1"/>
  <c r="BL26" i="7" s="1"/>
  <c r="BK26" i="7" s="1"/>
  <c r="BJ26" i="7" s="1"/>
  <c r="BI26" i="7" s="1"/>
  <c r="BH26" i="7" s="1"/>
  <c r="BG26" i="7" s="1"/>
  <c r="BF26" i="7" s="1"/>
  <c r="BE26" i="7" s="1"/>
  <c r="BD26" i="7" s="1"/>
  <c r="BC26" i="7" s="1"/>
  <c r="BB26" i="7" s="1"/>
  <c r="BA26" i="7" s="1"/>
  <c r="AZ26" i="7" s="1"/>
  <c r="AY26" i="7" s="1"/>
  <c r="AX26" i="7" s="1"/>
  <c r="AW26" i="7" s="1"/>
  <c r="AV26" i="7" s="1"/>
  <c r="AU26" i="7" s="1"/>
  <c r="AT26" i="7" s="1"/>
  <c r="AS26" i="7" s="1"/>
  <c r="AR26" i="7" s="1"/>
  <c r="AQ26" i="7" s="1"/>
  <c r="AP26" i="7" s="1"/>
  <c r="AO26" i="7" s="1"/>
  <c r="AN26" i="7" s="1"/>
  <c r="AM26" i="7" s="1"/>
  <c r="AL26" i="7" s="1"/>
  <c r="AK26" i="7" s="1"/>
  <c r="AJ26" i="7" s="1"/>
  <c r="AI26" i="7" s="1"/>
  <c r="AH26" i="7" s="1"/>
  <c r="AG26" i="7" s="1"/>
  <c r="AF26" i="7" s="1"/>
  <c r="AE26" i="7" s="1"/>
  <c r="AD26" i="7" s="1"/>
  <c r="AC26" i="7" s="1"/>
  <c r="AB26" i="7" s="1"/>
  <c r="AA26" i="7" s="1"/>
  <c r="Z26" i="7" s="1"/>
  <c r="Y26" i="7" s="1"/>
  <c r="X26" i="7" s="1"/>
  <c r="W26" i="7" s="1"/>
  <c r="DT15" i="7"/>
  <c r="DU15" i="7" s="1"/>
  <c r="DV15" i="7" s="1"/>
  <c r="DW15" i="7" s="1"/>
  <c r="DX15" i="7" s="1"/>
  <c r="DY15" i="7" s="1"/>
  <c r="DZ15" i="7" s="1"/>
  <c r="EA15" i="7" s="1"/>
  <c r="EB15" i="7" s="1"/>
  <c r="EC15" i="7" s="1"/>
  <c r="ED15" i="7" s="1"/>
  <c r="EE15" i="7" s="1"/>
  <c r="EF15" i="7" s="1"/>
  <c r="EG15" i="7" s="1"/>
  <c r="EH15" i="7" s="1"/>
  <c r="EI15" i="7" s="1"/>
  <c r="EJ15" i="7" s="1"/>
  <c r="EK15" i="7" s="1"/>
  <c r="EL15" i="7" s="1"/>
  <c r="EM15" i="7" s="1"/>
  <c r="EN15" i="7" s="1"/>
  <c r="EO15" i="7" s="1"/>
  <c r="EP15" i="7" s="1"/>
  <c r="EQ15" i="7" s="1"/>
  <c r="ER15" i="7" s="1"/>
  <c r="ES15" i="7" s="1"/>
  <c r="ET15" i="7" s="1"/>
  <c r="EU15" i="7" s="1"/>
  <c r="EV15" i="7" s="1"/>
  <c r="EW15" i="7" s="1"/>
  <c r="EX15" i="7" s="1"/>
  <c r="EY15" i="7" s="1"/>
  <c r="EZ15" i="7" s="1"/>
  <c r="FA15" i="7" s="1"/>
  <c r="FB15" i="7" s="1"/>
  <c r="FC15" i="7" s="1"/>
  <c r="FD15" i="7" s="1"/>
  <c r="FE15" i="7" s="1"/>
  <c r="FF15" i="7" s="1"/>
  <c r="FG15" i="7" s="1"/>
  <c r="FH15" i="7" s="1"/>
  <c r="FI15" i="7" s="1"/>
  <c r="FJ15" i="7" s="1"/>
  <c r="FK15" i="7" s="1"/>
  <c r="FL15" i="7" s="1"/>
  <c r="FM15" i="7" s="1"/>
  <c r="FN15" i="7" s="1"/>
  <c r="FO15" i="7" s="1"/>
  <c r="FP15" i="7" s="1"/>
  <c r="FQ15" i="7" s="1"/>
  <c r="FR15" i="7" s="1"/>
  <c r="FS15" i="7" s="1"/>
  <c r="FT15" i="7" s="1"/>
  <c r="FU15" i="7" s="1"/>
  <c r="FV15" i="7" s="1"/>
  <c r="FW15" i="7" s="1"/>
  <c r="FX15" i="7" s="1"/>
  <c r="FY15" i="7" s="1"/>
  <c r="FZ15" i="7" s="1"/>
  <c r="GA15" i="7" s="1"/>
  <c r="GB15" i="7" s="1"/>
  <c r="GC15" i="7" s="1"/>
  <c r="GD15" i="7" s="1"/>
  <c r="GE15" i="7" s="1"/>
  <c r="GF15" i="7" s="1"/>
  <c r="GG15" i="7" s="1"/>
  <c r="GH15" i="7" s="1"/>
  <c r="GI15" i="7" s="1"/>
  <c r="GJ15" i="7" s="1"/>
  <c r="GK15" i="7" s="1"/>
  <c r="GL15" i="7" s="1"/>
  <c r="GM15" i="7" s="1"/>
  <c r="GN15" i="7" s="1"/>
  <c r="GO15" i="7" s="1"/>
  <c r="GP15" i="7" s="1"/>
  <c r="GQ15" i="7" s="1"/>
  <c r="GR15" i="7" s="1"/>
  <c r="GS15" i="7" s="1"/>
  <c r="GT15" i="7" s="1"/>
  <c r="GU15" i="7" s="1"/>
  <c r="GV15" i="7" s="1"/>
  <c r="GW15" i="7" s="1"/>
  <c r="GX15" i="7" s="1"/>
  <c r="GY15" i="7" s="1"/>
  <c r="GZ15" i="7" s="1"/>
  <c r="HA15" i="7" s="1"/>
  <c r="HB15" i="7" s="1"/>
  <c r="HC15" i="7" s="1"/>
  <c r="HD15" i="7" s="1"/>
  <c r="HE15" i="7" s="1"/>
  <c r="HF15" i="7" s="1"/>
  <c r="HG15" i="7" s="1"/>
  <c r="HH15" i="7" s="1"/>
  <c r="HI15" i="7" s="1"/>
  <c r="HJ15" i="7" s="1"/>
  <c r="HK15" i="7" s="1"/>
  <c r="HL15" i="7" s="1"/>
  <c r="HM15" i="7" s="1"/>
  <c r="HN15" i="7" s="1"/>
  <c r="HO15" i="7" s="1"/>
  <c r="DR15" i="7"/>
  <c r="DQ15" i="7" s="1"/>
  <c r="DP15" i="7" s="1"/>
  <c r="DO15" i="7" s="1"/>
  <c r="DN15" i="7" s="1"/>
  <c r="DM15" i="7" s="1"/>
  <c r="DL15" i="7" s="1"/>
  <c r="DK15" i="7" s="1"/>
  <c r="DJ15" i="7" s="1"/>
  <c r="DI15" i="7" s="1"/>
  <c r="DH15" i="7" s="1"/>
  <c r="DG15" i="7" s="1"/>
  <c r="DF15" i="7" s="1"/>
  <c r="DE15" i="7" s="1"/>
  <c r="DD15" i="7" s="1"/>
  <c r="DC15" i="7" s="1"/>
  <c r="DB15" i="7" s="1"/>
  <c r="DA15" i="7" s="1"/>
  <c r="CZ15" i="7" s="1"/>
  <c r="CY15" i="7" s="1"/>
  <c r="CX15" i="7" s="1"/>
  <c r="CW15" i="7" s="1"/>
  <c r="CV15" i="7" s="1"/>
  <c r="CU15" i="7" s="1"/>
  <c r="CT15" i="7" s="1"/>
  <c r="CS15" i="7" s="1"/>
  <c r="CR15" i="7" s="1"/>
  <c r="CQ15" i="7" s="1"/>
  <c r="CP15" i="7" s="1"/>
  <c r="CO15" i="7" s="1"/>
  <c r="CN15" i="7" s="1"/>
  <c r="CM15" i="7" s="1"/>
  <c r="CL15" i="7" s="1"/>
  <c r="CK15" i="7" s="1"/>
  <c r="CJ15" i="7" s="1"/>
  <c r="CI15" i="7" s="1"/>
  <c r="CH15" i="7" s="1"/>
  <c r="CG15" i="7" s="1"/>
  <c r="CF15" i="7" s="1"/>
  <c r="CE15" i="7" s="1"/>
  <c r="CD15" i="7" s="1"/>
  <c r="CC15" i="7" s="1"/>
  <c r="CB15" i="7" s="1"/>
  <c r="CA15" i="7" s="1"/>
  <c r="BZ15" i="7" s="1"/>
  <c r="BY15" i="7" s="1"/>
  <c r="BX15" i="7" s="1"/>
  <c r="BW15" i="7" s="1"/>
  <c r="BV15" i="7" s="1"/>
  <c r="BU15" i="7" s="1"/>
  <c r="BT15" i="7" s="1"/>
  <c r="BS15" i="7" s="1"/>
  <c r="BR15" i="7" s="1"/>
  <c r="BQ15" i="7" s="1"/>
  <c r="BP15" i="7" s="1"/>
  <c r="BO15" i="7" s="1"/>
  <c r="BN15" i="7" s="1"/>
  <c r="BM15" i="7" s="1"/>
  <c r="BL15" i="7" s="1"/>
  <c r="BK15" i="7" s="1"/>
  <c r="BJ15" i="7" s="1"/>
  <c r="BI15" i="7" s="1"/>
  <c r="BH15" i="7" s="1"/>
  <c r="BG15" i="7" s="1"/>
  <c r="BF15" i="7" s="1"/>
  <c r="BE15" i="7" s="1"/>
  <c r="BD15" i="7" s="1"/>
  <c r="BC15" i="7" s="1"/>
  <c r="BB15" i="7" s="1"/>
  <c r="BA15" i="7" s="1"/>
  <c r="AZ15" i="7" s="1"/>
  <c r="AY15" i="7" s="1"/>
  <c r="AX15" i="7" s="1"/>
  <c r="AW15" i="7" s="1"/>
  <c r="AV15" i="7" s="1"/>
  <c r="AU15" i="7" s="1"/>
  <c r="AT15" i="7" s="1"/>
  <c r="AS15" i="7" s="1"/>
  <c r="AR15" i="7" s="1"/>
  <c r="AQ15" i="7" s="1"/>
  <c r="AP15" i="7" s="1"/>
  <c r="AO15" i="7" s="1"/>
  <c r="AN15" i="7" s="1"/>
  <c r="AM15" i="7" s="1"/>
  <c r="AL15" i="7" s="1"/>
  <c r="AK15" i="7" s="1"/>
  <c r="AJ15" i="7" s="1"/>
  <c r="AI15" i="7" s="1"/>
  <c r="AH15" i="7" s="1"/>
  <c r="AG15" i="7" s="1"/>
  <c r="AF15" i="7" s="1"/>
  <c r="AE15" i="7" s="1"/>
  <c r="AD15" i="7" s="1"/>
  <c r="AC15" i="7" s="1"/>
  <c r="AB15" i="7" s="1"/>
  <c r="AA15" i="7" s="1"/>
  <c r="Z15" i="7" s="1"/>
  <c r="Y15" i="7" s="1"/>
  <c r="X15" i="7" s="1"/>
  <c r="W15" i="7" s="1"/>
  <c r="DT35" i="7"/>
  <c r="DU35" i="7" s="1"/>
  <c r="DV35" i="7" s="1"/>
  <c r="DW35" i="7" s="1"/>
  <c r="DX35" i="7" s="1"/>
  <c r="DY35" i="7" s="1"/>
  <c r="DZ35" i="7" s="1"/>
  <c r="EA35" i="7" s="1"/>
  <c r="EB35" i="7" s="1"/>
  <c r="EC35" i="7" s="1"/>
  <c r="ED35" i="7" s="1"/>
  <c r="EE35" i="7" s="1"/>
  <c r="EF35" i="7" s="1"/>
  <c r="EG35" i="7" s="1"/>
  <c r="EH35" i="7" s="1"/>
  <c r="EI35" i="7" s="1"/>
  <c r="EJ35" i="7" s="1"/>
  <c r="EK35" i="7" s="1"/>
  <c r="EL35" i="7" s="1"/>
  <c r="EM35" i="7" s="1"/>
  <c r="EN35" i="7" s="1"/>
  <c r="EO35" i="7" s="1"/>
  <c r="EP35" i="7" s="1"/>
  <c r="EQ35" i="7" s="1"/>
  <c r="ER35" i="7" s="1"/>
  <c r="ES35" i="7" s="1"/>
  <c r="ET35" i="7" s="1"/>
  <c r="EU35" i="7" s="1"/>
  <c r="EV35" i="7" s="1"/>
  <c r="EW35" i="7" s="1"/>
  <c r="EX35" i="7" s="1"/>
  <c r="EY35" i="7" s="1"/>
  <c r="EZ35" i="7" s="1"/>
  <c r="FA35" i="7" s="1"/>
  <c r="FB35" i="7" s="1"/>
  <c r="FC35" i="7" s="1"/>
  <c r="FD35" i="7" s="1"/>
  <c r="FE35" i="7" s="1"/>
  <c r="FF35" i="7" s="1"/>
  <c r="FG35" i="7" s="1"/>
  <c r="FH35" i="7" s="1"/>
  <c r="FI35" i="7" s="1"/>
  <c r="FJ35" i="7" s="1"/>
  <c r="FK35" i="7" s="1"/>
  <c r="FL35" i="7" s="1"/>
  <c r="FM35" i="7" s="1"/>
  <c r="FN35" i="7" s="1"/>
  <c r="FO35" i="7" s="1"/>
  <c r="FP35" i="7" s="1"/>
  <c r="FQ35" i="7" s="1"/>
  <c r="FR35" i="7" s="1"/>
  <c r="FS35" i="7" s="1"/>
  <c r="FT35" i="7" s="1"/>
  <c r="FU35" i="7" s="1"/>
  <c r="FV35" i="7" s="1"/>
  <c r="FW35" i="7" s="1"/>
  <c r="FX35" i="7" s="1"/>
  <c r="FY35" i="7" s="1"/>
  <c r="FZ35" i="7" s="1"/>
  <c r="GA35" i="7" s="1"/>
  <c r="GB35" i="7" s="1"/>
  <c r="GC35" i="7" s="1"/>
  <c r="GD35" i="7" s="1"/>
  <c r="GE35" i="7" s="1"/>
  <c r="GF35" i="7" s="1"/>
  <c r="GG35" i="7" s="1"/>
  <c r="GH35" i="7" s="1"/>
  <c r="GI35" i="7" s="1"/>
  <c r="GJ35" i="7" s="1"/>
  <c r="GK35" i="7" s="1"/>
  <c r="GL35" i="7" s="1"/>
  <c r="GM35" i="7" s="1"/>
  <c r="GN35" i="7" s="1"/>
  <c r="GO35" i="7" s="1"/>
  <c r="GP35" i="7" s="1"/>
  <c r="GQ35" i="7" s="1"/>
  <c r="GR35" i="7" s="1"/>
  <c r="GS35" i="7" s="1"/>
  <c r="GT35" i="7" s="1"/>
  <c r="GU35" i="7" s="1"/>
  <c r="GV35" i="7" s="1"/>
  <c r="GW35" i="7" s="1"/>
  <c r="GX35" i="7" s="1"/>
  <c r="GY35" i="7" s="1"/>
  <c r="GZ35" i="7" s="1"/>
  <c r="HA35" i="7" s="1"/>
  <c r="HB35" i="7" s="1"/>
  <c r="HC35" i="7" s="1"/>
  <c r="HD35" i="7" s="1"/>
  <c r="HE35" i="7" s="1"/>
  <c r="HF35" i="7" s="1"/>
  <c r="HG35" i="7" s="1"/>
  <c r="HH35" i="7" s="1"/>
  <c r="HI35" i="7" s="1"/>
  <c r="HJ35" i="7" s="1"/>
  <c r="HK35" i="7" s="1"/>
  <c r="HL35" i="7" s="1"/>
  <c r="HM35" i="7" s="1"/>
  <c r="HN35" i="7" s="1"/>
  <c r="HO35" i="7" s="1"/>
  <c r="DR35" i="7"/>
  <c r="DQ35" i="7" s="1"/>
  <c r="DP35" i="7" s="1"/>
  <c r="DO35" i="7" s="1"/>
  <c r="DN35" i="7" s="1"/>
  <c r="DM35" i="7" s="1"/>
  <c r="DL35" i="7" s="1"/>
  <c r="DK35" i="7" s="1"/>
  <c r="DJ35" i="7" s="1"/>
  <c r="DI35" i="7" s="1"/>
  <c r="DH35" i="7" s="1"/>
  <c r="DG35" i="7" s="1"/>
  <c r="DF35" i="7" s="1"/>
  <c r="DE35" i="7" s="1"/>
  <c r="DD35" i="7" s="1"/>
  <c r="DC35" i="7" s="1"/>
  <c r="DB35" i="7" s="1"/>
  <c r="DA35" i="7" s="1"/>
  <c r="CZ35" i="7" s="1"/>
  <c r="CY35" i="7" s="1"/>
  <c r="CX35" i="7" s="1"/>
  <c r="CW35" i="7" s="1"/>
  <c r="CV35" i="7" s="1"/>
  <c r="CU35" i="7" s="1"/>
  <c r="CT35" i="7" s="1"/>
  <c r="CS35" i="7" s="1"/>
  <c r="CR35" i="7" s="1"/>
  <c r="CQ35" i="7" s="1"/>
  <c r="CP35" i="7" s="1"/>
  <c r="CO35" i="7" s="1"/>
  <c r="CN35" i="7" s="1"/>
  <c r="CM35" i="7" s="1"/>
  <c r="CL35" i="7" s="1"/>
  <c r="CK35" i="7" s="1"/>
  <c r="CJ35" i="7" s="1"/>
  <c r="CI35" i="7" s="1"/>
  <c r="CH35" i="7" s="1"/>
  <c r="CG35" i="7" s="1"/>
  <c r="CF35" i="7" s="1"/>
  <c r="CE35" i="7" s="1"/>
  <c r="CD35" i="7" s="1"/>
  <c r="CC35" i="7" s="1"/>
  <c r="CB35" i="7" s="1"/>
  <c r="CA35" i="7" s="1"/>
  <c r="BZ35" i="7" s="1"/>
  <c r="BY35" i="7" s="1"/>
  <c r="BX35" i="7" s="1"/>
  <c r="BW35" i="7" s="1"/>
  <c r="BV35" i="7" s="1"/>
  <c r="BU35" i="7" s="1"/>
  <c r="BT35" i="7" s="1"/>
  <c r="BS35" i="7" s="1"/>
  <c r="BR35" i="7" s="1"/>
  <c r="BQ35" i="7" s="1"/>
  <c r="BP35" i="7" s="1"/>
  <c r="BO35" i="7" s="1"/>
  <c r="BN35" i="7" s="1"/>
  <c r="BM35" i="7" s="1"/>
  <c r="BL35" i="7" s="1"/>
  <c r="BK35" i="7" s="1"/>
  <c r="BJ35" i="7" s="1"/>
  <c r="BI35" i="7" s="1"/>
  <c r="BH35" i="7" s="1"/>
  <c r="BG35" i="7" s="1"/>
  <c r="BF35" i="7" s="1"/>
  <c r="BE35" i="7" s="1"/>
  <c r="BD35" i="7" s="1"/>
  <c r="BC35" i="7" s="1"/>
  <c r="BB35" i="7" s="1"/>
  <c r="BA35" i="7" s="1"/>
  <c r="AZ35" i="7" s="1"/>
  <c r="AY35" i="7" s="1"/>
  <c r="AX35" i="7" s="1"/>
  <c r="AW35" i="7" s="1"/>
  <c r="AV35" i="7" s="1"/>
  <c r="AU35" i="7" s="1"/>
  <c r="AT35" i="7" s="1"/>
  <c r="AS35" i="7" s="1"/>
  <c r="AR35" i="7" s="1"/>
  <c r="AQ35" i="7" s="1"/>
  <c r="AP35" i="7" s="1"/>
  <c r="AO35" i="7" s="1"/>
  <c r="AN35" i="7" s="1"/>
  <c r="AM35" i="7" s="1"/>
  <c r="AL35" i="7" s="1"/>
  <c r="AK35" i="7" s="1"/>
  <c r="AJ35" i="7" s="1"/>
  <c r="AI35" i="7" s="1"/>
  <c r="AH35" i="7" s="1"/>
  <c r="AG35" i="7" s="1"/>
  <c r="AF35" i="7" s="1"/>
  <c r="AE35" i="7" s="1"/>
  <c r="AD35" i="7" s="1"/>
  <c r="AC35" i="7" s="1"/>
  <c r="AB35" i="7" s="1"/>
  <c r="AA35" i="7" s="1"/>
  <c r="Z35" i="7" s="1"/>
  <c r="Y35" i="7" s="1"/>
  <c r="X35" i="7" s="1"/>
  <c r="W35" i="7" s="1"/>
  <c r="DR63" i="7"/>
  <c r="DQ63" i="7" s="1"/>
  <c r="DP63" i="7" s="1"/>
  <c r="DO63" i="7" s="1"/>
  <c r="DN63" i="7" s="1"/>
  <c r="DM63" i="7" s="1"/>
  <c r="DL63" i="7" s="1"/>
  <c r="DK63" i="7" s="1"/>
  <c r="DJ63" i="7" s="1"/>
  <c r="DI63" i="7" s="1"/>
  <c r="DH63" i="7" s="1"/>
  <c r="DG63" i="7" s="1"/>
  <c r="DF63" i="7" s="1"/>
  <c r="DE63" i="7" s="1"/>
  <c r="DD63" i="7" s="1"/>
  <c r="DC63" i="7" s="1"/>
  <c r="DB63" i="7" s="1"/>
  <c r="DA63" i="7" s="1"/>
  <c r="CZ63" i="7" s="1"/>
  <c r="CY63" i="7" s="1"/>
  <c r="CX63" i="7" s="1"/>
  <c r="CW63" i="7" s="1"/>
  <c r="CV63" i="7" s="1"/>
  <c r="CU63" i="7" s="1"/>
  <c r="CT63" i="7" s="1"/>
  <c r="CS63" i="7" s="1"/>
  <c r="CR63" i="7" s="1"/>
  <c r="CQ63" i="7" s="1"/>
  <c r="CP63" i="7" s="1"/>
  <c r="CO63" i="7" s="1"/>
  <c r="CN63" i="7" s="1"/>
  <c r="CM63" i="7" s="1"/>
  <c r="CL63" i="7" s="1"/>
  <c r="CK63" i="7" s="1"/>
  <c r="CJ63" i="7" s="1"/>
  <c r="CI63" i="7" s="1"/>
  <c r="CH63" i="7" s="1"/>
  <c r="CG63" i="7" s="1"/>
  <c r="CF63" i="7" s="1"/>
  <c r="CE63" i="7" s="1"/>
  <c r="CD63" i="7" s="1"/>
  <c r="CC63" i="7" s="1"/>
  <c r="CB63" i="7" s="1"/>
  <c r="CA63" i="7" s="1"/>
  <c r="BZ63" i="7" s="1"/>
  <c r="BY63" i="7" s="1"/>
  <c r="BX63" i="7" s="1"/>
  <c r="BW63" i="7" s="1"/>
  <c r="BV63" i="7" s="1"/>
  <c r="BU63" i="7" s="1"/>
  <c r="BT63" i="7" s="1"/>
  <c r="BS63" i="7" s="1"/>
  <c r="BR63" i="7" s="1"/>
  <c r="BQ63" i="7" s="1"/>
  <c r="BP63" i="7" s="1"/>
  <c r="BO63" i="7" s="1"/>
  <c r="BN63" i="7" s="1"/>
  <c r="BM63" i="7" s="1"/>
  <c r="BL63" i="7" s="1"/>
  <c r="BK63" i="7" s="1"/>
  <c r="BJ63" i="7" s="1"/>
  <c r="BI63" i="7" s="1"/>
  <c r="BH63" i="7" s="1"/>
  <c r="BG63" i="7" s="1"/>
  <c r="BF63" i="7" s="1"/>
  <c r="BE63" i="7" s="1"/>
  <c r="BD63" i="7" s="1"/>
  <c r="BC63" i="7" s="1"/>
  <c r="BB63" i="7" s="1"/>
  <c r="BA63" i="7" s="1"/>
  <c r="AZ63" i="7" s="1"/>
  <c r="AY63" i="7" s="1"/>
  <c r="AX63" i="7" s="1"/>
  <c r="AW63" i="7" s="1"/>
  <c r="AV63" i="7" s="1"/>
  <c r="AU63" i="7" s="1"/>
  <c r="AT63" i="7" s="1"/>
  <c r="AS63" i="7" s="1"/>
  <c r="AR63" i="7" s="1"/>
  <c r="AQ63" i="7" s="1"/>
  <c r="AP63" i="7" s="1"/>
  <c r="AO63" i="7" s="1"/>
  <c r="AN63" i="7" s="1"/>
  <c r="AM63" i="7" s="1"/>
  <c r="AL63" i="7" s="1"/>
  <c r="AK63" i="7" s="1"/>
  <c r="AJ63" i="7" s="1"/>
  <c r="AI63" i="7" s="1"/>
  <c r="AH63" i="7" s="1"/>
  <c r="AG63" i="7" s="1"/>
  <c r="AF63" i="7" s="1"/>
  <c r="AE63" i="7" s="1"/>
  <c r="AD63" i="7" s="1"/>
  <c r="AC63" i="7" s="1"/>
  <c r="AB63" i="7" s="1"/>
  <c r="AA63" i="7" s="1"/>
  <c r="Z63" i="7" s="1"/>
  <c r="Y63" i="7" s="1"/>
  <c r="X63" i="7" s="1"/>
  <c r="W63" i="7" s="1"/>
  <c r="DT63" i="7"/>
  <c r="DU63" i="7" s="1"/>
  <c r="DV63" i="7" s="1"/>
  <c r="DW63" i="7" s="1"/>
  <c r="DX63" i="7" s="1"/>
  <c r="DY63" i="7" s="1"/>
  <c r="DZ63" i="7" s="1"/>
  <c r="EA63" i="7" s="1"/>
  <c r="EB63" i="7" s="1"/>
  <c r="EC63" i="7" s="1"/>
  <c r="ED63" i="7" s="1"/>
  <c r="EE63" i="7" s="1"/>
  <c r="EF63" i="7" s="1"/>
  <c r="EG63" i="7" s="1"/>
  <c r="EH63" i="7" s="1"/>
  <c r="EI63" i="7" s="1"/>
  <c r="EJ63" i="7" s="1"/>
  <c r="EK63" i="7" s="1"/>
  <c r="EL63" i="7" s="1"/>
  <c r="EM63" i="7" s="1"/>
  <c r="EN63" i="7" s="1"/>
  <c r="EO63" i="7" s="1"/>
  <c r="EP63" i="7" s="1"/>
  <c r="EQ63" i="7" s="1"/>
  <c r="ER63" i="7" s="1"/>
  <c r="ES63" i="7" s="1"/>
  <c r="ET63" i="7" s="1"/>
  <c r="EU63" i="7" s="1"/>
  <c r="EV63" i="7" s="1"/>
  <c r="EW63" i="7" s="1"/>
  <c r="EX63" i="7" s="1"/>
  <c r="EY63" i="7" s="1"/>
  <c r="EZ63" i="7" s="1"/>
  <c r="FA63" i="7" s="1"/>
  <c r="FB63" i="7" s="1"/>
  <c r="FC63" i="7" s="1"/>
  <c r="FD63" i="7" s="1"/>
  <c r="FE63" i="7" s="1"/>
  <c r="FF63" i="7" s="1"/>
  <c r="FG63" i="7" s="1"/>
  <c r="FH63" i="7" s="1"/>
  <c r="FI63" i="7" s="1"/>
  <c r="FJ63" i="7" s="1"/>
  <c r="FK63" i="7" s="1"/>
  <c r="FL63" i="7" s="1"/>
  <c r="FM63" i="7" s="1"/>
  <c r="FN63" i="7" s="1"/>
  <c r="FO63" i="7" s="1"/>
  <c r="FP63" i="7" s="1"/>
  <c r="FQ63" i="7" s="1"/>
  <c r="FR63" i="7" s="1"/>
  <c r="FS63" i="7" s="1"/>
  <c r="FT63" i="7" s="1"/>
  <c r="FU63" i="7" s="1"/>
  <c r="FV63" i="7" s="1"/>
  <c r="FW63" i="7" s="1"/>
  <c r="FX63" i="7" s="1"/>
  <c r="FY63" i="7" s="1"/>
  <c r="FZ63" i="7" s="1"/>
  <c r="GA63" i="7" s="1"/>
  <c r="GB63" i="7" s="1"/>
  <c r="GC63" i="7" s="1"/>
  <c r="GD63" i="7" s="1"/>
  <c r="GE63" i="7" s="1"/>
  <c r="GF63" i="7" s="1"/>
  <c r="GG63" i="7" s="1"/>
  <c r="GH63" i="7" s="1"/>
  <c r="GI63" i="7" s="1"/>
  <c r="GJ63" i="7" s="1"/>
  <c r="GK63" i="7" s="1"/>
  <c r="GL63" i="7" s="1"/>
  <c r="GM63" i="7" s="1"/>
  <c r="GN63" i="7" s="1"/>
  <c r="GO63" i="7" s="1"/>
  <c r="GP63" i="7" s="1"/>
  <c r="GQ63" i="7" s="1"/>
  <c r="GR63" i="7" s="1"/>
  <c r="GS63" i="7" s="1"/>
  <c r="GT63" i="7" s="1"/>
  <c r="GU63" i="7" s="1"/>
  <c r="GV63" i="7" s="1"/>
  <c r="GW63" i="7" s="1"/>
  <c r="GX63" i="7" s="1"/>
  <c r="GY63" i="7" s="1"/>
  <c r="GZ63" i="7" s="1"/>
  <c r="HA63" i="7" s="1"/>
  <c r="HB63" i="7" s="1"/>
  <c r="HC63" i="7" s="1"/>
  <c r="HD63" i="7" s="1"/>
  <c r="HE63" i="7" s="1"/>
  <c r="HF63" i="7" s="1"/>
  <c r="HG63" i="7" s="1"/>
  <c r="HH63" i="7" s="1"/>
  <c r="HI63" i="7" s="1"/>
  <c r="HJ63" i="7" s="1"/>
  <c r="HK63" i="7" s="1"/>
  <c r="HL63" i="7" s="1"/>
  <c r="HM63" i="7" s="1"/>
  <c r="HN63" i="7" s="1"/>
  <c r="HO63" i="7" s="1"/>
  <c r="DT86" i="7"/>
  <c r="DU86" i="7" s="1"/>
  <c r="DV86" i="7" s="1"/>
  <c r="DW86" i="7" s="1"/>
  <c r="DX86" i="7" s="1"/>
  <c r="DY86" i="7" s="1"/>
  <c r="DZ86" i="7" s="1"/>
  <c r="EA86" i="7" s="1"/>
  <c r="EB86" i="7" s="1"/>
  <c r="EC86" i="7" s="1"/>
  <c r="ED86" i="7" s="1"/>
  <c r="EE86" i="7" s="1"/>
  <c r="EF86" i="7" s="1"/>
  <c r="EG86" i="7" s="1"/>
  <c r="EH86" i="7" s="1"/>
  <c r="EI86" i="7" s="1"/>
  <c r="EJ86" i="7" s="1"/>
  <c r="EK86" i="7" s="1"/>
  <c r="EL86" i="7" s="1"/>
  <c r="EM86" i="7" s="1"/>
  <c r="EN86" i="7" s="1"/>
  <c r="EO86" i="7" s="1"/>
  <c r="EP86" i="7" s="1"/>
  <c r="EQ86" i="7" s="1"/>
  <c r="ER86" i="7" s="1"/>
  <c r="ES86" i="7" s="1"/>
  <c r="ET86" i="7" s="1"/>
  <c r="EU86" i="7" s="1"/>
  <c r="EV86" i="7" s="1"/>
  <c r="EW86" i="7" s="1"/>
  <c r="EX86" i="7" s="1"/>
  <c r="EY86" i="7" s="1"/>
  <c r="EZ86" i="7" s="1"/>
  <c r="FA86" i="7" s="1"/>
  <c r="FB86" i="7" s="1"/>
  <c r="FC86" i="7" s="1"/>
  <c r="FD86" i="7" s="1"/>
  <c r="FE86" i="7" s="1"/>
  <c r="FF86" i="7" s="1"/>
  <c r="FG86" i="7" s="1"/>
  <c r="FH86" i="7" s="1"/>
  <c r="FI86" i="7" s="1"/>
  <c r="FJ86" i="7" s="1"/>
  <c r="FK86" i="7" s="1"/>
  <c r="FL86" i="7" s="1"/>
  <c r="FM86" i="7" s="1"/>
  <c r="FN86" i="7" s="1"/>
  <c r="FO86" i="7" s="1"/>
  <c r="FP86" i="7" s="1"/>
  <c r="FQ86" i="7" s="1"/>
  <c r="FR86" i="7" s="1"/>
  <c r="FS86" i="7" s="1"/>
  <c r="FT86" i="7" s="1"/>
  <c r="FU86" i="7" s="1"/>
  <c r="FV86" i="7" s="1"/>
  <c r="FW86" i="7" s="1"/>
  <c r="FX86" i="7" s="1"/>
  <c r="FY86" i="7" s="1"/>
  <c r="FZ86" i="7" s="1"/>
  <c r="GA86" i="7" s="1"/>
  <c r="GB86" i="7" s="1"/>
  <c r="GC86" i="7" s="1"/>
  <c r="GD86" i="7" s="1"/>
  <c r="GE86" i="7" s="1"/>
  <c r="GF86" i="7" s="1"/>
  <c r="GG86" i="7" s="1"/>
  <c r="GH86" i="7" s="1"/>
  <c r="GI86" i="7" s="1"/>
  <c r="GJ86" i="7" s="1"/>
  <c r="GK86" i="7" s="1"/>
  <c r="GL86" i="7" s="1"/>
  <c r="GM86" i="7" s="1"/>
  <c r="GN86" i="7" s="1"/>
  <c r="GO86" i="7" s="1"/>
  <c r="GP86" i="7" s="1"/>
  <c r="GQ86" i="7" s="1"/>
  <c r="GR86" i="7" s="1"/>
  <c r="GS86" i="7" s="1"/>
  <c r="GT86" i="7" s="1"/>
  <c r="GU86" i="7" s="1"/>
  <c r="GV86" i="7" s="1"/>
  <c r="GW86" i="7" s="1"/>
  <c r="GX86" i="7" s="1"/>
  <c r="GY86" i="7" s="1"/>
  <c r="GZ86" i="7" s="1"/>
  <c r="HA86" i="7" s="1"/>
  <c r="HB86" i="7" s="1"/>
  <c r="HC86" i="7" s="1"/>
  <c r="HD86" i="7" s="1"/>
  <c r="HE86" i="7" s="1"/>
  <c r="HF86" i="7" s="1"/>
  <c r="HG86" i="7" s="1"/>
  <c r="HH86" i="7" s="1"/>
  <c r="HI86" i="7" s="1"/>
  <c r="HJ86" i="7" s="1"/>
  <c r="HK86" i="7" s="1"/>
  <c r="HL86" i="7" s="1"/>
  <c r="HM86" i="7" s="1"/>
  <c r="HN86" i="7" s="1"/>
  <c r="HO86" i="7" s="1"/>
  <c r="DR42" i="7"/>
  <c r="DQ42" i="7" s="1"/>
  <c r="DP42" i="7" s="1"/>
  <c r="DO42" i="7" s="1"/>
  <c r="DN42" i="7" s="1"/>
  <c r="DM42" i="7" s="1"/>
  <c r="DL42" i="7" s="1"/>
  <c r="DK42" i="7" s="1"/>
  <c r="DJ42" i="7" s="1"/>
  <c r="DI42" i="7" s="1"/>
  <c r="DH42" i="7" s="1"/>
  <c r="DG42" i="7" s="1"/>
  <c r="DF42" i="7" s="1"/>
  <c r="DE42" i="7" s="1"/>
  <c r="DD42" i="7" s="1"/>
  <c r="DC42" i="7" s="1"/>
  <c r="DB42" i="7" s="1"/>
  <c r="DA42" i="7" s="1"/>
  <c r="CZ42" i="7" s="1"/>
  <c r="CY42" i="7" s="1"/>
  <c r="CX42" i="7" s="1"/>
  <c r="CW42" i="7" s="1"/>
  <c r="CV42" i="7" s="1"/>
  <c r="CU42" i="7" s="1"/>
  <c r="CT42" i="7" s="1"/>
  <c r="CS42" i="7" s="1"/>
  <c r="CR42" i="7" s="1"/>
  <c r="CQ42" i="7" s="1"/>
  <c r="CP42" i="7" s="1"/>
  <c r="CO42" i="7" s="1"/>
  <c r="CN42" i="7" s="1"/>
  <c r="CM42" i="7" s="1"/>
  <c r="CL42" i="7" s="1"/>
  <c r="CK42" i="7" s="1"/>
  <c r="CJ42" i="7" s="1"/>
  <c r="CI42" i="7" s="1"/>
  <c r="CH42" i="7" s="1"/>
  <c r="CG42" i="7" s="1"/>
  <c r="CF42" i="7" s="1"/>
  <c r="CE42" i="7" s="1"/>
  <c r="CD42" i="7" s="1"/>
  <c r="CC42" i="7" s="1"/>
  <c r="CB42" i="7" s="1"/>
  <c r="CA42" i="7" s="1"/>
  <c r="BZ42" i="7" s="1"/>
  <c r="BY42" i="7" s="1"/>
  <c r="BX42" i="7" s="1"/>
  <c r="BW42" i="7" s="1"/>
  <c r="BV42" i="7" s="1"/>
  <c r="BU42" i="7" s="1"/>
  <c r="BT42" i="7" s="1"/>
  <c r="BS42" i="7" s="1"/>
  <c r="BR42" i="7" s="1"/>
  <c r="BQ42" i="7" s="1"/>
  <c r="BP42" i="7" s="1"/>
  <c r="BO42" i="7" s="1"/>
  <c r="BN42" i="7" s="1"/>
  <c r="BM42" i="7" s="1"/>
  <c r="BL42" i="7" s="1"/>
  <c r="BK42" i="7" s="1"/>
  <c r="BJ42" i="7" s="1"/>
  <c r="BI42" i="7" s="1"/>
  <c r="BH42" i="7" s="1"/>
  <c r="BG42" i="7" s="1"/>
  <c r="BF42" i="7" s="1"/>
  <c r="BE42" i="7" s="1"/>
  <c r="BD42" i="7" s="1"/>
  <c r="BC42" i="7" s="1"/>
  <c r="BB42" i="7" s="1"/>
  <c r="BA42" i="7" s="1"/>
  <c r="AZ42" i="7" s="1"/>
  <c r="AY42" i="7" s="1"/>
  <c r="AX42" i="7" s="1"/>
  <c r="AW42" i="7" s="1"/>
  <c r="AV42" i="7" s="1"/>
  <c r="AU42" i="7" s="1"/>
  <c r="AT42" i="7" s="1"/>
  <c r="AS42" i="7" s="1"/>
  <c r="AR42" i="7" s="1"/>
  <c r="AQ42" i="7" s="1"/>
  <c r="AP42" i="7" s="1"/>
  <c r="AO42" i="7" s="1"/>
  <c r="AN42" i="7" s="1"/>
  <c r="AM42" i="7" s="1"/>
  <c r="AL42" i="7" s="1"/>
  <c r="AK42" i="7" s="1"/>
  <c r="AJ42" i="7" s="1"/>
  <c r="AI42" i="7" s="1"/>
  <c r="AH42" i="7" s="1"/>
  <c r="AG42" i="7" s="1"/>
  <c r="AF42" i="7" s="1"/>
  <c r="AE42" i="7" s="1"/>
  <c r="AD42" i="7" s="1"/>
  <c r="AC42" i="7" s="1"/>
  <c r="AB42" i="7" s="1"/>
  <c r="AA42" i="7" s="1"/>
  <c r="Z42" i="7" s="1"/>
  <c r="Y42" i="7" s="1"/>
  <c r="X42" i="7" s="1"/>
  <c r="W42" i="7" s="1"/>
  <c r="DT24" i="7"/>
  <c r="DU24" i="7" s="1"/>
  <c r="DV24" i="7" s="1"/>
  <c r="DW24" i="7" s="1"/>
  <c r="DX24" i="7" s="1"/>
  <c r="DY24" i="7" s="1"/>
  <c r="DZ24" i="7" s="1"/>
  <c r="EA24" i="7" s="1"/>
  <c r="EB24" i="7" s="1"/>
  <c r="EC24" i="7" s="1"/>
  <c r="ED24" i="7" s="1"/>
  <c r="EE24" i="7" s="1"/>
  <c r="EF24" i="7" s="1"/>
  <c r="EG24" i="7" s="1"/>
  <c r="EH24" i="7" s="1"/>
  <c r="EI24" i="7" s="1"/>
  <c r="EJ24" i="7" s="1"/>
  <c r="EK24" i="7" s="1"/>
  <c r="EL24" i="7" s="1"/>
  <c r="EM24" i="7" s="1"/>
  <c r="EN24" i="7" s="1"/>
  <c r="EO24" i="7" s="1"/>
  <c r="EP24" i="7" s="1"/>
  <c r="EQ24" i="7" s="1"/>
  <c r="ER24" i="7" s="1"/>
  <c r="ES24" i="7" s="1"/>
  <c r="ET24" i="7" s="1"/>
  <c r="EU24" i="7" s="1"/>
  <c r="EV24" i="7" s="1"/>
  <c r="EW24" i="7" s="1"/>
  <c r="EX24" i="7" s="1"/>
  <c r="EY24" i="7" s="1"/>
  <c r="EZ24" i="7" s="1"/>
  <c r="FA24" i="7" s="1"/>
  <c r="FB24" i="7" s="1"/>
  <c r="FC24" i="7" s="1"/>
  <c r="FD24" i="7" s="1"/>
  <c r="FE24" i="7" s="1"/>
  <c r="FF24" i="7" s="1"/>
  <c r="FG24" i="7" s="1"/>
  <c r="FH24" i="7" s="1"/>
  <c r="FI24" i="7" s="1"/>
  <c r="FJ24" i="7" s="1"/>
  <c r="FK24" i="7" s="1"/>
  <c r="FL24" i="7" s="1"/>
  <c r="FM24" i="7" s="1"/>
  <c r="FN24" i="7" s="1"/>
  <c r="FO24" i="7" s="1"/>
  <c r="FP24" i="7" s="1"/>
  <c r="FQ24" i="7" s="1"/>
  <c r="FR24" i="7" s="1"/>
  <c r="FS24" i="7" s="1"/>
  <c r="FT24" i="7" s="1"/>
  <c r="FU24" i="7" s="1"/>
  <c r="FV24" i="7" s="1"/>
  <c r="FW24" i="7" s="1"/>
  <c r="FX24" i="7" s="1"/>
  <c r="FY24" i="7" s="1"/>
  <c r="FZ24" i="7" s="1"/>
  <c r="GA24" i="7" s="1"/>
  <c r="GB24" i="7" s="1"/>
  <c r="GC24" i="7" s="1"/>
  <c r="GD24" i="7" s="1"/>
  <c r="GE24" i="7" s="1"/>
  <c r="GF24" i="7" s="1"/>
  <c r="GG24" i="7" s="1"/>
  <c r="GH24" i="7" s="1"/>
  <c r="GI24" i="7" s="1"/>
  <c r="GJ24" i="7" s="1"/>
  <c r="GK24" i="7" s="1"/>
  <c r="GL24" i="7" s="1"/>
  <c r="GM24" i="7" s="1"/>
  <c r="GN24" i="7" s="1"/>
  <c r="GO24" i="7" s="1"/>
  <c r="GP24" i="7" s="1"/>
  <c r="GQ24" i="7" s="1"/>
  <c r="GR24" i="7" s="1"/>
  <c r="GS24" i="7" s="1"/>
  <c r="GT24" i="7" s="1"/>
  <c r="GU24" i="7" s="1"/>
  <c r="GV24" i="7" s="1"/>
  <c r="GW24" i="7" s="1"/>
  <c r="GX24" i="7" s="1"/>
  <c r="GY24" i="7" s="1"/>
  <c r="GZ24" i="7" s="1"/>
  <c r="HA24" i="7" s="1"/>
  <c r="HB24" i="7" s="1"/>
  <c r="HC24" i="7" s="1"/>
  <c r="HD24" i="7" s="1"/>
  <c r="HE24" i="7" s="1"/>
  <c r="HF24" i="7" s="1"/>
  <c r="HG24" i="7" s="1"/>
  <c r="HH24" i="7" s="1"/>
  <c r="HI24" i="7" s="1"/>
  <c r="HJ24" i="7" s="1"/>
  <c r="HK24" i="7" s="1"/>
  <c r="HL24" i="7" s="1"/>
  <c r="HM24" i="7" s="1"/>
  <c r="HN24" i="7" s="1"/>
  <c r="HO24" i="7" s="1"/>
  <c r="DQ12" i="7"/>
  <c r="DQ13" i="7"/>
  <c r="DQ9" i="7"/>
  <c r="DU10" i="7"/>
  <c r="DO7" i="7"/>
  <c r="DU8" i="7"/>
  <c r="DT6" i="7"/>
  <c r="DX9" i="7"/>
  <c r="DU13" i="7"/>
  <c r="DT12" i="7"/>
  <c r="DU7" i="7"/>
  <c r="DR5" i="7"/>
  <c r="DT5" i="7"/>
  <c r="DO11" i="7"/>
  <c r="DR4" i="7"/>
  <c r="DQ8" i="7"/>
  <c r="DV11" i="7"/>
  <c r="DU4" i="7"/>
  <c r="DQ10" i="7"/>
  <c r="DQ6" i="7"/>
  <c r="I23" i="25" a="1"/>
  <c r="I23" i="25" s="1"/>
  <c r="I24" i="25" a="1"/>
  <c r="I24" i="25" s="1"/>
  <c r="I25" i="25" a="1"/>
  <c r="I25" i="25" s="1"/>
  <c r="I26" i="25" a="1"/>
  <c r="I26" i="25" s="1"/>
  <c r="I27" i="25" a="1"/>
  <c r="I27" i="25" s="1"/>
  <c r="I28" i="25" a="1"/>
  <c r="I28" i="25" s="1"/>
  <c r="I29" i="25" a="1"/>
  <c r="I29" i="25" s="1"/>
  <c r="I30" i="25" a="1"/>
  <c r="I30" i="25" s="1"/>
  <c r="I31" i="25" a="1"/>
  <c r="I31" i="25" s="1"/>
  <c r="I32" i="25" a="1"/>
  <c r="I32" i="25" s="1"/>
  <c r="I33" i="25" a="1"/>
  <c r="I33" i="25" s="1"/>
  <c r="I34" i="25" a="1"/>
  <c r="I34" i="25" s="1"/>
  <c r="I35" i="25" a="1"/>
  <c r="I35" i="25" s="1"/>
  <c r="I36" i="25" a="1"/>
  <c r="I36" i="25" s="1"/>
  <c r="I37" i="25" a="1"/>
  <c r="I37" i="25" s="1"/>
  <c r="I38" i="25" a="1"/>
  <c r="I38" i="25" s="1"/>
  <c r="I39" i="25" a="1"/>
  <c r="I39" i="25" s="1"/>
  <c r="I40" i="25" a="1"/>
  <c r="I40" i="25" s="1"/>
  <c r="I41" i="25" a="1"/>
  <c r="I41" i="25" s="1"/>
  <c r="I42" i="25" a="1"/>
  <c r="I42" i="25" s="1"/>
  <c r="I43" i="25" a="1"/>
  <c r="I43" i="25" s="1"/>
  <c r="I44" i="25" a="1"/>
  <c r="I44" i="25" s="1"/>
  <c r="I45" i="25" a="1"/>
  <c r="I45" i="25" s="1"/>
  <c r="I46" i="25" a="1"/>
  <c r="I46" i="25" s="1"/>
  <c r="I47" i="25" a="1"/>
  <c r="I47" i="25" s="1"/>
  <c r="I48" i="25" a="1"/>
  <c r="I48" i="25" s="1"/>
  <c r="I49" i="25" a="1"/>
  <c r="I49" i="25" s="1"/>
  <c r="I50" i="25" a="1"/>
  <c r="I50" i="25" s="1"/>
  <c r="I51" i="25" a="1"/>
  <c r="I51" i="25" s="1"/>
  <c r="I52" i="25" a="1"/>
  <c r="I52" i="25" s="1"/>
  <c r="I53" i="25" a="1"/>
  <c r="I53" i="25" s="1"/>
  <c r="I54" i="25" a="1"/>
  <c r="I54" i="25" s="1"/>
  <c r="I55" i="25" a="1"/>
  <c r="I55" i="25" s="1"/>
  <c r="I56" i="25" a="1"/>
  <c r="I56" i="25" s="1"/>
  <c r="H23" i="25" a="1"/>
  <c r="H23" i="25" s="1"/>
  <c r="H24" i="25" a="1"/>
  <c r="H24" i="25" s="1"/>
  <c r="H25" i="25" a="1"/>
  <c r="H25" i="25" s="1"/>
  <c r="H26" i="25" a="1"/>
  <c r="H26" i="25" s="1"/>
  <c r="H27" i="25" a="1"/>
  <c r="H27" i="25" s="1"/>
  <c r="H28" i="25" a="1"/>
  <c r="H28" i="25" s="1"/>
  <c r="H29" i="25" a="1"/>
  <c r="H29" i="25" s="1"/>
  <c r="H30" i="25" a="1"/>
  <c r="H30" i="25" s="1"/>
  <c r="H31" i="25" a="1"/>
  <c r="H31" i="25" s="1"/>
  <c r="H32" i="25" a="1"/>
  <c r="H32" i="25" s="1"/>
  <c r="H33" i="25" a="1"/>
  <c r="H33" i="25" s="1"/>
  <c r="H34" i="25" a="1"/>
  <c r="H34" i="25" s="1"/>
  <c r="H35" i="25" a="1"/>
  <c r="H35" i="25" s="1"/>
  <c r="H36" i="25" a="1"/>
  <c r="H36" i="25" s="1"/>
  <c r="H37" i="25" a="1"/>
  <c r="H37" i="25" s="1"/>
  <c r="H38" i="25" a="1"/>
  <c r="H38" i="25" s="1"/>
  <c r="H39" i="25" a="1"/>
  <c r="H39" i="25" s="1"/>
  <c r="H40" i="25" a="1"/>
  <c r="H40" i="25" s="1"/>
  <c r="H41" i="25" a="1"/>
  <c r="H41" i="25" s="1"/>
  <c r="H42" i="25" a="1"/>
  <c r="H42" i="25" s="1"/>
  <c r="H43" i="25" a="1"/>
  <c r="H43" i="25" s="1"/>
  <c r="H44" i="25" a="1"/>
  <c r="H44" i="25" s="1"/>
  <c r="H45" i="25" a="1"/>
  <c r="H45" i="25" s="1"/>
  <c r="H46" i="25" a="1"/>
  <c r="H46" i="25" s="1"/>
  <c r="H47" i="25" a="1"/>
  <c r="H47" i="25" s="1"/>
  <c r="H48" i="25" a="1"/>
  <c r="H48" i="25" s="1"/>
  <c r="H49" i="25" a="1"/>
  <c r="H49" i="25" s="1"/>
  <c r="H50" i="25" a="1"/>
  <c r="H50" i="25" s="1"/>
  <c r="H51" i="25" a="1"/>
  <c r="H51" i="25" s="1"/>
  <c r="H52" i="25" a="1"/>
  <c r="H52" i="25" s="1"/>
  <c r="H53" i="25" a="1"/>
  <c r="H53" i="25" s="1"/>
  <c r="H54" i="25" a="1"/>
  <c r="H54" i="25" s="1"/>
  <c r="H55" i="25" a="1"/>
  <c r="H55" i="25" s="1"/>
  <c r="H56" i="25" a="1"/>
  <c r="H56" i="25" s="1"/>
  <c r="I5" i="25"/>
  <c r="H5" i="25"/>
  <c r="F13" i="25"/>
  <c r="F14" i="25"/>
  <c r="F15" i="25"/>
  <c r="F16" i="25"/>
  <c r="F17" i="25"/>
  <c r="F18" i="25"/>
  <c r="F19" i="25"/>
  <c r="F20" i="25"/>
  <c r="F21" i="25"/>
  <c r="F22" i="25"/>
  <c r="F23" i="25"/>
  <c r="F24" i="25"/>
  <c r="F25" i="25"/>
  <c r="F26" i="25"/>
  <c r="F27" i="25"/>
  <c r="F28" i="25"/>
  <c r="F29" i="25"/>
  <c r="F30" i="25"/>
  <c r="F31" i="25"/>
  <c r="F32" i="25"/>
  <c r="F33" i="25"/>
  <c r="F34" i="25"/>
  <c r="F35" i="25"/>
  <c r="F36" i="25"/>
  <c r="F37" i="25"/>
  <c r="F38" i="25"/>
  <c r="F39" i="25"/>
  <c r="F40" i="25"/>
  <c r="F41" i="25"/>
  <c r="F42" i="25"/>
  <c r="F43" i="25"/>
  <c r="F44" i="25"/>
  <c r="F45" i="25"/>
  <c r="F46" i="25"/>
  <c r="F47" i="25"/>
  <c r="F48" i="25"/>
  <c r="F49" i="25"/>
  <c r="F50" i="25"/>
  <c r="F51" i="25"/>
  <c r="F52" i="25"/>
  <c r="F53" i="25"/>
  <c r="F54" i="25"/>
  <c r="F55" i="25"/>
  <c r="F56" i="25"/>
  <c r="DP6" i="7" l="1"/>
  <c r="DP12" i="7"/>
  <c r="DV4" i="7"/>
  <c r="DQ5" i="7"/>
  <c r="DU6" i="7"/>
  <c r="DW11" i="7"/>
  <c r="DN7" i="7"/>
  <c r="DV7" i="7"/>
  <c r="DV13" i="7"/>
  <c r="DQ4" i="7"/>
  <c r="DV10" i="7"/>
  <c r="DP13" i="7"/>
  <c r="DU12" i="7"/>
  <c r="DP8" i="7"/>
  <c r="DN11" i="7"/>
  <c r="DY9" i="7"/>
  <c r="DP9" i="7"/>
  <c r="DP10" i="7"/>
  <c r="DV8" i="7"/>
  <c r="DU5" i="7"/>
  <c r="T17" i="24"/>
  <c r="T18" i="24"/>
  <c r="T19" i="24"/>
  <c r="T20" i="24"/>
  <c r="T21" i="24"/>
  <c r="T22" i="24"/>
  <c r="T23" i="24"/>
  <c r="T24" i="24"/>
  <c r="T25" i="24"/>
  <c r="T26" i="24"/>
  <c r="T16" i="24"/>
  <c r="R17" i="24"/>
  <c r="R18" i="24"/>
  <c r="R19" i="24"/>
  <c r="R20" i="24"/>
  <c r="R21" i="24"/>
  <c r="R22" i="24"/>
  <c r="R23" i="24"/>
  <c r="R24" i="24"/>
  <c r="R25" i="24"/>
  <c r="R26" i="24"/>
  <c r="R16" i="24"/>
  <c r="D24" i="24"/>
  <c r="D26" i="24"/>
  <c r="D25" i="24" a="1"/>
  <c r="D25" i="24" s="1"/>
  <c r="D23" i="24"/>
  <c r="D22" i="24"/>
  <c r="D21" i="24"/>
  <c r="DV12" i="7" l="1"/>
  <c r="DO10" i="7"/>
  <c r="DO13" i="7"/>
  <c r="DX11" i="7"/>
  <c r="DO9" i="7"/>
  <c r="DV5" i="7"/>
  <c r="DP4" i="7"/>
  <c r="DW7" i="7"/>
  <c r="DW8" i="7"/>
  <c r="DW10" i="7"/>
  <c r="DP5" i="7"/>
  <c r="DM11" i="7"/>
  <c r="DW13" i="7"/>
  <c r="DW4" i="7"/>
  <c r="DM7" i="7"/>
  <c r="DO6" i="7"/>
  <c r="DV6" i="7"/>
  <c r="DZ9" i="7"/>
  <c r="DO8" i="7"/>
  <c r="DO12" i="7"/>
  <c r="DW6" i="7" l="1"/>
  <c r="DN6" i="7"/>
  <c r="DW5" i="7"/>
  <c r="DL7" i="7"/>
  <c r="DX8" i="7"/>
  <c r="DX10" i="7"/>
  <c r="DN9" i="7"/>
  <c r="DN12" i="7"/>
  <c r="DX4" i="7"/>
  <c r="DW12" i="7"/>
  <c r="DX7" i="7"/>
  <c r="DX13" i="7"/>
  <c r="DN13" i="7"/>
  <c r="DY11" i="7"/>
  <c r="DO4" i="7"/>
  <c r="DN8" i="7"/>
  <c r="DN10" i="7"/>
  <c r="EA9" i="7"/>
  <c r="DL11" i="7"/>
  <c r="DO5" i="7"/>
  <c r="DY13" i="7" l="1"/>
  <c r="DY10" i="7"/>
  <c r="DZ11" i="7"/>
  <c r="DM6" i="7"/>
  <c r="DM13" i="7"/>
  <c r="DX6" i="7"/>
  <c r="DM10" i="7"/>
  <c r="DY8" i="7"/>
  <c r="EB9" i="7"/>
  <c r="DM12" i="7"/>
  <c r="DM9" i="7"/>
  <c r="DN5" i="7"/>
  <c r="DY7" i="7"/>
  <c r="DM8" i="7"/>
  <c r="DX12" i="7"/>
  <c r="DK11" i="7"/>
  <c r="DK7" i="7"/>
  <c r="DN4" i="7"/>
  <c r="DY4" i="7"/>
  <c r="DX5" i="7"/>
  <c r="P5" i="25"/>
  <c r="O5" i="25"/>
  <c r="DM5" i="7" l="1"/>
  <c r="DL6" i="7"/>
  <c r="DJ11" i="7"/>
  <c r="DY12" i="7"/>
  <c r="EC9" i="7"/>
  <c r="EA11" i="7"/>
  <c r="DM4" i="7"/>
  <c r="DL9" i="7"/>
  <c r="DL13" i="7"/>
  <c r="DJ7" i="7"/>
  <c r="DL12" i="7"/>
  <c r="DY6" i="7"/>
  <c r="DY5" i="7"/>
  <c r="DL8" i="7"/>
  <c r="DZ8" i="7"/>
  <c r="DZ10" i="7"/>
  <c r="DZ4" i="7"/>
  <c r="DZ7" i="7"/>
  <c r="DL10" i="7"/>
  <c r="DZ13" i="7"/>
  <c r="O20"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H21" i="25" l="1" a="1"/>
  <c r="H21" i="25" s="1"/>
  <c r="I21" i="25" a="1"/>
  <c r="I21" i="25" s="1"/>
  <c r="I22" i="25" a="1"/>
  <c r="I22" i="25" s="1"/>
  <c r="H22" i="25" a="1"/>
  <c r="H22" i="25" s="1"/>
  <c r="DL4" i="7"/>
  <c r="EA8" i="7"/>
  <c r="DK13" i="7"/>
  <c r="ED9" i="7"/>
  <c r="EA10" i="7"/>
  <c r="EB11" i="7"/>
  <c r="EA13" i="7"/>
  <c r="DK8" i="7"/>
  <c r="DZ5" i="7"/>
  <c r="DZ12" i="7"/>
  <c r="EA7" i="7"/>
  <c r="DZ6" i="7"/>
  <c r="DI11" i="7"/>
  <c r="DK9" i="7"/>
  <c r="DK10" i="7"/>
  <c r="DK6" i="7"/>
  <c r="EA4" i="7"/>
  <c r="DK12" i="7"/>
  <c r="DL5" i="7"/>
  <c r="DI7" i="7"/>
  <c r="P20" i="25"/>
  <c r="G13" i="25"/>
  <c r="G15" i="25"/>
  <c r="G18" i="25"/>
  <c r="DH7" i="7" l="1"/>
  <c r="DJ9" i="7"/>
  <c r="DK5" i="7"/>
  <c r="EA12" i="7"/>
  <c r="EE9" i="7"/>
  <c r="DH11" i="7"/>
  <c r="EC11" i="7"/>
  <c r="DJ10" i="7"/>
  <c r="EB10" i="7"/>
  <c r="DJ13" i="7"/>
  <c r="DJ8" i="7"/>
  <c r="EB8" i="7"/>
  <c r="EA5" i="7"/>
  <c r="DJ12" i="7"/>
  <c r="EA6" i="7"/>
  <c r="EB4" i="7"/>
  <c r="EB7" i="7"/>
  <c r="DJ6" i="7"/>
  <c r="EB13" i="7"/>
  <c r="DK4" i="7"/>
  <c r="G16" i="25"/>
  <c r="G14" i="25"/>
  <c r="G17" i="25"/>
  <c r="F5" i="25"/>
  <c r="F6" i="25" l="1"/>
  <c r="H6" i="25" a="1"/>
  <c r="H6" i="25" s="1"/>
  <c r="I6" i="25" a="1"/>
  <c r="I6" i="25" s="1"/>
  <c r="DI6" i="7"/>
  <c r="DG11" i="7"/>
  <c r="DI8" i="7"/>
  <c r="EF9" i="7"/>
  <c r="EC7" i="7"/>
  <c r="EC4" i="7"/>
  <c r="DI13" i="7"/>
  <c r="EB12" i="7"/>
  <c r="DJ5" i="7"/>
  <c r="EB6" i="7"/>
  <c r="EC10" i="7"/>
  <c r="DI9" i="7"/>
  <c r="DI10" i="7"/>
  <c r="EC8" i="7"/>
  <c r="DJ4" i="7"/>
  <c r="DI12" i="7"/>
  <c r="EC13" i="7"/>
  <c r="EB5" i="7"/>
  <c r="ED11" i="7"/>
  <c r="DG7" i="7"/>
  <c r="G5" i="25"/>
  <c r="J6" i="25"/>
  <c r="K6" i="25" s="1"/>
  <c r="F7" i="25" l="1"/>
  <c r="H7" i="25" a="1"/>
  <c r="H7" i="25" s="1"/>
  <c r="I7" i="25" a="1"/>
  <c r="I7" i="25" s="1"/>
  <c r="DH6" i="7"/>
  <c r="DI4" i="7"/>
  <c r="DF11" i="7"/>
  <c r="DH12" i="7"/>
  <c r="DH10" i="7"/>
  <c r="EC5" i="7"/>
  <c r="DI5" i="7"/>
  <c r="DH8" i="7"/>
  <c r="ED4" i="7"/>
  <c r="ED8" i="7"/>
  <c r="DF7" i="7"/>
  <c r="ED7" i="7"/>
  <c r="EG9" i="7"/>
  <c r="DH9" i="7"/>
  <c r="DH13" i="7"/>
  <c r="ED10" i="7"/>
  <c r="EE11" i="7"/>
  <c r="EC6" i="7"/>
  <c r="ED13" i="7"/>
  <c r="EC12" i="7"/>
  <c r="G6" i="25"/>
  <c r="F8" i="25" l="1"/>
  <c r="H8" i="25" a="1"/>
  <c r="H8" i="25" s="1"/>
  <c r="I8" i="25" a="1"/>
  <c r="I8" i="25" s="1"/>
  <c r="DH5" i="7"/>
  <c r="EE8" i="7"/>
  <c r="DG6" i="7"/>
  <c r="EE10" i="7"/>
  <c r="ED5" i="7"/>
  <c r="DG13" i="7"/>
  <c r="EE4" i="7"/>
  <c r="DG10" i="7"/>
  <c r="EF11" i="7"/>
  <c r="ED12" i="7"/>
  <c r="DG9" i="7"/>
  <c r="DE7" i="7"/>
  <c r="DG12" i="7"/>
  <c r="EE13" i="7"/>
  <c r="EH9" i="7"/>
  <c r="ED6" i="7"/>
  <c r="DE11" i="7"/>
  <c r="EE7" i="7"/>
  <c r="DG8" i="7"/>
  <c r="DH4" i="7"/>
  <c r="G7" i="25"/>
  <c r="M4" i="25"/>
  <c r="L4" i="25"/>
  <c r="Q9" i="24"/>
  <c r="Q1" i="24"/>
  <c r="F9" i="25" l="1"/>
  <c r="H9" i="25" a="1"/>
  <c r="H9" i="25" s="1"/>
  <c r="I9" i="25" a="1"/>
  <c r="I9" i="25" s="1"/>
  <c r="EI9" i="7"/>
  <c r="DF9" i="7"/>
  <c r="EE5" i="7"/>
  <c r="DD11" i="7"/>
  <c r="DG5" i="7"/>
  <c r="DF6" i="7"/>
  <c r="EF13" i="7"/>
  <c r="EE12" i="7"/>
  <c r="EF10" i="7"/>
  <c r="DF12" i="7"/>
  <c r="EG11" i="7"/>
  <c r="EF7" i="7"/>
  <c r="DD7" i="7"/>
  <c r="DF10" i="7"/>
  <c r="EF8" i="7"/>
  <c r="EF4" i="7"/>
  <c r="EE6" i="7"/>
  <c r="DF13" i="7"/>
  <c r="DG4" i="7"/>
  <c r="DF8" i="7"/>
  <c r="M7" i="25"/>
  <c r="M8" i="25" s="1"/>
  <c r="M9" i="25" s="1"/>
  <c r="M10" i="25" s="1"/>
  <c r="M11" i="25" s="1"/>
  <c r="M12" i="25" s="1"/>
  <c r="L7" i="25"/>
  <c r="L8" i="25" s="1"/>
  <c r="L9" i="25" s="1"/>
  <c r="L10" i="25" s="1"/>
  <c r="L11" i="25" s="1"/>
  <c r="L12" i="25" s="1"/>
  <c r="G8" i="25"/>
  <c r="F10" i="25" l="1"/>
  <c r="H10" i="25" a="1"/>
  <c r="H10" i="25" s="1"/>
  <c r="I10" i="25" a="1"/>
  <c r="I10" i="25" s="1"/>
  <c r="EH11" i="7"/>
  <c r="DF5" i="7"/>
  <c r="DC11" i="7"/>
  <c r="EG7" i="7"/>
  <c r="EF6" i="7"/>
  <c r="DE12" i="7"/>
  <c r="EG10" i="7"/>
  <c r="EF5" i="7"/>
  <c r="EG4" i="7"/>
  <c r="DE8" i="7"/>
  <c r="EF12" i="7"/>
  <c r="DE13" i="7"/>
  <c r="DE6" i="7"/>
  <c r="EG8" i="7"/>
  <c r="DE10" i="7"/>
  <c r="DE9" i="7"/>
  <c r="DF4" i="7"/>
  <c r="EG13" i="7"/>
  <c r="EJ9" i="7"/>
  <c r="DC7" i="7"/>
  <c r="G9" i="25"/>
  <c r="D17" i="24"/>
  <c r="D18" i="24"/>
  <c r="D19" i="24"/>
  <c r="F11" i="25" l="1"/>
  <c r="H11" i="25" a="1"/>
  <c r="H11" i="25" s="1"/>
  <c r="I11" i="25" a="1"/>
  <c r="I11" i="25" s="1"/>
  <c r="DB7" i="7"/>
  <c r="EH7" i="7"/>
  <c r="EG6" i="7"/>
  <c r="EH8" i="7"/>
  <c r="DD6" i="7"/>
  <c r="EH10" i="7"/>
  <c r="EH4" i="7"/>
  <c r="EG5" i="7"/>
  <c r="EK9" i="7"/>
  <c r="DB11" i="7"/>
  <c r="EH13" i="7"/>
  <c r="DD13" i="7"/>
  <c r="DD12" i="7"/>
  <c r="DD10" i="7"/>
  <c r="DE5" i="7"/>
  <c r="EG12" i="7"/>
  <c r="DE4" i="7"/>
  <c r="DD9" i="7"/>
  <c r="DD8" i="7"/>
  <c r="EI11" i="7"/>
  <c r="G10" i="25"/>
  <c r="F12" i="25" l="1"/>
  <c r="I12" i="25" a="1"/>
  <c r="I12" i="25" s="1"/>
  <c r="H12" i="25" a="1"/>
  <c r="H12" i="25" s="1"/>
  <c r="DC13" i="7"/>
  <c r="EI10" i="7"/>
  <c r="EI13" i="7"/>
  <c r="DC6" i="7"/>
  <c r="EJ11" i="7"/>
  <c r="EH12" i="7"/>
  <c r="DA11" i="7"/>
  <c r="EI8" i="7"/>
  <c r="DC8" i="7"/>
  <c r="EI7" i="7"/>
  <c r="EL9" i="7"/>
  <c r="DD5" i="7"/>
  <c r="EH6" i="7"/>
  <c r="DC9" i="7"/>
  <c r="DC10" i="7"/>
  <c r="EH5" i="7"/>
  <c r="DD4" i="7"/>
  <c r="DC12" i="7"/>
  <c r="EI4" i="7"/>
  <c r="DA7" i="7"/>
  <c r="G11" i="25"/>
  <c r="M4" i="24"/>
  <c r="O5" i="24"/>
  <c r="D5" i="24"/>
  <c r="C5" i="24"/>
  <c r="B5" i="24"/>
  <c r="K4" i="24"/>
  <c r="G4" i="24"/>
  <c r="G5" i="24" s="1"/>
  <c r="F4" i="24"/>
  <c r="E4" i="24"/>
  <c r="I13" i="25" l="1" a="1"/>
  <c r="I13" i="25" s="1"/>
  <c r="H13" i="25" a="1"/>
  <c r="H13" i="25" s="1"/>
  <c r="LM4" i="24"/>
  <c r="LM9" i="24" s="1"/>
  <c r="LM11" i="24" s="1"/>
  <c r="LN4" i="24"/>
  <c r="LN9" i="24" s="1"/>
  <c r="LN11" i="24" s="1"/>
  <c r="LL4" i="24"/>
  <c r="LL9" i="24" s="1"/>
  <c r="LL11" i="24" s="1"/>
  <c r="LO4" i="24"/>
  <c r="LO9" i="24" s="1"/>
  <c r="LO11" i="24" s="1"/>
  <c r="LK4" i="24"/>
  <c r="LK9" i="24" s="1"/>
  <c r="LK11" i="24" s="1"/>
  <c r="LP4" i="24"/>
  <c r="LP9" i="24" s="1"/>
  <c r="LP11" i="24" s="1"/>
  <c r="LI4" i="24"/>
  <c r="LI9" i="24" s="1"/>
  <c r="LI11" i="24" s="1"/>
  <c r="LQ4" i="24"/>
  <c r="LQ9" i="24" s="1"/>
  <c r="LQ11" i="24" s="1"/>
  <c r="LJ4" i="24"/>
  <c r="LJ9" i="24" s="1"/>
  <c r="LJ11" i="24" s="1"/>
  <c r="LR4" i="24"/>
  <c r="LR9" i="24" s="1"/>
  <c r="LR11" i="24" s="1"/>
  <c r="LH4" i="24"/>
  <c r="LH9" i="24" s="1"/>
  <c r="LH11" i="24" s="1"/>
  <c r="LS4" i="24"/>
  <c r="LS9" i="24" s="1"/>
  <c r="LS11" i="24" s="1"/>
  <c r="LG4" i="24"/>
  <c r="LG9" i="24" s="1"/>
  <c r="LG11" i="24" s="1"/>
  <c r="LF4" i="24"/>
  <c r="LF9" i="24" s="1"/>
  <c r="LF11" i="24" s="1"/>
  <c r="LT4" i="24"/>
  <c r="LT9" i="24" s="1"/>
  <c r="LT11" i="24" s="1"/>
  <c r="LU4" i="24"/>
  <c r="LU9" i="24" s="1"/>
  <c r="LU11" i="24" s="1"/>
  <c r="LE4" i="24"/>
  <c r="LE9" i="24" s="1"/>
  <c r="LE11" i="24" s="1"/>
  <c r="LV4" i="24"/>
  <c r="LV9" i="24" s="1"/>
  <c r="LV11" i="24" s="1"/>
  <c r="LD4" i="24"/>
  <c r="LD9" i="24" s="1"/>
  <c r="LD11" i="24" s="1"/>
  <c r="LW4" i="24"/>
  <c r="LW9" i="24" s="1"/>
  <c r="LW11" i="24" s="1"/>
  <c r="LC4" i="24"/>
  <c r="LC9" i="24" s="1"/>
  <c r="LC11" i="24" s="1"/>
  <c r="LX4" i="24"/>
  <c r="LX9" i="24" s="1"/>
  <c r="LX11" i="24" s="1"/>
  <c r="LB4" i="24"/>
  <c r="LB9" i="24" s="1"/>
  <c r="LB11" i="24" s="1"/>
  <c r="LY4" i="24"/>
  <c r="LY9" i="24" s="1"/>
  <c r="LY11" i="24" s="1"/>
  <c r="LA4" i="24"/>
  <c r="LA9" i="24" s="1"/>
  <c r="LA11" i="24" s="1"/>
  <c r="LZ4" i="24"/>
  <c r="LZ9" i="24" s="1"/>
  <c r="LZ11" i="24" s="1"/>
  <c r="KZ4" i="24"/>
  <c r="KZ9" i="24" s="1"/>
  <c r="KZ11" i="24" s="1"/>
  <c r="MA4" i="24"/>
  <c r="MA9" i="24" s="1"/>
  <c r="MA11" i="24" s="1"/>
  <c r="KY4" i="24"/>
  <c r="KY9" i="24" s="1"/>
  <c r="KY11" i="24" s="1"/>
  <c r="MB4" i="24"/>
  <c r="MB9" i="24" s="1"/>
  <c r="MB11" i="24" s="1"/>
  <c r="KX4" i="24"/>
  <c r="KX9" i="24" s="1"/>
  <c r="KX11" i="24" s="1"/>
  <c r="MC4" i="24"/>
  <c r="MC9" i="24" s="1"/>
  <c r="MC11" i="24" s="1"/>
  <c r="KW4" i="24"/>
  <c r="KW9" i="24" s="1"/>
  <c r="KW11" i="24" s="1"/>
  <c r="KV4" i="24"/>
  <c r="KV9" i="24" s="1"/>
  <c r="KV11" i="24" s="1"/>
  <c r="MD4" i="24"/>
  <c r="MD9" i="24" s="1"/>
  <c r="MD11" i="24" s="1"/>
  <c r="ME4" i="24"/>
  <c r="ME9" i="24" s="1"/>
  <c r="ME11" i="24" s="1"/>
  <c r="KU4" i="24"/>
  <c r="KU9" i="24" s="1"/>
  <c r="KU11" i="24" s="1"/>
  <c r="MF4" i="24"/>
  <c r="MF9" i="24" s="1"/>
  <c r="MF11" i="24" s="1"/>
  <c r="KT4" i="24"/>
  <c r="KT9" i="24" s="1"/>
  <c r="KT11" i="24" s="1"/>
  <c r="MG4" i="24"/>
  <c r="MG9" i="24" s="1"/>
  <c r="MG11" i="24" s="1"/>
  <c r="KS4" i="24"/>
  <c r="KS9" i="24" s="1"/>
  <c r="KS11" i="24" s="1"/>
  <c r="MH4" i="24"/>
  <c r="MH9" i="24" s="1"/>
  <c r="MH11" i="24" s="1"/>
  <c r="KR4" i="24"/>
  <c r="KR9" i="24" s="1"/>
  <c r="KR11" i="24" s="1"/>
  <c r="MI4" i="24"/>
  <c r="MI9" i="24" s="1"/>
  <c r="MI11" i="24" s="1"/>
  <c r="KQ4" i="24"/>
  <c r="KQ9" i="24" s="1"/>
  <c r="KQ11" i="24" s="1"/>
  <c r="MJ4" i="24"/>
  <c r="KP4" i="24"/>
  <c r="KP9" i="24" s="1"/>
  <c r="KP11" i="24" s="1"/>
  <c r="MK4" i="24"/>
  <c r="MK9" i="24" s="1"/>
  <c r="MK11" i="24" s="1"/>
  <c r="KO4" i="24"/>
  <c r="KO9" i="24" s="1"/>
  <c r="KO11" i="24" s="1"/>
  <c r="ML4" i="24"/>
  <c r="ML9" i="24" s="1"/>
  <c r="ML11" i="24" s="1"/>
  <c r="KN4" i="24"/>
  <c r="KN9" i="24" s="1"/>
  <c r="KN11" i="24" s="1"/>
  <c r="MM4" i="24"/>
  <c r="MM9" i="24" s="1"/>
  <c r="MM11" i="24" s="1"/>
  <c r="KM4" i="24"/>
  <c r="MN4" i="24"/>
  <c r="KL4" i="24"/>
  <c r="KL9" i="24" s="1"/>
  <c r="KL11" i="24" s="1"/>
  <c r="KK4" i="24"/>
  <c r="KK9" i="24" s="1"/>
  <c r="KK11" i="24" s="1"/>
  <c r="MO4" i="24"/>
  <c r="MO9" i="24" s="1"/>
  <c r="MO11" i="24" s="1"/>
  <c r="KJ4" i="24"/>
  <c r="MP4" i="24"/>
  <c r="KI4" i="24"/>
  <c r="MQ4" i="24"/>
  <c r="MQ9" i="24" s="1"/>
  <c r="MQ11" i="24" s="1"/>
  <c r="MR4" i="24"/>
  <c r="MR9" i="24" s="1"/>
  <c r="MR11" i="24" s="1"/>
  <c r="KH4" i="24"/>
  <c r="KH9" i="24" s="1"/>
  <c r="KH11" i="24" s="1"/>
  <c r="MS4" i="24"/>
  <c r="MS9" i="24" s="1"/>
  <c r="MS11" i="24" s="1"/>
  <c r="KG4" i="24"/>
  <c r="KG9" i="24" s="1"/>
  <c r="KG11" i="24" s="1"/>
  <c r="MT4" i="24"/>
  <c r="MT9" i="24" s="1"/>
  <c r="MT11" i="24" s="1"/>
  <c r="KF4" i="24"/>
  <c r="KF9" i="24" s="1"/>
  <c r="KF11" i="24" s="1"/>
  <c r="MU4" i="24"/>
  <c r="KE4" i="24"/>
  <c r="KE9" i="24" s="1"/>
  <c r="KE11" i="24" s="1"/>
  <c r="MV4" i="24"/>
  <c r="KD4" i="24"/>
  <c r="KD9" i="24" s="1"/>
  <c r="KD11" i="24" s="1"/>
  <c r="MW4" i="24"/>
  <c r="KC4" i="24"/>
  <c r="KC9" i="24" s="1"/>
  <c r="KC11" i="24" s="1"/>
  <c r="MX4" i="24"/>
  <c r="KB4" i="24"/>
  <c r="KB9" i="24" s="1"/>
  <c r="KB11" i="24" s="1"/>
  <c r="MY4" i="24"/>
  <c r="KA4" i="24"/>
  <c r="KA8" i="24" s="1"/>
  <c r="KA11" i="24" s="1"/>
  <c r="MZ4" i="24"/>
  <c r="JZ4" i="24"/>
  <c r="JZ8" i="24" s="1"/>
  <c r="JZ11" i="24" s="1"/>
  <c r="NA4" i="24"/>
  <c r="NA10" i="24" s="1"/>
  <c r="NA11" i="24" s="1"/>
  <c r="JY4" i="24"/>
  <c r="JY8" i="24" s="1"/>
  <c r="JY11" i="24" s="1"/>
  <c r="NB4" i="24"/>
  <c r="NB10" i="24" s="1"/>
  <c r="NB11" i="24" s="1"/>
  <c r="JX4" i="24"/>
  <c r="JX8" i="24" s="1"/>
  <c r="JX11" i="24" s="1"/>
  <c r="NC4" i="24"/>
  <c r="NC10" i="24" s="1"/>
  <c r="NC11" i="24" s="1"/>
  <c r="JW4" i="24"/>
  <c r="JW8" i="24" s="1"/>
  <c r="JW11" i="24" s="1"/>
  <c r="ND4" i="24"/>
  <c r="ND10" i="24" s="1"/>
  <c r="ND11" i="24" s="1"/>
  <c r="JV4" i="24"/>
  <c r="JV8" i="24" s="1"/>
  <c r="JV11" i="24" s="1"/>
  <c r="NE4" i="24"/>
  <c r="NE10" i="24" s="1"/>
  <c r="NE11" i="24" s="1"/>
  <c r="JU4" i="24"/>
  <c r="JU8" i="24" s="1"/>
  <c r="JU11" i="24" s="1"/>
  <c r="JT4" i="24"/>
  <c r="JT8" i="24" s="1"/>
  <c r="JT11" i="24" s="1"/>
  <c r="NF4" i="24"/>
  <c r="NF10" i="24" s="1"/>
  <c r="NF11" i="24" s="1"/>
  <c r="NG4" i="24"/>
  <c r="NG10" i="24" s="1"/>
  <c r="NG11" i="24" s="1"/>
  <c r="JS4" i="24"/>
  <c r="JS8" i="24" s="1"/>
  <c r="JS11" i="24" s="1"/>
  <c r="JR4" i="24"/>
  <c r="JR8" i="24" s="1"/>
  <c r="JR11" i="24" s="1"/>
  <c r="NH4" i="24"/>
  <c r="NH10" i="24" s="1"/>
  <c r="NH11" i="24" s="1"/>
  <c r="NI4" i="24"/>
  <c r="NI10" i="24" s="1"/>
  <c r="NI11" i="24" s="1"/>
  <c r="JQ4" i="24"/>
  <c r="JQ8" i="24" s="1"/>
  <c r="JQ11" i="24" s="1"/>
  <c r="NJ4" i="24"/>
  <c r="NJ10" i="24" s="1"/>
  <c r="NJ11" i="24" s="1"/>
  <c r="JP4" i="24"/>
  <c r="JP8" i="24" s="1"/>
  <c r="JP11" i="24" s="1"/>
  <c r="NK4" i="24"/>
  <c r="NK10" i="24" s="1"/>
  <c r="NK11" i="24" s="1"/>
  <c r="JO4" i="24"/>
  <c r="JO8" i="24" s="1"/>
  <c r="JO11" i="24" s="1"/>
  <c r="NL4" i="24"/>
  <c r="NL10" i="24" s="1"/>
  <c r="NL11" i="24" s="1"/>
  <c r="JN4" i="24"/>
  <c r="JN8" i="24" s="1"/>
  <c r="JN11" i="24" s="1"/>
  <c r="NM4" i="24"/>
  <c r="NM10" i="24" s="1"/>
  <c r="NM11" i="24" s="1"/>
  <c r="JM4" i="24"/>
  <c r="JM8" i="24" s="1"/>
  <c r="JM11" i="24" s="1"/>
  <c r="JL4" i="24"/>
  <c r="JL8" i="24" s="1"/>
  <c r="JL11" i="24" s="1"/>
  <c r="NN4" i="24"/>
  <c r="NN10" i="24" s="1"/>
  <c r="NN11" i="24" s="1"/>
  <c r="NO4" i="24"/>
  <c r="NO10" i="24" s="1"/>
  <c r="NO11" i="24" s="1"/>
  <c r="JK4" i="24"/>
  <c r="JK8" i="24" s="1"/>
  <c r="JK11" i="24" s="1"/>
  <c r="NP4" i="24"/>
  <c r="NP10" i="24" s="1"/>
  <c r="NP11" i="24" s="1"/>
  <c r="JJ4" i="24"/>
  <c r="JJ8" i="24" s="1"/>
  <c r="JJ11" i="24" s="1"/>
  <c r="NQ4" i="24"/>
  <c r="NQ10" i="24" s="1"/>
  <c r="NQ11" i="24" s="1"/>
  <c r="JI4" i="24"/>
  <c r="JI8" i="24" s="1"/>
  <c r="JI11" i="24" s="1"/>
  <c r="NR4" i="24"/>
  <c r="NR10" i="24" s="1"/>
  <c r="NR11" i="24" s="1"/>
  <c r="JH4" i="24"/>
  <c r="JH8" i="24" s="1"/>
  <c r="JH11" i="24" s="1"/>
  <c r="JG4" i="24"/>
  <c r="JG8" i="24" s="1"/>
  <c r="JG11" i="24" s="1"/>
  <c r="NS4" i="24"/>
  <c r="NS10" i="24" s="1"/>
  <c r="NS11" i="24" s="1"/>
  <c r="NT4" i="24"/>
  <c r="NT10" i="24" s="1"/>
  <c r="NT11" i="24" s="1"/>
  <c r="JF4" i="24"/>
  <c r="JF8" i="24" s="1"/>
  <c r="JF11" i="24" s="1"/>
  <c r="NU4" i="24"/>
  <c r="NU10" i="24" s="1"/>
  <c r="NU11" i="24" s="1"/>
  <c r="JE4" i="24"/>
  <c r="JE8" i="24" s="1"/>
  <c r="JE11" i="24" s="1"/>
  <c r="NV4" i="24"/>
  <c r="NV10" i="24" s="1"/>
  <c r="NV11" i="24" s="1"/>
  <c r="JD4" i="24"/>
  <c r="JD8" i="24" s="1"/>
  <c r="JD11" i="24" s="1"/>
  <c r="NW4" i="24"/>
  <c r="NW10" i="24" s="1"/>
  <c r="NW11" i="24" s="1"/>
  <c r="JC4" i="24"/>
  <c r="JC8" i="24" s="1"/>
  <c r="JC11" i="24" s="1"/>
  <c r="JB4" i="24"/>
  <c r="JB8" i="24" s="1"/>
  <c r="JB11" i="24" s="1"/>
  <c r="NX4" i="24"/>
  <c r="NX10" i="24" s="1"/>
  <c r="NX11" i="24" s="1"/>
  <c r="JA4" i="24"/>
  <c r="JA8" i="24" s="1"/>
  <c r="JA11" i="24" s="1"/>
  <c r="NY4" i="24"/>
  <c r="NY10" i="24" s="1"/>
  <c r="NY11" i="24" s="1"/>
  <c r="NZ4" i="24"/>
  <c r="NZ10" i="24" s="1"/>
  <c r="NZ11" i="24" s="1"/>
  <c r="IZ4" i="24"/>
  <c r="IZ8" i="24" s="1"/>
  <c r="IZ11" i="24" s="1"/>
  <c r="OA4" i="24"/>
  <c r="OA10" i="24" s="1"/>
  <c r="OA11" i="24" s="1"/>
  <c r="IY4" i="24"/>
  <c r="IY8" i="24" s="1"/>
  <c r="IY11" i="24" s="1"/>
  <c r="OB4" i="24"/>
  <c r="OB10" i="24" s="1"/>
  <c r="OB11" i="24" s="1"/>
  <c r="IX4" i="24"/>
  <c r="IX8" i="24" s="1"/>
  <c r="IX11" i="24" s="1"/>
  <c r="OC4" i="24"/>
  <c r="OC10" i="24" s="1"/>
  <c r="OC11" i="24" s="1"/>
  <c r="IW4" i="24"/>
  <c r="IW8" i="24" s="1"/>
  <c r="IW11" i="24" s="1"/>
  <c r="OD4" i="24"/>
  <c r="OD10" i="24" s="1"/>
  <c r="OD11" i="24" s="1"/>
  <c r="IV4" i="24"/>
  <c r="IV8" i="24" s="1"/>
  <c r="IV11" i="24" s="1"/>
  <c r="OE4" i="24"/>
  <c r="OE10" i="24" s="1"/>
  <c r="OE11" i="24" s="1"/>
  <c r="IU4" i="24"/>
  <c r="IU8" i="24" s="1"/>
  <c r="IU11" i="24" s="1"/>
  <c r="OF4" i="24"/>
  <c r="OF10" i="24" s="1"/>
  <c r="OF11" i="24" s="1"/>
  <c r="IT4" i="24"/>
  <c r="IT8" i="24" s="1"/>
  <c r="IT11" i="24" s="1"/>
  <c r="OG4" i="24"/>
  <c r="OG10" i="24" s="1"/>
  <c r="OG11" i="24" s="1"/>
  <c r="IS4" i="24"/>
  <c r="IS8" i="24" s="1"/>
  <c r="IS11" i="24" s="1"/>
  <c r="OH4" i="24"/>
  <c r="OH10" i="24" s="1"/>
  <c r="OH11" i="24" s="1"/>
  <c r="IR4" i="24"/>
  <c r="IR8" i="24" s="1"/>
  <c r="IR11" i="24" s="1"/>
  <c r="OI4" i="24"/>
  <c r="OI10" i="24" s="1"/>
  <c r="OI11" i="24" s="1"/>
  <c r="IQ4" i="24"/>
  <c r="IQ8" i="24" s="1"/>
  <c r="IQ11" i="24" s="1"/>
  <c r="OJ4" i="24"/>
  <c r="OJ10" i="24" s="1"/>
  <c r="OJ11" i="24" s="1"/>
  <c r="IP4" i="24"/>
  <c r="IP8" i="24" s="1"/>
  <c r="IP11" i="24" s="1"/>
  <c r="IO4" i="24"/>
  <c r="IO8" i="24" s="1"/>
  <c r="IO11" i="24" s="1"/>
  <c r="OK4" i="24"/>
  <c r="OK10" i="24" s="1"/>
  <c r="OK11" i="24" s="1"/>
  <c r="OL4" i="24"/>
  <c r="OL10" i="24" s="1"/>
  <c r="OL11" i="24" s="1"/>
  <c r="IN4" i="24"/>
  <c r="IN8" i="24" s="1"/>
  <c r="IN11" i="24" s="1"/>
  <c r="IM4" i="24"/>
  <c r="IM8" i="24" s="1"/>
  <c r="IM11" i="24" s="1"/>
  <c r="OM4" i="24"/>
  <c r="OM10" i="24" s="1"/>
  <c r="OM11" i="24" s="1"/>
  <c r="ON4" i="24"/>
  <c r="ON10" i="24" s="1"/>
  <c r="ON11" i="24" s="1"/>
  <c r="IL4" i="24"/>
  <c r="IL8" i="24" s="1"/>
  <c r="IL11" i="24" s="1"/>
  <c r="OO4" i="24"/>
  <c r="OO10" i="24" s="1"/>
  <c r="OO11" i="24" s="1"/>
  <c r="IK4" i="24"/>
  <c r="IK8" i="24" s="1"/>
  <c r="IK11" i="24" s="1"/>
  <c r="OP4" i="24"/>
  <c r="OP10" i="24" s="1"/>
  <c r="OP11" i="24" s="1"/>
  <c r="IJ4" i="24"/>
  <c r="IJ8" i="24" s="1"/>
  <c r="IJ11" i="24" s="1"/>
  <c r="OQ4" i="24"/>
  <c r="OQ10" i="24" s="1"/>
  <c r="OQ11" i="24" s="1"/>
  <c r="II4" i="24"/>
  <c r="II8" i="24" s="1"/>
  <c r="II11" i="24" s="1"/>
  <c r="OR4" i="24"/>
  <c r="OR10" i="24" s="1"/>
  <c r="OR11" i="24" s="1"/>
  <c r="IH4" i="24"/>
  <c r="IH8" i="24" s="1"/>
  <c r="IH11" i="24" s="1"/>
  <c r="OS4" i="24"/>
  <c r="OS10" i="24" s="1"/>
  <c r="OS11" i="24" s="1"/>
  <c r="IG4" i="24"/>
  <c r="IG8" i="24" s="1"/>
  <c r="IG11" i="24" s="1"/>
  <c r="IF4" i="24"/>
  <c r="IF8" i="24" s="1"/>
  <c r="IF11" i="24" s="1"/>
  <c r="OT4" i="24"/>
  <c r="OT10" i="24" s="1"/>
  <c r="OT11" i="24" s="1"/>
  <c r="OU4" i="24"/>
  <c r="OU10" i="24" s="1"/>
  <c r="OU11" i="24" s="1"/>
  <c r="IE4" i="24"/>
  <c r="IE8" i="24" s="1"/>
  <c r="IE11" i="24" s="1"/>
  <c r="ID4" i="24"/>
  <c r="ID8" i="24" s="1"/>
  <c r="ID11" i="24" s="1"/>
  <c r="OV4" i="24"/>
  <c r="OV10" i="24" s="1"/>
  <c r="OV11" i="24" s="1"/>
  <c r="IC4" i="24"/>
  <c r="IC8" i="24" s="1"/>
  <c r="IC11" i="24" s="1"/>
  <c r="OW4" i="24"/>
  <c r="OW10" i="24" s="1"/>
  <c r="OW11" i="24" s="1"/>
  <c r="IB4" i="24"/>
  <c r="IB8" i="24" s="1"/>
  <c r="IB11" i="24" s="1"/>
  <c r="OX4" i="24"/>
  <c r="OX10" i="24" s="1"/>
  <c r="OX11" i="24" s="1"/>
  <c r="OY4" i="24"/>
  <c r="OY10" i="24" s="1"/>
  <c r="OY11" i="24" s="1"/>
  <c r="IA4" i="24"/>
  <c r="IA8" i="24" s="1"/>
  <c r="IA11" i="24" s="1"/>
  <c r="OZ4" i="24"/>
  <c r="OZ10" i="24" s="1"/>
  <c r="OZ11" i="24" s="1"/>
  <c r="HZ4" i="24"/>
  <c r="HZ8" i="24" s="1"/>
  <c r="HZ11" i="24" s="1"/>
  <c r="PA4" i="24"/>
  <c r="PA10" i="24" s="1"/>
  <c r="PA11" i="24" s="1"/>
  <c r="HY4" i="24"/>
  <c r="HY8" i="24" s="1"/>
  <c r="HY11" i="24" s="1"/>
  <c r="HX4" i="24"/>
  <c r="HX8" i="24" s="1"/>
  <c r="HX11" i="24" s="1"/>
  <c r="PB4" i="24"/>
  <c r="PB10" i="24" s="1"/>
  <c r="PB11" i="24" s="1"/>
  <c r="HW4" i="24"/>
  <c r="HW8" i="24" s="1"/>
  <c r="HW11" i="24" s="1"/>
  <c r="PC4" i="24"/>
  <c r="PC10" i="24" s="1"/>
  <c r="PC11" i="24" s="1"/>
  <c r="PD4" i="24"/>
  <c r="PD10" i="24" s="1"/>
  <c r="PD11" i="24" s="1"/>
  <c r="HV4" i="24"/>
  <c r="HV8" i="24" s="1"/>
  <c r="HV11" i="24" s="1"/>
  <c r="PE4" i="24"/>
  <c r="PE10" i="24" s="1"/>
  <c r="PE11" i="24" s="1"/>
  <c r="HU4" i="24"/>
  <c r="HU8" i="24" s="1"/>
  <c r="HU11" i="24" s="1"/>
  <c r="HT4" i="24"/>
  <c r="HT8" i="24" s="1"/>
  <c r="HT11" i="24" s="1"/>
  <c r="PF4" i="24"/>
  <c r="PF10" i="24" s="1"/>
  <c r="PF11" i="24" s="1"/>
  <c r="PG4" i="24"/>
  <c r="PG10" i="24" s="1"/>
  <c r="PG11" i="24" s="1"/>
  <c r="HS4" i="24"/>
  <c r="HS8" i="24" s="1"/>
  <c r="HS11" i="24" s="1"/>
  <c r="PH4" i="24"/>
  <c r="PH10" i="24" s="1"/>
  <c r="PH11" i="24" s="1"/>
  <c r="PI4" i="24"/>
  <c r="PI10" i="24" s="1"/>
  <c r="PI11" i="24" s="1"/>
  <c r="PJ4" i="24"/>
  <c r="PJ10" i="24" s="1"/>
  <c r="PJ11" i="24" s="1"/>
  <c r="EI12" i="7"/>
  <c r="EI5" i="7"/>
  <c r="DB6" i="7"/>
  <c r="EJ7" i="7"/>
  <c r="DB10" i="7"/>
  <c r="DB8" i="7"/>
  <c r="EJ13" i="7"/>
  <c r="DC4" i="7"/>
  <c r="EK11" i="7"/>
  <c r="CZ7" i="7"/>
  <c r="DB9" i="7"/>
  <c r="EJ8" i="7"/>
  <c r="EJ10" i="7"/>
  <c r="DB12" i="7"/>
  <c r="EM9" i="7"/>
  <c r="EJ4" i="7"/>
  <c r="EI6" i="7"/>
  <c r="CZ11" i="7"/>
  <c r="DB13" i="7"/>
  <c r="DC5" i="7"/>
  <c r="G12" i="25"/>
  <c r="J12" i="25" s="1"/>
  <c r="N4" i="24"/>
  <c r="C63" i="24" s="1"/>
  <c r="L4" i="24"/>
  <c r="L5" i="24" s="1"/>
  <c r="J5" i="24" s="1"/>
  <c r="E13" i="23"/>
  <c r="D13" i="23"/>
  <c r="C13" i="23"/>
  <c r="E12" i="23"/>
  <c r="D12" i="23"/>
  <c r="C12" i="23"/>
  <c r="E11" i="23"/>
  <c r="D11" i="23"/>
  <c r="C11" i="23"/>
  <c r="Q3" i="23"/>
  <c r="Q4" i="23" s="1"/>
  <c r="Q5" i="23" s="1"/>
  <c r="Q6" i="23" s="1"/>
  <c r="Q7" i="23" s="1"/>
  <c r="Q8" i="23" s="1"/>
  <c r="Q9" i="23" s="1"/>
  <c r="Q10" i="23" s="1"/>
  <c r="Q11" i="23" s="1"/>
  <c r="Q12" i="23" s="1"/>
  <c r="Q13" i="23" s="1"/>
  <c r="Q15" i="23" s="1"/>
  <c r="Q16" i="23" s="1"/>
  <c r="Q18" i="23" s="1"/>
  <c r="Q19" i="23" s="1"/>
  <c r="Q20" i="23" s="1"/>
  <c r="Q21" i="23" s="1"/>
  <c r="Q22" i="23" s="1"/>
  <c r="Q23" i="23" s="1"/>
  <c r="Q24" i="23" s="1"/>
  <c r="Q25" i="23" s="1"/>
  <c r="Q26" i="23" s="1"/>
  <c r="Q27" i="23" s="1"/>
  <c r="Q28" i="23" s="1"/>
  <c r="Q29" i="23" s="1"/>
  <c r="Q30" i="23" s="1"/>
  <c r="Q31" i="23" s="1"/>
  <c r="Q32" i="23" s="1"/>
  <c r="Q33" i="23" s="1"/>
  <c r="Q34" i="23" s="1"/>
  <c r="Q35" i="23" s="1"/>
  <c r="Q36" i="23" s="1"/>
  <c r="Q37" i="23" s="1"/>
  <c r="Q38" i="23" s="1"/>
  <c r="Q39" i="23" s="1"/>
  <c r="Q40" i="23" s="1"/>
  <c r="Q41" i="23" s="1"/>
  <c r="Q42" i="23" s="1"/>
  <c r="Q43" i="23" s="1"/>
  <c r="Q44" i="23" s="1"/>
  <c r="Q45" i="23" s="1"/>
  <c r="Q46" i="23" s="1"/>
  <c r="Q47" i="23" s="1"/>
  <c r="Q48" i="23" s="1"/>
  <c r="Q49" i="23" s="1"/>
  <c r="Q50" i="23" s="1"/>
  <c r="Q51" i="23" s="1"/>
  <c r="Q52" i="23" s="1"/>
  <c r="Q53" i="23" s="1"/>
  <c r="Q54" i="23" s="1"/>
  <c r="Q55" i="23" s="1"/>
  <c r="Q56" i="23" s="1"/>
  <c r="Q57" i="23" s="1"/>
  <c r="Q58" i="23" s="1"/>
  <c r="Q59" i="23" s="1"/>
  <c r="Q60" i="23" s="1"/>
  <c r="Q61" i="23" s="1"/>
  <c r="Q62" i="23" s="1"/>
  <c r="Q63" i="23" s="1"/>
  <c r="Q64" i="23" s="1"/>
  <c r="Q65" i="23" s="1"/>
  <c r="Q66" i="23" s="1"/>
  <c r="Q67" i="23" s="1"/>
  <c r="Q68" i="23" s="1"/>
  <c r="Q69" i="23" s="1"/>
  <c r="Q70" i="23" s="1"/>
  <c r="Q71" i="23" s="1"/>
  <c r="Q72" i="23" s="1"/>
  <c r="Q73" i="23" s="1"/>
  <c r="Q74" i="23" s="1"/>
  <c r="Q75" i="23" s="1"/>
  <c r="Q76" i="23" s="1"/>
  <c r="Q77" i="23" s="1"/>
  <c r="Q78" i="23" s="1"/>
  <c r="Q79" i="23" s="1"/>
  <c r="Q80" i="23" s="1"/>
  <c r="Q81" i="23" s="1"/>
  <c r="Q82" i="23" s="1"/>
  <c r="Q83" i="23" s="1"/>
  <c r="Q84" i="23" s="1"/>
  <c r="Q85" i="23" s="1"/>
  <c r="Q86" i="23" s="1"/>
  <c r="Q87" i="23" s="1"/>
  <c r="Q88" i="23" s="1"/>
  <c r="Q89" i="23" s="1"/>
  <c r="Q90" i="23" s="1"/>
  <c r="Q91" i="23" s="1"/>
  <c r="Q92" i="23" s="1"/>
  <c r="Q93" i="23" s="1"/>
  <c r="Q94" i="23" s="1"/>
  <c r="Q95" i="23" s="1"/>
  <c r="Q96" i="23" s="1"/>
  <c r="Q97" i="23" s="1"/>
  <c r="Q98" i="23" s="1"/>
  <c r="Q99" i="23" s="1"/>
  <c r="Q100" i="23" s="1"/>
  <c r="Q101" i="23" s="1"/>
  <c r="Q102" i="23" s="1"/>
  <c r="MW10" i="24" l="1"/>
  <c r="MW9" i="24"/>
  <c r="MW11" i="24" s="1"/>
  <c r="KI8" i="24"/>
  <c r="KI9" i="24"/>
  <c r="MP10" i="24"/>
  <c r="MP9" i="24"/>
  <c r="MP11" i="24" s="1"/>
  <c r="MV10" i="24"/>
  <c r="MV9" i="24"/>
  <c r="KJ8" i="24"/>
  <c r="KJ9" i="24"/>
  <c r="MJ10" i="24"/>
  <c r="MJ9" i="24"/>
  <c r="MJ11" i="24" s="1"/>
  <c r="MZ10" i="24"/>
  <c r="MZ9" i="24"/>
  <c r="MZ11" i="24" s="1"/>
  <c r="MN10" i="24"/>
  <c r="MN9" i="24"/>
  <c r="KM8" i="24"/>
  <c r="KM9" i="24"/>
  <c r="MU10" i="24"/>
  <c r="MU9" i="24"/>
  <c r="MU11" i="24" s="1"/>
  <c r="MY10" i="24"/>
  <c r="MY9" i="24"/>
  <c r="MY11" i="24" s="1"/>
  <c r="MX10" i="24"/>
  <c r="MX9" i="24"/>
  <c r="DA12" i="7"/>
  <c r="DB4" i="7"/>
  <c r="EL11" i="7"/>
  <c r="DB5" i="7"/>
  <c r="DA13" i="7"/>
  <c r="EK10" i="7"/>
  <c r="EK13" i="7"/>
  <c r="EK7" i="7"/>
  <c r="DA6" i="7"/>
  <c r="CY11" i="7"/>
  <c r="EK8" i="7"/>
  <c r="DA8" i="7"/>
  <c r="EN9" i="7"/>
  <c r="EJ6" i="7"/>
  <c r="DA9" i="7"/>
  <c r="DA10" i="7"/>
  <c r="EJ5" i="7"/>
  <c r="CY7" i="7"/>
  <c r="EJ12" i="7"/>
  <c r="EK4" i="7"/>
  <c r="K12" i="25"/>
  <c r="J13" i="25"/>
  <c r="J14" i="25" s="1"/>
  <c r="J15" i="25" s="1"/>
  <c r="J16" i="25" s="1"/>
  <c r="J17" i="25" s="1"/>
  <c r="J18" i="25" s="1"/>
  <c r="J19" i="25" s="1"/>
  <c r="J20" i="25" s="1"/>
  <c r="J21" i="25" s="1"/>
  <c r="H16" i="25" a="1"/>
  <c r="H16" i="25" s="1"/>
  <c r="I20" i="25" a="1"/>
  <c r="I20" i="25" s="1"/>
  <c r="H20" i="25" a="1"/>
  <c r="H20" i="25" s="1"/>
  <c r="I17" i="25" a="1"/>
  <c r="I17" i="25" s="1"/>
  <c r="I19" i="25" a="1"/>
  <c r="I19" i="25" s="1"/>
  <c r="I18" i="25" a="1"/>
  <c r="I18" i="25" s="1"/>
  <c r="I14" i="25" a="1"/>
  <c r="I14" i="25" s="1"/>
  <c r="H15" i="25" a="1"/>
  <c r="H15" i="25" s="1"/>
  <c r="I16" i="25" a="1"/>
  <c r="I16" i="25" s="1"/>
  <c r="H18" i="25" a="1"/>
  <c r="H18" i="25" s="1"/>
  <c r="H19" i="25" a="1"/>
  <c r="H19" i="25" s="1"/>
  <c r="H17" i="25" a="1"/>
  <c r="H17" i="25" s="1"/>
  <c r="I15" i="25" a="1"/>
  <c r="I15" i="25" s="1"/>
  <c r="H14" i="25" a="1"/>
  <c r="H14" i="25" s="1"/>
  <c r="J7" i="25"/>
  <c r="J8" i="25" s="1"/>
  <c r="J9" i="25" s="1"/>
  <c r="J10" i="25" s="1"/>
  <c r="J11" i="25" s="1"/>
  <c r="C15" i="23"/>
  <c r="D36" i="24"/>
  <c r="D30" i="24"/>
  <c r="D35" i="24"/>
  <c r="D34" i="24"/>
  <c r="D29" i="24"/>
  <c r="E15" i="23"/>
  <c r="D15" i="23"/>
  <c r="K4" i="19"/>
  <c r="K4" i="7"/>
  <c r="K5" i="7"/>
  <c r="K7" i="7"/>
  <c r="K8" i="7"/>
  <c r="K10" i="7"/>
  <c r="K11" i="7"/>
  <c r="K12" i="7"/>
  <c r="K13" i="7"/>
  <c r="K14" i="7"/>
  <c r="K15" i="7"/>
  <c r="K16" i="7"/>
  <c r="K17" i="7"/>
  <c r="K18" i="7"/>
  <c r="K19" i="7"/>
  <c r="K20" i="7"/>
  <c r="K21" i="7"/>
  <c r="K22" i="7"/>
  <c r="K23" i="7"/>
  <c r="K24" i="7"/>
  <c r="K25" i="7"/>
  <c r="K26" i="7"/>
  <c r="K27" i="7"/>
  <c r="K28" i="7"/>
  <c r="K29" i="7"/>
  <c r="K30" i="7"/>
  <c r="K31" i="7"/>
  <c r="K32" i="7"/>
  <c r="K33"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2" i="7"/>
  <c r="K63" i="7"/>
  <c r="K64" i="7"/>
  <c r="K65" i="7"/>
  <c r="K66" i="7"/>
  <c r="K67" i="7"/>
  <c r="K68" i="7"/>
  <c r="K69" i="7"/>
  <c r="K70" i="7"/>
  <c r="K71" i="7"/>
  <c r="K72" i="7"/>
  <c r="K73" i="7"/>
  <c r="K74" i="7"/>
  <c r="K75" i="7"/>
  <c r="K76" i="7"/>
  <c r="K77" i="7"/>
  <c r="K78" i="7"/>
  <c r="K79" i="7"/>
  <c r="K80" i="7"/>
  <c r="K81" i="7"/>
  <c r="K82" i="7"/>
  <c r="K83" i="7"/>
  <c r="K84" i="7"/>
  <c r="K85" i="7"/>
  <c r="K86" i="7"/>
  <c r="K87" i="7"/>
  <c r="K88" i="7"/>
  <c r="K89" i="7"/>
  <c r="K90" i="7"/>
  <c r="K91" i="7"/>
  <c r="K92" i="7"/>
  <c r="K93" i="7"/>
  <c r="K94" i="7"/>
  <c r="K95" i="7"/>
  <c r="K96" i="7"/>
  <c r="K97" i="7"/>
  <c r="K98" i="7"/>
  <c r="K99" i="7"/>
  <c r="K100" i="7"/>
  <c r="K101" i="7"/>
  <c r="K102" i="7"/>
  <c r="K103" i="7"/>
  <c r="K21" i="25" l="1"/>
  <c r="J22" i="25"/>
  <c r="K22" i="25" s="1"/>
  <c r="MX11" i="24"/>
  <c r="MN11" i="24"/>
  <c r="MV11" i="24"/>
  <c r="KM11" i="24"/>
  <c r="KJ11" i="24"/>
  <c r="KI11" i="24"/>
  <c r="N73" i="7"/>
  <c r="PH73" i="7"/>
  <c r="OV73" i="7"/>
  <c r="OJ73" i="7"/>
  <c r="NX73" i="7"/>
  <c r="NL73" i="7"/>
  <c r="MZ73" i="7"/>
  <c r="MN73" i="7"/>
  <c r="MB73" i="7"/>
  <c r="LP73" i="7"/>
  <c r="LD73" i="7"/>
  <c r="KR73" i="7"/>
  <c r="KF73" i="7"/>
  <c r="JT73" i="7"/>
  <c r="JH73" i="7"/>
  <c r="IV73" i="7"/>
  <c r="IJ73" i="7"/>
  <c r="HX73" i="7"/>
  <c r="PG73" i="7"/>
  <c r="OU73" i="7"/>
  <c r="OI73" i="7"/>
  <c r="NW73" i="7"/>
  <c r="NK73" i="7"/>
  <c r="MY73" i="7"/>
  <c r="MM73" i="7"/>
  <c r="MA73" i="7"/>
  <c r="LO73" i="7"/>
  <c r="LC73" i="7"/>
  <c r="KQ73" i="7"/>
  <c r="KE73" i="7"/>
  <c r="JS73" i="7"/>
  <c r="JG73" i="7"/>
  <c r="IU73" i="7"/>
  <c r="II73" i="7"/>
  <c r="HW73" i="7"/>
  <c r="PF73" i="7"/>
  <c r="OT73" i="7"/>
  <c r="OH73" i="7"/>
  <c r="NV73" i="7"/>
  <c r="NJ73" i="7"/>
  <c r="MX73" i="7"/>
  <c r="ML73" i="7"/>
  <c r="LZ73" i="7"/>
  <c r="LN73" i="7"/>
  <c r="LB73" i="7"/>
  <c r="KP73" i="7"/>
  <c r="KD73" i="7"/>
  <c r="JR73" i="7"/>
  <c r="JF73" i="7"/>
  <c r="IT73" i="7"/>
  <c r="IH73" i="7"/>
  <c r="HV73" i="7"/>
  <c r="PE73" i="7"/>
  <c r="OS73" i="7"/>
  <c r="OG73" i="7"/>
  <c r="NU73" i="7"/>
  <c r="NI73" i="7"/>
  <c r="MW73" i="7"/>
  <c r="MK73" i="7"/>
  <c r="LY73" i="7"/>
  <c r="LM73" i="7"/>
  <c r="LA73" i="7"/>
  <c r="KO73" i="7"/>
  <c r="KC73" i="7"/>
  <c r="JQ73" i="7"/>
  <c r="JE73" i="7"/>
  <c r="IS73" i="7"/>
  <c r="IG73" i="7"/>
  <c r="HU73" i="7"/>
  <c r="PD73" i="7"/>
  <c r="OR73" i="7"/>
  <c r="OF73" i="7"/>
  <c r="NT73" i="7"/>
  <c r="NH73" i="7"/>
  <c r="MV73" i="7"/>
  <c r="MJ73" i="7"/>
  <c r="LX73" i="7"/>
  <c r="LL73" i="7"/>
  <c r="KZ73" i="7"/>
  <c r="KN73" i="7"/>
  <c r="KB73" i="7"/>
  <c r="JP73" i="7"/>
  <c r="JD73" i="7"/>
  <c r="IR73" i="7"/>
  <c r="IF73" i="7"/>
  <c r="HT73" i="7"/>
  <c r="PC73" i="7"/>
  <c r="OQ73" i="7"/>
  <c r="OE73" i="7"/>
  <c r="NS73" i="7"/>
  <c r="NG73" i="7"/>
  <c r="MU73" i="7"/>
  <c r="MI73" i="7"/>
  <c r="LW73" i="7"/>
  <c r="LK73" i="7"/>
  <c r="KY73" i="7"/>
  <c r="KM73" i="7"/>
  <c r="KA73" i="7"/>
  <c r="JO73" i="7"/>
  <c r="JC73" i="7"/>
  <c r="IQ73" i="7"/>
  <c r="IE73" i="7"/>
  <c r="HS73" i="7"/>
  <c r="PB73" i="7"/>
  <c r="OP73" i="7"/>
  <c r="OD73" i="7"/>
  <c r="NR73" i="7"/>
  <c r="NF73" i="7"/>
  <c r="MT73" i="7"/>
  <c r="MH73" i="7"/>
  <c r="LV73" i="7"/>
  <c r="LJ73" i="7"/>
  <c r="KX73" i="7"/>
  <c r="KL73" i="7"/>
  <c r="JZ73" i="7"/>
  <c r="JN73" i="7"/>
  <c r="JB73" i="7"/>
  <c r="IP73" i="7"/>
  <c r="ID73" i="7"/>
  <c r="HR73" i="7"/>
  <c r="PA73" i="7"/>
  <c r="OO73" i="7"/>
  <c r="OC73" i="7"/>
  <c r="NQ73" i="7"/>
  <c r="NE73" i="7"/>
  <c r="MS73" i="7"/>
  <c r="MG73" i="7"/>
  <c r="LU73" i="7"/>
  <c r="LI73" i="7"/>
  <c r="KW73" i="7"/>
  <c r="KK73" i="7"/>
  <c r="JY73" i="7"/>
  <c r="JM73" i="7"/>
  <c r="JA73" i="7"/>
  <c r="IO73" i="7"/>
  <c r="IC73" i="7"/>
  <c r="HQ73" i="7"/>
  <c r="OZ73" i="7"/>
  <c r="ON73" i="7"/>
  <c r="OB73" i="7"/>
  <c r="NP73" i="7"/>
  <c r="ND73" i="7"/>
  <c r="MR73" i="7"/>
  <c r="MF73" i="7"/>
  <c r="LT73" i="7"/>
  <c r="LH73" i="7"/>
  <c r="KV73" i="7"/>
  <c r="KJ73" i="7"/>
  <c r="JX73" i="7"/>
  <c r="JL73" i="7"/>
  <c r="IZ73" i="7"/>
  <c r="IN73" i="7"/>
  <c r="IB73" i="7"/>
  <c r="HP73" i="7"/>
  <c r="OY73" i="7"/>
  <c r="OM73" i="7"/>
  <c r="OA73" i="7"/>
  <c r="NO73" i="7"/>
  <c r="NC73" i="7"/>
  <c r="MQ73" i="7"/>
  <c r="ME73" i="7"/>
  <c r="LS73" i="7"/>
  <c r="LG73" i="7"/>
  <c r="KU73" i="7"/>
  <c r="KI73" i="7"/>
  <c r="JW73" i="7"/>
  <c r="JK73" i="7"/>
  <c r="IY73" i="7"/>
  <c r="IM73" i="7"/>
  <c r="IA73" i="7"/>
  <c r="OX73" i="7"/>
  <c r="OL73" i="7"/>
  <c r="NZ73" i="7"/>
  <c r="NN73" i="7"/>
  <c r="NB73" i="7"/>
  <c r="MP73" i="7"/>
  <c r="MD73" i="7"/>
  <c r="LR73" i="7"/>
  <c r="LF73" i="7"/>
  <c r="KT73" i="7"/>
  <c r="KH73" i="7"/>
  <c r="JV73" i="7"/>
  <c r="JJ73" i="7"/>
  <c r="IX73" i="7"/>
  <c r="IL73" i="7"/>
  <c r="HZ73" i="7"/>
  <c r="JU73" i="7"/>
  <c r="OW73" i="7"/>
  <c r="JI73" i="7"/>
  <c r="OK73" i="7"/>
  <c r="IW73" i="7"/>
  <c r="NY73" i="7"/>
  <c r="IK73" i="7"/>
  <c r="NM73" i="7"/>
  <c r="HY73" i="7"/>
  <c r="NA73" i="7"/>
  <c r="MO73" i="7"/>
  <c r="MC73" i="7"/>
  <c r="LQ73" i="7"/>
  <c r="LE73" i="7"/>
  <c r="KS73" i="7"/>
  <c r="KG73" i="7"/>
  <c r="N58" i="7"/>
  <c r="PD58" i="7"/>
  <c r="OR58" i="7"/>
  <c r="OF58" i="7"/>
  <c r="NT58" i="7"/>
  <c r="NH58" i="7"/>
  <c r="MV58" i="7"/>
  <c r="MJ58" i="7"/>
  <c r="LX58" i="7"/>
  <c r="LL58" i="7"/>
  <c r="KZ58" i="7"/>
  <c r="KN58" i="7"/>
  <c r="KB58" i="7"/>
  <c r="JP58" i="7"/>
  <c r="JD58" i="7"/>
  <c r="IR58" i="7"/>
  <c r="IF58" i="7"/>
  <c r="HT58" i="7"/>
  <c r="PC58" i="7"/>
  <c r="OQ58" i="7"/>
  <c r="OE58" i="7"/>
  <c r="NS58" i="7"/>
  <c r="NG58" i="7"/>
  <c r="MU58" i="7"/>
  <c r="MI58" i="7"/>
  <c r="LW58" i="7"/>
  <c r="LK58" i="7"/>
  <c r="KY58" i="7"/>
  <c r="KM58" i="7"/>
  <c r="KA58" i="7"/>
  <c r="JO58" i="7"/>
  <c r="JC58" i="7"/>
  <c r="IQ58" i="7"/>
  <c r="IE58" i="7"/>
  <c r="HS58" i="7"/>
  <c r="PB58" i="7"/>
  <c r="OP58" i="7"/>
  <c r="OD58" i="7"/>
  <c r="NR58" i="7"/>
  <c r="NF58" i="7"/>
  <c r="MT58" i="7"/>
  <c r="MH58" i="7"/>
  <c r="LV58" i="7"/>
  <c r="LJ58" i="7"/>
  <c r="KX58" i="7"/>
  <c r="KL58" i="7"/>
  <c r="JZ58" i="7"/>
  <c r="JN58" i="7"/>
  <c r="JB58" i="7"/>
  <c r="IP58" i="7"/>
  <c r="ID58" i="7"/>
  <c r="HR58" i="7"/>
  <c r="PA58" i="7"/>
  <c r="OO58" i="7"/>
  <c r="OC58" i="7"/>
  <c r="NQ58" i="7"/>
  <c r="NE58" i="7"/>
  <c r="MS58" i="7"/>
  <c r="MG58" i="7"/>
  <c r="LU58" i="7"/>
  <c r="LI58" i="7"/>
  <c r="KW58" i="7"/>
  <c r="KK58" i="7"/>
  <c r="JY58" i="7"/>
  <c r="JM58" i="7"/>
  <c r="JA58" i="7"/>
  <c r="IO58" i="7"/>
  <c r="IC58" i="7"/>
  <c r="HQ58" i="7"/>
  <c r="OZ58" i="7"/>
  <c r="ON58" i="7"/>
  <c r="OB58" i="7"/>
  <c r="NP58" i="7"/>
  <c r="ND58" i="7"/>
  <c r="MR58" i="7"/>
  <c r="MF58" i="7"/>
  <c r="LT58" i="7"/>
  <c r="LH58" i="7"/>
  <c r="KV58" i="7"/>
  <c r="KJ58" i="7"/>
  <c r="JX58" i="7"/>
  <c r="JL58" i="7"/>
  <c r="IZ58" i="7"/>
  <c r="IN58" i="7"/>
  <c r="IB58" i="7"/>
  <c r="HP58" i="7"/>
  <c r="OY58" i="7"/>
  <c r="OM58" i="7"/>
  <c r="OA58" i="7"/>
  <c r="NO58" i="7"/>
  <c r="NC58" i="7"/>
  <c r="MQ58" i="7"/>
  <c r="ME58" i="7"/>
  <c r="LS58" i="7"/>
  <c r="LG58" i="7"/>
  <c r="KU58" i="7"/>
  <c r="KI58" i="7"/>
  <c r="JW58" i="7"/>
  <c r="JK58" i="7"/>
  <c r="IY58" i="7"/>
  <c r="IM58" i="7"/>
  <c r="IA58" i="7"/>
  <c r="OX58" i="7"/>
  <c r="OL58" i="7"/>
  <c r="NZ58" i="7"/>
  <c r="NN58" i="7"/>
  <c r="NB58" i="7"/>
  <c r="MP58" i="7"/>
  <c r="MD58" i="7"/>
  <c r="LR58" i="7"/>
  <c r="LF58" i="7"/>
  <c r="KT58" i="7"/>
  <c r="KH58" i="7"/>
  <c r="JV58" i="7"/>
  <c r="JJ58" i="7"/>
  <c r="IX58" i="7"/>
  <c r="IL58" i="7"/>
  <c r="HZ58" i="7"/>
  <c r="OW58" i="7"/>
  <c r="OK58" i="7"/>
  <c r="NY58" i="7"/>
  <c r="NM58" i="7"/>
  <c r="NA58" i="7"/>
  <c r="MO58" i="7"/>
  <c r="MC58" i="7"/>
  <c r="LQ58" i="7"/>
  <c r="LE58" i="7"/>
  <c r="KS58" i="7"/>
  <c r="KG58" i="7"/>
  <c r="JU58" i="7"/>
  <c r="JI58" i="7"/>
  <c r="IW58" i="7"/>
  <c r="IK58" i="7"/>
  <c r="HY58" i="7"/>
  <c r="PH58" i="7"/>
  <c r="OV58" i="7"/>
  <c r="OJ58" i="7"/>
  <c r="NX58" i="7"/>
  <c r="NL58" i="7"/>
  <c r="MZ58" i="7"/>
  <c r="MN58" i="7"/>
  <c r="MB58" i="7"/>
  <c r="LP58" i="7"/>
  <c r="LD58" i="7"/>
  <c r="KR58" i="7"/>
  <c r="KF58" i="7"/>
  <c r="JT58" i="7"/>
  <c r="JH58" i="7"/>
  <c r="IV58" i="7"/>
  <c r="IJ58" i="7"/>
  <c r="HX58" i="7"/>
  <c r="PG58" i="7"/>
  <c r="OU58" i="7"/>
  <c r="OI58" i="7"/>
  <c r="NW58" i="7"/>
  <c r="NK58" i="7"/>
  <c r="MY58" i="7"/>
  <c r="MM58" i="7"/>
  <c r="MA58" i="7"/>
  <c r="LO58" i="7"/>
  <c r="LC58" i="7"/>
  <c r="KQ58" i="7"/>
  <c r="KE58" i="7"/>
  <c r="JS58" i="7"/>
  <c r="JG58" i="7"/>
  <c r="IU58" i="7"/>
  <c r="II58" i="7"/>
  <c r="HW58" i="7"/>
  <c r="PF58" i="7"/>
  <c r="OT58" i="7"/>
  <c r="OH58" i="7"/>
  <c r="NV58" i="7"/>
  <c r="NJ58" i="7"/>
  <c r="MX58" i="7"/>
  <c r="ML58" i="7"/>
  <c r="LZ58" i="7"/>
  <c r="LN58" i="7"/>
  <c r="LB58" i="7"/>
  <c r="KP58" i="7"/>
  <c r="KD58" i="7"/>
  <c r="JR58" i="7"/>
  <c r="JF58" i="7"/>
  <c r="IT58" i="7"/>
  <c r="IH58" i="7"/>
  <c r="HV58" i="7"/>
  <c r="LM58" i="7"/>
  <c r="LA58" i="7"/>
  <c r="KO58" i="7"/>
  <c r="KC58" i="7"/>
  <c r="PE58" i="7"/>
  <c r="JQ58" i="7"/>
  <c r="OS58" i="7"/>
  <c r="JE58" i="7"/>
  <c r="OG58" i="7"/>
  <c r="IS58" i="7"/>
  <c r="NU58" i="7"/>
  <c r="IG58" i="7"/>
  <c r="NI58" i="7"/>
  <c r="HU58" i="7"/>
  <c r="MW58" i="7"/>
  <c r="MK58" i="7"/>
  <c r="LY58" i="7"/>
  <c r="N93" i="7"/>
  <c r="OX93" i="7"/>
  <c r="OL93" i="7"/>
  <c r="NZ93" i="7"/>
  <c r="NN93" i="7"/>
  <c r="NB93" i="7"/>
  <c r="MP93" i="7"/>
  <c r="MD93" i="7"/>
  <c r="LR93" i="7"/>
  <c r="OW93" i="7"/>
  <c r="OK93" i="7"/>
  <c r="NY93" i="7"/>
  <c r="NM93" i="7"/>
  <c r="NA93" i="7"/>
  <c r="MO93" i="7"/>
  <c r="MC93" i="7"/>
  <c r="LQ93" i="7"/>
  <c r="LE93" i="7"/>
  <c r="KS93" i="7"/>
  <c r="KG93" i="7"/>
  <c r="JU93" i="7"/>
  <c r="PH93" i="7"/>
  <c r="OV93" i="7"/>
  <c r="OJ93" i="7"/>
  <c r="NX93" i="7"/>
  <c r="NL93" i="7"/>
  <c r="MZ93" i="7"/>
  <c r="MN93" i="7"/>
  <c r="MB93" i="7"/>
  <c r="LP93" i="7"/>
  <c r="PG93" i="7"/>
  <c r="OU93" i="7"/>
  <c r="OI93" i="7"/>
  <c r="NW93" i="7"/>
  <c r="NK93" i="7"/>
  <c r="MY93" i="7"/>
  <c r="MM93" i="7"/>
  <c r="MA93" i="7"/>
  <c r="LO93" i="7"/>
  <c r="LC93" i="7"/>
  <c r="PF93" i="7"/>
  <c r="OT93" i="7"/>
  <c r="OH93" i="7"/>
  <c r="NV93" i="7"/>
  <c r="NJ93" i="7"/>
  <c r="MX93" i="7"/>
  <c r="ML93" i="7"/>
  <c r="LZ93" i="7"/>
  <c r="LN93" i="7"/>
  <c r="LB93" i="7"/>
  <c r="KP93" i="7"/>
  <c r="PE93" i="7"/>
  <c r="OS93" i="7"/>
  <c r="OG93" i="7"/>
  <c r="NU93" i="7"/>
  <c r="NI93" i="7"/>
  <c r="MW93" i="7"/>
  <c r="MK93" i="7"/>
  <c r="LY93" i="7"/>
  <c r="LM93" i="7"/>
  <c r="PD93" i="7"/>
  <c r="OR93" i="7"/>
  <c r="OF93" i="7"/>
  <c r="NT93" i="7"/>
  <c r="NH93" i="7"/>
  <c r="MV93" i="7"/>
  <c r="MJ93" i="7"/>
  <c r="LX93" i="7"/>
  <c r="LL93" i="7"/>
  <c r="KZ93" i="7"/>
  <c r="KN93" i="7"/>
  <c r="KB93" i="7"/>
  <c r="PC93" i="7"/>
  <c r="OQ93" i="7"/>
  <c r="OE93" i="7"/>
  <c r="NS93" i="7"/>
  <c r="NG93" i="7"/>
  <c r="MU93" i="7"/>
  <c r="MI93" i="7"/>
  <c r="LW93" i="7"/>
  <c r="LK93" i="7"/>
  <c r="PB93" i="7"/>
  <c r="OP93" i="7"/>
  <c r="OD93" i="7"/>
  <c r="NR93" i="7"/>
  <c r="NF93" i="7"/>
  <c r="MT93" i="7"/>
  <c r="MH93" i="7"/>
  <c r="LV93" i="7"/>
  <c r="LJ93" i="7"/>
  <c r="KX93" i="7"/>
  <c r="KL93" i="7"/>
  <c r="JZ93" i="7"/>
  <c r="PA93" i="7"/>
  <c r="OO93" i="7"/>
  <c r="OC93" i="7"/>
  <c r="NQ93" i="7"/>
  <c r="NE93" i="7"/>
  <c r="MS93" i="7"/>
  <c r="MG93" i="7"/>
  <c r="LU93" i="7"/>
  <c r="LI93" i="7"/>
  <c r="OZ93" i="7"/>
  <c r="ON93" i="7"/>
  <c r="OB93" i="7"/>
  <c r="NP93" i="7"/>
  <c r="ND93" i="7"/>
  <c r="MR93" i="7"/>
  <c r="MF93" i="7"/>
  <c r="LT93" i="7"/>
  <c r="LH93" i="7"/>
  <c r="KV93" i="7"/>
  <c r="KJ93" i="7"/>
  <c r="JX93" i="7"/>
  <c r="OA93" i="7"/>
  <c r="KU93" i="7"/>
  <c r="KC93" i="7"/>
  <c r="JM93" i="7"/>
  <c r="JA93" i="7"/>
  <c r="IO93" i="7"/>
  <c r="IC93" i="7"/>
  <c r="HQ93" i="7"/>
  <c r="NO93" i="7"/>
  <c r="KT93" i="7"/>
  <c r="KA93" i="7"/>
  <c r="JL93" i="7"/>
  <c r="IZ93" i="7"/>
  <c r="IN93" i="7"/>
  <c r="IB93" i="7"/>
  <c r="HP93" i="7"/>
  <c r="NC93" i="7"/>
  <c r="KR93" i="7"/>
  <c r="JY93" i="7"/>
  <c r="JK93" i="7"/>
  <c r="IY93" i="7"/>
  <c r="IM93" i="7"/>
  <c r="IA93" i="7"/>
  <c r="MQ93" i="7"/>
  <c r="KQ93" i="7"/>
  <c r="JW93" i="7"/>
  <c r="JJ93" i="7"/>
  <c r="IX93" i="7"/>
  <c r="IL93" i="7"/>
  <c r="HZ93" i="7"/>
  <c r="ME93" i="7"/>
  <c r="KO93" i="7"/>
  <c r="JV93" i="7"/>
  <c r="JI93" i="7"/>
  <c r="IW93" i="7"/>
  <c r="IK93" i="7"/>
  <c r="HY93" i="7"/>
  <c r="LS93" i="7"/>
  <c r="KM93" i="7"/>
  <c r="JT93" i="7"/>
  <c r="JH93" i="7"/>
  <c r="IV93" i="7"/>
  <c r="IJ93" i="7"/>
  <c r="HX93" i="7"/>
  <c r="LG93" i="7"/>
  <c r="KK93" i="7"/>
  <c r="JS93" i="7"/>
  <c r="JG93" i="7"/>
  <c r="IU93" i="7"/>
  <c r="II93" i="7"/>
  <c r="HW93" i="7"/>
  <c r="LF93" i="7"/>
  <c r="KI93" i="7"/>
  <c r="JR93" i="7"/>
  <c r="JF93" i="7"/>
  <c r="IT93" i="7"/>
  <c r="IH93" i="7"/>
  <c r="HV93" i="7"/>
  <c r="LD93" i="7"/>
  <c r="KH93" i="7"/>
  <c r="JQ93" i="7"/>
  <c r="JE93" i="7"/>
  <c r="IS93" i="7"/>
  <c r="IG93" i="7"/>
  <c r="HU93" i="7"/>
  <c r="LA93" i="7"/>
  <c r="KF93" i="7"/>
  <c r="JP93" i="7"/>
  <c r="JD93" i="7"/>
  <c r="IR93" i="7"/>
  <c r="IF93" i="7"/>
  <c r="HT93" i="7"/>
  <c r="OY93" i="7"/>
  <c r="KY93" i="7"/>
  <c r="KE93" i="7"/>
  <c r="JO93" i="7"/>
  <c r="JC93" i="7"/>
  <c r="IQ93" i="7"/>
  <c r="IE93" i="7"/>
  <c r="HS93" i="7"/>
  <c r="JN93" i="7"/>
  <c r="JB93" i="7"/>
  <c r="IP93" i="7"/>
  <c r="ID93" i="7"/>
  <c r="HR93" i="7"/>
  <c r="OM93" i="7"/>
  <c r="KW93" i="7"/>
  <c r="KD93" i="7"/>
  <c r="N21" i="7"/>
  <c r="PH21" i="7"/>
  <c r="OV21" i="7"/>
  <c r="OJ21" i="7"/>
  <c r="NX21" i="7"/>
  <c r="NL21" i="7"/>
  <c r="MZ21" i="7"/>
  <c r="MN21" i="7"/>
  <c r="MB21" i="7"/>
  <c r="LP21" i="7"/>
  <c r="LD21" i="7"/>
  <c r="KR21" i="7"/>
  <c r="KF21" i="7"/>
  <c r="JT21" i="7"/>
  <c r="JH21" i="7"/>
  <c r="IV21" i="7"/>
  <c r="IJ21" i="7"/>
  <c r="HX21" i="7"/>
  <c r="PG21" i="7"/>
  <c r="OU21" i="7"/>
  <c r="OI21" i="7"/>
  <c r="NW21" i="7"/>
  <c r="NK21" i="7"/>
  <c r="MY21" i="7"/>
  <c r="MM21" i="7"/>
  <c r="MA21" i="7"/>
  <c r="LO21" i="7"/>
  <c r="LC21" i="7"/>
  <c r="KQ21" i="7"/>
  <c r="KE21" i="7"/>
  <c r="JS21" i="7"/>
  <c r="JG21" i="7"/>
  <c r="IU21" i="7"/>
  <c r="II21" i="7"/>
  <c r="HW21" i="7"/>
  <c r="PF21" i="7"/>
  <c r="OT21" i="7"/>
  <c r="OH21" i="7"/>
  <c r="NV21" i="7"/>
  <c r="NJ21" i="7"/>
  <c r="MX21" i="7"/>
  <c r="ML21" i="7"/>
  <c r="LZ21" i="7"/>
  <c r="LN21" i="7"/>
  <c r="LB21" i="7"/>
  <c r="KP21" i="7"/>
  <c r="KD21" i="7"/>
  <c r="JR21" i="7"/>
  <c r="JF21" i="7"/>
  <c r="IT21" i="7"/>
  <c r="IH21" i="7"/>
  <c r="HV21" i="7"/>
  <c r="PE21" i="7"/>
  <c r="OS21" i="7"/>
  <c r="OG21" i="7"/>
  <c r="NU21" i="7"/>
  <c r="NI21" i="7"/>
  <c r="MW21" i="7"/>
  <c r="MK21" i="7"/>
  <c r="LY21" i="7"/>
  <c r="LM21" i="7"/>
  <c r="LA21" i="7"/>
  <c r="KO21" i="7"/>
  <c r="KC21" i="7"/>
  <c r="JQ21" i="7"/>
  <c r="JE21" i="7"/>
  <c r="IS21" i="7"/>
  <c r="IG21" i="7"/>
  <c r="HU21" i="7"/>
  <c r="PD21" i="7"/>
  <c r="OR21" i="7"/>
  <c r="OF21" i="7"/>
  <c r="NT21" i="7"/>
  <c r="NH21" i="7"/>
  <c r="MV21" i="7"/>
  <c r="MJ21" i="7"/>
  <c r="LX21" i="7"/>
  <c r="LL21" i="7"/>
  <c r="KZ21" i="7"/>
  <c r="KN21" i="7"/>
  <c r="KB21" i="7"/>
  <c r="JP21" i="7"/>
  <c r="JD21" i="7"/>
  <c r="IR21" i="7"/>
  <c r="IF21" i="7"/>
  <c r="HT21" i="7"/>
  <c r="PC21" i="7"/>
  <c r="OQ21" i="7"/>
  <c r="OE21" i="7"/>
  <c r="NS21" i="7"/>
  <c r="NG21" i="7"/>
  <c r="MU21" i="7"/>
  <c r="MI21" i="7"/>
  <c r="LW21" i="7"/>
  <c r="LK21" i="7"/>
  <c r="KY21" i="7"/>
  <c r="KM21" i="7"/>
  <c r="KA21" i="7"/>
  <c r="JO21" i="7"/>
  <c r="JC21" i="7"/>
  <c r="IQ21" i="7"/>
  <c r="IE21" i="7"/>
  <c r="HS21" i="7"/>
  <c r="PB21" i="7"/>
  <c r="OP21" i="7"/>
  <c r="OD21" i="7"/>
  <c r="NR21" i="7"/>
  <c r="NF21" i="7"/>
  <c r="MT21" i="7"/>
  <c r="MH21" i="7"/>
  <c r="LV21" i="7"/>
  <c r="LJ21" i="7"/>
  <c r="KX21" i="7"/>
  <c r="KL21" i="7"/>
  <c r="JZ21" i="7"/>
  <c r="JN21" i="7"/>
  <c r="JB21" i="7"/>
  <c r="IP21" i="7"/>
  <c r="ID21" i="7"/>
  <c r="HR21" i="7"/>
  <c r="PA21" i="7"/>
  <c r="OO21" i="7"/>
  <c r="OC21" i="7"/>
  <c r="NQ21" i="7"/>
  <c r="NE21" i="7"/>
  <c r="MS21" i="7"/>
  <c r="MG21" i="7"/>
  <c r="LU21" i="7"/>
  <c r="LI21" i="7"/>
  <c r="KW21" i="7"/>
  <c r="KK21" i="7"/>
  <c r="JY21" i="7"/>
  <c r="JM21" i="7"/>
  <c r="JA21" i="7"/>
  <c r="IO21" i="7"/>
  <c r="IC21" i="7"/>
  <c r="HQ21" i="7"/>
  <c r="OZ21" i="7"/>
  <c r="ON21" i="7"/>
  <c r="OB21" i="7"/>
  <c r="NP21" i="7"/>
  <c r="ND21" i="7"/>
  <c r="MR21" i="7"/>
  <c r="MF21" i="7"/>
  <c r="LT21" i="7"/>
  <c r="LH21" i="7"/>
  <c r="KV21" i="7"/>
  <c r="KJ21" i="7"/>
  <c r="JX21" i="7"/>
  <c r="JL21" i="7"/>
  <c r="IZ21" i="7"/>
  <c r="IN21" i="7"/>
  <c r="IB21" i="7"/>
  <c r="HP21" i="7"/>
  <c r="OY21" i="7"/>
  <c r="OM21" i="7"/>
  <c r="OA21" i="7"/>
  <c r="NO21" i="7"/>
  <c r="NC21" i="7"/>
  <c r="MQ21" i="7"/>
  <c r="ME21" i="7"/>
  <c r="LS21" i="7"/>
  <c r="LG21" i="7"/>
  <c r="KU21" i="7"/>
  <c r="KI21" i="7"/>
  <c r="JW21" i="7"/>
  <c r="JK21" i="7"/>
  <c r="IY21" i="7"/>
  <c r="IM21" i="7"/>
  <c r="IA21" i="7"/>
  <c r="OX21" i="7"/>
  <c r="OL21" i="7"/>
  <c r="NZ21" i="7"/>
  <c r="NN21" i="7"/>
  <c r="NB21" i="7"/>
  <c r="MP21" i="7"/>
  <c r="MD21" i="7"/>
  <c r="LR21" i="7"/>
  <c r="LF21" i="7"/>
  <c r="KT21" i="7"/>
  <c r="KH21" i="7"/>
  <c r="JV21" i="7"/>
  <c r="JJ21" i="7"/>
  <c r="IX21" i="7"/>
  <c r="IL21" i="7"/>
  <c r="HZ21" i="7"/>
  <c r="LE21" i="7"/>
  <c r="KS21" i="7"/>
  <c r="LQ21" i="7"/>
  <c r="KG21" i="7"/>
  <c r="JU21" i="7"/>
  <c r="OW21" i="7"/>
  <c r="JI21" i="7"/>
  <c r="OK21" i="7"/>
  <c r="IW21" i="7"/>
  <c r="NY21" i="7"/>
  <c r="IK21" i="7"/>
  <c r="NM21" i="7"/>
  <c r="HY21" i="7"/>
  <c r="NA21" i="7"/>
  <c r="MO21" i="7"/>
  <c r="MC21" i="7"/>
  <c r="N97" i="7"/>
  <c r="OY97" i="7"/>
  <c r="OM97" i="7"/>
  <c r="OA97" i="7"/>
  <c r="NO97" i="7"/>
  <c r="NC97" i="7"/>
  <c r="MQ97" i="7"/>
  <c r="ME97" i="7"/>
  <c r="LS97" i="7"/>
  <c r="LG97" i="7"/>
  <c r="KU97" i="7"/>
  <c r="KI97" i="7"/>
  <c r="JW97" i="7"/>
  <c r="JK97" i="7"/>
  <c r="IY97" i="7"/>
  <c r="IM97" i="7"/>
  <c r="IA97" i="7"/>
  <c r="OX97" i="7"/>
  <c r="OL97" i="7"/>
  <c r="NZ97" i="7"/>
  <c r="NN97" i="7"/>
  <c r="NB97" i="7"/>
  <c r="MP97" i="7"/>
  <c r="MD97" i="7"/>
  <c r="LR97" i="7"/>
  <c r="LF97" i="7"/>
  <c r="KT97" i="7"/>
  <c r="KH97" i="7"/>
  <c r="JV97" i="7"/>
  <c r="JJ97" i="7"/>
  <c r="IX97" i="7"/>
  <c r="IL97" i="7"/>
  <c r="HZ97" i="7"/>
  <c r="OW97" i="7"/>
  <c r="OK97" i="7"/>
  <c r="NY97" i="7"/>
  <c r="NM97" i="7"/>
  <c r="NA97" i="7"/>
  <c r="MO97" i="7"/>
  <c r="MC97" i="7"/>
  <c r="LQ97" i="7"/>
  <c r="LE97" i="7"/>
  <c r="KS97" i="7"/>
  <c r="KG97" i="7"/>
  <c r="JU97" i="7"/>
  <c r="JI97" i="7"/>
  <c r="IW97" i="7"/>
  <c r="IK97" i="7"/>
  <c r="HY97" i="7"/>
  <c r="PH97" i="7"/>
  <c r="OV97" i="7"/>
  <c r="OJ97" i="7"/>
  <c r="NX97" i="7"/>
  <c r="NL97" i="7"/>
  <c r="MZ97" i="7"/>
  <c r="MN97" i="7"/>
  <c r="MB97" i="7"/>
  <c r="LP97" i="7"/>
  <c r="LD97" i="7"/>
  <c r="KR97" i="7"/>
  <c r="KF97" i="7"/>
  <c r="JT97" i="7"/>
  <c r="JH97" i="7"/>
  <c r="IV97" i="7"/>
  <c r="IJ97" i="7"/>
  <c r="HX97" i="7"/>
  <c r="PG97" i="7"/>
  <c r="OU97" i="7"/>
  <c r="OI97" i="7"/>
  <c r="NW97" i="7"/>
  <c r="NK97" i="7"/>
  <c r="MY97" i="7"/>
  <c r="MM97" i="7"/>
  <c r="MA97" i="7"/>
  <c r="LO97" i="7"/>
  <c r="LC97" i="7"/>
  <c r="KQ97" i="7"/>
  <c r="KE97" i="7"/>
  <c r="JS97" i="7"/>
  <c r="JG97" i="7"/>
  <c r="IU97" i="7"/>
  <c r="II97" i="7"/>
  <c r="HW97" i="7"/>
  <c r="PF97" i="7"/>
  <c r="OT97" i="7"/>
  <c r="OH97" i="7"/>
  <c r="NV97" i="7"/>
  <c r="NJ97" i="7"/>
  <c r="MX97" i="7"/>
  <c r="ML97" i="7"/>
  <c r="LZ97" i="7"/>
  <c r="LN97" i="7"/>
  <c r="LB97" i="7"/>
  <c r="KP97" i="7"/>
  <c r="KD97" i="7"/>
  <c r="JR97" i="7"/>
  <c r="JF97" i="7"/>
  <c r="IT97" i="7"/>
  <c r="IH97" i="7"/>
  <c r="HV97" i="7"/>
  <c r="PE97" i="7"/>
  <c r="OS97" i="7"/>
  <c r="OG97" i="7"/>
  <c r="NU97" i="7"/>
  <c r="NI97" i="7"/>
  <c r="MW97" i="7"/>
  <c r="MK97" i="7"/>
  <c r="LY97" i="7"/>
  <c r="LM97" i="7"/>
  <c r="LA97" i="7"/>
  <c r="KO97" i="7"/>
  <c r="KC97" i="7"/>
  <c r="JQ97" i="7"/>
  <c r="JE97" i="7"/>
  <c r="IS97" i="7"/>
  <c r="IG97" i="7"/>
  <c r="HU97" i="7"/>
  <c r="PD97" i="7"/>
  <c r="OR97" i="7"/>
  <c r="OF97" i="7"/>
  <c r="NT97" i="7"/>
  <c r="NH97" i="7"/>
  <c r="MV97" i="7"/>
  <c r="MJ97" i="7"/>
  <c r="LX97" i="7"/>
  <c r="LL97" i="7"/>
  <c r="KZ97" i="7"/>
  <c r="KN97" i="7"/>
  <c r="KB97" i="7"/>
  <c r="JP97" i="7"/>
  <c r="JD97" i="7"/>
  <c r="IR97" i="7"/>
  <c r="IF97" i="7"/>
  <c r="HT97" i="7"/>
  <c r="PC97" i="7"/>
  <c r="OQ97" i="7"/>
  <c r="OE97" i="7"/>
  <c r="NS97" i="7"/>
  <c r="NG97" i="7"/>
  <c r="MU97" i="7"/>
  <c r="MI97" i="7"/>
  <c r="LW97" i="7"/>
  <c r="LK97" i="7"/>
  <c r="KY97" i="7"/>
  <c r="KM97" i="7"/>
  <c r="KA97" i="7"/>
  <c r="JO97" i="7"/>
  <c r="JC97" i="7"/>
  <c r="IQ97" i="7"/>
  <c r="IE97" i="7"/>
  <c r="HS97" i="7"/>
  <c r="PB97" i="7"/>
  <c r="OP97" i="7"/>
  <c r="OD97" i="7"/>
  <c r="NR97" i="7"/>
  <c r="NF97" i="7"/>
  <c r="MT97" i="7"/>
  <c r="MH97" i="7"/>
  <c r="LV97" i="7"/>
  <c r="LJ97" i="7"/>
  <c r="KX97" i="7"/>
  <c r="KL97" i="7"/>
  <c r="JZ97" i="7"/>
  <c r="JN97" i="7"/>
  <c r="JB97" i="7"/>
  <c r="IP97" i="7"/>
  <c r="ID97" i="7"/>
  <c r="HR97" i="7"/>
  <c r="PA97" i="7"/>
  <c r="OO97" i="7"/>
  <c r="OC97" i="7"/>
  <c r="NQ97" i="7"/>
  <c r="NE97" i="7"/>
  <c r="MS97" i="7"/>
  <c r="MG97" i="7"/>
  <c r="LU97" i="7"/>
  <c r="LI97" i="7"/>
  <c r="KW97" i="7"/>
  <c r="KK97" i="7"/>
  <c r="JY97" i="7"/>
  <c r="JM97" i="7"/>
  <c r="JA97" i="7"/>
  <c r="IO97" i="7"/>
  <c r="IC97" i="7"/>
  <c r="HQ97" i="7"/>
  <c r="KV97" i="7"/>
  <c r="KJ97" i="7"/>
  <c r="JX97" i="7"/>
  <c r="OZ97" i="7"/>
  <c r="JL97" i="7"/>
  <c r="ON97" i="7"/>
  <c r="IZ97" i="7"/>
  <c r="OB97" i="7"/>
  <c r="IN97" i="7"/>
  <c r="NP97" i="7"/>
  <c r="IB97" i="7"/>
  <c r="ND97" i="7"/>
  <c r="HP97" i="7"/>
  <c r="MR97" i="7"/>
  <c r="MF97" i="7"/>
  <c r="LT97" i="7"/>
  <c r="LH97" i="7"/>
  <c r="N33" i="7"/>
  <c r="PF33" i="7"/>
  <c r="OT33" i="7"/>
  <c r="OH33" i="7"/>
  <c r="NV33" i="7"/>
  <c r="NJ33" i="7"/>
  <c r="MX33" i="7"/>
  <c r="ML33" i="7"/>
  <c r="LZ33" i="7"/>
  <c r="LN33" i="7"/>
  <c r="LB33" i="7"/>
  <c r="KP33" i="7"/>
  <c r="KD33" i="7"/>
  <c r="JR33" i="7"/>
  <c r="JF33" i="7"/>
  <c r="IT33" i="7"/>
  <c r="IH33" i="7"/>
  <c r="HV33" i="7"/>
  <c r="PE33" i="7"/>
  <c r="OS33" i="7"/>
  <c r="OG33" i="7"/>
  <c r="NU33" i="7"/>
  <c r="NI33" i="7"/>
  <c r="MW33" i="7"/>
  <c r="MK33" i="7"/>
  <c r="LY33" i="7"/>
  <c r="LM33" i="7"/>
  <c r="LA33" i="7"/>
  <c r="KO33" i="7"/>
  <c r="KC33" i="7"/>
  <c r="JQ33" i="7"/>
  <c r="JE33" i="7"/>
  <c r="IS33" i="7"/>
  <c r="IG33" i="7"/>
  <c r="HU33" i="7"/>
  <c r="PD33" i="7"/>
  <c r="OR33" i="7"/>
  <c r="OF33" i="7"/>
  <c r="NT33" i="7"/>
  <c r="NH33" i="7"/>
  <c r="MV33" i="7"/>
  <c r="MJ33" i="7"/>
  <c r="LX33" i="7"/>
  <c r="LL33" i="7"/>
  <c r="KZ33" i="7"/>
  <c r="KN33" i="7"/>
  <c r="KB33" i="7"/>
  <c r="JP33" i="7"/>
  <c r="JD33" i="7"/>
  <c r="IR33" i="7"/>
  <c r="IF33" i="7"/>
  <c r="HT33" i="7"/>
  <c r="PC33" i="7"/>
  <c r="OQ33" i="7"/>
  <c r="OE33" i="7"/>
  <c r="NS33" i="7"/>
  <c r="NG33" i="7"/>
  <c r="MU33" i="7"/>
  <c r="MI33" i="7"/>
  <c r="LW33" i="7"/>
  <c r="LK33" i="7"/>
  <c r="KY33" i="7"/>
  <c r="KM33" i="7"/>
  <c r="KA33" i="7"/>
  <c r="JO33" i="7"/>
  <c r="JC33" i="7"/>
  <c r="IQ33" i="7"/>
  <c r="IE33" i="7"/>
  <c r="HS33" i="7"/>
  <c r="PB33" i="7"/>
  <c r="OP33" i="7"/>
  <c r="OD33" i="7"/>
  <c r="NR33" i="7"/>
  <c r="NF33" i="7"/>
  <c r="MT33" i="7"/>
  <c r="MH33" i="7"/>
  <c r="LV33" i="7"/>
  <c r="LJ33" i="7"/>
  <c r="KX33" i="7"/>
  <c r="KL33" i="7"/>
  <c r="JZ33" i="7"/>
  <c r="JN33" i="7"/>
  <c r="JB33" i="7"/>
  <c r="IP33" i="7"/>
  <c r="ID33" i="7"/>
  <c r="HR33" i="7"/>
  <c r="PA33" i="7"/>
  <c r="OO33" i="7"/>
  <c r="OC33" i="7"/>
  <c r="NQ33" i="7"/>
  <c r="NE33" i="7"/>
  <c r="MS33" i="7"/>
  <c r="MG33" i="7"/>
  <c r="LU33" i="7"/>
  <c r="LI33" i="7"/>
  <c r="KW33" i="7"/>
  <c r="KK33" i="7"/>
  <c r="JY33" i="7"/>
  <c r="JM33" i="7"/>
  <c r="JA33" i="7"/>
  <c r="IO33" i="7"/>
  <c r="IC33" i="7"/>
  <c r="HQ33" i="7"/>
  <c r="OZ33" i="7"/>
  <c r="ON33" i="7"/>
  <c r="OB33" i="7"/>
  <c r="NP33" i="7"/>
  <c r="ND33" i="7"/>
  <c r="MR33" i="7"/>
  <c r="MF33" i="7"/>
  <c r="LT33" i="7"/>
  <c r="LH33" i="7"/>
  <c r="KV33" i="7"/>
  <c r="KJ33" i="7"/>
  <c r="JX33" i="7"/>
  <c r="JL33" i="7"/>
  <c r="IZ33" i="7"/>
  <c r="IN33" i="7"/>
  <c r="IB33" i="7"/>
  <c r="HP33" i="7"/>
  <c r="OY33" i="7"/>
  <c r="OM33" i="7"/>
  <c r="OA33" i="7"/>
  <c r="NO33" i="7"/>
  <c r="NC33" i="7"/>
  <c r="MQ33" i="7"/>
  <c r="ME33" i="7"/>
  <c r="LS33" i="7"/>
  <c r="LG33" i="7"/>
  <c r="KU33" i="7"/>
  <c r="KI33" i="7"/>
  <c r="JW33" i="7"/>
  <c r="JK33" i="7"/>
  <c r="IY33" i="7"/>
  <c r="IM33" i="7"/>
  <c r="IA33" i="7"/>
  <c r="OX33" i="7"/>
  <c r="OL33" i="7"/>
  <c r="NZ33" i="7"/>
  <c r="NN33" i="7"/>
  <c r="NB33" i="7"/>
  <c r="MP33" i="7"/>
  <c r="MD33" i="7"/>
  <c r="LR33" i="7"/>
  <c r="LF33" i="7"/>
  <c r="KT33" i="7"/>
  <c r="KH33" i="7"/>
  <c r="JV33" i="7"/>
  <c r="JJ33" i="7"/>
  <c r="IX33" i="7"/>
  <c r="IL33" i="7"/>
  <c r="HZ33" i="7"/>
  <c r="OW33" i="7"/>
  <c r="OK33" i="7"/>
  <c r="NY33" i="7"/>
  <c r="NM33" i="7"/>
  <c r="NA33" i="7"/>
  <c r="MO33" i="7"/>
  <c r="MC33" i="7"/>
  <c r="LQ33" i="7"/>
  <c r="LE33" i="7"/>
  <c r="KS33" i="7"/>
  <c r="KG33" i="7"/>
  <c r="JU33" i="7"/>
  <c r="JI33" i="7"/>
  <c r="IW33" i="7"/>
  <c r="IK33" i="7"/>
  <c r="HY33" i="7"/>
  <c r="PH33" i="7"/>
  <c r="OV33" i="7"/>
  <c r="OJ33" i="7"/>
  <c r="NX33" i="7"/>
  <c r="NL33" i="7"/>
  <c r="MZ33" i="7"/>
  <c r="MN33" i="7"/>
  <c r="MB33" i="7"/>
  <c r="LP33" i="7"/>
  <c r="LD33" i="7"/>
  <c r="KR33" i="7"/>
  <c r="KF33" i="7"/>
  <c r="JT33" i="7"/>
  <c r="JH33" i="7"/>
  <c r="IV33" i="7"/>
  <c r="IJ33" i="7"/>
  <c r="HX33" i="7"/>
  <c r="LC33" i="7"/>
  <c r="KQ33" i="7"/>
  <c r="KE33" i="7"/>
  <c r="PG33" i="7"/>
  <c r="JS33" i="7"/>
  <c r="OU33" i="7"/>
  <c r="JG33" i="7"/>
  <c r="OI33" i="7"/>
  <c r="IU33" i="7"/>
  <c r="NW33" i="7"/>
  <c r="II33" i="7"/>
  <c r="NK33" i="7"/>
  <c r="HW33" i="7"/>
  <c r="MY33" i="7"/>
  <c r="MM33" i="7"/>
  <c r="LO33" i="7"/>
  <c r="MA33" i="7"/>
  <c r="N103" i="7"/>
  <c r="PB103" i="7"/>
  <c r="OP103" i="7"/>
  <c r="OD103" i="7"/>
  <c r="NR103" i="7"/>
  <c r="NF103" i="7"/>
  <c r="MT103" i="7"/>
  <c r="MH103" i="7"/>
  <c r="LV103" i="7"/>
  <c r="LJ103" i="7"/>
  <c r="KX103" i="7"/>
  <c r="KL103" i="7"/>
  <c r="JZ103" i="7"/>
  <c r="JN103" i="7"/>
  <c r="JB103" i="7"/>
  <c r="IP103" i="7"/>
  <c r="ID103" i="7"/>
  <c r="HR103" i="7"/>
  <c r="PA103" i="7"/>
  <c r="OO103" i="7"/>
  <c r="OC103" i="7"/>
  <c r="NQ103" i="7"/>
  <c r="NE103" i="7"/>
  <c r="MS103" i="7"/>
  <c r="MG103" i="7"/>
  <c r="LU103" i="7"/>
  <c r="LI103" i="7"/>
  <c r="KW103" i="7"/>
  <c r="KK103" i="7"/>
  <c r="JY103" i="7"/>
  <c r="JM103" i="7"/>
  <c r="JA103" i="7"/>
  <c r="IO103" i="7"/>
  <c r="IC103" i="7"/>
  <c r="HQ103" i="7"/>
  <c r="OZ103" i="7"/>
  <c r="ON103" i="7"/>
  <c r="OB103" i="7"/>
  <c r="NP103" i="7"/>
  <c r="ND103" i="7"/>
  <c r="MR103" i="7"/>
  <c r="MF103" i="7"/>
  <c r="LT103" i="7"/>
  <c r="LH103" i="7"/>
  <c r="KV103" i="7"/>
  <c r="KJ103" i="7"/>
  <c r="JX103" i="7"/>
  <c r="JL103" i="7"/>
  <c r="IZ103" i="7"/>
  <c r="IN103" i="7"/>
  <c r="IB103" i="7"/>
  <c r="HP103" i="7"/>
  <c r="OY103" i="7"/>
  <c r="OM103" i="7"/>
  <c r="OA103" i="7"/>
  <c r="NO103" i="7"/>
  <c r="NC103" i="7"/>
  <c r="MQ103" i="7"/>
  <c r="ME103" i="7"/>
  <c r="LS103" i="7"/>
  <c r="LG103" i="7"/>
  <c r="KU103" i="7"/>
  <c r="KI103" i="7"/>
  <c r="JW103" i="7"/>
  <c r="JK103" i="7"/>
  <c r="IY103" i="7"/>
  <c r="IM103" i="7"/>
  <c r="IA103" i="7"/>
  <c r="OX103" i="7"/>
  <c r="OL103" i="7"/>
  <c r="NZ103" i="7"/>
  <c r="NN103" i="7"/>
  <c r="NB103" i="7"/>
  <c r="MP103" i="7"/>
  <c r="MD103" i="7"/>
  <c r="LR103" i="7"/>
  <c r="LF103" i="7"/>
  <c r="KT103" i="7"/>
  <c r="KH103" i="7"/>
  <c r="JV103" i="7"/>
  <c r="JJ103" i="7"/>
  <c r="IX103" i="7"/>
  <c r="IL103" i="7"/>
  <c r="HZ103" i="7"/>
  <c r="OW103" i="7"/>
  <c r="OK103" i="7"/>
  <c r="NY103" i="7"/>
  <c r="NM103" i="7"/>
  <c r="NA103" i="7"/>
  <c r="MO103" i="7"/>
  <c r="MC103" i="7"/>
  <c r="LQ103" i="7"/>
  <c r="LE103" i="7"/>
  <c r="KS103" i="7"/>
  <c r="KG103" i="7"/>
  <c r="JU103" i="7"/>
  <c r="JI103" i="7"/>
  <c r="IW103" i="7"/>
  <c r="IK103" i="7"/>
  <c r="HY103" i="7"/>
  <c r="PH103" i="7"/>
  <c r="OV103" i="7"/>
  <c r="OJ103" i="7"/>
  <c r="NX103" i="7"/>
  <c r="NL103" i="7"/>
  <c r="MZ103" i="7"/>
  <c r="MN103" i="7"/>
  <c r="MB103" i="7"/>
  <c r="LP103" i="7"/>
  <c r="LD103" i="7"/>
  <c r="KR103" i="7"/>
  <c r="KF103" i="7"/>
  <c r="JT103" i="7"/>
  <c r="JH103" i="7"/>
  <c r="IV103" i="7"/>
  <c r="IJ103" i="7"/>
  <c r="HX103" i="7"/>
  <c r="PG103" i="7"/>
  <c r="OU103" i="7"/>
  <c r="OI103" i="7"/>
  <c r="NW103" i="7"/>
  <c r="NK103" i="7"/>
  <c r="MY103" i="7"/>
  <c r="MM103" i="7"/>
  <c r="MA103" i="7"/>
  <c r="LO103" i="7"/>
  <c r="LC103" i="7"/>
  <c r="KQ103" i="7"/>
  <c r="KE103" i="7"/>
  <c r="JS103" i="7"/>
  <c r="JG103" i="7"/>
  <c r="IU103" i="7"/>
  <c r="II103" i="7"/>
  <c r="HW103" i="7"/>
  <c r="PF103" i="7"/>
  <c r="OT103" i="7"/>
  <c r="OH103" i="7"/>
  <c r="NV103" i="7"/>
  <c r="NJ103" i="7"/>
  <c r="MX103" i="7"/>
  <c r="ML103" i="7"/>
  <c r="LZ103" i="7"/>
  <c r="LN103" i="7"/>
  <c r="LB103" i="7"/>
  <c r="KP103" i="7"/>
  <c r="KD103" i="7"/>
  <c r="JR103" i="7"/>
  <c r="JF103" i="7"/>
  <c r="IT103" i="7"/>
  <c r="IH103" i="7"/>
  <c r="HV103" i="7"/>
  <c r="PE103" i="7"/>
  <c r="OS103" i="7"/>
  <c r="OG103" i="7"/>
  <c r="NU103" i="7"/>
  <c r="NI103" i="7"/>
  <c r="MW103" i="7"/>
  <c r="MK103" i="7"/>
  <c r="LY103" i="7"/>
  <c r="LM103" i="7"/>
  <c r="LA103" i="7"/>
  <c r="KO103" i="7"/>
  <c r="KC103" i="7"/>
  <c r="JQ103" i="7"/>
  <c r="JE103" i="7"/>
  <c r="IS103" i="7"/>
  <c r="IG103" i="7"/>
  <c r="HU103" i="7"/>
  <c r="PD103" i="7"/>
  <c r="OR103" i="7"/>
  <c r="OF103" i="7"/>
  <c r="NT103" i="7"/>
  <c r="NH103" i="7"/>
  <c r="MV103" i="7"/>
  <c r="MJ103" i="7"/>
  <c r="LX103" i="7"/>
  <c r="LL103" i="7"/>
  <c r="KZ103" i="7"/>
  <c r="KN103" i="7"/>
  <c r="KB103" i="7"/>
  <c r="JP103" i="7"/>
  <c r="JD103" i="7"/>
  <c r="IR103" i="7"/>
  <c r="IF103" i="7"/>
  <c r="HT103" i="7"/>
  <c r="MI103" i="7"/>
  <c r="LW103" i="7"/>
  <c r="LK103" i="7"/>
  <c r="KY103" i="7"/>
  <c r="KM103" i="7"/>
  <c r="KA103" i="7"/>
  <c r="PC103" i="7"/>
  <c r="JO103" i="7"/>
  <c r="OQ103" i="7"/>
  <c r="JC103" i="7"/>
  <c r="OE103" i="7"/>
  <c r="IQ103" i="7"/>
  <c r="NS103" i="7"/>
  <c r="IE103" i="7"/>
  <c r="NG103" i="7"/>
  <c r="HS103" i="7"/>
  <c r="MU103" i="7"/>
  <c r="N91" i="7"/>
  <c r="OX91" i="7"/>
  <c r="OL91" i="7"/>
  <c r="NZ91" i="7"/>
  <c r="NN91" i="7"/>
  <c r="NB91" i="7"/>
  <c r="MP91" i="7"/>
  <c r="MD91" i="7"/>
  <c r="LR91" i="7"/>
  <c r="LF91" i="7"/>
  <c r="KT91" i="7"/>
  <c r="KH91" i="7"/>
  <c r="JV91" i="7"/>
  <c r="JJ91" i="7"/>
  <c r="IX91" i="7"/>
  <c r="IL91" i="7"/>
  <c r="HZ91" i="7"/>
  <c r="OW91" i="7"/>
  <c r="OK91" i="7"/>
  <c r="NY91" i="7"/>
  <c r="NM91" i="7"/>
  <c r="NA91" i="7"/>
  <c r="MO91" i="7"/>
  <c r="MC91" i="7"/>
  <c r="LQ91" i="7"/>
  <c r="LE91" i="7"/>
  <c r="KS91" i="7"/>
  <c r="KG91" i="7"/>
  <c r="JU91" i="7"/>
  <c r="JI91" i="7"/>
  <c r="IW91" i="7"/>
  <c r="IK91" i="7"/>
  <c r="HY91" i="7"/>
  <c r="PH91" i="7"/>
  <c r="OV91" i="7"/>
  <c r="OJ91" i="7"/>
  <c r="NX91" i="7"/>
  <c r="NL91" i="7"/>
  <c r="MZ91" i="7"/>
  <c r="MN91" i="7"/>
  <c r="MB91" i="7"/>
  <c r="LP91" i="7"/>
  <c r="LD91" i="7"/>
  <c r="KR91" i="7"/>
  <c r="KF91" i="7"/>
  <c r="JT91" i="7"/>
  <c r="JH91" i="7"/>
  <c r="IV91" i="7"/>
  <c r="IJ91" i="7"/>
  <c r="HX91" i="7"/>
  <c r="PG91" i="7"/>
  <c r="OU91" i="7"/>
  <c r="OI91" i="7"/>
  <c r="NW91" i="7"/>
  <c r="NK91" i="7"/>
  <c r="MY91" i="7"/>
  <c r="MM91" i="7"/>
  <c r="MA91" i="7"/>
  <c r="LO91" i="7"/>
  <c r="LC91" i="7"/>
  <c r="KQ91" i="7"/>
  <c r="KE91" i="7"/>
  <c r="JS91" i="7"/>
  <c r="JG91" i="7"/>
  <c r="IU91" i="7"/>
  <c r="II91" i="7"/>
  <c r="HW91" i="7"/>
  <c r="PF91" i="7"/>
  <c r="OT91" i="7"/>
  <c r="OH91" i="7"/>
  <c r="NV91" i="7"/>
  <c r="NJ91" i="7"/>
  <c r="MX91" i="7"/>
  <c r="ML91" i="7"/>
  <c r="LZ91" i="7"/>
  <c r="LN91" i="7"/>
  <c r="LB91" i="7"/>
  <c r="KP91" i="7"/>
  <c r="KD91" i="7"/>
  <c r="JR91" i="7"/>
  <c r="JF91" i="7"/>
  <c r="IT91" i="7"/>
  <c r="IH91" i="7"/>
  <c r="HV91" i="7"/>
  <c r="PE91" i="7"/>
  <c r="OS91" i="7"/>
  <c r="OG91" i="7"/>
  <c r="NU91" i="7"/>
  <c r="NI91" i="7"/>
  <c r="MW91" i="7"/>
  <c r="MK91" i="7"/>
  <c r="LY91" i="7"/>
  <c r="LM91" i="7"/>
  <c r="LA91" i="7"/>
  <c r="KO91" i="7"/>
  <c r="KC91" i="7"/>
  <c r="JQ91" i="7"/>
  <c r="JE91" i="7"/>
  <c r="IS91" i="7"/>
  <c r="IG91" i="7"/>
  <c r="HU91" i="7"/>
  <c r="PD91" i="7"/>
  <c r="OR91" i="7"/>
  <c r="OF91" i="7"/>
  <c r="NT91" i="7"/>
  <c r="NH91" i="7"/>
  <c r="MV91" i="7"/>
  <c r="MJ91" i="7"/>
  <c r="LX91" i="7"/>
  <c r="LL91" i="7"/>
  <c r="KZ91" i="7"/>
  <c r="KN91" i="7"/>
  <c r="KB91" i="7"/>
  <c r="JP91" i="7"/>
  <c r="JD91" i="7"/>
  <c r="IR91" i="7"/>
  <c r="IF91" i="7"/>
  <c r="HT91" i="7"/>
  <c r="PC91" i="7"/>
  <c r="OQ91" i="7"/>
  <c r="OE91" i="7"/>
  <c r="NS91" i="7"/>
  <c r="NG91" i="7"/>
  <c r="MU91" i="7"/>
  <c r="MI91" i="7"/>
  <c r="LW91" i="7"/>
  <c r="LK91" i="7"/>
  <c r="KY91" i="7"/>
  <c r="KM91" i="7"/>
  <c r="KA91" i="7"/>
  <c r="JO91" i="7"/>
  <c r="JC91" i="7"/>
  <c r="IQ91" i="7"/>
  <c r="IE91" i="7"/>
  <c r="HS91" i="7"/>
  <c r="PB91" i="7"/>
  <c r="OP91" i="7"/>
  <c r="OD91" i="7"/>
  <c r="NR91" i="7"/>
  <c r="NF91" i="7"/>
  <c r="MT91" i="7"/>
  <c r="MH91" i="7"/>
  <c r="LV91" i="7"/>
  <c r="LJ91" i="7"/>
  <c r="KX91" i="7"/>
  <c r="KL91" i="7"/>
  <c r="JZ91" i="7"/>
  <c r="JN91" i="7"/>
  <c r="JB91" i="7"/>
  <c r="IP91" i="7"/>
  <c r="ID91" i="7"/>
  <c r="HR91" i="7"/>
  <c r="PA91" i="7"/>
  <c r="OO91" i="7"/>
  <c r="OC91" i="7"/>
  <c r="NQ91" i="7"/>
  <c r="NE91" i="7"/>
  <c r="MS91" i="7"/>
  <c r="MG91" i="7"/>
  <c r="LU91" i="7"/>
  <c r="LI91" i="7"/>
  <c r="KW91" i="7"/>
  <c r="KK91" i="7"/>
  <c r="JY91" i="7"/>
  <c r="JM91" i="7"/>
  <c r="JA91" i="7"/>
  <c r="IO91" i="7"/>
  <c r="IC91" i="7"/>
  <c r="HQ91" i="7"/>
  <c r="OZ91" i="7"/>
  <c r="ON91" i="7"/>
  <c r="OB91" i="7"/>
  <c r="NP91" i="7"/>
  <c r="ND91" i="7"/>
  <c r="MR91" i="7"/>
  <c r="MF91" i="7"/>
  <c r="LT91" i="7"/>
  <c r="LH91" i="7"/>
  <c r="KV91" i="7"/>
  <c r="KJ91" i="7"/>
  <c r="JX91" i="7"/>
  <c r="JL91" i="7"/>
  <c r="IZ91" i="7"/>
  <c r="IN91" i="7"/>
  <c r="IB91" i="7"/>
  <c r="HP91" i="7"/>
  <c r="JW91" i="7"/>
  <c r="OY91" i="7"/>
  <c r="JK91" i="7"/>
  <c r="OM91" i="7"/>
  <c r="IY91" i="7"/>
  <c r="OA91" i="7"/>
  <c r="IM91" i="7"/>
  <c r="NO91" i="7"/>
  <c r="IA91" i="7"/>
  <c r="NC91" i="7"/>
  <c r="MQ91" i="7"/>
  <c r="ME91" i="7"/>
  <c r="LS91" i="7"/>
  <c r="LG91" i="7"/>
  <c r="KU91" i="7"/>
  <c r="KI91" i="7"/>
  <c r="N79" i="7"/>
  <c r="PG79" i="7"/>
  <c r="OU79" i="7"/>
  <c r="OI79" i="7"/>
  <c r="NW79" i="7"/>
  <c r="NK79" i="7"/>
  <c r="MY79" i="7"/>
  <c r="MM79" i="7"/>
  <c r="MA79" i="7"/>
  <c r="LO79" i="7"/>
  <c r="LC79" i="7"/>
  <c r="KQ79" i="7"/>
  <c r="KE79" i="7"/>
  <c r="JS79" i="7"/>
  <c r="JG79" i="7"/>
  <c r="IU79" i="7"/>
  <c r="II79" i="7"/>
  <c r="HW79" i="7"/>
  <c r="PF79" i="7"/>
  <c r="OT79" i="7"/>
  <c r="OH79" i="7"/>
  <c r="NV79" i="7"/>
  <c r="NJ79" i="7"/>
  <c r="MX79" i="7"/>
  <c r="ML79" i="7"/>
  <c r="LZ79" i="7"/>
  <c r="LN79" i="7"/>
  <c r="LB79" i="7"/>
  <c r="KP79" i="7"/>
  <c r="KD79" i="7"/>
  <c r="JR79" i="7"/>
  <c r="JF79" i="7"/>
  <c r="IT79" i="7"/>
  <c r="IH79" i="7"/>
  <c r="HV79" i="7"/>
  <c r="PE79" i="7"/>
  <c r="OS79" i="7"/>
  <c r="OG79" i="7"/>
  <c r="NU79" i="7"/>
  <c r="NI79" i="7"/>
  <c r="MW79" i="7"/>
  <c r="MK79" i="7"/>
  <c r="LY79" i="7"/>
  <c r="LM79" i="7"/>
  <c r="LA79" i="7"/>
  <c r="KO79" i="7"/>
  <c r="KC79" i="7"/>
  <c r="JQ79" i="7"/>
  <c r="JE79" i="7"/>
  <c r="IS79" i="7"/>
  <c r="IG79" i="7"/>
  <c r="HU79" i="7"/>
  <c r="PD79" i="7"/>
  <c r="OR79" i="7"/>
  <c r="OF79" i="7"/>
  <c r="NT79" i="7"/>
  <c r="NH79" i="7"/>
  <c r="MV79" i="7"/>
  <c r="MJ79" i="7"/>
  <c r="LX79" i="7"/>
  <c r="LL79" i="7"/>
  <c r="KZ79" i="7"/>
  <c r="KN79" i="7"/>
  <c r="KB79" i="7"/>
  <c r="JP79" i="7"/>
  <c r="JD79" i="7"/>
  <c r="IR79" i="7"/>
  <c r="IF79" i="7"/>
  <c r="HT79" i="7"/>
  <c r="PC79" i="7"/>
  <c r="OQ79" i="7"/>
  <c r="OE79" i="7"/>
  <c r="NS79" i="7"/>
  <c r="NG79" i="7"/>
  <c r="MU79" i="7"/>
  <c r="MI79" i="7"/>
  <c r="LW79" i="7"/>
  <c r="LK79" i="7"/>
  <c r="KY79" i="7"/>
  <c r="KM79" i="7"/>
  <c r="KA79" i="7"/>
  <c r="JO79" i="7"/>
  <c r="JC79" i="7"/>
  <c r="IQ79" i="7"/>
  <c r="IE79" i="7"/>
  <c r="HS79" i="7"/>
  <c r="PB79" i="7"/>
  <c r="OP79" i="7"/>
  <c r="OD79" i="7"/>
  <c r="NR79" i="7"/>
  <c r="NF79" i="7"/>
  <c r="MT79" i="7"/>
  <c r="MH79" i="7"/>
  <c r="LV79" i="7"/>
  <c r="LJ79" i="7"/>
  <c r="KX79" i="7"/>
  <c r="KL79" i="7"/>
  <c r="JZ79" i="7"/>
  <c r="JN79" i="7"/>
  <c r="JB79" i="7"/>
  <c r="IP79" i="7"/>
  <c r="ID79" i="7"/>
  <c r="HR79" i="7"/>
  <c r="PA79" i="7"/>
  <c r="OO79" i="7"/>
  <c r="OC79" i="7"/>
  <c r="NQ79" i="7"/>
  <c r="NE79" i="7"/>
  <c r="MS79" i="7"/>
  <c r="MG79" i="7"/>
  <c r="LU79" i="7"/>
  <c r="LI79" i="7"/>
  <c r="KW79" i="7"/>
  <c r="KK79" i="7"/>
  <c r="JY79" i="7"/>
  <c r="JM79" i="7"/>
  <c r="JA79" i="7"/>
  <c r="IO79" i="7"/>
  <c r="IC79" i="7"/>
  <c r="HQ79" i="7"/>
  <c r="OZ79" i="7"/>
  <c r="ON79" i="7"/>
  <c r="OB79" i="7"/>
  <c r="NP79" i="7"/>
  <c r="ND79" i="7"/>
  <c r="MR79" i="7"/>
  <c r="MF79" i="7"/>
  <c r="LT79" i="7"/>
  <c r="LH79" i="7"/>
  <c r="KV79" i="7"/>
  <c r="KJ79" i="7"/>
  <c r="JX79" i="7"/>
  <c r="JL79" i="7"/>
  <c r="IZ79" i="7"/>
  <c r="IN79" i="7"/>
  <c r="IB79" i="7"/>
  <c r="HP79" i="7"/>
  <c r="OY79" i="7"/>
  <c r="OM79" i="7"/>
  <c r="OA79" i="7"/>
  <c r="NO79" i="7"/>
  <c r="NC79" i="7"/>
  <c r="MQ79" i="7"/>
  <c r="ME79" i="7"/>
  <c r="LS79" i="7"/>
  <c r="LG79" i="7"/>
  <c r="KU79" i="7"/>
  <c r="KI79" i="7"/>
  <c r="JW79" i="7"/>
  <c r="JK79" i="7"/>
  <c r="IY79" i="7"/>
  <c r="IM79" i="7"/>
  <c r="IA79" i="7"/>
  <c r="OX79" i="7"/>
  <c r="OL79" i="7"/>
  <c r="NZ79" i="7"/>
  <c r="NN79" i="7"/>
  <c r="NB79" i="7"/>
  <c r="MP79" i="7"/>
  <c r="MD79" i="7"/>
  <c r="LR79" i="7"/>
  <c r="LF79" i="7"/>
  <c r="KT79" i="7"/>
  <c r="KH79" i="7"/>
  <c r="JV79" i="7"/>
  <c r="JJ79" i="7"/>
  <c r="IX79" i="7"/>
  <c r="IL79" i="7"/>
  <c r="HZ79" i="7"/>
  <c r="OW79" i="7"/>
  <c r="OK79" i="7"/>
  <c r="NY79" i="7"/>
  <c r="NM79" i="7"/>
  <c r="NA79" i="7"/>
  <c r="MO79" i="7"/>
  <c r="MC79" i="7"/>
  <c r="LQ79" i="7"/>
  <c r="LE79" i="7"/>
  <c r="KS79" i="7"/>
  <c r="KG79" i="7"/>
  <c r="JU79" i="7"/>
  <c r="JI79" i="7"/>
  <c r="IW79" i="7"/>
  <c r="IK79" i="7"/>
  <c r="HY79" i="7"/>
  <c r="MZ79" i="7"/>
  <c r="MN79" i="7"/>
  <c r="MB79" i="7"/>
  <c r="LP79" i="7"/>
  <c r="LD79" i="7"/>
  <c r="KR79" i="7"/>
  <c r="KF79" i="7"/>
  <c r="PH79" i="7"/>
  <c r="JT79" i="7"/>
  <c r="OV79" i="7"/>
  <c r="JH79" i="7"/>
  <c r="OJ79" i="7"/>
  <c r="IV79" i="7"/>
  <c r="NX79" i="7"/>
  <c r="IJ79" i="7"/>
  <c r="NL79" i="7"/>
  <c r="HX79" i="7"/>
  <c r="N67" i="7"/>
  <c r="OZ67" i="7"/>
  <c r="ON67" i="7"/>
  <c r="OB67" i="7"/>
  <c r="NP67" i="7"/>
  <c r="ND67" i="7"/>
  <c r="MR67" i="7"/>
  <c r="MF67" i="7"/>
  <c r="LT67" i="7"/>
  <c r="LH67" i="7"/>
  <c r="KV67" i="7"/>
  <c r="KJ67" i="7"/>
  <c r="JX67" i="7"/>
  <c r="JL67" i="7"/>
  <c r="IZ67" i="7"/>
  <c r="IN67" i="7"/>
  <c r="IB67" i="7"/>
  <c r="HP67" i="7"/>
  <c r="OY67" i="7"/>
  <c r="OM67" i="7"/>
  <c r="OA67" i="7"/>
  <c r="NO67" i="7"/>
  <c r="NC67" i="7"/>
  <c r="MQ67" i="7"/>
  <c r="ME67" i="7"/>
  <c r="LS67" i="7"/>
  <c r="LG67" i="7"/>
  <c r="KU67" i="7"/>
  <c r="KI67" i="7"/>
  <c r="JW67" i="7"/>
  <c r="JK67" i="7"/>
  <c r="IY67" i="7"/>
  <c r="IM67" i="7"/>
  <c r="IA67" i="7"/>
  <c r="OX67" i="7"/>
  <c r="OL67" i="7"/>
  <c r="NZ67" i="7"/>
  <c r="NN67" i="7"/>
  <c r="NB67" i="7"/>
  <c r="MP67" i="7"/>
  <c r="MD67" i="7"/>
  <c r="LR67" i="7"/>
  <c r="LF67" i="7"/>
  <c r="KT67" i="7"/>
  <c r="KH67" i="7"/>
  <c r="JV67" i="7"/>
  <c r="JJ67" i="7"/>
  <c r="IX67" i="7"/>
  <c r="IL67" i="7"/>
  <c r="HZ67" i="7"/>
  <c r="OW67" i="7"/>
  <c r="OK67" i="7"/>
  <c r="NY67" i="7"/>
  <c r="NM67" i="7"/>
  <c r="NA67" i="7"/>
  <c r="MO67" i="7"/>
  <c r="MC67" i="7"/>
  <c r="LQ67" i="7"/>
  <c r="LE67" i="7"/>
  <c r="KS67" i="7"/>
  <c r="KG67" i="7"/>
  <c r="JU67" i="7"/>
  <c r="JI67" i="7"/>
  <c r="IW67" i="7"/>
  <c r="IK67" i="7"/>
  <c r="HY67" i="7"/>
  <c r="PH67" i="7"/>
  <c r="OV67" i="7"/>
  <c r="OJ67" i="7"/>
  <c r="NX67" i="7"/>
  <c r="NL67" i="7"/>
  <c r="MZ67" i="7"/>
  <c r="MN67" i="7"/>
  <c r="MB67" i="7"/>
  <c r="LP67" i="7"/>
  <c r="LD67" i="7"/>
  <c r="KR67" i="7"/>
  <c r="KF67" i="7"/>
  <c r="JT67" i="7"/>
  <c r="JH67" i="7"/>
  <c r="IV67" i="7"/>
  <c r="IJ67" i="7"/>
  <c r="HX67" i="7"/>
  <c r="PG67" i="7"/>
  <c r="OU67" i="7"/>
  <c r="OI67" i="7"/>
  <c r="NW67" i="7"/>
  <c r="NK67" i="7"/>
  <c r="MY67" i="7"/>
  <c r="MM67" i="7"/>
  <c r="MA67" i="7"/>
  <c r="LO67" i="7"/>
  <c r="LC67" i="7"/>
  <c r="KQ67" i="7"/>
  <c r="KE67" i="7"/>
  <c r="JS67" i="7"/>
  <c r="JG67" i="7"/>
  <c r="IU67" i="7"/>
  <c r="II67" i="7"/>
  <c r="HW67" i="7"/>
  <c r="PF67" i="7"/>
  <c r="OT67" i="7"/>
  <c r="OH67" i="7"/>
  <c r="NV67" i="7"/>
  <c r="NJ67" i="7"/>
  <c r="MX67" i="7"/>
  <c r="ML67" i="7"/>
  <c r="LZ67" i="7"/>
  <c r="LN67" i="7"/>
  <c r="LB67" i="7"/>
  <c r="KP67" i="7"/>
  <c r="KD67" i="7"/>
  <c r="JR67" i="7"/>
  <c r="JF67" i="7"/>
  <c r="IT67" i="7"/>
  <c r="IH67" i="7"/>
  <c r="HV67" i="7"/>
  <c r="PE67" i="7"/>
  <c r="OS67" i="7"/>
  <c r="OG67" i="7"/>
  <c r="NU67" i="7"/>
  <c r="NI67" i="7"/>
  <c r="MW67" i="7"/>
  <c r="MK67" i="7"/>
  <c r="LY67" i="7"/>
  <c r="LM67" i="7"/>
  <c r="LA67" i="7"/>
  <c r="KO67" i="7"/>
  <c r="KC67" i="7"/>
  <c r="JQ67" i="7"/>
  <c r="JE67" i="7"/>
  <c r="IS67" i="7"/>
  <c r="IG67" i="7"/>
  <c r="HU67" i="7"/>
  <c r="PD67" i="7"/>
  <c r="OR67" i="7"/>
  <c r="OF67" i="7"/>
  <c r="NT67" i="7"/>
  <c r="NH67" i="7"/>
  <c r="MV67" i="7"/>
  <c r="MJ67" i="7"/>
  <c r="LX67" i="7"/>
  <c r="LL67" i="7"/>
  <c r="KZ67" i="7"/>
  <c r="KN67" i="7"/>
  <c r="KB67" i="7"/>
  <c r="JP67" i="7"/>
  <c r="JD67" i="7"/>
  <c r="IR67" i="7"/>
  <c r="IF67" i="7"/>
  <c r="HT67" i="7"/>
  <c r="PC67" i="7"/>
  <c r="OQ67" i="7"/>
  <c r="OE67" i="7"/>
  <c r="NS67" i="7"/>
  <c r="NG67" i="7"/>
  <c r="MU67" i="7"/>
  <c r="MI67" i="7"/>
  <c r="LW67" i="7"/>
  <c r="LK67" i="7"/>
  <c r="KY67" i="7"/>
  <c r="KM67" i="7"/>
  <c r="KA67" i="7"/>
  <c r="JO67" i="7"/>
  <c r="JC67" i="7"/>
  <c r="IQ67" i="7"/>
  <c r="IE67" i="7"/>
  <c r="HS67" i="7"/>
  <c r="PB67" i="7"/>
  <c r="OP67" i="7"/>
  <c r="OD67" i="7"/>
  <c r="NR67" i="7"/>
  <c r="NF67" i="7"/>
  <c r="MT67" i="7"/>
  <c r="MH67" i="7"/>
  <c r="LV67" i="7"/>
  <c r="LJ67" i="7"/>
  <c r="KX67" i="7"/>
  <c r="KL67" i="7"/>
  <c r="JZ67" i="7"/>
  <c r="JN67" i="7"/>
  <c r="JB67" i="7"/>
  <c r="IP67" i="7"/>
  <c r="ID67" i="7"/>
  <c r="HR67" i="7"/>
  <c r="KK67" i="7"/>
  <c r="JY67" i="7"/>
  <c r="PA67" i="7"/>
  <c r="JM67" i="7"/>
  <c r="OO67" i="7"/>
  <c r="JA67" i="7"/>
  <c r="OC67" i="7"/>
  <c r="IO67" i="7"/>
  <c r="NQ67" i="7"/>
  <c r="IC67" i="7"/>
  <c r="NE67" i="7"/>
  <c r="HQ67" i="7"/>
  <c r="MS67" i="7"/>
  <c r="MG67" i="7"/>
  <c r="LU67" i="7"/>
  <c r="LI67" i="7"/>
  <c r="KW67" i="7"/>
  <c r="N55" i="7"/>
  <c r="PA55" i="7"/>
  <c r="OZ55" i="7"/>
  <c r="PG55" i="7"/>
  <c r="OS55" i="7"/>
  <c r="OG55" i="7"/>
  <c r="NU55" i="7"/>
  <c r="NI55" i="7"/>
  <c r="MW55" i="7"/>
  <c r="MK55" i="7"/>
  <c r="LY55" i="7"/>
  <c r="LM55" i="7"/>
  <c r="LA55" i="7"/>
  <c r="KO55" i="7"/>
  <c r="KC55" i="7"/>
  <c r="JQ55" i="7"/>
  <c r="JE55" i="7"/>
  <c r="IS55" i="7"/>
  <c r="IG55" i="7"/>
  <c r="HU55" i="7"/>
  <c r="PF55" i="7"/>
  <c r="OR55" i="7"/>
  <c r="OF55" i="7"/>
  <c r="NT55" i="7"/>
  <c r="NH55" i="7"/>
  <c r="MV55" i="7"/>
  <c r="MJ55" i="7"/>
  <c r="LX55" i="7"/>
  <c r="LL55" i="7"/>
  <c r="KZ55" i="7"/>
  <c r="KN55" i="7"/>
  <c r="KB55" i="7"/>
  <c r="JP55" i="7"/>
  <c r="JD55" i="7"/>
  <c r="IR55" i="7"/>
  <c r="IF55" i="7"/>
  <c r="HT55" i="7"/>
  <c r="PE55" i="7"/>
  <c r="OQ55" i="7"/>
  <c r="OE55" i="7"/>
  <c r="NS55" i="7"/>
  <c r="NG55" i="7"/>
  <c r="MU55" i="7"/>
  <c r="MI55" i="7"/>
  <c r="LW55" i="7"/>
  <c r="LK55" i="7"/>
  <c r="KY55" i="7"/>
  <c r="KM55" i="7"/>
  <c r="KA55" i="7"/>
  <c r="JO55" i="7"/>
  <c r="JC55" i="7"/>
  <c r="IQ55" i="7"/>
  <c r="IE55" i="7"/>
  <c r="HS55" i="7"/>
  <c r="PD55" i="7"/>
  <c r="OP55" i="7"/>
  <c r="OD55" i="7"/>
  <c r="NR55" i="7"/>
  <c r="NF55" i="7"/>
  <c r="MT55" i="7"/>
  <c r="MH55" i="7"/>
  <c r="LV55" i="7"/>
  <c r="LJ55" i="7"/>
  <c r="KX55" i="7"/>
  <c r="KL55" i="7"/>
  <c r="JZ55" i="7"/>
  <c r="JN55" i="7"/>
  <c r="JB55" i="7"/>
  <c r="IP55" i="7"/>
  <c r="ID55" i="7"/>
  <c r="HR55" i="7"/>
  <c r="PC55" i="7"/>
  <c r="OO55" i="7"/>
  <c r="OC55" i="7"/>
  <c r="NQ55" i="7"/>
  <c r="NE55" i="7"/>
  <c r="MS55" i="7"/>
  <c r="MG55" i="7"/>
  <c r="LU55" i="7"/>
  <c r="LI55" i="7"/>
  <c r="KW55" i="7"/>
  <c r="KK55" i="7"/>
  <c r="JY55" i="7"/>
  <c r="JM55" i="7"/>
  <c r="JA55" i="7"/>
  <c r="IO55" i="7"/>
  <c r="IC55" i="7"/>
  <c r="HQ55" i="7"/>
  <c r="PB55" i="7"/>
  <c r="ON55" i="7"/>
  <c r="OB55" i="7"/>
  <c r="NP55" i="7"/>
  <c r="ND55" i="7"/>
  <c r="MR55" i="7"/>
  <c r="MF55" i="7"/>
  <c r="LT55" i="7"/>
  <c r="LH55" i="7"/>
  <c r="KV55" i="7"/>
  <c r="KJ55" i="7"/>
  <c r="JX55" i="7"/>
  <c r="JL55" i="7"/>
  <c r="IZ55" i="7"/>
  <c r="IN55" i="7"/>
  <c r="IB55" i="7"/>
  <c r="HP55" i="7"/>
  <c r="OY55" i="7"/>
  <c r="OM55" i="7"/>
  <c r="OA55" i="7"/>
  <c r="NO55" i="7"/>
  <c r="NC55" i="7"/>
  <c r="MQ55" i="7"/>
  <c r="ME55" i="7"/>
  <c r="LS55" i="7"/>
  <c r="LG55" i="7"/>
  <c r="KU55" i="7"/>
  <c r="KI55" i="7"/>
  <c r="JW55" i="7"/>
  <c r="JK55" i="7"/>
  <c r="IY55" i="7"/>
  <c r="IM55" i="7"/>
  <c r="IA55" i="7"/>
  <c r="OX55" i="7"/>
  <c r="OL55" i="7"/>
  <c r="NZ55" i="7"/>
  <c r="NN55" i="7"/>
  <c r="NB55" i="7"/>
  <c r="MP55" i="7"/>
  <c r="MD55" i="7"/>
  <c r="LR55" i="7"/>
  <c r="LF55" i="7"/>
  <c r="KT55" i="7"/>
  <c r="KH55" i="7"/>
  <c r="JV55" i="7"/>
  <c r="JJ55" i="7"/>
  <c r="IX55" i="7"/>
  <c r="IL55" i="7"/>
  <c r="HZ55" i="7"/>
  <c r="OW55" i="7"/>
  <c r="OK55" i="7"/>
  <c r="NY55" i="7"/>
  <c r="NM55" i="7"/>
  <c r="NA55" i="7"/>
  <c r="MO55" i="7"/>
  <c r="MC55" i="7"/>
  <c r="LQ55" i="7"/>
  <c r="LE55" i="7"/>
  <c r="KS55" i="7"/>
  <c r="KG55" i="7"/>
  <c r="JU55" i="7"/>
  <c r="JI55" i="7"/>
  <c r="IW55" i="7"/>
  <c r="IK55" i="7"/>
  <c r="HY55" i="7"/>
  <c r="OV55" i="7"/>
  <c r="OJ55" i="7"/>
  <c r="NX55" i="7"/>
  <c r="NL55" i="7"/>
  <c r="MZ55" i="7"/>
  <c r="MN55" i="7"/>
  <c r="MB55" i="7"/>
  <c r="LP55" i="7"/>
  <c r="LD55" i="7"/>
  <c r="KR55" i="7"/>
  <c r="KF55" i="7"/>
  <c r="JT55" i="7"/>
  <c r="JH55" i="7"/>
  <c r="IV55" i="7"/>
  <c r="IJ55" i="7"/>
  <c r="HX55" i="7"/>
  <c r="OU55" i="7"/>
  <c r="OI55" i="7"/>
  <c r="NW55" i="7"/>
  <c r="NK55" i="7"/>
  <c r="MY55" i="7"/>
  <c r="MM55" i="7"/>
  <c r="MA55" i="7"/>
  <c r="LO55" i="7"/>
  <c r="LC55" i="7"/>
  <c r="KQ55" i="7"/>
  <c r="KE55" i="7"/>
  <c r="JS55" i="7"/>
  <c r="JG55" i="7"/>
  <c r="IU55" i="7"/>
  <c r="II55" i="7"/>
  <c r="HW55" i="7"/>
  <c r="ML55" i="7"/>
  <c r="LZ55" i="7"/>
  <c r="LN55" i="7"/>
  <c r="LB55" i="7"/>
  <c r="KP55" i="7"/>
  <c r="KD55" i="7"/>
  <c r="PH55" i="7"/>
  <c r="JR55" i="7"/>
  <c r="OT55" i="7"/>
  <c r="JF55" i="7"/>
  <c r="OH55" i="7"/>
  <c r="IT55" i="7"/>
  <c r="NV55" i="7"/>
  <c r="IH55" i="7"/>
  <c r="NJ55" i="7"/>
  <c r="HV55" i="7"/>
  <c r="MX55" i="7"/>
  <c r="N43" i="7"/>
  <c r="OW43" i="7"/>
  <c r="OK43" i="7"/>
  <c r="NY43" i="7"/>
  <c r="NM43" i="7"/>
  <c r="NA43" i="7"/>
  <c r="MO43" i="7"/>
  <c r="MC43" i="7"/>
  <c r="LQ43" i="7"/>
  <c r="LE43" i="7"/>
  <c r="KS43" i="7"/>
  <c r="KG43" i="7"/>
  <c r="JU43" i="7"/>
  <c r="JI43" i="7"/>
  <c r="IW43" i="7"/>
  <c r="IK43" i="7"/>
  <c r="HY43" i="7"/>
  <c r="PH43" i="7"/>
  <c r="OV43" i="7"/>
  <c r="OJ43" i="7"/>
  <c r="NX43" i="7"/>
  <c r="NL43" i="7"/>
  <c r="MZ43" i="7"/>
  <c r="MN43" i="7"/>
  <c r="MB43" i="7"/>
  <c r="LP43" i="7"/>
  <c r="LD43" i="7"/>
  <c r="KR43" i="7"/>
  <c r="KF43" i="7"/>
  <c r="JT43" i="7"/>
  <c r="JH43" i="7"/>
  <c r="IV43" i="7"/>
  <c r="IJ43" i="7"/>
  <c r="HX43" i="7"/>
  <c r="PG43" i="7"/>
  <c r="OU43" i="7"/>
  <c r="OI43" i="7"/>
  <c r="NW43" i="7"/>
  <c r="NK43" i="7"/>
  <c r="MY43" i="7"/>
  <c r="MM43" i="7"/>
  <c r="MA43" i="7"/>
  <c r="LO43" i="7"/>
  <c r="LC43" i="7"/>
  <c r="KQ43" i="7"/>
  <c r="KE43" i="7"/>
  <c r="JS43" i="7"/>
  <c r="JG43" i="7"/>
  <c r="IU43" i="7"/>
  <c r="II43" i="7"/>
  <c r="HW43" i="7"/>
  <c r="PF43" i="7"/>
  <c r="OT43" i="7"/>
  <c r="OH43" i="7"/>
  <c r="NV43" i="7"/>
  <c r="NJ43" i="7"/>
  <c r="MX43" i="7"/>
  <c r="ML43" i="7"/>
  <c r="LZ43" i="7"/>
  <c r="LN43" i="7"/>
  <c r="LB43" i="7"/>
  <c r="KP43" i="7"/>
  <c r="KD43" i="7"/>
  <c r="JR43" i="7"/>
  <c r="JF43" i="7"/>
  <c r="IT43" i="7"/>
  <c r="IH43" i="7"/>
  <c r="HV43" i="7"/>
  <c r="PE43" i="7"/>
  <c r="OS43" i="7"/>
  <c r="OG43" i="7"/>
  <c r="NU43" i="7"/>
  <c r="NI43" i="7"/>
  <c r="MW43" i="7"/>
  <c r="MK43" i="7"/>
  <c r="LY43" i="7"/>
  <c r="LM43" i="7"/>
  <c r="LA43" i="7"/>
  <c r="KO43" i="7"/>
  <c r="KC43" i="7"/>
  <c r="JQ43" i="7"/>
  <c r="JE43" i="7"/>
  <c r="IS43" i="7"/>
  <c r="IG43" i="7"/>
  <c r="HU43" i="7"/>
  <c r="PD43" i="7"/>
  <c r="OR43" i="7"/>
  <c r="OF43" i="7"/>
  <c r="NT43" i="7"/>
  <c r="NH43" i="7"/>
  <c r="MV43" i="7"/>
  <c r="MJ43" i="7"/>
  <c r="LX43" i="7"/>
  <c r="LL43" i="7"/>
  <c r="KZ43" i="7"/>
  <c r="KN43" i="7"/>
  <c r="KB43" i="7"/>
  <c r="JP43" i="7"/>
  <c r="JD43" i="7"/>
  <c r="IR43" i="7"/>
  <c r="IF43" i="7"/>
  <c r="HT43" i="7"/>
  <c r="PC43" i="7"/>
  <c r="OQ43" i="7"/>
  <c r="OE43" i="7"/>
  <c r="NS43" i="7"/>
  <c r="NG43" i="7"/>
  <c r="MU43" i="7"/>
  <c r="MI43" i="7"/>
  <c r="LW43" i="7"/>
  <c r="LK43" i="7"/>
  <c r="KY43" i="7"/>
  <c r="KM43" i="7"/>
  <c r="KA43" i="7"/>
  <c r="JO43" i="7"/>
  <c r="JC43" i="7"/>
  <c r="IQ43" i="7"/>
  <c r="IE43" i="7"/>
  <c r="HS43" i="7"/>
  <c r="PB43" i="7"/>
  <c r="OP43" i="7"/>
  <c r="OD43" i="7"/>
  <c r="NR43" i="7"/>
  <c r="NF43" i="7"/>
  <c r="MT43" i="7"/>
  <c r="MH43" i="7"/>
  <c r="LV43" i="7"/>
  <c r="LJ43" i="7"/>
  <c r="KX43" i="7"/>
  <c r="KL43" i="7"/>
  <c r="JZ43" i="7"/>
  <c r="JN43" i="7"/>
  <c r="JB43" i="7"/>
  <c r="IP43" i="7"/>
  <c r="ID43" i="7"/>
  <c r="HR43" i="7"/>
  <c r="PA43" i="7"/>
  <c r="OO43" i="7"/>
  <c r="OC43" i="7"/>
  <c r="NQ43" i="7"/>
  <c r="NE43" i="7"/>
  <c r="MS43" i="7"/>
  <c r="MG43" i="7"/>
  <c r="LU43" i="7"/>
  <c r="LI43" i="7"/>
  <c r="KW43" i="7"/>
  <c r="KK43" i="7"/>
  <c r="JY43" i="7"/>
  <c r="JM43" i="7"/>
  <c r="JA43" i="7"/>
  <c r="IO43" i="7"/>
  <c r="IC43" i="7"/>
  <c r="HQ43" i="7"/>
  <c r="OZ43" i="7"/>
  <c r="ON43" i="7"/>
  <c r="OB43" i="7"/>
  <c r="NP43" i="7"/>
  <c r="ND43" i="7"/>
  <c r="MR43" i="7"/>
  <c r="MF43" i="7"/>
  <c r="LT43" i="7"/>
  <c r="LH43" i="7"/>
  <c r="KV43" i="7"/>
  <c r="KJ43" i="7"/>
  <c r="JX43" i="7"/>
  <c r="JL43" i="7"/>
  <c r="IZ43" i="7"/>
  <c r="IN43" i="7"/>
  <c r="IB43" i="7"/>
  <c r="HP43" i="7"/>
  <c r="OY43" i="7"/>
  <c r="OM43" i="7"/>
  <c r="OA43" i="7"/>
  <c r="NO43" i="7"/>
  <c r="NC43" i="7"/>
  <c r="MQ43" i="7"/>
  <c r="ME43" i="7"/>
  <c r="LS43" i="7"/>
  <c r="LG43" i="7"/>
  <c r="KU43" i="7"/>
  <c r="KI43" i="7"/>
  <c r="JW43" i="7"/>
  <c r="JK43" i="7"/>
  <c r="IY43" i="7"/>
  <c r="IM43" i="7"/>
  <c r="IA43" i="7"/>
  <c r="NB43" i="7"/>
  <c r="MP43" i="7"/>
  <c r="MD43" i="7"/>
  <c r="LR43" i="7"/>
  <c r="LF43" i="7"/>
  <c r="KT43" i="7"/>
  <c r="KH43" i="7"/>
  <c r="JV43" i="7"/>
  <c r="OX43" i="7"/>
  <c r="JJ43" i="7"/>
  <c r="OL43" i="7"/>
  <c r="IX43" i="7"/>
  <c r="NZ43" i="7"/>
  <c r="IL43" i="7"/>
  <c r="NN43" i="7"/>
  <c r="HZ43" i="7"/>
  <c r="N31" i="7"/>
  <c r="PF31" i="7"/>
  <c r="OT31" i="7"/>
  <c r="OH31" i="7"/>
  <c r="NV31" i="7"/>
  <c r="NJ31" i="7"/>
  <c r="MX31" i="7"/>
  <c r="ML31" i="7"/>
  <c r="LZ31" i="7"/>
  <c r="LN31" i="7"/>
  <c r="LB31" i="7"/>
  <c r="KP31" i="7"/>
  <c r="KD31" i="7"/>
  <c r="JR31" i="7"/>
  <c r="JF31" i="7"/>
  <c r="IT31" i="7"/>
  <c r="IH31" i="7"/>
  <c r="HV31" i="7"/>
  <c r="PE31" i="7"/>
  <c r="OS31" i="7"/>
  <c r="OG31" i="7"/>
  <c r="NU31" i="7"/>
  <c r="NI31" i="7"/>
  <c r="MW31" i="7"/>
  <c r="MK31" i="7"/>
  <c r="LY31" i="7"/>
  <c r="LM31" i="7"/>
  <c r="LA31" i="7"/>
  <c r="KO31" i="7"/>
  <c r="KC31" i="7"/>
  <c r="JQ31" i="7"/>
  <c r="JE31" i="7"/>
  <c r="IS31" i="7"/>
  <c r="IG31" i="7"/>
  <c r="HU31" i="7"/>
  <c r="PD31" i="7"/>
  <c r="OR31" i="7"/>
  <c r="OF31" i="7"/>
  <c r="NT31" i="7"/>
  <c r="NH31" i="7"/>
  <c r="MV31" i="7"/>
  <c r="MJ31" i="7"/>
  <c r="LX31" i="7"/>
  <c r="LL31" i="7"/>
  <c r="KZ31" i="7"/>
  <c r="KN31" i="7"/>
  <c r="KB31" i="7"/>
  <c r="JP31" i="7"/>
  <c r="JD31" i="7"/>
  <c r="IR31" i="7"/>
  <c r="IF31" i="7"/>
  <c r="HT31" i="7"/>
  <c r="PC31" i="7"/>
  <c r="OQ31" i="7"/>
  <c r="OE31" i="7"/>
  <c r="NS31" i="7"/>
  <c r="NG31" i="7"/>
  <c r="MU31" i="7"/>
  <c r="MI31" i="7"/>
  <c r="LW31" i="7"/>
  <c r="LK31" i="7"/>
  <c r="KY31" i="7"/>
  <c r="KM31" i="7"/>
  <c r="KA31" i="7"/>
  <c r="JO31" i="7"/>
  <c r="JC31" i="7"/>
  <c r="IQ31" i="7"/>
  <c r="IE31" i="7"/>
  <c r="HS31" i="7"/>
  <c r="PB31" i="7"/>
  <c r="OP31" i="7"/>
  <c r="OD31" i="7"/>
  <c r="NR31" i="7"/>
  <c r="NF31" i="7"/>
  <c r="MT31" i="7"/>
  <c r="MH31" i="7"/>
  <c r="LV31" i="7"/>
  <c r="LJ31" i="7"/>
  <c r="KX31" i="7"/>
  <c r="KL31" i="7"/>
  <c r="JZ31" i="7"/>
  <c r="JN31" i="7"/>
  <c r="JB31" i="7"/>
  <c r="IP31" i="7"/>
  <c r="ID31" i="7"/>
  <c r="HR31" i="7"/>
  <c r="PA31" i="7"/>
  <c r="OO31" i="7"/>
  <c r="OC31" i="7"/>
  <c r="NQ31" i="7"/>
  <c r="NE31" i="7"/>
  <c r="MS31" i="7"/>
  <c r="MG31" i="7"/>
  <c r="LU31" i="7"/>
  <c r="LI31" i="7"/>
  <c r="KW31" i="7"/>
  <c r="KK31" i="7"/>
  <c r="JY31" i="7"/>
  <c r="JM31" i="7"/>
  <c r="JA31" i="7"/>
  <c r="IO31" i="7"/>
  <c r="IC31" i="7"/>
  <c r="HQ31" i="7"/>
  <c r="OZ31" i="7"/>
  <c r="ON31" i="7"/>
  <c r="OB31" i="7"/>
  <c r="NP31" i="7"/>
  <c r="ND31" i="7"/>
  <c r="MR31" i="7"/>
  <c r="MF31" i="7"/>
  <c r="LT31" i="7"/>
  <c r="LH31" i="7"/>
  <c r="KV31" i="7"/>
  <c r="KJ31" i="7"/>
  <c r="JX31" i="7"/>
  <c r="JL31" i="7"/>
  <c r="IZ31" i="7"/>
  <c r="IN31" i="7"/>
  <c r="IB31" i="7"/>
  <c r="HP31" i="7"/>
  <c r="OY31" i="7"/>
  <c r="OM31" i="7"/>
  <c r="OA31" i="7"/>
  <c r="NO31" i="7"/>
  <c r="NC31" i="7"/>
  <c r="MQ31" i="7"/>
  <c r="ME31" i="7"/>
  <c r="LS31" i="7"/>
  <c r="LG31" i="7"/>
  <c r="KU31" i="7"/>
  <c r="KI31" i="7"/>
  <c r="JW31" i="7"/>
  <c r="JK31" i="7"/>
  <c r="IY31" i="7"/>
  <c r="IM31" i="7"/>
  <c r="IA31" i="7"/>
  <c r="OX31" i="7"/>
  <c r="OL31" i="7"/>
  <c r="NZ31" i="7"/>
  <c r="NN31" i="7"/>
  <c r="NB31" i="7"/>
  <c r="MP31" i="7"/>
  <c r="MD31" i="7"/>
  <c r="LR31" i="7"/>
  <c r="LF31" i="7"/>
  <c r="KT31" i="7"/>
  <c r="KH31" i="7"/>
  <c r="JV31" i="7"/>
  <c r="JJ31" i="7"/>
  <c r="IX31" i="7"/>
  <c r="IL31" i="7"/>
  <c r="HZ31" i="7"/>
  <c r="OW31" i="7"/>
  <c r="OK31" i="7"/>
  <c r="NY31" i="7"/>
  <c r="NM31" i="7"/>
  <c r="NA31" i="7"/>
  <c r="MO31" i="7"/>
  <c r="MC31" i="7"/>
  <c r="LQ31" i="7"/>
  <c r="LE31" i="7"/>
  <c r="KS31" i="7"/>
  <c r="KG31" i="7"/>
  <c r="JU31" i="7"/>
  <c r="JI31" i="7"/>
  <c r="IW31" i="7"/>
  <c r="IK31" i="7"/>
  <c r="HY31" i="7"/>
  <c r="PH31" i="7"/>
  <c r="OV31" i="7"/>
  <c r="OJ31" i="7"/>
  <c r="NX31" i="7"/>
  <c r="NL31" i="7"/>
  <c r="MZ31" i="7"/>
  <c r="MN31" i="7"/>
  <c r="MB31" i="7"/>
  <c r="LP31" i="7"/>
  <c r="LD31" i="7"/>
  <c r="KR31" i="7"/>
  <c r="KF31" i="7"/>
  <c r="JT31" i="7"/>
  <c r="JH31" i="7"/>
  <c r="IV31" i="7"/>
  <c r="IJ31" i="7"/>
  <c r="HX31" i="7"/>
  <c r="MM31" i="7"/>
  <c r="MA31" i="7"/>
  <c r="LO31" i="7"/>
  <c r="LC31" i="7"/>
  <c r="KQ31" i="7"/>
  <c r="KE31" i="7"/>
  <c r="PG31" i="7"/>
  <c r="JS31" i="7"/>
  <c r="OU31" i="7"/>
  <c r="JG31" i="7"/>
  <c r="OI31" i="7"/>
  <c r="IU31" i="7"/>
  <c r="MY31" i="7"/>
  <c r="NW31" i="7"/>
  <c r="II31" i="7"/>
  <c r="NK31" i="7"/>
  <c r="HW31" i="7"/>
  <c r="N19" i="7"/>
  <c r="PC19" i="7"/>
  <c r="OQ19" i="7"/>
  <c r="PB19" i="7"/>
  <c r="OP19" i="7"/>
  <c r="OD19" i="7"/>
  <c r="PA19" i="7"/>
  <c r="OO19" i="7"/>
  <c r="OZ19" i="7"/>
  <c r="ON19" i="7"/>
  <c r="OB19" i="7"/>
  <c r="OY19" i="7"/>
  <c r="OM19" i="7"/>
  <c r="OX19" i="7"/>
  <c r="OL19" i="7"/>
  <c r="OW19" i="7"/>
  <c r="OK19" i="7"/>
  <c r="PH19" i="7"/>
  <c r="OV19" i="7"/>
  <c r="OJ19" i="7"/>
  <c r="PG19" i="7"/>
  <c r="OU19" i="7"/>
  <c r="OI19" i="7"/>
  <c r="PF19" i="7"/>
  <c r="OT19" i="7"/>
  <c r="OH19" i="7"/>
  <c r="PE19" i="7"/>
  <c r="OS19" i="7"/>
  <c r="OG19" i="7"/>
  <c r="NV19" i="7"/>
  <c r="NJ19" i="7"/>
  <c r="MX19" i="7"/>
  <c r="ML19" i="7"/>
  <c r="LZ19" i="7"/>
  <c r="LN19" i="7"/>
  <c r="LB19" i="7"/>
  <c r="KP19" i="7"/>
  <c r="KD19" i="7"/>
  <c r="JR19" i="7"/>
  <c r="JF19" i="7"/>
  <c r="IT19" i="7"/>
  <c r="IH19" i="7"/>
  <c r="HV19" i="7"/>
  <c r="MM19" i="7"/>
  <c r="NU19" i="7"/>
  <c r="NI19" i="7"/>
  <c r="MW19" i="7"/>
  <c r="MK19" i="7"/>
  <c r="LY19" i="7"/>
  <c r="LM19" i="7"/>
  <c r="LA19" i="7"/>
  <c r="KO19" i="7"/>
  <c r="KC19" i="7"/>
  <c r="JQ19" i="7"/>
  <c r="JE19" i="7"/>
  <c r="IS19" i="7"/>
  <c r="IG19" i="7"/>
  <c r="HU19" i="7"/>
  <c r="MY19" i="7"/>
  <c r="LC19" i="7"/>
  <c r="HW19" i="7"/>
  <c r="PD19" i="7"/>
  <c r="NT19" i="7"/>
  <c r="NH19" i="7"/>
  <c r="MV19" i="7"/>
  <c r="MJ19" i="7"/>
  <c r="LX19" i="7"/>
  <c r="LL19" i="7"/>
  <c r="KZ19" i="7"/>
  <c r="KN19" i="7"/>
  <c r="KB19" i="7"/>
  <c r="JP19" i="7"/>
  <c r="JD19" i="7"/>
  <c r="IR19" i="7"/>
  <c r="IF19" i="7"/>
  <c r="HT19" i="7"/>
  <c r="OR19" i="7"/>
  <c r="NS19" i="7"/>
  <c r="NG19" i="7"/>
  <c r="MU19" i="7"/>
  <c r="MI19" i="7"/>
  <c r="LW19" i="7"/>
  <c r="LK19" i="7"/>
  <c r="KY19" i="7"/>
  <c r="KM19" i="7"/>
  <c r="KA19" i="7"/>
  <c r="JO19" i="7"/>
  <c r="JC19" i="7"/>
  <c r="IQ19" i="7"/>
  <c r="IE19" i="7"/>
  <c r="HS19" i="7"/>
  <c r="NW19" i="7"/>
  <c r="KQ19" i="7"/>
  <c r="II19" i="7"/>
  <c r="OF19" i="7"/>
  <c r="NR19" i="7"/>
  <c r="NF19" i="7"/>
  <c r="MT19" i="7"/>
  <c r="MH19" i="7"/>
  <c r="LV19" i="7"/>
  <c r="LJ19" i="7"/>
  <c r="KX19" i="7"/>
  <c r="KL19" i="7"/>
  <c r="JZ19" i="7"/>
  <c r="JN19" i="7"/>
  <c r="JB19" i="7"/>
  <c r="IP19" i="7"/>
  <c r="ID19" i="7"/>
  <c r="HR19" i="7"/>
  <c r="OE19" i="7"/>
  <c r="NQ19" i="7"/>
  <c r="NE19" i="7"/>
  <c r="MS19" i="7"/>
  <c r="MG19" i="7"/>
  <c r="LU19" i="7"/>
  <c r="LI19" i="7"/>
  <c r="KW19" i="7"/>
  <c r="KK19" i="7"/>
  <c r="JY19" i="7"/>
  <c r="JM19" i="7"/>
  <c r="JA19" i="7"/>
  <c r="IO19" i="7"/>
  <c r="IC19" i="7"/>
  <c r="HQ19" i="7"/>
  <c r="OC19" i="7"/>
  <c r="NP19" i="7"/>
  <c r="ND19" i="7"/>
  <c r="MR19" i="7"/>
  <c r="MF19" i="7"/>
  <c r="LT19" i="7"/>
  <c r="LH19" i="7"/>
  <c r="KV19" i="7"/>
  <c r="KJ19" i="7"/>
  <c r="JX19" i="7"/>
  <c r="JL19" i="7"/>
  <c r="IZ19" i="7"/>
  <c r="IN19" i="7"/>
  <c r="IB19" i="7"/>
  <c r="HP19" i="7"/>
  <c r="JG19" i="7"/>
  <c r="OA19" i="7"/>
  <c r="NO19" i="7"/>
  <c r="NC19" i="7"/>
  <c r="MQ19" i="7"/>
  <c r="ME19" i="7"/>
  <c r="LS19" i="7"/>
  <c r="LG19" i="7"/>
  <c r="KU19" i="7"/>
  <c r="KI19" i="7"/>
  <c r="JW19" i="7"/>
  <c r="JK19" i="7"/>
  <c r="IY19" i="7"/>
  <c r="IM19" i="7"/>
  <c r="IA19" i="7"/>
  <c r="NZ19" i="7"/>
  <c r="NN19" i="7"/>
  <c r="NB19" i="7"/>
  <c r="MP19" i="7"/>
  <c r="MD19" i="7"/>
  <c r="LR19" i="7"/>
  <c r="LF19" i="7"/>
  <c r="KT19" i="7"/>
  <c r="KH19" i="7"/>
  <c r="JV19" i="7"/>
  <c r="JJ19" i="7"/>
  <c r="IX19" i="7"/>
  <c r="IL19" i="7"/>
  <c r="HZ19" i="7"/>
  <c r="NK19" i="7"/>
  <c r="LO19" i="7"/>
  <c r="IU19" i="7"/>
  <c r="NY19" i="7"/>
  <c r="NM19" i="7"/>
  <c r="NA19" i="7"/>
  <c r="MO19" i="7"/>
  <c r="MC19" i="7"/>
  <c r="LQ19" i="7"/>
  <c r="LE19" i="7"/>
  <c r="KS19" i="7"/>
  <c r="KG19" i="7"/>
  <c r="JU19" i="7"/>
  <c r="JI19" i="7"/>
  <c r="IW19" i="7"/>
  <c r="IK19" i="7"/>
  <c r="HY19" i="7"/>
  <c r="MA19" i="7"/>
  <c r="KE19" i="7"/>
  <c r="NX19" i="7"/>
  <c r="NL19" i="7"/>
  <c r="MZ19" i="7"/>
  <c r="MN19" i="7"/>
  <c r="MB19" i="7"/>
  <c r="LP19" i="7"/>
  <c r="LD19" i="7"/>
  <c r="KR19" i="7"/>
  <c r="KF19" i="7"/>
  <c r="JT19" i="7"/>
  <c r="JH19" i="7"/>
  <c r="IV19" i="7"/>
  <c r="IJ19" i="7"/>
  <c r="HX19" i="7"/>
  <c r="JS19" i="7"/>
  <c r="N85" i="7"/>
  <c r="PG85" i="7"/>
  <c r="OU85" i="7"/>
  <c r="OI85" i="7"/>
  <c r="NW85" i="7"/>
  <c r="NK85" i="7"/>
  <c r="MY85" i="7"/>
  <c r="MM85" i="7"/>
  <c r="MA85" i="7"/>
  <c r="LO85" i="7"/>
  <c r="LC85" i="7"/>
  <c r="KQ85" i="7"/>
  <c r="KE85" i="7"/>
  <c r="JS85" i="7"/>
  <c r="JG85" i="7"/>
  <c r="IU85" i="7"/>
  <c r="II85" i="7"/>
  <c r="HW85" i="7"/>
  <c r="PF85" i="7"/>
  <c r="OT85" i="7"/>
  <c r="OH85" i="7"/>
  <c r="NV85" i="7"/>
  <c r="NJ85" i="7"/>
  <c r="MX85" i="7"/>
  <c r="ML85" i="7"/>
  <c r="LZ85" i="7"/>
  <c r="LN85" i="7"/>
  <c r="LB85" i="7"/>
  <c r="KP85" i="7"/>
  <c r="KD85" i="7"/>
  <c r="JR85" i="7"/>
  <c r="JF85" i="7"/>
  <c r="IT85" i="7"/>
  <c r="IH85" i="7"/>
  <c r="HV85" i="7"/>
  <c r="PE85" i="7"/>
  <c r="OS85" i="7"/>
  <c r="OG85" i="7"/>
  <c r="NU85" i="7"/>
  <c r="NI85" i="7"/>
  <c r="MW85" i="7"/>
  <c r="MK85" i="7"/>
  <c r="LY85" i="7"/>
  <c r="LM85" i="7"/>
  <c r="LA85" i="7"/>
  <c r="KO85" i="7"/>
  <c r="KC85" i="7"/>
  <c r="JQ85" i="7"/>
  <c r="JE85" i="7"/>
  <c r="IS85" i="7"/>
  <c r="IG85" i="7"/>
  <c r="HU85" i="7"/>
  <c r="PD85" i="7"/>
  <c r="OR85" i="7"/>
  <c r="OF85" i="7"/>
  <c r="NT85" i="7"/>
  <c r="NH85" i="7"/>
  <c r="MV85" i="7"/>
  <c r="MJ85" i="7"/>
  <c r="LX85" i="7"/>
  <c r="LL85" i="7"/>
  <c r="KZ85" i="7"/>
  <c r="KN85" i="7"/>
  <c r="KB85" i="7"/>
  <c r="JP85" i="7"/>
  <c r="JD85" i="7"/>
  <c r="IR85" i="7"/>
  <c r="IF85" i="7"/>
  <c r="HT85" i="7"/>
  <c r="PC85" i="7"/>
  <c r="OQ85" i="7"/>
  <c r="OE85" i="7"/>
  <c r="NS85" i="7"/>
  <c r="NG85" i="7"/>
  <c r="MU85" i="7"/>
  <c r="MI85" i="7"/>
  <c r="LW85" i="7"/>
  <c r="LK85" i="7"/>
  <c r="KY85" i="7"/>
  <c r="KM85" i="7"/>
  <c r="KA85" i="7"/>
  <c r="JO85" i="7"/>
  <c r="JC85" i="7"/>
  <c r="IQ85" i="7"/>
  <c r="IE85" i="7"/>
  <c r="HS85" i="7"/>
  <c r="PB85" i="7"/>
  <c r="OP85" i="7"/>
  <c r="OD85" i="7"/>
  <c r="NR85" i="7"/>
  <c r="NF85" i="7"/>
  <c r="MT85" i="7"/>
  <c r="MH85" i="7"/>
  <c r="LV85" i="7"/>
  <c r="LJ85" i="7"/>
  <c r="KX85" i="7"/>
  <c r="KL85" i="7"/>
  <c r="JZ85" i="7"/>
  <c r="JN85" i="7"/>
  <c r="JB85" i="7"/>
  <c r="IP85" i="7"/>
  <c r="ID85" i="7"/>
  <c r="HR85" i="7"/>
  <c r="PA85" i="7"/>
  <c r="OO85" i="7"/>
  <c r="OC85" i="7"/>
  <c r="NQ85" i="7"/>
  <c r="NE85" i="7"/>
  <c r="MS85" i="7"/>
  <c r="MG85" i="7"/>
  <c r="LU85" i="7"/>
  <c r="LI85" i="7"/>
  <c r="KW85" i="7"/>
  <c r="KK85" i="7"/>
  <c r="JY85" i="7"/>
  <c r="JM85" i="7"/>
  <c r="JA85" i="7"/>
  <c r="IO85" i="7"/>
  <c r="IC85" i="7"/>
  <c r="HQ85" i="7"/>
  <c r="OZ85" i="7"/>
  <c r="ON85" i="7"/>
  <c r="OB85" i="7"/>
  <c r="NP85" i="7"/>
  <c r="ND85" i="7"/>
  <c r="MR85" i="7"/>
  <c r="MF85" i="7"/>
  <c r="LT85" i="7"/>
  <c r="LH85" i="7"/>
  <c r="KV85" i="7"/>
  <c r="KJ85" i="7"/>
  <c r="JX85" i="7"/>
  <c r="JL85" i="7"/>
  <c r="IZ85" i="7"/>
  <c r="IN85" i="7"/>
  <c r="IB85" i="7"/>
  <c r="HP85" i="7"/>
  <c r="OY85" i="7"/>
  <c r="OM85" i="7"/>
  <c r="OA85" i="7"/>
  <c r="NO85" i="7"/>
  <c r="NC85" i="7"/>
  <c r="MQ85" i="7"/>
  <c r="ME85" i="7"/>
  <c r="LS85" i="7"/>
  <c r="LG85" i="7"/>
  <c r="KU85" i="7"/>
  <c r="KI85" i="7"/>
  <c r="JW85" i="7"/>
  <c r="JK85" i="7"/>
  <c r="IY85" i="7"/>
  <c r="IM85" i="7"/>
  <c r="IA85" i="7"/>
  <c r="OX85" i="7"/>
  <c r="OL85" i="7"/>
  <c r="NZ85" i="7"/>
  <c r="NN85" i="7"/>
  <c r="NB85" i="7"/>
  <c r="MP85" i="7"/>
  <c r="MD85" i="7"/>
  <c r="LR85" i="7"/>
  <c r="LF85" i="7"/>
  <c r="KT85" i="7"/>
  <c r="KH85" i="7"/>
  <c r="JV85" i="7"/>
  <c r="JJ85" i="7"/>
  <c r="IX85" i="7"/>
  <c r="IL85" i="7"/>
  <c r="HZ85" i="7"/>
  <c r="OW85" i="7"/>
  <c r="OK85" i="7"/>
  <c r="NY85" i="7"/>
  <c r="NM85" i="7"/>
  <c r="NA85" i="7"/>
  <c r="MO85" i="7"/>
  <c r="MC85" i="7"/>
  <c r="LQ85" i="7"/>
  <c r="LE85" i="7"/>
  <c r="KS85" i="7"/>
  <c r="KG85" i="7"/>
  <c r="JU85" i="7"/>
  <c r="JI85" i="7"/>
  <c r="IW85" i="7"/>
  <c r="IK85" i="7"/>
  <c r="HY85" i="7"/>
  <c r="MZ85" i="7"/>
  <c r="MN85" i="7"/>
  <c r="MB85" i="7"/>
  <c r="LP85" i="7"/>
  <c r="LD85" i="7"/>
  <c r="KR85" i="7"/>
  <c r="KF85" i="7"/>
  <c r="PH85" i="7"/>
  <c r="JT85" i="7"/>
  <c r="OV85" i="7"/>
  <c r="JH85" i="7"/>
  <c r="OJ85" i="7"/>
  <c r="IV85" i="7"/>
  <c r="NX85" i="7"/>
  <c r="IJ85" i="7"/>
  <c r="NL85" i="7"/>
  <c r="HX85" i="7"/>
  <c r="N82" i="7"/>
  <c r="OZ82" i="7"/>
  <c r="ON82" i="7"/>
  <c r="OB82" i="7"/>
  <c r="NP82" i="7"/>
  <c r="ND82" i="7"/>
  <c r="MR82" i="7"/>
  <c r="MF82" i="7"/>
  <c r="LT82" i="7"/>
  <c r="LH82" i="7"/>
  <c r="KV82" i="7"/>
  <c r="KJ82" i="7"/>
  <c r="JX82" i="7"/>
  <c r="JL82" i="7"/>
  <c r="IZ82" i="7"/>
  <c r="IN82" i="7"/>
  <c r="IB82" i="7"/>
  <c r="HP82" i="7"/>
  <c r="OY82" i="7"/>
  <c r="OM82" i="7"/>
  <c r="OA82" i="7"/>
  <c r="NO82" i="7"/>
  <c r="NC82" i="7"/>
  <c r="MQ82" i="7"/>
  <c r="ME82" i="7"/>
  <c r="LS82" i="7"/>
  <c r="LG82" i="7"/>
  <c r="KU82" i="7"/>
  <c r="KI82" i="7"/>
  <c r="JW82" i="7"/>
  <c r="JK82" i="7"/>
  <c r="IY82" i="7"/>
  <c r="IM82" i="7"/>
  <c r="IA82" i="7"/>
  <c r="OX82" i="7"/>
  <c r="OL82" i="7"/>
  <c r="NZ82" i="7"/>
  <c r="NN82" i="7"/>
  <c r="NB82" i="7"/>
  <c r="MP82" i="7"/>
  <c r="MD82" i="7"/>
  <c r="LR82" i="7"/>
  <c r="LF82" i="7"/>
  <c r="KT82" i="7"/>
  <c r="KH82" i="7"/>
  <c r="JV82" i="7"/>
  <c r="JJ82" i="7"/>
  <c r="IX82" i="7"/>
  <c r="IL82" i="7"/>
  <c r="HZ82" i="7"/>
  <c r="OW82" i="7"/>
  <c r="OK82" i="7"/>
  <c r="NY82" i="7"/>
  <c r="NM82" i="7"/>
  <c r="NA82" i="7"/>
  <c r="MO82" i="7"/>
  <c r="MC82" i="7"/>
  <c r="LQ82" i="7"/>
  <c r="LE82" i="7"/>
  <c r="KS82" i="7"/>
  <c r="KG82" i="7"/>
  <c r="JU82" i="7"/>
  <c r="JI82" i="7"/>
  <c r="IW82" i="7"/>
  <c r="IK82" i="7"/>
  <c r="HY82" i="7"/>
  <c r="PH82" i="7"/>
  <c r="OV82" i="7"/>
  <c r="OJ82" i="7"/>
  <c r="NX82" i="7"/>
  <c r="NL82" i="7"/>
  <c r="MZ82" i="7"/>
  <c r="MN82" i="7"/>
  <c r="MB82" i="7"/>
  <c r="LP82" i="7"/>
  <c r="LD82" i="7"/>
  <c r="KR82" i="7"/>
  <c r="KF82" i="7"/>
  <c r="JT82" i="7"/>
  <c r="JH82" i="7"/>
  <c r="IV82" i="7"/>
  <c r="IJ82" i="7"/>
  <c r="HX82" i="7"/>
  <c r="PG82" i="7"/>
  <c r="OU82" i="7"/>
  <c r="OI82" i="7"/>
  <c r="NW82" i="7"/>
  <c r="NK82" i="7"/>
  <c r="MY82" i="7"/>
  <c r="MM82" i="7"/>
  <c r="MA82" i="7"/>
  <c r="LO82" i="7"/>
  <c r="LC82" i="7"/>
  <c r="KQ82" i="7"/>
  <c r="KE82" i="7"/>
  <c r="JS82" i="7"/>
  <c r="JG82" i="7"/>
  <c r="IU82" i="7"/>
  <c r="II82" i="7"/>
  <c r="HW82" i="7"/>
  <c r="PF82" i="7"/>
  <c r="OT82" i="7"/>
  <c r="OH82" i="7"/>
  <c r="NV82" i="7"/>
  <c r="NJ82" i="7"/>
  <c r="MX82" i="7"/>
  <c r="ML82" i="7"/>
  <c r="LZ82" i="7"/>
  <c r="LN82" i="7"/>
  <c r="LB82" i="7"/>
  <c r="KP82" i="7"/>
  <c r="KD82" i="7"/>
  <c r="JR82" i="7"/>
  <c r="JF82" i="7"/>
  <c r="IT82" i="7"/>
  <c r="IH82" i="7"/>
  <c r="HV82" i="7"/>
  <c r="PE82" i="7"/>
  <c r="OS82" i="7"/>
  <c r="OG82" i="7"/>
  <c r="NU82" i="7"/>
  <c r="NI82" i="7"/>
  <c r="MW82" i="7"/>
  <c r="MK82" i="7"/>
  <c r="LY82" i="7"/>
  <c r="LM82" i="7"/>
  <c r="LA82" i="7"/>
  <c r="KO82" i="7"/>
  <c r="KC82" i="7"/>
  <c r="JQ82" i="7"/>
  <c r="JE82" i="7"/>
  <c r="IS82" i="7"/>
  <c r="IG82" i="7"/>
  <c r="HU82" i="7"/>
  <c r="PD82" i="7"/>
  <c r="OR82" i="7"/>
  <c r="OF82" i="7"/>
  <c r="NT82" i="7"/>
  <c r="NH82" i="7"/>
  <c r="MV82" i="7"/>
  <c r="MJ82" i="7"/>
  <c r="LX82" i="7"/>
  <c r="LL82" i="7"/>
  <c r="KZ82" i="7"/>
  <c r="KN82" i="7"/>
  <c r="KB82" i="7"/>
  <c r="JP82" i="7"/>
  <c r="JD82" i="7"/>
  <c r="IR82" i="7"/>
  <c r="IF82" i="7"/>
  <c r="HT82" i="7"/>
  <c r="PC82" i="7"/>
  <c r="OQ82" i="7"/>
  <c r="OE82" i="7"/>
  <c r="NS82" i="7"/>
  <c r="NG82" i="7"/>
  <c r="MU82" i="7"/>
  <c r="MI82" i="7"/>
  <c r="LW82" i="7"/>
  <c r="LK82" i="7"/>
  <c r="KY82" i="7"/>
  <c r="KM82" i="7"/>
  <c r="KA82" i="7"/>
  <c r="JO82" i="7"/>
  <c r="JC82" i="7"/>
  <c r="IQ82" i="7"/>
  <c r="IE82" i="7"/>
  <c r="HS82" i="7"/>
  <c r="PB82" i="7"/>
  <c r="OP82" i="7"/>
  <c r="OD82" i="7"/>
  <c r="NR82" i="7"/>
  <c r="NF82" i="7"/>
  <c r="MT82" i="7"/>
  <c r="MH82" i="7"/>
  <c r="LV82" i="7"/>
  <c r="LJ82" i="7"/>
  <c r="KX82" i="7"/>
  <c r="KL82" i="7"/>
  <c r="JZ82" i="7"/>
  <c r="JN82" i="7"/>
  <c r="JB82" i="7"/>
  <c r="IP82" i="7"/>
  <c r="ID82" i="7"/>
  <c r="HR82" i="7"/>
  <c r="PA82" i="7"/>
  <c r="JM82" i="7"/>
  <c r="OO82" i="7"/>
  <c r="JA82" i="7"/>
  <c r="OC82" i="7"/>
  <c r="IO82" i="7"/>
  <c r="NQ82" i="7"/>
  <c r="IC82" i="7"/>
  <c r="NE82" i="7"/>
  <c r="HQ82" i="7"/>
  <c r="MS82" i="7"/>
  <c r="MG82" i="7"/>
  <c r="LU82" i="7"/>
  <c r="LI82" i="7"/>
  <c r="KW82" i="7"/>
  <c r="KK82" i="7"/>
  <c r="JY82" i="7"/>
  <c r="N34" i="7"/>
  <c r="PD34" i="7"/>
  <c r="OR34" i="7"/>
  <c r="OF34" i="7"/>
  <c r="NT34" i="7"/>
  <c r="NH34" i="7"/>
  <c r="MV34" i="7"/>
  <c r="MJ34" i="7"/>
  <c r="LX34" i="7"/>
  <c r="LL34" i="7"/>
  <c r="KZ34" i="7"/>
  <c r="KN34" i="7"/>
  <c r="KB34" i="7"/>
  <c r="JP34" i="7"/>
  <c r="JD34" i="7"/>
  <c r="IR34" i="7"/>
  <c r="IF34" i="7"/>
  <c r="HT34" i="7"/>
  <c r="PC34" i="7"/>
  <c r="OQ34" i="7"/>
  <c r="OE34" i="7"/>
  <c r="NS34" i="7"/>
  <c r="NG34" i="7"/>
  <c r="MU34" i="7"/>
  <c r="MI34" i="7"/>
  <c r="LW34" i="7"/>
  <c r="LK34" i="7"/>
  <c r="KY34" i="7"/>
  <c r="KM34" i="7"/>
  <c r="KA34" i="7"/>
  <c r="JO34" i="7"/>
  <c r="JC34" i="7"/>
  <c r="IQ34" i="7"/>
  <c r="IE34" i="7"/>
  <c r="HS34" i="7"/>
  <c r="PB34" i="7"/>
  <c r="OP34" i="7"/>
  <c r="OD34" i="7"/>
  <c r="NR34" i="7"/>
  <c r="NF34" i="7"/>
  <c r="MT34" i="7"/>
  <c r="MH34" i="7"/>
  <c r="LV34" i="7"/>
  <c r="LJ34" i="7"/>
  <c r="KX34" i="7"/>
  <c r="KL34" i="7"/>
  <c r="JZ34" i="7"/>
  <c r="JN34" i="7"/>
  <c r="JB34" i="7"/>
  <c r="IP34" i="7"/>
  <c r="ID34" i="7"/>
  <c r="HR34" i="7"/>
  <c r="PA34" i="7"/>
  <c r="OO34" i="7"/>
  <c r="OC34" i="7"/>
  <c r="NQ34" i="7"/>
  <c r="NE34" i="7"/>
  <c r="MS34" i="7"/>
  <c r="MG34" i="7"/>
  <c r="LU34" i="7"/>
  <c r="LI34" i="7"/>
  <c r="KW34" i="7"/>
  <c r="KK34" i="7"/>
  <c r="JY34" i="7"/>
  <c r="JM34" i="7"/>
  <c r="JA34" i="7"/>
  <c r="IO34" i="7"/>
  <c r="IC34" i="7"/>
  <c r="HQ34" i="7"/>
  <c r="OZ34" i="7"/>
  <c r="ON34" i="7"/>
  <c r="OB34" i="7"/>
  <c r="NP34" i="7"/>
  <c r="ND34" i="7"/>
  <c r="MR34" i="7"/>
  <c r="MF34" i="7"/>
  <c r="LT34" i="7"/>
  <c r="LH34" i="7"/>
  <c r="KV34" i="7"/>
  <c r="KJ34" i="7"/>
  <c r="JX34" i="7"/>
  <c r="JL34" i="7"/>
  <c r="IZ34" i="7"/>
  <c r="IN34" i="7"/>
  <c r="IB34" i="7"/>
  <c r="HP34" i="7"/>
  <c r="OY34" i="7"/>
  <c r="OM34" i="7"/>
  <c r="OA34" i="7"/>
  <c r="NO34" i="7"/>
  <c r="NC34" i="7"/>
  <c r="MQ34" i="7"/>
  <c r="ME34" i="7"/>
  <c r="LS34" i="7"/>
  <c r="LG34" i="7"/>
  <c r="KU34" i="7"/>
  <c r="KI34" i="7"/>
  <c r="JW34" i="7"/>
  <c r="JK34" i="7"/>
  <c r="IY34" i="7"/>
  <c r="IM34" i="7"/>
  <c r="IA34" i="7"/>
  <c r="OX34" i="7"/>
  <c r="OL34" i="7"/>
  <c r="NZ34" i="7"/>
  <c r="NN34" i="7"/>
  <c r="NB34" i="7"/>
  <c r="MP34" i="7"/>
  <c r="MD34" i="7"/>
  <c r="LR34" i="7"/>
  <c r="LF34" i="7"/>
  <c r="KT34" i="7"/>
  <c r="KH34" i="7"/>
  <c r="JV34" i="7"/>
  <c r="JJ34" i="7"/>
  <c r="IX34" i="7"/>
  <c r="IL34" i="7"/>
  <c r="HZ34" i="7"/>
  <c r="OW34" i="7"/>
  <c r="OK34" i="7"/>
  <c r="NY34" i="7"/>
  <c r="NM34" i="7"/>
  <c r="NA34" i="7"/>
  <c r="MO34" i="7"/>
  <c r="MC34" i="7"/>
  <c r="LQ34" i="7"/>
  <c r="LE34" i="7"/>
  <c r="KS34" i="7"/>
  <c r="KG34" i="7"/>
  <c r="JU34" i="7"/>
  <c r="JI34" i="7"/>
  <c r="IW34" i="7"/>
  <c r="IK34" i="7"/>
  <c r="HY34" i="7"/>
  <c r="PH34" i="7"/>
  <c r="OV34" i="7"/>
  <c r="OJ34" i="7"/>
  <c r="NX34" i="7"/>
  <c r="NL34" i="7"/>
  <c r="MZ34" i="7"/>
  <c r="MN34" i="7"/>
  <c r="MB34" i="7"/>
  <c r="LP34" i="7"/>
  <c r="LD34" i="7"/>
  <c r="KR34" i="7"/>
  <c r="KF34" i="7"/>
  <c r="JT34" i="7"/>
  <c r="JH34" i="7"/>
  <c r="IV34" i="7"/>
  <c r="IJ34" i="7"/>
  <c r="HX34" i="7"/>
  <c r="PG34" i="7"/>
  <c r="OU34" i="7"/>
  <c r="OI34" i="7"/>
  <c r="NW34" i="7"/>
  <c r="NK34" i="7"/>
  <c r="MY34" i="7"/>
  <c r="MM34" i="7"/>
  <c r="MA34" i="7"/>
  <c r="LO34" i="7"/>
  <c r="LC34" i="7"/>
  <c r="KQ34" i="7"/>
  <c r="KE34" i="7"/>
  <c r="JS34" i="7"/>
  <c r="JG34" i="7"/>
  <c r="IU34" i="7"/>
  <c r="II34" i="7"/>
  <c r="HW34" i="7"/>
  <c r="PF34" i="7"/>
  <c r="OT34" i="7"/>
  <c r="OH34" i="7"/>
  <c r="NV34" i="7"/>
  <c r="NJ34" i="7"/>
  <c r="MX34" i="7"/>
  <c r="ML34" i="7"/>
  <c r="LZ34" i="7"/>
  <c r="LN34" i="7"/>
  <c r="LB34" i="7"/>
  <c r="KP34" i="7"/>
  <c r="KD34" i="7"/>
  <c r="JR34" i="7"/>
  <c r="JF34" i="7"/>
  <c r="IT34" i="7"/>
  <c r="IH34" i="7"/>
  <c r="HV34" i="7"/>
  <c r="LY34" i="7"/>
  <c r="LM34" i="7"/>
  <c r="MK34" i="7"/>
  <c r="LA34" i="7"/>
  <c r="KO34" i="7"/>
  <c r="KC34" i="7"/>
  <c r="PE34" i="7"/>
  <c r="JQ34" i="7"/>
  <c r="OS34" i="7"/>
  <c r="JE34" i="7"/>
  <c r="OG34" i="7"/>
  <c r="IS34" i="7"/>
  <c r="NU34" i="7"/>
  <c r="IG34" i="7"/>
  <c r="NI34" i="7"/>
  <c r="HU34" i="7"/>
  <c r="MW34" i="7"/>
  <c r="N81" i="7"/>
  <c r="PA81" i="7"/>
  <c r="OO81" i="7"/>
  <c r="OC81" i="7"/>
  <c r="NQ81" i="7"/>
  <c r="NE81" i="7"/>
  <c r="MS81" i="7"/>
  <c r="MG81" i="7"/>
  <c r="LU81" i="7"/>
  <c r="LI81" i="7"/>
  <c r="KW81" i="7"/>
  <c r="KK81" i="7"/>
  <c r="JY81" i="7"/>
  <c r="JM81" i="7"/>
  <c r="JA81" i="7"/>
  <c r="IO81" i="7"/>
  <c r="IC81" i="7"/>
  <c r="HQ81" i="7"/>
  <c r="OZ81" i="7"/>
  <c r="ON81" i="7"/>
  <c r="OB81" i="7"/>
  <c r="NP81" i="7"/>
  <c r="ND81" i="7"/>
  <c r="MR81" i="7"/>
  <c r="MF81" i="7"/>
  <c r="LT81" i="7"/>
  <c r="LH81" i="7"/>
  <c r="KV81" i="7"/>
  <c r="KJ81" i="7"/>
  <c r="JX81" i="7"/>
  <c r="JL81" i="7"/>
  <c r="IZ81" i="7"/>
  <c r="IN81" i="7"/>
  <c r="IB81" i="7"/>
  <c r="HP81" i="7"/>
  <c r="OY81" i="7"/>
  <c r="OM81" i="7"/>
  <c r="OA81" i="7"/>
  <c r="NO81" i="7"/>
  <c r="NC81" i="7"/>
  <c r="MQ81" i="7"/>
  <c r="ME81" i="7"/>
  <c r="LS81" i="7"/>
  <c r="LG81" i="7"/>
  <c r="KU81" i="7"/>
  <c r="KI81" i="7"/>
  <c r="JW81" i="7"/>
  <c r="JK81" i="7"/>
  <c r="IY81" i="7"/>
  <c r="IM81" i="7"/>
  <c r="IA81" i="7"/>
  <c r="OX81" i="7"/>
  <c r="OL81" i="7"/>
  <c r="NZ81" i="7"/>
  <c r="NN81" i="7"/>
  <c r="NB81" i="7"/>
  <c r="MP81" i="7"/>
  <c r="MD81" i="7"/>
  <c r="LR81" i="7"/>
  <c r="LF81" i="7"/>
  <c r="KT81" i="7"/>
  <c r="KH81" i="7"/>
  <c r="JV81" i="7"/>
  <c r="JJ81" i="7"/>
  <c r="IX81" i="7"/>
  <c r="IL81" i="7"/>
  <c r="HZ81" i="7"/>
  <c r="OW81" i="7"/>
  <c r="OK81" i="7"/>
  <c r="NY81" i="7"/>
  <c r="NM81" i="7"/>
  <c r="NA81" i="7"/>
  <c r="MO81" i="7"/>
  <c r="MC81" i="7"/>
  <c r="LQ81" i="7"/>
  <c r="LE81" i="7"/>
  <c r="KS81" i="7"/>
  <c r="KG81" i="7"/>
  <c r="JU81" i="7"/>
  <c r="JI81" i="7"/>
  <c r="IW81" i="7"/>
  <c r="IK81" i="7"/>
  <c r="HY81" i="7"/>
  <c r="PH81" i="7"/>
  <c r="OV81" i="7"/>
  <c r="OJ81" i="7"/>
  <c r="NX81" i="7"/>
  <c r="NL81" i="7"/>
  <c r="MZ81" i="7"/>
  <c r="MN81" i="7"/>
  <c r="MB81" i="7"/>
  <c r="LP81" i="7"/>
  <c r="LD81" i="7"/>
  <c r="KR81" i="7"/>
  <c r="KF81" i="7"/>
  <c r="JT81" i="7"/>
  <c r="JH81" i="7"/>
  <c r="IV81" i="7"/>
  <c r="IJ81" i="7"/>
  <c r="HX81" i="7"/>
  <c r="PG81" i="7"/>
  <c r="OU81" i="7"/>
  <c r="OI81" i="7"/>
  <c r="NW81" i="7"/>
  <c r="NK81" i="7"/>
  <c r="MY81" i="7"/>
  <c r="MM81" i="7"/>
  <c r="MA81" i="7"/>
  <c r="LO81" i="7"/>
  <c r="LC81" i="7"/>
  <c r="KQ81" i="7"/>
  <c r="KE81" i="7"/>
  <c r="JS81" i="7"/>
  <c r="JG81" i="7"/>
  <c r="IU81" i="7"/>
  <c r="II81" i="7"/>
  <c r="HW81" i="7"/>
  <c r="PF81" i="7"/>
  <c r="OT81" i="7"/>
  <c r="OH81" i="7"/>
  <c r="NV81" i="7"/>
  <c r="NJ81" i="7"/>
  <c r="MX81" i="7"/>
  <c r="ML81" i="7"/>
  <c r="LZ81" i="7"/>
  <c r="LN81" i="7"/>
  <c r="LB81" i="7"/>
  <c r="KP81" i="7"/>
  <c r="KD81" i="7"/>
  <c r="JR81" i="7"/>
  <c r="JF81" i="7"/>
  <c r="IT81" i="7"/>
  <c r="IH81" i="7"/>
  <c r="HV81" i="7"/>
  <c r="PE81" i="7"/>
  <c r="OS81" i="7"/>
  <c r="OG81" i="7"/>
  <c r="NU81" i="7"/>
  <c r="NI81" i="7"/>
  <c r="MW81" i="7"/>
  <c r="MK81" i="7"/>
  <c r="LY81" i="7"/>
  <c r="LM81" i="7"/>
  <c r="LA81" i="7"/>
  <c r="KO81" i="7"/>
  <c r="KC81" i="7"/>
  <c r="JQ81" i="7"/>
  <c r="JE81" i="7"/>
  <c r="IS81" i="7"/>
  <c r="IG81" i="7"/>
  <c r="HU81" i="7"/>
  <c r="PD81" i="7"/>
  <c r="OR81" i="7"/>
  <c r="OF81" i="7"/>
  <c r="NT81" i="7"/>
  <c r="NH81" i="7"/>
  <c r="MV81" i="7"/>
  <c r="MJ81" i="7"/>
  <c r="LX81" i="7"/>
  <c r="LL81" i="7"/>
  <c r="KZ81" i="7"/>
  <c r="KN81" i="7"/>
  <c r="KB81" i="7"/>
  <c r="JP81" i="7"/>
  <c r="JD81" i="7"/>
  <c r="IR81" i="7"/>
  <c r="IF81" i="7"/>
  <c r="HT81" i="7"/>
  <c r="PC81" i="7"/>
  <c r="OQ81" i="7"/>
  <c r="OE81" i="7"/>
  <c r="NS81" i="7"/>
  <c r="NG81" i="7"/>
  <c r="MU81" i="7"/>
  <c r="MI81" i="7"/>
  <c r="LW81" i="7"/>
  <c r="LK81" i="7"/>
  <c r="KY81" i="7"/>
  <c r="KM81" i="7"/>
  <c r="KA81" i="7"/>
  <c r="JO81" i="7"/>
  <c r="JC81" i="7"/>
  <c r="IQ81" i="7"/>
  <c r="IE81" i="7"/>
  <c r="HS81" i="7"/>
  <c r="NR81" i="7"/>
  <c r="ID81" i="7"/>
  <c r="NF81" i="7"/>
  <c r="HR81" i="7"/>
  <c r="MT81" i="7"/>
  <c r="MH81" i="7"/>
  <c r="LV81" i="7"/>
  <c r="LJ81" i="7"/>
  <c r="KX81" i="7"/>
  <c r="KL81" i="7"/>
  <c r="JZ81" i="7"/>
  <c r="PB81" i="7"/>
  <c r="JN81" i="7"/>
  <c r="OP81" i="7"/>
  <c r="JB81" i="7"/>
  <c r="OD81" i="7"/>
  <c r="IP81" i="7"/>
  <c r="N92" i="7"/>
  <c r="PE92" i="7"/>
  <c r="OS92" i="7"/>
  <c r="OG92" i="7"/>
  <c r="NU92" i="7"/>
  <c r="NI92" i="7"/>
  <c r="MW92" i="7"/>
  <c r="MK92" i="7"/>
  <c r="LY92" i="7"/>
  <c r="LM92" i="7"/>
  <c r="LA92" i="7"/>
  <c r="KO92" i="7"/>
  <c r="KC92" i="7"/>
  <c r="JQ92" i="7"/>
  <c r="JE92" i="7"/>
  <c r="IS92" i="7"/>
  <c r="IG92" i="7"/>
  <c r="HU92" i="7"/>
  <c r="PD92" i="7"/>
  <c r="OR92" i="7"/>
  <c r="OF92" i="7"/>
  <c r="NT92" i="7"/>
  <c r="NH92" i="7"/>
  <c r="MV92" i="7"/>
  <c r="MJ92" i="7"/>
  <c r="LX92" i="7"/>
  <c r="LL92" i="7"/>
  <c r="KZ92" i="7"/>
  <c r="KN92" i="7"/>
  <c r="KB92" i="7"/>
  <c r="JP92" i="7"/>
  <c r="JD92" i="7"/>
  <c r="IR92" i="7"/>
  <c r="IF92" i="7"/>
  <c r="HT92" i="7"/>
  <c r="PC92" i="7"/>
  <c r="OQ92" i="7"/>
  <c r="OE92" i="7"/>
  <c r="NS92" i="7"/>
  <c r="NG92" i="7"/>
  <c r="MU92" i="7"/>
  <c r="MI92" i="7"/>
  <c r="LW92" i="7"/>
  <c r="LK92" i="7"/>
  <c r="KY92" i="7"/>
  <c r="KM92" i="7"/>
  <c r="KA92" i="7"/>
  <c r="JO92" i="7"/>
  <c r="JC92" i="7"/>
  <c r="IQ92" i="7"/>
  <c r="IE92" i="7"/>
  <c r="HS92" i="7"/>
  <c r="PB92" i="7"/>
  <c r="OP92" i="7"/>
  <c r="OD92" i="7"/>
  <c r="NR92" i="7"/>
  <c r="NF92" i="7"/>
  <c r="MT92" i="7"/>
  <c r="MH92" i="7"/>
  <c r="LV92" i="7"/>
  <c r="LJ92" i="7"/>
  <c r="KX92" i="7"/>
  <c r="KL92" i="7"/>
  <c r="JZ92" i="7"/>
  <c r="JN92" i="7"/>
  <c r="JB92" i="7"/>
  <c r="IP92" i="7"/>
  <c r="ID92" i="7"/>
  <c r="HR92" i="7"/>
  <c r="PA92" i="7"/>
  <c r="OO92" i="7"/>
  <c r="OC92" i="7"/>
  <c r="NQ92" i="7"/>
  <c r="NE92" i="7"/>
  <c r="MS92" i="7"/>
  <c r="MG92" i="7"/>
  <c r="LU92" i="7"/>
  <c r="LI92" i="7"/>
  <c r="KW92" i="7"/>
  <c r="KK92" i="7"/>
  <c r="JY92" i="7"/>
  <c r="JM92" i="7"/>
  <c r="JA92" i="7"/>
  <c r="IO92" i="7"/>
  <c r="IC92" i="7"/>
  <c r="HQ92" i="7"/>
  <c r="OZ92" i="7"/>
  <c r="ON92" i="7"/>
  <c r="OB92" i="7"/>
  <c r="NP92" i="7"/>
  <c r="ND92" i="7"/>
  <c r="MR92" i="7"/>
  <c r="MF92" i="7"/>
  <c r="LT92" i="7"/>
  <c r="LH92" i="7"/>
  <c r="KV92" i="7"/>
  <c r="KJ92" i="7"/>
  <c r="JX92" i="7"/>
  <c r="JL92" i="7"/>
  <c r="IZ92" i="7"/>
  <c r="IN92" i="7"/>
  <c r="IB92" i="7"/>
  <c r="HP92" i="7"/>
  <c r="OY92" i="7"/>
  <c r="OM92" i="7"/>
  <c r="OA92" i="7"/>
  <c r="NO92" i="7"/>
  <c r="NC92" i="7"/>
  <c r="MQ92" i="7"/>
  <c r="ME92" i="7"/>
  <c r="LS92" i="7"/>
  <c r="LG92" i="7"/>
  <c r="KU92" i="7"/>
  <c r="KI92" i="7"/>
  <c r="JW92" i="7"/>
  <c r="JK92" i="7"/>
  <c r="IY92" i="7"/>
  <c r="IM92" i="7"/>
  <c r="IA92" i="7"/>
  <c r="OX92" i="7"/>
  <c r="OL92" i="7"/>
  <c r="NZ92" i="7"/>
  <c r="NN92" i="7"/>
  <c r="NB92" i="7"/>
  <c r="MP92" i="7"/>
  <c r="MD92" i="7"/>
  <c r="LR92" i="7"/>
  <c r="LF92" i="7"/>
  <c r="KT92" i="7"/>
  <c r="KH92" i="7"/>
  <c r="JV92" i="7"/>
  <c r="JJ92" i="7"/>
  <c r="IX92" i="7"/>
  <c r="IL92" i="7"/>
  <c r="HZ92" i="7"/>
  <c r="OW92" i="7"/>
  <c r="OK92" i="7"/>
  <c r="NY92" i="7"/>
  <c r="NM92" i="7"/>
  <c r="NA92" i="7"/>
  <c r="MO92" i="7"/>
  <c r="MC92" i="7"/>
  <c r="LQ92" i="7"/>
  <c r="LE92" i="7"/>
  <c r="KS92" i="7"/>
  <c r="KG92" i="7"/>
  <c r="JU92" i="7"/>
  <c r="JI92" i="7"/>
  <c r="IW92" i="7"/>
  <c r="IK92" i="7"/>
  <c r="HY92" i="7"/>
  <c r="PH92" i="7"/>
  <c r="OV92" i="7"/>
  <c r="OJ92" i="7"/>
  <c r="NX92" i="7"/>
  <c r="NL92" i="7"/>
  <c r="MZ92" i="7"/>
  <c r="MN92" i="7"/>
  <c r="MB92" i="7"/>
  <c r="LP92" i="7"/>
  <c r="LD92" i="7"/>
  <c r="KR92" i="7"/>
  <c r="KF92" i="7"/>
  <c r="JT92" i="7"/>
  <c r="JH92" i="7"/>
  <c r="IV92" i="7"/>
  <c r="IJ92" i="7"/>
  <c r="HX92" i="7"/>
  <c r="PG92" i="7"/>
  <c r="OU92" i="7"/>
  <c r="OI92" i="7"/>
  <c r="NW92" i="7"/>
  <c r="NK92" i="7"/>
  <c r="MY92" i="7"/>
  <c r="MM92" i="7"/>
  <c r="MA92" i="7"/>
  <c r="LO92" i="7"/>
  <c r="LC92" i="7"/>
  <c r="KQ92" i="7"/>
  <c r="KE92" i="7"/>
  <c r="JS92" i="7"/>
  <c r="JG92" i="7"/>
  <c r="IU92" i="7"/>
  <c r="II92" i="7"/>
  <c r="HW92" i="7"/>
  <c r="PF92" i="7"/>
  <c r="JR92" i="7"/>
  <c r="OT92" i="7"/>
  <c r="JF92" i="7"/>
  <c r="OH92" i="7"/>
  <c r="IT92" i="7"/>
  <c r="NV92" i="7"/>
  <c r="IH92" i="7"/>
  <c r="NJ92" i="7"/>
  <c r="HV92" i="7"/>
  <c r="MX92" i="7"/>
  <c r="ML92" i="7"/>
  <c r="LZ92" i="7"/>
  <c r="LN92" i="7"/>
  <c r="LB92" i="7"/>
  <c r="KP92" i="7"/>
  <c r="KD92" i="7"/>
  <c r="N20" i="7"/>
  <c r="PF20" i="7"/>
  <c r="OT20" i="7"/>
  <c r="OH20" i="7"/>
  <c r="NV20" i="7"/>
  <c r="NJ20" i="7"/>
  <c r="MX20" i="7"/>
  <c r="ML20" i="7"/>
  <c r="LZ20" i="7"/>
  <c r="LN20" i="7"/>
  <c r="LB20" i="7"/>
  <c r="KP20" i="7"/>
  <c r="KD20" i="7"/>
  <c r="JR20" i="7"/>
  <c r="JF20" i="7"/>
  <c r="IT20" i="7"/>
  <c r="IH20" i="7"/>
  <c r="HV20" i="7"/>
  <c r="PE20" i="7"/>
  <c r="OS20" i="7"/>
  <c r="OG20" i="7"/>
  <c r="NU20" i="7"/>
  <c r="NI20" i="7"/>
  <c r="MW20" i="7"/>
  <c r="MK20" i="7"/>
  <c r="LY20" i="7"/>
  <c r="LM20" i="7"/>
  <c r="LA20" i="7"/>
  <c r="KO20" i="7"/>
  <c r="KC20" i="7"/>
  <c r="JQ20" i="7"/>
  <c r="JE20" i="7"/>
  <c r="IS20" i="7"/>
  <c r="IG20" i="7"/>
  <c r="HU20" i="7"/>
  <c r="PD20" i="7"/>
  <c r="OR20" i="7"/>
  <c r="OF20" i="7"/>
  <c r="NT20" i="7"/>
  <c r="NH20" i="7"/>
  <c r="MV20" i="7"/>
  <c r="MJ20" i="7"/>
  <c r="LX20" i="7"/>
  <c r="LL20" i="7"/>
  <c r="KZ20" i="7"/>
  <c r="KN20" i="7"/>
  <c r="KB20" i="7"/>
  <c r="JP20" i="7"/>
  <c r="JD20" i="7"/>
  <c r="IR20" i="7"/>
  <c r="IF20" i="7"/>
  <c r="HT20" i="7"/>
  <c r="PC20" i="7"/>
  <c r="OQ20" i="7"/>
  <c r="OE20" i="7"/>
  <c r="NS20" i="7"/>
  <c r="NG20" i="7"/>
  <c r="MU20" i="7"/>
  <c r="MI20" i="7"/>
  <c r="LW20" i="7"/>
  <c r="LK20" i="7"/>
  <c r="KY20" i="7"/>
  <c r="KM20" i="7"/>
  <c r="KA20" i="7"/>
  <c r="JO20" i="7"/>
  <c r="JC20" i="7"/>
  <c r="IQ20" i="7"/>
  <c r="IE20" i="7"/>
  <c r="HS20" i="7"/>
  <c r="PB20" i="7"/>
  <c r="OP20" i="7"/>
  <c r="OD20" i="7"/>
  <c r="NR20" i="7"/>
  <c r="NF20" i="7"/>
  <c r="MT20" i="7"/>
  <c r="MH20" i="7"/>
  <c r="LV20" i="7"/>
  <c r="LJ20" i="7"/>
  <c r="KX20" i="7"/>
  <c r="KL20" i="7"/>
  <c r="JZ20" i="7"/>
  <c r="JN20" i="7"/>
  <c r="JB20" i="7"/>
  <c r="IP20" i="7"/>
  <c r="ID20" i="7"/>
  <c r="HR20" i="7"/>
  <c r="PA20" i="7"/>
  <c r="OO20" i="7"/>
  <c r="OC20" i="7"/>
  <c r="NQ20" i="7"/>
  <c r="NE20" i="7"/>
  <c r="MS20" i="7"/>
  <c r="MG20" i="7"/>
  <c r="LU20" i="7"/>
  <c r="LI20" i="7"/>
  <c r="KW20" i="7"/>
  <c r="KK20" i="7"/>
  <c r="JY20" i="7"/>
  <c r="JM20" i="7"/>
  <c r="JA20" i="7"/>
  <c r="IO20" i="7"/>
  <c r="IC20" i="7"/>
  <c r="HQ20" i="7"/>
  <c r="OZ20" i="7"/>
  <c r="ON20" i="7"/>
  <c r="OB20" i="7"/>
  <c r="NP20" i="7"/>
  <c r="ND20" i="7"/>
  <c r="MR20" i="7"/>
  <c r="MF20" i="7"/>
  <c r="LT20" i="7"/>
  <c r="LH20" i="7"/>
  <c r="KV20" i="7"/>
  <c r="KJ20" i="7"/>
  <c r="JX20" i="7"/>
  <c r="JL20" i="7"/>
  <c r="IZ20" i="7"/>
  <c r="IN20" i="7"/>
  <c r="IB20" i="7"/>
  <c r="HP20" i="7"/>
  <c r="OY20" i="7"/>
  <c r="OM20" i="7"/>
  <c r="OA20" i="7"/>
  <c r="NO20" i="7"/>
  <c r="NC20" i="7"/>
  <c r="MQ20" i="7"/>
  <c r="ME20" i="7"/>
  <c r="LS20" i="7"/>
  <c r="LG20" i="7"/>
  <c r="KU20" i="7"/>
  <c r="KI20" i="7"/>
  <c r="JW20" i="7"/>
  <c r="JK20" i="7"/>
  <c r="IY20" i="7"/>
  <c r="IM20" i="7"/>
  <c r="IA20" i="7"/>
  <c r="OX20" i="7"/>
  <c r="OL20" i="7"/>
  <c r="NZ20" i="7"/>
  <c r="NN20" i="7"/>
  <c r="NB20" i="7"/>
  <c r="MP20" i="7"/>
  <c r="MD20" i="7"/>
  <c r="LR20" i="7"/>
  <c r="LF20" i="7"/>
  <c r="KT20" i="7"/>
  <c r="KH20" i="7"/>
  <c r="JV20" i="7"/>
  <c r="JJ20" i="7"/>
  <c r="IX20" i="7"/>
  <c r="IL20" i="7"/>
  <c r="HZ20" i="7"/>
  <c r="OW20" i="7"/>
  <c r="OK20" i="7"/>
  <c r="NY20" i="7"/>
  <c r="NM20" i="7"/>
  <c r="NA20" i="7"/>
  <c r="MO20" i="7"/>
  <c r="MC20" i="7"/>
  <c r="LQ20" i="7"/>
  <c r="LE20" i="7"/>
  <c r="KS20" i="7"/>
  <c r="KG20" i="7"/>
  <c r="JU20" i="7"/>
  <c r="JI20" i="7"/>
  <c r="IW20" i="7"/>
  <c r="IK20" i="7"/>
  <c r="HY20" i="7"/>
  <c r="PH20" i="7"/>
  <c r="OV20" i="7"/>
  <c r="OJ20" i="7"/>
  <c r="NX20" i="7"/>
  <c r="NL20" i="7"/>
  <c r="MZ20" i="7"/>
  <c r="MN20" i="7"/>
  <c r="MB20" i="7"/>
  <c r="LP20" i="7"/>
  <c r="LD20" i="7"/>
  <c r="KR20" i="7"/>
  <c r="KF20" i="7"/>
  <c r="JT20" i="7"/>
  <c r="JH20" i="7"/>
  <c r="IV20" i="7"/>
  <c r="IJ20" i="7"/>
  <c r="HX20" i="7"/>
  <c r="NW20" i="7"/>
  <c r="II20" i="7"/>
  <c r="NK20" i="7"/>
  <c r="HW20" i="7"/>
  <c r="MY20" i="7"/>
  <c r="MM20" i="7"/>
  <c r="IU20" i="7"/>
  <c r="MA20" i="7"/>
  <c r="LO20" i="7"/>
  <c r="LC20" i="7"/>
  <c r="KQ20" i="7"/>
  <c r="KE20" i="7"/>
  <c r="PG20" i="7"/>
  <c r="JS20" i="7"/>
  <c r="OI20" i="7"/>
  <c r="OU20" i="7"/>
  <c r="JG20" i="7"/>
  <c r="N90" i="7"/>
  <c r="PH90" i="7"/>
  <c r="OV90" i="7"/>
  <c r="OJ90" i="7"/>
  <c r="NX90" i="7"/>
  <c r="NL90" i="7"/>
  <c r="MZ90" i="7"/>
  <c r="MN90" i="7"/>
  <c r="MB90" i="7"/>
  <c r="LP90" i="7"/>
  <c r="LD90" i="7"/>
  <c r="KR90" i="7"/>
  <c r="KF90" i="7"/>
  <c r="JT90" i="7"/>
  <c r="JH90" i="7"/>
  <c r="IV90" i="7"/>
  <c r="IJ90" i="7"/>
  <c r="HX90" i="7"/>
  <c r="PG90" i="7"/>
  <c r="OU90" i="7"/>
  <c r="OI90" i="7"/>
  <c r="NW90" i="7"/>
  <c r="NK90" i="7"/>
  <c r="MY90" i="7"/>
  <c r="MM90" i="7"/>
  <c r="MA90" i="7"/>
  <c r="LO90" i="7"/>
  <c r="LC90" i="7"/>
  <c r="KQ90" i="7"/>
  <c r="KE90" i="7"/>
  <c r="JS90" i="7"/>
  <c r="JG90" i="7"/>
  <c r="IU90" i="7"/>
  <c r="II90" i="7"/>
  <c r="HW90" i="7"/>
  <c r="PF90" i="7"/>
  <c r="OT90" i="7"/>
  <c r="OH90" i="7"/>
  <c r="NV90" i="7"/>
  <c r="NJ90" i="7"/>
  <c r="MX90" i="7"/>
  <c r="ML90" i="7"/>
  <c r="LZ90" i="7"/>
  <c r="LN90" i="7"/>
  <c r="LB90" i="7"/>
  <c r="KP90" i="7"/>
  <c r="KD90" i="7"/>
  <c r="JR90" i="7"/>
  <c r="JF90" i="7"/>
  <c r="IT90" i="7"/>
  <c r="IH90" i="7"/>
  <c r="HV90" i="7"/>
  <c r="PE90" i="7"/>
  <c r="OS90" i="7"/>
  <c r="OG90" i="7"/>
  <c r="NU90" i="7"/>
  <c r="NI90" i="7"/>
  <c r="MW90" i="7"/>
  <c r="MK90" i="7"/>
  <c r="LY90" i="7"/>
  <c r="LM90" i="7"/>
  <c r="LA90" i="7"/>
  <c r="KO90" i="7"/>
  <c r="KC90" i="7"/>
  <c r="JQ90" i="7"/>
  <c r="JE90" i="7"/>
  <c r="IS90" i="7"/>
  <c r="IG90" i="7"/>
  <c r="HU90" i="7"/>
  <c r="PD90" i="7"/>
  <c r="OR90" i="7"/>
  <c r="OF90" i="7"/>
  <c r="NT90" i="7"/>
  <c r="NH90" i="7"/>
  <c r="MV90" i="7"/>
  <c r="MJ90" i="7"/>
  <c r="LX90" i="7"/>
  <c r="LL90" i="7"/>
  <c r="KZ90" i="7"/>
  <c r="KN90" i="7"/>
  <c r="KB90" i="7"/>
  <c r="JP90" i="7"/>
  <c r="JD90" i="7"/>
  <c r="IR90" i="7"/>
  <c r="IF90" i="7"/>
  <c r="HT90" i="7"/>
  <c r="PC90" i="7"/>
  <c r="OQ90" i="7"/>
  <c r="OE90" i="7"/>
  <c r="NS90" i="7"/>
  <c r="NG90" i="7"/>
  <c r="MU90" i="7"/>
  <c r="MI90" i="7"/>
  <c r="LW90" i="7"/>
  <c r="LK90" i="7"/>
  <c r="KY90" i="7"/>
  <c r="KM90" i="7"/>
  <c r="KA90" i="7"/>
  <c r="JO90" i="7"/>
  <c r="JC90" i="7"/>
  <c r="IQ90" i="7"/>
  <c r="IE90" i="7"/>
  <c r="HS90" i="7"/>
  <c r="PB90" i="7"/>
  <c r="OP90" i="7"/>
  <c r="OD90" i="7"/>
  <c r="NR90" i="7"/>
  <c r="NF90" i="7"/>
  <c r="MT90" i="7"/>
  <c r="MH90" i="7"/>
  <c r="LV90" i="7"/>
  <c r="LJ90" i="7"/>
  <c r="KX90" i="7"/>
  <c r="KL90" i="7"/>
  <c r="JZ90" i="7"/>
  <c r="JN90" i="7"/>
  <c r="JB90" i="7"/>
  <c r="IP90" i="7"/>
  <c r="ID90" i="7"/>
  <c r="HR90" i="7"/>
  <c r="PA90" i="7"/>
  <c r="OO90" i="7"/>
  <c r="OC90" i="7"/>
  <c r="NQ90" i="7"/>
  <c r="NE90" i="7"/>
  <c r="MS90" i="7"/>
  <c r="MG90" i="7"/>
  <c r="LU90" i="7"/>
  <c r="LI90" i="7"/>
  <c r="KW90" i="7"/>
  <c r="KK90" i="7"/>
  <c r="JY90" i="7"/>
  <c r="JM90" i="7"/>
  <c r="JA90" i="7"/>
  <c r="IO90" i="7"/>
  <c r="IC90" i="7"/>
  <c r="HQ90" i="7"/>
  <c r="OZ90" i="7"/>
  <c r="ON90" i="7"/>
  <c r="OB90" i="7"/>
  <c r="NP90" i="7"/>
  <c r="ND90" i="7"/>
  <c r="MR90" i="7"/>
  <c r="MF90" i="7"/>
  <c r="LT90" i="7"/>
  <c r="LH90" i="7"/>
  <c r="KV90" i="7"/>
  <c r="KJ90" i="7"/>
  <c r="JX90" i="7"/>
  <c r="JL90" i="7"/>
  <c r="IZ90" i="7"/>
  <c r="IN90" i="7"/>
  <c r="IB90" i="7"/>
  <c r="HP90" i="7"/>
  <c r="OY90" i="7"/>
  <c r="OM90" i="7"/>
  <c r="OA90" i="7"/>
  <c r="NO90" i="7"/>
  <c r="NC90" i="7"/>
  <c r="MQ90" i="7"/>
  <c r="ME90" i="7"/>
  <c r="LS90" i="7"/>
  <c r="LG90" i="7"/>
  <c r="KU90" i="7"/>
  <c r="KI90" i="7"/>
  <c r="JW90" i="7"/>
  <c r="JK90" i="7"/>
  <c r="IY90" i="7"/>
  <c r="IM90" i="7"/>
  <c r="IA90" i="7"/>
  <c r="OX90" i="7"/>
  <c r="OL90" i="7"/>
  <c r="NZ90" i="7"/>
  <c r="NN90" i="7"/>
  <c r="NB90" i="7"/>
  <c r="MP90" i="7"/>
  <c r="MD90" i="7"/>
  <c r="LR90" i="7"/>
  <c r="LF90" i="7"/>
  <c r="KT90" i="7"/>
  <c r="KH90" i="7"/>
  <c r="JV90" i="7"/>
  <c r="JJ90" i="7"/>
  <c r="IX90" i="7"/>
  <c r="IL90" i="7"/>
  <c r="HZ90" i="7"/>
  <c r="MC90" i="7"/>
  <c r="LQ90" i="7"/>
  <c r="LE90" i="7"/>
  <c r="KS90" i="7"/>
  <c r="KG90" i="7"/>
  <c r="JU90" i="7"/>
  <c r="OW90" i="7"/>
  <c r="JI90" i="7"/>
  <c r="OK90" i="7"/>
  <c r="IW90" i="7"/>
  <c r="NY90" i="7"/>
  <c r="IK90" i="7"/>
  <c r="NM90" i="7"/>
  <c r="HY90" i="7"/>
  <c r="NA90" i="7"/>
  <c r="MO90" i="7"/>
  <c r="N66" i="7"/>
  <c r="PH66" i="7"/>
  <c r="OV66" i="7"/>
  <c r="OJ66" i="7"/>
  <c r="NX66" i="7"/>
  <c r="NL66" i="7"/>
  <c r="MZ66" i="7"/>
  <c r="MN66" i="7"/>
  <c r="MB66" i="7"/>
  <c r="LP66" i="7"/>
  <c r="LD66" i="7"/>
  <c r="KR66" i="7"/>
  <c r="KF66" i="7"/>
  <c r="JT66" i="7"/>
  <c r="JH66" i="7"/>
  <c r="IV66" i="7"/>
  <c r="IJ66" i="7"/>
  <c r="HX66" i="7"/>
  <c r="PG66" i="7"/>
  <c r="OU66" i="7"/>
  <c r="OI66" i="7"/>
  <c r="NW66" i="7"/>
  <c r="NK66" i="7"/>
  <c r="MY66" i="7"/>
  <c r="MM66" i="7"/>
  <c r="MA66" i="7"/>
  <c r="LO66" i="7"/>
  <c r="LC66" i="7"/>
  <c r="KQ66" i="7"/>
  <c r="KE66" i="7"/>
  <c r="JS66" i="7"/>
  <c r="JG66" i="7"/>
  <c r="IU66" i="7"/>
  <c r="II66" i="7"/>
  <c r="HW66" i="7"/>
  <c r="PF66" i="7"/>
  <c r="OT66" i="7"/>
  <c r="OH66" i="7"/>
  <c r="NV66" i="7"/>
  <c r="NJ66" i="7"/>
  <c r="MX66" i="7"/>
  <c r="ML66" i="7"/>
  <c r="LZ66" i="7"/>
  <c r="LN66" i="7"/>
  <c r="LB66" i="7"/>
  <c r="KP66" i="7"/>
  <c r="KD66" i="7"/>
  <c r="JR66" i="7"/>
  <c r="JF66" i="7"/>
  <c r="IT66" i="7"/>
  <c r="IH66" i="7"/>
  <c r="HV66" i="7"/>
  <c r="PE66" i="7"/>
  <c r="OS66" i="7"/>
  <c r="OG66" i="7"/>
  <c r="NU66" i="7"/>
  <c r="NI66" i="7"/>
  <c r="MW66" i="7"/>
  <c r="MK66" i="7"/>
  <c r="LY66" i="7"/>
  <c r="LM66" i="7"/>
  <c r="LA66" i="7"/>
  <c r="KO66" i="7"/>
  <c r="KC66" i="7"/>
  <c r="JQ66" i="7"/>
  <c r="JE66" i="7"/>
  <c r="IS66" i="7"/>
  <c r="IG66" i="7"/>
  <c r="HU66" i="7"/>
  <c r="PD66" i="7"/>
  <c r="OR66" i="7"/>
  <c r="OF66" i="7"/>
  <c r="NT66" i="7"/>
  <c r="NH66" i="7"/>
  <c r="MV66" i="7"/>
  <c r="MJ66" i="7"/>
  <c r="LX66" i="7"/>
  <c r="LL66" i="7"/>
  <c r="KZ66" i="7"/>
  <c r="KN66" i="7"/>
  <c r="KB66" i="7"/>
  <c r="JP66" i="7"/>
  <c r="JD66" i="7"/>
  <c r="IR66" i="7"/>
  <c r="IF66" i="7"/>
  <c r="HT66" i="7"/>
  <c r="PC66" i="7"/>
  <c r="OQ66" i="7"/>
  <c r="OE66" i="7"/>
  <c r="NS66" i="7"/>
  <c r="NG66" i="7"/>
  <c r="MU66" i="7"/>
  <c r="MI66" i="7"/>
  <c r="LW66" i="7"/>
  <c r="LK66" i="7"/>
  <c r="KY66" i="7"/>
  <c r="KM66" i="7"/>
  <c r="KA66" i="7"/>
  <c r="JO66" i="7"/>
  <c r="JC66" i="7"/>
  <c r="IQ66" i="7"/>
  <c r="IE66" i="7"/>
  <c r="HS66" i="7"/>
  <c r="PB66" i="7"/>
  <c r="OP66" i="7"/>
  <c r="OD66" i="7"/>
  <c r="NR66" i="7"/>
  <c r="NF66" i="7"/>
  <c r="MT66" i="7"/>
  <c r="MH66" i="7"/>
  <c r="LV66" i="7"/>
  <c r="LJ66" i="7"/>
  <c r="KX66" i="7"/>
  <c r="KL66" i="7"/>
  <c r="JZ66" i="7"/>
  <c r="JN66" i="7"/>
  <c r="JB66" i="7"/>
  <c r="IP66" i="7"/>
  <c r="ID66" i="7"/>
  <c r="HR66" i="7"/>
  <c r="PA66" i="7"/>
  <c r="OO66" i="7"/>
  <c r="OC66" i="7"/>
  <c r="NQ66" i="7"/>
  <c r="NE66" i="7"/>
  <c r="MS66" i="7"/>
  <c r="MG66" i="7"/>
  <c r="LU66" i="7"/>
  <c r="LI66" i="7"/>
  <c r="KW66" i="7"/>
  <c r="KK66" i="7"/>
  <c r="JY66" i="7"/>
  <c r="JM66" i="7"/>
  <c r="JA66" i="7"/>
  <c r="IO66" i="7"/>
  <c r="IC66" i="7"/>
  <c r="HQ66" i="7"/>
  <c r="OZ66" i="7"/>
  <c r="ON66" i="7"/>
  <c r="OB66" i="7"/>
  <c r="NP66" i="7"/>
  <c r="ND66" i="7"/>
  <c r="MR66" i="7"/>
  <c r="MF66" i="7"/>
  <c r="LT66" i="7"/>
  <c r="LH66" i="7"/>
  <c r="KV66" i="7"/>
  <c r="KJ66" i="7"/>
  <c r="JX66" i="7"/>
  <c r="JL66" i="7"/>
  <c r="IZ66" i="7"/>
  <c r="IN66" i="7"/>
  <c r="IB66" i="7"/>
  <c r="HP66" i="7"/>
  <c r="OY66" i="7"/>
  <c r="OM66" i="7"/>
  <c r="OA66" i="7"/>
  <c r="NO66" i="7"/>
  <c r="NC66" i="7"/>
  <c r="MQ66" i="7"/>
  <c r="ME66" i="7"/>
  <c r="LS66" i="7"/>
  <c r="LG66" i="7"/>
  <c r="KU66" i="7"/>
  <c r="KI66" i="7"/>
  <c r="JW66" i="7"/>
  <c r="JK66" i="7"/>
  <c r="IY66" i="7"/>
  <c r="IM66" i="7"/>
  <c r="IA66" i="7"/>
  <c r="OX66" i="7"/>
  <c r="OL66" i="7"/>
  <c r="NZ66" i="7"/>
  <c r="NN66" i="7"/>
  <c r="NB66" i="7"/>
  <c r="MP66" i="7"/>
  <c r="MD66" i="7"/>
  <c r="LR66" i="7"/>
  <c r="LF66" i="7"/>
  <c r="KT66" i="7"/>
  <c r="KH66" i="7"/>
  <c r="JV66" i="7"/>
  <c r="JJ66" i="7"/>
  <c r="IX66" i="7"/>
  <c r="IL66" i="7"/>
  <c r="HZ66" i="7"/>
  <c r="MC66" i="7"/>
  <c r="LQ66" i="7"/>
  <c r="LE66" i="7"/>
  <c r="KS66" i="7"/>
  <c r="KG66" i="7"/>
  <c r="JU66" i="7"/>
  <c r="OW66" i="7"/>
  <c r="JI66" i="7"/>
  <c r="OK66" i="7"/>
  <c r="IW66" i="7"/>
  <c r="NY66" i="7"/>
  <c r="IK66" i="7"/>
  <c r="NM66" i="7"/>
  <c r="HY66" i="7"/>
  <c r="NA66" i="7"/>
  <c r="MO66" i="7"/>
  <c r="N54" i="7"/>
  <c r="OW54" i="7"/>
  <c r="OK54" i="7"/>
  <c r="NY54" i="7"/>
  <c r="NM54" i="7"/>
  <c r="NA54" i="7"/>
  <c r="MO54" i="7"/>
  <c r="MC54" i="7"/>
  <c r="LQ54" i="7"/>
  <c r="LE54" i="7"/>
  <c r="KS54" i="7"/>
  <c r="KG54" i="7"/>
  <c r="JU54" i="7"/>
  <c r="JI54" i="7"/>
  <c r="IW54" i="7"/>
  <c r="IK54" i="7"/>
  <c r="HY54" i="7"/>
  <c r="PH54" i="7"/>
  <c r="OV54" i="7"/>
  <c r="OJ54" i="7"/>
  <c r="NX54" i="7"/>
  <c r="NL54" i="7"/>
  <c r="MZ54" i="7"/>
  <c r="MN54" i="7"/>
  <c r="MB54" i="7"/>
  <c r="LP54" i="7"/>
  <c r="LD54" i="7"/>
  <c r="KR54" i="7"/>
  <c r="KF54" i="7"/>
  <c r="JT54" i="7"/>
  <c r="JH54" i="7"/>
  <c r="IV54" i="7"/>
  <c r="IJ54" i="7"/>
  <c r="HX54" i="7"/>
  <c r="PG54" i="7"/>
  <c r="OU54" i="7"/>
  <c r="OI54" i="7"/>
  <c r="NW54" i="7"/>
  <c r="NK54" i="7"/>
  <c r="MY54" i="7"/>
  <c r="MM54" i="7"/>
  <c r="MA54" i="7"/>
  <c r="LO54" i="7"/>
  <c r="LC54" i="7"/>
  <c r="KQ54" i="7"/>
  <c r="KE54" i="7"/>
  <c r="JS54" i="7"/>
  <c r="JG54" i="7"/>
  <c r="IU54" i="7"/>
  <c r="II54" i="7"/>
  <c r="HW54" i="7"/>
  <c r="PF54" i="7"/>
  <c r="OT54" i="7"/>
  <c r="OH54" i="7"/>
  <c r="NV54" i="7"/>
  <c r="NJ54" i="7"/>
  <c r="MX54" i="7"/>
  <c r="ML54" i="7"/>
  <c r="LZ54" i="7"/>
  <c r="LN54" i="7"/>
  <c r="LB54" i="7"/>
  <c r="KP54" i="7"/>
  <c r="KD54" i="7"/>
  <c r="JR54" i="7"/>
  <c r="JF54" i="7"/>
  <c r="IT54" i="7"/>
  <c r="IH54" i="7"/>
  <c r="HV54" i="7"/>
  <c r="PE54" i="7"/>
  <c r="OS54" i="7"/>
  <c r="OG54" i="7"/>
  <c r="NU54" i="7"/>
  <c r="NI54" i="7"/>
  <c r="MW54" i="7"/>
  <c r="MK54" i="7"/>
  <c r="LY54" i="7"/>
  <c r="LM54" i="7"/>
  <c r="LA54" i="7"/>
  <c r="KO54" i="7"/>
  <c r="KC54" i="7"/>
  <c r="JQ54" i="7"/>
  <c r="JE54" i="7"/>
  <c r="IS54" i="7"/>
  <c r="IG54" i="7"/>
  <c r="HU54" i="7"/>
  <c r="PD54" i="7"/>
  <c r="OR54" i="7"/>
  <c r="OF54" i="7"/>
  <c r="NT54" i="7"/>
  <c r="NH54" i="7"/>
  <c r="MV54" i="7"/>
  <c r="MJ54" i="7"/>
  <c r="LX54" i="7"/>
  <c r="LL54" i="7"/>
  <c r="KZ54" i="7"/>
  <c r="KN54" i="7"/>
  <c r="KB54" i="7"/>
  <c r="JP54" i="7"/>
  <c r="JD54" i="7"/>
  <c r="IR54" i="7"/>
  <c r="IF54" i="7"/>
  <c r="HT54" i="7"/>
  <c r="PC54" i="7"/>
  <c r="OQ54" i="7"/>
  <c r="OE54" i="7"/>
  <c r="NS54" i="7"/>
  <c r="NG54" i="7"/>
  <c r="MU54" i="7"/>
  <c r="MI54" i="7"/>
  <c r="LW54" i="7"/>
  <c r="LK54" i="7"/>
  <c r="KY54" i="7"/>
  <c r="KM54" i="7"/>
  <c r="KA54" i="7"/>
  <c r="JO54" i="7"/>
  <c r="JC54" i="7"/>
  <c r="IQ54" i="7"/>
  <c r="IE54" i="7"/>
  <c r="HS54" i="7"/>
  <c r="PB54" i="7"/>
  <c r="OP54" i="7"/>
  <c r="OD54" i="7"/>
  <c r="NR54" i="7"/>
  <c r="NF54" i="7"/>
  <c r="MT54" i="7"/>
  <c r="MH54" i="7"/>
  <c r="LV54" i="7"/>
  <c r="LJ54" i="7"/>
  <c r="KX54" i="7"/>
  <c r="KL54" i="7"/>
  <c r="JZ54" i="7"/>
  <c r="JN54" i="7"/>
  <c r="JB54" i="7"/>
  <c r="IP54" i="7"/>
  <c r="ID54" i="7"/>
  <c r="HR54" i="7"/>
  <c r="PA54" i="7"/>
  <c r="OO54" i="7"/>
  <c r="OC54" i="7"/>
  <c r="NQ54" i="7"/>
  <c r="NE54" i="7"/>
  <c r="MS54" i="7"/>
  <c r="MG54" i="7"/>
  <c r="LU54" i="7"/>
  <c r="LI54" i="7"/>
  <c r="KW54" i="7"/>
  <c r="KK54" i="7"/>
  <c r="JY54" i="7"/>
  <c r="JM54" i="7"/>
  <c r="JA54" i="7"/>
  <c r="IO54" i="7"/>
  <c r="IC54" i="7"/>
  <c r="HQ54" i="7"/>
  <c r="OZ54" i="7"/>
  <c r="ON54" i="7"/>
  <c r="OB54" i="7"/>
  <c r="NP54" i="7"/>
  <c r="ND54" i="7"/>
  <c r="MR54" i="7"/>
  <c r="MF54" i="7"/>
  <c r="LT54" i="7"/>
  <c r="LH54" i="7"/>
  <c r="KV54" i="7"/>
  <c r="KJ54" i="7"/>
  <c r="JX54" i="7"/>
  <c r="JL54" i="7"/>
  <c r="IZ54" i="7"/>
  <c r="IN54" i="7"/>
  <c r="IB54" i="7"/>
  <c r="HP54" i="7"/>
  <c r="OY54" i="7"/>
  <c r="OM54" i="7"/>
  <c r="OA54" i="7"/>
  <c r="NO54" i="7"/>
  <c r="NC54" i="7"/>
  <c r="MQ54" i="7"/>
  <c r="ME54" i="7"/>
  <c r="LS54" i="7"/>
  <c r="LG54" i="7"/>
  <c r="KU54" i="7"/>
  <c r="KI54" i="7"/>
  <c r="JW54" i="7"/>
  <c r="JK54" i="7"/>
  <c r="IY54" i="7"/>
  <c r="IM54" i="7"/>
  <c r="IA54" i="7"/>
  <c r="MD54" i="7"/>
  <c r="LR54" i="7"/>
  <c r="LF54" i="7"/>
  <c r="KT54" i="7"/>
  <c r="KH54" i="7"/>
  <c r="JV54" i="7"/>
  <c r="OX54" i="7"/>
  <c r="JJ54" i="7"/>
  <c r="OL54" i="7"/>
  <c r="IX54" i="7"/>
  <c r="NZ54" i="7"/>
  <c r="IL54" i="7"/>
  <c r="NN54" i="7"/>
  <c r="HZ54" i="7"/>
  <c r="NB54" i="7"/>
  <c r="MP54" i="7"/>
  <c r="N42" i="7"/>
  <c r="PG42" i="7"/>
  <c r="OU42" i="7"/>
  <c r="OI42" i="7"/>
  <c r="NW42" i="7"/>
  <c r="NK42" i="7"/>
  <c r="MY42" i="7"/>
  <c r="MM42" i="7"/>
  <c r="MA42" i="7"/>
  <c r="LO42" i="7"/>
  <c r="LC42" i="7"/>
  <c r="KQ42" i="7"/>
  <c r="KE42" i="7"/>
  <c r="JS42" i="7"/>
  <c r="JG42" i="7"/>
  <c r="IU42" i="7"/>
  <c r="II42" i="7"/>
  <c r="HW42" i="7"/>
  <c r="PF42" i="7"/>
  <c r="OT42" i="7"/>
  <c r="OH42" i="7"/>
  <c r="NV42" i="7"/>
  <c r="NJ42" i="7"/>
  <c r="MX42" i="7"/>
  <c r="ML42" i="7"/>
  <c r="LZ42" i="7"/>
  <c r="LN42" i="7"/>
  <c r="LB42" i="7"/>
  <c r="KP42" i="7"/>
  <c r="KD42" i="7"/>
  <c r="JR42" i="7"/>
  <c r="JF42" i="7"/>
  <c r="IT42" i="7"/>
  <c r="IH42" i="7"/>
  <c r="HV42" i="7"/>
  <c r="PE42" i="7"/>
  <c r="OS42" i="7"/>
  <c r="OG42" i="7"/>
  <c r="NU42" i="7"/>
  <c r="NI42" i="7"/>
  <c r="MW42" i="7"/>
  <c r="MK42" i="7"/>
  <c r="LY42" i="7"/>
  <c r="LM42" i="7"/>
  <c r="LA42" i="7"/>
  <c r="KO42" i="7"/>
  <c r="KC42" i="7"/>
  <c r="JQ42" i="7"/>
  <c r="JE42" i="7"/>
  <c r="IS42" i="7"/>
  <c r="IG42" i="7"/>
  <c r="HU42" i="7"/>
  <c r="PD42" i="7"/>
  <c r="OR42" i="7"/>
  <c r="OF42" i="7"/>
  <c r="NT42" i="7"/>
  <c r="NH42" i="7"/>
  <c r="MV42" i="7"/>
  <c r="MJ42" i="7"/>
  <c r="LX42" i="7"/>
  <c r="LL42" i="7"/>
  <c r="KZ42" i="7"/>
  <c r="KN42" i="7"/>
  <c r="KB42" i="7"/>
  <c r="JP42" i="7"/>
  <c r="JD42" i="7"/>
  <c r="IR42" i="7"/>
  <c r="IF42" i="7"/>
  <c r="HT42" i="7"/>
  <c r="PC42" i="7"/>
  <c r="OQ42" i="7"/>
  <c r="OE42" i="7"/>
  <c r="NS42" i="7"/>
  <c r="NG42" i="7"/>
  <c r="MU42" i="7"/>
  <c r="MI42" i="7"/>
  <c r="LW42" i="7"/>
  <c r="LK42" i="7"/>
  <c r="KY42" i="7"/>
  <c r="KM42" i="7"/>
  <c r="KA42" i="7"/>
  <c r="JO42" i="7"/>
  <c r="JC42" i="7"/>
  <c r="IQ42" i="7"/>
  <c r="IE42" i="7"/>
  <c r="HS42" i="7"/>
  <c r="PB42" i="7"/>
  <c r="OP42" i="7"/>
  <c r="OD42" i="7"/>
  <c r="NR42" i="7"/>
  <c r="NF42" i="7"/>
  <c r="MT42" i="7"/>
  <c r="MH42" i="7"/>
  <c r="LV42" i="7"/>
  <c r="LJ42" i="7"/>
  <c r="KX42" i="7"/>
  <c r="KL42" i="7"/>
  <c r="JZ42" i="7"/>
  <c r="JN42" i="7"/>
  <c r="JB42" i="7"/>
  <c r="IP42" i="7"/>
  <c r="ID42" i="7"/>
  <c r="HR42" i="7"/>
  <c r="PA42" i="7"/>
  <c r="OO42" i="7"/>
  <c r="OC42" i="7"/>
  <c r="NQ42" i="7"/>
  <c r="NE42" i="7"/>
  <c r="MS42" i="7"/>
  <c r="MG42" i="7"/>
  <c r="LU42" i="7"/>
  <c r="LI42" i="7"/>
  <c r="KW42" i="7"/>
  <c r="KK42" i="7"/>
  <c r="JY42" i="7"/>
  <c r="JM42" i="7"/>
  <c r="JA42" i="7"/>
  <c r="IO42" i="7"/>
  <c r="IC42" i="7"/>
  <c r="HQ42" i="7"/>
  <c r="OZ42" i="7"/>
  <c r="ON42" i="7"/>
  <c r="OB42" i="7"/>
  <c r="NP42" i="7"/>
  <c r="ND42" i="7"/>
  <c r="MR42" i="7"/>
  <c r="MF42" i="7"/>
  <c r="LT42" i="7"/>
  <c r="LH42" i="7"/>
  <c r="KV42" i="7"/>
  <c r="KJ42" i="7"/>
  <c r="JX42" i="7"/>
  <c r="JL42" i="7"/>
  <c r="IZ42" i="7"/>
  <c r="IN42" i="7"/>
  <c r="IB42" i="7"/>
  <c r="HP42" i="7"/>
  <c r="OY42" i="7"/>
  <c r="OM42" i="7"/>
  <c r="OA42" i="7"/>
  <c r="NO42" i="7"/>
  <c r="NC42" i="7"/>
  <c r="MQ42" i="7"/>
  <c r="ME42" i="7"/>
  <c r="LS42" i="7"/>
  <c r="LG42" i="7"/>
  <c r="KU42" i="7"/>
  <c r="KI42" i="7"/>
  <c r="JW42" i="7"/>
  <c r="JK42" i="7"/>
  <c r="IY42" i="7"/>
  <c r="IM42" i="7"/>
  <c r="IA42" i="7"/>
  <c r="OX42" i="7"/>
  <c r="OL42" i="7"/>
  <c r="NZ42" i="7"/>
  <c r="NN42" i="7"/>
  <c r="NB42" i="7"/>
  <c r="MP42" i="7"/>
  <c r="MD42" i="7"/>
  <c r="LR42" i="7"/>
  <c r="LF42" i="7"/>
  <c r="KT42" i="7"/>
  <c r="KH42" i="7"/>
  <c r="JV42" i="7"/>
  <c r="JJ42" i="7"/>
  <c r="IX42" i="7"/>
  <c r="IL42" i="7"/>
  <c r="HZ42" i="7"/>
  <c r="OW42" i="7"/>
  <c r="OK42" i="7"/>
  <c r="NY42" i="7"/>
  <c r="NM42" i="7"/>
  <c r="NA42" i="7"/>
  <c r="MO42" i="7"/>
  <c r="MC42" i="7"/>
  <c r="LQ42" i="7"/>
  <c r="LE42" i="7"/>
  <c r="KS42" i="7"/>
  <c r="KG42" i="7"/>
  <c r="JU42" i="7"/>
  <c r="JI42" i="7"/>
  <c r="IW42" i="7"/>
  <c r="IK42" i="7"/>
  <c r="HY42" i="7"/>
  <c r="KF42" i="7"/>
  <c r="PH42" i="7"/>
  <c r="JT42" i="7"/>
  <c r="OV42" i="7"/>
  <c r="JH42" i="7"/>
  <c r="OJ42" i="7"/>
  <c r="IV42" i="7"/>
  <c r="NX42" i="7"/>
  <c r="IJ42" i="7"/>
  <c r="NL42" i="7"/>
  <c r="HX42" i="7"/>
  <c r="MZ42" i="7"/>
  <c r="MN42" i="7"/>
  <c r="MB42" i="7"/>
  <c r="LP42" i="7"/>
  <c r="LD42" i="7"/>
  <c r="KR42" i="7"/>
  <c r="N30" i="7"/>
  <c r="PD30" i="7"/>
  <c r="OR30" i="7"/>
  <c r="OF30" i="7"/>
  <c r="NT30" i="7"/>
  <c r="NH30" i="7"/>
  <c r="MV30" i="7"/>
  <c r="MJ30" i="7"/>
  <c r="LX30" i="7"/>
  <c r="LL30" i="7"/>
  <c r="KZ30" i="7"/>
  <c r="KN30" i="7"/>
  <c r="KB30" i="7"/>
  <c r="JP30" i="7"/>
  <c r="JD30" i="7"/>
  <c r="IR30" i="7"/>
  <c r="IF30" i="7"/>
  <c r="HT30" i="7"/>
  <c r="PC30" i="7"/>
  <c r="OQ30" i="7"/>
  <c r="OE30" i="7"/>
  <c r="NS30" i="7"/>
  <c r="NG30" i="7"/>
  <c r="MU30" i="7"/>
  <c r="MI30" i="7"/>
  <c r="LW30" i="7"/>
  <c r="LK30" i="7"/>
  <c r="KY30" i="7"/>
  <c r="KM30" i="7"/>
  <c r="KA30" i="7"/>
  <c r="JO30" i="7"/>
  <c r="JC30" i="7"/>
  <c r="IQ30" i="7"/>
  <c r="IE30" i="7"/>
  <c r="HS30" i="7"/>
  <c r="PB30" i="7"/>
  <c r="OP30" i="7"/>
  <c r="OD30" i="7"/>
  <c r="NR30" i="7"/>
  <c r="NF30" i="7"/>
  <c r="MT30" i="7"/>
  <c r="MH30" i="7"/>
  <c r="LV30" i="7"/>
  <c r="LJ30" i="7"/>
  <c r="KX30" i="7"/>
  <c r="KL30" i="7"/>
  <c r="JZ30" i="7"/>
  <c r="JN30" i="7"/>
  <c r="JB30" i="7"/>
  <c r="IP30" i="7"/>
  <c r="ID30" i="7"/>
  <c r="HR30" i="7"/>
  <c r="PA30" i="7"/>
  <c r="OO30" i="7"/>
  <c r="OC30" i="7"/>
  <c r="NQ30" i="7"/>
  <c r="NE30" i="7"/>
  <c r="MS30" i="7"/>
  <c r="MG30" i="7"/>
  <c r="LU30" i="7"/>
  <c r="LI30" i="7"/>
  <c r="KW30" i="7"/>
  <c r="KK30" i="7"/>
  <c r="JY30" i="7"/>
  <c r="JM30" i="7"/>
  <c r="JA30" i="7"/>
  <c r="IO30" i="7"/>
  <c r="IC30" i="7"/>
  <c r="HQ30" i="7"/>
  <c r="OZ30" i="7"/>
  <c r="ON30" i="7"/>
  <c r="OB30" i="7"/>
  <c r="NP30" i="7"/>
  <c r="ND30" i="7"/>
  <c r="MR30" i="7"/>
  <c r="MF30" i="7"/>
  <c r="LT30" i="7"/>
  <c r="LH30" i="7"/>
  <c r="KV30" i="7"/>
  <c r="KJ30" i="7"/>
  <c r="JX30" i="7"/>
  <c r="JL30" i="7"/>
  <c r="IZ30" i="7"/>
  <c r="IN30" i="7"/>
  <c r="IB30" i="7"/>
  <c r="HP30" i="7"/>
  <c r="OY30" i="7"/>
  <c r="OM30" i="7"/>
  <c r="OA30" i="7"/>
  <c r="NO30" i="7"/>
  <c r="NC30" i="7"/>
  <c r="MQ30" i="7"/>
  <c r="ME30" i="7"/>
  <c r="LS30" i="7"/>
  <c r="LG30" i="7"/>
  <c r="KU30" i="7"/>
  <c r="KI30" i="7"/>
  <c r="JW30" i="7"/>
  <c r="JK30" i="7"/>
  <c r="IY30" i="7"/>
  <c r="IM30" i="7"/>
  <c r="IA30" i="7"/>
  <c r="OX30" i="7"/>
  <c r="OL30" i="7"/>
  <c r="NZ30" i="7"/>
  <c r="NN30" i="7"/>
  <c r="NB30" i="7"/>
  <c r="MP30" i="7"/>
  <c r="MD30" i="7"/>
  <c r="LR30" i="7"/>
  <c r="LF30" i="7"/>
  <c r="KT30" i="7"/>
  <c r="KH30" i="7"/>
  <c r="JV30" i="7"/>
  <c r="JJ30" i="7"/>
  <c r="IX30" i="7"/>
  <c r="IL30" i="7"/>
  <c r="HZ30" i="7"/>
  <c r="OW30" i="7"/>
  <c r="OK30" i="7"/>
  <c r="NY30" i="7"/>
  <c r="NM30" i="7"/>
  <c r="NA30" i="7"/>
  <c r="MO30" i="7"/>
  <c r="MC30" i="7"/>
  <c r="LQ30" i="7"/>
  <c r="LE30" i="7"/>
  <c r="KS30" i="7"/>
  <c r="KG30" i="7"/>
  <c r="JU30" i="7"/>
  <c r="JI30" i="7"/>
  <c r="IW30" i="7"/>
  <c r="IK30" i="7"/>
  <c r="HY30" i="7"/>
  <c r="PH30" i="7"/>
  <c r="OV30" i="7"/>
  <c r="OJ30" i="7"/>
  <c r="NX30" i="7"/>
  <c r="NL30" i="7"/>
  <c r="MZ30" i="7"/>
  <c r="MN30" i="7"/>
  <c r="MB30" i="7"/>
  <c r="LP30" i="7"/>
  <c r="LD30" i="7"/>
  <c r="KR30" i="7"/>
  <c r="KF30" i="7"/>
  <c r="JT30" i="7"/>
  <c r="JH30" i="7"/>
  <c r="IV30" i="7"/>
  <c r="IJ30" i="7"/>
  <c r="HX30" i="7"/>
  <c r="PG30" i="7"/>
  <c r="OU30" i="7"/>
  <c r="OI30" i="7"/>
  <c r="NW30" i="7"/>
  <c r="NK30" i="7"/>
  <c r="MY30" i="7"/>
  <c r="MM30" i="7"/>
  <c r="MA30" i="7"/>
  <c r="LO30" i="7"/>
  <c r="LC30" i="7"/>
  <c r="KQ30" i="7"/>
  <c r="KE30" i="7"/>
  <c r="JS30" i="7"/>
  <c r="JG30" i="7"/>
  <c r="IU30" i="7"/>
  <c r="II30" i="7"/>
  <c r="HW30" i="7"/>
  <c r="PF30" i="7"/>
  <c r="OT30" i="7"/>
  <c r="OH30" i="7"/>
  <c r="NV30" i="7"/>
  <c r="NJ30" i="7"/>
  <c r="MX30" i="7"/>
  <c r="ML30" i="7"/>
  <c r="LZ30" i="7"/>
  <c r="LN30" i="7"/>
  <c r="LB30" i="7"/>
  <c r="KP30" i="7"/>
  <c r="KD30" i="7"/>
  <c r="JR30" i="7"/>
  <c r="JF30" i="7"/>
  <c r="IT30" i="7"/>
  <c r="IH30" i="7"/>
  <c r="HV30" i="7"/>
  <c r="PE30" i="7"/>
  <c r="JQ30" i="7"/>
  <c r="OS30" i="7"/>
  <c r="JE30" i="7"/>
  <c r="OG30" i="7"/>
  <c r="IS30" i="7"/>
  <c r="NU30" i="7"/>
  <c r="IG30" i="7"/>
  <c r="KC30" i="7"/>
  <c r="NI30" i="7"/>
  <c r="HU30" i="7"/>
  <c r="MW30" i="7"/>
  <c r="MK30" i="7"/>
  <c r="LY30" i="7"/>
  <c r="LM30" i="7"/>
  <c r="LA30" i="7"/>
  <c r="KO30" i="7"/>
  <c r="N18" i="7"/>
  <c r="PH18" i="7"/>
  <c r="OV18" i="7"/>
  <c r="OJ18" i="7"/>
  <c r="NX18" i="7"/>
  <c r="NL18" i="7"/>
  <c r="MZ18" i="7"/>
  <c r="MN18" i="7"/>
  <c r="MB18" i="7"/>
  <c r="LP18" i="7"/>
  <c r="LD18" i="7"/>
  <c r="KR18" i="7"/>
  <c r="KF18" i="7"/>
  <c r="JT18" i="7"/>
  <c r="JH18" i="7"/>
  <c r="IV18" i="7"/>
  <c r="IJ18" i="7"/>
  <c r="HX18" i="7"/>
  <c r="PG18" i="7"/>
  <c r="OU18" i="7"/>
  <c r="OI18" i="7"/>
  <c r="NW18" i="7"/>
  <c r="NK18" i="7"/>
  <c r="MY18" i="7"/>
  <c r="MM18" i="7"/>
  <c r="MA18" i="7"/>
  <c r="LO18" i="7"/>
  <c r="LC18" i="7"/>
  <c r="KQ18" i="7"/>
  <c r="KE18" i="7"/>
  <c r="JS18" i="7"/>
  <c r="JG18" i="7"/>
  <c r="IU18" i="7"/>
  <c r="II18" i="7"/>
  <c r="HW18" i="7"/>
  <c r="OW18" i="7"/>
  <c r="MC18" i="7"/>
  <c r="JI18" i="7"/>
  <c r="PF18" i="7"/>
  <c r="OT18" i="7"/>
  <c r="OH18" i="7"/>
  <c r="NV18" i="7"/>
  <c r="NJ18" i="7"/>
  <c r="MX18" i="7"/>
  <c r="ML18" i="7"/>
  <c r="LZ18" i="7"/>
  <c r="LN18" i="7"/>
  <c r="LB18" i="7"/>
  <c r="KP18" i="7"/>
  <c r="KD18" i="7"/>
  <c r="JR18" i="7"/>
  <c r="JF18" i="7"/>
  <c r="IT18" i="7"/>
  <c r="IH18" i="7"/>
  <c r="HV18" i="7"/>
  <c r="MO18" i="7"/>
  <c r="PE18" i="7"/>
  <c r="OS18" i="7"/>
  <c r="OG18" i="7"/>
  <c r="NU18" i="7"/>
  <c r="NI18" i="7"/>
  <c r="MW18" i="7"/>
  <c r="MK18" i="7"/>
  <c r="LY18" i="7"/>
  <c r="LM18" i="7"/>
  <c r="LA18" i="7"/>
  <c r="KO18" i="7"/>
  <c r="KC18" i="7"/>
  <c r="JQ18" i="7"/>
  <c r="JE18" i="7"/>
  <c r="IS18" i="7"/>
  <c r="IG18" i="7"/>
  <c r="HU18" i="7"/>
  <c r="NM18" i="7"/>
  <c r="LE18" i="7"/>
  <c r="JU18" i="7"/>
  <c r="HY18" i="7"/>
  <c r="PD18" i="7"/>
  <c r="OR18" i="7"/>
  <c r="OF18" i="7"/>
  <c r="NT18" i="7"/>
  <c r="NH18" i="7"/>
  <c r="MV18" i="7"/>
  <c r="MJ18" i="7"/>
  <c r="LX18" i="7"/>
  <c r="LL18" i="7"/>
  <c r="KZ18" i="7"/>
  <c r="KN18" i="7"/>
  <c r="KB18" i="7"/>
  <c r="JP18" i="7"/>
  <c r="JD18" i="7"/>
  <c r="IR18" i="7"/>
  <c r="IF18" i="7"/>
  <c r="HT18" i="7"/>
  <c r="OK18" i="7"/>
  <c r="PC18" i="7"/>
  <c r="OQ18" i="7"/>
  <c r="OE18" i="7"/>
  <c r="NS18" i="7"/>
  <c r="NG18" i="7"/>
  <c r="MU18" i="7"/>
  <c r="MI18" i="7"/>
  <c r="LW18" i="7"/>
  <c r="LK18" i="7"/>
  <c r="KY18" i="7"/>
  <c r="KM18" i="7"/>
  <c r="KA18" i="7"/>
  <c r="JO18" i="7"/>
  <c r="JC18" i="7"/>
  <c r="IQ18" i="7"/>
  <c r="IE18" i="7"/>
  <c r="HS18" i="7"/>
  <c r="PB18" i="7"/>
  <c r="OP18" i="7"/>
  <c r="OD18" i="7"/>
  <c r="NR18" i="7"/>
  <c r="NF18" i="7"/>
  <c r="MT18" i="7"/>
  <c r="MH18" i="7"/>
  <c r="LV18" i="7"/>
  <c r="LJ18" i="7"/>
  <c r="KX18" i="7"/>
  <c r="KL18" i="7"/>
  <c r="JZ18" i="7"/>
  <c r="JN18" i="7"/>
  <c r="JB18" i="7"/>
  <c r="IP18" i="7"/>
  <c r="ID18" i="7"/>
  <c r="HR18" i="7"/>
  <c r="PA18" i="7"/>
  <c r="OO18" i="7"/>
  <c r="OC18" i="7"/>
  <c r="NQ18" i="7"/>
  <c r="NE18" i="7"/>
  <c r="MS18" i="7"/>
  <c r="MG18" i="7"/>
  <c r="LU18" i="7"/>
  <c r="LI18" i="7"/>
  <c r="KW18" i="7"/>
  <c r="KK18" i="7"/>
  <c r="JY18" i="7"/>
  <c r="JM18" i="7"/>
  <c r="JA18" i="7"/>
  <c r="IO18" i="7"/>
  <c r="IC18" i="7"/>
  <c r="HQ18" i="7"/>
  <c r="OZ18" i="7"/>
  <c r="ON18" i="7"/>
  <c r="OB18" i="7"/>
  <c r="NP18" i="7"/>
  <c r="ND18" i="7"/>
  <c r="MR18" i="7"/>
  <c r="MF18" i="7"/>
  <c r="LT18" i="7"/>
  <c r="LH18" i="7"/>
  <c r="KV18" i="7"/>
  <c r="KJ18" i="7"/>
  <c r="JX18" i="7"/>
  <c r="JL18" i="7"/>
  <c r="IZ18" i="7"/>
  <c r="IN18" i="7"/>
  <c r="IB18" i="7"/>
  <c r="HP18" i="7"/>
  <c r="NY18" i="7"/>
  <c r="KS18" i="7"/>
  <c r="IK18" i="7"/>
  <c r="OY18" i="7"/>
  <c r="OM18" i="7"/>
  <c r="OA18" i="7"/>
  <c r="NO18" i="7"/>
  <c r="NC18" i="7"/>
  <c r="MQ18" i="7"/>
  <c r="ME18" i="7"/>
  <c r="LS18" i="7"/>
  <c r="LG18" i="7"/>
  <c r="KU18" i="7"/>
  <c r="KI18" i="7"/>
  <c r="JW18" i="7"/>
  <c r="JK18" i="7"/>
  <c r="IY18" i="7"/>
  <c r="IM18" i="7"/>
  <c r="IA18" i="7"/>
  <c r="NA18" i="7"/>
  <c r="LQ18" i="7"/>
  <c r="KG18" i="7"/>
  <c r="IW18" i="7"/>
  <c r="OX18" i="7"/>
  <c r="OL18" i="7"/>
  <c r="NZ18" i="7"/>
  <c r="NN18" i="7"/>
  <c r="NB18" i="7"/>
  <c r="MP18" i="7"/>
  <c r="MD18" i="7"/>
  <c r="LR18" i="7"/>
  <c r="LF18" i="7"/>
  <c r="KT18" i="7"/>
  <c r="KH18" i="7"/>
  <c r="JV18" i="7"/>
  <c r="JJ18" i="7"/>
  <c r="IX18" i="7"/>
  <c r="IL18" i="7"/>
  <c r="HZ18" i="7"/>
  <c r="N61" i="7"/>
  <c r="OY61" i="7"/>
  <c r="OM61" i="7"/>
  <c r="OA61" i="7"/>
  <c r="NO61" i="7"/>
  <c r="NC61" i="7"/>
  <c r="MQ61" i="7"/>
  <c r="ME61" i="7"/>
  <c r="LS61" i="7"/>
  <c r="LG61" i="7"/>
  <c r="KU61" i="7"/>
  <c r="KI61" i="7"/>
  <c r="JW61" i="7"/>
  <c r="JK61" i="7"/>
  <c r="IY61" i="7"/>
  <c r="IM61" i="7"/>
  <c r="IA61" i="7"/>
  <c r="OX61" i="7"/>
  <c r="OL61" i="7"/>
  <c r="NZ61" i="7"/>
  <c r="NN61" i="7"/>
  <c r="NB61" i="7"/>
  <c r="MP61" i="7"/>
  <c r="MD61" i="7"/>
  <c r="LR61" i="7"/>
  <c r="LF61" i="7"/>
  <c r="KT61" i="7"/>
  <c r="KH61" i="7"/>
  <c r="JV61" i="7"/>
  <c r="JJ61" i="7"/>
  <c r="IX61" i="7"/>
  <c r="IL61" i="7"/>
  <c r="HZ61" i="7"/>
  <c r="OW61" i="7"/>
  <c r="OK61" i="7"/>
  <c r="NY61" i="7"/>
  <c r="NM61" i="7"/>
  <c r="NA61" i="7"/>
  <c r="MO61" i="7"/>
  <c r="MC61" i="7"/>
  <c r="LQ61" i="7"/>
  <c r="LE61" i="7"/>
  <c r="KS61" i="7"/>
  <c r="KG61" i="7"/>
  <c r="JU61" i="7"/>
  <c r="JI61" i="7"/>
  <c r="IW61" i="7"/>
  <c r="IK61" i="7"/>
  <c r="HY61" i="7"/>
  <c r="PH61" i="7"/>
  <c r="OV61" i="7"/>
  <c r="OJ61" i="7"/>
  <c r="NX61" i="7"/>
  <c r="NL61" i="7"/>
  <c r="MZ61" i="7"/>
  <c r="MN61" i="7"/>
  <c r="MB61" i="7"/>
  <c r="LP61" i="7"/>
  <c r="LD61" i="7"/>
  <c r="KR61" i="7"/>
  <c r="KF61" i="7"/>
  <c r="JT61" i="7"/>
  <c r="JH61" i="7"/>
  <c r="IV61" i="7"/>
  <c r="IJ61" i="7"/>
  <c r="HX61" i="7"/>
  <c r="PG61" i="7"/>
  <c r="OU61" i="7"/>
  <c r="OI61" i="7"/>
  <c r="NW61" i="7"/>
  <c r="NK61" i="7"/>
  <c r="MY61" i="7"/>
  <c r="MM61" i="7"/>
  <c r="MA61" i="7"/>
  <c r="LO61" i="7"/>
  <c r="LC61" i="7"/>
  <c r="KQ61" i="7"/>
  <c r="KE61" i="7"/>
  <c r="JS61" i="7"/>
  <c r="JG61" i="7"/>
  <c r="IU61" i="7"/>
  <c r="II61" i="7"/>
  <c r="HW61" i="7"/>
  <c r="PF61" i="7"/>
  <c r="OT61" i="7"/>
  <c r="OH61" i="7"/>
  <c r="NV61" i="7"/>
  <c r="NJ61" i="7"/>
  <c r="MX61" i="7"/>
  <c r="ML61" i="7"/>
  <c r="LZ61" i="7"/>
  <c r="LN61" i="7"/>
  <c r="LB61" i="7"/>
  <c r="KP61" i="7"/>
  <c r="KD61" i="7"/>
  <c r="JR61" i="7"/>
  <c r="JF61" i="7"/>
  <c r="IT61" i="7"/>
  <c r="IH61" i="7"/>
  <c r="HV61" i="7"/>
  <c r="PE61" i="7"/>
  <c r="OS61" i="7"/>
  <c r="OG61" i="7"/>
  <c r="NU61" i="7"/>
  <c r="NI61" i="7"/>
  <c r="MW61" i="7"/>
  <c r="MK61" i="7"/>
  <c r="LY61" i="7"/>
  <c r="LM61" i="7"/>
  <c r="LA61" i="7"/>
  <c r="KO61" i="7"/>
  <c r="KC61" i="7"/>
  <c r="JQ61" i="7"/>
  <c r="JE61" i="7"/>
  <c r="IS61" i="7"/>
  <c r="IG61" i="7"/>
  <c r="HU61" i="7"/>
  <c r="PD61" i="7"/>
  <c r="OR61" i="7"/>
  <c r="OF61" i="7"/>
  <c r="NT61" i="7"/>
  <c r="NH61" i="7"/>
  <c r="MV61" i="7"/>
  <c r="MJ61" i="7"/>
  <c r="LX61" i="7"/>
  <c r="LL61" i="7"/>
  <c r="KZ61" i="7"/>
  <c r="KN61" i="7"/>
  <c r="KB61" i="7"/>
  <c r="JP61" i="7"/>
  <c r="JD61" i="7"/>
  <c r="IR61" i="7"/>
  <c r="IF61" i="7"/>
  <c r="HT61" i="7"/>
  <c r="PC61" i="7"/>
  <c r="OQ61" i="7"/>
  <c r="OE61" i="7"/>
  <c r="NS61" i="7"/>
  <c r="NG61" i="7"/>
  <c r="MU61" i="7"/>
  <c r="MI61" i="7"/>
  <c r="LW61" i="7"/>
  <c r="LK61" i="7"/>
  <c r="KY61" i="7"/>
  <c r="KM61" i="7"/>
  <c r="KA61" i="7"/>
  <c r="JO61" i="7"/>
  <c r="JC61" i="7"/>
  <c r="IQ61" i="7"/>
  <c r="IE61" i="7"/>
  <c r="HS61" i="7"/>
  <c r="PB61" i="7"/>
  <c r="OP61" i="7"/>
  <c r="OD61" i="7"/>
  <c r="NR61" i="7"/>
  <c r="NF61" i="7"/>
  <c r="MT61" i="7"/>
  <c r="MH61" i="7"/>
  <c r="LV61" i="7"/>
  <c r="LJ61" i="7"/>
  <c r="KX61" i="7"/>
  <c r="KL61" i="7"/>
  <c r="JZ61" i="7"/>
  <c r="JN61" i="7"/>
  <c r="JB61" i="7"/>
  <c r="IP61" i="7"/>
  <c r="ID61" i="7"/>
  <c r="HR61" i="7"/>
  <c r="PA61" i="7"/>
  <c r="OO61" i="7"/>
  <c r="OC61" i="7"/>
  <c r="NQ61" i="7"/>
  <c r="NE61" i="7"/>
  <c r="MS61" i="7"/>
  <c r="MG61" i="7"/>
  <c r="LU61" i="7"/>
  <c r="LI61" i="7"/>
  <c r="KW61" i="7"/>
  <c r="KK61" i="7"/>
  <c r="JY61" i="7"/>
  <c r="JM61" i="7"/>
  <c r="JA61" i="7"/>
  <c r="IO61" i="7"/>
  <c r="IC61" i="7"/>
  <c r="HQ61" i="7"/>
  <c r="ON61" i="7"/>
  <c r="IZ61" i="7"/>
  <c r="OB61" i="7"/>
  <c r="IN61" i="7"/>
  <c r="NP61" i="7"/>
  <c r="IB61" i="7"/>
  <c r="ND61" i="7"/>
  <c r="HP61" i="7"/>
  <c r="MR61" i="7"/>
  <c r="MF61" i="7"/>
  <c r="LT61" i="7"/>
  <c r="LH61" i="7"/>
  <c r="KV61" i="7"/>
  <c r="KJ61" i="7"/>
  <c r="JX61" i="7"/>
  <c r="OZ61" i="7"/>
  <c r="JL61" i="7"/>
  <c r="N46" i="7"/>
  <c r="OX46" i="7"/>
  <c r="OL46" i="7"/>
  <c r="NZ46" i="7"/>
  <c r="NN46" i="7"/>
  <c r="NB46" i="7"/>
  <c r="MP46" i="7"/>
  <c r="MD46" i="7"/>
  <c r="LR46" i="7"/>
  <c r="LF46" i="7"/>
  <c r="KT46" i="7"/>
  <c r="KH46" i="7"/>
  <c r="JV46" i="7"/>
  <c r="JJ46" i="7"/>
  <c r="IX46" i="7"/>
  <c r="IL46" i="7"/>
  <c r="HZ46" i="7"/>
  <c r="OW46" i="7"/>
  <c r="OK46" i="7"/>
  <c r="NY46" i="7"/>
  <c r="NM46" i="7"/>
  <c r="NA46" i="7"/>
  <c r="MO46" i="7"/>
  <c r="MC46" i="7"/>
  <c r="LQ46" i="7"/>
  <c r="LE46" i="7"/>
  <c r="KS46" i="7"/>
  <c r="KG46" i="7"/>
  <c r="JU46" i="7"/>
  <c r="JI46" i="7"/>
  <c r="IW46" i="7"/>
  <c r="IK46" i="7"/>
  <c r="HY46" i="7"/>
  <c r="PH46" i="7"/>
  <c r="OV46" i="7"/>
  <c r="OJ46" i="7"/>
  <c r="NX46" i="7"/>
  <c r="NL46" i="7"/>
  <c r="MZ46" i="7"/>
  <c r="MN46" i="7"/>
  <c r="MB46" i="7"/>
  <c r="LP46" i="7"/>
  <c r="LD46" i="7"/>
  <c r="KR46" i="7"/>
  <c r="KF46" i="7"/>
  <c r="JT46" i="7"/>
  <c r="JH46" i="7"/>
  <c r="IV46" i="7"/>
  <c r="IJ46" i="7"/>
  <c r="HX46" i="7"/>
  <c r="PG46" i="7"/>
  <c r="OU46" i="7"/>
  <c r="OI46" i="7"/>
  <c r="NW46" i="7"/>
  <c r="NK46" i="7"/>
  <c r="MY46" i="7"/>
  <c r="MM46" i="7"/>
  <c r="MA46" i="7"/>
  <c r="LO46" i="7"/>
  <c r="LC46" i="7"/>
  <c r="KQ46" i="7"/>
  <c r="KE46" i="7"/>
  <c r="JS46" i="7"/>
  <c r="JG46" i="7"/>
  <c r="IU46" i="7"/>
  <c r="II46" i="7"/>
  <c r="HW46" i="7"/>
  <c r="PF46" i="7"/>
  <c r="OT46" i="7"/>
  <c r="OH46" i="7"/>
  <c r="NV46" i="7"/>
  <c r="NJ46" i="7"/>
  <c r="MX46" i="7"/>
  <c r="ML46" i="7"/>
  <c r="LZ46" i="7"/>
  <c r="LN46" i="7"/>
  <c r="LB46" i="7"/>
  <c r="KP46" i="7"/>
  <c r="KD46" i="7"/>
  <c r="JR46" i="7"/>
  <c r="JF46" i="7"/>
  <c r="IT46" i="7"/>
  <c r="IH46" i="7"/>
  <c r="HV46" i="7"/>
  <c r="PE46" i="7"/>
  <c r="OS46" i="7"/>
  <c r="OG46" i="7"/>
  <c r="NU46" i="7"/>
  <c r="NI46" i="7"/>
  <c r="MW46" i="7"/>
  <c r="MK46" i="7"/>
  <c r="LY46" i="7"/>
  <c r="LM46" i="7"/>
  <c r="LA46" i="7"/>
  <c r="KO46" i="7"/>
  <c r="KC46" i="7"/>
  <c r="JQ46" i="7"/>
  <c r="JE46" i="7"/>
  <c r="IS46" i="7"/>
  <c r="IG46" i="7"/>
  <c r="HU46" i="7"/>
  <c r="PD46" i="7"/>
  <c r="OR46" i="7"/>
  <c r="OF46" i="7"/>
  <c r="NT46" i="7"/>
  <c r="NH46" i="7"/>
  <c r="MV46" i="7"/>
  <c r="MJ46" i="7"/>
  <c r="LX46" i="7"/>
  <c r="LL46" i="7"/>
  <c r="KZ46" i="7"/>
  <c r="KN46" i="7"/>
  <c r="KB46" i="7"/>
  <c r="JP46" i="7"/>
  <c r="JD46" i="7"/>
  <c r="IR46" i="7"/>
  <c r="IF46" i="7"/>
  <c r="HT46" i="7"/>
  <c r="PC46" i="7"/>
  <c r="OQ46" i="7"/>
  <c r="OE46" i="7"/>
  <c r="NS46" i="7"/>
  <c r="NG46" i="7"/>
  <c r="MU46" i="7"/>
  <c r="MI46" i="7"/>
  <c r="LW46" i="7"/>
  <c r="LK46" i="7"/>
  <c r="KY46" i="7"/>
  <c r="KM46" i="7"/>
  <c r="KA46" i="7"/>
  <c r="JO46" i="7"/>
  <c r="JC46" i="7"/>
  <c r="IQ46" i="7"/>
  <c r="IE46" i="7"/>
  <c r="HS46" i="7"/>
  <c r="PB46" i="7"/>
  <c r="OP46" i="7"/>
  <c r="OD46" i="7"/>
  <c r="NR46" i="7"/>
  <c r="NF46" i="7"/>
  <c r="MT46" i="7"/>
  <c r="MH46" i="7"/>
  <c r="LV46" i="7"/>
  <c r="LJ46" i="7"/>
  <c r="KX46" i="7"/>
  <c r="KL46" i="7"/>
  <c r="JZ46" i="7"/>
  <c r="JN46" i="7"/>
  <c r="JB46" i="7"/>
  <c r="IP46" i="7"/>
  <c r="ID46" i="7"/>
  <c r="HR46" i="7"/>
  <c r="PA46" i="7"/>
  <c r="OO46" i="7"/>
  <c r="OC46" i="7"/>
  <c r="NQ46" i="7"/>
  <c r="NE46" i="7"/>
  <c r="MS46" i="7"/>
  <c r="MG46" i="7"/>
  <c r="LU46" i="7"/>
  <c r="LI46" i="7"/>
  <c r="KW46" i="7"/>
  <c r="KK46" i="7"/>
  <c r="JY46" i="7"/>
  <c r="JM46" i="7"/>
  <c r="JA46" i="7"/>
  <c r="IO46" i="7"/>
  <c r="IC46" i="7"/>
  <c r="HQ46" i="7"/>
  <c r="OZ46" i="7"/>
  <c r="ON46" i="7"/>
  <c r="OB46" i="7"/>
  <c r="NP46" i="7"/>
  <c r="ND46" i="7"/>
  <c r="MR46" i="7"/>
  <c r="MF46" i="7"/>
  <c r="LT46" i="7"/>
  <c r="LH46" i="7"/>
  <c r="KV46" i="7"/>
  <c r="KJ46" i="7"/>
  <c r="JX46" i="7"/>
  <c r="JL46" i="7"/>
  <c r="IZ46" i="7"/>
  <c r="IN46" i="7"/>
  <c r="IB46" i="7"/>
  <c r="HP46" i="7"/>
  <c r="OA46" i="7"/>
  <c r="IM46" i="7"/>
  <c r="NO46" i="7"/>
  <c r="IA46" i="7"/>
  <c r="NC46" i="7"/>
  <c r="MQ46" i="7"/>
  <c r="ME46" i="7"/>
  <c r="LS46" i="7"/>
  <c r="LG46" i="7"/>
  <c r="KU46" i="7"/>
  <c r="KI46" i="7"/>
  <c r="JW46" i="7"/>
  <c r="OY46" i="7"/>
  <c r="JK46" i="7"/>
  <c r="IY46" i="7"/>
  <c r="OM46" i="7"/>
  <c r="N69" i="7"/>
  <c r="PA69" i="7"/>
  <c r="OO69" i="7"/>
  <c r="OC69" i="7"/>
  <c r="NQ69" i="7"/>
  <c r="NE69" i="7"/>
  <c r="MS69" i="7"/>
  <c r="MG69" i="7"/>
  <c r="LU69" i="7"/>
  <c r="LI69" i="7"/>
  <c r="KW69" i="7"/>
  <c r="KK69" i="7"/>
  <c r="JY69" i="7"/>
  <c r="JM69" i="7"/>
  <c r="JA69" i="7"/>
  <c r="IO69" i="7"/>
  <c r="IC69" i="7"/>
  <c r="HQ69" i="7"/>
  <c r="OZ69" i="7"/>
  <c r="ON69" i="7"/>
  <c r="OB69" i="7"/>
  <c r="NP69" i="7"/>
  <c r="ND69" i="7"/>
  <c r="MR69" i="7"/>
  <c r="MF69" i="7"/>
  <c r="LT69" i="7"/>
  <c r="LH69" i="7"/>
  <c r="KV69" i="7"/>
  <c r="KJ69" i="7"/>
  <c r="JX69" i="7"/>
  <c r="JL69" i="7"/>
  <c r="IZ69" i="7"/>
  <c r="IN69" i="7"/>
  <c r="IB69" i="7"/>
  <c r="HP69" i="7"/>
  <c r="OY69" i="7"/>
  <c r="OM69" i="7"/>
  <c r="OA69" i="7"/>
  <c r="NO69" i="7"/>
  <c r="NC69" i="7"/>
  <c r="MQ69" i="7"/>
  <c r="ME69" i="7"/>
  <c r="LS69" i="7"/>
  <c r="LG69" i="7"/>
  <c r="KU69" i="7"/>
  <c r="KI69" i="7"/>
  <c r="JW69" i="7"/>
  <c r="JK69" i="7"/>
  <c r="IY69" i="7"/>
  <c r="IM69" i="7"/>
  <c r="IA69" i="7"/>
  <c r="OX69" i="7"/>
  <c r="OL69" i="7"/>
  <c r="NZ69" i="7"/>
  <c r="NN69" i="7"/>
  <c r="NB69" i="7"/>
  <c r="MP69" i="7"/>
  <c r="MD69" i="7"/>
  <c r="LR69" i="7"/>
  <c r="LF69" i="7"/>
  <c r="KT69" i="7"/>
  <c r="KH69" i="7"/>
  <c r="JV69" i="7"/>
  <c r="JJ69" i="7"/>
  <c r="IX69" i="7"/>
  <c r="IL69" i="7"/>
  <c r="HZ69" i="7"/>
  <c r="OW69" i="7"/>
  <c r="OK69" i="7"/>
  <c r="NY69" i="7"/>
  <c r="NM69" i="7"/>
  <c r="NA69" i="7"/>
  <c r="MO69" i="7"/>
  <c r="MC69" i="7"/>
  <c r="LQ69" i="7"/>
  <c r="LE69" i="7"/>
  <c r="KS69" i="7"/>
  <c r="KG69" i="7"/>
  <c r="JU69" i="7"/>
  <c r="JI69" i="7"/>
  <c r="IW69" i="7"/>
  <c r="IK69" i="7"/>
  <c r="HY69" i="7"/>
  <c r="PH69" i="7"/>
  <c r="OV69" i="7"/>
  <c r="OJ69" i="7"/>
  <c r="NX69" i="7"/>
  <c r="NL69" i="7"/>
  <c r="MZ69" i="7"/>
  <c r="MN69" i="7"/>
  <c r="MB69" i="7"/>
  <c r="LP69" i="7"/>
  <c r="LD69" i="7"/>
  <c r="KR69" i="7"/>
  <c r="KF69" i="7"/>
  <c r="JT69" i="7"/>
  <c r="JH69" i="7"/>
  <c r="IV69" i="7"/>
  <c r="IJ69" i="7"/>
  <c r="HX69" i="7"/>
  <c r="PG69" i="7"/>
  <c r="OU69" i="7"/>
  <c r="OI69" i="7"/>
  <c r="NW69" i="7"/>
  <c r="NK69" i="7"/>
  <c r="MY69" i="7"/>
  <c r="MM69" i="7"/>
  <c r="MA69" i="7"/>
  <c r="LO69" i="7"/>
  <c r="LC69" i="7"/>
  <c r="KQ69" i="7"/>
  <c r="KE69" i="7"/>
  <c r="JS69" i="7"/>
  <c r="JG69" i="7"/>
  <c r="IU69" i="7"/>
  <c r="II69" i="7"/>
  <c r="HW69" i="7"/>
  <c r="PF69" i="7"/>
  <c r="OT69" i="7"/>
  <c r="OH69" i="7"/>
  <c r="NV69" i="7"/>
  <c r="NJ69" i="7"/>
  <c r="MX69" i="7"/>
  <c r="ML69" i="7"/>
  <c r="LZ69" i="7"/>
  <c r="LN69" i="7"/>
  <c r="LB69" i="7"/>
  <c r="KP69" i="7"/>
  <c r="KD69" i="7"/>
  <c r="JR69" i="7"/>
  <c r="JF69" i="7"/>
  <c r="IT69" i="7"/>
  <c r="IH69" i="7"/>
  <c r="HV69" i="7"/>
  <c r="PE69" i="7"/>
  <c r="OS69" i="7"/>
  <c r="OG69" i="7"/>
  <c r="NU69" i="7"/>
  <c r="NI69" i="7"/>
  <c r="MW69" i="7"/>
  <c r="MK69" i="7"/>
  <c r="LY69" i="7"/>
  <c r="LM69" i="7"/>
  <c r="LA69" i="7"/>
  <c r="KO69" i="7"/>
  <c r="KC69" i="7"/>
  <c r="JQ69" i="7"/>
  <c r="JE69" i="7"/>
  <c r="IS69" i="7"/>
  <c r="IG69" i="7"/>
  <c r="HU69" i="7"/>
  <c r="PD69" i="7"/>
  <c r="OR69" i="7"/>
  <c r="OF69" i="7"/>
  <c r="NT69" i="7"/>
  <c r="NH69" i="7"/>
  <c r="MV69" i="7"/>
  <c r="MJ69" i="7"/>
  <c r="LX69" i="7"/>
  <c r="LL69" i="7"/>
  <c r="KZ69" i="7"/>
  <c r="KN69" i="7"/>
  <c r="KB69" i="7"/>
  <c r="JP69" i="7"/>
  <c r="JD69" i="7"/>
  <c r="IR69" i="7"/>
  <c r="IF69" i="7"/>
  <c r="HT69" i="7"/>
  <c r="PC69" i="7"/>
  <c r="OQ69" i="7"/>
  <c r="OE69" i="7"/>
  <c r="NS69" i="7"/>
  <c r="NG69" i="7"/>
  <c r="MU69" i="7"/>
  <c r="MI69" i="7"/>
  <c r="LW69" i="7"/>
  <c r="LK69" i="7"/>
  <c r="KY69" i="7"/>
  <c r="KM69" i="7"/>
  <c r="KA69" i="7"/>
  <c r="JO69" i="7"/>
  <c r="JC69" i="7"/>
  <c r="IQ69" i="7"/>
  <c r="IE69" i="7"/>
  <c r="HS69" i="7"/>
  <c r="PB69" i="7"/>
  <c r="JN69" i="7"/>
  <c r="OP69" i="7"/>
  <c r="JB69" i="7"/>
  <c r="OD69" i="7"/>
  <c r="IP69" i="7"/>
  <c r="NR69" i="7"/>
  <c r="ID69" i="7"/>
  <c r="NF69" i="7"/>
  <c r="HR69" i="7"/>
  <c r="MT69" i="7"/>
  <c r="MH69" i="7"/>
  <c r="LV69" i="7"/>
  <c r="LJ69" i="7"/>
  <c r="KX69" i="7"/>
  <c r="KL69" i="7"/>
  <c r="JZ69" i="7"/>
  <c r="N56" i="7"/>
  <c r="PC56" i="7"/>
  <c r="OQ56" i="7"/>
  <c r="OE56" i="7"/>
  <c r="NS56" i="7"/>
  <c r="NG56" i="7"/>
  <c r="MU56" i="7"/>
  <c r="MI56" i="7"/>
  <c r="LW56" i="7"/>
  <c r="LK56" i="7"/>
  <c r="KY56" i="7"/>
  <c r="KM56" i="7"/>
  <c r="KA56" i="7"/>
  <c r="PB56" i="7"/>
  <c r="OP56" i="7"/>
  <c r="OD56" i="7"/>
  <c r="NR56" i="7"/>
  <c r="NF56" i="7"/>
  <c r="MT56" i="7"/>
  <c r="MH56" i="7"/>
  <c r="LV56" i="7"/>
  <c r="LJ56" i="7"/>
  <c r="KX56" i="7"/>
  <c r="KL56" i="7"/>
  <c r="JZ56" i="7"/>
  <c r="PA56" i="7"/>
  <c r="OO56" i="7"/>
  <c r="OC56" i="7"/>
  <c r="NQ56" i="7"/>
  <c r="NE56" i="7"/>
  <c r="MS56" i="7"/>
  <c r="MG56" i="7"/>
  <c r="LU56" i="7"/>
  <c r="LI56" i="7"/>
  <c r="KW56" i="7"/>
  <c r="KK56" i="7"/>
  <c r="JY56" i="7"/>
  <c r="OZ56" i="7"/>
  <c r="ON56" i="7"/>
  <c r="OB56" i="7"/>
  <c r="NP56" i="7"/>
  <c r="ND56" i="7"/>
  <c r="MR56" i="7"/>
  <c r="MF56" i="7"/>
  <c r="LT56" i="7"/>
  <c r="LH56" i="7"/>
  <c r="KV56" i="7"/>
  <c r="KJ56" i="7"/>
  <c r="JX56" i="7"/>
  <c r="JL56" i="7"/>
  <c r="IZ56" i="7"/>
  <c r="IN56" i="7"/>
  <c r="IB56" i="7"/>
  <c r="HP56" i="7"/>
  <c r="OY56" i="7"/>
  <c r="OM56" i="7"/>
  <c r="OA56" i="7"/>
  <c r="NO56" i="7"/>
  <c r="NC56" i="7"/>
  <c r="MQ56" i="7"/>
  <c r="ME56" i="7"/>
  <c r="LS56" i="7"/>
  <c r="LG56" i="7"/>
  <c r="KU56" i="7"/>
  <c r="KI56" i="7"/>
  <c r="JW56" i="7"/>
  <c r="JK56" i="7"/>
  <c r="IY56" i="7"/>
  <c r="IM56" i="7"/>
  <c r="IA56" i="7"/>
  <c r="OX56" i="7"/>
  <c r="OL56" i="7"/>
  <c r="NZ56" i="7"/>
  <c r="NN56" i="7"/>
  <c r="NB56" i="7"/>
  <c r="MP56" i="7"/>
  <c r="MD56" i="7"/>
  <c r="LR56" i="7"/>
  <c r="LF56" i="7"/>
  <c r="KT56" i="7"/>
  <c r="KH56" i="7"/>
  <c r="OW56" i="7"/>
  <c r="OK56" i="7"/>
  <c r="NY56" i="7"/>
  <c r="NM56" i="7"/>
  <c r="NA56" i="7"/>
  <c r="MO56" i="7"/>
  <c r="MC56" i="7"/>
  <c r="LQ56" i="7"/>
  <c r="LE56" i="7"/>
  <c r="KS56" i="7"/>
  <c r="KG56" i="7"/>
  <c r="PH56" i="7"/>
  <c r="OV56" i="7"/>
  <c r="OJ56" i="7"/>
  <c r="NX56" i="7"/>
  <c r="NL56" i="7"/>
  <c r="MZ56" i="7"/>
  <c r="MN56" i="7"/>
  <c r="MB56" i="7"/>
  <c r="LP56" i="7"/>
  <c r="LD56" i="7"/>
  <c r="KR56" i="7"/>
  <c r="KF56" i="7"/>
  <c r="JT56" i="7"/>
  <c r="PG56" i="7"/>
  <c r="OU56" i="7"/>
  <c r="OI56" i="7"/>
  <c r="NW56" i="7"/>
  <c r="NK56" i="7"/>
  <c r="MY56" i="7"/>
  <c r="MM56" i="7"/>
  <c r="MA56" i="7"/>
  <c r="LO56" i="7"/>
  <c r="LC56" i="7"/>
  <c r="KQ56" i="7"/>
  <c r="PF56" i="7"/>
  <c r="OT56" i="7"/>
  <c r="OH56" i="7"/>
  <c r="NV56" i="7"/>
  <c r="NJ56" i="7"/>
  <c r="MX56" i="7"/>
  <c r="ML56" i="7"/>
  <c r="LZ56" i="7"/>
  <c r="LN56" i="7"/>
  <c r="LB56" i="7"/>
  <c r="KP56" i="7"/>
  <c r="KD56" i="7"/>
  <c r="PE56" i="7"/>
  <c r="OS56" i="7"/>
  <c r="OG56" i="7"/>
  <c r="NU56" i="7"/>
  <c r="NI56" i="7"/>
  <c r="MW56" i="7"/>
  <c r="MK56" i="7"/>
  <c r="LY56" i="7"/>
  <c r="LM56" i="7"/>
  <c r="LA56" i="7"/>
  <c r="KO56" i="7"/>
  <c r="KC56" i="7"/>
  <c r="JQ56" i="7"/>
  <c r="MJ56" i="7"/>
  <c r="JO56" i="7"/>
  <c r="JA56" i="7"/>
  <c r="IK56" i="7"/>
  <c r="HW56" i="7"/>
  <c r="LX56" i="7"/>
  <c r="JN56" i="7"/>
  <c r="IX56" i="7"/>
  <c r="IJ56" i="7"/>
  <c r="HV56" i="7"/>
  <c r="LL56" i="7"/>
  <c r="JM56" i="7"/>
  <c r="IW56" i="7"/>
  <c r="II56" i="7"/>
  <c r="HU56" i="7"/>
  <c r="KZ56" i="7"/>
  <c r="JJ56" i="7"/>
  <c r="IV56" i="7"/>
  <c r="IH56" i="7"/>
  <c r="HT56" i="7"/>
  <c r="KN56" i="7"/>
  <c r="JI56" i="7"/>
  <c r="IU56" i="7"/>
  <c r="IG56" i="7"/>
  <c r="HS56" i="7"/>
  <c r="KE56" i="7"/>
  <c r="JH56" i="7"/>
  <c r="IT56" i="7"/>
  <c r="IF56" i="7"/>
  <c r="HR56" i="7"/>
  <c r="PD56" i="7"/>
  <c r="KB56" i="7"/>
  <c r="JG56" i="7"/>
  <c r="IS56" i="7"/>
  <c r="IE56" i="7"/>
  <c r="HQ56" i="7"/>
  <c r="OR56" i="7"/>
  <c r="JV56" i="7"/>
  <c r="JF56" i="7"/>
  <c r="IR56" i="7"/>
  <c r="ID56" i="7"/>
  <c r="OF56" i="7"/>
  <c r="JU56" i="7"/>
  <c r="JE56" i="7"/>
  <c r="IQ56" i="7"/>
  <c r="IC56" i="7"/>
  <c r="NT56" i="7"/>
  <c r="JS56" i="7"/>
  <c r="JD56" i="7"/>
  <c r="IP56" i="7"/>
  <c r="HZ56" i="7"/>
  <c r="NH56" i="7"/>
  <c r="JR56" i="7"/>
  <c r="JC56" i="7"/>
  <c r="IO56" i="7"/>
  <c r="HY56" i="7"/>
  <c r="IL56" i="7"/>
  <c r="HX56" i="7"/>
  <c r="MV56" i="7"/>
  <c r="JP56" i="7"/>
  <c r="JB56" i="7"/>
  <c r="N78" i="7"/>
  <c r="OZ78" i="7"/>
  <c r="ON78" i="7"/>
  <c r="OB78" i="7"/>
  <c r="NP78" i="7"/>
  <c r="ND78" i="7"/>
  <c r="MR78" i="7"/>
  <c r="MF78" i="7"/>
  <c r="LT78" i="7"/>
  <c r="LH78" i="7"/>
  <c r="KV78" i="7"/>
  <c r="KJ78" i="7"/>
  <c r="JX78" i="7"/>
  <c r="JL78" i="7"/>
  <c r="IZ78" i="7"/>
  <c r="IN78" i="7"/>
  <c r="IB78" i="7"/>
  <c r="HP78" i="7"/>
  <c r="OY78" i="7"/>
  <c r="OM78" i="7"/>
  <c r="OA78" i="7"/>
  <c r="NO78" i="7"/>
  <c r="NC78" i="7"/>
  <c r="MQ78" i="7"/>
  <c r="ME78" i="7"/>
  <c r="LS78" i="7"/>
  <c r="LG78" i="7"/>
  <c r="KU78" i="7"/>
  <c r="KI78" i="7"/>
  <c r="JW78" i="7"/>
  <c r="JK78" i="7"/>
  <c r="IY78" i="7"/>
  <c r="IM78" i="7"/>
  <c r="IA78" i="7"/>
  <c r="OX78" i="7"/>
  <c r="OL78" i="7"/>
  <c r="NZ78" i="7"/>
  <c r="NN78" i="7"/>
  <c r="NB78" i="7"/>
  <c r="MP78" i="7"/>
  <c r="MD78" i="7"/>
  <c r="LR78" i="7"/>
  <c r="LF78" i="7"/>
  <c r="KT78" i="7"/>
  <c r="KH78" i="7"/>
  <c r="JV78" i="7"/>
  <c r="JJ78" i="7"/>
  <c r="IX78" i="7"/>
  <c r="IL78" i="7"/>
  <c r="HZ78" i="7"/>
  <c r="OW78" i="7"/>
  <c r="OK78" i="7"/>
  <c r="NY78" i="7"/>
  <c r="NM78" i="7"/>
  <c r="NA78" i="7"/>
  <c r="MO78" i="7"/>
  <c r="MC78" i="7"/>
  <c r="LQ78" i="7"/>
  <c r="LE78" i="7"/>
  <c r="KS78" i="7"/>
  <c r="KG78" i="7"/>
  <c r="JU78" i="7"/>
  <c r="JI78" i="7"/>
  <c r="IW78" i="7"/>
  <c r="IK78" i="7"/>
  <c r="HY78" i="7"/>
  <c r="PH78" i="7"/>
  <c r="OV78" i="7"/>
  <c r="OJ78" i="7"/>
  <c r="NX78" i="7"/>
  <c r="NL78" i="7"/>
  <c r="MZ78" i="7"/>
  <c r="MN78" i="7"/>
  <c r="MB78" i="7"/>
  <c r="LP78" i="7"/>
  <c r="LD78" i="7"/>
  <c r="KR78" i="7"/>
  <c r="KF78" i="7"/>
  <c r="JT78" i="7"/>
  <c r="JH78" i="7"/>
  <c r="IV78" i="7"/>
  <c r="IJ78" i="7"/>
  <c r="HX78" i="7"/>
  <c r="PG78" i="7"/>
  <c r="OU78" i="7"/>
  <c r="OI78" i="7"/>
  <c r="NW78" i="7"/>
  <c r="NK78" i="7"/>
  <c r="MY78" i="7"/>
  <c r="MM78" i="7"/>
  <c r="MA78" i="7"/>
  <c r="LO78" i="7"/>
  <c r="LC78" i="7"/>
  <c r="KQ78" i="7"/>
  <c r="KE78" i="7"/>
  <c r="JS78" i="7"/>
  <c r="JG78" i="7"/>
  <c r="IU78" i="7"/>
  <c r="II78" i="7"/>
  <c r="HW78" i="7"/>
  <c r="PF78" i="7"/>
  <c r="OT78" i="7"/>
  <c r="OH78" i="7"/>
  <c r="NV78" i="7"/>
  <c r="NJ78" i="7"/>
  <c r="MX78" i="7"/>
  <c r="ML78" i="7"/>
  <c r="LZ78" i="7"/>
  <c r="LN78" i="7"/>
  <c r="LB78" i="7"/>
  <c r="KP78" i="7"/>
  <c r="KD78" i="7"/>
  <c r="JR78" i="7"/>
  <c r="JF78" i="7"/>
  <c r="IT78" i="7"/>
  <c r="IH78" i="7"/>
  <c r="HV78" i="7"/>
  <c r="PE78" i="7"/>
  <c r="OS78" i="7"/>
  <c r="OG78" i="7"/>
  <c r="NU78" i="7"/>
  <c r="NI78" i="7"/>
  <c r="MW78" i="7"/>
  <c r="MK78" i="7"/>
  <c r="LY78" i="7"/>
  <c r="LM78" i="7"/>
  <c r="LA78" i="7"/>
  <c r="KO78" i="7"/>
  <c r="KC78" i="7"/>
  <c r="JQ78" i="7"/>
  <c r="JE78" i="7"/>
  <c r="IS78" i="7"/>
  <c r="IG78" i="7"/>
  <c r="HU78" i="7"/>
  <c r="PD78" i="7"/>
  <c r="OR78" i="7"/>
  <c r="OF78" i="7"/>
  <c r="NT78" i="7"/>
  <c r="NH78" i="7"/>
  <c r="MV78" i="7"/>
  <c r="MJ78" i="7"/>
  <c r="LX78" i="7"/>
  <c r="LL78" i="7"/>
  <c r="KZ78" i="7"/>
  <c r="KN78" i="7"/>
  <c r="KB78" i="7"/>
  <c r="JP78" i="7"/>
  <c r="JD78" i="7"/>
  <c r="IR78" i="7"/>
  <c r="IF78" i="7"/>
  <c r="HT78" i="7"/>
  <c r="PC78" i="7"/>
  <c r="OQ78" i="7"/>
  <c r="OE78" i="7"/>
  <c r="NS78" i="7"/>
  <c r="NG78" i="7"/>
  <c r="MU78" i="7"/>
  <c r="MI78" i="7"/>
  <c r="LW78" i="7"/>
  <c r="LK78" i="7"/>
  <c r="KY78" i="7"/>
  <c r="KM78" i="7"/>
  <c r="KA78" i="7"/>
  <c r="JO78" i="7"/>
  <c r="JC78" i="7"/>
  <c r="IQ78" i="7"/>
  <c r="IE78" i="7"/>
  <c r="HS78" i="7"/>
  <c r="PB78" i="7"/>
  <c r="OP78" i="7"/>
  <c r="OD78" i="7"/>
  <c r="NR78" i="7"/>
  <c r="NF78" i="7"/>
  <c r="MT78" i="7"/>
  <c r="MH78" i="7"/>
  <c r="LV78" i="7"/>
  <c r="LJ78" i="7"/>
  <c r="KX78" i="7"/>
  <c r="KL78" i="7"/>
  <c r="JZ78" i="7"/>
  <c r="JN78" i="7"/>
  <c r="JB78" i="7"/>
  <c r="IP78" i="7"/>
  <c r="ID78" i="7"/>
  <c r="HR78" i="7"/>
  <c r="NE78" i="7"/>
  <c r="HQ78" i="7"/>
  <c r="MS78" i="7"/>
  <c r="MG78" i="7"/>
  <c r="LU78" i="7"/>
  <c r="LI78" i="7"/>
  <c r="KW78" i="7"/>
  <c r="KK78" i="7"/>
  <c r="JY78" i="7"/>
  <c r="PA78" i="7"/>
  <c r="JM78" i="7"/>
  <c r="OO78" i="7"/>
  <c r="JA78" i="7"/>
  <c r="OC78" i="7"/>
  <c r="IO78" i="7"/>
  <c r="NQ78" i="7"/>
  <c r="IC78" i="7"/>
  <c r="N89" i="7"/>
  <c r="PB89" i="7"/>
  <c r="OP89" i="7"/>
  <c r="OD89" i="7"/>
  <c r="NR89" i="7"/>
  <c r="NF89" i="7"/>
  <c r="MT89" i="7"/>
  <c r="MH89" i="7"/>
  <c r="LV89" i="7"/>
  <c r="LJ89" i="7"/>
  <c r="KX89" i="7"/>
  <c r="KL89" i="7"/>
  <c r="JZ89" i="7"/>
  <c r="JN89" i="7"/>
  <c r="JB89" i="7"/>
  <c r="IP89" i="7"/>
  <c r="ID89" i="7"/>
  <c r="HR89" i="7"/>
  <c r="PA89" i="7"/>
  <c r="OO89" i="7"/>
  <c r="OC89" i="7"/>
  <c r="NQ89" i="7"/>
  <c r="NE89" i="7"/>
  <c r="MS89" i="7"/>
  <c r="MG89" i="7"/>
  <c r="LU89" i="7"/>
  <c r="LI89" i="7"/>
  <c r="KW89" i="7"/>
  <c r="KK89" i="7"/>
  <c r="JY89" i="7"/>
  <c r="JM89" i="7"/>
  <c r="JA89" i="7"/>
  <c r="IO89" i="7"/>
  <c r="IC89" i="7"/>
  <c r="HQ89" i="7"/>
  <c r="OZ89" i="7"/>
  <c r="ON89" i="7"/>
  <c r="OB89" i="7"/>
  <c r="NP89" i="7"/>
  <c r="ND89" i="7"/>
  <c r="MR89" i="7"/>
  <c r="MF89" i="7"/>
  <c r="LT89" i="7"/>
  <c r="LH89" i="7"/>
  <c r="KV89" i="7"/>
  <c r="KJ89" i="7"/>
  <c r="JX89" i="7"/>
  <c r="JL89" i="7"/>
  <c r="IZ89" i="7"/>
  <c r="IN89" i="7"/>
  <c r="IB89" i="7"/>
  <c r="HP89" i="7"/>
  <c r="OY89" i="7"/>
  <c r="OM89" i="7"/>
  <c r="OA89" i="7"/>
  <c r="NO89" i="7"/>
  <c r="NC89" i="7"/>
  <c r="MQ89" i="7"/>
  <c r="ME89" i="7"/>
  <c r="LS89" i="7"/>
  <c r="LG89" i="7"/>
  <c r="KU89" i="7"/>
  <c r="KI89" i="7"/>
  <c r="JW89" i="7"/>
  <c r="JK89" i="7"/>
  <c r="IY89" i="7"/>
  <c r="IM89" i="7"/>
  <c r="IA89" i="7"/>
  <c r="OX89" i="7"/>
  <c r="OL89" i="7"/>
  <c r="NZ89" i="7"/>
  <c r="NN89" i="7"/>
  <c r="NB89" i="7"/>
  <c r="MP89" i="7"/>
  <c r="MD89" i="7"/>
  <c r="LR89" i="7"/>
  <c r="LF89" i="7"/>
  <c r="KT89" i="7"/>
  <c r="KH89" i="7"/>
  <c r="JV89" i="7"/>
  <c r="JJ89" i="7"/>
  <c r="IX89" i="7"/>
  <c r="IL89" i="7"/>
  <c r="HZ89" i="7"/>
  <c r="OW89" i="7"/>
  <c r="OK89" i="7"/>
  <c r="NY89" i="7"/>
  <c r="NM89" i="7"/>
  <c r="NA89" i="7"/>
  <c r="MO89" i="7"/>
  <c r="MC89" i="7"/>
  <c r="LQ89" i="7"/>
  <c r="LE89" i="7"/>
  <c r="KS89" i="7"/>
  <c r="KG89" i="7"/>
  <c r="JU89" i="7"/>
  <c r="JI89" i="7"/>
  <c r="IW89" i="7"/>
  <c r="IK89" i="7"/>
  <c r="HY89" i="7"/>
  <c r="PH89" i="7"/>
  <c r="OV89" i="7"/>
  <c r="OJ89" i="7"/>
  <c r="NX89" i="7"/>
  <c r="NL89" i="7"/>
  <c r="MZ89" i="7"/>
  <c r="MN89" i="7"/>
  <c r="MB89" i="7"/>
  <c r="LP89" i="7"/>
  <c r="LD89" i="7"/>
  <c r="KR89" i="7"/>
  <c r="KF89" i="7"/>
  <c r="JT89" i="7"/>
  <c r="JH89" i="7"/>
  <c r="IV89" i="7"/>
  <c r="IJ89" i="7"/>
  <c r="HX89" i="7"/>
  <c r="PG89" i="7"/>
  <c r="OU89" i="7"/>
  <c r="OI89" i="7"/>
  <c r="NW89" i="7"/>
  <c r="NK89" i="7"/>
  <c r="MY89" i="7"/>
  <c r="MM89" i="7"/>
  <c r="MA89" i="7"/>
  <c r="LO89" i="7"/>
  <c r="LC89" i="7"/>
  <c r="KQ89" i="7"/>
  <c r="KE89" i="7"/>
  <c r="JS89" i="7"/>
  <c r="JG89" i="7"/>
  <c r="IU89" i="7"/>
  <c r="II89" i="7"/>
  <c r="HW89" i="7"/>
  <c r="PF89" i="7"/>
  <c r="OT89" i="7"/>
  <c r="OH89" i="7"/>
  <c r="NV89" i="7"/>
  <c r="NJ89" i="7"/>
  <c r="MX89" i="7"/>
  <c r="ML89" i="7"/>
  <c r="LZ89" i="7"/>
  <c r="LN89" i="7"/>
  <c r="LB89" i="7"/>
  <c r="KP89" i="7"/>
  <c r="KD89" i="7"/>
  <c r="JR89" i="7"/>
  <c r="JF89" i="7"/>
  <c r="IT89" i="7"/>
  <c r="IH89" i="7"/>
  <c r="HV89" i="7"/>
  <c r="PE89" i="7"/>
  <c r="OS89" i="7"/>
  <c r="OG89" i="7"/>
  <c r="NU89" i="7"/>
  <c r="NI89" i="7"/>
  <c r="MW89" i="7"/>
  <c r="MK89" i="7"/>
  <c r="LY89" i="7"/>
  <c r="LM89" i="7"/>
  <c r="LA89" i="7"/>
  <c r="KO89" i="7"/>
  <c r="KC89" i="7"/>
  <c r="JQ89" i="7"/>
  <c r="JE89" i="7"/>
  <c r="IS89" i="7"/>
  <c r="IG89" i="7"/>
  <c r="HU89" i="7"/>
  <c r="PD89" i="7"/>
  <c r="OR89" i="7"/>
  <c r="OF89" i="7"/>
  <c r="NT89" i="7"/>
  <c r="NH89" i="7"/>
  <c r="MV89" i="7"/>
  <c r="MJ89" i="7"/>
  <c r="LX89" i="7"/>
  <c r="LL89" i="7"/>
  <c r="KZ89" i="7"/>
  <c r="KN89" i="7"/>
  <c r="KB89" i="7"/>
  <c r="JP89" i="7"/>
  <c r="JD89" i="7"/>
  <c r="IR89" i="7"/>
  <c r="IF89" i="7"/>
  <c r="HT89" i="7"/>
  <c r="MU89" i="7"/>
  <c r="MI89" i="7"/>
  <c r="LW89" i="7"/>
  <c r="LK89" i="7"/>
  <c r="KY89" i="7"/>
  <c r="KM89" i="7"/>
  <c r="KA89" i="7"/>
  <c r="PC89" i="7"/>
  <c r="JO89" i="7"/>
  <c r="OQ89" i="7"/>
  <c r="JC89" i="7"/>
  <c r="OE89" i="7"/>
  <c r="IQ89" i="7"/>
  <c r="NS89" i="7"/>
  <c r="IE89" i="7"/>
  <c r="NG89" i="7"/>
  <c r="HS89" i="7"/>
  <c r="N77" i="7"/>
  <c r="PC77" i="7"/>
  <c r="OQ77" i="7"/>
  <c r="OE77" i="7"/>
  <c r="NS77" i="7"/>
  <c r="NG77" i="7"/>
  <c r="MU77" i="7"/>
  <c r="MI77" i="7"/>
  <c r="LW77" i="7"/>
  <c r="LK77" i="7"/>
  <c r="KY77" i="7"/>
  <c r="KM77" i="7"/>
  <c r="KA77" i="7"/>
  <c r="JO77" i="7"/>
  <c r="JC77" i="7"/>
  <c r="IQ77" i="7"/>
  <c r="IE77" i="7"/>
  <c r="HS77" i="7"/>
  <c r="PB77" i="7"/>
  <c r="OP77" i="7"/>
  <c r="OD77" i="7"/>
  <c r="NR77" i="7"/>
  <c r="NF77" i="7"/>
  <c r="MT77" i="7"/>
  <c r="MH77" i="7"/>
  <c r="LV77" i="7"/>
  <c r="LJ77" i="7"/>
  <c r="KX77" i="7"/>
  <c r="KL77" i="7"/>
  <c r="JZ77" i="7"/>
  <c r="JN77" i="7"/>
  <c r="JB77" i="7"/>
  <c r="IP77" i="7"/>
  <c r="ID77" i="7"/>
  <c r="HR77" i="7"/>
  <c r="PA77" i="7"/>
  <c r="OO77" i="7"/>
  <c r="OC77" i="7"/>
  <c r="NQ77" i="7"/>
  <c r="NE77" i="7"/>
  <c r="MS77" i="7"/>
  <c r="MG77" i="7"/>
  <c r="LU77" i="7"/>
  <c r="LI77" i="7"/>
  <c r="KW77" i="7"/>
  <c r="KK77" i="7"/>
  <c r="JY77" i="7"/>
  <c r="JM77" i="7"/>
  <c r="JA77" i="7"/>
  <c r="IO77" i="7"/>
  <c r="IC77" i="7"/>
  <c r="HQ77" i="7"/>
  <c r="OZ77" i="7"/>
  <c r="ON77" i="7"/>
  <c r="OB77" i="7"/>
  <c r="NP77" i="7"/>
  <c r="ND77" i="7"/>
  <c r="MR77" i="7"/>
  <c r="MF77" i="7"/>
  <c r="LT77" i="7"/>
  <c r="LH77" i="7"/>
  <c r="KV77" i="7"/>
  <c r="KJ77" i="7"/>
  <c r="JX77" i="7"/>
  <c r="JL77" i="7"/>
  <c r="IZ77" i="7"/>
  <c r="IN77" i="7"/>
  <c r="IB77" i="7"/>
  <c r="HP77" i="7"/>
  <c r="OY77" i="7"/>
  <c r="OM77" i="7"/>
  <c r="OA77" i="7"/>
  <c r="NO77" i="7"/>
  <c r="NC77" i="7"/>
  <c r="MQ77" i="7"/>
  <c r="ME77" i="7"/>
  <c r="LS77" i="7"/>
  <c r="LG77" i="7"/>
  <c r="KU77" i="7"/>
  <c r="KI77" i="7"/>
  <c r="JW77" i="7"/>
  <c r="JK77" i="7"/>
  <c r="IY77" i="7"/>
  <c r="IM77" i="7"/>
  <c r="IA77" i="7"/>
  <c r="OX77" i="7"/>
  <c r="OL77" i="7"/>
  <c r="NZ77" i="7"/>
  <c r="NN77" i="7"/>
  <c r="NB77" i="7"/>
  <c r="MP77" i="7"/>
  <c r="MD77" i="7"/>
  <c r="LR77" i="7"/>
  <c r="LF77" i="7"/>
  <c r="KT77" i="7"/>
  <c r="KH77" i="7"/>
  <c r="JV77" i="7"/>
  <c r="JJ77" i="7"/>
  <c r="IX77" i="7"/>
  <c r="IL77" i="7"/>
  <c r="HZ77" i="7"/>
  <c r="OW77" i="7"/>
  <c r="OK77" i="7"/>
  <c r="NY77" i="7"/>
  <c r="NM77" i="7"/>
  <c r="NA77" i="7"/>
  <c r="MO77" i="7"/>
  <c r="MC77" i="7"/>
  <c r="LQ77" i="7"/>
  <c r="LE77" i="7"/>
  <c r="KS77" i="7"/>
  <c r="KG77" i="7"/>
  <c r="JU77" i="7"/>
  <c r="JI77" i="7"/>
  <c r="IW77" i="7"/>
  <c r="IK77" i="7"/>
  <c r="HY77" i="7"/>
  <c r="PH77" i="7"/>
  <c r="OV77" i="7"/>
  <c r="OJ77" i="7"/>
  <c r="NX77" i="7"/>
  <c r="NL77" i="7"/>
  <c r="MZ77" i="7"/>
  <c r="MN77" i="7"/>
  <c r="MB77" i="7"/>
  <c r="LP77" i="7"/>
  <c r="LD77" i="7"/>
  <c r="KR77" i="7"/>
  <c r="KF77" i="7"/>
  <c r="JT77" i="7"/>
  <c r="JH77" i="7"/>
  <c r="IV77" i="7"/>
  <c r="IJ77" i="7"/>
  <c r="HX77" i="7"/>
  <c r="PG77" i="7"/>
  <c r="OU77" i="7"/>
  <c r="OI77" i="7"/>
  <c r="NW77" i="7"/>
  <c r="NK77" i="7"/>
  <c r="MY77" i="7"/>
  <c r="MM77" i="7"/>
  <c r="MA77" i="7"/>
  <c r="LO77" i="7"/>
  <c r="LC77" i="7"/>
  <c r="KQ77" i="7"/>
  <c r="KE77" i="7"/>
  <c r="JS77" i="7"/>
  <c r="JG77" i="7"/>
  <c r="IU77" i="7"/>
  <c r="II77" i="7"/>
  <c r="HW77" i="7"/>
  <c r="PF77" i="7"/>
  <c r="OT77" i="7"/>
  <c r="OH77" i="7"/>
  <c r="NV77" i="7"/>
  <c r="NJ77" i="7"/>
  <c r="MX77" i="7"/>
  <c r="ML77" i="7"/>
  <c r="LZ77" i="7"/>
  <c r="LN77" i="7"/>
  <c r="LB77" i="7"/>
  <c r="KP77" i="7"/>
  <c r="KD77" i="7"/>
  <c r="JR77" i="7"/>
  <c r="JF77" i="7"/>
  <c r="IT77" i="7"/>
  <c r="IH77" i="7"/>
  <c r="HV77" i="7"/>
  <c r="PE77" i="7"/>
  <c r="OS77" i="7"/>
  <c r="OG77" i="7"/>
  <c r="NU77" i="7"/>
  <c r="NI77" i="7"/>
  <c r="MW77" i="7"/>
  <c r="MK77" i="7"/>
  <c r="LY77" i="7"/>
  <c r="LM77" i="7"/>
  <c r="LA77" i="7"/>
  <c r="KO77" i="7"/>
  <c r="KC77" i="7"/>
  <c r="JQ77" i="7"/>
  <c r="JE77" i="7"/>
  <c r="IS77" i="7"/>
  <c r="IG77" i="7"/>
  <c r="HU77" i="7"/>
  <c r="MV77" i="7"/>
  <c r="MJ77" i="7"/>
  <c r="LX77" i="7"/>
  <c r="LL77" i="7"/>
  <c r="KZ77" i="7"/>
  <c r="KN77" i="7"/>
  <c r="KB77" i="7"/>
  <c r="PD77" i="7"/>
  <c r="JP77" i="7"/>
  <c r="OR77" i="7"/>
  <c r="JD77" i="7"/>
  <c r="OF77" i="7"/>
  <c r="IR77" i="7"/>
  <c r="NT77" i="7"/>
  <c r="IF77" i="7"/>
  <c r="NH77" i="7"/>
  <c r="HT77" i="7"/>
  <c r="N65" i="7"/>
  <c r="OY65" i="7"/>
  <c r="OM65" i="7"/>
  <c r="OA65" i="7"/>
  <c r="NO65" i="7"/>
  <c r="NC65" i="7"/>
  <c r="MQ65" i="7"/>
  <c r="ME65" i="7"/>
  <c r="LS65" i="7"/>
  <c r="LG65" i="7"/>
  <c r="KU65" i="7"/>
  <c r="KI65" i="7"/>
  <c r="JW65" i="7"/>
  <c r="JK65" i="7"/>
  <c r="IY65" i="7"/>
  <c r="IM65" i="7"/>
  <c r="IA65" i="7"/>
  <c r="OX65" i="7"/>
  <c r="OL65" i="7"/>
  <c r="NZ65" i="7"/>
  <c r="NN65" i="7"/>
  <c r="NB65" i="7"/>
  <c r="MP65" i="7"/>
  <c r="MD65" i="7"/>
  <c r="LR65" i="7"/>
  <c r="LF65" i="7"/>
  <c r="KT65" i="7"/>
  <c r="KH65" i="7"/>
  <c r="JV65" i="7"/>
  <c r="JJ65" i="7"/>
  <c r="IX65" i="7"/>
  <c r="IL65" i="7"/>
  <c r="HZ65" i="7"/>
  <c r="OW65" i="7"/>
  <c r="OK65" i="7"/>
  <c r="NY65" i="7"/>
  <c r="NM65" i="7"/>
  <c r="NA65" i="7"/>
  <c r="MO65" i="7"/>
  <c r="MC65" i="7"/>
  <c r="LQ65" i="7"/>
  <c r="LE65" i="7"/>
  <c r="KS65" i="7"/>
  <c r="KG65" i="7"/>
  <c r="JU65" i="7"/>
  <c r="JI65" i="7"/>
  <c r="IW65" i="7"/>
  <c r="IK65" i="7"/>
  <c r="HY65" i="7"/>
  <c r="PH65" i="7"/>
  <c r="OV65" i="7"/>
  <c r="OJ65" i="7"/>
  <c r="NX65" i="7"/>
  <c r="NL65" i="7"/>
  <c r="MZ65" i="7"/>
  <c r="MN65" i="7"/>
  <c r="MB65" i="7"/>
  <c r="LP65" i="7"/>
  <c r="LD65" i="7"/>
  <c r="KR65" i="7"/>
  <c r="KF65" i="7"/>
  <c r="JT65" i="7"/>
  <c r="JH65" i="7"/>
  <c r="IV65" i="7"/>
  <c r="IJ65" i="7"/>
  <c r="HX65" i="7"/>
  <c r="PG65" i="7"/>
  <c r="OU65" i="7"/>
  <c r="OI65" i="7"/>
  <c r="NW65" i="7"/>
  <c r="NK65" i="7"/>
  <c r="MY65" i="7"/>
  <c r="MM65" i="7"/>
  <c r="MA65" i="7"/>
  <c r="LO65" i="7"/>
  <c r="LC65" i="7"/>
  <c r="KQ65" i="7"/>
  <c r="KE65" i="7"/>
  <c r="JS65" i="7"/>
  <c r="JG65" i="7"/>
  <c r="IU65" i="7"/>
  <c r="II65" i="7"/>
  <c r="HW65" i="7"/>
  <c r="PF65" i="7"/>
  <c r="OT65" i="7"/>
  <c r="OH65" i="7"/>
  <c r="NV65" i="7"/>
  <c r="NJ65" i="7"/>
  <c r="MX65" i="7"/>
  <c r="ML65" i="7"/>
  <c r="LZ65" i="7"/>
  <c r="LN65" i="7"/>
  <c r="LB65" i="7"/>
  <c r="KP65" i="7"/>
  <c r="KD65" i="7"/>
  <c r="JR65" i="7"/>
  <c r="JF65" i="7"/>
  <c r="IT65" i="7"/>
  <c r="IH65" i="7"/>
  <c r="HV65" i="7"/>
  <c r="PE65" i="7"/>
  <c r="OS65" i="7"/>
  <c r="OG65" i="7"/>
  <c r="NU65" i="7"/>
  <c r="NI65" i="7"/>
  <c r="MW65" i="7"/>
  <c r="MK65" i="7"/>
  <c r="LY65" i="7"/>
  <c r="LM65" i="7"/>
  <c r="LA65" i="7"/>
  <c r="KO65" i="7"/>
  <c r="KC65" i="7"/>
  <c r="JQ65" i="7"/>
  <c r="JE65" i="7"/>
  <c r="IS65" i="7"/>
  <c r="IG65" i="7"/>
  <c r="HU65" i="7"/>
  <c r="PD65" i="7"/>
  <c r="OR65" i="7"/>
  <c r="OF65" i="7"/>
  <c r="NT65" i="7"/>
  <c r="NH65" i="7"/>
  <c r="MV65" i="7"/>
  <c r="MJ65" i="7"/>
  <c r="LX65" i="7"/>
  <c r="LL65" i="7"/>
  <c r="KZ65" i="7"/>
  <c r="KN65" i="7"/>
  <c r="KB65" i="7"/>
  <c r="JP65" i="7"/>
  <c r="JD65" i="7"/>
  <c r="IR65" i="7"/>
  <c r="IF65" i="7"/>
  <c r="HT65" i="7"/>
  <c r="PC65" i="7"/>
  <c r="OQ65" i="7"/>
  <c r="OE65" i="7"/>
  <c r="NS65" i="7"/>
  <c r="NG65" i="7"/>
  <c r="MU65" i="7"/>
  <c r="MI65" i="7"/>
  <c r="LW65" i="7"/>
  <c r="LK65" i="7"/>
  <c r="KY65" i="7"/>
  <c r="KM65" i="7"/>
  <c r="KA65" i="7"/>
  <c r="JO65" i="7"/>
  <c r="JC65" i="7"/>
  <c r="IQ65" i="7"/>
  <c r="IE65" i="7"/>
  <c r="HS65" i="7"/>
  <c r="PB65" i="7"/>
  <c r="OP65" i="7"/>
  <c r="OD65" i="7"/>
  <c r="NR65" i="7"/>
  <c r="NF65" i="7"/>
  <c r="MT65" i="7"/>
  <c r="MH65" i="7"/>
  <c r="LV65" i="7"/>
  <c r="LJ65" i="7"/>
  <c r="KX65" i="7"/>
  <c r="KL65" i="7"/>
  <c r="JZ65" i="7"/>
  <c r="JN65" i="7"/>
  <c r="JB65" i="7"/>
  <c r="IP65" i="7"/>
  <c r="ID65" i="7"/>
  <c r="HR65" i="7"/>
  <c r="PA65" i="7"/>
  <c r="OO65" i="7"/>
  <c r="OC65" i="7"/>
  <c r="NQ65" i="7"/>
  <c r="NE65" i="7"/>
  <c r="MS65" i="7"/>
  <c r="MG65" i="7"/>
  <c r="LU65" i="7"/>
  <c r="LI65" i="7"/>
  <c r="KW65" i="7"/>
  <c r="KK65" i="7"/>
  <c r="JY65" i="7"/>
  <c r="JM65" i="7"/>
  <c r="JA65" i="7"/>
  <c r="IO65" i="7"/>
  <c r="IC65" i="7"/>
  <c r="HQ65" i="7"/>
  <c r="LH65" i="7"/>
  <c r="KV65" i="7"/>
  <c r="KJ65" i="7"/>
  <c r="JX65" i="7"/>
  <c r="OZ65" i="7"/>
  <c r="JL65" i="7"/>
  <c r="ON65" i="7"/>
  <c r="IZ65" i="7"/>
  <c r="OB65" i="7"/>
  <c r="IN65" i="7"/>
  <c r="NP65" i="7"/>
  <c r="IB65" i="7"/>
  <c r="ND65" i="7"/>
  <c r="HP65" i="7"/>
  <c r="MR65" i="7"/>
  <c r="MF65" i="7"/>
  <c r="LT65" i="7"/>
  <c r="N53" i="7"/>
  <c r="PA53" i="7"/>
  <c r="OO53" i="7"/>
  <c r="OC53" i="7"/>
  <c r="NQ53" i="7"/>
  <c r="NE53" i="7"/>
  <c r="MS53" i="7"/>
  <c r="MG53" i="7"/>
  <c r="LU53" i="7"/>
  <c r="LI53" i="7"/>
  <c r="KW53" i="7"/>
  <c r="KK53" i="7"/>
  <c r="JY53" i="7"/>
  <c r="JM53" i="7"/>
  <c r="JA53" i="7"/>
  <c r="IO53" i="7"/>
  <c r="IC53" i="7"/>
  <c r="HQ53" i="7"/>
  <c r="OZ53" i="7"/>
  <c r="ON53" i="7"/>
  <c r="OB53" i="7"/>
  <c r="NP53" i="7"/>
  <c r="ND53" i="7"/>
  <c r="MR53" i="7"/>
  <c r="MF53" i="7"/>
  <c r="LT53" i="7"/>
  <c r="LH53" i="7"/>
  <c r="KV53" i="7"/>
  <c r="KJ53" i="7"/>
  <c r="JX53" i="7"/>
  <c r="JL53" i="7"/>
  <c r="IZ53" i="7"/>
  <c r="IN53" i="7"/>
  <c r="IB53" i="7"/>
  <c r="HP53" i="7"/>
  <c r="OY53" i="7"/>
  <c r="OM53" i="7"/>
  <c r="OA53" i="7"/>
  <c r="NO53" i="7"/>
  <c r="NC53" i="7"/>
  <c r="MQ53" i="7"/>
  <c r="ME53" i="7"/>
  <c r="LS53" i="7"/>
  <c r="LG53" i="7"/>
  <c r="KU53" i="7"/>
  <c r="KI53" i="7"/>
  <c r="JW53" i="7"/>
  <c r="JK53" i="7"/>
  <c r="IY53" i="7"/>
  <c r="IM53" i="7"/>
  <c r="IA53" i="7"/>
  <c r="OX53" i="7"/>
  <c r="OL53" i="7"/>
  <c r="NZ53" i="7"/>
  <c r="NN53" i="7"/>
  <c r="NB53" i="7"/>
  <c r="MP53" i="7"/>
  <c r="MD53" i="7"/>
  <c r="LR53" i="7"/>
  <c r="LF53" i="7"/>
  <c r="KT53" i="7"/>
  <c r="KH53" i="7"/>
  <c r="JV53" i="7"/>
  <c r="JJ53" i="7"/>
  <c r="IX53" i="7"/>
  <c r="IL53" i="7"/>
  <c r="HZ53" i="7"/>
  <c r="OW53" i="7"/>
  <c r="OK53" i="7"/>
  <c r="NY53" i="7"/>
  <c r="NM53" i="7"/>
  <c r="NA53" i="7"/>
  <c r="MO53" i="7"/>
  <c r="MC53" i="7"/>
  <c r="LQ53" i="7"/>
  <c r="LE53" i="7"/>
  <c r="KS53" i="7"/>
  <c r="KG53" i="7"/>
  <c r="JU53" i="7"/>
  <c r="JI53" i="7"/>
  <c r="IW53" i="7"/>
  <c r="IK53" i="7"/>
  <c r="HY53" i="7"/>
  <c r="PH53" i="7"/>
  <c r="OV53" i="7"/>
  <c r="OJ53" i="7"/>
  <c r="NX53" i="7"/>
  <c r="NL53" i="7"/>
  <c r="MZ53" i="7"/>
  <c r="MN53" i="7"/>
  <c r="MB53" i="7"/>
  <c r="LP53" i="7"/>
  <c r="LD53" i="7"/>
  <c r="KR53" i="7"/>
  <c r="KF53" i="7"/>
  <c r="JT53" i="7"/>
  <c r="JH53" i="7"/>
  <c r="IV53" i="7"/>
  <c r="IJ53" i="7"/>
  <c r="HX53" i="7"/>
  <c r="PG53" i="7"/>
  <c r="OU53" i="7"/>
  <c r="OI53" i="7"/>
  <c r="NW53" i="7"/>
  <c r="NK53" i="7"/>
  <c r="MY53" i="7"/>
  <c r="MM53" i="7"/>
  <c r="MA53" i="7"/>
  <c r="LO53" i="7"/>
  <c r="LC53" i="7"/>
  <c r="KQ53" i="7"/>
  <c r="KE53" i="7"/>
  <c r="JS53" i="7"/>
  <c r="JG53" i="7"/>
  <c r="IU53" i="7"/>
  <c r="II53" i="7"/>
  <c r="HW53" i="7"/>
  <c r="PF53" i="7"/>
  <c r="OT53" i="7"/>
  <c r="OH53" i="7"/>
  <c r="NV53" i="7"/>
  <c r="NJ53" i="7"/>
  <c r="MX53" i="7"/>
  <c r="ML53" i="7"/>
  <c r="LZ53" i="7"/>
  <c r="LN53" i="7"/>
  <c r="LB53" i="7"/>
  <c r="KP53" i="7"/>
  <c r="KD53" i="7"/>
  <c r="JR53" i="7"/>
  <c r="JF53" i="7"/>
  <c r="IT53" i="7"/>
  <c r="IH53" i="7"/>
  <c r="HV53" i="7"/>
  <c r="PE53" i="7"/>
  <c r="OS53" i="7"/>
  <c r="OG53" i="7"/>
  <c r="NU53" i="7"/>
  <c r="NI53" i="7"/>
  <c r="MW53" i="7"/>
  <c r="MK53" i="7"/>
  <c r="LY53" i="7"/>
  <c r="LM53" i="7"/>
  <c r="LA53" i="7"/>
  <c r="KO53" i="7"/>
  <c r="KC53" i="7"/>
  <c r="JQ53" i="7"/>
  <c r="JE53" i="7"/>
  <c r="IS53" i="7"/>
  <c r="IG53" i="7"/>
  <c r="HU53" i="7"/>
  <c r="PD53" i="7"/>
  <c r="OR53" i="7"/>
  <c r="OF53" i="7"/>
  <c r="NT53" i="7"/>
  <c r="NH53" i="7"/>
  <c r="MV53" i="7"/>
  <c r="MJ53" i="7"/>
  <c r="LX53" i="7"/>
  <c r="LL53" i="7"/>
  <c r="KZ53" i="7"/>
  <c r="KN53" i="7"/>
  <c r="KB53" i="7"/>
  <c r="JP53" i="7"/>
  <c r="JD53" i="7"/>
  <c r="IR53" i="7"/>
  <c r="IF53" i="7"/>
  <c r="HT53" i="7"/>
  <c r="PC53" i="7"/>
  <c r="OQ53" i="7"/>
  <c r="OE53" i="7"/>
  <c r="NS53" i="7"/>
  <c r="NG53" i="7"/>
  <c r="MU53" i="7"/>
  <c r="MI53" i="7"/>
  <c r="LW53" i="7"/>
  <c r="LK53" i="7"/>
  <c r="KY53" i="7"/>
  <c r="KM53" i="7"/>
  <c r="KA53" i="7"/>
  <c r="JO53" i="7"/>
  <c r="JC53" i="7"/>
  <c r="IQ53" i="7"/>
  <c r="IE53" i="7"/>
  <c r="HS53" i="7"/>
  <c r="LV53" i="7"/>
  <c r="LJ53" i="7"/>
  <c r="KX53" i="7"/>
  <c r="KL53" i="7"/>
  <c r="JZ53" i="7"/>
  <c r="PB53" i="7"/>
  <c r="JN53" i="7"/>
  <c r="OP53" i="7"/>
  <c r="JB53" i="7"/>
  <c r="OD53" i="7"/>
  <c r="IP53" i="7"/>
  <c r="NR53" i="7"/>
  <c r="ID53" i="7"/>
  <c r="NF53" i="7"/>
  <c r="HR53" i="7"/>
  <c r="MT53" i="7"/>
  <c r="MH53" i="7"/>
  <c r="N41" i="7"/>
  <c r="PG41" i="7"/>
  <c r="OU41" i="7"/>
  <c r="OI41" i="7"/>
  <c r="NW41" i="7"/>
  <c r="NK41" i="7"/>
  <c r="MY41" i="7"/>
  <c r="MM41" i="7"/>
  <c r="MA41" i="7"/>
  <c r="LO41" i="7"/>
  <c r="LC41" i="7"/>
  <c r="KQ41" i="7"/>
  <c r="KE41" i="7"/>
  <c r="JS41" i="7"/>
  <c r="JG41" i="7"/>
  <c r="IU41" i="7"/>
  <c r="II41" i="7"/>
  <c r="HW41" i="7"/>
  <c r="PF41" i="7"/>
  <c r="OT41" i="7"/>
  <c r="OH41" i="7"/>
  <c r="NV41" i="7"/>
  <c r="NJ41" i="7"/>
  <c r="MX41" i="7"/>
  <c r="ML41" i="7"/>
  <c r="LZ41" i="7"/>
  <c r="LN41" i="7"/>
  <c r="LB41" i="7"/>
  <c r="KP41" i="7"/>
  <c r="KD41" i="7"/>
  <c r="JR41" i="7"/>
  <c r="JF41" i="7"/>
  <c r="IT41" i="7"/>
  <c r="IH41" i="7"/>
  <c r="HV41" i="7"/>
  <c r="PE41" i="7"/>
  <c r="OS41" i="7"/>
  <c r="OG41" i="7"/>
  <c r="NU41" i="7"/>
  <c r="NI41" i="7"/>
  <c r="MW41" i="7"/>
  <c r="MK41" i="7"/>
  <c r="LY41" i="7"/>
  <c r="LM41" i="7"/>
  <c r="LA41" i="7"/>
  <c r="KO41" i="7"/>
  <c r="KC41" i="7"/>
  <c r="JQ41" i="7"/>
  <c r="JE41" i="7"/>
  <c r="IS41" i="7"/>
  <c r="IG41" i="7"/>
  <c r="HU41" i="7"/>
  <c r="PD41" i="7"/>
  <c r="OR41" i="7"/>
  <c r="OF41" i="7"/>
  <c r="NT41" i="7"/>
  <c r="NH41" i="7"/>
  <c r="MV41" i="7"/>
  <c r="MJ41" i="7"/>
  <c r="LX41" i="7"/>
  <c r="LL41" i="7"/>
  <c r="KZ41" i="7"/>
  <c r="KN41" i="7"/>
  <c r="KB41" i="7"/>
  <c r="JP41" i="7"/>
  <c r="JD41" i="7"/>
  <c r="IR41" i="7"/>
  <c r="IF41" i="7"/>
  <c r="HT41" i="7"/>
  <c r="PC41" i="7"/>
  <c r="OQ41" i="7"/>
  <c r="OE41" i="7"/>
  <c r="NS41" i="7"/>
  <c r="NG41" i="7"/>
  <c r="MU41" i="7"/>
  <c r="MI41" i="7"/>
  <c r="LW41" i="7"/>
  <c r="LK41" i="7"/>
  <c r="KY41" i="7"/>
  <c r="KM41" i="7"/>
  <c r="KA41" i="7"/>
  <c r="JO41" i="7"/>
  <c r="JC41" i="7"/>
  <c r="IQ41" i="7"/>
  <c r="IE41" i="7"/>
  <c r="HS41" i="7"/>
  <c r="PB41" i="7"/>
  <c r="OP41" i="7"/>
  <c r="OD41" i="7"/>
  <c r="NR41" i="7"/>
  <c r="NF41" i="7"/>
  <c r="MT41" i="7"/>
  <c r="MH41" i="7"/>
  <c r="LV41" i="7"/>
  <c r="LJ41" i="7"/>
  <c r="KX41" i="7"/>
  <c r="KL41" i="7"/>
  <c r="JZ41" i="7"/>
  <c r="JN41" i="7"/>
  <c r="JB41" i="7"/>
  <c r="IP41" i="7"/>
  <c r="ID41" i="7"/>
  <c r="HR41" i="7"/>
  <c r="PA41" i="7"/>
  <c r="OO41" i="7"/>
  <c r="OC41" i="7"/>
  <c r="NQ41" i="7"/>
  <c r="NE41" i="7"/>
  <c r="MS41" i="7"/>
  <c r="MG41" i="7"/>
  <c r="LU41" i="7"/>
  <c r="LI41" i="7"/>
  <c r="KW41" i="7"/>
  <c r="KK41" i="7"/>
  <c r="JY41" i="7"/>
  <c r="JM41" i="7"/>
  <c r="JA41" i="7"/>
  <c r="IO41" i="7"/>
  <c r="IC41" i="7"/>
  <c r="HQ41" i="7"/>
  <c r="OZ41" i="7"/>
  <c r="ON41" i="7"/>
  <c r="OB41" i="7"/>
  <c r="NP41" i="7"/>
  <c r="ND41" i="7"/>
  <c r="MR41" i="7"/>
  <c r="MF41" i="7"/>
  <c r="LT41" i="7"/>
  <c r="LH41" i="7"/>
  <c r="KV41" i="7"/>
  <c r="KJ41" i="7"/>
  <c r="JX41" i="7"/>
  <c r="JL41" i="7"/>
  <c r="IZ41" i="7"/>
  <c r="IN41" i="7"/>
  <c r="IB41" i="7"/>
  <c r="HP41" i="7"/>
  <c r="OY41" i="7"/>
  <c r="OM41" i="7"/>
  <c r="OA41" i="7"/>
  <c r="NO41" i="7"/>
  <c r="NC41" i="7"/>
  <c r="MQ41" i="7"/>
  <c r="ME41" i="7"/>
  <c r="LS41" i="7"/>
  <c r="LG41" i="7"/>
  <c r="KU41" i="7"/>
  <c r="KI41" i="7"/>
  <c r="JW41" i="7"/>
  <c r="JK41" i="7"/>
  <c r="IY41" i="7"/>
  <c r="IM41" i="7"/>
  <c r="IA41" i="7"/>
  <c r="OX41" i="7"/>
  <c r="OL41" i="7"/>
  <c r="NZ41" i="7"/>
  <c r="NN41" i="7"/>
  <c r="NB41" i="7"/>
  <c r="MP41" i="7"/>
  <c r="MD41" i="7"/>
  <c r="LR41" i="7"/>
  <c r="LF41" i="7"/>
  <c r="KT41" i="7"/>
  <c r="KH41" i="7"/>
  <c r="JV41" i="7"/>
  <c r="JJ41" i="7"/>
  <c r="IX41" i="7"/>
  <c r="IL41" i="7"/>
  <c r="HZ41" i="7"/>
  <c r="OW41" i="7"/>
  <c r="OK41" i="7"/>
  <c r="NY41" i="7"/>
  <c r="NM41" i="7"/>
  <c r="NA41" i="7"/>
  <c r="MO41" i="7"/>
  <c r="MC41" i="7"/>
  <c r="LQ41" i="7"/>
  <c r="LE41" i="7"/>
  <c r="KS41" i="7"/>
  <c r="KG41" i="7"/>
  <c r="JU41" i="7"/>
  <c r="JI41" i="7"/>
  <c r="IW41" i="7"/>
  <c r="IK41" i="7"/>
  <c r="HY41" i="7"/>
  <c r="NX41" i="7"/>
  <c r="IJ41" i="7"/>
  <c r="NL41" i="7"/>
  <c r="HX41" i="7"/>
  <c r="MZ41" i="7"/>
  <c r="MN41" i="7"/>
  <c r="MB41" i="7"/>
  <c r="LP41" i="7"/>
  <c r="LD41" i="7"/>
  <c r="KR41" i="7"/>
  <c r="KF41" i="7"/>
  <c r="PH41" i="7"/>
  <c r="JT41" i="7"/>
  <c r="OV41" i="7"/>
  <c r="JH41" i="7"/>
  <c r="OJ41" i="7"/>
  <c r="IV41" i="7"/>
  <c r="N29" i="7"/>
  <c r="PE29" i="7"/>
  <c r="OS29" i="7"/>
  <c r="OG29" i="7"/>
  <c r="NU29" i="7"/>
  <c r="NI29" i="7"/>
  <c r="MW29" i="7"/>
  <c r="MK29" i="7"/>
  <c r="LY29" i="7"/>
  <c r="LM29" i="7"/>
  <c r="LA29" i="7"/>
  <c r="KO29" i="7"/>
  <c r="KC29" i="7"/>
  <c r="JQ29" i="7"/>
  <c r="JE29" i="7"/>
  <c r="IS29" i="7"/>
  <c r="IG29" i="7"/>
  <c r="HU29" i="7"/>
  <c r="PD29" i="7"/>
  <c r="OR29" i="7"/>
  <c r="OF29" i="7"/>
  <c r="NT29" i="7"/>
  <c r="NH29" i="7"/>
  <c r="MV29" i="7"/>
  <c r="MJ29" i="7"/>
  <c r="LX29" i="7"/>
  <c r="LL29" i="7"/>
  <c r="KZ29" i="7"/>
  <c r="KN29" i="7"/>
  <c r="KB29" i="7"/>
  <c r="JP29" i="7"/>
  <c r="JD29" i="7"/>
  <c r="IR29" i="7"/>
  <c r="IF29" i="7"/>
  <c r="HT29" i="7"/>
  <c r="PC29" i="7"/>
  <c r="OQ29" i="7"/>
  <c r="OE29" i="7"/>
  <c r="NS29" i="7"/>
  <c r="NG29" i="7"/>
  <c r="MU29" i="7"/>
  <c r="MI29" i="7"/>
  <c r="LW29" i="7"/>
  <c r="LK29" i="7"/>
  <c r="KY29" i="7"/>
  <c r="KM29" i="7"/>
  <c r="KA29" i="7"/>
  <c r="JO29" i="7"/>
  <c r="JC29" i="7"/>
  <c r="IQ29" i="7"/>
  <c r="IE29" i="7"/>
  <c r="HS29" i="7"/>
  <c r="PB29" i="7"/>
  <c r="OP29" i="7"/>
  <c r="OD29" i="7"/>
  <c r="NR29" i="7"/>
  <c r="NF29" i="7"/>
  <c r="MT29" i="7"/>
  <c r="MH29" i="7"/>
  <c r="LV29" i="7"/>
  <c r="LJ29" i="7"/>
  <c r="KX29" i="7"/>
  <c r="KL29" i="7"/>
  <c r="JZ29" i="7"/>
  <c r="JN29" i="7"/>
  <c r="JB29" i="7"/>
  <c r="IP29" i="7"/>
  <c r="ID29" i="7"/>
  <c r="HR29" i="7"/>
  <c r="PA29" i="7"/>
  <c r="OO29" i="7"/>
  <c r="OC29" i="7"/>
  <c r="NQ29" i="7"/>
  <c r="NE29" i="7"/>
  <c r="MS29" i="7"/>
  <c r="MG29" i="7"/>
  <c r="LU29" i="7"/>
  <c r="LI29" i="7"/>
  <c r="KW29" i="7"/>
  <c r="KK29" i="7"/>
  <c r="JY29" i="7"/>
  <c r="JM29" i="7"/>
  <c r="JA29" i="7"/>
  <c r="IO29" i="7"/>
  <c r="IC29" i="7"/>
  <c r="HQ29" i="7"/>
  <c r="OZ29" i="7"/>
  <c r="ON29" i="7"/>
  <c r="OB29" i="7"/>
  <c r="NP29" i="7"/>
  <c r="ND29" i="7"/>
  <c r="MR29" i="7"/>
  <c r="MF29" i="7"/>
  <c r="LT29" i="7"/>
  <c r="LH29" i="7"/>
  <c r="KV29" i="7"/>
  <c r="KJ29" i="7"/>
  <c r="JX29" i="7"/>
  <c r="JL29" i="7"/>
  <c r="IZ29" i="7"/>
  <c r="IN29" i="7"/>
  <c r="IB29" i="7"/>
  <c r="HP29" i="7"/>
  <c r="OY29" i="7"/>
  <c r="OM29" i="7"/>
  <c r="OA29" i="7"/>
  <c r="NO29" i="7"/>
  <c r="NC29" i="7"/>
  <c r="MQ29" i="7"/>
  <c r="ME29" i="7"/>
  <c r="LS29" i="7"/>
  <c r="LG29" i="7"/>
  <c r="KU29" i="7"/>
  <c r="KI29" i="7"/>
  <c r="JW29" i="7"/>
  <c r="JK29" i="7"/>
  <c r="IY29" i="7"/>
  <c r="IM29" i="7"/>
  <c r="IA29" i="7"/>
  <c r="OX29" i="7"/>
  <c r="OL29" i="7"/>
  <c r="NZ29" i="7"/>
  <c r="NN29" i="7"/>
  <c r="NB29" i="7"/>
  <c r="MP29" i="7"/>
  <c r="MD29" i="7"/>
  <c r="LR29" i="7"/>
  <c r="LF29" i="7"/>
  <c r="KT29" i="7"/>
  <c r="KH29" i="7"/>
  <c r="JV29" i="7"/>
  <c r="JJ29" i="7"/>
  <c r="IX29" i="7"/>
  <c r="IL29" i="7"/>
  <c r="HZ29" i="7"/>
  <c r="OW29" i="7"/>
  <c r="OK29" i="7"/>
  <c r="NY29" i="7"/>
  <c r="NM29" i="7"/>
  <c r="NA29" i="7"/>
  <c r="MO29" i="7"/>
  <c r="MC29" i="7"/>
  <c r="LQ29" i="7"/>
  <c r="LE29" i="7"/>
  <c r="KS29" i="7"/>
  <c r="KG29" i="7"/>
  <c r="JU29" i="7"/>
  <c r="JI29" i="7"/>
  <c r="IW29" i="7"/>
  <c r="IK29" i="7"/>
  <c r="HY29" i="7"/>
  <c r="PH29" i="7"/>
  <c r="OV29" i="7"/>
  <c r="OJ29" i="7"/>
  <c r="NX29" i="7"/>
  <c r="NL29" i="7"/>
  <c r="MZ29" i="7"/>
  <c r="MN29" i="7"/>
  <c r="MB29" i="7"/>
  <c r="LP29" i="7"/>
  <c r="LD29" i="7"/>
  <c r="KR29" i="7"/>
  <c r="KF29" i="7"/>
  <c r="JT29" i="7"/>
  <c r="JH29" i="7"/>
  <c r="IV29" i="7"/>
  <c r="IJ29" i="7"/>
  <c r="HX29" i="7"/>
  <c r="PG29" i="7"/>
  <c r="OU29" i="7"/>
  <c r="OI29" i="7"/>
  <c r="NW29" i="7"/>
  <c r="NK29" i="7"/>
  <c r="MY29" i="7"/>
  <c r="MM29" i="7"/>
  <c r="MA29" i="7"/>
  <c r="LO29" i="7"/>
  <c r="LC29" i="7"/>
  <c r="KQ29" i="7"/>
  <c r="KE29" i="7"/>
  <c r="JS29" i="7"/>
  <c r="JG29" i="7"/>
  <c r="IU29" i="7"/>
  <c r="II29" i="7"/>
  <c r="HW29" i="7"/>
  <c r="NV29" i="7"/>
  <c r="IH29" i="7"/>
  <c r="NJ29" i="7"/>
  <c r="HV29" i="7"/>
  <c r="MX29" i="7"/>
  <c r="ML29" i="7"/>
  <c r="LZ29" i="7"/>
  <c r="LN29" i="7"/>
  <c r="LB29" i="7"/>
  <c r="KP29" i="7"/>
  <c r="KD29" i="7"/>
  <c r="IT29" i="7"/>
  <c r="PF29" i="7"/>
  <c r="JR29" i="7"/>
  <c r="OH29" i="7"/>
  <c r="OT29" i="7"/>
  <c r="JF29" i="7"/>
  <c r="N17" i="7"/>
  <c r="OY17" i="7"/>
  <c r="OM17" i="7"/>
  <c r="OA17" i="7"/>
  <c r="NO17" i="7"/>
  <c r="NC17" i="7"/>
  <c r="MQ17" i="7"/>
  <c r="ME17" i="7"/>
  <c r="LS17" i="7"/>
  <c r="LG17" i="7"/>
  <c r="KU17" i="7"/>
  <c r="KI17" i="7"/>
  <c r="JW17" i="7"/>
  <c r="JK17" i="7"/>
  <c r="IY17" i="7"/>
  <c r="IM17" i="7"/>
  <c r="IA17" i="7"/>
  <c r="OX17" i="7"/>
  <c r="OL17" i="7"/>
  <c r="NZ17" i="7"/>
  <c r="NN17" i="7"/>
  <c r="NB17" i="7"/>
  <c r="MP17" i="7"/>
  <c r="MD17" i="7"/>
  <c r="LR17" i="7"/>
  <c r="LF17" i="7"/>
  <c r="KT17" i="7"/>
  <c r="KH17" i="7"/>
  <c r="JV17" i="7"/>
  <c r="JJ17" i="7"/>
  <c r="IX17" i="7"/>
  <c r="IL17" i="7"/>
  <c r="HZ17" i="7"/>
  <c r="OZ17" i="7"/>
  <c r="ND17" i="7"/>
  <c r="MF17" i="7"/>
  <c r="KJ17" i="7"/>
  <c r="IZ17" i="7"/>
  <c r="HP17" i="7"/>
  <c r="OW17" i="7"/>
  <c r="OK17" i="7"/>
  <c r="NY17" i="7"/>
  <c r="NM17" i="7"/>
  <c r="NA17" i="7"/>
  <c r="MO17" i="7"/>
  <c r="MC17" i="7"/>
  <c r="LQ17" i="7"/>
  <c r="LE17" i="7"/>
  <c r="KS17" i="7"/>
  <c r="KG17" i="7"/>
  <c r="JU17" i="7"/>
  <c r="JI17" i="7"/>
  <c r="IW17" i="7"/>
  <c r="IK17" i="7"/>
  <c r="HY17" i="7"/>
  <c r="PH17" i="7"/>
  <c r="OV17" i="7"/>
  <c r="OJ17" i="7"/>
  <c r="NX17" i="7"/>
  <c r="NL17" i="7"/>
  <c r="MZ17" i="7"/>
  <c r="MN17" i="7"/>
  <c r="MB17" i="7"/>
  <c r="LP17" i="7"/>
  <c r="LD17" i="7"/>
  <c r="KR17" i="7"/>
  <c r="KF17" i="7"/>
  <c r="JT17" i="7"/>
  <c r="JH17" i="7"/>
  <c r="IV17" i="7"/>
  <c r="IJ17" i="7"/>
  <c r="HX17" i="7"/>
  <c r="ON17" i="7"/>
  <c r="LH17" i="7"/>
  <c r="JL17" i="7"/>
  <c r="PG17" i="7"/>
  <c r="OU17" i="7"/>
  <c r="OI17" i="7"/>
  <c r="NW17" i="7"/>
  <c r="NK17" i="7"/>
  <c r="MY17" i="7"/>
  <c r="MM17" i="7"/>
  <c r="MA17" i="7"/>
  <c r="LO17" i="7"/>
  <c r="LC17" i="7"/>
  <c r="KQ17" i="7"/>
  <c r="KE17" i="7"/>
  <c r="JS17" i="7"/>
  <c r="JG17" i="7"/>
  <c r="IU17" i="7"/>
  <c r="II17" i="7"/>
  <c r="HW17" i="7"/>
  <c r="PF17" i="7"/>
  <c r="OT17" i="7"/>
  <c r="OH17" i="7"/>
  <c r="NV17" i="7"/>
  <c r="NJ17" i="7"/>
  <c r="MX17" i="7"/>
  <c r="ML17" i="7"/>
  <c r="LZ17" i="7"/>
  <c r="LN17" i="7"/>
  <c r="LB17" i="7"/>
  <c r="KP17" i="7"/>
  <c r="KD17" i="7"/>
  <c r="JR17" i="7"/>
  <c r="JF17" i="7"/>
  <c r="IT17" i="7"/>
  <c r="IH17" i="7"/>
  <c r="HV17" i="7"/>
  <c r="PE17" i="7"/>
  <c r="OS17" i="7"/>
  <c r="OG17" i="7"/>
  <c r="NU17" i="7"/>
  <c r="NI17" i="7"/>
  <c r="MW17" i="7"/>
  <c r="MK17" i="7"/>
  <c r="LY17" i="7"/>
  <c r="LM17" i="7"/>
  <c r="LA17" i="7"/>
  <c r="KO17" i="7"/>
  <c r="KC17" i="7"/>
  <c r="JQ17" i="7"/>
  <c r="JE17" i="7"/>
  <c r="IS17" i="7"/>
  <c r="IG17" i="7"/>
  <c r="HU17" i="7"/>
  <c r="PD17" i="7"/>
  <c r="OR17" i="7"/>
  <c r="OF17" i="7"/>
  <c r="NT17" i="7"/>
  <c r="NH17" i="7"/>
  <c r="MV17" i="7"/>
  <c r="MJ17" i="7"/>
  <c r="LX17" i="7"/>
  <c r="LL17" i="7"/>
  <c r="KZ17" i="7"/>
  <c r="KN17" i="7"/>
  <c r="KB17" i="7"/>
  <c r="JP17" i="7"/>
  <c r="JD17" i="7"/>
  <c r="IR17" i="7"/>
  <c r="IF17" i="7"/>
  <c r="HT17" i="7"/>
  <c r="PC17" i="7"/>
  <c r="OQ17" i="7"/>
  <c r="OE17" i="7"/>
  <c r="NS17" i="7"/>
  <c r="NG17" i="7"/>
  <c r="MU17" i="7"/>
  <c r="MI17" i="7"/>
  <c r="LW17" i="7"/>
  <c r="LK17" i="7"/>
  <c r="KY17" i="7"/>
  <c r="KM17" i="7"/>
  <c r="KA17" i="7"/>
  <c r="JO17" i="7"/>
  <c r="JC17" i="7"/>
  <c r="IQ17" i="7"/>
  <c r="IE17" i="7"/>
  <c r="HS17" i="7"/>
  <c r="OB17" i="7"/>
  <c r="MR17" i="7"/>
  <c r="LT17" i="7"/>
  <c r="JX17" i="7"/>
  <c r="IN17" i="7"/>
  <c r="PB17" i="7"/>
  <c r="OP17" i="7"/>
  <c r="OD17" i="7"/>
  <c r="NR17" i="7"/>
  <c r="NF17" i="7"/>
  <c r="MT17" i="7"/>
  <c r="MH17" i="7"/>
  <c r="LV17" i="7"/>
  <c r="LJ17" i="7"/>
  <c r="KX17" i="7"/>
  <c r="KL17" i="7"/>
  <c r="JZ17" i="7"/>
  <c r="JN17" i="7"/>
  <c r="JB17" i="7"/>
  <c r="IP17" i="7"/>
  <c r="ID17" i="7"/>
  <c r="HR17" i="7"/>
  <c r="NP17" i="7"/>
  <c r="KV17" i="7"/>
  <c r="IB17" i="7"/>
  <c r="PA17" i="7"/>
  <c r="OO17" i="7"/>
  <c r="OC17" i="7"/>
  <c r="NQ17" i="7"/>
  <c r="NE17" i="7"/>
  <c r="MS17" i="7"/>
  <c r="MG17" i="7"/>
  <c r="LU17" i="7"/>
  <c r="LI17" i="7"/>
  <c r="KW17" i="7"/>
  <c r="KK17" i="7"/>
  <c r="JY17" i="7"/>
  <c r="JM17" i="7"/>
  <c r="JA17" i="7"/>
  <c r="IO17" i="7"/>
  <c r="IC17" i="7"/>
  <c r="HQ17" i="7"/>
  <c r="N57" i="7"/>
  <c r="OX57" i="7"/>
  <c r="OL57" i="7"/>
  <c r="NZ57" i="7"/>
  <c r="NN57" i="7"/>
  <c r="NB57" i="7"/>
  <c r="MP57" i="7"/>
  <c r="MD57" i="7"/>
  <c r="LR57" i="7"/>
  <c r="LF57" i="7"/>
  <c r="KT57" i="7"/>
  <c r="KH57" i="7"/>
  <c r="JV57" i="7"/>
  <c r="JJ57" i="7"/>
  <c r="IX57" i="7"/>
  <c r="IL57" i="7"/>
  <c r="HZ57" i="7"/>
  <c r="OW57" i="7"/>
  <c r="OK57" i="7"/>
  <c r="NY57" i="7"/>
  <c r="NM57" i="7"/>
  <c r="NA57" i="7"/>
  <c r="MO57" i="7"/>
  <c r="MC57" i="7"/>
  <c r="LQ57" i="7"/>
  <c r="LE57" i="7"/>
  <c r="KS57" i="7"/>
  <c r="KG57" i="7"/>
  <c r="JU57" i="7"/>
  <c r="JI57" i="7"/>
  <c r="IW57" i="7"/>
  <c r="IK57" i="7"/>
  <c r="HY57" i="7"/>
  <c r="PH57" i="7"/>
  <c r="OV57" i="7"/>
  <c r="OJ57" i="7"/>
  <c r="NX57" i="7"/>
  <c r="NL57" i="7"/>
  <c r="MZ57" i="7"/>
  <c r="MN57" i="7"/>
  <c r="MB57" i="7"/>
  <c r="LP57" i="7"/>
  <c r="LD57" i="7"/>
  <c r="KR57" i="7"/>
  <c r="KF57" i="7"/>
  <c r="JT57" i="7"/>
  <c r="JH57" i="7"/>
  <c r="IV57" i="7"/>
  <c r="IJ57" i="7"/>
  <c r="HX57" i="7"/>
  <c r="PG57" i="7"/>
  <c r="OU57" i="7"/>
  <c r="OI57" i="7"/>
  <c r="NW57" i="7"/>
  <c r="NK57" i="7"/>
  <c r="MY57" i="7"/>
  <c r="MM57" i="7"/>
  <c r="MA57" i="7"/>
  <c r="LO57" i="7"/>
  <c r="LC57" i="7"/>
  <c r="KQ57" i="7"/>
  <c r="KE57" i="7"/>
  <c r="JS57" i="7"/>
  <c r="JG57" i="7"/>
  <c r="IU57" i="7"/>
  <c r="II57" i="7"/>
  <c r="HW57" i="7"/>
  <c r="PF57" i="7"/>
  <c r="OT57" i="7"/>
  <c r="OH57" i="7"/>
  <c r="NV57" i="7"/>
  <c r="NJ57" i="7"/>
  <c r="MX57" i="7"/>
  <c r="ML57" i="7"/>
  <c r="LZ57" i="7"/>
  <c r="LN57" i="7"/>
  <c r="LB57" i="7"/>
  <c r="KP57" i="7"/>
  <c r="KD57" i="7"/>
  <c r="JR57" i="7"/>
  <c r="JF57" i="7"/>
  <c r="IT57" i="7"/>
  <c r="IH57" i="7"/>
  <c r="HV57" i="7"/>
  <c r="PE57" i="7"/>
  <c r="OS57" i="7"/>
  <c r="OG57" i="7"/>
  <c r="NU57" i="7"/>
  <c r="NI57" i="7"/>
  <c r="MW57" i="7"/>
  <c r="MK57" i="7"/>
  <c r="LY57" i="7"/>
  <c r="LM57" i="7"/>
  <c r="LA57" i="7"/>
  <c r="KO57" i="7"/>
  <c r="KC57" i="7"/>
  <c r="JQ57" i="7"/>
  <c r="JE57" i="7"/>
  <c r="IS57" i="7"/>
  <c r="IG57" i="7"/>
  <c r="HU57" i="7"/>
  <c r="PD57" i="7"/>
  <c r="OR57" i="7"/>
  <c r="OF57" i="7"/>
  <c r="NT57" i="7"/>
  <c r="NH57" i="7"/>
  <c r="MV57" i="7"/>
  <c r="MJ57" i="7"/>
  <c r="LX57" i="7"/>
  <c r="LL57" i="7"/>
  <c r="KZ57" i="7"/>
  <c r="KN57" i="7"/>
  <c r="KB57" i="7"/>
  <c r="JP57" i="7"/>
  <c r="JD57" i="7"/>
  <c r="IR57" i="7"/>
  <c r="IF57" i="7"/>
  <c r="HT57" i="7"/>
  <c r="PC57" i="7"/>
  <c r="OQ57" i="7"/>
  <c r="OE57" i="7"/>
  <c r="NS57" i="7"/>
  <c r="NG57" i="7"/>
  <c r="MU57" i="7"/>
  <c r="MI57" i="7"/>
  <c r="LW57" i="7"/>
  <c r="LK57" i="7"/>
  <c r="KY57" i="7"/>
  <c r="KM57" i="7"/>
  <c r="KA57" i="7"/>
  <c r="JO57" i="7"/>
  <c r="JC57" i="7"/>
  <c r="IQ57" i="7"/>
  <c r="IE57" i="7"/>
  <c r="HS57" i="7"/>
  <c r="PB57" i="7"/>
  <c r="OP57" i="7"/>
  <c r="OD57" i="7"/>
  <c r="NR57" i="7"/>
  <c r="NF57" i="7"/>
  <c r="MT57" i="7"/>
  <c r="MH57" i="7"/>
  <c r="LV57" i="7"/>
  <c r="LJ57" i="7"/>
  <c r="KX57" i="7"/>
  <c r="KL57" i="7"/>
  <c r="JZ57" i="7"/>
  <c r="JN57" i="7"/>
  <c r="JB57" i="7"/>
  <c r="IP57" i="7"/>
  <c r="ID57" i="7"/>
  <c r="HR57" i="7"/>
  <c r="PA57" i="7"/>
  <c r="OO57" i="7"/>
  <c r="OC57" i="7"/>
  <c r="NQ57" i="7"/>
  <c r="NE57" i="7"/>
  <c r="MS57" i="7"/>
  <c r="MG57" i="7"/>
  <c r="LU57" i="7"/>
  <c r="LI57" i="7"/>
  <c r="KW57" i="7"/>
  <c r="KK57" i="7"/>
  <c r="JY57" i="7"/>
  <c r="JM57" i="7"/>
  <c r="JA57" i="7"/>
  <c r="IO57" i="7"/>
  <c r="IC57" i="7"/>
  <c r="HQ57" i="7"/>
  <c r="OZ57" i="7"/>
  <c r="ON57" i="7"/>
  <c r="OB57" i="7"/>
  <c r="NP57" i="7"/>
  <c r="ND57" i="7"/>
  <c r="MR57" i="7"/>
  <c r="MF57" i="7"/>
  <c r="LT57" i="7"/>
  <c r="LH57" i="7"/>
  <c r="KV57" i="7"/>
  <c r="KJ57" i="7"/>
  <c r="JX57" i="7"/>
  <c r="JL57" i="7"/>
  <c r="IZ57" i="7"/>
  <c r="IN57" i="7"/>
  <c r="IB57" i="7"/>
  <c r="HP57" i="7"/>
  <c r="ME57" i="7"/>
  <c r="LS57" i="7"/>
  <c r="LG57" i="7"/>
  <c r="KU57" i="7"/>
  <c r="KI57" i="7"/>
  <c r="JW57" i="7"/>
  <c r="OY57" i="7"/>
  <c r="JK57" i="7"/>
  <c r="OM57" i="7"/>
  <c r="IY57" i="7"/>
  <c r="OA57" i="7"/>
  <c r="IM57" i="7"/>
  <c r="NO57" i="7"/>
  <c r="IA57" i="7"/>
  <c r="NC57" i="7"/>
  <c r="MQ57" i="7"/>
  <c r="N80" i="7"/>
  <c r="PF80" i="7"/>
  <c r="OT80" i="7"/>
  <c r="OH80" i="7"/>
  <c r="NV80" i="7"/>
  <c r="NJ80" i="7"/>
  <c r="MX80" i="7"/>
  <c r="ML80" i="7"/>
  <c r="LZ80" i="7"/>
  <c r="LN80" i="7"/>
  <c r="LB80" i="7"/>
  <c r="KP80" i="7"/>
  <c r="KD80" i="7"/>
  <c r="JR80" i="7"/>
  <c r="JF80" i="7"/>
  <c r="IT80" i="7"/>
  <c r="IH80" i="7"/>
  <c r="HV80" i="7"/>
  <c r="PE80" i="7"/>
  <c r="OS80" i="7"/>
  <c r="OG80" i="7"/>
  <c r="NU80" i="7"/>
  <c r="NI80" i="7"/>
  <c r="MW80" i="7"/>
  <c r="MK80" i="7"/>
  <c r="LY80" i="7"/>
  <c r="LM80" i="7"/>
  <c r="LA80" i="7"/>
  <c r="KO80" i="7"/>
  <c r="KC80" i="7"/>
  <c r="JQ80" i="7"/>
  <c r="JE80" i="7"/>
  <c r="IS80" i="7"/>
  <c r="IG80" i="7"/>
  <c r="HU80" i="7"/>
  <c r="PD80" i="7"/>
  <c r="OR80" i="7"/>
  <c r="OF80" i="7"/>
  <c r="NT80" i="7"/>
  <c r="NH80" i="7"/>
  <c r="MV80" i="7"/>
  <c r="MJ80" i="7"/>
  <c r="LX80" i="7"/>
  <c r="LL80" i="7"/>
  <c r="KZ80" i="7"/>
  <c r="KN80" i="7"/>
  <c r="KB80" i="7"/>
  <c r="JP80" i="7"/>
  <c r="JD80" i="7"/>
  <c r="IR80" i="7"/>
  <c r="IF80" i="7"/>
  <c r="HT80" i="7"/>
  <c r="PC80" i="7"/>
  <c r="OQ80" i="7"/>
  <c r="OE80" i="7"/>
  <c r="NS80" i="7"/>
  <c r="NG80" i="7"/>
  <c r="MU80" i="7"/>
  <c r="MI80" i="7"/>
  <c r="LW80" i="7"/>
  <c r="LK80" i="7"/>
  <c r="KY80" i="7"/>
  <c r="KM80" i="7"/>
  <c r="KA80" i="7"/>
  <c r="JO80" i="7"/>
  <c r="JC80" i="7"/>
  <c r="IQ80" i="7"/>
  <c r="IE80" i="7"/>
  <c r="HS80" i="7"/>
  <c r="PB80" i="7"/>
  <c r="OP80" i="7"/>
  <c r="OD80" i="7"/>
  <c r="NR80" i="7"/>
  <c r="NF80" i="7"/>
  <c r="MT80" i="7"/>
  <c r="MH80" i="7"/>
  <c r="LV80" i="7"/>
  <c r="LJ80" i="7"/>
  <c r="KX80" i="7"/>
  <c r="KL80" i="7"/>
  <c r="JZ80" i="7"/>
  <c r="JN80" i="7"/>
  <c r="JB80" i="7"/>
  <c r="IP80" i="7"/>
  <c r="ID80" i="7"/>
  <c r="HR80" i="7"/>
  <c r="PA80" i="7"/>
  <c r="OO80" i="7"/>
  <c r="OC80" i="7"/>
  <c r="NQ80" i="7"/>
  <c r="NE80" i="7"/>
  <c r="MS80" i="7"/>
  <c r="MG80" i="7"/>
  <c r="LU80" i="7"/>
  <c r="LI80" i="7"/>
  <c r="KW80" i="7"/>
  <c r="KK80" i="7"/>
  <c r="JY80" i="7"/>
  <c r="JM80" i="7"/>
  <c r="JA80" i="7"/>
  <c r="IO80" i="7"/>
  <c r="IC80" i="7"/>
  <c r="HQ80" i="7"/>
  <c r="OZ80" i="7"/>
  <c r="ON80" i="7"/>
  <c r="OB80" i="7"/>
  <c r="NP80" i="7"/>
  <c r="ND80" i="7"/>
  <c r="MR80" i="7"/>
  <c r="MF80" i="7"/>
  <c r="LT80" i="7"/>
  <c r="LH80" i="7"/>
  <c r="KV80" i="7"/>
  <c r="KJ80" i="7"/>
  <c r="JX80" i="7"/>
  <c r="JL80" i="7"/>
  <c r="IZ80" i="7"/>
  <c r="IN80" i="7"/>
  <c r="IB80" i="7"/>
  <c r="HP80" i="7"/>
  <c r="OY80" i="7"/>
  <c r="OM80" i="7"/>
  <c r="OA80" i="7"/>
  <c r="NO80" i="7"/>
  <c r="NC80" i="7"/>
  <c r="MQ80" i="7"/>
  <c r="ME80" i="7"/>
  <c r="LS80" i="7"/>
  <c r="LG80" i="7"/>
  <c r="KU80" i="7"/>
  <c r="KI80" i="7"/>
  <c r="JW80" i="7"/>
  <c r="JK80" i="7"/>
  <c r="IY80" i="7"/>
  <c r="IM80" i="7"/>
  <c r="IA80" i="7"/>
  <c r="OX80" i="7"/>
  <c r="OL80" i="7"/>
  <c r="NZ80" i="7"/>
  <c r="NN80" i="7"/>
  <c r="NB80" i="7"/>
  <c r="MP80" i="7"/>
  <c r="MD80" i="7"/>
  <c r="LR80" i="7"/>
  <c r="LF80" i="7"/>
  <c r="KT80" i="7"/>
  <c r="KH80" i="7"/>
  <c r="JV80" i="7"/>
  <c r="JJ80" i="7"/>
  <c r="IX80" i="7"/>
  <c r="IL80" i="7"/>
  <c r="HZ80" i="7"/>
  <c r="OW80" i="7"/>
  <c r="OK80" i="7"/>
  <c r="NY80" i="7"/>
  <c r="NM80" i="7"/>
  <c r="NA80" i="7"/>
  <c r="MO80" i="7"/>
  <c r="MC80" i="7"/>
  <c r="LQ80" i="7"/>
  <c r="LE80" i="7"/>
  <c r="KS80" i="7"/>
  <c r="KG80" i="7"/>
  <c r="JU80" i="7"/>
  <c r="JI80" i="7"/>
  <c r="IW80" i="7"/>
  <c r="IK80" i="7"/>
  <c r="HY80" i="7"/>
  <c r="PH80" i="7"/>
  <c r="OV80" i="7"/>
  <c r="OJ80" i="7"/>
  <c r="NX80" i="7"/>
  <c r="NL80" i="7"/>
  <c r="MZ80" i="7"/>
  <c r="MN80" i="7"/>
  <c r="MB80" i="7"/>
  <c r="LP80" i="7"/>
  <c r="LD80" i="7"/>
  <c r="KR80" i="7"/>
  <c r="KF80" i="7"/>
  <c r="JT80" i="7"/>
  <c r="JH80" i="7"/>
  <c r="IV80" i="7"/>
  <c r="IJ80" i="7"/>
  <c r="HX80" i="7"/>
  <c r="OI80" i="7"/>
  <c r="IU80" i="7"/>
  <c r="NW80" i="7"/>
  <c r="II80" i="7"/>
  <c r="NK80" i="7"/>
  <c r="HW80" i="7"/>
  <c r="MY80" i="7"/>
  <c r="MM80" i="7"/>
  <c r="MA80" i="7"/>
  <c r="LO80" i="7"/>
  <c r="LC80" i="7"/>
  <c r="KQ80" i="7"/>
  <c r="KE80" i="7"/>
  <c r="PG80" i="7"/>
  <c r="JS80" i="7"/>
  <c r="OU80" i="7"/>
  <c r="JG80" i="7"/>
  <c r="N44" i="7"/>
  <c r="PE44" i="7"/>
  <c r="OS44" i="7"/>
  <c r="OG44" i="7"/>
  <c r="NU44" i="7"/>
  <c r="NI44" i="7"/>
  <c r="MW44" i="7"/>
  <c r="MK44" i="7"/>
  <c r="LY44" i="7"/>
  <c r="LM44" i="7"/>
  <c r="LA44" i="7"/>
  <c r="KO44" i="7"/>
  <c r="KC44" i="7"/>
  <c r="JQ44" i="7"/>
  <c r="JE44" i="7"/>
  <c r="IS44" i="7"/>
  <c r="IG44" i="7"/>
  <c r="HU44" i="7"/>
  <c r="PD44" i="7"/>
  <c r="OR44" i="7"/>
  <c r="OF44" i="7"/>
  <c r="NT44" i="7"/>
  <c r="NH44" i="7"/>
  <c r="MV44" i="7"/>
  <c r="MJ44" i="7"/>
  <c r="LX44" i="7"/>
  <c r="LL44" i="7"/>
  <c r="KZ44" i="7"/>
  <c r="KN44" i="7"/>
  <c r="KB44" i="7"/>
  <c r="JP44" i="7"/>
  <c r="JD44" i="7"/>
  <c r="IR44" i="7"/>
  <c r="IF44" i="7"/>
  <c r="HT44" i="7"/>
  <c r="PC44" i="7"/>
  <c r="OQ44" i="7"/>
  <c r="OE44" i="7"/>
  <c r="NS44" i="7"/>
  <c r="NG44" i="7"/>
  <c r="MU44" i="7"/>
  <c r="MI44" i="7"/>
  <c r="LW44" i="7"/>
  <c r="LK44" i="7"/>
  <c r="KY44" i="7"/>
  <c r="KM44" i="7"/>
  <c r="KA44" i="7"/>
  <c r="JO44" i="7"/>
  <c r="JC44" i="7"/>
  <c r="IQ44" i="7"/>
  <c r="IE44" i="7"/>
  <c r="HS44" i="7"/>
  <c r="PB44" i="7"/>
  <c r="OP44" i="7"/>
  <c r="OD44" i="7"/>
  <c r="NR44" i="7"/>
  <c r="NF44" i="7"/>
  <c r="MT44" i="7"/>
  <c r="MH44" i="7"/>
  <c r="LV44" i="7"/>
  <c r="LJ44" i="7"/>
  <c r="KX44" i="7"/>
  <c r="KL44" i="7"/>
  <c r="JZ44" i="7"/>
  <c r="JN44" i="7"/>
  <c r="JB44" i="7"/>
  <c r="IP44" i="7"/>
  <c r="ID44" i="7"/>
  <c r="HR44" i="7"/>
  <c r="PA44" i="7"/>
  <c r="OO44" i="7"/>
  <c r="OC44" i="7"/>
  <c r="NQ44" i="7"/>
  <c r="NE44" i="7"/>
  <c r="MS44" i="7"/>
  <c r="MG44" i="7"/>
  <c r="LU44" i="7"/>
  <c r="LI44" i="7"/>
  <c r="KW44" i="7"/>
  <c r="KK44" i="7"/>
  <c r="JY44" i="7"/>
  <c r="JM44" i="7"/>
  <c r="JA44" i="7"/>
  <c r="IO44" i="7"/>
  <c r="IC44" i="7"/>
  <c r="HQ44" i="7"/>
  <c r="OZ44" i="7"/>
  <c r="ON44" i="7"/>
  <c r="OB44" i="7"/>
  <c r="NP44" i="7"/>
  <c r="ND44" i="7"/>
  <c r="MR44" i="7"/>
  <c r="MF44" i="7"/>
  <c r="LT44" i="7"/>
  <c r="LH44" i="7"/>
  <c r="KV44" i="7"/>
  <c r="KJ44" i="7"/>
  <c r="JX44" i="7"/>
  <c r="JL44" i="7"/>
  <c r="IZ44" i="7"/>
  <c r="IN44" i="7"/>
  <c r="IB44" i="7"/>
  <c r="HP44" i="7"/>
  <c r="OY44" i="7"/>
  <c r="OM44" i="7"/>
  <c r="OA44" i="7"/>
  <c r="NO44" i="7"/>
  <c r="NC44" i="7"/>
  <c r="MQ44" i="7"/>
  <c r="ME44" i="7"/>
  <c r="LS44" i="7"/>
  <c r="LG44" i="7"/>
  <c r="KU44" i="7"/>
  <c r="KI44" i="7"/>
  <c r="JW44" i="7"/>
  <c r="JK44" i="7"/>
  <c r="IY44" i="7"/>
  <c r="IM44" i="7"/>
  <c r="IA44" i="7"/>
  <c r="OX44" i="7"/>
  <c r="OL44" i="7"/>
  <c r="NZ44" i="7"/>
  <c r="NN44" i="7"/>
  <c r="NB44" i="7"/>
  <c r="MP44" i="7"/>
  <c r="MD44" i="7"/>
  <c r="LR44" i="7"/>
  <c r="LF44" i="7"/>
  <c r="KT44" i="7"/>
  <c r="KH44" i="7"/>
  <c r="JV44" i="7"/>
  <c r="JJ44" i="7"/>
  <c r="IX44" i="7"/>
  <c r="IL44" i="7"/>
  <c r="HZ44" i="7"/>
  <c r="OW44" i="7"/>
  <c r="OK44" i="7"/>
  <c r="NY44" i="7"/>
  <c r="NM44" i="7"/>
  <c r="NA44" i="7"/>
  <c r="MO44" i="7"/>
  <c r="MC44" i="7"/>
  <c r="LQ44" i="7"/>
  <c r="LE44" i="7"/>
  <c r="KS44" i="7"/>
  <c r="KG44" i="7"/>
  <c r="JU44" i="7"/>
  <c r="JI44" i="7"/>
  <c r="IW44" i="7"/>
  <c r="IK44" i="7"/>
  <c r="HY44" i="7"/>
  <c r="PH44" i="7"/>
  <c r="OV44" i="7"/>
  <c r="OJ44" i="7"/>
  <c r="NX44" i="7"/>
  <c r="NL44" i="7"/>
  <c r="MZ44" i="7"/>
  <c r="MN44" i="7"/>
  <c r="MB44" i="7"/>
  <c r="LP44" i="7"/>
  <c r="LD44" i="7"/>
  <c r="KR44" i="7"/>
  <c r="KF44" i="7"/>
  <c r="JT44" i="7"/>
  <c r="JH44" i="7"/>
  <c r="IV44" i="7"/>
  <c r="IJ44" i="7"/>
  <c r="HX44" i="7"/>
  <c r="PG44" i="7"/>
  <c r="OU44" i="7"/>
  <c r="OI44" i="7"/>
  <c r="NW44" i="7"/>
  <c r="NK44" i="7"/>
  <c r="MY44" i="7"/>
  <c r="MM44" i="7"/>
  <c r="MA44" i="7"/>
  <c r="LO44" i="7"/>
  <c r="LC44" i="7"/>
  <c r="KQ44" i="7"/>
  <c r="KE44" i="7"/>
  <c r="JS44" i="7"/>
  <c r="JG44" i="7"/>
  <c r="IU44" i="7"/>
  <c r="II44" i="7"/>
  <c r="HW44" i="7"/>
  <c r="NJ44" i="7"/>
  <c r="HV44" i="7"/>
  <c r="MX44" i="7"/>
  <c r="ML44" i="7"/>
  <c r="LZ44" i="7"/>
  <c r="LN44" i="7"/>
  <c r="LB44" i="7"/>
  <c r="KP44" i="7"/>
  <c r="KD44" i="7"/>
  <c r="PF44" i="7"/>
  <c r="JR44" i="7"/>
  <c r="OT44" i="7"/>
  <c r="JF44" i="7"/>
  <c r="OH44" i="7"/>
  <c r="IT44" i="7"/>
  <c r="NV44" i="7"/>
  <c r="IH44" i="7"/>
  <c r="N102" i="7"/>
  <c r="OX102" i="7"/>
  <c r="OL102" i="7"/>
  <c r="NZ102" i="7"/>
  <c r="NN102" i="7"/>
  <c r="NB102" i="7"/>
  <c r="MP102" i="7"/>
  <c r="MD102" i="7"/>
  <c r="LR102" i="7"/>
  <c r="OW102" i="7"/>
  <c r="OK102" i="7"/>
  <c r="NY102" i="7"/>
  <c r="NM102" i="7"/>
  <c r="NA102" i="7"/>
  <c r="MO102" i="7"/>
  <c r="MC102" i="7"/>
  <c r="LQ102" i="7"/>
  <c r="PH102" i="7"/>
  <c r="OV102" i="7"/>
  <c r="OJ102" i="7"/>
  <c r="NX102" i="7"/>
  <c r="NL102" i="7"/>
  <c r="MZ102" i="7"/>
  <c r="MN102" i="7"/>
  <c r="MB102" i="7"/>
  <c r="LP102" i="7"/>
  <c r="PG102" i="7"/>
  <c r="OU102" i="7"/>
  <c r="OI102" i="7"/>
  <c r="NW102" i="7"/>
  <c r="NK102" i="7"/>
  <c r="MY102" i="7"/>
  <c r="MM102" i="7"/>
  <c r="MA102" i="7"/>
  <c r="LO102" i="7"/>
  <c r="LC102" i="7"/>
  <c r="PF102" i="7"/>
  <c r="OT102" i="7"/>
  <c r="OH102" i="7"/>
  <c r="NV102" i="7"/>
  <c r="NJ102" i="7"/>
  <c r="MX102" i="7"/>
  <c r="ML102" i="7"/>
  <c r="LZ102" i="7"/>
  <c r="LN102" i="7"/>
  <c r="LB102" i="7"/>
  <c r="PE102" i="7"/>
  <c r="OS102" i="7"/>
  <c r="OG102" i="7"/>
  <c r="NU102" i="7"/>
  <c r="NI102" i="7"/>
  <c r="MW102" i="7"/>
  <c r="MK102" i="7"/>
  <c r="LY102" i="7"/>
  <c r="LM102" i="7"/>
  <c r="PD102" i="7"/>
  <c r="OR102" i="7"/>
  <c r="OF102" i="7"/>
  <c r="NT102" i="7"/>
  <c r="NH102" i="7"/>
  <c r="MV102" i="7"/>
  <c r="MJ102" i="7"/>
  <c r="LX102" i="7"/>
  <c r="PC102" i="7"/>
  <c r="OQ102" i="7"/>
  <c r="OE102" i="7"/>
  <c r="NS102" i="7"/>
  <c r="NG102" i="7"/>
  <c r="MU102" i="7"/>
  <c r="MI102" i="7"/>
  <c r="LW102" i="7"/>
  <c r="LK102" i="7"/>
  <c r="PB102" i="7"/>
  <c r="OP102" i="7"/>
  <c r="OD102" i="7"/>
  <c r="NR102" i="7"/>
  <c r="NF102" i="7"/>
  <c r="MT102" i="7"/>
  <c r="MH102" i="7"/>
  <c r="LV102" i="7"/>
  <c r="PA102" i="7"/>
  <c r="OO102" i="7"/>
  <c r="OC102" i="7"/>
  <c r="NQ102" i="7"/>
  <c r="NE102" i="7"/>
  <c r="MS102" i="7"/>
  <c r="MG102" i="7"/>
  <c r="LU102" i="7"/>
  <c r="OZ102" i="7"/>
  <c r="ON102" i="7"/>
  <c r="OB102" i="7"/>
  <c r="NP102" i="7"/>
  <c r="ND102" i="7"/>
  <c r="MR102" i="7"/>
  <c r="MF102" i="7"/>
  <c r="LT102" i="7"/>
  <c r="OA102" i="7"/>
  <c r="LE102" i="7"/>
  <c r="KQ102" i="7"/>
  <c r="KE102" i="7"/>
  <c r="JS102" i="7"/>
  <c r="JG102" i="7"/>
  <c r="IU102" i="7"/>
  <c r="II102" i="7"/>
  <c r="HW102" i="7"/>
  <c r="NO102" i="7"/>
  <c r="LD102" i="7"/>
  <c r="KP102" i="7"/>
  <c r="KD102" i="7"/>
  <c r="JR102" i="7"/>
  <c r="JF102" i="7"/>
  <c r="IT102" i="7"/>
  <c r="IH102" i="7"/>
  <c r="HV102" i="7"/>
  <c r="NC102" i="7"/>
  <c r="LA102" i="7"/>
  <c r="KO102" i="7"/>
  <c r="KC102" i="7"/>
  <c r="JQ102" i="7"/>
  <c r="JE102" i="7"/>
  <c r="IS102" i="7"/>
  <c r="IG102" i="7"/>
  <c r="HU102" i="7"/>
  <c r="MQ102" i="7"/>
  <c r="KZ102" i="7"/>
  <c r="KN102" i="7"/>
  <c r="KB102" i="7"/>
  <c r="JP102" i="7"/>
  <c r="JD102" i="7"/>
  <c r="IR102" i="7"/>
  <c r="IF102" i="7"/>
  <c r="HT102" i="7"/>
  <c r="ME102" i="7"/>
  <c r="KY102" i="7"/>
  <c r="KM102" i="7"/>
  <c r="KA102" i="7"/>
  <c r="JO102" i="7"/>
  <c r="JC102" i="7"/>
  <c r="IQ102" i="7"/>
  <c r="IE102" i="7"/>
  <c r="HS102" i="7"/>
  <c r="LS102" i="7"/>
  <c r="KX102" i="7"/>
  <c r="KL102" i="7"/>
  <c r="JZ102" i="7"/>
  <c r="JN102" i="7"/>
  <c r="JB102" i="7"/>
  <c r="IP102" i="7"/>
  <c r="ID102" i="7"/>
  <c r="HR102" i="7"/>
  <c r="LL102" i="7"/>
  <c r="KW102" i="7"/>
  <c r="KK102" i="7"/>
  <c r="JY102" i="7"/>
  <c r="JM102" i="7"/>
  <c r="JA102" i="7"/>
  <c r="IO102" i="7"/>
  <c r="IC102" i="7"/>
  <c r="HQ102" i="7"/>
  <c r="LJ102" i="7"/>
  <c r="KV102" i="7"/>
  <c r="KJ102" i="7"/>
  <c r="JX102" i="7"/>
  <c r="JL102" i="7"/>
  <c r="IZ102" i="7"/>
  <c r="IN102" i="7"/>
  <c r="IB102" i="7"/>
  <c r="HP102" i="7"/>
  <c r="LI102" i="7"/>
  <c r="KU102" i="7"/>
  <c r="KI102" i="7"/>
  <c r="JW102" i="7"/>
  <c r="JK102" i="7"/>
  <c r="IY102" i="7"/>
  <c r="IM102" i="7"/>
  <c r="IA102" i="7"/>
  <c r="LH102" i="7"/>
  <c r="KT102" i="7"/>
  <c r="KH102" i="7"/>
  <c r="JV102" i="7"/>
  <c r="JJ102" i="7"/>
  <c r="IX102" i="7"/>
  <c r="IL102" i="7"/>
  <c r="HZ102" i="7"/>
  <c r="OY102" i="7"/>
  <c r="LG102" i="7"/>
  <c r="KS102" i="7"/>
  <c r="KG102" i="7"/>
  <c r="JU102" i="7"/>
  <c r="JI102" i="7"/>
  <c r="IW102" i="7"/>
  <c r="IK102" i="7"/>
  <c r="HY102" i="7"/>
  <c r="IJ102" i="7"/>
  <c r="HX102" i="7"/>
  <c r="OM102" i="7"/>
  <c r="LF102" i="7"/>
  <c r="KR102" i="7"/>
  <c r="KF102" i="7"/>
  <c r="JT102" i="7"/>
  <c r="JH102" i="7"/>
  <c r="IV102" i="7"/>
  <c r="N101" i="7"/>
  <c r="PC101" i="7"/>
  <c r="OQ101" i="7"/>
  <c r="OE101" i="7"/>
  <c r="NS101" i="7"/>
  <c r="NG101" i="7"/>
  <c r="MU101" i="7"/>
  <c r="MI101" i="7"/>
  <c r="LW101" i="7"/>
  <c r="LK101" i="7"/>
  <c r="KY101" i="7"/>
  <c r="KM101" i="7"/>
  <c r="KA101" i="7"/>
  <c r="JO101" i="7"/>
  <c r="JC101" i="7"/>
  <c r="IQ101" i="7"/>
  <c r="IE101" i="7"/>
  <c r="HS101" i="7"/>
  <c r="PB101" i="7"/>
  <c r="OP101" i="7"/>
  <c r="OD101" i="7"/>
  <c r="NR101" i="7"/>
  <c r="NF101" i="7"/>
  <c r="MT101" i="7"/>
  <c r="MH101" i="7"/>
  <c r="LV101" i="7"/>
  <c r="LJ101" i="7"/>
  <c r="KX101" i="7"/>
  <c r="KL101" i="7"/>
  <c r="JZ101" i="7"/>
  <c r="JN101" i="7"/>
  <c r="JB101" i="7"/>
  <c r="IP101" i="7"/>
  <c r="ID101" i="7"/>
  <c r="HR101" i="7"/>
  <c r="PA101" i="7"/>
  <c r="OO101" i="7"/>
  <c r="OC101" i="7"/>
  <c r="NQ101" i="7"/>
  <c r="NE101" i="7"/>
  <c r="MS101" i="7"/>
  <c r="MG101" i="7"/>
  <c r="LU101" i="7"/>
  <c r="LI101" i="7"/>
  <c r="KW101" i="7"/>
  <c r="KK101" i="7"/>
  <c r="JY101" i="7"/>
  <c r="JM101" i="7"/>
  <c r="JA101" i="7"/>
  <c r="IO101" i="7"/>
  <c r="IC101" i="7"/>
  <c r="HQ101" i="7"/>
  <c r="OZ101" i="7"/>
  <c r="ON101" i="7"/>
  <c r="OB101" i="7"/>
  <c r="NP101" i="7"/>
  <c r="ND101" i="7"/>
  <c r="MR101" i="7"/>
  <c r="MF101" i="7"/>
  <c r="LT101" i="7"/>
  <c r="LH101" i="7"/>
  <c r="KV101" i="7"/>
  <c r="KJ101" i="7"/>
  <c r="JX101" i="7"/>
  <c r="JL101" i="7"/>
  <c r="IZ101" i="7"/>
  <c r="IN101" i="7"/>
  <c r="IB101" i="7"/>
  <c r="HP101" i="7"/>
  <c r="OY101" i="7"/>
  <c r="OM101" i="7"/>
  <c r="OA101" i="7"/>
  <c r="NO101" i="7"/>
  <c r="NC101" i="7"/>
  <c r="MQ101" i="7"/>
  <c r="ME101" i="7"/>
  <c r="LS101" i="7"/>
  <c r="LG101" i="7"/>
  <c r="KU101" i="7"/>
  <c r="KI101" i="7"/>
  <c r="JW101" i="7"/>
  <c r="JK101" i="7"/>
  <c r="IY101" i="7"/>
  <c r="IM101" i="7"/>
  <c r="IA101" i="7"/>
  <c r="OX101" i="7"/>
  <c r="OL101" i="7"/>
  <c r="NZ101" i="7"/>
  <c r="NN101" i="7"/>
  <c r="NB101" i="7"/>
  <c r="MP101" i="7"/>
  <c r="MD101" i="7"/>
  <c r="LR101" i="7"/>
  <c r="LF101" i="7"/>
  <c r="KT101" i="7"/>
  <c r="KH101" i="7"/>
  <c r="JV101" i="7"/>
  <c r="JJ101" i="7"/>
  <c r="IX101" i="7"/>
  <c r="IL101" i="7"/>
  <c r="HZ101" i="7"/>
  <c r="OW101" i="7"/>
  <c r="OK101" i="7"/>
  <c r="NY101" i="7"/>
  <c r="NM101" i="7"/>
  <c r="NA101" i="7"/>
  <c r="MO101" i="7"/>
  <c r="MC101" i="7"/>
  <c r="LQ101" i="7"/>
  <c r="LE101" i="7"/>
  <c r="KS101" i="7"/>
  <c r="KG101" i="7"/>
  <c r="JU101" i="7"/>
  <c r="JI101" i="7"/>
  <c r="IW101" i="7"/>
  <c r="IK101" i="7"/>
  <c r="HY101" i="7"/>
  <c r="PH101" i="7"/>
  <c r="OV101" i="7"/>
  <c r="OJ101" i="7"/>
  <c r="NX101" i="7"/>
  <c r="NL101" i="7"/>
  <c r="MZ101" i="7"/>
  <c r="MN101" i="7"/>
  <c r="MB101" i="7"/>
  <c r="LP101" i="7"/>
  <c r="LD101" i="7"/>
  <c r="KR101" i="7"/>
  <c r="KF101" i="7"/>
  <c r="JT101" i="7"/>
  <c r="JH101" i="7"/>
  <c r="IV101" i="7"/>
  <c r="IJ101" i="7"/>
  <c r="HX101" i="7"/>
  <c r="PG101" i="7"/>
  <c r="OU101" i="7"/>
  <c r="OI101" i="7"/>
  <c r="NW101" i="7"/>
  <c r="NK101" i="7"/>
  <c r="MY101" i="7"/>
  <c r="MM101" i="7"/>
  <c r="MA101" i="7"/>
  <c r="LO101" i="7"/>
  <c r="LC101" i="7"/>
  <c r="KQ101" i="7"/>
  <c r="KE101" i="7"/>
  <c r="JS101" i="7"/>
  <c r="JG101" i="7"/>
  <c r="IU101" i="7"/>
  <c r="II101" i="7"/>
  <c r="HW101" i="7"/>
  <c r="PF101" i="7"/>
  <c r="OT101" i="7"/>
  <c r="OH101" i="7"/>
  <c r="NV101" i="7"/>
  <c r="NJ101" i="7"/>
  <c r="MX101" i="7"/>
  <c r="ML101" i="7"/>
  <c r="LZ101" i="7"/>
  <c r="LN101" i="7"/>
  <c r="LB101" i="7"/>
  <c r="KP101" i="7"/>
  <c r="KD101" i="7"/>
  <c r="JR101" i="7"/>
  <c r="JF101" i="7"/>
  <c r="IT101" i="7"/>
  <c r="IH101" i="7"/>
  <c r="HV101" i="7"/>
  <c r="PE101" i="7"/>
  <c r="OS101" i="7"/>
  <c r="OG101" i="7"/>
  <c r="NU101" i="7"/>
  <c r="NI101" i="7"/>
  <c r="MW101" i="7"/>
  <c r="MK101" i="7"/>
  <c r="LY101" i="7"/>
  <c r="LM101" i="7"/>
  <c r="LA101" i="7"/>
  <c r="KO101" i="7"/>
  <c r="KC101" i="7"/>
  <c r="JQ101" i="7"/>
  <c r="JE101" i="7"/>
  <c r="IS101" i="7"/>
  <c r="IG101" i="7"/>
  <c r="HU101" i="7"/>
  <c r="KB101" i="7"/>
  <c r="PD101" i="7"/>
  <c r="JP101" i="7"/>
  <c r="OR101" i="7"/>
  <c r="JD101" i="7"/>
  <c r="OF101" i="7"/>
  <c r="IR101" i="7"/>
  <c r="NT101" i="7"/>
  <c r="IF101" i="7"/>
  <c r="NH101" i="7"/>
  <c r="HT101" i="7"/>
  <c r="MV101" i="7"/>
  <c r="MJ101" i="7"/>
  <c r="LX101" i="7"/>
  <c r="LL101" i="7"/>
  <c r="KZ101" i="7"/>
  <c r="KN101" i="7"/>
  <c r="N100" i="7"/>
  <c r="OX100" i="7"/>
  <c r="OL100" i="7"/>
  <c r="NZ100" i="7"/>
  <c r="NN100" i="7"/>
  <c r="NB100" i="7"/>
  <c r="MP100" i="7"/>
  <c r="MD100" i="7"/>
  <c r="LR100" i="7"/>
  <c r="LF100" i="7"/>
  <c r="KT100" i="7"/>
  <c r="KH100" i="7"/>
  <c r="JV100" i="7"/>
  <c r="JJ100" i="7"/>
  <c r="IX100" i="7"/>
  <c r="IL100" i="7"/>
  <c r="HZ100" i="7"/>
  <c r="OW100" i="7"/>
  <c r="OK100" i="7"/>
  <c r="NY100" i="7"/>
  <c r="NM100" i="7"/>
  <c r="NA100" i="7"/>
  <c r="MO100" i="7"/>
  <c r="MC100" i="7"/>
  <c r="LQ100" i="7"/>
  <c r="LE100" i="7"/>
  <c r="KS100" i="7"/>
  <c r="KG100" i="7"/>
  <c r="JU100" i="7"/>
  <c r="JI100" i="7"/>
  <c r="IW100" i="7"/>
  <c r="IK100" i="7"/>
  <c r="HY100" i="7"/>
  <c r="PH100" i="7"/>
  <c r="OV100" i="7"/>
  <c r="OJ100" i="7"/>
  <c r="NX100" i="7"/>
  <c r="NL100" i="7"/>
  <c r="MZ100" i="7"/>
  <c r="MN100" i="7"/>
  <c r="MB100" i="7"/>
  <c r="LP100" i="7"/>
  <c r="LD100" i="7"/>
  <c r="KR100" i="7"/>
  <c r="KF100" i="7"/>
  <c r="JT100" i="7"/>
  <c r="JH100" i="7"/>
  <c r="IV100" i="7"/>
  <c r="IJ100" i="7"/>
  <c r="HX100" i="7"/>
  <c r="PG100" i="7"/>
  <c r="OU100" i="7"/>
  <c r="OI100" i="7"/>
  <c r="NW100" i="7"/>
  <c r="NK100" i="7"/>
  <c r="MY100" i="7"/>
  <c r="MM100" i="7"/>
  <c r="MA100" i="7"/>
  <c r="LO100" i="7"/>
  <c r="LC100" i="7"/>
  <c r="KQ100" i="7"/>
  <c r="KE100" i="7"/>
  <c r="JS100" i="7"/>
  <c r="JG100" i="7"/>
  <c r="IU100" i="7"/>
  <c r="II100" i="7"/>
  <c r="HW100" i="7"/>
  <c r="PF100" i="7"/>
  <c r="OT100" i="7"/>
  <c r="OH100" i="7"/>
  <c r="NV100" i="7"/>
  <c r="NJ100" i="7"/>
  <c r="MX100" i="7"/>
  <c r="ML100" i="7"/>
  <c r="LZ100" i="7"/>
  <c r="LN100" i="7"/>
  <c r="LB100" i="7"/>
  <c r="KP100" i="7"/>
  <c r="KD100" i="7"/>
  <c r="JR100" i="7"/>
  <c r="JF100" i="7"/>
  <c r="IT100" i="7"/>
  <c r="IH100" i="7"/>
  <c r="HV100" i="7"/>
  <c r="PE100" i="7"/>
  <c r="OS100" i="7"/>
  <c r="OG100" i="7"/>
  <c r="NU100" i="7"/>
  <c r="NI100" i="7"/>
  <c r="MW100" i="7"/>
  <c r="MK100" i="7"/>
  <c r="LY100" i="7"/>
  <c r="LM100" i="7"/>
  <c r="LA100" i="7"/>
  <c r="KO100" i="7"/>
  <c r="KC100" i="7"/>
  <c r="JQ100" i="7"/>
  <c r="JE100" i="7"/>
  <c r="IS100" i="7"/>
  <c r="IG100" i="7"/>
  <c r="HU100" i="7"/>
  <c r="PD100" i="7"/>
  <c r="OR100" i="7"/>
  <c r="OF100" i="7"/>
  <c r="NT100" i="7"/>
  <c r="NH100" i="7"/>
  <c r="MV100" i="7"/>
  <c r="MJ100" i="7"/>
  <c r="LX100" i="7"/>
  <c r="LL100" i="7"/>
  <c r="KZ100" i="7"/>
  <c r="KN100" i="7"/>
  <c r="KB100" i="7"/>
  <c r="JP100" i="7"/>
  <c r="JD100" i="7"/>
  <c r="IR100" i="7"/>
  <c r="IF100" i="7"/>
  <c r="HT100" i="7"/>
  <c r="PC100" i="7"/>
  <c r="OQ100" i="7"/>
  <c r="OE100" i="7"/>
  <c r="NS100" i="7"/>
  <c r="NG100" i="7"/>
  <c r="MU100" i="7"/>
  <c r="MI100" i="7"/>
  <c r="LW100" i="7"/>
  <c r="LK100" i="7"/>
  <c r="KY100" i="7"/>
  <c r="KM100" i="7"/>
  <c r="KA100" i="7"/>
  <c r="JO100" i="7"/>
  <c r="JC100" i="7"/>
  <c r="IQ100" i="7"/>
  <c r="IE100" i="7"/>
  <c r="HS100" i="7"/>
  <c r="PB100" i="7"/>
  <c r="OP100" i="7"/>
  <c r="OD100" i="7"/>
  <c r="NR100" i="7"/>
  <c r="NF100" i="7"/>
  <c r="MT100" i="7"/>
  <c r="MH100" i="7"/>
  <c r="LV100" i="7"/>
  <c r="LJ100" i="7"/>
  <c r="KX100" i="7"/>
  <c r="KL100" i="7"/>
  <c r="JZ100" i="7"/>
  <c r="JN100" i="7"/>
  <c r="JB100" i="7"/>
  <c r="IP100" i="7"/>
  <c r="ID100" i="7"/>
  <c r="HR100" i="7"/>
  <c r="PA100" i="7"/>
  <c r="OO100" i="7"/>
  <c r="OC100" i="7"/>
  <c r="NQ100" i="7"/>
  <c r="NE100" i="7"/>
  <c r="MS100" i="7"/>
  <c r="MG100" i="7"/>
  <c r="LU100" i="7"/>
  <c r="LI100" i="7"/>
  <c r="KW100" i="7"/>
  <c r="KK100" i="7"/>
  <c r="JY100" i="7"/>
  <c r="JM100" i="7"/>
  <c r="JA100" i="7"/>
  <c r="IO100" i="7"/>
  <c r="IC100" i="7"/>
  <c r="HQ100" i="7"/>
  <c r="OZ100" i="7"/>
  <c r="ON100" i="7"/>
  <c r="OB100" i="7"/>
  <c r="NP100" i="7"/>
  <c r="ND100" i="7"/>
  <c r="MR100" i="7"/>
  <c r="MF100" i="7"/>
  <c r="LT100" i="7"/>
  <c r="LH100" i="7"/>
  <c r="KV100" i="7"/>
  <c r="KJ100" i="7"/>
  <c r="JX100" i="7"/>
  <c r="JL100" i="7"/>
  <c r="IZ100" i="7"/>
  <c r="IN100" i="7"/>
  <c r="IB100" i="7"/>
  <c r="HP100" i="7"/>
  <c r="LG100" i="7"/>
  <c r="KU100" i="7"/>
  <c r="KI100" i="7"/>
  <c r="JW100" i="7"/>
  <c r="OY100" i="7"/>
  <c r="JK100" i="7"/>
  <c r="OM100" i="7"/>
  <c r="IY100" i="7"/>
  <c r="OA100" i="7"/>
  <c r="IM100" i="7"/>
  <c r="NO100" i="7"/>
  <c r="IA100" i="7"/>
  <c r="NC100" i="7"/>
  <c r="MQ100" i="7"/>
  <c r="ME100" i="7"/>
  <c r="LS100" i="7"/>
  <c r="N88" i="7"/>
  <c r="PF88" i="7"/>
  <c r="OT88" i="7"/>
  <c r="OH88" i="7"/>
  <c r="NV88" i="7"/>
  <c r="NJ88" i="7"/>
  <c r="MX88" i="7"/>
  <c r="ML88" i="7"/>
  <c r="LZ88" i="7"/>
  <c r="LN88" i="7"/>
  <c r="LB88" i="7"/>
  <c r="KP88" i="7"/>
  <c r="KD88" i="7"/>
  <c r="JR88" i="7"/>
  <c r="JF88" i="7"/>
  <c r="IT88" i="7"/>
  <c r="IH88" i="7"/>
  <c r="HV88" i="7"/>
  <c r="PE88" i="7"/>
  <c r="OS88" i="7"/>
  <c r="OG88" i="7"/>
  <c r="NU88" i="7"/>
  <c r="NI88" i="7"/>
  <c r="MW88" i="7"/>
  <c r="MK88" i="7"/>
  <c r="LY88" i="7"/>
  <c r="LM88" i="7"/>
  <c r="LA88" i="7"/>
  <c r="KO88" i="7"/>
  <c r="KC88" i="7"/>
  <c r="JQ88" i="7"/>
  <c r="JE88" i="7"/>
  <c r="IS88" i="7"/>
  <c r="IG88" i="7"/>
  <c r="HU88" i="7"/>
  <c r="PD88" i="7"/>
  <c r="OR88" i="7"/>
  <c r="OF88" i="7"/>
  <c r="NT88" i="7"/>
  <c r="NH88" i="7"/>
  <c r="MV88" i="7"/>
  <c r="MJ88" i="7"/>
  <c r="LX88" i="7"/>
  <c r="LL88" i="7"/>
  <c r="KZ88" i="7"/>
  <c r="KN88" i="7"/>
  <c r="KB88" i="7"/>
  <c r="JP88" i="7"/>
  <c r="JD88" i="7"/>
  <c r="IR88" i="7"/>
  <c r="IF88" i="7"/>
  <c r="HT88" i="7"/>
  <c r="PC88" i="7"/>
  <c r="OQ88" i="7"/>
  <c r="OE88" i="7"/>
  <c r="NS88" i="7"/>
  <c r="NG88" i="7"/>
  <c r="MU88" i="7"/>
  <c r="MI88" i="7"/>
  <c r="LW88" i="7"/>
  <c r="LK88" i="7"/>
  <c r="KY88" i="7"/>
  <c r="KM88" i="7"/>
  <c r="KA88" i="7"/>
  <c r="JO88" i="7"/>
  <c r="JC88" i="7"/>
  <c r="IQ88" i="7"/>
  <c r="IE88" i="7"/>
  <c r="HS88" i="7"/>
  <c r="PB88" i="7"/>
  <c r="OP88" i="7"/>
  <c r="OD88" i="7"/>
  <c r="NR88" i="7"/>
  <c r="NF88" i="7"/>
  <c r="MT88" i="7"/>
  <c r="MH88" i="7"/>
  <c r="LV88" i="7"/>
  <c r="LJ88" i="7"/>
  <c r="KX88" i="7"/>
  <c r="KL88" i="7"/>
  <c r="JZ88" i="7"/>
  <c r="JN88" i="7"/>
  <c r="JB88" i="7"/>
  <c r="IP88" i="7"/>
  <c r="ID88" i="7"/>
  <c r="HR88" i="7"/>
  <c r="PA88" i="7"/>
  <c r="OO88" i="7"/>
  <c r="OC88" i="7"/>
  <c r="NQ88" i="7"/>
  <c r="NE88" i="7"/>
  <c r="MS88" i="7"/>
  <c r="MG88" i="7"/>
  <c r="LU88" i="7"/>
  <c r="LI88" i="7"/>
  <c r="KW88" i="7"/>
  <c r="KK88" i="7"/>
  <c r="JY88" i="7"/>
  <c r="JM88" i="7"/>
  <c r="JA88" i="7"/>
  <c r="IO88" i="7"/>
  <c r="IC88" i="7"/>
  <c r="HQ88" i="7"/>
  <c r="OZ88" i="7"/>
  <c r="ON88" i="7"/>
  <c r="OB88" i="7"/>
  <c r="NP88" i="7"/>
  <c r="ND88" i="7"/>
  <c r="MR88" i="7"/>
  <c r="MF88" i="7"/>
  <c r="LT88" i="7"/>
  <c r="LH88" i="7"/>
  <c r="KV88" i="7"/>
  <c r="KJ88" i="7"/>
  <c r="JX88" i="7"/>
  <c r="JL88" i="7"/>
  <c r="IZ88" i="7"/>
  <c r="IN88" i="7"/>
  <c r="IB88" i="7"/>
  <c r="HP88" i="7"/>
  <c r="OY88" i="7"/>
  <c r="OM88" i="7"/>
  <c r="OA88" i="7"/>
  <c r="NO88" i="7"/>
  <c r="NC88" i="7"/>
  <c r="MQ88" i="7"/>
  <c r="ME88" i="7"/>
  <c r="LS88" i="7"/>
  <c r="LG88" i="7"/>
  <c r="KU88" i="7"/>
  <c r="KI88" i="7"/>
  <c r="JW88" i="7"/>
  <c r="JK88" i="7"/>
  <c r="IY88" i="7"/>
  <c r="IM88" i="7"/>
  <c r="IA88" i="7"/>
  <c r="OX88" i="7"/>
  <c r="OL88" i="7"/>
  <c r="NZ88" i="7"/>
  <c r="NN88" i="7"/>
  <c r="NB88" i="7"/>
  <c r="MP88" i="7"/>
  <c r="MD88" i="7"/>
  <c r="LR88" i="7"/>
  <c r="LF88" i="7"/>
  <c r="KT88" i="7"/>
  <c r="KH88" i="7"/>
  <c r="JV88" i="7"/>
  <c r="JJ88" i="7"/>
  <c r="IX88" i="7"/>
  <c r="IL88" i="7"/>
  <c r="HZ88" i="7"/>
  <c r="OW88" i="7"/>
  <c r="OK88" i="7"/>
  <c r="NY88" i="7"/>
  <c r="NM88" i="7"/>
  <c r="NA88" i="7"/>
  <c r="MO88" i="7"/>
  <c r="MC88" i="7"/>
  <c r="LQ88" i="7"/>
  <c r="LE88" i="7"/>
  <c r="KS88" i="7"/>
  <c r="KG88" i="7"/>
  <c r="JU88" i="7"/>
  <c r="JI88" i="7"/>
  <c r="IW88" i="7"/>
  <c r="IK88" i="7"/>
  <c r="HY88" i="7"/>
  <c r="PH88" i="7"/>
  <c r="OV88" i="7"/>
  <c r="OJ88" i="7"/>
  <c r="NX88" i="7"/>
  <c r="NL88" i="7"/>
  <c r="MZ88" i="7"/>
  <c r="MN88" i="7"/>
  <c r="MB88" i="7"/>
  <c r="LP88" i="7"/>
  <c r="LD88" i="7"/>
  <c r="KR88" i="7"/>
  <c r="KF88" i="7"/>
  <c r="JT88" i="7"/>
  <c r="JH88" i="7"/>
  <c r="IV88" i="7"/>
  <c r="IJ88" i="7"/>
  <c r="HX88" i="7"/>
  <c r="MY88" i="7"/>
  <c r="MM88" i="7"/>
  <c r="MA88" i="7"/>
  <c r="LO88" i="7"/>
  <c r="LC88" i="7"/>
  <c r="KQ88" i="7"/>
  <c r="KE88" i="7"/>
  <c r="PG88" i="7"/>
  <c r="JS88" i="7"/>
  <c r="OU88" i="7"/>
  <c r="JG88" i="7"/>
  <c r="OI88" i="7"/>
  <c r="IU88" i="7"/>
  <c r="NW88" i="7"/>
  <c r="II88" i="7"/>
  <c r="NK88" i="7"/>
  <c r="HW88" i="7"/>
  <c r="N76" i="7"/>
  <c r="PA76" i="7"/>
  <c r="OO76" i="7"/>
  <c r="OC76" i="7"/>
  <c r="NQ76" i="7"/>
  <c r="NE76" i="7"/>
  <c r="MS76" i="7"/>
  <c r="MG76" i="7"/>
  <c r="LU76" i="7"/>
  <c r="LI76" i="7"/>
  <c r="KW76" i="7"/>
  <c r="KK76" i="7"/>
  <c r="JY76" i="7"/>
  <c r="JM76" i="7"/>
  <c r="JA76" i="7"/>
  <c r="IO76" i="7"/>
  <c r="IC76" i="7"/>
  <c r="HQ76" i="7"/>
  <c r="OZ76" i="7"/>
  <c r="ON76" i="7"/>
  <c r="OB76" i="7"/>
  <c r="NP76" i="7"/>
  <c r="ND76" i="7"/>
  <c r="MR76" i="7"/>
  <c r="MF76" i="7"/>
  <c r="LT76" i="7"/>
  <c r="LH76" i="7"/>
  <c r="KV76" i="7"/>
  <c r="KJ76" i="7"/>
  <c r="JX76" i="7"/>
  <c r="JL76" i="7"/>
  <c r="IZ76" i="7"/>
  <c r="IN76" i="7"/>
  <c r="IB76" i="7"/>
  <c r="HP76" i="7"/>
  <c r="OY76" i="7"/>
  <c r="OM76" i="7"/>
  <c r="OA76" i="7"/>
  <c r="NO76" i="7"/>
  <c r="NC76" i="7"/>
  <c r="MQ76" i="7"/>
  <c r="ME76" i="7"/>
  <c r="LS76" i="7"/>
  <c r="LG76" i="7"/>
  <c r="KU76" i="7"/>
  <c r="KI76" i="7"/>
  <c r="JW76" i="7"/>
  <c r="JK76" i="7"/>
  <c r="IY76" i="7"/>
  <c r="IM76" i="7"/>
  <c r="IA76" i="7"/>
  <c r="OX76" i="7"/>
  <c r="OL76" i="7"/>
  <c r="NZ76" i="7"/>
  <c r="NN76" i="7"/>
  <c r="NB76" i="7"/>
  <c r="MP76" i="7"/>
  <c r="MD76" i="7"/>
  <c r="LR76" i="7"/>
  <c r="LF76" i="7"/>
  <c r="KT76" i="7"/>
  <c r="KH76" i="7"/>
  <c r="JV76" i="7"/>
  <c r="JJ76" i="7"/>
  <c r="IX76" i="7"/>
  <c r="IL76" i="7"/>
  <c r="HZ76" i="7"/>
  <c r="OW76" i="7"/>
  <c r="OK76" i="7"/>
  <c r="NY76" i="7"/>
  <c r="NM76" i="7"/>
  <c r="NA76" i="7"/>
  <c r="MO76" i="7"/>
  <c r="MC76" i="7"/>
  <c r="LQ76" i="7"/>
  <c r="LE76" i="7"/>
  <c r="KS76" i="7"/>
  <c r="KG76" i="7"/>
  <c r="JU76" i="7"/>
  <c r="JI76" i="7"/>
  <c r="IW76" i="7"/>
  <c r="IK76" i="7"/>
  <c r="HY76" i="7"/>
  <c r="PH76" i="7"/>
  <c r="OV76" i="7"/>
  <c r="OJ76" i="7"/>
  <c r="NX76" i="7"/>
  <c r="NL76" i="7"/>
  <c r="MZ76" i="7"/>
  <c r="MN76" i="7"/>
  <c r="MB76" i="7"/>
  <c r="LP76" i="7"/>
  <c r="LD76" i="7"/>
  <c r="KR76" i="7"/>
  <c r="KF76" i="7"/>
  <c r="JT76" i="7"/>
  <c r="JH76" i="7"/>
  <c r="IV76" i="7"/>
  <c r="IJ76" i="7"/>
  <c r="HX76" i="7"/>
  <c r="PG76" i="7"/>
  <c r="OU76" i="7"/>
  <c r="OI76" i="7"/>
  <c r="NW76" i="7"/>
  <c r="NK76" i="7"/>
  <c r="MY76" i="7"/>
  <c r="MM76" i="7"/>
  <c r="MA76" i="7"/>
  <c r="LO76" i="7"/>
  <c r="LC76" i="7"/>
  <c r="KQ76" i="7"/>
  <c r="KE76" i="7"/>
  <c r="JS76" i="7"/>
  <c r="JG76" i="7"/>
  <c r="IU76" i="7"/>
  <c r="II76" i="7"/>
  <c r="HW76" i="7"/>
  <c r="PF76" i="7"/>
  <c r="OT76" i="7"/>
  <c r="OH76" i="7"/>
  <c r="NV76" i="7"/>
  <c r="NJ76" i="7"/>
  <c r="MX76" i="7"/>
  <c r="ML76" i="7"/>
  <c r="LZ76" i="7"/>
  <c r="LN76" i="7"/>
  <c r="LB76" i="7"/>
  <c r="KP76" i="7"/>
  <c r="KD76" i="7"/>
  <c r="JR76" i="7"/>
  <c r="JF76" i="7"/>
  <c r="IT76" i="7"/>
  <c r="IH76" i="7"/>
  <c r="HV76" i="7"/>
  <c r="PE76" i="7"/>
  <c r="OS76" i="7"/>
  <c r="OG76" i="7"/>
  <c r="NU76" i="7"/>
  <c r="NI76" i="7"/>
  <c r="MW76" i="7"/>
  <c r="MK76" i="7"/>
  <c r="LY76" i="7"/>
  <c r="LM76" i="7"/>
  <c r="LA76" i="7"/>
  <c r="KO76" i="7"/>
  <c r="KC76" i="7"/>
  <c r="JQ76" i="7"/>
  <c r="PD76" i="7"/>
  <c r="OR76" i="7"/>
  <c r="OF76" i="7"/>
  <c r="NT76" i="7"/>
  <c r="NH76" i="7"/>
  <c r="MV76" i="7"/>
  <c r="MJ76" i="7"/>
  <c r="LX76" i="7"/>
  <c r="LL76" i="7"/>
  <c r="KZ76" i="7"/>
  <c r="KN76" i="7"/>
  <c r="KB76" i="7"/>
  <c r="JP76" i="7"/>
  <c r="JD76" i="7"/>
  <c r="IR76" i="7"/>
  <c r="IF76" i="7"/>
  <c r="HT76" i="7"/>
  <c r="PC76" i="7"/>
  <c r="OQ76" i="7"/>
  <c r="OE76" i="7"/>
  <c r="NS76" i="7"/>
  <c r="NG76" i="7"/>
  <c r="MU76" i="7"/>
  <c r="MI76" i="7"/>
  <c r="LW76" i="7"/>
  <c r="LK76" i="7"/>
  <c r="KY76" i="7"/>
  <c r="KM76" i="7"/>
  <c r="KA76" i="7"/>
  <c r="JO76" i="7"/>
  <c r="JC76" i="7"/>
  <c r="IQ76" i="7"/>
  <c r="IE76" i="7"/>
  <c r="HS76" i="7"/>
  <c r="JZ76" i="7"/>
  <c r="PB76" i="7"/>
  <c r="JN76" i="7"/>
  <c r="OP76" i="7"/>
  <c r="JE76" i="7"/>
  <c r="OD76" i="7"/>
  <c r="JB76" i="7"/>
  <c r="NR76" i="7"/>
  <c r="IS76" i="7"/>
  <c r="NF76" i="7"/>
  <c r="IP76" i="7"/>
  <c r="MT76" i="7"/>
  <c r="IG76" i="7"/>
  <c r="MH76" i="7"/>
  <c r="ID76" i="7"/>
  <c r="LV76" i="7"/>
  <c r="HU76" i="7"/>
  <c r="LJ76" i="7"/>
  <c r="HR76" i="7"/>
  <c r="KX76" i="7"/>
  <c r="KL76" i="7"/>
  <c r="N64" i="7"/>
  <c r="OZ64" i="7"/>
  <c r="ON64" i="7"/>
  <c r="OB64" i="7"/>
  <c r="NP64" i="7"/>
  <c r="ND64" i="7"/>
  <c r="MR64" i="7"/>
  <c r="MF64" i="7"/>
  <c r="LT64" i="7"/>
  <c r="LH64" i="7"/>
  <c r="KV64" i="7"/>
  <c r="KJ64" i="7"/>
  <c r="JX64" i="7"/>
  <c r="JL64" i="7"/>
  <c r="IZ64" i="7"/>
  <c r="IN64" i="7"/>
  <c r="IB64" i="7"/>
  <c r="HP64" i="7"/>
  <c r="OY64" i="7"/>
  <c r="OM64" i="7"/>
  <c r="OA64" i="7"/>
  <c r="NO64" i="7"/>
  <c r="NC64" i="7"/>
  <c r="MQ64" i="7"/>
  <c r="ME64" i="7"/>
  <c r="LS64" i="7"/>
  <c r="LG64" i="7"/>
  <c r="KU64" i="7"/>
  <c r="KI64" i="7"/>
  <c r="JW64" i="7"/>
  <c r="JK64" i="7"/>
  <c r="IY64" i="7"/>
  <c r="IM64" i="7"/>
  <c r="IA64" i="7"/>
  <c r="OX64" i="7"/>
  <c r="OL64" i="7"/>
  <c r="NZ64" i="7"/>
  <c r="NN64" i="7"/>
  <c r="NB64" i="7"/>
  <c r="MP64" i="7"/>
  <c r="MD64" i="7"/>
  <c r="LR64" i="7"/>
  <c r="LF64" i="7"/>
  <c r="KT64" i="7"/>
  <c r="KH64" i="7"/>
  <c r="JV64" i="7"/>
  <c r="JJ64" i="7"/>
  <c r="IX64" i="7"/>
  <c r="IL64" i="7"/>
  <c r="HZ64" i="7"/>
  <c r="OW64" i="7"/>
  <c r="OK64" i="7"/>
  <c r="NY64" i="7"/>
  <c r="NM64" i="7"/>
  <c r="NA64" i="7"/>
  <c r="MO64" i="7"/>
  <c r="MC64" i="7"/>
  <c r="LQ64" i="7"/>
  <c r="LE64" i="7"/>
  <c r="KS64" i="7"/>
  <c r="KG64" i="7"/>
  <c r="JU64" i="7"/>
  <c r="JI64" i="7"/>
  <c r="IW64" i="7"/>
  <c r="IK64" i="7"/>
  <c r="HY64" i="7"/>
  <c r="PH64" i="7"/>
  <c r="OV64" i="7"/>
  <c r="OJ64" i="7"/>
  <c r="NX64" i="7"/>
  <c r="NL64" i="7"/>
  <c r="MZ64" i="7"/>
  <c r="MN64" i="7"/>
  <c r="MB64" i="7"/>
  <c r="LP64" i="7"/>
  <c r="LD64" i="7"/>
  <c r="KR64" i="7"/>
  <c r="KF64" i="7"/>
  <c r="JT64" i="7"/>
  <c r="JH64" i="7"/>
  <c r="IV64" i="7"/>
  <c r="IJ64" i="7"/>
  <c r="HX64" i="7"/>
  <c r="PG64" i="7"/>
  <c r="OU64" i="7"/>
  <c r="OI64" i="7"/>
  <c r="NW64" i="7"/>
  <c r="NK64" i="7"/>
  <c r="MY64" i="7"/>
  <c r="MM64" i="7"/>
  <c r="MA64" i="7"/>
  <c r="LO64" i="7"/>
  <c r="LC64" i="7"/>
  <c r="KQ64" i="7"/>
  <c r="KE64" i="7"/>
  <c r="JS64" i="7"/>
  <c r="JG64" i="7"/>
  <c r="IU64" i="7"/>
  <c r="II64" i="7"/>
  <c r="HW64" i="7"/>
  <c r="PF64" i="7"/>
  <c r="OT64" i="7"/>
  <c r="OH64" i="7"/>
  <c r="NV64" i="7"/>
  <c r="NJ64" i="7"/>
  <c r="MX64" i="7"/>
  <c r="ML64" i="7"/>
  <c r="LZ64" i="7"/>
  <c r="LN64" i="7"/>
  <c r="LB64" i="7"/>
  <c r="KP64" i="7"/>
  <c r="KD64" i="7"/>
  <c r="JR64" i="7"/>
  <c r="JF64" i="7"/>
  <c r="IT64" i="7"/>
  <c r="IH64" i="7"/>
  <c r="HV64" i="7"/>
  <c r="PE64" i="7"/>
  <c r="OS64" i="7"/>
  <c r="OG64" i="7"/>
  <c r="NU64" i="7"/>
  <c r="NI64" i="7"/>
  <c r="MW64" i="7"/>
  <c r="MK64" i="7"/>
  <c r="LY64" i="7"/>
  <c r="LM64" i="7"/>
  <c r="LA64" i="7"/>
  <c r="KO64" i="7"/>
  <c r="KC64" i="7"/>
  <c r="JQ64" i="7"/>
  <c r="JE64" i="7"/>
  <c r="IS64" i="7"/>
  <c r="IG64" i="7"/>
  <c r="HU64" i="7"/>
  <c r="PD64" i="7"/>
  <c r="OR64" i="7"/>
  <c r="OF64" i="7"/>
  <c r="NT64" i="7"/>
  <c r="NH64" i="7"/>
  <c r="MV64" i="7"/>
  <c r="MJ64" i="7"/>
  <c r="LX64" i="7"/>
  <c r="LL64" i="7"/>
  <c r="KZ64" i="7"/>
  <c r="KN64" i="7"/>
  <c r="KB64" i="7"/>
  <c r="JP64" i="7"/>
  <c r="JD64" i="7"/>
  <c r="IR64" i="7"/>
  <c r="IF64" i="7"/>
  <c r="HT64" i="7"/>
  <c r="PC64" i="7"/>
  <c r="OQ64" i="7"/>
  <c r="OE64" i="7"/>
  <c r="NS64" i="7"/>
  <c r="NG64" i="7"/>
  <c r="MU64" i="7"/>
  <c r="MI64" i="7"/>
  <c r="LW64" i="7"/>
  <c r="LK64" i="7"/>
  <c r="KY64" i="7"/>
  <c r="KM64" i="7"/>
  <c r="KA64" i="7"/>
  <c r="JO64" i="7"/>
  <c r="JC64" i="7"/>
  <c r="IQ64" i="7"/>
  <c r="IE64" i="7"/>
  <c r="HS64" i="7"/>
  <c r="PB64" i="7"/>
  <c r="OP64" i="7"/>
  <c r="OD64" i="7"/>
  <c r="NR64" i="7"/>
  <c r="NF64" i="7"/>
  <c r="MT64" i="7"/>
  <c r="MH64" i="7"/>
  <c r="LV64" i="7"/>
  <c r="LJ64" i="7"/>
  <c r="KX64" i="7"/>
  <c r="KL64" i="7"/>
  <c r="JZ64" i="7"/>
  <c r="JN64" i="7"/>
  <c r="JB64" i="7"/>
  <c r="IP64" i="7"/>
  <c r="ID64" i="7"/>
  <c r="HR64" i="7"/>
  <c r="JY64" i="7"/>
  <c r="PA64" i="7"/>
  <c r="JM64" i="7"/>
  <c r="OO64" i="7"/>
  <c r="JA64" i="7"/>
  <c r="OC64" i="7"/>
  <c r="IO64" i="7"/>
  <c r="NQ64" i="7"/>
  <c r="IC64" i="7"/>
  <c r="NE64" i="7"/>
  <c r="HQ64" i="7"/>
  <c r="MS64" i="7"/>
  <c r="MG64" i="7"/>
  <c r="LU64" i="7"/>
  <c r="LI64" i="7"/>
  <c r="KW64" i="7"/>
  <c r="KK64" i="7"/>
  <c r="N52" i="7"/>
  <c r="PC52" i="7"/>
  <c r="OQ52" i="7"/>
  <c r="OE52" i="7"/>
  <c r="NS52" i="7"/>
  <c r="NG52" i="7"/>
  <c r="MU52" i="7"/>
  <c r="MI52" i="7"/>
  <c r="LW52" i="7"/>
  <c r="LK52" i="7"/>
  <c r="KY52" i="7"/>
  <c r="KM52" i="7"/>
  <c r="KA52" i="7"/>
  <c r="JO52" i="7"/>
  <c r="JC52" i="7"/>
  <c r="IQ52" i="7"/>
  <c r="IE52" i="7"/>
  <c r="HS52" i="7"/>
  <c r="PB52" i="7"/>
  <c r="OP52" i="7"/>
  <c r="OD52" i="7"/>
  <c r="NR52" i="7"/>
  <c r="NF52" i="7"/>
  <c r="MT52" i="7"/>
  <c r="MH52" i="7"/>
  <c r="LV52" i="7"/>
  <c r="LJ52" i="7"/>
  <c r="KX52" i="7"/>
  <c r="KL52" i="7"/>
  <c r="JZ52" i="7"/>
  <c r="JN52" i="7"/>
  <c r="JB52" i="7"/>
  <c r="IP52" i="7"/>
  <c r="ID52" i="7"/>
  <c r="HR52" i="7"/>
  <c r="PA52" i="7"/>
  <c r="OO52" i="7"/>
  <c r="OC52" i="7"/>
  <c r="NQ52" i="7"/>
  <c r="NE52" i="7"/>
  <c r="MS52" i="7"/>
  <c r="MG52" i="7"/>
  <c r="LU52" i="7"/>
  <c r="LI52" i="7"/>
  <c r="KW52" i="7"/>
  <c r="KK52" i="7"/>
  <c r="JY52" i="7"/>
  <c r="JM52" i="7"/>
  <c r="JA52" i="7"/>
  <c r="IO52" i="7"/>
  <c r="IC52" i="7"/>
  <c r="HQ52" i="7"/>
  <c r="OZ52" i="7"/>
  <c r="ON52" i="7"/>
  <c r="OB52" i="7"/>
  <c r="NP52" i="7"/>
  <c r="ND52" i="7"/>
  <c r="MR52" i="7"/>
  <c r="MF52" i="7"/>
  <c r="LT52" i="7"/>
  <c r="LH52" i="7"/>
  <c r="KV52" i="7"/>
  <c r="KJ52" i="7"/>
  <c r="JX52" i="7"/>
  <c r="JL52" i="7"/>
  <c r="IZ52" i="7"/>
  <c r="IN52" i="7"/>
  <c r="IB52" i="7"/>
  <c r="HP52" i="7"/>
  <c r="OY52" i="7"/>
  <c r="OM52" i="7"/>
  <c r="OA52" i="7"/>
  <c r="NO52" i="7"/>
  <c r="NC52" i="7"/>
  <c r="MQ52" i="7"/>
  <c r="ME52" i="7"/>
  <c r="LS52" i="7"/>
  <c r="LG52" i="7"/>
  <c r="KU52" i="7"/>
  <c r="KI52" i="7"/>
  <c r="JW52" i="7"/>
  <c r="JK52" i="7"/>
  <c r="IY52" i="7"/>
  <c r="IM52" i="7"/>
  <c r="IA52" i="7"/>
  <c r="OX52" i="7"/>
  <c r="OL52" i="7"/>
  <c r="NZ52" i="7"/>
  <c r="NN52" i="7"/>
  <c r="NB52" i="7"/>
  <c r="MP52" i="7"/>
  <c r="MD52" i="7"/>
  <c r="LR52" i="7"/>
  <c r="LF52" i="7"/>
  <c r="KT52" i="7"/>
  <c r="KH52" i="7"/>
  <c r="JV52" i="7"/>
  <c r="JJ52" i="7"/>
  <c r="IX52" i="7"/>
  <c r="IL52" i="7"/>
  <c r="HZ52" i="7"/>
  <c r="OW52" i="7"/>
  <c r="OK52" i="7"/>
  <c r="NY52" i="7"/>
  <c r="NM52" i="7"/>
  <c r="NA52" i="7"/>
  <c r="MO52" i="7"/>
  <c r="MC52" i="7"/>
  <c r="LQ52" i="7"/>
  <c r="LE52" i="7"/>
  <c r="KS52" i="7"/>
  <c r="KG52" i="7"/>
  <c r="JU52" i="7"/>
  <c r="JI52" i="7"/>
  <c r="IW52" i="7"/>
  <c r="IK52" i="7"/>
  <c r="HY52" i="7"/>
  <c r="PH52" i="7"/>
  <c r="OV52" i="7"/>
  <c r="OJ52" i="7"/>
  <c r="NX52" i="7"/>
  <c r="NL52" i="7"/>
  <c r="MZ52" i="7"/>
  <c r="MN52" i="7"/>
  <c r="MB52" i="7"/>
  <c r="LP52" i="7"/>
  <c r="LD52" i="7"/>
  <c r="KR52" i="7"/>
  <c r="KF52" i="7"/>
  <c r="JT52" i="7"/>
  <c r="JH52" i="7"/>
  <c r="IV52" i="7"/>
  <c r="IJ52" i="7"/>
  <c r="HX52" i="7"/>
  <c r="PG52" i="7"/>
  <c r="OU52" i="7"/>
  <c r="OI52" i="7"/>
  <c r="NW52" i="7"/>
  <c r="NK52" i="7"/>
  <c r="MY52" i="7"/>
  <c r="MM52" i="7"/>
  <c r="MA52" i="7"/>
  <c r="LO52" i="7"/>
  <c r="LC52" i="7"/>
  <c r="KQ52" i="7"/>
  <c r="KE52" i="7"/>
  <c r="JS52" i="7"/>
  <c r="JG52" i="7"/>
  <c r="IU52" i="7"/>
  <c r="II52" i="7"/>
  <c r="HW52" i="7"/>
  <c r="PF52" i="7"/>
  <c r="OT52" i="7"/>
  <c r="OH52" i="7"/>
  <c r="NV52" i="7"/>
  <c r="NJ52" i="7"/>
  <c r="MX52" i="7"/>
  <c r="ML52" i="7"/>
  <c r="LZ52" i="7"/>
  <c r="LN52" i="7"/>
  <c r="LB52" i="7"/>
  <c r="KP52" i="7"/>
  <c r="KD52" i="7"/>
  <c r="JR52" i="7"/>
  <c r="JF52" i="7"/>
  <c r="IT52" i="7"/>
  <c r="IH52" i="7"/>
  <c r="HV52" i="7"/>
  <c r="PE52" i="7"/>
  <c r="OS52" i="7"/>
  <c r="OG52" i="7"/>
  <c r="NU52" i="7"/>
  <c r="NI52" i="7"/>
  <c r="MW52" i="7"/>
  <c r="MK52" i="7"/>
  <c r="LY52" i="7"/>
  <c r="LM52" i="7"/>
  <c r="LA52" i="7"/>
  <c r="KO52" i="7"/>
  <c r="KC52" i="7"/>
  <c r="JQ52" i="7"/>
  <c r="JE52" i="7"/>
  <c r="IS52" i="7"/>
  <c r="IG52" i="7"/>
  <c r="HU52" i="7"/>
  <c r="KZ52" i="7"/>
  <c r="KN52" i="7"/>
  <c r="KB52" i="7"/>
  <c r="PD52" i="7"/>
  <c r="JP52" i="7"/>
  <c r="OR52" i="7"/>
  <c r="JD52" i="7"/>
  <c r="OF52" i="7"/>
  <c r="IR52" i="7"/>
  <c r="NT52" i="7"/>
  <c r="IF52" i="7"/>
  <c r="NH52" i="7"/>
  <c r="HT52" i="7"/>
  <c r="MV52" i="7"/>
  <c r="MJ52" i="7"/>
  <c r="LX52" i="7"/>
  <c r="LL52" i="7"/>
  <c r="N40" i="7"/>
  <c r="PE40" i="7"/>
  <c r="OS40" i="7"/>
  <c r="OG40" i="7"/>
  <c r="NU40" i="7"/>
  <c r="NI40" i="7"/>
  <c r="MW40" i="7"/>
  <c r="MK40" i="7"/>
  <c r="LY40" i="7"/>
  <c r="LM40" i="7"/>
  <c r="LA40" i="7"/>
  <c r="KO40" i="7"/>
  <c r="KC40" i="7"/>
  <c r="JQ40" i="7"/>
  <c r="JE40" i="7"/>
  <c r="IS40" i="7"/>
  <c r="IG40" i="7"/>
  <c r="HU40" i="7"/>
  <c r="PD40" i="7"/>
  <c r="OR40" i="7"/>
  <c r="OF40" i="7"/>
  <c r="NT40" i="7"/>
  <c r="NH40" i="7"/>
  <c r="MV40" i="7"/>
  <c r="MJ40" i="7"/>
  <c r="LX40" i="7"/>
  <c r="LL40" i="7"/>
  <c r="KZ40" i="7"/>
  <c r="KN40" i="7"/>
  <c r="KB40" i="7"/>
  <c r="JP40" i="7"/>
  <c r="JD40" i="7"/>
  <c r="IR40" i="7"/>
  <c r="IF40" i="7"/>
  <c r="HT40" i="7"/>
  <c r="PC40" i="7"/>
  <c r="OQ40" i="7"/>
  <c r="OE40" i="7"/>
  <c r="NS40" i="7"/>
  <c r="NG40" i="7"/>
  <c r="MU40" i="7"/>
  <c r="MI40" i="7"/>
  <c r="LW40" i="7"/>
  <c r="LK40" i="7"/>
  <c r="KY40" i="7"/>
  <c r="KM40" i="7"/>
  <c r="KA40" i="7"/>
  <c r="JO40" i="7"/>
  <c r="JC40" i="7"/>
  <c r="IQ40" i="7"/>
  <c r="IE40" i="7"/>
  <c r="HS40" i="7"/>
  <c r="PB40" i="7"/>
  <c r="OP40" i="7"/>
  <c r="OD40" i="7"/>
  <c r="NR40" i="7"/>
  <c r="NF40" i="7"/>
  <c r="MT40" i="7"/>
  <c r="MH40" i="7"/>
  <c r="LV40" i="7"/>
  <c r="LJ40" i="7"/>
  <c r="KX40" i="7"/>
  <c r="KL40" i="7"/>
  <c r="JZ40" i="7"/>
  <c r="JN40" i="7"/>
  <c r="JB40" i="7"/>
  <c r="IP40" i="7"/>
  <c r="ID40" i="7"/>
  <c r="HR40" i="7"/>
  <c r="PA40" i="7"/>
  <c r="OO40" i="7"/>
  <c r="OC40" i="7"/>
  <c r="NQ40" i="7"/>
  <c r="NE40" i="7"/>
  <c r="MS40" i="7"/>
  <c r="MG40" i="7"/>
  <c r="LU40" i="7"/>
  <c r="LI40" i="7"/>
  <c r="KW40" i="7"/>
  <c r="KK40" i="7"/>
  <c r="JY40" i="7"/>
  <c r="JM40" i="7"/>
  <c r="JA40" i="7"/>
  <c r="IO40" i="7"/>
  <c r="IC40" i="7"/>
  <c r="HQ40" i="7"/>
  <c r="OZ40" i="7"/>
  <c r="ON40" i="7"/>
  <c r="OB40" i="7"/>
  <c r="NP40" i="7"/>
  <c r="ND40" i="7"/>
  <c r="MR40" i="7"/>
  <c r="MF40" i="7"/>
  <c r="LT40" i="7"/>
  <c r="LH40" i="7"/>
  <c r="KV40" i="7"/>
  <c r="KJ40" i="7"/>
  <c r="JX40" i="7"/>
  <c r="JL40" i="7"/>
  <c r="IZ40" i="7"/>
  <c r="IN40" i="7"/>
  <c r="IB40" i="7"/>
  <c r="HP40" i="7"/>
  <c r="OY40" i="7"/>
  <c r="OM40" i="7"/>
  <c r="OA40" i="7"/>
  <c r="NO40" i="7"/>
  <c r="NC40" i="7"/>
  <c r="MQ40" i="7"/>
  <c r="ME40" i="7"/>
  <c r="LS40" i="7"/>
  <c r="LG40" i="7"/>
  <c r="KU40" i="7"/>
  <c r="KI40" i="7"/>
  <c r="JW40" i="7"/>
  <c r="JK40" i="7"/>
  <c r="IY40" i="7"/>
  <c r="IM40" i="7"/>
  <c r="IA40" i="7"/>
  <c r="OX40" i="7"/>
  <c r="OL40" i="7"/>
  <c r="NZ40" i="7"/>
  <c r="NN40" i="7"/>
  <c r="NB40" i="7"/>
  <c r="MP40" i="7"/>
  <c r="MD40" i="7"/>
  <c r="LR40" i="7"/>
  <c r="LF40" i="7"/>
  <c r="KT40" i="7"/>
  <c r="KH40" i="7"/>
  <c r="JV40" i="7"/>
  <c r="JJ40" i="7"/>
  <c r="IX40" i="7"/>
  <c r="IL40" i="7"/>
  <c r="HZ40" i="7"/>
  <c r="OW40" i="7"/>
  <c r="OK40" i="7"/>
  <c r="NY40" i="7"/>
  <c r="NM40" i="7"/>
  <c r="NA40" i="7"/>
  <c r="MO40" i="7"/>
  <c r="MC40" i="7"/>
  <c r="LQ40" i="7"/>
  <c r="LE40" i="7"/>
  <c r="KS40" i="7"/>
  <c r="KG40" i="7"/>
  <c r="JU40" i="7"/>
  <c r="JI40" i="7"/>
  <c r="IW40" i="7"/>
  <c r="IK40" i="7"/>
  <c r="HY40" i="7"/>
  <c r="PH40" i="7"/>
  <c r="OV40" i="7"/>
  <c r="OJ40" i="7"/>
  <c r="NX40" i="7"/>
  <c r="NL40" i="7"/>
  <c r="MZ40" i="7"/>
  <c r="MN40" i="7"/>
  <c r="MB40" i="7"/>
  <c r="LP40" i="7"/>
  <c r="LD40" i="7"/>
  <c r="KR40" i="7"/>
  <c r="KF40" i="7"/>
  <c r="JT40" i="7"/>
  <c r="JH40" i="7"/>
  <c r="IV40" i="7"/>
  <c r="IJ40" i="7"/>
  <c r="HX40" i="7"/>
  <c r="PG40" i="7"/>
  <c r="OU40" i="7"/>
  <c r="OI40" i="7"/>
  <c r="NW40" i="7"/>
  <c r="NK40" i="7"/>
  <c r="MY40" i="7"/>
  <c r="MM40" i="7"/>
  <c r="MA40" i="7"/>
  <c r="LO40" i="7"/>
  <c r="LC40" i="7"/>
  <c r="KQ40" i="7"/>
  <c r="KE40" i="7"/>
  <c r="JS40" i="7"/>
  <c r="JG40" i="7"/>
  <c r="IU40" i="7"/>
  <c r="II40" i="7"/>
  <c r="HW40" i="7"/>
  <c r="LB40" i="7"/>
  <c r="KP40" i="7"/>
  <c r="KD40" i="7"/>
  <c r="PF40" i="7"/>
  <c r="JR40" i="7"/>
  <c r="OT40" i="7"/>
  <c r="JF40" i="7"/>
  <c r="OH40" i="7"/>
  <c r="IT40" i="7"/>
  <c r="NV40" i="7"/>
  <c r="IH40" i="7"/>
  <c r="NJ40" i="7"/>
  <c r="HV40" i="7"/>
  <c r="MX40" i="7"/>
  <c r="ML40" i="7"/>
  <c r="LZ40" i="7"/>
  <c r="LN40" i="7"/>
  <c r="N28" i="7"/>
  <c r="PF28" i="7"/>
  <c r="OT28" i="7"/>
  <c r="OH28" i="7"/>
  <c r="NV28" i="7"/>
  <c r="NJ28" i="7"/>
  <c r="MX28" i="7"/>
  <c r="ML28" i="7"/>
  <c r="LZ28" i="7"/>
  <c r="LN28" i="7"/>
  <c r="LB28" i="7"/>
  <c r="KP28" i="7"/>
  <c r="KD28" i="7"/>
  <c r="JR28" i="7"/>
  <c r="JF28" i="7"/>
  <c r="IT28" i="7"/>
  <c r="IH28" i="7"/>
  <c r="HV28" i="7"/>
  <c r="PE28" i="7"/>
  <c r="OS28" i="7"/>
  <c r="OG28" i="7"/>
  <c r="NU28" i="7"/>
  <c r="NI28" i="7"/>
  <c r="MW28" i="7"/>
  <c r="MK28" i="7"/>
  <c r="LY28" i="7"/>
  <c r="LM28" i="7"/>
  <c r="LA28" i="7"/>
  <c r="KO28" i="7"/>
  <c r="KC28" i="7"/>
  <c r="JQ28" i="7"/>
  <c r="JE28" i="7"/>
  <c r="IS28" i="7"/>
  <c r="IG28" i="7"/>
  <c r="HU28" i="7"/>
  <c r="PD28" i="7"/>
  <c r="OR28" i="7"/>
  <c r="OF28" i="7"/>
  <c r="NT28" i="7"/>
  <c r="NH28" i="7"/>
  <c r="MV28" i="7"/>
  <c r="MJ28" i="7"/>
  <c r="LX28" i="7"/>
  <c r="LL28" i="7"/>
  <c r="KZ28" i="7"/>
  <c r="KN28" i="7"/>
  <c r="KB28" i="7"/>
  <c r="JP28" i="7"/>
  <c r="JD28" i="7"/>
  <c r="IR28" i="7"/>
  <c r="IF28" i="7"/>
  <c r="HT28" i="7"/>
  <c r="PC28" i="7"/>
  <c r="OQ28" i="7"/>
  <c r="OE28" i="7"/>
  <c r="NS28" i="7"/>
  <c r="NG28" i="7"/>
  <c r="MU28" i="7"/>
  <c r="MI28" i="7"/>
  <c r="LW28" i="7"/>
  <c r="LK28" i="7"/>
  <c r="KY28" i="7"/>
  <c r="KM28" i="7"/>
  <c r="KA28" i="7"/>
  <c r="JO28" i="7"/>
  <c r="JC28" i="7"/>
  <c r="IQ28" i="7"/>
  <c r="IE28" i="7"/>
  <c r="HS28" i="7"/>
  <c r="PB28" i="7"/>
  <c r="OP28" i="7"/>
  <c r="OD28" i="7"/>
  <c r="NR28" i="7"/>
  <c r="NF28" i="7"/>
  <c r="MT28" i="7"/>
  <c r="MH28" i="7"/>
  <c r="LV28" i="7"/>
  <c r="LJ28" i="7"/>
  <c r="KX28" i="7"/>
  <c r="KL28" i="7"/>
  <c r="JZ28" i="7"/>
  <c r="JN28" i="7"/>
  <c r="JB28" i="7"/>
  <c r="IP28" i="7"/>
  <c r="ID28" i="7"/>
  <c r="HR28" i="7"/>
  <c r="PA28" i="7"/>
  <c r="OO28" i="7"/>
  <c r="OC28" i="7"/>
  <c r="NQ28" i="7"/>
  <c r="NE28" i="7"/>
  <c r="MS28" i="7"/>
  <c r="MG28" i="7"/>
  <c r="LU28" i="7"/>
  <c r="LI28" i="7"/>
  <c r="KW28" i="7"/>
  <c r="KK28" i="7"/>
  <c r="JY28" i="7"/>
  <c r="JM28" i="7"/>
  <c r="JA28" i="7"/>
  <c r="IO28" i="7"/>
  <c r="IC28" i="7"/>
  <c r="HQ28" i="7"/>
  <c r="OZ28" i="7"/>
  <c r="ON28" i="7"/>
  <c r="OB28" i="7"/>
  <c r="NP28" i="7"/>
  <c r="ND28" i="7"/>
  <c r="MR28" i="7"/>
  <c r="MF28" i="7"/>
  <c r="LT28" i="7"/>
  <c r="LH28" i="7"/>
  <c r="KV28" i="7"/>
  <c r="KJ28" i="7"/>
  <c r="JX28" i="7"/>
  <c r="JL28" i="7"/>
  <c r="IZ28" i="7"/>
  <c r="IN28" i="7"/>
  <c r="IB28" i="7"/>
  <c r="HP28" i="7"/>
  <c r="OY28" i="7"/>
  <c r="OM28" i="7"/>
  <c r="OA28" i="7"/>
  <c r="NO28" i="7"/>
  <c r="NC28" i="7"/>
  <c r="MQ28" i="7"/>
  <c r="ME28" i="7"/>
  <c r="LS28" i="7"/>
  <c r="LG28" i="7"/>
  <c r="KU28" i="7"/>
  <c r="KI28" i="7"/>
  <c r="JW28" i="7"/>
  <c r="JK28" i="7"/>
  <c r="IY28" i="7"/>
  <c r="IM28" i="7"/>
  <c r="IA28" i="7"/>
  <c r="OX28" i="7"/>
  <c r="OL28" i="7"/>
  <c r="NZ28" i="7"/>
  <c r="NN28" i="7"/>
  <c r="NB28" i="7"/>
  <c r="MP28" i="7"/>
  <c r="MD28" i="7"/>
  <c r="LR28" i="7"/>
  <c r="LF28" i="7"/>
  <c r="KT28" i="7"/>
  <c r="KH28" i="7"/>
  <c r="JV28" i="7"/>
  <c r="JJ28" i="7"/>
  <c r="IX28" i="7"/>
  <c r="IL28" i="7"/>
  <c r="HZ28" i="7"/>
  <c r="OW28" i="7"/>
  <c r="OK28" i="7"/>
  <c r="NY28" i="7"/>
  <c r="NM28" i="7"/>
  <c r="NA28" i="7"/>
  <c r="MO28" i="7"/>
  <c r="MC28" i="7"/>
  <c r="LQ28" i="7"/>
  <c r="LE28" i="7"/>
  <c r="KS28" i="7"/>
  <c r="KG28" i="7"/>
  <c r="JU28" i="7"/>
  <c r="JI28" i="7"/>
  <c r="IW28" i="7"/>
  <c r="IK28" i="7"/>
  <c r="HY28" i="7"/>
  <c r="PH28" i="7"/>
  <c r="OV28" i="7"/>
  <c r="OJ28" i="7"/>
  <c r="NX28" i="7"/>
  <c r="NL28" i="7"/>
  <c r="MZ28" i="7"/>
  <c r="MN28" i="7"/>
  <c r="MB28" i="7"/>
  <c r="LP28" i="7"/>
  <c r="LD28" i="7"/>
  <c r="KR28" i="7"/>
  <c r="KF28" i="7"/>
  <c r="JT28" i="7"/>
  <c r="JH28" i="7"/>
  <c r="IV28" i="7"/>
  <c r="IJ28" i="7"/>
  <c r="HX28" i="7"/>
  <c r="MM28" i="7"/>
  <c r="MA28" i="7"/>
  <c r="LO28" i="7"/>
  <c r="LC28" i="7"/>
  <c r="MY28" i="7"/>
  <c r="KQ28" i="7"/>
  <c r="KE28" i="7"/>
  <c r="PG28" i="7"/>
  <c r="JS28" i="7"/>
  <c r="OU28" i="7"/>
  <c r="JG28" i="7"/>
  <c r="OI28" i="7"/>
  <c r="IU28" i="7"/>
  <c r="NW28" i="7"/>
  <c r="II28" i="7"/>
  <c r="NK28" i="7"/>
  <c r="HW28" i="7"/>
  <c r="N16" i="7"/>
  <c r="PD16" i="7"/>
  <c r="OR16" i="7"/>
  <c r="OF16" i="7"/>
  <c r="NT16" i="7"/>
  <c r="NH16" i="7"/>
  <c r="MV16" i="7"/>
  <c r="MJ16" i="7"/>
  <c r="LX16" i="7"/>
  <c r="LL16" i="7"/>
  <c r="KZ16" i="7"/>
  <c r="KN16" i="7"/>
  <c r="KB16" i="7"/>
  <c r="JP16" i="7"/>
  <c r="JD16" i="7"/>
  <c r="IR16" i="7"/>
  <c r="IF16" i="7"/>
  <c r="HT16" i="7"/>
  <c r="PC16" i="7"/>
  <c r="OQ16" i="7"/>
  <c r="OE16" i="7"/>
  <c r="NS16" i="7"/>
  <c r="NG16" i="7"/>
  <c r="MU16" i="7"/>
  <c r="MI16" i="7"/>
  <c r="LW16" i="7"/>
  <c r="LK16" i="7"/>
  <c r="KY16" i="7"/>
  <c r="KM16" i="7"/>
  <c r="KA16" i="7"/>
  <c r="JO16" i="7"/>
  <c r="JC16" i="7"/>
  <c r="IQ16" i="7"/>
  <c r="IE16" i="7"/>
  <c r="HS16" i="7"/>
  <c r="PE16" i="7"/>
  <c r="MW16" i="7"/>
  <c r="LA16" i="7"/>
  <c r="JE16" i="7"/>
  <c r="HU16" i="7"/>
  <c r="PB16" i="7"/>
  <c r="OP16" i="7"/>
  <c r="OD16" i="7"/>
  <c r="NR16" i="7"/>
  <c r="NF16" i="7"/>
  <c r="MT16" i="7"/>
  <c r="MH16" i="7"/>
  <c r="LV16" i="7"/>
  <c r="LJ16" i="7"/>
  <c r="KX16" i="7"/>
  <c r="KL16" i="7"/>
  <c r="JZ16" i="7"/>
  <c r="JN16" i="7"/>
  <c r="JB16" i="7"/>
  <c r="IP16" i="7"/>
  <c r="ID16" i="7"/>
  <c r="HR16" i="7"/>
  <c r="PA16" i="7"/>
  <c r="OO16" i="7"/>
  <c r="OC16" i="7"/>
  <c r="NQ16" i="7"/>
  <c r="NE16" i="7"/>
  <c r="MS16" i="7"/>
  <c r="MG16" i="7"/>
  <c r="LU16" i="7"/>
  <c r="LI16" i="7"/>
  <c r="KW16" i="7"/>
  <c r="KK16" i="7"/>
  <c r="JY16" i="7"/>
  <c r="JM16" i="7"/>
  <c r="JA16" i="7"/>
  <c r="IO16" i="7"/>
  <c r="IC16" i="7"/>
  <c r="HQ16" i="7"/>
  <c r="NU16" i="7"/>
  <c r="MK16" i="7"/>
  <c r="KO16" i="7"/>
  <c r="IG16" i="7"/>
  <c r="OZ16" i="7"/>
  <c r="ON16" i="7"/>
  <c r="OB16" i="7"/>
  <c r="NP16" i="7"/>
  <c r="ND16" i="7"/>
  <c r="MR16" i="7"/>
  <c r="MF16" i="7"/>
  <c r="LT16" i="7"/>
  <c r="LH16" i="7"/>
  <c r="KV16" i="7"/>
  <c r="KJ16" i="7"/>
  <c r="JX16" i="7"/>
  <c r="JL16" i="7"/>
  <c r="IZ16" i="7"/>
  <c r="IN16" i="7"/>
  <c r="IB16" i="7"/>
  <c r="HP16" i="7"/>
  <c r="OY16" i="7"/>
  <c r="OM16" i="7"/>
  <c r="OA16" i="7"/>
  <c r="NO16" i="7"/>
  <c r="NC16" i="7"/>
  <c r="MQ16" i="7"/>
  <c r="ME16" i="7"/>
  <c r="LS16" i="7"/>
  <c r="LG16" i="7"/>
  <c r="KU16" i="7"/>
  <c r="KI16" i="7"/>
  <c r="JW16" i="7"/>
  <c r="JK16" i="7"/>
  <c r="IY16" i="7"/>
  <c r="IM16" i="7"/>
  <c r="IA16" i="7"/>
  <c r="HY16" i="7"/>
  <c r="OX16" i="7"/>
  <c r="OL16" i="7"/>
  <c r="NZ16" i="7"/>
  <c r="NN16" i="7"/>
  <c r="NB16" i="7"/>
  <c r="MP16" i="7"/>
  <c r="MD16" i="7"/>
  <c r="LR16" i="7"/>
  <c r="LF16" i="7"/>
  <c r="KT16" i="7"/>
  <c r="KH16" i="7"/>
  <c r="JV16" i="7"/>
  <c r="JJ16" i="7"/>
  <c r="IX16" i="7"/>
  <c r="IL16" i="7"/>
  <c r="HZ16" i="7"/>
  <c r="IK16" i="7"/>
  <c r="OW16" i="7"/>
  <c r="OK16" i="7"/>
  <c r="NY16" i="7"/>
  <c r="NM16" i="7"/>
  <c r="NA16" i="7"/>
  <c r="MO16" i="7"/>
  <c r="MC16" i="7"/>
  <c r="LQ16" i="7"/>
  <c r="LE16" i="7"/>
  <c r="KS16" i="7"/>
  <c r="KG16" i="7"/>
  <c r="JU16" i="7"/>
  <c r="JI16" i="7"/>
  <c r="IW16" i="7"/>
  <c r="PH16" i="7"/>
  <c r="OV16" i="7"/>
  <c r="OJ16" i="7"/>
  <c r="NX16" i="7"/>
  <c r="NL16" i="7"/>
  <c r="MZ16" i="7"/>
  <c r="MN16" i="7"/>
  <c r="MB16" i="7"/>
  <c r="LP16" i="7"/>
  <c r="LD16" i="7"/>
  <c r="KR16" i="7"/>
  <c r="KF16" i="7"/>
  <c r="JT16" i="7"/>
  <c r="JH16" i="7"/>
  <c r="IV16" i="7"/>
  <c r="IJ16" i="7"/>
  <c r="HX16" i="7"/>
  <c r="OS16" i="7"/>
  <c r="NI16" i="7"/>
  <c r="LM16" i="7"/>
  <c r="JQ16" i="7"/>
  <c r="IS16" i="7"/>
  <c r="PG16" i="7"/>
  <c r="OU16" i="7"/>
  <c r="OI16" i="7"/>
  <c r="NW16" i="7"/>
  <c r="NK16" i="7"/>
  <c r="MY16" i="7"/>
  <c r="MM16" i="7"/>
  <c r="MA16" i="7"/>
  <c r="LO16" i="7"/>
  <c r="LC16" i="7"/>
  <c r="KQ16" i="7"/>
  <c r="KE16" i="7"/>
  <c r="JS16" i="7"/>
  <c r="JG16" i="7"/>
  <c r="IU16" i="7"/>
  <c r="II16" i="7"/>
  <c r="HW16" i="7"/>
  <c r="OG16" i="7"/>
  <c r="LY16" i="7"/>
  <c r="KC16" i="7"/>
  <c r="PF16" i="7"/>
  <c r="OT16" i="7"/>
  <c r="OH16" i="7"/>
  <c r="NV16" i="7"/>
  <c r="NJ16" i="7"/>
  <c r="MX16" i="7"/>
  <c r="ML16" i="7"/>
  <c r="LZ16" i="7"/>
  <c r="LN16" i="7"/>
  <c r="LB16" i="7"/>
  <c r="KP16" i="7"/>
  <c r="KD16" i="7"/>
  <c r="JR16" i="7"/>
  <c r="JF16" i="7"/>
  <c r="IT16" i="7"/>
  <c r="IH16" i="7"/>
  <c r="HV16" i="7"/>
  <c r="N70" i="7"/>
  <c r="PC70" i="7"/>
  <c r="OQ70" i="7"/>
  <c r="OE70" i="7"/>
  <c r="NS70" i="7"/>
  <c r="NG70" i="7"/>
  <c r="MU70" i="7"/>
  <c r="MI70" i="7"/>
  <c r="LW70" i="7"/>
  <c r="LK70" i="7"/>
  <c r="KY70" i="7"/>
  <c r="KM70" i="7"/>
  <c r="KA70" i="7"/>
  <c r="JO70" i="7"/>
  <c r="JC70" i="7"/>
  <c r="IQ70" i="7"/>
  <c r="IE70" i="7"/>
  <c r="HS70" i="7"/>
  <c r="PB70" i="7"/>
  <c r="OP70" i="7"/>
  <c r="OD70" i="7"/>
  <c r="NR70" i="7"/>
  <c r="NF70" i="7"/>
  <c r="MT70" i="7"/>
  <c r="MH70" i="7"/>
  <c r="LV70" i="7"/>
  <c r="LJ70" i="7"/>
  <c r="KX70" i="7"/>
  <c r="KL70" i="7"/>
  <c r="JZ70" i="7"/>
  <c r="JN70" i="7"/>
  <c r="JB70" i="7"/>
  <c r="IP70" i="7"/>
  <c r="ID70" i="7"/>
  <c r="HR70" i="7"/>
  <c r="PA70" i="7"/>
  <c r="OO70" i="7"/>
  <c r="OC70" i="7"/>
  <c r="NQ70" i="7"/>
  <c r="NE70" i="7"/>
  <c r="MS70" i="7"/>
  <c r="MG70" i="7"/>
  <c r="LU70" i="7"/>
  <c r="LI70" i="7"/>
  <c r="KW70" i="7"/>
  <c r="KK70" i="7"/>
  <c r="JY70" i="7"/>
  <c r="JM70" i="7"/>
  <c r="JA70" i="7"/>
  <c r="IO70" i="7"/>
  <c r="IC70" i="7"/>
  <c r="HQ70" i="7"/>
  <c r="OZ70" i="7"/>
  <c r="ON70" i="7"/>
  <c r="OB70" i="7"/>
  <c r="NP70" i="7"/>
  <c r="ND70" i="7"/>
  <c r="MR70" i="7"/>
  <c r="MF70" i="7"/>
  <c r="LT70" i="7"/>
  <c r="LH70" i="7"/>
  <c r="KV70" i="7"/>
  <c r="KJ70" i="7"/>
  <c r="JX70" i="7"/>
  <c r="JL70" i="7"/>
  <c r="IZ70" i="7"/>
  <c r="IN70" i="7"/>
  <c r="IB70" i="7"/>
  <c r="HP70" i="7"/>
  <c r="OY70" i="7"/>
  <c r="OM70" i="7"/>
  <c r="OA70" i="7"/>
  <c r="NO70" i="7"/>
  <c r="NC70" i="7"/>
  <c r="MQ70" i="7"/>
  <c r="ME70" i="7"/>
  <c r="LS70" i="7"/>
  <c r="LG70" i="7"/>
  <c r="KU70" i="7"/>
  <c r="KI70" i="7"/>
  <c r="JW70" i="7"/>
  <c r="JK70" i="7"/>
  <c r="IY70" i="7"/>
  <c r="IM70" i="7"/>
  <c r="IA70" i="7"/>
  <c r="OX70" i="7"/>
  <c r="OL70" i="7"/>
  <c r="NZ70" i="7"/>
  <c r="NN70" i="7"/>
  <c r="NB70" i="7"/>
  <c r="MP70" i="7"/>
  <c r="MD70" i="7"/>
  <c r="LR70" i="7"/>
  <c r="LF70" i="7"/>
  <c r="KT70" i="7"/>
  <c r="KH70" i="7"/>
  <c r="JV70" i="7"/>
  <c r="JJ70" i="7"/>
  <c r="IX70" i="7"/>
  <c r="IL70" i="7"/>
  <c r="HZ70" i="7"/>
  <c r="OW70" i="7"/>
  <c r="OK70" i="7"/>
  <c r="NY70" i="7"/>
  <c r="NM70" i="7"/>
  <c r="NA70" i="7"/>
  <c r="MO70" i="7"/>
  <c r="MC70" i="7"/>
  <c r="LQ70" i="7"/>
  <c r="LE70" i="7"/>
  <c r="KS70" i="7"/>
  <c r="KG70" i="7"/>
  <c r="JU70" i="7"/>
  <c r="JI70" i="7"/>
  <c r="IW70" i="7"/>
  <c r="IK70" i="7"/>
  <c r="HY70" i="7"/>
  <c r="PH70" i="7"/>
  <c r="OV70" i="7"/>
  <c r="OJ70" i="7"/>
  <c r="NX70" i="7"/>
  <c r="NL70" i="7"/>
  <c r="MZ70" i="7"/>
  <c r="MN70" i="7"/>
  <c r="MB70" i="7"/>
  <c r="LP70" i="7"/>
  <c r="LD70" i="7"/>
  <c r="KR70" i="7"/>
  <c r="KF70" i="7"/>
  <c r="JT70" i="7"/>
  <c r="JH70" i="7"/>
  <c r="IV70" i="7"/>
  <c r="IJ70" i="7"/>
  <c r="HX70" i="7"/>
  <c r="PG70" i="7"/>
  <c r="OU70" i="7"/>
  <c r="OI70" i="7"/>
  <c r="NW70" i="7"/>
  <c r="NK70" i="7"/>
  <c r="MY70" i="7"/>
  <c r="MM70" i="7"/>
  <c r="MA70" i="7"/>
  <c r="LO70" i="7"/>
  <c r="LC70" i="7"/>
  <c r="KQ70" i="7"/>
  <c r="KE70" i="7"/>
  <c r="JS70" i="7"/>
  <c r="JG70" i="7"/>
  <c r="IU70" i="7"/>
  <c r="II70" i="7"/>
  <c r="HW70" i="7"/>
  <c r="PF70" i="7"/>
  <c r="OT70" i="7"/>
  <c r="OH70" i="7"/>
  <c r="NV70" i="7"/>
  <c r="NJ70" i="7"/>
  <c r="MX70" i="7"/>
  <c r="ML70" i="7"/>
  <c r="LZ70" i="7"/>
  <c r="LN70" i="7"/>
  <c r="LB70" i="7"/>
  <c r="KP70" i="7"/>
  <c r="KD70" i="7"/>
  <c r="JR70" i="7"/>
  <c r="JF70" i="7"/>
  <c r="IT70" i="7"/>
  <c r="IH70" i="7"/>
  <c r="HV70" i="7"/>
  <c r="PE70" i="7"/>
  <c r="OS70" i="7"/>
  <c r="OG70" i="7"/>
  <c r="NU70" i="7"/>
  <c r="NI70" i="7"/>
  <c r="MW70" i="7"/>
  <c r="MK70" i="7"/>
  <c r="LY70" i="7"/>
  <c r="LM70" i="7"/>
  <c r="LA70" i="7"/>
  <c r="KO70" i="7"/>
  <c r="KC70" i="7"/>
  <c r="JQ70" i="7"/>
  <c r="JE70" i="7"/>
  <c r="IS70" i="7"/>
  <c r="IG70" i="7"/>
  <c r="HU70" i="7"/>
  <c r="MJ70" i="7"/>
  <c r="LX70" i="7"/>
  <c r="LL70" i="7"/>
  <c r="KZ70" i="7"/>
  <c r="KN70" i="7"/>
  <c r="KB70" i="7"/>
  <c r="PD70" i="7"/>
  <c r="JP70" i="7"/>
  <c r="OR70" i="7"/>
  <c r="JD70" i="7"/>
  <c r="OF70" i="7"/>
  <c r="IR70" i="7"/>
  <c r="NT70" i="7"/>
  <c r="IF70" i="7"/>
  <c r="NH70" i="7"/>
  <c r="HT70" i="7"/>
  <c r="MV70" i="7"/>
  <c r="N75" i="7"/>
  <c r="PF75" i="7"/>
  <c r="OT75" i="7"/>
  <c r="OH75" i="7"/>
  <c r="NV75" i="7"/>
  <c r="NJ75" i="7"/>
  <c r="MX75" i="7"/>
  <c r="ML75" i="7"/>
  <c r="LZ75" i="7"/>
  <c r="LN75" i="7"/>
  <c r="LB75" i="7"/>
  <c r="KP75" i="7"/>
  <c r="PE75" i="7"/>
  <c r="OS75" i="7"/>
  <c r="OG75" i="7"/>
  <c r="NU75" i="7"/>
  <c r="NI75" i="7"/>
  <c r="MW75" i="7"/>
  <c r="MK75" i="7"/>
  <c r="LY75" i="7"/>
  <c r="LM75" i="7"/>
  <c r="LA75" i="7"/>
  <c r="KO75" i="7"/>
  <c r="KC75" i="7"/>
  <c r="PD75" i="7"/>
  <c r="OR75" i="7"/>
  <c r="OF75" i="7"/>
  <c r="NT75" i="7"/>
  <c r="NH75" i="7"/>
  <c r="MV75" i="7"/>
  <c r="MJ75" i="7"/>
  <c r="LX75" i="7"/>
  <c r="LL75" i="7"/>
  <c r="KZ75" i="7"/>
  <c r="KN75" i="7"/>
  <c r="PC75" i="7"/>
  <c r="OQ75" i="7"/>
  <c r="OE75" i="7"/>
  <c r="NS75" i="7"/>
  <c r="NG75" i="7"/>
  <c r="MU75" i="7"/>
  <c r="MI75" i="7"/>
  <c r="LW75" i="7"/>
  <c r="LK75" i="7"/>
  <c r="KY75" i="7"/>
  <c r="KM75" i="7"/>
  <c r="KA75" i="7"/>
  <c r="JO75" i="7"/>
  <c r="JC75" i="7"/>
  <c r="IQ75" i="7"/>
  <c r="IE75" i="7"/>
  <c r="HS75" i="7"/>
  <c r="PB75" i="7"/>
  <c r="OP75" i="7"/>
  <c r="OD75" i="7"/>
  <c r="NR75" i="7"/>
  <c r="NF75" i="7"/>
  <c r="MT75" i="7"/>
  <c r="MH75" i="7"/>
  <c r="LV75" i="7"/>
  <c r="LJ75" i="7"/>
  <c r="KX75" i="7"/>
  <c r="KL75" i="7"/>
  <c r="JZ75" i="7"/>
  <c r="JN75" i="7"/>
  <c r="JB75" i="7"/>
  <c r="PA75" i="7"/>
  <c r="OO75" i="7"/>
  <c r="OC75" i="7"/>
  <c r="NQ75" i="7"/>
  <c r="NE75" i="7"/>
  <c r="MS75" i="7"/>
  <c r="MG75" i="7"/>
  <c r="LU75" i="7"/>
  <c r="LI75" i="7"/>
  <c r="KW75" i="7"/>
  <c r="KK75" i="7"/>
  <c r="JY75" i="7"/>
  <c r="JM75" i="7"/>
  <c r="JA75" i="7"/>
  <c r="IO75" i="7"/>
  <c r="IC75" i="7"/>
  <c r="HQ75" i="7"/>
  <c r="OZ75" i="7"/>
  <c r="ON75" i="7"/>
  <c r="OB75" i="7"/>
  <c r="NP75" i="7"/>
  <c r="ND75" i="7"/>
  <c r="MR75" i="7"/>
  <c r="MF75" i="7"/>
  <c r="LT75" i="7"/>
  <c r="LH75" i="7"/>
  <c r="KV75" i="7"/>
  <c r="KJ75" i="7"/>
  <c r="JX75" i="7"/>
  <c r="JL75" i="7"/>
  <c r="IZ75" i="7"/>
  <c r="OY75" i="7"/>
  <c r="OM75" i="7"/>
  <c r="OA75" i="7"/>
  <c r="NO75" i="7"/>
  <c r="NC75" i="7"/>
  <c r="MQ75" i="7"/>
  <c r="ME75" i="7"/>
  <c r="LS75" i="7"/>
  <c r="LG75" i="7"/>
  <c r="KU75" i="7"/>
  <c r="OW75" i="7"/>
  <c r="OK75" i="7"/>
  <c r="NY75" i="7"/>
  <c r="NM75" i="7"/>
  <c r="NA75" i="7"/>
  <c r="MO75" i="7"/>
  <c r="MC75" i="7"/>
  <c r="LQ75" i="7"/>
  <c r="LE75" i="7"/>
  <c r="KS75" i="7"/>
  <c r="KG75" i="7"/>
  <c r="PH75" i="7"/>
  <c r="OV75" i="7"/>
  <c r="OJ75" i="7"/>
  <c r="NX75" i="7"/>
  <c r="NL75" i="7"/>
  <c r="MZ75" i="7"/>
  <c r="MN75" i="7"/>
  <c r="MB75" i="7"/>
  <c r="LP75" i="7"/>
  <c r="LD75" i="7"/>
  <c r="KR75" i="7"/>
  <c r="KF75" i="7"/>
  <c r="JT75" i="7"/>
  <c r="JH75" i="7"/>
  <c r="NW75" i="7"/>
  <c r="LC75" i="7"/>
  <c r="JR75" i="7"/>
  <c r="IW75" i="7"/>
  <c r="II75" i="7"/>
  <c r="HU75" i="7"/>
  <c r="NN75" i="7"/>
  <c r="KT75" i="7"/>
  <c r="JQ75" i="7"/>
  <c r="IV75" i="7"/>
  <c r="IH75" i="7"/>
  <c r="HT75" i="7"/>
  <c r="NK75" i="7"/>
  <c r="KQ75" i="7"/>
  <c r="JP75" i="7"/>
  <c r="IU75" i="7"/>
  <c r="IG75" i="7"/>
  <c r="HR75" i="7"/>
  <c r="NB75" i="7"/>
  <c r="KI75" i="7"/>
  <c r="JK75" i="7"/>
  <c r="IT75" i="7"/>
  <c r="IF75" i="7"/>
  <c r="HP75" i="7"/>
  <c r="MY75" i="7"/>
  <c r="KH75" i="7"/>
  <c r="JJ75" i="7"/>
  <c r="IS75" i="7"/>
  <c r="ID75" i="7"/>
  <c r="MP75" i="7"/>
  <c r="KE75" i="7"/>
  <c r="JI75" i="7"/>
  <c r="IR75" i="7"/>
  <c r="IB75" i="7"/>
  <c r="PG75" i="7"/>
  <c r="MM75" i="7"/>
  <c r="KD75" i="7"/>
  <c r="JG75" i="7"/>
  <c r="IP75" i="7"/>
  <c r="IA75" i="7"/>
  <c r="OX75" i="7"/>
  <c r="MD75" i="7"/>
  <c r="KB75" i="7"/>
  <c r="JF75" i="7"/>
  <c r="IN75" i="7"/>
  <c r="HZ75" i="7"/>
  <c r="OU75" i="7"/>
  <c r="MA75" i="7"/>
  <c r="JW75" i="7"/>
  <c r="JE75" i="7"/>
  <c r="IM75" i="7"/>
  <c r="HY75" i="7"/>
  <c r="OL75" i="7"/>
  <c r="LR75" i="7"/>
  <c r="JV75" i="7"/>
  <c r="JD75" i="7"/>
  <c r="IL75" i="7"/>
  <c r="HX75" i="7"/>
  <c r="OI75" i="7"/>
  <c r="LO75" i="7"/>
  <c r="JU75" i="7"/>
  <c r="IY75" i="7"/>
  <c r="IK75" i="7"/>
  <c r="HW75" i="7"/>
  <c r="NZ75" i="7"/>
  <c r="LF75" i="7"/>
  <c r="JS75" i="7"/>
  <c r="IX75" i="7"/>
  <c r="IJ75" i="7"/>
  <c r="HV75" i="7"/>
  <c r="N63" i="7"/>
  <c r="PD63" i="7"/>
  <c r="OR63" i="7"/>
  <c r="OF63" i="7"/>
  <c r="NT63" i="7"/>
  <c r="NH63" i="7"/>
  <c r="MV63" i="7"/>
  <c r="MJ63" i="7"/>
  <c r="LX63" i="7"/>
  <c r="LL63" i="7"/>
  <c r="KZ63" i="7"/>
  <c r="KN63" i="7"/>
  <c r="KB63" i="7"/>
  <c r="JP63" i="7"/>
  <c r="JD63" i="7"/>
  <c r="IR63" i="7"/>
  <c r="IF63" i="7"/>
  <c r="HT63" i="7"/>
  <c r="PC63" i="7"/>
  <c r="OQ63" i="7"/>
  <c r="OE63" i="7"/>
  <c r="NS63" i="7"/>
  <c r="NG63" i="7"/>
  <c r="MU63" i="7"/>
  <c r="MI63" i="7"/>
  <c r="LW63" i="7"/>
  <c r="LK63" i="7"/>
  <c r="KY63" i="7"/>
  <c r="KM63" i="7"/>
  <c r="KA63" i="7"/>
  <c r="JO63" i="7"/>
  <c r="JC63" i="7"/>
  <c r="IQ63" i="7"/>
  <c r="IE63" i="7"/>
  <c r="HS63" i="7"/>
  <c r="PB63" i="7"/>
  <c r="OP63" i="7"/>
  <c r="OD63" i="7"/>
  <c r="NR63" i="7"/>
  <c r="NF63" i="7"/>
  <c r="MT63" i="7"/>
  <c r="MH63" i="7"/>
  <c r="LV63" i="7"/>
  <c r="LJ63" i="7"/>
  <c r="KX63" i="7"/>
  <c r="KL63" i="7"/>
  <c r="JZ63" i="7"/>
  <c r="JN63" i="7"/>
  <c r="JB63" i="7"/>
  <c r="IP63" i="7"/>
  <c r="ID63" i="7"/>
  <c r="HR63" i="7"/>
  <c r="PA63" i="7"/>
  <c r="OO63" i="7"/>
  <c r="OC63" i="7"/>
  <c r="NQ63" i="7"/>
  <c r="NE63" i="7"/>
  <c r="MS63" i="7"/>
  <c r="MG63" i="7"/>
  <c r="LU63" i="7"/>
  <c r="LI63" i="7"/>
  <c r="KW63" i="7"/>
  <c r="KK63" i="7"/>
  <c r="JY63" i="7"/>
  <c r="JM63" i="7"/>
  <c r="JA63" i="7"/>
  <c r="IO63" i="7"/>
  <c r="IC63" i="7"/>
  <c r="HQ63" i="7"/>
  <c r="OZ63" i="7"/>
  <c r="ON63" i="7"/>
  <c r="OB63" i="7"/>
  <c r="NP63" i="7"/>
  <c r="ND63" i="7"/>
  <c r="MR63" i="7"/>
  <c r="MF63" i="7"/>
  <c r="LT63" i="7"/>
  <c r="LH63" i="7"/>
  <c r="KV63" i="7"/>
  <c r="KJ63" i="7"/>
  <c r="JX63" i="7"/>
  <c r="JL63" i="7"/>
  <c r="IZ63" i="7"/>
  <c r="IN63" i="7"/>
  <c r="IB63" i="7"/>
  <c r="HP63" i="7"/>
  <c r="OY63" i="7"/>
  <c r="OM63" i="7"/>
  <c r="OA63" i="7"/>
  <c r="NO63" i="7"/>
  <c r="NC63" i="7"/>
  <c r="MQ63" i="7"/>
  <c r="ME63" i="7"/>
  <c r="LS63" i="7"/>
  <c r="LG63" i="7"/>
  <c r="KU63" i="7"/>
  <c r="KI63" i="7"/>
  <c r="JW63" i="7"/>
  <c r="JK63" i="7"/>
  <c r="IY63" i="7"/>
  <c r="IM63" i="7"/>
  <c r="IA63" i="7"/>
  <c r="OX63" i="7"/>
  <c r="OL63" i="7"/>
  <c r="NZ63" i="7"/>
  <c r="NN63" i="7"/>
  <c r="NB63" i="7"/>
  <c r="MP63" i="7"/>
  <c r="MD63" i="7"/>
  <c r="LR63" i="7"/>
  <c r="LF63" i="7"/>
  <c r="KT63" i="7"/>
  <c r="KH63" i="7"/>
  <c r="JV63" i="7"/>
  <c r="JJ63" i="7"/>
  <c r="IX63" i="7"/>
  <c r="IL63" i="7"/>
  <c r="HZ63" i="7"/>
  <c r="OW63" i="7"/>
  <c r="OK63" i="7"/>
  <c r="NY63" i="7"/>
  <c r="NM63" i="7"/>
  <c r="NA63" i="7"/>
  <c r="MO63" i="7"/>
  <c r="MC63" i="7"/>
  <c r="LQ63" i="7"/>
  <c r="LE63" i="7"/>
  <c r="KS63" i="7"/>
  <c r="KG63" i="7"/>
  <c r="JU63" i="7"/>
  <c r="JI63" i="7"/>
  <c r="IW63" i="7"/>
  <c r="IK63" i="7"/>
  <c r="HY63" i="7"/>
  <c r="PH63" i="7"/>
  <c r="OV63" i="7"/>
  <c r="OJ63" i="7"/>
  <c r="NX63" i="7"/>
  <c r="NL63" i="7"/>
  <c r="MZ63" i="7"/>
  <c r="MN63" i="7"/>
  <c r="MB63" i="7"/>
  <c r="LP63" i="7"/>
  <c r="LD63" i="7"/>
  <c r="KR63" i="7"/>
  <c r="KF63" i="7"/>
  <c r="JT63" i="7"/>
  <c r="JH63" i="7"/>
  <c r="IV63" i="7"/>
  <c r="IJ63" i="7"/>
  <c r="HX63" i="7"/>
  <c r="PG63" i="7"/>
  <c r="OU63" i="7"/>
  <c r="OI63" i="7"/>
  <c r="NW63" i="7"/>
  <c r="NK63" i="7"/>
  <c r="MY63" i="7"/>
  <c r="MM63" i="7"/>
  <c r="MA63" i="7"/>
  <c r="LO63" i="7"/>
  <c r="LC63" i="7"/>
  <c r="KQ63" i="7"/>
  <c r="KE63" i="7"/>
  <c r="JS63" i="7"/>
  <c r="JG63" i="7"/>
  <c r="IU63" i="7"/>
  <c r="II63" i="7"/>
  <c r="HW63" i="7"/>
  <c r="PF63" i="7"/>
  <c r="OT63" i="7"/>
  <c r="OH63" i="7"/>
  <c r="NV63" i="7"/>
  <c r="NJ63" i="7"/>
  <c r="MX63" i="7"/>
  <c r="ML63" i="7"/>
  <c r="LZ63" i="7"/>
  <c r="LN63" i="7"/>
  <c r="LB63" i="7"/>
  <c r="KP63" i="7"/>
  <c r="KD63" i="7"/>
  <c r="JR63" i="7"/>
  <c r="JF63" i="7"/>
  <c r="IT63" i="7"/>
  <c r="IH63" i="7"/>
  <c r="HV63" i="7"/>
  <c r="KC63" i="7"/>
  <c r="PE63" i="7"/>
  <c r="JQ63" i="7"/>
  <c r="OS63" i="7"/>
  <c r="JE63" i="7"/>
  <c r="OG63" i="7"/>
  <c r="IS63" i="7"/>
  <c r="NU63" i="7"/>
  <c r="IG63" i="7"/>
  <c r="NI63" i="7"/>
  <c r="HU63" i="7"/>
  <c r="MW63" i="7"/>
  <c r="MK63" i="7"/>
  <c r="LY63" i="7"/>
  <c r="LM63" i="7"/>
  <c r="LA63" i="7"/>
  <c r="KO63" i="7"/>
  <c r="N51" i="7"/>
  <c r="PF51" i="7"/>
  <c r="OT51" i="7"/>
  <c r="OH51" i="7"/>
  <c r="NV51" i="7"/>
  <c r="NJ51" i="7"/>
  <c r="MX51" i="7"/>
  <c r="ML51" i="7"/>
  <c r="LZ51" i="7"/>
  <c r="LN51" i="7"/>
  <c r="LB51" i="7"/>
  <c r="KP51" i="7"/>
  <c r="KD51" i="7"/>
  <c r="JR51" i="7"/>
  <c r="JF51" i="7"/>
  <c r="IT51" i="7"/>
  <c r="IH51" i="7"/>
  <c r="HV51" i="7"/>
  <c r="PE51" i="7"/>
  <c r="OS51" i="7"/>
  <c r="OG51" i="7"/>
  <c r="NU51" i="7"/>
  <c r="NI51" i="7"/>
  <c r="MW51" i="7"/>
  <c r="MK51" i="7"/>
  <c r="LY51" i="7"/>
  <c r="LM51" i="7"/>
  <c r="LA51" i="7"/>
  <c r="KO51" i="7"/>
  <c r="KC51" i="7"/>
  <c r="JQ51" i="7"/>
  <c r="JE51" i="7"/>
  <c r="IS51" i="7"/>
  <c r="IG51" i="7"/>
  <c r="HU51" i="7"/>
  <c r="PD51" i="7"/>
  <c r="OR51" i="7"/>
  <c r="OF51" i="7"/>
  <c r="NT51" i="7"/>
  <c r="NH51" i="7"/>
  <c r="MV51" i="7"/>
  <c r="MJ51" i="7"/>
  <c r="LX51" i="7"/>
  <c r="LL51" i="7"/>
  <c r="KZ51" i="7"/>
  <c r="KN51" i="7"/>
  <c r="KB51" i="7"/>
  <c r="JP51" i="7"/>
  <c r="JD51" i="7"/>
  <c r="IR51" i="7"/>
  <c r="IF51" i="7"/>
  <c r="HT51" i="7"/>
  <c r="PC51" i="7"/>
  <c r="OQ51" i="7"/>
  <c r="OE51" i="7"/>
  <c r="NS51" i="7"/>
  <c r="NG51" i="7"/>
  <c r="MU51" i="7"/>
  <c r="MI51" i="7"/>
  <c r="LW51" i="7"/>
  <c r="LK51" i="7"/>
  <c r="KY51" i="7"/>
  <c r="KM51" i="7"/>
  <c r="KA51" i="7"/>
  <c r="JO51" i="7"/>
  <c r="JC51" i="7"/>
  <c r="IQ51" i="7"/>
  <c r="IE51" i="7"/>
  <c r="HS51" i="7"/>
  <c r="PB51" i="7"/>
  <c r="OP51" i="7"/>
  <c r="OD51" i="7"/>
  <c r="NR51" i="7"/>
  <c r="NF51" i="7"/>
  <c r="MT51" i="7"/>
  <c r="MH51" i="7"/>
  <c r="LV51" i="7"/>
  <c r="LJ51" i="7"/>
  <c r="KX51" i="7"/>
  <c r="KL51" i="7"/>
  <c r="JZ51" i="7"/>
  <c r="JN51" i="7"/>
  <c r="JB51" i="7"/>
  <c r="IP51" i="7"/>
  <c r="ID51" i="7"/>
  <c r="HR51" i="7"/>
  <c r="PA51" i="7"/>
  <c r="OO51" i="7"/>
  <c r="OC51" i="7"/>
  <c r="NQ51" i="7"/>
  <c r="NE51" i="7"/>
  <c r="MS51" i="7"/>
  <c r="MG51" i="7"/>
  <c r="LU51" i="7"/>
  <c r="LI51" i="7"/>
  <c r="KW51" i="7"/>
  <c r="KK51" i="7"/>
  <c r="JY51" i="7"/>
  <c r="JM51" i="7"/>
  <c r="JA51" i="7"/>
  <c r="IO51" i="7"/>
  <c r="IC51" i="7"/>
  <c r="HQ51" i="7"/>
  <c r="OZ51" i="7"/>
  <c r="ON51" i="7"/>
  <c r="OB51" i="7"/>
  <c r="NP51" i="7"/>
  <c r="ND51" i="7"/>
  <c r="MR51" i="7"/>
  <c r="MF51" i="7"/>
  <c r="LT51" i="7"/>
  <c r="LH51" i="7"/>
  <c r="KV51" i="7"/>
  <c r="KJ51" i="7"/>
  <c r="JX51" i="7"/>
  <c r="JL51" i="7"/>
  <c r="IZ51" i="7"/>
  <c r="IN51" i="7"/>
  <c r="IB51" i="7"/>
  <c r="HP51" i="7"/>
  <c r="OY51" i="7"/>
  <c r="OM51" i="7"/>
  <c r="OA51" i="7"/>
  <c r="NO51" i="7"/>
  <c r="NC51" i="7"/>
  <c r="MQ51" i="7"/>
  <c r="ME51" i="7"/>
  <c r="LS51" i="7"/>
  <c r="LG51" i="7"/>
  <c r="KU51" i="7"/>
  <c r="KI51" i="7"/>
  <c r="JW51" i="7"/>
  <c r="JK51" i="7"/>
  <c r="IY51" i="7"/>
  <c r="IM51" i="7"/>
  <c r="IA51" i="7"/>
  <c r="OX51" i="7"/>
  <c r="OL51" i="7"/>
  <c r="NZ51" i="7"/>
  <c r="NN51" i="7"/>
  <c r="NB51" i="7"/>
  <c r="MP51" i="7"/>
  <c r="MD51" i="7"/>
  <c r="LR51" i="7"/>
  <c r="LF51" i="7"/>
  <c r="KT51" i="7"/>
  <c r="KH51" i="7"/>
  <c r="JV51" i="7"/>
  <c r="JJ51" i="7"/>
  <c r="IX51" i="7"/>
  <c r="IL51" i="7"/>
  <c r="HZ51" i="7"/>
  <c r="OW51" i="7"/>
  <c r="OK51" i="7"/>
  <c r="NY51" i="7"/>
  <c r="NM51" i="7"/>
  <c r="NA51" i="7"/>
  <c r="MO51" i="7"/>
  <c r="MC51" i="7"/>
  <c r="LQ51" i="7"/>
  <c r="LE51" i="7"/>
  <c r="KS51" i="7"/>
  <c r="KG51" i="7"/>
  <c r="JU51" i="7"/>
  <c r="JI51" i="7"/>
  <c r="IW51" i="7"/>
  <c r="IK51" i="7"/>
  <c r="HY51" i="7"/>
  <c r="PH51" i="7"/>
  <c r="OV51" i="7"/>
  <c r="OJ51" i="7"/>
  <c r="NX51" i="7"/>
  <c r="NL51" i="7"/>
  <c r="MZ51" i="7"/>
  <c r="MN51" i="7"/>
  <c r="MB51" i="7"/>
  <c r="LP51" i="7"/>
  <c r="LD51" i="7"/>
  <c r="KR51" i="7"/>
  <c r="KF51" i="7"/>
  <c r="JT51" i="7"/>
  <c r="JH51" i="7"/>
  <c r="IV51" i="7"/>
  <c r="IJ51" i="7"/>
  <c r="HX51" i="7"/>
  <c r="KQ51" i="7"/>
  <c r="KE51" i="7"/>
  <c r="PG51" i="7"/>
  <c r="JS51" i="7"/>
  <c r="OU51" i="7"/>
  <c r="JG51" i="7"/>
  <c r="OI51" i="7"/>
  <c r="IU51" i="7"/>
  <c r="NW51" i="7"/>
  <c r="II51" i="7"/>
  <c r="NK51" i="7"/>
  <c r="HW51" i="7"/>
  <c r="MY51" i="7"/>
  <c r="MM51" i="7"/>
  <c r="MA51" i="7"/>
  <c r="LO51" i="7"/>
  <c r="LC51" i="7"/>
  <c r="N39" i="7"/>
  <c r="PE39" i="7"/>
  <c r="OS39" i="7"/>
  <c r="OG39" i="7"/>
  <c r="NU39" i="7"/>
  <c r="NI39" i="7"/>
  <c r="MW39" i="7"/>
  <c r="MK39" i="7"/>
  <c r="LY39" i="7"/>
  <c r="LM39" i="7"/>
  <c r="LA39" i="7"/>
  <c r="KO39" i="7"/>
  <c r="KC39" i="7"/>
  <c r="JQ39" i="7"/>
  <c r="JE39" i="7"/>
  <c r="IS39" i="7"/>
  <c r="IG39" i="7"/>
  <c r="HU39" i="7"/>
  <c r="PD39" i="7"/>
  <c r="OR39" i="7"/>
  <c r="OF39" i="7"/>
  <c r="NT39" i="7"/>
  <c r="NH39" i="7"/>
  <c r="MV39" i="7"/>
  <c r="MJ39" i="7"/>
  <c r="LX39" i="7"/>
  <c r="LL39" i="7"/>
  <c r="KZ39" i="7"/>
  <c r="KN39" i="7"/>
  <c r="KB39" i="7"/>
  <c r="JP39" i="7"/>
  <c r="JD39" i="7"/>
  <c r="IR39" i="7"/>
  <c r="IF39" i="7"/>
  <c r="HT39" i="7"/>
  <c r="PC39" i="7"/>
  <c r="OQ39" i="7"/>
  <c r="OE39" i="7"/>
  <c r="NS39" i="7"/>
  <c r="NG39" i="7"/>
  <c r="MU39" i="7"/>
  <c r="MI39" i="7"/>
  <c r="LW39" i="7"/>
  <c r="LK39" i="7"/>
  <c r="KY39" i="7"/>
  <c r="KM39" i="7"/>
  <c r="KA39" i="7"/>
  <c r="JO39" i="7"/>
  <c r="JC39" i="7"/>
  <c r="IQ39" i="7"/>
  <c r="IE39" i="7"/>
  <c r="HS39" i="7"/>
  <c r="PB39" i="7"/>
  <c r="OP39" i="7"/>
  <c r="OD39" i="7"/>
  <c r="NR39" i="7"/>
  <c r="NF39" i="7"/>
  <c r="MT39" i="7"/>
  <c r="MH39" i="7"/>
  <c r="LV39" i="7"/>
  <c r="LJ39" i="7"/>
  <c r="KX39" i="7"/>
  <c r="KL39" i="7"/>
  <c r="JZ39" i="7"/>
  <c r="JN39" i="7"/>
  <c r="JB39" i="7"/>
  <c r="IP39" i="7"/>
  <c r="ID39" i="7"/>
  <c r="HR39" i="7"/>
  <c r="PA39" i="7"/>
  <c r="OO39" i="7"/>
  <c r="OC39" i="7"/>
  <c r="NQ39" i="7"/>
  <c r="NE39" i="7"/>
  <c r="MS39" i="7"/>
  <c r="MG39" i="7"/>
  <c r="LU39" i="7"/>
  <c r="LI39" i="7"/>
  <c r="KW39" i="7"/>
  <c r="KK39" i="7"/>
  <c r="JY39" i="7"/>
  <c r="JM39" i="7"/>
  <c r="JA39" i="7"/>
  <c r="IO39" i="7"/>
  <c r="IC39" i="7"/>
  <c r="HQ39" i="7"/>
  <c r="OZ39" i="7"/>
  <c r="ON39" i="7"/>
  <c r="OB39" i="7"/>
  <c r="NP39" i="7"/>
  <c r="ND39" i="7"/>
  <c r="MR39" i="7"/>
  <c r="MF39" i="7"/>
  <c r="LT39" i="7"/>
  <c r="LH39" i="7"/>
  <c r="KV39" i="7"/>
  <c r="KJ39" i="7"/>
  <c r="JX39" i="7"/>
  <c r="JL39" i="7"/>
  <c r="IZ39" i="7"/>
  <c r="IN39" i="7"/>
  <c r="IB39" i="7"/>
  <c r="HP39" i="7"/>
  <c r="OY39" i="7"/>
  <c r="OM39" i="7"/>
  <c r="OA39" i="7"/>
  <c r="NO39" i="7"/>
  <c r="NC39" i="7"/>
  <c r="MQ39" i="7"/>
  <c r="ME39" i="7"/>
  <c r="LS39" i="7"/>
  <c r="LG39" i="7"/>
  <c r="KU39" i="7"/>
  <c r="KI39" i="7"/>
  <c r="JW39" i="7"/>
  <c r="JK39" i="7"/>
  <c r="IY39" i="7"/>
  <c r="IM39" i="7"/>
  <c r="IA39" i="7"/>
  <c r="OX39" i="7"/>
  <c r="OL39" i="7"/>
  <c r="NZ39" i="7"/>
  <c r="NN39" i="7"/>
  <c r="NB39" i="7"/>
  <c r="MP39" i="7"/>
  <c r="MD39" i="7"/>
  <c r="LR39" i="7"/>
  <c r="LF39" i="7"/>
  <c r="KT39" i="7"/>
  <c r="KH39" i="7"/>
  <c r="JV39" i="7"/>
  <c r="JJ39" i="7"/>
  <c r="IX39" i="7"/>
  <c r="IL39" i="7"/>
  <c r="HZ39" i="7"/>
  <c r="OW39" i="7"/>
  <c r="OK39" i="7"/>
  <c r="NY39" i="7"/>
  <c r="NM39" i="7"/>
  <c r="NA39" i="7"/>
  <c r="MO39" i="7"/>
  <c r="MC39" i="7"/>
  <c r="LQ39" i="7"/>
  <c r="LE39" i="7"/>
  <c r="KS39" i="7"/>
  <c r="KG39" i="7"/>
  <c r="JU39" i="7"/>
  <c r="JI39" i="7"/>
  <c r="IW39" i="7"/>
  <c r="IK39" i="7"/>
  <c r="HY39" i="7"/>
  <c r="PH39" i="7"/>
  <c r="OV39" i="7"/>
  <c r="OJ39" i="7"/>
  <c r="NX39" i="7"/>
  <c r="NL39" i="7"/>
  <c r="MZ39" i="7"/>
  <c r="MN39" i="7"/>
  <c r="MB39" i="7"/>
  <c r="LP39" i="7"/>
  <c r="LD39" i="7"/>
  <c r="KR39" i="7"/>
  <c r="KF39" i="7"/>
  <c r="JT39" i="7"/>
  <c r="JH39" i="7"/>
  <c r="IV39" i="7"/>
  <c r="IJ39" i="7"/>
  <c r="HX39" i="7"/>
  <c r="PG39" i="7"/>
  <c r="OU39" i="7"/>
  <c r="OI39" i="7"/>
  <c r="NW39" i="7"/>
  <c r="NK39" i="7"/>
  <c r="MY39" i="7"/>
  <c r="MM39" i="7"/>
  <c r="MA39" i="7"/>
  <c r="LO39" i="7"/>
  <c r="LC39" i="7"/>
  <c r="KQ39" i="7"/>
  <c r="KE39" i="7"/>
  <c r="JS39" i="7"/>
  <c r="JG39" i="7"/>
  <c r="IU39" i="7"/>
  <c r="II39" i="7"/>
  <c r="HW39" i="7"/>
  <c r="OT39" i="7"/>
  <c r="JF39" i="7"/>
  <c r="OH39" i="7"/>
  <c r="IT39" i="7"/>
  <c r="NV39" i="7"/>
  <c r="IH39" i="7"/>
  <c r="NJ39" i="7"/>
  <c r="HV39" i="7"/>
  <c r="MX39" i="7"/>
  <c r="ML39" i="7"/>
  <c r="LZ39" i="7"/>
  <c r="LN39" i="7"/>
  <c r="LB39" i="7"/>
  <c r="KP39" i="7"/>
  <c r="KD39" i="7"/>
  <c r="PF39" i="7"/>
  <c r="JR39" i="7"/>
  <c r="N27" i="7"/>
  <c r="PG27" i="7"/>
  <c r="OU27" i="7"/>
  <c r="OI27" i="7"/>
  <c r="NW27" i="7"/>
  <c r="NK27" i="7"/>
  <c r="MY27" i="7"/>
  <c r="MM27" i="7"/>
  <c r="MA27" i="7"/>
  <c r="LO27" i="7"/>
  <c r="LC27" i="7"/>
  <c r="KQ27" i="7"/>
  <c r="KE27" i="7"/>
  <c r="JS27" i="7"/>
  <c r="JG27" i="7"/>
  <c r="IU27" i="7"/>
  <c r="II27" i="7"/>
  <c r="HW27" i="7"/>
  <c r="PF27" i="7"/>
  <c r="OT27" i="7"/>
  <c r="OH27" i="7"/>
  <c r="NV27" i="7"/>
  <c r="NJ27" i="7"/>
  <c r="MX27" i="7"/>
  <c r="ML27" i="7"/>
  <c r="LZ27" i="7"/>
  <c r="LN27" i="7"/>
  <c r="LB27" i="7"/>
  <c r="KP27" i="7"/>
  <c r="KD27" i="7"/>
  <c r="JR27" i="7"/>
  <c r="JF27" i="7"/>
  <c r="IT27" i="7"/>
  <c r="IH27" i="7"/>
  <c r="HV27" i="7"/>
  <c r="PE27" i="7"/>
  <c r="OS27" i="7"/>
  <c r="OG27" i="7"/>
  <c r="NU27" i="7"/>
  <c r="NI27" i="7"/>
  <c r="MW27" i="7"/>
  <c r="MK27" i="7"/>
  <c r="LY27" i="7"/>
  <c r="LM27" i="7"/>
  <c r="LA27" i="7"/>
  <c r="KO27" i="7"/>
  <c r="KC27" i="7"/>
  <c r="JQ27" i="7"/>
  <c r="JE27" i="7"/>
  <c r="IS27" i="7"/>
  <c r="IG27" i="7"/>
  <c r="HU27" i="7"/>
  <c r="PD27" i="7"/>
  <c r="OR27" i="7"/>
  <c r="OF27" i="7"/>
  <c r="NT27" i="7"/>
  <c r="NH27" i="7"/>
  <c r="MV27" i="7"/>
  <c r="MJ27" i="7"/>
  <c r="LX27" i="7"/>
  <c r="LL27" i="7"/>
  <c r="KZ27" i="7"/>
  <c r="KN27" i="7"/>
  <c r="KB27" i="7"/>
  <c r="JP27" i="7"/>
  <c r="JD27" i="7"/>
  <c r="IR27" i="7"/>
  <c r="IF27" i="7"/>
  <c r="HT27" i="7"/>
  <c r="PC27" i="7"/>
  <c r="OQ27" i="7"/>
  <c r="OE27" i="7"/>
  <c r="NS27" i="7"/>
  <c r="NG27" i="7"/>
  <c r="MU27" i="7"/>
  <c r="MI27" i="7"/>
  <c r="LW27" i="7"/>
  <c r="LK27" i="7"/>
  <c r="KY27" i="7"/>
  <c r="KM27" i="7"/>
  <c r="KA27" i="7"/>
  <c r="JO27" i="7"/>
  <c r="JC27" i="7"/>
  <c r="IQ27" i="7"/>
  <c r="IE27" i="7"/>
  <c r="HS27" i="7"/>
  <c r="PB27" i="7"/>
  <c r="OP27" i="7"/>
  <c r="OD27" i="7"/>
  <c r="NR27" i="7"/>
  <c r="NF27" i="7"/>
  <c r="MT27" i="7"/>
  <c r="MH27" i="7"/>
  <c r="LV27" i="7"/>
  <c r="LJ27" i="7"/>
  <c r="KX27" i="7"/>
  <c r="KL27" i="7"/>
  <c r="JZ27" i="7"/>
  <c r="JN27" i="7"/>
  <c r="JB27" i="7"/>
  <c r="IP27" i="7"/>
  <c r="ID27" i="7"/>
  <c r="HR27" i="7"/>
  <c r="PA27" i="7"/>
  <c r="OO27" i="7"/>
  <c r="OC27" i="7"/>
  <c r="NQ27" i="7"/>
  <c r="NE27" i="7"/>
  <c r="MS27" i="7"/>
  <c r="MG27" i="7"/>
  <c r="LU27" i="7"/>
  <c r="LI27" i="7"/>
  <c r="KW27" i="7"/>
  <c r="KK27" i="7"/>
  <c r="JY27" i="7"/>
  <c r="JM27" i="7"/>
  <c r="JA27" i="7"/>
  <c r="IO27" i="7"/>
  <c r="IC27" i="7"/>
  <c r="HQ27" i="7"/>
  <c r="OZ27" i="7"/>
  <c r="ON27" i="7"/>
  <c r="OB27" i="7"/>
  <c r="NP27" i="7"/>
  <c r="ND27" i="7"/>
  <c r="MR27" i="7"/>
  <c r="MF27" i="7"/>
  <c r="LT27" i="7"/>
  <c r="LH27" i="7"/>
  <c r="KV27" i="7"/>
  <c r="KJ27" i="7"/>
  <c r="JX27" i="7"/>
  <c r="JL27" i="7"/>
  <c r="IZ27" i="7"/>
  <c r="IN27" i="7"/>
  <c r="IB27" i="7"/>
  <c r="HP27" i="7"/>
  <c r="OY27" i="7"/>
  <c r="OM27" i="7"/>
  <c r="OA27" i="7"/>
  <c r="NO27" i="7"/>
  <c r="NC27" i="7"/>
  <c r="MQ27" i="7"/>
  <c r="ME27" i="7"/>
  <c r="LS27" i="7"/>
  <c r="LG27" i="7"/>
  <c r="KU27" i="7"/>
  <c r="KI27" i="7"/>
  <c r="JW27" i="7"/>
  <c r="JK27" i="7"/>
  <c r="IY27" i="7"/>
  <c r="IM27" i="7"/>
  <c r="IA27" i="7"/>
  <c r="OX27" i="7"/>
  <c r="OL27" i="7"/>
  <c r="NZ27" i="7"/>
  <c r="NN27" i="7"/>
  <c r="NB27" i="7"/>
  <c r="MP27" i="7"/>
  <c r="MD27" i="7"/>
  <c r="LR27" i="7"/>
  <c r="LF27" i="7"/>
  <c r="KT27" i="7"/>
  <c r="KH27" i="7"/>
  <c r="JV27" i="7"/>
  <c r="JJ27" i="7"/>
  <c r="IX27" i="7"/>
  <c r="IL27" i="7"/>
  <c r="HZ27" i="7"/>
  <c r="OW27" i="7"/>
  <c r="OK27" i="7"/>
  <c r="NY27" i="7"/>
  <c r="NM27" i="7"/>
  <c r="NA27" i="7"/>
  <c r="MO27" i="7"/>
  <c r="MC27" i="7"/>
  <c r="LQ27" i="7"/>
  <c r="LE27" i="7"/>
  <c r="KS27" i="7"/>
  <c r="KG27" i="7"/>
  <c r="JU27" i="7"/>
  <c r="JI27" i="7"/>
  <c r="IW27" i="7"/>
  <c r="IK27" i="7"/>
  <c r="HY27" i="7"/>
  <c r="LD27" i="7"/>
  <c r="KR27" i="7"/>
  <c r="KF27" i="7"/>
  <c r="PH27" i="7"/>
  <c r="JT27" i="7"/>
  <c r="OV27" i="7"/>
  <c r="JH27" i="7"/>
  <c r="OJ27" i="7"/>
  <c r="IV27" i="7"/>
  <c r="NX27" i="7"/>
  <c r="IJ27" i="7"/>
  <c r="LP27" i="7"/>
  <c r="NL27" i="7"/>
  <c r="HX27" i="7"/>
  <c r="MZ27" i="7"/>
  <c r="MN27" i="7"/>
  <c r="MB27" i="7"/>
  <c r="N15" i="7"/>
  <c r="OZ15" i="7"/>
  <c r="ON15" i="7"/>
  <c r="OB15" i="7"/>
  <c r="NP15" i="7"/>
  <c r="ND15" i="7"/>
  <c r="MR15" i="7"/>
  <c r="MF15" i="7"/>
  <c r="LT15" i="7"/>
  <c r="LH15" i="7"/>
  <c r="KV15" i="7"/>
  <c r="KJ15" i="7"/>
  <c r="JX15" i="7"/>
  <c r="JL15" i="7"/>
  <c r="IZ15" i="7"/>
  <c r="IN15" i="7"/>
  <c r="IB15" i="7"/>
  <c r="HP15" i="7"/>
  <c r="LY15" i="7"/>
  <c r="HU15" i="7"/>
  <c r="OY15" i="7"/>
  <c r="OM15" i="7"/>
  <c r="OA15" i="7"/>
  <c r="NO15" i="7"/>
  <c r="NC15" i="7"/>
  <c r="MQ15" i="7"/>
  <c r="ME15" i="7"/>
  <c r="LS15" i="7"/>
  <c r="LG15" i="7"/>
  <c r="KU15" i="7"/>
  <c r="KI15" i="7"/>
  <c r="JW15" i="7"/>
  <c r="JK15" i="7"/>
  <c r="IY15" i="7"/>
  <c r="IM15" i="7"/>
  <c r="IA15" i="7"/>
  <c r="KC15" i="7"/>
  <c r="OO15" i="7"/>
  <c r="MG15" i="7"/>
  <c r="JM15" i="7"/>
  <c r="OX15" i="7"/>
  <c r="OL15" i="7"/>
  <c r="NZ15" i="7"/>
  <c r="NN15" i="7"/>
  <c r="NB15" i="7"/>
  <c r="MP15" i="7"/>
  <c r="MD15" i="7"/>
  <c r="LR15" i="7"/>
  <c r="LF15" i="7"/>
  <c r="KT15" i="7"/>
  <c r="KH15" i="7"/>
  <c r="JV15" i="7"/>
  <c r="JJ15" i="7"/>
  <c r="IX15" i="7"/>
  <c r="IL15" i="7"/>
  <c r="HZ15" i="7"/>
  <c r="OS15" i="7"/>
  <c r="OW15" i="7"/>
  <c r="OK15" i="7"/>
  <c r="NY15" i="7"/>
  <c r="NM15" i="7"/>
  <c r="NA15" i="7"/>
  <c r="MO15" i="7"/>
  <c r="MC15" i="7"/>
  <c r="LQ15" i="7"/>
  <c r="LE15" i="7"/>
  <c r="KS15" i="7"/>
  <c r="KG15" i="7"/>
  <c r="JU15" i="7"/>
  <c r="JI15" i="7"/>
  <c r="IW15" i="7"/>
  <c r="IK15" i="7"/>
  <c r="HY15" i="7"/>
  <c r="PE15" i="7"/>
  <c r="KO15" i="7"/>
  <c r="PA15" i="7"/>
  <c r="NE15" i="7"/>
  <c r="LI15" i="7"/>
  <c r="JY15" i="7"/>
  <c r="IC15" i="7"/>
  <c r="PH15" i="7"/>
  <c r="OV15" i="7"/>
  <c r="OJ15" i="7"/>
  <c r="NX15" i="7"/>
  <c r="NL15" i="7"/>
  <c r="MZ15" i="7"/>
  <c r="MN15" i="7"/>
  <c r="MB15" i="7"/>
  <c r="LP15" i="7"/>
  <c r="LD15" i="7"/>
  <c r="KR15" i="7"/>
  <c r="KF15" i="7"/>
  <c r="JT15" i="7"/>
  <c r="JH15" i="7"/>
  <c r="IV15" i="7"/>
  <c r="IJ15" i="7"/>
  <c r="HX15" i="7"/>
  <c r="JE15" i="7"/>
  <c r="PG15" i="7"/>
  <c r="OU15" i="7"/>
  <c r="OI15" i="7"/>
  <c r="NW15" i="7"/>
  <c r="NK15" i="7"/>
  <c r="MY15" i="7"/>
  <c r="MM15" i="7"/>
  <c r="MA15" i="7"/>
  <c r="LO15" i="7"/>
  <c r="LC15" i="7"/>
  <c r="KQ15" i="7"/>
  <c r="KE15" i="7"/>
  <c r="JS15" i="7"/>
  <c r="JG15" i="7"/>
  <c r="IU15" i="7"/>
  <c r="II15" i="7"/>
  <c r="HW15" i="7"/>
  <c r="IG15" i="7"/>
  <c r="PF15" i="7"/>
  <c r="OT15" i="7"/>
  <c r="OH15" i="7"/>
  <c r="NV15" i="7"/>
  <c r="NJ15" i="7"/>
  <c r="MX15" i="7"/>
  <c r="ML15" i="7"/>
  <c r="LZ15" i="7"/>
  <c r="LN15" i="7"/>
  <c r="LB15" i="7"/>
  <c r="KP15" i="7"/>
  <c r="KD15" i="7"/>
  <c r="JR15" i="7"/>
  <c r="JF15" i="7"/>
  <c r="IT15" i="7"/>
  <c r="IH15" i="7"/>
  <c r="HV15" i="7"/>
  <c r="JQ15" i="7"/>
  <c r="OG15" i="7"/>
  <c r="NU15" i="7"/>
  <c r="NI15" i="7"/>
  <c r="MW15" i="7"/>
  <c r="MK15" i="7"/>
  <c r="LM15" i="7"/>
  <c r="LA15" i="7"/>
  <c r="IS15" i="7"/>
  <c r="PD15" i="7"/>
  <c r="OR15" i="7"/>
  <c r="OF15" i="7"/>
  <c r="NT15" i="7"/>
  <c r="NH15" i="7"/>
  <c r="MV15" i="7"/>
  <c r="MJ15" i="7"/>
  <c r="LX15" i="7"/>
  <c r="LL15" i="7"/>
  <c r="KZ15" i="7"/>
  <c r="KN15" i="7"/>
  <c r="KB15" i="7"/>
  <c r="JP15" i="7"/>
  <c r="JD15" i="7"/>
  <c r="IR15" i="7"/>
  <c r="IF15" i="7"/>
  <c r="HT15" i="7"/>
  <c r="NQ15" i="7"/>
  <c r="LU15" i="7"/>
  <c r="IO15" i="7"/>
  <c r="PC15" i="7"/>
  <c r="OQ15" i="7"/>
  <c r="OE15" i="7"/>
  <c r="NS15" i="7"/>
  <c r="NG15" i="7"/>
  <c r="MU15" i="7"/>
  <c r="MI15" i="7"/>
  <c r="LW15" i="7"/>
  <c r="LK15" i="7"/>
  <c r="KY15" i="7"/>
  <c r="KM15" i="7"/>
  <c r="KA15" i="7"/>
  <c r="JO15" i="7"/>
  <c r="JC15" i="7"/>
  <c r="IQ15" i="7"/>
  <c r="IE15" i="7"/>
  <c r="HS15" i="7"/>
  <c r="OC15" i="7"/>
  <c r="MS15" i="7"/>
  <c r="KK15" i="7"/>
  <c r="JA15" i="7"/>
  <c r="HQ15" i="7"/>
  <c r="PB15" i="7"/>
  <c r="OP15" i="7"/>
  <c r="OD15" i="7"/>
  <c r="NR15" i="7"/>
  <c r="NF15" i="7"/>
  <c r="MT15" i="7"/>
  <c r="MH15" i="7"/>
  <c r="LV15" i="7"/>
  <c r="LJ15" i="7"/>
  <c r="KX15" i="7"/>
  <c r="KL15" i="7"/>
  <c r="JZ15" i="7"/>
  <c r="JN15" i="7"/>
  <c r="JB15" i="7"/>
  <c r="IP15" i="7"/>
  <c r="ID15" i="7"/>
  <c r="HR15" i="7"/>
  <c r="KW15" i="7"/>
  <c r="N94" i="7"/>
  <c r="OZ94" i="7"/>
  <c r="ON94" i="7"/>
  <c r="OB94" i="7"/>
  <c r="NP94" i="7"/>
  <c r="ND94" i="7"/>
  <c r="MR94" i="7"/>
  <c r="MF94" i="7"/>
  <c r="LT94" i="7"/>
  <c r="LH94" i="7"/>
  <c r="KV94" i="7"/>
  <c r="KJ94" i="7"/>
  <c r="JX94" i="7"/>
  <c r="JL94" i="7"/>
  <c r="IZ94" i="7"/>
  <c r="IN94" i="7"/>
  <c r="IB94" i="7"/>
  <c r="HP94" i="7"/>
  <c r="OY94" i="7"/>
  <c r="OM94" i="7"/>
  <c r="OA94" i="7"/>
  <c r="NO94" i="7"/>
  <c r="NC94" i="7"/>
  <c r="MQ94" i="7"/>
  <c r="ME94" i="7"/>
  <c r="LS94" i="7"/>
  <c r="LG94" i="7"/>
  <c r="KU94" i="7"/>
  <c r="KI94" i="7"/>
  <c r="JW94" i="7"/>
  <c r="JK94" i="7"/>
  <c r="IY94" i="7"/>
  <c r="IM94" i="7"/>
  <c r="IA94" i="7"/>
  <c r="OX94" i="7"/>
  <c r="OL94" i="7"/>
  <c r="NZ94" i="7"/>
  <c r="NN94" i="7"/>
  <c r="NB94" i="7"/>
  <c r="MP94" i="7"/>
  <c r="MD94" i="7"/>
  <c r="LR94" i="7"/>
  <c r="LF94" i="7"/>
  <c r="KT94" i="7"/>
  <c r="KH94" i="7"/>
  <c r="JV94" i="7"/>
  <c r="JJ94" i="7"/>
  <c r="IX94" i="7"/>
  <c r="IL94" i="7"/>
  <c r="HZ94" i="7"/>
  <c r="OW94" i="7"/>
  <c r="OK94" i="7"/>
  <c r="NY94" i="7"/>
  <c r="NM94" i="7"/>
  <c r="NA94" i="7"/>
  <c r="MO94" i="7"/>
  <c r="MC94" i="7"/>
  <c r="LQ94" i="7"/>
  <c r="LE94" i="7"/>
  <c r="KS94" i="7"/>
  <c r="KG94" i="7"/>
  <c r="JU94" i="7"/>
  <c r="JI94" i="7"/>
  <c r="IW94" i="7"/>
  <c r="IK94" i="7"/>
  <c r="HY94" i="7"/>
  <c r="PH94" i="7"/>
  <c r="OV94" i="7"/>
  <c r="OJ94" i="7"/>
  <c r="NX94" i="7"/>
  <c r="NL94" i="7"/>
  <c r="MZ94" i="7"/>
  <c r="MN94" i="7"/>
  <c r="MB94" i="7"/>
  <c r="LP94" i="7"/>
  <c r="LD94" i="7"/>
  <c r="KR94" i="7"/>
  <c r="KF94" i="7"/>
  <c r="JT94" i="7"/>
  <c r="JH94" i="7"/>
  <c r="IV94" i="7"/>
  <c r="IJ94" i="7"/>
  <c r="HX94" i="7"/>
  <c r="PG94" i="7"/>
  <c r="OU94" i="7"/>
  <c r="OI94" i="7"/>
  <c r="NW94" i="7"/>
  <c r="NK94" i="7"/>
  <c r="MY94" i="7"/>
  <c r="MM94" i="7"/>
  <c r="MA94" i="7"/>
  <c r="LO94" i="7"/>
  <c r="LC94" i="7"/>
  <c r="KQ94" i="7"/>
  <c r="KE94" i="7"/>
  <c r="JS94" i="7"/>
  <c r="JG94" i="7"/>
  <c r="IU94" i="7"/>
  <c r="II94" i="7"/>
  <c r="HW94" i="7"/>
  <c r="PF94" i="7"/>
  <c r="OT94" i="7"/>
  <c r="OH94" i="7"/>
  <c r="NV94" i="7"/>
  <c r="NJ94" i="7"/>
  <c r="MX94" i="7"/>
  <c r="ML94" i="7"/>
  <c r="LZ94" i="7"/>
  <c r="LN94" i="7"/>
  <c r="LB94" i="7"/>
  <c r="KP94" i="7"/>
  <c r="KD94" i="7"/>
  <c r="JR94" i="7"/>
  <c r="JF94" i="7"/>
  <c r="IT94" i="7"/>
  <c r="IH94" i="7"/>
  <c r="HV94" i="7"/>
  <c r="PE94" i="7"/>
  <c r="OS94" i="7"/>
  <c r="OG94" i="7"/>
  <c r="NU94" i="7"/>
  <c r="NI94" i="7"/>
  <c r="MW94" i="7"/>
  <c r="MK94" i="7"/>
  <c r="LY94" i="7"/>
  <c r="LM94" i="7"/>
  <c r="LA94" i="7"/>
  <c r="KO94" i="7"/>
  <c r="KC94" i="7"/>
  <c r="JQ94" i="7"/>
  <c r="JE94" i="7"/>
  <c r="IS94" i="7"/>
  <c r="IG94" i="7"/>
  <c r="HU94" i="7"/>
  <c r="PD94" i="7"/>
  <c r="OR94" i="7"/>
  <c r="OF94" i="7"/>
  <c r="NT94" i="7"/>
  <c r="NH94" i="7"/>
  <c r="MV94" i="7"/>
  <c r="MJ94" i="7"/>
  <c r="LX94" i="7"/>
  <c r="LL94" i="7"/>
  <c r="KZ94" i="7"/>
  <c r="KN94" i="7"/>
  <c r="KB94" i="7"/>
  <c r="JP94" i="7"/>
  <c r="JD94" i="7"/>
  <c r="IR94" i="7"/>
  <c r="IF94" i="7"/>
  <c r="HT94" i="7"/>
  <c r="PC94" i="7"/>
  <c r="OQ94" i="7"/>
  <c r="OE94" i="7"/>
  <c r="NS94" i="7"/>
  <c r="NG94" i="7"/>
  <c r="MU94" i="7"/>
  <c r="MI94" i="7"/>
  <c r="LW94" i="7"/>
  <c r="LK94" i="7"/>
  <c r="KY94" i="7"/>
  <c r="KM94" i="7"/>
  <c r="KA94" i="7"/>
  <c r="JO94" i="7"/>
  <c r="JC94" i="7"/>
  <c r="IQ94" i="7"/>
  <c r="IE94" i="7"/>
  <c r="HS94" i="7"/>
  <c r="PB94" i="7"/>
  <c r="OP94" i="7"/>
  <c r="OD94" i="7"/>
  <c r="NR94" i="7"/>
  <c r="NF94" i="7"/>
  <c r="MT94" i="7"/>
  <c r="MH94" i="7"/>
  <c r="LV94" i="7"/>
  <c r="LJ94" i="7"/>
  <c r="KX94" i="7"/>
  <c r="KL94" i="7"/>
  <c r="JZ94" i="7"/>
  <c r="JN94" i="7"/>
  <c r="JB94" i="7"/>
  <c r="IP94" i="7"/>
  <c r="ID94" i="7"/>
  <c r="HR94" i="7"/>
  <c r="LI94" i="7"/>
  <c r="KW94" i="7"/>
  <c r="KK94" i="7"/>
  <c r="JY94" i="7"/>
  <c r="PA94" i="7"/>
  <c r="JM94" i="7"/>
  <c r="OO94" i="7"/>
  <c r="JA94" i="7"/>
  <c r="OC94" i="7"/>
  <c r="IO94" i="7"/>
  <c r="NQ94" i="7"/>
  <c r="IC94" i="7"/>
  <c r="NE94" i="7"/>
  <c r="HQ94" i="7"/>
  <c r="MS94" i="7"/>
  <c r="MG94" i="7"/>
  <c r="LU94" i="7"/>
  <c r="N22" i="7"/>
  <c r="PF22" i="7"/>
  <c r="OT22" i="7"/>
  <c r="OH22" i="7"/>
  <c r="NV22" i="7"/>
  <c r="NJ22" i="7"/>
  <c r="MX22" i="7"/>
  <c r="ML22" i="7"/>
  <c r="LZ22" i="7"/>
  <c r="LN22" i="7"/>
  <c r="LB22" i="7"/>
  <c r="KP22" i="7"/>
  <c r="KD22" i="7"/>
  <c r="JR22" i="7"/>
  <c r="JF22" i="7"/>
  <c r="IT22" i="7"/>
  <c r="IH22" i="7"/>
  <c r="HV22" i="7"/>
  <c r="PE22" i="7"/>
  <c r="OS22" i="7"/>
  <c r="OG22" i="7"/>
  <c r="NU22" i="7"/>
  <c r="NI22" i="7"/>
  <c r="MW22" i="7"/>
  <c r="MK22" i="7"/>
  <c r="LY22" i="7"/>
  <c r="LM22" i="7"/>
  <c r="LA22" i="7"/>
  <c r="KO22" i="7"/>
  <c r="KC22" i="7"/>
  <c r="JQ22" i="7"/>
  <c r="JE22" i="7"/>
  <c r="IS22" i="7"/>
  <c r="IG22" i="7"/>
  <c r="HU22" i="7"/>
  <c r="PD22" i="7"/>
  <c r="OR22" i="7"/>
  <c r="OF22" i="7"/>
  <c r="NT22" i="7"/>
  <c r="NH22" i="7"/>
  <c r="MV22" i="7"/>
  <c r="MJ22" i="7"/>
  <c r="LX22" i="7"/>
  <c r="LL22" i="7"/>
  <c r="KZ22" i="7"/>
  <c r="KN22" i="7"/>
  <c r="KB22" i="7"/>
  <c r="JP22" i="7"/>
  <c r="JD22" i="7"/>
  <c r="IR22" i="7"/>
  <c r="IF22" i="7"/>
  <c r="HT22" i="7"/>
  <c r="PC22" i="7"/>
  <c r="OQ22" i="7"/>
  <c r="OE22" i="7"/>
  <c r="NS22" i="7"/>
  <c r="NG22" i="7"/>
  <c r="MU22" i="7"/>
  <c r="MI22" i="7"/>
  <c r="LW22" i="7"/>
  <c r="LK22" i="7"/>
  <c r="KY22" i="7"/>
  <c r="KM22" i="7"/>
  <c r="KA22" i="7"/>
  <c r="JO22" i="7"/>
  <c r="JC22" i="7"/>
  <c r="IQ22" i="7"/>
  <c r="IE22" i="7"/>
  <c r="HS22" i="7"/>
  <c r="PB22" i="7"/>
  <c r="OP22" i="7"/>
  <c r="OD22" i="7"/>
  <c r="NR22" i="7"/>
  <c r="NF22" i="7"/>
  <c r="MT22" i="7"/>
  <c r="MH22" i="7"/>
  <c r="LV22" i="7"/>
  <c r="LJ22" i="7"/>
  <c r="KX22" i="7"/>
  <c r="KL22" i="7"/>
  <c r="JZ22" i="7"/>
  <c r="JN22" i="7"/>
  <c r="JB22" i="7"/>
  <c r="IP22" i="7"/>
  <c r="ID22" i="7"/>
  <c r="HR22" i="7"/>
  <c r="PA22" i="7"/>
  <c r="OO22" i="7"/>
  <c r="OC22" i="7"/>
  <c r="NQ22" i="7"/>
  <c r="NE22" i="7"/>
  <c r="MS22" i="7"/>
  <c r="MG22" i="7"/>
  <c r="LU22" i="7"/>
  <c r="LI22" i="7"/>
  <c r="KW22" i="7"/>
  <c r="KK22" i="7"/>
  <c r="JY22" i="7"/>
  <c r="JM22" i="7"/>
  <c r="JA22" i="7"/>
  <c r="IO22" i="7"/>
  <c r="IC22" i="7"/>
  <c r="HQ22" i="7"/>
  <c r="OZ22" i="7"/>
  <c r="ON22" i="7"/>
  <c r="OB22" i="7"/>
  <c r="NP22" i="7"/>
  <c r="ND22" i="7"/>
  <c r="MR22" i="7"/>
  <c r="MF22" i="7"/>
  <c r="LT22" i="7"/>
  <c r="LH22" i="7"/>
  <c r="KV22" i="7"/>
  <c r="KJ22" i="7"/>
  <c r="JX22" i="7"/>
  <c r="JL22" i="7"/>
  <c r="IZ22" i="7"/>
  <c r="IN22" i="7"/>
  <c r="IB22" i="7"/>
  <c r="HP22" i="7"/>
  <c r="OY22" i="7"/>
  <c r="OM22" i="7"/>
  <c r="OA22" i="7"/>
  <c r="NO22" i="7"/>
  <c r="NC22" i="7"/>
  <c r="MQ22" i="7"/>
  <c r="ME22" i="7"/>
  <c r="LS22" i="7"/>
  <c r="LG22" i="7"/>
  <c r="KU22" i="7"/>
  <c r="KI22" i="7"/>
  <c r="JW22" i="7"/>
  <c r="JK22" i="7"/>
  <c r="IY22" i="7"/>
  <c r="IM22" i="7"/>
  <c r="IA22" i="7"/>
  <c r="OX22" i="7"/>
  <c r="OL22" i="7"/>
  <c r="NZ22" i="7"/>
  <c r="NN22" i="7"/>
  <c r="NB22" i="7"/>
  <c r="MP22" i="7"/>
  <c r="MD22" i="7"/>
  <c r="LR22" i="7"/>
  <c r="LF22" i="7"/>
  <c r="KT22" i="7"/>
  <c r="KH22" i="7"/>
  <c r="JV22" i="7"/>
  <c r="JJ22" i="7"/>
  <c r="IX22" i="7"/>
  <c r="IL22" i="7"/>
  <c r="HZ22" i="7"/>
  <c r="OW22" i="7"/>
  <c r="OK22" i="7"/>
  <c r="NY22" i="7"/>
  <c r="NM22" i="7"/>
  <c r="NA22" i="7"/>
  <c r="MO22" i="7"/>
  <c r="MC22" i="7"/>
  <c r="LQ22" i="7"/>
  <c r="LE22" i="7"/>
  <c r="KS22" i="7"/>
  <c r="KG22" i="7"/>
  <c r="JU22" i="7"/>
  <c r="JI22" i="7"/>
  <c r="IW22" i="7"/>
  <c r="IK22" i="7"/>
  <c r="HY22" i="7"/>
  <c r="PH22" i="7"/>
  <c r="OV22" i="7"/>
  <c r="OJ22" i="7"/>
  <c r="NX22" i="7"/>
  <c r="NL22" i="7"/>
  <c r="MZ22" i="7"/>
  <c r="MN22" i="7"/>
  <c r="MB22" i="7"/>
  <c r="LP22" i="7"/>
  <c r="LD22" i="7"/>
  <c r="KR22" i="7"/>
  <c r="KF22" i="7"/>
  <c r="JT22" i="7"/>
  <c r="JH22" i="7"/>
  <c r="IV22" i="7"/>
  <c r="IJ22" i="7"/>
  <c r="HX22" i="7"/>
  <c r="MM22" i="7"/>
  <c r="MA22" i="7"/>
  <c r="LO22" i="7"/>
  <c r="LC22" i="7"/>
  <c r="KQ22" i="7"/>
  <c r="KE22" i="7"/>
  <c r="PG22" i="7"/>
  <c r="JS22" i="7"/>
  <c r="OU22" i="7"/>
  <c r="JG22" i="7"/>
  <c r="OI22" i="7"/>
  <c r="IU22" i="7"/>
  <c r="NW22" i="7"/>
  <c r="II22" i="7"/>
  <c r="MY22" i="7"/>
  <c r="NK22" i="7"/>
  <c r="HW22" i="7"/>
  <c r="N45" i="7"/>
  <c r="PC45" i="7"/>
  <c r="OQ45" i="7"/>
  <c r="OE45" i="7"/>
  <c r="NS45" i="7"/>
  <c r="NG45" i="7"/>
  <c r="MU45" i="7"/>
  <c r="MI45" i="7"/>
  <c r="LW45" i="7"/>
  <c r="LK45" i="7"/>
  <c r="KY45" i="7"/>
  <c r="KM45" i="7"/>
  <c r="KA45" i="7"/>
  <c r="JO45" i="7"/>
  <c r="JC45" i="7"/>
  <c r="IQ45" i="7"/>
  <c r="IE45" i="7"/>
  <c r="HS45" i="7"/>
  <c r="PB45" i="7"/>
  <c r="OP45" i="7"/>
  <c r="OD45" i="7"/>
  <c r="NR45" i="7"/>
  <c r="NF45" i="7"/>
  <c r="MT45" i="7"/>
  <c r="MH45" i="7"/>
  <c r="LV45" i="7"/>
  <c r="LJ45" i="7"/>
  <c r="KX45" i="7"/>
  <c r="KL45" i="7"/>
  <c r="JZ45" i="7"/>
  <c r="JN45" i="7"/>
  <c r="JB45" i="7"/>
  <c r="IP45" i="7"/>
  <c r="ID45" i="7"/>
  <c r="HR45" i="7"/>
  <c r="PA45" i="7"/>
  <c r="OO45" i="7"/>
  <c r="OC45" i="7"/>
  <c r="NQ45" i="7"/>
  <c r="NE45" i="7"/>
  <c r="MS45" i="7"/>
  <c r="MG45" i="7"/>
  <c r="LU45" i="7"/>
  <c r="LI45" i="7"/>
  <c r="KW45" i="7"/>
  <c r="KK45" i="7"/>
  <c r="JY45" i="7"/>
  <c r="JM45" i="7"/>
  <c r="JA45" i="7"/>
  <c r="IO45" i="7"/>
  <c r="IC45" i="7"/>
  <c r="HQ45" i="7"/>
  <c r="OZ45" i="7"/>
  <c r="ON45" i="7"/>
  <c r="OB45" i="7"/>
  <c r="NP45" i="7"/>
  <c r="ND45" i="7"/>
  <c r="MR45" i="7"/>
  <c r="MF45" i="7"/>
  <c r="LT45" i="7"/>
  <c r="LH45" i="7"/>
  <c r="KV45" i="7"/>
  <c r="KJ45" i="7"/>
  <c r="JX45" i="7"/>
  <c r="JL45" i="7"/>
  <c r="IZ45" i="7"/>
  <c r="IN45" i="7"/>
  <c r="IB45" i="7"/>
  <c r="HP45" i="7"/>
  <c r="OY45" i="7"/>
  <c r="OM45" i="7"/>
  <c r="OA45" i="7"/>
  <c r="NO45" i="7"/>
  <c r="NC45" i="7"/>
  <c r="MQ45" i="7"/>
  <c r="ME45" i="7"/>
  <c r="LS45" i="7"/>
  <c r="LG45" i="7"/>
  <c r="KU45" i="7"/>
  <c r="KI45" i="7"/>
  <c r="JW45" i="7"/>
  <c r="JK45" i="7"/>
  <c r="IY45" i="7"/>
  <c r="IM45" i="7"/>
  <c r="IA45" i="7"/>
  <c r="OX45" i="7"/>
  <c r="OL45" i="7"/>
  <c r="NZ45" i="7"/>
  <c r="NN45" i="7"/>
  <c r="NB45" i="7"/>
  <c r="MP45" i="7"/>
  <c r="MD45" i="7"/>
  <c r="LR45" i="7"/>
  <c r="LF45" i="7"/>
  <c r="KT45" i="7"/>
  <c r="KH45" i="7"/>
  <c r="JV45" i="7"/>
  <c r="JJ45" i="7"/>
  <c r="IX45" i="7"/>
  <c r="IL45" i="7"/>
  <c r="HZ45" i="7"/>
  <c r="OW45" i="7"/>
  <c r="OK45" i="7"/>
  <c r="NY45" i="7"/>
  <c r="NM45" i="7"/>
  <c r="NA45" i="7"/>
  <c r="MO45" i="7"/>
  <c r="MC45" i="7"/>
  <c r="LQ45" i="7"/>
  <c r="LE45" i="7"/>
  <c r="KS45" i="7"/>
  <c r="KG45" i="7"/>
  <c r="JU45" i="7"/>
  <c r="JI45" i="7"/>
  <c r="IW45" i="7"/>
  <c r="IK45" i="7"/>
  <c r="HY45" i="7"/>
  <c r="PH45" i="7"/>
  <c r="OV45" i="7"/>
  <c r="OJ45" i="7"/>
  <c r="NX45" i="7"/>
  <c r="NL45" i="7"/>
  <c r="MZ45" i="7"/>
  <c r="MN45" i="7"/>
  <c r="MB45" i="7"/>
  <c r="LP45" i="7"/>
  <c r="LD45" i="7"/>
  <c r="KR45" i="7"/>
  <c r="KF45" i="7"/>
  <c r="JT45" i="7"/>
  <c r="JH45" i="7"/>
  <c r="IV45" i="7"/>
  <c r="IJ45" i="7"/>
  <c r="HX45" i="7"/>
  <c r="PG45" i="7"/>
  <c r="OU45" i="7"/>
  <c r="OI45" i="7"/>
  <c r="NW45" i="7"/>
  <c r="NK45" i="7"/>
  <c r="MY45" i="7"/>
  <c r="MM45" i="7"/>
  <c r="MA45" i="7"/>
  <c r="LO45" i="7"/>
  <c r="LC45" i="7"/>
  <c r="KQ45" i="7"/>
  <c r="KE45" i="7"/>
  <c r="JS45" i="7"/>
  <c r="JG45" i="7"/>
  <c r="IU45" i="7"/>
  <c r="II45" i="7"/>
  <c r="HW45" i="7"/>
  <c r="PF45" i="7"/>
  <c r="OT45" i="7"/>
  <c r="OH45" i="7"/>
  <c r="NV45" i="7"/>
  <c r="NJ45" i="7"/>
  <c r="MX45" i="7"/>
  <c r="ML45" i="7"/>
  <c r="LZ45" i="7"/>
  <c r="LN45" i="7"/>
  <c r="LB45" i="7"/>
  <c r="KP45" i="7"/>
  <c r="KD45" i="7"/>
  <c r="JR45" i="7"/>
  <c r="JF45" i="7"/>
  <c r="IT45" i="7"/>
  <c r="IH45" i="7"/>
  <c r="HV45" i="7"/>
  <c r="PE45" i="7"/>
  <c r="OS45" i="7"/>
  <c r="OG45" i="7"/>
  <c r="NU45" i="7"/>
  <c r="NI45" i="7"/>
  <c r="MW45" i="7"/>
  <c r="MK45" i="7"/>
  <c r="LY45" i="7"/>
  <c r="LM45" i="7"/>
  <c r="LA45" i="7"/>
  <c r="KO45" i="7"/>
  <c r="KC45" i="7"/>
  <c r="JQ45" i="7"/>
  <c r="JE45" i="7"/>
  <c r="IS45" i="7"/>
  <c r="IG45" i="7"/>
  <c r="HU45" i="7"/>
  <c r="OF45" i="7"/>
  <c r="IR45" i="7"/>
  <c r="NT45" i="7"/>
  <c r="IF45" i="7"/>
  <c r="NH45" i="7"/>
  <c r="HT45" i="7"/>
  <c r="MV45" i="7"/>
  <c r="MJ45" i="7"/>
  <c r="LX45" i="7"/>
  <c r="LL45" i="7"/>
  <c r="KZ45" i="7"/>
  <c r="KN45" i="7"/>
  <c r="KB45" i="7"/>
  <c r="PD45" i="7"/>
  <c r="JP45" i="7"/>
  <c r="OR45" i="7"/>
  <c r="JD45" i="7"/>
  <c r="N68" i="7"/>
  <c r="PH68" i="7"/>
  <c r="OV68" i="7"/>
  <c r="OJ68" i="7"/>
  <c r="NX68" i="7"/>
  <c r="NL68" i="7"/>
  <c r="MZ68" i="7"/>
  <c r="MN68" i="7"/>
  <c r="MB68" i="7"/>
  <c r="LP68" i="7"/>
  <c r="LD68" i="7"/>
  <c r="KR68" i="7"/>
  <c r="KF68" i="7"/>
  <c r="JT68" i="7"/>
  <c r="JH68" i="7"/>
  <c r="IV68" i="7"/>
  <c r="IJ68" i="7"/>
  <c r="HX68" i="7"/>
  <c r="PG68" i="7"/>
  <c r="OU68" i="7"/>
  <c r="OI68" i="7"/>
  <c r="NW68" i="7"/>
  <c r="NK68" i="7"/>
  <c r="MY68" i="7"/>
  <c r="MM68" i="7"/>
  <c r="MA68" i="7"/>
  <c r="LO68" i="7"/>
  <c r="LC68" i="7"/>
  <c r="KQ68" i="7"/>
  <c r="KE68" i="7"/>
  <c r="JS68" i="7"/>
  <c r="JG68" i="7"/>
  <c r="IU68" i="7"/>
  <c r="II68" i="7"/>
  <c r="HW68" i="7"/>
  <c r="PF68" i="7"/>
  <c r="OT68" i="7"/>
  <c r="OH68" i="7"/>
  <c r="NV68" i="7"/>
  <c r="NJ68" i="7"/>
  <c r="MX68" i="7"/>
  <c r="ML68" i="7"/>
  <c r="LZ68" i="7"/>
  <c r="LN68" i="7"/>
  <c r="LB68" i="7"/>
  <c r="KP68" i="7"/>
  <c r="KD68" i="7"/>
  <c r="JR68" i="7"/>
  <c r="JF68" i="7"/>
  <c r="IT68" i="7"/>
  <c r="IH68" i="7"/>
  <c r="HV68" i="7"/>
  <c r="PE68" i="7"/>
  <c r="OS68" i="7"/>
  <c r="OG68" i="7"/>
  <c r="NU68" i="7"/>
  <c r="NI68" i="7"/>
  <c r="MW68" i="7"/>
  <c r="MK68" i="7"/>
  <c r="LY68" i="7"/>
  <c r="LM68" i="7"/>
  <c r="LA68" i="7"/>
  <c r="KO68" i="7"/>
  <c r="KC68" i="7"/>
  <c r="JQ68" i="7"/>
  <c r="JE68" i="7"/>
  <c r="IS68" i="7"/>
  <c r="IG68" i="7"/>
  <c r="HU68" i="7"/>
  <c r="PD68" i="7"/>
  <c r="OR68" i="7"/>
  <c r="OF68" i="7"/>
  <c r="NT68" i="7"/>
  <c r="NH68" i="7"/>
  <c r="MV68" i="7"/>
  <c r="MJ68" i="7"/>
  <c r="LX68" i="7"/>
  <c r="LL68" i="7"/>
  <c r="KZ68" i="7"/>
  <c r="KN68" i="7"/>
  <c r="KB68" i="7"/>
  <c r="JP68" i="7"/>
  <c r="JD68" i="7"/>
  <c r="IR68" i="7"/>
  <c r="IF68" i="7"/>
  <c r="HT68" i="7"/>
  <c r="PC68" i="7"/>
  <c r="OQ68" i="7"/>
  <c r="OE68" i="7"/>
  <c r="NS68" i="7"/>
  <c r="NG68" i="7"/>
  <c r="MU68" i="7"/>
  <c r="MI68" i="7"/>
  <c r="LW68" i="7"/>
  <c r="LK68" i="7"/>
  <c r="KY68" i="7"/>
  <c r="KM68" i="7"/>
  <c r="KA68" i="7"/>
  <c r="JO68" i="7"/>
  <c r="JC68" i="7"/>
  <c r="IQ68" i="7"/>
  <c r="IE68" i="7"/>
  <c r="HS68" i="7"/>
  <c r="PB68" i="7"/>
  <c r="OP68" i="7"/>
  <c r="OD68" i="7"/>
  <c r="NR68" i="7"/>
  <c r="NF68" i="7"/>
  <c r="MT68" i="7"/>
  <c r="MH68" i="7"/>
  <c r="LV68" i="7"/>
  <c r="LJ68" i="7"/>
  <c r="KX68" i="7"/>
  <c r="KL68" i="7"/>
  <c r="JZ68" i="7"/>
  <c r="JN68" i="7"/>
  <c r="JB68" i="7"/>
  <c r="IP68" i="7"/>
  <c r="ID68" i="7"/>
  <c r="HR68" i="7"/>
  <c r="PA68" i="7"/>
  <c r="OO68" i="7"/>
  <c r="OC68" i="7"/>
  <c r="NQ68" i="7"/>
  <c r="NE68" i="7"/>
  <c r="MS68" i="7"/>
  <c r="MG68" i="7"/>
  <c r="LU68" i="7"/>
  <c r="LI68" i="7"/>
  <c r="KW68" i="7"/>
  <c r="KK68" i="7"/>
  <c r="JY68" i="7"/>
  <c r="JM68" i="7"/>
  <c r="JA68" i="7"/>
  <c r="IO68" i="7"/>
  <c r="IC68" i="7"/>
  <c r="HQ68" i="7"/>
  <c r="OZ68" i="7"/>
  <c r="ON68" i="7"/>
  <c r="OB68" i="7"/>
  <c r="NP68" i="7"/>
  <c r="ND68" i="7"/>
  <c r="MR68" i="7"/>
  <c r="MF68" i="7"/>
  <c r="LT68" i="7"/>
  <c r="LH68" i="7"/>
  <c r="KV68" i="7"/>
  <c r="KJ68" i="7"/>
  <c r="JX68" i="7"/>
  <c r="JL68" i="7"/>
  <c r="IZ68" i="7"/>
  <c r="IN68" i="7"/>
  <c r="IB68" i="7"/>
  <c r="HP68" i="7"/>
  <c r="OY68" i="7"/>
  <c r="OM68" i="7"/>
  <c r="OA68" i="7"/>
  <c r="NO68" i="7"/>
  <c r="NC68" i="7"/>
  <c r="MQ68" i="7"/>
  <c r="ME68" i="7"/>
  <c r="LS68" i="7"/>
  <c r="LG68" i="7"/>
  <c r="KU68" i="7"/>
  <c r="KI68" i="7"/>
  <c r="JW68" i="7"/>
  <c r="JK68" i="7"/>
  <c r="IY68" i="7"/>
  <c r="IM68" i="7"/>
  <c r="IA68" i="7"/>
  <c r="OX68" i="7"/>
  <c r="OL68" i="7"/>
  <c r="NZ68" i="7"/>
  <c r="NN68" i="7"/>
  <c r="NB68" i="7"/>
  <c r="MP68" i="7"/>
  <c r="MD68" i="7"/>
  <c r="LR68" i="7"/>
  <c r="LF68" i="7"/>
  <c r="KT68" i="7"/>
  <c r="KH68" i="7"/>
  <c r="JV68" i="7"/>
  <c r="JJ68" i="7"/>
  <c r="IX68" i="7"/>
  <c r="IL68" i="7"/>
  <c r="HZ68" i="7"/>
  <c r="KS68" i="7"/>
  <c r="KG68" i="7"/>
  <c r="JU68" i="7"/>
  <c r="OW68" i="7"/>
  <c r="JI68" i="7"/>
  <c r="OK68" i="7"/>
  <c r="IW68" i="7"/>
  <c r="NY68" i="7"/>
  <c r="IK68" i="7"/>
  <c r="NM68" i="7"/>
  <c r="HY68" i="7"/>
  <c r="NA68" i="7"/>
  <c r="MO68" i="7"/>
  <c r="MC68" i="7"/>
  <c r="LQ68" i="7"/>
  <c r="LE68" i="7"/>
  <c r="N32" i="7"/>
  <c r="OX32" i="7"/>
  <c r="OL32" i="7"/>
  <c r="NZ32" i="7"/>
  <c r="NN32" i="7"/>
  <c r="NB32" i="7"/>
  <c r="MP32" i="7"/>
  <c r="MD32" i="7"/>
  <c r="LR32" i="7"/>
  <c r="LF32" i="7"/>
  <c r="KT32" i="7"/>
  <c r="KH32" i="7"/>
  <c r="JV32" i="7"/>
  <c r="JJ32" i="7"/>
  <c r="IX32" i="7"/>
  <c r="IL32" i="7"/>
  <c r="HZ32" i="7"/>
  <c r="OW32" i="7"/>
  <c r="OK32" i="7"/>
  <c r="NY32" i="7"/>
  <c r="NM32" i="7"/>
  <c r="NA32" i="7"/>
  <c r="MO32" i="7"/>
  <c r="MC32" i="7"/>
  <c r="LQ32" i="7"/>
  <c r="LE32" i="7"/>
  <c r="KS32" i="7"/>
  <c r="KG32" i="7"/>
  <c r="JU32" i="7"/>
  <c r="JI32" i="7"/>
  <c r="IW32" i="7"/>
  <c r="IK32" i="7"/>
  <c r="HY32" i="7"/>
  <c r="PH32" i="7"/>
  <c r="OV32" i="7"/>
  <c r="OJ32" i="7"/>
  <c r="NX32" i="7"/>
  <c r="NL32" i="7"/>
  <c r="MZ32" i="7"/>
  <c r="MN32" i="7"/>
  <c r="MB32" i="7"/>
  <c r="LP32" i="7"/>
  <c r="LD32" i="7"/>
  <c r="KR32" i="7"/>
  <c r="KF32" i="7"/>
  <c r="JT32" i="7"/>
  <c r="JH32" i="7"/>
  <c r="IV32" i="7"/>
  <c r="IJ32" i="7"/>
  <c r="HX32" i="7"/>
  <c r="PG32" i="7"/>
  <c r="OU32" i="7"/>
  <c r="OI32" i="7"/>
  <c r="NW32" i="7"/>
  <c r="NK32" i="7"/>
  <c r="MY32" i="7"/>
  <c r="MM32" i="7"/>
  <c r="MA32" i="7"/>
  <c r="LO32" i="7"/>
  <c r="LC32" i="7"/>
  <c r="KQ32" i="7"/>
  <c r="KE32" i="7"/>
  <c r="JS32" i="7"/>
  <c r="JG32" i="7"/>
  <c r="IU32" i="7"/>
  <c r="II32" i="7"/>
  <c r="HW32" i="7"/>
  <c r="PF32" i="7"/>
  <c r="OT32" i="7"/>
  <c r="OH32" i="7"/>
  <c r="NV32" i="7"/>
  <c r="NJ32" i="7"/>
  <c r="MX32" i="7"/>
  <c r="ML32" i="7"/>
  <c r="LZ32" i="7"/>
  <c r="LN32" i="7"/>
  <c r="LB32" i="7"/>
  <c r="KP32" i="7"/>
  <c r="KD32" i="7"/>
  <c r="JR32" i="7"/>
  <c r="JF32" i="7"/>
  <c r="IT32" i="7"/>
  <c r="IH32" i="7"/>
  <c r="HV32" i="7"/>
  <c r="PE32" i="7"/>
  <c r="OS32" i="7"/>
  <c r="OG32" i="7"/>
  <c r="NU32" i="7"/>
  <c r="NI32" i="7"/>
  <c r="MW32" i="7"/>
  <c r="MK32" i="7"/>
  <c r="LY32" i="7"/>
  <c r="LM32" i="7"/>
  <c r="LA32" i="7"/>
  <c r="KO32" i="7"/>
  <c r="KC32" i="7"/>
  <c r="JQ32" i="7"/>
  <c r="JE32" i="7"/>
  <c r="IS32" i="7"/>
  <c r="IG32" i="7"/>
  <c r="HU32" i="7"/>
  <c r="PD32" i="7"/>
  <c r="OR32" i="7"/>
  <c r="OF32" i="7"/>
  <c r="NT32" i="7"/>
  <c r="NH32" i="7"/>
  <c r="MV32" i="7"/>
  <c r="MJ32" i="7"/>
  <c r="LX32" i="7"/>
  <c r="LL32" i="7"/>
  <c r="KZ32" i="7"/>
  <c r="KN32" i="7"/>
  <c r="KB32" i="7"/>
  <c r="JP32" i="7"/>
  <c r="JD32" i="7"/>
  <c r="IR32" i="7"/>
  <c r="IF32" i="7"/>
  <c r="HT32" i="7"/>
  <c r="PC32" i="7"/>
  <c r="OQ32" i="7"/>
  <c r="OE32" i="7"/>
  <c r="NS32" i="7"/>
  <c r="NG32" i="7"/>
  <c r="MU32" i="7"/>
  <c r="MI32" i="7"/>
  <c r="LW32" i="7"/>
  <c r="LK32" i="7"/>
  <c r="KY32" i="7"/>
  <c r="KM32" i="7"/>
  <c r="KA32" i="7"/>
  <c r="JO32" i="7"/>
  <c r="JC32" i="7"/>
  <c r="IQ32" i="7"/>
  <c r="IE32" i="7"/>
  <c r="HS32" i="7"/>
  <c r="PB32" i="7"/>
  <c r="OP32" i="7"/>
  <c r="OD32" i="7"/>
  <c r="NR32" i="7"/>
  <c r="NF32" i="7"/>
  <c r="MT32" i="7"/>
  <c r="MH32" i="7"/>
  <c r="LV32" i="7"/>
  <c r="LJ32" i="7"/>
  <c r="KX32" i="7"/>
  <c r="KL32" i="7"/>
  <c r="JZ32" i="7"/>
  <c r="JN32" i="7"/>
  <c r="JB32" i="7"/>
  <c r="IP32" i="7"/>
  <c r="ID32" i="7"/>
  <c r="HR32" i="7"/>
  <c r="PA32" i="7"/>
  <c r="OO32" i="7"/>
  <c r="OC32" i="7"/>
  <c r="NQ32" i="7"/>
  <c r="NE32" i="7"/>
  <c r="MS32" i="7"/>
  <c r="MG32" i="7"/>
  <c r="LU32" i="7"/>
  <c r="LI32" i="7"/>
  <c r="KW32" i="7"/>
  <c r="KK32" i="7"/>
  <c r="JY32" i="7"/>
  <c r="JM32" i="7"/>
  <c r="JA32" i="7"/>
  <c r="IO32" i="7"/>
  <c r="IC32" i="7"/>
  <c r="HQ32" i="7"/>
  <c r="OZ32" i="7"/>
  <c r="ON32" i="7"/>
  <c r="OB32" i="7"/>
  <c r="NP32" i="7"/>
  <c r="ND32" i="7"/>
  <c r="MR32" i="7"/>
  <c r="MF32" i="7"/>
  <c r="LT32" i="7"/>
  <c r="LH32" i="7"/>
  <c r="KV32" i="7"/>
  <c r="KJ32" i="7"/>
  <c r="JX32" i="7"/>
  <c r="JL32" i="7"/>
  <c r="IZ32" i="7"/>
  <c r="IN32" i="7"/>
  <c r="IB32" i="7"/>
  <c r="HP32" i="7"/>
  <c r="KU32" i="7"/>
  <c r="KI32" i="7"/>
  <c r="JW32" i="7"/>
  <c r="OY32" i="7"/>
  <c r="JK32" i="7"/>
  <c r="OM32" i="7"/>
  <c r="IY32" i="7"/>
  <c r="OA32" i="7"/>
  <c r="IM32" i="7"/>
  <c r="NO32" i="7"/>
  <c r="IA32" i="7"/>
  <c r="NC32" i="7"/>
  <c r="MQ32" i="7"/>
  <c r="ME32" i="7"/>
  <c r="LG32" i="7"/>
  <c r="LS32" i="7"/>
  <c r="N99" i="7"/>
  <c r="PC99" i="7"/>
  <c r="OQ99" i="7"/>
  <c r="OE99" i="7"/>
  <c r="NS99" i="7"/>
  <c r="NG99" i="7"/>
  <c r="MU99" i="7"/>
  <c r="MI99" i="7"/>
  <c r="LW99" i="7"/>
  <c r="LK99" i="7"/>
  <c r="KY99" i="7"/>
  <c r="KM99" i="7"/>
  <c r="KA99" i="7"/>
  <c r="JO99" i="7"/>
  <c r="JC99" i="7"/>
  <c r="IQ99" i="7"/>
  <c r="IE99" i="7"/>
  <c r="HS99" i="7"/>
  <c r="PB99" i="7"/>
  <c r="OP99" i="7"/>
  <c r="OD99" i="7"/>
  <c r="NR99" i="7"/>
  <c r="NF99" i="7"/>
  <c r="MT99" i="7"/>
  <c r="MH99" i="7"/>
  <c r="LV99" i="7"/>
  <c r="LJ99" i="7"/>
  <c r="KX99" i="7"/>
  <c r="KL99" i="7"/>
  <c r="JZ99" i="7"/>
  <c r="JN99" i="7"/>
  <c r="JB99" i="7"/>
  <c r="IP99" i="7"/>
  <c r="ID99" i="7"/>
  <c r="HR99" i="7"/>
  <c r="PA99" i="7"/>
  <c r="OO99" i="7"/>
  <c r="OC99" i="7"/>
  <c r="NQ99" i="7"/>
  <c r="NE99" i="7"/>
  <c r="MS99" i="7"/>
  <c r="MG99" i="7"/>
  <c r="LU99" i="7"/>
  <c r="LI99" i="7"/>
  <c r="KW99" i="7"/>
  <c r="KK99" i="7"/>
  <c r="JY99" i="7"/>
  <c r="JM99" i="7"/>
  <c r="JA99" i="7"/>
  <c r="IO99" i="7"/>
  <c r="IC99" i="7"/>
  <c r="HQ99" i="7"/>
  <c r="OZ99" i="7"/>
  <c r="ON99" i="7"/>
  <c r="OB99" i="7"/>
  <c r="NP99" i="7"/>
  <c r="ND99" i="7"/>
  <c r="MR99" i="7"/>
  <c r="MF99" i="7"/>
  <c r="LT99" i="7"/>
  <c r="LH99" i="7"/>
  <c r="KV99" i="7"/>
  <c r="KJ99" i="7"/>
  <c r="JX99" i="7"/>
  <c r="JL99" i="7"/>
  <c r="IZ99" i="7"/>
  <c r="IN99" i="7"/>
  <c r="IB99" i="7"/>
  <c r="HP99" i="7"/>
  <c r="OY99" i="7"/>
  <c r="OM99" i="7"/>
  <c r="OA99" i="7"/>
  <c r="NO99" i="7"/>
  <c r="NC99" i="7"/>
  <c r="MQ99" i="7"/>
  <c r="ME99" i="7"/>
  <c r="LS99" i="7"/>
  <c r="LG99" i="7"/>
  <c r="KU99" i="7"/>
  <c r="KI99" i="7"/>
  <c r="JW99" i="7"/>
  <c r="JK99" i="7"/>
  <c r="IY99" i="7"/>
  <c r="IM99" i="7"/>
  <c r="IA99" i="7"/>
  <c r="OX99" i="7"/>
  <c r="OL99" i="7"/>
  <c r="NZ99" i="7"/>
  <c r="NN99" i="7"/>
  <c r="NB99" i="7"/>
  <c r="MP99" i="7"/>
  <c r="MD99" i="7"/>
  <c r="LR99" i="7"/>
  <c r="LF99" i="7"/>
  <c r="KT99" i="7"/>
  <c r="KH99" i="7"/>
  <c r="JV99" i="7"/>
  <c r="JJ99" i="7"/>
  <c r="IX99" i="7"/>
  <c r="IL99" i="7"/>
  <c r="HZ99" i="7"/>
  <c r="OW99" i="7"/>
  <c r="OK99" i="7"/>
  <c r="NY99" i="7"/>
  <c r="NM99" i="7"/>
  <c r="NA99" i="7"/>
  <c r="MO99" i="7"/>
  <c r="MC99" i="7"/>
  <c r="LQ99" i="7"/>
  <c r="LE99" i="7"/>
  <c r="KS99" i="7"/>
  <c r="KG99" i="7"/>
  <c r="JU99" i="7"/>
  <c r="JI99" i="7"/>
  <c r="IW99" i="7"/>
  <c r="IK99" i="7"/>
  <c r="HY99" i="7"/>
  <c r="PH99" i="7"/>
  <c r="OV99" i="7"/>
  <c r="OJ99" i="7"/>
  <c r="NX99" i="7"/>
  <c r="NL99" i="7"/>
  <c r="MZ99" i="7"/>
  <c r="MN99" i="7"/>
  <c r="MB99" i="7"/>
  <c r="LP99" i="7"/>
  <c r="LD99" i="7"/>
  <c r="KR99" i="7"/>
  <c r="KF99" i="7"/>
  <c r="JT99" i="7"/>
  <c r="JH99" i="7"/>
  <c r="IV99" i="7"/>
  <c r="IJ99" i="7"/>
  <c r="HX99" i="7"/>
  <c r="PG99" i="7"/>
  <c r="OU99" i="7"/>
  <c r="OI99" i="7"/>
  <c r="NW99" i="7"/>
  <c r="NK99" i="7"/>
  <c r="MY99" i="7"/>
  <c r="MM99" i="7"/>
  <c r="MA99" i="7"/>
  <c r="LO99" i="7"/>
  <c r="LC99" i="7"/>
  <c r="KQ99" i="7"/>
  <c r="KE99" i="7"/>
  <c r="JS99" i="7"/>
  <c r="JG99" i="7"/>
  <c r="IU99" i="7"/>
  <c r="II99" i="7"/>
  <c r="HW99" i="7"/>
  <c r="PF99" i="7"/>
  <c r="OT99" i="7"/>
  <c r="OH99" i="7"/>
  <c r="NV99" i="7"/>
  <c r="NJ99" i="7"/>
  <c r="MX99" i="7"/>
  <c r="ML99" i="7"/>
  <c r="LZ99" i="7"/>
  <c r="LN99" i="7"/>
  <c r="LB99" i="7"/>
  <c r="KP99" i="7"/>
  <c r="KD99" i="7"/>
  <c r="JR99" i="7"/>
  <c r="JF99" i="7"/>
  <c r="IT99" i="7"/>
  <c r="IH99" i="7"/>
  <c r="HV99" i="7"/>
  <c r="PE99" i="7"/>
  <c r="OS99" i="7"/>
  <c r="OG99" i="7"/>
  <c r="NU99" i="7"/>
  <c r="NI99" i="7"/>
  <c r="MW99" i="7"/>
  <c r="MK99" i="7"/>
  <c r="LY99" i="7"/>
  <c r="LM99" i="7"/>
  <c r="LA99" i="7"/>
  <c r="KO99" i="7"/>
  <c r="KC99" i="7"/>
  <c r="JQ99" i="7"/>
  <c r="JE99" i="7"/>
  <c r="IS99" i="7"/>
  <c r="IG99" i="7"/>
  <c r="HU99" i="7"/>
  <c r="LL99" i="7"/>
  <c r="KZ99" i="7"/>
  <c r="KN99" i="7"/>
  <c r="KB99" i="7"/>
  <c r="PD99" i="7"/>
  <c r="JP99" i="7"/>
  <c r="OR99" i="7"/>
  <c r="JD99" i="7"/>
  <c r="OF99" i="7"/>
  <c r="IR99" i="7"/>
  <c r="NT99" i="7"/>
  <c r="IF99" i="7"/>
  <c r="NH99" i="7"/>
  <c r="HT99" i="7"/>
  <c r="MV99" i="7"/>
  <c r="MJ99" i="7"/>
  <c r="LX99" i="7"/>
  <c r="N87" i="7"/>
  <c r="PH87" i="7"/>
  <c r="OV87" i="7"/>
  <c r="OJ87" i="7"/>
  <c r="NX87" i="7"/>
  <c r="NL87" i="7"/>
  <c r="MZ87" i="7"/>
  <c r="MN87" i="7"/>
  <c r="MB87" i="7"/>
  <c r="LP87" i="7"/>
  <c r="LD87" i="7"/>
  <c r="KR87" i="7"/>
  <c r="KF87" i="7"/>
  <c r="JT87" i="7"/>
  <c r="JH87" i="7"/>
  <c r="IV87" i="7"/>
  <c r="IJ87" i="7"/>
  <c r="HX87" i="7"/>
  <c r="PG87" i="7"/>
  <c r="OU87" i="7"/>
  <c r="OI87" i="7"/>
  <c r="NW87" i="7"/>
  <c r="NK87" i="7"/>
  <c r="MY87" i="7"/>
  <c r="MM87" i="7"/>
  <c r="MA87" i="7"/>
  <c r="LO87" i="7"/>
  <c r="LC87" i="7"/>
  <c r="KQ87" i="7"/>
  <c r="KE87" i="7"/>
  <c r="JS87" i="7"/>
  <c r="JG87" i="7"/>
  <c r="IU87" i="7"/>
  <c r="II87" i="7"/>
  <c r="HW87" i="7"/>
  <c r="PF87" i="7"/>
  <c r="OT87" i="7"/>
  <c r="OH87" i="7"/>
  <c r="NV87" i="7"/>
  <c r="NJ87" i="7"/>
  <c r="MX87" i="7"/>
  <c r="ML87" i="7"/>
  <c r="LZ87" i="7"/>
  <c r="LN87" i="7"/>
  <c r="LB87" i="7"/>
  <c r="KP87" i="7"/>
  <c r="KD87" i="7"/>
  <c r="JR87" i="7"/>
  <c r="JF87" i="7"/>
  <c r="IT87" i="7"/>
  <c r="IH87" i="7"/>
  <c r="HV87" i="7"/>
  <c r="PE87" i="7"/>
  <c r="OS87" i="7"/>
  <c r="OG87" i="7"/>
  <c r="NU87" i="7"/>
  <c r="NI87" i="7"/>
  <c r="MW87" i="7"/>
  <c r="MK87" i="7"/>
  <c r="LY87" i="7"/>
  <c r="LM87" i="7"/>
  <c r="LA87" i="7"/>
  <c r="KO87" i="7"/>
  <c r="KC87" i="7"/>
  <c r="JQ87" i="7"/>
  <c r="JE87" i="7"/>
  <c r="IS87" i="7"/>
  <c r="IG87" i="7"/>
  <c r="HU87" i="7"/>
  <c r="PD87" i="7"/>
  <c r="OR87" i="7"/>
  <c r="OF87" i="7"/>
  <c r="NT87" i="7"/>
  <c r="NH87" i="7"/>
  <c r="MV87" i="7"/>
  <c r="MJ87" i="7"/>
  <c r="LX87" i="7"/>
  <c r="LL87" i="7"/>
  <c r="KZ87" i="7"/>
  <c r="KN87" i="7"/>
  <c r="KB87" i="7"/>
  <c r="JP87" i="7"/>
  <c r="JD87" i="7"/>
  <c r="IR87" i="7"/>
  <c r="IF87" i="7"/>
  <c r="HT87" i="7"/>
  <c r="PC87" i="7"/>
  <c r="OQ87" i="7"/>
  <c r="OE87" i="7"/>
  <c r="NS87" i="7"/>
  <c r="NG87" i="7"/>
  <c r="MU87" i="7"/>
  <c r="MI87" i="7"/>
  <c r="LW87" i="7"/>
  <c r="LK87" i="7"/>
  <c r="KY87" i="7"/>
  <c r="KM87" i="7"/>
  <c r="KA87" i="7"/>
  <c r="JO87" i="7"/>
  <c r="JC87" i="7"/>
  <c r="IQ87" i="7"/>
  <c r="IE87" i="7"/>
  <c r="HS87" i="7"/>
  <c r="PB87" i="7"/>
  <c r="OP87" i="7"/>
  <c r="OD87" i="7"/>
  <c r="NR87" i="7"/>
  <c r="NF87" i="7"/>
  <c r="MT87" i="7"/>
  <c r="MH87" i="7"/>
  <c r="LV87" i="7"/>
  <c r="LJ87" i="7"/>
  <c r="KX87" i="7"/>
  <c r="KL87" i="7"/>
  <c r="JZ87" i="7"/>
  <c r="JN87" i="7"/>
  <c r="JB87" i="7"/>
  <c r="IP87" i="7"/>
  <c r="ID87" i="7"/>
  <c r="HR87" i="7"/>
  <c r="PA87" i="7"/>
  <c r="OO87" i="7"/>
  <c r="OC87" i="7"/>
  <c r="NQ87" i="7"/>
  <c r="NE87" i="7"/>
  <c r="MS87" i="7"/>
  <c r="MG87" i="7"/>
  <c r="LU87" i="7"/>
  <c r="LI87" i="7"/>
  <c r="KW87" i="7"/>
  <c r="KK87" i="7"/>
  <c r="JY87" i="7"/>
  <c r="JM87" i="7"/>
  <c r="JA87" i="7"/>
  <c r="IO87" i="7"/>
  <c r="IC87" i="7"/>
  <c r="HQ87" i="7"/>
  <c r="OZ87" i="7"/>
  <c r="ON87" i="7"/>
  <c r="OB87" i="7"/>
  <c r="NP87" i="7"/>
  <c r="ND87" i="7"/>
  <c r="MR87" i="7"/>
  <c r="MF87" i="7"/>
  <c r="LT87" i="7"/>
  <c r="LH87" i="7"/>
  <c r="KV87" i="7"/>
  <c r="KJ87" i="7"/>
  <c r="JX87" i="7"/>
  <c r="JL87" i="7"/>
  <c r="IZ87" i="7"/>
  <c r="IN87" i="7"/>
  <c r="IB87" i="7"/>
  <c r="HP87" i="7"/>
  <c r="OY87" i="7"/>
  <c r="OM87" i="7"/>
  <c r="OA87" i="7"/>
  <c r="NO87" i="7"/>
  <c r="NC87" i="7"/>
  <c r="MQ87" i="7"/>
  <c r="ME87" i="7"/>
  <c r="LS87" i="7"/>
  <c r="LG87" i="7"/>
  <c r="KU87" i="7"/>
  <c r="KI87" i="7"/>
  <c r="JW87" i="7"/>
  <c r="JK87" i="7"/>
  <c r="IY87" i="7"/>
  <c r="IM87" i="7"/>
  <c r="IA87" i="7"/>
  <c r="OX87" i="7"/>
  <c r="OL87" i="7"/>
  <c r="NZ87" i="7"/>
  <c r="NN87" i="7"/>
  <c r="NB87" i="7"/>
  <c r="MP87" i="7"/>
  <c r="MD87" i="7"/>
  <c r="LR87" i="7"/>
  <c r="LF87" i="7"/>
  <c r="KT87" i="7"/>
  <c r="KH87" i="7"/>
  <c r="JV87" i="7"/>
  <c r="JJ87" i="7"/>
  <c r="IX87" i="7"/>
  <c r="IL87" i="7"/>
  <c r="HZ87" i="7"/>
  <c r="LQ87" i="7"/>
  <c r="LE87" i="7"/>
  <c r="KS87" i="7"/>
  <c r="KG87" i="7"/>
  <c r="JU87" i="7"/>
  <c r="OW87" i="7"/>
  <c r="JI87" i="7"/>
  <c r="OK87" i="7"/>
  <c r="IW87" i="7"/>
  <c r="NY87" i="7"/>
  <c r="IK87" i="7"/>
  <c r="NM87" i="7"/>
  <c r="HY87" i="7"/>
  <c r="NA87" i="7"/>
  <c r="MO87" i="7"/>
  <c r="MC87" i="7"/>
  <c r="N98" i="7"/>
  <c r="PH98" i="7"/>
  <c r="OV98" i="7"/>
  <c r="OJ98" i="7"/>
  <c r="NX98" i="7"/>
  <c r="NL98" i="7"/>
  <c r="MZ98" i="7"/>
  <c r="MN98" i="7"/>
  <c r="MB98" i="7"/>
  <c r="LP98" i="7"/>
  <c r="LD98" i="7"/>
  <c r="KR98" i="7"/>
  <c r="KF98" i="7"/>
  <c r="JT98" i="7"/>
  <c r="JH98" i="7"/>
  <c r="IV98" i="7"/>
  <c r="IJ98" i="7"/>
  <c r="HX98" i="7"/>
  <c r="PG98" i="7"/>
  <c r="OU98" i="7"/>
  <c r="OI98" i="7"/>
  <c r="NW98" i="7"/>
  <c r="NK98" i="7"/>
  <c r="MY98" i="7"/>
  <c r="MM98" i="7"/>
  <c r="MA98" i="7"/>
  <c r="LO98" i="7"/>
  <c r="LC98" i="7"/>
  <c r="KQ98" i="7"/>
  <c r="KE98" i="7"/>
  <c r="JS98" i="7"/>
  <c r="JG98" i="7"/>
  <c r="IU98" i="7"/>
  <c r="II98" i="7"/>
  <c r="HW98" i="7"/>
  <c r="PF98" i="7"/>
  <c r="OT98" i="7"/>
  <c r="OH98" i="7"/>
  <c r="NV98" i="7"/>
  <c r="NJ98" i="7"/>
  <c r="MX98" i="7"/>
  <c r="ML98" i="7"/>
  <c r="LZ98" i="7"/>
  <c r="LN98" i="7"/>
  <c r="LB98" i="7"/>
  <c r="KP98" i="7"/>
  <c r="KD98" i="7"/>
  <c r="JR98" i="7"/>
  <c r="JF98" i="7"/>
  <c r="IT98" i="7"/>
  <c r="IH98" i="7"/>
  <c r="HV98" i="7"/>
  <c r="PE98" i="7"/>
  <c r="OS98" i="7"/>
  <c r="OG98" i="7"/>
  <c r="NU98" i="7"/>
  <c r="NI98" i="7"/>
  <c r="MW98" i="7"/>
  <c r="MK98" i="7"/>
  <c r="LY98" i="7"/>
  <c r="LM98" i="7"/>
  <c r="LA98" i="7"/>
  <c r="KO98" i="7"/>
  <c r="KC98" i="7"/>
  <c r="JQ98" i="7"/>
  <c r="JE98" i="7"/>
  <c r="IS98" i="7"/>
  <c r="IG98" i="7"/>
  <c r="HU98" i="7"/>
  <c r="PD98" i="7"/>
  <c r="OR98" i="7"/>
  <c r="OF98" i="7"/>
  <c r="NT98" i="7"/>
  <c r="NH98" i="7"/>
  <c r="MV98" i="7"/>
  <c r="MJ98" i="7"/>
  <c r="LX98" i="7"/>
  <c r="LL98" i="7"/>
  <c r="KZ98" i="7"/>
  <c r="KN98" i="7"/>
  <c r="KB98" i="7"/>
  <c r="JP98" i="7"/>
  <c r="JD98" i="7"/>
  <c r="IR98" i="7"/>
  <c r="IF98" i="7"/>
  <c r="HT98" i="7"/>
  <c r="PC98" i="7"/>
  <c r="OQ98" i="7"/>
  <c r="OE98" i="7"/>
  <c r="NS98" i="7"/>
  <c r="NG98" i="7"/>
  <c r="MU98" i="7"/>
  <c r="MI98" i="7"/>
  <c r="LW98" i="7"/>
  <c r="LK98" i="7"/>
  <c r="KY98" i="7"/>
  <c r="KM98" i="7"/>
  <c r="KA98" i="7"/>
  <c r="JO98" i="7"/>
  <c r="JC98" i="7"/>
  <c r="IQ98" i="7"/>
  <c r="IE98" i="7"/>
  <c r="HS98" i="7"/>
  <c r="PB98" i="7"/>
  <c r="OP98" i="7"/>
  <c r="OD98" i="7"/>
  <c r="NR98" i="7"/>
  <c r="NF98" i="7"/>
  <c r="MT98" i="7"/>
  <c r="MH98" i="7"/>
  <c r="LV98" i="7"/>
  <c r="LJ98" i="7"/>
  <c r="KX98" i="7"/>
  <c r="KL98" i="7"/>
  <c r="JZ98" i="7"/>
  <c r="JN98" i="7"/>
  <c r="JB98" i="7"/>
  <c r="IP98" i="7"/>
  <c r="ID98" i="7"/>
  <c r="HR98" i="7"/>
  <c r="PA98" i="7"/>
  <c r="OO98" i="7"/>
  <c r="OC98" i="7"/>
  <c r="NQ98" i="7"/>
  <c r="NE98" i="7"/>
  <c r="MS98" i="7"/>
  <c r="MG98" i="7"/>
  <c r="LU98" i="7"/>
  <c r="LI98" i="7"/>
  <c r="KW98" i="7"/>
  <c r="KK98" i="7"/>
  <c r="JY98" i="7"/>
  <c r="JM98" i="7"/>
  <c r="JA98" i="7"/>
  <c r="IO98" i="7"/>
  <c r="IC98" i="7"/>
  <c r="HQ98" i="7"/>
  <c r="OZ98" i="7"/>
  <c r="ON98" i="7"/>
  <c r="OB98" i="7"/>
  <c r="NP98" i="7"/>
  <c r="ND98" i="7"/>
  <c r="MR98" i="7"/>
  <c r="MF98" i="7"/>
  <c r="LT98" i="7"/>
  <c r="LH98" i="7"/>
  <c r="KV98" i="7"/>
  <c r="KJ98" i="7"/>
  <c r="JX98" i="7"/>
  <c r="JL98" i="7"/>
  <c r="IZ98" i="7"/>
  <c r="IN98" i="7"/>
  <c r="IB98" i="7"/>
  <c r="HP98" i="7"/>
  <c r="OY98" i="7"/>
  <c r="OM98" i="7"/>
  <c r="OA98" i="7"/>
  <c r="NO98" i="7"/>
  <c r="NC98" i="7"/>
  <c r="MQ98" i="7"/>
  <c r="ME98" i="7"/>
  <c r="LS98" i="7"/>
  <c r="LG98" i="7"/>
  <c r="KU98" i="7"/>
  <c r="KI98" i="7"/>
  <c r="JW98" i="7"/>
  <c r="JK98" i="7"/>
  <c r="IY98" i="7"/>
  <c r="IM98" i="7"/>
  <c r="IA98" i="7"/>
  <c r="OX98" i="7"/>
  <c r="OL98" i="7"/>
  <c r="NZ98" i="7"/>
  <c r="NN98" i="7"/>
  <c r="NB98" i="7"/>
  <c r="MP98" i="7"/>
  <c r="MD98" i="7"/>
  <c r="LR98" i="7"/>
  <c r="LF98" i="7"/>
  <c r="KT98" i="7"/>
  <c r="KH98" i="7"/>
  <c r="JV98" i="7"/>
  <c r="JJ98" i="7"/>
  <c r="IX98" i="7"/>
  <c r="IL98" i="7"/>
  <c r="HZ98" i="7"/>
  <c r="LQ98" i="7"/>
  <c r="LE98" i="7"/>
  <c r="KS98" i="7"/>
  <c r="KG98" i="7"/>
  <c r="JU98" i="7"/>
  <c r="OW98" i="7"/>
  <c r="JI98" i="7"/>
  <c r="OK98" i="7"/>
  <c r="IW98" i="7"/>
  <c r="NY98" i="7"/>
  <c r="IK98" i="7"/>
  <c r="NM98" i="7"/>
  <c r="HY98" i="7"/>
  <c r="NA98" i="7"/>
  <c r="MO98" i="7"/>
  <c r="MC98" i="7"/>
  <c r="N86" i="7"/>
  <c r="PF86" i="7"/>
  <c r="OT86" i="7"/>
  <c r="OH86" i="7"/>
  <c r="NV86" i="7"/>
  <c r="NJ86" i="7"/>
  <c r="MX86" i="7"/>
  <c r="ML86" i="7"/>
  <c r="LZ86" i="7"/>
  <c r="LN86" i="7"/>
  <c r="LB86" i="7"/>
  <c r="KP86" i="7"/>
  <c r="KD86" i="7"/>
  <c r="JR86" i="7"/>
  <c r="JF86" i="7"/>
  <c r="IT86" i="7"/>
  <c r="IH86" i="7"/>
  <c r="HV86" i="7"/>
  <c r="PE86" i="7"/>
  <c r="OS86" i="7"/>
  <c r="OG86" i="7"/>
  <c r="NU86" i="7"/>
  <c r="NI86" i="7"/>
  <c r="MW86" i="7"/>
  <c r="MK86" i="7"/>
  <c r="LY86" i="7"/>
  <c r="LM86" i="7"/>
  <c r="LA86" i="7"/>
  <c r="KO86" i="7"/>
  <c r="KC86" i="7"/>
  <c r="JQ86" i="7"/>
  <c r="JE86" i="7"/>
  <c r="IS86" i="7"/>
  <c r="IG86" i="7"/>
  <c r="HU86" i="7"/>
  <c r="PD86" i="7"/>
  <c r="OR86" i="7"/>
  <c r="OF86" i="7"/>
  <c r="NT86" i="7"/>
  <c r="NH86" i="7"/>
  <c r="MV86" i="7"/>
  <c r="MJ86" i="7"/>
  <c r="LX86" i="7"/>
  <c r="LL86" i="7"/>
  <c r="KZ86" i="7"/>
  <c r="KN86" i="7"/>
  <c r="KB86" i="7"/>
  <c r="JP86" i="7"/>
  <c r="JD86" i="7"/>
  <c r="IR86" i="7"/>
  <c r="IF86" i="7"/>
  <c r="HT86" i="7"/>
  <c r="PC86" i="7"/>
  <c r="OQ86" i="7"/>
  <c r="OE86" i="7"/>
  <c r="NS86" i="7"/>
  <c r="NG86" i="7"/>
  <c r="MU86" i="7"/>
  <c r="MI86" i="7"/>
  <c r="LW86" i="7"/>
  <c r="LK86" i="7"/>
  <c r="KY86" i="7"/>
  <c r="KM86" i="7"/>
  <c r="KA86" i="7"/>
  <c r="JO86" i="7"/>
  <c r="JC86" i="7"/>
  <c r="IQ86" i="7"/>
  <c r="IE86" i="7"/>
  <c r="HS86" i="7"/>
  <c r="PB86" i="7"/>
  <c r="OP86" i="7"/>
  <c r="OD86" i="7"/>
  <c r="NR86" i="7"/>
  <c r="NF86" i="7"/>
  <c r="MT86" i="7"/>
  <c r="MH86" i="7"/>
  <c r="LV86" i="7"/>
  <c r="LJ86" i="7"/>
  <c r="KX86" i="7"/>
  <c r="KL86" i="7"/>
  <c r="JZ86" i="7"/>
  <c r="JN86" i="7"/>
  <c r="JB86" i="7"/>
  <c r="IP86" i="7"/>
  <c r="ID86" i="7"/>
  <c r="HR86" i="7"/>
  <c r="PA86" i="7"/>
  <c r="OO86" i="7"/>
  <c r="OC86" i="7"/>
  <c r="NQ86" i="7"/>
  <c r="NE86" i="7"/>
  <c r="MS86" i="7"/>
  <c r="MG86" i="7"/>
  <c r="LU86" i="7"/>
  <c r="LI86" i="7"/>
  <c r="KW86" i="7"/>
  <c r="KK86" i="7"/>
  <c r="JY86" i="7"/>
  <c r="JM86" i="7"/>
  <c r="JA86" i="7"/>
  <c r="IO86" i="7"/>
  <c r="IC86" i="7"/>
  <c r="HQ86" i="7"/>
  <c r="OZ86" i="7"/>
  <c r="ON86" i="7"/>
  <c r="OB86" i="7"/>
  <c r="NP86" i="7"/>
  <c r="ND86" i="7"/>
  <c r="MR86" i="7"/>
  <c r="MF86" i="7"/>
  <c r="LT86" i="7"/>
  <c r="LH86" i="7"/>
  <c r="KV86" i="7"/>
  <c r="KJ86" i="7"/>
  <c r="JX86" i="7"/>
  <c r="JL86" i="7"/>
  <c r="IZ86" i="7"/>
  <c r="IN86" i="7"/>
  <c r="IB86" i="7"/>
  <c r="HP86" i="7"/>
  <c r="OY86" i="7"/>
  <c r="OM86" i="7"/>
  <c r="OA86" i="7"/>
  <c r="NO86" i="7"/>
  <c r="NC86" i="7"/>
  <c r="MQ86" i="7"/>
  <c r="ME86" i="7"/>
  <c r="LS86" i="7"/>
  <c r="LG86" i="7"/>
  <c r="KU86" i="7"/>
  <c r="KI86" i="7"/>
  <c r="JW86" i="7"/>
  <c r="JK86" i="7"/>
  <c r="IY86" i="7"/>
  <c r="IM86" i="7"/>
  <c r="IA86" i="7"/>
  <c r="OX86" i="7"/>
  <c r="OL86" i="7"/>
  <c r="NZ86" i="7"/>
  <c r="NN86" i="7"/>
  <c r="NB86" i="7"/>
  <c r="MP86" i="7"/>
  <c r="MD86" i="7"/>
  <c r="LR86" i="7"/>
  <c r="LF86" i="7"/>
  <c r="KT86" i="7"/>
  <c r="KH86" i="7"/>
  <c r="JV86" i="7"/>
  <c r="JJ86" i="7"/>
  <c r="IX86" i="7"/>
  <c r="IL86" i="7"/>
  <c r="HZ86" i="7"/>
  <c r="OW86" i="7"/>
  <c r="OK86" i="7"/>
  <c r="NY86" i="7"/>
  <c r="NM86" i="7"/>
  <c r="NA86" i="7"/>
  <c r="MO86" i="7"/>
  <c r="MC86" i="7"/>
  <c r="LQ86" i="7"/>
  <c r="LE86" i="7"/>
  <c r="KS86" i="7"/>
  <c r="KG86" i="7"/>
  <c r="JU86" i="7"/>
  <c r="JI86" i="7"/>
  <c r="IW86" i="7"/>
  <c r="IK86" i="7"/>
  <c r="HY86" i="7"/>
  <c r="PH86" i="7"/>
  <c r="OV86" i="7"/>
  <c r="OJ86" i="7"/>
  <c r="NX86" i="7"/>
  <c r="NL86" i="7"/>
  <c r="MZ86" i="7"/>
  <c r="MN86" i="7"/>
  <c r="MB86" i="7"/>
  <c r="LP86" i="7"/>
  <c r="LD86" i="7"/>
  <c r="KR86" i="7"/>
  <c r="KF86" i="7"/>
  <c r="JT86" i="7"/>
  <c r="JH86" i="7"/>
  <c r="IV86" i="7"/>
  <c r="IJ86" i="7"/>
  <c r="HX86" i="7"/>
  <c r="OI86" i="7"/>
  <c r="IU86" i="7"/>
  <c r="NW86" i="7"/>
  <c r="II86" i="7"/>
  <c r="NK86" i="7"/>
  <c r="HW86" i="7"/>
  <c r="MY86" i="7"/>
  <c r="MM86" i="7"/>
  <c r="MA86" i="7"/>
  <c r="LO86" i="7"/>
  <c r="LC86" i="7"/>
  <c r="KQ86" i="7"/>
  <c r="KE86" i="7"/>
  <c r="PG86" i="7"/>
  <c r="JS86" i="7"/>
  <c r="OU86" i="7"/>
  <c r="JG86" i="7"/>
  <c r="N74" i="7"/>
  <c r="PH74" i="7"/>
  <c r="OV74" i="7"/>
  <c r="OJ74" i="7"/>
  <c r="NX74" i="7"/>
  <c r="NL74" i="7"/>
  <c r="MZ74" i="7"/>
  <c r="MN74" i="7"/>
  <c r="MB74" i="7"/>
  <c r="LP74" i="7"/>
  <c r="LD74" i="7"/>
  <c r="KR74" i="7"/>
  <c r="KF74" i="7"/>
  <c r="JT74" i="7"/>
  <c r="JH74" i="7"/>
  <c r="IV74" i="7"/>
  <c r="IJ74" i="7"/>
  <c r="HX74" i="7"/>
  <c r="PG74" i="7"/>
  <c r="OU74" i="7"/>
  <c r="OI74" i="7"/>
  <c r="NW74" i="7"/>
  <c r="NK74" i="7"/>
  <c r="MY74" i="7"/>
  <c r="MM74" i="7"/>
  <c r="MA74" i="7"/>
  <c r="LO74" i="7"/>
  <c r="LC74" i="7"/>
  <c r="KQ74" i="7"/>
  <c r="KE74" i="7"/>
  <c r="JS74" i="7"/>
  <c r="JG74" i="7"/>
  <c r="IU74" i="7"/>
  <c r="II74" i="7"/>
  <c r="HW74" i="7"/>
  <c r="PF74" i="7"/>
  <c r="OT74" i="7"/>
  <c r="OH74" i="7"/>
  <c r="NV74" i="7"/>
  <c r="NJ74" i="7"/>
  <c r="MX74" i="7"/>
  <c r="ML74" i="7"/>
  <c r="LZ74" i="7"/>
  <c r="LN74" i="7"/>
  <c r="LB74" i="7"/>
  <c r="KP74" i="7"/>
  <c r="KD74" i="7"/>
  <c r="JR74" i="7"/>
  <c r="JF74" i="7"/>
  <c r="IT74" i="7"/>
  <c r="IH74" i="7"/>
  <c r="HV74" i="7"/>
  <c r="PE74" i="7"/>
  <c r="OS74" i="7"/>
  <c r="OG74" i="7"/>
  <c r="NU74" i="7"/>
  <c r="NI74" i="7"/>
  <c r="MW74" i="7"/>
  <c r="MK74" i="7"/>
  <c r="LY74" i="7"/>
  <c r="LM74" i="7"/>
  <c r="LA74" i="7"/>
  <c r="KO74" i="7"/>
  <c r="KC74" i="7"/>
  <c r="JQ74" i="7"/>
  <c r="JE74" i="7"/>
  <c r="IS74" i="7"/>
  <c r="IG74" i="7"/>
  <c r="HU74" i="7"/>
  <c r="PD74" i="7"/>
  <c r="OR74" i="7"/>
  <c r="OF74" i="7"/>
  <c r="NT74" i="7"/>
  <c r="NH74" i="7"/>
  <c r="MV74" i="7"/>
  <c r="MJ74" i="7"/>
  <c r="LX74" i="7"/>
  <c r="LL74" i="7"/>
  <c r="KZ74" i="7"/>
  <c r="KN74" i="7"/>
  <c r="KB74" i="7"/>
  <c r="JP74" i="7"/>
  <c r="JD74" i="7"/>
  <c r="IR74" i="7"/>
  <c r="IF74" i="7"/>
  <c r="HT74" i="7"/>
  <c r="PC74" i="7"/>
  <c r="OQ74" i="7"/>
  <c r="OE74" i="7"/>
  <c r="NS74" i="7"/>
  <c r="NG74" i="7"/>
  <c r="MU74" i="7"/>
  <c r="MI74" i="7"/>
  <c r="LW74" i="7"/>
  <c r="LK74" i="7"/>
  <c r="KY74" i="7"/>
  <c r="KM74" i="7"/>
  <c r="KA74" i="7"/>
  <c r="JO74" i="7"/>
  <c r="JC74" i="7"/>
  <c r="IQ74" i="7"/>
  <c r="IE74" i="7"/>
  <c r="HS74" i="7"/>
  <c r="PB74" i="7"/>
  <c r="OP74" i="7"/>
  <c r="OD74" i="7"/>
  <c r="NR74" i="7"/>
  <c r="NF74" i="7"/>
  <c r="MT74" i="7"/>
  <c r="MH74" i="7"/>
  <c r="LV74" i="7"/>
  <c r="LJ74" i="7"/>
  <c r="KX74" i="7"/>
  <c r="KL74" i="7"/>
  <c r="JZ74" i="7"/>
  <c r="JN74" i="7"/>
  <c r="JB74" i="7"/>
  <c r="IP74" i="7"/>
  <c r="ID74" i="7"/>
  <c r="HR74" i="7"/>
  <c r="PA74" i="7"/>
  <c r="OO74" i="7"/>
  <c r="OC74" i="7"/>
  <c r="NQ74" i="7"/>
  <c r="NE74" i="7"/>
  <c r="MS74" i="7"/>
  <c r="MG74" i="7"/>
  <c r="LU74" i="7"/>
  <c r="LI74" i="7"/>
  <c r="KW74" i="7"/>
  <c r="KK74" i="7"/>
  <c r="JY74" i="7"/>
  <c r="JM74" i="7"/>
  <c r="JA74" i="7"/>
  <c r="IO74" i="7"/>
  <c r="IC74" i="7"/>
  <c r="HQ74" i="7"/>
  <c r="OZ74" i="7"/>
  <c r="ON74" i="7"/>
  <c r="OB74" i="7"/>
  <c r="NP74" i="7"/>
  <c r="ND74" i="7"/>
  <c r="MR74" i="7"/>
  <c r="MF74" i="7"/>
  <c r="LT74" i="7"/>
  <c r="LH74" i="7"/>
  <c r="KV74" i="7"/>
  <c r="KJ74" i="7"/>
  <c r="JX74" i="7"/>
  <c r="JL74" i="7"/>
  <c r="IZ74" i="7"/>
  <c r="IN74" i="7"/>
  <c r="IB74" i="7"/>
  <c r="HP74" i="7"/>
  <c r="OY74" i="7"/>
  <c r="OM74" i="7"/>
  <c r="OA74" i="7"/>
  <c r="NO74" i="7"/>
  <c r="NC74" i="7"/>
  <c r="MQ74" i="7"/>
  <c r="ME74" i="7"/>
  <c r="LS74" i="7"/>
  <c r="LG74" i="7"/>
  <c r="KU74" i="7"/>
  <c r="KI74" i="7"/>
  <c r="JW74" i="7"/>
  <c r="JK74" i="7"/>
  <c r="IY74" i="7"/>
  <c r="IM74" i="7"/>
  <c r="IA74" i="7"/>
  <c r="OX74" i="7"/>
  <c r="OL74" i="7"/>
  <c r="NZ74" i="7"/>
  <c r="NN74" i="7"/>
  <c r="NB74" i="7"/>
  <c r="MP74" i="7"/>
  <c r="MD74" i="7"/>
  <c r="LR74" i="7"/>
  <c r="LF74" i="7"/>
  <c r="KT74" i="7"/>
  <c r="KH74" i="7"/>
  <c r="JV74" i="7"/>
  <c r="JJ74" i="7"/>
  <c r="IX74" i="7"/>
  <c r="IL74" i="7"/>
  <c r="HZ74" i="7"/>
  <c r="MC74" i="7"/>
  <c r="LQ74" i="7"/>
  <c r="LE74" i="7"/>
  <c r="KS74" i="7"/>
  <c r="KG74" i="7"/>
  <c r="JU74" i="7"/>
  <c r="OW74" i="7"/>
  <c r="JI74" i="7"/>
  <c r="OK74" i="7"/>
  <c r="IW74" i="7"/>
  <c r="NY74" i="7"/>
  <c r="IK74" i="7"/>
  <c r="NM74" i="7"/>
  <c r="HY74" i="7"/>
  <c r="NA74" i="7"/>
  <c r="MO74" i="7"/>
  <c r="N62" i="7"/>
  <c r="OW62" i="7"/>
  <c r="OK62" i="7"/>
  <c r="NY62" i="7"/>
  <c r="NM62" i="7"/>
  <c r="NA62" i="7"/>
  <c r="MO62" i="7"/>
  <c r="MC62" i="7"/>
  <c r="LQ62" i="7"/>
  <c r="LE62" i="7"/>
  <c r="KS62" i="7"/>
  <c r="KG62" i="7"/>
  <c r="JU62" i="7"/>
  <c r="JI62" i="7"/>
  <c r="IW62" i="7"/>
  <c r="IK62" i="7"/>
  <c r="HY62" i="7"/>
  <c r="PH62" i="7"/>
  <c r="OV62" i="7"/>
  <c r="OJ62" i="7"/>
  <c r="NX62" i="7"/>
  <c r="NL62" i="7"/>
  <c r="MZ62" i="7"/>
  <c r="MN62" i="7"/>
  <c r="MB62" i="7"/>
  <c r="LP62" i="7"/>
  <c r="LD62" i="7"/>
  <c r="KR62" i="7"/>
  <c r="KF62" i="7"/>
  <c r="JT62" i="7"/>
  <c r="JH62" i="7"/>
  <c r="IV62" i="7"/>
  <c r="IJ62" i="7"/>
  <c r="HX62" i="7"/>
  <c r="PG62" i="7"/>
  <c r="OU62" i="7"/>
  <c r="OI62" i="7"/>
  <c r="NW62" i="7"/>
  <c r="NK62" i="7"/>
  <c r="MY62" i="7"/>
  <c r="MM62" i="7"/>
  <c r="MA62" i="7"/>
  <c r="LO62" i="7"/>
  <c r="LC62" i="7"/>
  <c r="KQ62" i="7"/>
  <c r="KE62" i="7"/>
  <c r="JS62" i="7"/>
  <c r="JG62" i="7"/>
  <c r="IU62" i="7"/>
  <c r="II62" i="7"/>
  <c r="HW62" i="7"/>
  <c r="PF62" i="7"/>
  <c r="OT62" i="7"/>
  <c r="OH62" i="7"/>
  <c r="NV62" i="7"/>
  <c r="NJ62" i="7"/>
  <c r="MX62" i="7"/>
  <c r="ML62" i="7"/>
  <c r="LZ62" i="7"/>
  <c r="LN62" i="7"/>
  <c r="LB62" i="7"/>
  <c r="KP62" i="7"/>
  <c r="KD62" i="7"/>
  <c r="JR62" i="7"/>
  <c r="JF62" i="7"/>
  <c r="IT62" i="7"/>
  <c r="IH62" i="7"/>
  <c r="HV62" i="7"/>
  <c r="PE62" i="7"/>
  <c r="OS62" i="7"/>
  <c r="OG62" i="7"/>
  <c r="NU62" i="7"/>
  <c r="NI62" i="7"/>
  <c r="MW62" i="7"/>
  <c r="MK62" i="7"/>
  <c r="LY62" i="7"/>
  <c r="LM62" i="7"/>
  <c r="LA62" i="7"/>
  <c r="KO62" i="7"/>
  <c r="KC62" i="7"/>
  <c r="JQ62" i="7"/>
  <c r="JE62" i="7"/>
  <c r="IS62" i="7"/>
  <c r="IG62" i="7"/>
  <c r="HU62" i="7"/>
  <c r="PD62" i="7"/>
  <c r="OR62" i="7"/>
  <c r="OF62" i="7"/>
  <c r="NT62" i="7"/>
  <c r="NH62" i="7"/>
  <c r="MV62" i="7"/>
  <c r="MJ62" i="7"/>
  <c r="LX62" i="7"/>
  <c r="LL62" i="7"/>
  <c r="KZ62" i="7"/>
  <c r="KN62" i="7"/>
  <c r="KB62" i="7"/>
  <c r="JP62" i="7"/>
  <c r="JD62" i="7"/>
  <c r="IR62" i="7"/>
  <c r="IF62" i="7"/>
  <c r="HT62" i="7"/>
  <c r="PC62" i="7"/>
  <c r="OQ62" i="7"/>
  <c r="OE62" i="7"/>
  <c r="NS62" i="7"/>
  <c r="NG62" i="7"/>
  <c r="MU62" i="7"/>
  <c r="MI62" i="7"/>
  <c r="LW62" i="7"/>
  <c r="LK62" i="7"/>
  <c r="KY62" i="7"/>
  <c r="KM62" i="7"/>
  <c r="KA62" i="7"/>
  <c r="JO62" i="7"/>
  <c r="JC62" i="7"/>
  <c r="IQ62" i="7"/>
  <c r="IE62" i="7"/>
  <c r="HS62" i="7"/>
  <c r="PB62" i="7"/>
  <c r="OP62" i="7"/>
  <c r="OD62" i="7"/>
  <c r="NR62" i="7"/>
  <c r="NF62" i="7"/>
  <c r="MT62" i="7"/>
  <c r="MH62" i="7"/>
  <c r="LV62" i="7"/>
  <c r="LJ62" i="7"/>
  <c r="KX62" i="7"/>
  <c r="KL62" i="7"/>
  <c r="JZ62" i="7"/>
  <c r="JN62" i="7"/>
  <c r="JB62" i="7"/>
  <c r="IP62" i="7"/>
  <c r="ID62" i="7"/>
  <c r="HR62" i="7"/>
  <c r="PA62" i="7"/>
  <c r="OO62" i="7"/>
  <c r="OC62" i="7"/>
  <c r="NQ62" i="7"/>
  <c r="NE62" i="7"/>
  <c r="MS62" i="7"/>
  <c r="MG62" i="7"/>
  <c r="LU62" i="7"/>
  <c r="LI62" i="7"/>
  <c r="KW62" i="7"/>
  <c r="KK62" i="7"/>
  <c r="JY62" i="7"/>
  <c r="JM62" i="7"/>
  <c r="JA62" i="7"/>
  <c r="IO62" i="7"/>
  <c r="IC62" i="7"/>
  <c r="HQ62" i="7"/>
  <c r="OZ62" i="7"/>
  <c r="ON62" i="7"/>
  <c r="OB62" i="7"/>
  <c r="NP62" i="7"/>
  <c r="ND62" i="7"/>
  <c r="MR62" i="7"/>
  <c r="MF62" i="7"/>
  <c r="LT62" i="7"/>
  <c r="LH62" i="7"/>
  <c r="KV62" i="7"/>
  <c r="KJ62" i="7"/>
  <c r="JX62" i="7"/>
  <c r="JL62" i="7"/>
  <c r="IZ62" i="7"/>
  <c r="IN62" i="7"/>
  <c r="IB62" i="7"/>
  <c r="HP62" i="7"/>
  <c r="OY62" i="7"/>
  <c r="OM62" i="7"/>
  <c r="OA62" i="7"/>
  <c r="NO62" i="7"/>
  <c r="NC62" i="7"/>
  <c r="MQ62" i="7"/>
  <c r="ME62" i="7"/>
  <c r="LS62" i="7"/>
  <c r="LG62" i="7"/>
  <c r="KU62" i="7"/>
  <c r="KI62" i="7"/>
  <c r="JW62" i="7"/>
  <c r="JK62" i="7"/>
  <c r="IY62" i="7"/>
  <c r="IM62" i="7"/>
  <c r="IA62" i="7"/>
  <c r="KH62" i="7"/>
  <c r="JV62" i="7"/>
  <c r="OX62" i="7"/>
  <c r="JJ62" i="7"/>
  <c r="OL62" i="7"/>
  <c r="IX62" i="7"/>
  <c r="NZ62" i="7"/>
  <c r="IL62" i="7"/>
  <c r="NN62" i="7"/>
  <c r="HZ62" i="7"/>
  <c r="NB62" i="7"/>
  <c r="MP62" i="7"/>
  <c r="MD62" i="7"/>
  <c r="LR62" i="7"/>
  <c r="LF62" i="7"/>
  <c r="KT62" i="7"/>
  <c r="N50" i="7"/>
  <c r="PB50" i="7"/>
  <c r="OP50" i="7"/>
  <c r="OD50" i="7"/>
  <c r="NR50" i="7"/>
  <c r="NF50" i="7"/>
  <c r="MT50" i="7"/>
  <c r="MH50" i="7"/>
  <c r="LV50" i="7"/>
  <c r="LJ50" i="7"/>
  <c r="KX50" i="7"/>
  <c r="KL50" i="7"/>
  <c r="JZ50" i="7"/>
  <c r="JN50" i="7"/>
  <c r="JB50" i="7"/>
  <c r="IP50" i="7"/>
  <c r="ID50" i="7"/>
  <c r="HR50" i="7"/>
  <c r="PA50" i="7"/>
  <c r="OO50" i="7"/>
  <c r="OC50" i="7"/>
  <c r="NQ50" i="7"/>
  <c r="NE50" i="7"/>
  <c r="MS50" i="7"/>
  <c r="MG50" i="7"/>
  <c r="LU50" i="7"/>
  <c r="LI50" i="7"/>
  <c r="KW50" i="7"/>
  <c r="KK50" i="7"/>
  <c r="JY50" i="7"/>
  <c r="JM50" i="7"/>
  <c r="JA50" i="7"/>
  <c r="IO50" i="7"/>
  <c r="IC50" i="7"/>
  <c r="HQ50" i="7"/>
  <c r="OZ50" i="7"/>
  <c r="ON50" i="7"/>
  <c r="OB50" i="7"/>
  <c r="NP50" i="7"/>
  <c r="ND50" i="7"/>
  <c r="MR50" i="7"/>
  <c r="MF50" i="7"/>
  <c r="LT50" i="7"/>
  <c r="LH50" i="7"/>
  <c r="KV50" i="7"/>
  <c r="KJ50" i="7"/>
  <c r="JX50" i="7"/>
  <c r="JL50" i="7"/>
  <c r="IZ50" i="7"/>
  <c r="IN50" i="7"/>
  <c r="IB50" i="7"/>
  <c r="HP50" i="7"/>
  <c r="OY50" i="7"/>
  <c r="OM50" i="7"/>
  <c r="OA50" i="7"/>
  <c r="NO50" i="7"/>
  <c r="NC50" i="7"/>
  <c r="MQ50" i="7"/>
  <c r="ME50" i="7"/>
  <c r="LS50" i="7"/>
  <c r="LG50" i="7"/>
  <c r="KU50" i="7"/>
  <c r="KI50" i="7"/>
  <c r="JW50" i="7"/>
  <c r="JK50" i="7"/>
  <c r="IY50" i="7"/>
  <c r="IM50" i="7"/>
  <c r="IA50" i="7"/>
  <c r="OX50" i="7"/>
  <c r="OL50" i="7"/>
  <c r="NZ50" i="7"/>
  <c r="NN50" i="7"/>
  <c r="NB50" i="7"/>
  <c r="MP50" i="7"/>
  <c r="MD50" i="7"/>
  <c r="LR50" i="7"/>
  <c r="LF50" i="7"/>
  <c r="KT50" i="7"/>
  <c r="KH50" i="7"/>
  <c r="JV50" i="7"/>
  <c r="JJ50" i="7"/>
  <c r="IX50" i="7"/>
  <c r="IL50" i="7"/>
  <c r="HZ50" i="7"/>
  <c r="OW50" i="7"/>
  <c r="OK50" i="7"/>
  <c r="NY50" i="7"/>
  <c r="NM50" i="7"/>
  <c r="NA50" i="7"/>
  <c r="MO50" i="7"/>
  <c r="MC50" i="7"/>
  <c r="LQ50" i="7"/>
  <c r="LE50" i="7"/>
  <c r="KS50" i="7"/>
  <c r="KG50" i="7"/>
  <c r="JU50" i="7"/>
  <c r="JI50" i="7"/>
  <c r="IW50" i="7"/>
  <c r="IK50" i="7"/>
  <c r="HY50" i="7"/>
  <c r="PH50" i="7"/>
  <c r="OV50" i="7"/>
  <c r="OJ50" i="7"/>
  <c r="NX50" i="7"/>
  <c r="NL50" i="7"/>
  <c r="MZ50" i="7"/>
  <c r="MN50" i="7"/>
  <c r="MB50" i="7"/>
  <c r="LP50" i="7"/>
  <c r="LD50" i="7"/>
  <c r="KR50" i="7"/>
  <c r="KF50" i="7"/>
  <c r="JT50" i="7"/>
  <c r="JH50" i="7"/>
  <c r="IV50" i="7"/>
  <c r="IJ50" i="7"/>
  <c r="HX50" i="7"/>
  <c r="PG50" i="7"/>
  <c r="OU50" i="7"/>
  <c r="OI50" i="7"/>
  <c r="NW50" i="7"/>
  <c r="NK50" i="7"/>
  <c r="MY50" i="7"/>
  <c r="MM50" i="7"/>
  <c r="MA50" i="7"/>
  <c r="LO50" i="7"/>
  <c r="LC50" i="7"/>
  <c r="KQ50" i="7"/>
  <c r="KE50" i="7"/>
  <c r="JS50" i="7"/>
  <c r="JG50" i="7"/>
  <c r="IU50" i="7"/>
  <c r="II50" i="7"/>
  <c r="HW50" i="7"/>
  <c r="PF50" i="7"/>
  <c r="OT50" i="7"/>
  <c r="OH50" i="7"/>
  <c r="NV50" i="7"/>
  <c r="NJ50" i="7"/>
  <c r="MX50" i="7"/>
  <c r="ML50" i="7"/>
  <c r="LZ50" i="7"/>
  <c r="LN50" i="7"/>
  <c r="LB50" i="7"/>
  <c r="KP50" i="7"/>
  <c r="KD50" i="7"/>
  <c r="JR50" i="7"/>
  <c r="JF50" i="7"/>
  <c r="IT50" i="7"/>
  <c r="IH50" i="7"/>
  <c r="HV50" i="7"/>
  <c r="PE50" i="7"/>
  <c r="OS50" i="7"/>
  <c r="OG50" i="7"/>
  <c r="NU50" i="7"/>
  <c r="NI50" i="7"/>
  <c r="MW50" i="7"/>
  <c r="MK50" i="7"/>
  <c r="LY50" i="7"/>
  <c r="LM50" i="7"/>
  <c r="LA50" i="7"/>
  <c r="KO50" i="7"/>
  <c r="KC50" i="7"/>
  <c r="JQ50" i="7"/>
  <c r="JE50" i="7"/>
  <c r="IS50" i="7"/>
  <c r="IG50" i="7"/>
  <c r="HU50" i="7"/>
  <c r="PD50" i="7"/>
  <c r="OR50" i="7"/>
  <c r="OF50" i="7"/>
  <c r="NT50" i="7"/>
  <c r="NH50" i="7"/>
  <c r="MV50" i="7"/>
  <c r="MJ50" i="7"/>
  <c r="LX50" i="7"/>
  <c r="LL50" i="7"/>
  <c r="KZ50" i="7"/>
  <c r="KN50" i="7"/>
  <c r="KB50" i="7"/>
  <c r="JP50" i="7"/>
  <c r="JD50" i="7"/>
  <c r="IR50" i="7"/>
  <c r="IF50" i="7"/>
  <c r="HT50" i="7"/>
  <c r="MI50" i="7"/>
  <c r="LW50" i="7"/>
  <c r="LK50" i="7"/>
  <c r="KY50" i="7"/>
  <c r="KM50" i="7"/>
  <c r="KA50" i="7"/>
  <c r="PC50" i="7"/>
  <c r="JO50" i="7"/>
  <c r="OQ50" i="7"/>
  <c r="JC50" i="7"/>
  <c r="OE50" i="7"/>
  <c r="IQ50" i="7"/>
  <c r="NS50" i="7"/>
  <c r="IE50" i="7"/>
  <c r="NG50" i="7"/>
  <c r="HS50" i="7"/>
  <c r="MU50" i="7"/>
  <c r="N38" i="7"/>
  <c r="PD38" i="7"/>
  <c r="OR38" i="7"/>
  <c r="OF38" i="7"/>
  <c r="NT38" i="7"/>
  <c r="NH38" i="7"/>
  <c r="MV38" i="7"/>
  <c r="PC38" i="7"/>
  <c r="OQ38" i="7"/>
  <c r="OE38" i="7"/>
  <c r="NS38" i="7"/>
  <c r="NG38" i="7"/>
  <c r="MU38" i="7"/>
  <c r="MI38" i="7"/>
  <c r="LW38" i="7"/>
  <c r="LK38" i="7"/>
  <c r="KY38" i="7"/>
  <c r="KM38" i="7"/>
  <c r="KA38" i="7"/>
  <c r="JO38" i="7"/>
  <c r="JC38" i="7"/>
  <c r="IQ38" i="7"/>
  <c r="IE38" i="7"/>
  <c r="HS38" i="7"/>
  <c r="PB38" i="7"/>
  <c r="OP38" i="7"/>
  <c r="OD38" i="7"/>
  <c r="NR38" i="7"/>
  <c r="NF38" i="7"/>
  <c r="MT38" i="7"/>
  <c r="PA38" i="7"/>
  <c r="OO38" i="7"/>
  <c r="OC38" i="7"/>
  <c r="NQ38" i="7"/>
  <c r="NE38" i="7"/>
  <c r="MS38" i="7"/>
  <c r="MG38" i="7"/>
  <c r="LU38" i="7"/>
  <c r="LI38" i="7"/>
  <c r="KW38" i="7"/>
  <c r="KK38" i="7"/>
  <c r="JY38" i="7"/>
  <c r="JM38" i="7"/>
  <c r="JA38" i="7"/>
  <c r="IO38" i="7"/>
  <c r="IC38" i="7"/>
  <c r="HQ38" i="7"/>
  <c r="OZ38" i="7"/>
  <c r="ON38" i="7"/>
  <c r="OB38" i="7"/>
  <c r="NP38" i="7"/>
  <c r="ND38" i="7"/>
  <c r="MR38" i="7"/>
  <c r="MF38" i="7"/>
  <c r="LT38" i="7"/>
  <c r="LH38" i="7"/>
  <c r="KV38" i="7"/>
  <c r="KJ38" i="7"/>
  <c r="JX38" i="7"/>
  <c r="JL38" i="7"/>
  <c r="IZ38" i="7"/>
  <c r="IN38" i="7"/>
  <c r="IB38" i="7"/>
  <c r="HP38" i="7"/>
  <c r="OX38" i="7"/>
  <c r="OL38" i="7"/>
  <c r="NZ38" i="7"/>
  <c r="NN38" i="7"/>
  <c r="NB38" i="7"/>
  <c r="MP38" i="7"/>
  <c r="MD38" i="7"/>
  <c r="LR38" i="7"/>
  <c r="LF38" i="7"/>
  <c r="KT38" i="7"/>
  <c r="KH38" i="7"/>
  <c r="JV38" i="7"/>
  <c r="JJ38" i="7"/>
  <c r="IX38" i="7"/>
  <c r="IL38" i="7"/>
  <c r="HZ38" i="7"/>
  <c r="PH38" i="7"/>
  <c r="OV38" i="7"/>
  <c r="OJ38" i="7"/>
  <c r="NX38" i="7"/>
  <c r="NL38" i="7"/>
  <c r="MZ38" i="7"/>
  <c r="MN38" i="7"/>
  <c r="MB38" i="7"/>
  <c r="LP38" i="7"/>
  <c r="LD38" i="7"/>
  <c r="KR38" i="7"/>
  <c r="KF38" i="7"/>
  <c r="JT38" i="7"/>
  <c r="JH38" i="7"/>
  <c r="IV38" i="7"/>
  <c r="IJ38" i="7"/>
  <c r="HX38" i="7"/>
  <c r="OW38" i="7"/>
  <c r="NV38" i="7"/>
  <c r="MQ38" i="7"/>
  <c r="LX38" i="7"/>
  <c r="LB38" i="7"/>
  <c r="KG38" i="7"/>
  <c r="JN38" i="7"/>
  <c r="IS38" i="7"/>
  <c r="HW38" i="7"/>
  <c r="OU38" i="7"/>
  <c r="NU38" i="7"/>
  <c r="MO38" i="7"/>
  <c r="LV38" i="7"/>
  <c r="LA38" i="7"/>
  <c r="KE38" i="7"/>
  <c r="JK38" i="7"/>
  <c r="IR38" i="7"/>
  <c r="HV38" i="7"/>
  <c r="OT38" i="7"/>
  <c r="NO38" i="7"/>
  <c r="MM38" i="7"/>
  <c r="LS38" i="7"/>
  <c r="KZ38" i="7"/>
  <c r="KD38" i="7"/>
  <c r="JI38" i="7"/>
  <c r="IP38" i="7"/>
  <c r="HU38" i="7"/>
  <c r="OS38" i="7"/>
  <c r="NM38" i="7"/>
  <c r="ML38" i="7"/>
  <c r="LQ38" i="7"/>
  <c r="KX38" i="7"/>
  <c r="KC38" i="7"/>
  <c r="JG38" i="7"/>
  <c r="IM38" i="7"/>
  <c r="HT38" i="7"/>
  <c r="OM38" i="7"/>
  <c r="NK38" i="7"/>
  <c r="MK38" i="7"/>
  <c r="LO38" i="7"/>
  <c r="KU38" i="7"/>
  <c r="KB38" i="7"/>
  <c r="JF38" i="7"/>
  <c r="IK38" i="7"/>
  <c r="HR38" i="7"/>
  <c r="OK38" i="7"/>
  <c r="NJ38" i="7"/>
  <c r="MJ38" i="7"/>
  <c r="LN38" i="7"/>
  <c r="KS38" i="7"/>
  <c r="JZ38" i="7"/>
  <c r="JE38" i="7"/>
  <c r="II38" i="7"/>
  <c r="OI38" i="7"/>
  <c r="NI38" i="7"/>
  <c r="MH38" i="7"/>
  <c r="LM38" i="7"/>
  <c r="KQ38" i="7"/>
  <c r="JW38" i="7"/>
  <c r="JD38" i="7"/>
  <c r="IH38" i="7"/>
  <c r="OH38" i="7"/>
  <c r="NC38" i="7"/>
  <c r="ME38" i="7"/>
  <c r="LL38" i="7"/>
  <c r="KP38" i="7"/>
  <c r="JU38" i="7"/>
  <c r="JB38" i="7"/>
  <c r="IG38" i="7"/>
  <c r="PG38" i="7"/>
  <c r="OG38" i="7"/>
  <c r="NA38" i="7"/>
  <c r="MC38" i="7"/>
  <c r="LJ38" i="7"/>
  <c r="KO38" i="7"/>
  <c r="JS38" i="7"/>
  <c r="IY38" i="7"/>
  <c r="IF38" i="7"/>
  <c r="PF38" i="7"/>
  <c r="OA38" i="7"/>
  <c r="MY38" i="7"/>
  <c r="MA38" i="7"/>
  <c r="LG38" i="7"/>
  <c r="KN38" i="7"/>
  <c r="JR38" i="7"/>
  <c r="IW38" i="7"/>
  <c r="ID38" i="7"/>
  <c r="PE38" i="7"/>
  <c r="NY38" i="7"/>
  <c r="MX38" i="7"/>
  <c r="LZ38" i="7"/>
  <c r="LE38" i="7"/>
  <c r="KL38" i="7"/>
  <c r="JQ38" i="7"/>
  <c r="IU38" i="7"/>
  <c r="IA38" i="7"/>
  <c r="LY38" i="7"/>
  <c r="LC38" i="7"/>
  <c r="KI38" i="7"/>
  <c r="JP38" i="7"/>
  <c r="MW38" i="7"/>
  <c r="IT38" i="7"/>
  <c r="HY38" i="7"/>
  <c r="OY38" i="7"/>
  <c r="NW38" i="7"/>
  <c r="N26" i="7"/>
  <c r="PB26" i="7"/>
  <c r="OP26" i="7"/>
  <c r="OD26" i="7"/>
  <c r="NR26" i="7"/>
  <c r="NF26" i="7"/>
  <c r="MT26" i="7"/>
  <c r="MH26" i="7"/>
  <c r="LV26" i="7"/>
  <c r="LJ26" i="7"/>
  <c r="KX26" i="7"/>
  <c r="KL26" i="7"/>
  <c r="JZ26" i="7"/>
  <c r="JN26" i="7"/>
  <c r="JB26" i="7"/>
  <c r="IP26" i="7"/>
  <c r="ID26" i="7"/>
  <c r="HR26" i="7"/>
  <c r="PA26" i="7"/>
  <c r="OO26" i="7"/>
  <c r="OC26" i="7"/>
  <c r="NQ26" i="7"/>
  <c r="NE26" i="7"/>
  <c r="MS26" i="7"/>
  <c r="MG26" i="7"/>
  <c r="LU26" i="7"/>
  <c r="LI26" i="7"/>
  <c r="KW26" i="7"/>
  <c r="KK26" i="7"/>
  <c r="JY26" i="7"/>
  <c r="JM26" i="7"/>
  <c r="JA26" i="7"/>
  <c r="IO26" i="7"/>
  <c r="IC26" i="7"/>
  <c r="HQ26" i="7"/>
  <c r="OZ26" i="7"/>
  <c r="ON26" i="7"/>
  <c r="OB26" i="7"/>
  <c r="NP26" i="7"/>
  <c r="ND26" i="7"/>
  <c r="MR26" i="7"/>
  <c r="MF26" i="7"/>
  <c r="LT26" i="7"/>
  <c r="LH26" i="7"/>
  <c r="KV26" i="7"/>
  <c r="KJ26" i="7"/>
  <c r="JX26" i="7"/>
  <c r="JL26" i="7"/>
  <c r="IZ26" i="7"/>
  <c r="IN26" i="7"/>
  <c r="IB26" i="7"/>
  <c r="HP26" i="7"/>
  <c r="OY26" i="7"/>
  <c r="OM26" i="7"/>
  <c r="OA26" i="7"/>
  <c r="NO26" i="7"/>
  <c r="NC26" i="7"/>
  <c r="MQ26" i="7"/>
  <c r="ME26" i="7"/>
  <c r="LS26" i="7"/>
  <c r="LG26" i="7"/>
  <c r="KU26" i="7"/>
  <c r="KI26" i="7"/>
  <c r="JW26" i="7"/>
  <c r="JK26" i="7"/>
  <c r="IY26" i="7"/>
  <c r="IM26" i="7"/>
  <c r="IA26" i="7"/>
  <c r="OX26" i="7"/>
  <c r="OL26" i="7"/>
  <c r="NZ26" i="7"/>
  <c r="NN26" i="7"/>
  <c r="NB26" i="7"/>
  <c r="MP26" i="7"/>
  <c r="MD26" i="7"/>
  <c r="LR26" i="7"/>
  <c r="LF26" i="7"/>
  <c r="KT26" i="7"/>
  <c r="KH26" i="7"/>
  <c r="JV26" i="7"/>
  <c r="JJ26" i="7"/>
  <c r="IX26" i="7"/>
  <c r="IL26" i="7"/>
  <c r="HZ26" i="7"/>
  <c r="OW26" i="7"/>
  <c r="OK26" i="7"/>
  <c r="NY26" i="7"/>
  <c r="NM26" i="7"/>
  <c r="NA26" i="7"/>
  <c r="MO26" i="7"/>
  <c r="MC26" i="7"/>
  <c r="LQ26" i="7"/>
  <c r="LE26" i="7"/>
  <c r="KS26" i="7"/>
  <c r="KG26" i="7"/>
  <c r="JU26" i="7"/>
  <c r="JI26" i="7"/>
  <c r="IW26" i="7"/>
  <c r="IK26" i="7"/>
  <c r="HY26" i="7"/>
  <c r="PH26" i="7"/>
  <c r="OV26" i="7"/>
  <c r="OJ26" i="7"/>
  <c r="NX26" i="7"/>
  <c r="NL26" i="7"/>
  <c r="MZ26" i="7"/>
  <c r="MN26" i="7"/>
  <c r="MB26" i="7"/>
  <c r="LP26" i="7"/>
  <c r="LD26" i="7"/>
  <c r="KR26" i="7"/>
  <c r="KF26" i="7"/>
  <c r="JT26" i="7"/>
  <c r="JH26" i="7"/>
  <c r="IV26" i="7"/>
  <c r="IJ26" i="7"/>
  <c r="HX26" i="7"/>
  <c r="PG26" i="7"/>
  <c r="OU26" i="7"/>
  <c r="OI26" i="7"/>
  <c r="NW26" i="7"/>
  <c r="NK26" i="7"/>
  <c r="MY26" i="7"/>
  <c r="MM26" i="7"/>
  <c r="MA26" i="7"/>
  <c r="LO26" i="7"/>
  <c r="LC26" i="7"/>
  <c r="KQ26" i="7"/>
  <c r="KE26" i="7"/>
  <c r="JS26" i="7"/>
  <c r="JG26" i="7"/>
  <c r="IU26" i="7"/>
  <c r="II26" i="7"/>
  <c r="HW26" i="7"/>
  <c r="PF26" i="7"/>
  <c r="OT26" i="7"/>
  <c r="OH26" i="7"/>
  <c r="NV26" i="7"/>
  <c r="NJ26" i="7"/>
  <c r="MX26" i="7"/>
  <c r="ML26" i="7"/>
  <c r="LZ26" i="7"/>
  <c r="LN26" i="7"/>
  <c r="LB26" i="7"/>
  <c r="KP26" i="7"/>
  <c r="KD26" i="7"/>
  <c r="JR26" i="7"/>
  <c r="JF26" i="7"/>
  <c r="IT26" i="7"/>
  <c r="IH26" i="7"/>
  <c r="HV26" i="7"/>
  <c r="PE26" i="7"/>
  <c r="OS26" i="7"/>
  <c r="OG26" i="7"/>
  <c r="NU26" i="7"/>
  <c r="NI26" i="7"/>
  <c r="MW26" i="7"/>
  <c r="MK26" i="7"/>
  <c r="LY26" i="7"/>
  <c r="LM26" i="7"/>
  <c r="LA26" i="7"/>
  <c r="KO26" i="7"/>
  <c r="KC26" i="7"/>
  <c r="JQ26" i="7"/>
  <c r="JE26" i="7"/>
  <c r="IS26" i="7"/>
  <c r="IG26" i="7"/>
  <c r="HU26" i="7"/>
  <c r="PD26" i="7"/>
  <c r="OR26" i="7"/>
  <c r="OF26" i="7"/>
  <c r="NT26" i="7"/>
  <c r="NH26" i="7"/>
  <c r="MV26" i="7"/>
  <c r="MJ26" i="7"/>
  <c r="LX26" i="7"/>
  <c r="LL26" i="7"/>
  <c r="KZ26" i="7"/>
  <c r="KN26" i="7"/>
  <c r="KB26" i="7"/>
  <c r="JP26" i="7"/>
  <c r="JD26" i="7"/>
  <c r="IR26" i="7"/>
  <c r="IF26" i="7"/>
  <c r="HT26" i="7"/>
  <c r="MI26" i="7"/>
  <c r="LW26" i="7"/>
  <c r="MU26" i="7"/>
  <c r="LK26" i="7"/>
  <c r="KY26" i="7"/>
  <c r="KM26" i="7"/>
  <c r="KA26" i="7"/>
  <c r="PC26" i="7"/>
  <c r="JO26" i="7"/>
  <c r="OQ26" i="7"/>
  <c r="JC26" i="7"/>
  <c r="OE26" i="7"/>
  <c r="IQ26" i="7"/>
  <c r="NS26" i="7"/>
  <c r="IE26" i="7"/>
  <c r="NG26" i="7"/>
  <c r="HS26" i="7"/>
  <c r="N14" i="7"/>
  <c r="PE14" i="7"/>
  <c r="OS14" i="7"/>
  <c r="OG14" i="7"/>
  <c r="NU14" i="7"/>
  <c r="NI14" i="7"/>
  <c r="MW14" i="7"/>
  <c r="MK14" i="7"/>
  <c r="LY14" i="7"/>
  <c r="LM14" i="7"/>
  <c r="LA14" i="7"/>
  <c r="KO14" i="7"/>
  <c r="KC14" i="7"/>
  <c r="JQ14" i="7"/>
  <c r="JE14" i="7"/>
  <c r="IS14" i="7"/>
  <c r="IG14" i="7"/>
  <c r="HU14" i="7"/>
  <c r="NZ14" i="7"/>
  <c r="LR14" i="7"/>
  <c r="JV14" i="7"/>
  <c r="IH14" i="7"/>
  <c r="PD14" i="7"/>
  <c r="OR14" i="7"/>
  <c r="OF14" i="7"/>
  <c r="NT14" i="7"/>
  <c r="NH14" i="7"/>
  <c r="MV14" i="7"/>
  <c r="MJ14" i="7"/>
  <c r="LX14" i="7"/>
  <c r="LL14" i="7"/>
  <c r="KZ14" i="7"/>
  <c r="KN14" i="7"/>
  <c r="KB14" i="7"/>
  <c r="JP14" i="7"/>
  <c r="JD14" i="7"/>
  <c r="IR14" i="7"/>
  <c r="IF14" i="7"/>
  <c r="HT14" i="7"/>
  <c r="MP14" i="7"/>
  <c r="IX14" i="7"/>
  <c r="NV14" i="7"/>
  <c r="LN14" i="7"/>
  <c r="JF14" i="7"/>
  <c r="PC14" i="7"/>
  <c r="OQ14" i="7"/>
  <c r="OE14" i="7"/>
  <c r="NS14" i="7"/>
  <c r="NG14" i="7"/>
  <c r="MU14" i="7"/>
  <c r="MI14" i="7"/>
  <c r="LW14" i="7"/>
  <c r="LK14" i="7"/>
  <c r="KY14" i="7"/>
  <c r="KM14" i="7"/>
  <c r="KA14" i="7"/>
  <c r="JO14" i="7"/>
  <c r="JC14" i="7"/>
  <c r="IQ14" i="7"/>
  <c r="IE14" i="7"/>
  <c r="HS14" i="7"/>
  <c r="OL14" i="7"/>
  <c r="PB14" i="7"/>
  <c r="OP14" i="7"/>
  <c r="OD14" i="7"/>
  <c r="NR14" i="7"/>
  <c r="NF14" i="7"/>
  <c r="MT14" i="7"/>
  <c r="MH14" i="7"/>
  <c r="LV14" i="7"/>
  <c r="LJ14" i="7"/>
  <c r="KX14" i="7"/>
  <c r="KL14" i="7"/>
  <c r="JZ14" i="7"/>
  <c r="JN14" i="7"/>
  <c r="JB14" i="7"/>
  <c r="IP14" i="7"/>
  <c r="ID14" i="7"/>
  <c r="HR14" i="7"/>
  <c r="OX14" i="7"/>
  <c r="MD14" i="7"/>
  <c r="JJ14" i="7"/>
  <c r="OH14" i="7"/>
  <c r="ML14" i="7"/>
  <c r="LB14" i="7"/>
  <c r="HV14" i="7"/>
  <c r="PA14" i="7"/>
  <c r="OO14" i="7"/>
  <c r="OC14" i="7"/>
  <c r="NQ14" i="7"/>
  <c r="NE14" i="7"/>
  <c r="MS14" i="7"/>
  <c r="MG14" i="7"/>
  <c r="LU14" i="7"/>
  <c r="LI14" i="7"/>
  <c r="KW14" i="7"/>
  <c r="KK14" i="7"/>
  <c r="JY14" i="7"/>
  <c r="JM14" i="7"/>
  <c r="JA14" i="7"/>
  <c r="IO14" i="7"/>
  <c r="IC14" i="7"/>
  <c r="HQ14" i="7"/>
  <c r="KT14" i="7"/>
  <c r="OZ14" i="7"/>
  <c r="ON14" i="7"/>
  <c r="OB14" i="7"/>
  <c r="NP14" i="7"/>
  <c r="ND14" i="7"/>
  <c r="MR14" i="7"/>
  <c r="MF14" i="7"/>
  <c r="LT14" i="7"/>
  <c r="LH14" i="7"/>
  <c r="KV14" i="7"/>
  <c r="KJ14" i="7"/>
  <c r="JX14" i="7"/>
  <c r="JL14" i="7"/>
  <c r="IZ14" i="7"/>
  <c r="IN14" i="7"/>
  <c r="IB14" i="7"/>
  <c r="HP14" i="7"/>
  <c r="HZ14" i="7"/>
  <c r="PF14" i="7"/>
  <c r="OY14" i="7"/>
  <c r="OM14" i="7"/>
  <c r="OA14" i="7"/>
  <c r="NO14" i="7"/>
  <c r="NC14" i="7"/>
  <c r="MQ14" i="7"/>
  <c r="ME14" i="7"/>
  <c r="LS14" i="7"/>
  <c r="LG14" i="7"/>
  <c r="KU14" i="7"/>
  <c r="KI14" i="7"/>
  <c r="JW14" i="7"/>
  <c r="JK14" i="7"/>
  <c r="IY14" i="7"/>
  <c r="IM14" i="7"/>
  <c r="IA14" i="7"/>
  <c r="NN14" i="7"/>
  <c r="LF14" i="7"/>
  <c r="IL14" i="7"/>
  <c r="NB14" i="7"/>
  <c r="KH14" i="7"/>
  <c r="OW14" i="7"/>
  <c r="OK14" i="7"/>
  <c r="NY14" i="7"/>
  <c r="NM14" i="7"/>
  <c r="NA14" i="7"/>
  <c r="MO14" i="7"/>
  <c r="MC14" i="7"/>
  <c r="LQ14" i="7"/>
  <c r="LE14" i="7"/>
  <c r="KS14" i="7"/>
  <c r="KG14" i="7"/>
  <c r="JU14" i="7"/>
  <c r="JI14" i="7"/>
  <c r="IW14" i="7"/>
  <c r="IK14" i="7"/>
  <c r="HY14" i="7"/>
  <c r="NJ14" i="7"/>
  <c r="KP14" i="7"/>
  <c r="IT14" i="7"/>
  <c r="PH14" i="7"/>
  <c r="OV14" i="7"/>
  <c r="OJ14" i="7"/>
  <c r="NX14" i="7"/>
  <c r="NL14" i="7"/>
  <c r="MZ14" i="7"/>
  <c r="MN14" i="7"/>
  <c r="MB14" i="7"/>
  <c r="LP14" i="7"/>
  <c r="LD14" i="7"/>
  <c r="KR14" i="7"/>
  <c r="KF14" i="7"/>
  <c r="JT14" i="7"/>
  <c r="JH14" i="7"/>
  <c r="IV14" i="7"/>
  <c r="IJ14" i="7"/>
  <c r="HX14" i="7"/>
  <c r="OT14" i="7"/>
  <c r="MX14" i="7"/>
  <c r="LZ14" i="7"/>
  <c r="KD14" i="7"/>
  <c r="PG14" i="7"/>
  <c r="OU14" i="7"/>
  <c r="OI14" i="7"/>
  <c r="NW14" i="7"/>
  <c r="NK14" i="7"/>
  <c r="MY14" i="7"/>
  <c r="MM14" i="7"/>
  <c r="MA14" i="7"/>
  <c r="LO14" i="7"/>
  <c r="LC14" i="7"/>
  <c r="KQ14" i="7"/>
  <c r="KE14" i="7"/>
  <c r="JS14" i="7"/>
  <c r="JG14" i="7"/>
  <c r="IU14" i="7"/>
  <c r="II14" i="7"/>
  <c r="HW14" i="7"/>
  <c r="JR14" i="7"/>
  <c r="N37" i="7"/>
  <c r="PA37" i="7"/>
  <c r="OY37" i="7"/>
  <c r="OX37" i="7"/>
  <c r="OL37" i="7"/>
  <c r="NZ37" i="7"/>
  <c r="NN37" i="7"/>
  <c r="NB37" i="7"/>
  <c r="MP37" i="7"/>
  <c r="MD37" i="7"/>
  <c r="PH37" i="7"/>
  <c r="OV37" i="7"/>
  <c r="OJ37" i="7"/>
  <c r="NX37" i="7"/>
  <c r="NL37" i="7"/>
  <c r="PF37" i="7"/>
  <c r="OT37" i="7"/>
  <c r="OH37" i="7"/>
  <c r="NV37" i="7"/>
  <c r="NJ37" i="7"/>
  <c r="MX37" i="7"/>
  <c r="ML37" i="7"/>
  <c r="LZ37" i="7"/>
  <c r="OW37" i="7"/>
  <c r="OF37" i="7"/>
  <c r="NQ37" i="7"/>
  <c r="NA37" i="7"/>
  <c r="MM37" i="7"/>
  <c r="LX37" i="7"/>
  <c r="LL37" i="7"/>
  <c r="KZ37" i="7"/>
  <c r="KN37" i="7"/>
  <c r="KB37" i="7"/>
  <c r="JP37" i="7"/>
  <c r="JD37" i="7"/>
  <c r="IR37" i="7"/>
  <c r="IF37" i="7"/>
  <c r="HT37" i="7"/>
  <c r="OU37" i="7"/>
  <c r="OE37" i="7"/>
  <c r="NP37" i="7"/>
  <c r="MZ37" i="7"/>
  <c r="MK37" i="7"/>
  <c r="LW37" i="7"/>
  <c r="LK37" i="7"/>
  <c r="KY37" i="7"/>
  <c r="KM37" i="7"/>
  <c r="KA37" i="7"/>
  <c r="JO37" i="7"/>
  <c r="JC37" i="7"/>
  <c r="IQ37" i="7"/>
  <c r="IE37" i="7"/>
  <c r="HS37" i="7"/>
  <c r="OS37" i="7"/>
  <c r="OD37" i="7"/>
  <c r="NO37" i="7"/>
  <c r="MY37" i="7"/>
  <c r="MJ37" i="7"/>
  <c r="LV37" i="7"/>
  <c r="LJ37" i="7"/>
  <c r="KX37" i="7"/>
  <c r="KL37" i="7"/>
  <c r="JZ37" i="7"/>
  <c r="JN37" i="7"/>
  <c r="JB37" i="7"/>
  <c r="IP37" i="7"/>
  <c r="ID37" i="7"/>
  <c r="HR37" i="7"/>
  <c r="OR37" i="7"/>
  <c r="OC37" i="7"/>
  <c r="NM37" i="7"/>
  <c r="MW37" i="7"/>
  <c r="MI37" i="7"/>
  <c r="LU37" i="7"/>
  <c r="LI37" i="7"/>
  <c r="KW37" i="7"/>
  <c r="KK37" i="7"/>
  <c r="JY37" i="7"/>
  <c r="JM37" i="7"/>
  <c r="JA37" i="7"/>
  <c r="IO37" i="7"/>
  <c r="IC37" i="7"/>
  <c r="HQ37" i="7"/>
  <c r="OQ37" i="7"/>
  <c r="OB37" i="7"/>
  <c r="NK37" i="7"/>
  <c r="MV37" i="7"/>
  <c r="MH37" i="7"/>
  <c r="LT37" i="7"/>
  <c r="LH37" i="7"/>
  <c r="KV37" i="7"/>
  <c r="KJ37" i="7"/>
  <c r="JX37" i="7"/>
  <c r="JL37" i="7"/>
  <c r="IZ37" i="7"/>
  <c r="IN37" i="7"/>
  <c r="IB37" i="7"/>
  <c r="HP37" i="7"/>
  <c r="OP37" i="7"/>
  <c r="OA37" i="7"/>
  <c r="NI37" i="7"/>
  <c r="MU37" i="7"/>
  <c r="MG37" i="7"/>
  <c r="LS37" i="7"/>
  <c r="LG37" i="7"/>
  <c r="KU37" i="7"/>
  <c r="KI37" i="7"/>
  <c r="JW37" i="7"/>
  <c r="JK37" i="7"/>
  <c r="IY37" i="7"/>
  <c r="IM37" i="7"/>
  <c r="IA37" i="7"/>
  <c r="PG37" i="7"/>
  <c r="OO37" i="7"/>
  <c r="NY37" i="7"/>
  <c r="NH37" i="7"/>
  <c r="MT37" i="7"/>
  <c r="MF37" i="7"/>
  <c r="LR37" i="7"/>
  <c r="LF37" i="7"/>
  <c r="KT37" i="7"/>
  <c r="KH37" i="7"/>
  <c r="JV37" i="7"/>
  <c r="JJ37" i="7"/>
  <c r="IX37" i="7"/>
  <c r="IL37" i="7"/>
  <c r="HZ37" i="7"/>
  <c r="PE37" i="7"/>
  <c r="ON37" i="7"/>
  <c r="NW37" i="7"/>
  <c r="NG37" i="7"/>
  <c r="MS37" i="7"/>
  <c r="ME37" i="7"/>
  <c r="LQ37" i="7"/>
  <c r="LE37" i="7"/>
  <c r="KS37" i="7"/>
  <c r="KG37" i="7"/>
  <c r="JU37" i="7"/>
  <c r="JI37" i="7"/>
  <c r="IW37" i="7"/>
  <c r="IK37" i="7"/>
  <c r="HY37" i="7"/>
  <c r="PD37" i="7"/>
  <c r="OM37" i="7"/>
  <c r="NU37" i="7"/>
  <c r="NF37" i="7"/>
  <c r="MR37" i="7"/>
  <c r="MC37" i="7"/>
  <c r="LP37" i="7"/>
  <c r="LD37" i="7"/>
  <c r="KR37" i="7"/>
  <c r="KF37" i="7"/>
  <c r="JT37" i="7"/>
  <c r="JH37" i="7"/>
  <c r="IV37" i="7"/>
  <c r="IJ37" i="7"/>
  <c r="HX37" i="7"/>
  <c r="PC37" i="7"/>
  <c r="OK37" i="7"/>
  <c r="NT37" i="7"/>
  <c r="NE37" i="7"/>
  <c r="MQ37" i="7"/>
  <c r="MB37" i="7"/>
  <c r="LO37" i="7"/>
  <c r="LC37" i="7"/>
  <c r="KQ37" i="7"/>
  <c r="KE37" i="7"/>
  <c r="JS37" i="7"/>
  <c r="JG37" i="7"/>
  <c r="IU37" i="7"/>
  <c r="II37" i="7"/>
  <c r="HW37" i="7"/>
  <c r="PB37" i="7"/>
  <c r="OI37" i="7"/>
  <c r="NS37" i="7"/>
  <c r="ND37" i="7"/>
  <c r="MO37" i="7"/>
  <c r="MA37" i="7"/>
  <c r="LN37" i="7"/>
  <c r="LB37" i="7"/>
  <c r="KP37" i="7"/>
  <c r="KD37" i="7"/>
  <c r="JR37" i="7"/>
  <c r="JF37" i="7"/>
  <c r="IT37" i="7"/>
  <c r="IH37" i="7"/>
  <c r="HV37" i="7"/>
  <c r="LY37" i="7"/>
  <c r="LM37" i="7"/>
  <c r="LA37" i="7"/>
  <c r="KO37" i="7"/>
  <c r="KC37" i="7"/>
  <c r="JQ37" i="7"/>
  <c r="JE37" i="7"/>
  <c r="OZ37" i="7"/>
  <c r="IS37" i="7"/>
  <c r="OG37" i="7"/>
  <c r="IG37" i="7"/>
  <c r="NR37" i="7"/>
  <c r="HU37" i="7"/>
  <c r="MN37" i="7"/>
  <c r="NC37" i="7"/>
  <c r="N25" i="7"/>
  <c r="PA25" i="7"/>
  <c r="OO25" i="7"/>
  <c r="OC25" i="7"/>
  <c r="NQ25" i="7"/>
  <c r="NE25" i="7"/>
  <c r="MS25" i="7"/>
  <c r="MG25" i="7"/>
  <c r="LU25" i="7"/>
  <c r="LI25" i="7"/>
  <c r="KW25" i="7"/>
  <c r="KK25" i="7"/>
  <c r="JY25" i="7"/>
  <c r="JM25" i="7"/>
  <c r="JA25" i="7"/>
  <c r="IO25" i="7"/>
  <c r="IC25" i="7"/>
  <c r="HQ25" i="7"/>
  <c r="OZ25" i="7"/>
  <c r="ON25" i="7"/>
  <c r="OB25" i="7"/>
  <c r="NP25" i="7"/>
  <c r="ND25" i="7"/>
  <c r="MR25" i="7"/>
  <c r="MF25" i="7"/>
  <c r="LT25" i="7"/>
  <c r="LH25" i="7"/>
  <c r="KV25" i="7"/>
  <c r="KJ25" i="7"/>
  <c r="JX25" i="7"/>
  <c r="JL25" i="7"/>
  <c r="IZ25" i="7"/>
  <c r="IN25" i="7"/>
  <c r="IB25" i="7"/>
  <c r="HP25" i="7"/>
  <c r="OY25" i="7"/>
  <c r="OM25" i="7"/>
  <c r="OA25" i="7"/>
  <c r="NO25" i="7"/>
  <c r="NC25" i="7"/>
  <c r="MQ25" i="7"/>
  <c r="ME25" i="7"/>
  <c r="LS25" i="7"/>
  <c r="LG25" i="7"/>
  <c r="KU25" i="7"/>
  <c r="KI25" i="7"/>
  <c r="JW25" i="7"/>
  <c r="JK25" i="7"/>
  <c r="IY25" i="7"/>
  <c r="IM25" i="7"/>
  <c r="IA25" i="7"/>
  <c r="OX25" i="7"/>
  <c r="OL25" i="7"/>
  <c r="NZ25" i="7"/>
  <c r="NN25" i="7"/>
  <c r="NB25" i="7"/>
  <c r="MP25" i="7"/>
  <c r="MD25" i="7"/>
  <c r="LR25" i="7"/>
  <c r="LF25" i="7"/>
  <c r="KT25" i="7"/>
  <c r="KH25" i="7"/>
  <c r="JV25" i="7"/>
  <c r="JJ25" i="7"/>
  <c r="IX25" i="7"/>
  <c r="IL25" i="7"/>
  <c r="HZ25" i="7"/>
  <c r="OW25" i="7"/>
  <c r="OK25" i="7"/>
  <c r="NY25" i="7"/>
  <c r="NM25" i="7"/>
  <c r="NA25" i="7"/>
  <c r="MO25" i="7"/>
  <c r="MC25" i="7"/>
  <c r="LQ25" i="7"/>
  <c r="LE25" i="7"/>
  <c r="KS25" i="7"/>
  <c r="KG25" i="7"/>
  <c r="JU25" i="7"/>
  <c r="JI25" i="7"/>
  <c r="IW25" i="7"/>
  <c r="IK25" i="7"/>
  <c r="HY25" i="7"/>
  <c r="PH25" i="7"/>
  <c r="OV25" i="7"/>
  <c r="OJ25" i="7"/>
  <c r="NX25" i="7"/>
  <c r="NL25" i="7"/>
  <c r="MZ25" i="7"/>
  <c r="MN25" i="7"/>
  <c r="MB25" i="7"/>
  <c r="LP25" i="7"/>
  <c r="LD25" i="7"/>
  <c r="KR25" i="7"/>
  <c r="KF25" i="7"/>
  <c r="JT25" i="7"/>
  <c r="JH25" i="7"/>
  <c r="IV25" i="7"/>
  <c r="IJ25" i="7"/>
  <c r="HX25" i="7"/>
  <c r="PG25" i="7"/>
  <c r="OU25" i="7"/>
  <c r="OI25" i="7"/>
  <c r="NW25" i="7"/>
  <c r="NK25" i="7"/>
  <c r="MY25" i="7"/>
  <c r="MM25" i="7"/>
  <c r="MA25" i="7"/>
  <c r="LO25" i="7"/>
  <c r="LC25" i="7"/>
  <c r="KQ25" i="7"/>
  <c r="KE25" i="7"/>
  <c r="JS25" i="7"/>
  <c r="JG25" i="7"/>
  <c r="IU25" i="7"/>
  <c r="II25" i="7"/>
  <c r="HW25" i="7"/>
  <c r="PF25" i="7"/>
  <c r="OT25" i="7"/>
  <c r="OH25" i="7"/>
  <c r="NV25" i="7"/>
  <c r="NJ25" i="7"/>
  <c r="MX25" i="7"/>
  <c r="ML25" i="7"/>
  <c r="LZ25" i="7"/>
  <c r="LN25" i="7"/>
  <c r="LB25" i="7"/>
  <c r="KP25" i="7"/>
  <c r="KD25" i="7"/>
  <c r="JR25" i="7"/>
  <c r="JF25" i="7"/>
  <c r="IT25" i="7"/>
  <c r="IH25" i="7"/>
  <c r="HV25" i="7"/>
  <c r="PE25" i="7"/>
  <c r="OS25" i="7"/>
  <c r="OG25" i="7"/>
  <c r="NU25" i="7"/>
  <c r="NI25" i="7"/>
  <c r="MW25" i="7"/>
  <c r="MK25" i="7"/>
  <c r="LY25" i="7"/>
  <c r="LM25" i="7"/>
  <c r="LA25" i="7"/>
  <c r="KO25" i="7"/>
  <c r="KC25" i="7"/>
  <c r="JQ25" i="7"/>
  <c r="JE25" i="7"/>
  <c r="IS25" i="7"/>
  <c r="IG25" i="7"/>
  <c r="HU25" i="7"/>
  <c r="PD25" i="7"/>
  <c r="OR25" i="7"/>
  <c r="OF25" i="7"/>
  <c r="NT25" i="7"/>
  <c r="NH25" i="7"/>
  <c r="MV25" i="7"/>
  <c r="MJ25" i="7"/>
  <c r="LX25" i="7"/>
  <c r="LL25" i="7"/>
  <c r="KZ25" i="7"/>
  <c r="KN25" i="7"/>
  <c r="KB25" i="7"/>
  <c r="JP25" i="7"/>
  <c r="JD25" i="7"/>
  <c r="IR25" i="7"/>
  <c r="IF25" i="7"/>
  <c r="HT25" i="7"/>
  <c r="PC25" i="7"/>
  <c r="OQ25" i="7"/>
  <c r="OE25" i="7"/>
  <c r="NS25" i="7"/>
  <c r="NG25" i="7"/>
  <c r="MU25" i="7"/>
  <c r="MI25" i="7"/>
  <c r="LW25" i="7"/>
  <c r="LK25" i="7"/>
  <c r="KY25" i="7"/>
  <c r="KM25" i="7"/>
  <c r="KA25" i="7"/>
  <c r="JO25" i="7"/>
  <c r="JC25" i="7"/>
  <c r="IQ25" i="7"/>
  <c r="IE25" i="7"/>
  <c r="HS25" i="7"/>
  <c r="JZ25" i="7"/>
  <c r="PB25" i="7"/>
  <c r="JN25" i="7"/>
  <c r="KL25" i="7"/>
  <c r="OP25" i="7"/>
  <c r="JB25" i="7"/>
  <c r="OD25" i="7"/>
  <c r="IP25" i="7"/>
  <c r="NR25" i="7"/>
  <c r="ID25" i="7"/>
  <c r="NF25" i="7"/>
  <c r="HR25" i="7"/>
  <c r="MT25" i="7"/>
  <c r="MH25" i="7"/>
  <c r="LV25" i="7"/>
  <c r="LJ25" i="7"/>
  <c r="KX25" i="7"/>
  <c r="N60" i="7"/>
  <c r="PD60" i="7"/>
  <c r="OR60" i="7"/>
  <c r="OF60" i="7"/>
  <c r="NT60" i="7"/>
  <c r="NH60" i="7"/>
  <c r="MV60" i="7"/>
  <c r="MJ60" i="7"/>
  <c r="LX60" i="7"/>
  <c r="LL60" i="7"/>
  <c r="KZ60" i="7"/>
  <c r="KN60" i="7"/>
  <c r="KB60" i="7"/>
  <c r="JP60" i="7"/>
  <c r="JD60" i="7"/>
  <c r="IR60" i="7"/>
  <c r="IF60" i="7"/>
  <c r="HT60" i="7"/>
  <c r="PC60" i="7"/>
  <c r="OQ60" i="7"/>
  <c r="OE60" i="7"/>
  <c r="NS60" i="7"/>
  <c r="NG60" i="7"/>
  <c r="MU60" i="7"/>
  <c r="MI60" i="7"/>
  <c r="LW60" i="7"/>
  <c r="LK60" i="7"/>
  <c r="KY60" i="7"/>
  <c r="KM60" i="7"/>
  <c r="KA60" i="7"/>
  <c r="JO60" i="7"/>
  <c r="JC60" i="7"/>
  <c r="IQ60" i="7"/>
  <c r="IE60" i="7"/>
  <c r="HS60" i="7"/>
  <c r="PB60" i="7"/>
  <c r="OP60" i="7"/>
  <c r="OD60" i="7"/>
  <c r="NR60" i="7"/>
  <c r="NF60" i="7"/>
  <c r="MT60" i="7"/>
  <c r="MH60" i="7"/>
  <c r="LV60" i="7"/>
  <c r="LJ60" i="7"/>
  <c r="KX60" i="7"/>
  <c r="KL60" i="7"/>
  <c r="JZ60" i="7"/>
  <c r="JN60" i="7"/>
  <c r="JB60" i="7"/>
  <c r="IP60" i="7"/>
  <c r="ID60" i="7"/>
  <c r="HR60" i="7"/>
  <c r="PA60" i="7"/>
  <c r="OO60" i="7"/>
  <c r="OC60" i="7"/>
  <c r="NQ60" i="7"/>
  <c r="NE60" i="7"/>
  <c r="MS60" i="7"/>
  <c r="MG60" i="7"/>
  <c r="LU60" i="7"/>
  <c r="LI60" i="7"/>
  <c r="KW60" i="7"/>
  <c r="KK60" i="7"/>
  <c r="JY60" i="7"/>
  <c r="JM60" i="7"/>
  <c r="JA60" i="7"/>
  <c r="IO60" i="7"/>
  <c r="IC60" i="7"/>
  <c r="HQ60" i="7"/>
  <c r="OZ60" i="7"/>
  <c r="ON60" i="7"/>
  <c r="OB60" i="7"/>
  <c r="NP60" i="7"/>
  <c r="ND60" i="7"/>
  <c r="MR60" i="7"/>
  <c r="MF60" i="7"/>
  <c r="LT60" i="7"/>
  <c r="LH60" i="7"/>
  <c r="KV60" i="7"/>
  <c r="KJ60" i="7"/>
  <c r="JX60" i="7"/>
  <c r="JL60" i="7"/>
  <c r="IZ60" i="7"/>
  <c r="IN60" i="7"/>
  <c r="IB60" i="7"/>
  <c r="HP60" i="7"/>
  <c r="OY60" i="7"/>
  <c r="OM60" i="7"/>
  <c r="OA60" i="7"/>
  <c r="NO60" i="7"/>
  <c r="NC60" i="7"/>
  <c r="MQ60" i="7"/>
  <c r="ME60" i="7"/>
  <c r="LS60" i="7"/>
  <c r="LG60" i="7"/>
  <c r="KU60" i="7"/>
  <c r="KI60" i="7"/>
  <c r="JW60" i="7"/>
  <c r="JK60" i="7"/>
  <c r="IY60" i="7"/>
  <c r="IM60" i="7"/>
  <c r="IA60" i="7"/>
  <c r="OX60" i="7"/>
  <c r="OL60" i="7"/>
  <c r="NZ60" i="7"/>
  <c r="NN60" i="7"/>
  <c r="NB60" i="7"/>
  <c r="MP60" i="7"/>
  <c r="MD60" i="7"/>
  <c r="LR60" i="7"/>
  <c r="LF60" i="7"/>
  <c r="KT60" i="7"/>
  <c r="KH60" i="7"/>
  <c r="JV60" i="7"/>
  <c r="JJ60" i="7"/>
  <c r="IX60" i="7"/>
  <c r="IL60" i="7"/>
  <c r="HZ60" i="7"/>
  <c r="OW60" i="7"/>
  <c r="OK60" i="7"/>
  <c r="NY60" i="7"/>
  <c r="NM60" i="7"/>
  <c r="NA60" i="7"/>
  <c r="MO60" i="7"/>
  <c r="MC60" i="7"/>
  <c r="LQ60" i="7"/>
  <c r="LE60" i="7"/>
  <c r="KS60" i="7"/>
  <c r="KG60" i="7"/>
  <c r="JU60" i="7"/>
  <c r="JI60" i="7"/>
  <c r="IW60" i="7"/>
  <c r="IK60" i="7"/>
  <c r="HY60" i="7"/>
  <c r="PH60" i="7"/>
  <c r="OV60" i="7"/>
  <c r="OJ60" i="7"/>
  <c r="NX60" i="7"/>
  <c r="NL60" i="7"/>
  <c r="MZ60" i="7"/>
  <c r="MN60" i="7"/>
  <c r="MB60" i="7"/>
  <c r="LP60" i="7"/>
  <c r="LD60" i="7"/>
  <c r="KR60" i="7"/>
  <c r="KF60" i="7"/>
  <c r="JT60" i="7"/>
  <c r="JH60" i="7"/>
  <c r="IV60" i="7"/>
  <c r="IJ60" i="7"/>
  <c r="HX60" i="7"/>
  <c r="PG60" i="7"/>
  <c r="OU60" i="7"/>
  <c r="OI60" i="7"/>
  <c r="NW60" i="7"/>
  <c r="NK60" i="7"/>
  <c r="MY60" i="7"/>
  <c r="MM60" i="7"/>
  <c r="MA60" i="7"/>
  <c r="LO60" i="7"/>
  <c r="LC60" i="7"/>
  <c r="KQ60" i="7"/>
  <c r="KE60" i="7"/>
  <c r="JS60" i="7"/>
  <c r="JG60" i="7"/>
  <c r="IU60" i="7"/>
  <c r="II60" i="7"/>
  <c r="HW60" i="7"/>
  <c r="PF60" i="7"/>
  <c r="OT60" i="7"/>
  <c r="OH60" i="7"/>
  <c r="NV60" i="7"/>
  <c r="NJ60" i="7"/>
  <c r="MX60" i="7"/>
  <c r="ML60" i="7"/>
  <c r="LZ60" i="7"/>
  <c r="LN60" i="7"/>
  <c r="LB60" i="7"/>
  <c r="KP60" i="7"/>
  <c r="KD60" i="7"/>
  <c r="JR60" i="7"/>
  <c r="JF60" i="7"/>
  <c r="IT60" i="7"/>
  <c r="IH60" i="7"/>
  <c r="HV60" i="7"/>
  <c r="PE60" i="7"/>
  <c r="JQ60" i="7"/>
  <c r="OS60" i="7"/>
  <c r="JE60" i="7"/>
  <c r="OG60" i="7"/>
  <c r="IS60" i="7"/>
  <c r="NU60" i="7"/>
  <c r="IG60" i="7"/>
  <c r="NI60" i="7"/>
  <c r="HU60" i="7"/>
  <c r="MW60" i="7"/>
  <c r="MK60" i="7"/>
  <c r="LY60" i="7"/>
  <c r="LM60" i="7"/>
  <c r="LA60" i="7"/>
  <c r="KO60" i="7"/>
  <c r="KC60" i="7"/>
  <c r="N49" i="7"/>
  <c r="PB49" i="7"/>
  <c r="OP49" i="7"/>
  <c r="OD49" i="7"/>
  <c r="NR49" i="7"/>
  <c r="NF49" i="7"/>
  <c r="MT49" i="7"/>
  <c r="MH49" i="7"/>
  <c r="LV49" i="7"/>
  <c r="LJ49" i="7"/>
  <c r="KX49" i="7"/>
  <c r="KL49" i="7"/>
  <c r="JZ49" i="7"/>
  <c r="JN49" i="7"/>
  <c r="JB49" i="7"/>
  <c r="IP49" i="7"/>
  <c r="ID49" i="7"/>
  <c r="HR49" i="7"/>
  <c r="PA49" i="7"/>
  <c r="OO49" i="7"/>
  <c r="OC49" i="7"/>
  <c r="NQ49" i="7"/>
  <c r="NE49" i="7"/>
  <c r="MS49" i="7"/>
  <c r="MG49" i="7"/>
  <c r="LU49" i="7"/>
  <c r="LI49" i="7"/>
  <c r="KW49" i="7"/>
  <c r="KK49" i="7"/>
  <c r="JY49" i="7"/>
  <c r="JM49" i="7"/>
  <c r="JA49" i="7"/>
  <c r="IO49" i="7"/>
  <c r="IC49" i="7"/>
  <c r="HQ49" i="7"/>
  <c r="OZ49" i="7"/>
  <c r="ON49" i="7"/>
  <c r="OB49" i="7"/>
  <c r="NP49" i="7"/>
  <c r="ND49" i="7"/>
  <c r="MR49" i="7"/>
  <c r="MF49" i="7"/>
  <c r="LT49" i="7"/>
  <c r="LH49" i="7"/>
  <c r="KV49" i="7"/>
  <c r="KJ49" i="7"/>
  <c r="JX49" i="7"/>
  <c r="JL49" i="7"/>
  <c r="IZ49" i="7"/>
  <c r="IN49" i="7"/>
  <c r="IB49" i="7"/>
  <c r="HP49" i="7"/>
  <c r="OY49" i="7"/>
  <c r="OM49" i="7"/>
  <c r="OA49" i="7"/>
  <c r="NO49" i="7"/>
  <c r="NC49" i="7"/>
  <c r="MQ49" i="7"/>
  <c r="ME49" i="7"/>
  <c r="LS49" i="7"/>
  <c r="LG49" i="7"/>
  <c r="KU49" i="7"/>
  <c r="KI49" i="7"/>
  <c r="JW49" i="7"/>
  <c r="JK49" i="7"/>
  <c r="IY49" i="7"/>
  <c r="IM49" i="7"/>
  <c r="IA49" i="7"/>
  <c r="OX49" i="7"/>
  <c r="OL49" i="7"/>
  <c r="NZ49" i="7"/>
  <c r="NN49" i="7"/>
  <c r="NB49" i="7"/>
  <c r="MP49" i="7"/>
  <c r="MD49" i="7"/>
  <c r="LR49" i="7"/>
  <c r="LF49" i="7"/>
  <c r="KT49" i="7"/>
  <c r="KH49" i="7"/>
  <c r="JV49" i="7"/>
  <c r="JJ49" i="7"/>
  <c r="IX49" i="7"/>
  <c r="IL49" i="7"/>
  <c r="HZ49" i="7"/>
  <c r="OW49" i="7"/>
  <c r="OK49" i="7"/>
  <c r="NY49" i="7"/>
  <c r="NM49" i="7"/>
  <c r="NA49" i="7"/>
  <c r="MO49" i="7"/>
  <c r="MC49" i="7"/>
  <c r="LQ49" i="7"/>
  <c r="LE49" i="7"/>
  <c r="KS49" i="7"/>
  <c r="KG49" i="7"/>
  <c r="JU49" i="7"/>
  <c r="JI49" i="7"/>
  <c r="IW49" i="7"/>
  <c r="IK49" i="7"/>
  <c r="HY49" i="7"/>
  <c r="PH49" i="7"/>
  <c r="OV49" i="7"/>
  <c r="OJ49" i="7"/>
  <c r="NX49" i="7"/>
  <c r="NL49" i="7"/>
  <c r="MZ49" i="7"/>
  <c r="MN49" i="7"/>
  <c r="MB49" i="7"/>
  <c r="LP49" i="7"/>
  <c r="LD49" i="7"/>
  <c r="KR49" i="7"/>
  <c r="KF49" i="7"/>
  <c r="JT49" i="7"/>
  <c r="JH49" i="7"/>
  <c r="IV49" i="7"/>
  <c r="IJ49" i="7"/>
  <c r="HX49" i="7"/>
  <c r="PG49" i="7"/>
  <c r="OU49" i="7"/>
  <c r="OI49" i="7"/>
  <c r="NW49" i="7"/>
  <c r="NK49" i="7"/>
  <c r="MY49" i="7"/>
  <c r="MM49" i="7"/>
  <c r="MA49" i="7"/>
  <c r="LO49" i="7"/>
  <c r="LC49" i="7"/>
  <c r="KQ49" i="7"/>
  <c r="KE49" i="7"/>
  <c r="JS49" i="7"/>
  <c r="JG49" i="7"/>
  <c r="IU49" i="7"/>
  <c r="II49" i="7"/>
  <c r="HW49" i="7"/>
  <c r="PF49" i="7"/>
  <c r="OT49" i="7"/>
  <c r="OH49" i="7"/>
  <c r="NV49" i="7"/>
  <c r="NJ49" i="7"/>
  <c r="MX49" i="7"/>
  <c r="ML49" i="7"/>
  <c r="LZ49" i="7"/>
  <c r="LN49" i="7"/>
  <c r="LB49" i="7"/>
  <c r="KP49" i="7"/>
  <c r="KD49" i="7"/>
  <c r="JR49" i="7"/>
  <c r="JF49" i="7"/>
  <c r="IT49" i="7"/>
  <c r="IH49" i="7"/>
  <c r="HV49" i="7"/>
  <c r="PE49" i="7"/>
  <c r="OS49" i="7"/>
  <c r="OG49" i="7"/>
  <c r="NU49" i="7"/>
  <c r="NI49" i="7"/>
  <c r="MW49" i="7"/>
  <c r="MK49" i="7"/>
  <c r="LY49" i="7"/>
  <c r="LM49" i="7"/>
  <c r="LA49" i="7"/>
  <c r="KO49" i="7"/>
  <c r="KC49" i="7"/>
  <c r="JQ49" i="7"/>
  <c r="JE49" i="7"/>
  <c r="IS49" i="7"/>
  <c r="IG49" i="7"/>
  <c r="HU49" i="7"/>
  <c r="PD49" i="7"/>
  <c r="OR49" i="7"/>
  <c r="OF49" i="7"/>
  <c r="NT49" i="7"/>
  <c r="NH49" i="7"/>
  <c r="MV49" i="7"/>
  <c r="MJ49" i="7"/>
  <c r="LX49" i="7"/>
  <c r="LL49" i="7"/>
  <c r="KZ49" i="7"/>
  <c r="KN49" i="7"/>
  <c r="KB49" i="7"/>
  <c r="JP49" i="7"/>
  <c r="JD49" i="7"/>
  <c r="IR49" i="7"/>
  <c r="IF49" i="7"/>
  <c r="HT49" i="7"/>
  <c r="KM49" i="7"/>
  <c r="KA49" i="7"/>
  <c r="PC49" i="7"/>
  <c r="JO49" i="7"/>
  <c r="OQ49" i="7"/>
  <c r="JC49" i="7"/>
  <c r="OE49" i="7"/>
  <c r="IQ49" i="7"/>
  <c r="NS49" i="7"/>
  <c r="IE49" i="7"/>
  <c r="NG49" i="7"/>
  <c r="HS49" i="7"/>
  <c r="MU49" i="7"/>
  <c r="MI49" i="7"/>
  <c r="LW49" i="7"/>
  <c r="LK49" i="7"/>
  <c r="KY49" i="7"/>
  <c r="N96" i="7"/>
  <c r="OZ96" i="7"/>
  <c r="ON96" i="7"/>
  <c r="OB96" i="7"/>
  <c r="NP96" i="7"/>
  <c r="ND96" i="7"/>
  <c r="MR96" i="7"/>
  <c r="MF96" i="7"/>
  <c r="LT96" i="7"/>
  <c r="LH96" i="7"/>
  <c r="KV96" i="7"/>
  <c r="KJ96" i="7"/>
  <c r="JX96" i="7"/>
  <c r="JL96" i="7"/>
  <c r="IZ96" i="7"/>
  <c r="IN96" i="7"/>
  <c r="IB96" i="7"/>
  <c r="HP96" i="7"/>
  <c r="OY96" i="7"/>
  <c r="OM96" i="7"/>
  <c r="OA96" i="7"/>
  <c r="NO96" i="7"/>
  <c r="NC96" i="7"/>
  <c r="MQ96" i="7"/>
  <c r="ME96" i="7"/>
  <c r="LS96" i="7"/>
  <c r="LG96" i="7"/>
  <c r="KU96" i="7"/>
  <c r="KI96" i="7"/>
  <c r="JW96" i="7"/>
  <c r="JK96" i="7"/>
  <c r="IY96" i="7"/>
  <c r="IM96" i="7"/>
  <c r="IA96" i="7"/>
  <c r="OX96" i="7"/>
  <c r="OL96" i="7"/>
  <c r="NZ96" i="7"/>
  <c r="NN96" i="7"/>
  <c r="NB96" i="7"/>
  <c r="MP96" i="7"/>
  <c r="MD96" i="7"/>
  <c r="LR96" i="7"/>
  <c r="LF96" i="7"/>
  <c r="KT96" i="7"/>
  <c r="KH96" i="7"/>
  <c r="JV96" i="7"/>
  <c r="JJ96" i="7"/>
  <c r="IX96" i="7"/>
  <c r="IL96" i="7"/>
  <c r="HZ96" i="7"/>
  <c r="OW96" i="7"/>
  <c r="OK96" i="7"/>
  <c r="NY96" i="7"/>
  <c r="NM96" i="7"/>
  <c r="NA96" i="7"/>
  <c r="MO96" i="7"/>
  <c r="MC96" i="7"/>
  <c r="LQ96" i="7"/>
  <c r="LE96" i="7"/>
  <c r="KS96" i="7"/>
  <c r="KG96" i="7"/>
  <c r="JU96" i="7"/>
  <c r="JI96" i="7"/>
  <c r="IW96" i="7"/>
  <c r="IK96" i="7"/>
  <c r="HY96" i="7"/>
  <c r="PH96" i="7"/>
  <c r="OV96" i="7"/>
  <c r="OJ96" i="7"/>
  <c r="NX96" i="7"/>
  <c r="NL96" i="7"/>
  <c r="MZ96" i="7"/>
  <c r="MN96" i="7"/>
  <c r="MB96" i="7"/>
  <c r="LP96" i="7"/>
  <c r="LD96" i="7"/>
  <c r="KR96" i="7"/>
  <c r="KF96" i="7"/>
  <c r="JT96" i="7"/>
  <c r="JH96" i="7"/>
  <c r="IV96" i="7"/>
  <c r="IJ96" i="7"/>
  <c r="HX96" i="7"/>
  <c r="PG96" i="7"/>
  <c r="OU96" i="7"/>
  <c r="OI96" i="7"/>
  <c r="NW96" i="7"/>
  <c r="NK96" i="7"/>
  <c r="MY96" i="7"/>
  <c r="MM96" i="7"/>
  <c r="MA96" i="7"/>
  <c r="LO96" i="7"/>
  <c r="LC96" i="7"/>
  <c r="KQ96" i="7"/>
  <c r="KE96" i="7"/>
  <c r="JS96" i="7"/>
  <c r="JG96" i="7"/>
  <c r="IU96" i="7"/>
  <c r="II96" i="7"/>
  <c r="HW96" i="7"/>
  <c r="PF96" i="7"/>
  <c r="OT96" i="7"/>
  <c r="OH96" i="7"/>
  <c r="NV96" i="7"/>
  <c r="NJ96" i="7"/>
  <c r="MX96" i="7"/>
  <c r="ML96" i="7"/>
  <c r="LZ96" i="7"/>
  <c r="LN96" i="7"/>
  <c r="LB96" i="7"/>
  <c r="KP96" i="7"/>
  <c r="KD96" i="7"/>
  <c r="JR96" i="7"/>
  <c r="JF96" i="7"/>
  <c r="IT96" i="7"/>
  <c r="IH96" i="7"/>
  <c r="HV96" i="7"/>
  <c r="PE96" i="7"/>
  <c r="OS96" i="7"/>
  <c r="OG96" i="7"/>
  <c r="NU96" i="7"/>
  <c r="NI96" i="7"/>
  <c r="MW96" i="7"/>
  <c r="MK96" i="7"/>
  <c r="LY96" i="7"/>
  <c r="LM96" i="7"/>
  <c r="LA96" i="7"/>
  <c r="KO96" i="7"/>
  <c r="KC96" i="7"/>
  <c r="JQ96" i="7"/>
  <c r="JE96" i="7"/>
  <c r="IS96" i="7"/>
  <c r="IG96" i="7"/>
  <c r="HU96" i="7"/>
  <c r="PD96" i="7"/>
  <c r="OR96" i="7"/>
  <c r="OF96" i="7"/>
  <c r="NT96" i="7"/>
  <c r="NH96" i="7"/>
  <c r="MV96" i="7"/>
  <c r="MJ96" i="7"/>
  <c r="LX96" i="7"/>
  <c r="LL96" i="7"/>
  <c r="KZ96" i="7"/>
  <c r="KN96" i="7"/>
  <c r="KB96" i="7"/>
  <c r="JP96" i="7"/>
  <c r="JD96" i="7"/>
  <c r="IR96" i="7"/>
  <c r="IF96" i="7"/>
  <c r="HT96" i="7"/>
  <c r="PC96" i="7"/>
  <c r="OQ96" i="7"/>
  <c r="OE96" i="7"/>
  <c r="NS96" i="7"/>
  <c r="NG96" i="7"/>
  <c r="MU96" i="7"/>
  <c r="MI96" i="7"/>
  <c r="LW96" i="7"/>
  <c r="LK96" i="7"/>
  <c r="KY96" i="7"/>
  <c r="KM96" i="7"/>
  <c r="KA96" i="7"/>
  <c r="JO96" i="7"/>
  <c r="JC96" i="7"/>
  <c r="IQ96" i="7"/>
  <c r="IE96" i="7"/>
  <c r="HS96" i="7"/>
  <c r="PB96" i="7"/>
  <c r="OP96" i="7"/>
  <c r="OD96" i="7"/>
  <c r="NR96" i="7"/>
  <c r="NF96" i="7"/>
  <c r="MT96" i="7"/>
  <c r="MH96" i="7"/>
  <c r="LV96" i="7"/>
  <c r="LJ96" i="7"/>
  <c r="KX96" i="7"/>
  <c r="KL96" i="7"/>
  <c r="JZ96" i="7"/>
  <c r="JN96" i="7"/>
  <c r="JB96" i="7"/>
  <c r="IP96" i="7"/>
  <c r="ID96" i="7"/>
  <c r="HR96" i="7"/>
  <c r="PA96" i="7"/>
  <c r="JM96" i="7"/>
  <c r="OO96" i="7"/>
  <c r="JA96" i="7"/>
  <c r="OC96" i="7"/>
  <c r="IO96" i="7"/>
  <c r="NQ96" i="7"/>
  <c r="IC96" i="7"/>
  <c r="NE96" i="7"/>
  <c r="HQ96" i="7"/>
  <c r="MS96" i="7"/>
  <c r="MG96" i="7"/>
  <c r="LU96" i="7"/>
  <c r="LI96" i="7"/>
  <c r="KW96" i="7"/>
  <c r="KK96" i="7"/>
  <c r="JY96" i="7"/>
  <c r="N84" i="7"/>
  <c r="OY84" i="7"/>
  <c r="OM84" i="7"/>
  <c r="OA84" i="7"/>
  <c r="NO84" i="7"/>
  <c r="NC84" i="7"/>
  <c r="MQ84" i="7"/>
  <c r="ME84" i="7"/>
  <c r="LS84" i="7"/>
  <c r="LG84" i="7"/>
  <c r="KU84" i="7"/>
  <c r="KI84" i="7"/>
  <c r="OX84" i="7"/>
  <c r="OL84" i="7"/>
  <c r="NZ84" i="7"/>
  <c r="NN84" i="7"/>
  <c r="NB84" i="7"/>
  <c r="MP84" i="7"/>
  <c r="MD84" i="7"/>
  <c r="LR84" i="7"/>
  <c r="LF84" i="7"/>
  <c r="KT84" i="7"/>
  <c r="OW84" i="7"/>
  <c r="OK84" i="7"/>
  <c r="NY84" i="7"/>
  <c r="NM84" i="7"/>
  <c r="NA84" i="7"/>
  <c r="MO84" i="7"/>
  <c r="MC84" i="7"/>
  <c r="LQ84" i="7"/>
  <c r="LE84" i="7"/>
  <c r="KS84" i="7"/>
  <c r="KG84" i="7"/>
  <c r="PH84" i="7"/>
  <c r="OV84" i="7"/>
  <c r="OJ84" i="7"/>
  <c r="NX84" i="7"/>
  <c r="NL84" i="7"/>
  <c r="MZ84" i="7"/>
  <c r="MN84" i="7"/>
  <c r="MB84" i="7"/>
  <c r="LP84" i="7"/>
  <c r="LD84" i="7"/>
  <c r="KR84" i="7"/>
  <c r="PG84" i="7"/>
  <c r="OU84" i="7"/>
  <c r="OI84" i="7"/>
  <c r="NW84" i="7"/>
  <c r="NK84" i="7"/>
  <c r="MY84" i="7"/>
  <c r="MM84" i="7"/>
  <c r="MA84" i="7"/>
  <c r="LO84" i="7"/>
  <c r="LC84" i="7"/>
  <c r="KQ84" i="7"/>
  <c r="PF84" i="7"/>
  <c r="OT84" i="7"/>
  <c r="OH84" i="7"/>
  <c r="NV84" i="7"/>
  <c r="NJ84" i="7"/>
  <c r="MX84" i="7"/>
  <c r="ML84" i="7"/>
  <c r="LZ84" i="7"/>
  <c r="LN84" i="7"/>
  <c r="LB84" i="7"/>
  <c r="KP84" i="7"/>
  <c r="PE84" i="7"/>
  <c r="OS84" i="7"/>
  <c r="OG84" i="7"/>
  <c r="NU84" i="7"/>
  <c r="NI84" i="7"/>
  <c r="MW84" i="7"/>
  <c r="MK84" i="7"/>
  <c r="LY84" i="7"/>
  <c r="LM84" i="7"/>
  <c r="LA84" i="7"/>
  <c r="KO84" i="7"/>
  <c r="PD84" i="7"/>
  <c r="OR84" i="7"/>
  <c r="OF84" i="7"/>
  <c r="NT84" i="7"/>
  <c r="NH84" i="7"/>
  <c r="MV84" i="7"/>
  <c r="MJ84" i="7"/>
  <c r="LX84" i="7"/>
  <c r="LL84" i="7"/>
  <c r="KZ84" i="7"/>
  <c r="KN84" i="7"/>
  <c r="KB84" i="7"/>
  <c r="PC84" i="7"/>
  <c r="OQ84" i="7"/>
  <c r="OE84" i="7"/>
  <c r="NS84" i="7"/>
  <c r="NG84" i="7"/>
  <c r="MU84" i="7"/>
  <c r="MI84" i="7"/>
  <c r="LW84" i="7"/>
  <c r="PB84" i="7"/>
  <c r="OP84" i="7"/>
  <c r="OD84" i="7"/>
  <c r="NR84" i="7"/>
  <c r="NF84" i="7"/>
  <c r="MT84" i="7"/>
  <c r="MH84" i="7"/>
  <c r="LV84" i="7"/>
  <c r="LJ84" i="7"/>
  <c r="KX84" i="7"/>
  <c r="KL84" i="7"/>
  <c r="PA84" i="7"/>
  <c r="OO84" i="7"/>
  <c r="OC84" i="7"/>
  <c r="NQ84" i="7"/>
  <c r="NE84" i="7"/>
  <c r="MS84" i="7"/>
  <c r="MG84" i="7"/>
  <c r="LU84" i="7"/>
  <c r="LI84" i="7"/>
  <c r="KW84" i="7"/>
  <c r="KK84" i="7"/>
  <c r="MR84" i="7"/>
  <c r="KD84" i="7"/>
  <c r="JQ84" i="7"/>
  <c r="JE84" i="7"/>
  <c r="IS84" i="7"/>
  <c r="IG84" i="7"/>
  <c r="HU84" i="7"/>
  <c r="MF84" i="7"/>
  <c r="KC84" i="7"/>
  <c r="JP84" i="7"/>
  <c r="JD84" i="7"/>
  <c r="IR84" i="7"/>
  <c r="IF84" i="7"/>
  <c r="HT84" i="7"/>
  <c r="LT84" i="7"/>
  <c r="KA84" i="7"/>
  <c r="JO84" i="7"/>
  <c r="JC84" i="7"/>
  <c r="IQ84" i="7"/>
  <c r="IE84" i="7"/>
  <c r="HS84" i="7"/>
  <c r="LK84" i="7"/>
  <c r="JZ84" i="7"/>
  <c r="JN84" i="7"/>
  <c r="JB84" i="7"/>
  <c r="IP84" i="7"/>
  <c r="ID84" i="7"/>
  <c r="HR84" i="7"/>
  <c r="LH84" i="7"/>
  <c r="JY84" i="7"/>
  <c r="JM84" i="7"/>
  <c r="JA84" i="7"/>
  <c r="IO84" i="7"/>
  <c r="IC84" i="7"/>
  <c r="HQ84" i="7"/>
  <c r="KY84" i="7"/>
  <c r="JX84" i="7"/>
  <c r="JL84" i="7"/>
  <c r="IZ84" i="7"/>
  <c r="IN84" i="7"/>
  <c r="IB84" i="7"/>
  <c r="HP84" i="7"/>
  <c r="KV84" i="7"/>
  <c r="JW84" i="7"/>
  <c r="JK84" i="7"/>
  <c r="IY84" i="7"/>
  <c r="IM84" i="7"/>
  <c r="IA84" i="7"/>
  <c r="OZ84" i="7"/>
  <c r="KM84" i="7"/>
  <c r="JV84" i="7"/>
  <c r="JJ84" i="7"/>
  <c r="IX84" i="7"/>
  <c r="IL84" i="7"/>
  <c r="HZ84" i="7"/>
  <c r="ON84" i="7"/>
  <c r="KJ84" i="7"/>
  <c r="JU84" i="7"/>
  <c r="JI84" i="7"/>
  <c r="IW84" i="7"/>
  <c r="IK84" i="7"/>
  <c r="HY84" i="7"/>
  <c r="OB84" i="7"/>
  <c r="KH84" i="7"/>
  <c r="JT84" i="7"/>
  <c r="JH84" i="7"/>
  <c r="IV84" i="7"/>
  <c r="IJ84" i="7"/>
  <c r="HX84" i="7"/>
  <c r="NP84" i="7"/>
  <c r="KF84" i="7"/>
  <c r="JS84" i="7"/>
  <c r="JG84" i="7"/>
  <c r="IU84" i="7"/>
  <c r="II84" i="7"/>
  <c r="HW84" i="7"/>
  <c r="ND84" i="7"/>
  <c r="KE84" i="7"/>
  <c r="JR84" i="7"/>
  <c r="JF84" i="7"/>
  <c r="IT84" i="7"/>
  <c r="IH84" i="7"/>
  <c r="HV84" i="7"/>
  <c r="N72" i="7"/>
  <c r="OW72" i="7"/>
  <c r="OK72" i="7"/>
  <c r="NY72" i="7"/>
  <c r="NM72" i="7"/>
  <c r="NA72" i="7"/>
  <c r="MO72" i="7"/>
  <c r="MC72" i="7"/>
  <c r="LQ72" i="7"/>
  <c r="LE72" i="7"/>
  <c r="KS72" i="7"/>
  <c r="KG72" i="7"/>
  <c r="JU72" i="7"/>
  <c r="JI72" i="7"/>
  <c r="IW72" i="7"/>
  <c r="IK72" i="7"/>
  <c r="HY72" i="7"/>
  <c r="PH72" i="7"/>
  <c r="OV72" i="7"/>
  <c r="OJ72" i="7"/>
  <c r="NX72" i="7"/>
  <c r="NL72" i="7"/>
  <c r="MZ72" i="7"/>
  <c r="MN72" i="7"/>
  <c r="MB72" i="7"/>
  <c r="LP72" i="7"/>
  <c r="LD72" i="7"/>
  <c r="KR72" i="7"/>
  <c r="KF72" i="7"/>
  <c r="JT72" i="7"/>
  <c r="JH72" i="7"/>
  <c r="IV72" i="7"/>
  <c r="IJ72" i="7"/>
  <c r="HX72" i="7"/>
  <c r="PG72" i="7"/>
  <c r="OU72" i="7"/>
  <c r="OI72" i="7"/>
  <c r="NW72" i="7"/>
  <c r="NK72" i="7"/>
  <c r="MY72" i="7"/>
  <c r="MM72" i="7"/>
  <c r="MA72" i="7"/>
  <c r="LO72" i="7"/>
  <c r="LC72" i="7"/>
  <c r="KQ72" i="7"/>
  <c r="KE72" i="7"/>
  <c r="JS72" i="7"/>
  <c r="JG72" i="7"/>
  <c r="IU72" i="7"/>
  <c r="II72" i="7"/>
  <c r="HW72" i="7"/>
  <c r="PF72" i="7"/>
  <c r="OT72" i="7"/>
  <c r="OH72" i="7"/>
  <c r="NV72" i="7"/>
  <c r="NJ72" i="7"/>
  <c r="MX72" i="7"/>
  <c r="ML72" i="7"/>
  <c r="LZ72" i="7"/>
  <c r="LN72" i="7"/>
  <c r="LB72" i="7"/>
  <c r="KP72" i="7"/>
  <c r="KD72" i="7"/>
  <c r="JR72" i="7"/>
  <c r="JF72" i="7"/>
  <c r="IT72" i="7"/>
  <c r="IH72" i="7"/>
  <c r="HV72" i="7"/>
  <c r="PE72" i="7"/>
  <c r="OS72" i="7"/>
  <c r="OG72" i="7"/>
  <c r="NU72" i="7"/>
  <c r="NI72" i="7"/>
  <c r="MW72" i="7"/>
  <c r="MK72" i="7"/>
  <c r="LY72" i="7"/>
  <c r="LM72" i="7"/>
  <c r="LA72" i="7"/>
  <c r="KO72" i="7"/>
  <c r="KC72" i="7"/>
  <c r="JQ72" i="7"/>
  <c r="JE72" i="7"/>
  <c r="IS72" i="7"/>
  <c r="IG72" i="7"/>
  <c r="HU72" i="7"/>
  <c r="PD72" i="7"/>
  <c r="OR72" i="7"/>
  <c r="OF72" i="7"/>
  <c r="NT72" i="7"/>
  <c r="NH72" i="7"/>
  <c r="MV72" i="7"/>
  <c r="MJ72" i="7"/>
  <c r="LX72" i="7"/>
  <c r="LL72" i="7"/>
  <c r="KZ72" i="7"/>
  <c r="KN72" i="7"/>
  <c r="KB72" i="7"/>
  <c r="JP72" i="7"/>
  <c r="JD72" i="7"/>
  <c r="IR72" i="7"/>
  <c r="IF72" i="7"/>
  <c r="HT72" i="7"/>
  <c r="PC72" i="7"/>
  <c r="OQ72" i="7"/>
  <c r="OE72" i="7"/>
  <c r="NS72" i="7"/>
  <c r="NG72" i="7"/>
  <c r="MU72" i="7"/>
  <c r="MI72" i="7"/>
  <c r="LW72" i="7"/>
  <c r="LK72" i="7"/>
  <c r="KY72" i="7"/>
  <c r="KM72" i="7"/>
  <c r="KA72" i="7"/>
  <c r="JO72" i="7"/>
  <c r="JC72" i="7"/>
  <c r="IQ72" i="7"/>
  <c r="IE72" i="7"/>
  <c r="HS72" i="7"/>
  <c r="PB72" i="7"/>
  <c r="OP72" i="7"/>
  <c r="OD72" i="7"/>
  <c r="NR72" i="7"/>
  <c r="NF72" i="7"/>
  <c r="MT72" i="7"/>
  <c r="MH72" i="7"/>
  <c r="LV72" i="7"/>
  <c r="LJ72" i="7"/>
  <c r="KX72" i="7"/>
  <c r="KL72" i="7"/>
  <c r="JZ72" i="7"/>
  <c r="JN72" i="7"/>
  <c r="JB72" i="7"/>
  <c r="IP72" i="7"/>
  <c r="ID72" i="7"/>
  <c r="HR72" i="7"/>
  <c r="PA72" i="7"/>
  <c r="OO72" i="7"/>
  <c r="OC72" i="7"/>
  <c r="NQ72" i="7"/>
  <c r="NE72" i="7"/>
  <c r="MS72" i="7"/>
  <c r="MG72" i="7"/>
  <c r="LU72" i="7"/>
  <c r="LI72" i="7"/>
  <c r="KW72" i="7"/>
  <c r="KK72" i="7"/>
  <c r="JY72" i="7"/>
  <c r="JM72" i="7"/>
  <c r="JA72" i="7"/>
  <c r="IO72" i="7"/>
  <c r="IC72" i="7"/>
  <c r="HQ72" i="7"/>
  <c r="OZ72" i="7"/>
  <c r="ON72" i="7"/>
  <c r="OB72" i="7"/>
  <c r="NP72" i="7"/>
  <c r="ND72" i="7"/>
  <c r="MR72" i="7"/>
  <c r="MF72" i="7"/>
  <c r="LT72" i="7"/>
  <c r="LH72" i="7"/>
  <c r="KV72" i="7"/>
  <c r="KJ72" i="7"/>
  <c r="JX72" i="7"/>
  <c r="JL72" i="7"/>
  <c r="IZ72" i="7"/>
  <c r="IN72" i="7"/>
  <c r="IB72" i="7"/>
  <c r="HP72" i="7"/>
  <c r="OY72" i="7"/>
  <c r="OM72" i="7"/>
  <c r="OA72" i="7"/>
  <c r="NO72" i="7"/>
  <c r="NC72" i="7"/>
  <c r="MQ72" i="7"/>
  <c r="ME72" i="7"/>
  <c r="LS72" i="7"/>
  <c r="LG72" i="7"/>
  <c r="KU72" i="7"/>
  <c r="KI72" i="7"/>
  <c r="JW72" i="7"/>
  <c r="JK72" i="7"/>
  <c r="IY72" i="7"/>
  <c r="IM72" i="7"/>
  <c r="IA72" i="7"/>
  <c r="NN72" i="7"/>
  <c r="HZ72" i="7"/>
  <c r="NB72" i="7"/>
  <c r="MP72" i="7"/>
  <c r="MD72" i="7"/>
  <c r="LR72" i="7"/>
  <c r="LF72" i="7"/>
  <c r="KT72" i="7"/>
  <c r="KH72" i="7"/>
  <c r="JV72" i="7"/>
  <c r="OX72" i="7"/>
  <c r="JJ72" i="7"/>
  <c r="OL72" i="7"/>
  <c r="IX72" i="7"/>
  <c r="NZ72" i="7"/>
  <c r="IL72" i="7"/>
  <c r="N48" i="7"/>
  <c r="PD48" i="7"/>
  <c r="OR48" i="7"/>
  <c r="OF48" i="7"/>
  <c r="NT48" i="7"/>
  <c r="NH48" i="7"/>
  <c r="MV48" i="7"/>
  <c r="MJ48" i="7"/>
  <c r="LX48" i="7"/>
  <c r="LL48" i="7"/>
  <c r="KZ48" i="7"/>
  <c r="KN48" i="7"/>
  <c r="KB48" i="7"/>
  <c r="JP48" i="7"/>
  <c r="JD48" i="7"/>
  <c r="IR48" i="7"/>
  <c r="IF48" i="7"/>
  <c r="HT48" i="7"/>
  <c r="PC48" i="7"/>
  <c r="OQ48" i="7"/>
  <c r="OE48" i="7"/>
  <c r="NS48" i="7"/>
  <c r="NG48" i="7"/>
  <c r="MU48" i="7"/>
  <c r="MI48" i="7"/>
  <c r="LW48" i="7"/>
  <c r="LK48" i="7"/>
  <c r="KY48" i="7"/>
  <c r="KM48" i="7"/>
  <c r="KA48" i="7"/>
  <c r="JO48" i="7"/>
  <c r="JC48" i="7"/>
  <c r="IQ48" i="7"/>
  <c r="IE48" i="7"/>
  <c r="HS48" i="7"/>
  <c r="PB48" i="7"/>
  <c r="OP48" i="7"/>
  <c r="OD48" i="7"/>
  <c r="NR48" i="7"/>
  <c r="NF48" i="7"/>
  <c r="MT48" i="7"/>
  <c r="MH48" i="7"/>
  <c r="LV48" i="7"/>
  <c r="LJ48" i="7"/>
  <c r="KX48" i="7"/>
  <c r="KL48" i="7"/>
  <c r="JZ48" i="7"/>
  <c r="JN48" i="7"/>
  <c r="JB48" i="7"/>
  <c r="IP48" i="7"/>
  <c r="ID48" i="7"/>
  <c r="HR48" i="7"/>
  <c r="PA48" i="7"/>
  <c r="OO48" i="7"/>
  <c r="OC48" i="7"/>
  <c r="NQ48" i="7"/>
  <c r="NE48" i="7"/>
  <c r="MS48" i="7"/>
  <c r="MG48" i="7"/>
  <c r="LU48" i="7"/>
  <c r="LI48" i="7"/>
  <c r="KW48" i="7"/>
  <c r="KK48" i="7"/>
  <c r="JY48" i="7"/>
  <c r="JM48" i="7"/>
  <c r="JA48" i="7"/>
  <c r="IO48" i="7"/>
  <c r="IC48" i="7"/>
  <c r="HQ48" i="7"/>
  <c r="OZ48" i="7"/>
  <c r="ON48" i="7"/>
  <c r="OB48" i="7"/>
  <c r="NP48" i="7"/>
  <c r="ND48" i="7"/>
  <c r="MR48" i="7"/>
  <c r="MF48" i="7"/>
  <c r="LT48" i="7"/>
  <c r="LH48" i="7"/>
  <c r="KV48" i="7"/>
  <c r="KJ48" i="7"/>
  <c r="JX48" i="7"/>
  <c r="JL48" i="7"/>
  <c r="IZ48" i="7"/>
  <c r="IN48" i="7"/>
  <c r="IB48" i="7"/>
  <c r="HP48" i="7"/>
  <c r="OY48" i="7"/>
  <c r="OM48" i="7"/>
  <c r="OA48" i="7"/>
  <c r="NO48" i="7"/>
  <c r="NC48" i="7"/>
  <c r="MQ48" i="7"/>
  <c r="ME48" i="7"/>
  <c r="LS48" i="7"/>
  <c r="LG48" i="7"/>
  <c r="KU48" i="7"/>
  <c r="KI48" i="7"/>
  <c r="JW48" i="7"/>
  <c r="JK48" i="7"/>
  <c r="IY48" i="7"/>
  <c r="IM48" i="7"/>
  <c r="IA48" i="7"/>
  <c r="OX48" i="7"/>
  <c r="OL48" i="7"/>
  <c r="NZ48" i="7"/>
  <c r="NN48" i="7"/>
  <c r="NB48" i="7"/>
  <c r="MP48" i="7"/>
  <c r="MD48" i="7"/>
  <c r="LR48" i="7"/>
  <c r="LF48" i="7"/>
  <c r="KT48" i="7"/>
  <c r="KH48" i="7"/>
  <c r="JV48" i="7"/>
  <c r="JJ48" i="7"/>
  <c r="IX48" i="7"/>
  <c r="IL48" i="7"/>
  <c r="HZ48" i="7"/>
  <c r="OW48" i="7"/>
  <c r="OK48" i="7"/>
  <c r="NY48" i="7"/>
  <c r="NM48" i="7"/>
  <c r="NA48" i="7"/>
  <c r="MO48" i="7"/>
  <c r="MC48" i="7"/>
  <c r="LQ48" i="7"/>
  <c r="LE48" i="7"/>
  <c r="KS48" i="7"/>
  <c r="KG48" i="7"/>
  <c r="JU48" i="7"/>
  <c r="JI48" i="7"/>
  <c r="IW48" i="7"/>
  <c r="IK48" i="7"/>
  <c r="HY48" i="7"/>
  <c r="PH48" i="7"/>
  <c r="OV48" i="7"/>
  <c r="OJ48" i="7"/>
  <c r="NX48" i="7"/>
  <c r="NL48" i="7"/>
  <c r="MZ48" i="7"/>
  <c r="MN48" i="7"/>
  <c r="MB48" i="7"/>
  <c r="LP48" i="7"/>
  <c r="LD48" i="7"/>
  <c r="KR48" i="7"/>
  <c r="KF48" i="7"/>
  <c r="JT48" i="7"/>
  <c r="JH48" i="7"/>
  <c r="IV48" i="7"/>
  <c r="IJ48" i="7"/>
  <c r="HX48" i="7"/>
  <c r="PG48" i="7"/>
  <c r="OU48" i="7"/>
  <c r="OI48" i="7"/>
  <c r="NW48" i="7"/>
  <c r="NK48" i="7"/>
  <c r="MY48" i="7"/>
  <c r="MM48" i="7"/>
  <c r="MA48" i="7"/>
  <c r="LO48" i="7"/>
  <c r="LC48" i="7"/>
  <c r="KQ48" i="7"/>
  <c r="KE48" i="7"/>
  <c r="JS48" i="7"/>
  <c r="JG48" i="7"/>
  <c r="IU48" i="7"/>
  <c r="II48" i="7"/>
  <c r="HW48" i="7"/>
  <c r="PF48" i="7"/>
  <c r="OT48" i="7"/>
  <c r="OH48" i="7"/>
  <c r="NV48" i="7"/>
  <c r="NJ48" i="7"/>
  <c r="MX48" i="7"/>
  <c r="ML48" i="7"/>
  <c r="LZ48" i="7"/>
  <c r="LN48" i="7"/>
  <c r="LB48" i="7"/>
  <c r="KP48" i="7"/>
  <c r="KD48" i="7"/>
  <c r="JR48" i="7"/>
  <c r="JF48" i="7"/>
  <c r="IT48" i="7"/>
  <c r="IH48" i="7"/>
  <c r="HV48" i="7"/>
  <c r="PE48" i="7"/>
  <c r="JQ48" i="7"/>
  <c r="OS48" i="7"/>
  <c r="JE48" i="7"/>
  <c r="OG48" i="7"/>
  <c r="IS48" i="7"/>
  <c r="NU48" i="7"/>
  <c r="IG48" i="7"/>
  <c r="NI48" i="7"/>
  <c r="HU48" i="7"/>
  <c r="MW48" i="7"/>
  <c r="MK48" i="7"/>
  <c r="LY48" i="7"/>
  <c r="LM48" i="7"/>
  <c r="LA48" i="7"/>
  <c r="KO48" i="7"/>
  <c r="KC48" i="7"/>
  <c r="N36" i="7"/>
  <c r="PB36" i="7"/>
  <c r="OP36" i="7"/>
  <c r="OD36" i="7"/>
  <c r="NR36" i="7"/>
  <c r="NF36" i="7"/>
  <c r="MT36" i="7"/>
  <c r="MH36" i="7"/>
  <c r="LV36" i="7"/>
  <c r="LJ36" i="7"/>
  <c r="KX36" i="7"/>
  <c r="KL36" i="7"/>
  <c r="JZ36" i="7"/>
  <c r="JN36" i="7"/>
  <c r="JB36" i="7"/>
  <c r="IP36" i="7"/>
  <c r="ID36" i="7"/>
  <c r="HR36" i="7"/>
  <c r="PA36" i="7"/>
  <c r="OO36" i="7"/>
  <c r="OC36" i="7"/>
  <c r="NQ36" i="7"/>
  <c r="NE36" i="7"/>
  <c r="MS36" i="7"/>
  <c r="MG36" i="7"/>
  <c r="LU36" i="7"/>
  <c r="LI36" i="7"/>
  <c r="KW36" i="7"/>
  <c r="KK36" i="7"/>
  <c r="JY36" i="7"/>
  <c r="JM36" i="7"/>
  <c r="JA36" i="7"/>
  <c r="IO36" i="7"/>
  <c r="IC36" i="7"/>
  <c r="HQ36" i="7"/>
  <c r="OZ36" i="7"/>
  <c r="ON36" i="7"/>
  <c r="OB36" i="7"/>
  <c r="NP36" i="7"/>
  <c r="ND36" i="7"/>
  <c r="MR36" i="7"/>
  <c r="MF36" i="7"/>
  <c r="LT36" i="7"/>
  <c r="LH36" i="7"/>
  <c r="KV36" i="7"/>
  <c r="KJ36" i="7"/>
  <c r="JX36" i="7"/>
  <c r="JL36" i="7"/>
  <c r="IZ36" i="7"/>
  <c r="IN36" i="7"/>
  <c r="IB36" i="7"/>
  <c r="HP36" i="7"/>
  <c r="OY36" i="7"/>
  <c r="OM36" i="7"/>
  <c r="OA36" i="7"/>
  <c r="NO36" i="7"/>
  <c r="NC36" i="7"/>
  <c r="MQ36" i="7"/>
  <c r="ME36" i="7"/>
  <c r="LS36" i="7"/>
  <c r="LG36" i="7"/>
  <c r="KU36" i="7"/>
  <c r="KI36" i="7"/>
  <c r="JW36" i="7"/>
  <c r="JK36" i="7"/>
  <c r="IY36" i="7"/>
  <c r="IM36" i="7"/>
  <c r="IA36" i="7"/>
  <c r="OX36" i="7"/>
  <c r="OL36" i="7"/>
  <c r="NZ36" i="7"/>
  <c r="NN36" i="7"/>
  <c r="NB36" i="7"/>
  <c r="MP36" i="7"/>
  <c r="MD36" i="7"/>
  <c r="LR36" i="7"/>
  <c r="LF36" i="7"/>
  <c r="KT36" i="7"/>
  <c r="KH36" i="7"/>
  <c r="JV36" i="7"/>
  <c r="JJ36" i="7"/>
  <c r="IX36" i="7"/>
  <c r="IL36" i="7"/>
  <c r="HZ36" i="7"/>
  <c r="OW36" i="7"/>
  <c r="OK36" i="7"/>
  <c r="NY36" i="7"/>
  <c r="NM36" i="7"/>
  <c r="NA36" i="7"/>
  <c r="MO36" i="7"/>
  <c r="MC36" i="7"/>
  <c r="LQ36" i="7"/>
  <c r="LE36" i="7"/>
  <c r="KS36" i="7"/>
  <c r="KG36" i="7"/>
  <c r="JU36" i="7"/>
  <c r="JI36" i="7"/>
  <c r="IW36" i="7"/>
  <c r="IK36" i="7"/>
  <c r="HY36" i="7"/>
  <c r="PH36" i="7"/>
  <c r="OV36" i="7"/>
  <c r="OJ36" i="7"/>
  <c r="NX36" i="7"/>
  <c r="NL36" i="7"/>
  <c r="MZ36" i="7"/>
  <c r="MN36" i="7"/>
  <c r="MB36" i="7"/>
  <c r="LP36" i="7"/>
  <c r="LD36" i="7"/>
  <c r="KR36" i="7"/>
  <c r="KF36" i="7"/>
  <c r="JT36" i="7"/>
  <c r="JH36" i="7"/>
  <c r="IV36" i="7"/>
  <c r="IJ36" i="7"/>
  <c r="HX36" i="7"/>
  <c r="PG36" i="7"/>
  <c r="OU36" i="7"/>
  <c r="OI36" i="7"/>
  <c r="NW36" i="7"/>
  <c r="NK36" i="7"/>
  <c r="MY36" i="7"/>
  <c r="MM36" i="7"/>
  <c r="MA36" i="7"/>
  <c r="LO36" i="7"/>
  <c r="LC36" i="7"/>
  <c r="KQ36" i="7"/>
  <c r="KE36" i="7"/>
  <c r="JS36" i="7"/>
  <c r="JG36" i="7"/>
  <c r="IU36" i="7"/>
  <c r="II36" i="7"/>
  <c r="HW36" i="7"/>
  <c r="PF36" i="7"/>
  <c r="OT36" i="7"/>
  <c r="OH36" i="7"/>
  <c r="NV36" i="7"/>
  <c r="NJ36" i="7"/>
  <c r="MX36" i="7"/>
  <c r="ML36" i="7"/>
  <c r="LZ36" i="7"/>
  <c r="LN36" i="7"/>
  <c r="LB36" i="7"/>
  <c r="KP36" i="7"/>
  <c r="KD36" i="7"/>
  <c r="JR36" i="7"/>
  <c r="JF36" i="7"/>
  <c r="IT36" i="7"/>
  <c r="IH36" i="7"/>
  <c r="HV36" i="7"/>
  <c r="PE36" i="7"/>
  <c r="OS36" i="7"/>
  <c r="OG36" i="7"/>
  <c r="NU36" i="7"/>
  <c r="NI36" i="7"/>
  <c r="MW36" i="7"/>
  <c r="MK36" i="7"/>
  <c r="LY36" i="7"/>
  <c r="LM36" i="7"/>
  <c r="LA36" i="7"/>
  <c r="KO36" i="7"/>
  <c r="KC36" i="7"/>
  <c r="JQ36" i="7"/>
  <c r="JE36" i="7"/>
  <c r="IS36" i="7"/>
  <c r="IG36" i="7"/>
  <c r="HU36" i="7"/>
  <c r="PD36" i="7"/>
  <c r="OR36" i="7"/>
  <c r="OF36" i="7"/>
  <c r="NT36" i="7"/>
  <c r="NH36" i="7"/>
  <c r="MV36" i="7"/>
  <c r="MJ36" i="7"/>
  <c r="LX36" i="7"/>
  <c r="LL36" i="7"/>
  <c r="KZ36" i="7"/>
  <c r="KN36" i="7"/>
  <c r="KB36" i="7"/>
  <c r="JP36" i="7"/>
  <c r="JD36" i="7"/>
  <c r="IR36" i="7"/>
  <c r="IF36" i="7"/>
  <c r="HT36" i="7"/>
  <c r="OQ36" i="7"/>
  <c r="JC36" i="7"/>
  <c r="OE36" i="7"/>
  <c r="IQ36" i="7"/>
  <c r="NS36" i="7"/>
  <c r="IE36" i="7"/>
  <c r="NG36" i="7"/>
  <c r="HS36" i="7"/>
  <c r="MU36" i="7"/>
  <c r="MI36" i="7"/>
  <c r="LW36" i="7"/>
  <c r="LK36" i="7"/>
  <c r="KY36" i="7"/>
  <c r="PC36" i="7"/>
  <c r="KM36" i="7"/>
  <c r="JO36" i="7"/>
  <c r="KA36" i="7"/>
  <c r="N24" i="7"/>
  <c r="PA24" i="7"/>
  <c r="OO24" i="7"/>
  <c r="OC24" i="7"/>
  <c r="NQ24" i="7"/>
  <c r="NE24" i="7"/>
  <c r="MS24" i="7"/>
  <c r="MG24" i="7"/>
  <c r="LU24" i="7"/>
  <c r="LI24" i="7"/>
  <c r="KW24" i="7"/>
  <c r="KK24" i="7"/>
  <c r="JY24" i="7"/>
  <c r="JM24" i="7"/>
  <c r="JA24" i="7"/>
  <c r="IO24" i="7"/>
  <c r="IC24" i="7"/>
  <c r="HQ24" i="7"/>
  <c r="OZ24" i="7"/>
  <c r="ON24" i="7"/>
  <c r="OB24" i="7"/>
  <c r="NP24" i="7"/>
  <c r="ND24" i="7"/>
  <c r="MR24" i="7"/>
  <c r="MF24" i="7"/>
  <c r="LT24" i="7"/>
  <c r="LH24" i="7"/>
  <c r="KV24" i="7"/>
  <c r="KJ24" i="7"/>
  <c r="JX24" i="7"/>
  <c r="JL24" i="7"/>
  <c r="IZ24" i="7"/>
  <c r="IN24" i="7"/>
  <c r="IB24" i="7"/>
  <c r="HP24" i="7"/>
  <c r="OY24" i="7"/>
  <c r="OM24" i="7"/>
  <c r="OA24" i="7"/>
  <c r="NO24" i="7"/>
  <c r="NC24" i="7"/>
  <c r="MQ24" i="7"/>
  <c r="ME24" i="7"/>
  <c r="LS24" i="7"/>
  <c r="LG24" i="7"/>
  <c r="KU24" i="7"/>
  <c r="KI24" i="7"/>
  <c r="JW24" i="7"/>
  <c r="JK24" i="7"/>
  <c r="IY24" i="7"/>
  <c r="IM24" i="7"/>
  <c r="IA24" i="7"/>
  <c r="OX24" i="7"/>
  <c r="OL24" i="7"/>
  <c r="NZ24" i="7"/>
  <c r="NN24" i="7"/>
  <c r="NB24" i="7"/>
  <c r="MP24" i="7"/>
  <c r="MD24" i="7"/>
  <c r="LR24" i="7"/>
  <c r="LF24" i="7"/>
  <c r="KT24" i="7"/>
  <c r="KH24" i="7"/>
  <c r="JV24" i="7"/>
  <c r="JJ24" i="7"/>
  <c r="IX24" i="7"/>
  <c r="IL24" i="7"/>
  <c r="HZ24" i="7"/>
  <c r="OW24" i="7"/>
  <c r="OK24" i="7"/>
  <c r="NY24" i="7"/>
  <c r="NM24" i="7"/>
  <c r="NA24" i="7"/>
  <c r="MO24" i="7"/>
  <c r="MC24" i="7"/>
  <c r="LQ24" i="7"/>
  <c r="LE24" i="7"/>
  <c r="KS24" i="7"/>
  <c r="KG24" i="7"/>
  <c r="JU24" i="7"/>
  <c r="JI24" i="7"/>
  <c r="IW24" i="7"/>
  <c r="IK24" i="7"/>
  <c r="HY24" i="7"/>
  <c r="PH24" i="7"/>
  <c r="OV24" i="7"/>
  <c r="OJ24" i="7"/>
  <c r="NX24" i="7"/>
  <c r="NL24" i="7"/>
  <c r="MZ24" i="7"/>
  <c r="MN24" i="7"/>
  <c r="MB24" i="7"/>
  <c r="LP24" i="7"/>
  <c r="LD24" i="7"/>
  <c r="KR24" i="7"/>
  <c r="KF24" i="7"/>
  <c r="JT24" i="7"/>
  <c r="JH24" i="7"/>
  <c r="IV24" i="7"/>
  <c r="IJ24" i="7"/>
  <c r="HX24" i="7"/>
  <c r="PG24" i="7"/>
  <c r="OU24" i="7"/>
  <c r="OI24" i="7"/>
  <c r="NW24" i="7"/>
  <c r="NK24" i="7"/>
  <c r="MY24" i="7"/>
  <c r="MM24" i="7"/>
  <c r="MA24" i="7"/>
  <c r="LO24" i="7"/>
  <c r="LC24" i="7"/>
  <c r="KQ24" i="7"/>
  <c r="KE24" i="7"/>
  <c r="JS24" i="7"/>
  <c r="JG24" i="7"/>
  <c r="IU24" i="7"/>
  <c r="II24" i="7"/>
  <c r="HW24" i="7"/>
  <c r="PF24" i="7"/>
  <c r="OT24" i="7"/>
  <c r="OH24" i="7"/>
  <c r="NV24" i="7"/>
  <c r="NJ24" i="7"/>
  <c r="MX24" i="7"/>
  <c r="ML24" i="7"/>
  <c r="LZ24" i="7"/>
  <c r="LN24" i="7"/>
  <c r="LB24" i="7"/>
  <c r="KP24" i="7"/>
  <c r="KD24" i="7"/>
  <c r="JR24" i="7"/>
  <c r="JF24" i="7"/>
  <c r="IT24" i="7"/>
  <c r="IH24" i="7"/>
  <c r="HV24" i="7"/>
  <c r="PE24" i="7"/>
  <c r="OS24" i="7"/>
  <c r="OG24" i="7"/>
  <c r="NU24" i="7"/>
  <c r="NI24" i="7"/>
  <c r="MW24" i="7"/>
  <c r="MK24" i="7"/>
  <c r="LY24" i="7"/>
  <c r="LM24" i="7"/>
  <c r="LA24" i="7"/>
  <c r="KO24" i="7"/>
  <c r="KC24" i="7"/>
  <c r="JQ24" i="7"/>
  <c r="JE24" i="7"/>
  <c r="IS24" i="7"/>
  <c r="IG24" i="7"/>
  <c r="HU24" i="7"/>
  <c r="PD24" i="7"/>
  <c r="OR24" i="7"/>
  <c r="OF24" i="7"/>
  <c r="NT24" i="7"/>
  <c r="NH24" i="7"/>
  <c r="MV24" i="7"/>
  <c r="MJ24" i="7"/>
  <c r="LX24" i="7"/>
  <c r="LL24" i="7"/>
  <c r="KZ24" i="7"/>
  <c r="KN24" i="7"/>
  <c r="KB24" i="7"/>
  <c r="JP24" i="7"/>
  <c r="JD24" i="7"/>
  <c r="IR24" i="7"/>
  <c r="IF24" i="7"/>
  <c r="HT24" i="7"/>
  <c r="PC24" i="7"/>
  <c r="OQ24" i="7"/>
  <c r="OE24" i="7"/>
  <c r="NS24" i="7"/>
  <c r="NG24" i="7"/>
  <c r="MU24" i="7"/>
  <c r="MI24" i="7"/>
  <c r="LW24" i="7"/>
  <c r="LK24" i="7"/>
  <c r="KY24" i="7"/>
  <c r="KM24" i="7"/>
  <c r="KA24" i="7"/>
  <c r="JO24" i="7"/>
  <c r="JC24" i="7"/>
  <c r="IQ24" i="7"/>
  <c r="IE24" i="7"/>
  <c r="HS24" i="7"/>
  <c r="NR24" i="7"/>
  <c r="ID24" i="7"/>
  <c r="NF24" i="7"/>
  <c r="HR24" i="7"/>
  <c r="IP24" i="7"/>
  <c r="MT24" i="7"/>
  <c r="MH24" i="7"/>
  <c r="OD24" i="7"/>
  <c r="LV24" i="7"/>
  <c r="LJ24" i="7"/>
  <c r="KX24" i="7"/>
  <c r="KL24" i="7"/>
  <c r="JZ24" i="7"/>
  <c r="PB24" i="7"/>
  <c r="JN24" i="7"/>
  <c r="OP24" i="7"/>
  <c r="JB24" i="7"/>
  <c r="N95" i="7"/>
  <c r="PB95" i="7"/>
  <c r="OP95" i="7"/>
  <c r="OD95" i="7"/>
  <c r="NR95" i="7"/>
  <c r="NF95" i="7"/>
  <c r="MT95" i="7"/>
  <c r="MH95" i="7"/>
  <c r="LV95" i="7"/>
  <c r="LJ95" i="7"/>
  <c r="KX95" i="7"/>
  <c r="KL95" i="7"/>
  <c r="JZ95" i="7"/>
  <c r="JN95" i="7"/>
  <c r="JB95" i="7"/>
  <c r="IP95" i="7"/>
  <c r="ID95" i="7"/>
  <c r="HR95" i="7"/>
  <c r="PA95" i="7"/>
  <c r="OO95" i="7"/>
  <c r="OC95" i="7"/>
  <c r="NQ95" i="7"/>
  <c r="NE95" i="7"/>
  <c r="MS95" i="7"/>
  <c r="MG95" i="7"/>
  <c r="LU95" i="7"/>
  <c r="LI95" i="7"/>
  <c r="KW95" i="7"/>
  <c r="KK95" i="7"/>
  <c r="JY95" i="7"/>
  <c r="JM95" i="7"/>
  <c r="JA95" i="7"/>
  <c r="IO95" i="7"/>
  <c r="IC95" i="7"/>
  <c r="HQ95" i="7"/>
  <c r="OZ95" i="7"/>
  <c r="ON95" i="7"/>
  <c r="OB95" i="7"/>
  <c r="NP95" i="7"/>
  <c r="ND95" i="7"/>
  <c r="MR95" i="7"/>
  <c r="MF95" i="7"/>
  <c r="LT95" i="7"/>
  <c r="LH95" i="7"/>
  <c r="KV95" i="7"/>
  <c r="KJ95" i="7"/>
  <c r="JX95" i="7"/>
  <c r="JL95" i="7"/>
  <c r="IZ95" i="7"/>
  <c r="IN95" i="7"/>
  <c r="IB95" i="7"/>
  <c r="HP95" i="7"/>
  <c r="OY95" i="7"/>
  <c r="OM95" i="7"/>
  <c r="OA95" i="7"/>
  <c r="NO95" i="7"/>
  <c r="NC95" i="7"/>
  <c r="MQ95" i="7"/>
  <c r="ME95" i="7"/>
  <c r="LS95" i="7"/>
  <c r="LG95" i="7"/>
  <c r="KU95" i="7"/>
  <c r="KI95" i="7"/>
  <c r="JW95" i="7"/>
  <c r="JK95" i="7"/>
  <c r="IY95" i="7"/>
  <c r="IM95" i="7"/>
  <c r="IA95" i="7"/>
  <c r="OX95" i="7"/>
  <c r="OL95" i="7"/>
  <c r="NZ95" i="7"/>
  <c r="NN95" i="7"/>
  <c r="NB95" i="7"/>
  <c r="MP95" i="7"/>
  <c r="MD95" i="7"/>
  <c r="LR95" i="7"/>
  <c r="LF95" i="7"/>
  <c r="KT95" i="7"/>
  <c r="KH95" i="7"/>
  <c r="JV95" i="7"/>
  <c r="JJ95" i="7"/>
  <c r="IX95" i="7"/>
  <c r="IL95" i="7"/>
  <c r="HZ95" i="7"/>
  <c r="OW95" i="7"/>
  <c r="OK95" i="7"/>
  <c r="NY95" i="7"/>
  <c r="NM95" i="7"/>
  <c r="NA95" i="7"/>
  <c r="MO95" i="7"/>
  <c r="MC95" i="7"/>
  <c r="LQ95" i="7"/>
  <c r="LE95" i="7"/>
  <c r="KS95" i="7"/>
  <c r="KG95" i="7"/>
  <c r="JU95" i="7"/>
  <c r="JI95" i="7"/>
  <c r="IW95" i="7"/>
  <c r="IK95" i="7"/>
  <c r="HY95" i="7"/>
  <c r="PH95" i="7"/>
  <c r="OV95" i="7"/>
  <c r="OJ95" i="7"/>
  <c r="NX95" i="7"/>
  <c r="NL95" i="7"/>
  <c r="MZ95" i="7"/>
  <c r="MN95" i="7"/>
  <c r="MB95" i="7"/>
  <c r="LP95" i="7"/>
  <c r="LD95" i="7"/>
  <c r="KR95" i="7"/>
  <c r="KF95" i="7"/>
  <c r="JT95" i="7"/>
  <c r="JH95" i="7"/>
  <c r="IV95" i="7"/>
  <c r="IJ95" i="7"/>
  <c r="HX95" i="7"/>
  <c r="PG95" i="7"/>
  <c r="OU95" i="7"/>
  <c r="OI95" i="7"/>
  <c r="NW95" i="7"/>
  <c r="NK95" i="7"/>
  <c r="MY95" i="7"/>
  <c r="MM95" i="7"/>
  <c r="MA95" i="7"/>
  <c r="LO95" i="7"/>
  <c r="LC95" i="7"/>
  <c r="KQ95" i="7"/>
  <c r="KE95" i="7"/>
  <c r="JS95" i="7"/>
  <c r="JG95" i="7"/>
  <c r="IU95" i="7"/>
  <c r="II95" i="7"/>
  <c r="HW95" i="7"/>
  <c r="PF95" i="7"/>
  <c r="OT95" i="7"/>
  <c r="OH95" i="7"/>
  <c r="NV95" i="7"/>
  <c r="NJ95" i="7"/>
  <c r="MX95" i="7"/>
  <c r="ML95" i="7"/>
  <c r="LZ95" i="7"/>
  <c r="LN95" i="7"/>
  <c r="LB95" i="7"/>
  <c r="KP95" i="7"/>
  <c r="KD95" i="7"/>
  <c r="JR95" i="7"/>
  <c r="JF95" i="7"/>
  <c r="IT95" i="7"/>
  <c r="IH95" i="7"/>
  <c r="HV95" i="7"/>
  <c r="PE95" i="7"/>
  <c r="OS95" i="7"/>
  <c r="OG95" i="7"/>
  <c r="NU95" i="7"/>
  <c r="NI95" i="7"/>
  <c r="MW95" i="7"/>
  <c r="MK95" i="7"/>
  <c r="LY95" i="7"/>
  <c r="LM95" i="7"/>
  <c r="LA95" i="7"/>
  <c r="KO95" i="7"/>
  <c r="KC95" i="7"/>
  <c r="JQ95" i="7"/>
  <c r="JE95" i="7"/>
  <c r="IS95" i="7"/>
  <c r="IG95" i="7"/>
  <c r="HU95" i="7"/>
  <c r="PD95" i="7"/>
  <c r="OR95" i="7"/>
  <c r="OF95" i="7"/>
  <c r="NT95" i="7"/>
  <c r="NH95" i="7"/>
  <c r="MV95" i="7"/>
  <c r="MJ95" i="7"/>
  <c r="LX95" i="7"/>
  <c r="LL95" i="7"/>
  <c r="KZ95" i="7"/>
  <c r="KN95" i="7"/>
  <c r="KB95" i="7"/>
  <c r="JP95" i="7"/>
  <c r="JD95" i="7"/>
  <c r="IR95" i="7"/>
  <c r="IF95" i="7"/>
  <c r="HT95" i="7"/>
  <c r="OE95" i="7"/>
  <c r="IQ95" i="7"/>
  <c r="NS95" i="7"/>
  <c r="IE95" i="7"/>
  <c r="NG95" i="7"/>
  <c r="HS95" i="7"/>
  <c r="MU95" i="7"/>
  <c r="MI95" i="7"/>
  <c r="LW95" i="7"/>
  <c r="LK95" i="7"/>
  <c r="KY95" i="7"/>
  <c r="KM95" i="7"/>
  <c r="KA95" i="7"/>
  <c r="PC95" i="7"/>
  <c r="JO95" i="7"/>
  <c r="OQ95" i="7"/>
  <c r="JC95" i="7"/>
  <c r="N83" i="7"/>
  <c r="PH83" i="7"/>
  <c r="OV83" i="7"/>
  <c r="OJ83" i="7"/>
  <c r="NX83" i="7"/>
  <c r="NL83" i="7"/>
  <c r="MZ83" i="7"/>
  <c r="MN83" i="7"/>
  <c r="MB83" i="7"/>
  <c r="LP83" i="7"/>
  <c r="LD83" i="7"/>
  <c r="KR83" i="7"/>
  <c r="KF83" i="7"/>
  <c r="JT83" i="7"/>
  <c r="JH83" i="7"/>
  <c r="IV83" i="7"/>
  <c r="IJ83" i="7"/>
  <c r="HX83" i="7"/>
  <c r="PG83" i="7"/>
  <c r="OU83" i="7"/>
  <c r="OI83" i="7"/>
  <c r="NW83" i="7"/>
  <c r="NK83" i="7"/>
  <c r="MY83" i="7"/>
  <c r="MM83" i="7"/>
  <c r="MA83" i="7"/>
  <c r="LO83" i="7"/>
  <c r="LC83" i="7"/>
  <c r="KQ83" i="7"/>
  <c r="KE83" i="7"/>
  <c r="JS83" i="7"/>
  <c r="JG83" i="7"/>
  <c r="IU83" i="7"/>
  <c r="II83" i="7"/>
  <c r="HW83" i="7"/>
  <c r="PF83" i="7"/>
  <c r="OT83" i="7"/>
  <c r="OH83" i="7"/>
  <c r="NV83" i="7"/>
  <c r="NJ83" i="7"/>
  <c r="MX83" i="7"/>
  <c r="ML83" i="7"/>
  <c r="LZ83" i="7"/>
  <c r="LN83" i="7"/>
  <c r="LB83" i="7"/>
  <c r="KP83" i="7"/>
  <c r="KD83" i="7"/>
  <c r="JR83" i="7"/>
  <c r="JF83" i="7"/>
  <c r="IT83" i="7"/>
  <c r="IH83" i="7"/>
  <c r="HV83" i="7"/>
  <c r="PE83" i="7"/>
  <c r="OS83" i="7"/>
  <c r="OG83" i="7"/>
  <c r="NU83" i="7"/>
  <c r="NI83" i="7"/>
  <c r="MW83" i="7"/>
  <c r="MK83" i="7"/>
  <c r="LY83" i="7"/>
  <c r="LM83" i="7"/>
  <c r="LA83" i="7"/>
  <c r="KO83" i="7"/>
  <c r="KC83" i="7"/>
  <c r="JQ83" i="7"/>
  <c r="JE83" i="7"/>
  <c r="IS83" i="7"/>
  <c r="IG83" i="7"/>
  <c r="HU83" i="7"/>
  <c r="PD83" i="7"/>
  <c r="OR83" i="7"/>
  <c r="OF83" i="7"/>
  <c r="NT83" i="7"/>
  <c r="NH83" i="7"/>
  <c r="MV83" i="7"/>
  <c r="MJ83" i="7"/>
  <c r="LX83" i="7"/>
  <c r="LL83" i="7"/>
  <c r="KZ83" i="7"/>
  <c r="KN83" i="7"/>
  <c r="KB83" i="7"/>
  <c r="JP83" i="7"/>
  <c r="JD83" i="7"/>
  <c r="IR83" i="7"/>
  <c r="IF83" i="7"/>
  <c r="HT83" i="7"/>
  <c r="PC83" i="7"/>
  <c r="OQ83" i="7"/>
  <c r="OE83" i="7"/>
  <c r="NS83" i="7"/>
  <c r="NG83" i="7"/>
  <c r="MU83" i="7"/>
  <c r="MI83" i="7"/>
  <c r="LW83" i="7"/>
  <c r="LK83" i="7"/>
  <c r="KY83" i="7"/>
  <c r="KM83" i="7"/>
  <c r="KA83" i="7"/>
  <c r="JO83" i="7"/>
  <c r="JC83" i="7"/>
  <c r="IQ83" i="7"/>
  <c r="IE83" i="7"/>
  <c r="HS83" i="7"/>
  <c r="PB83" i="7"/>
  <c r="OP83" i="7"/>
  <c r="OD83" i="7"/>
  <c r="NR83" i="7"/>
  <c r="NF83" i="7"/>
  <c r="MT83" i="7"/>
  <c r="MH83" i="7"/>
  <c r="LV83" i="7"/>
  <c r="LJ83" i="7"/>
  <c r="KX83" i="7"/>
  <c r="KL83" i="7"/>
  <c r="JZ83" i="7"/>
  <c r="JN83" i="7"/>
  <c r="JB83" i="7"/>
  <c r="IP83" i="7"/>
  <c r="ID83" i="7"/>
  <c r="HR83" i="7"/>
  <c r="PA83" i="7"/>
  <c r="OO83" i="7"/>
  <c r="OC83" i="7"/>
  <c r="NQ83" i="7"/>
  <c r="NE83" i="7"/>
  <c r="MS83" i="7"/>
  <c r="MG83" i="7"/>
  <c r="LU83" i="7"/>
  <c r="LI83" i="7"/>
  <c r="KW83" i="7"/>
  <c r="KK83" i="7"/>
  <c r="JY83" i="7"/>
  <c r="JM83" i="7"/>
  <c r="JA83" i="7"/>
  <c r="IO83" i="7"/>
  <c r="IC83" i="7"/>
  <c r="HQ83" i="7"/>
  <c r="OZ83" i="7"/>
  <c r="ON83" i="7"/>
  <c r="OB83" i="7"/>
  <c r="NP83" i="7"/>
  <c r="ND83" i="7"/>
  <c r="MR83" i="7"/>
  <c r="MF83" i="7"/>
  <c r="LT83" i="7"/>
  <c r="LH83" i="7"/>
  <c r="KV83" i="7"/>
  <c r="KJ83" i="7"/>
  <c r="JX83" i="7"/>
  <c r="JL83" i="7"/>
  <c r="IZ83" i="7"/>
  <c r="IN83" i="7"/>
  <c r="IB83" i="7"/>
  <c r="HP83" i="7"/>
  <c r="OY83" i="7"/>
  <c r="OM83" i="7"/>
  <c r="OA83" i="7"/>
  <c r="NO83" i="7"/>
  <c r="NC83" i="7"/>
  <c r="MQ83" i="7"/>
  <c r="ME83" i="7"/>
  <c r="LS83" i="7"/>
  <c r="LG83" i="7"/>
  <c r="KU83" i="7"/>
  <c r="KI83" i="7"/>
  <c r="JW83" i="7"/>
  <c r="JK83" i="7"/>
  <c r="IY83" i="7"/>
  <c r="IM83" i="7"/>
  <c r="IA83" i="7"/>
  <c r="OX83" i="7"/>
  <c r="OL83" i="7"/>
  <c r="NZ83" i="7"/>
  <c r="NN83" i="7"/>
  <c r="NB83" i="7"/>
  <c r="MP83" i="7"/>
  <c r="MD83" i="7"/>
  <c r="LR83" i="7"/>
  <c r="LF83" i="7"/>
  <c r="KT83" i="7"/>
  <c r="KH83" i="7"/>
  <c r="JV83" i="7"/>
  <c r="JJ83" i="7"/>
  <c r="IX83" i="7"/>
  <c r="IL83" i="7"/>
  <c r="HZ83" i="7"/>
  <c r="JU83" i="7"/>
  <c r="OW83" i="7"/>
  <c r="JI83" i="7"/>
  <c r="OK83" i="7"/>
  <c r="IW83" i="7"/>
  <c r="NY83" i="7"/>
  <c r="IK83" i="7"/>
  <c r="NM83" i="7"/>
  <c r="HY83" i="7"/>
  <c r="NA83" i="7"/>
  <c r="MO83" i="7"/>
  <c r="MC83" i="7"/>
  <c r="LQ83" i="7"/>
  <c r="LE83" i="7"/>
  <c r="KS83" i="7"/>
  <c r="KG83" i="7"/>
  <c r="N71" i="7"/>
  <c r="PE71" i="7"/>
  <c r="OS71" i="7"/>
  <c r="OG71" i="7"/>
  <c r="NU71" i="7"/>
  <c r="NI71" i="7"/>
  <c r="MW71" i="7"/>
  <c r="MK71" i="7"/>
  <c r="LY71" i="7"/>
  <c r="LM71" i="7"/>
  <c r="LA71" i="7"/>
  <c r="KO71" i="7"/>
  <c r="KC71" i="7"/>
  <c r="JQ71" i="7"/>
  <c r="JE71" i="7"/>
  <c r="IS71" i="7"/>
  <c r="IG71" i="7"/>
  <c r="HU71" i="7"/>
  <c r="PD71" i="7"/>
  <c r="OR71" i="7"/>
  <c r="OF71" i="7"/>
  <c r="NT71" i="7"/>
  <c r="NH71" i="7"/>
  <c r="MV71" i="7"/>
  <c r="MJ71" i="7"/>
  <c r="LX71" i="7"/>
  <c r="LL71" i="7"/>
  <c r="KZ71" i="7"/>
  <c r="KN71" i="7"/>
  <c r="KB71" i="7"/>
  <c r="JP71" i="7"/>
  <c r="JD71" i="7"/>
  <c r="IR71" i="7"/>
  <c r="IF71" i="7"/>
  <c r="HT71" i="7"/>
  <c r="PC71" i="7"/>
  <c r="OQ71" i="7"/>
  <c r="OE71" i="7"/>
  <c r="NS71" i="7"/>
  <c r="NG71" i="7"/>
  <c r="MU71" i="7"/>
  <c r="MI71" i="7"/>
  <c r="LW71" i="7"/>
  <c r="LK71" i="7"/>
  <c r="KY71" i="7"/>
  <c r="KM71" i="7"/>
  <c r="KA71" i="7"/>
  <c r="JO71" i="7"/>
  <c r="JC71" i="7"/>
  <c r="IQ71" i="7"/>
  <c r="IE71" i="7"/>
  <c r="HS71" i="7"/>
  <c r="PB71" i="7"/>
  <c r="OP71" i="7"/>
  <c r="OD71" i="7"/>
  <c r="NR71" i="7"/>
  <c r="NF71" i="7"/>
  <c r="MT71" i="7"/>
  <c r="MH71" i="7"/>
  <c r="LV71" i="7"/>
  <c r="LJ71" i="7"/>
  <c r="KX71" i="7"/>
  <c r="KL71" i="7"/>
  <c r="JZ71" i="7"/>
  <c r="JN71" i="7"/>
  <c r="JB71" i="7"/>
  <c r="IP71" i="7"/>
  <c r="ID71" i="7"/>
  <c r="HR71" i="7"/>
  <c r="PA71" i="7"/>
  <c r="OO71" i="7"/>
  <c r="OC71" i="7"/>
  <c r="NQ71" i="7"/>
  <c r="NE71" i="7"/>
  <c r="MS71" i="7"/>
  <c r="MG71" i="7"/>
  <c r="LU71" i="7"/>
  <c r="LI71" i="7"/>
  <c r="KW71" i="7"/>
  <c r="KK71" i="7"/>
  <c r="JY71" i="7"/>
  <c r="JM71" i="7"/>
  <c r="JA71" i="7"/>
  <c r="IO71" i="7"/>
  <c r="IC71" i="7"/>
  <c r="HQ71" i="7"/>
  <c r="OZ71" i="7"/>
  <c r="ON71" i="7"/>
  <c r="OB71" i="7"/>
  <c r="NP71" i="7"/>
  <c r="ND71" i="7"/>
  <c r="MR71" i="7"/>
  <c r="MF71" i="7"/>
  <c r="LT71" i="7"/>
  <c r="LH71" i="7"/>
  <c r="KV71" i="7"/>
  <c r="KJ71" i="7"/>
  <c r="JX71" i="7"/>
  <c r="JL71" i="7"/>
  <c r="IZ71" i="7"/>
  <c r="IN71" i="7"/>
  <c r="IB71" i="7"/>
  <c r="HP71" i="7"/>
  <c r="OY71" i="7"/>
  <c r="OM71" i="7"/>
  <c r="OA71" i="7"/>
  <c r="NO71" i="7"/>
  <c r="NC71" i="7"/>
  <c r="MQ71" i="7"/>
  <c r="ME71" i="7"/>
  <c r="LS71" i="7"/>
  <c r="LG71" i="7"/>
  <c r="KU71" i="7"/>
  <c r="KI71" i="7"/>
  <c r="JW71" i="7"/>
  <c r="JK71" i="7"/>
  <c r="IY71" i="7"/>
  <c r="IM71" i="7"/>
  <c r="IA71" i="7"/>
  <c r="OX71" i="7"/>
  <c r="OL71" i="7"/>
  <c r="NZ71" i="7"/>
  <c r="NN71" i="7"/>
  <c r="NB71" i="7"/>
  <c r="MP71" i="7"/>
  <c r="MD71" i="7"/>
  <c r="LR71" i="7"/>
  <c r="LF71" i="7"/>
  <c r="KT71" i="7"/>
  <c r="KH71" i="7"/>
  <c r="JV71" i="7"/>
  <c r="JJ71" i="7"/>
  <c r="IX71" i="7"/>
  <c r="IL71" i="7"/>
  <c r="HZ71" i="7"/>
  <c r="OW71" i="7"/>
  <c r="OK71" i="7"/>
  <c r="NY71" i="7"/>
  <c r="NM71" i="7"/>
  <c r="NA71" i="7"/>
  <c r="MO71" i="7"/>
  <c r="MC71" i="7"/>
  <c r="LQ71" i="7"/>
  <c r="LE71" i="7"/>
  <c r="KS71" i="7"/>
  <c r="KG71" i="7"/>
  <c r="JU71" i="7"/>
  <c r="JI71" i="7"/>
  <c r="IW71" i="7"/>
  <c r="IK71" i="7"/>
  <c r="HY71" i="7"/>
  <c r="PH71" i="7"/>
  <c r="OV71" i="7"/>
  <c r="OJ71" i="7"/>
  <c r="NX71" i="7"/>
  <c r="NL71" i="7"/>
  <c r="MZ71" i="7"/>
  <c r="MN71" i="7"/>
  <c r="MB71" i="7"/>
  <c r="LP71" i="7"/>
  <c r="LD71" i="7"/>
  <c r="KR71" i="7"/>
  <c r="KF71" i="7"/>
  <c r="JT71" i="7"/>
  <c r="JH71" i="7"/>
  <c r="IV71" i="7"/>
  <c r="IJ71" i="7"/>
  <c r="HX71" i="7"/>
  <c r="PG71" i="7"/>
  <c r="OU71" i="7"/>
  <c r="OI71" i="7"/>
  <c r="NW71" i="7"/>
  <c r="NK71" i="7"/>
  <c r="MY71" i="7"/>
  <c r="MM71" i="7"/>
  <c r="MA71" i="7"/>
  <c r="LO71" i="7"/>
  <c r="LC71" i="7"/>
  <c r="KQ71" i="7"/>
  <c r="KE71" i="7"/>
  <c r="JS71" i="7"/>
  <c r="JG71" i="7"/>
  <c r="IU71" i="7"/>
  <c r="II71" i="7"/>
  <c r="HW71" i="7"/>
  <c r="PF71" i="7"/>
  <c r="JR71" i="7"/>
  <c r="OT71" i="7"/>
  <c r="JF71" i="7"/>
  <c r="OH71" i="7"/>
  <c r="IT71" i="7"/>
  <c r="NV71" i="7"/>
  <c r="IH71" i="7"/>
  <c r="NJ71" i="7"/>
  <c r="HV71" i="7"/>
  <c r="MX71" i="7"/>
  <c r="ML71" i="7"/>
  <c r="LZ71" i="7"/>
  <c r="LN71" i="7"/>
  <c r="LB71" i="7"/>
  <c r="KP71" i="7"/>
  <c r="KD71" i="7"/>
  <c r="N59" i="7"/>
  <c r="PA59" i="7"/>
  <c r="OO59" i="7"/>
  <c r="OC59" i="7"/>
  <c r="NQ59" i="7"/>
  <c r="NE59" i="7"/>
  <c r="MS59" i="7"/>
  <c r="MG59" i="7"/>
  <c r="LU59" i="7"/>
  <c r="LI59" i="7"/>
  <c r="KW59" i="7"/>
  <c r="KK59" i="7"/>
  <c r="JY59" i="7"/>
  <c r="JM59" i="7"/>
  <c r="JA59" i="7"/>
  <c r="IO59" i="7"/>
  <c r="IC59" i="7"/>
  <c r="HQ59" i="7"/>
  <c r="OZ59" i="7"/>
  <c r="ON59" i="7"/>
  <c r="OB59" i="7"/>
  <c r="NP59" i="7"/>
  <c r="ND59" i="7"/>
  <c r="MR59" i="7"/>
  <c r="MF59" i="7"/>
  <c r="LT59" i="7"/>
  <c r="LH59" i="7"/>
  <c r="KV59" i="7"/>
  <c r="KJ59" i="7"/>
  <c r="JX59" i="7"/>
  <c r="JL59" i="7"/>
  <c r="IZ59" i="7"/>
  <c r="IN59" i="7"/>
  <c r="IB59" i="7"/>
  <c r="HP59" i="7"/>
  <c r="OY59" i="7"/>
  <c r="OM59" i="7"/>
  <c r="OA59" i="7"/>
  <c r="NO59" i="7"/>
  <c r="NC59" i="7"/>
  <c r="MQ59" i="7"/>
  <c r="ME59" i="7"/>
  <c r="LS59" i="7"/>
  <c r="LG59" i="7"/>
  <c r="KU59" i="7"/>
  <c r="KI59" i="7"/>
  <c r="JW59" i="7"/>
  <c r="JK59" i="7"/>
  <c r="IY59" i="7"/>
  <c r="IM59" i="7"/>
  <c r="IA59" i="7"/>
  <c r="OX59" i="7"/>
  <c r="OL59" i="7"/>
  <c r="NZ59" i="7"/>
  <c r="NN59" i="7"/>
  <c r="NB59" i="7"/>
  <c r="MP59" i="7"/>
  <c r="MD59" i="7"/>
  <c r="LR59" i="7"/>
  <c r="LF59" i="7"/>
  <c r="KT59" i="7"/>
  <c r="KH59" i="7"/>
  <c r="JV59" i="7"/>
  <c r="JJ59" i="7"/>
  <c r="IX59" i="7"/>
  <c r="IL59" i="7"/>
  <c r="HZ59" i="7"/>
  <c r="OW59" i="7"/>
  <c r="OK59" i="7"/>
  <c r="NY59" i="7"/>
  <c r="NM59" i="7"/>
  <c r="NA59" i="7"/>
  <c r="MO59" i="7"/>
  <c r="MC59" i="7"/>
  <c r="LQ59" i="7"/>
  <c r="LE59" i="7"/>
  <c r="KS59" i="7"/>
  <c r="KG59" i="7"/>
  <c r="JU59" i="7"/>
  <c r="JI59" i="7"/>
  <c r="IW59" i="7"/>
  <c r="IK59" i="7"/>
  <c r="HY59" i="7"/>
  <c r="PH59" i="7"/>
  <c r="OV59" i="7"/>
  <c r="OJ59" i="7"/>
  <c r="NX59" i="7"/>
  <c r="NL59" i="7"/>
  <c r="MZ59" i="7"/>
  <c r="MN59" i="7"/>
  <c r="MB59" i="7"/>
  <c r="LP59" i="7"/>
  <c r="LD59" i="7"/>
  <c r="KR59" i="7"/>
  <c r="KF59" i="7"/>
  <c r="JT59" i="7"/>
  <c r="JH59" i="7"/>
  <c r="IV59" i="7"/>
  <c r="IJ59" i="7"/>
  <c r="HX59" i="7"/>
  <c r="PG59" i="7"/>
  <c r="OU59" i="7"/>
  <c r="OI59" i="7"/>
  <c r="NW59" i="7"/>
  <c r="NK59" i="7"/>
  <c r="MY59" i="7"/>
  <c r="MM59" i="7"/>
  <c r="MA59" i="7"/>
  <c r="LO59" i="7"/>
  <c r="LC59" i="7"/>
  <c r="KQ59" i="7"/>
  <c r="KE59" i="7"/>
  <c r="JS59" i="7"/>
  <c r="JG59" i="7"/>
  <c r="IU59" i="7"/>
  <c r="II59" i="7"/>
  <c r="HW59" i="7"/>
  <c r="PF59" i="7"/>
  <c r="OT59" i="7"/>
  <c r="OH59" i="7"/>
  <c r="NV59" i="7"/>
  <c r="NJ59" i="7"/>
  <c r="MX59" i="7"/>
  <c r="ML59" i="7"/>
  <c r="LZ59" i="7"/>
  <c r="LN59" i="7"/>
  <c r="LB59" i="7"/>
  <c r="KP59" i="7"/>
  <c r="KD59" i="7"/>
  <c r="JR59" i="7"/>
  <c r="JF59" i="7"/>
  <c r="IT59" i="7"/>
  <c r="IH59" i="7"/>
  <c r="HV59" i="7"/>
  <c r="PE59" i="7"/>
  <c r="OS59" i="7"/>
  <c r="OG59" i="7"/>
  <c r="NU59" i="7"/>
  <c r="NI59" i="7"/>
  <c r="MW59" i="7"/>
  <c r="MK59" i="7"/>
  <c r="LY59" i="7"/>
  <c r="LM59" i="7"/>
  <c r="LA59" i="7"/>
  <c r="KO59" i="7"/>
  <c r="KC59" i="7"/>
  <c r="JQ59" i="7"/>
  <c r="JE59" i="7"/>
  <c r="IS59" i="7"/>
  <c r="IG59" i="7"/>
  <c r="HU59" i="7"/>
  <c r="PD59" i="7"/>
  <c r="OR59" i="7"/>
  <c r="OF59" i="7"/>
  <c r="NT59" i="7"/>
  <c r="NH59" i="7"/>
  <c r="MV59" i="7"/>
  <c r="MJ59" i="7"/>
  <c r="LX59" i="7"/>
  <c r="LL59" i="7"/>
  <c r="KZ59" i="7"/>
  <c r="KN59" i="7"/>
  <c r="KB59" i="7"/>
  <c r="JP59" i="7"/>
  <c r="JD59" i="7"/>
  <c r="IR59" i="7"/>
  <c r="IF59" i="7"/>
  <c r="HT59" i="7"/>
  <c r="PC59" i="7"/>
  <c r="OQ59" i="7"/>
  <c r="OE59" i="7"/>
  <c r="NS59" i="7"/>
  <c r="NG59" i="7"/>
  <c r="MU59" i="7"/>
  <c r="MI59" i="7"/>
  <c r="LW59" i="7"/>
  <c r="LK59" i="7"/>
  <c r="KY59" i="7"/>
  <c r="KM59" i="7"/>
  <c r="KA59" i="7"/>
  <c r="JO59" i="7"/>
  <c r="JC59" i="7"/>
  <c r="IQ59" i="7"/>
  <c r="IE59" i="7"/>
  <c r="HS59" i="7"/>
  <c r="LV59" i="7"/>
  <c r="LJ59" i="7"/>
  <c r="KX59" i="7"/>
  <c r="KL59" i="7"/>
  <c r="JZ59" i="7"/>
  <c r="PB59" i="7"/>
  <c r="JN59" i="7"/>
  <c r="OP59" i="7"/>
  <c r="JB59" i="7"/>
  <c r="OD59" i="7"/>
  <c r="IP59" i="7"/>
  <c r="NR59" i="7"/>
  <c r="ID59" i="7"/>
  <c r="NF59" i="7"/>
  <c r="HR59" i="7"/>
  <c r="MT59" i="7"/>
  <c r="MH59" i="7"/>
  <c r="N47" i="7"/>
  <c r="PF47" i="7"/>
  <c r="OT47" i="7"/>
  <c r="OH47" i="7"/>
  <c r="NV47" i="7"/>
  <c r="NJ47" i="7"/>
  <c r="MX47" i="7"/>
  <c r="ML47" i="7"/>
  <c r="LZ47" i="7"/>
  <c r="LN47" i="7"/>
  <c r="LB47" i="7"/>
  <c r="KP47" i="7"/>
  <c r="KD47" i="7"/>
  <c r="JR47" i="7"/>
  <c r="JF47" i="7"/>
  <c r="IT47" i="7"/>
  <c r="IH47" i="7"/>
  <c r="HV47" i="7"/>
  <c r="PE47" i="7"/>
  <c r="OS47" i="7"/>
  <c r="OG47" i="7"/>
  <c r="NU47" i="7"/>
  <c r="NI47" i="7"/>
  <c r="MW47" i="7"/>
  <c r="MK47" i="7"/>
  <c r="LY47" i="7"/>
  <c r="LM47" i="7"/>
  <c r="LA47" i="7"/>
  <c r="KO47" i="7"/>
  <c r="KC47" i="7"/>
  <c r="JQ47" i="7"/>
  <c r="JE47" i="7"/>
  <c r="IS47" i="7"/>
  <c r="IG47" i="7"/>
  <c r="HU47" i="7"/>
  <c r="PD47" i="7"/>
  <c r="OR47" i="7"/>
  <c r="OF47" i="7"/>
  <c r="NT47" i="7"/>
  <c r="NH47" i="7"/>
  <c r="MV47" i="7"/>
  <c r="MJ47" i="7"/>
  <c r="LX47" i="7"/>
  <c r="LL47" i="7"/>
  <c r="KZ47" i="7"/>
  <c r="KN47" i="7"/>
  <c r="KB47" i="7"/>
  <c r="JP47" i="7"/>
  <c r="JD47" i="7"/>
  <c r="IR47" i="7"/>
  <c r="IF47" i="7"/>
  <c r="HT47" i="7"/>
  <c r="PC47" i="7"/>
  <c r="OQ47" i="7"/>
  <c r="OE47" i="7"/>
  <c r="NS47" i="7"/>
  <c r="NG47" i="7"/>
  <c r="MU47" i="7"/>
  <c r="MI47" i="7"/>
  <c r="LW47" i="7"/>
  <c r="LK47" i="7"/>
  <c r="KY47" i="7"/>
  <c r="KM47" i="7"/>
  <c r="KA47" i="7"/>
  <c r="JO47" i="7"/>
  <c r="JC47" i="7"/>
  <c r="IQ47" i="7"/>
  <c r="IE47" i="7"/>
  <c r="HS47" i="7"/>
  <c r="PB47" i="7"/>
  <c r="OP47" i="7"/>
  <c r="OD47" i="7"/>
  <c r="NR47" i="7"/>
  <c r="NF47" i="7"/>
  <c r="MT47" i="7"/>
  <c r="MH47" i="7"/>
  <c r="LV47" i="7"/>
  <c r="LJ47" i="7"/>
  <c r="KX47" i="7"/>
  <c r="KL47" i="7"/>
  <c r="JZ47" i="7"/>
  <c r="JN47" i="7"/>
  <c r="JB47" i="7"/>
  <c r="IP47" i="7"/>
  <c r="ID47" i="7"/>
  <c r="HR47" i="7"/>
  <c r="PA47" i="7"/>
  <c r="OO47" i="7"/>
  <c r="OC47" i="7"/>
  <c r="NQ47" i="7"/>
  <c r="NE47" i="7"/>
  <c r="MS47" i="7"/>
  <c r="MG47" i="7"/>
  <c r="LU47" i="7"/>
  <c r="LI47" i="7"/>
  <c r="KW47" i="7"/>
  <c r="KK47" i="7"/>
  <c r="JY47" i="7"/>
  <c r="JM47" i="7"/>
  <c r="JA47" i="7"/>
  <c r="IO47" i="7"/>
  <c r="IC47" i="7"/>
  <c r="HQ47" i="7"/>
  <c r="OZ47" i="7"/>
  <c r="ON47" i="7"/>
  <c r="OB47" i="7"/>
  <c r="NP47" i="7"/>
  <c r="ND47" i="7"/>
  <c r="MR47" i="7"/>
  <c r="MF47" i="7"/>
  <c r="LT47" i="7"/>
  <c r="LH47" i="7"/>
  <c r="KV47" i="7"/>
  <c r="KJ47" i="7"/>
  <c r="JX47" i="7"/>
  <c r="JL47" i="7"/>
  <c r="IZ47" i="7"/>
  <c r="IN47" i="7"/>
  <c r="IB47" i="7"/>
  <c r="HP47" i="7"/>
  <c r="OY47" i="7"/>
  <c r="OM47" i="7"/>
  <c r="OA47" i="7"/>
  <c r="NO47" i="7"/>
  <c r="NC47" i="7"/>
  <c r="MQ47" i="7"/>
  <c r="ME47" i="7"/>
  <c r="LS47" i="7"/>
  <c r="LG47" i="7"/>
  <c r="KU47" i="7"/>
  <c r="KI47" i="7"/>
  <c r="JW47" i="7"/>
  <c r="JK47" i="7"/>
  <c r="IY47" i="7"/>
  <c r="IM47" i="7"/>
  <c r="IA47" i="7"/>
  <c r="OX47" i="7"/>
  <c r="OL47" i="7"/>
  <c r="NZ47" i="7"/>
  <c r="NN47" i="7"/>
  <c r="NB47" i="7"/>
  <c r="MP47" i="7"/>
  <c r="MD47" i="7"/>
  <c r="LR47" i="7"/>
  <c r="LF47" i="7"/>
  <c r="KT47" i="7"/>
  <c r="KH47" i="7"/>
  <c r="JV47" i="7"/>
  <c r="JJ47" i="7"/>
  <c r="IX47" i="7"/>
  <c r="IL47" i="7"/>
  <c r="HZ47" i="7"/>
  <c r="OW47" i="7"/>
  <c r="OK47" i="7"/>
  <c r="NY47" i="7"/>
  <c r="NM47" i="7"/>
  <c r="NA47" i="7"/>
  <c r="MO47" i="7"/>
  <c r="MC47" i="7"/>
  <c r="LQ47" i="7"/>
  <c r="LE47" i="7"/>
  <c r="KS47" i="7"/>
  <c r="KG47" i="7"/>
  <c r="JU47" i="7"/>
  <c r="JI47" i="7"/>
  <c r="IW47" i="7"/>
  <c r="IK47" i="7"/>
  <c r="HY47" i="7"/>
  <c r="PH47" i="7"/>
  <c r="OV47" i="7"/>
  <c r="OJ47" i="7"/>
  <c r="NX47" i="7"/>
  <c r="NL47" i="7"/>
  <c r="MZ47" i="7"/>
  <c r="MN47" i="7"/>
  <c r="MB47" i="7"/>
  <c r="LP47" i="7"/>
  <c r="LD47" i="7"/>
  <c r="KR47" i="7"/>
  <c r="KF47" i="7"/>
  <c r="JT47" i="7"/>
  <c r="JH47" i="7"/>
  <c r="IV47" i="7"/>
  <c r="IJ47" i="7"/>
  <c r="HX47" i="7"/>
  <c r="OI47" i="7"/>
  <c r="IU47" i="7"/>
  <c r="NW47" i="7"/>
  <c r="II47" i="7"/>
  <c r="NK47" i="7"/>
  <c r="HW47" i="7"/>
  <c r="MY47" i="7"/>
  <c r="MM47" i="7"/>
  <c r="MA47" i="7"/>
  <c r="LO47" i="7"/>
  <c r="LC47" i="7"/>
  <c r="KQ47" i="7"/>
  <c r="KE47" i="7"/>
  <c r="PG47" i="7"/>
  <c r="JS47" i="7"/>
  <c r="OU47" i="7"/>
  <c r="JG47" i="7"/>
  <c r="N35" i="7"/>
  <c r="PG35" i="7"/>
  <c r="OU35" i="7"/>
  <c r="OI35" i="7"/>
  <c r="NW35" i="7"/>
  <c r="NK35" i="7"/>
  <c r="MY35" i="7"/>
  <c r="MM35" i="7"/>
  <c r="MA35" i="7"/>
  <c r="LO35" i="7"/>
  <c r="LC35" i="7"/>
  <c r="KQ35" i="7"/>
  <c r="KE35" i="7"/>
  <c r="JS35" i="7"/>
  <c r="JG35" i="7"/>
  <c r="IU35" i="7"/>
  <c r="II35" i="7"/>
  <c r="HW35" i="7"/>
  <c r="PF35" i="7"/>
  <c r="OT35" i="7"/>
  <c r="OH35" i="7"/>
  <c r="NV35" i="7"/>
  <c r="NJ35" i="7"/>
  <c r="MX35" i="7"/>
  <c r="ML35" i="7"/>
  <c r="LZ35" i="7"/>
  <c r="LN35" i="7"/>
  <c r="LB35" i="7"/>
  <c r="KP35" i="7"/>
  <c r="KD35" i="7"/>
  <c r="JR35" i="7"/>
  <c r="JF35" i="7"/>
  <c r="IT35" i="7"/>
  <c r="IH35" i="7"/>
  <c r="HV35" i="7"/>
  <c r="PE35" i="7"/>
  <c r="OS35" i="7"/>
  <c r="OG35" i="7"/>
  <c r="NU35" i="7"/>
  <c r="NI35" i="7"/>
  <c r="MW35" i="7"/>
  <c r="MK35" i="7"/>
  <c r="LY35" i="7"/>
  <c r="LM35" i="7"/>
  <c r="LA35" i="7"/>
  <c r="KO35" i="7"/>
  <c r="KC35" i="7"/>
  <c r="JQ35" i="7"/>
  <c r="JE35" i="7"/>
  <c r="IS35" i="7"/>
  <c r="IG35" i="7"/>
  <c r="HU35" i="7"/>
  <c r="PD35" i="7"/>
  <c r="OR35" i="7"/>
  <c r="OF35" i="7"/>
  <c r="NT35" i="7"/>
  <c r="NH35" i="7"/>
  <c r="MV35" i="7"/>
  <c r="MJ35" i="7"/>
  <c r="LX35" i="7"/>
  <c r="LL35" i="7"/>
  <c r="KZ35" i="7"/>
  <c r="KN35" i="7"/>
  <c r="KB35" i="7"/>
  <c r="JP35" i="7"/>
  <c r="JD35" i="7"/>
  <c r="IR35" i="7"/>
  <c r="IF35" i="7"/>
  <c r="HT35" i="7"/>
  <c r="PC35" i="7"/>
  <c r="OQ35" i="7"/>
  <c r="OE35" i="7"/>
  <c r="NS35" i="7"/>
  <c r="NG35" i="7"/>
  <c r="MU35" i="7"/>
  <c r="MI35" i="7"/>
  <c r="LW35" i="7"/>
  <c r="LK35" i="7"/>
  <c r="KY35" i="7"/>
  <c r="KM35" i="7"/>
  <c r="KA35" i="7"/>
  <c r="JO35" i="7"/>
  <c r="JC35" i="7"/>
  <c r="IQ35" i="7"/>
  <c r="IE35" i="7"/>
  <c r="HS35" i="7"/>
  <c r="PB35" i="7"/>
  <c r="OP35" i="7"/>
  <c r="OD35" i="7"/>
  <c r="NR35" i="7"/>
  <c r="NF35" i="7"/>
  <c r="MT35" i="7"/>
  <c r="MH35" i="7"/>
  <c r="LV35" i="7"/>
  <c r="LJ35" i="7"/>
  <c r="KX35" i="7"/>
  <c r="KL35" i="7"/>
  <c r="JZ35" i="7"/>
  <c r="JN35" i="7"/>
  <c r="JB35" i="7"/>
  <c r="IP35" i="7"/>
  <c r="ID35" i="7"/>
  <c r="HR35" i="7"/>
  <c r="PA35" i="7"/>
  <c r="OO35" i="7"/>
  <c r="OC35" i="7"/>
  <c r="NQ35" i="7"/>
  <c r="NE35" i="7"/>
  <c r="MS35" i="7"/>
  <c r="MG35" i="7"/>
  <c r="LU35" i="7"/>
  <c r="LI35" i="7"/>
  <c r="KW35" i="7"/>
  <c r="KK35" i="7"/>
  <c r="JY35" i="7"/>
  <c r="JM35" i="7"/>
  <c r="JA35" i="7"/>
  <c r="IO35" i="7"/>
  <c r="IC35" i="7"/>
  <c r="HQ35" i="7"/>
  <c r="OZ35" i="7"/>
  <c r="ON35" i="7"/>
  <c r="OB35" i="7"/>
  <c r="NP35" i="7"/>
  <c r="ND35" i="7"/>
  <c r="MR35" i="7"/>
  <c r="MF35" i="7"/>
  <c r="LT35" i="7"/>
  <c r="LH35" i="7"/>
  <c r="KV35" i="7"/>
  <c r="KJ35" i="7"/>
  <c r="JX35" i="7"/>
  <c r="JL35" i="7"/>
  <c r="IZ35" i="7"/>
  <c r="IN35" i="7"/>
  <c r="IB35" i="7"/>
  <c r="HP35" i="7"/>
  <c r="OY35" i="7"/>
  <c r="OM35" i="7"/>
  <c r="OA35" i="7"/>
  <c r="NO35" i="7"/>
  <c r="NC35" i="7"/>
  <c r="MQ35" i="7"/>
  <c r="ME35" i="7"/>
  <c r="LS35" i="7"/>
  <c r="LG35" i="7"/>
  <c r="KU35" i="7"/>
  <c r="KI35" i="7"/>
  <c r="JW35" i="7"/>
  <c r="JK35" i="7"/>
  <c r="IY35" i="7"/>
  <c r="IM35" i="7"/>
  <c r="IA35" i="7"/>
  <c r="OX35" i="7"/>
  <c r="OL35" i="7"/>
  <c r="NZ35" i="7"/>
  <c r="NN35" i="7"/>
  <c r="NB35" i="7"/>
  <c r="MP35" i="7"/>
  <c r="MD35" i="7"/>
  <c r="LR35" i="7"/>
  <c r="LF35" i="7"/>
  <c r="KT35" i="7"/>
  <c r="KH35" i="7"/>
  <c r="JV35" i="7"/>
  <c r="JJ35" i="7"/>
  <c r="IX35" i="7"/>
  <c r="IL35" i="7"/>
  <c r="HZ35" i="7"/>
  <c r="OW35" i="7"/>
  <c r="OK35" i="7"/>
  <c r="NY35" i="7"/>
  <c r="NM35" i="7"/>
  <c r="NA35" i="7"/>
  <c r="MO35" i="7"/>
  <c r="MC35" i="7"/>
  <c r="LQ35" i="7"/>
  <c r="LE35" i="7"/>
  <c r="KS35" i="7"/>
  <c r="KG35" i="7"/>
  <c r="JU35" i="7"/>
  <c r="JI35" i="7"/>
  <c r="IW35" i="7"/>
  <c r="IK35" i="7"/>
  <c r="HY35" i="7"/>
  <c r="PH35" i="7"/>
  <c r="JT35" i="7"/>
  <c r="OV35" i="7"/>
  <c r="JH35" i="7"/>
  <c r="OJ35" i="7"/>
  <c r="IV35" i="7"/>
  <c r="NX35" i="7"/>
  <c r="IJ35" i="7"/>
  <c r="KF35" i="7"/>
  <c r="NL35" i="7"/>
  <c r="HX35" i="7"/>
  <c r="MZ35" i="7"/>
  <c r="MN35" i="7"/>
  <c r="MB35" i="7"/>
  <c r="LP35" i="7"/>
  <c r="LD35" i="7"/>
  <c r="KR35" i="7"/>
  <c r="N23" i="7"/>
  <c r="OY23" i="7"/>
  <c r="OM23" i="7"/>
  <c r="OA23" i="7"/>
  <c r="NO23" i="7"/>
  <c r="NC23" i="7"/>
  <c r="MQ23" i="7"/>
  <c r="ME23" i="7"/>
  <c r="LS23" i="7"/>
  <c r="LG23" i="7"/>
  <c r="KU23" i="7"/>
  <c r="KI23" i="7"/>
  <c r="JW23" i="7"/>
  <c r="JK23" i="7"/>
  <c r="IY23" i="7"/>
  <c r="IM23" i="7"/>
  <c r="IA23" i="7"/>
  <c r="OX23" i="7"/>
  <c r="OL23" i="7"/>
  <c r="NZ23" i="7"/>
  <c r="NN23" i="7"/>
  <c r="NB23" i="7"/>
  <c r="MP23" i="7"/>
  <c r="MD23" i="7"/>
  <c r="LR23" i="7"/>
  <c r="LF23" i="7"/>
  <c r="KT23" i="7"/>
  <c r="KH23" i="7"/>
  <c r="JV23" i="7"/>
  <c r="JJ23" i="7"/>
  <c r="IX23" i="7"/>
  <c r="IL23" i="7"/>
  <c r="HZ23" i="7"/>
  <c r="OW23" i="7"/>
  <c r="OK23" i="7"/>
  <c r="NY23" i="7"/>
  <c r="NM23" i="7"/>
  <c r="NA23" i="7"/>
  <c r="MO23" i="7"/>
  <c r="MC23" i="7"/>
  <c r="LQ23" i="7"/>
  <c r="LE23" i="7"/>
  <c r="KS23" i="7"/>
  <c r="KG23" i="7"/>
  <c r="JU23" i="7"/>
  <c r="JI23" i="7"/>
  <c r="IW23" i="7"/>
  <c r="IK23" i="7"/>
  <c r="HY23" i="7"/>
  <c r="PH23" i="7"/>
  <c r="OV23" i="7"/>
  <c r="OJ23" i="7"/>
  <c r="NX23" i="7"/>
  <c r="NL23" i="7"/>
  <c r="MZ23" i="7"/>
  <c r="MN23" i="7"/>
  <c r="MB23" i="7"/>
  <c r="LP23" i="7"/>
  <c r="LD23" i="7"/>
  <c r="KR23" i="7"/>
  <c r="KF23" i="7"/>
  <c r="JT23" i="7"/>
  <c r="JH23" i="7"/>
  <c r="IV23" i="7"/>
  <c r="IJ23" i="7"/>
  <c r="HX23" i="7"/>
  <c r="PG23" i="7"/>
  <c r="OU23" i="7"/>
  <c r="OI23" i="7"/>
  <c r="NW23" i="7"/>
  <c r="NK23" i="7"/>
  <c r="MY23" i="7"/>
  <c r="MM23" i="7"/>
  <c r="MA23" i="7"/>
  <c r="LO23" i="7"/>
  <c r="LC23" i="7"/>
  <c r="KQ23" i="7"/>
  <c r="KE23" i="7"/>
  <c r="JS23" i="7"/>
  <c r="JG23" i="7"/>
  <c r="IU23" i="7"/>
  <c r="II23" i="7"/>
  <c r="HW23" i="7"/>
  <c r="PF23" i="7"/>
  <c r="OT23" i="7"/>
  <c r="OH23" i="7"/>
  <c r="NV23" i="7"/>
  <c r="NJ23" i="7"/>
  <c r="MX23" i="7"/>
  <c r="ML23" i="7"/>
  <c r="LZ23" i="7"/>
  <c r="LN23" i="7"/>
  <c r="LB23" i="7"/>
  <c r="KP23" i="7"/>
  <c r="KD23" i="7"/>
  <c r="JR23" i="7"/>
  <c r="JF23" i="7"/>
  <c r="IT23" i="7"/>
  <c r="IH23" i="7"/>
  <c r="HV23" i="7"/>
  <c r="PE23" i="7"/>
  <c r="OS23" i="7"/>
  <c r="OG23" i="7"/>
  <c r="NU23" i="7"/>
  <c r="NI23" i="7"/>
  <c r="MW23" i="7"/>
  <c r="MK23" i="7"/>
  <c r="LY23" i="7"/>
  <c r="LM23" i="7"/>
  <c r="LA23" i="7"/>
  <c r="KO23" i="7"/>
  <c r="KC23" i="7"/>
  <c r="JQ23" i="7"/>
  <c r="JE23" i="7"/>
  <c r="IS23" i="7"/>
  <c r="IG23" i="7"/>
  <c r="HU23" i="7"/>
  <c r="PD23" i="7"/>
  <c r="OR23" i="7"/>
  <c r="OF23" i="7"/>
  <c r="NT23" i="7"/>
  <c r="NH23" i="7"/>
  <c r="MV23" i="7"/>
  <c r="MJ23" i="7"/>
  <c r="LX23" i="7"/>
  <c r="LL23" i="7"/>
  <c r="KZ23" i="7"/>
  <c r="KN23" i="7"/>
  <c r="KB23" i="7"/>
  <c r="JP23" i="7"/>
  <c r="JD23" i="7"/>
  <c r="IR23" i="7"/>
  <c r="IF23" i="7"/>
  <c r="HT23" i="7"/>
  <c r="PC23" i="7"/>
  <c r="OQ23" i="7"/>
  <c r="OE23" i="7"/>
  <c r="NS23" i="7"/>
  <c r="NG23" i="7"/>
  <c r="MU23" i="7"/>
  <c r="MI23" i="7"/>
  <c r="LW23" i="7"/>
  <c r="LK23" i="7"/>
  <c r="KY23" i="7"/>
  <c r="KM23" i="7"/>
  <c r="KA23" i="7"/>
  <c r="JO23" i="7"/>
  <c r="JC23" i="7"/>
  <c r="IQ23" i="7"/>
  <c r="IE23" i="7"/>
  <c r="HS23" i="7"/>
  <c r="PB23" i="7"/>
  <c r="OP23" i="7"/>
  <c r="OD23" i="7"/>
  <c r="NR23" i="7"/>
  <c r="NF23" i="7"/>
  <c r="MT23" i="7"/>
  <c r="MH23" i="7"/>
  <c r="LV23" i="7"/>
  <c r="LJ23" i="7"/>
  <c r="KX23" i="7"/>
  <c r="KL23" i="7"/>
  <c r="JZ23" i="7"/>
  <c r="JN23" i="7"/>
  <c r="JB23" i="7"/>
  <c r="IP23" i="7"/>
  <c r="ID23" i="7"/>
  <c r="HR23" i="7"/>
  <c r="PA23" i="7"/>
  <c r="OO23" i="7"/>
  <c r="OC23" i="7"/>
  <c r="NQ23" i="7"/>
  <c r="NE23" i="7"/>
  <c r="MS23" i="7"/>
  <c r="MG23" i="7"/>
  <c r="LU23" i="7"/>
  <c r="LI23" i="7"/>
  <c r="KW23" i="7"/>
  <c r="KK23" i="7"/>
  <c r="JY23" i="7"/>
  <c r="JM23" i="7"/>
  <c r="JA23" i="7"/>
  <c r="IO23" i="7"/>
  <c r="IC23" i="7"/>
  <c r="HQ23" i="7"/>
  <c r="KV23" i="7"/>
  <c r="KJ23" i="7"/>
  <c r="JX23" i="7"/>
  <c r="OZ23" i="7"/>
  <c r="JL23" i="7"/>
  <c r="ON23" i="7"/>
  <c r="IZ23" i="7"/>
  <c r="OB23" i="7"/>
  <c r="IN23" i="7"/>
  <c r="NP23" i="7"/>
  <c r="IB23" i="7"/>
  <c r="ND23" i="7"/>
  <c r="HP23" i="7"/>
  <c r="MR23" i="7"/>
  <c r="MF23" i="7"/>
  <c r="LH23" i="7"/>
  <c r="LT23" i="7"/>
  <c r="CX7" i="7"/>
  <c r="CZ8" i="7"/>
  <c r="EK5" i="7"/>
  <c r="EL8" i="7"/>
  <c r="CZ13" i="7"/>
  <c r="CZ10" i="7"/>
  <c r="DA5" i="7"/>
  <c r="CX11" i="7"/>
  <c r="CZ9" i="7"/>
  <c r="CZ6" i="7"/>
  <c r="EM11" i="7"/>
  <c r="EL4" i="7"/>
  <c r="EK6" i="7"/>
  <c r="EL7" i="7"/>
  <c r="DA4" i="7"/>
  <c r="EK12" i="7"/>
  <c r="EO9" i="7"/>
  <c r="EL13" i="7"/>
  <c r="CZ12" i="7"/>
  <c r="EL10" i="7"/>
  <c r="L13" i="25"/>
  <c r="L14" i="25" s="1"/>
  <c r="L15" i="25" s="1"/>
  <c r="L16" i="25" s="1"/>
  <c r="L17" i="25" s="1"/>
  <c r="L18" i="25" s="1"/>
  <c r="L19" i="25" s="1"/>
  <c r="L20" i="25" s="1"/>
  <c r="L21" i="25" s="1"/>
  <c r="L22" i="25" s="1"/>
  <c r="M13" i="25"/>
  <c r="M14" i="25" s="1"/>
  <c r="M15" i="25" s="1"/>
  <c r="M16" i="25" s="1"/>
  <c r="M17" i="25" s="1"/>
  <c r="M18" i="25" s="1"/>
  <c r="M19" i="25" s="1"/>
  <c r="M20" i="25" s="1"/>
  <c r="M21" i="25" s="1"/>
  <c r="M22" i="25" s="1"/>
  <c r="K8" i="25"/>
  <c r="K13" i="25"/>
  <c r="K7" i="25"/>
  <c r="E16" i="23"/>
  <c r="D16" i="23"/>
  <c r="C16" i="23"/>
  <c r="E18" i="23" l="1"/>
  <c r="CW11" i="7"/>
  <c r="EM8" i="7"/>
  <c r="CW7" i="7"/>
  <c r="EL5" i="7"/>
  <c r="EL12" i="7"/>
  <c r="CY9" i="7"/>
  <c r="CY10" i="7"/>
  <c r="EM10" i="7"/>
  <c r="CZ5" i="7"/>
  <c r="EM4" i="7"/>
  <c r="CY8" i="7"/>
  <c r="CY6" i="7"/>
  <c r="CZ4" i="7"/>
  <c r="EM7" i="7"/>
  <c r="EP9" i="7"/>
  <c r="EN11" i="7"/>
  <c r="CY13" i="7"/>
  <c r="CY12" i="7"/>
  <c r="EL6" i="7"/>
  <c r="EM13" i="7"/>
  <c r="K14" i="25"/>
  <c r="K9" i="25"/>
  <c r="D18" i="23"/>
  <c r="C18" i="23"/>
  <c r="R102" i="23"/>
  <c r="R101" i="23"/>
  <c r="R100" i="23"/>
  <c r="R99" i="23"/>
  <c r="R98" i="23"/>
  <c r="R97" i="23"/>
  <c r="R96" i="23"/>
  <c r="R95" i="23"/>
  <c r="R94" i="23"/>
  <c r="R93" i="23"/>
  <c r="R92" i="23"/>
  <c r="R91" i="23"/>
  <c r="R90" i="23"/>
  <c r="R89" i="23"/>
  <c r="R88" i="23"/>
  <c r="R87" i="23"/>
  <c r="R86" i="23"/>
  <c r="R85" i="23"/>
  <c r="R82" i="23"/>
  <c r="R78" i="23"/>
  <c r="R74" i="23"/>
  <c r="R70" i="23"/>
  <c r="R66" i="23"/>
  <c r="R62" i="23"/>
  <c r="R58" i="23"/>
  <c r="R54" i="23"/>
  <c r="R50" i="23"/>
  <c r="R46" i="23"/>
  <c r="R42" i="23"/>
  <c r="R38" i="23"/>
  <c r="R34" i="23"/>
  <c r="R30" i="23"/>
  <c r="R26" i="23"/>
  <c r="R20" i="23"/>
  <c r="R13" i="23"/>
  <c r="R83" i="23"/>
  <c r="R79" i="23"/>
  <c r="R75" i="23"/>
  <c r="R71" i="23"/>
  <c r="R67" i="23"/>
  <c r="R63" i="23"/>
  <c r="R59" i="23"/>
  <c r="R55" i="23"/>
  <c r="R51" i="23"/>
  <c r="R47" i="23"/>
  <c r="R43" i="23"/>
  <c r="R39" i="23"/>
  <c r="R35" i="23"/>
  <c r="R31" i="23"/>
  <c r="R27" i="23"/>
  <c r="R23" i="23"/>
  <c r="R22" i="23"/>
  <c r="R21" i="23"/>
  <c r="R15" i="23"/>
  <c r="R10" i="23"/>
  <c r="R9" i="23"/>
  <c r="R8" i="23"/>
  <c r="R7" i="23"/>
  <c r="R6" i="23"/>
  <c r="R5" i="23"/>
  <c r="R4" i="23"/>
  <c r="R3" i="23"/>
  <c r="R2" i="23"/>
  <c r="R77" i="23"/>
  <c r="R69" i="23"/>
  <c r="R61" i="23"/>
  <c r="R53" i="23"/>
  <c r="R45" i="23"/>
  <c r="R37" i="23"/>
  <c r="R29" i="23"/>
  <c r="R18" i="23"/>
  <c r="R36" i="23"/>
  <c r="R28" i="23"/>
  <c r="R80" i="23"/>
  <c r="R72" i="23"/>
  <c r="R64" i="23"/>
  <c r="R56" i="23"/>
  <c r="R48" i="23"/>
  <c r="R40" i="23"/>
  <c r="R32" i="23"/>
  <c r="R12" i="23"/>
  <c r="R11" i="23"/>
  <c r="R84" i="23"/>
  <c r="R76" i="23"/>
  <c r="R68" i="23"/>
  <c r="R60" i="23"/>
  <c r="R52" i="23"/>
  <c r="R44" i="23"/>
  <c r="R19" i="23"/>
  <c r="R24" i="23"/>
  <c r="R16" i="23"/>
  <c r="R81" i="23"/>
  <c r="R73" i="23"/>
  <c r="R65" i="23"/>
  <c r="R57" i="23"/>
  <c r="R49" i="23"/>
  <c r="R41" i="23"/>
  <c r="R33" i="23"/>
  <c r="R25" i="23"/>
  <c r="S102" i="23"/>
  <c r="S101" i="23"/>
  <c r="S100" i="23"/>
  <c r="S99" i="23"/>
  <c r="S98" i="23"/>
  <c r="S97" i="23"/>
  <c r="S96" i="23"/>
  <c r="S95" i="23"/>
  <c r="S94" i="23"/>
  <c r="S93" i="23"/>
  <c r="S92" i="23"/>
  <c r="S91" i="23"/>
  <c r="S90" i="23"/>
  <c r="S89" i="23"/>
  <c r="S88" i="23"/>
  <c r="S87" i="23"/>
  <c r="S86" i="23"/>
  <c r="S85" i="23"/>
  <c r="S84" i="23"/>
  <c r="S83" i="23"/>
  <c r="S82" i="23"/>
  <c r="S81" i="23"/>
  <c r="S80" i="23"/>
  <c r="S79" i="23"/>
  <c r="S78" i="23"/>
  <c r="S77" i="23"/>
  <c r="S76" i="23"/>
  <c r="S75" i="23"/>
  <c r="S74" i="23"/>
  <c r="S73" i="23"/>
  <c r="S72" i="23"/>
  <c r="S71" i="23"/>
  <c r="S70" i="23"/>
  <c r="S69" i="23"/>
  <c r="S68" i="23"/>
  <c r="S67" i="23"/>
  <c r="S66" i="23"/>
  <c r="S65" i="23"/>
  <c r="S64" i="23"/>
  <c r="S63" i="23"/>
  <c r="S62" i="23"/>
  <c r="S61" i="23"/>
  <c r="S60" i="23"/>
  <c r="S59" i="23"/>
  <c r="S58" i="23"/>
  <c r="S57" i="23"/>
  <c r="S56" i="23"/>
  <c r="S55" i="23"/>
  <c r="S54" i="23"/>
  <c r="S53" i="23"/>
  <c r="S52" i="23"/>
  <c r="S51" i="23"/>
  <c r="S50" i="23"/>
  <c r="S49" i="23"/>
  <c r="S48" i="23"/>
  <c r="S47" i="23"/>
  <c r="S46" i="23"/>
  <c r="S45" i="23"/>
  <c r="S44" i="23"/>
  <c r="S43" i="23"/>
  <c r="S42" i="23"/>
  <c r="S41" i="23"/>
  <c r="S40" i="23"/>
  <c r="S39" i="23"/>
  <c r="S38" i="23"/>
  <c r="S37" i="23"/>
  <c r="S36" i="23"/>
  <c r="S35" i="23"/>
  <c r="S34" i="23"/>
  <c r="S33" i="23"/>
  <c r="S32" i="23"/>
  <c r="S31" i="23"/>
  <c r="S30" i="23"/>
  <c r="S29" i="23"/>
  <c r="S28" i="23"/>
  <c r="S27" i="23"/>
  <c r="S26" i="23"/>
  <c r="S25" i="23"/>
  <c r="S24" i="23"/>
  <c r="S23" i="23"/>
  <c r="S21" i="23"/>
  <c r="S22" i="23"/>
  <c r="S15" i="23"/>
  <c r="S16" i="23"/>
  <c r="S11" i="23"/>
  <c r="S9" i="23"/>
  <c r="S5" i="23"/>
  <c r="S19" i="23"/>
  <c r="S20" i="23"/>
  <c r="S13" i="23"/>
  <c r="S12" i="23"/>
  <c r="S7" i="23"/>
  <c r="S3" i="23"/>
  <c r="S8" i="23"/>
  <c r="S4" i="23"/>
  <c r="S10" i="23"/>
  <c r="S6" i="23"/>
  <c r="S2" i="23"/>
  <c r="S18" i="23"/>
  <c r="T22" i="23"/>
  <c r="T83" i="23"/>
  <c r="T79" i="23"/>
  <c r="T75" i="23"/>
  <c r="T71" i="23"/>
  <c r="T67" i="23"/>
  <c r="T63" i="23"/>
  <c r="T59" i="23"/>
  <c r="T55" i="23"/>
  <c r="T51" i="23"/>
  <c r="T47" i="23"/>
  <c r="T43" i="23"/>
  <c r="T39" i="23"/>
  <c r="T35" i="23"/>
  <c r="T31" i="23"/>
  <c r="T27" i="23"/>
  <c r="T23" i="23"/>
  <c r="T21" i="23"/>
  <c r="T16" i="23"/>
  <c r="T11" i="23"/>
  <c r="T102" i="23"/>
  <c r="T100" i="23"/>
  <c r="T98" i="23"/>
  <c r="T96" i="23"/>
  <c r="T94" i="23"/>
  <c r="T92" i="23"/>
  <c r="T90" i="23"/>
  <c r="T88" i="23"/>
  <c r="T86" i="23"/>
  <c r="T84" i="23"/>
  <c r="T80" i="23"/>
  <c r="T76" i="23"/>
  <c r="T72" i="23"/>
  <c r="T68" i="23"/>
  <c r="T64" i="23"/>
  <c r="T60" i="23"/>
  <c r="T56" i="23"/>
  <c r="T52" i="23"/>
  <c r="T48" i="23"/>
  <c r="T44" i="23"/>
  <c r="T40" i="23"/>
  <c r="T36" i="23"/>
  <c r="T32" i="23"/>
  <c r="T28" i="23"/>
  <c r="T24" i="23"/>
  <c r="T19" i="23"/>
  <c r="T18" i="23"/>
  <c r="T12" i="23"/>
  <c r="T101" i="23"/>
  <c r="T93" i="23"/>
  <c r="T89" i="23"/>
  <c r="T85" i="23"/>
  <c r="T82" i="23"/>
  <c r="T74" i="23"/>
  <c r="T66" i="23"/>
  <c r="T58" i="23"/>
  <c r="T50" i="23"/>
  <c r="T42" i="23"/>
  <c r="T34" i="23"/>
  <c r="T26" i="23"/>
  <c r="T10" i="23"/>
  <c r="T6" i="23"/>
  <c r="T2" i="23"/>
  <c r="T33" i="23"/>
  <c r="T25" i="23"/>
  <c r="T20" i="23"/>
  <c r="T13" i="23"/>
  <c r="T15" i="23"/>
  <c r="T8" i="23"/>
  <c r="T4" i="23"/>
  <c r="T95" i="23"/>
  <c r="T77" i="23"/>
  <c r="T69" i="23"/>
  <c r="T61" i="23"/>
  <c r="T53" i="23"/>
  <c r="T45" i="23"/>
  <c r="T37" i="23"/>
  <c r="T9" i="23"/>
  <c r="T5" i="23"/>
  <c r="T99" i="23"/>
  <c r="T81" i="23"/>
  <c r="T73" i="23"/>
  <c r="T65" i="23"/>
  <c r="T57" i="23"/>
  <c r="T49" i="23"/>
  <c r="T41" i="23"/>
  <c r="T7" i="23"/>
  <c r="T3" i="23"/>
  <c r="T29" i="23"/>
  <c r="T97" i="23"/>
  <c r="T91" i="23"/>
  <c r="T87" i="23"/>
  <c r="T78" i="23"/>
  <c r="T70" i="23"/>
  <c r="T62" i="23"/>
  <c r="T54" i="23"/>
  <c r="T46" i="23"/>
  <c r="T38" i="23"/>
  <c r="T30" i="23"/>
  <c r="CX6" i="7" l="1"/>
  <c r="CX9" i="7"/>
  <c r="CX8" i="7"/>
  <c r="EN13" i="7"/>
  <c r="EO11" i="7"/>
  <c r="EN4" i="7"/>
  <c r="EM5" i="7"/>
  <c r="EM6" i="7"/>
  <c r="EQ9" i="7"/>
  <c r="CY5" i="7"/>
  <c r="CV7" i="7"/>
  <c r="EM12" i="7"/>
  <c r="CX12" i="7"/>
  <c r="EN7" i="7"/>
  <c r="EN10" i="7"/>
  <c r="EN8" i="7"/>
  <c r="CX13" i="7"/>
  <c r="CX10" i="7"/>
  <c r="CV11" i="7"/>
  <c r="CY4" i="7"/>
  <c r="K11" i="25"/>
  <c r="K10" i="25"/>
  <c r="K15" i="25"/>
  <c r="C20" i="23"/>
  <c r="D20" i="23"/>
  <c r="E20" i="23"/>
  <c r="T103" i="23"/>
  <c r="R103" i="23"/>
  <c r="S103" i="23"/>
  <c r="CW6" i="7" l="1"/>
  <c r="CW13" i="7"/>
  <c r="EP11" i="7"/>
  <c r="CW10" i="7"/>
  <c r="EO8" i="7"/>
  <c r="CX5" i="7"/>
  <c r="EO13" i="7"/>
  <c r="CX4" i="7"/>
  <c r="EO10" i="7"/>
  <c r="ER9" i="7"/>
  <c r="CW8" i="7"/>
  <c r="CU7" i="7"/>
  <c r="EO7" i="7"/>
  <c r="EN6" i="7"/>
  <c r="CU11" i="7"/>
  <c r="EO4" i="7"/>
  <c r="EN12" i="7"/>
  <c r="CW9" i="7"/>
  <c r="CW12" i="7"/>
  <c r="EN5" i="7"/>
  <c r="K16" i="25"/>
  <c r="D21" i="23"/>
  <c r="C21" i="23"/>
  <c r="E21" i="23"/>
  <c r="CW5" i="7" l="1"/>
  <c r="EO5" i="7"/>
  <c r="EP8" i="7"/>
  <c r="ES9" i="7"/>
  <c r="CV12" i="7"/>
  <c r="CV10" i="7"/>
  <c r="EP13" i="7"/>
  <c r="CT11" i="7"/>
  <c r="EO6" i="7"/>
  <c r="EQ11" i="7"/>
  <c r="CV6" i="7"/>
  <c r="EP7" i="7"/>
  <c r="CV9" i="7"/>
  <c r="EP4" i="7"/>
  <c r="EP10" i="7"/>
  <c r="CT7" i="7"/>
  <c r="CW4" i="7"/>
  <c r="CV13" i="7"/>
  <c r="EO12" i="7"/>
  <c r="CV8" i="7"/>
  <c r="K17" i="25"/>
  <c r="CS7" i="7" l="1"/>
  <c r="CS11" i="7"/>
  <c r="EQ13" i="7"/>
  <c r="EQ8" i="7"/>
  <c r="ET9" i="7"/>
  <c r="EP6" i="7"/>
  <c r="CU8" i="7"/>
  <c r="EP12" i="7"/>
  <c r="CU9" i="7"/>
  <c r="CU13" i="7"/>
  <c r="CU10" i="7"/>
  <c r="EQ4" i="7"/>
  <c r="EQ7" i="7"/>
  <c r="EP5" i="7"/>
  <c r="CU12" i="7"/>
  <c r="ER11" i="7"/>
  <c r="EQ10" i="7"/>
  <c r="CV4" i="7"/>
  <c r="CU6" i="7"/>
  <c r="CV5" i="7"/>
  <c r="K18" i="25"/>
  <c r="EQ5" i="7" l="1"/>
  <c r="CT13" i="7"/>
  <c r="ER8" i="7"/>
  <c r="ER13" i="7"/>
  <c r="EU9" i="7"/>
  <c r="CT6" i="7"/>
  <c r="ER7" i="7"/>
  <c r="CU4" i="7"/>
  <c r="ER4" i="7"/>
  <c r="CT9" i="7"/>
  <c r="EQ6" i="7"/>
  <c r="EQ12" i="7"/>
  <c r="CT12" i="7"/>
  <c r="CR11" i="7"/>
  <c r="CT8" i="7"/>
  <c r="ES11" i="7"/>
  <c r="CT10" i="7"/>
  <c r="CU5" i="7"/>
  <c r="ER10" i="7"/>
  <c r="CR7" i="7"/>
  <c r="K20" i="25"/>
  <c r="K19" i="25"/>
  <c r="ER6" i="7" l="1"/>
  <c r="EV9" i="7"/>
  <c r="CQ11" i="7"/>
  <c r="ES13" i="7"/>
  <c r="CS9" i="7"/>
  <c r="ES4" i="7"/>
  <c r="ES8" i="7"/>
  <c r="CT5" i="7"/>
  <c r="CT4" i="7"/>
  <c r="CS13" i="7"/>
  <c r="CS10" i="7"/>
  <c r="CS12" i="7"/>
  <c r="ES7" i="7"/>
  <c r="CS8" i="7"/>
  <c r="CQ7" i="7"/>
  <c r="ES10" i="7"/>
  <c r="ET11" i="7"/>
  <c r="ER5" i="7"/>
  <c r="ER12" i="7"/>
  <c r="CS6" i="7"/>
  <c r="CS4" i="7" l="1"/>
  <c r="CR6" i="7"/>
  <c r="CS5" i="7"/>
  <c r="ET13" i="7"/>
  <c r="ES12" i="7"/>
  <c r="ET7" i="7"/>
  <c r="ET8" i="7"/>
  <c r="CP11" i="7"/>
  <c r="ES5" i="7"/>
  <c r="CR12" i="7"/>
  <c r="ET4" i="7"/>
  <c r="CP7" i="7"/>
  <c r="CR8" i="7"/>
  <c r="CR9" i="7"/>
  <c r="EU11" i="7"/>
  <c r="ES6" i="7"/>
  <c r="CR10" i="7"/>
  <c r="EW9" i="7"/>
  <c r="ET10" i="7"/>
  <c r="CR13" i="7"/>
  <c r="EU7" i="7" l="1"/>
  <c r="CQ10" i="7"/>
  <c r="EU4" i="7"/>
  <c r="ET12" i="7"/>
  <c r="ET6" i="7"/>
  <c r="CQ12" i="7"/>
  <c r="EU13" i="7"/>
  <c r="CO7" i="7"/>
  <c r="ET5" i="7"/>
  <c r="CR5" i="7"/>
  <c r="EV11" i="7"/>
  <c r="EX9" i="7"/>
  <c r="CQ13" i="7"/>
  <c r="CQ9" i="7"/>
  <c r="CO11" i="7"/>
  <c r="CQ6" i="7"/>
  <c r="EU10" i="7"/>
  <c r="CQ8" i="7"/>
  <c r="EU8" i="7"/>
  <c r="CR4" i="7"/>
  <c r="CQ5" i="7" l="1"/>
  <c r="EU12" i="7"/>
  <c r="EV4" i="7"/>
  <c r="CP6" i="7"/>
  <c r="EV7" i="7"/>
  <c r="CN11" i="7"/>
  <c r="EU5" i="7"/>
  <c r="CP9" i="7"/>
  <c r="CP8" i="7"/>
  <c r="EY9" i="7"/>
  <c r="CP12" i="7"/>
  <c r="CQ4" i="7"/>
  <c r="CP13" i="7"/>
  <c r="EV13" i="7"/>
  <c r="EV10" i="7"/>
  <c r="EW11" i="7"/>
  <c r="EU6" i="7"/>
  <c r="CN7" i="7"/>
  <c r="EV8" i="7"/>
  <c r="CP10" i="7"/>
  <c r="M5" i="19"/>
  <c r="D5" i="19"/>
  <c r="C5" i="19"/>
  <c r="B5" i="19"/>
  <c r="L4" i="19"/>
  <c r="L5" i="19" s="1"/>
  <c r="J5" i="19" s="1"/>
  <c r="G4" i="19"/>
  <c r="DS4" i="19" s="1"/>
  <c r="F4" i="19"/>
  <c r="E4" i="19"/>
  <c r="O1" i="19"/>
  <c r="G5" i="19"/>
  <c r="C6" i="18"/>
  <c r="N27" i="16"/>
  <c r="C36" i="18"/>
  <c r="B58" i="18" s="1"/>
  <c r="C8" i="18"/>
  <c r="C11" i="18"/>
  <c r="C7" i="18"/>
  <c r="C62" i="16"/>
  <c r="B84" i="16" s="1"/>
  <c r="B85" i="16" s="1"/>
  <c r="F4" i="7"/>
  <c r="E4" i="7"/>
  <c r="D40" i="16"/>
  <c r="B40" i="16"/>
  <c r="J18" i="16"/>
  <c r="K4" i="16" s="1"/>
  <c r="G9" i="16"/>
  <c r="F6" i="16"/>
  <c r="E6" i="16"/>
  <c r="F4" i="15"/>
  <c r="D4" i="15"/>
  <c r="F5" i="15"/>
  <c r="I5" i="15" s="1"/>
  <c r="F6" i="15"/>
  <c r="F7" i="15"/>
  <c r="F8" i="15"/>
  <c r="F9" i="15"/>
  <c r="F10" i="15"/>
  <c r="F11" i="15"/>
  <c r="F12" i="15"/>
  <c r="F13" i="15"/>
  <c r="F14" i="15"/>
  <c r="F15" i="15"/>
  <c r="F16" i="15"/>
  <c r="F17" i="15"/>
  <c r="F18" i="15"/>
  <c r="F19" i="15"/>
  <c r="F20" i="15"/>
  <c r="F21" i="15"/>
  <c r="F22" i="15"/>
  <c r="F23" i="15"/>
  <c r="F24" i="15"/>
  <c r="F25" i="15"/>
  <c r="F26" i="15"/>
  <c r="F27" i="15"/>
  <c r="F28" i="15"/>
  <c r="F29" i="15"/>
  <c r="F30" i="15"/>
  <c r="F31" i="15"/>
  <c r="F32" i="15"/>
  <c r="F33" i="15"/>
  <c r="F34" i="15"/>
  <c r="F35" i="15"/>
  <c r="F36" i="15"/>
  <c r="F37" i="15"/>
  <c r="F38" i="15"/>
  <c r="F39" i="15"/>
  <c r="F40" i="15"/>
  <c r="F41" i="15"/>
  <c r="F42" i="15"/>
  <c r="F43" i="15"/>
  <c r="F44" i="15"/>
  <c r="F45" i="15"/>
  <c r="F46" i="15"/>
  <c r="F47" i="15"/>
  <c r="F48" i="15"/>
  <c r="F49" i="15"/>
  <c r="F50" i="15"/>
  <c r="F51" i="15"/>
  <c r="F52" i="15"/>
  <c r="F53" i="15"/>
  <c r="F54" i="15"/>
  <c r="F55" i="15"/>
  <c r="F56" i="15"/>
  <c r="F57" i="15"/>
  <c r="F58" i="15"/>
  <c r="F59" i="15"/>
  <c r="F60" i="15"/>
  <c r="F61" i="15"/>
  <c r="F62" i="15"/>
  <c r="F63" i="15"/>
  <c r="F64" i="15"/>
  <c r="F65" i="15"/>
  <c r="F66" i="15"/>
  <c r="F67" i="15"/>
  <c r="F68" i="15"/>
  <c r="F69" i="15"/>
  <c r="F70" i="15"/>
  <c r="F71" i="15"/>
  <c r="F72" i="15"/>
  <c r="F73" i="15"/>
  <c r="F74" i="15"/>
  <c r="F75" i="15"/>
  <c r="F76" i="15"/>
  <c r="F77" i="15"/>
  <c r="F78" i="15"/>
  <c r="F79" i="15"/>
  <c r="F80" i="15"/>
  <c r="F81" i="15"/>
  <c r="F82" i="15"/>
  <c r="F83" i="15"/>
  <c r="F84" i="15"/>
  <c r="F85" i="15"/>
  <c r="F86" i="15"/>
  <c r="F87" i="15"/>
  <c r="F88" i="15"/>
  <c r="F89" i="15"/>
  <c r="F90" i="15"/>
  <c r="F91" i="15"/>
  <c r="F92" i="15"/>
  <c r="F93" i="15"/>
  <c r="F94" i="15"/>
  <c r="F95" i="15"/>
  <c r="F96" i="15"/>
  <c r="F97" i="15"/>
  <c r="F98" i="15"/>
  <c r="F99" i="15"/>
  <c r="F100" i="15"/>
  <c r="F101" i="15"/>
  <c r="F102" i="15"/>
  <c r="F103" i="15"/>
  <c r="D5" i="15"/>
  <c r="K5" i="15" s="1"/>
  <c r="D6" i="15"/>
  <c r="D7" i="15"/>
  <c r="D8" i="15"/>
  <c r="D9" i="15"/>
  <c r="Z9" i="15" s="1"/>
  <c r="D10" i="15"/>
  <c r="Z10" i="15" s="1"/>
  <c r="D11" i="15"/>
  <c r="D12" i="15"/>
  <c r="D13" i="15"/>
  <c r="D14" i="15"/>
  <c r="D15" i="15"/>
  <c r="Z15" i="15" s="1"/>
  <c r="D16" i="15"/>
  <c r="Z16" i="15" s="1"/>
  <c r="D17" i="15"/>
  <c r="Z17" i="15" s="1"/>
  <c r="D18" i="15"/>
  <c r="Z18" i="15" s="1"/>
  <c r="D19" i="15"/>
  <c r="D20" i="15"/>
  <c r="D21" i="15"/>
  <c r="D22" i="15"/>
  <c r="D23" i="15"/>
  <c r="D24" i="15"/>
  <c r="D25" i="15"/>
  <c r="Z25" i="15" s="1"/>
  <c r="D26" i="15"/>
  <c r="Z26" i="15" s="1"/>
  <c r="D27" i="15"/>
  <c r="Z27" i="15" s="1"/>
  <c r="D28" i="15"/>
  <c r="D29" i="15"/>
  <c r="D30" i="15"/>
  <c r="D31" i="15"/>
  <c r="D32" i="15"/>
  <c r="D33" i="15"/>
  <c r="D34" i="15"/>
  <c r="D35" i="15"/>
  <c r="D36" i="15"/>
  <c r="D37" i="15"/>
  <c r="D38" i="15"/>
  <c r="D39" i="15"/>
  <c r="Z39" i="15" s="1"/>
  <c r="D40" i="15"/>
  <c r="Z40" i="15" s="1"/>
  <c r="D41" i="15"/>
  <c r="Z41" i="15" s="1"/>
  <c r="D42" i="15"/>
  <c r="Z42" i="15" s="1"/>
  <c r="D43" i="15"/>
  <c r="D44" i="15"/>
  <c r="D45" i="15"/>
  <c r="D46" i="15"/>
  <c r="D47" i="15"/>
  <c r="Z47" i="15" s="1"/>
  <c r="D48" i="15"/>
  <c r="D49" i="15"/>
  <c r="D50" i="15"/>
  <c r="Z50" i="15" s="1"/>
  <c r="D51" i="15"/>
  <c r="Z51" i="15" s="1"/>
  <c r="D52" i="15"/>
  <c r="D53" i="15"/>
  <c r="D54" i="15"/>
  <c r="D55" i="15"/>
  <c r="D56" i="15"/>
  <c r="D57" i="15"/>
  <c r="D58" i="15"/>
  <c r="D59" i="15"/>
  <c r="D60" i="15"/>
  <c r="D61" i="15"/>
  <c r="D62" i="15"/>
  <c r="D63" i="15"/>
  <c r="Z63" i="15" s="1"/>
  <c r="D64" i="15"/>
  <c r="Z64" i="15" s="1"/>
  <c r="D65" i="15"/>
  <c r="Z65" i="15" s="1"/>
  <c r="D66" i="15"/>
  <c r="Z66" i="15" s="1"/>
  <c r="D67" i="15"/>
  <c r="D68" i="15"/>
  <c r="D69" i="15"/>
  <c r="D70" i="15"/>
  <c r="D71" i="15"/>
  <c r="D72" i="15"/>
  <c r="D73" i="15"/>
  <c r="Z73" i="15" s="1"/>
  <c r="D74" i="15"/>
  <c r="Z74" i="15" s="1"/>
  <c r="D75" i="15"/>
  <c r="Z75" i="15" s="1"/>
  <c r="D76" i="15"/>
  <c r="D77" i="15"/>
  <c r="D78" i="15"/>
  <c r="D79" i="15"/>
  <c r="D80" i="15"/>
  <c r="D81" i="15"/>
  <c r="D82" i="15"/>
  <c r="D83" i="15"/>
  <c r="D84" i="15"/>
  <c r="D85" i="15"/>
  <c r="D86" i="15"/>
  <c r="D87" i="15"/>
  <c r="Z87" i="15" s="1"/>
  <c r="D88" i="15"/>
  <c r="Z88" i="15" s="1"/>
  <c r="D89" i="15"/>
  <c r="Z89" i="15" s="1"/>
  <c r="D90" i="15"/>
  <c r="Z90" i="15" s="1"/>
  <c r="D91" i="15"/>
  <c r="D92" i="15"/>
  <c r="D93" i="15"/>
  <c r="D94" i="15"/>
  <c r="D95" i="15"/>
  <c r="D96" i="15"/>
  <c r="D97" i="15"/>
  <c r="Z97" i="15" s="1"/>
  <c r="D98" i="15"/>
  <c r="Z98" i="15" s="1"/>
  <c r="D99" i="15"/>
  <c r="Z99" i="15" s="1"/>
  <c r="D100" i="15"/>
  <c r="D101" i="15"/>
  <c r="D102" i="15"/>
  <c r="D103" i="15"/>
  <c r="Q104" i="15"/>
  <c r="E104" i="15"/>
  <c r="S1" i="15"/>
  <c r="J8" i="15"/>
  <c r="I6" i="15"/>
  <c r="K8" i="15"/>
  <c r="M104" i="7"/>
  <c r="M104" i="14"/>
  <c r="B44" i="5"/>
  <c r="B43" i="5"/>
  <c r="D10" i="14"/>
  <c r="B49" i="5"/>
  <c r="B48" i="5"/>
  <c r="O1" i="7"/>
  <c r="O1" i="14"/>
  <c r="O14" i="7"/>
  <c r="P14" i="7"/>
  <c r="Q14" i="7"/>
  <c r="R14" i="7"/>
  <c r="S14" i="7"/>
  <c r="T14" i="7"/>
  <c r="O15" i="7"/>
  <c r="P15" i="7"/>
  <c r="Q15" i="7"/>
  <c r="R15" i="7"/>
  <c r="S15" i="7"/>
  <c r="T15" i="7"/>
  <c r="O16" i="7"/>
  <c r="P16" i="7"/>
  <c r="Q16" i="7"/>
  <c r="R16" i="7"/>
  <c r="S16" i="7"/>
  <c r="T16" i="7"/>
  <c r="O17" i="7"/>
  <c r="P17" i="7"/>
  <c r="Q17" i="7"/>
  <c r="R17" i="7"/>
  <c r="S17" i="7"/>
  <c r="T17" i="7"/>
  <c r="O18" i="7"/>
  <c r="P18" i="7"/>
  <c r="Q18" i="7"/>
  <c r="R18" i="7"/>
  <c r="S18" i="7"/>
  <c r="T18" i="7"/>
  <c r="O19" i="7"/>
  <c r="P19" i="7"/>
  <c r="Q19" i="7"/>
  <c r="R19" i="7"/>
  <c r="S19" i="7"/>
  <c r="T19" i="7"/>
  <c r="O20" i="7"/>
  <c r="P20" i="7"/>
  <c r="Q20" i="7"/>
  <c r="R20" i="7"/>
  <c r="S20" i="7"/>
  <c r="T20" i="7"/>
  <c r="O21" i="7"/>
  <c r="P21" i="7"/>
  <c r="Q21" i="7"/>
  <c r="R21" i="7"/>
  <c r="S21" i="7"/>
  <c r="T21" i="7"/>
  <c r="O22" i="7"/>
  <c r="P22" i="7"/>
  <c r="Q22" i="7"/>
  <c r="R22" i="7"/>
  <c r="S22" i="7"/>
  <c r="T22" i="7"/>
  <c r="O23" i="7"/>
  <c r="P23" i="7"/>
  <c r="Q23" i="7"/>
  <c r="R23" i="7"/>
  <c r="S23" i="7"/>
  <c r="T23" i="7"/>
  <c r="O24" i="7"/>
  <c r="P24" i="7"/>
  <c r="Q24" i="7"/>
  <c r="R24" i="7"/>
  <c r="S24" i="7"/>
  <c r="T24" i="7"/>
  <c r="O25" i="7"/>
  <c r="P25" i="7"/>
  <c r="Q25" i="7"/>
  <c r="R25" i="7"/>
  <c r="S25" i="7"/>
  <c r="T25" i="7"/>
  <c r="O26" i="7"/>
  <c r="P26" i="7"/>
  <c r="Q26" i="7"/>
  <c r="R26" i="7"/>
  <c r="S26" i="7"/>
  <c r="T26" i="7"/>
  <c r="O27" i="7"/>
  <c r="P27" i="7"/>
  <c r="Q27" i="7"/>
  <c r="R27" i="7"/>
  <c r="S27" i="7"/>
  <c r="T27" i="7"/>
  <c r="O28" i="7"/>
  <c r="P28" i="7"/>
  <c r="Q28" i="7"/>
  <c r="R28" i="7"/>
  <c r="S28" i="7"/>
  <c r="T28" i="7"/>
  <c r="O29" i="7"/>
  <c r="P29" i="7"/>
  <c r="Q29" i="7"/>
  <c r="R29" i="7"/>
  <c r="S29" i="7"/>
  <c r="T29" i="7"/>
  <c r="O30" i="7"/>
  <c r="P30" i="7"/>
  <c r="Q30" i="7"/>
  <c r="R30" i="7"/>
  <c r="S30" i="7"/>
  <c r="T30" i="7"/>
  <c r="O31" i="7"/>
  <c r="P31" i="7"/>
  <c r="Q31" i="7"/>
  <c r="R31" i="7"/>
  <c r="S31" i="7"/>
  <c r="T31" i="7"/>
  <c r="O32" i="7"/>
  <c r="P32" i="7"/>
  <c r="Q32" i="7"/>
  <c r="R32" i="7"/>
  <c r="S32" i="7"/>
  <c r="T32" i="7"/>
  <c r="O33" i="7"/>
  <c r="P33" i="7"/>
  <c r="Q33" i="7"/>
  <c r="R33" i="7"/>
  <c r="S33" i="7"/>
  <c r="T33" i="7"/>
  <c r="O34" i="7"/>
  <c r="P34" i="7"/>
  <c r="Q34" i="7"/>
  <c r="R34" i="7"/>
  <c r="S34" i="7"/>
  <c r="T34" i="7"/>
  <c r="O35" i="7"/>
  <c r="P35" i="7"/>
  <c r="Q35" i="7"/>
  <c r="R35" i="7"/>
  <c r="S35" i="7"/>
  <c r="T35" i="7"/>
  <c r="O36" i="7"/>
  <c r="P36" i="7"/>
  <c r="Q36" i="7"/>
  <c r="R36" i="7"/>
  <c r="S36" i="7"/>
  <c r="T36" i="7"/>
  <c r="O37" i="7"/>
  <c r="P37" i="7"/>
  <c r="Q37" i="7"/>
  <c r="R37" i="7"/>
  <c r="S37" i="7"/>
  <c r="T37" i="7"/>
  <c r="O38" i="7"/>
  <c r="P38" i="7"/>
  <c r="Q38" i="7"/>
  <c r="R38" i="7"/>
  <c r="S38" i="7"/>
  <c r="T38" i="7"/>
  <c r="O39" i="7"/>
  <c r="P39" i="7"/>
  <c r="Q39" i="7"/>
  <c r="R39" i="7"/>
  <c r="S39" i="7"/>
  <c r="T39" i="7"/>
  <c r="O40" i="7"/>
  <c r="P40" i="7"/>
  <c r="Q40" i="7"/>
  <c r="R40" i="7"/>
  <c r="S40" i="7"/>
  <c r="T40" i="7"/>
  <c r="O41" i="7"/>
  <c r="P41" i="7"/>
  <c r="Q41" i="7"/>
  <c r="R41" i="7"/>
  <c r="S41" i="7"/>
  <c r="T41" i="7"/>
  <c r="O42" i="7"/>
  <c r="P42" i="7"/>
  <c r="Q42" i="7"/>
  <c r="R42" i="7"/>
  <c r="S42" i="7"/>
  <c r="T42" i="7"/>
  <c r="O43" i="7"/>
  <c r="P43" i="7"/>
  <c r="Q43" i="7"/>
  <c r="R43" i="7"/>
  <c r="S43" i="7"/>
  <c r="T43" i="7"/>
  <c r="O44" i="7"/>
  <c r="P44" i="7"/>
  <c r="Q44" i="7"/>
  <c r="R44" i="7"/>
  <c r="S44" i="7"/>
  <c r="T44" i="7"/>
  <c r="O45" i="7"/>
  <c r="P45" i="7"/>
  <c r="Q45" i="7"/>
  <c r="R45" i="7"/>
  <c r="S45" i="7"/>
  <c r="T45" i="7"/>
  <c r="O46" i="7"/>
  <c r="P46" i="7"/>
  <c r="Q46" i="7"/>
  <c r="R46" i="7"/>
  <c r="S46" i="7"/>
  <c r="T46" i="7"/>
  <c r="O47" i="7"/>
  <c r="P47" i="7"/>
  <c r="Q47" i="7"/>
  <c r="R47" i="7"/>
  <c r="S47" i="7"/>
  <c r="T47" i="7"/>
  <c r="O48" i="7"/>
  <c r="P48" i="7"/>
  <c r="Q48" i="7"/>
  <c r="R48" i="7"/>
  <c r="S48" i="7"/>
  <c r="T48" i="7"/>
  <c r="O49" i="7"/>
  <c r="P49" i="7"/>
  <c r="Q49" i="7"/>
  <c r="R49" i="7"/>
  <c r="S49" i="7"/>
  <c r="T49" i="7"/>
  <c r="O50" i="7"/>
  <c r="P50" i="7"/>
  <c r="Q50" i="7"/>
  <c r="R50" i="7"/>
  <c r="S50" i="7"/>
  <c r="T50" i="7"/>
  <c r="O51" i="7"/>
  <c r="P51" i="7"/>
  <c r="Q51" i="7"/>
  <c r="R51" i="7"/>
  <c r="S51" i="7"/>
  <c r="T51" i="7"/>
  <c r="O52" i="7"/>
  <c r="P52" i="7"/>
  <c r="Q52" i="7"/>
  <c r="R52" i="7"/>
  <c r="S52" i="7"/>
  <c r="T52" i="7"/>
  <c r="O53" i="7"/>
  <c r="P53" i="7"/>
  <c r="Q53" i="7"/>
  <c r="R53" i="7"/>
  <c r="S53" i="7"/>
  <c r="T53" i="7"/>
  <c r="O54" i="7"/>
  <c r="P54" i="7"/>
  <c r="Q54" i="7"/>
  <c r="R54" i="7"/>
  <c r="S54" i="7"/>
  <c r="T54" i="7"/>
  <c r="O55" i="7"/>
  <c r="P55" i="7"/>
  <c r="Q55" i="7"/>
  <c r="R55" i="7"/>
  <c r="S55" i="7"/>
  <c r="T55" i="7"/>
  <c r="O56" i="7"/>
  <c r="P56" i="7"/>
  <c r="Q56" i="7"/>
  <c r="R56" i="7"/>
  <c r="S56" i="7"/>
  <c r="T56" i="7"/>
  <c r="O57" i="7"/>
  <c r="P57" i="7"/>
  <c r="Q57" i="7"/>
  <c r="R57" i="7"/>
  <c r="S57" i="7"/>
  <c r="T57" i="7"/>
  <c r="O58" i="7"/>
  <c r="P58" i="7"/>
  <c r="Q58" i="7"/>
  <c r="R58" i="7"/>
  <c r="S58" i="7"/>
  <c r="T58" i="7"/>
  <c r="O59" i="7"/>
  <c r="P59" i="7"/>
  <c r="Q59" i="7"/>
  <c r="R59" i="7"/>
  <c r="S59" i="7"/>
  <c r="T59" i="7"/>
  <c r="O60" i="7"/>
  <c r="P60" i="7"/>
  <c r="Q60" i="7"/>
  <c r="R60" i="7"/>
  <c r="S60" i="7"/>
  <c r="T60" i="7"/>
  <c r="O61" i="7"/>
  <c r="P61" i="7"/>
  <c r="Q61" i="7"/>
  <c r="R61" i="7"/>
  <c r="S61" i="7"/>
  <c r="T61" i="7"/>
  <c r="O62" i="7"/>
  <c r="P62" i="7"/>
  <c r="Q62" i="7"/>
  <c r="R62" i="7"/>
  <c r="S62" i="7"/>
  <c r="T62" i="7"/>
  <c r="O63" i="7"/>
  <c r="P63" i="7"/>
  <c r="Q63" i="7"/>
  <c r="R63" i="7"/>
  <c r="S63" i="7"/>
  <c r="T63" i="7"/>
  <c r="O64" i="7"/>
  <c r="P64" i="7"/>
  <c r="Q64" i="7"/>
  <c r="R64" i="7"/>
  <c r="S64" i="7"/>
  <c r="T64" i="7"/>
  <c r="O65" i="7"/>
  <c r="P65" i="7"/>
  <c r="Q65" i="7"/>
  <c r="R65" i="7"/>
  <c r="S65" i="7"/>
  <c r="T65" i="7"/>
  <c r="O66" i="7"/>
  <c r="P66" i="7"/>
  <c r="Q66" i="7"/>
  <c r="R66" i="7"/>
  <c r="S66" i="7"/>
  <c r="T66" i="7"/>
  <c r="O67" i="7"/>
  <c r="P67" i="7"/>
  <c r="Q67" i="7"/>
  <c r="R67" i="7"/>
  <c r="S67" i="7"/>
  <c r="T67" i="7"/>
  <c r="O68" i="7"/>
  <c r="P68" i="7"/>
  <c r="Q68" i="7"/>
  <c r="R68" i="7"/>
  <c r="S68" i="7"/>
  <c r="T68" i="7"/>
  <c r="O69" i="7"/>
  <c r="P69" i="7"/>
  <c r="Q69" i="7"/>
  <c r="R69" i="7"/>
  <c r="S69" i="7"/>
  <c r="T69" i="7"/>
  <c r="O70" i="7"/>
  <c r="P70" i="7"/>
  <c r="Q70" i="7"/>
  <c r="R70" i="7"/>
  <c r="S70" i="7"/>
  <c r="T70" i="7"/>
  <c r="O71" i="7"/>
  <c r="P71" i="7"/>
  <c r="Q71" i="7"/>
  <c r="R71" i="7"/>
  <c r="S71" i="7"/>
  <c r="T71" i="7"/>
  <c r="O72" i="7"/>
  <c r="P72" i="7"/>
  <c r="Q72" i="7"/>
  <c r="R72" i="7"/>
  <c r="S72" i="7"/>
  <c r="T72" i="7"/>
  <c r="O73" i="7"/>
  <c r="P73" i="7"/>
  <c r="Q73" i="7"/>
  <c r="R73" i="7"/>
  <c r="S73" i="7"/>
  <c r="T73" i="7"/>
  <c r="O74" i="7"/>
  <c r="P74" i="7"/>
  <c r="Q74" i="7"/>
  <c r="R74" i="7"/>
  <c r="S74" i="7"/>
  <c r="T74" i="7"/>
  <c r="O75" i="7"/>
  <c r="P75" i="7"/>
  <c r="Q75" i="7"/>
  <c r="R75" i="7"/>
  <c r="S75" i="7"/>
  <c r="T75" i="7"/>
  <c r="O76" i="7"/>
  <c r="P76" i="7"/>
  <c r="Q76" i="7"/>
  <c r="R76" i="7"/>
  <c r="S76" i="7"/>
  <c r="T76" i="7"/>
  <c r="O77" i="7"/>
  <c r="P77" i="7"/>
  <c r="Q77" i="7"/>
  <c r="R77" i="7"/>
  <c r="S77" i="7"/>
  <c r="T77" i="7"/>
  <c r="O78" i="7"/>
  <c r="P78" i="7"/>
  <c r="Q78" i="7"/>
  <c r="R78" i="7"/>
  <c r="S78" i="7"/>
  <c r="T78" i="7"/>
  <c r="O79" i="7"/>
  <c r="P79" i="7"/>
  <c r="Q79" i="7"/>
  <c r="R79" i="7"/>
  <c r="S79" i="7"/>
  <c r="T79" i="7"/>
  <c r="O80" i="7"/>
  <c r="P80" i="7"/>
  <c r="Q80" i="7"/>
  <c r="R80" i="7"/>
  <c r="S80" i="7"/>
  <c r="T80" i="7"/>
  <c r="O81" i="7"/>
  <c r="P81" i="7"/>
  <c r="Q81" i="7"/>
  <c r="R81" i="7"/>
  <c r="S81" i="7"/>
  <c r="T81" i="7"/>
  <c r="O82" i="7"/>
  <c r="P82" i="7"/>
  <c r="Q82" i="7"/>
  <c r="R82" i="7"/>
  <c r="S82" i="7"/>
  <c r="T82" i="7"/>
  <c r="O83" i="7"/>
  <c r="P83" i="7"/>
  <c r="Q83" i="7"/>
  <c r="R83" i="7"/>
  <c r="S83" i="7"/>
  <c r="T83" i="7"/>
  <c r="O84" i="7"/>
  <c r="P84" i="7"/>
  <c r="Q84" i="7"/>
  <c r="R84" i="7"/>
  <c r="S84" i="7"/>
  <c r="T84" i="7"/>
  <c r="O85" i="7"/>
  <c r="P85" i="7"/>
  <c r="Q85" i="7"/>
  <c r="R85" i="7"/>
  <c r="S85" i="7"/>
  <c r="T85" i="7"/>
  <c r="O86" i="7"/>
  <c r="P86" i="7"/>
  <c r="Q86" i="7"/>
  <c r="R86" i="7"/>
  <c r="S86" i="7"/>
  <c r="T86" i="7"/>
  <c r="O87" i="7"/>
  <c r="P87" i="7"/>
  <c r="Q87" i="7"/>
  <c r="R87" i="7"/>
  <c r="S87" i="7"/>
  <c r="T87" i="7"/>
  <c r="O88" i="7"/>
  <c r="P88" i="7"/>
  <c r="Q88" i="7"/>
  <c r="R88" i="7"/>
  <c r="S88" i="7"/>
  <c r="T88" i="7"/>
  <c r="O89" i="7"/>
  <c r="P89" i="7"/>
  <c r="Q89" i="7"/>
  <c r="R89" i="7"/>
  <c r="S89" i="7"/>
  <c r="T89" i="7"/>
  <c r="O90" i="7"/>
  <c r="P90" i="7"/>
  <c r="Q90" i="7"/>
  <c r="R90" i="7"/>
  <c r="S90" i="7"/>
  <c r="T90" i="7"/>
  <c r="O91" i="7"/>
  <c r="P91" i="7"/>
  <c r="Q91" i="7"/>
  <c r="R91" i="7"/>
  <c r="S91" i="7"/>
  <c r="T91" i="7"/>
  <c r="O92" i="7"/>
  <c r="P92" i="7"/>
  <c r="Q92" i="7"/>
  <c r="R92" i="7"/>
  <c r="S92" i="7"/>
  <c r="T92" i="7"/>
  <c r="O93" i="7"/>
  <c r="P93" i="7"/>
  <c r="Q93" i="7"/>
  <c r="R93" i="7"/>
  <c r="S93" i="7"/>
  <c r="T93" i="7"/>
  <c r="O94" i="7"/>
  <c r="P94" i="7"/>
  <c r="Q94" i="7"/>
  <c r="R94" i="7"/>
  <c r="S94" i="7"/>
  <c r="T94" i="7"/>
  <c r="O95" i="7"/>
  <c r="P95" i="7"/>
  <c r="Q95" i="7"/>
  <c r="R95" i="7"/>
  <c r="S95" i="7"/>
  <c r="T95" i="7"/>
  <c r="O96" i="7"/>
  <c r="P96" i="7"/>
  <c r="Q96" i="7"/>
  <c r="R96" i="7"/>
  <c r="S96" i="7"/>
  <c r="T96" i="7"/>
  <c r="O97" i="7"/>
  <c r="P97" i="7"/>
  <c r="Q97" i="7"/>
  <c r="R97" i="7"/>
  <c r="S97" i="7"/>
  <c r="T97" i="7"/>
  <c r="O98" i="7"/>
  <c r="P98" i="7"/>
  <c r="Q98" i="7"/>
  <c r="R98" i="7"/>
  <c r="S98" i="7"/>
  <c r="T98" i="7"/>
  <c r="O99" i="7"/>
  <c r="P99" i="7"/>
  <c r="Q99" i="7"/>
  <c r="R99" i="7"/>
  <c r="S99" i="7"/>
  <c r="T99" i="7"/>
  <c r="O100" i="7"/>
  <c r="P100" i="7"/>
  <c r="Q100" i="7"/>
  <c r="R100" i="7"/>
  <c r="S100" i="7"/>
  <c r="T100" i="7"/>
  <c r="O101" i="7"/>
  <c r="P101" i="7"/>
  <c r="Q101" i="7"/>
  <c r="R101" i="7"/>
  <c r="S101" i="7"/>
  <c r="T101" i="7"/>
  <c r="O102" i="7"/>
  <c r="P102" i="7"/>
  <c r="Q102" i="7"/>
  <c r="R102" i="7"/>
  <c r="S102" i="7"/>
  <c r="T102" i="7"/>
  <c r="O103" i="7"/>
  <c r="P103" i="7"/>
  <c r="Q103" i="7"/>
  <c r="R103" i="7"/>
  <c r="S103" i="7"/>
  <c r="T103" i="7"/>
  <c r="B5" i="14"/>
  <c r="B6" i="14"/>
  <c r="B7" i="14"/>
  <c r="B8" i="14"/>
  <c r="B9" i="14"/>
  <c r="B10" i="14"/>
  <c r="B11" i="14"/>
  <c r="B12" i="14"/>
  <c r="B13" i="14"/>
  <c r="B14" i="14"/>
  <c r="B15" i="14"/>
  <c r="B16" i="14"/>
  <c r="B17" i="14"/>
  <c r="B18" i="14"/>
  <c r="B19" i="14"/>
  <c r="B20" i="14"/>
  <c r="B21" i="14"/>
  <c r="B22" i="14"/>
  <c r="B23" i="14"/>
  <c r="B24" i="14"/>
  <c r="B25" i="14"/>
  <c r="B26" i="14"/>
  <c r="B27" i="14"/>
  <c r="B28" i="14"/>
  <c r="B29" i="14"/>
  <c r="B30" i="14"/>
  <c r="B31" i="14"/>
  <c r="B32" i="14"/>
  <c r="B33" i="14"/>
  <c r="B34" i="14"/>
  <c r="B35" i="14"/>
  <c r="B36" i="14"/>
  <c r="B37" i="14"/>
  <c r="B38" i="14"/>
  <c r="B39" i="14"/>
  <c r="B40" i="14"/>
  <c r="B41" i="14"/>
  <c r="B42" i="14"/>
  <c r="B43" i="14"/>
  <c r="B44" i="14"/>
  <c r="B45" i="14"/>
  <c r="B46" i="14"/>
  <c r="B47" i="14"/>
  <c r="B48" i="14"/>
  <c r="B49" i="14"/>
  <c r="B50" i="14"/>
  <c r="B51" i="14"/>
  <c r="B52" i="14"/>
  <c r="B53" i="14"/>
  <c r="B54" i="14"/>
  <c r="B55" i="14"/>
  <c r="B56" i="14"/>
  <c r="B57" i="14"/>
  <c r="B58" i="14"/>
  <c r="B59" i="14"/>
  <c r="B60" i="14"/>
  <c r="B61" i="14"/>
  <c r="B62" i="14"/>
  <c r="B63" i="14"/>
  <c r="B64" i="14"/>
  <c r="B65" i="14"/>
  <c r="B66" i="14"/>
  <c r="B67" i="14"/>
  <c r="B68" i="14"/>
  <c r="B69" i="14"/>
  <c r="B70" i="14"/>
  <c r="B71" i="14"/>
  <c r="B72" i="14"/>
  <c r="B73" i="14"/>
  <c r="B74" i="14"/>
  <c r="B75" i="14"/>
  <c r="B76" i="14"/>
  <c r="B77" i="14"/>
  <c r="B78" i="14"/>
  <c r="B79" i="14"/>
  <c r="B80" i="14"/>
  <c r="B81" i="14"/>
  <c r="B82" i="14"/>
  <c r="B83" i="14"/>
  <c r="B84" i="14"/>
  <c r="B85" i="14"/>
  <c r="B86" i="14"/>
  <c r="B87" i="14"/>
  <c r="B88" i="14"/>
  <c r="B89" i="14"/>
  <c r="B90" i="14"/>
  <c r="B91" i="14"/>
  <c r="B92" i="14"/>
  <c r="B93" i="14"/>
  <c r="B94" i="14"/>
  <c r="B95" i="14"/>
  <c r="B96" i="14"/>
  <c r="B97" i="14"/>
  <c r="B98" i="14"/>
  <c r="B99" i="14"/>
  <c r="B100" i="14"/>
  <c r="B101" i="14"/>
  <c r="B102" i="14"/>
  <c r="B103" i="14"/>
  <c r="B4" i="14"/>
  <c r="D6" i="14"/>
  <c r="D5" i="14"/>
  <c r="E5" i="14" s="1"/>
  <c r="D7" i="14"/>
  <c r="D8" i="14"/>
  <c r="D9" i="14"/>
  <c r="D11" i="14"/>
  <c r="D12" i="14"/>
  <c r="D13" i="14"/>
  <c r="D14" i="14"/>
  <c r="E14" i="14" s="1"/>
  <c r="D15" i="14"/>
  <c r="E15" i="14" s="1"/>
  <c r="D16" i="14"/>
  <c r="D17" i="14"/>
  <c r="D18" i="14"/>
  <c r="D19" i="14"/>
  <c r="E19" i="14" s="1"/>
  <c r="D20" i="14"/>
  <c r="E20" i="14" s="1"/>
  <c r="D21" i="14"/>
  <c r="D22" i="14"/>
  <c r="D23" i="14"/>
  <c r="D24" i="14"/>
  <c r="D25" i="14"/>
  <c r="D26" i="14"/>
  <c r="D27" i="14"/>
  <c r="D28" i="14"/>
  <c r="E28" i="14" s="1"/>
  <c r="D29" i="14"/>
  <c r="E29" i="14" s="1"/>
  <c r="D30" i="14"/>
  <c r="E30" i="14" s="1"/>
  <c r="D31" i="14"/>
  <c r="E31" i="14" s="1"/>
  <c r="D32" i="14"/>
  <c r="D33" i="14"/>
  <c r="D34" i="14"/>
  <c r="D35" i="14"/>
  <c r="D36" i="14"/>
  <c r="D37" i="14"/>
  <c r="D38" i="14"/>
  <c r="E38" i="14" s="1"/>
  <c r="D39" i="14"/>
  <c r="E39" i="14" s="1"/>
  <c r="D40" i="14"/>
  <c r="D41" i="14"/>
  <c r="D42" i="14"/>
  <c r="D43" i="14"/>
  <c r="E43" i="14" s="1"/>
  <c r="D44" i="14"/>
  <c r="E44" i="14" s="1"/>
  <c r="D45" i="14"/>
  <c r="D46" i="14"/>
  <c r="D47" i="14"/>
  <c r="D48" i="14"/>
  <c r="D49" i="14"/>
  <c r="D50" i="14"/>
  <c r="D51" i="14"/>
  <c r="D52" i="14"/>
  <c r="E52" i="14" s="1"/>
  <c r="D53" i="14"/>
  <c r="E53" i="14" s="1"/>
  <c r="D54" i="14"/>
  <c r="E54" i="14" s="1"/>
  <c r="D55" i="14"/>
  <c r="E55" i="14" s="1"/>
  <c r="D56" i="14"/>
  <c r="D57" i="14"/>
  <c r="D58" i="14"/>
  <c r="D59" i="14"/>
  <c r="D60" i="14"/>
  <c r="D61" i="14"/>
  <c r="D62" i="14"/>
  <c r="E62" i="14" s="1"/>
  <c r="D63" i="14"/>
  <c r="D64" i="14"/>
  <c r="D65" i="14"/>
  <c r="D66" i="14"/>
  <c r="D67" i="14"/>
  <c r="E67" i="14" s="1"/>
  <c r="D68" i="14"/>
  <c r="E68" i="14" s="1"/>
  <c r="D69" i="14"/>
  <c r="D70" i="14"/>
  <c r="D71" i="14"/>
  <c r="D72" i="14"/>
  <c r="D73" i="14"/>
  <c r="D74" i="14"/>
  <c r="D75" i="14"/>
  <c r="D76" i="14"/>
  <c r="E76" i="14" s="1"/>
  <c r="D77" i="14"/>
  <c r="E77" i="14" s="1"/>
  <c r="D78" i="14"/>
  <c r="E78" i="14" s="1"/>
  <c r="D79" i="14"/>
  <c r="E79" i="14" s="1"/>
  <c r="D80" i="14"/>
  <c r="D81" i="14"/>
  <c r="D82" i="14"/>
  <c r="D83" i="14"/>
  <c r="D84" i="14"/>
  <c r="D85" i="14"/>
  <c r="D86" i="14"/>
  <c r="E86" i="14" s="1"/>
  <c r="D87" i="14"/>
  <c r="D88" i="14"/>
  <c r="D89" i="14"/>
  <c r="D90" i="14"/>
  <c r="D91" i="14"/>
  <c r="D92" i="14"/>
  <c r="E92" i="14" s="1"/>
  <c r="D93" i="14"/>
  <c r="D94" i="14"/>
  <c r="D95" i="14"/>
  <c r="D96" i="14"/>
  <c r="D97" i="14"/>
  <c r="D98" i="14"/>
  <c r="D99" i="14"/>
  <c r="D100" i="14"/>
  <c r="E100" i="14" s="1"/>
  <c r="D101" i="14"/>
  <c r="E101" i="14" s="1"/>
  <c r="D102" i="14"/>
  <c r="E102" i="14" s="1"/>
  <c r="D103" i="14"/>
  <c r="E103" i="14" s="1"/>
  <c r="D4" i="14"/>
  <c r="C104" i="14"/>
  <c r="E5" i="7"/>
  <c r="F5" i="7"/>
  <c r="G5" i="7"/>
  <c r="E6" i="7"/>
  <c r="F6" i="7"/>
  <c r="G6" i="7"/>
  <c r="E7" i="7"/>
  <c r="F7" i="7"/>
  <c r="G7" i="7"/>
  <c r="KH7" i="7" s="1"/>
  <c r="E8" i="7"/>
  <c r="F8" i="7"/>
  <c r="G8" i="7"/>
  <c r="KJ8" i="7" s="1"/>
  <c r="E9" i="7"/>
  <c r="F9" i="7"/>
  <c r="G9" i="7"/>
  <c r="E10" i="7"/>
  <c r="F10" i="7"/>
  <c r="G10" i="7"/>
  <c r="MN10" i="7" s="1"/>
  <c r="E11" i="7"/>
  <c r="F11" i="7"/>
  <c r="G11" i="7"/>
  <c r="E12" i="7"/>
  <c r="F12" i="7"/>
  <c r="G12" i="7"/>
  <c r="KJ12" i="7" s="1"/>
  <c r="E13" i="7"/>
  <c r="F13" i="7"/>
  <c r="G13" i="7"/>
  <c r="MN13" i="7" s="1"/>
  <c r="E14" i="7"/>
  <c r="F14" i="7"/>
  <c r="G14" i="7"/>
  <c r="E15" i="7"/>
  <c r="F15" i="7"/>
  <c r="G15" i="7"/>
  <c r="E16" i="7"/>
  <c r="F16" i="7"/>
  <c r="G16" i="7"/>
  <c r="E17" i="7"/>
  <c r="F17" i="7"/>
  <c r="G17" i="7"/>
  <c r="E18" i="7"/>
  <c r="F18" i="7"/>
  <c r="G18" i="7"/>
  <c r="E19" i="7"/>
  <c r="F19" i="7"/>
  <c r="G19" i="7"/>
  <c r="E20" i="7"/>
  <c r="F20" i="7"/>
  <c r="G20" i="7"/>
  <c r="E21" i="7"/>
  <c r="F21" i="7"/>
  <c r="G21" i="7"/>
  <c r="E22" i="7"/>
  <c r="F22" i="7"/>
  <c r="G22" i="7"/>
  <c r="E23" i="7"/>
  <c r="F23" i="7"/>
  <c r="G23" i="7"/>
  <c r="E24" i="7"/>
  <c r="F24" i="7"/>
  <c r="G24" i="7"/>
  <c r="E25" i="7"/>
  <c r="F25" i="7"/>
  <c r="G25" i="7"/>
  <c r="L25" i="7"/>
  <c r="E26" i="7"/>
  <c r="F26" i="7"/>
  <c r="G26" i="7"/>
  <c r="E27" i="7"/>
  <c r="F27" i="7"/>
  <c r="G27" i="7"/>
  <c r="L27" i="7"/>
  <c r="E28" i="7"/>
  <c r="F28" i="7"/>
  <c r="G28" i="7"/>
  <c r="E29" i="7"/>
  <c r="F29" i="7"/>
  <c r="G29" i="7"/>
  <c r="L29" i="7"/>
  <c r="E30" i="7"/>
  <c r="F30" i="7"/>
  <c r="G30" i="7"/>
  <c r="E31" i="7"/>
  <c r="F31" i="7"/>
  <c r="G31" i="7"/>
  <c r="E32" i="7"/>
  <c r="F32" i="7"/>
  <c r="G32" i="7"/>
  <c r="L32" i="7"/>
  <c r="E33" i="7"/>
  <c r="F33" i="7"/>
  <c r="G33" i="7"/>
  <c r="E34" i="7"/>
  <c r="F34" i="7"/>
  <c r="G34" i="7"/>
  <c r="E35" i="7"/>
  <c r="F35" i="7"/>
  <c r="G35" i="7"/>
  <c r="E36" i="7"/>
  <c r="F36" i="7"/>
  <c r="G36" i="7"/>
  <c r="L36" i="7"/>
  <c r="E37" i="7"/>
  <c r="F37" i="7"/>
  <c r="G37" i="7"/>
  <c r="E38" i="7"/>
  <c r="F38" i="7"/>
  <c r="G38" i="7"/>
  <c r="L38" i="7"/>
  <c r="E39" i="7"/>
  <c r="F39" i="7"/>
  <c r="G39" i="7"/>
  <c r="E40" i="7"/>
  <c r="F40" i="7"/>
  <c r="G40" i="7"/>
  <c r="L40" i="7"/>
  <c r="E41" i="7"/>
  <c r="F41" i="7"/>
  <c r="G41" i="7"/>
  <c r="E42" i="7"/>
  <c r="F42" i="7"/>
  <c r="G42" i="7"/>
  <c r="E43" i="7"/>
  <c r="F43" i="7"/>
  <c r="G43" i="7"/>
  <c r="E44" i="7"/>
  <c r="F44" i="7"/>
  <c r="G44" i="7"/>
  <c r="E45" i="7"/>
  <c r="F45" i="7"/>
  <c r="G45" i="7"/>
  <c r="E46" i="7"/>
  <c r="F46" i="7"/>
  <c r="G46" i="7"/>
  <c r="E47" i="7"/>
  <c r="F47" i="7"/>
  <c r="G47" i="7"/>
  <c r="L47" i="7"/>
  <c r="E48" i="7"/>
  <c r="F48" i="7"/>
  <c r="G48" i="7"/>
  <c r="E49" i="7"/>
  <c r="F49" i="7"/>
  <c r="G49" i="7"/>
  <c r="E50" i="7"/>
  <c r="F50" i="7"/>
  <c r="G50" i="7"/>
  <c r="L50" i="7"/>
  <c r="E51" i="7"/>
  <c r="F51" i="7"/>
  <c r="G51" i="7"/>
  <c r="E52" i="7"/>
  <c r="F52" i="7"/>
  <c r="G52" i="7"/>
  <c r="E53" i="7"/>
  <c r="F53" i="7"/>
  <c r="G53" i="7"/>
  <c r="E54" i="7"/>
  <c r="F54" i="7"/>
  <c r="G54" i="7"/>
  <c r="E55" i="7"/>
  <c r="F55" i="7"/>
  <c r="G55" i="7"/>
  <c r="E56" i="7"/>
  <c r="F56" i="7"/>
  <c r="G56" i="7"/>
  <c r="L56" i="7"/>
  <c r="E57" i="7"/>
  <c r="F57" i="7"/>
  <c r="G57" i="7"/>
  <c r="E58" i="7"/>
  <c r="F58" i="7"/>
  <c r="G58" i="7"/>
  <c r="E59" i="7"/>
  <c r="F59" i="7"/>
  <c r="G59" i="7"/>
  <c r="E60" i="7"/>
  <c r="F60" i="7"/>
  <c r="G60" i="7"/>
  <c r="L60" i="7"/>
  <c r="E61" i="7"/>
  <c r="F61" i="7"/>
  <c r="G61" i="7"/>
  <c r="L61" i="7"/>
  <c r="E62" i="7"/>
  <c r="F62" i="7"/>
  <c r="G62" i="7"/>
  <c r="E63" i="7"/>
  <c r="F63" i="7"/>
  <c r="G63" i="7"/>
  <c r="E64" i="7"/>
  <c r="F64" i="7"/>
  <c r="G64" i="7"/>
  <c r="E65" i="7"/>
  <c r="F65" i="7"/>
  <c r="G65" i="7"/>
  <c r="E66" i="7"/>
  <c r="F66" i="7"/>
  <c r="G66" i="7"/>
  <c r="L66" i="7"/>
  <c r="E67" i="7"/>
  <c r="F67" i="7"/>
  <c r="G67" i="7"/>
  <c r="E68" i="7"/>
  <c r="F68" i="7"/>
  <c r="G68" i="7"/>
  <c r="E69" i="7"/>
  <c r="F69" i="7"/>
  <c r="G69" i="7"/>
  <c r="L69" i="7"/>
  <c r="E70" i="7"/>
  <c r="F70" i="7"/>
  <c r="G70" i="7"/>
  <c r="E71" i="7"/>
  <c r="F71" i="7"/>
  <c r="G71" i="7"/>
  <c r="E72" i="7"/>
  <c r="F72" i="7"/>
  <c r="G72" i="7"/>
  <c r="E73" i="7"/>
  <c r="F73" i="7"/>
  <c r="G73" i="7"/>
  <c r="L73" i="7"/>
  <c r="E74" i="7"/>
  <c r="F74" i="7"/>
  <c r="G74" i="7"/>
  <c r="E75" i="7"/>
  <c r="F75" i="7"/>
  <c r="G75" i="7"/>
  <c r="L75" i="7"/>
  <c r="E76" i="7"/>
  <c r="F76" i="7"/>
  <c r="G76" i="7"/>
  <c r="E77" i="7"/>
  <c r="F77" i="7"/>
  <c r="G77" i="7"/>
  <c r="E78" i="7"/>
  <c r="F78" i="7"/>
  <c r="G78" i="7"/>
  <c r="E79" i="7"/>
  <c r="F79" i="7"/>
  <c r="G79" i="7"/>
  <c r="L79" i="7"/>
  <c r="E80" i="7"/>
  <c r="F80" i="7"/>
  <c r="G80" i="7"/>
  <c r="E81" i="7"/>
  <c r="F81" i="7"/>
  <c r="G81" i="7"/>
  <c r="E82" i="7"/>
  <c r="F82" i="7"/>
  <c r="G82" i="7"/>
  <c r="E83" i="7"/>
  <c r="F83" i="7"/>
  <c r="G83" i="7"/>
  <c r="E84" i="7"/>
  <c r="F84" i="7"/>
  <c r="G84" i="7"/>
  <c r="E85" i="7"/>
  <c r="F85" i="7"/>
  <c r="G85" i="7"/>
  <c r="E86" i="7"/>
  <c r="F86" i="7"/>
  <c r="G86" i="7"/>
  <c r="L86" i="7"/>
  <c r="E87" i="7"/>
  <c r="F87" i="7"/>
  <c r="G87" i="7"/>
  <c r="E88" i="7"/>
  <c r="F88" i="7"/>
  <c r="G88" i="7"/>
  <c r="E89" i="7"/>
  <c r="F89" i="7"/>
  <c r="G89" i="7"/>
  <c r="E90" i="7"/>
  <c r="F90" i="7"/>
  <c r="G90" i="7"/>
  <c r="L90" i="7"/>
  <c r="E91" i="7"/>
  <c r="F91" i="7"/>
  <c r="G91" i="7"/>
  <c r="E92" i="7"/>
  <c r="F92" i="7"/>
  <c r="G92" i="7"/>
  <c r="E93" i="7"/>
  <c r="F93" i="7"/>
  <c r="G93" i="7"/>
  <c r="E94" i="7"/>
  <c r="F94" i="7"/>
  <c r="G94" i="7"/>
  <c r="E95" i="7"/>
  <c r="F95" i="7"/>
  <c r="G95" i="7"/>
  <c r="E96" i="7"/>
  <c r="F96" i="7"/>
  <c r="G96" i="7"/>
  <c r="L96" i="7"/>
  <c r="E97" i="7"/>
  <c r="F97" i="7"/>
  <c r="G97" i="7"/>
  <c r="E98" i="7"/>
  <c r="F98" i="7"/>
  <c r="G98" i="7"/>
  <c r="E99" i="7"/>
  <c r="F99" i="7"/>
  <c r="G99" i="7"/>
  <c r="E100" i="7"/>
  <c r="F100" i="7"/>
  <c r="G100" i="7"/>
  <c r="E101" i="7"/>
  <c r="F101" i="7"/>
  <c r="G101" i="7"/>
  <c r="E102" i="7"/>
  <c r="F102" i="7"/>
  <c r="G102" i="7"/>
  <c r="E103" i="7"/>
  <c r="F103" i="7"/>
  <c r="G103" i="7"/>
  <c r="B104" i="7"/>
  <c r="D104" i="7"/>
  <c r="N6" i="9"/>
  <c r="I6" i="9"/>
  <c r="D6" i="9"/>
  <c r="C104" i="7"/>
  <c r="L11" i="9"/>
  <c r="G11" i="9"/>
  <c r="B11" i="9"/>
  <c r="N13" i="9"/>
  <c r="M13" i="9"/>
  <c r="L13" i="9"/>
  <c r="I13" i="9"/>
  <c r="H13" i="9"/>
  <c r="G13" i="9"/>
  <c r="K14" i="9"/>
  <c r="K15" i="9" s="1"/>
  <c r="K16" i="9" s="1"/>
  <c r="K17" i="9" s="1"/>
  <c r="K18" i="9" s="1"/>
  <c r="K19" i="9" s="1"/>
  <c r="K20" i="9" s="1"/>
  <c r="K21" i="9" s="1"/>
  <c r="K22" i="9" s="1"/>
  <c r="K23" i="9" s="1"/>
  <c r="K24" i="9" s="1"/>
  <c r="K25" i="9" s="1"/>
  <c r="K26" i="9" s="1"/>
  <c r="K27" i="9" s="1"/>
  <c r="K28" i="9" s="1"/>
  <c r="K29" i="9" s="1"/>
  <c r="K30" i="9" s="1"/>
  <c r="K31" i="9" s="1"/>
  <c r="K32" i="9" s="1"/>
  <c r="K33" i="9" s="1"/>
  <c r="K34" i="9" s="1"/>
  <c r="K35" i="9" s="1"/>
  <c r="K36" i="9" s="1"/>
  <c r="K37" i="9" s="1"/>
  <c r="K38" i="9" s="1"/>
  <c r="K39" i="9" s="1"/>
  <c r="K40" i="9" s="1"/>
  <c r="K41" i="9" s="1"/>
  <c r="K42" i="9" s="1"/>
  <c r="K43" i="9" s="1"/>
  <c r="K44" i="9" s="1"/>
  <c r="K45" i="9" s="1"/>
  <c r="K46" i="9" s="1"/>
  <c r="K47" i="9" s="1"/>
  <c r="K48" i="9" s="1"/>
  <c r="K49" i="9" s="1"/>
  <c r="K50" i="9" s="1"/>
  <c r="K51" i="9" s="1"/>
  <c r="K52" i="9" s="1"/>
  <c r="K53" i="9" s="1"/>
  <c r="K54" i="9" s="1"/>
  <c r="K55" i="9" s="1"/>
  <c r="K56" i="9" s="1"/>
  <c r="K57" i="9" s="1"/>
  <c r="K58" i="9" s="1"/>
  <c r="K59" i="9" s="1"/>
  <c r="K60" i="9" s="1"/>
  <c r="K61" i="9" s="1"/>
  <c r="K62" i="9" s="1"/>
  <c r="K63" i="9" s="1"/>
  <c r="K64" i="9" s="1"/>
  <c r="K65" i="9" s="1"/>
  <c r="K66" i="9" s="1"/>
  <c r="K67" i="9" s="1"/>
  <c r="K68" i="9" s="1"/>
  <c r="K69" i="9" s="1"/>
  <c r="K70" i="9" s="1"/>
  <c r="K71" i="9" s="1"/>
  <c r="K72" i="9" s="1"/>
  <c r="K73" i="9" s="1"/>
  <c r="K74" i="9" s="1"/>
  <c r="K75" i="9" s="1"/>
  <c r="K76" i="9" s="1"/>
  <c r="K77" i="9" s="1"/>
  <c r="K78" i="9" s="1"/>
  <c r="K79" i="9" s="1"/>
  <c r="K80" i="9" s="1"/>
  <c r="K81" i="9" s="1"/>
  <c r="K82" i="9" s="1"/>
  <c r="K83" i="9" s="1"/>
  <c r="K84" i="9" s="1"/>
  <c r="K85" i="9" s="1"/>
  <c r="K86" i="9" s="1"/>
  <c r="K87" i="9" s="1"/>
  <c r="K88" i="9" s="1"/>
  <c r="K89" i="9" s="1"/>
  <c r="K90" i="9" s="1"/>
  <c r="K91" i="9" s="1"/>
  <c r="K92" i="9" s="1"/>
  <c r="K93" i="9" s="1"/>
  <c r="K94" i="9" s="1"/>
  <c r="K95" i="9" s="1"/>
  <c r="K96" i="9" s="1"/>
  <c r="K97" i="9" s="1"/>
  <c r="K98" i="9" s="1"/>
  <c r="K99" i="9" s="1"/>
  <c r="K100" i="9" s="1"/>
  <c r="K101" i="9" s="1"/>
  <c r="K102" i="9" s="1"/>
  <c r="K103" i="9" s="1"/>
  <c r="K104" i="9" s="1"/>
  <c r="K105" i="9" s="1"/>
  <c r="K106" i="9" s="1"/>
  <c r="K107" i="9" s="1"/>
  <c r="K108" i="9" s="1"/>
  <c r="K109" i="9" s="1"/>
  <c r="K110" i="9" s="1"/>
  <c r="K111" i="9" s="1"/>
  <c r="K112" i="9" s="1"/>
  <c r="F14" i="9"/>
  <c r="F15" i="9" s="1"/>
  <c r="F16" i="9" s="1"/>
  <c r="F17" i="9" s="1"/>
  <c r="F18" i="9" s="1"/>
  <c r="F19" i="9" s="1"/>
  <c r="F20" i="9" s="1"/>
  <c r="F21" i="9" s="1"/>
  <c r="F22" i="9" s="1"/>
  <c r="F23" i="9" s="1"/>
  <c r="F24" i="9" s="1"/>
  <c r="F25" i="9" s="1"/>
  <c r="F26" i="9" s="1"/>
  <c r="F27" i="9" s="1"/>
  <c r="F28" i="9" s="1"/>
  <c r="F29" i="9" s="1"/>
  <c r="F30" i="9" s="1"/>
  <c r="F31" i="9" s="1"/>
  <c r="F32" i="9" s="1"/>
  <c r="F33" i="9" s="1"/>
  <c r="F34" i="9" s="1"/>
  <c r="F35" i="9" s="1"/>
  <c r="F36" i="9" s="1"/>
  <c r="F37" i="9" s="1"/>
  <c r="F38" i="9" s="1"/>
  <c r="F39" i="9" s="1"/>
  <c r="F40" i="9" s="1"/>
  <c r="F41" i="9" s="1"/>
  <c r="F42" i="9" s="1"/>
  <c r="F43" i="9" s="1"/>
  <c r="F44" i="9" s="1"/>
  <c r="F45" i="9" s="1"/>
  <c r="F46" i="9" s="1"/>
  <c r="F47" i="9" s="1"/>
  <c r="F48" i="9" s="1"/>
  <c r="F49" i="9" s="1"/>
  <c r="F50" i="9" s="1"/>
  <c r="F51" i="9" s="1"/>
  <c r="F52" i="9" s="1"/>
  <c r="F53" i="9" s="1"/>
  <c r="F54" i="9" s="1"/>
  <c r="F55" i="9" s="1"/>
  <c r="F56" i="9" s="1"/>
  <c r="F57" i="9" s="1"/>
  <c r="F58" i="9" s="1"/>
  <c r="F59" i="9" s="1"/>
  <c r="F60" i="9" s="1"/>
  <c r="F61" i="9" s="1"/>
  <c r="F62" i="9" s="1"/>
  <c r="F63" i="9" s="1"/>
  <c r="F64" i="9" s="1"/>
  <c r="F65" i="9" s="1"/>
  <c r="F66" i="9" s="1"/>
  <c r="F67" i="9" s="1"/>
  <c r="F68" i="9" s="1"/>
  <c r="F69" i="9" s="1"/>
  <c r="F70" i="9" s="1"/>
  <c r="F71" i="9" s="1"/>
  <c r="F72" i="9" s="1"/>
  <c r="F73" i="9" s="1"/>
  <c r="F74" i="9" s="1"/>
  <c r="F75" i="9" s="1"/>
  <c r="F76" i="9" s="1"/>
  <c r="F77" i="9" s="1"/>
  <c r="F78" i="9" s="1"/>
  <c r="F79" i="9" s="1"/>
  <c r="F80" i="9" s="1"/>
  <c r="F81" i="9" s="1"/>
  <c r="F82" i="9" s="1"/>
  <c r="F83" i="9" s="1"/>
  <c r="F84" i="9" s="1"/>
  <c r="F85" i="9" s="1"/>
  <c r="F86" i="9" s="1"/>
  <c r="F87" i="9" s="1"/>
  <c r="F88" i="9" s="1"/>
  <c r="F89" i="9" s="1"/>
  <c r="F90" i="9" s="1"/>
  <c r="F91" i="9" s="1"/>
  <c r="F92" i="9" s="1"/>
  <c r="F93" i="9" s="1"/>
  <c r="F94" i="9" s="1"/>
  <c r="F95" i="9" s="1"/>
  <c r="F96" i="9" s="1"/>
  <c r="F97" i="9" s="1"/>
  <c r="F98" i="9" s="1"/>
  <c r="F99" i="9" s="1"/>
  <c r="F100" i="9" s="1"/>
  <c r="F101" i="9" s="1"/>
  <c r="F102" i="9" s="1"/>
  <c r="F103" i="9" s="1"/>
  <c r="F104" i="9" s="1"/>
  <c r="F105" i="9" s="1"/>
  <c r="F106" i="9" s="1"/>
  <c r="F107" i="9" s="1"/>
  <c r="F108" i="9" s="1"/>
  <c r="F109" i="9" s="1"/>
  <c r="F110" i="9" s="1"/>
  <c r="F111" i="9" s="1"/>
  <c r="F112" i="9" s="1"/>
  <c r="D13" i="9"/>
  <c r="C13" i="9"/>
  <c r="B13" i="9"/>
  <c r="A14" i="9"/>
  <c r="G4" i="7"/>
  <c r="KK4" i="7" s="1"/>
  <c r="L4" i="7"/>
  <c r="B83" i="16"/>
  <c r="B86" i="16"/>
  <c r="I45" i="15"/>
  <c r="W21" i="15"/>
  <c r="L64" i="7"/>
  <c r="G27" i="14"/>
  <c r="L7" i="7"/>
  <c r="I10" i="15"/>
  <c r="LK5" i="7" l="1"/>
  <c r="LG5" i="7"/>
  <c r="LC5" i="7"/>
  <c r="LY5" i="7"/>
  <c r="MC5" i="7"/>
  <c r="LJ5" i="7"/>
  <c r="LF5" i="7"/>
  <c r="LV5" i="7"/>
  <c r="KX5" i="7"/>
  <c r="LN5" i="7"/>
  <c r="LR5" i="7"/>
  <c r="LB5" i="7"/>
  <c r="LZ5" i="7"/>
  <c r="LO5" i="7"/>
  <c r="LS5" i="7"/>
  <c r="LA5" i="7"/>
  <c r="MA5" i="7"/>
  <c r="LI5" i="7"/>
  <c r="LE5" i="7"/>
  <c r="LW5" i="7"/>
  <c r="KW5" i="7"/>
  <c r="KV5" i="7"/>
  <c r="LP5" i="7"/>
  <c r="LD5" i="7"/>
  <c r="KZ5" i="7"/>
  <c r="LL5" i="7"/>
  <c r="LH5" i="7"/>
  <c r="LT5" i="7"/>
  <c r="LX5" i="7"/>
  <c r="MB5" i="7"/>
  <c r="LM5" i="7"/>
  <c r="LQ5" i="7"/>
  <c r="LU5" i="7"/>
  <c r="KY5" i="7"/>
  <c r="KU5" i="7"/>
  <c r="KT5" i="7"/>
  <c r="MD5" i="7"/>
  <c r="KS5" i="7"/>
  <c r="ME5" i="7"/>
  <c r="KR5" i="7"/>
  <c r="MF5" i="7"/>
  <c r="KQ5" i="7"/>
  <c r="MG5" i="7"/>
  <c r="KP5" i="7"/>
  <c r="MH5" i="7"/>
  <c r="MI5" i="7"/>
  <c r="KO5" i="7"/>
  <c r="KN5" i="7"/>
  <c r="MJ5" i="7"/>
  <c r="KM5" i="7"/>
  <c r="MK5" i="7"/>
  <c r="KL5" i="7"/>
  <c r="ML5" i="7"/>
  <c r="E88" i="14"/>
  <c r="E80" i="14"/>
  <c r="E64" i="14"/>
  <c r="E56" i="14"/>
  <c r="E40" i="14"/>
  <c r="E16" i="14"/>
  <c r="E7" i="14"/>
  <c r="Z100" i="15"/>
  <c r="Z84" i="15"/>
  <c r="Z76" i="15"/>
  <c r="Z52" i="15"/>
  <c r="Z28" i="15"/>
  <c r="O12" i="15"/>
  <c r="Z12" i="15"/>
  <c r="LL10" i="19"/>
  <c r="DR4" i="19"/>
  <c r="DT4" i="19"/>
  <c r="LL8" i="19"/>
  <c r="LL4" i="19"/>
  <c r="LL9" i="19" s="1"/>
  <c r="O11" i="15"/>
  <c r="Z11" i="15"/>
  <c r="MN8" i="7"/>
  <c r="MD11" i="7"/>
  <c r="LM11" i="7"/>
  <c r="LP11" i="7"/>
  <c r="LC11" i="7"/>
  <c r="LX11" i="7"/>
  <c r="MB11" i="7"/>
  <c r="LF11" i="7"/>
  <c r="LY11" i="7"/>
  <c r="LQ11" i="7"/>
  <c r="MC11" i="7"/>
  <c r="LV11" i="7"/>
  <c r="LE11" i="7"/>
  <c r="LD11" i="7"/>
  <c r="LL11" i="7"/>
  <c r="LB11" i="7"/>
  <c r="KT11" i="7"/>
  <c r="LJ11" i="7"/>
  <c r="KX11" i="7"/>
  <c r="KR11" i="7"/>
  <c r="LR11" i="7"/>
  <c r="LZ11" i="7"/>
  <c r="KZ11" i="7"/>
  <c r="LU11" i="7"/>
  <c r="KW11" i="7"/>
  <c r="KV11" i="7"/>
  <c r="LA11" i="7"/>
  <c r="MA11" i="7"/>
  <c r="LH11" i="7"/>
  <c r="LO11" i="7"/>
  <c r="LW11" i="7"/>
  <c r="ME11" i="7"/>
  <c r="KS11" i="7"/>
  <c r="LK11" i="7"/>
  <c r="LG11" i="7"/>
  <c r="LT11" i="7"/>
  <c r="KY11" i="7"/>
  <c r="KU11" i="7"/>
  <c r="LN11" i="7"/>
  <c r="LI11" i="7"/>
  <c r="LS11" i="7"/>
  <c r="KQ11" i="7"/>
  <c r="MF11" i="7"/>
  <c r="MG11" i="7"/>
  <c r="KP11" i="7"/>
  <c r="KO11" i="7"/>
  <c r="MH11" i="7"/>
  <c r="MI11" i="7"/>
  <c r="KN11" i="7"/>
  <c r="MJ11" i="7"/>
  <c r="KM11" i="7"/>
  <c r="MK11" i="7"/>
  <c r="KL11" i="7"/>
  <c r="KK11" i="7"/>
  <c r="ML11" i="7"/>
  <c r="KJ11" i="7"/>
  <c r="MM11" i="7"/>
  <c r="KI11" i="7"/>
  <c r="MN11" i="7"/>
  <c r="DW10" i="15"/>
  <c r="DV10" i="15" s="1"/>
  <c r="DU10" i="15" s="1"/>
  <c r="DT10" i="15" s="1"/>
  <c r="DS10" i="15" s="1"/>
  <c r="DR10" i="15" s="1"/>
  <c r="DQ10" i="15" s="1"/>
  <c r="DP10" i="15" s="1"/>
  <c r="DO10" i="15" s="1"/>
  <c r="DN10" i="15" s="1"/>
  <c r="DM10" i="15" s="1"/>
  <c r="DL10" i="15" s="1"/>
  <c r="DK10" i="15" s="1"/>
  <c r="DJ10" i="15" s="1"/>
  <c r="DI10" i="15" s="1"/>
  <c r="DH10" i="15" s="1"/>
  <c r="DG10" i="15" s="1"/>
  <c r="DF10" i="15" s="1"/>
  <c r="DE10" i="15" s="1"/>
  <c r="DD10" i="15" s="1"/>
  <c r="DC10" i="15" s="1"/>
  <c r="DB10" i="15" s="1"/>
  <c r="DA10" i="15" s="1"/>
  <c r="CZ10" i="15" s="1"/>
  <c r="CY10" i="15" s="1"/>
  <c r="CX10" i="15" s="1"/>
  <c r="CW10" i="15" s="1"/>
  <c r="CV10" i="15" s="1"/>
  <c r="CU10" i="15" s="1"/>
  <c r="CT10" i="15" s="1"/>
  <c r="CS10" i="15" s="1"/>
  <c r="CR10" i="15" s="1"/>
  <c r="CQ10" i="15" s="1"/>
  <c r="CP10" i="15" s="1"/>
  <c r="CO10" i="15" s="1"/>
  <c r="CN10" i="15" s="1"/>
  <c r="CM10" i="15" s="1"/>
  <c r="CL10" i="15" s="1"/>
  <c r="CK10" i="15" s="1"/>
  <c r="CJ10" i="15" s="1"/>
  <c r="CI10" i="15" s="1"/>
  <c r="CH10" i="15" s="1"/>
  <c r="CG10" i="15" s="1"/>
  <c r="CF10" i="15" s="1"/>
  <c r="CE10" i="15" s="1"/>
  <c r="CD10" i="15" s="1"/>
  <c r="CC10" i="15" s="1"/>
  <c r="CB10" i="15" s="1"/>
  <c r="CA10" i="15" s="1"/>
  <c r="BZ10" i="15" s="1"/>
  <c r="BY10" i="15" s="1"/>
  <c r="BX10" i="15" s="1"/>
  <c r="BW10" i="15" s="1"/>
  <c r="BV10" i="15" s="1"/>
  <c r="BU10" i="15" s="1"/>
  <c r="BT10" i="15" s="1"/>
  <c r="BS10" i="15" s="1"/>
  <c r="BR10" i="15" s="1"/>
  <c r="BQ10" i="15" s="1"/>
  <c r="BP10" i="15" s="1"/>
  <c r="BO10" i="15" s="1"/>
  <c r="BN10" i="15" s="1"/>
  <c r="BM10" i="15" s="1"/>
  <c r="BL10" i="15" s="1"/>
  <c r="BK10" i="15" s="1"/>
  <c r="BJ10" i="15" s="1"/>
  <c r="BI10" i="15" s="1"/>
  <c r="BH10" i="15" s="1"/>
  <c r="BG10" i="15" s="1"/>
  <c r="BF10" i="15" s="1"/>
  <c r="BE10" i="15" s="1"/>
  <c r="BD10" i="15" s="1"/>
  <c r="BC10" i="15" s="1"/>
  <c r="BB10" i="15" s="1"/>
  <c r="BA10" i="15" s="1"/>
  <c r="AZ10" i="15" s="1"/>
  <c r="AY10" i="15" s="1"/>
  <c r="AX10" i="15" s="1"/>
  <c r="AW10" i="15" s="1"/>
  <c r="AV10" i="15" s="1"/>
  <c r="AU10" i="15" s="1"/>
  <c r="AT10" i="15" s="1"/>
  <c r="AS10" i="15" s="1"/>
  <c r="AR10" i="15" s="1"/>
  <c r="AQ10" i="15" s="1"/>
  <c r="AP10" i="15" s="1"/>
  <c r="AO10" i="15" s="1"/>
  <c r="AN10" i="15" s="1"/>
  <c r="AM10" i="15" s="1"/>
  <c r="AL10" i="15" s="1"/>
  <c r="AK10" i="15" s="1"/>
  <c r="AJ10" i="15" s="1"/>
  <c r="AI10" i="15" s="1"/>
  <c r="AH10" i="15" s="1"/>
  <c r="AG10" i="15" s="1"/>
  <c r="AF10" i="15" s="1"/>
  <c r="AE10" i="15" s="1"/>
  <c r="AD10" i="15" s="1"/>
  <c r="AC10" i="15" s="1"/>
  <c r="AB10" i="15" s="1"/>
  <c r="AA10" i="15" s="1"/>
  <c r="DX10" i="15"/>
  <c r="DY10" i="15" s="1"/>
  <c r="DZ10" i="15" s="1"/>
  <c r="EA10" i="15" s="1"/>
  <c r="EB10" i="15" s="1"/>
  <c r="EC10" i="15" s="1"/>
  <c r="ED10" i="15" s="1"/>
  <c r="EE10" i="15" s="1"/>
  <c r="EF10" i="15" s="1"/>
  <c r="EG10" i="15" s="1"/>
  <c r="EH10" i="15" s="1"/>
  <c r="EI10" i="15" s="1"/>
  <c r="EJ10" i="15" s="1"/>
  <c r="EK10" i="15" s="1"/>
  <c r="EL10" i="15" s="1"/>
  <c r="EM10" i="15" s="1"/>
  <c r="EN10" i="15" s="1"/>
  <c r="EO10" i="15" s="1"/>
  <c r="EP10" i="15" s="1"/>
  <c r="EQ10" i="15" s="1"/>
  <c r="ER10" i="15" s="1"/>
  <c r="ES10" i="15" s="1"/>
  <c r="ET10" i="15" s="1"/>
  <c r="EU10" i="15" s="1"/>
  <c r="EV10" i="15" s="1"/>
  <c r="EW10" i="15" s="1"/>
  <c r="EX10" i="15" s="1"/>
  <c r="EY10" i="15" s="1"/>
  <c r="EZ10" i="15" s="1"/>
  <c r="FA10" i="15" s="1"/>
  <c r="FB10" i="15" s="1"/>
  <c r="FC10" i="15" s="1"/>
  <c r="FD10" i="15" s="1"/>
  <c r="FE10" i="15" s="1"/>
  <c r="FF10" i="15" s="1"/>
  <c r="FG10" i="15" s="1"/>
  <c r="FH10" i="15" s="1"/>
  <c r="FI10" i="15" s="1"/>
  <c r="FJ10" i="15" s="1"/>
  <c r="FK10" i="15" s="1"/>
  <c r="FL10" i="15" s="1"/>
  <c r="FM10" i="15" s="1"/>
  <c r="FN10" i="15" s="1"/>
  <c r="FO10" i="15" s="1"/>
  <c r="FP10" i="15" s="1"/>
  <c r="FQ10" i="15" s="1"/>
  <c r="FR10" i="15" s="1"/>
  <c r="FS10" i="15" s="1"/>
  <c r="FT10" i="15" s="1"/>
  <c r="FU10" i="15" s="1"/>
  <c r="FV10" i="15" s="1"/>
  <c r="FW10" i="15" s="1"/>
  <c r="FX10" i="15" s="1"/>
  <c r="FY10" i="15" s="1"/>
  <c r="FZ10" i="15" s="1"/>
  <c r="GA10" i="15" s="1"/>
  <c r="GB10" i="15" s="1"/>
  <c r="GC10" i="15" s="1"/>
  <c r="GD10" i="15" s="1"/>
  <c r="GE10" i="15" s="1"/>
  <c r="GF10" i="15" s="1"/>
  <c r="GG10" i="15" s="1"/>
  <c r="GH10" i="15" s="1"/>
  <c r="GI10" i="15" s="1"/>
  <c r="GJ10" i="15" s="1"/>
  <c r="GK10" i="15" s="1"/>
  <c r="GL10" i="15" s="1"/>
  <c r="GM10" i="15" s="1"/>
  <c r="GN10" i="15" s="1"/>
  <c r="GO10" i="15" s="1"/>
  <c r="GP10" i="15" s="1"/>
  <c r="GQ10" i="15" s="1"/>
  <c r="GR10" i="15" s="1"/>
  <c r="GS10" i="15" s="1"/>
  <c r="GT10" i="15" s="1"/>
  <c r="GU10" i="15" s="1"/>
  <c r="GV10" i="15" s="1"/>
  <c r="GW10" i="15" s="1"/>
  <c r="GX10" i="15" s="1"/>
  <c r="GY10" i="15" s="1"/>
  <c r="GZ10" i="15" s="1"/>
  <c r="HA10" i="15" s="1"/>
  <c r="HB10" i="15" s="1"/>
  <c r="HC10" i="15" s="1"/>
  <c r="HD10" i="15" s="1"/>
  <c r="HE10" i="15" s="1"/>
  <c r="HF10" i="15" s="1"/>
  <c r="HG10" i="15" s="1"/>
  <c r="HH10" i="15" s="1"/>
  <c r="HI10" i="15" s="1"/>
  <c r="HJ10" i="15" s="1"/>
  <c r="HK10" i="15" s="1"/>
  <c r="HL10" i="15" s="1"/>
  <c r="HM10" i="15" s="1"/>
  <c r="HN10" i="15" s="1"/>
  <c r="HO10" i="15" s="1"/>
  <c r="HP10" i="15" s="1"/>
  <c r="HQ10" i="15" s="1"/>
  <c r="HR10" i="15" s="1"/>
  <c r="HS10" i="15" s="1"/>
  <c r="DW9" i="15"/>
  <c r="DV9" i="15" s="1"/>
  <c r="DU9" i="15" s="1"/>
  <c r="DT9" i="15" s="1"/>
  <c r="DS9" i="15" s="1"/>
  <c r="DR9" i="15" s="1"/>
  <c r="DQ9" i="15" s="1"/>
  <c r="DP9" i="15" s="1"/>
  <c r="DO9" i="15" s="1"/>
  <c r="DN9" i="15" s="1"/>
  <c r="DM9" i="15" s="1"/>
  <c r="DL9" i="15" s="1"/>
  <c r="DK9" i="15" s="1"/>
  <c r="DJ9" i="15" s="1"/>
  <c r="DI9" i="15" s="1"/>
  <c r="DH9" i="15" s="1"/>
  <c r="DG9" i="15" s="1"/>
  <c r="DF9" i="15" s="1"/>
  <c r="DE9" i="15" s="1"/>
  <c r="DD9" i="15" s="1"/>
  <c r="DC9" i="15" s="1"/>
  <c r="DB9" i="15" s="1"/>
  <c r="DA9" i="15" s="1"/>
  <c r="CZ9" i="15" s="1"/>
  <c r="CY9" i="15" s="1"/>
  <c r="CX9" i="15" s="1"/>
  <c r="CW9" i="15" s="1"/>
  <c r="CV9" i="15" s="1"/>
  <c r="CU9" i="15" s="1"/>
  <c r="CT9" i="15" s="1"/>
  <c r="CS9" i="15" s="1"/>
  <c r="CR9" i="15" s="1"/>
  <c r="CQ9" i="15" s="1"/>
  <c r="CP9" i="15" s="1"/>
  <c r="CO9" i="15" s="1"/>
  <c r="CN9" i="15" s="1"/>
  <c r="CM9" i="15" s="1"/>
  <c r="CL9" i="15" s="1"/>
  <c r="CK9" i="15" s="1"/>
  <c r="CJ9" i="15" s="1"/>
  <c r="CI9" i="15" s="1"/>
  <c r="CH9" i="15" s="1"/>
  <c r="CG9" i="15" s="1"/>
  <c r="CF9" i="15" s="1"/>
  <c r="CE9" i="15" s="1"/>
  <c r="CD9" i="15" s="1"/>
  <c r="CC9" i="15" s="1"/>
  <c r="CB9" i="15" s="1"/>
  <c r="CA9" i="15" s="1"/>
  <c r="BZ9" i="15" s="1"/>
  <c r="BY9" i="15" s="1"/>
  <c r="BX9" i="15" s="1"/>
  <c r="BW9" i="15" s="1"/>
  <c r="BV9" i="15" s="1"/>
  <c r="BU9" i="15" s="1"/>
  <c r="BT9" i="15" s="1"/>
  <c r="BS9" i="15" s="1"/>
  <c r="BR9" i="15" s="1"/>
  <c r="BQ9" i="15" s="1"/>
  <c r="BP9" i="15" s="1"/>
  <c r="BO9" i="15" s="1"/>
  <c r="BN9" i="15" s="1"/>
  <c r="BM9" i="15" s="1"/>
  <c r="BL9" i="15" s="1"/>
  <c r="BK9" i="15" s="1"/>
  <c r="BJ9" i="15" s="1"/>
  <c r="BI9" i="15" s="1"/>
  <c r="BH9" i="15" s="1"/>
  <c r="BG9" i="15" s="1"/>
  <c r="BF9" i="15" s="1"/>
  <c r="BE9" i="15" s="1"/>
  <c r="BD9" i="15" s="1"/>
  <c r="BC9" i="15" s="1"/>
  <c r="BB9" i="15" s="1"/>
  <c r="BA9" i="15" s="1"/>
  <c r="AZ9" i="15" s="1"/>
  <c r="AY9" i="15" s="1"/>
  <c r="AX9" i="15" s="1"/>
  <c r="AW9" i="15" s="1"/>
  <c r="AV9" i="15" s="1"/>
  <c r="AU9" i="15" s="1"/>
  <c r="AT9" i="15" s="1"/>
  <c r="AS9" i="15" s="1"/>
  <c r="AR9" i="15" s="1"/>
  <c r="AQ9" i="15" s="1"/>
  <c r="AP9" i="15" s="1"/>
  <c r="AO9" i="15" s="1"/>
  <c r="AN9" i="15" s="1"/>
  <c r="AM9" i="15" s="1"/>
  <c r="AL9" i="15" s="1"/>
  <c r="AK9" i="15" s="1"/>
  <c r="AJ9" i="15" s="1"/>
  <c r="AI9" i="15" s="1"/>
  <c r="AH9" i="15" s="1"/>
  <c r="AG9" i="15" s="1"/>
  <c r="AF9" i="15" s="1"/>
  <c r="AE9" i="15" s="1"/>
  <c r="AD9" i="15" s="1"/>
  <c r="AC9" i="15" s="1"/>
  <c r="AB9" i="15" s="1"/>
  <c r="AA9" i="15" s="1"/>
  <c r="DX9" i="15"/>
  <c r="DY9" i="15" s="1"/>
  <c r="DZ9" i="15" s="1"/>
  <c r="EA9" i="15" s="1"/>
  <c r="EB9" i="15" s="1"/>
  <c r="EC9" i="15" s="1"/>
  <c r="ED9" i="15" s="1"/>
  <c r="EE9" i="15" s="1"/>
  <c r="EF9" i="15" s="1"/>
  <c r="EG9" i="15" s="1"/>
  <c r="EH9" i="15" s="1"/>
  <c r="EI9" i="15" s="1"/>
  <c r="EJ9" i="15" s="1"/>
  <c r="EK9" i="15" s="1"/>
  <c r="EL9" i="15" s="1"/>
  <c r="EM9" i="15" s="1"/>
  <c r="EN9" i="15" s="1"/>
  <c r="EO9" i="15" s="1"/>
  <c r="EP9" i="15" s="1"/>
  <c r="EQ9" i="15" s="1"/>
  <c r="ER9" i="15" s="1"/>
  <c r="ES9" i="15" s="1"/>
  <c r="ET9" i="15" s="1"/>
  <c r="EU9" i="15" s="1"/>
  <c r="EV9" i="15" s="1"/>
  <c r="EW9" i="15" s="1"/>
  <c r="EX9" i="15" s="1"/>
  <c r="EY9" i="15" s="1"/>
  <c r="EZ9" i="15" s="1"/>
  <c r="FA9" i="15" s="1"/>
  <c r="FB9" i="15" s="1"/>
  <c r="FC9" i="15" s="1"/>
  <c r="FD9" i="15" s="1"/>
  <c r="FE9" i="15" s="1"/>
  <c r="FF9" i="15" s="1"/>
  <c r="FG9" i="15" s="1"/>
  <c r="FH9" i="15" s="1"/>
  <c r="FI9" i="15" s="1"/>
  <c r="FJ9" i="15" s="1"/>
  <c r="FK9" i="15" s="1"/>
  <c r="FL9" i="15" s="1"/>
  <c r="FM9" i="15" s="1"/>
  <c r="FN9" i="15" s="1"/>
  <c r="FO9" i="15" s="1"/>
  <c r="FP9" i="15" s="1"/>
  <c r="FQ9" i="15" s="1"/>
  <c r="FR9" i="15" s="1"/>
  <c r="FS9" i="15" s="1"/>
  <c r="FT9" i="15" s="1"/>
  <c r="FU9" i="15" s="1"/>
  <c r="FV9" i="15" s="1"/>
  <c r="FW9" i="15" s="1"/>
  <c r="FX9" i="15" s="1"/>
  <c r="FY9" i="15" s="1"/>
  <c r="FZ9" i="15" s="1"/>
  <c r="GA9" i="15" s="1"/>
  <c r="GB9" i="15" s="1"/>
  <c r="GC9" i="15" s="1"/>
  <c r="GD9" i="15" s="1"/>
  <c r="GE9" i="15" s="1"/>
  <c r="GF9" i="15" s="1"/>
  <c r="GG9" i="15" s="1"/>
  <c r="GH9" i="15" s="1"/>
  <c r="GI9" i="15" s="1"/>
  <c r="GJ9" i="15" s="1"/>
  <c r="GK9" i="15" s="1"/>
  <c r="GL9" i="15" s="1"/>
  <c r="GM9" i="15" s="1"/>
  <c r="GN9" i="15" s="1"/>
  <c r="GO9" i="15" s="1"/>
  <c r="GP9" i="15" s="1"/>
  <c r="GQ9" i="15" s="1"/>
  <c r="GR9" i="15" s="1"/>
  <c r="GS9" i="15" s="1"/>
  <c r="GT9" i="15" s="1"/>
  <c r="GU9" i="15" s="1"/>
  <c r="GV9" i="15" s="1"/>
  <c r="GW9" i="15" s="1"/>
  <c r="GX9" i="15" s="1"/>
  <c r="GY9" i="15" s="1"/>
  <c r="GZ9" i="15" s="1"/>
  <c r="HA9" i="15" s="1"/>
  <c r="HB9" i="15" s="1"/>
  <c r="HC9" i="15" s="1"/>
  <c r="HD9" i="15" s="1"/>
  <c r="HE9" i="15" s="1"/>
  <c r="HF9" i="15" s="1"/>
  <c r="HG9" i="15" s="1"/>
  <c r="HH9" i="15" s="1"/>
  <c r="HI9" i="15" s="1"/>
  <c r="HJ9" i="15" s="1"/>
  <c r="HK9" i="15" s="1"/>
  <c r="HL9" i="15" s="1"/>
  <c r="HM9" i="15" s="1"/>
  <c r="HN9" i="15" s="1"/>
  <c r="HO9" i="15" s="1"/>
  <c r="HP9" i="15" s="1"/>
  <c r="HQ9" i="15" s="1"/>
  <c r="HR9" i="15" s="1"/>
  <c r="HS9" i="15" s="1"/>
  <c r="O4" i="15"/>
  <c r="Z4" i="15"/>
  <c r="MM5" i="7"/>
  <c r="MN4" i="7"/>
  <c r="I8" i="15"/>
  <c r="Z8" i="15"/>
  <c r="LK4" i="7"/>
  <c r="LG4" i="7"/>
  <c r="LV4" i="7"/>
  <c r="LZ4" i="7"/>
  <c r="LJ4" i="7"/>
  <c r="LF4" i="7"/>
  <c r="LB4" i="7"/>
  <c r="KX4" i="7"/>
  <c r="MC4" i="7"/>
  <c r="KU4" i="7"/>
  <c r="LO4" i="7"/>
  <c r="LS4" i="7"/>
  <c r="LW4" i="7"/>
  <c r="MA4" i="7"/>
  <c r="LI4" i="7"/>
  <c r="LT4" i="7"/>
  <c r="LA4" i="7"/>
  <c r="MB4" i="7"/>
  <c r="LP4" i="7"/>
  <c r="LE4" i="7"/>
  <c r="LX4" i="7"/>
  <c r="KW4" i="7"/>
  <c r="LM4" i="7"/>
  <c r="LH4" i="7"/>
  <c r="LU4" i="7"/>
  <c r="KZ4" i="7"/>
  <c r="KV4" i="7"/>
  <c r="LL4" i="7"/>
  <c r="LQ4" i="7"/>
  <c r="LD4" i="7"/>
  <c r="LY4" i="7"/>
  <c r="LN4" i="7"/>
  <c r="LR4" i="7"/>
  <c r="LC4" i="7"/>
  <c r="KY4" i="7"/>
  <c r="MD4" i="7"/>
  <c r="KT4" i="7"/>
  <c r="ME4" i="7"/>
  <c r="KS4" i="7"/>
  <c r="MF4" i="7"/>
  <c r="MG4" i="7"/>
  <c r="KR4" i="7"/>
  <c r="MH4" i="7"/>
  <c r="KQ4" i="7"/>
  <c r="MI4" i="7"/>
  <c r="KP4" i="7"/>
  <c r="KO4" i="7"/>
  <c r="MJ4" i="7"/>
  <c r="KN4" i="7"/>
  <c r="MK4" i="7"/>
  <c r="KM4" i="7"/>
  <c r="ML4" i="7"/>
  <c r="KL4" i="7"/>
  <c r="MM4" i="7"/>
  <c r="LM10" i="7"/>
  <c r="LG10" i="7"/>
  <c r="LU10" i="7"/>
  <c r="KY10" i="7"/>
  <c r="LJ10" i="7"/>
  <c r="LR10" i="7"/>
  <c r="LB10" i="7"/>
  <c r="KX10" i="7"/>
  <c r="LN10" i="7"/>
  <c r="LF10" i="7"/>
  <c r="LV10" i="7"/>
  <c r="LZ10" i="7"/>
  <c r="MC10" i="7"/>
  <c r="MD10" i="7"/>
  <c r="LI10" i="7"/>
  <c r="LS10" i="7"/>
  <c r="LW10" i="7"/>
  <c r="KW10" i="7"/>
  <c r="KU10" i="7"/>
  <c r="LO10" i="7"/>
  <c r="LE10" i="7"/>
  <c r="LA10" i="7"/>
  <c r="MA10" i="7"/>
  <c r="KT10" i="7"/>
  <c r="LP10" i="7"/>
  <c r="LD10" i="7"/>
  <c r="KZ10" i="7"/>
  <c r="KV10" i="7"/>
  <c r="LK10" i="7"/>
  <c r="LH10" i="7"/>
  <c r="LT10" i="7"/>
  <c r="LX10" i="7"/>
  <c r="MB10" i="7"/>
  <c r="LL10" i="7"/>
  <c r="LQ10" i="7"/>
  <c r="LC10" i="7"/>
  <c r="LY10" i="7"/>
  <c r="KS10" i="7"/>
  <c r="ME10" i="7"/>
  <c r="KR10" i="7"/>
  <c r="MF10" i="7"/>
  <c r="KQ10" i="7"/>
  <c r="MG10" i="7"/>
  <c r="MH10" i="7"/>
  <c r="KP10" i="7"/>
  <c r="KO10" i="7"/>
  <c r="MI10" i="7"/>
  <c r="KN10" i="7"/>
  <c r="MJ10" i="7"/>
  <c r="MK10" i="7"/>
  <c r="KM10" i="7"/>
  <c r="KL10" i="7"/>
  <c r="ML10" i="7"/>
  <c r="KK10" i="7"/>
  <c r="MM10" i="7"/>
  <c r="O7" i="15"/>
  <c r="Z7" i="15"/>
  <c r="MM12" i="7"/>
  <c r="LH7" i="7"/>
  <c r="LR7" i="7"/>
  <c r="KZ7" i="7"/>
  <c r="KV7" i="7"/>
  <c r="LS7" i="7"/>
  <c r="MD7" i="7"/>
  <c r="LN7" i="7"/>
  <c r="LD7" i="7"/>
  <c r="LV7" i="7"/>
  <c r="LZ7" i="7"/>
  <c r="KS7" i="7"/>
  <c r="LO7" i="7"/>
  <c r="KU7" i="7"/>
  <c r="LW7" i="7"/>
  <c r="KR7" i="7"/>
  <c r="LK7" i="7"/>
  <c r="LG7" i="7"/>
  <c r="LC7" i="7"/>
  <c r="KY7" i="7"/>
  <c r="MA7" i="7"/>
  <c r="MC7" i="7"/>
  <c r="LL7" i="7"/>
  <c r="LF7" i="7"/>
  <c r="LB7" i="7"/>
  <c r="LX7" i="7"/>
  <c r="MB7" i="7"/>
  <c r="LJ7" i="7"/>
  <c r="LP7" i="7"/>
  <c r="LT7" i="7"/>
  <c r="KX7" i="7"/>
  <c r="KT7" i="7"/>
  <c r="LM7" i="7"/>
  <c r="LE7" i="7"/>
  <c r="LU7" i="7"/>
  <c r="LY7" i="7"/>
  <c r="LI7" i="7"/>
  <c r="LQ7" i="7"/>
  <c r="LA7" i="7"/>
  <c r="KW7" i="7"/>
  <c r="ME7" i="7"/>
  <c r="KQ7" i="7"/>
  <c r="MF7" i="7"/>
  <c r="KP7" i="7"/>
  <c r="KO7" i="7"/>
  <c r="MG7" i="7"/>
  <c r="KN7" i="7"/>
  <c r="MH7" i="7"/>
  <c r="MI7" i="7"/>
  <c r="KM7" i="7"/>
  <c r="MJ7" i="7"/>
  <c r="KL7" i="7"/>
  <c r="MK7" i="7"/>
  <c r="KK7" i="7"/>
  <c r="ML7" i="7"/>
  <c r="KJ7" i="7"/>
  <c r="MM7" i="7"/>
  <c r="KI7" i="7"/>
  <c r="E98" i="14"/>
  <c r="E90" i="14"/>
  <c r="E74" i="14"/>
  <c r="E66" i="14"/>
  <c r="E50" i="14"/>
  <c r="E42" i="14"/>
  <c r="E26" i="14"/>
  <c r="E18" i="14"/>
  <c r="I9" i="15"/>
  <c r="Z102" i="15"/>
  <c r="Z86" i="15"/>
  <c r="Z78" i="15"/>
  <c r="Z62" i="15"/>
  <c r="Z54" i="15"/>
  <c r="Z38" i="15"/>
  <c r="Z30" i="15"/>
  <c r="Z14" i="15"/>
  <c r="J6" i="15"/>
  <c r="Z6" i="15"/>
  <c r="MO11" i="7"/>
  <c r="KH11" i="7"/>
  <c r="KK5" i="7"/>
  <c r="LK8" i="7"/>
  <c r="LH8" i="7"/>
  <c r="LD8" i="7"/>
  <c r="LX8" i="7"/>
  <c r="MB8" i="7"/>
  <c r="LL8" i="7"/>
  <c r="LQ8" i="7"/>
  <c r="LC8" i="7"/>
  <c r="KY8" i="7"/>
  <c r="MC8" i="7"/>
  <c r="KU8" i="7"/>
  <c r="LM8" i="7"/>
  <c r="LG8" i="7"/>
  <c r="LU8" i="7"/>
  <c r="LY8" i="7"/>
  <c r="MD8" i="7"/>
  <c r="LJ8" i="7"/>
  <c r="LR8" i="7"/>
  <c r="LV8" i="7"/>
  <c r="KX8" i="7"/>
  <c r="KT8" i="7"/>
  <c r="LN8" i="7"/>
  <c r="LF8" i="7"/>
  <c r="LB8" i="7"/>
  <c r="LZ8" i="7"/>
  <c r="LI8" i="7"/>
  <c r="LS8" i="7"/>
  <c r="LA8" i="7"/>
  <c r="MA8" i="7"/>
  <c r="LO8" i="7"/>
  <c r="LE8" i="7"/>
  <c r="LW8" i="7"/>
  <c r="KW8" i="7"/>
  <c r="LP8" i="7"/>
  <c r="LT8" i="7"/>
  <c r="KZ8" i="7"/>
  <c r="KV8" i="7"/>
  <c r="ME8" i="7"/>
  <c r="KS8" i="7"/>
  <c r="MF8" i="7"/>
  <c r="KR8" i="7"/>
  <c r="KQ8" i="7"/>
  <c r="MG8" i="7"/>
  <c r="KP8" i="7"/>
  <c r="MH8" i="7"/>
  <c r="MI8" i="7"/>
  <c r="KO8" i="7"/>
  <c r="MJ8" i="7"/>
  <c r="KN8" i="7"/>
  <c r="MK8" i="7"/>
  <c r="KM8" i="7"/>
  <c r="ML8" i="7"/>
  <c r="KL8" i="7"/>
  <c r="MM8" i="7"/>
  <c r="KK8" i="7"/>
  <c r="LO12" i="7"/>
  <c r="LS12" i="7"/>
  <c r="LW12" i="7"/>
  <c r="MA12" i="7"/>
  <c r="LT12" i="7"/>
  <c r="LJ12" i="7"/>
  <c r="KX12" i="7"/>
  <c r="LK12" i="7"/>
  <c r="LG12" i="7"/>
  <c r="LC12" i="7"/>
  <c r="LX12" i="7"/>
  <c r="LP12" i="7"/>
  <c r="KT12" i="7"/>
  <c r="LU12" i="7"/>
  <c r="LL12" i="7"/>
  <c r="LF12" i="7"/>
  <c r="KU12" i="7"/>
  <c r="LM12" i="7"/>
  <c r="LQ12" i="7"/>
  <c r="LB12" i="7"/>
  <c r="LY12" i="7"/>
  <c r="LN12" i="7"/>
  <c r="LR12" i="7"/>
  <c r="LA12" i="7"/>
  <c r="LZ12" i="7"/>
  <c r="MB12" i="7"/>
  <c r="LI12" i="7"/>
  <c r="LE12" i="7"/>
  <c r="LV12" i="7"/>
  <c r="KW12" i="7"/>
  <c r="LH12" i="7"/>
  <c r="LD12" i="7"/>
  <c r="KZ12" i="7"/>
  <c r="KV12" i="7"/>
  <c r="MC12" i="7"/>
  <c r="KY12" i="7"/>
  <c r="MD12" i="7"/>
  <c r="KS12" i="7"/>
  <c r="ME12" i="7"/>
  <c r="KR12" i="7"/>
  <c r="MF12" i="7"/>
  <c r="KQ12" i="7"/>
  <c r="MG12" i="7"/>
  <c r="KP12" i="7"/>
  <c r="MH12" i="7"/>
  <c r="KO12" i="7"/>
  <c r="MI12" i="7"/>
  <c r="KN12" i="7"/>
  <c r="KM12" i="7"/>
  <c r="MJ12" i="7"/>
  <c r="KL12" i="7"/>
  <c r="MK12" i="7"/>
  <c r="ML12" i="7"/>
  <c r="KK12" i="7"/>
  <c r="E89" i="14"/>
  <c r="E65" i="14"/>
  <c r="E41" i="14"/>
  <c r="E17" i="14"/>
  <c r="Z101" i="15"/>
  <c r="Z85" i="15"/>
  <c r="Z77" i="15"/>
  <c r="Z61" i="15"/>
  <c r="Z53" i="15"/>
  <c r="Z37" i="15"/>
  <c r="Z29" i="15"/>
  <c r="Z13" i="15"/>
  <c r="O5" i="15"/>
  <c r="Z5" i="15"/>
  <c r="KJ10" i="7"/>
  <c r="MN7" i="7"/>
  <c r="DW13" i="15"/>
  <c r="DX13" i="15" s="1"/>
  <c r="DY13" i="15" s="1"/>
  <c r="DZ13" i="15" s="1"/>
  <c r="EA13" i="15" s="1"/>
  <c r="EB13" i="15" s="1"/>
  <c r="EC13" i="15" s="1"/>
  <c r="ED13" i="15" s="1"/>
  <c r="EE13" i="15" s="1"/>
  <c r="EF13" i="15" s="1"/>
  <c r="EG13" i="15" s="1"/>
  <c r="EH13" i="15" s="1"/>
  <c r="EI13" i="15" s="1"/>
  <c r="EJ13" i="15" s="1"/>
  <c r="EK13" i="15" s="1"/>
  <c r="EL13" i="15" s="1"/>
  <c r="EM13" i="15" s="1"/>
  <c r="EN13" i="15" s="1"/>
  <c r="EO13" i="15" s="1"/>
  <c r="EP13" i="15" s="1"/>
  <c r="EQ13" i="15" s="1"/>
  <c r="ER13" i="15" s="1"/>
  <c r="ES13" i="15" s="1"/>
  <c r="ET13" i="15" s="1"/>
  <c r="EU13" i="15" s="1"/>
  <c r="EV13" i="15" s="1"/>
  <c r="EW13" i="15" s="1"/>
  <c r="EX13" i="15" s="1"/>
  <c r="EY13" i="15" s="1"/>
  <c r="EZ13" i="15" s="1"/>
  <c r="FA13" i="15" s="1"/>
  <c r="FB13" i="15" s="1"/>
  <c r="FC13" i="15" s="1"/>
  <c r="FD13" i="15" s="1"/>
  <c r="FE13" i="15" s="1"/>
  <c r="FF13" i="15" s="1"/>
  <c r="FG13" i="15" s="1"/>
  <c r="FH13" i="15" s="1"/>
  <c r="FI13" i="15" s="1"/>
  <c r="FJ13" i="15" s="1"/>
  <c r="FK13" i="15" s="1"/>
  <c r="FL13" i="15" s="1"/>
  <c r="FM13" i="15" s="1"/>
  <c r="FN13" i="15" s="1"/>
  <c r="FO13" i="15" s="1"/>
  <c r="FP13" i="15" s="1"/>
  <c r="FQ13" i="15" s="1"/>
  <c r="FR13" i="15" s="1"/>
  <c r="FS13" i="15" s="1"/>
  <c r="FT13" i="15" s="1"/>
  <c r="FU13" i="15" s="1"/>
  <c r="FV13" i="15" s="1"/>
  <c r="FW13" i="15" s="1"/>
  <c r="FX13" i="15" s="1"/>
  <c r="FY13" i="15" s="1"/>
  <c r="FZ13" i="15" s="1"/>
  <c r="GA13" i="15" s="1"/>
  <c r="GB13" i="15" s="1"/>
  <c r="GC13" i="15" s="1"/>
  <c r="GD13" i="15" s="1"/>
  <c r="GE13" i="15" s="1"/>
  <c r="GF13" i="15" s="1"/>
  <c r="GG13" i="15" s="1"/>
  <c r="GH13" i="15" s="1"/>
  <c r="GI13" i="15" s="1"/>
  <c r="GJ13" i="15" s="1"/>
  <c r="GK13" i="15" s="1"/>
  <c r="GL13" i="15" s="1"/>
  <c r="GM13" i="15" s="1"/>
  <c r="GN13" i="15" s="1"/>
  <c r="GO13" i="15" s="1"/>
  <c r="GP13" i="15" s="1"/>
  <c r="GQ13" i="15" s="1"/>
  <c r="GR13" i="15" s="1"/>
  <c r="GS13" i="15" s="1"/>
  <c r="GT13" i="15" s="1"/>
  <c r="GU13" i="15" s="1"/>
  <c r="GV13" i="15" s="1"/>
  <c r="GW13" i="15" s="1"/>
  <c r="GX13" i="15" s="1"/>
  <c r="GY13" i="15" s="1"/>
  <c r="GZ13" i="15" s="1"/>
  <c r="HA13" i="15" s="1"/>
  <c r="HB13" i="15" s="1"/>
  <c r="HC13" i="15" s="1"/>
  <c r="HD13" i="15" s="1"/>
  <c r="HE13" i="15" s="1"/>
  <c r="HF13" i="15" s="1"/>
  <c r="HG13" i="15" s="1"/>
  <c r="HH13" i="15" s="1"/>
  <c r="HI13" i="15" s="1"/>
  <c r="HJ13" i="15" s="1"/>
  <c r="HK13" i="15" s="1"/>
  <c r="HL13" i="15" s="1"/>
  <c r="HM13" i="15" s="1"/>
  <c r="HN13" i="15" s="1"/>
  <c r="HO13" i="15" s="1"/>
  <c r="HP13" i="15" s="1"/>
  <c r="HQ13" i="15" s="1"/>
  <c r="HR13" i="15" s="1"/>
  <c r="HS13" i="15" s="1"/>
  <c r="Z93" i="15"/>
  <c r="Z81" i="15"/>
  <c r="Z69" i="15"/>
  <c r="Z57" i="15"/>
  <c r="Z45" i="15"/>
  <c r="Z33" i="15"/>
  <c r="Z21" i="15"/>
  <c r="S8" i="7"/>
  <c r="U12" i="28"/>
  <c r="B12" i="28"/>
  <c r="W12" i="28"/>
  <c r="B10" i="28"/>
  <c r="W7" i="28"/>
  <c r="V6" i="28"/>
  <c r="W5" i="28"/>
  <c r="AA10" i="28"/>
  <c r="U13" i="28"/>
  <c r="AA5" i="28"/>
  <c r="AA12" i="28"/>
  <c r="X5" i="28"/>
  <c r="AA4" i="28"/>
  <c r="U7" i="28"/>
  <c r="W4" i="28"/>
  <c r="X12" i="28"/>
  <c r="W13" i="28"/>
  <c r="V11" i="28"/>
  <c r="Z13" i="28"/>
  <c r="AA7" i="28"/>
  <c r="AA6" i="28"/>
  <c r="B11" i="28"/>
  <c r="W11" i="28"/>
  <c r="Z10" i="28"/>
  <c r="B4" i="28"/>
  <c r="D4" i="28" s="1"/>
  <c r="X10" i="28"/>
  <c r="B6" i="28"/>
  <c r="AA13" i="28"/>
  <c r="Y8" i="28"/>
  <c r="V10" i="28"/>
  <c r="Y12" i="28"/>
  <c r="Y13" i="28"/>
  <c r="W8" i="28"/>
  <c r="U10" i="28"/>
  <c r="X9" i="28"/>
  <c r="Z9" i="28"/>
  <c r="U8" i="28"/>
  <c r="Z11" i="28"/>
  <c r="AA11" i="28"/>
  <c r="Y4" i="28"/>
  <c r="Z4" i="28"/>
  <c r="Z12" i="28"/>
  <c r="B7" i="28"/>
  <c r="B9" i="28"/>
  <c r="X11" i="28"/>
  <c r="V8" i="28"/>
  <c r="Y6" i="28"/>
  <c r="U5" i="28"/>
  <c r="X4" i="28"/>
  <c r="U11" i="28"/>
  <c r="Y5" i="28"/>
  <c r="Y11" i="28"/>
  <c r="B8" i="28"/>
  <c r="V13" i="28"/>
  <c r="AA8" i="28"/>
  <c r="Z6" i="28"/>
  <c r="Y10" i="28"/>
  <c r="X6" i="28"/>
  <c r="Z7" i="28"/>
  <c r="V12" i="28"/>
  <c r="V5" i="28"/>
  <c r="X13" i="28"/>
  <c r="B5" i="28"/>
  <c r="B13" i="28"/>
  <c r="W9" i="28"/>
  <c r="Y9" i="28"/>
  <c r="Z8" i="28"/>
  <c r="W10" i="28"/>
  <c r="W6" i="28"/>
  <c r="V7" i="28"/>
  <c r="Z5" i="28"/>
  <c r="V4" i="28"/>
  <c r="AA9" i="28"/>
  <c r="U9" i="28"/>
  <c r="X8" i="28"/>
  <c r="U6" i="28"/>
  <c r="V9" i="28"/>
  <c r="Y7" i="28"/>
  <c r="X7" i="28"/>
  <c r="U4" i="28"/>
  <c r="U106" i="28"/>
  <c r="AA106" i="28"/>
  <c r="Z106" i="28"/>
  <c r="W106" i="28"/>
  <c r="U104" i="28"/>
  <c r="X106" i="28"/>
  <c r="V106" i="28"/>
  <c r="Y106" i="28"/>
  <c r="O103" i="15"/>
  <c r="Z103" i="15"/>
  <c r="O91" i="15"/>
  <c r="IP91" i="15" s="1"/>
  <c r="Z91" i="15"/>
  <c r="O79" i="15"/>
  <c r="Z79" i="15"/>
  <c r="O67" i="15"/>
  <c r="KR67" i="15" s="1"/>
  <c r="Z67" i="15"/>
  <c r="O55" i="15"/>
  <c r="KR55" i="15" s="1"/>
  <c r="Z55" i="15"/>
  <c r="O43" i="15"/>
  <c r="MI43" i="15" s="1"/>
  <c r="Z43" i="15"/>
  <c r="O31" i="15"/>
  <c r="Z31" i="15"/>
  <c r="O19" i="15"/>
  <c r="NB19" i="15" s="1"/>
  <c r="Z19" i="15"/>
  <c r="EF77" i="15"/>
  <c r="ER77" i="15"/>
  <c r="FD77" i="15"/>
  <c r="FP77" i="15"/>
  <c r="GB77" i="15"/>
  <c r="GN77" i="15"/>
  <c r="GZ77" i="15"/>
  <c r="HL77" i="15"/>
  <c r="EG77" i="15"/>
  <c r="ES77" i="15"/>
  <c r="FE77" i="15"/>
  <c r="FQ77" i="15"/>
  <c r="GC77" i="15"/>
  <c r="GO77" i="15"/>
  <c r="HA77" i="15"/>
  <c r="HM77" i="15"/>
  <c r="EH77" i="15"/>
  <c r="ET77" i="15"/>
  <c r="FF77" i="15"/>
  <c r="FR77" i="15"/>
  <c r="GD77" i="15"/>
  <c r="GP77" i="15"/>
  <c r="HB77" i="15"/>
  <c r="HN77" i="15"/>
  <c r="EI77" i="15"/>
  <c r="EU77" i="15"/>
  <c r="FG77" i="15"/>
  <c r="FS77" i="15"/>
  <c r="GE77" i="15"/>
  <c r="GQ77" i="15"/>
  <c r="HC77" i="15"/>
  <c r="HO77" i="15"/>
  <c r="EJ77" i="15"/>
  <c r="EV77" i="15"/>
  <c r="FH77" i="15"/>
  <c r="FT77" i="15"/>
  <c r="GF77" i="15"/>
  <c r="GR77" i="15"/>
  <c r="HD77" i="15"/>
  <c r="HP77" i="15"/>
  <c r="EO77" i="15"/>
  <c r="FK77" i="15"/>
  <c r="GG77" i="15"/>
  <c r="GX77" i="15"/>
  <c r="DY77" i="15"/>
  <c r="EP77" i="15"/>
  <c r="FL77" i="15"/>
  <c r="GH77" i="15"/>
  <c r="GY77" i="15"/>
  <c r="DZ77" i="15"/>
  <c r="EQ77" i="15"/>
  <c r="FM77" i="15"/>
  <c r="GI77" i="15"/>
  <c r="HE77" i="15"/>
  <c r="EA77" i="15"/>
  <c r="EW77" i="15"/>
  <c r="FN77" i="15"/>
  <c r="GJ77" i="15"/>
  <c r="HF77" i="15"/>
  <c r="EB77" i="15"/>
  <c r="EX77" i="15"/>
  <c r="FO77" i="15"/>
  <c r="GK77" i="15"/>
  <c r="HG77" i="15"/>
  <c r="EC77" i="15"/>
  <c r="EY77" i="15"/>
  <c r="FU77" i="15"/>
  <c r="GL77" i="15"/>
  <c r="HH77" i="15"/>
  <c r="ED77" i="15"/>
  <c r="EZ77" i="15"/>
  <c r="FV77" i="15"/>
  <c r="GM77" i="15"/>
  <c r="HI77" i="15"/>
  <c r="EK77" i="15"/>
  <c r="FB77" i="15"/>
  <c r="FX77" i="15"/>
  <c r="GT77" i="15"/>
  <c r="HK77" i="15"/>
  <c r="EL77" i="15"/>
  <c r="FC77" i="15"/>
  <c r="FY77" i="15"/>
  <c r="GU77" i="15"/>
  <c r="HQ77" i="15"/>
  <c r="EM77" i="15"/>
  <c r="FI77" i="15"/>
  <c r="FZ77" i="15"/>
  <c r="GV77" i="15"/>
  <c r="HR77" i="15"/>
  <c r="GA77" i="15"/>
  <c r="GS77" i="15"/>
  <c r="GW77" i="15"/>
  <c r="HJ77" i="15"/>
  <c r="HS77" i="15"/>
  <c r="EN77" i="15"/>
  <c r="FA77" i="15"/>
  <c r="FJ77" i="15"/>
  <c r="FW77" i="15"/>
  <c r="EE77" i="15"/>
  <c r="DX77" i="15"/>
  <c r="AF77" i="15"/>
  <c r="AR77" i="15"/>
  <c r="BD77" i="15"/>
  <c r="BP77" i="15"/>
  <c r="CB77" i="15"/>
  <c r="CN77" i="15"/>
  <c r="CZ77" i="15"/>
  <c r="DL77" i="15"/>
  <c r="AG77" i="15"/>
  <c r="AS77" i="15"/>
  <c r="BE77" i="15"/>
  <c r="BQ77" i="15"/>
  <c r="CC77" i="15"/>
  <c r="CO77" i="15"/>
  <c r="DA77" i="15"/>
  <c r="DM77" i="15"/>
  <c r="AH77" i="15"/>
  <c r="AT77" i="15"/>
  <c r="BF77" i="15"/>
  <c r="BR77" i="15"/>
  <c r="CD77" i="15"/>
  <c r="CP77" i="15"/>
  <c r="DB77" i="15"/>
  <c r="DN77" i="15"/>
  <c r="AI77" i="15"/>
  <c r="AU77" i="15"/>
  <c r="BG77" i="15"/>
  <c r="BS77" i="15"/>
  <c r="CE77" i="15"/>
  <c r="CQ77" i="15"/>
  <c r="DC77" i="15"/>
  <c r="DO77" i="15"/>
  <c r="AJ77" i="15"/>
  <c r="AV77" i="15"/>
  <c r="BH77" i="15"/>
  <c r="BT77" i="15"/>
  <c r="CF77" i="15"/>
  <c r="CR77" i="15"/>
  <c r="DD77" i="15"/>
  <c r="DP77" i="15"/>
  <c r="AK77" i="15"/>
  <c r="AW77" i="15"/>
  <c r="BI77" i="15"/>
  <c r="BU77" i="15"/>
  <c r="CG77" i="15"/>
  <c r="CS77" i="15"/>
  <c r="DE77" i="15"/>
  <c r="DQ77" i="15"/>
  <c r="AL77" i="15"/>
  <c r="AX77" i="15"/>
  <c r="BJ77" i="15"/>
  <c r="BV77" i="15"/>
  <c r="CH77" i="15"/>
  <c r="CT77" i="15"/>
  <c r="DF77" i="15"/>
  <c r="DR77" i="15"/>
  <c r="AM77" i="15"/>
  <c r="AY77" i="15"/>
  <c r="BK77" i="15"/>
  <c r="BW77" i="15"/>
  <c r="CI77" i="15"/>
  <c r="CU77" i="15"/>
  <c r="DG77" i="15"/>
  <c r="DS77" i="15"/>
  <c r="AD77" i="15"/>
  <c r="AP77" i="15"/>
  <c r="BB77" i="15"/>
  <c r="BN77" i="15"/>
  <c r="BZ77" i="15"/>
  <c r="CL77" i="15"/>
  <c r="CX77" i="15"/>
  <c r="DJ77" i="15"/>
  <c r="DV77" i="15"/>
  <c r="AE77" i="15"/>
  <c r="AQ77" i="15"/>
  <c r="BC77" i="15"/>
  <c r="BO77" i="15"/>
  <c r="CA77" i="15"/>
  <c r="CM77" i="15"/>
  <c r="CY77" i="15"/>
  <c r="DK77" i="15"/>
  <c r="AN77" i="15"/>
  <c r="DH77" i="15"/>
  <c r="AO77" i="15"/>
  <c r="DI77" i="15"/>
  <c r="AZ77" i="15"/>
  <c r="DT77" i="15"/>
  <c r="BA77" i="15"/>
  <c r="DU77" i="15"/>
  <c r="BL77" i="15"/>
  <c r="BM77" i="15"/>
  <c r="BX77" i="15"/>
  <c r="BY77" i="15"/>
  <c r="CJ77" i="15"/>
  <c r="AB77" i="15"/>
  <c r="CV77" i="15"/>
  <c r="AC77" i="15"/>
  <c r="CK77" i="15"/>
  <c r="CW77" i="15"/>
  <c r="AA77" i="15"/>
  <c r="DW77" i="15"/>
  <c r="EH102" i="15"/>
  <c r="ET102" i="15"/>
  <c r="FF102" i="15"/>
  <c r="FR102" i="15"/>
  <c r="GD102" i="15"/>
  <c r="GP102" i="15"/>
  <c r="HB102" i="15"/>
  <c r="HN102" i="15"/>
  <c r="EI102" i="15"/>
  <c r="EU102" i="15"/>
  <c r="FG102" i="15"/>
  <c r="FS102" i="15"/>
  <c r="GE102" i="15"/>
  <c r="GQ102" i="15"/>
  <c r="HC102" i="15"/>
  <c r="HO102" i="15"/>
  <c r="EJ102" i="15"/>
  <c r="EV102" i="15"/>
  <c r="FH102" i="15"/>
  <c r="FT102" i="15"/>
  <c r="GF102" i="15"/>
  <c r="GR102" i="15"/>
  <c r="HD102" i="15"/>
  <c r="HP102" i="15"/>
  <c r="DY102" i="15"/>
  <c r="EK102" i="15"/>
  <c r="EW102" i="15"/>
  <c r="FI102" i="15"/>
  <c r="FU102" i="15"/>
  <c r="GG102" i="15"/>
  <c r="GS102" i="15"/>
  <c r="HE102" i="15"/>
  <c r="HQ102" i="15"/>
  <c r="DZ102" i="15"/>
  <c r="EL102" i="15"/>
  <c r="EX102" i="15"/>
  <c r="FJ102" i="15"/>
  <c r="FV102" i="15"/>
  <c r="GH102" i="15"/>
  <c r="GT102" i="15"/>
  <c r="HF102" i="15"/>
  <c r="HR102" i="15"/>
  <c r="EA102" i="15"/>
  <c r="EM102" i="15"/>
  <c r="EY102" i="15"/>
  <c r="FK102" i="15"/>
  <c r="FW102" i="15"/>
  <c r="GI102" i="15"/>
  <c r="GU102" i="15"/>
  <c r="HG102" i="15"/>
  <c r="HS102" i="15"/>
  <c r="EB102" i="15"/>
  <c r="EN102" i="15"/>
  <c r="EZ102" i="15"/>
  <c r="FL102" i="15"/>
  <c r="FX102" i="15"/>
  <c r="GJ102" i="15"/>
  <c r="GV102" i="15"/>
  <c r="HH102" i="15"/>
  <c r="ED102" i="15"/>
  <c r="EP102" i="15"/>
  <c r="FB102" i="15"/>
  <c r="FN102" i="15"/>
  <c r="FZ102" i="15"/>
  <c r="GL102" i="15"/>
  <c r="GX102" i="15"/>
  <c r="HJ102" i="15"/>
  <c r="EE102" i="15"/>
  <c r="EQ102" i="15"/>
  <c r="FC102" i="15"/>
  <c r="FO102" i="15"/>
  <c r="GA102" i="15"/>
  <c r="GM102" i="15"/>
  <c r="GY102" i="15"/>
  <c r="HK102" i="15"/>
  <c r="EC102" i="15"/>
  <c r="FY102" i="15"/>
  <c r="EF102" i="15"/>
  <c r="GB102" i="15"/>
  <c r="EG102" i="15"/>
  <c r="GC102" i="15"/>
  <c r="EO102" i="15"/>
  <c r="GK102" i="15"/>
  <c r="ER102" i="15"/>
  <c r="GN102" i="15"/>
  <c r="ES102" i="15"/>
  <c r="GO102" i="15"/>
  <c r="FA102" i="15"/>
  <c r="GW102" i="15"/>
  <c r="DX102" i="15"/>
  <c r="FD102" i="15"/>
  <c r="GZ102" i="15"/>
  <c r="FE102" i="15"/>
  <c r="HA102" i="15"/>
  <c r="HI102" i="15"/>
  <c r="HL102" i="15"/>
  <c r="HM102" i="15"/>
  <c r="FM102" i="15"/>
  <c r="FP102" i="15"/>
  <c r="FQ102" i="15"/>
  <c r="AI102" i="15"/>
  <c r="AU102" i="15"/>
  <c r="BG102" i="15"/>
  <c r="BS102" i="15"/>
  <c r="CE102" i="15"/>
  <c r="CQ102" i="15"/>
  <c r="DC102" i="15"/>
  <c r="DO102" i="15"/>
  <c r="AJ102" i="15"/>
  <c r="AV102" i="15"/>
  <c r="BH102" i="15"/>
  <c r="BT102" i="15"/>
  <c r="CF102" i="15"/>
  <c r="CR102" i="15"/>
  <c r="DD102" i="15"/>
  <c r="DP102" i="15"/>
  <c r="AK102" i="15"/>
  <c r="AW102" i="15"/>
  <c r="BI102" i="15"/>
  <c r="BU102" i="15"/>
  <c r="CG102" i="15"/>
  <c r="CS102" i="15"/>
  <c r="DE102" i="15"/>
  <c r="DQ102" i="15"/>
  <c r="AL102" i="15"/>
  <c r="AX102" i="15"/>
  <c r="BJ102" i="15"/>
  <c r="BV102" i="15"/>
  <c r="CH102" i="15"/>
  <c r="CT102" i="15"/>
  <c r="DF102" i="15"/>
  <c r="DR102" i="15"/>
  <c r="AM102" i="15"/>
  <c r="AY102" i="15"/>
  <c r="BK102" i="15"/>
  <c r="BW102" i="15"/>
  <c r="CI102" i="15"/>
  <c r="CU102" i="15"/>
  <c r="DG102" i="15"/>
  <c r="DS102" i="15"/>
  <c r="AB102" i="15"/>
  <c r="AN102" i="15"/>
  <c r="AZ102" i="15"/>
  <c r="BL102" i="15"/>
  <c r="BX102" i="15"/>
  <c r="CJ102" i="15"/>
  <c r="CV102" i="15"/>
  <c r="DH102" i="15"/>
  <c r="DT102" i="15"/>
  <c r="AC102" i="15"/>
  <c r="AO102" i="15"/>
  <c r="BA102" i="15"/>
  <c r="BM102" i="15"/>
  <c r="BY102" i="15"/>
  <c r="CK102" i="15"/>
  <c r="CW102" i="15"/>
  <c r="DI102" i="15"/>
  <c r="DU102" i="15"/>
  <c r="AD102" i="15"/>
  <c r="AP102" i="15"/>
  <c r="BB102" i="15"/>
  <c r="BN102" i="15"/>
  <c r="BZ102" i="15"/>
  <c r="CL102" i="15"/>
  <c r="CX102" i="15"/>
  <c r="DJ102" i="15"/>
  <c r="DV102" i="15"/>
  <c r="AE102" i="15"/>
  <c r="AQ102" i="15"/>
  <c r="BC102" i="15"/>
  <c r="BO102" i="15"/>
  <c r="CA102" i="15"/>
  <c r="CM102" i="15"/>
  <c r="CY102" i="15"/>
  <c r="DK102" i="15"/>
  <c r="AG102" i="15"/>
  <c r="AS102" i="15"/>
  <c r="BE102" i="15"/>
  <c r="BQ102" i="15"/>
  <c r="CC102" i="15"/>
  <c r="CO102" i="15"/>
  <c r="DA102" i="15"/>
  <c r="DM102" i="15"/>
  <c r="CN102" i="15"/>
  <c r="CP102" i="15"/>
  <c r="BP102" i="15"/>
  <c r="AF102" i="15"/>
  <c r="CZ102" i="15"/>
  <c r="AH102" i="15"/>
  <c r="DB102" i="15"/>
  <c r="BR102" i="15"/>
  <c r="AR102" i="15"/>
  <c r="DL102" i="15"/>
  <c r="AA102" i="15"/>
  <c r="AT102" i="15"/>
  <c r="DN102" i="15"/>
  <c r="BD102" i="15"/>
  <c r="BF102" i="15"/>
  <c r="DW102" i="15"/>
  <c r="CB102" i="15"/>
  <c r="CD102" i="15"/>
  <c r="EH90" i="15"/>
  <c r="ET90" i="15"/>
  <c r="FF90" i="15"/>
  <c r="FR90" i="15"/>
  <c r="GD90" i="15"/>
  <c r="GP90" i="15"/>
  <c r="HB90" i="15"/>
  <c r="HN90" i="15"/>
  <c r="EI90" i="15"/>
  <c r="EU90" i="15"/>
  <c r="FG90" i="15"/>
  <c r="FS90" i="15"/>
  <c r="GE90" i="15"/>
  <c r="GQ90" i="15"/>
  <c r="HC90" i="15"/>
  <c r="HO90" i="15"/>
  <c r="EJ90" i="15"/>
  <c r="EV90" i="15"/>
  <c r="FH90" i="15"/>
  <c r="FT90" i="15"/>
  <c r="GF90" i="15"/>
  <c r="GR90" i="15"/>
  <c r="HD90" i="15"/>
  <c r="HP90" i="15"/>
  <c r="DZ90" i="15"/>
  <c r="EL90" i="15"/>
  <c r="EX90" i="15"/>
  <c r="FJ90" i="15"/>
  <c r="FV90" i="15"/>
  <c r="GH90" i="15"/>
  <c r="GT90" i="15"/>
  <c r="HF90" i="15"/>
  <c r="HR90" i="15"/>
  <c r="EA90" i="15"/>
  <c r="EM90" i="15"/>
  <c r="EY90" i="15"/>
  <c r="FK90" i="15"/>
  <c r="FW90" i="15"/>
  <c r="GI90" i="15"/>
  <c r="GU90" i="15"/>
  <c r="HG90" i="15"/>
  <c r="HS90" i="15"/>
  <c r="ED90" i="15"/>
  <c r="EP90" i="15"/>
  <c r="FB90" i="15"/>
  <c r="FN90" i="15"/>
  <c r="FZ90" i="15"/>
  <c r="GL90" i="15"/>
  <c r="GX90" i="15"/>
  <c r="HJ90" i="15"/>
  <c r="EE90" i="15"/>
  <c r="EQ90" i="15"/>
  <c r="FC90" i="15"/>
  <c r="FO90" i="15"/>
  <c r="GA90" i="15"/>
  <c r="GM90" i="15"/>
  <c r="GY90" i="15"/>
  <c r="HK90" i="15"/>
  <c r="EF90" i="15"/>
  <c r="ER90" i="15"/>
  <c r="FD90" i="15"/>
  <c r="FP90" i="15"/>
  <c r="GB90" i="15"/>
  <c r="GN90" i="15"/>
  <c r="GZ90" i="15"/>
  <c r="HL90" i="15"/>
  <c r="EG90" i="15"/>
  <c r="ES90" i="15"/>
  <c r="FE90" i="15"/>
  <c r="FQ90" i="15"/>
  <c r="GC90" i="15"/>
  <c r="GO90" i="15"/>
  <c r="HA90" i="15"/>
  <c r="HM90" i="15"/>
  <c r="EK90" i="15"/>
  <c r="GG90" i="15"/>
  <c r="EN90" i="15"/>
  <c r="GJ90" i="15"/>
  <c r="EO90" i="15"/>
  <c r="GK90" i="15"/>
  <c r="EW90" i="15"/>
  <c r="GS90" i="15"/>
  <c r="EZ90" i="15"/>
  <c r="GV90" i="15"/>
  <c r="FA90" i="15"/>
  <c r="GW90" i="15"/>
  <c r="FI90" i="15"/>
  <c r="HE90" i="15"/>
  <c r="FM90" i="15"/>
  <c r="HI90" i="15"/>
  <c r="DY90" i="15"/>
  <c r="FU90" i="15"/>
  <c r="HQ90" i="15"/>
  <c r="HH90" i="15"/>
  <c r="DX90" i="15"/>
  <c r="EB90" i="15"/>
  <c r="EC90" i="15"/>
  <c r="FL90" i="15"/>
  <c r="FX90" i="15"/>
  <c r="FY90" i="15"/>
  <c r="AI90" i="15"/>
  <c r="AU90" i="15"/>
  <c r="BG90" i="15"/>
  <c r="BS90" i="15"/>
  <c r="CE90" i="15"/>
  <c r="CQ90" i="15"/>
  <c r="DC90" i="15"/>
  <c r="DO90" i="15"/>
  <c r="AJ90" i="15"/>
  <c r="AV90" i="15"/>
  <c r="BH90" i="15"/>
  <c r="BT90" i="15"/>
  <c r="CF90" i="15"/>
  <c r="CR90" i="15"/>
  <c r="DD90" i="15"/>
  <c r="DP90" i="15"/>
  <c r="AK90" i="15"/>
  <c r="AW90" i="15"/>
  <c r="BI90" i="15"/>
  <c r="BU90" i="15"/>
  <c r="CG90" i="15"/>
  <c r="CS90" i="15"/>
  <c r="DE90" i="15"/>
  <c r="DQ90" i="15"/>
  <c r="AL90" i="15"/>
  <c r="AX90" i="15"/>
  <c r="BJ90" i="15"/>
  <c r="BV90" i="15"/>
  <c r="CH90" i="15"/>
  <c r="CT90" i="15"/>
  <c r="DF90" i="15"/>
  <c r="DR90" i="15"/>
  <c r="AM90" i="15"/>
  <c r="AY90" i="15"/>
  <c r="BK90" i="15"/>
  <c r="BW90" i="15"/>
  <c r="CI90" i="15"/>
  <c r="CU90" i="15"/>
  <c r="DG90" i="15"/>
  <c r="DS90" i="15"/>
  <c r="AB90" i="15"/>
  <c r="AN90" i="15"/>
  <c r="AZ90" i="15"/>
  <c r="BL90" i="15"/>
  <c r="BX90" i="15"/>
  <c r="CJ90" i="15"/>
  <c r="CV90" i="15"/>
  <c r="DH90" i="15"/>
  <c r="DT90" i="15"/>
  <c r="AC90" i="15"/>
  <c r="AO90" i="15"/>
  <c r="BA90" i="15"/>
  <c r="BM90" i="15"/>
  <c r="BY90" i="15"/>
  <c r="CK90" i="15"/>
  <c r="CW90" i="15"/>
  <c r="DI90" i="15"/>
  <c r="DU90" i="15"/>
  <c r="AD90" i="15"/>
  <c r="AP90" i="15"/>
  <c r="BB90" i="15"/>
  <c r="BN90" i="15"/>
  <c r="BZ90" i="15"/>
  <c r="CL90" i="15"/>
  <c r="CX90" i="15"/>
  <c r="DJ90" i="15"/>
  <c r="DV90" i="15"/>
  <c r="AE90" i="15"/>
  <c r="AQ90" i="15"/>
  <c r="BC90" i="15"/>
  <c r="BO90" i="15"/>
  <c r="CA90" i="15"/>
  <c r="CM90" i="15"/>
  <c r="CY90" i="15"/>
  <c r="DK90" i="15"/>
  <c r="AG90" i="15"/>
  <c r="AS90" i="15"/>
  <c r="BE90" i="15"/>
  <c r="BQ90" i="15"/>
  <c r="CC90" i="15"/>
  <c r="CO90" i="15"/>
  <c r="DA90" i="15"/>
  <c r="DM90" i="15"/>
  <c r="BD90" i="15"/>
  <c r="DB90" i="15"/>
  <c r="BF90" i="15"/>
  <c r="BP90" i="15"/>
  <c r="BR90" i="15"/>
  <c r="AH90" i="15"/>
  <c r="CB90" i="15"/>
  <c r="AA90" i="15"/>
  <c r="CD90" i="15"/>
  <c r="AF90" i="15"/>
  <c r="CZ90" i="15"/>
  <c r="CN90" i="15"/>
  <c r="CP90" i="15"/>
  <c r="DW90" i="15"/>
  <c r="AR90" i="15"/>
  <c r="DL90" i="15"/>
  <c r="AT90" i="15"/>
  <c r="DN90" i="15"/>
  <c r="EC78" i="15"/>
  <c r="EO78" i="15"/>
  <c r="ED78" i="15"/>
  <c r="EE78" i="15"/>
  <c r="EF78" i="15"/>
  <c r="EG78" i="15"/>
  <c r="ES78" i="15"/>
  <c r="DY78" i="15"/>
  <c r="EQ78" i="15"/>
  <c r="FD78" i="15"/>
  <c r="FP78" i="15"/>
  <c r="GB78" i="15"/>
  <c r="GN78" i="15"/>
  <c r="GZ78" i="15"/>
  <c r="HL78" i="15"/>
  <c r="DZ78" i="15"/>
  <c r="ER78" i="15"/>
  <c r="FE78" i="15"/>
  <c r="FQ78" i="15"/>
  <c r="GC78" i="15"/>
  <c r="GO78" i="15"/>
  <c r="HA78" i="15"/>
  <c r="HM78" i="15"/>
  <c r="EA78" i="15"/>
  <c r="ET78" i="15"/>
  <c r="FF78" i="15"/>
  <c r="FR78" i="15"/>
  <c r="GD78" i="15"/>
  <c r="GP78" i="15"/>
  <c r="HB78" i="15"/>
  <c r="HN78" i="15"/>
  <c r="EB78" i="15"/>
  <c r="EU78" i="15"/>
  <c r="FG78" i="15"/>
  <c r="FS78" i="15"/>
  <c r="GE78" i="15"/>
  <c r="GQ78" i="15"/>
  <c r="HC78" i="15"/>
  <c r="HO78" i="15"/>
  <c r="EH78" i="15"/>
  <c r="EV78" i="15"/>
  <c r="FH78" i="15"/>
  <c r="FT78" i="15"/>
  <c r="GF78" i="15"/>
  <c r="GR78" i="15"/>
  <c r="HD78" i="15"/>
  <c r="HP78" i="15"/>
  <c r="EI78" i="15"/>
  <c r="EW78" i="15"/>
  <c r="FI78" i="15"/>
  <c r="FU78" i="15"/>
  <c r="GG78" i="15"/>
  <c r="GS78" i="15"/>
  <c r="HE78" i="15"/>
  <c r="HQ78" i="15"/>
  <c r="EJ78" i="15"/>
  <c r="EX78" i="15"/>
  <c r="FJ78" i="15"/>
  <c r="FV78" i="15"/>
  <c r="GH78" i="15"/>
  <c r="GT78" i="15"/>
  <c r="HF78" i="15"/>
  <c r="HR78" i="15"/>
  <c r="EL78" i="15"/>
  <c r="EZ78" i="15"/>
  <c r="FL78" i="15"/>
  <c r="FX78" i="15"/>
  <c r="GJ78" i="15"/>
  <c r="GV78" i="15"/>
  <c r="HH78" i="15"/>
  <c r="EM78" i="15"/>
  <c r="FA78" i="15"/>
  <c r="FM78" i="15"/>
  <c r="FY78" i="15"/>
  <c r="GK78" i="15"/>
  <c r="GW78" i="15"/>
  <c r="HI78" i="15"/>
  <c r="EN78" i="15"/>
  <c r="FB78" i="15"/>
  <c r="FN78" i="15"/>
  <c r="FZ78" i="15"/>
  <c r="GL78" i="15"/>
  <c r="GX78" i="15"/>
  <c r="HJ78" i="15"/>
  <c r="GA78" i="15"/>
  <c r="GI78" i="15"/>
  <c r="GM78" i="15"/>
  <c r="GU78" i="15"/>
  <c r="GY78" i="15"/>
  <c r="EK78" i="15"/>
  <c r="HG78" i="15"/>
  <c r="FC78" i="15"/>
  <c r="FK78" i="15"/>
  <c r="FO78" i="15"/>
  <c r="FW78" i="15"/>
  <c r="EP78" i="15"/>
  <c r="EY78" i="15"/>
  <c r="HS78" i="15"/>
  <c r="HK78" i="15"/>
  <c r="DX78" i="15"/>
  <c r="AC78" i="15"/>
  <c r="AO78" i="15"/>
  <c r="BA78" i="15"/>
  <c r="BM78" i="15"/>
  <c r="BY78" i="15"/>
  <c r="CK78" i="15"/>
  <c r="CW78" i="15"/>
  <c r="DI78" i="15"/>
  <c r="DU78" i="15"/>
  <c r="AD78" i="15"/>
  <c r="AP78" i="15"/>
  <c r="BB78" i="15"/>
  <c r="BN78" i="15"/>
  <c r="BZ78" i="15"/>
  <c r="CL78" i="15"/>
  <c r="CX78" i="15"/>
  <c r="DJ78" i="15"/>
  <c r="DV78" i="15"/>
  <c r="AE78" i="15"/>
  <c r="AQ78" i="15"/>
  <c r="BC78" i="15"/>
  <c r="BO78" i="15"/>
  <c r="CA78" i="15"/>
  <c r="CM78" i="15"/>
  <c r="CY78" i="15"/>
  <c r="DK78" i="15"/>
  <c r="AF78" i="15"/>
  <c r="AR78" i="15"/>
  <c r="BD78" i="15"/>
  <c r="BP78" i="15"/>
  <c r="CB78" i="15"/>
  <c r="CN78" i="15"/>
  <c r="CZ78" i="15"/>
  <c r="DL78" i="15"/>
  <c r="AG78" i="15"/>
  <c r="AS78" i="15"/>
  <c r="BE78" i="15"/>
  <c r="BQ78" i="15"/>
  <c r="CC78" i="15"/>
  <c r="CO78" i="15"/>
  <c r="DA78" i="15"/>
  <c r="DM78" i="15"/>
  <c r="AH78" i="15"/>
  <c r="AT78" i="15"/>
  <c r="BF78" i="15"/>
  <c r="BR78" i="15"/>
  <c r="CD78" i="15"/>
  <c r="CP78" i="15"/>
  <c r="DB78" i="15"/>
  <c r="DN78" i="15"/>
  <c r="AI78" i="15"/>
  <c r="AU78" i="15"/>
  <c r="BG78" i="15"/>
  <c r="BS78" i="15"/>
  <c r="CE78" i="15"/>
  <c r="CQ78" i="15"/>
  <c r="DC78" i="15"/>
  <c r="DO78" i="15"/>
  <c r="AJ78" i="15"/>
  <c r="AV78" i="15"/>
  <c r="BH78" i="15"/>
  <c r="BT78" i="15"/>
  <c r="CF78" i="15"/>
  <c r="CR78" i="15"/>
  <c r="DD78" i="15"/>
  <c r="DP78" i="15"/>
  <c r="AM78" i="15"/>
  <c r="AY78" i="15"/>
  <c r="BK78" i="15"/>
  <c r="BW78" i="15"/>
  <c r="CI78" i="15"/>
  <c r="CU78" i="15"/>
  <c r="DG78" i="15"/>
  <c r="DS78" i="15"/>
  <c r="AB78" i="15"/>
  <c r="AN78" i="15"/>
  <c r="AZ78" i="15"/>
  <c r="BL78" i="15"/>
  <c r="BX78" i="15"/>
  <c r="CJ78" i="15"/>
  <c r="CV78" i="15"/>
  <c r="DH78" i="15"/>
  <c r="DT78" i="15"/>
  <c r="CG78" i="15"/>
  <c r="CH78" i="15"/>
  <c r="CS78" i="15"/>
  <c r="CT78" i="15"/>
  <c r="AK78" i="15"/>
  <c r="DE78" i="15"/>
  <c r="AL78" i="15"/>
  <c r="DF78" i="15"/>
  <c r="AW78" i="15"/>
  <c r="DQ78" i="15"/>
  <c r="AX78" i="15"/>
  <c r="DR78" i="15"/>
  <c r="BI78" i="15"/>
  <c r="BU78" i="15"/>
  <c r="BJ78" i="15"/>
  <c r="AA78" i="15"/>
  <c r="BV78" i="15"/>
  <c r="DW78" i="15"/>
  <c r="EC66" i="15"/>
  <c r="EO66" i="15"/>
  <c r="FA66" i="15"/>
  <c r="FM66" i="15"/>
  <c r="FY66" i="15"/>
  <c r="GK66" i="15"/>
  <c r="GW66" i="15"/>
  <c r="HI66" i="15"/>
  <c r="ED66" i="15"/>
  <c r="EP66" i="15"/>
  <c r="FB66" i="15"/>
  <c r="FN66" i="15"/>
  <c r="FZ66" i="15"/>
  <c r="GL66" i="15"/>
  <c r="GX66" i="15"/>
  <c r="HJ66" i="15"/>
  <c r="EE66" i="15"/>
  <c r="EQ66" i="15"/>
  <c r="FC66" i="15"/>
  <c r="FO66" i="15"/>
  <c r="GA66" i="15"/>
  <c r="GM66" i="15"/>
  <c r="GY66" i="15"/>
  <c r="HK66" i="15"/>
  <c r="EF66" i="15"/>
  <c r="ER66" i="15"/>
  <c r="FD66" i="15"/>
  <c r="FP66" i="15"/>
  <c r="GB66" i="15"/>
  <c r="GN66" i="15"/>
  <c r="GZ66" i="15"/>
  <c r="HL66" i="15"/>
  <c r="EG66" i="15"/>
  <c r="ES66" i="15"/>
  <c r="FE66" i="15"/>
  <c r="FQ66" i="15"/>
  <c r="GC66" i="15"/>
  <c r="GO66" i="15"/>
  <c r="HA66" i="15"/>
  <c r="HM66" i="15"/>
  <c r="EH66" i="15"/>
  <c r="ET66" i="15"/>
  <c r="FF66" i="15"/>
  <c r="FR66" i="15"/>
  <c r="GD66" i="15"/>
  <c r="GP66" i="15"/>
  <c r="HB66" i="15"/>
  <c r="HN66" i="15"/>
  <c r="DY66" i="15"/>
  <c r="EK66" i="15"/>
  <c r="EW66" i="15"/>
  <c r="FI66" i="15"/>
  <c r="FU66" i="15"/>
  <c r="GG66" i="15"/>
  <c r="GS66" i="15"/>
  <c r="HE66" i="15"/>
  <c r="HQ66" i="15"/>
  <c r="DZ66" i="15"/>
  <c r="EL66" i="15"/>
  <c r="EX66" i="15"/>
  <c r="FJ66" i="15"/>
  <c r="FV66" i="15"/>
  <c r="GH66" i="15"/>
  <c r="GT66" i="15"/>
  <c r="HF66" i="15"/>
  <c r="HR66" i="15"/>
  <c r="EB66" i="15"/>
  <c r="FL66" i="15"/>
  <c r="GV66" i="15"/>
  <c r="EI66" i="15"/>
  <c r="FS66" i="15"/>
  <c r="HC66" i="15"/>
  <c r="EJ66" i="15"/>
  <c r="FT66" i="15"/>
  <c r="HD66" i="15"/>
  <c r="EM66" i="15"/>
  <c r="FW66" i="15"/>
  <c r="HG66" i="15"/>
  <c r="EN66" i="15"/>
  <c r="FX66" i="15"/>
  <c r="HH66" i="15"/>
  <c r="EU66" i="15"/>
  <c r="GE66" i="15"/>
  <c r="HO66" i="15"/>
  <c r="EZ66" i="15"/>
  <c r="GJ66" i="15"/>
  <c r="FK66" i="15"/>
  <c r="GF66" i="15"/>
  <c r="GI66" i="15"/>
  <c r="GQ66" i="15"/>
  <c r="GR66" i="15"/>
  <c r="GU66" i="15"/>
  <c r="HP66" i="15"/>
  <c r="EV66" i="15"/>
  <c r="EY66" i="15"/>
  <c r="FG66" i="15"/>
  <c r="EA66" i="15"/>
  <c r="FH66" i="15"/>
  <c r="HS66" i="15"/>
  <c r="DX66" i="15"/>
  <c r="AH66" i="15"/>
  <c r="AT66" i="15"/>
  <c r="BF66" i="15"/>
  <c r="BR66" i="15"/>
  <c r="CD66" i="15"/>
  <c r="CP66" i="15"/>
  <c r="DB66" i="15"/>
  <c r="DN66" i="15"/>
  <c r="AI66" i="15"/>
  <c r="AU66" i="15"/>
  <c r="BG66" i="15"/>
  <c r="BS66" i="15"/>
  <c r="CE66" i="15"/>
  <c r="CQ66" i="15"/>
  <c r="DC66" i="15"/>
  <c r="DO66" i="15"/>
  <c r="AJ66" i="15"/>
  <c r="AV66" i="15"/>
  <c r="BH66" i="15"/>
  <c r="BT66" i="15"/>
  <c r="CF66" i="15"/>
  <c r="CR66" i="15"/>
  <c r="DD66" i="15"/>
  <c r="DP66" i="15"/>
  <c r="AK66" i="15"/>
  <c r="AW66" i="15"/>
  <c r="BI66" i="15"/>
  <c r="BU66" i="15"/>
  <c r="CG66" i="15"/>
  <c r="CS66" i="15"/>
  <c r="DE66" i="15"/>
  <c r="DQ66" i="15"/>
  <c r="AL66" i="15"/>
  <c r="AX66" i="15"/>
  <c r="BJ66" i="15"/>
  <c r="BV66" i="15"/>
  <c r="CH66" i="15"/>
  <c r="CT66" i="15"/>
  <c r="DF66" i="15"/>
  <c r="DR66" i="15"/>
  <c r="AM66" i="15"/>
  <c r="AY66" i="15"/>
  <c r="BK66" i="15"/>
  <c r="BW66" i="15"/>
  <c r="CI66" i="15"/>
  <c r="CU66" i="15"/>
  <c r="DG66" i="15"/>
  <c r="DS66" i="15"/>
  <c r="AB66" i="15"/>
  <c r="AN66" i="15"/>
  <c r="AZ66" i="15"/>
  <c r="BL66" i="15"/>
  <c r="BX66" i="15"/>
  <c r="CJ66" i="15"/>
  <c r="CV66" i="15"/>
  <c r="DH66" i="15"/>
  <c r="DT66" i="15"/>
  <c r="AC66" i="15"/>
  <c r="AO66" i="15"/>
  <c r="BA66" i="15"/>
  <c r="BM66" i="15"/>
  <c r="BY66" i="15"/>
  <c r="CK66" i="15"/>
  <c r="CW66" i="15"/>
  <c r="DI66" i="15"/>
  <c r="DU66" i="15"/>
  <c r="AD66" i="15"/>
  <c r="AP66" i="15"/>
  <c r="BB66" i="15"/>
  <c r="BN66" i="15"/>
  <c r="BZ66" i="15"/>
  <c r="CL66" i="15"/>
  <c r="CX66" i="15"/>
  <c r="DJ66" i="15"/>
  <c r="DV66" i="15"/>
  <c r="AF66" i="15"/>
  <c r="AR66" i="15"/>
  <c r="BD66" i="15"/>
  <c r="BP66" i="15"/>
  <c r="CB66" i="15"/>
  <c r="CN66" i="15"/>
  <c r="CZ66" i="15"/>
  <c r="DL66" i="15"/>
  <c r="BC66" i="15"/>
  <c r="BE66" i="15"/>
  <c r="BO66" i="15"/>
  <c r="BQ66" i="15"/>
  <c r="CA66" i="15"/>
  <c r="CC66" i="15"/>
  <c r="CM66" i="15"/>
  <c r="CO66" i="15"/>
  <c r="AQ66" i="15"/>
  <c r="DK66" i="15"/>
  <c r="AS66" i="15"/>
  <c r="DM66" i="15"/>
  <c r="AE66" i="15"/>
  <c r="AG66" i="15"/>
  <c r="CY66" i="15"/>
  <c r="DA66" i="15"/>
  <c r="AA66" i="15"/>
  <c r="DW66" i="15"/>
  <c r="EB54" i="15"/>
  <c r="EN54" i="15"/>
  <c r="EZ54" i="15"/>
  <c r="FL54" i="15"/>
  <c r="FX54" i="15"/>
  <c r="GJ54" i="15"/>
  <c r="GV54" i="15"/>
  <c r="HH54" i="15"/>
  <c r="EC54" i="15"/>
  <c r="EO54" i="15"/>
  <c r="FA54" i="15"/>
  <c r="FM54" i="15"/>
  <c r="FY54" i="15"/>
  <c r="GK54" i="15"/>
  <c r="GW54" i="15"/>
  <c r="HI54" i="15"/>
  <c r="ED54" i="15"/>
  <c r="EP54" i="15"/>
  <c r="FB54" i="15"/>
  <c r="FN54" i="15"/>
  <c r="FZ54" i="15"/>
  <c r="GL54" i="15"/>
  <c r="GX54" i="15"/>
  <c r="HJ54" i="15"/>
  <c r="EE54" i="15"/>
  <c r="EQ54" i="15"/>
  <c r="FC54" i="15"/>
  <c r="FO54" i="15"/>
  <c r="GA54" i="15"/>
  <c r="GM54" i="15"/>
  <c r="GY54" i="15"/>
  <c r="HK54" i="15"/>
  <c r="EF54" i="15"/>
  <c r="ER54" i="15"/>
  <c r="FD54" i="15"/>
  <c r="ES54" i="15"/>
  <c r="FJ54" i="15"/>
  <c r="GD54" i="15"/>
  <c r="GT54" i="15"/>
  <c r="HN54" i="15"/>
  <c r="ET54" i="15"/>
  <c r="FK54" i="15"/>
  <c r="GE54" i="15"/>
  <c r="GU54" i="15"/>
  <c r="HO54" i="15"/>
  <c r="DY54" i="15"/>
  <c r="EU54" i="15"/>
  <c r="FP54" i="15"/>
  <c r="GF54" i="15"/>
  <c r="GZ54" i="15"/>
  <c r="HP54" i="15"/>
  <c r="DZ54" i="15"/>
  <c r="EV54" i="15"/>
  <c r="FQ54" i="15"/>
  <c r="GG54" i="15"/>
  <c r="HA54" i="15"/>
  <c r="HQ54" i="15"/>
  <c r="EA54" i="15"/>
  <c r="EW54" i="15"/>
  <c r="FR54" i="15"/>
  <c r="GH54" i="15"/>
  <c r="HB54" i="15"/>
  <c r="HR54" i="15"/>
  <c r="EG54" i="15"/>
  <c r="EX54" i="15"/>
  <c r="FS54" i="15"/>
  <c r="GI54" i="15"/>
  <c r="HC54" i="15"/>
  <c r="HS54" i="15"/>
  <c r="EH54" i="15"/>
  <c r="EY54" i="15"/>
  <c r="FT54" i="15"/>
  <c r="GN54" i="15"/>
  <c r="HD54" i="15"/>
  <c r="EI54" i="15"/>
  <c r="FE54" i="15"/>
  <c r="FU54" i="15"/>
  <c r="GO54" i="15"/>
  <c r="HE54" i="15"/>
  <c r="EJ54" i="15"/>
  <c r="FF54" i="15"/>
  <c r="FV54" i="15"/>
  <c r="GP54" i="15"/>
  <c r="HF54" i="15"/>
  <c r="EL54" i="15"/>
  <c r="FH54" i="15"/>
  <c r="GB54" i="15"/>
  <c r="GR54" i="15"/>
  <c r="HL54" i="15"/>
  <c r="GS54" i="15"/>
  <c r="HG54" i="15"/>
  <c r="HM54" i="15"/>
  <c r="EK54" i="15"/>
  <c r="EM54" i="15"/>
  <c r="FI54" i="15"/>
  <c r="FW54" i="15"/>
  <c r="FG54" i="15"/>
  <c r="GC54" i="15"/>
  <c r="GQ54" i="15"/>
  <c r="DX54" i="15"/>
  <c r="AC54" i="15"/>
  <c r="AO54" i="15"/>
  <c r="BA54" i="15"/>
  <c r="BM54" i="15"/>
  <c r="BY54" i="15"/>
  <c r="CK54" i="15"/>
  <c r="CW54" i="15"/>
  <c r="DI54" i="15"/>
  <c r="DU54" i="15"/>
  <c r="AD54" i="15"/>
  <c r="AP54" i="15"/>
  <c r="BB54" i="15"/>
  <c r="BN54" i="15"/>
  <c r="BZ54" i="15"/>
  <c r="CL54" i="15"/>
  <c r="CX54" i="15"/>
  <c r="DJ54" i="15"/>
  <c r="DV54" i="15"/>
  <c r="AE54" i="15"/>
  <c r="AQ54" i="15"/>
  <c r="BC54" i="15"/>
  <c r="BO54" i="15"/>
  <c r="CA54" i="15"/>
  <c r="CM54" i="15"/>
  <c r="CY54" i="15"/>
  <c r="DK54" i="15"/>
  <c r="AG54" i="15"/>
  <c r="AS54" i="15"/>
  <c r="BE54" i="15"/>
  <c r="BQ54" i="15"/>
  <c r="CC54" i="15"/>
  <c r="CO54" i="15"/>
  <c r="DA54" i="15"/>
  <c r="DM54" i="15"/>
  <c r="AH54" i="15"/>
  <c r="AT54" i="15"/>
  <c r="BF54" i="15"/>
  <c r="BR54" i="15"/>
  <c r="CD54" i="15"/>
  <c r="CP54" i="15"/>
  <c r="DB54" i="15"/>
  <c r="DN54" i="15"/>
  <c r="AI54" i="15"/>
  <c r="AU54" i="15"/>
  <c r="AM54" i="15"/>
  <c r="AY54" i="15"/>
  <c r="BK54" i="15"/>
  <c r="BW54" i="15"/>
  <c r="CI54" i="15"/>
  <c r="CU54" i="15"/>
  <c r="DG54" i="15"/>
  <c r="DS54" i="15"/>
  <c r="AL54" i="15"/>
  <c r="BL54" i="15"/>
  <c r="CJ54" i="15"/>
  <c r="DH54" i="15"/>
  <c r="AN54" i="15"/>
  <c r="BP54" i="15"/>
  <c r="CN54" i="15"/>
  <c r="DL54" i="15"/>
  <c r="AR54" i="15"/>
  <c r="BS54" i="15"/>
  <c r="CQ54" i="15"/>
  <c r="DO54" i="15"/>
  <c r="AV54" i="15"/>
  <c r="BT54" i="15"/>
  <c r="CR54" i="15"/>
  <c r="DP54" i="15"/>
  <c r="AW54" i="15"/>
  <c r="BU54" i="15"/>
  <c r="CS54" i="15"/>
  <c r="DQ54" i="15"/>
  <c r="AX54" i="15"/>
  <c r="BV54" i="15"/>
  <c r="CT54" i="15"/>
  <c r="DR54" i="15"/>
  <c r="AZ54" i="15"/>
  <c r="BX54" i="15"/>
  <c r="CV54" i="15"/>
  <c r="DT54" i="15"/>
  <c r="BD54" i="15"/>
  <c r="CB54" i="15"/>
  <c r="CZ54" i="15"/>
  <c r="AB54" i="15"/>
  <c r="BG54" i="15"/>
  <c r="CE54" i="15"/>
  <c r="DC54" i="15"/>
  <c r="AJ54" i="15"/>
  <c r="BI54" i="15"/>
  <c r="CG54" i="15"/>
  <c r="DE54" i="15"/>
  <c r="DD54" i="15"/>
  <c r="DF54" i="15"/>
  <c r="AF54" i="15"/>
  <c r="AK54" i="15"/>
  <c r="CF54" i="15"/>
  <c r="CH54" i="15"/>
  <c r="BH54" i="15"/>
  <c r="BJ54" i="15"/>
  <c r="AA54" i="15"/>
  <c r="DW54" i="15"/>
  <c r="DY42" i="15"/>
  <c r="EK42" i="15"/>
  <c r="EW42" i="15"/>
  <c r="FI42" i="15"/>
  <c r="FU42" i="15"/>
  <c r="GG42" i="15"/>
  <c r="GS42" i="15"/>
  <c r="HE42" i="15"/>
  <c r="HQ42" i="15"/>
  <c r="DZ42" i="15"/>
  <c r="EL42" i="15"/>
  <c r="EX42" i="15"/>
  <c r="FJ42" i="15"/>
  <c r="FV42" i="15"/>
  <c r="GH42" i="15"/>
  <c r="GT42" i="15"/>
  <c r="HF42" i="15"/>
  <c r="HR42" i="15"/>
  <c r="EA42" i="15"/>
  <c r="EM42" i="15"/>
  <c r="EY42" i="15"/>
  <c r="FK42" i="15"/>
  <c r="FW42" i="15"/>
  <c r="GI42" i="15"/>
  <c r="GU42" i="15"/>
  <c r="HG42" i="15"/>
  <c r="HS42" i="15"/>
  <c r="EB42" i="15"/>
  <c r="EN42" i="15"/>
  <c r="EZ42" i="15"/>
  <c r="FL42" i="15"/>
  <c r="FX42" i="15"/>
  <c r="GJ42" i="15"/>
  <c r="GV42" i="15"/>
  <c r="HH42" i="15"/>
  <c r="EC42" i="15"/>
  <c r="EO42" i="15"/>
  <c r="FA42" i="15"/>
  <c r="FM42" i="15"/>
  <c r="FY42" i="15"/>
  <c r="GK42" i="15"/>
  <c r="GW42" i="15"/>
  <c r="HI42" i="15"/>
  <c r="ED42" i="15"/>
  <c r="EP42" i="15"/>
  <c r="FB42" i="15"/>
  <c r="FN42" i="15"/>
  <c r="FZ42" i="15"/>
  <c r="GL42" i="15"/>
  <c r="GX42" i="15"/>
  <c r="HJ42" i="15"/>
  <c r="EE42" i="15"/>
  <c r="EQ42" i="15"/>
  <c r="FC42" i="15"/>
  <c r="FO42" i="15"/>
  <c r="GA42" i="15"/>
  <c r="GM42" i="15"/>
  <c r="GY42" i="15"/>
  <c r="HK42" i="15"/>
  <c r="EG42" i="15"/>
  <c r="ES42" i="15"/>
  <c r="FE42" i="15"/>
  <c r="FQ42" i="15"/>
  <c r="GC42" i="15"/>
  <c r="GO42" i="15"/>
  <c r="HA42" i="15"/>
  <c r="HM42" i="15"/>
  <c r="EI42" i="15"/>
  <c r="EU42" i="15"/>
  <c r="FG42" i="15"/>
  <c r="FS42" i="15"/>
  <c r="GE42" i="15"/>
  <c r="GQ42" i="15"/>
  <c r="HC42" i="15"/>
  <c r="HO42" i="15"/>
  <c r="EJ42" i="15"/>
  <c r="EV42" i="15"/>
  <c r="FH42" i="15"/>
  <c r="FT42" i="15"/>
  <c r="GF42" i="15"/>
  <c r="GR42" i="15"/>
  <c r="HD42" i="15"/>
  <c r="HP42" i="15"/>
  <c r="EH42" i="15"/>
  <c r="HB42" i="15"/>
  <c r="ER42" i="15"/>
  <c r="HL42" i="15"/>
  <c r="ET42" i="15"/>
  <c r="HN42" i="15"/>
  <c r="FD42" i="15"/>
  <c r="FF42" i="15"/>
  <c r="FP42" i="15"/>
  <c r="FR42" i="15"/>
  <c r="GB42" i="15"/>
  <c r="GD42" i="15"/>
  <c r="GP42" i="15"/>
  <c r="EF42" i="15"/>
  <c r="GN42" i="15"/>
  <c r="GZ42" i="15"/>
  <c r="DX42" i="15"/>
  <c r="AC42" i="15"/>
  <c r="AO42" i="15"/>
  <c r="BA42" i="15"/>
  <c r="BM42" i="15"/>
  <c r="BY42" i="15"/>
  <c r="CK42" i="15"/>
  <c r="CW42" i="15"/>
  <c r="DI42" i="15"/>
  <c r="DU42" i="15"/>
  <c r="AD42" i="15"/>
  <c r="AP42" i="15"/>
  <c r="BB42" i="15"/>
  <c r="BN42" i="15"/>
  <c r="BZ42" i="15"/>
  <c r="CL42" i="15"/>
  <c r="CX42" i="15"/>
  <c r="DJ42" i="15"/>
  <c r="DV42" i="15"/>
  <c r="AE42" i="15"/>
  <c r="AQ42" i="15"/>
  <c r="BC42" i="15"/>
  <c r="BO42" i="15"/>
  <c r="CA42" i="15"/>
  <c r="CM42" i="15"/>
  <c r="CY42" i="15"/>
  <c r="DK42" i="15"/>
  <c r="AF42" i="15"/>
  <c r="AR42" i="15"/>
  <c r="BD42" i="15"/>
  <c r="BP42" i="15"/>
  <c r="CB42" i="15"/>
  <c r="CN42" i="15"/>
  <c r="CZ42" i="15"/>
  <c r="DL42" i="15"/>
  <c r="AG42" i="15"/>
  <c r="AS42" i="15"/>
  <c r="BE42" i="15"/>
  <c r="BQ42" i="15"/>
  <c r="CC42" i="15"/>
  <c r="CO42" i="15"/>
  <c r="DA42" i="15"/>
  <c r="DM42" i="15"/>
  <c r="AH42" i="15"/>
  <c r="AT42" i="15"/>
  <c r="BF42" i="15"/>
  <c r="BR42" i="15"/>
  <c r="CD42" i="15"/>
  <c r="CP42" i="15"/>
  <c r="DB42" i="15"/>
  <c r="DN42" i="15"/>
  <c r="AI42" i="15"/>
  <c r="AU42" i="15"/>
  <c r="BG42" i="15"/>
  <c r="BS42" i="15"/>
  <c r="CE42" i="15"/>
  <c r="CQ42" i="15"/>
  <c r="DC42" i="15"/>
  <c r="DO42" i="15"/>
  <c r="AJ42" i="15"/>
  <c r="AV42" i="15"/>
  <c r="BH42" i="15"/>
  <c r="BT42" i="15"/>
  <c r="CF42" i="15"/>
  <c r="CR42" i="15"/>
  <c r="DD42" i="15"/>
  <c r="DP42" i="15"/>
  <c r="AK42" i="15"/>
  <c r="AW42" i="15"/>
  <c r="BI42" i="15"/>
  <c r="BU42" i="15"/>
  <c r="CG42" i="15"/>
  <c r="CS42" i="15"/>
  <c r="DE42" i="15"/>
  <c r="DQ42" i="15"/>
  <c r="AM42" i="15"/>
  <c r="AY42" i="15"/>
  <c r="BK42" i="15"/>
  <c r="BW42" i="15"/>
  <c r="CI42" i="15"/>
  <c r="CU42" i="15"/>
  <c r="DG42" i="15"/>
  <c r="DS42" i="15"/>
  <c r="AB42" i="15"/>
  <c r="AN42" i="15"/>
  <c r="AZ42" i="15"/>
  <c r="BL42" i="15"/>
  <c r="BX42" i="15"/>
  <c r="CJ42" i="15"/>
  <c r="CV42" i="15"/>
  <c r="DH42" i="15"/>
  <c r="DT42" i="15"/>
  <c r="CH42" i="15"/>
  <c r="CT42" i="15"/>
  <c r="DF42" i="15"/>
  <c r="DR42" i="15"/>
  <c r="AL42" i="15"/>
  <c r="BJ42" i="15"/>
  <c r="AX42" i="15"/>
  <c r="BV42" i="15"/>
  <c r="AA42" i="15"/>
  <c r="DW42" i="15"/>
  <c r="EI30" i="15"/>
  <c r="EU30" i="15"/>
  <c r="FG30" i="15"/>
  <c r="FS30" i="15"/>
  <c r="GE30" i="15"/>
  <c r="GQ30" i="15"/>
  <c r="HC30" i="15"/>
  <c r="HO30" i="15"/>
  <c r="EJ30" i="15"/>
  <c r="EV30" i="15"/>
  <c r="FH30" i="15"/>
  <c r="FT30" i="15"/>
  <c r="GF30" i="15"/>
  <c r="GR30" i="15"/>
  <c r="HD30" i="15"/>
  <c r="HP30" i="15"/>
  <c r="DY30" i="15"/>
  <c r="EK30" i="15"/>
  <c r="EW30" i="15"/>
  <c r="FI30" i="15"/>
  <c r="FU30" i="15"/>
  <c r="GG30" i="15"/>
  <c r="GS30" i="15"/>
  <c r="HE30" i="15"/>
  <c r="HQ30" i="15"/>
  <c r="DZ30" i="15"/>
  <c r="EL30" i="15"/>
  <c r="EX30" i="15"/>
  <c r="FJ30" i="15"/>
  <c r="FV30" i="15"/>
  <c r="GH30" i="15"/>
  <c r="GT30" i="15"/>
  <c r="HF30" i="15"/>
  <c r="HR30" i="15"/>
  <c r="EA30" i="15"/>
  <c r="EM30" i="15"/>
  <c r="EY30" i="15"/>
  <c r="FK30" i="15"/>
  <c r="FW30" i="15"/>
  <c r="GI30" i="15"/>
  <c r="GU30" i="15"/>
  <c r="HG30" i="15"/>
  <c r="HS30" i="15"/>
  <c r="EB30" i="15"/>
  <c r="EN30" i="15"/>
  <c r="EZ30" i="15"/>
  <c r="FL30" i="15"/>
  <c r="FX30" i="15"/>
  <c r="GJ30" i="15"/>
  <c r="GV30" i="15"/>
  <c r="HH30" i="15"/>
  <c r="EC30" i="15"/>
  <c r="EO30" i="15"/>
  <c r="FA30" i="15"/>
  <c r="FM30" i="15"/>
  <c r="FY30" i="15"/>
  <c r="GK30" i="15"/>
  <c r="GW30" i="15"/>
  <c r="HI30" i="15"/>
  <c r="ED30" i="15"/>
  <c r="EP30" i="15"/>
  <c r="FB30" i="15"/>
  <c r="FN30" i="15"/>
  <c r="FZ30" i="15"/>
  <c r="GL30" i="15"/>
  <c r="GX30" i="15"/>
  <c r="HJ30" i="15"/>
  <c r="EG30" i="15"/>
  <c r="ES30" i="15"/>
  <c r="FE30" i="15"/>
  <c r="FQ30" i="15"/>
  <c r="GC30" i="15"/>
  <c r="GO30" i="15"/>
  <c r="HA30" i="15"/>
  <c r="HM30" i="15"/>
  <c r="FC30" i="15"/>
  <c r="GY30" i="15"/>
  <c r="FD30" i="15"/>
  <c r="GZ30" i="15"/>
  <c r="FF30" i="15"/>
  <c r="HB30" i="15"/>
  <c r="FO30" i="15"/>
  <c r="HK30" i="15"/>
  <c r="FP30" i="15"/>
  <c r="HL30" i="15"/>
  <c r="FR30" i="15"/>
  <c r="HN30" i="15"/>
  <c r="EE30" i="15"/>
  <c r="GA30" i="15"/>
  <c r="EF30" i="15"/>
  <c r="GB30" i="15"/>
  <c r="EH30" i="15"/>
  <c r="GD30" i="15"/>
  <c r="EQ30" i="15"/>
  <c r="GM30" i="15"/>
  <c r="GP30" i="15"/>
  <c r="ET30" i="15"/>
  <c r="GN30" i="15"/>
  <c r="ER30" i="15"/>
  <c r="DX30" i="15"/>
  <c r="AJ30" i="15"/>
  <c r="AV30" i="15"/>
  <c r="BH30" i="15"/>
  <c r="BT30" i="15"/>
  <c r="CF30" i="15"/>
  <c r="CR30" i="15"/>
  <c r="DD30" i="15"/>
  <c r="DP30" i="15"/>
  <c r="AK30" i="15"/>
  <c r="AW30" i="15"/>
  <c r="BI30" i="15"/>
  <c r="BU30" i="15"/>
  <c r="CG30" i="15"/>
  <c r="CS30" i="15"/>
  <c r="DE30" i="15"/>
  <c r="DQ30" i="15"/>
  <c r="AL30" i="15"/>
  <c r="AX30" i="15"/>
  <c r="BJ30" i="15"/>
  <c r="BV30" i="15"/>
  <c r="CH30" i="15"/>
  <c r="CT30" i="15"/>
  <c r="DF30" i="15"/>
  <c r="DR30" i="15"/>
  <c r="AM30" i="15"/>
  <c r="AY30" i="15"/>
  <c r="BK30" i="15"/>
  <c r="BW30" i="15"/>
  <c r="CI30" i="15"/>
  <c r="CU30" i="15"/>
  <c r="DG30" i="15"/>
  <c r="DS30" i="15"/>
  <c r="AB30" i="15"/>
  <c r="AN30" i="15"/>
  <c r="AZ30" i="15"/>
  <c r="BL30" i="15"/>
  <c r="BX30" i="15"/>
  <c r="CJ30" i="15"/>
  <c r="CV30" i="15"/>
  <c r="DH30" i="15"/>
  <c r="DT30" i="15"/>
  <c r="AC30" i="15"/>
  <c r="AO30" i="15"/>
  <c r="BA30" i="15"/>
  <c r="BM30" i="15"/>
  <c r="BY30" i="15"/>
  <c r="CK30" i="15"/>
  <c r="CW30" i="15"/>
  <c r="DI30" i="15"/>
  <c r="DU30" i="15"/>
  <c r="AE30" i="15"/>
  <c r="AQ30" i="15"/>
  <c r="BC30" i="15"/>
  <c r="BO30" i="15"/>
  <c r="CA30" i="15"/>
  <c r="CM30" i="15"/>
  <c r="CY30" i="15"/>
  <c r="DK30" i="15"/>
  <c r="AF30" i="15"/>
  <c r="AR30" i="15"/>
  <c r="BD30" i="15"/>
  <c r="BP30" i="15"/>
  <c r="CB30" i="15"/>
  <c r="CN30" i="15"/>
  <c r="CZ30" i="15"/>
  <c r="DL30" i="15"/>
  <c r="AG30" i="15"/>
  <c r="AS30" i="15"/>
  <c r="BE30" i="15"/>
  <c r="BQ30" i="15"/>
  <c r="CC30" i="15"/>
  <c r="CO30" i="15"/>
  <c r="DA30" i="15"/>
  <c r="DM30" i="15"/>
  <c r="BG30" i="15"/>
  <c r="DC30" i="15"/>
  <c r="BN30" i="15"/>
  <c r="DJ30" i="15"/>
  <c r="BR30" i="15"/>
  <c r="DN30" i="15"/>
  <c r="BS30" i="15"/>
  <c r="DO30" i="15"/>
  <c r="AD30" i="15"/>
  <c r="BZ30" i="15"/>
  <c r="DV30" i="15"/>
  <c r="AH30" i="15"/>
  <c r="CD30" i="15"/>
  <c r="AI30" i="15"/>
  <c r="CE30" i="15"/>
  <c r="AP30" i="15"/>
  <c r="CL30" i="15"/>
  <c r="AT30" i="15"/>
  <c r="CP30" i="15"/>
  <c r="BB30" i="15"/>
  <c r="CX30" i="15"/>
  <c r="BF30" i="15"/>
  <c r="DB30" i="15"/>
  <c r="AU30" i="15"/>
  <c r="CQ30" i="15"/>
  <c r="AA30" i="15"/>
  <c r="DW30" i="15"/>
  <c r="EA18" i="15"/>
  <c r="EM18" i="15"/>
  <c r="EY18" i="15"/>
  <c r="FK18" i="15"/>
  <c r="FW18" i="15"/>
  <c r="GI18" i="15"/>
  <c r="GU18" i="15"/>
  <c r="HG18" i="15"/>
  <c r="HS18" i="15"/>
  <c r="EB18" i="15"/>
  <c r="EN18" i="15"/>
  <c r="EZ18" i="15"/>
  <c r="FL18" i="15"/>
  <c r="FX18" i="15"/>
  <c r="GJ18" i="15"/>
  <c r="GV18" i="15"/>
  <c r="HH18" i="15"/>
  <c r="ED18" i="15"/>
  <c r="EP18" i="15"/>
  <c r="FB18" i="15"/>
  <c r="FN18" i="15"/>
  <c r="FZ18" i="15"/>
  <c r="GL18" i="15"/>
  <c r="GX18" i="15"/>
  <c r="HJ18" i="15"/>
  <c r="EE18" i="15"/>
  <c r="EQ18" i="15"/>
  <c r="FC18" i="15"/>
  <c r="FO18" i="15"/>
  <c r="GA18" i="15"/>
  <c r="GM18" i="15"/>
  <c r="GY18" i="15"/>
  <c r="HK18" i="15"/>
  <c r="EF18" i="15"/>
  <c r="ER18" i="15"/>
  <c r="FD18" i="15"/>
  <c r="FP18" i="15"/>
  <c r="GB18" i="15"/>
  <c r="GN18" i="15"/>
  <c r="GZ18" i="15"/>
  <c r="HL18" i="15"/>
  <c r="EG18" i="15"/>
  <c r="ES18" i="15"/>
  <c r="FE18" i="15"/>
  <c r="FQ18" i="15"/>
  <c r="GC18" i="15"/>
  <c r="GO18" i="15"/>
  <c r="HA18" i="15"/>
  <c r="HM18" i="15"/>
  <c r="EH18" i="15"/>
  <c r="ET18" i="15"/>
  <c r="FF18" i="15"/>
  <c r="FR18" i="15"/>
  <c r="GD18" i="15"/>
  <c r="GP18" i="15"/>
  <c r="HB18" i="15"/>
  <c r="HN18" i="15"/>
  <c r="EI18" i="15"/>
  <c r="EU18" i="15"/>
  <c r="FG18" i="15"/>
  <c r="FS18" i="15"/>
  <c r="GE18" i="15"/>
  <c r="GQ18" i="15"/>
  <c r="HC18" i="15"/>
  <c r="HO18" i="15"/>
  <c r="EJ18" i="15"/>
  <c r="EV18" i="15"/>
  <c r="FH18" i="15"/>
  <c r="FT18" i="15"/>
  <c r="GF18" i="15"/>
  <c r="GR18" i="15"/>
  <c r="HD18" i="15"/>
  <c r="HP18" i="15"/>
  <c r="DY18" i="15"/>
  <c r="EK18" i="15"/>
  <c r="EW18" i="15"/>
  <c r="FI18" i="15"/>
  <c r="FU18" i="15"/>
  <c r="GG18" i="15"/>
  <c r="GS18" i="15"/>
  <c r="HE18" i="15"/>
  <c r="HQ18" i="15"/>
  <c r="DZ18" i="15"/>
  <c r="GT18" i="15"/>
  <c r="EC18" i="15"/>
  <c r="GW18" i="15"/>
  <c r="EL18" i="15"/>
  <c r="HF18" i="15"/>
  <c r="EO18" i="15"/>
  <c r="HI18" i="15"/>
  <c r="EX18" i="15"/>
  <c r="HR18" i="15"/>
  <c r="FA18" i="15"/>
  <c r="FJ18" i="15"/>
  <c r="FM18" i="15"/>
  <c r="GH18" i="15"/>
  <c r="FV18" i="15"/>
  <c r="FY18" i="15"/>
  <c r="GK18" i="15"/>
  <c r="AJ18" i="15"/>
  <c r="AV18" i="15"/>
  <c r="BH18" i="15"/>
  <c r="BT18" i="15"/>
  <c r="CF18" i="15"/>
  <c r="CR18" i="15"/>
  <c r="DD18" i="15"/>
  <c r="DP18" i="15"/>
  <c r="AK18" i="15"/>
  <c r="AL18" i="15"/>
  <c r="AX18" i="15"/>
  <c r="BJ18" i="15"/>
  <c r="BV18" i="15"/>
  <c r="CH18" i="15"/>
  <c r="CT18" i="15"/>
  <c r="DF18" i="15"/>
  <c r="DR18" i="15"/>
  <c r="AM18" i="15"/>
  <c r="AY18" i="15"/>
  <c r="BK18" i="15"/>
  <c r="BW18" i="15"/>
  <c r="CI18" i="15"/>
  <c r="CU18" i="15"/>
  <c r="DG18" i="15"/>
  <c r="DS18" i="15"/>
  <c r="AF18" i="15"/>
  <c r="AR18" i="15"/>
  <c r="BD18" i="15"/>
  <c r="BP18" i="15"/>
  <c r="CB18" i="15"/>
  <c r="CN18" i="15"/>
  <c r="CZ18" i="15"/>
  <c r="DL18" i="15"/>
  <c r="AG18" i="15"/>
  <c r="AS18" i="15"/>
  <c r="BE18" i="15"/>
  <c r="BQ18" i="15"/>
  <c r="CC18" i="15"/>
  <c r="CO18" i="15"/>
  <c r="DA18" i="15"/>
  <c r="DM18" i="15"/>
  <c r="AH18" i="15"/>
  <c r="BC18" i="15"/>
  <c r="BY18" i="15"/>
  <c r="CS18" i="15"/>
  <c r="DN18" i="15"/>
  <c r="DX18" i="15"/>
  <c r="AI18" i="15"/>
  <c r="BF18" i="15"/>
  <c r="BZ18" i="15"/>
  <c r="CV18" i="15"/>
  <c r="DO18" i="15"/>
  <c r="AN18" i="15"/>
  <c r="BG18" i="15"/>
  <c r="CA18" i="15"/>
  <c r="CW18" i="15"/>
  <c r="DQ18" i="15"/>
  <c r="AO18" i="15"/>
  <c r="BI18" i="15"/>
  <c r="CD18" i="15"/>
  <c r="CX18" i="15"/>
  <c r="DT18" i="15"/>
  <c r="AP18" i="15"/>
  <c r="BL18" i="15"/>
  <c r="CE18" i="15"/>
  <c r="CY18" i="15"/>
  <c r="DU18" i="15"/>
  <c r="AQ18" i="15"/>
  <c r="BM18" i="15"/>
  <c r="CG18" i="15"/>
  <c r="DB18" i="15"/>
  <c r="DV18" i="15"/>
  <c r="AT18" i="15"/>
  <c r="BN18" i="15"/>
  <c r="CJ18" i="15"/>
  <c r="DC18" i="15"/>
  <c r="AU18" i="15"/>
  <c r="BO18" i="15"/>
  <c r="CK18" i="15"/>
  <c r="DE18" i="15"/>
  <c r="AB18" i="15"/>
  <c r="AW18" i="15"/>
  <c r="BR18" i="15"/>
  <c r="CL18" i="15"/>
  <c r="DH18" i="15"/>
  <c r="BX18" i="15"/>
  <c r="CM18" i="15"/>
  <c r="CP18" i="15"/>
  <c r="CQ18" i="15"/>
  <c r="AC18" i="15"/>
  <c r="DI18" i="15"/>
  <c r="AD18" i="15"/>
  <c r="DJ18" i="15"/>
  <c r="AE18" i="15"/>
  <c r="DK18" i="15"/>
  <c r="BA18" i="15"/>
  <c r="BB18" i="15"/>
  <c r="BS18" i="15"/>
  <c r="AZ18" i="15"/>
  <c r="BU18" i="15"/>
  <c r="AA18" i="15"/>
  <c r="DW18" i="15"/>
  <c r="J77" i="15"/>
  <c r="EB100" i="15"/>
  <c r="EN100" i="15"/>
  <c r="EZ100" i="15"/>
  <c r="FL100" i="15"/>
  <c r="FX100" i="15"/>
  <c r="GJ100" i="15"/>
  <c r="GV100" i="15"/>
  <c r="HH100" i="15"/>
  <c r="EC100" i="15"/>
  <c r="EO100" i="15"/>
  <c r="FA100" i="15"/>
  <c r="FM100" i="15"/>
  <c r="FY100" i="15"/>
  <c r="GK100" i="15"/>
  <c r="GW100" i="15"/>
  <c r="HI100" i="15"/>
  <c r="ED100" i="15"/>
  <c r="EP100" i="15"/>
  <c r="FB100" i="15"/>
  <c r="FN100" i="15"/>
  <c r="FZ100" i="15"/>
  <c r="GL100" i="15"/>
  <c r="GX100" i="15"/>
  <c r="HJ100" i="15"/>
  <c r="EE100" i="15"/>
  <c r="EQ100" i="15"/>
  <c r="FC100" i="15"/>
  <c r="FO100" i="15"/>
  <c r="GA100" i="15"/>
  <c r="GM100" i="15"/>
  <c r="GY100" i="15"/>
  <c r="HK100" i="15"/>
  <c r="EF100" i="15"/>
  <c r="ER100" i="15"/>
  <c r="FD100" i="15"/>
  <c r="FP100" i="15"/>
  <c r="GB100" i="15"/>
  <c r="GN100" i="15"/>
  <c r="GZ100" i="15"/>
  <c r="HL100" i="15"/>
  <c r="EG100" i="15"/>
  <c r="ES100" i="15"/>
  <c r="FE100" i="15"/>
  <c r="FQ100" i="15"/>
  <c r="GC100" i="15"/>
  <c r="GO100" i="15"/>
  <c r="HA100" i="15"/>
  <c r="HM100" i="15"/>
  <c r="EH100" i="15"/>
  <c r="ET100" i="15"/>
  <c r="FF100" i="15"/>
  <c r="FR100" i="15"/>
  <c r="GD100" i="15"/>
  <c r="GP100" i="15"/>
  <c r="HB100" i="15"/>
  <c r="HN100" i="15"/>
  <c r="EJ100" i="15"/>
  <c r="EV100" i="15"/>
  <c r="FH100" i="15"/>
  <c r="FT100" i="15"/>
  <c r="GF100" i="15"/>
  <c r="GR100" i="15"/>
  <c r="HD100" i="15"/>
  <c r="HP100" i="15"/>
  <c r="DX100" i="15"/>
  <c r="DY100" i="15"/>
  <c r="EK100" i="15"/>
  <c r="EW100" i="15"/>
  <c r="FI100" i="15"/>
  <c r="FU100" i="15"/>
  <c r="GG100" i="15"/>
  <c r="GS100" i="15"/>
  <c r="HE100" i="15"/>
  <c r="HQ100" i="15"/>
  <c r="EI100" i="15"/>
  <c r="GE100" i="15"/>
  <c r="EL100" i="15"/>
  <c r="GH100" i="15"/>
  <c r="EM100" i="15"/>
  <c r="GI100" i="15"/>
  <c r="EU100" i="15"/>
  <c r="GQ100" i="15"/>
  <c r="EX100" i="15"/>
  <c r="GT100" i="15"/>
  <c r="EY100" i="15"/>
  <c r="GU100" i="15"/>
  <c r="FG100" i="15"/>
  <c r="HC100" i="15"/>
  <c r="FJ100" i="15"/>
  <c r="HF100" i="15"/>
  <c r="FK100" i="15"/>
  <c r="HG100" i="15"/>
  <c r="HO100" i="15"/>
  <c r="HR100" i="15"/>
  <c r="HS100" i="15"/>
  <c r="EA100" i="15"/>
  <c r="FS100" i="15"/>
  <c r="FV100" i="15"/>
  <c r="FW100" i="15"/>
  <c r="DZ100" i="15"/>
  <c r="AC100" i="15"/>
  <c r="AO100" i="15"/>
  <c r="BA100" i="15"/>
  <c r="BM100" i="15"/>
  <c r="BY100" i="15"/>
  <c r="CK100" i="15"/>
  <c r="CW100" i="15"/>
  <c r="DI100" i="15"/>
  <c r="DU100" i="15"/>
  <c r="AD100" i="15"/>
  <c r="AP100" i="15"/>
  <c r="BB100" i="15"/>
  <c r="BN100" i="15"/>
  <c r="BZ100" i="15"/>
  <c r="CL100" i="15"/>
  <c r="CX100" i="15"/>
  <c r="DJ100" i="15"/>
  <c r="DV100" i="15"/>
  <c r="AE100" i="15"/>
  <c r="AQ100" i="15"/>
  <c r="BC100" i="15"/>
  <c r="BO100" i="15"/>
  <c r="CA100" i="15"/>
  <c r="CM100" i="15"/>
  <c r="CY100" i="15"/>
  <c r="DK100" i="15"/>
  <c r="AF100" i="15"/>
  <c r="AR100" i="15"/>
  <c r="BD100" i="15"/>
  <c r="BP100" i="15"/>
  <c r="CB100" i="15"/>
  <c r="CN100" i="15"/>
  <c r="CZ100" i="15"/>
  <c r="DL100" i="15"/>
  <c r="AG100" i="15"/>
  <c r="AS100" i="15"/>
  <c r="BE100" i="15"/>
  <c r="BQ100" i="15"/>
  <c r="CC100" i="15"/>
  <c r="CO100" i="15"/>
  <c r="DA100" i="15"/>
  <c r="DM100" i="15"/>
  <c r="AH100" i="15"/>
  <c r="AT100" i="15"/>
  <c r="BF100" i="15"/>
  <c r="BR100" i="15"/>
  <c r="CD100" i="15"/>
  <c r="CP100" i="15"/>
  <c r="DB100" i="15"/>
  <c r="DN100" i="15"/>
  <c r="AI100" i="15"/>
  <c r="AU100" i="15"/>
  <c r="BG100" i="15"/>
  <c r="BS100" i="15"/>
  <c r="CE100" i="15"/>
  <c r="CQ100" i="15"/>
  <c r="DC100" i="15"/>
  <c r="DO100" i="15"/>
  <c r="AJ100" i="15"/>
  <c r="AV100" i="15"/>
  <c r="BH100" i="15"/>
  <c r="BT100" i="15"/>
  <c r="CF100" i="15"/>
  <c r="CR100" i="15"/>
  <c r="DD100" i="15"/>
  <c r="DP100" i="15"/>
  <c r="AK100" i="15"/>
  <c r="AW100" i="15"/>
  <c r="BI100" i="15"/>
  <c r="BU100" i="15"/>
  <c r="CG100" i="15"/>
  <c r="CS100" i="15"/>
  <c r="DE100" i="15"/>
  <c r="DQ100" i="15"/>
  <c r="AM100" i="15"/>
  <c r="AY100" i="15"/>
  <c r="BK100" i="15"/>
  <c r="BW100" i="15"/>
  <c r="CI100" i="15"/>
  <c r="CU100" i="15"/>
  <c r="DG100" i="15"/>
  <c r="DS100" i="15"/>
  <c r="BV100" i="15"/>
  <c r="DR100" i="15"/>
  <c r="BX100" i="15"/>
  <c r="CH100" i="15"/>
  <c r="AA100" i="15"/>
  <c r="CJ100" i="15"/>
  <c r="AX100" i="15"/>
  <c r="CT100" i="15"/>
  <c r="AZ100" i="15"/>
  <c r="AB100" i="15"/>
  <c r="CV100" i="15"/>
  <c r="DW100" i="15"/>
  <c r="AL100" i="15"/>
  <c r="DF100" i="15"/>
  <c r="AN100" i="15"/>
  <c r="DH100" i="15"/>
  <c r="BJ100" i="15"/>
  <c r="BL100" i="15"/>
  <c r="DT100" i="15"/>
  <c r="EB88" i="15"/>
  <c r="EN88" i="15"/>
  <c r="EZ88" i="15"/>
  <c r="FL88" i="15"/>
  <c r="FX88" i="15"/>
  <c r="GJ88" i="15"/>
  <c r="GV88" i="15"/>
  <c r="HH88" i="15"/>
  <c r="EC88" i="15"/>
  <c r="EO88" i="15"/>
  <c r="FA88" i="15"/>
  <c r="FM88" i="15"/>
  <c r="FY88" i="15"/>
  <c r="GK88" i="15"/>
  <c r="GW88" i="15"/>
  <c r="HI88" i="15"/>
  <c r="ED88" i="15"/>
  <c r="EP88" i="15"/>
  <c r="FB88" i="15"/>
  <c r="FN88" i="15"/>
  <c r="FZ88" i="15"/>
  <c r="GL88" i="15"/>
  <c r="GX88" i="15"/>
  <c r="HJ88" i="15"/>
  <c r="EF88" i="15"/>
  <c r="ER88" i="15"/>
  <c r="FD88" i="15"/>
  <c r="FP88" i="15"/>
  <c r="GB88" i="15"/>
  <c r="GN88" i="15"/>
  <c r="GZ88" i="15"/>
  <c r="HL88" i="15"/>
  <c r="EG88" i="15"/>
  <c r="ES88" i="15"/>
  <c r="FE88" i="15"/>
  <c r="FQ88" i="15"/>
  <c r="GC88" i="15"/>
  <c r="GO88" i="15"/>
  <c r="HA88" i="15"/>
  <c r="HM88" i="15"/>
  <c r="EJ88" i="15"/>
  <c r="EV88" i="15"/>
  <c r="FH88" i="15"/>
  <c r="FT88" i="15"/>
  <c r="GF88" i="15"/>
  <c r="GR88" i="15"/>
  <c r="HD88" i="15"/>
  <c r="HP88" i="15"/>
  <c r="DY88" i="15"/>
  <c r="EK88" i="15"/>
  <c r="EW88" i="15"/>
  <c r="FI88" i="15"/>
  <c r="FU88" i="15"/>
  <c r="GG88" i="15"/>
  <c r="GS88" i="15"/>
  <c r="HE88" i="15"/>
  <c r="HQ88" i="15"/>
  <c r="DZ88" i="15"/>
  <c r="EL88" i="15"/>
  <c r="EX88" i="15"/>
  <c r="FJ88" i="15"/>
  <c r="FV88" i="15"/>
  <c r="GH88" i="15"/>
  <c r="GT88" i="15"/>
  <c r="HF88" i="15"/>
  <c r="HR88" i="15"/>
  <c r="EA88" i="15"/>
  <c r="EM88" i="15"/>
  <c r="EY88" i="15"/>
  <c r="FK88" i="15"/>
  <c r="FW88" i="15"/>
  <c r="GI88" i="15"/>
  <c r="GU88" i="15"/>
  <c r="HG88" i="15"/>
  <c r="HS88" i="15"/>
  <c r="EQ88" i="15"/>
  <c r="GM88" i="15"/>
  <c r="ET88" i="15"/>
  <c r="GP88" i="15"/>
  <c r="EU88" i="15"/>
  <c r="GQ88" i="15"/>
  <c r="FC88" i="15"/>
  <c r="GY88" i="15"/>
  <c r="FF88" i="15"/>
  <c r="HB88" i="15"/>
  <c r="FG88" i="15"/>
  <c r="HC88" i="15"/>
  <c r="FO88" i="15"/>
  <c r="HK88" i="15"/>
  <c r="FS88" i="15"/>
  <c r="HO88" i="15"/>
  <c r="DX88" i="15"/>
  <c r="EE88" i="15"/>
  <c r="GA88" i="15"/>
  <c r="HN88" i="15"/>
  <c r="EH88" i="15"/>
  <c r="EI88" i="15"/>
  <c r="FR88" i="15"/>
  <c r="GD88" i="15"/>
  <c r="GE88" i="15"/>
  <c r="AI88" i="15"/>
  <c r="AU88" i="15"/>
  <c r="BG88" i="15"/>
  <c r="BS88" i="15"/>
  <c r="CE88" i="15"/>
  <c r="CQ88" i="15"/>
  <c r="DC88" i="15"/>
  <c r="DO88" i="15"/>
  <c r="AD88" i="15"/>
  <c r="AP88" i="15"/>
  <c r="BB88" i="15"/>
  <c r="BN88" i="15"/>
  <c r="BZ88" i="15"/>
  <c r="CL88" i="15"/>
  <c r="CX88" i="15"/>
  <c r="DJ88" i="15"/>
  <c r="DV88" i="15"/>
  <c r="AH88" i="15"/>
  <c r="AW88" i="15"/>
  <c r="BK88" i="15"/>
  <c r="BY88" i="15"/>
  <c r="CN88" i="15"/>
  <c r="DB88" i="15"/>
  <c r="DQ88" i="15"/>
  <c r="AJ88" i="15"/>
  <c r="AX88" i="15"/>
  <c r="BL88" i="15"/>
  <c r="CA88" i="15"/>
  <c r="CO88" i="15"/>
  <c r="DD88" i="15"/>
  <c r="DR88" i="15"/>
  <c r="AK88" i="15"/>
  <c r="AY88" i="15"/>
  <c r="BM88" i="15"/>
  <c r="CB88" i="15"/>
  <c r="CP88" i="15"/>
  <c r="DE88" i="15"/>
  <c r="DS88" i="15"/>
  <c r="AL88" i="15"/>
  <c r="AZ88" i="15"/>
  <c r="BO88" i="15"/>
  <c r="CC88" i="15"/>
  <c r="CR88" i="15"/>
  <c r="DF88" i="15"/>
  <c r="DT88" i="15"/>
  <c r="AM88" i="15"/>
  <c r="BA88" i="15"/>
  <c r="BP88" i="15"/>
  <c r="CD88" i="15"/>
  <c r="CS88" i="15"/>
  <c r="DG88" i="15"/>
  <c r="DU88" i="15"/>
  <c r="AN88" i="15"/>
  <c r="BC88" i="15"/>
  <c r="BQ88" i="15"/>
  <c r="CF88" i="15"/>
  <c r="CT88" i="15"/>
  <c r="DH88" i="15"/>
  <c r="AO88" i="15"/>
  <c r="BD88" i="15"/>
  <c r="BR88" i="15"/>
  <c r="CG88" i="15"/>
  <c r="CU88" i="15"/>
  <c r="DI88" i="15"/>
  <c r="AB88" i="15"/>
  <c r="AQ88" i="15"/>
  <c r="BE88" i="15"/>
  <c r="BT88" i="15"/>
  <c r="CH88" i="15"/>
  <c r="CV88" i="15"/>
  <c r="DK88" i="15"/>
  <c r="AC88" i="15"/>
  <c r="AR88" i="15"/>
  <c r="BF88" i="15"/>
  <c r="BU88" i="15"/>
  <c r="CI88" i="15"/>
  <c r="CW88" i="15"/>
  <c r="DL88" i="15"/>
  <c r="AF88" i="15"/>
  <c r="AT88" i="15"/>
  <c r="BI88" i="15"/>
  <c r="BW88" i="15"/>
  <c r="CK88" i="15"/>
  <c r="CZ88" i="15"/>
  <c r="DN88" i="15"/>
  <c r="CJ88" i="15"/>
  <c r="CM88" i="15"/>
  <c r="CY88" i="15"/>
  <c r="AA88" i="15"/>
  <c r="DA88" i="15"/>
  <c r="AE88" i="15"/>
  <c r="DM88" i="15"/>
  <c r="BJ88" i="15"/>
  <c r="AG88" i="15"/>
  <c r="DP88" i="15"/>
  <c r="DW88" i="15"/>
  <c r="BH88" i="15"/>
  <c r="AS88" i="15"/>
  <c r="AV88" i="15"/>
  <c r="BV88" i="15"/>
  <c r="BX88" i="15"/>
  <c r="EI76" i="15"/>
  <c r="EU76" i="15"/>
  <c r="FG76" i="15"/>
  <c r="FS76" i="15"/>
  <c r="GE76" i="15"/>
  <c r="GQ76" i="15"/>
  <c r="HC76" i="15"/>
  <c r="HO76" i="15"/>
  <c r="EJ76" i="15"/>
  <c r="EV76" i="15"/>
  <c r="FH76" i="15"/>
  <c r="FT76" i="15"/>
  <c r="GF76" i="15"/>
  <c r="GR76" i="15"/>
  <c r="HD76" i="15"/>
  <c r="HP76" i="15"/>
  <c r="DY76" i="15"/>
  <c r="EK76" i="15"/>
  <c r="EW76" i="15"/>
  <c r="FI76" i="15"/>
  <c r="FU76" i="15"/>
  <c r="GG76" i="15"/>
  <c r="GS76" i="15"/>
  <c r="HE76" i="15"/>
  <c r="HQ76" i="15"/>
  <c r="DZ76" i="15"/>
  <c r="EL76" i="15"/>
  <c r="EX76" i="15"/>
  <c r="FJ76" i="15"/>
  <c r="FV76" i="15"/>
  <c r="GH76" i="15"/>
  <c r="GT76" i="15"/>
  <c r="HF76" i="15"/>
  <c r="HR76" i="15"/>
  <c r="EA76" i="15"/>
  <c r="EM76" i="15"/>
  <c r="EY76" i="15"/>
  <c r="FK76" i="15"/>
  <c r="FW76" i="15"/>
  <c r="GI76" i="15"/>
  <c r="GU76" i="15"/>
  <c r="HG76" i="15"/>
  <c r="HS76" i="15"/>
  <c r="EN76" i="15"/>
  <c r="FE76" i="15"/>
  <c r="GA76" i="15"/>
  <c r="GW76" i="15"/>
  <c r="HN76" i="15"/>
  <c r="EO76" i="15"/>
  <c r="FF76" i="15"/>
  <c r="GB76" i="15"/>
  <c r="GX76" i="15"/>
  <c r="EP76" i="15"/>
  <c r="FL76" i="15"/>
  <c r="GC76" i="15"/>
  <c r="GY76" i="15"/>
  <c r="EQ76" i="15"/>
  <c r="FM76" i="15"/>
  <c r="GD76" i="15"/>
  <c r="GZ76" i="15"/>
  <c r="ER76" i="15"/>
  <c r="FN76" i="15"/>
  <c r="GJ76" i="15"/>
  <c r="HA76" i="15"/>
  <c r="EB76" i="15"/>
  <c r="ES76" i="15"/>
  <c r="FO76" i="15"/>
  <c r="GK76" i="15"/>
  <c r="HB76" i="15"/>
  <c r="EC76" i="15"/>
  <c r="ET76" i="15"/>
  <c r="FP76" i="15"/>
  <c r="GL76" i="15"/>
  <c r="HH76" i="15"/>
  <c r="EE76" i="15"/>
  <c r="FA76" i="15"/>
  <c r="FR76" i="15"/>
  <c r="GN76" i="15"/>
  <c r="HJ76" i="15"/>
  <c r="EF76" i="15"/>
  <c r="FB76" i="15"/>
  <c r="FX76" i="15"/>
  <c r="GO76" i="15"/>
  <c r="HK76" i="15"/>
  <c r="EG76" i="15"/>
  <c r="FC76" i="15"/>
  <c r="FY76" i="15"/>
  <c r="GP76" i="15"/>
  <c r="HL76" i="15"/>
  <c r="FD76" i="15"/>
  <c r="FQ76" i="15"/>
  <c r="FZ76" i="15"/>
  <c r="GM76" i="15"/>
  <c r="GV76" i="15"/>
  <c r="HI76" i="15"/>
  <c r="ED76" i="15"/>
  <c r="EH76" i="15"/>
  <c r="EZ76" i="15"/>
  <c r="HM76" i="15"/>
  <c r="DX76" i="15"/>
  <c r="AI76" i="15"/>
  <c r="AU76" i="15"/>
  <c r="BG76" i="15"/>
  <c r="BS76" i="15"/>
  <c r="CE76" i="15"/>
  <c r="CQ76" i="15"/>
  <c r="DC76" i="15"/>
  <c r="DO76" i="15"/>
  <c r="AJ76" i="15"/>
  <c r="AV76" i="15"/>
  <c r="BH76" i="15"/>
  <c r="BT76" i="15"/>
  <c r="CF76" i="15"/>
  <c r="CR76" i="15"/>
  <c r="DD76" i="15"/>
  <c r="DP76" i="15"/>
  <c r="AK76" i="15"/>
  <c r="AW76" i="15"/>
  <c r="BI76" i="15"/>
  <c r="BU76" i="15"/>
  <c r="CG76" i="15"/>
  <c r="CS76" i="15"/>
  <c r="DE76" i="15"/>
  <c r="DQ76" i="15"/>
  <c r="AL76" i="15"/>
  <c r="AX76" i="15"/>
  <c r="BJ76" i="15"/>
  <c r="BV76" i="15"/>
  <c r="CH76" i="15"/>
  <c r="CT76" i="15"/>
  <c r="DF76" i="15"/>
  <c r="DR76" i="15"/>
  <c r="AM76" i="15"/>
  <c r="AY76" i="15"/>
  <c r="BK76" i="15"/>
  <c r="BW76" i="15"/>
  <c r="CI76" i="15"/>
  <c r="CU76" i="15"/>
  <c r="DG76" i="15"/>
  <c r="DS76" i="15"/>
  <c r="AB76" i="15"/>
  <c r="AN76" i="15"/>
  <c r="AZ76" i="15"/>
  <c r="BL76" i="15"/>
  <c r="BX76" i="15"/>
  <c r="CJ76" i="15"/>
  <c r="CV76" i="15"/>
  <c r="DH76" i="15"/>
  <c r="DT76" i="15"/>
  <c r="AC76" i="15"/>
  <c r="AO76" i="15"/>
  <c r="BA76" i="15"/>
  <c r="BM76" i="15"/>
  <c r="BY76" i="15"/>
  <c r="CK76" i="15"/>
  <c r="CW76" i="15"/>
  <c r="DI76" i="15"/>
  <c r="DU76" i="15"/>
  <c r="AD76" i="15"/>
  <c r="AP76" i="15"/>
  <c r="BB76" i="15"/>
  <c r="BN76" i="15"/>
  <c r="BZ76" i="15"/>
  <c r="CL76" i="15"/>
  <c r="CX76" i="15"/>
  <c r="DJ76" i="15"/>
  <c r="DV76" i="15"/>
  <c r="AG76" i="15"/>
  <c r="AS76" i="15"/>
  <c r="BE76" i="15"/>
  <c r="BQ76" i="15"/>
  <c r="CC76" i="15"/>
  <c r="CO76" i="15"/>
  <c r="DA76" i="15"/>
  <c r="DM76" i="15"/>
  <c r="AH76" i="15"/>
  <c r="AT76" i="15"/>
  <c r="BF76" i="15"/>
  <c r="BR76" i="15"/>
  <c r="CD76" i="15"/>
  <c r="CP76" i="15"/>
  <c r="DB76" i="15"/>
  <c r="DN76" i="15"/>
  <c r="BO76" i="15"/>
  <c r="BP76" i="15"/>
  <c r="CA76" i="15"/>
  <c r="CB76" i="15"/>
  <c r="CM76" i="15"/>
  <c r="CN76" i="15"/>
  <c r="AE76" i="15"/>
  <c r="CY76" i="15"/>
  <c r="AF76" i="15"/>
  <c r="CZ76" i="15"/>
  <c r="AQ76" i="15"/>
  <c r="DK76" i="15"/>
  <c r="BC76" i="15"/>
  <c r="DL76" i="15"/>
  <c r="AA76" i="15"/>
  <c r="DW76" i="15"/>
  <c r="AR76" i="15"/>
  <c r="BD76" i="15"/>
  <c r="EI64" i="15"/>
  <c r="EU64" i="15"/>
  <c r="FG64" i="15"/>
  <c r="FS64" i="15"/>
  <c r="GE64" i="15"/>
  <c r="GQ64" i="15"/>
  <c r="HC64" i="15"/>
  <c r="HO64" i="15"/>
  <c r="EJ64" i="15"/>
  <c r="EV64" i="15"/>
  <c r="FH64" i="15"/>
  <c r="FT64" i="15"/>
  <c r="GF64" i="15"/>
  <c r="GR64" i="15"/>
  <c r="HD64" i="15"/>
  <c r="HP64" i="15"/>
  <c r="DY64" i="15"/>
  <c r="EK64" i="15"/>
  <c r="EW64" i="15"/>
  <c r="FI64" i="15"/>
  <c r="FU64" i="15"/>
  <c r="GG64" i="15"/>
  <c r="GS64" i="15"/>
  <c r="HE64" i="15"/>
  <c r="HQ64" i="15"/>
  <c r="DZ64" i="15"/>
  <c r="EL64" i="15"/>
  <c r="EX64" i="15"/>
  <c r="FJ64" i="15"/>
  <c r="FV64" i="15"/>
  <c r="GH64" i="15"/>
  <c r="GT64" i="15"/>
  <c r="HF64" i="15"/>
  <c r="HR64" i="15"/>
  <c r="EA64" i="15"/>
  <c r="EM64" i="15"/>
  <c r="EY64" i="15"/>
  <c r="FK64" i="15"/>
  <c r="FW64" i="15"/>
  <c r="GI64" i="15"/>
  <c r="GU64" i="15"/>
  <c r="HG64" i="15"/>
  <c r="HS64" i="15"/>
  <c r="EB64" i="15"/>
  <c r="EN64" i="15"/>
  <c r="EZ64" i="15"/>
  <c r="FL64" i="15"/>
  <c r="FX64" i="15"/>
  <c r="GJ64" i="15"/>
  <c r="GV64" i="15"/>
  <c r="HH64" i="15"/>
  <c r="EE64" i="15"/>
  <c r="EQ64" i="15"/>
  <c r="FC64" i="15"/>
  <c r="FO64" i="15"/>
  <c r="GA64" i="15"/>
  <c r="GM64" i="15"/>
  <c r="GY64" i="15"/>
  <c r="HK64" i="15"/>
  <c r="EF64" i="15"/>
  <c r="ER64" i="15"/>
  <c r="FD64" i="15"/>
  <c r="FP64" i="15"/>
  <c r="GB64" i="15"/>
  <c r="GN64" i="15"/>
  <c r="GZ64" i="15"/>
  <c r="HL64" i="15"/>
  <c r="ET64" i="15"/>
  <c r="GD64" i="15"/>
  <c r="HN64" i="15"/>
  <c r="FA64" i="15"/>
  <c r="GK64" i="15"/>
  <c r="FB64" i="15"/>
  <c r="GL64" i="15"/>
  <c r="FE64" i="15"/>
  <c r="GO64" i="15"/>
  <c r="FF64" i="15"/>
  <c r="GP64" i="15"/>
  <c r="EC64" i="15"/>
  <c r="FM64" i="15"/>
  <c r="GW64" i="15"/>
  <c r="EH64" i="15"/>
  <c r="FR64" i="15"/>
  <c r="HB64" i="15"/>
  <c r="GX64" i="15"/>
  <c r="HA64" i="15"/>
  <c r="ED64" i="15"/>
  <c r="HI64" i="15"/>
  <c r="EG64" i="15"/>
  <c r="HJ64" i="15"/>
  <c r="EO64" i="15"/>
  <c r="HM64" i="15"/>
  <c r="EP64" i="15"/>
  <c r="ES64" i="15"/>
  <c r="FQ64" i="15"/>
  <c r="FY64" i="15"/>
  <c r="FZ64" i="15"/>
  <c r="FN64" i="15"/>
  <c r="GC64" i="15"/>
  <c r="DX64" i="15"/>
  <c r="AB64" i="15"/>
  <c r="AN64" i="15"/>
  <c r="AZ64" i="15"/>
  <c r="BL64" i="15"/>
  <c r="BX64" i="15"/>
  <c r="CJ64" i="15"/>
  <c r="CV64" i="15"/>
  <c r="DH64" i="15"/>
  <c r="DT64" i="15"/>
  <c r="AC64" i="15"/>
  <c r="AO64" i="15"/>
  <c r="BA64" i="15"/>
  <c r="BM64" i="15"/>
  <c r="BY64" i="15"/>
  <c r="CK64" i="15"/>
  <c r="CW64" i="15"/>
  <c r="DI64" i="15"/>
  <c r="DU64" i="15"/>
  <c r="AD64" i="15"/>
  <c r="AP64" i="15"/>
  <c r="BB64" i="15"/>
  <c r="BN64" i="15"/>
  <c r="BZ64" i="15"/>
  <c r="CL64" i="15"/>
  <c r="CX64" i="15"/>
  <c r="DJ64" i="15"/>
  <c r="DV64" i="15"/>
  <c r="AE64" i="15"/>
  <c r="AQ64" i="15"/>
  <c r="BC64" i="15"/>
  <c r="BO64" i="15"/>
  <c r="CA64" i="15"/>
  <c r="CM64" i="15"/>
  <c r="CY64" i="15"/>
  <c r="DK64" i="15"/>
  <c r="AF64" i="15"/>
  <c r="AR64" i="15"/>
  <c r="BD64" i="15"/>
  <c r="BP64" i="15"/>
  <c r="CB64" i="15"/>
  <c r="CN64" i="15"/>
  <c r="CZ64" i="15"/>
  <c r="DL64" i="15"/>
  <c r="AG64" i="15"/>
  <c r="AS64" i="15"/>
  <c r="BE64" i="15"/>
  <c r="BQ64" i="15"/>
  <c r="CC64" i="15"/>
  <c r="CO64" i="15"/>
  <c r="DA64" i="15"/>
  <c r="DM64" i="15"/>
  <c r="AH64" i="15"/>
  <c r="AT64" i="15"/>
  <c r="BF64" i="15"/>
  <c r="BR64" i="15"/>
  <c r="CD64" i="15"/>
  <c r="CP64" i="15"/>
  <c r="DB64" i="15"/>
  <c r="DN64" i="15"/>
  <c r="AI64" i="15"/>
  <c r="AU64" i="15"/>
  <c r="BG64" i="15"/>
  <c r="BS64" i="15"/>
  <c r="CE64" i="15"/>
  <c r="CQ64" i="15"/>
  <c r="DC64" i="15"/>
  <c r="DO64" i="15"/>
  <c r="AJ64" i="15"/>
  <c r="AV64" i="15"/>
  <c r="BH64" i="15"/>
  <c r="BT64" i="15"/>
  <c r="CF64" i="15"/>
  <c r="CR64" i="15"/>
  <c r="DD64" i="15"/>
  <c r="DP64" i="15"/>
  <c r="AL64" i="15"/>
  <c r="AX64" i="15"/>
  <c r="BJ64" i="15"/>
  <c r="BV64" i="15"/>
  <c r="CH64" i="15"/>
  <c r="CT64" i="15"/>
  <c r="DF64" i="15"/>
  <c r="DR64" i="15"/>
  <c r="AK64" i="15"/>
  <c r="DE64" i="15"/>
  <c r="AM64" i="15"/>
  <c r="DG64" i="15"/>
  <c r="AW64" i="15"/>
  <c r="DQ64" i="15"/>
  <c r="AY64" i="15"/>
  <c r="DS64" i="15"/>
  <c r="BI64" i="15"/>
  <c r="BK64" i="15"/>
  <c r="BU64" i="15"/>
  <c r="BW64" i="15"/>
  <c r="CS64" i="15"/>
  <c r="CU64" i="15"/>
  <c r="CG64" i="15"/>
  <c r="CI64" i="15"/>
  <c r="AA64" i="15"/>
  <c r="DW64" i="15"/>
  <c r="EH52" i="15"/>
  <c r="ET52" i="15"/>
  <c r="FF52" i="15"/>
  <c r="FR52" i="15"/>
  <c r="GD52" i="15"/>
  <c r="GP52" i="15"/>
  <c r="HB52" i="15"/>
  <c r="HN52" i="15"/>
  <c r="EI52" i="15"/>
  <c r="EU52" i="15"/>
  <c r="FG52" i="15"/>
  <c r="FS52" i="15"/>
  <c r="GE52" i="15"/>
  <c r="GQ52" i="15"/>
  <c r="HC52" i="15"/>
  <c r="HO52" i="15"/>
  <c r="EJ52" i="15"/>
  <c r="EV52" i="15"/>
  <c r="FH52" i="15"/>
  <c r="FT52" i="15"/>
  <c r="GF52" i="15"/>
  <c r="GR52" i="15"/>
  <c r="HD52" i="15"/>
  <c r="HP52" i="15"/>
  <c r="DY52" i="15"/>
  <c r="EK52" i="15"/>
  <c r="EW52" i="15"/>
  <c r="FI52" i="15"/>
  <c r="FU52" i="15"/>
  <c r="GG52" i="15"/>
  <c r="GS52" i="15"/>
  <c r="HE52" i="15"/>
  <c r="HQ52" i="15"/>
  <c r="DZ52" i="15"/>
  <c r="EL52" i="15"/>
  <c r="EX52" i="15"/>
  <c r="FJ52" i="15"/>
  <c r="FV52" i="15"/>
  <c r="GH52" i="15"/>
  <c r="GT52" i="15"/>
  <c r="HF52" i="15"/>
  <c r="HR52" i="15"/>
  <c r="EA52" i="15"/>
  <c r="EM52" i="15"/>
  <c r="EY52" i="15"/>
  <c r="FK52" i="15"/>
  <c r="FW52" i="15"/>
  <c r="GI52" i="15"/>
  <c r="GU52" i="15"/>
  <c r="HG52" i="15"/>
  <c r="HS52" i="15"/>
  <c r="EB52" i="15"/>
  <c r="EN52" i="15"/>
  <c r="EZ52" i="15"/>
  <c r="FL52" i="15"/>
  <c r="FX52" i="15"/>
  <c r="GJ52" i="15"/>
  <c r="GV52" i="15"/>
  <c r="HH52" i="15"/>
  <c r="EC52" i="15"/>
  <c r="EO52" i="15"/>
  <c r="FA52" i="15"/>
  <c r="FM52" i="15"/>
  <c r="FY52" i="15"/>
  <c r="GK52" i="15"/>
  <c r="GW52" i="15"/>
  <c r="HI52" i="15"/>
  <c r="ED52" i="15"/>
  <c r="EP52" i="15"/>
  <c r="FB52" i="15"/>
  <c r="FN52" i="15"/>
  <c r="FZ52" i="15"/>
  <c r="GL52" i="15"/>
  <c r="GX52" i="15"/>
  <c r="HJ52" i="15"/>
  <c r="EF52" i="15"/>
  <c r="ER52" i="15"/>
  <c r="FD52" i="15"/>
  <c r="FP52" i="15"/>
  <c r="GB52" i="15"/>
  <c r="GN52" i="15"/>
  <c r="GZ52" i="15"/>
  <c r="HL52" i="15"/>
  <c r="EG52" i="15"/>
  <c r="HA52" i="15"/>
  <c r="EQ52" i="15"/>
  <c r="HK52" i="15"/>
  <c r="ES52" i="15"/>
  <c r="HM52" i="15"/>
  <c r="FC52" i="15"/>
  <c r="FE52" i="15"/>
  <c r="FO52" i="15"/>
  <c r="FQ52" i="15"/>
  <c r="GA52" i="15"/>
  <c r="GC52" i="15"/>
  <c r="GO52" i="15"/>
  <c r="EE52" i="15"/>
  <c r="GM52" i="15"/>
  <c r="GY52" i="15"/>
  <c r="DX52" i="15"/>
  <c r="AI52" i="15"/>
  <c r="AU52" i="15"/>
  <c r="BG52" i="15"/>
  <c r="BS52" i="15"/>
  <c r="CE52" i="15"/>
  <c r="CQ52" i="15"/>
  <c r="DC52" i="15"/>
  <c r="DO52" i="15"/>
  <c r="AJ52" i="15"/>
  <c r="AV52" i="15"/>
  <c r="BH52" i="15"/>
  <c r="BT52" i="15"/>
  <c r="CF52" i="15"/>
  <c r="CR52" i="15"/>
  <c r="DD52" i="15"/>
  <c r="DP52" i="15"/>
  <c r="AK52" i="15"/>
  <c r="AW52" i="15"/>
  <c r="BI52" i="15"/>
  <c r="BU52" i="15"/>
  <c r="CG52" i="15"/>
  <c r="CS52" i="15"/>
  <c r="DE52" i="15"/>
  <c r="DQ52" i="15"/>
  <c r="AM52" i="15"/>
  <c r="AY52" i="15"/>
  <c r="BK52" i="15"/>
  <c r="BW52" i="15"/>
  <c r="CI52" i="15"/>
  <c r="CU52" i="15"/>
  <c r="DG52" i="15"/>
  <c r="DS52" i="15"/>
  <c r="AB52" i="15"/>
  <c r="AN52" i="15"/>
  <c r="AZ52" i="15"/>
  <c r="BL52" i="15"/>
  <c r="BX52" i="15"/>
  <c r="CJ52" i="15"/>
  <c r="CV52" i="15"/>
  <c r="DH52" i="15"/>
  <c r="DT52" i="15"/>
  <c r="AC52" i="15"/>
  <c r="AO52" i="15"/>
  <c r="BA52" i="15"/>
  <c r="BM52" i="15"/>
  <c r="BY52" i="15"/>
  <c r="CK52" i="15"/>
  <c r="CW52" i="15"/>
  <c r="DI52" i="15"/>
  <c r="DU52" i="15"/>
  <c r="AG52" i="15"/>
  <c r="AS52" i="15"/>
  <c r="BE52" i="15"/>
  <c r="BQ52" i="15"/>
  <c r="CC52" i="15"/>
  <c r="CO52" i="15"/>
  <c r="DA52" i="15"/>
  <c r="DM52" i="15"/>
  <c r="AH52" i="15"/>
  <c r="BN52" i="15"/>
  <c r="CN52" i="15"/>
  <c r="DR52" i="15"/>
  <c r="AL52" i="15"/>
  <c r="BO52" i="15"/>
  <c r="CP52" i="15"/>
  <c r="DV52" i="15"/>
  <c r="AP52" i="15"/>
  <c r="BP52" i="15"/>
  <c r="CT52" i="15"/>
  <c r="AQ52" i="15"/>
  <c r="BR52" i="15"/>
  <c r="CX52" i="15"/>
  <c r="AR52" i="15"/>
  <c r="BV52" i="15"/>
  <c r="CY52" i="15"/>
  <c r="AT52" i="15"/>
  <c r="BZ52" i="15"/>
  <c r="CZ52" i="15"/>
  <c r="AX52" i="15"/>
  <c r="CA52" i="15"/>
  <c r="DB52" i="15"/>
  <c r="BB52" i="15"/>
  <c r="CB52" i="15"/>
  <c r="DF52" i="15"/>
  <c r="BC52" i="15"/>
  <c r="CD52" i="15"/>
  <c r="DJ52" i="15"/>
  <c r="AE52" i="15"/>
  <c r="BF52" i="15"/>
  <c r="CL52" i="15"/>
  <c r="DL52" i="15"/>
  <c r="AD52" i="15"/>
  <c r="AF52" i="15"/>
  <c r="BD52" i="15"/>
  <c r="BJ52" i="15"/>
  <c r="DK52" i="15"/>
  <c r="DN52" i="15"/>
  <c r="CH52" i="15"/>
  <c r="CM52" i="15"/>
  <c r="AA52" i="15"/>
  <c r="DW52" i="15"/>
  <c r="EE40" i="15"/>
  <c r="EQ40" i="15"/>
  <c r="FC40" i="15"/>
  <c r="FO40" i="15"/>
  <c r="GA40" i="15"/>
  <c r="EH40" i="15"/>
  <c r="ET40" i="15"/>
  <c r="FF40" i="15"/>
  <c r="FR40" i="15"/>
  <c r="EJ40" i="15"/>
  <c r="EV40" i="15"/>
  <c r="EG40" i="15"/>
  <c r="EX40" i="15"/>
  <c r="FL40" i="15"/>
  <c r="FZ40" i="15"/>
  <c r="GM40" i="15"/>
  <c r="GY40" i="15"/>
  <c r="HK40" i="15"/>
  <c r="EI40" i="15"/>
  <c r="EY40" i="15"/>
  <c r="FM40" i="15"/>
  <c r="GB40" i="15"/>
  <c r="GN40" i="15"/>
  <c r="GZ40" i="15"/>
  <c r="HL40" i="15"/>
  <c r="EK40" i="15"/>
  <c r="EZ40" i="15"/>
  <c r="FN40" i="15"/>
  <c r="GC40" i="15"/>
  <c r="GO40" i="15"/>
  <c r="HA40" i="15"/>
  <c r="HM40" i="15"/>
  <c r="EL40" i="15"/>
  <c r="FA40" i="15"/>
  <c r="FP40" i="15"/>
  <c r="GD40" i="15"/>
  <c r="GP40" i="15"/>
  <c r="HB40" i="15"/>
  <c r="HN40" i="15"/>
  <c r="EM40" i="15"/>
  <c r="FB40" i="15"/>
  <c r="FQ40" i="15"/>
  <c r="GE40" i="15"/>
  <c r="GQ40" i="15"/>
  <c r="HC40" i="15"/>
  <c r="HO40" i="15"/>
  <c r="DY40" i="15"/>
  <c r="EN40" i="15"/>
  <c r="FD40" i="15"/>
  <c r="FS40" i="15"/>
  <c r="GF40" i="15"/>
  <c r="GR40" i="15"/>
  <c r="HD40" i="15"/>
  <c r="HP40" i="15"/>
  <c r="DZ40" i="15"/>
  <c r="EO40" i="15"/>
  <c r="FE40" i="15"/>
  <c r="FT40" i="15"/>
  <c r="GG40" i="15"/>
  <c r="GS40" i="15"/>
  <c r="HE40" i="15"/>
  <c r="HQ40" i="15"/>
  <c r="EB40" i="15"/>
  <c r="ER40" i="15"/>
  <c r="FH40" i="15"/>
  <c r="FV40" i="15"/>
  <c r="GI40" i="15"/>
  <c r="GU40" i="15"/>
  <c r="HG40" i="15"/>
  <c r="HS40" i="15"/>
  <c r="ED40" i="15"/>
  <c r="EU40" i="15"/>
  <c r="FJ40" i="15"/>
  <c r="FX40" i="15"/>
  <c r="GK40" i="15"/>
  <c r="GW40" i="15"/>
  <c r="HI40" i="15"/>
  <c r="EF40" i="15"/>
  <c r="EW40" i="15"/>
  <c r="FK40" i="15"/>
  <c r="FY40" i="15"/>
  <c r="GL40" i="15"/>
  <c r="GX40" i="15"/>
  <c r="HJ40" i="15"/>
  <c r="GJ40" i="15"/>
  <c r="GT40" i="15"/>
  <c r="GV40" i="15"/>
  <c r="EA40" i="15"/>
  <c r="HF40" i="15"/>
  <c r="EC40" i="15"/>
  <c r="HH40" i="15"/>
  <c r="EP40" i="15"/>
  <c r="HR40" i="15"/>
  <c r="ES40" i="15"/>
  <c r="FG40" i="15"/>
  <c r="FI40" i="15"/>
  <c r="FW40" i="15"/>
  <c r="GH40" i="15"/>
  <c r="FU40" i="15"/>
  <c r="DX40" i="15"/>
  <c r="AD40" i="15"/>
  <c r="AP40" i="15"/>
  <c r="BB40" i="15"/>
  <c r="BN40" i="15"/>
  <c r="BZ40" i="15"/>
  <c r="CL40" i="15"/>
  <c r="CX40" i="15"/>
  <c r="DJ40" i="15"/>
  <c r="DV40" i="15"/>
  <c r="AE40" i="15"/>
  <c r="AQ40" i="15"/>
  <c r="BC40" i="15"/>
  <c r="BO40" i="15"/>
  <c r="CA40" i="15"/>
  <c r="CM40" i="15"/>
  <c r="CY40" i="15"/>
  <c r="DK40" i="15"/>
  <c r="AF40" i="15"/>
  <c r="AR40" i="15"/>
  <c r="BD40" i="15"/>
  <c r="BP40" i="15"/>
  <c r="CB40" i="15"/>
  <c r="CN40" i="15"/>
  <c r="CZ40" i="15"/>
  <c r="DL40" i="15"/>
  <c r="AG40" i="15"/>
  <c r="AS40" i="15"/>
  <c r="BE40" i="15"/>
  <c r="BQ40" i="15"/>
  <c r="CC40" i="15"/>
  <c r="CO40" i="15"/>
  <c r="DA40" i="15"/>
  <c r="DM40" i="15"/>
  <c r="AH40" i="15"/>
  <c r="AT40" i="15"/>
  <c r="BF40" i="15"/>
  <c r="BR40" i="15"/>
  <c r="CD40" i="15"/>
  <c r="CP40" i="15"/>
  <c r="DB40" i="15"/>
  <c r="DN40" i="15"/>
  <c r="AK40" i="15"/>
  <c r="AW40" i="15"/>
  <c r="BI40" i="15"/>
  <c r="BU40" i="15"/>
  <c r="CG40" i="15"/>
  <c r="CS40" i="15"/>
  <c r="DE40" i="15"/>
  <c r="DQ40" i="15"/>
  <c r="AL40" i="15"/>
  <c r="AX40" i="15"/>
  <c r="BJ40" i="15"/>
  <c r="BV40" i="15"/>
  <c r="CH40" i="15"/>
  <c r="CT40" i="15"/>
  <c r="DF40" i="15"/>
  <c r="DR40" i="15"/>
  <c r="AM40" i="15"/>
  <c r="AY40" i="15"/>
  <c r="BK40" i="15"/>
  <c r="BW40" i="15"/>
  <c r="CI40" i="15"/>
  <c r="BA40" i="15"/>
  <c r="CK40" i="15"/>
  <c r="DP40" i="15"/>
  <c r="BG40" i="15"/>
  <c r="CQ40" i="15"/>
  <c r="DS40" i="15"/>
  <c r="BH40" i="15"/>
  <c r="CR40" i="15"/>
  <c r="DT40" i="15"/>
  <c r="AB40" i="15"/>
  <c r="BL40" i="15"/>
  <c r="CU40" i="15"/>
  <c r="DU40" i="15"/>
  <c r="AC40" i="15"/>
  <c r="BM40" i="15"/>
  <c r="CV40" i="15"/>
  <c r="AI40" i="15"/>
  <c r="BS40" i="15"/>
  <c r="CW40" i="15"/>
  <c r="AJ40" i="15"/>
  <c r="BT40" i="15"/>
  <c r="DC40" i="15"/>
  <c r="AN40" i="15"/>
  <c r="BX40" i="15"/>
  <c r="DD40" i="15"/>
  <c r="AO40" i="15"/>
  <c r="BY40" i="15"/>
  <c r="DG40" i="15"/>
  <c r="AV40" i="15"/>
  <c r="CF40" i="15"/>
  <c r="DI40" i="15"/>
  <c r="AZ40" i="15"/>
  <c r="CJ40" i="15"/>
  <c r="DO40" i="15"/>
  <c r="AU40" i="15"/>
  <c r="CE40" i="15"/>
  <c r="DH40" i="15"/>
  <c r="AA40" i="15"/>
  <c r="DW40" i="15"/>
  <c r="EC28" i="15"/>
  <c r="EO28" i="15"/>
  <c r="FA28" i="15"/>
  <c r="FM28" i="15"/>
  <c r="FY28" i="15"/>
  <c r="GK28" i="15"/>
  <c r="GW28" i="15"/>
  <c r="HI28" i="15"/>
  <c r="ED28" i="15"/>
  <c r="EP28" i="15"/>
  <c r="FB28" i="15"/>
  <c r="FN28" i="15"/>
  <c r="FZ28" i="15"/>
  <c r="GL28" i="15"/>
  <c r="GX28" i="15"/>
  <c r="HJ28" i="15"/>
  <c r="EE28" i="15"/>
  <c r="EQ28" i="15"/>
  <c r="FC28" i="15"/>
  <c r="FO28" i="15"/>
  <c r="GA28" i="15"/>
  <c r="GM28" i="15"/>
  <c r="GY28" i="15"/>
  <c r="HK28" i="15"/>
  <c r="EF28" i="15"/>
  <c r="ER28" i="15"/>
  <c r="FD28" i="15"/>
  <c r="FP28" i="15"/>
  <c r="GB28" i="15"/>
  <c r="GN28" i="15"/>
  <c r="GZ28" i="15"/>
  <c r="HL28" i="15"/>
  <c r="EG28" i="15"/>
  <c r="ES28" i="15"/>
  <c r="FE28" i="15"/>
  <c r="FQ28" i="15"/>
  <c r="GC28" i="15"/>
  <c r="GO28" i="15"/>
  <c r="HA28" i="15"/>
  <c r="HM28" i="15"/>
  <c r="EH28" i="15"/>
  <c r="ET28" i="15"/>
  <c r="FF28" i="15"/>
  <c r="FR28" i="15"/>
  <c r="GD28" i="15"/>
  <c r="GP28" i="15"/>
  <c r="HB28" i="15"/>
  <c r="HN28" i="15"/>
  <c r="EI28" i="15"/>
  <c r="EU28" i="15"/>
  <c r="FG28" i="15"/>
  <c r="FS28" i="15"/>
  <c r="GE28" i="15"/>
  <c r="GQ28" i="15"/>
  <c r="HC28" i="15"/>
  <c r="HO28" i="15"/>
  <c r="EJ28" i="15"/>
  <c r="EV28" i="15"/>
  <c r="FH28" i="15"/>
  <c r="FT28" i="15"/>
  <c r="GF28" i="15"/>
  <c r="GR28" i="15"/>
  <c r="HD28" i="15"/>
  <c r="HP28" i="15"/>
  <c r="EA28" i="15"/>
  <c r="EM28" i="15"/>
  <c r="EY28" i="15"/>
  <c r="FK28" i="15"/>
  <c r="FW28" i="15"/>
  <c r="GI28" i="15"/>
  <c r="GU28" i="15"/>
  <c r="HG28" i="15"/>
  <c r="HS28" i="15"/>
  <c r="FI28" i="15"/>
  <c r="HE28" i="15"/>
  <c r="FJ28" i="15"/>
  <c r="HF28" i="15"/>
  <c r="FL28" i="15"/>
  <c r="HH28" i="15"/>
  <c r="DY28" i="15"/>
  <c r="FU28" i="15"/>
  <c r="HQ28" i="15"/>
  <c r="DZ28" i="15"/>
  <c r="FV28" i="15"/>
  <c r="HR28" i="15"/>
  <c r="EB28" i="15"/>
  <c r="FX28" i="15"/>
  <c r="EK28" i="15"/>
  <c r="GG28" i="15"/>
  <c r="EL28" i="15"/>
  <c r="GH28" i="15"/>
  <c r="EN28" i="15"/>
  <c r="GJ28" i="15"/>
  <c r="EW28" i="15"/>
  <c r="GS28" i="15"/>
  <c r="EX28" i="15"/>
  <c r="EZ28" i="15"/>
  <c r="GT28" i="15"/>
  <c r="GV28" i="15"/>
  <c r="DX28" i="15"/>
  <c r="AC28" i="15"/>
  <c r="AO28" i="15"/>
  <c r="BA28" i="15"/>
  <c r="BM28" i="15"/>
  <c r="BY28" i="15"/>
  <c r="CK28" i="15"/>
  <c r="CW28" i="15"/>
  <c r="DI28" i="15"/>
  <c r="DU28" i="15"/>
  <c r="AD28" i="15"/>
  <c r="AP28" i="15"/>
  <c r="BB28" i="15"/>
  <c r="BN28" i="15"/>
  <c r="BZ28" i="15"/>
  <c r="CL28" i="15"/>
  <c r="CX28" i="15"/>
  <c r="DJ28" i="15"/>
  <c r="DV28" i="15"/>
  <c r="AE28" i="15"/>
  <c r="AQ28" i="15"/>
  <c r="BC28" i="15"/>
  <c r="BO28" i="15"/>
  <c r="CA28" i="15"/>
  <c r="CM28" i="15"/>
  <c r="CY28" i="15"/>
  <c r="DK28" i="15"/>
  <c r="AF28" i="15"/>
  <c r="AR28" i="15"/>
  <c r="BD28" i="15"/>
  <c r="BP28" i="15"/>
  <c r="CB28" i="15"/>
  <c r="CN28" i="15"/>
  <c r="CZ28" i="15"/>
  <c r="DL28" i="15"/>
  <c r="AG28" i="15"/>
  <c r="AS28" i="15"/>
  <c r="BE28" i="15"/>
  <c r="BQ28" i="15"/>
  <c r="CC28" i="15"/>
  <c r="CO28" i="15"/>
  <c r="DA28" i="15"/>
  <c r="DM28" i="15"/>
  <c r="AH28" i="15"/>
  <c r="AT28" i="15"/>
  <c r="BF28" i="15"/>
  <c r="BR28" i="15"/>
  <c r="CD28" i="15"/>
  <c r="CP28" i="15"/>
  <c r="DB28" i="15"/>
  <c r="DN28" i="15"/>
  <c r="AI28" i="15"/>
  <c r="AU28" i="15"/>
  <c r="BG28" i="15"/>
  <c r="BS28" i="15"/>
  <c r="CE28" i="15"/>
  <c r="CQ28" i="15"/>
  <c r="DC28" i="15"/>
  <c r="DO28" i="15"/>
  <c r="AK28" i="15"/>
  <c r="AW28" i="15"/>
  <c r="BI28" i="15"/>
  <c r="BU28" i="15"/>
  <c r="CG28" i="15"/>
  <c r="CS28" i="15"/>
  <c r="DE28" i="15"/>
  <c r="DQ28" i="15"/>
  <c r="AL28" i="15"/>
  <c r="AX28" i="15"/>
  <c r="BJ28" i="15"/>
  <c r="BV28" i="15"/>
  <c r="CH28" i="15"/>
  <c r="CT28" i="15"/>
  <c r="DF28" i="15"/>
  <c r="DR28" i="15"/>
  <c r="AM28" i="15"/>
  <c r="AY28" i="15"/>
  <c r="BK28" i="15"/>
  <c r="BW28" i="15"/>
  <c r="CI28" i="15"/>
  <c r="CU28" i="15"/>
  <c r="DG28" i="15"/>
  <c r="DS28" i="15"/>
  <c r="BL28" i="15"/>
  <c r="BT28" i="15"/>
  <c r="BX28" i="15"/>
  <c r="CF28" i="15"/>
  <c r="CJ28" i="15"/>
  <c r="CR28" i="15"/>
  <c r="AB28" i="15"/>
  <c r="CV28" i="15"/>
  <c r="AJ28" i="15"/>
  <c r="DD28" i="15"/>
  <c r="AN28" i="15"/>
  <c r="DH28" i="15"/>
  <c r="AZ28" i="15"/>
  <c r="DT28" i="15"/>
  <c r="BH28" i="15"/>
  <c r="AV28" i="15"/>
  <c r="DP28" i="15"/>
  <c r="AA28" i="15"/>
  <c r="DW28" i="15"/>
  <c r="EG16" i="15"/>
  <c r="ES16" i="15"/>
  <c r="FE16" i="15"/>
  <c r="FQ16" i="15"/>
  <c r="GC16" i="15"/>
  <c r="GO16" i="15"/>
  <c r="HA16" i="15"/>
  <c r="HM16" i="15"/>
  <c r="EH16" i="15"/>
  <c r="ET16" i="15"/>
  <c r="FF16" i="15"/>
  <c r="FR16" i="15"/>
  <c r="GD16" i="15"/>
  <c r="GP16" i="15"/>
  <c r="HB16" i="15"/>
  <c r="HN16" i="15"/>
  <c r="EI16" i="15"/>
  <c r="EU16" i="15"/>
  <c r="FG16" i="15"/>
  <c r="FS16" i="15"/>
  <c r="GE16" i="15"/>
  <c r="EJ16" i="15"/>
  <c r="EV16" i="15"/>
  <c r="FH16" i="15"/>
  <c r="FT16" i="15"/>
  <c r="GF16" i="15"/>
  <c r="GR16" i="15"/>
  <c r="HD16" i="15"/>
  <c r="HP16" i="15"/>
  <c r="DY16" i="15"/>
  <c r="EK16" i="15"/>
  <c r="EW16" i="15"/>
  <c r="FI16" i="15"/>
  <c r="FU16" i="15"/>
  <c r="GG16" i="15"/>
  <c r="GS16" i="15"/>
  <c r="HE16" i="15"/>
  <c r="HQ16" i="15"/>
  <c r="DZ16" i="15"/>
  <c r="EL16" i="15"/>
  <c r="EX16" i="15"/>
  <c r="FJ16" i="15"/>
  <c r="FV16" i="15"/>
  <c r="GH16" i="15"/>
  <c r="GT16" i="15"/>
  <c r="HF16" i="15"/>
  <c r="HR16" i="15"/>
  <c r="EA16" i="15"/>
  <c r="EM16" i="15"/>
  <c r="EY16" i="15"/>
  <c r="FK16" i="15"/>
  <c r="FW16" i="15"/>
  <c r="GI16" i="15"/>
  <c r="GU16" i="15"/>
  <c r="HG16" i="15"/>
  <c r="HS16" i="15"/>
  <c r="EB16" i="15"/>
  <c r="EN16" i="15"/>
  <c r="EZ16" i="15"/>
  <c r="FL16" i="15"/>
  <c r="FX16" i="15"/>
  <c r="GJ16" i="15"/>
  <c r="GV16" i="15"/>
  <c r="HH16" i="15"/>
  <c r="EC16" i="15"/>
  <c r="EO16" i="15"/>
  <c r="FA16" i="15"/>
  <c r="FM16" i="15"/>
  <c r="FY16" i="15"/>
  <c r="GK16" i="15"/>
  <c r="GW16" i="15"/>
  <c r="HI16" i="15"/>
  <c r="ED16" i="15"/>
  <c r="EP16" i="15"/>
  <c r="FB16" i="15"/>
  <c r="FN16" i="15"/>
  <c r="FZ16" i="15"/>
  <c r="GL16" i="15"/>
  <c r="GX16" i="15"/>
  <c r="HJ16" i="15"/>
  <c r="EE16" i="15"/>
  <c r="EQ16" i="15"/>
  <c r="FC16" i="15"/>
  <c r="FO16" i="15"/>
  <c r="GA16" i="15"/>
  <c r="GM16" i="15"/>
  <c r="GY16" i="15"/>
  <c r="HK16" i="15"/>
  <c r="FP16" i="15"/>
  <c r="GB16" i="15"/>
  <c r="GN16" i="15"/>
  <c r="GQ16" i="15"/>
  <c r="GZ16" i="15"/>
  <c r="HC16" i="15"/>
  <c r="HL16" i="15"/>
  <c r="HO16" i="15"/>
  <c r="ER16" i="15"/>
  <c r="EF16" i="15"/>
  <c r="FD16" i="15"/>
  <c r="AD16" i="15"/>
  <c r="AP16" i="15"/>
  <c r="BB16" i="15"/>
  <c r="BN16" i="15"/>
  <c r="BZ16" i="15"/>
  <c r="CL16" i="15"/>
  <c r="CX16" i="15"/>
  <c r="DJ16" i="15"/>
  <c r="DV16" i="15"/>
  <c r="AE16" i="15"/>
  <c r="AQ16" i="15"/>
  <c r="BC16" i="15"/>
  <c r="BO16" i="15"/>
  <c r="CA16" i="15"/>
  <c r="CM16" i="15"/>
  <c r="CY16" i="15"/>
  <c r="DK16" i="15"/>
  <c r="AF16" i="15"/>
  <c r="AR16" i="15"/>
  <c r="BD16" i="15"/>
  <c r="BP16" i="15"/>
  <c r="CB16" i="15"/>
  <c r="CN16" i="15"/>
  <c r="CZ16" i="15"/>
  <c r="DL16" i="15"/>
  <c r="AG16" i="15"/>
  <c r="AS16" i="15"/>
  <c r="BE16" i="15"/>
  <c r="BQ16" i="15"/>
  <c r="CC16" i="15"/>
  <c r="CO16" i="15"/>
  <c r="DA16" i="15"/>
  <c r="DM16" i="15"/>
  <c r="AH16" i="15"/>
  <c r="AT16" i="15"/>
  <c r="BF16" i="15"/>
  <c r="BR16" i="15"/>
  <c r="CD16" i="15"/>
  <c r="CP16" i="15"/>
  <c r="DB16" i="15"/>
  <c r="DX16" i="15"/>
  <c r="AL16" i="15"/>
  <c r="AX16" i="15"/>
  <c r="BJ16" i="15"/>
  <c r="BV16" i="15"/>
  <c r="CH16" i="15"/>
  <c r="CT16" i="15"/>
  <c r="DF16" i="15"/>
  <c r="DR16" i="15"/>
  <c r="AM16" i="15"/>
  <c r="AY16" i="15"/>
  <c r="BK16" i="15"/>
  <c r="BW16" i="15"/>
  <c r="CI16" i="15"/>
  <c r="CU16" i="15"/>
  <c r="DG16" i="15"/>
  <c r="DS16" i="15"/>
  <c r="BA16" i="15"/>
  <c r="CF16" i="15"/>
  <c r="DH16" i="15"/>
  <c r="AB16" i="15"/>
  <c r="BG16" i="15"/>
  <c r="CG16" i="15"/>
  <c r="DI16" i="15"/>
  <c r="AC16" i="15"/>
  <c r="BH16" i="15"/>
  <c r="CJ16" i="15"/>
  <c r="DN16" i="15"/>
  <c r="AI16" i="15"/>
  <c r="BI16" i="15"/>
  <c r="CK16" i="15"/>
  <c r="DO16" i="15"/>
  <c r="AJ16" i="15"/>
  <c r="BL16" i="15"/>
  <c r="CQ16" i="15"/>
  <c r="DP16" i="15"/>
  <c r="AK16" i="15"/>
  <c r="BM16" i="15"/>
  <c r="CR16" i="15"/>
  <c r="DQ16" i="15"/>
  <c r="AN16" i="15"/>
  <c r="BS16" i="15"/>
  <c r="CS16" i="15"/>
  <c r="DT16" i="15"/>
  <c r="AO16" i="15"/>
  <c r="BT16" i="15"/>
  <c r="CV16" i="15"/>
  <c r="DU16" i="15"/>
  <c r="AU16" i="15"/>
  <c r="BU16" i="15"/>
  <c r="CW16" i="15"/>
  <c r="CE16" i="15"/>
  <c r="DC16" i="15"/>
  <c r="DD16" i="15"/>
  <c r="DE16" i="15"/>
  <c r="AW16" i="15"/>
  <c r="AZ16" i="15"/>
  <c r="BX16" i="15"/>
  <c r="BY16" i="15"/>
  <c r="AV16" i="15"/>
  <c r="AA16" i="15"/>
  <c r="DW16" i="15"/>
  <c r="DY89" i="15"/>
  <c r="EK89" i="15"/>
  <c r="EW89" i="15"/>
  <c r="FI89" i="15"/>
  <c r="FU89" i="15"/>
  <c r="GG89" i="15"/>
  <c r="GS89" i="15"/>
  <c r="HE89" i="15"/>
  <c r="HQ89" i="15"/>
  <c r="DZ89" i="15"/>
  <c r="EL89" i="15"/>
  <c r="EX89" i="15"/>
  <c r="FJ89" i="15"/>
  <c r="FV89" i="15"/>
  <c r="GH89" i="15"/>
  <c r="GT89" i="15"/>
  <c r="HF89" i="15"/>
  <c r="HR89" i="15"/>
  <c r="EA89" i="15"/>
  <c r="EM89" i="15"/>
  <c r="EY89" i="15"/>
  <c r="FK89" i="15"/>
  <c r="FW89" i="15"/>
  <c r="GI89" i="15"/>
  <c r="GU89" i="15"/>
  <c r="HG89" i="15"/>
  <c r="HS89" i="15"/>
  <c r="EC89" i="15"/>
  <c r="EO89" i="15"/>
  <c r="FA89" i="15"/>
  <c r="FM89" i="15"/>
  <c r="FY89" i="15"/>
  <c r="GK89" i="15"/>
  <c r="GW89" i="15"/>
  <c r="HI89" i="15"/>
  <c r="ED89" i="15"/>
  <c r="EP89" i="15"/>
  <c r="FB89" i="15"/>
  <c r="FN89" i="15"/>
  <c r="FZ89" i="15"/>
  <c r="GL89" i="15"/>
  <c r="GX89" i="15"/>
  <c r="HJ89" i="15"/>
  <c r="EG89" i="15"/>
  <c r="ES89" i="15"/>
  <c r="FE89" i="15"/>
  <c r="FQ89" i="15"/>
  <c r="GC89" i="15"/>
  <c r="GO89" i="15"/>
  <c r="HA89" i="15"/>
  <c r="HM89" i="15"/>
  <c r="EH89" i="15"/>
  <c r="ET89" i="15"/>
  <c r="FF89" i="15"/>
  <c r="FR89" i="15"/>
  <c r="GD89" i="15"/>
  <c r="GP89" i="15"/>
  <c r="HB89" i="15"/>
  <c r="HN89" i="15"/>
  <c r="EI89" i="15"/>
  <c r="EU89" i="15"/>
  <c r="FG89" i="15"/>
  <c r="FS89" i="15"/>
  <c r="GE89" i="15"/>
  <c r="GQ89" i="15"/>
  <c r="HC89" i="15"/>
  <c r="HO89" i="15"/>
  <c r="EJ89" i="15"/>
  <c r="EV89" i="15"/>
  <c r="FH89" i="15"/>
  <c r="FT89" i="15"/>
  <c r="GF89" i="15"/>
  <c r="GR89" i="15"/>
  <c r="HD89" i="15"/>
  <c r="HP89" i="15"/>
  <c r="EN89" i="15"/>
  <c r="GJ89" i="15"/>
  <c r="EQ89" i="15"/>
  <c r="GM89" i="15"/>
  <c r="ER89" i="15"/>
  <c r="GN89" i="15"/>
  <c r="EZ89" i="15"/>
  <c r="GV89" i="15"/>
  <c r="FC89" i="15"/>
  <c r="GY89" i="15"/>
  <c r="FD89" i="15"/>
  <c r="GZ89" i="15"/>
  <c r="FL89" i="15"/>
  <c r="HH89" i="15"/>
  <c r="FP89" i="15"/>
  <c r="HL89" i="15"/>
  <c r="EB89" i="15"/>
  <c r="FX89" i="15"/>
  <c r="DX89" i="15"/>
  <c r="EE89" i="15"/>
  <c r="EF89" i="15"/>
  <c r="FO89" i="15"/>
  <c r="GA89" i="15"/>
  <c r="GB89" i="15"/>
  <c r="HK89" i="15"/>
  <c r="AF89" i="15"/>
  <c r="AR89" i="15"/>
  <c r="BD89" i="15"/>
  <c r="BP89" i="15"/>
  <c r="CB89" i="15"/>
  <c r="CN89" i="15"/>
  <c r="CZ89" i="15"/>
  <c r="DL89" i="15"/>
  <c r="AM89" i="15"/>
  <c r="AY89" i="15"/>
  <c r="BK89" i="15"/>
  <c r="BW89" i="15"/>
  <c r="CI89" i="15"/>
  <c r="CU89" i="15"/>
  <c r="DG89" i="15"/>
  <c r="AJ89" i="15"/>
  <c r="AX89" i="15"/>
  <c r="BM89" i="15"/>
  <c r="CA89" i="15"/>
  <c r="CP89" i="15"/>
  <c r="DD89" i="15"/>
  <c r="DR89" i="15"/>
  <c r="AK89" i="15"/>
  <c r="AZ89" i="15"/>
  <c r="BN89" i="15"/>
  <c r="CC89" i="15"/>
  <c r="CQ89" i="15"/>
  <c r="DE89" i="15"/>
  <c r="DS89" i="15"/>
  <c r="AL89" i="15"/>
  <c r="BA89" i="15"/>
  <c r="BO89" i="15"/>
  <c r="CD89" i="15"/>
  <c r="CR89" i="15"/>
  <c r="DF89" i="15"/>
  <c r="DT89" i="15"/>
  <c r="AN89" i="15"/>
  <c r="BB89" i="15"/>
  <c r="BQ89" i="15"/>
  <c r="CE89" i="15"/>
  <c r="CS89" i="15"/>
  <c r="DH89" i="15"/>
  <c r="DU89" i="15"/>
  <c r="AO89" i="15"/>
  <c r="BC89" i="15"/>
  <c r="BR89" i="15"/>
  <c r="CF89" i="15"/>
  <c r="CT89" i="15"/>
  <c r="DI89" i="15"/>
  <c r="DV89" i="15"/>
  <c r="AB89" i="15"/>
  <c r="AP89" i="15"/>
  <c r="BE89" i="15"/>
  <c r="BS89" i="15"/>
  <c r="CG89" i="15"/>
  <c r="CV89" i="15"/>
  <c r="DJ89" i="15"/>
  <c r="AC89" i="15"/>
  <c r="AQ89" i="15"/>
  <c r="BF89" i="15"/>
  <c r="BT89" i="15"/>
  <c r="CH89" i="15"/>
  <c r="CW89" i="15"/>
  <c r="DK89" i="15"/>
  <c r="AD89" i="15"/>
  <c r="AS89" i="15"/>
  <c r="BG89" i="15"/>
  <c r="BU89" i="15"/>
  <c r="CJ89" i="15"/>
  <c r="CX89" i="15"/>
  <c r="DM89" i="15"/>
  <c r="AE89" i="15"/>
  <c r="AT89" i="15"/>
  <c r="BH89" i="15"/>
  <c r="BV89" i="15"/>
  <c r="CK89" i="15"/>
  <c r="CY89" i="15"/>
  <c r="DN89" i="15"/>
  <c r="AH89" i="15"/>
  <c r="AV89" i="15"/>
  <c r="BJ89" i="15"/>
  <c r="BY89" i="15"/>
  <c r="CM89" i="15"/>
  <c r="DB89" i="15"/>
  <c r="DP89" i="15"/>
  <c r="BX89" i="15"/>
  <c r="AU89" i="15"/>
  <c r="BZ89" i="15"/>
  <c r="CL89" i="15"/>
  <c r="AW89" i="15"/>
  <c r="CO89" i="15"/>
  <c r="AA89" i="15"/>
  <c r="DA89" i="15"/>
  <c r="DC89" i="15"/>
  <c r="AG89" i="15"/>
  <c r="DO89" i="15"/>
  <c r="DW89" i="15"/>
  <c r="AI89" i="15"/>
  <c r="DQ89" i="15"/>
  <c r="BI89" i="15"/>
  <c r="BL89" i="15"/>
  <c r="EE99" i="15"/>
  <c r="EQ99" i="15"/>
  <c r="FC99" i="15"/>
  <c r="FO99" i="15"/>
  <c r="GA99" i="15"/>
  <c r="GM99" i="15"/>
  <c r="GY99" i="15"/>
  <c r="HK99" i="15"/>
  <c r="EF99" i="15"/>
  <c r="ER99" i="15"/>
  <c r="FD99" i="15"/>
  <c r="FP99" i="15"/>
  <c r="GB99" i="15"/>
  <c r="GN99" i="15"/>
  <c r="GZ99" i="15"/>
  <c r="HL99" i="15"/>
  <c r="EG99" i="15"/>
  <c r="ES99" i="15"/>
  <c r="FE99" i="15"/>
  <c r="FQ99" i="15"/>
  <c r="GC99" i="15"/>
  <c r="GO99" i="15"/>
  <c r="HA99" i="15"/>
  <c r="HM99" i="15"/>
  <c r="EH99" i="15"/>
  <c r="ET99" i="15"/>
  <c r="FF99" i="15"/>
  <c r="FR99" i="15"/>
  <c r="GD99" i="15"/>
  <c r="GP99" i="15"/>
  <c r="HB99" i="15"/>
  <c r="HN99" i="15"/>
  <c r="EI99" i="15"/>
  <c r="EU99" i="15"/>
  <c r="FG99" i="15"/>
  <c r="FS99" i="15"/>
  <c r="GE99" i="15"/>
  <c r="GQ99" i="15"/>
  <c r="HC99" i="15"/>
  <c r="HO99" i="15"/>
  <c r="EJ99" i="15"/>
  <c r="EV99" i="15"/>
  <c r="FH99" i="15"/>
  <c r="FT99" i="15"/>
  <c r="GF99" i="15"/>
  <c r="GR99" i="15"/>
  <c r="HD99" i="15"/>
  <c r="HP99" i="15"/>
  <c r="DY99" i="15"/>
  <c r="EK99" i="15"/>
  <c r="EW99" i="15"/>
  <c r="FI99" i="15"/>
  <c r="FU99" i="15"/>
  <c r="GG99" i="15"/>
  <c r="GS99" i="15"/>
  <c r="HE99" i="15"/>
  <c r="HQ99" i="15"/>
  <c r="EA99" i="15"/>
  <c r="EM99" i="15"/>
  <c r="EY99" i="15"/>
  <c r="FK99" i="15"/>
  <c r="FW99" i="15"/>
  <c r="GI99" i="15"/>
  <c r="GU99" i="15"/>
  <c r="HG99" i="15"/>
  <c r="HS99" i="15"/>
  <c r="EB99" i="15"/>
  <c r="EN99" i="15"/>
  <c r="EZ99" i="15"/>
  <c r="FL99" i="15"/>
  <c r="FX99" i="15"/>
  <c r="GJ99" i="15"/>
  <c r="GV99" i="15"/>
  <c r="HH99" i="15"/>
  <c r="EL99" i="15"/>
  <c r="GH99" i="15"/>
  <c r="EO99" i="15"/>
  <c r="GK99" i="15"/>
  <c r="EP99" i="15"/>
  <c r="GL99" i="15"/>
  <c r="EX99" i="15"/>
  <c r="GT99" i="15"/>
  <c r="FA99" i="15"/>
  <c r="GW99" i="15"/>
  <c r="FB99" i="15"/>
  <c r="GX99" i="15"/>
  <c r="DX99" i="15"/>
  <c r="FJ99" i="15"/>
  <c r="HF99" i="15"/>
  <c r="FM99" i="15"/>
  <c r="HI99" i="15"/>
  <c r="FN99" i="15"/>
  <c r="HJ99" i="15"/>
  <c r="DZ99" i="15"/>
  <c r="EC99" i="15"/>
  <c r="ED99" i="15"/>
  <c r="FV99" i="15"/>
  <c r="FY99" i="15"/>
  <c r="FZ99" i="15"/>
  <c r="HR99" i="15"/>
  <c r="AF99" i="15"/>
  <c r="AR99" i="15"/>
  <c r="BD99" i="15"/>
  <c r="BP99" i="15"/>
  <c r="CB99" i="15"/>
  <c r="CN99" i="15"/>
  <c r="CZ99" i="15"/>
  <c r="DL99" i="15"/>
  <c r="AG99" i="15"/>
  <c r="AS99" i="15"/>
  <c r="BE99" i="15"/>
  <c r="BQ99" i="15"/>
  <c r="CC99" i="15"/>
  <c r="CO99" i="15"/>
  <c r="DA99" i="15"/>
  <c r="DM99" i="15"/>
  <c r="AH99" i="15"/>
  <c r="AT99" i="15"/>
  <c r="BF99" i="15"/>
  <c r="BR99" i="15"/>
  <c r="CD99" i="15"/>
  <c r="CP99" i="15"/>
  <c r="DB99" i="15"/>
  <c r="DN99" i="15"/>
  <c r="AI99" i="15"/>
  <c r="AU99" i="15"/>
  <c r="BG99" i="15"/>
  <c r="BS99" i="15"/>
  <c r="CE99" i="15"/>
  <c r="CQ99" i="15"/>
  <c r="DC99" i="15"/>
  <c r="DO99" i="15"/>
  <c r="AJ99" i="15"/>
  <c r="AV99" i="15"/>
  <c r="BH99" i="15"/>
  <c r="BT99" i="15"/>
  <c r="CF99" i="15"/>
  <c r="CR99" i="15"/>
  <c r="DD99" i="15"/>
  <c r="DP99" i="15"/>
  <c r="AK99" i="15"/>
  <c r="AW99" i="15"/>
  <c r="BI99" i="15"/>
  <c r="BU99" i="15"/>
  <c r="CG99" i="15"/>
  <c r="CS99" i="15"/>
  <c r="DE99" i="15"/>
  <c r="DQ99" i="15"/>
  <c r="AL99" i="15"/>
  <c r="AX99" i="15"/>
  <c r="BJ99" i="15"/>
  <c r="BV99" i="15"/>
  <c r="CH99" i="15"/>
  <c r="CT99" i="15"/>
  <c r="DF99" i="15"/>
  <c r="DR99" i="15"/>
  <c r="AM99" i="15"/>
  <c r="AY99" i="15"/>
  <c r="BK99" i="15"/>
  <c r="BW99" i="15"/>
  <c r="CI99" i="15"/>
  <c r="CU99" i="15"/>
  <c r="DG99" i="15"/>
  <c r="DS99" i="15"/>
  <c r="AB99" i="15"/>
  <c r="AN99" i="15"/>
  <c r="AZ99" i="15"/>
  <c r="BL99" i="15"/>
  <c r="BX99" i="15"/>
  <c r="CJ99" i="15"/>
  <c r="CV99" i="15"/>
  <c r="DH99" i="15"/>
  <c r="DT99" i="15"/>
  <c r="AD99" i="15"/>
  <c r="AP99" i="15"/>
  <c r="BB99" i="15"/>
  <c r="BN99" i="15"/>
  <c r="BZ99" i="15"/>
  <c r="CL99" i="15"/>
  <c r="CX99" i="15"/>
  <c r="DJ99" i="15"/>
  <c r="DV99" i="15"/>
  <c r="AC99" i="15"/>
  <c r="CW99" i="15"/>
  <c r="CA99" i="15"/>
  <c r="AE99" i="15"/>
  <c r="CY99" i="15"/>
  <c r="AA99" i="15"/>
  <c r="AO99" i="15"/>
  <c r="DI99" i="15"/>
  <c r="AQ99" i="15"/>
  <c r="DK99" i="15"/>
  <c r="BA99" i="15"/>
  <c r="DU99" i="15"/>
  <c r="DW99" i="15"/>
  <c r="BY99" i="15"/>
  <c r="BC99" i="15"/>
  <c r="BM99" i="15"/>
  <c r="BO99" i="15"/>
  <c r="CK99" i="15"/>
  <c r="CM99" i="15"/>
  <c r="EE87" i="15"/>
  <c r="EQ87" i="15"/>
  <c r="FC87" i="15"/>
  <c r="FO87" i="15"/>
  <c r="GA87" i="15"/>
  <c r="GM87" i="15"/>
  <c r="GY87" i="15"/>
  <c r="HK87" i="15"/>
  <c r="EF87" i="15"/>
  <c r="ER87" i="15"/>
  <c r="FD87" i="15"/>
  <c r="FP87" i="15"/>
  <c r="GB87" i="15"/>
  <c r="GN87" i="15"/>
  <c r="GZ87" i="15"/>
  <c r="HL87" i="15"/>
  <c r="EG87" i="15"/>
  <c r="ES87" i="15"/>
  <c r="FE87" i="15"/>
  <c r="FQ87" i="15"/>
  <c r="GC87" i="15"/>
  <c r="GO87" i="15"/>
  <c r="HA87" i="15"/>
  <c r="HM87" i="15"/>
  <c r="EH87" i="15"/>
  <c r="ET87" i="15"/>
  <c r="EI87" i="15"/>
  <c r="EU87" i="15"/>
  <c r="FG87" i="15"/>
  <c r="FS87" i="15"/>
  <c r="GE87" i="15"/>
  <c r="GQ87" i="15"/>
  <c r="HC87" i="15"/>
  <c r="HO87" i="15"/>
  <c r="EJ87" i="15"/>
  <c r="EV87" i="15"/>
  <c r="FH87" i="15"/>
  <c r="FT87" i="15"/>
  <c r="GF87" i="15"/>
  <c r="GR87" i="15"/>
  <c r="HD87" i="15"/>
  <c r="HP87" i="15"/>
  <c r="EA87" i="15"/>
  <c r="EM87" i="15"/>
  <c r="EY87" i="15"/>
  <c r="FK87" i="15"/>
  <c r="FW87" i="15"/>
  <c r="GI87" i="15"/>
  <c r="GU87" i="15"/>
  <c r="HG87" i="15"/>
  <c r="HS87" i="15"/>
  <c r="EB87" i="15"/>
  <c r="EN87" i="15"/>
  <c r="EZ87" i="15"/>
  <c r="FL87" i="15"/>
  <c r="FX87" i="15"/>
  <c r="GJ87" i="15"/>
  <c r="GV87" i="15"/>
  <c r="HH87" i="15"/>
  <c r="EC87" i="15"/>
  <c r="EO87" i="15"/>
  <c r="FA87" i="15"/>
  <c r="FM87" i="15"/>
  <c r="FY87" i="15"/>
  <c r="GK87" i="15"/>
  <c r="GW87" i="15"/>
  <c r="HI87" i="15"/>
  <c r="ED87" i="15"/>
  <c r="EP87" i="15"/>
  <c r="FB87" i="15"/>
  <c r="FN87" i="15"/>
  <c r="FZ87" i="15"/>
  <c r="GL87" i="15"/>
  <c r="GX87" i="15"/>
  <c r="HJ87" i="15"/>
  <c r="EL87" i="15"/>
  <c r="GP87" i="15"/>
  <c r="EW87" i="15"/>
  <c r="GS87" i="15"/>
  <c r="EX87" i="15"/>
  <c r="GT87" i="15"/>
  <c r="FF87" i="15"/>
  <c r="HB87" i="15"/>
  <c r="FI87" i="15"/>
  <c r="HE87" i="15"/>
  <c r="FJ87" i="15"/>
  <c r="HF87" i="15"/>
  <c r="FR87" i="15"/>
  <c r="HN87" i="15"/>
  <c r="FV87" i="15"/>
  <c r="HR87" i="15"/>
  <c r="DY87" i="15"/>
  <c r="GD87" i="15"/>
  <c r="DX87" i="15"/>
  <c r="DZ87" i="15"/>
  <c r="EK87" i="15"/>
  <c r="FU87" i="15"/>
  <c r="GG87" i="15"/>
  <c r="GH87" i="15"/>
  <c r="HQ87" i="15"/>
  <c r="AL87" i="15"/>
  <c r="AX87" i="15"/>
  <c r="BJ87" i="15"/>
  <c r="BV87" i="15"/>
  <c r="CH87" i="15"/>
  <c r="CT87" i="15"/>
  <c r="DF87" i="15"/>
  <c r="DR87" i="15"/>
  <c r="AG87" i="15"/>
  <c r="AS87" i="15"/>
  <c r="BE87" i="15"/>
  <c r="BQ87" i="15"/>
  <c r="CC87" i="15"/>
  <c r="CO87" i="15"/>
  <c r="DA87" i="15"/>
  <c r="DM87" i="15"/>
  <c r="AF87" i="15"/>
  <c r="AU87" i="15"/>
  <c r="BI87" i="15"/>
  <c r="BX87" i="15"/>
  <c r="CL87" i="15"/>
  <c r="CZ87" i="15"/>
  <c r="DO87" i="15"/>
  <c r="AH87" i="15"/>
  <c r="AV87" i="15"/>
  <c r="BK87" i="15"/>
  <c r="BY87" i="15"/>
  <c r="CM87" i="15"/>
  <c r="DB87" i="15"/>
  <c r="DP87" i="15"/>
  <c r="AI87" i="15"/>
  <c r="AW87" i="15"/>
  <c r="BL87" i="15"/>
  <c r="BZ87" i="15"/>
  <c r="CN87" i="15"/>
  <c r="DC87" i="15"/>
  <c r="DQ87" i="15"/>
  <c r="AJ87" i="15"/>
  <c r="AY87" i="15"/>
  <c r="BM87" i="15"/>
  <c r="CA87" i="15"/>
  <c r="CP87" i="15"/>
  <c r="DD87" i="15"/>
  <c r="DS87" i="15"/>
  <c r="AK87" i="15"/>
  <c r="AZ87" i="15"/>
  <c r="BN87" i="15"/>
  <c r="CB87" i="15"/>
  <c r="CQ87" i="15"/>
  <c r="DE87" i="15"/>
  <c r="DT87" i="15"/>
  <c r="AM87" i="15"/>
  <c r="BA87" i="15"/>
  <c r="BO87" i="15"/>
  <c r="CD87" i="15"/>
  <c r="CR87" i="15"/>
  <c r="DG87" i="15"/>
  <c r="DU87" i="15"/>
  <c r="AN87" i="15"/>
  <c r="BB87" i="15"/>
  <c r="BP87" i="15"/>
  <c r="CE87" i="15"/>
  <c r="CS87" i="15"/>
  <c r="DH87" i="15"/>
  <c r="DV87" i="15"/>
  <c r="AO87" i="15"/>
  <c r="BC87" i="15"/>
  <c r="BR87" i="15"/>
  <c r="CF87" i="15"/>
  <c r="CU87" i="15"/>
  <c r="DI87" i="15"/>
  <c r="AB87" i="15"/>
  <c r="AP87" i="15"/>
  <c r="BD87" i="15"/>
  <c r="BS87" i="15"/>
  <c r="CG87" i="15"/>
  <c r="CV87" i="15"/>
  <c r="DJ87" i="15"/>
  <c r="AD87" i="15"/>
  <c r="AR87" i="15"/>
  <c r="BG87" i="15"/>
  <c r="BU87" i="15"/>
  <c r="CJ87" i="15"/>
  <c r="CX87" i="15"/>
  <c r="DL87" i="15"/>
  <c r="CW87" i="15"/>
  <c r="CY87" i="15"/>
  <c r="AA87" i="15"/>
  <c r="AC87" i="15"/>
  <c r="DK87" i="15"/>
  <c r="BT87" i="15"/>
  <c r="BW87" i="15"/>
  <c r="AE87" i="15"/>
  <c r="DN87" i="15"/>
  <c r="AQ87" i="15"/>
  <c r="DW87" i="15"/>
  <c r="AT87" i="15"/>
  <c r="BF87" i="15"/>
  <c r="BH87" i="15"/>
  <c r="CI87" i="15"/>
  <c r="CK87" i="15"/>
  <c r="DZ75" i="15"/>
  <c r="EL75" i="15"/>
  <c r="EX75" i="15"/>
  <c r="FJ75" i="15"/>
  <c r="FV75" i="15"/>
  <c r="GH75" i="15"/>
  <c r="GT75" i="15"/>
  <c r="HF75" i="15"/>
  <c r="HR75" i="15"/>
  <c r="EA75" i="15"/>
  <c r="EM75" i="15"/>
  <c r="EY75" i="15"/>
  <c r="FK75" i="15"/>
  <c r="FW75" i="15"/>
  <c r="GI75" i="15"/>
  <c r="GU75" i="15"/>
  <c r="HG75" i="15"/>
  <c r="HS75" i="15"/>
  <c r="EB75" i="15"/>
  <c r="EN75" i="15"/>
  <c r="EZ75" i="15"/>
  <c r="FL75" i="15"/>
  <c r="FX75" i="15"/>
  <c r="GJ75" i="15"/>
  <c r="GV75" i="15"/>
  <c r="HH75" i="15"/>
  <c r="EC75" i="15"/>
  <c r="EO75" i="15"/>
  <c r="FA75" i="15"/>
  <c r="FM75" i="15"/>
  <c r="FY75" i="15"/>
  <c r="GK75" i="15"/>
  <c r="GW75" i="15"/>
  <c r="HI75" i="15"/>
  <c r="ED75" i="15"/>
  <c r="EP75" i="15"/>
  <c r="FB75" i="15"/>
  <c r="FN75" i="15"/>
  <c r="FZ75" i="15"/>
  <c r="GL75" i="15"/>
  <c r="GX75" i="15"/>
  <c r="HJ75" i="15"/>
  <c r="EH75" i="15"/>
  <c r="FD75" i="15"/>
  <c r="FU75" i="15"/>
  <c r="GQ75" i="15"/>
  <c r="HM75" i="15"/>
  <c r="EI75" i="15"/>
  <c r="FE75" i="15"/>
  <c r="GA75" i="15"/>
  <c r="GR75" i="15"/>
  <c r="HN75" i="15"/>
  <c r="EJ75" i="15"/>
  <c r="FF75" i="15"/>
  <c r="GB75" i="15"/>
  <c r="GS75" i="15"/>
  <c r="HO75" i="15"/>
  <c r="EK75" i="15"/>
  <c r="FG75" i="15"/>
  <c r="GC75" i="15"/>
  <c r="GY75" i="15"/>
  <c r="HP75" i="15"/>
  <c r="EQ75" i="15"/>
  <c r="FH75" i="15"/>
  <c r="GD75" i="15"/>
  <c r="GZ75" i="15"/>
  <c r="HQ75" i="15"/>
  <c r="ER75" i="15"/>
  <c r="FI75" i="15"/>
  <c r="GE75" i="15"/>
  <c r="HA75" i="15"/>
  <c r="ES75" i="15"/>
  <c r="FO75" i="15"/>
  <c r="GF75" i="15"/>
  <c r="HB75" i="15"/>
  <c r="DY75" i="15"/>
  <c r="EU75" i="15"/>
  <c r="FQ75" i="15"/>
  <c r="GM75" i="15"/>
  <c r="HD75" i="15"/>
  <c r="EE75" i="15"/>
  <c r="EV75" i="15"/>
  <c r="FR75" i="15"/>
  <c r="GN75" i="15"/>
  <c r="HE75" i="15"/>
  <c r="EF75" i="15"/>
  <c r="EW75" i="15"/>
  <c r="FS75" i="15"/>
  <c r="GO75" i="15"/>
  <c r="HK75" i="15"/>
  <c r="EG75" i="15"/>
  <c r="ET75" i="15"/>
  <c r="FC75" i="15"/>
  <c r="FP75" i="15"/>
  <c r="FT75" i="15"/>
  <c r="GG75" i="15"/>
  <c r="HL75" i="15"/>
  <c r="GP75" i="15"/>
  <c r="HC75" i="15"/>
  <c r="DX75" i="15"/>
  <c r="AL75" i="15"/>
  <c r="AX75" i="15"/>
  <c r="BJ75" i="15"/>
  <c r="BV75" i="15"/>
  <c r="CH75" i="15"/>
  <c r="CT75" i="15"/>
  <c r="DF75" i="15"/>
  <c r="DR75" i="15"/>
  <c r="AM75" i="15"/>
  <c r="AY75" i="15"/>
  <c r="BK75" i="15"/>
  <c r="BW75" i="15"/>
  <c r="CI75" i="15"/>
  <c r="CU75" i="15"/>
  <c r="DG75" i="15"/>
  <c r="DS75" i="15"/>
  <c r="AB75" i="15"/>
  <c r="AN75" i="15"/>
  <c r="AZ75" i="15"/>
  <c r="BL75" i="15"/>
  <c r="BX75" i="15"/>
  <c r="CJ75" i="15"/>
  <c r="CV75" i="15"/>
  <c r="DH75" i="15"/>
  <c r="DT75" i="15"/>
  <c r="AC75" i="15"/>
  <c r="AO75" i="15"/>
  <c r="BA75" i="15"/>
  <c r="BM75" i="15"/>
  <c r="BY75" i="15"/>
  <c r="CK75" i="15"/>
  <c r="CW75" i="15"/>
  <c r="DI75" i="15"/>
  <c r="DU75" i="15"/>
  <c r="AD75" i="15"/>
  <c r="AP75" i="15"/>
  <c r="BB75" i="15"/>
  <c r="BN75" i="15"/>
  <c r="BZ75" i="15"/>
  <c r="CL75" i="15"/>
  <c r="CX75" i="15"/>
  <c r="DJ75" i="15"/>
  <c r="DV75" i="15"/>
  <c r="AE75" i="15"/>
  <c r="AQ75" i="15"/>
  <c r="BC75" i="15"/>
  <c r="BO75" i="15"/>
  <c r="CA75" i="15"/>
  <c r="CM75" i="15"/>
  <c r="CY75" i="15"/>
  <c r="DK75" i="15"/>
  <c r="AF75" i="15"/>
  <c r="AR75" i="15"/>
  <c r="BD75" i="15"/>
  <c r="BP75" i="15"/>
  <c r="CB75" i="15"/>
  <c r="CN75" i="15"/>
  <c r="CZ75" i="15"/>
  <c r="DL75" i="15"/>
  <c r="AG75" i="15"/>
  <c r="AS75" i="15"/>
  <c r="BE75" i="15"/>
  <c r="BQ75" i="15"/>
  <c r="CC75" i="15"/>
  <c r="CO75" i="15"/>
  <c r="DA75" i="15"/>
  <c r="DM75" i="15"/>
  <c r="AJ75" i="15"/>
  <c r="AV75" i="15"/>
  <c r="BH75" i="15"/>
  <c r="BT75" i="15"/>
  <c r="CF75" i="15"/>
  <c r="CR75" i="15"/>
  <c r="DD75" i="15"/>
  <c r="DP75" i="15"/>
  <c r="AK75" i="15"/>
  <c r="AW75" i="15"/>
  <c r="BI75" i="15"/>
  <c r="BU75" i="15"/>
  <c r="CG75" i="15"/>
  <c r="CS75" i="15"/>
  <c r="DE75" i="15"/>
  <c r="DQ75" i="15"/>
  <c r="CP75" i="15"/>
  <c r="CQ75" i="15"/>
  <c r="AH75" i="15"/>
  <c r="DB75" i="15"/>
  <c r="AI75" i="15"/>
  <c r="DC75" i="15"/>
  <c r="AT75" i="15"/>
  <c r="DN75" i="15"/>
  <c r="AU75" i="15"/>
  <c r="DO75" i="15"/>
  <c r="BF75" i="15"/>
  <c r="BG75" i="15"/>
  <c r="BR75" i="15"/>
  <c r="CD75" i="15"/>
  <c r="AA75" i="15"/>
  <c r="DW75" i="15"/>
  <c r="CE75" i="15"/>
  <c r="BS75" i="15"/>
  <c r="EC63" i="15"/>
  <c r="EO63" i="15"/>
  <c r="FA63" i="15"/>
  <c r="ED63" i="15"/>
  <c r="EP63" i="15"/>
  <c r="FB63" i="15"/>
  <c r="EE63" i="15"/>
  <c r="EQ63" i="15"/>
  <c r="FC63" i="15"/>
  <c r="EF63" i="15"/>
  <c r="ER63" i="15"/>
  <c r="FD63" i="15"/>
  <c r="EH63" i="15"/>
  <c r="ET63" i="15"/>
  <c r="FF63" i="15"/>
  <c r="DY63" i="15"/>
  <c r="EK63" i="15"/>
  <c r="EW63" i="15"/>
  <c r="EM63" i="15"/>
  <c r="FJ63" i="15"/>
  <c r="FV63" i="15"/>
  <c r="GH63" i="15"/>
  <c r="GT63" i="15"/>
  <c r="HF63" i="15"/>
  <c r="HR63" i="15"/>
  <c r="EN63" i="15"/>
  <c r="FK63" i="15"/>
  <c r="FW63" i="15"/>
  <c r="GI63" i="15"/>
  <c r="GU63" i="15"/>
  <c r="HG63" i="15"/>
  <c r="HS63" i="15"/>
  <c r="ES63" i="15"/>
  <c r="FL63" i="15"/>
  <c r="FX63" i="15"/>
  <c r="GJ63" i="15"/>
  <c r="GV63" i="15"/>
  <c r="HH63" i="15"/>
  <c r="EU63" i="15"/>
  <c r="FM63" i="15"/>
  <c r="FY63" i="15"/>
  <c r="GK63" i="15"/>
  <c r="GW63" i="15"/>
  <c r="HI63" i="15"/>
  <c r="EV63" i="15"/>
  <c r="FN63" i="15"/>
  <c r="FZ63" i="15"/>
  <c r="GL63" i="15"/>
  <c r="GX63" i="15"/>
  <c r="HJ63" i="15"/>
  <c r="DZ63" i="15"/>
  <c r="EX63" i="15"/>
  <c r="FO63" i="15"/>
  <c r="GA63" i="15"/>
  <c r="GM63" i="15"/>
  <c r="GY63" i="15"/>
  <c r="HK63" i="15"/>
  <c r="EG63" i="15"/>
  <c r="FE63" i="15"/>
  <c r="FR63" i="15"/>
  <c r="GD63" i="15"/>
  <c r="GP63" i="15"/>
  <c r="HB63" i="15"/>
  <c r="HN63" i="15"/>
  <c r="EI63" i="15"/>
  <c r="FG63" i="15"/>
  <c r="FS63" i="15"/>
  <c r="GE63" i="15"/>
  <c r="GQ63" i="15"/>
  <c r="HC63" i="15"/>
  <c r="HO63" i="15"/>
  <c r="FU63" i="15"/>
  <c r="HE63" i="15"/>
  <c r="EA63" i="15"/>
  <c r="GB63" i="15"/>
  <c r="HL63" i="15"/>
  <c r="EB63" i="15"/>
  <c r="GC63" i="15"/>
  <c r="HM63" i="15"/>
  <c r="EJ63" i="15"/>
  <c r="GF63" i="15"/>
  <c r="HP63" i="15"/>
  <c r="EL63" i="15"/>
  <c r="GG63" i="15"/>
  <c r="HQ63" i="15"/>
  <c r="EY63" i="15"/>
  <c r="GN63" i="15"/>
  <c r="FI63" i="15"/>
  <c r="GS63" i="15"/>
  <c r="HA63" i="15"/>
  <c r="HD63" i="15"/>
  <c r="EZ63" i="15"/>
  <c r="FH63" i="15"/>
  <c r="FP63" i="15"/>
  <c r="FT63" i="15"/>
  <c r="GO63" i="15"/>
  <c r="GR63" i="15"/>
  <c r="GZ63" i="15"/>
  <c r="FQ63" i="15"/>
  <c r="DX63" i="15"/>
  <c r="AE63" i="15"/>
  <c r="AQ63" i="15"/>
  <c r="BC63" i="15"/>
  <c r="BO63" i="15"/>
  <c r="CA63" i="15"/>
  <c r="CM63" i="15"/>
  <c r="CY63" i="15"/>
  <c r="DK63" i="15"/>
  <c r="AF63" i="15"/>
  <c r="AR63" i="15"/>
  <c r="BD63" i="15"/>
  <c r="BP63" i="15"/>
  <c r="CB63" i="15"/>
  <c r="CN63" i="15"/>
  <c r="CZ63" i="15"/>
  <c r="DL63" i="15"/>
  <c r="AG63" i="15"/>
  <c r="AS63" i="15"/>
  <c r="BE63" i="15"/>
  <c r="BQ63" i="15"/>
  <c r="CC63" i="15"/>
  <c r="CO63" i="15"/>
  <c r="DA63" i="15"/>
  <c r="DM63" i="15"/>
  <c r="AH63" i="15"/>
  <c r="AT63" i="15"/>
  <c r="BF63" i="15"/>
  <c r="BR63" i="15"/>
  <c r="CD63" i="15"/>
  <c r="CP63" i="15"/>
  <c r="DB63" i="15"/>
  <c r="DN63" i="15"/>
  <c r="AI63" i="15"/>
  <c r="AU63" i="15"/>
  <c r="BG63" i="15"/>
  <c r="BS63" i="15"/>
  <c r="CE63" i="15"/>
  <c r="CQ63" i="15"/>
  <c r="DC63" i="15"/>
  <c r="DO63" i="15"/>
  <c r="AJ63" i="15"/>
  <c r="AV63" i="15"/>
  <c r="BH63" i="15"/>
  <c r="BT63" i="15"/>
  <c r="CF63" i="15"/>
  <c r="CR63" i="15"/>
  <c r="DD63" i="15"/>
  <c r="DP63" i="15"/>
  <c r="AK63" i="15"/>
  <c r="AW63" i="15"/>
  <c r="BI63" i="15"/>
  <c r="BU63" i="15"/>
  <c r="CG63" i="15"/>
  <c r="CS63" i="15"/>
  <c r="DE63" i="15"/>
  <c r="DQ63" i="15"/>
  <c r="AL63" i="15"/>
  <c r="AX63" i="15"/>
  <c r="BJ63" i="15"/>
  <c r="BV63" i="15"/>
  <c r="CH63" i="15"/>
  <c r="CT63" i="15"/>
  <c r="DF63" i="15"/>
  <c r="DR63" i="15"/>
  <c r="AM63" i="15"/>
  <c r="AY63" i="15"/>
  <c r="BK63" i="15"/>
  <c r="BW63" i="15"/>
  <c r="CI63" i="15"/>
  <c r="CU63" i="15"/>
  <c r="DG63" i="15"/>
  <c r="DS63" i="15"/>
  <c r="AC63" i="15"/>
  <c r="AO63" i="15"/>
  <c r="BA63" i="15"/>
  <c r="BM63" i="15"/>
  <c r="BY63" i="15"/>
  <c r="CK63" i="15"/>
  <c r="CW63" i="15"/>
  <c r="DI63" i="15"/>
  <c r="DU63" i="15"/>
  <c r="BL63" i="15"/>
  <c r="BN63" i="15"/>
  <c r="BX63" i="15"/>
  <c r="BZ63" i="15"/>
  <c r="CJ63" i="15"/>
  <c r="CL63" i="15"/>
  <c r="AB63" i="15"/>
  <c r="CV63" i="15"/>
  <c r="AD63" i="15"/>
  <c r="CX63" i="15"/>
  <c r="AZ63" i="15"/>
  <c r="DT63" i="15"/>
  <c r="BB63" i="15"/>
  <c r="DV63" i="15"/>
  <c r="AN63" i="15"/>
  <c r="DH63" i="15"/>
  <c r="DJ63" i="15"/>
  <c r="AA63" i="15"/>
  <c r="DW63" i="15"/>
  <c r="AP63" i="15"/>
  <c r="DY51" i="15"/>
  <c r="EK51" i="15"/>
  <c r="EW51" i="15"/>
  <c r="FI51" i="15"/>
  <c r="FU51" i="15"/>
  <c r="GG51" i="15"/>
  <c r="GS51" i="15"/>
  <c r="HE51" i="15"/>
  <c r="HQ51" i="15"/>
  <c r="DZ51" i="15"/>
  <c r="EL51" i="15"/>
  <c r="EX51" i="15"/>
  <c r="FJ51" i="15"/>
  <c r="FV51" i="15"/>
  <c r="GH51" i="15"/>
  <c r="GT51" i="15"/>
  <c r="HF51" i="15"/>
  <c r="HR51" i="15"/>
  <c r="EA51" i="15"/>
  <c r="EM51" i="15"/>
  <c r="EY51" i="15"/>
  <c r="FK51" i="15"/>
  <c r="FW51" i="15"/>
  <c r="GI51" i="15"/>
  <c r="GU51" i="15"/>
  <c r="HG51" i="15"/>
  <c r="HS51" i="15"/>
  <c r="EB51" i="15"/>
  <c r="EN51" i="15"/>
  <c r="EZ51" i="15"/>
  <c r="FL51" i="15"/>
  <c r="FX51" i="15"/>
  <c r="GJ51" i="15"/>
  <c r="GV51" i="15"/>
  <c r="HH51" i="15"/>
  <c r="EC51" i="15"/>
  <c r="EO51" i="15"/>
  <c r="FA51" i="15"/>
  <c r="FM51" i="15"/>
  <c r="FY51" i="15"/>
  <c r="GK51" i="15"/>
  <c r="GW51" i="15"/>
  <c r="HI51" i="15"/>
  <c r="ED51" i="15"/>
  <c r="EP51" i="15"/>
  <c r="FB51" i="15"/>
  <c r="FN51" i="15"/>
  <c r="FZ51" i="15"/>
  <c r="GL51" i="15"/>
  <c r="GX51" i="15"/>
  <c r="HJ51" i="15"/>
  <c r="EE51" i="15"/>
  <c r="EQ51" i="15"/>
  <c r="FC51" i="15"/>
  <c r="FO51" i="15"/>
  <c r="GA51" i="15"/>
  <c r="GM51" i="15"/>
  <c r="GY51" i="15"/>
  <c r="HK51" i="15"/>
  <c r="EF51" i="15"/>
  <c r="ER51" i="15"/>
  <c r="FD51" i="15"/>
  <c r="FP51" i="15"/>
  <c r="GB51" i="15"/>
  <c r="GN51" i="15"/>
  <c r="GZ51" i="15"/>
  <c r="HL51" i="15"/>
  <c r="EG51" i="15"/>
  <c r="ES51" i="15"/>
  <c r="FE51" i="15"/>
  <c r="FQ51" i="15"/>
  <c r="GC51" i="15"/>
  <c r="GO51" i="15"/>
  <c r="HA51" i="15"/>
  <c r="HM51" i="15"/>
  <c r="EI51" i="15"/>
  <c r="EU51" i="15"/>
  <c r="FG51" i="15"/>
  <c r="FS51" i="15"/>
  <c r="GE51" i="15"/>
  <c r="GQ51" i="15"/>
  <c r="HC51" i="15"/>
  <c r="HO51" i="15"/>
  <c r="FH51" i="15"/>
  <c r="FR51" i="15"/>
  <c r="FT51" i="15"/>
  <c r="GD51" i="15"/>
  <c r="GF51" i="15"/>
  <c r="GP51" i="15"/>
  <c r="GR51" i="15"/>
  <c r="EH51" i="15"/>
  <c r="HB51" i="15"/>
  <c r="EJ51" i="15"/>
  <c r="HD51" i="15"/>
  <c r="EV51" i="15"/>
  <c r="HP51" i="15"/>
  <c r="ET51" i="15"/>
  <c r="FF51" i="15"/>
  <c r="HN51" i="15"/>
  <c r="DX51" i="15"/>
  <c r="AL51" i="15"/>
  <c r="AX51" i="15"/>
  <c r="BJ51" i="15"/>
  <c r="BV51" i="15"/>
  <c r="CH51" i="15"/>
  <c r="CT51" i="15"/>
  <c r="DF51" i="15"/>
  <c r="DR51" i="15"/>
  <c r="AM51" i="15"/>
  <c r="AY51" i="15"/>
  <c r="BK51" i="15"/>
  <c r="BW51" i="15"/>
  <c r="CI51" i="15"/>
  <c r="CU51" i="15"/>
  <c r="DG51" i="15"/>
  <c r="DS51" i="15"/>
  <c r="AB51" i="15"/>
  <c r="AN51" i="15"/>
  <c r="AZ51" i="15"/>
  <c r="BL51" i="15"/>
  <c r="BX51" i="15"/>
  <c r="CJ51" i="15"/>
  <c r="CV51" i="15"/>
  <c r="DH51" i="15"/>
  <c r="DT51" i="15"/>
  <c r="AD51" i="15"/>
  <c r="AP51" i="15"/>
  <c r="BB51" i="15"/>
  <c r="BN51" i="15"/>
  <c r="BZ51" i="15"/>
  <c r="CL51" i="15"/>
  <c r="CX51" i="15"/>
  <c r="DJ51" i="15"/>
  <c r="DV51" i="15"/>
  <c r="AE51" i="15"/>
  <c r="AQ51" i="15"/>
  <c r="BC51" i="15"/>
  <c r="BO51" i="15"/>
  <c r="CA51" i="15"/>
  <c r="CM51" i="15"/>
  <c r="CY51" i="15"/>
  <c r="DK51" i="15"/>
  <c r="AF51" i="15"/>
  <c r="AR51" i="15"/>
  <c r="BD51" i="15"/>
  <c r="BP51" i="15"/>
  <c r="CB51" i="15"/>
  <c r="CN51" i="15"/>
  <c r="CZ51" i="15"/>
  <c r="DL51" i="15"/>
  <c r="AJ51" i="15"/>
  <c r="AV51" i="15"/>
  <c r="BH51" i="15"/>
  <c r="BT51" i="15"/>
  <c r="CF51" i="15"/>
  <c r="CR51" i="15"/>
  <c r="DD51" i="15"/>
  <c r="DP51" i="15"/>
  <c r="AU51" i="15"/>
  <c r="BY51" i="15"/>
  <c r="DB51" i="15"/>
  <c r="AW51" i="15"/>
  <c r="CC51" i="15"/>
  <c r="DC51" i="15"/>
  <c r="BA51" i="15"/>
  <c r="CD51" i="15"/>
  <c r="DE51" i="15"/>
  <c r="BE51" i="15"/>
  <c r="CE51" i="15"/>
  <c r="DI51" i="15"/>
  <c r="AC51" i="15"/>
  <c r="BF51" i="15"/>
  <c r="CG51" i="15"/>
  <c r="DM51" i="15"/>
  <c r="AG51" i="15"/>
  <c r="BG51" i="15"/>
  <c r="CK51" i="15"/>
  <c r="DN51" i="15"/>
  <c r="AH51" i="15"/>
  <c r="BI51" i="15"/>
  <c r="CO51" i="15"/>
  <c r="DO51" i="15"/>
  <c r="AI51" i="15"/>
  <c r="BM51" i="15"/>
  <c r="CP51" i="15"/>
  <c r="DQ51" i="15"/>
  <c r="AK51" i="15"/>
  <c r="BQ51" i="15"/>
  <c r="CQ51" i="15"/>
  <c r="DU51" i="15"/>
  <c r="AS51" i="15"/>
  <c r="BS51" i="15"/>
  <c r="CW51" i="15"/>
  <c r="BR51" i="15"/>
  <c r="BU51" i="15"/>
  <c r="CS51" i="15"/>
  <c r="DA51" i="15"/>
  <c r="AO51" i="15"/>
  <c r="AT51" i="15"/>
  <c r="AA51" i="15"/>
  <c r="DW51" i="15"/>
  <c r="EF39" i="15"/>
  <c r="ER39" i="15"/>
  <c r="FD39" i="15"/>
  <c r="FP39" i="15"/>
  <c r="GB39" i="15"/>
  <c r="GN39" i="15"/>
  <c r="EG39" i="15"/>
  <c r="ES39" i="15"/>
  <c r="FE39" i="15"/>
  <c r="EH39" i="15"/>
  <c r="ET39" i="15"/>
  <c r="FF39" i="15"/>
  <c r="FR39" i="15"/>
  <c r="GD39" i="15"/>
  <c r="GP39" i="15"/>
  <c r="HB39" i="15"/>
  <c r="HN39" i="15"/>
  <c r="EI39" i="15"/>
  <c r="EU39" i="15"/>
  <c r="FG39" i="15"/>
  <c r="EJ39" i="15"/>
  <c r="EV39" i="15"/>
  <c r="FH39" i="15"/>
  <c r="DY39" i="15"/>
  <c r="EK39" i="15"/>
  <c r="EW39" i="15"/>
  <c r="FI39" i="15"/>
  <c r="FU39" i="15"/>
  <c r="GG39" i="15"/>
  <c r="GS39" i="15"/>
  <c r="HE39" i="15"/>
  <c r="HQ39" i="15"/>
  <c r="EA39" i="15"/>
  <c r="EM39" i="15"/>
  <c r="EY39" i="15"/>
  <c r="FK39" i="15"/>
  <c r="FW39" i="15"/>
  <c r="GI39" i="15"/>
  <c r="GU39" i="15"/>
  <c r="HG39" i="15"/>
  <c r="HS39" i="15"/>
  <c r="EL39" i="15"/>
  <c r="FM39" i="15"/>
  <c r="GE39" i="15"/>
  <c r="GW39" i="15"/>
  <c r="HL39" i="15"/>
  <c r="EN39" i="15"/>
  <c r="FN39" i="15"/>
  <c r="GF39" i="15"/>
  <c r="GX39" i="15"/>
  <c r="HM39" i="15"/>
  <c r="EO39" i="15"/>
  <c r="FO39" i="15"/>
  <c r="GH39" i="15"/>
  <c r="GY39" i="15"/>
  <c r="HO39" i="15"/>
  <c r="EP39" i="15"/>
  <c r="FQ39" i="15"/>
  <c r="GJ39" i="15"/>
  <c r="GZ39" i="15"/>
  <c r="HP39" i="15"/>
  <c r="EQ39" i="15"/>
  <c r="FS39" i="15"/>
  <c r="GK39" i="15"/>
  <c r="HA39" i="15"/>
  <c r="HR39" i="15"/>
  <c r="EX39" i="15"/>
  <c r="FT39" i="15"/>
  <c r="GL39" i="15"/>
  <c r="HC39" i="15"/>
  <c r="EZ39" i="15"/>
  <c r="FV39" i="15"/>
  <c r="GM39" i="15"/>
  <c r="HD39" i="15"/>
  <c r="EB39" i="15"/>
  <c r="FB39" i="15"/>
  <c r="FY39" i="15"/>
  <c r="GQ39" i="15"/>
  <c r="HH39" i="15"/>
  <c r="ED39" i="15"/>
  <c r="FJ39" i="15"/>
  <c r="GA39" i="15"/>
  <c r="GT39" i="15"/>
  <c r="HJ39" i="15"/>
  <c r="EE39" i="15"/>
  <c r="FL39" i="15"/>
  <c r="GC39" i="15"/>
  <c r="GV39" i="15"/>
  <c r="HK39" i="15"/>
  <c r="GR39" i="15"/>
  <c r="HF39" i="15"/>
  <c r="HI39" i="15"/>
  <c r="DZ39" i="15"/>
  <c r="EC39" i="15"/>
  <c r="FA39" i="15"/>
  <c r="FC39" i="15"/>
  <c r="FZ39" i="15"/>
  <c r="FX39" i="15"/>
  <c r="GO39" i="15"/>
  <c r="DX39" i="15"/>
  <c r="AG39" i="15"/>
  <c r="AS39" i="15"/>
  <c r="BE39" i="15"/>
  <c r="BQ39" i="15"/>
  <c r="CC39" i="15"/>
  <c r="CO39" i="15"/>
  <c r="DA39" i="15"/>
  <c r="DM39" i="15"/>
  <c r="AH39" i="15"/>
  <c r="AT39" i="15"/>
  <c r="BF39" i="15"/>
  <c r="BR39" i="15"/>
  <c r="CD39" i="15"/>
  <c r="CP39" i="15"/>
  <c r="DB39" i="15"/>
  <c r="DN39" i="15"/>
  <c r="AI39" i="15"/>
  <c r="AU39" i="15"/>
  <c r="BG39" i="15"/>
  <c r="BS39" i="15"/>
  <c r="CE39" i="15"/>
  <c r="CQ39" i="15"/>
  <c r="DC39" i="15"/>
  <c r="DO39" i="15"/>
  <c r="AJ39" i="15"/>
  <c r="AV39" i="15"/>
  <c r="BH39" i="15"/>
  <c r="BT39" i="15"/>
  <c r="CF39" i="15"/>
  <c r="CR39" i="15"/>
  <c r="DD39" i="15"/>
  <c r="DP39" i="15"/>
  <c r="AK39" i="15"/>
  <c r="AW39" i="15"/>
  <c r="BI39" i="15"/>
  <c r="BU39" i="15"/>
  <c r="CG39" i="15"/>
  <c r="CS39" i="15"/>
  <c r="DE39" i="15"/>
  <c r="DQ39" i="15"/>
  <c r="AL39" i="15"/>
  <c r="AX39" i="15"/>
  <c r="BJ39" i="15"/>
  <c r="BV39" i="15"/>
  <c r="AB39" i="15"/>
  <c r="AN39" i="15"/>
  <c r="AZ39" i="15"/>
  <c r="BL39" i="15"/>
  <c r="BX39" i="15"/>
  <c r="CJ39" i="15"/>
  <c r="CV39" i="15"/>
  <c r="DH39" i="15"/>
  <c r="DT39" i="15"/>
  <c r="AC39" i="15"/>
  <c r="AO39" i="15"/>
  <c r="BA39" i="15"/>
  <c r="BM39" i="15"/>
  <c r="BY39" i="15"/>
  <c r="CK39" i="15"/>
  <c r="CW39" i="15"/>
  <c r="DI39" i="15"/>
  <c r="DU39" i="15"/>
  <c r="AD39" i="15"/>
  <c r="AP39" i="15"/>
  <c r="BB39" i="15"/>
  <c r="BN39" i="15"/>
  <c r="BZ39" i="15"/>
  <c r="CL39" i="15"/>
  <c r="CX39" i="15"/>
  <c r="DJ39" i="15"/>
  <c r="DV39" i="15"/>
  <c r="AF39" i="15"/>
  <c r="CB39" i="15"/>
  <c r="DL39" i="15"/>
  <c r="AM39" i="15"/>
  <c r="CH39" i="15"/>
  <c r="DR39" i="15"/>
  <c r="AQ39" i="15"/>
  <c r="CI39" i="15"/>
  <c r="DS39" i="15"/>
  <c r="AR39" i="15"/>
  <c r="CM39" i="15"/>
  <c r="AY39" i="15"/>
  <c r="CN39" i="15"/>
  <c r="BC39" i="15"/>
  <c r="CT39" i="15"/>
  <c r="BD39" i="15"/>
  <c r="CU39" i="15"/>
  <c r="BK39" i="15"/>
  <c r="CY39" i="15"/>
  <c r="BO39" i="15"/>
  <c r="CZ39" i="15"/>
  <c r="BW39" i="15"/>
  <c r="DG39" i="15"/>
  <c r="AE39" i="15"/>
  <c r="CA39" i="15"/>
  <c r="DK39" i="15"/>
  <c r="BP39" i="15"/>
  <c r="AA39" i="15"/>
  <c r="DF39" i="15"/>
  <c r="DW39" i="15"/>
  <c r="EF27" i="15"/>
  <c r="ER27" i="15"/>
  <c r="FD27" i="15"/>
  <c r="FP27" i="15"/>
  <c r="GB27" i="15"/>
  <c r="GN27" i="15"/>
  <c r="GZ27" i="15"/>
  <c r="HL27" i="15"/>
  <c r="EG27" i="15"/>
  <c r="ES27" i="15"/>
  <c r="FE27" i="15"/>
  <c r="FQ27" i="15"/>
  <c r="GC27" i="15"/>
  <c r="GO27" i="15"/>
  <c r="HA27" i="15"/>
  <c r="HM27" i="15"/>
  <c r="EH27" i="15"/>
  <c r="ET27" i="15"/>
  <c r="FF27" i="15"/>
  <c r="FR27" i="15"/>
  <c r="GD27" i="15"/>
  <c r="GP27" i="15"/>
  <c r="HB27" i="15"/>
  <c r="HN27" i="15"/>
  <c r="EI27" i="15"/>
  <c r="EU27" i="15"/>
  <c r="FG27" i="15"/>
  <c r="FS27" i="15"/>
  <c r="GE27" i="15"/>
  <c r="GQ27" i="15"/>
  <c r="HC27" i="15"/>
  <c r="HO27" i="15"/>
  <c r="EJ27" i="15"/>
  <c r="EV27" i="15"/>
  <c r="FH27" i="15"/>
  <c r="FT27" i="15"/>
  <c r="GF27" i="15"/>
  <c r="GR27" i="15"/>
  <c r="HD27" i="15"/>
  <c r="HP27" i="15"/>
  <c r="DY27" i="15"/>
  <c r="EK27" i="15"/>
  <c r="EW27" i="15"/>
  <c r="FI27" i="15"/>
  <c r="FU27" i="15"/>
  <c r="GG27" i="15"/>
  <c r="GS27" i="15"/>
  <c r="HE27" i="15"/>
  <c r="HQ27" i="15"/>
  <c r="DZ27" i="15"/>
  <c r="EL27" i="15"/>
  <c r="EX27" i="15"/>
  <c r="FJ27" i="15"/>
  <c r="FV27" i="15"/>
  <c r="GH27" i="15"/>
  <c r="GT27" i="15"/>
  <c r="HF27" i="15"/>
  <c r="HR27" i="15"/>
  <c r="EA27" i="15"/>
  <c r="EM27" i="15"/>
  <c r="EY27" i="15"/>
  <c r="FK27" i="15"/>
  <c r="FW27" i="15"/>
  <c r="GI27" i="15"/>
  <c r="GU27" i="15"/>
  <c r="HG27" i="15"/>
  <c r="HS27" i="15"/>
  <c r="ED27" i="15"/>
  <c r="EP27" i="15"/>
  <c r="FB27" i="15"/>
  <c r="FN27" i="15"/>
  <c r="FZ27" i="15"/>
  <c r="GL27" i="15"/>
  <c r="GX27" i="15"/>
  <c r="HJ27" i="15"/>
  <c r="FL27" i="15"/>
  <c r="HH27" i="15"/>
  <c r="FM27" i="15"/>
  <c r="HI27" i="15"/>
  <c r="FO27" i="15"/>
  <c r="HK27" i="15"/>
  <c r="EB27" i="15"/>
  <c r="FX27" i="15"/>
  <c r="EC27" i="15"/>
  <c r="FY27" i="15"/>
  <c r="EE27" i="15"/>
  <c r="GA27" i="15"/>
  <c r="EN27" i="15"/>
  <c r="GJ27" i="15"/>
  <c r="EO27" i="15"/>
  <c r="GK27" i="15"/>
  <c r="EQ27" i="15"/>
  <c r="GM27" i="15"/>
  <c r="EZ27" i="15"/>
  <c r="GV27" i="15"/>
  <c r="GY27" i="15"/>
  <c r="FC27" i="15"/>
  <c r="GW27" i="15"/>
  <c r="FA27" i="15"/>
  <c r="DX27" i="15"/>
  <c r="AF27" i="15"/>
  <c r="AR27" i="15"/>
  <c r="BD27" i="15"/>
  <c r="BP27" i="15"/>
  <c r="CB27" i="15"/>
  <c r="CN27" i="15"/>
  <c r="CZ27" i="15"/>
  <c r="DL27" i="15"/>
  <c r="AG27" i="15"/>
  <c r="AS27" i="15"/>
  <c r="BE27" i="15"/>
  <c r="BQ27" i="15"/>
  <c r="CC27" i="15"/>
  <c r="CO27" i="15"/>
  <c r="DA27" i="15"/>
  <c r="DM27" i="15"/>
  <c r="AH27" i="15"/>
  <c r="AT27" i="15"/>
  <c r="BF27" i="15"/>
  <c r="BR27" i="15"/>
  <c r="CD27" i="15"/>
  <c r="CP27" i="15"/>
  <c r="DB27" i="15"/>
  <c r="DN27" i="15"/>
  <c r="AI27" i="15"/>
  <c r="AU27" i="15"/>
  <c r="BG27" i="15"/>
  <c r="BS27" i="15"/>
  <c r="CE27" i="15"/>
  <c r="CQ27" i="15"/>
  <c r="DC27" i="15"/>
  <c r="DO27" i="15"/>
  <c r="AJ27" i="15"/>
  <c r="AV27" i="15"/>
  <c r="BH27" i="15"/>
  <c r="BT27" i="15"/>
  <c r="CF27" i="15"/>
  <c r="CR27" i="15"/>
  <c r="DD27" i="15"/>
  <c r="DP27" i="15"/>
  <c r="AK27" i="15"/>
  <c r="AW27" i="15"/>
  <c r="BI27" i="15"/>
  <c r="BU27" i="15"/>
  <c r="CG27" i="15"/>
  <c r="CS27" i="15"/>
  <c r="DE27" i="15"/>
  <c r="DQ27" i="15"/>
  <c r="AL27" i="15"/>
  <c r="AX27" i="15"/>
  <c r="BJ27" i="15"/>
  <c r="BV27" i="15"/>
  <c r="CH27" i="15"/>
  <c r="CT27" i="15"/>
  <c r="DF27" i="15"/>
  <c r="DR27" i="15"/>
  <c r="AB27" i="15"/>
  <c r="AN27" i="15"/>
  <c r="AZ27" i="15"/>
  <c r="BL27" i="15"/>
  <c r="BX27" i="15"/>
  <c r="CJ27" i="15"/>
  <c r="CV27" i="15"/>
  <c r="DH27" i="15"/>
  <c r="DT27" i="15"/>
  <c r="AC27" i="15"/>
  <c r="AO27" i="15"/>
  <c r="BA27" i="15"/>
  <c r="BM27" i="15"/>
  <c r="BY27" i="15"/>
  <c r="CK27" i="15"/>
  <c r="CW27" i="15"/>
  <c r="DI27" i="15"/>
  <c r="DU27" i="15"/>
  <c r="AD27" i="15"/>
  <c r="AP27" i="15"/>
  <c r="BB27" i="15"/>
  <c r="BN27" i="15"/>
  <c r="BZ27" i="15"/>
  <c r="CL27" i="15"/>
  <c r="CX27" i="15"/>
  <c r="DJ27" i="15"/>
  <c r="DV27" i="15"/>
  <c r="CM27" i="15"/>
  <c r="CU27" i="15"/>
  <c r="AE27" i="15"/>
  <c r="CY27" i="15"/>
  <c r="AM27" i="15"/>
  <c r="DG27" i="15"/>
  <c r="AQ27" i="15"/>
  <c r="DK27" i="15"/>
  <c r="AY27" i="15"/>
  <c r="DS27" i="15"/>
  <c r="BC27" i="15"/>
  <c r="BK27" i="15"/>
  <c r="BO27" i="15"/>
  <c r="CA27" i="15"/>
  <c r="CI27" i="15"/>
  <c r="BW27" i="15"/>
  <c r="AA27" i="15"/>
  <c r="DW27" i="15"/>
  <c r="EJ15" i="15"/>
  <c r="EV15" i="15"/>
  <c r="FH15" i="15"/>
  <c r="FT15" i="15"/>
  <c r="GF15" i="15"/>
  <c r="GR15" i="15"/>
  <c r="HD15" i="15"/>
  <c r="HP15" i="15"/>
  <c r="DY15" i="15"/>
  <c r="EK15" i="15"/>
  <c r="EW15" i="15"/>
  <c r="FI15" i="15"/>
  <c r="FU15" i="15"/>
  <c r="GG15" i="15"/>
  <c r="GS15" i="15"/>
  <c r="HE15" i="15"/>
  <c r="HQ15" i="15"/>
  <c r="DZ15" i="15"/>
  <c r="EL15" i="15"/>
  <c r="EX15" i="15"/>
  <c r="FJ15" i="15"/>
  <c r="FV15" i="15"/>
  <c r="GH15" i="15"/>
  <c r="GT15" i="15"/>
  <c r="HF15" i="15"/>
  <c r="HR15" i="15"/>
  <c r="EA15" i="15"/>
  <c r="EM15" i="15"/>
  <c r="EY15" i="15"/>
  <c r="FK15" i="15"/>
  <c r="FW15" i="15"/>
  <c r="GI15" i="15"/>
  <c r="GU15" i="15"/>
  <c r="HG15" i="15"/>
  <c r="HS15" i="15"/>
  <c r="EB15" i="15"/>
  <c r="EN15" i="15"/>
  <c r="EZ15" i="15"/>
  <c r="FL15" i="15"/>
  <c r="FX15" i="15"/>
  <c r="GJ15" i="15"/>
  <c r="GV15" i="15"/>
  <c r="HH15" i="15"/>
  <c r="EC15" i="15"/>
  <c r="EO15" i="15"/>
  <c r="FA15" i="15"/>
  <c r="FM15" i="15"/>
  <c r="FY15" i="15"/>
  <c r="GK15" i="15"/>
  <c r="GW15" i="15"/>
  <c r="HI15" i="15"/>
  <c r="ED15" i="15"/>
  <c r="EP15" i="15"/>
  <c r="FB15" i="15"/>
  <c r="FN15" i="15"/>
  <c r="FZ15" i="15"/>
  <c r="GL15" i="15"/>
  <c r="GX15" i="15"/>
  <c r="HJ15" i="15"/>
  <c r="EE15" i="15"/>
  <c r="EQ15" i="15"/>
  <c r="FC15" i="15"/>
  <c r="FO15" i="15"/>
  <c r="GA15" i="15"/>
  <c r="GM15" i="15"/>
  <c r="GY15" i="15"/>
  <c r="HK15" i="15"/>
  <c r="EF15" i="15"/>
  <c r="ER15" i="15"/>
  <c r="FD15" i="15"/>
  <c r="FP15" i="15"/>
  <c r="GB15" i="15"/>
  <c r="GN15" i="15"/>
  <c r="GZ15" i="15"/>
  <c r="HL15" i="15"/>
  <c r="EG15" i="15"/>
  <c r="ES15" i="15"/>
  <c r="FE15" i="15"/>
  <c r="FQ15" i="15"/>
  <c r="GC15" i="15"/>
  <c r="GO15" i="15"/>
  <c r="HA15" i="15"/>
  <c r="HM15" i="15"/>
  <c r="EH15" i="15"/>
  <c r="ET15" i="15"/>
  <c r="FF15" i="15"/>
  <c r="FR15" i="15"/>
  <c r="GD15" i="15"/>
  <c r="GP15" i="15"/>
  <c r="HB15" i="15"/>
  <c r="HN15" i="15"/>
  <c r="EI15" i="15"/>
  <c r="EU15" i="15"/>
  <c r="FG15" i="15"/>
  <c r="FS15" i="15"/>
  <c r="GE15" i="15"/>
  <c r="GQ15" i="15"/>
  <c r="HC15" i="15"/>
  <c r="HO15" i="15"/>
  <c r="AG15" i="15"/>
  <c r="AS15" i="15"/>
  <c r="BE15" i="15"/>
  <c r="BQ15" i="15"/>
  <c r="CC15" i="15"/>
  <c r="CO15" i="15"/>
  <c r="DA15" i="15"/>
  <c r="DM15" i="15"/>
  <c r="AH15" i="15"/>
  <c r="AT15" i="15"/>
  <c r="BF15" i="15"/>
  <c r="BR15" i="15"/>
  <c r="CD15" i="15"/>
  <c r="CP15" i="15"/>
  <c r="DB15" i="15"/>
  <c r="DN15" i="15"/>
  <c r="AI15" i="15"/>
  <c r="AU15" i="15"/>
  <c r="BG15" i="15"/>
  <c r="BS15" i="15"/>
  <c r="CE15" i="15"/>
  <c r="CQ15" i="15"/>
  <c r="DC15" i="15"/>
  <c r="DO15" i="15"/>
  <c r="AJ15" i="15"/>
  <c r="AV15" i="15"/>
  <c r="BH15" i="15"/>
  <c r="BT15" i="15"/>
  <c r="CF15" i="15"/>
  <c r="CR15" i="15"/>
  <c r="DD15" i="15"/>
  <c r="DP15" i="15"/>
  <c r="AK15" i="15"/>
  <c r="AW15" i="15"/>
  <c r="BI15" i="15"/>
  <c r="BU15" i="15"/>
  <c r="CG15" i="15"/>
  <c r="CS15" i="15"/>
  <c r="DE15" i="15"/>
  <c r="DQ15" i="15"/>
  <c r="AC15" i="15"/>
  <c r="AO15" i="15"/>
  <c r="BA15" i="15"/>
  <c r="BM15" i="15"/>
  <c r="BY15" i="15"/>
  <c r="CK15" i="15"/>
  <c r="CW15" i="15"/>
  <c r="DI15" i="15"/>
  <c r="DU15" i="15"/>
  <c r="AD15" i="15"/>
  <c r="AP15" i="15"/>
  <c r="BB15" i="15"/>
  <c r="BN15" i="15"/>
  <c r="BZ15" i="15"/>
  <c r="CL15" i="15"/>
  <c r="CX15" i="15"/>
  <c r="DJ15" i="15"/>
  <c r="DV15" i="15"/>
  <c r="DX15" i="15"/>
  <c r="AM15" i="15"/>
  <c r="BO15" i="15"/>
  <c r="CT15" i="15"/>
  <c r="DT15" i="15"/>
  <c r="AN15" i="15"/>
  <c r="BP15" i="15"/>
  <c r="CU15" i="15"/>
  <c r="AQ15" i="15"/>
  <c r="BV15" i="15"/>
  <c r="CV15" i="15"/>
  <c r="AR15" i="15"/>
  <c r="BW15" i="15"/>
  <c r="CY15" i="15"/>
  <c r="AX15" i="15"/>
  <c r="BX15" i="15"/>
  <c r="CZ15" i="15"/>
  <c r="AY15" i="15"/>
  <c r="CA15" i="15"/>
  <c r="DF15" i="15"/>
  <c r="AZ15" i="15"/>
  <c r="CB15" i="15"/>
  <c r="DG15" i="15"/>
  <c r="BC15" i="15"/>
  <c r="CH15" i="15"/>
  <c r="DH15" i="15"/>
  <c r="AB15" i="15"/>
  <c r="BD15" i="15"/>
  <c r="CI15" i="15"/>
  <c r="DK15" i="15"/>
  <c r="BL15" i="15"/>
  <c r="CJ15" i="15"/>
  <c r="CM15" i="15"/>
  <c r="CN15" i="15"/>
  <c r="DL15" i="15"/>
  <c r="DR15" i="15"/>
  <c r="DS15" i="15"/>
  <c r="AF15" i="15"/>
  <c r="AL15" i="15"/>
  <c r="BJ15" i="15"/>
  <c r="BK15" i="15"/>
  <c r="AE15" i="15"/>
  <c r="AA15" i="15"/>
  <c r="DW15" i="15"/>
  <c r="DY101" i="15"/>
  <c r="EK101" i="15"/>
  <c r="EW101" i="15"/>
  <c r="FI101" i="15"/>
  <c r="FU101" i="15"/>
  <c r="GG101" i="15"/>
  <c r="GS101" i="15"/>
  <c r="HE101" i="15"/>
  <c r="HQ101" i="15"/>
  <c r="DZ101" i="15"/>
  <c r="EL101" i="15"/>
  <c r="EX101" i="15"/>
  <c r="FJ101" i="15"/>
  <c r="FV101" i="15"/>
  <c r="GH101" i="15"/>
  <c r="GT101" i="15"/>
  <c r="HF101" i="15"/>
  <c r="HR101" i="15"/>
  <c r="EA101" i="15"/>
  <c r="EM101" i="15"/>
  <c r="EY101" i="15"/>
  <c r="FK101" i="15"/>
  <c r="FW101" i="15"/>
  <c r="GI101" i="15"/>
  <c r="GU101" i="15"/>
  <c r="HG101" i="15"/>
  <c r="HS101" i="15"/>
  <c r="EB101" i="15"/>
  <c r="EN101" i="15"/>
  <c r="EZ101" i="15"/>
  <c r="FL101" i="15"/>
  <c r="FX101" i="15"/>
  <c r="GJ101" i="15"/>
  <c r="GV101" i="15"/>
  <c r="HH101" i="15"/>
  <c r="EC101" i="15"/>
  <c r="EO101" i="15"/>
  <c r="FA101" i="15"/>
  <c r="FM101" i="15"/>
  <c r="FY101" i="15"/>
  <c r="GK101" i="15"/>
  <c r="GW101" i="15"/>
  <c r="HI101" i="15"/>
  <c r="ED101" i="15"/>
  <c r="EP101" i="15"/>
  <c r="FB101" i="15"/>
  <c r="FN101" i="15"/>
  <c r="FZ101" i="15"/>
  <c r="GL101" i="15"/>
  <c r="GX101" i="15"/>
  <c r="HJ101" i="15"/>
  <c r="EE101" i="15"/>
  <c r="EQ101" i="15"/>
  <c r="FC101" i="15"/>
  <c r="FO101" i="15"/>
  <c r="GA101" i="15"/>
  <c r="GM101" i="15"/>
  <c r="GY101" i="15"/>
  <c r="HK101" i="15"/>
  <c r="EG101" i="15"/>
  <c r="ES101" i="15"/>
  <c r="FE101" i="15"/>
  <c r="FQ101" i="15"/>
  <c r="GC101" i="15"/>
  <c r="GO101" i="15"/>
  <c r="HA101" i="15"/>
  <c r="HM101" i="15"/>
  <c r="EH101" i="15"/>
  <c r="ET101" i="15"/>
  <c r="FF101" i="15"/>
  <c r="FR101" i="15"/>
  <c r="GD101" i="15"/>
  <c r="GP101" i="15"/>
  <c r="HB101" i="15"/>
  <c r="HN101" i="15"/>
  <c r="DX101" i="15"/>
  <c r="EF101" i="15"/>
  <c r="GB101" i="15"/>
  <c r="EI101" i="15"/>
  <c r="GE101" i="15"/>
  <c r="EJ101" i="15"/>
  <c r="GF101" i="15"/>
  <c r="ER101" i="15"/>
  <c r="GN101" i="15"/>
  <c r="EU101" i="15"/>
  <c r="GQ101" i="15"/>
  <c r="EV101" i="15"/>
  <c r="GR101" i="15"/>
  <c r="FD101" i="15"/>
  <c r="GZ101" i="15"/>
  <c r="FG101" i="15"/>
  <c r="HC101" i="15"/>
  <c r="FH101" i="15"/>
  <c r="HD101" i="15"/>
  <c r="FP101" i="15"/>
  <c r="FS101" i="15"/>
  <c r="FT101" i="15"/>
  <c r="HL101" i="15"/>
  <c r="HP101" i="15"/>
  <c r="HO101" i="15"/>
  <c r="AL101" i="15"/>
  <c r="AX101" i="15"/>
  <c r="BJ101" i="15"/>
  <c r="BV101" i="15"/>
  <c r="CH101" i="15"/>
  <c r="CT101" i="15"/>
  <c r="DF101" i="15"/>
  <c r="DR101" i="15"/>
  <c r="AM101" i="15"/>
  <c r="AY101" i="15"/>
  <c r="BK101" i="15"/>
  <c r="BW101" i="15"/>
  <c r="CI101" i="15"/>
  <c r="CU101" i="15"/>
  <c r="DG101" i="15"/>
  <c r="DS101" i="15"/>
  <c r="AB101" i="15"/>
  <c r="AN101" i="15"/>
  <c r="AZ101" i="15"/>
  <c r="BL101" i="15"/>
  <c r="BX101" i="15"/>
  <c r="CJ101" i="15"/>
  <c r="CV101" i="15"/>
  <c r="DH101" i="15"/>
  <c r="DT101" i="15"/>
  <c r="AC101" i="15"/>
  <c r="AO101" i="15"/>
  <c r="BA101" i="15"/>
  <c r="BM101" i="15"/>
  <c r="BY101" i="15"/>
  <c r="CK101" i="15"/>
  <c r="CW101" i="15"/>
  <c r="DI101" i="15"/>
  <c r="DU101" i="15"/>
  <c r="AD101" i="15"/>
  <c r="AP101" i="15"/>
  <c r="BB101" i="15"/>
  <c r="BN101" i="15"/>
  <c r="BZ101" i="15"/>
  <c r="CL101" i="15"/>
  <c r="CX101" i="15"/>
  <c r="DJ101" i="15"/>
  <c r="DV101" i="15"/>
  <c r="AE101" i="15"/>
  <c r="AQ101" i="15"/>
  <c r="BC101" i="15"/>
  <c r="BO101" i="15"/>
  <c r="CA101" i="15"/>
  <c r="CM101" i="15"/>
  <c r="CY101" i="15"/>
  <c r="DK101" i="15"/>
  <c r="AF101" i="15"/>
  <c r="AR101" i="15"/>
  <c r="BD101" i="15"/>
  <c r="BP101" i="15"/>
  <c r="CB101" i="15"/>
  <c r="CN101" i="15"/>
  <c r="CZ101" i="15"/>
  <c r="DL101" i="15"/>
  <c r="AG101" i="15"/>
  <c r="AS101" i="15"/>
  <c r="BE101" i="15"/>
  <c r="BQ101" i="15"/>
  <c r="CC101" i="15"/>
  <c r="CO101" i="15"/>
  <c r="DA101" i="15"/>
  <c r="DM101" i="15"/>
  <c r="AH101" i="15"/>
  <c r="AT101" i="15"/>
  <c r="BF101" i="15"/>
  <c r="BR101" i="15"/>
  <c r="CD101" i="15"/>
  <c r="CP101" i="15"/>
  <c r="DB101" i="15"/>
  <c r="DN101" i="15"/>
  <c r="AJ101" i="15"/>
  <c r="AV101" i="15"/>
  <c r="BH101" i="15"/>
  <c r="BT101" i="15"/>
  <c r="CF101" i="15"/>
  <c r="CR101" i="15"/>
  <c r="DD101" i="15"/>
  <c r="DP101" i="15"/>
  <c r="AU101" i="15"/>
  <c r="DO101" i="15"/>
  <c r="AW101" i="15"/>
  <c r="DQ101" i="15"/>
  <c r="BG101" i="15"/>
  <c r="CS101" i="15"/>
  <c r="BI101" i="15"/>
  <c r="AA101" i="15"/>
  <c r="BS101" i="15"/>
  <c r="BU101" i="15"/>
  <c r="CQ101" i="15"/>
  <c r="CE101" i="15"/>
  <c r="DW101" i="15"/>
  <c r="CG101" i="15"/>
  <c r="AI101" i="15"/>
  <c r="DC101" i="15"/>
  <c r="AK101" i="15"/>
  <c r="DE101" i="15"/>
  <c r="EH98" i="15"/>
  <c r="ET98" i="15"/>
  <c r="FF98" i="15"/>
  <c r="FR98" i="15"/>
  <c r="GD98" i="15"/>
  <c r="GP98" i="15"/>
  <c r="HB98" i="15"/>
  <c r="HN98" i="15"/>
  <c r="EI98" i="15"/>
  <c r="EU98" i="15"/>
  <c r="FG98" i="15"/>
  <c r="FS98" i="15"/>
  <c r="GE98" i="15"/>
  <c r="GQ98" i="15"/>
  <c r="HC98" i="15"/>
  <c r="HO98" i="15"/>
  <c r="EJ98" i="15"/>
  <c r="EV98" i="15"/>
  <c r="FH98" i="15"/>
  <c r="FT98" i="15"/>
  <c r="GF98" i="15"/>
  <c r="GR98" i="15"/>
  <c r="HD98" i="15"/>
  <c r="HP98" i="15"/>
  <c r="DY98" i="15"/>
  <c r="EK98" i="15"/>
  <c r="EW98" i="15"/>
  <c r="FI98" i="15"/>
  <c r="FU98" i="15"/>
  <c r="GG98" i="15"/>
  <c r="GS98" i="15"/>
  <c r="HE98" i="15"/>
  <c r="HQ98" i="15"/>
  <c r="DZ98" i="15"/>
  <c r="EL98" i="15"/>
  <c r="EX98" i="15"/>
  <c r="FJ98" i="15"/>
  <c r="FV98" i="15"/>
  <c r="GH98" i="15"/>
  <c r="GT98" i="15"/>
  <c r="HF98" i="15"/>
  <c r="HR98" i="15"/>
  <c r="EA98" i="15"/>
  <c r="EM98" i="15"/>
  <c r="EY98" i="15"/>
  <c r="FK98" i="15"/>
  <c r="FW98" i="15"/>
  <c r="GI98" i="15"/>
  <c r="GU98" i="15"/>
  <c r="HG98" i="15"/>
  <c r="HS98" i="15"/>
  <c r="EB98" i="15"/>
  <c r="EN98" i="15"/>
  <c r="EZ98" i="15"/>
  <c r="FL98" i="15"/>
  <c r="FX98" i="15"/>
  <c r="GJ98" i="15"/>
  <c r="GV98" i="15"/>
  <c r="HH98" i="15"/>
  <c r="ED98" i="15"/>
  <c r="EP98" i="15"/>
  <c r="FB98" i="15"/>
  <c r="FN98" i="15"/>
  <c r="FZ98" i="15"/>
  <c r="GL98" i="15"/>
  <c r="GX98" i="15"/>
  <c r="HJ98" i="15"/>
  <c r="EE98" i="15"/>
  <c r="EQ98" i="15"/>
  <c r="FC98" i="15"/>
  <c r="FO98" i="15"/>
  <c r="GA98" i="15"/>
  <c r="GM98" i="15"/>
  <c r="GY98" i="15"/>
  <c r="HK98" i="15"/>
  <c r="EO98" i="15"/>
  <c r="GK98" i="15"/>
  <c r="ER98" i="15"/>
  <c r="GN98" i="15"/>
  <c r="ES98" i="15"/>
  <c r="GO98" i="15"/>
  <c r="FA98" i="15"/>
  <c r="GW98" i="15"/>
  <c r="FD98" i="15"/>
  <c r="GZ98" i="15"/>
  <c r="DX98" i="15"/>
  <c r="FE98" i="15"/>
  <c r="HA98" i="15"/>
  <c r="FM98" i="15"/>
  <c r="HI98" i="15"/>
  <c r="FP98" i="15"/>
  <c r="HL98" i="15"/>
  <c r="FQ98" i="15"/>
  <c r="HM98" i="15"/>
  <c r="EC98" i="15"/>
  <c r="EG98" i="15"/>
  <c r="FY98" i="15"/>
  <c r="GB98" i="15"/>
  <c r="GC98" i="15"/>
  <c r="EF98" i="15"/>
  <c r="AI98" i="15"/>
  <c r="AU98" i="15"/>
  <c r="BG98" i="15"/>
  <c r="BS98" i="15"/>
  <c r="CE98" i="15"/>
  <c r="CQ98" i="15"/>
  <c r="DC98" i="15"/>
  <c r="DO98" i="15"/>
  <c r="AJ98" i="15"/>
  <c r="AV98" i="15"/>
  <c r="BH98" i="15"/>
  <c r="BT98" i="15"/>
  <c r="CF98" i="15"/>
  <c r="CR98" i="15"/>
  <c r="DD98" i="15"/>
  <c r="DP98" i="15"/>
  <c r="AK98" i="15"/>
  <c r="AW98" i="15"/>
  <c r="BI98" i="15"/>
  <c r="BU98" i="15"/>
  <c r="CG98" i="15"/>
  <c r="CS98" i="15"/>
  <c r="DE98" i="15"/>
  <c r="DQ98" i="15"/>
  <c r="AL98" i="15"/>
  <c r="AX98" i="15"/>
  <c r="BJ98" i="15"/>
  <c r="BV98" i="15"/>
  <c r="CH98" i="15"/>
  <c r="CT98" i="15"/>
  <c r="DF98" i="15"/>
  <c r="DR98" i="15"/>
  <c r="AM98" i="15"/>
  <c r="AY98" i="15"/>
  <c r="BK98" i="15"/>
  <c r="BW98" i="15"/>
  <c r="CI98" i="15"/>
  <c r="CU98" i="15"/>
  <c r="DG98" i="15"/>
  <c r="DS98" i="15"/>
  <c r="AB98" i="15"/>
  <c r="AN98" i="15"/>
  <c r="AZ98" i="15"/>
  <c r="BL98" i="15"/>
  <c r="BX98" i="15"/>
  <c r="CJ98" i="15"/>
  <c r="CV98" i="15"/>
  <c r="DH98" i="15"/>
  <c r="DT98" i="15"/>
  <c r="AC98" i="15"/>
  <c r="AO98" i="15"/>
  <c r="BA98" i="15"/>
  <c r="BM98" i="15"/>
  <c r="BY98" i="15"/>
  <c r="CK98" i="15"/>
  <c r="CW98" i="15"/>
  <c r="DI98" i="15"/>
  <c r="DU98" i="15"/>
  <c r="AD98" i="15"/>
  <c r="AP98" i="15"/>
  <c r="BB98" i="15"/>
  <c r="BN98" i="15"/>
  <c r="BZ98" i="15"/>
  <c r="CL98" i="15"/>
  <c r="CX98" i="15"/>
  <c r="DJ98" i="15"/>
  <c r="DV98" i="15"/>
  <c r="AE98" i="15"/>
  <c r="AQ98" i="15"/>
  <c r="BC98" i="15"/>
  <c r="BO98" i="15"/>
  <c r="CA98" i="15"/>
  <c r="CM98" i="15"/>
  <c r="CY98" i="15"/>
  <c r="DK98" i="15"/>
  <c r="AG98" i="15"/>
  <c r="AS98" i="15"/>
  <c r="BE98" i="15"/>
  <c r="BQ98" i="15"/>
  <c r="CC98" i="15"/>
  <c r="CO98" i="15"/>
  <c r="DA98" i="15"/>
  <c r="DM98" i="15"/>
  <c r="BD98" i="15"/>
  <c r="AA98" i="15"/>
  <c r="BF98" i="15"/>
  <c r="CZ98" i="15"/>
  <c r="BP98" i="15"/>
  <c r="DB98" i="15"/>
  <c r="BR98" i="15"/>
  <c r="DW98" i="15"/>
  <c r="CB98" i="15"/>
  <c r="CD98" i="15"/>
  <c r="AF98" i="15"/>
  <c r="AH98" i="15"/>
  <c r="CN98" i="15"/>
  <c r="CP98" i="15"/>
  <c r="AR98" i="15"/>
  <c r="DL98" i="15"/>
  <c r="AT98" i="15"/>
  <c r="DN98" i="15"/>
  <c r="EH86" i="15"/>
  <c r="ET86" i="15"/>
  <c r="FF86" i="15"/>
  <c r="FR86" i="15"/>
  <c r="GD86" i="15"/>
  <c r="GP86" i="15"/>
  <c r="HB86" i="15"/>
  <c r="HN86" i="15"/>
  <c r="EI86" i="15"/>
  <c r="EU86" i="15"/>
  <c r="FG86" i="15"/>
  <c r="FS86" i="15"/>
  <c r="GE86" i="15"/>
  <c r="GQ86" i="15"/>
  <c r="HC86" i="15"/>
  <c r="HO86" i="15"/>
  <c r="EJ86" i="15"/>
  <c r="EV86" i="15"/>
  <c r="FH86" i="15"/>
  <c r="FT86" i="15"/>
  <c r="GF86" i="15"/>
  <c r="GR86" i="15"/>
  <c r="HD86" i="15"/>
  <c r="HP86" i="15"/>
  <c r="DY86" i="15"/>
  <c r="EK86" i="15"/>
  <c r="EW86" i="15"/>
  <c r="FI86" i="15"/>
  <c r="FU86" i="15"/>
  <c r="GG86" i="15"/>
  <c r="GS86" i="15"/>
  <c r="HE86" i="15"/>
  <c r="HQ86" i="15"/>
  <c r="DZ86" i="15"/>
  <c r="EL86" i="15"/>
  <c r="EX86" i="15"/>
  <c r="FJ86" i="15"/>
  <c r="FV86" i="15"/>
  <c r="GH86" i="15"/>
  <c r="GT86" i="15"/>
  <c r="HF86" i="15"/>
  <c r="HR86" i="15"/>
  <c r="EA86" i="15"/>
  <c r="EM86" i="15"/>
  <c r="EY86" i="15"/>
  <c r="FK86" i="15"/>
  <c r="FW86" i="15"/>
  <c r="GI86" i="15"/>
  <c r="GU86" i="15"/>
  <c r="HG86" i="15"/>
  <c r="HS86" i="15"/>
  <c r="ED86" i="15"/>
  <c r="EP86" i="15"/>
  <c r="FB86" i="15"/>
  <c r="FN86" i="15"/>
  <c r="FZ86" i="15"/>
  <c r="GL86" i="15"/>
  <c r="GX86" i="15"/>
  <c r="HJ86" i="15"/>
  <c r="EE86" i="15"/>
  <c r="EQ86" i="15"/>
  <c r="FC86" i="15"/>
  <c r="FO86" i="15"/>
  <c r="GA86" i="15"/>
  <c r="GM86" i="15"/>
  <c r="GY86" i="15"/>
  <c r="HK86" i="15"/>
  <c r="EF86" i="15"/>
  <c r="ER86" i="15"/>
  <c r="FD86" i="15"/>
  <c r="FP86" i="15"/>
  <c r="GB86" i="15"/>
  <c r="GN86" i="15"/>
  <c r="GZ86" i="15"/>
  <c r="HL86" i="15"/>
  <c r="EG86" i="15"/>
  <c r="ES86" i="15"/>
  <c r="FE86" i="15"/>
  <c r="FQ86" i="15"/>
  <c r="GC86" i="15"/>
  <c r="GO86" i="15"/>
  <c r="HA86" i="15"/>
  <c r="HM86" i="15"/>
  <c r="FM86" i="15"/>
  <c r="FX86" i="15"/>
  <c r="FY86" i="15"/>
  <c r="GJ86" i="15"/>
  <c r="GK86" i="15"/>
  <c r="EB86" i="15"/>
  <c r="GV86" i="15"/>
  <c r="EC86" i="15"/>
  <c r="GW86" i="15"/>
  <c r="EO86" i="15"/>
  <c r="HI86" i="15"/>
  <c r="EZ86" i="15"/>
  <c r="HH86" i="15"/>
  <c r="DX86" i="15"/>
  <c r="EN86" i="15"/>
  <c r="FL86" i="15"/>
  <c r="FA86" i="15"/>
  <c r="AC86" i="15"/>
  <c r="AO86" i="15"/>
  <c r="BA86" i="15"/>
  <c r="BM86" i="15"/>
  <c r="BY86" i="15"/>
  <c r="CK86" i="15"/>
  <c r="CW86" i="15"/>
  <c r="DI86" i="15"/>
  <c r="DU86" i="15"/>
  <c r="AE86" i="15"/>
  <c r="AQ86" i="15"/>
  <c r="BC86" i="15"/>
  <c r="BO86" i="15"/>
  <c r="CA86" i="15"/>
  <c r="CM86" i="15"/>
  <c r="AG86" i="15"/>
  <c r="AH86" i="15"/>
  <c r="AT86" i="15"/>
  <c r="BF86" i="15"/>
  <c r="BR86" i="15"/>
  <c r="CD86" i="15"/>
  <c r="CP86" i="15"/>
  <c r="AJ86" i="15"/>
  <c r="AV86" i="15"/>
  <c r="BH86" i="15"/>
  <c r="BT86" i="15"/>
  <c r="CF86" i="15"/>
  <c r="CR86" i="15"/>
  <c r="DD86" i="15"/>
  <c r="DP86" i="15"/>
  <c r="AD86" i="15"/>
  <c r="AX86" i="15"/>
  <c r="BP86" i="15"/>
  <c r="CH86" i="15"/>
  <c r="CY86" i="15"/>
  <c r="DM86" i="15"/>
  <c r="AF86" i="15"/>
  <c r="AY86" i="15"/>
  <c r="BQ86" i="15"/>
  <c r="CI86" i="15"/>
  <c r="CZ86" i="15"/>
  <c r="DN86" i="15"/>
  <c r="AI86" i="15"/>
  <c r="AZ86" i="15"/>
  <c r="BS86" i="15"/>
  <c r="CJ86" i="15"/>
  <c r="DA86" i="15"/>
  <c r="DO86" i="15"/>
  <c r="AK86" i="15"/>
  <c r="BB86" i="15"/>
  <c r="BU86" i="15"/>
  <c r="CL86" i="15"/>
  <c r="DB86" i="15"/>
  <c r="DQ86" i="15"/>
  <c r="AL86" i="15"/>
  <c r="BD86" i="15"/>
  <c r="BV86" i="15"/>
  <c r="CN86" i="15"/>
  <c r="DC86" i="15"/>
  <c r="DR86" i="15"/>
  <c r="AM86" i="15"/>
  <c r="BE86" i="15"/>
  <c r="BW86" i="15"/>
  <c r="CO86" i="15"/>
  <c r="DE86" i="15"/>
  <c r="DS86" i="15"/>
  <c r="AN86" i="15"/>
  <c r="BG86" i="15"/>
  <c r="BX86" i="15"/>
  <c r="CQ86" i="15"/>
  <c r="DF86" i="15"/>
  <c r="DT86" i="15"/>
  <c r="AP86" i="15"/>
  <c r="BI86" i="15"/>
  <c r="BZ86" i="15"/>
  <c r="CS86" i="15"/>
  <c r="DG86" i="15"/>
  <c r="DV86" i="15"/>
  <c r="AR86" i="15"/>
  <c r="BJ86" i="15"/>
  <c r="CB86" i="15"/>
  <c r="CT86" i="15"/>
  <c r="DH86" i="15"/>
  <c r="AU86" i="15"/>
  <c r="BL86" i="15"/>
  <c r="CE86" i="15"/>
  <c r="CV86" i="15"/>
  <c r="DK86" i="15"/>
  <c r="DJ86" i="15"/>
  <c r="AA86" i="15"/>
  <c r="CG86" i="15"/>
  <c r="DL86" i="15"/>
  <c r="AB86" i="15"/>
  <c r="DW86" i="15"/>
  <c r="CC86" i="15"/>
  <c r="AS86" i="15"/>
  <c r="AW86" i="15"/>
  <c r="BK86" i="15"/>
  <c r="BN86" i="15"/>
  <c r="CU86" i="15"/>
  <c r="CX86" i="15"/>
  <c r="EC74" i="15"/>
  <c r="EO74" i="15"/>
  <c r="FA74" i="15"/>
  <c r="FM74" i="15"/>
  <c r="FY74" i="15"/>
  <c r="GK74" i="15"/>
  <c r="GW74" i="15"/>
  <c r="HI74" i="15"/>
  <c r="ED74" i="15"/>
  <c r="EP74" i="15"/>
  <c r="FB74" i="15"/>
  <c r="FN74" i="15"/>
  <c r="FZ74" i="15"/>
  <c r="GL74" i="15"/>
  <c r="GX74" i="15"/>
  <c r="HJ74" i="15"/>
  <c r="EE74" i="15"/>
  <c r="EQ74" i="15"/>
  <c r="FC74" i="15"/>
  <c r="FO74" i="15"/>
  <c r="GA74" i="15"/>
  <c r="GM74" i="15"/>
  <c r="GY74" i="15"/>
  <c r="HK74" i="15"/>
  <c r="EF74" i="15"/>
  <c r="ER74" i="15"/>
  <c r="FD74" i="15"/>
  <c r="FP74" i="15"/>
  <c r="GB74" i="15"/>
  <c r="GN74" i="15"/>
  <c r="GZ74" i="15"/>
  <c r="HL74" i="15"/>
  <c r="EG74" i="15"/>
  <c r="ES74" i="15"/>
  <c r="FE74" i="15"/>
  <c r="FQ74" i="15"/>
  <c r="GC74" i="15"/>
  <c r="GO74" i="15"/>
  <c r="HA74" i="15"/>
  <c r="HM74" i="15"/>
  <c r="DY74" i="15"/>
  <c r="EK74" i="15"/>
  <c r="EW74" i="15"/>
  <c r="DZ74" i="15"/>
  <c r="EX74" i="15"/>
  <c r="FT74" i="15"/>
  <c r="GP74" i="15"/>
  <c r="HG74" i="15"/>
  <c r="EA74" i="15"/>
  <c r="EY74" i="15"/>
  <c r="FU74" i="15"/>
  <c r="GQ74" i="15"/>
  <c r="HH74" i="15"/>
  <c r="EB74" i="15"/>
  <c r="EZ74" i="15"/>
  <c r="FV74" i="15"/>
  <c r="GR74" i="15"/>
  <c r="HN74" i="15"/>
  <c r="EH74" i="15"/>
  <c r="FF74" i="15"/>
  <c r="FW74" i="15"/>
  <c r="GS74" i="15"/>
  <c r="HO74" i="15"/>
  <c r="EI74" i="15"/>
  <c r="FG74" i="15"/>
  <c r="FX74" i="15"/>
  <c r="GT74" i="15"/>
  <c r="HP74" i="15"/>
  <c r="EJ74" i="15"/>
  <c r="FH74" i="15"/>
  <c r="GD74" i="15"/>
  <c r="GU74" i="15"/>
  <c r="HQ74" i="15"/>
  <c r="EL74" i="15"/>
  <c r="FI74" i="15"/>
  <c r="GE74" i="15"/>
  <c r="GV74" i="15"/>
  <c r="HR74" i="15"/>
  <c r="EN74" i="15"/>
  <c r="FK74" i="15"/>
  <c r="GG74" i="15"/>
  <c r="HC74" i="15"/>
  <c r="ET74" i="15"/>
  <c r="FL74" i="15"/>
  <c r="GH74" i="15"/>
  <c r="HD74" i="15"/>
  <c r="EU74" i="15"/>
  <c r="FR74" i="15"/>
  <c r="GI74" i="15"/>
  <c r="HE74" i="15"/>
  <c r="EM74" i="15"/>
  <c r="EV74" i="15"/>
  <c r="FJ74" i="15"/>
  <c r="GJ74" i="15"/>
  <c r="HB74" i="15"/>
  <c r="HF74" i="15"/>
  <c r="HS74" i="15"/>
  <c r="GF74" i="15"/>
  <c r="FS74" i="15"/>
  <c r="DX74" i="15"/>
  <c r="AC74" i="15"/>
  <c r="AO74" i="15"/>
  <c r="BA74" i="15"/>
  <c r="BM74" i="15"/>
  <c r="BY74" i="15"/>
  <c r="CK74" i="15"/>
  <c r="CW74" i="15"/>
  <c r="DI74" i="15"/>
  <c r="DU74" i="15"/>
  <c r="AD74" i="15"/>
  <c r="AP74" i="15"/>
  <c r="BB74" i="15"/>
  <c r="BN74" i="15"/>
  <c r="BZ74" i="15"/>
  <c r="CL74" i="15"/>
  <c r="CX74" i="15"/>
  <c r="DJ74" i="15"/>
  <c r="DV74" i="15"/>
  <c r="AE74" i="15"/>
  <c r="AQ74" i="15"/>
  <c r="BC74" i="15"/>
  <c r="BO74" i="15"/>
  <c r="CA74" i="15"/>
  <c r="CM74" i="15"/>
  <c r="CY74" i="15"/>
  <c r="DK74" i="15"/>
  <c r="AF74" i="15"/>
  <c r="AR74" i="15"/>
  <c r="BD74" i="15"/>
  <c r="BP74" i="15"/>
  <c r="CB74" i="15"/>
  <c r="CN74" i="15"/>
  <c r="CZ74" i="15"/>
  <c r="DL74" i="15"/>
  <c r="AG74" i="15"/>
  <c r="AS74" i="15"/>
  <c r="BE74" i="15"/>
  <c r="BQ74" i="15"/>
  <c r="CC74" i="15"/>
  <c r="CO74" i="15"/>
  <c r="DA74" i="15"/>
  <c r="DM74" i="15"/>
  <c r="AH74" i="15"/>
  <c r="AT74" i="15"/>
  <c r="BF74" i="15"/>
  <c r="BR74" i="15"/>
  <c r="CD74" i="15"/>
  <c r="CP74" i="15"/>
  <c r="DB74" i="15"/>
  <c r="DN74" i="15"/>
  <c r="AI74" i="15"/>
  <c r="AU74" i="15"/>
  <c r="BG74" i="15"/>
  <c r="BS74" i="15"/>
  <c r="CE74" i="15"/>
  <c r="CQ74" i="15"/>
  <c r="DC74" i="15"/>
  <c r="DO74" i="15"/>
  <c r="AJ74" i="15"/>
  <c r="AV74" i="15"/>
  <c r="BH74" i="15"/>
  <c r="BT74" i="15"/>
  <c r="CF74" i="15"/>
  <c r="CR74" i="15"/>
  <c r="DD74" i="15"/>
  <c r="DP74" i="15"/>
  <c r="AM74" i="15"/>
  <c r="AY74" i="15"/>
  <c r="BK74" i="15"/>
  <c r="BW74" i="15"/>
  <c r="CI74" i="15"/>
  <c r="CU74" i="15"/>
  <c r="DG74" i="15"/>
  <c r="DS74" i="15"/>
  <c r="AB74" i="15"/>
  <c r="AN74" i="15"/>
  <c r="AZ74" i="15"/>
  <c r="BL74" i="15"/>
  <c r="BX74" i="15"/>
  <c r="CJ74" i="15"/>
  <c r="CV74" i="15"/>
  <c r="DH74" i="15"/>
  <c r="DT74" i="15"/>
  <c r="AW74" i="15"/>
  <c r="DQ74" i="15"/>
  <c r="AX74" i="15"/>
  <c r="DR74" i="15"/>
  <c r="BI74" i="15"/>
  <c r="BJ74" i="15"/>
  <c r="BU74" i="15"/>
  <c r="BV74" i="15"/>
  <c r="CG74" i="15"/>
  <c r="CH74" i="15"/>
  <c r="CS74" i="15"/>
  <c r="AK74" i="15"/>
  <c r="DE74" i="15"/>
  <c r="AA74" i="15"/>
  <c r="DW74" i="15"/>
  <c r="AL74" i="15"/>
  <c r="CT74" i="15"/>
  <c r="DF74" i="15"/>
  <c r="EF62" i="15"/>
  <c r="ER62" i="15"/>
  <c r="FD62" i="15"/>
  <c r="FP62" i="15"/>
  <c r="GB62" i="15"/>
  <c r="GN62" i="15"/>
  <c r="GZ62" i="15"/>
  <c r="HL62" i="15"/>
  <c r="EG62" i="15"/>
  <c r="ES62" i="15"/>
  <c r="FE62" i="15"/>
  <c r="FQ62" i="15"/>
  <c r="GC62" i="15"/>
  <c r="GO62" i="15"/>
  <c r="HA62" i="15"/>
  <c r="HM62" i="15"/>
  <c r="EH62" i="15"/>
  <c r="ET62" i="15"/>
  <c r="FF62" i="15"/>
  <c r="FR62" i="15"/>
  <c r="GD62" i="15"/>
  <c r="GP62" i="15"/>
  <c r="HB62" i="15"/>
  <c r="HN62" i="15"/>
  <c r="EI62" i="15"/>
  <c r="EU62" i="15"/>
  <c r="FG62" i="15"/>
  <c r="FS62" i="15"/>
  <c r="GE62" i="15"/>
  <c r="GQ62" i="15"/>
  <c r="HC62" i="15"/>
  <c r="HO62" i="15"/>
  <c r="DY62" i="15"/>
  <c r="EK62" i="15"/>
  <c r="EW62" i="15"/>
  <c r="FI62" i="15"/>
  <c r="FU62" i="15"/>
  <c r="GG62" i="15"/>
  <c r="GS62" i="15"/>
  <c r="HE62" i="15"/>
  <c r="HQ62" i="15"/>
  <c r="EA62" i="15"/>
  <c r="EM62" i="15"/>
  <c r="EY62" i="15"/>
  <c r="FK62" i="15"/>
  <c r="FW62" i="15"/>
  <c r="GI62" i="15"/>
  <c r="GU62" i="15"/>
  <c r="HG62" i="15"/>
  <c r="EB62" i="15"/>
  <c r="EN62" i="15"/>
  <c r="EZ62" i="15"/>
  <c r="FL62" i="15"/>
  <c r="FX62" i="15"/>
  <c r="GJ62" i="15"/>
  <c r="GV62" i="15"/>
  <c r="HH62" i="15"/>
  <c r="ED62" i="15"/>
  <c r="DZ62" i="15"/>
  <c r="FC62" i="15"/>
  <c r="GH62" i="15"/>
  <c r="HJ62" i="15"/>
  <c r="EC62" i="15"/>
  <c r="FH62" i="15"/>
  <c r="GK62" i="15"/>
  <c r="HK62" i="15"/>
  <c r="EE62" i="15"/>
  <c r="FJ62" i="15"/>
  <c r="GL62" i="15"/>
  <c r="HP62" i="15"/>
  <c r="EJ62" i="15"/>
  <c r="FM62" i="15"/>
  <c r="GM62" i="15"/>
  <c r="HR62" i="15"/>
  <c r="EL62" i="15"/>
  <c r="FN62" i="15"/>
  <c r="GR62" i="15"/>
  <c r="HS62" i="15"/>
  <c r="EO62" i="15"/>
  <c r="FO62" i="15"/>
  <c r="GT62" i="15"/>
  <c r="EV62" i="15"/>
  <c r="FY62" i="15"/>
  <c r="GY62" i="15"/>
  <c r="EX62" i="15"/>
  <c r="FZ62" i="15"/>
  <c r="HD62" i="15"/>
  <c r="HI62" i="15"/>
  <c r="EP62" i="15"/>
  <c r="EQ62" i="15"/>
  <c r="FA62" i="15"/>
  <c r="FB62" i="15"/>
  <c r="FT62" i="15"/>
  <c r="GF62" i="15"/>
  <c r="GA62" i="15"/>
  <c r="GW62" i="15"/>
  <c r="GX62" i="15"/>
  <c r="HF62" i="15"/>
  <c r="FV62" i="15"/>
  <c r="DX62" i="15"/>
  <c r="AH62" i="15"/>
  <c r="AT62" i="15"/>
  <c r="BF62" i="15"/>
  <c r="BR62" i="15"/>
  <c r="CD62" i="15"/>
  <c r="CP62" i="15"/>
  <c r="DB62" i="15"/>
  <c r="DN62" i="15"/>
  <c r="AI62" i="15"/>
  <c r="AU62" i="15"/>
  <c r="BG62" i="15"/>
  <c r="BS62" i="15"/>
  <c r="CE62" i="15"/>
  <c r="CQ62" i="15"/>
  <c r="DC62" i="15"/>
  <c r="DO62" i="15"/>
  <c r="AJ62" i="15"/>
  <c r="AV62" i="15"/>
  <c r="BH62" i="15"/>
  <c r="BT62" i="15"/>
  <c r="CF62" i="15"/>
  <c r="CR62" i="15"/>
  <c r="DD62" i="15"/>
  <c r="DP62" i="15"/>
  <c r="AK62" i="15"/>
  <c r="AW62" i="15"/>
  <c r="BI62" i="15"/>
  <c r="BU62" i="15"/>
  <c r="CG62" i="15"/>
  <c r="CS62" i="15"/>
  <c r="DE62" i="15"/>
  <c r="DQ62" i="15"/>
  <c r="AL62" i="15"/>
  <c r="AX62" i="15"/>
  <c r="BJ62" i="15"/>
  <c r="BV62" i="15"/>
  <c r="CH62" i="15"/>
  <c r="CT62" i="15"/>
  <c r="DF62" i="15"/>
  <c r="DR62" i="15"/>
  <c r="AM62" i="15"/>
  <c r="AY62" i="15"/>
  <c r="BK62" i="15"/>
  <c r="BW62" i="15"/>
  <c r="CI62" i="15"/>
  <c r="CU62" i="15"/>
  <c r="DG62" i="15"/>
  <c r="DS62" i="15"/>
  <c r="AB62" i="15"/>
  <c r="AN62" i="15"/>
  <c r="AZ62" i="15"/>
  <c r="BL62" i="15"/>
  <c r="BX62" i="15"/>
  <c r="CJ62" i="15"/>
  <c r="CV62" i="15"/>
  <c r="DH62" i="15"/>
  <c r="DT62" i="15"/>
  <c r="AC62" i="15"/>
  <c r="AO62" i="15"/>
  <c r="BA62" i="15"/>
  <c r="BM62" i="15"/>
  <c r="BY62" i="15"/>
  <c r="CK62" i="15"/>
  <c r="CW62" i="15"/>
  <c r="DI62" i="15"/>
  <c r="DU62" i="15"/>
  <c r="AD62" i="15"/>
  <c r="AP62" i="15"/>
  <c r="BB62" i="15"/>
  <c r="BN62" i="15"/>
  <c r="BZ62" i="15"/>
  <c r="CL62" i="15"/>
  <c r="CX62" i="15"/>
  <c r="DJ62" i="15"/>
  <c r="DV62" i="15"/>
  <c r="AF62" i="15"/>
  <c r="AR62" i="15"/>
  <c r="BD62" i="15"/>
  <c r="BP62" i="15"/>
  <c r="CB62" i="15"/>
  <c r="CN62" i="15"/>
  <c r="CZ62" i="15"/>
  <c r="DL62" i="15"/>
  <c r="CM62" i="15"/>
  <c r="CO62" i="15"/>
  <c r="AE62" i="15"/>
  <c r="CY62" i="15"/>
  <c r="AG62" i="15"/>
  <c r="DA62" i="15"/>
  <c r="AQ62" i="15"/>
  <c r="DK62" i="15"/>
  <c r="AS62" i="15"/>
  <c r="DM62" i="15"/>
  <c r="BC62" i="15"/>
  <c r="BE62" i="15"/>
  <c r="CA62" i="15"/>
  <c r="CC62" i="15"/>
  <c r="BO62" i="15"/>
  <c r="BQ62" i="15"/>
  <c r="AA62" i="15"/>
  <c r="DW62" i="15"/>
  <c r="EB50" i="15"/>
  <c r="EN50" i="15"/>
  <c r="EZ50" i="15"/>
  <c r="FL50" i="15"/>
  <c r="FX50" i="15"/>
  <c r="GJ50" i="15"/>
  <c r="GV50" i="15"/>
  <c r="HH50" i="15"/>
  <c r="EC50" i="15"/>
  <c r="EO50" i="15"/>
  <c r="FA50" i="15"/>
  <c r="FM50" i="15"/>
  <c r="FY50" i="15"/>
  <c r="GK50" i="15"/>
  <c r="GW50" i="15"/>
  <c r="HI50" i="15"/>
  <c r="ED50" i="15"/>
  <c r="EP50" i="15"/>
  <c r="FB50" i="15"/>
  <c r="FN50" i="15"/>
  <c r="FZ50" i="15"/>
  <c r="GL50" i="15"/>
  <c r="GX50" i="15"/>
  <c r="HJ50" i="15"/>
  <c r="EE50" i="15"/>
  <c r="EQ50" i="15"/>
  <c r="FC50" i="15"/>
  <c r="FO50" i="15"/>
  <c r="GA50" i="15"/>
  <c r="GM50" i="15"/>
  <c r="GY50" i="15"/>
  <c r="HK50" i="15"/>
  <c r="EF50" i="15"/>
  <c r="ER50" i="15"/>
  <c r="FD50" i="15"/>
  <c r="FP50" i="15"/>
  <c r="GB50" i="15"/>
  <c r="GN50" i="15"/>
  <c r="GZ50" i="15"/>
  <c r="HL50" i="15"/>
  <c r="EG50" i="15"/>
  <c r="ES50" i="15"/>
  <c r="FE50" i="15"/>
  <c r="FQ50" i="15"/>
  <c r="GC50" i="15"/>
  <c r="GO50" i="15"/>
  <c r="HA50" i="15"/>
  <c r="HM50" i="15"/>
  <c r="EH50" i="15"/>
  <c r="ET50" i="15"/>
  <c r="FF50" i="15"/>
  <c r="FR50" i="15"/>
  <c r="GD50" i="15"/>
  <c r="GP50" i="15"/>
  <c r="HB50" i="15"/>
  <c r="HN50" i="15"/>
  <c r="EI50" i="15"/>
  <c r="EU50" i="15"/>
  <c r="FG50" i="15"/>
  <c r="FS50" i="15"/>
  <c r="GE50" i="15"/>
  <c r="GQ50" i="15"/>
  <c r="HC50" i="15"/>
  <c r="HO50" i="15"/>
  <c r="EJ50" i="15"/>
  <c r="EV50" i="15"/>
  <c r="FH50" i="15"/>
  <c r="FT50" i="15"/>
  <c r="GF50" i="15"/>
  <c r="GR50" i="15"/>
  <c r="HD50" i="15"/>
  <c r="HP50" i="15"/>
  <c r="DZ50" i="15"/>
  <c r="EL50" i="15"/>
  <c r="EX50" i="15"/>
  <c r="FJ50" i="15"/>
  <c r="FV50" i="15"/>
  <c r="GH50" i="15"/>
  <c r="GT50" i="15"/>
  <c r="HF50" i="15"/>
  <c r="HR50" i="15"/>
  <c r="GI50" i="15"/>
  <c r="DY50" i="15"/>
  <c r="GS50" i="15"/>
  <c r="EA50" i="15"/>
  <c r="GU50" i="15"/>
  <c r="EK50" i="15"/>
  <c r="HE50" i="15"/>
  <c r="EM50" i="15"/>
  <c r="HG50" i="15"/>
  <c r="EW50" i="15"/>
  <c r="HQ50" i="15"/>
  <c r="EY50" i="15"/>
  <c r="HS50" i="15"/>
  <c r="FI50" i="15"/>
  <c r="FK50" i="15"/>
  <c r="FW50" i="15"/>
  <c r="FU50" i="15"/>
  <c r="GG50" i="15"/>
  <c r="DX50" i="15"/>
  <c r="AC50" i="15"/>
  <c r="AO50" i="15"/>
  <c r="BA50" i="15"/>
  <c r="BM50" i="15"/>
  <c r="BY50" i="15"/>
  <c r="CK50" i="15"/>
  <c r="CW50" i="15"/>
  <c r="DI50" i="15"/>
  <c r="DU50" i="15"/>
  <c r="AD50" i="15"/>
  <c r="AP50" i="15"/>
  <c r="BB50" i="15"/>
  <c r="BN50" i="15"/>
  <c r="BZ50" i="15"/>
  <c r="CL50" i="15"/>
  <c r="CX50" i="15"/>
  <c r="DJ50" i="15"/>
  <c r="DV50" i="15"/>
  <c r="AE50" i="15"/>
  <c r="AQ50" i="15"/>
  <c r="BC50" i="15"/>
  <c r="BO50" i="15"/>
  <c r="CA50" i="15"/>
  <c r="CM50" i="15"/>
  <c r="CY50" i="15"/>
  <c r="DK50" i="15"/>
  <c r="AG50" i="15"/>
  <c r="AS50" i="15"/>
  <c r="BE50" i="15"/>
  <c r="BQ50" i="15"/>
  <c r="CC50" i="15"/>
  <c r="CO50" i="15"/>
  <c r="DA50" i="15"/>
  <c r="DM50" i="15"/>
  <c r="AH50" i="15"/>
  <c r="AT50" i="15"/>
  <c r="BF50" i="15"/>
  <c r="BR50" i="15"/>
  <c r="CD50" i="15"/>
  <c r="CP50" i="15"/>
  <c r="DB50" i="15"/>
  <c r="DN50" i="15"/>
  <c r="AI50" i="15"/>
  <c r="AU50" i="15"/>
  <c r="BG50" i="15"/>
  <c r="BS50" i="15"/>
  <c r="CE50" i="15"/>
  <c r="CQ50" i="15"/>
  <c r="DC50" i="15"/>
  <c r="DO50" i="15"/>
  <c r="AJ50" i="15"/>
  <c r="AV50" i="15"/>
  <c r="BH50" i="15"/>
  <c r="BT50" i="15"/>
  <c r="CF50" i="15"/>
  <c r="CR50" i="15"/>
  <c r="DD50" i="15"/>
  <c r="DP50" i="15"/>
  <c r="AM50" i="15"/>
  <c r="AY50" i="15"/>
  <c r="BK50" i="15"/>
  <c r="BW50" i="15"/>
  <c r="CI50" i="15"/>
  <c r="CU50" i="15"/>
  <c r="DG50" i="15"/>
  <c r="DS50" i="15"/>
  <c r="AR50" i="15"/>
  <c r="CB50" i="15"/>
  <c r="DL50" i="15"/>
  <c r="AW50" i="15"/>
  <c r="CG50" i="15"/>
  <c r="DQ50" i="15"/>
  <c r="AX50" i="15"/>
  <c r="CH50" i="15"/>
  <c r="DR50" i="15"/>
  <c r="AZ50" i="15"/>
  <c r="CJ50" i="15"/>
  <c r="DT50" i="15"/>
  <c r="BD50" i="15"/>
  <c r="CN50" i="15"/>
  <c r="BI50" i="15"/>
  <c r="CS50" i="15"/>
  <c r="BJ50" i="15"/>
  <c r="CT50" i="15"/>
  <c r="AB50" i="15"/>
  <c r="BL50" i="15"/>
  <c r="CV50" i="15"/>
  <c r="AF50" i="15"/>
  <c r="BP50" i="15"/>
  <c r="CZ50" i="15"/>
  <c r="AL50" i="15"/>
  <c r="BV50" i="15"/>
  <c r="DF50" i="15"/>
  <c r="AK50" i="15"/>
  <c r="AN50" i="15"/>
  <c r="BU50" i="15"/>
  <c r="BX50" i="15"/>
  <c r="DE50" i="15"/>
  <c r="AA50" i="15"/>
  <c r="DW50" i="15"/>
  <c r="DH50" i="15"/>
  <c r="EI38" i="15"/>
  <c r="EU38" i="15"/>
  <c r="FG38" i="15"/>
  <c r="FS38" i="15"/>
  <c r="GE38" i="15"/>
  <c r="GQ38" i="15"/>
  <c r="HC38" i="15"/>
  <c r="HO38" i="15"/>
  <c r="EJ38" i="15"/>
  <c r="EV38" i="15"/>
  <c r="FH38" i="15"/>
  <c r="FT38" i="15"/>
  <c r="GF38" i="15"/>
  <c r="GR38" i="15"/>
  <c r="HD38" i="15"/>
  <c r="HP38" i="15"/>
  <c r="DY38" i="15"/>
  <c r="EK38" i="15"/>
  <c r="EW38" i="15"/>
  <c r="FI38" i="15"/>
  <c r="FU38" i="15"/>
  <c r="GG38" i="15"/>
  <c r="GS38" i="15"/>
  <c r="HE38" i="15"/>
  <c r="HQ38" i="15"/>
  <c r="DZ38" i="15"/>
  <c r="EL38" i="15"/>
  <c r="EX38" i="15"/>
  <c r="FJ38" i="15"/>
  <c r="FV38" i="15"/>
  <c r="GH38" i="15"/>
  <c r="GT38" i="15"/>
  <c r="HF38" i="15"/>
  <c r="HR38" i="15"/>
  <c r="EA38" i="15"/>
  <c r="EM38" i="15"/>
  <c r="EY38" i="15"/>
  <c r="FK38" i="15"/>
  <c r="FW38" i="15"/>
  <c r="GI38" i="15"/>
  <c r="GU38" i="15"/>
  <c r="HG38" i="15"/>
  <c r="HS38" i="15"/>
  <c r="EB38" i="15"/>
  <c r="EN38" i="15"/>
  <c r="EZ38" i="15"/>
  <c r="FL38" i="15"/>
  <c r="FX38" i="15"/>
  <c r="GJ38" i="15"/>
  <c r="GV38" i="15"/>
  <c r="HH38" i="15"/>
  <c r="EC38" i="15"/>
  <c r="EO38" i="15"/>
  <c r="FA38" i="15"/>
  <c r="ED38" i="15"/>
  <c r="EP38" i="15"/>
  <c r="FB38" i="15"/>
  <c r="FN38" i="15"/>
  <c r="FZ38" i="15"/>
  <c r="GL38" i="15"/>
  <c r="GX38" i="15"/>
  <c r="HJ38" i="15"/>
  <c r="EF38" i="15"/>
  <c r="ER38" i="15"/>
  <c r="FD38" i="15"/>
  <c r="FP38" i="15"/>
  <c r="GB38" i="15"/>
  <c r="GN38" i="15"/>
  <c r="EE38" i="15"/>
  <c r="FR38" i="15"/>
  <c r="HA38" i="15"/>
  <c r="EG38" i="15"/>
  <c r="FY38" i="15"/>
  <c r="HB38" i="15"/>
  <c r="EH38" i="15"/>
  <c r="GA38" i="15"/>
  <c r="HI38" i="15"/>
  <c r="EQ38" i="15"/>
  <c r="GC38" i="15"/>
  <c r="HK38" i="15"/>
  <c r="ES38" i="15"/>
  <c r="GD38" i="15"/>
  <c r="HL38" i="15"/>
  <c r="ET38" i="15"/>
  <c r="GK38" i="15"/>
  <c r="HM38" i="15"/>
  <c r="FC38" i="15"/>
  <c r="GM38" i="15"/>
  <c r="HN38" i="15"/>
  <c r="FF38" i="15"/>
  <c r="GP38" i="15"/>
  <c r="FO38" i="15"/>
  <c r="GY38" i="15"/>
  <c r="FQ38" i="15"/>
  <c r="GZ38" i="15"/>
  <c r="FE38" i="15"/>
  <c r="FM38" i="15"/>
  <c r="GO38" i="15"/>
  <c r="GW38" i="15"/>
  <c r="DX38" i="15"/>
  <c r="AJ38" i="15"/>
  <c r="AV38" i="15"/>
  <c r="BH38" i="15"/>
  <c r="BT38" i="15"/>
  <c r="CF38" i="15"/>
  <c r="CR38" i="15"/>
  <c r="DD38" i="15"/>
  <c r="DP38" i="15"/>
  <c r="AK38" i="15"/>
  <c r="AW38" i="15"/>
  <c r="BI38" i="15"/>
  <c r="BU38" i="15"/>
  <c r="CG38" i="15"/>
  <c r="CS38" i="15"/>
  <c r="DE38" i="15"/>
  <c r="DQ38" i="15"/>
  <c r="AL38" i="15"/>
  <c r="AX38" i="15"/>
  <c r="BJ38" i="15"/>
  <c r="BV38" i="15"/>
  <c r="CH38" i="15"/>
  <c r="CT38" i="15"/>
  <c r="DF38" i="15"/>
  <c r="DR38" i="15"/>
  <c r="AM38" i="15"/>
  <c r="AY38" i="15"/>
  <c r="BK38" i="15"/>
  <c r="BW38" i="15"/>
  <c r="CI38" i="15"/>
  <c r="CU38" i="15"/>
  <c r="DG38" i="15"/>
  <c r="DS38" i="15"/>
  <c r="AB38" i="15"/>
  <c r="AN38" i="15"/>
  <c r="AZ38" i="15"/>
  <c r="BL38" i="15"/>
  <c r="BX38" i="15"/>
  <c r="CJ38" i="15"/>
  <c r="CV38" i="15"/>
  <c r="DH38" i="15"/>
  <c r="DT38" i="15"/>
  <c r="AC38" i="15"/>
  <c r="AO38" i="15"/>
  <c r="BA38" i="15"/>
  <c r="BM38" i="15"/>
  <c r="BY38" i="15"/>
  <c r="CK38" i="15"/>
  <c r="CW38" i="15"/>
  <c r="DI38" i="15"/>
  <c r="DU38" i="15"/>
  <c r="AE38" i="15"/>
  <c r="AQ38" i="15"/>
  <c r="BC38" i="15"/>
  <c r="BO38" i="15"/>
  <c r="CA38" i="15"/>
  <c r="CM38" i="15"/>
  <c r="CY38" i="15"/>
  <c r="DK38" i="15"/>
  <c r="AF38" i="15"/>
  <c r="AR38" i="15"/>
  <c r="BD38" i="15"/>
  <c r="BP38" i="15"/>
  <c r="CB38" i="15"/>
  <c r="CN38" i="15"/>
  <c r="CZ38" i="15"/>
  <c r="DL38" i="15"/>
  <c r="AG38" i="15"/>
  <c r="AS38" i="15"/>
  <c r="BE38" i="15"/>
  <c r="BQ38" i="15"/>
  <c r="CC38" i="15"/>
  <c r="CO38" i="15"/>
  <c r="DA38" i="15"/>
  <c r="DM38" i="15"/>
  <c r="AI38" i="15"/>
  <c r="CE38" i="15"/>
  <c r="AP38" i="15"/>
  <c r="CL38" i="15"/>
  <c r="AT38" i="15"/>
  <c r="CP38" i="15"/>
  <c r="AU38" i="15"/>
  <c r="CQ38" i="15"/>
  <c r="BB38" i="15"/>
  <c r="CX38" i="15"/>
  <c r="BF38" i="15"/>
  <c r="DB38" i="15"/>
  <c r="BG38" i="15"/>
  <c r="DC38" i="15"/>
  <c r="BN38" i="15"/>
  <c r="DJ38" i="15"/>
  <c r="BR38" i="15"/>
  <c r="DN38" i="15"/>
  <c r="AD38" i="15"/>
  <c r="BZ38" i="15"/>
  <c r="DV38" i="15"/>
  <c r="AH38" i="15"/>
  <c r="CD38" i="15"/>
  <c r="BS38" i="15"/>
  <c r="DO38" i="15"/>
  <c r="AA38" i="15"/>
  <c r="DW38" i="15"/>
  <c r="EI26" i="15"/>
  <c r="EU26" i="15"/>
  <c r="FG26" i="15"/>
  <c r="FS26" i="15"/>
  <c r="GE26" i="15"/>
  <c r="GQ26" i="15"/>
  <c r="HC26" i="15"/>
  <c r="HO26" i="15"/>
  <c r="EJ26" i="15"/>
  <c r="EV26" i="15"/>
  <c r="FH26" i="15"/>
  <c r="FT26" i="15"/>
  <c r="GF26" i="15"/>
  <c r="GR26" i="15"/>
  <c r="HD26" i="15"/>
  <c r="HP26" i="15"/>
  <c r="DY26" i="15"/>
  <c r="EK26" i="15"/>
  <c r="EW26" i="15"/>
  <c r="FI26" i="15"/>
  <c r="FU26" i="15"/>
  <c r="GG26" i="15"/>
  <c r="GS26" i="15"/>
  <c r="HE26" i="15"/>
  <c r="HQ26" i="15"/>
  <c r="DZ26" i="15"/>
  <c r="EL26" i="15"/>
  <c r="EX26" i="15"/>
  <c r="FJ26" i="15"/>
  <c r="FV26" i="15"/>
  <c r="GH26" i="15"/>
  <c r="GT26" i="15"/>
  <c r="HF26" i="15"/>
  <c r="HR26" i="15"/>
  <c r="EA26" i="15"/>
  <c r="EM26" i="15"/>
  <c r="EY26" i="15"/>
  <c r="FK26" i="15"/>
  <c r="FW26" i="15"/>
  <c r="GI26" i="15"/>
  <c r="GU26" i="15"/>
  <c r="HG26" i="15"/>
  <c r="HS26" i="15"/>
  <c r="EB26" i="15"/>
  <c r="EN26" i="15"/>
  <c r="EZ26" i="15"/>
  <c r="FL26" i="15"/>
  <c r="FX26" i="15"/>
  <c r="GJ26" i="15"/>
  <c r="GV26" i="15"/>
  <c r="HH26" i="15"/>
  <c r="EC26" i="15"/>
  <c r="EO26" i="15"/>
  <c r="FA26" i="15"/>
  <c r="FM26" i="15"/>
  <c r="FY26" i="15"/>
  <c r="GK26" i="15"/>
  <c r="GW26" i="15"/>
  <c r="HI26" i="15"/>
  <c r="ED26" i="15"/>
  <c r="EP26" i="15"/>
  <c r="FB26" i="15"/>
  <c r="FN26" i="15"/>
  <c r="FZ26" i="15"/>
  <c r="GL26" i="15"/>
  <c r="GX26" i="15"/>
  <c r="HJ26" i="15"/>
  <c r="EG26" i="15"/>
  <c r="ES26" i="15"/>
  <c r="FE26" i="15"/>
  <c r="FQ26" i="15"/>
  <c r="GC26" i="15"/>
  <c r="GO26" i="15"/>
  <c r="HA26" i="15"/>
  <c r="HM26" i="15"/>
  <c r="FO26" i="15"/>
  <c r="HK26" i="15"/>
  <c r="FP26" i="15"/>
  <c r="HL26" i="15"/>
  <c r="FR26" i="15"/>
  <c r="HN26" i="15"/>
  <c r="EE26" i="15"/>
  <c r="GA26" i="15"/>
  <c r="EF26" i="15"/>
  <c r="GB26" i="15"/>
  <c r="EH26" i="15"/>
  <c r="GD26" i="15"/>
  <c r="EQ26" i="15"/>
  <c r="GM26" i="15"/>
  <c r="ER26" i="15"/>
  <c r="GN26" i="15"/>
  <c r="ET26" i="15"/>
  <c r="GP26" i="15"/>
  <c r="FC26" i="15"/>
  <c r="GY26" i="15"/>
  <c r="FD26" i="15"/>
  <c r="FF26" i="15"/>
  <c r="HB26" i="15"/>
  <c r="GZ26" i="15"/>
  <c r="DX26" i="15"/>
  <c r="AI26" i="15"/>
  <c r="AU26" i="15"/>
  <c r="BG26" i="15"/>
  <c r="BS26" i="15"/>
  <c r="CE26" i="15"/>
  <c r="CQ26" i="15"/>
  <c r="DC26" i="15"/>
  <c r="DO26" i="15"/>
  <c r="AJ26" i="15"/>
  <c r="AV26" i="15"/>
  <c r="BH26" i="15"/>
  <c r="BT26" i="15"/>
  <c r="CF26" i="15"/>
  <c r="CR26" i="15"/>
  <c r="DD26" i="15"/>
  <c r="DP26" i="15"/>
  <c r="AK26" i="15"/>
  <c r="AW26" i="15"/>
  <c r="BI26" i="15"/>
  <c r="BU26" i="15"/>
  <c r="CG26" i="15"/>
  <c r="CS26" i="15"/>
  <c r="DE26" i="15"/>
  <c r="DQ26" i="15"/>
  <c r="AL26" i="15"/>
  <c r="AX26" i="15"/>
  <c r="BJ26" i="15"/>
  <c r="BV26" i="15"/>
  <c r="CH26" i="15"/>
  <c r="CT26" i="15"/>
  <c r="DF26" i="15"/>
  <c r="DR26" i="15"/>
  <c r="AM26" i="15"/>
  <c r="AY26" i="15"/>
  <c r="BK26" i="15"/>
  <c r="BW26" i="15"/>
  <c r="CI26" i="15"/>
  <c r="CU26" i="15"/>
  <c r="DG26" i="15"/>
  <c r="DS26" i="15"/>
  <c r="AB26" i="15"/>
  <c r="AN26" i="15"/>
  <c r="AZ26" i="15"/>
  <c r="BL26" i="15"/>
  <c r="BX26" i="15"/>
  <c r="CJ26" i="15"/>
  <c r="CV26" i="15"/>
  <c r="DH26" i="15"/>
  <c r="DT26" i="15"/>
  <c r="AC26" i="15"/>
  <c r="AO26" i="15"/>
  <c r="BA26" i="15"/>
  <c r="BM26" i="15"/>
  <c r="BY26" i="15"/>
  <c r="CK26" i="15"/>
  <c r="CW26" i="15"/>
  <c r="DI26" i="15"/>
  <c r="DU26" i="15"/>
  <c r="AE26" i="15"/>
  <c r="AQ26" i="15"/>
  <c r="BC26" i="15"/>
  <c r="BO26" i="15"/>
  <c r="CA26" i="15"/>
  <c r="CM26" i="15"/>
  <c r="CY26" i="15"/>
  <c r="DK26" i="15"/>
  <c r="AF26" i="15"/>
  <c r="AR26" i="15"/>
  <c r="BD26" i="15"/>
  <c r="BP26" i="15"/>
  <c r="CB26" i="15"/>
  <c r="CN26" i="15"/>
  <c r="CZ26" i="15"/>
  <c r="DL26" i="15"/>
  <c r="AG26" i="15"/>
  <c r="AS26" i="15"/>
  <c r="BE26" i="15"/>
  <c r="BQ26" i="15"/>
  <c r="CC26" i="15"/>
  <c r="CO26" i="15"/>
  <c r="DA26" i="15"/>
  <c r="DM26" i="15"/>
  <c r="AT26" i="15"/>
  <c r="DN26" i="15"/>
  <c r="BB26" i="15"/>
  <c r="DV26" i="15"/>
  <c r="BF26" i="15"/>
  <c r="BN26" i="15"/>
  <c r="BR26" i="15"/>
  <c r="BZ26" i="15"/>
  <c r="CD26" i="15"/>
  <c r="CL26" i="15"/>
  <c r="CP26" i="15"/>
  <c r="AH26" i="15"/>
  <c r="DB26" i="15"/>
  <c r="AP26" i="15"/>
  <c r="DJ26" i="15"/>
  <c r="CX26" i="15"/>
  <c r="AD26" i="15"/>
  <c r="DW26" i="15"/>
  <c r="AA26" i="15"/>
  <c r="EA14" i="15"/>
  <c r="EM14" i="15"/>
  <c r="EY14" i="15"/>
  <c r="FK14" i="15"/>
  <c r="FW14" i="15"/>
  <c r="GI14" i="15"/>
  <c r="GU14" i="15"/>
  <c r="HG14" i="15"/>
  <c r="HS14" i="15"/>
  <c r="EB14" i="15"/>
  <c r="EN14" i="15"/>
  <c r="EZ14" i="15"/>
  <c r="FL14" i="15"/>
  <c r="FX14" i="15"/>
  <c r="GJ14" i="15"/>
  <c r="GV14" i="15"/>
  <c r="HH14" i="15"/>
  <c r="EC14" i="15"/>
  <c r="EO14" i="15"/>
  <c r="FA14" i="15"/>
  <c r="FM14" i="15"/>
  <c r="FY14" i="15"/>
  <c r="GK14" i="15"/>
  <c r="GW14" i="15"/>
  <c r="HI14" i="15"/>
  <c r="ED14" i="15"/>
  <c r="EP14" i="15"/>
  <c r="FB14" i="15"/>
  <c r="FN14" i="15"/>
  <c r="FZ14" i="15"/>
  <c r="GL14" i="15"/>
  <c r="GX14" i="15"/>
  <c r="HJ14" i="15"/>
  <c r="EE14" i="15"/>
  <c r="EQ14" i="15"/>
  <c r="FC14" i="15"/>
  <c r="FO14" i="15"/>
  <c r="GA14" i="15"/>
  <c r="GM14" i="15"/>
  <c r="GY14" i="15"/>
  <c r="HK14" i="15"/>
  <c r="EF14" i="15"/>
  <c r="ER14" i="15"/>
  <c r="FD14" i="15"/>
  <c r="FP14" i="15"/>
  <c r="GB14" i="15"/>
  <c r="GN14" i="15"/>
  <c r="GZ14" i="15"/>
  <c r="HL14" i="15"/>
  <c r="EG14" i="15"/>
  <c r="ES14" i="15"/>
  <c r="FE14" i="15"/>
  <c r="FQ14" i="15"/>
  <c r="GC14" i="15"/>
  <c r="GO14" i="15"/>
  <c r="HA14" i="15"/>
  <c r="HM14" i="15"/>
  <c r="EH14" i="15"/>
  <c r="ET14" i="15"/>
  <c r="FF14" i="15"/>
  <c r="FR14" i="15"/>
  <c r="GD14" i="15"/>
  <c r="GP14" i="15"/>
  <c r="HB14" i="15"/>
  <c r="HN14" i="15"/>
  <c r="EI14" i="15"/>
  <c r="EU14" i="15"/>
  <c r="FG14" i="15"/>
  <c r="FS14" i="15"/>
  <c r="GE14" i="15"/>
  <c r="GQ14" i="15"/>
  <c r="HC14" i="15"/>
  <c r="HO14" i="15"/>
  <c r="EJ14" i="15"/>
  <c r="EV14" i="15"/>
  <c r="FH14" i="15"/>
  <c r="FT14" i="15"/>
  <c r="GF14" i="15"/>
  <c r="GR14" i="15"/>
  <c r="HD14" i="15"/>
  <c r="HP14" i="15"/>
  <c r="DY14" i="15"/>
  <c r="EK14" i="15"/>
  <c r="EW14" i="15"/>
  <c r="FI14" i="15"/>
  <c r="FU14" i="15"/>
  <c r="GG14" i="15"/>
  <c r="GS14" i="15"/>
  <c r="HE14" i="15"/>
  <c r="HQ14" i="15"/>
  <c r="HR14" i="15"/>
  <c r="DZ14" i="15"/>
  <c r="EL14" i="15"/>
  <c r="EX14" i="15"/>
  <c r="FJ14" i="15"/>
  <c r="GT14" i="15"/>
  <c r="FV14" i="15"/>
  <c r="GH14" i="15"/>
  <c r="HF14" i="15"/>
  <c r="AJ14" i="15"/>
  <c r="AV14" i="15"/>
  <c r="BH14" i="15"/>
  <c r="BT14" i="15"/>
  <c r="CF14" i="15"/>
  <c r="CR14" i="15"/>
  <c r="DD14" i="15"/>
  <c r="DP14" i="15"/>
  <c r="AK14" i="15"/>
  <c r="AW14" i="15"/>
  <c r="BI14" i="15"/>
  <c r="BU14" i="15"/>
  <c r="CG14" i="15"/>
  <c r="CS14" i="15"/>
  <c r="DE14" i="15"/>
  <c r="DQ14" i="15"/>
  <c r="AL14" i="15"/>
  <c r="AX14" i="15"/>
  <c r="BJ14" i="15"/>
  <c r="BV14" i="15"/>
  <c r="CH14" i="15"/>
  <c r="CT14" i="15"/>
  <c r="DF14" i="15"/>
  <c r="DR14" i="15"/>
  <c r="AM14" i="15"/>
  <c r="AY14" i="15"/>
  <c r="BK14" i="15"/>
  <c r="BW14" i="15"/>
  <c r="CI14" i="15"/>
  <c r="CU14" i="15"/>
  <c r="DG14" i="15"/>
  <c r="DS14" i="15"/>
  <c r="AB14" i="15"/>
  <c r="AN14" i="15"/>
  <c r="AZ14" i="15"/>
  <c r="BL14" i="15"/>
  <c r="BX14" i="15"/>
  <c r="CJ14" i="15"/>
  <c r="CV14" i="15"/>
  <c r="DH14" i="15"/>
  <c r="DT14" i="15"/>
  <c r="AF14" i="15"/>
  <c r="AR14" i="15"/>
  <c r="BD14" i="15"/>
  <c r="BP14" i="15"/>
  <c r="CB14" i="15"/>
  <c r="CN14" i="15"/>
  <c r="CZ14" i="15"/>
  <c r="DL14" i="15"/>
  <c r="AG14" i="15"/>
  <c r="AS14" i="15"/>
  <c r="BE14" i="15"/>
  <c r="BQ14" i="15"/>
  <c r="CC14" i="15"/>
  <c r="CO14" i="15"/>
  <c r="DA14" i="15"/>
  <c r="DM14" i="15"/>
  <c r="BA14" i="15"/>
  <c r="CA14" i="15"/>
  <c r="DC14" i="15"/>
  <c r="BB14" i="15"/>
  <c r="CD14" i="15"/>
  <c r="DI14" i="15"/>
  <c r="AC14" i="15"/>
  <c r="BC14" i="15"/>
  <c r="CE14" i="15"/>
  <c r="DJ14" i="15"/>
  <c r="AD14" i="15"/>
  <c r="BF14" i="15"/>
  <c r="CK14" i="15"/>
  <c r="DK14" i="15"/>
  <c r="AE14" i="15"/>
  <c r="BG14" i="15"/>
  <c r="CL14" i="15"/>
  <c r="DN14" i="15"/>
  <c r="AH14" i="15"/>
  <c r="BM14" i="15"/>
  <c r="CM14" i="15"/>
  <c r="DO14" i="15"/>
  <c r="AI14" i="15"/>
  <c r="BN14" i="15"/>
  <c r="CP14" i="15"/>
  <c r="DU14" i="15"/>
  <c r="AO14" i="15"/>
  <c r="BO14" i="15"/>
  <c r="CQ14" i="15"/>
  <c r="DV14" i="15"/>
  <c r="AP14" i="15"/>
  <c r="BR14" i="15"/>
  <c r="CW14" i="15"/>
  <c r="AU14" i="15"/>
  <c r="BS14" i="15"/>
  <c r="BY14" i="15"/>
  <c r="BZ14" i="15"/>
  <c r="CX14" i="15"/>
  <c r="CY14" i="15"/>
  <c r="DB14" i="15"/>
  <c r="AQ14" i="15"/>
  <c r="DX14" i="15"/>
  <c r="AT14" i="15"/>
  <c r="AA14" i="15"/>
  <c r="DW14" i="15"/>
  <c r="EF65" i="15"/>
  <c r="ER65" i="15"/>
  <c r="FD65" i="15"/>
  <c r="FP65" i="15"/>
  <c r="GB65" i="15"/>
  <c r="GN65" i="15"/>
  <c r="GZ65" i="15"/>
  <c r="HL65" i="15"/>
  <c r="EG65" i="15"/>
  <c r="ES65" i="15"/>
  <c r="FE65" i="15"/>
  <c r="FQ65" i="15"/>
  <c r="GC65" i="15"/>
  <c r="GO65" i="15"/>
  <c r="HA65" i="15"/>
  <c r="HM65" i="15"/>
  <c r="EH65" i="15"/>
  <c r="ET65" i="15"/>
  <c r="FF65" i="15"/>
  <c r="FR65" i="15"/>
  <c r="GD65" i="15"/>
  <c r="GP65" i="15"/>
  <c r="HB65" i="15"/>
  <c r="HN65" i="15"/>
  <c r="EI65" i="15"/>
  <c r="EU65" i="15"/>
  <c r="FG65" i="15"/>
  <c r="FS65" i="15"/>
  <c r="GE65" i="15"/>
  <c r="GQ65" i="15"/>
  <c r="HC65" i="15"/>
  <c r="HO65" i="15"/>
  <c r="EJ65" i="15"/>
  <c r="EV65" i="15"/>
  <c r="FH65" i="15"/>
  <c r="FT65" i="15"/>
  <c r="GF65" i="15"/>
  <c r="GR65" i="15"/>
  <c r="HD65" i="15"/>
  <c r="HP65" i="15"/>
  <c r="DY65" i="15"/>
  <c r="EK65" i="15"/>
  <c r="EW65" i="15"/>
  <c r="FI65" i="15"/>
  <c r="FU65" i="15"/>
  <c r="GG65" i="15"/>
  <c r="GS65" i="15"/>
  <c r="HE65" i="15"/>
  <c r="HQ65" i="15"/>
  <c r="EB65" i="15"/>
  <c r="EN65" i="15"/>
  <c r="EZ65" i="15"/>
  <c r="FL65" i="15"/>
  <c r="FX65" i="15"/>
  <c r="GJ65" i="15"/>
  <c r="GV65" i="15"/>
  <c r="HH65" i="15"/>
  <c r="EC65" i="15"/>
  <c r="EO65" i="15"/>
  <c r="FA65" i="15"/>
  <c r="FM65" i="15"/>
  <c r="FY65" i="15"/>
  <c r="GK65" i="15"/>
  <c r="GW65" i="15"/>
  <c r="HI65" i="15"/>
  <c r="FC65" i="15"/>
  <c r="GM65" i="15"/>
  <c r="DZ65" i="15"/>
  <c r="FJ65" i="15"/>
  <c r="GT65" i="15"/>
  <c r="EA65" i="15"/>
  <c r="FK65" i="15"/>
  <c r="GU65" i="15"/>
  <c r="ED65" i="15"/>
  <c r="FN65" i="15"/>
  <c r="GX65" i="15"/>
  <c r="EE65" i="15"/>
  <c r="FO65" i="15"/>
  <c r="GY65" i="15"/>
  <c r="EL65" i="15"/>
  <c r="FV65" i="15"/>
  <c r="HF65" i="15"/>
  <c r="EQ65" i="15"/>
  <c r="GA65" i="15"/>
  <c r="HK65" i="15"/>
  <c r="GH65" i="15"/>
  <c r="GI65" i="15"/>
  <c r="GL65" i="15"/>
  <c r="HG65" i="15"/>
  <c r="HJ65" i="15"/>
  <c r="EM65" i="15"/>
  <c r="HR65" i="15"/>
  <c r="EP65" i="15"/>
  <c r="HS65" i="15"/>
  <c r="EY65" i="15"/>
  <c r="FB65" i="15"/>
  <c r="FW65" i="15"/>
  <c r="FZ65" i="15"/>
  <c r="EX65" i="15"/>
  <c r="DX65" i="15"/>
  <c r="AK65" i="15"/>
  <c r="AW65" i="15"/>
  <c r="BI65" i="15"/>
  <c r="BU65" i="15"/>
  <c r="CG65" i="15"/>
  <c r="CS65" i="15"/>
  <c r="DE65" i="15"/>
  <c r="DQ65" i="15"/>
  <c r="AL65" i="15"/>
  <c r="AX65" i="15"/>
  <c r="BJ65" i="15"/>
  <c r="BV65" i="15"/>
  <c r="CH65" i="15"/>
  <c r="CT65" i="15"/>
  <c r="DF65" i="15"/>
  <c r="DR65" i="15"/>
  <c r="AM65" i="15"/>
  <c r="AY65" i="15"/>
  <c r="BK65" i="15"/>
  <c r="BW65" i="15"/>
  <c r="CI65" i="15"/>
  <c r="CU65" i="15"/>
  <c r="DG65" i="15"/>
  <c r="DS65" i="15"/>
  <c r="AB65" i="15"/>
  <c r="AN65" i="15"/>
  <c r="AZ65" i="15"/>
  <c r="BL65" i="15"/>
  <c r="BX65" i="15"/>
  <c r="CJ65" i="15"/>
  <c r="CV65" i="15"/>
  <c r="DH65" i="15"/>
  <c r="DT65" i="15"/>
  <c r="AC65" i="15"/>
  <c r="AO65" i="15"/>
  <c r="BA65" i="15"/>
  <c r="BM65" i="15"/>
  <c r="BY65" i="15"/>
  <c r="CK65" i="15"/>
  <c r="CW65" i="15"/>
  <c r="DI65" i="15"/>
  <c r="DU65" i="15"/>
  <c r="AD65" i="15"/>
  <c r="AP65" i="15"/>
  <c r="BB65" i="15"/>
  <c r="BN65" i="15"/>
  <c r="BZ65" i="15"/>
  <c r="CL65" i="15"/>
  <c r="CX65" i="15"/>
  <c r="DJ65" i="15"/>
  <c r="DV65" i="15"/>
  <c r="AE65" i="15"/>
  <c r="AQ65" i="15"/>
  <c r="BC65" i="15"/>
  <c r="BO65" i="15"/>
  <c r="CA65" i="15"/>
  <c r="CM65" i="15"/>
  <c r="CY65" i="15"/>
  <c r="DK65" i="15"/>
  <c r="AF65" i="15"/>
  <c r="AR65" i="15"/>
  <c r="BD65" i="15"/>
  <c r="BP65" i="15"/>
  <c r="CB65" i="15"/>
  <c r="CN65" i="15"/>
  <c r="CZ65" i="15"/>
  <c r="DL65" i="15"/>
  <c r="AG65" i="15"/>
  <c r="AS65" i="15"/>
  <c r="BE65" i="15"/>
  <c r="BQ65" i="15"/>
  <c r="CC65" i="15"/>
  <c r="CO65" i="15"/>
  <c r="DA65" i="15"/>
  <c r="DM65" i="15"/>
  <c r="AI65" i="15"/>
  <c r="AU65" i="15"/>
  <c r="BG65" i="15"/>
  <c r="BS65" i="15"/>
  <c r="CE65" i="15"/>
  <c r="CQ65" i="15"/>
  <c r="DC65" i="15"/>
  <c r="DO65" i="15"/>
  <c r="CD65" i="15"/>
  <c r="CF65" i="15"/>
  <c r="CP65" i="15"/>
  <c r="CR65" i="15"/>
  <c r="AH65" i="15"/>
  <c r="DB65" i="15"/>
  <c r="AJ65" i="15"/>
  <c r="DD65" i="15"/>
  <c r="AT65" i="15"/>
  <c r="DN65" i="15"/>
  <c r="AV65" i="15"/>
  <c r="DP65" i="15"/>
  <c r="BR65" i="15"/>
  <c r="BT65" i="15"/>
  <c r="BF65" i="15"/>
  <c r="BH65" i="15"/>
  <c r="AA65" i="15"/>
  <c r="DW65" i="15"/>
  <c r="DY97" i="15"/>
  <c r="EK97" i="15"/>
  <c r="EW97" i="15"/>
  <c r="FI97" i="15"/>
  <c r="FU97" i="15"/>
  <c r="GG97" i="15"/>
  <c r="GS97" i="15"/>
  <c r="HE97" i="15"/>
  <c r="HQ97" i="15"/>
  <c r="DZ97" i="15"/>
  <c r="EL97" i="15"/>
  <c r="EX97" i="15"/>
  <c r="FJ97" i="15"/>
  <c r="FV97" i="15"/>
  <c r="GH97" i="15"/>
  <c r="GT97" i="15"/>
  <c r="HF97" i="15"/>
  <c r="HR97" i="15"/>
  <c r="EA97" i="15"/>
  <c r="EM97" i="15"/>
  <c r="EY97" i="15"/>
  <c r="FK97" i="15"/>
  <c r="FW97" i="15"/>
  <c r="GI97" i="15"/>
  <c r="GU97" i="15"/>
  <c r="HG97" i="15"/>
  <c r="HS97" i="15"/>
  <c r="EB97" i="15"/>
  <c r="EN97" i="15"/>
  <c r="EZ97" i="15"/>
  <c r="FL97" i="15"/>
  <c r="FX97" i="15"/>
  <c r="GJ97" i="15"/>
  <c r="GV97" i="15"/>
  <c r="HH97" i="15"/>
  <c r="EC97" i="15"/>
  <c r="EO97" i="15"/>
  <c r="FA97" i="15"/>
  <c r="FM97" i="15"/>
  <c r="FY97" i="15"/>
  <c r="GK97" i="15"/>
  <c r="GW97" i="15"/>
  <c r="HI97" i="15"/>
  <c r="ED97" i="15"/>
  <c r="EP97" i="15"/>
  <c r="FB97" i="15"/>
  <c r="FN97" i="15"/>
  <c r="FZ97" i="15"/>
  <c r="GL97" i="15"/>
  <c r="GX97" i="15"/>
  <c r="HJ97" i="15"/>
  <c r="EE97" i="15"/>
  <c r="EQ97" i="15"/>
  <c r="FC97" i="15"/>
  <c r="FO97" i="15"/>
  <c r="GA97" i="15"/>
  <c r="GM97" i="15"/>
  <c r="GY97" i="15"/>
  <c r="HK97" i="15"/>
  <c r="EG97" i="15"/>
  <c r="ES97" i="15"/>
  <c r="FE97" i="15"/>
  <c r="FQ97" i="15"/>
  <c r="GC97" i="15"/>
  <c r="GO97" i="15"/>
  <c r="HA97" i="15"/>
  <c r="HM97" i="15"/>
  <c r="EH97" i="15"/>
  <c r="ET97" i="15"/>
  <c r="FF97" i="15"/>
  <c r="FR97" i="15"/>
  <c r="GD97" i="15"/>
  <c r="GP97" i="15"/>
  <c r="HB97" i="15"/>
  <c r="HN97" i="15"/>
  <c r="ER97" i="15"/>
  <c r="GN97" i="15"/>
  <c r="EU97" i="15"/>
  <c r="GQ97" i="15"/>
  <c r="EV97" i="15"/>
  <c r="GR97" i="15"/>
  <c r="FD97" i="15"/>
  <c r="GZ97" i="15"/>
  <c r="DX97" i="15"/>
  <c r="FG97" i="15"/>
  <c r="HC97" i="15"/>
  <c r="FH97" i="15"/>
  <c r="HD97" i="15"/>
  <c r="FP97" i="15"/>
  <c r="HL97" i="15"/>
  <c r="FS97" i="15"/>
  <c r="HO97" i="15"/>
  <c r="FT97" i="15"/>
  <c r="HP97" i="15"/>
  <c r="EF97" i="15"/>
  <c r="EI97" i="15"/>
  <c r="EJ97" i="15"/>
  <c r="GB97" i="15"/>
  <c r="GE97" i="15"/>
  <c r="GF97" i="15"/>
  <c r="AL97" i="15"/>
  <c r="AX97" i="15"/>
  <c r="BJ97" i="15"/>
  <c r="BV97" i="15"/>
  <c r="CH97" i="15"/>
  <c r="CT97" i="15"/>
  <c r="DF97" i="15"/>
  <c r="DR97" i="15"/>
  <c r="AM97" i="15"/>
  <c r="AY97" i="15"/>
  <c r="BK97" i="15"/>
  <c r="BW97" i="15"/>
  <c r="CI97" i="15"/>
  <c r="CU97" i="15"/>
  <c r="DG97" i="15"/>
  <c r="DS97" i="15"/>
  <c r="AB97" i="15"/>
  <c r="AN97" i="15"/>
  <c r="AZ97" i="15"/>
  <c r="BL97" i="15"/>
  <c r="BX97" i="15"/>
  <c r="CJ97" i="15"/>
  <c r="CV97" i="15"/>
  <c r="DH97" i="15"/>
  <c r="DT97" i="15"/>
  <c r="AC97" i="15"/>
  <c r="AO97" i="15"/>
  <c r="BA97" i="15"/>
  <c r="BM97" i="15"/>
  <c r="BY97" i="15"/>
  <c r="CK97" i="15"/>
  <c r="CW97" i="15"/>
  <c r="DI97" i="15"/>
  <c r="DU97" i="15"/>
  <c r="AD97" i="15"/>
  <c r="AP97" i="15"/>
  <c r="BB97" i="15"/>
  <c r="BN97" i="15"/>
  <c r="BZ97" i="15"/>
  <c r="CL97" i="15"/>
  <c r="CX97" i="15"/>
  <c r="DJ97" i="15"/>
  <c r="DV97" i="15"/>
  <c r="AE97" i="15"/>
  <c r="AQ97" i="15"/>
  <c r="BC97" i="15"/>
  <c r="BO97" i="15"/>
  <c r="CA97" i="15"/>
  <c r="CM97" i="15"/>
  <c r="CY97" i="15"/>
  <c r="DK97" i="15"/>
  <c r="AF97" i="15"/>
  <c r="AR97" i="15"/>
  <c r="BD97" i="15"/>
  <c r="BP97" i="15"/>
  <c r="CB97" i="15"/>
  <c r="CN97" i="15"/>
  <c r="CZ97" i="15"/>
  <c r="DL97" i="15"/>
  <c r="AG97" i="15"/>
  <c r="AS97" i="15"/>
  <c r="BE97" i="15"/>
  <c r="BQ97" i="15"/>
  <c r="CC97" i="15"/>
  <c r="CO97" i="15"/>
  <c r="DA97" i="15"/>
  <c r="DM97" i="15"/>
  <c r="AH97" i="15"/>
  <c r="AT97" i="15"/>
  <c r="BF97" i="15"/>
  <c r="BR97" i="15"/>
  <c r="CD97" i="15"/>
  <c r="CP97" i="15"/>
  <c r="DB97" i="15"/>
  <c r="DN97" i="15"/>
  <c r="AJ97" i="15"/>
  <c r="AV97" i="15"/>
  <c r="BH97" i="15"/>
  <c r="BT97" i="15"/>
  <c r="CF97" i="15"/>
  <c r="CR97" i="15"/>
  <c r="DD97" i="15"/>
  <c r="DP97" i="15"/>
  <c r="CE97" i="15"/>
  <c r="CG97" i="15"/>
  <c r="BI97" i="15"/>
  <c r="CQ97" i="15"/>
  <c r="DW97" i="15"/>
  <c r="BG97" i="15"/>
  <c r="CS97" i="15"/>
  <c r="AI97" i="15"/>
  <c r="DC97" i="15"/>
  <c r="AK97" i="15"/>
  <c r="DE97" i="15"/>
  <c r="AU97" i="15"/>
  <c r="DO97" i="15"/>
  <c r="AW97" i="15"/>
  <c r="DQ97" i="15"/>
  <c r="BS97" i="15"/>
  <c r="BU97" i="15"/>
  <c r="AA97" i="15"/>
  <c r="DY85" i="15"/>
  <c r="EK85" i="15"/>
  <c r="EW85" i="15"/>
  <c r="FI85" i="15"/>
  <c r="FU85" i="15"/>
  <c r="GG85" i="15"/>
  <c r="GS85" i="15"/>
  <c r="HE85" i="15"/>
  <c r="HQ85" i="15"/>
  <c r="DZ85" i="15"/>
  <c r="EL85" i="15"/>
  <c r="EX85" i="15"/>
  <c r="FJ85" i="15"/>
  <c r="FV85" i="15"/>
  <c r="GH85" i="15"/>
  <c r="GT85" i="15"/>
  <c r="HF85" i="15"/>
  <c r="HR85" i="15"/>
  <c r="EA85" i="15"/>
  <c r="EM85" i="15"/>
  <c r="EY85" i="15"/>
  <c r="FK85" i="15"/>
  <c r="FW85" i="15"/>
  <c r="GI85" i="15"/>
  <c r="GU85" i="15"/>
  <c r="HG85" i="15"/>
  <c r="HS85" i="15"/>
  <c r="EB85" i="15"/>
  <c r="EN85" i="15"/>
  <c r="EZ85" i="15"/>
  <c r="FL85" i="15"/>
  <c r="FX85" i="15"/>
  <c r="GJ85" i="15"/>
  <c r="GV85" i="15"/>
  <c r="HH85" i="15"/>
  <c r="EC85" i="15"/>
  <c r="EO85" i="15"/>
  <c r="FA85" i="15"/>
  <c r="FM85" i="15"/>
  <c r="FY85" i="15"/>
  <c r="GK85" i="15"/>
  <c r="GW85" i="15"/>
  <c r="HI85" i="15"/>
  <c r="ED85" i="15"/>
  <c r="EP85" i="15"/>
  <c r="FB85" i="15"/>
  <c r="FN85" i="15"/>
  <c r="FZ85" i="15"/>
  <c r="GL85" i="15"/>
  <c r="GX85" i="15"/>
  <c r="HJ85" i="15"/>
  <c r="EG85" i="15"/>
  <c r="ES85" i="15"/>
  <c r="FE85" i="15"/>
  <c r="FQ85" i="15"/>
  <c r="GC85" i="15"/>
  <c r="GO85" i="15"/>
  <c r="HA85" i="15"/>
  <c r="HM85" i="15"/>
  <c r="EH85" i="15"/>
  <c r="ET85" i="15"/>
  <c r="FF85" i="15"/>
  <c r="FR85" i="15"/>
  <c r="GD85" i="15"/>
  <c r="GP85" i="15"/>
  <c r="HB85" i="15"/>
  <c r="HN85" i="15"/>
  <c r="EI85" i="15"/>
  <c r="EU85" i="15"/>
  <c r="FG85" i="15"/>
  <c r="FS85" i="15"/>
  <c r="GE85" i="15"/>
  <c r="GQ85" i="15"/>
  <c r="HC85" i="15"/>
  <c r="HO85" i="15"/>
  <c r="EJ85" i="15"/>
  <c r="EV85" i="15"/>
  <c r="FH85" i="15"/>
  <c r="FT85" i="15"/>
  <c r="GF85" i="15"/>
  <c r="GR85" i="15"/>
  <c r="HD85" i="15"/>
  <c r="HP85" i="15"/>
  <c r="GN85" i="15"/>
  <c r="EE85" i="15"/>
  <c r="GY85" i="15"/>
  <c r="EF85" i="15"/>
  <c r="GZ85" i="15"/>
  <c r="EQ85" i="15"/>
  <c r="HK85" i="15"/>
  <c r="ER85" i="15"/>
  <c r="HL85" i="15"/>
  <c r="FC85" i="15"/>
  <c r="DX85" i="15"/>
  <c r="FD85" i="15"/>
  <c r="FP85" i="15"/>
  <c r="GA85" i="15"/>
  <c r="FO85" i="15"/>
  <c r="GB85" i="15"/>
  <c r="GM85" i="15"/>
  <c r="AF85" i="15"/>
  <c r="AR85" i="15"/>
  <c r="BD85" i="15"/>
  <c r="BP85" i="15"/>
  <c r="CB85" i="15"/>
  <c r="CN85" i="15"/>
  <c r="CZ85" i="15"/>
  <c r="DL85" i="15"/>
  <c r="AG85" i="15"/>
  <c r="AS85" i="15"/>
  <c r="BE85" i="15"/>
  <c r="BQ85" i="15"/>
  <c r="CC85" i="15"/>
  <c r="CO85" i="15"/>
  <c r="DA85" i="15"/>
  <c r="AH85" i="15"/>
  <c r="AT85" i="15"/>
  <c r="BF85" i="15"/>
  <c r="BR85" i="15"/>
  <c r="CD85" i="15"/>
  <c r="CP85" i="15"/>
  <c r="DB85" i="15"/>
  <c r="DN85" i="15"/>
  <c r="AI85" i="15"/>
  <c r="AU85" i="15"/>
  <c r="BG85" i="15"/>
  <c r="BS85" i="15"/>
  <c r="CE85" i="15"/>
  <c r="CQ85" i="15"/>
  <c r="DC85" i="15"/>
  <c r="AJ85" i="15"/>
  <c r="AV85" i="15"/>
  <c r="BH85" i="15"/>
  <c r="BT85" i="15"/>
  <c r="CF85" i="15"/>
  <c r="CR85" i="15"/>
  <c r="DD85" i="15"/>
  <c r="DP85" i="15"/>
  <c r="AK85" i="15"/>
  <c r="AW85" i="15"/>
  <c r="BI85" i="15"/>
  <c r="BU85" i="15"/>
  <c r="CG85" i="15"/>
  <c r="CS85" i="15"/>
  <c r="DE85" i="15"/>
  <c r="DQ85" i="15"/>
  <c r="AL85" i="15"/>
  <c r="AX85" i="15"/>
  <c r="BJ85" i="15"/>
  <c r="BV85" i="15"/>
  <c r="CH85" i="15"/>
  <c r="CT85" i="15"/>
  <c r="AM85" i="15"/>
  <c r="AY85" i="15"/>
  <c r="BK85" i="15"/>
  <c r="BW85" i="15"/>
  <c r="CI85" i="15"/>
  <c r="CU85" i="15"/>
  <c r="DG85" i="15"/>
  <c r="DS85" i="15"/>
  <c r="AD85" i="15"/>
  <c r="AP85" i="15"/>
  <c r="BB85" i="15"/>
  <c r="BN85" i="15"/>
  <c r="BZ85" i="15"/>
  <c r="CL85" i="15"/>
  <c r="CX85" i="15"/>
  <c r="AE85" i="15"/>
  <c r="AQ85" i="15"/>
  <c r="BC85" i="15"/>
  <c r="BO85" i="15"/>
  <c r="CA85" i="15"/>
  <c r="CM85" i="15"/>
  <c r="CY85" i="15"/>
  <c r="AN85" i="15"/>
  <c r="DF85" i="15"/>
  <c r="AO85" i="15"/>
  <c r="DH85" i="15"/>
  <c r="AZ85" i="15"/>
  <c r="DI85" i="15"/>
  <c r="BA85" i="15"/>
  <c r="DJ85" i="15"/>
  <c r="BL85" i="15"/>
  <c r="DK85" i="15"/>
  <c r="BM85" i="15"/>
  <c r="DM85" i="15"/>
  <c r="BX85" i="15"/>
  <c r="DO85" i="15"/>
  <c r="BY85" i="15"/>
  <c r="DR85" i="15"/>
  <c r="CJ85" i="15"/>
  <c r="DT85" i="15"/>
  <c r="AB85" i="15"/>
  <c r="CV85" i="15"/>
  <c r="DV85" i="15"/>
  <c r="CK85" i="15"/>
  <c r="CW85" i="15"/>
  <c r="DU85" i="15"/>
  <c r="DW85" i="15"/>
  <c r="AC85" i="15"/>
  <c r="AA85" i="15"/>
  <c r="EF73" i="15"/>
  <c r="ER73" i="15"/>
  <c r="FD73" i="15"/>
  <c r="FP73" i="15"/>
  <c r="GB73" i="15"/>
  <c r="GN73" i="15"/>
  <c r="GZ73" i="15"/>
  <c r="HL73" i="15"/>
  <c r="EG73" i="15"/>
  <c r="ES73" i="15"/>
  <c r="FE73" i="15"/>
  <c r="FQ73" i="15"/>
  <c r="GC73" i="15"/>
  <c r="GO73" i="15"/>
  <c r="HA73" i="15"/>
  <c r="HM73" i="15"/>
  <c r="EH73" i="15"/>
  <c r="ET73" i="15"/>
  <c r="FF73" i="15"/>
  <c r="FR73" i="15"/>
  <c r="GD73" i="15"/>
  <c r="GP73" i="15"/>
  <c r="HB73" i="15"/>
  <c r="HN73" i="15"/>
  <c r="EI73" i="15"/>
  <c r="EU73" i="15"/>
  <c r="FG73" i="15"/>
  <c r="FS73" i="15"/>
  <c r="GE73" i="15"/>
  <c r="GQ73" i="15"/>
  <c r="HC73" i="15"/>
  <c r="HO73" i="15"/>
  <c r="EJ73" i="15"/>
  <c r="EV73" i="15"/>
  <c r="FH73" i="15"/>
  <c r="FT73" i="15"/>
  <c r="GF73" i="15"/>
  <c r="GR73" i="15"/>
  <c r="HD73" i="15"/>
  <c r="HP73" i="15"/>
  <c r="EB73" i="15"/>
  <c r="EN73" i="15"/>
  <c r="EZ73" i="15"/>
  <c r="FL73" i="15"/>
  <c r="FX73" i="15"/>
  <c r="GJ73" i="15"/>
  <c r="GV73" i="15"/>
  <c r="HH73" i="15"/>
  <c r="EC73" i="15"/>
  <c r="FA73" i="15"/>
  <c r="FY73" i="15"/>
  <c r="GW73" i="15"/>
  <c r="ED73" i="15"/>
  <c r="FB73" i="15"/>
  <c r="FZ73" i="15"/>
  <c r="GX73" i="15"/>
  <c r="EE73" i="15"/>
  <c r="FC73" i="15"/>
  <c r="GA73" i="15"/>
  <c r="GY73" i="15"/>
  <c r="EK73" i="15"/>
  <c r="FI73" i="15"/>
  <c r="GG73" i="15"/>
  <c r="HE73" i="15"/>
  <c r="EL73" i="15"/>
  <c r="FJ73" i="15"/>
  <c r="GH73" i="15"/>
  <c r="HF73" i="15"/>
  <c r="EM73" i="15"/>
  <c r="FK73" i="15"/>
  <c r="GI73" i="15"/>
  <c r="HG73" i="15"/>
  <c r="EO73" i="15"/>
  <c r="FM73" i="15"/>
  <c r="GK73" i="15"/>
  <c r="HI73" i="15"/>
  <c r="EQ73" i="15"/>
  <c r="FO73" i="15"/>
  <c r="GM73" i="15"/>
  <c r="HK73" i="15"/>
  <c r="DY73" i="15"/>
  <c r="EW73" i="15"/>
  <c r="FU73" i="15"/>
  <c r="GS73" i="15"/>
  <c r="HQ73" i="15"/>
  <c r="DZ73" i="15"/>
  <c r="EX73" i="15"/>
  <c r="FV73" i="15"/>
  <c r="GT73" i="15"/>
  <c r="HR73" i="15"/>
  <c r="GU73" i="15"/>
  <c r="HJ73" i="15"/>
  <c r="HS73" i="15"/>
  <c r="EY73" i="15"/>
  <c r="FN73" i="15"/>
  <c r="FW73" i="15"/>
  <c r="GL73" i="15"/>
  <c r="DX73" i="15"/>
  <c r="EA73" i="15"/>
  <c r="EP73" i="15"/>
  <c r="AB73" i="15"/>
  <c r="AN73" i="15"/>
  <c r="AZ73" i="15"/>
  <c r="AD73" i="15"/>
  <c r="AP73" i="15"/>
  <c r="AQ73" i="15"/>
  <c r="BD73" i="15"/>
  <c r="BP73" i="15"/>
  <c r="CB73" i="15"/>
  <c r="CN73" i="15"/>
  <c r="CZ73" i="15"/>
  <c r="DL73" i="15"/>
  <c r="AC73" i="15"/>
  <c r="AR73" i="15"/>
  <c r="BE73" i="15"/>
  <c r="BQ73" i="15"/>
  <c r="CC73" i="15"/>
  <c r="CO73" i="15"/>
  <c r="DA73" i="15"/>
  <c r="DM73" i="15"/>
  <c r="AE73" i="15"/>
  <c r="AS73" i="15"/>
  <c r="BF73" i="15"/>
  <c r="BR73" i="15"/>
  <c r="CD73" i="15"/>
  <c r="CP73" i="15"/>
  <c r="DB73" i="15"/>
  <c r="DN73" i="15"/>
  <c r="AF73" i="15"/>
  <c r="AT73" i="15"/>
  <c r="BG73" i="15"/>
  <c r="BS73" i="15"/>
  <c r="CE73" i="15"/>
  <c r="CQ73" i="15"/>
  <c r="DC73" i="15"/>
  <c r="DO73" i="15"/>
  <c r="AG73" i="15"/>
  <c r="AU73" i="15"/>
  <c r="BH73" i="15"/>
  <c r="BT73" i="15"/>
  <c r="CF73" i="15"/>
  <c r="CR73" i="15"/>
  <c r="DD73" i="15"/>
  <c r="DP73" i="15"/>
  <c r="AH73" i="15"/>
  <c r="AV73" i="15"/>
  <c r="BI73" i="15"/>
  <c r="BU73" i="15"/>
  <c r="CG73" i="15"/>
  <c r="CS73" i="15"/>
  <c r="DE73" i="15"/>
  <c r="DQ73" i="15"/>
  <c r="AI73" i="15"/>
  <c r="AW73" i="15"/>
  <c r="BJ73" i="15"/>
  <c r="BV73" i="15"/>
  <c r="CH73" i="15"/>
  <c r="CT73" i="15"/>
  <c r="DF73" i="15"/>
  <c r="DR73" i="15"/>
  <c r="AJ73" i="15"/>
  <c r="AX73" i="15"/>
  <c r="BK73" i="15"/>
  <c r="BW73" i="15"/>
  <c r="CI73" i="15"/>
  <c r="CU73" i="15"/>
  <c r="DG73" i="15"/>
  <c r="DS73" i="15"/>
  <c r="AM73" i="15"/>
  <c r="BB73" i="15"/>
  <c r="BN73" i="15"/>
  <c r="BZ73" i="15"/>
  <c r="CL73" i="15"/>
  <c r="CX73" i="15"/>
  <c r="DJ73" i="15"/>
  <c r="DV73" i="15"/>
  <c r="AO73" i="15"/>
  <c r="BC73" i="15"/>
  <c r="BO73" i="15"/>
  <c r="CA73" i="15"/>
  <c r="CM73" i="15"/>
  <c r="CY73" i="15"/>
  <c r="DK73" i="15"/>
  <c r="BX73" i="15"/>
  <c r="BY73" i="15"/>
  <c r="CJ73" i="15"/>
  <c r="CK73" i="15"/>
  <c r="CV73" i="15"/>
  <c r="CW73" i="15"/>
  <c r="AK73" i="15"/>
  <c r="DH73" i="15"/>
  <c r="AL73" i="15"/>
  <c r="DI73" i="15"/>
  <c r="AY73" i="15"/>
  <c r="DT73" i="15"/>
  <c r="BL73" i="15"/>
  <c r="BA73" i="15"/>
  <c r="DW73" i="15"/>
  <c r="BM73" i="15"/>
  <c r="DU73" i="15"/>
  <c r="AA73" i="15"/>
  <c r="EI61" i="15"/>
  <c r="EU61" i="15"/>
  <c r="FG61" i="15"/>
  <c r="FS61" i="15"/>
  <c r="GE61" i="15"/>
  <c r="GQ61" i="15"/>
  <c r="HC61" i="15"/>
  <c r="HO61" i="15"/>
  <c r="EJ61" i="15"/>
  <c r="EV61" i="15"/>
  <c r="FH61" i="15"/>
  <c r="FT61" i="15"/>
  <c r="GF61" i="15"/>
  <c r="GR61" i="15"/>
  <c r="HD61" i="15"/>
  <c r="HP61" i="15"/>
  <c r="DY61" i="15"/>
  <c r="EK61" i="15"/>
  <c r="EW61" i="15"/>
  <c r="FI61" i="15"/>
  <c r="FU61" i="15"/>
  <c r="GG61" i="15"/>
  <c r="GS61" i="15"/>
  <c r="HE61" i="15"/>
  <c r="HQ61" i="15"/>
  <c r="DZ61" i="15"/>
  <c r="EL61" i="15"/>
  <c r="EX61" i="15"/>
  <c r="FJ61" i="15"/>
  <c r="FV61" i="15"/>
  <c r="GH61" i="15"/>
  <c r="GT61" i="15"/>
  <c r="HF61" i="15"/>
  <c r="HR61" i="15"/>
  <c r="EA61" i="15"/>
  <c r="EM61" i="15"/>
  <c r="EY61" i="15"/>
  <c r="FK61" i="15"/>
  <c r="FW61" i="15"/>
  <c r="GI61" i="15"/>
  <c r="GU61" i="15"/>
  <c r="EB61" i="15"/>
  <c r="EN61" i="15"/>
  <c r="EZ61" i="15"/>
  <c r="FL61" i="15"/>
  <c r="FX61" i="15"/>
  <c r="GJ61" i="15"/>
  <c r="GV61" i="15"/>
  <c r="HH61" i="15"/>
  <c r="EC61" i="15"/>
  <c r="EO61" i="15"/>
  <c r="FA61" i="15"/>
  <c r="FM61" i="15"/>
  <c r="FY61" i="15"/>
  <c r="ED61" i="15"/>
  <c r="EP61" i="15"/>
  <c r="FB61" i="15"/>
  <c r="FN61" i="15"/>
  <c r="FZ61" i="15"/>
  <c r="GL61" i="15"/>
  <c r="GX61" i="15"/>
  <c r="HJ61" i="15"/>
  <c r="EE61" i="15"/>
  <c r="EQ61" i="15"/>
  <c r="FC61" i="15"/>
  <c r="FO61" i="15"/>
  <c r="GA61" i="15"/>
  <c r="GM61" i="15"/>
  <c r="GY61" i="15"/>
  <c r="HK61" i="15"/>
  <c r="EG61" i="15"/>
  <c r="ES61" i="15"/>
  <c r="FE61" i="15"/>
  <c r="FQ61" i="15"/>
  <c r="GC61" i="15"/>
  <c r="GO61" i="15"/>
  <c r="HA61" i="15"/>
  <c r="HM61" i="15"/>
  <c r="GD61" i="15"/>
  <c r="GK61" i="15"/>
  <c r="GN61" i="15"/>
  <c r="EF61" i="15"/>
  <c r="GP61" i="15"/>
  <c r="EH61" i="15"/>
  <c r="GW61" i="15"/>
  <c r="ER61" i="15"/>
  <c r="GZ61" i="15"/>
  <c r="FF61" i="15"/>
  <c r="HI61" i="15"/>
  <c r="FP61" i="15"/>
  <c r="HL61" i="15"/>
  <c r="HS61" i="15"/>
  <c r="ET61" i="15"/>
  <c r="GB61" i="15"/>
  <c r="FD61" i="15"/>
  <c r="HB61" i="15"/>
  <c r="HG61" i="15"/>
  <c r="HN61" i="15"/>
  <c r="FR61" i="15"/>
  <c r="DX61" i="15"/>
  <c r="AK61" i="15"/>
  <c r="AW61" i="15"/>
  <c r="BI61" i="15"/>
  <c r="BU61" i="15"/>
  <c r="CG61" i="15"/>
  <c r="CS61" i="15"/>
  <c r="DE61" i="15"/>
  <c r="DQ61" i="15"/>
  <c r="AL61" i="15"/>
  <c r="AX61" i="15"/>
  <c r="BJ61" i="15"/>
  <c r="BV61" i="15"/>
  <c r="CH61" i="15"/>
  <c r="CT61" i="15"/>
  <c r="DF61" i="15"/>
  <c r="DR61" i="15"/>
  <c r="AM61" i="15"/>
  <c r="AY61" i="15"/>
  <c r="BK61" i="15"/>
  <c r="BW61" i="15"/>
  <c r="CI61" i="15"/>
  <c r="CU61" i="15"/>
  <c r="DG61" i="15"/>
  <c r="DS61" i="15"/>
  <c r="AB61" i="15"/>
  <c r="AN61" i="15"/>
  <c r="AZ61" i="15"/>
  <c r="BL61" i="15"/>
  <c r="BX61" i="15"/>
  <c r="CJ61" i="15"/>
  <c r="CV61" i="15"/>
  <c r="DH61" i="15"/>
  <c r="DT61" i="15"/>
  <c r="AC61" i="15"/>
  <c r="AO61" i="15"/>
  <c r="BA61" i="15"/>
  <c r="BM61" i="15"/>
  <c r="BY61" i="15"/>
  <c r="CK61" i="15"/>
  <c r="CW61" i="15"/>
  <c r="DI61" i="15"/>
  <c r="DU61" i="15"/>
  <c r="AD61" i="15"/>
  <c r="AP61" i="15"/>
  <c r="BB61" i="15"/>
  <c r="BN61" i="15"/>
  <c r="BZ61" i="15"/>
  <c r="CL61" i="15"/>
  <c r="CX61" i="15"/>
  <c r="DJ61" i="15"/>
  <c r="DV61" i="15"/>
  <c r="AE61" i="15"/>
  <c r="AQ61" i="15"/>
  <c r="BC61" i="15"/>
  <c r="BO61" i="15"/>
  <c r="CA61" i="15"/>
  <c r="CM61" i="15"/>
  <c r="CY61" i="15"/>
  <c r="DK61" i="15"/>
  <c r="AF61" i="15"/>
  <c r="AR61" i="15"/>
  <c r="BD61" i="15"/>
  <c r="BP61" i="15"/>
  <c r="CB61" i="15"/>
  <c r="CN61" i="15"/>
  <c r="CZ61" i="15"/>
  <c r="DL61" i="15"/>
  <c r="AG61" i="15"/>
  <c r="AS61" i="15"/>
  <c r="BE61" i="15"/>
  <c r="BQ61" i="15"/>
  <c r="CC61" i="15"/>
  <c r="CO61" i="15"/>
  <c r="DA61" i="15"/>
  <c r="DM61" i="15"/>
  <c r="AI61" i="15"/>
  <c r="AU61" i="15"/>
  <c r="BG61" i="15"/>
  <c r="BS61" i="15"/>
  <c r="CE61" i="15"/>
  <c r="CQ61" i="15"/>
  <c r="DC61" i="15"/>
  <c r="DO61" i="15"/>
  <c r="AT61" i="15"/>
  <c r="DN61" i="15"/>
  <c r="AV61" i="15"/>
  <c r="DP61" i="15"/>
  <c r="BF61" i="15"/>
  <c r="BH61" i="15"/>
  <c r="BR61" i="15"/>
  <c r="BT61" i="15"/>
  <c r="CD61" i="15"/>
  <c r="CF61" i="15"/>
  <c r="AH61" i="15"/>
  <c r="DB61" i="15"/>
  <c r="AJ61" i="15"/>
  <c r="DD61" i="15"/>
  <c r="CP61" i="15"/>
  <c r="CR61" i="15"/>
  <c r="AA61" i="15"/>
  <c r="DW61" i="15"/>
  <c r="J49" i="15"/>
  <c r="Z49" i="15"/>
  <c r="DZ37" i="15"/>
  <c r="EL37" i="15"/>
  <c r="EX37" i="15"/>
  <c r="FJ37" i="15"/>
  <c r="FV37" i="15"/>
  <c r="GH37" i="15"/>
  <c r="GT37" i="15"/>
  <c r="HF37" i="15"/>
  <c r="HR37" i="15"/>
  <c r="EA37" i="15"/>
  <c r="EM37" i="15"/>
  <c r="EY37" i="15"/>
  <c r="FK37" i="15"/>
  <c r="FW37" i="15"/>
  <c r="GI37" i="15"/>
  <c r="GU37" i="15"/>
  <c r="HG37" i="15"/>
  <c r="HS37" i="15"/>
  <c r="EB37" i="15"/>
  <c r="EN37" i="15"/>
  <c r="EZ37" i="15"/>
  <c r="FL37" i="15"/>
  <c r="FX37" i="15"/>
  <c r="GJ37" i="15"/>
  <c r="GV37" i="15"/>
  <c r="HH37" i="15"/>
  <c r="EC37" i="15"/>
  <c r="EO37" i="15"/>
  <c r="FA37" i="15"/>
  <c r="FM37" i="15"/>
  <c r="FY37" i="15"/>
  <c r="GK37" i="15"/>
  <c r="GW37" i="15"/>
  <c r="HI37" i="15"/>
  <c r="ED37" i="15"/>
  <c r="EP37" i="15"/>
  <c r="FB37" i="15"/>
  <c r="FN37" i="15"/>
  <c r="FZ37" i="15"/>
  <c r="GL37" i="15"/>
  <c r="GX37" i="15"/>
  <c r="HJ37" i="15"/>
  <c r="EE37" i="15"/>
  <c r="EQ37" i="15"/>
  <c r="FC37" i="15"/>
  <c r="FO37" i="15"/>
  <c r="GA37" i="15"/>
  <c r="GM37" i="15"/>
  <c r="GY37" i="15"/>
  <c r="HK37" i="15"/>
  <c r="EF37" i="15"/>
  <c r="ER37" i="15"/>
  <c r="FD37" i="15"/>
  <c r="FP37" i="15"/>
  <c r="GB37" i="15"/>
  <c r="GN37" i="15"/>
  <c r="GZ37" i="15"/>
  <c r="HL37" i="15"/>
  <c r="EG37" i="15"/>
  <c r="ES37" i="15"/>
  <c r="FE37" i="15"/>
  <c r="FQ37" i="15"/>
  <c r="GC37" i="15"/>
  <c r="GO37" i="15"/>
  <c r="HA37" i="15"/>
  <c r="HM37" i="15"/>
  <c r="EH37" i="15"/>
  <c r="ET37" i="15"/>
  <c r="FF37" i="15"/>
  <c r="FR37" i="15"/>
  <c r="GD37" i="15"/>
  <c r="GP37" i="15"/>
  <c r="HB37" i="15"/>
  <c r="EI37" i="15"/>
  <c r="EU37" i="15"/>
  <c r="FG37" i="15"/>
  <c r="FS37" i="15"/>
  <c r="GE37" i="15"/>
  <c r="GQ37" i="15"/>
  <c r="HC37" i="15"/>
  <c r="HO37" i="15"/>
  <c r="FI37" i="15"/>
  <c r="FT37" i="15"/>
  <c r="FU37" i="15"/>
  <c r="GF37" i="15"/>
  <c r="GG37" i="15"/>
  <c r="GR37" i="15"/>
  <c r="DY37" i="15"/>
  <c r="GS37" i="15"/>
  <c r="EK37" i="15"/>
  <c r="HE37" i="15"/>
  <c r="EW37" i="15"/>
  <c r="HP37" i="15"/>
  <c r="FH37" i="15"/>
  <c r="HQ37" i="15"/>
  <c r="HN37" i="15"/>
  <c r="EV37" i="15"/>
  <c r="EJ37" i="15"/>
  <c r="HD37" i="15"/>
  <c r="DX37" i="15"/>
  <c r="AM37" i="15"/>
  <c r="AY37" i="15"/>
  <c r="BK37" i="15"/>
  <c r="BW37" i="15"/>
  <c r="CI37" i="15"/>
  <c r="CU37" i="15"/>
  <c r="DG37" i="15"/>
  <c r="DS37" i="15"/>
  <c r="AB37" i="15"/>
  <c r="AN37" i="15"/>
  <c r="AZ37" i="15"/>
  <c r="BL37" i="15"/>
  <c r="BX37" i="15"/>
  <c r="CJ37" i="15"/>
  <c r="CV37" i="15"/>
  <c r="DH37" i="15"/>
  <c r="DT37" i="15"/>
  <c r="AC37" i="15"/>
  <c r="AO37" i="15"/>
  <c r="BA37" i="15"/>
  <c r="BM37" i="15"/>
  <c r="BY37" i="15"/>
  <c r="CK37" i="15"/>
  <c r="CW37" i="15"/>
  <c r="DI37" i="15"/>
  <c r="DU37" i="15"/>
  <c r="AD37" i="15"/>
  <c r="AP37" i="15"/>
  <c r="BB37" i="15"/>
  <c r="BN37" i="15"/>
  <c r="BZ37" i="15"/>
  <c r="CL37" i="15"/>
  <c r="CX37" i="15"/>
  <c r="DJ37" i="15"/>
  <c r="DV37" i="15"/>
  <c r="AE37" i="15"/>
  <c r="AQ37" i="15"/>
  <c r="BC37" i="15"/>
  <c r="BO37" i="15"/>
  <c r="CA37" i="15"/>
  <c r="CM37" i="15"/>
  <c r="CY37" i="15"/>
  <c r="DK37" i="15"/>
  <c r="AF37" i="15"/>
  <c r="AR37" i="15"/>
  <c r="BD37" i="15"/>
  <c r="BP37" i="15"/>
  <c r="CB37" i="15"/>
  <c r="CN37" i="15"/>
  <c r="CZ37" i="15"/>
  <c r="DL37" i="15"/>
  <c r="AH37" i="15"/>
  <c r="AT37" i="15"/>
  <c r="BF37" i="15"/>
  <c r="BR37" i="15"/>
  <c r="CD37" i="15"/>
  <c r="CP37" i="15"/>
  <c r="DB37" i="15"/>
  <c r="DN37" i="15"/>
  <c r="AI37" i="15"/>
  <c r="AU37" i="15"/>
  <c r="BG37" i="15"/>
  <c r="BS37" i="15"/>
  <c r="CE37" i="15"/>
  <c r="CQ37" i="15"/>
  <c r="DC37" i="15"/>
  <c r="DO37" i="15"/>
  <c r="AJ37" i="15"/>
  <c r="AV37" i="15"/>
  <c r="BH37" i="15"/>
  <c r="BT37" i="15"/>
  <c r="CF37" i="15"/>
  <c r="CR37" i="15"/>
  <c r="DD37" i="15"/>
  <c r="DP37" i="15"/>
  <c r="AL37" i="15"/>
  <c r="CH37" i="15"/>
  <c r="AS37" i="15"/>
  <c r="CO37" i="15"/>
  <c r="AW37" i="15"/>
  <c r="CS37" i="15"/>
  <c r="AX37" i="15"/>
  <c r="CT37" i="15"/>
  <c r="BE37" i="15"/>
  <c r="DA37" i="15"/>
  <c r="BI37" i="15"/>
  <c r="DE37" i="15"/>
  <c r="BJ37" i="15"/>
  <c r="DF37" i="15"/>
  <c r="BQ37" i="15"/>
  <c r="DM37" i="15"/>
  <c r="BU37" i="15"/>
  <c r="DQ37" i="15"/>
  <c r="AG37" i="15"/>
  <c r="CC37" i="15"/>
  <c r="AK37" i="15"/>
  <c r="CG37" i="15"/>
  <c r="BV37" i="15"/>
  <c r="DR37" i="15"/>
  <c r="AA37" i="15"/>
  <c r="DW37" i="15"/>
  <c r="DZ25" i="15"/>
  <c r="EL25" i="15"/>
  <c r="EX25" i="15"/>
  <c r="FJ25" i="15"/>
  <c r="FV25" i="15"/>
  <c r="GH25" i="15"/>
  <c r="GT25" i="15"/>
  <c r="HF25" i="15"/>
  <c r="HR25" i="15"/>
  <c r="EA25" i="15"/>
  <c r="EM25" i="15"/>
  <c r="EY25" i="15"/>
  <c r="FK25" i="15"/>
  <c r="FW25" i="15"/>
  <c r="GI25" i="15"/>
  <c r="GU25" i="15"/>
  <c r="HG25" i="15"/>
  <c r="HS25" i="15"/>
  <c r="EB25" i="15"/>
  <c r="EN25" i="15"/>
  <c r="EZ25" i="15"/>
  <c r="FL25" i="15"/>
  <c r="FX25" i="15"/>
  <c r="GJ25" i="15"/>
  <c r="GV25" i="15"/>
  <c r="HH25" i="15"/>
  <c r="EC25" i="15"/>
  <c r="EO25" i="15"/>
  <c r="FA25" i="15"/>
  <c r="FM25" i="15"/>
  <c r="FY25" i="15"/>
  <c r="GK25" i="15"/>
  <c r="GW25" i="15"/>
  <c r="HI25" i="15"/>
  <c r="ED25" i="15"/>
  <c r="EP25" i="15"/>
  <c r="FB25" i="15"/>
  <c r="FN25" i="15"/>
  <c r="FZ25" i="15"/>
  <c r="GL25" i="15"/>
  <c r="GX25" i="15"/>
  <c r="HJ25" i="15"/>
  <c r="EE25" i="15"/>
  <c r="EQ25" i="15"/>
  <c r="FC25" i="15"/>
  <c r="FO25" i="15"/>
  <c r="GA25" i="15"/>
  <c r="GM25" i="15"/>
  <c r="GY25" i="15"/>
  <c r="HK25" i="15"/>
  <c r="EF25" i="15"/>
  <c r="ER25" i="15"/>
  <c r="FD25" i="15"/>
  <c r="FP25" i="15"/>
  <c r="GB25" i="15"/>
  <c r="GN25" i="15"/>
  <c r="GZ25" i="15"/>
  <c r="HL25" i="15"/>
  <c r="EG25" i="15"/>
  <c r="ES25" i="15"/>
  <c r="FE25" i="15"/>
  <c r="FQ25" i="15"/>
  <c r="GC25" i="15"/>
  <c r="GO25" i="15"/>
  <c r="HA25" i="15"/>
  <c r="HM25" i="15"/>
  <c r="EJ25" i="15"/>
  <c r="EV25" i="15"/>
  <c r="FH25" i="15"/>
  <c r="FT25" i="15"/>
  <c r="GF25" i="15"/>
  <c r="GR25" i="15"/>
  <c r="HD25" i="15"/>
  <c r="HP25" i="15"/>
  <c r="FR25" i="15"/>
  <c r="HN25" i="15"/>
  <c r="FS25" i="15"/>
  <c r="HO25" i="15"/>
  <c r="DY25" i="15"/>
  <c r="FU25" i="15"/>
  <c r="HQ25" i="15"/>
  <c r="EH25" i="15"/>
  <c r="GD25" i="15"/>
  <c r="EI25" i="15"/>
  <c r="GE25" i="15"/>
  <c r="EK25" i="15"/>
  <c r="GG25" i="15"/>
  <c r="ET25" i="15"/>
  <c r="GP25" i="15"/>
  <c r="EU25" i="15"/>
  <c r="GQ25" i="15"/>
  <c r="EW25" i="15"/>
  <c r="GS25" i="15"/>
  <c r="FF25" i="15"/>
  <c r="HB25" i="15"/>
  <c r="FG25" i="15"/>
  <c r="FI25" i="15"/>
  <c r="HC25" i="15"/>
  <c r="HE25" i="15"/>
  <c r="DX25" i="15"/>
  <c r="AH25" i="15"/>
  <c r="AT25" i="15"/>
  <c r="BF25" i="15"/>
  <c r="AJ25" i="15"/>
  <c r="AV25" i="15"/>
  <c r="AD25" i="15"/>
  <c r="AP25" i="15"/>
  <c r="BB25" i="15"/>
  <c r="BN25" i="15"/>
  <c r="AC25" i="15"/>
  <c r="AS25" i="15"/>
  <c r="BI25" i="15"/>
  <c r="BV25" i="15"/>
  <c r="CH25" i="15"/>
  <c r="CT25" i="15"/>
  <c r="DF25" i="15"/>
  <c r="DR25" i="15"/>
  <c r="AE25" i="15"/>
  <c r="AU25" i="15"/>
  <c r="BJ25" i="15"/>
  <c r="BW25" i="15"/>
  <c r="CI25" i="15"/>
  <c r="CU25" i="15"/>
  <c r="DG25" i="15"/>
  <c r="DS25" i="15"/>
  <c r="AF25" i="15"/>
  <c r="AW25" i="15"/>
  <c r="BK25" i="15"/>
  <c r="BX25" i="15"/>
  <c r="CJ25" i="15"/>
  <c r="CV25" i="15"/>
  <c r="DH25" i="15"/>
  <c r="DT25" i="15"/>
  <c r="AG25" i="15"/>
  <c r="AX25" i="15"/>
  <c r="BL25" i="15"/>
  <c r="BY25" i="15"/>
  <c r="CK25" i="15"/>
  <c r="CW25" i="15"/>
  <c r="DI25" i="15"/>
  <c r="DU25" i="15"/>
  <c r="AI25" i="15"/>
  <c r="AY25" i="15"/>
  <c r="BM25" i="15"/>
  <c r="BZ25" i="15"/>
  <c r="CL25" i="15"/>
  <c r="CX25" i="15"/>
  <c r="DJ25" i="15"/>
  <c r="DV25" i="15"/>
  <c r="AK25" i="15"/>
  <c r="AZ25" i="15"/>
  <c r="BO25" i="15"/>
  <c r="CA25" i="15"/>
  <c r="CM25" i="15"/>
  <c r="CY25" i="15"/>
  <c r="DK25" i="15"/>
  <c r="AL25" i="15"/>
  <c r="BA25" i="15"/>
  <c r="BP25" i="15"/>
  <c r="CB25" i="15"/>
  <c r="CN25" i="15"/>
  <c r="CZ25" i="15"/>
  <c r="DL25" i="15"/>
  <c r="AN25" i="15"/>
  <c r="BD25" i="15"/>
  <c r="BR25" i="15"/>
  <c r="CD25" i="15"/>
  <c r="CP25" i="15"/>
  <c r="DB25" i="15"/>
  <c r="DN25" i="15"/>
  <c r="AO25" i="15"/>
  <c r="BE25" i="15"/>
  <c r="BS25" i="15"/>
  <c r="CE25" i="15"/>
  <c r="CQ25" i="15"/>
  <c r="DC25" i="15"/>
  <c r="DO25" i="15"/>
  <c r="AQ25" i="15"/>
  <c r="BG25" i="15"/>
  <c r="BT25" i="15"/>
  <c r="CF25" i="15"/>
  <c r="CR25" i="15"/>
  <c r="DD25" i="15"/>
  <c r="DP25" i="15"/>
  <c r="BU25" i="15"/>
  <c r="CC25" i="15"/>
  <c r="CG25" i="15"/>
  <c r="CO25" i="15"/>
  <c r="CS25" i="15"/>
  <c r="DA25" i="15"/>
  <c r="AB25" i="15"/>
  <c r="DE25" i="15"/>
  <c r="AM25" i="15"/>
  <c r="DM25" i="15"/>
  <c r="AR25" i="15"/>
  <c r="DQ25" i="15"/>
  <c r="BH25" i="15"/>
  <c r="BQ25" i="15"/>
  <c r="BC25" i="15"/>
  <c r="AA25" i="15"/>
  <c r="DW25" i="15"/>
  <c r="ED17" i="15"/>
  <c r="EP17" i="15"/>
  <c r="FB17" i="15"/>
  <c r="FN17" i="15"/>
  <c r="FZ17" i="15"/>
  <c r="GL17" i="15"/>
  <c r="GX17" i="15"/>
  <c r="HJ17" i="15"/>
  <c r="EE17" i="15"/>
  <c r="EQ17" i="15"/>
  <c r="FC17" i="15"/>
  <c r="FO17" i="15"/>
  <c r="GA17" i="15"/>
  <c r="GM17" i="15"/>
  <c r="GY17" i="15"/>
  <c r="HK17" i="15"/>
  <c r="EG17" i="15"/>
  <c r="ES17" i="15"/>
  <c r="FE17" i="15"/>
  <c r="FQ17" i="15"/>
  <c r="GC17" i="15"/>
  <c r="GO17" i="15"/>
  <c r="HA17" i="15"/>
  <c r="HM17" i="15"/>
  <c r="EH17" i="15"/>
  <c r="ET17" i="15"/>
  <c r="FF17" i="15"/>
  <c r="FR17" i="15"/>
  <c r="GD17" i="15"/>
  <c r="GP17" i="15"/>
  <c r="HB17" i="15"/>
  <c r="HN17" i="15"/>
  <c r="EI17" i="15"/>
  <c r="EU17" i="15"/>
  <c r="FG17" i="15"/>
  <c r="FS17" i="15"/>
  <c r="GE17" i="15"/>
  <c r="GQ17" i="15"/>
  <c r="HC17" i="15"/>
  <c r="HO17" i="15"/>
  <c r="EJ17" i="15"/>
  <c r="EV17" i="15"/>
  <c r="FH17" i="15"/>
  <c r="FT17" i="15"/>
  <c r="GF17" i="15"/>
  <c r="GR17" i="15"/>
  <c r="HD17" i="15"/>
  <c r="HP17" i="15"/>
  <c r="DY17" i="15"/>
  <c r="EK17" i="15"/>
  <c r="EW17" i="15"/>
  <c r="FI17" i="15"/>
  <c r="FU17" i="15"/>
  <c r="GG17" i="15"/>
  <c r="GS17" i="15"/>
  <c r="HE17" i="15"/>
  <c r="HQ17" i="15"/>
  <c r="DZ17" i="15"/>
  <c r="EL17" i="15"/>
  <c r="EX17" i="15"/>
  <c r="FJ17" i="15"/>
  <c r="FV17" i="15"/>
  <c r="GH17" i="15"/>
  <c r="GT17" i="15"/>
  <c r="HF17" i="15"/>
  <c r="HR17" i="15"/>
  <c r="EA17" i="15"/>
  <c r="EM17" i="15"/>
  <c r="EY17" i="15"/>
  <c r="FK17" i="15"/>
  <c r="FW17" i="15"/>
  <c r="GI17" i="15"/>
  <c r="GU17" i="15"/>
  <c r="HG17" i="15"/>
  <c r="HS17" i="15"/>
  <c r="EB17" i="15"/>
  <c r="EN17" i="15"/>
  <c r="EZ17" i="15"/>
  <c r="FL17" i="15"/>
  <c r="FX17" i="15"/>
  <c r="GJ17" i="15"/>
  <c r="GV17" i="15"/>
  <c r="HH17" i="15"/>
  <c r="FA17" i="15"/>
  <c r="FD17" i="15"/>
  <c r="FM17" i="15"/>
  <c r="FP17" i="15"/>
  <c r="FY17" i="15"/>
  <c r="GB17" i="15"/>
  <c r="GK17" i="15"/>
  <c r="GN17" i="15"/>
  <c r="EO17" i="15"/>
  <c r="HI17" i="15"/>
  <c r="GW17" i="15"/>
  <c r="GZ17" i="15"/>
  <c r="HL17" i="15"/>
  <c r="EC17" i="15"/>
  <c r="EF17" i="15"/>
  <c r="ER17" i="15"/>
  <c r="AM17" i="15"/>
  <c r="AY17" i="15"/>
  <c r="BK17" i="15"/>
  <c r="BW17" i="15"/>
  <c r="CI17" i="15"/>
  <c r="CU17" i="15"/>
  <c r="DG17" i="15"/>
  <c r="DS17" i="15"/>
  <c r="AB17" i="15"/>
  <c r="AN17" i="15"/>
  <c r="AZ17" i="15"/>
  <c r="BL17" i="15"/>
  <c r="BX17" i="15"/>
  <c r="CJ17" i="15"/>
  <c r="CV17" i="15"/>
  <c r="DH17" i="15"/>
  <c r="DT17" i="15"/>
  <c r="AC17" i="15"/>
  <c r="AO17" i="15"/>
  <c r="BA17" i="15"/>
  <c r="BM17" i="15"/>
  <c r="BY17" i="15"/>
  <c r="CK17" i="15"/>
  <c r="CW17" i="15"/>
  <c r="DI17" i="15"/>
  <c r="DU17" i="15"/>
  <c r="AD17" i="15"/>
  <c r="AP17" i="15"/>
  <c r="BB17" i="15"/>
  <c r="BN17" i="15"/>
  <c r="BZ17" i="15"/>
  <c r="CL17" i="15"/>
  <c r="CX17" i="15"/>
  <c r="DJ17" i="15"/>
  <c r="DV17" i="15"/>
  <c r="AI17" i="15"/>
  <c r="AU17" i="15"/>
  <c r="BG17" i="15"/>
  <c r="BS17" i="15"/>
  <c r="CE17" i="15"/>
  <c r="CQ17" i="15"/>
  <c r="DC17" i="15"/>
  <c r="DO17" i="15"/>
  <c r="DX17" i="15"/>
  <c r="AJ17" i="15"/>
  <c r="AV17" i="15"/>
  <c r="BH17" i="15"/>
  <c r="BT17" i="15"/>
  <c r="CF17" i="15"/>
  <c r="CR17" i="15"/>
  <c r="DD17" i="15"/>
  <c r="DP17" i="15"/>
  <c r="AK17" i="15"/>
  <c r="BI17" i="15"/>
  <c r="CG17" i="15"/>
  <c r="DE17" i="15"/>
  <c r="AL17" i="15"/>
  <c r="BJ17" i="15"/>
  <c r="CH17" i="15"/>
  <c r="DF17" i="15"/>
  <c r="AQ17" i="15"/>
  <c r="BO17" i="15"/>
  <c r="CM17" i="15"/>
  <c r="DK17" i="15"/>
  <c r="AR17" i="15"/>
  <c r="BP17" i="15"/>
  <c r="CN17" i="15"/>
  <c r="DL17" i="15"/>
  <c r="AS17" i="15"/>
  <c r="BQ17" i="15"/>
  <c r="CO17" i="15"/>
  <c r="DM17" i="15"/>
  <c r="AT17" i="15"/>
  <c r="BR17" i="15"/>
  <c r="CP17" i="15"/>
  <c r="DN17" i="15"/>
  <c r="AW17" i="15"/>
  <c r="BU17" i="15"/>
  <c r="CS17" i="15"/>
  <c r="DQ17" i="15"/>
  <c r="AX17" i="15"/>
  <c r="BV17" i="15"/>
  <c r="CT17" i="15"/>
  <c r="DR17" i="15"/>
  <c r="AE17" i="15"/>
  <c r="BC17" i="15"/>
  <c r="CA17" i="15"/>
  <c r="CY17" i="15"/>
  <c r="CD17" i="15"/>
  <c r="CZ17" i="15"/>
  <c r="DA17" i="15"/>
  <c r="DB17" i="15"/>
  <c r="AF17" i="15"/>
  <c r="AG17" i="15"/>
  <c r="AH17" i="15"/>
  <c r="BE17" i="15"/>
  <c r="BF17" i="15"/>
  <c r="CB17" i="15"/>
  <c r="CC17" i="15"/>
  <c r="BD17" i="15"/>
  <c r="AA17" i="15"/>
  <c r="DW17" i="15"/>
  <c r="O96" i="15"/>
  <c r="LJ96" i="15" s="1"/>
  <c r="Z96" i="15"/>
  <c r="EB84" i="15"/>
  <c r="EN84" i="15"/>
  <c r="EZ84" i="15"/>
  <c r="FL84" i="15"/>
  <c r="FX84" i="15"/>
  <c r="GJ84" i="15"/>
  <c r="GV84" i="15"/>
  <c r="HH84" i="15"/>
  <c r="EC84" i="15"/>
  <c r="EO84" i="15"/>
  <c r="FA84" i="15"/>
  <c r="FM84" i="15"/>
  <c r="FY84" i="15"/>
  <c r="GK84" i="15"/>
  <c r="GW84" i="15"/>
  <c r="HI84" i="15"/>
  <c r="ED84" i="15"/>
  <c r="EP84" i="15"/>
  <c r="FB84" i="15"/>
  <c r="FN84" i="15"/>
  <c r="FZ84" i="15"/>
  <c r="GL84" i="15"/>
  <c r="GX84" i="15"/>
  <c r="HJ84" i="15"/>
  <c r="EE84" i="15"/>
  <c r="EQ84" i="15"/>
  <c r="FC84" i="15"/>
  <c r="FO84" i="15"/>
  <c r="GA84" i="15"/>
  <c r="GM84" i="15"/>
  <c r="GY84" i="15"/>
  <c r="HK84" i="15"/>
  <c r="EF84" i="15"/>
  <c r="ER84" i="15"/>
  <c r="FD84" i="15"/>
  <c r="FP84" i="15"/>
  <c r="GB84" i="15"/>
  <c r="GN84" i="15"/>
  <c r="GZ84" i="15"/>
  <c r="HL84" i="15"/>
  <c r="EG84" i="15"/>
  <c r="ES84" i="15"/>
  <c r="FE84" i="15"/>
  <c r="FQ84" i="15"/>
  <c r="GC84" i="15"/>
  <c r="GO84" i="15"/>
  <c r="HA84" i="15"/>
  <c r="HM84" i="15"/>
  <c r="EJ84" i="15"/>
  <c r="EV84" i="15"/>
  <c r="FH84" i="15"/>
  <c r="FT84" i="15"/>
  <c r="GF84" i="15"/>
  <c r="GR84" i="15"/>
  <c r="HD84" i="15"/>
  <c r="HP84" i="15"/>
  <c r="DY84" i="15"/>
  <c r="EK84" i="15"/>
  <c r="EW84" i="15"/>
  <c r="FI84" i="15"/>
  <c r="FU84" i="15"/>
  <c r="GG84" i="15"/>
  <c r="GS84" i="15"/>
  <c r="HE84" i="15"/>
  <c r="HQ84" i="15"/>
  <c r="DZ84" i="15"/>
  <c r="EL84" i="15"/>
  <c r="EX84" i="15"/>
  <c r="FJ84" i="15"/>
  <c r="FV84" i="15"/>
  <c r="GH84" i="15"/>
  <c r="GT84" i="15"/>
  <c r="HF84" i="15"/>
  <c r="HR84" i="15"/>
  <c r="EA84" i="15"/>
  <c r="EM84" i="15"/>
  <c r="EY84" i="15"/>
  <c r="FK84" i="15"/>
  <c r="FW84" i="15"/>
  <c r="GI84" i="15"/>
  <c r="GU84" i="15"/>
  <c r="HG84" i="15"/>
  <c r="HS84" i="15"/>
  <c r="EU84" i="15"/>
  <c r="HO84" i="15"/>
  <c r="FF84" i="15"/>
  <c r="FG84" i="15"/>
  <c r="FR84" i="15"/>
  <c r="FS84" i="15"/>
  <c r="DX84" i="15"/>
  <c r="GD84" i="15"/>
  <c r="GE84" i="15"/>
  <c r="GQ84" i="15"/>
  <c r="EH84" i="15"/>
  <c r="HB84" i="15"/>
  <c r="EI84" i="15"/>
  <c r="ET84" i="15"/>
  <c r="GP84" i="15"/>
  <c r="HC84" i="15"/>
  <c r="HN84" i="15"/>
  <c r="AI84" i="15"/>
  <c r="AU84" i="15"/>
  <c r="BG84" i="15"/>
  <c r="BS84" i="15"/>
  <c r="CE84" i="15"/>
  <c r="CQ84" i="15"/>
  <c r="DC84" i="15"/>
  <c r="DO84" i="15"/>
  <c r="AJ84" i="15"/>
  <c r="AV84" i="15"/>
  <c r="BH84" i="15"/>
  <c r="BT84" i="15"/>
  <c r="CF84" i="15"/>
  <c r="CR84" i="15"/>
  <c r="DD84" i="15"/>
  <c r="DP84" i="15"/>
  <c r="AK84" i="15"/>
  <c r="AW84" i="15"/>
  <c r="BI84" i="15"/>
  <c r="BU84" i="15"/>
  <c r="CG84" i="15"/>
  <c r="CS84" i="15"/>
  <c r="DE84" i="15"/>
  <c r="DQ84" i="15"/>
  <c r="AL84" i="15"/>
  <c r="AX84" i="15"/>
  <c r="BJ84" i="15"/>
  <c r="BV84" i="15"/>
  <c r="CH84" i="15"/>
  <c r="CT84" i="15"/>
  <c r="DF84" i="15"/>
  <c r="DR84" i="15"/>
  <c r="AM84" i="15"/>
  <c r="AY84" i="15"/>
  <c r="BK84" i="15"/>
  <c r="BW84" i="15"/>
  <c r="CI84" i="15"/>
  <c r="CU84" i="15"/>
  <c r="DG84" i="15"/>
  <c r="DS84" i="15"/>
  <c r="AB84" i="15"/>
  <c r="AN84" i="15"/>
  <c r="AZ84" i="15"/>
  <c r="BL84" i="15"/>
  <c r="BX84" i="15"/>
  <c r="CJ84" i="15"/>
  <c r="CV84" i="15"/>
  <c r="DH84" i="15"/>
  <c r="DT84" i="15"/>
  <c r="AC84" i="15"/>
  <c r="AO84" i="15"/>
  <c r="BA84" i="15"/>
  <c r="BM84" i="15"/>
  <c r="BY84" i="15"/>
  <c r="CK84" i="15"/>
  <c r="CW84" i="15"/>
  <c r="DI84" i="15"/>
  <c r="DU84" i="15"/>
  <c r="AD84" i="15"/>
  <c r="AP84" i="15"/>
  <c r="BB84" i="15"/>
  <c r="BN84" i="15"/>
  <c r="BZ84" i="15"/>
  <c r="CL84" i="15"/>
  <c r="CX84" i="15"/>
  <c r="DJ84" i="15"/>
  <c r="DV84" i="15"/>
  <c r="AG84" i="15"/>
  <c r="AS84" i="15"/>
  <c r="BE84" i="15"/>
  <c r="BQ84" i="15"/>
  <c r="CC84" i="15"/>
  <c r="CO84" i="15"/>
  <c r="DA84" i="15"/>
  <c r="DM84" i="15"/>
  <c r="AH84" i="15"/>
  <c r="AT84" i="15"/>
  <c r="BF84" i="15"/>
  <c r="BR84" i="15"/>
  <c r="CD84" i="15"/>
  <c r="CP84" i="15"/>
  <c r="DB84" i="15"/>
  <c r="DN84" i="15"/>
  <c r="BO84" i="15"/>
  <c r="BP84" i="15"/>
  <c r="CA84" i="15"/>
  <c r="CB84" i="15"/>
  <c r="CM84" i="15"/>
  <c r="CN84" i="15"/>
  <c r="AE84" i="15"/>
  <c r="CY84" i="15"/>
  <c r="AF84" i="15"/>
  <c r="CZ84" i="15"/>
  <c r="AQ84" i="15"/>
  <c r="DK84" i="15"/>
  <c r="BC84" i="15"/>
  <c r="DW84" i="15"/>
  <c r="AR84" i="15"/>
  <c r="BD84" i="15"/>
  <c r="DL84" i="15"/>
  <c r="AA84" i="15"/>
  <c r="O72" i="15"/>
  <c r="KR72" i="15" s="1"/>
  <c r="Z72" i="15"/>
  <c r="O60" i="15"/>
  <c r="ND60" i="15" s="1"/>
  <c r="Z60" i="15"/>
  <c r="O48" i="15"/>
  <c r="LU48" i="15" s="1"/>
  <c r="Z48" i="15"/>
  <c r="O36" i="15"/>
  <c r="Z36" i="15"/>
  <c r="O24" i="15"/>
  <c r="OL24" i="15" s="1"/>
  <c r="Z24" i="15"/>
  <c r="EB41" i="15"/>
  <c r="EN41" i="15"/>
  <c r="EZ41" i="15"/>
  <c r="FL41" i="15"/>
  <c r="FX41" i="15"/>
  <c r="GJ41" i="15"/>
  <c r="GV41" i="15"/>
  <c r="HH41" i="15"/>
  <c r="EC41" i="15"/>
  <c r="EO41" i="15"/>
  <c r="FA41" i="15"/>
  <c r="FM41" i="15"/>
  <c r="FY41" i="15"/>
  <c r="GK41" i="15"/>
  <c r="GW41" i="15"/>
  <c r="HI41" i="15"/>
  <c r="ED41" i="15"/>
  <c r="EP41" i="15"/>
  <c r="FB41" i="15"/>
  <c r="FN41" i="15"/>
  <c r="FZ41" i="15"/>
  <c r="GL41" i="15"/>
  <c r="GX41" i="15"/>
  <c r="HJ41" i="15"/>
  <c r="EE41" i="15"/>
  <c r="EQ41" i="15"/>
  <c r="FC41" i="15"/>
  <c r="FO41" i="15"/>
  <c r="GA41" i="15"/>
  <c r="GM41" i="15"/>
  <c r="GY41" i="15"/>
  <c r="HK41" i="15"/>
  <c r="EF41" i="15"/>
  <c r="ER41" i="15"/>
  <c r="FD41" i="15"/>
  <c r="FP41" i="15"/>
  <c r="GB41" i="15"/>
  <c r="GN41" i="15"/>
  <c r="GZ41" i="15"/>
  <c r="HL41" i="15"/>
  <c r="EG41" i="15"/>
  <c r="ES41" i="15"/>
  <c r="FE41" i="15"/>
  <c r="FQ41" i="15"/>
  <c r="GC41" i="15"/>
  <c r="GO41" i="15"/>
  <c r="HA41" i="15"/>
  <c r="HM41" i="15"/>
  <c r="EH41" i="15"/>
  <c r="ET41" i="15"/>
  <c r="FF41" i="15"/>
  <c r="FR41" i="15"/>
  <c r="GD41" i="15"/>
  <c r="GP41" i="15"/>
  <c r="HB41" i="15"/>
  <c r="HN41" i="15"/>
  <c r="EJ41" i="15"/>
  <c r="EV41" i="15"/>
  <c r="FH41" i="15"/>
  <c r="FT41" i="15"/>
  <c r="GF41" i="15"/>
  <c r="GR41" i="15"/>
  <c r="HD41" i="15"/>
  <c r="HP41" i="15"/>
  <c r="DZ41" i="15"/>
  <c r="EL41" i="15"/>
  <c r="EX41" i="15"/>
  <c r="FJ41" i="15"/>
  <c r="FV41" i="15"/>
  <c r="GH41" i="15"/>
  <c r="GT41" i="15"/>
  <c r="HF41" i="15"/>
  <c r="HR41" i="15"/>
  <c r="EA41" i="15"/>
  <c r="EM41" i="15"/>
  <c r="EY41" i="15"/>
  <c r="FK41" i="15"/>
  <c r="FW41" i="15"/>
  <c r="GI41" i="15"/>
  <c r="GU41" i="15"/>
  <c r="HG41" i="15"/>
  <c r="HS41" i="15"/>
  <c r="FI41" i="15"/>
  <c r="FS41" i="15"/>
  <c r="FU41" i="15"/>
  <c r="GE41" i="15"/>
  <c r="GG41" i="15"/>
  <c r="GQ41" i="15"/>
  <c r="DY41" i="15"/>
  <c r="GS41" i="15"/>
  <c r="EI41" i="15"/>
  <c r="HC41" i="15"/>
  <c r="EK41" i="15"/>
  <c r="HE41" i="15"/>
  <c r="EW41" i="15"/>
  <c r="HQ41" i="15"/>
  <c r="FG41" i="15"/>
  <c r="HO41" i="15"/>
  <c r="EU41" i="15"/>
  <c r="DX41" i="15"/>
  <c r="AM41" i="15"/>
  <c r="AY41" i="15"/>
  <c r="BK41" i="15"/>
  <c r="BW41" i="15"/>
  <c r="CI41" i="15"/>
  <c r="CU41" i="15"/>
  <c r="DG41" i="15"/>
  <c r="DS41" i="15"/>
  <c r="AB41" i="15"/>
  <c r="AC41" i="15"/>
  <c r="AO41" i="15"/>
  <c r="BA41" i="15"/>
  <c r="BM41" i="15"/>
  <c r="BY41" i="15"/>
  <c r="CK41" i="15"/>
  <c r="CW41" i="15"/>
  <c r="DI41" i="15"/>
  <c r="DU41" i="15"/>
  <c r="AD41" i="15"/>
  <c r="AP41" i="15"/>
  <c r="BB41" i="15"/>
  <c r="BN41" i="15"/>
  <c r="BZ41" i="15"/>
  <c r="AE41" i="15"/>
  <c r="AQ41" i="15"/>
  <c r="BC41" i="15"/>
  <c r="BO41" i="15"/>
  <c r="CA41" i="15"/>
  <c r="AH41" i="15"/>
  <c r="AT41" i="15"/>
  <c r="BF41" i="15"/>
  <c r="BR41" i="15"/>
  <c r="CD41" i="15"/>
  <c r="CP41" i="15"/>
  <c r="DB41" i="15"/>
  <c r="DN41" i="15"/>
  <c r="AI41" i="15"/>
  <c r="AU41" i="15"/>
  <c r="BG41" i="15"/>
  <c r="BS41" i="15"/>
  <c r="CE41" i="15"/>
  <c r="CQ41" i="15"/>
  <c r="DC41" i="15"/>
  <c r="DO41" i="15"/>
  <c r="AV41" i="15"/>
  <c r="BT41" i="15"/>
  <c r="CN41" i="15"/>
  <c r="DF41" i="15"/>
  <c r="AW41" i="15"/>
  <c r="BU41" i="15"/>
  <c r="CO41" i="15"/>
  <c r="DH41" i="15"/>
  <c r="AX41" i="15"/>
  <c r="BV41" i="15"/>
  <c r="CR41" i="15"/>
  <c r="DJ41" i="15"/>
  <c r="AZ41" i="15"/>
  <c r="BX41" i="15"/>
  <c r="CS41" i="15"/>
  <c r="DK41" i="15"/>
  <c r="AF41" i="15"/>
  <c r="BD41" i="15"/>
  <c r="CB41" i="15"/>
  <c r="CT41" i="15"/>
  <c r="DL41" i="15"/>
  <c r="AG41" i="15"/>
  <c r="BE41" i="15"/>
  <c r="CC41" i="15"/>
  <c r="CV41" i="15"/>
  <c r="DM41" i="15"/>
  <c r="AJ41" i="15"/>
  <c r="BH41" i="15"/>
  <c r="CF41" i="15"/>
  <c r="CX41" i="15"/>
  <c r="DP41" i="15"/>
  <c r="AK41" i="15"/>
  <c r="BI41" i="15"/>
  <c r="CG41" i="15"/>
  <c r="CY41" i="15"/>
  <c r="DQ41" i="15"/>
  <c r="AL41" i="15"/>
  <c r="BJ41" i="15"/>
  <c r="CH41" i="15"/>
  <c r="CZ41" i="15"/>
  <c r="DR41" i="15"/>
  <c r="AR41" i="15"/>
  <c r="BP41" i="15"/>
  <c r="CL41" i="15"/>
  <c r="DD41" i="15"/>
  <c r="DV41" i="15"/>
  <c r="AS41" i="15"/>
  <c r="BQ41" i="15"/>
  <c r="CM41" i="15"/>
  <c r="DE41" i="15"/>
  <c r="AN41" i="15"/>
  <c r="BL41" i="15"/>
  <c r="CJ41" i="15"/>
  <c r="DA41" i="15"/>
  <c r="DT41" i="15"/>
  <c r="DW41" i="15"/>
  <c r="AA41" i="15"/>
  <c r="O95" i="15"/>
  <c r="Z95" i="15"/>
  <c r="O83" i="15"/>
  <c r="LT83" i="15" s="1"/>
  <c r="Z83" i="15"/>
  <c r="O71" i="15"/>
  <c r="IB71" i="15" s="1"/>
  <c r="Z71" i="15"/>
  <c r="O59" i="15"/>
  <c r="OI59" i="15" s="1"/>
  <c r="Z59" i="15"/>
  <c r="EH47" i="15"/>
  <c r="ET47" i="15"/>
  <c r="EI47" i="15"/>
  <c r="EJ47" i="15"/>
  <c r="EV47" i="15"/>
  <c r="DY47" i="15"/>
  <c r="EK47" i="15"/>
  <c r="EW47" i="15"/>
  <c r="FI47" i="15"/>
  <c r="FU47" i="15"/>
  <c r="GG47" i="15"/>
  <c r="GS47" i="15"/>
  <c r="HE47" i="15"/>
  <c r="HQ47" i="15"/>
  <c r="DZ47" i="15"/>
  <c r="EL47" i="15"/>
  <c r="EX47" i="15"/>
  <c r="EA47" i="15"/>
  <c r="EM47" i="15"/>
  <c r="EY47" i="15"/>
  <c r="FK47" i="15"/>
  <c r="FW47" i="15"/>
  <c r="GI47" i="15"/>
  <c r="GU47" i="15"/>
  <c r="HG47" i="15"/>
  <c r="HS47" i="15"/>
  <c r="EB47" i="15"/>
  <c r="EN47" i="15"/>
  <c r="ED47" i="15"/>
  <c r="EP47" i="15"/>
  <c r="FB47" i="15"/>
  <c r="FN47" i="15"/>
  <c r="FZ47" i="15"/>
  <c r="GL47" i="15"/>
  <c r="GX47" i="15"/>
  <c r="HJ47" i="15"/>
  <c r="EF47" i="15"/>
  <c r="ER47" i="15"/>
  <c r="FD47" i="15"/>
  <c r="EU47" i="15"/>
  <c r="FP47" i="15"/>
  <c r="GE47" i="15"/>
  <c r="GV47" i="15"/>
  <c r="HL47" i="15"/>
  <c r="EZ47" i="15"/>
  <c r="FQ47" i="15"/>
  <c r="GF47" i="15"/>
  <c r="GW47" i="15"/>
  <c r="HM47" i="15"/>
  <c r="FA47" i="15"/>
  <c r="FR47" i="15"/>
  <c r="GH47" i="15"/>
  <c r="GY47" i="15"/>
  <c r="HN47" i="15"/>
  <c r="FC47" i="15"/>
  <c r="FS47" i="15"/>
  <c r="GJ47" i="15"/>
  <c r="GZ47" i="15"/>
  <c r="HO47" i="15"/>
  <c r="FE47" i="15"/>
  <c r="FT47" i="15"/>
  <c r="GK47" i="15"/>
  <c r="HA47" i="15"/>
  <c r="HP47" i="15"/>
  <c r="FF47" i="15"/>
  <c r="FV47" i="15"/>
  <c r="GM47" i="15"/>
  <c r="HB47" i="15"/>
  <c r="HR47" i="15"/>
  <c r="EC47" i="15"/>
  <c r="FG47" i="15"/>
  <c r="FX47" i="15"/>
  <c r="GN47" i="15"/>
  <c r="HC47" i="15"/>
  <c r="EE47" i="15"/>
  <c r="FH47" i="15"/>
  <c r="FY47" i="15"/>
  <c r="GO47" i="15"/>
  <c r="HD47" i="15"/>
  <c r="EG47" i="15"/>
  <c r="FJ47" i="15"/>
  <c r="GA47" i="15"/>
  <c r="GP47" i="15"/>
  <c r="HF47" i="15"/>
  <c r="EQ47" i="15"/>
  <c r="FM47" i="15"/>
  <c r="GC47" i="15"/>
  <c r="GR47" i="15"/>
  <c r="HI47" i="15"/>
  <c r="GD47" i="15"/>
  <c r="GQ47" i="15"/>
  <c r="GT47" i="15"/>
  <c r="HH47" i="15"/>
  <c r="HK47" i="15"/>
  <c r="EO47" i="15"/>
  <c r="ES47" i="15"/>
  <c r="FO47" i="15"/>
  <c r="GB47" i="15"/>
  <c r="FL47" i="15"/>
  <c r="DX47" i="15"/>
  <c r="AL47" i="15"/>
  <c r="AX47" i="15"/>
  <c r="BJ47" i="15"/>
  <c r="BV47" i="15"/>
  <c r="CH47" i="15"/>
  <c r="CT47" i="15"/>
  <c r="DF47" i="15"/>
  <c r="DR47" i="15"/>
  <c r="AM47" i="15"/>
  <c r="AY47" i="15"/>
  <c r="BK47" i="15"/>
  <c r="BW47" i="15"/>
  <c r="CI47" i="15"/>
  <c r="CU47" i="15"/>
  <c r="DG47" i="15"/>
  <c r="DS47" i="15"/>
  <c r="AB47" i="15"/>
  <c r="AN47" i="15"/>
  <c r="AZ47" i="15"/>
  <c r="BL47" i="15"/>
  <c r="BX47" i="15"/>
  <c r="CJ47" i="15"/>
  <c r="CV47" i="15"/>
  <c r="DH47" i="15"/>
  <c r="DT47" i="15"/>
  <c r="AC47" i="15"/>
  <c r="AO47" i="15"/>
  <c r="BA47" i="15"/>
  <c r="BM47" i="15"/>
  <c r="BY47" i="15"/>
  <c r="CK47" i="15"/>
  <c r="CW47" i="15"/>
  <c r="DI47" i="15"/>
  <c r="DU47" i="15"/>
  <c r="AD47" i="15"/>
  <c r="AP47" i="15"/>
  <c r="BB47" i="15"/>
  <c r="BN47" i="15"/>
  <c r="BZ47" i="15"/>
  <c r="CL47" i="15"/>
  <c r="CX47" i="15"/>
  <c r="DJ47" i="15"/>
  <c r="DV47" i="15"/>
  <c r="AE47" i="15"/>
  <c r="AQ47" i="15"/>
  <c r="BC47" i="15"/>
  <c r="BO47" i="15"/>
  <c r="CA47" i="15"/>
  <c r="CM47" i="15"/>
  <c r="CY47" i="15"/>
  <c r="DK47" i="15"/>
  <c r="AF47" i="15"/>
  <c r="AR47" i="15"/>
  <c r="BD47" i="15"/>
  <c r="BP47" i="15"/>
  <c r="CB47" i="15"/>
  <c r="CN47" i="15"/>
  <c r="CZ47" i="15"/>
  <c r="DL47" i="15"/>
  <c r="AG47" i="15"/>
  <c r="AS47" i="15"/>
  <c r="BE47" i="15"/>
  <c r="BQ47" i="15"/>
  <c r="CC47" i="15"/>
  <c r="CO47" i="15"/>
  <c r="DA47" i="15"/>
  <c r="DM47" i="15"/>
  <c r="AH47" i="15"/>
  <c r="AT47" i="15"/>
  <c r="BF47" i="15"/>
  <c r="BR47" i="15"/>
  <c r="CD47" i="15"/>
  <c r="CP47" i="15"/>
  <c r="DB47" i="15"/>
  <c r="DN47" i="15"/>
  <c r="AJ47" i="15"/>
  <c r="AV47" i="15"/>
  <c r="BH47" i="15"/>
  <c r="BT47" i="15"/>
  <c r="CF47" i="15"/>
  <c r="CR47" i="15"/>
  <c r="DD47" i="15"/>
  <c r="DP47" i="15"/>
  <c r="AK47" i="15"/>
  <c r="AW47" i="15"/>
  <c r="BI47" i="15"/>
  <c r="BU47" i="15"/>
  <c r="CG47" i="15"/>
  <c r="CS47" i="15"/>
  <c r="AI47" i="15"/>
  <c r="AU47" i="15"/>
  <c r="BG47" i="15"/>
  <c r="BS47" i="15"/>
  <c r="CE47" i="15"/>
  <c r="CQ47" i="15"/>
  <c r="DC47" i="15"/>
  <c r="DE47" i="15"/>
  <c r="DQ47" i="15"/>
  <c r="DO47" i="15"/>
  <c r="DW47" i="15"/>
  <c r="AA47" i="15"/>
  <c r="O35" i="15"/>
  <c r="ML35" i="15" s="1"/>
  <c r="Z35" i="15"/>
  <c r="O23" i="15"/>
  <c r="R23" i="15" s="1"/>
  <c r="Z23" i="15"/>
  <c r="Z94" i="15"/>
  <c r="Z82" i="15"/>
  <c r="Z70" i="15"/>
  <c r="Z58" i="15"/>
  <c r="Z46" i="15"/>
  <c r="Z34" i="15"/>
  <c r="Z22" i="15"/>
  <c r="EE53" i="15"/>
  <c r="EQ53" i="15"/>
  <c r="FC53" i="15"/>
  <c r="FO53" i="15"/>
  <c r="GA53" i="15"/>
  <c r="GM53" i="15"/>
  <c r="GY53" i="15"/>
  <c r="HK53" i="15"/>
  <c r="EF53" i="15"/>
  <c r="ER53" i="15"/>
  <c r="FD53" i="15"/>
  <c r="FP53" i="15"/>
  <c r="GB53" i="15"/>
  <c r="GN53" i="15"/>
  <c r="GZ53" i="15"/>
  <c r="HL53" i="15"/>
  <c r="EG53" i="15"/>
  <c r="ES53" i="15"/>
  <c r="FE53" i="15"/>
  <c r="FQ53" i="15"/>
  <c r="GC53" i="15"/>
  <c r="GO53" i="15"/>
  <c r="HA53" i="15"/>
  <c r="HM53" i="15"/>
  <c r="EH53" i="15"/>
  <c r="ET53" i="15"/>
  <c r="FF53" i="15"/>
  <c r="FR53" i="15"/>
  <c r="GD53" i="15"/>
  <c r="GP53" i="15"/>
  <c r="HB53" i="15"/>
  <c r="HN53" i="15"/>
  <c r="EI53" i="15"/>
  <c r="EU53" i="15"/>
  <c r="FG53" i="15"/>
  <c r="FS53" i="15"/>
  <c r="GE53" i="15"/>
  <c r="GQ53" i="15"/>
  <c r="HC53" i="15"/>
  <c r="HO53" i="15"/>
  <c r="EJ53" i="15"/>
  <c r="EV53" i="15"/>
  <c r="FH53" i="15"/>
  <c r="FT53" i="15"/>
  <c r="GF53" i="15"/>
  <c r="GR53" i="15"/>
  <c r="HD53" i="15"/>
  <c r="HP53" i="15"/>
  <c r="DY53" i="15"/>
  <c r="EK53" i="15"/>
  <c r="EW53" i="15"/>
  <c r="FI53" i="15"/>
  <c r="FU53" i="15"/>
  <c r="GG53" i="15"/>
  <c r="GS53" i="15"/>
  <c r="HE53" i="15"/>
  <c r="HQ53" i="15"/>
  <c r="DZ53" i="15"/>
  <c r="EL53" i="15"/>
  <c r="EA53" i="15"/>
  <c r="EM53" i="15"/>
  <c r="EC53" i="15"/>
  <c r="EO53" i="15"/>
  <c r="FA53" i="15"/>
  <c r="FK53" i="15"/>
  <c r="GK53" i="15"/>
  <c r="HR53" i="15"/>
  <c r="FL53" i="15"/>
  <c r="GL53" i="15"/>
  <c r="HS53" i="15"/>
  <c r="FM53" i="15"/>
  <c r="GT53" i="15"/>
  <c r="EB53" i="15"/>
  <c r="FN53" i="15"/>
  <c r="GU53" i="15"/>
  <c r="ED53" i="15"/>
  <c r="FV53" i="15"/>
  <c r="GV53" i="15"/>
  <c r="EN53" i="15"/>
  <c r="FW53" i="15"/>
  <c r="GW53" i="15"/>
  <c r="EP53" i="15"/>
  <c r="FX53" i="15"/>
  <c r="GX53" i="15"/>
  <c r="EX53" i="15"/>
  <c r="FY53" i="15"/>
  <c r="HF53" i="15"/>
  <c r="EY53" i="15"/>
  <c r="FZ53" i="15"/>
  <c r="HG53" i="15"/>
  <c r="FB53" i="15"/>
  <c r="GI53" i="15"/>
  <c r="HI53" i="15"/>
  <c r="FJ53" i="15"/>
  <c r="GH53" i="15"/>
  <c r="GJ53" i="15"/>
  <c r="HH53" i="15"/>
  <c r="HJ53" i="15"/>
  <c r="EZ53" i="15"/>
  <c r="DX53" i="15"/>
  <c r="AF53" i="15"/>
  <c r="AR53" i="15"/>
  <c r="BD53" i="15"/>
  <c r="BP53" i="15"/>
  <c r="CB53" i="15"/>
  <c r="CN53" i="15"/>
  <c r="CZ53" i="15"/>
  <c r="DL53" i="15"/>
  <c r="AG53" i="15"/>
  <c r="AS53" i="15"/>
  <c r="BE53" i="15"/>
  <c r="BQ53" i="15"/>
  <c r="CC53" i="15"/>
  <c r="CO53" i="15"/>
  <c r="DA53" i="15"/>
  <c r="DM53" i="15"/>
  <c r="AH53" i="15"/>
  <c r="AT53" i="15"/>
  <c r="BF53" i="15"/>
  <c r="BR53" i="15"/>
  <c r="CD53" i="15"/>
  <c r="CP53" i="15"/>
  <c r="DB53" i="15"/>
  <c r="DN53" i="15"/>
  <c r="AJ53" i="15"/>
  <c r="AV53" i="15"/>
  <c r="BH53" i="15"/>
  <c r="BT53" i="15"/>
  <c r="CF53" i="15"/>
  <c r="CR53" i="15"/>
  <c r="DD53" i="15"/>
  <c r="DP53" i="15"/>
  <c r="AK53" i="15"/>
  <c r="AW53" i="15"/>
  <c r="BI53" i="15"/>
  <c r="BU53" i="15"/>
  <c r="CG53" i="15"/>
  <c r="CS53" i="15"/>
  <c r="DE53" i="15"/>
  <c r="DQ53" i="15"/>
  <c r="AL53" i="15"/>
  <c r="AX53" i="15"/>
  <c r="BJ53" i="15"/>
  <c r="BV53" i="15"/>
  <c r="CH53" i="15"/>
  <c r="CT53" i="15"/>
  <c r="DF53" i="15"/>
  <c r="DR53" i="15"/>
  <c r="AD53" i="15"/>
  <c r="AP53" i="15"/>
  <c r="BB53" i="15"/>
  <c r="BN53" i="15"/>
  <c r="BZ53" i="15"/>
  <c r="CL53" i="15"/>
  <c r="CX53" i="15"/>
  <c r="DJ53" i="15"/>
  <c r="DV53" i="15"/>
  <c r="AZ53" i="15"/>
  <c r="CA53" i="15"/>
  <c r="DG53" i="15"/>
  <c r="BA53" i="15"/>
  <c r="CE53" i="15"/>
  <c r="DH53" i="15"/>
  <c r="AB53" i="15"/>
  <c r="BC53" i="15"/>
  <c r="CI53" i="15"/>
  <c r="DI53" i="15"/>
  <c r="AC53" i="15"/>
  <c r="BG53" i="15"/>
  <c r="CJ53" i="15"/>
  <c r="DK53" i="15"/>
  <c r="AE53" i="15"/>
  <c r="BK53" i="15"/>
  <c r="CK53" i="15"/>
  <c r="DO53" i="15"/>
  <c r="AI53" i="15"/>
  <c r="BL53" i="15"/>
  <c r="CM53" i="15"/>
  <c r="DS53" i="15"/>
  <c r="AM53" i="15"/>
  <c r="BM53" i="15"/>
  <c r="CQ53" i="15"/>
  <c r="DT53" i="15"/>
  <c r="AN53" i="15"/>
  <c r="BO53" i="15"/>
  <c r="CU53" i="15"/>
  <c r="DU53" i="15"/>
  <c r="AO53" i="15"/>
  <c r="BS53" i="15"/>
  <c r="CV53" i="15"/>
  <c r="AU53" i="15"/>
  <c r="BX53" i="15"/>
  <c r="CY53" i="15"/>
  <c r="AQ53" i="15"/>
  <c r="AY53" i="15"/>
  <c r="BW53" i="15"/>
  <c r="BY53" i="15"/>
  <c r="CW53" i="15"/>
  <c r="DC53" i="15"/>
  <c r="AA53" i="15"/>
  <c r="DW53" i="15"/>
  <c r="DY93" i="15"/>
  <c r="EK93" i="15"/>
  <c r="EW93" i="15"/>
  <c r="FI93" i="15"/>
  <c r="FU93" i="15"/>
  <c r="GG93" i="15"/>
  <c r="GS93" i="15"/>
  <c r="HE93" i="15"/>
  <c r="HQ93" i="15"/>
  <c r="DZ93" i="15"/>
  <c r="EL93" i="15"/>
  <c r="EX93" i="15"/>
  <c r="FJ93" i="15"/>
  <c r="FV93" i="15"/>
  <c r="GH93" i="15"/>
  <c r="GT93" i="15"/>
  <c r="HF93" i="15"/>
  <c r="HR93" i="15"/>
  <c r="EA93" i="15"/>
  <c r="EM93" i="15"/>
  <c r="EY93" i="15"/>
  <c r="FK93" i="15"/>
  <c r="FW93" i="15"/>
  <c r="GI93" i="15"/>
  <c r="GU93" i="15"/>
  <c r="HG93" i="15"/>
  <c r="HS93" i="15"/>
  <c r="EC93" i="15"/>
  <c r="EO93" i="15"/>
  <c r="FA93" i="15"/>
  <c r="FM93" i="15"/>
  <c r="FY93" i="15"/>
  <c r="GK93" i="15"/>
  <c r="GW93" i="15"/>
  <c r="HI93" i="15"/>
  <c r="ED93" i="15"/>
  <c r="EP93" i="15"/>
  <c r="FB93" i="15"/>
  <c r="FN93" i="15"/>
  <c r="FZ93" i="15"/>
  <c r="GL93" i="15"/>
  <c r="GX93" i="15"/>
  <c r="HJ93" i="15"/>
  <c r="EG93" i="15"/>
  <c r="ES93" i="15"/>
  <c r="FE93" i="15"/>
  <c r="FQ93" i="15"/>
  <c r="GC93" i="15"/>
  <c r="GO93" i="15"/>
  <c r="HA93" i="15"/>
  <c r="HM93" i="15"/>
  <c r="EH93" i="15"/>
  <c r="ET93" i="15"/>
  <c r="FF93" i="15"/>
  <c r="FR93" i="15"/>
  <c r="GD93" i="15"/>
  <c r="GP93" i="15"/>
  <c r="HB93" i="15"/>
  <c r="HN93" i="15"/>
  <c r="EI93" i="15"/>
  <c r="EU93" i="15"/>
  <c r="FG93" i="15"/>
  <c r="FS93" i="15"/>
  <c r="GE93" i="15"/>
  <c r="GQ93" i="15"/>
  <c r="HC93" i="15"/>
  <c r="HO93" i="15"/>
  <c r="EF93" i="15"/>
  <c r="FP93" i="15"/>
  <c r="GZ93" i="15"/>
  <c r="EJ93" i="15"/>
  <c r="FT93" i="15"/>
  <c r="HD93" i="15"/>
  <c r="DX93" i="15"/>
  <c r="EN93" i="15"/>
  <c r="FX93" i="15"/>
  <c r="HH93" i="15"/>
  <c r="EQ93" i="15"/>
  <c r="GA93" i="15"/>
  <c r="HK93" i="15"/>
  <c r="ER93" i="15"/>
  <c r="GB93" i="15"/>
  <c r="HL93" i="15"/>
  <c r="EV93" i="15"/>
  <c r="GF93" i="15"/>
  <c r="HP93" i="15"/>
  <c r="EZ93" i="15"/>
  <c r="GJ93" i="15"/>
  <c r="FD93" i="15"/>
  <c r="GN93" i="15"/>
  <c r="FH93" i="15"/>
  <c r="GR93" i="15"/>
  <c r="EB93" i="15"/>
  <c r="EE93" i="15"/>
  <c r="FC93" i="15"/>
  <c r="FL93" i="15"/>
  <c r="FO93" i="15"/>
  <c r="GM93" i="15"/>
  <c r="GY93" i="15"/>
  <c r="GV93" i="15"/>
  <c r="AL93" i="15"/>
  <c r="AX93" i="15"/>
  <c r="BJ93" i="15"/>
  <c r="BV93" i="15"/>
  <c r="CH93" i="15"/>
  <c r="CT93" i="15"/>
  <c r="DF93" i="15"/>
  <c r="DR93" i="15"/>
  <c r="AM93" i="15"/>
  <c r="AY93" i="15"/>
  <c r="BK93" i="15"/>
  <c r="BW93" i="15"/>
  <c r="CI93" i="15"/>
  <c r="CU93" i="15"/>
  <c r="DG93" i="15"/>
  <c r="DS93" i="15"/>
  <c r="AB93" i="15"/>
  <c r="AN93" i="15"/>
  <c r="AZ93" i="15"/>
  <c r="BL93" i="15"/>
  <c r="BX93" i="15"/>
  <c r="CJ93" i="15"/>
  <c r="CV93" i="15"/>
  <c r="DH93" i="15"/>
  <c r="DT93" i="15"/>
  <c r="AC93" i="15"/>
  <c r="AO93" i="15"/>
  <c r="BA93" i="15"/>
  <c r="BM93" i="15"/>
  <c r="BY93" i="15"/>
  <c r="CK93" i="15"/>
  <c r="CW93" i="15"/>
  <c r="DI93" i="15"/>
  <c r="DU93" i="15"/>
  <c r="AD93" i="15"/>
  <c r="AP93" i="15"/>
  <c r="BB93" i="15"/>
  <c r="BN93" i="15"/>
  <c r="BZ93" i="15"/>
  <c r="CL93" i="15"/>
  <c r="CX93" i="15"/>
  <c r="DJ93" i="15"/>
  <c r="DV93" i="15"/>
  <c r="AE93" i="15"/>
  <c r="AQ93" i="15"/>
  <c r="BC93" i="15"/>
  <c r="BO93" i="15"/>
  <c r="CA93" i="15"/>
  <c r="CM93" i="15"/>
  <c r="CY93" i="15"/>
  <c r="DK93" i="15"/>
  <c r="AF93" i="15"/>
  <c r="AR93" i="15"/>
  <c r="BD93" i="15"/>
  <c r="BP93" i="15"/>
  <c r="CB93" i="15"/>
  <c r="CN93" i="15"/>
  <c r="CZ93" i="15"/>
  <c r="DL93" i="15"/>
  <c r="AG93" i="15"/>
  <c r="AS93" i="15"/>
  <c r="BE93" i="15"/>
  <c r="BQ93" i="15"/>
  <c r="CC93" i="15"/>
  <c r="CO93" i="15"/>
  <c r="DA93" i="15"/>
  <c r="DM93" i="15"/>
  <c r="AH93" i="15"/>
  <c r="AT93" i="15"/>
  <c r="BF93" i="15"/>
  <c r="BR93" i="15"/>
  <c r="CD93" i="15"/>
  <c r="CP93" i="15"/>
  <c r="DB93" i="15"/>
  <c r="DN93" i="15"/>
  <c r="AJ93" i="15"/>
  <c r="AV93" i="15"/>
  <c r="BH93" i="15"/>
  <c r="BT93" i="15"/>
  <c r="CF93" i="15"/>
  <c r="CR93" i="15"/>
  <c r="DD93" i="15"/>
  <c r="DP93" i="15"/>
  <c r="AU93" i="15"/>
  <c r="DO93" i="15"/>
  <c r="AW93" i="15"/>
  <c r="DQ93" i="15"/>
  <c r="BG93" i="15"/>
  <c r="BI93" i="15"/>
  <c r="BS93" i="15"/>
  <c r="CQ93" i="15"/>
  <c r="BU93" i="15"/>
  <c r="CE93" i="15"/>
  <c r="CG93" i="15"/>
  <c r="AA93" i="15"/>
  <c r="CS93" i="15"/>
  <c r="AI93" i="15"/>
  <c r="DC93" i="15"/>
  <c r="DW93" i="15"/>
  <c r="AK93" i="15"/>
  <c r="DE93" i="15"/>
  <c r="EI81" i="15"/>
  <c r="EU81" i="15"/>
  <c r="FG81" i="15"/>
  <c r="FS81" i="15"/>
  <c r="GE81" i="15"/>
  <c r="GQ81" i="15"/>
  <c r="HC81" i="15"/>
  <c r="HO81" i="15"/>
  <c r="EJ81" i="15"/>
  <c r="EV81" i="15"/>
  <c r="FH81" i="15"/>
  <c r="FT81" i="15"/>
  <c r="GF81" i="15"/>
  <c r="GR81" i="15"/>
  <c r="HD81" i="15"/>
  <c r="HP81" i="15"/>
  <c r="DY81" i="15"/>
  <c r="EK81" i="15"/>
  <c r="EW81" i="15"/>
  <c r="FI81" i="15"/>
  <c r="FU81" i="15"/>
  <c r="GG81" i="15"/>
  <c r="GS81" i="15"/>
  <c r="HE81" i="15"/>
  <c r="HQ81" i="15"/>
  <c r="DZ81" i="15"/>
  <c r="EL81" i="15"/>
  <c r="EX81" i="15"/>
  <c r="FJ81" i="15"/>
  <c r="FV81" i="15"/>
  <c r="GH81" i="15"/>
  <c r="GT81" i="15"/>
  <c r="HF81" i="15"/>
  <c r="HR81" i="15"/>
  <c r="EA81" i="15"/>
  <c r="EM81" i="15"/>
  <c r="EY81" i="15"/>
  <c r="FK81" i="15"/>
  <c r="FW81" i="15"/>
  <c r="GI81" i="15"/>
  <c r="GU81" i="15"/>
  <c r="HG81" i="15"/>
  <c r="HS81" i="15"/>
  <c r="EB81" i="15"/>
  <c r="EN81" i="15"/>
  <c r="EZ81" i="15"/>
  <c r="FL81" i="15"/>
  <c r="FX81" i="15"/>
  <c r="GJ81" i="15"/>
  <c r="GV81" i="15"/>
  <c r="HH81" i="15"/>
  <c r="EC81" i="15"/>
  <c r="EO81" i="15"/>
  <c r="FA81" i="15"/>
  <c r="FM81" i="15"/>
  <c r="FY81" i="15"/>
  <c r="GK81" i="15"/>
  <c r="GW81" i="15"/>
  <c r="HI81" i="15"/>
  <c r="EE81" i="15"/>
  <c r="EQ81" i="15"/>
  <c r="FC81" i="15"/>
  <c r="FO81" i="15"/>
  <c r="GA81" i="15"/>
  <c r="GM81" i="15"/>
  <c r="GY81" i="15"/>
  <c r="HK81" i="15"/>
  <c r="EF81" i="15"/>
  <c r="ER81" i="15"/>
  <c r="FD81" i="15"/>
  <c r="FP81" i="15"/>
  <c r="GB81" i="15"/>
  <c r="GN81" i="15"/>
  <c r="GZ81" i="15"/>
  <c r="HL81" i="15"/>
  <c r="EG81" i="15"/>
  <c r="ES81" i="15"/>
  <c r="FE81" i="15"/>
  <c r="FQ81" i="15"/>
  <c r="GC81" i="15"/>
  <c r="GO81" i="15"/>
  <c r="HA81" i="15"/>
  <c r="HM81" i="15"/>
  <c r="FR81" i="15"/>
  <c r="FZ81" i="15"/>
  <c r="GD81" i="15"/>
  <c r="GL81" i="15"/>
  <c r="GP81" i="15"/>
  <c r="ED81" i="15"/>
  <c r="GX81" i="15"/>
  <c r="ET81" i="15"/>
  <c r="HN81" i="15"/>
  <c r="FB81" i="15"/>
  <c r="FF81" i="15"/>
  <c r="FN81" i="15"/>
  <c r="EH81" i="15"/>
  <c r="DX81" i="15"/>
  <c r="EP81" i="15"/>
  <c r="HB81" i="15"/>
  <c r="HJ81" i="15"/>
  <c r="AF81" i="15"/>
  <c r="AR81" i="15"/>
  <c r="BD81" i="15"/>
  <c r="BP81" i="15"/>
  <c r="CB81" i="15"/>
  <c r="CN81" i="15"/>
  <c r="CZ81" i="15"/>
  <c r="DL81" i="15"/>
  <c r="AG81" i="15"/>
  <c r="AS81" i="15"/>
  <c r="BE81" i="15"/>
  <c r="BQ81" i="15"/>
  <c r="CC81" i="15"/>
  <c r="CO81" i="15"/>
  <c r="DA81" i="15"/>
  <c r="DM81" i="15"/>
  <c r="AH81" i="15"/>
  <c r="AT81" i="15"/>
  <c r="BF81" i="15"/>
  <c r="BR81" i="15"/>
  <c r="CD81" i="15"/>
  <c r="CP81" i="15"/>
  <c r="DB81" i="15"/>
  <c r="DN81" i="15"/>
  <c r="AI81" i="15"/>
  <c r="AU81" i="15"/>
  <c r="BG81" i="15"/>
  <c r="BS81" i="15"/>
  <c r="CE81" i="15"/>
  <c r="CQ81" i="15"/>
  <c r="DC81" i="15"/>
  <c r="DO81" i="15"/>
  <c r="AJ81" i="15"/>
  <c r="AV81" i="15"/>
  <c r="BH81" i="15"/>
  <c r="BT81" i="15"/>
  <c r="CF81" i="15"/>
  <c r="CR81" i="15"/>
  <c r="DD81" i="15"/>
  <c r="DP81" i="15"/>
  <c r="AK81" i="15"/>
  <c r="AW81" i="15"/>
  <c r="BI81" i="15"/>
  <c r="BU81" i="15"/>
  <c r="CG81" i="15"/>
  <c r="CS81" i="15"/>
  <c r="DE81" i="15"/>
  <c r="DQ81" i="15"/>
  <c r="AL81" i="15"/>
  <c r="AX81" i="15"/>
  <c r="BJ81" i="15"/>
  <c r="BV81" i="15"/>
  <c r="CH81" i="15"/>
  <c r="CT81" i="15"/>
  <c r="DF81" i="15"/>
  <c r="DR81" i="15"/>
  <c r="AM81" i="15"/>
  <c r="AY81" i="15"/>
  <c r="BK81" i="15"/>
  <c r="BW81" i="15"/>
  <c r="CI81" i="15"/>
  <c r="CU81" i="15"/>
  <c r="DG81" i="15"/>
  <c r="DS81" i="15"/>
  <c r="AD81" i="15"/>
  <c r="AP81" i="15"/>
  <c r="BB81" i="15"/>
  <c r="BN81" i="15"/>
  <c r="BZ81" i="15"/>
  <c r="CL81" i="15"/>
  <c r="CX81" i="15"/>
  <c r="DJ81" i="15"/>
  <c r="DV81" i="15"/>
  <c r="AE81" i="15"/>
  <c r="AQ81" i="15"/>
  <c r="BC81" i="15"/>
  <c r="BO81" i="15"/>
  <c r="CA81" i="15"/>
  <c r="CM81" i="15"/>
  <c r="CY81" i="15"/>
  <c r="DK81" i="15"/>
  <c r="BX81" i="15"/>
  <c r="BY81" i="15"/>
  <c r="CJ81" i="15"/>
  <c r="CK81" i="15"/>
  <c r="AB81" i="15"/>
  <c r="CV81" i="15"/>
  <c r="AC81" i="15"/>
  <c r="CW81" i="15"/>
  <c r="AN81" i="15"/>
  <c r="DH81" i="15"/>
  <c r="AO81" i="15"/>
  <c r="DI81" i="15"/>
  <c r="AZ81" i="15"/>
  <c r="DT81" i="15"/>
  <c r="BL81" i="15"/>
  <c r="BA81" i="15"/>
  <c r="BM81" i="15"/>
  <c r="DU81" i="15"/>
  <c r="AA81" i="15"/>
  <c r="DW81" i="15"/>
  <c r="EF69" i="15"/>
  <c r="ER69" i="15"/>
  <c r="FD69" i="15"/>
  <c r="FP69" i="15"/>
  <c r="GB69" i="15"/>
  <c r="GN69" i="15"/>
  <c r="GZ69" i="15"/>
  <c r="HL69" i="15"/>
  <c r="EG69" i="15"/>
  <c r="ES69" i="15"/>
  <c r="FE69" i="15"/>
  <c r="FQ69" i="15"/>
  <c r="GC69" i="15"/>
  <c r="GO69" i="15"/>
  <c r="HA69" i="15"/>
  <c r="HM69" i="15"/>
  <c r="EH69" i="15"/>
  <c r="ET69" i="15"/>
  <c r="FF69" i="15"/>
  <c r="FR69" i="15"/>
  <c r="GD69" i="15"/>
  <c r="GP69" i="15"/>
  <c r="HB69" i="15"/>
  <c r="HN69" i="15"/>
  <c r="EI69" i="15"/>
  <c r="EU69" i="15"/>
  <c r="FG69" i="15"/>
  <c r="FS69" i="15"/>
  <c r="GE69" i="15"/>
  <c r="GQ69" i="15"/>
  <c r="HC69" i="15"/>
  <c r="HO69" i="15"/>
  <c r="DY69" i="15"/>
  <c r="EK69" i="15"/>
  <c r="EW69" i="15"/>
  <c r="FI69" i="15"/>
  <c r="FU69" i="15"/>
  <c r="GG69" i="15"/>
  <c r="GS69" i="15"/>
  <c r="HE69" i="15"/>
  <c r="HQ69" i="15"/>
  <c r="EB69" i="15"/>
  <c r="EN69" i="15"/>
  <c r="EZ69" i="15"/>
  <c r="FL69" i="15"/>
  <c r="FX69" i="15"/>
  <c r="GJ69" i="15"/>
  <c r="GV69" i="15"/>
  <c r="HH69" i="15"/>
  <c r="EC69" i="15"/>
  <c r="EO69" i="15"/>
  <c r="FA69" i="15"/>
  <c r="FM69" i="15"/>
  <c r="FY69" i="15"/>
  <c r="GK69" i="15"/>
  <c r="GW69" i="15"/>
  <c r="HI69" i="15"/>
  <c r="EY69" i="15"/>
  <c r="GA69" i="15"/>
  <c r="HF69" i="15"/>
  <c r="DZ69" i="15"/>
  <c r="FB69" i="15"/>
  <c r="GF69" i="15"/>
  <c r="HG69" i="15"/>
  <c r="EA69" i="15"/>
  <c r="FC69" i="15"/>
  <c r="GH69" i="15"/>
  <c r="HJ69" i="15"/>
  <c r="ED69" i="15"/>
  <c r="FH69" i="15"/>
  <c r="GI69" i="15"/>
  <c r="HK69" i="15"/>
  <c r="EE69" i="15"/>
  <c r="FJ69" i="15"/>
  <c r="GL69" i="15"/>
  <c r="HP69" i="15"/>
  <c r="EJ69" i="15"/>
  <c r="FK69" i="15"/>
  <c r="GM69" i="15"/>
  <c r="EP69" i="15"/>
  <c r="FT69" i="15"/>
  <c r="GU69" i="15"/>
  <c r="EL69" i="15"/>
  <c r="GX69" i="15"/>
  <c r="EM69" i="15"/>
  <c r="GY69" i="15"/>
  <c r="EQ69" i="15"/>
  <c r="HD69" i="15"/>
  <c r="EV69" i="15"/>
  <c r="HR69" i="15"/>
  <c r="EX69" i="15"/>
  <c r="HS69" i="15"/>
  <c r="FN69" i="15"/>
  <c r="FO69" i="15"/>
  <c r="FW69" i="15"/>
  <c r="FZ69" i="15"/>
  <c r="GR69" i="15"/>
  <c r="FV69" i="15"/>
  <c r="GT69" i="15"/>
  <c r="DX69" i="15"/>
  <c r="AK69" i="15"/>
  <c r="AW69" i="15"/>
  <c r="BI69" i="15"/>
  <c r="BU69" i="15"/>
  <c r="CG69" i="15"/>
  <c r="CS69" i="15"/>
  <c r="DE69" i="15"/>
  <c r="DQ69" i="15"/>
  <c r="AL69" i="15"/>
  <c r="AX69" i="15"/>
  <c r="BJ69" i="15"/>
  <c r="BV69" i="15"/>
  <c r="CH69" i="15"/>
  <c r="CT69" i="15"/>
  <c r="DF69" i="15"/>
  <c r="DR69" i="15"/>
  <c r="AM69" i="15"/>
  <c r="AY69" i="15"/>
  <c r="BK69" i="15"/>
  <c r="BW69" i="15"/>
  <c r="CI69" i="15"/>
  <c r="CU69" i="15"/>
  <c r="DG69" i="15"/>
  <c r="DS69" i="15"/>
  <c r="AB69" i="15"/>
  <c r="AN69" i="15"/>
  <c r="AZ69" i="15"/>
  <c r="BL69" i="15"/>
  <c r="BX69" i="15"/>
  <c r="CJ69" i="15"/>
  <c r="CV69" i="15"/>
  <c r="DH69" i="15"/>
  <c r="DT69" i="15"/>
  <c r="AC69" i="15"/>
  <c r="AO69" i="15"/>
  <c r="BA69" i="15"/>
  <c r="BM69" i="15"/>
  <c r="BY69" i="15"/>
  <c r="CK69" i="15"/>
  <c r="CW69" i="15"/>
  <c r="DI69" i="15"/>
  <c r="DU69" i="15"/>
  <c r="AD69" i="15"/>
  <c r="AP69" i="15"/>
  <c r="BB69" i="15"/>
  <c r="BN69" i="15"/>
  <c r="BZ69" i="15"/>
  <c r="CL69" i="15"/>
  <c r="CX69" i="15"/>
  <c r="DJ69" i="15"/>
  <c r="DV69" i="15"/>
  <c r="AE69" i="15"/>
  <c r="AQ69" i="15"/>
  <c r="BC69" i="15"/>
  <c r="BO69" i="15"/>
  <c r="CA69" i="15"/>
  <c r="CM69" i="15"/>
  <c r="CY69" i="15"/>
  <c r="DK69" i="15"/>
  <c r="AF69" i="15"/>
  <c r="AR69" i="15"/>
  <c r="BD69" i="15"/>
  <c r="BP69" i="15"/>
  <c r="CB69" i="15"/>
  <c r="CN69" i="15"/>
  <c r="CZ69" i="15"/>
  <c r="DL69" i="15"/>
  <c r="AG69" i="15"/>
  <c r="AS69" i="15"/>
  <c r="BE69" i="15"/>
  <c r="BQ69" i="15"/>
  <c r="CC69" i="15"/>
  <c r="CO69" i="15"/>
  <c r="DA69" i="15"/>
  <c r="DM69" i="15"/>
  <c r="AI69" i="15"/>
  <c r="AU69" i="15"/>
  <c r="BG69" i="15"/>
  <c r="BS69" i="15"/>
  <c r="CE69" i="15"/>
  <c r="CQ69" i="15"/>
  <c r="DC69" i="15"/>
  <c r="DO69" i="15"/>
  <c r="AT69" i="15"/>
  <c r="DN69" i="15"/>
  <c r="AV69" i="15"/>
  <c r="DP69" i="15"/>
  <c r="BF69" i="15"/>
  <c r="BH69" i="15"/>
  <c r="BR69" i="15"/>
  <c r="BT69" i="15"/>
  <c r="CD69" i="15"/>
  <c r="CF69" i="15"/>
  <c r="AH69" i="15"/>
  <c r="DB69" i="15"/>
  <c r="AJ69" i="15"/>
  <c r="DD69" i="15"/>
  <c r="CP69" i="15"/>
  <c r="CR69" i="15"/>
  <c r="AA69" i="15"/>
  <c r="DW69" i="15"/>
  <c r="EI57" i="15"/>
  <c r="EU57" i="15"/>
  <c r="FG57" i="15"/>
  <c r="FS57" i="15"/>
  <c r="GE57" i="15"/>
  <c r="GQ57" i="15"/>
  <c r="HC57" i="15"/>
  <c r="HO57" i="15"/>
  <c r="EJ57" i="15"/>
  <c r="EV57" i="15"/>
  <c r="FH57" i="15"/>
  <c r="FT57" i="15"/>
  <c r="GF57" i="15"/>
  <c r="GR57" i="15"/>
  <c r="HD57" i="15"/>
  <c r="HP57" i="15"/>
  <c r="DY57" i="15"/>
  <c r="EK57" i="15"/>
  <c r="EW57" i="15"/>
  <c r="FI57" i="15"/>
  <c r="FU57" i="15"/>
  <c r="GG57" i="15"/>
  <c r="GS57" i="15"/>
  <c r="HE57" i="15"/>
  <c r="HQ57" i="15"/>
  <c r="DZ57" i="15"/>
  <c r="EL57" i="15"/>
  <c r="EX57" i="15"/>
  <c r="FJ57" i="15"/>
  <c r="FV57" i="15"/>
  <c r="GH57" i="15"/>
  <c r="GT57" i="15"/>
  <c r="HF57" i="15"/>
  <c r="HR57" i="15"/>
  <c r="EA57" i="15"/>
  <c r="EM57" i="15"/>
  <c r="EY57" i="15"/>
  <c r="FK57" i="15"/>
  <c r="FW57" i="15"/>
  <c r="GI57" i="15"/>
  <c r="GU57" i="15"/>
  <c r="HG57" i="15"/>
  <c r="HS57" i="15"/>
  <c r="EB57" i="15"/>
  <c r="EN57" i="15"/>
  <c r="EZ57" i="15"/>
  <c r="FL57" i="15"/>
  <c r="FX57" i="15"/>
  <c r="GJ57" i="15"/>
  <c r="GV57" i="15"/>
  <c r="HH57" i="15"/>
  <c r="EC57" i="15"/>
  <c r="EO57" i="15"/>
  <c r="FA57" i="15"/>
  <c r="FM57" i="15"/>
  <c r="FY57" i="15"/>
  <c r="GK57" i="15"/>
  <c r="GW57" i="15"/>
  <c r="HI57" i="15"/>
  <c r="ED57" i="15"/>
  <c r="EP57" i="15"/>
  <c r="FB57" i="15"/>
  <c r="FN57" i="15"/>
  <c r="FZ57" i="15"/>
  <c r="GL57" i="15"/>
  <c r="GX57" i="15"/>
  <c r="HJ57" i="15"/>
  <c r="EE57" i="15"/>
  <c r="EQ57" i="15"/>
  <c r="FC57" i="15"/>
  <c r="FO57" i="15"/>
  <c r="GA57" i="15"/>
  <c r="GM57" i="15"/>
  <c r="GY57" i="15"/>
  <c r="HK57" i="15"/>
  <c r="EG57" i="15"/>
  <c r="ES57" i="15"/>
  <c r="FE57" i="15"/>
  <c r="FQ57" i="15"/>
  <c r="GC57" i="15"/>
  <c r="GO57" i="15"/>
  <c r="HA57" i="15"/>
  <c r="HM57" i="15"/>
  <c r="ET57" i="15"/>
  <c r="HN57" i="15"/>
  <c r="FD57" i="15"/>
  <c r="FF57" i="15"/>
  <c r="FP57" i="15"/>
  <c r="FR57" i="15"/>
  <c r="GB57" i="15"/>
  <c r="GP57" i="15"/>
  <c r="EF57" i="15"/>
  <c r="GZ57" i="15"/>
  <c r="HL57" i="15"/>
  <c r="ER57" i="15"/>
  <c r="HB57" i="15"/>
  <c r="EH57" i="15"/>
  <c r="GD57" i="15"/>
  <c r="GN57" i="15"/>
  <c r="DX57" i="15"/>
  <c r="AF57" i="15"/>
  <c r="AR57" i="15"/>
  <c r="BD57" i="15"/>
  <c r="BP57" i="15"/>
  <c r="CB57" i="15"/>
  <c r="CN57" i="15"/>
  <c r="CZ57" i="15"/>
  <c r="AG57" i="15"/>
  <c r="AS57" i="15"/>
  <c r="BE57" i="15"/>
  <c r="BQ57" i="15"/>
  <c r="CC57" i="15"/>
  <c r="CO57" i="15"/>
  <c r="DA57" i="15"/>
  <c r="AH57" i="15"/>
  <c r="AT57" i="15"/>
  <c r="BF57" i="15"/>
  <c r="BR57" i="15"/>
  <c r="CD57" i="15"/>
  <c r="CP57" i="15"/>
  <c r="DB57" i="15"/>
  <c r="AJ57" i="15"/>
  <c r="AV57" i="15"/>
  <c r="BH57" i="15"/>
  <c r="BT57" i="15"/>
  <c r="CF57" i="15"/>
  <c r="CR57" i="15"/>
  <c r="AK57" i="15"/>
  <c r="AW57" i="15"/>
  <c r="BI57" i="15"/>
  <c r="BU57" i="15"/>
  <c r="CG57" i="15"/>
  <c r="CS57" i="15"/>
  <c r="AB57" i="15"/>
  <c r="AX57" i="15"/>
  <c r="BO57" i="15"/>
  <c r="CK57" i="15"/>
  <c r="DE57" i="15"/>
  <c r="DQ57" i="15"/>
  <c r="AC57" i="15"/>
  <c r="AY57" i="15"/>
  <c r="BS57" i="15"/>
  <c r="CL57" i="15"/>
  <c r="DF57" i="15"/>
  <c r="DR57" i="15"/>
  <c r="AD57" i="15"/>
  <c r="AZ57" i="15"/>
  <c r="BV57" i="15"/>
  <c r="CM57" i="15"/>
  <c r="DG57" i="15"/>
  <c r="DS57" i="15"/>
  <c r="AE57" i="15"/>
  <c r="BA57" i="15"/>
  <c r="BW57" i="15"/>
  <c r="CQ57" i="15"/>
  <c r="DH57" i="15"/>
  <c r="DT57" i="15"/>
  <c r="AI57" i="15"/>
  <c r="BB57" i="15"/>
  <c r="BX57" i="15"/>
  <c r="CT57" i="15"/>
  <c r="DI57" i="15"/>
  <c r="DU57" i="15"/>
  <c r="AL57" i="15"/>
  <c r="BC57" i="15"/>
  <c r="BY57" i="15"/>
  <c r="CU57" i="15"/>
  <c r="DJ57" i="15"/>
  <c r="DV57" i="15"/>
  <c r="AM57" i="15"/>
  <c r="BG57" i="15"/>
  <c r="BZ57" i="15"/>
  <c r="CV57" i="15"/>
  <c r="DK57" i="15"/>
  <c r="AN57" i="15"/>
  <c r="BJ57" i="15"/>
  <c r="CA57" i="15"/>
  <c r="CW57" i="15"/>
  <c r="DL57" i="15"/>
  <c r="AO57" i="15"/>
  <c r="BK57" i="15"/>
  <c r="CE57" i="15"/>
  <c r="CX57" i="15"/>
  <c r="DM57" i="15"/>
  <c r="AQ57" i="15"/>
  <c r="BM57" i="15"/>
  <c r="CI57" i="15"/>
  <c r="DC57" i="15"/>
  <c r="DO57" i="15"/>
  <c r="BL57" i="15"/>
  <c r="BN57" i="15"/>
  <c r="CH57" i="15"/>
  <c r="CJ57" i="15"/>
  <c r="CY57" i="15"/>
  <c r="DD57" i="15"/>
  <c r="DN57" i="15"/>
  <c r="DP57" i="15"/>
  <c r="AP57" i="15"/>
  <c r="AU57" i="15"/>
  <c r="AA57" i="15"/>
  <c r="DW57" i="15"/>
  <c r="EB45" i="15"/>
  <c r="EN45" i="15"/>
  <c r="EZ45" i="15"/>
  <c r="FL45" i="15"/>
  <c r="FX45" i="15"/>
  <c r="GJ45" i="15"/>
  <c r="GV45" i="15"/>
  <c r="HH45" i="15"/>
  <c r="EC45" i="15"/>
  <c r="EO45" i="15"/>
  <c r="FA45" i="15"/>
  <c r="FM45" i="15"/>
  <c r="FY45" i="15"/>
  <c r="GK45" i="15"/>
  <c r="GW45" i="15"/>
  <c r="HI45" i="15"/>
  <c r="ED45" i="15"/>
  <c r="EP45" i="15"/>
  <c r="FB45" i="15"/>
  <c r="FN45" i="15"/>
  <c r="FZ45" i="15"/>
  <c r="GL45" i="15"/>
  <c r="GX45" i="15"/>
  <c r="HJ45" i="15"/>
  <c r="EE45" i="15"/>
  <c r="EQ45" i="15"/>
  <c r="FC45" i="15"/>
  <c r="FO45" i="15"/>
  <c r="GA45" i="15"/>
  <c r="GM45" i="15"/>
  <c r="GY45" i="15"/>
  <c r="HK45" i="15"/>
  <c r="EF45" i="15"/>
  <c r="ER45" i="15"/>
  <c r="FD45" i="15"/>
  <c r="FP45" i="15"/>
  <c r="GB45" i="15"/>
  <c r="GN45" i="15"/>
  <c r="GZ45" i="15"/>
  <c r="HL45" i="15"/>
  <c r="EG45" i="15"/>
  <c r="ES45" i="15"/>
  <c r="FE45" i="15"/>
  <c r="FQ45" i="15"/>
  <c r="GC45" i="15"/>
  <c r="GO45" i="15"/>
  <c r="HA45" i="15"/>
  <c r="HM45" i="15"/>
  <c r="EH45" i="15"/>
  <c r="ET45" i="15"/>
  <c r="FF45" i="15"/>
  <c r="FR45" i="15"/>
  <c r="GD45" i="15"/>
  <c r="GP45" i="15"/>
  <c r="HB45" i="15"/>
  <c r="HN45" i="15"/>
  <c r="EJ45" i="15"/>
  <c r="EV45" i="15"/>
  <c r="FH45" i="15"/>
  <c r="FT45" i="15"/>
  <c r="GF45" i="15"/>
  <c r="GR45" i="15"/>
  <c r="HD45" i="15"/>
  <c r="HP45" i="15"/>
  <c r="DZ45" i="15"/>
  <c r="EL45" i="15"/>
  <c r="EX45" i="15"/>
  <c r="FJ45" i="15"/>
  <c r="FV45" i="15"/>
  <c r="GH45" i="15"/>
  <c r="GT45" i="15"/>
  <c r="HF45" i="15"/>
  <c r="HR45" i="15"/>
  <c r="FG45" i="15"/>
  <c r="HC45" i="15"/>
  <c r="FI45" i="15"/>
  <c r="HE45" i="15"/>
  <c r="FK45" i="15"/>
  <c r="HG45" i="15"/>
  <c r="FS45" i="15"/>
  <c r="HO45" i="15"/>
  <c r="DY45" i="15"/>
  <c r="FU45" i="15"/>
  <c r="HQ45" i="15"/>
  <c r="EA45" i="15"/>
  <c r="FW45" i="15"/>
  <c r="HS45" i="15"/>
  <c r="EI45" i="15"/>
  <c r="GE45" i="15"/>
  <c r="EK45" i="15"/>
  <c r="GG45" i="15"/>
  <c r="EM45" i="15"/>
  <c r="GI45" i="15"/>
  <c r="EW45" i="15"/>
  <c r="GS45" i="15"/>
  <c r="EY45" i="15"/>
  <c r="GQ45" i="15"/>
  <c r="GU45" i="15"/>
  <c r="EU45" i="15"/>
  <c r="DX45" i="15"/>
  <c r="AF45" i="15"/>
  <c r="AR45" i="15"/>
  <c r="BD45" i="15"/>
  <c r="BP45" i="15"/>
  <c r="CB45" i="15"/>
  <c r="CN45" i="15"/>
  <c r="CZ45" i="15"/>
  <c r="DL45" i="15"/>
  <c r="AG45" i="15"/>
  <c r="AS45" i="15"/>
  <c r="BE45" i="15"/>
  <c r="BQ45" i="15"/>
  <c r="CC45" i="15"/>
  <c r="CO45" i="15"/>
  <c r="DA45" i="15"/>
  <c r="DM45" i="15"/>
  <c r="AH45" i="15"/>
  <c r="AT45" i="15"/>
  <c r="BF45" i="15"/>
  <c r="BR45" i="15"/>
  <c r="CD45" i="15"/>
  <c r="CP45" i="15"/>
  <c r="DB45" i="15"/>
  <c r="DN45" i="15"/>
  <c r="AI45" i="15"/>
  <c r="AU45" i="15"/>
  <c r="BG45" i="15"/>
  <c r="BS45" i="15"/>
  <c r="CE45" i="15"/>
  <c r="CQ45" i="15"/>
  <c r="DC45" i="15"/>
  <c r="DO45" i="15"/>
  <c r="AJ45" i="15"/>
  <c r="AV45" i="15"/>
  <c r="BH45" i="15"/>
  <c r="BT45" i="15"/>
  <c r="CF45" i="15"/>
  <c r="CR45" i="15"/>
  <c r="DD45" i="15"/>
  <c r="DP45" i="15"/>
  <c r="AK45" i="15"/>
  <c r="AW45" i="15"/>
  <c r="BI45" i="15"/>
  <c r="BU45" i="15"/>
  <c r="CG45" i="15"/>
  <c r="CS45" i="15"/>
  <c r="DE45" i="15"/>
  <c r="DQ45" i="15"/>
  <c r="AL45" i="15"/>
  <c r="AX45" i="15"/>
  <c r="BJ45" i="15"/>
  <c r="BV45" i="15"/>
  <c r="CH45" i="15"/>
  <c r="CT45" i="15"/>
  <c r="DF45" i="15"/>
  <c r="DR45" i="15"/>
  <c r="AM45" i="15"/>
  <c r="AY45" i="15"/>
  <c r="BK45" i="15"/>
  <c r="BW45" i="15"/>
  <c r="CI45" i="15"/>
  <c r="CU45" i="15"/>
  <c r="DG45" i="15"/>
  <c r="DS45" i="15"/>
  <c r="AB45" i="15"/>
  <c r="AN45" i="15"/>
  <c r="AZ45" i="15"/>
  <c r="BL45" i="15"/>
  <c r="BX45" i="15"/>
  <c r="CJ45" i="15"/>
  <c r="CV45" i="15"/>
  <c r="DH45" i="15"/>
  <c r="DT45" i="15"/>
  <c r="AD45" i="15"/>
  <c r="AP45" i="15"/>
  <c r="BB45" i="15"/>
  <c r="BN45" i="15"/>
  <c r="BZ45" i="15"/>
  <c r="CL45" i="15"/>
  <c r="CX45" i="15"/>
  <c r="DJ45" i="15"/>
  <c r="DV45" i="15"/>
  <c r="AE45" i="15"/>
  <c r="AQ45" i="15"/>
  <c r="BC45" i="15"/>
  <c r="BO45" i="15"/>
  <c r="CA45" i="15"/>
  <c r="CM45" i="15"/>
  <c r="CY45" i="15"/>
  <c r="DK45" i="15"/>
  <c r="BY45" i="15"/>
  <c r="CK45" i="15"/>
  <c r="CW45" i="15"/>
  <c r="DI45" i="15"/>
  <c r="DU45" i="15"/>
  <c r="AC45" i="15"/>
  <c r="BA45" i="15"/>
  <c r="AO45" i="15"/>
  <c r="BM45" i="15"/>
  <c r="DW45" i="15"/>
  <c r="AA45" i="15"/>
  <c r="DZ33" i="15"/>
  <c r="EL33" i="15"/>
  <c r="EX33" i="15"/>
  <c r="FJ33" i="15"/>
  <c r="FV33" i="15"/>
  <c r="GH33" i="15"/>
  <c r="GT33" i="15"/>
  <c r="HF33" i="15"/>
  <c r="HR33" i="15"/>
  <c r="EA33" i="15"/>
  <c r="EM33" i="15"/>
  <c r="EY33" i="15"/>
  <c r="FK33" i="15"/>
  <c r="FW33" i="15"/>
  <c r="GI33" i="15"/>
  <c r="GU33" i="15"/>
  <c r="HG33" i="15"/>
  <c r="HS33" i="15"/>
  <c r="EB33" i="15"/>
  <c r="EN33" i="15"/>
  <c r="EZ33" i="15"/>
  <c r="FL33" i="15"/>
  <c r="FX33" i="15"/>
  <c r="GJ33" i="15"/>
  <c r="GV33" i="15"/>
  <c r="HH33" i="15"/>
  <c r="EC33" i="15"/>
  <c r="EO33" i="15"/>
  <c r="FA33" i="15"/>
  <c r="FM33" i="15"/>
  <c r="FY33" i="15"/>
  <c r="GK33" i="15"/>
  <c r="GW33" i="15"/>
  <c r="HI33" i="15"/>
  <c r="ED33" i="15"/>
  <c r="EP33" i="15"/>
  <c r="FB33" i="15"/>
  <c r="FN33" i="15"/>
  <c r="FZ33" i="15"/>
  <c r="GL33" i="15"/>
  <c r="GX33" i="15"/>
  <c r="HJ33" i="15"/>
  <c r="EE33" i="15"/>
  <c r="EQ33" i="15"/>
  <c r="FC33" i="15"/>
  <c r="FO33" i="15"/>
  <c r="GA33" i="15"/>
  <c r="GM33" i="15"/>
  <c r="GY33" i="15"/>
  <c r="HK33" i="15"/>
  <c r="EF33" i="15"/>
  <c r="ER33" i="15"/>
  <c r="FD33" i="15"/>
  <c r="FP33" i="15"/>
  <c r="GB33" i="15"/>
  <c r="GN33" i="15"/>
  <c r="GZ33" i="15"/>
  <c r="HL33" i="15"/>
  <c r="EG33" i="15"/>
  <c r="ES33" i="15"/>
  <c r="FE33" i="15"/>
  <c r="FQ33" i="15"/>
  <c r="GC33" i="15"/>
  <c r="GO33" i="15"/>
  <c r="HA33" i="15"/>
  <c r="HM33" i="15"/>
  <c r="EH33" i="15"/>
  <c r="ET33" i="15"/>
  <c r="FF33" i="15"/>
  <c r="FR33" i="15"/>
  <c r="GD33" i="15"/>
  <c r="GP33" i="15"/>
  <c r="HB33" i="15"/>
  <c r="HN33" i="15"/>
  <c r="EI33" i="15"/>
  <c r="EU33" i="15"/>
  <c r="FG33" i="15"/>
  <c r="FS33" i="15"/>
  <c r="GE33" i="15"/>
  <c r="GQ33" i="15"/>
  <c r="HC33" i="15"/>
  <c r="HO33" i="15"/>
  <c r="DY33" i="15"/>
  <c r="GS33" i="15"/>
  <c r="EJ33" i="15"/>
  <c r="HD33" i="15"/>
  <c r="EK33" i="15"/>
  <c r="HE33" i="15"/>
  <c r="EV33" i="15"/>
  <c r="HP33" i="15"/>
  <c r="EW33" i="15"/>
  <c r="HQ33" i="15"/>
  <c r="FH33" i="15"/>
  <c r="FI33" i="15"/>
  <c r="FU33" i="15"/>
  <c r="GG33" i="15"/>
  <c r="GR33" i="15"/>
  <c r="GF33" i="15"/>
  <c r="FT33" i="15"/>
  <c r="DX33" i="15"/>
  <c r="AM33" i="15"/>
  <c r="AY33" i="15"/>
  <c r="BK33" i="15"/>
  <c r="BW33" i="15"/>
  <c r="CI33" i="15"/>
  <c r="CU33" i="15"/>
  <c r="DG33" i="15"/>
  <c r="DS33" i="15"/>
  <c r="AB33" i="15"/>
  <c r="AN33" i="15"/>
  <c r="AZ33" i="15"/>
  <c r="BL33" i="15"/>
  <c r="BX33" i="15"/>
  <c r="CJ33" i="15"/>
  <c r="CV33" i="15"/>
  <c r="DH33" i="15"/>
  <c r="DT33" i="15"/>
  <c r="AC33" i="15"/>
  <c r="AO33" i="15"/>
  <c r="BA33" i="15"/>
  <c r="BM33" i="15"/>
  <c r="BY33" i="15"/>
  <c r="CK33" i="15"/>
  <c r="CW33" i="15"/>
  <c r="DI33" i="15"/>
  <c r="DU33" i="15"/>
  <c r="AD33" i="15"/>
  <c r="AP33" i="15"/>
  <c r="BB33" i="15"/>
  <c r="BN33" i="15"/>
  <c r="BZ33" i="15"/>
  <c r="CL33" i="15"/>
  <c r="CX33" i="15"/>
  <c r="DJ33" i="15"/>
  <c r="DV33" i="15"/>
  <c r="AE33" i="15"/>
  <c r="AQ33" i="15"/>
  <c r="BC33" i="15"/>
  <c r="BO33" i="15"/>
  <c r="CA33" i="15"/>
  <c r="CM33" i="15"/>
  <c r="CY33" i="15"/>
  <c r="DK33" i="15"/>
  <c r="AF33" i="15"/>
  <c r="AR33" i="15"/>
  <c r="BD33" i="15"/>
  <c r="BP33" i="15"/>
  <c r="CB33" i="15"/>
  <c r="CN33" i="15"/>
  <c r="CZ33" i="15"/>
  <c r="DL33" i="15"/>
  <c r="AH33" i="15"/>
  <c r="AT33" i="15"/>
  <c r="BF33" i="15"/>
  <c r="BR33" i="15"/>
  <c r="CD33" i="15"/>
  <c r="CP33" i="15"/>
  <c r="DB33" i="15"/>
  <c r="DN33" i="15"/>
  <c r="AI33" i="15"/>
  <c r="AU33" i="15"/>
  <c r="BG33" i="15"/>
  <c r="BS33" i="15"/>
  <c r="CE33" i="15"/>
  <c r="CQ33" i="15"/>
  <c r="DC33" i="15"/>
  <c r="DO33" i="15"/>
  <c r="AJ33" i="15"/>
  <c r="AV33" i="15"/>
  <c r="BH33" i="15"/>
  <c r="BT33" i="15"/>
  <c r="CF33" i="15"/>
  <c r="CR33" i="15"/>
  <c r="DD33" i="15"/>
  <c r="DP33" i="15"/>
  <c r="AX33" i="15"/>
  <c r="CT33" i="15"/>
  <c r="BE33" i="15"/>
  <c r="DA33" i="15"/>
  <c r="BI33" i="15"/>
  <c r="DE33" i="15"/>
  <c r="BJ33" i="15"/>
  <c r="DF33" i="15"/>
  <c r="BQ33" i="15"/>
  <c r="DM33" i="15"/>
  <c r="BU33" i="15"/>
  <c r="DQ33" i="15"/>
  <c r="BV33" i="15"/>
  <c r="DR33" i="15"/>
  <c r="AG33" i="15"/>
  <c r="CC33" i="15"/>
  <c r="AK33" i="15"/>
  <c r="CG33" i="15"/>
  <c r="AS33" i="15"/>
  <c r="CO33" i="15"/>
  <c r="AW33" i="15"/>
  <c r="CS33" i="15"/>
  <c r="CH33" i="15"/>
  <c r="AL33" i="15"/>
  <c r="AA33" i="15"/>
  <c r="DW33" i="15"/>
  <c r="ED21" i="15"/>
  <c r="EP21" i="15"/>
  <c r="FB21" i="15"/>
  <c r="FN21" i="15"/>
  <c r="FZ21" i="15"/>
  <c r="GL21" i="15"/>
  <c r="GX21" i="15"/>
  <c r="HJ21" i="15"/>
  <c r="EE21" i="15"/>
  <c r="EQ21" i="15"/>
  <c r="FC21" i="15"/>
  <c r="FO21" i="15"/>
  <c r="GA21" i="15"/>
  <c r="GM21" i="15"/>
  <c r="GY21" i="15"/>
  <c r="HK21" i="15"/>
  <c r="EG21" i="15"/>
  <c r="ES21" i="15"/>
  <c r="FE21" i="15"/>
  <c r="FQ21" i="15"/>
  <c r="GC21" i="15"/>
  <c r="GO21" i="15"/>
  <c r="HA21" i="15"/>
  <c r="HM21" i="15"/>
  <c r="EH21" i="15"/>
  <c r="ET21" i="15"/>
  <c r="FF21" i="15"/>
  <c r="FR21" i="15"/>
  <c r="GD21" i="15"/>
  <c r="GP21" i="15"/>
  <c r="HB21" i="15"/>
  <c r="HN21" i="15"/>
  <c r="EI21" i="15"/>
  <c r="EU21" i="15"/>
  <c r="FG21" i="15"/>
  <c r="FS21" i="15"/>
  <c r="GE21" i="15"/>
  <c r="GQ21" i="15"/>
  <c r="HC21" i="15"/>
  <c r="HO21" i="15"/>
  <c r="EJ21" i="15"/>
  <c r="EV21" i="15"/>
  <c r="FH21" i="15"/>
  <c r="FT21" i="15"/>
  <c r="GF21" i="15"/>
  <c r="GR21" i="15"/>
  <c r="HD21" i="15"/>
  <c r="HP21" i="15"/>
  <c r="DY21" i="15"/>
  <c r="EK21" i="15"/>
  <c r="EW21" i="15"/>
  <c r="FI21" i="15"/>
  <c r="FU21" i="15"/>
  <c r="GG21" i="15"/>
  <c r="GS21" i="15"/>
  <c r="HE21" i="15"/>
  <c r="HQ21" i="15"/>
  <c r="DZ21" i="15"/>
  <c r="EL21" i="15"/>
  <c r="EX21" i="15"/>
  <c r="FJ21" i="15"/>
  <c r="FV21" i="15"/>
  <c r="GH21" i="15"/>
  <c r="GT21" i="15"/>
  <c r="HF21" i="15"/>
  <c r="HR21" i="15"/>
  <c r="EA21" i="15"/>
  <c r="EM21" i="15"/>
  <c r="EY21" i="15"/>
  <c r="FK21" i="15"/>
  <c r="FW21" i="15"/>
  <c r="GI21" i="15"/>
  <c r="GU21" i="15"/>
  <c r="HG21" i="15"/>
  <c r="HS21" i="15"/>
  <c r="EB21" i="15"/>
  <c r="EN21" i="15"/>
  <c r="EZ21" i="15"/>
  <c r="FL21" i="15"/>
  <c r="FX21" i="15"/>
  <c r="GJ21" i="15"/>
  <c r="GV21" i="15"/>
  <c r="HH21" i="15"/>
  <c r="GK21" i="15"/>
  <c r="GN21" i="15"/>
  <c r="EC21" i="15"/>
  <c r="GW21" i="15"/>
  <c r="EF21" i="15"/>
  <c r="GZ21" i="15"/>
  <c r="EO21" i="15"/>
  <c r="HI21" i="15"/>
  <c r="ER21" i="15"/>
  <c r="HL21" i="15"/>
  <c r="FA21" i="15"/>
  <c r="FD21" i="15"/>
  <c r="FY21" i="15"/>
  <c r="FM21" i="15"/>
  <c r="FP21" i="15"/>
  <c r="GB21" i="15"/>
  <c r="DX21" i="15"/>
  <c r="AH21" i="15"/>
  <c r="AT21" i="15"/>
  <c r="BF21" i="15"/>
  <c r="BR21" i="15"/>
  <c r="CD21" i="15"/>
  <c r="CP21" i="15"/>
  <c r="DB21" i="15"/>
  <c r="DN21" i="15"/>
  <c r="AI21" i="15"/>
  <c r="AU21" i="15"/>
  <c r="BG21" i="15"/>
  <c r="AJ21" i="15"/>
  <c r="AV21" i="15"/>
  <c r="BH21" i="15"/>
  <c r="BT21" i="15"/>
  <c r="CF21" i="15"/>
  <c r="CR21" i="15"/>
  <c r="DD21" i="15"/>
  <c r="DP21" i="15"/>
  <c r="AK21" i="15"/>
  <c r="AW21" i="15"/>
  <c r="BI21" i="15"/>
  <c r="BU21" i="15"/>
  <c r="CG21" i="15"/>
  <c r="CS21" i="15"/>
  <c r="DE21" i="15"/>
  <c r="DQ21" i="15"/>
  <c r="AL21" i="15"/>
  <c r="AX21" i="15"/>
  <c r="BJ21" i="15"/>
  <c r="BV21" i="15"/>
  <c r="CH21" i="15"/>
  <c r="CT21" i="15"/>
  <c r="DF21" i="15"/>
  <c r="DR21" i="15"/>
  <c r="AM21" i="15"/>
  <c r="AY21" i="15"/>
  <c r="BK21" i="15"/>
  <c r="BW21" i="15"/>
  <c r="AB21" i="15"/>
  <c r="AN21" i="15"/>
  <c r="AZ21" i="15"/>
  <c r="BL21" i="15"/>
  <c r="BX21" i="15"/>
  <c r="CJ21" i="15"/>
  <c r="CV21" i="15"/>
  <c r="DH21" i="15"/>
  <c r="DT21" i="15"/>
  <c r="AC21" i="15"/>
  <c r="AO21" i="15"/>
  <c r="BA21" i="15"/>
  <c r="BM21" i="15"/>
  <c r="BY21" i="15"/>
  <c r="CK21" i="15"/>
  <c r="CW21" i="15"/>
  <c r="DI21" i="15"/>
  <c r="DU21" i="15"/>
  <c r="AD21" i="15"/>
  <c r="AP21" i="15"/>
  <c r="BB21" i="15"/>
  <c r="BN21" i="15"/>
  <c r="BZ21" i="15"/>
  <c r="CL21" i="15"/>
  <c r="CX21" i="15"/>
  <c r="DJ21" i="15"/>
  <c r="DV21" i="15"/>
  <c r="BQ21" i="15"/>
  <c r="CY21" i="15"/>
  <c r="AE21" i="15"/>
  <c r="BS21" i="15"/>
  <c r="CZ21" i="15"/>
  <c r="AF21" i="15"/>
  <c r="CA21" i="15"/>
  <c r="DA21" i="15"/>
  <c r="AG21" i="15"/>
  <c r="CB21" i="15"/>
  <c r="DC21" i="15"/>
  <c r="AQ21" i="15"/>
  <c r="CC21" i="15"/>
  <c r="DG21" i="15"/>
  <c r="AR21" i="15"/>
  <c r="CE21" i="15"/>
  <c r="DK21" i="15"/>
  <c r="AS21" i="15"/>
  <c r="CI21" i="15"/>
  <c r="DL21" i="15"/>
  <c r="BD21" i="15"/>
  <c r="CN21" i="15"/>
  <c r="DO21" i="15"/>
  <c r="BE21" i="15"/>
  <c r="CO21" i="15"/>
  <c r="DS21" i="15"/>
  <c r="BO21" i="15"/>
  <c r="CQ21" i="15"/>
  <c r="BP21" i="15"/>
  <c r="CM21" i="15"/>
  <c r="CU21" i="15"/>
  <c r="DM21" i="15"/>
  <c r="BC21" i="15"/>
  <c r="AA21" i="15"/>
  <c r="DW21" i="15"/>
  <c r="DZ29" i="15"/>
  <c r="EL29" i="15"/>
  <c r="EX29" i="15"/>
  <c r="FJ29" i="15"/>
  <c r="FV29" i="15"/>
  <c r="GH29" i="15"/>
  <c r="GT29" i="15"/>
  <c r="HF29" i="15"/>
  <c r="HR29" i="15"/>
  <c r="EA29" i="15"/>
  <c r="EM29" i="15"/>
  <c r="EY29" i="15"/>
  <c r="FK29" i="15"/>
  <c r="FW29" i="15"/>
  <c r="GI29" i="15"/>
  <c r="GU29" i="15"/>
  <c r="HG29" i="15"/>
  <c r="HS29" i="15"/>
  <c r="EB29" i="15"/>
  <c r="EN29" i="15"/>
  <c r="EZ29" i="15"/>
  <c r="FL29" i="15"/>
  <c r="FX29" i="15"/>
  <c r="GJ29" i="15"/>
  <c r="GV29" i="15"/>
  <c r="HH29" i="15"/>
  <c r="EC29" i="15"/>
  <c r="EO29" i="15"/>
  <c r="FA29" i="15"/>
  <c r="FM29" i="15"/>
  <c r="FY29" i="15"/>
  <c r="GK29" i="15"/>
  <c r="GW29" i="15"/>
  <c r="HI29" i="15"/>
  <c r="ED29" i="15"/>
  <c r="EP29" i="15"/>
  <c r="FB29" i="15"/>
  <c r="FN29" i="15"/>
  <c r="FZ29" i="15"/>
  <c r="GL29" i="15"/>
  <c r="GX29" i="15"/>
  <c r="HJ29" i="15"/>
  <c r="EE29" i="15"/>
  <c r="EQ29" i="15"/>
  <c r="FC29" i="15"/>
  <c r="FO29" i="15"/>
  <c r="GA29" i="15"/>
  <c r="GM29" i="15"/>
  <c r="GY29" i="15"/>
  <c r="HK29" i="15"/>
  <c r="EF29" i="15"/>
  <c r="ER29" i="15"/>
  <c r="FD29" i="15"/>
  <c r="FP29" i="15"/>
  <c r="GB29" i="15"/>
  <c r="GN29" i="15"/>
  <c r="GZ29" i="15"/>
  <c r="HL29" i="15"/>
  <c r="EG29" i="15"/>
  <c r="ES29" i="15"/>
  <c r="FE29" i="15"/>
  <c r="FQ29" i="15"/>
  <c r="GC29" i="15"/>
  <c r="GO29" i="15"/>
  <c r="HA29" i="15"/>
  <c r="HM29" i="15"/>
  <c r="EJ29" i="15"/>
  <c r="EV29" i="15"/>
  <c r="FH29" i="15"/>
  <c r="FT29" i="15"/>
  <c r="GF29" i="15"/>
  <c r="GR29" i="15"/>
  <c r="HD29" i="15"/>
  <c r="HP29" i="15"/>
  <c r="FF29" i="15"/>
  <c r="HB29" i="15"/>
  <c r="FG29" i="15"/>
  <c r="HC29" i="15"/>
  <c r="FI29" i="15"/>
  <c r="HE29" i="15"/>
  <c r="FR29" i="15"/>
  <c r="HN29" i="15"/>
  <c r="FS29" i="15"/>
  <c r="HO29" i="15"/>
  <c r="DY29" i="15"/>
  <c r="FU29" i="15"/>
  <c r="HQ29" i="15"/>
  <c r="EH29" i="15"/>
  <c r="GD29" i="15"/>
  <c r="EI29" i="15"/>
  <c r="GE29" i="15"/>
  <c r="EK29" i="15"/>
  <c r="GG29" i="15"/>
  <c r="ET29" i="15"/>
  <c r="GP29" i="15"/>
  <c r="EU29" i="15"/>
  <c r="EW29" i="15"/>
  <c r="GS29" i="15"/>
  <c r="GQ29" i="15"/>
  <c r="DX29" i="15"/>
  <c r="AL29" i="15"/>
  <c r="AX29" i="15"/>
  <c r="BJ29" i="15"/>
  <c r="BV29" i="15"/>
  <c r="CH29" i="15"/>
  <c r="CT29" i="15"/>
  <c r="DF29" i="15"/>
  <c r="AM29" i="15"/>
  <c r="AY29" i="15"/>
  <c r="BK29" i="15"/>
  <c r="BW29" i="15"/>
  <c r="CI29" i="15"/>
  <c r="CU29" i="15"/>
  <c r="DG29" i="15"/>
  <c r="DS29" i="15"/>
  <c r="AB29" i="15"/>
  <c r="AN29" i="15"/>
  <c r="AZ29" i="15"/>
  <c r="BL29" i="15"/>
  <c r="BX29" i="15"/>
  <c r="CJ29" i="15"/>
  <c r="CV29" i="15"/>
  <c r="DH29" i="15"/>
  <c r="DT29" i="15"/>
  <c r="AC29" i="15"/>
  <c r="AO29" i="15"/>
  <c r="BA29" i="15"/>
  <c r="BM29" i="15"/>
  <c r="BY29" i="15"/>
  <c r="CK29" i="15"/>
  <c r="CW29" i="15"/>
  <c r="DI29" i="15"/>
  <c r="DU29" i="15"/>
  <c r="AD29" i="15"/>
  <c r="AP29" i="15"/>
  <c r="BB29" i="15"/>
  <c r="BN29" i="15"/>
  <c r="BZ29" i="15"/>
  <c r="CL29" i="15"/>
  <c r="CX29" i="15"/>
  <c r="DJ29" i="15"/>
  <c r="DV29" i="15"/>
  <c r="AE29" i="15"/>
  <c r="AQ29" i="15"/>
  <c r="BC29" i="15"/>
  <c r="BO29" i="15"/>
  <c r="CA29" i="15"/>
  <c r="CM29" i="15"/>
  <c r="CY29" i="15"/>
  <c r="DK29" i="15"/>
  <c r="AF29" i="15"/>
  <c r="AR29" i="15"/>
  <c r="BD29" i="15"/>
  <c r="BP29" i="15"/>
  <c r="CB29" i="15"/>
  <c r="CN29" i="15"/>
  <c r="CZ29" i="15"/>
  <c r="DL29" i="15"/>
  <c r="AH29" i="15"/>
  <c r="AT29" i="15"/>
  <c r="BF29" i="15"/>
  <c r="BR29" i="15"/>
  <c r="CD29" i="15"/>
  <c r="CP29" i="15"/>
  <c r="DB29" i="15"/>
  <c r="DN29" i="15"/>
  <c r="AI29" i="15"/>
  <c r="AU29" i="15"/>
  <c r="BG29" i="15"/>
  <c r="BS29" i="15"/>
  <c r="CE29" i="15"/>
  <c r="CQ29" i="15"/>
  <c r="DC29" i="15"/>
  <c r="DO29" i="15"/>
  <c r="AJ29" i="15"/>
  <c r="AV29" i="15"/>
  <c r="BH29" i="15"/>
  <c r="BT29" i="15"/>
  <c r="CF29" i="15"/>
  <c r="CR29" i="15"/>
  <c r="DD29" i="15"/>
  <c r="DP29" i="15"/>
  <c r="AK29" i="15"/>
  <c r="DE29" i="15"/>
  <c r="AS29" i="15"/>
  <c r="DM29" i="15"/>
  <c r="AW29" i="15"/>
  <c r="DQ29" i="15"/>
  <c r="BE29" i="15"/>
  <c r="DR29" i="15"/>
  <c r="BI29" i="15"/>
  <c r="BQ29" i="15"/>
  <c r="BU29" i="15"/>
  <c r="CC29" i="15"/>
  <c r="CG29" i="15"/>
  <c r="CS29" i="15"/>
  <c r="AG29" i="15"/>
  <c r="DA29" i="15"/>
  <c r="CO29" i="15"/>
  <c r="DW29" i="15"/>
  <c r="AA29" i="15"/>
  <c r="O92" i="15"/>
  <c r="OZ92" i="15" s="1"/>
  <c r="Z92" i="15"/>
  <c r="O80" i="15"/>
  <c r="Z80" i="15"/>
  <c r="O68" i="15"/>
  <c r="KU68" i="15" s="1"/>
  <c r="Z68" i="15"/>
  <c r="O56" i="15"/>
  <c r="LO56" i="15" s="1"/>
  <c r="Z56" i="15"/>
  <c r="O44" i="15"/>
  <c r="MA44" i="15" s="1"/>
  <c r="Z44" i="15"/>
  <c r="O32" i="15"/>
  <c r="Z32" i="15"/>
  <c r="O20" i="15"/>
  <c r="KG20" i="15" s="1"/>
  <c r="Z20" i="15"/>
  <c r="E99" i="14"/>
  <c r="E87" i="14"/>
  <c r="E75" i="14"/>
  <c r="E51" i="14"/>
  <c r="V97" i="14"/>
  <c r="V85" i="14"/>
  <c r="DP85" i="14" s="1"/>
  <c r="DO85" i="14" s="1"/>
  <c r="DN85" i="14" s="1"/>
  <c r="DM85" i="14" s="1"/>
  <c r="DL85" i="14" s="1"/>
  <c r="DK85" i="14" s="1"/>
  <c r="DJ85" i="14" s="1"/>
  <c r="DI85" i="14" s="1"/>
  <c r="DH85" i="14" s="1"/>
  <c r="DG85" i="14" s="1"/>
  <c r="DF85" i="14" s="1"/>
  <c r="DE85" i="14" s="1"/>
  <c r="DD85" i="14" s="1"/>
  <c r="DC85" i="14" s="1"/>
  <c r="DB85" i="14" s="1"/>
  <c r="DA85" i="14" s="1"/>
  <c r="CZ85" i="14" s="1"/>
  <c r="CY85" i="14" s="1"/>
  <c r="CX85" i="14" s="1"/>
  <c r="CW85" i="14" s="1"/>
  <c r="CV85" i="14" s="1"/>
  <c r="CU85" i="14" s="1"/>
  <c r="CT85" i="14" s="1"/>
  <c r="CS85" i="14" s="1"/>
  <c r="CR85" i="14" s="1"/>
  <c r="CQ85" i="14" s="1"/>
  <c r="CP85" i="14" s="1"/>
  <c r="CO85" i="14" s="1"/>
  <c r="CN85" i="14" s="1"/>
  <c r="CM85" i="14" s="1"/>
  <c r="CL85" i="14" s="1"/>
  <c r="CK85" i="14" s="1"/>
  <c r="CJ85" i="14" s="1"/>
  <c r="CI85" i="14" s="1"/>
  <c r="CH85" i="14" s="1"/>
  <c r="CG85" i="14" s="1"/>
  <c r="CF85" i="14" s="1"/>
  <c r="CE85" i="14" s="1"/>
  <c r="CD85" i="14" s="1"/>
  <c r="CC85" i="14" s="1"/>
  <c r="CB85" i="14" s="1"/>
  <c r="CA85" i="14" s="1"/>
  <c r="BZ85" i="14" s="1"/>
  <c r="BY85" i="14" s="1"/>
  <c r="BX85" i="14" s="1"/>
  <c r="BW85" i="14" s="1"/>
  <c r="BV85" i="14" s="1"/>
  <c r="BU85" i="14" s="1"/>
  <c r="BT85" i="14" s="1"/>
  <c r="BS85" i="14" s="1"/>
  <c r="BR85" i="14" s="1"/>
  <c r="BQ85" i="14" s="1"/>
  <c r="BP85" i="14" s="1"/>
  <c r="BO85" i="14" s="1"/>
  <c r="BN85" i="14" s="1"/>
  <c r="BM85" i="14" s="1"/>
  <c r="BL85" i="14" s="1"/>
  <c r="BK85" i="14" s="1"/>
  <c r="BJ85" i="14" s="1"/>
  <c r="BI85" i="14" s="1"/>
  <c r="BH85" i="14" s="1"/>
  <c r="BG85" i="14" s="1"/>
  <c r="BF85" i="14" s="1"/>
  <c r="BE85" i="14" s="1"/>
  <c r="BD85" i="14" s="1"/>
  <c r="BC85" i="14" s="1"/>
  <c r="BB85" i="14" s="1"/>
  <c r="BA85" i="14" s="1"/>
  <c r="AZ85" i="14" s="1"/>
  <c r="AY85" i="14" s="1"/>
  <c r="AX85" i="14" s="1"/>
  <c r="AW85" i="14" s="1"/>
  <c r="AV85" i="14" s="1"/>
  <c r="AU85" i="14" s="1"/>
  <c r="AT85" i="14" s="1"/>
  <c r="AS85" i="14" s="1"/>
  <c r="AR85" i="14" s="1"/>
  <c r="AQ85" i="14" s="1"/>
  <c r="AP85" i="14" s="1"/>
  <c r="AO85" i="14" s="1"/>
  <c r="AN85" i="14" s="1"/>
  <c r="AM85" i="14" s="1"/>
  <c r="AL85" i="14" s="1"/>
  <c r="AK85" i="14" s="1"/>
  <c r="AJ85" i="14" s="1"/>
  <c r="AI85" i="14" s="1"/>
  <c r="AH85" i="14" s="1"/>
  <c r="AG85" i="14" s="1"/>
  <c r="AF85" i="14" s="1"/>
  <c r="AE85" i="14" s="1"/>
  <c r="AD85" i="14" s="1"/>
  <c r="AC85" i="14" s="1"/>
  <c r="AB85" i="14" s="1"/>
  <c r="AA85" i="14" s="1"/>
  <c r="Z85" i="14" s="1"/>
  <c r="Y85" i="14" s="1"/>
  <c r="X85" i="14" s="1"/>
  <c r="W85" i="14" s="1"/>
  <c r="V73" i="14"/>
  <c r="DT73" i="14" s="1"/>
  <c r="DU73" i="14" s="1"/>
  <c r="DV73" i="14" s="1"/>
  <c r="DW73" i="14" s="1"/>
  <c r="DX73" i="14" s="1"/>
  <c r="DY73" i="14" s="1"/>
  <c r="DZ73" i="14" s="1"/>
  <c r="EA73" i="14" s="1"/>
  <c r="EB73" i="14" s="1"/>
  <c r="EC73" i="14" s="1"/>
  <c r="ED73" i="14" s="1"/>
  <c r="EE73" i="14" s="1"/>
  <c r="EF73" i="14" s="1"/>
  <c r="EG73" i="14" s="1"/>
  <c r="EH73" i="14" s="1"/>
  <c r="EI73" i="14" s="1"/>
  <c r="EJ73" i="14" s="1"/>
  <c r="EK73" i="14" s="1"/>
  <c r="EL73" i="14" s="1"/>
  <c r="EM73" i="14" s="1"/>
  <c r="EN73" i="14" s="1"/>
  <c r="EO73" i="14" s="1"/>
  <c r="EP73" i="14" s="1"/>
  <c r="EQ73" i="14" s="1"/>
  <c r="ER73" i="14" s="1"/>
  <c r="ES73" i="14" s="1"/>
  <c r="ET73" i="14" s="1"/>
  <c r="EU73" i="14" s="1"/>
  <c r="V61" i="14"/>
  <c r="V49" i="14"/>
  <c r="V37" i="14"/>
  <c r="DQ37" i="14" s="1"/>
  <c r="DP37" i="14" s="1"/>
  <c r="DO37" i="14" s="1"/>
  <c r="DN37" i="14" s="1"/>
  <c r="DM37" i="14" s="1"/>
  <c r="DL37" i="14" s="1"/>
  <c r="DK37" i="14" s="1"/>
  <c r="DJ37" i="14" s="1"/>
  <c r="DI37" i="14" s="1"/>
  <c r="DH37" i="14" s="1"/>
  <c r="DG37" i="14" s="1"/>
  <c r="DF37" i="14" s="1"/>
  <c r="DE37" i="14" s="1"/>
  <c r="DD37" i="14" s="1"/>
  <c r="DC37" i="14" s="1"/>
  <c r="DB37" i="14" s="1"/>
  <c r="DA37" i="14" s="1"/>
  <c r="CZ37" i="14" s="1"/>
  <c r="V25" i="14"/>
  <c r="Q11" i="7"/>
  <c r="T7" i="7"/>
  <c r="R103" i="15"/>
  <c r="HY103" i="15"/>
  <c r="IK103" i="15"/>
  <c r="IW103" i="15"/>
  <c r="JI103" i="15"/>
  <c r="JU103" i="15"/>
  <c r="KG103" i="15"/>
  <c r="KS103" i="15"/>
  <c r="LE103" i="15"/>
  <c r="LQ103" i="15"/>
  <c r="MC103" i="15"/>
  <c r="MO103" i="15"/>
  <c r="NA103" i="15"/>
  <c r="NM103" i="15"/>
  <c r="NY103" i="15"/>
  <c r="OK103" i="15"/>
  <c r="OW103" i="15"/>
  <c r="PI103" i="15"/>
  <c r="HZ103" i="15"/>
  <c r="IL103" i="15"/>
  <c r="IX103" i="15"/>
  <c r="JJ103" i="15"/>
  <c r="JV103" i="15"/>
  <c r="KH103" i="15"/>
  <c r="KT103" i="15"/>
  <c r="LF103" i="15"/>
  <c r="LR103" i="15"/>
  <c r="MD103" i="15"/>
  <c r="MP103" i="15"/>
  <c r="NB103" i="15"/>
  <c r="NN103" i="15"/>
  <c r="NZ103" i="15"/>
  <c r="OL103" i="15"/>
  <c r="OX103" i="15"/>
  <c r="PJ103" i="15"/>
  <c r="IA103" i="15"/>
  <c r="IM103" i="15"/>
  <c r="IY103" i="15"/>
  <c r="JK103" i="15"/>
  <c r="JW103" i="15"/>
  <c r="KI103" i="15"/>
  <c r="KU103" i="15"/>
  <c r="LG103" i="15"/>
  <c r="LS103" i="15"/>
  <c r="ME103" i="15"/>
  <c r="MQ103" i="15"/>
  <c r="NC103" i="15"/>
  <c r="NO103" i="15"/>
  <c r="OA103" i="15"/>
  <c r="OM103" i="15"/>
  <c r="OY103" i="15"/>
  <c r="PK103" i="15"/>
  <c r="IB103" i="15"/>
  <c r="IN103" i="15"/>
  <c r="IZ103" i="15"/>
  <c r="JL103" i="15"/>
  <c r="JX103" i="15"/>
  <c r="KJ103" i="15"/>
  <c r="KV103" i="15"/>
  <c r="LH103" i="15"/>
  <c r="LT103" i="15"/>
  <c r="MF103" i="15"/>
  <c r="MR103" i="15"/>
  <c r="ND103" i="15"/>
  <c r="NP103" i="15"/>
  <c r="OB103" i="15"/>
  <c r="ON103" i="15"/>
  <c r="OZ103" i="15"/>
  <c r="PL103" i="15"/>
  <c r="IC103" i="15"/>
  <c r="IO103" i="15"/>
  <c r="JA103" i="15"/>
  <c r="JM103" i="15"/>
  <c r="JY103" i="15"/>
  <c r="KK103" i="15"/>
  <c r="KW103" i="15"/>
  <c r="LI103" i="15"/>
  <c r="LU103" i="15"/>
  <c r="MG103" i="15"/>
  <c r="MS103" i="15"/>
  <c r="NE103" i="15"/>
  <c r="NQ103" i="15"/>
  <c r="OC103" i="15"/>
  <c r="OO103" i="15"/>
  <c r="PA103" i="15"/>
  <c r="ID103" i="15"/>
  <c r="IP103" i="15"/>
  <c r="JB103" i="15"/>
  <c r="JN103" i="15"/>
  <c r="JZ103" i="15"/>
  <c r="KL103" i="15"/>
  <c r="KX103" i="15"/>
  <c r="LJ103" i="15"/>
  <c r="LV103" i="15"/>
  <c r="MH103" i="15"/>
  <c r="MT103" i="15"/>
  <c r="NF103" i="15"/>
  <c r="NR103" i="15"/>
  <c r="OD103" i="15"/>
  <c r="OP103" i="15"/>
  <c r="PB103" i="15"/>
  <c r="IE103" i="15"/>
  <c r="IQ103" i="15"/>
  <c r="JC103" i="15"/>
  <c r="JO103" i="15"/>
  <c r="KA103" i="15"/>
  <c r="KM103" i="15"/>
  <c r="KY103" i="15"/>
  <c r="LK103" i="15"/>
  <c r="LW103" i="15"/>
  <c r="MI103" i="15"/>
  <c r="MU103" i="15"/>
  <c r="NG103" i="15"/>
  <c r="NS103" i="15"/>
  <c r="OE103" i="15"/>
  <c r="OQ103" i="15"/>
  <c r="PC103" i="15"/>
  <c r="IF103" i="15"/>
  <c r="IR103" i="15"/>
  <c r="JD103" i="15"/>
  <c r="JP103" i="15"/>
  <c r="KB103" i="15"/>
  <c r="KN103" i="15"/>
  <c r="KZ103" i="15"/>
  <c r="LL103" i="15"/>
  <c r="LX103" i="15"/>
  <c r="MJ103" i="15"/>
  <c r="MV103" i="15"/>
  <c r="NH103" i="15"/>
  <c r="NT103" i="15"/>
  <c r="OF103" i="15"/>
  <c r="OR103" i="15"/>
  <c r="PD103" i="15"/>
  <c r="HU103" i="15"/>
  <c r="IG103" i="15"/>
  <c r="IS103" i="15"/>
  <c r="JE103" i="15"/>
  <c r="JQ103" i="15"/>
  <c r="KC103" i="15"/>
  <c r="KO103" i="15"/>
  <c r="LA103" i="15"/>
  <c r="LM103" i="15"/>
  <c r="LY103" i="15"/>
  <c r="MK103" i="15"/>
  <c r="MW103" i="15"/>
  <c r="NI103" i="15"/>
  <c r="NU103" i="15"/>
  <c r="OG103" i="15"/>
  <c r="OS103" i="15"/>
  <c r="PE103" i="15"/>
  <c r="HV103" i="15"/>
  <c r="IH103" i="15"/>
  <c r="IT103" i="15"/>
  <c r="JF103" i="15"/>
  <c r="JR103" i="15"/>
  <c r="KD103" i="15"/>
  <c r="KP103" i="15"/>
  <c r="LB103" i="15"/>
  <c r="LN103" i="15"/>
  <c r="LZ103" i="15"/>
  <c r="ML103" i="15"/>
  <c r="MX103" i="15"/>
  <c r="NJ103" i="15"/>
  <c r="NV103" i="15"/>
  <c r="OH103" i="15"/>
  <c r="OT103" i="15"/>
  <c r="PF103" i="15"/>
  <c r="HW103" i="15"/>
  <c r="II103" i="15"/>
  <c r="IU103" i="15"/>
  <c r="JG103" i="15"/>
  <c r="JS103" i="15"/>
  <c r="KE103" i="15"/>
  <c r="KQ103" i="15"/>
  <c r="LC103" i="15"/>
  <c r="LO103" i="15"/>
  <c r="MA103" i="15"/>
  <c r="MM103" i="15"/>
  <c r="MY103" i="15"/>
  <c r="NK103" i="15"/>
  <c r="NW103" i="15"/>
  <c r="OI103" i="15"/>
  <c r="OU103" i="15"/>
  <c r="PG103" i="15"/>
  <c r="KF103" i="15"/>
  <c r="KR103" i="15"/>
  <c r="LD103" i="15"/>
  <c r="LP103" i="15"/>
  <c r="MB103" i="15"/>
  <c r="MN103" i="15"/>
  <c r="MZ103" i="15"/>
  <c r="HX103" i="15"/>
  <c r="NL103" i="15"/>
  <c r="IJ103" i="15"/>
  <c r="NX103" i="15"/>
  <c r="IV103" i="15"/>
  <c r="OJ103" i="15"/>
  <c r="JH103" i="15"/>
  <c r="OV103" i="15"/>
  <c r="JT103" i="15"/>
  <c r="PH103" i="15"/>
  <c r="LV91" i="15"/>
  <c r="LM91" i="15"/>
  <c r="KF91" i="15"/>
  <c r="IY91" i="15"/>
  <c r="R79" i="15"/>
  <c r="IA79" i="15"/>
  <c r="IM79" i="15"/>
  <c r="IY79" i="15"/>
  <c r="IC79" i="15"/>
  <c r="IO79" i="15"/>
  <c r="JA79" i="15"/>
  <c r="JM79" i="15"/>
  <c r="JY79" i="15"/>
  <c r="KK79" i="15"/>
  <c r="KW79" i="15"/>
  <c r="LI79" i="15"/>
  <c r="LU79" i="15"/>
  <c r="MG79" i="15"/>
  <c r="MS79" i="15"/>
  <c r="NE79" i="15"/>
  <c r="NQ79" i="15"/>
  <c r="OC79" i="15"/>
  <c r="OO79" i="15"/>
  <c r="PA79" i="15"/>
  <c r="ID79" i="15"/>
  <c r="IP79" i="15"/>
  <c r="JB79" i="15"/>
  <c r="IE79" i="15"/>
  <c r="IQ79" i="15"/>
  <c r="JC79" i="15"/>
  <c r="JO79" i="15"/>
  <c r="KA79" i="15"/>
  <c r="KM79" i="15"/>
  <c r="KY79" i="15"/>
  <c r="LK79" i="15"/>
  <c r="LW79" i="15"/>
  <c r="MI79" i="15"/>
  <c r="MU79" i="15"/>
  <c r="NG79" i="15"/>
  <c r="NS79" i="15"/>
  <c r="OE79" i="15"/>
  <c r="OQ79" i="15"/>
  <c r="PC79" i="15"/>
  <c r="IF79" i="15"/>
  <c r="IR79" i="15"/>
  <c r="JD79" i="15"/>
  <c r="HV79" i="15"/>
  <c r="IH79" i="15"/>
  <c r="IT79" i="15"/>
  <c r="IK79" i="15"/>
  <c r="JH79" i="15"/>
  <c r="JV79" i="15"/>
  <c r="KJ79" i="15"/>
  <c r="KZ79" i="15"/>
  <c r="LN79" i="15"/>
  <c r="MB79" i="15"/>
  <c r="MP79" i="15"/>
  <c r="ND79" i="15"/>
  <c r="NT79" i="15"/>
  <c r="OH79" i="15"/>
  <c r="OV79" i="15"/>
  <c r="PJ79" i="15"/>
  <c r="IL79" i="15"/>
  <c r="JI79" i="15"/>
  <c r="JW79" i="15"/>
  <c r="KL79" i="15"/>
  <c r="LA79" i="15"/>
  <c r="LO79" i="15"/>
  <c r="MC79" i="15"/>
  <c r="MQ79" i="15"/>
  <c r="NF79" i="15"/>
  <c r="NU79" i="15"/>
  <c r="OI79" i="15"/>
  <c r="OW79" i="15"/>
  <c r="PK79" i="15"/>
  <c r="IN79" i="15"/>
  <c r="JJ79" i="15"/>
  <c r="JX79" i="15"/>
  <c r="KN79" i="15"/>
  <c r="LB79" i="15"/>
  <c r="LP79" i="15"/>
  <c r="MD79" i="15"/>
  <c r="MR79" i="15"/>
  <c r="NH79" i="15"/>
  <c r="NV79" i="15"/>
  <c r="OJ79" i="15"/>
  <c r="OX79" i="15"/>
  <c r="PL79" i="15"/>
  <c r="HU79" i="15"/>
  <c r="IS79" i="15"/>
  <c r="JK79" i="15"/>
  <c r="JZ79" i="15"/>
  <c r="KO79" i="15"/>
  <c r="LC79" i="15"/>
  <c r="LQ79" i="15"/>
  <c r="ME79" i="15"/>
  <c r="MT79" i="15"/>
  <c r="NI79" i="15"/>
  <c r="NW79" i="15"/>
  <c r="OK79" i="15"/>
  <c r="OY79" i="15"/>
  <c r="HW79" i="15"/>
  <c r="IU79" i="15"/>
  <c r="JL79" i="15"/>
  <c r="KB79" i="15"/>
  <c r="KP79" i="15"/>
  <c r="LD79" i="15"/>
  <c r="LR79" i="15"/>
  <c r="MF79" i="15"/>
  <c r="MV79" i="15"/>
  <c r="NJ79" i="15"/>
  <c r="NX79" i="15"/>
  <c r="OL79" i="15"/>
  <c r="OZ79" i="15"/>
  <c r="HX79" i="15"/>
  <c r="IV79" i="15"/>
  <c r="JN79" i="15"/>
  <c r="KC79" i="15"/>
  <c r="KQ79" i="15"/>
  <c r="LE79" i="15"/>
  <c r="LS79" i="15"/>
  <c r="MH79" i="15"/>
  <c r="MW79" i="15"/>
  <c r="NK79" i="15"/>
  <c r="NY79" i="15"/>
  <c r="OM79" i="15"/>
  <c r="PB79" i="15"/>
  <c r="HY79" i="15"/>
  <c r="IW79" i="15"/>
  <c r="JP79" i="15"/>
  <c r="KD79" i="15"/>
  <c r="KR79" i="15"/>
  <c r="LF79" i="15"/>
  <c r="LT79" i="15"/>
  <c r="MJ79" i="15"/>
  <c r="MX79" i="15"/>
  <c r="NL79" i="15"/>
  <c r="NZ79" i="15"/>
  <c r="ON79" i="15"/>
  <c r="PD79" i="15"/>
  <c r="HZ79" i="15"/>
  <c r="IX79" i="15"/>
  <c r="JQ79" i="15"/>
  <c r="KE79" i="15"/>
  <c r="KS79" i="15"/>
  <c r="LG79" i="15"/>
  <c r="LV79" i="15"/>
  <c r="MK79" i="15"/>
  <c r="MY79" i="15"/>
  <c r="NM79" i="15"/>
  <c r="OA79" i="15"/>
  <c r="OP79" i="15"/>
  <c r="PE79" i="15"/>
  <c r="IB79" i="15"/>
  <c r="IZ79" i="15"/>
  <c r="JR79" i="15"/>
  <c r="KF79" i="15"/>
  <c r="KT79" i="15"/>
  <c r="LH79" i="15"/>
  <c r="LX79" i="15"/>
  <c r="ML79" i="15"/>
  <c r="MZ79" i="15"/>
  <c r="NN79" i="15"/>
  <c r="OB79" i="15"/>
  <c r="OR79" i="15"/>
  <c r="PF79" i="15"/>
  <c r="IG79" i="15"/>
  <c r="JE79" i="15"/>
  <c r="JS79" i="15"/>
  <c r="KG79" i="15"/>
  <c r="KU79" i="15"/>
  <c r="LJ79" i="15"/>
  <c r="LY79" i="15"/>
  <c r="MM79" i="15"/>
  <c r="NA79" i="15"/>
  <c r="NO79" i="15"/>
  <c r="OD79" i="15"/>
  <c r="OS79" i="15"/>
  <c r="PG79" i="15"/>
  <c r="II79" i="15"/>
  <c r="JF79" i="15"/>
  <c r="JT79" i="15"/>
  <c r="KH79" i="15"/>
  <c r="KV79" i="15"/>
  <c r="LL79" i="15"/>
  <c r="LZ79" i="15"/>
  <c r="MN79" i="15"/>
  <c r="NB79" i="15"/>
  <c r="NP79" i="15"/>
  <c r="OF79" i="15"/>
  <c r="OT79" i="15"/>
  <c r="PH79" i="15"/>
  <c r="NC79" i="15"/>
  <c r="NR79" i="15"/>
  <c r="OG79" i="15"/>
  <c r="OU79" i="15"/>
  <c r="IJ79" i="15"/>
  <c r="PI79" i="15"/>
  <c r="JG79" i="15"/>
  <c r="JU79" i="15"/>
  <c r="KI79" i="15"/>
  <c r="KX79" i="15"/>
  <c r="LM79" i="15"/>
  <c r="MA79" i="15"/>
  <c r="MO79" i="15"/>
  <c r="JH55" i="15"/>
  <c r="KF55" i="15"/>
  <c r="LH55" i="15"/>
  <c r="IQ55" i="15"/>
  <c r="NS55" i="15"/>
  <c r="OQ55" i="15"/>
  <c r="MJ55" i="15"/>
  <c r="NH55" i="15"/>
  <c r="KY55" i="15"/>
  <c r="LY55" i="15"/>
  <c r="JI55" i="15"/>
  <c r="KL55" i="15"/>
  <c r="PF55" i="15"/>
  <c r="IU55" i="15"/>
  <c r="NW55" i="15"/>
  <c r="OU55" i="15"/>
  <c r="MN55" i="15"/>
  <c r="NL55" i="15"/>
  <c r="KO55" i="15"/>
  <c r="LQ55" i="15"/>
  <c r="IK55" i="15"/>
  <c r="JN55" i="15"/>
  <c r="OL55" i="15"/>
  <c r="PJ55" i="15"/>
  <c r="MQ55" i="15"/>
  <c r="NO55" i="15"/>
  <c r="KS55" i="15"/>
  <c r="LT55" i="15"/>
  <c r="IO55" i="15"/>
  <c r="JQ55" i="15"/>
  <c r="OO55" i="15"/>
  <c r="MH55" i="15"/>
  <c r="JR55" i="15"/>
  <c r="KU55" i="15"/>
  <c r="R31" i="15"/>
  <c r="HY31" i="15"/>
  <c r="IK31" i="15"/>
  <c r="IW31" i="15"/>
  <c r="JI31" i="15"/>
  <c r="JU31" i="15"/>
  <c r="KG31" i="15"/>
  <c r="KS31" i="15"/>
  <c r="LE31" i="15"/>
  <c r="LQ31" i="15"/>
  <c r="MC31" i="15"/>
  <c r="MO31" i="15"/>
  <c r="NA31" i="15"/>
  <c r="NM31" i="15"/>
  <c r="NY31" i="15"/>
  <c r="OK31" i="15"/>
  <c r="OW31" i="15"/>
  <c r="PI31" i="15"/>
  <c r="HZ31" i="15"/>
  <c r="IL31" i="15"/>
  <c r="IX31" i="15"/>
  <c r="JJ31" i="15"/>
  <c r="JV31" i="15"/>
  <c r="KH31" i="15"/>
  <c r="KT31" i="15"/>
  <c r="LF31" i="15"/>
  <c r="LR31" i="15"/>
  <c r="MD31" i="15"/>
  <c r="MP31" i="15"/>
  <c r="NB31" i="15"/>
  <c r="NN31" i="15"/>
  <c r="NZ31" i="15"/>
  <c r="OL31" i="15"/>
  <c r="OX31" i="15"/>
  <c r="PJ31" i="15"/>
  <c r="IA31" i="15"/>
  <c r="IM31" i="15"/>
  <c r="IY31" i="15"/>
  <c r="JK31" i="15"/>
  <c r="JW31" i="15"/>
  <c r="KI31" i="15"/>
  <c r="KU31" i="15"/>
  <c r="LG31" i="15"/>
  <c r="LS31" i="15"/>
  <c r="ME31" i="15"/>
  <c r="MQ31" i="15"/>
  <c r="NC31" i="15"/>
  <c r="NO31" i="15"/>
  <c r="OA31" i="15"/>
  <c r="OM31" i="15"/>
  <c r="OY31" i="15"/>
  <c r="PK31" i="15"/>
  <c r="IB31" i="15"/>
  <c r="IN31" i="15"/>
  <c r="IZ31" i="15"/>
  <c r="JL31" i="15"/>
  <c r="JX31" i="15"/>
  <c r="KJ31" i="15"/>
  <c r="KV31" i="15"/>
  <c r="LH31" i="15"/>
  <c r="LT31" i="15"/>
  <c r="MF31" i="15"/>
  <c r="MR31" i="15"/>
  <c r="ND31" i="15"/>
  <c r="NP31" i="15"/>
  <c r="OB31" i="15"/>
  <c r="ON31" i="15"/>
  <c r="OZ31" i="15"/>
  <c r="PL31" i="15"/>
  <c r="IC31" i="15"/>
  <c r="IO31" i="15"/>
  <c r="JA31" i="15"/>
  <c r="JM31" i="15"/>
  <c r="JY31" i="15"/>
  <c r="KK31" i="15"/>
  <c r="KW31" i="15"/>
  <c r="LI31" i="15"/>
  <c r="LU31" i="15"/>
  <c r="MG31" i="15"/>
  <c r="MS31" i="15"/>
  <c r="NE31" i="15"/>
  <c r="NQ31" i="15"/>
  <c r="OC31" i="15"/>
  <c r="OO31" i="15"/>
  <c r="PA31" i="15"/>
  <c r="ID31" i="15"/>
  <c r="IP31" i="15"/>
  <c r="JB31" i="15"/>
  <c r="JN31" i="15"/>
  <c r="JZ31" i="15"/>
  <c r="KL31" i="15"/>
  <c r="KX31" i="15"/>
  <c r="LJ31" i="15"/>
  <c r="LV31" i="15"/>
  <c r="MH31" i="15"/>
  <c r="MT31" i="15"/>
  <c r="NF31" i="15"/>
  <c r="NR31" i="15"/>
  <c r="OD31" i="15"/>
  <c r="OP31" i="15"/>
  <c r="PB31" i="15"/>
  <c r="IE31" i="15"/>
  <c r="IQ31" i="15"/>
  <c r="JC31" i="15"/>
  <c r="JO31" i="15"/>
  <c r="KA31" i="15"/>
  <c r="KM31" i="15"/>
  <c r="KY31" i="15"/>
  <c r="LK31" i="15"/>
  <c r="LW31" i="15"/>
  <c r="MI31" i="15"/>
  <c r="MU31" i="15"/>
  <c r="NG31" i="15"/>
  <c r="NS31" i="15"/>
  <c r="OE31" i="15"/>
  <c r="OQ31" i="15"/>
  <c r="PC31" i="15"/>
  <c r="IF31" i="15"/>
  <c r="IR31" i="15"/>
  <c r="JD31" i="15"/>
  <c r="JP31" i="15"/>
  <c r="KB31" i="15"/>
  <c r="KN31" i="15"/>
  <c r="KZ31" i="15"/>
  <c r="LL31" i="15"/>
  <c r="LX31" i="15"/>
  <c r="MJ31" i="15"/>
  <c r="MV31" i="15"/>
  <c r="NH31" i="15"/>
  <c r="NT31" i="15"/>
  <c r="OF31" i="15"/>
  <c r="OR31" i="15"/>
  <c r="PD31" i="15"/>
  <c r="HU31" i="15"/>
  <c r="IG31" i="15"/>
  <c r="IS31" i="15"/>
  <c r="JE31" i="15"/>
  <c r="JQ31" i="15"/>
  <c r="KC31" i="15"/>
  <c r="KO31" i="15"/>
  <c r="LA31" i="15"/>
  <c r="LM31" i="15"/>
  <c r="LY31" i="15"/>
  <c r="MK31" i="15"/>
  <c r="MW31" i="15"/>
  <c r="NI31" i="15"/>
  <c r="NU31" i="15"/>
  <c r="OG31" i="15"/>
  <c r="OS31" i="15"/>
  <c r="PE31" i="15"/>
  <c r="HV31" i="15"/>
  <c r="IH31" i="15"/>
  <c r="IT31" i="15"/>
  <c r="JF31" i="15"/>
  <c r="JR31" i="15"/>
  <c r="KD31" i="15"/>
  <c r="KP31" i="15"/>
  <c r="LB31" i="15"/>
  <c r="LN31" i="15"/>
  <c r="LZ31" i="15"/>
  <c r="ML31" i="15"/>
  <c r="MX31" i="15"/>
  <c r="NJ31" i="15"/>
  <c r="NV31" i="15"/>
  <c r="OH31" i="15"/>
  <c r="OT31" i="15"/>
  <c r="PF31" i="15"/>
  <c r="HW31" i="15"/>
  <c r="II31" i="15"/>
  <c r="IU31" i="15"/>
  <c r="JG31" i="15"/>
  <c r="JS31" i="15"/>
  <c r="KE31" i="15"/>
  <c r="KQ31" i="15"/>
  <c r="LC31" i="15"/>
  <c r="LO31" i="15"/>
  <c r="MA31" i="15"/>
  <c r="MM31" i="15"/>
  <c r="MY31" i="15"/>
  <c r="NK31" i="15"/>
  <c r="NW31" i="15"/>
  <c r="OI31" i="15"/>
  <c r="OU31" i="15"/>
  <c r="PG31" i="15"/>
  <c r="IV31" i="15"/>
  <c r="OJ31" i="15"/>
  <c r="JH31" i="15"/>
  <c r="OV31" i="15"/>
  <c r="JT31" i="15"/>
  <c r="PH31" i="15"/>
  <c r="KF31" i="15"/>
  <c r="KR31" i="15"/>
  <c r="LD31" i="15"/>
  <c r="LP31" i="15"/>
  <c r="MB31" i="15"/>
  <c r="MN31" i="15"/>
  <c r="MZ31" i="15"/>
  <c r="HX31" i="15"/>
  <c r="NL31" i="15"/>
  <c r="IJ31" i="15"/>
  <c r="NX31" i="15"/>
  <c r="LH19" i="15"/>
  <c r="KY19" i="15"/>
  <c r="KD19" i="15"/>
  <c r="NO19" i="15"/>
  <c r="LP20" i="15"/>
  <c r="Q5" i="7"/>
  <c r="HU80" i="15"/>
  <c r="IS80" i="15"/>
  <c r="IV80" i="15"/>
  <c r="OZ80" i="15"/>
  <c r="MS80" i="15"/>
  <c r="NE80" i="15"/>
  <c r="OC80" i="15"/>
  <c r="LJ80" i="15"/>
  <c r="JM80" i="15"/>
  <c r="KY80" i="15"/>
  <c r="HX80" i="15"/>
  <c r="IZ80" i="15"/>
  <c r="OR80" i="15"/>
  <c r="LY80" i="15"/>
  <c r="MW80" i="15"/>
  <c r="JP80" i="15"/>
  <c r="KD80" i="15"/>
  <c r="NK80" i="15"/>
  <c r="NW80" i="15"/>
  <c r="OU80" i="15"/>
  <c r="LP80" i="15"/>
  <c r="JU80" i="15"/>
  <c r="LE80" i="15"/>
  <c r="PI80" i="15"/>
  <c r="JH80" i="15"/>
  <c r="OX80" i="15"/>
  <c r="OM80" i="15"/>
  <c r="OY80" i="15"/>
  <c r="S4" i="7"/>
  <c r="Q4" i="7"/>
  <c r="IC32" i="15"/>
  <c r="IO32" i="15"/>
  <c r="JA32" i="15"/>
  <c r="JM32" i="15"/>
  <c r="KW32" i="15"/>
  <c r="LU32" i="15"/>
  <c r="MS32" i="15"/>
  <c r="NE32" i="15"/>
  <c r="OO32" i="15"/>
  <c r="ID32" i="15"/>
  <c r="IP32" i="15"/>
  <c r="JB32" i="15"/>
  <c r="JN32" i="15"/>
  <c r="LV32" i="15"/>
  <c r="MH32" i="15"/>
  <c r="MT32" i="15"/>
  <c r="NF32" i="15"/>
  <c r="OP32" i="15"/>
  <c r="IE32" i="15"/>
  <c r="IQ32" i="15"/>
  <c r="JO32" i="15"/>
  <c r="KY32" i="15"/>
  <c r="LW32" i="15"/>
  <c r="MI32" i="15"/>
  <c r="MU32" i="15"/>
  <c r="NG32" i="15"/>
  <c r="OQ32" i="15"/>
  <c r="IR32" i="15"/>
  <c r="JD32" i="15"/>
  <c r="JP32" i="15"/>
  <c r="KZ32" i="15"/>
  <c r="LX32" i="15"/>
  <c r="MJ32" i="15"/>
  <c r="MV32" i="15"/>
  <c r="OR32" i="15"/>
  <c r="HU32" i="15"/>
  <c r="IG32" i="15"/>
  <c r="IS32" i="15"/>
  <c r="JE32" i="15"/>
  <c r="KO32" i="15"/>
  <c r="LM32" i="15"/>
  <c r="MK32" i="15"/>
  <c r="MW32" i="15"/>
  <c r="OG32" i="15"/>
  <c r="PE32" i="15"/>
  <c r="HV32" i="15"/>
  <c r="IH32" i="15"/>
  <c r="IT32" i="15"/>
  <c r="LB32" i="15"/>
  <c r="LN32" i="15"/>
  <c r="LZ32" i="15"/>
  <c r="ML32" i="15"/>
  <c r="NV32" i="15"/>
  <c r="OT32" i="15"/>
  <c r="PF32" i="15"/>
  <c r="II32" i="15"/>
  <c r="JS32" i="15"/>
  <c r="KQ32" i="15"/>
  <c r="LC32" i="15"/>
  <c r="LO32" i="15"/>
  <c r="MA32" i="15"/>
  <c r="NK32" i="15"/>
  <c r="OU32" i="15"/>
  <c r="PG32" i="15"/>
  <c r="HX32" i="15"/>
  <c r="JH32" i="15"/>
  <c r="KF32" i="15"/>
  <c r="KR32" i="15"/>
  <c r="LD32" i="15"/>
  <c r="MZ32" i="15"/>
  <c r="NX32" i="15"/>
  <c r="OJ32" i="15"/>
  <c r="OV32" i="15"/>
  <c r="PH32" i="15"/>
  <c r="IW32" i="15"/>
  <c r="JU32" i="15"/>
  <c r="KS32" i="15"/>
  <c r="LE32" i="15"/>
  <c r="MO32" i="15"/>
  <c r="NM32" i="15"/>
  <c r="NY32" i="15"/>
  <c r="OK32" i="15"/>
  <c r="OW32" i="15"/>
  <c r="JJ32" i="15"/>
  <c r="JV32" i="15"/>
  <c r="KH32" i="15"/>
  <c r="KT32" i="15"/>
  <c r="MD32" i="15"/>
  <c r="NB32" i="15"/>
  <c r="NN32" i="15"/>
  <c r="OL32" i="15"/>
  <c r="IM32" i="15"/>
  <c r="JK32" i="15"/>
  <c r="JW32" i="15"/>
  <c r="KI32" i="15"/>
  <c r="KU32" i="15"/>
  <c r="LG32" i="15"/>
  <c r="NC32" i="15"/>
  <c r="NO32" i="15"/>
  <c r="OA32" i="15"/>
  <c r="OM32" i="15"/>
  <c r="OY32" i="15"/>
  <c r="MF32" i="15"/>
  <c r="ND32" i="15"/>
  <c r="NP32" i="15"/>
  <c r="IN32" i="15"/>
  <c r="OB32" i="15"/>
  <c r="IZ32" i="15"/>
  <c r="ON32" i="15"/>
  <c r="JL32" i="15"/>
  <c r="OZ32" i="15"/>
  <c r="PJ32" i="15"/>
  <c r="KJ32" i="15"/>
  <c r="PL32" i="15"/>
  <c r="KV32" i="15"/>
  <c r="LH32" i="15"/>
  <c r="LT32" i="15"/>
  <c r="IT72" i="15"/>
  <c r="KE72" i="15"/>
  <c r="LC72" i="15"/>
  <c r="IW72" i="15"/>
  <c r="MC72" i="15"/>
  <c r="NA72" i="15"/>
  <c r="JW72" i="15"/>
  <c r="NC72" i="15"/>
  <c r="OA72" i="15"/>
  <c r="KW72" i="15"/>
  <c r="OC72" i="15"/>
  <c r="PA72" i="15"/>
  <c r="MU72" i="15"/>
  <c r="IQ72" i="15"/>
  <c r="JP72" i="15"/>
  <c r="OS72" i="15"/>
  <c r="ML72" i="15"/>
  <c r="NJ72" i="15"/>
  <c r="IA60" i="15"/>
  <c r="IB60" i="15"/>
  <c r="LH60" i="15"/>
  <c r="MF60" i="15"/>
  <c r="JA60" i="15"/>
  <c r="JN60" i="15"/>
  <c r="JO60" i="15"/>
  <c r="KM60" i="15"/>
  <c r="PC60" i="15"/>
  <c r="HU60" i="15"/>
  <c r="LA60" i="15"/>
  <c r="LY60" i="15"/>
  <c r="IT60" i="15"/>
  <c r="IU60" i="15"/>
  <c r="IV60" i="15"/>
  <c r="JT60" i="15"/>
  <c r="OJ60" i="15"/>
  <c r="OK60" i="15"/>
  <c r="NN60" i="15"/>
  <c r="HZ60" i="15"/>
  <c r="MH60" i="15"/>
  <c r="LJ60" i="15"/>
  <c r="JY48" i="15"/>
  <c r="JZ48" i="15"/>
  <c r="KM48" i="15"/>
  <c r="LW48" i="15"/>
  <c r="KB48" i="15"/>
  <c r="JQ48" i="15"/>
  <c r="JR48" i="15"/>
  <c r="LB48" i="15"/>
  <c r="IU48" i="15"/>
  <c r="IJ48" i="15"/>
  <c r="IK48" i="15"/>
  <c r="JU48" i="15"/>
  <c r="PI48" i="15"/>
  <c r="OX48" i="15"/>
  <c r="OY48" i="15"/>
  <c r="OZ48" i="15"/>
  <c r="IN48" i="15"/>
  <c r="R36" i="15"/>
  <c r="HZ36" i="15"/>
  <c r="IL36" i="15"/>
  <c r="IX36" i="15"/>
  <c r="JJ36" i="15"/>
  <c r="JV36" i="15"/>
  <c r="KH36" i="15"/>
  <c r="KT36" i="15"/>
  <c r="LF36" i="15"/>
  <c r="LR36" i="15"/>
  <c r="MD36" i="15"/>
  <c r="MP36" i="15"/>
  <c r="NB36" i="15"/>
  <c r="NN36" i="15"/>
  <c r="NZ36" i="15"/>
  <c r="OL36" i="15"/>
  <c r="OX36" i="15"/>
  <c r="PJ36" i="15"/>
  <c r="IA36" i="15"/>
  <c r="IM36" i="15"/>
  <c r="IY36" i="15"/>
  <c r="JK36" i="15"/>
  <c r="JW36" i="15"/>
  <c r="KI36" i="15"/>
  <c r="KU36" i="15"/>
  <c r="LG36" i="15"/>
  <c r="LS36" i="15"/>
  <c r="ME36" i="15"/>
  <c r="MQ36" i="15"/>
  <c r="NC36" i="15"/>
  <c r="NO36" i="15"/>
  <c r="OA36" i="15"/>
  <c r="OM36" i="15"/>
  <c r="OY36" i="15"/>
  <c r="PK36" i="15"/>
  <c r="IB36" i="15"/>
  <c r="IN36" i="15"/>
  <c r="IZ36" i="15"/>
  <c r="JL36" i="15"/>
  <c r="JX36" i="15"/>
  <c r="KJ36" i="15"/>
  <c r="KV36" i="15"/>
  <c r="LH36" i="15"/>
  <c r="LT36" i="15"/>
  <c r="MF36" i="15"/>
  <c r="MR36" i="15"/>
  <c r="ND36" i="15"/>
  <c r="NP36" i="15"/>
  <c r="OB36" i="15"/>
  <c r="ON36" i="15"/>
  <c r="OZ36" i="15"/>
  <c r="PL36" i="15"/>
  <c r="IC36" i="15"/>
  <c r="IO36" i="15"/>
  <c r="JA36" i="15"/>
  <c r="JM36" i="15"/>
  <c r="JY36" i="15"/>
  <c r="KK36" i="15"/>
  <c r="KW36" i="15"/>
  <c r="LI36" i="15"/>
  <c r="LU36" i="15"/>
  <c r="MG36" i="15"/>
  <c r="MS36" i="15"/>
  <c r="NE36" i="15"/>
  <c r="NQ36" i="15"/>
  <c r="OC36" i="15"/>
  <c r="OO36" i="15"/>
  <c r="PA36" i="15"/>
  <c r="ID36" i="15"/>
  <c r="IP36" i="15"/>
  <c r="JB36" i="15"/>
  <c r="JN36" i="15"/>
  <c r="JZ36" i="15"/>
  <c r="KL36" i="15"/>
  <c r="KX36" i="15"/>
  <c r="LJ36" i="15"/>
  <c r="LV36" i="15"/>
  <c r="MH36" i="15"/>
  <c r="MT36" i="15"/>
  <c r="NF36" i="15"/>
  <c r="NR36" i="15"/>
  <c r="OD36" i="15"/>
  <c r="OP36" i="15"/>
  <c r="PB36" i="15"/>
  <c r="IE36" i="15"/>
  <c r="IQ36" i="15"/>
  <c r="JC36" i="15"/>
  <c r="JO36" i="15"/>
  <c r="KA36" i="15"/>
  <c r="KM36" i="15"/>
  <c r="KY36" i="15"/>
  <c r="LK36" i="15"/>
  <c r="LW36" i="15"/>
  <c r="MI36" i="15"/>
  <c r="MU36" i="15"/>
  <c r="NG36" i="15"/>
  <c r="NS36" i="15"/>
  <c r="OE36" i="15"/>
  <c r="OQ36" i="15"/>
  <c r="PC36" i="15"/>
  <c r="IF36" i="15"/>
  <c r="IR36" i="15"/>
  <c r="JD36" i="15"/>
  <c r="JP36" i="15"/>
  <c r="KB36" i="15"/>
  <c r="KN36" i="15"/>
  <c r="KZ36" i="15"/>
  <c r="LL36" i="15"/>
  <c r="LX36" i="15"/>
  <c r="MJ36" i="15"/>
  <c r="MV36" i="15"/>
  <c r="NH36" i="15"/>
  <c r="NT36" i="15"/>
  <c r="OF36" i="15"/>
  <c r="OR36" i="15"/>
  <c r="PD36" i="15"/>
  <c r="HU36" i="15"/>
  <c r="IG36" i="15"/>
  <c r="IS36" i="15"/>
  <c r="JE36" i="15"/>
  <c r="JQ36" i="15"/>
  <c r="KC36" i="15"/>
  <c r="KO36" i="15"/>
  <c r="LA36" i="15"/>
  <c r="LM36" i="15"/>
  <c r="LY36" i="15"/>
  <c r="MK36" i="15"/>
  <c r="MW36" i="15"/>
  <c r="NI36" i="15"/>
  <c r="NU36" i="15"/>
  <c r="OG36" i="15"/>
  <c r="OS36" i="15"/>
  <c r="PE36" i="15"/>
  <c r="HV36" i="15"/>
  <c r="IH36" i="15"/>
  <c r="IT36" i="15"/>
  <c r="JF36" i="15"/>
  <c r="JR36" i="15"/>
  <c r="KD36" i="15"/>
  <c r="KP36" i="15"/>
  <c r="LB36" i="15"/>
  <c r="LN36" i="15"/>
  <c r="LZ36" i="15"/>
  <c r="ML36" i="15"/>
  <c r="MX36" i="15"/>
  <c r="NJ36" i="15"/>
  <c r="NV36" i="15"/>
  <c r="OH36" i="15"/>
  <c r="OT36" i="15"/>
  <c r="PF36" i="15"/>
  <c r="HW36" i="15"/>
  <c r="II36" i="15"/>
  <c r="IU36" i="15"/>
  <c r="JG36" i="15"/>
  <c r="JS36" i="15"/>
  <c r="KE36" i="15"/>
  <c r="KQ36" i="15"/>
  <c r="LC36" i="15"/>
  <c r="LO36" i="15"/>
  <c r="MA36" i="15"/>
  <c r="MM36" i="15"/>
  <c r="MY36" i="15"/>
  <c r="NK36" i="15"/>
  <c r="NW36" i="15"/>
  <c r="OI36" i="15"/>
  <c r="OU36" i="15"/>
  <c r="PG36" i="15"/>
  <c r="HX36" i="15"/>
  <c r="IJ36" i="15"/>
  <c r="IV36" i="15"/>
  <c r="JH36" i="15"/>
  <c r="JT36" i="15"/>
  <c r="KF36" i="15"/>
  <c r="KR36" i="15"/>
  <c r="LD36" i="15"/>
  <c r="LP36" i="15"/>
  <c r="MB36" i="15"/>
  <c r="MN36" i="15"/>
  <c r="MZ36" i="15"/>
  <c r="NL36" i="15"/>
  <c r="NX36" i="15"/>
  <c r="OJ36" i="15"/>
  <c r="OV36" i="15"/>
  <c r="PH36" i="15"/>
  <c r="IK36" i="15"/>
  <c r="NY36" i="15"/>
  <c r="IW36" i="15"/>
  <c r="OK36" i="15"/>
  <c r="JI36" i="15"/>
  <c r="OW36" i="15"/>
  <c r="JU36" i="15"/>
  <c r="PI36" i="15"/>
  <c r="KG36" i="15"/>
  <c r="KS36" i="15"/>
  <c r="LE36" i="15"/>
  <c r="LQ36" i="15"/>
  <c r="MC36" i="15"/>
  <c r="MO36" i="15"/>
  <c r="NA36" i="15"/>
  <c r="HY36" i="15"/>
  <c r="NM36" i="15"/>
  <c r="MD24" i="15"/>
  <c r="KJ24" i="15"/>
  <c r="ID24" i="15"/>
  <c r="KA24" i="15"/>
  <c r="HU24" i="15"/>
  <c r="IU24" i="15"/>
  <c r="MW24" i="15"/>
  <c r="NL24" i="15"/>
  <c r="IU44" i="15"/>
  <c r="LQ44" i="15"/>
  <c r="KI44" i="15"/>
  <c r="KJ44" i="15"/>
  <c r="NQ44" i="15"/>
  <c r="NG44" i="15"/>
  <c r="NI44" i="15"/>
  <c r="LZ44" i="15"/>
  <c r="R95" i="15"/>
  <c r="HV95" i="15"/>
  <c r="IH95" i="15"/>
  <c r="IT95" i="15"/>
  <c r="JF95" i="15"/>
  <c r="JR95" i="15"/>
  <c r="KD95" i="15"/>
  <c r="KP95" i="15"/>
  <c r="LB95" i="15"/>
  <c r="LN95" i="15"/>
  <c r="LZ95" i="15"/>
  <c r="ML95" i="15"/>
  <c r="MX95" i="15"/>
  <c r="NJ95" i="15"/>
  <c r="NV95" i="15"/>
  <c r="OH95" i="15"/>
  <c r="OT95" i="15"/>
  <c r="PF95" i="15"/>
  <c r="HW95" i="15"/>
  <c r="II95" i="15"/>
  <c r="IU95" i="15"/>
  <c r="JG95" i="15"/>
  <c r="HX95" i="15"/>
  <c r="IJ95" i="15"/>
  <c r="IV95" i="15"/>
  <c r="JH95" i="15"/>
  <c r="JT95" i="15"/>
  <c r="KF95" i="15"/>
  <c r="KR95" i="15"/>
  <c r="LD95" i="15"/>
  <c r="LP95" i="15"/>
  <c r="MB95" i="15"/>
  <c r="MN95" i="15"/>
  <c r="MZ95" i="15"/>
  <c r="NL95" i="15"/>
  <c r="NX95" i="15"/>
  <c r="OJ95" i="15"/>
  <c r="OV95" i="15"/>
  <c r="PH95" i="15"/>
  <c r="HY95" i="15"/>
  <c r="IK95" i="15"/>
  <c r="IW95" i="15"/>
  <c r="JI95" i="15"/>
  <c r="JU95" i="15"/>
  <c r="KG95" i="15"/>
  <c r="KS95" i="15"/>
  <c r="LE95" i="15"/>
  <c r="LQ95" i="15"/>
  <c r="MC95" i="15"/>
  <c r="MO95" i="15"/>
  <c r="NA95" i="15"/>
  <c r="NM95" i="15"/>
  <c r="NY95" i="15"/>
  <c r="OK95" i="15"/>
  <c r="OW95" i="15"/>
  <c r="PI95" i="15"/>
  <c r="HZ95" i="15"/>
  <c r="IL95" i="15"/>
  <c r="IX95" i="15"/>
  <c r="JJ95" i="15"/>
  <c r="JV95" i="15"/>
  <c r="KH95" i="15"/>
  <c r="KT95" i="15"/>
  <c r="LF95" i="15"/>
  <c r="LR95" i="15"/>
  <c r="MD95" i="15"/>
  <c r="MP95" i="15"/>
  <c r="NB95" i="15"/>
  <c r="NN95" i="15"/>
  <c r="NZ95" i="15"/>
  <c r="OL95" i="15"/>
  <c r="OX95" i="15"/>
  <c r="PJ95" i="15"/>
  <c r="IA95" i="15"/>
  <c r="IM95" i="15"/>
  <c r="IY95" i="15"/>
  <c r="JK95" i="15"/>
  <c r="IB95" i="15"/>
  <c r="IN95" i="15"/>
  <c r="IZ95" i="15"/>
  <c r="JL95" i="15"/>
  <c r="JX95" i="15"/>
  <c r="KJ95" i="15"/>
  <c r="IC95" i="15"/>
  <c r="IO95" i="15"/>
  <c r="JA95" i="15"/>
  <c r="JM95" i="15"/>
  <c r="JY95" i="15"/>
  <c r="KK95" i="15"/>
  <c r="KW95" i="15"/>
  <c r="LI95" i="15"/>
  <c r="LU95" i="15"/>
  <c r="MG95" i="15"/>
  <c r="MS95" i="15"/>
  <c r="NE95" i="15"/>
  <c r="NQ95" i="15"/>
  <c r="OC95" i="15"/>
  <c r="OO95" i="15"/>
  <c r="PA95" i="15"/>
  <c r="ID95" i="15"/>
  <c r="IP95" i="15"/>
  <c r="JB95" i="15"/>
  <c r="IE95" i="15"/>
  <c r="IQ95" i="15"/>
  <c r="JC95" i="15"/>
  <c r="JO95" i="15"/>
  <c r="KA95" i="15"/>
  <c r="KM95" i="15"/>
  <c r="KY95" i="15"/>
  <c r="LK95" i="15"/>
  <c r="LW95" i="15"/>
  <c r="MI95" i="15"/>
  <c r="MU95" i="15"/>
  <c r="NG95" i="15"/>
  <c r="NS95" i="15"/>
  <c r="OE95" i="15"/>
  <c r="OQ95" i="15"/>
  <c r="PC95" i="15"/>
  <c r="IF95" i="15"/>
  <c r="IR95" i="15"/>
  <c r="JD95" i="15"/>
  <c r="JP95" i="15"/>
  <c r="KB95" i="15"/>
  <c r="KN95" i="15"/>
  <c r="KZ95" i="15"/>
  <c r="LL95" i="15"/>
  <c r="LX95" i="15"/>
  <c r="MJ95" i="15"/>
  <c r="MV95" i="15"/>
  <c r="NH95" i="15"/>
  <c r="NT95" i="15"/>
  <c r="OF95" i="15"/>
  <c r="OR95" i="15"/>
  <c r="PD95" i="15"/>
  <c r="JN95" i="15"/>
  <c r="KV95" i="15"/>
  <c r="LY95" i="15"/>
  <c r="NC95" i="15"/>
  <c r="OD95" i="15"/>
  <c r="PG95" i="15"/>
  <c r="JQ95" i="15"/>
  <c r="KX95" i="15"/>
  <c r="MA95" i="15"/>
  <c r="ND95" i="15"/>
  <c r="OG95" i="15"/>
  <c r="PK95" i="15"/>
  <c r="JS95" i="15"/>
  <c r="LA95" i="15"/>
  <c r="ME95" i="15"/>
  <c r="NF95" i="15"/>
  <c r="OI95" i="15"/>
  <c r="PL95" i="15"/>
  <c r="JW95" i="15"/>
  <c r="LC95" i="15"/>
  <c r="MF95" i="15"/>
  <c r="NI95" i="15"/>
  <c r="OM95" i="15"/>
  <c r="JZ95" i="15"/>
  <c r="LG95" i="15"/>
  <c r="MH95" i="15"/>
  <c r="NK95" i="15"/>
  <c r="ON95" i="15"/>
  <c r="KC95" i="15"/>
  <c r="LH95" i="15"/>
  <c r="MK95" i="15"/>
  <c r="NO95" i="15"/>
  <c r="OP95" i="15"/>
  <c r="KE95" i="15"/>
  <c r="LJ95" i="15"/>
  <c r="MM95" i="15"/>
  <c r="NP95" i="15"/>
  <c r="OS95" i="15"/>
  <c r="KI95" i="15"/>
  <c r="LM95" i="15"/>
  <c r="MQ95" i="15"/>
  <c r="NR95" i="15"/>
  <c r="OU95" i="15"/>
  <c r="HU95" i="15"/>
  <c r="KL95" i="15"/>
  <c r="LO95" i="15"/>
  <c r="MR95" i="15"/>
  <c r="NU95" i="15"/>
  <c r="OY95" i="15"/>
  <c r="IG95" i="15"/>
  <c r="KO95" i="15"/>
  <c r="LS95" i="15"/>
  <c r="MT95" i="15"/>
  <c r="NW95" i="15"/>
  <c r="OZ95" i="15"/>
  <c r="IS95" i="15"/>
  <c r="KQ95" i="15"/>
  <c r="LT95" i="15"/>
  <c r="MW95" i="15"/>
  <c r="OA95" i="15"/>
  <c r="PB95" i="15"/>
  <c r="JE95" i="15"/>
  <c r="KU95" i="15"/>
  <c r="LV95" i="15"/>
  <c r="MY95" i="15"/>
  <c r="OB95" i="15"/>
  <c r="PE95" i="15"/>
  <c r="II83" i="15"/>
  <c r="R71" i="15"/>
  <c r="JZ71" i="15"/>
  <c r="KX71" i="15"/>
  <c r="IE71" i="15"/>
  <c r="JC71" i="15"/>
  <c r="NS71" i="15"/>
  <c r="OQ71" i="15"/>
  <c r="MP71" i="15"/>
  <c r="NT71" i="15"/>
  <c r="LO71" i="15"/>
  <c r="MQ71" i="15"/>
  <c r="KN71" i="15"/>
  <c r="LP71" i="15"/>
  <c r="JJ71" i="15"/>
  <c r="KO71" i="15"/>
  <c r="IV71" i="15"/>
  <c r="KB71" i="15"/>
  <c r="IH71" i="15"/>
  <c r="JL71" i="15"/>
  <c r="PA71" i="15"/>
  <c r="IX71" i="15"/>
  <c r="ON71" i="15"/>
  <c r="IJ71" i="15"/>
  <c r="OA71" i="15"/>
  <c r="PE71" i="15"/>
  <c r="MZ71" i="15"/>
  <c r="OB71" i="15"/>
  <c r="LY71" i="15"/>
  <c r="NA71" i="15"/>
  <c r="KV71" i="15"/>
  <c r="LZ71" i="15"/>
  <c r="NC71" i="15"/>
  <c r="OG71" i="15"/>
  <c r="IH35" i="15"/>
  <c r="IT35" i="15"/>
  <c r="JF35" i="15"/>
  <c r="LB35" i="15"/>
  <c r="OT35" i="15"/>
  <c r="PF35" i="15"/>
  <c r="II35" i="15"/>
  <c r="KE35" i="15"/>
  <c r="NW35" i="15"/>
  <c r="OI35" i="15"/>
  <c r="OU35" i="15"/>
  <c r="IV35" i="15"/>
  <c r="MN35" i="15"/>
  <c r="NL35" i="15"/>
  <c r="NX35" i="15"/>
  <c r="PH35" i="15"/>
  <c r="LE35" i="15"/>
  <c r="LQ35" i="15"/>
  <c r="MC35" i="15"/>
  <c r="NM35" i="15"/>
  <c r="JJ35" i="15"/>
  <c r="JV35" i="15"/>
  <c r="KH35" i="15"/>
  <c r="LR35" i="15"/>
  <c r="PJ35" i="15"/>
  <c r="IA35" i="15"/>
  <c r="IM35" i="15"/>
  <c r="JW35" i="15"/>
  <c r="NO35" i="15"/>
  <c r="OA35" i="15"/>
  <c r="OM35" i="15"/>
  <c r="IB35" i="15"/>
  <c r="LT35" i="15"/>
  <c r="MF35" i="15"/>
  <c r="MR35" i="15"/>
  <c r="OB35" i="15"/>
  <c r="JY35" i="15"/>
  <c r="KK35" i="15"/>
  <c r="KW35" i="15"/>
  <c r="MG35" i="15"/>
  <c r="IP35" i="15"/>
  <c r="JB35" i="15"/>
  <c r="JN35" i="15"/>
  <c r="KX35" i="15"/>
  <c r="OD35" i="15"/>
  <c r="OP35" i="15"/>
  <c r="PB35" i="15"/>
  <c r="JC35" i="15"/>
  <c r="MI35" i="15"/>
  <c r="MU35" i="15"/>
  <c r="NG35" i="15"/>
  <c r="OQ35" i="15"/>
  <c r="KN35" i="15"/>
  <c r="KZ35" i="15"/>
  <c r="LL35" i="15"/>
  <c r="MV35" i="15"/>
  <c r="LA35" i="15"/>
  <c r="LM35" i="15"/>
  <c r="LY35" i="15"/>
  <c r="NI35" i="15"/>
  <c r="JQ35" i="15"/>
  <c r="PE35" i="15"/>
  <c r="KC35" i="15"/>
  <c r="IG23" i="15"/>
  <c r="LM23" i="15"/>
  <c r="LY23" i="15"/>
  <c r="MK23" i="15"/>
  <c r="NU23" i="15"/>
  <c r="JF23" i="15"/>
  <c r="JR23" i="15"/>
  <c r="KD23" i="15"/>
  <c r="LN23" i="15"/>
  <c r="OT23" i="15"/>
  <c r="PF23" i="15"/>
  <c r="HW23" i="15"/>
  <c r="JG23" i="15"/>
  <c r="MM23" i="15"/>
  <c r="MY23" i="15"/>
  <c r="NK23" i="15"/>
  <c r="OU23" i="15"/>
  <c r="KF23" i="15"/>
  <c r="KR23" i="15"/>
  <c r="LD23" i="15"/>
  <c r="MN23" i="15"/>
  <c r="HY23" i="15"/>
  <c r="IK23" i="15"/>
  <c r="IW23" i="15"/>
  <c r="KG23" i="15"/>
  <c r="NM23" i="15"/>
  <c r="NY23" i="15"/>
  <c r="OK23" i="15"/>
  <c r="HZ23" i="15"/>
  <c r="LF23" i="15"/>
  <c r="LR23" i="15"/>
  <c r="MD23" i="15"/>
  <c r="NN23" i="15"/>
  <c r="IY23" i="15"/>
  <c r="JK23" i="15"/>
  <c r="JW23" i="15"/>
  <c r="LG23" i="15"/>
  <c r="OM23" i="15"/>
  <c r="OY23" i="15"/>
  <c r="PK23" i="15"/>
  <c r="IZ23" i="15"/>
  <c r="MF23" i="15"/>
  <c r="MR23" i="15"/>
  <c r="ND23" i="15"/>
  <c r="ON23" i="15"/>
  <c r="JY23" i="15"/>
  <c r="KK23" i="15"/>
  <c r="KW23" i="15"/>
  <c r="MG23" i="15"/>
  <c r="ID23" i="15"/>
  <c r="IP23" i="15"/>
  <c r="JB23" i="15"/>
  <c r="KL23" i="15"/>
  <c r="NR23" i="15"/>
  <c r="OD23" i="15"/>
  <c r="OP23" i="15"/>
  <c r="IQ23" i="15"/>
  <c r="LW23" i="15"/>
  <c r="MI23" i="15"/>
  <c r="MU23" i="15"/>
  <c r="OE23" i="15"/>
  <c r="IF23" i="15"/>
  <c r="NT23" i="15"/>
  <c r="IR23" i="15"/>
  <c r="OR23" i="15"/>
  <c r="O12" i="7"/>
  <c r="KE56" i="15"/>
  <c r="KQ56" i="15"/>
  <c r="LC56" i="15"/>
  <c r="MM56" i="15"/>
  <c r="HX56" i="15"/>
  <c r="IJ56" i="15"/>
  <c r="IV56" i="15"/>
  <c r="KF56" i="15"/>
  <c r="NL56" i="15"/>
  <c r="NX56" i="15"/>
  <c r="OJ56" i="15"/>
  <c r="HY56" i="15"/>
  <c r="LE56" i="15"/>
  <c r="LQ56" i="15"/>
  <c r="MC56" i="15"/>
  <c r="NM56" i="15"/>
  <c r="IX56" i="15"/>
  <c r="JJ56" i="15"/>
  <c r="JV56" i="15"/>
  <c r="LF56" i="15"/>
  <c r="OL56" i="15"/>
  <c r="OX56" i="15"/>
  <c r="PJ56" i="15"/>
  <c r="IY56" i="15"/>
  <c r="ME56" i="15"/>
  <c r="MQ56" i="15"/>
  <c r="NC56" i="15"/>
  <c r="OM56" i="15"/>
  <c r="JX56" i="15"/>
  <c r="KJ56" i="15"/>
  <c r="KV56" i="15"/>
  <c r="MF56" i="15"/>
  <c r="PL56" i="15"/>
  <c r="IC56" i="15"/>
  <c r="IO56" i="15"/>
  <c r="JY56" i="15"/>
  <c r="NE56" i="15"/>
  <c r="NQ56" i="15"/>
  <c r="OC56" i="15"/>
  <c r="ID56" i="15"/>
  <c r="LJ56" i="15"/>
  <c r="LV56" i="15"/>
  <c r="MH56" i="15"/>
  <c r="NR56" i="15"/>
  <c r="JO56" i="15"/>
  <c r="KA56" i="15"/>
  <c r="KM56" i="15"/>
  <c r="LW56" i="15"/>
  <c r="PC56" i="15"/>
  <c r="IF56" i="15"/>
  <c r="IR56" i="15"/>
  <c r="KB56" i="15"/>
  <c r="NH56" i="15"/>
  <c r="NT56" i="15"/>
  <c r="OF56" i="15"/>
  <c r="HU56" i="15"/>
  <c r="LA56" i="15"/>
  <c r="LM56" i="15"/>
  <c r="LY56" i="15"/>
  <c r="NI56" i="15"/>
  <c r="LB56" i="15"/>
  <c r="LN56" i="15"/>
  <c r="LZ56" i="15"/>
  <c r="HV56" i="15"/>
  <c r="OT56" i="15"/>
  <c r="JR56" i="15"/>
  <c r="PF56" i="15"/>
  <c r="O100" i="15"/>
  <c r="HT100" i="15" s="1"/>
  <c r="O88" i="15"/>
  <c r="O76" i="15"/>
  <c r="HT76" i="15" s="1"/>
  <c r="O64" i="15"/>
  <c r="HT64" i="15" s="1"/>
  <c r="O52" i="15"/>
  <c r="HT52" i="15" s="1"/>
  <c r="O40" i="15"/>
  <c r="HT40" i="15" s="1"/>
  <c r="O28" i="15"/>
  <c r="HT28" i="15" s="1"/>
  <c r="O16" i="15"/>
  <c r="HT16" i="15" s="1"/>
  <c r="O99" i="15"/>
  <c r="O87" i="15"/>
  <c r="O75" i="15"/>
  <c r="O63" i="15"/>
  <c r="O51" i="15"/>
  <c r="HT51" i="15" s="1"/>
  <c r="O39" i="15"/>
  <c r="O27" i="15"/>
  <c r="O15" i="15"/>
  <c r="Q13" i="7"/>
  <c r="KU13" i="7"/>
  <c r="LR13" i="7"/>
  <c r="KZ13" i="7"/>
  <c r="LE13" i="7"/>
  <c r="MD13" i="7"/>
  <c r="LZ13" i="7"/>
  <c r="LG13" i="7"/>
  <c r="LM13" i="7"/>
  <c r="LF13" i="7"/>
  <c r="LX13" i="7"/>
  <c r="LL13" i="7"/>
  <c r="KY13" i="7"/>
  <c r="LD13" i="7"/>
  <c r="LW13" i="7"/>
  <c r="LK13" i="7"/>
  <c r="LS13" i="7"/>
  <c r="LY13" i="7"/>
  <c r="LJ13" i="7"/>
  <c r="LN13" i="7"/>
  <c r="LT13" i="7"/>
  <c r="KX13" i="7"/>
  <c r="KT13" i="7"/>
  <c r="LO13" i="7"/>
  <c r="LC13" i="7"/>
  <c r="MA13" i="7"/>
  <c r="LI13" i="7"/>
  <c r="LU13" i="7"/>
  <c r="KW13" i="7"/>
  <c r="LP13" i="7"/>
  <c r="LV13" i="7"/>
  <c r="KV13" i="7"/>
  <c r="LH13" i="7"/>
  <c r="LB13" i="7"/>
  <c r="MB13" i="7"/>
  <c r="LQ13" i="7"/>
  <c r="LA13" i="7"/>
  <c r="MC13" i="7"/>
  <c r="KS13" i="7"/>
  <c r="ME13" i="7"/>
  <c r="MF13" i="7"/>
  <c r="KR13" i="7"/>
  <c r="MG13" i="7"/>
  <c r="KQ13" i="7"/>
  <c r="KP13" i="7"/>
  <c r="MH13" i="7"/>
  <c r="KO13" i="7"/>
  <c r="MI13" i="7"/>
  <c r="KN13" i="7"/>
  <c r="MJ13" i="7"/>
  <c r="MK13" i="7"/>
  <c r="KM13" i="7"/>
  <c r="KL13" i="7"/>
  <c r="ML13" i="7"/>
  <c r="KK13" i="7"/>
  <c r="MM13" i="7"/>
  <c r="KJ13" i="7"/>
  <c r="MO4" i="7"/>
  <c r="EW4" i="7"/>
  <c r="KI8" i="7"/>
  <c r="CO8" i="7"/>
  <c r="KI10" i="7"/>
  <c r="CO10" i="7"/>
  <c r="MO13" i="7"/>
  <c r="EW13" i="7"/>
  <c r="CO9" i="7"/>
  <c r="MO10" i="7"/>
  <c r="EW10" i="7"/>
  <c r="MO8" i="7"/>
  <c r="EW8" i="7"/>
  <c r="KI13" i="7"/>
  <c r="CO13" i="7"/>
  <c r="MN5" i="7"/>
  <c r="EV5" i="7"/>
  <c r="KJ4" i="7"/>
  <c r="CP4" i="7"/>
  <c r="CM11" i="7"/>
  <c r="KG11" i="7"/>
  <c r="CM7" i="7"/>
  <c r="KG7" i="7"/>
  <c r="MN12" i="7"/>
  <c r="EV12" i="7"/>
  <c r="EV6" i="7"/>
  <c r="CO12" i="7"/>
  <c r="KI12" i="7"/>
  <c r="MO7" i="7"/>
  <c r="EW7" i="7"/>
  <c r="MP11" i="7"/>
  <c r="EX11" i="7"/>
  <c r="EZ9" i="7"/>
  <c r="CO6" i="7"/>
  <c r="KJ5" i="7"/>
  <c r="CP5" i="7"/>
  <c r="V95" i="14"/>
  <c r="DQ95" i="14" s="1"/>
  <c r="DP95" i="14" s="1"/>
  <c r="DO95" i="14" s="1"/>
  <c r="DN95" i="14" s="1"/>
  <c r="DM95" i="14" s="1"/>
  <c r="DL95" i="14" s="1"/>
  <c r="DK95" i="14" s="1"/>
  <c r="DJ95" i="14" s="1"/>
  <c r="DI95" i="14" s="1"/>
  <c r="DH95" i="14" s="1"/>
  <c r="DG95" i="14" s="1"/>
  <c r="DF95" i="14" s="1"/>
  <c r="DE95" i="14" s="1"/>
  <c r="DD95" i="14" s="1"/>
  <c r="DC95" i="14" s="1"/>
  <c r="DB95" i="14" s="1"/>
  <c r="DA95" i="14" s="1"/>
  <c r="CZ95" i="14" s="1"/>
  <c r="CY95" i="14" s="1"/>
  <c r="CX95" i="14" s="1"/>
  <c r="CW95" i="14" s="1"/>
  <c r="CV95" i="14" s="1"/>
  <c r="CU95" i="14" s="1"/>
  <c r="CT95" i="14" s="1"/>
  <c r="CS95" i="14" s="1"/>
  <c r="CR95" i="14" s="1"/>
  <c r="CQ95" i="14" s="1"/>
  <c r="CP95" i="14" s="1"/>
  <c r="CO95" i="14" s="1"/>
  <c r="CN95" i="14" s="1"/>
  <c r="CM95" i="14" s="1"/>
  <c r="CL95" i="14" s="1"/>
  <c r="CK95" i="14" s="1"/>
  <c r="CJ95" i="14" s="1"/>
  <c r="CI95" i="14" s="1"/>
  <c r="CH95" i="14" s="1"/>
  <c r="CG95" i="14" s="1"/>
  <c r="CF95" i="14" s="1"/>
  <c r="CE95" i="14" s="1"/>
  <c r="CD95" i="14" s="1"/>
  <c r="CC95" i="14" s="1"/>
  <c r="CB95" i="14" s="1"/>
  <c r="CA95" i="14" s="1"/>
  <c r="BZ95" i="14" s="1"/>
  <c r="BY95" i="14" s="1"/>
  <c r="BX95" i="14" s="1"/>
  <c r="BW95" i="14" s="1"/>
  <c r="BV95" i="14" s="1"/>
  <c r="BU95" i="14" s="1"/>
  <c r="BT95" i="14" s="1"/>
  <c r="BS95" i="14" s="1"/>
  <c r="BR95" i="14" s="1"/>
  <c r="BQ95" i="14" s="1"/>
  <c r="BP95" i="14" s="1"/>
  <c r="BO95" i="14" s="1"/>
  <c r="BN95" i="14" s="1"/>
  <c r="BM95" i="14" s="1"/>
  <c r="BL95" i="14" s="1"/>
  <c r="BK95" i="14" s="1"/>
  <c r="BJ95" i="14" s="1"/>
  <c r="BI95" i="14" s="1"/>
  <c r="BH95" i="14" s="1"/>
  <c r="BG95" i="14" s="1"/>
  <c r="BF95" i="14" s="1"/>
  <c r="BE95" i="14" s="1"/>
  <c r="BD95" i="14" s="1"/>
  <c r="BC95" i="14" s="1"/>
  <c r="BB95" i="14" s="1"/>
  <c r="BA95" i="14" s="1"/>
  <c r="AZ95" i="14" s="1"/>
  <c r="AY95" i="14" s="1"/>
  <c r="AX95" i="14" s="1"/>
  <c r="AW95" i="14" s="1"/>
  <c r="AV95" i="14" s="1"/>
  <c r="AU95" i="14" s="1"/>
  <c r="AT95" i="14" s="1"/>
  <c r="AS95" i="14" s="1"/>
  <c r="AR95" i="14" s="1"/>
  <c r="AQ95" i="14" s="1"/>
  <c r="AP95" i="14" s="1"/>
  <c r="AO95" i="14" s="1"/>
  <c r="AN95" i="14" s="1"/>
  <c r="AM95" i="14" s="1"/>
  <c r="AL95" i="14" s="1"/>
  <c r="AK95" i="14" s="1"/>
  <c r="AJ95" i="14" s="1"/>
  <c r="AI95" i="14" s="1"/>
  <c r="AH95" i="14" s="1"/>
  <c r="AG95" i="14" s="1"/>
  <c r="AF95" i="14" s="1"/>
  <c r="AE95" i="14" s="1"/>
  <c r="AD95" i="14" s="1"/>
  <c r="AC95" i="14" s="1"/>
  <c r="AB95" i="14" s="1"/>
  <c r="AA95" i="14" s="1"/>
  <c r="Z95" i="14" s="1"/>
  <c r="Y95" i="14" s="1"/>
  <c r="X95" i="14" s="1"/>
  <c r="W95" i="14" s="1"/>
  <c r="V83" i="14"/>
  <c r="V71" i="14"/>
  <c r="DR71" i="14" s="1"/>
  <c r="V59" i="14"/>
  <c r="V47" i="14"/>
  <c r="DT47" i="14" s="1"/>
  <c r="DU47" i="14" s="1"/>
  <c r="DV47" i="14" s="1"/>
  <c r="DW47" i="14" s="1"/>
  <c r="DX47" i="14" s="1"/>
  <c r="DY47" i="14" s="1"/>
  <c r="DZ47" i="14" s="1"/>
  <c r="EA47" i="14" s="1"/>
  <c r="EB47" i="14" s="1"/>
  <c r="EC47" i="14" s="1"/>
  <c r="ED47" i="14" s="1"/>
  <c r="EE47" i="14" s="1"/>
  <c r="EF47" i="14" s="1"/>
  <c r="EG47" i="14" s="1"/>
  <c r="EH47" i="14" s="1"/>
  <c r="EI47" i="14" s="1"/>
  <c r="V35" i="14"/>
  <c r="DS35" i="14" s="1"/>
  <c r="V23" i="14"/>
  <c r="DT97" i="14"/>
  <c r="DU97" i="14" s="1"/>
  <c r="DV97" i="14" s="1"/>
  <c r="DW97" i="14" s="1"/>
  <c r="DX97" i="14" s="1"/>
  <c r="DY97" i="14" s="1"/>
  <c r="DZ97" i="14" s="1"/>
  <c r="EA97" i="14" s="1"/>
  <c r="EB97" i="14" s="1"/>
  <c r="EC97" i="14" s="1"/>
  <c r="ED97" i="14" s="1"/>
  <c r="EE97" i="14" s="1"/>
  <c r="EF97" i="14" s="1"/>
  <c r="EG97" i="14" s="1"/>
  <c r="EH97" i="14" s="1"/>
  <c r="EI97" i="14" s="1"/>
  <c r="EJ97" i="14" s="1"/>
  <c r="EK97" i="14" s="1"/>
  <c r="EL97" i="14" s="1"/>
  <c r="EM97" i="14" s="1"/>
  <c r="EN97" i="14" s="1"/>
  <c r="EO97" i="14" s="1"/>
  <c r="EP97" i="14" s="1"/>
  <c r="EQ97" i="14" s="1"/>
  <c r="ER97" i="14" s="1"/>
  <c r="ES97" i="14" s="1"/>
  <c r="ET97" i="14" s="1"/>
  <c r="EU97" i="14" s="1"/>
  <c r="EV97" i="14" s="1"/>
  <c r="EW97" i="14" s="1"/>
  <c r="EX97" i="14" s="1"/>
  <c r="EY97" i="14" s="1"/>
  <c r="EZ97" i="14" s="1"/>
  <c r="FA97" i="14" s="1"/>
  <c r="FB97" i="14" s="1"/>
  <c r="FC97" i="14" s="1"/>
  <c r="FD97" i="14" s="1"/>
  <c r="FE97" i="14" s="1"/>
  <c r="FF97" i="14" s="1"/>
  <c r="FG97" i="14" s="1"/>
  <c r="FH97" i="14" s="1"/>
  <c r="FI97" i="14" s="1"/>
  <c r="FJ97" i="14" s="1"/>
  <c r="FK97" i="14" s="1"/>
  <c r="FL97" i="14" s="1"/>
  <c r="FM97" i="14" s="1"/>
  <c r="FN97" i="14" s="1"/>
  <c r="FO97" i="14" s="1"/>
  <c r="FP97" i="14" s="1"/>
  <c r="FQ97" i="14" s="1"/>
  <c r="FR97" i="14" s="1"/>
  <c r="FS97" i="14" s="1"/>
  <c r="FT97" i="14" s="1"/>
  <c r="FU97" i="14" s="1"/>
  <c r="FV97" i="14" s="1"/>
  <c r="FW97" i="14" s="1"/>
  <c r="FX97" i="14" s="1"/>
  <c r="FY97" i="14" s="1"/>
  <c r="FZ97" i="14" s="1"/>
  <c r="GA97" i="14" s="1"/>
  <c r="GB97" i="14" s="1"/>
  <c r="GC97" i="14" s="1"/>
  <c r="GD97" i="14" s="1"/>
  <c r="GE97" i="14" s="1"/>
  <c r="GF97" i="14" s="1"/>
  <c r="GG97" i="14" s="1"/>
  <c r="GH97" i="14" s="1"/>
  <c r="GI97" i="14" s="1"/>
  <c r="GJ97" i="14" s="1"/>
  <c r="GK97" i="14" s="1"/>
  <c r="GL97" i="14" s="1"/>
  <c r="GM97" i="14" s="1"/>
  <c r="GN97" i="14" s="1"/>
  <c r="GO97" i="14" s="1"/>
  <c r="GP97" i="14" s="1"/>
  <c r="GQ97" i="14" s="1"/>
  <c r="GR97" i="14" s="1"/>
  <c r="GS97" i="14" s="1"/>
  <c r="GT97" i="14" s="1"/>
  <c r="GU97" i="14" s="1"/>
  <c r="GV97" i="14" s="1"/>
  <c r="GW97" i="14" s="1"/>
  <c r="GX97" i="14" s="1"/>
  <c r="GY97" i="14" s="1"/>
  <c r="GZ97" i="14" s="1"/>
  <c r="HA97" i="14" s="1"/>
  <c r="HB97" i="14" s="1"/>
  <c r="HC97" i="14" s="1"/>
  <c r="HD97" i="14" s="1"/>
  <c r="HE97" i="14" s="1"/>
  <c r="HF97" i="14" s="1"/>
  <c r="HG97" i="14" s="1"/>
  <c r="HH97" i="14" s="1"/>
  <c r="HI97" i="14" s="1"/>
  <c r="HJ97" i="14" s="1"/>
  <c r="HK97" i="14" s="1"/>
  <c r="HL97" i="14" s="1"/>
  <c r="HM97" i="14" s="1"/>
  <c r="HN97" i="14" s="1"/>
  <c r="HO97" i="14" s="1"/>
  <c r="DS97" i="14"/>
  <c r="DS85" i="14"/>
  <c r="DT85" i="14" s="1"/>
  <c r="DU85" i="14" s="1"/>
  <c r="DV85" i="14" s="1"/>
  <c r="DW85" i="14" s="1"/>
  <c r="DX85" i="14" s="1"/>
  <c r="DY85" i="14" s="1"/>
  <c r="DZ85" i="14" s="1"/>
  <c r="EA85" i="14" s="1"/>
  <c r="EB85" i="14" s="1"/>
  <c r="EC85" i="14" s="1"/>
  <c r="ED85" i="14" s="1"/>
  <c r="EE85" i="14" s="1"/>
  <c r="EF85" i="14" s="1"/>
  <c r="EG85" i="14" s="1"/>
  <c r="EH85" i="14" s="1"/>
  <c r="EI85" i="14" s="1"/>
  <c r="EJ85" i="14" s="1"/>
  <c r="EK85" i="14" s="1"/>
  <c r="EL85" i="14" s="1"/>
  <c r="EM85" i="14" s="1"/>
  <c r="EN85" i="14" s="1"/>
  <c r="EO85" i="14" s="1"/>
  <c r="EP85" i="14" s="1"/>
  <c r="EQ85" i="14" s="1"/>
  <c r="ER85" i="14" s="1"/>
  <c r="ES85" i="14" s="1"/>
  <c r="ET85" i="14" s="1"/>
  <c r="EU85" i="14" s="1"/>
  <c r="EV85" i="14" s="1"/>
  <c r="EW85" i="14" s="1"/>
  <c r="EX85" i="14" s="1"/>
  <c r="EY85" i="14" s="1"/>
  <c r="EZ85" i="14" s="1"/>
  <c r="FA85" i="14" s="1"/>
  <c r="FB85" i="14" s="1"/>
  <c r="FC85" i="14" s="1"/>
  <c r="FD85" i="14" s="1"/>
  <c r="FE85" i="14" s="1"/>
  <c r="FF85" i="14" s="1"/>
  <c r="FG85" i="14" s="1"/>
  <c r="FH85" i="14" s="1"/>
  <c r="FI85" i="14" s="1"/>
  <c r="FJ85" i="14" s="1"/>
  <c r="FK85" i="14" s="1"/>
  <c r="FL85" i="14" s="1"/>
  <c r="FM85" i="14" s="1"/>
  <c r="FN85" i="14" s="1"/>
  <c r="FO85" i="14" s="1"/>
  <c r="FP85" i="14" s="1"/>
  <c r="FQ85" i="14" s="1"/>
  <c r="FR85" i="14" s="1"/>
  <c r="FS85" i="14" s="1"/>
  <c r="FT85" i="14" s="1"/>
  <c r="FU85" i="14" s="1"/>
  <c r="FV85" i="14" s="1"/>
  <c r="FW85" i="14" s="1"/>
  <c r="FX85" i="14" s="1"/>
  <c r="FY85" i="14" s="1"/>
  <c r="FZ85" i="14" s="1"/>
  <c r="GA85" i="14" s="1"/>
  <c r="GB85" i="14" s="1"/>
  <c r="GC85" i="14" s="1"/>
  <c r="GD85" i="14" s="1"/>
  <c r="GE85" i="14" s="1"/>
  <c r="GF85" i="14" s="1"/>
  <c r="GG85" i="14" s="1"/>
  <c r="GH85" i="14" s="1"/>
  <c r="GI85" i="14" s="1"/>
  <c r="GJ85" i="14" s="1"/>
  <c r="GK85" i="14" s="1"/>
  <c r="GL85" i="14" s="1"/>
  <c r="GM85" i="14" s="1"/>
  <c r="GN85" i="14" s="1"/>
  <c r="GO85" i="14" s="1"/>
  <c r="GP85" i="14" s="1"/>
  <c r="GQ85" i="14" s="1"/>
  <c r="GR85" i="14" s="1"/>
  <c r="GS85" i="14" s="1"/>
  <c r="GT85" i="14" s="1"/>
  <c r="GU85" i="14" s="1"/>
  <c r="GV85" i="14" s="1"/>
  <c r="GW85" i="14" s="1"/>
  <c r="GX85" i="14" s="1"/>
  <c r="GY85" i="14" s="1"/>
  <c r="GZ85" i="14" s="1"/>
  <c r="HA85" i="14" s="1"/>
  <c r="HB85" i="14" s="1"/>
  <c r="HC85" i="14" s="1"/>
  <c r="HD85" i="14" s="1"/>
  <c r="HE85" i="14" s="1"/>
  <c r="HF85" i="14" s="1"/>
  <c r="HG85" i="14" s="1"/>
  <c r="HH85" i="14" s="1"/>
  <c r="HI85" i="14" s="1"/>
  <c r="HJ85" i="14" s="1"/>
  <c r="HK85" i="14" s="1"/>
  <c r="HL85" i="14" s="1"/>
  <c r="HM85" i="14" s="1"/>
  <c r="HN85" i="14" s="1"/>
  <c r="HO85" i="14" s="1"/>
  <c r="EV73" i="14"/>
  <c r="EW73" i="14" s="1"/>
  <c r="EX73" i="14" s="1"/>
  <c r="EY73" i="14" s="1"/>
  <c r="EZ73" i="14" s="1"/>
  <c r="FA73" i="14" s="1"/>
  <c r="FB73" i="14" s="1"/>
  <c r="FC73" i="14" s="1"/>
  <c r="FD73" i="14" s="1"/>
  <c r="FE73" i="14" s="1"/>
  <c r="FF73" i="14" s="1"/>
  <c r="FG73" i="14" s="1"/>
  <c r="FH73" i="14" s="1"/>
  <c r="FI73" i="14" s="1"/>
  <c r="FJ73" i="14" s="1"/>
  <c r="FK73" i="14" s="1"/>
  <c r="FL73" i="14" s="1"/>
  <c r="FM73" i="14" s="1"/>
  <c r="FN73" i="14" s="1"/>
  <c r="FO73" i="14" s="1"/>
  <c r="FP73" i="14" s="1"/>
  <c r="FQ73" i="14" s="1"/>
  <c r="FR73" i="14" s="1"/>
  <c r="FS73" i="14" s="1"/>
  <c r="FT73" i="14" s="1"/>
  <c r="FU73" i="14" s="1"/>
  <c r="FV73" i="14" s="1"/>
  <c r="FW73" i="14" s="1"/>
  <c r="FX73" i="14" s="1"/>
  <c r="FY73" i="14" s="1"/>
  <c r="FZ73" i="14" s="1"/>
  <c r="GA73" i="14" s="1"/>
  <c r="GB73" i="14" s="1"/>
  <c r="GC73" i="14" s="1"/>
  <c r="GD73" i="14" s="1"/>
  <c r="GE73" i="14" s="1"/>
  <c r="GF73" i="14" s="1"/>
  <c r="GG73" i="14" s="1"/>
  <c r="GH73" i="14" s="1"/>
  <c r="GI73" i="14" s="1"/>
  <c r="GJ73" i="14" s="1"/>
  <c r="GK73" i="14" s="1"/>
  <c r="GL73" i="14" s="1"/>
  <c r="GM73" i="14" s="1"/>
  <c r="GN73" i="14" s="1"/>
  <c r="GO73" i="14" s="1"/>
  <c r="GP73" i="14" s="1"/>
  <c r="GQ73" i="14" s="1"/>
  <c r="GR73" i="14" s="1"/>
  <c r="GS73" i="14" s="1"/>
  <c r="GT73" i="14" s="1"/>
  <c r="GU73" i="14" s="1"/>
  <c r="GV73" i="14" s="1"/>
  <c r="GW73" i="14" s="1"/>
  <c r="GX73" i="14" s="1"/>
  <c r="GY73" i="14" s="1"/>
  <c r="GZ73" i="14" s="1"/>
  <c r="HA73" i="14" s="1"/>
  <c r="HB73" i="14" s="1"/>
  <c r="HC73" i="14" s="1"/>
  <c r="HD73" i="14" s="1"/>
  <c r="HE73" i="14" s="1"/>
  <c r="HF73" i="14" s="1"/>
  <c r="HG73" i="14" s="1"/>
  <c r="HH73" i="14" s="1"/>
  <c r="HI73" i="14" s="1"/>
  <c r="HJ73" i="14" s="1"/>
  <c r="HK73" i="14" s="1"/>
  <c r="HL73" i="14" s="1"/>
  <c r="HM73" i="14" s="1"/>
  <c r="HN73" i="14" s="1"/>
  <c r="HO73" i="14" s="1"/>
  <c r="DS73" i="14"/>
  <c r="DT61" i="14"/>
  <c r="DU61" i="14" s="1"/>
  <c r="DV61" i="14" s="1"/>
  <c r="DW61" i="14" s="1"/>
  <c r="DX61" i="14" s="1"/>
  <c r="DY61" i="14" s="1"/>
  <c r="DZ61" i="14" s="1"/>
  <c r="EA61" i="14" s="1"/>
  <c r="EB61" i="14" s="1"/>
  <c r="EC61" i="14" s="1"/>
  <c r="ED61" i="14" s="1"/>
  <c r="EE61" i="14" s="1"/>
  <c r="EF61" i="14" s="1"/>
  <c r="EG61" i="14" s="1"/>
  <c r="EH61" i="14" s="1"/>
  <c r="EI61" i="14" s="1"/>
  <c r="EJ61" i="14" s="1"/>
  <c r="EK61" i="14" s="1"/>
  <c r="EL61" i="14" s="1"/>
  <c r="EM61" i="14" s="1"/>
  <c r="EN61" i="14" s="1"/>
  <c r="EO61" i="14" s="1"/>
  <c r="EP61" i="14" s="1"/>
  <c r="EQ61" i="14" s="1"/>
  <c r="ER61" i="14" s="1"/>
  <c r="ES61" i="14" s="1"/>
  <c r="ET61" i="14" s="1"/>
  <c r="EU61" i="14" s="1"/>
  <c r="EV61" i="14" s="1"/>
  <c r="EW61" i="14" s="1"/>
  <c r="EX61" i="14" s="1"/>
  <c r="EY61" i="14" s="1"/>
  <c r="EZ61" i="14" s="1"/>
  <c r="FA61" i="14" s="1"/>
  <c r="FB61" i="14" s="1"/>
  <c r="FC61" i="14" s="1"/>
  <c r="FD61" i="14" s="1"/>
  <c r="FE61" i="14" s="1"/>
  <c r="FF61" i="14" s="1"/>
  <c r="FG61" i="14" s="1"/>
  <c r="FH61" i="14" s="1"/>
  <c r="FI61" i="14" s="1"/>
  <c r="FJ61" i="14" s="1"/>
  <c r="FK61" i="14" s="1"/>
  <c r="FL61" i="14" s="1"/>
  <c r="FM61" i="14" s="1"/>
  <c r="FN61" i="14" s="1"/>
  <c r="FO61" i="14" s="1"/>
  <c r="FP61" i="14" s="1"/>
  <c r="FQ61" i="14" s="1"/>
  <c r="FR61" i="14" s="1"/>
  <c r="FS61" i="14" s="1"/>
  <c r="FT61" i="14" s="1"/>
  <c r="FU61" i="14" s="1"/>
  <c r="FV61" i="14" s="1"/>
  <c r="FW61" i="14" s="1"/>
  <c r="FX61" i="14" s="1"/>
  <c r="FY61" i="14" s="1"/>
  <c r="FZ61" i="14" s="1"/>
  <c r="GA61" i="14" s="1"/>
  <c r="GB61" i="14" s="1"/>
  <c r="GC61" i="14" s="1"/>
  <c r="GD61" i="14" s="1"/>
  <c r="GE61" i="14" s="1"/>
  <c r="GF61" i="14" s="1"/>
  <c r="GG61" i="14" s="1"/>
  <c r="GH61" i="14" s="1"/>
  <c r="GI61" i="14" s="1"/>
  <c r="GJ61" i="14" s="1"/>
  <c r="GK61" i="14" s="1"/>
  <c r="GL61" i="14" s="1"/>
  <c r="GM61" i="14" s="1"/>
  <c r="GN61" i="14" s="1"/>
  <c r="GO61" i="14" s="1"/>
  <c r="GP61" i="14" s="1"/>
  <c r="GQ61" i="14" s="1"/>
  <c r="GR61" i="14" s="1"/>
  <c r="GS61" i="14" s="1"/>
  <c r="GT61" i="14" s="1"/>
  <c r="GU61" i="14" s="1"/>
  <c r="GV61" i="14" s="1"/>
  <c r="GW61" i="14" s="1"/>
  <c r="GX61" i="14" s="1"/>
  <c r="GY61" i="14" s="1"/>
  <c r="GZ61" i="14" s="1"/>
  <c r="HA61" i="14" s="1"/>
  <c r="HB61" i="14" s="1"/>
  <c r="HC61" i="14" s="1"/>
  <c r="HD61" i="14" s="1"/>
  <c r="HE61" i="14" s="1"/>
  <c r="HF61" i="14" s="1"/>
  <c r="HG61" i="14" s="1"/>
  <c r="HH61" i="14" s="1"/>
  <c r="HI61" i="14" s="1"/>
  <c r="HJ61" i="14" s="1"/>
  <c r="HK61" i="14" s="1"/>
  <c r="HL61" i="14" s="1"/>
  <c r="HM61" i="14" s="1"/>
  <c r="HN61" i="14" s="1"/>
  <c r="HO61" i="14" s="1"/>
  <c r="DS61" i="14"/>
  <c r="FZ49" i="14"/>
  <c r="GA49" i="14" s="1"/>
  <c r="GB49" i="14" s="1"/>
  <c r="GC49" i="14" s="1"/>
  <c r="GD49" i="14" s="1"/>
  <c r="GE49" i="14" s="1"/>
  <c r="GF49" i="14" s="1"/>
  <c r="GG49" i="14" s="1"/>
  <c r="GH49" i="14" s="1"/>
  <c r="GI49" i="14" s="1"/>
  <c r="GJ49" i="14" s="1"/>
  <c r="GK49" i="14" s="1"/>
  <c r="GL49" i="14" s="1"/>
  <c r="GM49" i="14" s="1"/>
  <c r="GN49" i="14" s="1"/>
  <c r="GO49" i="14" s="1"/>
  <c r="GP49" i="14" s="1"/>
  <c r="GQ49" i="14" s="1"/>
  <c r="GR49" i="14" s="1"/>
  <c r="GS49" i="14" s="1"/>
  <c r="GT49" i="14" s="1"/>
  <c r="GU49" i="14" s="1"/>
  <c r="GV49" i="14" s="1"/>
  <c r="GW49" i="14" s="1"/>
  <c r="GX49" i="14" s="1"/>
  <c r="GY49" i="14" s="1"/>
  <c r="GZ49" i="14" s="1"/>
  <c r="HA49" i="14" s="1"/>
  <c r="HB49" i="14" s="1"/>
  <c r="HC49" i="14" s="1"/>
  <c r="HD49" i="14" s="1"/>
  <c r="HE49" i="14" s="1"/>
  <c r="HF49" i="14" s="1"/>
  <c r="HG49" i="14" s="1"/>
  <c r="HH49" i="14" s="1"/>
  <c r="HI49" i="14" s="1"/>
  <c r="HJ49" i="14" s="1"/>
  <c r="HK49" i="14" s="1"/>
  <c r="HL49" i="14" s="1"/>
  <c r="HM49" i="14" s="1"/>
  <c r="HN49" i="14" s="1"/>
  <c r="HO49" i="14" s="1"/>
  <c r="DT49" i="14"/>
  <c r="DU49" i="14" s="1"/>
  <c r="DV49" i="14" s="1"/>
  <c r="DW49" i="14" s="1"/>
  <c r="DX49" i="14" s="1"/>
  <c r="DY49" i="14" s="1"/>
  <c r="DZ49" i="14" s="1"/>
  <c r="EA49" i="14" s="1"/>
  <c r="EB49" i="14" s="1"/>
  <c r="EC49" i="14" s="1"/>
  <c r="ED49" i="14" s="1"/>
  <c r="EE49" i="14" s="1"/>
  <c r="EF49" i="14" s="1"/>
  <c r="EG49" i="14" s="1"/>
  <c r="EH49" i="14" s="1"/>
  <c r="EI49" i="14" s="1"/>
  <c r="EJ49" i="14" s="1"/>
  <c r="EK49" i="14" s="1"/>
  <c r="EL49" i="14" s="1"/>
  <c r="EM49" i="14" s="1"/>
  <c r="EN49" i="14" s="1"/>
  <c r="EO49" i="14" s="1"/>
  <c r="EP49" i="14" s="1"/>
  <c r="EQ49" i="14" s="1"/>
  <c r="ER49" i="14" s="1"/>
  <c r="ES49" i="14" s="1"/>
  <c r="ET49" i="14" s="1"/>
  <c r="EU49" i="14" s="1"/>
  <c r="EV49" i="14" s="1"/>
  <c r="EW49" i="14" s="1"/>
  <c r="EX49" i="14" s="1"/>
  <c r="EY49" i="14" s="1"/>
  <c r="EZ49" i="14" s="1"/>
  <c r="FA49" i="14" s="1"/>
  <c r="FB49" i="14" s="1"/>
  <c r="FC49" i="14" s="1"/>
  <c r="FD49" i="14" s="1"/>
  <c r="FE49" i="14" s="1"/>
  <c r="FF49" i="14" s="1"/>
  <c r="FG49" i="14" s="1"/>
  <c r="FH49" i="14" s="1"/>
  <c r="FI49" i="14" s="1"/>
  <c r="FJ49" i="14" s="1"/>
  <c r="FK49" i="14" s="1"/>
  <c r="FL49" i="14" s="1"/>
  <c r="FM49" i="14" s="1"/>
  <c r="FN49" i="14" s="1"/>
  <c r="FO49" i="14" s="1"/>
  <c r="FP49" i="14" s="1"/>
  <c r="FQ49" i="14" s="1"/>
  <c r="FR49" i="14" s="1"/>
  <c r="FS49" i="14" s="1"/>
  <c r="FT49" i="14" s="1"/>
  <c r="FU49" i="14" s="1"/>
  <c r="FV49" i="14" s="1"/>
  <c r="FW49" i="14" s="1"/>
  <c r="FX49" i="14" s="1"/>
  <c r="FY49" i="14" s="1"/>
  <c r="DS49" i="14"/>
  <c r="V13" i="14"/>
  <c r="V96" i="14"/>
  <c r="V84" i="14"/>
  <c r="V72" i="14"/>
  <c r="V60" i="14"/>
  <c r="V48" i="14"/>
  <c r="V36" i="14"/>
  <c r="V24" i="14"/>
  <c r="V12" i="14"/>
  <c r="V11" i="14"/>
  <c r="V94" i="14"/>
  <c r="V82" i="14"/>
  <c r="V70" i="14"/>
  <c r="V58" i="14"/>
  <c r="V46" i="14"/>
  <c r="V34" i="14"/>
  <c r="V22" i="14"/>
  <c r="V10" i="14"/>
  <c r="V93" i="14"/>
  <c r="V81" i="14"/>
  <c r="V69" i="14"/>
  <c r="V57" i="14"/>
  <c r="V45" i="14"/>
  <c r="V33" i="14"/>
  <c r="V21" i="14"/>
  <c r="V9" i="14"/>
  <c r="FD23" i="14"/>
  <c r="FE23" i="14" s="1"/>
  <c r="FF23" i="14" s="1"/>
  <c r="FG23" i="14" s="1"/>
  <c r="FH23" i="14" s="1"/>
  <c r="FI23" i="14" s="1"/>
  <c r="FJ23" i="14" s="1"/>
  <c r="FK23" i="14" s="1"/>
  <c r="FL23" i="14" s="1"/>
  <c r="FM23" i="14" s="1"/>
  <c r="FN23" i="14" s="1"/>
  <c r="FO23" i="14" s="1"/>
  <c r="FP23" i="14" s="1"/>
  <c r="FQ23" i="14" s="1"/>
  <c r="FR23" i="14" s="1"/>
  <c r="FS23" i="14" s="1"/>
  <c r="FT23" i="14" s="1"/>
  <c r="FU23" i="14" s="1"/>
  <c r="FV23" i="14" s="1"/>
  <c r="FW23" i="14" s="1"/>
  <c r="FX23" i="14" s="1"/>
  <c r="FY23" i="14" s="1"/>
  <c r="FZ23" i="14" s="1"/>
  <c r="GA23" i="14" s="1"/>
  <c r="GB23" i="14" s="1"/>
  <c r="GC23" i="14" s="1"/>
  <c r="GD23" i="14" s="1"/>
  <c r="GE23" i="14" s="1"/>
  <c r="GF23" i="14" s="1"/>
  <c r="GG23" i="14" s="1"/>
  <c r="GH23" i="14" s="1"/>
  <c r="GI23" i="14" s="1"/>
  <c r="GJ23" i="14" s="1"/>
  <c r="GK23" i="14" s="1"/>
  <c r="GL23" i="14" s="1"/>
  <c r="GM23" i="14" s="1"/>
  <c r="GN23" i="14" s="1"/>
  <c r="GO23" i="14" s="1"/>
  <c r="GP23" i="14" s="1"/>
  <c r="GQ23" i="14" s="1"/>
  <c r="GR23" i="14" s="1"/>
  <c r="GS23" i="14" s="1"/>
  <c r="GT23" i="14" s="1"/>
  <c r="GU23" i="14" s="1"/>
  <c r="GV23" i="14" s="1"/>
  <c r="GW23" i="14" s="1"/>
  <c r="GX23" i="14" s="1"/>
  <c r="GY23" i="14" s="1"/>
  <c r="GZ23" i="14" s="1"/>
  <c r="HA23" i="14" s="1"/>
  <c r="HB23" i="14" s="1"/>
  <c r="HC23" i="14" s="1"/>
  <c r="HD23" i="14" s="1"/>
  <c r="HE23" i="14" s="1"/>
  <c r="HF23" i="14" s="1"/>
  <c r="HG23" i="14" s="1"/>
  <c r="HH23" i="14" s="1"/>
  <c r="HI23" i="14" s="1"/>
  <c r="HJ23" i="14" s="1"/>
  <c r="HK23" i="14" s="1"/>
  <c r="HL23" i="14" s="1"/>
  <c r="HM23" i="14" s="1"/>
  <c r="HN23" i="14" s="1"/>
  <c r="HO23" i="14" s="1"/>
  <c r="DS23" i="14"/>
  <c r="DT23" i="14" s="1"/>
  <c r="DU23" i="14" s="1"/>
  <c r="DV23" i="14" s="1"/>
  <c r="DW23" i="14" s="1"/>
  <c r="DX23" i="14" s="1"/>
  <c r="DY23" i="14" s="1"/>
  <c r="DZ23" i="14" s="1"/>
  <c r="EA23" i="14" s="1"/>
  <c r="EB23" i="14" s="1"/>
  <c r="EC23" i="14" s="1"/>
  <c r="ED23" i="14" s="1"/>
  <c r="EE23" i="14" s="1"/>
  <c r="EF23" i="14" s="1"/>
  <c r="EG23" i="14" s="1"/>
  <c r="EH23" i="14" s="1"/>
  <c r="EI23" i="14" s="1"/>
  <c r="EJ23" i="14" s="1"/>
  <c r="EK23" i="14" s="1"/>
  <c r="EL23" i="14" s="1"/>
  <c r="EM23" i="14" s="1"/>
  <c r="EN23" i="14" s="1"/>
  <c r="EO23" i="14" s="1"/>
  <c r="EP23" i="14" s="1"/>
  <c r="EQ23" i="14" s="1"/>
  <c r="ER23" i="14" s="1"/>
  <c r="ES23" i="14" s="1"/>
  <c r="ET23" i="14" s="1"/>
  <c r="EU23" i="14" s="1"/>
  <c r="EV23" i="14" s="1"/>
  <c r="EW23" i="14" s="1"/>
  <c r="EX23" i="14" s="1"/>
  <c r="EY23" i="14" s="1"/>
  <c r="EZ23" i="14" s="1"/>
  <c r="FA23" i="14" s="1"/>
  <c r="FB23" i="14" s="1"/>
  <c r="FC23" i="14" s="1"/>
  <c r="V4" i="14"/>
  <c r="V92" i="14"/>
  <c r="V80" i="14"/>
  <c r="V68" i="14"/>
  <c r="V56" i="14"/>
  <c r="V44" i="14"/>
  <c r="V32" i="14"/>
  <c r="V20" i="14"/>
  <c r="V8" i="14"/>
  <c r="DT95" i="14"/>
  <c r="DU95" i="14" s="1"/>
  <c r="DS95" i="14"/>
  <c r="V103" i="14"/>
  <c r="V91" i="14"/>
  <c r="V79" i="14"/>
  <c r="V67" i="14"/>
  <c r="V55" i="14"/>
  <c r="V43" i="14"/>
  <c r="V31" i="14"/>
  <c r="V19" i="14"/>
  <c r="V7" i="14"/>
  <c r="EJ47" i="14"/>
  <c r="EK47" i="14" s="1"/>
  <c r="EL47" i="14" s="1"/>
  <c r="EM47" i="14" s="1"/>
  <c r="EN47" i="14" s="1"/>
  <c r="EO47" i="14" s="1"/>
  <c r="EP47" i="14" s="1"/>
  <c r="EQ47" i="14" s="1"/>
  <c r="ER47" i="14" s="1"/>
  <c r="ES47" i="14" s="1"/>
  <c r="ET47" i="14" s="1"/>
  <c r="EU47" i="14" s="1"/>
  <c r="EV47" i="14" s="1"/>
  <c r="EW47" i="14" s="1"/>
  <c r="EX47" i="14" s="1"/>
  <c r="EY47" i="14" s="1"/>
  <c r="EZ47" i="14" s="1"/>
  <c r="FA47" i="14" s="1"/>
  <c r="FB47" i="14" s="1"/>
  <c r="FC47" i="14" s="1"/>
  <c r="FD47" i="14" s="1"/>
  <c r="FE47" i="14" s="1"/>
  <c r="FF47" i="14" s="1"/>
  <c r="FG47" i="14" s="1"/>
  <c r="FH47" i="14" s="1"/>
  <c r="FI47" i="14" s="1"/>
  <c r="FJ47" i="14" s="1"/>
  <c r="FK47" i="14" s="1"/>
  <c r="FL47" i="14" s="1"/>
  <c r="FM47" i="14" s="1"/>
  <c r="FN47" i="14" s="1"/>
  <c r="FO47" i="14" s="1"/>
  <c r="FP47" i="14" s="1"/>
  <c r="FQ47" i="14" s="1"/>
  <c r="FR47" i="14" s="1"/>
  <c r="FS47" i="14" s="1"/>
  <c r="FT47" i="14" s="1"/>
  <c r="FU47" i="14" s="1"/>
  <c r="FV47" i="14" s="1"/>
  <c r="FW47" i="14" s="1"/>
  <c r="FX47" i="14" s="1"/>
  <c r="FY47" i="14" s="1"/>
  <c r="FZ47" i="14" s="1"/>
  <c r="GA47" i="14" s="1"/>
  <c r="GB47" i="14" s="1"/>
  <c r="GC47" i="14" s="1"/>
  <c r="GD47" i="14" s="1"/>
  <c r="GE47" i="14" s="1"/>
  <c r="GF47" i="14" s="1"/>
  <c r="GG47" i="14" s="1"/>
  <c r="GH47" i="14" s="1"/>
  <c r="GI47" i="14" s="1"/>
  <c r="GJ47" i="14" s="1"/>
  <c r="GK47" i="14" s="1"/>
  <c r="GL47" i="14" s="1"/>
  <c r="GM47" i="14" s="1"/>
  <c r="GN47" i="14" s="1"/>
  <c r="GO47" i="14" s="1"/>
  <c r="GP47" i="14" s="1"/>
  <c r="GQ47" i="14" s="1"/>
  <c r="GR47" i="14" s="1"/>
  <c r="GS47" i="14" s="1"/>
  <c r="GT47" i="14" s="1"/>
  <c r="GU47" i="14" s="1"/>
  <c r="GV47" i="14" s="1"/>
  <c r="GW47" i="14" s="1"/>
  <c r="GX47" i="14" s="1"/>
  <c r="GY47" i="14" s="1"/>
  <c r="GZ47" i="14" s="1"/>
  <c r="HA47" i="14" s="1"/>
  <c r="HB47" i="14" s="1"/>
  <c r="HC47" i="14" s="1"/>
  <c r="HD47" i="14" s="1"/>
  <c r="HE47" i="14" s="1"/>
  <c r="HF47" i="14" s="1"/>
  <c r="HG47" i="14" s="1"/>
  <c r="HH47" i="14" s="1"/>
  <c r="HI47" i="14" s="1"/>
  <c r="HJ47" i="14" s="1"/>
  <c r="HK47" i="14" s="1"/>
  <c r="HL47" i="14" s="1"/>
  <c r="HM47" i="14" s="1"/>
  <c r="HN47" i="14" s="1"/>
  <c r="HO47" i="14" s="1"/>
  <c r="DS47" i="14"/>
  <c r="V102" i="14"/>
  <c r="V90" i="14"/>
  <c r="V78" i="14"/>
  <c r="V66" i="14"/>
  <c r="V54" i="14"/>
  <c r="V42" i="14"/>
  <c r="V30" i="14"/>
  <c r="V18" i="14"/>
  <c r="V6" i="14"/>
  <c r="EQ35" i="14"/>
  <c r="ER35" i="14" s="1"/>
  <c r="ES35" i="14" s="1"/>
  <c r="ET35" i="14" s="1"/>
  <c r="EU35" i="14" s="1"/>
  <c r="EV35" i="14" s="1"/>
  <c r="EW35" i="14" s="1"/>
  <c r="EX35" i="14" s="1"/>
  <c r="EY35" i="14" s="1"/>
  <c r="EZ35" i="14" s="1"/>
  <c r="FA35" i="14" s="1"/>
  <c r="FB35" i="14" s="1"/>
  <c r="FC35" i="14" s="1"/>
  <c r="FD35" i="14" s="1"/>
  <c r="FE35" i="14" s="1"/>
  <c r="FF35" i="14" s="1"/>
  <c r="FG35" i="14" s="1"/>
  <c r="FH35" i="14" s="1"/>
  <c r="FI35" i="14" s="1"/>
  <c r="FJ35" i="14" s="1"/>
  <c r="FK35" i="14" s="1"/>
  <c r="FL35" i="14" s="1"/>
  <c r="FM35" i="14" s="1"/>
  <c r="FN35" i="14" s="1"/>
  <c r="FO35" i="14" s="1"/>
  <c r="FP35" i="14" s="1"/>
  <c r="FQ35" i="14" s="1"/>
  <c r="FR35" i="14" s="1"/>
  <c r="FS35" i="14" s="1"/>
  <c r="FT35" i="14" s="1"/>
  <c r="FU35" i="14" s="1"/>
  <c r="FV35" i="14" s="1"/>
  <c r="FW35" i="14" s="1"/>
  <c r="FX35" i="14" s="1"/>
  <c r="FY35" i="14" s="1"/>
  <c r="FZ35" i="14" s="1"/>
  <c r="GA35" i="14" s="1"/>
  <c r="GB35" i="14" s="1"/>
  <c r="GC35" i="14" s="1"/>
  <c r="GD35" i="14" s="1"/>
  <c r="GE35" i="14" s="1"/>
  <c r="GF35" i="14" s="1"/>
  <c r="GG35" i="14" s="1"/>
  <c r="GH35" i="14" s="1"/>
  <c r="GI35" i="14" s="1"/>
  <c r="GJ35" i="14" s="1"/>
  <c r="GK35" i="14" s="1"/>
  <c r="GL35" i="14" s="1"/>
  <c r="GM35" i="14" s="1"/>
  <c r="GN35" i="14" s="1"/>
  <c r="GO35" i="14" s="1"/>
  <c r="GP35" i="14" s="1"/>
  <c r="GQ35" i="14" s="1"/>
  <c r="GR35" i="14" s="1"/>
  <c r="GS35" i="14" s="1"/>
  <c r="GT35" i="14" s="1"/>
  <c r="GU35" i="14" s="1"/>
  <c r="GV35" i="14" s="1"/>
  <c r="GW35" i="14" s="1"/>
  <c r="GX35" i="14" s="1"/>
  <c r="GY35" i="14" s="1"/>
  <c r="GZ35" i="14" s="1"/>
  <c r="HA35" i="14" s="1"/>
  <c r="HB35" i="14" s="1"/>
  <c r="HC35" i="14" s="1"/>
  <c r="HD35" i="14" s="1"/>
  <c r="HE35" i="14" s="1"/>
  <c r="HF35" i="14" s="1"/>
  <c r="HG35" i="14" s="1"/>
  <c r="HH35" i="14" s="1"/>
  <c r="HI35" i="14" s="1"/>
  <c r="HJ35" i="14" s="1"/>
  <c r="HK35" i="14" s="1"/>
  <c r="HL35" i="14" s="1"/>
  <c r="HM35" i="14" s="1"/>
  <c r="HN35" i="14" s="1"/>
  <c r="HO35" i="14" s="1"/>
  <c r="V101" i="14"/>
  <c r="V89" i="14"/>
  <c r="V77" i="14"/>
  <c r="V65" i="14"/>
  <c r="V53" i="14"/>
  <c r="V41" i="14"/>
  <c r="V29" i="14"/>
  <c r="V17" i="14"/>
  <c r="V5" i="14"/>
  <c r="DS59" i="14"/>
  <c r="DT59" i="14" s="1"/>
  <c r="DU59" i="14" s="1"/>
  <c r="DV59" i="14" s="1"/>
  <c r="DW59" i="14" s="1"/>
  <c r="DX59" i="14" s="1"/>
  <c r="DY59" i="14" s="1"/>
  <c r="DZ59" i="14" s="1"/>
  <c r="EA59" i="14" s="1"/>
  <c r="EB59" i="14" s="1"/>
  <c r="EC59" i="14" s="1"/>
  <c r="ED59" i="14" s="1"/>
  <c r="EE59" i="14" s="1"/>
  <c r="EF59" i="14" s="1"/>
  <c r="EG59" i="14" s="1"/>
  <c r="EH59" i="14" s="1"/>
  <c r="EI59" i="14" s="1"/>
  <c r="EJ59" i="14" s="1"/>
  <c r="EK59" i="14" s="1"/>
  <c r="EL59" i="14" s="1"/>
  <c r="EM59" i="14" s="1"/>
  <c r="EN59" i="14" s="1"/>
  <c r="EO59" i="14" s="1"/>
  <c r="EP59" i="14" s="1"/>
  <c r="EQ59" i="14" s="1"/>
  <c r="ER59" i="14" s="1"/>
  <c r="ES59" i="14" s="1"/>
  <c r="ET59" i="14" s="1"/>
  <c r="EU59" i="14" s="1"/>
  <c r="EV59" i="14" s="1"/>
  <c r="EW59" i="14" s="1"/>
  <c r="EX59" i="14" s="1"/>
  <c r="EY59" i="14" s="1"/>
  <c r="EZ59" i="14" s="1"/>
  <c r="FA59" i="14" s="1"/>
  <c r="FB59" i="14" s="1"/>
  <c r="FC59" i="14" s="1"/>
  <c r="FD59" i="14" s="1"/>
  <c r="FE59" i="14" s="1"/>
  <c r="FF59" i="14" s="1"/>
  <c r="FG59" i="14" s="1"/>
  <c r="FH59" i="14" s="1"/>
  <c r="FI59" i="14" s="1"/>
  <c r="FJ59" i="14" s="1"/>
  <c r="FK59" i="14" s="1"/>
  <c r="FL59" i="14" s="1"/>
  <c r="FM59" i="14" s="1"/>
  <c r="FN59" i="14" s="1"/>
  <c r="FO59" i="14" s="1"/>
  <c r="FP59" i="14" s="1"/>
  <c r="FQ59" i="14" s="1"/>
  <c r="FR59" i="14" s="1"/>
  <c r="FS59" i="14" s="1"/>
  <c r="FT59" i="14" s="1"/>
  <c r="FU59" i="14" s="1"/>
  <c r="FV59" i="14" s="1"/>
  <c r="FW59" i="14" s="1"/>
  <c r="FX59" i="14" s="1"/>
  <c r="FY59" i="14" s="1"/>
  <c r="FZ59" i="14" s="1"/>
  <c r="GA59" i="14" s="1"/>
  <c r="GB59" i="14" s="1"/>
  <c r="GC59" i="14" s="1"/>
  <c r="GD59" i="14" s="1"/>
  <c r="GE59" i="14" s="1"/>
  <c r="GF59" i="14" s="1"/>
  <c r="GG59" i="14" s="1"/>
  <c r="GH59" i="14" s="1"/>
  <c r="GI59" i="14" s="1"/>
  <c r="GJ59" i="14" s="1"/>
  <c r="GK59" i="14" s="1"/>
  <c r="GL59" i="14" s="1"/>
  <c r="GM59" i="14" s="1"/>
  <c r="GN59" i="14" s="1"/>
  <c r="GO59" i="14" s="1"/>
  <c r="GP59" i="14" s="1"/>
  <c r="GQ59" i="14" s="1"/>
  <c r="GR59" i="14" s="1"/>
  <c r="GS59" i="14" s="1"/>
  <c r="GT59" i="14" s="1"/>
  <c r="GU59" i="14" s="1"/>
  <c r="GV59" i="14" s="1"/>
  <c r="GW59" i="14" s="1"/>
  <c r="GX59" i="14" s="1"/>
  <c r="GY59" i="14" s="1"/>
  <c r="GZ59" i="14" s="1"/>
  <c r="HA59" i="14" s="1"/>
  <c r="HB59" i="14" s="1"/>
  <c r="HC59" i="14" s="1"/>
  <c r="HD59" i="14" s="1"/>
  <c r="HE59" i="14" s="1"/>
  <c r="HF59" i="14" s="1"/>
  <c r="HG59" i="14" s="1"/>
  <c r="HH59" i="14" s="1"/>
  <c r="HI59" i="14" s="1"/>
  <c r="HJ59" i="14" s="1"/>
  <c r="HK59" i="14" s="1"/>
  <c r="HL59" i="14" s="1"/>
  <c r="HM59" i="14" s="1"/>
  <c r="HN59" i="14" s="1"/>
  <c r="HO59" i="14" s="1"/>
  <c r="V100" i="14"/>
  <c r="V88" i="14"/>
  <c r="V76" i="14"/>
  <c r="V64" i="14"/>
  <c r="V52" i="14"/>
  <c r="V40" i="14"/>
  <c r="V28" i="14"/>
  <c r="V16" i="14"/>
  <c r="V99" i="14"/>
  <c r="V87" i="14"/>
  <c r="V75" i="14"/>
  <c r="V63" i="14"/>
  <c r="V51" i="14"/>
  <c r="V39" i="14"/>
  <c r="V27" i="14"/>
  <c r="V15" i="14"/>
  <c r="V98" i="14"/>
  <c r="V86" i="14"/>
  <c r="V74" i="14"/>
  <c r="V62" i="14"/>
  <c r="V50" i="14"/>
  <c r="V38" i="14"/>
  <c r="V26" i="14"/>
  <c r="V14" i="14"/>
  <c r="DQ49" i="14"/>
  <c r="DP49" i="14" s="1"/>
  <c r="DO49" i="14" s="1"/>
  <c r="DN49" i="14" s="1"/>
  <c r="DM49" i="14" s="1"/>
  <c r="DL49" i="14" s="1"/>
  <c r="DK49" i="14" s="1"/>
  <c r="DJ49" i="14" s="1"/>
  <c r="DI49" i="14" s="1"/>
  <c r="DH49" i="14" s="1"/>
  <c r="DG49" i="14" s="1"/>
  <c r="DF49" i="14" s="1"/>
  <c r="DE49" i="14" s="1"/>
  <c r="DD49" i="14" s="1"/>
  <c r="DC49" i="14" s="1"/>
  <c r="DB49" i="14" s="1"/>
  <c r="DA49" i="14" s="1"/>
  <c r="CZ49" i="14" s="1"/>
  <c r="CY49" i="14" s="1"/>
  <c r="CX49" i="14" s="1"/>
  <c r="CW49" i="14" s="1"/>
  <c r="CV49" i="14" s="1"/>
  <c r="CU49" i="14" s="1"/>
  <c r="CT49" i="14" s="1"/>
  <c r="CS49" i="14" s="1"/>
  <c r="CR49" i="14" s="1"/>
  <c r="CQ49" i="14" s="1"/>
  <c r="CP49" i="14" s="1"/>
  <c r="CO49" i="14" s="1"/>
  <c r="CN49" i="14" s="1"/>
  <c r="CM49" i="14" s="1"/>
  <c r="CL49" i="14" s="1"/>
  <c r="CK49" i="14" s="1"/>
  <c r="CJ49" i="14" s="1"/>
  <c r="CI49" i="14" s="1"/>
  <c r="CH49" i="14" s="1"/>
  <c r="CG49" i="14" s="1"/>
  <c r="CF49" i="14" s="1"/>
  <c r="CE49" i="14" s="1"/>
  <c r="CD49" i="14" s="1"/>
  <c r="CC49" i="14" s="1"/>
  <c r="CB49" i="14" s="1"/>
  <c r="CA49" i="14" s="1"/>
  <c r="BZ49" i="14" s="1"/>
  <c r="BY49" i="14" s="1"/>
  <c r="BX49" i="14" s="1"/>
  <c r="BW49" i="14" s="1"/>
  <c r="BV49" i="14" s="1"/>
  <c r="BU49" i="14" s="1"/>
  <c r="BT49" i="14" s="1"/>
  <c r="BS49" i="14" s="1"/>
  <c r="BR49" i="14" s="1"/>
  <c r="BQ49" i="14" s="1"/>
  <c r="BP49" i="14" s="1"/>
  <c r="BO49" i="14" s="1"/>
  <c r="BN49" i="14" s="1"/>
  <c r="BM49" i="14" s="1"/>
  <c r="BL49" i="14" s="1"/>
  <c r="BK49" i="14" s="1"/>
  <c r="BJ49" i="14" s="1"/>
  <c r="BI49" i="14" s="1"/>
  <c r="BH49" i="14" s="1"/>
  <c r="BG49" i="14" s="1"/>
  <c r="BF49" i="14" s="1"/>
  <c r="BE49" i="14" s="1"/>
  <c r="BD49" i="14" s="1"/>
  <c r="BC49" i="14" s="1"/>
  <c r="BB49" i="14" s="1"/>
  <c r="BA49" i="14" s="1"/>
  <c r="AZ49" i="14" s="1"/>
  <c r="AY49" i="14" s="1"/>
  <c r="AX49" i="14" s="1"/>
  <c r="AW49" i="14" s="1"/>
  <c r="AV49" i="14" s="1"/>
  <c r="AU49" i="14" s="1"/>
  <c r="AT49" i="14" s="1"/>
  <c r="AS49" i="14" s="1"/>
  <c r="AR49" i="14" s="1"/>
  <c r="AQ49" i="14" s="1"/>
  <c r="AP49" i="14" s="1"/>
  <c r="AO49" i="14" s="1"/>
  <c r="AN49" i="14" s="1"/>
  <c r="AM49" i="14" s="1"/>
  <c r="AL49" i="14" s="1"/>
  <c r="AK49" i="14" s="1"/>
  <c r="AJ49" i="14" s="1"/>
  <c r="AI49" i="14" s="1"/>
  <c r="AH49" i="14" s="1"/>
  <c r="AG49" i="14" s="1"/>
  <c r="AF49" i="14" s="1"/>
  <c r="AE49" i="14" s="1"/>
  <c r="AD49" i="14" s="1"/>
  <c r="AC49" i="14" s="1"/>
  <c r="AB49" i="14" s="1"/>
  <c r="AA49" i="14" s="1"/>
  <c r="Z49" i="14" s="1"/>
  <c r="Y49" i="14" s="1"/>
  <c r="X49" i="14" s="1"/>
  <c r="W49" i="14" s="1"/>
  <c r="DR49" i="14"/>
  <c r="DM35" i="14"/>
  <c r="DL35" i="14" s="1"/>
  <c r="DK35" i="14" s="1"/>
  <c r="DJ35" i="14" s="1"/>
  <c r="DI35" i="14" s="1"/>
  <c r="DH35" i="14" s="1"/>
  <c r="DG35" i="14" s="1"/>
  <c r="DF35" i="14" s="1"/>
  <c r="DE35" i="14" s="1"/>
  <c r="DD35" i="14" s="1"/>
  <c r="DC35" i="14" s="1"/>
  <c r="DB35" i="14" s="1"/>
  <c r="DA35" i="14" s="1"/>
  <c r="CZ35" i="14" s="1"/>
  <c r="CY35" i="14" s="1"/>
  <c r="CX35" i="14" s="1"/>
  <c r="CW35" i="14" s="1"/>
  <c r="CV35" i="14" s="1"/>
  <c r="CU35" i="14" s="1"/>
  <c r="CT35" i="14" s="1"/>
  <c r="CS35" i="14" s="1"/>
  <c r="CR35" i="14" s="1"/>
  <c r="CQ35" i="14" s="1"/>
  <c r="CP35" i="14" s="1"/>
  <c r="CO35" i="14" s="1"/>
  <c r="DQ61" i="14"/>
  <c r="DP61" i="14" s="1"/>
  <c r="DO61" i="14" s="1"/>
  <c r="DN61" i="14" s="1"/>
  <c r="DM61" i="14" s="1"/>
  <c r="DL61" i="14" s="1"/>
  <c r="DK61" i="14" s="1"/>
  <c r="DJ61" i="14" s="1"/>
  <c r="DI61" i="14" s="1"/>
  <c r="DH61" i="14" s="1"/>
  <c r="DG61" i="14" s="1"/>
  <c r="DF61" i="14" s="1"/>
  <c r="DE61" i="14" s="1"/>
  <c r="DD61" i="14" s="1"/>
  <c r="DC61" i="14" s="1"/>
  <c r="DB61" i="14" s="1"/>
  <c r="DA61" i="14" s="1"/>
  <c r="CZ61" i="14" s="1"/>
  <c r="CY61" i="14" s="1"/>
  <c r="CX61" i="14" s="1"/>
  <c r="CW61" i="14" s="1"/>
  <c r="CV61" i="14" s="1"/>
  <c r="CU61" i="14" s="1"/>
  <c r="CT61" i="14" s="1"/>
  <c r="CS61" i="14" s="1"/>
  <c r="CR61" i="14" s="1"/>
  <c r="CQ61" i="14" s="1"/>
  <c r="CP61" i="14" s="1"/>
  <c r="CO61" i="14" s="1"/>
  <c r="CN61" i="14" s="1"/>
  <c r="CM61" i="14" s="1"/>
  <c r="CL61" i="14" s="1"/>
  <c r="CK61" i="14" s="1"/>
  <c r="CJ61" i="14" s="1"/>
  <c r="CI61" i="14" s="1"/>
  <c r="CH61" i="14" s="1"/>
  <c r="CG61" i="14" s="1"/>
  <c r="CF61" i="14" s="1"/>
  <c r="CE61" i="14" s="1"/>
  <c r="CD61" i="14" s="1"/>
  <c r="CC61" i="14" s="1"/>
  <c r="CB61" i="14" s="1"/>
  <c r="CA61" i="14" s="1"/>
  <c r="BZ61" i="14" s="1"/>
  <c r="BY61" i="14" s="1"/>
  <c r="BX61" i="14" s="1"/>
  <c r="BW61" i="14" s="1"/>
  <c r="BV61" i="14" s="1"/>
  <c r="BU61" i="14" s="1"/>
  <c r="BT61" i="14" s="1"/>
  <c r="BS61" i="14" s="1"/>
  <c r="BR61" i="14" s="1"/>
  <c r="BQ61" i="14" s="1"/>
  <c r="BP61" i="14" s="1"/>
  <c r="BO61" i="14" s="1"/>
  <c r="BN61" i="14" s="1"/>
  <c r="BM61" i="14" s="1"/>
  <c r="BL61" i="14" s="1"/>
  <c r="BK61" i="14" s="1"/>
  <c r="BJ61" i="14" s="1"/>
  <c r="BI61" i="14" s="1"/>
  <c r="BH61" i="14" s="1"/>
  <c r="BG61" i="14" s="1"/>
  <c r="BF61" i="14" s="1"/>
  <c r="BE61" i="14" s="1"/>
  <c r="BD61" i="14" s="1"/>
  <c r="BC61" i="14" s="1"/>
  <c r="BB61" i="14" s="1"/>
  <c r="BA61" i="14" s="1"/>
  <c r="AZ61" i="14" s="1"/>
  <c r="AY61" i="14" s="1"/>
  <c r="AX61" i="14" s="1"/>
  <c r="AW61" i="14" s="1"/>
  <c r="AV61" i="14" s="1"/>
  <c r="AU61" i="14" s="1"/>
  <c r="AT61" i="14" s="1"/>
  <c r="AS61" i="14" s="1"/>
  <c r="AR61" i="14" s="1"/>
  <c r="AQ61" i="14" s="1"/>
  <c r="AP61" i="14" s="1"/>
  <c r="AO61" i="14" s="1"/>
  <c r="AN61" i="14" s="1"/>
  <c r="AM61" i="14" s="1"/>
  <c r="AL61" i="14" s="1"/>
  <c r="AK61" i="14" s="1"/>
  <c r="AJ61" i="14" s="1"/>
  <c r="AI61" i="14" s="1"/>
  <c r="AH61" i="14" s="1"/>
  <c r="AG61" i="14" s="1"/>
  <c r="AF61" i="14" s="1"/>
  <c r="AE61" i="14" s="1"/>
  <c r="AD61" i="14" s="1"/>
  <c r="AC61" i="14" s="1"/>
  <c r="AB61" i="14" s="1"/>
  <c r="AA61" i="14" s="1"/>
  <c r="Z61" i="14" s="1"/>
  <c r="Y61" i="14" s="1"/>
  <c r="X61" i="14" s="1"/>
  <c r="W61" i="14" s="1"/>
  <c r="DR61" i="14"/>
  <c r="DQ85" i="14"/>
  <c r="DR85" i="14"/>
  <c r="DQ73" i="14"/>
  <c r="DP73" i="14" s="1"/>
  <c r="DO73" i="14" s="1"/>
  <c r="DN73" i="14" s="1"/>
  <c r="DM73" i="14" s="1"/>
  <c r="DL73" i="14" s="1"/>
  <c r="DK73" i="14" s="1"/>
  <c r="DJ73" i="14" s="1"/>
  <c r="DI73" i="14" s="1"/>
  <c r="DH73" i="14" s="1"/>
  <c r="DG73" i="14" s="1"/>
  <c r="DF73" i="14" s="1"/>
  <c r="DE73" i="14" s="1"/>
  <c r="DD73" i="14" s="1"/>
  <c r="DC73" i="14" s="1"/>
  <c r="DB73" i="14" s="1"/>
  <c r="DA73" i="14" s="1"/>
  <c r="CZ73" i="14" s="1"/>
  <c r="CY73" i="14" s="1"/>
  <c r="CX73" i="14" s="1"/>
  <c r="CW73" i="14" s="1"/>
  <c r="CV73" i="14" s="1"/>
  <c r="CU73" i="14" s="1"/>
  <c r="CT73" i="14" s="1"/>
  <c r="CS73" i="14" s="1"/>
  <c r="CR73" i="14" s="1"/>
  <c r="CQ73" i="14" s="1"/>
  <c r="CP73" i="14" s="1"/>
  <c r="CO73" i="14" s="1"/>
  <c r="CN73" i="14" s="1"/>
  <c r="CM73" i="14" s="1"/>
  <c r="CL73" i="14" s="1"/>
  <c r="CK73" i="14" s="1"/>
  <c r="CJ73" i="14" s="1"/>
  <c r="CI73" i="14" s="1"/>
  <c r="CH73" i="14" s="1"/>
  <c r="CG73" i="14" s="1"/>
  <c r="CF73" i="14" s="1"/>
  <c r="CE73" i="14" s="1"/>
  <c r="CD73" i="14" s="1"/>
  <c r="CC73" i="14" s="1"/>
  <c r="CB73" i="14" s="1"/>
  <c r="CA73" i="14" s="1"/>
  <c r="BZ73" i="14" s="1"/>
  <c r="BY73" i="14" s="1"/>
  <c r="BX73" i="14" s="1"/>
  <c r="BW73" i="14" s="1"/>
  <c r="BV73" i="14" s="1"/>
  <c r="BU73" i="14" s="1"/>
  <c r="BT73" i="14" s="1"/>
  <c r="BS73" i="14" s="1"/>
  <c r="BR73" i="14" s="1"/>
  <c r="BQ73" i="14" s="1"/>
  <c r="BP73" i="14" s="1"/>
  <c r="BO73" i="14" s="1"/>
  <c r="BN73" i="14" s="1"/>
  <c r="BM73" i="14" s="1"/>
  <c r="BL73" i="14" s="1"/>
  <c r="BK73" i="14" s="1"/>
  <c r="BJ73" i="14" s="1"/>
  <c r="BI73" i="14" s="1"/>
  <c r="BH73" i="14" s="1"/>
  <c r="BG73" i="14" s="1"/>
  <c r="BF73" i="14" s="1"/>
  <c r="BE73" i="14" s="1"/>
  <c r="BD73" i="14" s="1"/>
  <c r="BC73" i="14" s="1"/>
  <c r="BB73" i="14" s="1"/>
  <c r="BA73" i="14" s="1"/>
  <c r="AZ73" i="14" s="1"/>
  <c r="AY73" i="14" s="1"/>
  <c r="AX73" i="14" s="1"/>
  <c r="AW73" i="14" s="1"/>
  <c r="AV73" i="14" s="1"/>
  <c r="AU73" i="14" s="1"/>
  <c r="AT73" i="14" s="1"/>
  <c r="AS73" i="14" s="1"/>
  <c r="AR73" i="14" s="1"/>
  <c r="AQ73" i="14" s="1"/>
  <c r="AP73" i="14" s="1"/>
  <c r="AO73" i="14" s="1"/>
  <c r="AN73" i="14" s="1"/>
  <c r="AM73" i="14" s="1"/>
  <c r="AL73" i="14" s="1"/>
  <c r="AK73" i="14" s="1"/>
  <c r="AJ73" i="14" s="1"/>
  <c r="AI73" i="14" s="1"/>
  <c r="AH73" i="14" s="1"/>
  <c r="AG73" i="14" s="1"/>
  <c r="AF73" i="14" s="1"/>
  <c r="AE73" i="14" s="1"/>
  <c r="AD73" i="14" s="1"/>
  <c r="AC73" i="14" s="1"/>
  <c r="AB73" i="14" s="1"/>
  <c r="AA73" i="14" s="1"/>
  <c r="Z73" i="14" s="1"/>
  <c r="Y73" i="14" s="1"/>
  <c r="X73" i="14" s="1"/>
  <c r="W73" i="14" s="1"/>
  <c r="DR73" i="14"/>
  <c r="DQ47" i="14"/>
  <c r="DP47" i="14" s="1"/>
  <c r="DO47" i="14" s="1"/>
  <c r="DN47" i="14" s="1"/>
  <c r="DM47" i="14" s="1"/>
  <c r="DL47" i="14" s="1"/>
  <c r="DK47" i="14" s="1"/>
  <c r="DJ47" i="14" s="1"/>
  <c r="DI47" i="14" s="1"/>
  <c r="DH47" i="14" s="1"/>
  <c r="DG47" i="14" s="1"/>
  <c r="DF47" i="14" s="1"/>
  <c r="DE47" i="14" s="1"/>
  <c r="DD47" i="14" s="1"/>
  <c r="DC47" i="14" s="1"/>
  <c r="DB47" i="14" s="1"/>
  <c r="DA47" i="14" s="1"/>
  <c r="CZ47" i="14" s="1"/>
  <c r="CY47" i="14" s="1"/>
  <c r="CX47" i="14" s="1"/>
  <c r="CW47" i="14" s="1"/>
  <c r="CV47" i="14" s="1"/>
  <c r="CU47" i="14" s="1"/>
  <c r="CT47" i="14" s="1"/>
  <c r="CS47" i="14" s="1"/>
  <c r="CR47" i="14" s="1"/>
  <c r="CQ47" i="14" s="1"/>
  <c r="CP47" i="14" s="1"/>
  <c r="CO47" i="14" s="1"/>
  <c r="CN47" i="14" s="1"/>
  <c r="CM47" i="14" s="1"/>
  <c r="CL47" i="14" s="1"/>
  <c r="CK47" i="14" s="1"/>
  <c r="CJ47" i="14" s="1"/>
  <c r="CI47" i="14" s="1"/>
  <c r="CH47" i="14" s="1"/>
  <c r="CG47" i="14" s="1"/>
  <c r="CF47" i="14" s="1"/>
  <c r="CE47" i="14" s="1"/>
  <c r="CD47" i="14" s="1"/>
  <c r="CC47" i="14" s="1"/>
  <c r="CB47" i="14" s="1"/>
  <c r="CA47" i="14" s="1"/>
  <c r="BZ47" i="14" s="1"/>
  <c r="BY47" i="14" s="1"/>
  <c r="BX47" i="14" s="1"/>
  <c r="BW47" i="14" s="1"/>
  <c r="BV47" i="14" s="1"/>
  <c r="BU47" i="14" s="1"/>
  <c r="BT47" i="14" s="1"/>
  <c r="BS47" i="14" s="1"/>
  <c r="BR47" i="14" s="1"/>
  <c r="BQ47" i="14" s="1"/>
  <c r="BP47" i="14" s="1"/>
  <c r="BO47" i="14" s="1"/>
  <c r="BN47" i="14" s="1"/>
  <c r="BM47" i="14" s="1"/>
  <c r="BL47" i="14" s="1"/>
  <c r="BK47" i="14" s="1"/>
  <c r="BJ47" i="14" s="1"/>
  <c r="BI47" i="14" s="1"/>
  <c r="BH47" i="14" s="1"/>
  <c r="BG47" i="14" s="1"/>
  <c r="BF47" i="14" s="1"/>
  <c r="BE47" i="14" s="1"/>
  <c r="BD47" i="14" s="1"/>
  <c r="BC47" i="14" s="1"/>
  <c r="BB47" i="14" s="1"/>
  <c r="BA47" i="14" s="1"/>
  <c r="AZ47" i="14" s="1"/>
  <c r="AY47" i="14" s="1"/>
  <c r="AX47" i="14" s="1"/>
  <c r="AW47" i="14" s="1"/>
  <c r="AV47" i="14" s="1"/>
  <c r="AU47" i="14" s="1"/>
  <c r="AT47" i="14" s="1"/>
  <c r="AS47" i="14" s="1"/>
  <c r="AR47" i="14" s="1"/>
  <c r="AQ47" i="14" s="1"/>
  <c r="AP47" i="14" s="1"/>
  <c r="AO47" i="14" s="1"/>
  <c r="AN47" i="14" s="1"/>
  <c r="AM47" i="14" s="1"/>
  <c r="AL47" i="14" s="1"/>
  <c r="AK47" i="14" s="1"/>
  <c r="AJ47" i="14" s="1"/>
  <c r="AI47" i="14" s="1"/>
  <c r="AH47" i="14" s="1"/>
  <c r="AG47" i="14" s="1"/>
  <c r="AF47" i="14" s="1"/>
  <c r="AE47" i="14" s="1"/>
  <c r="AD47" i="14" s="1"/>
  <c r="AC47" i="14" s="1"/>
  <c r="AB47" i="14" s="1"/>
  <c r="AA47" i="14" s="1"/>
  <c r="Z47" i="14" s="1"/>
  <c r="Y47" i="14" s="1"/>
  <c r="X47" i="14" s="1"/>
  <c r="W47" i="14" s="1"/>
  <c r="DR47" i="14"/>
  <c r="F5" i="14"/>
  <c r="G5" i="14"/>
  <c r="DR97" i="14"/>
  <c r="DQ97" i="14" s="1"/>
  <c r="DP97" i="14" s="1"/>
  <c r="DO97" i="14" s="1"/>
  <c r="DN97" i="14" s="1"/>
  <c r="DM97" i="14" s="1"/>
  <c r="DL97" i="14" s="1"/>
  <c r="DK97" i="14" s="1"/>
  <c r="DJ97" i="14" s="1"/>
  <c r="DI97" i="14" s="1"/>
  <c r="DH97" i="14" s="1"/>
  <c r="DG97" i="14" s="1"/>
  <c r="DF97" i="14" s="1"/>
  <c r="DE97" i="14" s="1"/>
  <c r="DD97" i="14" s="1"/>
  <c r="DC97" i="14" s="1"/>
  <c r="DB97" i="14" s="1"/>
  <c r="DA97" i="14" s="1"/>
  <c r="CZ97" i="14" s="1"/>
  <c r="CY97" i="14" s="1"/>
  <c r="CX97" i="14" s="1"/>
  <c r="CW97" i="14" s="1"/>
  <c r="CV97" i="14" s="1"/>
  <c r="CU97" i="14" s="1"/>
  <c r="CT97" i="14" s="1"/>
  <c r="CS97" i="14" s="1"/>
  <c r="CR97" i="14" s="1"/>
  <c r="CQ97" i="14" s="1"/>
  <c r="CP97" i="14" s="1"/>
  <c r="CO97" i="14" s="1"/>
  <c r="CN97" i="14" s="1"/>
  <c r="CM97" i="14" s="1"/>
  <c r="CL97" i="14" s="1"/>
  <c r="CK97" i="14" s="1"/>
  <c r="CJ97" i="14" s="1"/>
  <c r="CI97" i="14" s="1"/>
  <c r="CH97" i="14" s="1"/>
  <c r="CG97" i="14" s="1"/>
  <c r="CF97" i="14" s="1"/>
  <c r="CE97" i="14" s="1"/>
  <c r="CD97" i="14" s="1"/>
  <c r="CC97" i="14" s="1"/>
  <c r="CB97" i="14" s="1"/>
  <c r="CA97" i="14" s="1"/>
  <c r="BZ97" i="14" s="1"/>
  <c r="BY97" i="14" s="1"/>
  <c r="BX97" i="14" s="1"/>
  <c r="BW97" i="14" s="1"/>
  <c r="BV97" i="14" s="1"/>
  <c r="BU97" i="14" s="1"/>
  <c r="BT97" i="14" s="1"/>
  <c r="BS97" i="14" s="1"/>
  <c r="BR97" i="14" s="1"/>
  <c r="BQ97" i="14" s="1"/>
  <c r="BP97" i="14" s="1"/>
  <c r="BO97" i="14" s="1"/>
  <c r="BN97" i="14" s="1"/>
  <c r="BM97" i="14" s="1"/>
  <c r="BL97" i="14" s="1"/>
  <c r="BK97" i="14" s="1"/>
  <c r="BJ97" i="14" s="1"/>
  <c r="BI97" i="14" s="1"/>
  <c r="BH97" i="14" s="1"/>
  <c r="BG97" i="14" s="1"/>
  <c r="BF97" i="14" s="1"/>
  <c r="BE97" i="14" s="1"/>
  <c r="BD97" i="14" s="1"/>
  <c r="BC97" i="14" s="1"/>
  <c r="BB97" i="14" s="1"/>
  <c r="BA97" i="14" s="1"/>
  <c r="AZ97" i="14" s="1"/>
  <c r="AY97" i="14" s="1"/>
  <c r="AX97" i="14" s="1"/>
  <c r="AW97" i="14" s="1"/>
  <c r="AV97" i="14" s="1"/>
  <c r="AU97" i="14" s="1"/>
  <c r="AT97" i="14" s="1"/>
  <c r="AS97" i="14" s="1"/>
  <c r="AR97" i="14" s="1"/>
  <c r="AQ97" i="14" s="1"/>
  <c r="AP97" i="14" s="1"/>
  <c r="AO97" i="14" s="1"/>
  <c r="AN97" i="14" s="1"/>
  <c r="AM97" i="14" s="1"/>
  <c r="AL97" i="14" s="1"/>
  <c r="AK97" i="14" s="1"/>
  <c r="AJ97" i="14" s="1"/>
  <c r="AI97" i="14" s="1"/>
  <c r="AH97" i="14" s="1"/>
  <c r="AG97" i="14" s="1"/>
  <c r="AF97" i="14" s="1"/>
  <c r="AE97" i="14" s="1"/>
  <c r="AD97" i="14" s="1"/>
  <c r="AC97" i="14" s="1"/>
  <c r="AB97" i="14" s="1"/>
  <c r="AA97" i="14" s="1"/>
  <c r="Z97" i="14" s="1"/>
  <c r="Y97" i="14" s="1"/>
  <c r="X97" i="14" s="1"/>
  <c r="W97" i="14" s="1"/>
  <c r="DP59" i="14"/>
  <c r="DO59" i="14" s="1"/>
  <c r="DN59" i="14" s="1"/>
  <c r="DM59" i="14" s="1"/>
  <c r="DL59" i="14" s="1"/>
  <c r="DK59" i="14" s="1"/>
  <c r="DJ59" i="14" s="1"/>
  <c r="DI59" i="14"/>
  <c r="DH59" i="14" s="1"/>
  <c r="DG59" i="14" s="1"/>
  <c r="DF59" i="14" s="1"/>
  <c r="DE59" i="14" s="1"/>
  <c r="DD59" i="14" s="1"/>
  <c r="DC59" i="14" s="1"/>
  <c r="DB59" i="14" s="1"/>
  <c r="DA59" i="14" s="1"/>
  <c r="CZ59" i="14" s="1"/>
  <c r="CY59" i="14" s="1"/>
  <c r="CX59" i="14" s="1"/>
  <c r="CW59" i="14" s="1"/>
  <c r="CV59" i="14" s="1"/>
  <c r="CU59" i="14" s="1"/>
  <c r="CT59" i="14" s="1"/>
  <c r="CS59" i="14" s="1"/>
  <c r="CR59" i="14" s="1"/>
  <c r="CQ59" i="14" s="1"/>
  <c r="CP59" i="14" s="1"/>
  <c r="CO59" i="14" s="1"/>
  <c r="CN59" i="14" s="1"/>
  <c r="CM59" i="14" s="1"/>
  <c r="CL59" i="14" s="1"/>
  <c r="CK59" i="14" s="1"/>
  <c r="CJ59" i="14" s="1"/>
  <c r="CI59" i="14" s="1"/>
  <c r="CH59" i="14" s="1"/>
  <c r="CG59" i="14" s="1"/>
  <c r="CF59" i="14" s="1"/>
  <c r="CE59" i="14" s="1"/>
  <c r="CD59" i="14" s="1"/>
  <c r="CC59" i="14" s="1"/>
  <c r="CB59" i="14" s="1"/>
  <c r="CA59" i="14" s="1"/>
  <c r="BZ59" i="14" s="1"/>
  <c r="BY59" i="14" s="1"/>
  <c r="BX59" i="14" s="1"/>
  <c r="BW59" i="14" s="1"/>
  <c r="BV59" i="14" s="1"/>
  <c r="BU59" i="14" s="1"/>
  <c r="BT59" i="14" s="1"/>
  <c r="BS59" i="14" s="1"/>
  <c r="BR59" i="14" s="1"/>
  <c r="BQ59" i="14" s="1"/>
  <c r="BP59" i="14" s="1"/>
  <c r="BO59" i="14" s="1"/>
  <c r="BN59" i="14" s="1"/>
  <c r="BM59" i="14" s="1"/>
  <c r="BL59" i="14" s="1"/>
  <c r="BK59" i="14" s="1"/>
  <c r="BJ59" i="14" s="1"/>
  <c r="BI59" i="14" s="1"/>
  <c r="BH59" i="14" s="1"/>
  <c r="BG59" i="14" s="1"/>
  <c r="BF59" i="14" s="1"/>
  <c r="BE59" i="14" s="1"/>
  <c r="BD59" i="14" s="1"/>
  <c r="BC59" i="14" s="1"/>
  <c r="BB59" i="14" s="1"/>
  <c r="BA59" i="14" s="1"/>
  <c r="AZ59" i="14" s="1"/>
  <c r="AY59" i="14" s="1"/>
  <c r="AX59" i="14" s="1"/>
  <c r="AW59" i="14" s="1"/>
  <c r="AV59" i="14" s="1"/>
  <c r="AU59" i="14" s="1"/>
  <c r="AT59" i="14" s="1"/>
  <c r="AS59" i="14" s="1"/>
  <c r="AR59" i="14" s="1"/>
  <c r="AQ59" i="14" s="1"/>
  <c r="AP59" i="14" s="1"/>
  <c r="AO59" i="14" s="1"/>
  <c r="AN59" i="14" s="1"/>
  <c r="AM59" i="14" s="1"/>
  <c r="AL59" i="14" s="1"/>
  <c r="AK59" i="14" s="1"/>
  <c r="AJ59" i="14" s="1"/>
  <c r="AI59" i="14" s="1"/>
  <c r="AH59" i="14" s="1"/>
  <c r="AG59" i="14" s="1"/>
  <c r="AF59" i="14" s="1"/>
  <c r="AE59" i="14" s="1"/>
  <c r="AD59" i="14" s="1"/>
  <c r="AC59" i="14" s="1"/>
  <c r="AB59" i="14" s="1"/>
  <c r="AA59" i="14" s="1"/>
  <c r="Z59" i="14" s="1"/>
  <c r="Y59" i="14" s="1"/>
  <c r="X59" i="14" s="1"/>
  <c r="W59" i="14" s="1"/>
  <c r="DR59" i="14"/>
  <c r="DQ59" i="14" s="1"/>
  <c r="DQ23" i="14"/>
  <c r="DP23" i="14" s="1"/>
  <c r="DO23" i="14" s="1"/>
  <c r="DN23" i="14" s="1"/>
  <c r="DM23" i="14" s="1"/>
  <c r="DL23" i="14" s="1"/>
  <c r="DK23" i="14" s="1"/>
  <c r="DJ23" i="14" s="1"/>
  <c r="DI23" i="14" s="1"/>
  <c r="DH23" i="14" s="1"/>
  <c r="DG23" i="14" s="1"/>
  <c r="DF23" i="14" s="1"/>
  <c r="DE23" i="14" s="1"/>
  <c r="DD23" i="14" s="1"/>
  <c r="DC23" i="14" s="1"/>
  <c r="DB23" i="14" s="1"/>
  <c r="DA23" i="14" s="1"/>
  <c r="CZ23" i="14" s="1"/>
  <c r="CY23" i="14" s="1"/>
  <c r="CX23" i="14" s="1"/>
  <c r="CW23" i="14" s="1"/>
  <c r="CV23" i="14" s="1"/>
  <c r="CU23" i="14" s="1"/>
  <c r="CT23" i="14" s="1"/>
  <c r="CS23" i="14" s="1"/>
  <c r="CR23" i="14" s="1"/>
  <c r="CQ23" i="14" s="1"/>
  <c r="CP23" i="14" s="1"/>
  <c r="CO23" i="14" s="1"/>
  <c r="CN23" i="14" s="1"/>
  <c r="CM23" i="14" s="1"/>
  <c r="CL23" i="14" s="1"/>
  <c r="CK23" i="14" s="1"/>
  <c r="CJ23" i="14" s="1"/>
  <c r="CI23" i="14" s="1"/>
  <c r="CH23" i="14" s="1"/>
  <c r="CG23" i="14" s="1"/>
  <c r="CF23" i="14" s="1"/>
  <c r="CE23" i="14" s="1"/>
  <c r="CD23" i="14" s="1"/>
  <c r="CC23" i="14" s="1"/>
  <c r="CB23" i="14" s="1"/>
  <c r="CA23" i="14" s="1"/>
  <c r="BZ23" i="14" s="1"/>
  <c r="BY23" i="14" s="1"/>
  <c r="BX23" i="14" s="1"/>
  <c r="BW23" i="14" s="1"/>
  <c r="BV23" i="14" s="1"/>
  <c r="BU23" i="14" s="1"/>
  <c r="BT23" i="14" s="1"/>
  <c r="BS23" i="14" s="1"/>
  <c r="BR23" i="14" s="1"/>
  <c r="BQ23" i="14" s="1"/>
  <c r="BP23" i="14" s="1"/>
  <c r="BO23" i="14" s="1"/>
  <c r="BN23" i="14" s="1"/>
  <c r="BM23" i="14" s="1"/>
  <c r="BL23" i="14" s="1"/>
  <c r="BK23" i="14" s="1"/>
  <c r="BJ23" i="14" s="1"/>
  <c r="BI23" i="14" s="1"/>
  <c r="BH23" i="14" s="1"/>
  <c r="BG23" i="14" s="1"/>
  <c r="BF23" i="14" s="1"/>
  <c r="BE23" i="14" s="1"/>
  <c r="BD23" i="14" s="1"/>
  <c r="BC23" i="14" s="1"/>
  <c r="BB23" i="14" s="1"/>
  <c r="BA23" i="14" s="1"/>
  <c r="AZ23" i="14" s="1"/>
  <c r="AY23" i="14" s="1"/>
  <c r="AX23" i="14" s="1"/>
  <c r="AW23" i="14" s="1"/>
  <c r="AV23" i="14" s="1"/>
  <c r="AU23" i="14" s="1"/>
  <c r="AT23" i="14" s="1"/>
  <c r="AS23" i="14" s="1"/>
  <c r="AR23" i="14" s="1"/>
  <c r="AQ23" i="14" s="1"/>
  <c r="AP23" i="14" s="1"/>
  <c r="AO23" i="14" s="1"/>
  <c r="AN23" i="14" s="1"/>
  <c r="AM23" i="14" s="1"/>
  <c r="AL23" i="14" s="1"/>
  <c r="AK23" i="14" s="1"/>
  <c r="AJ23" i="14" s="1"/>
  <c r="AI23" i="14" s="1"/>
  <c r="AH23" i="14" s="1"/>
  <c r="AG23" i="14" s="1"/>
  <c r="AF23" i="14" s="1"/>
  <c r="AE23" i="14" s="1"/>
  <c r="AD23" i="14" s="1"/>
  <c r="AC23" i="14" s="1"/>
  <c r="AB23" i="14" s="1"/>
  <c r="AA23" i="14" s="1"/>
  <c r="Z23" i="14" s="1"/>
  <c r="Y23" i="14" s="1"/>
  <c r="X23" i="14" s="1"/>
  <c r="W23" i="14" s="1"/>
  <c r="DR23" i="14"/>
  <c r="E32" i="14"/>
  <c r="F4" i="14"/>
  <c r="G6" i="14"/>
  <c r="E6" i="14"/>
  <c r="E93" i="14"/>
  <c r="E81" i="14"/>
  <c r="E69" i="14"/>
  <c r="E57" i="14"/>
  <c r="E45" i="14"/>
  <c r="E33" i="14"/>
  <c r="E21" i="14"/>
  <c r="E8" i="14"/>
  <c r="F24" i="14"/>
  <c r="G12" i="14"/>
  <c r="F10" i="14"/>
  <c r="F6" i="14"/>
  <c r="F7" i="14"/>
  <c r="E9" i="14"/>
  <c r="F12" i="14"/>
  <c r="E12" i="14"/>
  <c r="G4" i="14"/>
  <c r="E4" i="14"/>
  <c r="K10" i="14"/>
  <c r="F9" i="14"/>
  <c r="G8" i="14"/>
  <c r="E10" i="14"/>
  <c r="G10" i="14"/>
  <c r="E96" i="14"/>
  <c r="E84" i="14"/>
  <c r="E72" i="14"/>
  <c r="E60" i="14"/>
  <c r="E48" i="14"/>
  <c r="E36" i="14"/>
  <c r="E24" i="14"/>
  <c r="G7" i="14"/>
  <c r="F8" i="14"/>
  <c r="E11" i="14"/>
  <c r="G9" i="14"/>
  <c r="E97" i="14"/>
  <c r="E85" i="14"/>
  <c r="E73" i="14"/>
  <c r="E61" i="14"/>
  <c r="E49" i="14"/>
  <c r="E37" i="14"/>
  <c r="E25" i="14"/>
  <c r="E95" i="14"/>
  <c r="E83" i="14"/>
  <c r="E71" i="14"/>
  <c r="E59" i="14"/>
  <c r="E47" i="14"/>
  <c r="E35" i="14"/>
  <c r="E23" i="14"/>
  <c r="E94" i="14"/>
  <c r="E82" i="14"/>
  <c r="E70" i="14"/>
  <c r="E58" i="14"/>
  <c r="E46" i="14"/>
  <c r="E34" i="14"/>
  <c r="E22" i="14"/>
  <c r="R5" i="15"/>
  <c r="K4" i="14"/>
  <c r="K8" i="14"/>
  <c r="T13" i="7"/>
  <c r="P13" i="7"/>
  <c r="R12" i="7"/>
  <c r="T11" i="7"/>
  <c r="P11" i="7"/>
  <c r="I101" i="15"/>
  <c r="J5" i="15"/>
  <c r="F91" i="14"/>
  <c r="G15" i="14"/>
  <c r="K7" i="14"/>
  <c r="S13" i="7"/>
  <c r="O13" i="7"/>
  <c r="Q12" i="7"/>
  <c r="S11" i="7"/>
  <c r="O11" i="7"/>
  <c r="O8" i="15"/>
  <c r="R8" i="15" s="1"/>
  <c r="R13" i="7"/>
  <c r="T12" i="7"/>
  <c r="P12" i="7"/>
  <c r="R11" i="7"/>
  <c r="K10" i="15"/>
  <c r="O10" i="15"/>
  <c r="K5" i="14"/>
  <c r="S12" i="7"/>
  <c r="C13" i="24"/>
  <c r="P4" i="24"/>
  <c r="Q4" i="24"/>
  <c r="V4" i="24"/>
  <c r="S4" i="24"/>
  <c r="U4" i="24"/>
  <c r="T4" i="24"/>
  <c r="D13" i="24"/>
  <c r="R4" i="24"/>
  <c r="V7" i="24"/>
  <c r="U7" i="24"/>
  <c r="T7" i="24"/>
  <c r="R7" i="24"/>
  <c r="P7" i="24"/>
  <c r="Q7" i="24"/>
  <c r="S7" i="24"/>
  <c r="P5" i="24"/>
  <c r="N13" i="7"/>
  <c r="N7" i="7"/>
  <c r="N10" i="7"/>
  <c r="N8" i="7"/>
  <c r="N11" i="7"/>
  <c r="N4" i="7"/>
  <c r="N5" i="7"/>
  <c r="N12" i="7"/>
  <c r="N4" i="19"/>
  <c r="K78" i="15"/>
  <c r="T62" i="15"/>
  <c r="U50" i="15"/>
  <c r="X30" i="15"/>
  <c r="I22" i="15"/>
  <c r="K13" i="15"/>
  <c r="J13" i="15"/>
  <c r="I13" i="15"/>
  <c r="O13" i="15"/>
  <c r="I11" i="15"/>
  <c r="K13" i="14"/>
  <c r="K12" i="14"/>
  <c r="K11" i="14"/>
  <c r="G11" i="14"/>
  <c r="F11" i="14"/>
  <c r="C84" i="16"/>
  <c r="C85" i="16"/>
  <c r="K9" i="14"/>
  <c r="O9" i="15"/>
  <c r="K9" i="7"/>
  <c r="R30" i="16"/>
  <c r="M24" i="16"/>
  <c r="C86" i="16"/>
  <c r="P30" i="16"/>
  <c r="S30" i="16"/>
  <c r="N30" i="16"/>
  <c r="C83" i="16"/>
  <c r="O30" i="16"/>
  <c r="Q30" i="16"/>
  <c r="O93" i="15"/>
  <c r="T93" i="15"/>
  <c r="U93" i="15"/>
  <c r="J93" i="15"/>
  <c r="K93" i="15"/>
  <c r="V93" i="15"/>
  <c r="S93" i="15"/>
  <c r="X93" i="15"/>
  <c r="O89" i="15"/>
  <c r="J89" i="15"/>
  <c r="W89" i="15"/>
  <c r="S89" i="15"/>
  <c r="V89" i="15"/>
  <c r="U89" i="15"/>
  <c r="X89" i="15"/>
  <c r="K89" i="15"/>
  <c r="T89" i="15"/>
  <c r="O85" i="15"/>
  <c r="X85" i="15"/>
  <c r="W85" i="15"/>
  <c r="S85" i="15"/>
  <c r="V85" i="15"/>
  <c r="K85" i="15"/>
  <c r="J85" i="15"/>
  <c r="O81" i="15"/>
  <c r="T81" i="15"/>
  <c r="V81" i="15"/>
  <c r="X81" i="15"/>
  <c r="W81" i="15"/>
  <c r="K81" i="15"/>
  <c r="S81" i="15"/>
  <c r="U81" i="15"/>
  <c r="J81" i="15"/>
  <c r="O77" i="15"/>
  <c r="X77" i="15"/>
  <c r="W77" i="15"/>
  <c r="K77" i="15"/>
  <c r="U77" i="15"/>
  <c r="V77" i="15"/>
  <c r="S77" i="15"/>
  <c r="T77" i="15"/>
  <c r="O73" i="15"/>
  <c r="K73" i="15"/>
  <c r="J73" i="15"/>
  <c r="U73" i="15"/>
  <c r="T73" i="15"/>
  <c r="S73" i="15"/>
  <c r="V73" i="15"/>
  <c r="W73" i="15"/>
  <c r="O69" i="15"/>
  <c r="T69" i="15"/>
  <c r="X69" i="15"/>
  <c r="J69" i="15"/>
  <c r="V69" i="15"/>
  <c r="K69" i="15"/>
  <c r="W69" i="15"/>
  <c r="S69" i="15"/>
  <c r="U69" i="15"/>
  <c r="O65" i="15"/>
  <c r="J65" i="15"/>
  <c r="S65" i="15"/>
  <c r="X65" i="15"/>
  <c r="U65" i="15"/>
  <c r="W65" i="15"/>
  <c r="T65" i="15"/>
  <c r="V65" i="15"/>
  <c r="K65" i="15"/>
  <c r="O61" i="15"/>
  <c r="T61" i="15"/>
  <c r="S61" i="15"/>
  <c r="X61" i="15"/>
  <c r="W61" i="15"/>
  <c r="K61" i="15"/>
  <c r="J61" i="15"/>
  <c r="V61" i="15"/>
  <c r="U61" i="15"/>
  <c r="O57" i="15"/>
  <c r="X57" i="15"/>
  <c r="S57" i="15"/>
  <c r="J57" i="15"/>
  <c r="U57" i="15"/>
  <c r="W57" i="15"/>
  <c r="V57" i="15"/>
  <c r="K57" i="15"/>
  <c r="T57" i="15"/>
  <c r="O53" i="15"/>
  <c r="V53" i="15"/>
  <c r="K53" i="15"/>
  <c r="U53" i="15"/>
  <c r="J53" i="15"/>
  <c r="X53" i="15"/>
  <c r="S53" i="15"/>
  <c r="W53" i="15"/>
  <c r="T53" i="15"/>
  <c r="O49" i="15"/>
  <c r="U49" i="15"/>
  <c r="V49" i="15"/>
  <c r="K49" i="15"/>
  <c r="S49" i="15"/>
  <c r="T49" i="15"/>
  <c r="X49" i="15"/>
  <c r="W49" i="15"/>
  <c r="O45" i="15"/>
  <c r="U45" i="15"/>
  <c r="X45" i="15"/>
  <c r="V45" i="15"/>
  <c r="W45" i="15"/>
  <c r="J45" i="15"/>
  <c r="T45" i="15"/>
  <c r="K45" i="15"/>
  <c r="O41" i="15"/>
  <c r="T41" i="15"/>
  <c r="S41" i="15"/>
  <c r="K41" i="15"/>
  <c r="U41" i="15"/>
  <c r="W41" i="15"/>
  <c r="V41" i="15"/>
  <c r="X41" i="15"/>
  <c r="O37" i="15"/>
  <c r="T37" i="15"/>
  <c r="S37" i="15"/>
  <c r="V37" i="15"/>
  <c r="U37" i="15"/>
  <c r="K37" i="15"/>
  <c r="X37" i="15"/>
  <c r="W37" i="15"/>
  <c r="O33" i="15"/>
  <c r="X33" i="15"/>
  <c r="U33" i="15"/>
  <c r="K33" i="15"/>
  <c r="S33" i="15"/>
  <c r="V33" i="15"/>
  <c r="T33" i="15"/>
  <c r="W33" i="15"/>
  <c r="J33" i="15"/>
  <c r="O29" i="15"/>
  <c r="J29" i="15"/>
  <c r="T29" i="15"/>
  <c r="W29" i="15"/>
  <c r="U29" i="15"/>
  <c r="X29" i="15"/>
  <c r="K29" i="15"/>
  <c r="O25" i="15"/>
  <c r="W25" i="15"/>
  <c r="U25" i="15"/>
  <c r="T25" i="15"/>
  <c r="K25" i="15"/>
  <c r="X25" i="15"/>
  <c r="S25" i="15"/>
  <c r="V25" i="15"/>
  <c r="J25" i="15"/>
  <c r="O21" i="15"/>
  <c r="K21" i="15"/>
  <c r="U21" i="15"/>
  <c r="V21" i="15"/>
  <c r="J21" i="15"/>
  <c r="T21" i="15"/>
  <c r="X21" i="15"/>
  <c r="O17" i="15"/>
  <c r="T17" i="15"/>
  <c r="W17" i="15"/>
  <c r="U17" i="15"/>
  <c r="V17" i="15"/>
  <c r="S17" i="15"/>
  <c r="J17" i="15"/>
  <c r="X17" i="15"/>
  <c r="K17" i="15"/>
  <c r="K34" i="15"/>
  <c r="X73" i="15"/>
  <c r="S45" i="15"/>
  <c r="I65" i="15"/>
  <c r="U85" i="15"/>
  <c r="S21" i="15"/>
  <c r="V29" i="15"/>
  <c r="S29" i="15"/>
  <c r="O84" i="15"/>
  <c r="S84" i="15"/>
  <c r="I93" i="15"/>
  <c r="I89" i="15"/>
  <c r="I85" i="15"/>
  <c r="I81" i="15"/>
  <c r="I77" i="15"/>
  <c r="I73" i="15"/>
  <c r="I69" i="15"/>
  <c r="I61" i="15"/>
  <c r="I57" i="15"/>
  <c r="I53" i="15"/>
  <c r="I49" i="15"/>
  <c r="I41" i="15"/>
  <c r="I37" i="15"/>
  <c r="I33" i="15"/>
  <c r="I29" i="15"/>
  <c r="I25" i="15"/>
  <c r="I21" i="15"/>
  <c r="I17" i="15"/>
  <c r="W93" i="15"/>
  <c r="J41" i="15"/>
  <c r="J37" i="15"/>
  <c r="I88" i="15"/>
  <c r="X47" i="15"/>
  <c r="O47" i="15"/>
  <c r="O102" i="15"/>
  <c r="O98" i="15"/>
  <c r="O94" i="15"/>
  <c r="O101" i="15"/>
  <c r="O97" i="15"/>
  <c r="O90" i="15"/>
  <c r="O86" i="15"/>
  <c r="O82" i="15"/>
  <c r="O78" i="15"/>
  <c r="O74" i="15"/>
  <c r="O70" i="15"/>
  <c r="O66" i="15"/>
  <c r="O62" i="15"/>
  <c r="O58" i="15"/>
  <c r="O54" i="15"/>
  <c r="O50" i="15"/>
  <c r="O46" i="15"/>
  <c r="O42" i="15"/>
  <c r="O38" i="15"/>
  <c r="O34" i="15"/>
  <c r="O30" i="15"/>
  <c r="O26" i="15"/>
  <c r="O22" i="15"/>
  <c r="O18" i="15"/>
  <c r="O14" i="15"/>
  <c r="K98" i="14"/>
  <c r="P98" i="14" s="1"/>
  <c r="R98" i="14"/>
  <c r="T98" i="14"/>
  <c r="F98" i="14"/>
  <c r="G98" i="14"/>
  <c r="K90" i="14"/>
  <c r="P90" i="14" s="1"/>
  <c r="F90" i="14"/>
  <c r="S90" i="14"/>
  <c r="T90" i="14"/>
  <c r="Q90" i="14"/>
  <c r="R90" i="14"/>
  <c r="G90" i="14"/>
  <c r="K78" i="14"/>
  <c r="R78" i="14" s="1"/>
  <c r="G78" i="14"/>
  <c r="S78" i="14"/>
  <c r="F78" i="14"/>
  <c r="T78" i="14"/>
  <c r="K70" i="14"/>
  <c r="R70" i="14" s="1"/>
  <c r="G70" i="14"/>
  <c r="F70" i="14"/>
  <c r="K66" i="14"/>
  <c r="T66" i="14" s="1"/>
  <c r="F66" i="14"/>
  <c r="R66" i="14"/>
  <c r="O66" i="14"/>
  <c r="G66" i="14"/>
  <c r="K58" i="14"/>
  <c r="T58" i="14" s="1"/>
  <c r="Q58" i="14"/>
  <c r="G58" i="14"/>
  <c r="R58" i="14"/>
  <c r="O58" i="14"/>
  <c r="F58" i="14"/>
  <c r="K50" i="14"/>
  <c r="Q50" i="14" s="1"/>
  <c r="F50" i="14"/>
  <c r="T50" i="14"/>
  <c r="G50" i="14"/>
  <c r="K42" i="14"/>
  <c r="S42" i="14" s="1"/>
  <c r="G42" i="14"/>
  <c r="F42" i="14"/>
  <c r="K34" i="14"/>
  <c r="O34" i="14" s="1"/>
  <c r="S34" i="14"/>
  <c r="G34" i="14"/>
  <c r="F34" i="14"/>
  <c r="K22" i="14"/>
  <c r="Q22" i="14" s="1"/>
  <c r="P22" i="14"/>
  <c r="R22" i="14"/>
  <c r="S22" i="14"/>
  <c r="G22" i="14"/>
  <c r="F22" i="14"/>
  <c r="O22" i="14"/>
  <c r="K18" i="14"/>
  <c r="O18" i="14" s="1"/>
  <c r="R18" i="14"/>
  <c r="T18" i="14"/>
  <c r="F18" i="14"/>
  <c r="P18" i="14"/>
  <c r="Q18" i="14"/>
  <c r="S18" i="14"/>
  <c r="G18" i="14"/>
  <c r="E91" i="14"/>
  <c r="E63" i="14"/>
  <c r="E27" i="14"/>
  <c r="K103" i="14"/>
  <c r="O103" i="14" s="1"/>
  <c r="G103" i="14"/>
  <c r="Q103" i="14"/>
  <c r="P103" i="14"/>
  <c r="S103" i="14"/>
  <c r="F103" i="14"/>
  <c r="K99" i="14"/>
  <c r="P99" i="14" s="1"/>
  <c r="R99" i="14"/>
  <c r="G99" i="14"/>
  <c r="Q99" i="14"/>
  <c r="S99" i="14"/>
  <c r="O99" i="14"/>
  <c r="F99" i="14"/>
  <c r="K95" i="14"/>
  <c r="R95" i="14" s="1"/>
  <c r="T95" i="14"/>
  <c r="P95" i="14"/>
  <c r="O95" i="14"/>
  <c r="F95" i="14"/>
  <c r="G95" i="14"/>
  <c r="K91" i="14"/>
  <c r="Q91" i="14" s="1"/>
  <c r="G91" i="14"/>
  <c r="R91" i="14"/>
  <c r="O91" i="14"/>
  <c r="K87" i="14"/>
  <c r="S87" i="14" s="1"/>
  <c r="O87" i="14"/>
  <c r="G87" i="14"/>
  <c r="F87" i="14"/>
  <c r="T87" i="14"/>
  <c r="K83" i="14"/>
  <c r="T83" i="14" s="1"/>
  <c r="G83" i="14"/>
  <c r="F83" i="14"/>
  <c r="K79" i="14"/>
  <c r="Q79" i="14" s="1"/>
  <c r="O79" i="14"/>
  <c r="F79" i="14"/>
  <c r="R79" i="14"/>
  <c r="T79" i="14"/>
  <c r="P79" i="14"/>
  <c r="G79" i="14"/>
  <c r="K75" i="14"/>
  <c r="T75" i="14" s="1"/>
  <c r="F75" i="14"/>
  <c r="O75" i="14"/>
  <c r="R75" i="14"/>
  <c r="G75" i="14"/>
  <c r="S75" i="14"/>
  <c r="P75" i="14"/>
  <c r="Q75" i="14"/>
  <c r="K71" i="14"/>
  <c r="P71" i="14" s="1"/>
  <c r="F71" i="14"/>
  <c r="G71" i="14"/>
  <c r="K67" i="14"/>
  <c r="S67" i="14"/>
  <c r="T67" i="14"/>
  <c r="O67" i="14"/>
  <c r="Q67" i="14"/>
  <c r="F67" i="14"/>
  <c r="R67" i="14"/>
  <c r="P67" i="14"/>
  <c r="G67" i="14"/>
  <c r="K63" i="14"/>
  <c r="R63" i="14" s="1"/>
  <c r="S63" i="14"/>
  <c r="F63" i="14"/>
  <c r="O63" i="14"/>
  <c r="P63" i="14"/>
  <c r="Q63" i="14"/>
  <c r="G63" i="14"/>
  <c r="T63" i="14"/>
  <c r="K59" i="14"/>
  <c r="R59" i="14" s="1"/>
  <c r="S59" i="14"/>
  <c r="G59" i="14"/>
  <c r="T59" i="14"/>
  <c r="P59" i="14"/>
  <c r="Q59" i="14"/>
  <c r="F59" i="14"/>
  <c r="K55" i="14"/>
  <c r="R55" i="14" s="1"/>
  <c r="G55" i="14"/>
  <c r="F55" i="14"/>
  <c r="K51" i="14"/>
  <c r="Q51" i="14" s="1"/>
  <c r="G51" i="14"/>
  <c r="F51" i="14"/>
  <c r="K47" i="14"/>
  <c r="P47" i="14" s="1"/>
  <c r="F47" i="14"/>
  <c r="T47" i="14"/>
  <c r="O47" i="14"/>
  <c r="G47" i="14"/>
  <c r="Q47" i="14"/>
  <c r="S47" i="14"/>
  <c r="R47" i="14"/>
  <c r="K43" i="14"/>
  <c r="S43" i="14" s="1"/>
  <c r="P43" i="14"/>
  <c r="G43" i="14"/>
  <c r="R43" i="14"/>
  <c r="T43" i="14"/>
  <c r="F43" i="14"/>
  <c r="K39" i="14"/>
  <c r="O39" i="14" s="1"/>
  <c r="G39" i="14"/>
  <c r="F39" i="14"/>
  <c r="K35" i="14"/>
  <c r="R35" i="14" s="1"/>
  <c r="G35" i="14"/>
  <c r="O35" i="14"/>
  <c r="F35" i="14"/>
  <c r="K31" i="14"/>
  <c r="O31" i="14" s="1"/>
  <c r="S31" i="14"/>
  <c r="R31" i="14"/>
  <c r="Q31" i="14"/>
  <c r="T31" i="14"/>
  <c r="G31" i="14"/>
  <c r="P31" i="14"/>
  <c r="K27" i="14"/>
  <c r="S27" i="14" s="1"/>
  <c r="F27" i="14"/>
  <c r="Q27" i="14"/>
  <c r="K23" i="14"/>
  <c r="Q23" i="14" s="1"/>
  <c r="F23" i="14"/>
  <c r="G23" i="14"/>
  <c r="K19" i="14"/>
  <c r="F19" i="14"/>
  <c r="R19" i="14"/>
  <c r="Q19" i="14"/>
  <c r="G19" i="14"/>
  <c r="O19" i="14"/>
  <c r="P19" i="14"/>
  <c r="S19" i="14"/>
  <c r="T19" i="14"/>
  <c r="K15" i="14"/>
  <c r="O15" i="14" s="1"/>
  <c r="Q15" i="14"/>
  <c r="P15" i="14"/>
  <c r="S15" i="14"/>
  <c r="R15" i="14"/>
  <c r="F15" i="14"/>
  <c r="K102" i="14"/>
  <c r="S102" i="14" s="1"/>
  <c r="G102" i="14"/>
  <c r="F102" i="14"/>
  <c r="K94" i="14"/>
  <c r="P94" i="14" s="1"/>
  <c r="G94" i="14"/>
  <c r="R94" i="14"/>
  <c r="S94" i="14"/>
  <c r="T94" i="14"/>
  <c r="O94" i="14"/>
  <c r="F94" i="14"/>
  <c r="K86" i="14"/>
  <c r="Q86" i="14" s="1"/>
  <c r="T86" i="14"/>
  <c r="F86" i="14"/>
  <c r="R86" i="14"/>
  <c r="G86" i="14"/>
  <c r="P86" i="14"/>
  <c r="O86" i="14"/>
  <c r="S86" i="14"/>
  <c r="K82" i="14"/>
  <c r="R82" i="14" s="1"/>
  <c r="G82" i="14"/>
  <c r="F82" i="14"/>
  <c r="K74" i="14"/>
  <c r="R74" i="14" s="1"/>
  <c r="G74" i="14"/>
  <c r="F74" i="14"/>
  <c r="K62" i="14"/>
  <c r="Q62" i="14" s="1"/>
  <c r="F62" i="14"/>
  <c r="O62" i="14"/>
  <c r="G62" i="14"/>
  <c r="T62" i="14"/>
  <c r="P62" i="14"/>
  <c r="R62" i="14"/>
  <c r="S62" i="14"/>
  <c r="K54" i="14"/>
  <c r="R54" i="14" s="1"/>
  <c r="S54" i="14"/>
  <c r="P54" i="14"/>
  <c r="F54" i="14"/>
  <c r="O54" i="14"/>
  <c r="G54" i="14"/>
  <c r="T54" i="14"/>
  <c r="K46" i="14"/>
  <c r="S46" i="14" s="1"/>
  <c r="G46" i="14"/>
  <c r="F46" i="14"/>
  <c r="K38" i="14"/>
  <c r="R38" i="14" s="1"/>
  <c r="G38" i="14"/>
  <c r="Q38" i="14"/>
  <c r="S38" i="14"/>
  <c r="F38" i="14"/>
  <c r="K30" i="14"/>
  <c r="R30" i="14" s="1"/>
  <c r="F30" i="14"/>
  <c r="T30" i="14"/>
  <c r="O30" i="14"/>
  <c r="G30" i="14"/>
  <c r="S30" i="14"/>
  <c r="Q30" i="14"/>
  <c r="K26" i="14"/>
  <c r="S26" i="14" s="1"/>
  <c r="O26" i="14"/>
  <c r="P26" i="14"/>
  <c r="R26" i="14"/>
  <c r="F26" i="14"/>
  <c r="G26" i="14"/>
  <c r="K14" i="14"/>
  <c r="Q14" i="14" s="1"/>
  <c r="O14" i="14"/>
  <c r="G14" i="14"/>
  <c r="F14" i="14"/>
  <c r="S14" i="14"/>
  <c r="F31" i="14"/>
  <c r="R102" i="14"/>
  <c r="T46" i="14"/>
  <c r="K101" i="14"/>
  <c r="K97" i="14"/>
  <c r="K93" i="14"/>
  <c r="K89" i="14"/>
  <c r="K85" i="14"/>
  <c r="P85" i="14" s="1"/>
  <c r="K81" i="14"/>
  <c r="K77" i="14"/>
  <c r="K73" i="14"/>
  <c r="O73" i="14" s="1"/>
  <c r="G69" i="14"/>
  <c r="K69" i="14"/>
  <c r="K65" i="14"/>
  <c r="S65" i="14" s="1"/>
  <c r="K61" i="14"/>
  <c r="K57" i="14"/>
  <c r="T57" i="14" s="1"/>
  <c r="K53" i="14"/>
  <c r="S53" i="14" s="1"/>
  <c r="K49" i="14"/>
  <c r="K45" i="14"/>
  <c r="K41" i="14"/>
  <c r="K37" i="14"/>
  <c r="K33" i="14"/>
  <c r="K29" i="14"/>
  <c r="K25" i="14"/>
  <c r="K21" i="14"/>
  <c r="K17" i="14"/>
  <c r="K100" i="14"/>
  <c r="K96" i="14"/>
  <c r="K92" i="14"/>
  <c r="P92" i="14" s="1"/>
  <c r="K88" i="14"/>
  <c r="K84" i="14"/>
  <c r="S84" i="14" s="1"/>
  <c r="K80" i="14"/>
  <c r="K76" i="14"/>
  <c r="R76" i="14" s="1"/>
  <c r="K72" i="14"/>
  <c r="K68" i="14"/>
  <c r="Q68" i="14" s="1"/>
  <c r="K64" i="14"/>
  <c r="K60" i="14"/>
  <c r="K56" i="14"/>
  <c r="T56" i="14" s="1"/>
  <c r="K52" i="14"/>
  <c r="T52" i="14" s="1"/>
  <c r="K48" i="14"/>
  <c r="K44" i="14"/>
  <c r="K40" i="14"/>
  <c r="K36" i="14"/>
  <c r="K32" i="14"/>
  <c r="K28" i="14"/>
  <c r="K24" i="14"/>
  <c r="T24" i="14" s="1"/>
  <c r="K20" i="14"/>
  <c r="Q20" i="14" s="1"/>
  <c r="K16" i="14"/>
  <c r="Q16" i="14" s="1"/>
  <c r="Q65" i="14"/>
  <c r="O65" i="14"/>
  <c r="R65" i="14"/>
  <c r="F65" i="14"/>
  <c r="G65" i="14"/>
  <c r="T65" i="14"/>
  <c r="T92" i="14"/>
  <c r="G92" i="14"/>
  <c r="S92" i="14"/>
  <c r="R92" i="14"/>
  <c r="F92" i="14"/>
  <c r="Q92" i="14"/>
  <c r="O92" i="14"/>
  <c r="O84" i="14"/>
  <c r="G84" i="14"/>
  <c r="Q84" i="14"/>
  <c r="F84" i="14"/>
  <c r="P76" i="14"/>
  <c r="S76" i="14"/>
  <c r="F76" i="14"/>
  <c r="O76" i="14"/>
  <c r="T76" i="14"/>
  <c r="G76" i="14"/>
  <c r="Q76" i="14"/>
  <c r="F68" i="14"/>
  <c r="G68" i="14"/>
  <c r="R68" i="14"/>
  <c r="O68" i="14"/>
  <c r="O56" i="14"/>
  <c r="R56" i="14"/>
  <c r="F56" i="14"/>
  <c r="G56" i="14"/>
  <c r="S56" i="14"/>
  <c r="F48" i="14"/>
  <c r="S48" i="14"/>
  <c r="P48" i="14"/>
  <c r="G48" i="14"/>
  <c r="R48" i="14"/>
  <c r="Q48" i="14"/>
  <c r="T48" i="14"/>
  <c r="O48" i="14"/>
  <c r="O40" i="14"/>
  <c r="S40" i="14"/>
  <c r="P40" i="14"/>
  <c r="G40" i="14"/>
  <c r="T40" i="14"/>
  <c r="Q40" i="14"/>
  <c r="F40" i="14"/>
  <c r="R40" i="14"/>
  <c r="G32" i="14"/>
  <c r="F32" i="14"/>
  <c r="S32" i="14"/>
  <c r="O32" i="14"/>
  <c r="R32" i="14"/>
  <c r="Q32" i="14"/>
  <c r="P32" i="14"/>
  <c r="T32" i="14"/>
  <c r="G20" i="14"/>
  <c r="R20" i="14"/>
  <c r="F20" i="14"/>
  <c r="O20" i="14"/>
  <c r="T20" i="14"/>
  <c r="P20" i="14"/>
  <c r="S20" i="14"/>
  <c r="E13" i="14"/>
  <c r="D104" i="14"/>
  <c r="R101" i="14"/>
  <c r="O101" i="14"/>
  <c r="T101" i="14"/>
  <c r="F101" i="14"/>
  <c r="P101" i="14"/>
  <c r="G101" i="14"/>
  <c r="Q101" i="14"/>
  <c r="S101" i="14"/>
  <c r="T97" i="14"/>
  <c r="G97" i="14"/>
  <c r="R97" i="14"/>
  <c r="Q97" i="14"/>
  <c r="P97" i="14"/>
  <c r="F97" i="14"/>
  <c r="S97" i="14"/>
  <c r="O97" i="14"/>
  <c r="G93" i="14"/>
  <c r="R93" i="14"/>
  <c r="S93" i="14"/>
  <c r="P93" i="14"/>
  <c r="O93" i="14"/>
  <c r="T93" i="14"/>
  <c r="F93" i="14"/>
  <c r="Q93" i="14"/>
  <c r="F89" i="14"/>
  <c r="Q89" i="14"/>
  <c r="R89" i="14"/>
  <c r="S89" i="14"/>
  <c r="O89" i="14"/>
  <c r="T89" i="14"/>
  <c r="G89" i="14"/>
  <c r="P89" i="14"/>
  <c r="G85" i="14"/>
  <c r="O85" i="14"/>
  <c r="F85" i="14"/>
  <c r="T85" i="14"/>
  <c r="S85" i="14"/>
  <c r="R85" i="14"/>
  <c r="Q85" i="14"/>
  <c r="R81" i="14"/>
  <c r="P81" i="14"/>
  <c r="G81" i="14"/>
  <c r="Q81" i="14"/>
  <c r="O81" i="14"/>
  <c r="T81" i="14"/>
  <c r="F81" i="14"/>
  <c r="S81" i="14"/>
  <c r="T77" i="14"/>
  <c r="G77" i="14"/>
  <c r="P77" i="14"/>
  <c r="Q77" i="14"/>
  <c r="O77" i="14"/>
  <c r="S77" i="14"/>
  <c r="R77" i="14"/>
  <c r="F77" i="14"/>
  <c r="G73" i="14"/>
  <c r="F73" i="14"/>
  <c r="S73" i="14"/>
  <c r="Q73" i="14"/>
  <c r="R73" i="14"/>
  <c r="T73" i="14"/>
  <c r="T69" i="14"/>
  <c r="S69" i="14"/>
  <c r="O69" i="14"/>
  <c r="P69" i="14"/>
  <c r="F69" i="14"/>
  <c r="R69" i="14"/>
  <c r="Q69" i="14"/>
  <c r="F61" i="14"/>
  <c r="P61" i="14"/>
  <c r="R61" i="14"/>
  <c r="Q61" i="14"/>
  <c r="T61" i="14"/>
  <c r="O61" i="14"/>
  <c r="S61" i="14"/>
  <c r="G61" i="14"/>
  <c r="S57" i="14"/>
  <c r="Q57" i="14"/>
  <c r="F57" i="14"/>
  <c r="P57" i="14"/>
  <c r="O57" i="14"/>
  <c r="G57" i="14"/>
  <c r="R57" i="14"/>
  <c r="R53" i="14"/>
  <c r="T53" i="14"/>
  <c r="G53" i="14"/>
  <c r="P53" i="14"/>
  <c r="F53" i="14"/>
  <c r="Q53" i="14"/>
  <c r="O53" i="14"/>
  <c r="G49" i="14"/>
  <c r="S49" i="14"/>
  <c r="F49" i="14"/>
  <c r="O49" i="14"/>
  <c r="R49" i="14"/>
  <c r="Q49" i="14"/>
  <c r="P49" i="14"/>
  <c r="T49" i="14"/>
  <c r="F45" i="14"/>
  <c r="T45" i="14"/>
  <c r="G45" i="14"/>
  <c r="R45" i="14"/>
  <c r="O45" i="14"/>
  <c r="S45" i="14"/>
  <c r="Q45" i="14"/>
  <c r="P45" i="14"/>
  <c r="G41" i="14"/>
  <c r="S41" i="14"/>
  <c r="F41" i="14"/>
  <c r="Q41" i="14"/>
  <c r="O41" i="14"/>
  <c r="R41" i="14"/>
  <c r="T41" i="14"/>
  <c r="O37" i="14"/>
  <c r="G37" i="14"/>
  <c r="F37" i="14"/>
  <c r="R37" i="14"/>
  <c r="S37" i="14"/>
  <c r="Q37" i="14"/>
  <c r="T37" i="14"/>
  <c r="P37" i="14"/>
  <c r="O33" i="14"/>
  <c r="Q33" i="14"/>
  <c r="R33" i="14"/>
  <c r="G33" i="14"/>
  <c r="P33" i="14"/>
  <c r="S33" i="14"/>
  <c r="F33" i="14"/>
  <c r="T33" i="14"/>
  <c r="O29" i="14"/>
  <c r="T29" i="14"/>
  <c r="G29" i="14"/>
  <c r="P29" i="14"/>
  <c r="Q29" i="14"/>
  <c r="R29" i="14"/>
  <c r="F29" i="14"/>
  <c r="S29" i="14"/>
  <c r="S25" i="14"/>
  <c r="G25" i="14"/>
  <c r="Q25" i="14"/>
  <c r="P25" i="14"/>
  <c r="F25" i="14"/>
  <c r="R25" i="14"/>
  <c r="O25" i="14"/>
  <c r="T25" i="14"/>
  <c r="P21" i="14"/>
  <c r="T21" i="14"/>
  <c r="F21" i="14"/>
  <c r="G21" i="14"/>
  <c r="Q21" i="14"/>
  <c r="S21" i="14"/>
  <c r="O21" i="14"/>
  <c r="R21" i="14"/>
  <c r="R17" i="14"/>
  <c r="O17" i="14"/>
  <c r="G17" i="14"/>
  <c r="S17" i="14"/>
  <c r="T17" i="14"/>
  <c r="F17" i="14"/>
  <c r="Q17" i="14"/>
  <c r="P17" i="14"/>
  <c r="F13" i="14"/>
  <c r="B104" i="14"/>
  <c r="G13" i="14"/>
  <c r="P73" i="14"/>
  <c r="S100" i="14"/>
  <c r="G100" i="14"/>
  <c r="T100" i="14"/>
  <c r="F100" i="14"/>
  <c r="R100" i="14"/>
  <c r="P100" i="14"/>
  <c r="Q100" i="14"/>
  <c r="O100" i="14"/>
  <c r="G96" i="14"/>
  <c r="P96" i="14"/>
  <c r="Q96" i="14"/>
  <c r="O96" i="14"/>
  <c r="T96" i="14"/>
  <c r="S96" i="14"/>
  <c r="F96" i="14"/>
  <c r="R96" i="14"/>
  <c r="P88" i="14"/>
  <c r="F88" i="14"/>
  <c r="Q88" i="14"/>
  <c r="G88" i="14"/>
  <c r="S88" i="14"/>
  <c r="T88" i="14"/>
  <c r="O88" i="14"/>
  <c r="R88" i="14"/>
  <c r="Q80" i="14"/>
  <c r="S80" i="14"/>
  <c r="T80" i="14"/>
  <c r="R80" i="14"/>
  <c r="P80" i="14"/>
  <c r="G80" i="14"/>
  <c r="O80" i="14"/>
  <c r="F80" i="14"/>
  <c r="T72" i="14"/>
  <c r="O72" i="14"/>
  <c r="R72" i="14"/>
  <c r="G72" i="14"/>
  <c r="P72" i="14"/>
  <c r="F72" i="14"/>
  <c r="S72" i="14"/>
  <c r="Q72" i="14"/>
  <c r="R64" i="14"/>
  <c r="S64" i="14"/>
  <c r="F64" i="14"/>
  <c r="T64" i="14"/>
  <c r="P64" i="14"/>
  <c r="Q64" i="14"/>
  <c r="G64" i="14"/>
  <c r="Q60" i="14"/>
  <c r="P60" i="14"/>
  <c r="R60" i="14"/>
  <c r="S60" i="14"/>
  <c r="O60" i="14"/>
  <c r="F60" i="14"/>
  <c r="G60" i="14"/>
  <c r="T60" i="14"/>
  <c r="S52" i="14"/>
  <c r="F52" i="14"/>
  <c r="G52" i="14"/>
  <c r="O52" i="14"/>
  <c r="Q52" i="14"/>
  <c r="R52" i="14"/>
  <c r="P52" i="14"/>
  <c r="F44" i="14"/>
  <c r="P44" i="14"/>
  <c r="T44" i="14"/>
  <c r="S44" i="14"/>
  <c r="Q44" i="14"/>
  <c r="O44" i="14"/>
  <c r="G44" i="14"/>
  <c r="R44" i="14"/>
  <c r="G36" i="14"/>
  <c r="R36" i="14"/>
  <c r="T36" i="14"/>
  <c r="P36" i="14"/>
  <c r="F36" i="14"/>
  <c r="S36" i="14"/>
  <c r="Q36" i="14"/>
  <c r="O36" i="14"/>
  <c r="F28" i="14"/>
  <c r="R28" i="14"/>
  <c r="P28" i="14"/>
  <c r="T28" i="14"/>
  <c r="S28" i="14"/>
  <c r="O28" i="14"/>
  <c r="G28" i="14"/>
  <c r="Q28" i="14"/>
  <c r="Q24" i="14"/>
  <c r="P24" i="14"/>
  <c r="G24" i="14"/>
  <c r="S24" i="14"/>
  <c r="O24" i="14"/>
  <c r="R24" i="14"/>
  <c r="F16" i="14"/>
  <c r="O16" i="14"/>
  <c r="R16" i="14"/>
  <c r="G16" i="14"/>
  <c r="P16" i="14"/>
  <c r="T16" i="14"/>
  <c r="S16" i="14"/>
  <c r="O64" i="14"/>
  <c r="P41" i="14"/>
  <c r="P65" i="14"/>
  <c r="T102" i="15"/>
  <c r="I102" i="15"/>
  <c r="K102" i="15"/>
  <c r="U102" i="15"/>
  <c r="X102" i="15"/>
  <c r="W102" i="15"/>
  <c r="V102" i="15"/>
  <c r="S102" i="15"/>
  <c r="J102" i="15"/>
  <c r="K98" i="15"/>
  <c r="V98" i="15"/>
  <c r="U98" i="15"/>
  <c r="X98" i="15"/>
  <c r="S98" i="15"/>
  <c r="J98" i="15"/>
  <c r="I98" i="15"/>
  <c r="T94" i="15"/>
  <c r="X94" i="15"/>
  <c r="K94" i="15"/>
  <c r="I94" i="15"/>
  <c r="V94" i="15"/>
  <c r="S94" i="15"/>
  <c r="U94" i="15"/>
  <c r="V91" i="15"/>
  <c r="V87" i="15"/>
  <c r="S87" i="15"/>
  <c r="J87" i="15"/>
  <c r="X87" i="15"/>
  <c r="K87" i="15"/>
  <c r="V83" i="15"/>
  <c r="J83" i="15"/>
  <c r="X83" i="15"/>
  <c r="V79" i="15"/>
  <c r="X79" i="15"/>
  <c r="J79" i="15"/>
  <c r="J75" i="15"/>
  <c r="K75" i="15"/>
  <c r="V71" i="15"/>
  <c r="T71" i="15"/>
  <c r="X67" i="15"/>
  <c r="K67" i="15"/>
  <c r="T67" i="15"/>
  <c r="U63" i="15"/>
  <c r="J63" i="15"/>
  <c r="S63" i="15"/>
  <c r="K59" i="15"/>
  <c r="U59" i="15"/>
  <c r="U55" i="15"/>
  <c r="W51" i="15"/>
  <c r="J51" i="15"/>
  <c r="T43" i="15"/>
  <c r="V43" i="15"/>
  <c r="U43" i="15"/>
  <c r="J39" i="15"/>
  <c r="S39" i="15"/>
  <c r="K35" i="15"/>
  <c r="K31" i="15"/>
  <c r="T31" i="15"/>
  <c r="S31" i="15"/>
  <c r="W31" i="15"/>
  <c r="W27" i="15"/>
  <c r="K27" i="15"/>
  <c r="J23" i="15"/>
  <c r="X23" i="15"/>
  <c r="V23" i="15"/>
  <c r="K23" i="15"/>
  <c r="W19" i="15"/>
  <c r="U15" i="15"/>
  <c r="T100" i="15"/>
  <c r="K100" i="15"/>
  <c r="J100" i="15"/>
  <c r="W100" i="15"/>
  <c r="X100" i="15"/>
  <c r="S100" i="15"/>
  <c r="V100" i="15"/>
  <c r="U100" i="15"/>
  <c r="I100" i="15"/>
  <c r="K96" i="15"/>
  <c r="V96" i="15"/>
  <c r="J96" i="15"/>
  <c r="I96" i="15"/>
  <c r="U96" i="15"/>
  <c r="X96" i="15"/>
  <c r="W96" i="15"/>
  <c r="S96" i="15"/>
  <c r="T96" i="15"/>
  <c r="U92" i="15"/>
  <c r="W92" i="15"/>
  <c r="T92" i="15"/>
  <c r="I92" i="15"/>
  <c r="K92" i="15"/>
  <c r="S92" i="15"/>
  <c r="J92" i="15"/>
  <c r="X92" i="15"/>
  <c r="V92" i="15"/>
  <c r="S88" i="15"/>
  <c r="W88" i="15"/>
  <c r="T88" i="15"/>
  <c r="V88" i="15"/>
  <c r="J88" i="15"/>
  <c r="U88" i="15"/>
  <c r="K88" i="15"/>
  <c r="X88" i="15"/>
  <c r="W84" i="15"/>
  <c r="V84" i="15"/>
  <c r="X84" i="15"/>
  <c r="K84" i="15"/>
  <c r="J84" i="15"/>
  <c r="U84" i="15"/>
  <c r="I84" i="15"/>
  <c r="T84" i="15"/>
  <c r="U80" i="15"/>
  <c r="K80" i="15"/>
  <c r="T80" i="15"/>
  <c r="I80" i="15"/>
  <c r="J80" i="15"/>
  <c r="S80" i="15"/>
  <c r="W80" i="15"/>
  <c r="X80" i="15"/>
  <c r="V80" i="15"/>
  <c r="W76" i="15"/>
  <c r="V76" i="15"/>
  <c r="K76" i="15"/>
  <c r="I76" i="15"/>
  <c r="X76" i="15"/>
  <c r="J76" i="15"/>
  <c r="T76" i="15"/>
  <c r="U76" i="15"/>
  <c r="S76" i="15"/>
  <c r="W72" i="15"/>
  <c r="J72" i="15"/>
  <c r="I72" i="15"/>
  <c r="S72" i="15"/>
  <c r="T72" i="15"/>
  <c r="V72" i="15"/>
  <c r="U72" i="15"/>
  <c r="K72" i="15"/>
  <c r="X72" i="15"/>
  <c r="T68" i="15"/>
  <c r="I68" i="15"/>
  <c r="K68" i="15"/>
  <c r="W68" i="15"/>
  <c r="V68" i="15"/>
  <c r="S68" i="15"/>
  <c r="U68" i="15"/>
  <c r="X68" i="15"/>
  <c r="J68" i="15"/>
  <c r="U64" i="15"/>
  <c r="S64" i="15"/>
  <c r="V64" i="15"/>
  <c r="T64" i="15"/>
  <c r="I64" i="15"/>
  <c r="W64" i="15"/>
  <c r="X64" i="15"/>
  <c r="J64" i="15"/>
  <c r="K64" i="15"/>
  <c r="K60" i="15"/>
  <c r="I60" i="15"/>
  <c r="T60" i="15"/>
  <c r="J60" i="15"/>
  <c r="S60" i="15"/>
  <c r="X60" i="15"/>
  <c r="U60" i="15"/>
  <c r="W60" i="15"/>
  <c r="V60" i="15"/>
  <c r="S56" i="15"/>
  <c r="K56" i="15"/>
  <c r="X56" i="15"/>
  <c r="J56" i="15"/>
  <c r="V56" i="15"/>
  <c r="W56" i="15"/>
  <c r="T56" i="15"/>
  <c r="U56" i="15"/>
  <c r="I56" i="15"/>
  <c r="U52" i="15"/>
  <c r="I52" i="15"/>
  <c r="W52" i="15"/>
  <c r="J52" i="15"/>
  <c r="X52" i="15"/>
  <c r="K52" i="15"/>
  <c r="T52" i="15"/>
  <c r="V52" i="15"/>
  <c r="S52" i="15"/>
  <c r="U48" i="15"/>
  <c r="X48" i="15"/>
  <c r="K48" i="15"/>
  <c r="W48" i="15"/>
  <c r="V48" i="15"/>
  <c r="S48" i="15"/>
  <c r="T48" i="15"/>
  <c r="J48" i="15"/>
  <c r="I48" i="15"/>
  <c r="K44" i="15"/>
  <c r="T44" i="15"/>
  <c r="V44" i="15"/>
  <c r="I44" i="15"/>
  <c r="J44" i="15"/>
  <c r="S44" i="15"/>
  <c r="X44" i="15"/>
  <c r="W44" i="15"/>
  <c r="U44" i="15"/>
  <c r="U40" i="15"/>
  <c r="S40" i="15"/>
  <c r="V40" i="15"/>
  <c r="W40" i="15"/>
  <c r="J40" i="15"/>
  <c r="T40" i="15"/>
  <c r="X40" i="15"/>
  <c r="K40" i="15"/>
  <c r="I40" i="15"/>
  <c r="J36" i="15"/>
  <c r="S36" i="15"/>
  <c r="X36" i="15"/>
  <c r="K36" i="15"/>
  <c r="T36" i="15"/>
  <c r="W36" i="15"/>
  <c r="I36" i="15"/>
  <c r="V36" i="15"/>
  <c r="J32" i="15"/>
  <c r="X32" i="15"/>
  <c r="T32" i="15"/>
  <c r="K32" i="15"/>
  <c r="S32" i="15"/>
  <c r="I32" i="15"/>
  <c r="V32" i="15"/>
  <c r="U32" i="15"/>
  <c r="X28" i="15"/>
  <c r="K28" i="15"/>
  <c r="W28" i="15"/>
  <c r="U28" i="15"/>
  <c r="I28" i="15"/>
  <c r="T28" i="15"/>
  <c r="V28" i="15"/>
  <c r="S28" i="15"/>
  <c r="I24" i="15"/>
  <c r="S24" i="15"/>
  <c r="V24" i="15"/>
  <c r="X24" i="15"/>
  <c r="U24" i="15"/>
  <c r="K24" i="15"/>
  <c r="J24" i="15"/>
  <c r="W24" i="15"/>
  <c r="T24" i="15"/>
  <c r="W20" i="15"/>
  <c r="S20" i="15"/>
  <c r="X20" i="15"/>
  <c r="K20" i="15"/>
  <c r="J20" i="15"/>
  <c r="V20" i="15"/>
  <c r="T20" i="15"/>
  <c r="I20" i="15"/>
  <c r="V16" i="15"/>
  <c r="T16" i="15"/>
  <c r="S16" i="15"/>
  <c r="X16" i="15"/>
  <c r="I16" i="15"/>
  <c r="W16" i="15"/>
  <c r="U16" i="15"/>
  <c r="K16" i="15"/>
  <c r="J16" i="15"/>
  <c r="W98" i="15"/>
  <c r="J28" i="15"/>
  <c r="K101" i="15"/>
  <c r="V101" i="15"/>
  <c r="U101" i="15"/>
  <c r="J101" i="15"/>
  <c r="T101" i="15"/>
  <c r="S101" i="15"/>
  <c r="W101" i="15"/>
  <c r="X101" i="15"/>
  <c r="T97" i="15"/>
  <c r="V97" i="15"/>
  <c r="I97" i="15"/>
  <c r="K97" i="15"/>
  <c r="J97" i="15"/>
  <c r="X97" i="15"/>
  <c r="S97" i="15"/>
  <c r="K90" i="15"/>
  <c r="S90" i="15"/>
  <c r="J90" i="15"/>
  <c r="X90" i="15"/>
  <c r="I90" i="15"/>
  <c r="W90" i="15"/>
  <c r="U90" i="15"/>
  <c r="V90" i="15"/>
  <c r="W86" i="15"/>
  <c r="J86" i="15"/>
  <c r="S86" i="15"/>
  <c r="X86" i="15"/>
  <c r="T86" i="15"/>
  <c r="V86" i="15"/>
  <c r="U86" i="15"/>
  <c r="K86" i="15"/>
  <c r="I86" i="15"/>
  <c r="V82" i="15"/>
  <c r="I82" i="15"/>
  <c r="X82" i="15"/>
  <c r="K82" i="15"/>
  <c r="W82" i="15"/>
  <c r="T82" i="15"/>
  <c r="J82" i="15"/>
  <c r="U82" i="15"/>
  <c r="S78" i="15"/>
  <c r="U78" i="15"/>
  <c r="V78" i="15"/>
  <c r="X78" i="15"/>
  <c r="I78" i="15"/>
  <c r="T78" i="15"/>
  <c r="W78" i="15"/>
  <c r="U74" i="15"/>
  <c r="J74" i="15"/>
  <c r="X74" i="15"/>
  <c r="V74" i="15"/>
  <c r="S74" i="15"/>
  <c r="I74" i="15"/>
  <c r="K74" i="15"/>
  <c r="K70" i="15"/>
  <c r="X70" i="15"/>
  <c r="J70" i="15"/>
  <c r="W70" i="15"/>
  <c r="V70" i="15"/>
  <c r="T70" i="15"/>
  <c r="U70" i="15"/>
  <c r="S70" i="15"/>
  <c r="I70" i="15"/>
  <c r="V66" i="15"/>
  <c r="T66" i="15"/>
  <c r="K66" i="15"/>
  <c r="U66" i="15"/>
  <c r="I66" i="15"/>
  <c r="X66" i="15"/>
  <c r="S66" i="15"/>
  <c r="W66" i="15"/>
  <c r="J66" i="15"/>
  <c r="U62" i="15"/>
  <c r="X62" i="15"/>
  <c r="I62" i="15"/>
  <c r="K62" i="15"/>
  <c r="W62" i="15"/>
  <c r="J62" i="15"/>
  <c r="V62" i="15"/>
  <c r="S62" i="15"/>
  <c r="W58" i="15"/>
  <c r="K58" i="15"/>
  <c r="V58" i="15"/>
  <c r="U58" i="15"/>
  <c r="J58" i="15"/>
  <c r="S58" i="15"/>
  <c r="X58" i="15"/>
  <c r="T58" i="15"/>
  <c r="I54" i="15"/>
  <c r="U54" i="15"/>
  <c r="K54" i="15"/>
  <c r="T54" i="15"/>
  <c r="W54" i="15"/>
  <c r="V54" i="15"/>
  <c r="J54" i="15"/>
  <c r="T50" i="15"/>
  <c r="X50" i="15"/>
  <c r="J50" i="15"/>
  <c r="I50" i="15"/>
  <c r="K50" i="15"/>
  <c r="W50" i="15"/>
  <c r="S50" i="15"/>
  <c r="K46" i="15"/>
  <c r="W46" i="15"/>
  <c r="X46" i="15"/>
  <c r="T46" i="15"/>
  <c r="J46" i="15"/>
  <c r="V46" i="15"/>
  <c r="U46" i="15"/>
  <c r="I46" i="15"/>
  <c r="S46" i="15"/>
  <c r="X42" i="15"/>
  <c r="S42" i="15"/>
  <c r="V42" i="15"/>
  <c r="U42" i="15"/>
  <c r="W42" i="15"/>
  <c r="I42" i="15"/>
  <c r="J42" i="15"/>
  <c r="T42" i="15"/>
  <c r="W38" i="15"/>
  <c r="J38" i="15"/>
  <c r="X38" i="15"/>
  <c r="I38" i="15"/>
  <c r="U38" i="15"/>
  <c r="K38" i="15"/>
  <c r="V38" i="15"/>
  <c r="T38" i="15"/>
  <c r="S38" i="15"/>
  <c r="U34" i="15"/>
  <c r="I34" i="15"/>
  <c r="T34" i="15"/>
  <c r="S34" i="15"/>
  <c r="V34" i="15"/>
  <c r="W34" i="15"/>
  <c r="W30" i="15"/>
  <c r="V30" i="15"/>
  <c r="S30" i="15"/>
  <c r="T30" i="15"/>
  <c r="I30" i="15"/>
  <c r="J30" i="15"/>
  <c r="K30" i="15"/>
  <c r="K26" i="15"/>
  <c r="T26" i="15"/>
  <c r="J26" i="15"/>
  <c r="I26" i="15"/>
  <c r="W26" i="15"/>
  <c r="V26" i="15"/>
  <c r="X26" i="15"/>
  <c r="U26" i="15"/>
  <c r="S26" i="15"/>
  <c r="V22" i="15"/>
  <c r="U22" i="15"/>
  <c r="W22" i="15"/>
  <c r="T22" i="15"/>
  <c r="J22" i="15"/>
  <c r="S18" i="15"/>
  <c r="V18" i="15"/>
  <c r="T18" i="15"/>
  <c r="I18" i="15"/>
  <c r="U18" i="15"/>
  <c r="K18" i="15"/>
  <c r="X18" i="15"/>
  <c r="J18" i="15"/>
  <c r="W18" i="15"/>
  <c r="X14" i="15"/>
  <c r="K14" i="15"/>
  <c r="T14" i="15"/>
  <c r="V14" i="15"/>
  <c r="D104" i="15"/>
  <c r="J14" i="15"/>
  <c r="W14" i="15"/>
  <c r="U14" i="15"/>
  <c r="V103" i="15"/>
  <c r="K103" i="15"/>
  <c r="J103" i="15"/>
  <c r="W103" i="15"/>
  <c r="U103" i="15"/>
  <c r="I103" i="15"/>
  <c r="T103" i="15"/>
  <c r="J99" i="15"/>
  <c r="W99" i="15"/>
  <c r="V99" i="15"/>
  <c r="I99" i="15"/>
  <c r="S99" i="15"/>
  <c r="K95" i="15"/>
  <c r="I95" i="15"/>
  <c r="T95" i="15"/>
  <c r="I91" i="15"/>
  <c r="W87" i="15"/>
  <c r="I87" i="15"/>
  <c r="I71" i="15"/>
  <c r="I67" i="15"/>
  <c r="I63" i="15"/>
  <c r="I35" i="15"/>
  <c r="I23" i="15"/>
  <c r="I19" i="15"/>
  <c r="F104" i="15"/>
  <c r="X22" i="15"/>
  <c r="I14" i="15"/>
  <c r="X34" i="15"/>
  <c r="V50" i="15"/>
  <c r="J78" i="15"/>
  <c r="U97" i="15"/>
  <c r="W74" i="15"/>
  <c r="W97" i="15"/>
  <c r="K22" i="15"/>
  <c r="K42" i="15"/>
  <c r="T85" i="15"/>
  <c r="T90" i="15"/>
  <c r="J34" i="15"/>
  <c r="U30" i="15"/>
  <c r="S22" i="15"/>
  <c r="S14" i="15"/>
  <c r="U36" i="15"/>
  <c r="W32" i="15"/>
  <c r="U20" i="15"/>
  <c r="P32" i="15"/>
  <c r="L37" i="7"/>
  <c r="L15" i="7"/>
  <c r="L72" i="7"/>
  <c r="L76" i="7"/>
  <c r="L42" i="7"/>
  <c r="L95" i="7"/>
  <c r="S10" i="7"/>
  <c r="P5" i="7"/>
  <c r="G104" i="7"/>
  <c r="L65" i="7"/>
  <c r="L34" i="7"/>
  <c r="L28" i="7"/>
  <c r="L21" i="7"/>
  <c r="T8" i="7"/>
  <c r="L89" i="7"/>
  <c r="P8" i="7"/>
  <c r="P10" i="7"/>
  <c r="L77" i="7"/>
  <c r="L41" i="7"/>
  <c r="L39" i="7"/>
  <c r="L67" i="7"/>
  <c r="L71" i="7"/>
  <c r="L80" i="7"/>
  <c r="R5" i="7"/>
  <c r="L45" i="7"/>
  <c r="L94" i="7"/>
  <c r="L17" i="7"/>
  <c r="L35" i="7"/>
  <c r="L87" i="7"/>
  <c r="L51" i="7"/>
  <c r="P7" i="7"/>
  <c r="R7" i="7"/>
  <c r="O4" i="7"/>
  <c r="R4" i="7"/>
  <c r="Q7" i="7"/>
  <c r="T4" i="7"/>
  <c r="P4" i="7"/>
  <c r="O5" i="7"/>
  <c r="O8" i="7"/>
  <c r="L8" i="7"/>
  <c r="L5" i="7"/>
  <c r="L44" i="7"/>
  <c r="L19" i="7"/>
  <c r="O7" i="7"/>
  <c r="L70" i="7"/>
  <c r="L68" i="7"/>
  <c r="L59" i="7"/>
  <c r="S5" i="7"/>
  <c r="L63" i="7"/>
  <c r="L52" i="7"/>
  <c r="L91" i="7"/>
  <c r="Q10" i="7"/>
  <c r="L18" i="7"/>
  <c r="L31" i="7"/>
  <c r="R8" i="7"/>
  <c r="L55" i="7"/>
  <c r="L81" i="7"/>
  <c r="L48" i="7"/>
  <c r="L16" i="7"/>
  <c r="L10" i="7"/>
  <c r="L14" i="7"/>
  <c r="L20" i="7"/>
  <c r="L46" i="7"/>
  <c r="T5" i="7"/>
  <c r="L84" i="7"/>
  <c r="L24" i="7"/>
  <c r="L102" i="7"/>
  <c r="L101" i="7"/>
  <c r="L97" i="7"/>
  <c r="L92" i="7"/>
  <c r="L74" i="7"/>
  <c r="L57" i="7"/>
  <c r="L54" i="7"/>
  <c r="L49" i="7"/>
  <c r="L33" i="7"/>
  <c r="L22" i="7"/>
  <c r="O10" i="7"/>
  <c r="R10" i="7"/>
  <c r="Q8" i="7"/>
  <c r="L103" i="7"/>
  <c r="L98" i="7"/>
  <c r="L85" i="7"/>
  <c r="L99" i="7"/>
  <c r="L53" i="7"/>
  <c r="L100" i="7"/>
  <c r="L82" i="7"/>
  <c r="L93" i="7"/>
  <c r="L78" i="7"/>
  <c r="T10" i="7"/>
  <c r="L13" i="7"/>
  <c r="L23" i="7"/>
  <c r="L58" i="7"/>
  <c r="L43" i="7"/>
  <c r="L83" i="7"/>
  <c r="L88" i="7"/>
  <c r="L12" i="7"/>
  <c r="B87" i="16"/>
  <c r="C87" i="16" s="1"/>
  <c r="B82" i="16"/>
  <c r="B88" i="16"/>
  <c r="B89" i="16" s="1"/>
  <c r="HT32" i="15"/>
  <c r="HT48" i="15"/>
  <c r="HT103" i="15"/>
  <c r="HT68" i="15"/>
  <c r="HT24" i="15"/>
  <c r="HT88" i="15"/>
  <c r="HT79" i="15"/>
  <c r="HT31" i="15"/>
  <c r="H14" i="9"/>
  <c r="C14" i="9"/>
  <c r="S7" i="7"/>
  <c r="T87" i="15"/>
  <c r="X39" i="15"/>
  <c r="HT80" i="15"/>
  <c r="G14" i="9"/>
  <c r="J10" i="15"/>
  <c r="J7" i="15"/>
  <c r="K7" i="15"/>
  <c r="R7" i="15" s="1"/>
  <c r="X103" i="15"/>
  <c r="S103" i="15"/>
  <c r="X99" i="15"/>
  <c r="K99" i="15"/>
  <c r="U99" i="15"/>
  <c r="T99" i="15"/>
  <c r="V95" i="15"/>
  <c r="U95" i="15"/>
  <c r="X95" i="15"/>
  <c r="W95" i="15"/>
  <c r="J95" i="15"/>
  <c r="S95" i="15"/>
  <c r="T91" i="15"/>
  <c r="W91" i="15"/>
  <c r="I83" i="15"/>
  <c r="W79" i="15"/>
  <c r="U79" i="15"/>
  <c r="T79" i="15"/>
  <c r="I79" i="15"/>
  <c r="I75" i="15"/>
  <c r="X75" i="15"/>
  <c r="V75" i="15"/>
  <c r="T75" i="15"/>
  <c r="W75" i="15"/>
  <c r="S75" i="15"/>
  <c r="X71" i="15"/>
  <c r="J71" i="15"/>
  <c r="J67" i="15"/>
  <c r="W67" i="15"/>
  <c r="I59" i="15"/>
  <c r="W59" i="15"/>
  <c r="V59" i="15"/>
  <c r="I55" i="15"/>
  <c r="T55" i="15"/>
  <c r="K51" i="15"/>
  <c r="S51" i="15"/>
  <c r="I51" i="15"/>
  <c r="U47" i="15"/>
  <c r="W47" i="15"/>
  <c r="I47" i="15"/>
  <c r="V47" i="15"/>
  <c r="I43" i="15"/>
  <c r="X43" i="15"/>
  <c r="U39" i="15"/>
  <c r="T39" i="15"/>
  <c r="V39" i="15"/>
  <c r="W39" i="15"/>
  <c r="K39" i="15"/>
  <c r="I39" i="15"/>
  <c r="U35" i="15"/>
  <c r="V35" i="15"/>
  <c r="I31" i="15"/>
  <c r="X31" i="15"/>
  <c r="U31" i="15"/>
  <c r="I27" i="15"/>
  <c r="S27" i="15"/>
  <c r="X27" i="15"/>
  <c r="J27" i="15"/>
  <c r="U27" i="15"/>
  <c r="T27" i="15"/>
  <c r="T23" i="15"/>
  <c r="X19" i="15"/>
  <c r="S19" i="15"/>
  <c r="K19" i="15"/>
  <c r="V19" i="15"/>
  <c r="T19" i="15"/>
  <c r="I15" i="15"/>
  <c r="K15" i="15"/>
  <c r="W15" i="15"/>
  <c r="T15" i="15"/>
  <c r="J15" i="15"/>
  <c r="J11" i="15"/>
  <c r="K11" i="15"/>
  <c r="U11" i="15" s="1"/>
  <c r="I7" i="15"/>
  <c r="I4" i="15"/>
  <c r="J4" i="15"/>
  <c r="K4" i="15"/>
  <c r="R4" i="15" s="1"/>
  <c r="L62" i="7"/>
  <c r="T98" i="15"/>
  <c r="X91" i="15"/>
  <c r="K91" i="15"/>
  <c r="U91" i="15"/>
  <c r="J91" i="15"/>
  <c r="S83" i="15"/>
  <c r="W83" i="15"/>
  <c r="K79" i="15"/>
  <c r="U75" i="15"/>
  <c r="W71" i="15"/>
  <c r="K71" i="15"/>
  <c r="U67" i="15"/>
  <c r="V67" i="15"/>
  <c r="K63" i="15"/>
  <c r="T63" i="15"/>
  <c r="X59" i="15"/>
  <c r="J59" i="15"/>
  <c r="T59" i="15"/>
  <c r="X55" i="15"/>
  <c r="K55" i="15"/>
  <c r="T51" i="15"/>
  <c r="U51" i="15"/>
  <c r="T47" i="15"/>
  <c r="K47" i="15"/>
  <c r="W43" i="15"/>
  <c r="J43" i="15"/>
  <c r="W35" i="15"/>
  <c r="S35" i="15"/>
  <c r="J12" i="15"/>
  <c r="I12" i="15"/>
  <c r="J9" i="15"/>
  <c r="J94" i="15"/>
  <c r="T35" i="15"/>
  <c r="S43" i="15"/>
  <c r="V51" i="15"/>
  <c r="V55" i="15"/>
  <c r="V63" i="15"/>
  <c r="S67" i="15"/>
  <c r="U71" i="15"/>
  <c r="L26" i="7"/>
  <c r="S79" i="15"/>
  <c r="U87" i="15"/>
  <c r="I58" i="15"/>
  <c r="W94" i="15"/>
  <c r="L11" i="7"/>
  <c r="K9" i="15"/>
  <c r="S82" i="15"/>
  <c r="T74" i="15"/>
  <c r="S54" i="15"/>
  <c r="J31" i="15"/>
  <c r="V27" i="15"/>
  <c r="S23" i="15"/>
  <c r="U19" i="15"/>
  <c r="J19" i="15"/>
  <c r="S15" i="15"/>
  <c r="V15" i="15"/>
  <c r="X15" i="15"/>
  <c r="T83" i="15"/>
  <c r="U83" i="15"/>
  <c r="S91" i="15"/>
  <c r="K83" i="15"/>
  <c r="X54" i="15"/>
  <c r="S47" i="15"/>
  <c r="J55" i="15"/>
  <c r="W23" i="15"/>
  <c r="V31" i="15"/>
  <c r="X35" i="15"/>
  <c r="J35" i="15"/>
  <c r="K43" i="15"/>
  <c r="J47" i="15"/>
  <c r="X51" i="15"/>
  <c r="S55" i="15"/>
  <c r="W55" i="15"/>
  <c r="S59" i="15"/>
  <c r="X63" i="15"/>
  <c r="W63" i="15"/>
  <c r="S71" i="15"/>
  <c r="L30" i="7"/>
  <c r="U23" i="15"/>
  <c r="K12" i="15"/>
  <c r="U12" i="15" s="1"/>
  <c r="V12" i="15"/>
  <c r="K6" i="15"/>
  <c r="A15" i="9"/>
  <c r="B14" i="9"/>
  <c r="L14" i="9"/>
  <c r="M14" i="9"/>
  <c r="S4" i="19"/>
  <c r="S5" i="19" s="1"/>
  <c r="P4" i="19"/>
  <c r="P5" i="19" s="1"/>
  <c r="Q4" i="19"/>
  <c r="Q5" i="19" s="1"/>
  <c r="O4" i="19"/>
  <c r="O5" i="19" s="1"/>
  <c r="C16" i="18"/>
  <c r="T4" i="19"/>
  <c r="T5" i="19" s="1"/>
  <c r="R4" i="19"/>
  <c r="R5" i="19" s="1"/>
  <c r="C14" i="18"/>
  <c r="B59" i="18"/>
  <c r="C58" i="18"/>
  <c r="B57" i="18"/>
  <c r="D17" i="19"/>
  <c r="N7" i="19"/>
  <c r="R7" i="19"/>
  <c r="D10" i="19"/>
  <c r="Q7" i="19"/>
  <c r="O7" i="19"/>
  <c r="T7" i="19"/>
  <c r="N5" i="19"/>
  <c r="D15" i="19"/>
  <c r="S7" i="19"/>
  <c r="D16" i="19"/>
  <c r="D11" i="19"/>
  <c r="P7" i="19"/>
  <c r="D14" i="9"/>
  <c r="I14" i="9"/>
  <c r="N14" i="9"/>
  <c r="CY37" i="14" l="1"/>
  <c r="CX37" i="14" s="1"/>
  <c r="CW37" i="14" s="1"/>
  <c r="CV37" i="14" s="1"/>
  <c r="CU37" i="14" s="1"/>
  <c r="CT37" i="14" s="1"/>
  <c r="CS37" i="14" s="1"/>
  <c r="CR37" i="14" s="1"/>
  <c r="CQ37" i="14" s="1"/>
  <c r="CP37" i="14" s="1"/>
  <c r="CO37" i="14" s="1"/>
  <c r="CN37" i="14" s="1"/>
  <c r="CM37" i="14" s="1"/>
  <c r="CL37" i="14" s="1"/>
  <c r="CK37" i="14" s="1"/>
  <c r="CJ37" i="14" s="1"/>
  <c r="CI37" i="14" s="1"/>
  <c r="CH37" i="14" s="1"/>
  <c r="CG37" i="14" s="1"/>
  <c r="CF37" i="14" s="1"/>
  <c r="CE37" i="14" s="1"/>
  <c r="CD37" i="14" s="1"/>
  <c r="CC37" i="14" s="1"/>
  <c r="CB37" i="14" s="1"/>
  <c r="CA37" i="14" s="1"/>
  <c r="BZ37" i="14" s="1"/>
  <c r="BY37" i="14" s="1"/>
  <c r="BX37" i="14" s="1"/>
  <c r="BW37" i="14" s="1"/>
  <c r="BV37" i="14" s="1"/>
  <c r="BU37" i="14" s="1"/>
  <c r="BT37" i="14" s="1"/>
  <c r="BS37" i="14" s="1"/>
  <c r="BR37" i="14" s="1"/>
  <c r="BQ37" i="14" s="1"/>
  <c r="BP37" i="14" s="1"/>
  <c r="BO37" i="14" s="1"/>
  <c r="BN37" i="14" s="1"/>
  <c r="BM37" i="14" s="1"/>
  <c r="BL37" i="14" s="1"/>
  <c r="BK37" i="14" s="1"/>
  <c r="BJ37" i="14" s="1"/>
  <c r="BI37" i="14" s="1"/>
  <c r="BH37" i="14" s="1"/>
  <c r="BG37" i="14" s="1"/>
  <c r="BF37" i="14" s="1"/>
  <c r="BE37" i="14" s="1"/>
  <c r="BD37" i="14" s="1"/>
  <c r="BC37" i="14" s="1"/>
  <c r="BB37" i="14" s="1"/>
  <c r="BA37" i="14" s="1"/>
  <c r="AZ37" i="14" s="1"/>
  <c r="AY37" i="14" s="1"/>
  <c r="AX37" i="14" s="1"/>
  <c r="AW37" i="14" s="1"/>
  <c r="AV37" i="14" s="1"/>
  <c r="AU37" i="14" s="1"/>
  <c r="AT37" i="14" s="1"/>
  <c r="AS37" i="14" s="1"/>
  <c r="AR37" i="14" s="1"/>
  <c r="AQ37" i="14" s="1"/>
  <c r="AP37" i="14" s="1"/>
  <c r="AO37" i="14" s="1"/>
  <c r="AN37" i="14" s="1"/>
  <c r="AM37" i="14" s="1"/>
  <c r="AL37" i="14" s="1"/>
  <c r="AK37" i="14" s="1"/>
  <c r="AJ37" i="14" s="1"/>
  <c r="AI37" i="14" s="1"/>
  <c r="AH37" i="14" s="1"/>
  <c r="AG37" i="14" s="1"/>
  <c r="AF37" i="14" s="1"/>
  <c r="AE37" i="14" s="1"/>
  <c r="AD37" i="14" s="1"/>
  <c r="AC37" i="14" s="1"/>
  <c r="AB37" i="14" s="1"/>
  <c r="AA37" i="14" s="1"/>
  <c r="Z37" i="14" s="1"/>
  <c r="Y37" i="14" s="1"/>
  <c r="X37" i="14" s="1"/>
  <c r="W37" i="14" s="1"/>
  <c r="CN35" i="14"/>
  <c r="CM35" i="14" s="1"/>
  <c r="CL35" i="14" s="1"/>
  <c r="CK35" i="14" s="1"/>
  <c r="CJ35" i="14" s="1"/>
  <c r="CI35" i="14" s="1"/>
  <c r="CH35" i="14" s="1"/>
  <c r="CG35" i="14" s="1"/>
  <c r="CF35" i="14" s="1"/>
  <c r="CE35" i="14" s="1"/>
  <c r="CD35" i="14" s="1"/>
  <c r="CC35" i="14" s="1"/>
  <c r="CB35" i="14" s="1"/>
  <c r="CA35" i="14" s="1"/>
  <c r="BZ35" i="14" s="1"/>
  <c r="BY35" i="14" s="1"/>
  <c r="BX35" i="14" s="1"/>
  <c r="BW35" i="14" s="1"/>
  <c r="BV35" i="14" s="1"/>
  <c r="BU35" i="14" s="1"/>
  <c r="BT35" i="14" s="1"/>
  <c r="BS35" i="14" s="1"/>
  <c r="BR35" i="14" s="1"/>
  <c r="BQ35" i="14" s="1"/>
  <c r="BP35" i="14" s="1"/>
  <c r="BO35" i="14" s="1"/>
  <c r="BN35" i="14" s="1"/>
  <c r="BM35" i="14" s="1"/>
  <c r="BL35" i="14" s="1"/>
  <c r="BK35" i="14" s="1"/>
  <c r="BJ35" i="14" s="1"/>
  <c r="BI35" i="14" s="1"/>
  <c r="BH35" i="14" s="1"/>
  <c r="BG35" i="14" s="1"/>
  <c r="BF35" i="14" s="1"/>
  <c r="BE35" i="14" s="1"/>
  <c r="BD35" i="14" s="1"/>
  <c r="BC35" i="14" s="1"/>
  <c r="BB35" i="14" s="1"/>
  <c r="BA35" i="14" s="1"/>
  <c r="AZ35" i="14" s="1"/>
  <c r="AY35" i="14" s="1"/>
  <c r="AX35" i="14" s="1"/>
  <c r="AW35" i="14" s="1"/>
  <c r="AV35" i="14" s="1"/>
  <c r="AU35" i="14" s="1"/>
  <c r="AT35" i="14" s="1"/>
  <c r="AS35" i="14" s="1"/>
  <c r="AR35" i="14" s="1"/>
  <c r="AQ35" i="14" s="1"/>
  <c r="AP35" i="14" s="1"/>
  <c r="AO35" i="14" s="1"/>
  <c r="AN35" i="14" s="1"/>
  <c r="AM35" i="14" s="1"/>
  <c r="AL35" i="14" s="1"/>
  <c r="AK35" i="14" s="1"/>
  <c r="AJ35" i="14" s="1"/>
  <c r="AI35" i="14" s="1"/>
  <c r="AH35" i="14" s="1"/>
  <c r="AG35" i="14" s="1"/>
  <c r="AF35" i="14" s="1"/>
  <c r="AE35" i="14" s="1"/>
  <c r="AD35" i="14" s="1"/>
  <c r="AC35" i="14" s="1"/>
  <c r="AB35" i="14" s="1"/>
  <c r="AA35" i="14" s="1"/>
  <c r="Z35" i="14" s="1"/>
  <c r="Y35" i="14" s="1"/>
  <c r="X35" i="14" s="1"/>
  <c r="W35" i="14" s="1"/>
  <c r="DT35" i="14"/>
  <c r="DU35" i="14" s="1"/>
  <c r="DV35" i="14" s="1"/>
  <c r="DW35" i="14" s="1"/>
  <c r="DX35" i="14" s="1"/>
  <c r="DY35" i="14" s="1"/>
  <c r="DZ35" i="14" s="1"/>
  <c r="EA35" i="14" s="1"/>
  <c r="EB35" i="14" s="1"/>
  <c r="EC35" i="14" s="1"/>
  <c r="ED35" i="14" s="1"/>
  <c r="EE35" i="14" s="1"/>
  <c r="EF35" i="14" s="1"/>
  <c r="EG35" i="14" s="1"/>
  <c r="EH35" i="14" s="1"/>
  <c r="EI35" i="14" s="1"/>
  <c r="EJ35" i="14" s="1"/>
  <c r="EK35" i="14" s="1"/>
  <c r="EL35" i="14" s="1"/>
  <c r="EM35" i="14" s="1"/>
  <c r="JY32" i="15"/>
  <c r="NQ32" i="15"/>
  <c r="JZ32" i="15"/>
  <c r="NR32" i="15"/>
  <c r="KA32" i="15"/>
  <c r="NS32" i="15"/>
  <c r="KB32" i="15"/>
  <c r="NT32" i="15"/>
  <c r="JQ32" i="15"/>
  <c r="NI32" i="15"/>
  <c r="JF32" i="15"/>
  <c r="MX32" i="15"/>
  <c r="IU32" i="15"/>
  <c r="MM32" i="15"/>
  <c r="IJ32" i="15"/>
  <c r="MB32" i="15"/>
  <c r="HY32" i="15"/>
  <c r="LQ32" i="15"/>
  <c r="PI32" i="15"/>
  <c r="LF32" i="15"/>
  <c r="OX32" i="15"/>
  <c r="KK32" i="15"/>
  <c r="OC32" i="15"/>
  <c r="KL32" i="15"/>
  <c r="OD32" i="15"/>
  <c r="KM32" i="15"/>
  <c r="OE32" i="15"/>
  <c r="KN32" i="15"/>
  <c r="OF32" i="15"/>
  <c r="KC32" i="15"/>
  <c r="NU32" i="15"/>
  <c r="JR32" i="15"/>
  <c r="NJ32" i="15"/>
  <c r="JG32" i="15"/>
  <c r="MY32" i="15"/>
  <c r="IV32" i="15"/>
  <c r="MN32" i="15"/>
  <c r="IK32" i="15"/>
  <c r="MC32" i="15"/>
  <c r="HZ32" i="15"/>
  <c r="LR32" i="15"/>
  <c r="IA32" i="15"/>
  <c r="LS32" i="15"/>
  <c r="PK32" i="15"/>
  <c r="R32" i="15"/>
  <c r="LI32" i="15"/>
  <c r="PA32" i="15"/>
  <c r="LJ32" i="15"/>
  <c r="PB32" i="15"/>
  <c r="LK32" i="15"/>
  <c r="PC32" i="15"/>
  <c r="LL32" i="15"/>
  <c r="PD32" i="15"/>
  <c r="LA32" i="15"/>
  <c r="OS32" i="15"/>
  <c r="KP32" i="15"/>
  <c r="OH32" i="15"/>
  <c r="KE32" i="15"/>
  <c r="NW32" i="15"/>
  <c r="JT32" i="15"/>
  <c r="NL32" i="15"/>
  <c r="JI32" i="15"/>
  <c r="NA32" i="15"/>
  <c r="IX32" i="15"/>
  <c r="MP32" i="15"/>
  <c r="IY32" i="15"/>
  <c r="MQ32" i="15"/>
  <c r="MR32" i="15"/>
  <c r="JE80" i="15"/>
  <c r="KJ80" i="15"/>
  <c r="LV80" i="15"/>
  <c r="NH80" i="15"/>
  <c r="LB80" i="15"/>
  <c r="MB80" i="15"/>
  <c r="NN80" i="15"/>
  <c r="ON80" i="15"/>
  <c r="MT80" i="15"/>
  <c r="NT80" i="15"/>
  <c r="PF80" i="15"/>
  <c r="MZ80" i="15"/>
  <c r="NZ80" i="15"/>
  <c r="R80" i="15"/>
  <c r="IH80" i="15"/>
  <c r="KA80" i="15"/>
  <c r="LM80" i="15"/>
  <c r="JC80" i="15"/>
  <c r="KG80" i="15"/>
  <c r="IT80" i="15"/>
  <c r="DR35" i="14"/>
  <c r="DQ35" i="14" s="1"/>
  <c r="DP35" i="14" s="1"/>
  <c r="DO35" i="14" s="1"/>
  <c r="DN35" i="14" s="1"/>
  <c r="EN35" i="14"/>
  <c r="EO35" i="14" s="1"/>
  <c r="EP35" i="14" s="1"/>
  <c r="LS20" i="15"/>
  <c r="LZ20" i="15"/>
  <c r="JX32" i="15"/>
  <c r="IB32" i="15"/>
  <c r="ME32" i="15"/>
  <c r="NZ32" i="15"/>
  <c r="IL32" i="15"/>
  <c r="KG32" i="15"/>
  <c r="LP32" i="15"/>
  <c r="OI32" i="15"/>
  <c r="HW32" i="15"/>
  <c r="KD32" i="15"/>
  <c r="LY32" i="15"/>
  <c r="NH32" i="15"/>
  <c r="IF32" i="15"/>
  <c r="JC32" i="15"/>
  <c r="KX32" i="15"/>
  <c r="MG32" i="15"/>
  <c r="ID80" i="15"/>
  <c r="IA80" i="15"/>
  <c r="PC80" i="15"/>
  <c r="JJ80" i="15"/>
  <c r="JB20" i="15"/>
  <c r="PA20" i="15"/>
  <c r="OE20" i="15"/>
  <c r="JQ20" i="15"/>
  <c r="JP68" i="15"/>
  <c r="KQ68" i="15"/>
  <c r="NW68" i="15"/>
  <c r="C88" i="16"/>
  <c r="DW7" i="15"/>
  <c r="DX7" i="15" s="1"/>
  <c r="LL11" i="19"/>
  <c r="LM8" i="19"/>
  <c r="LM10" i="19"/>
  <c r="DU4" i="19"/>
  <c r="LM4" i="19"/>
  <c r="LM9" i="19" s="1"/>
  <c r="DW6" i="15"/>
  <c r="DV6" i="15" s="1"/>
  <c r="DU6" i="15" s="1"/>
  <c r="DT6" i="15" s="1"/>
  <c r="DS6" i="15" s="1"/>
  <c r="DR6" i="15" s="1"/>
  <c r="DQ6" i="15" s="1"/>
  <c r="DP6" i="15" s="1"/>
  <c r="DO6" i="15" s="1"/>
  <c r="DN6" i="15" s="1"/>
  <c r="DM6" i="15" s="1"/>
  <c r="DL6" i="15" s="1"/>
  <c r="DK6" i="15" s="1"/>
  <c r="DJ6" i="15" s="1"/>
  <c r="DI6" i="15" s="1"/>
  <c r="DH6" i="15" s="1"/>
  <c r="DG6" i="15" s="1"/>
  <c r="DF6" i="15" s="1"/>
  <c r="DE6" i="15" s="1"/>
  <c r="DD6" i="15" s="1"/>
  <c r="DC6" i="15" s="1"/>
  <c r="DB6" i="15" s="1"/>
  <c r="DA6" i="15" s="1"/>
  <c r="CZ6" i="15" s="1"/>
  <c r="CY6" i="15" s="1"/>
  <c r="CX6" i="15" s="1"/>
  <c r="CW6" i="15" s="1"/>
  <c r="CV6" i="15" s="1"/>
  <c r="CU6" i="15" s="1"/>
  <c r="CT6" i="15" s="1"/>
  <c r="CS6" i="15" s="1"/>
  <c r="CR6" i="15" s="1"/>
  <c r="CQ6" i="15" s="1"/>
  <c r="CP6" i="15" s="1"/>
  <c r="CO6" i="15" s="1"/>
  <c r="CN6" i="15" s="1"/>
  <c r="CM6" i="15" s="1"/>
  <c r="CL6" i="15" s="1"/>
  <c r="CK6" i="15" s="1"/>
  <c r="CJ6" i="15" s="1"/>
  <c r="CI6" i="15" s="1"/>
  <c r="CH6" i="15" s="1"/>
  <c r="CG6" i="15" s="1"/>
  <c r="CF6" i="15" s="1"/>
  <c r="CE6" i="15" s="1"/>
  <c r="CD6" i="15" s="1"/>
  <c r="CC6" i="15" s="1"/>
  <c r="CB6" i="15" s="1"/>
  <c r="CA6" i="15" s="1"/>
  <c r="BZ6" i="15" s="1"/>
  <c r="BY6" i="15" s="1"/>
  <c r="BX6" i="15" s="1"/>
  <c r="BW6" i="15" s="1"/>
  <c r="BV6" i="15" s="1"/>
  <c r="BU6" i="15" s="1"/>
  <c r="BT6" i="15" s="1"/>
  <c r="BS6" i="15" s="1"/>
  <c r="BR6" i="15" s="1"/>
  <c r="BQ6" i="15" s="1"/>
  <c r="BP6" i="15" s="1"/>
  <c r="BO6" i="15" s="1"/>
  <c r="BN6" i="15" s="1"/>
  <c r="BM6" i="15" s="1"/>
  <c r="BL6" i="15" s="1"/>
  <c r="BK6" i="15" s="1"/>
  <c r="BJ6" i="15" s="1"/>
  <c r="BI6" i="15" s="1"/>
  <c r="BH6" i="15" s="1"/>
  <c r="BG6" i="15" s="1"/>
  <c r="BF6" i="15" s="1"/>
  <c r="BE6" i="15" s="1"/>
  <c r="BD6" i="15" s="1"/>
  <c r="BC6" i="15" s="1"/>
  <c r="BB6" i="15" s="1"/>
  <c r="BA6" i="15" s="1"/>
  <c r="AZ6" i="15" s="1"/>
  <c r="AY6" i="15" s="1"/>
  <c r="AX6" i="15" s="1"/>
  <c r="AW6" i="15" s="1"/>
  <c r="AV6" i="15" s="1"/>
  <c r="AU6" i="15" s="1"/>
  <c r="AT6" i="15" s="1"/>
  <c r="AS6" i="15" s="1"/>
  <c r="AR6" i="15" s="1"/>
  <c r="AQ6" i="15" s="1"/>
  <c r="AP6" i="15" s="1"/>
  <c r="AO6" i="15" s="1"/>
  <c r="AN6" i="15" s="1"/>
  <c r="AM6" i="15" s="1"/>
  <c r="AL6" i="15" s="1"/>
  <c r="AK6" i="15" s="1"/>
  <c r="AJ6" i="15" s="1"/>
  <c r="AI6" i="15" s="1"/>
  <c r="AH6" i="15" s="1"/>
  <c r="AG6" i="15" s="1"/>
  <c r="AF6" i="15" s="1"/>
  <c r="AE6" i="15" s="1"/>
  <c r="AD6" i="15" s="1"/>
  <c r="AC6" i="15" s="1"/>
  <c r="AB6" i="15" s="1"/>
  <c r="AA6" i="15" s="1"/>
  <c r="DW4" i="15"/>
  <c r="LP4" i="15" s="1"/>
  <c r="DX4" i="15"/>
  <c r="LK8" i="19"/>
  <c r="LK10" i="19"/>
  <c r="DQ4" i="19"/>
  <c r="LK4" i="19"/>
  <c r="LK9" i="19" s="1"/>
  <c r="LK11" i="19" s="1"/>
  <c r="DW5" i="15"/>
  <c r="DX5" i="15"/>
  <c r="DW12" i="15"/>
  <c r="DV12" i="15" s="1"/>
  <c r="DU12" i="15" s="1"/>
  <c r="DT12" i="15" s="1"/>
  <c r="DS12" i="15" s="1"/>
  <c r="DR12" i="15" s="1"/>
  <c r="DQ12" i="15" s="1"/>
  <c r="DP12" i="15" s="1"/>
  <c r="DO12" i="15" s="1"/>
  <c r="DN12" i="15" s="1"/>
  <c r="DM12" i="15" s="1"/>
  <c r="DL12" i="15" s="1"/>
  <c r="DK12" i="15" s="1"/>
  <c r="DJ12" i="15" s="1"/>
  <c r="DI12" i="15" s="1"/>
  <c r="DH12" i="15" s="1"/>
  <c r="DG12" i="15" s="1"/>
  <c r="DF12" i="15" s="1"/>
  <c r="DE12" i="15" s="1"/>
  <c r="DD12" i="15" s="1"/>
  <c r="DC12" i="15" s="1"/>
  <c r="DB12" i="15" s="1"/>
  <c r="DA12" i="15" s="1"/>
  <c r="CZ12" i="15" s="1"/>
  <c r="CY12" i="15" s="1"/>
  <c r="CX12" i="15" s="1"/>
  <c r="CW12" i="15" s="1"/>
  <c r="CV12" i="15" s="1"/>
  <c r="CU12" i="15" s="1"/>
  <c r="CT12" i="15" s="1"/>
  <c r="CS12" i="15" s="1"/>
  <c r="CR12" i="15" s="1"/>
  <c r="CQ12" i="15" s="1"/>
  <c r="CP12" i="15" s="1"/>
  <c r="CO12" i="15" s="1"/>
  <c r="CN12" i="15" s="1"/>
  <c r="CM12" i="15" s="1"/>
  <c r="CL12" i="15" s="1"/>
  <c r="CK12" i="15" s="1"/>
  <c r="CJ12" i="15" s="1"/>
  <c r="CI12" i="15" s="1"/>
  <c r="CH12" i="15" s="1"/>
  <c r="CG12" i="15" s="1"/>
  <c r="CF12" i="15" s="1"/>
  <c r="CE12" i="15" s="1"/>
  <c r="CD12" i="15" s="1"/>
  <c r="CC12" i="15" s="1"/>
  <c r="CB12" i="15" s="1"/>
  <c r="CA12" i="15" s="1"/>
  <c r="BZ12" i="15" s="1"/>
  <c r="BY12" i="15" s="1"/>
  <c r="BX12" i="15" s="1"/>
  <c r="BW12" i="15" s="1"/>
  <c r="BV12" i="15" s="1"/>
  <c r="BU12" i="15" s="1"/>
  <c r="BT12" i="15" s="1"/>
  <c r="BS12" i="15" s="1"/>
  <c r="BR12" i="15" s="1"/>
  <c r="BQ12" i="15" s="1"/>
  <c r="BP12" i="15" s="1"/>
  <c r="BO12" i="15" s="1"/>
  <c r="BN12" i="15" s="1"/>
  <c r="BM12" i="15" s="1"/>
  <c r="BL12" i="15" s="1"/>
  <c r="BK12" i="15" s="1"/>
  <c r="BJ12" i="15" s="1"/>
  <c r="BI12" i="15" s="1"/>
  <c r="BH12" i="15" s="1"/>
  <c r="BG12" i="15" s="1"/>
  <c r="BF12" i="15" s="1"/>
  <c r="BE12" i="15" s="1"/>
  <c r="BD12" i="15" s="1"/>
  <c r="BC12" i="15" s="1"/>
  <c r="BB12" i="15" s="1"/>
  <c r="BA12" i="15" s="1"/>
  <c r="AZ12" i="15" s="1"/>
  <c r="AY12" i="15" s="1"/>
  <c r="AX12" i="15" s="1"/>
  <c r="AW12" i="15" s="1"/>
  <c r="AV12" i="15" s="1"/>
  <c r="AU12" i="15" s="1"/>
  <c r="AT12" i="15" s="1"/>
  <c r="AS12" i="15" s="1"/>
  <c r="AR12" i="15" s="1"/>
  <c r="AQ12" i="15" s="1"/>
  <c r="AP12" i="15" s="1"/>
  <c r="AO12" i="15" s="1"/>
  <c r="AN12" i="15" s="1"/>
  <c r="AM12" i="15" s="1"/>
  <c r="AL12" i="15" s="1"/>
  <c r="AK12" i="15" s="1"/>
  <c r="AJ12" i="15" s="1"/>
  <c r="AI12" i="15" s="1"/>
  <c r="AH12" i="15" s="1"/>
  <c r="AG12" i="15" s="1"/>
  <c r="AF12" i="15" s="1"/>
  <c r="AE12" i="15" s="1"/>
  <c r="AD12" i="15" s="1"/>
  <c r="AC12" i="15" s="1"/>
  <c r="AB12" i="15" s="1"/>
  <c r="AA12" i="15" s="1"/>
  <c r="DX12" i="15"/>
  <c r="DY12" i="15" s="1"/>
  <c r="DZ12" i="15" s="1"/>
  <c r="EA12" i="15" s="1"/>
  <c r="EB12" i="15" s="1"/>
  <c r="EC12" i="15" s="1"/>
  <c r="ED12" i="15" s="1"/>
  <c r="EE12" i="15" s="1"/>
  <c r="EF12" i="15" s="1"/>
  <c r="EG12" i="15" s="1"/>
  <c r="EH12" i="15" s="1"/>
  <c r="EI12" i="15" s="1"/>
  <c r="EJ12" i="15" s="1"/>
  <c r="EK12" i="15" s="1"/>
  <c r="EL12" i="15" s="1"/>
  <c r="EM12" i="15" s="1"/>
  <c r="EN12" i="15" s="1"/>
  <c r="EO12" i="15" s="1"/>
  <c r="EP12" i="15" s="1"/>
  <c r="EQ12" i="15" s="1"/>
  <c r="ER12" i="15" s="1"/>
  <c r="ES12" i="15" s="1"/>
  <c r="ET12" i="15" s="1"/>
  <c r="EU12" i="15" s="1"/>
  <c r="EV12" i="15" s="1"/>
  <c r="EW12" i="15" s="1"/>
  <c r="EX12" i="15" s="1"/>
  <c r="EY12" i="15" s="1"/>
  <c r="EZ12" i="15" s="1"/>
  <c r="FA12" i="15" s="1"/>
  <c r="FB12" i="15" s="1"/>
  <c r="FC12" i="15" s="1"/>
  <c r="FD12" i="15" s="1"/>
  <c r="FE12" i="15" s="1"/>
  <c r="FF12" i="15" s="1"/>
  <c r="FG12" i="15" s="1"/>
  <c r="FH12" i="15" s="1"/>
  <c r="FI12" i="15" s="1"/>
  <c r="FJ12" i="15" s="1"/>
  <c r="FK12" i="15" s="1"/>
  <c r="FL12" i="15" s="1"/>
  <c r="FM12" i="15" s="1"/>
  <c r="FN12" i="15" s="1"/>
  <c r="FO12" i="15" s="1"/>
  <c r="FP12" i="15" s="1"/>
  <c r="FQ12" i="15" s="1"/>
  <c r="FR12" i="15" s="1"/>
  <c r="FS12" i="15" s="1"/>
  <c r="FT12" i="15" s="1"/>
  <c r="FU12" i="15" s="1"/>
  <c r="FV12" i="15" s="1"/>
  <c r="FW12" i="15" s="1"/>
  <c r="FX12" i="15" s="1"/>
  <c r="FY12" i="15" s="1"/>
  <c r="FZ12" i="15" s="1"/>
  <c r="GA12" i="15" s="1"/>
  <c r="GB12" i="15" s="1"/>
  <c r="GC12" i="15" s="1"/>
  <c r="GD12" i="15" s="1"/>
  <c r="GE12" i="15" s="1"/>
  <c r="GF12" i="15" s="1"/>
  <c r="GG12" i="15" s="1"/>
  <c r="GH12" i="15" s="1"/>
  <c r="GI12" i="15" s="1"/>
  <c r="GJ12" i="15" s="1"/>
  <c r="GK12" i="15" s="1"/>
  <c r="GL12" i="15" s="1"/>
  <c r="GM12" i="15" s="1"/>
  <c r="GN12" i="15" s="1"/>
  <c r="GO12" i="15" s="1"/>
  <c r="GP12" i="15" s="1"/>
  <c r="GQ12" i="15" s="1"/>
  <c r="GR12" i="15" s="1"/>
  <c r="GS12" i="15" s="1"/>
  <c r="GT12" i="15" s="1"/>
  <c r="GU12" i="15" s="1"/>
  <c r="GV12" i="15" s="1"/>
  <c r="GW12" i="15" s="1"/>
  <c r="GX12" i="15" s="1"/>
  <c r="GY12" i="15" s="1"/>
  <c r="GZ12" i="15" s="1"/>
  <c r="HA12" i="15" s="1"/>
  <c r="HB12" i="15" s="1"/>
  <c r="HC12" i="15" s="1"/>
  <c r="HD12" i="15" s="1"/>
  <c r="HE12" i="15" s="1"/>
  <c r="HF12" i="15" s="1"/>
  <c r="HG12" i="15" s="1"/>
  <c r="HH12" i="15" s="1"/>
  <c r="HI12" i="15" s="1"/>
  <c r="HJ12" i="15" s="1"/>
  <c r="HK12" i="15" s="1"/>
  <c r="HL12" i="15" s="1"/>
  <c r="HM12" i="15" s="1"/>
  <c r="HN12" i="15" s="1"/>
  <c r="HO12" i="15" s="1"/>
  <c r="HP12" i="15" s="1"/>
  <c r="HQ12" i="15" s="1"/>
  <c r="HR12" i="15" s="1"/>
  <c r="HS12" i="15" s="1"/>
  <c r="DW11" i="15"/>
  <c r="DX11" i="15" s="1"/>
  <c r="DY11" i="15" s="1"/>
  <c r="DZ11" i="15" s="1"/>
  <c r="EA11" i="15" s="1"/>
  <c r="EB11" i="15" s="1"/>
  <c r="EC11" i="15" s="1"/>
  <c r="ED11" i="15" s="1"/>
  <c r="EE11" i="15" s="1"/>
  <c r="EF11" i="15" s="1"/>
  <c r="EG11" i="15" s="1"/>
  <c r="EH11" i="15" s="1"/>
  <c r="EI11" i="15" s="1"/>
  <c r="EJ11" i="15" s="1"/>
  <c r="EK11" i="15" s="1"/>
  <c r="EL11" i="15" s="1"/>
  <c r="EM11" i="15" s="1"/>
  <c r="EN11" i="15" s="1"/>
  <c r="EO11" i="15" s="1"/>
  <c r="EP11" i="15" s="1"/>
  <c r="EQ11" i="15" s="1"/>
  <c r="ER11" i="15" s="1"/>
  <c r="ES11" i="15" s="1"/>
  <c r="ET11" i="15" s="1"/>
  <c r="EU11" i="15" s="1"/>
  <c r="EV11" i="15" s="1"/>
  <c r="EW11" i="15" s="1"/>
  <c r="EX11" i="15" s="1"/>
  <c r="EY11" i="15" s="1"/>
  <c r="EZ11" i="15" s="1"/>
  <c r="FA11" i="15" s="1"/>
  <c r="FB11" i="15" s="1"/>
  <c r="FC11" i="15" s="1"/>
  <c r="FD11" i="15" s="1"/>
  <c r="FE11" i="15" s="1"/>
  <c r="FF11" i="15" s="1"/>
  <c r="FG11" i="15" s="1"/>
  <c r="FH11" i="15" s="1"/>
  <c r="FI11" i="15" s="1"/>
  <c r="FJ11" i="15" s="1"/>
  <c r="FK11" i="15" s="1"/>
  <c r="FL11" i="15" s="1"/>
  <c r="FM11" i="15" s="1"/>
  <c r="FN11" i="15" s="1"/>
  <c r="FO11" i="15" s="1"/>
  <c r="FP11" i="15" s="1"/>
  <c r="FQ11" i="15" s="1"/>
  <c r="FR11" i="15" s="1"/>
  <c r="FS11" i="15" s="1"/>
  <c r="FT11" i="15" s="1"/>
  <c r="FU11" i="15" s="1"/>
  <c r="FV11" i="15" s="1"/>
  <c r="FW11" i="15" s="1"/>
  <c r="FX11" i="15" s="1"/>
  <c r="FY11" i="15" s="1"/>
  <c r="FZ11" i="15" s="1"/>
  <c r="GA11" i="15" s="1"/>
  <c r="GB11" i="15" s="1"/>
  <c r="GC11" i="15" s="1"/>
  <c r="GD11" i="15" s="1"/>
  <c r="GE11" i="15" s="1"/>
  <c r="GF11" i="15" s="1"/>
  <c r="GG11" i="15" s="1"/>
  <c r="GH11" i="15" s="1"/>
  <c r="GI11" i="15" s="1"/>
  <c r="GJ11" i="15" s="1"/>
  <c r="GK11" i="15" s="1"/>
  <c r="GL11" i="15" s="1"/>
  <c r="GM11" i="15" s="1"/>
  <c r="GN11" i="15" s="1"/>
  <c r="GO11" i="15" s="1"/>
  <c r="GP11" i="15" s="1"/>
  <c r="GQ11" i="15" s="1"/>
  <c r="GR11" i="15" s="1"/>
  <c r="GS11" i="15" s="1"/>
  <c r="GT11" i="15" s="1"/>
  <c r="GU11" i="15" s="1"/>
  <c r="GV11" i="15" s="1"/>
  <c r="GW11" i="15" s="1"/>
  <c r="GX11" i="15" s="1"/>
  <c r="GY11" i="15" s="1"/>
  <c r="GZ11" i="15" s="1"/>
  <c r="HA11" i="15" s="1"/>
  <c r="HB11" i="15" s="1"/>
  <c r="HC11" i="15" s="1"/>
  <c r="HD11" i="15" s="1"/>
  <c r="HE11" i="15" s="1"/>
  <c r="HF11" i="15" s="1"/>
  <c r="HG11" i="15" s="1"/>
  <c r="HH11" i="15" s="1"/>
  <c r="HI11" i="15" s="1"/>
  <c r="HJ11" i="15" s="1"/>
  <c r="HK11" i="15" s="1"/>
  <c r="HL11" i="15" s="1"/>
  <c r="HM11" i="15" s="1"/>
  <c r="HN11" i="15" s="1"/>
  <c r="HO11" i="15" s="1"/>
  <c r="HP11" i="15" s="1"/>
  <c r="HQ11" i="15" s="1"/>
  <c r="HR11" i="15" s="1"/>
  <c r="HS11" i="15" s="1"/>
  <c r="DW8" i="15"/>
  <c r="DV8" i="15" s="1"/>
  <c r="DX8" i="15"/>
  <c r="DY8" i="15" s="1"/>
  <c r="DZ8" i="15" s="1"/>
  <c r="EA8" i="15" s="1"/>
  <c r="EB8" i="15" s="1"/>
  <c r="EC8" i="15" s="1"/>
  <c r="ED8" i="15" s="1"/>
  <c r="EE8" i="15" s="1"/>
  <c r="EF8" i="15" s="1"/>
  <c r="EG8" i="15" s="1"/>
  <c r="EH8" i="15" s="1"/>
  <c r="EI8" i="15" s="1"/>
  <c r="EJ8" i="15" s="1"/>
  <c r="EK8" i="15" s="1"/>
  <c r="EL8" i="15" s="1"/>
  <c r="EM8" i="15" s="1"/>
  <c r="EN8" i="15" s="1"/>
  <c r="EO8" i="15" s="1"/>
  <c r="EP8" i="15" s="1"/>
  <c r="EQ8" i="15" s="1"/>
  <c r="ER8" i="15" s="1"/>
  <c r="ES8" i="15" s="1"/>
  <c r="ET8" i="15" s="1"/>
  <c r="EU8" i="15" s="1"/>
  <c r="EV8" i="15" s="1"/>
  <c r="EW8" i="15" s="1"/>
  <c r="EX8" i="15" s="1"/>
  <c r="EY8" i="15" s="1"/>
  <c r="EZ8" i="15" s="1"/>
  <c r="FA8" i="15" s="1"/>
  <c r="FB8" i="15" s="1"/>
  <c r="FC8" i="15" s="1"/>
  <c r="FD8" i="15" s="1"/>
  <c r="FE8" i="15" s="1"/>
  <c r="FF8" i="15" s="1"/>
  <c r="FG8" i="15" s="1"/>
  <c r="FH8" i="15" s="1"/>
  <c r="FI8" i="15" s="1"/>
  <c r="FJ8" i="15" s="1"/>
  <c r="FK8" i="15" s="1"/>
  <c r="FL8" i="15" s="1"/>
  <c r="FM8" i="15" s="1"/>
  <c r="FN8" i="15" s="1"/>
  <c r="FO8" i="15" s="1"/>
  <c r="FP8" i="15" s="1"/>
  <c r="FQ8" i="15" s="1"/>
  <c r="FR8" i="15" s="1"/>
  <c r="FS8" i="15" s="1"/>
  <c r="FT8" i="15" s="1"/>
  <c r="FU8" i="15" s="1"/>
  <c r="FV8" i="15" s="1"/>
  <c r="FW8" i="15" s="1"/>
  <c r="FX8" i="15" s="1"/>
  <c r="FY8" i="15" s="1"/>
  <c r="FZ8" i="15" s="1"/>
  <c r="GA8" i="15" s="1"/>
  <c r="GB8" i="15" s="1"/>
  <c r="GC8" i="15" s="1"/>
  <c r="GD8" i="15" s="1"/>
  <c r="GE8" i="15" s="1"/>
  <c r="GF8" i="15" s="1"/>
  <c r="GG8" i="15" s="1"/>
  <c r="GH8" i="15" s="1"/>
  <c r="GI8" i="15" s="1"/>
  <c r="GJ8" i="15" s="1"/>
  <c r="GK8" i="15" s="1"/>
  <c r="GL8" i="15" s="1"/>
  <c r="GM8" i="15" s="1"/>
  <c r="GN8" i="15" s="1"/>
  <c r="GO8" i="15" s="1"/>
  <c r="GP8" i="15" s="1"/>
  <c r="GQ8" i="15" s="1"/>
  <c r="GR8" i="15" s="1"/>
  <c r="GS8" i="15" s="1"/>
  <c r="GT8" i="15" s="1"/>
  <c r="GU8" i="15" s="1"/>
  <c r="GV8" i="15" s="1"/>
  <c r="GW8" i="15" s="1"/>
  <c r="GX8" i="15" s="1"/>
  <c r="GY8" i="15" s="1"/>
  <c r="GZ8" i="15" s="1"/>
  <c r="HA8" i="15" s="1"/>
  <c r="HB8" i="15" s="1"/>
  <c r="HC8" i="15" s="1"/>
  <c r="HD8" i="15" s="1"/>
  <c r="HE8" i="15" s="1"/>
  <c r="HF8" i="15" s="1"/>
  <c r="HG8" i="15" s="1"/>
  <c r="HH8" i="15" s="1"/>
  <c r="HI8" i="15" s="1"/>
  <c r="HJ8" i="15" s="1"/>
  <c r="HK8" i="15" s="1"/>
  <c r="HL8" i="15" s="1"/>
  <c r="HM8" i="15" s="1"/>
  <c r="HN8" i="15" s="1"/>
  <c r="HO8" i="15" s="1"/>
  <c r="HP8" i="15" s="1"/>
  <c r="HQ8" i="15" s="1"/>
  <c r="HR8" i="15" s="1"/>
  <c r="HS8" i="15" s="1"/>
  <c r="C5" i="28"/>
  <c r="D5" i="28" s="1"/>
  <c r="C6" i="28" s="1"/>
  <c r="D6" i="28" s="1"/>
  <c r="KU92" i="15"/>
  <c r="JB43" i="15"/>
  <c r="MD43" i="15"/>
  <c r="KD43" i="15"/>
  <c r="JZ67" i="15"/>
  <c r="KX43" i="15"/>
  <c r="PI43" i="15"/>
  <c r="NI43" i="15"/>
  <c r="PL43" i="15"/>
  <c r="OK43" i="15"/>
  <c r="MK43" i="15"/>
  <c r="MG43" i="15"/>
  <c r="JU43" i="15"/>
  <c r="HU43" i="15"/>
  <c r="LI43" i="15"/>
  <c r="IW43" i="15"/>
  <c r="OR43" i="15"/>
  <c r="LH96" i="15"/>
  <c r="OB43" i="15"/>
  <c r="MB43" i="15"/>
  <c r="KB43" i="15"/>
  <c r="ND43" i="15"/>
  <c r="LD43" i="15"/>
  <c r="JD43" i="15"/>
  <c r="IN43" i="15"/>
  <c r="OI43" i="15"/>
  <c r="LW43" i="15"/>
  <c r="PK43" i="15"/>
  <c r="NK43" i="15"/>
  <c r="KY43" i="15"/>
  <c r="KU43" i="15"/>
  <c r="IU43" i="15"/>
  <c r="OA59" i="15"/>
  <c r="JW43" i="15"/>
  <c r="HW43" i="15"/>
  <c r="IL59" i="15"/>
  <c r="NB43" i="15"/>
  <c r="LB43" i="15"/>
  <c r="IM59" i="15"/>
  <c r="NQ71" i="15"/>
  <c r="LL71" i="15"/>
  <c r="MM71" i="15"/>
  <c r="NN71" i="15"/>
  <c r="OO71" i="15"/>
  <c r="PD71" i="15"/>
  <c r="II71" i="15"/>
  <c r="IW71" i="15"/>
  <c r="JK71" i="15"/>
  <c r="JY71" i="15"/>
  <c r="LB71" i="15"/>
  <c r="MC71" i="15"/>
  <c r="ND71" i="15"/>
  <c r="OE71" i="15"/>
  <c r="IQ71" i="15"/>
  <c r="KL71" i="15"/>
  <c r="JI80" i="15"/>
  <c r="OL80" i="15"/>
  <c r="IR80" i="15"/>
  <c r="KS80" i="15"/>
  <c r="MN80" i="15"/>
  <c r="OI80" i="15"/>
  <c r="IO80" i="15"/>
  <c r="KP80" i="15"/>
  <c r="MK80" i="15"/>
  <c r="OF80" i="15"/>
  <c r="IL80" i="15"/>
  <c r="KM80" i="15"/>
  <c r="MH80" i="15"/>
  <c r="NQ80" i="15"/>
  <c r="PL80" i="15"/>
  <c r="JX80" i="15"/>
  <c r="IG80" i="15"/>
  <c r="OP43" i="15"/>
  <c r="KL43" i="15"/>
  <c r="LU43" i="15"/>
  <c r="NP43" i="15"/>
  <c r="IB43" i="15"/>
  <c r="KI43" i="15"/>
  <c r="MP43" i="15"/>
  <c r="OW43" i="15"/>
  <c r="JI43" i="15"/>
  <c r="LP43" i="15"/>
  <c r="NW43" i="15"/>
  <c r="II43" i="15"/>
  <c r="KP43" i="15"/>
  <c r="MW43" i="15"/>
  <c r="PD43" i="15"/>
  <c r="JP43" i="15"/>
  <c r="LK43" i="15"/>
  <c r="KG55" i="15"/>
  <c r="PA55" i="15"/>
  <c r="JC55" i="15"/>
  <c r="LG55" i="15"/>
  <c r="NC55" i="15"/>
  <c r="OX55" i="15"/>
  <c r="IY55" i="15"/>
  <c r="LC55" i="15"/>
  <c r="MZ55" i="15"/>
  <c r="OI55" i="15"/>
  <c r="IG55" i="15"/>
  <c r="JW55" i="15"/>
  <c r="LM55" i="15"/>
  <c r="MV55" i="15"/>
  <c r="OE55" i="15"/>
  <c r="IC55" i="15"/>
  <c r="JT55" i="15"/>
  <c r="LB59" i="15"/>
  <c r="PG59" i="15"/>
  <c r="MO71" i="15"/>
  <c r="KH71" i="15"/>
  <c r="LI71" i="15"/>
  <c r="ML71" i="15"/>
  <c r="NM71" i="15"/>
  <c r="NZ71" i="15"/>
  <c r="OM71" i="15"/>
  <c r="OZ71" i="15"/>
  <c r="IG71" i="15"/>
  <c r="IU71" i="15"/>
  <c r="JX71" i="15"/>
  <c r="LA71" i="15"/>
  <c r="MB71" i="15"/>
  <c r="NG71" i="15"/>
  <c r="PB71" i="15"/>
  <c r="JN71" i="15"/>
  <c r="OD43" i="15"/>
  <c r="JZ43" i="15"/>
  <c r="KW43" i="15"/>
  <c r="MR43" i="15"/>
  <c r="OY43" i="15"/>
  <c r="JK43" i="15"/>
  <c r="LR43" i="15"/>
  <c r="NY43" i="15"/>
  <c r="IK43" i="15"/>
  <c r="KR43" i="15"/>
  <c r="MY43" i="15"/>
  <c r="PF43" i="15"/>
  <c r="JR43" i="15"/>
  <c r="LY43" i="15"/>
  <c r="OF43" i="15"/>
  <c r="IR43" i="15"/>
  <c r="KM43" i="15"/>
  <c r="PB55" i="15"/>
  <c r="OC55" i="15"/>
  <c r="HZ55" i="15"/>
  <c r="KD55" i="15"/>
  <c r="ME55" i="15"/>
  <c r="NZ55" i="15"/>
  <c r="HV55" i="15"/>
  <c r="KA55" i="15"/>
  <c r="MB55" i="15"/>
  <c r="NK55" i="15"/>
  <c r="OT55" i="15"/>
  <c r="IT55" i="15"/>
  <c r="KK55" i="15"/>
  <c r="LX55" i="15"/>
  <c r="NG55" i="15"/>
  <c r="KV55" i="15"/>
  <c r="IV55" i="15"/>
  <c r="MW59" i="15"/>
  <c r="KW71" i="15"/>
  <c r="MA71" i="15"/>
  <c r="JT71" i="15"/>
  <c r="KU71" i="15"/>
  <c r="LX71" i="15"/>
  <c r="MY71" i="15"/>
  <c r="NL71" i="15"/>
  <c r="NY71" i="15"/>
  <c r="OL71" i="15"/>
  <c r="OY71" i="15"/>
  <c r="IF71" i="15"/>
  <c r="JI71" i="15"/>
  <c r="KK71" i="15"/>
  <c r="LN71" i="15"/>
  <c r="MU71" i="15"/>
  <c r="OP71" i="15"/>
  <c r="JB71" i="15"/>
  <c r="OA80" i="15"/>
  <c r="NB80" i="15"/>
  <c r="OW80" i="15"/>
  <c r="JF80" i="15"/>
  <c r="LD80" i="15"/>
  <c r="MY80" i="15"/>
  <c r="OT80" i="15"/>
  <c r="JB80" i="15"/>
  <c r="LA80" i="15"/>
  <c r="MV80" i="15"/>
  <c r="OQ80" i="15"/>
  <c r="IY80" i="15"/>
  <c r="KX80" i="15"/>
  <c r="MG80" i="15"/>
  <c r="OB80" i="15"/>
  <c r="IF80" i="15"/>
  <c r="IP43" i="15"/>
  <c r="PB43" i="15"/>
  <c r="KK43" i="15"/>
  <c r="MF43" i="15"/>
  <c r="OM43" i="15"/>
  <c r="IY43" i="15"/>
  <c r="LF43" i="15"/>
  <c r="NM43" i="15"/>
  <c r="HY43" i="15"/>
  <c r="KF43" i="15"/>
  <c r="MM43" i="15"/>
  <c r="OT43" i="15"/>
  <c r="JF43" i="15"/>
  <c r="LM43" i="15"/>
  <c r="NT43" i="15"/>
  <c r="IF43" i="15"/>
  <c r="KA43" i="15"/>
  <c r="JD55" i="15"/>
  <c r="NQ55" i="15"/>
  <c r="PL55" i="15"/>
  <c r="JP55" i="15"/>
  <c r="LS55" i="15"/>
  <c r="NN55" i="15"/>
  <c r="PI55" i="15"/>
  <c r="JM55" i="15"/>
  <c r="LP55" i="15"/>
  <c r="MY55" i="15"/>
  <c r="OH55" i="15"/>
  <c r="IF55" i="15"/>
  <c r="JV55" i="15"/>
  <c r="LL55" i="15"/>
  <c r="MU55" i="15"/>
  <c r="KJ55" i="15"/>
  <c r="IJ55" i="15"/>
  <c r="PD59" i="15"/>
  <c r="KI71" i="15"/>
  <c r="LM71" i="15"/>
  <c r="JE71" i="15"/>
  <c r="KG71" i="15"/>
  <c r="LH71" i="15"/>
  <c r="MK71" i="15"/>
  <c r="MX71" i="15"/>
  <c r="NK71" i="15"/>
  <c r="NX71" i="15"/>
  <c r="OK71" i="15"/>
  <c r="PL71" i="15"/>
  <c r="IT71" i="15"/>
  <c r="JW71" i="15"/>
  <c r="KZ71" i="15"/>
  <c r="MI71" i="15"/>
  <c r="OD71" i="15"/>
  <c r="IP71" i="15"/>
  <c r="IE80" i="15"/>
  <c r="MP80" i="15"/>
  <c r="OK80" i="15"/>
  <c r="IQ80" i="15"/>
  <c r="KR80" i="15"/>
  <c r="MM80" i="15"/>
  <c r="OH80" i="15"/>
  <c r="IN80" i="15"/>
  <c r="KO80" i="15"/>
  <c r="MJ80" i="15"/>
  <c r="OE80" i="15"/>
  <c r="IK80" i="15"/>
  <c r="KL80" i="15"/>
  <c r="LU80" i="15"/>
  <c r="NP80" i="15"/>
  <c r="JS80" i="15"/>
  <c r="NR43" i="15"/>
  <c r="JN43" i="15"/>
  <c r="JY43" i="15"/>
  <c r="LT43" i="15"/>
  <c r="OA43" i="15"/>
  <c r="IM43" i="15"/>
  <c r="KT43" i="15"/>
  <c r="NA43" i="15"/>
  <c r="PH43" i="15"/>
  <c r="JT43" i="15"/>
  <c r="MA43" i="15"/>
  <c r="OH43" i="15"/>
  <c r="IT43" i="15"/>
  <c r="LA43" i="15"/>
  <c r="NH43" i="15"/>
  <c r="PC43" i="15"/>
  <c r="JO43" i="15"/>
  <c r="OP55" i="15"/>
  <c r="NE55" i="15"/>
  <c r="OZ55" i="15"/>
  <c r="JB55" i="15"/>
  <c r="LF55" i="15"/>
  <c r="NB55" i="15"/>
  <c r="OW55" i="15"/>
  <c r="IX55" i="15"/>
  <c r="LB55" i="15"/>
  <c r="MM55" i="15"/>
  <c r="NV55" i="15"/>
  <c r="PE55" i="15"/>
  <c r="JG55" i="15"/>
  <c r="KX55" i="15"/>
  <c r="MI55" i="15"/>
  <c r="JX55" i="15"/>
  <c r="HX55" i="15"/>
  <c r="JP59" i="15"/>
  <c r="JU71" i="15"/>
  <c r="PH71" i="15"/>
  <c r="IM71" i="15"/>
  <c r="JS71" i="15"/>
  <c r="KT71" i="15"/>
  <c r="LU71" i="15"/>
  <c r="MJ71" i="15"/>
  <c r="MW71" i="15"/>
  <c r="NJ71" i="15"/>
  <c r="NW71" i="15"/>
  <c r="OX71" i="15"/>
  <c r="IA71" i="15"/>
  <c r="JH71" i="15"/>
  <c r="KJ71" i="15"/>
  <c r="LW71" i="15"/>
  <c r="NR71" i="15"/>
  <c r="ID71" i="15"/>
  <c r="NO80" i="15"/>
  <c r="MD80" i="15"/>
  <c r="NY80" i="15"/>
  <c r="IC80" i="15"/>
  <c r="KF80" i="15"/>
  <c r="MA80" i="15"/>
  <c r="NV80" i="15"/>
  <c r="HZ80" i="15"/>
  <c r="KC80" i="15"/>
  <c r="LX80" i="15"/>
  <c r="NS80" i="15"/>
  <c r="HV80" i="15"/>
  <c r="JZ80" i="15"/>
  <c r="LI80" i="15"/>
  <c r="ND80" i="15"/>
  <c r="JG80" i="15"/>
  <c r="ID43" i="15"/>
  <c r="PA43" i="15"/>
  <c r="JM43" i="15"/>
  <c r="LH43" i="15"/>
  <c r="NO43" i="15"/>
  <c r="IA43" i="15"/>
  <c r="KH43" i="15"/>
  <c r="MO43" i="15"/>
  <c r="OV43" i="15"/>
  <c r="JH43" i="15"/>
  <c r="LO43" i="15"/>
  <c r="NV43" i="15"/>
  <c r="IH43" i="15"/>
  <c r="KO43" i="15"/>
  <c r="MV43" i="15"/>
  <c r="OQ43" i="15"/>
  <c r="JC43" i="15"/>
  <c r="IP55" i="15"/>
  <c r="MS55" i="15"/>
  <c r="ON55" i="15"/>
  <c r="IM55" i="15"/>
  <c r="KQ55" i="15"/>
  <c r="MP55" i="15"/>
  <c r="OK55" i="15"/>
  <c r="II55" i="15"/>
  <c r="KN55" i="15"/>
  <c r="MA55" i="15"/>
  <c r="NJ55" i="15"/>
  <c r="OS55" i="15"/>
  <c r="IS55" i="15"/>
  <c r="KI55" i="15"/>
  <c r="LW55" i="15"/>
  <c r="JL55" i="15"/>
  <c r="R55" i="15"/>
  <c r="LK59" i="15"/>
  <c r="JF71" i="15"/>
  <c r="OT71" i="15"/>
  <c r="HW71" i="15"/>
  <c r="JD71" i="15"/>
  <c r="KF71" i="15"/>
  <c r="LG71" i="15"/>
  <c r="LT71" i="15"/>
  <c r="MG71" i="15"/>
  <c r="MV71" i="15"/>
  <c r="NI71" i="15"/>
  <c r="OJ71" i="15"/>
  <c r="PK71" i="15"/>
  <c r="IS71" i="15"/>
  <c r="JV71" i="15"/>
  <c r="LK71" i="15"/>
  <c r="NF71" i="15"/>
  <c r="JM71" i="15"/>
  <c r="LG80" i="15"/>
  <c r="NC80" i="15"/>
  <c r="LR80" i="15"/>
  <c r="NM80" i="15"/>
  <c r="PH80" i="15"/>
  <c r="JT80" i="15"/>
  <c r="LO80" i="15"/>
  <c r="NJ80" i="15"/>
  <c r="PE80" i="15"/>
  <c r="JO80" i="15"/>
  <c r="LL80" i="15"/>
  <c r="NG80" i="15"/>
  <c r="PB80" i="15"/>
  <c r="JL80" i="15"/>
  <c r="KW80" i="15"/>
  <c r="MR80" i="15"/>
  <c r="IU80" i="15"/>
  <c r="NF43" i="15"/>
  <c r="OO43" i="15"/>
  <c r="JA43" i="15"/>
  <c r="KV43" i="15"/>
  <c r="NC43" i="15"/>
  <c r="PJ43" i="15"/>
  <c r="JV43" i="15"/>
  <c r="MC43" i="15"/>
  <c r="OJ43" i="15"/>
  <c r="IV43" i="15"/>
  <c r="LC43" i="15"/>
  <c r="NJ43" i="15"/>
  <c r="HV43" i="15"/>
  <c r="KC43" i="15"/>
  <c r="MJ43" i="15"/>
  <c r="OE43" i="15"/>
  <c r="IQ43" i="15"/>
  <c r="OD55" i="15"/>
  <c r="MG55" i="15"/>
  <c r="OB55" i="15"/>
  <c r="HY55" i="15"/>
  <c r="KC55" i="15"/>
  <c r="MD55" i="15"/>
  <c r="NY55" i="15"/>
  <c r="HU55" i="15"/>
  <c r="JZ55" i="15"/>
  <c r="LO55" i="15"/>
  <c r="MX55" i="15"/>
  <c r="OG55" i="15"/>
  <c r="IE55" i="15"/>
  <c r="JU55" i="15"/>
  <c r="LK55" i="15"/>
  <c r="IZ55" i="15"/>
  <c r="HT55" i="15"/>
  <c r="HT71" i="15"/>
  <c r="NF59" i="15"/>
  <c r="PI71" i="15"/>
  <c r="OF71" i="15"/>
  <c r="PG71" i="15"/>
  <c r="IL71" i="15"/>
  <c r="JR71" i="15"/>
  <c r="KS71" i="15"/>
  <c r="LF71" i="15"/>
  <c r="LS71" i="15"/>
  <c r="MF71" i="15"/>
  <c r="MS71" i="15"/>
  <c r="NV71" i="15"/>
  <c r="OW71" i="15"/>
  <c r="HZ71" i="15"/>
  <c r="JG71" i="15"/>
  <c r="KY71" i="15"/>
  <c r="MT71" i="15"/>
  <c r="JA71" i="15"/>
  <c r="KU80" i="15"/>
  <c r="MQ80" i="15"/>
  <c r="LF80" i="15"/>
  <c r="NA80" i="15"/>
  <c r="OV80" i="15"/>
  <c r="JD80" i="15"/>
  <c r="LC80" i="15"/>
  <c r="MX80" i="15"/>
  <c r="OS80" i="15"/>
  <c r="JA80" i="15"/>
  <c r="KZ80" i="15"/>
  <c r="MU80" i="15"/>
  <c r="OP80" i="15"/>
  <c r="IX80" i="15"/>
  <c r="KK80" i="15"/>
  <c r="MF80" i="15"/>
  <c r="II80" i="15"/>
  <c r="MT43" i="15"/>
  <c r="OC43" i="15"/>
  <c r="IO43" i="15"/>
  <c r="KJ43" i="15"/>
  <c r="MQ43" i="15"/>
  <c r="OX43" i="15"/>
  <c r="JJ43" i="15"/>
  <c r="LQ43" i="15"/>
  <c r="NX43" i="15"/>
  <c r="IJ43" i="15"/>
  <c r="KQ43" i="15"/>
  <c r="MX43" i="15"/>
  <c r="PE43" i="15"/>
  <c r="JQ43" i="15"/>
  <c r="LX43" i="15"/>
  <c r="NS43" i="15"/>
  <c r="IE43" i="15"/>
  <c r="IA55" i="15"/>
  <c r="LU55" i="15"/>
  <c r="NP55" i="15"/>
  <c r="PK55" i="15"/>
  <c r="JO55" i="15"/>
  <c r="LR55" i="15"/>
  <c r="NM55" i="15"/>
  <c r="PH55" i="15"/>
  <c r="JK55" i="15"/>
  <c r="LA55" i="15"/>
  <c r="ML55" i="15"/>
  <c r="NU55" i="15"/>
  <c r="PD55" i="15"/>
  <c r="JF55" i="15"/>
  <c r="KW55" i="15"/>
  <c r="IN55" i="15"/>
  <c r="PA59" i="15"/>
  <c r="IN71" i="15"/>
  <c r="NP71" i="15"/>
  <c r="OS71" i="15"/>
  <c r="HV71" i="15"/>
  <c r="IZ71" i="15"/>
  <c r="KE71" i="15"/>
  <c r="KR71" i="15"/>
  <c r="LE71" i="15"/>
  <c r="LR71" i="15"/>
  <c r="ME71" i="15"/>
  <c r="NH71" i="15"/>
  <c r="OI71" i="15"/>
  <c r="PJ71" i="15"/>
  <c r="IR71" i="15"/>
  <c r="KM71" i="15"/>
  <c r="MH71" i="15"/>
  <c r="IO71" i="15"/>
  <c r="MB96" i="15"/>
  <c r="KI80" i="15"/>
  <c r="ME80" i="15"/>
  <c r="KT80" i="15"/>
  <c r="MO80" i="15"/>
  <c r="OJ80" i="15"/>
  <c r="IP80" i="15"/>
  <c r="KQ80" i="15"/>
  <c r="ML80" i="15"/>
  <c r="OG80" i="15"/>
  <c r="IM80" i="15"/>
  <c r="KN80" i="15"/>
  <c r="MI80" i="15"/>
  <c r="OD80" i="15"/>
  <c r="IJ80" i="15"/>
  <c r="JY80" i="15"/>
  <c r="LT80" i="15"/>
  <c r="HW80" i="15"/>
  <c r="MH43" i="15"/>
  <c r="NQ43" i="15"/>
  <c r="IC43" i="15"/>
  <c r="JX43" i="15"/>
  <c r="ME43" i="15"/>
  <c r="OL43" i="15"/>
  <c r="IX43" i="15"/>
  <c r="LE43" i="15"/>
  <c r="NL43" i="15"/>
  <c r="HX43" i="15"/>
  <c r="KE43" i="15"/>
  <c r="ML43" i="15"/>
  <c r="OS43" i="15"/>
  <c r="JE43" i="15"/>
  <c r="LL43" i="15"/>
  <c r="NG43" i="15"/>
  <c r="R43" i="15"/>
  <c r="NR55" i="15"/>
  <c r="LI55" i="15"/>
  <c r="ND55" i="15"/>
  <c r="OY55" i="15"/>
  <c r="JA55" i="15"/>
  <c r="LE55" i="15"/>
  <c r="NA55" i="15"/>
  <c r="OV55" i="15"/>
  <c r="IW55" i="15"/>
  <c r="KM55" i="15"/>
  <c r="LZ55" i="15"/>
  <c r="NI55" i="15"/>
  <c r="OR55" i="15"/>
  <c r="IR55" i="15"/>
  <c r="KH55" i="15"/>
  <c r="IB55" i="15"/>
  <c r="JM59" i="15"/>
  <c r="OU71" i="15"/>
  <c r="NB71" i="15"/>
  <c r="OC71" i="15"/>
  <c r="PF71" i="15"/>
  <c r="IK71" i="15"/>
  <c r="JQ71" i="15"/>
  <c r="KD71" i="15"/>
  <c r="KQ71" i="15"/>
  <c r="LD71" i="15"/>
  <c r="LQ71" i="15"/>
  <c r="MR71" i="15"/>
  <c r="NU71" i="15"/>
  <c r="OV71" i="15"/>
  <c r="HY71" i="15"/>
  <c r="KA71" i="15"/>
  <c r="LV71" i="15"/>
  <c r="IC71" i="15"/>
  <c r="LD96" i="15"/>
  <c r="PK80" i="15"/>
  <c r="LS80" i="15"/>
  <c r="KH80" i="15"/>
  <c r="MC80" i="15"/>
  <c r="NX80" i="15"/>
  <c r="IB80" i="15"/>
  <c r="KE80" i="15"/>
  <c r="LZ80" i="15"/>
  <c r="NU80" i="15"/>
  <c r="HY80" i="15"/>
  <c r="KB80" i="15"/>
  <c r="LW80" i="15"/>
  <c r="NR80" i="15"/>
  <c r="PA80" i="15"/>
  <c r="JK80" i="15"/>
  <c r="LH80" i="15"/>
  <c r="JQ80" i="15"/>
  <c r="LV43" i="15"/>
  <c r="NE43" i="15"/>
  <c r="OZ43" i="15"/>
  <c r="JL43" i="15"/>
  <c r="LS43" i="15"/>
  <c r="NZ43" i="15"/>
  <c r="IL43" i="15"/>
  <c r="KS43" i="15"/>
  <c r="MZ43" i="15"/>
  <c r="PG43" i="15"/>
  <c r="JS43" i="15"/>
  <c r="LZ43" i="15"/>
  <c r="OG43" i="15"/>
  <c r="IS43" i="15"/>
  <c r="KZ43" i="15"/>
  <c r="MU43" i="15"/>
  <c r="LV55" i="15"/>
  <c r="NF55" i="15"/>
  <c r="KT55" i="15"/>
  <c r="MR55" i="15"/>
  <c r="OM55" i="15"/>
  <c r="IL55" i="15"/>
  <c r="KP55" i="15"/>
  <c r="MO55" i="15"/>
  <c r="OJ55" i="15"/>
  <c r="IH55" i="15"/>
  <c r="JY55" i="15"/>
  <c r="LN55" i="15"/>
  <c r="MW55" i="15"/>
  <c r="OF55" i="15"/>
  <c r="ID55" i="15"/>
  <c r="JS55" i="15"/>
  <c r="LD55" i="15"/>
  <c r="P55" i="15"/>
  <c r="LT59" i="15"/>
  <c r="HX71" i="15"/>
  <c r="MN71" i="15"/>
  <c r="NO71" i="15"/>
  <c r="OR71" i="15"/>
  <c r="HU71" i="15"/>
  <c r="IY71" i="15"/>
  <c r="JP71" i="15"/>
  <c r="KC71" i="15"/>
  <c r="KP71" i="15"/>
  <c r="LC71" i="15"/>
  <c r="MD71" i="15"/>
  <c r="NE71" i="15"/>
  <c r="OH71" i="15"/>
  <c r="PC71" i="15"/>
  <c r="JO71" i="15"/>
  <c r="LJ71" i="15"/>
  <c r="JH96" i="15"/>
  <c r="JW80" i="15"/>
  <c r="PJ80" i="15"/>
  <c r="JV80" i="15"/>
  <c r="LQ80" i="15"/>
  <c r="NL80" i="15"/>
  <c r="PG80" i="15"/>
  <c r="JR80" i="15"/>
  <c r="LN80" i="15"/>
  <c r="NI80" i="15"/>
  <c r="PD80" i="15"/>
  <c r="JN80" i="15"/>
  <c r="LK80" i="15"/>
  <c r="NF80" i="15"/>
  <c r="OO80" i="15"/>
  <c r="IW80" i="15"/>
  <c r="KV80" i="15"/>
  <c r="LJ43" i="15"/>
  <c r="MS43" i="15"/>
  <c r="ON43" i="15"/>
  <c r="IZ43" i="15"/>
  <c r="LG43" i="15"/>
  <c r="NN43" i="15"/>
  <c r="HZ43" i="15"/>
  <c r="KG43" i="15"/>
  <c r="MN43" i="15"/>
  <c r="OU43" i="15"/>
  <c r="JG43" i="15"/>
  <c r="LN43" i="15"/>
  <c r="NU43" i="15"/>
  <c r="IG43" i="15"/>
  <c r="KN43" i="15"/>
  <c r="LJ55" i="15"/>
  <c r="MT55" i="15"/>
  <c r="KE55" i="15"/>
  <c r="MF55" i="15"/>
  <c r="OA55" i="15"/>
  <c r="HW55" i="15"/>
  <c r="KB55" i="15"/>
  <c r="MC55" i="15"/>
  <c r="NX55" i="15"/>
  <c r="PG55" i="15"/>
  <c r="JJ55" i="15"/>
  <c r="KZ55" i="15"/>
  <c r="MK55" i="15"/>
  <c r="NT55" i="15"/>
  <c r="PC55" i="15"/>
  <c r="JE55" i="15"/>
  <c r="KP59" i="15"/>
  <c r="MK59" i="15"/>
  <c r="OR59" i="15"/>
  <c r="JD59" i="15"/>
  <c r="KY59" i="15"/>
  <c r="MT59" i="15"/>
  <c r="OO59" i="15"/>
  <c r="JA59" i="15"/>
  <c r="LH59" i="15"/>
  <c r="NO59" i="15"/>
  <c r="IA59" i="15"/>
  <c r="PI59" i="15"/>
  <c r="JH44" i="15"/>
  <c r="KY44" i="15"/>
  <c r="IA44" i="15"/>
  <c r="OT24" i="15"/>
  <c r="KP24" i="15"/>
  <c r="IQ24" i="15"/>
  <c r="IZ24" i="15"/>
  <c r="JU96" i="15"/>
  <c r="IU96" i="15"/>
  <c r="HW96" i="15"/>
  <c r="JX96" i="15"/>
  <c r="MU20" i="15"/>
  <c r="IL20" i="15"/>
  <c r="JC20" i="15"/>
  <c r="HU20" i="15"/>
  <c r="OG92" i="15"/>
  <c r="JG59" i="15"/>
  <c r="OU59" i="15"/>
  <c r="MN59" i="15"/>
  <c r="KG59" i="15"/>
  <c r="HZ59" i="15"/>
  <c r="KQ59" i="15"/>
  <c r="IJ59" i="15"/>
  <c r="NX59" i="15"/>
  <c r="LQ59" i="15"/>
  <c r="JJ59" i="15"/>
  <c r="LC59" i="15"/>
  <c r="IV59" i="15"/>
  <c r="OJ59" i="15"/>
  <c r="MC59" i="15"/>
  <c r="JV59" i="15"/>
  <c r="LO59" i="15"/>
  <c r="JH59" i="15"/>
  <c r="OV59" i="15"/>
  <c r="MO59" i="15"/>
  <c r="KH59" i="15"/>
  <c r="MM59" i="15"/>
  <c r="KF59" i="15"/>
  <c r="HY59" i="15"/>
  <c r="NM59" i="15"/>
  <c r="LF59" i="15"/>
  <c r="R59" i="15"/>
  <c r="MY59" i="15"/>
  <c r="KR59" i="15"/>
  <c r="IK59" i="15"/>
  <c r="NY59" i="15"/>
  <c r="LR59" i="15"/>
  <c r="HW59" i="15"/>
  <c r="NK59" i="15"/>
  <c r="LD59" i="15"/>
  <c r="IW59" i="15"/>
  <c r="OK59" i="15"/>
  <c r="II59" i="15"/>
  <c r="NW59" i="15"/>
  <c r="LP59" i="15"/>
  <c r="JI59" i="15"/>
  <c r="OW59" i="15"/>
  <c r="HT96" i="15"/>
  <c r="OH59" i="15"/>
  <c r="KD59" i="15"/>
  <c r="LY59" i="15"/>
  <c r="OF59" i="15"/>
  <c r="IR59" i="15"/>
  <c r="KM59" i="15"/>
  <c r="MH59" i="15"/>
  <c r="OC59" i="15"/>
  <c r="IO59" i="15"/>
  <c r="KV59" i="15"/>
  <c r="NC59" i="15"/>
  <c r="PJ59" i="15"/>
  <c r="NA59" i="15"/>
  <c r="MA59" i="15"/>
  <c r="KZ44" i="15"/>
  <c r="PB44" i="15"/>
  <c r="MP44" i="15"/>
  <c r="NI24" i="15"/>
  <c r="IH24" i="15"/>
  <c r="NR24" i="15"/>
  <c r="JW24" i="15"/>
  <c r="MQ48" i="15"/>
  <c r="NX48" i="15"/>
  <c r="PE48" i="15"/>
  <c r="IE48" i="15"/>
  <c r="NV96" i="15"/>
  <c r="NQ96" i="15"/>
  <c r="LA96" i="15"/>
  <c r="MD96" i="15"/>
  <c r="IX20" i="15"/>
  <c r="MP20" i="15"/>
  <c r="MW20" i="15"/>
  <c r="JD20" i="15"/>
  <c r="OE92" i="15"/>
  <c r="IT59" i="15"/>
  <c r="PF59" i="15"/>
  <c r="LM59" i="15"/>
  <c r="NT59" i="15"/>
  <c r="IF59" i="15"/>
  <c r="KA59" i="15"/>
  <c r="LV59" i="15"/>
  <c r="NQ59" i="15"/>
  <c r="IC59" i="15"/>
  <c r="KJ59" i="15"/>
  <c r="MQ59" i="15"/>
  <c r="OX59" i="15"/>
  <c r="LE59" i="15"/>
  <c r="KE59" i="15"/>
  <c r="ML44" i="15"/>
  <c r="LV44" i="15"/>
  <c r="JJ44" i="15"/>
  <c r="LN24" i="15"/>
  <c r="LM24" i="15"/>
  <c r="LV24" i="15"/>
  <c r="IA24" i="15"/>
  <c r="KU48" i="15"/>
  <c r="MB48" i="15"/>
  <c r="NI48" i="15"/>
  <c r="NR48" i="15"/>
  <c r="KU96" i="15"/>
  <c r="LI96" i="15"/>
  <c r="LC96" i="15"/>
  <c r="JE96" i="15"/>
  <c r="KH96" i="15"/>
  <c r="NR20" i="15"/>
  <c r="JO20" i="15"/>
  <c r="JA20" i="15"/>
  <c r="KL20" i="15"/>
  <c r="KL92" i="15"/>
  <c r="HT59" i="15"/>
  <c r="NV59" i="15"/>
  <c r="JR59" i="15"/>
  <c r="LA59" i="15"/>
  <c r="NH59" i="15"/>
  <c r="PC59" i="15"/>
  <c r="JO59" i="15"/>
  <c r="LJ59" i="15"/>
  <c r="NE59" i="15"/>
  <c r="PL59" i="15"/>
  <c r="JX59" i="15"/>
  <c r="ME59" i="15"/>
  <c r="OL59" i="15"/>
  <c r="KS59" i="15"/>
  <c r="JS59" i="15"/>
  <c r="MJ44" i="15"/>
  <c r="JZ44" i="15"/>
  <c r="PI44" i="15"/>
  <c r="LG24" i="15"/>
  <c r="KC24" i="15"/>
  <c r="KL24" i="15"/>
  <c r="JK48" i="15"/>
  <c r="KR48" i="15"/>
  <c r="LY48" i="15"/>
  <c r="MH48" i="15"/>
  <c r="IK96" i="15"/>
  <c r="IY96" i="15"/>
  <c r="IT96" i="15"/>
  <c r="HU96" i="15"/>
  <c r="IX96" i="15"/>
  <c r="MH20" i="15"/>
  <c r="OK20" i="15"/>
  <c r="IZ20" i="15"/>
  <c r="MV59" i="15"/>
  <c r="JL59" i="15"/>
  <c r="MX96" i="15"/>
  <c r="LJ20" i="15"/>
  <c r="JN20" i="15"/>
  <c r="IG20" i="15"/>
  <c r="LB20" i="15"/>
  <c r="JH20" i="15"/>
  <c r="JL20" i="15"/>
  <c r="KJ20" i="15"/>
  <c r="MM20" i="15"/>
  <c r="NX20" i="15"/>
  <c r="OW20" i="15"/>
  <c r="JV20" i="15"/>
  <c r="LT20" i="15"/>
  <c r="MG20" i="15"/>
  <c r="MT20" i="15"/>
  <c r="NG20" i="15"/>
  <c r="KH20" i="15"/>
  <c r="JZ20" i="15"/>
  <c r="IS20" i="15"/>
  <c r="LN20" i="15"/>
  <c r="HY20" i="15"/>
  <c r="JX20" i="15"/>
  <c r="LH20" i="15"/>
  <c r="MY20" i="15"/>
  <c r="OJ20" i="15"/>
  <c r="IE20" i="15"/>
  <c r="KU20" i="15"/>
  <c r="MF20" i="15"/>
  <c r="MS20" i="15"/>
  <c r="NF20" i="15"/>
  <c r="NS20" i="15"/>
  <c r="LF20" i="15"/>
  <c r="KX20" i="15"/>
  <c r="KC20" i="15"/>
  <c r="IU20" i="15"/>
  <c r="IW20" i="15"/>
  <c r="KI20" i="15"/>
  <c r="ML20" i="15"/>
  <c r="OI20" i="15"/>
  <c r="IC20" i="15"/>
  <c r="KT20" i="15"/>
  <c r="ME20" i="15"/>
  <c r="ND20" i="15"/>
  <c r="NQ20" i="15"/>
  <c r="OD20" i="15"/>
  <c r="OQ20" i="15"/>
  <c r="MJ20" i="15"/>
  <c r="IF20" i="15"/>
  <c r="KO20" i="15"/>
  <c r="JG20" i="15"/>
  <c r="JI20" i="15"/>
  <c r="LG20" i="15"/>
  <c r="NJ20" i="15"/>
  <c r="OU20" i="15"/>
  <c r="JM20" i="15"/>
  <c r="LR20" i="15"/>
  <c r="MQ20" i="15"/>
  <c r="OB20" i="15"/>
  <c r="OC20" i="15"/>
  <c r="OP20" i="15"/>
  <c r="PC20" i="15"/>
  <c r="IR20" i="15"/>
  <c r="LM20" i="15"/>
  <c r="JS20" i="15"/>
  <c r="JU20" i="15"/>
  <c r="LY20" i="15"/>
  <c r="NV20" i="15"/>
  <c r="IA20" i="15"/>
  <c r="KR20" i="15"/>
  <c r="MD20" i="15"/>
  <c r="NC20" i="15"/>
  <c r="ON20" i="15"/>
  <c r="OO20" i="15"/>
  <c r="PB20" i="15"/>
  <c r="MV20" i="15"/>
  <c r="KB20" i="15"/>
  <c r="IH20" i="15"/>
  <c r="KQ20" i="15"/>
  <c r="KS20" i="15"/>
  <c r="NI20" i="15"/>
  <c r="PF20" i="15"/>
  <c r="KM20" i="15"/>
  <c r="MC20" i="15"/>
  <c r="NB20" i="15"/>
  <c r="OM20" i="15"/>
  <c r="PL20" i="15"/>
  <c r="IQ20" i="15"/>
  <c r="KF20" i="15"/>
  <c r="NT20" i="15"/>
  <c r="KN20" i="15"/>
  <c r="IT20" i="15"/>
  <c r="LC20" i="15"/>
  <c r="LQ20" i="15"/>
  <c r="NU20" i="15"/>
  <c r="JJ20" i="15"/>
  <c r="LK20" i="15"/>
  <c r="MO20" i="15"/>
  <c r="NZ20" i="15"/>
  <c r="OY20" i="15"/>
  <c r="IO20" i="15"/>
  <c r="KA20" i="15"/>
  <c r="LD20" i="15"/>
  <c r="OF20" i="15"/>
  <c r="ID20" i="15"/>
  <c r="KZ20" i="15"/>
  <c r="JF20" i="15"/>
  <c r="LO20" i="15"/>
  <c r="HZ20" i="15"/>
  <c r="OS20" i="15"/>
  <c r="KK20" i="15"/>
  <c r="MB20" i="15"/>
  <c r="NA20" i="15"/>
  <c r="OL20" i="15"/>
  <c r="IM20" i="15"/>
  <c r="JY20" i="15"/>
  <c r="KY20" i="15"/>
  <c r="LW20" i="15"/>
  <c r="OR20" i="15"/>
  <c r="IP20" i="15"/>
  <c r="LL20" i="15"/>
  <c r="JR20" i="15"/>
  <c r="IJ20" i="15"/>
  <c r="IB20" i="15"/>
  <c r="PE20" i="15"/>
  <c r="LI20" i="15"/>
  <c r="MN20" i="15"/>
  <c r="NY20" i="15"/>
  <c r="OX20" i="15"/>
  <c r="JW20" i="15"/>
  <c r="KW20" i="15"/>
  <c r="LV20" i="15"/>
  <c r="MI20" i="15"/>
  <c r="PD20" i="15"/>
  <c r="ML92" i="15"/>
  <c r="KS92" i="15"/>
  <c r="LU92" i="15"/>
  <c r="KC92" i="15"/>
  <c r="NA92" i="15"/>
  <c r="IP92" i="15"/>
  <c r="JR92" i="15"/>
  <c r="NB92" i="15"/>
  <c r="NF92" i="15"/>
  <c r="LZ92" i="15"/>
  <c r="NZ92" i="15"/>
  <c r="OD92" i="15"/>
  <c r="JG92" i="15"/>
  <c r="JK92" i="15"/>
  <c r="JC92" i="15"/>
  <c r="OI92" i="15"/>
  <c r="OA92" i="15"/>
  <c r="JP92" i="15"/>
  <c r="OU92" i="15"/>
  <c r="JL92" i="15"/>
  <c r="LX92" i="15"/>
  <c r="KR92" i="15"/>
  <c r="MR92" i="15"/>
  <c r="MJ92" i="15"/>
  <c r="PH92" i="15"/>
  <c r="ON92" i="15"/>
  <c r="LA92" i="15"/>
  <c r="LQ24" i="15"/>
  <c r="JJ24" i="15"/>
  <c r="OX24" i="15"/>
  <c r="JL24" i="15"/>
  <c r="OZ24" i="15"/>
  <c r="MS24" i="15"/>
  <c r="KX24" i="15"/>
  <c r="JC24" i="15"/>
  <c r="OQ24" i="15"/>
  <c r="MV24" i="15"/>
  <c r="KO24" i="15"/>
  <c r="HW24" i="15"/>
  <c r="NK24" i="15"/>
  <c r="PH24" i="15"/>
  <c r="MZ24" i="15"/>
  <c r="IJ24" i="15"/>
  <c r="MC24" i="15"/>
  <c r="JV24" i="15"/>
  <c r="PJ24" i="15"/>
  <c r="JX24" i="15"/>
  <c r="PL24" i="15"/>
  <c r="NE24" i="15"/>
  <c r="LJ24" i="15"/>
  <c r="JO24" i="15"/>
  <c r="PC24" i="15"/>
  <c r="NH24" i="15"/>
  <c r="LA24" i="15"/>
  <c r="II24" i="15"/>
  <c r="NW24" i="15"/>
  <c r="KR24" i="15"/>
  <c r="OJ24" i="15"/>
  <c r="LZ24" i="15"/>
  <c r="R24" i="15"/>
  <c r="NA24" i="15"/>
  <c r="KT24" i="15"/>
  <c r="IM24" i="15"/>
  <c r="KV24" i="15"/>
  <c r="IO24" i="15"/>
  <c r="OC24" i="15"/>
  <c r="MH24" i="15"/>
  <c r="KM24" i="15"/>
  <c r="IR24" i="15"/>
  <c r="OF24" i="15"/>
  <c r="LY24" i="15"/>
  <c r="JG24" i="15"/>
  <c r="OU24" i="15"/>
  <c r="OA24" i="15"/>
  <c r="NC24" i="15"/>
  <c r="OV24" i="15"/>
  <c r="HY24" i="15"/>
  <c r="NM24" i="15"/>
  <c r="LF24" i="15"/>
  <c r="IY24" i="15"/>
  <c r="LH24" i="15"/>
  <c r="JA24" i="15"/>
  <c r="OO24" i="15"/>
  <c r="MT24" i="15"/>
  <c r="KY24" i="15"/>
  <c r="JD24" i="15"/>
  <c r="OR24" i="15"/>
  <c r="MK24" i="15"/>
  <c r="JS24" i="15"/>
  <c r="PG24" i="15"/>
  <c r="PK24" i="15"/>
  <c r="OM24" i="15"/>
  <c r="IV24" i="15"/>
  <c r="IK24" i="15"/>
  <c r="NY24" i="15"/>
  <c r="LR24" i="15"/>
  <c r="JK24" i="15"/>
  <c r="LT24" i="15"/>
  <c r="JM24" i="15"/>
  <c r="PA24" i="15"/>
  <c r="NF24" i="15"/>
  <c r="LK24" i="15"/>
  <c r="JP24" i="15"/>
  <c r="PD24" i="15"/>
  <c r="HV24" i="15"/>
  <c r="KE24" i="15"/>
  <c r="JT24" i="15"/>
  <c r="LB24" i="15"/>
  <c r="LP24" i="15"/>
  <c r="MB24" i="15"/>
  <c r="JI24" i="15"/>
  <c r="OW24" i="15"/>
  <c r="MP24" i="15"/>
  <c r="KI24" i="15"/>
  <c r="MR24" i="15"/>
  <c r="KK24" i="15"/>
  <c r="IP24" i="15"/>
  <c r="OD24" i="15"/>
  <c r="MI24" i="15"/>
  <c r="KN24" i="15"/>
  <c r="IG24" i="15"/>
  <c r="IT24" i="15"/>
  <c r="LC24" i="15"/>
  <c r="NV24" i="15"/>
  <c r="OG24" i="15"/>
  <c r="OS24" i="15"/>
  <c r="OY24" i="15"/>
  <c r="JU24" i="15"/>
  <c r="PI24" i="15"/>
  <c r="NB24" i="15"/>
  <c r="KU24" i="15"/>
  <c r="ND24" i="15"/>
  <c r="KW24" i="15"/>
  <c r="JB24" i="15"/>
  <c r="OP24" i="15"/>
  <c r="MU24" i="15"/>
  <c r="KZ24" i="15"/>
  <c r="IS24" i="15"/>
  <c r="JF24" i="15"/>
  <c r="LO24" i="15"/>
  <c r="PF24" i="15"/>
  <c r="LD24" i="15"/>
  <c r="HX24" i="15"/>
  <c r="JH24" i="15"/>
  <c r="KG24" i="15"/>
  <c r="HZ24" i="15"/>
  <c r="NN24" i="15"/>
  <c r="IB24" i="15"/>
  <c r="NP24" i="15"/>
  <c r="LI24" i="15"/>
  <c r="JN24" i="15"/>
  <c r="PB24" i="15"/>
  <c r="NG24" i="15"/>
  <c r="LL24" i="15"/>
  <c r="JE24" i="15"/>
  <c r="JR24" i="15"/>
  <c r="MA24" i="15"/>
  <c r="KF24" i="15"/>
  <c r="MX24" i="15"/>
  <c r="LS24" i="15"/>
  <c r="ME24" i="15"/>
  <c r="KS24" i="15"/>
  <c r="IL24" i="15"/>
  <c r="NZ24" i="15"/>
  <c r="IN24" i="15"/>
  <c r="OB24" i="15"/>
  <c r="LU24" i="15"/>
  <c r="JZ24" i="15"/>
  <c r="IE24" i="15"/>
  <c r="NS24" i="15"/>
  <c r="LX24" i="15"/>
  <c r="JQ24" i="15"/>
  <c r="KD24" i="15"/>
  <c r="MM24" i="15"/>
  <c r="MN24" i="15"/>
  <c r="OH24" i="15"/>
  <c r="NJ24" i="15"/>
  <c r="NU24" i="15"/>
  <c r="OT59" i="15"/>
  <c r="OQ59" i="15"/>
  <c r="MS59" i="15"/>
  <c r="LS59" i="15"/>
  <c r="IU59" i="15"/>
  <c r="NU96" i="15"/>
  <c r="NJ59" i="15"/>
  <c r="JF59" i="15"/>
  <c r="KC59" i="15"/>
  <c r="MJ59" i="15"/>
  <c r="OE59" i="15"/>
  <c r="IQ59" i="15"/>
  <c r="KL59" i="15"/>
  <c r="MG59" i="15"/>
  <c r="ON59" i="15"/>
  <c r="IZ59" i="15"/>
  <c r="LG59" i="15"/>
  <c r="NN59" i="15"/>
  <c r="PH59" i="15"/>
  <c r="KB44" i="15"/>
  <c r="LI44" i="15"/>
  <c r="JI44" i="15"/>
  <c r="MQ24" i="15"/>
  <c r="NT24" i="15"/>
  <c r="NQ24" i="15"/>
  <c r="KH24" i="15"/>
  <c r="NB48" i="15"/>
  <c r="OI48" i="15"/>
  <c r="HU48" i="15"/>
  <c r="ID48" i="15"/>
  <c r="NK96" i="15"/>
  <c r="LG96" i="15"/>
  <c r="LB96" i="15"/>
  <c r="NE20" i="15"/>
  <c r="OV20" i="15"/>
  <c r="IK20" i="15"/>
  <c r="HZ92" i="15"/>
  <c r="JJ96" i="15"/>
  <c r="KJ96" i="15"/>
  <c r="IC96" i="15"/>
  <c r="KL96" i="15"/>
  <c r="IG96" i="15"/>
  <c r="HX96" i="15"/>
  <c r="IQ96" i="15"/>
  <c r="JK96" i="15"/>
  <c r="JO96" i="15"/>
  <c r="JP96" i="15"/>
  <c r="JR96" i="15"/>
  <c r="JS96" i="15"/>
  <c r="JT96" i="15"/>
  <c r="KQ96" i="15"/>
  <c r="LL96" i="15"/>
  <c r="ME96" i="15"/>
  <c r="JG96" i="15"/>
  <c r="JV96" i="15"/>
  <c r="KV96" i="15"/>
  <c r="IO96" i="15"/>
  <c r="KX96" i="15"/>
  <c r="IS96" i="15"/>
  <c r="IM96" i="15"/>
  <c r="JI96" i="15"/>
  <c r="KF96" i="15"/>
  <c r="KG96" i="15"/>
  <c r="KI96" i="15"/>
  <c r="KM96" i="15"/>
  <c r="KN96" i="15"/>
  <c r="KP96" i="15"/>
  <c r="LK96" i="15"/>
  <c r="MC96" i="15"/>
  <c r="MV96" i="15"/>
  <c r="KB96" i="15"/>
  <c r="KT96" i="15"/>
  <c r="LT96" i="15"/>
  <c r="JM96" i="15"/>
  <c r="LV96" i="15"/>
  <c r="JQ96" i="15"/>
  <c r="KD96" i="15"/>
  <c r="KZ96" i="15"/>
  <c r="LS96" i="15"/>
  <c r="LU96" i="15"/>
  <c r="LW96" i="15"/>
  <c r="LX96" i="15"/>
  <c r="LZ96" i="15"/>
  <c r="MA96" i="15"/>
  <c r="MS96" i="15"/>
  <c r="NJ96" i="15"/>
  <c r="NY96" i="15"/>
  <c r="LO96" i="15"/>
  <c r="LF96" i="15"/>
  <c r="MF96" i="15"/>
  <c r="JY96" i="15"/>
  <c r="MH96" i="15"/>
  <c r="KC96" i="15"/>
  <c r="KY96" i="15"/>
  <c r="LQ96" i="15"/>
  <c r="ML96" i="15"/>
  <c r="MM96" i="15"/>
  <c r="MN96" i="15"/>
  <c r="MO96" i="15"/>
  <c r="MP96" i="15"/>
  <c r="MQ96" i="15"/>
  <c r="NI96" i="15"/>
  <c r="NX96" i="15"/>
  <c r="OM96" i="15"/>
  <c r="MG96" i="15"/>
  <c r="LR96" i="15"/>
  <c r="MR96" i="15"/>
  <c r="KK96" i="15"/>
  <c r="MT96" i="15"/>
  <c r="KO96" i="15"/>
  <c r="LP96" i="15"/>
  <c r="MJ96" i="15"/>
  <c r="NA96" i="15"/>
  <c r="NB96" i="15"/>
  <c r="NC96" i="15"/>
  <c r="NE96" i="15"/>
  <c r="NG96" i="15"/>
  <c r="NH96" i="15"/>
  <c r="NW96" i="15"/>
  <c r="OL96" i="15"/>
  <c r="PC96" i="15"/>
  <c r="IB96" i="15"/>
  <c r="NP96" i="15"/>
  <c r="ID96" i="15"/>
  <c r="NR96" i="15"/>
  <c r="LM96" i="15"/>
  <c r="MY96" i="15"/>
  <c r="NN96" i="15"/>
  <c r="OE96" i="15"/>
  <c r="OF96" i="15"/>
  <c r="OG96" i="15"/>
  <c r="OH96" i="15"/>
  <c r="OI96" i="15"/>
  <c r="OJ96" i="15"/>
  <c r="OY96" i="15"/>
  <c r="IJ96" i="15"/>
  <c r="NL96" i="15"/>
  <c r="R96" i="15"/>
  <c r="IN96" i="15"/>
  <c r="OB96" i="15"/>
  <c r="IP96" i="15"/>
  <c r="OD96" i="15"/>
  <c r="LY96" i="15"/>
  <c r="NM96" i="15"/>
  <c r="OC96" i="15"/>
  <c r="OS96" i="15"/>
  <c r="OT96" i="15"/>
  <c r="OU96" i="15"/>
  <c r="OV96" i="15"/>
  <c r="OW96" i="15"/>
  <c r="OX96" i="15"/>
  <c r="II96" i="15"/>
  <c r="JF96" i="15"/>
  <c r="NZ96" i="15"/>
  <c r="HZ96" i="15"/>
  <c r="IZ96" i="15"/>
  <c r="ON96" i="15"/>
  <c r="JB96" i="15"/>
  <c r="OP96" i="15"/>
  <c r="MK96" i="15"/>
  <c r="OA96" i="15"/>
  <c r="OR96" i="15"/>
  <c r="PG96" i="15"/>
  <c r="PH96" i="15"/>
  <c r="PI96" i="15"/>
  <c r="PJ96" i="15"/>
  <c r="PK96" i="15"/>
  <c r="IH96" i="15"/>
  <c r="JD96" i="15"/>
  <c r="KA96" i="15"/>
  <c r="OO96" i="15"/>
  <c r="IL96" i="15"/>
  <c r="JL96" i="15"/>
  <c r="OZ96" i="15"/>
  <c r="JN96" i="15"/>
  <c r="PB96" i="15"/>
  <c r="MW96" i="15"/>
  <c r="OQ96" i="15"/>
  <c r="PF96" i="15"/>
  <c r="HV96" i="15"/>
  <c r="HY96" i="15"/>
  <c r="IA96" i="15"/>
  <c r="IE96" i="15"/>
  <c r="IF96" i="15"/>
  <c r="JC96" i="15"/>
  <c r="JW96" i="15"/>
  <c r="KS96" i="15"/>
  <c r="PD96" i="15"/>
  <c r="KO59" i="15"/>
  <c r="KX59" i="15"/>
  <c r="JU59" i="15"/>
  <c r="NO96" i="15"/>
  <c r="HT92" i="15"/>
  <c r="HV59" i="15"/>
  <c r="PE59" i="15"/>
  <c r="JQ59" i="15"/>
  <c r="LX59" i="15"/>
  <c r="NS59" i="15"/>
  <c r="IE59" i="15"/>
  <c r="JZ59" i="15"/>
  <c r="LU59" i="15"/>
  <c r="OB59" i="15"/>
  <c r="IN59" i="15"/>
  <c r="KU59" i="15"/>
  <c r="NB59" i="15"/>
  <c r="NL59" i="15"/>
  <c r="JT44" i="15"/>
  <c r="JA44" i="15"/>
  <c r="PG44" i="15"/>
  <c r="NX24" i="15"/>
  <c r="MJ24" i="15"/>
  <c r="MG24" i="15"/>
  <c r="IX24" i="15"/>
  <c r="LR48" i="15"/>
  <c r="MY48" i="15"/>
  <c r="OF48" i="15"/>
  <c r="OC48" i="15"/>
  <c r="LN96" i="15"/>
  <c r="IW96" i="15"/>
  <c r="IR96" i="15"/>
  <c r="JZ96" i="15"/>
  <c r="LU20" i="15"/>
  <c r="MZ20" i="15"/>
  <c r="IV20" i="15"/>
  <c r="JU92" i="15"/>
  <c r="IH59" i="15"/>
  <c r="JC59" i="15"/>
  <c r="NZ59" i="15"/>
  <c r="NF96" i="15"/>
  <c r="MX59" i="15"/>
  <c r="OS59" i="15"/>
  <c r="JE59" i="15"/>
  <c r="LL59" i="15"/>
  <c r="NG59" i="15"/>
  <c r="PB59" i="15"/>
  <c r="JN59" i="15"/>
  <c r="LI59" i="15"/>
  <c r="NP59" i="15"/>
  <c r="IB59" i="15"/>
  <c r="KI59" i="15"/>
  <c r="MP59" i="15"/>
  <c r="MZ59" i="15"/>
  <c r="NH44" i="15"/>
  <c r="NP44" i="15"/>
  <c r="ML24" i="15"/>
  <c r="KB24" i="15"/>
  <c r="JY24" i="15"/>
  <c r="OK24" i="15"/>
  <c r="JJ48" i="15"/>
  <c r="KQ48" i="15"/>
  <c r="LX48" i="15"/>
  <c r="PA96" i="15"/>
  <c r="NT96" i="15"/>
  <c r="MZ96" i="15"/>
  <c r="KW96" i="15"/>
  <c r="OZ20" i="15"/>
  <c r="JK20" i="15"/>
  <c r="KE20" i="15"/>
  <c r="MA92" i="15"/>
  <c r="ML59" i="15"/>
  <c r="OG59" i="15"/>
  <c r="IS59" i="15"/>
  <c r="KZ59" i="15"/>
  <c r="MU59" i="15"/>
  <c r="OP59" i="15"/>
  <c r="JB59" i="15"/>
  <c r="KW59" i="15"/>
  <c r="ND59" i="15"/>
  <c r="PK59" i="15"/>
  <c r="JW59" i="15"/>
  <c r="MD59" i="15"/>
  <c r="MB59" i="15"/>
  <c r="OI24" i="15"/>
  <c r="IF24" i="15"/>
  <c r="IC24" i="15"/>
  <c r="MO24" i="15"/>
  <c r="MU96" i="15"/>
  <c r="LE96" i="15"/>
  <c r="KE96" i="15"/>
  <c r="JA96" i="15"/>
  <c r="LX20" i="15"/>
  <c r="MR20" i="15"/>
  <c r="NW20" i="15"/>
  <c r="HW20" i="15"/>
  <c r="HW44" i="15"/>
  <c r="HX44" i="15"/>
  <c r="IL44" i="15"/>
  <c r="IM44" i="15"/>
  <c r="JL44" i="15"/>
  <c r="JM44" i="15"/>
  <c r="KX44" i="15"/>
  <c r="LK44" i="15"/>
  <c r="MK44" i="15"/>
  <c r="LP44" i="15"/>
  <c r="IT44" i="15"/>
  <c r="LD44" i="15"/>
  <c r="II44" i="15"/>
  <c r="IW44" i="15"/>
  <c r="IX44" i="15"/>
  <c r="JW44" i="15"/>
  <c r="JX44" i="15"/>
  <c r="KW44" i="15"/>
  <c r="LJ44" i="15"/>
  <c r="MU44" i="15"/>
  <c r="MW44" i="15"/>
  <c r="IF44" i="15"/>
  <c r="KP44" i="15"/>
  <c r="JS44" i="15"/>
  <c r="JU44" i="15"/>
  <c r="KH44" i="15"/>
  <c r="KU44" i="15"/>
  <c r="LH44" i="15"/>
  <c r="LU44" i="15"/>
  <c r="MT44" i="15"/>
  <c r="NS44" i="15"/>
  <c r="OG44" i="15"/>
  <c r="LX44" i="15"/>
  <c r="IV44" i="15"/>
  <c r="KE44" i="15"/>
  <c r="KS44" i="15"/>
  <c r="KT44" i="15"/>
  <c r="LS44" i="15"/>
  <c r="LT44" i="15"/>
  <c r="MS44" i="15"/>
  <c r="NF44" i="15"/>
  <c r="OQ44" i="15"/>
  <c r="OS44" i="15"/>
  <c r="IH44" i="15"/>
  <c r="KR44" i="15"/>
  <c r="LO44" i="15"/>
  <c r="LE44" i="15"/>
  <c r="MD44" i="15"/>
  <c r="ME44" i="15"/>
  <c r="ND44" i="15"/>
  <c r="NE44" i="15"/>
  <c r="OP44" i="15"/>
  <c r="PC44" i="15"/>
  <c r="LL44" i="15"/>
  <c r="KD44" i="15"/>
  <c r="JD44" i="15"/>
  <c r="MM44" i="15"/>
  <c r="MO44" i="15"/>
  <c r="NB44" i="15"/>
  <c r="NO44" i="15"/>
  <c r="OB44" i="15"/>
  <c r="OO44" i="15"/>
  <c r="IE44" i="15"/>
  <c r="IS44" i="15"/>
  <c r="PD44" i="15"/>
  <c r="IJ44" i="15"/>
  <c r="MV44" i="15"/>
  <c r="NK44" i="15"/>
  <c r="NA44" i="15"/>
  <c r="NZ44" i="15"/>
  <c r="OA44" i="15"/>
  <c r="OZ44" i="15"/>
  <c r="PA44" i="15"/>
  <c r="JC44" i="15"/>
  <c r="JE44" i="15"/>
  <c r="LN44" i="15"/>
  <c r="KF44" i="15"/>
  <c r="JF44" i="15"/>
  <c r="NW44" i="15"/>
  <c r="OK44" i="15"/>
  <c r="OL44" i="15"/>
  <c r="PK44" i="15"/>
  <c r="PL44" i="15"/>
  <c r="JB44" i="15"/>
  <c r="JO44" i="15"/>
  <c r="KO44" i="15"/>
  <c r="NJ44" i="15"/>
  <c r="IR44" i="15"/>
  <c r="LB44" i="15"/>
  <c r="OI44" i="15"/>
  <c r="OW44" i="15"/>
  <c r="OX44" i="15"/>
  <c r="IB44" i="15"/>
  <c r="IC44" i="15"/>
  <c r="JN44" i="15"/>
  <c r="KA44" i="15"/>
  <c r="LA44" i="15"/>
  <c r="PF44" i="15"/>
  <c r="KN44" i="15"/>
  <c r="MX44" i="15"/>
  <c r="JA48" i="15"/>
  <c r="OO48" i="15"/>
  <c r="MT48" i="15"/>
  <c r="KY48" i="15"/>
  <c r="JD48" i="15"/>
  <c r="OR48" i="15"/>
  <c r="MK48" i="15"/>
  <c r="KD48" i="15"/>
  <c r="HW48" i="15"/>
  <c r="NK48" i="15"/>
  <c r="LD48" i="15"/>
  <c r="IW48" i="15"/>
  <c r="OK48" i="15"/>
  <c r="MD48" i="15"/>
  <c r="JW48" i="15"/>
  <c r="PK48" i="15"/>
  <c r="IB48" i="15"/>
  <c r="JM48" i="15"/>
  <c r="PA48" i="15"/>
  <c r="NF48" i="15"/>
  <c r="LK48" i="15"/>
  <c r="JP48" i="15"/>
  <c r="PD48" i="15"/>
  <c r="MW48" i="15"/>
  <c r="KP48" i="15"/>
  <c r="II48" i="15"/>
  <c r="NW48" i="15"/>
  <c r="LP48" i="15"/>
  <c r="JI48" i="15"/>
  <c r="OW48" i="15"/>
  <c r="MP48" i="15"/>
  <c r="KI48" i="15"/>
  <c r="JL48" i="15"/>
  <c r="NP48" i="15"/>
  <c r="KK48" i="15"/>
  <c r="IP48" i="15"/>
  <c r="OD48" i="15"/>
  <c r="MI48" i="15"/>
  <c r="KN48" i="15"/>
  <c r="IG48" i="15"/>
  <c r="NU48" i="15"/>
  <c r="LN48" i="15"/>
  <c r="JG48" i="15"/>
  <c r="OU48" i="15"/>
  <c r="MN48" i="15"/>
  <c r="KG48" i="15"/>
  <c r="HZ48" i="15"/>
  <c r="NN48" i="15"/>
  <c r="LG48" i="15"/>
  <c r="JX48" i="15"/>
  <c r="OB48" i="15"/>
  <c r="KW48" i="15"/>
  <c r="JB48" i="15"/>
  <c r="OP48" i="15"/>
  <c r="MU48" i="15"/>
  <c r="KZ48" i="15"/>
  <c r="IS48" i="15"/>
  <c r="OG48" i="15"/>
  <c r="LZ48" i="15"/>
  <c r="JS48" i="15"/>
  <c r="PG48" i="15"/>
  <c r="MZ48" i="15"/>
  <c r="KS48" i="15"/>
  <c r="IL48" i="15"/>
  <c r="NZ48" i="15"/>
  <c r="LS48" i="15"/>
  <c r="PL48" i="15"/>
  <c r="IZ48" i="15"/>
  <c r="LI48" i="15"/>
  <c r="JN48" i="15"/>
  <c r="PB48" i="15"/>
  <c r="NG48" i="15"/>
  <c r="LL48" i="15"/>
  <c r="JE48" i="15"/>
  <c r="OS48" i="15"/>
  <c r="ML48" i="15"/>
  <c r="KE48" i="15"/>
  <c r="HX48" i="15"/>
  <c r="NL48" i="15"/>
  <c r="LE48" i="15"/>
  <c r="IX48" i="15"/>
  <c r="OL48" i="15"/>
  <c r="ME48" i="15"/>
  <c r="KJ48" i="15"/>
  <c r="ON48" i="15"/>
  <c r="MG48" i="15"/>
  <c r="KL48" i="15"/>
  <c r="IQ48" i="15"/>
  <c r="OE48" i="15"/>
  <c r="MJ48" i="15"/>
  <c r="KC48" i="15"/>
  <c r="HV48" i="15"/>
  <c r="NJ48" i="15"/>
  <c r="LC48" i="15"/>
  <c r="IV48" i="15"/>
  <c r="OJ48" i="15"/>
  <c r="MC48" i="15"/>
  <c r="JV48" i="15"/>
  <c r="PJ48" i="15"/>
  <c r="NC48" i="15"/>
  <c r="LH48" i="15"/>
  <c r="MS48" i="15"/>
  <c r="KX48" i="15"/>
  <c r="JC48" i="15"/>
  <c r="OQ48" i="15"/>
  <c r="MV48" i="15"/>
  <c r="KO48" i="15"/>
  <c r="IH48" i="15"/>
  <c r="NV48" i="15"/>
  <c r="LO48" i="15"/>
  <c r="JH48" i="15"/>
  <c r="OV48" i="15"/>
  <c r="MO48" i="15"/>
  <c r="KH48" i="15"/>
  <c r="IA48" i="15"/>
  <c r="NO48" i="15"/>
  <c r="LT48" i="15"/>
  <c r="R48" i="15"/>
  <c r="NE48" i="15"/>
  <c r="LJ48" i="15"/>
  <c r="JO48" i="15"/>
  <c r="PC48" i="15"/>
  <c r="NH48" i="15"/>
  <c r="LA48" i="15"/>
  <c r="IT48" i="15"/>
  <c r="OH48" i="15"/>
  <c r="MA48" i="15"/>
  <c r="JT48" i="15"/>
  <c r="PH48" i="15"/>
  <c r="NA48" i="15"/>
  <c r="KT48" i="15"/>
  <c r="IM48" i="15"/>
  <c r="OA48" i="15"/>
  <c r="MF48" i="15"/>
  <c r="IC48" i="15"/>
  <c r="NQ48" i="15"/>
  <c r="LV48" i="15"/>
  <c r="KA48" i="15"/>
  <c r="IF48" i="15"/>
  <c r="NT48" i="15"/>
  <c r="LM48" i="15"/>
  <c r="JF48" i="15"/>
  <c r="OT48" i="15"/>
  <c r="MM48" i="15"/>
  <c r="KF48" i="15"/>
  <c r="HY48" i="15"/>
  <c r="NM48" i="15"/>
  <c r="LF48" i="15"/>
  <c r="IY48" i="15"/>
  <c r="OM48" i="15"/>
  <c r="MR48" i="15"/>
  <c r="OZ59" i="15"/>
  <c r="HT20" i="15"/>
  <c r="LZ59" i="15"/>
  <c r="NU59" i="15"/>
  <c r="IG59" i="15"/>
  <c r="KN59" i="15"/>
  <c r="MI59" i="15"/>
  <c r="OD59" i="15"/>
  <c r="IP59" i="15"/>
  <c r="KK59" i="15"/>
  <c r="MR59" i="15"/>
  <c r="OY59" i="15"/>
  <c r="JK59" i="15"/>
  <c r="KT59" i="15"/>
  <c r="JT59" i="15"/>
  <c r="LM44" i="15"/>
  <c r="IN44" i="15"/>
  <c r="PE24" i="15"/>
  <c r="MY24" i="15"/>
  <c r="OE24" i="15"/>
  <c r="ON24" i="15"/>
  <c r="LE24" i="15"/>
  <c r="ND48" i="15"/>
  <c r="NY48" i="15"/>
  <c r="PF48" i="15"/>
  <c r="IR48" i="15"/>
  <c r="IO48" i="15"/>
  <c r="KR96" i="15"/>
  <c r="IV96" i="15"/>
  <c r="PE96" i="15"/>
  <c r="PL96" i="15"/>
  <c r="IY20" i="15"/>
  <c r="KV20" i="15"/>
  <c r="MA20" i="15"/>
  <c r="KD20" i="15"/>
  <c r="LN59" i="15"/>
  <c r="NI59" i="15"/>
  <c r="HU59" i="15"/>
  <c r="KB59" i="15"/>
  <c r="LW59" i="15"/>
  <c r="NR59" i="15"/>
  <c r="ID59" i="15"/>
  <c r="JY59" i="15"/>
  <c r="MF59" i="15"/>
  <c r="OM59" i="15"/>
  <c r="IY59" i="15"/>
  <c r="IX59" i="15"/>
  <c r="HX59" i="15"/>
  <c r="HU44" i="15"/>
  <c r="MQ44" i="15"/>
  <c r="NO24" i="15"/>
  <c r="KQ24" i="15"/>
  <c r="LW24" i="15"/>
  <c r="MF24" i="15"/>
  <c r="IW24" i="15"/>
  <c r="KV48" i="15"/>
  <c r="LQ48" i="15"/>
  <c r="MX48" i="15"/>
  <c r="NS48" i="15"/>
  <c r="OK96" i="15"/>
  <c r="NS96" i="15"/>
  <c r="MI96" i="15"/>
  <c r="ND96" i="15"/>
  <c r="NH20" i="15"/>
  <c r="OA20" i="15"/>
  <c r="OH20" i="15"/>
  <c r="HV20" i="15"/>
  <c r="LY11" i="15"/>
  <c r="HT35" i="15"/>
  <c r="HT56" i="15"/>
  <c r="JF56" i="15"/>
  <c r="KP56" i="15"/>
  <c r="KO56" i="15"/>
  <c r="MV56" i="15"/>
  <c r="OQ56" i="15"/>
  <c r="JC56" i="15"/>
  <c r="KX56" i="15"/>
  <c r="MS56" i="15"/>
  <c r="OZ56" i="15"/>
  <c r="JL56" i="15"/>
  <c r="LS56" i="15"/>
  <c r="NZ56" i="15"/>
  <c r="IL56" i="15"/>
  <c r="KS56" i="15"/>
  <c r="MZ56" i="15"/>
  <c r="PG56" i="15"/>
  <c r="JS56" i="15"/>
  <c r="LL23" i="15"/>
  <c r="NH23" i="15"/>
  <c r="LK23" i="15"/>
  <c r="NF23" i="15"/>
  <c r="PA23" i="15"/>
  <c r="JM23" i="15"/>
  <c r="LT23" i="15"/>
  <c r="OA23" i="15"/>
  <c r="IM23" i="15"/>
  <c r="KT23" i="15"/>
  <c r="NA23" i="15"/>
  <c r="PH23" i="15"/>
  <c r="JT23" i="15"/>
  <c r="MA23" i="15"/>
  <c r="OH23" i="15"/>
  <c r="IT23" i="15"/>
  <c r="LA23" i="15"/>
  <c r="OS35" i="15"/>
  <c r="KO35" i="15"/>
  <c r="KB35" i="15"/>
  <c r="LW35" i="15"/>
  <c r="NR35" i="15"/>
  <c r="ID35" i="15"/>
  <c r="JM35" i="15"/>
  <c r="LH35" i="15"/>
  <c r="NC35" i="15"/>
  <c r="OX35" i="15"/>
  <c r="IX35" i="15"/>
  <c r="KG35" i="15"/>
  <c r="MB35" i="15"/>
  <c r="MY35" i="15"/>
  <c r="OH35" i="15"/>
  <c r="HV35" i="15"/>
  <c r="OX60" i="15"/>
  <c r="NY60" i="15"/>
  <c r="II60" i="15"/>
  <c r="PD60" i="15"/>
  <c r="JB60" i="15"/>
  <c r="PK60" i="15"/>
  <c r="OG72" i="15"/>
  <c r="MI72" i="15"/>
  <c r="KK72" i="15"/>
  <c r="JK72" i="15"/>
  <c r="IJ72" i="15"/>
  <c r="IH72" i="15"/>
  <c r="II68" i="15"/>
  <c r="OH56" i="15"/>
  <c r="KD56" i="15"/>
  <c r="KC56" i="15"/>
  <c r="MJ56" i="15"/>
  <c r="OE56" i="15"/>
  <c r="IQ56" i="15"/>
  <c r="KL56" i="15"/>
  <c r="MG56" i="15"/>
  <c r="ON56" i="15"/>
  <c r="IZ56" i="15"/>
  <c r="LG56" i="15"/>
  <c r="NN56" i="15"/>
  <c r="HZ56" i="15"/>
  <c r="KG56" i="15"/>
  <c r="MN56" i="15"/>
  <c r="OU56" i="15"/>
  <c r="JG56" i="15"/>
  <c r="LT11" i="15"/>
  <c r="KZ23" i="15"/>
  <c r="MV23" i="15"/>
  <c r="KY23" i="15"/>
  <c r="MT23" i="15"/>
  <c r="OO23" i="15"/>
  <c r="JA23" i="15"/>
  <c r="LH23" i="15"/>
  <c r="NO23" i="15"/>
  <c r="IA23" i="15"/>
  <c r="KH23" i="15"/>
  <c r="MO23" i="15"/>
  <c r="OV23" i="15"/>
  <c r="JH23" i="15"/>
  <c r="LO23" i="15"/>
  <c r="NV23" i="15"/>
  <c r="IH23" i="15"/>
  <c r="KO23" i="15"/>
  <c r="JE35" i="15"/>
  <c r="PD35" i="15"/>
  <c r="JP35" i="15"/>
  <c r="LK35" i="15"/>
  <c r="NF35" i="15"/>
  <c r="PA35" i="15"/>
  <c r="JA35" i="15"/>
  <c r="KV35" i="15"/>
  <c r="MQ35" i="15"/>
  <c r="OL35" i="15"/>
  <c r="HZ35" i="15"/>
  <c r="JU35" i="15"/>
  <c r="LP35" i="15"/>
  <c r="MM35" i="15"/>
  <c r="NV35" i="15"/>
  <c r="HU35" i="15"/>
  <c r="LF60" i="15"/>
  <c r="NA60" i="15"/>
  <c r="PF60" i="15"/>
  <c r="OF60" i="15"/>
  <c r="ID60" i="15"/>
  <c r="OM60" i="15"/>
  <c r="NI72" i="15"/>
  <c r="LK72" i="15"/>
  <c r="JM72" i="15"/>
  <c r="IL72" i="15"/>
  <c r="OV72" i="15"/>
  <c r="R72" i="15"/>
  <c r="LM68" i="15"/>
  <c r="NB11" i="15"/>
  <c r="HT72" i="15"/>
  <c r="IT56" i="15"/>
  <c r="PE56" i="15"/>
  <c r="JQ56" i="15"/>
  <c r="LX56" i="15"/>
  <c r="NS56" i="15"/>
  <c r="IE56" i="15"/>
  <c r="JZ56" i="15"/>
  <c r="LU56" i="15"/>
  <c r="OB56" i="15"/>
  <c r="IN56" i="15"/>
  <c r="KU56" i="15"/>
  <c r="NB56" i="15"/>
  <c r="PI56" i="15"/>
  <c r="JU56" i="15"/>
  <c r="MB56" i="15"/>
  <c r="OI56" i="15"/>
  <c r="IU56" i="15"/>
  <c r="KN23" i="15"/>
  <c r="MJ23" i="15"/>
  <c r="KM23" i="15"/>
  <c r="MH23" i="15"/>
  <c r="OC23" i="15"/>
  <c r="IO23" i="15"/>
  <c r="KV23" i="15"/>
  <c r="NC23" i="15"/>
  <c r="PJ23" i="15"/>
  <c r="JV23" i="15"/>
  <c r="MC23" i="15"/>
  <c r="OJ23" i="15"/>
  <c r="IV23" i="15"/>
  <c r="LC23" i="15"/>
  <c r="NJ23" i="15"/>
  <c r="HV23" i="15"/>
  <c r="KC23" i="15"/>
  <c r="OG35" i="15"/>
  <c r="OR35" i="15"/>
  <c r="JD35" i="15"/>
  <c r="KY35" i="15"/>
  <c r="MT35" i="15"/>
  <c r="OO35" i="15"/>
  <c r="IO35" i="15"/>
  <c r="KJ35" i="15"/>
  <c r="ME35" i="15"/>
  <c r="NN35" i="15"/>
  <c r="PI35" i="15"/>
  <c r="JI35" i="15"/>
  <c r="KR35" i="15"/>
  <c r="MA35" i="15"/>
  <c r="NJ35" i="15"/>
  <c r="R35" i="15"/>
  <c r="MY60" i="15"/>
  <c r="MC60" i="15"/>
  <c r="OH60" i="15"/>
  <c r="NH60" i="15"/>
  <c r="OO60" i="15"/>
  <c r="NO60" i="15"/>
  <c r="MK72" i="15"/>
  <c r="KM72" i="15"/>
  <c r="IN72" i="15"/>
  <c r="PJ72" i="15"/>
  <c r="NX72" i="15"/>
  <c r="JQ68" i="15"/>
  <c r="ON11" i="15"/>
  <c r="V11" i="15"/>
  <c r="NV56" i="15"/>
  <c r="OS56" i="15"/>
  <c r="JE56" i="15"/>
  <c r="LL56" i="15"/>
  <c r="NG56" i="15"/>
  <c r="PB56" i="15"/>
  <c r="JN56" i="15"/>
  <c r="LI56" i="15"/>
  <c r="NP56" i="15"/>
  <c r="IB56" i="15"/>
  <c r="KI56" i="15"/>
  <c r="MP56" i="15"/>
  <c r="OW56" i="15"/>
  <c r="JI56" i="15"/>
  <c r="LP56" i="15"/>
  <c r="NW56" i="15"/>
  <c r="II56" i="15"/>
  <c r="MQ11" i="15"/>
  <c r="KB23" i="15"/>
  <c r="LX23" i="15"/>
  <c r="KA23" i="15"/>
  <c r="LV23" i="15"/>
  <c r="NQ23" i="15"/>
  <c r="IC23" i="15"/>
  <c r="KJ23" i="15"/>
  <c r="MQ23" i="15"/>
  <c r="OX23" i="15"/>
  <c r="JJ23" i="15"/>
  <c r="LQ23" i="15"/>
  <c r="NX23" i="15"/>
  <c r="IJ23" i="15"/>
  <c r="KQ23" i="15"/>
  <c r="MX23" i="15"/>
  <c r="PE23" i="15"/>
  <c r="JQ23" i="15"/>
  <c r="IS35" i="15"/>
  <c r="OF35" i="15"/>
  <c r="IR35" i="15"/>
  <c r="KM35" i="15"/>
  <c r="MH35" i="15"/>
  <c r="OC35" i="15"/>
  <c r="IC35" i="15"/>
  <c r="JX35" i="15"/>
  <c r="LG35" i="15"/>
  <c r="NB35" i="15"/>
  <c r="OW35" i="15"/>
  <c r="IW35" i="15"/>
  <c r="KF35" i="15"/>
  <c r="LO35" i="15"/>
  <c r="MX35" i="15"/>
  <c r="KH60" i="15"/>
  <c r="IW60" i="15"/>
  <c r="LB60" i="15"/>
  <c r="KB60" i="15"/>
  <c r="LI60" i="15"/>
  <c r="KI60" i="15"/>
  <c r="JE72" i="15"/>
  <c r="OP72" i="15"/>
  <c r="ND72" i="15"/>
  <c r="MD72" i="15"/>
  <c r="NT68" i="15"/>
  <c r="KQ72" i="15"/>
  <c r="IV72" i="15"/>
  <c r="OJ72" i="15"/>
  <c r="MO72" i="15"/>
  <c r="KH72" i="15"/>
  <c r="HX72" i="15"/>
  <c r="NO72" i="15"/>
  <c r="LH72" i="15"/>
  <c r="JA72" i="15"/>
  <c r="OO72" i="15"/>
  <c r="MT72" i="15"/>
  <c r="KY72" i="15"/>
  <c r="JD72" i="15"/>
  <c r="OR72" i="15"/>
  <c r="MW72" i="15"/>
  <c r="MX72" i="15"/>
  <c r="HV72" i="15"/>
  <c r="LO72" i="15"/>
  <c r="JT72" i="15"/>
  <c r="PH72" i="15"/>
  <c r="NM72" i="15"/>
  <c r="LF72" i="15"/>
  <c r="IY72" i="15"/>
  <c r="OM72" i="15"/>
  <c r="MF72" i="15"/>
  <c r="JY72" i="15"/>
  <c r="IA72" i="15"/>
  <c r="NR72" i="15"/>
  <c r="LW72" i="15"/>
  <c r="KB72" i="15"/>
  <c r="ID72" i="15"/>
  <c r="NU72" i="15"/>
  <c r="IE72" i="15"/>
  <c r="HW72" i="15"/>
  <c r="MY72" i="15"/>
  <c r="LD72" i="15"/>
  <c r="JI72" i="15"/>
  <c r="OW72" i="15"/>
  <c r="MP72" i="15"/>
  <c r="KI72" i="15"/>
  <c r="HY72" i="15"/>
  <c r="NP72" i="15"/>
  <c r="LI72" i="15"/>
  <c r="JN72" i="15"/>
  <c r="PB72" i="15"/>
  <c r="NG72" i="15"/>
  <c r="LL72" i="15"/>
  <c r="JQ72" i="15"/>
  <c r="PE72" i="15"/>
  <c r="OH72" i="15"/>
  <c r="II72" i="15"/>
  <c r="NK72" i="15"/>
  <c r="LP72" i="15"/>
  <c r="JU72" i="15"/>
  <c r="PI72" i="15"/>
  <c r="NB72" i="15"/>
  <c r="KU72" i="15"/>
  <c r="IM72" i="15"/>
  <c r="OB72" i="15"/>
  <c r="LU72" i="15"/>
  <c r="JZ72" i="15"/>
  <c r="IB72" i="15"/>
  <c r="NS72" i="15"/>
  <c r="LX72" i="15"/>
  <c r="KC72" i="15"/>
  <c r="KD72" i="15"/>
  <c r="JF72" i="15"/>
  <c r="IF72" i="15"/>
  <c r="NW72" i="15"/>
  <c r="MB72" i="15"/>
  <c r="KG72" i="15"/>
  <c r="HU72" i="15"/>
  <c r="NN72" i="15"/>
  <c r="LG72" i="15"/>
  <c r="IZ72" i="15"/>
  <c r="ON72" i="15"/>
  <c r="MG72" i="15"/>
  <c r="KL72" i="15"/>
  <c r="IP72" i="15"/>
  <c r="OE72" i="15"/>
  <c r="MJ72" i="15"/>
  <c r="KO72" i="15"/>
  <c r="KP72" i="15"/>
  <c r="OT72" i="15"/>
  <c r="IU72" i="15"/>
  <c r="OI72" i="15"/>
  <c r="MN72" i="15"/>
  <c r="KS72" i="15"/>
  <c r="IK72" i="15"/>
  <c r="NZ72" i="15"/>
  <c r="LS72" i="15"/>
  <c r="JL72" i="15"/>
  <c r="OZ72" i="15"/>
  <c r="MS72" i="15"/>
  <c r="KX72" i="15"/>
  <c r="JC72" i="15"/>
  <c r="OQ72" i="15"/>
  <c r="MV72" i="15"/>
  <c r="LA72" i="15"/>
  <c r="LB72" i="15"/>
  <c r="JR72" i="15"/>
  <c r="JG72" i="15"/>
  <c r="OU72" i="15"/>
  <c r="MZ72" i="15"/>
  <c r="LE72" i="15"/>
  <c r="IX72" i="15"/>
  <c r="OL72" i="15"/>
  <c r="ME72" i="15"/>
  <c r="JX72" i="15"/>
  <c r="PL72" i="15"/>
  <c r="NE72" i="15"/>
  <c r="LJ72" i="15"/>
  <c r="JO72" i="15"/>
  <c r="PC72" i="15"/>
  <c r="NH72" i="15"/>
  <c r="LM72" i="15"/>
  <c r="LN72" i="15"/>
  <c r="PF72" i="15"/>
  <c r="JS72" i="15"/>
  <c r="PG72" i="15"/>
  <c r="NL72" i="15"/>
  <c r="LQ72" i="15"/>
  <c r="JJ72" i="15"/>
  <c r="OX72" i="15"/>
  <c r="MQ72" i="15"/>
  <c r="KJ72" i="15"/>
  <c r="HZ72" i="15"/>
  <c r="NQ72" i="15"/>
  <c r="LV72" i="15"/>
  <c r="KA72" i="15"/>
  <c r="IC72" i="15"/>
  <c r="NT72" i="15"/>
  <c r="LY72" i="15"/>
  <c r="LZ72" i="15"/>
  <c r="T11" i="15"/>
  <c r="IH56" i="15"/>
  <c r="OG56" i="15"/>
  <c r="IS56" i="15"/>
  <c r="KZ56" i="15"/>
  <c r="MU56" i="15"/>
  <c r="OP56" i="15"/>
  <c r="JB56" i="15"/>
  <c r="KW56" i="15"/>
  <c r="ND56" i="15"/>
  <c r="PK56" i="15"/>
  <c r="JW56" i="15"/>
  <c r="MD56" i="15"/>
  <c r="OK56" i="15"/>
  <c r="IW56" i="15"/>
  <c r="LD56" i="15"/>
  <c r="NK56" i="15"/>
  <c r="HW56" i="15"/>
  <c r="PD23" i="15"/>
  <c r="PC23" i="15"/>
  <c r="JO23" i="15"/>
  <c r="LJ23" i="15"/>
  <c r="NE23" i="15"/>
  <c r="PL23" i="15"/>
  <c r="JX23" i="15"/>
  <c r="ME23" i="15"/>
  <c r="OL23" i="15"/>
  <c r="IX23" i="15"/>
  <c r="LE23" i="15"/>
  <c r="NL23" i="15"/>
  <c r="HX23" i="15"/>
  <c r="KE23" i="15"/>
  <c r="ML23" i="15"/>
  <c r="OS23" i="15"/>
  <c r="JE23" i="15"/>
  <c r="NU35" i="15"/>
  <c r="NT35" i="15"/>
  <c r="IF35" i="15"/>
  <c r="KA35" i="15"/>
  <c r="LV35" i="15"/>
  <c r="NQ35" i="15"/>
  <c r="PL35" i="15"/>
  <c r="IZ35" i="15"/>
  <c r="KU35" i="15"/>
  <c r="MP35" i="15"/>
  <c r="OK35" i="15"/>
  <c r="IK35" i="15"/>
  <c r="JT35" i="15"/>
  <c r="LC35" i="15"/>
  <c r="OI60" i="15"/>
  <c r="IK60" i="15"/>
  <c r="KP60" i="15"/>
  <c r="JP60" i="15"/>
  <c r="KW60" i="15"/>
  <c r="JW60" i="15"/>
  <c r="IR72" i="15"/>
  <c r="OD72" i="15"/>
  <c r="MR72" i="15"/>
  <c r="LR72" i="15"/>
  <c r="KF72" i="15"/>
  <c r="R68" i="15"/>
  <c r="LU68" i="15"/>
  <c r="LX68" i="15"/>
  <c r="IU68" i="15"/>
  <c r="JU68" i="15"/>
  <c r="IM68" i="15"/>
  <c r="PA68" i="15"/>
  <c r="PD68" i="15"/>
  <c r="MM68" i="15"/>
  <c r="NM68" i="15"/>
  <c r="OA68" i="15"/>
  <c r="NF68" i="15"/>
  <c r="MW68" i="15"/>
  <c r="IJ68" i="15"/>
  <c r="MP68" i="15"/>
  <c r="IN68" i="15"/>
  <c r="IE68" i="15"/>
  <c r="PE68" i="15"/>
  <c r="KF68" i="15"/>
  <c r="IL68" i="15"/>
  <c r="KJ68" i="15"/>
  <c r="KA68" i="15"/>
  <c r="JF68" i="15"/>
  <c r="LP68" i="15"/>
  <c r="OL68" i="15"/>
  <c r="LT68" i="15"/>
  <c r="LK68" i="15"/>
  <c r="KP68" i="15"/>
  <c r="MB68" i="15"/>
  <c r="JJ68" i="15"/>
  <c r="OB68" i="15"/>
  <c r="NS68" i="15"/>
  <c r="MX68" i="15"/>
  <c r="NX68" i="15"/>
  <c r="KH68" i="15"/>
  <c r="IC68" i="15"/>
  <c r="IF68" i="15"/>
  <c r="OT68" i="15"/>
  <c r="HY68" i="15"/>
  <c r="KD35" i="15"/>
  <c r="HW35" i="15"/>
  <c r="NK35" i="15"/>
  <c r="LD35" i="15"/>
  <c r="LZ35" i="15"/>
  <c r="JS35" i="15"/>
  <c r="PG35" i="15"/>
  <c r="MZ35" i="15"/>
  <c r="KS35" i="15"/>
  <c r="IL35" i="15"/>
  <c r="NZ35" i="15"/>
  <c r="LS35" i="15"/>
  <c r="JL35" i="15"/>
  <c r="OZ35" i="15"/>
  <c r="MS35" i="15"/>
  <c r="NJ56" i="15"/>
  <c r="NU56" i="15"/>
  <c r="IG56" i="15"/>
  <c r="KN56" i="15"/>
  <c r="MI56" i="15"/>
  <c r="OD56" i="15"/>
  <c r="IP56" i="15"/>
  <c r="KK56" i="15"/>
  <c r="MR56" i="15"/>
  <c r="OY56" i="15"/>
  <c r="JK56" i="15"/>
  <c r="LR56" i="15"/>
  <c r="NY56" i="15"/>
  <c r="IK56" i="15"/>
  <c r="KR56" i="15"/>
  <c r="MY56" i="15"/>
  <c r="R56" i="15"/>
  <c r="NM11" i="15"/>
  <c r="JP23" i="15"/>
  <c r="OQ23" i="15"/>
  <c r="JC23" i="15"/>
  <c r="KX23" i="15"/>
  <c r="MS23" i="15"/>
  <c r="OZ23" i="15"/>
  <c r="JL23" i="15"/>
  <c r="LS23" i="15"/>
  <c r="NZ23" i="15"/>
  <c r="IL23" i="15"/>
  <c r="KS23" i="15"/>
  <c r="MZ23" i="15"/>
  <c r="PG23" i="15"/>
  <c r="JS23" i="15"/>
  <c r="LZ23" i="15"/>
  <c r="OG23" i="15"/>
  <c r="IS23" i="15"/>
  <c r="IG35" i="15"/>
  <c r="NH35" i="15"/>
  <c r="PC35" i="15"/>
  <c r="JO35" i="15"/>
  <c r="LJ35" i="15"/>
  <c r="NE35" i="15"/>
  <c r="ON35" i="15"/>
  <c r="IN35" i="15"/>
  <c r="KI35" i="15"/>
  <c r="MD35" i="15"/>
  <c r="NY35" i="15"/>
  <c r="HY35" i="15"/>
  <c r="JH35" i="15"/>
  <c r="KQ35" i="15"/>
  <c r="LN35" i="15"/>
  <c r="JV60" i="15"/>
  <c r="PH60" i="15"/>
  <c r="JR60" i="15"/>
  <c r="IR60" i="15"/>
  <c r="JY60" i="15"/>
  <c r="IY60" i="15"/>
  <c r="PD72" i="15"/>
  <c r="NF72" i="15"/>
  <c r="LT72" i="15"/>
  <c r="KT72" i="15"/>
  <c r="JH72" i="15"/>
  <c r="PI68" i="15"/>
  <c r="LV68" i="15"/>
  <c r="JV72" i="15"/>
  <c r="JZ68" i="15"/>
  <c r="MH72" i="15"/>
  <c r="OW68" i="15"/>
  <c r="MX56" i="15"/>
  <c r="MW56" i="15"/>
  <c r="PD56" i="15"/>
  <c r="JP56" i="15"/>
  <c r="LK56" i="15"/>
  <c r="NF56" i="15"/>
  <c r="PA56" i="15"/>
  <c r="JM56" i="15"/>
  <c r="LT56" i="15"/>
  <c r="OA56" i="15"/>
  <c r="IM56" i="15"/>
  <c r="KT56" i="15"/>
  <c r="NA56" i="15"/>
  <c r="PH56" i="15"/>
  <c r="JT56" i="15"/>
  <c r="MA56" i="15"/>
  <c r="JD23" i="15"/>
  <c r="NS23" i="15"/>
  <c r="IE23" i="15"/>
  <c r="JZ23" i="15"/>
  <c r="LU23" i="15"/>
  <c r="OB23" i="15"/>
  <c r="IN23" i="15"/>
  <c r="KU23" i="15"/>
  <c r="NB23" i="15"/>
  <c r="PI23" i="15"/>
  <c r="JU23" i="15"/>
  <c r="MB23" i="15"/>
  <c r="OI23" i="15"/>
  <c r="IU23" i="15"/>
  <c r="LB23" i="15"/>
  <c r="NI23" i="15"/>
  <c r="HU23" i="15"/>
  <c r="MW35" i="15"/>
  <c r="MJ35" i="15"/>
  <c r="OE35" i="15"/>
  <c r="IQ35" i="15"/>
  <c r="KL35" i="15"/>
  <c r="LU35" i="15"/>
  <c r="NP35" i="15"/>
  <c r="PK35" i="15"/>
  <c r="JK35" i="15"/>
  <c r="LF35" i="15"/>
  <c r="NA35" i="15"/>
  <c r="OV35" i="15"/>
  <c r="IJ35" i="15"/>
  <c r="JG35" i="15"/>
  <c r="KP35" i="15"/>
  <c r="IL60" i="15"/>
  <c r="LD60" i="15"/>
  <c r="NI60" i="15"/>
  <c r="LW60" i="15"/>
  <c r="NP60" i="15"/>
  <c r="IS72" i="15"/>
  <c r="KZ72" i="15"/>
  <c r="JB72" i="15"/>
  <c r="PK72" i="15"/>
  <c r="OK72" i="15"/>
  <c r="MM72" i="15"/>
  <c r="LQ68" i="15"/>
  <c r="NQ68" i="15"/>
  <c r="JG44" i="15"/>
  <c r="OU44" i="15"/>
  <c r="MC44" i="15"/>
  <c r="JV44" i="15"/>
  <c r="PJ44" i="15"/>
  <c r="NC44" i="15"/>
  <c r="KV44" i="15"/>
  <c r="IO44" i="15"/>
  <c r="OC44" i="15"/>
  <c r="MH44" i="15"/>
  <c r="KM44" i="15"/>
  <c r="IG44" i="15"/>
  <c r="NU44" i="15"/>
  <c r="HV44" i="15"/>
  <c r="NV44" i="15"/>
  <c r="OH44" i="15"/>
  <c r="OT44" i="15"/>
  <c r="KQ44" i="15"/>
  <c r="HY44" i="15"/>
  <c r="NM44" i="15"/>
  <c r="LF44" i="15"/>
  <c r="IY44" i="15"/>
  <c r="OM44" i="15"/>
  <c r="MF44" i="15"/>
  <c r="JY44" i="15"/>
  <c r="ID44" i="15"/>
  <c r="NR44" i="15"/>
  <c r="LW44" i="15"/>
  <c r="JQ44" i="15"/>
  <c r="PE44" i="15"/>
  <c r="NL44" i="15"/>
  <c r="MB44" i="15"/>
  <c r="MN44" i="15"/>
  <c r="MZ44" i="15"/>
  <c r="LC44" i="15"/>
  <c r="IK44" i="15"/>
  <c r="NY44" i="15"/>
  <c r="LR44" i="15"/>
  <c r="JK44" i="15"/>
  <c r="OY44" i="15"/>
  <c r="MR44" i="15"/>
  <c r="KK44" i="15"/>
  <c r="IP44" i="15"/>
  <c r="OD44" i="15"/>
  <c r="MI44" i="15"/>
  <c r="KC44" i="15"/>
  <c r="JP44" i="15"/>
  <c r="PH44" i="15"/>
  <c r="NX44" i="15"/>
  <c r="OJ44" i="15"/>
  <c r="OV44" i="15"/>
  <c r="R44" i="15"/>
  <c r="MY44" i="15"/>
  <c r="KG44" i="15"/>
  <c r="HZ44" i="15"/>
  <c r="NN44" i="15"/>
  <c r="LG44" i="15"/>
  <c r="IZ44" i="15"/>
  <c r="ON44" i="15"/>
  <c r="MG44" i="15"/>
  <c r="KL44" i="15"/>
  <c r="IQ44" i="15"/>
  <c r="OE44" i="15"/>
  <c r="LY44" i="15"/>
  <c r="JR44" i="15"/>
  <c r="NT44" i="15"/>
  <c r="OF44" i="15"/>
  <c r="OR44" i="15"/>
  <c r="OF72" i="15"/>
  <c r="KV72" i="15"/>
  <c r="IG72" i="15"/>
  <c r="HT60" i="15"/>
  <c r="P56" i="15"/>
  <c r="ML56" i="15"/>
  <c r="MK56" i="15"/>
  <c r="OR56" i="15"/>
  <c r="JD56" i="15"/>
  <c r="KY56" i="15"/>
  <c r="MT56" i="15"/>
  <c r="OO56" i="15"/>
  <c r="JA56" i="15"/>
  <c r="LH56" i="15"/>
  <c r="NO56" i="15"/>
  <c r="IA56" i="15"/>
  <c r="KH56" i="15"/>
  <c r="MO56" i="15"/>
  <c r="OV56" i="15"/>
  <c r="JH56" i="15"/>
  <c r="MJ11" i="15"/>
  <c r="PF11" i="15"/>
  <c r="OF23" i="15"/>
  <c r="NG23" i="15"/>
  <c r="PB23" i="15"/>
  <c r="JN23" i="15"/>
  <c r="LI23" i="15"/>
  <c r="NP23" i="15"/>
  <c r="IB23" i="15"/>
  <c r="KI23" i="15"/>
  <c r="MP23" i="15"/>
  <c r="OW23" i="15"/>
  <c r="JI23" i="15"/>
  <c r="LP23" i="15"/>
  <c r="NW23" i="15"/>
  <c r="II23" i="15"/>
  <c r="KP23" i="15"/>
  <c r="MW23" i="15"/>
  <c r="MK35" i="15"/>
  <c r="LX35" i="15"/>
  <c r="NS35" i="15"/>
  <c r="IE35" i="15"/>
  <c r="JZ35" i="15"/>
  <c r="LI35" i="15"/>
  <c r="ND35" i="15"/>
  <c r="OY35" i="15"/>
  <c r="IY35" i="15"/>
  <c r="KT35" i="15"/>
  <c r="MO35" i="15"/>
  <c r="OJ35" i="15"/>
  <c r="HX35" i="15"/>
  <c r="IU35" i="15"/>
  <c r="JR35" i="15"/>
  <c r="NR60" i="15"/>
  <c r="KR60" i="15"/>
  <c r="MW60" i="15"/>
  <c r="LK60" i="15"/>
  <c r="NV72" i="15"/>
  <c r="KN72" i="15"/>
  <c r="IO72" i="15"/>
  <c r="OY72" i="15"/>
  <c r="NY72" i="15"/>
  <c r="MA72" i="15"/>
  <c r="JI68" i="15"/>
  <c r="JM68" i="15"/>
  <c r="MH11" i="15"/>
  <c r="OI68" i="15"/>
  <c r="MQ68" i="15"/>
  <c r="IM60" i="15"/>
  <c r="OA60" i="15"/>
  <c r="LT60" i="15"/>
  <c r="JM60" i="15"/>
  <c r="PA60" i="15"/>
  <c r="KA60" i="15"/>
  <c r="IF60" i="15"/>
  <c r="NT60" i="15"/>
  <c r="LM60" i="15"/>
  <c r="JF60" i="15"/>
  <c r="OT60" i="15"/>
  <c r="JH60" i="15"/>
  <c r="OV60" i="15"/>
  <c r="MO60" i="15"/>
  <c r="PJ60" i="15"/>
  <c r="OD60" i="15"/>
  <c r="OU60" i="15"/>
  <c r="JK60" i="15"/>
  <c r="OY60" i="15"/>
  <c r="MR60" i="15"/>
  <c r="KK60" i="15"/>
  <c r="IP60" i="15"/>
  <c r="KY60" i="15"/>
  <c r="JD60" i="15"/>
  <c r="OR60" i="15"/>
  <c r="MK60" i="15"/>
  <c r="KD60" i="15"/>
  <c r="HW60" i="15"/>
  <c r="KF60" i="15"/>
  <c r="HY60" i="15"/>
  <c r="NM60" i="15"/>
  <c r="LV60" i="15"/>
  <c r="MM60" i="15"/>
  <c r="NB60" i="15"/>
  <c r="KU60" i="15"/>
  <c r="IN60" i="15"/>
  <c r="OB60" i="15"/>
  <c r="LU60" i="15"/>
  <c r="JZ60" i="15"/>
  <c r="MI60" i="15"/>
  <c r="KN60" i="15"/>
  <c r="IG60" i="15"/>
  <c r="NU60" i="15"/>
  <c r="LN60" i="15"/>
  <c r="JG60" i="15"/>
  <c r="LP60" i="15"/>
  <c r="JI60" i="15"/>
  <c r="OW60" i="15"/>
  <c r="MA60" i="15"/>
  <c r="MP60" i="15"/>
  <c r="NF60" i="15"/>
  <c r="LG60" i="15"/>
  <c r="IZ60" i="15"/>
  <c r="ON60" i="15"/>
  <c r="MG60" i="15"/>
  <c r="KL60" i="15"/>
  <c r="MU60" i="15"/>
  <c r="KZ60" i="15"/>
  <c r="IS60" i="15"/>
  <c r="OG60" i="15"/>
  <c r="LZ60" i="15"/>
  <c r="JS60" i="15"/>
  <c r="MB60" i="15"/>
  <c r="JU60" i="15"/>
  <c r="PI60" i="15"/>
  <c r="NW60" i="15"/>
  <c r="OL60" i="15"/>
  <c r="PB60" i="15"/>
  <c r="LS60" i="15"/>
  <c r="JL60" i="15"/>
  <c r="OZ60" i="15"/>
  <c r="MS60" i="15"/>
  <c r="KX60" i="15"/>
  <c r="NG60" i="15"/>
  <c r="LL60" i="15"/>
  <c r="JE60" i="15"/>
  <c r="OS60" i="15"/>
  <c r="ML60" i="15"/>
  <c r="KE60" i="15"/>
  <c r="MN60" i="15"/>
  <c r="KG60" i="15"/>
  <c r="LO60" i="15"/>
  <c r="IX60" i="15"/>
  <c r="KT60" i="15"/>
  <c r="ME60" i="15"/>
  <c r="JX60" i="15"/>
  <c r="PL60" i="15"/>
  <c r="NE60" i="15"/>
  <c r="IE60" i="15"/>
  <c r="NS60" i="15"/>
  <c r="LX60" i="15"/>
  <c r="JQ60" i="15"/>
  <c r="PE60" i="15"/>
  <c r="MX60" i="15"/>
  <c r="KQ60" i="15"/>
  <c r="MZ60" i="15"/>
  <c r="KS60" i="15"/>
  <c r="NK60" i="15"/>
  <c r="MD60" i="15"/>
  <c r="MT60" i="15"/>
  <c r="MQ60" i="15"/>
  <c r="KJ60" i="15"/>
  <c r="IC60" i="15"/>
  <c r="NQ60" i="15"/>
  <c r="IQ60" i="15"/>
  <c r="OE60" i="15"/>
  <c r="MJ60" i="15"/>
  <c r="KC60" i="15"/>
  <c r="HV60" i="15"/>
  <c r="NJ60" i="15"/>
  <c r="HX60" i="15"/>
  <c r="NL60" i="15"/>
  <c r="LE60" i="15"/>
  <c r="PG60" i="15"/>
  <c r="NZ60" i="15"/>
  <c r="OP60" i="15"/>
  <c r="R60" i="15"/>
  <c r="NC60" i="15"/>
  <c r="KV60" i="15"/>
  <c r="IO60" i="15"/>
  <c r="OC60" i="15"/>
  <c r="JC60" i="15"/>
  <c r="OQ60" i="15"/>
  <c r="MV60" i="15"/>
  <c r="KO60" i="15"/>
  <c r="IH60" i="15"/>
  <c r="NV60" i="15"/>
  <c r="IJ60" i="15"/>
  <c r="NX60" i="15"/>
  <c r="LQ60" i="15"/>
  <c r="LR60" i="15"/>
  <c r="JJ60" i="15"/>
  <c r="LC60" i="15"/>
  <c r="PK20" i="15"/>
  <c r="PJ20" i="15"/>
  <c r="PI20" i="15"/>
  <c r="PH20" i="15"/>
  <c r="PG20" i="15"/>
  <c r="OT20" i="15"/>
  <c r="OG20" i="15"/>
  <c r="IN20" i="15"/>
  <c r="JT20" i="15"/>
  <c r="II20" i="15"/>
  <c r="LA20" i="15"/>
  <c r="JP20" i="15"/>
  <c r="R20" i="15"/>
  <c r="HU92" i="15"/>
  <c r="NS92" i="15"/>
  <c r="PA92" i="15"/>
  <c r="IZ92" i="15"/>
  <c r="LR92" i="15"/>
  <c r="MZ92" i="15"/>
  <c r="IU92" i="15"/>
  <c r="MW92" i="15"/>
  <c r="MI92" i="15"/>
  <c r="MS92" i="15"/>
  <c r="IN92" i="15"/>
  <c r="KT92" i="15"/>
  <c r="MN92" i="15"/>
  <c r="PF92" i="15"/>
  <c r="MK92" i="15"/>
  <c r="LK92" i="15"/>
  <c r="MG92" i="15"/>
  <c r="OY92" i="15"/>
  <c r="IL92" i="15"/>
  <c r="MB92" i="15"/>
  <c r="OH92" i="15"/>
  <c r="NP20" i="15"/>
  <c r="NO20" i="15"/>
  <c r="NN20" i="15"/>
  <c r="NM20" i="15"/>
  <c r="NL20" i="15"/>
  <c r="NK20" i="15"/>
  <c r="MX20" i="15"/>
  <c r="MK20" i="15"/>
  <c r="LE20" i="15"/>
  <c r="HX20" i="15"/>
  <c r="KP20" i="15"/>
  <c r="JE20" i="15"/>
  <c r="PD92" i="15"/>
  <c r="IQ92" i="15"/>
  <c r="KK92" i="15"/>
  <c r="LS92" i="15"/>
  <c r="PI92" i="15"/>
  <c r="JT92" i="15"/>
  <c r="LN92" i="15"/>
  <c r="MV92" i="15"/>
  <c r="IE92" i="15"/>
  <c r="JM92" i="15"/>
  <c r="LG92" i="15"/>
  <c r="NY92" i="15"/>
  <c r="PG92" i="15"/>
  <c r="LB92" i="15"/>
  <c r="KN92" i="15"/>
  <c r="KX92" i="15"/>
  <c r="OB92" i="15"/>
  <c r="IM92" i="15"/>
  <c r="KG92" i="15"/>
  <c r="MY92" i="15"/>
  <c r="OS92" i="15"/>
  <c r="OQ92" i="15"/>
  <c r="JZ92" i="15"/>
  <c r="LT92" i="15"/>
  <c r="NN92" i="15"/>
  <c r="IK92" i="15"/>
  <c r="JS92" i="15"/>
  <c r="DV13" i="15"/>
  <c r="DU13" i="15" s="1"/>
  <c r="DT13" i="15" s="1"/>
  <c r="DS13" i="15" s="1"/>
  <c r="DR13" i="15" s="1"/>
  <c r="DQ13" i="15" s="1"/>
  <c r="DP13" i="15" s="1"/>
  <c r="DO13" i="15" s="1"/>
  <c r="DN13" i="15" s="1"/>
  <c r="DM13" i="15" s="1"/>
  <c r="DL13" i="15" s="1"/>
  <c r="DK13" i="15" s="1"/>
  <c r="DJ13" i="15" s="1"/>
  <c r="DI13" i="15" s="1"/>
  <c r="DH13" i="15" s="1"/>
  <c r="DG13" i="15" s="1"/>
  <c r="DF13" i="15" s="1"/>
  <c r="DE13" i="15" s="1"/>
  <c r="DD13" i="15" s="1"/>
  <c r="DC13" i="15" s="1"/>
  <c r="DB13" i="15" s="1"/>
  <c r="DA13" i="15" s="1"/>
  <c r="CZ13" i="15" s="1"/>
  <c r="CY13" i="15" s="1"/>
  <c r="CX13" i="15" s="1"/>
  <c r="CW13" i="15" s="1"/>
  <c r="CV13" i="15" s="1"/>
  <c r="CU13" i="15" s="1"/>
  <c r="CT13" i="15" s="1"/>
  <c r="CS13" i="15" s="1"/>
  <c r="CR13" i="15" s="1"/>
  <c r="CQ13" i="15" s="1"/>
  <c r="CP13" i="15" s="1"/>
  <c r="CO13" i="15" s="1"/>
  <c r="CN13" i="15" s="1"/>
  <c r="CM13" i="15" s="1"/>
  <c r="CL13" i="15" s="1"/>
  <c r="CK13" i="15" s="1"/>
  <c r="CJ13" i="15" s="1"/>
  <c r="CI13" i="15" s="1"/>
  <c r="CH13" i="15" s="1"/>
  <c r="CG13" i="15" s="1"/>
  <c r="CF13" i="15" s="1"/>
  <c r="CE13" i="15" s="1"/>
  <c r="CD13" i="15" s="1"/>
  <c r="CC13" i="15" s="1"/>
  <c r="CB13" i="15" s="1"/>
  <c r="CA13" i="15" s="1"/>
  <c r="BZ13" i="15" s="1"/>
  <c r="BY13" i="15" s="1"/>
  <c r="BX13" i="15" s="1"/>
  <c r="BW13" i="15" s="1"/>
  <c r="BV13" i="15" s="1"/>
  <c r="BU13" i="15" s="1"/>
  <c r="BT13" i="15" s="1"/>
  <c r="BS13" i="15" s="1"/>
  <c r="BR13" i="15" s="1"/>
  <c r="BQ13" i="15" s="1"/>
  <c r="BP13" i="15" s="1"/>
  <c r="BO13" i="15" s="1"/>
  <c r="BN13" i="15" s="1"/>
  <c r="BM13" i="15" s="1"/>
  <c r="BL13" i="15" s="1"/>
  <c r="BK13" i="15" s="1"/>
  <c r="BJ13" i="15" s="1"/>
  <c r="BI13" i="15" s="1"/>
  <c r="BH13" i="15" s="1"/>
  <c r="BG13" i="15" s="1"/>
  <c r="BF13" i="15" s="1"/>
  <c r="BE13" i="15" s="1"/>
  <c r="BD13" i="15" s="1"/>
  <c r="BC13" i="15" s="1"/>
  <c r="BB13" i="15" s="1"/>
  <c r="BA13" i="15" s="1"/>
  <c r="AZ13" i="15" s="1"/>
  <c r="AY13" i="15" s="1"/>
  <c r="AX13" i="15" s="1"/>
  <c r="AW13" i="15" s="1"/>
  <c r="AV13" i="15" s="1"/>
  <c r="AU13" i="15" s="1"/>
  <c r="AT13" i="15" s="1"/>
  <c r="AS13" i="15" s="1"/>
  <c r="AR13" i="15" s="1"/>
  <c r="AQ13" i="15" s="1"/>
  <c r="AP13" i="15" s="1"/>
  <c r="AO13" i="15" s="1"/>
  <c r="AN13" i="15" s="1"/>
  <c r="AM13" i="15" s="1"/>
  <c r="AL13" i="15" s="1"/>
  <c r="AK13" i="15" s="1"/>
  <c r="AJ13" i="15" s="1"/>
  <c r="AI13" i="15" s="1"/>
  <c r="AH13" i="15" s="1"/>
  <c r="AG13" i="15" s="1"/>
  <c r="AF13" i="15" s="1"/>
  <c r="AE13" i="15" s="1"/>
  <c r="AD13" i="15" s="1"/>
  <c r="AC13" i="15" s="1"/>
  <c r="AB13" i="15" s="1"/>
  <c r="AA13" i="15" s="1"/>
  <c r="OG83" i="15"/>
  <c r="KK67" i="15"/>
  <c r="KO83" i="15"/>
  <c r="KU67" i="15"/>
  <c r="JP83" i="15"/>
  <c r="LR67" i="15"/>
  <c r="MI83" i="15"/>
  <c r="MB67" i="15"/>
  <c r="IT92" i="15"/>
  <c r="KX83" i="15"/>
  <c r="MY67" i="15"/>
  <c r="JK83" i="15"/>
  <c r="OO83" i="15"/>
  <c r="KU83" i="15"/>
  <c r="MR83" i="15"/>
  <c r="MD83" i="15"/>
  <c r="R83" i="15"/>
  <c r="KG83" i="15"/>
  <c r="MZ83" i="15"/>
  <c r="JQ67" i="15"/>
  <c r="NK83" i="15"/>
  <c r="KN67" i="15"/>
  <c r="HT91" i="15"/>
  <c r="KI83" i="15"/>
  <c r="NZ83" i="15"/>
  <c r="JI83" i="15"/>
  <c r="LO83" i="15"/>
  <c r="NU83" i="15"/>
  <c r="JD83" i="15"/>
  <c r="JB83" i="15"/>
  <c r="MC19" i="15"/>
  <c r="HW19" i="15"/>
  <c r="JD19" i="15"/>
  <c r="JA19" i="15"/>
  <c r="R19" i="15"/>
  <c r="IG67" i="15"/>
  <c r="IP67" i="15"/>
  <c r="JK67" i="15"/>
  <c r="OM91" i="15"/>
  <c r="HY91" i="15"/>
  <c r="JF91" i="15"/>
  <c r="KA91" i="15"/>
  <c r="OU19" i="15"/>
  <c r="KN19" i="15"/>
  <c r="IX19" i="15"/>
  <c r="KG91" i="15"/>
  <c r="LN91" i="15"/>
  <c r="MF83" i="15"/>
  <c r="JY83" i="15"/>
  <c r="ID83" i="15"/>
  <c r="NR83" i="15"/>
  <c r="LW83" i="15"/>
  <c r="KB83" i="15"/>
  <c r="HU83" i="15"/>
  <c r="NI83" i="15"/>
  <c r="LB83" i="15"/>
  <c r="IU83" i="15"/>
  <c r="OI83" i="15"/>
  <c r="MB83" i="15"/>
  <c r="JU83" i="15"/>
  <c r="PI83" i="15"/>
  <c r="NB83" i="15"/>
  <c r="IB83" i="15"/>
  <c r="NP83" i="15"/>
  <c r="LI83" i="15"/>
  <c r="JN83" i="15"/>
  <c r="PB83" i="15"/>
  <c r="NG83" i="15"/>
  <c r="LL83" i="15"/>
  <c r="JE83" i="15"/>
  <c r="OS83" i="15"/>
  <c r="ML83" i="15"/>
  <c r="KE83" i="15"/>
  <c r="HX83" i="15"/>
  <c r="NL83" i="15"/>
  <c r="LE83" i="15"/>
  <c r="IX83" i="15"/>
  <c r="OL83" i="15"/>
  <c r="IN83" i="15"/>
  <c r="OB83" i="15"/>
  <c r="LU83" i="15"/>
  <c r="JZ83" i="15"/>
  <c r="IE83" i="15"/>
  <c r="NS83" i="15"/>
  <c r="LX83" i="15"/>
  <c r="JQ83" i="15"/>
  <c r="PE83" i="15"/>
  <c r="MX83" i="15"/>
  <c r="KQ83" i="15"/>
  <c r="IJ83" i="15"/>
  <c r="NX83" i="15"/>
  <c r="LQ83" i="15"/>
  <c r="JJ83" i="15"/>
  <c r="OX83" i="15"/>
  <c r="IY83" i="15"/>
  <c r="IZ83" i="15"/>
  <c r="ON83" i="15"/>
  <c r="MG83" i="15"/>
  <c r="KL83" i="15"/>
  <c r="IQ83" i="15"/>
  <c r="OE83" i="15"/>
  <c r="MJ83" i="15"/>
  <c r="KC83" i="15"/>
  <c r="HV83" i="15"/>
  <c r="NJ83" i="15"/>
  <c r="LC83" i="15"/>
  <c r="IV83" i="15"/>
  <c r="OJ83" i="15"/>
  <c r="MC83" i="15"/>
  <c r="JV83" i="15"/>
  <c r="PJ83" i="15"/>
  <c r="JX83" i="15"/>
  <c r="PL83" i="15"/>
  <c r="NE83" i="15"/>
  <c r="LJ83" i="15"/>
  <c r="JO83" i="15"/>
  <c r="PC83" i="15"/>
  <c r="NH83" i="15"/>
  <c r="LA83" i="15"/>
  <c r="IT83" i="15"/>
  <c r="OH83" i="15"/>
  <c r="MA83" i="15"/>
  <c r="JT83" i="15"/>
  <c r="PH83" i="15"/>
  <c r="NA83" i="15"/>
  <c r="KT83" i="15"/>
  <c r="LG83" i="15"/>
  <c r="KJ83" i="15"/>
  <c r="IC83" i="15"/>
  <c r="NQ83" i="15"/>
  <c r="LV83" i="15"/>
  <c r="KA83" i="15"/>
  <c r="IF83" i="15"/>
  <c r="NT83" i="15"/>
  <c r="LM83" i="15"/>
  <c r="JF83" i="15"/>
  <c r="OT83" i="15"/>
  <c r="MM83" i="15"/>
  <c r="KF83" i="15"/>
  <c r="HY83" i="15"/>
  <c r="NM83" i="15"/>
  <c r="LF83" i="15"/>
  <c r="LS83" i="15"/>
  <c r="KV83" i="15"/>
  <c r="IO83" i="15"/>
  <c r="OC83" i="15"/>
  <c r="MH83" i="15"/>
  <c r="KM83" i="15"/>
  <c r="IR83" i="15"/>
  <c r="OF83" i="15"/>
  <c r="LY83" i="15"/>
  <c r="JR83" i="15"/>
  <c r="PF83" i="15"/>
  <c r="MY83" i="15"/>
  <c r="KR83" i="15"/>
  <c r="IK83" i="15"/>
  <c r="NY83" i="15"/>
  <c r="LR83" i="15"/>
  <c r="ME83" i="15"/>
  <c r="PK83" i="15"/>
  <c r="HW67" i="15"/>
  <c r="NK67" i="15"/>
  <c r="LD67" i="15"/>
  <c r="IW67" i="15"/>
  <c r="OK67" i="15"/>
  <c r="MD67" i="15"/>
  <c r="JW67" i="15"/>
  <c r="PK67" i="15"/>
  <c r="ND67" i="15"/>
  <c r="KW67" i="15"/>
  <c r="JB67" i="15"/>
  <c r="OP67" i="15"/>
  <c r="MU67" i="15"/>
  <c r="KZ67" i="15"/>
  <c r="IS67" i="15"/>
  <c r="OG67" i="15"/>
  <c r="PF67" i="15"/>
  <c r="II67" i="15"/>
  <c r="NW67" i="15"/>
  <c r="LP67" i="15"/>
  <c r="JI67" i="15"/>
  <c r="OW67" i="15"/>
  <c r="MP67" i="15"/>
  <c r="KI67" i="15"/>
  <c r="IB67" i="15"/>
  <c r="NP67" i="15"/>
  <c r="LI67" i="15"/>
  <c r="JN67" i="15"/>
  <c r="PB67" i="15"/>
  <c r="NG67" i="15"/>
  <c r="LL67" i="15"/>
  <c r="JE67" i="15"/>
  <c r="OS67" i="15"/>
  <c r="KD67" i="15"/>
  <c r="JG67" i="15"/>
  <c r="OU67" i="15"/>
  <c r="MN67" i="15"/>
  <c r="KG67" i="15"/>
  <c r="HZ67" i="15"/>
  <c r="NN67" i="15"/>
  <c r="LG67" i="15"/>
  <c r="IZ67" i="15"/>
  <c r="ON67" i="15"/>
  <c r="MG67" i="15"/>
  <c r="KL67" i="15"/>
  <c r="IQ67" i="15"/>
  <c r="OE67" i="15"/>
  <c r="MJ67" i="15"/>
  <c r="KC67" i="15"/>
  <c r="HV67" i="15"/>
  <c r="LB67" i="15"/>
  <c r="JS67" i="15"/>
  <c r="PG67" i="15"/>
  <c r="MZ67" i="15"/>
  <c r="KS67" i="15"/>
  <c r="IL67" i="15"/>
  <c r="NZ67" i="15"/>
  <c r="LS67" i="15"/>
  <c r="JL67" i="15"/>
  <c r="OZ67" i="15"/>
  <c r="MS67" i="15"/>
  <c r="KX67" i="15"/>
  <c r="JC67" i="15"/>
  <c r="OQ67" i="15"/>
  <c r="MV67" i="15"/>
  <c r="KO67" i="15"/>
  <c r="NJ67" i="15"/>
  <c r="LN67" i="15"/>
  <c r="KE67" i="15"/>
  <c r="HX67" i="15"/>
  <c r="NL67" i="15"/>
  <c r="LE67" i="15"/>
  <c r="IX67" i="15"/>
  <c r="OL67" i="15"/>
  <c r="ME67" i="15"/>
  <c r="JX67" i="15"/>
  <c r="PL67" i="15"/>
  <c r="NE67" i="15"/>
  <c r="LJ67" i="15"/>
  <c r="JO67" i="15"/>
  <c r="PC67" i="15"/>
  <c r="NH67" i="15"/>
  <c r="LA67" i="15"/>
  <c r="IH67" i="15"/>
  <c r="LZ67" i="15"/>
  <c r="KQ67" i="15"/>
  <c r="IJ67" i="15"/>
  <c r="NX67" i="15"/>
  <c r="LQ67" i="15"/>
  <c r="JJ67" i="15"/>
  <c r="OX67" i="15"/>
  <c r="MQ67" i="15"/>
  <c r="KJ67" i="15"/>
  <c r="IC67" i="15"/>
  <c r="NQ67" i="15"/>
  <c r="LV67" i="15"/>
  <c r="KA67" i="15"/>
  <c r="IF67" i="15"/>
  <c r="NT67" i="15"/>
  <c r="LM67" i="15"/>
  <c r="NV67" i="15"/>
  <c r="ML67" i="15"/>
  <c r="LO67" i="15"/>
  <c r="JH67" i="15"/>
  <c r="OV67" i="15"/>
  <c r="MO67" i="15"/>
  <c r="KH67" i="15"/>
  <c r="IA67" i="15"/>
  <c r="NO67" i="15"/>
  <c r="LH67" i="15"/>
  <c r="JA67" i="15"/>
  <c r="OO67" i="15"/>
  <c r="MT67" i="15"/>
  <c r="KY67" i="15"/>
  <c r="JD67" i="15"/>
  <c r="OR67" i="15"/>
  <c r="MK67" i="15"/>
  <c r="OH67" i="15"/>
  <c r="MA67" i="15"/>
  <c r="JT67" i="15"/>
  <c r="PH67" i="15"/>
  <c r="NA67" i="15"/>
  <c r="KT67" i="15"/>
  <c r="IM67" i="15"/>
  <c r="OA67" i="15"/>
  <c r="LT67" i="15"/>
  <c r="JM67" i="15"/>
  <c r="PA67" i="15"/>
  <c r="NF67" i="15"/>
  <c r="LK67" i="15"/>
  <c r="JP67" i="15"/>
  <c r="PD67" i="15"/>
  <c r="MW67" i="15"/>
  <c r="JF67" i="15"/>
  <c r="MM67" i="15"/>
  <c r="KF67" i="15"/>
  <c r="HY67" i="15"/>
  <c r="NM67" i="15"/>
  <c r="LF67" i="15"/>
  <c r="IY67" i="15"/>
  <c r="OM67" i="15"/>
  <c r="MF67" i="15"/>
  <c r="JY67" i="15"/>
  <c r="ID67" i="15"/>
  <c r="NR67" i="15"/>
  <c r="LW67" i="15"/>
  <c r="KB67" i="15"/>
  <c r="HU67" i="15"/>
  <c r="NI67" i="15"/>
  <c r="OT67" i="15"/>
  <c r="JW83" i="15"/>
  <c r="NN83" i="15"/>
  <c r="IW83" i="15"/>
  <c r="JS83" i="15"/>
  <c r="MW83" i="15"/>
  <c r="OQ83" i="15"/>
  <c r="IP83" i="15"/>
  <c r="LH83" i="15"/>
  <c r="LE19" i="15"/>
  <c r="NV19" i="15"/>
  <c r="OQ19" i="15"/>
  <c r="OZ19" i="15"/>
  <c r="OF67" i="15"/>
  <c r="OC67" i="15"/>
  <c r="PJ67" i="15"/>
  <c r="IV67" i="15"/>
  <c r="NC91" i="15"/>
  <c r="OJ91" i="15"/>
  <c r="HV91" i="15"/>
  <c r="IQ91" i="15"/>
  <c r="JG19" i="15"/>
  <c r="KK19" i="15"/>
  <c r="IZ91" i="15"/>
  <c r="MI91" i="15"/>
  <c r="OY83" i="15"/>
  <c r="MP83" i="15"/>
  <c r="OV83" i="15"/>
  <c r="JG83" i="15"/>
  <c r="MK83" i="15"/>
  <c r="MU83" i="15"/>
  <c r="PA83" i="15"/>
  <c r="JL83" i="15"/>
  <c r="NW19" i="15"/>
  <c r="LN19" i="15"/>
  <c r="MI19" i="15"/>
  <c r="MR19" i="15"/>
  <c r="LX67" i="15"/>
  <c r="LU67" i="15"/>
  <c r="NB67" i="15"/>
  <c r="OI67" i="15"/>
  <c r="LG91" i="15"/>
  <c r="MN91" i="15"/>
  <c r="NU91" i="15"/>
  <c r="OD91" i="15"/>
  <c r="OM83" i="15"/>
  <c r="KH83" i="15"/>
  <c r="MN83" i="15"/>
  <c r="HW83" i="15"/>
  <c r="IS83" i="15"/>
  <c r="LK83" i="15"/>
  <c r="MS83" i="15"/>
  <c r="IW19" i="15"/>
  <c r="IH19" i="15"/>
  <c r="JC19" i="15"/>
  <c r="JL19" i="15"/>
  <c r="MX67" i="15"/>
  <c r="IR67" i="15"/>
  <c r="IO67" i="15"/>
  <c r="JV67" i="15"/>
  <c r="LC67" i="15"/>
  <c r="LI91" i="15"/>
  <c r="PJ91" i="15"/>
  <c r="IV91" i="15"/>
  <c r="KC91" i="15"/>
  <c r="KL91" i="15"/>
  <c r="KP67" i="15"/>
  <c r="NS67" i="15"/>
  <c r="OB67" i="15"/>
  <c r="PI67" i="15"/>
  <c r="IU67" i="15"/>
  <c r="PA91" i="15"/>
  <c r="NN91" i="15"/>
  <c r="OU91" i="15"/>
  <c r="IG91" i="15"/>
  <c r="KX91" i="15"/>
  <c r="JC91" i="15"/>
  <c r="OQ91" i="15"/>
  <c r="MV91" i="15"/>
  <c r="KO91" i="15"/>
  <c r="IH91" i="15"/>
  <c r="NV91" i="15"/>
  <c r="LO91" i="15"/>
  <c r="JH91" i="15"/>
  <c r="OV91" i="15"/>
  <c r="MO91" i="15"/>
  <c r="KH91" i="15"/>
  <c r="IA91" i="15"/>
  <c r="NO91" i="15"/>
  <c r="LH91" i="15"/>
  <c r="IC91" i="15"/>
  <c r="LU91" i="15"/>
  <c r="LJ91" i="15"/>
  <c r="JO91" i="15"/>
  <c r="PC91" i="15"/>
  <c r="NH91" i="15"/>
  <c r="LA91" i="15"/>
  <c r="IT91" i="15"/>
  <c r="OH91" i="15"/>
  <c r="MA91" i="15"/>
  <c r="JT91" i="15"/>
  <c r="PH91" i="15"/>
  <c r="NA91" i="15"/>
  <c r="KT91" i="15"/>
  <c r="IM91" i="15"/>
  <c r="OA91" i="15"/>
  <c r="LT91" i="15"/>
  <c r="NQ91" i="15"/>
  <c r="MG91" i="15"/>
  <c r="MH91" i="15"/>
  <c r="KM91" i="15"/>
  <c r="IR91" i="15"/>
  <c r="OF91" i="15"/>
  <c r="LY91" i="15"/>
  <c r="JR91" i="15"/>
  <c r="PF91" i="15"/>
  <c r="MY91" i="15"/>
  <c r="KR91" i="15"/>
  <c r="IK91" i="15"/>
  <c r="NY91" i="15"/>
  <c r="LR91" i="15"/>
  <c r="JK91" i="15"/>
  <c r="OY91" i="15"/>
  <c r="MR91" i="15"/>
  <c r="OC91" i="15"/>
  <c r="MT91" i="15"/>
  <c r="KY91" i="15"/>
  <c r="JD91" i="15"/>
  <c r="OR91" i="15"/>
  <c r="MK91" i="15"/>
  <c r="KD91" i="15"/>
  <c r="HW91" i="15"/>
  <c r="NK91" i="15"/>
  <c r="LD91" i="15"/>
  <c r="IW91" i="15"/>
  <c r="OK91" i="15"/>
  <c r="MD91" i="15"/>
  <c r="JW91" i="15"/>
  <c r="PK91" i="15"/>
  <c r="ND91" i="15"/>
  <c r="JA91" i="15"/>
  <c r="R91" i="15"/>
  <c r="NF91" i="15"/>
  <c r="LK91" i="15"/>
  <c r="JP91" i="15"/>
  <c r="PD91" i="15"/>
  <c r="MW91" i="15"/>
  <c r="KP91" i="15"/>
  <c r="II91" i="15"/>
  <c r="NW91" i="15"/>
  <c r="LP91" i="15"/>
  <c r="JI91" i="15"/>
  <c r="OW91" i="15"/>
  <c r="MP91" i="15"/>
  <c r="KI91" i="15"/>
  <c r="IB91" i="15"/>
  <c r="NP91" i="15"/>
  <c r="OO91" i="15"/>
  <c r="ID91" i="15"/>
  <c r="NR91" i="15"/>
  <c r="LW91" i="15"/>
  <c r="KB91" i="15"/>
  <c r="HU91" i="15"/>
  <c r="NI91" i="15"/>
  <c r="LB91" i="15"/>
  <c r="IU91" i="15"/>
  <c r="OI91" i="15"/>
  <c r="MB91" i="15"/>
  <c r="JU91" i="15"/>
  <c r="PI91" i="15"/>
  <c r="NB91" i="15"/>
  <c r="KU91" i="15"/>
  <c r="IN91" i="15"/>
  <c r="OB91" i="15"/>
  <c r="JM91" i="15"/>
  <c r="JB91" i="15"/>
  <c r="OP91" i="15"/>
  <c r="MU91" i="15"/>
  <c r="KZ91" i="15"/>
  <c r="IS91" i="15"/>
  <c r="OG91" i="15"/>
  <c r="LZ91" i="15"/>
  <c r="JS91" i="15"/>
  <c r="PG91" i="15"/>
  <c r="MZ91" i="15"/>
  <c r="KS91" i="15"/>
  <c r="IL91" i="15"/>
  <c r="NZ91" i="15"/>
  <c r="LS91" i="15"/>
  <c r="JL91" i="15"/>
  <c r="OZ91" i="15"/>
  <c r="JY91" i="15"/>
  <c r="JN91" i="15"/>
  <c r="PB91" i="15"/>
  <c r="NG91" i="15"/>
  <c r="LL91" i="15"/>
  <c r="JE91" i="15"/>
  <c r="OS91" i="15"/>
  <c r="ML91" i="15"/>
  <c r="KE91" i="15"/>
  <c r="HX91" i="15"/>
  <c r="NL91" i="15"/>
  <c r="LE91" i="15"/>
  <c r="IX91" i="15"/>
  <c r="OL91" i="15"/>
  <c r="ME91" i="15"/>
  <c r="JX91" i="15"/>
  <c r="PL91" i="15"/>
  <c r="KK91" i="15"/>
  <c r="JZ91" i="15"/>
  <c r="IE91" i="15"/>
  <c r="NS91" i="15"/>
  <c r="LX91" i="15"/>
  <c r="JQ91" i="15"/>
  <c r="PE91" i="15"/>
  <c r="MX91" i="15"/>
  <c r="KQ91" i="15"/>
  <c r="IJ91" i="15"/>
  <c r="NX91" i="15"/>
  <c r="LQ91" i="15"/>
  <c r="JJ91" i="15"/>
  <c r="OX91" i="15"/>
  <c r="MQ91" i="15"/>
  <c r="KJ91" i="15"/>
  <c r="MS91" i="15"/>
  <c r="KW91" i="15"/>
  <c r="OA83" i="15"/>
  <c r="IL83" i="15"/>
  <c r="LP83" i="15"/>
  <c r="NV83" i="15"/>
  <c r="IG83" i="15"/>
  <c r="KW83" i="15"/>
  <c r="OV19" i="15"/>
  <c r="NU19" i="15"/>
  <c r="OD19" i="15"/>
  <c r="ME19" i="15"/>
  <c r="HT67" i="15"/>
  <c r="IM83" i="15"/>
  <c r="HZ83" i="15"/>
  <c r="LD83" i="15"/>
  <c r="LZ83" i="15"/>
  <c r="PD83" i="15"/>
  <c r="JC83" i="15"/>
  <c r="KK83" i="15"/>
  <c r="NL19" i="15"/>
  <c r="MK19" i="15"/>
  <c r="MT19" i="15"/>
  <c r="KU19" i="15"/>
  <c r="JR67" i="15"/>
  <c r="MI67" i="15"/>
  <c r="MR67" i="15"/>
  <c r="NY67" i="15"/>
  <c r="R67" i="15"/>
  <c r="IO91" i="15"/>
  <c r="LF91" i="15"/>
  <c r="MM91" i="15"/>
  <c r="NT91" i="15"/>
  <c r="NO83" i="15"/>
  <c r="OW83" i="15"/>
  <c r="JH83" i="15"/>
  <c r="LN83" i="15"/>
  <c r="OR83" i="15"/>
  <c r="OP83" i="15"/>
  <c r="JM83" i="15"/>
  <c r="LP19" i="15"/>
  <c r="KO19" i="15"/>
  <c r="KX19" i="15"/>
  <c r="IY19" i="15"/>
  <c r="IT67" i="15"/>
  <c r="KM67" i="15"/>
  <c r="KV67" i="15"/>
  <c r="MC67" i="15"/>
  <c r="NE91" i="15"/>
  <c r="JV91" i="15"/>
  <c r="LC91" i="15"/>
  <c r="MJ91" i="15"/>
  <c r="IA83" i="15"/>
  <c r="OK83" i="15"/>
  <c r="PG83" i="15"/>
  <c r="KP83" i="15"/>
  <c r="MV83" i="15"/>
  <c r="OD83" i="15"/>
  <c r="JA83" i="15"/>
  <c r="JH19" i="15"/>
  <c r="IG19" i="15"/>
  <c r="IP19" i="15"/>
  <c r="OL19" i="15"/>
  <c r="PE67" i="15"/>
  <c r="IE67" i="15"/>
  <c r="IN67" i="15"/>
  <c r="JU67" i="15"/>
  <c r="ON91" i="15"/>
  <c r="HZ91" i="15"/>
  <c r="JG91" i="15"/>
  <c r="KN91" i="15"/>
  <c r="KY83" i="15"/>
  <c r="NC83" i="15"/>
  <c r="MO83" i="15"/>
  <c r="OU83" i="15"/>
  <c r="KD83" i="15"/>
  <c r="KZ83" i="15"/>
  <c r="NF83" i="15"/>
  <c r="OZ83" i="15"/>
  <c r="HX19" i="15"/>
  <c r="OR19" i="15"/>
  <c r="OO19" i="15"/>
  <c r="NU67" i="15"/>
  <c r="OD67" i="15"/>
  <c r="OY67" i="15"/>
  <c r="IK67" i="15"/>
  <c r="MF91" i="15"/>
  <c r="NM91" i="15"/>
  <c r="OT91" i="15"/>
  <c r="IF91" i="15"/>
  <c r="HZ19" i="15"/>
  <c r="NN19" i="15"/>
  <c r="LG19" i="15"/>
  <c r="LT19" i="15"/>
  <c r="JM19" i="15"/>
  <c r="PA19" i="15"/>
  <c r="NF19" i="15"/>
  <c r="LK19" i="15"/>
  <c r="JP19" i="15"/>
  <c r="PD19" i="15"/>
  <c r="MW19" i="15"/>
  <c r="KP19" i="15"/>
  <c r="II19" i="15"/>
  <c r="IJ19" i="15"/>
  <c r="NX19" i="15"/>
  <c r="PK19" i="15"/>
  <c r="OM19" i="15"/>
  <c r="IL19" i="15"/>
  <c r="NZ19" i="15"/>
  <c r="LS19" i="15"/>
  <c r="MF19" i="15"/>
  <c r="JY19" i="15"/>
  <c r="ID19" i="15"/>
  <c r="NR19" i="15"/>
  <c r="LW19" i="15"/>
  <c r="KB19" i="15"/>
  <c r="HU19" i="15"/>
  <c r="NI19" i="15"/>
  <c r="LB19" i="15"/>
  <c r="IU19" i="15"/>
  <c r="IV19" i="15"/>
  <c r="OJ19" i="15"/>
  <c r="JU19" i="15"/>
  <c r="MO19" i="15"/>
  <c r="JJ19" i="15"/>
  <c r="OX19" i="15"/>
  <c r="MQ19" i="15"/>
  <c r="ND19" i="15"/>
  <c r="KW19" i="15"/>
  <c r="JB19" i="15"/>
  <c r="OP19" i="15"/>
  <c r="MU19" i="15"/>
  <c r="KZ19" i="15"/>
  <c r="IS19" i="15"/>
  <c r="OG19" i="15"/>
  <c r="LZ19" i="15"/>
  <c r="JS19" i="15"/>
  <c r="JT19" i="15"/>
  <c r="PH19" i="15"/>
  <c r="KG19" i="15"/>
  <c r="NA19" i="15"/>
  <c r="JV19" i="15"/>
  <c r="PJ19" i="15"/>
  <c r="IB19" i="15"/>
  <c r="NP19" i="15"/>
  <c r="LI19" i="15"/>
  <c r="JN19" i="15"/>
  <c r="PB19" i="15"/>
  <c r="NG19" i="15"/>
  <c r="LL19" i="15"/>
  <c r="JE19" i="15"/>
  <c r="OS19" i="15"/>
  <c r="ML19" i="15"/>
  <c r="KE19" i="15"/>
  <c r="KF19" i="15"/>
  <c r="IK19" i="15"/>
  <c r="NY19" i="15"/>
  <c r="OW19" i="15"/>
  <c r="KH19" i="15"/>
  <c r="IA19" i="15"/>
  <c r="IN19" i="15"/>
  <c r="OB19" i="15"/>
  <c r="LU19" i="15"/>
  <c r="JZ19" i="15"/>
  <c r="IE19" i="15"/>
  <c r="NS19" i="15"/>
  <c r="LX19" i="15"/>
  <c r="JQ19" i="15"/>
  <c r="PE19" i="15"/>
  <c r="MX19" i="15"/>
  <c r="KQ19" i="15"/>
  <c r="KR19" i="15"/>
  <c r="NK19" i="15"/>
  <c r="KS19" i="15"/>
  <c r="HY19" i="15"/>
  <c r="KT19" i="15"/>
  <c r="IM19" i="15"/>
  <c r="IZ19" i="15"/>
  <c r="ON19" i="15"/>
  <c r="MG19" i="15"/>
  <c r="KL19" i="15"/>
  <c r="IQ19" i="15"/>
  <c r="OE19" i="15"/>
  <c r="MJ19" i="15"/>
  <c r="KC19" i="15"/>
  <c r="HV19" i="15"/>
  <c r="NJ19" i="15"/>
  <c r="LC19" i="15"/>
  <c r="LD19" i="15"/>
  <c r="PG19" i="15"/>
  <c r="OA19" i="15"/>
  <c r="NC19" i="15"/>
  <c r="LR19" i="15"/>
  <c r="JK19" i="15"/>
  <c r="JX19" i="15"/>
  <c r="PL19" i="15"/>
  <c r="NE19" i="15"/>
  <c r="LJ19" i="15"/>
  <c r="JO19" i="15"/>
  <c r="PC19" i="15"/>
  <c r="NH19" i="15"/>
  <c r="LA19" i="15"/>
  <c r="IT19" i="15"/>
  <c r="OH19" i="15"/>
  <c r="MA19" i="15"/>
  <c r="MB19" i="15"/>
  <c r="NM19" i="15"/>
  <c r="OI19" i="15"/>
  <c r="MD19" i="15"/>
  <c r="JW19" i="15"/>
  <c r="KJ19" i="15"/>
  <c r="IC19" i="15"/>
  <c r="NQ19" i="15"/>
  <c r="LV19" i="15"/>
  <c r="KA19" i="15"/>
  <c r="IF19" i="15"/>
  <c r="NT19" i="15"/>
  <c r="LM19" i="15"/>
  <c r="JF19" i="15"/>
  <c r="OT19" i="15"/>
  <c r="MM19" i="15"/>
  <c r="MN19" i="15"/>
  <c r="PI19" i="15"/>
  <c r="LQ19" i="15"/>
  <c r="MP19" i="15"/>
  <c r="KI19" i="15"/>
  <c r="KV19" i="15"/>
  <c r="IO19" i="15"/>
  <c r="OC19" i="15"/>
  <c r="MH19" i="15"/>
  <c r="KM19" i="15"/>
  <c r="IR19" i="15"/>
  <c r="OF19" i="15"/>
  <c r="LY19" i="15"/>
  <c r="JR19" i="15"/>
  <c r="PF19" i="15"/>
  <c r="MY19" i="15"/>
  <c r="MZ19" i="15"/>
  <c r="JI19" i="15"/>
  <c r="OK19" i="15"/>
  <c r="MQ83" i="15"/>
  <c r="KS83" i="15"/>
  <c r="NW83" i="15"/>
  <c r="IH83" i="15"/>
  <c r="KN83" i="15"/>
  <c r="MT83" i="15"/>
  <c r="ND83" i="15"/>
  <c r="OY19" i="15"/>
  <c r="LO19" i="15"/>
  <c r="MV19" i="15"/>
  <c r="MS19" i="15"/>
  <c r="LF19" i="15"/>
  <c r="LY67" i="15"/>
  <c r="MH67" i="15"/>
  <c r="NC67" i="15"/>
  <c r="OJ67" i="15"/>
  <c r="KV91" i="15"/>
  <c r="MC91" i="15"/>
  <c r="NJ91" i="15"/>
  <c r="OE91" i="15"/>
  <c r="NN68" i="15"/>
  <c r="NA68" i="15"/>
  <c r="PH68" i="15"/>
  <c r="JT68" i="15"/>
  <c r="MA68" i="15"/>
  <c r="OH68" i="15"/>
  <c r="IT68" i="15"/>
  <c r="LA68" i="15"/>
  <c r="NH68" i="15"/>
  <c r="PC68" i="15"/>
  <c r="JO68" i="15"/>
  <c r="LJ68" i="15"/>
  <c r="NE68" i="15"/>
  <c r="PL68" i="15"/>
  <c r="JX68" i="15"/>
  <c r="ME68" i="15"/>
  <c r="HZ68" i="15"/>
  <c r="MO68" i="15"/>
  <c r="OV68" i="15"/>
  <c r="JH68" i="15"/>
  <c r="LO68" i="15"/>
  <c r="NV68" i="15"/>
  <c r="IH68" i="15"/>
  <c r="KO68" i="15"/>
  <c r="MV68" i="15"/>
  <c r="OQ68" i="15"/>
  <c r="JC68" i="15"/>
  <c r="KX68" i="15"/>
  <c r="MS68" i="15"/>
  <c r="OZ68" i="15"/>
  <c r="JL68" i="15"/>
  <c r="LS68" i="15"/>
  <c r="KT68" i="15"/>
  <c r="NB68" i="15"/>
  <c r="MC68" i="15"/>
  <c r="OJ68" i="15"/>
  <c r="IV68" i="15"/>
  <c r="LC68" i="15"/>
  <c r="NJ68" i="15"/>
  <c r="HV68" i="15"/>
  <c r="KC68" i="15"/>
  <c r="MJ68" i="15"/>
  <c r="OE68" i="15"/>
  <c r="IQ68" i="15"/>
  <c r="KL68" i="15"/>
  <c r="MG68" i="15"/>
  <c r="ON68" i="15"/>
  <c r="IZ68" i="15"/>
  <c r="LG68" i="15"/>
  <c r="PJ68" i="15"/>
  <c r="MD68" i="15"/>
  <c r="LE68" i="15"/>
  <c r="NL68" i="15"/>
  <c r="HX68" i="15"/>
  <c r="KE68" i="15"/>
  <c r="ML68" i="15"/>
  <c r="OS68" i="15"/>
  <c r="JE68" i="15"/>
  <c r="LL68" i="15"/>
  <c r="NG68" i="15"/>
  <c r="PB68" i="15"/>
  <c r="JN68" i="15"/>
  <c r="LI68" i="15"/>
  <c r="NP68" i="15"/>
  <c r="IB68" i="15"/>
  <c r="KI68" i="15"/>
  <c r="JV68" i="15"/>
  <c r="LR68" i="15"/>
  <c r="KS68" i="15"/>
  <c r="MZ68" i="15"/>
  <c r="PG68" i="15"/>
  <c r="JS68" i="15"/>
  <c r="LZ68" i="15"/>
  <c r="OG68" i="15"/>
  <c r="IS68" i="15"/>
  <c r="KZ68" i="15"/>
  <c r="MU68" i="15"/>
  <c r="OP68" i="15"/>
  <c r="JB68" i="15"/>
  <c r="KW68" i="15"/>
  <c r="ND68" i="15"/>
  <c r="PK68" i="15"/>
  <c r="JW68" i="15"/>
  <c r="Z104" i="28"/>
  <c r="OX68" i="15"/>
  <c r="LF68" i="15"/>
  <c r="KG68" i="15"/>
  <c r="MN68" i="15"/>
  <c r="OU68" i="15"/>
  <c r="JG68" i="15"/>
  <c r="LN68" i="15"/>
  <c r="NU68" i="15"/>
  <c r="IG68" i="15"/>
  <c r="KN68" i="15"/>
  <c r="MI68" i="15"/>
  <c r="OD68" i="15"/>
  <c r="IP68" i="15"/>
  <c r="KK68" i="15"/>
  <c r="MR68" i="15"/>
  <c r="OY68" i="15"/>
  <c r="JK68" i="15"/>
  <c r="Y104" i="28"/>
  <c r="LB68" i="15"/>
  <c r="NI68" i="15"/>
  <c r="HU68" i="15"/>
  <c r="KB68" i="15"/>
  <c r="LW68" i="15"/>
  <c r="NR68" i="15"/>
  <c r="ID68" i="15"/>
  <c r="JY68" i="15"/>
  <c r="MF68" i="15"/>
  <c r="OM68" i="15"/>
  <c r="IY68" i="15"/>
  <c r="W104" i="28"/>
  <c r="IX68" i="15"/>
  <c r="OK68" i="15"/>
  <c r="IW68" i="15"/>
  <c r="LD68" i="15"/>
  <c r="NK68" i="15"/>
  <c r="HW68" i="15"/>
  <c r="KD68" i="15"/>
  <c r="MK68" i="15"/>
  <c r="OR68" i="15"/>
  <c r="JD68" i="15"/>
  <c r="KY68" i="15"/>
  <c r="MT68" i="15"/>
  <c r="OO68" i="15"/>
  <c r="JA68" i="15"/>
  <c r="LH68" i="15"/>
  <c r="NO68" i="15"/>
  <c r="IA68" i="15"/>
  <c r="X104" i="28"/>
  <c r="D2" i="28"/>
  <c r="B104" i="28"/>
  <c r="AA104" i="28"/>
  <c r="NZ68" i="15"/>
  <c r="NY68" i="15"/>
  <c r="IK68" i="15"/>
  <c r="KR68" i="15"/>
  <c r="MY68" i="15"/>
  <c r="PF68" i="15"/>
  <c r="JR68" i="15"/>
  <c r="LY68" i="15"/>
  <c r="OF68" i="15"/>
  <c r="IR68" i="15"/>
  <c r="KM68" i="15"/>
  <c r="MH68" i="15"/>
  <c r="OC68" i="15"/>
  <c r="IO68" i="15"/>
  <c r="KV68" i="15"/>
  <c r="NC68" i="15"/>
  <c r="V104" i="28"/>
  <c r="KX12" i="15"/>
  <c r="NQ12" i="15"/>
  <c r="PL12" i="15"/>
  <c r="JX12" i="15"/>
  <c r="LS12" i="15"/>
  <c r="NN12" i="15"/>
  <c r="PI12" i="15"/>
  <c r="JU12" i="15"/>
  <c r="LP12" i="15"/>
  <c r="MY12" i="15"/>
  <c r="OH12" i="15"/>
  <c r="IH12" i="15"/>
  <c r="KC12" i="15"/>
  <c r="LL12" i="15"/>
  <c r="MU12" i="15"/>
  <c r="IO12" i="15"/>
  <c r="IK12" i="15"/>
  <c r="EC59" i="15"/>
  <c r="EO59" i="15"/>
  <c r="FA59" i="15"/>
  <c r="FM59" i="15"/>
  <c r="FY59" i="15"/>
  <c r="GK59" i="15"/>
  <c r="GW59" i="15"/>
  <c r="HI59" i="15"/>
  <c r="ED59" i="15"/>
  <c r="EP59" i="15"/>
  <c r="FB59" i="15"/>
  <c r="FN59" i="15"/>
  <c r="FZ59" i="15"/>
  <c r="GL59" i="15"/>
  <c r="GX59" i="15"/>
  <c r="HJ59" i="15"/>
  <c r="EE59" i="15"/>
  <c r="EQ59" i="15"/>
  <c r="FC59" i="15"/>
  <c r="FO59" i="15"/>
  <c r="GA59" i="15"/>
  <c r="GM59" i="15"/>
  <c r="GY59" i="15"/>
  <c r="HK59" i="15"/>
  <c r="EF59" i="15"/>
  <c r="ER59" i="15"/>
  <c r="FD59" i="15"/>
  <c r="FP59" i="15"/>
  <c r="GB59" i="15"/>
  <c r="GN59" i="15"/>
  <c r="GZ59" i="15"/>
  <c r="HL59" i="15"/>
  <c r="EG59" i="15"/>
  <c r="ES59" i="15"/>
  <c r="FE59" i="15"/>
  <c r="FQ59" i="15"/>
  <c r="GC59" i="15"/>
  <c r="GO59" i="15"/>
  <c r="HA59" i="15"/>
  <c r="HM59" i="15"/>
  <c r="EH59" i="15"/>
  <c r="ET59" i="15"/>
  <c r="FF59" i="15"/>
  <c r="FR59" i="15"/>
  <c r="GD59" i="15"/>
  <c r="GP59" i="15"/>
  <c r="HB59" i="15"/>
  <c r="HN59" i="15"/>
  <c r="EI59" i="15"/>
  <c r="EU59" i="15"/>
  <c r="FG59" i="15"/>
  <c r="FS59" i="15"/>
  <c r="GE59" i="15"/>
  <c r="GQ59" i="15"/>
  <c r="HC59" i="15"/>
  <c r="HO59" i="15"/>
  <c r="EJ59" i="15"/>
  <c r="EV59" i="15"/>
  <c r="FH59" i="15"/>
  <c r="FT59" i="15"/>
  <c r="GF59" i="15"/>
  <c r="GR59" i="15"/>
  <c r="HD59" i="15"/>
  <c r="HP59" i="15"/>
  <c r="DY59" i="15"/>
  <c r="EK59" i="15"/>
  <c r="EW59" i="15"/>
  <c r="FI59" i="15"/>
  <c r="FU59" i="15"/>
  <c r="GG59" i="15"/>
  <c r="GS59" i="15"/>
  <c r="HE59" i="15"/>
  <c r="HQ59" i="15"/>
  <c r="EA59" i="15"/>
  <c r="EM59" i="15"/>
  <c r="EY59" i="15"/>
  <c r="FK59" i="15"/>
  <c r="FW59" i="15"/>
  <c r="GI59" i="15"/>
  <c r="GU59" i="15"/>
  <c r="HG59" i="15"/>
  <c r="HS59" i="15"/>
  <c r="FL59" i="15"/>
  <c r="FV59" i="15"/>
  <c r="FX59" i="15"/>
  <c r="GH59" i="15"/>
  <c r="GJ59" i="15"/>
  <c r="DZ59" i="15"/>
  <c r="GT59" i="15"/>
  <c r="EN59" i="15"/>
  <c r="HH59" i="15"/>
  <c r="EX59" i="15"/>
  <c r="HR59" i="15"/>
  <c r="EB59" i="15"/>
  <c r="FJ59" i="15"/>
  <c r="EL59" i="15"/>
  <c r="EZ59" i="15"/>
  <c r="GV59" i="15"/>
  <c r="HF59" i="15"/>
  <c r="DX59" i="15"/>
  <c r="AE59" i="15"/>
  <c r="AQ59" i="15"/>
  <c r="BC59" i="15"/>
  <c r="BO59" i="15"/>
  <c r="CA59" i="15"/>
  <c r="CM59" i="15"/>
  <c r="CY59" i="15"/>
  <c r="DK59" i="15"/>
  <c r="AF59" i="15"/>
  <c r="AR59" i="15"/>
  <c r="BD59" i="15"/>
  <c r="BP59" i="15"/>
  <c r="CB59" i="15"/>
  <c r="CN59" i="15"/>
  <c r="CZ59" i="15"/>
  <c r="DL59" i="15"/>
  <c r="AG59" i="15"/>
  <c r="AS59" i="15"/>
  <c r="BE59" i="15"/>
  <c r="BQ59" i="15"/>
  <c r="CC59" i="15"/>
  <c r="CO59" i="15"/>
  <c r="DA59" i="15"/>
  <c r="DM59" i="15"/>
  <c r="AH59" i="15"/>
  <c r="AT59" i="15"/>
  <c r="BF59" i="15"/>
  <c r="BR59" i="15"/>
  <c r="CD59" i="15"/>
  <c r="CP59" i="15"/>
  <c r="DB59" i="15"/>
  <c r="DN59" i="15"/>
  <c r="AI59" i="15"/>
  <c r="AU59" i="15"/>
  <c r="BG59" i="15"/>
  <c r="BS59" i="15"/>
  <c r="CE59" i="15"/>
  <c r="CQ59" i="15"/>
  <c r="DC59" i="15"/>
  <c r="DO59" i="15"/>
  <c r="AJ59" i="15"/>
  <c r="AV59" i="15"/>
  <c r="BH59" i="15"/>
  <c r="BT59" i="15"/>
  <c r="CF59" i="15"/>
  <c r="CR59" i="15"/>
  <c r="DD59" i="15"/>
  <c r="DP59" i="15"/>
  <c r="AK59" i="15"/>
  <c r="AW59" i="15"/>
  <c r="BI59" i="15"/>
  <c r="BU59" i="15"/>
  <c r="CG59" i="15"/>
  <c r="CS59" i="15"/>
  <c r="DE59" i="15"/>
  <c r="DQ59" i="15"/>
  <c r="AL59" i="15"/>
  <c r="AX59" i="15"/>
  <c r="BJ59" i="15"/>
  <c r="BV59" i="15"/>
  <c r="CH59" i="15"/>
  <c r="CT59" i="15"/>
  <c r="DF59" i="15"/>
  <c r="DR59" i="15"/>
  <c r="AM59" i="15"/>
  <c r="AY59" i="15"/>
  <c r="BK59" i="15"/>
  <c r="BW59" i="15"/>
  <c r="CI59" i="15"/>
  <c r="CU59" i="15"/>
  <c r="DG59" i="15"/>
  <c r="DS59" i="15"/>
  <c r="AC59" i="15"/>
  <c r="AO59" i="15"/>
  <c r="BA59" i="15"/>
  <c r="BM59" i="15"/>
  <c r="BY59" i="15"/>
  <c r="CK59" i="15"/>
  <c r="CW59" i="15"/>
  <c r="DI59" i="15"/>
  <c r="DU59" i="15"/>
  <c r="AB59" i="15"/>
  <c r="CV59" i="15"/>
  <c r="AD59" i="15"/>
  <c r="CX59" i="15"/>
  <c r="AN59" i="15"/>
  <c r="DH59" i="15"/>
  <c r="AP59" i="15"/>
  <c r="DJ59" i="15"/>
  <c r="AZ59" i="15"/>
  <c r="DT59" i="15"/>
  <c r="BB59" i="15"/>
  <c r="DV59" i="15"/>
  <c r="BL59" i="15"/>
  <c r="BN59" i="15"/>
  <c r="CJ59" i="15"/>
  <c r="CL59" i="15"/>
  <c r="BX59" i="15"/>
  <c r="DW59" i="15"/>
  <c r="BZ59" i="15"/>
  <c r="AA59" i="15"/>
  <c r="EB96" i="15"/>
  <c r="EN96" i="15"/>
  <c r="EZ96" i="15"/>
  <c r="FL96" i="15"/>
  <c r="FX96" i="15"/>
  <c r="GJ96" i="15"/>
  <c r="GV96" i="15"/>
  <c r="HH96" i="15"/>
  <c r="EC96" i="15"/>
  <c r="EO96" i="15"/>
  <c r="FA96" i="15"/>
  <c r="FM96" i="15"/>
  <c r="FY96" i="15"/>
  <c r="GK96" i="15"/>
  <c r="GW96" i="15"/>
  <c r="HI96" i="15"/>
  <c r="ED96" i="15"/>
  <c r="EP96" i="15"/>
  <c r="FB96" i="15"/>
  <c r="FN96" i="15"/>
  <c r="FZ96" i="15"/>
  <c r="GL96" i="15"/>
  <c r="GX96" i="15"/>
  <c r="HJ96" i="15"/>
  <c r="EE96" i="15"/>
  <c r="EQ96" i="15"/>
  <c r="FC96" i="15"/>
  <c r="FO96" i="15"/>
  <c r="GA96" i="15"/>
  <c r="GM96" i="15"/>
  <c r="GY96" i="15"/>
  <c r="HK96" i="15"/>
  <c r="EF96" i="15"/>
  <c r="ER96" i="15"/>
  <c r="FD96" i="15"/>
  <c r="FP96" i="15"/>
  <c r="GB96" i="15"/>
  <c r="GN96" i="15"/>
  <c r="GZ96" i="15"/>
  <c r="HL96" i="15"/>
  <c r="DX96" i="15"/>
  <c r="EG96" i="15"/>
  <c r="ES96" i="15"/>
  <c r="FE96" i="15"/>
  <c r="FQ96" i="15"/>
  <c r="GC96" i="15"/>
  <c r="GO96" i="15"/>
  <c r="HA96" i="15"/>
  <c r="HM96" i="15"/>
  <c r="EH96" i="15"/>
  <c r="ET96" i="15"/>
  <c r="FF96" i="15"/>
  <c r="FR96" i="15"/>
  <c r="GD96" i="15"/>
  <c r="GP96" i="15"/>
  <c r="HB96" i="15"/>
  <c r="HN96" i="15"/>
  <c r="EJ96" i="15"/>
  <c r="EV96" i="15"/>
  <c r="FH96" i="15"/>
  <c r="FT96" i="15"/>
  <c r="GF96" i="15"/>
  <c r="GR96" i="15"/>
  <c r="HD96" i="15"/>
  <c r="HP96" i="15"/>
  <c r="DY96" i="15"/>
  <c r="EK96" i="15"/>
  <c r="EW96" i="15"/>
  <c r="FI96" i="15"/>
  <c r="FU96" i="15"/>
  <c r="GG96" i="15"/>
  <c r="GS96" i="15"/>
  <c r="HE96" i="15"/>
  <c r="HQ96" i="15"/>
  <c r="EU96" i="15"/>
  <c r="GQ96" i="15"/>
  <c r="EX96" i="15"/>
  <c r="GT96" i="15"/>
  <c r="EY96" i="15"/>
  <c r="GU96" i="15"/>
  <c r="FG96" i="15"/>
  <c r="HC96" i="15"/>
  <c r="FJ96" i="15"/>
  <c r="HF96" i="15"/>
  <c r="FK96" i="15"/>
  <c r="HG96" i="15"/>
  <c r="FS96" i="15"/>
  <c r="HO96" i="15"/>
  <c r="DZ96" i="15"/>
  <c r="FV96" i="15"/>
  <c r="HR96" i="15"/>
  <c r="EA96" i="15"/>
  <c r="FW96" i="15"/>
  <c r="HS96" i="15"/>
  <c r="EI96" i="15"/>
  <c r="EM96" i="15"/>
  <c r="GE96" i="15"/>
  <c r="GH96" i="15"/>
  <c r="GI96" i="15"/>
  <c r="EL96" i="15"/>
  <c r="AC96" i="15"/>
  <c r="AO96" i="15"/>
  <c r="BA96" i="15"/>
  <c r="BM96" i="15"/>
  <c r="BY96" i="15"/>
  <c r="CK96" i="15"/>
  <c r="CW96" i="15"/>
  <c r="DI96" i="15"/>
  <c r="DU96" i="15"/>
  <c r="AD96" i="15"/>
  <c r="AP96" i="15"/>
  <c r="BB96" i="15"/>
  <c r="BN96" i="15"/>
  <c r="BZ96" i="15"/>
  <c r="CL96" i="15"/>
  <c r="CX96" i="15"/>
  <c r="DJ96" i="15"/>
  <c r="DV96" i="15"/>
  <c r="AE96" i="15"/>
  <c r="AQ96" i="15"/>
  <c r="BC96" i="15"/>
  <c r="BO96" i="15"/>
  <c r="CA96" i="15"/>
  <c r="CM96" i="15"/>
  <c r="CY96" i="15"/>
  <c r="DK96" i="15"/>
  <c r="AF96" i="15"/>
  <c r="AR96" i="15"/>
  <c r="BD96" i="15"/>
  <c r="BP96" i="15"/>
  <c r="CB96" i="15"/>
  <c r="CN96" i="15"/>
  <c r="CZ96" i="15"/>
  <c r="DL96" i="15"/>
  <c r="AG96" i="15"/>
  <c r="AS96" i="15"/>
  <c r="BE96" i="15"/>
  <c r="BQ96" i="15"/>
  <c r="CC96" i="15"/>
  <c r="CO96" i="15"/>
  <c r="DA96" i="15"/>
  <c r="DM96" i="15"/>
  <c r="AH96" i="15"/>
  <c r="AT96" i="15"/>
  <c r="BF96" i="15"/>
  <c r="BR96" i="15"/>
  <c r="CD96" i="15"/>
  <c r="CP96" i="15"/>
  <c r="DB96" i="15"/>
  <c r="DN96" i="15"/>
  <c r="AI96" i="15"/>
  <c r="AU96" i="15"/>
  <c r="BG96" i="15"/>
  <c r="BS96" i="15"/>
  <c r="CE96" i="15"/>
  <c r="CQ96" i="15"/>
  <c r="DC96" i="15"/>
  <c r="DO96" i="15"/>
  <c r="AJ96" i="15"/>
  <c r="AV96" i="15"/>
  <c r="BH96" i="15"/>
  <c r="BT96" i="15"/>
  <c r="CF96" i="15"/>
  <c r="CR96" i="15"/>
  <c r="DD96" i="15"/>
  <c r="DP96" i="15"/>
  <c r="AK96" i="15"/>
  <c r="AW96" i="15"/>
  <c r="BI96" i="15"/>
  <c r="BU96" i="15"/>
  <c r="CG96" i="15"/>
  <c r="CS96" i="15"/>
  <c r="DE96" i="15"/>
  <c r="DQ96" i="15"/>
  <c r="AM96" i="15"/>
  <c r="AY96" i="15"/>
  <c r="BK96" i="15"/>
  <c r="BW96" i="15"/>
  <c r="CI96" i="15"/>
  <c r="CU96" i="15"/>
  <c r="DG96" i="15"/>
  <c r="DS96" i="15"/>
  <c r="AL96" i="15"/>
  <c r="DF96" i="15"/>
  <c r="AN96" i="15"/>
  <c r="DH96" i="15"/>
  <c r="DW96" i="15"/>
  <c r="AX96" i="15"/>
  <c r="DR96" i="15"/>
  <c r="AZ96" i="15"/>
  <c r="DT96" i="15"/>
  <c r="CH96" i="15"/>
  <c r="CJ96" i="15"/>
  <c r="BJ96" i="15"/>
  <c r="BL96" i="15"/>
  <c r="BV96" i="15"/>
  <c r="BX96" i="15"/>
  <c r="CT96" i="15"/>
  <c r="AA96" i="15"/>
  <c r="AB96" i="15"/>
  <c r="CV96" i="15"/>
  <c r="EH43" i="15"/>
  <c r="ET43" i="15"/>
  <c r="FF43" i="15"/>
  <c r="FR43" i="15"/>
  <c r="GD43" i="15"/>
  <c r="GP43" i="15"/>
  <c r="HB43" i="15"/>
  <c r="HN43" i="15"/>
  <c r="EI43" i="15"/>
  <c r="EU43" i="15"/>
  <c r="FG43" i="15"/>
  <c r="FS43" i="15"/>
  <c r="GE43" i="15"/>
  <c r="GQ43" i="15"/>
  <c r="HC43" i="15"/>
  <c r="HO43" i="15"/>
  <c r="EJ43" i="15"/>
  <c r="EV43" i="15"/>
  <c r="FH43" i="15"/>
  <c r="FT43" i="15"/>
  <c r="GF43" i="15"/>
  <c r="GR43" i="15"/>
  <c r="HD43" i="15"/>
  <c r="HP43" i="15"/>
  <c r="DY43" i="15"/>
  <c r="EK43" i="15"/>
  <c r="EW43" i="15"/>
  <c r="FI43" i="15"/>
  <c r="FU43" i="15"/>
  <c r="GG43" i="15"/>
  <c r="GS43" i="15"/>
  <c r="HE43" i="15"/>
  <c r="HQ43" i="15"/>
  <c r="DZ43" i="15"/>
  <c r="EL43" i="15"/>
  <c r="EX43" i="15"/>
  <c r="FJ43" i="15"/>
  <c r="FV43" i="15"/>
  <c r="GH43" i="15"/>
  <c r="GT43" i="15"/>
  <c r="HF43" i="15"/>
  <c r="HR43" i="15"/>
  <c r="EA43" i="15"/>
  <c r="EM43" i="15"/>
  <c r="EY43" i="15"/>
  <c r="FK43" i="15"/>
  <c r="FW43" i="15"/>
  <c r="GI43" i="15"/>
  <c r="GU43" i="15"/>
  <c r="HG43" i="15"/>
  <c r="HS43" i="15"/>
  <c r="EB43" i="15"/>
  <c r="EN43" i="15"/>
  <c r="EZ43" i="15"/>
  <c r="FL43" i="15"/>
  <c r="FX43" i="15"/>
  <c r="GJ43" i="15"/>
  <c r="GV43" i="15"/>
  <c r="HH43" i="15"/>
  <c r="ED43" i="15"/>
  <c r="EP43" i="15"/>
  <c r="FB43" i="15"/>
  <c r="FN43" i="15"/>
  <c r="FZ43" i="15"/>
  <c r="GL43" i="15"/>
  <c r="GX43" i="15"/>
  <c r="HJ43" i="15"/>
  <c r="EF43" i="15"/>
  <c r="ER43" i="15"/>
  <c r="FD43" i="15"/>
  <c r="FP43" i="15"/>
  <c r="GB43" i="15"/>
  <c r="GN43" i="15"/>
  <c r="GZ43" i="15"/>
  <c r="HL43" i="15"/>
  <c r="EG43" i="15"/>
  <c r="ES43" i="15"/>
  <c r="FE43" i="15"/>
  <c r="FQ43" i="15"/>
  <c r="GC43" i="15"/>
  <c r="GO43" i="15"/>
  <c r="HA43" i="15"/>
  <c r="HM43" i="15"/>
  <c r="GA43" i="15"/>
  <c r="GK43" i="15"/>
  <c r="GM43" i="15"/>
  <c r="EC43" i="15"/>
  <c r="GW43" i="15"/>
  <c r="EE43" i="15"/>
  <c r="GY43" i="15"/>
  <c r="EO43" i="15"/>
  <c r="HI43" i="15"/>
  <c r="EQ43" i="15"/>
  <c r="HK43" i="15"/>
  <c r="FA43" i="15"/>
  <c r="FC43" i="15"/>
  <c r="FO43" i="15"/>
  <c r="FM43" i="15"/>
  <c r="FY43" i="15"/>
  <c r="DX43" i="15"/>
  <c r="AL43" i="15"/>
  <c r="AX43" i="15"/>
  <c r="BJ43" i="15"/>
  <c r="BV43" i="15"/>
  <c r="CH43" i="15"/>
  <c r="CT43" i="15"/>
  <c r="DF43" i="15"/>
  <c r="DR43" i="15"/>
  <c r="AM43" i="15"/>
  <c r="AY43" i="15"/>
  <c r="BK43" i="15"/>
  <c r="BW43" i="15"/>
  <c r="CI43" i="15"/>
  <c r="CU43" i="15"/>
  <c r="DG43" i="15"/>
  <c r="DS43" i="15"/>
  <c r="AB43" i="15"/>
  <c r="AN43" i="15"/>
  <c r="AZ43" i="15"/>
  <c r="BL43" i="15"/>
  <c r="BX43" i="15"/>
  <c r="CJ43" i="15"/>
  <c r="CV43" i="15"/>
  <c r="DH43" i="15"/>
  <c r="DT43" i="15"/>
  <c r="AC43" i="15"/>
  <c r="AO43" i="15"/>
  <c r="BA43" i="15"/>
  <c r="BM43" i="15"/>
  <c r="BY43" i="15"/>
  <c r="CK43" i="15"/>
  <c r="CW43" i="15"/>
  <c r="DI43" i="15"/>
  <c r="DU43" i="15"/>
  <c r="AD43" i="15"/>
  <c r="AP43" i="15"/>
  <c r="BB43" i="15"/>
  <c r="BN43" i="15"/>
  <c r="BZ43" i="15"/>
  <c r="CL43" i="15"/>
  <c r="CX43" i="15"/>
  <c r="DJ43" i="15"/>
  <c r="DV43" i="15"/>
  <c r="AE43" i="15"/>
  <c r="AQ43" i="15"/>
  <c r="BC43" i="15"/>
  <c r="BO43" i="15"/>
  <c r="CA43" i="15"/>
  <c r="CM43" i="15"/>
  <c r="CY43" i="15"/>
  <c r="DK43" i="15"/>
  <c r="AF43" i="15"/>
  <c r="AR43" i="15"/>
  <c r="BD43" i="15"/>
  <c r="BP43" i="15"/>
  <c r="CB43" i="15"/>
  <c r="CN43" i="15"/>
  <c r="CZ43" i="15"/>
  <c r="DL43" i="15"/>
  <c r="AG43" i="15"/>
  <c r="AS43" i="15"/>
  <c r="BE43" i="15"/>
  <c r="BQ43" i="15"/>
  <c r="CC43" i="15"/>
  <c r="CO43" i="15"/>
  <c r="DA43" i="15"/>
  <c r="DM43" i="15"/>
  <c r="AH43" i="15"/>
  <c r="AT43" i="15"/>
  <c r="BF43" i="15"/>
  <c r="BR43" i="15"/>
  <c r="CD43" i="15"/>
  <c r="CP43" i="15"/>
  <c r="DB43" i="15"/>
  <c r="DN43" i="15"/>
  <c r="AJ43" i="15"/>
  <c r="AV43" i="15"/>
  <c r="BH43" i="15"/>
  <c r="BT43" i="15"/>
  <c r="CF43" i="15"/>
  <c r="CR43" i="15"/>
  <c r="DD43" i="15"/>
  <c r="DP43" i="15"/>
  <c r="AK43" i="15"/>
  <c r="AW43" i="15"/>
  <c r="BI43" i="15"/>
  <c r="BU43" i="15"/>
  <c r="CG43" i="15"/>
  <c r="CS43" i="15"/>
  <c r="DE43" i="15"/>
  <c r="DQ43" i="15"/>
  <c r="AI43" i="15"/>
  <c r="AU43" i="15"/>
  <c r="BG43" i="15"/>
  <c r="BS43" i="15"/>
  <c r="CE43" i="15"/>
  <c r="DC43" i="15"/>
  <c r="CQ43" i="15"/>
  <c r="DO43" i="15"/>
  <c r="AA43" i="15"/>
  <c r="DW43" i="15"/>
  <c r="MD11" i="15"/>
  <c r="NR11" i="15"/>
  <c r="PC11" i="15"/>
  <c r="ME11" i="15"/>
  <c r="NA11" i="15"/>
  <c r="PH11" i="15"/>
  <c r="OT11" i="15"/>
  <c r="KL12" i="15"/>
  <c r="NE12" i="15"/>
  <c r="OZ12" i="15"/>
  <c r="JH12" i="15"/>
  <c r="LG12" i="15"/>
  <c r="NB12" i="15"/>
  <c r="OW12" i="15"/>
  <c r="JE12" i="15"/>
  <c r="LD12" i="15"/>
  <c r="MM12" i="15"/>
  <c r="NV12" i="15"/>
  <c r="PE12" i="15"/>
  <c r="JQ12" i="15"/>
  <c r="KZ12" i="15"/>
  <c r="MI12" i="15"/>
  <c r="IC12" i="15"/>
  <c r="HY12" i="15"/>
  <c r="EI68" i="15"/>
  <c r="EU68" i="15"/>
  <c r="FG68" i="15"/>
  <c r="FS68" i="15"/>
  <c r="GE68" i="15"/>
  <c r="GQ68" i="15"/>
  <c r="HC68" i="15"/>
  <c r="HO68" i="15"/>
  <c r="EJ68" i="15"/>
  <c r="EV68" i="15"/>
  <c r="FH68" i="15"/>
  <c r="FT68" i="15"/>
  <c r="GF68" i="15"/>
  <c r="GR68" i="15"/>
  <c r="HD68" i="15"/>
  <c r="HP68" i="15"/>
  <c r="DY68" i="15"/>
  <c r="EK68" i="15"/>
  <c r="EW68" i="15"/>
  <c r="FI68" i="15"/>
  <c r="FU68" i="15"/>
  <c r="GG68" i="15"/>
  <c r="GS68" i="15"/>
  <c r="HE68" i="15"/>
  <c r="HQ68" i="15"/>
  <c r="DZ68" i="15"/>
  <c r="EL68" i="15"/>
  <c r="EX68" i="15"/>
  <c r="FJ68" i="15"/>
  <c r="FV68" i="15"/>
  <c r="GH68" i="15"/>
  <c r="GT68" i="15"/>
  <c r="HF68" i="15"/>
  <c r="HR68" i="15"/>
  <c r="EA68" i="15"/>
  <c r="EM68" i="15"/>
  <c r="EY68" i="15"/>
  <c r="FK68" i="15"/>
  <c r="FW68" i="15"/>
  <c r="GI68" i="15"/>
  <c r="GU68" i="15"/>
  <c r="HG68" i="15"/>
  <c r="HS68" i="15"/>
  <c r="EB68" i="15"/>
  <c r="EN68" i="15"/>
  <c r="EZ68" i="15"/>
  <c r="FL68" i="15"/>
  <c r="FX68" i="15"/>
  <c r="GJ68" i="15"/>
  <c r="GV68" i="15"/>
  <c r="HH68" i="15"/>
  <c r="EE68" i="15"/>
  <c r="EQ68" i="15"/>
  <c r="FC68" i="15"/>
  <c r="FO68" i="15"/>
  <c r="GA68" i="15"/>
  <c r="GM68" i="15"/>
  <c r="GY68" i="15"/>
  <c r="HK68" i="15"/>
  <c r="EF68" i="15"/>
  <c r="ER68" i="15"/>
  <c r="FD68" i="15"/>
  <c r="FP68" i="15"/>
  <c r="GB68" i="15"/>
  <c r="GN68" i="15"/>
  <c r="GZ68" i="15"/>
  <c r="HL68" i="15"/>
  <c r="ET68" i="15"/>
  <c r="GD68" i="15"/>
  <c r="HN68" i="15"/>
  <c r="FA68" i="15"/>
  <c r="GK68" i="15"/>
  <c r="FB68" i="15"/>
  <c r="GL68" i="15"/>
  <c r="FE68" i="15"/>
  <c r="GO68" i="15"/>
  <c r="FF68" i="15"/>
  <c r="GP68" i="15"/>
  <c r="EC68" i="15"/>
  <c r="FM68" i="15"/>
  <c r="GW68" i="15"/>
  <c r="EH68" i="15"/>
  <c r="FR68" i="15"/>
  <c r="HB68" i="15"/>
  <c r="EP68" i="15"/>
  <c r="ES68" i="15"/>
  <c r="FN68" i="15"/>
  <c r="FQ68" i="15"/>
  <c r="FY68" i="15"/>
  <c r="FZ68" i="15"/>
  <c r="GC68" i="15"/>
  <c r="HA68" i="15"/>
  <c r="ED68" i="15"/>
  <c r="HI68" i="15"/>
  <c r="EG68" i="15"/>
  <c r="HJ68" i="15"/>
  <c r="HM68" i="15"/>
  <c r="DX68" i="15"/>
  <c r="EO68" i="15"/>
  <c r="GX68" i="15"/>
  <c r="AB68" i="15"/>
  <c r="AN68" i="15"/>
  <c r="AZ68" i="15"/>
  <c r="BL68" i="15"/>
  <c r="BX68" i="15"/>
  <c r="CJ68" i="15"/>
  <c r="CV68" i="15"/>
  <c r="DH68" i="15"/>
  <c r="DT68" i="15"/>
  <c r="AC68" i="15"/>
  <c r="AO68" i="15"/>
  <c r="BA68" i="15"/>
  <c r="BM68" i="15"/>
  <c r="BY68" i="15"/>
  <c r="CK68" i="15"/>
  <c r="CW68" i="15"/>
  <c r="DI68" i="15"/>
  <c r="DU68" i="15"/>
  <c r="AD68" i="15"/>
  <c r="AP68" i="15"/>
  <c r="BB68" i="15"/>
  <c r="BN68" i="15"/>
  <c r="BZ68" i="15"/>
  <c r="CL68" i="15"/>
  <c r="CX68" i="15"/>
  <c r="DJ68" i="15"/>
  <c r="DV68" i="15"/>
  <c r="AE68" i="15"/>
  <c r="AQ68" i="15"/>
  <c r="BC68" i="15"/>
  <c r="BO68" i="15"/>
  <c r="CA68" i="15"/>
  <c r="CM68" i="15"/>
  <c r="CY68" i="15"/>
  <c r="DK68" i="15"/>
  <c r="AF68" i="15"/>
  <c r="AR68" i="15"/>
  <c r="BD68" i="15"/>
  <c r="BP68" i="15"/>
  <c r="CB68" i="15"/>
  <c r="CN68" i="15"/>
  <c r="CZ68" i="15"/>
  <c r="DL68" i="15"/>
  <c r="AG68" i="15"/>
  <c r="AS68" i="15"/>
  <c r="BE68" i="15"/>
  <c r="BQ68" i="15"/>
  <c r="CC68" i="15"/>
  <c r="CO68" i="15"/>
  <c r="DA68" i="15"/>
  <c r="DM68" i="15"/>
  <c r="AH68" i="15"/>
  <c r="AT68" i="15"/>
  <c r="BF68" i="15"/>
  <c r="BR68" i="15"/>
  <c r="CD68" i="15"/>
  <c r="CP68" i="15"/>
  <c r="DB68" i="15"/>
  <c r="DN68" i="15"/>
  <c r="AI68" i="15"/>
  <c r="AU68" i="15"/>
  <c r="BG68" i="15"/>
  <c r="BS68" i="15"/>
  <c r="CE68" i="15"/>
  <c r="CQ68" i="15"/>
  <c r="DC68" i="15"/>
  <c r="DO68" i="15"/>
  <c r="AJ68" i="15"/>
  <c r="AV68" i="15"/>
  <c r="BH68" i="15"/>
  <c r="BT68" i="15"/>
  <c r="CF68" i="15"/>
  <c r="CR68" i="15"/>
  <c r="DD68" i="15"/>
  <c r="DP68" i="15"/>
  <c r="AL68" i="15"/>
  <c r="AX68" i="15"/>
  <c r="BJ68" i="15"/>
  <c r="BV68" i="15"/>
  <c r="CH68" i="15"/>
  <c r="CT68" i="15"/>
  <c r="DF68" i="15"/>
  <c r="DR68" i="15"/>
  <c r="BU68" i="15"/>
  <c r="BW68" i="15"/>
  <c r="CG68" i="15"/>
  <c r="CI68" i="15"/>
  <c r="CS68" i="15"/>
  <c r="CU68" i="15"/>
  <c r="AK68" i="15"/>
  <c r="DE68" i="15"/>
  <c r="AM68" i="15"/>
  <c r="DG68" i="15"/>
  <c r="BI68" i="15"/>
  <c r="BK68" i="15"/>
  <c r="DQ68" i="15"/>
  <c r="DS68" i="15"/>
  <c r="AA68" i="15"/>
  <c r="AW68" i="15"/>
  <c r="DW68" i="15"/>
  <c r="AY68" i="15"/>
  <c r="EF35" i="15"/>
  <c r="ER35" i="15"/>
  <c r="FD35" i="15"/>
  <c r="FP35" i="15"/>
  <c r="GB35" i="15"/>
  <c r="GN35" i="15"/>
  <c r="GZ35" i="15"/>
  <c r="HL35" i="15"/>
  <c r="EG35" i="15"/>
  <c r="ES35" i="15"/>
  <c r="FE35" i="15"/>
  <c r="FQ35" i="15"/>
  <c r="GC35" i="15"/>
  <c r="GO35" i="15"/>
  <c r="HA35" i="15"/>
  <c r="HM35" i="15"/>
  <c r="EH35" i="15"/>
  <c r="ET35" i="15"/>
  <c r="FF35" i="15"/>
  <c r="FR35" i="15"/>
  <c r="GD35" i="15"/>
  <c r="GP35" i="15"/>
  <c r="HB35" i="15"/>
  <c r="HN35" i="15"/>
  <c r="EI35" i="15"/>
  <c r="EU35" i="15"/>
  <c r="FG35" i="15"/>
  <c r="FS35" i="15"/>
  <c r="GE35" i="15"/>
  <c r="GQ35" i="15"/>
  <c r="HC35" i="15"/>
  <c r="HO35" i="15"/>
  <c r="EJ35" i="15"/>
  <c r="EV35" i="15"/>
  <c r="FH35" i="15"/>
  <c r="FT35" i="15"/>
  <c r="GF35" i="15"/>
  <c r="GR35" i="15"/>
  <c r="HD35" i="15"/>
  <c r="HP35" i="15"/>
  <c r="DY35" i="15"/>
  <c r="EK35" i="15"/>
  <c r="EW35" i="15"/>
  <c r="FI35" i="15"/>
  <c r="FU35" i="15"/>
  <c r="GG35" i="15"/>
  <c r="GS35" i="15"/>
  <c r="HE35" i="15"/>
  <c r="HQ35" i="15"/>
  <c r="DZ35" i="15"/>
  <c r="EL35" i="15"/>
  <c r="EX35" i="15"/>
  <c r="FJ35" i="15"/>
  <c r="FV35" i="15"/>
  <c r="GH35" i="15"/>
  <c r="GT35" i="15"/>
  <c r="HF35" i="15"/>
  <c r="HR35" i="15"/>
  <c r="EA35" i="15"/>
  <c r="EM35" i="15"/>
  <c r="EY35" i="15"/>
  <c r="FK35" i="15"/>
  <c r="FW35" i="15"/>
  <c r="GI35" i="15"/>
  <c r="GU35" i="15"/>
  <c r="HG35" i="15"/>
  <c r="HS35" i="15"/>
  <c r="EB35" i="15"/>
  <c r="EN35" i="15"/>
  <c r="EZ35" i="15"/>
  <c r="FL35" i="15"/>
  <c r="FX35" i="15"/>
  <c r="GJ35" i="15"/>
  <c r="GV35" i="15"/>
  <c r="HH35" i="15"/>
  <c r="EC35" i="15"/>
  <c r="EO35" i="15"/>
  <c r="FA35" i="15"/>
  <c r="FM35" i="15"/>
  <c r="FY35" i="15"/>
  <c r="GK35" i="15"/>
  <c r="GW35" i="15"/>
  <c r="HI35" i="15"/>
  <c r="EQ35" i="15"/>
  <c r="HK35" i="15"/>
  <c r="FB35" i="15"/>
  <c r="FC35" i="15"/>
  <c r="FN35" i="15"/>
  <c r="FO35" i="15"/>
  <c r="FZ35" i="15"/>
  <c r="GA35" i="15"/>
  <c r="GM35" i="15"/>
  <c r="EE35" i="15"/>
  <c r="GY35" i="15"/>
  <c r="EP35" i="15"/>
  <c r="HJ35" i="15"/>
  <c r="ED35" i="15"/>
  <c r="GL35" i="15"/>
  <c r="GX35" i="15"/>
  <c r="DX35" i="15"/>
  <c r="AG35" i="15"/>
  <c r="AS35" i="15"/>
  <c r="BE35" i="15"/>
  <c r="BQ35" i="15"/>
  <c r="CC35" i="15"/>
  <c r="CO35" i="15"/>
  <c r="DA35" i="15"/>
  <c r="DM35" i="15"/>
  <c r="AH35" i="15"/>
  <c r="AT35" i="15"/>
  <c r="BF35" i="15"/>
  <c r="BR35" i="15"/>
  <c r="CD35" i="15"/>
  <c r="CP35" i="15"/>
  <c r="DB35" i="15"/>
  <c r="DN35" i="15"/>
  <c r="AI35" i="15"/>
  <c r="AU35" i="15"/>
  <c r="BG35" i="15"/>
  <c r="BS35" i="15"/>
  <c r="CE35" i="15"/>
  <c r="CQ35" i="15"/>
  <c r="DC35" i="15"/>
  <c r="DO35" i="15"/>
  <c r="AJ35" i="15"/>
  <c r="AV35" i="15"/>
  <c r="BH35" i="15"/>
  <c r="BT35" i="15"/>
  <c r="CF35" i="15"/>
  <c r="CR35" i="15"/>
  <c r="DD35" i="15"/>
  <c r="DP35" i="15"/>
  <c r="AK35" i="15"/>
  <c r="AW35" i="15"/>
  <c r="BI35" i="15"/>
  <c r="BU35" i="15"/>
  <c r="CG35" i="15"/>
  <c r="CS35" i="15"/>
  <c r="DE35" i="15"/>
  <c r="DQ35" i="15"/>
  <c r="AL35" i="15"/>
  <c r="AX35" i="15"/>
  <c r="BJ35" i="15"/>
  <c r="BV35" i="15"/>
  <c r="CH35" i="15"/>
  <c r="CT35" i="15"/>
  <c r="DF35" i="15"/>
  <c r="DR35" i="15"/>
  <c r="AB35" i="15"/>
  <c r="AN35" i="15"/>
  <c r="AZ35" i="15"/>
  <c r="BL35" i="15"/>
  <c r="BX35" i="15"/>
  <c r="CJ35" i="15"/>
  <c r="CV35" i="15"/>
  <c r="DH35" i="15"/>
  <c r="DT35" i="15"/>
  <c r="AC35" i="15"/>
  <c r="AO35" i="15"/>
  <c r="BA35" i="15"/>
  <c r="BM35" i="15"/>
  <c r="BY35" i="15"/>
  <c r="CK35" i="15"/>
  <c r="CW35" i="15"/>
  <c r="DI35" i="15"/>
  <c r="DU35" i="15"/>
  <c r="AD35" i="15"/>
  <c r="AP35" i="15"/>
  <c r="BB35" i="15"/>
  <c r="BN35" i="15"/>
  <c r="BZ35" i="15"/>
  <c r="CL35" i="15"/>
  <c r="CX35" i="15"/>
  <c r="DJ35" i="15"/>
  <c r="DV35" i="15"/>
  <c r="AR35" i="15"/>
  <c r="CN35" i="15"/>
  <c r="AY35" i="15"/>
  <c r="CU35" i="15"/>
  <c r="BC35" i="15"/>
  <c r="CY35" i="15"/>
  <c r="BD35" i="15"/>
  <c r="CZ35" i="15"/>
  <c r="BK35" i="15"/>
  <c r="DG35" i="15"/>
  <c r="BO35" i="15"/>
  <c r="DK35" i="15"/>
  <c r="BP35" i="15"/>
  <c r="DL35" i="15"/>
  <c r="BW35" i="15"/>
  <c r="DS35" i="15"/>
  <c r="AE35" i="15"/>
  <c r="CA35" i="15"/>
  <c r="AM35" i="15"/>
  <c r="CI35" i="15"/>
  <c r="AQ35" i="15"/>
  <c r="CM35" i="15"/>
  <c r="AF35" i="15"/>
  <c r="CB35" i="15"/>
  <c r="AA35" i="15"/>
  <c r="DW35" i="15"/>
  <c r="EI72" i="15"/>
  <c r="EU72" i="15"/>
  <c r="FG72" i="15"/>
  <c r="EF72" i="15"/>
  <c r="ES72" i="15"/>
  <c r="FF72" i="15"/>
  <c r="FS72" i="15"/>
  <c r="GE72" i="15"/>
  <c r="GQ72" i="15"/>
  <c r="HC72" i="15"/>
  <c r="HO72" i="15"/>
  <c r="EG72" i="15"/>
  <c r="ET72" i="15"/>
  <c r="FH72" i="15"/>
  <c r="FT72" i="15"/>
  <c r="GF72" i="15"/>
  <c r="GR72" i="15"/>
  <c r="HD72" i="15"/>
  <c r="HP72" i="15"/>
  <c r="EH72" i="15"/>
  <c r="EV72" i="15"/>
  <c r="FI72" i="15"/>
  <c r="FU72" i="15"/>
  <c r="GG72" i="15"/>
  <c r="GS72" i="15"/>
  <c r="HE72" i="15"/>
  <c r="HQ72" i="15"/>
  <c r="EJ72" i="15"/>
  <c r="EW72" i="15"/>
  <c r="FJ72" i="15"/>
  <c r="FV72" i="15"/>
  <c r="GH72" i="15"/>
  <c r="GT72" i="15"/>
  <c r="HF72" i="15"/>
  <c r="HR72" i="15"/>
  <c r="EK72" i="15"/>
  <c r="EX72" i="15"/>
  <c r="FK72" i="15"/>
  <c r="FW72" i="15"/>
  <c r="GI72" i="15"/>
  <c r="GU72" i="15"/>
  <c r="HG72" i="15"/>
  <c r="HS72" i="15"/>
  <c r="EB72" i="15"/>
  <c r="EO72" i="15"/>
  <c r="FB72" i="15"/>
  <c r="FO72" i="15"/>
  <c r="GA72" i="15"/>
  <c r="GM72" i="15"/>
  <c r="GY72" i="15"/>
  <c r="HK72" i="15"/>
  <c r="EC72" i="15"/>
  <c r="FC72" i="15"/>
  <c r="GB72" i="15"/>
  <c r="GZ72" i="15"/>
  <c r="ED72" i="15"/>
  <c r="FD72" i="15"/>
  <c r="GC72" i="15"/>
  <c r="HA72" i="15"/>
  <c r="EE72" i="15"/>
  <c r="FE72" i="15"/>
  <c r="GD72" i="15"/>
  <c r="HB72" i="15"/>
  <c r="EL72" i="15"/>
  <c r="FL72" i="15"/>
  <c r="GJ72" i="15"/>
  <c r="HH72" i="15"/>
  <c r="EM72" i="15"/>
  <c r="FM72" i="15"/>
  <c r="GK72" i="15"/>
  <c r="HI72" i="15"/>
  <c r="EN72" i="15"/>
  <c r="FN72" i="15"/>
  <c r="GL72" i="15"/>
  <c r="HJ72" i="15"/>
  <c r="EP72" i="15"/>
  <c r="FP72" i="15"/>
  <c r="GN72" i="15"/>
  <c r="HL72" i="15"/>
  <c r="ER72" i="15"/>
  <c r="FR72" i="15"/>
  <c r="GP72" i="15"/>
  <c r="HN72" i="15"/>
  <c r="DY72" i="15"/>
  <c r="EY72" i="15"/>
  <c r="FX72" i="15"/>
  <c r="GV72" i="15"/>
  <c r="DZ72" i="15"/>
  <c r="EZ72" i="15"/>
  <c r="FY72" i="15"/>
  <c r="GW72" i="15"/>
  <c r="FA72" i="15"/>
  <c r="FQ72" i="15"/>
  <c r="FZ72" i="15"/>
  <c r="GO72" i="15"/>
  <c r="GX72" i="15"/>
  <c r="HM72" i="15"/>
  <c r="EA72" i="15"/>
  <c r="EQ72" i="15"/>
  <c r="DX72" i="15"/>
  <c r="AB72" i="15"/>
  <c r="AN72" i="15"/>
  <c r="AZ72" i="15"/>
  <c r="BL72" i="15"/>
  <c r="BX72" i="15"/>
  <c r="AC72" i="15"/>
  <c r="AO72" i="15"/>
  <c r="BA72" i="15"/>
  <c r="BM72" i="15"/>
  <c r="AD72" i="15"/>
  <c r="AP72" i="15"/>
  <c r="BB72" i="15"/>
  <c r="BN72" i="15"/>
  <c r="BZ72" i="15"/>
  <c r="AE72" i="15"/>
  <c r="AQ72" i="15"/>
  <c r="BC72" i="15"/>
  <c r="BO72" i="15"/>
  <c r="CA72" i="15"/>
  <c r="CM72" i="15"/>
  <c r="CY72" i="15"/>
  <c r="DK72" i="15"/>
  <c r="AF72" i="15"/>
  <c r="AR72" i="15"/>
  <c r="BD72" i="15"/>
  <c r="BP72" i="15"/>
  <c r="AG72" i="15"/>
  <c r="AS72" i="15"/>
  <c r="BE72" i="15"/>
  <c r="BQ72" i="15"/>
  <c r="CC72" i="15"/>
  <c r="CO72" i="15"/>
  <c r="DA72" i="15"/>
  <c r="DM72" i="15"/>
  <c r="AH72" i="15"/>
  <c r="AT72" i="15"/>
  <c r="BF72" i="15"/>
  <c r="BR72" i="15"/>
  <c r="AI72" i="15"/>
  <c r="AU72" i="15"/>
  <c r="BG72" i="15"/>
  <c r="BS72" i="15"/>
  <c r="AJ72" i="15"/>
  <c r="AV72" i="15"/>
  <c r="BH72" i="15"/>
  <c r="BT72" i="15"/>
  <c r="AL72" i="15"/>
  <c r="AX72" i="15"/>
  <c r="BJ72" i="15"/>
  <c r="BV72" i="15"/>
  <c r="AK72" i="15"/>
  <c r="CF72" i="15"/>
  <c r="CT72" i="15"/>
  <c r="DH72" i="15"/>
  <c r="DV72" i="15"/>
  <c r="AM72" i="15"/>
  <c r="CG72" i="15"/>
  <c r="CU72" i="15"/>
  <c r="DI72" i="15"/>
  <c r="AW72" i="15"/>
  <c r="CH72" i="15"/>
  <c r="CV72" i="15"/>
  <c r="DJ72" i="15"/>
  <c r="AY72" i="15"/>
  <c r="CI72" i="15"/>
  <c r="CW72" i="15"/>
  <c r="DL72" i="15"/>
  <c r="BI72" i="15"/>
  <c r="CJ72" i="15"/>
  <c r="CX72" i="15"/>
  <c r="DN72" i="15"/>
  <c r="BK72" i="15"/>
  <c r="CK72" i="15"/>
  <c r="CZ72" i="15"/>
  <c r="DO72" i="15"/>
  <c r="BU72" i="15"/>
  <c r="CL72" i="15"/>
  <c r="DB72" i="15"/>
  <c r="DP72" i="15"/>
  <c r="BW72" i="15"/>
  <c r="CN72" i="15"/>
  <c r="DC72" i="15"/>
  <c r="DQ72" i="15"/>
  <c r="CD72" i="15"/>
  <c r="CR72" i="15"/>
  <c r="DF72" i="15"/>
  <c r="DT72" i="15"/>
  <c r="CE72" i="15"/>
  <c r="CS72" i="15"/>
  <c r="DG72" i="15"/>
  <c r="DU72" i="15"/>
  <c r="CP72" i="15"/>
  <c r="CQ72" i="15"/>
  <c r="DD72" i="15"/>
  <c r="DE72" i="15"/>
  <c r="DR72" i="15"/>
  <c r="DS72" i="15"/>
  <c r="BY72" i="15"/>
  <c r="CB72" i="15"/>
  <c r="DW72" i="15"/>
  <c r="AA72" i="15"/>
  <c r="OZ11" i="15"/>
  <c r="MV11" i="15"/>
  <c r="OI11" i="15"/>
  <c r="LS11" i="15"/>
  <c r="MO11" i="15"/>
  <c r="OV11" i="15"/>
  <c r="OH11" i="15"/>
  <c r="JZ12" i="15"/>
  <c r="MS12" i="15"/>
  <c r="ON12" i="15"/>
  <c r="IR12" i="15"/>
  <c r="KU12" i="15"/>
  <c r="MP12" i="15"/>
  <c r="OK12" i="15"/>
  <c r="IM12" i="15"/>
  <c r="KR12" i="15"/>
  <c r="MA12" i="15"/>
  <c r="NJ12" i="15"/>
  <c r="OS12" i="15"/>
  <c r="IY12" i="15"/>
  <c r="KN12" i="15"/>
  <c r="LW12" i="15"/>
  <c r="JL12" i="15"/>
  <c r="PE92" i="15"/>
  <c r="LY92" i="15"/>
  <c r="LL92" i="15"/>
  <c r="NG92" i="15"/>
  <c r="PB92" i="15"/>
  <c r="JN92" i="15"/>
  <c r="LI92" i="15"/>
  <c r="NP92" i="15"/>
  <c r="IB92" i="15"/>
  <c r="KI92" i="15"/>
  <c r="MP92" i="15"/>
  <c r="OW92" i="15"/>
  <c r="JI92" i="15"/>
  <c r="LP92" i="15"/>
  <c r="NW92" i="15"/>
  <c r="II92" i="15"/>
  <c r="KP92" i="15"/>
  <c r="DZ71" i="15"/>
  <c r="EL71" i="15"/>
  <c r="EX71" i="15"/>
  <c r="FJ71" i="15"/>
  <c r="FV71" i="15"/>
  <c r="GH71" i="15"/>
  <c r="GT71" i="15"/>
  <c r="HF71" i="15"/>
  <c r="HR71" i="15"/>
  <c r="EC71" i="15"/>
  <c r="EE71" i="15"/>
  <c r="EI71" i="15"/>
  <c r="EU71" i="15"/>
  <c r="FG71" i="15"/>
  <c r="FS71" i="15"/>
  <c r="EJ71" i="15"/>
  <c r="EY71" i="15"/>
  <c r="FM71" i="15"/>
  <c r="GA71" i="15"/>
  <c r="GN71" i="15"/>
  <c r="HA71" i="15"/>
  <c r="HN71" i="15"/>
  <c r="EK71" i="15"/>
  <c r="EZ71" i="15"/>
  <c r="FN71" i="15"/>
  <c r="GB71" i="15"/>
  <c r="GO71" i="15"/>
  <c r="HB71" i="15"/>
  <c r="HO71" i="15"/>
  <c r="EM71" i="15"/>
  <c r="FA71" i="15"/>
  <c r="FO71" i="15"/>
  <c r="GC71" i="15"/>
  <c r="GP71" i="15"/>
  <c r="HC71" i="15"/>
  <c r="HP71" i="15"/>
  <c r="EN71" i="15"/>
  <c r="FB71" i="15"/>
  <c r="FP71" i="15"/>
  <c r="GD71" i="15"/>
  <c r="GQ71" i="15"/>
  <c r="HD71" i="15"/>
  <c r="HQ71" i="15"/>
  <c r="EO71" i="15"/>
  <c r="FC71" i="15"/>
  <c r="FQ71" i="15"/>
  <c r="GE71" i="15"/>
  <c r="GR71" i="15"/>
  <c r="HE71" i="15"/>
  <c r="HS71" i="15"/>
  <c r="ED71" i="15"/>
  <c r="ES71" i="15"/>
  <c r="FH71" i="15"/>
  <c r="FW71" i="15"/>
  <c r="GJ71" i="15"/>
  <c r="GW71" i="15"/>
  <c r="HJ71" i="15"/>
  <c r="ET71" i="15"/>
  <c r="FX71" i="15"/>
  <c r="GX71" i="15"/>
  <c r="EV71" i="15"/>
  <c r="FY71" i="15"/>
  <c r="GY71" i="15"/>
  <c r="EW71" i="15"/>
  <c r="FZ71" i="15"/>
  <c r="GZ71" i="15"/>
  <c r="DY71" i="15"/>
  <c r="FD71" i="15"/>
  <c r="GF71" i="15"/>
  <c r="HG71" i="15"/>
  <c r="EA71" i="15"/>
  <c r="FE71" i="15"/>
  <c r="GG71" i="15"/>
  <c r="HH71" i="15"/>
  <c r="EB71" i="15"/>
  <c r="FF71" i="15"/>
  <c r="GI71" i="15"/>
  <c r="HI71" i="15"/>
  <c r="EF71" i="15"/>
  <c r="FI71" i="15"/>
  <c r="GK71" i="15"/>
  <c r="HK71" i="15"/>
  <c r="EH71" i="15"/>
  <c r="FL71" i="15"/>
  <c r="GM71" i="15"/>
  <c r="HM71" i="15"/>
  <c r="EP71" i="15"/>
  <c r="FR71" i="15"/>
  <c r="GS71" i="15"/>
  <c r="EQ71" i="15"/>
  <c r="FT71" i="15"/>
  <c r="GU71" i="15"/>
  <c r="EG71" i="15"/>
  <c r="ER71" i="15"/>
  <c r="FK71" i="15"/>
  <c r="GV71" i="15"/>
  <c r="HL71" i="15"/>
  <c r="DX71" i="15"/>
  <c r="GL71" i="15"/>
  <c r="FU71" i="15"/>
  <c r="AE71" i="15"/>
  <c r="AQ71" i="15"/>
  <c r="BC71" i="15"/>
  <c r="BO71" i="15"/>
  <c r="CA71" i="15"/>
  <c r="CM71" i="15"/>
  <c r="CY71" i="15"/>
  <c r="DK71" i="15"/>
  <c r="AF71" i="15"/>
  <c r="AR71" i="15"/>
  <c r="BD71" i="15"/>
  <c r="BP71" i="15"/>
  <c r="CB71" i="15"/>
  <c r="CN71" i="15"/>
  <c r="CZ71" i="15"/>
  <c r="DL71" i="15"/>
  <c r="AG71" i="15"/>
  <c r="AS71" i="15"/>
  <c r="BE71" i="15"/>
  <c r="BQ71" i="15"/>
  <c r="CC71" i="15"/>
  <c r="CO71" i="15"/>
  <c r="DA71" i="15"/>
  <c r="DM71" i="15"/>
  <c r="AH71" i="15"/>
  <c r="AT71" i="15"/>
  <c r="BF71" i="15"/>
  <c r="BR71" i="15"/>
  <c r="CD71" i="15"/>
  <c r="CP71" i="15"/>
  <c r="DB71" i="15"/>
  <c r="DN71" i="15"/>
  <c r="AI71" i="15"/>
  <c r="AU71" i="15"/>
  <c r="BG71" i="15"/>
  <c r="BS71" i="15"/>
  <c r="CE71" i="15"/>
  <c r="CQ71" i="15"/>
  <c r="DC71" i="15"/>
  <c r="DO71" i="15"/>
  <c r="AJ71" i="15"/>
  <c r="AV71" i="15"/>
  <c r="BH71" i="15"/>
  <c r="BT71" i="15"/>
  <c r="CF71" i="15"/>
  <c r="CR71" i="15"/>
  <c r="DD71" i="15"/>
  <c r="DP71" i="15"/>
  <c r="AK71" i="15"/>
  <c r="AW71" i="15"/>
  <c r="BI71" i="15"/>
  <c r="BU71" i="15"/>
  <c r="CG71" i="15"/>
  <c r="CS71" i="15"/>
  <c r="DE71" i="15"/>
  <c r="DQ71" i="15"/>
  <c r="AL71" i="15"/>
  <c r="AX71" i="15"/>
  <c r="BJ71" i="15"/>
  <c r="BV71" i="15"/>
  <c r="CH71" i="15"/>
  <c r="CT71" i="15"/>
  <c r="DF71" i="15"/>
  <c r="DR71" i="15"/>
  <c r="AM71" i="15"/>
  <c r="AY71" i="15"/>
  <c r="BK71" i="15"/>
  <c r="BW71" i="15"/>
  <c r="CI71" i="15"/>
  <c r="CU71" i="15"/>
  <c r="DG71" i="15"/>
  <c r="DS71" i="15"/>
  <c r="AC71" i="15"/>
  <c r="AO71" i="15"/>
  <c r="BA71" i="15"/>
  <c r="BM71" i="15"/>
  <c r="BY71" i="15"/>
  <c r="CK71" i="15"/>
  <c r="CW71" i="15"/>
  <c r="DI71" i="15"/>
  <c r="DU71" i="15"/>
  <c r="BL71" i="15"/>
  <c r="BN71" i="15"/>
  <c r="BX71" i="15"/>
  <c r="BZ71" i="15"/>
  <c r="CJ71" i="15"/>
  <c r="CL71" i="15"/>
  <c r="AB71" i="15"/>
  <c r="CV71" i="15"/>
  <c r="AD71" i="15"/>
  <c r="CX71" i="15"/>
  <c r="AZ71" i="15"/>
  <c r="DT71" i="15"/>
  <c r="BB71" i="15"/>
  <c r="DV71" i="15"/>
  <c r="AN71" i="15"/>
  <c r="AP71" i="15"/>
  <c r="DH71" i="15"/>
  <c r="DJ71" i="15"/>
  <c r="DW71" i="15"/>
  <c r="AA71" i="15"/>
  <c r="DY55" i="15"/>
  <c r="EK55" i="15"/>
  <c r="EW55" i="15"/>
  <c r="FI55" i="15"/>
  <c r="FU55" i="15"/>
  <c r="GG55" i="15"/>
  <c r="GS55" i="15"/>
  <c r="HE55" i="15"/>
  <c r="HQ55" i="15"/>
  <c r="DZ55" i="15"/>
  <c r="EL55" i="15"/>
  <c r="EX55" i="15"/>
  <c r="FJ55" i="15"/>
  <c r="EA55" i="15"/>
  <c r="EM55" i="15"/>
  <c r="EY55" i="15"/>
  <c r="FK55" i="15"/>
  <c r="EB55" i="15"/>
  <c r="EN55" i="15"/>
  <c r="EZ55" i="15"/>
  <c r="FL55" i="15"/>
  <c r="FX55" i="15"/>
  <c r="EI55" i="15"/>
  <c r="FC55" i="15"/>
  <c r="FS55" i="15"/>
  <c r="GH55" i="15"/>
  <c r="GU55" i="15"/>
  <c r="HH55" i="15"/>
  <c r="EJ55" i="15"/>
  <c r="FD55" i="15"/>
  <c r="FT55" i="15"/>
  <c r="GI55" i="15"/>
  <c r="GV55" i="15"/>
  <c r="HI55" i="15"/>
  <c r="EO55" i="15"/>
  <c r="FE55" i="15"/>
  <c r="FV55" i="15"/>
  <c r="GJ55" i="15"/>
  <c r="GW55" i="15"/>
  <c r="HJ55" i="15"/>
  <c r="EP55" i="15"/>
  <c r="FF55" i="15"/>
  <c r="FW55" i="15"/>
  <c r="GK55" i="15"/>
  <c r="GX55" i="15"/>
  <c r="HK55" i="15"/>
  <c r="EQ55" i="15"/>
  <c r="FG55" i="15"/>
  <c r="FY55" i="15"/>
  <c r="GL55" i="15"/>
  <c r="GY55" i="15"/>
  <c r="HL55" i="15"/>
  <c r="ER55" i="15"/>
  <c r="FH55" i="15"/>
  <c r="FZ55" i="15"/>
  <c r="GM55" i="15"/>
  <c r="GZ55" i="15"/>
  <c r="HM55" i="15"/>
  <c r="EC55" i="15"/>
  <c r="ES55" i="15"/>
  <c r="FM55" i="15"/>
  <c r="GA55" i="15"/>
  <c r="GN55" i="15"/>
  <c r="HA55" i="15"/>
  <c r="HN55" i="15"/>
  <c r="ED55" i="15"/>
  <c r="ET55" i="15"/>
  <c r="FN55" i="15"/>
  <c r="GB55" i="15"/>
  <c r="GO55" i="15"/>
  <c r="HB55" i="15"/>
  <c r="HO55" i="15"/>
  <c r="EE55" i="15"/>
  <c r="EU55" i="15"/>
  <c r="FO55" i="15"/>
  <c r="GC55" i="15"/>
  <c r="GP55" i="15"/>
  <c r="HC55" i="15"/>
  <c r="HP55" i="15"/>
  <c r="EG55" i="15"/>
  <c r="FA55" i="15"/>
  <c r="FQ55" i="15"/>
  <c r="GE55" i="15"/>
  <c r="GR55" i="15"/>
  <c r="HF55" i="15"/>
  <c r="HS55" i="15"/>
  <c r="GT55" i="15"/>
  <c r="HD55" i="15"/>
  <c r="HG55" i="15"/>
  <c r="EF55" i="15"/>
  <c r="HR55" i="15"/>
  <c r="EH55" i="15"/>
  <c r="EV55" i="15"/>
  <c r="FB55" i="15"/>
  <c r="FR55" i="15"/>
  <c r="GD55" i="15"/>
  <c r="FP55" i="15"/>
  <c r="GF55" i="15"/>
  <c r="GQ55" i="15"/>
  <c r="DX55" i="15"/>
  <c r="AL55" i="15"/>
  <c r="AX55" i="15"/>
  <c r="BJ55" i="15"/>
  <c r="BV55" i="15"/>
  <c r="CH55" i="15"/>
  <c r="CT55" i="15"/>
  <c r="DF55" i="15"/>
  <c r="DR55" i="15"/>
  <c r="AM55" i="15"/>
  <c r="AY55" i="15"/>
  <c r="BK55" i="15"/>
  <c r="BW55" i="15"/>
  <c r="CI55" i="15"/>
  <c r="CU55" i="15"/>
  <c r="DG55" i="15"/>
  <c r="DS55" i="15"/>
  <c r="AB55" i="15"/>
  <c r="AN55" i="15"/>
  <c r="AZ55" i="15"/>
  <c r="BL55" i="15"/>
  <c r="BX55" i="15"/>
  <c r="CJ55" i="15"/>
  <c r="CV55" i="15"/>
  <c r="DH55" i="15"/>
  <c r="DT55" i="15"/>
  <c r="AD55" i="15"/>
  <c r="AP55" i="15"/>
  <c r="BB55" i="15"/>
  <c r="BN55" i="15"/>
  <c r="BZ55" i="15"/>
  <c r="CL55" i="15"/>
  <c r="CX55" i="15"/>
  <c r="DJ55" i="15"/>
  <c r="DV55" i="15"/>
  <c r="AE55" i="15"/>
  <c r="AQ55" i="15"/>
  <c r="BC55" i="15"/>
  <c r="BO55" i="15"/>
  <c r="CA55" i="15"/>
  <c r="CM55" i="15"/>
  <c r="CY55" i="15"/>
  <c r="DK55" i="15"/>
  <c r="AJ55" i="15"/>
  <c r="AV55" i="15"/>
  <c r="AK55" i="15"/>
  <c r="BH55" i="15"/>
  <c r="CD55" i="15"/>
  <c r="CZ55" i="15"/>
  <c r="DQ55" i="15"/>
  <c r="AO55" i="15"/>
  <c r="BI55" i="15"/>
  <c r="CE55" i="15"/>
  <c r="DA55" i="15"/>
  <c r="DU55" i="15"/>
  <c r="AR55" i="15"/>
  <c r="BM55" i="15"/>
  <c r="CF55" i="15"/>
  <c r="DB55" i="15"/>
  <c r="AS55" i="15"/>
  <c r="BP55" i="15"/>
  <c r="CG55" i="15"/>
  <c r="DC55" i="15"/>
  <c r="AT55" i="15"/>
  <c r="BQ55" i="15"/>
  <c r="CK55" i="15"/>
  <c r="DD55" i="15"/>
  <c r="AU55" i="15"/>
  <c r="BR55" i="15"/>
  <c r="CN55" i="15"/>
  <c r="DE55" i="15"/>
  <c r="AW55" i="15"/>
  <c r="BS55" i="15"/>
  <c r="CO55" i="15"/>
  <c r="DI55" i="15"/>
  <c r="AC55" i="15"/>
  <c r="BA55" i="15"/>
  <c r="BT55" i="15"/>
  <c r="CP55" i="15"/>
  <c r="DL55" i="15"/>
  <c r="AF55" i="15"/>
  <c r="BD55" i="15"/>
  <c r="BU55" i="15"/>
  <c r="CQ55" i="15"/>
  <c r="DM55" i="15"/>
  <c r="AH55" i="15"/>
  <c r="BF55" i="15"/>
  <c r="CB55" i="15"/>
  <c r="CS55" i="15"/>
  <c r="DO55" i="15"/>
  <c r="AG55" i="15"/>
  <c r="AI55" i="15"/>
  <c r="BE55" i="15"/>
  <c r="BG55" i="15"/>
  <c r="BY55" i="15"/>
  <c r="CC55" i="15"/>
  <c r="DN55" i="15"/>
  <c r="DP55" i="15"/>
  <c r="CR55" i="15"/>
  <c r="CW55" i="15"/>
  <c r="AA55" i="15"/>
  <c r="DW55" i="15"/>
  <c r="OD11" i="15"/>
  <c r="OU11" i="15"/>
  <c r="OQ11" i="15"/>
  <c r="LX11" i="15"/>
  <c r="NP11" i="15"/>
  <c r="MS11" i="15"/>
  <c r="MC11" i="15"/>
  <c r="OJ11" i="15"/>
  <c r="NV11" i="15"/>
  <c r="PB12" i="15"/>
  <c r="MG12" i="15"/>
  <c r="OB12" i="15"/>
  <c r="HX12" i="15"/>
  <c r="KI12" i="15"/>
  <c r="MD12" i="15"/>
  <c r="NY12" i="15"/>
  <c r="HU12" i="15"/>
  <c r="KF12" i="15"/>
  <c r="LO12" i="15"/>
  <c r="MX12" i="15"/>
  <c r="OG12" i="15"/>
  <c r="IG12" i="15"/>
  <c r="KB12" i="15"/>
  <c r="LK12" i="15"/>
  <c r="IZ12" i="15"/>
  <c r="JQ92" i="15"/>
  <c r="LM92" i="15"/>
  <c r="KZ92" i="15"/>
  <c r="MU92" i="15"/>
  <c r="OP92" i="15"/>
  <c r="JB92" i="15"/>
  <c r="KW92" i="15"/>
  <c r="ND92" i="15"/>
  <c r="PK92" i="15"/>
  <c r="JW92" i="15"/>
  <c r="MD92" i="15"/>
  <c r="OK92" i="15"/>
  <c r="IW92" i="15"/>
  <c r="LD92" i="15"/>
  <c r="NK92" i="15"/>
  <c r="HW92" i="15"/>
  <c r="KD92" i="15"/>
  <c r="DZ80" i="15"/>
  <c r="EL80" i="15"/>
  <c r="EX80" i="15"/>
  <c r="FJ80" i="15"/>
  <c r="FV80" i="15"/>
  <c r="GH80" i="15"/>
  <c r="GT80" i="15"/>
  <c r="HF80" i="15"/>
  <c r="HR80" i="15"/>
  <c r="EA80" i="15"/>
  <c r="EM80" i="15"/>
  <c r="EY80" i="15"/>
  <c r="FK80" i="15"/>
  <c r="FW80" i="15"/>
  <c r="GI80" i="15"/>
  <c r="GU80" i="15"/>
  <c r="HG80" i="15"/>
  <c r="HS80" i="15"/>
  <c r="EB80" i="15"/>
  <c r="EN80" i="15"/>
  <c r="EZ80" i="15"/>
  <c r="FL80" i="15"/>
  <c r="FX80" i="15"/>
  <c r="GJ80" i="15"/>
  <c r="GV80" i="15"/>
  <c r="HH80" i="15"/>
  <c r="EC80" i="15"/>
  <c r="EO80" i="15"/>
  <c r="FA80" i="15"/>
  <c r="FM80" i="15"/>
  <c r="FY80" i="15"/>
  <c r="GK80" i="15"/>
  <c r="GW80" i="15"/>
  <c r="HI80" i="15"/>
  <c r="ED80" i="15"/>
  <c r="EP80" i="15"/>
  <c r="FB80" i="15"/>
  <c r="FN80" i="15"/>
  <c r="FZ80" i="15"/>
  <c r="GL80" i="15"/>
  <c r="GX80" i="15"/>
  <c r="HJ80" i="15"/>
  <c r="EE80" i="15"/>
  <c r="EQ80" i="15"/>
  <c r="FC80" i="15"/>
  <c r="FO80" i="15"/>
  <c r="GA80" i="15"/>
  <c r="GM80" i="15"/>
  <c r="GY80" i="15"/>
  <c r="HK80" i="15"/>
  <c r="EF80" i="15"/>
  <c r="ER80" i="15"/>
  <c r="FD80" i="15"/>
  <c r="FP80" i="15"/>
  <c r="GB80" i="15"/>
  <c r="GN80" i="15"/>
  <c r="GZ80" i="15"/>
  <c r="HL80" i="15"/>
  <c r="EH80" i="15"/>
  <c r="ET80" i="15"/>
  <c r="FF80" i="15"/>
  <c r="FR80" i="15"/>
  <c r="GD80" i="15"/>
  <c r="GP80" i="15"/>
  <c r="HB80" i="15"/>
  <c r="HN80" i="15"/>
  <c r="EI80" i="15"/>
  <c r="EU80" i="15"/>
  <c r="FG80" i="15"/>
  <c r="FS80" i="15"/>
  <c r="GE80" i="15"/>
  <c r="GQ80" i="15"/>
  <c r="HC80" i="15"/>
  <c r="HO80" i="15"/>
  <c r="EJ80" i="15"/>
  <c r="EV80" i="15"/>
  <c r="FH80" i="15"/>
  <c r="FT80" i="15"/>
  <c r="GF80" i="15"/>
  <c r="GR80" i="15"/>
  <c r="HD80" i="15"/>
  <c r="HP80" i="15"/>
  <c r="DY80" i="15"/>
  <c r="GS80" i="15"/>
  <c r="EG80" i="15"/>
  <c r="HA80" i="15"/>
  <c r="EK80" i="15"/>
  <c r="HE80" i="15"/>
  <c r="ES80" i="15"/>
  <c r="HM80" i="15"/>
  <c r="EW80" i="15"/>
  <c r="HQ80" i="15"/>
  <c r="FE80" i="15"/>
  <c r="FU80" i="15"/>
  <c r="GC80" i="15"/>
  <c r="GG80" i="15"/>
  <c r="GO80" i="15"/>
  <c r="FQ80" i="15"/>
  <c r="DX80" i="15"/>
  <c r="FI80" i="15"/>
  <c r="AI80" i="15"/>
  <c r="AU80" i="15"/>
  <c r="BG80" i="15"/>
  <c r="BS80" i="15"/>
  <c r="CE80" i="15"/>
  <c r="CQ80" i="15"/>
  <c r="DC80" i="15"/>
  <c r="DO80" i="15"/>
  <c r="AJ80" i="15"/>
  <c r="AV80" i="15"/>
  <c r="BH80" i="15"/>
  <c r="BT80" i="15"/>
  <c r="CF80" i="15"/>
  <c r="CR80" i="15"/>
  <c r="DD80" i="15"/>
  <c r="DP80" i="15"/>
  <c r="AK80" i="15"/>
  <c r="AW80" i="15"/>
  <c r="BI80" i="15"/>
  <c r="BU80" i="15"/>
  <c r="CG80" i="15"/>
  <c r="CS80" i="15"/>
  <c r="DE80" i="15"/>
  <c r="DQ80" i="15"/>
  <c r="AL80" i="15"/>
  <c r="AX80" i="15"/>
  <c r="BJ80" i="15"/>
  <c r="BV80" i="15"/>
  <c r="CH80" i="15"/>
  <c r="CT80" i="15"/>
  <c r="DF80" i="15"/>
  <c r="DR80" i="15"/>
  <c r="AM80" i="15"/>
  <c r="AY80" i="15"/>
  <c r="BK80" i="15"/>
  <c r="BW80" i="15"/>
  <c r="CI80" i="15"/>
  <c r="CU80" i="15"/>
  <c r="DG80" i="15"/>
  <c r="DS80" i="15"/>
  <c r="AB80" i="15"/>
  <c r="AN80" i="15"/>
  <c r="AZ80" i="15"/>
  <c r="BL80" i="15"/>
  <c r="BX80" i="15"/>
  <c r="CJ80" i="15"/>
  <c r="CV80" i="15"/>
  <c r="DH80" i="15"/>
  <c r="DT80" i="15"/>
  <c r="AC80" i="15"/>
  <c r="AO80" i="15"/>
  <c r="BA80" i="15"/>
  <c r="BM80" i="15"/>
  <c r="BY80" i="15"/>
  <c r="CK80" i="15"/>
  <c r="CW80" i="15"/>
  <c r="DI80" i="15"/>
  <c r="DU80" i="15"/>
  <c r="AD80" i="15"/>
  <c r="AP80" i="15"/>
  <c r="BB80" i="15"/>
  <c r="BN80" i="15"/>
  <c r="BZ80" i="15"/>
  <c r="CL80" i="15"/>
  <c r="CX80" i="15"/>
  <c r="DJ80" i="15"/>
  <c r="DV80" i="15"/>
  <c r="AG80" i="15"/>
  <c r="AS80" i="15"/>
  <c r="BE80" i="15"/>
  <c r="BQ80" i="15"/>
  <c r="CC80" i="15"/>
  <c r="CO80" i="15"/>
  <c r="DA80" i="15"/>
  <c r="DM80" i="15"/>
  <c r="AH80" i="15"/>
  <c r="AT80" i="15"/>
  <c r="BF80" i="15"/>
  <c r="BR80" i="15"/>
  <c r="CD80" i="15"/>
  <c r="CP80" i="15"/>
  <c r="DB80" i="15"/>
  <c r="DN80" i="15"/>
  <c r="AE80" i="15"/>
  <c r="CY80" i="15"/>
  <c r="AF80" i="15"/>
  <c r="CZ80" i="15"/>
  <c r="AQ80" i="15"/>
  <c r="DK80" i="15"/>
  <c r="AR80" i="15"/>
  <c r="DL80" i="15"/>
  <c r="BC80" i="15"/>
  <c r="BD80" i="15"/>
  <c r="BO80" i="15"/>
  <c r="BP80" i="15"/>
  <c r="CA80" i="15"/>
  <c r="CM80" i="15"/>
  <c r="DW80" i="15"/>
  <c r="AA80" i="15"/>
  <c r="CB80" i="15"/>
  <c r="CN80" i="15"/>
  <c r="NH11" i="15"/>
  <c r="OB11" i="15"/>
  <c r="NW11" i="15"/>
  <c r="PJ11" i="15"/>
  <c r="MT11" i="15"/>
  <c r="MG11" i="15"/>
  <c r="LQ11" i="15"/>
  <c r="NX11" i="15"/>
  <c r="NJ11" i="15"/>
  <c r="JN12" i="15"/>
  <c r="LU12" i="15"/>
  <c r="NP12" i="15"/>
  <c r="PK12" i="15"/>
  <c r="JW12" i="15"/>
  <c r="LR12" i="15"/>
  <c r="NM12" i="15"/>
  <c r="PH12" i="15"/>
  <c r="JT12" i="15"/>
  <c r="LC12" i="15"/>
  <c r="ML12" i="15"/>
  <c r="NU12" i="15"/>
  <c r="PD12" i="15"/>
  <c r="JP12" i="15"/>
  <c r="KY12" i="15"/>
  <c r="IN12" i="15"/>
  <c r="EA22" i="15"/>
  <c r="EM22" i="15"/>
  <c r="EY22" i="15"/>
  <c r="FK22" i="15"/>
  <c r="FW22" i="15"/>
  <c r="GI22" i="15"/>
  <c r="GU22" i="15"/>
  <c r="HG22" i="15"/>
  <c r="HS22" i="15"/>
  <c r="EB22" i="15"/>
  <c r="EN22" i="15"/>
  <c r="EZ22" i="15"/>
  <c r="FL22" i="15"/>
  <c r="FX22" i="15"/>
  <c r="GJ22" i="15"/>
  <c r="GV22" i="15"/>
  <c r="HH22" i="15"/>
  <c r="ED22" i="15"/>
  <c r="EP22" i="15"/>
  <c r="FB22" i="15"/>
  <c r="FN22" i="15"/>
  <c r="FZ22" i="15"/>
  <c r="GL22" i="15"/>
  <c r="GX22" i="15"/>
  <c r="HJ22" i="15"/>
  <c r="EE22" i="15"/>
  <c r="EQ22" i="15"/>
  <c r="FC22" i="15"/>
  <c r="FO22" i="15"/>
  <c r="GA22" i="15"/>
  <c r="GM22" i="15"/>
  <c r="GY22" i="15"/>
  <c r="HK22" i="15"/>
  <c r="EF22" i="15"/>
  <c r="ER22" i="15"/>
  <c r="FD22" i="15"/>
  <c r="FP22" i="15"/>
  <c r="GB22" i="15"/>
  <c r="GN22" i="15"/>
  <c r="GZ22" i="15"/>
  <c r="HL22" i="15"/>
  <c r="EG22" i="15"/>
  <c r="ES22" i="15"/>
  <c r="FE22" i="15"/>
  <c r="FQ22" i="15"/>
  <c r="GC22" i="15"/>
  <c r="GO22" i="15"/>
  <c r="HA22" i="15"/>
  <c r="HM22" i="15"/>
  <c r="EH22" i="15"/>
  <c r="ET22" i="15"/>
  <c r="FF22" i="15"/>
  <c r="FR22" i="15"/>
  <c r="GD22" i="15"/>
  <c r="GP22" i="15"/>
  <c r="HB22" i="15"/>
  <c r="HN22" i="15"/>
  <c r="EI22" i="15"/>
  <c r="EU22" i="15"/>
  <c r="FG22" i="15"/>
  <c r="FS22" i="15"/>
  <c r="GE22" i="15"/>
  <c r="GQ22" i="15"/>
  <c r="HC22" i="15"/>
  <c r="HO22" i="15"/>
  <c r="EJ22" i="15"/>
  <c r="EV22" i="15"/>
  <c r="FH22" i="15"/>
  <c r="FT22" i="15"/>
  <c r="GF22" i="15"/>
  <c r="GR22" i="15"/>
  <c r="HD22" i="15"/>
  <c r="HP22" i="15"/>
  <c r="DY22" i="15"/>
  <c r="EK22" i="15"/>
  <c r="EW22" i="15"/>
  <c r="FI22" i="15"/>
  <c r="FU22" i="15"/>
  <c r="GG22" i="15"/>
  <c r="GS22" i="15"/>
  <c r="HE22" i="15"/>
  <c r="HQ22" i="15"/>
  <c r="FJ22" i="15"/>
  <c r="FM22" i="15"/>
  <c r="FV22" i="15"/>
  <c r="FY22" i="15"/>
  <c r="GH22" i="15"/>
  <c r="GK22" i="15"/>
  <c r="DZ22" i="15"/>
  <c r="GT22" i="15"/>
  <c r="EC22" i="15"/>
  <c r="GW22" i="15"/>
  <c r="EX22" i="15"/>
  <c r="HR22" i="15"/>
  <c r="EL22" i="15"/>
  <c r="EO22" i="15"/>
  <c r="FA22" i="15"/>
  <c r="HF22" i="15"/>
  <c r="HI22" i="15"/>
  <c r="DX22" i="15"/>
  <c r="AE22" i="15"/>
  <c r="AQ22" i="15"/>
  <c r="BC22" i="15"/>
  <c r="BO22" i="15"/>
  <c r="CA22" i="15"/>
  <c r="CM22" i="15"/>
  <c r="CY22" i="15"/>
  <c r="DK22" i="15"/>
  <c r="AG22" i="15"/>
  <c r="AS22" i="15"/>
  <c r="BE22" i="15"/>
  <c r="BQ22" i="15"/>
  <c r="CC22" i="15"/>
  <c r="CO22" i="15"/>
  <c r="DA22" i="15"/>
  <c r="DM22" i="15"/>
  <c r="AH22" i="15"/>
  <c r="AT22" i="15"/>
  <c r="BF22" i="15"/>
  <c r="BR22" i="15"/>
  <c r="CD22" i="15"/>
  <c r="CP22" i="15"/>
  <c r="DB22" i="15"/>
  <c r="DN22" i="15"/>
  <c r="AI22" i="15"/>
  <c r="AU22" i="15"/>
  <c r="BG22" i="15"/>
  <c r="BS22" i="15"/>
  <c r="CE22" i="15"/>
  <c r="CQ22" i="15"/>
  <c r="DC22" i="15"/>
  <c r="DO22" i="15"/>
  <c r="AK22" i="15"/>
  <c r="AW22" i="15"/>
  <c r="BI22" i="15"/>
  <c r="BU22" i="15"/>
  <c r="CG22" i="15"/>
  <c r="CS22" i="15"/>
  <c r="DE22" i="15"/>
  <c r="DQ22" i="15"/>
  <c r="AL22" i="15"/>
  <c r="AX22" i="15"/>
  <c r="BJ22" i="15"/>
  <c r="BV22" i="15"/>
  <c r="CH22" i="15"/>
  <c r="CT22" i="15"/>
  <c r="DF22" i="15"/>
  <c r="DR22" i="15"/>
  <c r="AM22" i="15"/>
  <c r="AY22" i="15"/>
  <c r="BK22" i="15"/>
  <c r="BW22" i="15"/>
  <c r="CI22" i="15"/>
  <c r="CU22" i="15"/>
  <c r="DG22" i="15"/>
  <c r="DS22" i="15"/>
  <c r="AD22" i="15"/>
  <c r="BH22" i="15"/>
  <c r="CK22" i="15"/>
  <c r="DL22" i="15"/>
  <c r="AF22" i="15"/>
  <c r="BL22" i="15"/>
  <c r="CL22" i="15"/>
  <c r="DP22" i="15"/>
  <c r="AJ22" i="15"/>
  <c r="BM22" i="15"/>
  <c r="CN22" i="15"/>
  <c r="DT22" i="15"/>
  <c r="AN22" i="15"/>
  <c r="BN22" i="15"/>
  <c r="CR22" i="15"/>
  <c r="DU22" i="15"/>
  <c r="AO22" i="15"/>
  <c r="BP22" i="15"/>
  <c r="CV22" i="15"/>
  <c r="DV22" i="15"/>
  <c r="AP22" i="15"/>
  <c r="BT22" i="15"/>
  <c r="CW22" i="15"/>
  <c r="AR22" i="15"/>
  <c r="BX22" i="15"/>
  <c r="CX22" i="15"/>
  <c r="AZ22" i="15"/>
  <c r="BZ22" i="15"/>
  <c r="DD22" i="15"/>
  <c r="BA22" i="15"/>
  <c r="CB22" i="15"/>
  <c r="DH22" i="15"/>
  <c r="AB22" i="15"/>
  <c r="BB22" i="15"/>
  <c r="CF22" i="15"/>
  <c r="DI22" i="15"/>
  <c r="AC22" i="15"/>
  <c r="AV22" i="15"/>
  <c r="BD22" i="15"/>
  <c r="BY22" i="15"/>
  <c r="CJ22" i="15"/>
  <c r="DJ22" i="15"/>
  <c r="CZ22" i="15"/>
  <c r="AA22" i="15"/>
  <c r="DW22" i="15"/>
  <c r="EC83" i="15"/>
  <c r="EO83" i="15"/>
  <c r="ED83" i="15"/>
  <c r="EP83" i="15"/>
  <c r="EE83" i="15"/>
  <c r="EQ83" i="15"/>
  <c r="EF83" i="15"/>
  <c r="ER83" i="15"/>
  <c r="EG83" i="15"/>
  <c r="EH83" i="15"/>
  <c r="ET83" i="15"/>
  <c r="EI83" i="15"/>
  <c r="EU83" i="15"/>
  <c r="DY83" i="15"/>
  <c r="EK83" i="15"/>
  <c r="EW83" i="15"/>
  <c r="DZ83" i="15"/>
  <c r="EL83" i="15"/>
  <c r="EA83" i="15"/>
  <c r="EM83" i="15"/>
  <c r="FC83" i="15"/>
  <c r="FO83" i="15"/>
  <c r="GA83" i="15"/>
  <c r="GM83" i="15"/>
  <c r="GY83" i="15"/>
  <c r="HK83" i="15"/>
  <c r="FD83" i="15"/>
  <c r="FP83" i="15"/>
  <c r="GB83" i="15"/>
  <c r="GN83" i="15"/>
  <c r="GZ83" i="15"/>
  <c r="HL83" i="15"/>
  <c r="EB83" i="15"/>
  <c r="FE83" i="15"/>
  <c r="FQ83" i="15"/>
  <c r="GC83" i="15"/>
  <c r="GO83" i="15"/>
  <c r="HA83" i="15"/>
  <c r="HM83" i="15"/>
  <c r="EJ83" i="15"/>
  <c r="FF83" i="15"/>
  <c r="FR83" i="15"/>
  <c r="GD83" i="15"/>
  <c r="GP83" i="15"/>
  <c r="HB83" i="15"/>
  <c r="HN83" i="15"/>
  <c r="EN83" i="15"/>
  <c r="FG83" i="15"/>
  <c r="FS83" i="15"/>
  <c r="GE83" i="15"/>
  <c r="GQ83" i="15"/>
  <c r="HC83" i="15"/>
  <c r="HO83" i="15"/>
  <c r="ES83" i="15"/>
  <c r="FH83" i="15"/>
  <c r="FT83" i="15"/>
  <c r="GF83" i="15"/>
  <c r="GR83" i="15"/>
  <c r="HD83" i="15"/>
  <c r="HP83" i="15"/>
  <c r="EY83" i="15"/>
  <c r="FK83" i="15"/>
  <c r="FW83" i="15"/>
  <c r="GI83" i="15"/>
  <c r="GU83" i="15"/>
  <c r="HG83" i="15"/>
  <c r="HS83" i="15"/>
  <c r="EZ83" i="15"/>
  <c r="FL83" i="15"/>
  <c r="FX83" i="15"/>
  <c r="GJ83" i="15"/>
  <c r="GV83" i="15"/>
  <c r="HH83" i="15"/>
  <c r="FA83" i="15"/>
  <c r="FM83" i="15"/>
  <c r="FY83" i="15"/>
  <c r="GK83" i="15"/>
  <c r="GW83" i="15"/>
  <c r="HI83" i="15"/>
  <c r="FB83" i="15"/>
  <c r="FN83" i="15"/>
  <c r="FZ83" i="15"/>
  <c r="GL83" i="15"/>
  <c r="GX83" i="15"/>
  <c r="HJ83" i="15"/>
  <c r="FV83" i="15"/>
  <c r="GG83" i="15"/>
  <c r="GH83" i="15"/>
  <c r="GS83" i="15"/>
  <c r="DX83" i="15"/>
  <c r="GT83" i="15"/>
  <c r="HE83" i="15"/>
  <c r="HF83" i="15"/>
  <c r="EX83" i="15"/>
  <c r="HR83" i="15"/>
  <c r="FI83" i="15"/>
  <c r="HQ83" i="15"/>
  <c r="EV83" i="15"/>
  <c r="FJ83" i="15"/>
  <c r="FU83" i="15"/>
  <c r="AL83" i="15"/>
  <c r="AX83" i="15"/>
  <c r="BJ83" i="15"/>
  <c r="BV83" i="15"/>
  <c r="CH83" i="15"/>
  <c r="CT83" i="15"/>
  <c r="DF83" i="15"/>
  <c r="DR83" i="15"/>
  <c r="AM83" i="15"/>
  <c r="AY83" i="15"/>
  <c r="BK83" i="15"/>
  <c r="BW83" i="15"/>
  <c r="CI83" i="15"/>
  <c r="CU83" i="15"/>
  <c r="DG83" i="15"/>
  <c r="DS83" i="15"/>
  <c r="AB83" i="15"/>
  <c r="AN83" i="15"/>
  <c r="AZ83" i="15"/>
  <c r="BL83" i="15"/>
  <c r="BX83" i="15"/>
  <c r="CJ83" i="15"/>
  <c r="CV83" i="15"/>
  <c r="DH83" i="15"/>
  <c r="DT83" i="15"/>
  <c r="AC83" i="15"/>
  <c r="AO83" i="15"/>
  <c r="BA83" i="15"/>
  <c r="BM83" i="15"/>
  <c r="BY83" i="15"/>
  <c r="CK83" i="15"/>
  <c r="CW83" i="15"/>
  <c r="DI83" i="15"/>
  <c r="DU83" i="15"/>
  <c r="AD83" i="15"/>
  <c r="AP83" i="15"/>
  <c r="BB83" i="15"/>
  <c r="BN83" i="15"/>
  <c r="BZ83" i="15"/>
  <c r="CL83" i="15"/>
  <c r="CX83" i="15"/>
  <c r="DJ83" i="15"/>
  <c r="DV83" i="15"/>
  <c r="AE83" i="15"/>
  <c r="AQ83" i="15"/>
  <c r="BC83" i="15"/>
  <c r="BO83" i="15"/>
  <c r="CA83" i="15"/>
  <c r="CM83" i="15"/>
  <c r="CY83" i="15"/>
  <c r="DK83" i="15"/>
  <c r="AF83" i="15"/>
  <c r="AR83" i="15"/>
  <c r="BD83" i="15"/>
  <c r="BP83" i="15"/>
  <c r="CB83" i="15"/>
  <c r="CN83" i="15"/>
  <c r="CZ83" i="15"/>
  <c r="DL83" i="15"/>
  <c r="AG83" i="15"/>
  <c r="AS83" i="15"/>
  <c r="BE83" i="15"/>
  <c r="BQ83" i="15"/>
  <c r="CC83" i="15"/>
  <c r="CO83" i="15"/>
  <c r="DA83" i="15"/>
  <c r="DM83" i="15"/>
  <c r="AJ83" i="15"/>
  <c r="AV83" i="15"/>
  <c r="BH83" i="15"/>
  <c r="BT83" i="15"/>
  <c r="CF83" i="15"/>
  <c r="CR83" i="15"/>
  <c r="DD83" i="15"/>
  <c r="DP83" i="15"/>
  <c r="AK83" i="15"/>
  <c r="AW83" i="15"/>
  <c r="BI83" i="15"/>
  <c r="BU83" i="15"/>
  <c r="CG83" i="15"/>
  <c r="CS83" i="15"/>
  <c r="DE83" i="15"/>
  <c r="DQ83" i="15"/>
  <c r="CP83" i="15"/>
  <c r="CQ83" i="15"/>
  <c r="AH83" i="15"/>
  <c r="DB83" i="15"/>
  <c r="AI83" i="15"/>
  <c r="DC83" i="15"/>
  <c r="AT83" i="15"/>
  <c r="DN83" i="15"/>
  <c r="AU83" i="15"/>
  <c r="DO83" i="15"/>
  <c r="BF83" i="15"/>
  <c r="BG83" i="15"/>
  <c r="BR83" i="15"/>
  <c r="CD83" i="15"/>
  <c r="DW83" i="15"/>
  <c r="AA83" i="15"/>
  <c r="BS83" i="15"/>
  <c r="CE83" i="15"/>
  <c r="DZ67" i="15"/>
  <c r="EL67" i="15"/>
  <c r="EX67" i="15"/>
  <c r="FJ67" i="15"/>
  <c r="FV67" i="15"/>
  <c r="GH67" i="15"/>
  <c r="GT67" i="15"/>
  <c r="HF67" i="15"/>
  <c r="HR67" i="15"/>
  <c r="EA67" i="15"/>
  <c r="EM67" i="15"/>
  <c r="EY67" i="15"/>
  <c r="FK67" i="15"/>
  <c r="FW67" i="15"/>
  <c r="GI67" i="15"/>
  <c r="GU67" i="15"/>
  <c r="HG67" i="15"/>
  <c r="HS67" i="15"/>
  <c r="EB67" i="15"/>
  <c r="EN67" i="15"/>
  <c r="EZ67" i="15"/>
  <c r="FL67" i="15"/>
  <c r="FX67" i="15"/>
  <c r="GJ67" i="15"/>
  <c r="GV67" i="15"/>
  <c r="HH67" i="15"/>
  <c r="EC67" i="15"/>
  <c r="EO67" i="15"/>
  <c r="FA67" i="15"/>
  <c r="FM67" i="15"/>
  <c r="FY67" i="15"/>
  <c r="GK67" i="15"/>
  <c r="GW67" i="15"/>
  <c r="HI67" i="15"/>
  <c r="ED67" i="15"/>
  <c r="EP67" i="15"/>
  <c r="FB67" i="15"/>
  <c r="FN67" i="15"/>
  <c r="FZ67" i="15"/>
  <c r="GL67" i="15"/>
  <c r="GX67" i="15"/>
  <c r="HJ67" i="15"/>
  <c r="EE67" i="15"/>
  <c r="EQ67" i="15"/>
  <c r="FC67" i="15"/>
  <c r="FO67" i="15"/>
  <c r="GA67" i="15"/>
  <c r="GM67" i="15"/>
  <c r="GY67" i="15"/>
  <c r="HK67" i="15"/>
  <c r="EH67" i="15"/>
  <c r="ET67" i="15"/>
  <c r="FF67" i="15"/>
  <c r="FR67" i="15"/>
  <c r="GD67" i="15"/>
  <c r="GP67" i="15"/>
  <c r="HB67" i="15"/>
  <c r="HN67" i="15"/>
  <c r="EI67" i="15"/>
  <c r="EU67" i="15"/>
  <c r="FG67" i="15"/>
  <c r="FS67" i="15"/>
  <c r="GE67" i="15"/>
  <c r="GQ67" i="15"/>
  <c r="HC67" i="15"/>
  <c r="HO67" i="15"/>
  <c r="EK67" i="15"/>
  <c r="FU67" i="15"/>
  <c r="HE67" i="15"/>
  <c r="ER67" i="15"/>
  <c r="GB67" i="15"/>
  <c r="HL67" i="15"/>
  <c r="ES67" i="15"/>
  <c r="GC67" i="15"/>
  <c r="HM67" i="15"/>
  <c r="EV67" i="15"/>
  <c r="GF67" i="15"/>
  <c r="HP67" i="15"/>
  <c r="EW67" i="15"/>
  <c r="GG67" i="15"/>
  <c r="HQ67" i="15"/>
  <c r="FD67" i="15"/>
  <c r="GN67" i="15"/>
  <c r="DY67" i="15"/>
  <c r="FI67" i="15"/>
  <c r="GS67" i="15"/>
  <c r="FH67" i="15"/>
  <c r="FP67" i="15"/>
  <c r="FQ67" i="15"/>
  <c r="FT67" i="15"/>
  <c r="GO67" i="15"/>
  <c r="GR67" i="15"/>
  <c r="GZ67" i="15"/>
  <c r="EF67" i="15"/>
  <c r="HD67" i="15"/>
  <c r="EG67" i="15"/>
  <c r="EJ67" i="15"/>
  <c r="FE67" i="15"/>
  <c r="HA67" i="15"/>
  <c r="DX67" i="15"/>
  <c r="AE67" i="15"/>
  <c r="AQ67" i="15"/>
  <c r="BC67" i="15"/>
  <c r="BO67" i="15"/>
  <c r="CA67" i="15"/>
  <c r="CM67" i="15"/>
  <c r="CY67" i="15"/>
  <c r="DK67" i="15"/>
  <c r="AF67" i="15"/>
  <c r="AR67" i="15"/>
  <c r="BD67" i="15"/>
  <c r="BP67" i="15"/>
  <c r="CB67" i="15"/>
  <c r="CN67" i="15"/>
  <c r="CZ67" i="15"/>
  <c r="DL67" i="15"/>
  <c r="AG67" i="15"/>
  <c r="AS67" i="15"/>
  <c r="BE67" i="15"/>
  <c r="BQ67" i="15"/>
  <c r="CC67" i="15"/>
  <c r="CO67" i="15"/>
  <c r="DA67" i="15"/>
  <c r="DM67" i="15"/>
  <c r="AH67" i="15"/>
  <c r="AT67" i="15"/>
  <c r="BF67" i="15"/>
  <c r="BR67" i="15"/>
  <c r="CD67" i="15"/>
  <c r="CP67" i="15"/>
  <c r="DB67" i="15"/>
  <c r="DN67" i="15"/>
  <c r="AI67" i="15"/>
  <c r="AU67" i="15"/>
  <c r="BG67" i="15"/>
  <c r="BS67" i="15"/>
  <c r="CE67" i="15"/>
  <c r="CQ67" i="15"/>
  <c r="DC67" i="15"/>
  <c r="DO67" i="15"/>
  <c r="AJ67" i="15"/>
  <c r="AV67" i="15"/>
  <c r="BH67" i="15"/>
  <c r="BT67" i="15"/>
  <c r="CF67" i="15"/>
  <c r="CR67" i="15"/>
  <c r="DD67" i="15"/>
  <c r="DP67" i="15"/>
  <c r="AK67" i="15"/>
  <c r="AW67" i="15"/>
  <c r="BI67" i="15"/>
  <c r="BU67" i="15"/>
  <c r="CG67" i="15"/>
  <c r="CS67" i="15"/>
  <c r="DE67" i="15"/>
  <c r="DQ67" i="15"/>
  <c r="AL67" i="15"/>
  <c r="AX67" i="15"/>
  <c r="BJ67" i="15"/>
  <c r="BV67" i="15"/>
  <c r="CH67" i="15"/>
  <c r="CT67" i="15"/>
  <c r="DF67" i="15"/>
  <c r="DR67" i="15"/>
  <c r="AM67" i="15"/>
  <c r="AY67" i="15"/>
  <c r="BK67" i="15"/>
  <c r="BW67" i="15"/>
  <c r="CI67" i="15"/>
  <c r="CU67" i="15"/>
  <c r="DG67" i="15"/>
  <c r="DS67" i="15"/>
  <c r="AC67" i="15"/>
  <c r="AO67" i="15"/>
  <c r="BA67" i="15"/>
  <c r="BM67" i="15"/>
  <c r="BY67" i="15"/>
  <c r="CK67" i="15"/>
  <c r="CW67" i="15"/>
  <c r="DI67" i="15"/>
  <c r="DU67" i="15"/>
  <c r="AB67" i="15"/>
  <c r="CV67" i="15"/>
  <c r="AD67" i="15"/>
  <c r="CX67" i="15"/>
  <c r="AN67" i="15"/>
  <c r="DH67" i="15"/>
  <c r="AP67" i="15"/>
  <c r="DJ67" i="15"/>
  <c r="AZ67" i="15"/>
  <c r="DT67" i="15"/>
  <c r="BB67" i="15"/>
  <c r="DV67" i="15"/>
  <c r="BL67" i="15"/>
  <c r="BN67" i="15"/>
  <c r="CJ67" i="15"/>
  <c r="CL67" i="15"/>
  <c r="BX67" i="15"/>
  <c r="DW67" i="15"/>
  <c r="AA67" i="15"/>
  <c r="BZ67" i="15"/>
  <c r="MM11" i="15"/>
  <c r="NF11" i="15"/>
  <c r="ND11" i="15"/>
  <c r="OO11" i="15"/>
  <c r="LV11" i="15"/>
  <c r="LU11" i="15"/>
  <c r="NL11" i="15"/>
  <c r="MX11" i="15"/>
  <c r="PE11" i="15"/>
  <c r="OP12" i="15"/>
  <c r="LI12" i="15"/>
  <c r="ND12" i="15"/>
  <c r="OY12" i="15"/>
  <c r="JG12" i="15"/>
  <c r="LF12" i="15"/>
  <c r="NA12" i="15"/>
  <c r="OV12" i="15"/>
  <c r="JD12" i="15"/>
  <c r="KQ12" i="15"/>
  <c r="LZ12" i="15"/>
  <c r="NI12" i="15"/>
  <c r="OR12" i="15"/>
  <c r="IV12" i="15"/>
  <c r="KM12" i="15"/>
  <c r="IB12" i="15"/>
  <c r="JE92" i="15"/>
  <c r="KO92" i="15"/>
  <c r="KB92" i="15"/>
  <c r="LW92" i="15"/>
  <c r="NR92" i="15"/>
  <c r="ID92" i="15"/>
  <c r="JY92" i="15"/>
  <c r="MF92" i="15"/>
  <c r="OM92" i="15"/>
  <c r="IY92" i="15"/>
  <c r="LF92" i="15"/>
  <c r="NM92" i="15"/>
  <c r="HY92" i="15"/>
  <c r="KF92" i="15"/>
  <c r="MM92" i="15"/>
  <c r="OT92" i="15"/>
  <c r="JF92" i="15"/>
  <c r="EG20" i="15"/>
  <c r="ES20" i="15"/>
  <c r="FE20" i="15"/>
  <c r="FQ20" i="15"/>
  <c r="GC20" i="15"/>
  <c r="GO20" i="15"/>
  <c r="HA20" i="15"/>
  <c r="HM20" i="15"/>
  <c r="EH20" i="15"/>
  <c r="ET20" i="15"/>
  <c r="FF20" i="15"/>
  <c r="FR20" i="15"/>
  <c r="GD20" i="15"/>
  <c r="GP20" i="15"/>
  <c r="HB20" i="15"/>
  <c r="HN20" i="15"/>
  <c r="EJ20" i="15"/>
  <c r="EV20" i="15"/>
  <c r="FH20" i="15"/>
  <c r="FT20" i="15"/>
  <c r="GF20" i="15"/>
  <c r="GR20" i="15"/>
  <c r="HD20" i="15"/>
  <c r="HP20" i="15"/>
  <c r="DY20" i="15"/>
  <c r="EK20" i="15"/>
  <c r="EW20" i="15"/>
  <c r="FI20" i="15"/>
  <c r="FU20" i="15"/>
  <c r="GG20" i="15"/>
  <c r="GS20" i="15"/>
  <c r="HE20" i="15"/>
  <c r="HQ20" i="15"/>
  <c r="DZ20" i="15"/>
  <c r="EL20" i="15"/>
  <c r="EX20" i="15"/>
  <c r="FJ20" i="15"/>
  <c r="FV20" i="15"/>
  <c r="GH20" i="15"/>
  <c r="GT20" i="15"/>
  <c r="HF20" i="15"/>
  <c r="HR20" i="15"/>
  <c r="EA20" i="15"/>
  <c r="EM20" i="15"/>
  <c r="EY20" i="15"/>
  <c r="FK20" i="15"/>
  <c r="FW20" i="15"/>
  <c r="GI20" i="15"/>
  <c r="GU20" i="15"/>
  <c r="HG20" i="15"/>
  <c r="HS20" i="15"/>
  <c r="EB20" i="15"/>
  <c r="EN20" i="15"/>
  <c r="EZ20" i="15"/>
  <c r="FL20" i="15"/>
  <c r="FX20" i="15"/>
  <c r="GJ20" i="15"/>
  <c r="GV20" i="15"/>
  <c r="HH20" i="15"/>
  <c r="EC20" i="15"/>
  <c r="EO20" i="15"/>
  <c r="FA20" i="15"/>
  <c r="FM20" i="15"/>
  <c r="FY20" i="15"/>
  <c r="GK20" i="15"/>
  <c r="GW20" i="15"/>
  <c r="HI20" i="15"/>
  <c r="ED20" i="15"/>
  <c r="EP20" i="15"/>
  <c r="FB20" i="15"/>
  <c r="FN20" i="15"/>
  <c r="FZ20" i="15"/>
  <c r="GL20" i="15"/>
  <c r="GX20" i="15"/>
  <c r="HJ20" i="15"/>
  <c r="EE20" i="15"/>
  <c r="EQ20" i="15"/>
  <c r="FC20" i="15"/>
  <c r="FO20" i="15"/>
  <c r="GA20" i="15"/>
  <c r="GM20" i="15"/>
  <c r="GY20" i="15"/>
  <c r="HK20" i="15"/>
  <c r="ER20" i="15"/>
  <c r="HL20" i="15"/>
  <c r="EU20" i="15"/>
  <c r="HO20" i="15"/>
  <c r="FD20" i="15"/>
  <c r="FG20" i="15"/>
  <c r="FP20" i="15"/>
  <c r="FS20" i="15"/>
  <c r="GB20" i="15"/>
  <c r="GE20" i="15"/>
  <c r="EF20" i="15"/>
  <c r="GZ20" i="15"/>
  <c r="GN20" i="15"/>
  <c r="GQ20" i="15"/>
  <c r="HC20" i="15"/>
  <c r="EI20" i="15"/>
  <c r="DX20" i="15"/>
  <c r="AD20" i="15"/>
  <c r="AP20" i="15"/>
  <c r="BB20" i="15"/>
  <c r="BN20" i="15"/>
  <c r="BZ20" i="15"/>
  <c r="CL20" i="15"/>
  <c r="CX20" i="15"/>
  <c r="AF20" i="15"/>
  <c r="AR20" i="15"/>
  <c r="BD20" i="15"/>
  <c r="BP20" i="15"/>
  <c r="CB20" i="15"/>
  <c r="CN20" i="15"/>
  <c r="CZ20" i="15"/>
  <c r="DL20" i="15"/>
  <c r="AG20" i="15"/>
  <c r="AS20" i="15"/>
  <c r="BE20" i="15"/>
  <c r="BQ20" i="15"/>
  <c r="CC20" i="15"/>
  <c r="CO20" i="15"/>
  <c r="DA20" i="15"/>
  <c r="AL20" i="15"/>
  <c r="AX20" i="15"/>
  <c r="BJ20" i="15"/>
  <c r="BV20" i="15"/>
  <c r="CH20" i="15"/>
  <c r="CT20" i="15"/>
  <c r="DF20" i="15"/>
  <c r="AM20" i="15"/>
  <c r="AY20" i="15"/>
  <c r="BK20" i="15"/>
  <c r="BW20" i="15"/>
  <c r="CI20" i="15"/>
  <c r="CU20" i="15"/>
  <c r="DG20" i="15"/>
  <c r="AQ20" i="15"/>
  <c r="BL20" i="15"/>
  <c r="CF20" i="15"/>
  <c r="DB20" i="15"/>
  <c r="DQ20" i="15"/>
  <c r="AT20" i="15"/>
  <c r="BM20" i="15"/>
  <c r="CG20" i="15"/>
  <c r="DC20" i="15"/>
  <c r="DR20" i="15"/>
  <c r="AU20" i="15"/>
  <c r="BO20" i="15"/>
  <c r="CJ20" i="15"/>
  <c r="DD20" i="15"/>
  <c r="DS20" i="15"/>
  <c r="AB20" i="15"/>
  <c r="AV20" i="15"/>
  <c r="BR20" i="15"/>
  <c r="CK20" i="15"/>
  <c r="DE20" i="15"/>
  <c r="DT20" i="15"/>
  <c r="AC20" i="15"/>
  <c r="AW20" i="15"/>
  <c r="BS20" i="15"/>
  <c r="CM20" i="15"/>
  <c r="DH20" i="15"/>
  <c r="DU20" i="15"/>
  <c r="AE20" i="15"/>
  <c r="AZ20" i="15"/>
  <c r="BT20" i="15"/>
  <c r="CP20" i="15"/>
  <c r="DI20" i="15"/>
  <c r="DV20" i="15"/>
  <c r="AH20" i="15"/>
  <c r="BA20" i="15"/>
  <c r="BU20" i="15"/>
  <c r="CQ20" i="15"/>
  <c r="DJ20" i="15"/>
  <c r="AI20" i="15"/>
  <c r="BC20" i="15"/>
  <c r="BX20" i="15"/>
  <c r="CR20" i="15"/>
  <c r="DK20" i="15"/>
  <c r="AJ20" i="15"/>
  <c r="BF20" i="15"/>
  <c r="BY20" i="15"/>
  <c r="CS20" i="15"/>
  <c r="DM20" i="15"/>
  <c r="AO20" i="15"/>
  <c r="DP20" i="15"/>
  <c r="BG20" i="15"/>
  <c r="BH20" i="15"/>
  <c r="BI20" i="15"/>
  <c r="CA20" i="15"/>
  <c r="CD20" i="15"/>
  <c r="CE20" i="15"/>
  <c r="CW20" i="15"/>
  <c r="CY20" i="15"/>
  <c r="AK20" i="15"/>
  <c r="DN20" i="15"/>
  <c r="AN20" i="15"/>
  <c r="DO20" i="15"/>
  <c r="CV20" i="15"/>
  <c r="AA20" i="15"/>
  <c r="DW20" i="15"/>
  <c r="EB92" i="15"/>
  <c r="EN92" i="15"/>
  <c r="EZ92" i="15"/>
  <c r="FL92" i="15"/>
  <c r="FX92" i="15"/>
  <c r="GJ92" i="15"/>
  <c r="GV92" i="15"/>
  <c r="HH92" i="15"/>
  <c r="EC92" i="15"/>
  <c r="EO92" i="15"/>
  <c r="FA92" i="15"/>
  <c r="FM92" i="15"/>
  <c r="FY92" i="15"/>
  <c r="GK92" i="15"/>
  <c r="GW92" i="15"/>
  <c r="HI92" i="15"/>
  <c r="ED92" i="15"/>
  <c r="EP92" i="15"/>
  <c r="FB92" i="15"/>
  <c r="FN92" i="15"/>
  <c r="FZ92" i="15"/>
  <c r="GL92" i="15"/>
  <c r="GX92" i="15"/>
  <c r="HJ92" i="15"/>
  <c r="EF92" i="15"/>
  <c r="ER92" i="15"/>
  <c r="FD92" i="15"/>
  <c r="FP92" i="15"/>
  <c r="GB92" i="15"/>
  <c r="GN92" i="15"/>
  <c r="GZ92" i="15"/>
  <c r="HL92" i="15"/>
  <c r="EG92" i="15"/>
  <c r="ES92" i="15"/>
  <c r="FE92" i="15"/>
  <c r="FQ92" i="15"/>
  <c r="GC92" i="15"/>
  <c r="GO92" i="15"/>
  <c r="HA92" i="15"/>
  <c r="HM92" i="15"/>
  <c r="EJ92" i="15"/>
  <c r="EV92" i="15"/>
  <c r="FH92" i="15"/>
  <c r="FT92" i="15"/>
  <c r="GF92" i="15"/>
  <c r="GR92" i="15"/>
  <c r="HD92" i="15"/>
  <c r="HP92" i="15"/>
  <c r="DY92" i="15"/>
  <c r="EK92" i="15"/>
  <c r="EW92" i="15"/>
  <c r="FI92" i="15"/>
  <c r="FU92" i="15"/>
  <c r="GG92" i="15"/>
  <c r="GS92" i="15"/>
  <c r="HE92" i="15"/>
  <c r="HQ92" i="15"/>
  <c r="DZ92" i="15"/>
  <c r="EL92" i="15"/>
  <c r="EX92" i="15"/>
  <c r="FJ92" i="15"/>
  <c r="FV92" i="15"/>
  <c r="GH92" i="15"/>
  <c r="GT92" i="15"/>
  <c r="HF92" i="15"/>
  <c r="HR92" i="15"/>
  <c r="FG92" i="15"/>
  <c r="GQ92" i="15"/>
  <c r="DX92" i="15"/>
  <c r="EA92" i="15"/>
  <c r="FK92" i="15"/>
  <c r="GU92" i="15"/>
  <c r="EE92" i="15"/>
  <c r="FO92" i="15"/>
  <c r="GY92" i="15"/>
  <c r="EH92" i="15"/>
  <c r="FR92" i="15"/>
  <c r="HB92" i="15"/>
  <c r="EI92" i="15"/>
  <c r="FS92" i="15"/>
  <c r="HC92" i="15"/>
  <c r="EM92" i="15"/>
  <c r="FW92" i="15"/>
  <c r="HG92" i="15"/>
  <c r="EQ92" i="15"/>
  <c r="GA92" i="15"/>
  <c r="HK92" i="15"/>
  <c r="EU92" i="15"/>
  <c r="GE92" i="15"/>
  <c r="HO92" i="15"/>
  <c r="EY92" i="15"/>
  <c r="GI92" i="15"/>
  <c r="HS92" i="15"/>
  <c r="GD92" i="15"/>
  <c r="GM92" i="15"/>
  <c r="GP92" i="15"/>
  <c r="HN92" i="15"/>
  <c r="ET92" i="15"/>
  <c r="FC92" i="15"/>
  <c r="FF92" i="15"/>
  <c r="AC92" i="15"/>
  <c r="AO92" i="15"/>
  <c r="BA92" i="15"/>
  <c r="BM92" i="15"/>
  <c r="BY92" i="15"/>
  <c r="CK92" i="15"/>
  <c r="CW92" i="15"/>
  <c r="DI92" i="15"/>
  <c r="DU92" i="15"/>
  <c r="AD92" i="15"/>
  <c r="AP92" i="15"/>
  <c r="BB92" i="15"/>
  <c r="BN92" i="15"/>
  <c r="BZ92" i="15"/>
  <c r="CL92" i="15"/>
  <c r="CX92" i="15"/>
  <c r="DJ92" i="15"/>
  <c r="DV92" i="15"/>
  <c r="AE92" i="15"/>
  <c r="AQ92" i="15"/>
  <c r="BC92" i="15"/>
  <c r="BO92" i="15"/>
  <c r="CA92" i="15"/>
  <c r="CM92" i="15"/>
  <c r="CY92" i="15"/>
  <c r="DK92" i="15"/>
  <c r="AF92" i="15"/>
  <c r="AR92" i="15"/>
  <c r="BD92" i="15"/>
  <c r="BP92" i="15"/>
  <c r="CB92" i="15"/>
  <c r="CN92" i="15"/>
  <c r="CZ92" i="15"/>
  <c r="DL92" i="15"/>
  <c r="AG92" i="15"/>
  <c r="AS92" i="15"/>
  <c r="BE92" i="15"/>
  <c r="BQ92" i="15"/>
  <c r="CC92" i="15"/>
  <c r="CO92" i="15"/>
  <c r="DA92" i="15"/>
  <c r="DM92" i="15"/>
  <c r="AH92" i="15"/>
  <c r="AT92" i="15"/>
  <c r="BF92" i="15"/>
  <c r="BR92" i="15"/>
  <c r="CD92" i="15"/>
  <c r="CP92" i="15"/>
  <c r="DB92" i="15"/>
  <c r="DN92" i="15"/>
  <c r="AI92" i="15"/>
  <c r="AU92" i="15"/>
  <c r="BG92" i="15"/>
  <c r="BS92" i="15"/>
  <c r="CE92" i="15"/>
  <c r="CQ92" i="15"/>
  <c r="DC92" i="15"/>
  <c r="DO92" i="15"/>
  <c r="AJ92" i="15"/>
  <c r="AV92" i="15"/>
  <c r="BH92" i="15"/>
  <c r="BT92" i="15"/>
  <c r="CF92" i="15"/>
  <c r="CR92" i="15"/>
  <c r="DD92" i="15"/>
  <c r="DP92" i="15"/>
  <c r="AK92" i="15"/>
  <c r="AW92" i="15"/>
  <c r="BI92" i="15"/>
  <c r="BU92" i="15"/>
  <c r="CG92" i="15"/>
  <c r="CS92" i="15"/>
  <c r="DE92" i="15"/>
  <c r="DQ92" i="15"/>
  <c r="AM92" i="15"/>
  <c r="AY92" i="15"/>
  <c r="BK92" i="15"/>
  <c r="BW92" i="15"/>
  <c r="CI92" i="15"/>
  <c r="CU92" i="15"/>
  <c r="DG92" i="15"/>
  <c r="DS92" i="15"/>
  <c r="BV92" i="15"/>
  <c r="DW92" i="15"/>
  <c r="BX92" i="15"/>
  <c r="AX92" i="15"/>
  <c r="CH92" i="15"/>
  <c r="AZ92" i="15"/>
  <c r="CJ92" i="15"/>
  <c r="CT92" i="15"/>
  <c r="AB92" i="15"/>
  <c r="CV92" i="15"/>
  <c r="DR92" i="15"/>
  <c r="AL92" i="15"/>
  <c r="DF92" i="15"/>
  <c r="AA92" i="15"/>
  <c r="DT92" i="15"/>
  <c r="AN92" i="15"/>
  <c r="DH92" i="15"/>
  <c r="BJ92" i="15"/>
  <c r="BL92" i="15"/>
  <c r="EI34" i="15"/>
  <c r="EU34" i="15"/>
  <c r="FG34" i="15"/>
  <c r="FS34" i="15"/>
  <c r="GE34" i="15"/>
  <c r="GQ34" i="15"/>
  <c r="HC34" i="15"/>
  <c r="HO34" i="15"/>
  <c r="EJ34" i="15"/>
  <c r="EV34" i="15"/>
  <c r="FH34" i="15"/>
  <c r="FT34" i="15"/>
  <c r="GF34" i="15"/>
  <c r="GR34" i="15"/>
  <c r="HD34" i="15"/>
  <c r="HP34" i="15"/>
  <c r="DY34" i="15"/>
  <c r="EK34" i="15"/>
  <c r="EW34" i="15"/>
  <c r="FI34" i="15"/>
  <c r="FU34" i="15"/>
  <c r="GG34" i="15"/>
  <c r="GS34" i="15"/>
  <c r="HE34" i="15"/>
  <c r="HQ34" i="15"/>
  <c r="DZ34" i="15"/>
  <c r="EL34" i="15"/>
  <c r="EX34" i="15"/>
  <c r="FJ34" i="15"/>
  <c r="FV34" i="15"/>
  <c r="GH34" i="15"/>
  <c r="GT34" i="15"/>
  <c r="HF34" i="15"/>
  <c r="HR34" i="15"/>
  <c r="EA34" i="15"/>
  <c r="EM34" i="15"/>
  <c r="EY34" i="15"/>
  <c r="FK34" i="15"/>
  <c r="FW34" i="15"/>
  <c r="GI34" i="15"/>
  <c r="GU34" i="15"/>
  <c r="HG34" i="15"/>
  <c r="HS34" i="15"/>
  <c r="EB34" i="15"/>
  <c r="EN34" i="15"/>
  <c r="EZ34" i="15"/>
  <c r="FL34" i="15"/>
  <c r="FX34" i="15"/>
  <c r="GJ34" i="15"/>
  <c r="GV34" i="15"/>
  <c r="HH34" i="15"/>
  <c r="EC34" i="15"/>
  <c r="EO34" i="15"/>
  <c r="FA34" i="15"/>
  <c r="FM34" i="15"/>
  <c r="FY34" i="15"/>
  <c r="GK34" i="15"/>
  <c r="GW34" i="15"/>
  <c r="HI34" i="15"/>
  <c r="ED34" i="15"/>
  <c r="EP34" i="15"/>
  <c r="FB34" i="15"/>
  <c r="FN34" i="15"/>
  <c r="FZ34" i="15"/>
  <c r="GL34" i="15"/>
  <c r="GX34" i="15"/>
  <c r="HJ34" i="15"/>
  <c r="EE34" i="15"/>
  <c r="EQ34" i="15"/>
  <c r="FC34" i="15"/>
  <c r="FO34" i="15"/>
  <c r="GA34" i="15"/>
  <c r="GM34" i="15"/>
  <c r="GY34" i="15"/>
  <c r="HK34" i="15"/>
  <c r="EF34" i="15"/>
  <c r="ER34" i="15"/>
  <c r="FD34" i="15"/>
  <c r="FP34" i="15"/>
  <c r="GB34" i="15"/>
  <c r="GN34" i="15"/>
  <c r="GZ34" i="15"/>
  <c r="HL34" i="15"/>
  <c r="FR34" i="15"/>
  <c r="GC34" i="15"/>
  <c r="GD34" i="15"/>
  <c r="GO34" i="15"/>
  <c r="GP34" i="15"/>
  <c r="EG34" i="15"/>
  <c r="HA34" i="15"/>
  <c r="EH34" i="15"/>
  <c r="HB34" i="15"/>
  <c r="ET34" i="15"/>
  <c r="HN34" i="15"/>
  <c r="FF34" i="15"/>
  <c r="FQ34" i="15"/>
  <c r="ES34" i="15"/>
  <c r="FE34" i="15"/>
  <c r="HM34" i="15"/>
  <c r="DX34" i="15"/>
  <c r="AJ34" i="15"/>
  <c r="AV34" i="15"/>
  <c r="BH34" i="15"/>
  <c r="BT34" i="15"/>
  <c r="CF34" i="15"/>
  <c r="CR34" i="15"/>
  <c r="DD34" i="15"/>
  <c r="DP34" i="15"/>
  <c r="AK34" i="15"/>
  <c r="AW34" i="15"/>
  <c r="BI34" i="15"/>
  <c r="BU34" i="15"/>
  <c r="CG34" i="15"/>
  <c r="CS34" i="15"/>
  <c r="DE34" i="15"/>
  <c r="DQ34" i="15"/>
  <c r="AL34" i="15"/>
  <c r="AX34" i="15"/>
  <c r="BJ34" i="15"/>
  <c r="BV34" i="15"/>
  <c r="CH34" i="15"/>
  <c r="CT34" i="15"/>
  <c r="DF34" i="15"/>
  <c r="DR34" i="15"/>
  <c r="AM34" i="15"/>
  <c r="AY34" i="15"/>
  <c r="BK34" i="15"/>
  <c r="BW34" i="15"/>
  <c r="CI34" i="15"/>
  <c r="CU34" i="15"/>
  <c r="DG34" i="15"/>
  <c r="DS34" i="15"/>
  <c r="AB34" i="15"/>
  <c r="AN34" i="15"/>
  <c r="AZ34" i="15"/>
  <c r="BL34" i="15"/>
  <c r="BX34" i="15"/>
  <c r="CJ34" i="15"/>
  <c r="CV34" i="15"/>
  <c r="DH34" i="15"/>
  <c r="DT34" i="15"/>
  <c r="AC34" i="15"/>
  <c r="AO34" i="15"/>
  <c r="BA34" i="15"/>
  <c r="BM34" i="15"/>
  <c r="BY34" i="15"/>
  <c r="CK34" i="15"/>
  <c r="CW34" i="15"/>
  <c r="DI34" i="15"/>
  <c r="DU34" i="15"/>
  <c r="AE34" i="15"/>
  <c r="AQ34" i="15"/>
  <c r="BC34" i="15"/>
  <c r="BO34" i="15"/>
  <c r="CA34" i="15"/>
  <c r="CM34" i="15"/>
  <c r="CY34" i="15"/>
  <c r="DK34" i="15"/>
  <c r="AF34" i="15"/>
  <c r="AR34" i="15"/>
  <c r="BD34" i="15"/>
  <c r="BP34" i="15"/>
  <c r="CB34" i="15"/>
  <c r="CN34" i="15"/>
  <c r="CZ34" i="15"/>
  <c r="DL34" i="15"/>
  <c r="AG34" i="15"/>
  <c r="AS34" i="15"/>
  <c r="BE34" i="15"/>
  <c r="BQ34" i="15"/>
  <c r="CC34" i="15"/>
  <c r="CO34" i="15"/>
  <c r="DA34" i="15"/>
  <c r="DM34" i="15"/>
  <c r="AU34" i="15"/>
  <c r="CQ34" i="15"/>
  <c r="BB34" i="15"/>
  <c r="CX34" i="15"/>
  <c r="BF34" i="15"/>
  <c r="DB34" i="15"/>
  <c r="BG34" i="15"/>
  <c r="DC34" i="15"/>
  <c r="BN34" i="15"/>
  <c r="DJ34" i="15"/>
  <c r="BR34" i="15"/>
  <c r="DN34" i="15"/>
  <c r="BS34" i="15"/>
  <c r="DO34" i="15"/>
  <c r="AD34" i="15"/>
  <c r="BZ34" i="15"/>
  <c r="DV34" i="15"/>
  <c r="AH34" i="15"/>
  <c r="CD34" i="15"/>
  <c r="AP34" i="15"/>
  <c r="CL34" i="15"/>
  <c r="AT34" i="15"/>
  <c r="CP34" i="15"/>
  <c r="CE34" i="15"/>
  <c r="AI34" i="15"/>
  <c r="AA34" i="15"/>
  <c r="DW34" i="15"/>
  <c r="EG24" i="15"/>
  <c r="DY24" i="15"/>
  <c r="DZ24" i="15"/>
  <c r="EA24" i="15"/>
  <c r="EB24" i="15"/>
  <c r="EC24" i="15"/>
  <c r="ED24" i="15"/>
  <c r="EE24" i="15"/>
  <c r="EO24" i="15"/>
  <c r="FA24" i="15"/>
  <c r="FM24" i="15"/>
  <c r="FY24" i="15"/>
  <c r="GK24" i="15"/>
  <c r="GW24" i="15"/>
  <c r="HI24" i="15"/>
  <c r="EP24" i="15"/>
  <c r="FB24" i="15"/>
  <c r="FN24" i="15"/>
  <c r="FZ24" i="15"/>
  <c r="GL24" i="15"/>
  <c r="GX24" i="15"/>
  <c r="HJ24" i="15"/>
  <c r="EQ24" i="15"/>
  <c r="FC24" i="15"/>
  <c r="FO24" i="15"/>
  <c r="GA24" i="15"/>
  <c r="GM24" i="15"/>
  <c r="GY24" i="15"/>
  <c r="HK24" i="15"/>
  <c r="ER24" i="15"/>
  <c r="FD24" i="15"/>
  <c r="FP24" i="15"/>
  <c r="GB24" i="15"/>
  <c r="GN24" i="15"/>
  <c r="GZ24" i="15"/>
  <c r="HL24" i="15"/>
  <c r="EF24" i="15"/>
  <c r="ES24" i="15"/>
  <c r="FE24" i="15"/>
  <c r="FQ24" i="15"/>
  <c r="GC24" i="15"/>
  <c r="GO24" i="15"/>
  <c r="HA24" i="15"/>
  <c r="HM24" i="15"/>
  <c r="EH24" i="15"/>
  <c r="ET24" i="15"/>
  <c r="FF24" i="15"/>
  <c r="FR24" i="15"/>
  <c r="GD24" i="15"/>
  <c r="GP24" i="15"/>
  <c r="HB24" i="15"/>
  <c r="HN24" i="15"/>
  <c r="EI24" i="15"/>
  <c r="EU24" i="15"/>
  <c r="FG24" i="15"/>
  <c r="FS24" i="15"/>
  <c r="GE24" i="15"/>
  <c r="GQ24" i="15"/>
  <c r="HC24" i="15"/>
  <c r="HO24" i="15"/>
  <c r="EJ24" i="15"/>
  <c r="EV24" i="15"/>
  <c r="FH24" i="15"/>
  <c r="FT24" i="15"/>
  <c r="GF24" i="15"/>
  <c r="GR24" i="15"/>
  <c r="HD24" i="15"/>
  <c r="HP24" i="15"/>
  <c r="EM24" i="15"/>
  <c r="EY24" i="15"/>
  <c r="FK24" i="15"/>
  <c r="FW24" i="15"/>
  <c r="GI24" i="15"/>
  <c r="GU24" i="15"/>
  <c r="HG24" i="15"/>
  <c r="HS24" i="15"/>
  <c r="FU24" i="15"/>
  <c r="HQ24" i="15"/>
  <c r="FV24" i="15"/>
  <c r="HR24" i="15"/>
  <c r="FX24" i="15"/>
  <c r="EK24" i="15"/>
  <c r="GG24" i="15"/>
  <c r="EL24" i="15"/>
  <c r="GH24" i="15"/>
  <c r="EN24" i="15"/>
  <c r="GJ24" i="15"/>
  <c r="EW24" i="15"/>
  <c r="GS24" i="15"/>
  <c r="EX24" i="15"/>
  <c r="GT24" i="15"/>
  <c r="EZ24" i="15"/>
  <c r="GV24" i="15"/>
  <c r="FI24" i="15"/>
  <c r="HE24" i="15"/>
  <c r="HH24" i="15"/>
  <c r="FL24" i="15"/>
  <c r="HF24" i="15"/>
  <c r="FJ24" i="15"/>
  <c r="DX24" i="15"/>
  <c r="AK24" i="15"/>
  <c r="AW24" i="15"/>
  <c r="BI24" i="15"/>
  <c r="BU24" i="15"/>
  <c r="CG24" i="15"/>
  <c r="CS24" i="15"/>
  <c r="DE24" i="15"/>
  <c r="DQ24" i="15"/>
  <c r="AM24" i="15"/>
  <c r="AY24" i="15"/>
  <c r="BK24" i="15"/>
  <c r="BW24" i="15"/>
  <c r="CI24" i="15"/>
  <c r="CU24" i="15"/>
  <c r="DG24" i="15"/>
  <c r="DS24" i="15"/>
  <c r="AE24" i="15"/>
  <c r="AQ24" i="15"/>
  <c r="AF24" i="15"/>
  <c r="AG24" i="15"/>
  <c r="AS24" i="15"/>
  <c r="BE24" i="15"/>
  <c r="BQ24" i="15"/>
  <c r="CC24" i="15"/>
  <c r="CO24" i="15"/>
  <c r="DA24" i="15"/>
  <c r="DM24" i="15"/>
  <c r="AC24" i="15"/>
  <c r="AV24" i="15"/>
  <c r="BM24" i="15"/>
  <c r="CB24" i="15"/>
  <c r="CR24" i="15"/>
  <c r="DI24" i="15"/>
  <c r="AD24" i="15"/>
  <c r="AX24" i="15"/>
  <c r="BN24" i="15"/>
  <c r="CD24" i="15"/>
  <c r="CT24" i="15"/>
  <c r="DJ24" i="15"/>
  <c r="AH24" i="15"/>
  <c r="AZ24" i="15"/>
  <c r="BO24" i="15"/>
  <c r="CE24" i="15"/>
  <c r="CV24" i="15"/>
  <c r="DK24" i="15"/>
  <c r="AI24" i="15"/>
  <c r="BA24" i="15"/>
  <c r="BP24" i="15"/>
  <c r="CF24" i="15"/>
  <c r="CW24" i="15"/>
  <c r="DL24" i="15"/>
  <c r="AJ24" i="15"/>
  <c r="BB24" i="15"/>
  <c r="BR24" i="15"/>
  <c r="CH24" i="15"/>
  <c r="CX24" i="15"/>
  <c r="DN24" i="15"/>
  <c r="AL24" i="15"/>
  <c r="BC24" i="15"/>
  <c r="BS24" i="15"/>
  <c r="CJ24" i="15"/>
  <c r="CY24" i="15"/>
  <c r="DO24" i="15"/>
  <c r="AN24" i="15"/>
  <c r="BD24" i="15"/>
  <c r="BT24" i="15"/>
  <c r="CK24" i="15"/>
  <c r="CZ24" i="15"/>
  <c r="DP24" i="15"/>
  <c r="AP24" i="15"/>
  <c r="BG24" i="15"/>
  <c r="BX24" i="15"/>
  <c r="CM24" i="15"/>
  <c r="DC24" i="15"/>
  <c r="DT24" i="15"/>
  <c r="AR24" i="15"/>
  <c r="BH24" i="15"/>
  <c r="BY24" i="15"/>
  <c r="CN24" i="15"/>
  <c r="DD24" i="15"/>
  <c r="DU24" i="15"/>
  <c r="AT24" i="15"/>
  <c r="BJ24" i="15"/>
  <c r="BZ24" i="15"/>
  <c r="CP24" i="15"/>
  <c r="DF24" i="15"/>
  <c r="DV24" i="15"/>
  <c r="CA24" i="15"/>
  <c r="CL24" i="15"/>
  <c r="CQ24" i="15"/>
  <c r="DB24" i="15"/>
  <c r="DH24" i="15"/>
  <c r="DR24" i="15"/>
  <c r="AB24" i="15"/>
  <c r="AO24" i="15"/>
  <c r="AU24" i="15"/>
  <c r="BL24" i="15"/>
  <c r="BV24" i="15"/>
  <c r="BF24" i="15"/>
  <c r="DW24" i="15"/>
  <c r="AA24" i="15"/>
  <c r="EE49" i="15"/>
  <c r="EQ49" i="15"/>
  <c r="FC49" i="15"/>
  <c r="FO49" i="15"/>
  <c r="GA49" i="15"/>
  <c r="GM49" i="15"/>
  <c r="GY49" i="15"/>
  <c r="HK49" i="15"/>
  <c r="EF49" i="15"/>
  <c r="ER49" i="15"/>
  <c r="FD49" i="15"/>
  <c r="FP49" i="15"/>
  <c r="GB49" i="15"/>
  <c r="GN49" i="15"/>
  <c r="GZ49" i="15"/>
  <c r="HL49" i="15"/>
  <c r="EG49" i="15"/>
  <c r="ES49" i="15"/>
  <c r="FE49" i="15"/>
  <c r="FQ49" i="15"/>
  <c r="GC49" i="15"/>
  <c r="GO49" i="15"/>
  <c r="HA49" i="15"/>
  <c r="HM49" i="15"/>
  <c r="EH49" i="15"/>
  <c r="ET49" i="15"/>
  <c r="FF49" i="15"/>
  <c r="FR49" i="15"/>
  <c r="GD49" i="15"/>
  <c r="GP49" i="15"/>
  <c r="HB49" i="15"/>
  <c r="HN49" i="15"/>
  <c r="EI49" i="15"/>
  <c r="EU49" i="15"/>
  <c r="FG49" i="15"/>
  <c r="FS49" i="15"/>
  <c r="GE49" i="15"/>
  <c r="GQ49" i="15"/>
  <c r="HC49" i="15"/>
  <c r="HO49" i="15"/>
  <c r="EJ49" i="15"/>
  <c r="EV49" i="15"/>
  <c r="FH49" i="15"/>
  <c r="FT49" i="15"/>
  <c r="GF49" i="15"/>
  <c r="GR49" i="15"/>
  <c r="HD49" i="15"/>
  <c r="HP49" i="15"/>
  <c r="DY49" i="15"/>
  <c r="EK49" i="15"/>
  <c r="EW49" i="15"/>
  <c r="FI49" i="15"/>
  <c r="FU49" i="15"/>
  <c r="GG49" i="15"/>
  <c r="GS49" i="15"/>
  <c r="HE49" i="15"/>
  <c r="HQ49" i="15"/>
  <c r="DZ49" i="15"/>
  <c r="EL49" i="15"/>
  <c r="EX49" i="15"/>
  <c r="FJ49" i="15"/>
  <c r="FV49" i="15"/>
  <c r="GH49" i="15"/>
  <c r="GT49" i="15"/>
  <c r="HF49" i="15"/>
  <c r="HR49" i="15"/>
  <c r="EA49" i="15"/>
  <c r="EM49" i="15"/>
  <c r="EY49" i="15"/>
  <c r="FK49" i="15"/>
  <c r="FW49" i="15"/>
  <c r="GI49" i="15"/>
  <c r="GU49" i="15"/>
  <c r="HG49" i="15"/>
  <c r="HS49" i="15"/>
  <c r="EC49" i="15"/>
  <c r="EO49" i="15"/>
  <c r="FA49" i="15"/>
  <c r="FM49" i="15"/>
  <c r="FY49" i="15"/>
  <c r="GK49" i="15"/>
  <c r="GW49" i="15"/>
  <c r="HI49" i="15"/>
  <c r="EP49" i="15"/>
  <c r="HJ49" i="15"/>
  <c r="EZ49" i="15"/>
  <c r="FB49" i="15"/>
  <c r="FL49" i="15"/>
  <c r="FN49" i="15"/>
  <c r="FX49" i="15"/>
  <c r="FZ49" i="15"/>
  <c r="GJ49" i="15"/>
  <c r="GL49" i="15"/>
  <c r="ED49" i="15"/>
  <c r="GX49" i="15"/>
  <c r="EN49" i="15"/>
  <c r="GV49" i="15"/>
  <c r="HH49" i="15"/>
  <c r="EB49" i="15"/>
  <c r="DX49" i="15"/>
  <c r="AF49" i="15"/>
  <c r="AR49" i="15"/>
  <c r="BD49" i="15"/>
  <c r="BP49" i="15"/>
  <c r="CB49" i="15"/>
  <c r="CN49" i="15"/>
  <c r="CZ49" i="15"/>
  <c r="DL49" i="15"/>
  <c r="AG49" i="15"/>
  <c r="AS49" i="15"/>
  <c r="BE49" i="15"/>
  <c r="BQ49" i="15"/>
  <c r="CC49" i="15"/>
  <c r="CO49" i="15"/>
  <c r="DA49" i="15"/>
  <c r="DM49" i="15"/>
  <c r="AH49" i="15"/>
  <c r="AT49" i="15"/>
  <c r="BF49" i="15"/>
  <c r="BR49" i="15"/>
  <c r="CD49" i="15"/>
  <c r="CP49" i="15"/>
  <c r="DB49" i="15"/>
  <c r="DN49" i="15"/>
  <c r="AJ49" i="15"/>
  <c r="AV49" i="15"/>
  <c r="BH49" i="15"/>
  <c r="BT49" i="15"/>
  <c r="CF49" i="15"/>
  <c r="CR49" i="15"/>
  <c r="DD49" i="15"/>
  <c r="DP49" i="15"/>
  <c r="AK49" i="15"/>
  <c r="AW49" i="15"/>
  <c r="BI49" i="15"/>
  <c r="BU49" i="15"/>
  <c r="CG49" i="15"/>
  <c r="CS49" i="15"/>
  <c r="DE49" i="15"/>
  <c r="DQ49" i="15"/>
  <c r="AL49" i="15"/>
  <c r="AX49" i="15"/>
  <c r="BJ49" i="15"/>
  <c r="BV49" i="15"/>
  <c r="CH49" i="15"/>
  <c r="CT49" i="15"/>
  <c r="DF49" i="15"/>
  <c r="DR49" i="15"/>
  <c r="AM49" i="15"/>
  <c r="AY49" i="15"/>
  <c r="BK49" i="15"/>
  <c r="BW49" i="15"/>
  <c r="CI49" i="15"/>
  <c r="CU49" i="15"/>
  <c r="DG49" i="15"/>
  <c r="DS49" i="15"/>
  <c r="AD49" i="15"/>
  <c r="AP49" i="15"/>
  <c r="BB49" i="15"/>
  <c r="BN49" i="15"/>
  <c r="BZ49" i="15"/>
  <c r="CL49" i="15"/>
  <c r="CX49" i="15"/>
  <c r="DJ49" i="15"/>
  <c r="DV49" i="15"/>
  <c r="AI49" i="15"/>
  <c r="BS49" i="15"/>
  <c r="DC49" i="15"/>
  <c r="AN49" i="15"/>
  <c r="BX49" i="15"/>
  <c r="DH49" i="15"/>
  <c r="AO49" i="15"/>
  <c r="BY49" i="15"/>
  <c r="DI49" i="15"/>
  <c r="AQ49" i="15"/>
  <c r="CA49" i="15"/>
  <c r="DK49" i="15"/>
  <c r="AU49" i="15"/>
  <c r="CE49" i="15"/>
  <c r="DO49" i="15"/>
  <c r="AZ49" i="15"/>
  <c r="CJ49" i="15"/>
  <c r="DT49" i="15"/>
  <c r="BA49" i="15"/>
  <c r="CK49" i="15"/>
  <c r="DU49" i="15"/>
  <c r="BC49" i="15"/>
  <c r="CM49" i="15"/>
  <c r="BG49" i="15"/>
  <c r="CQ49" i="15"/>
  <c r="AC49" i="15"/>
  <c r="BM49" i="15"/>
  <c r="CW49" i="15"/>
  <c r="BL49" i="15"/>
  <c r="BO49" i="15"/>
  <c r="CV49" i="15"/>
  <c r="CY49" i="15"/>
  <c r="AB49" i="15"/>
  <c r="AE49" i="15"/>
  <c r="AA49" i="15"/>
  <c r="DW49" i="15"/>
  <c r="MI11" i="15"/>
  <c r="MF11" i="15"/>
  <c r="NS11" i="15"/>
  <c r="PD11" i="15"/>
  <c r="PK11" i="15"/>
  <c r="MZ11" i="15"/>
  <c r="ML11" i="15"/>
  <c r="OS11" i="15"/>
  <c r="NR12" i="15"/>
  <c r="IT12" i="15"/>
  <c r="KW12" i="15"/>
  <c r="MR12" i="15"/>
  <c r="OM12" i="15"/>
  <c r="IQ12" i="15"/>
  <c r="KT12" i="15"/>
  <c r="MO12" i="15"/>
  <c r="OJ12" i="15"/>
  <c r="IJ12" i="15"/>
  <c r="KE12" i="15"/>
  <c r="LN12" i="15"/>
  <c r="MW12" i="15"/>
  <c r="OF12" i="15"/>
  <c r="IF12" i="15"/>
  <c r="KA12" i="15"/>
  <c r="JJ12" i="15"/>
  <c r="LP7" i="15"/>
  <c r="DY46" i="15"/>
  <c r="EK46" i="15"/>
  <c r="EW46" i="15"/>
  <c r="FI46" i="15"/>
  <c r="FU46" i="15"/>
  <c r="GG46" i="15"/>
  <c r="GS46" i="15"/>
  <c r="HE46" i="15"/>
  <c r="HQ46" i="15"/>
  <c r="DZ46" i="15"/>
  <c r="EL46" i="15"/>
  <c r="EX46" i="15"/>
  <c r="FJ46" i="15"/>
  <c r="FV46" i="15"/>
  <c r="GH46" i="15"/>
  <c r="GT46" i="15"/>
  <c r="HF46" i="15"/>
  <c r="HR46" i="15"/>
  <c r="EA46" i="15"/>
  <c r="EM46" i="15"/>
  <c r="EY46" i="15"/>
  <c r="FK46" i="15"/>
  <c r="FW46" i="15"/>
  <c r="GI46" i="15"/>
  <c r="GU46" i="15"/>
  <c r="HG46" i="15"/>
  <c r="HS46" i="15"/>
  <c r="EB46" i="15"/>
  <c r="EN46" i="15"/>
  <c r="EZ46" i="15"/>
  <c r="FL46" i="15"/>
  <c r="FX46" i="15"/>
  <c r="GJ46" i="15"/>
  <c r="GV46" i="15"/>
  <c r="HH46" i="15"/>
  <c r="EC46" i="15"/>
  <c r="EO46" i="15"/>
  <c r="FA46" i="15"/>
  <c r="FM46" i="15"/>
  <c r="FY46" i="15"/>
  <c r="GK46" i="15"/>
  <c r="GW46" i="15"/>
  <c r="HI46" i="15"/>
  <c r="ED46" i="15"/>
  <c r="EP46" i="15"/>
  <c r="FB46" i="15"/>
  <c r="FN46" i="15"/>
  <c r="FZ46" i="15"/>
  <c r="GL46" i="15"/>
  <c r="GX46" i="15"/>
  <c r="HJ46" i="15"/>
  <c r="EE46" i="15"/>
  <c r="EQ46" i="15"/>
  <c r="FC46" i="15"/>
  <c r="FO46" i="15"/>
  <c r="GA46" i="15"/>
  <c r="GM46" i="15"/>
  <c r="GY46" i="15"/>
  <c r="HK46" i="15"/>
  <c r="EG46" i="15"/>
  <c r="ES46" i="15"/>
  <c r="FE46" i="15"/>
  <c r="FQ46" i="15"/>
  <c r="GC46" i="15"/>
  <c r="GO46" i="15"/>
  <c r="HA46" i="15"/>
  <c r="HM46" i="15"/>
  <c r="EI46" i="15"/>
  <c r="EU46" i="15"/>
  <c r="FG46" i="15"/>
  <c r="FS46" i="15"/>
  <c r="GE46" i="15"/>
  <c r="GQ46" i="15"/>
  <c r="HC46" i="15"/>
  <c r="HO46" i="15"/>
  <c r="FD46" i="15"/>
  <c r="GZ46" i="15"/>
  <c r="FF46" i="15"/>
  <c r="HB46" i="15"/>
  <c r="FH46" i="15"/>
  <c r="HD46" i="15"/>
  <c r="FP46" i="15"/>
  <c r="HL46" i="15"/>
  <c r="FR46" i="15"/>
  <c r="HN46" i="15"/>
  <c r="FT46" i="15"/>
  <c r="HP46" i="15"/>
  <c r="EF46" i="15"/>
  <c r="GB46" i="15"/>
  <c r="EH46" i="15"/>
  <c r="GD46" i="15"/>
  <c r="EJ46" i="15"/>
  <c r="GF46" i="15"/>
  <c r="ET46" i="15"/>
  <c r="GP46" i="15"/>
  <c r="ER46" i="15"/>
  <c r="EV46" i="15"/>
  <c r="GN46" i="15"/>
  <c r="GR46" i="15"/>
  <c r="DX46" i="15"/>
  <c r="AC46" i="15"/>
  <c r="AO46" i="15"/>
  <c r="BA46" i="15"/>
  <c r="BM46" i="15"/>
  <c r="BY46" i="15"/>
  <c r="CK46" i="15"/>
  <c r="CW46" i="15"/>
  <c r="DI46" i="15"/>
  <c r="DU46" i="15"/>
  <c r="AD46" i="15"/>
  <c r="AP46" i="15"/>
  <c r="BB46" i="15"/>
  <c r="BN46" i="15"/>
  <c r="BZ46" i="15"/>
  <c r="CL46" i="15"/>
  <c r="CX46" i="15"/>
  <c r="DJ46" i="15"/>
  <c r="DV46" i="15"/>
  <c r="AE46" i="15"/>
  <c r="AQ46" i="15"/>
  <c r="BC46" i="15"/>
  <c r="BO46" i="15"/>
  <c r="CA46" i="15"/>
  <c r="CM46" i="15"/>
  <c r="CY46" i="15"/>
  <c r="DK46" i="15"/>
  <c r="AF46" i="15"/>
  <c r="AR46" i="15"/>
  <c r="BD46" i="15"/>
  <c r="BP46" i="15"/>
  <c r="CB46" i="15"/>
  <c r="CN46" i="15"/>
  <c r="CZ46" i="15"/>
  <c r="DL46" i="15"/>
  <c r="AG46" i="15"/>
  <c r="AS46" i="15"/>
  <c r="BE46" i="15"/>
  <c r="BQ46" i="15"/>
  <c r="CC46" i="15"/>
  <c r="CO46" i="15"/>
  <c r="DA46" i="15"/>
  <c r="DM46" i="15"/>
  <c r="AH46" i="15"/>
  <c r="AT46" i="15"/>
  <c r="BF46" i="15"/>
  <c r="BR46" i="15"/>
  <c r="CD46" i="15"/>
  <c r="CP46" i="15"/>
  <c r="DB46" i="15"/>
  <c r="DN46" i="15"/>
  <c r="AI46" i="15"/>
  <c r="AU46" i="15"/>
  <c r="BG46" i="15"/>
  <c r="BS46" i="15"/>
  <c r="CE46" i="15"/>
  <c r="CQ46" i="15"/>
  <c r="DC46" i="15"/>
  <c r="DO46" i="15"/>
  <c r="AJ46" i="15"/>
  <c r="AV46" i="15"/>
  <c r="BH46" i="15"/>
  <c r="BT46" i="15"/>
  <c r="CF46" i="15"/>
  <c r="CR46" i="15"/>
  <c r="DD46" i="15"/>
  <c r="DP46" i="15"/>
  <c r="AK46" i="15"/>
  <c r="AW46" i="15"/>
  <c r="BI46" i="15"/>
  <c r="BU46" i="15"/>
  <c r="CG46" i="15"/>
  <c r="CS46" i="15"/>
  <c r="DE46" i="15"/>
  <c r="DQ46" i="15"/>
  <c r="AM46" i="15"/>
  <c r="AY46" i="15"/>
  <c r="BK46" i="15"/>
  <c r="BW46" i="15"/>
  <c r="CI46" i="15"/>
  <c r="CU46" i="15"/>
  <c r="DG46" i="15"/>
  <c r="DS46" i="15"/>
  <c r="AB46" i="15"/>
  <c r="AN46" i="15"/>
  <c r="AZ46" i="15"/>
  <c r="BL46" i="15"/>
  <c r="BX46" i="15"/>
  <c r="CJ46" i="15"/>
  <c r="CV46" i="15"/>
  <c r="DH46" i="15"/>
  <c r="DT46" i="15"/>
  <c r="DR46" i="15"/>
  <c r="AL46" i="15"/>
  <c r="AX46" i="15"/>
  <c r="BJ46" i="15"/>
  <c r="BV46" i="15"/>
  <c r="CT46" i="15"/>
  <c r="CH46" i="15"/>
  <c r="DF46" i="15"/>
  <c r="AA46" i="15"/>
  <c r="DW46" i="15"/>
  <c r="EE95" i="15"/>
  <c r="EQ95" i="15"/>
  <c r="FC95" i="15"/>
  <c r="FO95" i="15"/>
  <c r="GA95" i="15"/>
  <c r="GM95" i="15"/>
  <c r="GY95" i="15"/>
  <c r="HK95" i="15"/>
  <c r="EF95" i="15"/>
  <c r="ER95" i="15"/>
  <c r="FD95" i="15"/>
  <c r="FP95" i="15"/>
  <c r="GB95" i="15"/>
  <c r="GN95" i="15"/>
  <c r="GZ95" i="15"/>
  <c r="HL95" i="15"/>
  <c r="EG95" i="15"/>
  <c r="ES95" i="15"/>
  <c r="FE95" i="15"/>
  <c r="FQ95" i="15"/>
  <c r="GC95" i="15"/>
  <c r="GO95" i="15"/>
  <c r="HA95" i="15"/>
  <c r="HM95" i="15"/>
  <c r="EH95" i="15"/>
  <c r="ET95" i="15"/>
  <c r="FF95" i="15"/>
  <c r="FR95" i="15"/>
  <c r="GD95" i="15"/>
  <c r="GP95" i="15"/>
  <c r="HB95" i="15"/>
  <c r="HN95" i="15"/>
  <c r="DX95" i="15"/>
  <c r="EI95" i="15"/>
  <c r="EU95" i="15"/>
  <c r="FG95" i="15"/>
  <c r="FS95" i="15"/>
  <c r="GE95" i="15"/>
  <c r="GQ95" i="15"/>
  <c r="HC95" i="15"/>
  <c r="HO95" i="15"/>
  <c r="EJ95" i="15"/>
  <c r="EV95" i="15"/>
  <c r="FH95" i="15"/>
  <c r="FT95" i="15"/>
  <c r="GF95" i="15"/>
  <c r="GR95" i="15"/>
  <c r="HD95" i="15"/>
  <c r="HP95" i="15"/>
  <c r="DY95" i="15"/>
  <c r="EK95" i="15"/>
  <c r="EW95" i="15"/>
  <c r="FI95" i="15"/>
  <c r="FU95" i="15"/>
  <c r="GG95" i="15"/>
  <c r="GS95" i="15"/>
  <c r="HE95" i="15"/>
  <c r="HQ95" i="15"/>
  <c r="EA95" i="15"/>
  <c r="EM95" i="15"/>
  <c r="EY95" i="15"/>
  <c r="FK95" i="15"/>
  <c r="FW95" i="15"/>
  <c r="GI95" i="15"/>
  <c r="GU95" i="15"/>
  <c r="HG95" i="15"/>
  <c r="HS95" i="15"/>
  <c r="EB95" i="15"/>
  <c r="EN95" i="15"/>
  <c r="EZ95" i="15"/>
  <c r="FL95" i="15"/>
  <c r="FX95" i="15"/>
  <c r="GJ95" i="15"/>
  <c r="GV95" i="15"/>
  <c r="HH95" i="15"/>
  <c r="EX95" i="15"/>
  <c r="GT95" i="15"/>
  <c r="FA95" i="15"/>
  <c r="GW95" i="15"/>
  <c r="FB95" i="15"/>
  <c r="GX95" i="15"/>
  <c r="FJ95" i="15"/>
  <c r="HF95" i="15"/>
  <c r="FM95" i="15"/>
  <c r="HI95" i="15"/>
  <c r="FN95" i="15"/>
  <c r="HJ95" i="15"/>
  <c r="DZ95" i="15"/>
  <c r="FV95" i="15"/>
  <c r="HR95" i="15"/>
  <c r="EC95" i="15"/>
  <c r="FY95" i="15"/>
  <c r="ED95" i="15"/>
  <c r="FZ95" i="15"/>
  <c r="EL95" i="15"/>
  <c r="EO95" i="15"/>
  <c r="EP95" i="15"/>
  <c r="GH95" i="15"/>
  <c r="GK95" i="15"/>
  <c r="GL95" i="15"/>
  <c r="AF95" i="15"/>
  <c r="AR95" i="15"/>
  <c r="BD95" i="15"/>
  <c r="BP95" i="15"/>
  <c r="CB95" i="15"/>
  <c r="CN95" i="15"/>
  <c r="CZ95" i="15"/>
  <c r="DL95" i="15"/>
  <c r="AG95" i="15"/>
  <c r="AS95" i="15"/>
  <c r="BE95" i="15"/>
  <c r="BQ95" i="15"/>
  <c r="CC95" i="15"/>
  <c r="CO95" i="15"/>
  <c r="DA95" i="15"/>
  <c r="DM95" i="15"/>
  <c r="AH95" i="15"/>
  <c r="AT95" i="15"/>
  <c r="BF95" i="15"/>
  <c r="BR95" i="15"/>
  <c r="CD95" i="15"/>
  <c r="CP95" i="15"/>
  <c r="DB95" i="15"/>
  <c r="DN95" i="15"/>
  <c r="AI95" i="15"/>
  <c r="AU95" i="15"/>
  <c r="BG95" i="15"/>
  <c r="BS95" i="15"/>
  <c r="CE95" i="15"/>
  <c r="CQ95" i="15"/>
  <c r="DC95" i="15"/>
  <c r="DO95" i="15"/>
  <c r="AJ95" i="15"/>
  <c r="AV95" i="15"/>
  <c r="BH95" i="15"/>
  <c r="BT95" i="15"/>
  <c r="CF95" i="15"/>
  <c r="CR95" i="15"/>
  <c r="DD95" i="15"/>
  <c r="DP95" i="15"/>
  <c r="AK95" i="15"/>
  <c r="AW95" i="15"/>
  <c r="BI95" i="15"/>
  <c r="BU95" i="15"/>
  <c r="CG95" i="15"/>
  <c r="CS95" i="15"/>
  <c r="DE95" i="15"/>
  <c r="DQ95" i="15"/>
  <c r="AL95" i="15"/>
  <c r="AX95" i="15"/>
  <c r="BJ95" i="15"/>
  <c r="BV95" i="15"/>
  <c r="CH95" i="15"/>
  <c r="CT95" i="15"/>
  <c r="DF95" i="15"/>
  <c r="DR95" i="15"/>
  <c r="AM95" i="15"/>
  <c r="AY95" i="15"/>
  <c r="BK95" i="15"/>
  <c r="BW95" i="15"/>
  <c r="CI95" i="15"/>
  <c r="CU95" i="15"/>
  <c r="DG95" i="15"/>
  <c r="DS95" i="15"/>
  <c r="AB95" i="15"/>
  <c r="AN95" i="15"/>
  <c r="AZ95" i="15"/>
  <c r="BL95" i="15"/>
  <c r="BX95" i="15"/>
  <c r="CJ95" i="15"/>
  <c r="CV95" i="15"/>
  <c r="DH95" i="15"/>
  <c r="DT95" i="15"/>
  <c r="AD95" i="15"/>
  <c r="AP95" i="15"/>
  <c r="BB95" i="15"/>
  <c r="BN95" i="15"/>
  <c r="BZ95" i="15"/>
  <c r="CL95" i="15"/>
  <c r="CX95" i="15"/>
  <c r="DJ95" i="15"/>
  <c r="DV95" i="15"/>
  <c r="BM95" i="15"/>
  <c r="DW95" i="15"/>
  <c r="DK95" i="15"/>
  <c r="BO95" i="15"/>
  <c r="AO95" i="15"/>
  <c r="BY95" i="15"/>
  <c r="AQ95" i="15"/>
  <c r="CA95" i="15"/>
  <c r="CK95" i="15"/>
  <c r="CM95" i="15"/>
  <c r="DI95" i="15"/>
  <c r="AA95" i="15"/>
  <c r="AC95" i="15"/>
  <c r="CW95" i="15"/>
  <c r="AE95" i="15"/>
  <c r="CY95" i="15"/>
  <c r="BA95" i="15"/>
  <c r="DU95" i="15"/>
  <c r="BC95" i="15"/>
  <c r="EC79" i="15"/>
  <c r="EO79" i="15"/>
  <c r="FA79" i="15"/>
  <c r="FM79" i="15"/>
  <c r="FY79" i="15"/>
  <c r="GK79" i="15"/>
  <c r="GW79" i="15"/>
  <c r="HI79" i="15"/>
  <c r="ED79" i="15"/>
  <c r="EP79" i="15"/>
  <c r="FB79" i="15"/>
  <c r="FN79" i="15"/>
  <c r="FZ79" i="15"/>
  <c r="GL79" i="15"/>
  <c r="GX79" i="15"/>
  <c r="HJ79" i="15"/>
  <c r="EE79" i="15"/>
  <c r="EQ79" i="15"/>
  <c r="FC79" i="15"/>
  <c r="FO79" i="15"/>
  <c r="GA79" i="15"/>
  <c r="GM79" i="15"/>
  <c r="GY79" i="15"/>
  <c r="HK79" i="15"/>
  <c r="EF79" i="15"/>
  <c r="ER79" i="15"/>
  <c r="FD79" i="15"/>
  <c r="FP79" i="15"/>
  <c r="GB79" i="15"/>
  <c r="GN79" i="15"/>
  <c r="GZ79" i="15"/>
  <c r="HL79" i="15"/>
  <c r="EG79" i="15"/>
  <c r="ES79" i="15"/>
  <c r="FE79" i="15"/>
  <c r="FQ79" i="15"/>
  <c r="GC79" i="15"/>
  <c r="GO79" i="15"/>
  <c r="HA79" i="15"/>
  <c r="HM79" i="15"/>
  <c r="EH79" i="15"/>
  <c r="ET79" i="15"/>
  <c r="FF79" i="15"/>
  <c r="FR79" i="15"/>
  <c r="GD79" i="15"/>
  <c r="GP79" i="15"/>
  <c r="HB79" i="15"/>
  <c r="HN79" i="15"/>
  <c r="EI79" i="15"/>
  <c r="EU79" i="15"/>
  <c r="FG79" i="15"/>
  <c r="FS79" i="15"/>
  <c r="GE79" i="15"/>
  <c r="GQ79" i="15"/>
  <c r="HC79" i="15"/>
  <c r="HO79" i="15"/>
  <c r="DY79" i="15"/>
  <c r="EK79" i="15"/>
  <c r="EW79" i="15"/>
  <c r="FI79" i="15"/>
  <c r="FU79" i="15"/>
  <c r="GG79" i="15"/>
  <c r="GS79" i="15"/>
  <c r="HE79" i="15"/>
  <c r="HQ79" i="15"/>
  <c r="DZ79" i="15"/>
  <c r="EL79" i="15"/>
  <c r="EX79" i="15"/>
  <c r="FJ79" i="15"/>
  <c r="FV79" i="15"/>
  <c r="GH79" i="15"/>
  <c r="GT79" i="15"/>
  <c r="HF79" i="15"/>
  <c r="HR79" i="15"/>
  <c r="EA79" i="15"/>
  <c r="EM79" i="15"/>
  <c r="EY79" i="15"/>
  <c r="FK79" i="15"/>
  <c r="FW79" i="15"/>
  <c r="GI79" i="15"/>
  <c r="GU79" i="15"/>
  <c r="HG79" i="15"/>
  <c r="HS79" i="15"/>
  <c r="EZ79" i="15"/>
  <c r="FH79" i="15"/>
  <c r="FL79" i="15"/>
  <c r="FT79" i="15"/>
  <c r="FX79" i="15"/>
  <c r="GF79" i="15"/>
  <c r="EB79" i="15"/>
  <c r="GV79" i="15"/>
  <c r="EJ79" i="15"/>
  <c r="HD79" i="15"/>
  <c r="EN79" i="15"/>
  <c r="HH79" i="15"/>
  <c r="EV79" i="15"/>
  <c r="HP79" i="15"/>
  <c r="GJ79" i="15"/>
  <c r="GR79" i="15"/>
  <c r="DX79" i="15"/>
  <c r="AL79" i="15"/>
  <c r="AX79" i="15"/>
  <c r="BJ79" i="15"/>
  <c r="BV79" i="15"/>
  <c r="CH79" i="15"/>
  <c r="CT79" i="15"/>
  <c r="DF79" i="15"/>
  <c r="DR79" i="15"/>
  <c r="AM79" i="15"/>
  <c r="AY79" i="15"/>
  <c r="BK79" i="15"/>
  <c r="BW79" i="15"/>
  <c r="CI79" i="15"/>
  <c r="CU79" i="15"/>
  <c r="DG79" i="15"/>
  <c r="DS79" i="15"/>
  <c r="AB79" i="15"/>
  <c r="AN79" i="15"/>
  <c r="AZ79" i="15"/>
  <c r="BL79" i="15"/>
  <c r="BX79" i="15"/>
  <c r="CJ79" i="15"/>
  <c r="CV79" i="15"/>
  <c r="DH79" i="15"/>
  <c r="DT79" i="15"/>
  <c r="AC79" i="15"/>
  <c r="AO79" i="15"/>
  <c r="BA79" i="15"/>
  <c r="BM79" i="15"/>
  <c r="BY79" i="15"/>
  <c r="CK79" i="15"/>
  <c r="CW79" i="15"/>
  <c r="DI79" i="15"/>
  <c r="DU79" i="15"/>
  <c r="AD79" i="15"/>
  <c r="AP79" i="15"/>
  <c r="BB79" i="15"/>
  <c r="BN79" i="15"/>
  <c r="BZ79" i="15"/>
  <c r="CL79" i="15"/>
  <c r="CX79" i="15"/>
  <c r="DJ79" i="15"/>
  <c r="DV79" i="15"/>
  <c r="AE79" i="15"/>
  <c r="AQ79" i="15"/>
  <c r="BC79" i="15"/>
  <c r="BO79" i="15"/>
  <c r="CA79" i="15"/>
  <c r="CM79" i="15"/>
  <c r="CY79" i="15"/>
  <c r="DK79" i="15"/>
  <c r="AF79" i="15"/>
  <c r="AR79" i="15"/>
  <c r="BD79" i="15"/>
  <c r="BP79" i="15"/>
  <c r="CB79" i="15"/>
  <c r="CN79" i="15"/>
  <c r="CZ79" i="15"/>
  <c r="DL79" i="15"/>
  <c r="AG79" i="15"/>
  <c r="AS79" i="15"/>
  <c r="BE79" i="15"/>
  <c r="BQ79" i="15"/>
  <c r="CC79" i="15"/>
  <c r="CO79" i="15"/>
  <c r="DA79" i="15"/>
  <c r="DM79" i="15"/>
  <c r="AJ79" i="15"/>
  <c r="AV79" i="15"/>
  <c r="BH79" i="15"/>
  <c r="BT79" i="15"/>
  <c r="CF79" i="15"/>
  <c r="CR79" i="15"/>
  <c r="DD79" i="15"/>
  <c r="DP79" i="15"/>
  <c r="AK79" i="15"/>
  <c r="AW79" i="15"/>
  <c r="BI79" i="15"/>
  <c r="BU79" i="15"/>
  <c r="CG79" i="15"/>
  <c r="CS79" i="15"/>
  <c r="DE79" i="15"/>
  <c r="DQ79" i="15"/>
  <c r="BF79" i="15"/>
  <c r="BG79" i="15"/>
  <c r="BR79" i="15"/>
  <c r="BS79" i="15"/>
  <c r="CD79" i="15"/>
  <c r="CE79" i="15"/>
  <c r="CP79" i="15"/>
  <c r="CQ79" i="15"/>
  <c r="AH79" i="15"/>
  <c r="DB79" i="15"/>
  <c r="AT79" i="15"/>
  <c r="DN79" i="15"/>
  <c r="DW79" i="15"/>
  <c r="DC79" i="15"/>
  <c r="DO79" i="15"/>
  <c r="AA79" i="15"/>
  <c r="AI79" i="15"/>
  <c r="AU79" i="15"/>
  <c r="PA11" i="15"/>
  <c r="MY11" i="15"/>
  <c r="OL11" i="15"/>
  <c r="OY11" i="15"/>
  <c r="MN11" i="15"/>
  <c r="LZ11" i="15"/>
  <c r="OG11" i="15"/>
  <c r="NF12" i="15"/>
  <c r="OD12" i="15"/>
  <c r="KK12" i="15"/>
  <c r="MF12" i="15"/>
  <c r="OA12" i="15"/>
  <c r="HW12" i="15"/>
  <c r="KH12" i="15"/>
  <c r="MC12" i="15"/>
  <c r="NX12" i="15"/>
  <c r="PG12" i="15"/>
  <c r="JS12" i="15"/>
  <c r="LB12" i="15"/>
  <c r="MK12" i="15"/>
  <c r="NT12" i="15"/>
  <c r="PC12" i="15"/>
  <c r="JO12" i="15"/>
  <c r="IX12" i="15"/>
  <c r="IS92" i="15"/>
  <c r="OR92" i="15"/>
  <c r="JD92" i="15"/>
  <c r="KY92" i="15"/>
  <c r="MT92" i="15"/>
  <c r="OO92" i="15"/>
  <c r="JA92" i="15"/>
  <c r="LH92" i="15"/>
  <c r="NO92" i="15"/>
  <c r="IA92" i="15"/>
  <c r="KH92" i="15"/>
  <c r="MO92" i="15"/>
  <c r="OV92" i="15"/>
  <c r="JH92" i="15"/>
  <c r="LO92" i="15"/>
  <c r="NV92" i="15"/>
  <c r="IH92" i="15"/>
  <c r="EC32" i="15"/>
  <c r="EO32" i="15"/>
  <c r="FA32" i="15"/>
  <c r="FM32" i="15"/>
  <c r="FY32" i="15"/>
  <c r="GK32" i="15"/>
  <c r="ED32" i="15"/>
  <c r="EP32" i="15"/>
  <c r="FB32" i="15"/>
  <c r="FN32" i="15"/>
  <c r="FZ32" i="15"/>
  <c r="GL32" i="15"/>
  <c r="GX32" i="15"/>
  <c r="EE32" i="15"/>
  <c r="EQ32" i="15"/>
  <c r="FC32" i="15"/>
  <c r="FO32" i="15"/>
  <c r="GA32" i="15"/>
  <c r="GM32" i="15"/>
  <c r="EF32" i="15"/>
  <c r="ER32" i="15"/>
  <c r="FD32" i="15"/>
  <c r="FP32" i="15"/>
  <c r="GB32" i="15"/>
  <c r="GN32" i="15"/>
  <c r="EG32" i="15"/>
  <c r="ES32" i="15"/>
  <c r="FE32" i="15"/>
  <c r="FQ32" i="15"/>
  <c r="GC32" i="15"/>
  <c r="GO32" i="15"/>
  <c r="HA32" i="15"/>
  <c r="EH32" i="15"/>
  <c r="ET32" i="15"/>
  <c r="FF32" i="15"/>
  <c r="FR32" i="15"/>
  <c r="GD32" i="15"/>
  <c r="GP32" i="15"/>
  <c r="HB32" i="15"/>
  <c r="EI32" i="15"/>
  <c r="EU32" i="15"/>
  <c r="FG32" i="15"/>
  <c r="FS32" i="15"/>
  <c r="GE32" i="15"/>
  <c r="GQ32" i="15"/>
  <c r="EJ32" i="15"/>
  <c r="EV32" i="15"/>
  <c r="FH32" i="15"/>
  <c r="FT32" i="15"/>
  <c r="GF32" i="15"/>
  <c r="GR32" i="15"/>
  <c r="EA32" i="15"/>
  <c r="EM32" i="15"/>
  <c r="EY32" i="15"/>
  <c r="FK32" i="15"/>
  <c r="FW32" i="15"/>
  <c r="GI32" i="15"/>
  <c r="GU32" i="15"/>
  <c r="EW32" i="15"/>
  <c r="GS32" i="15"/>
  <c r="HI32" i="15"/>
  <c r="EX32" i="15"/>
  <c r="GT32" i="15"/>
  <c r="HJ32" i="15"/>
  <c r="EZ32" i="15"/>
  <c r="GV32" i="15"/>
  <c r="HK32" i="15"/>
  <c r="FI32" i="15"/>
  <c r="GW32" i="15"/>
  <c r="HL32" i="15"/>
  <c r="FJ32" i="15"/>
  <c r="GY32" i="15"/>
  <c r="HM32" i="15"/>
  <c r="FL32" i="15"/>
  <c r="GZ32" i="15"/>
  <c r="HN32" i="15"/>
  <c r="DY32" i="15"/>
  <c r="FU32" i="15"/>
  <c r="HC32" i="15"/>
  <c r="HO32" i="15"/>
  <c r="DZ32" i="15"/>
  <c r="FV32" i="15"/>
  <c r="HD32" i="15"/>
  <c r="HP32" i="15"/>
  <c r="EB32" i="15"/>
  <c r="FX32" i="15"/>
  <c r="HE32" i="15"/>
  <c r="HQ32" i="15"/>
  <c r="EK32" i="15"/>
  <c r="GG32" i="15"/>
  <c r="HF32" i="15"/>
  <c r="HR32" i="15"/>
  <c r="EL32" i="15"/>
  <c r="EN32" i="15"/>
  <c r="GJ32" i="15"/>
  <c r="HH32" i="15"/>
  <c r="HS32" i="15"/>
  <c r="HG32" i="15"/>
  <c r="GH32" i="15"/>
  <c r="DX32" i="15"/>
  <c r="AD32" i="15"/>
  <c r="AP32" i="15"/>
  <c r="BB32" i="15"/>
  <c r="BN32" i="15"/>
  <c r="BZ32" i="15"/>
  <c r="CL32" i="15"/>
  <c r="CX32" i="15"/>
  <c r="DJ32" i="15"/>
  <c r="DV32" i="15"/>
  <c r="AE32" i="15"/>
  <c r="AQ32" i="15"/>
  <c r="BC32" i="15"/>
  <c r="BO32" i="15"/>
  <c r="CA32" i="15"/>
  <c r="CM32" i="15"/>
  <c r="CY32" i="15"/>
  <c r="DK32" i="15"/>
  <c r="AF32" i="15"/>
  <c r="AR32" i="15"/>
  <c r="BD32" i="15"/>
  <c r="BP32" i="15"/>
  <c r="CB32" i="15"/>
  <c r="CN32" i="15"/>
  <c r="CZ32" i="15"/>
  <c r="DL32" i="15"/>
  <c r="AG32" i="15"/>
  <c r="AS32" i="15"/>
  <c r="BE32" i="15"/>
  <c r="BQ32" i="15"/>
  <c r="CC32" i="15"/>
  <c r="CO32" i="15"/>
  <c r="DA32" i="15"/>
  <c r="DM32" i="15"/>
  <c r="AH32" i="15"/>
  <c r="AT32" i="15"/>
  <c r="BF32" i="15"/>
  <c r="BR32" i="15"/>
  <c r="CD32" i="15"/>
  <c r="CP32" i="15"/>
  <c r="DB32" i="15"/>
  <c r="DN32" i="15"/>
  <c r="AI32" i="15"/>
  <c r="AU32" i="15"/>
  <c r="BG32" i="15"/>
  <c r="BS32" i="15"/>
  <c r="CE32" i="15"/>
  <c r="CQ32" i="15"/>
  <c r="DC32" i="15"/>
  <c r="DO32" i="15"/>
  <c r="AK32" i="15"/>
  <c r="AW32" i="15"/>
  <c r="BI32" i="15"/>
  <c r="BU32" i="15"/>
  <c r="CG32" i="15"/>
  <c r="CS32" i="15"/>
  <c r="DE32" i="15"/>
  <c r="DQ32" i="15"/>
  <c r="AL32" i="15"/>
  <c r="AX32" i="15"/>
  <c r="BJ32" i="15"/>
  <c r="BV32" i="15"/>
  <c r="CH32" i="15"/>
  <c r="CT32" i="15"/>
  <c r="DF32" i="15"/>
  <c r="DR32" i="15"/>
  <c r="AM32" i="15"/>
  <c r="AY32" i="15"/>
  <c r="BK32" i="15"/>
  <c r="BW32" i="15"/>
  <c r="CI32" i="15"/>
  <c r="CU32" i="15"/>
  <c r="DG32" i="15"/>
  <c r="DS32" i="15"/>
  <c r="BA32" i="15"/>
  <c r="CW32" i="15"/>
  <c r="BH32" i="15"/>
  <c r="DD32" i="15"/>
  <c r="BL32" i="15"/>
  <c r="DH32" i="15"/>
  <c r="BM32" i="15"/>
  <c r="DI32" i="15"/>
  <c r="BT32" i="15"/>
  <c r="DP32" i="15"/>
  <c r="AB32" i="15"/>
  <c r="BX32" i="15"/>
  <c r="DT32" i="15"/>
  <c r="AC32" i="15"/>
  <c r="BY32" i="15"/>
  <c r="DU32" i="15"/>
  <c r="AJ32" i="15"/>
  <c r="CF32" i="15"/>
  <c r="AN32" i="15"/>
  <c r="CJ32" i="15"/>
  <c r="AV32" i="15"/>
  <c r="CR32" i="15"/>
  <c r="AZ32" i="15"/>
  <c r="CV32" i="15"/>
  <c r="AO32" i="15"/>
  <c r="CK32" i="15"/>
  <c r="AA32" i="15"/>
  <c r="DW32" i="15"/>
  <c r="EF58" i="15"/>
  <c r="ER58" i="15"/>
  <c r="FD58" i="15"/>
  <c r="FP58" i="15"/>
  <c r="GB58" i="15"/>
  <c r="GN58" i="15"/>
  <c r="GZ58" i="15"/>
  <c r="HL58" i="15"/>
  <c r="EG58" i="15"/>
  <c r="ES58" i="15"/>
  <c r="FE58" i="15"/>
  <c r="FQ58" i="15"/>
  <c r="GC58" i="15"/>
  <c r="GO58" i="15"/>
  <c r="HA58" i="15"/>
  <c r="HM58" i="15"/>
  <c r="EH58" i="15"/>
  <c r="ET58" i="15"/>
  <c r="FF58" i="15"/>
  <c r="FR58" i="15"/>
  <c r="GD58" i="15"/>
  <c r="GP58" i="15"/>
  <c r="HB58" i="15"/>
  <c r="HN58" i="15"/>
  <c r="EI58" i="15"/>
  <c r="EU58" i="15"/>
  <c r="FG58" i="15"/>
  <c r="FS58" i="15"/>
  <c r="GE58" i="15"/>
  <c r="GQ58" i="15"/>
  <c r="HC58" i="15"/>
  <c r="HO58" i="15"/>
  <c r="EJ58" i="15"/>
  <c r="EV58" i="15"/>
  <c r="FH58" i="15"/>
  <c r="FT58" i="15"/>
  <c r="GF58" i="15"/>
  <c r="GR58" i="15"/>
  <c r="HD58" i="15"/>
  <c r="HP58" i="15"/>
  <c r="DY58" i="15"/>
  <c r="EK58" i="15"/>
  <c r="EW58" i="15"/>
  <c r="FI58" i="15"/>
  <c r="FU58" i="15"/>
  <c r="GG58" i="15"/>
  <c r="GS58" i="15"/>
  <c r="HE58" i="15"/>
  <c r="HQ58" i="15"/>
  <c r="DZ58" i="15"/>
  <c r="EL58" i="15"/>
  <c r="EX58" i="15"/>
  <c r="FJ58" i="15"/>
  <c r="FV58" i="15"/>
  <c r="GH58" i="15"/>
  <c r="GT58" i="15"/>
  <c r="HF58" i="15"/>
  <c r="HR58" i="15"/>
  <c r="EA58" i="15"/>
  <c r="EM58" i="15"/>
  <c r="EY58" i="15"/>
  <c r="FK58" i="15"/>
  <c r="FW58" i="15"/>
  <c r="GI58" i="15"/>
  <c r="GU58" i="15"/>
  <c r="HG58" i="15"/>
  <c r="HS58" i="15"/>
  <c r="EB58" i="15"/>
  <c r="EN58" i="15"/>
  <c r="EZ58" i="15"/>
  <c r="FL58" i="15"/>
  <c r="FX58" i="15"/>
  <c r="GJ58" i="15"/>
  <c r="GV58" i="15"/>
  <c r="HH58" i="15"/>
  <c r="ED58" i="15"/>
  <c r="EP58" i="15"/>
  <c r="FB58" i="15"/>
  <c r="FN58" i="15"/>
  <c r="FZ58" i="15"/>
  <c r="GL58" i="15"/>
  <c r="GX58" i="15"/>
  <c r="HJ58" i="15"/>
  <c r="GM58" i="15"/>
  <c r="EC58" i="15"/>
  <c r="GW58" i="15"/>
  <c r="EE58" i="15"/>
  <c r="GY58" i="15"/>
  <c r="EO58" i="15"/>
  <c r="HI58" i="15"/>
  <c r="EQ58" i="15"/>
  <c r="HK58" i="15"/>
  <c r="FA58" i="15"/>
  <c r="FO58" i="15"/>
  <c r="FY58" i="15"/>
  <c r="FC58" i="15"/>
  <c r="FM58" i="15"/>
  <c r="GA58" i="15"/>
  <c r="GK58" i="15"/>
  <c r="DX58" i="15"/>
  <c r="AH58" i="15"/>
  <c r="AT58" i="15"/>
  <c r="BF58" i="15"/>
  <c r="BR58" i="15"/>
  <c r="CD58" i="15"/>
  <c r="CP58" i="15"/>
  <c r="DB58" i="15"/>
  <c r="DN58" i="15"/>
  <c r="AI58" i="15"/>
  <c r="AU58" i="15"/>
  <c r="BG58" i="15"/>
  <c r="BS58" i="15"/>
  <c r="CE58" i="15"/>
  <c r="CQ58" i="15"/>
  <c r="DC58" i="15"/>
  <c r="DO58" i="15"/>
  <c r="AJ58" i="15"/>
  <c r="AV58" i="15"/>
  <c r="BH58" i="15"/>
  <c r="BT58" i="15"/>
  <c r="CF58" i="15"/>
  <c r="CR58" i="15"/>
  <c r="DD58" i="15"/>
  <c r="DP58" i="15"/>
  <c r="AK58" i="15"/>
  <c r="AW58" i="15"/>
  <c r="BI58" i="15"/>
  <c r="BU58" i="15"/>
  <c r="CG58" i="15"/>
  <c r="CS58" i="15"/>
  <c r="DE58" i="15"/>
  <c r="DQ58" i="15"/>
  <c r="AL58" i="15"/>
  <c r="AX58" i="15"/>
  <c r="BJ58" i="15"/>
  <c r="BV58" i="15"/>
  <c r="CH58" i="15"/>
  <c r="CT58" i="15"/>
  <c r="DF58" i="15"/>
  <c r="DR58" i="15"/>
  <c r="AM58" i="15"/>
  <c r="AY58" i="15"/>
  <c r="BK58" i="15"/>
  <c r="BW58" i="15"/>
  <c r="CI58" i="15"/>
  <c r="CU58" i="15"/>
  <c r="DG58" i="15"/>
  <c r="DS58" i="15"/>
  <c r="AB58" i="15"/>
  <c r="AN58" i="15"/>
  <c r="AZ58" i="15"/>
  <c r="BL58" i="15"/>
  <c r="BX58" i="15"/>
  <c r="CJ58" i="15"/>
  <c r="CV58" i="15"/>
  <c r="DH58" i="15"/>
  <c r="DT58" i="15"/>
  <c r="AC58" i="15"/>
  <c r="AO58" i="15"/>
  <c r="BA58" i="15"/>
  <c r="BM58" i="15"/>
  <c r="BY58" i="15"/>
  <c r="CK58" i="15"/>
  <c r="CW58" i="15"/>
  <c r="DI58" i="15"/>
  <c r="DU58" i="15"/>
  <c r="AD58" i="15"/>
  <c r="AP58" i="15"/>
  <c r="BB58" i="15"/>
  <c r="BN58" i="15"/>
  <c r="BZ58" i="15"/>
  <c r="CL58" i="15"/>
  <c r="CX58" i="15"/>
  <c r="DJ58" i="15"/>
  <c r="DV58" i="15"/>
  <c r="AF58" i="15"/>
  <c r="AR58" i="15"/>
  <c r="BD58" i="15"/>
  <c r="BP58" i="15"/>
  <c r="CB58" i="15"/>
  <c r="CN58" i="15"/>
  <c r="CZ58" i="15"/>
  <c r="DL58" i="15"/>
  <c r="BC58" i="15"/>
  <c r="BE58" i="15"/>
  <c r="BO58" i="15"/>
  <c r="BQ58" i="15"/>
  <c r="CA58" i="15"/>
  <c r="CC58" i="15"/>
  <c r="CM58" i="15"/>
  <c r="CO58" i="15"/>
  <c r="AQ58" i="15"/>
  <c r="DK58" i="15"/>
  <c r="AS58" i="15"/>
  <c r="DM58" i="15"/>
  <c r="AE58" i="15"/>
  <c r="AG58" i="15"/>
  <c r="CY58" i="15"/>
  <c r="DA58" i="15"/>
  <c r="AA58" i="15"/>
  <c r="DW58" i="15"/>
  <c r="EC36" i="15"/>
  <c r="EO36" i="15"/>
  <c r="FA36" i="15"/>
  <c r="FM36" i="15"/>
  <c r="FY36" i="15"/>
  <c r="GK36" i="15"/>
  <c r="GW36" i="15"/>
  <c r="HI36" i="15"/>
  <c r="ED36" i="15"/>
  <c r="EP36" i="15"/>
  <c r="FB36" i="15"/>
  <c r="FN36" i="15"/>
  <c r="FZ36" i="15"/>
  <c r="GL36" i="15"/>
  <c r="GX36" i="15"/>
  <c r="HJ36" i="15"/>
  <c r="EE36" i="15"/>
  <c r="EQ36" i="15"/>
  <c r="FC36" i="15"/>
  <c r="FO36" i="15"/>
  <c r="GA36" i="15"/>
  <c r="GM36" i="15"/>
  <c r="GY36" i="15"/>
  <c r="HK36" i="15"/>
  <c r="EF36" i="15"/>
  <c r="ER36" i="15"/>
  <c r="FD36" i="15"/>
  <c r="FP36" i="15"/>
  <c r="GB36" i="15"/>
  <c r="GN36" i="15"/>
  <c r="GZ36" i="15"/>
  <c r="HL36" i="15"/>
  <c r="EG36" i="15"/>
  <c r="ES36" i="15"/>
  <c r="FE36" i="15"/>
  <c r="FQ36" i="15"/>
  <c r="GC36" i="15"/>
  <c r="GO36" i="15"/>
  <c r="HA36" i="15"/>
  <c r="HM36" i="15"/>
  <c r="EH36" i="15"/>
  <c r="ET36" i="15"/>
  <c r="FF36" i="15"/>
  <c r="FR36" i="15"/>
  <c r="GD36" i="15"/>
  <c r="GP36" i="15"/>
  <c r="HB36" i="15"/>
  <c r="HN36" i="15"/>
  <c r="EI36" i="15"/>
  <c r="EU36" i="15"/>
  <c r="FG36" i="15"/>
  <c r="FS36" i="15"/>
  <c r="GE36" i="15"/>
  <c r="GQ36" i="15"/>
  <c r="HC36" i="15"/>
  <c r="HO36" i="15"/>
  <c r="EJ36" i="15"/>
  <c r="EV36" i="15"/>
  <c r="FH36" i="15"/>
  <c r="FT36" i="15"/>
  <c r="GF36" i="15"/>
  <c r="GR36" i="15"/>
  <c r="HD36" i="15"/>
  <c r="HP36" i="15"/>
  <c r="DY36" i="15"/>
  <c r="EK36" i="15"/>
  <c r="EW36" i="15"/>
  <c r="FI36" i="15"/>
  <c r="FU36" i="15"/>
  <c r="GG36" i="15"/>
  <c r="GS36" i="15"/>
  <c r="HE36" i="15"/>
  <c r="HQ36" i="15"/>
  <c r="DZ36" i="15"/>
  <c r="EL36" i="15"/>
  <c r="EX36" i="15"/>
  <c r="FJ36" i="15"/>
  <c r="FV36" i="15"/>
  <c r="GH36" i="15"/>
  <c r="GT36" i="15"/>
  <c r="HF36" i="15"/>
  <c r="HR36" i="15"/>
  <c r="GJ36" i="15"/>
  <c r="EA36" i="15"/>
  <c r="GU36" i="15"/>
  <c r="EB36" i="15"/>
  <c r="GV36" i="15"/>
  <c r="EM36" i="15"/>
  <c r="HG36" i="15"/>
  <c r="EN36" i="15"/>
  <c r="HH36" i="15"/>
  <c r="EY36" i="15"/>
  <c r="HS36" i="15"/>
  <c r="EZ36" i="15"/>
  <c r="FL36" i="15"/>
  <c r="FX36" i="15"/>
  <c r="GI36" i="15"/>
  <c r="FK36" i="15"/>
  <c r="FW36" i="15"/>
  <c r="DX36" i="15"/>
  <c r="AD36" i="15"/>
  <c r="AP36" i="15"/>
  <c r="BB36" i="15"/>
  <c r="BN36" i="15"/>
  <c r="BZ36" i="15"/>
  <c r="CL36" i="15"/>
  <c r="CX36" i="15"/>
  <c r="DJ36" i="15"/>
  <c r="DV36" i="15"/>
  <c r="AE36" i="15"/>
  <c r="AQ36" i="15"/>
  <c r="BC36" i="15"/>
  <c r="BO36" i="15"/>
  <c r="CA36" i="15"/>
  <c r="CM36" i="15"/>
  <c r="CY36" i="15"/>
  <c r="DK36" i="15"/>
  <c r="AF36" i="15"/>
  <c r="AR36" i="15"/>
  <c r="BD36" i="15"/>
  <c r="BP36" i="15"/>
  <c r="CB36" i="15"/>
  <c r="CN36" i="15"/>
  <c r="CZ36" i="15"/>
  <c r="DL36" i="15"/>
  <c r="AG36" i="15"/>
  <c r="AS36" i="15"/>
  <c r="BE36" i="15"/>
  <c r="BQ36" i="15"/>
  <c r="CC36" i="15"/>
  <c r="CO36" i="15"/>
  <c r="DA36" i="15"/>
  <c r="DM36" i="15"/>
  <c r="AH36" i="15"/>
  <c r="AT36" i="15"/>
  <c r="BF36" i="15"/>
  <c r="BR36" i="15"/>
  <c r="CD36" i="15"/>
  <c r="CP36" i="15"/>
  <c r="DB36" i="15"/>
  <c r="DN36" i="15"/>
  <c r="AI36" i="15"/>
  <c r="AU36" i="15"/>
  <c r="BG36" i="15"/>
  <c r="BS36" i="15"/>
  <c r="CE36" i="15"/>
  <c r="CQ36" i="15"/>
  <c r="DC36" i="15"/>
  <c r="DO36" i="15"/>
  <c r="AK36" i="15"/>
  <c r="AW36" i="15"/>
  <c r="BI36" i="15"/>
  <c r="BU36" i="15"/>
  <c r="CG36" i="15"/>
  <c r="CS36" i="15"/>
  <c r="DE36" i="15"/>
  <c r="DQ36" i="15"/>
  <c r="AL36" i="15"/>
  <c r="AX36" i="15"/>
  <c r="BJ36" i="15"/>
  <c r="BV36" i="15"/>
  <c r="CH36" i="15"/>
  <c r="CT36" i="15"/>
  <c r="DF36" i="15"/>
  <c r="DR36" i="15"/>
  <c r="AM36" i="15"/>
  <c r="AY36" i="15"/>
  <c r="BK36" i="15"/>
  <c r="BW36" i="15"/>
  <c r="CI36" i="15"/>
  <c r="CU36" i="15"/>
  <c r="DG36" i="15"/>
  <c r="DS36" i="15"/>
  <c r="AO36" i="15"/>
  <c r="CK36" i="15"/>
  <c r="AV36" i="15"/>
  <c r="CR36" i="15"/>
  <c r="AZ36" i="15"/>
  <c r="CV36" i="15"/>
  <c r="BA36" i="15"/>
  <c r="CW36" i="15"/>
  <c r="BH36" i="15"/>
  <c r="DD36" i="15"/>
  <c r="BL36" i="15"/>
  <c r="DH36" i="15"/>
  <c r="BM36" i="15"/>
  <c r="DI36" i="15"/>
  <c r="BT36" i="15"/>
  <c r="DP36" i="15"/>
  <c r="AB36" i="15"/>
  <c r="BX36" i="15"/>
  <c r="DT36" i="15"/>
  <c r="AJ36" i="15"/>
  <c r="CF36" i="15"/>
  <c r="AN36" i="15"/>
  <c r="CJ36" i="15"/>
  <c r="AC36" i="15"/>
  <c r="BY36" i="15"/>
  <c r="DU36" i="15"/>
  <c r="DW36" i="15"/>
  <c r="AA36" i="15"/>
  <c r="OE11" i="15"/>
  <c r="MA11" i="15"/>
  <c r="NQ11" i="15"/>
  <c r="PB11" i="15"/>
  <c r="OM11" i="15"/>
  <c r="PI11" i="15"/>
  <c r="MB11" i="15"/>
  <c r="NU11" i="15"/>
  <c r="MT12" i="15"/>
  <c r="ID12" i="15"/>
  <c r="JY12" i="15"/>
  <c r="LT12" i="15"/>
  <c r="NO12" i="15"/>
  <c r="PJ12" i="15"/>
  <c r="JV12" i="15"/>
  <c r="LQ12" i="15"/>
  <c r="NL12" i="15"/>
  <c r="OU12" i="15"/>
  <c r="JC12" i="15"/>
  <c r="KP12" i="15"/>
  <c r="LY12" i="15"/>
  <c r="NH12" i="15"/>
  <c r="OQ12" i="15"/>
  <c r="IU12" i="15"/>
  <c r="IL12" i="15"/>
  <c r="NU92" i="15"/>
  <c r="OF92" i="15"/>
  <c r="IR92" i="15"/>
  <c r="KM92" i="15"/>
  <c r="MH92" i="15"/>
  <c r="OC92" i="15"/>
  <c r="IO92" i="15"/>
  <c r="KV92" i="15"/>
  <c r="NC92" i="15"/>
  <c r="PJ92" i="15"/>
  <c r="JV92" i="15"/>
  <c r="MC92" i="15"/>
  <c r="OJ92" i="15"/>
  <c r="IV92" i="15"/>
  <c r="LC92" i="15"/>
  <c r="NJ92" i="15"/>
  <c r="HV92" i="15"/>
  <c r="EC70" i="15"/>
  <c r="EO70" i="15"/>
  <c r="FA70" i="15"/>
  <c r="FM70" i="15"/>
  <c r="FY70" i="15"/>
  <c r="GK70" i="15"/>
  <c r="GW70" i="15"/>
  <c r="HI70" i="15"/>
  <c r="ED70" i="15"/>
  <c r="EP70" i="15"/>
  <c r="FB70" i="15"/>
  <c r="FN70" i="15"/>
  <c r="EE70" i="15"/>
  <c r="EQ70" i="15"/>
  <c r="FC70" i="15"/>
  <c r="FO70" i="15"/>
  <c r="GA70" i="15"/>
  <c r="GM70" i="15"/>
  <c r="GY70" i="15"/>
  <c r="HK70" i="15"/>
  <c r="EF70" i="15"/>
  <c r="ER70" i="15"/>
  <c r="FD70" i="15"/>
  <c r="FP70" i="15"/>
  <c r="GB70" i="15"/>
  <c r="GN70" i="15"/>
  <c r="GZ70" i="15"/>
  <c r="HL70" i="15"/>
  <c r="EH70" i="15"/>
  <c r="ET70" i="15"/>
  <c r="FF70" i="15"/>
  <c r="FR70" i="15"/>
  <c r="GD70" i="15"/>
  <c r="GP70" i="15"/>
  <c r="HB70" i="15"/>
  <c r="HN70" i="15"/>
  <c r="DY70" i="15"/>
  <c r="EK70" i="15"/>
  <c r="EW70" i="15"/>
  <c r="FI70" i="15"/>
  <c r="FU70" i="15"/>
  <c r="GG70" i="15"/>
  <c r="GS70" i="15"/>
  <c r="HE70" i="15"/>
  <c r="DZ70" i="15"/>
  <c r="EL70" i="15"/>
  <c r="EX70" i="15"/>
  <c r="FJ70" i="15"/>
  <c r="FV70" i="15"/>
  <c r="GH70" i="15"/>
  <c r="GT70" i="15"/>
  <c r="HF70" i="15"/>
  <c r="HR70" i="15"/>
  <c r="EM70" i="15"/>
  <c r="FQ70" i="15"/>
  <c r="GO70" i="15"/>
  <c r="HM70" i="15"/>
  <c r="EN70" i="15"/>
  <c r="FS70" i="15"/>
  <c r="GQ70" i="15"/>
  <c r="HO70" i="15"/>
  <c r="ES70" i="15"/>
  <c r="FT70" i="15"/>
  <c r="GR70" i="15"/>
  <c r="HP70" i="15"/>
  <c r="EU70" i="15"/>
  <c r="FW70" i="15"/>
  <c r="GU70" i="15"/>
  <c r="HQ70" i="15"/>
  <c r="EV70" i="15"/>
  <c r="FX70" i="15"/>
  <c r="GV70" i="15"/>
  <c r="HS70" i="15"/>
  <c r="EB70" i="15"/>
  <c r="FG70" i="15"/>
  <c r="GF70" i="15"/>
  <c r="HD70" i="15"/>
  <c r="FH70" i="15"/>
  <c r="HG70" i="15"/>
  <c r="FK70" i="15"/>
  <c r="HH70" i="15"/>
  <c r="FL70" i="15"/>
  <c r="HJ70" i="15"/>
  <c r="FZ70" i="15"/>
  <c r="GC70" i="15"/>
  <c r="EA70" i="15"/>
  <c r="GE70" i="15"/>
  <c r="EG70" i="15"/>
  <c r="GI70" i="15"/>
  <c r="EJ70" i="15"/>
  <c r="GL70" i="15"/>
  <c r="EY70" i="15"/>
  <c r="GX70" i="15"/>
  <c r="EZ70" i="15"/>
  <c r="HA70" i="15"/>
  <c r="FE70" i="15"/>
  <c r="GJ70" i="15"/>
  <c r="HC70" i="15"/>
  <c r="EI70" i="15"/>
  <c r="DX70" i="15"/>
  <c r="AH70" i="15"/>
  <c r="AT70" i="15"/>
  <c r="BF70" i="15"/>
  <c r="BR70" i="15"/>
  <c r="CD70" i="15"/>
  <c r="CP70" i="15"/>
  <c r="DB70" i="15"/>
  <c r="DN70" i="15"/>
  <c r="AI70" i="15"/>
  <c r="AU70" i="15"/>
  <c r="BG70" i="15"/>
  <c r="BS70" i="15"/>
  <c r="CE70" i="15"/>
  <c r="CQ70" i="15"/>
  <c r="DC70" i="15"/>
  <c r="DO70" i="15"/>
  <c r="AJ70" i="15"/>
  <c r="AV70" i="15"/>
  <c r="BH70" i="15"/>
  <c r="BT70" i="15"/>
  <c r="CF70" i="15"/>
  <c r="CR70" i="15"/>
  <c r="DD70" i="15"/>
  <c r="DP70" i="15"/>
  <c r="AK70" i="15"/>
  <c r="AW70" i="15"/>
  <c r="BI70" i="15"/>
  <c r="BU70" i="15"/>
  <c r="CG70" i="15"/>
  <c r="CS70" i="15"/>
  <c r="DE70" i="15"/>
  <c r="DQ70" i="15"/>
  <c r="AL70" i="15"/>
  <c r="AX70" i="15"/>
  <c r="BJ70" i="15"/>
  <c r="BV70" i="15"/>
  <c r="CH70" i="15"/>
  <c r="CT70" i="15"/>
  <c r="DF70" i="15"/>
  <c r="DR70" i="15"/>
  <c r="AM70" i="15"/>
  <c r="AY70" i="15"/>
  <c r="BK70" i="15"/>
  <c r="BW70" i="15"/>
  <c r="CI70" i="15"/>
  <c r="CU70" i="15"/>
  <c r="DG70" i="15"/>
  <c r="DS70" i="15"/>
  <c r="AB70" i="15"/>
  <c r="AN70" i="15"/>
  <c r="AZ70" i="15"/>
  <c r="BL70" i="15"/>
  <c r="BX70" i="15"/>
  <c r="CJ70" i="15"/>
  <c r="CV70" i="15"/>
  <c r="DH70" i="15"/>
  <c r="DT70" i="15"/>
  <c r="AC70" i="15"/>
  <c r="AO70" i="15"/>
  <c r="BA70" i="15"/>
  <c r="BM70" i="15"/>
  <c r="BY70" i="15"/>
  <c r="CK70" i="15"/>
  <c r="CW70" i="15"/>
  <c r="DI70" i="15"/>
  <c r="DU70" i="15"/>
  <c r="AD70" i="15"/>
  <c r="AP70" i="15"/>
  <c r="BB70" i="15"/>
  <c r="BN70" i="15"/>
  <c r="BZ70" i="15"/>
  <c r="CL70" i="15"/>
  <c r="CX70" i="15"/>
  <c r="DJ70" i="15"/>
  <c r="DV70" i="15"/>
  <c r="AF70" i="15"/>
  <c r="AR70" i="15"/>
  <c r="BD70" i="15"/>
  <c r="BP70" i="15"/>
  <c r="CB70" i="15"/>
  <c r="CN70" i="15"/>
  <c r="CZ70" i="15"/>
  <c r="DL70" i="15"/>
  <c r="CM70" i="15"/>
  <c r="CO70" i="15"/>
  <c r="AE70" i="15"/>
  <c r="CY70" i="15"/>
  <c r="AG70" i="15"/>
  <c r="DA70" i="15"/>
  <c r="AQ70" i="15"/>
  <c r="DK70" i="15"/>
  <c r="AS70" i="15"/>
  <c r="DM70" i="15"/>
  <c r="BC70" i="15"/>
  <c r="BE70" i="15"/>
  <c r="CA70" i="15"/>
  <c r="CC70" i="15"/>
  <c r="BO70" i="15"/>
  <c r="BQ70" i="15"/>
  <c r="AA70" i="15"/>
  <c r="DW70" i="15"/>
  <c r="EJ19" i="15"/>
  <c r="EV19" i="15"/>
  <c r="FH19" i="15"/>
  <c r="FT19" i="15"/>
  <c r="GF19" i="15"/>
  <c r="GR19" i="15"/>
  <c r="HD19" i="15"/>
  <c r="HP19" i="15"/>
  <c r="DY19" i="15"/>
  <c r="EK19" i="15"/>
  <c r="EW19" i="15"/>
  <c r="FI19" i="15"/>
  <c r="FU19" i="15"/>
  <c r="GG19" i="15"/>
  <c r="GS19" i="15"/>
  <c r="HE19" i="15"/>
  <c r="HQ19" i="15"/>
  <c r="EA19" i="15"/>
  <c r="EM19" i="15"/>
  <c r="EY19" i="15"/>
  <c r="FK19" i="15"/>
  <c r="FW19" i="15"/>
  <c r="GI19" i="15"/>
  <c r="GU19" i="15"/>
  <c r="HG19" i="15"/>
  <c r="HS19" i="15"/>
  <c r="EB19" i="15"/>
  <c r="EN19" i="15"/>
  <c r="EZ19" i="15"/>
  <c r="FL19" i="15"/>
  <c r="FX19" i="15"/>
  <c r="GJ19" i="15"/>
  <c r="GV19" i="15"/>
  <c r="HH19" i="15"/>
  <c r="EC19" i="15"/>
  <c r="EO19" i="15"/>
  <c r="FA19" i="15"/>
  <c r="FM19" i="15"/>
  <c r="FY19" i="15"/>
  <c r="GK19" i="15"/>
  <c r="GW19" i="15"/>
  <c r="HI19" i="15"/>
  <c r="ED19" i="15"/>
  <c r="EP19" i="15"/>
  <c r="FB19" i="15"/>
  <c r="FN19" i="15"/>
  <c r="FZ19" i="15"/>
  <c r="GL19" i="15"/>
  <c r="GX19" i="15"/>
  <c r="HJ19" i="15"/>
  <c r="EE19" i="15"/>
  <c r="EQ19" i="15"/>
  <c r="FC19" i="15"/>
  <c r="FO19" i="15"/>
  <c r="GA19" i="15"/>
  <c r="GM19" i="15"/>
  <c r="GY19" i="15"/>
  <c r="HK19" i="15"/>
  <c r="EF19" i="15"/>
  <c r="ER19" i="15"/>
  <c r="FD19" i="15"/>
  <c r="FP19" i="15"/>
  <c r="GB19" i="15"/>
  <c r="GN19" i="15"/>
  <c r="GZ19" i="15"/>
  <c r="HL19" i="15"/>
  <c r="EG19" i="15"/>
  <c r="ES19" i="15"/>
  <c r="FE19" i="15"/>
  <c r="FQ19" i="15"/>
  <c r="GC19" i="15"/>
  <c r="GO19" i="15"/>
  <c r="HA19" i="15"/>
  <c r="HM19" i="15"/>
  <c r="EH19" i="15"/>
  <c r="ET19" i="15"/>
  <c r="FF19" i="15"/>
  <c r="FR19" i="15"/>
  <c r="GD19" i="15"/>
  <c r="GP19" i="15"/>
  <c r="HB19" i="15"/>
  <c r="HN19" i="15"/>
  <c r="FS19" i="15"/>
  <c r="FV19" i="15"/>
  <c r="GE19" i="15"/>
  <c r="GH19" i="15"/>
  <c r="GQ19" i="15"/>
  <c r="DZ19" i="15"/>
  <c r="GT19" i="15"/>
  <c r="EI19" i="15"/>
  <c r="HC19" i="15"/>
  <c r="EL19" i="15"/>
  <c r="HF19" i="15"/>
  <c r="FG19" i="15"/>
  <c r="EU19" i="15"/>
  <c r="EX19" i="15"/>
  <c r="FJ19" i="15"/>
  <c r="HO19" i="15"/>
  <c r="HR19" i="15"/>
  <c r="AG19" i="15"/>
  <c r="AS19" i="15"/>
  <c r="BE19" i="15"/>
  <c r="BQ19" i="15"/>
  <c r="CC19" i="15"/>
  <c r="CO19" i="15"/>
  <c r="DA19" i="15"/>
  <c r="DM19" i="15"/>
  <c r="AI19" i="15"/>
  <c r="AU19" i="15"/>
  <c r="BG19" i="15"/>
  <c r="BS19" i="15"/>
  <c r="CE19" i="15"/>
  <c r="CQ19" i="15"/>
  <c r="DC19" i="15"/>
  <c r="DO19" i="15"/>
  <c r="AJ19" i="15"/>
  <c r="AV19" i="15"/>
  <c r="BH19" i="15"/>
  <c r="BT19" i="15"/>
  <c r="CF19" i="15"/>
  <c r="CR19" i="15"/>
  <c r="DD19" i="15"/>
  <c r="DP19" i="15"/>
  <c r="AC19" i="15"/>
  <c r="AO19" i="15"/>
  <c r="BA19" i="15"/>
  <c r="BM19" i="15"/>
  <c r="BY19" i="15"/>
  <c r="CK19" i="15"/>
  <c r="CW19" i="15"/>
  <c r="DI19" i="15"/>
  <c r="DU19" i="15"/>
  <c r="AD19" i="15"/>
  <c r="AP19" i="15"/>
  <c r="BB19" i="15"/>
  <c r="BN19" i="15"/>
  <c r="BZ19" i="15"/>
  <c r="CL19" i="15"/>
  <c r="CX19" i="15"/>
  <c r="DJ19" i="15"/>
  <c r="DV19" i="15"/>
  <c r="AM19" i="15"/>
  <c r="BI19" i="15"/>
  <c r="CB19" i="15"/>
  <c r="CV19" i="15"/>
  <c r="DR19" i="15"/>
  <c r="AN19" i="15"/>
  <c r="BJ19" i="15"/>
  <c r="CD19" i="15"/>
  <c r="CY19" i="15"/>
  <c r="DS19" i="15"/>
  <c r="DX19" i="15"/>
  <c r="AQ19" i="15"/>
  <c r="BK19" i="15"/>
  <c r="CG19" i="15"/>
  <c r="CZ19" i="15"/>
  <c r="DT19" i="15"/>
  <c r="AR19" i="15"/>
  <c r="BL19" i="15"/>
  <c r="CH19" i="15"/>
  <c r="DB19" i="15"/>
  <c r="AT19" i="15"/>
  <c r="BO19" i="15"/>
  <c r="CI19" i="15"/>
  <c r="DE19" i="15"/>
  <c r="AW19" i="15"/>
  <c r="BP19" i="15"/>
  <c r="CJ19" i="15"/>
  <c r="DF19" i="15"/>
  <c r="AB19" i="15"/>
  <c r="AX19" i="15"/>
  <c r="BR19" i="15"/>
  <c r="CM19" i="15"/>
  <c r="DG19" i="15"/>
  <c r="AE19" i="15"/>
  <c r="AY19" i="15"/>
  <c r="BU19" i="15"/>
  <c r="CN19" i="15"/>
  <c r="DH19" i="15"/>
  <c r="AF19" i="15"/>
  <c r="AZ19" i="15"/>
  <c r="BV19" i="15"/>
  <c r="CP19" i="15"/>
  <c r="DK19" i="15"/>
  <c r="BF19" i="15"/>
  <c r="BW19" i="15"/>
  <c r="BX19" i="15"/>
  <c r="CA19" i="15"/>
  <c r="CS19" i="15"/>
  <c r="CT19" i="15"/>
  <c r="CU19" i="15"/>
  <c r="AK19" i="15"/>
  <c r="DN19" i="15"/>
  <c r="AL19" i="15"/>
  <c r="DQ19" i="15"/>
  <c r="BC19" i="15"/>
  <c r="AH19" i="15"/>
  <c r="BD19" i="15"/>
  <c r="DL19" i="15"/>
  <c r="AA19" i="15"/>
  <c r="DW19" i="15"/>
  <c r="EE91" i="15"/>
  <c r="EQ91" i="15"/>
  <c r="FC91" i="15"/>
  <c r="FO91" i="15"/>
  <c r="GA91" i="15"/>
  <c r="GM91" i="15"/>
  <c r="GY91" i="15"/>
  <c r="HK91" i="15"/>
  <c r="EF91" i="15"/>
  <c r="ER91" i="15"/>
  <c r="FD91" i="15"/>
  <c r="FP91" i="15"/>
  <c r="GB91" i="15"/>
  <c r="GN91" i="15"/>
  <c r="GZ91" i="15"/>
  <c r="HL91" i="15"/>
  <c r="EG91" i="15"/>
  <c r="ES91" i="15"/>
  <c r="FE91" i="15"/>
  <c r="FQ91" i="15"/>
  <c r="GC91" i="15"/>
  <c r="GO91" i="15"/>
  <c r="HA91" i="15"/>
  <c r="HM91" i="15"/>
  <c r="EI91" i="15"/>
  <c r="EU91" i="15"/>
  <c r="FG91" i="15"/>
  <c r="FS91" i="15"/>
  <c r="GE91" i="15"/>
  <c r="GQ91" i="15"/>
  <c r="HC91" i="15"/>
  <c r="HO91" i="15"/>
  <c r="EJ91" i="15"/>
  <c r="EV91" i="15"/>
  <c r="FH91" i="15"/>
  <c r="FT91" i="15"/>
  <c r="GF91" i="15"/>
  <c r="GR91" i="15"/>
  <c r="HD91" i="15"/>
  <c r="HP91" i="15"/>
  <c r="EA91" i="15"/>
  <c r="EM91" i="15"/>
  <c r="EY91" i="15"/>
  <c r="FK91" i="15"/>
  <c r="FW91" i="15"/>
  <c r="GI91" i="15"/>
  <c r="GU91" i="15"/>
  <c r="HG91" i="15"/>
  <c r="HS91" i="15"/>
  <c r="EB91" i="15"/>
  <c r="EN91" i="15"/>
  <c r="EZ91" i="15"/>
  <c r="FL91" i="15"/>
  <c r="FX91" i="15"/>
  <c r="GJ91" i="15"/>
  <c r="GV91" i="15"/>
  <c r="HH91" i="15"/>
  <c r="EC91" i="15"/>
  <c r="EO91" i="15"/>
  <c r="FA91" i="15"/>
  <c r="FM91" i="15"/>
  <c r="FY91" i="15"/>
  <c r="GK91" i="15"/>
  <c r="GW91" i="15"/>
  <c r="HI91" i="15"/>
  <c r="ED91" i="15"/>
  <c r="EP91" i="15"/>
  <c r="FB91" i="15"/>
  <c r="FN91" i="15"/>
  <c r="FZ91" i="15"/>
  <c r="GL91" i="15"/>
  <c r="GX91" i="15"/>
  <c r="EH91" i="15"/>
  <c r="GD91" i="15"/>
  <c r="HR91" i="15"/>
  <c r="EK91" i="15"/>
  <c r="GG91" i="15"/>
  <c r="EL91" i="15"/>
  <c r="GH91" i="15"/>
  <c r="ET91" i="15"/>
  <c r="GP91" i="15"/>
  <c r="EW91" i="15"/>
  <c r="GS91" i="15"/>
  <c r="EX91" i="15"/>
  <c r="GT91" i="15"/>
  <c r="FF91" i="15"/>
  <c r="HB91" i="15"/>
  <c r="FJ91" i="15"/>
  <c r="HF91" i="15"/>
  <c r="FR91" i="15"/>
  <c r="HJ91" i="15"/>
  <c r="DY91" i="15"/>
  <c r="DZ91" i="15"/>
  <c r="DX91" i="15"/>
  <c r="FI91" i="15"/>
  <c r="FU91" i="15"/>
  <c r="FV91" i="15"/>
  <c r="HE91" i="15"/>
  <c r="HN91" i="15"/>
  <c r="HQ91" i="15"/>
  <c r="AF91" i="15"/>
  <c r="AR91" i="15"/>
  <c r="BD91" i="15"/>
  <c r="BP91" i="15"/>
  <c r="CB91" i="15"/>
  <c r="CN91" i="15"/>
  <c r="CZ91" i="15"/>
  <c r="DL91" i="15"/>
  <c r="AG91" i="15"/>
  <c r="AS91" i="15"/>
  <c r="BE91" i="15"/>
  <c r="BQ91" i="15"/>
  <c r="CC91" i="15"/>
  <c r="CO91" i="15"/>
  <c r="DA91" i="15"/>
  <c r="DM91" i="15"/>
  <c r="AH91" i="15"/>
  <c r="AT91" i="15"/>
  <c r="BF91" i="15"/>
  <c r="BR91" i="15"/>
  <c r="CD91" i="15"/>
  <c r="CP91" i="15"/>
  <c r="DB91" i="15"/>
  <c r="DN91" i="15"/>
  <c r="AI91" i="15"/>
  <c r="AU91" i="15"/>
  <c r="BG91" i="15"/>
  <c r="BS91" i="15"/>
  <c r="CE91" i="15"/>
  <c r="CQ91" i="15"/>
  <c r="DC91" i="15"/>
  <c r="DO91" i="15"/>
  <c r="AJ91" i="15"/>
  <c r="AV91" i="15"/>
  <c r="BH91" i="15"/>
  <c r="BT91" i="15"/>
  <c r="CF91" i="15"/>
  <c r="CR91" i="15"/>
  <c r="DD91" i="15"/>
  <c r="DP91" i="15"/>
  <c r="AK91" i="15"/>
  <c r="AW91" i="15"/>
  <c r="BI91" i="15"/>
  <c r="BU91" i="15"/>
  <c r="CG91" i="15"/>
  <c r="CS91" i="15"/>
  <c r="DE91" i="15"/>
  <c r="DQ91" i="15"/>
  <c r="AL91" i="15"/>
  <c r="AX91" i="15"/>
  <c r="BJ91" i="15"/>
  <c r="BV91" i="15"/>
  <c r="CH91" i="15"/>
  <c r="CT91" i="15"/>
  <c r="DF91" i="15"/>
  <c r="DR91" i="15"/>
  <c r="AM91" i="15"/>
  <c r="AY91" i="15"/>
  <c r="BK91" i="15"/>
  <c r="BW91" i="15"/>
  <c r="CI91" i="15"/>
  <c r="CU91" i="15"/>
  <c r="DG91" i="15"/>
  <c r="DS91" i="15"/>
  <c r="AB91" i="15"/>
  <c r="AN91" i="15"/>
  <c r="AZ91" i="15"/>
  <c r="BL91" i="15"/>
  <c r="BX91" i="15"/>
  <c r="CJ91" i="15"/>
  <c r="CV91" i="15"/>
  <c r="DH91" i="15"/>
  <c r="DT91" i="15"/>
  <c r="AD91" i="15"/>
  <c r="AP91" i="15"/>
  <c r="BB91" i="15"/>
  <c r="BN91" i="15"/>
  <c r="BZ91" i="15"/>
  <c r="CL91" i="15"/>
  <c r="CX91" i="15"/>
  <c r="DJ91" i="15"/>
  <c r="DV91" i="15"/>
  <c r="AC91" i="15"/>
  <c r="CW91" i="15"/>
  <c r="AE91" i="15"/>
  <c r="CY91" i="15"/>
  <c r="AO91" i="15"/>
  <c r="DI91" i="15"/>
  <c r="AQ91" i="15"/>
  <c r="DK91" i="15"/>
  <c r="BY91" i="15"/>
  <c r="BA91" i="15"/>
  <c r="DU91" i="15"/>
  <c r="BC91" i="15"/>
  <c r="AA91" i="15"/>
  <c r="CA91" i="15"/>
  <c r="BM91" i="15"/>
  <c r="BO91" i="15"/>
  <c r="DW91" i="15"/>
  <c r="CK91" i="15"/>
  <c r="CM91" i="15"/>
  <c r="NK11" i="15"/>
  <c r="OX11" i="15"/>
  <c r="OR11" i="15"/>
  <c r="PL11" i="15"/>
  <c r="MU11" i="15"/>
  <c r="OF11" i="15"/>
  <c r="OA11" i="15"/>
  <c r="OW11" i="15"/>
  <c r="LP11" i="15"/>
  <c r="NI11" i="15"/>
  <c r="MH12" i="15"/>
  <c r="PA12" i="15"/>
  <c r="JK12" i="15"/>
  <c r="LH12" i="15"/>
  <c r="NC12" i="15"/>
  <c r="OX12" i="15"/>
  <c r="JF12" i="15"/>
  <c r="LE12" i="15"/>
  <c r="MZ12" i="15"/>
  <c r="OI12" i="15"/>
  <c r="II12" i="15"/>
  <c r="KD12" i="15"/>
  <c r="LM12" i="15"/>
  <c r="MV12" i="15"/>
  <c r="OE12" i="15"/>
  <c r="IE12" i="15"/>
  <c r="HZ12" i="15"/>
  <c r="IG92" i="15"/>
  <c r="NT92" i="15"/>
  <c r="IF92" i="15"/>
  <c r="KA92" i="15"/>
  <c r="LV92" i="15"/>
  <c r="NQ92" i="15"/>
  <c r="IC92" i="15"/>
  <c r="KJ92" i="15"/>
  <c r="MQ92" i="15"/>
  <c r="OX92" i="15"/>
  <c r="JJ92" i="15"/>
  <c r="LQ92" i="15"/>
  <c r="NX92" i="15"/>
  <c r="IJ92" i="15"/>
  <c r="KQ92" i="15"/>
  <c r="MX92" i="15"/>
  <c r="R92" i="15"/>
  <c r="EE44" i="15"/>
  <c r="EQ44" i="15"/>
  <c r="FC44" i="15"/>
  <c r="FO44" i="15"/>
  <c r="GA44" i="15"/>
  <c r="GM44" i="15"/>
  <c r="GY44" i="15"/>
  <c r="HK44" i="15"/>
  <c r="EF44" i="15"/>
  <c r="ER44" i="15"/>
  <c r="FD44" i="15"/>
  <c r="FP44" i="15"/>
  <c r="GB44" i="15"/>
  <c r="GN44" i="15"/>
  <c r="GZ44" i="15"/>
  <c r="HL44" i="15"/>
  <c r="EG44" i="15"/>
  <c r="ES44" i="15"/>
  <c r="FE44" i="15"/>
  <c r="FQ44" i="15"/>
  <c r="GC44" i="15"/>
  <c r="GO44" i="15"/>
  <c r="HA44" i="15"/>
  <c r="HM44" i="15"/>
  <c r="EH44" i="15"/>
  <c r="ET44" i="15"/>
  <c r="FF44" i="15"/>
  <c r="FR44" i="15"/>
  <c r="GD44" i="15"/>
  <c r="GP44" i="15"/>
  <c r="HB44" i="15"/>
  <c r="HN44" i="15"/>
  <c r="EI44" i="15"/>
  <c r="EU44" i="15"/>
  <c r="FG44" i="15"/>
  <c r="FS44" i="15"/>
  <c r="GE44" i="15"/>
  <c r="GQ44" i="15"/>
  <c r="HC44" i="15"/>
  <c r="HO44" i="15"/>
  <c r="EJ44" i="15"/>
  <c r="EV44" i="15"/>
  <c r="FH44" i="15"/>
  <c r="FT44" i="15"/>
  <c r="GF44" i="15"/>
  <c r="GR44" i="15"/>
  <c r="HD44" i="15"/>
  <c r="HP44" i="15"/>
  <c r="DY44" i="15"/>
  <c r="EK44" i="15"/>
  <c r="EW44" i="15"/>
  <c r="FI44" i="15"/>
  <c r="FU44" i="15"/>
  <c r="GG44" i="15"/>
  <c r="GS44" i="15"/>
  <c r="HE44" i="15"/>
  <c r="HQ44" i="15"/>
  <c r="EA44" i="15"/>
  <c r="EM44" i="15"/>
  <c r="EY44" i="15"/>
  <c r="FK44" i="15"/>
  <c r="FW44" i="15"/>
  <c r="GI44" i="15"/>
  <c r="GU44" i="15"/>
  <c r="HG44" i="15"/>
  <c r="HS44" i="15"/>
  <c r="EC44" i="15"/>
  <c r="EO44" i="15"/>
  <c r="FA44" i="15"/>
  <c r="FM44" i="15"/>
  <c r="FY44" i="15"/>
  <c r="GK44" i="15"/>
  <c r="GW44" i="15"/>
  <c r="HI44" i="15"/>
  <c r="ED44" i="15"/>
  <c r="EP44" i="15"/>
  <c r="FB44" i="15"/>
  <c r="FN44" i="15"/>
  <c r="EZ44" i="15"/>
  <c r="HF44" i="15"/>
  <c r="FJ44" i="15"/>
  <c r="HH44" i="15"/>
  <c r="FL44" i="15"/>
  <c r="HJ44" i="15"/>
  <c r="FV44" i="15"/>
  <c r="HR44" i="15"/>
  <c r="FX44" i="15"/>
  <c r="FZ44" i="15"/>
  <c r="GH44" i="15"/>
  <c r="DZ44" i="15"/>
  <c r="GJ44" i="15"/>
  <c r="EB44" i="15"/>
  <c r="GL44" i="15"/>
  <c r="EN44" i="15"/>
  <c r="GV44" i="15"/>
  <c r="EL44" i="15"/>
  <c r="EX44" i="15"/>
  <c r="GX44" i="15"/>
  <c r="GT44" i="15"/>
  <c r="DX44" i="15"/>
  <c r="AI44" i="15"/>
  <c r="AU44" i="15"/>
  <c r="BG44" i="15"/>
  <c r="BS44" i="15"/>
  <c r="CE44" i="15"/>
  <c r="CQ44" i="15"/>
  <c r="DC44" i="15"/>
  <c r="DO44" i="15"/>
  <c r="AJ44" i="15"/>
  <c r="AV44" i="15"/>
  <c r="BH44" i="15"/>
  <c r="BT44" i="15"/>
  <c r="CF44" i="15"/>
  <c r="CR44" i="15"/>
  <c r="DD44" i="15"/>
  <c r="DP44" i="15"/>
  <c r="AK44" i="15"/>
  <c r="AW44" i="15"/>
  <c r="BI44" i="15"/>
  <c r="BU44" i="15"/>
  <c r="CG44" i="15"/>
  <c r="CS44" i="15"/>
  <c r="DE44" i="15"/>
  <c r="DQ44" i="15"/>
  <c r="AL44" i="15"/>
  <c r="AX44" i="15"/>
  <c r="BJ44" i="15"/>
  <c r="BV44" i="15"/>
  <c r="CH44" i="15"/>
  <c r="CT44" i="15"/>
  <c r="DF44" i="15"/>
  <c r="DR44" i="15"/>
  <c r="AM44" i="15"/>
  <c r="AY44" i="15"/>
  <c r="BK44" i="15"/>
  <c r="BW44" i="15"/>
  <c r="CI44" i="15"/>
  <c r="CU44" i="15"/>
  <c r="DG44" i="15"/>
  <c r="DS44" i="15"/>
  <c r="AB44" i="15"/>
  <c r="AN44" i="15"/>
  <c r="AZ44" i="15"/>
  <c r="BL44" i="15"/>
  <c r="BX44" i="15"/>
  <c r="CJ44" i="15"/>
  <c r="CV44" i="15"/>
  <c r="DH44" i="15"/>
  <c r="DT44" i="15"/>
  <c r="AC44" i="15"/>
  <c r="AO44" i="15"/>
  <c r="BA44" i="15"/>
  <c r="BM44" i="15"/>
  <c r="BY44" i="15"/>
  <c r="CK44" i="15"/>
  <c r="CW44" i="15"/>
  <c r="DI44" i="15"/>
  <c r="DU44" i="15"/>
  <c r="AD44" i="15"/>
  <c r="AP44" i="15"/>
  <c r="BB44" i="15"/>
  <c r="BN44" i="15"/>
  <c r="BZ44" i="15"/>
  <c r="CL44" i="15"/>
  <c r="CX44" i="15"/>
  <c r="DJ44" i="15"/>
  <c r="DV44" i="15"/>
  <c r="AE44" i="15"/>
  <c r="AQ44" i="15"/>
  <c r="BC44" i="15"/>
  <c r="BO44" i="15"/>
  <c r="CA44" i="15"/>
  <c r="CM44" i="15"/>
  <c r="CY44" i="15"/>
  <c r="DK44" i="15"/>
  <c r="AG44" i="15"/>
  <c r="AS44" i="15"/>
  <c r="BE44" i="15"/>
  <c r="BQ44" i="15"/>
  <c r="CC44" i="15"/>
  <c r="CO44" i="15"/>
  <c r="DA44" i="15"/>
  <c r="DM44" i="15"/>
  <c r="AH44" i="15"/>
  <c r="AT44" i="15"/>
  <c r="BF44" i="15"/>
  <c r="BR44" i="15"/>
  <c r="CD44" i="15"/>
  <c r="CP44" i="15"/>
  <c r="DB44" i="15"/>
  <c r="DN44" i="15"/>
  <c r="AF44" i="15"/>
  <c r="AR44" i="15"/>
  <c r="BD44" i="15"/>
  <c r="BP44" i="15"/>
  <c r="CB44" i="15"/>
  <c r="CN44" i="15"/>
  <c r="CZ44" i="15"/>
  <c r="DL44" i="15"/>
  <c r="AA44" i="15"/>
  <c r="DW44" i="15"/>
  <c r="EF82" i="15"/>
  <c r="ER82" i="15"/>
  <c r="FD82" i="15"/>
  <c r="FP82" i="15"/>
  <c r="GB82" i="15"/>
  <c r="GN82" i="15"/>
  <c r="GZ82" i="15"/>
  <c r="HL82" i="15"/>
  <c r="EG82" i="15"/>
  <c r="ES82" i="15"/>
  <c r="FE82" i="15"/>
  <c r="FQ82" i="15"/>
  <c r="GC82" i="15"/>
  <c r="GO82" i="15"/>
  <c r="HA82" i="15"/>
  <c r="HM82" i="15"/>
  <c r="EH82" i="15"/>
  <c r="ET82" i="15"/>
  <c r="FF82" i="15"/>
  <c r="FR82" i="15"/>
  <c r="GD82" i="15"/>
  <c r="GP82" i="15"/>
  <c r="HB82" i="15"/>
  <c r="HN82" i="15"/>
  <c r="EI82" i="15"/>
  <c r="EU82" i="15"/>
  <c r="FG82" i="15"/>
  <c r="FS82" i="15"/>
  <c r="GE82" i="15"/>
  <c r="GQ82" i="15"/>
  <c r="HC82" i="15"/>
  <c r="HO82" i="15"/>
  <c r="EJ82" i="15"/>
  <c r="EV82" i="15"/>
  <c r="FH82" i="15"/>
  <c r="FT82" i="15"/>
  <c r="GF82" i="15"/>
  <c r="GR82" i="15"/>
  <c r="HD82" i="15"/>
  <c r="HP82" i="15"/>
  <c r="DY82" i="15"/>
  <c r="EK82" i="15"/>
  <c r="EW82" i="15"/>
  <c r="FI82" i="15"/>
  <c r="FU82" i="15"/>
  <c r="GG82" i="15"/>
  <c r="GS82" i="15"/>
  <c r="HE82" i="15"/>
  <c r="HQ82" i="15"/>
  <c r="DZ82" i="15"/>
  <c r="EL82" i="15"/>
  <c r="EX82" i="15"/>
  <c r="FJ82" i="15"/>
  <c r="FV82" i="15"/>
  <c r="GH82" i="15"/>
  <c r="GT82" i="15"/>
  <c r="HF82" i="15"/>
  <c r="HR82" i="15"/>
  <c r="EB82" i="15"/>
  <c r="EN82" i="15"/>
  <c r="EZ82" i="15"/>
  <c r="FL82" i="15"/>
  <c r="FX82" i="15"/>
  <c r="GJ82" i="15"/>
  <c r="GV82" i="15"/>
  <c r="HH82" i="15"/>
  <c r="EC82" i="15"/>
  <c r="EO82" i="15"/>
  <c r="FA82" i="15"/>
  <c r="FM82" i="15"/>
  <c r="FY82" i="15"/>
  <c r="GK82" i="15"/>
  <c r="GW82" i="15"/>
  <c r="HI82" i="15"/>
  <c r="ED82" i="15"/>
  <c r="EP82" i="15"/>
  <c r="FB82" i="15"/>
  <c r="FN82" i="15"/>
  <c r="FZ82" i="15"/>
  <c r="GL82" i="15"/>
  <c r="GX82" i="15"/>
  <c r="HJ82" i="15"/>
  <c r="EQ82" i="15"/>
  <c r="HK82" i="15"/>
  <c r="EY82" i="15"/>
  <c r="HS82" i="15"/>
  <c r="FC82" i="15"/>
  <c r="FK82" i="15"/>
  <c r="FO82" i="15"/>
  <c r="FW82" i="15"/>
  <c r="GM82" i="15"/>
  <c r="EA82" i="15"/>
  <c r="GU82" i="15"/>
  <c r="EE82" i="15"/>
  <c r="GY82" i="15"/>
  <c r="EM82" i="15"/>
  <c r="HG82" i="15"/>
  <c r="DX82" i="15"/>
  <c r="GA82" i="15"/>
  <c r="GI82" i="15"/>
  <c r="AC82" i="15"/>
  <c r="AO82" i="15"/>
  <c r="BA82" i="15"/>
  <c r="BM82" i="15"/>
  <c r="BY82" i="15"/>
  <c r="CK82" i="15"/>
  <c r="CW82" i="15"/>
  <c r="DI82" i="15"/>
  <c r="DU82" i="15"/>
  <c r="AD82" i="15"/>
  <c r="AP82" i="15"/>
  <c r="BB82" i="15"/>
  <c r="BN82" i="15"/>
  <c r="BZ82" i="15"/>
  <c r="CL82" i="15"/>
  <c r="CX82" i="15"/>
  <c r="DJ82" i="15"/>
  <c r="DV82" i="15"/>
  <c r="AE82" i="15"/>
  <c r="AQ82" i="15"/>
  <c r="BC82" i="15"/>
  <c r="BO82" i="15"/>
  <c r="CA82" i="15"/>
  <c r="CM82" i="15"/>
  <c r="CY82" i="15"/>
  <c r="DK82" i="15"/>
  <c r="AF82" i="15"/>
  <c r="AR82" i="15"/>
  <c r="BD82" i="15"/>
  <c r="BP82" i="15"/>
  <c r="CB82" i="15"/>
  <c r="CN82" i="15"/>
  <c r="CZ82" i="15"/>
  <c r="DL82" i="15"/>
  <c r="AG82" i="15"/>
  <c r="AS82" i="15"/>
  <c r="BE82" i="15"/>
  <c r="BQ82" i="15"/>
  <c r="CC82" i="15"/>
  <c r="CO82" i="15"/>
  <c r="DA82" i="15"/>
  <c r="DM82" i="15"/>
  <c r="AH82" i="15"/>
  <c r="AT82" i="15"/>
  <c r="BF82" i="15"/>
  <c r="BR82" i="15"/>
  <c r="CD82" i="15"/>
  <c r="CP82" i="15"/>
  <c r="DB82" i="15"/>
  <c r="DN82" i="15"/>
  <c r="AI82" i="15"/>
  <c r="AU82" i="15"/>
  <c r="BG82" i="15"/>
  <c r="BS82" i="15"/>
  <c r="CE82" i="15"/>
  <c r="CQ82" i="15"/>
  <c r="DC82" i="15"/>
  <c r="DO82" i="15"/>
  <c r="AJ82" i="15"/>
  <c r="AV82" i="15"/>
  <c r="BH82" i="15"/>
  <c r="BT82" i="15"/>
  <c r="CF82" i="15"/>
  <c r="CR82" i="15"/>
  <c r="DD82" i="15"/>
  <c r="DP82" i="15"/>
  <c r="AM82" i="15"/>
  <c r="AY82" i="15"/>
  <c r="BK82" i="15"/>
  <c r="BW82" i="15"/>
  <c r="CI82" i="15"/>
  <c r="CU82" i="15"/>
  <c r="DG82" i="15"/>
  <c r="DS82" i="15"/>
  <c r="AB82" i="15"/>
  <c r="AN82" i="15"/>
  <c r="AZ82" i="15"/>
  <c r="BL82" i="15"/>
  <c r="BX82" i="15"/>
  <c r="CJ82" i="15"/>
  <c r="CV82" i="15"/>
  <c r="DH82" i="15"/>
  <c r="DT82" i="15"/>
  <c r="AW82" i="15"/>
  <c r="DQ82" i="15"/>
  <c r="AX82" i="15"/>
  <c r="DR82" i="15"/>
  <c r="BI82" i="15"/>
  <c r="BJ82" i="15"/>
  <c r="BU82" i="15"/>
  <c r="BV82" i="15"/>
  <c r="CG82" i="15"/>
  <c r="CH82" i="15"/>
  <c r="CS82" i="15"/>
  <c r="AK82" i="15"/>
  <c r="DE82" i="15"/>
  <c r="AL82" i="15"/>
  <c r="CT82" i="15"/>
  <c r="DF82" i="15"/>
  <c r="AA82" i="15"/>
  <c r="DW82" i="15"/>
  <c r="EH48" i="15"/>
  <c r="EA48" i="15"/>
  <c r="EM48" i="15"/>
  <c r="EF48" i="15"/>
  <c r="ET48" i="15"/>
  <c r="FF48" i="15"/>
  <c r="FR48" i="15"/>
  <c r="GD48" i="15"/>
  <c r="GP48" i="15"/>
  <c r="HB48" i="15"/>
  <c r="HN48" i="15"/>
  <c r="EG48" i="15"/>
  <c r="EU48" i="15"/>
  <c r="FG48" i="15"/>
  <c r="FS48" i="15"/>
  <c r="GE48" i="15"/>
  <c r="GQ48" i="15"/>
  <c r="HC48" i="15"/>
  <c r="HO48" i="15"/>
  <c r="EI48" i="15"/>
  <c r="EV48" i="15"/>
  <c r="FH48" i="15"/>
  <c r="FT48" i="15"/>
  <c r="GF48" i="15"/>
  <c r="GR48" i="15"/>
  <c r="HD48" i="15"/>
  <c r="HP48" i="15"/>
  <c r="EJ48" i="15"/>
  <c r="EW48" i="15"/>
  <c r="FI48" i="15"/>
  <c r="FU48" i="15"/>
  <c r="GG48" i="15"/>
  <c r="GS48" i="15"/>
  <c r="HE48" i="15"/>
  <c r="HQ48" i="15"/>
  <c r="EK48" i="15"/>
  <c r="EX48" i="15"/>
  <c r="FJ48" i="15"/>
  <c r="FV48" i="15"/>
  <c r="GH48" i="15"/>
  <c r="GT48" i="15"/>
  <c r="HF48" i="15"/>
  <c r="HR48" i="15"/>
  <c r="EL48" i="15"/>
  <c r="EY48" i="15"/>
  <c r="FK48" i="15"/>
  <c r="FW48" i="15"/>
  <c r="GI48" i="15"/>
  <c r="GU48" i="15"/>
  <c r="HG48" i="15"/>
  <c r="HS48" i="15"/>
  <c r="DY48" i="15"/>
  <c r="EN48" i="15"/>
  <c r="EZ48" i="15"/>
  <c r="FL48" i="15"/>
  <c r="FX48" i="15"/>
  <c r="GJ48" i="15"/>
  <c r="GV48" i="15"/>
  <c r="HH48" i="15"/>
  <c r="DZ48" i="15"/>
  <c r="EO48" i="15"/>
  <c r="FA48" i="15"/>
  <c r="FM48" i="15"/>
  <c r="FY48" i="15"/>
  <c r="GK48" i="15"/>
  <c r="GW48" i="15"/>
  <c r="HI48" i="15"/>
  <c r="EB48" i="15"/>
  <c r="EP48" i="15"/>
  <c r="FB48" i="15"/>
  <c r="FN48" i="15"/>
  <c r="FZ48" i="15"/>
  <c r="GL48" i="15"/>
  <c r="GX48" i="15"/>
  <c r="HJ48" i="15"/>
  <c r="ED48" i="15"/>
  <c r="ER48" i="15"/>
  <c r="FD48" i="15"/>
  <c r="FP48" i="15"/>
  <c r="GB48" i="15"/>
  <c r="GN48" i="15"/>
  <c r="GZ48" i="15"/>
  <c r="HL48" i="15"/>
  <c r="FQ48" i="15"/>
  <c r="GA48" i="15"/>
  <c r="GC48" i="15"/>
  <c r="GM48" i="15"/>
  <c r="GO48" i="15"/>
  <c r="EC48" i="15"/>
  <c r="GY48" i="15"/>
  <c r="EE48" i="15"/>
  <c r="HA48" i="15"/>
  <c r="EQ48" i="15"/>
  <c r="HK48" i="15"/>
  <c r="ES48" i="15"/>
  <c r="HM48" i="15"/>
  <c r="FE48" i="15"/>
  <c r="FC48" i="15"/>
  <c r="FO48" i="15"/>
  <c r="DX48" i="15"/>
  <c r="AI48" i="15"/>
  <c r="AU48" i="15"/>
  <c r="BG48" i="15"/>
  <c r="BS48" i="15"/>
  <c r="CE48" i="15"/>
  <c r="CQ48" i="15"/>
  <c r="DC48" i="15"/>
  <c r="DO48" i="15"/>
  <c r="AJ48" i="15"/>
  <c r="AV48" i="15"/>
  <c r="BH48" i="15"/>
  <c r="BT48" i="15"/>
  <c r="CF48" i="15"/>
  <c r="CR48" i="15"/>
  <c r="DD48" i="15"/>
  <c r="DP48" i="15"/>
  <c r="AK48" i="15"/>
  <c r="AW48" i="15"/>
  <c r="BI48" i="15"/>
  <c r="BU48" i="15"/>
  <c r="CG48" i="15"/>
  <c r="CS48" i="15"/>
  <c r="DE48" i="15"/>
  <c r="DQ48" i="15"/>
  <c r="AL48" i="15"/>
  <c r="AX48" i="15"/>
  <c r="BJ48" i="15"/>
  <c r="BV48" i="15"/>
  <c r="CH48" i="15"/>
  <c r="AM48" i="15"/>
  <c r="AY48" i="15"/>
  <c r="BK48" i="15"/>
  <c r="BW48" i="15"/>
  <c r="CI48" i="15"/>
  <c r="CU48" i="15"/>
  <c r="DG48" i="15"/>
  <c r="DS48" i="15"/>
  <c r="AB48" i="15"/>
  <c r="AN48" i="15"/>
  <c r="AZ48" i="15"/>
  <c r="BL48" i="15"/>
  <c r="BX48" i="15"/>
  <c r="CJ48" i="15"/>
  <c r="CV48" i="15"/>
  <c r="DH48" i="15"/>
  <c r="DT48" i="15"/>
  <c r="AC48" i="15"/>
  <c r="AO48" i="15"/>
  <c r="BA48" i="15"/>
  <c r="BM48" i="15"/>
  <c r="BY48" i="15"/>
  <c r="CK48" i="15"/>
  <c r="CW48" i="15"/>
  <c r="DI48" i="15"/>
  <c r="DU48" i="15"/>
  <c r="AD48" i="15"/>
  <c r="AP48" i="15"/>
  <c r="BB48" i="15"/>
  <c r="BN48" i="15"/>
  <c r="BZ48" i="15"/>
  <c r="CL48" i="15"/>
  <c r="CX48" i="15"/>
  <c r="DJ48" i="15"/>
  <c r="DV48" i="15"/>
  <c r="AE48" i="15"/>
  <c r="AQ48" i="15"/>
  <c r="BC48" i="15"/>
  <c r="BO48" i="15"/>
  <c r="CA48" i="15"/>
  <c r="AG48" i="15"/>
  <c r="AS48" i="15"/>
  <c r="BE48" i="15"/>
  <c r="BQ48" i="15"/>
  <c r="CC48" i="15"/>
  <c r="CO48" i="15"/>
  <c r="DA48" i="15"/>
  <c r="DM48" i="15"/>
  <c r="AH48" i="15"/>
  <c r="CT48" i="15"/>
  <c r="AR48" i="15"/>
  <c r="CY48" i="15"/>
  <c r="AT48" i="15"/>
  <c r="CZ48" i="15"/>
  <c r="BD48" i="15"/>
  <c r="DB48" i="15"/>
  <c r="BF48" i="15"/>
  <c r="DF48" i="15"/>
  <c r="BP48" i="15"/>
  <c r="DK48" i="15"/>
  <c r="BR48" i="15"/>
  <c r="DL48" i="15"/>
  <c r="CB48" i="15"/>
  <c r="DN48" i="15"/>
  <c r="CD48" i="15"/>
  <c r="DR48" i="15"/>
  <c r="CN48" i="15"/>
  <c r="AF48" i="15"/>
  <c r="CM48" i="15"/>
  <c r="CP48" i="15"/>
  <c r="DW48" i="15"/>
  <c r="AA48" i="15"/>
  <c r="MP11" i="15"/>
  <c r="OC11" i="15"/>
  <c r="NZ11" i="15"/>
  <c r="OP11" i="15"/>
  <c r="LW11" i="15"/>
  <c r="NN11" i="15"/>
  <c r="NO11" i="15"/>
  <c r="OK11" i="15"/>
  <c r="MW11" i="15"/>
  <c r="LV12" i="15"/>
  <c r="OO12" i="15"/>
  <c r="IS12" i="15"/>
  <c r="KV12" i="15"/>
  <c r="MQ12" i="15"/>
  <c r="OL12" i="15"/>
  <c r="IP12" i="15"/>
  <c r="KS12" i="15"/>
  <c r="MN12" i="15"/>
  <c r="NW12" i="15"/>
  <c r="PF12" i="15"/>
  <c r="JR12" i="15"/>
  <c r="LA12" i="15"/>
  <c r="MJ12" i="15"/>
  <c r="NS12" i="15"/>
  <c r="JM12" i="15"/>
  <c r="JI12" i="15"/>
  <c r="NI92" i="15"/>
  <c r="NH92" i="15"/>
  <c r="PC92" i="15"/>
  <c r="JO92" i="15"/>
  <c r="LJ92" i="15"/>
  <c r="NE92" i="15"/>
  <c r="PL92" i="15"/>
  <c r="JX92" i="15"/>
  <c r="ME92" i="15"/>
  <c r="OL92" i="15"/>
  <c r="IX92" i="15"/>
  <c r="LE92" i="15"/>
  <c r="NL92" i="15"/>
  <c r="HX92" i="15"/>
  <c r="KE92" i="15"/>
  <c r="EH94" i="15"/>
  <c r="ET94" i="15"/>
  <c r="FF94" i="15"/>
  <c r="FR94" i="15"/>
  <c r="GD94" i="15"/>
  <c r="GP94" i="15"/>
  <c r="HB94" i="15"/>
  <c r="EI94" i="15"/>
  <c r="EJ94" i="15"/>
  <c r="EV94" i="15"/>
  <c r="FH94" i="15"/>
  <c r="DZ94" i="15"/>
  <c r="EL94" i="15"/>
  <c r="EX94" i="15"/>
  <c r="FJ94" i="15"/>
  <c r="FV94" i="15"/>
  <c r="GH94" i="15"/>
  <c r="GT94" i="15"/>
  <c r="HF94" i="15"/>
  <c r="EA94" i="15"/>
  <c r="EM94" i="15"/>
  <c r="ED94" i="15"/>
  <c r="EP94" i="15"/>
  <c r="EE94" i="15"/>
  <c r="EQ94" i="15"/>
  <c r="FC94" i="15"/>
  <c r="EF94" i="15"/>
  <c r="EO94" i="15"/>
  <c r="FI94" i="15"/>
  <c r="FX94" i="15"/>
  <c r="GL94" i="15"/>
  <c r="GZ94" i="15"/>
  <c r="HN94" i="15"/>
  <c r="ER94" i="15"/>
  <c r="FK94" i="15"/>
  <c r="FY94" i="15"/>
  <c r="GM94" i="15"/>
  <c r="HA94" i="15"/>
  <c r="HO94" i="15"/>
  <c r="ES94" i="15"/>
  <c r="FL94" i="15"/>
  <c r="FZ94" i="15"/>
  <c r="GN94" i="15"/>
  <c r="HC94" i="15"/>
  <c r="HP94" i="15"/>
  <c r="DX94" i="15"/>
  <c r="EU94" i="15"/>
  <c r="FM94" i="15"/>
  <c r="GA94" i="15"/>
  <c r="GO94" i="15"/>
  <c r="HD94" i="15"/>
  <c r="HQ94" i="15"/>
  <c r="EW94" i="15"/>
  <c r="FN94" i="15"/>
  <c r="GB94" i="15"/>
  <c r="GQ94" i="15"/>
  <c r="HE94" i="15"/>
  <c r="HR94" i="15"/>
  <c r="EY94" i="15"/>
  <c r="FO94" i="15"/>
  <c r="GC94" i="15"/>
  <c r="GR94" i="15"/>
  <c r="HG94" i="15"/>
  <c r="HS94" i="15"/>
  <c r="DY94" i="15"/>
  <c r="EZ94" i="15"/>
  <c r="FP94" i="15"/>
  <c r="GE94" i="15"/>
  <c r="GS94" i="15"/>
  <c r="HH94" i="15"/>
  <c r="EC94" i="15"/>
  <c r="FB94" i="15"/>
  <c r="FS94" i="15"/>
  <c r="GG94" i="15"/>
  <c r="GV94" i="15"/>
  <c r="HJ94" i="15"/>
  <c r="EG94" i="15"/>
  <c r="FD94" i="15"/>
  <c r="FT94" i="15"/>
  <c r="GI94" i="15"/>
  <c r="GW94" i="15"/>
  <c r="HK94" i="15"/>
  <c r="EB94" i="15"/>
  <c r="GU94" i="15"/>
  <c r="EK94" i="15"/>
  <c r="GX94" i="15"/>
  <c r="EN94" i="15"/>
  <c r="GY94" i="15"/>
  <c r="FA94" i="15"/>
  <c r="HI94" i="15"/>
  <c r="FE94" i="15"/>
  <c r="HL94" i="15"/>
  <c r="FG94" i="15"/>
  <c r="HM94" i="15"/>
  <c r="FQ94" i="15"/>
  <c r="FU94" i="15"/>
  <c r="FW94" i="15"/>
  <c r="GF94" i="15"/>
  <c r="GJ94" i="15"/>
  <c r="GK94" i="15"/>
  <c r="AI94" i="15"/>
  <c r="AU94" i="15"/>
  <c r="BG94" i="15"/>
  <c r="BS94" i="15"/>
  <c r="CE94" i="15"/>
  <c r="CQ94" i="15"/>
  <c r="DC94" i="15"/>
  <c r="DO94" i="15"/>
  <c r="AJ94" i="15"/>
  <c r="AV94" i="15"/>
  <c r="BH94" i="15"/>
  <c r="BT94" i="15"/>
  <c r="CF94" i="15"/>
  <c r="CR94" i="15"/>
  <c r="DD94" i="15"/>
  <c r="DP94" i="15"/>
  <c r="AK94" i="15"/>
  <c r="AW94" i="15"/>
  <c r="BI94" i="15"/>
  <c r="BU94" i="15"/>
  <c r="CG94" i="15"/>
  <c r="CS94" i="15"/>
  <c r="DE94" i="15"/>
  <c r="DQ94" i="15"/>
  <c r="AL94" i="15"/>
  <c r="AX94" i="15"/>
  <c r="BJ94" i="15"/>
  <c r="BV94" i="15"/>
  <c r="CH94" i="15"/>
  <c r="CT94" i="15"/>
  <c r="DF94" i="15"/>
  <c r="DR94" i="15"/>
  <c r="AM94" i="15"/>
  <c r="AY94" i="15"/>
  <c r="BK94" i="15"/>
  <c r="BW94" i="15"/>
  <c r="CI94" i="15"/>
  <c r="CU94" i="15"/>
  <c r="DG94" i="15"/>
  <c r="DS94" i="15"/>
  <c r="AB94" i="15"/>
  <c r="AN94" i="15"/>
  <c r="AZ94" i="15"/>
  <c r="BL94" i="15"/>
  <c r="BX94" i="15"/>
  <c r="CJ94" i="15"/>
  <c r="CV94" i="15"/>
  <c r="DH94" i="15"/>
  <c r="DT94" i="15"/>
  <c r="AC94" i="15"/>
  <c r="AO94" i="15"/>
  <c r="BA94" i="15"/>
  <c r="BM94" i="15"/>
  <c r="BY94" i="15"/>
  <c r="CK94" i="15"/>
  <c r="CW94" i="15"/>
  <c r="DI94" i="15"/>
  <c r="DU94" i="15"/>
  <c r="AD94" i="15"/>
  <c r="AP94" i="15"/>
  <c r="BB94" i="15"/>
  <c r="BN94" i="15"/>
  <c r="BZ94" i="15"/>
  <c r="CL94" i="15"/>
  <c r="CX94" i="15"/>
  <c r="DJ94" i="15"/>
  <c r="DV94" i="15"/>
  <c r="AE94" i="15"/>
  <c r="AQ94" i="15"/>
  <c r="BC94" i="15"/>
  <c r="BO94" i="15"/>
  <c r="CA94" i="15"/>
  <c r="CM94" i="15"/>
  <c r="CY94" i="15"/>
  <c r="DK94" i="15"/>
  <c r="AG94" i="15"/>
  <c r="AS94" i="15"/>
  <c r="BE94" i="15"/>
  <c r="BQ94" i="15"/>
  <c r="CC94" i="15"/>
  <c r="CO94" i="15"/>
  <c r="DA94" i="15"/>
  <c r="DM94" i="15"/>
  <c r="CN94" i="15"/>
  <c r="BP94" i="15"/>
  <c r="CP94" i="15"/>
  <c r="AF94" i="15"/>
  <c r="CZ94" i="15"/>
  <c r="AH94" i="15"/>
  <c r="DB94" i="15"/>
  <c r="AA94" i="15"/>
  <c r="AR94" i="15"/>
  <c r="DL94" i="15"/>
  <c r="BR94" i="15"/>
  <c r="AT94" i="15"/>
  <c r="DN94" i="15"/>
  <c r="BD94" i="15"/>
  <c r="BF94" i="15"/>
  <c r="CB94" i="15"/>
  <c r="CD94" i="15"/>
  <c r="DW94" i="15"/>
  <c r="EF31" i="15"/>
  <c r="ER31" i="15"/>
  <c r="FD31" i="15"/>
  <c r="FP31" i="15"/>
  <c r="GB31" i="15"/>
  <c r="GN31" i="15"/>
  <c r="GZ31" i="15"/>
  <c r="HL31" i="15"/>
  <c r="EG31" i="15"/>
  <c r="ES31" i="15"/>
  <c r="FE31" i="15"/>
  <c r="FQ31" i="15"/>
  <c r="GC31" i="15"/>
  <c r="GO31" i="15"/>
  <c r="HA31" i="15"/>
  <c r="HM31" i="15"/>
  <c r="EH31" i="15"/>
  <c r="ET31" i="15"/>
  <c r="FF31" i="15"/>
  <c r="FR31" i="15"/>
  <c r="GD31" i="15"/>
  <c r="GP31" i="15"/>
  <c r="HB31" i="15"/>
  <c r="HN31" i="15"/>
  <c r="EI31" i="15"/>
  <c r="EU31" i="15"/>
  <c r="FG31" i="15"/>
  <c r="FS31" i="15"/>
  <c r="GE31" i="15"/>
  <c r="GQ31" i="15"/>
  <c r="HC31" i="15"/>
  <c r="HO31" i="15"/>
  <c r="EJ31" i="15"/>
  <c r="EV31" i="15"/>
  <c r="FH31" i="15"/>
  <c r="FT31" i="15"/>
  <c r="GF31" i="15"/>
  <c r="GR31" i="15"/>
  <c r="HD31" i="15"/>
  <c r="HP31" i="15"/>
  <c r="DY31" i="15"/>
  <c r="EK31" i="15"/>
  <c r="EW31" i="15"/>
  <c r="FI31" i="15"/>
  <c r="FU31" i="15"/>
  <c r="GG31" i="15"/>
  <c r="GS31" i="15"/>
  <c r="HE31" i="15"/>
  <c r="HQ31" i="15"/>
  <c r="DZ31" i="15"/>
  <c r="EL31" i="15"/>
  <c r="EX31" i="15"/>
  <c r="FJ31" i="15"/>
  <c r="FV31" i="15"/>
  <c r="GH31" i="15"/>
  <c r="GT31" i="15"/>
  <c r="HF31" i="15"/>
  <c r="HR31" i="15"/>
  <c r="EA31" i="15"/>
  <c r="EM31" i="15"/>
  <c r="EY31" i="15"/>
  <c r="FK31" i="15"/>
  <c r="FW31" i="15"/>
  <c r="GI31" i="15"/>
  <c r="GU31" i="15"/>
  <c r="HG31" i="15"/>
  <c r="HS31" i="15"/>
  <c r="ED31" i="15"/>
  <c r="EP31" i="15"/>
  <c r="FB31" i="15"/>
  <c r="FN31" i="15"/>
  <c r="FZ31" i="15"/>
  <c r="GL31" i="15"/>
  <c r="GX31" i="15"/>
  <c r="HJ31" i="15"/>
  <c r="EZ31" i="15"/>
  <c r="GV31" i="15"/>
  <c r="FA31" i="15"/>
  <c r="GW31" i="15"/>
  <c r="FC31" i="15"/>
  <c r="GY31" i="15"/>
  <c r="FL31" i="15"/>
  <c r="HH31" i="15"/>
  <c r="FM31" i="15"/>
  <c r="HI31" i="15"/>
  <c r="FO31" i="15"/>
  <c r="HK31" i="15"/>
  <c r="EB31" i="15"/>
  <c r="FX31" i="15"/>
  <c r="EC31" i="15"/>
  <c r="FY31" i="15"/>
  <c r="EE31" i="15"/>
  <c r="GA31" i="15"/>
  <c r="EN31" i="15"/>
  <c r="GJ31" i="15"/>
  <c r="EO31" i="15"/>
  <c r="EQ31" i="15"/>
  <c r="GK31" i="15"/>
  <c r="GM31" i="15"/>
  <c r="DX31" i="15"/>
  <c r="AG31" i="15"/>
  <c r="AS31" i="15"/>
  <c r="BE31" i="15"/>
  <c r="BQ31" i="15"/>
  <c r="CC31" i="15"/>
  <c r="CO31" i="15"/>
  <c r="DA31" i="15"/>
  <c r="DM31" i="15"/>
  <c r="AH31" i="15"/>
  <c r="AT31" i="15"/>
  <c r="BF31" i="15"/>
  <c r="BR31" i="15"/>
  <c r="CD31" i="15"/>
  <c r="CP31" i="15"/>
  <c r="DB31" i="15"/>
  <c r="DN31" i="15"/>
  <c r="AI31" i="15"/>
  <c r="AU31" i="15"/>
  <c r="BG31" i="15"/>
  <c r="BS31" i="15"/>
  <c r="CE31" i="15"/>
  <c r="CQ31" i="15"/>
  <c r="DC31" i="15"/>
  <c r="DO31" i="15"/>
  <c r="AJ31" i="15"/>
  <c r="AV31" i="15"/>
  <c r="BH31" i="15"/>
  <c r="BT31" i="15"/>
  <c r="CF31" i="15"/>
  <c r="CR31" i="15"/>
  <c r="DD31" i="15"/>
  <c r="DP31" i="15"/>
  <c r="AK31" i="15"/>
  <c r="AW31" i="15"/>
  <c r="BI31" i="15"/>
  <c r="BU31" i="15"/>
  <c r="CG31" i="15"/>
  <c r="CS31" i="15"/>
  <c r="DE31" i="15"/>
  <c r="DQ31" i="15"/>
  <c r="AL31" i="15"/>
  <c r="AX31" i="15"/>
  <c r="BJ31" i="15"/>
  <c r="BV31" i="15"/>
  <c r="CH31" i="15"/>
  <c r="CT31" i="15"/>
  <c r="DF31" i="15"/>
  <c r="DR31" i="15"/>
  <c r="AB31" i="15"/>
  <c r="AN31" i="15"/>
  <c r="AZ31" i="15"/>
  <c r="BL31" i="15"/>
  <c r="BX31" i="15"/>
  <c r="CJ31" i="15"/>
  <c r="CV31" i="15"/>
  <c r="DH31" i="15"/>
  <c r="DT31" i="15"/>
  <c r="AC31" i="15"/>
  <c r="AO31" i="15"/>
  <c r="BA31" i="15"/>
  <c r="BM31" i="15"/>
  <c r="BY31" i="15"/>
  <c r="CK31" i="15"/>
  <c r="CW31" i="15"/>
  <c r="DI31" i="15"/>
  <c r="DU31" i="15"/>
  <c r="AD31" i="15"/>
  <c r="AP31" i="15"/>
  <c r="BB31" i="15"/>
  <c r="BN31" i="15"/>
  <c r="BZ31" i="15"/>
  <c r="CL31" i="15"/>
  <c r="CX31" i="15"/>
  <c r="DJ31" i="15"/>
  <c r="DV31" i="15"/>
  <c r="BD31" i="15"/>
  <c r="CZ31" i="15"/>
  <c r="BK31" i="15"/>
  <c r="DG31" i="15"/>
  <c r="BO31" i="15"/>
  <c r="DK31" i="15"/>
  <c r="BP31" i="15"/>
  <c r="DL31" i="15"/>
  <c r="BW31" i="15"/>
  <c r="DS31" i="15"/>
  <c r="AE31" i="15"/>
  <c r="CA31" i="15"/>
  <c r="AF31" i="15"/>
  <c r="CB31" i="15"/>
  <c r="AM31" i="15"/>
  <c r="CI31" i="15"/>
  <c r="AQ31" i="15"/>
  <c r="CM31" i="15"/>
  <c r="AY31" i="15"/>
  <c r="CU31" i="15"/>
  <c r="BC31" i="15"/>
  <c r="CY31" i="15"/>
  <c r="AR31" i="15"/>
  <c r="CN31" i="15"/>
  <c r="AA31" i="15"/>
  <c r="DW31" i="15"/>
  <c r="EE103" i="15"/>
  <c r="EQ103" i="15"/>
  <c r="FC103" i="15"/>
  <c r="FO103" i="15"/>
  <c r="GA103" i="15"/>
  <c r="GM103" i="15"/>
  <c r="GY103" i="15"/>
  <c r="HK103" i="15"/>
  <c r="EF103" i="15"/>
  <c r="ER103" i="15"/>
  <c r="FD103" i="15"/>
  <c r="FP103" i="15"/>
  <c r="GB103" i="15"/>
  <c r="GN103" i="15"/>
  <c r="GZ103" i="15"/>
  <c r="HL103" i="15"/>
  <c r="EG103" i="15"/>
  <c r="ES103" i="15"/>
  <c r="FE103" i="15"/>
  <c r="FQ103" i="15"/>
  <c r="GC103" i="15"/>
  <c r="GO103" i="15"/>
  <c r="HA103" i="15"/>
  <c r="HM103" i="15"/>
  <c r="EH103" i="15"/>
  <c r="ET103" i="15"/>
  <c r="FF103" i="15"/>
  <c r="FR103" i="15"/>
  <c r="GD103" i="15"/>
  <c r="GP103" i="15"/>
  <c r="HB103" i="15"/>
  <c r="HN103" i="15"/>
  <c r="EI103" i="15"/>
  <c r="EU103" i="15"/>
  <c r="FG103" i="15"/>
  <c r="FS103" i="15"/>
  <c r="GE103" i="15"/>
  <c r="GQ103" i="15"/>
  <c r="HC103" i="15"/>
  <c r="HO103" i="15"/>
  <c r="EJ103" i="15"/>
  <c r="EV103" i="15"/>
  <c r="FH103" i="15"/>
  <c r="FT103" i="15"/>
  <c r="GF103" i="15"/>
  <c r="GR103" i="15"/>
  <c r="HD103" i="15"/>
  <c r="HP103" i="15"/>
  <c r="DY103" i="15"/>
  <c r="EA103" i="15"/>
  <c r="EM103" i="15"/>
  <c r="EY103" i="15"/>
  <c r="FK103" i="15"/>
  <c r="FW103" i="15"/>
  <c r="GI103" i="15"/>
  <c r="GU103" i="15"/>
  <c r="HG103" i="15"/>
  <c r="HS103" i="15"/>
  <c r="EB103" i="15"/>
  <c r="EN103" i="15"/>
  <c r="EZ103" i="15"/>
  <c r="FL103" i="15"/>
  <c r="FX103" i="15"/>
  <c r="GJ103" i="15"/>
  <c r="GV103" i="15"/>
  <c r="HH103" i="15"/>
  <c r="DZ103" i="15"/>
  <c r="FJ103" i="15"/>
  <c r="GT103" i="15"/>
  <c r="EC103" i="15"/>
  <c r="FM103" i="15"/>
  <c r="GW103" i="15"/>
  <c r="ED103" i="15"/>
  <c r="FN103" i="15"/>
  <c r="GX103" i="15"/>
  <c r="EK103" i="15"/>
  <c r="FU103" i="15"/>
  <c r="HE103" i="15"/>
  <c r="EL103" i="15"/>
  <c r="FV103" i="15"/>
  <c r="HF103" i="15"/>
  <c r="EO103" i="15"/>
  <c r="FY103" i="15"/>
  <c r="HI103" i="15"/>
  <c r="EP103" i="15"/>
  <c r="FZ103" i="15"/>
  <c r="HJ103" i="15"/>
  <c r="EW103" i="15"/>
  <c r="GG103" i="15"/>
  <c r="HQ103" i="15"/>
  <c r="DX103" i="15"/>
  <c r="EX103" i="15"/>
  <c r="GH103" i="15"/>
  <c r="HR103" i="15"/>
  <c r="FA103" i="15"/>
  <c r="FB103" i="15"/>
  <c r="FI103" i="15"/>
  <c r="GK103" i="15"/>
  <c r="GS103" i="15"/>
  <c r="GL103" i="15"/>
  <c r="AF103" i="15"/>
  <c r="AR103" i="15"/>
  <c r="BD103" i="15"/>
  <c r="BP103" i="15"/>
  <c r="CB103" i="15"/>
  <c r="CN103" i="15"/>
  <c r="CZ103" i="15"/>
  <c r="DL103" i="15"/>
  <c r="AG103" i="15"/>
  <c r="AS103" i="15"/>
  <c r="BE103" i="15"/>
  <c r="BQ103" i="15"/>
  <c r="CC103" i="15"/>
  <c r="CO103" i="15"/>
  <c r="DA103" i="15"/>
  <c r="DM103" i="15"/>
  <c r="AH103" i="15"/>
  <c r="AT103" i="15"/>
  <c r="BF103" i="15"/>
  <c r="BR103" i="15"/>
  <c r="AI103" i="15"/>
  <c r="AU103" i="15"/>
  <c r="BG103" i="15"/>
  <c r="BS103" i="15"/>
  <c r="CE103" i="15"/>
  <c r="CQ103" i="15"/>
  <c r="DC103" i="15"/>
  <c r="DO103" i="15"/>
  <c r="AJ103" i="15"/>
  <c r="AV103" i="15"/>
  <c r="BH103" i="15"/>
  <c r="BT103" i="15"/>
  <c r="CF103" i="15"/>
  <c r="CR103" i="15"/>
  <c r="DD103" i="15"/>
  <c r="DP103" i="15"/>
  <c r="AK103" i="15"/>
  <c r="AW103" i="15"/>
  <c r="BI103" i="15"/>
  <c r="BU103" i="15"/>
  <c r="CG103" i="15"/>
  <c r="CS103" i="15"/>
  <c r="DE103" i="15"/>
  <c r="DQ103" i="15"/>
  <c r="AL103" i="15"/>
  <c r="AX103" i="15"/>
  <c r="BJ103" i="15"/>
  <c r="BV103" i="15"/>
  <c r="CH103" i="15"/>
  <c r="CT103" i="15"/>
  <c r="DF103" i="15"/>
  <c r="DR103" i="15"/>
  <c r="AM103" i="15"/>
  <c r="AY103" i="15"/>
  <c r="BK103" i="15"/>
  <c r="BW103" i="15"/>
  <c r="CI103" i="15"/>
  <c r="CU103" i="15"/>
  <c r="DG103" i="15"/>
  <c r="DS103" i="15"/>
  <c r="AB103" i="15"/>
  <c r="AN103" i="15"/>
  <c r="AZ103" i="15"/>
  <c r="BL103" i="15"/>
  <c r="BX103" i="15"/>
  <c r="CJ103" i="15"/>
  <c r="CV103" i="15"/>
  <c r="DH103" i="15"/>
  <c r="DT103" i="15"/>
  <c r="AD103" i="15"/>
  <c r="AP103" i="15"/>
  <c r="BB103" i="15"/>
  <c r="BN103" i="15"/>
  <c r="BZ103" i="15"/>
  <c r="CL103" i="15"/>
  <c r="CX103" i="15"/>
  <c r="DJ103" i="15"/>
  <c r="DV103" i="15"/>
  <c r="BM103" i="15"/>
  <c r="DK103" i="15"/>
  <c r="CY103" i="15"/>
  <c r="BO103" i="15"/>
  <c r="DN103" i="15"/>
  <c r="BY103" i="15"/>
  <c r="DU103" i="15"/>
  <c r="AO103" i="15"/>
  <c r="CA103" i="15"/>
  <c r="CW103" i="15"/>
  <c r="CD103" i="15"/>
  <c r="CK103" i="15"/>
  <c r="AA103" i="15"/>
  <c r="AQ103" i="15"/>
  <c r="AC103" i="15"/>
  <c r="CM103" i="15"/>
  <c r="DW103" i="15"/>
  <c r="AE103" i="15"/>
  <c r="CP103" i="15"/>
  <c r="BA103" i="15"/>
  <c r="DB103" i="15"/>
  <c r="BC103" i="15"/>
  <c r="DI103" i="15"/>
  <c r="NG11" i="15"/>
  <c r="NE11" i="15"/>
  <c r="NT11" i="15"/>
  <c r="PG11" i="15"/>
  <c r="MR11" i="15"/>
  <c r="NC11" i="15"/>
  <c r="LR11" i="15"/>
  <c r="NY11" i="15"/>
  <c r="MK11" i="15"/>
  <c r="LJ12" i="15"/>
  <c r="OC12" i="15"/>
  <c r="IA12" i="15"/>
  <c r="KJ12" i="15"/>
  <c r="ME12" i="15"/>
  <c r="NZ12" i="15"/>
  <c r="HV12" i="15"/>
  <c r="KG12" i="15"/>
  <c r="MB12" i="15"/>
  <c r="NK12" i="15"/>
  <c r="OT12" i="15"/>
  <c r="JB12" i="15"/>
  <c r="KO12" i="15"/>
  <c r="LX12" i="15"/>
  <c r="NG12" i="15"/>
  <c r="JA12" i="15"/>
  <c r="IW12" i="15"/>
  <c r="DZ56" i="15"/>
  <c r="EL56" i="15"/>
  <c r="EX56" i="15"/>
  <c r="FJ56" i="15"/>
  <c r="FV56" i="15"/>
  <c r="GH56" i="15"/>
  <c r="GT56" i="15"/>
  <c r="HF56" i="15"/>
  <c r="HR56" i="15"/>
  <c r="EA56" i="15"/>
  <c r="EM56" i="15"/>
  <c r="EY56" i="15"/>
  <c r="FK56" i="15"/>
  <c r="FW56" i="15"/>
  <c r="GI56" i="15"/>
  <c r="GU56" i="15"/>
  <c r="HG56" i="15"/>
  <c r="HS56" i="15"/>
  <c r="EB56" i="15"/>
  <c r="EN56" i="15"/>
  <c r="EZ56" i="15"/>
  <c r="FL56" i="15"/>
  <c r="FX56" i="15"/>
  <c r="GJ56" i="15"/>
  <c r="GV56" i="15"/>
  <c r="HH56" i="15"/>
  <c r="EC56" i="15"/>
  <c r="EO56" i="15"/>
  <c r="FA56" i="15"/>
  <c r="FM56" i="15"/>
  <c r="FY56" i="15"/>
  <c r="GK56" i="15"/>
  <c r="GW56" i="15"/>
  <c r="HI56" i="15"/>
  <c r="ED56" i="15"/>
  <c r="EP56" i="15"/>
  <c r="FB56" i="15"/>
  <c r="FN56" i="15"/>
  <c r="FZ56" i="15"/>
  <c r="GL56" i="15"/>
  <c r="GX56" i="15"/>
  <c r="HJ56" i="15"/>
  <c r="EE56" i="15"/>
  <c r="EQ56" i="15"/>
  <c r="FC56" i="15"/>
  <c r="FO56" i="15"/>
  <c r="GA56" i="15"/>
  <c r="GM56" i="15"/>
  <c r="GY56" i="15"/>
  <c r="HK56" i="15"/>
  <c r="EF56" i="15"/>
  <c r="ER56" i="15"/>
  <c r="FD56" i="15"/>
  <c r="FP56" i="15"/>
  <c r="GB56" i="15"/>
  <c r="GN56" i="15"/>
  <c r="GZ56" i="15"/>
  <c r="HL56" i="15"/>
  <c r="EG56" i="15"/>
  <c r="ES56" i="15"/>
  <c r="FE56" i="15"/>
  <c r="FQ56" i="15"/>
  <c r="GC56" i="15"/>
  <c r="GO56" i="15"/>
  <c r="HA56" i="15"/>
  <c r="HM56" i="15"/>
  <c r="EH56" i="15"/>
  <c r="ET56" i="15"/>
  <c r="FF56" i="15"/>
  <c r="FR56" i="15"/>
  <c r="GD56" i="15"/>
  <c r="GP56" i="15"/>
  <c r="HB56" i="15"/>
  <c r="HN56" i="15"/>
  <c r="EJ56" i="15"/>
  <c r="EV56" i="15"/>
  <c r="FH56" i="15"/>
  <c r="FT56" i="15"/>
  <c r="GF56" i="15"/>
  <c r="GR56" i="15"/>
  <c r="HD56" i="15"/>
  <c r="HP56" i="15"/>
  <c r="FU56" i="15"/>
  <c r="GE56" i="15"/>
  <c r="GG56" i="15"/>
  <c r="GQ56" i="15"/>
  <c r="DY56" i="15"/>
  <c r="GS56" i="15"/>
  <c r="EI56" i="15"/>
  <c r="HC56" i="15"/>
  <c r="EK56" i="15"/>
  <c r="HE56" i="15"/>
  <c r="EW56" i="15"/>
  <c r="HQ56" i="15"/>
  <c r="FG56" i="15"/>
  <c r="EU56" i="15"/>
  <c r="FI56" i="15"/>
  <c r="FS56" i="15"/>
  <c r="HO56" i="15"/>
  <c r="DX56" i="15"/>
  <c r="AI56" i="15"/>
  <c r="AU56" i="15"/>
  <c r="BG56" i="15"/>
  <c r="BS56" i="15"/>
  <c r="CE56" i="15"/>
  <c r="CQ56" i="15"/>
  <c r="DC56" i="15"/>
  <c r="DO56" i="15"/>
  <c r="AJ56" i="15"/>
  <c r="AV56" i="15"/>
  <c r="BH56" i="15"/>
  <c r="BT56" i="15"/>
  <c r="CF56" i="15"/>
  <c r="CR56" i="15"/>
  <c r="DD56" i="15"/>
  <c r="DP56" i="15"/>
  <c r="AK56" i="15"/>
  <c r="AW56" i="15"/>
  <c r="BI56" i="15"/>
  <c r="BU56" i="15"/>
  <c r="CG56" i="15"/>
  <c r="CS56" i="15"/>
  <c r="DE56" i="15"/>
  <c r="DQ56" i="15"/>
  <c r="AM56" i="15"/>
  <c r="AY56" i="15"/>
  <c r="BK56" i="15"/>
  <c r="BW56" i="15"/>
  <c r="CI56" i="15"/>
  <c r="CU56" i="15"/>
  <c r="DG56" i="15"/>
  <c r="DS56" i="15"/>
  <c r="AB56" i="15"/>
  <c r="AN56" i="15"/>
  <c r="AZ56" i="15"/>
  <c r="BL56" i="15"/>
  <c r="BX56" i="15"/>
  <c r="CJ56" i="15"/>
  <c r="CV56" i="15"/>
  <c r="DH56" i="15"/>
  <c r="DT56" i="15"/>
  <c r="AR56" i="15"/>
  <c r="BN56" i="15"/>
  <c r="CH56" i="15"/>
  <c r="DA56" i="15"/>
  <c r="AS56" i="15"/>
  <c r="BO56" i="15"/>
  <c r="CK56" i="15"/>
  <c r="DB56" i="15"/>
  <c r="AC56" i="15"/>
  <c r="AT56" i="15"/>
  <c r="BP56" i="15"/>
  <c r="CL56" i="15"/>
  <c r="DF56" i="15"/>
  <c r="AD56" i="15"/>
  <c r="AX56" i="15"/>
  <c r="BQ56" i="15"/>
  <c r="CM56" i="15"/>
  <c r="DI56" i="15"/>
  <c r="AE56" i="15"/>
  <c r="BA56" i="15"/>
  <c r="BR56" i="15"/>
  <c r="CN56" i="15"/>
  <c r="DJ56" i="15"/>
  <c r="AF56" i="15"/>
  <c r="BB56" i="15"/>
  <c r="BV56" i="15"/>
  <c r="CO56" i="15"/>
  <c r="DK56" i="15"/>
  <c r="AG56" i="15"/>
  <c r="BC56" i="15"/>
  <c r="BY56" i="15"/>
  <c r="CP56" i="15"/>
  <c r="DL56" i="15"/>
  <c r="AH56" i="15"/>
  <c r="BD56" i="15"/>
  <c r="BZ56" i="15"/>
  <c r="CT56" i="15"/>
  <c r="DM56" i="15"/>
  <c r="AL56" i="15"/>
  <c r="BE56" i="15"/>
  <c r="CA56" i="15"/>
  <c r="CW56" i="15"/>
  <c r="DN56" i="15"/>
  <c r="AP56" i="15"/>
  <c r="BJ56" i="15"/>
  <c r="CC56" i="15"/>
  <c r="CY56" i="15"/>
  <c r="DU56" i="15"/>
  <c r="AO56" i="15"/>
  <c r="AQ56" i="15"/>
  <c r="BF56" i="15"/>
  <c r="BM56" i="15"/>
  <c r="CB56" i="15"/>
  <c r="CD56" i="15"/>
  <c r="CX56" i="15"/>
  <c r="CZ56" i="15"/>
  <c r="DR56" i="15"/>
  <c r="DV56" i="15"/>
  <c r="AA56" i="15"/>
  <c r="DW56" i="15"/>
  <c r="EJ23" i="15"/>
  <c r="EV23" i="15"/>
  <c r="FH23" i="15"/>
  <c r="FT23" i="15"/>
  <c r="GF23" i="15"/>
  <c r="GR23" i="15"/>
  <c r="HD23" i="15"/>
  <c r="HP23" i="15"/>
  <c r="DY23" i="15"/>
  <c r="EK23" i="15"/>
  <c r="EW23" i="15"/>
  <c r="FI23" i="15"/>
  <c r="FU23" i="15"/>
  <c r="GG23" i="15"/>
  <c r="GS23" i="15"/>
  <c r="HE23" i="15"/>
  <c r="HQ23" i="15"/>
  <c r="EA23" i="15"/>
  <c r="EM23" i="15"/>
  <c r="EY23" i="15"/>
  <c r="FK23" i="15"/>
  <c r="FW23" i="15"/>
  <c r="GI23" i="15"/>
  <c r="GU23" i="15"/>
  <c r="HG23" i="15"/>
  <c r="HS23" i="15"/>
  <c r="EB23" i="15"/>
  <c r="EN23" i="15"/>
  <c r="EZ23" i="15"/>
  <c r="FL23" i="15"/>
  <c r="FX23" i="15"/>
  <c r="GJ23" i="15"/>
  <c r="GV23" i="15"/>
  <c r="HH23" i="15"/>
  <c r="EC23" i="15"/>
  <c r="EO23" i="15"/>
  <c r="FA23" i="15"/>
  <c r="FM23" i="15"/>
  <c r="FY23" i="15"/>
  <c r="GK23" i="15"/>
  <c r="GW23" i="15"/>
  <c r="HI23" i="15"/>
  <c r="ED23" i="15"/>
  <c r="EP23" i="15"/>
  <c r="FB23" i="15"/>
  <c r="FN23" i="15"/>
  <c r="FZ23" i="15"/>
  <c r="GL23" i="15"/>
  <c r="GX23" i="15"/>
  <c r="HJ23" i="15"/>
  <c r="EE23" i="15"/>
  <c r="EQ23" i="15"/>
  <c r="FC23" i="15"/>
  <c r="FO23" i="15"/>
  <c r="GA23" i="15"/>
  <c r="GM23" i="15"/>
  <c r="GY23" i="15"/>
  <c r="HK23" i="15"/>
  <c r="EF23" i="15"/>
  <c r="ER23" i="15"/>
  <c r="FD23" i="15"/>
  <c r="FP23" i="15"/>
  <c r="GB23" i="15"/>
  <c r="GN23" i="15"/>
  <c r="GZ23" i="15"/>
  <c r="HL23" i="15"/>
  <c r="EG23" i="15"/>
  <c r="ES23" i="15"/>
  <c r="FE23" i="15"/>
  <c r="FQ23" i="15"/>
  <c r="GC23" i="15"/>
  <c r="GO23" i="15"/>
  <c r="HA23" i="15"/>
  <c r="HM23" i="15"/>
  <c r="EH23" i="15"/>
  <c r="ET23" i="15"/>
  <c r="FF23" i="15"/>
  <c r="FR23" i="15"/>
  <c r="GD23" i="15"/>
  <c r="GP23" i="15"/>
  <c r="HB23" i="15"/>
  <c r="HN23" i="15"/>
  <c r="EI23" i="15"/>
  <c r="HC23" i="15"/>
  <c r="EL23" i="15"/>
  <c r="HF23" i="15"/>
  <c r="EU23" i="15"/>
  <c r="HO23" i="15"/>
  <c r="EX23" i="15"/>
  <c r="HR23" i="15"/>
  <c r="FG23" i="15"/>
  <c r="FJ23" i="15"/>
  <c r="FS23" i="15"/>
  <c r="FV23" i="15"/>
  <c r="GQ23" i="15"/>
  <c r="GE23" i="15"/>
  <c r="GH23" i="15"/>
  <c r="GT23" i="15"/>
  <c r="DZ23" i="15"/>
  <c r="DX23" i="15"/>
  <c r="AB23" i="15"/>
  <c r="AN23" i="15"/>
  <c r="AZ23" i="15"/>
  <c r="BL23" i="15"/>
  <c r="BX23" i="15"/>
  <c r="CJ23" i="15"/>
  <c r="CV23" i="15"/>
  <c r="DH23" i="15"/>
  <c r="DT23" i="15"/>
  <c r="AD23" i="15"/>
  <c r="AP23" i="15"/>
  <c r="BB23" i="15"/>
  <c r="BN23" i="15"/>
  <c r="BZ23" i="15"/>
  <c r="CL23" i="15"/>
  <c r="CX23" i="15"/>
  <c r="DJ23" i="15"/>
  <c r="DV23" i="15"/>
  <c r="AE23" i="15"/>
  <c r="AQ23" i="15"/>
  <c r="BC23" i="15"/>
  <c r="BO23" i="15"/>
  <c r="CA23" i="15"/>
  <c r="CM23" i="15"/>
  <c r="CY23" i="15"/>
  <c r="DK23" i="15"/>
  <c r="AF23" i="15"/>
  <c r="AR23" i="15"/>
  <c r="BD23" i="15"/>
  <c r="BP23" i="15"/>
  <c r="CB23" i="15"/>
  <c r="CN23" i="15"/>
  <c r="CZ23" i="15"/>
  <c r="AH23" i="15"/>
  <c r="AT23" i="15"/>
  <c r="BF23" i="15"/>
  <c r="BR23" i="15"/>
  <c r="CD23" i="15"/>
  <c r="CP23" i="15"/>
  <c r="DB23" i="15"/>
  <c r="DN23" i="15"/>
  <c r="AI23" i="15"/>
  <c r="AU23" i="15"/>
  <c r="BG23" i="15"/>
  <c r="BS23" i="15"/>
  <c r="CE23" i="15"/>
  <c r="CQ23" i="15"/>
  <c r="DC23" i="15"/>
  <c r="DO23" i="15"/>
  <c r="AJ23" i="15"/>
  <c r="AV23" i="15"/>
  <c r="BH23" i="15"/>
  <c r="BT23" i="15"/>
  <c r="CF23" i="15"/>
  <c r="CR23" i="15"/>
  <c r="DD23" i="15"/>
  <c r="DP23" i="15"/>
  <c r="AW23" i="15"/>
  <c r="BW23" i="15"/>
  <c r="DA23" i="15"/>
  <c r="AX23" i="15"/>
  <c r="BY23" i="15"/>
  <c r="DE23" i="15"/>
  <c r="AY23" i="15"/>
  <c r="CC23" i="15"/>
  <c r="DF23" i="15"/>
  <c r="BA23" i="15"/>
  <c r="CG23" i="15"/>
  <c r="DG23" i="15"/>
  <c r="BE23" i="15"/>
  <c r="CH23" i="15"/>
  <c r="DI23" i="15"/>
  <c r="AC23" i="15"/>
  <c r="BI23" i="15"/>
  <c r="CI23" i="15"/>
  <c r="DL23" i="15"/>
  <c r="AG23" i="15"/>
  <c r="BJ23" i="15"/>
  <c r="CK23" i="15"/>
  <c r="DM23" i="15"/>
  <c r="AL23" i="15"/>
  <c r="BM23" i="15"/>
  <c r="CS23" i="15"/>
  <c r="DR23" i="15"/>
  <c r="AM23" i="15"/>
  <c r="BQ23" i="15"/>
  <c r="CT23" i="15"/>
  <c r="DS23" i="15"/>
  <c r="AO23" i="15"/>
  <c r="BU23" i="15"/>
  <c r="CU23" i="15"/>
  <c r="DU23" i="15"/>
  <c r="AS23" i="15"/>
  <c r="BK23" i="15"/>
  <c r="BV23" i="15"/>
  <c r="CO23" i="15"/>
  <c r="CW23" i="15"/>
  <c r="DQ23" i="15"/>
  <c r="AK23" i="15"/>
  <c r="AA23" i="15"/>
  <c r="DW23" i="15"/>
  <c r="DZ60" i="15"/>
  <c r="EL60" i="15"/>
  <c r="EX60" i="15"/>
  <c r="FJ60" i="15"/>
  <c r="FV60" i="15"/>
  <c r="GH60" i="15"/>
  <c r="GT60" i="15"/>
  <c r="HF60" i="15"/>
  <c r="HR60" i="15"/>
  <c r="EA60" i="15"/>
  <c r="EM60" i="15"/>
  <c r="EY60" i="15"/>
  <c r="FK60" i="15"/>
  <c r="FW60" i="15"/>
  <c r="GI60" i="15"/>
  <c r="GU60" i="15"/>
  <c r="HG60" i="15"/>
  <c r="HS60" i="15"/>
  <c r="EB60" i="15"/>
  <c r="EN60" i="15"/>
  <c r="EZ60" i="15"/>
  <c r="FL60" i="15"/>
  <c r="FX60" i="15"/>
  <c r="GJ60" i="15"/>
  <c r="GV60" i="15"/>
  <c r="HH60" i="15"/>
  <c r="EC60" i="15"/>
  <c r="EO60" i="15"/>
  <c r="FA60" i="15"/>
  <c r="FM60" i="15"/>
  <c r="FY60" i="15"/>
  <c r="GK60" i="15"/>
  <c r="GW60" i="15"/>
  <c r="HI60" i="15"/>
  <c r="ED60" i="15"/>
  <c r="EP60" i="15"/>
  <c r="FB60" i="15"/>
  <c r="FN60" i="15"/>
  <c r="FZ60" i="15"/>
  <c r="GL60" i="15"/>
  <c r="GX60" i="15"/>
  <c r="HJ60" i="15"/>
  <c r="EE60" i="15"/>
  <c r="EQ60" i="15"/>
  <c r="FC60" i="15"/>
  <c r="FO60" i="15"/>
  <c r="GA60" i="15"/>
  <c r="GM60" i="15"/>
  <c r="GY60" i="15"/>
  <c r="HK60" i="15"/>
  <c r="EF60" i="15"/>
  <c r="ER60" i="15"/>
  <c r="FD60" i="15"/>
  <c r="FP60" i="15"/>
  <c r="GB60" i="15"/>
  <c r="GN60" i="15"/>
  <c r="GZ60" i="15"/>
  <c r="HL60" i="15"/>
  <c r="EG60" i="15"/>
  <c r="ES60" i="15"/>
  <c r="FE60" i="15"/>
  <c r="FQ60" i="15"/>
  <c r="GC60" i="15"/>
  <c r="GO60" i="15"/>
  <c r="HA60" i="15"/>
  <c r="HM60" i="15"/>
  <c r="EH60" i="15"/>
  <c r="ET60" i="15"/>
  <c r="FF60" i="15"/>
  <c r="FR60" i="15"/>
  <c r="GD60" i="15"/>
  <c r="GP60" i="15"/>
  <c r="HB60" i="15"/>
  <c r="HN60" i="15"/>
  <c r="EJ60" i="15"/>
  <c r="EV60" i="15"/>
  <c r="FH60" i="15"/>
  <c r="FT60" i="15"/>
  <c r="GF60" i="15"/>
  <c r="GR60" i="15"/>
  <c r="HD60" i="15"/>
  <c r="HP60" i="15"/>
  <c r="EK60" i="15"/>
  <c r="HE60" i="15"/>
  <c r="EU60" i="15"/>
  <c r="HO60" i="15"/>
  <c r="EW60" i="15"/>
  <c r="HQ60" i="15"/>
  <c r="FG60" i="15"/>
  <c r="FI60" i="15"/>
  <c r="FS60" i="15"/>
  <c r="GG60" i="15"/>
  <c r="GQ60" i="15"/>
  <c r="EI60" i="15"/>
  <c r="FU60" i="15"/>
  <c r="GE60" i="15"/>
  <c r="GS60" i="15"/>
  <c r="HC60" i="15"/>
  <c r="DY60" i="15"/>
  <c r="DX60" i="15"/>
  <c r="AB60" i="15"/>
  <c r="AN60" i="15"/>
  <c r="AZ60" i="15"/>
  <c r="BL60" i="15"/>
  <c r="BX60" i="15"/>
  <c r="CJ60" i="15"/>
  <c r="CV60" i="15"/>
  <c r="DH60" i="15"/>
  <c r="DT60" i="15"/>
  <c r="AC60" i="15"/>
  <c r="AO60" i="15"/>
  <c r="BA60" i="15"/>
  <c r="BM60" i="15"/>
  <c r="BY60" i="15"/>
  <c r="CK60" i="15"/>
  <c r="CW60" i="15"/>
  <c r="DI60" i="15"/>
  <c r="DU60" i="15"/>
  <c r="AD60" i="15"/>
  <c r="AP60" i="15"/>
  <c r="BB60" i="15"/>
  <c r="BN60" i="15"/>
  <c r="BZ60" i="15"/>
  <c r="CL60" i="15"/>
  <c r="CX60" i="15"/>
  <c r="DJ60" i="15"/>
  <c r="DV60" i="15"/>
  <c r="AE60" i="15"/>
  <c r="AQ60" i="15"/>
  <c r="BC60" i="15"/>
  <c r="BO60" i="15"/>
  <c r="CA60" i="15"/>
  <c r="CM60" i="15"/>
  <c r="CY60" i="15"/>
  <c r="DK60" i="15"/>
  <c r="AF60" i="15"/>
  <c r="AR60" i="15"/>
  <c r="BD60" i="15"/>
  <c r="BP60" i="15"/>
  <c r="CB60" i="15"/>
  <c r="CN60" i="15"/>
  <c r="CZ60" i="15"/>
  <c r="DL60" i="15"/>
  <c r="AG60" i="15"/>
  <c r="AS60" i="15"/>
  <c r="BE60" i="15"/>
  <c r="BQ60" i="15"/>
  <c r="CC60" i="15"/>
  <c r="CO60" i="15"/>
  <c r="DA60" i="15"/>
  <c r="DM60" i="15"/>
  <c r="AH60" i="15"/>
  <c r="AT60" i="15"/>
  <c r="BF60" i="15"/>
  <c r="BR60" i="15"/>
  <c r="CD60" i="15"/>
  <c r="CP60" i="15"/>
  <c r="DB60" i="15"/>
  <c r="DN60" i="15"/>
  <c r="AI60" i="15"/>
  <c r="AU60" i="15"/>
  <c r="BG60" i="15"/>
  <c r="BS60" i="15"/>
  <c r="CE60" i="15"/>
  <c r="CQ60" i="15"/>
  <c r="DC60" i="15"/>
  <c r="DO60" i="15"/>
  <c r="AJ60" i="15"/>
  <c r="AV60" i="15"/>
  <c r="BH60" i="15"/>
  <c r="BT60" i="15"/>
  <c r="CF60" i="15"/>
  <c r="CR60" i="15"/>
  <c r="DD60" i="15"/>
  <c r="DP60" i="15"/>
  <c r="AL60" i="15"/>
  <c r="AX60" i="15"/>
  <c r="BJ60" i="15"/>
  <c r="BV60" i="15"/>
  <c r="CH60" i="15"/>
  <c r="CT60" i="15"/>
  <c r="DF60" i="15"/>
  <c r="DR60" i="15"/>
  <c r="BU60" i="15"/>
  <c r="BW60" i="15"/>
  <c r="CG60" i="15"/>
  <c r="CI60" i="15"/>
  <c r="CS60" i="15"/>
  <c r="CU60" i="15"/>
  <c r="AK60" i="15"/>
  <c r="DE60" i="15"/>
  <c r="AM60" i="15"/>
  <c r="DG60" i="15"/>
  <c r="BI60" i="15"/>
  <c r="BK60" i="15"/>
  <c r="AW60" i="15"/>
  <c r="AY60" i="15"/>
  <c r="DQ60" i="15"/>
  <c r="DS60" i="15"/>
  <c r="AA60" i="15"/>
  <c r="DW60" i="15"/>
  <c r="EW95" i="14"/>
  <c r="EX95" i="14" s="1"/>
  <c r="EY95" i="14" s="1"/>
  <c r="EZ95" i="14" s="1"/>
  <c r="FA95" i="14" s="1"/>
  <c r="FB95" i="14" s="1"/>
  <c r="FC95" i="14" s="1"/>
  <c r="FD95" i="14" s="1"/>
  <c r="FE95" i="14" s="1"/>
  <c r="FF95" i="14" s="1"/>
  <c r="FG95" i="14" s="1"/>
  <c r="FH95" i="14" s="1"/>
  <c r="FI95" i="14" s="1"/>
  <c r="FJ95" i="14" s="1"/>
  <c r="FK95" i="14" s="1"/>
  <c r="FL95" i="14" s="1"/>
  <c r="FM95" i="14" s="1"/>
  <c r="FN95" i="14" s="1"/>
  <c r="FO95" i="14" s="1"/>
  <c r="FP95" i="14" s="1"/>
  <c r="FQ95" i="14" s="1"/>
  <c r="FR95" i="14" s="1"/>
  <c r="FS95" i="14" s="1"/>
  <c r="FT95" i="14" s="1"/>
  <c r="FU95" i="14" s="1"/>
  <c r="FV95" i="14" s="1"/>
  <c r="FW95" i="14" s="1"/>
  <c r="FX95" i="14" s="1"/>
  <c r="FY95" i="14" s="1"/>
  <c r="FZ95" i="14" s="1"/>
  <c r="GA95" i="14" s="1"/>
  <c r="GB95" i="14" s="1"/>
  <c r="GC95" i="14" s="1"/>
  <c r="GD95" i="14" s="1"/>
  <c r="GE95" i="14" s="1"/>
  <c r="GF95" i="14" s="1"/>
  <c r="GG95" i="14" s="1"/>
  <c r="GH95" i="14" s="1"/>
  <c r="GI95" i="14" s="1"/>
  <c r="GJ95" i="14" s="1"/>
  <c r="GK95" i="14" s="1"/>
  <c r="GL95" i="14" s="1"/>
  <c r="GM95" i="14" s="1"/>
  <c r="GN95" i="14" s="1"/>
  <c r="GO95" i="14" s="1"/>
  <c r="GP95" i="14" s="1"/>
  <c r="GQ95" i="14" s="1"/>
  <c r="GR95" i="14" s="1"/>
  <c r="GS95" i="14" s="1"/>
  <c r="GT95" i="14" s="1"/>
  <c r="GU95" i="14" s="1"/>
  <c r="GV95" i="14" s="1"/>
  <c r="GW95" i="14" s="1"/>
  <c r="GX95" i="14" s="1"/>
  <c r="GY95" i="14" s="1"/>
  <c r="GZ95" i="14" s="1"/>
  <c r="HA95" i="14" s="1"/>
  <c r="HB95" i="14" s="1"/>
  <c r="HC95" i="14" s="1"/>
  <c r="HD95" i="14" s="1"/>
  <c r="HE95" i="14" s="1"/>
  <c r="HF95" i="14" s="1"/>
  <c r="HG95" i="14" s="1"/>
  <c r="HH95" i="14" s="1"/>
  <c r="HI95" i="14" s="1"/>
  <c r="HJ95" i="14" s="1"/>
  <c r="HK95" i="14" s="1"/>
  <c r="HL95" i="14" s="1"/>
  <c r="HM95" i="14" s="1"/>
  <c r="HN95" i="14" s="1"/>
  <c r="HO95" i="14" s="1"/>
  <c r="DR95" i="14"/>
  <c r="DV95" i="14"/>
  <c r="DW95" i="14" s="1"/>
  <c r="DX95" i="14" s="1"/>
  <c r="DY95" i="14" s="1"/>
  <c r="DZ95" i="14" s="1"/>
  <c r="EA95" i="14" s="1"/>
  <c r="EB95" i="14" s="1"/>
  <c r="EC95" i="14" s="1"/>
  <c r="ED95" i="14" s="1"/>
  <c r="EE95" i="14" s="1"/>
  <c r="EF95" i="14" s="1"/>
  <c r="EG95" i="14" s="1"/>
  <c r="EH95" i="14" s="1"/>
  <c r="EI95" i="14" s="1"/>
  <c r="EJ95" i="14" s="1"/>
  <c r="EK95" i="14" s="1"/>
  <c r="EL95" i="14" s="1"/>
  <c r="EM95" i="14" s="1"/>
  <c r="EN95" i="14" s="1"/>
  <c r="EO95" i="14" s="1"/>
  <c r="EP95" i="14" s="1"/>
  <c r="EQ95" i="14" s="1"/>
  <c r="ER95" i="14" s="1"/>
  <c r="ES95" i="14" s="1"/>
  <c r="ET95" i="14" s="1"/>
  <c r="EU95" i="14" s="1"/>
  <c r="EV95" i="14" s="1"/>
  <c r="DS37" i="14"/>
  <c r="DT37" i="14"/>
  <c r="DU37" i="14" s="1"/>
  <c r="DV37" i="14" s="1"/>
  <c r="DW37" i="14" s="1"/>
  <c r="DX37" i="14" s="1"/>
  <c r="DY37" i="14" s="1"/>
  <c r="DZ37" i="14" s="1"/>
  <c r="EA37" i="14" s="1"/>
  <c r="EB37" i="14" s="1"/>
  <c r="EC37" i="14" s="1"/>
  <c r="ED37" i="14" s="1"/>
  <c r="EE37" i="14" s="1"/>
  <c r="EF37" i="14" s="1"/>
  <c r="EG37" i="14" s="1"/>
  <c r="EH37" i="14" s="1"/>
  <c r="EI37" i="14" s="1"/>
  <c r="EJ37" i="14" s="1"/>
  <c r="EK37" i="14" s="1"/>
  <c r="EL37" i="14"/>
  <c r="EM37" i="14" s="1"/>
  <c r="EN37" i="14" s="1"/>
  <c r="EO37" i="14" s="1"/>
  <c r="EP37" i="14" s="1"/>
  <c r="EQ37" i="14" s="1"/>
  <c r="ER37" i="14" s="1"/>
  <c r="ES37" i="14" s="1"/>
  <c r="ET37" i="14" s="1"/>
  <c r="EU37" i="14" s="1"/>
  <c r="EV37" i="14" s="1"/>
  <c r="EW37" i="14" s="1"/>
  <c r="EX37" i="14" s="1"/>
  <c r="EY37" i="14" s="1"/>
  <c r="EZ37" i="14" s="1"/>
  <c r="FA37" i="14" s="1"/>
  <c r="FB37" i="14" s="1"/>
  <c r="FC37" i="14" s="1"/>
  <c r="FD37" i="14" s="1"/>
  <c r="FE37" i="14" s="1"/>
  <c r="FF37" i="14" s="1"/>
  <c r="FG37" i="14" s="1"/>
  <c r="FH37" i="14" s="1"/>
  <c r="FI37" i="14" s="1"/>
  <c r="FJ37" i="14" s="1"/>
  <c r="FK37" i="14" s="1"/>
  <c r="FL37" i="14" s="1"/>
  <c r="FM37" i="14" s="1"/>
  <c r="FN37" i="14" s="1"/>
  <c r="FO37" i="14" s="1"/>
  <c r="FP37" i="14" s="1"/>
  <c r="FQ37" i="14" s="1"/>
  <c r="FR37" i="14" s="1"/>
  <c r="FS37" i="14" s="1"/>
  <c r="FT37" i="14" s="1"/>
  <c r="FU37" i="14" s="1"/>
  <c r="FV37" i="14" s="1"/>
  <c r="FW37" i="14" s="1"/>
  <c r="FX37" i="14" s="1"/>
  <c r="FY37" i="14" s="1"/>
  <c r="FZ37" i="14" s="1"/>
  <c r="GA37" i="14" s="1"/>
  <c r="GB37" i="14" s="1"/>
  <c r="GC37" i="14" s="1"/>
  <c r="GD37" i="14" s="1"/>
  <c r="GE37" i="14" s="1"/>
  <c r="GF37" i="14" s="1"/>
  <c r="GG37" i="14" s="1"/>
  <c r="GH37" i="14" s="1"/>
  <c r="GI37" i="14" s="1"/>
  <c r="GJ37" i="14" s="1"/>
  <c r="GK37" i="14" s="1"/>
  <c r="GL37" i="14"/>
  <c r="GM37" i="14" s="1"/>
  <c r="GN37" i="14" s="1"/>
  <c r="GO37" i="14" s="1"/>
  <c r="GP37" i="14" s="1"/>
  <c r="GQ37" i="14" s="1"/>
  <c r="GR37" i="14" s="1"/>
  <c r="GS37" i="14" s="1"/>
  <c r="GT37" i="14" s="1"/>
  <c r="GU37" i="14" s="1"/>
  <c r="GV37" i="14" s="1"/>
  <c r="GW37" i="14" s="1"/>
  <c r="GX37" i="14" s="1"/>
  <c r="GY37" i="14" s="1"/>
  <c r="GZ37" i="14" s="1"/>
  <c r="HA37" i="14" s="1"/>
  <c r="HB37" i="14" s="1"/>
  <c r="HC37" i="14" s="1"/>
  <c r="HD37" i="14" s="1"/>
  <c r="HE37" i="14" s="1"/>
  <c r="HF37" i="14" s="1"/>
  <c r="HG37" i="14" s="1"/>
  <c r="HH37" i="14" s="1"/>
  <c r="HI37" i="14" s="1"/>
  <c r="HJ37" i="14" s="1"/>
  <c r="HK37" i="14" s="1"/>
  <c r="HL37" i="14" s="1"/>
  <c r="HM37" i="14" s="1"/>
  <c r="HN37" i="14" s="1"/>
  <c r="HO37" i="14" s="1"/>
  <c r="DR37" i="14"/>
  <c r="DF71" i="14"/>
  <c r="DE71" i="14" s="1"/>
  <c r="DD71" i="14" s="1"/>
  <c r="DC71" i="14"/>
  <c r="DB71" i="14" s="1"/>
  <c r="DA71" i="14" s="1"/>
  <c r="CZ71" i="14" s="1"/>
  <c r="CY71" i="14" s="1"/>
  <c r="CX71" i="14" s="1"/>
  <c r="CW71" i="14" s="1"/>
  <c r="CV71" i="14" s="1"/>
  <c r="CU71" i="14" s="1"/>
  <c r="CT71" i="14" s="1"/>
  <c r="CS71" i="14" s="1"/>
  <c r="CR71" i="14" s="1"/>
  <c r="CQ71" i="14" s="1"/>
  <c r="CP71" i="14" s="1"/>
  <c r="CO71" i="14" s="1"/>
  <c r="CN71" i="14" s="1"/>
  <c r="CM71" i="14" s="1"/>
  <c r="CL71" i="14" s="1"/>
  <c r="CK71" i="14" s="1"/>
  <c r="CJ71" i="14" s="1"/>
  <c r="CI71" i="14" s="1"/>
  <c r="CH71" i="14" s="1"/>
  <c r="CG71" i="14" s="1"/>
  <c r="CF71" i="14" s="1"/>
  <c r="CE71" i="14" s="1"/>
  <c r="CD71" i="14" s="1"/>
  <c r="CC71" i="14" s="1"/>
  <c r="CB71" i="14" s="1"/>
  <c r="CA71" i="14" s="1"/>
  <c r="BZ71" i="14" s="1"/>
  <c r="BY71" i="14" s="1"/>
  <c r="BX71" i="14" s="1"/>
  <c r="BW71" i="14" s="1"/>
  <c r="BV71" i="14" s="1"/>
  <c r="BU71" i="14" s="1"/>
  <c r="BT71" i="14" s="1"/>
  <c r="BS71" i="14" s="1"/>
  <c r="BR71" i="14" s="1"/>
  <c r="BQ71" i="14" s="1"/>
  <c r="BP71" i="14" s="1"/>
  <c r="BO71" i="14" s="1"/>
  <c r="BN71" i="14" s="1"/>
  <c r="BM71" i="14" s="1"/>
  <c r="BL71" i="14" s="1"/>
  <c r="BK71" i="14" s="1"/>
  <c r="BJ71" i="14" s="1"/>
  <c r="BI71" i="14" s="1"/>
  <c r="BH71" i="14" s="1"/>
  <c r="BG71" i="14" s="1"/>
  <c r="BF71" i="14" s="1"/>
  <c r="BE71" i="14" s="1"/>
  <c r="BD71" i="14" s="1"/>
  <c r="BC71" i="14" s="1"/>
  <c r="BB71" i="14" s="1"/>
  <c r="BA71" i="14" s="1"/>
  <c r="AZ71" i="14" s="1"/>
  <c r="AY71" i="14" s="1"/>
  <c r="AX71" i="14" s="1"/>
  <c r="AW71" i="14" s="1"/>
  <c r="AV71" i="14" s="1"/>
  <c r="AU71" i="14" s="1"/>
  <c r="AT71" i="14" s="1"/>
  <c r="AS71" i="14" s="1"/>
  <c r="AR71" i="14" s="1"/>
  <c r="AQ71" i="14" s="1"/>
  <c r="AP71" i="14" s="1"/>
  <c r="AO71" i="14" s="1"/>
  <c r="AN71" i="14" s="1"/>
  <c r="AM71" i="14" s="1"/>
  <c r="AL71" i="14" s="1"/>
  <c r="AK71" i="14" s="1"/>
  <c r="AJ71" i="14" s="1"/>
  <c r="AI71" i="14" s="1"/>
  <c r="AH71" i="14" s="1"/>
  <c r="AG71" i="14" s="1"/>
  <c r="AF71" i="14" s="1"/>
  <c r="AE71" i="14" s="1"/>
  <c r="AD71" i="14" s="1"/>
  <c r="AC71" i="14" s="1"/>
  <c r="AB71" i="14" s="1"/>
  <c r="AA71" i="14" s="1"/>
  <c r="Z71" i="14" s="1"/>
  <c r="Y71" i="14" s="1"/>
  <c r="X71" i="14" s="1"/>
  <c r="W71" i="14" s="1"/>
  <c r="DS71" i="14"/>
  <c r="DT71" i="14" s="1"/>
  <c r="DU71" i="14" s="1"/>
  <c r="DV71" i="14" s="1"/>
  <c r="DW71" i="14" s="1"/>
  <c r="DX71" i="14" s="1"/>
  <c r="DY71" i="14" s="1"/>
  <c r="DZ71" i="14" s="1"/>
  <c r="EA71" i="14" s="1"/>
  <c r="EB71" i="14" s="1"/>
  <c r="EC71" i="14" s="1"/>
  <c r="ED71" i="14" s="1"/>
  <c r="EE71" i="14" s="1"/>
  <c r="EF71" i="14" s="1"/>
  <c r="EG71" i="14" s="1"/>
  <c r="EH71" i="14" s="1"/>
  <c r="EI71" i="14" s="1"/>
  <c r="EJ71" i="14" s="1"/>
  <c r="EK71" i="14" s="1"/>
  <c r="EL71" i="14" s="1"/>
  <c r="EM71" i="14" s="1"/>
  <c r="EN71" i="14" s="1"/>
  <c r="EO71" i="14" s="1"/>
  <c r="EP71" i="14" s="1"/>
  <c r="EQ71" i="14" s="1"/>
  <c r="ER71" i="14" s="1"/>
  <c r="ES71" i="14" s="1"/>
  <c r="ET71" i="14" s="1"/>
  <c r="EU71" i="14" s="1"/>
  <c r="EV71" i="14" s="1"/>
  <c r="EW71" i="14" s="1"/>
  <c r="EX71" i="14" s="1"/>
  <c r="EY71" i="14" s="1"/>
  <c r="EZ71" i="14" s="1"/>
  <c r="FA71" i="14" s="1"/>
  <c r="FB71" i="14" s="1"/>
  <c r="FC71" i="14" s="1"/>
  <c r="FD71" i="14" s="1"/>
  <c r="FE71" i="14" s="1"/>
  <c r="FF71" i="14" s="1"/>
  <c r="FG71" i="14" s="1"/>
  <c r="FH71" i="14" s="1"/>
  <c r="FI71" i="14" s="1"/>
  <c r="FJ71" i="14" s="1"/>
  <c r="FK71" i="14" s="1"/>
  <c r="FL71" i="14" s="1"/>
  <c r="FM71" i="14" s="1"/>
  <c r="FN71" i="14" s="1"/>
  <c r="FO71" i="14" s="1"/>
  <c r="FP71" i="14" s="1"/>
  <c r="FQ71" i="14" s="1"/>
  <c r="FR71" i="14" s="1"/>
  <c r="FS71" i="14" s="1"/>
  <c r="FT71" i="14" s="1"/>
  <c r="FU71" i="14" s="1"/>
  <c r="FV71" i="14" s="1"/>
  <c r="FW71" i="14" s="1"/>
  <c r="FX71" i="14" s="1"/>
  <c r="FY71" i="14" s="1"/>
  <c r="FZ71" i="14" s="1"/>
  <c r="GA71" i="14" s="1"/>
  <c r="GB71" i="14" s="1"/>
  <c r="GC71" i="14" s="1"/>
  <c r="GD71" i="14" s="1"/>
  <c r="GE71" i="14" s="1"/>
  <c r="GF71" i="14" s="1"/>
  <c r="GG71" i="14" s="1"/>
  <c r="GH71" i="14" s="1"/>
  <c r="GI71" i="14" s="1"/>
  <c r="GJ71" i="14" s="1"/>
  <c r="GK71" i="14" s="1"/>
  <c r="GL71" i="14" s="1"/>
  <c r="GM71" i="14" s="1"/>
  <c r="GN71" i="14" s="1"/>
  <c r="GO71" i="14" s="1"/>
  <c r="GP71" i="14" s="1"/>
  <c r="GQ71" i="14" s="1"/>
  <c r="GR71" i="14" s="1"/>
  <c r="GS71" i="14" s="1"/>
  <c r="GT71" i="14" s="1"/>
  <c r="GU71" i="14" s="1"/>
  <c r="GV71" i="14" s="1"/>
  <c r="GW71" i="14" s="1"/>
  <c r="GX71" i="14" s="1"/>
  <c r="GY71" i="14" s="1"/>
  <c r="GZ71" i="14" s="1"/>
  <c r="HA71" i="14" s="1"/>
  <c r="HB71" i="14" s="1"/>
  <c r="HC71" i="14" s="1"/>
  <c r="HD71" i="14" s="1"/>
  <c r="HE71" i="14" s="1"/>
  <c r="HF71" i="14" s="1"/>
  <c r="HG71" i="14" s="1"/>
  <c r="HH71" i="14" s="1"/>
  <c r="HI71" i="14" s="1"/>
  <c r="HJ71" i="14" s="1"/>
  <c r="HK71" i="14" s="1"/>
  <c r="HL71" i="14" s="1"/>
  <c r="HM71" i="14" s="1"/>
  <c r="HN71" i="14" s="1"/>
  <c r="HO71" i="14" s="1"/>
  <c r="DQ71" i="14"/>
  <c r="DP71" i="14" s="1"/>
  <c r="DO71" i="14" s="1"/>
  <c r="DN71" i="14" s="1"/>
  <c r="DM71" i="14" s="1"/>
  <c r="DL71" i="14" s="1"/>
  <c r="DK71" i="14" s="1"/>
  <c r="DJ71" i="14" s="1"/>
  <c r="DI71" i="14" s="1"/>
  <c r="DH71" i="14" s="1"/>
  <c r="DG71" i="14" s="1"/>
  <c r="Q74" i="14"/>
  <c r="P102" i="14"/>
  <c r="P83" i="14"/>
  <c r="O98" i="14"/>
  <c r="T23" i="14"/>
  <c r="T35" i="14"/>
  <c r="S91" i="14"/>
  <c r="Q34" i="14"/>
  <c r="P68" i="14"/>
  <c r="P14" i="14"/>
  <c r="P30" i="14"/>
  <c r="T38" i="14"/>
  <c r="Q54" i="14"/>
  <c r="Q94" i="14"/>
  <c r="O23" i="14"/>
  <c r="Q43" i="14"/>
  <c r="P51" i="14"/>
  <c r="R87" i="14"/>
  <c r="T91" i="14"/>
  <c r="R103" i="14"/>
  <c r="P34" i="14"/>
  <c r="S50" i="14"/>
  <c r="R84" i="14"/>
  <c r="T82" i="14"/>
  <c r="P39" i="14"/>
  <c r="S55" i="14"/>
  <c r="Q71" i="14"/>
  <c r="P87" i="14"/>
  <c r="P91" i="14"/>
  <c r="T103" i="14"/>
  <c r="T22" i="14"/>
  <c r="O42" i="14"/>
  <c r="R50" i="14"/>
  <c r="P58" i="14"/>
  <c r="O70" i="14"/>
  <c r="P78" i="14"/>
  <c r="R71" i="14"/>
  <c r="T68" i="14"/>
  <c r="T84" i="14"/>
  <c r="R46" i="14"/>
  <c r="P82" i="14"/>
  <c r="T15" i="14"/>
  <c r="O27" i="14"/>
  <c r="T39" i="14"/>
  <c r="O43" i="14"/>
  <c r="Q55" i="14"/>
  <c r="T71" i="14"/>
  <c r="T42" i="14"/>
  <c r="S58" i="14"/>
  <c r="S70" i="14"/>
  <c r="Q78" i="14"/>
  <c r="O90" i="14"/>
  <c r="Q46" i="14"/>
  <c r="S82" i="14"/>
  <c r="O102" i="14"/>
  <c r="R27" i="14"/>
  <c r="S39" i="14"/>
  <c r="P55" i="14"/>
  <c r="O59" i="14"/>
  <c r="S71" i="14"/>
  <c r="Q83" i="14"/>
  <c r="Q87" i="14"/>
  <c r="O50" i="14"/>
  <c r="P70" i="14"/>
  <c r="O78" i="14"/>
  <c r="T26" i="14"/>
  <c r="P56" i="14"/>
  <c r="S68" i="14"/>
  <c r="P84" i="14"/>
  <c r="T14" i="14"/>
  <c r="Q26" i="14"/>
  <c r="P46" i="14"/>
  <c r="T74" i="14"/>
  <c r="Q82" i="14"/>
  <c r="T27" i="14"/>
  <c r="S35" i="14"/>
  <c r="O51" i="14"/>
  <c r="T55" i="14"/>
  <c r="O71" i="14"/>
  <c r="R83" i="14"/>
  <c r="S95" i="14"/>
  <c r="P50" i="14"/>
  <c r="Q66" i="14"/>
  <c r="Q70" i="14"/>
  <c r="Q98" i="14"/>
  <c r="R34" i="14"/>
  <c r="O46" i="14"/>
  <c r="P74" i="14"/>
  <c r="Q102" i="14"/>
  <c r="P23" i="14"/>
  <c r="P35" i="14"/>
  <c r="Q39" i="14"/>
  <c r="T51" i="14"/>
  <c r="O55" i="14"/>
  <c r="S79" i="14"/>
  <c r="O83" i="14"/>
  <c r="Q95" i="14"/>
  <c r="T99" i="14"/>
  <c r="R42" i="14"/>
  <c r="P66" i="14"/>
  <c r="S98" i="14"/>
  <c r="Q56" i="14"/>
  <c r="R14" i="14"/>
  <c r="O38" i="14"/>
  <c r="S74" i="14"/>
  <c r="T102" i="14"/>
  <c r="R23" i="14"/>
  <c r="P27" i="14"/>
  <c r="Q35" i="14"/>
  <c r="S51" i="14"/>
  <c r="S83" i="14"/>
  <c r="T34" i="14"/>
  <c r="Q42" i="14"/>
  <c r="S66" i="14"/>
  <c r="T70" i="14"/>
  <c r="O74" i="14"/>
  <c r="O82" i="14"/>
  <c r="S23" i="14"/>
  <c r="R39" i="14"/>
  <c r="R51" i="14"/>
  <c r="P42" i="14"/>
  <c r="P38" i="14"/>
  <c r="DS83" i="14"/>
  <c r="DR83" i="14"/>
  <c r="DT83" i="14"/>
  <c r="DU83" i="14" s="1"/>
  <c r="DV83" i="14" s="1"/>
  <c r="DW83" i="14" s="1"/>
  <c r="DX83" i="14" s="1"/>
  <c r="DY83" i="14" s="1"/>
  <c r="DZ83" i="14" s="1"/>
  <c r="EA83" i="14" s="1"/>
  <c r="EB83" i="14" s="1"/>
  <c r="EC83" i="14" s="1"/>
  <c r="ED83" i="14" s="1"/>
  <c r="EE83" i="14" s="1"/>
  <c r="EF83" i="14" s="1"/>
  <c r="EG83" i="14" s="1"/>
  <c r="EH83" i="14" s="1"/>
  <c r="EI83" i="14" s="1"/>
  <c r="EJ83" i="14" s="1"/>
  <c r="EK83" i="14" s="1"/>
  <c r="EL83" i="14" s="1"/>
  <c r="EM83" i="14" s="1"/>
  <c r="EN83" i="14" s="1"/>
  <c r="EO83" i="14" s="1"/>
  <c r="EP83" i="14" s="1"/>
  <c r="EQ83" i="14" s="1"/>
  <c r="ER83" i="14" s="1"/>
  <c r="ES83" i="14" s="1"/>
  <c r="ET83" i="14" s="1"/>
  <c r="EU83" i="14" s="1"/>
  <c r="EV83" i="14" s="1"/>
  <c r="EW83" i="14" s="1"/>
  <c r="EX83" i="14" s="1"/>
  <c r="EY83" i="14" s="1"/>
  <c r="EZ83" i="14" s="1"/>
  <c r="FA83" i="14" s="1"/>
  <c r="FB83" i="14" s="1"/>
  <c r="FC83" i="14" s="1"/>
  <c r="FD83" i="14" s="1"/>
  <c r="FE83" i="14" s="1"/>
  <c r="FF83" i="14" s="1"/>
  <c r="FG83" i="14" s="1"/>
  <c r="FH83" i="14" s="1"/>
  <c r="FI83" i="14" s="1"/>
  <c r="FJ83" i="14" s="1"/>
  <c r="FK83" i="14" s="1"/>
  <c r="FL83" i="14" s="1"/>
  <c r="FM83" i="14" s="1"/>
  <c r="FN83" i="14" s="1"/>
  <c r="FO83" i="14" s="1"/>
  <c r="FP83" i="14" s="1"/>
  <c r="FQ83" i="14" s="1"/>
  <c r="FR83" i="14" s="1"/>
  <c r="FS83" i="14" s="1"/>
  <c r="FT83" i="14" s="1"/>
  <c r="FU83" i="14" s="1"/>
  <c r="FV83" i="14" s="1"/>
  <c r="FW83" i="14" s="1"/>
  <c r="FX83" i="14" s="1"/>
  <c r="FY83" i="14" s="1"/>
  <c r="FZ83" i="14" s="1"/>
  <c r="GA83" i="14" s="1"/>
  <c r="GB83" i="14" s="1"/>
  <c r="GC83" i="14" s="1"/>
  <c r="GD83" i="14" s="1"/>
  <c r="GE83" i="14" s="1"/>
  <c r="GF83" i="14" s="1"/>
  <c r="GG83" i="14" s="1"/>
  <c r="GH83" i="14" s="1"/>
  <c r="GI83" i="14" s="1"/>
  <c r="GJ83" i="14" s="1"/>
  <c r="GK83" i="14" s="1"/>
  <c r="GL83" i="14" s="1"/>
  <c r="GM83" i="14" s="1"/>
  <c r="GN83" i="14" s="1"/>
  <c r="GO83" i="14" s="1"/>
  <c r="GP83" i="14" s="1"/>
  <c r="GQ83" i="14" s="1"/>
  <c r="GR83" i="14" s="1"/>
  <c r="GS83" i="14" s="1"/>
  <c r="GT83" i="14" s="1"/>
  <c r="GU83" i="14" s="1"/>
  <c r="GV83" i="14" s="1"/>
  <c r="GW83" i="14" s="1"/>
  <c r="GX83" i="14" s="1"/>
  <c r="GY83" i="14" s="1"/>
  <c r="GZ83" i="14" s="1"/>
  <c r="HA83" i="14" s="1"/>
  <c r="HB83" i="14" s="1"/>
  <c r="HC83" i="14" s="1"/>
  <c r="HD83" i="14" s="1"/>
  <c r="HE83" i="14" s="1"/>
  <c r="HF83" i="14" s="1"/>
  <c r="HG83" i="14" s="1"/>
  <c r="HH83" i="14" s="1"/>
  <c r="HI83" i="14" s="1"/>
  <c r="HJ83" i="14" s="1"/>
  <c r="HK83" i="14" s="1"/>
  <c r="HL83" i="14" s="1"/>
  <c r="HM83" i="14" s="1"/>
  <c r="HN83" i="14" s="1"/>
  <c r="HO83" i="14" s="1"/>
  <c r="DQ83" i="14"/>
  <c r="DP83" i="14" s="1"/>
  <c r="DO83" i="14" s="1"/>
  <c r="DN83" i="14" s="1"/>
  <c r="DM83" i="14" s="1"/>
  <c r="DL83" i="14" s="1"/>
  <c r="DK83" i="14" s="1"/>
  <c r="DJ83" i="14" s="1"/>
  <c r="DI83" i="14" s="1"/>
  <c r="DH83" i="14" s="1"/>
  <c r="DG83" i="14" s="1"/>
  <c r="DF83" i="14" s="1"/>
  <c r="DE83" i="14" s="1"/>
  <c r="DD83" i="14" s="1"/>
  <c r="DC83" i="14" s="1"/>
  <c r="DB83" i="14" s="1"/>
  <c r="DA83" i="14" s="1"/>
  <c r="CZ83" i="14" s="1"/>
  <c r="CY83" i="14" s="1"/>
  <c r="CX83" i="14" s="1"/>
  <c r="CW83" i="14" s="1"/>
  <c r="CV83" i="14" s="1"/>
  <c r="CU83" i="14" s="1"/>
  <c r="CT83" i="14" s="1"/>
  <c r="CS83" i="14" s="1"/>
  <c r="CR83" i="14" s="1"/>
  <c r="CQ83" i="14" s="1"/>
  <c r="CP83" i="14" s="1"/>
  <c r="CO83" i="14" s="1"/>
  <c r="CN83" i="14" s="1"/>
  <c r="CM83" i="14" s="1"/>
  <c r="CL83" i="14" s="1"/>
  <c r="CK83" i="14" s="1"/>
  <c r="CJ83" i="14" s="1"/>
  <c r="CI83" i="14" s="1"/>
  <c r="CH83" i="14" s="1"/>
  <c r="CG83" i="14" s="1"/>
  <c r="CF83" i="14" s="1"/>
  <c r="CE83" i="14" s="1"/>
  <c r="CD83" i="14" s="1"/>
  <c r="CC83" i="14" s="1"/>
  <c r="CB83" i="14" s="1"/>
  <c r="CA83" i="14" s="1"/>
  <c r="BZ83" i="14" s="1"/>
  <c r="BY83" i="14" s="1"/>
  <c r="BX83" i="14" s="1"/>
  <c r="BW83" i="14" s="1"/>
  <c r="BV83" i="14" s="1"/>
  <c r="BU83" i="14" s="1"/>
  <c r="BT83" i="14" s="1"/>
  <c r="BS83" i="14" s="1"/>
  <c r="BR83" i="14" s="1"/>
  <c r="BQ83" i="14" s="1"/>
  <c r="BP83" i="14" s="1"/>
  <c r="BO83" i="14" s="1"/>
  <c r="BN83" i="14" s="1"/>
  <c r="BM83" i="14" s="1"/>
  <c r="BL83" i="14" s="1"/>
  <c r="BK83" i="14" s="1"/>
  <c r="BJ83" i="14" s="1"/>
  <c r="BI83" i="14" s="1"/>
  <c r="BH83" i="14" s="1"/>
  <c r="BG83" i="14" s="1"/>
  <c r="BF83" i="14" s="1"/>
  <c r="BE83" i="14" s="1"/>
  <c r="BD83" i="14" s="1"/>
  <c r="BC83" i="14" s="1"/>
  <c r="BB83" i="14" s="1"/>
  <c r="BA83" i="14" s="1"/>
  <c r="AZ83" i="14" s="1"/>
  <c r="AY83" i="14" s="1"/>
  <c r="AX83" i="14" s="1"/>
  <c r="AW83" i="14" s="1"/>
  <c r="AV83" i="14" s="1"/>
  <c r="AU83" i="14" s="1"/>
  <c r="AT83" i="14" s="1"/>
  <c r="AS83" i="14" s="1"/>
  <c r="AR83" i="14" s="1"/>
  <c r="AQ83" i="14" s="1"/>
  <c r="AP83" i="14" s="1"/>
  <c r="AO83" i="14" s="1"/>
  <c r="AN83" i="14" s="1"/>
  <c r="AM83" i="14" s="1"/>
  <c r="AL83" i="14" s="1"/>
  <c r="AK83" i="14" s="1"/>
  <c r="AJ83" i="14" s="1"/>
  <c r="AI83" i="14" s="1"/>
  <c r="AH83" i="14" s="1"/>
  <c r="AG83" i="14" s="1"/>
  <c r="AF83" i="14" s="1"/>
  <c r="AE83" i="14" s="1"/>
  <c r="AD83" i="14" s="1"/>
  <c r="AC83" i="14" s="1"/>
  <c r="AB83" i="14" s="1"/>
  <c r="AA83" i="14" s="1"/>
  <c r="Z83" i="14" s="1"/>
  <c r="Y83" i="14" s="1"/>
  <c r="X83" i="14" s="1"/>
  <c r="W83" i="14" s="1"/>
  <c r="DT25" i="14"/>
  <c r="DU25" i="14" s="1"/>
  <c r="DV25" i="14" s="1"/>
  <c r="DW25" i="14" s="1"/>
  <c r="DX25" i="14" s="1"/>
  <c r="DY25" i="14" s="1"/>
  <c r="DZ25" i="14" s="1"/>
  <c r="EA25" i="14" s="1"/>
  <c r="EB25" i="14" s="1"/>
  <c r="EC25" i="14" s="1"/>
  <c r="ED25" i="14" s="1"/>
  <c r="EE25" i="14" s="1"/>
  <c r="EF25" i="14" s="1"/>
  <c r="EG25" i="14" s="1"/>
  <c r="EH25" i="14" s="1"/>
  <c r="EI25" i="14" s="1"/>
  <c r="EJ25" i="14" s="1"/>
  <c r="EK25" i="14" s="1"/>
  <c r="EL25" i="14" s="1"/>
  <c r="EM25" i="14" s="1"/>
  <c r="EN25" i="14" s="1"/>
  <c r="EO25" i="14" s="1"/>
  <c r="EP25" i="14" s="1"/>
  <c r="EQ25" i="14" s="1"/>
  <c r="ER25" i="14" s="1"/>
  <c r="ES25" i="14" s="1"/>
  <c r="ET25" i="14" s="1"/>
  <c r="EU25" i="14" s="1"/>
  <c r="EV25" i="14" s="1"/>
  <c r="EW25" i="14" s="1"/>
  <c r="EX25" i="14" s="1"/>
  <c r="EY25" i="14" s="1"/>
  <c r="EZ25" i="14" s="1"/>
  <c r="FA25" i="14" s="1"/>
  <c r="FB25" i="14" s="1"/>
  <c r="FC25" i="14" s="1"/>
  <c r="FD25" i="14" s="1"/>
  <c r="FE25" i="14" s="1"/>
  <c r="FF25" i="14" s="1"/>
  <c r="FG25" i="14" s="1"/>
  <c r="FH25" i="14" s="1"/>
  <c r="FI25" i="14" s="1"/>
  <c r="FJ25" i="14" s="1"/>
  <c r="FK25" i="14" s="1"/>
  <c r="FL25" i="14" s="1"/>
  <c r="FM25" i="14" s="1"/>
  <c r="FN25" i="14" s="1"/>
  <c r="FO25" i="14" s="1"/>
  <c r="FP25" i="14" s="1"/>
  <c r="FQ25" i="14" s="1"/>
  <c r="FR25" i="14" s="1"/>
  <c r="FS25" i="14" s="1"/>
  <c r="FT25" i="14" s="1"/>
  <c r="FU25" i="14" s="1"/>
  <c r="FV25" i="14" s="1"/>
  <c r="FW25" i="14" s="1"/>
  <c r="FX25" i="14" s="1"/>
  <c r="FY25" i="14" s="1"/>
  <c r="FZ25" i="14" s="1"/>
  <c r="GA25" i="14" s="1"/>
  <c r="GB25" i="14" s="1"/>
  <c r="GC25" i="14" s="1"/>
  <c r="GD25" i="14" s="1"/>
  <c r="GE25" i="14" s="1"/>
  <c r="GF25" i="14" s="1"/>
  <c r="GG25" i="14" s="1"/>
  <c r="GH25" i="14" s="1"/>
  <c r="GI25" i="14" s="1"/>
  <c r="GJ25" i="14" s="1"/>
  <c r="GK25" i="14" s="1"/>
  <c r="GL25" i="14" s="1"/>
  <c r="GM25" i="14" s="1"/>
  <c r="GN25" i="14" s="1"/>
  <c r="GO25" i="14" s="1"/>
  <c r="GP25" i="14" s="1"/>
  <c r="GQ25" i="14" s="1"/>
  <c r="GR25" i="14" s="1"/>
  <c r="GS25" i="14" s="1"/>
  <c r="GT25" i="14" s="1"/>
  <c r="GU25" i="14" s="1"/>
  <c r="GV25" i="14" s="1"/>
  <c r="GW25" i="14" s="1"/>
  <c r="GX25" i="14" s="1"/>
  <c r="GY25" i="14" s="1"/>
  <c r="GZ25" i="14" s="1"/>
  <c r="HA25" i="14" s="1"/>
  <c r="HB25" i="14" s="1"/>
  <c r="HC25" i="14" s="1"/>
  <c r="HD25" i="14" s="1"/>
  <c r="HE25" i="14" s="1"/>
  <c r="HF25" i="14" s="1"/>
  <c r="HG25" i="14" s="1"/>
  <c r="HH25" i="14" s="1"/>
  <c r="HI25" i="14" s="1"/>
  <c r="HJ25" i="14" s="1"/>
  <c r="HK25" i="14" s="1"/>
  <c r="HL25" i="14" s="1"/>
  <c r="HM25" i="14" s="1"/>
  <c r="HN25" i="14" s="1"/>
  <c r="HO25" i="14" s="1"/>
  <c r="DS25" i="14"/>
  <c r="DR25" i="14"/>
  <c r="DQ25" i="14" s="1"/>
  <c r="DP25" i="14" s="1"/>
  <c r="DO25" i="14" s="1"/>
  <c r="DN25" i="14" s="1"/>
  <c r="DM25" i="14" s="1"/>
  <c r="DL25" i="14" s="1"/>
  <c r="DK25" i="14" s="1"/>
  <c r="DJ25" i="14" s="1"/>
  <c r="DI25" i="14" s="1"/>
  <c r="DH25" i="14" s="1"/>
  <c r="DG25" i="14" s="1"/>
  <c r="DF25" i="14" s="1"/>
  <c r="DE25" i="14" s="1"/>
  <c r="DD25" i="14" s="1"/>
  <c r="DC25" i="14" s="1"/>
  <c r="DB25" i="14" s="1"/>
  <c r="DA25" i="14" s="1"/>
  <c r="CZ25" i="14" s="1"/>
  <c r="CY25" i="14" s="1"/>
  <c r="CX25" i="14" s="1"/>
  <c r="CW25" i="14" s="1"/>
  <c r="CV25" i="14" s="1"/>
  <c r="CU25" i="14" s="1"/>
  <c r="CT25" i="14" s="1"/>
  <c r="CS25" i="14" s="1"/>
  <c r="CR25" i="14" s="1"/>
  <c r="CQ25" i="14" s="1"/>
  <c r="CP25" i="14" s="1"/>
  <c r="CO25" i="14" s="1"/>
  <c r="CN25" i="14" s="1"/>
  <c r="CM25" i="14" s="1"/>
  <c r="CL25" i="14" s="1"/>
  <c r="CK25" i="14" s="1"/>
  <c r="CJ25" i="14" s="1"/>
  <c r="CI25" i="14" s="1"/>
  <c r="CH25" i="14" s="1"/>
  <c r="CG25" i="14" s="1"/>
  <c r="CF25" i="14" s="1"/>
  <c r="CE25" i="14" s="1"/>
  <c r="CD25" i="14" s="1"/>
  <c r="CC25" i="14" s="1"/>
  <c r="CB25" i="14" s="1"/>
  <c r="CA25" i="14" s="1"/>
  <c r="BZ25" i="14" s="1"/>
  <c r="BY25" i="14" s="1"/>
  <c r="BX25" i="14" s="1"/>
  <c r="BW25" i="14" s="1"/>
  <c r="BV25" i="14" s="1"/>
  <c r="BU25" i="14" s="1"/>
  <c r="BT25" i="14" s="1"/>
  <c r="BS25" i="14" s="1"/>
  <c r="BR25" i="14" s="1"/>
  <c r="BQ25" i="14" s="1"/>
  <c r="BP25" i="14" s="1"/>
  <c r="BO25" i="14" s="1"/>
  <c r="BN25" i="14" s="1"/>
  <c r="BM25" i="14" s="1"/>
  <c r="BL25" i="14" s="1"/>
  <c r="BK25" i="14" s="1"/>
  <c r="BJ25" i="14" s="1"/>
  <c r="BI25" i="14" s="1"/>
  <c r="BH25" i="14" s="1"/>
  <c r="BG25" i="14" s="1"/>
  <c r="BF25" i="14" s="1"/>
  <c r="BE25" i="14" s="1"/>
  <c r="BD25" i="14" s="1"/>
  <c r="BC25" i="14" s="1"/>
  <c r="BB25" i="14" s="1"/>
  <c r="BA25" i="14" s="1"/>
  <c r="AZ25" i="14" s="1"/>
  <c r="AY25" i="14" s="1"/>
  <c r="AX25" i="14" s="1"/>
  <c r="AW25" i="14" s="1"/>
  <c r="AV25" i="14" s="1"/>
  <c r="AU25" i="14" s="1"/>
  <c r="AT25" i="14" s="1"/>
  <c r="AS25" i="14" s="1"/>
  <c r="AR25" i="14" s="1"/>
  <c r="AQ25" i="14" s="1"/>
  <c r="AP25" i="14" s="1"/>
  <c r="AO25" i="14" s="1"/>
  <c r="AN25" i="14" s="1"/>
  <c r="AM25" i="14" s="1"/>
  <c r="AL25" i="14" s="1"/>
  <c r="AK25" i="14" s="1"/>
  <c r="AJ25" i="14" s="1"/>
  <c r="AI25" i="14" s="1"/>
  <c r="AH25" i="14" s="1"/>
  <c r="AG25" i="14" s="1"/>
  <c r="AF25" i="14" s="1"/>
  <c r="AE25" i="14" s="1"/>
  <c r="AD25" i="14" s="1"/>
  <c r="AC25" i="14" s="1"/>
  <c r="AB25" i="14" s="1"/>
  <c r="AA25" i="14" s="1"/>
  <c r="Z25" i="14" s="1"/>
  <c r="Y25" i="14" s="1"/>
  <c r="X25" i="14" s="1"/>
  <c r="W25" i="14" s="1"/>
  <c r="IE26" i="15"/>
  <c r="IQ26" i="15"/>
  <c r="JC26" i="15"/>
  <c r="JO26" i="15"/>
  <c r="KA26" i="15"/>
  <c r="KM26" i="15"/>
  <c r="KY26" i="15"/>
  <c r="LK26" i="15"/>
  <c r="LW26" i="15"/>
  <c r="MI26" i="15"/>
  <c r="MU26" i="15"/>
  <c r="NG26" i="15"/>
  <c r="NS26" i="15"/>
  <c r="OE26" i="15"/>
  <c r="OQ26" i="15"/>
  <c r="PC26" i="15"/>
  <c r="IF26" i="15"/>
  <c r="IR26" i="15"/>
  <c r="JD26" i="15"/>
  <c r="JP26" i="15"/>
  <c r="KB26" i="15"/>
  <c r="KN26" i="15"/>
  <c r="KZ26" i="15"/>
  <c r="LL26" i="15"/>
  <c r="LX26" i="15"/>
  <c r="MJ26" i="15"/>
  <c r="MV26" i="15"/>
  <c r="NH26" i="15"/>
  <c r="NT26" i="15"/>
  <c r="OF26" i="15"/>
  <c r="OR26" i="15"/>
  <c r="PD26" i="15"/>
  <c r="HU26" i="15"/>
  <c r="IG26" i="15"/>
  <c r="IS26" i="15"/>
  <c r="JE26" i="15"/>
  <c r="JQ26" i="15"/>
  <c r="KC26" i="15"/>
  <c r="KO26" i="15"/>
  <c r="LA26" i="15"/>
  <c r="LM26" i="15"/>
  <c r="LY26" i="15"/>
  <c r="MK26" i="15"/>
  <c r="MW26" i="15"/>
  <c r="NI26" i="15"/>
  <c r="NU26" i="15"/>
  <c r="OG26" i="15"/>
  <c r="OS26" i="15"/>
  <c r="PE26" i="15"/>
  <c r="HV26" i="15"/>
  <c r="IH26" i="15"/>
  <c r="IT26" i="15"/>
  <c r="JF26" i="15"/>
  <c r="JR26" i="15"/>
  <c r="KD26" i="15"/>
  <c r="KP26" i="15"/>
  <c r="LB26" i="15"/>
  <c r="LN26" i="15"/>
  <c r="LZ26" i="15"/>
  <c r="ML26" i="15"/>
  <c r="MX26" i="15"/>
  <c r="NJ26" i="15"/>
  <c r="NV26" i="15"/>
  <c r="OH26" i="15"/>
  <c r="OT26" i="15"/>
  <c r="PF26" i="15"/>
  <c r="HW26" i="15"/>
  <c r="II26" i="15"/>
  <c r="IU26" i="15"/>
  <c r="JG26" i="15"/>
  <c r="JS26" i="15"/>
  <c r="KE26" i="15"/>
  <c r="KQ26" i="15"/>
  <c r="LC26" i="15"/>
  <c r="LO26" i="15"/>
  <c r="MA26" i="15"/>
  <c r="MM26" i="15"/>
  <c r="MY26" i="15"/>
  <c r="NK26" i="15"/>
  <c r="NW26" i="15"/>
  <c r="OI26" i="15"/>
  <c r="OU26" i="15"/>
  <c r="PG26" i="15"/>
  <c r="HX26" i="15"/>
  <c r="IJ26" i="15"/>
  <c r="IV26" i="15"/>
  <c r="JH26" i="15"/>
  <c r="JT26" i="15"/>
  <c r="KF26" i="15"/>
  <c r="KR26" i="15"/>
  <c r="LD26" i="15"/>
  <c r="LP26" i="15"/>
  <c r="MB26" i="15"/>
  <c r="MN26" i="15"/>
  <c r="MZ26" i="15"/>
  <c r="NL26" i="15"/>
  <c r="NX26" i="15"/>
  <c r="OJ26" i="15"/>
  <c r="OV26" i="15"/>
  <c r="PH26" i="15"/>
  <c r="HY26" i="15"/>
  <c r="IK26" i="15"/>
  <c r="IW26" i="15"/>
  <c r="JI26" i="15"/>
  <c r="JU26" i="15"/>
  <c r="KG26" i="15"/>
  <c r="KS26" i="15"/>
  <c r="LE26" i="15"/>
  <c r="LQ26" i="15"/>
  <c r="MC26" i="15"/>
  <c r="MO26" i="15"/>
  <c r="NA26" i="15"/>
  <c r="NM26" i="15"/>
  <c r="NY26" i="15"/>
  <c r="OK26" i="15"/>
  <c r="OW26" i="15"/>
  <c r="PI26" i="15"/>
  <c r="HZ26" i="15"/>
  <c r="IL26" i="15"/>
  <c r="IX26" i="15"/>
  <c r="JJ26" i="15"/>
  <c r="JV26" i="15"/>
  <c r="KH26" i="15"/>
  <c r="KT26" i="15"/>
  <c r="LF26" i="15"/>
  <c r="LR26" i="15"/>
  <c r="MD26" i="15"/>
  <c r="MP26" i="15"/>
  <c r="NB26" i="15"/>
  <c r="NN26" i="15"/>
  <c r="NZ26" i="15"/>
  <c r="OL26" i="15"/>
  <c r="OX26" i="15"/>
  <c r="PJ26" i="15"/>
  <c r="IA26" i="15"/>
  <c r="IM26" i="15"/>
  <c r="IY26" i="15"/>
  <c r="JK26" i="15"/>
  <c r="JW26" i="15"/>
  <c r="KI26" i="15"/>
  <c r="KU26" i="15"/>
  <c r="LG26" i="15"/>
  <c r="LS26" i="15"/>
  <c r="ME26" i="15"/>
  <c r="MQ26" i="15"/>
  <c r="NC26" i="15"/>
  <c r="NO26" i="15"/>
  <c r="OA26" i="15"/>
  <c r="OM26" i="15"/>
  <c r="OY26" i="15"/>
  <c r="PK26" i="15"/>
  <c r="IB26" i="15"/>
  <c r="IN26" i="15"/>
  <c r="IZ26" i="15"/>
  <c r="JL26" i="15"/>
  <c r="JX26" i="15"/>
  <c r="KJ26" i="15"/>
  <c r="KV26" i="15"/>
  <c r="LH26" i="15"/>
  <c r="LT26" i="15"/>
  <c r="MF26" i="15"/>
  <c r="MR26" i="15"/>
  <c r="ND26" i="15"/>
  <c r="NP26" i="15"/>
  <c r="OB26" i="15"/>
  <c r="ON26" i="15"/>
  <c r="OZ26" i="15"/>
  <c r="PL26" i="15"/>
  <c r="IC26" i="15"/>
  <c r="IO26" i="15"/>
  <c r="JA26" i="15"/>
  <c r="JM26" i="15"/>
  <c r="JY26" i="15"/>
  <c r="KK26" i="15"/>
  <c r="KW26" i="15"/>
  <c r="LI26" i="15"/>
  <c r="LU26" i="15"/>
  <c r="MG26" i="15"/>
  <c r="MS26" i="15"/>
  <c r="NE26" i="15"/>
  <c r="NQ26" i="15"/>
  <c r="OC26" i="15"/>
  <c r="OO26" i="15"/>
  <c r="PA26" i="15"/>
  <c r="ID26" i="15"/>
  <c r="NR26" i="15"/>
  <c r="IP26" i="15"/>
  <c r="OD26" i="15"/>
  <c r="JB26" i="15"/>
  <c r="OP26" i="15"/>
  <c r="JN26" i="15"/>
  <c r="PB26" i="15"/>
  <c r="JZ26" i="15"/>
  <c r="KL26" i="15"/>
  <c r="KX26" i="15"/>
  <c r="LJ26" i="15"/>
  <c r="LV26" i="15"/>
  <c r="MH26" i="15"/>
  <c r="MT26" i="15"/>
  <c r="NF26" i="15"/>
  <c r="IE74" i="15"/>
  <c r="IQ74" i="15"/>
  <c r="JC74" i="15"/>
  <c r="JO74" i="15"/>
  <c r="KA74" i="15"/>
  <c r="KM74" i="15"/>
  <c r="KY74" i="15"/>
  <c r="LK74" i="15"/>
  <c r="LW74" i="15"/>
  <c r="MI74" i="15"/>
  <c r="MU74" i="15"/>
  <c r="NG74" i="15"/>
  <c r="NS74" i="15"/>
  <c r="OE74" i="15"/>
  <c r="OQ74" i="15"/>
  <c r="PC74" i="15"/>
  <c r="IF74" i="15"/>
  <c r="IR74" i="15"/>
  <c r="JD74" i="15"/>
  <c r="JP74" i="15"/>
  <c r="KB74" i="15"/>
  <c r="KN74" i="15"/>
  <c r="KZ74" i="15"/>
  <c r="LL74" i="15"/>
  <c r="LX74" i="15"/>
  <c r="MJ74" i="15"/>
  <c r="MV74" i="15"/>
  <c r="NH74" i="15"/>
  <c r="NT74" i="15"/>
  <c r="OF74" i="15"/>
  <c r="OR74" i="15"/>
  <c r="PD74" i="15"/>
  <c r="HU74" i="15"/>
  <c r="IG74" i="15"/>
  <c r="IS74" i="15"/>
  <c r="JE74" i="15"/>
  <c r="JQ74" i="15"/>
  <c r="KC74" i="15"/>
  <c r="KO74" i="15"/>
  <c r="LA74" i="15"/>
  <c r="LM74" i="15"/>
  <c r="LY74" i="15"/>
  <c r="MK74" i="15"/>
  <c r="MW74" i="15"/>
  <c r="NI74" i="15"/>
  <c r="NU74" i="15"/>
  <c r="OG74" i="15"/>
  <c r="OS74" i="15"/>
  <c r="PE74" i="15"/>
  <c r="HV74" i="15"/>
  <c r="IH74" i="15"/>
  <c r="IT74" i="15"/>
  <c r="JF74" i="15"/>
  <c r="JR74" i="15"/>
  <c r="KD74" i="15"/>
  <c r="KP74" i="15"/>
  <c r="LB74" i="15"/>
  <c r="LN74" i="15"/>
  <c r="LZ74" i="15"/>
  <c r="ML74" i="15"/>
  <c r="MX74" i="15"/>
  <c r="NJ74" i="15"/>
  <c r="NV74" i="15"/>
  <c r="OH74" i="15"/>
  <c r="OT74" i="15"/>
  <c r="PF74" i="15"/>
  <c r="HW74" i="15"/>
  <c r="II74" i="15"/>
  <c r="IU74" i="15"/>
  <c r="JG74" i="15"/>
  <c r="JS74" i="15"/>
  <c r="KE74" i="15"/>
  <c r="KQ74" i="15"/>
  <c r="LC74" i="15"/>
  <c r="LO74" i="15"/>
  <c r="MA74" i="15"/>
  <c r="MM74" i="15"/>
  <c r="MY74" i="15"/>
  <c r="NK74" i="15"/>
  <c r="NW74" i="15"/>
  <c r="OI74" i="15"/>
  <c r="OU74" i="15"/>
  <c r="PG74" i="15"/>
  <c r="HX74" i="15"/>
  <c r="IJ74" i="15"/>
  <c r="IV74" i="15"/>
  <c r="JH74" i="15"/>
  <c r="JT74" i="15"/>
  <c r="KF74" i="15"/>
  <c r="KR74" i="15"/>
  <c r="LD74" i="15"/>
  <c r="LP74" i="15"/>
  <c r="MB74" i="15"/>
  <c r="MN74" i="15"/>
  <c r="MZ74" i="15"/>
  <c r="NL74" i="15"/>
  <c r="NX74" i="15"/>
  <c r="OJ74" i="15"/>
  <c r="OV74" i="15"/>
  <c r="PH74" i="15"/>
  <c r="HY74" i="15"/>
  <c r="IK74" i="15"/>
  <c r="IW74" i="15"/>
  <c r="JI74" i="15"/>
  <c r="JU74" i="15"/>
  <c r="KG74" i="15"/>
  <c r="KS74" i="15"/>
  <c r="LE74" i="15"/>
  <c r="LQ74" i="15"/>
  <c r="MC74" i="15"/>
  <c r="MO74" i="15"/>
  <c r="NA74" i="15"/>
  <c r="NM74" i="15"/>
  <c r="NY74" i="15"/>
  <c r="OK74" i="15"/>
  <c r="OW74" i="15"/>
  <c r="PI74" i="15"/>
  <c r="HZ74" i="15"/>
  <c r="IL74" i="15"/>
  <c r="IX74" i="15"/>
  <c r="JJ74" i="15"/>
  <c r="JV74" i="15"/>
  <c r="KH74" i="15"/>
  <c r="KT74" i="15"/>
  <c r="LF74" i="15"/>
  <c r="LR74" i="15"/>
  <c r="MD74" i="15"/>
  <c r="MP74" i="15"/>
  <c r="NB74" i="15"/>
  <c r="NN74" i="15"/>
  <c r="NZ74" i="15"/>
  <c r="OL74" i="15"/>
  <c r="OX74" i="15"/>
  <c r="PJ74" i="15"/>
  <c r="IA74" i="15"/>
  <c r="IM74" i="15"/>
  <c r="IY74" i="15"/>
  <c r="JK74" i="15"/>
  <c r="JW74" i="15"/>
  <c r="KI74" i="15"/>
  <c r="KU74" i="15"/>
  <c r="LG74" i="15"/>
  <c r="LS74" i="15"/>
  <c r="ME74" i="15"/>
  <c r="MQ74" i="15"/>
  <c r="NC74" i="15"/>
  <c r="NO74" i="15"/>
  <c r="OA74" i="15"/>
  <c r="OM74" i="15"/>
  <c r="OY74" i="15"/>
  <c r="PK74" i="15"/>
  <c r="IB74" i="15"/>
  <c r="IN74" i="15"/>
  <c r="IZ74" i="15"/>
  <c r="JL74" i="15"/>
  <c r="JX74" i="15"/>
  <c r="KJ74" i="15"/>
  <c r="KV74" i="15"/>
  <c r="LH74" i="15"/>
  <c r="LT74" i="15"/>
  <c r="MF74" i="15"/>
  <c r="MR74" i="15"/>
  <c r="ND74" i="15"/>
  <c r="NP74" i="15"/>
  <c r="OB74" i="15"/>
  <c r="ON74" i="15"/>
  <c r="OZ74" i="15"/>
  <c r="PL74" i="15"/>
  <c r="IC74" i="15"/>
  <c r="IO74" i="15"/>
  <c r="JA74" i="15"/>
  <c r="JM74" i="15"/>
  <c r="JY74" i="15"/>
  <c r="KK74" i="15"/>
  <c r="KW74" i="15"/>
  <c r="LI74" i="15"/>
  <c r="LU74" i="15"/>
  <c r="MG74" i="15"/>
  <c r="MS74" i="15"/>
  <c r="NE74" i="15"/>
  <c r="NQ74" i="15"/>
  <c r="OC74" i="15"/>
  <c r="OO74" i="15"/>
  <c r="PA74" i="15"/>
  <c r="LJ74" i="15"/>
  <c r="LV74" i="15"/>
  <c r="MH74" i="15"/>
  <c r="MT74" i="15"/>
  <c r="NF74" i="15"/>
  <c r="ID74" i="15"/>
  <c r="NR74" i="15"/>
  <c r="IP74" i="15"/>
  <c r="OD74" i="15"/>
  <c r="JB74" i="15"/>
  <c r="OP74" i="15"/>
  <c r="JN74" i="15"/>
  <c r="PB74" i="15"/>
  <c r="JZ74" i="15"/>
  <c r="KL74" i="15"/>
  <c r="KX74" i="15"/>
  <c r="HU33" i="15"/>
  <c r="IG33" i="15"/>
  <c r="IS33" i="15"/>
  <c r="JE33" i="15"/>
  <c r="JQ33" i="15"/>
  <c r="KC33" i="15"/>
  <c r="KO33" i="15"/>
  <c r="LA33" i="15"/>
  <c r="LM33" i="15"/>
  <c r="LY33" i="15"/>
  <c r="MK33" i="15"/>
  <c r="MW33" i="15"/>
  <c r="NI33" i="15"/>
  <c r="NU33" i="15"/>
  <c r="OG33" i="15"/>
  <c r="OS33" i="15"/>
  <c r="PE33" i="15"/>
  <c r="HW33" i="15"/>
  <c r="II33" i="15"/>
  <c r="IU33" i="15"/>
  <c r="JG33" i="15"/>
  <c r="JS33" i="15"/>
  <c r="KE33" i="15"/>
  <c r="KQ33" i="15"/>
  <c r="LC33" i="15"/>
  <c r="LO33" i="15"/>
  <c r="MA33" i="15"/>
  <c r="MM33" i="15"/>
  <c r="MY33" i="15"/>
  <c r="NK33" i="15"/>
  <c r="NW33" i="15"/>
  <c r="OI33" i="15"/>
  <c r="OU33" i="15"/>
  <c r="PG33" i="15"/>
  <c r="HX33" i="15"/>
  <c r="IJ33" i="15"/>
  <c r="IV33" i="15"/>
  <c r="JH33" i="15"/>
  <c r="JT33" i="15"/>
  <c r="KF33" i="15"/>
  <c r="KR33" i="15"/>
  <c r="LD33" i="15"/>
  <c r="LP33" i="15"/>
  <c r="MB33" i="15"/>
  <c r="MN33" i="15"/>
  <c r="MZ33" i="15"/>
  <c r="NL33" i="15"/>
  <c r="NX33" i="15"/>
  <c r="OJ33" i="15"/>
  <c r="OV33" i="15"/>
  <c r="PH33" i="15"/>
  <c r="HY33" i="15"/>
  <c r="IK33" i="15"/>
  <c r="IW33" i="15"/>
  <c r="JI33" i="15"/>
  <c r="JU33" i="15"/>
  <c r="KG33" i="15"/>
  <c r="KS33" i="15"/>
  <c r="LE33" i="15"/>
  <c r="LQ33" i="15"/>
  <c r="MC33" i="15"/>
  <c r="MO33" i="15"/>
  <c r="NA33" i="15"/>
  <c r="NM33" i="15"/>
  <c r="NY33" i="15"/>
  <c r="OK33" i="15"/>
  <c r="OW33" i="15"/>
  <c r="PI33" i="15"/>
  <c r="HZ33" i="15"/>
  <c r="IL33" i="15"/>
  <c r="IX33" i="15"/>
  <c r="JJ33" i="15"/>
  <c r="JV33" i="15"/>
  <c r="KH33" i="15"/>
  <c r="KT33" i="15"/>
  <c r="LF33" i="15"/>
  <c r="LR33" i="15"/>
  <c r="MD33" i="15"/>
  <c r="MP33" i="15"/>
  <c r="NB33" i="15"/>
  <c r="NN33" i="15"/>
  <c r="NZ33" i="15"/>
  <c r="OL33" i="15"/>
  <c r="OX33" i="15"/>
  <c r="PJ33" i="15"/>
  <c r="IA33" i="15"/>
  <c r="IM33" i="15"/>
  <c r="IY33" i="15"/>
  <c r="JK33" i="15"/>
  <c r="JW33" i="15"/>
  <c r="KI33" i="15"/>
  <c r="KU33" i="15"/>
  <c r="LG33" i="15"/>
  <c r="LS33" i="15"/>
  <c r="ME33" i="15"/>
  <c r="MQ33" i="15"/>
  <c r="NC33" i="15"/>
  <c r="NO33" i="15"/>
  <c r="OA33" i="15"/>
  <c r="OM33" i="15"/>
  <c r="OY33" i="15"/>
  <c r="PK33" i="15"/>
  <c r="IB33" i="15"/>
  <c r="IN33" i="15"/>
  <c r="IZ33" i="15"/>
  <c r="JL33" i="15"/>
  <c r="JX33" i="15"/>
  <c r="KJ33" i="15"/>
  <c r="KV33" i="15"/>
  <c r="LH33" i="15"/>
  <c r="LT33" i="15"/>
  <c r="MF33" i="15"/>
  <c r="MR33" i="15"/>
  <c r="ND33" i="15"/>
  <c r="NP33" i="15"/>
  <c r="OB33" i="15"/>
  <c r="ON33" i="15"/>
  <c r="OZ33" i="15"/>
  <c r="PL33" i="15"/>
  <c r="IC33" i="15"/>
  <c r="IO33" i="15"/>
  <c r="JA33" i="15"/>
  <c r="JM33" i="15"/>
  <c r="JY33" i="15"/>
  <c r="KK33" i="15"/>
  <c r="KW33" i="15"/>
  <c r="LI33" i="15"/>
  <c r="LU33" i="15"/>
  <c r="MG33" i="15"/>
  <c r="MS33" i="15"/>
  <c r="NE33" i="15"/>
  <c r="NQ33" i="15"/>
  <c r="OC33" i="15"/>
  <c r="OO33" i="15"/>
  <c r="IE33" i="15"/>
  <c r="IQ33" i="15"/>
  <c r="JC33" i="15"/>
  <c r="JO33" i="15"/>
  <c r="KA33" i="15"/>
  <c r="KM33" i="15"/>
  <c r="KY33" i="15"/>
  <c r="LK33" i="15"/>
  <c r="LW33" i="15"/>
  <c r="MI33" i="15"/>
  <c r="MU33" i="15"/>
  <c r="NG33" i="15"/>
  <c r="NS33" i="15"/>
  <c r="OE33" i="15"/>
  <c r="OQ33" i="15"/>
  <c r="PC33" i="15"/>
  <c r="IH33" i="15"/>
  <c r="KD33" i="15"/>
  <c r="LZ33" i="15"/>
  <c r="NV33" i="15"/>
  <c r="IP33" i="15"/>
  <c r="KL33" i="15"/>
  <c r="MH33" i="15"/>
  <c r="OD33" i="15"/>
  <c r="IR33" i="15"/>
  <c r="KN33" i="15"/>
  <c r="MJ33" i="15"/>
  <c r="OF33" i="15"/>
  <c r="IT33" i="15"/>
  <c r="KP33" i="15"/>
  <c r="ML33" i="15"/>
  <c r="OH33" i="15"/>
  <c r="JB33" i="15"/>
  <c r="KX33" i="15"/>
  <c r="MT33" i="15"/>
  <c r="OP33" i="15"/>
  <c r="JD33" i="15"/>
  <c r="KZ33" i="15"/>
  <c r="MV33" i="15"/>
  <c r="OR33" i="15"/>
  <c r="JF33" i="15"/>
  <c r="LB33" i="15"/>
  <c r="MX33" i="15"/>
  <c r="OT33" i="15"/>
  <c r="JN33" i="15"/>
  <c r="LJ33" i="15"/>
  <c r="NF33" i="15"/>
  <c r="PA33" i="15"/>
  <c r="JP33" i="15"/>
  <c r="LL33" i="15"/>
  <c r="NH33" i="15"/>
  <c r="PB33" i="15"/>
  <c r="HV33" i="15"/>
  <c r="JR33" i="15"/>
  <c r="LN33" i="15"/>
  <c r="NJ33" i="15"/>
  <c r="PD33" i="15"/>
  <c r="ID33" i="15"/>
  <c r="JZ33" i="15"/>
  <c r="LV33" i="15"/>
  <c r="NR33" i="15"/>
  <c r="PF33" i="15"/>
  <c r="IF33" i="15"/>
  <c r="KB33" i="15"/>
  <c r="LX33" i="15"/>
  <c r="NT33" i="15"/>
  <c r="IA45" i="15"/>
  <c r="IM45" i="15"/>
  <c r="IY45" i="15"/>
  <c r="JK45" i="15"/>
  <c r="JW45" i="15"/>
  <c r="KI45" i="15"/>
  <c r="KU45" i="15"/>
  <c r="LG45" i="15"/>
  <c r="LS45" i="15"/>
  <c r="ME45" i="15"/>
  <c r="MQ45" i="15"/>
  <c r="NC45" i="15"/>
  <c r="NO45" i="15"/>
  <c r="OA45" i="15"/>
  <c r="OM45" i="15"/>
  <c r="OY45" i="15"/>
  <c r="PK45" i="15"/>
  <c r="IC45" i="15"/>
  <c r="IO45" i="15"/>
  <c r="JA45" i="15"/>
  <c r="JM45" i="15"/>
  <c r="JY45" i="15"/>
  <c r="KK45" i="15"/>
  <c r="KW45" i="15"/>
  <c r="LI45" i="15"/>
  <c r="LU45" i="15"/>
  <c r="MG45" i="15"/>
  <c r="MS45" i="15"/>
  <c r="NE45" i="15"/>
  <c r="NQ45" i="15"/>
  <c r="OC45" i="15"/>
  <c r="OO45" i="15"/>
  <c r="PA45" i="15"/>
  <c r="ID45" i="15"/>
  <c r="IP45" i="15"/>
  <c r="JB45" i="15"/>
  <c r="JN45" i="15"/>
  <c r="JZ45" i="15"/>
  <c r="KL45" i="15"/>
  <c r="KX45" i="15"/>
  <c r="LJ45" i="15"/>
  <c r="LV45" i="15"/>
  <c r="MH45" i="15"/>
  <c r="MT45" i="15"/>
  <c r="NF45" i="15"/>
  <c r="NR45" i="15"/>
  <c r="OD45" i="15"/>
  <c r="OP45" i="15"/>
  <c r="PB45" i="15"/>
  <c r="IE45" i="15"/>
  <c r="IQ45" i="15"/>
  <c r="JC45" i="15"/>
  <c r="JO45" i="15"/>
  <c r="KA45" i="15"/>
  <c r="KM45" i="15"/>
  <c r="KY45" i="15"/>
  <c r="LK45" i="15"/>
  <c r="LW45" i="15"/>
  <c r="MI45" i="15"/>
  <c r="MU45" i="15"/>
  <c r="NG45" i="15"/>
  <c r="NS45" i="15"/>
  <c r="OE45" i="15"/>
  <c r="OQ45" i="15"/>
  <c r="PC45" i="15"/>
  <c r="IF45" i="15"/>
  <c r="IR45" i="15"/>
  <c r="JD45" i="15"/>
  <c r="JP45" i="15"/>
  <c r="KB45" i="15"/>
  <c r="KN45" i="15"/>
  <c r="KZ45" i="15"/>
  <c r="LL45" i="15"/>
  <c r="LX45" i="15"/>
  <c r="MJ45" i="15"/>
  <c r="MV45" i="15"/>
  <c r="NH45" i="15"/>
  <c r="NT45" i="15"/>
  <c r="OF45" i="15"/>
  <c r="OR45" i="15"/>
  <c r="PD45" i="15"/>
  <c r="HU45" i="15"/>
  <c r="IG45" i="15"/>
  <c r="IS45" i="15"/>
  <c r="JE45" i="15"/>
  <c r="JQ45" i="15"/>
  <c r="KC45" i="15"/>
  <c r="KO45" i="15"/>
  <c r="LA45" i="15"/>
  <c r="LM45" i="15"/>
  <c r="LY45" i="15"/>
  <c r="MK45" i="15"/>
  <c r="MW45" i="15"/>
  <c r="NI45" i="15"/>
  <c r="NU45" i="15"/>
  <c r="OG45" i="15"/>
  <c r="OS45" i="15"/>
  <c r="PE45" i="15"/>
  <c r="HV45" i="15"/>
  <c r="IH45" i="15"/>
  <c r="IT45" i="15"/>
  <c r="JF45" i="15"/>
  <c r="JR45" i="15"/>
  <c r="KD45" i="15"/>
  <c r="KP45" i="15"/>
  <c r="LB45" i="15"/>
  <c r="LN45" i="15"/>
  <c r="LZ45" i="15"/>
  <c r="ML45" i="15"/>
  <c r="MX45" i="15"/>
  <c r="NJ45" i="15"/>
  <c r="NV45" i="15"/>
  <c r="OH45" i="15"/>
  <c r="OT45" i="15"/>
  <c r="PF45" i="15"/>
  <c r="HW45" i="15"/>
  <c r="II45" i="15"/>
  <c r="IU45" i="15"/>
  <c r="JG45" i="15"/>
  <c r="JS45" i="15"/>
  <c r="KE45" i="15"/>
  <c r="KQ45" i="15"/>
  <c r="LC45" i="15"/>
  <c r="LO45" i="15"/>
  <c r="MA45" i="15"/>
  <c r="MM45" i="15"/>
  <c r="MY45" i="15"/>
  <c r="NK45" i="15"/>
  <c r="NW45" i="15"/>
  <c r="OI45" i="15"/>
  <c r="OU45" i="15"/>
  <c r="PG45" i="15"/>
  <c r="HY45" i="15"/>
  <c r="IK45" i="15"/>
  <c r="IW45" i="15"/>
  <c r="JI45" i="15"/>
  <c r="JU45" i="15"/>
  <c r="KG45" i="15"/>
  <c r="KS45" i="15"/>
  <c r="LE45" i="15"/>
  <c r="LQ45" i="15"/>
  <c r="MC45" i="15"/>
  <c r="MO45" i="15"/>
  <c r="NA45" i="15"/>
  <c r="NM45" i="15"/>
  <c r="NY45" i="15"/>
  <c r="OK45" i="15"/>
  <c r="OW45" i="15"/>
  <c r="PI45" i="15"/>
  <c r="JH45" i="15"/>
  <c r="LD45" i="15"/>
  <c r="MZ45" i="15"/>
  <c r="OV45" i="15"/>
  <c r="JJ45" i="15"/>
  <c r="LF45" i="15"/>
  <c r="NB45" i="15"/>
  <c r="OX45" i="15"/>
  <c r="JL45" i="15"/>
  <c r="LH45" i="15"/>
  <c r="ND45" i="15"/>
  <c r="OZ45" i="15"/>
  <c r="HX45" i="15"/>
  <c r="JT45" i="15"/>
  <c r="LP45" i="15"/>
  <c r="NL45" i="15"/>
  <c r="PH45" i="15"/>
  <c r="HZ45" i="15"/>
  <c r="JV45" i="15"/>
  <c r="LR45" i="15"/>
  <c r="NN45" i="15"/>
  <c r="PJ45" i="15"/>
  <c r="IB45" i="15"/>
  <c r="JX45" i="15"/>
  <c r="LT45" i="15"/>
  <c r="NP45" i="15"/>
  <c r="PL45" i="15"/>
  <c r="IJ45" i="15"/>
  <c r="KF45" i="15"/>
  <c r="MB45" i="15"/>
  <c r="NX45" i="15"/>
  <c r="IL45" i="15"/>
  <c r="KH45" i="15"/>
  <c r="MD45" i="15"/>
  <c r="NZ45" i="15"/>
  <c r="IN45" i="15"/>
  <c r="KJ45" i="15"/>
  <c r="MF45" i="15"/>
  <c r="OB45" i="15"/>
  <c r="IV45" i="15"/>
  <c r="KR45" i="15"/>
  <c r="MN45" i="15"/>
  <c r="OJ45" i="15"/>
  <c r="IX45" i="15"/>
  <c r="KT45" i="15"/>
  <c r="MP45" i="15"/>
  <c r="OL45" i="15"/>
  <c r="KV45" i="15"/>
  <c r="MR45" i="15"/>
  <c r="ON45" i="15"/>
  <c r="IZ45" i="15"/>
  <c r="R28" i="15"/>
  <c r="IA28" i="15"/>
  <c r="IM28" i="15"/>
  <c r="IY28" i="15"/>
  <c r="JK28" i="15"/>
  <c r="JW28" i="15"/>
  <c r="KI28" i="15"/>
  <c r="KU28" i="15"/>
  <c r="LG28" i="15"/>
  <c r="LS28" i="15"/>
  <c r="ME28" i="15"/>
  <c r="MQ28" i="15"/>
  <c r="NC28" i="15"/>
  <c r="NO28" i="15"/>
  <c r="OA28" i="15"/>
  <c r="OM28" i="15"/>
  <c r="OY28" i="15"/>
  <c r="PK28" i="15"/>
  <c r="IB28" i="15"/>
  <c r="IN28" i="15"/>
  <c r="IZ28" i="15"/>
  <c r="JL28" i="15"/>
  <c r="JX28" i="15"/>
  <c r="KJ28" i="15"/>
  <c r="KV28" i="15"/>
  <c r="LH28" i="15"/>
  <c r="LT28" i="15"/>
  <c r="IC28" i="15"/>
  <c r="IO28" i="15"/>
  <c r="JA28" i="15"/>
  <c r="JM28" i="15"/>
  <c r="JY28" i="15"/>
  <c r="KK28" i="15"/>
  <c r="KW28" i="15"/>
  <c r="LI28" i="15"/>
  <c r="LU28" i="15"/>
  <c r="MG28" i="15"/>
  <c r="MS28" i="15"/>
  <c r="NE28" i="15"/>
  <c r="NQ28" i="15"/>
  <c r="OC28" i="15"/>
  <c r="OO28" i="15"/>
  <c r="PA28" i="15"/>
  <c r="ID28" i="15"/>
  <c r="IP28" i="15"/>
  <c r="JB28" i="15"/>
  <c r="JN28" i="15"/>
  <c r="JZ28" i="15"/>
  <c r="KL28" i="15"/>
  <c r="KX28" i="15"/>
  <c r="LJ28" i="15"/>
  <c r="LV28" i="15"/>
  <c r="MH28" i="15"/>
  <c r="MT28" i="15"/>
  <c r="NF28" i="15"/>
  <c r="NR28" i="15"/>
  <c r="OD28" i="15"/>
  <c r="OP28" i="15"/>
  <c r="PB28" i="15"/>
  <c r="IE28" i="15"/>
  <c r="IQ28" i="15"/>
  <c r="JC28" i="15"/>
  <c r="JO28" i="15"/>
  <c r="KA28" i="15"/>
  <c r="KM28" i="15"/>
  <c r="KY28" i="15"/>
  <c r="LK28" i="15"/>
  <c r="LW28" i="15"/>
  <c r="MI28" i="15"/>
  <c r="MU28" i="15"/>
  <c r="NG28" i="15"/>
  <c r="NS28" i="15"/>
  <c r="OE28" i="15"/>
  <c r="OQ28" i="15"/>
  <c r="PC28" i="15"/>
  <c r="IF28" i="15"/>
  <c r="IR28" i="15"/>
  <c r="JD28" i="15"/>
  <c r="JP28" i="15"/>
  <c r="KB28" i="15"/>
  <c r="KN28" i="15"/>
  <c r="KZ28" i="15"/>
  <c r="LL28" i="15"/>
  <c r="LX28" i="15"/>
  <c r="MJ28" i="15"/>
  <c r="MV28" i="15"/>
  <c r="NH28" i="15"/>
  <c r="NT28" i="15"/>
  <c r="OF28" i="15"/>
  <c r="OR28" i="15"/>
  <c r="PD28" i="15"/>
  <c r="HU28" i="15"/>
  <c r="IG28" i="15"/>
  <c r="IS28" i="15"/>
  <c r="JE28" i="15"/>
  <c r="JQ28" i="15"/>
  <c r="KC28" i="15"/>
  <c r="KO28" i="15"/>
  <c r="LA28" i="15"/>
  <c r="LM28" i="15"/>
  <c r="LY28" i="15"/>
  <c r="MK28" i="15"/>
  <c r="MW28" i="15"/>
  <c r="NI28" i="15"/>
  <c r="NU28" i="15"/>
  <c r="OG28" i="15"/>
  <c r="OS28" i="15"/>
  <c r="PE28" i="15"/>
  <c r="HV28" i="15"/>
  <c r="IH28" i="15"/>
  <c r="IT28" i="15"/>
  <c r="JF28" i="15"/>
  <c r="JR28" i="15"/>
  <c r="KD28" i="15"/>
  <c r="KP28" i="15"/>
  <c r="LB28" i="15"/>
  <c r="LN28" i="15"/>
  <c r="LZ28" i="15"/>
  <c r="ML28" i="15"/>
  <c r="MX28" i="15"/>
  <c r="NJ28" i="15"/>
  <c r="NV28" i="15"/>
  <c r="OH28" i="15"/>
  <c r="HW28" i="15"/>
  <c r="II28" i="15"/>
  <c r="IU28" i="15"/>
  <c r="JG28" i="15"/>
  <c r="JS28" i="15"/>
  <c r="KE28" i="15"/>
  <c r="KQ28" i="15"/>
  <c r="LC28" i="15"/>
  <c r="LO28" i="15"/>
  <c r="MA28" i="15"/>
  <c r="MM28" i="15"/>
  <c r="MY28" i="15"/>
  <c r="NK28" i="15"/>
  <c r="NW28" i="15"/>
  <c r="HX28" i="15"/>
  <c r="IJ28" i="15"/>
  <c r="IV28" i="15"/>
  <c r="JH28" i="15"/>
  <c r="JT28" i="15"/>
  <c r="KF28" i="15"/>
  <c r="KR28" i="15"/>
  <c r="LD28" i="15"/>
  <c r="LP28" i="15"/>
  <c r="HY28" i="15"/>
  <c r="IK28" i="15"/>
  <c r="IW28" i="15"/>
  <c r="JI28" i="15"/>
  <c r="JU28" i="15"/>
  <c r="KG28" i="15"/>
  <c r="KS28" i="15"/>
  <c r="LE28" i="15"/>
  <c r="LQ28" i="15"/>
  <c r="MC28" i="15"/>
  <c r="MO28" i="15"/>
  <c r="NA28" i="15"/>
  <c r="NM28" i="15"/>
  <c r="NY28" i="15"/>
  <c r="OK28" i="15"/>
  <c r="OW28" i="15"/>
  <c r="PI28" i="15"/>
  <c r="JJ28" i="15"/>
  <c r="MZ28" i="15"/>
  <c r="ON28" i="15"/>
  <c r="JV28" i="15"/>
  <c r="NB28" i="15"/>
  <c r="OT28" i="15"/>
  <c r="KH28" i="15"/>
  <c r="ND28" i="15"/>
  <c r="OU28" i="15"/>
  <c r="KT28" i="15"/>
  <c r="NL28" i="15"/>
  <c r="OV28" i="15"/>
  <c r="LF28" i="15"/>
  <c r="NN28" i="15"/>
  <c r="OX28" i="15"/>
  <c r="LR28" i="15"/>
  <c r="NP28" i="15"/>
  <c r="OZ28" i="15"/>
  <c r="MB28" i="15"/>
  <c r="NX28" i="15"/>
  <c r="PF28" i="15"/>
  <c r="MD28" i="15"/>
  <c r="NZ28" i="15"/>
  <c r="PG28" i="15"/>
  <c r="MF28" i="15"/>
  <c r="OB28" i="15"/>
  <c r="PH28" i="15"/>
  <c r="HZ28" i="15"/>
  <c r="MN28" i="15"/>
  <c r="OI28" i="15"/>
  <c r="PJ28" i="15"/>
  <c r="IL28" i="15"/>
  <c r="MP28" i="15"/>
  <c r="OJ28" i="15"/>
  <c r="PL28" i="15"/>
  <c r="IX28" i="15"/>
  <c r="MR28" i="15"/>
  <c r="OL28" i="15"/>
  <c r="R30" i="15"/>
  <c r="HW30" i="15"/>
  <c r="IG30" i="15"/>
  <c r="IS30" i="15"/>
  <c r="JE30" i="15"/>
  <c r="JQ30" i="15"/>
  <c r="KC30" i="15"/>
  <c r="KO30" i="15"/>
  <c r="LA30" i="15"/>
  <c r="LM30" i="15"/>
  <c r="LY30" i="15"/>
  <c r="MK30" i="15"/>
  <c r="MW30" i="15"/>
  <c r="NI30" i="15"/>
  <c r="NU30" i="15"/>
  <c r="OG30" i="15"/>
  <c r="OS30" i="15"/>
  <c r="PE30" i="15"/>
  <c r="HU30" i="15"/>
  <c r="IH30" i="15"/>
  <c r="IT30" i="15"/>
  <c r="JF30" i="15"/>
  <c r="JR30" i="15"/>
  <c r="KD30" i="15"/>
  <c r="KP30" i="15"/>
  <c r="LB30" i="15"/>
  <c r="LN30" i="15"/>
  <c r="LZ30" i="15"/>
  <c r="ML30" i="15"/>
  <c r="MX30" i="15"/>
  <c r="NJ30" i="15"/>
  <c r="NV30" i="15"/>
  <c r="OH30" i="15"/>
  <c r="OT30" i="15"/>
  <c r="PF30" i="15"/>
  <c r="HV30" i="15"/>
  <c r="II30" i="15"/>
  <c r="IU30" i="15"/>
  <c r="JG30" i="15"/>
  <c r="JS30" i="15"/>
  <c r="KE30" i="15"/>
  <c r="KQ30" i="15"/>
  <c r="LC30" i="15"/>
  <c r="LO30" i="15"/>
  <c r="MA30" i="15"/>
  <c r="MM30" i="15"/>
  <c r="MY30" i="15"/>
  <c r="NK30" i="15"/>
  <c r="NW30" i="15"/>
  <c r="OI30" i="15"/>
  <c r="OU30" i="15"/>
  <c r="PG30" i="15"/>
  <c r="HX30" i="15"/>
  <c r="IJ30" i="15"/>
  <c r="IV30" i="15"/>
  <c r="JH30" i="15"/>
  <c r="JT30" i="15"/>
  <c r="KF30" i="15"/>
  <c r="KR30" i="15"/>
  <c r="LD30" i="15"/>
  <c r="LP30" i="15"/>
  <c r="MB30" i="15"/>
  <c r="MN30" i="15"/>
  <c r="MZ30" i="15"/>
  <c r="NL30" i="15"/>
  <c r="NX30" i="15"/>
  <c r="OJ30" i="15"/>
  <c r="OV30" i="15"/>
  <c r="PH30" i="15"/>
  <c r="HY30" i="15"/>
  <c r="IK30" i="15"/>
  <c r="IW30" i="15"/>
  <c r="JI30" i="15"/>
  <c r="JU30" i="15"/>
  <c r="KG30" i="15"/>
  <c r="KS30" i="15"/>
  <c r="LE30" i="15"/>
  <c r="LQ30" i="15"/>
  <c r="MC30" i="15"/>
  <c r="MO30" i="15"/>
  <c r="NA30" i="15"/>
  <c r="NM30" i="15"/>
  <c r="NY30" i="15"/>
  <c r="OK30" i="15"/>
  <c r="OW30" i="15"/>
  <c r="PI30" i="15"/>
  <c r="HZ30" i="15"/>
  <c r="IL30" i="15"/>
  <c r="IX30" i="15"/>
  <c r="JJ30" i="15"/>
  <c r="JV30" i="15"/>
  <c r="KH30" i="15"/>
  <c r="KT30" i="15"/>
  <c r="LF30" i="15"/>
  <c r="LR30" i="15"/>
  <c r="MD30" i="15"/>
  <c r="MP30" i="15"/>
  <c r="NB30" i="15"/>
  <c r="NN30" i="15"/>
  <c r="NZ30" i="15"/>
  <c r="OL30" i="15"/>
  <c r="OX30" i="15"/>
  <c r="PJ30" i="15"/>
  <c r="IA30" i="15"/>
  <c r="IM30" i="15"/>
  <c r="IY30" i="15"/>
  <c r="JK30" i="15"/>
  <c r="JW30" i="15"/>
  <c r="KI30" i="15"/>
  <c r="KU30" i="15"/>
  <c r="LG30" i="15"/>
  <c r="LS30" i="15"/>
  <c r="ME30" i="15"/>
  <c r="MQ30" i="15"/>
  <c r="NC30" i="15"/>
  <c r="NO30" i="15"/>
  <c r="OA30" i="15"/>
  <c r="OM30" i="15"/>
  <c r="OY30" i="15"/>
  <c r="PK30" i="15"/>
  <c r="IB30" i="15"/>
  <c r="IN30" i="15"/>
  <c r="IZ30" i="15"/>
  <c r="JL30" i="15"/>
  <c r="JX30" i="15"/>
  <c r="KJ30" i="15"/>
  <c r="KV30" i="15"/>
  <c r="LH30" i="15"/>
  <c r="LT30" i="15"/>
  <c r="MF30" i="15"/>
  <c r="MR30" i="15"/>
  <c r="ND30" i="15"/>
  <c r="NP30" i="15"/>
  <c r="OB30" i="15"/>
  <c r="ON30" i="15"/>
  <c r="OZ30" i="15"/>
  <c r="PL30" i="15"/>
  <c r="IC30" i="15"/>
  <c r="IO30" i="15"/>
  <c r="JA30" i="15"/>
  <c r="JM30" i="15"/>
  <c r="JY30" i="15"/>
  <c r="KK30" i="15"/>
  <c r="KW30" i="15"/>
  <c r="LI30" i="15"/>
  <c r="LU30" i="15"/>
  <c r="MG30" i="15"/>
  <c r="MS30" i="15"/>
  <c r="NE30" i="15"/>
  <c r="NQ30" i="15"/>
  <c r="OC30" i="15"/>
  <c r="OO30" i="15"/>
  <c r="PA30" i="15"/>
  <c r="ID30" i="15"/>
  <c r="IP30" i="15"/>
  <c r="JB30" i="15"/>
  <c r="JN30" i="15"/>
  <c r="JZ30" i="15"/>
  <c r="KL30" i="15"/>
  <c r="KX30" i="15"/>
  <c r="LJ30" i="15"/>
  <c r="LV30" i="15"/>
  <c r="MH30" i="15"/>
  <c r="MT30" i="15"/>
  <c r="NF30" i="15"/>
  <c r="NR30" i="15"/>
  <c r="OD30" i="15"/>
  <c r="OP30" i="15"/>
  <c r="PB30" i="15"/>
  <c r="IE30" i="15"/>
  <c r="IQ30" i="15"/>
  <c r="JC30" i="15"/>
  <c r="JO30" i="15"/>
  <c r="KA30" i="15"/>
  <c r="KM30" i="15"/>
  <c r="KY30" i="15"/>
  <c r="LK30" i="15"/>
  <c r="LW30" i="15"/>
  <c r="MI30" i="15"/>
  <c r="MU30" i="15"/>
  <c r="NG30" i="15"/>
  <c r="NS30" i="15"/>
  <c r="OE30" i="15"/>
  <c r="OQ30" i="15"/>
  <c r="PC30" i="15"/>
  <c r="KZ30" i="15"/>
  <c r="LL30" i="15"/>
  <c r="LX30" i="15"/>
  <c r="MJ30" i="15"/>
  <c r="MV30" i="15"/>
  <c r="NH30" i="15"/>
  <c r="IF30" i="15"/>
  <c r="NT30" i="15"/>
  <c r="IR30" i="15"/>
  <c r="OF30" i="15"/>
  <c r="JD30" i="15"/>
  <c r="OR30" i="15"/>
  <c r="JP30" i="15"/>
  <c r="PD30" i="15"/>
  <c r="KB30" i="15"/>
  <c r="KN30" i="15"/>
  <c r="HW78" i="15"/>
  <c r="II78" i="15"/>
  <c r="IU78" i="15"/>
  <c r="JG78" i="15"/>
  <c r="JS78" i="15"/>
  <c r="KE78" i="15"/>
  <c r="KQ78" i="15"/>
  <c r="LC78" i="15"/>
  <c r="LO78" i="15"/>
  <c r="MA78" i="15"/>
  <c r="MM78" i="15"/>
  <c r="MY78" i="15"/>
  <c r="NK78" i="15"/>
  <c r="NW78" i="15"/>
  <c r="OI78" i="15"/>
  <c r="OU78" i="15"/>
  <c r="PG78" i="15"/>
  <c r="HX78" i="15"/>
  <c r="IJ78" i="15"/>
  <c r="IV78" i="15"/>
  <c r="JH78" i="15"/>
  <c r="JT78" i="15"/>
  <c r="KF78" i="15"/>
  <c r="KR78" i="15"/>
  <c r="LD78" i="15"/>
  <c r="LP78" i="15"/>
  <c r="MB78" i="15"/>
  <c r="MN78" i="15"/>
  <c r="MZ78" i="15"/>
  <c r="NL78" i="15"/>
  <c r="HY78" i="15"/>
  <c r="IK78" i="15"/>
  <c r="IW78" i="15"/>
  <c r="JI78" i="15"/>
  <c r="JU78" i="15"/>
  <c r="KG78" i="15"/>
  <c r="KS78" i="15"/>
  <c r="LE78" i="15"/>
  <c r="LQ78" i="15"/>
  <c r="MC78" i="15"/>
  <c r="MO78" i="15"/>
  <c r="NA78" i="15"/>
  <c r="NM78" i="15"/>
  <c r="NY78" i="15"/>
  <c r="OK78" i="15"/>
  <c r="OW78" i="15"/>
  <c r="PI78" i="15"/>
  <c r="HZ78" i="15"/>
  <c r="IL78" i="15"/>
  <c r="IX78" i="15"/>
  <c r="JJ78" i="15"/>
  <c r="JV78" i="15"/>
  <c r="KH78" i="15"/>
  <c r="KT78" i="15"/>
  <c r="LF78" i="15"/>
  <c r="LR78" i="15"/>
  <c r="MD78" i="15"/>
  <c r="MP78" i="15"/>
  <c r="NB78" i="15"/>
  <c r="NN78" i="15"/>
  <c r="NZ78" i="15"/>
  <c r="OL78" i="15"/>
  <c r="OX78" i="15"/>
  <c r="PJ78" i="15"/>
  <c r="IA78" i="15"/>
  <c r="IM78" i="15"/>
  <c r="IY78" i="15"/>
  <c r="JK78" i="15"/>
  <c r="JW78" i="15"/>
  <c r="KI78" i="15"/>
  <c r="KU78" i="15"/>
  <c r="LG78" i="15"/>
  <c r="LS78" i="15"/>
  <c r="ME78" i="15"/>
  <c r="MQ78" i="15"/>
  <c r="NC78" i="15"/>
  <c r="NO78" i="15"/>
  <c r="OA78" i="15"/>
  <c r="OM78" i="15"/>
  <c r="OY78" i="15"/>
  <c r="PK78" i="15"/>
  <c r="IB78" i="15"/>
  <c r="IN78" i="15"/>
  <c r="IZ78" i="15"/>
  <c r="JL78" i="15"/>
  <c r="JX78" i="15"/>
  <c r="KJ78" i="15"/>
  <c r="KV78" i="15"/>
  <c r="LH78" i="15"/>
  <c r="LT78" i="15"/>
  <c r="MF78" i="15"/>
  <c r="MR78" i="15"/>
  <c r="ND78" i="15"/>
  <c r="NP78" i="15"/>
  <c r="OB78" i="15"/>
  <c r="ON78" i="15"/>
  <c r="OZ78" i="15"/>
  <c r="PL78" i="15"/>
  <c r="IC78" i="15"/>
  <c r="IO78" i="15"/>
  <c r="ID78" i="15"/>
  <c r="IP78" i="15"/>
  <c r="JB78" i="15"/>
  <c r="JN78" i="15"/>
  <c r="JZ78" i="15"/>
  <c r="KL78" i="15"/>
  <c r="KX78" i="15"/>
  <c r="LJ78" i="15"/>
  <c r="LV78" i="15"/>
  <c r="MH78" i="15"/>
  <c r="MT78" i="15"/>
  <c r="NF78" i="15"/>
  <c r="NR78" i="15"/>
  <c r="OD78" i="15"/>
  <c r="OP78" i="15"/>
  <c r="PB78" i="15"/>
  <c r="IE78" i="15"/>
  <c r="IF78" i="15"/>
  <c r="IR78" i="15"/>
  <c r="HU78" i="15"/>
  <c r="IG78" i="15"/>
  <c r="IS78" i="15"/>
  <c r="JE78" i="15"/>
  <c r="JQ78" i="15"/>
  <c r="KC78" i="15"/>
  <c r="KO78" i="15"/>
  <c r="LA78" i="15"/>
  <c r="LM78" i="15"/>
  <c r="LY78" i="15"/>
  <c r="MK78" i="15"/>
  <c r="MW78" i="15"/>
  <c r="NI78" i="15"/>
  <c r="NU78" i="15"/>
  <c r="OG78" i="15"/>
  <c r="OS78" i="15"/>
  <c r="PE78" i="15"/>
  <c r="IH78" i="15"/>
  <c r="KA78" i="15"/>
  <c r="LK78" i="15"/>
  <c r="MU78" i="15"/>
  <c r="OC78" i="15"/>
  <c r="PD78" i="15"/>
  <c r="IQ78" i="15"/>
  <c r="KB78" i="15"/>
  <c r="LL78" i="15"/>
  <c r="MV78" i="15"/>
  <c r="OE78" i="15"/>
  <c r="PF78" i="15"/>
  <c r="IT78" i="15"/>
  <c r="KD78" i="15"/>
  <c r="LN78" i="15"/>
  <c r="MX78" i="15"/>
  <c r="OF78" i="15"/>
  <c r="PH78" i="15"/>
  <c r="JA78" i="15"/>
  <c r="KK78" i="15"/>
  <c r="LU78" i="15"/>
  <c r="NE78" i="15"/>
  <c r="OH78" i="15"/>
  <c r="JC78" i="15"/>
  <c r="KM78" i="15"/>
  <c r="LW78" i="15"/>
  <c r="NG78" i="15"/>
  <c r="OJ78" i="15"/>
  <c r="JD78" i="15"/>
  <c r="KN78" i="15"/>
  <c r="LX78" i="15"/>
  <c r="NH78" i="15"/>
  <c r="OO78" i="15"/>
  <c r="JF78" i="15"/>
  <c r="KP78" i="15"/>
  <c r="LZ78" i="15"/>
  <c r="NJ78" i="15"/>
  <c r="OQ78" i="15"/>
  <c r="JM78" i="15"/>
  <c r="KW78" i="15"/>
  <c r="MG78" i="15"/>
  <c r="NQ78" i="15"/>
  <c r="OR78" i="15"/>
  <c r="JO78" i="15"/>
  <c r="KY78" i="15"/>
  <c r="MI78" i="15"/>
  <c r="NS78" i="15"/>
  <c r="OT78" i="15"/>
  <c r="JP78" i="15"/>
  <c r="KZ78" i="15"/>
  <c r="MJ78" i="15"/>
  <c r="NT78" i="15"/>
  <c r="OV78" i="15"/>
  <c r="JR78" i="15"/>
  <c r="LB78" i="15"/>
  <c r="ML78" i="15"/>
  <c r="NV78" i="15"/>
  <c r="PA78" i="15"/>
  <c r="LI78" i="15"/>
  <c r="MS78" i="15"/>
  <c r="NX78" i="15"/>
  <c r="PC78" i="15"/>
  <c r="HV78" i="15"/>
  <c r="JY78" i="15"/>
  <c r="IA73" i="15"/>
  <c r="IM73" i="15"/>
  <c r="IY73" i="15"/>
  <c r="JK73" i="15"/>
  <c r="JW73" i="15"/>
  <c r="KI73" i="15"/>
  <c r="KU73" i="15"/>
  <c r="LG73" i="15"/>
  <c r="LS73" i="15"/>
  <c r="ME73" i="15"/>
  <c r="MQ73" i="15"/>
  <c r="NC73" i="15"/>
  <c r="NO73" i="15"/>
  <c r="OA73" i="15"/>
  <c r="OM73" i="15"/>
  <c r="OY73" i="15"/>
  <c r="PK73" i="15"/>
  <c r="IB73" i="15"/>
  <c r="IN73" i="15"/>
  <c r="IZ73" i="15"/>
  <c r="JL73" i="15"/>
  <c r="JX73" i="15"/>
  <c r="KJ73" i="15"/>
  <c r="KV73" i="15"/>
  <c r="LH73" i="15"/>
  <c r="LT73" i="15"/>
  <c r="MF73" i="15"/>
  <c r="MR73" i="15"/>
  <c r="ND73" i="15"/>
  <c r="NP73" i="15"/>
  <c r="OB73" i="15"/>
  <c r="ON73" i="15"/>
  <c r="OZ73" i="15"/>
  <c r="PL73" i="15"/>
  <c r="IC73" i="15"/>
  <c r="IO73" i="15"/>
  <c r="JA73" i="15"/>
  <c r="JM73" i="15"/>
  <c r="JY73" i="15"/>
  <c r="KK73" i="15"/>
  <c r="KW73" i="15"/>
  <c r="LI73" i="15"/>
  <c r="LU73" i="15"/>
  <c r="MG73" i="15"/>
  <c r="MS73" i="15"/>
  <c r="NE73" i="15"/>
  <c r="NQ73" i="15"/>
  <c r="OC73" i="15"/>
  <c r="OO73" i="15"/>
  <c r="PA73" i="15"/>
  <c r="ID73" i="15"/>
  <c r="IP73" i="15"/>
  <c r="JB73" i="15"/>
  <c r="JN73" i="15"/>
  <c r="JZ73" i="15"/>
  <c r="KL73" i="15"/>
  <c r="KX73" i="15"/>
  <c r="LJ73" i="15"/>
  <c r="LV73" i="15"/>
  <c r="MH73" i="15"/>
  <c r="MT73" i="15"/>
  <c r="NF73" i="15"/>
  <c r="NR73" i="15"/>
  <c r="OD73" i="15"/>
  <c r="OP73" i="15"/>
  <c r="PB73" i="15"/>
  <c r="IE73" i="15"/>
  <c r="IQ73" i="15"/>
  <c r="JC73" i="15"/>
  <c r="JO73" i="15"/>
  <c r="KA73" i="15"/>
  <c r="KM73" i="15"/>
  <c r="KY73" i="15"/>
  <c r="LK73" i="15"/>
  <c r="LW73" i="15"/>
  <c r="MI73" i="15"/>
  <c r="MU73" i="15"/>
  <c r="NG73" i="15"/>
  <c r="NS73" i="15"/>
  <c r="OE73" i="15"/>
  <c r="OQ73" i="15"/>
  <c r="PC73" i="15"/>
  <c r="IF73" i="15"/>
  <c r="IR73" i="15"/>
  <c r="JD73" i="15"/>
  <c r="JP73" i="15"/>
  <c r="KB73" i="15"/>
  <c r="KN73" i="15"/>
  <c r="KZ73" i="15"/>
  <c r="LL73" i="15"/>
  <c r="LX73" i="15"/>
  <c r="MJ73" i="15"/>
  <c r="MV73" i="15"/>
  <c r="NH73" i="15"/>
  <c r="NT73" i="15"/>
  <c r="OF73" i="15"/>
  <c r="OR73" i="15"/>
  <c r="PD73" i="15"/>
  <c r="HU73" i="15"/>
  <c r="IG73" i="15"/>
  <c r="IS73" i="15"/>
  <c r="JE73" i="15"/>
  <c r="JQ73" i="15"/>
  <c r="KC73" i="15"/>
  <c r="KO73" i="15"/>
  <c r="LA73" i="15"/>
  <c r="LM73" i="15"/>
  <c r="LY73" i="15"/>
  <c r="MK73" i="15"/>
  <c r="MW73" i="15"/>
  <c r="NI73" i="15"/>
  <c r="NU73" i="15"/>
  <c r="OG73" i="15"/>
  <c r="OS73" i="15"/>
  <c r="PE73" i="15"/>
  <c r="HV73" i="15"/>
  <c r="IH73" i="15"/>
  <c r="IT73" i="15"/>
  <c r="JF73" i="15"/>
  <c r="JR73" i="15"/>
  <c r="KD73" i="15"/>
  <c r="KP73" i="15"/>
  <c r="LB73" i="15"/>
  <c r="LN73" i="15"/>
  <c r="LZ73" i="15"/>
  <c r="ML73" i="15"/>
  <c r="MX73" i="15"/>
  <c r="NJ73" i="15"/>
  <c r="NV73" i="15"/>
  <c r="OH73" i="15"/>
  <c r="OT73" i="15"/>
  <c r="PF73" i="15"/>
  <c r="HW73" i="15"/>
  <c r="II73" i="15"/>
  <c r="IU73" i="15"/>
  <c r="JG73" i="15"/>
  <c r="JS73" i="15"/>
  <c r="KE73" i="15"/>
  <c r="KQ73" i="15"/>
  <c r="LC73" i="15"/>
  <c r="LO73" i="15"/>
  <c r="MA73" i="15"/>
  <c r="MM73" i="15"/>
  <c r="MY73" i="15"/>
  <c r="NK73" i="15"/>
  <c r="NW73" i="15"/>
  <c r="OI73" i="15"/>
  <c r="OU73" i="15"/>
  <c r="PG73" i="15"/>
  <c r="HX73" i="15"/>
  <c r="IJ73" i="15"/>
  <c r="IV73" i="15"/>
  <c r="JH73" i="15"/>
  <c r="JT73" i="15"/>
  <c r="KF73" i="15"/>
  <c r="KR73" i="15"/>
  <c r="LD73" i="15"/>
  <c r="LP73" i="15"/>
  <c r="MB73" i="15"/>
  <c r="MN73" i="15"/>
  <c r="MZ73" i="15"/>
  <c r="NL73" i="15"/>
  <c r="NX73" i="15"/>
  <c r="OJ73" i="15"/>
  <c r="OV73" i="15"/>
  <c r="PH73" i="15"/>
  <c r="HY73" i="15"/>
  <c r="IK73" i="15"/>
  <c r="IW73" i="15"/>
  <c r="JI73" i="15"/>
  <c r="JU73" i="15"/>
  <c r="KG73" i="15"/>
  <c r="KS73" i="15"/>
  <c r="LE73" i="15"/>
  <c r="LQ73" i="15"/>
  <c r="MC73" i="15"/>
  <c r="MO73" i="15"/>
  <c r="NA73" i="15"/>
  <c r="NM73" i="15"/>
  <c r="NY73" i="15"/>
  <c r="OK73" i="15"/>
  <c r="OW73" i="15"/>
  <c r="PI73" i="15"/>
  <c r="HZ73" i="15"/>
  <c r="NN73" i="15"/>
  <c r="IL73" i="15"/>
  <c r="NZ73" i="15"/>
  <c r="IX73" i="15"/>
  <c r="OL73" i="15"/>
  <c r="JJ73" i="15"/>
  <c r="OX73" i="15"/>
  <c r="JV73" i="15"/>
  <c r="PJ73" i="15"/>
  <c r="KH73" i="15"/>
  <c r="KT73" i="15"/>
  <c r="LF73" i="15"/>
  <c r="LR73" i="15"/>
  <c r="MD73" i="15"/>
  <c r="MP73" i="15"/>
  <c r="NB73" i="15"/>
  <c r="HX85" i="15"/>
  <c r="IJ85" i="15"/>
  <c r="IV85" i="15"/>
  <c r="JH85" i="15"/>
  <c r="JT85" i="15"/>
  <c r="KF85" i="15"/>
  <c r="KR85" i="15"/>
  <c r="LD85" i="15"/>
  <c r="LP85" i="15"/>
  <c r="MB85" i="15"/>
  <c r="MN85" i="15"/>
  <c r="MZ85" i="15"/>
  <c r="NL85" i="15"/>
  <c r="NX85" i="15"/>
  <c r="OJ85" i="15"/>
  <c r="OV85" i="15"/>
  <c r="PH85" i="15"/>
  <c r="HY85" i="15"/>
  <c r="IK85" i="15"/>
  <c r="IW85" i="15"/>
  <c r="JI85" i="15"/>
  <c r="JU85" i="15"/>
  <c r="KG85" i="15"/>
  <c r="KS85" i="15"/>
  <c r="LE85" i="15"/>
  <c r="LQ85" i="15"/>
  <c r="MC85" i="15"/>
  <c r="MO85" i="15"/>
  <c r="NA85" i="15"/>
  <c r="NM85" i="15"/>
  <c r="NY85" i="15"/>
  <c r="OK85" i="15"/>
  <c r="OW85" i="15"/>
  <c r="PI85" i="15"/>
  <c r="HZ85" i="15"/>
  <c r="IL85" i="15"/>
  <c r="IX85" i="15"/>
  <c r="JJ85" i="15"/>
  <c r="JV85" i="15"/>
  <c r="KH85" i="15"/>
  <c r="KT85" i="15"/>
  <c r="LF85" i="15"/>
  <c r="LR85" i="15"/>
  <c r="MD85" i="15"/>
  <c r="MP85" i="15"/>
  <c r="NB85" i="15"/>
  <c r="NN85" i="15"/>
  <c r="NZ85" i="15"/>
  <c r="OL85" i="15"/>
  <c r="OX85" i="15"/>
  <c r="PJ85" i="15"/>
  <c r="IA85" i="15"/>
  <c r="IM85" i="15"/>
  <c r="IY85" i="15"/>
  <c r="JK85" i="15"/>
  <c r="JW85" i="15"/>
  <c r="KI85" i="15"/>
  <c r="KU85" i="15"/>
  <c r="LG85" i="15"/>
  <c r="LS85" i="15"/>
  <c r="ME85" i="15"/>
  <c r="MQ85" i="15"/>
  <c r="NC85" i="15"/>
  <c r="NO85" i="15"/>
  <c r="OA85" i="15"/>
  <c r="OM85" i="15"/>
  <c r="OY85" i="15"/>
  <c r="PK85" i="15"/>
  <c r="IB85" i="15"/>
  <c r="IN85" i="15"/>
  <c r="IZ85" i="15"/>
  <c r="JL85" i="15"/>
  <c r="JX85" i="15"/>
  <c r="KJ85" i="15"/>
  <c r="KV85" i="15"/>
  <c r="LH85" i="15"/>
  <c r="LT85" i="15"/>
  <c r="MF85" i="15"/>
  <c r="MR85" i="15"/>
  <c r="ND85" i="15"/>
  <c r="NP85" i="15"/>
  <c r="OB85" i="15"/>
  <c r="ON85" i="15"/>
  <c r="OZ85" i="15"/>
  <c r="PL85" i="15"/>
  <c r="IC85" i="15"/>
  <c r="IO85" i="15"/>
  <c r="JA85" i="15"/>
  <c r="JM85" i="15"/>
  <c r="JY85" i="15"/>
  <c r="KK85" i="15"/>
  <c r="KW85" i="15"/>
  <c r="LI85" i="15"/>
  <c r="LU85" i="15"/>
  <c r="MG85" i="15"/>
  <c r="MS85" i="15"/>
  <c r="NE85" i="15"/>
  <c r="NQ85" i="15"/>
  <c r="OC85" i="15"/>
  <c r="OO85" i="15"/>
  <c r="PA85" i="15"/>
  <c r="ID85" i="15"/>
  <c r="IP85" i="15"/>
  <c r="JB85" i="15"/>
  <c r="JN85" i="15"/>
  <c r="JZ85" i="15"/>
  <c r="KL85" i="15"/>
  <c r="KX85" i="15"/>
  <c r="LJ85" i="15"/>
  <c r="LV85" i="15"/>
  <c r="MH85" i="15"/>
  <c r="MT85" i="15"/>
  <c r="NF85" i="15"/>
  <c r="NR85" i="15"/>
  <c r="OD85" i="15"/>
  <c r="OP85" i="15"/>
  <c r="PB85" i="15"/>
  <c r="IE85" i="15"/>
  <c r="IQ85" i="15"/>
  <c r="JC85" i="15"/>
  <c r="JO85" i="15"/>
  <c r="KA85" i="15"/>
  <c r="KM85" i="15"/>
  <c r="KY85" i="15"/>
  <c r="LK85" i="15"/>
  <c r="LW85" i="15"/>
  <c r="MI85" i="15"/>
  <c r="MU85" i="15"/>
  <c r="NG85" i="15"/>
  <c r="NS85" i="15"/>
  <c r="OE85" i="15"/>
  <c r="OQ85" i="15"/>
  <c r="PC85" i="15"/>
  <c r="IF85" i="15"/>
  <c r="IR85" i="15"/>
  <c r="JD85" i="15"/>
  <c r="JP85" i="15"/>
  <c r="KB85" i="15"/>
  <c r="KN85" i="15"/>
  <c r="KZ85" i="15"/>
  <c r="LL85" i="15"/>
  <c r="LX85" i="15"/>
  <c r="MJ85" i="15"/>
  <c r="MV85" i="15"/>
  <c r="NH85" i="15"/>
  <c r="NT85" i="15"/>
  <c r="OF85" i="15"/>
  <c r="OR85" i="15"/>
  <c r="PD85" i="15"/>
  <c r="HU85" i="15"/>
  <c r="IG85" i="15"/>
  <c r="IS85" i="15"/>
  <c r="JE85" i="15"/>
  <c r="JQ85" i="15"/>
  <c r="KC85" i="15"/>
  <c r="KO85" i="15"/>
  <c r="LA85" i="15"/>
  <c r="LM85" i="15"/>
  <c r="LY85" i="15"/>
  <c r="MK85" i="15"/>
  <c r="MW85" i="15"/>
  <c r="NI85" i="15"/>
  <c r="NU85" i="15"/>
  <c r="OG85" i="15"/>
  <c r="OS85" i="15"/>
  <c r="PE85" i="15"/>
  <c r="HV85" i="15"/>
  <c r="IH85" i="15"/>
  <c r="IT85" i="15"/>
  <c r="JF85" i="15"/>
  <c r="JR85" i="15"/>
  <c r="KD85" i="15"/>
  <c r="KP85" i="15"/>
  <c r="LB85" i="15"/>
  <c r="LN85" i="15"/>
  <c r="LZ85" i="15"/>
  <c r="ML85" i="15"/>
  <c r="MX85" i="15"/>
  <c r="NJ85" i="15"/>
  <c r="NV85" i="15"/>
  <c r="OH85" i="15"/>
  <c r="OT85" i="15"/>
  <c r="PF85" i="15"/>
  <c r="MA85" i="15"/>
  <c r="MM85" i="15"/>
  <c r="MY85" i="15"/>
  <c r="HW85" i="15"/>
  <c r="NK85" i="15"/>
  <c r="II85" i="15"/>
  <c r="NW85" i="15"/>
  <c r="IU85" i="15"/>
  <c r="OI85" i="15"/>
  <c r="JG85" i="15"/>
  <c r="OU85" i="15"/>
  <c r="JS85" i="15"/>
  <c r="PG85" i="15"/>
  <c r="KE85" i="15"/>
  <c r="KQ85" i="15"/>
  <c r="LC85" i="15"/>
  <c r="LO85" i="15"/>
  <c r="P8" i="15"/>
  <c r="LV8" i="15"/>
  <c r="LW8" i="15"/>
  <c r="MI8" i="15"/>
  <c r="MU8" i="15"/>
  <c r="NG8" i="15"/>
  <c r="NS8" i="15"/>
  <c r="OE8" i="15"/>
  <c r="LY8" i="15"/>
  <c r="MK8" i="15"/>
  <c r="LZ8" i="15"/>
  <c r="ML8" i="15"/>
  <c r="MA8" i="15"/>
  <c r="MM8" i="15"/>
  <c r="MY8" i="15"/>
  <c r="NK8" i="15"/>
  <c r="LQ8" i="15"/>
  <c r="MC8" i="15"/>
  <c r="MO8" i="15"/>
  <c r="NA8" i="15"/>
  <c r="NM8" i="15"/>
  <c r="NY8" i="15"/>
  <c r="OK8" i="15"/>
  <c r="LT8" i="15"/>
  <c r="MF8" i="15"/>
  <c r="MR8" i="15"/>
  <c r="ND8" i="15"/>
  <c r="NP8" i="15"/>
  <c r="MB8" i="15"/>
  <c r="MW8" i="15"/>
  <c r="NO8" i="15"/>
  <c r="OD8" i="15"/>
  <c r="OR8" i="15"/>
  <c r="PD8" i="15"/>
  <c r="MD8" i="15"/>
  <c r="MX8" i="15"/>
  <c r="NQ8" i="15"/>
  <c r="OF8" i="15"/>
  <c r="OS8" i="15"/>
  <c r="PE8" i="15"/>
  <c r="ME8" i="15"/>
  <c r="MZ8" i="15"/>
  <c r="NR8" i="15"/>
  <c r="OG8" i="15"/>
  <c r="OT8" i="15"/>
  <c r="PF8" i="15"/>
  <c r="MG8" i="15"/>
  <c r="NB8" i="15"/>
  <c r="NT8" i="15"/>
  <c r="OH8" i="15"/>
  <c r="OU8" i="15"/>
  <c r="PG8" i="15"/>
  <c r="MH8" i="15"/>
  <c r="NC8" i="15"/>
  <c r="NU8" i="15"/>
  <c r="OI8" i="15"/>
  <c r="OV8" i="15"/>
  <c r="PH8" i="15"/>
  <c r="MJ8" i="15"/>
  <c r="NE8" i="15"/>
  <c r="NV8" i="15"/>
  <c r="OJ8" i="15"/>
  <c r="OW8" i="15"/>
  <c r="PI8" i="15"/>
  <c r="MN8" i="15"/>
  <c r="NF8" i="15"/>
  <c r="NW8" i="15"/>
  <c r="OL8" i="15"/>
  <c r="OX8" i="15"/>
  <c r="PJ8" i="15"/>
  <c r="LP8" i="15"/>
  <c r="MP8" i="15"/>
  <c r="NH8" i="15"/>
  <c r="NX8" i="15"/>
  <c r="OM8" i="15"/>
  <c r="OY8" i="15"/>
  <c r="PK8" i="15"/>
  <c r="LR8" i="15"/>
  <c r="MQ8" i="15"/>
  <c r="NI8" i="15"/>
  <c r="NZ8" i="15"/>
  <c r="ON8" i="15"/>
  <c r="OZ8" i="15"/>
  <c r="PL8" i="15"/>
  <c r="LS8" i="15"/>
  <c r="MS8" i="15"/>
  <c r="NJ8" i="15"/>
  <c r="OA8" i="15"/>
  <c r="OO8" i="15"/>
  <c r="PA8" i="15"/>
  <c r="LU8" i="15"/>
  <c r="MT8" i="15"/>
  <c r="NL8" i="15"/>
  <c r="OB8" i="15"/>
  <c r="OP8" i="15"/>
  <c r="PB8" i="15"/>
  <c r="LX8" i="15"/>
  <c r="MV8" i="15"/>
  <c r="NN8" i="15"/>
  <c r="OC8" i="15"/>
  <c r="OQ8" i="15"/>
  <c r="PC8" i="15"/>
  <c r="R40" i="15"/>
  <c r="HU40" i="15"/>
  <c r="IG40" i="15"/>
  <c r="IS40" i="15"/>
  <c r="JE40" i="15"/>
  <c r="JQ40" i="15"/>
  <c r="KC40" i="15"/>
  <c r="HV40" i="15"/>
  <c r="IH40" i="15"/>
  <c r="IT40" i="15"/>
  <c r="JF40" i="15"/>
  <c r="JR40" i="15"/>
  <c r="KD40" i="15"/>
  <c r="II40" i="15"/>
  <c r="IW40" i="15"/>
  <c r="JK40" i="15"/>
  <c r="JY40" i="15"/>
  <c r="KM40" i="15"/>
  <c r="KY40" i="15"/>
  <c r="LK40" i="15"/>
  <c r="LW40" i="15"/>
  <c r="MI40" i="15"/>
  <c r="MU40" i="15"/>
  <c r="NG40" i="15"/>
  <c r="NS40" i="15"/>
  <c r="OE40" i="15"/>
  <c r="OQ40" i="15"/>
  <c r="PC40" i="15"/>
  <c r="IJ40" i="15"/>
  <c r="IX40" i="15"/>
  <c r="JL40" i="15"/>
  <c r="JZ40" i="15"/>
  <c r="KN40" i="15"/>
  <c r="KZ40" i="15"/>
  <c r="LL40" i="15"/>
  <c r="LX40" i="15"/>
  <c r="MJ40" i="15"/>
  <c r="MV40" i="15"/>
  <c r="NH40" i="15"/>
  <c r="NT40" i="15"/>
  <c r="OF40" i="15"/>
  <c r="OR40" i="15"/>
  <c r="PD40" i="15"/>
  <c r="HW40" i="15"/>
  <c r="IK40" i="15"/>
  <c r="IY40" i="15"/>
  <c r="JM40" i="15"/>
  <c r="KA40" i="15"/>
  <c r="KO40" i="15"/>
  <c r="LA40" i="15"/>
  <c r="LM40" i="15"/>
  <c r="LY40" i="15"/>
  <c r="MK40" i="15"/>
  <c r="MW40" i="15"/>
  <c r="NI40" i="15"/>
  <c r="NU40" i="15"/>
  <c r="OG40" i="15"/>
  <c r="OS40" i="15"/>
  <c r="PE40" i="15"/>
  <c r="HX40" i="15"/>
  <c r="IL40" i="15"/>
  <c r="IZ40" i="15"/>
  <c r="JN40" i="15"/>
  <c r="KB40" i="15"/>
  <c r="KP40" i="15"/>
  <c r="LB40" i="15"/>
  <c r="LN40" i="15"/>
  <c r="LZ40" i="15"/>
  <c r="ML40" i="15"/>
  <c r="MX40" i="15"/>
  <c r="NJ40" i="15"/>
  <c r="NV40" i="15"/>
  <c r="OH40" i="15"/>
  <c r="OT40" i="15"/>
  <c r="PF40" i="15"/>
  <c r="HY40" i="15"/>
  <c r="IM40" i="15"/>
  <c r="JA40" i="15"/>
  <c r="JO40" i="15"/>
  <c r="KE40" i="15"/>
  <c r="KQ40" i="15"/>
  <c r="LC40" i="15"/>
  <c r="LO40" i="15"/>
  <c r="MA40" i="15"/>
  <c r="MM40" i="15"/>
  <c r="MY40" i="15"/>
  <c r="NK40" i="15"/>
  <c r="NW40" i="15"/>
  <c r="OI40" i="15"/>
  <c r="OU40" i="15"/>
  <c r="PG40" i="15"/>
  <c r="HZ40" i="15"/>
  <c r="IN40" i="15"/>
  <c r="JB40" i="15"/>
  <c r="JP40" i="15"/>
  <c r="KF40" i="15"/>
  <c r="KR40" i="15"/>
  <c r="LD40" i="15"/>
  <c r="LP40" i="15"/>
  <c r="MB40" i="15"/>
  <c r="MN40" i="15"/>
  <c r="MZ40" i="15"/>
  <c r="NL40" i="15"/>
  <c r="NX40" i="15"/>
  <c r="OJ40" i="15"/>
  <c r="OV40" i="15"/>
  <c r="PH40" i="15"/>
  <c r="IA40" i="15"/>
  <c r="IO40" i="15"/>
  <c r="JC40" i="15"/>
  <c r="JS40" i="15"/>
  <c r="KG40" i="15"/>
  <c r="KS40" i="15"/>
  <c r="LE40" i="15"/>
  <c r="LQ40" i="15"/>
  <c r="MC40" i="15"/>
  <c r="MO40" i="15"/>
  <c r="NA40" i="15"/>
  <c r="NM40" i="15"/>
  <c r="NY40" i="15"/>
  <c r="OK40" i="15"/>
  <c r="OW40" i="15"/>
  <c r="PI40" i="15"/>
  <c r="IB40" i="15"/>
  <c r="IP40" i="15"/>
  <c r="JD40" i="15"/>
  <c r="JT40" i="15"/>
  <c r="KH40" i="15"/>
  <c r="KT40" i="15"/>
  <c r="LF40" i="15"/>
  <c r="LR40" i="15"/>
  <c r="MD40" i="15"/>
  <c r="MP40" i="15"/>
  <c r="NB40" i="15"/>
  <c r="NN40" i="15"/>
  <c r="NZ40" i="15"/>
  <c r="OL40" i="15"/>
  <c r="OX40" i="15"/>
  <c r="PJ40" i="15"/>
  <c r="IC40" i="15"/>
  <c r="IQ40" i="15"/>
  <c r="JG40" i="15"/>
  <c r="JU40" i="15"/>
  <c r="KI40" i="15"/>
  <c r="KU40" i="15"/>
  <c r="LG40" i="15"/>
  <c r="LS40" i="15"/>
  <c r="ME40" i="15"/>
  <c r="MQ40" i="15"/>
  <c r="NC40" i="15"/>
  <c r="NO40" i="15"/>
  <c r="OA40" i="15"/>
  <c r="OM40" i="15"/>
  <c r="OY40" i="15"/>
  <c r="PK40" i="15"/>
  <c r="ID40" i="15"/>
  <c r="IR40" i="15"/>
  <c r="JH40" i="15"/>
  <c r="JV40" i="15"/>
  <c r="KJ40" i="15"/>
  <c r="KV40" i="15"/>
  <c r="LH40" i="15"/>
  <c r="LT40" i="15"/>
  <c r="MF40" i="15"/>
  <c r="MR40" i="15"/>
  <c r="ND40" i="15"/>
  <c r="NP40" i="15"/>
  <c r="OB40" i="15"/>
  <c r="ON40" i="15"/>
  <c r="OZ40" i="15"/>
  <c r="PL40" i="15"/>
  <c r="IE40" i="15"/>
  <c r="IU40" i="15"/>
  <c r="JI40" i="15"/>
  <c r="JW40" i="15"/>
  <c r="KK40" i="15"/>
  <c r="KW40" i="15"/>
  <c r="LI40" i="15"/>
  <c r="LU40" i="15"/>
  <c r="MG40" i="15"/>
  <c r="MS40" i="15"/>
  <c r="NE40" i="15"/>
  <c r="NQ40" i="15"/>
  <c r="OC40" i="15"/>
  <c r="OO40" i="15"/>
  <c r="PA40" i="15"/>
  <c r="KL40" i="15"/>
  <c r="KX40" i="15"/>
  <c r="LJ40" i="15"/>
  <c r="LV40" i="15"/>
  <c r="MH40" i="15"/>
  <c r="MT40" i="15"/>
  <c r="NF40" i="15"/>
  <c r="NR40" i="15"/>
  <c r="IF40" i="15"/>
  <c r="OD40" i="15"/>
  <c r="IV40" i="15"/>
  <c r="OP40" i="15"/>
  <c r="JJ40" i="15"/>
  <c r="PB40" i="15"/>
  <c r="JX40" i="15"/>
  <c r="HY34" i="15"/>
  <c r="IK34" i="15"/>
  <c r="IW34" i="15"/>
  <c r="JI34" i="15"/>
  <c r="JU34" i="15"/>
  <c r="KG34" i="15"/>
  <c r="KS34" i="15"/>
  <c r="LE34" i="15"/>
  <c r="LQ34" i="15"/>
  <c r="MC34" i="15"/>
  <c r="MO34" i="15"/>
  <c r="NA34" i="15"/>
  <c r="NM34" i="15"/>
  <c r="NY34" i="15"/>
  <c r="OK34" i="15"/>
  <c r="OW34" i="15"/>
  <c r="PI34" i="15"/>
  <c r="IA34" i="15"/>
  <c r="IM34" i="15"/>
  <c r="IY34" i="15"/>
  <c r="JK34" i="15"/>
  <c r="JW34" i="15"/>
  <c r="KI34" i="15"/>
  <c r="KU34" i="15"/>
  <c r="LG34" i="15"/>
  <c r="LS34" i="15"/>
  <c r="ME34" i="15"/>
  <c r="MQ34" i="15"/>
  <c r="NC34" i="15"/>
  <c r="NO34" i="15"/>
  <c r="OA34" i="15"/>
  <c r="OM34" i="15"/>
  <c r="OY34" i="15"/>
  <c r="PK34" i="15"/>
  <c r="IB34" i="15"/>
  <c r="IN34" i="15"/>
  <c r="IZ34" i="15"/>
  <c r="JL34" i="15"/>
  <c r="JX34" i="15"/>
  <c r="KJ34" i="15"/>
  <c r="KV34" i="15"/>
  <c r="LH34" i="15"/>
  <c r="LT34" i="15"/>
  <c r="MF34" i="15"/>
  <c r="MR34" i="15"/>
  <c r="ND34" i="15"/>
  <c r="NP34" i="15"/>
  <c r="OB34" i="15"/>
  <c r="ON34" i="15"/>
  <c r="OZ34" i="15"/>
  <c r="PL34" i="15"/>
  <c r="IC34" i="15"/>
  <c r="IO34" i="15"/>
  <c r="JA34" i="15"/>
  <c r="JM34" i="15"/>
  <c r="JY34" i="15"/>
  <c r="KK34" i="15"/>
  <c r="KW34" i="15"/>
  <c r="LI34" i="15"/>
  <c r="LU34" i="15"/>
  <c r="MG34" i="15"/>
  <c r="MS34" i="15"/>
  <c r="NE34" i="15"/>
  <c r="NQ34" i="15"/>
  <c r="OC34" i="15"/>
  <c r="OO34" i="15"/>
  <c r="PA34" i="15"/>
  <c r="ID34" i="15"/>
  <c r="IP34" i="15"/>
  <c r="JB34" i="15"/>
  <c r="JN34" i="15"/>
  <c r="JZ34" i="15"/>
  <c r="KL34" i="15"/>
  <c r="KX34" i="15"/>
  <c r="LJ34" i="15"/>
  <c r="LV34" i="15"/>
  <c r="MH34" i="15"/>
  <c r="MT34" i="15"/>
  <c r="NF34" i="15"/>
  <c r="NR34" i="15"/>
  <c r="OD34" i="15"/>
  <c r="OP34" i="15"/>
  <c r="PB34" i="15"/>
  <c r="IE34" i="15"/>
  <c r="IF34" i="15"/>
  <c r="IR34" i="15"/>
  <c r="JD34" i="15"/>
  <c r="JP34" i="15"/>
  <c r="KB34" i="15"/>
  <c r="HW34" i="15"/>
  <c r="HV34" i="15"/>
  <c r="IV34" i="15"/>
  <c r="JT34" i="15"/>
  <c r="KQ34" i="15"/>
  <c r="LM34" i="15"/>
  <c r="MI34" i="15"/>
  <c r="MZ34" i="15"/>
  <c r="NV34" i="15"/>
  <c r="OR34" i="15"/>
  <c r="PJ34" i="15"/>
  <c r="HX34" i="15"/>
  <c r="IX34" i="15"/>
  <c r="JV34" i="15"/>
  <c r="KR34" i="15"/>
  <c r="LN34" i="15"/>
  <c r="MJ34" i="15"/>
  <c r="NB34" i="15"/>
  <c r="NW34" i="15"/>
  <c r="OS34" i="15"/>
  <c r="HZ34" i="15"/>
  <c r="JC34" i="15"/>
  <c r="KA34" i="15"/>
  <c r="KT34" i="15"/>
  <c r="LO34" i="15"/>
  <c r="MK34" i="15"/>
  <c r="NG34" i="15"/>
  <c r="NX34" i="15"/>
  <c r="OT34" i="15"/>
  <c r="IG34" i="15"/>
  <c r="JE34" i="15"/>
  <c r="KC34" i="15"/>
  <c r="KY34" i="15"/>
  <c r="LP34" i="15"/>
  <c r="ML34" i="15"/>
  <c r="NH34" i="15"/>
  <c r="NZ34" i="15"/>
  <c r="OU34" i="15"/>
  <c r="IH34" i="15"/>
  <c r="JF34" i="15"/>
  <c r="KD34" i="15"/>
  <c r="KZ34" i="15"/>
  <c r="LR34" i="15"/>
  <c r="MM34" i="15"/>
  <c r="NI34" i="15"/>
  <c r="OE34" i="15"/>
  <c r="OV34" i="15"/>
  <c r="II34" i="15"/>
  <c r="JG34" i="15"/>
  <c r="KE34" i="15"/>
  <c r="LA34" i="15"/>
  <c r="LW34" i="15"/>
  <c r="MN34" i="15"/>
  <c r="NJ34" i="15"/>
  <c r="OF34" i="15"/>
  <c r="OX34" i="15"/>
  <c r="IJ34" i="15"/>
  <c r="JH34" i="15"/>
  <c r="KF34" i="15"/>
  <c r="LB34" i="15"/>
  <c r="LX34" i="15"/>
  <c r="MP34" i="15"/>
  <c r="NK34" i="15"/>
  <c r="OG34" i="15"/>
  <c r="PC34" i="15"/>
  <c r="IL34" i="15"/>
  <c r="JJ34" i="15"/>
  <c r="KH34" i="15"/>
  <c r="LC34" i="15"/>
  <c r="LY34" i="15"/>
  <c r="MU34" i="15"/>
  <c r="NL34" i="15"/>
  <c r="OH34" i="15"/>
  <c r="PD34" i="15"/>
  <c r="IQ34" i="15"/>
  <c r="JO34" i="15"/>
  <c r="KM34" i="15"/>
  <c r="LD34" i="15"/>
  <c r="LZ34" i="15"/>
  <c r="MV34" i="15"/>
  <c r="NN34" i="15"/>
  <c r="OI34" i="15"/>
  <c r="PE34" i="15"/>
  <c r="IS34" i="15"/>
  <c r="JQ34" i="15"/>
  <c r="KN34" i="15"/>
  <c r="LF34" i="15"/>
  <c r="MA34" i="15"/>
  <c r="MW34" i="15"/>
  <c r="NS34" i="15"/>
  <c r="OJ34" i="15"/>
  <c r="PF34" i="15"/>
  <c r="IT34" i="15"/>
  <c r="JR34" i="15"/>
  <c r="KO34" i="15"/>
  <c r="LK34" i="15"/>
  <c r="MB34" i="15"/>
  <c r="MX34" i="15"/>
  <c r="NT34" i="15"/>
  <c r="OL34" i="15"/>
  <c r="PG34" i="15"/>
  <c r="KP34" i="15"/>
  <c r="LL34" i="15"/>
  <c r="MD34" i="15"/>
  <c r="MY34" i="15"/>
  <c r="NU34" i="15"/>
  <c r="OQ34" i="15"/>
  <c r="PH34" i="15"/>
  <c r="HU34" i="15"/>
  <c r="IU34" i="15"/>
  <c r="JS34" i="15"/>
  <c r="HX82" i="15"/>
  <c r="IJ82" i="15"/>
  <c r="IV82" i="15"/>
  <c r="JH82" i="15"/>
  <c r="JT82" i="15"/>
  <c r="KF82" i="15"/>
  <c r="KR82" i="15"/>
  <c r="LD82" i="15"/>
  <c r="LP82" i="15"/>
  <c r="MB82" i="15"/>
  <c r="MN82" i="15"/>
  <c r="MZ82" i="15"/>
  <c r="NL82" i="15"/>
  <c r="NX82" i="15"/>
  <c r="OJ82" i="15"/>
  <c r="OV82" i="15"/>
  <c r="PH82" i="15"/>
  <c r="HY82" i="15"/>
  <c r="IK82" i="15"/>
  <c r="IW82" i="15"/>
  <c r="JI82" i="15"/>
  <c r="JU82" i="15"/>
  <c r="KG82" i="15"/>
  <c r="KS82" i="15"/>
  <c r="LE82" i="15"/>
  <c r="LQ82" i="15"/>
  <c r="MC82" i="15"/>
  <c r="MO82" i="15"/>
  <c r="NA82" i="15"/>
  <c r="NM82" i="15"/>
  <c r="NY82" i="15"/>
  <c r="OK82" i="15"/>
  <c r="OW82" i="15"/>
  <c r="PI82" i="15"/>
  <c r="HZ82" i="15"/>
  <c r="IL82" i="15"/>
  <c r="IX82" i="15"/>
  <c r="JJ82" i="15"/>
  <c r="JV82" i="15"/>
  <c r="KH82" i="15"/>
  <c r="KT82" i="15"/>
  <c r="LF82" i="15"/>
  <c r="LR82" i="15"/>
  <c r="MD82" i="15"/>
  <c r="MP82" i="15"/>
  <c r="NB82" i="15"/>
  <c r="NN82" i="15"/>
  <c r="NZ82" i="15"/>
  <c r="OL82" i="15"/>
  <c r="OX82" i="15"/>
  <c r="PJ82" i="15"/>
  <c r="IA82" i="15"/>
  <c r="IM82" i="15"/>
  <c r="IY82" i="15"/>
  <c r="JK82" i="15"/>
  <c r="JW82" i="15"/>
  <c r="KI82" i="15"/>
  <c r="KU82" i="15"/>
  <c r="LG82" i="15"/>
  <c r="LS82" i="15"/>
  <c r="ME82" i="15"/>
  <c r="MQ82" i="15"/>
  <c r="NC82" i="15"/>
  <c r="NO82" i="15"/>
  <c r="OA82" i="15"/>
  <c r="OM82" i="15"/>
  <c r="OY82" i="15"/>
  <c r="PK82" i="15"/>
  <c r="IB82" i="15"/>
  <c r="IN82" i="15"/>
  <c r="IZ82" i="15"/>
  <c r="JL82" i="15"/>
  <c r="JX82" i="15"/>
  <c r="KJ82" i="15"/>
  <c r="KV82" i="15"/>
  <c r="LH82" i="15"/>
  <c r="LT82" i="15"/>
  <c r="MF82" i="15"/>
  <c r="MR82" i="15"/>
  <c r="ND82" i="15"/>
  <c r="NP82" i="15"/>
  <c r="OB82" i="15"/>
  <c r="ON82" i="15"/>
  <c r="OZ82" i="15"/>
  <c r="PL82" i="15"/>
  <c r="IC82" i="15"/>
  <c r="IO82" i="15"/>
  <c r="JA82" i="15"/>
  <c r="JM82" i="15"/>
  <c r="JY82" i="15"/>
  <c r="KK82" i="15"/>
  <c r="KW82" i="15"/>
  <c r="LI82" i="15"/>
  <c r="LU82" i="15"/>
  <c r="MG82" i="15"/>
  <c r="MS82" i="15"/>
  <c r="NE82" i="15"/>
  <c r="NQ82" i="15"/>
  <c r="OC82" i="15"/>
  <c r="OO82" i="15"/>
  <c r="PA82" i="15"/>
  <c r="ID82" i="15"/>
  <c r="IP82" i="15"/>
  <c r="JB82" i="15"/>
  <c r="JN82" i="15"/>
  <c r="JZ82" i="15"/>
  <c r="KL82" i="15"/>
  <c r="KX82" i="15"/>
  <c r="LJ82" i="15"/>
  <c r="LV82" i="15"/>
  <c r="MH82" i="15"/>
  <c r="MT82" i="15"/>
  <c r="NF82" i="15"/>
  <c r="NR82" i="15"/>
  <c r="OD82" i="15"/>
  <c r="OP82" i="15"/>
  <c r="PB82" i="15"/>
  <c r="IE82" i="15"/>
  <c r="IQ82" i="15"/>
  <c r="JC82" i="15"/>
  <c r="JO82" i="15"/>
  <c r="KA82" i="15"/>
  <c r="KM82" i="15"/>
  <c r="KY82" i="15"/>
  <c r="LK82" i="15"/>
  <c r="LW82" i="15"/>
  <c r="MI82" i="15"/>
  <c r="MU82" i="15"/>
  <c r="NG82" i="15"/>
  <c r="NS82" i="15"/>
  <c r="OE82" i="15"/>
  <c r="OQ82" i="15"/>
  <c r="PC82" i="15"/>
  <c r="IF82" i="15"/>
  <c r="IR82" i="15"/>
  <c r="JD82" i="15"/>
  <c r="JP82" i="15"/>
  <c r="KB82" i="15"/>
  <c r="KN82" i="15"/>
  <c r="KZ82" i="15"/>
  <c r="LL82" i="15"/>
  <c r="LX82" i="15"/>
  <c r="MJ82" i="15"/>
  <c r="MV82" i="15"/>
  <c r="NH82" i="15"/>
  <c r="NT82" i="15"/>
  <c r="OF82" i="15"/>
  <c r="OR82" i="15"/>
  <c r="PD82" i="15"/>
  <c r="HU82" i="15"/>
  <c r="IG82" i="15"/>
  <c r="IS82" i="15"/>
  <c r="JE82" i="15"/>
  <c r="JQ82" i="15"/>
  <c r="KC82" i="15"/>
  <c r="KO82" i="15"/>
  <c r="LA82" i="15"/>
  <c r="LM82" i="15"/>
  <c r="LY82" i="15"/>
  <c r="MK82" i="15"/>
  <c r="MW82" i="15"/>
  <c r="NI82" i="15"/>
  <c r="NU82" i="15"/>
  <c r="OG82" i="15"/>
  <c r="OS82" i="15"/>
  <c r="PE82" i="15"/>
  <c r="HV82" i="15"/>
  <c r="IH82" i="15"/>
  <c r="IT82" i="15"/>
  <c r="JF82" i="15"/>
  <c r="JR82" i="15"/>
  <c r="KD82" i="15"/>
  <c r="KP82" i="15"/>
  <c r="LB82" i="15"/>
  <c r="LN82" i="15"/>
  <c r="LZ82" i="15"/>
  <c r="ML82" i="15"/>
  <c r="MX82" i="15"/>
  <c r="NJ82" i="15"/>
  <c r="NV82" i="15"/>
  <c r="OH82" i="15"/>
  <c r="OT82" i="15"/>
  <c r="PF82" i="15"/>
  <c r="MY82" i="15"/>
  <c r="HW82" i="15"/>
  <c r="NK82" i="15"/>
  <c r="II82" i="15"/>
  <c r="NW82" i="15"/>
  <c r="IU82" i="15"/>
  <c r="OI82" i="15"/>
  <c r="JG82" i="15"/>
  <c r="OU82" i="15"/>
  <c r="JS82" i="15"/>
  <c r="PG82" i="15"/>
  <c r="KE82" i="15"/>
  <c r="KQ82" i="15"/>
  <c r="LC82" i="15"/>
  <c r="LO82" i="15"/>
  <c r="MA82" i="15"/>
  <c r="MM82" i="15"/>
  <c r="IA57" i="15"/>
  <c r="IM57" i="15"/>
  <c r="IY57" i="15"/>
  <c r="JK57" i="15"/>
  <c r="JW57" i="15"/>
  <c r="KI57" i="15"/>
  <c r="KU57" i="15"/>
  <c r="LG57" i="15"/>
  <c r="LS57" i="15"/>
  <c r="ME57" i="15"/>
  <c r="MQ57" i="15"/>
  <c r="NC57" i="15"/>
  <c r="NO57" i="15"/>
  <c r="OA57" i="15"/>
  <c r="OM57" i="15"/>
  <c r="OY57" i="15"/>
  <c r="PK57" i="15"/>
  <c r="IB57" i="15"/>
  <c r="IN57" i="15"/>
  <c r="IZ57" i="15"/>
  <c r="JL57" i="15"/>
  <c r="JX57" i="15"/>
  <c r="KJ57" i="15"/>
  <c r="KV57" i="15"/>
  <c r="LH57" i="15"/>
  <c r="LT57" i="15"/>
  <c r="MF57" i="15"/>
  <c r="MR57" i="15"/>
  <c r="ND57" i="15"/>
  <c r="NP57" i="15"/>
  <c r="OB57" i="15"/>
  <c r="ON57" i="15"/>
  <c r="OZ57" i="15"/>
  <c r="PL57" i="15"/>
  <c r="IC57" i="15"/>
  <c r="IO57" i="15"/>
  <c r="JA57" i="15"/>
  <c r="JM57" i="15"/>
  <c r="JY57" i="15"/>
  <c r="KK57" i="15"/>
  <c r="KW57" i="15"/>
  <c r="LI57" i="15"/>
  <c r="LU57" i="15"/>
  <c r="MG57" i="15"/>
  <c r="MS57" i="15"/>
  <c r="NE57" i="15"/>
  <c r="NQ57" i="15"/>
  <c r="OC57" i="15"/>
  <c r="OO57" i="15"/>
  <c r="PA57" i="15"/>
  <c r="ID57" i="15"/>
  <c r="IP57" i="15"/>
  <c r="JB57" i="15"/>
  <c r="JN57" i="15"/>
  <c r="JZ57" i="15"/>
  <c r="KL57" i="15"/>
  <c r="KX57" i="15"/>
  <c r="LJ57" i="15"/>
  <c r="LV57" i="15"/>
  <c r="MH57" i="15"/>
  <c r="MT57" i="15"/>
  <c r="NF57" i="15"/>
  <c r="NR57" i="15"/>
  <c r="OD57" i="15"/>
  <c r="OP57" i="15"/>
  <c r="PB57" i="15"/>
  <c r="IE57" i="15"/>
  <c r="IQ57" i="15"/>
  <c r="JC57" i="15"/>
  <c r="JO57" i="15"/>
  <c r="KA57" i="15"/>
  <c r="KM57" i="15"/>
  <c r="KY57" i="15"/>
  <c r="LK57" i="15"/>
  <c r="LW57" i="15"/>
  <c r="MI57" i="15"/>
  <c r="MU57" i="15"/>
  <c r="NG57" i="15"/>
  <c r="NS57" i="15"/>
  <c r="OE57" i="15"/>
  <c r="OQ57" i="15"/>
  <c r="PC57" i="15"/>
  <c r="IF57" i="15"/>
  <c r="IR57" i="15"/>
  <c r="JD57" i="15"/>
  <c r="JP57" i="15"/>
  <c r="KB57" i="15"/>
  <c r="KN57" i="15"/>
  <c r="KZ57" i="15"/>
  <c r="LL57" i="15"/>
  <c r="LX57" i="15"/>
  <c r="MJ57" i="15"/>
  <c r="MV57" i="15"/>
  <c r="NH57" i="15"/>
  <c r="NT57" i="15"/>
  <c r="OF57" i="15"/>
  <c r="OR57" i="15"/>
  <c r="PD57" i="15"/>
  <c r="HU57" i="15"/>
  <c r="IG57" i="15"/>
  <c r="IS57" i="15"/>
  <c r="JE57" i="15"/>
  <c r="JQ57" i="15"/>
  <c r="KC57" i="15"/>
  <c r="KO57" i="15"/>
  <c r="LA57" i="15"/>
  <c r="LM57" i="15"/>
  <c r="LY57" i="15"/>
  <c r="MK57" i="15"/>
  <c r="MW57" i="15"/>
  <c r="NI57" i="15"/>
  <c r="NU57" i="15"/>
  <c r="OG57" i="15"/>
  <c r="OS57" i="15"/>
  <c r="PE57" i="15"/>
  <c r="HV57" i="15"/>
  <c r="IH57" i="15"/>
  <c r="IT57" i="15"/>
  <c r="JF57" i="15"/>
  <c r="JR57" i="15"/>
  <c r="KD57" i="15"/>
  <c r="KP57" i="15"/>
  <c r="LB57" i="15"/>
  <c r="LN57" i="15"/>
  <c r="LZ57" i="15"/>
  <c r="ML57" i="15"/>
  <c r="MX57" i="15"/>
  <c r="NJ57" i="15"/>
  <c r="NV57" i="15"/>
  <c r="OH57" i="15"/>
  <c r="OT57" i="15"/>
  <c r="PF57" i="15"/>
  <c r="HW57" i="15"/>
  <c r="II57" i="15"/>
  <c r="IU57" i="15"/>
  <c r="JG57" i="15"/>
  <c r="JS57" i="15"/>
  <c r="KE57" i="15"/>
  <c r="KQ57" i="15"/>
  <c r="LC57" i="15"/>
  <c r="LO57" i="15"/>
  <c r="MA57" i="15"/>
  <c r="MM57" i="15"/>
  <c r="MY57" i="15"/>
  <c r="NK57" i="15"/>
  <c r="NW57" i="15"/>
  <c r="OI57" i="15"/>
  <c r="OU57" i="15"/>
  <c r="PG57" i="15"/>
  <c r="HX57" i="15"/>
  <c r="IJ57" i="15"/>
  <c r="IV57" i="15"/>
  <c r="JH57" i="15"/>
  <c r="JT57" i="15"/>
  <c r="KF57" i="15"/>
  <c r="KR57" i="15"/>
  <c r="LD57" i="15"/>
  <c r="LP57" i="15"/>
  <c r="MB57" i="15"/>
  <c r="MN57" i="15"/>
  <c r="MZ57" i="15"/>
  <c r="NL57" i="15"/>
  <c r="NX57" i="15"/>
  <c r="OJ57" i="15"/>
  <c r="OV57" i="15"/>
  <c r="PH57" i="15"/>
  <c r="HY57" i="15"/>
  <c r="IK57" i="15"/>
  <c r="IW57" i="15"/>
  <c r="JI57" i="15"/>
  <c r="JU57" i="15"/>
  <c r="KG57" i="15"/>
  <c r="KS57" i="15"/>
  <c r="LE57" i="15"/>
  <c r="LQ57" i="15"/>
  <c r="MC57" i="15"/>
  <c r="MO57" i="15"/>
  <c r="NA57" i="15"/>
  <c r="NM57" i="15"/>
  <c r="NY57" i="15"/>
  <c r="OK57" i="15"/>
  <c r="OW57" i="15"/>
  <c r="PI57" i="15"/>
  <c r="HZ57" i="15"/>
  <c r="NN57" i="15"/>
  <c r="IL57" i="15"/>
  <c r="NZ57" i="15"/>
  <c r="IX57" i="15"/>
  <c r="OL57" i="15"/>
  <c r="JJ57" i="15"/>
  <c r="OX57" i="15"/>
  <c r="JV57" i="15"/>
  <c r="PJ57" i="15"/>
  <c r="KH57" i="15"/>
  <c r="KT57" i="15"/>
  <c r="LF57" i="15"/>
  <c r="LR57" i="15"/>
  <c r="MD57" i="15"/>
  <c r="MP57" i="15"/>
  <c r="NB57" i="15"/>
  <c r="R52" i="15"/>
  <c r="HU52" i="15"/>
  <c r="IG52" i="15"/>
  <c r="IS52" i="15"/>
  <c r="JE52" i="15"/>
  <c r="JQ52" i="15"/>
  <c r="KC52" i="15"/>
  <c r="KO52" i="15"/>
  <c r="LA52" i="15"/>
  <c r="LM52" i="15"/>
  <c r="LY52" i="15"/>
  <c r="MK52" i="15"/>
  <c r="MW52" i="15"/>
  <c r="NI52" i="15"/>
  <c r="NU52" i="15"/>
  <c r="OG52" i="15"/>
  <c r="OS52" i="15"/>
  <c r="PE52" i="15"/>
  <c r="HV52" i="15"/>
  <c r="IH52" i="15"/>
  <c r="IT52" i="15"/>
  <c r="JF52" i="15"/>
  <c r="JR52" i="15"/>
  <c r="KD52" i="15"/>
  <c r="KP52" i="15"/>
  <c r="LB52" i="15"/>
  <c r="LN52" i="15"/>
  <c r="LZ52" i="15"/>
  <c r="ML52" i="15"/>
  <c r="MX52" i="15"/>
  <c r="NJ52" i="15"/>
  <c r="NV52" i="15"/>
  <c r="OH52" i="15"/>
  <c r="OT52" i="15"/>
  <c r="PF52" i="15"/>
  <c r="HW52" i="15"/>
  <c r="II52" i="15"/>
  <c r="IU52" i="15"/>
  <c r="JG52" i="15"/>
  <c r="JS52" i="15"/>
  <c r="KE52" i="15"/>
  <c r="KQ52" i="15"/>
  <c r="LC52" i="15"/>
  <c r="LO52" i="15"/>
  <c r="MA52" i="15"/>
  <c r="MM52" i="15"/>
  <c r="MY52" i="15"/>
  <c r="NK52" i="15"/>
  <c r="NW52" i="15"/>
  <c r="OI52" i="15"/>
  <c r="OU52" i="15"/>
  <c r="PG52" i="15"/>
  <c r="HX52" i="15"/>
  <c r="IJ52" i="15"/>
  <c r="IV52" i="15"/>
  <c r="JH52" i="15"/>
  <c r="JT52" i="15"/>
  <c r="KF52" i="15"/>
  <c r="KR52" i="15"/>
  <c r="LD52" i="15"/>
  <c r="LP52" i="15"/>
  <c r="MB52" i="15"/>
  <c r="MN52" i="15"/>
  <c r="MZ52" i="15"/>
  <c r="NL52" i="15"/>
  <c r="NX52" i="15"/>
  <c r="OJ52" i="15"/>
  <c r="OV52" i="15"/>
  <c r="PH52" i="15"/>
  <c r="HY52" i="15"/>
  <c r="IK52" i="15"/>
  <c r="IW52" i="15"/>
  <c r="JI52" i="15"/>
  <c r="JU52" i="15"/>
  <c r="KG52" i="15"/>
  <c r="KS52" i="15"/>
  <c r="LE52" i="15"/>
  <c r="LQ52" i="15"/>
  <c r="MC52" i="15"/>
  <c r="MO52" i="15"/>
  <c r="NA52" i="15"/>
  <c r="NM52" i="15"/>
  <c r="NY52" i="15"/>
  <c r="OK52" i="15"/>
  <c r="OW52" i="15"/>
  <c r="PI52" i="15"/>
  <c r="HZ52" i="15"/>
  <c r="IL52" i="15"/>
  <c r="IX52" i="15"/>
  <c r="JJ52" i="15"/>
  <c r="JV52" i="15"/>
  <c r="KH52" i="15"/>
  <c r="KT52" i="15"/>
  <c r="LF52" i="15"/>
  <c r="LR52" i="15"/>
  <c r="MD52" i="15"/>
  <c r="MP52" i="15"/>
  <c r="NB52" i="15"/>
  <c r="NN52" i="15"/>
  <c r="NZ52" i="15"/>
  <c r="OL52" i="15"/>
  <c r="OX52" i="15"/>
  <c r="PJ52" i="15"/>
  <c r="IA52" i="15"/>
  <c r="IM52" i="15"/>
  <c r="IY52" i="15"/>
  <c r="JK52" i="15"/>
  <c r="JW52" i="15"/>
  <c r="KI52" i="15"/>
  <c r="KU52" i="15"/>
  <c r="LG52" i="15"/>
  <c r="LS52" i="15"/>
  <c r="ME52" i="15"/>
  <c r="MQ52" i="15"/>
  <c r="NC52" i="15"/>
  <c r="NO52" i="15"/>
  <c r="OA52" i="15"/>
  <c r="OM52" i="15"/>
  <c r="OY52" i="15"/>
  <c r="PK52" i="15"/>
  <c r="IB52" i="15"/>
  <c r="IN52" i="15"/>
  <c r="IZ52" i="15"/>
  <c r="JL52" i="15"/>
  <c r="JX52" i="15"/>
  <c r="KJ52" i="15"/>
  <c r="KV52" i="15"/>
  <c r="LH52" i="15"/>
  <c r="LT52" i="15"/>
  <c r="MF52" i="15"/>
  <c r="MR52" i="15"/>
  <c r="ND52" i="15"/>
  <c r="NP52" i="15"/>
  <c r="OB52" i="15"/>
  <c r="ON52" i="15"/>
  <c r="OZ52" i="15"/>
  <c r="PL52" i="15"/>
  <c r="IC52" i="15"/>
  <c r="IO52" i="15"/>
  <c r="JA52" i="15"/>
  <c r="JM52" i="15"/>
  <c r="JY52" i="15"/>
  <c r="KK52" i="15"/>
  <c r="KW52" i="15"/>
  <c r="LI52" i="15"/>
  <c r="LU52" i="15"/>
  <c r="MG52" i="15"/>
  <c r="MS52" i="15"/>
  <c r="NE52" i="15"/>
  <c r="NQ52" i="15"/>
  <c r="OC52" i="15"/>
  <c r="OO52" i="15"/>
  <c r="PA52" i="15"/>
  <c r="ID52" i="15"/>
  <c r="IP52" i="15"/>
  <c r="JB52" i="15"/>
  <c r="JN52" i="15"/>
  <c r="JZ52" i="15"/>
  <c r="KL52" i="15"/>
  <c r="KX52" i="15"/>
  <c r="LJ52" i="15"/>
  <c r="LV52" i="15"/>
  <c r="MH52" i="15"/>
  <c r="MT52" i="15"/>
  <c r="NF52" i="15"/>
  <c r="NR52" i="15"/>
  <c r="OD52" i="15"/>
  <c r="OP52" i="15"/>
  <c r="PB52" i="15"/>
  <c r="IE52" i="15"/>
  <c r="IQ52" i="15"/>
  <c r="JC52" i="15"/>
  <c r="JO52" i="15"/>
  <c r="KA52" i="15"/>
  <c r="KM52" i="15"/>
  <c r="KY52" i="15"/>
  <c r="LK52" i="15"/>
  <c r="LW52" i="15"/>
  <c r="MI52" i="15"/>
  <c r="MU52" i="15"/>
  <c r="NG52" i="15"/>
  <c r="NS52" i="15"/>
  <c r="OE52" i="15"/>
  <c r="OQ52" i="15"/>
  <c r="PC52" i="15"/>
  <c r="LX52" i="15"/>
  <c r="MJ52" i="15"/>
  <c r="MV52" i="15"/>
  <c r="NH52" i="15"/>
  <c r="IF52" i="15"/>
  <c r="NT52" i="15"/>
  <c r="IR52" i="15"/>
  <c r="OF52" i="15"/>
  <c r="JD52" i="15"/>
  <c r="OR52" i="15"/>
  <c r="JP52" i="15"/>
  <c r="PD52" i="15"/>
  <c r="KB52" i="15"/>
  <c r="KN52" i="15"/>
  <c r="KZ52" i="15"/>
  <c r="LL52" i="15"/>
  <c r="HV38" i="15"/>
  <c r="IH38" i="15"/>
  <c r="IT38" i="15"/>
  <c r="JF38" i="15"/>
  <c r="JR38" i="15"/>
  <c r="KD38" i="15"/>
  <c r="KP38" i="15"/>
  <c r="LB38" i="15"/>
  <c r="LN38" i="15"/>
  <c r="LZ38" i="15"/>
  <c r="ML38" i="15"/>
  <c r="MX38" i="15"/>
  <c r="NJ38" i="15"/>
  <c r="NV38" i="15"/>
  <c r="OH38" i="15"/>
  <c r="OT38" i="15"/>
  <c r="PF38" i="15"/>
  <c r="HW38" i="15"/>
  <c r="II38" i="15"/>
  <c r="IU38" i="15"/>
  <c r="JG38" i="15"/>
  <c r="JS38" i="15"/>
  <c r="KE38" i="15"/>
  <c r="KQ38" i="15"/>
  <c r="LC38" i="15"/>
  <c r="LO38" i="15"/>
  <c r="MA38" i="15"/>
  <c r="MM38" i="15"/>
  <c r="MY38" i="15"/>
  <c r="NK38" i="15"/>
  <c r="NW38" i="15"/>
  <c r="OI38" i="15"/>
  <c r="OU38" i="15"/>
  <c r="PG38" i="15"/>
  <c r="HX38" i="15"/>
  <c r="IJ38" i="15"/>
  <c r="IV38" i="15"/>
  <c r="JH38" i="15"/>
  <c r="JT38" i="15"/>
  <c r="KF38" i="15"/>
  <c r="KR38" i="15"/>
  <c r="HY38" i="15"/>
  <c r="IK38" i="15"/>
  <c r="IW38" i="15"/>
  <c r="JI38" i="15"/>
  <c r="JU38" i="15"/>
  <c r="KG38" i="15"/>
  <c r="KS38" i="15"/>
  <c r="LE38" i="15"/>
  <c r="LQ38" i="15"/>
  <c r="MC38" i="15"/>
  <c r="MO38" i="15"/>
  <c r="NA38" i="15"/>
  <c r="NM38" i="15"/>
  <c r="NY38" i="15"/>
  <c r="OK38" i="15"/>
  <c r="OW38" i="15"/>
  <c r="PI38" i="15"/>
  <c r="HZ38" i="15"/>
  <c r="IL38" i="15"/>
  <c r="IX38" i="15"/>
  <c r="JJ38" i="15"/>
  <c r="JV38" i="15"/>
  <c r="KH38" i="15"/>
  <c r="KT38" i="15"/>
  <c r="LF38" i="15"/>
  <c r="LR38" i="15"/>
  <c r="MD38" i="15"/>
  <c r="MP38" i="15"/>
  <c r="NB38" i="15"/>
  <c r="NN38" i="15"/>
  <c r="NZ38" i="15"/>
  <c r="OL38" i="15"/>
  <c r="OX38" i="15"/>
  <c r="PJ38" i="15"/>
  <c r="IA38" i="15"/>
  <c r="IM38" i="15"/>
  <c r="IY38" i="15"/>
  <c r="JK38" i="15"/>
  <c r="JW38" i="15"/>
  <c r="KI38" i="15"/>
  <c r="KU38" i="15"/>
  <c r="LG38" i="15"/>
  <c r="LS38" i="15"/>
  <c r="ME38" i="15"/>
  <c r="MQ38" i="15"/>
  <c r="NC38" i="15"/>
  <c r="NO38" i="15"/>
  <c r="OA38" i="15"/>
  <c r="OM38" i="15"/>
  <c r="OY38" i="15"/>
  <c r="PK38" i="15"/>
  <c r="IB38" i="15"/>
  <c r="IN38" i="15"/>
  <c r="IZ38" i="15"/>
  <c r="JL38" i="15"/>
  <c r="JX38" i="15"/>
  <c r="KJ38" i="15"/>
  <c r="KV38" i="15"/>
  <c r="LH38" i="15"/>
  <c r="LT38" i="15"/>
  <c r="MF38" i="15"/>
  <c r="MR38" i="15"/>
  <c r="ND38" i="15"/>
  <c r="NP38" i="15"/>
  <c r="OB38" i="15"/>
  <c r="ON38" i="15"/>
  <c r="OZ38" i="15"/>
  <c r="IC38" i="15"/>
  <c r="IO38" i="15"/>
  <c r="JA38" i="15"/>
  <c r="JM38" i="15"/>
  <c r="JY38" i="15"/>
  <c r="KK38" i="15"/>
  <c r="KW38" i="15"/>
  <c r="LI38" i="15"/>
  <c r="LU38" i="15"/>
  <c r="MG38" i="15"/>
  <c r="MS38" i="15"/>
  <c r="NE38" i="15"/>
  <c r="NQ38" i="15"/>
  <c r="OC38" i="15"/>
  <c r="OO38" i="15"/>
  <c r="PA38" i="15"/>
  <c r="ID38" i="15"/>
  <c r="IP38" i="15"/>
  <c r="JB38" i="15"/>
  <c r="JN38" i="15"/>
  <c r="JZ38" i="15"/>
  <c r="KL38" i="15"/>
  <c r="KX38" i="15"/>
  <c r="LJ38" i="15"/>
  <c r="LV38" i="15"/>
  <c r="MH38" i="15"/>
  <c r="MT38" i="15"/>
  <c r="NF38" i="15"/>
  <c r="NR38" i="15"/>
  <c r="OD38" i="15"/>
  <c r="OP38" i="15"/>
  <c r="PB38" i="15"/>
  <c r="IE38" i="15"/>
  <c r="IQ38" i="15"/>
  <c r="JC38" i="15"/>
  <c r="JO38" i="15"/>
  <c r="KA38" i="15"/>
  <c r="KM38" i="15"/>
  <c r="KY38" i="15"/>
  <c r="IF38" i="15"/>
  <c r="IR38" i="15"/>
  <c r="JD38" i="15"/>
  <c r="JP38" i="15"/>
  <c r="KB38" i="15"/>
  <c r="KN38" i="15"/>
  <c r="KZ38" i="15"/>
  <c r="LL38" i="15"/>
  <c r="LX38" i="15"/>
  <c r="MJ38" i="15"/>
  <c r="MV38" i="15"/>
  <c r="NH38" i="15"/>
  <c r="NT38" i="15"/>
  <c r="OF38" i="15"/>
  <c r="OR38" i="15"/>
  <c r="PD38" i="15"/>
  <c r="JQ38" i="15"/>
  <c r="MK38" i="15"/>
  <c r="OG38" i="15"/>
  <c r="KC38" i="15"/>
  <c r="MN38" i="15"/>
  <c r="OJ38" i="15"/>
  <c r="KO38" i="15"/>
  <c r="MU38" i="15"/>
  <c r="OQ38" i="15"/>
  <c r="LA38" i="15"/>
  <c r="MW38" i="15"/>
  <c r="OS38" i="15"/>
  <c r="LD38" i="15"/>
  <c r="MZ38" i="15"/>
  <c r="OV38" i="15"/>
  <c r="LK38" i="15"/>
  <c r="NG38" i="15"/>
  <c r="PC38" i="15"/>
  <c r="LM38" i="15"/>
  <c r="NI38" i="15"/>
  <c r="PE38" i="15"/>
  <c r="LP38" i="15"/>
  <c r="NL38" i="15"/>
  <c r="PH38" i="15"/>
  <c r="HU38" i="15"/>
  <c r="LW38" i="15"/>
  <c r="NS38" i="15"/>
  <c r="PL38" i="15"/>
  <c r="IG38" i="15"/>
  <c r="LY38" i="15"/>
  <c r="NU38" i="15"/>
  <c r="IS38" i="15"/>
  <c r="MB38" i="15"/>
  <c r="NX38" i="15"/>
  <c r="JE38" i="15"/>
  <c r="MI38" i="15"/>
  <c r="OE38" i="15"/>
  <c r="R86" i="15"/>
  <c r="IB86" i="15"/>
  <c r="IN86" i="15"/>
  <c r="IZ86" i="15"/>
  <c r="JL86" i="15"/>
  <c r="JX86" i="15"/>
  <c r="KJ86" i="15"/>
  <c r="KV86" i="15"/>
  <c r="LH86" i="15"/>
  <c r="ID86" i="15"/>
  <c r="IP86" i="15"/>
  <c r="JB86" i="15"/>
  <c r="JN86" i="15"/>
  <c r="JZ86" i="15"/>
  <c r="KL86" i="15"/>
  <c r="KX86" i="15"/>
  <c r="IE86" i="15"/>
  <c r="IQ86" i="15"/>
  <c r="JC86" i="15"/>
  <c r="JO86" i="15"/>
  <c r="KA86" i="15"/>
  <c r="KM86" i="15"/>
  <c r="KY86" i="15"/>
  <c r="IF86" i="15"/>
  <c r="IR86" i="15"/>
  <c r="JD86" i="15"/>
  <c r="JP86" i="15"/>
  <c r="KB86" i="15"/>
  <c r="KN86" i="15"/>
  <c r="KZ86" i="15"/>
  <c r="HW86" i="15"/>
  <c r="II86" i="15"/>
  <c r="IU86" i="15"/>
  <c r="JG86" i="15"/>
  <c r="JS86" i="15"/>
  <c r="KE86" i="15"/>
  <c r="KQ86" i="15"/>
  <c r="LC86" i="15"/>
  <c r="LO86" i="15"/>
  <c r="MA86" i="15"/>
  <c r="MM86" i="15"/>
  <c r="MY86" i="15"/>
  <c r="NK86" i="15"/>
  <c r="NW86" i="15"/>
  <c r="OI86" i="15"/>
  <c r="OU86" i="15"/>
  <c r="PG86" i="15"/>
  <c r="HZ86" i="15"/>
  <c r="IL86" i="15"/>
  <c r="IX86" i="15"/>
  <c r="JJ86" i="15"/>
  <c r="JV86" i="15"/>
  <c r="KH86" i="15"/>
  <c r="KT86" i="15"/>
  <c r="LF86" i="15"/>
  <c r="LR86" i="15"/>
  <c r="MD86" i="15"/>
  <c r="MP86" i="15"/>
  <c r="NB86" i="15"/>
  <c r="NN86" i="15"/>
  <c r="NZ86" i="15"/>
  <c r="OL86" i="15"/>
  <c r="OX86" i="15"/>
  <c r="PJ86" i="15"/>
  <c r="IA86" i="15"/>
  <c r="IY86" i="15"/>
  <c r="JW86" i="15"/>
  <c r="KU86" i="15"/>
  <c r="LN86" i="15"/>
  <c r="MC86" i="15"/>
  <c r="MR86" i="15"/>
  <c r="NF86" i="15"/>
  <c r="NT86" i="15"/>
  <c r="OH86" i="15"/>
  <c r="OW86" i="15"/>
  <c r="PL86" i="15"/>
  <c r="IC86" i="15"/>
  <c r="JA86" i="15"/>
  <c r="JY86" i="15"/>
  <c r="KW86" i="15"/>
  <c r="LP86" i="15"/>
  <c r="ME86" i="15"/>
  <c r="MS86" i="15"/>
  <c r="NG86" i="15"/>
  <c r="NU86" i="15"/>
  <c r="OJ86" i="15"/>
  <c r="OY86" i="15"/>
  <c r="IG86" i="15"/>
  <c r="JE86" i="15"/>
  <c r="KC86" i="15"/>
  <c r="LA86" i="15"/>
  <c r="LQ86" i="15"/>
  <c r="MF86" i="15"/>
  <c r="MT86" i="15"/>
  <c r="NH86" i="15"/>
  <c r="NV86" i="15"/>
  <c r="OK86" i="15"/>
  <c r="OZ86" i="15"/>
  <c r="IH86" i="15"/>
  <c r="JF86" i="15"/>
  <c r="KD86" i="15"/>
  <c r="LB86" i="15"/>
  <c r="LS86" i="15"/>
  <c r="MG86" i="15"/>
  <c r="MU86" i="15"/>
  <c r="NI86" i="15"/>
  <c r="NX86" i="15"/>
  <c r="OM86" i="15"/>
  <c r="PA86" i="15"/>
  <c r="IJ86" i="15"/>
  <c r="JH86" i="15"/>
  <c r="KF86" i="15"/>
  <c r="LD86" i="15"/>
  <c r="LT86" i="15"/>
  <c r="MH86" i="15"/>
  <c r="MV86" i="15"/>
  <c r="NJ86" i="15"/>
  <c r="NY86" i="15"/>
  <c r="ON86" i="15"/>
  <c r="PB86" i="15"/>
  <c r="IK86" i="15"/>
  <c r="JI86" i="15"/>
  <c r="KG86" i="15"/>
  <c r="LE86" i="15"/>
  <c r="LU86" i="15"/>
  <c r="MI86" i="15"/>
  <c r="MW86" i="15"/>
  <c r="NL86" i="15"/>
  <c r="OA86" i="15"/>
  <c r="OO86" i="15"/>
  <c r="PC86" i="15"/>
  <c r="IM86" i="15"/>
  <c r="JK86" i="15"/>
  <c r="KI86" i="15"/>
  <c r="LG86" i="15"/>
  <c r="LV86" i="15"/>
  <c r="MJ86" i="15"/>
  <c r="MX86" i="15"/>
  <c r="NM86" i="15"/>
  <c r="OB86" i="15"/>
  <c r="OP86" i="15"/>
  <c r="PD86" i="15"/>
  <c r="IO86" i="15"/>
  <c r="JM86" i="15"/>
  <c r="KK86" i="15"/>
  <c r="LI86" i="15"/>
  <c r="LW86" i="15"/>
  <c r="MK86" i="15"/>
  <c r="MZ86" i="15"/>
  <c r="NO86" i="15"/>
  <c r="OC86" i="15"/>
  <c r="OQ86" i="15"/>
  <c r="PE86" i="15"/>
  <c r="HU86" i="15"/>
  <c r="IS86" i="15"/>
  <c r="JQ86" i="15"/>
  <c r="KO86" i="15"/>
  <c r="LJ86" i="15"/>
  <c r="LX86" i="15"/>
  <c r="ML86" i="15"/>
  <c r="NA86" i="15"/>
  <c r="NP86" i="15"/>
  <c r="OD86" i="15"/>
  <c r="OR86" i="15"/>
  <c r="PF86" i="15"/>
  <c r="HV86" i="15"/>
  <c r="IT86" i="15"/>
  <c r="JR86" i="15"/>
  <c r="KP86" i="15"/>
  <c r="LK86" i="15"/>
  <c r="LY86" i="15"/>
  <c r="MN86" i="15"/>
  <c r="NC86" i="15"/>
  <c r="NQ86" i="15"/>
  <c r="OE86" i="15"/>
  <c r="OS86" i="15"/>
  <c r="PH86" i="15"/>
  <c r="HX86" i="15"/>
  <c r="IV86" i="15"/>
  <c r="JT86" i="15"/>
  <c r="KR86" i="15"/>
  <c r="LL86" i="15"/>
  <c r="LZ86" i="15"/>
  <c r="MO86" i="15"/>
  <c r="ND86" i="15"/>
  <c r="NR86" i="15"/>
  <c r="OF86" i="15"/>
  <c r="OT86" i="15"/>
  <c r="PI86" i="15"/>
  <c r="JU86" i="15"/>
  <c r="KS86" i="15"/>
  <c r="LM86" i="15"/>
  <c r="MB86" i="15"/>
  <c r="MQ86" i="15"/>
  <c r="NE86" i="15"/>
  <c r="NS86" i="15"/>
  <c r="OG86" i="15"/>
  <c r="OV86" i="15"/>
  <c r="PK86" i="15"/>
  <c r="HY86" i="15"/>
  <c r="IW86" i="15"/>
  <c r="IE29" i="15"/>
  <c r="IQ29" i="15"/>
  <c r="JC29" i="15"/>
  <c r="JO29" i="15"/>
  <c r="KA29" i="15"/>
  <c r="KM29" i="15"/>
  <c r="KY29" i="15"/>
  <c r="LK29" i="15"/>
  <c r="LW29" i="15"/>
  <c r="MI29" i="15"/>
  <c r="MU29" i="15"/>
  <c r="NG29" i="15"/>
  <c r="NS29" i="15"/>
  <c r="OE29" i="15"/>
  <c r="OQ29" i="15"/>
  <c r="PC29" i="15"/>
  <c r="HU29" i="15"/>
  <c r="IG29" i="15"/>
  <c r="IS29" i="15"/>
  <c r="JE29" i="15"/>
  <c r="JQ29" i="15"/>
  <c r="KC29" i="15"/>
  <c r="KO29" i="15"/>
  <c r="LA29" i="15"/>
  <c r="LM29" i="15"/>
  <c r="LY29" i="15"/>
  <c r="MK29" i="15"/>
  <c r="MW29" i="15"/>
  <c r="HV29" i="15"/>
  <c r="IH29" i="15"/>
  <c r="IT29" i="15"/>
  <c r="JF29" i="15"/>
  <c r="JR29" i="15"/>
  <c r="KD29" i="15"/>
  <c r="KP29" i="15"/>
  <c r="LB29" i="15"/>
  <c r="LN29" i="15"/>
  <c r="LZ29" i="15"/>
  <c r="ML29" i="15"/>
  <c r="MX29" i="15"/>
  <c r="HW29" i="15"/>
  <c r="II29" i="15"/>
  <c r="IU29" i="15"/>
  <c r="JG29" i="15"/>
  <c r="JS29" i="15"/>
  <c r="KE29" i="15"/>
  <c r="KQ29" i="15"/>
  <c r="LC29" i="15"/>
  <c r="LO29" i="15"/>
  <c r="MA29" i="15"/>
  <c r="MM29" i="15"/>
  <c r="MY29" i="15"/>
  <c r="NK29" i="15"/>
  <c r="HX29" i="15"/>
  <c r="IJ29" i="15"/>
  <c r="IV29" i="15"/>
  <c r="JH29" i="15"/>
  <c r="JT29" i="15"/>
  <c r="KF29" i="15"/>
  <c r="KR29" i="15"/>
  <c r="LD29" i="15"/>
  <c r="LP29" i="15"/>
  <c r="MB29" i="15"/>
  <c r="MN29" i="15"/>
  <c r="HY29" i="15"/>
  <c r="IK29" i="15"/>
  <c r="IW29" i="15"/>
  <c r="JI29" i="15"/>
  <c r="JU29" i="15"/>
  <c r="KG29" i="15"/>
  <c r="IC29" i="15"/>
  <c r="IO29" i="15"/>
  <c r="JA29" i="15"/>
  <c r="JM29" i="15"/>
  <c r="JY29" i="15"/>
  <c r="KK29" i="15"/>
  <c r="KW29" i="15"/>
  <c r="LI29" i="15"/>
  <c r="IA29" i="15"/>
  <c r="JB29" i="15"/>
  <c r="KH29" i="15"/>
  <c r="LF29" i="15"/>
  <c r="MC29" i="15"/>
  <c r="MT29" i="15"/>
  <c r="NL29" i="15"/>
  <c r="NY29" i="15"/>
  <c r="OL29" i="15"/>
  <c r="OY29" i="15"/>
  <c r="PL29" i="15"/>
  <c r="IB29" i="15"/>
  <c r="JD29" i="15"/>
  <c r="KI29" i="15"/>
  <c r="LG29" i="15"/>
  <c r="MD29" i="15"/>
  <c r="MV29" i="15"/>
  <c r="NM29" i="15"/>
  <c r="NZ29" i="15"/>
  <c r="OM29" i="15"/>
  <c r="OZ29" i="15"/>
  <c r="ID29" i="15"/>
  <c r="JJ29" i="15"/>
  <c r="KJ29" i="15"/>
  <c r="LH29" i="15"/>
  <c r="ME29" i="15"/>
  <c r="MZ29" i="15"/>
  <c r="NN29" i="15"/>
  <c r="OA29" i="15"/>
  <c r="ON29" i="15"/>
  <c r="PA29" i="15"/>
  <c r="IF29" i="15"/>
  <c r="JK29" i="15"/>
  <c r="KL29" i="15"/>
  <c r="LJ29" i="15"/>
  <c r="MF29" i="15"/>
  <c r="NA29" i="15"/>
  <c r="NO29" i="15"/>
  <c r="OB29" i="15"/>
  <c r="OO29" i="15"/>
  <c r="PB29" i="15"/>
  <c r="IL29" i="15"/>
  <c r="JL29" i="15"/>
  <c r="KN29" i="15"/>
  <c r="LL29" i="15"/>
  <c r="MG29" i="15"/>
  <c r="NB29" i="15"/>
  <c r="NP29" i="15"/>
  <c r="OC29" i="15"/>
  <c r="OP29" i="15"/>
  <c r="PD29" i="15"/>
  <c r="IM29" i="15"/>
  <c r="JN29" i="15"/>
  <c r="KS29" i="15"/>
  <c r="LQ29" i="15"/>
  <c r="MH29" i="15"/>
  <c r="NC29" i="15"/>
  <c r="NQ29" i="15"/>
  <c r="OD29" i="15"/>
  <c r="OR29" i="15"/>
  <c r="PE29" i="15"/>
  <c r="IN29" i="15"/>
  <c r="JP29" i="15"/>
  <c r="KT29" i="15"/>
  <c r="LR29" i="15"/>
  <c r="MJ29" i="15"/>
  <c r="ND29" i="15"/>
  <c r="NR29" i="15"/>
  <c r="OF29" i="15"/>
  <c r="OS29" i="15"/>
  <c r="PF29" i="15"/>
  <c r="IP29" i="15"/>
  <c r="JV29" i="15"/>
  <c r="KU29" i="15"/>
  <c r="LS29" i="15"/>
  <c r="MO29" i="15"/>
  <c r="NE29" i="15"/>
  <c r="NT29" i="15"/>
  <c r="OG29" i="15"/>
  <c r="OT29" i="15"/>
  <c r="PG29" i="15"/>
  <c r="IR29" i="15"/>
  <c r="JW29" i="15"/>
  <c r="KV29" i="15"/>
  <c r="LT29" i="15"/>
  <c r="MP29" i="15"/>
  <c r="NF29" i="15"/>
  <c r="NU29" i="15"/>
  <c r="OH29" i="15"/>
  <c r="OU29" i="15"/>
  <c r="PH29" i="15"/>
  <c r="IX29" i="15"/>
  <c r="JX29" i="15"/>
  <c r="KX29" i="15"/>
  <c r="LU29" i="15"/>
  <c r="MQ29" i="15"/>
  <c r="NH29" i="15"/>
  <c r="NV29" i="15"/>
  <c r="OI29" i="15"/>
  <c r="OV29" i="15"/>
  <c r="PI29" i="15"/>
  <c r="IY29" i="15"/>
  <c r="JZ29" i="15"/>
  <c r="KZ29" i="15"/>
  <c r="LV29" i="15"/>
  <c r="MR29" i="15"/>
  <c r="NI29" i="15"/>
  <c r="NW29" i="15"/>
  <c r="OJ29" i="15"/>
  <c r="OW29" i="15"/>
  <c r="PJ29" i="15"/>
  <c r="MS29" i="15"/>
  <c r="NJ29" i="15"/>
  <c r="NX29" i="15"/>
  <c r="OK29" i="15"/>
  <c r="OX29" i="15"/>
  <c r="PK29" i="15"/>
  <c r="HZ29" i="15"/>
  <c r="IZ29" i="15"/>
  <c r="KB29" i="15"/>
  <c r="LE29" i="15"/>
  <c r="LX29" i="15"/>
  <c r="HW13" i="15"/>
  <c r="II13" i="15"/>
  <c r="IU13" i="15"/>
  <c r="JG13" i="15"/>
  <c r="JS13" i="15"/>
  <c r="KE13" i="15"/>
  <c r="KQ13" i="15"/>
  <c r="LC13" i="15"/>
  <c r="LO13" i="15"/>
  <c r="MA13" i="15"/>
  <c r="MM13" i="15"/>
  <c r="MY13" i="15"/>
  <c r="NK13" i="15"/>
  <c r="NW13" i="15"/>
  <c r="OI13" i="15"/>
  <c r="OU13" i="15"/>
  <c r="PG13" i="15"/>
  <c r="HX13" i="15"/>
  <c r="IJ13" i="15"/>
  <c r="IV13" i="15"/>
  <c r="JH13" i="15"/>
  <c r="JT13" i="15"/>
  <c r="KF13" i="15"/>
  <c r="KR13" i="15"/>
  <c r="LD13" i="15"/>
  <c r="LP13" i="15"/>
  <c r="MB13" i="15"/>
  <c r="MN13" i="15"/>
  <c r="MZ13" i="15"/>
  <c r="NL13" i="15"/>
  <c r="NX13" i="15"/>
  <c r="OJ13" i="15"/>
  <c r="OV13" i="15"/>
  <c r="PH13" i="15"/>
  <c r="HY13" i="15"/>
  <c r="IK13" i="15"/>
  <c r="IW13" i="15"/>
  <c r="JI13" i="15"/>
  <c r="JU13" i="15"/>
  <c r="KG13" i="15"/>
  <c r="KS13" i="15"/>
  <c r="LE13" i="15"/>
  <c r="LQ13" i="15"/>
  <c r="MC13" i="15"/>
  <c r="MO13" i="15"/>
  <c r="NA13" i="15"/>
  <c r="NM13" i="15"/>
  <c r="NY13" i="15"/>
  <c r="OK13" i="15"/>
  <c r="OW13" i="15"/>
  <c r="PI13" i="15"/>
  <c r="HZ13" i="15"/>
  <c r="IL13" i="15"/>
  <c r="IX13" i="15"/>
  <c r="JJ13" i="15"/>
  <c r="JV13" i="15"/>
  <c r="KH13" i="15"/>
  <c r="KT13" i="15"/>
  <c r="LF13" i="15"/>
  <c r="LR13" i="15"/>
  <c r="MD13" i="15"/>
  <c r="MP13" i="15"/>
  <c r="NB13" i="15"/>
  <c r="NN13" i="15"/>
  <c r="NZ13" i="15"/>
  <c r="OL13" i="15"/>
  <c r="OX13" i="15"/>
  <c r="PJ13" i="15"/>
  <c r="IA13" i="15"/>
  <c r="IM13" i="15"/>
  <c r="IY13" i="15"/>
  <c r="JK13" i="15"/>
  <c r="JW13" i="15"/>
  <c r="KI13" i="15"/>
  <c r="KU13" i="15"/>
  <c r="LG13" i="15"/>
  <c r="LS13" i="15"/>
  <c r="ME13" i="15"/>
  <c r="MQ13" i="15"/>
  <c r="NC13" i="15"/>
  <c r="NO13" i="15"/>
  <c r="OA13" i="15"/>
  <c r="OM13" i="15"/>
  <c r="OY13" i="15"/>
  <c r="PK13" i="15"/>
  <c r="IB13" i="15"/>
  <c r="IN13" i="15"/>
  <c r="IZ13" i="15"/>
  <c r="JL13" i="15"/>
  <c r="JX13" i="15"/>
  <c r="KJ13" i="15"/>
  <c r="KV13" i="15"/>
  <c r="LH13" i="15"/>
  <c r="LT13" i="15"/>
  <c r="MF13" i="15"/>
  <c r="MR13" i="15"/>
  <c r="ND13" i="15"/>
  <c r="NP13" i="15"/>
  <c r="OB13" i="15"/>
  <c r="ON13" i="15"/>
  <c r="OZ13" i="15"/>
  <c r="PL13" i="15"/>
  <c r="IC13" i="15"/>
  <c r="IO13" i="15"/>
  <c r="JA13" i="15"/>
  <c r="JM13" i="15"/>
  <c r="JY13" i="15"/>
  <c r="KK13" i="15"/>
  <c r="KW13" i="15"/>
  <c r="LI13" i="15"/>
  <c r="LU13" i="15"/>
  <c r="MG13" i="15"/>
  <c r="MS13" i="15"/>
  <c r="NE13" i="15"/>
  <c r="NQ13" i="15"/>
  <c r="OC13" i="15"/>
  <c r="OO13" i="15"/>
  <c r="PA13" i="15"/>
  <c r="ID13" i="15"/>
  <c r="IP13" i="15"/>
  <c r="JB13" i="15"/>
  <c r="JN13" i="15"/>
  <c r="JZ13" i="15"/>
  <c r="KL13" i="15"/>
  <c r="KX13" i="15"/>
  <c r="LJ13" i="15"/>
  <c r="LV13" i="15"/>
  <c r="MH13" i="15"/>
  <c r="MT13" i="15"/>
  <c r="NF13" i="15"/>
  <c r="NR13" i="15"/>
  <c r="OD13" i="15"/>
  <c r="OP13" i="15"/>
  <c r="PB13" i="15"/>
  <c r="IE13" i="15"/>
  <c r="IQ13" i="15"/>
  <c r="JC13" i="15"/>
  <c r="JO13" i="15"/>
  <c r="KA13" i="15"/>
  <c r="KM13" i="15"/>
  <c r="KY13" i="15"/>
  <c r="LK13" i="15"/>
  <c r="LW13" i="15"/>
  <c r="MI13" i="15"/>
  <c r="MU13" i="15"/>
  <c r="NG13" i="15"/>
  <c r="NS13" i="15"/>
  <c r="OE13" i="15"/>
  <c r="OQ13" i="15"/>
  <c r="PC13" i="15"/>
  <c r="IF13" i="15"/>
  <c r="IR13" i="15"/>
  <c r="JD13" i="15"/>
  <c r="JP13" i="15"/>
  <c r="KB13" i="15"/>
  <c r="KN13" i="15"/>
  <c r="KZ13" i="15"/>
  <c r="LL13" i="15"/>
  <c r="LX13" i="15"/>
  <c r="MJ13" i="15"/>
  <c r="MV13" i="15"/>
  <c r="NH13" i="15"/>
  <c r="NT13" i="15"/>
  <c r="OF13" i="15"/>
  <c r="OR13" i="15"/>
  <c r="PD13" i="15"/>
  <c r="HU13" i="15"/>
  <c r="IG13" i="15"/>
  <c r="IS13" i="15"/>
  <c r="JE13" i="15"/>
  <c r="JQ13" i="15"/>
  <c r="KC13" i="15"/>
  <c r="KO13" i="15"/>
  <c r="LA13" i="15"/>
  <c r="LM13" i="15"/>
  <c r="LY13" i="15"/>
  <c r="MK13" i="15"/>
  <c r="MW13" i="15"/>
  <c r="NI13" i="15"/>
  <c r="NU13" i="15"/>
  <c r="OG13" i="15"/>
  <c r="OS13" i="15"/>
  <c r="PE13" i="15"/>
  <c r="LZ13" i="15"/>
  <c r="ML13" i="15"/>
  <c r="MX13" i="15"/>
  <c r="HV13" i="15"/>
  <c r="NJ13" i="15"/>
  <c r="IH13" i="15"/>
  <c r="NV13" i="15"/>
  <c r="IT13" i="15"/>
  <c r="OH13" i="15"/>
  <c r="JF13" i="15"/>
  <c r="OT13" i="15"/>
  <c r="JR13" i="15"/>
  <c r="PF13" i="15"/>
  <c r="KD13" i="15"/>
  <c r="KP13" i="15"/>
  <c r="LB13" i="15"/>
  <c r="LN13" i="15"/>
  <c r="R15" i="15"/>
  <c r="IE15" i="15"/>
  <c r="IQ15" i="15"/>
  <c r="JC15" i="15"/>
  <c r="JO15" i="15"/>
  <c r="KA15" i="15"/>
  <c r="KM15" i="15"/>
  <c r="KY15" i="15"/>
  <c r="LK15" i="15"/>
  <c r="LW15" i="15"/>
  <c r="MI15" i="15"/>
  <c r="MU15" i="15"/>
  <c r="NG15" i="15"/>
  <c r="NS15" i="15"/>
  <c r="OE15" i="15"/>
  <c r="OQ15" i="15"/>
  <c r="PC15" i="15"/>
  <c r="IF15" i="15"/>
  <c r="IR15" i="15"/>
  <c r="JD15" i="15"/>
  <c r="JP15" i="15"/>
  <c r="KB15" i="15"/>
  <c r="KN15" i="15"/>
  <c r="KZ15" i="15"/>
  <c r="LL15" i="15"/>
  <c r="LX15" i="15"/>
  <c r="MJ15" i="15"/>
  <c r="MV15" i="15"/>
  <c r="NH15" i="15"/>
  <c r="NT15" i="15"/>
  <c r="OF15" i="15"/>
  <c r="OR15" i="15"/>
  <c r="PD15" i="15"/>
  <c r="HU15" i="15"/>
  <c r="HV15" i="15"/>
  <c r="IH15" i="15"/>
  <c r="IT15" i="15"/>
  <c r="JF15" i="15"/>
  <c r="JR15" i="15"/>
  <c r="KD15" i="15"/>
  <c r="KP15" i="15"/>
  <c r="LB15" i="15"/>
  <c r="LN15" i="15"/>
  <c r="LZ15" i="15"/>
  <c r="ML15" i="15"/>
  <c r="MX15" i="15"/>
  <c r="NJ15" i="15"/>
  <c r="NV15" i="15"/>
  <c r="OH15" i="15"/>
  <c r="OT15" i="15"/>
  <c r="PF15" i="15"/>
  <c r="HW15" i="15"/>
  <c r="II15" i="15"/>
  <c r="IU15" i="15"/>
  <c r="JG15" i="15"/>
  <c r="JS15" i="15"/>
  <c r="KE15" i="15"/>
  <c r="KQ15" i="15"/>
  <c r="LC15" i="15"/>
  <c r="LO15" i="15"/>
  <c r="MA15" i="15"/>
  <c r="MM15" i="15"/>
  <c r="MY15" i="15"/>
  <c r="NK15" i="15"/>
  <c r="NW15" i="15"/>
  <c r="OI15" i="15"/>
  <c r="OU15" i="15"/>
  <c r="PG15" i="15"/>
  <c r="HX15" i="15"/>
  <c r="IJ15" i="15"/>
  <c r="IV15" i="15"/>
  <c r="JH15" i="15"/>
  <c r="JT15" i="15"/>
  <c r="KF15" i="15"/>
  <c r="KR15" i="15"/>
  <c r="LD15" i="15"/>
  <c r="LP15" i="15"/>
  <c r="MB15" i="15"/>
  <c r="MN15" i="15"/>
  <c r="MZ15" i="15"/>
  <c r="NL15" i="15"/>
  <c r="NX15" i="15"/>
  <c r="OJ15" i="15"/>
  <c r="OV15" i="15"/>
  <c r="PH15" i="15"/>
  <c r="HY15" i="15"/>
  <c r="IK15" i="15"/>
  <c r="IW15" i="15"/>
  <c r="JI15" i="15"/>
  <c r="JU15" i="15"/>
  <c r="KG15" i="15"/>
  <c r="KS15" i="15"/>
  <c r="LE15" i="15"/>
  <c r="LQ15" i="15"/>
  <c r="MC15" i="15"/>
  <c r="MO15" i="15"/>
  <c r="NA15" i="15"/>
  <c r="NM15" i="15"/>
  <c r="NY15" i="15"/>
  <c r="OK15" i="15"/>
  <c r="OW15" i="15"/>
  <c r="HZ15" i="15"/>
  <c r="IL15" i="15"/>
  <c r="IX15" i="15"/>
  <c r="JJ15" i="15"/>
  <c r="JV15" i="15"/>
  <c r="KH15" i="15"/>
  <c r="KT15" i="15"/>
  <c r="LF15" i="15"/>
  <c r="LR15" i="15"/>
  <c r="MD15" i="15"/>
  <c r="MP15" i="15"/>
  <c r="NB15" i="15"/>
  <c r="NN15" i="15"/>
  <c r="NZ15" i="15"/>
  <c r="IA15" i="15"/>
  <c r="IM15" i="15"/>
  <c r="IY15" i="15"/>
  <c r="IC15" i="15"/>
  <c r="IO15" i="15"/>
  <c r="JA15" i="15"/>
  <c r="JM15" i="15"/>
  <c r="JY15" i="15"/>
  <c r="JN15" i="15"/>
  <c r="KV15" i="15"/>
  <c r="LV15" i="15"/>
  <c r="NC15" i="15"/>
  <c r="OC15" i="15"/>
  <c r="PA15" i="15"/>
  <c r="IB15" i="15"/>
  <c r="JQ15" i="15"/>
  <c r="KW15" i="15"/>
  <c r="LY15" i="15"/>
  <c r="ND15" i="15"/>
  <c r="OD15" i="15"/>
  <c r="PB15" i="15"/>
  <c r="ID15" i="15"/>
  <c r="JW15" i="15"/>
  <c r="KX15" i="15"/>
  <c r="ME15" i="15"/>
  <c r="NE15" i="15"/>
  <c r="OG15" i="15"/>
  <c r="PE15" i="15"/>
  <c r="IG15" i="15"/>
  <c r="JX15" i="15"/>
  <c r="LA15" i="15"/>
  <c r="MF15" i="15"/>
  <c r="NF15" i="15"/>
  <c r="OL15" i="15"/>
  <c r="PI15" i="15"/>
  <c r="IN15" i="15"/>
  <c r="JZ15" i="15"/>
  <c r="LG15" i="15"/>
  <c r="MG15" i="15"/>
  <c r="NI15" i="15"/>
  <c r="OM15" i="15"/>
  <c r="PJ15" i="15"/>
  <c r="IP15" i="15"/>
  <c r="KC15" i="15"/>
  <c r="LH15" i="15"/>
  <c r="MH15" i="15"/>
  <c r="NO15" i="15"/>
  <c r="ON15" i="15"/>
  <c r="PK15" i="15"/>
  <c r="IS15" i="15"/>
  <c r="KI15" i="15"/>
  <c r="LI15" i="15"/>
  <c r="MK15" i="15"/>
  <c r="NP15" i="15"/>
  <c r="OO15" i="15"/>
  <c r="PL15" i="15"/>
  <c r="IZ15" i="15"/>
  <c r="KJ15" i="15"/>
  <c r="LJ15" i="15"/>
  <c r="MQ15" i="15"/>
  <c r="NQ15" i="15"/>
  <c r="OP15" i="15"/>
  <c r="JB15" i="15"/>
  <c r="KK15" i="15"/>
  <c r="LM15" i="15"/>
  <c r="MR15" i="15"/>
  <c r="NR15" i="15"/>
  <c r="OS15" i="15"/>
  <c r="JE15" i="15"/>
  <c r="KL15" i="15"/>
  <c r="LS15" i="15"/>
  <c r="MS15" i="15"/>
  <c r="NU15" i="15"/>
  <c r="OX15" i="15"/>
  <c r="JK15" i="15"/>
  <c r="KO15" i="15"/>
  <c r="LT15" i="15"/>
  <c r="MT15" i="15"/>
  <c r="OA15" i="15"/>
  <c r="OY15" i="15"/>
  <c r="JL15" i="15"/>
  <c r="KU15" i="15"/>
  <c r="LU15" i="15"/>
  <c r="MW15" i="15"/>
  <c r="OB15" i="15"/>
  <c r="OZ15" i="15"/>
  <c r="R64" i="15"/>
  <c r="HW64" i="15"/>
  <c r="II64" i="15"/>
  <c r="IU64" i="15"/>
  <c r="JG64" i="15"/>
  <c r="JS64" i="15"/>
  <c r="KE64" i="15"/>
  <c r="KQ64" i="15"/>
  <c r="LC64" i="15"/>
  <c r="LO64" i="15"/>
  <c r="MA64" i="15"/>
  <c r="MM64" i="15"/>
  <c r="MY64" i="15"/>
  <c r="NK64" i="15"/>
  <c r="NW64" i="15"/>
  <c r="OI64" i="15"/>
  <c r="OU64" i="15"/>
  <c r="PG64" i="15"/>
  <c r="HX64" i="15"/>
  <c r="IJ64" i="15"/>
  <c r="IV64" i="15"/>
  <c r="JH64" i="15"/>
  <c r="JT64" i="15"/>
  <c r="KF64" i="15"/>
  <c r="KR64" i="15"/>
  <c r="LD64" i="15"/>
  <c r="LP64" i="15"/>
  <c r="MB64" i="15"/>
  <c r="MN64" i="15"/>
  <c r="MZ64" i="15"/>
  <c r="NL64" i="15"/>
  <c r="NX64" i="15"/>
  <c r="OJ64" i="15"/>
  <c r="OV64" i="15"/>
  <c r="PH64" i="15"/>
  <c r="HY64" i="15"/>
  <c r="IK64" i="15"/>
  <c r="IW64" i="15"/>
  <c r="JI64" i="15"/>
  <c r="JU64" i="15"/>
  <c r="KG64" i="15"/>
  <c r="KS64" i="15"/>
  <c r="LE64" i="15"/>
  <c r="LQ64" i="15"/>
  <c r="MC64" i="15"/>
  <c r="MO64" i="15"/>
  <c r="NA64" i="15"/>
  <c r="NM64" i="15"/>
  <c r="NY64" i="15"/>
  <c r="OK64" i="15"/>
  <c r="OW64" i="15"/>
  <c r="PI64" i="15"/>
  <c r="HZ64" i="15"/>
  <c r="IL64" i="15"/>
  <c r="IX64" i="15"/>
  <c r="JJ64" i="15"/>
  <c r="JV64" i="15"/>
  <c r="KH64" i="15"/>
  <c r="KT64" i="15"/>
  <c r="LF64" i="15"/>
  <c r="LR64" i="15"/>
  <c r="MD64" i="15"/>
  <c r="MP64" i="15"/>
  <c r="NB64" i="15"/>
  <c r="NN64" i="15"/>
  <c r="NZ64" i="15"/>
  <c r="OL64" i="15"/>
  <c r="OX64" i="15"/>
  <c r="PJ64" i="15"/>
  <c r="IA64" i="15"/>
  <c r="IM64" i="15"/>
  <c r="IY64" i="15"/>
  <c r="JK64" i="15"/>
  <c r="JW64" i="15"/>
  <c r="KI64" i="15"/>
  <c r="KU64" i="15"/>
  <c r="LG64" i="15"/>
  <c r="LS64" i="15"/>
  <c r="ME64" i="15"/>
  <c r="MQ64" i="15"/>
  <c r="NC64" i="15"/>
  <c r="NO64" i="15"/>
  <c r="OA64" i="15"/>
  <c r="OM64" i="15"/>
  <c r="OY64" i="15"/>
  <c r="PK64" i="15"/>
  <c r="IB64" i="15"/>
  <c r="IN64" i="15"/>
  <c r="IZ64" i="15"/>
  <c r="JL64" i="15"/>
  <c r="JX64" i="15"/>
  <c r="KJ64" i="15"/>
  <c r="KV64" i="15"/>
  <c r="LH64" i="15"/>
  <c r="LT64" i="15"/>
  <c r="MF64" i="15"/>
  <c r="MR64" i="15"/>
  <c r="ND64" i="15"/>
  <c r="NP64" i="15"/>
  <c r="OB64" i="15"/>
  <c r="ON64" i="15"/>
  <c r="OZ64" i="15"/>
  <c r="PL64" i="15"/>
  <c r="IC64" i="15"/>
  <c r="IO64" i="15"/>
  <c r="JA64" i="15"/>
  <c r="JM64" i="15"/>
  <c r="JY64" i="15"/>
  <c r="KK64" i="15"/>
  <c r="KW64" i="15"/>
  <c r="LI64" i="15"/>
  <c r="LU64" i="15"/>
  <c r="MG64" i="15"/>
  <c r="MS64" i="15"/>
  <c r="NE64" i="15"/>
  <c r="NQ64" i="15"/>
  <c r="OC64" i="15"/>
  <c r="OO64" i="15"/>
  <c r="PA64" i="15"/>
  <c r="ID64" i="15"/>
  <c r="IP64" i="15"/>
  <c r="JB64" i="15"/>
  <c r="JN64" i="15"/>
  <c r="JZ64" i="15"/>
  <c r="KL64" i="15"/>
  <c r="KX64" i="15"/>
  <c r="LJ64" i="15"/>
  <c r="LV64" i="15"/>
  <c r="MH64" i="15"/>
  <c r="MT64" i="15"/>
  <c r="NF64" i="15"/>
  <c r="NR64" i="15"/>
  <c r="OD64" i="15"/>
  <c r="OP64" i="15"/>
  <c r="PB64" i="15"/>
  <c r="IE64" i="15"/>
  <c r="IQ64" i="15"/>
  <c r="JC64" i="15"/>
  <c r="JO64" i="15"/>
  <c r="KA64" i="15"/>
  <c r="KM64" i="15"/>
  <c r="KY64" i="15"/>
  <c r="LK64" i="15"/>
  <c r="LW64" i="15"/>
  <c r="MI64" i="15"/>
  <c r="MU64" i="15"/>
  <c r="NG64" i="15"/>
  <c r="NS64" i="15"/>
  <c r="OE64" i="15"/>
  <c r="OQ64" i="15"/>
  <c r="PC64" i="15"/>
  <c r="IF64" i="15"/>
  <c r="IR64" i="15"/>
  <c r="JD64" i="15"/>
  <c r="JP64" i="15"/>
  <c r="KB64" i="15"/>
  <c r="KN64" i="15"/>
  <c r="KZ64" i="15"/>
  <c r="LL64" i="15"/>
  <c r="LX64" i="15"/>
  <c r="MJ64" i="15"/>
  <c r="MV64" i="15"/>
  <c r="NH64" i="15"/>
  <c r="NT64" i="15"/>
  <c r="OF64" i="15"/>
  <c r="OR64" i="15"/>
  <c r="PD64" i="15"/>
  <c r="HU64" i="15"/>
  <c r="IG64" i="15"/>
  <c r="IS64" i="15"/>
  <c r="JE64" i="15"/>
  <c r="JQ64" i="15"/>
  <c r="KC64" i="15"/>
  <c r="KO64" i="15"/>
  <c r="LA64" i="15"/>
  <c r="LM64" i="15"/>
  <c r="LY64" i="15"/>
  <c r="MK64" i="15"/>
  <c r="MW64" i="15"/>
  <c r="NI64" i="15"/>
  <c r="NU64" i="15"/>
  <c r="OG64" i="15"/>
  <c r="OS64" i="15"/>
  <c r="PE64" i="15"/>
  <c r="IT64" i="15"/>
  <c r="OH64" i="15"/>
  <c r="JF64" i="15"/>
  <c r="OT64" i="15"/>
  <c r="JR64" i="15"/>
  <c r="PF64" i="15"/>
  <c r="KD64" i="15"/>
  <c r="KP64" i="15"/>
  <c r="LB64" i="15"/>
  <c r="LN64" i="15"/>
  <c r="LZ64" i="15"/>
  <c r="ML64" i="15"/>
  <c r="MX64" i="15"/>
  <c r="HV64" i="15"/>
  <c r="NJ64" i="15"/>
  <c r="IH64" i="15"/>
  <c r="NV64" i="15"/>
  <c r="IA42" i="15"/>
  <c r="IM42" i="15"/>
  <c r="IY42" i="15"/>
  <c r="JK42" i="15"/>
  <c r="JW42" i="15"/>
  <c r="KI42" i="15"/>
  <c r="KU42" i="15"/>
  <c r="LG42" i="15"/>
  <c r="LS42" i="15"/>
  <c r="ME42" i="15"/>
  <c r="MQ42" i="15"/>
  <c r="NC42" i="15"/>
  <c r="NO42" i="15"/>
  <c r="OA42" i="15"/>
  <c r="OM42" i="15"/>
  <c r="OY42" i="15"/>
  <c r="PK42" i="15"/>
  <c r="IB42" i="15"/>
  <c r="IN42" i="15"/>
  <c r="IZ42" i="15"/>
  <c r="JL42" i="15"/>
  <c r="JX42" i="15"/>
  <c r="KJ42" i="15"/>
  <c r="KV42" i="15"/>
  <c r="LH42" i="15"/>
  <c r="LT42" i="15"/>
  <c r="MF42" i="15"/>
  <c r="MR42" i="15"/>
  <c r="ND42" i="15"/>
  <c r="NP42" i="15"/>
  <c r="OB42" i="15"/>
  <c r="ON42" i="15"/>
  <c r="OZ42" i="15"/>
  <c r="PL42" i="15"/>
  <c r="IC42" i="15"/>
  <c r="IO42" i="15"/>
  <c r="JA42" i="15"/>
  <c r="JM42" i="15"/>
  <c r="JY42" i="15"/>
  <c r="KK42" i="15"/>
  <c r="KW42" i="15"/>
  <c r="LI42" i="15"/>
  <c r="LU42" i="15"/>
  <c r="MG42" i="15"/>
  <c r="MS42" i="15"/>
  <c r="NE42" i="15"/>
  <c r="NQ42" i="15"/>
  <c r="OC42" i="15"/>
  <c r="OO42" i="15"/>
  <c r="PA42" i="15"/>
  <c r="ID42" i="15"/>
  <c r="IP42" i="15"/>
  <c r="JB42" i="15"/>
  <c r="JN42" i="15"/>
  <c r="JZ42" i="15"/>
  <c r="KL42" i="15"/>
  <c r="KX42" i="15"/>
  <c r="LJ42" i="15"/>
  <c r="LV42" i="15"/>
  <c r="MH42" i="15"/>
  <c r="MT42" i="15"/>
  <c r="NF42" i="15"/>
  <c r="NR42" i="15"/>
  <c r="OD42" i="15"/>
  <c r="OP42" i="15"/>
  <c r="PB42" i="15"/>
  <c r="IE42" i="15"/>
  <c r="IQ42" i="15"/>
  <c r="JC42" i="15"/>
  <c r="JO42" i="15"/>
  <c r="KA42" i="15"/>
  <c r="KM42" i="15"/>
  <c r="KY42" i="15"/>
  <c r="LK42" i="15"/>
  <c r="LW42" i="15"/>
  <c r="MI42" i="15"/>
  <c r="MU42" i="15"/>
  <c r="NG42" i="15"/>
  <c r="NS42" i="15"/>
  <c r="OE42" i="15"/>
  <c r="OQ42" i="15"/>
  <c r="PC42" i="15"/>
  <c r="IF42" i="15"/>
  <c r="IR42" i="15"/>
  <c r="JD42" i="15"/>
  <c r="JP42" i="15"/>
  <c r="KB42" i="15"/>
  <c r="KN42" i="15"/>
  <c r="KZ42" i="15"/>
  <c r="LL42" i="15"/>
  <c r="LX42" i="15"/>
  <c r="MJ42" i="15"/>
  <c r="MV42" i="15"/>
  <c r="NH42" i="15"/>
  <c r="NT42" i="15"/>
  <c r="OF42" i="15"/>
  <c r="OR42" i="15"/>
  <c r="PD42" i="15"/>
  <c r="HU42" i="15"/>
  <c r="IG42" i="15"/>
  <c r="IS42" i="15"/>
  <c r="JE42" i="15"/>
  <c r="JQ42" i="15"/>
  <c r="KC42" i="15"/>
  <c r="KO42" i="15"/>
  <c r="LA42" i="15"/>
  <c r="LM42" i="15"/>
  <c r="LY42" i="15"/>
  <c r="MK42" i="15"/>
  <c r="MW42" i="15"/>
  <c r="NI42" i="15"/>
  <c r="NU42" i="15"/>
  <c r="OG42" i="15"/>
  <c r="OS42" i="15"/>
  <c r="PE42" i="15"/>
  <c r="HV42" i="15"/>
  <c r="IH42" i="15"/>
  <c r="IT42" i="15"/>
  <c r="JF42" i="15"/>
  <c r="JR42" i="15"/>
  <c r="KD42" i="15"/>
  <c r="KP42" i="15"/>
  <c r="LB42" i="15"/>
  <c r="LN42" i="15"/>
  <c r="LZ42" i="15"/>
  <c r="ML42" i="15"/>
  <c r="MX42" i="15"/>
  <c r="NJ42" i="15"/>
  <c r="NV42" i="15"/>
  <c r="OH42" i="15"/>
  <c r="OT42" i="15"/>
  <c r="PF42" i="15"/>
  <c r="HW42" i="15"/>
  <c r="II42" i="15"/>
  <c r="IU42" i="15"/>
  <c r="JG42" i="15"/>
  <c r="JS42" i="15"/>
  <c r="KE42" i="15"/>
  <c r="KQ42" i="15"/>
  <c r="LC42" i="15"/>
  <c r="LO42" i="15"/>
  <c r="MA42" i="15"/>
  <c r="MM42" i="15"/>
  <c r="MY42" i="15"/>
  <c r="NK42" i="15"/>
  <c r="NW42" i="15"/>
  <c r="OI42" i="15"/>
  <c r="OU42" i="15"/>
  <c r="PG42" i="15"/>
  <c r="HX42" i="15"/>
  <c r="IJ42" i="15"/>
  <c r="IV42" i="15"/>
  <c r="JH42" i="15"/>
  <c r="JT42" i="15"/>
  <c r="KF42" i="15"/>
  <c r="KR42" i="15"/>
  <c r="LD42" i="15"/>
  <c r="LP42" i="15"/>
  <c r="MB42" i="15"/>
  <c r="MN42" i="15"/>
  <c r="MZ42" i="15"/>
  <c r="NL42" i="15"/>
  <c r="NX42" i="15"/>
  <c r="OJ42" i="15"/>
  <c r="OV42" i="15"/>
  <c r="PH42" i="15"/>
  <c r="HY42" i="15"/>
  <c r="IK42" i="15"/>
  <c r="IW42" i="15"/>
  <c r="JI42" i="15"/>
  <c r="JU42" i="15"/>
  <c r="KG42" i="15"/>
  <c r="KS42" i="15"/>
  <c r="LE42" i="15"/>
  <c r="LQ42" i="15"/>
  <c r="MC42" i="15"/>
  <c r="MO42" i="15"/>
  <c r="NA42" i="15"/>
  <c r="NM42" i="15"/>
  <c r="NY42" i="15"/>
  <c r="OK42" i="15"/>
  <c r="OW42" i="15"/>
  <c r="PI42" i="15"/>
  <c r="LR42" i="15"/>
  <c r="MD42" i="15"/>
  <c r="MP42" i="15"/>
  <c r="NB42" i="15"/>
  <c r="HZ42" i="15"/>
  <c r="NN42" i="15"/>
  <c r="IL42" i="15"/>
  <c r="NZ42" i="15"/>
  <c r="IX42" i="15"/>
  <c r="OL42" i="15"/>
  <c r="JJ42" i="15"/>
  <c r="OX42" i="15"/>
  <c r="JV42" i="15"/>
  <c r="PJ42" i="15"/>
  <c r="KH42" i="15"/>
  <c r="KT42" i="15"/>
  <c r="LF42" i="15"/>
  <c r="HZ90" i="15"/>
  <c r="IL90" i="15"/>
  <c r="IX90" i="15"/>
  <c r="JJ90" i="15"/>
  <c r="JV90" i="15"/>
  <c r="KH90" i="15"/>
  <c r="KT90" i="15"/>
  <c r="LF90" i="15"/>
  <c r="LR90" i="15"/>
  <c r="MD90" i="15"/>
  <c r="MP90" i="15"/>
  <c r="NB90" i="15"/>
  <c r="NN90" i="15"/>
  <c r="NZ90" i="15"/>
  <c r="OL90" i="15"/>
  <c r="OX90" i="15"/>
  <c r="PJ90" i="15"/>
  <c r="IA90" i="15"/>
  <c r="IM90" i="15"/>
  <c r="IY90" i="15"/>
  <c r="JK90" i="15"/>
  <c r="JW90" i="15"/>
  <c r="KI90" i="15"/>
  <c r="KU90" i="15"/>
  <c r="LG90" i="15"/>
  <c r="LS90" i="15"/>
  <c r="ME90" i="15"/>
  <c r="MQ90" i="15"/>
  <c r="NC90" i="15"/>
  <c r="NO90" i="15"/>
  <c r="OA90" i="15"/>
  <c r="OM90" i="15"/>
  <c r="OY90" i="15"/>
  <c r="PK90" i="15"/>
  <c r="IB90" i="15"/>
  <c r="IN90" i="15"/>
  <c r="IZ90" i="15"/>
  <c r="JL90" i="15"/>
  <c r="JX90" i="15"/>
  <c r="KJ90" i="15"/>
  <c r="KV90" i="15"/>
  <c r="LH90" i="15"/>
  <c r="LT90" i="15"/>
  <c r="MF90" i="15"/>
  <c r="MR90" i="15"/>
  <c r="ND90" i="15"/>
  <c r="NP90" i="15"/>
  <c r="OB90" i="15"/>
  <c r="ON90" i="15"/>
  <c r="OZ90" i="15"/>
  <c r="PL90" i="15"/>
  <c r="IC90" i="15"/>
  <c r="IO90" i="15"/>
  <c r="JA90" i="15"/>
  <c r="JM90" i="15"/>
  <c r="JY90" i="15"/>
  <c r="KK90" i="15"/>
  <c r="KW90" i="15"/>
  <c r="LI90" i="15"/>
  <c r="LU90" i="15"/>
  <c r="MG90" i="15"/>
  <c r="MS90" i="15"/>
  <c r="NE90" i="15"/>
  <c r="NQ90" i="15"/>
  <c r="OC90" i="15"/>
  <c r="OO90" i="15"/>
  <c r="PA90" i="15"/>
  <c r="ID90" i="15"/>
  <c r="IP90" i="15"/>
  <c r="JB90" i="15"/>
  <c r="JN90" i="15"/>
  <c r="JZ90" i="15"/>
  <c r="KL90" i="15"/>
  <c r="KX90" i="15"/>
  <c r="LJ90" i="15"/>
  <c r="LV90" i="15"/>
  <c r="MH90" i="15"/>
  <c r="MT90" i="15"/>
  <c r="NF90" i="15"/>
  <c r="NR90" i="15"/>
  <c r="OD90" i="15"/>
  <c r="OP90" i="15"/>
  <c r="PB90" i="15"/>
  <c r="IE90" i="15"/>
  <c r="IQ90" i="15"/>
  <c r="JC90" i="15"/>
  <c r="JO90" i="15"/>
  <c r="KA90" i="15"/>
  <c r="KM90" i="15"/>
  <c r="KY90" i="15"/>
  <c r="LK90" i="15"/>
  <c r="LW90" i="15"/>
  <c r="MI90" i="15"/>
  <c r="MU90" i="15"/>
  <c r="NG90" i="15"/>
  <c r="NS90" i="15"/>
  <c r="OE90" i="15"/>
  <c r="OQ90" i="15"/>
  <c r="PC90" i="15"/>
  <c r="IF90" i="15"/>
  <c r="IR90" i="15"/>
  <c r="JD90" i="15"/>
  <c r="JP90" i="15"/>
  <c r="KB90" i="15"/>
  <c r="KN90" i="15"/>
  <c r="KZ90" i="15"/>
  <c r="LL90" i="15"/>
  <c r="LX90" i="15"/>
  <c r="MJ90" i="15"/>
  <c r="MV90" i="15"/>
  <c r="NH90" i="15"/>
  <c r="NT90" i="15"/>
  <c r="OF90" i="15"/>
  <c r="OR90" i="15"/>
  <c r="PD90" i="15"/>
  <c r="HU90" i="15"/>
  <c r="IG90" i="15"/>
  <c r="IS90" i="15"/>
  <c r="JE90" i="15"/>
  <c r="JQ90" i="15"/>
  <c r="KC90" i="15"/>
  <c r="KO90" i="15"/>
  <c r="LA90" i="15"/>
  <c r="LM90" i="15"/>
  <c r="LY90" i="15"/>
  <c r="MK90" i="15"/>
  <c r="MW90" i="15"/>
  <c r="NI90" i="15"/>
  <c r="NU90" i="15"/>
  <c r="OG90" i="15"/>
  <c r="OS90" i="15"/>
  <c r="PE90" i="15"/>
  <c r="HV90" i="15"/>
  <c r="IH90" i="15"/>
  <c r="IT90" i="15"/>
  <c r="JF90" i="15"/>
  <c r="JR90" i="15"/>
  <c r="KD90" i="15"/>
  <c r="KP90" i="15"/>
  <c r="LB90" i="15"/>
  <c r="LN90" i="15"/>
  <c r="LZ90" i="15"/>
  <c r="ML90" i="15"/>
  <c r="MX90" i="15"/>
  <c r="NJ90" i="15"/>
  <c r="NV90" i="15"/>
  <c r="OH90" i="15"/>
  <c r="OT90" i="15"/>
  <c r="PF90" i="15"/>
  <c r="HW90" i="15"/>
  <c r="II90" i="15"/>
  <c r="IU90" i="15"/>
  <c r="JG90" i="15"/>
  <c r="JS90" i="15"/>
  <c r="KE90" i="15"/>
  <c r="KQ90" i="15"/>
  <c r="LC90" i="15"/>
  <c r="LO90" i="15"/>
  <c r="MA90" i="15"/>
  <c r="MM90" i="15"/>
  <c r="MY90" i="15"/>
  <c r="NK90" i="15"/>
  <c r="NW90" i="15"/>
  <c r="OI90" i="15"/>
  <c r="OU90" i="15"/>
  <c r="PG90" i="15"/>
  <c r="HX90" i="15"/>
  <c r="IJ90" i="15"/>
  <c r="IV90" i="15"/>
  <c r="JH90" i="15"/>
  <c r="JT90" i="15"/>
  <c r="KF90" i="15"/>
  <c r="KR90" i="15"/>
  <c r="LD90" i="15"/>
  <c r="LP90" i="15"/>
  <c r="MB90" i="15"/>
  <c r="MN90" i="15"/>
  <c r="MZ90" i="15"/>
  <c r="NL90" i="15"/>
  <c r="NX90" i="15"/>
  <c r="OJ90" i="15"/>
  <c r="OV90" i="15"/>
  <c r="PH90" i="15"/>
  <c r="JI90" i="15"/>
  <c r="OW90" i="15"/>
  <c r="JU90" i="15"/>
  <c r="PI90" i="15"/>
  <c r="KG90" i="15"/>
  <c r="KS90" i="15"/>
  <c r="LE90" i="15"/>
  <c r="LQ90" i="15"/>
  <c r="MC90" i="15"/>
  <c r="MO90" i="15"/>
  <c r="NA90" i="15"/>
  <c r="HY90" i="15"/>
  <c r="NM90" i="15"/>
  <c r="IK90" i="15"/>
  <c r="NY90" i="15"/>
  <c r="IW90" i="15"/>
  <c r="OK90" i="15"/>
  <c r="ID17" i="15"/>
  <c r="IP17" i="15"/>
  <c r="JB17" i="15"/>
  <c r="JN17" i="15"/>
  <c r="JZ17" i="15"/>
  <c r="KL17" i="15"/>
  <c r="KX17" i="15"/>
  <c r="LJ17" i="15"/>
  <c r="LV17" i="15"/>
  <c r="MH17" i="15"/>
  <c r="MT17" i="15"/>
  <c r="NF17" i="15"/>
  <c r="NR17" i="15"/>
  <c r="OD17" i="15"/>
  <c r="OP17" i="15"/>
  <c r="PB17" i="15"/>
  <c r="IE17" i="15"/>
  <c r="IQ17" i="15"/>
  <c r="JC17" i="15"/>
  <c r="JO17" i="15"/>
  <c r="KA17" i="15"/>
  <c r="KM17" i="15"/>
  <c r="KY17" i="15"/>
  <c r="LK17" i="15"/>
  <c r="LW17" i="15"/>
  <c r="MI17" i="15"/>
  <c r="MU17" i="15"/>
  <c r="NG17" i="15"/>
  <c r="NS17" i="15"/>
  <c r="OE17" i="15"/>
  <c r="OQ17" i="15"/>
  <c r="PC17" i="15"/>
  <c r="IF17" i="15"/>
  <c r="IR17" i="15"/>
  <c r="JD17" i="15"/>
  <c r="JP17" i="15"/>
  <c r="KB17" i="15"/>
  <c r="KN17" i="15"/>
  <c r="KZ17" i="15"/>
  <c r="LL17" i="15"/>
  <c r="LX17" i="15"/>
  <c r="MJ17" i="15"/>
  <c r="MV17" i="15"/>
  <c r="NH17" i="15"/>
  <c r="NT17" i="15"/>
  <c r="OF17" i="15"/>
  <c r="OR17" i="15"/>
  <c r="PD17" i="15"/>
  <c r="HU17" i="15"/>
  <c r="IG17" i="15"/>
  <c r="IS17" i="15"/>
  <c r="JE17" i="15"/>
  <c r="JQ17" i="15"/>
  <c r="KC17" i="15"/>
  <c r="KO17" i="15"/>
  <c r="LA17" i="15"/>
  <c r="LM17" i="15"/>
  <c r="LY17" i="15"/>
  <c r="MK17" i="15"/>
  <c r="MW17" i="15"/>
  <c r="NI17" i="15"/>
  <c r="NU17" i="15"/>
  <c r="OG17" i="15"/>
  <c r="OS17" i="15"/>
  <c r="PE17" i="15"/>
  <c r="HV17" i="15"/>
  <c r="IH17" i="15"/>
  <c r="IT17" i="15"/>
  <c r="JF17" i="15"/>
  <c r="JR17" i="15"/>
  <c r="KD17" i="15"/>
  <c r="KP17" i="15"/>
  <c r="LB17" i="15"/>
  <c r="LN17" i="15"/>
  <c r="LZ17" i="15"/>
  <c r="ML17" i="15"/>
  <c r="MX17" i="15"/>
  <c r="NJ17" i="15"/>
  <c r="NV17" i="15"/>
  <c r="OH17" i="15"/>
  <c r="OT17" i="15"/>
  <c r="PF17" i="15"/>
  <c r="HW17" i="15"/>
  <c r="II17" i="15"/>
  <c r="IU17" i="15"/>
  <c r="JG17" i="15"/>
  <c r="JS17" i="15"/>
  <c r="KE17" i="15"/>
  <c r="KQ17" i="15"/>
  <c r="LC17" i="15"/>
  <c r="LO17" i="15"/>
  <c r="MA17" i="15"/>
  <c r="MM17" i="15"/>
  <c r="MY17" i="15"/>
  <c r="NK17" i="15"/>
  <c r="NW17" i="15"/>
  <c r="OI17" i="15"/>
  <c r="OU17" i="15"/>
  <c r="PG17" i="15"/>
  <c r="HX17" i="15"/>
  <c r="IJ17" i="15"/>
  <c r="IV17" i="15"/>
  <c r="JH17" i="15"/>
  <c r="JT17" i="15"/>
  <c r="KF17" i="15"/>
  <c r="KR17" i="15"/>
  <c r="LD17" i="15"/>
  <c r="LP17" i="15"/>
  <c r="MB17" i="15"/>
  <c r="MN17" i="15"/>
  <c r="MZ17" i="15"/>
  <c r="NL17" i="15"/>
  <c r="NX17" i="15"/>
  <c r="OJ17" i="15"/>
  <c r="OV17" i="15"/>
  <c r="PH17" i="15"/>
  <c r="HY17" i="15"/>
  <c r="IK17" i="15"/>
  <c r="IW17" i="15"/>
  <c r="JI17" i="15"/>
  <c r="JU17" i="15"/>
  <c r="KG17" i="15"/>
  <c r="KS17" i="15"/>
  <c r="LE17" i="15"/>
  <c r="LQ17" i="15"/>
  <c r="MC17" i="15"/>
  <c r="MO17" i="15"/>
  <c r="NA17" i="15"/>
  <c r="NM17" i="15"/>
  <c r="NY17" i="15"/>
  <c r="OK17" i="15"/>
  <c r="OW17" i="15"/>
  <c r="PI17" i="15"/>
  <c r="HZ17" i="15"/>
  <c r="IL17" i="15"/>
  <c r="IX17" i="15"/>
  <c r="JJ17" i="15"/>
  <c r="JV17" i="15"/>
  <c r="KH17" i="15"/>
  <c r="KT17" i="15"/>
  <c r="LF17" i="15"/>
  <c r="LR17" i="15"/>
  <c r="MD17" i="15"/>
  <c r="MP17" i="15"/>
  <c r="NB17" i="15"/>
  <c r="NN17" i="15"/>
  <c r="NZ17" i="15"/>
  <c r="OL17" i="15"/>
  <c r="OX17" i="15"/>
  <c r="PJ17" i="15"/>
  <c r="IA17" i="15"/>
  <c r="IM17" i="15"/>
  <c r="IY17" i="15"/>
  <c r="JK17" i="15"/>
  <c r="JW17" i="15"/>
  <c r="KI17" i="15"/>
  <c r="KU17" i="15"/>
  <c r="LG17" i="15"/>
  <c r="LS17" i="15"/>
  <c r="ME17" i="15"/>
  <c r="MQ17" i="15"/>
  <c r="NC17" i="15"/>
  <c r="NO17" i="15"/>
  <c r="OA17" i="15"/>
  <c r="OM17" i="15"/>
  <c r="OY17" i="15"/>
  <c r="PK17" i="15"/>
  <c r="IB17" i="15"/>
  <c r="IN17" i="15"/>
  <c r="IZ17" i="15"/>
  <c r="JL17" i="15"/>
  <c r="JX17" i="15"/>
  <c r="KJ17" i="15"/>
  <c r="KV17" i="15"/>
  <c r="LH17" i="15"/>
  <c r="LT17" i="15"/>
  <c r="MF17" i="15"/>
  <c r="MR17" i="15"/>
  <c r="ND17" i="15"/>
  <c r="NP17" i="15"/>
  <c r="OB17" i="15"/>
  <c r="ON17" i="15"/>
  <c r="OZ17" i="15"/>
  <c r="PL17" i="15"/>
  <c r="MS17" i="15"/>
  <c r="NE17" i="15"/>
  <c r="IC17" i="15"/>
  <c r="NQ17" i="15"/>
  <c r="IO17" i="15"/>
  <c r="OC17" i="15"/>
  <c r="JA17" i="15"/>
  <c r="OO17" i="15"/>
  <c r="JM17" i="15"/>
  <c r="PA17" i="15"/>
  <c r="JY17" i="15"/>
  <c r="KK17" i="15"/>
  <c r="KW17" i="15"/>
  <c r="LI17" i="15"/>
  <c r="LU17" i="15"/>
  <c r="MG17" i="15"/>
  <c r="HW41" i="15"/>
  <c r="II41" i="15"/>
  <c r="IU41" i="15"/>
  <c r="JG41" i="15"/>
  <c r="JS41" i="15"/>
  <c r="KE41" i="15"/>
  <c r="KQ41" i="15"/>
  <c r="LC41" i="15"/>
  <c r="LO41" i="15"/>
  <c r="MA41" i="15"/>
  <c r="MM41" i="15"/>
  <c r="MY41" i="15"/>
  <c r="NK41" i="15"/>
  <c r="NW41" i="15"/>
  <c r="OI41" i="15"/>
  <c r="OU41" i="15"/>
  <c r="PG41" i="15"/>
  <c r="HX41" i="15"/>
  <c r="IJ41" i="15"/>
  <c r="IV41" i="15"/>
  <c r="JH41" i="15"/>
  <c r="JT41" i="15"/>
  <c r="KF41" i="15"/>
  <c r="KR41" i="15"/>
  <c r="LD41" i="15"/>
  <c r="LP41" i="15"/>
  <c r="MB41" i="15"/>
  <c r="MN41" i="15"/>
  <c r="MZ41" i="15"/>
  <c r="NL41" i="15"/>
  <c r="NX41" i="15"/>
  <c r="OJ41" i="15"/>
  <c r="OV41" i="15"/>
  <c r="PH41" i="15"/>
  <c r="HY41" i="15"/>
  <c r="IK41" i="15"/>
  <c r="IW41" i="15"/>
  <c r="JI41" i="15"/>
  <c r="JU41" i="15"/>
  <c r="KG41" i="15"/>
  <c r="KS41" i="15"/>
  <c r="LE41" i="15"/>
  <c r="LQ41" i="15"/>
  <c r="MC41" i="15"/>
  <c r="MO41" i="15"/>
  <c r="NA41" i="15"/>
  <c r="NM41" i="15"/>
  <c r="NY41" i="15"/>
  <c r="OK41" i="15"/>
  <c r="OW41" i="15"/>
  <c r="PI41" i="15"/>
  <c r="HZ41" i="15"/>
  <c r="IL41" i="15"/>
  <c r="IX41" i="15"/>
  <c r="JJ41" i="15"/>
  <c r="JV41" i="15"/>
  <c r="KH41" i="15"/>
  <c r="KT41" i="15"/>
  <c r="LF41" i="15"/>
  <c r="LR41" i="15"/>
  <c r="MD41" i="15"/>
  <c r="MP41" i="15"/>
  <c r="NB41" i="15"/>
  <c r="NN41" i="15"/>
  <c r="NZ41" i="15"/>
  <c r="OL41" i="15"/>
  <c r="OX41" i="15"/>
  <c r="PJ41" i="15"/>
  <c r="IA41" i="15"/>
  <c r="IM41" i="15"/>
  <c r="IY41" i="15"/>
  <c r="JK41" i="15"/>
  <c r="JW41" i="15"/>
  <c r="KI41" i="15"/>
  <c r="KU41" i="15"/>
  <c r="LG41" i="15"/>
  <c r="LS41" i="15"/>
  <c r="ME41" i="15"/>
  <c r="MQ41" i="15"/>
  <c r="NC41" i="15"/>
  <c r="NO41" i="15"/>
  <c r="OA41" i="15"/>
  <c r="OM41" i="15"/>
  <c r="OY41" i="15"/>
  <c r="PK41" i="15"/>
  <c r="IB41" i="15"/>
  <c r="IN41" i="15"/>
  <c r="IZ41" i="15"/>
  <c r="JL41" i="15"/>
  <c r="JX41" i="15"/>
  <c r="KJ41" i="15"/>
  <c r="KV41" i="15"/>
  <c r="LH41" i="15"/>
  <c r="LT41" i="15"/>
  <c r="MF41" i="15"/>
  <c r="MR41" i="15"/>
  <c r="ND41" i="15"/>
  <c r="NP41" i="15"/>
  <c r="OB41" i="15"/>
  <c r="ON41" i="15"/>
  <c r="OZ41" i="15"/>
  <c r="PL41" i="15"/>
  <c r="IC41" i="15"/>
  <c r="IO41" i="15"/>
  <c r="JA41" i="15"/>
  <c r="JM41" i="15"/>
  <c r="JY41" i="15"/>
  <c r="KK41" i="15"/>
  <c r="KW41" i="15"/>
  <c r="LI41" i="15"/>
  <c r="LU41" i="15"/>
  <c r="MG41" i="15"/>
  <c r="MS41" i="15"/>
  <c r="NE41" i="15"/>
  <c r="NQ41" i="15"/>
  <c r="OC41" i="15"/>
  <c r="OO41" i="15"/>
  <c r="PA41" i="15"/>
  <c r="ID41" i="15"/>
  <c r="IP41" i="15"/>
  <c r="JB41" i="15"/>
  <c r="JN41" i="15"/>
  <c r="JZ41" i="15"/>
  <c r="KL41" i="15"/>
  <c r="KX41" i="15"/>
  <c r="LJ41" i="15"/>
  <c r="LV41" i="15"/>
  <c r="MH41" i="15"/>
  <c r="MT41" i="15"/>
  <c r="NF41" i="15"/>
  <c r="NR41" i="15"/>
  <c r="OD41" i="15"/>
  <c r="OP41" i="15"/>
  <c r="PB41" i="15"/>
  <c r="IE41" i="15"/>
  <c r="IQ41" i="15"/>
  <c r="JC41" i="15"/>
  <c r="JO41" i="15"/>
  <c r="KA41" i="15"/>
  <c r="KM41" i="15"/>
  <c r="KY41" i="15"/>
  <c r="LK41" i="15"/>
  <c r="LW41" i="15"/>
  <c r="MI41" i="15"/>
  <c r="MU41" i="15"/>
  <c r="NG41" i="15"/>
  <c r="NS41" i="15"/>
  <c r="OE41" i="15"/>
  <c r="OQ41" i="15"/>
  <c r="PC41" i="15"/>
  <c r="IF41" i="15"/>
  <c r="IR41" i="15"/>
  <c r="JD41" i="15"/>
  <c r="JP41" i="15"/>
  <c r="KB41" i="15"/>
  <c r="KN41" i="15"/>
  <c r="KZ41" i="15"/>
  <c r="LL41" i="15"/>
  <c r="LX41" i="15"/>
  <c r="MJ41" i="15"/>
  <c r="MV41" i="15"/>
  <c r="NH41" i="15"/>
  <c r="NT41" i="15"/>
  <c r="OF41" i="15"/>
  <c r="OR41" i="15"/>
  <c r="PD41" i="15"/>
  <c r="HU41" i="15"/>
  <c r="IG41" i="15"/>
  <c r="IS41" i="15"/>
  <c r="JE41" i="15"/>
  <c r="JQ41" i="15"/>
  <c r="KC41" i="15"/>
  <c r="KO41" i="15"/>
  <c r="LA41" i="15"/>
  <c r="LM41" i="15"/>
  <c r="LY41" i="15"/>
  <c r="MK41" i="15"/>
  <c r="MW41" i="15"/>
  <c r="NI41" i="15"/>
  <c r="NU41" i="15"/>
  <c r="OG41" i="15"/>
  <c r="OS41" i="15"/>
  <c r="PE41" i="15"/>
  <c r="IH41" i="15"/>
  <c r="NV41" i="15"/>
  <c r="IT41" i="15"/>
  <c r="OH41" i="15"/>
  <c r="JF41" i="15"/>
  <c r="OT41" i="15"/>
  <c r="JR41" i="15"/>
  <c r="PF41" i="15"/>
  <c r="KD41" i="15"/>
  <c r="KP41" i="15"/>
  <c r="LB41" i="15"/>
  <c r="LN41" i="15"/>
  <c r="LZ41" i="15"/>
  <c r="ML41" i="15"/>
  <c r="MX41" i="15"/>
  <c r="HV41" i="15"/>
  <c r="NJ41" i="15"/>
  <c r="T9" i="7"/>
  <c r="LM9" i="7"/>
  <c r="LL9" i="7"/>
  <c r="LN9" i="7"/>
  <c r="LP9" i="7"/>
  <c r="LO9" i="7"/>
  <c r="LK9" i="7"/>
  <c r="LQ9" i="7"/>
  <c r="LJ9" i="7"/>
  <c r="LI9" i="7"/>
  <c r="LR9" i="7"/>
  <c r="LS9" i="7"/>
  <c r="LH9" i="7"/>
  <c r="LG9" i="7"/>
  <c r="LT9" i="7"/>
  <c r="LU9" i="7"/>
  <c r="LF9" i="7"/>
  <c r="LV9" i="7"/>
  <c r="LE9" i="7"/>
  <c r="LW9" i="7"/>
  <c r="LD9" i="7"/>
  <c r="LC9" i="7"/>
  <c r="LX9" i="7"/>
  <c r="LB9" i="7"/>
  <c r="LY9" i="7"/>
  <c r="LA9" i="7"/>
  <c r="LZ9" i="7"/>
  <c r="KZ9" i="7"/>
  <c r="MA9" i="7"/>
  <c r="MB9" i="7"/>
  <c r="KY9" i="7"/>
  <c r="KX9" i="7"/>
  <c r="MC9" i="7"/>
  <c r="KW9" i="7"/>
  <c r="MD9" i="7"/>
  <c r="KV9" i="7"/>
  <c r="ME9" i="7"/>
  <c r="MF9" i="7"/>
  <c r="KU9" i="7"/>
  <c r="KT9" i="7"/>
  <c r="MG9" i="7"/>
  <c r="KS9" i="7"/>
  <c r="MH9" i="7"/>
  <c r="KR9" i="7"/>
  <c r="MI9" i="7"/>
  <c r="KQ9" i="7"/>
  <c r="MJ9" i="7"/>
  <c r="MK9" i="7"/>
  <c r="KP9" i="7"/>
  <c r="ML9" i="7"/>
  <c r="KO9" i="7"/>
  <c r="KN9" i="7"/>
  <c r="MM9" i="7"/>
  <c r="KM9" i="7"/>
  <c r="MN9" i="7"/>
  <c r="MO9" i="7"/>
  <c r="KL9" i="7"/>
  <c r="MP9" i="7"/>
  <c r="KK9" i="7"/>
  <c r="KJ9" i="7"/>
  <c r="MQ9" i="7"/>
  <c r="R27" i="15"/>
  <c r="HW27" i="15"/>
  <c r="II27" i="15"/>
  <c r="IU27" i="15"/>
  <c r="JG27" i="15"/>
  <c r="JS27" i="15"/>
  <c r="KE27" i="15"/>
  <c r="KQ27" i="15"/>
  <c r="LC27" i="15"/>
  <c r="LO27" i="15"/>
  <c r="MA27" i="15"/>
  <c r="MM27" i="15"/>
  <c r="MY27" i="15"/>
  <c r="NK27" i="15"/>
  <c r="NW27" i="15"/>
  <c r="OI27" i="15"/>
  <c r="OU27" i="15"/>
  <c r="PG27" i="15"/>
  <c r="HX27" i="15"/>
  <c r="IJ27" i="15"/>
  <c r="IV27" i="15"/>
  <c r="JH27" i="15"/>
  <c r="JT27" i="15"/>
  <c r="KF27" i="15"/>
  <c r="KR27" i="15"/>
  <c r="LD27" i="15"/>
  <c r="LP27" i="15"/>
  <c r="MB27" i="15"/>
  <c r="MN27" i="15"/>
  <c r="MZ27" i="15"/>
  <c r="NL27" i="15"/>
  <c r="NX27" i="15"/>
  <c r="OJ27" i="15"/>
  <c r="OV27" i="15"/>
  <c r="PH27" i="15"/>
  <c r="HY27" i="15"/>
  <c r="IK27" i="15"/>
  <c r="IW27" i="15"/>
  <c r="JI27" i="15"/>
  <c r="JU27" i="15"/>
  <c r="KG27" i="15"/>
  <c r="KS27" i="15"/>
  <c r="LE27" i="15"/>
  <c r="LQ27" i="15"/>
  <c r="MC27" i="15"/>
  <c r="MO27" i="15"/>
  <c r="NA27" i="15"/>
  <c r="NM27" i="15"/>
  <c r="NY27" i="15"/>
  <c r="OK27" i="15"/>
  <c r="OW27" i="15"/>
  <c r="PI27" i="15"/>
  <c r="HZ27" i="15"/>
  <c r="IL27" i="15"/>
  <c r="IX27" i="15"/>
  <c r="JJ27" i="15"/>
  <c r="JV27" i="15"/>
  <c r="KH27" i="15"/>
  <c r="KT27" i="15"/>
  <c r="LF27" i="15"/>
  <c r="LR27" i="15"/>
  <c r="MD27" i="15"/>
  <c r="MP27" i="15"/>
  <c r="NB27" i="15"/>
  <c r="NN27" i="15"/>
  <c r="NZ27" i="15"/>
  <c r="OL27" i="15"/>
  <c r="OX27" i="15"/>
  <c r="PJ27" i="15"/>
  <c r="IA27" i="15"/>
  <c r="IM27" i="15"/>
  <c r="IY27" i="15"/>
  <c r="JK27" i="15"/>
  <c r="JW27" i="15"/>
  <c r="KI27" i="15"/>
  <c r="KU27" i="15"/>
  <c r="LG27" i="15"/>
  <c r="LS27" i="15"/>
  <c r="ME27" i="15"/>
  <c r="MQ27" i="15"/>
  <c r="NC27" i="15"/>
  <c r="NO27" i="15"/>
  <c r="OA27" i="15"/>
  <c r="OM27" i="15"/>
  <c r="OY27" i="15"/>
  <c r="PK27" i="15"/>
  <c r="IB27" i="15"/>
  <c r="IN27" i="15"/>
  <c r="IZ27" i="15"/>
  <c r="JL27" i="15"/>
  <c r="JX27" i="15"/>
  <c r="KJ27" i="15"/>
  <c r="KV27" i="15"/>
  <c r="LH27" i="15"/>
  <c r="LT27" i="15"/>
  <c r="MF27" i="15"/>
  <c r="MR27" i="15"/>
  <c r="ND27" i="15"/>
  <c r="NP27" i="15"/>
  <c r="OB27" i="15"/>
  <c r="ON27" i="15"/>
  <c r="OZ27" i="15"/>
  <c r="PL27" i="15"/>
  <c r="IC27" i="15"/>
  <c r="IO27" i="15"/>
  <c r="JA27" i="15"/>
  <c r="JM27" i="15"/>
  <c r="JY27" i="15"/>
  <c r="KK27" i="15"/>
  <c r="KW27" i="15"/>
  <c r="LI27" i="15"/>
  <c r="LU27" i="15"/>
  <c r="MG27" i="15"/>
  <c r="MS27" i="15"/>
  <c r="NE27" i="15"/>
  <c r="NQ27" i="15"/>
  <c r="OC27" i="15"/>
  <c r="OO27" i="15"/>
  <c r="PA27" i="15"/>
  <c r="ID27" i="15"/>
  <c r="IP27" i="15"/>
  <c r="JB27" i="15"/>
  <c r="JN27" i="15"/>
  <c r="JZ27" i="15"/>
  <c r="KL27" i="15"/>
  <c r="KX27" i="15"/>
  <c r="LJ27" i="15"/>
  <c r="LV27" i="15"/>
  <c r="MH27" i="15"/>
  <c r="MT27" i="15"/>
  <c r="NF27" i="15"/>
  <c r="NR27" i="15"/>
  <c r="OD27" i="15"/>
  <c r="OP27" i="15"/>
  <c r="PB27" i="15"/>
  <c r="IE27" i="15"/>
  <c r="IQ27" i="15"/>
  <c r="JC27" i="15"/>
  <c r="JO27" i="15"/>
  <c r="KA27" i="15"/>
  <c r="KM27" i="15"/>
  <c r="KY27" i="15"/>
  <c r="LK27" i="15"/>
  <c r="LW27" i="15"/>
  <c r="MI27" i="15"/>
  <c r="MU27" i="15"/>
  <c r="NG27" i="15"/>
  <c r="NS27" i="15"/>
  <c r="OE27" i="15"/>
  <c r="OQ27" i="15"/>
  <c r="PC27" i="15"/>
  <c r="IF27" i="15"/>
  <c r="IR27" i="15"/>
  <c r="JD27" i="15"/>
  <c r="JP27" i="15"/>
  <c r="KB27" i="15"/>
  <c r="KN27" i="15"/>
  <c r="KZ27" i="15"/>
  <c r="LL27" i="15"/>
  <c r="LX27" i="15"/>
  <c r="MJ27" i="15"/>
  <c r="MV27" i="15"/>
  <c r="NH27" i="15"/>
  <c r="NT27" i="15"/>
  <c r="OF27" i="15"/>
  <c r="OR27" i="15"/>
  <c r="PD27" i="15"/>
  <c r="HU27" i="15"/>
  <c r="IG27" i="15"/>
  <c r="IS27" i="15"/>
  <c r="JE27" i="15"/>
  <c r="JQ27" i="15"/>
  <c r="KC27" i="15"/>
  <c r="KO27" i="15"/>
  <c r="LA27" i="15"/>
  <c r="LM27" i="15"/>
  <c r="LY27" i="15"/>
  <c r="MK27" i="15"/>
  <c r="MW27" i="15"/>
  <c r="NI27" i="15"/>
  <c r="NU27" i="15"/>
  <c r="OG27" i="15"/>
  <c r="OS27" i="15"/>
  <c r="PE27" i="15"/>
  <c r="LN27" i="15"/>
  <c r="LZ27" i="15"/>
  <c r="ML27" i="15"/>
  <c r="MX27" i="15"/>
  <c r="HV27" i="15"/>
  <c r="NJ27" i="15"/>
  <c r="IH27" i="15"/>
  <c r="NV27" i="15"/>
  <c r="IT27" i="15"/>
  <c r="OH27" i="15"/>
  <c r="JF27" i="15"/>
  <c r="OT27" i="15"/>
  <c r="JR27" i="15"/>
  <c r="PF27" i="15"/>
  <c r="KD27" i="15"/>
  <c r="KP27" i="15"/>
  <c r="LB27" i="15"/>
  <c r="R76" i="15"/>
  <c r="IA76" i="15"/>
  <c r="IM76" i="15"/>
  <c r="IY76" i="15"/>
  <c r="JK76" i="15"/>
  <c r="JW76" i="15"/>
  <c r="KI76" i="15"/>
  <c r="KU76" i="15"/>
  <c r="LG76" i="15"/>
  <c r="LS76" i="15"/>
  <c r="ME76" i="15"/>
  <c r="MQ76" i="15"/>
  <c r="NC76" i="15"/>
  <c r="NO76" i="15"/>
  <c r="OA76" i="15"/>
  <c r="OM76" i="15"/>
  <c r="OY76" i="15"/>
  <c r="PK76" i="15"/>
  <c r="IB76" i="15"/>
  <c r="IN76" i="15"/>
  <c r="IZ76" i="15"/>
  <c r="JL76" i="15"/>
  <c r="JX76" i="15"/>
  <c r="KJ76" i="15"/>
  <c r="KV76" i="15"/>
  <c r="LH76" i="15"/>
  <c r="LT76" i="15"/>
  <c r="MF76" i="15"/>
  <c r="MR76" i="15"/>
  <c r="ND76" i="15"/>
  <c r="NP76" i="15"/>
  <c r="OB76" i="15"/>
  <c r="ON76" i="15"/>
  <c r="OZ76" i="15"/>
  <c r="PL76" i="15"/>
  <c r="IC76" i="15"/>
  <c r="IO76" i="15"/>
  <c r="JA76" i="15"/>
  <c r="JM76" i="15"/>
  <c r="JY76" i="15"/>
  <c r="KK76" i="15"/>
  <c r="KW76" i="15"/>
  <c r="LI76" i="15"/>
  <c r="LU76" i="15"/>
  <c r="MG76" i="15"/>
  <c r="MS76" i="15"/>
  <c r="NE76" i="15"/>
  <c r="NQ76" i="15"/>
  <c r="OC76" i="15"/>
  <c r="OO76" i="15"/>
  <c r="PA76" i="15"/>
  <c r="ID76" i="15"/>
  <c r="IP76" i="15"/>
  <c r="JB76" i="15"/>
  <c r="JN76" i="15"/>
  <c r="JZ76" i="15"/>
  <c r="KL76" i="15"/>
  <c r="KX76" i="15"/>
  <c r="LJ76" i="15"/>
  <c r="LV76" i="15"/>
  <c r="MH76" i="15"/>
  <c r="MT76" i="15"/>
  <c r="NF76" i="15"/>
  <c r="NR76" i="15"/>
  <c r="OD76" i="15"/>
  <c r="OP76" i="15"/>
  <c r="PB76" i="15"/>
  <c r="IE76" i="15"/>
  <c r="IQ76" i="15"/>
  <c r="JC76" i="15"/>
  <c r="JO76" i="15"/>
  <c r="KA76" i="15"/>
  <c r="KM76" i="15"/>
  <c r="KY76" i="15"/>
  <c r="LK76" i="15"/>
  <c r="LW76" i="15"/>
  <c r="MI76" i="15"/>
  <c r="MU76" i="15"/>
  <c r="NG76" i="15"/>
  <c r="NS76" i="15"/>
  <c r="OE76" i="15"/>
  <c r="OQ76" i="15"/>
  <c r="PC76" i="15"/>
  <c r="IF76" i="15"/>
  <c r="IR76" i="15"/>
  <c r="JD76" i="15"/>
  <c r="JP76" i="15"/>
  <c r="KB76" i="15"/>
  <c r="KN76" i="15"/>
  <c r="KZ76" i="15"/>
  <c r="LL76" i="15"/>
  <c r="LX76" i="15"/>
  <c r="MJ76" i="15"/>
  <c r="MV76" i="15"/>
  <c r="NH76" i="15"/>
  <c r="NT76" i="15"/>
  <c r="OF76" i="15"/>
  <c r="OR76" i="15"/>
  <c r="PD76" i="15"/>
  <c r="HU76" i="15"/>
  <c r="IG76" i="15"/>
  <c r="IS76" i="15"/>
  <c r="JE76" i="15"/>
  <c r="JQ76" i="15"/>
  <c r="KC76" i="15"/>
  <c r="KO76" i="15"/>
  <c r="LA76" i="15"/>
  <c r="LM76" i="15"/>
  <c r="LY76" i="15"/>
  <c r="MK76" i="15"/>
  <c r="MW76" i="15"/>
  <c r="NI76" i="15"/>
  <c r="NU76" i="15"/>
  <c r="OG76" i="15"/>
  <c r="OS76" i="15"/>
  <c r="PE76" i="15"/>
  <c r="HV76" i="15"/>
  <c r="IH76" i="15"/>
  <c r="IT76" i="15"/>
  <c r="JF76" i="15"/>
  <c r="JR76" i="15"/>
  <c r="KD76" i="15"/>
  <c r="KP76" i="15"/>
  <c r="LB76" i="15"/>
  <c r="LN76" i="15"/>
  <c r="LZ76" i="15"/>
  <c r="ML76" i="15"/>
  <c r="MX76" i="15"/>
  <c r="NJ76" i="15"/>
  <c r="NV76" i="15"/>
  <c r="OH76" i="15"/>
  <c r="OT76" i="15"/>
  <c r="PF76" i="15"/>
  <c r="HW76" i="15"/>
  <c r="II76" i="15"/>
  <c r="IU76" i="15"/>
  <c r="JG76" i="15"/>
  <c r="JS76" i="15"/>
  <c r="KE76" i="15"/>
  <c r="KQ76" i="15"/>
  <c r="LC76" i="15"/>
  <c r="LO76" i="15"/>
  <c r="MA76" i="15"/>
  <c r="MM76" i="15"/>
  <c r="MY76" i="15"/>
  <c r="NK76" i="15"/>
  <c r="NW76" i="15"/>
  <c r="OI76" i="15"/>
  <c r="OU76" i="15"/>
  <c r="PG76" i="15"/>
  <c r="HX76" i="15"/>
  <c r="IJ76" i="15"/>
  <c r="IV76" i="15"/>
  <c r="JH76" i="15"/>
  <c r="JT76" i="15"/>
  <c r="KF76" i="15"/>
  <c r="KR76" i="15"/>
  <c r="LD76" i="15"/>
  <c r="LP76" i="15"/>
  <c r="MB76" i="15"/>
  <c r="MN76" i="15"/>
  <c r="MZ76" i="15"/>
  <c r="NL76" i="15"/>
  <c r="NX76" i="15"/>
  <c r="OJ76" i="15"/>
  <c r="OV76" i="15"/>
  <c r="PH76" i="15"/>
  <c r="HY76" i="15"/>
  <c r="IK76" i="15"/>
  <c r="IW76" i="15"/>
  <c r="JI76" i="15"/>
  <c r="JU76" i="15"/>
  <c r="KG76" i="15"/>
  <c r="KS76" i="15"/>
  <c r="LE76" i="15"/>
  <c r="LQ76" i="15"/>
  <c r="MC76" i="15"/>
  <c r="MO76" i="15"/>
  <c r="NA76" i="15"/>
  <c r="NM76" i="15"/>
  <c r="NY76" i="15"/>
  <c r="OK76" i="15"/>
  <c r="OW76" i="15"/>
  <c r="PI76" i="15"/>
  <c r="MP76" i="15"/>
  <c r="NB76" i="15"/>
  <c r="HZ76" i="15"/>
  <c r="NN76" i="15"/>
  <c r="IL76" i="15"/>
  <c r="NZ76" i="15"/>
  <c r="IX76" i="15"/>
  <c r="OL76" i="15"/>
  <c r="JJ76" i="15"/>
  <c r="OX76" i="15"/>
  <c r="JV76" i="15"/>
  <c r="PJ76" i="15"/>
  <c r="KH76" i="15"/>
  <c r="KT76" i="15"/>
  <c r="LF76" i="15"/>
  <c r="LR76" i="15"/>
  <c r="MD76" i="15"/>
  <c r="IE46" i="15"/>
  <c r="IQ46" i="15"/>
  <c r="JC46" i="15"/>
  <c r="JO46" i="15"/>
  <c r="KA46" i="15"/>
  <c r="KM46" i="15"/>
  <c r="KY46" i="15"/>
  <c r="LK46" i="15"/>
  <c r="LW46" i="15"/>
  <c r="MI46" i="15"/>
  <c r="MU46" i="15"/>
  <c r="NG46" i="15"/>
  <c r="NS46" i="15"/>
  <c r="OE46" i="15"/>
  <c r="HU46" i="15"/>
  <c r="HV46" i="15"/>
  <c r="HW46" i="15"/>
  <c r="II46" i="15"/>
  <c r="IU46" i="15"/>
  <c r="JG46" i="15"/>
  <c r="HX46" i="15"/>
  <c r="HY46" i="15"/>
  <c r="HZ46" i="15"/>
  <c r="IL46" i="15"/>
  <c r="IX46" i="15"/>
  <c r="JJ46" i="15"/>
  <c r="JV46" i="15"/>
  <c r="IA46" i="15"/>
  <c r="IC46" i="15"/>
  <c r="IO46" i="15"/>
  <c r="JA46" i="15"/>
  <c r="JM46" i="15"/>
  <c r="JY46" i="15"/>
  <c r="KK46" i="15"/>
  <c r="KW46" i="15"/>
  <c r="LI46" i="15"/>
  <c r="LU46" i="15"/>
  <c r="MG46" i="15"/>
  <c r="MS46" i="15"/>
  <c r="NE46" i="15"/>
  <c r="NQ46" i="15"/>
  <c r="OC46" i="15"/>
  <c r="IK46" i="15"/>
  <c r="JD46" i="15"/>
  <c r="JT46" i="15"/>
  <c r="KI46" i="15"/>
  <c r="KX46" i="15"/>
  <c r="LM46" i="15"/>
  <c r="MA46" i="15"/>
  <c r="MO46" i="15"/>
  <c r="NC46" i="15"/>
  <c r="NR46" i="15"/>
  <c r="OG46" i="15"/>
  <c r="OS46" i="15"/>
  <c r="PE46" i="15"/>
  <c r="IM46" i="15"/>
  <c r="JE46" i="15"/>
  <c r="JU46" i="15"/>
  <c r="KJ46" i="15"/>
  <c r="KZ46" i="15"/>
  <c r="LN46" i="15"/>
  <c r="MB46" i="15"/>
  <c r="MP46" i="15"/>
  <c r="ND46" i="15"/>
  <c r="NT46" i="15"/>
  <c r="OH46" i="15"/>
  <c r="OT46" i="15"/>
  <c r="PF46" i="15"/>
  <c r="IN46" i="15"/>
  <c r="JF46" i="15"/>
  <c r="JW46" i="15"/>
  <c r="KL46" i="15"/>
  <c r="LA46" i="15"/>
  <c r="LO46" i="15"/>
  <c r="MC46" i="15"/>
  <c r="MQ46" i="15"/>
  <c r="NF46" i="15"/>
  <c r="NU46" i="15"/>
  <c r="OI46" i="15"/>
  <c r="OU46" i="15"/>
  <c r="PG46" i="15"/>
  <c r="IP46" i="15"/>
  <c r="JH46" i="15"/>
  <c r="JX46" i="15"/>
  <c r="KN46" i="15"/>
  <c r="LB46" i="15"/>
  <c r="LP46" i="15"/>
  <c r="MD46" i="15"/>
  <c r="MR46" i="15"/>
  <c r="NH46" i="15"/>
  <c r="NV46" i="15"/>
  <c r="OJ46" i="15"/>
  <c r="OV46" i="15"/>
  <c r="PH46" i="15"/>
  <c r="IR46" i="15"/>
  <c r="JI46" i="15"/>
  <c r="JZ46" i="15"/>
  <c r="KO46" i="15"/>
  <c r="LC46" i="15"/>
  <c r="LQ46" i="15"/>
  <c r="ME46" i="15"/>
  <c r="MT46" i="15"/>
  <c r="NI46" i="15"/>
  <c r="NW46" i="15"/>
  <c r="OK46" i="15"/>
  <c r="OW46" i="15"/>
  <c r="PI46" i="15"/>
  <c r="IS46" i="15"/>
  <c r="JK46" i="15"/>
  <c r="KB46" i="15"/>
  <c r="KP46" i="15"/>
  <c r="LD46" i="15"/>
  <c r="LR46" i="15"/>
  <c r="MF46" i="15"/>
  <c r="MV46" i="15"/>
  <c r="NJ46" i="15"/>
  <c r="NX46" i="15"/>
  <c r="OL46" i="15"/>
  <c r="OX46" i="15"/>
  <c r="PJ46" i="15"/>
  <c r="IB46" i="15"/>
  <c r="IT46" i="15"/>
  <c r="JL46" i="15"/>
  <c r="KC46" i="15"/>
  <c r="KQ46" i="15"/>
  <c r="LE46" i="15"/>
  <c r="LS46" i="15"/>
  <c r="MH46" i="15"/>
  <c r="MW46" i="15"/>
  <c r="NK46" i="15"/>
  <c r="NY46" i="15"/>
  <c r="OM46" i="15"/>
  <c r="OY46" i="15"/>
  <c r="PK46" i="15"/>
  <c r="ID46" i="15"/>
  <c r="IV46" i="15"/>
  <c r="JN46" i="15"/>
  <c r="KD46" i="15"/>
  <c r="KR46" i="15"/>
  <c r="LF46" i="15"/>
  <c r="LT46" i="15"/>
  <c r="MJ46" i="15"/>
  <c r="MX46" i="15"/>
  <c r="NL46" i="15"/>
  <c r="NZ46" i="15"/>
  <c r="ON46" i="15"/>
  <c r="OZ46" i="15"/>
  <c r="PL46" i="15"/>
  <c r="IF46" i="15"/>
  <c r="IW46" i="15"/>
  <c r="JP46" i="15"/>
  <c r="KE46" i="15"/>
  <c r="KS46" i="15"/>
  <c r="LG46" i="15"/>
  <c r="LV46" i="15"/>
  <c r="MK46" i="15"/>
  <c r="MY46" i="15"/>
  <c r="NM46" i="15"/>
  <c r="OA46" i="15"/>
  <c r="OO46" i="15"/>
  <c r="PA46" i="15"/>
  <c r="IG46" i="15"/>
  <c r="IY46" i="15"/>
  <c r="JQ46" i="15"/>
  <c r="KF46" i="15"/>
  <c r="KT46" i="15"/>
  <c r="LH46" i="15"/>
  <c r="LX46" i="15"/>
  <c r="ML46" i="15"/>
  <c r="MZ46" i="15"/>
  <c r="NN46" i="15"/>
  <c r="OB46" i="15"/>
  <c r="OP46" i="15"/>
  <c r="PB46" i="15"/>
  <c r="IH46" i="15"/>
  <c r="IZ46" i="15"/>
  <c r="JR46" i="15"/>
  <c r="KG46" i="15"/>
  <c r="KU46" i="15"/>
  <c r="LJ46" i="15"/>
  <c r="LY46" i="15"/>
  <c r="MM46" i="15"/>
  <c r="NA46" i="15"/>
  <c r="NO46" i="15"/>
  <c r="OD46" i="15"/>
  <c r="OQ46" i="15"/>
  <c r="PC46" i="15"/>
  <c r="NP46" i="15"/>
  <c r="OF46" i="15"/>
  <c r="OR46" i="15"/>
  <c r="IJ46" i="15"/>
  <c r="PD46" i="15"/>
  <c r="JB46" i="15"/>
  <c r="JS46" i="15"/>
  <c r="KH46" i="15"/>
  <c r="KV46" i="15"/>
  <c r="LL46" i="15"/>
  <c r="LZ46" i="15"/>
  <c r="MN46" i="15"/>
  <c r="NB46" i="15"/>
  <c r="IF97" i="15"/>
  <c r="IR97" i="15"/>
  <c r="JD97" i="15"/>
  <c r="JP97" i="15"/>
  <c r="KB97" i="15"/>
  <c r="KN97" i="15"/>
  <c r="KZ97" i="15"/>
  <c r="LL97" i="15"/>
  <c r="LX97" i="15"/>
  <c r="MJ97" i="15"/>
  <c r="MV97" i="15"/>
  <c r="HV97" i="15"/>
  <c r="IH97" i="15"/>
  <c r="IT97" i="15"/>
  <c r="JF97" i="15"/>
  <c r="JR97" i="15"/>
  <c r="KD97" i="15"/>
  <c r="KP97" i="15"/>
  <c r="LB97" i="15"/>
  <c r="LN97" i="15"/>
  <c r="LZ97" i="15"/>
  <c r="ML97" i="15"/>
  <c r="MX97" i="15"/>
  <c r="IA97" i="15"/>
  <c r="IO97" i="15"/>
  <c r="JC97" i="15"/>
  <c r="JS97" i="15"/>
  <c r="KG97" i="15"/>
  <c r="KU97" i="15"/>
  <c r="LI97" i="15"/>
  <c r="LW97" i="15"/>
  <c r="MM97" i="15"/>
  <c r="NA97" i="15"/>
  <c r="NM97" i="15"/>
  <c r="NY97" i="15"/>
  <c r="OK97" i="15"/>
  <c r="OW97" i="15"/>
  <c r="PI97" i="15"/>
  <c r="IB97" i="15"/>
  <c r="IP97" i="15"/>
  <c r="JE97" i="15"/>
  <c r="JT97" i="15"/>
  <c r="KH97" i="15"/>
  <c r="KV97" i="15"/>
  <c r="LJ97" i="15"/>
  <c r="LY97" i="15"/>
  <c r="MN97" i="15"/>
  <c r="NB97" i="15"/>
  <c r="NN97" i="15"/>
  <c r="NZ97" i="15"/>
  <c r="OL97" i="15"/>
  <c r="OX97" i="15"/>
  <c r="PJ97" i="15"/>
  <c r="IC97" i="15"/>
  <c r="IQ97" i="15"/>
  <c r="JG97" i="15"/>
  <c r="JU97" i="15"/>
  <c r="KI97" i="15"/>
  <c r="KW97" i="15"/>
  <c r="LK97" i="15"/>
  <c r="MA97" i="15"/>
  <c r="MO97" i="15"/>
  <c r="NC97" i="15"/>
  <c r="NO97" i="15"/>
  <c r="OA97" i="15"/>
  <c r="OM97" i="15"/>
  <c r="OY97" i="15"/>
  <c r="PK97" i="15"/>
  <c r="ID97" i="15"/>
  <c r="IS97" i="15"/>
  <c r="JH97" i="15"/>
  <c r="JV97" i="15"/>
  <c r="KJ97" i="15"/>
  <c r="KX97" i="15"/>
  <c r="LM97" i="15"/>
  <c r="MB97" i="15"/>
  <c r="MP97" i="15"/>
  <c r="ND97" i="15"/>
  <c r="NP97" i="15"/>
  <c r="OB97" i="15"/>
  <c r="ON97" i="15"/>
  <c r="OZ97" i="15"/>
  <c r="PL97" i="15"/>
  <c r="IE97" i="15"/>
  <c r="IU97" i="15"/>
  <c r="JI97" i="15"/>
  <c r="JW97" i="15"/>
  <c r="KK97" i="15"/>
  <c r="KY97" i="15"/>
  <c r="LO97" i="15"/>
  <c r="MC97" i="15"/>
  <c r="MQ97" i="15"/>
  <c r="NE97" i="15"/>
  <c r="NQ97" i="15"/>
  <c r="OC97" i="15"/>
  <c r="OO97" i="15"/>
  <c r="PA97" i="15"/>
  <c r="IG97" i="15"/>
  <c r="IV97" i="15"/>
  <c r="JJ97" i="15"/>
  <c r="JX97" i="15"/>
  <c r="KL97" i="15"/>
  <c r="LA97" i="15"/>
  <c r="LP97" i="15"/>
  <c r="MD97" i="15"/>
  <c r="MR97" i="15"/>
  <c r="NF97" i="15"/>
  <c r="NR97" i="15"/>
  <c r="OD97" i="15"/>
  <c r="OP97" i="15"/>
  <c r="PB97" i="15"/>
  <c r="II97" i="15"/>
  <c r="IW97" i="15"/>
  <c r="JK97" i="15"/>
  <c r="JY97" i="15"/>
  <c r="KM97" i="15"/>
  <c r="LC97" i="15"/>
  <c r="LQ97" i="15"/>
  <c r="ME97" i="15"/>
  <c r="MS97" i="15"/>
  <c r="NG97" i="15"/>
  <c r="NS97" i="15"/>
  <c r="OE97" i="15"/>
  <c r="OQ97" i="15"/>
  <c r="PC97" i="15"/>
  <c r="HU97" i="15"/>
  <c r="IJ97" i="15"/>
  <c r="IX97" i="15"/>
  <c r="JL97" i="15"/>
  <c r="JZ97" i="15"/>
  <c r="KO97" i="15"/>
  <c r="LD97" i="15"/>
  <c r="LR97" i="15"/>
  <c r="MF97" i="15"/>
  <c r="MT97" i="15"/>
  <c r="NH97" i="15"/>
  <c r="NT97" i="15"/>
  <c r="OF97" i="15"/>
  <c r="OR97" i="15"/>
  <c r="PD97" i="15"/>
  <c r="HW97" i="15"/>
  <c r="IK97" i="15"/>
  <c r="IY97" i="15"/>
  <c r="JM97" i="15"/>
  <c r="KA97" i="15"/>
  <c r="KQ97" i="15"/>
  <c r="LE97" i="15"/>
  <c r="LS97" i="15"/>
  <c r="MG97" i="15"/>
  <c r="MU97" i="15"/>
  <c r="NI97" i="15"/>
  <c r="NU97" i="15"/>
  <c r="OG97" i="15"/>
  <c r="OS97" i="15"/>
  <c r="PE97" i="15"/>
  <c r="HX97" i="15"/>
  <c r="IL97" i="15"/>
  <c r="IZ97" i="15"/>
  <c r="JN97" i="15"/>
  <c r="KC97" i="15"/>
  <c r="KR97" i="15"/>
  <c r="LF97" i="15"/>
  <c r="LT97" i="15"/>
  <c r="MH97" i="15"/>
  <c r="MW97" i="15"/>
  <c r="NJ97" i="15"/>
  <c r="NV97" i="15"/>
  <c r="OH97" i="15"/>
  <c r="OT97" i="15"/>
  <c r="PF97" i="15"/>
  <c r="HY97" i="15"/>
  <c r="IM97" i="15"/>
  <c r="JA97" i="15"/>
  <c r="JO97" i="15"/>
  <c r="KE97" i="15"/>
  <c r="KS97" i="15"/>
  <c r="LG97" i="15"/>
  <c r="LU97" i="15"/>
  <c r="MI97" i="15"/>
  <c r="MY97" i="15"/>
  <c r="NK97" i="15"/>
  <c r="NW97" i="15"/>
  <c r="OI97" i="15"/>
  <c r="OU97" i="15"/>
  <c r="PG97" i="15"/>
  <c r="LV97" i="15"/>
  <c r="MK97" i="15"/>
  <c r="MZ97" i="15"/>
  <c r="NL97" i="15"/>
  <c r="NX97" i="15"/>
  <c r="HZ97" i="15"/>
  <c r="OJ97" i="15"/>
  <c r="IN97" i="15"/>
  <c r="OV97" i="15"/>
  <c r="JB97" i="15"/>
  <c r="PH97" i="15"/>
  <c r="JQ97" i="15"/>
  <c r="KF97" i="15"/>
  <c r="KT97" i="15"/>
  <c r="LH97" i="15"/>
  <c r="HY53" i="15"/>
  <c r="IK53" i="15"/>
  <c r="IW53" i="15"/>
  <c r="JI53" i="15"/>
  <c r="JU53" i="15"/>
  <c r="KG53" i="15"/>
  <c r="KS53" i="15"/>
  <c r="LE53" i="15"/>
  <c r="LQ53" i="15"/>
  <c r="MC53" i="15"/>
  <c r="MO53" i="15"/>
  <c r="NA53" i="15"/>
  <c r="NM53" i="15"/>
  <c r="NY53" i="15"/>
  <c r="OK53" i="15"/>
  <c r="OW53" i="15"/>
  <c r="PI53" i="15"/>
  <c r="HZ53" i="15"/>
  <c r="IL53" i="15"/>
  <c r="IX53" i="15"/>
  <c r="IA53" i="15"/>
  <c r="IM53" i="15"/>
  <c r="IY53" i="15"/>
  <c r="JK53" i="15"/>
  <c r="JW53" i="15"/>
  <c r="KI53" i="15"/>
  <c r="KU53" i="15"/>
  <c r="LG53" i="15"/>
  <c r="LS53" i="15"/>
  <c r="ME53" i="15"/>
  <c r="MQ53" i="15"/>
  <c r="NC53" i="15"/>
  <c r="NO53" i="15"/>
  <c r="OA53" i="15"/>
  <c r="OM53" i="15"/>
  <c r="OY53" i="15"/>
  <c r="PK53" i="15"/>
  <c r="IB53" i="15"/>
  <c r="IN53" i="15"/>
  <c r="IZ53" i="15"/>
  <c r="JL53" i="15"/>
  <c r="JX53" i="15"/>
  <c r="KJ53" i="15"/>
  <c r="KV53" i="15"/>
  <c r="LH53" i="15"/>
  <c r="LT53" i="15"/>
  <c r="MF53" i="15"/>
  <c r="MR53" i="15"/>
  <c r="ND53" i="15"/>
  <c r="NP53" i="15"/>
  <c r="OB53" i="15"/>
  <c r="ON53" i="15"/>
  <c r="OZ53" i="15"/>
  <c r="PL53" i="15"/>
  <c r="IC53" i="15"/>
  <c r="IO53" i="15"/>
  <c r="JA53" i="15"/>
  <c r="JM53" i="15"/>
  <c r="JY53" i="15"/>
  <c r="KK53" i="15"/>
  <c r="KW53" i="15"/>
  <c r="LI53" i="15"/>
  <c r="LU53" i="15"/>
  <c r="MG53" i="15"/>
  <c r="MS53" i="15"/>
  <c r="NE53" i="15"/>
  <c r="NQ53" i="15"/>
  <c r="OC53" i="15"/>
  <c r="OO53" i="15"/>
  <c r="PA53" i="15"/>
  <c r="ID53" i="15"/>
  <c r="IP53" i="15"/>
  <c r="JB53" i="15"/>
  <c r="IE53" i="15"/>
  <c r="IQ53" i="15"/>
  <c r="JC53" i="15"/>
  <c r="JO53" i="15"/>
  <c r="KA53" i="15"/>
  <c r="KM53" i="15"/>
  <c r="KY53" i="15"/>
  <c r="LK53" i="15"/>
  <c r="LW53" i="15"/>
  <c r="MI53" i="15"/>
  <c r="MU53" i="15"/>
  <c r="NG53" i="15"/>
  <c r="NS53" i="15"/>
  <c r="OE53" i="15"/>
  <c r="OQ53" i="15"/>
  <c r="PC53" i="15"/>
  <c r="IF53" i="15"/>
  <c r="IR53" i="15"/>
  <c r="JD53" i="15"/>
  <c r="JP53" i="15"/>
  <c r="KB53" i="15"/>
  <c r="KN53" i="15"/>
  <c r="KZ53" i="15"/>
  <c r="LL53" i="15"/>
  <c r="LX53" i="15"/>
  <c r="MJ53" i="15"/>
  <c r="MV53" i="15"/>
  <c r="NH53" i="15"/>
  <c r="NT53" i="15"/>
  <c r="OF53" i="15"/>
  <c r="OR53" i="15"/>
  <c r="PD53" i="15"/>
  <c r="HU53" i="15"/>
  <c r="IG53" i="15"/>
  <c r="IS53" i="15"/>
  <c r="JE53" i="15"/>
  <c r="HV53" i="15"/>
  <c r="IH53" i="15"/>
  <c r="IT53" i="15"/>
  <c r="JF53" i="15"/>
  <c r="HW53" i="15"/>
  <c r="II53" i="15"/>
  <c r="IU53" i="15"/>
  <c r="JG53" i="15"/>
  <c r="JS53" i="15"/>
  <c r="KE53" i="15"/>
  <c r="KQ53" i="15"/>
  <c r="LC53" i="15"/>
  <c r="LO53" i="15"/>
  <c r="MA53" i="15"/>
  <c r="MM53" i="15"/>
  <c r="MY53" i="15"/>
  <c r="NK53" i="15"/>
  <c r="NW53" i="15"/>
  <c r="OI53" i="15"/>
  <c r="OU53" i="15"/>
  <c r="PG53" i="15"/>
  <c r="JJ53" i="15"/>
  <c r="KO53" i="15"/>
  <c r="LP53" i="15"/>
  <c r="MT53" i="15"/>
  <c r="NV53" i="15"/>
  <c r="OX53" i="15"/>
  <c r="JN53" i="15"/>
  <c r="KP53" i="15"/>
  <c r="LR53" i="15"/>
  <c r="MW53" i="15"/>
  <c r="NX53" i="15"/>
  <c r="PB53" i="15"/>
  <c r="JQ53" i="15"/>
  <c r="KR53" i="15"/>
  <c r="LV53" i="15"/>
  <c r="MX53" i="15"/>
  <c r="NZ53" i="15"/>
  <c r="PE53" i="15"/>
  <c r="JR53" i="15"/>
  <c r="KT53" i="15"/>
  <c r="LY53" i="15"/>
  <c r="MZ53" i="15"/>
  <c r="OD53" i="15"/>
  <c r="PF53" i="15"/>
  <c r="JT53" i="15"/>
  <c r="KX53" i="15"/>
  <c r="LZ53" i="15"/>
  <c r="NB53" i="15"/>
  <c r="OG53" i="15"/>
  <c r="PH53" i="15"/>
  <c r="JV53" i="15"/>
  <c r="LA53" i="15"/>
  <c r="MB53" i="15"/>
  <c r="NF53" i="15"/>
  <c r="OH53" i="15"/>
  <c r="PJ53" i="15"/>
  <c r="JZ53" i="15"/>
  <c r="LB53" i="15"/>
  <c r="MD53" i="15"/>
  <c r="NI53" i="15"/>
  <c r="OJ53" i="15"/>
  <c r="KC53" i="15"/>
  <c r="LD53" i="15"/>
  <c r="MH53" i="15"/>
  <c r="NJ53" i="15"/>
  <c r="OL53" i="15"/>
  <c r="HX53" i="15"/>
  <c r="KD53" i="15"/>
  <c r="LF53" i="15"/>
  <c r="MK53" i="15"/>
  <c r="NL53" i="15"/>
  <c r="OP53" i="15"/>
  <c r="IJ53" i="15"/>
  <c r="KF53" i="15"/>
  <c r="LJ53" i="15"/>
  <c r="ML53" i="15"/>
  <c r="NN53" i="15"/>
  <c r="OS53" i="15"/>
  <c r="IV53" i="15"/>
  <c r="KH53" i="15"/>
  <c r="LM53" i="15"/>
  <c r="MN53" i="15"/>
  <c r="NR53" i="15"/>
  <c r="OT53" i="15"/>
  <c r="LN53" i="15"/>
  <c r="MP53" i="15"/>
  <c r="NU53" i="15"/>
  <c r="OV53" i="15"/>
  <c r="JH53" i="15"/>
  <c r="KL53" i="15"/>
  <c r="IE69" i="15"/>
  <c r="IQ69" i="15"/>
  <c r="JC69" i="15"/>
  <c r="JO69" i="15"/>
  <c r="KA69" i="15"/>
  <c r="KM69" i="15"/>
  <c r="KY69" i="15"/>
  <c r="LK69" i="15"/>
  <c r="LW69" i="15"/>
  <c r="MI69" i="15"/>
  <c r="MU69" i="15"/>
  <c r="NG69" i="15"/>
  <c r="NS69" i="15"/>
  <c r="OE69" i="15"/>
  <c r="OQ69" i="15"/>
  <c r="PC69" i="15"/>
  <c r="IF69" i="15"/>
  <c r="IR69" i="15"/>
  <c r="JD69" i="15"/>
  <c r="JP69" i="15"/>
  <c r="KB69" i="15"/>
  <c r="KN69" i="15"/>
  <c r="KZ69" i="15"/>
  <c r="LL69" i="15"/>
  <c r="LX69" i="15"/>
  <c r="MJ69" i="15"/>
  <c r="MV69" i="15"/>
  <c r="NH69" i="15"/>
  <c r="NT69" i="15"/>
  <c r="OF69" i="15"/>
  <c r="OR69" i="15"/>
  <c r="PD69" i="15"/>
  <c r="HU69" i="15"/>
  <c r="IG69" i="15"/>
  <c r="IS69" i="15"/>
  <c r="JE69" i="15"/>
  <c r="JQ69" i="15"/>
  <c r="KC69" i="15"/>
  <c r="KO69" i="15"/>
  <c r="LA69" i="15"/>
  <c r="LM69" i="15"/>
  <c r="LY69" i="15"/>
  <c r="MK69" i="15"/>
  <c r="MW69" i="15"/>
  <c r="NI69" i="15"/>
  <c r="NU69" i="15"/>
  <c r="OG69" i="15"/>
  <c r="OS69" i="15"/>
  <c r="PE69" i="15"/>
  <c r="HV69" i="15"/>
  <c r="IH69" i="15"/>
  <c r="IT69" i="15"/>
  <c r="JF69" i="15"/>
  <c r="JR69" i="15"/>
  <c r="KD69" i="15"/>
  <c r="KP69" i="15"/>
  <c r="LB69" i="15"/>
  <c r="LN69" i="15"/>
  <c r="LZ69" i="15"/>
  <c r="ML69" i="15"/>
  <c r="MX69" i="15"/>
  <c r="NJ69" i="15"/>
  <c r="NV69" i="15"/>
  <c r="OH69" i="15"/>
  <c r="OT69" i="15"/>
  <c r="PF69" i="15"/>
  <c r="HW69" i="15"/>
  <c r="II69" i="15"/>
  <c r="IU69" i="15"/>
  <c r="JG69" i="15"/>
  <c r="JS69" i="15"/>
  <c r="KE69" i="15"/>
  <c r="KQ69" i="15"/>
  <c r="LC69" i="15"/>
  <c r="LO69" i="15"/>
  <c r="MA69" i="15"/>
  <c r="MM69" i="15"/>
  <c r="MY69" i="15"/>
  <c r="NK69" i="15"/>
  <c r="NW69" i="15"/>
  <c r="OI69" i="15"/>
  <c r="OU69" i="15"/>
  <c r="PG69" i="15"/>
  <c r="HX69" i="15"/>
  <c r="IJ69" i="15"/>
  <c r="IV69" i="15"/>
  <c r="JH69" i="15"/>
  <c r="JT69" i="15"/>
  <c r="KF69" i="15"/>
  <c r="KR69" i="15"/>
  <c r="LD69" i="15"/>
  <c r="LP69" i="15"/>
  <c r="MB69" i="15"/>
  <c r="MN69" i="15"/>
  <c r="MZ69" i="15"/>
  <c r="NL69" i="15"/>
  <c r="NX69" i="15"/>
  <c r="OJ69" i="15"/>
  <c r="OV69" i="15"/>
  <c r="PH69" i="15"/>
  <c r="HY69" i="15"/>
  <c r="IK69" i="15"/>
  <c r="IW69" i="15"/>
  <c r="JI69" i="15"/>
  <c r="JU69" i="15"/>
  <c r="KG69" i="15"/>
  <c r="KS69" i="15"/>
  <c r="LE69" i="15"/>
  <c r="LQ69" i="15"/>
  <c r="MC69" i="15"/>
  <c r="MO69" i="15"/>
  <c r="NA69" i="15"/>
  <c r="NM69" i="15"/>
  <c r="NY69" i="15"/>
  <c r="OK69" i="15"/>
  <c r="OW69" i="15"/>
  <c r="PI69" i="15"/>
  <c r="HZ69" i="15"/>
  <c r="IL69" i="15"/>
  <c r="IX69" i="15"/>
  <c r="JJ69" i="15"/>
  <c r="JV69" i="15"/>
  <c r="KH69" i="15"/>
  <c r="KT69" i="15"/>
  <c r="LF69" i="15"/>
  <c r="LR69" i="15"/>
  <c r="MD69" i="15"/>
  <c r="MP69" i="15"/>
  <c r="NB69" i="15"/>
  <c r="NN69" i="15"/>
  <c r="NZ69" i="15"/>
  <c r="OL69" i="15"/>
  <c r="OX69" i="15"/>
  <c r="PJ69" i="15"/>
  <c r="IA69" i="15"/>
  <c r="IM69" i="15"/>
  <c r="IY69" i="15"/>
  <c r="JK69" i="15"/>
  <c r="JW69" i="15"/>
  <c r="KI69" i="15"/>
  <c r="KU69" i="15"/>
  <c r="LG69" i="15"/>
  <c r="LS69" i="15"/>
  <c r="ME69" i="15"/>
  <c r="MQ69" i="15"/>
  <c r="NC69" i="15"/>
  <c r="NO69" i="15"/>
  <c r="OA69" i="15"/>
  <c r="IB69" i="15"/>
  <c r="IN69" i="15"/>
  <c r="IZ69" i="15"/>
  <c r="JL69" i="15"/>
  <c r="JX69" i="15"/>
  <c r="KJ69" i="15"/>
  <c r="KV69" i="15"/>
  <c r="LH69" i="15"/>
  <c r="LT69" i="15"/>
  <c r="MF69" i="15"/>
  <c r="MR69" i="15"/>
  <c r="ND69" i="15"/>
  <c r="NP69" i="15"/>
  <c r="OB69" i="15"/>
  <c r="ON69" i="15"/>
  <c r="IC69" i="15"/>
  <c r="IO69" i="15"/>
  <c r="JA69" i="15"/>
  <c r="JM69" i="15"/>
  <c r="JY69" i="15"/>
  <c r="KK69" i="15"/>
  <c r="KW69" i="15"/>
  <c r="LI69" i="15"/>
  <c r="LU69" i="15"/>
  <c r="MG69" i="15"/>
  <c r="MS69" i="15"/>
  <c r="NE69" i="15"/>
  <c r="NQ69" i="15"/>
  <c r="OC69" i="15"/>
  <c r="OO69" i="15"/>
  <c r="PA69" i="15"/>
  <c r="JB69" i="15"/>
  <c r="OM69" i="15"/>
  <c r="JN69" i="15"/>
  <c r="OP69" i="15"/>
  <c r="JZ69" i="15"/>
  <c r="OY69" i="15"/>
  <c r="KL69" i="15"/>
  <c r="OZ69" i="15"/>
  <c r="KX69" i="15"/>
  <c r="PB69" i="15"/>
  <c r="LJ69" i="15"/>
  <c r="PK69" i="15"/>
  <c r="LV69" i="15"/>
  <c r="PL69" i="15"/>
  <c r="MH69" i="15"/>
  <c r="MT69" i="15"/>
  <c r="NF69" i="15"/>
  <c r="ID69" i="15"/>
  <c r="NR69" i="15"/>
  <c r="IP69" i="15"/>
  <c r="OD69" i="15"/>
  <c r="P9" i="15"/>
  <c r="HX9" i="15"/>
  <c r="IJ9" i="15"/>
  <c r="IV9" i="15"/>
  <c r="JH9" i="15"/>
  <c r="JT9" i="15"/>
  <c r="KF9" i="15"/>
  <c r="KR9" i="15"/>
  <c r="LD9" i="15"/>
  <c r="LP9" i="15"/>
  <c r="MB9" i="15"/>
  <c r="MN9" i="15"/>
  <c r="MZ9" i="15"/>
  <c r="NL9" i="15"/>
  <c r="NX9" i="15"/>
  <c r="OJ9" i="15"/>
  <c r="OV9" i="15"/>
  <c r="PH9" i="15"/>
  <c r="HY9" i="15"/>
  <c r="IK9" i="15"/>
  <c r="IW9" i="15"/>
  <c r="JI9" i="15"/>
  <c r="JU9" i="15"/>
  <c r="KG9" i="15"/>
  <c r="KS9" i="15"/>
  <c r="LE9" i="15"/>
  <c r="LQ9" i="15"/>
  <c r="MC9" i="15"/>
  <c r="MO9" i="15"/>
  <c r="NA9" i="15"/>
  <c r="NM9" i="15"/>
  <c r="NY9" i="15"/>
  <c r="OK9" i="15"/>
  <c r="OW9" i="15"/>
  <c r="PI9" i="15"/>
  <c r="HZ9" i="15"/>
  <c r="IL9" i="15"/>
  <c r="IX9" i="15"/>
  <c r="JJ9" i="15"/>
  <c r="JV9" i="15"/>
  <c r="KH9" i="15"/>
  <c r="KT9" i="15"/>
  <c r="LF9" i="15"/>
  <c r="LR9" i="15"/>
  <c r="MD9" i="15"/>
  <c r="MP9" i="15"/>
  <c r="NB9" i="15"/>
  <c r="NN9" i="15"/>
  <c r="NZ9" i="15"/>
  <c r="OL9" i="15"/>
  <c r="OX9" i="15"/>
  <c r="PJ9" i="15"/>
  <c r="IA9" i="15"/>
  <c r="IM9" i="15"/>
  <c r="IY9" i="15"/>
  <c r="JK9" i="15"/>
  <c r="JW9" i="15"/>
  <c r="KI9" i="15"/>
  <c r="KU9" i="15"/>
  <c r="LG9" i="15"/>
  <c r="LS9" i="15"/>
  <c r="ME9" i="15"/>
  <c r="MQ9" i="15"/>
  <c r="NC9" i="15"/>
  <c r="NO9" i="15"/>
  <c r="OA9" i="15"/>
  <c r="OM9" i="15"/>
  <c r="OY9" i="15"/>
  <c r="PK9" i="15"/>
  <c r="IB9" i="15"/>
  <c r="IN9" i="15"/>
  <c r="IZ9" i="15"/>
  <c r="JL9" i="15"/>
  <c r="JX9" i="15"/>
  <c r="KJ9" i="15"/>
  <c r="KV9" i="15"/>
  <c r="LH9" i="15"/>
  <c r="LT9" i="15"/>
  <c r="MF9" i="15"/>
  <c r="MR9" i="15"/>
  <c r="ND9" i="15"/>
  <c r="NP9" i="15"/>
  <c r="OB9" i="15"/>
  <c r="ON9" i="15"/>
  <c r="OZ9" i="15"/>
  <c r="PL9" i="15"/>
  <c r="IC9" i="15"/>
  <c r="IO9" i="15"/>
  <c r="JA9" i="15"/>
  <c r="JM9" i="15"/>
  <c r="JY9" i="15"/>
  <c r="KK9" i="15"/>
  <c r="KW9" i="15"/>
  <c r="LI9" i="15"/>
  <c r="LU9" i="15"/>
  <c r="MG9" i="15"/>
  <c r="MS9" i="15"/>
  <c r="NE9" i="15"/>
  <c r="NQ9" i="15"/>
  <c r="OC9" i="15"/>
  <c r="OO9" i="15"/>
  <c r="PA9" i="15"/>
  <c r="ID9" i="15"/>
  <c r="IP9" i="15"/>
  <c r="JB9" i="15"/>
  <c r="JN9" i="15"/>
  <c r="JZ9" i="15"/>
  <c r="KL9" i="15"/>
  <c r="KX9" i="15"/>
  <c r="LJ9" i="15"/>
  <c r="LV9" i="15"/>
  <c r="MH9" i="15"/>
  <c r="MT9" i="15"/>
  <c r="NF9" i="15"/>
  <c r="NR9" i="15"/>
  <c r="OD9" i="15"/>
  <c r="OP9" i="15"/>
  <c r="PB9" i="15"/>
  <c r="IE9" i="15"/>
  <c r="IQ9" i="15"/>
  <c r="JC9" i="15"/>
  <c r="JO9" i="15"/>
  <c r="KA9" i="15"/>
  <c r="KM9" i="15"/>
  <c r="KY9" i="15"/>
  <c r="LK9" i="15"/>
  <c r="LW9" i="15"/>
  <c r="MI9" i="15"/>
  <c r="MU9" i="15"/>
  <c r="NG9" i="15"/>
  <c r="NS9" i="15"/>
  <c r="OE9" i="15"/>
  <c r="OQ9" i="15"/>
  <c r="PC9" i="15"/>
  <c r="IF9" i="15"/>
  <c r="IR9" i="15"/>
  <c r="JD9" i="15"/>
  <c r="JP9" i="15"/>
  <c r="KB9" i="15"/>
  <c r="KN9" i="15"/>
  <c r="KZ9" i="15"/>
  <c r="LL9" i="15"/>
  <c r="LX9" i="15"/>
  <c r="MJ9" i="15"/>
  <c r="MV9" i="15"/>
  <c r="NH9" i="15"/>
  <c r="NT9" i="15"/>
  <c r="OF9" i="15"/>
  <c r="OR9" i="15"/>
  <c r="PD9" i="15"/>
  <c r="HU9" i="15"/>
  <c r="IG9" i="15"/>
  <c r="IS9" i="15"/>
  <c r="JE9" i="15"/>
  <c r="JQ9" i="15"/>
  <c r="KC9" i="15"/>
  <c r="KO9" i="15"/>
  <c r="LA9" i="15"/>
  <c r="LM9" i="15"/>
  <c r="LY9" i="15"/>
  <c r="MK9" i="15"/>
  <c r="MW9" i="15"/>
  <c r="NI9" i="15"/>
  <c r="NU9" i="15"/>
  <c r="OG9" i="15"/>
  <c r="OS9" i="15"/>
  <c r="PE9" i="15"/>
  <c r="HV9" i="15"/>
  <c r="IH9" i="15"/>
  <c r="IT9" i="15"/>
  <c r="JF9" i="15"/>
  <c r="JR9" i="15"/>
  <c r="KD9" i="15"/>
  <c r="KP9" i="15"/>
  <c r="LB9" i="15"/>
  <c r="LN9" i="15"/>
  <c r="LZ9" i="15"/>
  <c r="ML9" i="15"/>
  <c r="MX9" i="15"/>
  <c r="NJ9" i="15"/>
  <c r="NV9" i="15"/>
  <c r="OH9" i="15"/>
  <c r="OT9" i="15"/>
  <c r="PF9" i="15"/>
  <c r="KQ9" i="15"/>
  <c r="LC9" i="15"/>
  <c r="LO9" i="15"/>
  <c r="MA9" i="15"/>
  <c r="MM9" i="15"/>
  <c r="MY9" i="15"/>
  <c r="HW9" i="15"/>
  <c r="NK9" i="15"/>
  <c r="II9" i="15"/>
  <c r="NW9" i="15"/>
  <c r="IU9" i="15"/>
  <c r="OI9" i="15"/>
  <c r="JG9" i="15"/>
  <c r="OU9" i="15"/>
  <c r="JS9" i="15"/>
  <c r="PG9" i="15"/>
  <c r="KE9" i="15"/>
  <c r="IB10" i="15"/>
  <c r="IN10" i="15"/>
  <c r="IZ10" i="15"/>
  <c r="JL10" i="15"/>
  <c r="JX10" i="15"/>
  <c r="KJ10" i="15"/>
  <c r="KV10" i="15"/>
  <c r="LH10" i="15"/>
  <c r="LT10" i="15"/>
  <c r="MF10" i="15"/>
  <c r="MR10" i="15"/>
  <c r="ND10" i="15"/>
  <c r="NP10" i="15"/>
  <c r="OB10" i="15"/>
  <c r="ON10" i="15"/>
  <c r="OZ10" i="15"/>
  <c r="PL10" i="15"/>
  <c r="IC10" i="15"/>
  <c r="IO10" i="15"/>
  <c r="JA10" i="15"/>
  <c r="JM10" i="15"/>
  <c r="JY10" i="15"/>
  <c r="KK10" i="15"/>
  <c r="KW10" i="15"/>
  <c r="LI10" i="15"/>
  <c r="LU10" i="15"/>
  <c r="MG10" i="15"/>
  <c r="MS10" i="15"/>
  <c r="NE10" i="15"/>
  <c r="NQ10" i="15"/>
  <c r="OC10" i="15"/>
  <c r="OO10" i="15"/>
  <c r="PA10" i="15"/>
  <c r="ID10" i="15"/>
  <c r="IP10" i="15"/>
  <c r="JB10" i="15"/>
  <c r="JN10" i="15"/>
  <c r="JZ10" i="15"/>
  <c r="KL10" i="15"/>
  <c r="KX10" i="15"/>
  <c r="LJ10" i="15"/>
  <c r="LV10" i="15"/>
  <c r="MH10" i="15"/>
  <c r="MT10" i="15"/>
  <c r="NF10" i="15"/>
  <c r="NR10" i="15"/>
  <c r="OD10" i="15"/>
  <c r="OP10" i="15"/>
  <c r="PB10" i="15"/>
  <c r="IE10" i="15"/>
  <c r="IQ10" i="15"/>
  <c r="JC10" i="15"/>
  <c r="JO10" i="15"/>
  <c r="KA10" i="15"/>
  <c r="KM10" i="15"/>
  <c r="KY10" i="15"/>
  <c r="LK10" i="15"/>
  <c r="LW10" i="15"/>
  <c r="MI10" i="15"/>
  <c r="MU10" i="15"/>
  <c r="NG10" i="15"/>
  <c r="NS10" i="15"/>
  <c r="OE10" i="15"/>
  <c r="OQ10" i="15"/>
  <c r="PC10" i="15"/>
  <c r="IF10" i="15"/>
  <c r="IR10" i="15"/>
  <c r="JD10" i="15"/>
  <c r="JP10" i="15"/>
  <c r="KB10" i="15"/>
  <c r="KN10" i="15"/>
  <c r="KZ10" i="15"/>
  <c r="LL10" i="15"/>
  <c r="LX10" i="15"/>
  <c r="MJ10" i="15"/>
  <c r="MV10" i="15"/>
  <c r="NH10" i="15"/>
  <c r="NT10" i="15"/>
  <c r="OF10" i="15"/>
  <c r="OR10" i="15"/>
  <c r="PD10" i="15"/>
  <c r="HU10" i="15"/>
  <c r="IG10" i="15"/>
  <c r="IS10" i="15"/>
  <c r="JE10" i="15"/>
  <c r="JQ10" i="15"/>
  <c r="KC10" i="15"/>
  <c r="KO10" i="15"/>
  <c r="LA10" i="15"/>
  <c r="LM10" i="15"/>
  <c r="LY10" i="15"/>
  <c r="MK10" i="15"/>
  <c r="MW10" i="15"/>
  <c r="NI10" i="15"/>
  <c r="NU10" i="15"/>
  <c r="OG10" i="15"/>
  <c r="OS10" i="15"/>
  <c r="PE10" i="15"/>
  <c r="HV10" i="15"/>
  <c r="IH10" i="15"/>
  <c r="IT10" i="15"/>
  <c r="JF10" i="15"/>
  <c r="JR10" i="15"/>
  <c r="KD10" i="15"/>
  <c r="KP10" i="15"/>
  <c r="LB10" i="15"/>
  <c r="LN10" i="15"/>
  <c r="LZ10" i="15"/>
  <c r="ML10" i="15"/>
  <c r="MX10" i="15"/>
  <c r="NJ10" i="15"/>
  <c r="NV10" i="15"/>
  <c r="OH10" i="15"/>
  <c r="OT10" i="15"/>
  <c r="PF10" i="15"/>
  <c r="HW10" i="15"/>
  <c r="II10" i="15"/>
  <c r="IU10" i="15"/>
  <c r="JG10" i="15"/>
  <c r="JS10" i="15"/>
  <c r="KE10" i="15"/>
  <c r="KQ10" i="15"/>
  <c r="LC10" i="15"/>
  <c r="LO10" i="15"/>
  <c r="MA10" i="15"/>
  <c r="MM10" i="15"/>
  <c r="MY10" i="15"/>
  <c r="NK10" i="15"/>
  <c r="NW10" i="15"/>
  <c r="OI10" i="15"/>
  <c r="OU10" i="15"/>
  <c r="PG10" i="15"/>
  <c r="HX10" i="15"/>
  <c r="IJ10" i="15"/>
  <c r="IV10" i="15"/>
  <c r="JH10" i="15"/>
  <c r="JT10" i="15"/>
  <c r="KF10" i="15"/>
  <c r="KR10" i="15"/>
  <c r="LD10" i="15"/>
  <c r="LP10" i="15"/>
  <c r="MB10" i="15"/>
  <c r="MN10" i="15"/>
  <c r="MZ10" i="15"/>
  <c r="NL10" i="15"/>
  <c r="NX10" i="15"/>
  <c r="OJ10" i="15"/>
  <c r="OV10" i="15"/>
  <c r="PH10" i="15"/>
  <c r="HY10" i="15"/>
  <c r="IK10" i="15"/>
  <c r="IW10" i="15"/>
  <c r="JI10" i="15"/>
  <c r="JU10" i="15"/>
  <c r="KG10" i="15"/>
  <c r="KS10" i="15"/>
  <c r="LE10" i="15"/>
  <c r="LQ10" i="15"/>
  <c r="MC10" i="15"/>
  <c r="MO10" i="15"/>
  <c r="NA10" i="15"/>
  <c r="NM10" i="15"/>
  <c r="NY10" i="15"/>
  <c r="OK10" i="15"/>
  <c r="OW10" i="15"/>
  <c r="PI10" i="15"/>
  <c r="HZ10" i="15"/>
  <c r="IL10" i="15"/>
  <c r="IX10" i="15"/>
  <c r="JJ10" i="15"/>
  <c r="JV10" i="15"/>
  <c r="KH10" i="15"/>
  <c r="KT10" i="15"/>
  <c r="LF10" i="15"/>
  <c r="LR10" i="15"/>
  <c r="MD10" i="15"/>
  <c r="MP10" i="15"/>
  <c r="IM10" i="15"/>
  <c r="NN10" i="15"/>
  <c r="IY10" i="15"/>
  <c r="NO10" i="15"/>
  <c r="JK10" i="15"/>
  <c r="NZ10" i="15"/>
  <c r="JW10" i="15"/>
  <c r="OA10" i="15"/>
  <c r="KI10" i="15"/>
  <c r="OL10" i="15"/>
  <c r="KU10" i="15"/>
  <c r="OM10" i="15"/>
  <c r="LG10" i="15"/>
  <c r="OX10" i="15"/>
  <c r="LS10" i="15"/>
  <c r="OY10" i="15"/>
  <c r="ME10" i="15"/>
  <c r="PJ10" i="15"/>
  <c r="MQ10" i="15"/>
  <c r="PK10" i="15"/>
  <c r="NB10" i="15"/>
  <c r="IA10" i="15"/>
  <c r="NC10" i="15"/>
  <c r="R39" i="15"/>
  <c r="HZ39" i="15"/>
  <c r="IL39" i="15"/>
  <c r="IX39" i="15"/>
  <c r="JJ39" i="15"/>
  <c r="JV39" i="15"/>
  <c r="IA39" i="15"/>
  <c r="IM39" i="15"/>
  <c r="IY39" i="15"/>
  <c r="JK39" i="15"/>
  <c r="JW39" i="15"/>
  <c r="KI39" i="15"/>
  <c r="KU39" i="15"/>
  <c r="IC39" i="15"/>
  <c r="IO39" i="15"/>
  <c r="JA39" i="15"/>
  <c r="JM39" i="15"/>
  <c r="JY39" i="15"/>
  <c r="KK39" i="15"/>
  <c r="KW39" i="15"/>
  <c r="LI39" i="15"/>
  <c r="LU39" i="15"/>
  <c r="MG39" i="15"/>
  <c r="MS39" i="15"/>
  <c r="NE39" i="15"/>
  <c r="NQ39" i="15"/>
  <c r="OC39" i="15"/>
  <c r="OO39" i="15"/>
  <c r="PA39" i="15"/>
  <c r="ID39" i="15"/>
  <c r="IP39" i="15"/>
  <c r="JB39" i="15"/>
  <c r="JN39" i="15"/>
  <c r="JZ39" i="15"/>
  <c r="KL39" i="15"/>
  <c r="KX39" i="15"/>
  <c r="LJ39" i="15"/>
  <c r="LV39" i="15"/>
  <c r="MH39" i="15"/>
  <c r="MT39" i="15"/>
  <c r="NF39" i="15"/>
  <c r="NR39" i="15"/>
  <c r="OD39" i="15"/>
  <c r="OP39" i="15"/>
  <c r="PB39" i="15"/>
  <c r="IE39" i="15"/>
  <c r="IQ39" i="15"/>
  <c r="JC39" i="15"/>
  <c r="JO39" i="15"/>
  <c r="KA39" i="15"/>
  <c r="HU39" i="15"/>
  <c r="IG39" i="15"/>
  <c r="IS39" i="15"/>
  <c r="JE39" i="15"/>
  <c r="JQ39" i="15"/>
  <c r="KC39" i="15"/>
  <c r="KO39" i="15"/>
  <c r="LA39" i="15"/>
  <c r="HX39" i="15"/>
  <c r="IJ39" i="15"/>
  <c r="IV39" i="15"/>
  <c r="JH39" i="15"/>
  <c r="JT39" i="15"/>
  <c r="KF39" i="15"/>
  <c r="IB39" i="15"/>
  <c r="JF39" i="15"/>
  <c r="KG39" i="15"/>
  <c r="KZ39" i="15"/>
  <c r="LO39" i="15"/>
  <c r="MC39" i="15"/>
  <c r="MQ39" i="15"/>
  <c r="NG39" i="15"/>
  <c r="NU39" i="15"/>
  <c r="OI39" i="15"/>
  <c r="OW39" i="15"/>
  <c r="PK39" i="15"/>
  <c r="IF39" i="15"/>
  <c r="JG39" i="15"/>
  <c r="KH39" i="15"/>
  <c r="LB39" i="15"/>
  <c r="LP39" i="15"/>
  <c r="MD39" i="15"/>
  <c r="MR39" i="15"/>
  <c r="NH39" i="15"/>
  <c r="NV39" i="15"/>
  <c r="OJ39" i="15"/>
  <c r="OX39" i="15"/>
  <c r="PL39" i="15"/>
  <c r="IH39" i="15"/>
  <c r="JI39" i="15"/>
  <c r="KJ39" i="15"/>
  <c r="LC39" i="15"/>
  <c r="LQ39" i="15"/>
  <c r="ME39" i="15"/>
  <c r="MU39" i="15"/>
  <c r="NI39" i="15"/>
  <c r="NW39" i="15"/>
  <c r="OK39" i="15"/>
  <c r="OY39" i="15"/>
  <c r="II39" i="15"/>
  <c r="JL39" i="15"/>
  <c r="KM39" i="15"/>
  <c r="LD39" i="15"/>
  <c r="LR39" i="15"/>
  <c r="MF39" i="15"/>
  <c r="MV39" i="15"/>
  <c r="NJ39" i="15"/>
  <c r="NX39" i="15"/>
  <c r="OL39" i="15"/>
  <c r="OZ39" i="15"/>
  <c r="IK39" i="15"/>
  <c r="JP39" i="15"/>
  <c r="KN39" i="15"/>
  <c r="LE39" i="15"/>
  <c r="LS39" i="15"/>
  <c r="MI39" i="15"/>
  <c r="MW39" i="15"/>
  <c r="NK39" i="15"/>
  <c r="NY39" i="15"/>
  <c r="OM39" i="15"/>
  <c r="PC39" i="15"/>
  <c r="IN39" i="15"/>
  <c r="JR39" i="15"/>
  <c r="KP39" i="15"/>
  <c r="LF39" i="15"/>
  <c r="LT39" i="15"/>
  <c r="MJ39" i="15"/>
  <c r="MX39" i="15"/>
  <c r="NL39" i="15"/>
  <c r="NZ39" i="15"/>
  <c r="ON39" i="15"/>
  <c r="PD39" i="15"/>
  <c r="IR39" i="15"/>
  <c r="JS39" i="15"/>
  <c r="KQ39" i="15"/>
  <c r="LG39" i="15"/>
  <c r="LW39" i="15"/>
  <c r="MK39" i="15"/>
  <c r="MY39" i="15"/>
  <c r="NM39" i="15"/>
  <c r="OA39" i="15"/>
  <c r="OQ39" i="15"/>
  <c r="PE39" i="15"/>
  <c r="IT39" i="15"/>
  <c r="JU39" i="15"/>
  <c r="KR39" i="15"/>
  <c r="LH39" i="15"/>
  <c r="LX39" i="15"/>
  <c r="ML39" i="15"/>
  <c r="MZ39" i="15"/>
  <c r="NN39" i="15"/>
  <c r="OB39" i="15"/>
  <c r="OR39" i="15"/>
  <c r="PF39" i="15"/>
  <c r="IU39" i="15"/>
  <c r="JX39" i="15"/>
  <c r="KS39" i="15"/>
  <c r="LK39" i="15"/>
  <c r="LY39" i="15"/>
  <c r="MM39" i="15"/>
  <c r="NA39" i="15"/>
  <c r="NO39" i="15"/>
  <c r="OE39" i="15"/>
  <c r="OS39" i="15"/>
  <c r="PG39" i="15"/>
  <c r="HV39" i="15"/>
  <c r="IW39" i="15"/>
  <c r="KB39" i="15"/>
  <c r="KT39" i="15"/>
  <c r="LL39" i="15"/>
  <c r="LZ39" i="15"/>
  <c r="MN39" i="15"/>
  <c r="NB39" i="15"/>
  <c r="NP39" i="15"/>
  <c r="OF39" i="15"/>
  <c r="OT39" i="15"/>
  <c r="PH39" i="15"/>
  <c r="HW39" i="15"/>
  <c r="IZ39" i="15"/>
  <c r="KD39" i="15"/>
  <c r="KV39" i="15"/>
  <c r="LM39" i="15"/>
  <c r="MA39" i="15"/>
  <c r="MO39" i="15"/>
  <c r="NC39" i="15"/>
  <c r="NS39" i="15"/>
  <c r="OG39" i="15"/>
  <c r="OU39" i="15"/>
  <c r="PI39" i="15"/>
  <c r="LN39" i="15"/>
  <c r="MB39" i="15"/>
  <c r="MP39" i="15"/>
  <c r="ND39" i="15"/>
  <c r="NT39" i="15"/>
  <c r="OH39" i="15"/>
  <c r="OV39" i="15"/>
  <c r="PJ39" i="15"/>
  <c r="HY39" i="15"/>
  <c r="JD39" i="15"/>
  <c r="KE39" i="15"/>
  <c r="KY39" i="15"/>
  <c r="R88" i="15"/>
  <c r="IE88" i="15"/>
  <c r="IQ88" i="15"/>
  <c r="JC88" i="15"/>
  <c r="JO88" i="15"/>
  <c r="KA88" i="15"/>
  <c r="KM88" i="15"/>
  <c r="KY88" i="15"/>
  <c r="LK88" i="15"/>
  <c r="HV88" i="15"/>
  <c r="II88" i="15"/>
  <c r="IV88" i="15"/>
  <c r="JI88" i="15"/>
  <c r="JV88" i="15"/>
  <c r="KI88" i="15"/>
  <c r="KV88" i="15"/>
  <c r="LI88" i="15"/>
  <c r="LV88" i="15"/>
  <c r="MH88" i="15"/>
  <c r="MT88" i="15"/>
  <c r="NF88" i="15"/>
  <c r="NR88" i="15"/>
  <c r="OD88" i="15"/>
  <c r="OP88" i="15"/>
  <c r="PB88" i="15"/>
  <c r="HW88" i="15"/>
  <c r="IJ88" i="15"/>
  <c r="IW88" i="15"/>
  <c r="JJ88" i="15"/>
  <c r="JW88" i="15"/>
  <c r="KJ88" i="15"/>
  <c r="KW88" i="15"/>
  <c r="LJ88" i="15"/>
  <c r="LW88" i="15"/>
  <c r="MI88" i="15"/>
  <c r="MU88" i="15"/>
  <c r="NG88" i="15"/>
  <c r="NS88" i="15"/>
  <c r="OE88" i="15"/>
  <c r="OQ88" i="15"/>
  <c r="PC88" i="15"/>
  <c r="HX88" i="15"/>
  <c r="IK88" i="15"/>
  <c r="IX88" i="15"/>
  <c r="JK88" i="15"/>
  <c r="JX88" i="15"/>
  <c r="KK88" i="15"/>
  <c r="KX88" i="15"/>
  <c r="LL88" i="15"/>
  <c r="LX88" i="15"/>
  <c r="MJ88" i="15"/>
  <c r="MV88" i="15"/>
  <c r="NH88" i="15"/>
  <c r="NT88" i="15"/>
  <c r="OF88" i="15"/>
  <c r="OR88" i="15"/>
  <c r="PD88" i="15"/>
  <c r="HY88" i="15"/>
  <c r="IL88" i="15"/>
  <c r="IY88" i="15"/>
  <c r="JL88" i="15"/>
  <c r="JY88" i="15"/>
  <c r="KL88" i="15"/>
  <c r="KZ88" i="15"/>
  <c r="LM88" i="15"/>
  <c r="LY88" i="15"/>
  <c r="MK88" i="15"/>
  <c r="MW88" i="15"/>
  <c r="NI88" i="15"/>
  <c r="NU88" i="15"/>
  <c r="OG88" i="15"/>
  <c r="OS88" i="15"/>
  <c r="PE88" i="15"/>
  <c r="HZ88" i="15"/>
  <c r="IM88" i="15"/>
  <c r="IZ88" i="15"/>
  <c r="JM88" i="15"/>
  <c r="JZ88" i="15"/>
  <c r="KN88" i="15"/>
  <c r="LA88" i="15"/>
  <c r="LN88" i="15"/>
  <c r="LZ88" i="15"/>
  <c r="ML88" i="15"/>
  <c r="MX88" i="15"/>
  <c r="NJ88" i="15"/>
  <c r="NV88" i="15"/>
  <c r="OH88" i="15"/>
  <c r="OT88" i="15"/>
  <c r="PF88" i="15"/>
  <c r="IA88" i="15"/>
  <c r="IN88" i="15"/>
  <c r="JA88" i="15"/>
  <c r="JN88" i="15"/>
  <c r="KB88" i="15"/>
  <c r="KO88" i="15"/>
  <c r="LB88" i="15"/>
  <c r="LO88" i="15"/>
  <c r="MA88" i="15"/>
  <c r="MM88" i="15"/>
  <c r="MY88" i="15"/>
  <c r="NK88" i="15"/>
  <c r="NW88" i="15"/>
  <c r="OI88" i="15"/>
  <c r="OU88" i="15"/>
  <c r="PG88" i="15"/>
  <c r="IB88" i="15"/>
  <c r="IO88" i="15"/>
  <c r="JB88" i="15"/>
  <c r="JP88" i="15"/>
  <c r="KC88" i="15"/>
  <c r="KP88" i="15"/>
  <c r="LC88" i="15"/>
  <c r="LP88" i="15"/>
  <c r="MB88" i="15"/>
  <c r="MN88" i="15"/>
  <c r="MZ88" i="15"/>
  <c r="NL88" i="15"/>
  <c r="NX88" i="15"/>
  <c r="OJ88" i="15"/>
  <c r="OV88" i="15"/>
  <c r="PH88" i="15"/>
  <c r="IC88" i="15"/>
  <c r="IP88" i="15"/>
  <c r="JD88" i="15"/>
  <c r="JQ88" i="15"/>
  <c r="KD88" i="15"/>
  <c r="KQ88" i="15"/>
  <c r="LD88" i="15"/>
  <c r="LQ88" i="15"/>
  <c r="MC88" i="15"/>
  <c r="MO88" i="15"/>
  <c r="NA88" i="15"/>
  <c r="NM88" i="15"/>
  <c r="NY88" i="15"/>
  <c r="OK88" i="15"/>
  <c r="OW88" i="15"/>
  <c r="PI88" i="15"/>
  <c r="ID88" i="15"/>
  <c r="IR88" i="15"/>
  <c r="JE88" i="15"/>
  <c r="JR88" i="15"/>
  <c r="KE88" i="15"/>
  <c r="KR88" i="15"/>
  <c r="LE88" i="15"/>
  <c r="LR88" i="15"/>
  <c r="MD88" i="15"/>
  <c r="MP88" i="15"/>
  <c r="NB88" i="15"/>
  <c r="NN88" i="15"/>
  <c r="NZ88" i="15"/>
  <c r="OL88" i="15"/>
  <c r="OX88" i="15"/>
  <c r="PJ88" i="15"/>
  <c r="IF88" i="15"/>
  <c r="IS88" i="15"/>
  <c r="JF88" i="15"/>
  <c r="JS88" i="15"/>
  <c r="KF88" i="15"/>
  <c r="KS88" i="15"/>
  <c r="LF88" i="15"/>
  <c r="LS88" i="15"/>
  <c r="ME88" i="15"/>
  <c r="MQ88" i="15"/>
  <c r="NC88" i="15"/>
  <c r="NO88" i="15"/>
  <c r="OA88" i="15"/>
  <c r="OM88" i="15"/>
  <c r="OY88" i="15"/>
  <c r="PK88" i="15"/>
  <c r="IG88" i="15"/>
  <c r="IT88" i="15"/>
  <c r="JG88" i="15"/>
  <c r="JT88" i="15"/>
  <c r="KG88" i="15"/>
  <c r="KT88" i="15"/>
  <c r="LG88" i="15"/>
  <c r="LT88" i="15"/>
  <c r="MF88" i="15"/>
  <c r="MR88" i="15"/>
  <c r="ND88" i="15"/>
  <c r="NP88" i="15"/>
  <c r="OB88" i="15"/>
  <c r="ON88" i="15"/>
  <c r="OZ88" i="15"/>
  <c r="PL88" i="15"/>
  <c r="HU88" i="15"/>
  <c r="NQ88" i="15"/>
  <c r="IH88" i="15"/>
  <c r="OC88" i="15"/>
  <c r="IU88" i="15"/>
  <c r="OO88" i="15"/>
  <c r="JH88" i="15"/>
  <c r="PA88" i="15"/>
  <c r="JU88" i="15"/>
  <c r="KH88" i="15"/>
  <c r="KU88" i="15"/>
  <c r="LH88" i="15"/>
  <c r="LU88" i="15"/>
  <c r="MG88" i="15"/>
  <c r="MS88" i="15"/>
  <c r="NE88" i="15"/>
  <c r="R50" i="15"/>
  <c r="HY50" i="15"/>
  <c r="IK50" i="15"/>
  <c r="IW50" i="15"/>
  <c r="JI50" i="15"/>
  <c r="JU50" i="15"/>
  <c r="KG50" i="15"/>
  <c r="KS50" i="15"/>
  <c r="LE50" i="15"/>
  <c r="LQ50" i="15"/>
  <c r="MC50" i="15"/>
  <c r="MO50" i="15"/>
  <c r="NA50" i="15"/>
  <c r="NM50" i="15"/>
  <c r="NY50" i="15"/>
  <c r="OK50" i="15"/>
  <c r="OW50" i="15"/>
  <c r="PI50" i="15"/>
  <c r="HZ50" i="15"/>
  <c r="IL50" i="15"/>
  <c r="IX50" i="15"/>
  <c r="JJ50" i="15"/>
  <c r="JV50" i="15"/>
  <c r="KH50" i="15"/>
  <c r="KT50" i="15"/>
  <c r="LF50" i="15"/>
  <c r="LR50" i="15"/>
  <c r="MD50" i="15"/>
  <c r="MP50" i="15"/>
  <c r="NB50" i="15"/>
  <c r="NN50" i="15"/>
  <c r="NZ50" i="15"/>
  <c r="OL50" i="15"/>
  <c r="OX50" i="15"/>
  <c r="PJ50" i="15"/>
  <c r="IA50" i="15"/>
  <c r="IM50" i="15"/>
  <c r="IY50" i="15"/>
  <c r="JK50" i="15"/>
  <c r="JW50" i="15"/>
  <c r="KI50" i="15"/>
  <c r="KU50" i="15"/>
  <c r="LG50" i="15"/>
  <c r="LS50" i="15"/>
  <c r="ME50" i="15"/>
  <c r="MQ50" i="15"/>
  <c r="NC50" i="15"/>
  <c r="NO50" i="15"/>
  <c r="OA50" i="15"/>
  <c r="OM50" i="15"/>
  <c r="OY50" i="15"/>
  <c r="PK50" i="15"/>
  <c r="IB50" i="15"/>
  <c r="IN50" i="15"/>
  <c r="IZ50" i="15"/>
  <c r="JL50" i="15"/>
  <c r="JX50" i="15"/>
  <c r="KJ50" i="15"/>
  <c r="KV50" i="15"/>
  <c r="LH50" i="15"/>
  <c r="LT50" i="15"/>
  <c r="MF50" i="15"/>
  <c r="MR50" i="15"/>
  <c r="ND50" i="15"/>
  <c r="NP50" i="15"/>
  <c r="OB50" i="15"/>
  <c r="ON50" i="15"/>
  <c r="OZ50" i="15"/>
  <c r="PL50" i="15"/>
  <c r="IC50" i="15"/>
  <c r="IO50" i="15"/>
  <c r="JA50" i="15"/>
  <c r="JM50" i="15"/>
  <c r="JY50" i="15"/>
  <c r="KK50" i="15"/>
  <c r="KW50" i="15"/>
  <c r="LI50" i="15"/>
  <c r="LU50" i="15"/>
  <c r="MG50" i="15"/>
  <c r="MS50" i="15"/>
  <c r="NE50" i="15"/>
  <c r="NQ50" i="15"/>
  <c r="OC50" i="15"/>
  <c r="OO50" i="15"/>
  <c r="PA50" i="15"/>
  <c r="ID50" i="15"/>
  <c r="IP50" i="15"/>
  <c r="JB50" i="15"/>
  <c r="JN50" i="15"/>
  <c r="JZ50" i="15"/>
  <c r="KL50" i="15"/>
  <c r="KX50" i="15"/>
  <c r="LJ50" i="15"/>
  <c r="LV50" i="15"/>
  <c r="MH50" i="15"/>
  <c r="MT50" i="15"/>
  <c r="NF50" i="15"/>
  <c r="NR50" i="15"/>
  <c r="OD50" i="15"/>
  <c r="OP50" i="15"/>
  <c r="PB50" i="15"/>
  <c r="IE50" i="15"/>
  <c r="IQ50" i="15"/>
  <c r="JC50" i="15"/>
  <c r="JO50" i="15"/>
  <c r="KA50" i="15"/>
  <c r="KM50" i="15"/>
  <c r="KY50" i="15"/>
  <c r="LK50" i="15"/>
  <c r="LW50" i="15"/>
  <c r="MI50" i="15"/>
  <c r="MU50" i="15"/>
  <c r="NG50" i="15"/>
  <c r="NS50" i="15"/>
  <c r="OE50" i="15"/>
  <c r="OQ50" i="15"/>
  <c r="PC50" i="15"/>
  <c r="IF50" i="15"/>
  <c r="IR50" i="15"/>
  <c r="JD50" i="15"/>
  <c r="JP50" i="15"/>
  <c r="KB50" i="15"/>
  <c r="KN50" i="15"/>
  <c r="KZ50" i="15"/>
  <c r="LL50" i="15"/>
  <c r="LX50" i="15"/>
  <c r="MJ50" i="15"/>
  <c r="MV50" i="15"/>
  <c r="NH50" i="15"/>
  <c r="NT50" i="15"/>
  <c r="OF50" i="15"/>
  <c r="OR50" i="15"/>
  <c r="PD50" i="15"/>
  <c r="HU50" i="15"/>
  <c r="IG50" i="15"/>
  <c r="IS50" i="15"/>
  <c r="JE50" i="15"/>
  <c r="JQ50" i="15"/>
  <c r="KC50" i="15"/>
  <c r="KO50" i="15"/>
  <c r="LA50" i="15"/>
  <c r="LM50" i="15"/>
  <c r="LY50" i="15"/>
  <c r="MK50" i="15"/>
  <c r="MW50" i="15"/>
  <c r="NI50" i="15"/>
  <c r="NU50" i="15"/>
  <c r="OG50" i="15"/>
  <c r="OS50" i="15"/>
  <c r="PE50" i="15"/>
  <c r="HV50" i="15"/>
  <c r="IH50" i="15"/>
  <c r="IT50" i="15"/>
  <c r="JF50" i="15"/>
  <c r="JR50" i="15"/>
  <c r="KD50" i="15"/>
  <c r="KP50" i="15"/>
  <c r="LB50" i="15"/>
  <c r="LN50" i="15"/>
  <c r="LZ50" i="15"/>
  <c r="ML50" i="15"/>
  <c r="MX50" i="15"/>
  <c r="NJ50" i="15"/>
  <c r="NV50" i="15"/>
  <c r="OH50" i="15"/>
  <c r="OT50" i="15"/>
  <c r="PF50" i="15"/>
  <c r="HW50" i="15"/>
  <c r="II50" i="15"/>
  <c r="IU50" i="15"/>
  <c r="JG50" i="15"/>
  <c r="JS50" i="15"/>
  <c r="KE50" i="15"/>
  <c r="KQ50" i="15"/>
  <c r="LC50" i="15"/>
  <c r="LO50" i="15"/>
  <c r="MA50" i="15"/>
  <c r="MM50" i="15"/>
  <c r="MY50" i="15"/>
  <c r="NK50" i="15"/>
  <c r="NW50" i="15"/>
  <c r="OI50" i="15"/>
  <c r="OU50" i="15"/>
  <c r="PG50" i="15"/>
  <c r="KR50" i="15"/>
  <c r="LD50" i="15"/>
  <c r="LP50" i="15"/>
  <c r="MB50" i="15"/>
  <c r="MN50" i="15"/>
  <c r="MZ50" i="15"/>
  <c r="HX50" i="15"/>
  <c r="NL50" i="15"/>
  <c r="IJ50" i="15"/>
  <c r="NX50" i="15"/>
  <c r="IV50" i="15"/>
  <c r="OJ50" i="15"/>
  <c r="JH50" i="15"/>
  <c r="OV50" i="15"/>
  <c r="JT50" i="15"/>
  <c r="PH50" i="15"/>
  <c r="KF50" i="15"/>
  <c r="IC101" i="15"/>
  <c r="IO101" i="15"/>
  <c r="JA101" i="15"/>
  <c r="JM101" i="15"/>
  <c r="JY101" i="15"/>
  <c r="KK101" i="15"/>
  <c r="KW101" i="15"/>
  <c r="LI101" i="15"/>
  <c r="LU101" i="15"/>
  <c r="MG101" i="15"/>
  <c r="MS101" i="15"/>
  <c r="NE101" i="15"/>
  <c r="NQ101" i="15"/>
  <c r="OC101" i="15"/>
  <c r="OO101" i="15"/>
  <c r="PA101" i="15"/>
  <c r="ID101" i="15"/>
  <c r="IP101" i="15"/>
  <c r="JB101" i="15"/>
  <c r="JN101" i="15"/>
  <c r="JZ101" i="15"/>
  <c r="KL101" i="15"/>
  <c r="KX101" i="15"/>
  <c r="LJ101" i="15"/>
  <c r="LV101" i="15"/>
  <c r="MH101" i="15"/>
  <c r="MT101" i="15"/>
  <c r="NF101" i="15"/>
  <c r="NR101" i="15"/>
  <c r="OD101" i="15"/>
  <c r="OP101" i="15"/>
  <c r="PB101" i="15"/>
  <c r="IE101" i="15"/>
  <c r="IQ101" i="15"/>
  <c r="JC101" i="15"/>
  <c r="JO101" i="15"/>
  <c r="KA101" i="15"/>
  <c r="KM101" i="15"/>
  <c r="KY101" i="15"/>
  <c r="LK101" i="15"/>
  <c r="LW101" i="15"/>
  <c r="MI101" i="15"/>
  <c r="MU101" i="15"/>
  <c r="NG101" i="15"/>
  <c r="NS101" i="15"/>
  <c r="OE101" i="15"/>
  <c r="OQ101" i="15"/>
  <c r="PC101" i="15"/>
  <c r="IF101" i="15"/>
  <c r="IR101" i="15"/>
  <c r="JD101" i="15"/>
  <c r="JP101" i="15"/>
  <c r="KB101" i="15"/>
  <c r="KN101" i="15"/>
  <c r="KZ101" i="15"/>
  <c r="LL101" i="15"/>
  <c r="LX101" i="15"/>
  <c r="MJ101" i="15"/>
  <c r="MV101" i="15"/>
  <c r="NH101" i="15"/>
  <c r="NT101" i="15"/>
  <c r="OF101" i="15"/>
  <c r="OR101" i="15"/>
  <c r="PD101" i="15"/>
  <c r="HU101" i="15"/>
  <c r="IG101" i="15"/>
  <c r="IS101" i="15"/>
  <c r="JE101" i="15"/>
  <c r="JQ101" i="15"/>
  <c r="KC101" i="15"/>
  <c r="KO101" i="15"/>
  <c r="LA101" i="15"/>
  <c r="LM101" i="15"/>
  <c r="LY101" i="15"/>
  <c r="MK101" i="15"/>
  <c r="MW101" i="15"/>
  <c r="NI101" i="15"/>
  <c r="NU101" i="15"/>
  <c r="OG101" i="15"/>
  <c r="OS101" i="15"/>
  <c r="PE101" i="15"/>
  <c r="HV101" i="15"/>
  <c r="IH101" i="15"/>
  <c r="IT101" i="15"/>
  <c r="JF101" i="15"/>
  <c r="JR101" i="15"/>
  <c r="KD101" i="15"/>
  <c r="KP101" i="15"/>
  <c r="LB101" i="15"/>
  <c r="LN101" i="15"/>
  <c r="LZ101" i="15"/>
  <c r="ML101" i="15"/>
  <c r="MX101" i="15"/>
  <c r="NJ101" i="15"/>
  <c r="NV101" i="15"/>
  <c r="OH101" i="15"/>
  <c r="OT101" i="15"/>
  <c r="PF101" i="15"/>
  <c r="HW101" i="15"/>
  <c r="II101" i="15"/>
  <c r="IU101" i="15"/>
  <c r="JG101" i="15"/>
  <c r="JS101" i="15"/>
  <c r="KE101" i="15"/>
  <c r="KQ101" i="15"/>
  <c r="LC101" i="15"/>
  <c r="LO101" i="15"/>
  <c r="MA101" i="15"/>
  <c r="MM101" i="15"/>
  <c r="MY101" i="15"/>
  <c r="NK101" i="15"/>
  <c r="NW101" i="15"/>
  <c r="OI101" i="15"/>
  <c r="OU101" i="15"/>
  <c r="PG101" i="15"/>
  <c r="HX101" i="15"/>
  <c r="IJ101" i="15"/>
  <c r="IV101" i="15"/>
  <c r="JH101" i="15"/>
  <c r="JT101" i="15"/>
  <c r="KF101" i="15"/>
  <c r="KR101" i="15"/>
  <c r="LD101" i="15"/>
  <c r="LP101" i="15"/>
  <c r="MB101" i="15"/>
  <c r="MN101" i="15"/>
  <c r="MZ101" i="15"/>
  <c r="NL101" i="15"/>
  <c r="NX101" i="15"/>
  <c r="OJ101" i="15"/>
  <c r="OV101" i="15"/>
  <c r="PH101" i="15"/>
  <c r="HY101" i="15"/>
  <c r="IK101" i="15"/>
  <c r="IW101" i="15"/>
  <c r="JI101" i="15"/>
  <c r="JU101" i="15"/>
  <c r="KG101" i="15"/>
  <c r="KS101" i="15"/>
  <c r="LE101" i="15"/>
  <c r="LQ101" i="15"/>
  <c r="MC101" i="15"/>
  <c r="MO101" i="15"/>
  <c r="NA101" i="15"/>
  <c r="NM101" i="15"/>
  <c r="NY101" i="15"/>
  <c r="OK101" i="15"/>
  <c r="OW101" i="15"/>
  <c r="PI101" i="15"/>
  <c r="HZ101" i="15"/>
  <c r="IL101" i="15"/>
  <c r="IX101" i="15"/>
  <c r="JJ101" i="15"/>
  <c r="JV101" i="15"/>
  <c r="KH101" i="15"/>
  <c r="KT101" i="15"/>
  <c r="LF101" i="15"/>
  <c r="LR101" i="15"/>
  <c r="MD101" i="15"/>
  <c r="MP101" i="15"/>
  <c r="NB101" i="15"/>
  <c r="NN101" i="15"/>
  <c r="NZ101" i="15"/>
  <c r="OL101" i="15"/>
  <c r="OX101" i="15"/>
  <c r="PJ101" i="15"/>
  <c r="IA101" i="15"/>
  <c r="IM101" i="15"/>
  <c r="IY101" i="15"/>
  <c r="JK101" i="15"/>
  <c r="JW101" i="15"/>
  <c r="KI101" i="15"/>
  <c r="KU101" i="15"/>
  <c r="LG101" i="15"/>
  <c r="LS101" i="15"/>
  <c r="ME101" i="15"/>
  <c r="MQ101" i="15"/>
  <c r="NC101" i="15"/>
  <c r="NO101" i="15"/>
  <c r="OA101" i="15"/>
  <c r="OM101" i="15"/>
  <c r="OY101" i="15"/>
  <c r="PK101" i="15"/>
  <c r="IZ101" i="15"/>
  <c r="ON101" i="15"/>
  <c r="JL101" i="15"/>
  <c r="OZ101" i="15"/>
  <c r="JX101" i="15"/>
  <c r="PL101" i="15"/>
  <c r="KJ101" i="15"/>
  <c r="KV101" i="15"/>
  <c r="LH101" i="15"/>
  <c r="LT101" i="15"/>
  <c r="MF101" i="15"/>
  <c r="MR101" i="15"/>
  <c r="ND101" i="15"/>
  <c r="IB101" i="15"/>
  <c r="NP101" i="15"/>
  <c r="IN101" i="15"/>
  <c r="OB101" i="15"/>
  <c r="IF81" i="15"/>
  <c r="IR81" i="15"/>
  <c r="JD81" i="15"/>
  <c r="JP81" i="15"/>
  <c r="KB81" i="15"/>
  <c r="KN81" i="15"/>
  <c r="KZ81" i="15"/>
  <c r="LL81" i="15"/>
  <c r="LX81" i="15"/>
  <c r="MJ81" i="15"/>
  <c r="MV81" i="15"/>
  <c r="NH81" i="15"/>
  <c r="NT81" i="15"/>
  <c r="OF81" i="15"/>
  <c r="OR81" i="15"/>
  <c r="PD81" i="15"/>
  <c r="HU81" i="15"/>
  <c r="IG81" i="15"/>
  <c r="IS81" i="15"/>
  <c r="JE81" i="15"/>
  <c r="JQ81" i="15"/>
  <c r="KC81" i="15"/>
  <c r="KO81" i="15"/>
  <c r="LA81" i="15"/>
  <c r="LM81" i="15"/>
  <c r="LY81" i="15"/>
  <c r="MK81" i="15"/>
  <c r="MW81" i="15"/>
  <c r="NI81" i="15"/>
  <c r="NU81" i="15"/>
  <c r="OG81" i="15"/>
  <c r="OS81" i="15"/>
  <c r="PE81" i="15"/>
  <c r="HV81" i="15"/>
  <c r="IH81" i="15"/>
  <c r="IT81" i="15"/>
  <c r="JF81" i="15"/>
  <c r="JR81" i="15"/>
  <c r="KD81" i="15"/>
  <c r="KP81" i="15"/>
  <c r="LB81" i="15"/>
  <c r="LN81" i="15"/>
  <c r="LZ81" i="15"/>
  <c r="ML81" i="15"/>
  <c r="MX81" i="15"/>
  <c r="NJ81" i="15"/>
  <c r="NV81" i="15"/>
  <c r="OH81" i="15"/>
  <c r="OT81" i="15"/>
  <c r="PF81" i="15"/>
  <c r="HW81" i="15"/>
  <c r="II81" i="15"/>
  <c r="IU81" i="15"/>
  <c r="JG81" i="15"/>
  <c r="JS81" i="15"/>
  <c r="KE81" i="15"/>
  <c r="KQ81" i="15"/>
  <c r="LC81" i="15"/>
  <c r="LO81" i="15"/>
  <c r="MA81" i="15"/>
  <c r="MM81" i="15"/>
  <c r="MY81" i="15"/>
  <c r="NK81" i="15"/>
  <c r="NW81" i="15"/>
  <c r="OI81" i="15"/>
  <c r="OU81" i="15"/>
  <c r="PG81" i="15"/>
  <c r="HX81" i="15"/>
  <c r="IJ81" i="15"/>
  <c r="IV81" i="15"/>
  <c r="JH81" i="15"/>
  <c r="JT81" i="15"/>
  <c r="KF81" i="15"/>
  <c r="KR81" i="15"/>
  <c r="LD81" i="15"/>
  <c r="LP81" i="15"/>
  <c r="MB81" i="15"/>
  <c r="MN81" i="15"/>
  <c r="MZ81" i="15"/>
  <c r="NL81" i="15"/>
  <c r="NX81" i="15"/>
  <c r="OJ81" i="15"/>
  <c r="OV81" i="15"/>
  <c r="PH81" i="15"/>
  <c r="HY81" i="15"/>
  <c r="IK81" i="15"/>
  <c r="IW81" i="15"/>
  <c r="JI81" i="15"/>
  <c r="JU81" i="15"/>
  <c r="KG81" i="15"/>
  <c r="KS81" i="15"/>
  <c r="LE81" i="15"/>
  <c r="LQ81" i="15"/>
  <c r="MC81" i="15"/>
  <c r="MO81" i="15"/>
  <c r="NA81" i="15"/>
  <c r="NM81" i="15"/>
  <c r="NY81" i="15"/>
  <c r="OK81" i="15"/>
  <c r="OW81" i="15"/>
  <c r="PI81" i="15"/>
  <c r="HZ81" i="15"/>
  <c r="IL81" i="15"/>
  <c r="IX81" i="15"/>
  <c r="JJ81" i="15"/>
  <c r="JV81" i="15"/>
  <c r="KH81" i="15"/>
  <c r="KT81" i="15"/>
  <c r="LF81" i="15"/>
  <c r="LR81" i="15"/>
  <c r="MD81" i="15"/>
  <c r="MP81" i="15"/>
  <c r="NB81" i="15"/>
  <c r="NN81" i="15"/>
  <c r="NZ81" i="15"/>
  <c r="OL81" i="15"/>
  <c r="OX81" i="15"/>
  <c r="PJ81" i="15"/>
  <c r="IA81" i="15"/>
  <c r="IM81" i="15"/>
  <c r="IY81" i="15"/>
  <c r="JK81" i="15"/>
  <c r="JW81" i="15"/>
  <c r="KI81" i="15"/>
  <c r="KU81" i="15"/>
  <c r="LG81" i="15"/>
  <c r="LS81" i="15"/>
  <c r="ME81" i="15"/>
  <c r="MQ81" i="15"/>
  <c r="NC81" i="15"/>
  <c r="NO81" i="15"/>
  <c r="OA81" i="15"/>
  <c r="OM81" i="15"/>
  <c r="OY81" i="15"/>
  <c r="PK81" i="15"/>
  <c r="IB81" i="15"/>
  <c r="IN81" i="15"/>
  <c r="IZ81" i="15"/>
  <c r="JL81" i="15"/>
  <c r="JX81" i="15"/>
  <c r="KJ81" i="15"/>
  <c r="KV81" i="15"/>
  <c r="LH81" i="15"/>
  <c r="LT81" i="15"/>
  <c r="MF81" i="15"/>
  <c r="MR81" i="15"/>
  <c r="ND81" i="15"/>
  <c r="NP81" i="15"/>
  <c r="OB81" i="15"/>
  <c r="ON81" i="15"/>
  <c r="OZ81" i="15"/>
  <c r="PL81" i="15"/>
  <c r="IC81" i="15"/>
  <c r="IO81" i="15"/>
  <c r="JA81" i="15"/>
  <c r="JM81" i="15"/>
  <c r="JY81" i="15"/>
  <c r="KK81" i="15"/>
  <c r="KW81" i="15"/>
  <c r="LI81" i="15"/>
  <c r="LU81" i="15"/>
  <c r="MG81" i="15"/>
  <c r="MS81" i="15"/>
  <c r="NE81" i="15"/>
  <c r="NQ81" i="15"/>
  <c r="OC81" i="15"/>
  <c r="OO81" i="15"/>
  <c r="PA81" i="15"/>
  <c r="ID81" i="15"/>
  <c r="IP81" i="15"/>
  <c r="JB81" i="15"/>
  <c r="JN81" i="15"/>
  <c r="JZ81" i="15"/>
  <c r="KL81" i="15"/>
  <c r="KX81" i="15"/>
  <c r="LJ81" i="15"/>
  <c r="LV81" i="15"/>
  <c r="MH81" i="15"/>
  <c r="MT81" i="15"/>
  <c r="NF81" i="15"/>
  <c r="NR81" i="15"/>
  <c r="OD81" i="15"/>
  <c r="OP81" i="15"/>
  <c r="PB81" i="15"/>
  <c r="JO81" i="15"/>
  <c r="PC81" i="15"/>
  <c r="KA81" i="15"/>
  <c r="KM81" i="15"/>
  <c r="KY81" i="15"/>
  <c r="LK81" i="15"/>
  <c r="LW81" i="15"/>
  <c r="MI81" i="15"/>
  <c r="MU81" i="15"/>
  <c r="NG81" i="15"/>
  <c r="IE81" i="15"/>
  <c r="NS81" i="15"/>
  <c r="IQ81" i="15"/>
  <c r="OE81" i="15"/>
  <c r="JC81" i="15"/>
  <c r="OQ81" i="15"/>
  <c r="HZ93" i="15"/>
  <c r="IL93" i="15"/>
  <c r="IX93" i="15"/>
  <c r="JJ93" i="15"/>
  <c r="JV93" i="15"/>
  <c r="KH93" i="15"/>
  <c r="KT93" i="15"/>
  <c r="LF93" i="15"/>
  <c r="LR93" i="15"/>
  <c r="MD93" i="15"/>
  <c r="MP93" i="15"/>
  <c r="NB93" i="15"/>
  <c r="NN93" i="15"/>
  <c r="NZ93" i="15"/>
  <c r="OL93" i="15"/>
  <c r="OX93" i="15"/>
  <c r="PJ93" i="15"/>
  <c r="IA93" i="15"/>
  <c r="IM93" i="15"/>
  <c r="IY93" i="15"/>
  <c r="JK93" i="15"/>
  <c r="JW93" i="15"/>
  <c r="KI93" i="15"/>
  <c r="KU93" i="15"/>
  <c r="LG93" i="15"/>
  <c r="LS93" i="15"/>
  <c r="ME93" i="15"/>
  <c r="MQ93" i="15"/>
  <c r="NC93" i="15"/>
  <c r="NO93" i="15"/>
  <c r="OA93" i="15"/>
  <c r="OM93" i="15"/>
  <c r="OY93" i="15"/>
  <c r="PK93" i="15"/>
  <c r="IB93" i="15"/>
  <c r="IN93" i="15"/>
  <c r="IZ93" i="15"/>
  <c r="JL93" i="15"/>
  <c r="JX93" i="15"/>
  <c r="KJ93" i="15"/>
  <c r="KV93" i="15"/>
  <c r="LH93" i="15"/>
  <c r="LT93" i="15"/>
  <c r="MF93" i="15"/>
  <c r="MR93" i="15"/>
  <c r="ND93" i="15"/>
  <c r="NP93" i="15"/>
  <c r="OB93" i="15"/>
  <c r="ON93" i="15"/>
  <c r="OZ93" i="15"/>
  <c r="PL93" i="15"/>
  <c r="IC93" i="15"/>
  <c r="IO93" i="15"/>
  <c r="JA93" i="15"/>
  <c r="JM93" i="15"/>
  <c r="JY93" i="15"/>
  <c r="KK93" i="15"/>
  <c r="KW93" i="15"/>
  <c r="LI93" i="15"/>
  <c r="LU93" i="15"/>
  <c r="MG93" i="15"/>
  <c r="MS93" i="15"/>
  <c r="NE93" i="15"/>
  <c r="NQ93" i="15"/>
  <c r="OC93" i="15"/>
  <c r="OO93" i="15"/>
  <c r="PA93" i="15"/>
  <c r="ID93" i="15"/>
  <c r="IP93" i="15"/>
  <c r="JB93" i="15"/>
  <c r="JN93" i="15"/>
  <c r="JZ93" i="15"/>
  <c r="KL93" i="15"/>
  <c r="KX93" i="15"/>
  <c r="LJ93" i="15"/>
  <c r="LV93" i="15"/>
  <c r="MH93" i="15"/>
  <c r="MT93" i="15"/>
  <c r="NF93" i="15"/>
  <c r="NR93" i="15"/>
  <c r="OD93" i="15"/>
  <c r="OP93" i="15"/>
  <c r="PB93" i="15"/>
  <c r="IE93" i="15"/>
  <c r="IQ93" i="15"/>
  <c r="JC93" i="15"/>
  <c r="JO93" i="15"/>
  <c r="KA93" i="15"/>
  <c r="KM93" i="15"/>
  <c r="KY93" i="15"/>
  <c r="LK93" i="15"/>
  <c r="LW93" i="15"/>
  <c r="MI93" i="15"/>
  <c r="MU93" i="15"/>
  <c r="NG93" i="15"/>
  <c r="NS93" i="15"/>
  <c r="OE93" i="15"/>
  <c r="OQ93" i="15"/>
  <c r="PC93" i="15"/>
  <c r="IF93" i="15"/>
  <c r="IR93" i="15"/>
  <c r="JD93" i="15"/>
  <c r="JP93" i="15"/>
  <c r="KB93" i="15"/>
  <c r="KN93" i="15"/>
  <c r="KZ93" i="15"/>
  <c r="LL93" i="15"/>
  <c r="LX93" i="15"/>
  <c r="MJ93" i="15"/>
  <c r="MV93" i="15"/>
  <c r="NH93" i="15"/>
  <c r="NT93" i="15"/>
  <c r="OF93" i="15"/>
  <c r="OR93" i="15"/>
  <c r="PD93" i="15"/>
  <c r="HU93" i="15"/>
  <c r="IG93" i="15"/>
  <c r="IS93" i="15"/>
  <c r="JE93" i="15"/>
  <c r="JQ93" i="15"/>
  <c r="KC93" i="15"/>
  <c r="KO93" i="15"/>
  <c r="LA93" i="15"/>
  <c r="LM93" i="15"/>
  <c r="LY93" i="15"/>
  <c r="MK93" i="15"/>
  <c r="MW93" i="15"/>
  <c r="NI93" i="15"/>
  <c r="NU93" i="15"/>
  <c r="OG93" i="15"/>
  <c r="OS93" i="15"/>
  <c r="PE93" i="15"/>
  <c r="HV93" i="15"/>
  <c r="IH93" i="15"/>
  <c r="IT93" i="15"/>
  <c r="JF93" i="15"/>
  <c r="JR93" i="15"/>
  <c r="KD93" i="15"/>
  <c r="KP93" i="15"/>
  <c r="LB93" i="15"/>
  <c r="LN93" i="15"/>
  <c r="LZ93" i="15"/>
  <c r="ML93" i="15"/>
  <c r="MX93" i="15"/>
  <c r="NJ93" i="15"/>
  <c r="NV93" i="15"/>
  <c r="OH93" i="15"/>
  <c r="OT93" i="15"/>
  <c r="PF93" i="15"/>
  <c r="HW93" i="15"/>
  <c r="II93" i="15"/>
  <c r="IU93" i="15"/>
  <c r="JG93" i="15"/>
  <c r="JS93" i="15"/>
  <c r="KE93" i="15"/>
  <c r="KQ93" i="15"/>
  <c r="LC93" i="15"/>
  <c r="LO93" i="15"/>
  <c r="MA93" i="15"/>
  <c r="MM93" i="15"/>
  <c r="MY93" i="15"/>
  <c r="NK93" i="15"/>
  <c r="NW93" i="15"/>
  <c r="OI93" i="15"/>
  <c r="OU93" i="15"/>
  <c r="PG93" i="15"/>
  <c r="HX93" i="15"/>
  <c r="IJ93" i="15"/>
  <c r="IV93" i="15"/>
  <c r="JH93" i="15"/>
  <c r="JT93" i="15"/>
  <c r="KF93" i="15"/>
  <c r="KR93" i="15"/>
  <c r="LD93" i="15"/>
  <c r="LP93" i="15"/>
  <c r="MB93" i="15"/>
  <c r="MN93" i="15"/>
  <c r="MZ93" i="15"/>
  <c r="NL93" i="15"/>
  <c r="NX93" i="15"/>
  <c r="OJ93" i="15"/>
  <c r="OV93" i="15"/>
  <c r="PH93" i="15"/>
  <c r="IK93" i="15"/>
  <c r="NY93" i="15"/>
  <c r="IW93" i="15"/>
  <c r="OK93" i="15"/>
  <c r="JI93" i="15"/>
  <c r="OW93" i="15"/>
  <c r="JU93" i="15"/>
  <c r="PI93" i="15"/>
  <c r="KG93" i="15"/>
  <c r="KS93" i="15"/>
  <c r="LE93" i="15"/>
  <c r="LQ93" i="15"/>
  <c r="MC93" i="15"/>
  <c r="MO93" i="15"/>
  <c r="NA93" i="15"/>
  <c r="HY93" i="15"/>
  <c r="NM93" i="15"/>
  <c r="R51" i="15"/>
  <c r="IC51" i="15"/>
  <c r="IO51" i="15"/>
  <c r="JA51" i="15"/>
  <c r="JM51" i="15"/>
  <c r="JY51" i="15"/>
  <c r="KK51" i="15"/>
  <c r="KW51" i="15"/>
  <c r="LI51" i="15"/>
  <c r="LU51" i="15"/>
  <c r="MG51" i="15"/>
  <c r="MS51" i="15"/>
  <c r="NE51" i="15"/>
  <c r="NQ51" i="15"/>
  <c r="OC51" i="15"/>
  <c r="OO51" i="15"/>
  <c r="PA51" i="15"/>
  <c r="ID51" i="15"/>
  <c r="IP51" i="15"/>
  <c r="JB51" i="15"/>
  <c r="JN51" i="15"/>
  <c r="JZ51" i="15"/>
  <c r="KL51" i="15"/>
  <c r="KX51" i="15"/>
  <c r="LJ51" i="15"/>
  <c r="LV51" i="15"/>
  <c r="MH51" i="15"/>
  <c r="MT51" i="15"/>
  <c r="NF51" i="15"/>
  <c r="NR51" i="15"/>
  <c r="OD51" i="15"/>
  <c r="OP51" i="15"/>
  <c r="PB51" i="15"/>
  <c r="IE51" i="15"/>
  <c r="IQ51" i="15"/>
  <c r="JC51" i="15"/>
  <c r="JO51" i="15"/>
  <c r="KA51" i="15"/>
  <c r="KM51" i="15"/>
  <c r="KY51" i="15"/>
  <c r="LK51" i="15"/>
  <c r="LW51" i="15"/>
  <c r="MI51" i="15"/>
  <c r="MU51" i="15"/>
  <c r="NG51" i="15"/>
  <c r="NS51" i="15"/>
  <c r="OE51" i="15"/>
  <c r="OQ51" i="15"/>
  <c r="PC51" i="15"/>
  <c r="IF51" i="15"/>
  <c r="IR51" i="15"/>
  <c r="JD51" i="15"/>
  <c r="JP51" i="15"/>
  <c r="KB51" i="15"/>
  <c r="KN51" i="15"/>
  <c r="KZ51" i="15"/>
  <c r="LL51" i="15"/>
  <c r="LX51" i="15"/>
  <c r="MJ51" i="15"/>
  <c r="MV51" i="15"/>
  <c r="NH51" i="15"/>
  <c r="NT51" i="15"/>
  <c r="OF51" i="15"/>
  <c r="OR51" i="15"/>
  <c r="PD51" i="15"/>
  <c r="HU51" i="15"/>
  <c r="IG51" i="15"/>
  <c r="IS51" i="15"/>
  <c r="JE51" i="15"/>
  <c r="JQ51" i="15"/>
  <c r="KC51" i="15"/>
  <c r="KO51" i="15"/>
  <c r="LA51" i="15"/>
  <c r="LM51" i="15"/>
  <c r="LY51" i="15"/>
  <c r="MK51" i="15"/>
  <c r="MW51" i="15"/>
  <c r="NI51" i="15"/>
  <c r="NU51" i="15"/>
  <c r="OG51" i="15"/>
  <c r="OS51" i="15"/>
  <c r="PE51" i="15"/>
  <c r="HV51" i="15"/>
  <c r="IH51" i="15"/>
  <c r="IT51" i="15"/>
  <c r="JF51" i="15"/>
  <c r="JR51" i="15"/>
  <c r="KD51" i="15"/>
  <c r="KP51" i="15"/>
  <c r="LB51" i="15"/>
  <c r="LN51" i="15"/>
  <c r="LZ51" i="15"/>
  <c r="ML51" i="15"/>
  <c r="MX51" i="15"/>
  <c r="NJ51" i="15"/>
  <c r="NV51" i="15"/>
  <c r="OH51" i="15"/>
  <c r="OT51" i="15"/>
  <c r="PF51" i="15"/>
  <c r="HW51" i="15"/>
  <c r="II51" i="15"/>
  <c r="IU51" i="15"/>
  <c r="JG51" i="15"/>
  <c r="JS51" i="15"/>
  <c r="KE51" i="15"/>
  <c r="KQ51" i="15"/>
  <c r="LC51" i="15"/>
  <c r="LO51" i="15"/>
  <c r="MA51" i="15"/>
  <c r="MM51" i="15"/>
  <c r="MY51" i="15"/>
  <c r="NK51" i="15"/>
  <c r="NW51" i="15"/>
  <c r="OI51" i="15"/>
  <c r="OU51" i="15"/>
  <c r="PG51" i="15"/>
  <c r="HX51" i="15"/>
  <c r="IJ51" i="15"/>
  <c r="IV51" i="15"/>
  <c r="JH51" i="15"/>
  <c r="JT51" i="15"/>
  <c r="KF51" i="15"/>
  <c r="KR51" i="15"/>
  <c r="LD51" i="15"/>
  <c r="LP51" i="15"/>
  <c r="MB51" i="15"/>
  <c r="MN51" i="15"/>
  <c r="MZ51" i="15"/>
  <c r="NL51" i="15"/>
  <c r="NX51" i="15"/>
  <c r="OJ51" i="15"/>
  <c r="OV51" i="15"/>
  <c r="PH51" i="15"/>
  <c r="HY51" i="15"/>
  <c r="IK51" i="15"/>
  <c r="IW51" i="15"/>
  <c r="JI51" i="15"/>
  <c r="JU51" i="15"/>
  <c r="KG51" i="15"/>
  <c r="KS51" i="15"/>
  <c r="LE51" i="15"/>
  <c r="LQ51" i="15"/>
  <c r="MC51" i="15"/>
  <c r="MO51" i="15"/>
  <c r="NA51" i="15"/>
  <c r="NM51" i="15"/>
  <c r="NY51" i="15"/>
  <c r="OK51" i="15"/>
  <c r="OW51" i="15"/>
  <c r="PI51" i="15"/>
  <c r="HZ51" i="15"/>
  <c r="IL51" i="15"/>
  <c r="IX51" i="15"/>
  <c r="JJ51" i="15"/>
  <c r="JV51" i="15"/>
  <c r="KH51" i="15"/>
  <c r="KT51" i="15"/>
  <c r="LF51" i="15"/>
  <c r="LR51" i="15"/>
  <c r="MD51" i="15"/>
  <c r="MP51" i="15"/>
  <c r="NB51" i="15"/>
  <c r="NN51" i="15"/>
  <c r="NZ51" i="15"/>
  <c r="OL51" i="15"/>
  <c r="OX51" i="15"/>
  <c r="PJ51" i="15"/>
  <c r="IA51" i="15"/>
  <c r="IM51" i="15"/>
  <c r="IY51" i="15"/>
  <c r="JK51" i="15"/>
  <c r="JW51" i="15"/>
  <c r="KI51" i="15"/>
  <c r="KU51" i="15"/>
  <c r="LG51" i="15"/>
  <c r="LS51" i="15"/>
  <c r="ME51" i="15"/>
  <c r="MQ51" i="15"/>
  <c r="NC51" i="15"/>
  <c r="NO51" i="15"/>
  <c r="OA51" i="15"/>
  <c r="OM51" i="15"/>
  <c r="OY51" i="15"/>
  <c r="PK51" i="15"/>
  <c r="IN51" i="15"/>
  <c r="OB51" i="15"/>
  <c r="IZ51" i="15"/>
  <c r="ON51" i="15"/>
  <c r="JL51" i="15"/>
  <c r="OZ51" i="15"/>
  <c r="JX51" i="15"/>
  <c r="PL51" i="15"/>
  <c r="KJ51" i="15"/>
  <c r="KV51" i="15"/>
  <c r="LH51" i="15"/>
  <c r="LT51" i="15"/>
  <c r="MF51" i="15"/>
  <c r="MR51" i="15"/>
  <c r="ND51" i="15"/>
  <c r="IB51" i="15"/>
  <c r="NP51" i="15"/>
  <c r="R100" i="15"/>
  <c r="HY100" i="15"/>
  <c r="IK100" i="15"/>
  <c r="IW100" i="15"/>
  <c r="JI100" i="15"/>
  <c r="JU100" i="15"/>
  <c r="KG100" i="15"/>
  <c r="KS100" i="15"/>
  <c r="LE100" i="15"/>
  <c r="LQ100" i="15"/>
  <c r="MC100" i="15"/>
  <c r="MO100" i="15"/>
  <c r="NA100" i="15"/>
  <c r="NM100" i="15"/>
  <c r="NY100" i="15"/>
  <c r="OK100" i="15"/>
  <c r="OW100" i="15"/>
  <c r="PI100" i="15"/>
  <c r="HZ100" i="15"/>
  <c r="IL100" i="15"/>
  <c r="IX100" i="15"/>
  <c r="JJ100" i="15"/>
  <c r="JV100" i="15"/>
  <c r="KH100" i="15"/>
  <c r="KT100" i="15"/>
  <c r="LF100" i="15"/>
  <c r="LR100" i="15"/>
  <c r="MD100" i="15"/>
  <c r="MP100" i="15"/>
  <c r="NB100" i="15"/>
  <c r="NN100" i="15"/>
  <c r="NZ100" i="15"/>
  <c r="OL100" i="15"/>
  <c r="OX100" i="15"/>
  <c r="PJ100" i="15"/>
  <c r="IA100" i="15"/>
  <c r="IM100" i="15"/>
  <c r="IY100" i="15"/>
  <c r="JK100" i="15"/>
  <c r="JW100" i="15"/>
  <c r="KI100" i="15"/>
  <c r="KU100" i="15"/>
  <c r="LG100" i="15"/>
  <c r="LS100" i="15"/>
  <c r="ME100" i="15"/>
  <c r="MQ100" i="15"/>
  <c r="NC100" i="15"/>
  <c r="NO100" i="15"/>
  <c r="OA100" i="15"/>
  <c r="OM100" i="15"/>
  <c r="OY100" i="15"/>
  <c r="PK100" i="15"/>
  <c r="IB100" i="15"/>
  <c r="IN100" i="15"/>
  <c r="IZ100" i="15"/>
  <c r="JL100" i="15"/>
  <c r="JX100" i="15"/>
  <c r="KJ100" i="15"/>
  <c r="KV100" i="15"/>
  <c r="LH100" i="15"/>
  <c r="LT100" i="15"/>
  <c r="MF100" i="15"/>
  <c r="MR100" i="15"/>
  <c r="ND100" i="15"/>
  <c r="NP100" i="15"/>
  <c r="OB100" i="15"/>
  <c r="ON100" i="15"/>
  <c r="OZ100" i="15"/>
  <c r="PL100" i="15"/>
  <c r="IC100" i="15"/>
  <c r="IO100" i="15"/>
  <c r="JA100" i="15"/>
  <c r="JM100" i="15"/>
  <c r="JY100" i="15"/>
  <c r="KK100" i="15"/>
  <c r="KW100" i="15"/>
  <c r="LI100" i="15"/>
  <c r="LU100" i="15"/>
  <c r="MG100" i="15"/>
  <c r="MS100" i="15"/>
  <c r="NE100" i="15"/>
  <c r="NQ100" i="15"/>
  <c r="OC100" i="15"/>
  <c r="OO100" i="15"/>
  <c r="PA100" i="15"/>
  <c r="ID100" i="15"/>
  <c r="IP100" i="15"/>
  <c r="JB100" i="15"/>
  <c r="JN100" i="15"/>
  <c r="JZ100" i="15"/>
  <c r="KL100" i="15"/>
  <c r="KX100" i="15"/>
  <c r="LJ100" i="15"/>
  <c r="LV100" i="15"/>
  <c r="MH100" i="15"/>
  <c r="MT100" i="15"/>
  <c r="NF100" i="15"/>
  <c r="NR100" i="15"/>
  <c r="OD100" i="15"/>
  <c r="OP100" i="15"/>
  <c r="PB100" i="15"/>
  <c r="IE100" i="15"/>
  <c r="IQ100" i="15"/>
  <c r="JC100" i="15"/>
  <c r="JO100" i="15"/>
  <c r="KA100" i="15"/>
  <c r="KM100" i="15"/>
  <c r="KY100" i="15"/>
  <c r="LK100" i="15"/>
  <c r="LW100" i="15"/>
  <c r="MI100" i="15"/>
  <c r="MU100" i="15"/>
  <c r="NG100" i="15"/>
  <c r="NS100" i="15"/>
  <c r="OE100" i="15"/>
  <c r="OQ100" i="15"/>
  <c r="PC100" i="15"/>
  <c r="IF100" i="15"/>
  <c r="IR100" i="15"/>
  <c r="JD100" i="15"/>
  <c r="JP100" i="15"/>
  <c r="KB100" i="15"/>
  <c r="KN100" i="15"/>
  <c r="KZ100" i="15"/>
  <c r="LL100" i="15"/>
  <c r="LX100" i="15"/>
  <c r="MJ100" i="15"/>
  <c r="MV100" i="15"/>
  <c r="NH100" i="15"/>
  <c r="NT100" i="15"/>
  <c r="OF100" i="15"/>
  <c r="OR100" i="15"/>
  <c r="PD100" i="15"/>
  <c r="HU100" i="15"/>
  <c r="IG100" i="15"/>
  <c r="IS100" i="15"/>
  <c r="JE100" i="15"/>
  <c r="JQ100" i="15"/>
  <c r="KC100" i="15"/>
  <c r="KO100" i="15"/>
  <c r="LA100" i="15"/>
  <c r="LM100" i="15"/>
  <c r="LY100" i="15"/>
  <c r="MK100" i="15"/>
  <c r="MW100" i="15"/>
  <c r="NI100" i="15"/>
  <c r="NU100" i="15"/>
  <c r="OG100" i="15"/>
  <c r="OS100" i="15"/>
  <c r="PE100" i="15"/>
  <c r="HV100" i="15"/>
  <c r="IH100" i="15"/>
  <c r="IT100" i="15"/>
  <c r="JF100" i="15"/>
  <c r="JR100" i="15"/>
  <c r="KD100" i="15"/>
  <c r="KP100" i="15"/>
  <c r="LB100" i="15"/>
  <c r="LN100" i="15"/>
  <c r="LZ100" i="15"/>
  <c r="ML100" i="15"/>
  <c r="MX100" i="15"/>
  <c r="NJ100" i="15"/>
  <c r="NV100" i="15"/>
  <c r="OH100" i="15"/>
  <c r="OT100" i="15"/>
  <c r="PF100" i="15"/>
  <c r="HW100" i="15"/>
  <c r="II100" i="15"/>
  <c r="IU100" i="15"/>
  <c r="JG100" i="15"/>
  <c r="JS100" i="15"/>
  <c r="KE100" i="15"/>
  <c r="KQ100" i="15"/>
  <c r="LC100" i="15"/>
  <c r="LO100" i="15"/>
  <c r="MA100" i="15"/>
  <c r="MM100" i="15"/>
  <c r="MY100" i="15"/>
  <c r="NK100" i="15"/>
  <c r="NW100" i="15"/>
  <c r="OI100" i="15"/>
  <c r="OU100" i="15"/>
  <c r="PG100" i="15"/>
  <c r="LD100" i="15"/>
  <c r="LP100" i="15"/>
  <c r="MB100" i="15"/>
  <c r="MN100" i="15"/>
  <c r="MZ100" i="15"/>
  <c r="HX100" i="15"/>
  <c r="NL100" i="15"/>
  <c r="IJ100" i="15"/>
  <c r="NX100" i="15"/>
  <c r="IV100" i="15"/>
  <c r="OJ100" i="15"/>
  <c r="JH100" i="15"/>
  <c r="OV100" i="15"/>
  <c r="JT100" i="15"/>
  <c r="PH100" i="15"/>
  <c r="KF100" i="15"/>
  <c r="KR100" i="15"/>
  <c r="MR9" i="7"/>
  <c r="R63" i="15"/>
  <c r="IA63" i="15"/>
  <c r="IM63" i="15"/>
  <c r="IY63" i="15"/>
  <c r="JK63" i="15"/>
  <c r="JW63" i="15"/>
  <c r="KI63" i="15"/>
  <c r="KU63" i="15"/>
  <c r="LG63" i="15"/>
  <c r="LS63" i="15"/>
  <c r="IC63" i="15"/>
  <c r="IO63" i="15"/>
  <c r="JA63" i="15"/>
  <c r="JM63" i="15"/>
  <c r="JY63" i="15"/>
  <c r="KK63" i="15"/>
  <c r="KW63" i="15"/>
  <c r="LI63" i="15"/>
  <c r="LU63" i="15"/>
  <c r="IE63" i="15"/>
  <c r="IQ63" i="15"/>
  <c r="JC63" i="15"/>
  <c r="JO63" i="15"/>
  <c r="KA63" i="15"/>
  <c r="KM63" i="15"/>
  <c r="KY63" i="15"/>
  <c r="LK63" i="15"/>
  <c r="IF63" i="15"/>
  <c r="IR63" i="15"/>
  <c r="JD63" i="15"/>
  <c r="JP63" i="15"/>
  <c r="KB63" i="15"/>
  <c r="KN63" i="15"/>
  <c r="KZ63" i="15"/>
  <c r="LL63" i="15"/>
  <c r="HX63" i="15"/>
  <c r="IJ63" i="15"/>
  <c r="HY63" i="15"/>
  <c r="IK63" i="15"/>
  <c r="IW63" i="15"/>
  <c r="JI63" i="15"/>
  <c r="JU63" i="15"/>
  <c r="ID63" i="15"/>
  <c r="IZ63" i="15"/>
  <c r="JT63" i="15"/>
  <c r="KO63" i="15"/>
  <c r="LE63" i="15"/>
  <c r="LW63" i="15"/>
  <c r="MI63" i="15"/>
  <c r="MU63" i="15"/>
  <c r="NG63" i="15"/>
  <c r="NS63" i="15"/>
  <c r="OE63" i="15"/>
  <c r="OQ63" i="15"/>
  <c r="PC63" i="15"/>
  <c r="IG63" i="15"/>
  <c r="JB63" i="15"/>
  <c r="JV63" i="15"/>
  <c r="KP63" i="15"/>
  <c r="LF63" i="15"/>
  <c r="LX63" i="15"/>
  <c r="MJ63" i="15"/>
  <c r="MV63" i="15"/>
  <c r="NH63" i="15"/>
  <c r="NT63" i="15"/>
  <c r="OF63" i="15"/>
  <c r="OR63" i="15"/>
  <c r="PD63" i="15"/>
  <c r="IH63" i="15"/>
  <c r="JE63" i="15"/>
  <c r="JX63" i="15"/>
  <c r="KQ63" i="15"/>
  <c r="LH63" i="15"/>
  <c r="LY63" i="15"/>
  <c r="MK63" i="15"/>
  <c r="MW63" i="15"/>
  <c r="NI63" i="15"/>
  <c r="NU63" i="15"/>
  <c r="OG63" i="15"/>
  <c r="OS63" i="15"/>
  <c r="PE63" i="15"/>
  <c r="II63" i="15"/>
  <c r="JF63" i="15"/>
  <c r="JZ63" i="15"/>
  <c r="KR63" i="15"/>
  <c r="LJ63" i="15"/>
  <c r="LZ63" i="15"/>
  <c r="ML63" i="15"/>
  <c r="MX63" i="15"/>
  <c r="NJ63" i="15"/>
  <c r="NV63" i="15"/>
  <c r="OH63" i="15"/>
  <c r="OT63" i="15"/>
  <c r="PF63" i="15"/>
  <c r="IL63" i="15"/>
  <c r="JG63" i="15"/>
  <c r="KC63" i="15"/>
  <c r="KS63" i="15"/>
  <c r="LM63" i="15"/>
  <c r="MA63" i="15"/>
  <c r="MM63" i="15"/>
  <c r="MY63" i="15"/>
  <c r="NK63" i="15"/>
  <c r="NW63" i="15"/>
  <c r="OI63" i="15"/>
  <c r="OU63" i="15"/>
  <c r="PG63" i="15"/>
  <c r="IN63" i="15"/>
  <c r="JH63" i="15"/>
  <c r="KD63" i="15"/>
  <c r="KT63" i="15"/>
  <c r="LN63" i="15"/>
  <c r="MB63" i="15"/>
  <c r="MN63" i="15"/>
  <c r="MZ63" i="15"/>
  <c r="NL63" i="15"/>
  <c r="NX63" i="15"/>
  <c r="OJ63" i="15"/>
  <c r="OV63" i="15"/>
  <c r="PH63" i="15"/>
  <c r="IP63" i="15"/>
  <c r="JJ63" i="15"/>
  <c r="KE63" i="15"/>
  <c r="KV63" i="15"/>
  <c r="LO63" i="15"/>
  <c r="MC63" i="15"/>
  <c r="MO63" i="15"/>
  <c r="NA63" i="15"/>
  <c r="NM63" i="15"/>
  <c r="NY63" i="15"/>
  <c r="OK63" i="15"/>
  <c r="OW63" i="15"/>
  <c r="PI63" i="15"/>
  <c r="HU63" i="15"/>
  <c r="IS63" i="15"/>
  <c r="JL63" i="15"/>
  <c r="KF63" i="15"/>
  <c r="KX63" i="15"/>
  <c r="LP63" i="15"/>
  <c r="MD63" i="15"/>
  <c r="MP63" i="15"/>
  <c r="NB63" i="15"/>
  <c r="NN63" i="15"/>
  <c r="NZ63" i="15"/>
  <c r="OL63" i="15"/>
  <c r="OX63" i="15"/>
  <c r="PJ63" i="15"/>
  <c r="HV63" i="15"/>
  <c r="IT63" i="15"/>
  <c r="JN63" i="15"/>
  <c r="KG63" i="15"/>
  <c r="LA63" i="15"/>
  <c r="LQ63" i="15"/>
  <c r="ME63" i="15"/>
  <c r="MQ63" i="15"/>
  <c r="NC63" i="15"/>
  <c r="NO63" i="15"/>
  <c r="OA63" i="15"/>
  <c r="OM63" i="15"/>
  <c r="OY63" i="15"/>
  <c r="PK63" i="15"/>
  <c r="HW63" i="15"/>
  <c r="IU63" i="15"/>
  <c r="JQ63" i="15"/>
  <c r="KH63" i="15"/>
  <c r="LB63" i="15"/>
  <c r="LR63" i="15"/>
  <c r="MF63" i="15"/>
  <c r="MR63" i="15"/>
  <c r="ND63" i="15"/>
  <c r="NP63" i="15"/>
  <c r="OB63" i="15"/>
  <c r="ON63" i="15"/>
  <c r="OZ63" i="15"/>
  <c r="PL63" i="15"/>
  <c r="HZ63" i="15"/>
  <c r="IV63" i="15"/>
  <c r="JR63" i="15"/>
  <c r="KJ63" i="15"/>
  <c r="LC63" i="15"/>
  <c r="LT63" i="15"/>
  <c r="MG63" i="15"/>
  <c r="MS63" i="15"/>
  <c r="NE63" i="15"/>
  <c r="NQ63" i="15"/>
  <c r="OC63" i="15"/>
  <c r="OO63" i="15"/>
  <c r="PA63" i="15"/>
  <c r="KL63" i="15"/>
  <c r="LD63" i="15"/>
  <c r="LV63" i="15"/>
  <c r="MH63" i="15"/>
  <c r="MT63" i="15"/>
  <c r="NF63" i="15"/>
  <c r="NR63" i="15"/>
  <c r="OD63" i="15"/>
  <c r="OP63" i="15"/>
  <c r="IB63" i="15"/>
  <c r="PB63" i="15"/>
  <c r="IX63" i="15"/>
  <c r="JS63" i="15"/>
  <c r="IC54" i="15"/>
  <c r="IO54" i="15"/>
  <c r="JA54" i="15"/>
  <c r="JM54" i="15"/>
  <c r="JY54" i="15"/>
  <c r="KK54" i="15"/>
  <c r="KW54" i="15"/>
  <c r="LI54" i="15"/>
  <c r="LU54" i="15"/>
  <c r="MG54" i="15"/>
  <c r="MS54" i="15"/>
  <c r="NE54" i="15"/>
  <c r="NQ54" i="15"/>
  <c r="OC54" i="15"/>
  <c r="OO54" i="15"/>
  <c r="IE54" i="15"/>
  <c r="IF54" i="15"/>
  <c r="IR54" i="15"/>
  <c r="JD54" i="15"/>
  <c r="JP54" i="15"/>
  <c r="KB54" i="15"/>
  <c r="KN54" i="15"/>
  <c r="KZ54" i="15"/>
  <c r="LL54" i="15"/>
  <c r="LX54" i="15"/>
  <c r="MJ54" i="15"/>
  <c r="MV54" i="15"/>
  <c r="NH54" i="15"/>
  <c r="NT54" i="15"/>
  <c r="OF54" i="15"/>
  <c r="OR54" i="15"/>
  <c r="PD54" i="15"/>
  <c r="HU54" i="15"/>
  <c r="IG54" i="15"/>
  <c r="HW54" i="15"/>
  <c r="II54" i="15"/>
  <c r="IU54" i="15"/>
  <c r="JG54" i="15"/>
  <c r="HX54" i="15"/>
  <c r="IJ54" i="15"/>
  <c r="IV54" i="15"/>
  <c r="JH54" i="15"/>
  <c r="JT54" i="15"/>
  <c r="KF54" i="15"/>
  <c r="KR54" i="15"/>
  <c r="LD54" i="15"/>
  <c r="LP54" i="15"/>
  <c r="MB54" i="15"/>
  <c r="MN54" i="15"/>
  <c r="MZ54" i="15"/>
  <c r="NL54" i="15"/>
  <c r="NX54" i="15"/>
  <c r="OJ54" i="15"/>
  <c r="OV54" i="15"/>
  <c r="PH54" i="15"/>
  <c r="IA54" i="15"/>
  <c r="IK54" i="15"/>
  <c r="JB54" i="15"/>
  <c r="JS54" i="15"/>
  <c r="KI54" i="15"/>
  <c r="KY54" i="15"/>
  <c r="LO54" i="15"/>
  <c r="ME54" i="15"/>
  <c r="MU54" i="15"/>
  <c r="NK54" i="15"/>
  <c r="OA54" i="15"/>
  <c r="OQ54" i="15"/>
  <c r="PF54" i="15"/>
  <c r="IL54" i="15"/>
  <c r="JC54" i="15"/>
  <c r="JU54" i="15"/>
  <c r="KJ54" i="15"/>
  <c r="LA54" i="15"/>
  <c r="LQ54" i="15"/>
  <c r="MF54" i="15"/>
  <c r="MW54" i="15"/>
  <c r="NM54" i="15"/>
  <c r="OB54" i="15"/>
  <c r="OS54" i="15"/>
  <c r="PG54" i="15"/>
  <c r="IM54" i="15"/>
  <c r="JE54" i="15"/>
  <c r="JV54" i="15"/>
  <c r="KL54" i="15"/>
  <c r="LB54" i="15"/>
  <c r="LR54" i="15"/>
  <c r="MH54" i="15"/>
  <c r="MX54" i="15"/>
  <c r="NN54" i="15"/>
  <c r="OD54" i="15"/>
  <c r="OT54" i="15"/>
  <c r="PI54" i="15"/>
  <c r="IN54" i="15"/>
  <c r="JF54" i="15"/>
  <c r="JW54" i="15"/>
  <c r="KM54" i="15"/>
  <c r="LC54" i="15"/>
  <c r="LS54" i="15"/>
  <c r="MI54" i="15"/>
  <c r="MY54" i="15"/>
  <c r="NO54" i="15"/>
  <c r="OE54" i="15"/>
  <c r="OU54" i="15"/>
  <c r="PJ54" i="15"/>
  <c r="IP54" i="15"/>
  <c r="JI54" i="15"/>
  <c r="JX54" i="15"/>
  <c r="KO54" i="15"/>
  <c r="LE54" i="15"/>
  <c r="LT54" i="15"/>
  <c r="MK54" i="15"/>
  <c r="NA54" i="15"/>
  <c r="NP54" i="15"/>
  <c r="OG54" i="15"/>
  <c r="OW54" i="15"/>
  <c r="PK54" i="15"/>
  <c r="IQ54" i="15"/>
  <c r="JJ54" i="15"/>
  <c r="JZ54" i="15"/>
  <c r="KP54" i="15"/>
  <c r="LF54" i="15"/>
  <c r="LV54" i="15"/>
  <c r="ML54" i="15"/>
  <c r="NB54" i="15"/>
  <c r="NR54" i="15"/>
  <c r="OH54" i="15"/>
  <c r="OX54" i="15"/>
  <c r="PL54" i="15"/>
  <c r="HV54" i="15"/>
  <c r="IS54" i="15"/>
  <c r="JK54" i="15"/>
  <c r="KA54" i="15"/>
  <c r="KQ54" i="15"/>
  <c r="LG54" i="15"/>
  <c r="LW54" i="15"/>
  <c r="MM54" i="15"/>
  <c r="NC54" i="15"/>
  <c r="NS54" i="15"/>
  <c r="OI54" i="15"/>
  <c r="OY54" i="15"/>
  <c r="HY54" i="15"/>
  <c r="IT54" i="15"/>
  <c r="JL54" i="15"/>
  <c r="KC54" i="15"/>
  <c r="KS54" i="15"/>
  <c r="LH54" i="15"/>
  <c r="LY54" i="15"/>
  <c r="MO54" i="15"/>
  <c r="ND54" i="15"/>
  <c r="NU54" i="15"/>
  <c r="OK54" i="15"/>
  <c r="OZ54" i="15"/>
  <c r="HZ54" i="15"/>
  <c r="IW54" i="15"/>
  <c r="JN54" i="15"/>
  <c r="KD54" i="15"/>
  <c r="KT54" i="15"/>
  <c r="LJ54" i="15"/>
  <c r="LZ54" i="15"/>
  <c r="MP54" i="15"/>
  <c r="NF54" i="15"/>
  <c r="NV54" i="15"/>
  <c r="OL54" i="15"/>
  <c r="PA54" i="15"/>
  <c r="IB54" i="15"/>
  <c r="IX54" i="15"/>
  <c r="JO54" i="15"/>
  <c r="KE54" i="15"/>
  <c r="KU54" i="15"/>
  <c r="LK54" i="15"/>
  <c r="MA54" i="15"/>
  <c r="MQ54" i="15"/>
  <c r="NG54" i="15"/>
  <c r="NW54" i="15"/>
  <c r="OM54" i="15"/>
  <c r="PB54" i="15"/>
  <c r="ID54" i="15"/>
  <c r="IY54" i="15"/>
  <c r="JQ54" i="15"/>
  <c r="KG54" i="15"/>
  <c r="KV54" i="15"/>
  <c r="LM54" i="15"/>
  <c r="MC54" i="15"/>
  <c r="MR54" i="15"/>
  <c r="NI54" i="15"/>
  <c r="NY54" i="15"/>
  <c r="ON54" i="15"/>
  <c r="PC54" i="15"/>
  <c r="NJ54" i="15"/>
  <c r="NZ54" i="15"/>
  <c r="OP54" i="15"/>
  <c r="PE54" i="15"/>
  <c r="IH54" i="15"/>
  <c r="IZ54" i="15"/>
  <c r="JR54" i="15"/>
  <c r="KH54" i="15"/>
  <c r="KX54" i="15"/>
  <c r="LN54" i="15"/>
  <c r="MD54" i="15"/>
  <c r="MT54" i="15"/>
  <c r="IE58" i="15"/>
  <c r="IQ58" i="15"/>
  <c r="JC58" i="15"/>
  <c r="JO58" i="15"/>
  <c r="KA58" i="15"/>
  <c r="KM58" i="15"/>
  <c r="KY58" i="15"/>
  <c r="LK58" i="15"/>
  <c r="LW58" i="15"/>
  <c r="MI58" i="15"/>
  <c r="MU58" i="15"/>
  <c r="NG58" i="15"/>
  <c r="NS58" i="15"/>
  <c r="OE58" i="15"/>
  <c r="OQ58" i="15"/>
  <c r="PC58" i="15"/>
  <c r="IF58" i="15"/>
  <c r="IR58" i="15"/>
  <c r="JD58" i="15"/>
  <c r="JP58" i="15"/>
  <c r="KB58" i="15"/>
  <c r="KN58" i="15"/>
  <c r="KZ58" i="15"/>
  <c r="LL58" i="15"/>
  <c r="LX58" i="15"/>
  <c r="MJ58" i="15"/>
  <c r="MV58" i="15"/>
  <c r="NH58" i="15"/>
  <c r="NT58" i="15"/>
  <c r="OF58" i="15"/>
  <c r="OR58" i="15"/>
  <c r="PD58" i="15"/>
  <c r="HU58" i="15"/>
  <c r="IG58" i="15"/>
  <c r="IS58" i="15"/>
  <c r="JE58" i="15"/>
  <c r="JQ58" i="15"/>
  <c r="KC58" i="15"/>
  <c r="KO58" i="15"/>
  <c r="LA58" i="15"/>
  <c r="LM58" i="15"/>
  <c r="LY58" i="15"/>
  <c r="MK58" i="15"/>
  <c r="MW58" i="15"/>
  <c r="NI58" i="15"/>
  <c r="NU58" i="15"/>
  <c r="OG58" i="15"/>
  <c r="OS58" i="15"/>
  <c r="PE58" i="15"/>
  <c r="HV58" i="15"/>
  <c r="IH58" i="15"/>
  <c r="IT58" i="15"/>
  <c r="JF58" i="15"/>
  <c r="JR58" i="15"/>
  <c r="KD58" i="15"/>
  <c r="KP58" i="15"/>
  <c r="LB58" i="15"/>
  <c r="LN58" i="15"/>
  <c r="LZ58" i="15"/>
  <c r="ML58" i="15"/>
  <c r="MX58" i="15"/>
  <c r="NJ58" i="15"/>
  <c r="NV58" i="15"/>
  <c r="OH58" i="15"/>
  <c r="OT58" i="15"/>
  <c r="PF58" i="15"/>
  <c r="HW58" i="15"/>
  <c r="II58" i="15"/>
  <c r="IU58" i="15"/>
  <c r="JG58" i="15"/>
  <c r="JS58" i="15"/>
  <c r="KE58" i="15"/>
  <c r="KQ58" i="15"/>
  <c r="LC58" i="15"/>
  <c r="LO58" i="15"/>
  <c r="MA58" i="15"/>
  <c r="MM58" i="15"/>
  <c r="MY58" i="15"/>
  <c r="NK58" i="15"/>
  <c r="NW58" i="15"/>
  <c r="OI58" i="15"/>
  <c r="OU58" i="15"/>
  <c r="PG58" i="15"/>
  <c r="HX58" i="15"/>
  <c r="IJ58" i="15"/>
  <c r="IV58" i="15"/>
  <c r="JH58" i="15"/>
  <c r="JT58" i="15"/>
  <c r="KF58" i="15"/>
  <c r="KR58" i="15"/>
  <c r="LD58" i="15"/>
  <c r="LP58" i="15"/>
  <c r="MB58" i="15"/>
  <c r="MN58" i="15"/>
  <c r="MZ58" i="15"/>
  <c r="NL58" i="15"/>
  <c r="NX58" i="15"/>
  <c r="OJ58" i="15"/>
  <c r="OV58" i="15"/>
  <c r="PH58" i="15"/>
  <c r="HY58" i="15"/>
  <c r="IK58" i="15"/>
  <c r="IW58" i="15"/>
  <c r="JI58" i="15"/>
  <c r="JU58" i="15"/>
  <c r="KG58" i="15"/>
  <c r="KS58" i="15"/>
  <c r="LE58" i="15"/>
  <c r="LQ58" i="15"/>
  <c r="MC58" i="15"/>
  <c r="MO58" i="15"/>
  <c r="NA58" i="15"/>
  <c r="NM58" i="15"/>
  <c r="NY58" i="15"/>
  <c r="OK58" i="15"/>
  <c r="OW58" i="15"/>
  <c r="PI58" i="15"/>
  <c r="HZ58" i="15"/>
  <c r="IL58" i="15"/>
  <c r="IX58" i="15"/>
  <c r="JJ58" i="15"/>
  <c r="JV58" i="15"/>
  <c r="KH58" i="15"/>
  <c r="KT58" i="15"/>
  <c r="LF58" i="15"/>
  <c r="LR58" i="15"/>
  <c r="MD58" i="15"/>
  <c r="MP58" i="15"/>
  <c r="NB58" i="15"/>
  <c r="NN58" i="15"/>
  <c r="NZ58" i="15"/>
  <c r="OL58" i="15"/>
  <c r="OX58" i="15"/>
  <c r="PJ58" i="15"/>
  <c r="IA58" i="15"/>
  <c r="IM58" i="15"/>
  <c r="IY58" i="15"/>
  <c r="JK58" i="15"/>
  <c r="JW58" i="15"/>
  <c r="KI58" i="15"/>
  <c r="KU58" i="15"/>
  <c r="LG58" i="15"/>
  <c r="LS58" i="15"/>
  <c r="ME58" i="15"/>
  <c r="MQ58" i="15"/>
  <c r="NC58" i="15"/>
  <c r="NO58" i="15"/>
  <c r="OA58" i="15"/>
  <c r="OM58" i="15"/>
  <c r="OY58" i="15"/>
  <c r="PK58" i="15"/>
  <c r="IB58" i="15"/>
  <c r="IN58" i="15"/>
  <c r="IZ58" i="15"/>
  <c r="JL58" i="15"/>
  <c r="JX58" i="15"/>
  <c r="KJ58" i="15"/>
  <c r="KV58" i="15"/>
  <c r="LH58" i="15"/>
  <c r="LT58" i="15"/>
  <c r="MF58" i="15"/>
  <c r="MR58" i="15"/>
  <c r="ND58" i="15"/>
  <c r="NP58" i="15"/>
  <c r="OB58" i="15"/>
  <c r="ON58" i="15"/>
  <c r="OZ58" i="15"/>
  <c r="PL58" i="15"/>
  <c r="IC58" i="15"/>
  <c r="IO58" i="15"/>
  <c r="JA58" i="15"/>
  <c r="JM58" i="15"/>
  <c r="JY58" i="15"/>
  <c r="KK58" i="15"/>
  <c r="KW58" i="15"/>
  <c r="LI58" i="15"/>
  <c r="LU58" i="15"/>
  <c r="MG58" i="15"/>
  <c r="MS58" i="15"/>
  <c r="NE58" i="15"/>
  <c r="NQ58" i="15"/>
  <c r="OC58" i="15"/>
  <c r="OO58" i="15"/>
  <c r="PA58" i="15"/>
  <c r="LJ58" i="15"/>
  <c r="LV58" i="15"/>
  <c r="MH58" i="15"/>
  <c r="MT58" i="15"/>
  <c r="NF58" i="15"/>
  <c r="ID58" i="15"/>
  <c r="NR58" i="15"/>
  <c r="IP58" i="15"/>
  <c r="OD58" i="15"/>
  <c r="JB58" i="15"/>
  <c r="OP58" i="15"/>
  <c r="JN58" i="15"/>
  <c r="PB58" i="15"/>
  <c r="JZ58" i="15"/>
  <c r="KL58" i="15"/>
  <c r="KX58" i="15"/>
  <c r="R98" i="15"/>
  <c r="IC98" i="15"/>
  <c r="IO98" i="15"/>
  <c r="JA98" i="15"/>
  <c r="JM98" i="15"/>
  <c r="JY98" i="15"/>
  <c r="KK98" i="15"/>
  <c r="KW98" i="15"/>
  <c r="LI98" i="15"/>
  <c r="LU98" i="15"/>
  <c r="MG98" i="15"/>
  <c r="MS98" i="15"/>
  <c r="NE98" i="15"/>
  <c r="NQ98" i="15"/>
  <c r="OC98" i="15"/>
  <c r="OO98" i="15"/>
  <c r="PA98" i="15"/>
  <c r="ID98" i="15"/>
  <c r="IP98" i="15"/>
  <c r="JB98" i="15"/>
  <c r="JN98" i="15"/>
  <c r="JZ98" i="15"/>
  <c r="KL98" i="15"/>
  <c r="KX98" i="15"/>
  <c r="LJ98" i="15"/>
  <c r="LV98" i="15"/>
  <c r="MH98" i="15"/>
  <c r="MT98" i="15"/>
  <c r="NF98" i="15"/>
  <c r="NR98" i="15"/>
  <c r="OD98" i="15"/>
  <c r="OP98" i="15"/>
  <c r="PB98" i="15"/>
  <c r="IE98" i="15"/>
  <c r="IQ98" i="15"/>
  <c r="JC98" i="15"/>
  <c r="JO98" i="15"/>
  <c r="KA98" i="15"/>
  <c r="KM98" i="15"/>
  <c r="KY98" i="15"/>
  <c r="LK98" i="15"/>
  <c r="LW98" i="15"/>
  <c r="MI98" i="15"/>
  <c r="MU98" i="15"/>
  <c r="NG98" i="15"/>
  <c r="NS98" i="15"/>
  <c r="OE98" i="15"/>
  <c r="OQ98" i="15"/>
  <c r="PC98" i="15"/>
  <c r="IF98" i="15"/>
  <c r="IR98" i="15"/>
  <c r="JD98" i="15"/>
  <c r="JP98" i="15"/>
  <c r="KB98" i="15"/>
  <c r="KN98" i="15"/>
  <c r="KZ98" i="15"/>
  <c r="LL98" i="15"/>
  <c r="LX98" i="15"/>
  <c r="MJ98" i="15"/>
  <c r="MV98" i="15"/>
  <c r="NH98" i="15"/>
  <c r="NT98" i="15"/>
  <c r="OF98" i="15"/>
  <c r="OR98" i="15"/>
  <c r="PD98" i="15"/>
  <c r="HU98" i="15"/>
  <c r="IG98" i="15"/>
  <c r="IS98" i="15"/>
  <c r="JE98" i="15"/>
  <c r="JQ98" i="15"/>
  <c r="KC98" i="15"/>
  <c r="KO98" i="15"/>
  <c r="LA98" i="15"/>
  <c r="LM98" i="15"/>
  <c r="LY98" i="15"/>
  <c r="MK98" i="15"/>
  <c r="MW98" i="15"/>
  <c r="NI98" i="15"/>
  <c r="NU98" i="15"/>
  <c r="OG98" i="15"/>
  <c r="OS98" i="15"/>
  <c r="PE98" i="15"/>
  <c r="HV98" i="15"/>
  <c r="IH98" i="15"/>
  <c r="IT98" i="15"/>
  <c r="JF98" i="15"/>
  <c r="JR98" i="15"/>
  <c r="KD98" i="15"/>
  <c r="KP98" i="15"/>
  <c r="LB98" i="15"/>
  <c r="LN98" i="15"/>
  <c r="LZ98" i="15"/>
  <c r="ML98" i="15"/>
  <c r="MX98" i="15"/>
  <c r="NJ98" i="15"/>
  <c r="NV98" i="15"/>
  <c r="OH98" i="15"/>
  <c r="OT98" i="15"/>
  <c r="PF98" i="15"/>
  <c r="HW98" i="15"/>
  <c r="II98" i="15"/>
  <c r="IU98" i="15"/>
  <c r="JG98" i="15"/>
  <c r="JS98" i="15"/>
  <c r="KE98" i="15"/>
  <c r="KQ98" i="15"/>
  <c r="LC98" i="15"/>
  <c r="LO98" i="15"/>
  <c r="MA98" i="15"/>
  <c r="MM98" i="15"/>
  <c r="MY98" i="15"/>
  <c r="NK98" i="15"/>
  <c r="NW98" i="15"/>
  <c r="OI98" i="15"/>
  <c r="OU98" i="15"/>
  <c r="PG98" i="15"/>
  <c r="HX98" i="15"/>
  <c r="IJ98" i="15"/>
  <c r="IV98" i="15"/>
  <c r="JH98" i="15"/>
  <c r="JT98" i="15"/>
  <c r="KF98" i="15"/>
  <c r="KR98" i="15"/>
  <c r="LD98" i="15"/>
  <c r="LP98" i="15"/>
  <c r="MB98" i="15"/>
  <c r="MN98" i="15"/>
  <c r="MZ98" i="15"/>
  <c r="NL98" i="15"/>
  <c r="NX98" i="15"/>
  <c r="OJ98" i="15"/>
  <c r="OV98" i="15"/>
  <c r="PH98" i="15"/>
  <c r="HY98" i="15"/>
  <c r="IK98" i="15"/>
  <c r="IW98" i="15"/>
  <c r="JI98" i="15"/>
  <c r="JU98" i="15"/>
  <c r="KG98" i="15"/>
  <c r="KS98" i="15"/>
  <c r="LE98" i="15"/>
  <c r="LQ98" i="15"/>
  <c r="MC98" i="15"/>
  <c r="MO98" i="15"/>
  <c r="NA98" i="15"/>
  <c r="NM98" i="15"/>
  <c r="NY98" i="15"/>
  <c r="OK98" i="15"/>
  <c r="OW98" i="15"/>
  <c r="PI98" i="15"/>
  <c r="HZ98" i="15"/>
  <c r="IL98" i="15"/>
  <c r="IX98" i="15"/>
  <c r="JJ98" i="15"/>
  <c r="JV98" i="15"/>
  <c r="KH98" i="15"/>
  <c r="KT98" i="15"/>
  <c r="LF98" i="15"/>
  <c r="LR98" i="15"/>
  <c r="MD98" i="15"/>
  <c r="MP98" i="15"/>
  <c r="NB98" i="15"/>
  <c r="NN98" i="15"/>
  <c r="NZ98" i="15"/>
  <c r="OL98" i="15"/>
  <c r="OX98" i="15"/>
  <c r="PJ98" i="15"/>
  <c r="IA98" i="15"/>
  <c r="IM98" i="15"/>
  <c r="IY98" i="15"/>
  <c r="JK98" i="15"/>
  <c r="JW98" i="15"/>
  <c r="KI98" i="15"/>
  <c r="KU98" i="15"/>
  <c r="LG98" i="15"/>
  <c r="LS98" i="15"/>
  <c r="ME98" i="15"/>
  <c r="MQ98" i="15"/>
  <c r="NC98" i="15"/>
  <c r="NO98" i="15"/>
  <c r="OA98" i="15"/>
  <c r="OM98" i="15"/>
  <c r="OY98" i="15"/>
  <c r="PK98" i="15"/>
  <c r="JX98" i="15"/>
  <c r="PL98" i="15"/>
  <c r="KJ98" i="15"/>
  <c r="KV98" i="15"/>
  <c r="LH98" i="15"/>
  <c r="LT98" i="15"/>
  <c r="MF98" i="15"/>
  <c r="MR98" i="15"/>
  <c r="ND98" i="15"/>
  <c r="IB98" i="15"/>
  <c r="NP98" i="15"/>
  <c r="IN98" i="15"/>
  <c r="OB98" i="15"/>
  <c r="IZ98" i="15"/>
  <c r="ON98" i="15"/>
  <c r="JL98" i="15"/>
  <c r="OZ98" i="15"/>
  <c r="ID25" i="15"/>
  <c r="IF25" i="15"/>
  <c r="IR25" i="15"/>
  <c r="JD25" i="15"/>
  <c r="JP25" i="15"/>
  <c r="KB25" i="15"/>
  <c r="KN25" i="15"/>
  <c r="KZ25" i="15"/>
  <c r="LL25" i="15"/>
  <c r="LX25" i="15"/>
  <c r="HU25" i="15"/>
  <c r="IG25" i="15"/>
  <c r="IS25" i="15"/>
  <c r="JE25" i="15"/>
  <c r="JQ25" i="15"/>
  <c r="KC25" i="15"/>
  <c r="KO25" i="15"/>
  <c r="LA25" i="15"/>
  <c r="LM25" i="15"/>
  <c r="LY25" i="15"/>
  <c r="HX25" i="15"/>
  <c r="II25" i="15"/>
  <c r="IW25" i="15"/>
  <c r="JK25" i="15"/>
  <c r="JY25" i="15"/>
  <c r="KM25" i="15"/>
  <c r="LC25" i="15"/>
  <c r="LQ25" i="15"/>
  <c r="ME25" i="15"/>
  <c r="MQ25" i="15"/>
  <c r="NC25" i="15"/>
  <c r="NO25" i="15"/>
  <c r="OA25" i="15"/>
  <c r="OM25" i="15"/>
  <c r="OY25" i="15"/>
  <c r="PK25" i="15"/>
  <c r="IJ25" i="15"/>
  <c r="IX25" i="15"/>
  <c r="JL25" i="15"/>
  <c r="JZ25" i="15"/>
  <c r="KP25" i="15"/>
  <c r="LD25" i="15"/>
  <c r="LR25" i="15"/>
  <c r="MF25" i="15"/>
  <c r="MR25" i="15"/>
  <c r="ND25" i="15"/>
  <c r="NP25" i="15"/>
  <c r="OB25" i="15"/>
  <c r="ON25" i="15"/>
  <c r="OZ25" i="15"/>
  <c r="PL25" i="15"/>
  <c r="IK25" i="15"/>
  <c r="IY25" i="15"/>
  <c r="JM25" i="15"/>
  <c r="KA25" i="15"/>
  <c r="KQ25" i="15"/>
  <c r="LE25" i="15"/>
  <c r="LS25" i="15"/>
  <c r="MG25" i="15"/>
  <c r="MS25" i="15"/>
  <c r="NE25" i="15"/>
  <c r="NQ25" i="15"/>
  <c r="OC25" i="15"/>
  <c r="OO25" i="15"/>
  <c r="PA25" i="15"/>
  <c r="HV25" i="15"/>
  <c r="IL25" i="15"/>
  <c r="IZ25" i="15"/>
  <c r="JN25" i="15"/>
  <c r="KD25" i="15"/>
  <c r="KR25" i="15"/>
  <c r="LF25" i="15"/>
  <c r="LT25" i="15"/>
  <c r="MH25" i="15"/>
  <c r="MT25" i="15"/>
  <c r="NF25" i="15"/>
  <c r="NR25" i="15"/>
  <c r="OD25" i="15"/>
  <c r="OP25" i="15"/>
  <c r="PB25" i="15"/>
  <c r="HW25" i="15"/>
  <c r="IM25" i="15"/>
  <c r="JA25" i="15"/>
  <c r="JO25" i="15"/>
  <c r="KE25" i="15"/>
  <c r="KS25" i="15"/>
  <c r="LG25" i="15"/>
  <c r="LU25" i="15"/>
  <c r="MI25" i="15"/>
  <c r="MU25" i="15"/>
  <c r="NG25" i="15"/>
  <c r="NS25" i="15"/>
  <c r="OE25" i="15"/>
  <c r="OQ25" i="15"/>
  <c r="PC25" i="15"/>
  <c r="HY25" i="15"/>
  <c r="IN25" i="15"/>
  <c r="JB25" i="15"/>
  <c r="JR25" i="15"/>
  <c r="KF25" i="15"/>
  <c r="KT25" i="15"/>
  <c r="LH25" i="15"/>
  <c r="LV25" i="15"/>
  <c r="MJ25" i="15"/>
  <c r="MV25" i="15"/>
  <c r="NH25" i="15"/>
  <c r="NT25" i="15"/>
  <c r="OF25" i="15"/>
  <c r="OR25" i="15"/>
  <c r="PD25" i="15"/>
  <c r="HZ25" i="15"/>
  <c r="IO25" i="15"/>
  <c r="JC25" i="15"/>
  <c r="JS25" i="15"/>
  <c r="KG25" i="15"/>
  <c r="KU25" i="15"/>
  <c r="LI25" i="15"/>
  <c r="LW25" i="15"/>
  <c r="MK25" i="15"/>
  <c r="MW25" i="15"/>
  <c r="NI25" i="15"/>
  <c r="NU25" i="15"/>
  <c r="OG25" i="15"/>
  <c r="OS25" i="15"/>
  <c r="PE25" i="15"/>
  <c r="IA25" i="15"/>
  <c r="IP25" i="15"/>
  <c r="JF25" i="15"/>
  <c r="JT25" i="15"/>
  <c r="KH25" i="15"/>
  <c r="KV25" i="15"/>
  <c r="LJ25" i="15"/>
  <c r="LZ25" i="15"/>
  <c r="ML25" i="15"/>
  <c r="MX25" i="15"/>
  <c r="NJ25" i="15"/>
  <c r="NV25" i="15"/>
  <c r="OH25" i="15"/>
  <c r="OT25" i="15"/>
  <c r="PF25" i="15"/>
  <c r="IB25" i="15"/>
  <c r="IQ25" i="15"/>
  <c r="JG25" i="15"/>
  <c r="JU25" i="15"/>
  <c r="KI25" i="15"/>
  <c r="KW25" i="15"/>
  <c r="LK25" i="15"/>
  <c r="MA25" i="15"/>
  <c r="MM25" i="15"/>
  <c r="MY25" i="15"/>
  <c r="NK25" i="15"/>
  <c r="NW25" i="15"/>
  <c r="OI25" i="15"/>
  <c r="OU25" i="15"/>
  <c r="PG25" i="15"/>
  <c r="IC25" i="15"/>
  <c r="IT25" i="15"/>
  <c r="JH25" i="15"/>
  <c r="JV25" i="15"/>
  <c r="KJ25" i="15"/>
  <c r="KX25" i="15"/>
  <c r="LN25" i="15"/>
  <c r="MB25" i="15"/>
  <c r="MN25" i="15"/>
  <c r="MZ25" i="15"/>
  <c r="NL25" i="15"/>
  <c r="NX25" i="15"/>
  <c r="OJ25" i="15"/>
  <c r="OV25" i="15"/>
  <c r="PH25" i="15"/>
  <c r="IE25" i="15"/>
  <c r="IU25" i="15"/>
  <c r="JI25" i="15"/>
  <c r="JW25" i="15"/>
  <c r="KK25" i="15"/>
  <c r="KY25" i="15"/>
  <c r="LO25" i="15"/>
  <c r="MC25" i="15"/>
  <c r="MO25" i="15"/>
  <c r="NA25" i="15"/>
  <c r="NM25" i="15"/>
  <c r="NY25" i="15"/>
  <c r="OK25" i="15"/>
  <c r="OW25" i="15"/>
  <c r="PI25" i="15"/>
  <c r="JX25" i="15"/>
  <c r="KL25" i="15"/>
  <c r="LB25" i="15"/>
  <c r="LP25" i="15"/>
  <c r="MD25" i="15"/>
  <c r="MP25" i="15"/>
  <c r="NB25" i="15"/>
  <c r="NN25" i="15"/>
  <c r="NZ25" i="15"/>
  <c r="IH25" i="15"/>
  <c r="OL25" i="15"/>
  <c r="IV25" i="15"/>
  <c r="OX25" i="15"/>
  <c r="JJ25" i="15"/>
  <c r="PJ25" i="15"/>
  <c r="ID37" i="15"/>
  <c r="IP37" i="15"/>
  <c r="JB37" i="15"/>
  <c r="JN37" i="15"/>
  <c r="JZ37" i="15"/>
  <c r="KL37" i="15"/>
  <c r="KX37" i="15"/>
  <c r="LJ37" i="15"/>
  <c r="LV37" i="15"/>
  <c r="MH37" i="15"/>
  <c r="MT37" i="15"/>
  <c r="NF37" i="15"/>
  <c r="NR37" i="15"/>
  <c r="OD37" i="15"/>
  <c r="OP37" i="15"/>
  <c r="PB37" i="15"/>
  <c r="IE37" i="15"/>
  <c r="IQ37" i="15"/>
  <c r="JC37" i="15"/>
  <c r="JO37" i="15"/>
  <c r="KA37" i="15"/>
  <c r="KM37" i="15"/>
  <c r="KY37" i="15"/>
  <c r="LK37" i="15"/>
  <c r="LW37" i="15"/>
  <c r="MI37" i="15"/>
  <c r="MU37" i="15"/>
  <c r="NG37" i="15"/>
  <c r="NS37" i="15"/>
  <c r="OE37" i="15"/>
  <c r="OQ37" i="15"/>
  <c r="PC37" i="15"/>
  <c r="IF37" i="15"/>
  <c r="IR37" i="15"/>
  <c r="JD37" i="15"/>
  <c r="JP37" i="15"/>
  <c r="KB37" i="15"/>
  <c r="KN37" i="15"/>
  <c r="KZ37" i="15"/>
  <c r="LL37" i="15"/>
  <c r="LX37" i="15"/>
  <c r="MJ37" i="15"/>
  <c r="MV37" i="15"/>
  <c r="NH37" i="15"/>
  <c r="NT37" i="15"/>
  <c r="OF37" i="15"/>
  <c r="OR37" i="15"/>
  <c r="PD37" i="15"/>
  <c r="HU37" i="15"/>
  <c r="IG37" i="15"/>
  <c r="IS37" i="15"/>
  <c r="JE37" i="15"/>
  <c r="JQ37" i="15"/>
  <c r="KC37" i="15"/>
  <c r="KO37" i="15"/>
  <c r="LA37" i="15"/>
  <c r="LM37" i="15"/>
  <c r="LY37" i="15"/>
  <c r="MK37" i="15"/>
  <c r="MW37" i="15"/>
  <c r="NI37" i="15"/>
  <c r="NU37" i="15"/>
  <c r="OG37" i="15"/>
  <c r="OS37" i="15"/>
  <c r="PE37" i="15"/>
  <c r="HV37" i="15"/>
  <c r="IH37" i="15"/>
  <c r="IT37" i="15"/>
  <c r="JF37" i="15"/>
  <c r="JR37" i="15"/>
  <c r="KD37" i="15"/>
  <c r="KP37" i="15"/>
  <c r="LB37" i="15"/>
  <c r="LN37" i="15"/>
  <c r="LZ37" i="15"/>
  <c r="ML37" i="15"/>
  <c r="MX37" i="15"/>
  <c r="NJ37" i="15"/>
  <c r="NV37" i="15"/>
  <c r="OH37" i="15"/>
  <c r="OT37" i="15"/>
  <c r="PF37" i="15"/>
  <c r="HW37" i="15"/>
  <c r="II37" i="15"/>
  <c r="IU37" i="15"/>
  <c r="JG37" i="15"/>
  <c r="JS37" i="15"/>
  <c r="KE37" i="15"/>
  <c r="KQ37" i="15"/>
  <c r="LC37" i="15"/>
  <c r="LO37" i="15"/>
  <c r="MA37" i="15"/>
  <c r="MM37" i="15"/>
  <c r="MY37" i="15"/>
  <c r="NK37" i="15"/>
  <c r="NW37" i="15"/>
  <c r="OI37" i="15"/>
  <c r="OU37" i="15"/>
  <c r="PG37" i="15"/>
  <c r="HX37" i="15"/>
  <c r="IJ37" i="15"/>
  <c r="IV37" i="15"/>
  <c r="JH37" i="15"/>
  <c r="JT37" i="15"/>
  <c r="KF37" i="15"/>
  <c r="KR37" i="15"/>
  <c r="LD37" i="15"/>
  <c r="LP37" i="15"/>
  <c r="MB37" i="15"/>
  <c r="MN37" i="15"/>
  <c r="MZ37" i="15"/>
  <c r="NL37" i="15"/>
  <c r="NX37" i="15"/>
  <c r="OJ37" i="15"/>
  <c r="OV37" i="15"/>
  <c r="PH37" i="15"/>
  <c r="HY37" i="15"/>
  <c r="IK37" i="15"/>
  <c r="IW37" i="15"/>
  <c r="JI37" i="15"/>
  <c r="JU37" i="15"/>
  <c r="KG37" i="15"/>
  <c r="KS37" i="15"/>
  <c r="LE37" i="15"/>
  <c r="LQ37" i="15"/>
  <c r="MC37" i="15"/>
  <c r="MO37" i="15"/>
  <c r="NA37" i="15"/>
  <c r="NM37" i="15"/>
  <c r="NY37" i="15"/>
  <c r="OK37" i="15"/>
  <c r="OW37" i="15"/>
  <c r="PI37" i="15"/>
  <c r="HZ37" i="15"/>
  <c r="IL37" i="15"/>
  <c r="IX37" i="15"/>
  <c r="JJ37" i="15"/>
  <c r="JV37" i="15"/>
  <c r="KH37" i="15"/>
  <c r="KT37" i="15"/>
  <c r="LF37" i="15"/>
  <c r="LR37" i="15"/>
  <c r="MD37" i="15"/>
  <c r="MP37" i="15"/>
  <c r="NB37" i="15"/>
  <c r="NN37" i="15"/>
  <c r="NZ37" i="15"/>
  <c r="OL37" i="15"/>
  <c r="OX37" i="15"/>
  <c r="PJ37" i="15"/>
  <c r="IA37" i="15"/>
  <c r="IM37" i="15"/>
  <c r="IY37" i="15"/>
  <c r="JK37" i="15"/>
  <c r="JW37" i="15"/>
  <c r="KI37" i="15"/>
  <c r="KU37" i="15"/>
  <c r="LG37" i="15"/>
  <c r="LS37" i="15"/>
  <c r="ME37" i="15"/>
  <c r="MQ37" i="15"/>
  <c r="NC37" i="15"/>
  <c r="NO37" i="15"/>
  <c r="OA37" i="15"/>
  <c r="OM37" i="15"/>
  <c r="OY37" i="15"/>
  <c r="PK37" i="15"/>
  <c r="IB37" i="15"/>
  <c r="IN37" i="15"/>
  <c r="IZ37" i="15"/>
  <c r="JL37" i="15"/>
  <c r="JX37" i="15"/>
  <c r="KJ37" i="15"/>
  <c r="KV37" i="15"/>
  <c r="LH37" i="15"/>
  <c r="LT37" i="15"/>
  <c r="MF37" i="15"/>
  <c r="MR37" i="15"/>
  <c r="ND37" i="15"/>
  <c r="NP37" i="15"/>
  <c r="OB37" i="15"/>
  <c r="ON37" i="15"/>
  <c r="OZ37" i="15"/>
  <c r="PL37" i="15"/>
  <c r="LU37" i="15"/>
  <c r="MG37" i="15"/>
  <c r="MS37" i="15"/>
  <c r="NE37" i="15"/>
  <c r="IC37" i="15"/>
  <c r="NQ37" i="15"/>
  <c r="IO37" i="15"/>
  <c r="OC37" i="15"/>
  <c r="JA37" i="15"/>
  <c r="OO37" i="15"/>
  <c r="JM37" i="15"/>
  <c r="PA37" i="15"/>
  <c r="JY37" i="15"/>
  <c r="KK37" i="15"/>
  <c r="KW37" i="15"/>
  <c r="LI37" i="15"/>
  <c r="HU49" i="15"/>
  <c r="IG49" i="15"/>
  <c r="IS49" i="15"/>
  <c r="JE49" i="15"/>
  <c r="JQ49" i="15"/>
  <c r="KC49" i="15"/>
  <c r="KO49" i="15"/>
  <c r="LA49" i="15"/>
  <c r="LM49" i="15"/>
  <c r="LY49" i="15"/>
  <c r="MK49" i="15"/>
  <c r="MW49" i="15"/>
  <c r="NI49" i="15"/>
  <c r="NU49" i="15"/>
  <c r="OG49" i="15"/>
  <c r="OS49" i="15"/>
  <c r="PE49" i="15"/>
  <c r="HV49" i="15"/>
  <c r="IH49" i="15"/>
  <c r="IT49" i="15"/>
  <c r="JF49" i="15"/>
  <c r="JR49" i="15"/>
  <c r="KD49" i="15"/>
  <c r="KP49" i="15"/>
  <c r="LB49" i="15"/>
  <c r="LN49" i="15"/>
  <c r="LZ49" i="15"/>
  <c r="ML49" i="15"/>
  <c r="MX49" i="15"/>
  <c r="NJ49" i="15"/>
  <c r="NV49" i="15"/>
  <c r="OH49" i="15"/>
  <c r="OT49" i="15"/>
  <c r="PF49" i="15"/>
  <c r="HW49" i="15"/>
  <c r="II49" i="15"/>
  <c r="IU49" i="15"/>
  <c r="JG49" i="15"/>
  <c r="JS49" i="15"/>
  <c r="KE49" i="15"/>
  <c r="KQ49" i="15"/>
  <c r="LC49" i="15"/>
  <c r="LO49" i="15"/>
  <c r="MA49" i="15"/>
  <c r="MM49" i="15"/>
  <c r="MY49" i="15"/>
  <c r="NK49" i="15"/>
  <c r="NW49" i="15"/>
  <c r="OI49" i="15"/>
  <c r="OU49" i="15"/>
  <c r="PG49" i="15"/>
  <c r="HX49" i="15"/>
  <c r="IJ49" i="15"/>
  <c r="IV49" i="15"/>
  <c r="JH49" i="15"/>
  <c r="JT49" i="15"/>
  <c r="KF49" i="15"/>
  <c r="KR49" i="15"/>
  <c r="LD49" i="15"/>
  <c r="LP49" i="15"/>
  <c r="MB49" i="15"/>
  <c r="MN49" i="15"/>
  <c r="MZ49" i="15"/>
  <c r="NL49" i="15"/>
  <c r="NX49" i="15"/>
  <c r="OJ49" i="15"/>
  <c r="OV49" i="15"/>
  <c r="PH49" i="15"/>
  <c r="HY49" i="15"/>
  <c r="IK49" i="15"/>
  <c r="IW49" i="15"/>
  <c r="JI49" i="15"/>
  <c r="JU49" i="15"/>
  <c r="KG49" i="15"/>
  <c r="KS49" i="15"/>
  <c r="LE49" i="15"/>
  <c r="LQ49" i="15"/>
  <c r="MC49" i="15"/>
  <c r="MO49" i="15"/>
  <c r="NA49" i="15"/>
  <c r="NM49" i="15"/>
  <c r="NY49" i="15"/>
  <c r="OK49" i="15"/>
  <c r="OW49" i="15"/>
  <c r="PI49" i="15"/>
  <c r="HZ49" i="15"/>
  <c r="IL49" i="15"/>
  <c r="IX49" i="15"/>
  <c r="JJ49" i="15"/>
  <c r="JV49" i="15"/>
  <c r="KH49" i="15"/>
  <c r="KT49" i="15"/>
  <c r="LF49" i="15"/>
  <c r="LR49" i="15"/>
  <c r="MD49" i="15"/>
  <c r="MP49" i="15"/>
  <c r="NB49" i="15"/>
  <c r="NN49" i="15"/>
  <c r="NZ49" i="15"/>
  <c r="OL49" i="15"/>
  <c r="OX49" i="15"/>
  <c r="PJ49" i="15"/>
  <c r="IA49" i="15"/>
  <c r="IM49" i="15"/>
  <c r="IY49" i="15"/>
  <c r="JK49" i="15"/>
  <c r="JW49" i="15"/>
  <c r="KI49" i="15"/>
  <c r="KU49" i="15"/>
  <c r="LG49" i="15"/>
  <c r="LS49" i="15"/>
  <c r="ME49" i="15"/>
  <c r="MQ49" i="15"/>
  <c r="NC49" i="15"/>
  <c r="NO49" i="15"/>
  <c r="OA49" i="15"/>
  <c r="OM49" i="15"/>
  <c r="OY49" i="15"/>
  <c r="PK49" i="15"/>
  <c r="IB49" i="15"/>
  <c r="IN49" i="15"/>
  <c r="IZ49" i="15"/>
  <c r="JL49" i="15"/>
  <c r="JX49" i="15"/>
  <c r="KJ49" i="15"/>
  <c r="KV49" i="15"/>
  <c r="LH49" i="15"/>
  <c r="LT49" i="15"/>
  <c r="MF49" i="15"/>
  <c r="MR49" i="15"/>
  <c r="ND49" i="15"/>
  <c r="NP49" i="15"/>
  <c r="OB49" i="15"/>
  <c r="ON49" i="15"/>
  <c r="OZ49" i="15"/>
  <c r="PL49" i="15"/>
  <c r="IC49" i="15"/>
  <c r="IO49" i="15"/>
  <c r="JA49" i="15"/>
  <c r="JM49" i="15"/>
  <c r="JY49" i="15"/>
  <c r="KK49" i="15"/>
  <c r="KW49" i="15"/>
  <c r="LI49" i="15"/>
  <c r="LU49" i="15"/>
  <c r="MG49" i="15"/>
  <c r="MS49" i="15"/>
  <c r="NE49" i="15"/>
  <c r="NQ49" i="15"/>
  <c r="OC49" i="15"/>
  <c r="OO49" i="15"/>
  <c r="PA49" i="15"/>
  <c r="ID49" i="15"/>
  <c r="IP49" i="15"/>
  <c r="JB49" i="15"/>
  <c r="JN49" i="15"/>
  <c r="JZ49" i="15"/>
  <c r="KL49" i="15"/>
  <c r="KX49" i="15"/>
  <c r="LJ49" i="15"/>
  <c r="LV49" i="15"/>
  <c r="MH49" i="15"/>
  <c r="MT49" i="15"/>
  <c r="NF49" i="15"/>
  <c r="NR49" i="15"/>
  <c r="OD49" i="15"/>
  <c r="OP49" i="15"/>
  <c r="PB49" i="15"/>
  <c r="IE49" i="15"/>
  <c r="IQ49" i="15"/>
  <c r="JC49" i="15"/>
  <c r="JO49" i="15"/>
  <c r="KA49" i="15"/>
  <c r="KM49" i="15"/>
  <c r="KY49" i="15"/>
  <c r="LK49" i="15"/>
  <c r="LW49" i="15"/>
  <c r="MI49" i="15"/>
  <c r="MU49" i="15"/>
  <c r="NG49" i="15"/>
  <c r="NS49" i="15"/>
  <c r="OE49" i="15"/>
  <c r="OQ49" i="15"/>
  <c r="PC49" i="15"/>
  <c r="MV49" i="15"/>
  <c r="NH49" i="15"/>
  <c r="IF49" i="15"/>
  <c r="NT49" i="15"/>
  <c r="IR49" i="15"/>
  <c r="OF49" i="15"/>
  <c r="JD49" i="15"/>
  <c r="OR49" i="15"/>
  <c r="JP49" i="15"/>
  <c r="PD49" i="15"/>
  <c r="KB49" i="15"/>
  <c r="KN49" i="15"/>
  <c r="KZ49" i="15"/>
  <c r="LL49" i="15"/>
  <c r="LX49" i="15"/>
  <c r="MJ49" i="15"/>
  <c r="IA65" i="15"/>
  <c r="IM65" i="15"/>
  <c r="IY65" i="15"/>
  <c r="JK65" i="15"/>
  <c r="JW65" i="15"/>
  <c r="KI65" i="15"/>
  <c r="KU65" i="15"/>
  <c r="LG65" i="15"/>
  <c r="LS65" i="15"/>
  <c r="ME65" i="15"/>
  <c r="MQ65" i="15"/>
  <c r="NC65" i="15"/>
  <c r="NO65" i="15"/>
  <c r="OA65" i="15"/>
  <c r="OM65" i="15"/>
  <c r="OY65" i="15"/>
  <c r="PK65" i="15"/>
  <c r="IB65" i="15"/>
  <c r="IN65" i="15"/>
  <c r="IZ65" i="15"/>
  <c r="JL65" i="15"/>
  <c r="JX65" i="15"/>
  <c r="KJ65" i="15"/>
  <c r="KV65" i="15"/>
  <c r="LH65" i="15"/>
  <c r="LT65" i="15"/>
  <c r="MF65" i="15"/>
  <c r="MR65" i="15"/>
  <c r="ND65" i="15"/>
  <c r="NP65" i="15"/>
  <c r="OB65" i="15"/>
  <c r="ON65" i="15"/>
  <c r="OZ65" i="15"/>
  <c r="PL65" i="15"/>
  <c r="IC65" i="15"/>
  <c r="IO65" i="15"/>
  <c r="JA65" i="15"/>
  <c r="JM65" i="15"/>
  <c r="JY65" i="15"/>
  <c r="KK65" i="15"/>
  <c r="KW65" i="15"/>
  <c r="LI65" i="15"/>
  <c r="LU65" i="15"/>
  <c r="MG65" i="15"/>
  <c r="MS65" i="15"/>
  <c r="NE65" i="15"/>
  <c r="NQ65" i="15"/>
  <c r="OC65" i="15"/>
  <c r="OO65" i="15"/>
  <c r="PA65" i="15"/>
  <c r="ID65" i="15"/>
  <c r="IP65" i="15"/>
  <c r="JB65" i="15"/>
  <c r="JN65" i="15"/>
  <c r="JZ65" i="15"/>
  <c r="KL65" i="15"/>
  <c r="KX65" i="15"/>
  <c r="LJ65" i="15"/>
  <c r="LV65" i="15"/>
  <c r="MH65" i="15"/>
  <c r="MT65" i="15"/>
  <c r="NF65" i="15"/>
  <c r="NR65" i="15"/>
  <c r="OD65" i="15"/>
  <c r="OP65" i="15"/>
  <c r="PB65" i="15"/>
  <c r="IE65" i="15"/>
  <c r="IQ65" i="15"/>
  <c r="JC65" i="15"/>
  <c r="JO65" i="15"/>
  <c r="KA65" i="15"/>
  <c r="KM65" i="15"/>
  <c r="KY65" i="15"/>
  <c r="LK65" i="15"/>
  <c r="LW65" i="15"/>
  <c r="MI65" i="15"/>
  <c r="MU65" i="15"/>
  <c r="NG65" i="15"/>
  <c r="NS65" i="15"/>
  <c r="OE65" i="15"/>
  <c r="OQ65" i="15"/>
  <c r="PC65" i="15"/>
  <c r="IF65" i="15"/>
  <c r="IR65" i="15"/>
  <c r="JD65" i="15"/>
  <c r="JP65" i="15"/>
  <c r="KB65" i="15"/>
  <c r="KN65" i="15"/>
  <c r="KZ65" i="15"/>
  <c r="LL65" i="15"/>
  <c r="LX65" i="15"/>
  <c r="MJ65" i="15"/>
  <c r="MV65" i="15"/>
  <c r="NH65" i="15"/>
  <c r="NT65" i="15"/>
  <c r="OF65" i="15"/>
  <c r="OR65" i="15"/>
  <c r="PD65" i="15"/>
  <c r="HU65" i="15"/>
  <c r="IG65" i="15"/>
  <c r="IS65" i="15"/>
  <c r="JE65" i="15"/>
  <c r="JQ65" i="15"/>
  <c r="KC65" i="15"/>
  <c r="KO65" i="15"/>
  <c r="LA65" i="15"/>
  <c r="LM65" i="15"/>
  <c r="LY65" i="15"/>
  <c r="MK65" i="15"/>
  <c r="MW65" i="15"/>
  <c r="NI65" i="15"/>
  <c r="NU65" i="15"/>
  <c r="OG65" i="15"/>
  <c r="OS65" i="15"/>
  <c r="PE65" i="15"/>
  <c r="HV65" i="15"/>
  <c r="IH65" i="15"/>
  <c r="IT65" i="15"/>
  <c r="JF65" i="15"/>
  <c r="JR65" i="15"/>
  <c r="KD65" i="15"/>
  <c r="KP65" i="15"/>
  <c r="LB65" i="15"/>
  <c r="LN65" i="15"/>
  <c r="LZ65" i="15"/>
  <c r="ML65" i="15"/>
  <c r="MX65" i="15"/>
  <c r="NJ65" i="15"/>
  <c r="NV65" i="15"/>
  <c r="OH65" i="15"/>
  <c r="OT65" i="15"/>
  <c r="PF65" i="15"/>
  <c r="HW65" i="15"/>
  <c r="II65" i="15"/>
  <c r="IU65" i="15"/>
  <c r="JG65" i="15"/>
  <c r="JS65" i="15"/>
  <c r="KE65" i="15"/>
  <c r="KQ65" i="15"/>
  <c r="LC65" i="15"/>
  <c r="LO65" i="15"/>
  <c r="MA65" i="15"/>
  <c r="MM65" i="15"/>
  <c r="MY65" i="15"/>
  <c r="NK65" i="15"/>
  <c r="NW65" i="15"/>
  <c r="OI65" i="15"/>
  <c r="OU65" i="15"/>
  <c r="PG65" i="15"/>
  <c r="HX65" i="15"/>
  <c r="IJ65" i="15"/>
  <c r="IV65" i="15"/>
  <c r="JH65" i="15"/>
  <c r="JT65" i="15"/>
  <c r="KF65" i="15"/>
  <c r="KR65" i="15"/>
  <c r="LD65" i="15"/>
  <c r="LP65" i="15"/>
  <c r="MB65" i="15"/>
  <c r="MN65" i="15"/>
  <c r="MZ65" i="15"/>
  <c r="NL65" i="15"/>
  <c r="NX65" i="15"/>
  <c r="OJ65" i="15"/>
  <c r="OV65" i="15"/>
  <c r="PH65" i="15"/>
  <c r="HY65" i="15"/>
  <c r="IK65" i="15"/>
  <c r="IW65" i="15"/>
  <c r="JI65" i="15"/>
  <c r="JU65" i="15"/>
  <c r="KG65" i="15"/>
  <c r="KS65" i="15"/>
  <c r="LE65" i="15"/>
  <c r="LQ65" i="15"/>
  <c r="MC65" i="15"/>
  <c r="MO65" i="15"/>
  <c r="NA65" i="15"/>
  <c r="NM65" i="15"/>
  <c r="NY65" i="15"/>
  <c r="OK65" i="15"/>
  <c r="OW65" i="15"/>
  <c r="PI65" i="15"/>
  <c r="MD65" i="15"/>
  <c r="MP65" i="15"/>
  <c r="NB65" i="15"/>
  <c r="HZ65" i="15"/>
  <c r="NN65" i="15"/>
  <c r="IL65" i="15"/>
  <c r="NZ65" i="15"/>
  <c r="IX65" i="15"/>
  <c r="OL65" i="15"/>
  <c r="JJ65" i="15"/>
  <c r="OX65" i="15"/>
  <c r="JV65" i="15"/>
  <c r="PJ65" i="15"/>
  <c r="KH65" i="15"/>
  <c r="KT65" i="15"/>
  <c r="LF65" i="15"/>
  <c r="LR65" i="15"/>
  <c r="R75" i="15"/>
  <c r="HW75" i="15"/>
  <c r="II75" i="15"/>
  <c r="IU75" i="15"/>
  <c r="JG75" i="15"/>
  <c r="JS75" i="15"/>
  <c r="KE75" i="15"/>
  <c r="KQ75" i="15"/>
  <c r="LC75" i="15"/>
  <c r="LO75" i="15"/>
  <c r="MA75" i="15"/>
  <c r="MM75" i="15"/>
  <c r="MY75" i="15"/>
  <c r="NK75" i="15"/>
  <c r="NW75" i="15"/>
  <c r="OI75" i="15"/>
  <c r="OU75" i="15"/>
  <c r="PG75" i="15"/>
  <c r="HX75" i="15"/>
  <c r="IJ75" i="15"/>
  <c r="IV75" i="15"/>
  <c r="JH75" i="15"/>
  <c r="JT75" i="15"/>
  <c r="KF75" i="15"/>
  <c r="KR75" i="15"/>
  <c r="LD75" i="15"/>
  <c r="LP75" i="15"/>
  <c r="MB75" i="15"/>
  <c r="MN75" i="15"/>
  <c r="MZ75" i="15"/>
  <c r="NL75" i="15"/>
  <c r="NX75" i="15"/>
  <c r="OJ75" i="15"/>
  <c r="OV75" i="15"/>
  <c r="PH75" i="15"/>
  <c r="HY75" i="15"/>
  <c r="IK75" i="15"/>
  <c r="IW75" i="15"/>
  <c r="JI75" i="15"/>
  <c r="JU75" i="15"/>
  <c r="KG75" i="15"/>
  <c r="KS75" i="15"/>
  <c r="LE75" i="15"/>
  <c r="LQ75" i="15"/>
  <c r="MC75" i="15"/>
  <c r="MO75" i="15"/>
  <c r="NA75" i="15"/>
  <c r="NM75" i="15"/>
  <c r="NY75" i="15"/>
  <c r="OK75" i="15"/>
  <c r="OW75" i="15"/>
  <c r="PI75" i="15"/>
  <c r="HZ75" i="15"/>
  <c r="IL75" i="15"/>
  <c r="IX75" i="15"/>
  <c r="JJ75" i="15"/>
  <c r="JV75" i="15"/>
  <c r="KH75" i="15"/>
  <c r="KT75" i="15"/>
  <c r="LF75" i="15"/>
  <c r="LR75" i="15"/>
  <c r="MD75" i="15"/>
  <c r="MP75" i="15"/>
  <c r="NB75" i="15"/>
  <c r="NN75" i="15"/>
  <c r="NZ75" i="15"/>
  <c r="OL75" i="15"/>
  <c r="OX75" i="15"/>
  <c r="PJ75" i="15"/>
  <c r="IA75" i="15"/>
  <c r="IM75" i="15"/>
  <c r="IY75" i="15"/>
  <c r="JK75" i="15"/>
  <c r="JW75" i="15"/>
  <c r="KI75" i="15"/>
  <c r="KU75" i="15"/>
  <c r="LG75" i="15"/>
  <c r="LS75" i="15"/>
  <c r="ME75" i="15"/>
  <c r="MQ75" i="15"/>
  <c r="NC75" i="15"/>
  <c r="NO75" i="15"/>
  <c r="OA75" i="15"/>
  <c r="OM75" i="15"/>
  <c r="OY75" i="15"/>
  <c r="PK75" i="15"/>
  <c r="IB75" i="15"/>
  <c r="IN75" i="15"/>
  <c r="IZ75" i="15"/>
  <c r="JL75" i="15"/>
  <c r="JX75" i="15"/>
  <c r="KJ75" i="15"/>
  <c r="KV75" i="15"/>
  <c r="LH75" i="15"/>
  <c r="LT75" i="15"/>
  <c r="MF75" i="15"/>
  <c r="MR75" i="15"/>
  <c r="ND75" i="15"/>
  <c r="NP75" i="15"/>
  <c r="OB75" i="15"/>
  <c r="ON75" i="15"/>
  <c r="OZ75" i="15"/>
  <c r="PL75" i="15"/>
  <c r="IC75" i="15"/>
  <c r="IO75" i="15"/>
  <c r="JA75" i="15"/>
  <c r="JM75" i="15"/>
  <c r="JY75" i="15"/>
  <c r="KK75" i="15"/>
  <c r="KW75" i="15"/>
  <c r="LI75" i="15"/>
  <c r="LU75" i="15"/>
  <c r="MG75" i="15"/>
  <c r="MS75" i="15"/>
  <c r="NE75" i="15"/>
  <c r="NQ75" i="15"/>
  <c r="OC75" i="15"/>
  <c r="OO75" i="15"/>
  <c r="PA75" i="15"/>
  <c r="ID75" i="15"/>
  <c r="IP75" i="15"/>
  <c r="JB75" i="15"/>
  <c r="JN75" i="15"/>
  <c r="JZ75" i="15"/>
  <c r="KL75" i="15"/>
  <c r="KX75" i="15"/>
  <c r="LJ75" i="15"/>
  <c r="LV75" i="15"/>
  <c r="MH75" i="15"/>
  <c r="MT75" i="15"/>
  <c r="NF75" i="15"/>
  <c r="NR75" i="15"/>
  <c r="OD75" i="15"/>
  <c r="OP75" i="15"/>
  <c r="PB75" i="15"/>
  <c r="IE75" i="15"/>
  <c r="IQ75" i="15"/>
  <c r="JC75" i="15"/>
  <c r="JO75" i="15"/>
  <c r="KA75" i="15"/>
  <c r="KM75" i="15"/>
  <c r="KY75" i="15"/>
  <c r="LK75" i="15"/>
  <c r="LW75" i="15"/>
  <c r="MI75" i="15"/>
  <c r="MU75" i="15"/>
  <c r="NG75" i="15"/>
  <c r="NS75" i="15"/>
  <c r="OE75" i="15"/>
  <c r="OQ75" i="15"/>
  <c r="PC75" i="15"/>
  <c r="IF75" i="15"/>
  <c r="IR75" i="15"/>
  <c r="JD75" i="15"/>
  <c r="JP75" i="15"/>
  <c r="KB75" i="15"/>
  <c r="KN75" i="15"/>
  <c r="KZ75" i="15"/>
  <c r="LL75" i="15"/>
  <c r="LX75" i="15"/>
  <c r="MJ75" i="15"/>
  <c r="MV75" i="15"/>
  <c r="NH75" i="15"/>
  <c r="NT75" i="15"/>
  <c r="OF75" i="15"/>
  <c r="OR75" i="15"/>
  <c r="PD75" i="15"/>
  <c r="HU75" i="15"/>
  <c r="IG75" i="15"/>
  <c r="IS75" i="15"/>
  <c r="JE75" i="15"/>
  <c r="JQ75" i="15"/>
  <c r="KC75" i="15"/>
  <c r="KO75" i="15"/>
  <c r="LA75" i="15"/>
  <c r="LM75" i="15"/>
  <c r="LY75" i="15"/>
  <c r="MK75" i="15"/>
  <c r="MW75" i="15"/>
  <c r="NI75" i="15"/>
  <c r="NU75" i="15"/>
  <c r="OG75" i="15"/>
  <c r="OS75" i="15"/>
  <c r="PE75" i="15"/>
  <c r="JF75" i="15"/>
  <c r="OT75" i="15"/>
  <c r="JR75" i="15"/>
  <c r="PF75" i="15"/>
  <c r="KD75" i="15"/>
  <c r="KP75" i="15"/>
  <c r="LB75" i="15"/>
  <c r="LN75" i="15"/>
  <c r="LZ75" i="15"/>
  <c r="ML75" i="15"/>
  <c r="MX75" i="15"/>
  <c r="HV75" i="15"/>
  <c r="NJ75" i="15"/>
  <c r="IH75" i="15"/>
  <c r="NV75" i="15"/>
  <c r="IT75" i="15"/>
  <c r="OH75" i="15"/>
  <c r="IA14" i="15"/>
  <c r="IM14" i="15"/>
  <c r="IY14" i="15"/>
  <c r="JK14" i="15"/>
  <c r="JW14" i="15"/>
  <c r="KI14" i="15"/>
  <c r="KU14" i="15"/>
  <c r="LG14" i="15"/>
  <c r="LS14" i="15"/>
  <c r="ME14" i="15"/>
  <c r="MQ14" i="15"/>
  <c r="NC14" i="15"/>
  <c r="NO14" i="15"/>
  <c r="OA14" i="15"/>
  <c r="OM14" i="15"/>
  <c r="OY14" i="15"/>
  <c r="PK14" i="15"/>
  <c r="IB14" i="15"/>
  <c r="IN14" i="15"/>
  <c r="IZ14" i="15"/>
  <c r="JL14" i="15"/>
  <c r="JX14" i="15"/>
  <c r="KJ14" i="15"/>
  <c r="KV14" i="15"/>
  <c r="LH14" i="15"/>
  <c r="LT14" i="15"/>
  <c r="MF14" i="15"/>
  <c r="MR14" i="15"/>
  <c r="ND14" i="15"/>
  <c r="NP14" i="15"/>
  <c r="OB14" i="15"/>
  <c r="ON14" i="15"/>
  <c r="OZ14" i="15"/>
  <c r="PL14" i="15"/>
  <c r="IC14" i="15"/>
  <c r="IO14" i="15"/>
  <c r="JA14" i="15"/>
  <c r="JM14" i="15"/>
  <c r="JY14" i="15"/>
  <c r="KK14" i="15"/>
  <c r="KW14" i="15"/>
  <c r="LI14" i="15"/>
  <c r="LU14" i="15"/>
  <c r="MG14" i="15"/>
  <c r="MS14" i="15"/>
  <c r="NE14" i="15"/>
  <c r="NQ14" i="15"/>
  <c r="OC14" i="15"/>
  <c r="OO14" i="15"/>
  <c r="PA14" i="15"/>
  <c r="ID14" i="15"/>
  <c r="IP14" i="15"/>
  <c r="JB14" i="15"/>
  <c r="JN14" i="15"/>
  <c r="JZ14" i="15"/>
  <c r="KL14" i="15"/>
  <c r="KX14" i="15"/>
  <c r="LJ14" i="15"/>
  <c r="LV14" i="15"/>
  <c r="MH14" i="15"/>
  <c r="MT14" i="15"/>
  <c r="NF14" i="15"/>
  <c r="NR14" i="15"/>
  <c r="OD14" i="15"/>
  <c r="OP14" i="15"/>
  <c r="PB14" i="15"/>
  <c r="IE14" i="15"/>
  <c r="IQ14" i="15"/>
  <c r="JC14" i="15"/>
  <c r="JO14" i="15"/>
  <c r="KA14" i="15"/>
  <c r="KM14" i="15"/>
  <c r="KY14" i="15"/>
  <c r="LK14" i="15"/>
  <c r="LW14" i="15"/>
  <c r="MI14" i="15"/>
  <c r="MU14" i="15"/>
  <c r="NG14" i="15"/>
  <c r="NS14" i="15"/>
  <c r="OE14" i="15"/>
  <c r="OQ14" i="15"/>
  <c r="PC14" i="15"/>
  <c r="IF14" i="15"/>
  <c r="IR14" i="15"/>
  <c r="JD14" i="15"/>
  <c r="JP14" i="15"/>
  <c r="KB14" i="15"/>
  <c r="KN14" i="15"/>
  <c r="KZ14" i="15"/>
  <c r="LL14" i="15"/>
  <c r="LX14" i="15"/>
  <c r="MJ14" i="15"/>
  <c r="MV14" i="15"/>
  <c r="NH14" i="15"/>
  <c r="NT14" i="15"/>
  <c r="OF14" i="15"/>
  <c r="OR14" i="15"/>
  <c r="PD14" i="15"/>
  <c r="HU14" i="15"/>
  <c r="IG14" i="15"/>
  <c r="IS14" i="15"/>
  <c r="JE14" i="15"/>
  <c r="JQ14" i="15"/>
  <c r="KC14" i="15"/>
  <c r="KO14" i="15"/>
  <c r="LA14" i="15"/>
  <c r="LM14" i="15"/>
  <c r="LY14" i="15"/>
  <c r="MK14" i="15"/>
  <c r="MW14" i="15"/>
  <c r="NI14" i="15"/>
  <c r="NU14" i="15"/>
  <c r="OG14" i="15"/>
  <c r="OS14" i="15"/>
  <c r="PE14" i="15"/>
  <c r="HV14" i="15"/>
  <c r="IH14" i="15"/>
  <c r="IT14" i="15"/>
  <c r="JF14" i="15"/>
  <c r="JR14" i="15"/>
  <c r="KD14" i="15"/>
  <c r="KP14" i="15"/>
  <c r="LB14" i="15"/>
  <c r="LN14" i="15"/>
  <c r="LZ14" i="15"/>
  <c r="ML14" i="15"/>
  <c r="MX14" i="15"/>
  <c r="NJ14" i="15"/>
  <c r="NV14" i="15"/>
  <c r="OH14" i="15"/>
  <c r="OT14" i="15"/>
  <c r="PF14" i="15"/>
  <c r="HW14" i="15"/>
  <c r="II14" i="15"/>
  <c r="IU14" i="15"/>
  <c r="JG14" i="15"/>
  <c r="JS14" i="15"/>
  <c r="KE14" i="15"/>
  <c r="KQ14" i="15"/>
  <c r="LC14" i="15"/>
  <c r="LO14" i="15"/>
  <c r="MA14" i="15"/>
  <c r="MM14" i="15"/>
  <c r="MY14" i="15"/>
  <c r="NK14" i="15"/>
  <c r="NW14" i="15"/>
  <c r="OI14" i="15"/>
  <c r="OU14" i="15"/>
  <c r="PG14" i="15"/>
  <c r="HX14" i="15"/>
  <c r="IJ14" i="15"/>
  <c r="IV14" i="15"/>
  <c r="JH14" i="15"/>
  <c r="JT14" i="15"/>
  <c r="KF14" i="15"/>
  <c r="KR14" i="15"/>
  <c r="LD14" i="15"/>
  <c r="LP14" i="15"/>
  <c r="MB14" i="15"/>
  <c r="MN14" i="15"/>
  <c r="MZ14" i="15"/>
  <c r="NL14" i="15"/>
  <c r="NX14" i="15"/>
  <c r="OJ14" i="15"/>
  <c r="OV14" i="15"/>
  <c r="PH14" i="15"/>
  <c r="HY14" i="15"/>
  <c r="IK14" i="15"/>
  <c r="IW14" i="15"/>
  <c r="JI14" i="15"/>
  <c r="JU14" i="15"/>
  <c r="KG14" i="15"/>
  <c r="KS14" i="15"/>
  <c r="LE14" i="15"/>
  <c r="LQ14" i="15"/>
  <c r="MC14" i="15"/>
  <c r="MO14" i="15"/>
  <c r="NA14" i="15"/>
  <c r="NM14" i="15"/>
  <c r="NY14" i="15"/>
  <c r="OK14" i="15"/>
  <c r="OW14" i="15"/>
  <c r="PI14" i="15"/>
  <c r="JV14" i="15"/>
  <c r="PJ14" i="15"/>
  <c r="KH14" i="15"/>
  <c r="KT14" i="15"/>
  <c r="LF14" i="15"/>
  <c r="LR14" i="15"/>
  <c r="MD14" i="15"/>
  <c r="MP14" i="15"/>
  <c r="NB14" i="15"/>
  <c r="HZ14" i="15"/>
  <c r="NN14" i="15"/>
  <c r="IL14" i="15"/>
  <c r="NZ14" i="15"/>
  <c r="IX14" i="15"/>
  <c r="OL14" i="15"/>
  <c r="JJ14" i="15"/>
  <c r="OX14" i="15"/>
  <c r="HW62" i="15"/>
  <c r="II62" i="15"/>
  <c r="IU62" i="15"/>
  <c r="JG62" i="15"/>
  <c r="JS62" i="15"/>
  <c r="KE62" i="15"/>
  <c r="KQ62" i="15"/>
  <c r="LC62" i="15"/>
  <c r="LO62" i="15"/>
  <c r="MA62" i="15"/>
  <c r="MM62" i="15"/>
  <c r="MY62" i="15"/>
  <c r="NK62" i="15"/>
  <c r="NW62" i="15"/>
  <c r="OI62" i="15"/>
  <c r="OU62" i="15"/>
  <c r="PG62" i="15"/>
  <c r="HX62" i="15"/>
  <c r="IJ62" i="15"/>
  <c r="IV62" i="15"/>
  <c r="JH62" i="15"/>
  <c r="JT62" i="15"/>
  <c r="KF62" i="15"/>
  <c r="KR62" i="15"/>
  <c r="LD62" i="15"/>
  <c r="LP62" i="15"/>
  <c r="MB62" i="15"/>
  <c r="MN62" i="15"/>
  <c r="MZ62" i="15"/>
  <c r="NL62" i="15"/>
  <c r="NX62" i="15"/>
  <c r="OJ62" i="15"/>
  <c r="OV62" i="15"/>
  <c r="PH62" i="15"/>
  <c r="HY62" i="15"/>
  <c r="IK62" i="15"/>
  <c r="IW62" i="15"/>
  <c r="JI62" i="15"/>
  <c r="JU62" i="15"/>
  <c r="KG62" i="15"/>
  <c r="KS62" i="15"/>
  <c r="LE62" i="15"/>
  <c r="LQ62" i="15"/>
  <c r="MC62" i="15"/>
  <c r="MO62" i="15"/>
  <c r="NA62" i="15"/>
  <c r="NM62" i="15"/>
  <c r="NY62" i="15"/>
  <c r="OK62" i="15"/>
  <c r="OW62" i="15"/>
  <c r="PI62" i="15"/>
  <c r="IA62" i="15"/>
  <c r="IM62" i="15"/>
  <c r="IY62" i="15"/>
  <c r="JK62" i="15"/>
  <c r="JW62" i="15"/>
  <c r="KI62" i="15"/>
  <c r="KU62" i="15"/>
  <c r="LG62" i="15"/>
  <c r="LS62" i="15"/>
  <c r="ME62" i="15"/>
  <c r="MQ62" i="15"/>
  <c r="NC62" i="15"/>
  <c r="NO62" i="15"/>
  <c r="OA62" i="15"/>
  <c r="OM62" i="15"/>
  <c r="OY62" i="15"/>
  <c r="PK62" i="15"/>
  <c r="IB62" i="15"/>
  <c r="IN62" i="15"/>
  <c r="IZ62" i="15"/>
  <c r="JL62" i="15"/>
  <c r="JX62" i="15"/>
  <c r="KJ62" i="15"/>
  <c r="KV62" i="15"/>
  <c r="LH62" i="15"/>
  <c r="LT62" i="15"/>
  <c r="MF62" i="15"/>
  <c r="MR62" i="15"/>
  <c r="ND62" i="15"/>
  <c r="NP62" i="15"/>
  <c r="OB62" i="15"/>
  <c r="ON62" i="15"/>
  <c r="OZ62" i="15"/>
  <c r="PL62" i="15"/>
  <c r="IC62" i="15"/>
  <c r="IO62" i="15"/>
  <c r="JA62" i="15"/>
  <c r="JM62" i="15"/>
  <c r="JY62" i="15"/>
  <c r="KK62" i="15"/>
  <c r="KW62" i="15"/>
  <c r="ID62" i="15"/>
  <c r="IP62" i="15"/>
  <c r="JB62" i="15"/>
  <c r="JN62" i="15"/>
  <c r="JZ62" i="15"/>
  <c r="KL62" i="15"/>
  <c r="KX62" i="15"/>
  <c r="LJ62" i="15"/>
  <c r="LV62" i="15"/>
  <c r="MH62" i="15"/>
  <c r="MT62" i="15"/>
  <c r="NF62" i="15"/>
  <c r="IF62" i="15"/>
  <c r="IR62" i="15"/>
  <c r="JD62" i="15"/>
  <c r="JP62" i="15"/>
  <c r="KB62" i="15"/>
  <c r="KN62" i="15"/>
  <c r="KZ62" i="15"/>
  <c r="LL62" i="15"/>
  <c r="LX62" i="15"/>
  <c r="MJ62" i="15"/>
  <c r="MV62" i="15"/>
  <c r="NH62" i="15"/>
  <c r="NT62" i="15"/>
  <c r="OF62" i="15"/>
  <c r="OR62" i="15"/>
  <c r="PD62" i="15"/>
  <c r="HU62" i="15"/>
  <c r="IG62" i="15"/>
  <c r="IS62" i="15"/>
  <c r="JE62" i="15"/>
  <c r="JQ62" i="15"/>
  <c r="KC62" i="15"/>
  <c r="KO62" i="15"/>
  <c r="LA62" i="15"/>
  <c r="LM62" i="15"/>
  <c r="LY62" i="15"/>
  <c r="MK62" i="15"/>
  <c r="MW62" i="15"/>
  <c r="NI62" i="15"/>
  <c r="NU62" i="15"/>
  <c r="OG62" i="15"/>
  <c r="OS62" i="15"/>
  <c r="PE62" i="15"/>
  <c r="JC62" i="15"/>
  <c r="KY62" i="15"/>
  <c r="MI62" i="15"/>
  <c r="NR62" i="15"/>
  <c r="OT62" i="15"/>
  <c r="JF62" i="15"/>
  <c r="LB62" i="15"/>
  <c r="ML62" i="15"/>
  <c r="NS62" i="15"/>
  <c r="OX62" i="15"/>
  <c r="JJ62" i="15"/>
  <c r="LF62" i="15"/>
  <c r="MP62" i="15"/>
  <c r="NV62" i="15"/>
  <c r="PA62" i="15"/>
  <c r="JO62" i="15"/>
  <c r="LI62" i="15"/>
  <c r="MS62" i="15"/>
  <c r="NZ62" i="15"/>
  <c r="PB62" i="15"/>
  <c r="HV62" i="15"/>
  <c r="JR62" i="15"/>
  <c r="LK62" i="15"/>
  <c r="MU62" i="15"/>
  <c r="OC62" i="15"/>
  <c r="PC62" i="15"/>
  <c r="HZ62" i="15"/>
  <c r="JV62" i="15"/>
  <c r="LN62" i="15"/>
  <c r="MX62" i="15"/>
  <c r="OD62" i="15"/>
  <c r="PF62" i="15"/>
  <c r="IE62" i="15"/>
  <c r="KA62" i="15"/>
  <c r="LR62" i="15"/>
  <c r="NB62" i="15"/>
  <c r="OE62" i="15"/>
  <c r="PJ62" i="15"/>
  <c r="IH62" i="15"/>
  <c r="KD62" i="15"/>
  <c r="LU62" i="15"/>
  <c r="NE62" i="15"/>
  <c r="OH62" i="15"/>
  <c r="IL62" i="15"/>
  <c r="KH62" i="15"/>
  <c r="LW62" i="15"/>
  <c r="NG62" i="15"/>
  <c r="OL62" i="15"/>
  <c r="IQ62" i="15"/>
  <c r="KM62" i="15"/>
  <c r="LZ62" i="15"/>
  <c r="NJ62" i="15"/>
  <c r="OO62" i="15"/>
  <c r="IT62" i="15"/>
  <c r="KP62" i="15"/>
  <c r="MD62" i="15"/>
  <c r="NN62" i="15"/>
  <c r="OP62" i="15"/>
  <c r="IX62" i="15"/>
  <c r="KT62" i="15"/>
  <c r="MG62" i="15"/>
  <c r="NQ62" i="15"/>
  <c r="OQ62" i="15"/>
  <c r="HU102" i="15"/>
  <c r="IG102" i="15"/>
  <c r="IS102" i="15"/>
  <c r="JE102" i="15"/>
  <c r="JQ102" i="15"/>
  <c r="KC102" i="15"/>
  <c r="KO102" i="15"/>
  <c r="LA102" i="15"/>
  <c r="LM102" i="15"/>
  <c r="LY102" i="15"/>
  <c r="MK102" i="15"/>
  <c r="MW102" i="15"/>
  <c r="NI102" i="15"/>
  <c r="NU102" i="15"/>
  <c r="OG102" i="15"/>
  <c r="OS102" i="15"/>
  <c r="PE102" i="15"/>
  <c r="HV102" i="15"/>
  <c r="IH102" i="15"/>
  <c r="IT102" i="15"/>
  <c r="JF102" i="15"/>
  <c r="JR102" i="15"/>
  <c r="KD102" i="15"/>
  <c r="KP102" i="15"/>
  <c r="LB102" i="15"/>
  <c r="LN102" i="15"/>
  <c r="LZ102" i="15"/>
  <c r="ML102" i="15"/>
  <c r="MX102" i="15"/>
  <c r="NJ102" i="15"/>
  <c r="NV102" i="15"/>
  <c r="OH102" i="15"/>
  <c r="OT102" i="15"/>
  <c r="PF102" i="15"/>
  <c r="HW102" i="15"/>
  <c r="II102" i="15"/>
  <c r="IU102" i="15"/>
  <c r="JG102" i="15"/>
  <c r="JS102" i="15"/>
  <c r="KE102" i="15"/>
  <c r="KQ102" i="15"/>
  <c r="LC102" i="15"/>
  <c r="LO102" i="15"/>
  <c r="MA102" i="15"/>
  <c r="MM102" i="15"/>
  <c r="MY102" i="15"/>
  <c r="NK102" i="15"/>
  <c r="NW102" i="15"/>
  <c r="OI102" i="15"/>
  <c r="OU102" i="15"/>
  <c r="PG102" i="15"/>
  <c r="HX102" i="15"/>
  <c r="IJ102" i="15"/>
  <c r="IV102" i="15"/>
  <c r="JH102" i="15"/>
  <c r="JT102" i="15"/>
  <c r="KF102" i="15"/>
  <c r="KR102" i="15"/>
  <c r="LD102" i="15"/>
  <c r="LP102" i="15"/>
  <c r="MB102" i="15"/>
  <c r="MN102" i="15"/>
  <c r="MZ102" i="15"/>
  <c r="NL102" i="15"/>
  <c r="NX102" i="15"/>
  <c r="OJ102" i="15"/>
  <c r="OV102" i="15"/>
  <c r="PH102" i="15"/>
  <c r="HY102" i="15"/>
  <c r="IK102" i="15"/>
  <c r="IW102" i="15"/>
  <c r="JI102" i="15"/>
  <c r="JU102" i="15"/>
  <c r="KG102" i="15"/>
  <c r="KS102" i="15"/>
  <c r="LE102" i="15"/>
  <c r="LQ102" i="15"/>
  <c r="MC102" i="15"/>
  <c r="MO102" i="15"/>
  <c r="NA102" i="15"/>
  <c r="NM102" i="15"/>
  <c r="NY102" i="15"/>
  <c r="OK102" i="15"/>
  <c r="OW102" i="15"/>
  <c r="PI102" i="15"/>
  <c r="HZ102" i="15"/>
  <c r="IL102" i="15"/>
  <c r="IX102" i="15"/>
  <c r="JJ102" i="15"/>
  <c r="JV102" i="15"/>
  <c r="KH102" i="15"/>
  <c r="KT102" i="15"/>
  <c r="LF102" i="15"/>
  <c r="LR102" i="15"/>
  <c r="MD102" i="15"/>
  <c r="MP102" i="15"/>
  <c r="NB102" i="15"/>
  <c r="NN102" i="15"/>
  <c r="NZ102" i="15"/>
  <c r="OL102" i="15"/>
  <c r="OX102" i="15"/>
  <c r="PJ102" i="15"/>
  <c r="IA102" i="15"/>
  <c r="IM102" i="15"/>
  <c r="IY102" i="15"/>
  <c r="JK102" i="15"/>
  <c r="JW102" i="15"/>
  <c r="KI102" i="15"/>
  <c r="KU102" i="15"/>
  <c r="LG102" i="15"/>
  <c r="LS102" i="15"/>
  <c r="ME102" i="15"/>
  <c r="MQ102" i="15"/>
  <c r="NC102" i="15"/>
  <c r="NO102" i="15"/>
  <c r="OA102" i="15"/>
  <c r="OM102" i="15"/>
  <c r="OY102" i="15"/>
  <c r="PK102" i="15"/>
  <c r="IB102" i="15"/>
  <c r="IN102" i="15"/>
  <c r="IZ102" i="15"/>
  <c r="JL102" i="15"/>
  <c r="JX102" i="15"/>
  <c r="KJ102" i="15"/>
  <c r="KV102" i="15"/>
  <c r="LH102" i="15"/>
  <c r="LT102" i="15"/>
  <c r="MF102" i="15"/>
  <c r="MR102" i="15"/>
  <c r="ND102" i="15"/>
  <c r="NP102" i="15"/>
  <c r="OB102" i="15"/>
  <c r="ON102" i="15"/>
  <c r="OZ102" i="15"/>
  <c r="PL102" i="15"/>
  <c r="IC102" i="15"/>
  <c r="IO102" i="15"/>
  <c r="JA102" i="15"/>
  <c r="JM102" i="15"/>
  <c r="JY102" i="15"/>
  <c r="KK102" i="15"/>
  <c r="KW102" i="15"/>
  <c r="LI102" i="15"/>
  <c r="LU102" i="15"/>
  <c r="MG102" i="15"/>
  <c r="MS102" i="15"/>
  <c r="NE102" i="15"/>
  <c r="NQ102" i="15"/>
  <c r="OC102" i="15"/>
  <c r="OO102" i="15"/>
  <c r="PA102" i="15"/>
  <c r="ID102" i="15"/>
  <c r="IP102" i="15"/>
  <c r="JB102" i="15"/>
  <c r="JN102" i="15"/>
  <c r="JZ102" i="15"/>
  <c r="KL102" i="15"/>
  <c r="KX102" i="15"/>
  <c r="LJ102" i="15"/>
  <c r="LV102" i="15"/>
  <c r="MH102" i="15"/>
  <c r="MT102" i="15"/>
  <c r="NF102" i="15"/>
  <c r="NR102" i="15"/>
  <c r="OD102" i="15"/>
  <c r="OP102" i="15"/>
  <c r="PB102" i="15"/>
  <c r="IE102" i="15"/>
  <c r="IQ102" i="15"/>
  <c r="JC102" i="15"/>
  <c r="JO102" i="15"/>
  <c r="KA102" i="15"/>
  <c r="KM102" i="15"/>
  <c r="KY102" i="15"/>
  <c r="LK102" i="15"/>
  <c r="LW102" i="15"/>
  <c r="MI102" i="15"/>
  <c r="MU102" i="15"/>
  <c r="NG102" i="15"/>
  <c r="NS102" i="15"/>
  <c r="OE102" i="15"/>
  <c r="OQ102" i="15"/>
  <c r="PC102" i="15"/>
  <c r="MJ102" i="15"/>
  <c r="MV102" i="15"/>
  <c r="NH102" i="15"/>
  <c r="IF102" i="15"/>
  <c r="NT102" i="15"/>
  <c r="IR102" i="15"/>
  <c r="OF102" i="15"/>
  <c r="JD102" i="15"/>
  <c r="OR102" i="15"/>
  <c r="JP102" i="15"/>
  <c r="PD102" i="15"/>
  <c r="KB102" i="15"/>
  <c r="KN102" i="15"/>
  <c r="KZ102" i="15"/>
  <c r="LL102" i="15"/>
  <c r="LX102" i="15"/>
  <c r="IE77" i="15"/>
  <c r="IQ77" i="15"/>
  <c r="JC77" i="15"/>
  <c r="JO77" i="15"/>
  <c r="KA77" i="15"/>
  <c r="KM77" i="15"/>
  <c r="KY77" i="15"/>
  <c r="LK77" i="15"/>
  <c r="LW77" i="15"/>
  <c r="MI77" i="15"/>
  <c r="MU77" i="15"/>
  <c r="NG77" i="15"/>
  <c r="NS77" i="15"/>
  <c r="OE77" i="15"/>
  <c r="OQ77" i="15"/>
  <c r="PC77" i="15"/>
  <c r="IF77" i="15"/>
  <c r="IR77" i="15"/>
  <c r="JD77" i="15"/>
  <c r="JP77" i="15"/>
  <c r="KB77" i="15"/>
  <c r="KN77" i="15"/>
  <c r="KZ77" i="15"/>
  <c r="LL77" i="15"/>
  <c r="LX77" i="15"/>
  <c r="MJ77" i="15"/>
  <c r="MV77" i="15"/>
  <c r="NH77" i="15"/>
  <c r="NT77" i="15"/>
  <c r="OF77" i="15"/>
  <c r="OR77" i="15"/>
  <c r="PD77" i="15"/>
  <c r="HU77" i="15"/>
  <c r="IG77" i="15"/>
  <c r="IS77" i="15"/>
  <c r="JE77" i="15"/>
  <c r="JQ77" i="15"/>
  <c r="KC77" i="15"/>
  <c r="KO77" i="15"/>
  <c r="LA77" i="15"/>
  <c r="LM77" i="15"/>
  <c r="LY77" i="15"/>
  <c r="MK77" i="15"/>
  <c r="MW77" i="15"/>
  <c r="NI77" i="15"/>
  <c r="NU77" i="15"/>
  <c r="OG77" i="15"/>
  <c r="OS77" i="15"/>
  <c r="PE77" i="15"/>
  <c r="HV77" i="15"/>
  <c r="IH77" i="15"/>
  <c r="IT77" i="15"/>
  <c r="JF77" i="15"/>
  <c r="JR77" i="15"/>
  <c r="KD77" i="15"/>
  <c r="KP77" i="15"/>
  <c r="LB77" i="15"/>
  <c r="LN77" i="15"/>
  <c r="LZ77" i="15"/>
  <c r="ML77" i="15"/>
  <c r="MX77" i="15"/>
  <c r="NJ77" i="15"/>
  <c r="NV77" i="15"/>
  <c r="OH77" i="15"/>
  <c r="OT77" i="15"/>
  <c r="PF77" i="15"/>
  <c r="HW77" i="15"/>
  <c r="II77" i="15"/>
  <c r="IU77" i="15"/>
  <c r="JG77" i="15"/>
  <c r="JS77" i="15"/>
  <c r="KE77" i="15"/>
  <c r="KQ77" i="15"/>
  <c r="LC77" i="15"/>
  <c r="LO77" i="15"/>
  <c r="MA77" i="15"/>
  <c r="MM77" i="15"/>
  <c r="MY77" i="15"/>
  <c r="NK77" i="15"/>
  <c r="NW77" i="15"/>
  <c r="OI77" i="15"/>
  <c r="OU77" i="15"/>
  <c r="PG77" i="15"/>
  <c r="HX77" i="15"/>
  <c r="IJ77" i="15"/>
  <c r="IV77" i="15"/>
  <c r="JH77" i="15"/>
  <c r="JT77" i="15"/>
  <c r="KF77" i="15"/>
  <c r="KR77" i="15"/>
  <c r="LD77" i="15"/>
  <c r="LP77" i="15"/>
  <c r="MB77" i="15"/>
  <c r="MN77" i="15"/>
  <c r="MZ77" i="15"/>
  <c r="NL77" i="15"/>
  <c r="NX77" i="15"/>
  <c r="OJ77" i="15"/>
  <c r="OV77" i="15"/>
  <c r="PH77" i="15"/>
  <c r="HY77" i="15"/>
  <c r="IK77" i="15"/>
  <c r="IW77" i="15"/>
  <c r="JI77" i="15"/>
  <c r="JU77" i="15"/>
  <c r="KG77" i="15"/>
  <c r="KS77" i="15"/>
  <c r="LE77" i="15"/>
  <c r="LQ77" i="15"/>
  <c r="MC77" i="15"/>
  <c r="MO77" i="15"/>
  <c r="NA77" i="15"/>
  <c r="NM77" i="15"/>
  <c r="NY77" i="15"/>
  <c r="OK77" i="15"/>
  <c r="OW77" i="15"/>
  <c r="PI77" i="15"/>
  <c r="HZ77" i="15"/>
  <c r="IL77" i="15"/>
  <c r="IX77" i="15"/>
  <c r="JJ77" i="15"/>
  <c r="JV77" i="15"/>
  <c r="KH77" i="15"/>
  <c r="KT77" i="15"/>
  <c r="LF77" i="15"/>
  <c r="LR77" i="15"/>
  <c r="MD77" i="15"/>
  <c r="MP77" i="15"/>
  <c r="NB77" i="15"/>
  <c r="NN77" i="15"/>
  <c r="NZ77" i="15"/>
  <c r="OL77" i="15"/>
  <c r="OX77" i="15"/>
  <c r="PJ77" i="15"/>
  <c r="IA77" i="15"/>
  <c r="IM77" i="15"/>
  <c r="IY77" i="15"/>
  <c r="JK77" i="15"/>
  <c r="JW77" i="15"/>
  <c r="KI77" i="15"/>
  <c r="KU77" i="15"/>
  <c r="LG77" i="15"/>
  <c r="LS77" i="15"/>
  <c r="ME77" i="15"/>
  <c r="MQ77" i="15"/>
  <c r="NC77" i="15"/>
  <c r="NO77" i="15"/>
  <c r="OA77" i="15"/>
  <c r="OM77" i="15"/>
  <c r="OY77" i="15"/>
  <c r="PK77" i="15"/>
  <c r="IB77" i="15"/>
  <c r="IN77" i="15"/>
  <c r="IZ77" i="15"/>
  <c r="JL77" i="15"/>
  <c r="JX77" i="15"/>
  <c r="KJ77" i="15"/>
  <c r="KV77" i="15"/>
  <c r="LH77" i="15"/>
  <c r="LT77" i="15"/>
  <c r="MF77" i="15"/>
  <c r="MR77" i="15"/>
  <c r="ND77" i="15"/>
  <c r="NP77" i="15"/>
  <c r="OB77" i="15"/>
  <c r="ON77" i="15"/>
  <c r="OZ77" i="15"/>
  <c r="PL77" i="15"/>
  <c r="IC77" i="15"/>
  <c r="IO77" i="15"/>
  <c r="JA77" i="15"/>
  <c r="JM77" i="15"/>
  <c r="JY77" i="15"/>
  <c r="KK77" i="15"/>
  <c r="KW77" i="15"/>
  <c r="LI77" i="15"/>
  <c r="LU77" i="15"/>
  <c r="MG77" i="15"/>
  <c r="MS77" i="15"/>
  <c r="NE77" i="15"/>
  <c r="NQ77" i="15"/>
  <c r="OC77" i="15"/>
  <c r="OO77" i="15"/>
  <c r="PA77" i="15"/>
  <c r="KL77" i="15"/>
  <c r="KX77" i="15"/>
  <c r="LJ77" i="15"/>
  <c r="LV77" i="15"/>
  <c r="MH77" i="15"/>
  <c r="MT77" i="15"/>
  <c r="NF77" i="15"/>
  <c r="ID77" i="15"/>
  <c r="NR77" i="15"/>
  <c r="IP77" i="15"/>
  <c r="OD77" i="15"/>
  <c r="JB77" i="15"/>
  <c r="OP77" i="15"/>
  <c r="JN77" i="15"/>
  <c r="PB77" i="15"/>
  <c r="JZ77" i="15"/>
  <c r="KI9" i="7"/>
  <c r="R87" i="15"/>
  <c r="IA87" i="15"/>
  <c r="IM87" i="15"/>
  <c r="IY87" i="15"/>
  <c r="JK87" i="15"/>
  <c r="JW87" i="15"/>
  <c r="KI87" i="15"/>
  <c r="KU87" i="15"/>
  <c r="LG87" i="15"/>
  <c r="LS87" i="15"/>
  <c r="ME87" i="15"/>
  <c r="MQ87" i="15"/>
  <c r="NC87" i="15"/>
  <c r="NO87" i="15"/>
  <c r="OA87" i="15"/>
  <c r="OM87" i="15"/>
  <c r="OY87" i="15"/>
  <c r="PK87" i="15"/>
  <c r="ID87" i="15"/>
  <c r="IP87" i="15"/>
  <c r="JB87" i="15"/>
  <c r="JN87" i="15"/>
  <c r="JZ87" i="15"/>
  <c r="IH87" i="15"/>
  <c r="IV87" i="15"/>
  <c r="JJ87" i="15"/>
  <c r="JY87" i="15"/>
  <c r="KM87" i="15"/>
  <c r="KZ87" i="15"/>
  <c r="LM87" i="15"/>
  <c r="LZ87" i="15"/>
  <c r="MM87" i="15"/>
  <c r="MZ87" i="15"/>
  <c r="NM87" i="15"/>
  <c r="NZ87" i="15"/>
  <c r="ON87" i="15"/>
  <c r="PA87" i="15"/>
  <c r="HU87" i="15"/>
  <c r="II87" i="15"/>
  <c r="IW87" i="15"/>
  <c r="JL87" i="15"/>
  <c r="KA87" i="15"/>
  <c r="KN87" i="15"/>
  <c r="LA87" i="15"/>
  <c r="LN87" i="15"/>
  <c r="MA87" i="15"/>
  <c r="MN87" i="15"/>
  <c r="NA87" i="15"/>
  <c r="NN87" i="15"/>
  <c r="OB87" i="15"/>
  <c r="OO87" i="15"/>
  <c r="PB87" i="15"/>
  <c r="HV87" i="15"/>
  <c r="IJ87" i="15"/>
  <c r="IX87" i="15"/>
  <c r="JM87" i="15"/>
  <c r="KB87" i="15"/>
  <c r="KO87" i="15"/>
  <c r="LB87" i="15"/>
  <c r="LO87" i="15"/>
  <c r="MB87" i="15"/>
  <c r="MO87" i="15"/>
  <c r="NB87" i="15"/>
  <c r="NP87" i="15"/>
  <c r="OC87" i="15"/>
  <c r="OP87" i="15"/>
  <c r="PC87" i="15"/>
  <c r="HW87" i="15"/>
  <c r="IK87" i="15"/>
  <c r="IZ87" i="15"/>
  <c r="JO87" i="15"/>
  <c r="KC87" i="15"/>
  <c r="KP87" i="15"/>
  <c r="LC87" i="15"/>
  <c r="LP87" i="15"/>
  <c r="MC87" i="15"/>
  <c r="MP87" i="15"/>
  <c r="ND87" i="15"/>
  <c r="NQ87" i="15"/>
  <c r="OD87" i="15"/>
  <c r="OQ87" i="15"/>
  <c r="PD87" i="15"/>
  <c r="HX87" i="15"/>
  <c r="IL87" i="15"/>
  <c r="JA87" i="15"/>
  <c r="JP87" i="15"/>
  <c r="KD87" i="15"/>
  <c r="KQ87" i="15"/>
  <c r="LD87" i="15"/>
  <c r="LQ87" i="15"/>
  <c r="MD87" i="15"/>
  <c r="MR87" i="15"/>
  <c r="NE87" i="15"/>
  <c r="NR87" i="15"/>
  <c r="OE87" i="15"/>
  <c r="OR87" i="15"/>
  <c r="PE87" i="15"/>
  <c r="HY87" i="15"/>
  <c r="IN87" i="15"/>
  <c r="JC87" i="15"/>
  <c r="JQ87" i="15"/>
  <c r="KE87" i="15"/>
  <c r="KR87" i="15"/>
  <c r="LE87" i="15"/>
  <c r="LR87" i="15"/>
  <c r="MF87" i="15"/>
  <c r="MS87" i="15"/>
  <c r="NF87" i="15"/>
  <c r="NS87" i="15"/>
  <c r="OF87" i="15"/>
  <c r="OS87" i="15"/>
  <c r="PF87" i="15"/>
  <c r="HZ87" i="15"/>
  <c r="IO87" i="15"/>
  <c r="JD87" i="15"/>
  <c r="JR87" i="15"/>
  <c r="KF87" i="15"/>
  <c r="KS87" i="15"/>
  <c r="LF87" i="15"/>
  <c r="LT87" i="15"/>
  <c r="MG87" i="15"/>
  <c r="MT87" i="15"/>
  <c r="NG87" i="15"/>
  <c r="NT87" i="15"/>
  <c r="OG87" i="15"/>
  <c r="OT87" i="15"/>
  <c r="PG87" i="15"/>
  <c r="IB87" i="15"/>
  <c r="IQ87" i="15"/>
  <c r="JE87" i="15"/>
  <c r="JS87" i="15"/>
  <c r="KG87" i="15"/>
  <c r="KT87" i="15"/>
  <c r="LH87" i="15"/>
  <c r="LU87" i="15"/>
  <c r="MH87" i="15"/>
  <c r="MU87" i="15"/>
  <c r="NH87" i="15"/>
  <c r="NU87" i="15"/>
  <c r="OH87" i="15"/>
  <c r="OU87" i="15"/>
  <c r="PH87" i="15"/>
  <c r="IC87" i="15"/>
  <c r="IR87" i="15"/>
  <c r="JF87" i="15"/>
  <c r="JT87" i="15"/>
  <c r="KH87" i="15"/>
  <c r="KV87" i="15"/>
  <c r="LI87" i="15"/>
  <c r="LV87" i="15"/>
  <c r="MI87" i="15"/>
  <c r="MV87" i="15"/>
  <c r="NI87" i="15"/>
  <c r="NV87" i="15"/>
  <c r="OI87" i="15"/>
  <c r="OV87" i="15"/>
  <c r="PI87" i="15"/>
  <c r="IE87" i="15"/>
  <c r="IS87" i="15"/>
  <c r="JG87" i="15"/>
  <c r="JU87" i="15"/>
  <c r="KJ87" i="15"/>
  <c r="KW87" i="15"/>
  <c r="LJ87" i="15"/>
  <c r="LW87" i="15"/>
  <c r="MJ87" i="15"/>
  <c r="MW87" i="15"/>
  <c r="NJ87" i="15"/>
  <c r="NW87" i="15"/>
  <c r="OJ87" i="15"/>
  <c r="OW87" i="15"/>
  <c r="PJ87" i="15"/>
  <c r="IF87" i="15"/>
  <c r="IT87" i="15"/>
  <c r="JH87" i="15"/>
  <c r="JV87" i="15"/>
  <c r="KK87" i="15"/>
  <c r="KX87" i="15"/>
  <c r="LK87" i="15"/>
  <c r="LX87" i="15"/>
  <c r="MK87" i="15"/>
  <c r="MX87" i="15"/>
  <c r="NK87" i="15"/>
  <c r="NX87" i="15"/>
  <c r="OK87" i="15"/>
  <c r="OX87" i="15"/>
  <c r="PL87" i="15"/>
  <c r="JI87" i="15"/>
  <c r="JX87" i="15"/>
  <c r="KL87" i="15"/>
  <c r="KY87" i="15"/>
  <c r="LL87" i="15"/>
  <c r="LY87" i="15"/>
  <c r="ML87" i="15"/>
  <c r="MY87" i="15"/>
  <c r="NL87" i="15"/>
  <c r="NY87" i="15"/>
  <c r="IG87" i="15"/>
  <c r="OL87" i="15"/>
  <c r="IU87" i="15"/>
  <c r="OZ87" i="15"/>
  <c r="ID94" i="15"/>
  <c r="IP94" i="15"/>
  <c r="JB94" i="15"/>
  <c r="JN94" i="15"/>
  <c r="JZ94" i="15"/>
  <c r="KL94" i="15"/>
  <c r="KX94" i="15"/>
  <c r="LJ94" i="15"/>
  <c r="LV94" i="15"/>
  <c r="MH94" i="15"/>
  <c r="MT94" i="15"/>
  <c r="NF94" i="15"/>
  <c r="NR94" i="15"/>
  <c r="OD94" i="15"/>
  <c r="OP94" i="15"/>
  <c r="PB94" i="15"/>
  <c r="IE94" i="15"/>
  <c r="IQ94" i="15"/>
  <c r="JC94" i="15"/>
  <c r="JO94" i="15"/>
  <c r="KA94" i="15"/>
  <c r="KM94" i="15"/>
  <c r="KY94" i="15"/>
  <c r="LK94" i="15"/>
  <c r="LW94" i="15"/>
  <c r="MI94" i="15"/>
  <c r="MU94" i="15"/>
  <c r="NG94" i="15"/>
  <c r="NS94" i="15"/>
  <c r="OE94" i="15"/>
  <c r="OQ94" i="15"/>
  <c r="PC94" i="15"/>
  <c r="IF94" i="15"/>
  <c r="IR94" i="15"/>
  <c r="JD94" i="15"/>
  <c r="JP94" i="15"/>
  <c r="KB94" i="15"/>
  <c r="KN94" i="15"/>
  <c r="KZ94" i="15"/>
  <c r="LL94" i="15"/>
  <c r="LX94" i="15"/>
  <c r="MJ94" i="15"/>
  <c r="MV94" i="15"/>
  <c r="NH94" i="15"/>
  <c r="NT94" i="15"/>
  <c r="OF94" i="15"/>
  <c r="OR94" i="15"/>
  <c r="PD94" i="15"/>
  <c r="HU94" i="15"/>
  <c r="IG94" i="15"/>
  <c r="IS94" i="15"/>
  <c r="JE94" i="15"/>
  <c r="JQ94" i="15"/>
  <c r="KC94" i="15"/>
  <c r="KO94" i="15"/>
  <c r="LA94" i="15"/>
  <c r="LM94" i="15"/>
  <c r="LY94" i="15"/>
  <c r="MK94" i="15"/>
  <c r="MW94" i="15"/>
  <c r="NI94" i="15"/>
  <c r="NU94" i="15"/>
  <c r="OG94" i="15"/>
  <c r="OS94" i="15"/>
  <c r="PE94" i="15"/>
  <c r="HV94" i="15"/>
  <c r="IH94" i="15"/>
  <c r="IT94" i="15"/>
  <c r="JF94" i="15"/>
  <c r="JR94" i="15"/>
  <c r="KD94" i="15"/>
  <c r="KP94" i="15"/>
  <c r="LB94" i="15"/>
  <c r="LN94" i="15"/>
  <c r="LZ94" i="15"/>
  <c r="ML94" i="15"/>
  <c r="MX94" i="15"/>
  <c r="NJ94" i="15"/>
  <c r="NV94" i="15"/>
  <c r="OH94" i="15"/>
  <c r="OT94" i="15"/>
  <c r="PF94" i="15"/>
  <c r="HW94" i="15"/>
  <c r="II94" i="15"/>
  <c r="IU94" i="15"/>
  <c r="JG94" i="15"/>
  <c r="JS94" i="15"/>
  <c r="KE94" i="15"/>
  <c r="KQ94" i="15"/>
  <c r="LC94" i="15"/>
  <c r="LO94" i="15"/>
  <c r="MA94" i="15"/>
  <c r="MM94" i="15"/>
  <c r="MY94" i="15"/>
  <c r="NK94" i="15"/>
  <c r="NW94" i="15"/>
  <c r="OI94" i="15"/>
  <c r="OU94" i="15"/>
  <c r="PG94" i="15"/>
  <c r="HX94" i="15"/>
  <c r="IJ94" i="15"/>
  <c r="IV94" i="15"/>
  <c r="JH94" i="15"/>
  <c r="JT94" i="15"/>
  <c r="KF94" i="15"/>
  <c r="KR94" i="15"/>
  <c r="LD94" i="15"/>
  <c r="LP94" i="15"/>
  <c r="MB94" i="15"/>
  <c r="MN94" i="15"/>
  <c r="MZ94" i="15"/>
  <c r="NL94" i="15"/>
  <c r="NX94" i="15"/>
  <c r="OJ94" i="15"/>
  <c r="OV94" i="15"/>
  <c r="PH94" i="15"/>
  <c r="HY94" i="15"/>
  <c r="IK94" i="15"/>
  <c r="IW94" i="15"/>
  <c r="JI94" i="15"/>
  <c r="JU94" i="15"/>
  <c r="KG94" i="15"/>
  <c r="KS94" i="15"/>
  <c r="LE94" i="15"/>
  <c r="LQ94" i="15"/>
  <c r="MC94" i="15"/>
  <c r="MO94" i="15"/>
  <c r="NA94" i="15"/>
  <c r="NM94" i="15"/>
  <c r="NY94" i="15"/>
  <c r="OK94" i="15"/>
  <c r="OW94" i="15"/>
  <c r="PI94" i="15"/>
  <c r="HZ94" i="15"/>
  <c r="IL94" i="15"/>
  <c r="IX94" i="15"/>
  <c r="JJ94" i="15"/>
  <c r="JV94" i="15"/>
  <c r="KH94" i="15"/>
  <c r="KT94" i="15"/>
  <c r="LF94" i="15"/>
  <c r="LR94" i="15"/>
  <c r="MD94" i="15"/>
  <c r="MP94" i="15"/>
  <c r="NB94" i="15"/>
  <c r="NN94" i="15"/>
  <c r="NZ94" i="15"/>
  <c r="OL94" i="15"/>
  <c r="OX94" i="15"/>
  <c r="PJ94" i="15"/>
  <c r="IA94" i="15"/>
  <c r="IM94" i="15"/>
  <c r="IY94" i="15"/>
  <c r="JK94" i="15"/>
  <c r="JW94" i="15"/>
  <c r="KI94" i="15"/>
  <c r="KU94" i="15"/>
  <c r="LG94" i="15"/>
  <c r="LS94" i="15"/>
  <c r="ME94" i="15"/>
  <c r="MQ94" i="15"/>
  <c r="NC94" i="15"/>
  <c r="NO94" i="15"/>
  <c r="OA94" i="15"/>
  <c r="OM94" i="15"/>
  <c r="OY94" i="15"/>
  <c r="PK94" i="15"/>
  <c r="IB94" i="15"/>
  <c r="IN94" i="15"/>
  <c r="IZ94" i="15"/>
  <c r="JL94" i="15"/>
  <c r="JX94" i="15"/>
  <c r="KJ94" i="15"/>
  <c r="KV94" i="15"/>
  <c r="LH94" i="15"/>
  <c r="LT94" i="15"/>
  <c r="MF94" i="15"/>
  <c r="MR94" i="15"/>
  <c r="ND94" i="15"/>
  <c r="NP94" i="15"/>
  <c r="OB94" i="15"/>
  <c r="ON94" i="15"/>
  <c r="OZ94" i="15"/>
  <c r="PL94" i="15"/>
  <c r="LU94" i="15"/>
  <c r="MG94" i="15"/>
  <c r="MS94" i="15"/>
  <c r="NE94" i="15"/>
  <c r="IC94" i="15"/>
  <c r="NQ94" i="15"/>
  <c r="IO94" i="15"/>
  <c r="OC94" i="15"/>
  <c r="JA94" i="15"/>
  <c r="OO94" i="15"/>
  <c r="JM94" i="15"/>
  <c r="PA94" i="15"/>
  <c r="JY94" i="15"/>
  <c r="KK94" i="15"/>
  <c r="KW94" i="15"/>
  <c r="LI94" i="15"/>
  <c r="R18" i="15"/>
  <c r="HV18" i="15"/>
  <c r="IH18" i="15"/>
  <c r="IT18" i="15"/>
  <c r="JF18" i="15"/>
  <c r="JR18" i="15"/>
  <c r="KD18" i="15"/>
  <c r="KP18" i="15"/>
  <c r="LB18" i="15"/>
  <c r="LN18" i="15"/>
  <c r="LZ18" i="15"/>
  <c r="ML18" i="15"/>
  <c r="MX18" i="15"/>
  <c r="NJ18" i="15"/>
  <c r="NV18" i="15"/>
  <c r="OH18" i="15"/>
  <c r="OT18" i="15"/>
  <c r="PF18" i="15"/>
  <c r="HW18" i="15"/>
  <c r="II18" i="15"/>
  <c r="IU18" i="15"/>
  <c r="JG18" i="15"/>
  <c r="JS18" i="15"/>
  <c r="KE18" i="15"/>
  <c r="KQ18" i="15"/>
  <c r="LC18" i="15"/>
  <c r="LO18" i="15"/>
  <c r="MA18" i="15"/>
  <c r="MM18" i="15"/>
  <c r="MY18" i="15"/>
  <c r="NK18" i="15"/>
  <c r="NW18" i="15"/>
  <c r="OI18" i="15"/>
  <c r="OU18" i="15"/>
  <c r="PG18" i="15"/>
  <c r="HX18" i="15"/>
  <c r="IJ18" i="15"/>
  <c r="IV18" i="15"/>
  <c r="JH18" i="15"/>
  <c r="JT18" i="15"/>
  <c r="KF18" i="15"/>
  <c r="KR18" i="15"/>
  <c r="LD18" i="15"/>
  <c r="LP18" i="15"/>
  <c r="MB18" i="15"/>
  <c r="MN18" i="15"/>
  <c r="MZ18" i="15"/>
  <c r="NL18" i="15"/>
  <c r="NX18" i="15"/>
  <c r="OJ18" i="15"/>
  <c r="OV18" i="15"/>
  <c r="PH18" i="15"/>
  <c r="HY18" i="15"/>
  <c r="IK18" i="15"/>
  <c r="IW18" i="15"/>
  <c r="JI18" i="15"/>
  <c r="JU18" i="15"/>
  <c r="KG18" i="15"/>
  <c r="KS18" i="15"/>
  <c r="LE18" i="15"/>
  <c r="LQ18" i="15"/>
  <c r="MC18" i="15"/>
  <c r="MO18" i="15"/>
  <c r="NA18" i="15"/>
  <c r="NM18" i="15"/>
  <c r="NY18" i="15"/>
  <c r="OK18" i="15"/>
  <c r="OW18" i="15"/>
  <c r="PI18" i="15"/>
  <c r="HZ18" i="15"/>
  <c r="IL18" i="15"/>
  <c r="IX18" i="15"/>
  <c r="JJ18" i="15"/>
  <c r="JV18" i="15"/>
  <c r="KH18" i="15"/>
  <c r="KT18" i="15"/>
  <c r="LF18" i="15"/>
  <c r="LR18" i="15"/>
  <c r="MD18" i="15"/>
  <c r="MP18" i="15"/>
  <c r="NB18" i="15"/>
  <c r="NN18" i="15"/>
  <c r="NZ18" i="15"/>
  <c r="OL18" i="15"/>
  <c r="OX18" i="15"/>
  <c r="PJ18" i="15"/>
  <c r="IA18" i="15"/>
  <c r="IM18" i="15"/>
  <c r="IY18" i="15"/>
  <c r="JK18" i="15"/>
  <c r="JW18" i="15"/>
  <c r="KI18" i="15"/>
  <c r="KU18" i="15"/>
  <c r="LG18" i="15"/>
  <c r="LS18" i="15"/>
  <c r="ME18" i="15"/>
  <c r="MQ18" i="15"/>
  <c r="NC18" i="15"/>
  <c r="NO18" i="15"/>
  <c r="OA18" i="15"/>
  <c r="OM18" i="15"/>
  <c r="OY18" i="15"/>
  <c r="PK18" i="15"/>
  <c r="IB18" i="15"/>
  <c r="IN18" i="15"/>
  <c r="IZ18" i="15"/>
  <c r="JL18" i="15"/>
  <c r="JX18" i="15"/>
  <c r="KJ18" i="15"/>
  <c r="KV18" i="15"/>
  <c r="LH18" i="15"/>
  <c r="LT18" i="15"/>
  <c r="MF18" i="15"/>
  <c r="MR18" i="15"/>
  <c r="ND18" i="15"/>
  <c r="NP18" i="15"/>
  <c r="OB18" i="15"/>
  <c r="ON18" i="15"/>
  <c r="OZ18" i="15"/>
  <c r="PL18" i="15"/>
  <c r="IC18" i="15"/>
  <c r="IO18" i="15"/>
  <c r="JA18" i="15"/>
  <c r="JM18" i="15"/>
  <c r="JY18" i="15"/>
  <c r="KK18" i="15"/>
  <c r="KW18" i="15"/>
  <c r="LI18" i="15"/>
  <c r="LU18" i="15"/>
  <c r="MG18" i="15"/>
  <c r="MS18" i="15"/>
  <c r="NE18" i="15"/>
  <c r="NQ18" i="15"/>
  <c r="OC18" i="15"/>
  <c r="OO18" i="15"/>
  <c r="PA18" i="15"/>
  <c r="ID18" i="15"/>
  <c r="IP18" i="15"/>
  <c r="JB18" i="15"/>
  <c r="JN18" i="15"/>
  <c r="JZ18" i="15"/>
  <c r="KL18" i="15"/>
  <c r="KX18" i="15"/>
  <c r="LJ18" i="15"/>
  <c r="LV18" i="15"/>
  <c r="MH18" i="15"/>
  <c r="MT18" i="15"/>
  <c r="NF18" i="15"/>
  <c r="NR18" i="15"/>
  <c r="OD18" i="15"/>
  <c r="OP18" i="15"/>
  <c r="PB18" i="15"/>
  <c r="IE18" i="15"/>
  <c r="IQ18" i="15"/>
  <c r="JC18" i="15"/>
  <c r="JO18" i="15"/>
  <c r="KA18" i="15"/>
  <c r="KM18" i="15"/>
  <c r="KY18" i="15"/>
  <c r="LK18" i="15"/>
  <c r="LW18" i="15"/>
  <c r="MI18" i="15"/>
  <c r="MU18" i="15"/>
  <c r="NG18" i="15"/>
  <c r="NS18" i="15"/>
  <c r="OE18" i="15"/>
  <c r="OQ18" i="15"/>
  <c r="PC18" i="15"/>
  <c r="IF18" i="15"/>
  <c r="IR18" i="15"/>
  <c r="JD18" i="15"/>
  <c r="JP18" i="15"/>
  <c r="KB18" i="15"/>
  <c r="KN18" i="15"/>
  <c r="KZ18" i="15"/>
  <c r="LL18" i="15"/>
  <c r="LX18" i="15"/>
  <c r="MJ18" i="15"/>
  <c r="MV18" i="15"/>
  <c r="NH18" i="15"/>
  <c r="NT18" i="15"/>
  <c r="OF18" i="15"/>
  <c r="OR18" i="15"/>
  <c r="PD18" i="15"/>
  <c r="KO18" i="15"/>
  <c r="LA18" i="15"/>
  <c r="LM18" i="15"/>
  <c r="LY18" i="15"/>
  <c r="MK18" i="15"/>
  <c r="MW18" i="15"/>
  <c r="HU18" i="15"/>
  <c r="NI18" i="15"/>
  <c r="IG18" i="15"/>
  <c r="NU18" i="15"/>
  <c r="IS18" i="15"/>
  <c r="OG18" i="15"/>
  <c r="JE18" i="15"/>
  <c r="OS18" i="15"/>
  <c r="JQ18" i="15"/>
  <c r="PE18" i="15"/>
  <c r="KC18" i="15"/>
  <c r="R66" i="15"/>
  <c r="IE66" i="15"/>
  <c r="IQ66" i="15"/>
  <c r="JC66" i="15"/>
  <c r="JO66" i="15"/>
  <c r="KA66" i="15"/>
  <c r="KM66" i="15"/>
  <c r="KY66" i="15"/>
  <c r="LK66" i="15"/>
  <c r="LW66" i="15"/>
  <c r="MI66" i="15"/>
  <c r="MU66" i="15"/>
  <c r="NG66" i="15"/>
  <c r="NS66" i="15"/>
  <c r="OE66" i="15"/>
  <c r="OQ66" i="15"/>
  <c r="PC66" i="15"/>
  <c r="IF66" i="15"/>
  <c r="IR66" i="15"/>
  <c r="JD66" i="15"/>
  <c r="JP66" i="15"/>
  <c r="KB66" i="15"/>
  <c r="KN66" i="15"/>
  <c r="KZ66" i="15"/>
  <c r="LL66" i="15"/>
  <c r="LX66" i="15"/>
  <c r="MJ66" i="15"/>
  <c r="MV66" i="15"/>
  <c r="NH66" i="15"/>
  <c r="NT66" i="15"/>
  <c r="OF66" i="15"/>
  <c r="OR66" i="15"/>
  <c r="PD66" i="15"/>
  <c r="HU66" i="15"/>
  <c r="IG66" i="15"/>
  <c r="IS66" i="15"/>
  <c r="JE66" i="15"/>
  <c r="JQ66" i="15"/>
  <c r="KC66" i="15"/>
  <c r="KO66" i="15"/>
  <c r="LA66" i="15"/>
  <c r="LM66" i="15"/>
  <c r="LY66" i="15"/>
  <c r="MK66" i="15"/>
  <c r="MW66" i="15"/>
  <c r="NI66" i="15"/>
  <c r="NU66" i="15"/>
  <c r="OG66" i="15"/>
  <c r="OS66" i="15"/>
  <c r="PE66" i="15"/>
  <c r="HV66" i="15"/>
  <c r="IH66" i="15"/>
  <c r="IT66" i="15"/>
  <c r="JF66" i="15"/>
  <c r="JR66" i="15"/>
  <c r="KD66" i="15"/>
  <c r="KP66" i="15"/>
  <c r="LB66" i="15"/>
  <c r="LN66" i="15"/>
  <c r="LZ66" i="15"/>
  <c r="ML66" i="15"/>
  <c r="MX66" i="15"/>
  <c r="NJ66" i="15"/>
  <c r="NV66" i="15"/>
  <c r="OH66" i="15"/>
  <c r="OT66" i="15"/>
  <c r="PF66" i="15"/>
  <c r="HW66" i="15"/>
  <c r="II66" i="15"/>
  <c r="IU66" i="15"/>
  <c r="JG66" i="15"/>
  <c r="JS66" i="15"/>
  <c r="KE66" i="15"/>
  <c r="KQ66" i="15"/>
  <c r="LC66" i="15"/>
  <c r="LO66" i="15"/>
  <c r="MA66" i="15"/>
  <c r="MM66" i="15"/>
  <c r="MY66" i="15"/>
  <c r="NK66" i="15"/>
  <c r="NW66" i="15"/>
  <c r="OI66" i="15"/>
  <c r="OU66" i="15"/>
  <c r="PG66" i="15"/>
  <c r="HX66" i="15"/>
  <c r="IJ66" i="15"/>
  <c r="IV66" i="15"/>
  <c r="JH66" i="15"/>
  <c r="JT66" i="15"/>
  <c r="KF66" i="15"/>
  <c r="KR66" i="15"/>
  <c r="LD66" i="15"/>
  <c r="LP66" i="15"/>
  <c r="MB66" i="15"/>
  <c r="MN66" i="15"/>
  <c r="MZ66" i="15"/>
  <c r="NL66" i="15"/>
  <c r="NX66" i="15"/>
  <c r="OJ66" i="15"/>
  <c r="OV66" i="15"/>
  <c r="PH66" i="15"/>
  <c r="HY66" i="15"/>
  <c r="IK66" i="15"/>
  <c r="IW66" i="15"/>
  <c r="JI66" i="15"/>
  <c r="JU66" i="15"/>
  <c r="KG66" i="15"/>
  <c r="KS66" i="15"/>
  <c r="LE66" i="15"/>
  <c r="LQ66" i="15"/>
  <c r="MC66" i="15"/>
  <c r="MO66" i="15"/>
  <c r="NA66" i="15"/>
  <c r="NM66" i="15"/>
  <c r="NY66" i="15"/>
  <c r="OK66" i="15"/>
  <c r="OW66" i="15"/>
  <c r="PI66" i="15"/>
  <c r="HZ66" i="15"/>
  <c r="IL66" i="15"/>
  <c r="IX66" i="15"/>
  <c r="JJ66" i="15"/>
  <c r="JV66" i="15"/>
  <c r="KH66" i="15"/>
  <c r="KT66" i="15"/>
  <c r="LF66" i="15"/>
  <c r="LR66" i="15"/>
  <c r="MD66" i="15"/>
  <c r="MP66" i="15"/>
  <c r="NB66" i="15"/>
  <c r="NN66" i="15"/>
  <c r="NZ66" i="15"/>
  <c r="OL66" i="15"/>
  <c r="OX66" i="15"/>
  <c r="PJ66" i="15"/>
  <c r="IA66" i="15"/>
  <c r="IM66" i="15"/>
  <c r="IY66" i="15"/>
  <c r="JK66" i="15"/>
  <c r="JW66" i="15"/>
  <c r="KI66" i="15"/>
  <c r="KU66" i="15"/>
  <c r="LG66" i="15"/>
  <c r="LS66" i="15"/>
  <c r="ME66" i="15"/>
  <c r="MQ66" i="15"/>
  <c r="NC66" i="15"/>
  <c r="NO66" i="15"/>
  <c r="OA66" i="15"/>
  <c r="OM66" i="15"/>
  <c r="OY66" i="15"/>
  <c r="PK66" i="15"/>
  <c r="IB66" i="15"/>
  <c r="IN66" i="15"/>
  <c r="IZ66" i="15"/>
  <c r="JL66" i="15"/>
  <c r="JX66" i="15"/>
  <c r="KJ66" i="15"/>
  <c r="KV66" i="15"/>
  <c r="LH66" i="15"/>
  <c r="LT66" i="15"/>
  <c r="MF66" i="15"/>
  <c r="MR66" i="15"/>
  <c r="ND66" i="15"/>
  <c r="NP66" i="15"/>
  <c r="OB66" i="15"/>
  <c r="ON66" i="15"/>
  <c r="OZ66" i="15"/>
  <c r="PL66" i="15"/>
  <c r="IC66" i="15"/>
  <c r="IO66" i="15"/>
  <c r="JA66" i="15"/>
  <c r="JM66" i="15"/>
  <c r="JY66" i="15"/>
  <c r="KK66" i="15"/>
  <c r="KW66" i="15"/>
  <c r="LI66" i="15"/>
  <c r="LU66" i="15"/>
  <c r="MG66" i="15"/>
  <c r="MS66" i="15"/>
  <c r="NE66" i="15"/>
  <c r="NQ66" i="15"/>
  <c r="OC66" i="15"/>
  <c r="OO66" i="15"/>
  <c r="PA66" i="15"/>
  <c r="JZ66" i="15"/>
  <c r="KL66" i="15"/>
  <c r="KX66" i="15"/>
  <c r="LJ66" i="15"/>
  <c r="LV66" i="15"/>
  <c r="MH66" i="15"/>
  <c r="MT66" i="15"/>
  <c r="NF66" i="15"/>
  <c r="ID66" i="15"/>
  <c r="NR66" i="15"/>
  <c r="IP66" i="15"/>
  <c r="OD66" i="15"/>
  <c r="JB66" i="15"/>
  <c r="OP66" i="15"/>
  <c r="JN66" i="15"/>
  <c r="PB66" i="15"/>
  <c r="R47" i="15"/>
  <c r="HY47" i="15"/>
  <c r="IK47" i="15"/>
  <c r="IW47" i="15"/>
  <c r="JI47" i="15"/>
  <c r="JU47" i="15"/>
  <c r="KG47" i="15"/>
  <c r="KS47" i="15"/>
  <c r="LE47" i="15"/>
  <c r="LQ47" i="15"/>
  <c r="MC47" i="15"/>
  <c r="MO47" i="15"/>
  <c r="NA47" i="15"/>
  <c r="NM47" i="15"/>
  <c r="NY47" i="15"/>
  <c r="OK47" i="15"/>
  <c r="OW47" i="15"/>
  <c r="PI47" i="15"/>
  <c r="HZ47" i="15"/>
  <c r="IL47" i="15"/>
  <c r="IX47" i="15"/>
  <c r="JJ47" i="15"/>
  <c r="JV47" i="15"/>
  <c r="KH47" i="15"/>
  <c r="KT47" i="15"/>
  <c r="LF47" i="15"/>
  <c r="LR47" i="15"/>
  <c r="MD47" i="15"/>
  <c r="MP47" i="15"/>
  <c r="NB47" i="15"/>
  <c r="NN47" i="15"/>
  <c r="NZ47" i="15"/>
  <c r="OL47" i="15"/>
  <c r="OX47" i="15"/>
  <c r="PJ47" i="15"/>
  <c r="IA47" i="15"/>
  <c r="IM47" i="15"/>
  <c r="IY47" i="15"/>
  <c r="JK47" i="15"/>
  <c r="JW47" i="15"/>
  <c r="KI47" i="15"/>
  <c r="KU47" i="15"/>
  <c r="LG47" i="15"/>
  <c r="LS47" i="15"/>
  <c r="ME47" i="15"/>
  <c r="MQ47" i="15"/>
  <c r="NC47" i="15"/>
  <c r="NO47" i="15"/>
  <c r="OA47" i="15"/>
  <c r="OM47" i="15"/>
  <c r="OY47" i="15"/>
  <c r="PK47" i="15"/>
  <c r="IB47" i="15"/>
  <c r="IN47" i="15"/>
  <c r="IZ47" i="15"/>
  <c r="JL47" i="15"/>
  <c r="JX47" i="15"/>
  <c r="KJ47" i="15"/>
  <c r="KV47" i="15"/>
  <c r="LH47" i="15"/>
  <c r="LT47" i="15"/>
  <c r="MF47" i="15"/>
  <c r="MR47" i="15"/>
  <c r="ND47" i="15"/>
  <c r="NP47" i="15"/>
  <c r="OB47" i="15"/>
  <c r="ON47" i="15"/>
  <c r="OZ47" i="15"/>
  <c r="PL47" i="15"/>
  <c r="IC47" i="15"/>
  <c r="IO47" i="15"/>
  <c r="JA47" i="15"/>
  <c r="JM47" i="15"/>
  <c r="JY47" i="15"/>
  <c r="KK47" i="15"/>
  <c r="KW47" i="15"/>
  <c r="LI47" i="15"/>
  <c r="LU47" i="15"/>
  <c r="MG47" i="15"/>
  <c r="MS47" i="15"/>
  <c r="NE47" i="15"/>
  <c r="NQ47" i="15"/>
  <c r="OC47" i="15"/>
  <c r="OO47" i="15"/>
  <c r="PA47" i="15"/>
  <c r="ID47" i="15"/>
  <c r="IP47" i="15"/>
  <c r="JB47" i="15"/>
  <c r="JN47" i="15"/>
  <c r="JZ47" i="15"/>
  <c r="KL47" i="15"/>
  <c r="KX47" i="15"/>
  <c r="LJ47" i="15"/>
  <c r="LV47" i="15"/>
  <c r="MH47" i="15"/>
  <c r="MT47" i="15"/>
  <c r="NF47" i="15"/>
  <c r="NR47" i="15"/>
  <c r="OD47" i="15"/>
  <c r="OP47" i="15"/>
  <c r="PB47" i="15"/>
  <c r="IE47" i="15"/>
  <c r="IQ47" i="15"/>
  <c r="JC47" i="15"/>
  <c r="JO47" i="15"/>
  <c r="KA47" i="15"/>
  <c r="KM47" i="15"/>
  <c r="KY47" i="15"/>
  <c r="LK47" i="15"/>
  <c r="LW47" i="15"/>
  <c r="MI47" i="15"/>
  <c r="MU47" i="15"/>
  <c r="NG47" i="15"/>
  <c r="NS47" i="15"/>
  <c r="OE47" i="15"/>
  <c r="OQ47" i="15"/>
  <c r="PC47" i="15"/>
  <c r="IF47" i="15"/>
  <c r="IR47" i="15"/>
  <c r="JD47" i="15"/>
  <c r="JP47" i="15"/>
  <c r="KB47" i="15"/>
  <c r="KN47" i="15"/>
  <c r="KZ47" i="15"/>
  <c r="LL47" i="15"/>
  <c r="LX47" i="15"/>
  <c r="MJ47" i="15"/>
  <c r="MV47" i="15"/>
  <c r="NH47" i="15"/>
  <c r="NT47" i="15"/>
  <c r="OF47" i="15"/>
  <c r="OR47" i="15"/>
  <c r="PD47" i="15"/>
  <c r="HU47" i="15"/>
  <c r="IG47" i="15"/>
  <c r="IS47" i="15"/>
  <c r="JE47" i="15"/>
  <c r="JQ47" i="15"/>
  <c r="KC47" i="15"/>
  <c r="KO47" i="15"/>
  <c r="LA47" i="15"/>
  <c r="LM47" i="15"/>
  <c r="LY47" i="15"/>
  <c r="MK47" i="15"/>
  <c r="MW47" i="15"/>
  <c r="NI47" i="15"/>
  <c r="NU47" i="15"/>
  <c r="OG47" i="15"/>
  <c r="OS47" i="15"/>
  <c r="PE47" i="15"/>
  <c r="HV47" i="15"/>
  <c r="IH47" i="15"/>
  <c r="IT47" i="15"/>
  <c r="JF47" i="15"/>
  <c r="JR47" i="15"/>
  <c r="KD47" i="15"/>
  <c r="KP47" i="15"/>
  <c r="LB47" i="15"/>
  <c r="LN47" i="15"/>
  <c r="LZ47" i="15"/>
  <c r="ML47" i="15"/>
  <c r="MX47" i="15"/>
  <c r="NJ47" i="15"/>
  <c r="NV47" i="15"/>
  <c r="OH47" i="15"/>
  <c r="OT47" i="15"/>
  <c r="PF47" i="15"/>
  <c r="HW47" i="15"/>
  <c r="II47" i="15"/>
  <c r="IU47" i="15"/>
  <c r="JG47" i="15"/>
  <c r="JS47" i="15"/>
  <c r="KE47" i="15"/>
  <c r="KQ47" i="15"/>
  <c r="LC47" i="15"/>
  <c r="LO47" i="15"/>
  <c r="MA47" i="15"/>
  <c r="MM47" i="15"/>
  <c r="MY47" i="15"/>
  <c r="NK47" i="15"/>
  <c r="NW47" i="15"/>
  <c r="OI47" i="15"/>
  <c r="OU47" i="15"/>
  <c r="PG47" i="15"/>
  <c r="LP47" i="15"/>
  <c r="MB47" i="15"/>
  <c r="MN47" i="15"/>
  <c r="MZ47" i="15"/>
  <c r="HX47" i="15"/>
  <c r="NL47" i="15"/>
  <c r="IJ47" i="15"/>
  <c r="NX47" i="15"/>
  <c r="IV47" i="15"/>
  <c r="OJ47" i="15"/>
  <c r="JH47" i="15"/>
  <c r="OV47" i="15"/>
  <c r="JT47" i="15"/>
  <c r="PH47" i="15"/>
  <c r="KF47" i="15"/>
  <c r="KR47" i="15"/>
  <c r="LD47" i="15"/>
  <c r="HV89" i="15"/>
  <c r="IH89" i="15"/>
  <c r="IT89" i="15"/>
  <c r="JF89" i="15"/>
  <c r="JR89" i="15"/>
  <c r="KD89" i="15"/>
  <c r="KP89" i="15"/>
  <c r="LB89" i="15"/>
  <c r="LN89" i="15"/>
  <c r="LZ89" i="15"/>
  <c r="ML89" i="15"/>
  <c r="MX89" i="15"/>
  <c r="NJ89" i="15"/>
  <c r="NV89" i="15"/>
  <c r="OH89" i="15"/>
  <c r="OT89" i="15"/>
  <c r="PF89" i="15"/>
  <c r="HW89" i="15"/>
  <c r="II89" i="15"/>
  <c r="IU89" i="15"/>
  <c r="JG89" i="15"/>
  <c r="JS89" i="15"/>
  <c r="KE89" i="15"/>
  <c r="KQ89" i="15"/>
  <c r="LC89" i="15"/>
  <c r="LO89" i="15"/>
  <c r="MA89" i="15"/>
  <c r="MM89" i="15"/>
  <c r="MY89" i="15"/>
  <c r="NK89" i="15"/>
  <c r="NW89" i="15"/>
  <c r="OI89" i="15"/>
  <c r="OU89" i="15"/>
  <c r="PG89" i="15"/>
  <c r="HX89" i="15"/>
  <c r="IJ89" i="15"/>
  <c r="IV89" i="15"/>
  <c r="JH89" i="15"/>
  <c r="JT89" i="15"/>
  <c r="KF89" i="15"/>
  <c r="KR89" i="15"/>
  <c r="LD89" i="15"/>
  <c r="LP89" i="15"/>
  <c r="MB89" i="15"/>
  <c r="MN89" i="15"/>
  <c r="MZ89" i="15"/>
  <c r="NL89" i="15"/>
  <c r="NX89" i="15"/>
  <c r="OJ89" i="15"/>
  <c r="OV89" i="15"/>
  <c r="PH89" i="15"/>
  <c r="HY89" i="15"/>
  <c r="IK89" i="15"/>
  <c r="IW89" i="15"/>
  <c r="JI89" i="15"/>
  <c r="JU89" i="15"/>
  <c r="KG89" i="15"/>
  <c r="KS89" i="15"/>
  <c r="LE89" i="15"/>
  <c r="LQ89" i="15"/>
  <c r="MC89" i="15"/>
  <c r="MO89" i="15"/>
  <c r="NA89" i="15"/>
  <c r="NM89" i="15"/>
  <c r="NY89" i="15"/>
  <c r="OK89" i="15"/>
  <c r="OW89" i="15"/>
  <c r="PI89" i="15"/>
  <c r="HZ89" i="15"/>
  <c r="IL89" i="15"/>
  <c r="IX89" i="15"/>
  <c r="JJ89" i="15"/>
  <c r="JV89" i="15"/>
  <c r="KH89" i="15"/>
  <c r="KT89" i="15"/>
  <c r="LF89" i="15"/>
  <c r="LR89" i="15"/>
  <c r="MD89" i="15"/>
  <c r="MP89" i="15"/>
  <c r="NB89" i="15"/>
  <c r="NN89" i="15"/>
  <c r="NZ89" i="15"/>
  <c r="OL89" i="15"/>
  <c r="OX89" i="15"/>
  <c r="PJ89" i="15"/>
  <c r="IA89" i="15"/>
  <c r="IM89" i="15"/>
  <c r="IY89" i="15"/>
  <c r="JK89" i="15"/>
  <c r="JW89" i="15"/>
  <c r="KI89" i="15"/>
  <c r="KU89" i="15"/>
  <c r="LG89" i="15"/>
  <c r="LS89" i="15"/>
  <c r="ME89" i="15"/>
  <c r="MQ89" i="15"/>
  <c r="NC89" i="15"/>
  <c r="NO89" i="15"/>
  <c r="OA89" i="15"/>
  <c r="OM89" i="15"/>
  <c r="OY89" i="15"/>
  <c r="PK89" i="15"/>
  <c r="IB89" i="15"/>
  <c r="IN89" i="15"/>
  <c r="IZ89" i="15"/>
  <c r="JL89" i="15"/>
  <c r="JX89" i="15"/>
  <c r="KJ89" i="15"/>
  <c r="KV89" i="15"/>
  <c r="LH89" i="15"/>
  <c r="LT89" i="15"/>
  <c r="MF89" i="15"/>
  <c r="MR89" i="15"/>
  <c r="ND89" i="15"/>
  <c r="NP89" i="15"/>
  <c r="OB89" i="15"/>
  <c r="ON89" i="15"/>
  <c r="OZ89" i="15"/>
  <c r="PL89" i="15"/>
  <c r="IC89" i="15"/>
  <c r="IO89" i="15"/>
  <c r="JA89" i="15"/>
  <c r="JM89" i="15"/>
  <c r="JY89" i="15"/>
  <c r="KK89" i="15"/>
  <c r="KW89" i="15"/>
  <c r="LI89" i="15"/>
  <c r="LU89" i="15"/>
  <c r="MG89" i="15"/>
  <c r="MS89" i="15"/>
  <c r="NE89" i="15"/>
  <c r="NQ89" i="15"/>
  <c r="OC89" i="15"/>
  <c r="OO89" i="15"/>
  <c r="PA89" i="15"/>
  <c r="ID89" i="15"/>
  <c r="IP89" i="15"/>
  <c r="JB89" i="15"/>
  <c r="JN89" i="15"/>
  <c r="JZ89" i="15"/>
  <c r="KL89" i="15"/>
  <c r="KX89" i="15"/>
  <c r="LJ89" i="15"/>
  <c r="LV89" i="15"/>
  <c r="MH89" i="15"/>
  <c r="MT89" i="15"/>
  <c r="NF89" i="15"/>
  <c r="NR89" i="15"/>
  <c r="OD89" i="15"/>
  <c r="OP89" i="15"/>
  <c r="PB89" i="15"/>
  <c r="IE89" i="15"/>
  <c r="IQ89" i="15"/>
  <c r="JC89" i="15"/>
  <c r="JO89" i="15"/>
  <c r="KA89" i="15"/>
  <c r="KM89" i="15"/>
  <c r="KY89" i="15"/>
  <c r="LK89" i="15"/>
  <c r="LW89" i="15"/>
  <c r="MI89" i="15"/>
  <c r="MU89" i="15"/>
  <c r="NG89" i="15"/>
  <c r="NS89" i="15"/>
  <c r="OE89" i="15"/>
  <c r="OQ89" i="15"/>
  <c r="PC89" i="15"/>
  <c r="IF89" i="15"/>
  <c r="IR89" i="15"/>
  <c r="JD89" i="15"/>
  <c r="JP89" i="15"/>
  <c r="KB89" i="15"/>
  <c r="KN89" i="15"/>
  <c r="KZ89" i="15"/>
  <c r="LL89" i="15"/>
  <c r="LX89" i="15"/>
  <c r="MJ89" i="15"/>
  <c r="MV89" i="15"/>
  <c r="NH89" i="15"/>
  <c r="NT89" i="15"/>
  <c r="OF89" i="15"/>
  <c r="OR89" i="15"/>
  <c r="PD89" i="15"/>
  <c r="LM89" i="15"/>
  <c r="LY89" i="15"/>
  <c r="MK89" i="15"/>
  <c r="MW89" i="15"/>
  <c r="HU89" i="15"/>
  <c r="NI89" i="15"/>
  <c r="IG89" i="15"/>
  <c r="NU89" i="15"/>
  <c r="IS89" i="15"/>
  <c r="OG89" i="15"/>
  <c r="JE89" i="15"/>
  <c r="OS89" i="15"/>
  <c r="JQ89" i="15"/>
  <c r="PE89" i="15"/>
  <c r="KC89" i="15"/>
  <c r="KO89" i="15"/>
  <c r="LA89" i="15"/>
  <c r="R99" i="15"/>
  <c r="HU99" i="15"/>
  <c r="IG99" i="15"/>
  <c r="IS99" i="15"/>
  <c r="JE99" i="15"/>
  <c r="JQ99" i="15"/>
  <c r="KC99" i="15"/>
  <c r="KO99" i="15"/>
  <c r="LA99" i="15"/>
  <c r="LM99" i="15"/>
  <c r="LY99" i="15"/>
  <c r="MK99" i="15"/>
  <c r="MW99" i="15"/>
  <c r="NI99" i="15"/>
  <c r="NU99" i="15"/>
  <c r="OG99" i="15"/>
  <c r="OS99" i="15"/>
  <c r="PE99" i="15"/>
  <c r="HV99" i="15"/>
  <c r="IH99" i="15"/>
  <c r="IT99" i="15"/>
  <c r="JF99" i="15"/>
  <c r="JR99" i="15"/>
  <c r="KD99" i="15"/>
  <c r="KP99" i="15"/>
  <c r="LB99" i="15"/>
  <c r="LN99" i="15"/>
  <c r="LZ99" i="15"/>
  <c r="ML99" i="15"/>
  <c r="MX99" i="15"/>
  <c r="NJ99" i="15"/>
  <c r="NV99" i="15"/>
  <c r="OH99" i="15"/>
  <c r="OT99" i="15"/>
  <c r="PF99" i="15"/>
  <c r="HW99" i="15"/>
  <c r="II99" i="15"/>
  <c r="IU99" i="15"/>
  <c r="JG99" i="15"/>
  <c r="JS99" i="15"/>
  <c r="KE99" i="15"/>
  <c r="KQ99" i="15"/>
  <c r="LC99" i="15"/>
  <c r="LO99" i="15"/>
  <c r="MA99" i="15"/>
  <c r="MM99" i="15"/>
  <c r="MY99" i="15"/>
  <c r="NK99" i="15"/>
  <c r="NW99" i="15"/>
  <c r="OI99" i="15"/>
  <c r="OU99" i="15"/>
  <c r="PG99" i="15"/>
  <c r="HX99" i="15"/>
  <c r="IJ99" i="15"/>
  <c r="IV99" i="15"/>
  <c r="JH99" i="15"/>
  <c r="JT99" i="15"/>
  <c r="KF99" i="15"/>
  <c r="KR99" i="15"/>
  <c r="LD99" i="15"/>
  <c r="LP99" i="15"/>
  <c r="MB99" i="15"/>
  <c r="MN99" i="15"/>
  <c r="MZ99" i="15"/>
  <c r="NL99" i="15"/>
  <c r="NX99" i="15"/>
  <c r="OJ99" i="15"/>
  <c r="OV99" i="15"/>
  <c r="PH99" i="15"/>
  <c r="HY99" i="15"/>
  <c r="IK99" i="15"/>
  <c r="IW99" i="15"/>
  <c r="JI99" i="15"/>
  <c r="JU99" i="15"/>
  <c r="KG99" i="15"/>
  <c r="KS99" i="15"/>
  <c r="LE99" i="15"/>
  <c r="LQ99" i="15"/>
  <c r="MC99" i="15"/>
  <c r="MO99" i="15"/>
  <c r="NA99" i="15"/>
  <c r="NM99" i="15"/>
  <c r="NY99" i="15"/>
  <c r="OK99" i="15"/>
  <c r="OW99" i="15"/>
  <c r="PI99" i="15"/>
  <c r="HZ99" i="15"/>
  <c r="IL99" i="15"/>
  <c r="IX99" i="15"/>
  <c r="JJ99" i="15"/>
  <c r="JV99" i="15"/>
  <c r="KH99" i="15"/>
  <c r="KT99" i="15"/>
  <c r="LF99" i="15"/>
  <c r="LR99" i="15"/>
  <c r="MD99" i="15"/>
  <c r="MP99" i="15"/>
  <c r="NB99" i="15"/>
  <c r="NN99" i="15"/>
  <c r="NZ99" i="15"/>
  <c r="OL99" i="15"/>
  <c r="OX99" i="15"/>
  <c r="PJ99" i="15"/>
  <c r="IA99" i="15"/>
  <c r="IM99" i="15"/>
  <c r="IY99" i="15"/>
  <c r="JK99" i="15"/>
  <c r="JW99" i="15"/>
  <c r="KI99" i="15"/>
  <c r="KU99" i="15"/>
  <c r="LG99" i="15"/>
  <c r="LS99" i="15"/>
  <c r="ME99" i="15"/>
  <c r="MQ99" i="15"/>
  <c r="NC99" i="15"/>
  <c r="NO99" i="15"/>
  <c r="OA99" i="15"/>
  <c r="OM99" i="15"/>
  <c r="OY99" i="15"/>
  <c r="PK99" i="15"/>
  <c r="IB99" i="15"/>
  <c r="IN99" i="15"/>
  <c r="IZ99" i="15"/>
  <c r="JL99" i="15"/>
  <c r="JX99" i="15"/>
  <c r="KJ99" i="15"/>
  <c r="KV99" i="15"/>
  <c r="LH99" i="15"/>
  <c r="LT99" i="15"/>
  <c r="MF99" i="15"/>
  <c r="MR99" i="15"/>
  <c r="ND99" i="15"/>
  <c r="NP99" i="15"/>
  <c r="OB99" i="15"/>
  <c r="ON99" i="15"/>
  <c r="OZ99" i="15"/>
  <c r="PL99" i="15"/>
  <c r="IC99" i="15"/>
  <c r="IO99" i="15"/>
  <c r="JA99" i="15"/>
  <c r="JM99" i="15"/>
  <c r="JY99" i="15"/>
  <c r="KK99" i="15"/>
  <c r="KW99" i="15"/>
  <c r="LI99" i="15"/>
  <c r="LU99" i="15"/>
  <c r="MG99" i="15"/>
  <c r="MS99" i="15"/>
  <c r="NE99" i="15"/>
  <c r="NQ99" i="15"/>
  <c r="OC99" i="15"/>
  <c r="OO99" i="15"/>
  <c r="PA99" i="15"/>
  <c r="ID99" i="15"/>
  <c r="IP99" i="15"/>
  <c r="JB99" i="15"/>
  <c r="JN99" i="15"/>
  <c r="JZ99" i="15"/>
  <c r="KL99" i="15"/>
  <c r="KX99" i="15"/>
  <c r="LJ99" i="15"/>
  <c r="LV99" i="15"/>
  <c r="MH99" i="15"/>
  <c r="MT99" i="15"/>
  <c r="NF99" i="15"/>
  <c r="NR99" i="15"/>
  <c r="OD99" i="15"/>
  <c r="OP99" i="15"/>
  <c r="PB99" i="15"/>
  <c r="IE99" i="15"/>
  <c r="IQ99" i="15"/>
  <c r="JC99" i="15"/>
  <c r="JO99" i="15"/>
  <c r="KA99" i="15"/>
  <c r="KM99" i="15"/>
  <c r="KY99" i="15"/>
  <c r="LK99" i="15"/>
  <c r="LW99" i="15"/>
  <c r="MI99" i="15"/>
  <c r="MU99" i="15"/>
  <c r="NG99" i="15"/>
  <c r="NS99" i="15"/>
  <c r="OE99" i="15"/>
  <c r="OQ99" i="15"/>
  <c r="PC99" i="15"/>
  <c r="NH99" i="15"/>
  <c r="IF99" i="15"/>
  <c r="NT99" i="15"/>
  <c r="IR99" i="15"/>
  <c r="OF99" i="15"/>
  <c r="JD99" i="15"/>
  <c r="OR99" i="15"/>
  <c r="JP99" i="15"/>
  <c r="PD99" i="15"/>
  <c r="KB99" i="15"/>
  <c r="KN99" i="15"/>
  <c r="KZ99" i="15"/>
  <c r="LL99" i="15"/>
  <c r="LX99" i="15"/>
  <c r="MJ99" i="15"/>
  <c r="MV99" i="15"/>
  <c r="IC22" i="15"/>
  <c r="IO22" i="15"/>
  <c r="JA22" i="15"/>
  <c r="JM22" i="15"/>
  <c r="JY22" i="15"/>
  <c r="KK22" i="15"/>
  <c r="KW22" i="15"/>
  <c r="LI22" i="15"/>
  <c r="LU22" i="15"/>
  <c r="MG22" i="15"/>
  <c r="MS22" i="15"/>
  <c r="NE22" i="15"/>
  <c r="NQ22" i="15"/>
  <c r="OC22" i="15"/>
  <c r="OO22" i="15"/>
  <c r="PA22" i="15"/>
  <c r="ID22" i="15"/>
  <c r="IP22" i="15"/>
  <c r="JB22" i="15"/>
  <c r="JN22" i="15"/>
  <c r="JZ22" i="15"/>
  <c r="KL22" i="15"/>
  <c r="KX22" i="15"/>
  <c r="LJ22" i="15"/>
  <c r="LV22" i="15"/>
  <c r="MH22" i="15"/>
  <c r="MT22" i="15"/>
  <c r="NF22" i="15"/>
  <c r="NR22" i="15"/>
  <c r="OD22" i="15"/>
  <c r="OP22" i="15"/>
  <c r="PB22" i="15"/>
  <c r="IE22" i="15"/>
  <c r="IQ22" i="15"/>
  <c r="JC22" i="15"/>
  <c r="JO22" i="15"/>
  <c r="KA22" i="15"/>
  <c r="KM22" i="15"/>
  <c r="KY22" i="15"/>
  <c r="LK22" i="15"/>
  <c r="LW22" i="15"/>
  <c r="MI22" i="15"/>
  <c r="MU22" i="15"/>
  <c r="NG22" i="15"/>
  <c r="NS22" i="15"/>
  <c r="OE22" i="15"/>
  <c r="OQ22" i="15"/>
  <c r="PC22" i="15"/>
  <c r="IF22" i="15"/>
  <c r="IR22" i="15"/>
  <c r="JD22" i="15"/>
  <c r="JP22" i="15"/>
  <c r="KB22" i="15"/>
  <c r="KN22" i="15"/>
  <c r="KZ22" i="15"/>
  <c r="LL22" i="15"/>
  <c r="LX22" i="15"/>
  <c r="MJ22" i="15"/>
  <c r="MV22" i="15"/>
  <c r="NH22" i="15"/>
  <c r="NT22" i="15"/>
  <c r="OF22" i="15"/>
  <c r="OR22" i="15"/>
  <c r="PD22" i="15"/>
  <c r="HU22" i="15"/>
  <c r="IG22" i="15"/>
  <c r="IS22" i="15"/>
  <c r="JE22" i="15"/>
  <c r="JQ22" i="15"/>
  <c r="KC22" i="15"/>
  <c r="KO22" i="15"/>
  <c r="LA22" i="15"/>
  <c r="LM22" i="15"/>
  <c r="LY22" i="15"/>
  <c r="MK22" i="15"/>
  <c r="MW22" i="15"/>
  <c r="NI22" i="15"/>
  <c r="NU22" i="15"/>
  <c r="OG22" i="15"/>
  <c r="OS22" i="15"/>
  <c r="PE22" i="15"/>
  <c r="HV22" i="15"/>
  <c r="IH22" i="15"/>
  <c r="IT22" i="15"/>
  <c r="JF22" i="15"/>
  <c r="JR22" i="15"/>
  <c r="KD22" i="15"/>
  <c r="KP22" i="15"/>
  <c r="LB22" i="15"/>
  <c r="LN22" i="15"/>
  <c r="LZ22" i="15"/>
  <c r="ML22" i="15"/>
  <c r="MX22" i="15"/>
  <c r="NJ22" i="15"/>
  <c r="NV22" i="15"/>
  <c r="OH22" i="15"/>
  <c r="OT22" i="15"/>
  <c r="PF22" i="15"/>
  <c r="HW22" i="15"/>
  <c r="II22" i="15"/>
  <c r="IU22" i="15"/>
  <c r="JG22" i="15"/>
  <c r="JS22" i="15"/>
  <c r="KE22" i="15"/>
  <c r="KQ22" i="15"/>
  <c r="LC22" i="15"/>
  <c r="LO22" i="15"/>
  <c r="MA22" i="15"/>
  <c r="MM22" i="15"/>
  <c r="MY22" i="15"/>
  <c r="NK22" i="15"/>
  <c r="NW22" i="15"/>
  <c r="OI22" i="15"/>
  <c r="OU22" i="15"/>
  <c r="PG22" i="15"/>
  <c r="HX22" i="15"/>
  <c r="IJ22" i="15"/>
  <c r="IV22" i="15"/>
  <c r="JH22" i="15"/>
  <c r="JT22" i="15"/>
  <c r="KF22" i="15"/>
  <c r="KR22" i="15"/>
  <c r="LD22" i="15"/>
  <c r="LP22" i="15"/>
  <c r="MB22" i="15"/>
  <c r="MN22" i="15"/>
  <c r="MZ22" i="15"/>
  <c r="NL22" i="15"/>
  <c r="NX22" i="15"/>
  <c r="OJ22" i="15"/>
  <c r="OV22" i="15"/>
  <c r="PH22" i="15"/>
  <c r="HY22" i="15"/>
  <c r="IK22" i="15"/>
  <c r="IW22" i="15"/>
  <c r="JI22" i="15"/>
  <c r="JU22" i="15"/>
  <c r="KG22" i="15"/>
  <c r="KS22" i="15"/>
  <c r="LE22" i="15"/>
  <c r="LQ22" i="15"/>
  <c r="MC22" i="15"/>
  <c r="MO22" i="15"/>
  <c r="NA22" i="15"/>
  <c r="NM22" i="15"/>
  <c r="NY22" i="15"/>
  <c r="OK22" i="15"/>
  <c r="OW22" i="15"/>
  <c r="PI22" i="15"/>
  <c r="HZ22" i="15"/>
  <c r="IL22" i="15"/>
  <c r="IX22" i="15"/>
  <c r="JJ22" i="15"/>
  <c r="JV22" i="15"/>
  <c r="KH22" i="15"/>
  <c r="KT22" i="15"/>
  <c r="LF22" i="15"/>
  <c r="LR22" i="15"/>
  <c r="MD22" i="15"/>
  <c r="MP22" i="15"/>
  <c r="NB22" i="15"/>
  <c r="NN22" i="15"/>
  <c r="NZ22" i="15"/>
  <c r="OL22" i="15"/>
  <c r="OX22" i="15"/>
  <c r="PJ22" i="15"/>
  <c r="IA22" i="15"/>
  <c r="IM22" i="15"/>
  <c r="IY22" i="15"/>
  <c r="JK22" i="15"/>
  <c r="JW22" i="15"/>
  <c r="KI22" i="15"/>
  <c r="KU22" i="15"/>
  <c r="LG22" i="15"/>
  <c r="LS22" i="15"/>
  <c r="ME22" i="15"/>
  <c r="MQ22" i="15"/>
  <c r="NC22" i="15"/>
  <c r="NO22" i="15"/>
  <c r="OA22" i="15"/>
  <c r="OM22" i="15"/>
  <c r="OY22" i="15"/>
  <c r="PK22" i="15"/>
  <c r="IN22" i="15"/>
  <c r="OB22" i="15"/>
  <c r="IZ22" i="15"/>
  <c r="ON22" i="15"/>
  <c r="JL22" i="15"/>
  <c r="OZ22" i="15"/>
  <c r="JX22" i="15"/>
  <c r="PL22" i="15"/>
  <c r="KJ22" i="15"/>
  <c r="KV22" i="15"/>
  <c r="LH22" i="15"/>
  <c r="LT22" i="15"/>
  <c r="MF22" i="15"/>
  <c r="MR22" i="15"/>
  <c r="ND22" i="15"/>
  <c r="IB22" i="15"/>
  <c r="NP22" i="15"/>
  <c r="HW70" i="15"/>
  <c r="II70" i="15"/>
  <c r="IU70" i="15"/>
  <c r="JG70" i="15"/>
  <c r="JS70" i="15"/>
  <c r="KE70" i="15"/>
  <c r="KQ70" i="15"/>
  <c r="LC70" i="15"/>
  <c r="LO70" i="15"/>
  <c r="HX70" i="15"/>
  <c r="IJ70" i="15"/>
  <c r="IV70" i="15"/>
  <c r="JH70" i="15"/>
  <c r="JT70" i="15"/>
  <c r="KF70" i="15"/>
  <c r="KR70" i="15"/>
  <c r="LD70" i="15"/>
  <c r="LP70" i="15"/>
  <c r="MB70" i="15"/>
  <c r="MN70" i="15"/>
  <c r="MZ70" i="15"/>
  <c r="NL70" i="15"/>
  <c r="NX70" i="15"/>
  <c r="OJ70" i="15"/>
  <c r="OV70" i="15"/>
  <c r="PH70" i="15"/>
  <c r="HY70" i="15"/>
  <c r="IK70" i="15"/>
  <c r="IW70" i="15"/>
  <c r="JI70" i="15"/>
  <c r="JU70" i="15"/>
  <c r="KG70" i="15"/>
  <c r="KS70" i="15"/>
  <c r="LE70" i="15"/>
  <c r="LQ70" i="15"/>
  <c r="MC70" i="15"/>
  <c r="MO70" i="15"/>
  <c r="NA70" i="15"/>
  <c r="NM70" i="15"/>
  <c r="NY70" i="15"/>
  <c r="OK70" i="15"/>
  <c r="OW70" i="15"/>
  <c r="PI70" i="15"/>
  <c r="HZ70" i="15"/>
  <c r="IL70" i="15"/>
  <c r="IX70" i="15"/>
  <c r="JJ70" i="15"/>
  <c r="JV70" i="15"/>
  <c r="KH70" i="15"/>
  <c r="KT70" i="15"/>
  <c r="LF70" i="15"/>
  <c r="LR70" i="15"/>
  <c r="MD70" i="15"/>
  <c r="MP70" i="15"/>
  <c r="NB70" i="15"/>
  <c r="NN70" i="15"/>
  <c r="NZ70" i="15"/>
  <c r="OL70" i="15"/>
  <c r="OX70" i="15"/>
  <c r="PJ70" i="15"/>
  <c r="IA70" i="15"/>
  <c r="IM70" i="15"/>
  <c r="IY70" i="15"/>
  <c r="JK70" i="15"/>
  <c r="JW70" i="15"/>
  <c r="KI70" i="15"/>
  <c r="KU70" i="15"/>
  <c r="LG70" i="15"/>
  <c r="LS70" i="15"/>
  <c r="ME70" i="15"/>
  <c r="MQ70" i="15"/>
  <c r="NC70" i="15"/>
  <c r="NO70" i="15"/>
  <c r="OA70" i="15"/>
  <c r="OM70" i="15"/>
  <c r="OY70" i="15"/>
  <c r="PK70" i="15"/>
  <c r="IB70" i="15"/>
  <c r="IN70" i="15"/>
  <c r="IZ70" i="15"/>
  <c r="JL70" i="15"/>
  <c r="JX70" i="15"/>
  <c r="KJ70" i="15"/>
  <c r="KV70" i="15"/>
  <c r="LH70" i="15"/>
  <c r="LT70" i="15"/>
  <c r="MF70" i="15"/>
  <c r="MR70" i="15"/>
  <c r="IC70" i="15"/>
  <c r="IO70" i="15"/>
  <c r="JA70" i="15"/>
  <c r="JM70" i="15"/>
  <c r="JY70" i="15"/>
  <c r="KK70" i="15"/>
  <c r="ID70" i="15"/>
  <c r="IP70" i="15"/>
  <c r="JB70" i="15"/>
  <c r="JN70" i="15"/>
  <c r="HU70" i="15"/>
  <c r="IG70" i="15"/>
  <c r="IS70" i="15"/>
  <c r="JE70" i="15"/>
  <c r="JQ70" i="15"/>
  <c r="KC70" i="15"/>
  <c r="KO70" i="15"/>
  <c r="LA70" i="15"/>
  <c r="LM70" i="15"/>
  <c r="LY70" i="15"/>
  <c r="MK70" i="15"/>
  <c r="MW70" i="15"/>
  <c r="NI70" i="15"/>
  <c r="NU70" i="15"/>
  <c r="OG70" i="15"/>
  <c r="OS70" i="15"/>
  <c r="PE70" i="15"/>
  <c r="IR70" i="15"/>
  <c r="KL70" i="15"/>
  <c r="LL70" i="15"/>
  <c r="ML70" i="15"/>
  <c r="NH70" i="15"/>
  <c r="OD70" i="15"/>
  <c r="OZ70" i="15"/>
  <c r="IT70" i="15"/>
  <c r="KM70" i="15"/>
  <c r="LN70" i="15"/>
  <c r="MM70" i="15"/>
  <c r="NJ70" i="15"/>
  <c r="OE70" i="15"/>
  <c r="PA70" i="15"/>
  <c r="JC70" i="15"/>
  <c r="KN70" i="15"/>
  <c r="LU70" i="15"/>
  <c r="MS70" i="15"/>
  <c r="NK70" i="15"/>
  <c r="OF70" i="15"/>
  <c r="PB70" i="15"/>
  <c r="JD70" i="15"/>
  <c r="KP70" i="15"/>
  <c r="LV70" i="15"/>
  <c r="MT70" i="15"/>
  <c r="NP70" i="15"/>
  <c r="OH70" i="15"/>
  <c r="PC70" i="15"/>
  <c r="JF70" i="15"/>
  <c r="KW70" i="15"/>
  <c r="LW70" i="15"/>
  <c r="MU70" i="15"/>
  <c r="NQ70" i="15"/>
  <c r="OI70" i="15"/>
  <c r="PD70" i="15"/>
  <c r="JO70" i="15"/>
  <c r="KX70" i="15"/>
  <c r="LX70" i="15"/>
  <c r="MV70" i="15"/>
  <c r="NR70" i="15"/>
  <c r="ON70" i="15"/>
  <c r="PF70" i="15"/>
  <c r="JP70" i="15"/>
  <c r="KY70" i="15"/>
  <c r="LZ70" i="15"/>
  <c r="MX70" i="15"/>
  <c r="NS70" i="15"/>
  <c r="OO70" i="15"/>
  <c r="PG70" i="15"/>
  <c r="HV70" i="15"/>
  <c r="JR70" i="15"/>
  <c r="KZ70" i="15"/>
  <c r="MA70" i="15"/>
  <c r="MY70" i="15"/>
  <c r="NT70" i="15"/>
  <c r="OP70" i="15"/>
  <c r="PL70" i="15"/>
  <c r="IE70" i="15"/>
  <c r="JZ70" i="15"/>
  <c r="LB70" i="15"/>
  <c r="MG70" i="15"/>
  <c r="ND70" i="15"/>
  <c r="NV70" i="15"/>
  <c r="OQ70" i="15"/>
  <c r="IF70" i="15"/>
  <c r="KA70" i="15"/>
  <c r="LI70" i="15"/>
  <c r="MH70" i="15"/>
  <c r="NE70" i="15"/>
  <c r="NW70" i="15"/>
  <c r="OR70" i="15"/>
  <c r="IH70" i="15"/>
  <c r="KB70" i="15"/>
  <c r="LJ70" i="15"/>
  <c r="MI70" i="15"/>
  <c r="NF70" i="15"/>
  <c r="OB70" i="15"/>
  <c r="OT70" i="15"/>
  <c r="KD70" i="15"/>
  <c r="LK70" i="15"/>
  <c r="MJ70" i="15"/>
  <c r="NG70" i="15"/>
  <c r="OC70" i="15"/>
  <c r="OU70" i="15"/>
  <c r="IQ70" i="15"/>
  <c r="IF84" i="15"/>
  <c r="IR84" i="15"/>
  <c r="JD84" i="15"/>
  <c r="JP84" i="15"/>
  <c r="KB84" i="15"/>
  <c r="KN84" i="15"/>
  <c r="KZ84" i="15"/>
  <c r="LL84" i="15"/>
  <c r="LX84" i="15"/>
  <c r="MJ84" i="15"/>
  <c r="MV84" i="15"/>
  <c r="NH84" i="15"/>
  <c r="NT84" i="15"/>
  <c r="OF84" i="15"/>
  <c r="OR84" i="15"/>
  <c r="PD84" i="15"/>
  <c r="HU84" i="15"/>
  <c r="IG84" i="15"/>
  <c r="IS84" i="15"/>
  <c r="JE84" i="15"/>
  <c r="JQ84" i="15"/>
  <c r="KC84" i="15"/>
  <c r="KO84" i="15"/>
  <c r="LA84" i="15"/>
  <c r="LM84" i="15"/>
  <c r="LY84" i="15"/>
  <c r="MK84" i="15"/>
  <c r="MW84" i="15"/>
  <c r="NI84" i="15"/>
  <c r="NU84" i="15"/>
  <c r="OG84" i="15"/>
  <c r="OS84" i="15"/>
  <c r="PE84" i="15"/>
  <c r="HV84" i="15"/>
  <c r="IH84" i="15"/>
  <c r="IT84" i="15"/>
  <c r="JF84" i="15"/>
  <c r="JR84" i="15"/>
  <c r="KD84" i="15"/>
  <c r="KP84" i="15"/>
  <c r="LB84" i="15"/>
  <c r="LN84" i="15"/>
  <c r="LZ84" i="15"/>
  <c r="ML84" i="15"/>
  <c r="MX84" i="15"/>
  <c r="NJ84" i="15"/>
  <c r="NV84" i="15"/>
  <c r="OH84" i="15"/>
  <c r="OT84" i="15"/>
  <c r="PF84" i="15"/>
  <c r="HW84" i="15"/>
  <c r="II84" i="15"/>
  <c r="IU84" i="15"/>
  <c r="JG84" i="15"/>
  <c r="JS84" i="15"/>
  <c r="KE84" i="15"/>
  <c r="KQ84" i="15"/>
  <c r="LC84" i="15"/>
  <c r="LO84" i="15"/>
  <c r="MA84" i="15"/>
  <c r="MM84" i="15"/>
  <c r="MY84" i="15"/>
  <c r="NK84" i="15"/>
  <c r="NW84" i="15"/>
  <c r="OI84" i="15"/>
  <c r="OU84" i="15"/>
  <c r="PG84" i="15"/>
  <c r="HX84" i="15"/>
  <c r="IJ84" i="15"/>
  <c r="IV84" i="15"/>
  <c r="JH84" i="15"/>
  <c r="JT84" i="15"/>
  <c r="KF84" i="15"/>
  <c r="KR84" i="15"/>
  <c r="LD84" i="15"/>
  <c r="LP84" i="15"/>
  <c r="MB84" i="15"/>
  <c r="MN84" i="15"/>
  <c r="MZ84" i="15"/>
  <c r="NL84" i="15"/>
  <c r="NX84" i="15"/>
  <c r="OJ84" i="15"/>
  <c r="OV84" i="15"/>
  <c r="PH84" i="15"/>
  <c r="HY84" i="15"/>
  <c r="IK84" i="15"/>
  <c r="IW84" i="15"/>
  <c r="JI84" i="15"/>
  <c r="JU84" i="15"/>
  <c r="KG84" i="15"/>
  <c r="KS84" i="15"/>
  <c r="LE84" i="15"/>
  <c r="LQ84" i="15"/>
  <c r="MC84" i="15"/>
  <c r="MO84" i="15"/>
  <c r="NA84" i="15"/>
  <c r="NM84" i="15"/>
  <c r="NY84" i="15"/>
  <c r="OK84" i="15"/>
  <c r="OW84" i="15"/>
  <c r="PI84" i="15"/>
  <c r="HZ84" i="15"/>
  <c r="IL84" i="15"/>
  <c r="IX84" i="15"/>
  <c r="JJ84" i="15"/>
  <c r="JV84" i="15"/>
  <c r="KH84" i="15"/>
  <c r="KT84" i="15"/>
  <c r="LF84" i="15"/>
  <c r="LR84" i="15"/>
  <c r="MD84" i="15"/>
  <c r="MP84" i="15"/>
  <c r="NB84" i="15"/>
  <c r="NN84" i="15"/>
  <c r="NZ84" i="15"/>
  <c r="OL84" i="15"/>
  <c r="OX84" i="15"/>
  <c r="PJ84" i="15"/>
  <c r="IA84" i="15"/>
  <c r="IM84" i="15"/>
  <c r="IY84" i="15"/>
  <c r="JK84" i="15"/>
  <c r="JW84" i="15"/>
  <c r="KI84" i="15"/>
  <c r="KU84" i="15"/>
  <c r="LG84" i="15"/>
  <c r="LS84" i="15"/>
  <c r="ME84" i="15"/>
  <c r="MQ84" i="15"/>
  <c r="NC84" i="15"/>
  <c r="NO84" i="15"/>
  <c r="OA84" i="15"/>
  <c r="OM84" i="15"/>
  <c r="OY84" i="15"/>
  <c r="PK84" i="15"/>
  <c r="IB84" i="15"/>
  <c r="IN84" i="15"/>
  <c r="IZ84" i="15"/>
  <c r="JL84" i="15"/>
  <c r="JX84" i="15"/>
  <c r="KJ84" i="15"/>
  <c r="KV84" i="15"/>
  <c r="LH84" i="15"/>
  <c r="LT84" i="15"/>
  <c r="MF84" i="15"/>
  <c r="MR84" i="15"/>
  <c r="ND84" i="15"/>
  <c r="NP84" i="15"/>
  <c r="OB84" i="15"/>
  <c r="ON84" i="15"/>
  <c r="OZ84" i="15"/>
  <c r="PL84" i="15"/>
  <c r="IC84" i="15"/>
  <c r="IO84" i="15"/>
  <c r="JA84" i="15"/>
  <c r="JM84" i="15"/>
  <c r="JY84" i="15"/>
  <c r="KK84" i="15"/>
  <c r="KW84" i="15"/>
  <c r="LI84" i="15"/>
  <c r="LU84" i="15"/>
  <c r="MG84" i="15"/>
  <c r="MS84" i="15"/>
  <c r="NE84" i="15"/>
  <c r="NQ84" i="15"/>
  <c r="OC84" i="15"/>
  <c r="OO84" i="15"/>
  <c r="PA84" i="15"/>
  <c r="ID84" i="15"/>
  <c r="IP84" i="15"/>
  <c r="JB84" i="15"/>
  <c r="JN84" i="15"/>
  <c r="JZ84" i="15"/>
  <c r="KL84" i="15"/>
  <c r="KX84" i="15"/>
  <c r="LJ84" i="15"/>
  <c r="LV84" i="15"/>
  <c r="MH84" i="15"/>
  <c r="MT84" i="15"/>
  <c r="NF84" i="15"/>
  <c r="NR84" i="15"/>
  <c r="OD84" i="15"/>
  <c r="OP84" i="15"/>
  <c r="PB84" i="15"/>
  <c r="IQ84" i="15"/>
  <c r="OE84" i="15"/>
  <c r="JC84" i="15"/>
  <c r="OQ84" i="15"/>
  <c r="JO84" i="15"/>
  <c r="PC84" i="15"/>
  <c r="KA84" i="15"/>
  <c r="KM84" i="15"/>
  <c r="KY84" i="15"/>
  <c r="LK84" i="15"/>
  <c r="LW84" i="15"/>
  <c r="MI84" i="15"/>
  <c r="MU84" i="15"/>
  <c r="NG84" i="15"/>
  <c r="IE84" i="15"/>
  <c r="NS84" i="15"/>
  <c r="HY21" i="15"/>
  <c r="IK21" i="15"/>
  <c r="IW21" i="15"/>
  <c r="JI21" i="15"/>
  <c r="JU21" i="15"/>
  <c r="KG21" i="15"/>
  <c r="KS21" i="15"/>
  <c r="LE21" i="15"/>
  <c r="LQ21" i="15"/>
  <c r="MC21" i="15"/>
  <c r="MO21" i="15"/>
  <c r="NA21" i="15"/>
  <c r="NM21" i="15"/>
  <c r="NY21" i="15"/>
  <c r="OK21" i="15"/>
  <c r="OW21" i="15"/>
  <c r="PI21" i="15"/>
  <c r="HZ21" i="15"/>
  <c r="IL21" i="15"/>
  <c r="IX21" i="15"/>
  <c r="JJ21" i="15"/>
  <c r="JV21" i="15"/>
  <c r="KH21" i="15"/>
  <c r="KT21" i="15"/>
  <c r="LF21" i="15"/>
  <c r="LR21" i="15"/>
  <c r="MD21" i="15"/>
  <c r="MP21" i="15"/>
  <c r="NB21" i="15"/>
  <c r="NN21" i="15"/>
  <c r="NZ21" i="15"/>
  <c r="OL21" i="15"/>
  <c r="OX21" i="15"/>
  <c r="PJ21" i="15"/>
  <c r="IA21" i="15"/>
  <c r="IM21" i="15"/>
  <c r="IY21" i="15"/>
  <c r="JK21" i="15"/>
  <c r="JW21" i="15"/>
  <c r="KI21" i="15"/>
  <c r="KU21" i="15"/>
  <c r="LG21" i="15"/>
  <c r="LS21" i="15"/>
  <c r="ME21" i="15"/>
  <c r="MQ21" i="15"/>
  <c r="NC21" i="15"/>
  <c r="NO21" i="15"/>
  <c r="OA21" i="15"/>
  <c r="OM21" i="15"/>
  <c r="OY21" i="15"/>
  <c r="PK21" i="15"/>
  <c r="IB21" i="15"/>
  <c r="IN21" i="15"/>
  <c r="IZ21" i="15"/>
  <c r="JL21" i="15"/>
  <c r="JX21" i="15"/>
  <c r="KJ21" i="15"/>
  <c r="KV21" i="15"/>
  <c r="LH21" i="15"/>
  <c r="LT21" i="15"/>
  <c r="MF21" i="15"/>
  <c r="MR21" i="15"/>
  <c r="ND21" i="15"/>
  <c r="NP21" i="15"/>
  <c r="OB21" i="15"/>
  <c r="ON21" i="15"/>
  <c r="OZ21" i="15"/>
  <c r="PL21" i="15"/>
  <c r="IC21" i="15"/>
  <c r="IO21" i="15"/>
  <c r="JA21" i="15"/>
  <c r="JM21" i="15"/>
  <c r="JY21" i="15"/>
  <c r="KK21" i="15"/>
  <c r="KW21" i="15"/>
  <c r="LI21" i="15"/>
  <c r="LU21" i="15"/>
  <c r="MG21" i="15"/>
  <c r="MS21" i="15"/>
  <c r="NE21" i="15"/>
  <c r="NQ21" i="15"/>
  <c r="OC21" i="15"/>
  <c r="OO21" i="15"/>
  <c r="PA21" i="15"/>
  <c r="ID21" i="15"/>
  <c r="IP21" i="15"/>
  <c r="JB21" i="15"/>
  <c r="JN21" i="15"/>
  <c r="JZ21" i="15"/>
  <c r="KL21" i="15"/>
  <c r="KX21" i="15"/>
  <c r="LJ21" i="15"/>
  <c r="LV21" i="15"/>
  <c r="MH21" i="15"/>
  <c r="MT21" i="15"/>
  <c r="NF21" i="15"/>
  <c r="NR21" i="15"/>
  <c r="OD21" i="15"/>
  <c r="OP21" i="15"/>
  <c r="PB21" i="15"/>
  <c r="IE21" i="15"/>
  <c r="IQ21" i="15"/>
  <c r="JC21" i="15"/>
  <c r="JO21" i="15"/>
  <c r="KA21" i="15"/>
  <c r="KM21" i="15"/>
  <c r="KY21" i="15"/>
  <c r="LK21" i="15"/>
  <c r="LW21" i="15"/>
  <c r="MI21" i="15"/>
  <c r="MU21" i="15"/>
  <c r="NG21" i="15"/>
  <c r="NS21" i="15"/>
  <c r="OE21" i="15"/>
  <c r="OQ21" i="15"/>
  <c r="PC21" i="15"/>
  <c r="IF21" i="15"/>
  <c r="IR21" i="15"/>
  <c r="JD21" i="15"/>
  <c r="JP21" i="15"/>
  <c r="KB21" i="15"/>
  <c r="KN21" i="15"/>
  <c r="KZ21" i="15"/>
  <c r="LL21" i="15"/>
  <c r="LX21" i="15"/>
  <c r="MJ21" i="15"/>
  <c r="MV21" i="15"/>
  <c r="NH21" i="15"/>
  <c r="NT21" i="15"/>
  <c r="OF21" i="15"/>
  <c r="OR21" i="15"/>
  <c r="PD21" i="15"/>
  <c r="HU21" i="15"/>
  <c r="IG21" i="15"/>
  <c r="IS21" i="15"/>
  <c r="JE21" i="15"/>
  <c r="JQ21" i="15"/>
  <c r="KC21" i="15"/>
  <c r="KO21" i="15"/>
  <c r="LA21" i="15"/>
  <c r="LM21" i="15"/>
  <c r="LY21" i="15"/>
  <c r="MK21" i="15"/>
  <c r="MW21" i="15"/>
  <c r="NI21" i="15"/>
  <c r="NU21" i="15"/>
  <c r="OG21" i="15"/>
  <c r="OS21" i="15"/>
  <c r="PE21" i="15"/>
  <c r="HV21" i="15"/>
  <c r="IH21" i="15"/>
  <c r="IT21" i="15"/>
  <c r="JF21" i="15"/>
  <c r="JR21" i="15"/>
  <c r="KD21" i="15"/>
  <c r="KP21" i="15"/>
  <c r="LB21" i="15"/>
  <c r="LN21" i="15"/>
  <c r="LZ21" i="15"/>
  <c r="ML21" i="15"/>
  <c r="MX21" i="15"/>
  <c r="NJ21" i="15"/>
  <c r="NV21" i="15"/>
  <c r="OH21" i="15"/>
  <c r="OT21" i="15"/>
  <c r="PF21" i="15"/>
  <c r="HW21" i="15"/>
  <c r="II21" i="15"/>
  <c r="IU21" i="15"/>
  <c r="JG21" i="15"/>
  <c r="JS21" i="15"/>
  <c r="KE21" i="15"/>
  <c r="KQ21" i="15"/>
  <c r="LC21" i="15"/>
  <c r="LO21" i="15"/>
  <c r="MA21" i="15"/>
  <c r="MM21" i="15"/>
  <c r="MY21" i="15"/>
  <c r="NK21" i="15"/>
  <c r="NW21" i="15"/>
  <c r="OI21" i="15"/>
  <c r="OU21" i="15"/>
  <c r="PG21" i="15"/>
  <c r="KR21" i="15"/>
  <c r="LD21" i="15"/>
  <c r="LP21" i="15"/>
  <c r="MB21" i="15"/>
  <c r="MN21" i="15"/>
  <c r="MZ21" i="15"/>
  <c r="HX21" i="15"/>
  <c r="NL21" i="15"/>
  <c r="IJ21" i="15"/>
  <c r="NX21" i="15"/>
  <c r="IV21" i="15"/>
  <c r="OJ21" i="15"/>
  <c r="JH21" i="15"/>
  <c r="OV21" i="15"/>
  <c r="JT21" i="15"/>
  <c r="PH21" i="15"/>
  <c r="KF21" i="15"/>
  <c r="IE61" i="15"/>
  <c r="IQ61" i="15"/>
  <c r="JC61" i="15"/>
  <c r="JO61" i="15"/>
  <c r="KA61" i="15"/>
  <c r="KM61" i="15"/>
  <c r="KY61" i="15"/>
  <c r="LK61" i="15"/>
  <c r="LW61" i="15"/>
  <c r="MI61" i="15"/>
  <c r="MU61" i="15"/>
  <c r="NG61" i="15"/>
  <c r="NS61" i="15"/>
  <c r="OE61" i="15"/>
  <c r="OQ61" i="15"/>
  <c r="PC61" i="15"/>
  <c r="IF61" i="15"/>
  <c r="IR61" i="15"/>
  <c r="JD61" i="15"/>
  <c r="JP61" i="15"/>
  <c r="KB61" i="15"/>
  <c r="KN61" i="15"/>
  <c r="KZ61" i="15"/>
  <c r="LL61" i="15"/>
  <c r="LX61" i="15"/>
  <c r="MJ61" i="15"/>
  <c r="MV61" i="15"/>
  <c r="NH61" i="15"/>
  <c r="NT61" i="15"/>
  <c r="OF61" i="15"/>
  <c r="OR61" i="15"/>
  <c r="PD61" i="15"/>
  <c r="HU61" i="15"/>
  <c r="IG61" i="15"/>
  <c r="IS61" i="15"/>
  <c r="JE61" i="15"/>
  <c r="JQ61" i="15"/>
  <c r="KC61" i="15"/>
  <c r="KO61" i="15"/>
  <c r="LA61" i="15"/>
  <c r="LM61" i="15"/>
  <c r="LY61" i="15"/>
  <c r="MK61" i="15"/>
  <c r="MW61" i="15"/>
  <c r="NI61" i="15"/>
  <c r="NU61" i="15"/>
  <c r="OG61" i="15"/>
  <c r="OS61" i="15"/>
  <c r="PE61" i="15"/>
  <c r="HW61" i="15"/>
  <c r="II61" i="15"/>
  <c r="IU61" i="15"/>
  <c r="JG61" i="15"/>
  <c r="JS61" i="15"/>
  <c r="KE61" i="15"/>
  <c r="KQ61" i="15"/>
  <c r="LC61" i="15"/>
  <c r="LO61" i="15"/>
  <c r="MA61" i="15"/>
  <c r="MM61" i="15"/>
  <c r="MY61" i="15"/>
  <c r="NK61" i="15"/>
  <c r="NW61" i="15"/>
  <c r="OI61" i="15"/>
  <c r="OU61" i="15"/>
  <c r="PG61" i="15"/>
  <c r="HX61" i="15"/>
  <c r="IJ61" i="15"/>
  <c r="IV61" i="15"/>
  <c r="JH61" i="15"/>
  <c r="JT61" i="15"/>
  <c r="KF61" i="15"/>
  <c r="KR61" i="15"/>
  <c r="LD61" i="15"/>
  <c r="LP61" i="15"/>
  <c r="MB61" i="15"/>
  <c r="MN61" i="15"/>
  <c r="MZ61" i="15"/>
  <c r="NL61" i="15"/>
  <c r="NX61" i="15"/>
  <c r="OJ61" i="15"/>
  <c r="OV61" i="15"/>
  <c r="PH61" i="15"/>
  <c r="HY61" i="15"/>
  <c r="IK61" i="15"/>
  <c r="IW61" i="15"/>
  <c r="JI61" i="15"/>
  <c r="JU61" i="15"/>
  <c r="KG61" i="15"/>
  <c r="KS61" i="15"/>
  <c r="LE61" i="15"/>
  <c r="LQ61" i="15"/>
  <c r="MC61" i="15"/>
  <c r="MO61" i="15"/>
  <c r="NA61" i="15"/>
  <c r="NM61" i="15"/>
  <c r="NY61" i="15"/>
  <c r="OK61" i="15"/>
  <c r="OW61" i="15"/>
  <c r="PI61" i="15"/>
  <c r="HZ61" i="15"/>
  <c r="IL61" i="15"/>
  <c r="IX61" i="15"/>
  <c r="JJ61" i="15"/>
  <c r="JV61" i="15"/>
  <c r="KH61" i="15"/>
  <c r="KT61" i="15"/>
  <c r="LF61" i="15"/>
  <c r="LR61" i="15"/>
  <c r="MD61" i="15"/>
  <c r="MP61" i="15"/>
  <c r="NB61" i="15"/>
  <c r="NN61" i="15"/>
  <c r="NZ61" i="15"/>
  <c r="OL61" i="15"/>
  <c r="OX61" i="15"/>
  <c r="PJ61" i="15"/>
  <c r="IB61" i="15"/>
  <c r="IN61" i="15"/>
  <c r="IZ61" i="15"/>
  <c r="JL61" i="15"/>
  <c r="JX61" i="15"/>
  <c r="KJ61" i="15"/>
  <c r="KV61" i="15"/>
  <c r="LH61" i="15"/>
  <c r="LT61" i="15"/>
  <c r="MF61" i="15"/>
  <c r="MR61" i="15"/>
  <c r="ND61" i="15"/>
  <c r="NP61" i="15"/>
  <c r="OB61" i="15"/>
  <c r="ON61" i="15"/>
  <c r="OZ61" i="15"/>
  <c r="PL61" i="15"/>
  <c r="IC61" i="15"/>
  <c r="IO61" i="15"/>
  <c r="JA61" i="15"/>
  <c r="JM61" i="15"/>
  <c r="JY61" i="15"/>
  <c r="KK61" i="15"/>
  <c r="KW61" i="15"/>
  <c r="LI61" i="15"/>
  <c r="LU61" i="15"/>
  <c r="MG61" i="15"/>
  <c r="MS61" i="15"/>
  <c r="NE61" i="15"/>
  <c r="NQ61" i="15"/>
  <c r="OC61" i="15"/>
  <c r="OO61" i="15"/>
  <c r="PA61" i="15"/>
  <c r="JK61" i="15"/>
  <c r="LG61" i="15"/>
  <c r="NC61" i="15"/>
  <c r="OY61" i="15"/>
  <c r="JN61" i="15"/>
  <c r="LJ61" i="15"/>
  <c r="NF61" i="15"/>
  <c r="PB61" i="15"/>
  <c r="HV61" i="15"/>
  <c r="JR61" i="15"/>
  <c r="LN61" i="15"/>
  <c r="NJ61" i="15"/>
  <c r="PF61" i="15"/>
  <c r="IA61" i="15"/>
  <c r="JW61" i="15"/>
  <c r="LS61" i="15"/>
  <c r="NO61" i="15"/>
  <c r="PK61" i="15"/>
  <c r="ID61" i="15"/>
  <c r="JZ61" i="15"/>
  <c r="LV61" i="15"/>
  <c r="NR61" i="15"/>
  <c r="IH61" i="15"/>
  <c r="KD61" i="15"/>
  <c r="LZ61" i="15"/>
  <c r="NV61" i="15"/>
  <c r="IM61" i="15"/>
  <c r="KI61" i="15"/>
  <c r="ME61" i="15"/>
  <c r="OA61" i="15"/>
  <c r="IP61" i="15"/>
  <c r="KL61" i="15"/>
  <c r="MH61" i="15"/>
  <c r="OD61" i="15"/>
  <c r="IT61" i="15"/>
  <c r="KP61" i="15"/>
  <c r="ML61" i="15"/>
  <c r="OH61" i="15"/>
  <c r="IY61" i="15"/>
  <c r="KU61" i="15"/>
  <c r="MQ61" i="15"/>
  <c r="OM61" i="15"/>
  <c r="JB61" i="15"/>
  <c r="KX61" i="15"/>
  <c r="MT61" i="15"/>
  <c r="OP61" i="15"/>
  <c r="JF61" i="15"/>
  <c r="LB61" i="15"/>
  <c r="MX61" i="15"/>
  <c r="OT61" i="15"/>
  <c r="R16" i="15"/>
  <c r="HW16" i="15"/>
  <c r="II16" i="15"/>
  <c r="IU16" i="15"/>
  <c r="JG16" i="15"/>
  <c r="HX16" i="15"/>
  <c r="HZ16" i="15"/>
  <c r="IL16" i="15"/>
  <c r="IX16" i="15"/>
  <c r="JJ16" i="15"/>
  <c r="JV16" i="15"/>
  <c r="KH16" i="15"/>
  <c r="KT16" i="15"/>
  <c r="IA16" i="15"/>
  <c r="IM16" i="15"/>
  <c r="IY16" i="15"/>
  <c r="JK16" i="15"/>
  <c r="JW16" i="15"/>
  <c r="KI16" i="15"/>
  <c r="KU16" i="15"/>
  <c r="LG16" i="15"/>
  <c r="IB16" i="15"/>
  <c r="IN16" i="15"/>
  <c r="IZ16" i="15"/>
  <c r="JL16" i="15"/>
  <c r="IE16" i="15"/>
  <c r="IV16" i="15"/>
  <c r="JO16" i="15"/>
  <c r="KC16" i="15"/>
  <c r="KQ16" i="15"/>
  <c r="LE16" i="15"/>
  <c r="LR16" i="15"/>
  <c r="MD16" i="15"/>
  <c r="MP16" i="15"/>
  <c r="NB16" i="15"/>
  <c r="NN16" i="15"/>
  <c r="NZ16" i="15"/>
  <c r="OL16" i="15"/>
  <c r="OX16" i="15"/>
  <c r="PJ16" i="15"/>
  <c r="IF16" i="15"/>
  <c r="IW16" i="15"/>
  <c r="JP16" i="15"/>
  <c r="KD16" i="15"/>
  <c r="KR16" i="15"/>
  <c r="LF16" i="15"/>
  <c r="LS16" i="15"/>
  <c r="ME16" i="15"/>
  <c r="MQ16" i="15"/>
  <c r="NC16" i="15"/>
  <c r="NO16" i="15"/>
  <c r="OA16" i="15"/>
  <c r="OM16" i="15"/>
  <c r="OY16" i="15"/>
  <c r="PK16" i="15"/>
  <c r="IG16" i="15"/>
  <c r="JA16" i="15"/>
  <c r="JQ16" i="15"/>
  <c r="KE16" i="15"/>
  <c r="KS16" i="15"/>
  <c r="LH16" i="15"/>
  <c r="LT16" i="15"/>
  <c r="MF16" i="15"/>
  <c r="MR16" i="15"/>
  <c r="ND16" i="15"/>
  <c r="NP16" i="15"/>
  <c r="OB16" i="15"/>
  <c r="ON16" i="15"/>
  <c r="OZ16" i="15"/>
  <c r="PL16" i="15"/>
  <c r="IH16" i="15"/>
  <c r="JB16" i="15"/>
  <c r="JR16" i="15"/>
  <c r="KF16" i="15"/>
  <c r="KV16" i="15"/>
  <c r="LI16" i="15"/>
  <c r="LU16" i="15"/>
  <c r="MG16" i="15"/>
  <c r="MS16" i="15"/>
  <c r="NE16" i="15"/>
  <c r="NQ16" i="15"/>
  <c r="OC16" i="15"/>
  <c r="OO16" i="15"/>
  <c r="PA16" i="15"/>
  <c r="IJ16" i="15"/>
  <c r="JC16" i="15"/>
  <c r="JS16" i="15"/>
  <c r="KG16" i="15"/>
  <c r="KW16" i="15"/>
  <c r="LJ16" i="15"/>
  <c r="LV16" i="15"/>
  <c r="MH16" i="15"/>
  <c r="MT16" i="15"/>
  <c r="NF16" i="15"/>
  <c r="NR16" i="15"/>
  <c r="OD16" i="15"/>
  <c r="OP16" i="15"/>
  <c r="PB16" i="15"/>
  <c r="IK16" i="15"/>
  <c r="JD16" i="15"/>
  <c r="JT16" i="15"/>
  <c r="KJ16" i="15"/>
  <c r="KX16" i="15"/>
  <c r="LK16" i="15"/>
  <c r="LW16" i="15"/>
  <c r="MI16" i="15"/>
  <c r="MU16" i="15"/>
  <c r="NG16" i="15"/>
  <c r="NS16" i="15"/>
  <c r="OE16" i="15"/>
  <c r="OQ16" i="15"/>
  <c r="PC16" i="15"/>
  <c r="IO16" i="15"/>
  <c r="JE16" i="15"/>
  <c r="JU16" i="15"/>
  <c r="KK16" i="15"/>
  <c r="KY16" i="15"/>
  <c r="LL16" i="15"/>
  <c r="LX16" i="15"/>
  <c r="MJ16" i="15"/>
  <c r="MV16" i="15"/>
  <c r="NH16" i="15"/>
  <c r="NT16" i="15"/>
  <c r="OF16" i="15"/>
  <c r="OR16" i="15"/>
  <c r="PD16" i="15"/>
  <c r="HU16" i="15"/>
  <c r="IP16" i="15"/>
  <c r="JF16" i="15"/>
  <c r="JX16" i="15"/>
  <c r="KL16" i="15"/>
  <c r="KZ16" i="15"/>
  <c r="LM16" i="15"/>
  <c r="LY16" i="15"/>
  <c r="MK16" i="15"/>
  <c r="MW16" i="15"/>
  <c r="NI16" i="15"/>
  <c r="NU16" i="15"/>
  <c r="OG16" i="15"/>
  <c r="OS16" i="15"/>
  <c r="PE16" i="15"/>
  <c r="HV16" i="15"/>
  <c r="IQ16" i="15"/>
  <c r="JH16" i="15"/>
  <c r="JY16" i="15"/>
  <c r="KM16" i="15"/>
  <c r="LA16" i="15"/>
  <c r="LN16" i="15"/>
  <c r="LZ16" i="15"/>
  <c r="ML16" i="15"/>
  <c r="MX16" i="15"/>
  <c r="NJ16" i="15"/>
  <c r="NV16" i="15"/>
  <c r="OH16" i="15"/>
  <c r="OT16" i="15"/>
  <c r="PF16" i="15"/>
  <c r="HY16" i="15"/>
  <c r="IR16" i="15"/>
  <c r="JI16" i="15"/>
  <c r="JZ16" i="15"/>
  <c r="KN16" i="15"/>
  <c r="LB16" i="15"/>
  <c r="LO16" i="15"/>
  <c r="MA16" i="15"/>
  <c r="MM16" i="15"/>
  <c r="MY16" i="15"/>
  <c r="NK16" i="15"/>
  <c r="NW16" i="15"/>
  <c r="OI16" i="15"/>
  <c r="OU16" i="15"/>
  <c r="PG16" i="15"/>
  <c r="IC16" i="15"/>
  <c r="IS16" i="15"/>
  <c r="JM16" i="15"/>
  <c r="KA16" i="15"/>
  <c r="KO16" i="15"/>
  <c r="LC16" i="15"/>
  <c r="LP16" i="15"/>
  <c r="MB16" i="15"/>
  <c r="MN16" i="15"/>
  <c r="MZ16" i="15"/>
  <c r="NL16" i="15"/>
  <c r="NX16" i="15"/>
  <c r="OJ16" i="15"/>
  <c r="OV16" i="15"/>
  <c r="PH16" i="15"/>
  <c r="IT16" i="15"/>
  <c r="OW16" i="15"/>
  <c r="JN16" i="15"/>
  <c r="PI16" i="15"/>
  <c r="KB16" i="15"/>
  <c r="KP16" i="15"/>
  <c r="LD16" i="15"/>
  <c r="LQ16" i="15"/>
  <c r="MC16" i="15"/>
  <c r="MO16" i="15"/>
  <c r="NA16" i="15"/>
  <c r="NM16" i="15"/>
  <c r="NY16" i="15"/>
  <c r="ID16" i="15"/>
  <c r="OK16" i="15"/>
  <c r="S12" i="15"/>
  <c r="HT63" i="15"/>
  <c r="W12" i="15"/>
  <c r="EW5" i="7"/>
  <c r="MO5" i="7"/>
  <c r="CO5" i="7"/>
  <c r="KI5" i="7"/>
  <c r="EW6" i="7"/>
  <c r="KH13" i="7"/>
  <c r="CN13" i="7"/>
  <c r="CN9" i="7"/>
  <c r="KH9" i="7"/>
  <c r="MP13" i="7"/>
  <c r="EX13" i="7"/>
  <c r="CN6" i="7"/>
  <c r="MO12" i="7"/>
  <c r="EW12" i="7"/>
  <c r="MP8" i="7"/>
  <c r="EX8" i="7"/>
  <c r="KH10" i="7"/>
  <c r="CN10" i="7"/>
  <c r="KH12" i="7"/>
  <c r="CN12" i="7"/>
  <c r="MS9" i="7"/>
  <c r="FA9" i="7"/>
  <c r="MP10" i="7"/>
  <c r="EX10" i="7"/>
  <c r="CL7" i="7"/>
  <c r="KF7" i="7"/>
  <c r="KH8" i="7"/>
  <c r="CN8" i="7"/>
  <c r="MQ11" i="7"/>
  <c r="EY11" i="7"/>
  <c r="CL11" i="7"/>
  <c r="KF11" i="7"/>
  <c r="MP4" i="7"/>
  <c r="EX4" i="7"/>
  <c r="MP7" i="7"/>
  <c r="EX7" i="7"/>
  <c r="KI4" i="7"/>
  <c r="CO4" i="7"/>
  <c r="EW63" i="14"/>
  <c r="EX63" i="14" s="1"/>
  <c r="EY63" i="14" s="1"/>
  <c r="EZ63" i="14" s="1"/>
  <c r="FA63" i="14" s="1"/>
  <c r="FB63" i="14" s="1"/>
  <c r="FC63" i="14" s="1"/>
  <c r="FD63" i="14" s="1"/>
  <c r="FE63" i="14" s="1"/>
  <c r="FF63" i="14" s="1"/>
  <c r="FG63" i="14" s="1"/>
  <c r="FH63" i="14" s="1"/>
  <c r="FI63" i="14" s="1"/>
  <c r="FJ63" i="14" s="1"/>
  <c r="FK63" i="14" s="1"/>
  <c r="FL63" i="14" s="1"/>
  <c r="FM63" i="14" s="1"/>
  <c r="FN63" i="14" s="1"/>
  <c r="FO63" i="14" s="1"/>
  <c r="FP63" i="14" s="1"/>
  <c r="FQ63" i="14" s="1"/>
  <c r="FR63" i="14" s="1"/>
  <c r="FS63" i="14" s="1"/>
  <c r="FT63" i="14" s="1"/>
  <c r="FU63" i="14" s="1"/>
  <c r="FV63" i="14" s="1"/>
  <c r="FW63" i="14" s="1"/>
  <c r="FX63" i="14" s="1"/>
  <c r="FY63" i="14" s="1"/>
  <c r="FZ63" i="14" s="1"/>
  <c r="GA63" i="14" s="1"/>
  <c r="GB63" i="14" s="1"/>
  <c r="GC63" i="14" s="1"/>
  <c r="GD63" i="14" s="1"/>
  <c r="GE63" i="14" s="1"/>
  <c r="GF63" i="14" s="1"/>
  <c r="GG63" i="14" s="1"/>
  <c r="GH63" i="14" s="1"/>
  <c r="GI63" i="14" s="1"/>
  <c r="GJ63" i="14" s="1"/>
  <c r="GK63" i="14" s="1"/>
  <c r="GL63" i="14" s="1"/>
  <c r="GM63" i="14" s="1"/>
  <c r="GN63" i="14" s="1"/>
  <c r="GO63" i="14" s="1"/>
  <c r="GP63" i="14" s="1"/>
  <c r="GQ63" i="14" s="1"/>
  <c r="GR63" i="14" s="1"/>
  <c r="GS63" i="14" s="1"/>
  <c r="GT63" i="14" s="1"/>
  <c r="GU63" i="14" s="1"/>
  <c r="GV63" i="14" s="1"/>
  <c r="GW63" i="14" s="1"/>
  <c r="GX63" i="14" s="1"/>
  <c r="GY63" i="14" s="1"/>
  <c r="GZ63" i="14" s="1"/>
  <c r="HA63" i="14" s="1"/>
  <c r="HB63" i="14" s="1"/>
  <c r="HC63" i="14" s="1"/>
  <c r="HD63" i="14" s="1"/>
  <c r="HE63" i="14" s="1"/>
  <c r="HF63" i="14" s="1"/>
  <c r="HG63" i="14" s="1"/>
  <c r="HH63" i="14" s="1"/>
  <c r="HI63" i="14" s="1"/>
  <c r="HJ63" i="14" s="1"/>
  <c r="HK63" i="14" s="1"/>
  <c r="HL63" i="14" s="1"/>
  <c r="HM63" i="14" s="1"/>
  <c r="HN63" i="14" s="1"/>
  <c r="HO63" i="14" s="1"/>
  <c r="DS63" i="14"/>
  <c r="DT63" i="14" s="1"/>
  <c r="DU63" i="14" s="1"/>
  <c r="DV63" i="14" s="1"/>
  <c r="DW63" i="14" s="1"/>
  <c r="DX63" i="14" s="1"/>
  <c r="DY63" i="14" s="1"/>
  <c r="DZ63" i="14" s="1"/>
  <c r="EA63" i="14" s="1"/>
  <c r="EB63" i="14" s="1"/>
  <c r="EC63" i="14" s="1"/>
  <c r="ED63" i="14" s="1"/>
  <c r="EE63" i="14" s="1"/>
  <c r="EF63" i="14" s="1"/>
  <c r="EG63" i="14" s="1"/>
  <c r="EH63" i="14" s="1"/>
  <c r="EI63" i="14" s="1"/>
  <c r="EJ63" i="14" s="1"/>
  <c r="EK63" i="14" s="1"/>
  <c r="EL63" i="14" s="1"/>
  <c r="EM63" i="14" s="1"/>
  <c r="EN63" i="14" s="1"/>
  <c r="EO63" i="14" s="1"/>
  <c r="EP63" i="14" s="1"/>
  <c r="EQ63" i="14" s="1"/>
  <c r="ER63" i="14" s="1"/>
  <c r="ES63" i="14" s="1"/>
  <c r="ET63" i="14" s="1"/>
  <c r="EU63" i="14" s="1"/>
  <c r="EV63" i="14" s="1"/>
  <c r="DS89" i="14"/>
  <c r="DT89" i="14" s="1"/>
  <c r="DU89" i="14" s="1"/>
  <c r="DV89" i="14" s="1"/>
  <c r="DW89" i="14" s="1"/>
  <c r="DX89" i="14" s="1"/>
  <c r="DY89" i="14" s="1"/>
  <c r="DZ89" i="14" s="1"/>
  <c r="EA89" i="14" s="1"/>
  <c r="EB89" i="14" s="1"/>
  <c r="EC89" i="14" s="1"/>
  <c r="ED89" i="14" s="1"/>
  <c r="EE89" i="14" s="1"/>
  <c r="EF89" i="14" s="1"/>
  <c r="EG89" i="14" s="1"/>
  <c r="EH89" i="14" s="1"/>
  <c r="EI89" i="14" s="1"/>
  <c r="EJ89" i="14" s="1"/>
  <c r="EK89" i="14" s="1"/>
  <c r="EL89" i="14" s="1"/>
  <c r="EM89" i="14" s="1"/>
  <c r="EN89" i="14" s="1"/>
  <c r="EO89" i="14" s="1"/>
  <c r="EP89" i="14" s="1"/>
  <c r="EQ89" i="14" s="1"/>
  <c r="ER89" i="14" s="1"/>
  <c r="ES89" i="14" s="1"/>
  <c r="ET89" i="14" s="1"/>
  <c r="EU89" i="14" s="1"/>
  <c r="EV89" i="14" s="1"/>
  <c r="EW89" i="14" s="1"/>
  <c r="EX89" i="14" s="1"/>
  <c r="EY89" i="14" s="1"/>
  <c r="EZ89" i="14" s="1"/>
  <c r="FA89" i="14" s="1"/>
  <c r="FB89" i="14" s="1"/>
  <c r="FC89" i="14" s="1"/>
  <c r="FD89" i="14" s="1"/>
  <c r="FE89" i="14" s="1"/>
  <c r="FF89" i="14" s="1"/>
  <c r="FG89" i="14" s="1"/>
  <c r="FH89" i="14" s="1"/>
  <c r="FI89" i="14" s="1"/>
  <c r="FJ89" i="14" s="1"/>
  <c r="FK89" i="14" s="1"/>
  <c r="FL89" i="14" s="1"/>
  <c r="FM89" i="14" s="1"/>
  <c r="FN89" i="14" s="1"/>
  <c r="FO89" i="14" s="1"/>
  <c r="FP89" i="14" s="1"/>
  <c r="FQ89" i="14" s="1"/>
  <c r="FR89" i="14" s="1"/>
  <c r="FS89" i="14" s="1"/>
  <c r="FT89" i="14" s="1"/>
  <c r="FU89" i="14" s="1"/>
  <c r="FV89" i="14" s="1"/>
  <c r="FW89" i="14" s="1"/>
  <c r="FX89" i="14" s="1"/>
  <c r="FY89" i="14" s="1"/>
  <c r="FZ89" i="14" s="1"/>
  <c r="GA89" i="14" s="1"/>
  <c r="GB89" i="14" s="1"/>
  <c r="GC89" i="14" s="1"/>
  <c r="GD89" i="14" s="1"/>
  <c r="GE89" i="14" s="1"/>
  <c r="GF89" i="14" s="1"/>
  <c r="GG89" i="14" s="1"/>
  <c r="GH89" i="14" s="1"/>
  <c r="GI89" i="14" s="1"/>
  <c r="GJ89" i="14" s="1"/>
  <c r="GK89" i="14" s="1"/>
  <c r="GL89" i="14" s="1"/>
  <c r="GM89" i="14" s="1"/>
  <c r="GN89" i="14" s="1"/>
  <c r="GO89" i="14" s="1"/>
  <c r="GP89" i="14" s="1"/>
  <c r="GQ89" i="14" s="1"/>
  <c r="GR89" i="14" s="1"/>
  <c r="GS89" i="14" s="1"/>
  <c r="GT89" i="14" s="1"/>
  <c r="GU89" i="14" s="1"/>
  <c r="GV89" i="14" s="1"/>
  <c r="GW89" i="14" s="1"/>
  <c r="GX89" i="14" s="1"/>
  <c r="GY89" i="14" s="1"/>
  <c r="GZ89" i="14" s="1"/>
  <c r="HA89" i="14" s="1"/>
  <c r="HB89" i="14" s="1"/>
  <c r="HC89" i="14" s="1"/>
  <c r="HD89" i="14" s="1"/>
  <c r="HE89" i="14" s="1"/>
  <c r="HF89" i="14" s="1"/>
  <c r="HG89" i="14" s="1"/>
  <c r="HH89" i="14" s="1"/>
  <c r="HI89" i="14" s="1"/>
  <c r="HJ89" i="14" s="1"/>
  <c r="HK89" i="14" s="1"/>
  <c r="HL89" i="14" s="1"/>
  <c r="HM89" i="14" s="1"/>
  <c r="HN89" i="14" s="1"/>
  <c r="HO89" i="14" s="1"/>
  <c r="DS50" i="14"/>
  <c r="DT50" i="14" s="1"/>
  <c r="DU50" i="14" s="1"/>
  <c r="DV50" i="14" s="1"/>
  <c r="DW50" i="14" s="1"/>
  <c r="DX50" i="14" s="1"/>
  <c r="DY50" i="14" s="1"/>
  <c r="DZ50" i="14" s="1"/>
  <c r="EA50" i="14" s="1"/>
  <c r="EB50" i="14" s="1"/>
  <c r="EC50" i="14" s="1"/>
  <c r="ED50" i="14" s="1"/>
  <c r="EE50" i="14" s="1"/>
  <c r="EF50" i="14" s="1"/>
  <c r="EG50" i="14" s="1"/>
  <c r="EH50" i="14" s="1"/>
  <c r="EI50" i="14" s="1"/>
  <c r="EJ50" i="14" s="1"/>
  <c r="EK50" i="14" s="1"/>
  <c r="EL50" i="14" s="1"/>
  <c r="EM50" i="14" s="1"/>
  <c r="EN50" i="14" s="1"/>
  <c r="EO50" i="14" s="1"/>
  <c r="EP50" i="14" s="1"/>
  <c r="EQ50" i="14" s="1"/>
  <c r="ER50" i="14" s="1"/>
  <c r="ES50" i="14" s="1"/>
  <c r="ET50" i="14" s="1"/>
  <c r="EU50" i="14" s="1"/>
  <c r="EV50" i="14" s="1"/>
  <c r="EW50" i="14" s="1"/>
  <c r="EX50" i="14" s="1"/>
  <c r="EY50" i="14" s="1"/>
  <c r="EZ50" i="14" s="1"/>
  <c r="FA50" i="14" s="1"/>
  <c r="FB50" i="14" s="1"/>
  <c r="FC50" i="14" s="1"/>
  <c r="FD50" i="14" s="1"/>
  <c r="FE50" i="14" s="1"/>
  <c r="FF50" i="14" s="1"/>
  <c r="FG50" i="14" s="1"/>
  <c r="FH50" i="14" s="1"/>
  <c r="FI50" i="14" s="1"/>
  <c r="FJ50" i="14" s="1"/>
  <c r="FK50" i="14" s="1"/>
  <c r="FL50" i="14" s="1"/>
  <c r="FM50" i="14" s="1"/>
  <c r="FN50" i="14" s="1"/>
  <c r="FO50" i="14" s="1"/>
  <c r="FP50" i="14" s="1"/>
  <c r="FQ50" i="14" s="1"/>
  <c r="FR50" i="14" s="1"/>
  <c r="FS50" i="14" s="1"/>
  <c r="FT50" i="14" s="1"/>
  <c r="FU50" i="14" s="1"/>
  <c r="FV50" i="14" s="1"/>
  <c r="FW50" i="14" s="1"/>
  <c r="FX50" i="14" s="1"/>
  <c r="FY50" i="14" s="1"/>
  <c r="FZ50" i="14" s="1"/>
  <c r="GA50" i="14" s="1"/>
  <c r="GB50" i="14" s="1"/>
  <c r="GC50" i="14" s="1"/>
  <c r="GD50" i="14" s="1"/>
  <c r="GE50" i="14" s="1"/>
  <c r="GF50" i="14" s="1"/>
  <c r="GG50" i="14" s="1"/>
  <c r="GH50" i="14" s="1"/>
  <c r="GI50" i="14" s="1"/>
  <c r="GJ50" i="14" s="1"/>
  <c r="GK50" i="14" s="1"/>
  <c r="GL50" i="14" s="1"/>
  <c r="GM50" i="14" s="1"/>
  <c r="GN50" i="14" s="1"/>
  <c r="GO50" i="14" s="1"/>
  <c r="GP50" i="14" s="1"/>
  <c r="GQ50" i="14" s="1"/>
  <c r="GR50" i="14" s="1"/>
  <c r="GS50" i="14" s="1"/>
  <c r="GT50" i="14" s="1"/>
  <c r="GU50" i="14" s="1"/>
  <c r="GV50" i="14" s="1"/>
  <c r="GW50" i="14" s="1"/>
  <c r="GX50" i="14" s="1"/>
  <c r="GY50" i="14" s="1"/>
  <c r="GZ50" i="14" s="1"/>
  <c r="HA50" i="14" s="1"/>
  <c r="HB50" i="14" s="1"/>
  <c r="HC50" i="14" s="1"/>
  <c r="HD50" i="14" s="1"/>
  <c r="HE50" i="14" s="1"/>
  <c r="HF50" i="14" s="1"/>
  <c r="HG50" i="14" s="1"/>
  <c r="HH50" i="14" s="1"/>
  <c r="HI50" i="14" s="1"/>
  <c r="HJ50" i="14" s="1"/>
  <c r="HK50" i="14" s="1"/>
  <c r="HL50" i="14" s="1"/>
  <c r="HM50" i="14" s="1"/>
  <c r="HN50" i="14" s="1"/>
  <c r="HO50" i="14" s="1"/>
  <c r="DS39" i="14"/>
  <c r="DT39" i="14" s="1"/>
  <c r="DU39" i="14" s="1"/>
  <c r="DV39" i="14" s="1"/>
  <c r="DW39" i="14" s="1"/>
  <c r="DX39" i="14" s="1"/>
  <c r="DY39" i="14" s="1"/>
  <c r="DZ39" i="14" s="1"/>
  <c r="EA39" i="14" s="1"/>
  <c r="EB39" i="14" s="1"/>
  <c r="EC39" i="14" s="1"/>
  <c r="ED39" i="14" s="1"/>
  <c r="EE39" i="14" s="1"/>
  <c r="EF39" i="14" s="1"/>
  <c r="EG39" i="14" s="1"/>
  <c r="EH39" i="14" s="1"/>
  <c r="EI39" i="14" s="1"/>
  <c r="EJ39" i="14" s="1"/>
  <c r="EK39" i="14" s="1"/>
  <c r="EL39" i="14" s="1"/>
  <c r="EM39" i="14" s="1"/>
  <c r="EN39" i="14" s="1"/>
  <c r="EO39" i="14" s="1"/>
  <c r="EP39" i="14" s="1"/>
  <c r="EQ39" i="14" s="1"/>
  <c r="ER39" i="14" s="1"/>
  <c r="ES39" i="14" s="1"/>
  <c r="ET39" i="14" s="1"/>
  <c r="EU39" i="14" s="1"/>
  <c r="EV39" i="14" s="1"/>
  <c r="EW39" i="14" s="1"/>
  <c r="EX39" i="14" s="1"/>
  <c r="EY39" i="14" s="1"/>
  <c r="EZ39" i="14" s="1"/>
  <c r="FA39" i="14" s="1"/>
  <c r="FB39" i="14" s="1"/>
  <c r="FC39" i="14" s="1"/>
  <c r="FD39" i="14" s="1"/>
  <c r="FE39" i="14" s="1"/>
  <c r="FF39" i="14" s="1"/>
  <c r="FG39" i="14" s="1"/>
  <c r="FH39" i="14" s="1"/>
  <c r="FI39" i="14" s="1"/>
  <c r="FJ39" i="14" s="1"/>
  <c r="FK39" i="14" s="1"/>
  <c r="FL39" i="14" s="1"/>
  <c r="FM39" i="14" s="1"/>
  <c r="FN39" i="14" s="1"/>
  <c r="FO39" i="14" s="1"/>
  <c r="FP39" i="14" s="1"/>
  <c r="FQ39" i="14" s="1"/>
  <c r="FR39" i="14" s="1"/>
  <c r="FS39" i="14" s="1"/>
  <c r="FT39" i="14" s="1"/>
  <c r="FU39" i="14" s="1"/>
  <c r="FV39" i="14" s="1"/>
  <c r="FW39" i="14" s="1"/>
  <c r="FX39" i="14" s="1"/>
  <c r="FY39" i="14" s="1"/>
  <c r="FZ39" i="14" s="1"/>
  <c r="GA39" i="14" s="1"/>
  <c r="GB39" i="14" s="1"/>
  <c r="GC39" i="14" s="1"/>
  <c r="GD39" i="14" s="1"/>
  <c r="GE39" i="14" s="1"/>
  <c r="GF39" i="14" s="1"/>
  <c r="GG39" i="14" s="1"/>
  <c r="GH39" i="14" s="1"/>
  <c r="GI39" i="14" s="1"/>
  <c r="GJ39" i="14" s="1"/>
  <c r="GK39" i="14" s="1"/>
  <c r="GL39" i="14" s="1"/>
  <c r="GM39" i="14" s="1"/>
  <c r="GN39" i="14" s="1"/>
  <c r="GO39" i="14" s="1"/>
  <c r="GP39" i="14" s="1"/>
  <c r="GQ39" i="14" s="1"/>
  <c r="GR39" i="14" s="1"/>
  <c r="GS39" i="14" s="1"/>
  <c r="GT39" i="14" s="1"/>
  <c r="GU39" i="14" s="1"/>
  <c r="GV39" i="14" s="1"/>
  <c r="GW39" i="14" s="1"/>
  <c r="GX39" i="14" s="1"/>
  <c r="GY39" i="14" s="1"/>
  <c r="GZ39" i="14" s="1"/>
  <c r="HA39" i="14" s="1"/>
  <c r="HB39" i="14" s="1"/>
  <c r="HC39" i="14" s="1"/>
  <c r="HD39" i="14" s="1"/>
  <c r="HE39" i="14" s="1"/>
  <c r="HF39" i="14" s="1"/>
  <c r="HG39" i="14" s="1"/>
  <c r="HH39" i="14" s="1"/>
  <c r="HI39" i="14" s="1"/>
  <c r="HJ39" i="14" s="1"/>
  <c r="HK39" i="14" s="1"/>
  <c r="HL39" i="14" s="1"/>
  <c r="HM39" i="14" s="1"/>
  <c r="HN39" i="14" s="1"/>
  <c r="HO39" i="14" s="1"/>
  <c r="EG88" i="14"/>
  <c r="EH88" i="14" s="1"/>
  <c r="EI88" i="14" s="1"/>
  <c r="EJ88" i="14" s="1"/>
  <c r="EK88" i="14" s="1"/>
  <c r="EL88" i="14" s="1"/>
  <c r="EM88" i="14" s="1"/>
  <c r="EN88" i="14" s="1"/>
  <c r="EO88" i="14" s="1"/>
  <c r="EP88" i="14" s="1"/>
  <c r="EQ88" i="14" s="1"/>
  <c r="ER88" i="14" s="1"/>
  <c r="ES88" i="14" s="1"/>
  <c r="ET88" i="14" s="1"/>
  <c r="EU88" i="14" s="1"/>
  <c r="EV88" i="14" s="1"/>
  <c r="EW88" i="14" s="1"/>
  <c r="EX88" i="14" s="1"/>
  <c r="EY88" i="14" s="1"/>
  <c r="EZ88" i="14" s="1"/>
  <c r="FA88" i="14" s="1"/>
  <c r="FB88" i="14" s="1"/>
  <c r="FC88" i="14" s="1"/>
  <c r="FD88" i="14" s="1"/>
  <c r="FE88" i="14" s="1"/>
  <c r="FF88" i="14" s="1"/>
  <c r="FG88" i="14" s="1"/>
  <c r="FH88" i="14" s="1"/>
  <c r="FI88" i="14" s="1"/>
  <c r="FJ88" i="14" s="1"/>
  <c r="FK88" i="14" s="1"/>
  <c r="FL88" i="14" s="1"/>
  <c r="FM88" i="14" s="1"/>
  <c r="FN88" i="14" s="1"/>
  <c r="FO88" i="14" s="1"/>
  <c r="FP88" i="14" s="1"/>
  <c r="FQ88" i="14" s="1"/>
  <c r="FR88" i="14" s="1"/>
  <c r="FS88" i="14" s="1"/>
  <c r="FT88" i="14" s="1"/>
  <c r="FU88" i="14" s="1"/>
  <c r="FV88" i="14" s="1"/>
  <c r="FW88" i="14" s="1"/>
  <c r="FX88" i="14" s="1"/>
  <c r="FY88" i="14" s="1"/>
  <c r="FZ88" i="14" s="1"/>
  <c r="GA88" i="14" s="1"/>
  <c r="GB88" i="14" s="1"/>
  <c r="GC88" i="14" s="1"/>
  <c r="GD88" i="14" s="1"/>
  <c r="GE88" i="14" s="1"/>
  <c r="GF88" i="14" s="1"/>
  <c r="GG88" i="14" s="1"/>
  <c r="GH88" i="14" s="1"/>
  <c r="GI88" i="14" s="1"/>
  <c r="GJ88" i="14" s="1"/>
  <c r="GK88" i="14" s="1"/>
  <c r="GL88" i="14" s="1"/>
  <c r="GM88" i="14" s="1"/>
  <c r="GN88" i="14" s="1"/>
  <c r="GO88" i="14" s="1"/>
  <c r="GP88" i="14" s="1"/>
  <c r="GQ88" i="14" s="1"/>
  <c r="GR88" i="14" s="1"/>
  <c r="GS88" i="14" s="1"/>
  <c r="GT88" i="14" s="1"/>
  <c r="GU88" i="14" s="1"/>
  <c r="GV88" i="14" s="1"/>
  <c r="GW88" i="14" s="1"/>
  <c r="GX88" i="14" s="1"/>
  <c r="GY88" i="14" s="1"/>
  <c r="GZ88" i="14" s="1"/>
  <c r="HA88" i="14" s="1"/>
  <c r="HB88" i="14" s="1"/>
  <c r="HC88" i="14" s="1"/>
  <c r="HD88" i="14" s="1"/>
  <c r="HE88" i="14" s="1"/>
  <c r="HF88" i="14" s="1"/>
  <c r="HG88" i="14" s="1"/>
  <c r="HH88" i="14" s="1"/>
  <c r="HI88" i="14" s="1"/>
  <c r="HJ88" i="14" s="1"/>
  <c r="HK88" i="14" s="1"/>
  <c r="HL88" i="14" s="1"/>
  <c r="HM88" i="14" s="1"/>
  <c r="HN88" i="14" s="1"/>
  <c r="HO88" i="14" s="1"/>
  <c r="DS88" i="14"/>
  <c r="DT88" i="14" s="1"/>
  <c r="DU88" i="14" s="1"/>
  <c r="DV88" i="14" s="1"/>
  <c r="DW88" i="14" s="1"/>
  <c r="DX88" i="14" s="1"/>
  <c r="DY88" i="14" s="1"/>
  <c r="DZ88" i="14" s="1"/>
  <c r="EA88" i="14" s="1"/>
  <c r="EB88" i="14" s="1"/>
  <c r="EC88" i="14" s="1"/>
  <c r="ED88" i="14" s="1"/>
  <c r="EE88" i="14" s="1"/>
  <c r="EF88" i="14" s="1"/>
  <c r="DS65" i="14"/>
  <c r="DT65" i="14" s="1"/>
  <c r="DU65" i="14" s="1"/>
  <c r="DV65" i="14" s="1"/>
  <c r="DW65" i="14" s="1"/>
  <c r="DX65" i="14" s="1"/>
  <c r="DY65" i="14" s="1"/>
  <c r="DZ65" i="14" s="1"/>
  <c r="EA65" i="14" s="1"/>
  <c r="EB65" i="14" s="1"/>
  <c r="EC65" i="14" s="1"/>
  <c r="ED65" i="14" s="1"/>
  <c r="EE65" i="14" s="1"/>
  <c r="EF65" i="14" s="1"/>
  <c r="EG65" i="14" s="1"/>
  <c r="EH65" i="14" s="1"/>
  <c r="EI65" i="14" s="1"/>
  <c r="EJ65" i="14" s="1"/>
  <c r="EK65" i="14" s="1"/>
  <c r="EL65" i="14" s="1"/>
  <c r="EM65" i="14" s="1"/>
  <c r="EN65" i="14" s="1"/>
  <c r="EO65" i="14" s="1"/>
  <c r="EP65" i="14" s="1"/>
  <c r="EQ65" i="14" s="1"/>
  <c r="ER65" i="14" s="1"/>
  <c r="ES65" i="14" s="1"/>
  <c r="ET65" i="14" s="1"/>
  <c r="EU65" i="14" s="1"/>
  <c r="EV65" i="14" s="1"/>
  <c r="EW65" i="14" s="1"/>
  <c r="EX65" i="14" s="1"/>
  <c r="EY65" i="14" s="1"/>
  <c r="EZ65" i="14" s="1"/>
  <c r="FA65" i="14" s="1"/>
  <c r="FB65" i="14" s="1"/>
  <c r="FC65" i="14" s="1"/>
  <c r="FD65" i="14" s="1"/>
  <c r="FE65" i="14" s="1"/>
  <c r="FF65" i="14" s="1"/>
  <c r="FG65" i="14" s="1"/>
  <c r="FH65" i="14" s="1"/>
  <c r="FI65" i="14" s="1"/>
  <c r="FJ65" i="14" s="1"/>
  <c r="FK65" i="14" s="1"/>
  <c r="FL65" i="14" s="1"/>
  <c r="FM65" i="14" s="1"/>
  <c r="FN65" i="14" s="1"/>
  <c r="FO65" i="14" s="1"/>
  <c r="FP65" i="14" s="1"/>
  <c r="FQ65" i="14" s="1"/>
  <c r="FR65" i="14" s="1"/>
  <c r="FS65" i="14" s="1"/>
  <c r="FT65" i="14" s="1"/>
  <c r="FU65" i="14" s="1"/>
  <c r="FV65" i="14" s="1"/>
  <c r="FW65" i="14" s="1"/>
  <c r="FX65" i="14" s="1"/>
  <c r="FY65" i="14" s="1"/>
  <c r="FZ65" i="14" s="1"/>
  <c r="GA65" i="14" s="1"/>
  <c r="GB65" i="14" s="1"/>
  <c r="GC65" i="14" s="1"/>
  <c r="GD65" i="14" s="1"/>
  <c r="GE65" i="14" s="1"/>
  <c r="GF65" i="14" s="1"/>
  <c r="GG65" i="14" s="1"/>
  <c r="GH65" i="14" s="1"/>
  <c r="GI65" i="14" s="1"/>
  <c r="GJ65" i="14" s="1"/>
  <c r="GK65" i="14" s="1"/>
  <c r="GL65" i="14" s="1"/>
  <c r="GM65" i="14" s="1"/>
  <c r="GN65" i="14" s="1"/>
  <c r="GO65" i="14" s="1"/>
  <c r="GP65" i="14" s="1"/>
  <c r="GQ65" i="14" s="1"/>
  <c r="GR65" i="14" s="1"/>
  <c r="GS65" i="14" s="1"/>
  <c r="GT65" i="14" s="1"/>
  <c r="GU65" i="14" s="1"/>
  <c r="GV65" i="14" s="1"/>
  <c r="GW65" i="14" s="1"/>
  <c r="GX65" i="14" s="1"/>
  <c r="GY65" i="14" s="1"/>
  <c r="GZ65" i="14" s="1"/>
  <c r="HA65" i="14" s="1"/>
  <c r="HB65" i="14" s="1"/>
  <c r="HC65" i="14" s="1"/>
  <c r="HD65" i="14" s="1"/>
  <c r="HE65" i="14" s="1"/>
  <c r="HF65" i="14" s="1"/>
  <c r="HG65" i="14" s="1"/>
  <c r="HH65" i="14" s="1"/>
  <c r="HI65" i="14" s="1"/>
  <c r="HJ65" i="14" s="1"/>
  <c r="HK65" i="14" s="1"/>
  <c r="HL65" i="14" s="1"/>
  <c r="HM65" i="14" s="1"/>
  <c r="HN65" i="14" s="1"/>
  <c r="HO65" i="14" s="1"/>
  <c r="DS42" i="14"/>
  <c r="DT42" i="14"/>
  <c r="DU42" i="14" s="1"/>
  <c r="DV42" i="14" s="1"/>
  <c r="DW42" i="14" s="1"/>
  <c r="DX42" i="14" s="1"/>
  <c r="DY42" i="14" s="1"/>
  <c r="DZ42" i="14" s="1"/>
  <c r="EA42" i="14" s="1"/>
  <c r="EB42" i="14" s="1"/>
  <c r="EC42" i="14" s="1"/>
  <c r="ED42" i="14" s="1"/>
  <c r="EE42" i="14" s="1"/>
  <c r="EF42" i="14" s="1"/>
  <c r="EG42" i="14" s="1"/>
  <c r="EH42" i="14" s="1"/>
  <c r="EI42" i="14" s="1"/>
  <c r="EJ42" i="14" s="1"/>
  <c r="EK42" i="14" s="1"/>
  <c r="EL42" i="14" s="1"/>
  <c r="EM42" i="14" s="1"/>
  <c r="EN42" i="14" s="1"/>
  <c r="EO42" i="14" s="1"/>
  <c r="EP42" i="14" s="1"/>
  <c r="EQ42" i="14" s="1"/>
  <c r="ER42" i="14" s="1"/>
  <c r="ES42" i="14" s="1"/>
  <c r="ET42" i="14" s="1"/>
  <c r="EU42" i="14" s="1"/>
  <c r="EV42" i="14" s="1"/>
  <c r="EW42" i="14" s="1"/>
  <c r="EX42" i="14" s="1"/>
  <c r="EY42" i="14" s="1"/>
  <c r="EZ42" i="14" s="1"/>
  <c r="FA42" i="14" s="1"/>
  <c r="FB42" i="14" s="1"/>
  <c r="FC42" i="14" s="1"/>
  <c r="FD42" i="14" s="1"/>
  <c r="FE42" i="14" s="1"/>
  <c r="FF42" i="14" s="1"/>
  <c r="FG42" i="14" s="1"/>
  <c r="FH42" i="14" s="1"/>
  <c r="FI42" i="14" s="1"/>
  <c r="FJ42" i="14" s="1"/>
  <c r="FK42" i="14" s="1"/>
  <c r="FL42" i="14" s="1"/>
  <c r="FM42" i="14" s="1"/>
  <c r="FN42" i="14" s="1"/>
  <c r="FO42" i="14" s="1"/>
  <c r="FP42" i="14" s="1"/>
  <c r="FQ42" i="14" s="1"/>
  <c r="FR42" i="14" s="1"/>
  <c r="FS42" i="14" s="1"/>
  <c r="FT42" i="14" s="1"/>
  <c r="FU42" i="14" s="1"/>
  <c r="FV42" i="14" s="1"/>
  <c r="FW42" i="14" s="1"/>
  <c r="FX42" i="14" s="1"/>
  <c r="FY42" i="14" s="1"/>
  <c r="FZ42" i="14" s="1"/>
  <c r="GA42" i="14" s="1"/>
  <c r="GB42" i="14" s="1"/>
  <c r="GC42" i="14" s="1"/>
  <c r="GD42" i="14" s="1"/>
  <c r="GE42" i="14" s="1"/>
  <c r="GF42" i="14" s="1"/>
  <c r="GG42" i="14" s="1"/>
  <c r="GH42" i="14" s="1"/>
  <c r="GI42" i="14" s="1"/>
  <c r="GJ42" i="14" s="1"/>
  <c r="GK42" i="14" s="1"/>
  <c r="GL42" i="14" s="1"/>
  <c r="GM42" i="14" s="1"/>
  <c r="GN42" i="14" s="1"/>
  <c r="GO42" i="14" s="1"/>
  <c r="GP42" i="14" s="1"/>
  <c r="GQ42" i="14" s="1"/>
  <c r="GR42" i="14" s="1"/>
  <c r="GS42" i="14" s="1"/>
  <c r="GT42" i="14" s="1"/>
  <c r="GU42" i="14" s="1"/>
  <c r="GV42" i="14" s="1"/>
  <c r="GW42" i="14" s="1"/>
  <c r="GX42" i="14" s="1"/>
  <c r="GY42" i="14" s="1"/>
  <c r="GZ42" i="14" s="1"/>
  <c r="HA42" i="14" s="1"/>
  <c r="HB42" i="14" s="1"/>
  <c r="HC42" i="14" s="1"/>
  <c r="HD42" i="14" s="1"/>
  <c r="HE42" i="14" s="1"/>
  <c r="HF42" i="14" s="1"/>
  <c r="HG42" i="14" s="1"/>
  <c r="HH42" i="14" s="1"/>
  <c r="HI42" i="14" s="1"/>
  <c r="HJ42" i="14" s="1"/>
  <c r="HK42" i="14" s="1"/>
  <c r="HL42" i="14" s="1"/>
  <c r="HM42" i="14" s="1"/>
  <c r="HN42" i="14" s="1"/>
  <c r="HO42" i="14" s="1"/>
  <c r="FA19" i="14"/>
  <c r="FB19" i="14" s="1"/>
  <c r="FC19" i="14" s="1"/>
  <c r="FD19" i="14" s="1"/>
  <c r="FE19" i="14" s="1"/>
  <c r="FF19" i="14" s="1"/>
  <c r="FG19" i="14" s="1"/>
  <c r="FH19" i="14" s="1"/>
  <c r="FI19" i="14" s="1"/>
  <c r="FJ19" i="14" s="1"/>
  <c r="FK19" i="14" s="1"/>
  <c r="FL19" i="14" s="1"/>
  <c r="FM19" i="14" s="1"/>
  <c r="FN19" i="14" s="1"/>
  <c r="FO19" i="14" s="1"/>
  <c r="FP19" i="14" s="1"/>
  <c r="FQ19" i="14" s="1"/>
  <c r="FR19" i="14" s="1"/>
  <c r="FS19" i="14" s="1"/>
  <c r="FT19" i="14" s="1"/>
  <c r="FU19" i="14" s="1"/>
  <c r="FV19" i="14" s="1"/>
  <c r="FW19" i="14" s="1"/>
  <c r="FX19" i="14" s="1"/>
  <c r="FY19" i="14" s="1"/>
  <c r="FZ19" i="14" s="1"/>
  <c r="GA19" i="14" s="1"/>
  <c r="GB19" i="14" s="1"/>
  <c r="GC19" i="14" s="1"/>
  <c r="GD19" i="14" s="1"/>
  <c r="GE19" i="14" s="1"/>
  <c r="GF19" i="14" s="1"/>
  <c r="GG19" i="14" s="1"/>
  <c r="GH19" i="14" s="1"/>
  <c r="GI19" i="14" s="1"/>
  <c r="GJ19" i="14" s="1"/>
  <c r="GK19" i="14" s="1"/>
  <c r="GL19" i="14" s="1"/>
  <c r="GM19" i="14" s="1"/>
  <c r="GN19" i="14" s="1"/>
  <c r="GO19" i="14" s="1"/>
  <c r="GP19" i="14" s="1"/>
  <c r="GQ19" i="14" s="1"/>
  <c r="GR19" i="14" s="1"/>
  <c r="GS19" i="14" s="1"/>
  <c r="GT19" i="14" s="1"/>
  <c r="GU19" i="14" s="1"/>
  <c r="GV19" i="14" s="1"/>
  <c r="GW19" i="14" s="1"/>
  <c r="GX19" i="14" s="1"/>
  <c r="GY19" i="14" s="1"/>
  <c r="GZ19" i="14" s="1"/>
  <c r="HA19" i="14" s="1"/>
  <c r="HB19" i="14" s="1"/>
  <c r="HC19" i="14" s="1"/>
  <c r="HD19" i="14" s="1"/>
  <c r="HE19" i="14" s="1"/>
  <c r="HF19" i="14" s="1"/>
  <c r="HG19" i="14" s="1"/>
  <c r="HH19" i="14" s="1"/>
  <c r="HI19" i="14" s="1"/>
  <c r="HJ19" i="14" s="1"/>
  <c r="HK19" i="14" s="1"/>
  <c r="HL19" i="14" s="1"/>
  <c r="HM19" i="14" s="1"/>
  <c r="HN19" i="14" s="1"/>
  <c r="HO19" i="14" s="1"/>
  <c r="DW19" i="14"/>
  <c r="DX19" i="14" s="1"/>
  <c r="DY19" i="14" s="1"/>
  <c r="DZ19" i="14" s="1"/>
  <c r="EA19" i="14" s="1"/>
  <c r="EB19" i="14" s="1"/>
  <c r="EC19" i="14" s="1"/>
  <c r="ED19" i="14" s="1"/>
  <c r="EE19" i="14" s="1"/>
  <c r="EF19" i="14" s="1"/>
  <c r="EG19" i="14" s="1"/>
  <c r="EH19" i="14" s="1"/>
  <c r="EI19" i="14" s="1"/>
  <c r="EJ19" i="14" s="1"/>
  <c r="EK19" i="14" s="1"/>
  <c r="EL19" i="14" s="1"/>
  <c r="EM19" i="14" s="1"/>
  <c r="EN19" i="14" s="1"/>
  <c r="EO19" i="14" s="1"/>
  <c r="EP19" i="14" s="1"/>
  <c r="EQ19" i="14" s="1"/>
  <c r="ER19" i="14" s="1"/>
  <c r="ES19" i="14" s="1"/>
  <c r="ET19" i="14" s="1"/>
  <c r="EU19" i="14" s="1"/>
  <c r="EV19" i="14" s="1"/>
  <c r="EW19" i="14" s="1"/>
  <c r="EX19" i="14" s="1"/>
  <c r="EY19" i="14" s="1"/>
  <c r="EZ19" i="14" s="1"/>
  <c r="DS19" i="14"/>
  <c r="DT19" i="14" s="1"/>
  <c r="DU19" i="14" s="1"/>
  <c r="DV19" i="14" s="1"/>
  <c r="DZ74" i="14"/>
  <c r="EA74" i="14" s="1"/>
  <c r="EB74" i="14" s="1"/>
  <c r="EC74" i="14" s="1"/>
  <c r="ED74" i="14" s="1"/>
  <c r="EE74" i="14" s="1"/>
  <c r="EF74" i="14" s="1"/>
  <c r="EG74" i="14" s="1"/>
  <c r="EH74" i="14" s="1"/>
  <c r="EI74" i="14" s="1"/>
  <c r="EJ74" i="14" s="1"/>
  <c r="EK74" i="14" s="1"/>
  <c r="EL74" i="14" s="1"/>
  <c r="EM74" i="14" s="1"/>
  <c r="EN74" i="14" s="1"/>
  <c r="EO74" i="14" s="1"/>
  <c r="EP74" i="14" s="1"/>
  <c r="EQ74" i="14" s="1"/>
  <c r="ER74" i="14" s="1"/>
  <c r="ES74" i="14" s="1"/>
  <c r="ET74" i="14" s="1"/>
  <c r="EU74" i="14" s="1"/>
  <c r="EV74" i="14" s="1"/>
  <c r="EW74" i="14" s="1"/>
  <c r="EX74" i="14" s="1"/>
  <c r="EY74" i="14" s="1"/>
  <c r="EZ74" i="14" s="1"/>
  <c r="FA74" i="14" s="1"/>
  <c r="FB74" i="14" s="1"/>
  <c r="FC74" i="14" s="1"/>
  <c r="FD74" i="14" s="1"/>
  <c r="FE74" i="14" s="1"/>
  <c r="FF74" i="14" s="1"/>
  <c r="FG74" i="14" s="1"/>
  <c r="FH74" i="14" s="1"/>
  <c r="FI74" i="14" s="1"/>
  <c r="FJ74" i="14" s="1"/>
  <c r="FK74" i="14" s="1"/>
  <c r="FL74" i="14" s="1"/>
  <c r="FM74" i="14" s="1"/>
  <c r="FN74" i="14" s="1"/>
  <c r="FO74" i="14" s="1"/>
  <c r="FP74" i="14" s="1"/>
  <c r="FQ74" i="14" s="1"/>
  <c r="FR74" i="14" s="1"/>
  <c r="FS74" i="14" s="1"/>
  <c r="FT74" i="14" s="1"/>
  <c r="FU74" i="14" s="1"/>
  <c r="FV74" i="14" s="1"/>
  <c r="FW74" i="14" s="1"/>
  <c r="FX74" i="14" s="1"/>
  <c r="FY74" i="14" s="1"/>
  <c r="FZ74" i="14" s="1"/>
  <c r="GA74" i="14" s="1"/>
  <c r="GB74" i="14" s="1"/>
  <c r="GC74" i="14" s="1"/>
  <c r="GD74" i="14" s="1"/>
  <c r="GE74" i="14" s="1"/>
  <c r="GF74" i="14" s="1"/>
  <c r="GG74" i="14" s="1"/>
  <c r="GH74" i="14" s="1"/>
  <c r="GI74" i="14" s="1"/>
  <c r="GJ74" i="14" s="1"/>
  <c r="GK74" i="14" s="1"/>
  <c r="GL74" i="14" s="1"/>
  <c r="GM74" i="14" s="1"/>
  <c r="GN74" i="14" s="1"/>
  <c r="GO74" i="14" s="1"/>
  <c r="GP74" i="14" s="1"/>
  <c r="GQ74" i="14" s="1"/>
  <c r="GR74" i="14" s="1"/>
  <c r="GS74" i="14" s="1"/>
  <c r="GT74" i="14" s="1"/>
  <c r="GU74" i="14" s="1"/>
  <c r="GV74" i="14" s="1"/>
  <c r="GW74" i="14" s="1"/>
  <c r="GX74" i="14" s="1"/>
  <c r="GY74" i="14" s="1"/>
  <c r="GZ74" i="14" s="1"/>
  <c r="HA74" i="14" s="1"/>
  <c r="HB74" i="14" s="1"/>
  <c r="HC74" i="14" s="1"/>
  <c r="HD74" i="14" s="1"/>
  <c r="HE74" i="14" s="1"/>
  <c r="HF74" i="14" s="1"/>
  <c r="HG74" i="14" s="1"/>
  <c r="HH74" i="14" s="1"/>
  <c r="HI74" i="14" s="1"/>
  <c r="HJ74" i="14" s="1"/>
  <c r="HK74" i="14" s="1"/>
  <c r="HL74" i="14" s="1"/>
  <c r="HM74" i="14" s="1"/>
  <c r="HN74" i="14" s="1"/>
  <c r="HO74" i="14" s="1"/>
  <c r="DS74" i="14"/>
  <c r="DT74" i="14" s="1"/>
  <c r="DU74" i="14" s="1"/>
  <c r="DV74" i="14" s="1"/>
  <c r="DW74" i="14" s="1"/>
  <c r="DX74" i="14" s="1"/>
  <c r="DY74" i="14" s="1"/>
  <c r="EL75" i="14"/>
  <c r="EM75" i="14" s="1"/>
  <c r="EN75" i="14" s="1"/>
  <c r="EO75" i="14" s="1"/>
  <c r="EP75" i="14" s="1"/>
  <c r="EQ75" i="14" s="1"/>
  <c r="ER75" i="14" s="1"/>
  <c r="ES75" i="14" s="1"/>
  <c r="ET75" i="14" s="1"/>
  <c r="EU75" i="14" s="1"/>
  <c r="EV75" i="14" s="1"/>
  <c r="EW75" i="14" s="1"/>
  <c r="EX75" i="14" s="1"/>
  <c r="EY75" i="14" s="1"/>
  <c r="EZ75" i="14" s="1"/>
  <c r="FA75" i="14" s="1"/>
  <c r="FB75" i="14" s="1"/>
  <c r="FC75" i="14" s="1"/>
  <c r="FD75" i="14" s="1"/>
  <c r="FE75" i="14" s="1"/>
  <c r="FF75" i="14" s="1"/>
  <c r="FG75" i="14" s="1"/>
  <c r="FH75" i="14" s="1"/>
  <c r="FI75" i="14" s="1"/>
  <c r="FJ75" i="14" s="1"/>
  <c r="FK75" i="14" s="1"/>
  <c r="FL75" i="14" s="1"/>
  <c r="FM75" i="14" s="1"/>
  <c r="FN75" i="14" s="1"/>
  <c r="FO75" i="14" s="1"/>
  <c r="FP75" i="14" s="1"/>
  <c r="FQ75" i="14" s="1"/>
  <c r="FR75" i="14" s="1"/>
  <c r="FS75" i="14" s="1"/>
  <c r="FT75" i="14" s="1"/>
  <c r="FU75" i="14" s="1"/>
  <c r="FV75" i="14" s="1"/>
  <c r="FW75" i="14" s="1"/>
  <c r="FX75" i="14" s="1"/>
  <c r="FY75" i="14" s="1"/>
  <c r="FZ75" i="14" s="1"/>
  <c r="GA75" i="14" s="1"/>
  <c r="GB75" i="14" s="1"/>
  <c r="GC75" i="14" s="1"/>
  <c r="GD75" i="14" s="1"/>
  <c r="GE75" i="14" s="1"/>
  <c r="GF75" i="14" s="1"/>
  <c r="GG75" i="14" s="1"/>
  <c r="GH75" i="14" s="1"/>
  <c r="GI75" i="14" s="1"/>
  <c r="GJ75" i="14" s="1"/>
  <c r="GK75" i="14" s="1"/>
  <c r="GL75" i="14" s="1"/>
  <c r="GM75" i="14" s="1"/>
  <c r="GN75" i="14" s="1"/>
  <c r="GO75" i="14" s="1"/>
  <c r="GP75" i="14" s="1"/>
  <c r="GQ75" i="14" s="1"/>
  <c r="GR75" i="14" s="1"/>
  <c r="GS75" i="14" s="1"/>
  <c r="GT75" i="14" s="1"/>
  <c r="GU75" i="14" s="1"/>
  <c r="GV75" i="14" s="1"/>
  <c r="GW75" i="14" s="1"/>
  <c r="GX75" i="14" s="1"/>
  <c r="GY75" i="14" s="1"/>
  <c r="GZ75" i="14" s="1"/>
  <c r="HA75" i="14" s="1"/>
  <c r="HB75" i="14" s="1"/>
  <c r="HC75" i="14" s="1"/>
  <c r="HD75" i="14" s="1"/>
  <c r="HE75" i="14" s="1"/>
  <c r="HF75" i="14" s="1"/>
  <c r="HG75" i="14" s="1"/>
  <c r="HH75" i="14" s="1"/>
  <c r="HI75" i="14" s="1"/>
  <c r="HJ75" i="14" s="1"/>
  <c r="HK75" i="14" s="1"/>
  <c r="HL75" i="14" s="1"/>
  <c r="HM75" i="14" s="1"/>
  <c r="HN75" i="14" s="1"/>
  <c r="HO75" i="14" s="1"/>
  <c r="DU75" i="14"/>
  <c r="DV75" i="14" s="1"/>
  <c r="DW75" i="14" s="1"/>
  <c r="DX75" i="14" s="1"/>
  <c r="DY75" i="14" s="1"/>
  <c r="DZ75" i="14" s="1"/>
  <c r="EA75" i="14" s="1"/>
  <c r="EB75" i="14" s="1"/>
  <c r="EC75" i="14" s="1"/>
  <c r="ED75" i="14" s="1"/>
  <c r="EE75" i="14" s="1"/>
  <c r="EF75" i="14" s="1"/>
  <c r="EG75" i="14" s="1"/>
  <c r="EH75" i="14" s="1"/>
  <c r="EI75" i="14" s="1"/>
  <c r="EJ75" i="14" s="1"/>
  <c r="EK75" i="14" s="1"/>
  <c r="DS75" i="14"/>
  <c r="DT75" i="14" s="1"/>
  <c r="EM62" i="14"/>
  <c r="EN62" i="14" s="1"/>
  <c r="EO62" i="14" s="1"/>
  <c r="EP62" i="14" s="1"/>
  <c r="EQ62" i="14" s="1"/>
  <c r="ER62" i="14" s="1"/>
  <c r="ES62" i="14" s="1"/>
  <c r="ET62" i="14" s="1"/>
  <c r="EU62" i="14" s="1"/>
  <c r="EV62" i="14" s="1"/>
  <c r="EW62" i="14" s="1"/>
  <c r="EX62" i="14" s="1"/>
  <c r="EY62" i="14" s="1"/>
  <c r="EZ62" i="14" s="1"/>
  <c r="FA62" i="14" s="1"/>
  <c r="FB62" i="14" s="1"/>
  <c r="FC62" i="14" s="1"/>
  <c r="FD62" i="14" s="1"/>
  <c r="FE62" i="14" s="1"/>
  <c r="FF62" i="14" s="1"/>
  <c r="FG62" i="14" s="1"/>
  <c r="FH62" i="14" s="1"/>
  <c r="FI62" i="14" s="1"/>
  <c r="FJ62" i="14" s="1"/>
  <c r="FK62" i="14" s="1"/>
  <c r="FL62" i="14" s="1"/>
  <c r="FM62" i="14" s="1"/>
  <c r="FN62" i="14" s="1"/>
  <c r="FO62" i="14" s="1"/>
  <c r="FP62" i="14" s="1"/>
  <c r="FQ62" i="14" s="1"/>
  <c r="FR62" i="14" s="1"/>
  <c r="FS62" i="14" s="1"/>
  <c r="FT62" i="14" s="1"/>
  <c r="FU62" i="14" s="1"/>
  <c r="FV62" i="14" s="1"/>
  <c r="FW62" i="14" s="1"/>
  <c r="FX62" i="14" s="1"/>
  <c r="FY62" i="14" s="1"/>
  <c r="FZ62" i="14" s="1"/>
  <c r="GA62" i="14" s="1"/>
  <c r="GB62" i="14" s="1"/>
  <c r="GC62" i="14" s="1"/>
  <c r="GD62" i="14" s="1"/>
  <c r="GE62" i="14" s="1"/>
  <c r="GF62" i="14" s="1"/>
  <c r="GG62" i="14" s="1"/>
  <c r="GH62" i="14" s="1"/>
  <c r="GI62" i="14" s="1"/>
  <c r="GJ62" i="14" s="1"/>
  <c r="GK62" i="14" s="1"/>
  <c r="GL62" i="14" s="1"/>
  <c r="GM62" i="14" s="1"/>
  <c r="GN62" i="14" s="1"/>
  <c r="GO62" i="14" s="1"/>
  <c r="GP62" i="14" s="1"/>
  <c r="GQ62" i="14" s="1"/>
  <c r="GR62" i="14" s="1"/>
  <c r="GS62" i="14" s="1"/>
  <c r="GT62" i="14" s="1"/>
  <c r="GU62" i="14" s="1"/>
  <c r="GV62" i="14" s="1"/>
  <c r="GW62" i="14" s="1"/>
  <c r="GX62" i="14" s="1"/>
  <c r="GY62" i="14" s="1"/>
  <c r="GZ62" i="14" s="1"/>
  <c r="HA62" i="14" s="1"/>
  <c r="HB62" i="14" s="1"/>
  <c r="HC62" i="14" s="1"/>
  <c r="HD62" i="14" s="1"/>
  <c r="HE62" i="14" s="1"/>
  <c r="HF62" i="14" s="1"/>
  <c r="HG62" i="14" s="1"/>
  <c r="HH62" i="14" s="1"/>
  <c r="HI62" i="14" s="1"/>
  <c r="HJ62" i="14" s="1"/>
  <c r="HK62" i="14" s="1"/>
  <c r="HL62" i="14" s="1"/>
  <c r="HM62" i="14" s="1"/>
  <c r="HN62" i="14" s="1"/>
  <c r="HO62" i="14" s="1"/>
  <c r="DS62" i="14"/>
  <c r="DT62" i="14" s="1"/>
  <c r="DU62" i="14" s="1"/>
  <c r="DV62" i="14" s="1"/>
  <c r="DW62" i="14" s="1"/>
  <c r="DX62" i="14" s="1"/>
  <c r="DY62" i="14" s="1"/>
  <c r="DZ62" i="14" s="1"/>
  <c r="EA62" i="14" s="1"/>
  <c r="EB62" i="14" s="1"/>
  <c r="EC62" i="14" s="1"/>
  <c r="ED62" i="14" s="1"/>
  <c r="EE62" i="14" s="1"/>
  <c r="EF62" i="14" s="1"/>
  <c r="EG62" i="14" s="1"/>
  <c r="EH62" i="14" s="1"/>
  <c r="EI62" i="14" s="1"/>
  <c r="EJ62" i="14" s="1"/>
  <c r="EK62" i="14" s="1"/>
  <c r="EL62" i="14" s="1"/>
  <c r="DV51" i="14"/>
  <c r="DW51" i="14" s="1"/>
  <c r="DX51" i="14" s="1"/>
  <c r="DY51" i="14" s="1"/>
  <c r="DZ51" i="14" s="1"/>
  <c r="EA51" i="14" s="1"/>
  <c r="EB51" i="14" s="1"/>
  <c r="EC51" i="14" s="1"/>
  <c r="ED51" i="14" s="1"/>
  <c r="EE51" i="14" s="1"/>
  <c r="EF51" i="14" s="1"/>
  <c r="EG51" i="14" s="1"/>
  <c r="EH51" i="14" s="1"/>
  <c r="EI51" i="14" s="1"/>
  <c r="EJ51" i="14" s="1"/>
  <c r="EK51" i="14" s="1"/>
  <c r="EL51" i="14" s="1"/>
  <c r="EM51" i="14" s="1"/>
  <c r="EN51" i="14" s="1"/>
  <c r="EO51" i="14" s="1"/>
  <c r="EP51" i="14" s="1"/>
  <c r="EQ51" i="14" s="1"/>
  <c r="ER51" i="14" s="1"/>
  <c r="ES51" i="14" s="1"/>
  <c r="ET51" i="14" s="1"/>
  <c r="EU51" i="14" s="1"/>
  <c r="EV51" i="14" s="1"/>
  <c r="EW51" i="14" s="1"/>
  <c r="EX51" i="14" s="1"/>
  <c r="EY51" i="14" s="1"/>
  <c r="EZ51" i="14" s="1"/>
  <c r="FA51" i="14" s="1"/>
  <c r="FB51" i="14" s="1"/>
  <c r="FC51" i="14" s="1"/>
  <c r="FD51" i="14" s="1"/>
  <c r="FE51" i="14" s="1"/>
  <c r="FF51" i="14" s="1"/>
  <c r="FG51" i="14" s="1"/>
  <c r="FH51" i="14" s="1"/>
  <c r="FI51" i="14" s="1"/>
  <c r="FJ51" i="14" s="1"/>
  <c r="FK51" i="14" s="1"/>
  <c r="FL51" i="14" s="1"/>
  <c r="FM51" i="14" s="1"/>
  <c r="FN51" i="14" s="1"/>
  <c r="FO51" i="14" s="1"/>
  <c r="FP51" i="14" s="1"/>
  <c r="FQ51" i="14" s="1"/>
  <c r="FR51" i="14" s="1"/>
  <c r="FS51" i="14" s="1"/>
  <c r="FT51" i="14" s="1"/>
  <c r="FU51" i="14" s="1"/>
  <c r="FV51" i="14" s="1"/>
  <c r="FW51" i="14" s="1"/>
  <c r="FX51" i="14" s="1"/>
  <c r="FY51" i="14" s="1"/>
  <c r="FZ51" i="14" s="1"/>
  <c r="GA51" i="14" s="1"/>
  <c r="GB51" i="14" s="1"/>
  <c r="GC51" i="14" s="1"/>
  <c r="GD51" i="14" s="1"/>
  <c r="GE51" i="14" s="1"/>
  <c r="GF51" i="14" s="1"/>
  <c r="GG51" i="14" s="1"/>
  <c r="GH51" i="14" s="1"/>
  <c r="GI51" i="14" s="1"/>
  <c r="GJ51" i="14" s="1"/>
  <c r="GK51" i="14" s="1"/>
  <c r="GL51" i="14" s="1"/>
  <c r="GM51" i="14" s="1"/>
  <c r="GN51" i="14" s="1"/>
  <c r="GO51" i="14" s="1"/>
  <c r="GP51" i="14" s="1"/>
  <c r="GQ51" i="14" s="1"/>
  <c r="GR51" i="14" s="1"/>
  <c r="GS51" i="14" s="1"/>
  <c r="GT51" i="14" s="1"/>
  <c r="GU51" i="14" s="1"/>
  <c r="GV51" i="14" s="1"/>
  <c r="GW51" i="14" s="1"/>
  <c r="GX51" i="14" s="1"/>
  <c r="GY51" i="14" s="1"/>
  <c r="GZ51" i="14" s="1"/>
  <c r="HA51" i="14" s="1"/>
  <c r="HB51" i="14" s="1"/>
  <c r="HC51" i="14" s="1"/>
  <c r="HD51" i="14" s="1"/>
  <c r="HE51" i="14" s="1"/>
  <c r="HF51" i="14" s="1"/>
  <c r="HG51" i="14" s="1"/>
  <c r="HH51" i="14" s="1"/>
  <c r="HI51" i="14" s="1"/>
  <c r="HJ51" i="14" s="1"/>
  <c r="HK51" i="14" s="1"/>
  <c r="HL51" i="14" s="1"/>
  <c r="HM51" i="14" s="1"/>
  <c r="HN51" i="14" s="1"/>
  <c r="HO51" i="14" s="1"/>
  <c r="DT51" i="14"/>
  <c r="DU51" i="14" s="1"/>
  <c r="DS51" i="14"/>
  <c r="DU100" i="14"/>
  <c r="DV100" i="14" s="1"/>
  <c r="DW100" i="14" s="1"/>
  <c r="DX100" i="14" s="1"/>
  <c r="DY100" i="14" s="1"/>
  <c r="DZ100" i="14" s="1"/>
  <c r="EA100" i="14" s="1"/>
  <c r="EB100" i="14" s="1"/>
  <c r="EC100" i="14" s="1"/>
  <c r="ED100" i="14" s="1"/>
  <c r="EE100" i="14" s="1"/>
  <c r="EF100" i="14" s="1"/>
  <c r="EG100" i="14" s="1"/>
  <c r="EH100" i="14" s="1"/>
  <c r="EI100" i="14" s="1"/>
  <c r="EJ100" i="14" s="1"/>
  <c r="EK100" i="14" s="1"/>
  <c r="EL100" i="14" s="1"/>
  <c r="EM100" i="14" s="1"/>
  <c r="EN100" i="14" s="1"/>
  <c r="EO100" i="14" s="1"/>
  <c r="EP100" i="14" s="1"/>
  <c r="EQ100" i="14" s="1"/>
  <c r="ER100" i="14" s="1"/>
  <c r="ES100" i="14" s="1"/>
  <c r="ET100" i="14" s="1"/>
  <c r="EU100" i="14" s="1"/>
  <c r="EV100" i="14" s="1"/>
  <c r="EW100" i="14" s="1"/>
  <c r="EX100" i="14" s="1"/>
  <c r="EY100" i="14" s="1"/>
  <c r="EZ100" i="14" s="1"/>
  <c r="FA100" i="14" s="1"/>
  <c r="FB100" i="14" s="1"/>
  <c r="FC100" i="14" s="1"/>
  <c r="FD100" i="14" s="1"/>
  <c r="FE100" i="14" s="1"/>
  <c r="FF100" i="14" s="1"/>
  <c r="FG100" i="14" s="1"/>
  <c r="FH100" i="14" s="1"/>
  <c r="FI100" i="14" s="1"/>
  <c r="FJ100" i="14" s="1"/>
  <c r="FK100" i="14" s="1"/>
  <c r="FL100" i="14" s="1"/>
  <c r="FM100" i="14" s="1"/>
  <c r="FN100" i="14" s="1"/>
  <c r="FO100" i="14" s="1"/>
  <c r="FP100" i="14" s="1"/>
  <c r="FQ100" i="14" s="1"/>
  <c r="FR100" i="14" s="1"/>
  <c r="FS100" i="14" s="1"/>
  <c r="FT100" i="14" s="1"/>
  <c r="FU100" i="14" s="1"/>
  <c r="FV100" i="14" s="1"/>
  <c r="FW100" i="14" s="1"/>
  <c r="FX100" i="14" s="1"/>
  <c r="FY100" i="14" s="1"/>
  <c r="FZ100" i="14" s="1"/>
  <c r="GA100" i="14" s="1"/>
  <c r="GB100" i="14" s="1"/>
  <c r="GC100" i="14" s="1"/>
  <c r="GD100" i="14" s="1"/>
  <c r="GE100" i="14" s="1"/>
  <c r="GF100" i="14" s="1"/>
  <c r="GG100" i="14" s="1"/>
  <c r="GH100" i="14" s="1"/>
  <c r="GI100" i="14" s="1"/>
  <c r="GJ100" i="14" s="1"/>
  <c r="GK100" i="14" s="1"/>
  <c r="GL100" i="14" s="1"/>
  <c r="GM100" i="14" s="1"/>
  <c r="GN100" i="14" s="1"/>
  <c r="GO100" i="14" s="1"/>
  <c r="GP100" i="14" s="1"/>
  <c r="GQ100" i="14" s="1"/>
  <c r="GR100" i="14" s="1"/>
  <c r="GS100" i="14" s="1"/>
  <c r="GT100" i="14" s="1"/>
  <c r="GU100" i="14" s="1"/>
  <c r="GV100" i="14" s="1"/>
  <c r="GW100" i="14" s="1"/>
  <c r="GX100" i="14" s="1"/>
  <c r="GY100" i="14" s="1"/>
  <c r="GZ100" i="14" s="1"/>
  <c r="HA100" i="14" s="1"/>
  <c r="HB100" i="14" s="1"/>
  <c r="HC100" i="14" s="1"/>
  <c r="HD100" i="14" s="1"/>
  <c r="HE100" i="14" s="1"/>
  <c r="HF100" i="14" s="1"/>
  <c r="HG100" i="14" s="1"/>
  <c r="HH100" i="14" s="1"/>
  <c r="HI100" i="14" s="1"/>
  <c r="HJ100" i="14" s="1"/>
  <c r="HK100" i="14" s="1"/>
  <c r="HL100" i="14" s="1"/>
  <c r="HM100" i="14" s="1"/>
  <c r="HN100" i="14" s="1"/>
  <c r="HO100" i="14" s="1"/>
  <c r="DS100" i="14"/>
  <c r="DT100" i="14" s="1"/>
  <c r="DU77" i="14"/>
  <c r="DV77" i="14" s="1"/>
  <c r="DW77" i="14" s="1"/>
  <c r="DX77" i="14"/>
  <c r="DY77" i="14" s="1"/>
  <c r="DZ77" i="14" s="1"/>
  <c r="EA77" i="14" s="1"/>
  <c r="EB77" i="14" s="1"/>
  <c r="EC77" i="14" s="1"/>
  <c r="ED77" i="14" s="1"/>
  <c r="EE77" i="14" s="1"/>
  <c r="EF77" i="14" s="1"/>
  <c r="EG77" i="14" s="1"/>
  <c r="EH77" i="14" s="1"/>
  <c r="EI77" i="14" s="1"/>
  <c r="EJ77" i="14" s="1"/>
  <c r="EK77" i="14" s="1"/>
  <c r="EL77" i="14" s="1"/>
  <c r="EM77" i="14" s="1"/>
  <c r="EN77" i="14" s="1"/>
  <c r="EO77" i="14" s="1"/>
  <c r="EP77" i="14" s="1"/>
  <c r="EQ77" i="14" s="1"/>
  <c r="ER77" i="14" s="1"/>
  <c r="ES77" i="14" s="1"/>
  <c r="ET77" i="14" s="1"/>
  <c r="EU77" i="14" s="1"/>
  <c r="EV77" i="14" s="1"/>
  <c r="EW77" i="14" s="1"/>
  <c r="EX77" i="14" s="1"/>
  <c r="EY77" i="14" s="1"/>
  <c r="EZ77" i="14" s="1"/>
  <c r="FA77" i="14" s="1"/>
  <c r="FB77" i="14" s="1"/>
  <c r="FC77" i="14" s="1"/>
  <c r="FD77" i="14" s="1"/>
  <c r="FE77" i="14" s="1"/>
  <c r="FF77" i="14" s="1"/>
  <c r="FG77" i="14" s="1"/>
  <c r="FH77" i="14" s="1"/>
  <c r="FI77" i="14" s="1"/>
  <c r="FJ77" i="14" s="1"/>
  <c r="FK77" i="14" s="1"/>
  <c r="FL77" i="14" s="1"/>
  <c r="FM77" i="14" s="1"/>
  <c r="FN77" i="14" s="1"/>
  <c r="FO77" i="14" s="1"/>
  <c r="FP77" i="14" s="1"/>
  <c r="FQ77" i="14" s="1"/>
  <c r="FR77" i="14" s="1"/>
  <c r="FS77" i="14" s="1"/>
  <c r="FT77" i="14" s="1"/>
  <c r="FU77" i="14" s="1"/>
  <c r="FV77" i="14" s="1"/>
  <c r="FW77" i="14" s="1"/>
  <c r="FX77" i="14" s="1"/>
  <c r="FY77" i="14" s="1"/>
  <c r="FZ77" i="14" s="1"/>
  <c r="GA77" i="14" s="1"/>
  <c r="GB77" i="14" s="1"/>
  <c r="GC77" i="14" s="1"/>
  <c r="GD77" i="14" s="1"/>
  <c r="GE77" i="14" s="1"/>
  <c r="GF77" i="14" s="1"/>
  <c r="GG77" i="14" s="1"/>
  <c r="GH77" i="14" s="1"/>
  <c r="GI77" i="14" s="1"/>
  <c r="GJ77" i="14" s="1"/>
  <c r="GK77" i="14" s="1"/>
  <c r="GL77" i="14" s="1"/>
  <c r="GM77" i="14" s="1"/>
  <c r="GN77" i="14" s="1"/>
  <c r="GO77" i="14" s="1"/>
  <c r="GP77" i="14" s="1"/>
  <c r="GQ77" i="14" s="1"/>
  <c r="GR77" i="14" s="1"/>
  <c r="GS77" i="14" s="1"/>
  <c r="GT77" i="14" s="1"/>
  <c r="GU77" i="14" s="1"/>
  <c r="GV77" i="14" s="1"/>
  <c r="GW77" i="14" s="1"/>
  <c r="GX77" i="14" s="1"/>
  <c r="GY77" i="14" s="1"/>
  <c r="GZ77" i="14" s="1"/>
  <c r="HA77" i="14" s="1"/>
  <c r="HB77" i="14" s="1"/>
  <c r="HC77" i="14" s="1"/>
  <c r="HD77" i="14" s="1"/>
  <c r="HE77" i="14" s="1"/>
  <c r="HF77" i="14" s="1"/>
  <c r="HG77" i="14" s="1"/>
  <c r="HH77" i="14" s="1"/>
  <c r="HI77" i="14" s="1"/>
  <c r="HJ77" i="14" s="1"/>
  <c r="HK77" i="14" s="1"/>
  <c r="HL77" i="14" s="1"/>
  <c r="HM77" i="14" s="1"/>
  <c r="HN77" i="14" s="1"/>
  <c r="HO77" i="14" s="1"/>
  <c r="DT77" i="14"/>
  <c r="DS77" i="14"/>
  <c r="DS54" i="14"/>
  <c r="DT54" i="14"/>
  <c r="DU54" i="14" s="1"/>
  <c r="DV54" i="14" s="1"/>
  <c r="DW54" i="14" s="1"/>
  <c r="DX54" i="14" s="1"/>
  <c r="DY54" i="14" s="1"/>
  <c r="DZ54" i="14" s="1"/>
  <c r="EA54" i="14" s="1"/>
  <c r="EB54" i="14" s="1"/>
  <c r="EC54" i="14" s="1"/>
  <c r="ED54" i="14" s="1"/>
  <c r="EE54" i="14" s="1"/>
  <c r="EF54" i="14" s="1"/>
  <c r="EG54" i="14" s="1"/>
  <c r="EH54" i="14" s="1"/>
  <c r="EI54" i="14" s="1"/>
  <c r="EJ54" i="14" s="1"/>
  <c r="EK54" i="14" s="1"/>
  <c r="EL54" i="14" s="1"/>
  <c r="EM54" i="14" s="1"/>
  <c r="EN54" i="14" s="1"/>
  <c r="EO54" i="14" s="1"/>
  <c r="EP54" i="14" s="1"/>
  <c r="EQ54" i="14" s="1"/>
  <c r="ER54" i="14" s="1"/>
  <c r="ES54" i="14" s="1"/>
  <c r="ET54" i="14" s="1"/>
  <c r="EU54" i="14" s="1"/>
  <c r="EV54" i="14" s="1"/>
  <c r="EW54" i="14" s="1"/>
  <c r="EX54" i="14" s="1"/>
  <c r="EY54" i="14" s="1"/>
  <c r="EZ54" i="14" s="1"/>
  <c r="FA54" i="14" s="1"/>
  <c r="FB54" i="14" s="1"/>
  <c r="FC54" i="14" s="1"/>
  <c r="FD54" i="14" s="1"/>
  <c r="FE54" i="14" s="1"/>
  <c r="FF54" i="14" s="1"/>
  <c r="FG54" i="14" s="1"/>
  <c r="FH54" i="14" s="1"/>
  <c r="FI54" i="14" s="1"/>
  <c r="FJ54" i="14" s="1"/>
  <c r="FK54" i="14" s="1"/>
  <c r="FL54" i="14" s="1"/>
  <c r="FM54" i="14" s="1"/>
  <c r="FN54" i="14" s="1"/>
  <c r="FO54" i="14" s="1"/>
  <c r="FP54" i="14" s="1"/>
  <c r="FQ54" i="14" s="1"/>
  <c r="FR54" i="14" s="1"/>
  <c r="FS54" i="14" s="1"/>
  <c r="FT54" i="14" s="1"/>
  <c r="FU54" i="14" s="1"/>
  <c r="FV54" i="14" s="1"/>
  <c r="FW54" i="14" s="1"/>
  <c r="FX54" i="14" s="1"/>
  <c r="FY54" i="14" s="1"/>
  <c r="FZ54" i="14" s="1"/>
  <c r="GA54" i="14" s="1"/>
  <c r="GB54" i="14" s="1"/>
  <c r="GC54" i="14" s="1"/>
  <c r="GD54" i="14" s="1"/>
  <c r="GE54" i="14" s="1"/>
  <c r="GF54" i="14" s="1"/>
  <c r="GG54" i="14" s="1"/>
  <c r="GH54" i="14" s="1"/>
  <c r="GI54" i="14" s="1"/>
  <c r="GJ54" i="14" s="1"/>
  <c r="GK54" i="14" s="1"/>
  <c r="GL54" i="14" s="1"/>
  <c r="GM54" i="14" s="1"/>
  <c r="GN54" i="14" s="1"/>
  <c r="GO54" i="14" s="1"/>
  <c r="GP54" i="14" s="1"/>
  <c r="GQ54" i="14" s="1"/>
  <c r="GR54" i="14" s="1"/>
  <c r="GS54" i="14" s="1"/>
  <c r="GT54" i="14" s="1"/>
  <c r="GU54" i="14" s="1"/>
  <c r="GV54" i="14" s="1"/>
  <c r="GW54" i="14" s="1"/>
  <c r="GX54" i="14" s="1"/>
  <c r="GY54" i="14" s="1"/>
  <c r="GZ54" i="14" s="1"/>
  <c r="HA54" i="14" s="1"/>
  <c r="HB54" i="14" s="1"/>
  <c r="HC54" i="14" s="1"/>
  <c r="HD54" i="14" s="1"/>
  <c r="HE54" i="14" s="1"/>
  <c r="HF54" i="14" s="1"/>
  <c r="HG54" i="14" s="1"/>
  <c r="HH54" i="14" s="1"/>
  <c r="HI54" i="14" s="1"/>
  <c r="HJ54" i="14" s="1"/>
  <c r="HK54" i="14" s="1"/>
  <c r="HL54" i="14" s="1"/>
  <c r="HM54" i="14" s="1"/>
  <c r="HN54" i="14" s="1"/>
  <c r="HO54" i="14" s="1"/>
  <c r="DS31" i="14"/>
  <c r="DT31" i="14"/>
  <c r="DU31" i="14" s="1"/>
  <c r="DV31" i="14" s="1"/>
  <c r="DW31" i="14" s="1"/>
  <c r="DX31" i="14" s="1"/>
  <c r="DY31" i="14" s="1"/>
  <c r="DZ31" i="14" s="1"/>
  <c r="EA31" i="14" s="1"/>
  <c r="EB31" i="14" s="1"/>
  <c r="EC31" i="14" s="1"/>
  <c r="ED31" i="14" s="1"/>
  <c r="EE31" i="14" s="1"/>
  <c r="EF31" i="14" s="1"/>
  <c r="EG31" i="14" s="1"/>
  <c r="EH31" i="14" s="1"/>
  <c r="EI31" i="14" s="1"/>
  <c r="EJ31" i="14" s="1"/>
  <c r="EK31" i="14" s="1"/>
  <c r="EL31" i="14" s="1"/>
  <c r="EM31" i="14" s="1"/>
  <c r="EN31" i="14" s="1"/>
  <c r="EO31" i="14" s="1"/>
  <c r="EP31" i="14" s="1"/>
  <c r="EQ31" i="14" s="1"/>
  <c r="ER31" i="14" s="1"/>
  <c r="ES31" i="14" s="1"/>
  <c r="ET31" i="14" s="1"/>
  <c r="EU31" i="14" s="1"/>
  <c r="EV31" i="14" s="1"/>
  <c r="EW31" i="14" s="1"/>
  <c r="EX31" i="14" s="1"/>
  <c r="EY31" i="14" s="1"/>
  <c r="EZ31" i="14" s="1"/>
  <c r="FA31" i="14" s="1"/>
  <c r="FB31" i="14" s="1"/>
  <c r="FC31" i="14" s="1"/>
  <c r="FD31" i="14" s="1"/>
  <c r="FE31" i="14" s="1"/>
  <c r="FF31" i="14" s="1"/>
  <c r="FG31" i="14" s="1"/>
  <c r="FH31" i="14" s="1"/>
  <c r="FI31" i="14" s="1"/>
  <c r="FJ31" i="14" s="1"/>
  <c r="FK31" i="14" s="1"/>
  <c r="FL31" i="14" s="1"/>
  <c r="FM31" i="14" s="1"/>
  <c r="FN31" i="14" s="1"/>
  <c r="FO31" i="14" s="1"/>
  <c r="FP31" i="14" s="1"/>
  <c r="FQ31" i="14" s="1"/>
  <c r="FR31" i="14" s="1"/>
  <c r="FS31" i="14" s="1"/>
  <c r="FT31" i="14" s="1"/>
  <c r="FU31" i="14" s="1"/>
  <c r="FV31" i="14" s="1"/>
  <c r="FW31" i="14" s="1"/>
  <c r="FX31" i="14" s="1"/>
  <c r="FY31" i="14" s="1"/>
  <c r="FZ31" i="14" s="1"/>
  <c r="GA31" i="14" s="1"/>
  <c r="GB31" i="14" s="1"/>
  <c r="GC31" i="14" s="1"/>
  <c r="GD31" i="14" s="1"/>
  <c r="GE31" i="14" s="1"/>
  <c r="GF31" i="14" s="1"/>
  <c r="GG31" i="14" s="1"/>
  <c r="GH31" i="14" s="1"/>
  <c r="GI31" i="14" s="1"/>
  <c r="GJ31" i="14" s="1"/>
  <c r="GK31" i="14" s="1"/>
  <c r="GL31" i="14" s="1"/>
  <c r="GM31" i="14" s="1"/>
  <c r="GN31" i="14" s="1"/>
  <c r="GO31" i="14" s="1"/>
  <c r="GP31" i="14" s="1"/>
  <c r="GQ31" i="14" s="1"/>
  <c r="GR31" i="14" s="1"/>
  <c r="GS31" i="14" s="1"/>
  <c r="GT31" i="14" s="1"/>
  <c r="GU31" i="14" s="1"/>
  <c r="GV31" i="14" s="1"/>
  <c r="GW31" i="14" s="1"/>
  <c r="GX31" i="14" s="1"/>
  <c r="GY31" i="14" s="1"/>
  <c r="GZ31" i="14" s="1"/>
  <c r="HA31" i="14" s="1"/>
  <c r="HB31" i="14" s="1"/>
  <c r="HC31" i="14" s="1"/>
  <c r="HD31" i="14" s="1"/>
  <c r="HE31" i="14" s="1"/>
  <c r="HF31" i="14" s="1"/>
  <c r="HG31" i="14" s="1"/>
  <c r="HH31" i="14" s="1"/>
  <c r="HI31" i="14" s="1"/>
  <c r="HJ31" i="14" s="1"/>
  <c r="HK31" i="14" s="1"/>
  <c r="HL31" i="14" s="1"/>
  <c r="HM31" i="14" s="1"/>
  <c r="HN31" i="14" s="1"/>
  <c r="HO31" i="14" s="1"/>
  <c r="DS8" i="14"/>
  <c r="DR8" i="14" s="1"/>
  <c r="DQ8" i="14" s="1"/>
  <c r="DP8" i="14" s="1"/>
  <c r="DO8" i="14" s="1"/>
  <c r="DN8" i="14" s="1"/>
  <c r="DM8" i="14" s="1"/>
  <c r="DL8" i="14" s="1"/>
  <c r="DK8" i="14" s="1"/>
  <c r="DJ8" i="14" s="1"/>
  <c r="DI8" i="14" s="1"/>
  <c r="DH8" i="14" s="1"/>
  <c r="DG8" i="14" s="1"/>
  <c r="DF8" i="14" s="1"/>
  <c r="DE8" i="14" s="1"/>
  <c r="DD8" i="14" s="1"/>
  <c r="DC8" i="14" s="1"/>
  <c r="DB8" i="14" s="1"/>
  <c r="DA8" i="14" s="1"/>
  <c r="CZ8" i="14" s="1"/>
  <c r="CY8" i="14" s="1"/>
  <c r="CX8" i="14" s="1"/>
  <c r="CW8" i="14" s="1"/>
  <c r="CV8" i="14" s="1"/>
  <c r="CU8" i="14" s="1"/>
  <c r="CT8" i="14" s="1"/>
  <c r="CS8" i="14" s="1"/>
  <c r="CR8" i="14" s="1"/>
  <c r="CQ8" i="14" s="1"/>
  <c r="CP8" i="14" s="1"/>
  <c r="CO8" i="14" s="1"/>
  <c r="CN8" i="14" s="1"/>
  <c r="CM8" i="14" s="1"/>
  <c r="CL8" i="14" s="1"/>
  <c r="CK8" i="14" s="1"/>
  <c r="CJ8" i="14" s="1"/>
  <c r="CI8" i="14" s="1"/>
  <c r="CH8" i="14" s="1"/>
  <c r="CG8" i="14" s="1"/>
  <c r="CF8" i="14" s="1"/>
  <c r="CE8" i="14" s="1"/>
  <c r="CD8" i="14" s="1"/>
  <c r="CC8" i="14" s="1"/>
  <c r="CB8" i="14" s="1"/>
  <c r="CA8" i="14" s="1"/>
  <c r="BZ8" i="14" s="1"/>
  <c r="BY8" i="14" s="1"/>
  <c r="BX8" i="14" s="1"/>
  <c r="BW8" i="14" s="1"/>
  <c r="BV8" i="14" s="1"/>
  <c r="BU8" i="14" s="1"/>
  <c r="BT8" i="14" s="1"/>
  <c r="BS8" i="14" s="1"/>
  <c r="BR8" i="14" s="1"/>
  <c r="BQ8" i="14" s="1"/>
  <c r="BP8" i="14" s="1"/>
  <c r="BO8" i="14" s="1"/>
  <c r="BN8" i="14" s="1"/>
  <c r="BM8" i="14" s="1"/>
  <c r="BL8" i="14" s="1"/>
  <c r="BK8" i="14" s="1"/>
  <c r="BJ8" i="14" s="1"/>
  <c r="BI8" i="14" s="1"/>
  <c r="BH8" i="14" s="1"/>
  <c r="BG8" i="14" s="1"/>
  <c r="BF8" i="14" s="1"/>
  <c r="BE8" i="14" s="1"/>
  <c r="BD8" i="14" s="1"/>
  <c r="BC8" i="14" s="1"/>
  <c r="BB8" i="14" s="1"/>
  <c r="BA8" i="14" s="1"/>
  <c r="AZ8" i="14" s="1"/>
  <c r="AY8" i="14" s="1"/>
  <c r="AX8" i="14" s="1"/>
  <c r="AW8" i="14" s="1"/>
  <c r="AV8" i="14" s="1"/>
  <c r="AU8" i="14" s="1"/>
  <c r="AT8" i="14" s="1"/>
  <c r="AS8" i="14" s="1"/>
  <c r="AR8" i="14" s="1"/>
  <c r="AQ8" i="14" s="1"/>
  <c r="AP8" i="14" s="1"/>
  <c r="AO8" i="14" s="1"/>
  <c r="AN8" i="14" s="1"/>
  <c r="AM8" i="14" s="1"/>
  <c r="AL8" i="14" s="1"/>
  <c r="AK8" i="14" s="1"/>
  <c r="AJ8" i="14" s="1"/>
  <c r="AI8" i="14" s="1"/>
  <c r="AH8" i="14" s="1"/>
  <c r="AG8" i="14" s="1"/>
  <c r="AF8" i="14" s="1"/>
  <c r="AE8" i="14" s="1"/>
  <c r="AD8" i="14" s="1"/>
  <c r="AC8" i="14" s="1"/>
  <c r="AB8" i="14" s="1"/>
  <c r="AA8" i="14" s="1"/>
  <c r="Z8" i="14" s="1"/>
  <c r="Y8" i="14" s="1"/>
  <c r="X8" i="14" s="1"/>
  <c r="W8" i="14" s="1"/>
  <c r="DU22" i="14"/>
  <c r="DV22" i="14" s="1"/>
  <c r="DW22" i="14" s="1"/>
  <c r="DX22" i="14" s="1"/>
  <c r="DY22" i="14" s="1"/>
  <c r="DZ22" i="14" s="1"/>
  <c r="EA22" i="14"/>
  <c r="EB22" i="14" s="1"/>
  <c r="EC22" i="14" s="1"/>
  <c r="ED22" i="14" s="1"/>
  <c r="EE22" i="14" s="1"/>
  <c r="EF22" i="14" s="1"/>
  <c r="EG22" i="14" s="1"/>
  <c r="EH22" i="14" s="1"/>
  <c r="EI22" i="14"/>
  <c r="EJ22" i="14" s="1"/>
  <c r="EK22" i="14" s="1"/>
  <c r="EL22" i="14" s="1"/>
  <c r="EM22" i="14" s="1"/>
  <c r="EN22" i="14" s="1"/>
  <c r="EO22" i="14" s="1"/>
  <c r="EP22" i="14" s="1"/>
  <c r="EQ22" i="14" s="1"/>
  <c r="ER22" i="14" s="1"/>
  <c r="ES22" i="14" s="1"/>
  <c r="ET22" i="14" s="1"/>
  <c r="EU22" i="14" s="1"/>
  <c r="EV22" i="14" s="1"/>
  <c r="EW22" i="14" s="1"/>
  <c r="EX22" i="14" s="1"/>
  <c r="EY22" i="14" s="1"/>
  <c r="EZ22" i="14" s="1"/>
  <c r="FA22" i="14" s="1"/>
  <c r="FB22" i="14" s="1"/>
  <c r="FC22" i="14" s="1"/>
  <c r="FD22" i="14" s="1"/>
  <c r="FE22" i="14" s="1"/>
  <c r="FF22" i="14" s="1"/>
  <c r="FG22" i="14" s="1"/>
  <c r="FH22" i="14" s="1"/>
  <c r="FI22" i="14" s="1"/>
  <c r="FJ22" i="14" s="1"/>
  <c r="FK22" i="14" s="1"/>
  <c r="FL22" i="14" s="1"/>
  <c r="FM22" i="14" s="1"/>
  <c r="FN22" i="14" s="1"/>
  <c r="FO22" i="14" s="1"/>
  <c r="FP22" i="14" s="1"/>
  <c r="FQ22" i="14" s="1"/>
  <c r="FR22" i="14" s="1"/>
  <c r="FS22" i="14" s="1"/>
  <c r="FT22" i="14" s="1"/>
  <c r="FU22" i="14" s="1"/>
  <c r="FV22" i="14" s="1"/>
  <c r="FW22" i="14" s="1"/>
  <c r="FX22" i="14" s="1"/>
  <c r="FY22" i="14" s="1"/>
  <c r="FZ22" i="14" s="1"/>
  <c r="GA22" i="14" s="1"/>
  <c r="GB22" i="14" s="1"/>
  <c r="GC22" i="14" s="1"/>
  <c r="GD22" i="14" s="1"/>
  <c r="GE22" i="14" s="1"/>
  <c r="GF22" i="14" s="1"/>
  <c r="GG22" i="14" s="1"/>
  <c r="GH22" i="14" s="1"/>
  <c r="GI22" i="14" s="1"/>
  <c r="GJ22" i="14" s="1"/>
  <c r="GK22" i="14" s="1"/>
  <c r="GL22" i="14" s="1"/>
  <c r="GM22" i="14" s="1"/>
  <c r="GN22" i="14" s="1"/>
  <c r="GO22" i="14" s="1"/>
  <c r="GP22" i="14" s="1"/>
  <c r="GQ22" i="14" s="1"/>
  <c r="GR22" i="14" s="1"/>
  <c r="GS22" i="14" s="1"/>
  <c r="GT22" i="14" s="1"/>
  <c r="GU22" i="14" s="1"/>
  <c r="GV22" i="14" s="1"/>
  <c r="GW22" i="14" s="1"/>
  <c r="GX22" i="14" s="1"/>
  <c r="GY22" i="14" s="1"/>
  <c r="GZ22" i="14" s="1"/>
  <c r="HA22" i="14" s="1"/>
  <c r="HB22" i="14" s="1"/>
  <c r="HC22" i="14" s="1"/>
  <c r="HD22" i="14" s="1"/>
  <c r="HE22" i="14" s="1"/>
  <c r="HF22" i="14" s="1"/>
  <c r="HG22" i="14" s="1"/>
  <c r="HH22" i="14" s="1"/>
  <c r="HI22" i="14" s="1"/>
  <c r="HJ22" i="14" s="1"/>
  <c r="HK22" i="14" s="1"/>
  <c r="HL22" i="14" s="1"/>
  <c r="HM22" i="14" s="1"/>
  <c r="HN22" i="14" s="1"/>
  <c r="HO22" i="14" s="1"/>
  <c r="DT22" i="14"/>
  <c r="DS22" i="14"/>
  <c r="GT98" i="14"/>
  <c r="GU98" i="14" s="1"/>
  <c r="GV98" i="14" s="1"/>
  <c r="GW98" i="14" s="1"/>
  <c r="GX98" i="14" s="1"/>
  <c r="GY98" i="14" s="1"/>
  <c r="GZ98" i="14" s="1"/>
  <c r="HA98" i="14" s="1"/>
  <c r="HB98" i="14" s="1"/>
  <c r="HC98" i="14" s="1"/>
  <c r="HD98" i="14" s="1"/>
  <c r="HE98" i="14" s="1"/>
  <c r="HF98" i="14" s="1"/>
  <c r="HG98" i="14" s="1"/>
  <c r="HH98" i="14" s="1"/>
  <c r="HI98" i="14" s="1"/>
  <c r="HJ98" i="14" s="1"/>
  <c r="HK98" i="14" s="1"/>
  <c r="HL98" i="14" s="1"/>
  <c r="HM98" i="14" s="1"/>
  <c r="HN98" i="14" s="1"/>
  <c r="HO98" i="14" s="1"/>
  <c r="FK98" i="14"/>
  <c r="FL98" i="14" s="1"/>
  <c r="FM98" i="14" s="1"/>
  <c r="FN98" i="14" s="1"/>
  <c r="FO98" i="14" s="1"/>
  <c r="FP98" i="14" s="1"/>
  <c r="FQ98" i="14" s="1"/>
  <c r="FR98" i="14" s="1"/>
  <c r="FS98" i="14" s="1"/>
  <c r="FT98" i="14" s="1"/>
  <c r="FU98" i="14" s="1"/>
  <c r="FV98" i="14" s="1"/>
  <c r="FW98" i="14" s="1"/>
  <c r="FX98" i="14" s="1"/>
  <c r="FY98" i="14" s="1"/>
  <c r="FZ98" i="14" s="1"/>
  <c r="GA98" i="14" s="1"/>
  <c r="GB98" i="14" s="1"/>
  <c r="GC98" i="14" s="1"/>
  <c r="GD98" i="14" s="1"/>
  <c r="GE98" i="14" s="1"/>
  <c r="GF98" i="14" s="1"/>
  <c r="GG98" i="14" s="1"/>
  <c r="GH98" i="14" s="1"/>
  <c r="GI98" i="14" s="1"/>
  <c r="GJ98" i="14" s="1"/>
  <c r="GK98" i="14" s="1"/>
  <c r="GL98" i="14" s="1"/>
  <c r="GM98" i="14" s="1"/>
  <c r="GN98" i="14" s="1"/>
  <c r="GO98" i="14" s="1"/>
  <c r="GP98" i="14" s="1"/>
  <c r="GQ98" i="14" s="1"/>
  <c r="GR98" i="14" s="1"/>
  <c r="GS98" i="14" s="1"/>
  <c r="DS98" i="14"/>
  <c r="DT98" i="14" s="1"/>
  <c r="DU98" i="14" s="1"/>
  <c r="DV98" i="14" s="1"/>
  <c r="DW98" i="14" s="1"/>
  <c r="DX98" i="14" s="1"/>
  <c r="DY98" i="14" s="1"/>
  <c r="DZ98" i="14" s="1"/>
  <c r="EA98" i="14" s="1"/>
  <c r="EB98" i="14" s="1"/>
  <c r="EC98" i="14" s="1"/>
  <c r="ED98" i="14" s="1"/>
  <c r="EE98" i="14" s="1"/>
  <c r="EF98" i="14" s="1"/>
  <c r="EG98" i="14" s="1"/>
  <c r="EH98" i="14" s="1"/>
  <c r="EI98" i="14" s="1"/>
  <c r="EJ98" i="14" s="1"/>
  <c r="EK98" i="14" s="1"/>
  <c r="EL98" i="14" s="1"/>
  <c r="EM98" i="14" s="1"/>
  <c r="EN98" i="14" s="1"/>
  <c r="EO98" i="14" s="1"/>
  <c r="EP98" i="14" s="1"/>
  <c r="EQ98" i="14" s="1"/>
  <c r="ER98" i="14" s="1"/>
  <c r="ES98" i="14" s="1"/>
  <c r="ET98" i="14" s="1"/>
  <c r="EU98" i="14" s="1"/>
  <c r="EV98" i="14" s="1"/>
  <c r="EW98" i="14" s="1"/>
  <c r="EX98" i="14" s="1"/>
  <c r="EY98" i="14" s="1"/>
  <c r="EZ98" i="14" s="1"/>
  <c r="FA98" i="14" s="1"/>
  <c r="FB98" i="14" s="1"/>
  <c r="FC98" i="14" s="1"/>
  <c r="FD98" i="14" s="1"/>
  <c r="FE98" i="14" s="1"/>
  <c r="FF98" i="14" s="1"/>
  <c r="FG98" i="14" s="1"/>
  <c r="FH98" i="14" s="1"/>
  <c r="FI98" i="14" s="1"/>
  <c r="FJ98" i="14" s="1"/>
  <c r="FB87" i="14"/>
  <c r="FC87" i="14" s="1"/>
  <c r="FD87" i="14" s="1"/>
  <c r="FE87" i="14" s="1"/>
  <c r="FF87" i="14" s="1"/>
  <c r="FG87" i="14" s="1"/>
  <c r="FH87" i="14" s="1"/>
  <c r="FI87" i="14" s="1"/>
  <c r="FJ87" i="14" s="1"/>
  <c r="FK87" i="14" s="1"/>
  <c r="FL87" i="14" s="1"/>
  <c r="FM87" i="14" s="1"/>
  <c r="FN87" i="14" s="1"/>
  <c r="FO87" i="14" s="1"/>
  <c r="FP87" i="14" s="1"/>
  <c r="FQ87" i="14" s="1"/>
  <c r="FR87" i="14" s="1"/>
  <c r="FS87" i="14" s="1"/>
  <c r="FT87" i="14" s="1"/>
  <c r="DT87" i="14"/>
  <c r="DU87" i="14" s="1"/>
  <c r="DV87" i="14" s="1"/>
  <c r="DW87" i="14" s="1"/>
  <c r="DX87" i="14" s="1"/>
  <c r="DY87" i="14" s="1"/>
  <c r="DZ87" i="14" s="1"/>
  <c r="EA87" i="14" s="1"/>
  <c r="EB87" i="14" s="1"/>
  <c r="EC87" i="14" s="1"/>
  <c r="ED87" i="14" s="1"/>
  <c r="EE87" i="14" s="1"/>
  <c r="EF87" i="14" s="1"/>
  <c r="EG87" i="14" s="1"/>
  <c r="EH87" i="14" s="1"/>
  <c r="EI87" i="14" s="1"/>
  <c r="EJ87" i="14" s="1"/>
  <c r="EK87" i="14" s="1"/>
  <c r="EL87" i="14" s="1"/>
  <c r="EM87" i="14" s="1"/>
  <c r="EN87" i="14" s="1"/>
  <c r="EO87" i="14" s="1"/>
  <c r="EP87" i="14" s="1"/>
  <c r="EQ87" i="14" s="1"/>
  <c r="ER87" i="14" s="1"/>
  <c r="ES87" i="14" s="1"/>
  <c r="ET87" i="14" s="1"/>
  <c r="EU87" i="14" s="1"/>
  <c r="EV87" i="14" s="1"/>
  <c r="EW87" i="14" s="1"/>
  <c r="EX87" i="14" s="1"/>
  <c r="EY87" i="14" s="1"/>
  <c r="EZ87" i="14" s="1"/>
  <c r="FA87" i="14" s="1"/>
  <c r="DS87" i="14"/>
  <c r="FU87" i="14"/>
  <c r="FV87" i="14" s="1"/>
  <c r="FW87" i="14" s="1"/>
  <c r="FX87" i="14" s="1"/>
  <c r="FY87" i="14" s="1"/>
  <c r="FZ87" i="14" s="1"/>
  <c r="GA87" i="14" s="1"/>
  <c r="GB87" i="14" s="1"/>
  <c r="GC87" i="14" s="1"/>
  <c r="GD87" i="14" s="1"/>
  <c r="GE87" i="14" s="1"/>
  <c r="GF87" i="14" s="1"/>
  <c r="GG87" i="14" s="1"/>
  <c r="GH87" i="14" s="1"/>
  <c r="GI87" i="14" s="1"/>
  <c r="GJ87" i="14" s="1"/>
  <c r="GK87" i="14" s="1"/>
  <c r="GL87" i="14" s="1"/>
  <c r="GM87" i="14" s="1"/>
  <c r="GN87" i="14" s="1"/>
  <c r="GO87" i="14" s="1"/>
  <c r="GP87" i="14" s="1"/>
  <c r="GQ87" i="14" s="1"/>
  <c r="GR87" i="14" s="1"/>
  <c r="GS87" i="14" s="1"/>
  <c r="GT87" i="14" s="1"/>
  <c r="GU87" i="14" s="1"/>
  <c r="GV87" i="14" s="1"/>
  <c r="GW87" i="14" s="1"/>
  <c r="GX87" i="14" s="1"/>
  <c r="GY87" i="14" s="1"/>
  <c r="GZ87" i="14" s="1"/>
  <c r="HA87" i="14" s="1"/>
  <c r="HB87" i="14" s="1"/>
  <c r="HC87" i="14" s="1"/>
  <c r="HD87" i="14" s="1"/>
  <c r="HE87" i="14" s="1"/>
  <c r="HF87" i="14" s="1"/>
  <c r="HG87" i="14" s="1"/>
  <c r="HH87" i="14" s="1"/>
  <c r="HI87" i="14" s="1"/>
  <c r="HJ87" i="14" s="1"/>
  <c r="HK87" i="14" s="1"/>
  <c r="HL87" i="14" s="1"/>
  <c r="HM87" i="14" s="1"/>
  <c r="HN87" i="14" s="1"/>
  <c r="HO87" i="14" s="1"/>
  <c r="DS90" i="14"/>
  <c r="DT90" i="14" s="1"/>
  <c r="DU90" i="14" s="1"/>
  <c r="DV90" i="14" s="1"/>
  <c r="DW90" i="14" s="1"/>
  <c r="DX90" i="14" s="1"/>
  <c r="DY90" i="14" s="1"/>
  <c r="DZ90" i="14" s="1"/>
  <c r="EA90" i="14" s="1"/>
  <c r="EB90" i="14" s="1"/>
  <c r="EC90" i="14" s="1"/>
  <c r="ED90" i="14" s="1"/>
  <c r="EE90" i="14" s="1"/>
  <c r="EF90" i="14" s="1"/>
  <c r="EG90" i="14" s="1"/>
  <c r="EH90" i="14" s="1"/>
  <c r="EI90" i="14" s="1"/>
  <c r="EJ90" i="14" s="1"/>
  <c r="EK90" i="14" s="1"/>
  <c r="EL90" i="14" s="1"/>
  <c r="EM90" i="14" s="1"/>
  <c r="EN90" i="14" s="1"/>
  <c r="EO90" i="14" s="1"/>
  <c r="EP90" i="14" s="1"/>
  <c r="EQ90" i="14" s="1"/>
  <c r="ER90" i="14" s="1"/>
  <c r="ES90" i="14" s="1"/>
  <c r="ET90" i="14" s="1"/>
  <c r="EU90" i="14" s="1"/>
  <c r="EV90" i="14" s="1"/>
  <c r="EW90" i="14" s="1"/>
  <c r="EX90" i="14" s="1"/>
  <c r="EY90" i="14" s="1"/>
  <c r="EZ90" i="14" s="1"/>
  <c r="FA90" i="14" s="1"/>
  <c r="FB90" i="14" s="1"/>
  <c r="FC90" i="14" s="1"/>
  <c r="FD90" i="14" s="1"/>
  <c r="FE90" i="14" s="1"/>
  <c r="FF90" i="14" s="1"/>
  <c r="FG90" i="14" s="1"/>
  <c r="FH90" i="14" s="1"/>
  <c r="FI90" i="14" s="1"/>
  <c r="FJ90" i="14" s="1"/>
  <c r="FK90" i="14" s="1"/>
  <c r="FL90" i="14" s="1"/>
  <c r="FM90" i="14" s="1"/>
  <c r="FN90" i="14" s="1"/>
  <c r="FO90" i="14" s="1"/>
  <c r="FP90" i="14" s="1"/>
  <c r="FQ90" i="14" s="1"/>
  <c r="FR90" i="14" s="1"/>
  <c r="FS90" i="14" s="1"/>
  <c r="FT90" i="14" s="1"/>
  <c r="FU90" i="14" s="1"/>
  <c r="FV90" i="14" s="1"/>
  <c r="FW90" i="14" s="1"/>
  <c r="FX90" i="14" s="1"/>
  <c r="FY90" i="14" s="1"/>
  <c r="FZ90" i="14" s="1"/>
  <c r="GA90" i="14" s="1"/>
  <c r="GB90" i="14" s="1"/>
  <c r="GC90" i="14" s="1"/>
  <c r="GD90" i="14" s="1"/>
  <c r="GE90" i="14" s="1"/>
  <c r="GF90" i="14" s="1"/>
  <c r="GG90" i="14" s="1"/>
  <c r="GH90" i="14" s="1"/>
  <c r="GI90" i="14" s="1"/>
  <c r="GJ90" i="14" s="1"/>
  <c r="GK90" i="14" s="1"/>
  <c r="GL90" i="14" s="1"/>
  <c r="GM90" i="14" s="1"/>
  <c r="GN90" i="14" s="1"/>
  <c r="GO90" i="14" s="1"/>
  <c r="GP90" i="14" s="1"/>
  <c r="GQ90" i="14" s="1"/>
  <c r="GR90" i="14" s="1"/>
  <c r="GS90" i="14" s="1"/>
  <c r="GT90" i="14" s="1"/>
  <c r="GU90" i="14" s="1"/>
  <c r="GV90" i="14" s="1"/>
  <c r="GW90" i="14" s="1"/>
  <c r="GX90" i="14" s="1"/>
  <c r="GY90" i="14" s="1"/>
  <c r="GZ90" i="14" s="1"/>
  <c r="HA90" i="14" s="1"/>
  <c r="HB90" i="14" s="1"/>
  <c r="HC90" i="14" s="1"/>
  <c r="HD90" i="14" s="1"/>
  <c r="HE90" i="14" s="1"/>
  <c r="HF90" i="14" s="1"/>
  <c r="HG90" i="14" s="1"/>
  <c r="HH90" i="14" s="1"/>
  <c r="HI90" i="14" s="1"/>
  <c r="HJ90" i="14" s="1"/>
  <c r="HK90" i="14" s="1"/>
  <c r="HL90" i="14" s="1"/>
  <c r="HM90" i="14" s="1"/>
  <c r="HN90" i="14" s="1"/>
  <c r="HO90" i="14" s="1"/>
  <c r="DV67" i="14"/>
  <c r="DW67" i="14" s="1"/>
  <c r="DX67" i="14" s="1"/>
  <c r="DY67" i="14" s="1"/>
  <c r="DZ67" i="14" s="1"/>
  <c r="EA67" i="14" s="1"/>
  <c r="EB67" i="14" s="1"/>
  <c r="EC67" i="14" s="1"/>
  <c r="ED67" i="14" s="1"/>
  <c r="EE67" i="14" s="1"/>
  <c r="EF67" i="14" s="1"/>
  <c r="EG67" i="14" s="1"/>
  <c r="EH67" i="14" s="1"/>
  <c r="EI67" i="14" s="1"/>
  <c r="EJ67" i="14" s="1"/>
  <c r="EK67" i="14" s="1"/>
  <c r="EL67" i="14" s="1"/>
  <c r="EM67" i="14" s="1"/>
  <c r="EN67" i="14" s="1"/>
  <c r="EO67" i="14" s="1"/>
  <c r="EP67" i="14" s="1"/>
  <c r="EQ67" i="14" s="1"/>
  <c r="ER67" i="14" s="1"/>
  <c r="ES67" i="14" s="1"/>
  <c r="ET67" i="14" s="1"/>
  <c r="EU67" i="14" s="1"/>
  <c r="EV67" i="14" s="1"/>
  <c r="EW67" i="14" s="1"/>
  <c r="EX67" i="14" s="1"/>
  <c r="EY67" i="14" s="1"/>
  <c r="EZ67" i="14" s="1"/>
  <c r="FA67" i="14" s="1"/>
  <c r="FB67" i="14" s="1"/>
  <c r="FC67" i="14" s="1"/>
  <c r="FD67" i="14" s="1"/>
  <c r="FE67" i="14" s="1"/>
  <c r="FF67" i="14" s="1"/>
  <c r="FG67" i="14" s="1"/>
  <c r="FH67" i="14" s="1"/>
  <c r="FI67" i="14" s="1"/>
  <c r="FJ67" i="14" s="1"/>
  <c r="FK67" i="14" s="1"/>
  <c r="FL67" i="14" s="1"/>
  <c r="FM67" i="14" s="1"/>
  <c r="FN67" i="14" s="1"/>
  <c r="FO67" i="14" s="1"/>
  <c r="FP67" i="14" s="1"/>
  <c r="FQ67" i="14" s="1"/>
  <c r="FR67" i="14" s="1"/>
  <c r="FS67" i="14" s="1"/>
  <c r="FT67" i="14" s="1"/>
  <c r="FU67" i="14" s="1"/>
  <c r="FV67" i="14" s="1"/>
  <c r="FW67" i="14" s="1"/>
  <c r="FX67" i="14" s="1"/>
  <c r="FY67" i="14" s="1"/>
  <c r="FZ67" i="14" s="1"/>
  <c r="GA67" i="14" s="1"/>
  <c r="GB67" i="14" s="1"/>
  <c r="GC67" i="14" s="1"/>
  <c r="GD67" i="14" s="1"/>
  <c r="GE67" i="14" s="1"/>
  <c r="GF67" i="14" s="1"/>
  <c r="GG67" i="14" s="1"/>
  <c r="GH67" i="14" s="1"/>
  <c r="GI67" i="14" s="1"/>
  <c r="GJ67" i="14" s="1"/>
  <c r="GK67" i="14" s="1"/>
  <c r="GL67" i="14" s="1"/>
  <c r="GM67" i="14" s="1"/>
  <c r="GN67" i="14" s="1"/>
  <c r="GO67" i="14" s="1"/>
  <c r="GP67" i="14" s="1"/>
  <c r="GQ67" i="14" s="1"/>
  <c r="GR67" i="14" s="1"/>
  <c r="GS67" i="14" s="1"/>
  <c r="GT67" i="14" s="1"/>
  <c r="GU67" i="14" s="1"/>
  <c r="GV67" i="14" s="1"/>
  <c r="GW67" i="14" s="1"/>
  <c r="GX67" i="14" s="1"/>
  <c r="GY67" i="14" s="1"/>
  <c r="GZ67" i="14" s="1"/>
  <c r="HA67" i="14" s="1"/>
  <c r="HB67" i="14" s="1"/>
  <c r="HC67" i="14" s="1"/>
  <c r="HD67" i="14" s="1"/>
  <c r="HE67" i="14" s="1"/>
  <c r="HF67" i="14" s="1"/>
  <c r="HG67" i="14" s="1"/>
  <c r="HH67" i="14" s="1"/>
  <c r="HI67" i="14" s="1"/>
  <c r="HJ67" i="14" s="1"/>
  <c r="HK67" i="14" s="1"/>
  <c r="HL67" i="14" s="1"/>
  <c r="HM67" i="14" s="1"/>
  <c r="HN67" i="14" s="1"/>
  <c r="HO67" i="14" s="1"/>
  <c r="DS67" i="14"/>
  <c r="DT67" i="14" s="1"/>
  <c r="DU67" i="14" s="1"/>
  <c r="GI44" i="14"/>
  <c r="GJ44" i="14" s="1"/>
  <c r="GK44" i="14" s="1"/>
  <c r="GL44" i="14" s="1"/>
  <c r="GM44" i="14" s="1"/>
  <c r="GN44" i="14" s="1"/>
  <c r="GO44" i="14" s="1"/>
  <c r="GP44" i="14" s="1"/>
  <c r="GQ44" i="14" s="1"/>
  <c r="GR44" i="14" s="1"/>
  <c r="GS44" i="14" s="1"/>
  <c r="GT44" i="14" s="1"/>
  <c r="GU44" i="14" s="1"/>
  <c r="GV44" i="14" s="1"/>
  <c r="GW44" i="14" s="1"/>
  <c r="GX44" i="14" s="1"/>
  <c r="GY44" i="14"/>
  <c r="GZ44" i="14" s="1"/>
  <c r="HA44" i="14" s="1"/>
  <c r="HB44" i="14" s="1"/>
  <c r="HC44" i="14" s="1"/>
  <c r="HD44" i="14" s="1"/>
  <c r="HE44" i="14" s="1"/>
  <c r="HF44" i="14" s="1"/>
  <c r="HG44" i="14" s="1"/>
  <c r="HH44" i="14" s="1"/>
  <c r="HI44" i="14" s="1"/>
  <c r="HJ44" i="14" s="1"/>
  <c r="HK44" i="14" s="1"/>
  <c r="HL44" i="14" s="1"/>
  <c r="HM44" i="14" s="1"/>
  <c r="HN44" i="14" s="1"/>
  <c r="HO44" i="14" s="1"/>
  <c r="DS44" i="14"/>
  <c r="DT44" i="14"/>
  <c r="DU44" i="14" s="1"/>
  <c r="DV44" i="14" s="1"/>
  <c r="DW44" i="14" s="1"/>
  <c r="DX44" i="14" s="1"/>
  <c r="DY44" i="14" s="1"/>
  <c r="DZ44" i="14" s="1"/>
  <c r="EA44" i="14" s="1"/>
  <c r="EB44" i="14" s="1"/>
  <c r="EC44" i="14" s="1"/>
  <c r="ED44" i="14" s="1"/>
  <c r="EE44" i="14" s="1"/>
  <c r="EF44" i="14" s="1"/>
  <c r="EG44" i="14" s="1"/>
  <c r="EH44" i="14" s="1"/>
  <c r="EI44" i="14" s="1"/>
  <c r="EJ44" i="14" s="1"/>
  <c r="EK44" i="14" s="1"/>
  <c r="EL44" i="14" s="1"/>
  <c r="EM44" i="14" s="1"/>
  <c r="EN44" i="14" s="1"/>
  <c r="EO44" i="14" s="1"/>
  <c r="EP44" i="14" s="1"/>
  <c r="EQ44" i="14" s="1"/>
  <c r="ER44" i="14" s="1"/>
  <c r="ES44" i="14" s="1"/>
  <c r="ET44" i="14" s="1"/>
  <c r="EU44" i="14" s="1"/>
  <c r="EV44" i="14" s="1"/>
  <c r="EW44" i="14" s="1"/>
  <c r="EX44" i="14" s="1"/>
  <c r="EY44" i="14" s="1"/>
  <c r="EZ44" i="14" s="1"/>
  <c r="FA44" i="14" s="1"/>
  <c r="FB44" i="14" s="1"/>
  <c r="FC44" i="14" s="1"/>
  <c r="FD44" i="14" s="1"/>
  <c r="FE44" i="14" s="1"/>
  <c r="FF44" i="14" s="1"/>
  <c r="FG44" i="14" s="1"/>
  <c r="FH44" i="14" s="1"/>
  <c r="FI44" i="14" s="1"/>
  <c r="FJ44" i="14" s="1"/>
  <c r="FK44" i="14" s="1"/>
  <c r="FL44" i="14" s="1"/>
  <c r="FM44" i="14" s="1"/>
  <c r="FN44" i="14" s="1"/>
  <c r="FO44" i="14" s="1"/>
  <c r="FP44" i="14" s="1"/>
  <c r="FQ44" i="14" s="1"/>
  <c r="FR44" i="14" s="1"/>
  <c r="FS44" i="14" s="1"/>
  <c r="FT44" i="14" s="1"/>
  <c r="FU44" i="14" s="1"/>
  <c r="FV44" i="14" s="1"/>
  <c r="FW44" i="14" s="1"/>
  <c r="FX44" i="14" s="1"/>
  <c r="FY44" i="14" s="1"/>
  <c r="FZ44" i="14" s="1"/>
  <c r="GA44" i="14" s="1"/>
  <c r="GB44" i="14" s="1"/>
  <c r="GC44" i="14" s="1"/>
  <c r="GD44" i="14" s="1"/>
  <c r="GE44" i="14" s="1"/>
  <c r="GF44" i="14" s="1"/>
  <c r="GG44" i="14" s="1"/>
  <c r="GH44" i="14" s="1"/>
  <c r="DS21" i="14"/>
  <c r="DT21" i="14"/>
  <c r="DU21" i="14" s="1"/>
  <c r="DV21" i="14" s="1"/>
  <c r="DW21" i="14" s="1"/>
  <c r="DX21" i="14" s="1"/>
  <c r="DY21" i="14" s="1"/>
  <c r="DZ21" i="14" s="1"/>
  <c r="EA21" i="14" s="1"/>
  <c r="EB21" i="14" s="1"/>
  <c r="EC21" i="14" s="1"/>
  <c r="ED21" i="14" s="1"/>
  <c r="EE21" i="14" s="1"/>
  <c r="EF21" i="14" s="1"/>
  <c r="EG21" i="14" s="1"/>
  <c r="EH21" i="14" s="1"/>
  <c r="EI21" i="14" s="1"/>
  <c r="EJ21" i="14" s="1"/>
  <c r="EK21" i="14" s="1"/>
  <c r="EL21" i="14" s="1"/>
  <c r="EM21" i="14" s="1"/>
  <c r="EN21" i="14" s="1"/>
  <c r="EO21" i="14" s="1"/>
  <c r="EP21" i="14" s="1"/>
  <c r="EQ21" i="14" s="1"/>
  <c r="ER21" i="14" s="1"/>
  <c r="ES21" i="14" s="1"/>
  <c r="ET21" i="14" s="1"/>
  <c r="EU21" i="14" s="1"/>
  <c r="EV21" i="14" s="1"/>
  <c r="EW21" i="14" s="1"/>
  <c r="EX21" i="14" s="1"/>
  <c r="EY21" i="14" s="1"/>
  <c r="EZ21" i="14" s="1"/>
  <c r="FA21" i="14" s="1"/>
  <c r="FB21" i="14" s="1"/>
  <c r="FC21" i="14" s="1"/>
  <c r="FD21" i="14" s="1"/>
  <c r="FE21" i="14" s="1"/>
  <c r="FF21" i="14" s="1"/>
  <c r="FG21" i="14" s="1"/>
  <c r="FH21" i="14" s="1"/>
  <c r="FI21" i="14" s="1"/>
  <c r="FJ21" i="14" s="1"/>
  <c r="FK21" i="14" s="1"/>
  <c r="FL21" i="14" s="1"/>
  <c r="FM21" i="14" s="1"/>
  <c r="FN21" i="14" s="1"/>
  <c r="FO21" i="14" s="1"/>
  <c r="FP21" i="14" s="1"/>
  <c r="FQ21" i="14" s="1"/>
  <c r="FR21" i="14" s="1"/>
  <c r="FS21" i="14" s="1"/>
  <c r="FT21" i="14" s="1"/>
  <c r="FU21" i="14" s="1"/>
  <c r="FV21" i="14" s="1"/>
  <c r="FW21" i="14" s="1"/>
  <c r="FX21" i="14" s="1"/>
  <c r="FY21" i="14" s="1"/>
  <c r="FZ21" i="14" s="1"/>
  <c r="GA21" i="14" s="1"/>
  <c r="GB21" i="14" s="1"/>
  <c r="GC21" i="14" s="1"/>
  <c r="GD21" i="14" s="1"/>
  <c r="GE21" i="14" s="1"/>
  <c r="GF21" i="14" s="1"/>
  <c r="GG21" i="14" s="1"/>
  <c r="GH21" i="14" s="1"/>
  <c r="GI21" i="14" s="1"/>
  <c r="GJ21" i="14" s="1"/>
  <c r="GK21" i="14" s="1"/>
  <c r="GL21" i="14" s="1"/>
  <c r="GM21" i="14" s="1"/>
  <c r="GN21" i="14" s="1"/>
  <c r="GO21" i="14" s="1"/>
  <c r="GP21" i="14" s="1"/>
  <c r="GQ21" i="14" s="1"/>
  <c r="GR21" i="14" s="1"/>
  <c r="GS21" i="14" s="1"/>
  <c r="GT21" i="14" s="1"/>
  <c r="GU21" i="14" s="1"/>
  <c r="GV21" i="14" s="1"/>
  <c r="GW21" i="14" s="1"/>
  <c r="GX21" i="14" s="1"/>
  <c r="GY21" i="14" s="1"/>
  <c r="GZ21" i="14" s="1"/>
  <c r="HA21" i="14" s="1"/>
  <c r="HB21" i="14" s="1"/>
  <c r="HC21" i="14" s="1"/>
  <c r="HD21" i="14" s="1"/>
  <c r="HE21" i="14" s="1"/>
  <c r="HF21" i="14" s="1"/>
  <c r="HG21" i="14" s="1"/>
  <c r="HH21" i="14" s="1"/>
  <c r="HI21" i="14" s="1"/>
  <c r="HJ21" i="14" s="1"/>
  <c r="HK21" i="14" s="1"/>
  <c r="HL21" i="14" s="1"/>
  <c r="HM21" i="14" s="1"/>
  <c r="HN21" i="14" s="1"/>
  <c r="HO21" i="14" s="1"/>
  <c r="EM58" i="14"/>
  <c r="EN58" i="14" s="1"/>
  <c r="EO58" i="14" s="1"/>
  <c r="EP58" i="14" s="1"/>
  <c r="EQ58" i="14" s="1"/>
  <c r="ER58" i="14" s="1"/>
  <c r="ES58" i="14" s="1"/>
  <c r="ET58" i="14" s="1"/>
  <c r="EU58" i="14" s="1"/>
  <c r="EV58" i="14" s="1"/>
  <c r="EW58" i="14" s="1"/>
  <c r="EX58" i="14" s="1"/>
  <c r="EY58" i="14" s="1"/>
  <c r="EZ58" i="14" s="1"/>
  <c r="FA58" i="14" s="1"/>
  <c r="FB58" i="14" s="1"/>
  <c r="FC58" i="14" s="1"/>
  <c r="FD58" i="14" s="1"/>
  <c r="FE58" i="14" s="1"/>
  <c r="FF58" i="14" s="1"/>
  <c r="FG58" i="14" s="1"/>
  <c r="FH58" i="14" s="1"/>
  <c r="FI58" i="14" s="1"/>
  <c r="FJ58" i="14" s="1"/>
  <c r="FK58" i="14" s="1"/>
  <c r="FL58" i="14" s="1"/>
  <c r="FM58" i="14" s="1"/>
  <c r="FN58" i="14" s="1"/>
  <c r="FO58" i="14" s="1"/>
  <c r="FP58" i="14" s="1"/>
  <c r="FQ58" i="14" s="1"/>
  <c r="FR58" i="14" s="1"/>
  <c r="FS58" i="14" s="1"/>
  <c r="FT58" i="14" s="1"/>
  <c r="FU58" i="14" s="1"/>
  <c r="FV58" i="14" s="1"/>
  <c r="FW58" i="14" s="1"/>
  <c r="FX58" i="14" s="1"/>
  <c r="FY58" i="14" s="1"/>
  <c r="FZ58" i="14" s="1"/>
  <c r="GA58" i="14" s="1"/>
  <c r="GB58" i="14" s="1"/>
  <c r="GC58" i="14" s="1"/>
  <c r="GD58" i="14" s="1"/>
  <c r="GE58" i="14" s="1"/>
  <c r="GF58" i="14" s="1"/>
  <c r="GG58" i="14" s="1"/>
  <c r="GH58" i="14" s="1"/>
  <c r="GI58" i="14" s="1"/>
  <c r="GJ58" i="14" s="1"/>
  <c r="GK58" i="14" s="1"/>
  <c r="GL58" i="14" s="1"/>
  <c r="GM58" i="14" s="1"/>
  <c r="GN58" i="14" s="1"/>
  <c r="GO58" i="14" s="1"/>
  <c r="GP58" i="14" s="1"/>
  <c r="GQ58" i="14" s="1"/>
  <c r="GR58" i="14" s="1"/>
  <c r="GS58" i="14" s="1"/>
  <c r="GT58" i="14" s="1"/>
  <c r="GU58" i="14" s="1"/>
  <c r="GV58" i="14" s="1"/>
  <c r="GW58" i="14" s="1"/>
  <c r="GX58" i="14" s="1"/>
  <c r="GY58" i="14" s="1"/>
  <c r="GZ58" i="14" s="1"/>
  <c r="HA58" i="14" s="1"/>
  <c r="HB58" i="14" s="1"/>
  <c r="HC58" i="14" s="1"/>
  <c r="HD58" i="14" s="1"/>
  <c r="HE58" i="14" s="1"/>
  <c r="HF58" i="14" s="1"/>
  <c r="HG58" i="14" s="1"/>
  <c r="HH58" i="14" s="1"/>
  <c r="HI58" i="14" s="1"/>
  <c r="HJ58" i="14" s="1"/>
  <c r="HK58" i="14" s="1"/>
  <c r="HL58" i="14" s="1"/>
  <c r="HM58" i="14" s="1"/>
  <c r="HN58" i="14" s="1"/>
  <c r="HO58" i="14" s="1"/>
  <c r="DT58" i="14"/>
  <c r="DU58" i="14" s="1"/>
  <c r="DV58" i="14" s="1"/>
  <c r="DW58" i="14" s="1"/>
  <c r="DX58" i="14" s="1"/>
  <c r="DY58" i="14" s="1"/>
  <c r="DZ58" i="14" s="1"/>
  <c r="EA58" i="14" s="1"/>
  <c r="EB58" i="14" s="1"/>
  <c r="EC58" i="14" s="1"/>
  <c r="ED58" i="14" s="1"/>
  <c r="EE58" i="14" s="1"/>
  <c r="EF58" i="14" s="1"/>
  <c r="EG58" i="14" s="1"/>
  <c r="EH58" i="14" s="1"/>
  <c r="EI58" i="14" s="1"/>
  <c r="EJ58" i="14" s="1"/>
  <c r="EK58" i="14" s="1"/>
  <c r="EL58" i="14" s="1"/>
  <c r="DS58" i="14"/>
  <c r="DS24" i="14"/>
  <c r="DT24" i="14" s="1"/>
  <c r="DU24" i="14" s="1"/>
  <c r="DV24" i="14" s="1"/>
  <c r="DW24" i="14" s="1"/>
  <c r="DX24" i="14" s="1"/>
  <c r="DY24" i="14" s="1"/>
  <c r="DZ24" i="14" s="1"/>
  <c r="EA24" i="14" s="1"/>
  <c r="EB24" i="14" s="1"/>
  <c r="EC24" i="14" s="1"/>
  <c r="ED24" i="14" s="1"/>
  <c r="EE24" i="14" s="1"/>
  <c r="EF24" i="14" s="1"/>
  <c r="EG24" i="14" s="1"/>
  <c r="EH24" i="14" s="1"/>
  <c r="EI24" i="14" s="1"/>
  <c r="EJ24" i="14" s="1"/>
  <c r="EK24" i="14" s="1"/>
  <c r="EL24" i="14" s="1"/>
  <c r="EM24" i="14" s="1"/>
  <c r="EN24" i="14" s="1"/>
  <c r="EO24" i="14" s="1"/>
  <c r="EP24" i="14" s="1"/>
  <c r="EQ24" i="14" s="1"/>
  <c r="ER24" i="14" s="1"/>
  <c r="ES24" i="14" s="1"/>
  <c r="ET24" i="14" s="1"/>
  <c r="EU24" i="14" s="1"/>
  <c r="EV24" i="14" s="1"/>
  <c r="EW24" i="14" s="1"/>
  <c r="EX24" i="14" s="1"/>
  <c r="EY24" i="14" s="1"/>
  <c r="EZ24" i="14" s="1"/>
  <c r="FA24" i="14" s="1"/>
  <c r="FB24" i="14" s="1"/>
  <c r="FC24" i="14" s="1"/>
  <c r="FD24" i="14" s="1"/>
  <c r="FE24" i="14" s="1"/>
  <c r="FF24" i="14" s="1"/>
  <c r="FG24" i="14" s="1"/>
  <c r="FH24" i="14" s="1"/>
  <c r="FI24" i="14" s="1"/>
  <c r="FJ24" i="14" s="1"/>
  <c r="FK24" i="14" s="1"/>
  <c r="FL24" i="14" s="1"/>
  <c r="FM24" i="14" s="1"/>
  <c r="FN24" i="14" s="1"/>
  <c r="FO24" i="14" s="1"/>
  <c r="FP24" i="14" s="1"/>
  <c r="FQ24" i="14" s="1"/>
  <c r="FR24" i="14" s="1"/>
  <c r="FS24" i="14" s="1"/>
  <c r="FT24" i="14" s="1"/>
  <c r="FU24" i="14" s="1"/>
  <c r="FV24" i="14" s="1"/>
  <c r="FW24" i="14" s="1"/>
  <c r="FX24" i="14" s="1"/>
  <c r="FY24" i="14" s="1"/>
  <c r="FZ24" i="14" s="1"/>
  <c r="GA24" i="14" s="1"/>
  <c r="GB24" i="14" s="1"/>
  <c r="GC24" i="14" s="1"/>
  <c r="GD24" i="14" s="1"/>
  <c r="GE24" i="14" s="1"/>
  <c r="GF24" i="14" s="1"/>
  <c r="GG24" i="14" s="1"/>
  <c r="GH24" i="14" s="1"/>
  <c r="GI24" i="14" s="1"/>
  <c r="GJ24" i="14" s="1"/>
  <c r="GK24" i="14" s="1"/>
  <c r="GL24" i="14" s="1"/>
  <c r="GM24" i="14" s="1"/>
  <c r="GN24" i="14" s="1"/>
  <c r="GO24" i="14" s="1"/>
  <c r="GP24" i="14" s="1"/>
  <c r="GQ24" i="14" s="1"/>
  <c r="GR24" i="14" s="1"/>
  <c r="GS24" i="14" s="1"/>
  <c r="GT24" i="14" s="1"/>
  <c r="GU24" i="14" s="1"/>
  <c r="GV24" i="14" s="1"/>
  <c r="GW24" i="14" s="1"/>
  <c r="GX24" i="14" s="1"/>
  <c r="GY24" i="14" s="1"/>
  <c r="GZ24" i="14" s="1"/>
  <c r="HA24" i="14" s="1"/>
  <c r="HB24" i="14" s="1"/>
  <c r="HC24" i="14" s="1"/>
  <c r="HD24" i="14" s="1"/>
  <c r="HE24" i="14" s="1"/>
  <c r="HF24" i="14" s="1"/>
  <c r="HG24" i="14" s="1"/>
  <c r="HH24" i="14" s="1"/>
  <c r="HI24" i="14" s="1"/>
  <c r="HJ24" i="14" s="1"/>
  <c r="HK24" i="14" s="1"/>
  <c r="HL24" i="14" s="1"/>
  <c r="HM24" i="14" s="1"/>
  <c r="HN24" i="14" s="1"/>
  <c r="HO24" i="14" s="1"/>
  <c r="DS55" i="14"/>
  <c r="DT55" i="14" s="1"/>
  <c r="DU55" i="14" s="1"/>
  <c r="DV55" i="14" s="1"/>
  <c r="DW55" i="14" s="1"/>
  <c r="DX55" i="14" s="1"/>
  <c r="DY55" i="14" s="1"/>
  <c r="DZ55" i="14" s="1"/>
  <c r="EA55" i="14" s="1"/>
  <c r="EB55" i="14" s="1"/>
  <c r="EC55" i="14" s="1"/>
  <c r="ED55" i="14" s="1"/>
  <c r="EE55" i="14" s="1"/>
  <c r="EF55" i="14" s="1"/>
  <c r="EG55" i="14" s="1"/>
  <c r="EH55" i="14" s="1"/>
  <c r="EI55" i="14" s="1"/>
  <c r="EJ55" i="14" s="1"/>
  <c r="EK55" i="14" s="1"/>
  <c r="EL55" i="14" s="1"/>
  <c r="EM55" i="14" s="1"/>
  <c r="EN55" i="14" s="1"/>
  <c r="EO55" i="14" s="1"/>
  <c r="EP55" i="14" s="1"/>
  <c r="EQ55" i="14" s="1"/>
  <c r="ER55" i="14" s="1"/>
  <c r="ES55" i="14" s="1"/>
  <c r="ET55" i="14" s="1"/>
  <c r="EU55" i="14" s="1"/>
  <c r="EV55" i="14" s="1"/>
  <c r="EW55" i="14" s="1"/>
  <c r="EX55" i="14" s="1"/>
  <c r="EY55" i="14" s="1"/>
  <c r="EZ55" i="14" s="1"/>
  <c r="FA55" i="14" s="1"/>
  <c r="FB55" i="14" s="1"/>
  <c r="FC55" i="14" s="1"/>
  <c r="FD55" i="14" s="1"/>
  <c r="FE55" i="14" s="1"/>
  <c r="FF55" i="14" s="1"/>
  <c r="FG55" i="14" s="1"/>
  <c r="FH55" i="14" s="1"/>
  <c r="FI55" i="14" s="1"/>
  <c r="FJ55" i="14" s="1"/>
  <c r="FK55" i="14" s="1"/>
  <c r="FL55" i="14" s="1"/>
  <c r="FM55" i="14" s="1"/>
  <c r="FN55" i="14" s="1"/>
  <c r="FO55" i="14" s="1"/>
  <c r="FP55" i="14" s="1"/>
  <c r="FQ55" i="14" s="1"/>
  <c r="FR55" i="14" s="1"/>
  <c r="FS55" i="14" s="1"/>
  <c r="FT55" i="14" s="1"/>
  <c r="FU55" i="14" s="1"/>
  <c r="FV55" i="14" s="1"/>
  <c r="FW55" i="14" s="1"/>
  <c r="FX55" i="14" s="1"/>
  <c r="FY55" i="14" s="1"/>
  <c r="FZ55" i="14" s="1"/>
  <c r="GA55" i="14" s="1"/>
  <c r="GB55" i="14" s="1"/>
  <c r="GC55" i="14" s="1"/>
  <c r="GD55" i="14" s="1"/>
  <c r="GE55" i="14" s="1"/>
  <c r="GF55" i="14" s="1"/>
  <c r="GG55" i="14" s="1"/>
  <c r="GH55" i="14" s="1"/>
  <c r="GI55" i="14" s="1"/>
  <c r="GJ55" i="14" s="1"/>
  <c r="GK55" i="14" s="1"/>
  <c r="GL55" i="14" s="1"/>
  <c r="GM55" i="14" s="1"/>
  <c r="GN55" i="14" s="1"/>
  <c r="GO55" i="14" s="1"/>
  <c r="GP55" i="14" s="1"/>
  <c r="GQ55" i="14" s="1"/>
  <c r="GR55" i="14" s="1"/>
  <c r="GS55" i="14" s="1"/>
  <c r="GT55" i="14" s="1"/>
  <c r="GU55" i="14" s="1"/>
  <c r="GV55" i="14" s="1"/>
  <c r="GW55" i="14" s="1"/>
  <c r="GX55" i="14" s="1"/>
  <c r="GY55" i="14" s="1"/>
  <c r="GZ55" i="14" s="1"/>
  <c r="HA55" i="14" s="1"/>
  <c r="HB55" i="14" s="1"/>
  <c r="HC55" i="14" s="1"/>
  <c r="HD55" i="14" s="1"/>
  <c r="HE55" i="14" s="1"/>
  <c r="HF55" i="14" s="1"/>
  <c r="HG55" i="14" s="1"/>
  <c r="HH55" i="14" s="1"/>
  <c r="HI55" i="14" s="1"/>
  <c r="HJ55" i="14" s="1"/>
  <c r="HK55" i="14" s="1"/>
  <c r="HL55" i="14" s="1"/>
  <c r="HM55" i="14" s="1"/>
  <c r="HN55" i="14" s="1"/>
  <c r="HO55" i="14" s="1"/>
  <c r="DT99" i="14"/>
  <c r="DU99" i="14" s="1"/>
  <c r="DV99" i="14"/>
  <c r="DW99" i="14" s="1"/>
  <c r="DX99" i="14" s="1"/>
  <c r="DY99" i="14" s="1"/>
  <c r="DZ99" i="14" s="1"/>
  <c r="EA99" i="14" s="1"/>
  <c r="EB99" i="14" s="1"/>
  <c r="EC99" i="14" s="1"/>
  <c r="ED99" i="14" s="1"/>
  <c r="EE99" i="14" s="1"/>
  <c r="EF99" i="14" s="1"/>
  <c r="EG99" i="14" s="1"/>
  <c r="EH99" i="14" s="1"/>
  <c r="EI99" i="14" s="1"/>
  <c r="EJ99" i="14" s="1"/>
  <c r="EK99" i="14" s="1"/>
  <c r="EL99" i="14" s="1"/>
  <c r="EM99" i="14" s="1"/>
  <c r="EN99" i="14" s="1"/>
  <c r="EO99" i="14" s="1"/>
  <c r="EP99" i="14" s="1"/>
  <c r="EQ99" i="14" s="1"/>
  <c r="ER99" i="14" s="1"/>
  <c r="ES99" i="14" s="1"/>
  <c r="ET99" i="14" s="1"/>
  <c r="EU99" i="14" s="1"/>
  <c r="EV99" i="14" s="1"/>
  <c r="EW99" i="14" s="1"/>
  <c r="EX99" i="14" s="1"/>
  <c r="EY99" i="14" s="1"/>
  <c r="EZ99" i="14" s="1"/>
  <c r="FA99" i="14" s="1"/>
  <c r="FB99" i="14" s="1"/>
  <c r="FC99" i="14" s="1"/>
  <c r="FD99" i="14" s="1"/>
  <c r="FE99" i="14" s="1"/>
  <c r="FF99" i="14" s="1"/>
  <c r="FG99" i="14" s="1"/>
  <c r="FH99" i="14" s="1"/>
  <c r="DS99" i="14"/>
  <c r="FI99" i="14"/>
  <c r="FJ99" i="14" s="1"/>
  <c r="FK99" i="14" s="1"/>
  <c r="FL99" i="14" s="1"/>
  <c r="FM99" i="14" s="1"/>
  <c r="FN99" i="14" s="1"/>
  <c r="FO99" i="14" s="1"/>
  <c r="FP99" i="14" s="1"/>
  <c r="FQ99" i="14" s="1"/>
  <c r="FR99" i="14" s="1"/>
  <c r="FS99" i="14" s="1"/>
  <c r="FT99" i="14" s="1"/>
  <c r="FU99" i="14" s="1"/>
  <c r="FV99" i="14" s="1"/>
  <c r="FW99" i="14" s="1"/>
  <c r="FX99" i="14" s="1"/>
  <c r="FY99" i="14" s="1"/>
  <c r="FZ99" i="14" s="1"/>
  <c r="GA99" i="14" s="1"/>
  <c r="GB99" i="14" s="1"/>
  <c r="GC99" i="14" s="1"/>
  <c r="GD99" i="14" s="1"/>
  <c r="GE99" i="14" s="1"/>
  <c r="GF99" i="14" s="1"/>
  <c r="GG99" i="14" s="1"/>
  <c r="GH99" i="14" s="1"/>
  <c r="GI99" i="14" s="1"/>
  <c r="GJ99" i="14" s="1"/>
  <c r="GK99" i="14" s="1"/>
  <c r="GL99" i="14" s="1"/>
  <c r="GM99" i="14" s="1"/>
  <c r="GN99" i="14" s="1"/>
  <c r="GO99" i="14" s="1"/>
  <c r="GP99" i="14" s="1"/>
  <c r="GQ99" i="14" s="1"/>
  <c r="GR99" i="14" s="1"/>
  <c r="GS99" i="14" s="1"/>
  <c r="GT99" i="14" s="1"/>
  <c r="GU99" i="14" s="1"/>
  <c r="GV99" i="14" s="1"/>
  <c r="GW99" i="14" s="1"/>
  <c r="GX99" i="14" s="1"/>
  <c r="GY99" i="14" s="1"/>
  <c r="GZ99" i="14" s="1"/>
  <c r="HA99" i="14" s="1"/>
  <c r="HB99" i="14" s="1"/>
  <c r="HC99" i="14" s="1"/>
  <c r="HD99" i="14" s="1"/>
  <c r="HE99" i="14" s="1"/>
  <c r="HF99" i="14" s="1"/>
  <c r="HG99" i="14" s="1"/>
  <c r="HH99" i="14" s="1"/>
  <c r="HI99" i="14" s="1"/>
  <c r="HJ99" i="14" s="1"/>
  <c r="HK99" i="14" s="1"/>
  <c r="HL99" i="14" s="1"/>
  <c r="HM99" i="14" s="1"/>
  <c r="HN99" i="14" s="1"/>
  <c r="HO99" i="14" s="1"/>
  <c r="DS102" i="14"/>
  <c r="DU102" i="14"/>
  <c r="DV102" i="14" s="1"/>
  <c r="DW102" i="14" s="1"/>
  <c r="DX102" i="14" s="1"/>
  <c r="DY102" i="14" s="1"/>
  <c r="DZ102" i="14" s="1"/>
  <c r="EA102" i="14" s="1"/>
  <c r="EB102" i="14" s="1"/>
  <c r="EC102" i="14" s="1"/>
  <c r="ED102" i="14" s="1"/>
  <c r="EE102" i="14" s="1"/>
  <c r="EF102" i="14" s="1"/>
  <c r="EG102" i="14" s="1"/>
  <c r="EH102" i="14" s="1"/>
  <c r="EI102" i="14" s="1"/>
  <c r="EJ102" i="14" s="1"/>
  <c r="EK102" i="14" s="1"/>
  <c r="EL102" i="14" s="1"/>
  <c r="EM102" i="14" s="1"/>
  <c r="EN102" i="14" s="1"/>
  <c r="EO102" i="14" s="1"/>
  <c r="EP102" i="14" s="1"/>
  <c r="EQ102" i="14" s="1"/>
  <c r="ER102" i="14" s="1"/>
  <c r="ES102" i="14" s="1"/>
  <c r="ET102" i="14" s="1"/>
  <c r="EU102" i="14" s="1"/>
  <c r="EV102" i="14" s="1"/>
  <c r="EW102" i="14" s="1"/>
  <c r="EX102" i="14" s="1"/>
  <c r="EY102" i="14" s="1"/>
  <c r="EZ102" i="14" s="1"/>
  <c r="DT102" i="14"/>
  <c r="FA102" i="14"/>
  <c r="FB102" i="14" s="1"/>
  <c r="FC102" i="14" s="1"/>
  <c r="FD102" i="14" s="1"/>
  <c r="FE102" i="14" s="1"/>
  <c r="FF102" i="14" s="1"/>
  <c r="FG102" i="14" s="1"/>
  <c r="FH102" i="14" s="1"/>
  <c r="FI102" i="14" s="1"/>
  <c r="FJ102" i="14" s="1"/>
  <c r="FK102" i="14" s="1"/>
  <c r="FL102" i="14" s="1"/>
  <c r="FM102" i="14" s="1"/>
  <c r="FN102" i="14" s="1"/>
  <c r="FO102" i="14" s="1"/>
  <c r="FP102" i="14" s="1"/>
  <c r="FQ102" i="14" s="1"/>
  <c r="FR102" i="14" s="1"/>
  <c r="FS102" i="14" s="1"/>
  <c r="FT102" i="14" s="1"/>
  <c r="FU102" i="14" s="1"/>
  <c r="FV102" i="14" s="1"/>
  <c r="FW102" i="14" s="1"/>
  <c r="FX102" i="14" s="1"/>
  <c r="FY102" i="14" s="1"/>
  <c r="FZ102" i="14" s="1"/>
  <c r="GA102" i="14" s="1"/>
  <c r="GB102" i="14" s="1"/>
  <c r="GC102" i="14" s="1"/>
  <c r="GD102" i="14" s="1"/>
  <c r="GE102" i="14" s="1"/>
  <c r="GF102" i="14" s="1"/>
  <c r="GG102" i="14" s="1"/>
  <c r="GH102" i="14" s="1"/>
  <c r="GI102" i="14" s="1"/>
  <c r="GJ102" i="14" s="1"/>
  <c r="GK102" i="14" s="1"/>
  <c r="GL102" i="14" s="1"/>
  <c r="GM102" i="14" s="1"/>
  <c r="GN102" i="14" s="1"/>
  <c r="GO102" i="14" s="1"/>
  <c r="GP102" i="14" s="1"/>
  <c r="GQ102" i="14" s="1"/>
  <c r="GR102" i="14" s="1"/>
  <c r="GS102" i="14" s="1"/>
  <c r="GT102" i="14" s="1"/>
  <c r="GU102" i="14" s="1"/>
  <c r="GV102" i="14" s="1"/>
  <c r="GW102" i="14" s="1"/>
  <c r="GX102" i="14" s="1"/>
  <c r="GY102" i="14" s="1"/>
  <c r="GZ102" i="14" s="1"/>
  <c r="HA102" i="14" s="1"/>
  <c r="HB102" i="14" s="1"/>
  <c r="HC102" i="14" s="1"/>
  <c r="HD102" i="14" s="1"/>
  <c r="HE102" i="14" s="1"/>
  <c r="HF102" i="14" s="1"/>
  <c r="HG102" i="14" s="1"/>
  <c r="HH102" i="14" s="1"/>
  <c r="HI102" i="14" s="1"/>
  <c r="HJ102" i="14" s="1"/>
  <c r="HK102" i="14" s="1"/>
  <c r="HL102" i="14" s="1"/>
  <c r="HM102" i="14" s="1"/>
  <c r="HN102" i="14" s="1"/>
  <c r="HO102" i="14" s="1"/>
  <c r="DU79" i="14"/>
  <c r="DV79" i="14" s="1"/>
  <c r="EA79" i="14"/>
  <c r="EB79" i="14"/>
  <c r="EC79" i="14" s="1"/>
  <c r="ED79" i="14" s="1"/>
  <c r="EE79" i="14" s="1"/>
  <c r="EF79" i="14" s="1"/>
  <c r="EG79" i="14" s="1"/>
  <c r="EH79" i="14" s="1"/>
  <c r="EI79" i="14" s="1"/>
  <c r="EJ79" i="14" s="1"/>
  <c r="EK79" i="14" s="1"/>
  <c r="EL79" i="14" s="1"/>
  <c r="EM79" i="14" s="1"/>
  <c r="EN79" i="14" s="1"/>
  <c r="EO79" i="14" s="1"/>
  <c r="EP79" i="14" s="1"/>
  <c r="EQ79" i="14" s="1"/>
  <c r="ER79" i="14" s="1"/>
  <c r="ES79" i="14" s="1"/>
  <c r="ET79" i="14" s="1"/>
  <c r="EU79" i="14" s="1"/>
  <c r="EV79" i="14" s="1"/>
  <c r="EW79" i="14" s="1"/>
  <c r="EX79" i="14" s="1"/>
  <c r="EY79" i="14" s="1"/>
  <c r="EZ79" i="14" s="1"/>
  <c r="FA79" i="14" s="1"/>
  <c r="FB79" i="14" s="1"/>
  <c r="FC79" i="14" s="1"/>
  <c r="FD79" i="14" s="1"/>
  <c r="FE79" i="14" s="1"/>
  <c r="FF79" i="14" s="1"/>
  <c r="FG79" i="14" s="1"/>
  <c r="FH79" i="14" s="1"/>
  <c r="FI79" i="14" s="1"/>
  <c r="FJ79" i="14" s="1"/>
  <c r="FK79" i="14" s="1"/>
  <c r="FL79" i="14" s="1"/>
  <c r="FM79" i="14"/>
  <c r="FN79" i="14" s="1"/>
  <c r="FO79" i="14" s="1"/>
  <c r="FP79" i="14" s="1"/>
  <c r="FQ79" i="14" s="1"/>
  <c r="FR79" i="14" s="1"/>
  <c r="FS79" i="14" s="1"/>
  <c r="FT79" i="14" s="1"/>
  <c r="FU79" i="14" s="1"/>
  <c r="FV79" i="14" s="1"/>
  <c r="FW79" i="14" s="1"/>
  <c r="FX79" i="14" s="1"/>
  <c r="FY79" i="14" s="1"/>
  <c r="FZ79" i="14" s="1"/>
  <c r="GA79" i="14" s="1"/>
  <c r="GB79" i="14" s="1"/>
  <c r="GC79" i="14" s="1"/>
  <c r="GD79" i="14" s="1"/>
  <c r="GE79" i="14" s="1"/>
  <c r="GF79" i="14" s="1"/>
  <c r="GG79" i="14" s="1"/>
  <c r="GH79" i="14" s="1"/>
  <c r="GI79" i="14" s="1"/>
  <c r="GJ79" i="14" s="1"/>
  <c r="GK79" i="14" s="1"/>
  <c r="GL79" i="14" s="1"/>
  <c r="GM79" i="14" s="1"/>
  <c r="GN79" i="14" s="1"/>
  <c r="GO79" i="14" s="1"/>
  <c r="GP79" i="14" s="1"/>
  <c r="GQ79" i="14" s="1"/>
  <c r="GR79" i="14" s="1"/>
  <c r="GS79" i="14" s="1"/>
  <c r="GT79" i="14" s="1"/>
  <c r="GU79" i="14" s="1"/>
  <c r="GV79" i="14" s="1"/>
  <c r="GW79" i="14" s="1"/>
  <c r="GX79" i="14" s="1"/>
  <c r="GY79" i="14" s="1"/>
  <c r="GZ79" i="14" s="1"/>
  <c r="HA79" i="14" s="1"/>
  <c r="HB79" i="14" s="1"/>
  <c r="HC79" i="14" s="1"/>
  <c r="HD79" i="14" s="1"/>
  <c r="HE79" i="14" s="1"/>
  <c r="HF79" i="14" s="1"/>
  <c r="HG79" i="14" s="1"/>
  <c r="HH79" i="14" s="1"/>
  <c r="HI79" i="14" s="1"/>
  <c r="HJ79" i="14" s="1"/>
  <c r="HK79" i="14" s="1"/>
  <c r="HL79" i="14" s="1"/>
  <c r="HM79" i="14" s="1"/>
  <c r="HN79" i="14" s="1"/>
  <c r="HO79" i="14" s="1"/>
  <c r="DS79" i="14"/>
  <c r="DT79" i="14" s="1"/>
  <c r="DW79" i="14"/>
  <c r="DX79" i="14" s="1"/>
  <c r="DY79" i="14" s="1"/>
  <c r="DZ79" i="14" s="1"/>
  <c r="DX56" i="14"/>
  <c r="DY56" i="14" s="1"/>
  <c r="DZ56" i="14" s="1"/>
  <c r="EA56" i="14" s="1"/>
  <c r="EB56" i="14" s="1"/>
  <c r="EC56" i="14" s="1"/>
  <c r="ED56" i="14" s="1"/>
  <c r="EE56" i="14" s="1"/>
  <c r="EF56" i="14" s="1"/>
  <c r="EG56" i="14" s="1"/>
  <c r="EH56" i="14" s="1"/>
  <c r="EI56" i="14" s="1"/>
  <c r="EJ56" i="14" s="1"/>
  <c r="EK56" i="14" s="1"/>
  <c r="EL56" i="14" s="1"/>
  <c r="EM56" i="14" s="1"/>
  <c r="EN56" i="14" s="1"/>
  <c r="EO56" i="14" s="1"/>
  <c r="EP56" i="14" s="1"/>
  <c r="EQ56" i="14" s="1"/>
  <c r="ER56" i="14" s="1"/>
  <c r="ES56" i="14" s="1"/>
  <c r="ET56" i="14" s="1"/>
  <c r="EU56" i="14" s="1"/>
  <c r="EV56" i="14"/>
  <c r="EW56" i="14" s="1"/>
  <c r="EX56" i="14" s="1"/>
  <c r="EY56" i="14" s="1"/>
  <c r="EZ56" i="14" s="1"/>
  <c r="FA56" i="14" s="1"/>
  <c r="FB56" i="14" s="1"/>
  <c r="FC56" i="14" s="1"/>
  <c r="FD56" i="14" s="1"/>
  <c r="FE56" i="14" s="1"/>
  <c r="FF56" i="14" s="1"/>
  <c r="FG56" i="14" s="1"/>
  <c r="FH56" i="14" s="1"/>
  <c r="FI56" i="14" s="1"/>
  <c r="FJ56" i="14" s="1"/>
  <c r="FK56" i="14" s="1"/>
  <c r="FL56" i="14" s="1"/>
  <c r="FM56" i="14" s="1"/>
  <c r="FN56" i="14" s="1"/>
  <c r="FO56" i="14" s="1"/>
  <c r="FP56" i="14" s="1"/>
  <c r="FQ56" i="14" s="1"/>
  <c r="FR56" i="14" s="1"/>
  <c r="FS56" i="14" s="1"/>
  <c r="FT56" i="14" s="1"/>
  <c r="FU56" i="14" s="1"/>
  <c r="FV56" i="14" s="1"/>
  <c r="FW56" i="14" s="1"/>
  <c r="FX56" i="14" s="1"/>
  <c r="FY56" i="14" s="1"/>
  <c r="FZ56" i="14" s="1"/>
  <c r="GA56" i="14" s="1"/>
  <c r="GB56" i="14" s="1"/>
  <c r="GC56" i="14" s="1"/>
  <c r="GD56" i="14" s="1"/>
  <c r="GE56" i="14" s="1"/>
  <c r="GF56" i="14" s="1"/>
  <c r="GG56" i="14" s="1"/>
  <c r="GH56" i="14" s="1"/>
  <c r="GI56" i="14" s="1"/>
  <c r="GJ56" i="14" s="1"/>
  <c r="GK56" i="14" s="1"/>
  <c r="GL56" i="14" s="1"/>
  <c r="GM56" i="14" s="1"/>
  <c r="GN56" i="14" s="1"/>
  <c r="GO56" i="14" s="1"/>
  <c r="GP56" i="14" s="1"/>
  <c r="GQ56" i="14" s="1"/>
  <c r="GR56" i="14" s="1"/>
  <c r="GS56" i="14" s="1"/>
  <c r="GT56" i="14" s="1"/>
  <c r="GU56" i="14" s="1"/>
  <c r="GV56" i="14" s="1"/>
  <c r="GW56" i="14" s="1"/>
  <c r="GX56" i="14" s="1"/>
  <c r="GY56" i="14" s="1"/>
  <c r="GZ56" i="14" s="1"/>
  <c r="HA56" i="14" s="1"/>
  <c r="HB56" i="14" s="1"/>
  <c r="HC56" i="14" s="1"/>
  <c r="HD56" i="14" s="1"/>
  <c r="HE56" i="14" s="1"/>
  <c r="HF56" i="14" s="1"/>
  <c r="HG56" i="14" s="1"/>
  <c r="HH56" i="14" s="1"/>
  <c r="HI56" i="14" s="1"/>
  <c r="HJ56" i="14" s="1"/>
  <c r="HK56" i="14" s="1"/>
  <c r="HL56" i="14" s="1"/>
  <c r="HM56" i="14" s="1"/>
  <c r="HN56" i="14" s="1"/>
  <c r="HO56" i="14" s="1"/>
  <c r="DS56" i="14"/>
  <c r="DT56" i="14" s="1"/>
  <c r="DU56" i="14" s="1"/>
  <c r="DV56" i="14" s="1"/>
  <c r="DW56" i="14" s="1"/>
  <c r="DY33" i="14"/>
  <c r="DZ33" i="14" s="1"/>
  <c r="EA33" i="14" s="1"/>
  <c r="EB33" i="14" s="1"/>
  <c r="EC33" i="14" s="1"/>
  <c r="ED33" i="14" s="1"/>
  <c r="EE33" i="14" s="1"/>
  <c r="EF33" i="14" s="1"/>
  <c r="EG33" i="14" s="1"/>
  <c r="EH33" i="14" s="1"/>
  <c r="EI33" i="14" s="1"/>
  <c r="EJ33" i="14" s="1"/>
  <c r="EK33" i="14" s="1"/>
  <c r="EL33" i="14" s="1"/>
  <c r="EM33" i="14" s="1"/>
  <c r="EN33" i="14" s="1"/>
  <c r="EO33" i="14" s="1"/>
  <c r="EP33" i="14" s="1"/>
  <c r="EQ33" i="14" s="1"/>
  <c r="ER33" i="14" s="1"/>
  <c r="ES33" i="14" s="1"/>
  <c r="ET33" i="14" s="1"/>
  <c r="EU33" i="14" s="1"/>
  <c r="EV33" i="14" s="1"/>
  <c r="EW33" i="14" s="1"/>
  <c r="EX33" i="14" s="1"/>
  <c r="EY33" i="14" s="1"/>
  <c r="EZ33" i="14" s="1"/>
  <c r="FA33" i="14" s="1"/>
  <c r="FB33" i="14" s="1"/>
  <c r="FC33" i="14" s="1"/>
  <c r="FD33" i="14" s="1"/>
  <c r="FE33" i="14" s="1"/>
  <c r="FF33" i="14" s="1"/>
  <c r="FG33" i="14" s="1"/>
  <c r="FH33" i="14" s="1"/>
  <c r="FI33" i="14" s="1"/>
  <c r="FJ33" i="14" s="1"/>
  <c r="FK33" i="14" s="1"/>
  <c r="FL33" i="14" s="1"/>
  <c r="FM33" i="14" s="1"/>
  <c r="FN33" i="14" s="1"/>
  <c r="FO33" i="14" s="1"/>
  <c r="FP33" i="14" s="1"/>
  <c r="FQ33" i="14" s="1"/>
  <c r="FR33" i="14" s="1"/>
  <c r="FS33" i="14" s="1"/>
  <c r="FT33" i="14" s="1"/>
  <c r="FU33" i="14" s="1"/>
  <c r="FV33" i="14" s="1"/>
  <c r="FW33" i="14" s="1"/>
  <c r="FX33" i="14" s="1"/>
  <c r="FY33" i="14" s="1"/>
  <c r="FZ33" i="14" s="1"/>
  <c r="GA33" i="14" s="1"/>
  <c r="GB33" i="14" s="1"/>
  <c r="GC33" i="14" s="1"/>
  <c r="GD33" i="14" s="1"/>
  <c r="GE33" i="14" s="1"/>
  <c r="GF33" i="14" s="1"/>
  <c r="GG33" i="14" s="1"/>
  <c r="GH33" i="14" s="1"/>
  <c r="GI33" i="14" s="1"/>
  <c r="GJ33" i="14" s="1"/>
  <c r="GK33" i="14" s="1"/>
  <c r="GL33" i="14" s="1"/>
  <c r="GM33" i="14" s="1"/>
  <c r="GN33" i="14" s="1"/>
  <c r="GO33" i="14" s="1"/>
  <c r="GP33" i="14" s="1"/>
  <c r="GQ33" i="14" s="1"/>
  <c r="GR33" i="14" s="1"/>
  <c r="GS33" i="14" s="1"/>
  <c r="GT33" i="14" s="1"/>
  <c r="GU33" i="14" s="1"/>
  <c r="GV33" i="14" s="1"/>
  <c r="GW33" i="14" s="1"/>
  <c r="GX33" i="14" s="1"/>
  <c r="GY33" i="14" s="1"/>
  <c r="GZ33" i="14" s="1"/>
  <c r="HA33" i="14" s="1"/>
  <c r="HB33" i="14" s="1"/>
  <c r="HC33" i="14" s="1"/>
  <c r="HD33" i="14" s="1"/>
  <c r="HE33" i="14" s="1"/>
  <c r="HF33" i="14" s="1"/>
  <c r="HG33" i="14" s="1"/>
  <c r="HH33" i="14" s="1"/>
  <c r="HI33" i="14" s="1"/>
  <c r="HJ33" i="14" s="1"/>
  <c r="HK33" i="14" s="1"/>
  <c r="HL33" i="14" s="1"/>
  <c r="HM33" i="14" s="1"/>
  <c r="HN33" i="14" s="1"/>
  <c r="HO33" i="14" s="1"/>
  <c r="DS33" i="14"/>
  <c r="DT33" i="14" s="1"/>
  <c r="DU33" i="14" s="1"/>
  <c r="DV33" i="14" s="1"/>
  <c r="DW33" i="14" s="1"/>
  <c r="DX33" i="14" s="1"/>
  <c r="DW70" i="14"/>
  <c r="DX70" i="14" s="1"/>
  <c r="DY70" i="14" s="1"/>
  <c r="DZ70" i="14" s="1"/>
  <c r="EA70" i="14" s="1"/>
  <c r="EB70" i="14" s="1"/>
  <c r="EC70" i="14" s="1"/>
  <c r="ED70" i="14" s="1"/>
  <c r="EE70" i="14" s="1"/>
  <c r="EF70" i="14" s="1"/>
  <c r="EG70" i="14"/>
  <c r="EH70" i="14" s="1"/>
  <c r="EI70" i="14" s="1"/>
  <c r="EJ70" i="14" s="1"/>
  <c r="EK70" i="14" s="1"/>
  <c r="EL70" i="14" s="1"/>
  <c r="EM70" i="14" s="1"/>
  <c r="EN70" i="14" s="1"/>
  <c r="EO70" i="14" s="1"/>
  <c r="EP70" i="14" s="1"/>
  <c r="EQ70" i="14" s="1"/>
  <c r="ER70" i="14" s="1"/>
  <c r="ES70" i="14" s="1"/>
  <c r="ET70" i="14" s="1"/>
  <c r="EU70" i="14" s="1"/>
  <c r="EV70" i="14" s="1"/>
  <c r="EW70" i="14" s="1"/>
  <c r="EX70" i="14" s="1"/>
  <c r="EY70" i="14" s="1"/>
  <c r="EZ70" i="14" s="1"/>
  <c r="FA70" i="14" s="1"/>
  <c r="FB70" i="14" s="1"/>
  <c r="FC70" i="14" s="1"/>
  <c r="FD70" i="14" s="1"/>
  <c r="FE70" i="14" s="1"/>
  <c r="FF70" i="14" s="1"/>
  <c r="FG70" i="14" s="1"/>
  <c r="FH70" i="14" s="1"/>
  <c r="FI70" i="14" s="1"/>
  <c r="FJ70" i="14" s="1"/>
  <c r="FK70" i="14" s="1"/>
  <c r="FL70" i="14" s="1"/>
  <c r="FM70" i="14" s="1"/>
  <c r="FN70" i="14" s="1"/>
  <c r="FO70" i="14" s="1"/>
  <c r="FP70" i="14" s="1"/>
  <c r="FQ70" i="14" s="1"/>
  <c r="FR70" i="14" s="1"/>
  <c r="FS70" i="14" s="1"/>
  <c r="FT70" i="14" s="1"/>
  <c r="FU70" i="14" s="1"/>
  <c r="FV70" i="14" s="1"/>
  <c r="FW70" i="14" s="1"/>
  <c r="FX70" i="14" s="1"/>
  <c r="FY70" i="14" s="1"/>
  <c r="FZ70" i="14" s="1"/>
  <c r="GA70" i="14" s="1"/>
  <c r="GB70" i="14" s="1"/>
  <c r="GC70" i="14" s="1"/>
  <c r="GD70" i="14" s="1"/>
  <c r="GE70" i="14" s="1"/>
  <c r="GF70" i="14" s="1"/>
  <c r="GG70" i="14" s="1"/>
  <c r="GH70" i="14" s="1"/>
  <c r="GI70" i="14" s="1"/>
  <c r="GJ70" i="14" s="1"/>
  <c r="GK70" i="14" s="1"/>
  <c r="GL70" i="14" s="1"/>
  <c r="GM70" i="14" s="1"/>
  <c r="GN70" i="14" s="1"/>
  <c r="GO70" i="14" s="1"/>
  <c r="GP70" i="14" s="1"/>
  <c r="GQ70" i="14" s="1"/>
  <c r="GR70" i="14" s="1"/>
  <c r="GS70" i="14" s="1"/>
  <c r="GT70" i="14" s="1"/>
  <c r="GU70" i="14" s="1"/>
  <c r="GV70" i="14" s="1"/>
  <c r="GW70" i="14" s="1"/>
  <c r="GX70" i="14" s="1"/>
  <c r="GY70" i="14" s="1"/>
  <c r="GZ70" i="14" s="1"/>
  <c r="HA70" i="14" s="1"/>
  <c r="HB70" i="14" s="1"/>
  <c r="HC70" i="14" s="1"/>
  <c r="HD70" i="14" s="1"/>
  <c r="HE70" i="14" s="1"/>
  <c r="HF70" i="14" s="1"/>
  <c r="HG70" i="14" s="1"/>
  <c r="HH70" i="14" s="1"/>
  <c r="HI70" i="14" s="1"/>
  <c r="HJ70" i="14" s="1"/>
  <c r="HK70" i="14" s="1"/>
  <c r="HL70" i="14" s="1"/>
  <c r="HM70" i="14" s="1"/>
  <c r="HN70" i="14" s="1"/>
  <c r="HO70" i="14" s="1"/>
  <c r="DS70" i="14"/>
  <c r="DT70" i="14" s="1"/>
  <c r="DU70" i="14" s="1"/>
  <c r="DV70" i="14" s="1"/>
  <c r="EA36" i="14"/>
  <c r="EB36" i="14" s="1"/>
  <c r="EC36" i="14" s="1"/>
  <c r="ED36" i="14" s="1"/>
  <c r="EE36" i="14" s="1"/>
  <c r="EF36" i="14" s="1"/>
  <c r="EG36" i="14" s="1"/>
  <c r="EH36" i="14" s="1"/>
  <c r="EI36" i="14" s="1"/>
  <c r="EJ36" i="14" s="1"/>
  <c r="EK36" i="14" s="1"/>
  <c r="EL36" i="14" s="1"/>
  <c r="EM36" i="14" s="1"/>
  <c r="EN36" i="14" s="1"/>
  <c r="EO36" i="14" s="1"/>
  <c r="EP36" i="14" s="1"/>
  <c r="EQ36" i="14" s="1"/>
  <c r="ER36" i="14" s="1"/>
  <c r="ES36" i="14" s="1"/>
  <c r="ET36" i="14" s="1"/>
  <c r="EU36" i="14" s="1"/>
  <c r="EV36" i="14" s="1"/>
  <c r="EW36" i="14" s="1"/>
  <c r="EX36" i="14" s="1"/>
  <c r="EY36" i="14" s="1"/>
  <c r="EZ36" i="14" s="1"/>
  <c r="FA36" i="14" s="1"/>
  <c r="FB36" i="14" s="1"/>
  <c r="FC36" i="14" s="1"/>
  <c r="FD36" i="14" s="1"/>
  <c r="FE36" i="14" s="1"/>
  <c r="FF36" i="14" s="1"/>
  <c r="FG36" i="14" s="1"/>
  <c r="FH36" i="14" s="1"/>
  <c r="FI36" i="14" s="1"/>
  <c r="FJ36" i="14" s="1"/>
  <c r="FK36" i="14" s="1"/>
  <c r="FL36" i="14" s="1"/>
  <c r="FM36" i="14" s="1"/>
  <c r="FN36" i="14" s="1"/>
  <c r="FO36" i="14" s="1"/>
  <c r="FP36" i="14" s="1"/>
  <c r="FQ36" i="14" s="1"/>
  <c r="FR36" i="14" s="1"/>
  <c r="FS36" i="14" s="1"/>
  <c r="FT36" i="14" s="1"/>
  <c r="FU36" i="14" s="1"/>
  <c r="FV36" i="14" s="1"/>
  <c r="FW36" i="14" s="1"/>
  <c r="FX36" i="14" s="1"/>
  <c r="FY36" i="14" s="1"/>
  <c r="FZ36" i="14"/>
  <c r="GA36" i="14" s="1"/>
  <c r="GB36" i="14" s="1"/>
  <c r="GC36" i="14" s="1"/>
  <c r="GD36" i="14" s="1"/>
  <c r="GE36" i="14" s="1"/>
  <c r="GF36" i="14" s="1"/>
  <c r="GG36" i="14" s="1"/>
  <c r="GH36" i="14" s="1"/>
  <c r="GI36" i="14" s="1"/>
  <c r="GJ36" i="14" s="1"/>
  <c r="GK36" i="14" s="1"/>
  <c r="GL36" i="14" s="1"/>
  <c r="GM36" i="14" s="1"/>
  <c r="GN36" i="14" s="1"/>
  <c r="GO36" i="14" s="1"/>
  <c r="GP36" i="14" s="1"/>
  <c r="GQ36" i="14" s="1"/>
  <c r="GR36" i="14" s="1"/>
  <c r="GS36" i="14" s="1"/>
  <c r="GT36" i="14" s="1"/>
  <c r="GU36" i="14" s="1"/>
  <c r="GV36" i="14" s="1"/>
  <c r="GW36" i="14" s="1"/>
  <c r="GX36" i="14" s="1"/>
  <c r="GY36" i="14" s="1"/>
  <c r="GZ36" i="14" s="1"/>
  <c r="HA36" i="14" s="1"/>
  <c r="HB36" i="14" s="1"/>
  <c r="HC36" i="14" s="1"/>
  <c r="HD36" i="14" s="1"/>
  <c r="HE36" i="14" s="1"/>
  <c r="HF36" i="14" s="1"/>
  <c r="HG36" i="14" s="1"/>
  <c r="HH36" i="14" s="1"/>
  <c r="HI36" i="14" s="1"/>
  <c r="HJ36" i="14" s="1"/>
  <c r="HK36" i="14" s="1"/>
  <c r="HL36" i="14" s="1"/>
  <c r="HM36" i="14" s="1"/>
  <c r="HN36" i="14" s="1"/>
  <c r="HO36" i="14" s="1"/>
  <c r="DT36" i="14"/>
  <c r="DU36" i="14" s="1"/>
  <c r="DV36" i="14" s="1"/>
  <c r="DW36" i="14" s="1"/>
  <c r="DX36" i="14" s="1"/>
  <c r="DY36" i="14" s="1"/>
  <c r="DZ36" i="14" s="1"/>
  <c r="DS36" i="14"/>
  <c r="GC43" i="14"/>
  <c r="GD43" i="14" s="1"/>
  <c r="GE43" i="14" s="1"/>
  <c r="GF43" i="14" s="1"/>
  <c r="GG43" i="14" s="1"/>
  <c r="GH43" i="14" s="1"/>
  <c r="GI43" i="14" s="1"/>
  <c r="GJ43" i="14" s="1"/>
  <c r="GK43" i="14" s="1"/>
  <c r="GL43" i="14" s="1"/>
  <c r="GM43" i="14" s="1"/>
  <c r="GN43" i="14" s="1"/>
  <c r="GO43" i="14" s="1"/>
  <c r="GP43" i="14" s="1"/>
  <c r="GQ43" i="14" s="1"/>
  <c r="GR43" i="14" s="1"/>
  <c r="GS43" i="14" s="1"/>
  <c r="GT43" i="14" s="1"/>
  <c r="GU43" i="14" s="1"/>
  <c r="GV43" i="14" s="1"/>
  <c r="GW43" i="14" s="1"/>
  <c r="GX43" i="14" s="1"/>
  <c r="GY43" i="14" s="1"/>
  <c r="GZ43" i="14" s="1"/>
  <c r="HA43" i="14" s="1"/>
  <c r="HB43" i="14" s="1"/>
  <c r="HC43" i="14" s="1"/>
  <c r="HD43" i="14" s="1"/>
  <c r="HE43" i="14" s="1"/>
  <c r="HF43" i="14" s="1"/>
  <c r="HG43" i="14" s="1"/>
  <c r="HH43" i="14" s="1"/>
  <c r="HI43" i="14" s="1"/>
  <c r="HJ43" i="14" s="1"/>
  <c r="HK43" i="14" s="1"/>
  <c r="HL43" i="14" s="1"/>
  <c r="HM43" i="14" s="1"/>
  <c r="HN43" i="14" s="1"/>
  <c r="HO43" i="14" s="1"/>
  <c r="DW43" i="14"/>
  <c r="DX43" i="14"/>
  <c r="DY43" i="14" s="1"/>
  <c r="DZ43" i="14" s="1"/>
  <c r="EA43" i="14" s="1"/>
  <c r="EB43" i="14" s="1"/>
  <c r="EC43" i="14" s="1"/>
  <c r="ED43" i="14" s="1"/>
  <c r="EE43" i="14" s="1"/>
  <c r="EF43" i="14" s="1"/>
  <c r="EG43" i="14" s="1"/>
  <c r="EH43" i="14" s="1"/>
  <c r="EI43" i="14" s="1"/>
  <c r="EJ43" i="14" s="1"/>
  <c r="EK43" i="14" s="1"/>
  <c r="EL43" i="14" s="1"/>
  <c r="EM43" i="14" s="1"/>
  <c r="EN43" i="14" s="1"/>
  <c r="EO43" i="14" s="1"/>
  <c r="EP43" i="14" s="1"/>
  <c r="EQ43" i="14" s="1"/>
  <c r="ER43" i="14" s="1"/>
  <c r="ES43" i="14" s="1"/>
  <c r="ET43" i="14" s="1"/>
  <c r="EU43" i="14" s="1"/>
  <c r="EV43" i="14" s="1"/>
  <c r="EW43" i="14" s="1"/>
  <c r="EX43" i="14" s="1"/>
  <c r="EY43" i="14" s="1"/>
  <c r="EZ43" i="14" s="1"/>
  <c r="FA43" i="14" s="1"/>
  <c r="FB43" i="14" s="1"/>
  <c r="FC43" i="14" s="1"/>
  <c r="FD43" i="14" s="1"/>
  <c r="FE43" i="14" s="1"/>
  <c r="FF43" i="14" s="1"/>
  <c r="FG43" i="14" s="1"/>
  <c r="FH43" i="14" s="1"/>
  <c r="FI43" i="14"/>
  <c r="FJ43" i="14" s="1"/>
  <c r="FK43" i="14" s="1"/>
  <c r="FL43" i="14" s="1"/>
  <c r="FM43" i="14" s="1"/>
  <c r="FN43" i="14" s="1"/>
  <c r="FO43" i="14" s="1"/>
  <c r="FP43" i="14" s="1"/>
  <c r="FQ43" i="14" s="1"/>
  <c r="FR43" i="14" s="1"/>
  <c r="FS43" i="14" s="1"/>
  <c r="FT43" i="14" s="1"/>
  <c r="FU43" i="14" s="1"/>
  <c r="FV43" i="14" s="1"/>
  <c r="FW43" i="14" s="1"/>
  <c r="FX43" i="14" s="1"/>
  <c r="FY43" i="14" s="1"/>
  <c r="FZ43" i="14" s="1"/>
  <c r="GA43" i="14" s="1"/>
  <c r="GB43" i="14" s="1"/>
  <c r="DS43" i="14"/>
  <c r="DT43" i="14"/>
  <c r="DU43" i="14" s="1"/>
  <c r="DV43" i="14" s="1"/>
  <c r="EA16" i="14"/>
  <c r="EB16" i="14" s="1"/>
  <c r="EC16" i="14" s="1"/>
  <c r="ED16" i="14" s="1"/>
  <c r="EE16" i="14" s="1"/>
  <c r="EF16" i="14" s="1"/>
  <c r="EG16" i="14" s="1"/>
  <c r="EH16" i="14" s="1"/>
  <c r="EI16" i="14" s="1"/>
  <c r="EJ16" i="14" s="1"/>
  <c r="EK16" i="14" s="1"/>
  <c r="EL16" i="14" s="1"/>
  <c r="EM16" i="14" s="1"/>
  <c r="EN16" i="14" s="1"/>
  <c r="EO16" i="14" s="1"/>
  <c r="EP16" i="14" s="1"/>
  <c r="EQ16" i="14" s="1"/>
  <c r="ER16" i="14" s="1"/>
  <c r="ES16" i="14" s="1"/>
  <c r="ET16" i="14" s="1"/>
  <c r="EU16" i="14" s="1"/>
  <c r="EV16" i="14" s="1"/>
  <c r="EW16" i="14" s="1"/>
  <c r="EX16" i="14" s="1"/>
  <c r="EY16" i="14" s="1"/>
  <c r="EZ16" i="14" s="1"/>
  <c r="FA16" i="14" s="1"/>
  <c r="FB16" i="14" s="1"/>
  <c r="FC16" i="14"/>
  <c r="FD16" i="14" s="1"/>
  <c r="FE16" i="14" s="1"/>
  <c r="FF16" i="14" s="1"/>
  <c r="FG16" i="14" s="1"/>
  <c r="FH16" i="14" s="1"/>
  <c r="FI16" i="14" s="1"/>
  <c r="FJ16" i="14" s="1"/>
  <c r="FK16" i="14" s="1"/>
  <c r="FL16" i="14" s="1"/>
  <c r="FM16" i="14" s="1"/>
  <c r="FN16" i="14" s="1"/>
  <c r="FO16" i="14" s="1"/>
  <c r="FP16" i="14" s="1"/>
  <c r="FQ16" i="14" s="1"/>
  <c r="FR16" i="14" s="1"/>
  <c r="FS16" i="14" s="1"/>
  <c r="FT16" i="14" s="1"/>
  <c r="FU16" i="14" s="1"/>
  <c r="FV16" i="14" s="1"/>
  <c r="FW16" i="14" s="1"/>
  <c r="FX16" i="14" s="1"/>
  <c r="FY16" i="14" s="1"/>
  <c r="FZ16" i="14" s="1"/>
  <c r="GA16" i="14" s="1"/>
  <c r="GB16" i="14" s="1"/>
  <c r="GC16" i="14" s="1"/>
  <c r="GD16" i="14" s="1"/>
  <c r="GE16" i="14" s="1"/>
  <c r="GF16" i="14" s="1"/>
  <c r="GG16" i="14" s="1"/>
  <c r="GH16" i="14" s="1"/>
  <c r="GI16" i="14" s="1"/>
  <c r="GJ16" i="14" s="1"/>
  <c r="GK16" i="14" s="1"/>
  <c r="GL16" i="14" s="1"/>
  <c r="GM16" i="14" s="1"/>
  <c r="GN16" i="14" s="1"/>
  <c r="GO16" i="14" s="1"/>
  <c r="GP16" i="14" s="1"/>
  <c r="GQ16" i="14" s="1"/>
  <c r="GR16" i="14" s="1"/>
  <c r="GS16" i="14" s="1"/>
  <c r="GT16" i="14" s="1"/>
  <c r="GU16" i="14" s="1"/>
  <c r="GV16" i="14" s="1"/>
  <c r="GW16" i="14" s="1"/>
  <c r="GX16" i="14" s="1"/>
  <c r="GY16" i="14" s="1"/>
  <c r="GZ16" i="14" s="1"/>
  <c r="HA16" i="14" s="1"/>
  <c r="HB16" i="14" s="1"/>
  <c r="HC16" i="14" s="1"/>
  <c r="HD16" i="14" s="1"/>
  <c r="HE16" i="14" s="1"/>
  <c r="HF16" i="14" s="1"/>
  <c r="HG16" i="14" s="1"/>
  <c r="HH16" i="14" s="1"/>
  <c r="HI16" i="14" s="1"/>
  <c r="HJ16" i="14" s="1"/>
  <c r="HK16" i="14" s="1"/>
  <c r="HL16" i="14" s="1"/>
  <c r="HM16" i="14" s="1"/>
  <c r="HN16" i="14" s="1"/>
  <c r="HO16" i="14" s="1"/>
  <c r="DV16" i="14"/>
  <c r="DW16" i="14" s="1"/>
  <c r="DX16" i="14" s="1"/>
  <c r="DY16" i="14" s="1"/>
  <c r="DZ16" i="14" s="1"/>
  <c r="DT16" i="14"/>
  <c r="DU16" i="14" s="1"/>
  <c r="DS16" i="14"/>
  <c r="DU91" i="14"/>
  <c r="DV91" i="14" s="1"/>
  <c r="DW91" i="14" s="1"/>
  <c r="DX91" i="14" s="1"/>
  <c r="DY91" i="14" s="1"/>
  <c r="DZ91" i="14" s="1"/>
  <c r="EA91" i="14" s="1"/>
  <c r="EB91" i="14" s="1"/>
  <c r="EC91" i="14" s="1"/>
  <c r="ED91" i="14" s="1"/>
  <c r="EE91" i="14" s="1"/>
  <c r="EF91" i="14" s="1"/>
  <c r="EG91" i="14" s="1"/>
  <c r="EH91" i="14" s="1"/>
  <c r="EI91" i="14" s="1"/>
  <c r="EJ91" i="14" s="1"/>
  <c r="EK91" i="14" s="1"/>
  <c r="EL91" i="14" s="1"/>
  <c r="EM91" i="14" s="1"/>
  <c r="EN91" i="14" s="1"/>
  <c r="EO91" i="14" s="1"/>
  <c r="EP91" i="14" s="1"/>
  <c r="EQ91" i="14" s="1"/>
  <c r="ER91" i="14" s="1"/>
  <c r="ES91" i="14" s="1"/>
  <c r="ET91" i="14" s="1"/>
  <c r="EU91" i="14" s="1"/>
  <c r="EV91" i="14" s="1"/>
  <c r="EW91" i="14" s="1"/>
  <c r="EX91" i="14" s="1"/>
  <c r="EY91" i="14" s="1"/>
  <c r="EZ91" i="14" s="1"/>
  <c r="FA91" i="14" s="1"/>
  <c r="FB91" i="14" s="1"/>
  <c r="FC91" i="14" s="1"/>
  <c r="FD91" i="14" s="1"/>
  <c r="FE91" i="14" s="1"/>
  <c r="FF91" i="14" s="1"/>
  <c r="FG91" i="14" s="1"/>
  <c r="FH91" i="14" s="1"/>
  <c r="FI91" i="14" s="1"/>
  <c r="FJ91" i="14" s="1"/>
  <c r="FK91" i="14" s="1"/>
  <c r="FL91" i="14" s="1"/>
  <c r="FM91" i="14" s="1"/>
  <c r="FN91" i="14" s="1"/>
  <c r="FO91" i="14" s="1"/>
  <c r="FP91" i="14" s="1"/>
  <c r="FQ91" i="14" s="1"/>
  <c r="FR91" i="14" s="1"/>
  <c r="FS91" i="14" s="1"/>
  <c r="FT91" i="14" s="1"/>
  <c r="FU91" i="14" s="1"/>
  <c r="FV91" i="14" s="1"/>
  <c r="FW91" i="14" s="1"/>
  <c r="FX91" i="14" s="1"/>
  <c r="FY91" i="14" s="1"/>
  <c r="FZ91" i="14" s="1"/>
  <c r="GA91" i="14" s="1"/>
  <c r="GB91" i="14" s="1"/>
  <c r="GC91" i="14" s="1"/>
  <c r="GD91" i="14" s="1"/>
  <c r="GE91" i="14" s="1"/>
  <c r="GF91" i="14" s="1"/>
  <c r="GG91" i="14" s="1"/>
  <c r="GH91" i="14" s="1"/>
  <c r="GI91" i="14" s="1"/>
  <c r="GJ91" i="14" s="1"/>
  <c r="GK91" i="14" s="1"/>
  <c r="GL91" i="14" s="1"/>
  <c r="GM91" i="14" s="1"/>
  <c r="GN91" i="14" s="1"/>
  <c r="GO91" i="14" s="1"/>
  <c r="GP91" i="14" s="1"/>
  <c r="GQ91" i="14" s="1"/>
  <c r="GR91" i="14" s="1"/>
  <c r="GS91" i="14" s="1"/>
  <c r="GT91" i="14" s="1"/>
  <c r="GU91" i="14" s="1"/>
  <c r="GV91" i="14" s="1"/>
  <c r="GW91" i="14" s="1"/>
  <c r="GX91" i="14" s="1"/>
  <c r="GY91" i="14" s="1"/>
  <c r="GZ91" i="14" s="1"/>
  <c r="HA91" i="14" s="1"/>
  <c r="HB91" i="14" s="1"/>
  <c r="HC91" i="14" s="1"/>
  <c r="HD91" i="14" s="1"/>
  <c r="HE91" i="14" s="1"/>
  <c r="HF91" i="14" s="1"/>
  <c r="HG91" i="14" s="1"/>
  <c r="HH91" i="14" s="1"/>
  <c r="HI91" i="14" s="1"/>
  <c r="HJ91" i="14" s="1"/>
  <c r="HK91" i="14" s="1"/>
  <c r="HL91" i="14" s="1"/>
  <c r="HM91" i="14" s="1"/>
  <c r="HN91" i="14" s="1"/>
  <c r="HO91" i="14" s="1"/>
  <c r="DS91" i="14"/>
  <c r="DT91" i="14"/>
  <c r="FQ68" i="14"/>
  <c r="FR68" i="14" s="1"/>
  <c r="FS68" i="14" s="1"/>
  <c r="FT68" i="14" s="1"/>
  <c r="FU68" i="14" s="1"/>
  <c r="FV68" i="14" s="1"/>
  <c r="FW68" i="14" s="1"/>
  <c r="FX68" i="14" s="1"/>
  <c r="FY68" i="14" s="1"/>
  <c r="FZ68" i="14" s="1"/>
  <c r="GA68" i="14" s="1"/>
  <c r="GB68" i="14" s="1"/>
  <c r="GC68" i="14" s="1"/>
  <c r="GD68" i="14" s="1"/>
  <c r="GE68" i="14" s="1"/>
  <c r="GF68" i="14" s="1"/>
  <c r="GG68" i="14" s="1"/>
  <c r="GH68" i="14" s="1"/>
  <c r="GI68" i="14" s="1"/>
  <c r="GJ68" i="14" s="1"/>
  <c r="GK68" i="14" s="1"/>
  <c r="GL68" i="14" s="1"/>
  <c r="GM68" i="14" s="1"/>
  <c r="GN68" i="14" s="1"/>
  <c r="GO68" i="14" s="1"/>
  <c r="GP68" i="14" s="1"/>
  <c r="GQ68" i="14" s="1"/>
  <c r="GR68" i="14" s="1"/>
  <c r="GS68" i="14" s="1"/>
  <c r="GT68" i="14" s="1"/>
  <c r="GU68" i="14" s="1"/>
  <c r="GV68" i="14" s="1"/>
  <c r="GW68" i="14" s="1"/>
  <c r="GX68" i="14" s="1"/>
  <c r="GY68" i="14" s="1"/>
  <c r="GZ68" i="14" s="1"/>
  <c r="HA68" i="14" s="1"/>
  <c r="HB68" i="14" s="1"/>
  <c r="HC68" i="14" s="1"/>
  <c r="HD68" i="14" s="1"/>
  <c r="HE68" i="14" s="1"/>
  <c r="HF68" i="14" s="1"/>
  <c r="HG68" i="14" s="1"/>
  <c r="HH68" i="14" s="1"/>
  <c r="HI68" i="14" s="1"/>
  <c r="HJ68" i="14" s="1"/>
  <c r="HK68" i="14" s="1"/>
  <c r="HL68" i="14" s="1"/>
  <c r="HM68" i="14" s="1"/>
  <c r="HN68" i="14" s="1"/>
  <c r="HO68" i="14" s="1"/>
  <c r="DU68" i="14"/>
  <c r="DV68" i="14" s="1"/>
  <c r="DW68" i="14"/>
  <c r="DX68" i="14"/>
  <c r="DY68" i="14" s="1"/>
  <c r="DZ68" i="14" s="1"/>
  <c r="EA68" i="14" s="1"/>
  <c r="EB68" i="14" s="1"/>
  <c r="EC68" i="14" s="1"/>
  <c r="ED68" i="14" s="1"/>
  <c r="EE68" i="14" s="1"/>
  <c r="EF68" i="14" s="1"/>
  <c r="EG68" i="14" s="1"/>
  <c r="EH68" i="14" s="1"/>
  <c r="EI68" i="14" s="1"/>
  <c r="EJ68" i="14" s="1"/>
  <c r="EK68" i="14" s="1"/>
  <c r="EL68" i="14" s="1"/>
  <c r="EM68" i="14" s="1"/>
  <c r="EN68" i="14" s="1"/>
  <c r="EO68" i="14" s="1"/>
  <c r="EP68" i="14" s="1"/>
  <c r="EQ68" i="14" s="1"/>
  <c r="ER68" i="14" s="1"/>
  <c r="ES68" i="14" s="1"/>
  <c r="ET68" i="14" s="1"/>
  <c r="EU68" i="14" s="1"/>
  <c r="EV68" i="14" s="1"/>
  <c r="EW68" i="14" s="1"/>
  <c r="EX68" i="14" s="1"/>
  <c r="EY68" i="14" s="1"/>
  <c r="EZ68" i="14" s="1"/>
  <c r="FA68" i="14" s="1"/>
  <c r="FB68" i="14" s="1"/>
  <c r="FC68" i="14" s="1"/>
  <c r="FD68" i="14" s="1"/>
  <c r="FE68" i="14" s="1"/>
  <c r="FF68" i="14" s="1"/>
  <c r="FG68" i="14" s="1"/>
  <c r="FH68" i="14" s="1"/>
  <c r="FI68" i="14" s="1"/>
  <c r="FJ68" i="14" s="1"/>
  <c r="FK68" i="14" s="1"/>
  <c r="FL68" i="14" s="1"/>
  <c r="FM68" i="14" s="1"/>
  <c r="FN68" i="14" s="1"/>
  <c r="FO68" i="14" s="1"/>
  <c r="FP68" i="14" s="1"/>
  <c r="DS68" i="14"/>
  <c r="DT68" i="14"/>
  <c r="EA45" i="14"/>
  <c r="EB45" i="14" s="1"/>
  <c r="EC45" i="14" s="1"/>
  <c r="ED45" i="14" s="1"/>
  <c r="EE45" i="14" s="1"/>
  <c r="EF45" i="14" s="1"/>
  <c r="EG45" i="14" s="1"/>
  <c r="EH45" i="14" s="1"/>
  <c r="EI45" i="14" s="1"/>
  <c r="EJ45" i="14" s="1"/>
  <c r="EK45" i="14" s="1"/>
  <c r="EL45" i="14" s="1"/>
  <c r="EM45" i="14" s="1"/>
  <c r="EN45" i="14" s="1"/>
  <c r="EO45" i="14" s="1"/>
  <c r="EP45" i="14" s="1"/>
  <c r="EQ45" i="14" s="1"/>
  <c r="ER45" i="14" s="1"/>
  <c r="ES45" i="14" s="1"/>
  <c r="ET45" i="14" s="1"/>
  <c r="EU45" i="14" s="1"/>
  <c r="EV45" i="14" s="1"/>
  <c r="EW45" i="14" s="1"/>
  <c r="EX45" i="14" s="1"/>
  <c r="EY45" i="14" s="1"/>
  <c r="EZ45" i="14" s="1"/>
  <c r="FA45" i="14" s="1"/>
  <c r="FB45" i="14" s="1"/>
  <c r="FC45" i="14" s="1"/>
  <c r="FD45" i="14" s="1"/>
  <c r="FE45" i="14" s="1"/>
  <c r="FF45" i="14" s="1"/>
  <c r="FG45" i="14" s="1"/>
  <c r="FH45" i="14" s="1"/>
  <c r="FI45" i="14" s="1"/>
  <c r="FJ45" i="14" s="1"/>
  <c r="FK45" i="14" s="1"/>
  <c r="FL45" i="14" s="1"/>
  <c r="FM45" i="14" s="1"/>
  <c r="FN45" i="14" s="1"/>
  <c r="FO45" i="14" s="1"/>
  <c r="FP45" i="14" s="1"/>
  <c r="FQ45" i="14" s="1"/>
  <c r="FR45" i="14" s="1"/>
  <c r="FS45" i="14" s="1"/>
  <c r="FT45" i="14" s="1"/>
  <c r="FU45" i="14" s="1"/>
  <c r="FV45" i="14" s="1"/>
  <c r="FW45" i="14" s="1"/>
  <c r="FX45" i="14" s="1"/>
  <c r="FY45" i="14" s="1"/>
  <c r="FZ45" i="14" s="1"/>
  <c r="GA45" i="14" s="1"/>
  <c r="GB45" i="14" s="1"/>
  <c r="GC45" i="14" s="1"/>
  <c r="GD45" i="14" s="1"/>
  <c r="GE45" i="14" s="1"/>
  <c r="GF45" i="14" s="1"/>
  <c r="GG45" i="14" s="1"/>
  <c r="GH45" i="14" s="1"/>
  <c r="GI45" i="14" s="1"/>
  <c r="GJ45" i="14" s="1"/>
  <c r="GK45" i="14" s="1"/>
  <c r="GL45" i="14" s="1"/>
  <c r="GM45" i="14" s="1"/>
  <c r="GN45" i="14" s="1"/>
  <c r="GO45" i="14" s="1"/>
  <c r="GP45" i="14" s="1"/>
  <c r="GQ45" i="14" s="1"/>
  <c r="GR45" i="14" s="1"/>
  <c r="GS45" i="14" s="1"/>
  <c r="GT45" i="14" s="1"/>
  <c r="GU45" i="14" s="1"/>
  <c r="GV45" i="14" s="1"/>
  <c r="GW45" i="14" s="1"/>
  <c r="GX45" i="14" s="1"/>
  <c r="GY45" i="14" s="1"/>
  <c r="GZ45" i="14" s="1"/>
  <c r="HA45" i="14" s="1"/>
  <c r="HB45" i="14" s="1"/>
  <c r="HC45" i="14" s="1"/>
  <c r="HD45" i="14" s="1"/>
  <c r="HE45" i="14" s="1"/>
  <c r="HF45" i="14" s="1"/>
  <c r="HG45" i="14" s="1"/>
  <c r="HH45" i="14" s="1"/>
  <c r="HI45" i="14" s="1"/>
  <c r="HJ45" i="14" s="1"/>
  <c r="HK45" i="14" s="1"/>
  <c r="HL45" i="14" s="1"/>
  <c r="HM45" i="14" s="1"/>
  <c r="HN45" i="14" s="1"/>
  <c r="HO45" i="14" s="1"/>
  <c r="DS45" i="14"/>
  <c r="DT45" i="14"/>
  <c r="DU45" i="14" s="1"/>
  <c r="DV45" i="14" s="1"/>
  <c r="DW45" i="14" s="1"/>
  <c r="DX45" i="14" s="1"/>
  <c r="DY45" i="14" s="1"/>
  <c r="DZ45" i="14" s="1"/>
  <c r="DT82" i="14"/>
  <c r="DU82" i="14" s="1"/>
  <c r="DV82" i="14" s="1"/>
  <c r="DW82" i="14"/>
  <c r="DX82" i="14" s="1"/>
  <c r="DY82" i="14" s="1"/>
  <c r="DZ82" i="14" s="1"/>
  <c r="EA82" i="14" s="1"/>
  <c r="EB82" i="14" s="1"/>
  <c r="EC82" i="14" s="1"/>
  <c r="ED82" i="14" s="1"/>
  <c r="EE82" i="14" s="1"/>
  <c r="EF82" i="14" s="1"/>
  <c r="EG82" i="14" s="1"/>
  <c r="EH82" i="14" s="1"/>
  <c r="EI82" i="14" s="1"/>
  <c r="EJ82" i="14" s="1"/>
  <c r="EK82" i="14" s="1"/>
  <c r="EL82" i="14" s="1"/>
  <c r="EM82" i="14" s="1"/>
  <c r="EN82" i="14" s="1"/>
  <c r="EO82" i="14" s="1"/>
  <c r="EP82" i="14" s="1"/>
  <c r="EQ82" i="14" s="1"/>
  <c r="ER82" i="14" s="1"/>
  <c r="ES82" i="14" s="1"/>
  <c r="ET82" i="14" s="1"/>
  <c r="EU82" i="14" s="1"/>
  <c r="EV82" i="14" s="1"/>
  <c r="EW82" i="14" s="1"/>
  <c r="EX82" i="14" s="1"/>
  <c r="EY82" i="14" s="1"/>
  <c r="EZ82" i="14" s="1"/>
  <c r="FA82" i="14" s="1"/>
  <c r="FB82" i="14" s="1"/>
  <c r="FC82" i="14" s="1"/>
  <c r="FD82" i="14" s="1"/>
  <c r="FE82" i="14" s="1"/>
  <c r="FF82" i="14" s="1"/>
  <c r="FG82" i="14" s="1"/>
  <c r="FH82" i="14" s="1"/>
  <c r="FI82" i="14" s="1"/>
  <c r="FJ82" i="14" s="1"/>
  <c r="FK82" i="14" s="1"/>
  <c r="FL82" i="14" s="1"/>
  <c r="FM82" i="14" s="1"/>
  <c r="FN82" i="14" s="1"/>
  <c r="FO82" i="14" s="1"/>
  <c r="FP82" i="14" s="1"/>
  <c r="FQ82" i="14" s="1"/>
  <c r="FR82" i="14" s="1"/>
  <c r="FS82" i="14" s="1"/>
  <c r="FT82" i="14" s="1"/>
  <c r="FU82" i="14" s="1"/>
  <c r="FV82" i="14" s="1"/>
  <c r="FW82" i="14" s="1"/>
  <c r="FX82" i="14" s="1"/>
  <c r="FY82" i="14" s="1"/>
  <c r="FZ82" i="14" s="1"/>
  <c r="GA82" i="14" s="1"/>
  <c r="GB82" i="14" s="1"/>
  <c r="GC82" i="14" s="1"/>
  <c r="GD82" i="14" s="1"/>
  <c r="GE82" i="14" s="1"/>
  <c r="GF82" i="14" s="1"/>
  <c r="GG82" i="14" s="1"/>
  <c r="GH82" i="14" s="1"/>
  <c r="GI82" i="14" s="1"/>
  <c r="GJ82" i="14" s="1"/>
  <c r="GK82" i="14" s="1"/>
  <c r="GL82" i="14" s="1"/>
  <c r="GM82" i="14" s="1"/>
  <c r="GN82" i="14" s="1"/>
  <c r="GO82" i="14" s="1"/>
  <c r="GP82" i="14" s="1"/>
  <c r="GQ82" i="14" s="1"/>
  <c r="GR82" i="14" s="1"/>
  <c r="GS82" i="14" s="1"/>
  <c r="GT82" i="14" s="1"/>
  <c r="GU82" i="14" s="1"/>
  <c r="GV82" i="14" s="1"/>
  <c r="GW82" i="14" s="1"/>
  <c r="GX82" i="14" s="1"/>
  <c r="GY82" i="14" s="1"/>
  <c r="GZ82" i="14" s="1"/>
  <c r="HA82" i="14" s="1"/>
  <c r="HB82" i="14" s="1"/>
  <c r="HC82" i="14" s="1"/>
  <c r="HD82" i="14" s="1"/>
  <c r="HE82" i="14" s="1"/>
  <c r="HF82" i="14" s="1"/>
  <c r="HG82" i="14" s="1"/>
  <c r="HH82" i="14" s="1"/>
  <c r="HI82" i="14" s="1"/>
  <c r="HJ82" i="14" s="1"/>
  <c r="HK82" i="14" s="1"/>
  <c r="HL82" i="14" s="1"/>
  <c r="HM82" i="14" s="1"/>
  <c r="HN82" i="14" s="1"/>
  <c r="HO82" i="14" s="1"/>
  <c r="DS82" i="14"/>
  <c r="EP48" i="14"/>
  <c r="EQ48" i="14" s="1"/>
  <c r="ER48" i="14" s="1"/>
  <c r="ES48" i="14" s="1"/>
  <c r="ET48" i="14" s="1"/>
  <c r="EU48" i="14" s="1"/>
  <c r="EV48" i="14" s="1"/>
  <c r="EW48" i="14" s="1"/>
  <c r="EX48" i="14" s="1"/>
  <c r="EY48" i="14" s="1"/>
  <c r="EZ48" i="14" s="1"/>
  <c r="FA48" i="14" s="1"/>
  <c r="FB48" i="14" s="1"/>
  <c r="FC48" i="14" s="1"/>
  <c r="FD48" i="14" s="1"/>
  <c r="FE48" i="14" s="1"/>
  <c r="FF48" i="14" s="1"/>
  <c r="FG48" i="14" s="1"/>
  <c r="FH48" i="14" s="1"/>
  <c r="FI48" i="14" s="1"/>
  <c r="FJ48" i="14" s="1"/>
  <c r="FK48" i="14" s="1"/>
  <c r="FL48" i="14" s="1"/>
  <c r="FM48" i="14" s="1"/>
  <c r="FN48" i="14" s="1"/>
  <c r="FO48" i="14" s="1"/>
  <c r="FP48" i="14" s="1"/>
  <c r="FQ48" i="14" s="1"/>
  <c r="FR48" i="14" s="1"/>
  <c r="FS48" i="14" s="1"/>
  <c r="FT48" i="14" s="1"/>
  <c r="FU48" i="14" s="1"/>
  <c r="FV48" i="14" s="1"/>
  <c r="FW48" i="14" s="1"/>
  <c r="FX48" i="14" s="1"/>
  <c r="FY48" i="14" s="1"/>
  <c r="FZ48" i="14" s="1"/>
  <c r="GA48" i="14" s="1"/>
  <c r="GB48" i="14" s="1"/>
  <c r="GC48" i="14" s="1"/>
  <c r="GD48" i="14" s="1"/>
  <c r="GE48" i="14" s="1"/>
  <c r="GF48" i="14" s="1"/>
  <c r="GG48" i="14" s="1"/>
  <c r="GH48" i="14" s="1"/>
  <c r="GI48" i="14" s="1"/>
  <c r="GJ48" i="14" s="1"/>
  <c r="GK48" i="14" s="1"/>
  <c r="GL48" i="14" s="1"/>
  <c r="GM48" i="14" s="1"/>
  <c r="GN48" i="14" s="1"/>
  <c r="GO48" i="14" s="1"/>
  <c r="GP48" i="14" s="1"/>
  <c r="GQ48" i="14" s="1"/>
  <c r="GR48" i="14" s="1"/>
  <c r="GS48" i="14" s="1"/>
  <c r="GT48" i="14" s="1"/>
  <c r="GU48" i="14" s="1"/>
  <c r="GV48" i="14" s="1"/>
  <c r="GW48" i="14" s="1"/>
  <c r="GX48" i="14" s="1"/>
  <c r="GY48" i="14" s="1"/>
  <c r="GZ48" i="14" s="1"/>
  <c r="HA48" i="14" s="1"/>
  <c r="HB48" i="14" s="1"/>
  <c r="HC48" i="14" s="1"/>
  <c r="HD48" i="14" s="1"/>
  <c r="HE48" i="14" s="1"/>
  <c r="HF48" i="14" s="1"/>
  <c r="HG48" i="14" s="1"/>
  <c r="HH48" i="14" s="1"/>
  <c r="HI48" i="14" s="1"/>
  <c r="HJ48" i="14" s="1"/>
  <c r="HK48" i="14" s="1"/>
  <c r="HL48" i="14" s="1"/>
  <c r="HM48" i="14" s="1"/>
  <c r="HN48" i="14" s="1"/>
  <c r="HO48" i="14" s="1"/>
  <c r="DU48" i="14"/>
  <c r="DV48" i="14" s="1"/>
  <c r="DW48" i="14" s="1"/>
  <c r="DX48" i="14" s="1"/>
  <c r="DY48" i="14" s="1"/>
  <c r="DZ48" i="14" s="1"/>
  <c r="EA48" i="14" s="1"/>
  <c r="EB48" i="14" s="1"/>
  <c r="EC48" i="14" s="1"/>
  <c r="ED48" i="14" s="1"/>
  <c r="EE48" i="14" s="1"/>
  <c r="EF48" i="14" s="1"/>
  <c r="EG48" i="14" s="1"/>
  <c r="EH48" i="14" s="1"/>
  <c r="EI48" i="14" s="1"/>
  <c r="EJ48" i="14" s="1"/>
  <c r="EK48" i="14" s="1"/>
  <c r="EL48" i="14" s="1"/>
  <c r="EM48" i="14" s="1"/>
  <c r="EN48" i="14" s="1"/>
  <c r="EO48" i="14" s="1"/>
  <c r="DS48" i="14"/>
  <c r="DT48" i="14" s="1"/>
  <c r="DT101" i="14"/>
  <c r="DU101" i="14" s="1"/>
  <c r="DV101" i="14" s="1"/>
  <c r="DW101" i="14" s="1"/>
  <c r="DX101" i="14" s="1"/>
  <c r="DY101" i="14" s="1"/>
  <c r="DZ101" i="14" s="1"/>
  <c r="EA101" i="14" s="1"/>
  <c r="EB101" i="14" s="1"/>
  <c r="EC101" i="14" s="1"/>
  <c r="ED101" i="14" s="1"/>
  <c r="EE101" i="14" s="1"/>
  <c r="EF101" i="14" s="1"/>
  <c r="EG101" i="14" s="1"/>
  <c r="EH101" i="14" s="1"/>
  <c r="EI101" i="14" s="1"/>
  <c r="EJ101" i="14" s="1"/>
  <c r="EK101" i="14" s="1"/>
  <c r="EL101" i="14" s="1"/>
  <c r="EM101" i="14" s="1"/>
  <c r="EN101" i="14" s="1"/>
  <c r="EO101" i="14" s="1"/>
  <c r="EP101" i="14" s="1"/>
  <c r="EQ101" i="14" s="1"/>
  <c r="ER101" i="14" s="1"/>
  <c r="ES101" i="14" s="1"/>
  <c r="ET101" i="14" s="1"/>
  <c r="EU101" i="14" s="1"/>
  <c r="EV101" i="14" s="1"/>
  <c r="EW101" i="14" s="1"/>
  <c r="EX101" i="14" s="1"/>
  <c r="EY101" i="14" s="1"/>
  <c r="EZ101" i="14" s="1"/>
  <c r="FA101" i="14" s="1"/>
  <c r="FB101" i="14" s="1"/>
  <c r="FC101" i="14" s="1"/>
  <c r="FD101" i="14" s="1"/>
  <c r="FE101" i="14" s="1"/>
  <c r="FF101" i="14" s="1"/>
  <c r="FG101" i="14" s="1"/>
  <c r="FH101" i="14" s="1"/>
  <c r="FI101" i="14" s="1"/>
  <c r="FJ101" i="14" s="1"/>
  <c r="FK101" i="14" s="1"/>
  <c r="FL101" i="14" s="1"/>
  <c r="FM101" i="14" s="1"/>
  <c r="FN101" i="14" s="1"/>
  <c r="FO101" i="14" s="1"/>
  <c r="FP101" i="14" s="1"/>
  <c r="FQ101" i="14" s="1"/>
  <c r="FR101" i="14" s="1"/>
  <c r="FS101" i="14" s="1"/>
  <c r="FT101" i="14" s="1"/>
  <c r="FU101" i="14" s="1"/>
  <c r="FV101" i="14" s="1"/>
  <c r="FW101" i="14" s="1"/>
  <c r="FX101" i="14" s="1"/>
  <c r="FY101" i="14" s="1"/>
  <c r="FZ101" i="14" s="1"/>
  <c r="GA101" i="14" s="1"/>
  <c r="GB101" i="14" s="1"/>
  <c r="GC101" i="14" s="1"/>
  <c r="GD101" i="14" s="1"/>
  <c r="GE101" i="14" s="1"/>
  <c r="GF101" i="14" s="1"/>
  <c r="GG101" i="14" s="1"/>
  <c r="GH101" i="14" s="1"/>
  <c r="GI101" i="14" s="1"/>
  <c r="GJ101" i="14" s="1"/>
  <c r="GK101" i="14" s="1"/>
  <c r="GL101" i="14" s="1"/>
  <c r="GM101" i="14" s="1"/>
  <c r="GN101" i="14" s="1"/>
  <c r="GO101" i="14" s="1"/>
  <c r="GP101" i="14" s="1"/>
  <c r="GQ101" i="14" s="1"/>
  <c r="GR101" i="14" s="1"/>
  <c r="GS101" i="14" s="1"/>
  <c r="GT101" i="14" s="1"/>
  <c r="GU101" i="14" s="1"/>
  <c r="GV101" i="14" s="1"/>
  <c r="GW101" i="14" s="1"/>
  <c r="GX101" i="14" s="1"/>
  <c r="GY101" i="14" s="1"/>
  <c r="GZ101" i="14" s="1"/>
  <c r="HA101" i="14" s="1"/>
  <c r="HB101" i="14" s="1"/>
  <c r="HC101" i="14" s="1"/>
  <c r="HD101" i="14" s="1"/>
  <c r="HE101" i="14" s="1"/>
  <c r="HF101" i="14" s="1"/>
  <c r="HG101" i="14" s="1"/>
  <c r="HH101" i="14" s="1"/>
  <c r="HI101" i="14" s="1"/>
  <c r="HJ101" i="14" s="1"/>
  <c r="HK101" i="14" s="1"/>
  <c r="HL101" i="14" s="1"/>
  <c r="HM101" i="14" s="1"/>
  <c r="HN101" i="14" s="1"/>
  <c r="HO101" i="14" s="1"/>
  <c r="DS101" i="14"/>
  <c r="EB78" i="14"/>
  <c r="EC78" i="14" s="1"/>
  <c r="ED78" i="14" s="1"/>
  <c r="EE78" i="14" s="1"/>
  <c r="EF78" i="14" s="1"/>
  <c r="EG78" i="14" s="1"/>
  <c r="EH78" i="14" s="1"/>
  <c r="EI78" i="14" s="1"/>
  <c r="EJ78" i="14" s="1"/>
  <c r="EK78" i="14" s="1"/>
  <c r="EL78" i="14" s="1"/>
  <c r="EM78" i="14" s="1"/>
  <c r="EN78" i="14" s="1"/>
  <c r="EO78" i="14" s="1"/>
  <c r="EP78" i="14" s="1"/>
  <c r="EQ78" i="14" s="1"/>
  <c r="ER78" i="14" s="1"/>
  <c r="ES78" i="14" s="1"/>
  <c r="ET78" i="14" s="1"/>
  <c r="EU78" i="14" s="1"/>
  <c r="EV78" i="14" s="1"/>
  <c r="EW78" i="14" s="1"/>
  <c r="EX78" i="14" s="1"/>
  <c r="EY78" i="14" s="1"/>
  <c r="EZ78" i="14" s="1"/>
  <c r="FA78" i="14" s="1"/>
  <c r="FB78" i="14" s="1"/>
  <c r="FC78" i="14" s="1"/>
  <c r="FD78" i="14" s="1"/>
  <c r="FE78" i="14" s="1"/>
  <c r="FF78" i="14" s="1"/>
  <c r="FG78" i="14" s="1"/>
  <c r="FH78" i="14" s="1"/>
  <c r="FI78" i="14" s="1"/>
  <c r="FJ78" i="14" s="1"/>
  <c r="FK78" i="14" s="1"/>
  <c r="FL78" i="14" s="1"/>
  <c r="FM78" i="14" s="1"/>
  <c r="FN78" i="14" s="1"/>
  <c r="FO78" i="14" s="1"/>
  <c r="FP78" i="14" s="1"/>
  <c r="FQ78" i="14" s="1"/>
  <c r="FR78" i="14" s="1"/>
  <c r="FS78" i="14" s="1"/>
  <c r="FT78" i="14" s="1"/>
  <c r="FU78" i="14" s="1"/>
  <c r="FV78" i="14" s="1"/>
  <c r="FW78" i="14" s="1"/>
  <c r="FX78" i="14" s="1"/>
  <c r="FY78" i="14" s="1"/>
  <c r="FZ78" i="14" s="1"/>
  <c r="GA78" i="14" s="1"/>
  <c r="GB78" i="14" s="1"/>
  <c r="GC78" i="14" s="1"/>
  <c r="GD78" i="14" s="1"/>
  <c r="GE78" i="14" s="1"/>
  <c r="GF78" i="14" s="1"/>
  <c r="GG78" i="14" s="1"/>
  <c r="GH78" i="14" s="1"/>
  <c r="GI78" i="14" s="1"/>
  <c r="GJ78" i="14" s="1"/>
  <c r="GK78" i="14" s="1"/>
  <c r="GL78" i="14" s="1"/>
  <c r="GM78" i="14" s="1"/>
  <c r="GN78" i="14" s="1"/>
  <c r="GO78" i="14" s="1"/>
  <c r="GP78" i="14" s="1"/>
  <c r="GQ78" i="14" s="1"/>
  <c r="GR78" i="14" s="1"/>
  <c r="GS78" i="14" s="1"/>
  <c r="GT78" i="14" s="1"/>
  <c r="GU78" i="14" s="1"/>
  <c r="GV78" i="14" s="1"/>
  <c r="GW78" i="14" s="1"/>
  <c r="GX78" i="14" s="1"/>
  <c r="GY78" i="14" s="1"/>
  <c r="GZ78" i="14" s="1"/>
  <c r="HA78" i="14" s="1"/>
  <c r="HB78" i="14" s="1"/>
  <c r="HC78" i="14" s="1"/>
  <c r="HD78" i="14" s="1"/>
  <c r="HE78" i="14" s="1"/>
  <c r="HF78" i="14" s="1"/>
  <c r="HG78" i="14" s="1"/>
  <c r="HH78" i="14" s="1"/>
  <c r="HI78" i="14" s="1"/>
  <c r="HJ78" i="14" s="1"/>
  <c r="HK78" i="14" s="1"/>
  <c r="HL78" i="14" s="1"/>
  <c r="HM78" i="14" s="1"/>
  <c r="HN78" i="14" s="1"/>
  <c r="HO78" i="14" s="1"/>
  <c r="DU78" i="14"/>
  <c r="DV78" i="14"/>
  <c r="DW78" i="14"/>
  <c r="DX78" i="14" s="1"/>
  <c r="DY78" i="14" s="1"/>
  <c r="DZ78" i="14" s="1"/>
  <c r="EA78" i="14" s="1"/>
  <c r="DS78" i="14"/>
  <c r="DT78" i="14"/>
  <c r="DU46" i="14"/>
  <c r="DV46" i="14" s="1"/>
  <c r="DW46" i="14" s="1"/>
  <c r="DX46" i="14" s="1"/>
  <c r="DY46" i="14" s="1"/>
  <c r="DZ46" i="14" s="1"/>
  <c r="EA46" i="14" s="1"/>
  <c r="EB46" i="14" s="1"/>
  <c r="EC46" i="14" s="1"/>
  <c r="ED46" i="14" s="1"/>
  <c r="EE46" i="14" s="1"/>
  <c r="EF46" i="14" s="1"/>
  <c r="EG46" i="14" s="1"/>
  <c r="EH46" i="14" s="1"/>
  <c r="EI46" i="14" s="1"/>
  <c r="EJ46" i="14" s="1"/>
  <c r="EK46" i="14" s="1"/>
  <c r="EL46" i="14" s="1"/>
  <c r="EM46" i="14" s="1"/>
  <c r="EN46" i="14" s="1"/>
  <c r="EO46" i="14" s="1"/>
  <c r="EP46" i="14" s="1"/>
  <c r="EQ46" i="14" s="1"/>
  <c r="ER46" i="14" s="1"/>
  <c r="ES46" i="14" s="1"/>
  <c r="ET46" i="14" s="1"/>
  <c r="EU46" i="14" s="1"/>
  <c r="EV46" i="14" s="1"/>
  <c r="EW46" i="14" s="1"/>
  <c r="EX46" i="14" s="1"/>
  <c r="EY46" i="14" s="1"/>
  <c r="EZ46" i="14" s="1"/>
  <c r="FA46" i="14" s="1"/>
  <c r="FB46" i="14" s="1"/>
  <c r="FC46" i="14"/>
  <c r="FD46" i="14" s="1"/>
  <c r="FE46" i="14" s="1"/>
  <c r="FF46" i="14" s="1"/>
  <c r="FG46" i="14" s="1"/>
  <c r="FH46" i="14" s="1"/>
  <c r="FI46" i="14" s="1"/>
  <c r="FJ46" i="14" s="1"/>
  <c r="FK46" i="14" s="1"/>
  <c r="FL46" i="14" s="1"/>
  <c r="FM46" i="14" s="1"/>
  <c r="FN46" i="14" s="1"/>
  <c r="FO46" i="14" s="1"/>
  <c r="FP46" i="14" s="1"/>
  <c r="FQ46" i="14" s="1"/>
  <c r="FR46" i="14" s="1"/>
  <c r="FS46" i="14" s="1"/>
  <c r="FT46" i="14" s="1"/>
  <c r="FU46" i="14" s="1"/>
  <c r="FV46" i="14" s="1"/>
  <c r="FW46" i="14" s="1"/>
  <c r="FX46" i="14" s="1"/>
  <c r="FY46" i="14" s="1"/>
  <c r="FZ46" i="14" s="1"/>
  <c r="GA46" i="14" s="1"/>
  <c r="GB46" i="14" s="1"/>
  <c r="GC46" i="14" s="1"/>
  <c r="GD46" i="14" s="1"/>
  <c r="GE46" i="14" s="1"/>
  <c r="GF46" i="14" s="1"/>
  <c r="GG46" i="14" s="1"/>
  <c r="GH46" i="14" s="1"/>
  <c r="GI46" i="14" s="1"/>
  <c r="GJ46" i="14" s="1"/>
  <c r="GK46" i="14" s="1"/>
  <c r="GL46" i="14" s="1"/>
  <c r="GM46" i="14" s="1"/>
  <c r="GN46" i="14" s="1"/>
  <c r="GO46" i="14" s="1"/>
  <c r="GP46" i="14" s="1"/>
  <c r="GQ46" i="14" s="1"/>
  <c r="GR46" i="14" s="1"/>
  <c r="GS46" i="14" s="1"/>
  <c r="GT46" i="14" s="1"/>
  <c r="GU46" i="14" s="1"/>
  <c r="GV46" i="14" s="1"/>
  <c r="GW46" i="14" s="1"/>
  <c r="GX46" i="14" s="1"/>
  <c r="GY46" i="14" s="1"/>
  <c r="GZ46" i="14" s="1"/>
  <c r="HA46" i="14" s="1"/>
  <c r="HB46" i="14" s="1"/>
  <c r="HC46" i="14" s="1"/>
  <c r="HD46" i="14" s="1"/>
  <c r="HE46" i="14" s="1"/>
  <c r="HF46" i="14" s="1"/>
  <c r="HG46" i="14" s="1"/>
  <c r="HH46" i="14" s="1"/>
  <c r="HI46" i="14" s="1"/>
  <c r="HJ46" i="14" s="1"/>
  <c r="HK46" i="14" s="1"/>
  <c r="HL46" i="14" s="1"/>
  <c r="HM46" i="14" s="1"/>
  <c r="HN46" i="14" s="1"/>
  <c r="HO46" i="14" s="1"/>
  <c r="DT46" i="14"/>
  <c r="DS46" i="14"/>
  <c r="EX28" i="14"/>
  <c r="EY28" i="14" s="1"/>
  <c r="EZ28" i="14" s="1"/>
  <c r="FA28" i="14" s="1"/>
  <c r="FB28" i="14" s="1"/>
  <c r="FC28" i="14" s="1"/>
  <c r="FD28" i="14" s="1"/>
  <c r="FE28" i="14" s="1"/>
  <c r="FF28" i="14" s="1"/>
  <c r="FG28" i="14" s="1"/>
  <c r="FH28" i="14" s="1"/>
  <c r="FI28" i="14" s="1"/>
  <c r="FJ28" i="14"/>
  <c r="FK28" i="14" s="1"/>
  <c r="FL28" i="14" s="1"/>
  <c r="FM28" i="14" s="1"/>
  <c r="FN28" i="14" s="1"/>
  <c r="FO28" i="14" s="1"/>
  <c r="FP28" i="14" s="1"/>
  <c r="FQ28" i="14" s="1"/>
  <c r="FR28" i="14" s="1"/>
  <c r="FS28" i="14" s="1"/>
  <c r="FT28" i="14" s="1"/>
  <c r="FU28" i="14" s="1"/>
  <c r="FV28" i="14" s="1"/>
  <c r="FW28" i="14" s="1"/>
  <c r="FX28" i="14" s="1"/>
  <c r="FY28" i="14" s="1"/>
  <c r="FZ28" i="14" s="1"/>
  <c r="GA28" i="14" s="1"/>
  <c r="GB28" i="14" s="1"/>
  <c r="GC28" i="14" s="1"/>
  <c r="GD28" i="14" s="1"/>
  <c r="GE28" i="14" s="1"/>
  <c r="GF28" i="14" s="1"/>
  <c r="GG28" i="14" s="1"/>
  <c r="GH28" i="14" s="1"/>
  <c r="GI28" i="14" s="1"/>
  <c r="GJ28" i="14" s="1"/>
  <c r="GK28" i="14" s="1"/>
  <c r="GL28" i="14" s="1"/>
  <c r="GM28" i="14" s="1"/>
  <c r="GN28" i="14" s="1"/>
  <c r="GO28" i="14" s="1"/>
  <c r="GP28" i="14" s="1"/>
  <c r="GQ28" i="14" s="1"/>
  <c r="GR28" i="14" s="1"/>
  <c r="GS28" i="14" s="1"/>
  <c r="GT28" i="14" s="1"/>
  <c r="GU28" i="14" s="1"/>
  <c r="GV28" i="14" s="1"/>
  <c r="GW28" i="14" s="1"/>
  <c r="GX28" i="14" s="1"/>
  <c r="GY28" i="14" s="1"/>
  <c r="GZ28" i="14" s="1"/>
  <c r="HA28" i="14" s="1"/>
  <c r="HB28" i="14" s="1"/>
  <c r="HC28" i="14" s="1"/>
  <c r="HD28" i="14" s="1"/>
  <c r="HE28" i="14" s="1"/>
  <c r="HF28" i="14" s="1"/>
  <c r="HG28" i="14" s="1"/>
  <c r="HH28" i="14" s="1"/>
  <c r="HI28" i="14" s="1"/>
  <c r="HJ28" i="14" s="1"/>
  <c r="HK28" i="14" s="1"/>
  <c r="HL28" i="14" s="1"/>
  <c r="HM28" i="14" s="1"/>
  <c r="HN28" i="14" s="1"/>
  <c r="HO28" i="14" s="1"/>
  <c r="DT28" i="14"/>
  <c r="DU28" i="14" s="1"/>
  <c r="DV28" i="14" s="1"/>
  <c r="DW28" i="14" s="1"/>
  <c r="DX28" i="14" s="1"/>
  <c r="DY28" i="14" s="1"/>
  <c r="DZ28" i="14" s="1"/>
  <c r="EA28" i="14" s="1"/>
  <c r="EB28" i="14" s="1"/>
  <c r="EC28" i="14" s="1"/>
  <c r="ED28" i="14" s="1"/>
  <c r="EE28" i="14" s="1"/>
  <c r="EF28" i="14" s="1"/>
  <c r="EG28" i="14" s="1"/>
  <c r="EH28" i="14" s="1"/>
  <c r="EI28" i="14" s="1"/>
  <c r="EJ28" i="14" s="1"/>
  <c r="EK28" i="14" s="1"/>
  <c r="EL28" i="14" s="1"/>
  <c r="EM28" i="14" s="1"/>
  <c r="EN28" i="14" s="1"/>
  <c r="EO28" i="14" s="1"/>
  <c r="EP28" i="14" s="1"/>
  <c r="EQ28" i="14" s="1"/>
  <c r="ER28" i="14" s="1"/>
  <c r="ES28" i="14" s="1"/>
  <c r="ET28" i="14" s="1"/>
  <c r="EU28" i="14" s="1"/>
  <c r="EV28" i="14" s="1"/>
  <c r="EW28" i="14" s="1"/>
  <c r="DS28" i="14"/>
  <c r="DS5" i="14"/>
  <c r="DR5" i="14" s="1"/>
  <c r="DQ5" i="14" s="1"/>
  <c r="DP5" i="14" s="1"/>
  <c r="DO5" i="14" s="1"/>
  <c r="DN5" i="14" s="1"/>
  <c r="DM5" i="14" s="1"/>
  <c r="DL5" i="14" s="1"/>
  <c r="DK5" i="14" s="1"/>
  <c r="DJ5" i="14" s="1"/>
  <c r="DI5" i="14" s="1"/>
  <c r="DH5" i="14" s="1"/>
  <c r="DG5" i="14" s="1"/>
  <c r="DF5" i="14" s="1"/>
  <c r="DE5" i="14" s="1"/>
  <c r="DD5" i="14" s="1"/>
  <c r="DC5" i="14" s="1"/>
  <c r="DB5" i="14" s="1"/>
  <c r="DA5" i="14" s="1"/>
  <c r="CZ5" i="14" s="1"/>
  <c r="CY5" i="14" s="1"/>
  <c r="CX5" i="14" s="1"/>
  <c r="CW5" i="14" s="1"/>
  <c r="CV5" i="14" s="1"/>
  <c r="CU5" i="14" s="1"/>
  <c r="CT5" i="14" s="1"/>
  <c r="CS5" i="14" s="1"/>
  <c r="CR5" i="14" s="1"/>
  <c r="CQ5" i="14" s="1"/>
  <c r="CP5" i="14" s="1"/>
  <c r="CO5" i="14" s="1"/>
  <c r="CN5" i="14" s="1"/>
  <c r="CM5" i="14" s="1"/>
  <c r="CL5" i="14" s="1"/>
  <c r="CK5" i="14" s="1"/>
  <c r="CJ5" i="14" s="1"/>
  <c r="CI5" i="14" s="1"/>
  <c r="CH5" i="14" s="1"/>
  <c r="CG5" i="14" s="1"/>
  <c r="CF5" i="14" s="1"/>
  <c r="CE5" i="14" s="1"/>
  <c r="CD5" i="14" s="1"/>
  <c r="CC5" i="14" s="1"/>
  <c r="CB5" i="14" s="1"/>
  <c r="CA5" i="14" s="1"/>
  <c r="BZ5" i="14" s="1"/>
  <c r="BY5" i="14" s="1"/>
  <c r="BX5" i="14" s="1"/>
  <c r="BW5" i="14" s="1"/>
  <c r="BV5" i="14" s="1"/>
  <c r="BU5" i="14" s="1"/>
  <c r="BT5" i="14" s="1"/>
  <c r="BS5" i="14" s="1"/>
  <c r="BR5" i="14" s="1"/>
  <c r="BQ5" i="14" s="1"/>
  <c r="BP5" i="14" s="1"/>
  <c r="BO5" i="14" s="1"/>
  <c r="BN5" i="14" s="1"/>
  <c r="BM5" i="14" s="1"/>
  <c r="BL5" i="14" s="1"/>
  <c r="BK5" i="14" s="1"/>
  <c r="BJ5" i="14" s="1"/>
  <c r="BI5" i="14" s="1"/>
  <c r="BH5" i="14" s="1"/>
  <c r="BG5" i="14" s="1"/>
  <c r="BF5" i="14" s="1"/>
  <c r="BE5" i="14" s="1"/>
  <c r="BD5" i="14" s="1"/>
  <c r="BC5" i="14" s="1"/>
  <c r="BB5" i="14" s="1"/>
  <c r="BA5" i="14" s="1"/>
  <c r="AZ5" i="14" s="1"/>
  <c r="AY5" i="14" s="1"/>
  <c r="AX5" i="14" s="1"/>
  <c r="AW5" i="14" s="1"/>
  <c r="AV5" i="14" s="1"/>
  <c r="AU5" i="14" s="1"/>
  <c r="AT5" i="14" s="1"/>
  <c r="AS5" i="14" s="1"/>
  <c r="AR5" i="14" s="1"/>
  <c r="AQ5" i="14" s="1"/>
  <c r="AP5" i="14" s="1"/>
  <c r="AO5" i="14" s="1"/>
  <c r="AN5" i="14" s="1"/>
  <c r="AM5" i="14" s="1"/>
  <c r="AL5" i="14" s="1"/>
  <c r="AK5" i="14" s="1"/>
  <c r="AJ5" i="14" s="1"/>
  <c r="AI5" i="14" s="1"/>
  <c r="AH5" i="14" s="1"/>
  <c r="AG5" i="14" s="1"/>
  <c r="AF5" i="14" s="1"/>
  <c r="AE5" i="14" s="1"/>
  <c r="AD5" i="14" s="1"/>
  <c r="AC5" i="14" s="1"/>
  <c r="AB5" i="14" s="1"/>
  <c r="AA5" i="14" s="1"/>
  <c r="Z5" i="14" s="1"/>
  <c r="Y5" i="14" s="1"/>
  <c r="X5" i="14" s="1"/>
  <c r="W5" i="14" s="1"/>
  <c r="DS103" i="14"/>
  <c r="FC103" i="14"/>
  <c r="FD103" i="14" s="1"/>
  <c r="FE103" i="14" s="1"/>
  <c r="FF103" i="14" s="1"/>
  <c r="FG103" i="14" s="1"/>
  <c r="FH103" i="14" s="1"/>
  <c r="FI103" i="14" s="1"/>
  <c r="FJ103" i="14" s="1"/>
  <c r="FK103" i="14" s="1"/>
  <c r="FL103" i="14" s="1"/>
  <c r="FM103" i="14" s="1"/>
  <c r="FN103" i="14" s="1"/>
  <c r="FO103" i="14" s="1"/>
  <c r="FP103" i="14" s="1"/>
  <c r="FQ103" i="14" s="1"/>
  <c r="FR103" i="14" s="1"/>
  <c r="FS103" i="14" s="1"/>
  <c r="FT103" i="14" s="1"/>
  <c r="FU103" i="14" s="1"/>
  <c r="FV103" i="14" s="1"/>
  <c r="FW103" i="14" s="1"/>
  <c r="FX103" i="14" s="1"/>
  <c r="FY103" i="14" s="1"/>
  <c r="FZ103" i="14" s="1"/>
  <c r="GA103" i="14" s="1"/>
  <c r="GB103" i="14" s="1"/>
  <c r="GC103" i="14" s="1"/>
  <c r="GD103" i="14" s="1"/>
  <c r="GE103" i="14" s="1"/>
  <c r="GF103" i="14" s="1"/>
  <c r="GG103" i="14" s="1"/>
  <c r="GH103" i="14" s="1"/>
  <c r="GI103" i="14" s="1"/>
  <c r="GJ103" i="14" s="1"/>
  <c r="GK103" i="14" s="1"/>
  <c r="GL103" i="14" s="1"/>
  <c r="GM103" i="14" s="1"/>
  <c r="GN103" i="14" s="1"/>
  <c r="GO103" i="14" s="1"/>
  <c r="GP103" i="14" s="1"/>
  <c r="GQ103" i="14" s="1"/>
  <c r="GR103" i="14" s="1"/>
  <c r="GS103" i="14" s="1"/>
  <c r="GT103" i="14" s="1"/>
  <c r="GU103" i="14" s="1"/>
  <c r="GV103" i="14" s="1"/>
  <c r="GW103" i="14" s="1"/>
  <c r="GX103" i="14" s="1"/>
  <c r="GY103" i="14" s="1"/>
  <c r="GZ103" i="14" s="1"/>
  <c r="HA103" i="14" s="1"/>
  <c r="HB103" i="14" s="1"/>
  <c r="HC103" i="14" s="1"/>
  <c r="HD103" i="14" s="1"/>
  <c r="HE103" i="14" s="1"/>
  <c r="HF103" i="14" s="1"/>
  <c r="HG103" i="14" s="1"/>
  <c r="HH103" i="14" s="1"/>
  <c r="HI103" i="14" s="1"/>
  <c r="HJ103" i="14" s="1"/>
  <c r="HK103" i="14" s="1"/>
  <c r="HL103" i="14" s="1"/>
  <c r="HM103" i="14" s="1"/>
  <c r="HN103" i="14" s="1"/>
  <c r="HO103" i="14" s="1"/>
  <c r="DZ103" i="14"/>
  <c r="EA103" i="14" s="1"/>
  <c r="EB103" i="14" s="1"/>
  <c r="EC103" i="14" s="1"/>
  <c r="ED103" i="14" s="1"/>
  <c r="EE103" i="14" s="1"/>
  <c r="EF103" i="14" s="1"/>
  <c r="EG103" i="14" s="1"/>
  <c r="EH103" i="14" s="1"/>
  <c r="EI103" i="14" s="1"/>
  <c r="EJ103" i="14" s="1"/>
  <c r="EK103" i="14" s="1"/>
  <c r="EL103" i="14" s="1"/>
  <c r="EM103" i="14" s="1"/>
  <c r="EN103" i="14" s="1"/>
  <c r="EO103" i="14" s="1"/>
  <c r="EP103" i="14" s="1"/>
  <c r="EQ103" i="14" s="1"/>
  <c r="ER103" i="14" s="1"/>
  <c r="ES103" i="14" s="1"/>
  <c r="ET103" i="14" s="1"/>
  <c r="EU103" i="14" s="1"/>
  <c r="EV103" i="14" s="1"/>
  <c r="EW103" i="14" s="1"/>
  <c r="EX103" i="14" s="1"/>
  <c r="EY103" i="14" s="1"/>
  <c r="EZ103" i="14" s="1"/>
  <c r="FA103" i="14" s="1"/>
  <c r="FB103" i="14" s="1"/>
  <c r="DT103" i="14"/>
  <c r="DU103" i="14" s="1"/>
  <c r="DV103" i="14" s="1"/>
  <c r="DW103" i="14" s="1"/>
  <c r="DX103" i="14" s="1"/>
  <c r="DY103" i="14" s="1"/>
  <c r="DU80" i="14"/>
  <c r="DV80" i="14" s="1"/>
  <c r="DW80" i="14" s="1"/>
  <c r="DX80" i="14" s="1"/>
  <c r="DY80" i="14" s="1"/>
  <c r="DZ80" i="14" s="1"/>
  <c r="EA80" i="14" s="1"/>
  <c r="EB80" i="14" s="1"/>
  <c r="EC80" i="14" s="1"/>
  <c r="ED80" i="14" s="1"/>
  <c r="EE80" i="14" s="1"/>
  <c r="EF80" i="14" s="1"/>
  <c r="EG80" i="14" s="1"/>
  <c r="EH80" i="14" s="1"/>
  <c r="EI80" i="14" s="1"/>
  <c r="EJ80" i="14" s="1"/>
  <c r="EK80" i="14" s="1"/>
  <c r="EL80" i="14" s="1"/>
  <c r="EM80" i="14" s="1"/>
  <c r="EN80" i="14" s="1"/>
  <c r="EO80" i="14" s="1"/>
  <c r="EP80" i="14" s="1"/>
  <c r="EQ80" i="14" s="1"/>
  <c r="ER80" i="14" s="1"/>
  <c r="ES80" i="14" s="1"/>
  <c r="ET80" i="14" s="1"/>
  <c r="EU80" i="14" s="1"/>
  <c r="EV80" i="14" s="1"/>
  <c r="EW80" i="14" s="1"/>
  <c r="EX80" i="14" s="1"/>
  <c r="EY80" i="14" s="1"/>
  <c r="EZ80" i="14" s="1"/>
  <c r="FA80" i="14" s="1"/>
  <c r="FB80" i="14" s="1"/>
  <c r="FC80" i="14" s="1"/>
  <c r="FD80" i="14"/>
  <c r="FE80" i="14" s="1"/>
  <c r="FF80" i="14" s="1"/>
  <c r="FG80" i="14" s="1"/>
  <c r="FH80" i="14" s="1"/>
  <c r="FI80" i="14" s="1"/>
  <c r="FJ80" i="14" s="1"/>
  <c r="FK80" i="14" s="1"/>
  <c r="FL80" i="14" s="1"/>
  <c r="FM80" i="14" s="1"/>
  <c r="FN80" i="14" s="1"/>
  <c r="FO80" i="14" s="1"/>
  <c r="FP80" i="14" s="1"/>
  <c r="FQ80" i="14" s="1"/>
  <c r="FR80" i="14" s="1"/>
  <c r="FS80" i="14" s="1"/>
  <c r="FT80" i="14" s="1"/>
  <c r="FU80" i="14" s="1"/>
  <c r="FV80" i="14" s="1"/>
  <c r="FW80" i="14" s="1"/>
  <c r="FX80" i="14" s="1"/>
  <c r="FY80" i="14" s="1"/>
  <c r="FZ80" i="14" s="1"/>
  <c r="GA80" i="14" s="1"/>
  <c r="GB80" i="14" s="1"/>
  <c r="GC80" i="14" s="1"/>
  <c r="GD80" i="14" s="1"/>
  <c r="GE80" i="14" s="1"/>
  <c r="GF80" i="14" s="1"/>
  <c r="GG80" i="14" s="1"/>
  <c r="GH80" i="14" s="1"/>
  <c r="GI80" i="14" s="1"/>
  <c r="GJ80" i="14" s="1"/>
  <c r="GK80" i="14" s="1"/>
  <c r="GL80" i="14" s="1"/>
  <c r="GM80" i="14" s="1"/>
  <c r="GN80" i="14" s="1"/>
  <c r="GO80" i="14" s="1"/>
  <c r="GP80" i="14" s="1"/>
  <c r="GQ80" i="14" s="1"/>
  <c r="GR80" i="14" s="1"/>
  <c r="GS80" i="14" s="1"/>
  <c r="GT80" i="14" s="1"/>
  <c r="GU80" i="14" s="1"/>
  <c r="GV80" i="14" s="1"/>
  <c r="GW80" i="14" s="1"/>
  <c r="GX80" i="14" s="1"/>
  <c r="GY80" i="14" s="1"/>
  <c r="GZ80" i="14" s="1"/>
  <c r="HA80" i="14" s="1"/>
  <c r="HB80" i="14" s="1"/>
  <c r="HC80" i="14" s="1"/>
  <c r="HD80" i="14" s="1"/>
  <c r="HE80" i="14" s="1"/>
  <c r="HF80" i="14" s="1"/>
  <c r="HG80" i="14" s="1"/>
  <c r="HH80" i="14" s="1"/>
  <c r="HI80" i="14" s="1"/>
  <c r="HJ80" i="14" s="1"/>
  <c r="HK80" i="14" s="1"/>
  <c r="HL80" i="14" s="1"/>
  <c r="HM80" i="14" s="1"/>
  <c r="HN80" i="14" s="1"/>
  <c r="HO80" i="14" s="1"/>
  <c r="DS80" i="14"/>
  <c r="DT80" i="14" s="1"/>
  <c r="EM57" i="14"/>
  <c r="EN57" i="14" s="1"/>
  <c r="EO57" i="14" s="1"/>
  <c r="EP57" i="14" s="1"/>
  <c r="EQ57" i="14" s="1"/>
  <c r="ER57" i="14" s="1"/>
  <c r="ES57" i="14" s="1"/>
  <c r="ET57" i="14" s="1"/>
  <c r="EU57" i="14" s="1"/>
  <c r="EV57" i="14" s="1"/>
  <c r="EW57" i="14" s="1"/>
  <c r="EX57" i="14" s="1"/>
  <c r="EY57" i="14" s="1"/>
  <c r="EZ57" i="14" s="1"/>
  <c r="FA57" i="14" s="1"/>
  <c r="FB57" i="14" s="1"/>
  <c r="FC57" i="14" s="1"/>
  <c r="FD57" i="14" s="1"/>
  <c r="FE57" i="14" s="1"/>
  <c r="FF57" i="14" s="1"/>
  <c r="FG57" i="14" s="1"/>
  <c r="FH57" i="14" s="1"/>
  <c r="FI57" i="14" s="1"/>
  <c r="FJ57" i="14" s="1"/>
  <c r="FK57" i="14" s="1"/>
  <c r="FL57" i="14" s="1"/>
  <c r="FM57" i="14" s="1"/>
  <c r="FN57" i="14" s="1"/>
  <c r="FO57" i="14" s="1"/>
  <c r="FP57" i="14" s="1"/>
  <c r="FQ57" i="14" s="1"/>
  <c r="FR57" i="14" s="1"/>
  <c r="FS57" i="14" s="1"/>
  <c r="FT57" i="14" s="1"/>
  <c r="FU57" i="14" s="1"/>
  <c r="FV57" i="14" s="1"/>
  <c r="FW57" i="14" s="1"/>
  <c r="FX57" i="14"/>
  <c r="FY57" i="14" s="1"/>
  <c r="FZ57" i="14" s="1"/>
  <c r="GA57" i="14" s="1"/>
  <c r="GB57" i="14" s="1"/>
  <c r="GC57" i="14" s="1"/>
  <c r="GD57" i="14" s="1"/>
  <c r="GE57" i="14" s="1"/>
  <c r="GF57" i="14" s="1"/>
  <c r="GG57" i="14" s="1"/>
  <c r="GH57" i="14" s="1"/>
  <c r="GI57" i="14" s="1"/>
  <c r="GJ57" i="14" s="1"/>
  <c r="GK57" i="14" s="1"/>
  <c r="GL57" i="14" s="1"/>
  <c r="GM57" i="14" s="1"/>
  <c r="GN57" i="14" s="1"/>
  <c r="GO57" i="14" s="1"/>
  <c r="GP57" i="14" s="1"/>
  <c r="GQ57" i="14" s="1"/>
  <c r="GR57" i="14" s="1"/>
  <c r="GS57" i="14" s="1"/>
  <c r="GT57" i="14" s="1"/>
  <c r="GU57" i="14" s="1"/>
  <c r="GV57" i="14" s="1"/>
  <c r="GW57" i="14" s="1"/>
  <c r="GX57" i="14" s="1"/>
  <c r="GY57" i="14" s="1"/>
  <c r="GZ57" i="14" s="1"/>
  <c r="HA57" i="14" s="1"/>
  <c r="HB57" i="14" s="1"/>
  <c r="HC57" i="14" s="1"/>
  <c r="HD57" i="14" s="1"/>
  <c r="HE57" i="14" s="1"/>
  <c r="HF57" i="14" s="1"/>
  <c r="HG57" i="14" s="1"/>
  <c r="HH57" i="14" s="1"/>
  <c r="HI57" i="14" s="1"/>
  <c r="HJ57" i="14" s="1"/>
  <c r="HK57" i="14" s="1"/>
  <c r="HL57" i="14" s="1"/>
  <c r="HM57" i="14" s="1"/>
  <c r="HN57" i="14" s="1"/>
  <c r="HO57" i="14" s="1"/>
  <c r="DS57" i="14"/>
  <c r="DT57" i="14" s="1"/>
  <c r="DU57" i="14" s="1"/>
  <c r="DV57" i="14" s="1"/>
  <c r="DW57" i="14" s="1"/>
  <c r="DX57" i="14" s="1"/>
  <c r="DY57" i="14" s="1"/>
  <c r="DZ57" i="14" s="1"/>
  <c r="EA57" i="14" s="1"/>
  <c r="EB57" i="14" s="1"/>
  <c r="EC57" i="14" s="1"/>
  <c r="ED57" i="14" s="1"/>
  <c r="EE57" i="14" s="1"/>
  <c r="EF57" i="14" s="1"/>
  <c r="EG57" i="14" s="1"/>
  <c r="EH57" i="14" s="1"/>
  <c r="EI57" i="14" s="1"/>
  <c r="EJ57" i="14" s="1"/>
  <c r="EK57" i="14" s="1"/>
  <c r="EL57" i="14" s="1"/>
  <c r="DS94" i="14"/>
  <c r="DT94" i="14" s="1"/>
  <c r="DU94" i="14" s="1"/>
  <c r="DV94" i="14" s="1"/>
  <c r="DW94" i="14" s="1"/>
  <c r="DX94" i="14" s="1"/>
  <c r="DY94" i="14" s="1"/>
  <c r="DZ94" i="14" s="1"/>
  <c r="EA94" i="14" s="1"/>
  <c r="EB94" i="14" s="1"/>
  <c r="EC94" i="14" s="1"/>
  <c r="ED94" i="14" s="1"/>
  <c r="EE94" i="14" s="1"/>
  <c r="EF94" i="14" s="1"/>
  <c r="EG94" i="14" s="1"/>
  <c r="EH94" i="14" s="1"/>
  <c r="EI94" i="14" s="1"/>
  <c r="EJ94" i="14" s="1"/>
  <c r="EK94" i="14" s="1"/>
  <c r="EL94" i="14" s="1"/>
  <c r="EM94" i="14" s="1"/>
  <c r="EN94" i="14" s="1"/>
  <c r="EO94" i="14" s="1"/>
  <c r="EP94" i="14" s="1"/>
  <c r="EQ94" i="14" s="1"/>
  <c r="ER94" i="14" s="1"/>
  <c r="ES94" i="14" s="1"/>
  <c r="ET94" i="14" s="1"/>
  <c r="EU94" i="14" s="1"/>
  <c r="EV94" i="14" s="1"/>
  <c r="EW94" i="14" s="1"/>
  <c r="EX94" i="14" s="1"/>
  <c r="EY94" i="14" s="1"/>
  <c r="EZ94" i="14" s="1"/>
  <c r="FA94" i="14" s="1"/>
  <c r="FB94" i="14" s="1"/>
  <c r="FC94" i="14" s="1"/>
  <c r="FD94" i="14" s="1"/>
  <c r="FE94" i="14" s="1"/>
  <c r="FF94" i="14" s="1"/>
  <c r="FG94" i="14" s="1"/>
  <c r="FH94" i="14" s="1"/>
  <c r="FI94" i="14" s="1"/>
  <c r="FJ94" i="14" s="1"/>
  <c r="FK94" i="14" s="1"/>
  <c r="FL94" i="14" s="1"/>
  <c r="FM94" i="14" s="1"/>
  <c r="FN94" i="14" s="1"/>
  <c r="FO94" i="14" s="1"/>
  <c r="FP94" i="14" s="1"/>
  <c r="FQ94" i="14" s="1"/>
  <c r="FR94" i="14" s="1"/>
  <c r="FS94" i="14" s="1"/>
  <c r="FT94" i="14" s="1"/>
  <c r="FU94" i="14" s="1"/>
  <c r="FV94" i="14" s="1"/>
  <c r="FW94" i="14" s="1"/>
  <c r="FX94" i="14" s="1"/>
  <c r="FY94" i="14" s="1"/>
  <c r="FZ94" i="14" s="1"/>
  <c r="GA94" i="14" s="1"/>
  <c r="GB94" i="14" s="1"/>
  <c r="GC94" i="14" s="1"/>
  <c r="GD94" i="14" s="1"/>
  <c r="GE94" i="14" s="1"/>
  <c r="GF94" i="14" s="1"/>
  <c r="GG94" i="14" s="1"/>
  <c r="GH94" i="14" s="1"/>
  <c r="GI94" i="14" s="1"/>
  <c r="GJ94" i="14" s="1"/>
  <c r="GK94" i="14" s="1"/>
  <c r="GL94" i="14" s="1"/>
  <c r="GM94" i="14" s="1"/>
  <c r="GN94" i="14" s="1"/>
  <c r="GO94" i="14" s="1"/>
  <c r="GP94" i="14" s="1"/>
  <c r="GQ94" i="14" s="1"/>
  <c r="GR94" i="14" s="1"/>
  <c r="GS94" i="14" s="1"/>
  <c r="GT94" i="14" s="1"/>
  <c r="GU94" i="14" s="1"/>
  <c r="GV94" i="14" s="1"/>
  <c r="GW94" i="14" s="1"/>
  <c r="GX94" i="14" s="1"/>
  <c r="GY94" i="14" s="1"/>
  <c r="GZ94" i="14" s="1"/>
  <c r="HA94" i="14" s="1"/>
  <c r="HB94" i="14" s="1"/>
  <c r="HC94" i="14" s="1"/>
  <c r="HD94" i="14" s="1"/>
  <c r="HE94" i="14" s="1"/>
  <c r="HF94" i="14" s="1"/>
  <c r="HG94" i="14" s="1"/>
  <c r="HH94" i="14" s="1"/>
  <c r="HI94" i="14" s="1"/>
  <c r="HJ94" i="14" s="1"/>
  <c r="HK94" i="14" s="1"/>
  <c r="HL94" i="14" s="1"/>
  <c r="HM94" i="14" s="1"/>
  <c r="HN94" i="14" s="1"/>
  <c r="HO94" i="14" s="1"/>
  <c r="FO60" i="14"/>
  <c r="FP60" i="14" s="1"/>
  <c r="FQ60" i="14" s="1"/>
  <c r="FR60" i="14" s="1"/>
  <c r="FS60" i="14" s="1"/>
  <c r="FT60" i="14" s="1"/>
  <c r="FU60" i="14" s="1"/>
  <c r="FV60" i="14" s="1"/>
  <c r="FW60" i="14" s="1"/>
  <c r="FX60" i="14" s="1"/>
  <c r="FY60" i="14" s="1"/>
  <c r="FZ60" i="14" s="1"/>
  <c r="GA60" i="14" s="1"/>
  <c r="GB60" i="14" s="1"/>
  <c r="GC60" i="14" s="1"/>
  <c r="GD60" i="14" s="1"/>
  <c r="GE60" i="14" s="1"/>
  <c r="GF60" i="14" s="1"/>
  <c r="GG60" i="14" s="1"/>
  <c r="GH60" i="14" s="1"/>
  <c r="GI60" i="14" s="1"/>
  <c r="GJ60" i="14" s="1"/>
  <c r="GK60" i="14" s="1"/>
  <c r="GL60" i="14" s="1"/>
  <c r="GM60" i="14" s="1"/>
  <c r="GN60" i="14" s="1"/>
  <c r="GO60" i="14" s="1"/>
  <c r="GP60" i="14" s="1"/>
  <c r="GQ60" i="14" s="1"/>
  <c r="GR60" i="14" s="1"/>
  <c r="GS60" i="14" s="1"/>
  <c r="GT60" i="14" s="1"/>
  <c r="GU60" i="14" s="1"/>
  <c r="GV60" i="14" s="1"/>
  <c r="GW60" i="14" s="1"/>
  <c r="GX60" i="14" s="1"/>
  <c r="GY60" i="14" s="1"/>
  <c r="GZ60" i="14" s="1"/>
  <c r="HA60" i="14" s="1"/>
  <c r="HB60" i="14" s="1"/>
  <c r="HC60" i="14" s="1"/>
  <c r="HD60" i="14" s="1"/>
  <c r="HE60" i="14" s="1"/>
  <c r="HF60" i="14" s="1"/>
  <c r="HG60" i="14" s="1"/>
  <c r="HH60" i="14" s="1"/>
  <c r="HI60" i="14" s="1"/>
  <c r="HJ60" i="14" s="1"/>
  <c r="HK60" i="14" s="1"/>
  <c r="HL60" i="14" s="1"/>
  <c r="HM60" i="14" s="1"/>
  <c r="HN60" i="14" s="1"/>
  <c r="HO60" i="14" s="1"/>
  <c r="DT60" i="14"/>
  <c r="DU60" i="14" s="1"/>
  <c r="DV60" i="14" s="1"/>
  <c r="DW60" i="14" s="1"/>
  <c r="DX60" i="14" s="1"/>
  <c r="DY60" i="14" s="1"/>
  <c r="DZ60" i="14" s="1"/>
  <c r="EA60" i="14" s="1"/>
  <c r="EB60" i="14" s="1"/>
  <c r="EC60" i="14" s="1"/>
  <c r="ED60" i="14" s="1"/>
  <c r="EE60" i="14" s="1"/>
  <c r="EF60" i="14" s="1"/>
  <c r="EG60" i="14" s="1"/>
  <c r="EH60" i="14" s="1"/>
  <c r="EI60" i="14" s="1"/>
  <c r="EJ60" i="14" s="1"/>
  <c r="EK60" i="14" s="1"/>
  <c r="EL60" i="14" s="1"/>
  <c r="EM60" i="14" s="1"/>
  <c r="EN60" i="14" s="1"/>
  <c r="EO60" i="14" s="1"/>
  <c r="EP60" i="14" s="1"/>
  <c r="EQ60" i="14" s="1"/>
  <c r="ER60" i="14" s="1"/>
  <c r="ES60" i="14" s="1"/>
  <c r="ET60" i="14" s="1"/>
  <c r="EU60" i="14" s="1"/>
  <c r="EV60" i="14" s="1"/>
  <c r="EW60" i="14" s="1"/>
  <c r="EX60" i="14" s="1"/>
  <c r="EY60" i="14" s="1"/>
  <c r="EZ60" i="14" s="1"/>
  <c r="FA60" i="14" s="1"/>
  <c r="FB60" i="14" s="1"/>
  <c r="FC60" i="14" s="1"/>
  <c r="FD60" i="14" s="1"/>
  <c r="FE60" i="14" s="1"/>
  <c r="FF60" i="14" s="1"/>
  <c r="FG60" i="14" s="1"/>
  <c r="FH60" i="14" s="1"/>
  <c r="FI60" i="14" s="1"/>
  <c r="FJ60" i="14" s="1"/>
  <c r="FK60" i="14" s="1"/>
  <c r="FL60" i="14" s="1"/>
  <c r="FM60" i="14" s="1"/>
  <c r="FN60" i="14" s="1"/>
  <c r="DS60" i="14"/>
  <c r="DT40" i="14"/>
  <c r="DU40" i="14" s="1"/>
  <c r="DV40" i="14" s="1"/>
  <c r="DW40" i="14" s="1"/>
  <c r="DX40" i="14" s="1"/>
  <c r="DY40" i="14" s="1"/>
  <c r="DZ40" i="14" s="1"/>
  <c r="EA40" i="14" s="1"/>
  <c r="EB40" i="14" s="1"/>
  <c r="EC40" i="14" s="1"/>
  <c r="ED40" i="14" s="1"/>
  <c r="EE40" i="14" s="1"/>
  <c r="EF40" i="14" s="1"/>
  <c r="EG40" i="14" s="1"/>
  <c r="EH40" i="14" s="1"/>
  <c r="EI40" i="14" s="1"/>
  <c r="EJ40" i="14" s="1"/>
  <c r="EK40" i="14" s="1"/>
  <c r="EL40" i="14" s="1"/>
  <c r="EM40" i="14" s="1"/>
  <c r="EN40" i="14" s="1"/>
  <c r="EO40" i="14" s="1"/>
  <c r="EP40" i="14" s="1"/>
  <c r="EQ40" i="14" s="1"/>
  <c r="ER40" i="14" s="1"/>
  <c r="ES40" i="14" s="1"/>
  <c r="ET40" i="14" s="1"/>
  <c r="EU40" i="14" s="1"/>
  <c r="EV40" i="14" s="1"/>
  <c r="EW40" i="14" s="1"/>
  <c r="EX40" i="14" s="1"/>
  <c r="EY40" i="14" s="1"/>
  <c r="EZ40" i="14" s="1"/>
  <c r="FA40" i="14" s="1"/>
  <c r="FB40" i="14" s="1"/>
  <c r="FC40" i="14" s="1"/>
  <c r="FD40" i="14" s="1"/>
  <c r="FE40" i="14" s="1"/>
  <c r="FF40" i="14" s="1"/>
  <c r="FG40" i="14" s="1"/>
  <c r="FH40" i="14" s="1"/>
  <c r="FI40" i="14" s="1"/>
  <c r="FJ40" i="14" s="1"/>
  <c r="FK40" i="14" s="1"/>
  <c r="FL40" i="14" s="1"/>
  <c r="FM40" i="14" s="1"/>
  <c r="FN40" i="14" s="1"/>
  <c r="FO40" i="14" s="1"/>
  <c r="FP40" i="14" s="1"/>
  <c r="FQ40" i="14" s="1"/>
  <c r="FR40" i="14" s="1"/>
  <c r="FS40" i="14" s="1"/>
  <c r="FT40" i="14" s="1"/>
  <c r="FU40" i="14" s="1"/>
  <c r="FV40" i="14" s="1"/>
  <c r="FW40" i="14" s="1"/>
  <c r="FX40" i="14" s="1"/>
  <c r="FY40" i="14" s="1"/>
  <c r="FZ40" i="14" s="1"/>
  <c r="GA40" i="14" s="1"/>
  <c r="GB40" i="14" s="1"/>
  <c r="GC40" i="14" s="1"/>
  <c r="GD40" i="14" s="1"/>
  <c r="GE40" i="14" s="1"/>
  <c r="GF40" i="14" s="1"/>
  <c r="GG40" i="14" s="1"/>
  <c r="GH40" i="14" s="1"/>
  <c r="GI40" i="14" s="1"/>
  <c r="GJ40" i="14" s="1"/>
  <c r="GK40" i="14" s="1"/>
  <c r="GL40" i="14" s="1"/>
  <c r="GM40" i="14" s="1"/>
  <c r="GN40" i="14" s="1"/>
  <c r="GO40" i="14" s="1"/>
  <c r="GP40" i="14" s="1"/>
  <c r="GQ40" i="14" s="1"/>
  <c r="GR40" i="14" s="1"/>
  <c r="GS40" i="14" s="1"/>
  <c r="GT40" i="14" s="1"/>
  <c r="GU40" i="14" s="1"/>
  <c r="GV40" i="14" s="1"/>
  <c r="GW40" i="14" s="1"/>
  <c r="GX40" i="14" s="1"/>
  <c r="GY40" i="14" s="1"/>
  <c r="GZ40" i="14" s="1"/>
  <c r="HA40" i="14" s="1"/>
  <c r="HB40" i="14" s="1"/>
  <c r="HC40" i="14" s="1"/>
  <c r="HD40" i="14" s="1"/>
  <c r="HE40" i="14" s="1"/>
  <c r="HF40" i="14" s="1"/>
  <c r="HG40" i="14" s="1"/>
  <c r="HH40" i="14" s="1"/>
  <c r="HI40" i="14" s="1"/>
  <c r="HJ40" i="14" s="1"/>
  <c r="HK40" i="14" s="1"/>
  <c r="HL40" i="14" s="1"/>
  <c r="HM40" i="14" s="1"/>
  <c r="HN40" i="14" s="1"/>
  <c r="HO40" i="14" s="1"/>
  <c r="DS40" i="14"/>
  <c r="DT17" i="14"/>
  <c r="DU17" i="14" s="1"/>
  <c r="DV17" i="14" s="1"/>
  <c r="DW17" i="14" s="1"/>
  <c r="DX17" i="14" s="1"/>
  <c r="DY17" i="14" s="1"/>
  <c r="DZ17" i="14" s="1"/>
  <c r="EA17" i="14" s="1"/>
  <c r="EB17" i="14" s="1"/>
  <c r="EC17" i="14" s="1"/>
  <c r="ED17" i="14" s="1"/>
  <c r="EE17" i="14" s="1"/>
  <c r="EF17" i="14" s="1"/>
  <c r="EG17" i="14" s="1"/>
  <c r="EH17" i="14" s="1"/>
  <c r="EI17" i="14" s="1"/>
  <c r="EJ17" i="14" s="1"/>
  <c r="EK17" i="14" s="1"/>
  <c r="EL17" i="14" s="1"/>
  <c r="EM17" i="14" s="1"/>
  <c r="EN17" i="14" s="1"/>
  <c r="EO17" i="14" s="1"/>
  <c r="EP17" i="14" s="1"/>
  <c r="EQ17" i="14" s="1"/>
  <c r="ER17" i="14" s="1"/>
  <c r="ES17" i="14" s="1"/>
  <c r="ET17" i="14" s="1"/>
  <c r="EU17" i="14" s="1"/>
  <c r="EV17" i="14" s="1"/>
  <c r="EW17" i="14" s="1"/>
  <c r="EX17" i="14" s="1"/>
  <c r="EY17" i="14" s="1"/>
  <c r="EZ17" i="14" s="1"/>
  <c r="FA17" i="14" s="1"/>
  <c r="FB17" i="14" s="1"/>
  <c r="FC17" i="14" s="1"/>
  <c r="FD17" i="14" s="1"/>
  <c r="FE17" i="14" s="1"/>
  <c r="FF17" i="14" s="1"/>
  <c r="FG17" i="14" s="1"/>
  <c r="FH17" i="14" s="1"/>
  <c r="FI17" i="14" s="1"/>
  <c r="FJ17" i="14" s="1"/>
  <c r="FK17" i="14" s="1"/>
  <c r="FL17" i="14" s="1"/>
  <c r="FM17" i="14" s="1"/>
  <c r="FN17" i="14" s="1"/>
  <c r="FO17" i="14" s="1"/>
  <c r="FP17" i="14" s="1"/>
  <c r="FQ17" i="14" s="1"/>
  <c r="FR17" i="14" s="1"/>
  <c r="FS17" i="14" s="1"/>
  <c r="FT17" i="14" s="1"/>
  <c r="FU17" i="14" s="1"/>
  <c r="FV17" i="14" s="1"/>
  <c r="FW17" i="14" s="1"/>
  <c r="FX17" i="14" s="1"/>
  <c r="FY17" i="14" s="1"/>
  <c r="FZ17" i="14" s="1"/>
  <c r="GA17" i="14" s="1"/>
  <c r="GB17" i="14" s="1"/>
  <c r="GC17" i="14" s="1"/>
  <c r="GD17" i="14" s="1"/>
  <c r="GE17" i="14" s="1"/>
  <c r="GF17" i="14" s="1"/>
  <c r="GG17" i="14" s="1"/>
  <c r="GH17" i="14" s="1"/>
  <c r="GI17" i="14" s="1"/>
  <c r="GJ17" i="14" s="1"/>
  <c r="GK17" i="14" s="1"/>
  <c r="GL17" i="14" s="1"/>
  <c r="GM17" i="14" s="1"/>
  <c r="GN17" i="14" s="1"/>
  <c r="GO17" i="14" s="1"/>
  <c r="GP17" i="14" s="1"/>
  <c r="GQ17" i="14" s="1"/>
  <c r="GR17" i="14" s="1"/>
  <c r="GS17" i="14" s="1"/>
  <c r="GT17" i="14" s="1"/>
  <c r="GU17" i="14" s="1"/>
  <c r="GV17" i="14" s="1"/>
  <c r="GW17" i="14" s="1"/>
  <c r="GX17" i="14" s="1"/>
  <c r="GY17" i="14" s="1"/>
  <c r="GZ17" i="14" s="1"/>
  <c r="HA17" i="14" s="1"/>
  <c r="HB17" i="14" s="1"/>
  <c r="HC17" i="14" s="1"/>
  <c r="HD17" i="14" s="1"/>
  <c r="HE17" i="14" s="1"/>
  <c r="HF17" i="14" s="1"/>
  <c r="HG17" i="14" s="1"/>
  <c r="HH17" i="14" s="1"/>
  <c r="HI17" i="14" s="1"/>
  <c r="HJ17" i="14" s="1"/>
  <c r="HK17" i="14" s="1"/>
  <c r="HL17" i="14" s="1"/>
  <c r="HM17" i="14" s="1"/>
  <c r="HN17" i="14" s="1"/>
  <c r="HO17" i="14" s="1"/>
  <c r="DS17" i="14"/>
  <c r="EL92" i="14"/>
  <c r="EM92" i="14" s="1"/>
  <c r="EN92" i="14" s="1"/>
  <c r="EO92" i="14" s="1"/>
  <c r="EP92" i="14" s="1"/>
  <c r="EQ92" i="14" s="1"/>
  <c r="ER92" i="14" s="1"/>
  <c r="ES92" i="14" s="1"/>
  <c r="ET92" i="14" s="1"/>
  <c r="EU92" i="14" s="1"/>
  <c r="EV92" i="14" s="1"/>
  <c r="EW92" i="14" s="1"/>
  <c r="EX92" i="14" s="1"/>
  <c r="EY92" i="14" s="1"/>
  <c r="EZ92" i="14" s="1"/>
  <c r="FA92" i="14" s="1"/>
  <c r="FB92" i="14"/>
  <c r="FC92" i="14" s="1"/>
  <c r="FD92" i="14" s="1"/>
  <c r="FE92" i="14" s="1"/>
  <c r="FF92" i="14" s="1"/>
  <c r="FG92" i="14" s="1"/>
  <c r="FH92" i="14" s="1"/>
  <c r="FI92" i="14" s="1"/>
  <c r="FJ92" i="14" s="1"/>
  <c r="FK92" i="14" s="1"/>
  <c r="FL92" i="14" s="1"/>
  <c r="FM92" i="14" s="1"/>
  <c r="FN92" i="14" s="1"/>
  <c r="FO92" i="14" s="1"/>
  <c r="FP92" i="14" s="1"/>
  <c r="FQ92" i="14" s="1"/>
  <c r="FR92" i="14" s="1"/>
  <c r="FS92" i="14" s="1"/>
  <c r="FT92" i="14" s="1"/>
  <c r="FU92" i="14" s="1"/>
  <c r="FV92" i="14" s="1"/>
  <c r="FW92" i="14" s="1"/>
  <c r="FX92" i="14" s="1"/>
  <c r="FY92" i="14" s="1"/>
  <c r="FZ92" i="14" s="1"/>
  <c r="GA92" i="14" s="1"/>
  <c r="GB92" i="14" s="1"/>
  <c r="GC92" i="14" s="1"/>
  <c r="GD92" i="14" s="1"/>
  <c r="GE92" i="14" s="1"/>
  <c r="GF92" i="14" s="1"/>
  <c r="GG92" i="14" s="1"/>
  <c r="GH92" i="14" s="1"/>
  <c r="GI92" i="14" s="1"/>
  <c r="GJ92" i="14" s="1"/>
  <c r="GK92" i="14" s="1"/>
  <c r="GL92" i="14" s="1"/>
  <c r="GM92" i="14" s="1"/>
  <c r="GN92" i="14" s="1"/>
  <c r="GO92" i="14" s="1"/>
  <c r="GP92" i="14" s="1"/>
  <c r="GQ92" i="14" s="1"/>
  <c r="GR92" i="14" s="1"/>
  <c r="GS92" i="14" s="1"/>
  <c r="GT92" i="14" s="1"/>
  <c r="GU92" i="14" s="1"/>
  <c r="GV92" i="14" s="1"/>
  <c r="GW92" i="14" s="1"/>
  <c r="GX92" i="14" s="1"/>
  <c r="GY92" i="14" s="1"/>
  <c r="GZ92" i="14" s="1"/>
  <c r="HA92" i="14" s="1"/>
  <c r="HB92" i="14" s="1"/>
  <c r="HC92" i="14" s="1"/>
  <c r="HD92" i="14" s="1"/>
  <c r="HE92" i="14" s="1"/>
  <c r="HF92" i="14" s="1"/>
  <c r="HG92" i="14" s="1"/>
  <c r="HH92" i="14" s="1"/>
  <c r="HI92" i="14" s="1"/>
  <c r="HJ92" i="14" s="1"/>
  <c r="HK92" i="14" s="1"/>
  <c r="HL92" i="14" s="1"/>
  <c r="HM92" i="14" s="1"/>
  <c r="HN92" i="14" s="1"/>
  <c r="HO92" i="14" s="1"/>
  <c r="DV92" i="14"/>
  <c r="DW92" i="14" s="1"/>
  <c r="DX92" i="14" s="1"/>
  <c r="DY92" i="14" s="1"/>
  <c r="DZ92" i="14" s="1"/>
  <c r="EA92" i="14" s="1"/>
  <c r="EB92" i="14" s="1"/>
  <c r="EC92" i="14" s="1"/>
  <c r="ED92" i="14" s="1"/>
  <c r="EE92" i="14" s="1"/>
  <c r="EF92" i="14" s="1"/>
  <c r="EG92" i="14" s="1"/>
  <c r="EH92" i="14" s="1"/>
  <c r="EI92" i="14" s="1"/>
  <c r="EJ92" i="14" s="1"/>
  <c r="EK92" i="14" s="1"/>
  <c r="DS92" i="14"/>
  <c r="DT92" i="14" s="1"/>
  <c r="DU92" i="14" s="1"/>
  <c r="DU69" i="14"/>
  <c r="DV69" i="14" s="1"/>
  <c r="DW69" i="14" s="1"/>
  <c r="DX69" i="14" s="1"/>
  <c r="DY69" i="14" s="1"/>
  <c r="FW69" i="14"/>
  <c r="FX69" i="14" s="1"/>
  <c r="FY69" i="14" s="1"/>
  <c r="FZ69" i="14" s="1"/>
  <c r="GA69" i="14" s="1"/>
  <c r="GB69" i="14" s="1"/>
  <c r="GC69" i="14" s="1"/>
  <c r="GD69" i="14" s="1"/>
  <c r="GE69" i="14" s="1"/>
  <c r="GF69" i="14" s="1"/>
  <c r="GG69" i="14" s="1"/>
  <c r="GH69" i="14" s="1"/>
  <c r="GI69" i="14" s="1"/>
  <c r="GJ69" i="14" s="1"/>
  <c r="GK69" i="14" s="1"/>
  <c r="GL69" i="14" s="1"/>
  <c r="GM69" i="14" s="1"/>
  <c r="GN69" i="14" s="1"/>
  <c r="GO69" i="14" s="1"/>
  <c r="GP69" i="14" s="1"/>
  <c r="GQ69" i="14" s="1"/>
  <c r="GR69" i="14" s="1"/>
  <c r="GS69" i="14" s="1"/>
  <c r="GT69" i="14" s="1"/>
  <c r="GU69" i="14" s="1"/>
  <c r="GV69" i="14" s="1"/>
  <c r="GW69" i="14" s="1"/>
  <c r="GX69" i="14" s="1"/>
  <c r="GY69" i="14" s="1"/>
  <c r="GZ69" i="14" s="1"/>
  <c r="HA69" i="14" s="1"/>
  <c r="HB69" i="14" s="1"/>
  <c r="HC69" i="14" s="1"/>
  <c r="HD69" i="14" s="1"/>
  <c r="HE69" i="14" s="1"/>
  <c r="HF69" i="14" s="1"/>
  <c r="HG69" i="14" s="1"/>
  <c r="HH69" i="14" s="1"/>
  <c r="HI69" i="14" s="1"/>
  <c r="HJ69" i="14" s="1"/>
  <c r="HK69" i="14" s="1"/>
  <c r="HL69" i="14" s="1"/>
  <c r="HM69" i="14" s="1"/>
  <c r="HN69" i="14" s="1"/>
  <c r="HO69" i="14" s="1"/>
  <c r="DZ69" i="14"/>
  <c r="EA69" i="14" s="1"/>
  <c r="EB69" i="14" s="1"/>
  <c r="EC69" i="14" s="1"/>
  <c r="ED69" i="14" s="1"/>
  <c r="EE69" i="14" s="1"/>
  <c r="EF69" i="14" s="1"/>
  <c r="EG69" i="14" s="1"/>
  <c r="EH69" i="14" s="1"/>
  <c r="EI69" i="14" s="1"/>
  <c r="EJ69" i="14" s="1"/>
  <c r="EK69" i="14" s="1"/>
  <c r="EL69" i="14" s="1"/>
  <c r="EM69" i="14" s="1"/>
  <c r="EN69" i="14" s="1"/>
  <c r="EO69" i="14" s="1"/>
  <c r="EP69" i="14" s="1"/>
  <c r="EQ69" i="14" s="1"/>
  <c r="ER69" i="14" s="1"/>
  <c r="ES69" i="14" s="1"/>
  <c r="ET69" i="14" s="1"/>
  <c r="EU69" i="14" s="1"/>
  <c r="EV69" i="14" s="1"/>
  <c r="EW69" i="14" s="1"/>
  <c r="EX69" i="14" s="1"/>
  <c r="EY69" i="14" s="1"/>
  <c r="EZ69" i="14" s="1"/>
  <c r="FA69" i="14" s="1"/>
  <c r="FB69" i="14" s="1"/>
  <c r="FC69" i="14" s="1"/>
  <c r="FD69" i="14" s="1"/>
  <c r="FE69" i="14" s="1"/>
  <c r="FF69" i="14" s="1"/>
  <c r="FG69" i="14" s="1"/>
  <c r="FH69" i="14" s="1"/>
  <c r="FI69" i="14" s="1"/>
  <c r="FJ69" i="14" s="1"/>
  <c r="FK69" i="14" s="1"/>
  <c r="FL69" i="14" s="1"/>
  <c r="FM69" i="14" s="1"/>
  <c r="FN69" i="14" s="1"/>
  <c r="FO69" i="14" s="1"/>
  <c r="FP69" i="14" s="1"/>
  <c r="FQ69" i="14" s="1"/>
  <c r="FR69" i="14" s="1"/>
  <c r="FS69" i="14" s="1"/>
  <c r="FT69" i="14" s="1"/>
  <c r="FU69" i="14" s="1"/>
  <c r="FV69" i="14" s="1"/>
  <c r="DS69" i="14"/>
  <c r="DT69" i="14"/>
  <c r="DS11" i="14"/>
  <c r="DT11" i="14" s="1"/>
  <c r="FR72" i="14"/>
  <c r="FS72" i="14" s="1"/>
  <c r="FT72" i="14" s="1"/>
  <c r="FU72" i="14" s="1"/>
  <c r="FV72" i="14" s="1"/>
  <c r="FW72" i="14" s="1"/>
  <c r="FX72" i="14" s="1"/>
  <c r="FY72" i="14" s="1"/>
  <c r="FZ72" i="14" s="1"/>
  <c r="GA72" i="14" s="1"/>
  <c r="GB72" i="14" s="1"/>
  <c r="GC72" i="14" s="1"/>
  <c r="GD72" i="14" s="1"/>
  <c r="GE72" i="14" s="1"/>
  <c r="GF72" i="14" s="1"/>
  <c r="GG72" i="14" s="1"/>
  <c r="GH72" i="14" s="1"/>
  <c r="GI72" i="14" s="1"/>
  <c r="GJ72" i="14" s="1"/>
  <c r="GK72" i="14" s="1"/>
  <c r="GL72" i="14" s="1"/>
  <c r="GM72" i="14" s="1"/>
  <c r="GN72" i="14" s="1"/>
  <c r="GO72" i="14" s="1"/>
  <c r="GP72" i="14" s="1"/>
  <c r="GQ72" i="14" s="1"/>
  <c r="GR72" i="14" s="1"/>
  <c r="GS72" i="14" s="1"/>
  <c r="GT72" i="14" s="1"/>
  <c r="GU72" i="14" s="1"/>
  <c r="GV72" i="14" s="1"/>
  <c r="GW72" i="14" s="1"/>
  <c r="GX72" i="14" s="1"/>
  <c r="GY72" i="14" s="1"/>
  <c r="GZ72" i="14" s="1"/>
  <c r="HA72" i="14" s="1"/>
  <c r="HB72" i="14" s="1"/>
  <c r="HC72" i="14" s="1"/>
  <c r="HD72" i="14" s="1"/>
  <c r="HE72" i="14" s="1"/>
  <c r="HF72" i="14" s="1"/>
  <c r="HG72" i="14" s="1"/>
  <c r="HH72" i="14" s="1"/>
  <c r="HI72" i="14" s="1"/>
  <c r="HJ72" i="14" s="1"/>
  <c r="HK72" i="14" s="1"/>
  <c r="HL72" i="14" s="1"/>
  <c r="HM72" i="14" s="1"/>
  <c r="HN72" i="14" s="1"/>
  <c r="HO72" i="14" s="1"/>
  <c r="DW72" i="14"/>
  <c r="DX72" i="14" s="1"/>
  <c r="DY72" i="14" s="1"/>
  <c r="DZ72" i="14"/>
  <c r="EA72" i="14" s="1"/>
  <c r="EB72" i="14" s="1"/>
  <c r="EC72" i="14" s="1"/>
  <c r="ED72" i="14" s="1"/>
  <c r="EE72" i="14" s="1"/>
  <c r="EF72" i="14" s="1"/>
  <c r="EG72" i="14" s="1"/>
  <c r="EH72" i="14" s="1"/>
  <c r="EI72" i="14" s="1"/>
  <c r="EJ72" i="14" s="1"/>
  <c r="EK72" i="14" s="1"/>
  <c r="EL72" i="14" s="1"/>
  <c r="EM72" i="14" s="1"/>
  <c r="EN72" i="14" s="1"/>
  <c r="EO72" i="14" s="1"/>
  <c r="EP72" i="14" s="1"/>
  <c r="EQ72" i="14" s="1"/>
  <c r="ER72" i="14" s="1"/>
  <c r="ES72" i="14" s="1"/>
  <c r="ET72" i="14" s="1"/>
  <c r="EU72" i="14" s="1"/>
  <c r="EV72" i="14" s="1"/>
  <c r="EW72" i="14" s="1"/>
  <c r="EX72" i="14" s="1"/>
  <c r="EY72" i="14" s="1"/>
  <c r="EZ72" i="14" s="1"/>
  <c r="FA72" i="14" s="1"/>
  <c r="FB72" i="14" s="1"/>
  <c r="FC72" i="14" s="1"/>
  <c r="FD72" i="14" s="1"/>
  <c r="FE72" i="14" s="1"/>
  <c r="FF72" i="14" s="1"/>
  <c r="FG72" i="14" s="1"/>
  <c r="FH72" i="14" s="1"/>
  <c r="FI72" i="14" s="1"/>
  <c r="FJ72" i="14" s="1"/>
  <c r="FK72" i="14" s="1"/>
  <c r="FL72" i="14" s="1"/>
  <c r="FM72" i="14" s="1"/>
  <c r="FN72" i="14" s="1"/>
  <c r="FO72" i="14" s="1"/>
  <c r="FP72" i="14" s="1"/>
  <c r="FQ72" i="14" s="1"/>
  <c r="DS72" i="14"/>
  <c r="DT72" i="14" s="1"/>
  <c r="DU72" i="14" s="1"/>
  <c r="DV72" i="14" s="1"/>
  <c r="FX32" i="14"/>
  <c r="FY32" i="14" s="1"/>
  <c r="FZ32" i="14" s="1"/>
  <c r="GA32" i="14" s="1"/>
  <c r="GB32" i="14" s="1"/>
  <c r="GC32" i="14" s="1"/>
  <c r="GD32" i="14" s="1"/>
  <c r="GE32" i="14" s="1"/>
  <c r="GF32" i="14" s="1"/>
  <c r="GG32" i="14" s="1"/>
  <c r="GH32" i="14" s="1"/>
  <c r="GI32" i="14" s="1"/>
  <c r="GJ32" i="14" s="1"/>
  <c r="GK32" i="14" s="1"/>
  <c r="GL32" i="14" s="1"/>
  <c r="GM32" i="14" s="1"/>
  <c r="GN32" i="14" s="1"/>
  <c r="GO32" i="14" s="1"/>
  <c r="GP32" i="14" s="1"/>
  <c r="GQ32" i="14" s="1"/>
  <c r="GR32" i="14" s="1"/>
  <c r="GS32" i="14" s="1"/>
  <c r="GT32" i="14" s="1"/>
  <c r="GU32" i="14" s="1"/>
  <c r="GV32" i="14" s="1"/>
  <c r="GW32" i="14" s="1"/>
  <c r="GX32" i="14" s="1"/>
  <c r="GY32" i="14" s="1"/>
  <c r="GZ32" i="14" s="1"/>
  <c r="HA32" i="14" s="1"/>
  <c r="HB32" i="14" s="1"/>
  <c r="HC32" i="14" s="1"/>
  <c r="HD32" i="14" s="1"/>
  <c r="HE32" i="14" s="1"/>
  <c r="HF32" i="14" s="1"/>
  <c r="HG32" i="14" s="1"/>
  <c r="HH32" i="14" s="1"/>
  <c r="HI32" i="14" s="1"/>
  <c r="HJ32" i="14" s="1"/>
  <c r="HK32" i="14" s="1"/>
  <c r="HL32" i="14" s="1"/>
  <c r="HM32" i="14" s="1"/>
  <c r="HN32" i="14" s="1"/>
  <c r="HO32" i="14" s="1"/>
  <c r="DU32" i="14"/>
  <c r="DV32" i="14" s="1"/>
  <c r="DW32" i="14" s="1"/>
  <c r="DX32" i="14" s="1"/>
  <c r="DY32" i="14" s="1"/>
  <c r="DZ32" i="14" s="1"/>
  <c r="EA32" i="14" s="1"/>
  <c r="EB32" i="14" s="1"/>
  <c r="EC32" i="14" s="1"/>
  <c r="ED32" i="14" s="1"/>
  <c r="EE32" i="14" s="1"/>
  <c r="EF32" i="14" s="1"/>
  <c r="EG32" i="14" s="1"/>
  <c r="EH32" i="14" s="1"/>
  <c r="EI32" i="14" s="1"/>
  <c r="EJ32" i="14" s="1"/>
  <c r="EK32" i="14" s="1"/>
  <c r="EL32" i="14" s="1"/>
  <c r="EM32" i="14" s="1"/>
  <c r="EN32" i="14" s="1"/>
  <c r="EO32" i="14" s="1"/>
  <c r="EP32" i="14" s="1"/>
  <c r="EQ32" i="14" s="1"/>
  <c r="ER32" i="14" s="1"/>
  <c r="ES32" i="14" s="1"/>
  <c r="ET32" i="14" s="1"/>
  <c r="EU32" i="14" s="1"/>
  <c r="EV32" i="14" s="1"/>
  <c r="EW32" i="14" s="1"/>
  <c r="EX32" i="14" s="1"/>
  <c r="EY32" i="14" s="1"/>
  <c r="EZ32" i="14" s="1"/>
  <c r="FA32" i="14" s="1"/>
  <c r="FB32" i="14" s="1"/>
  <c r="FC32" i="14" s="1"/>
  <c r="FD32" i="14" s="1"/>
  <c r="FE32" i="14" s="1"/>
  <c r="FF32" i="14" s="1"/>
  <c r="FG32" i="14" s="1"/>
  <c r="FH32" i="14" s="1"/>
  <c r="FI32" i="14" s="1"/>
  <c r="FJ32" i="14" s="1"/>
  <c r="FK32" i="14" s="1"/>
  <c r="FL32" i="14" s="1"/>
  <c r="FM32" i="14" s="1"/>
  <c r="FN32" i="14" s="1"/>
  <c r="FO32" i="14" s="1"/>
  <c r="FP32" i="14" s="1"/>
  <c r="FQ32" i="14" s="1"/>
  <c r="FR32" i="14" s="1"/>
  <c r="FS32" i="14" s="1"/>
  <c r="FT32" i="14" s="1"/>
  <c r="FU32" i="14" s="1"/>
  <c r="FV32" i="14" s="1"/>
  <c r="FW32" i="14" s="1"/>
  <c r="DS32" i="14"/>
  <c r="DT32" i="14"/>
  <c r="FG14" i="14"/>
  <c r="FH14" i="14" s="1"/>
  <c r="FI14" i="14" s="1"/>
  <c r="FJ14" i="14" s="1"/>
  <c r="FK14" i="14" s="1"/>
  <c r="FL14" i="14" s="1"/>
  <c r="FM14" i="14" s="1"/>
  <c r="FN14" i="14" s="1"/>
  <c r="FO14" i="14" s="1"/>
  <c r="FP14" i="14" s="1"/>
  <c r="FQ14" i="14" s="1"/>
  <c r="FR14" i="14" s="1"/>
  <c r="FS14" i="14" s="1"/>
  <c r="FT14" i="14" s="1"/>
  <c r="FU14" i="14" s="1"/>
  <c r="FV14" i="14" s="1"/>
  <c r="FW14" i="14" s="1"/>
  <c r="FX14" i="14" s="1"/>
  <c r="FY14" i="14" s="1"/>
  <c r="FZ14" i="14" s="1"/>
  <c r="GA14" i="14" s="1"/>
  <c r="GB14" i="14" s="1"/>
  <c r="GC14" i="14" s="1"/>
  <c r="GD14" i="14" s="1"/>
  <c r="GE14" i="14" s="1"/>
  <c r="GF14" i="14" s="1"/>
  <c r="GG14" i="14" s="1"/>
  <c r="GH14" i="14" s="1"/>
  <c r="GI14" i="14" s="1"/>
  <c r="GJ14" i="14" s="1"/>
  <c r="GK14" i="14" s="1"/>
  <c r="GL14" i="14" s="1"/>
  <c r="GM14" i="14" s="1"/>
  <c r="GN14" i="14" s="1"/>
  <c r="GO14" i="14" s="1"/>
  <c r="GP14" i="14" s="1"/>
  <c r="GQ14" i="14" s="1"/>
  <c r="GR14" i="14" s="1"/>
  <c r="GS14" i="14" s="1"/>
  <c r="GT14" i="14" s="1"/>
  <c r="GU14" i="14" s="1"/>
  <c r="GV14" i="14" s="1"/>
  <c r="GW14" i="14" s="1"/>
  <c r="GX14" i="14" s="1"/>
  <c r="GY14" i="14" s="1"/>
  <c r="GZ14" i="14" s="1"/>
  <c r="HA14" i="14" s="1"/>
  <c r="HB14" i="14" s="1"/>
  <c r="HC14" i="14" s="1"/>
  <c r="HD14" i="14" s="1"/>
  <c r="HE14" i="14" s="1"/>
  <c r="HF14" i="14" s="1"/>
  <c r="HG14" i="14" s="1"/>
  <c r="HH14" i="14" s="1"/>
  <c r="HI14" i="14" s="1"/>
  <c r="HJ14" i="14" s="1"/>
  <c r="HK14" i="14" s="1"/>
  <c r="HL14" i="14" s="1"/>
  <c r="HM14" i="14" s="1"/>
  <c r="HN14" i="14" s="1"/>
  <c r="HO14" i="14" s="1"/>
  <c r="DS14" i="14"/>
  <c r="DT14" i="14" s="1"/>
  <c r="DU14" i="14" s="1"/>
  <c r="DV14" i="14" s="1"/>
  <c r="DW14" i="14" s="1"/>
  <c r="DX14" i="14" s="1"/>
  <c r="DY14" i="14" s="1"/>
  <c r="DZ14" i="14" s="1"/>
  <c r="EA14" i="14" s="1"/>
  <c r="EB14" i="14" s="1"/>
  <c r="EC14" i="14" s="1"/>
  <c r="ED14" i="14" s="1"/>
  <c r="EE14" i="14" s="1"/>
  <c r="EF14" i="14" s="1"/>
  <c r="EG14" i="14" s="1"/>
  <c r="EH14" i="14" s="1"/>
  <c r="EI14" i="14" s="1"/>
  <c r="EJ14" i="14" s="1"/>
  <c r="EK14" i="14" s="1"/>
  <c r="EL14" i="14" s="1"/>
  <c r="EM14" i="14" s="1"/>
  <c r="EN14" i="14" s="1"/>
  <c r="EO14" i="14" s="1"/>
  <c r="EP14" i="14" s="1"/>
  <c r="EQ14" i="14" s="1"/>
  <c r="ER14" i="14" s="1"/>
  <c r="ES14" i="14" s="1"/>
  <c r="ET14" i="14" s="1"/>
  <c r="EU14" i="14" s="1"/>
  <c r="EV14" i="14" s="1"/>
  <c r="EW14" i="14" s="1"/>
  <c r="EX14" i="14" s="1"/>
  <c r="EY14" i="14" s="1"/>
  <c r="EZ14" i="14" s="1"/>
  <c r="FA14" i="14" s="1"/>
  <c r="FB14" i="14" s="1"/>
  <c r="FC14" i="14" s="1"/>
  <c r="FD14" i="14" s="1"/>
  <c r="FE14" i="14" s="1"/>
  <c r="FF14" i="14" s="1"/>
  <c r="EB52" i="14"/>
  <c r="EC52" i="14" s="1"/>
  <c r="ED52" i="14" s="1"/>
  <c r="EE52" i="14" s="1"/>
  <c r="EF52" i="14" s="1"/>
  <c r="EG52" i="14" s="1"/>
  <c r="EH52" i="14" s="1"/>
  <c r="EI52" i="14" s="1"/>
  <c r="EJ52" i="14" s="1"/>
  <c r="EK52" i="14" s="1"/>
  <c r="EL52" i="14" s="1"/>
  <c r="EM52" i="14" s="1"/>
  <c r="EN52" i="14" s="1"/>
  <c r="EO52" i="14" s="1"/>
  <c r="EP52" i="14" s="1"/>
  <c r="EQ52" i="14" s="1"/>
  <c r="ER52" i="14" s="1"/>
  <c r="ES52" i="14" s="1"/>
  <c r="ET52" i="14" s="1"/>
  <c r="EU52" i="14" s="1"/>
  <c r="EV52" i="14" s="1"/>
  <c r="EW52" i="14" s="1"/>
  <c r="EX52" i="14" s="1"/>
  <c r="EY52" i="14" s="1"/>
  <c r="EZ52" i="14" s="1"/>
  <c r="FA52" i="14" s="1"/>
  <c r="GD52" i="14"/>
  <c r="GE52" i="14" s="1"/>
  <c r="GF52" i="14" s="1"/>
  <c r="GG52" i="14" s="1"/>
  <c r="GH52" i="14" s="1"/>
  <c r="GI52" i="14" s="1"/>
  <c r="GJ52" i="14" s="1"/>
  <c r="GK52" i="14" s="1"/>
  <c r="GL52" i="14" s="1"/>
  <c r="GM52" i="14" s="1"/>
  <c r="GN52" i="14" s="1"/>
  <c r="GO52" i="14" s="1"/>
  <c r="GP52" i="14" s="1"/>
  <c r="GQ52" i="14" s="1"/>
  <c r="GR52" i="14" s="1"/>
  <c r="GS52" i="14" s="1"/>
  <c r="GT52" i="14" s="1"/>
  <c r="GU52" i="14" s="1"/>
  <c r="GV52" i="14" s="1"/>
  <c r="GW52" i="14" s="1"/>
  <c r="GX52" i="14" s="1"/>
  <c r="GY52" i="14" s="1"/>
  <c r="GZ52" i="14" s="1"/>
  <c r="HA52" i="14" s="1"/>
  <c r="HB52" i="14" s="1"/>
  <c r="HC52" i="14" s="1"/>
  <c r="HD52" i="14" s="1"/>
  <c r="HE52" i="14" s="1"/>
  <c r="HF52" i="14" s="1"/>
  <c r="HG52" i="14" s="1"/>
  <c r="HH52" i="14" s="1"/>
  <c r="HI52" i="14" s="1"/>
  <c r="HJ52" i="14" s="1"/>
  <c r="HK52" i="14" s="1"/>
  <c r="HL52" i="14" s="1"/>
  <c r="HM52" i="14" s="1"/>
  <c r="HN52" i="14" s="1"/>
  <c r="HO52" i="14" s="1"/>
  <c r="FS52" i="14"/>
  <c r="FT52" i="14" s="1"/>
  <c r="FU52" i="14" s="1"/>
  <c r="FV52" i="14" s="1"/>
  <c r="FW52" i="14" s="1"/>
  <c r="FX52" i="14" s="1"/>
  <c r="FY52" i="14" s="1"/>
  <c r="FZ52" i="14" s="1"/>
  <c r="GA52" i="14" s="1"/>
  <c r="GB52" i="14" s="1"/>
  <c r="GC52" i="14" s="1"/>
  <c r="FB52" i="14"/>
  <c r="FC52" i="14" s="1"/>
  <c r="FD52" i="14" s="1"/>
  <c r="FE52" i="14" s="1"/>
  <c r="FF52" i="14" s="1"/>
  <c r="FG52" i="14" s="1"/>
  <c r="FH52" i="14" s="1"/>
  <c r="FI52" i="14" s="1"/>
  <c r="FJ52" i="14" s="1"/>
  <c r="FK52" i="14" s="1"/>
  <c r="FL52" i="14" s="1"/>
  <c r="FM52" i="14" s="1"/>
  <c r="FN52" i="14" s="1"/>
  <c r="FO52" i="14" s="1"/>
  <c r="FP52" i="14" s="1"/>
  <c r="FQ52" i="14" s="1"/>
  <c r="FR52" i="14" s="1"/>
  <c r="DS52" i="14"/>
  <c r="DT52" i="14" s="1"/>
  <c r="DU52" i="14" s="1"/>
  <c r="DV52" i="14" s="1"/>
  <c r="DW52" i="14" s="1"/>
  <c r="DX52" i="14" s="1"/>
  <c r="DY52" i="14" s="1"/>
  <c r="DZ52" i="14" s="1"/>
  <c r="EA52" i="14" s="1"/>
  <c r="DT29" i="14"/>
  <c r="DU29" i="14" s="1"/>
  <c r="DV29" i="14" s="1"/>
  <c r="DW29" i="14" s="1"/>
  <c r="DX29" i="14" s="1"/>
  <c r="DY29" i="14" s="1"/>
  <c r="DZ29" i="14" s="1"/>
  <c r="EA29" i="14" s="1"/>
  <c r="EB29" i="14" s="1"/>
  <c r="EC29" i="14" s="1"/>
  <c r="ED29" i="14" s="1"/>
  <c r="EE29" i="14" s="1"/>
  <c r="EF29" i="14" s="1"/>
  <c r="EG29" i="14" s="1"/>
  <c r="EH29" i="14" s="1"/>
  <c r="EI29" i="14" s="1"/>
  <c r="EJ29" i="14" s="1"/>
  <c r="EK29" i="14" s="1"/>
  <c r="EL29" i="14" s="1"/>
  <c r="EM29" i="14" s="1"/>
  <c r="EN29" i="14" s="1"/>
  <c r="EO29" i="14" s="1"/>
  <c r="EP29" i="14" s="1"/>
  <c r="EQ29" i="14" s="1"/>
  <c r="ER29" i="14" s="1"/>
  <c r="ES29" i="14" s="1"/>
  <c r="ET29" i="14" s="1"/>
  <c r="EU29" i="14" s="1"/>
  <c r="EV29" i="14" s="1"/>
  <c r="EW29" i="14" s="1"/>
  <c r="EX29" i="14" s="1"/>
  <c r="EY29" i="14" s="1"/>
  <c r="EZ29" i="14" s="1"/>
  <c r="FA29" i="14" s="1"/>
  <c r="FB29" i="14" s="1"/>
  <c r="FC29" i="14" s="1"/>
  <c r="FD29" i="14" s="1"/>
  <c r="FE29" i="14" s="1"/>
  <c r="FF29" i="14" s="1"/>
  <c r="FG29" i="14" s="1"/>
  <c r="FH29" i="14" s="1"/>
  <c r="FI29" i="14" s="1"/>
  <c r="FJ29" i="14" s="1"/>
  <c r="FK29" i="14" s="1"/>
  <c r="FL29" i="14" s="1"/>
  <c r="FM29" i="14" s="1"/>
  <c r="FN29" i="14" s="1"/>
  <c r="FO29" i="14" s="1"/>
  <c r="FP29" i="14" s="1"/>
  <c r="FQ29" i="14" s="1"/>
  <c r="FR29" i="14" s="1"/>
  <c r="FS29" i="14" s="1"/>
  <c r="FT29" i="14" s="1"/>
  <c r="FU29" i="14" s="1"/>
  <c r="FV29" i="14" s="1"/>
  <c r="FW29" i="14" s="1"/>
  <c r="FX29" i="14" s="1"/>
  <c r="FY29" i="14" s="1"/>
  <c r="FZ29" i="14" s="1"/>
  <c r="GA29" i="14" s="1"/>
  <c r="GB29" i="14" s="1"/>
  <c r="GC29" i="14" s="1"/>
  <c r="GD29" i="14" s="1"/>
  <c r="GE29" i="14" s="1"/>
  <c r="GF29" i="14" s="1"/>
  <c r="GG29" i="14" s="1"/>
  <c r="GH29" i="14" s="1"/>
  <c r="GI29" i="14" s="1"/>
  <c r="GJ29" i="14" s="1"/>
  <c r="GK29" i="14" s="1"/>
  <c r="GL29" i="14" s="1"/>
  <c r="GM29" i="14" s="1"/>
  <c r="GN29" i="14" s="1"/>
  <c r="GO29" i="14" s="1"/>
  <c r="GP29" i="14" s="1"/>
  <c r="GQ29" i="14" s="1"/>
  <c r="GR29" i="14" s="1"/>
  <c r="GS29" i="14" s="1"/>
  <c r="GT29" i="14" s="1"/>
  <c r="GU29" i="14" s="1"/>
  <c r="GV29" i="14" s="1"/>
  <c r="GW29" i="14" s="1"/>
  <c r="GX29" i="14" s="1"/>
  <c r="GY29" i="14" s="1"/>
  <c r="GZ29" i="14" s="1"/>
  <c r="HA29" i="14" s="1"/>
  <c r="HB29" i="14" s="1"/>
  <c r="HC29" i="14" s="1"/>
  <c r="HD29" i="14" s="1"/>
  <c r="HE29" i="14" s="1"/>
  <c r="HF29" i="14" s="1"/>
  <c r="HG29" i="14" s="1"/>
  <c r="HH29" i="14" s="1"/>
  <c r="HI29" i="14" s="1"/>
  <c r="HJ29" i="14" s="1"/>
  <c r="HK29" i="14" s="1"/>
  <c r="HL29" i="14" s="1"/>
  <c r="HM29" i="14" s="1"/>
  <c r="HN29" i="14" s="1"/>
  <c r="HO29" i="14" s="1"/>
  <c r="DS29" i="14"/>
  <c r="DS6" i="14"/>
  <c r="DR6" i="14" s="1"/>
  <c r="DQ6" i="14" s="1"/>
  <c r="DP6" i="14" s="1"/>
  <c r="DO6" i="14" s="1"/>
  <c r="DN6" i="14" s="1"/>
  <c r="DM6" i="14" s="1"/>
  <c r="DL6" i="14" s="1"/>
  <c r="DK6" i="14" s="1"/>
  <c r="DJ6" i="14" s="1"/>
  <c r="DI6" i="14" s="1"/>
  <c r="DH6" i="14" s="1"/>
  <c r="DG6" i="14" s="1"/>
  <c r="DF6" i="14" s="1"/>
  <c r="DE6" i="14" s="1"/>
  <c r="DD6" i="14" s="1"/>
  <c r="DC6" i="14" s="1"/>
  <c r="DB6" i="14" s="1"/>
  <c r="DA6" i="14" s="1"/>
  <c r="CZ6" i="14" s="1"/>
  <c r="CY6" i="14" s="1"/>
  <c r="CX6" i="14" s="1"/>
  <c r="CW6" i="14" s="1"/>
  <c r="CV6" i="14" s="1"/>
  <c r="CU6" i="14" s="1"/>
  <c r="CT6" i="14" s="1"/>
  <c r="CS6" i="14" s="1"/>
  <c r="CR6" i="14" s="1"/>
  <c r="CQ6" i="14" s="1"/>
  <c r="CP6" i="14" s="1"/>
  <c r="CO6" i="14" s="1"/>
  <c r="CN6" i="14" s="1"/>
  <c r="CM6" i="14" s="1"/>
  <c r="CL6" i="14" s="1"/>
  <c r="CK6" i="14" s="1"/>
  <c r="CJ6" i="14" s="1"/>
  <c r="CI6" i="14" s="1"/>
  <c r="CH6" i="14" s="1"/>
  <c r="CG6" i="14" s="1"/>
  <c r="CF6" i="14" s="1"/>
  <c r="CE6" i="14" s="1"/>
  <c r="CD6" i="14" s="1"/>
  <c r="CC6" i="14" s="1"/>
  <c r="CB6" i="14" s="1"/>
  <c r="CA6" i="14" s="1"/>
  <c r="BZ6" i="14" s="1"/>
  <c r="BY6" i="14" s="1"/>
  <c r="BX6" i="14" s="1"/>
  <c r="BW6" i="14" s="1"/>
  <c r="BV6" i="14" s="1"/>
  <c r="BU6" i="14" s="1"/>
  <c r="BT6" i="14" s="1"/>
  <c r="BS6" i="14" s="1"/>
  <c r="BR6" i="14" s="1"/>
  <c r="BQ6" i="14" s="1"/>
  <c r="BP6" i="14" s="1"/>
  <c r="BO6" i="14" s="1"/>
  <c r="BN6" i="14" s="1"/>
  <c r="BM6" i="14" s="1"/>
  <c r="BL6" i="14" s="1"/>
  <c r="BK6" i="14" s="1"/>
  <c r="BJ6" i="14" s="1"/>
  <c r="BI6" i="14" s="1"/>
  <c r="BH6" i="14" s="1"/>
  <c r="BG6" i="14" s="1"/>
  <c r="BF6" i="14" s="1"/>
  <c r="BE6" i="14" s="1"/>
  <c r="BD6" i="14" s="1"/>
  <c r="BC6" i="14" s="1"/>
  <c r="BB6" i="14" s="1"/>
  <c r="BA6" i="14" s="1"/>
  <c r="AZ6" i="14" s="1"/>
  <c r="AY6" i="14" s="1"/>
  <c r="AX6" i="14" s="1"/>
  <c r="AW6" i="14" s="1"/>
  <c r="AV6" i="14" s="1"/>
  <c r="AU6" i="14" s="1"/>
  <c r="AT6" i="14" s="1"/>
  <c r="AS6" i="14" s="1"/>
  <c r="AR6" i="14" s="1"/>
  <c r="AQ6" i="14" s="1"/>
  <c r="AP6" i="14" s="1"/>
  <c r="AO6" i="14" s="1"/>
  <c r="AN6" i="14" s="1"/>
  <c r="AM6" i="14" s="1"/>
  <c r="AL6" i="14" s="1"/>
  <c r="AK6" i="14" s="1"/>
  <c r="AJ6" i="14" s="1"/>
  <c r="AI6" i="14" s="1"/>
  <c r="AH6" i="14" s="1"/>
  <c r="AG6" i="14" s="1"/>
  <c r="AF6" i="14" s="1"/>
  <c r="AE6" i="14" s="1"/>
  <c r="AD6" i="14" s="1"/>
  <c r="AC6" i="14" s="1"/>
  <c r="AB6" i="14" s="1"/>
  <c r="AA6" i="14" s="1"/>
  <c r="Z6" i="14" s="1"/>
  <c r="Y6" i="14" s="1"/>
  <c r="X6" i="14" s="1"/>
  <c r="W6" i="14" s="1"/>
  <c r="DS4" i="14"/>
  <c r="DR4" i="14" s="1"/>
  <c r="DQ4" i="14" s="1"/>
  <c r="DP4" i="14" s="1"/>
  <c r="DO4" i="14" s="1"/>
  <c r="DN4" i="14" s="1"/>
  <c r="DM4" i="14" s="1"/>
  <c r="DL4" i="14" s="1"/>
  <c r="DK4" i="14" s="1"/>
  <c r="DJ4" i="14" s="1"/>
  <c r="DI4" i="14" s="1"/>
  <c r="DH4" i="14" s="1"/>
  <c r="DG4" i="14" s="1"/>
  <c r="DF4" i="14" s="1"/>
  <c r="DE4" i="14" s="1"/>
  <c r="DD4" i="14" s="1"/>
  <c r="DC4" i="14" s="1"/>
  <c r="DB4" i="14" s="1"/>
  <c r="DA4" i="14" s="1"/>
  <c r="CZ4" i="14" s="1"/>
  <c r="CY4" i="14" s="1"/>
  <c r="CX4" i="14" s="1"/>
  <c r="CW4" i="14" s="1"/>
  <c r="CV4" i="14" s="1"/>
  <c r="CU4" i="14" s="1"/>
  <c r="CT4" i="14" s="1"/>
  <c r="CS4" i="14" s="1"/>
  <c r="CR4" i="14" s="1"/>
  <c r="CQ4" i="14" s="1"/>
  <c r="CP4" i="14" s="1"/>
  <c r="CO4" i="14" s="1"/>
  <c r="CN4" i="14" s="1"/>
  <c r="CM4" i="14" s="1"/>
  <c r="CL4" i="14" s="1"/>
  <c r="CK4" i="14" s="1"/>
  <c r="CJ4" i="14" s="1"/>
  <c r="CI4" i="14" s="1"/>
  <c r="CH4" i="14" s="1"/>
  <c r="CG4" i="14" s="1"/>
  <c r="CF4" i="14" s="1"/>
  <c r="CE4" i="14" s="1"/>
  <c r="CD4" i="14" s="1"/>
  <c r="CC4" i="14" s="1"/>
  <c r="CB4" i="14" s="1"/>
  <c r="CA4" i="14" s="1"/>
  <c r="BZ4" i="14" s="1"/>
  <c r="BY4" i="14" s="1"/>
  <c r="BX4" i="14" s="1"/>
  <c r="BW4" i="14" s="1"/>
  <c r="BV4" i="14" s="1"/>
  <c r="BU4" i="14" s="1"/>
  <c r="BT4" i="14" s="1"/>
  <c r="BS4" i="14" s="1"/>
  <c r="BR4" i="14" s="1"/>
  <c r="BQ4" i="14" s="1"/>
  <c r="BP4" i="14" s="1"/>
  <c r="BO4" i="14" s="1"/>
  <c r="BN4" i="14" s="1"/>
  <c r="BM4" i="14" s="1"/>
  <c r="BL4" i="14" s="1"/>
  <c r="BK4" i="14" s="1"/>
  <c r="BJ4" i="14" s="1"/>
  <c r="BI4" i="14" s="1"/>
  <c r="BH4" i="14" s="1"/>
  <c r="BG4" i="14" s="1"/>
  <c r="BF4" i="14" s="1"/>
  <c r="BE4" i="14" s="1"/>
  <c r="BD4" i="14" s="1"/>
  <c r="BC4" i="14" s="1"/>
  <c r="BB4" i="14" s="1"/>
  <c r="BA4" i="14" s="1"/>
  <c r="AZ4" i="14" s="1"/>
  <c r="AY4" i="14" s="1"/>
  <c r="AX4" i="14" s="1"/>
  <c r="AW4" i="14" s="1"/>
  <c r="AV4" i="14" s="1"/>
  <c r="AU4" i="14" s="1"/>
  <c r="AT4" i="14" s="1"/>
  <c r="AS4" i="14" s="1"/>
  <c r="AR4" i="14" s="1"/>
  <c r="AQ4" i="14" s="1"/>
  <c r="AP4" i="14" s="1"/>
  <c r="AO4" i="14" s="1"/>
  <c r="AN4" i="14" s="1"/>
  <c r="AM4" i="14" s="1"/>
  <c r="AL4" i="14" s="1"/>
  <c r="AK4" i="14" s="1"/>
  <c r="AJ4" i="14" s="1"/>
  <c r="AI4" i="14" s="1"/>
  <c r="AH4" i="14" s="1"/>
  <c r="AG4" i="14" s="1"/>
  <c r="AF4" i="14" s="1"/>
  <c r="AE4" i="14" s="1"/>
  <c r="AD4" i="14" s="1"/>
  <c r="AC4" i="14" s="1"/>
  <c r="AB4" i="14" s="1"/>
  <c r="AA4" i="14" s="1"/>
  <c r="Z4" i="14" s="1"/>
  <c r="Y4" i="14" s="1"/>
  <c r="X4" i="14" s="1"/>
  <c r="DW81" i="14"/>
  <c r="DX81" i="14" s="1"/>
  <c r="DY81" i="14" s="1"/>
  <c r="DZ81" i="14" s="1"/>
  <c r="EA81" i="14" s="1"/>
  <c r="EB81" i="14" s="1"/>
  <c r="EC81" i="14" s="1"/>
  <c r="ED81" i="14" s="1"/>
  <c r="EE81" i="14" s="1"/>
  <c r="EF81" i="14"/>
  <c r="EG81" i="14" s="1"/>
  <c r="EH81" i="14" s="1"/>
  <c r="EI81" i="14" s="1"/>
  <c r="EJ81" i="14" s="1"/>
  <c r="EK81" i="14" s="1"/>
  <c r="EL81" i="14" s="1"/>
  <c r="EM81" i="14" s="1"/>
  <c r="EN81" i="14" s="1"/>
  <c r="EO81" i="14" s="1"/>
  <c r="EP81" i="14" s="1"/>
  <c r="EQ81" i="14" s="1"/>
  <c r="ER81" i="14" s="1"/>
  <c r="ES81" i="14" s="1"/>
  <c r="ET81" i="14" s="1"/>
  <c r="EU81" i="14" s="1"/>
  <c r="EV81" i="14" s="1"/>
  <c r="EW81" i="14" s="1"/>
  <c r="EX81" i="14" s="1"/>
  <c r="EY81" i="14" s="1"/>
  <c r="EZ81" i="14" s="1"/>
  <c r="FA81" i="14" s="1"/>
  <c r="FB81" i="14" s="1"/>
  <c r="FC81" i="14" s="1"/>
  <c r="FD81" i="14" s="1"/>
  <c r="FE81" i="14" s="1"/>
  <c r="FF81" i="14" s="1"/>
  <c r="FG81" i="14" s="1"/>
  <c r="FH81" i="14" s="1"/>
  <c r="FI81" i="14" s="1"/>
  <c r="FJ81" i="14" s="1"/>
  <c r="FK81" i="14" s="1"/>
  <c r="FL81" i="14" s="1"/>
  <c r="FM81" i="14" s="1"/>
  <c r="FN81" i="14" s="1"/>
  <c r="FO81" i="14" s="1"/>
  <c r="FP81" i="14" s="1"/>
  <c r="FQ81" i="14" s="1"/>
  <c r="FR81" i="14" s="1"/>
  <c r="FS81" i="14" s="1"/>
  <c r="FT81" i="14" s="1"/>
  <c r="FU81" i="14" s="1"/>
  <c r="FV81" i="14" s="1"/>
  <c r="FW81" i="14" s="1"/>
  <c r="FX81" i="14" s="1"/>
  <c r="FY81" i="14" s="1"/>
  <c r="FZ81" i="14" s="1"/>
  <c r="GA81" i="14" s="1"/>
  <c r="GB81" i="14" s="1"/>
  <c r="GC81" i="14" s="1"/>
  <c r="GD81" i="14" s="1"/>
  <c r="GE81" i="14" s="1"/>
  <c r="GF81" i="14" s="1"/>
  <c r="GG81" i="14" s="1"/>
  <c r="GH81" i="14" s="1"/>
  <c r="GI81" i="14" s="1"/>
  <c r="GJ81" i="14" s="1"/>
  <c r="GK81" i="14" s="1"/>
  <c r="GL81" i="14" s="1"/>
  <c r="GM81" i="14" s="1"/>
  <c r="GN81" i="14" s="1"/>
  <c r="GO81" i="14" s="1"/>
  <c r="GP81" i="14" s="1"/>
  <c r="GQ81" i="14" s="1"/>
  <c r="GR81" i="14" s="1"/>
  <c r="GS81" i="14" s="1"/>
  <c r="GT81" i="14" s="1"/>
  <c r="GU81" i="14" s="1"/>
  <c r="GV81" i="14" s="1"/>
  <c r="GW81" i="14" s="1"/>
  <c r="GX81" i="14" s="1"/>
  <c r="GY81" i="14" s="1"/>
  <c r="GZ81" i="14" s="1"/>
  <c r="HA81" i="14" s="1"/>
  <c r="HB81" i="14" s="1"/>
  <c r="HC81" i="14" s="1"/>
  <c r="HD81" i="14" s="1"/>
  <c r="HE81" i="14" s="1"/>
  <c r="HF81" i="14" s="1"/>
  <c r="HG81" i="14" s="1"/>
  <c r="HH81" i="14" s="1"/>
  <c r="HI81" i="14" s="1"/>
  <c r="HJ81" i="14" s="1"/>
  <c r="HK81" i="14" s="1"/>
  <c r="HL81" i="14" s="1"/>
  <c r="HM81" i="14" s="1"/>
  <c r="HN81" i="14" s="1"/>
  <c r="HO81" i="14" s="1"/>
  <c r="DS81" i="14"/>
  <c r="DT81" i="14" s="1"/>
  <c r="DU81" i="14" s="1"/>
  <c r="DV81" i="14" s="1"/>
  <c r="ER84" i="14"/>
  <c r="ES84" i="14" s="1"/>
  <c r="ET84" i="14" s="1"/>
  <c r="EU84" i="14" s="1"/>
  <c r="EV84" i="14" s="1"/>
  <c r="EW84" i="14" s="1"/>
  <c r="EX84" i="14" s="1"/>
  <c r="EY84" i="14" s="1"/>
  <c r="EZ84" i="14" s="1"/>
  <c r="FA84" i="14" s="1"/>
  <c r="FB84" i="14" s="1"/>
  <c r="FC84" i="14" s="1"/>
  <c r="FD84" i="14" s="1"/>
  <c r="FE84" i="14" s="1"/>
  <c r="FF84" i="14" s="1"/>
  <c r="FG84" i="14" s="1"/>
  <c r="FH84" i="14" s="1"/>
  <c r="FI84" i="14" s="1"/>
  <c r="FJ84" i="14" s="1"/>
  <c r="GR84" i="14"/>
  <c r="GS84" i="14" s="1"/>
  <c r="GT84" i="14" s="1"/>
  <c r="GU84" i="14" s="1"/>
  <c r="GV84" i="14" s="1"/>
  <c r="GW84" i="14" s="1"/>
  <c r="GX84" i="14" s="1"/>
  <c r="GY84" i="14" s="1"/>
  <c r="GZ84" i="14" s="1"/>
  <c r="HA84" i="14" s="1"/>
  <c r="HB84" i="14" s="1"/>
  <c r="HC84" i="14" s="1"/>
  <c r="HD84" i="14" s="1"/>
  <c r="HE84" i="14" s="1"/>
  <c r="HF84" i="14" s="1"/>
  <c r="HG84" i="14" s="1"/>
  <c r="HH84" i="14" s="1"/>
  <c r="HI84" i="14" s="1"/>
  <c r="HJ84" i="14" s="1"/>
  <c r="HK84" i="14" s="1"/>
  <c r="HL84" i="14" s="1"/>
  <c r="HM84" i="14" s="1"/>
  <c r="HN84" i="14" s="1"/>
  <c r="HO84" i="14" s="1"/>
  <c r="FK84" i="14"/>
  <c r="FL84" i="14" s="1"/>
  <c r="FM84" i="14" s="1"/>
  <c r="FN84" i="14" s="1"/>
  <c r="FO84" i="14" s="1"/>
  <c r="FP84" i="14" s="1"/>
  <c r="FQ84" i="14" s="1"/>
  <c r="FR84" i="14" s="1"/>
  <c r="FS84" i="14" s="1"/>
  <c r="FT84" i="14" s="1"/>
  <c r="FU84" i="14" s="1"/>
  <c r="FV84" i="14" s="1"/>
  <c r="FW84" i="14" s="1"/>
  <c r="FX84" i="14" s="1"/>
  <c r="FY84" i="14" s="1"/>
  <c r="FZ84" i="14" s="1"/>
  <c r="GA84" i="14" s="1"/>
  <c r="GB84" i="14" s="1"/>
  <c r="GC84" i="14" s="1"/>
  <c r="GD84" i="14" s="1"/>
  <c r="GE84" i="14" s="1"/>
  <c r="GF84" i="14" s="1"/>
  <c r="GG84" i="14" s="1"/>
  <c r="GH84" i="14" s="1"/>
  <c r="GI84" i="14" s="1"/>
  <c r="GJ84" i="14" s="1"/>
  <c r="GK84" i="14" s="1"/>
  <c r="GL84" i="14" s="1"/>
  <c r="GM84" i="14" s="1"/>
  <c r="GN84" i="14" s="1"/>
  <c r="GO84" i="14" s="1"/>
  <c r="GP84" i="14" s="1"/>
  <c r="GQ84" i="14" s="1"/>
  <c r="DS84" i="14"/>
  <c r="DT84" i="14"/>
  <c r="DU84" i="14" s="1"/>
  <c r="DV84" i="14" s="1"/>
  <c r="DW84" i="14" s="1"/>
  <c r="DX84" i="14" s="1"/>
  <c r="DY84" i="14" s="1"/>
  <c r="DZ84" i="14" s="1"/>
  <c r="EA84" i="14" s="1"/>
  <c r="EB84" i="14" s="1"/>
  <c r="EC84" i="14" s="1"/>
  <c r="ED84" i="14" s="1"/>
  <c r="EE84" i="14" s="1"/>
  <c r="EF84" i="14" s="1"/>
  <c r="EG84" i="14" s="1"/>
  <c r="EH84" i="14" s="1"/>
  <c r="EI84" i="14" s="1"/>
  <c r="EJ84" i="14" s="1"/>
  <c r="EK84" i="14" s="1"/>
  <c r="EL84" i="14" s="1"/>
  <c r="EM84" i="14" s="1"/>
  <c r="EN84" i="14"/>
  <c r="EO84" i="14" s="1"/>
  <c r="EP84" i="14" s="1"/>
  <c r="EQ84" i="14" s="1"/>
  <c r="DU66" i="14"/>
  <c r="DV66" i="14" s="1"/>
  <c r="DW66" i="14" s="1"/>
  <c r="DX66" i="14" s="1"/>
  <c r="DY66" i="14" s="1"/>
  <c r="DZ66" i="14" s="1"/>
  <c r="EA66" i="14" s="1"/>
  <c r="EB66" i="14" s="1"/>
  <c r="EC66" i="14" s="1"/>
  <c r="ED66" i="14" s="1"/>
  <c r="EE66" i="14" s="1"/>
  <c r="EF66" i="14" s="1"/>
  <c r="EG66" i="14"/>
  <c r="EH66" i="14" s="1"/>
  <c r="EI66" i="14" s="1"/>
  <c r="EJ66" i="14" s="1"/>
  <c r="EK66" i="14" s="1"/>
  <c r="EL66" i="14" s="1"/>
  <c r="EM66" i="14" s="1"/>
  <c r="EN66" i="14" s="1"/>
  <c r="EO66" i="14" s="1"/>
  <c r="EP66" i="14" s="1"/>
  <c r="EQ66" i="14" s="1"/>
  <c r="ER66" i="14" s="1"/>
  <c r="ES66" i="14" s="1"/>
  <c r="ET66" i="14"/>
  <c r="EU66" i="14" s="1"/>
  <c r="EV66" i="14" s="1"/>
  <c r="EW66" i="14" s="1"/>
  <c r="EX66" i="14" s="1"/>
  <c r="EY66" i="14" s="1"/>
  <c r="EZ66" i="14" s="1"/>
  <c r="FA66" i="14" s="1"/>
  <c r="FB66" i="14" s="1"/>
  <c r="FC66" i="14" s="1"/>
  <c r="FD66" i="14" s="1"/>
  <c r="FE66" i="14" s="1"/>
  <c r="FF66" i="14" s="1"/>
  <c r="FG66" i="14" s="1"/>
  <c r="FH66" i="14" s="1"/>
  <c r="FI66" i="14" s="1"/>
  <c r="FJ66" i="14" s="1"/>
  <c r="FK66" i="14" s="1"/>
  <c r="FL66" i="14" s="1"/>
  <c r="FM66" i="14" s="1"/>
  <c r="FN66" i="14" s="1"/>
  <c r="FO66" i="14" s="1"/>
  <c r="FP66" i="14" s="1"/>
  <c r="FQ66" i="14" s="1"/>
  <c r="FR66" i="14" s="1"/>
  <c r="FS66" i="14" s="1"/>
  <c r="FT66" i="14" s="1"/>
  <c r="FU66" i="14" s="1"/>
  <c r="FV66" i="14" s="1"/>
  <c r="FW66" i="14" s="1"/>
  <c r="FX66" i="14" s="1"/>
  <c r="FY66" i="14" s="1"/>
  <c r="FZ66" i="14" s="1"/>
  <c r="GA66" i="14" s="1"/>
  <c r="GB66" i="14" s="1"/>
  <c r="GC66" i="14" s="1"/>
  <c r="GD66" i="14" s="1"/>
  <c r="GE66" i="14" s="1"/>
  <c r="GF66" i="14" s="1"/>
  <c r="GG66" i="14" s="1"/>
  <c r="GH66" i="14" s="1"/>
  <c r="GI66" i="14" s="1"/>
  <c r="GJ66" i="14" s="1"/>
  <c r="GK66" i="14" s="1"/>
  <c r="GL66" i="14" s="1"/>
  <c r="GM66" i="14" s="1"/>
  <c r="GN66" i="14" s="1"/>
  <c r="GO66" i="14" s="1"/>
  <c r="GP66" i="14" s="1"/>
  <c r="GQ66" i="14" s="1"/>
  <c r="GR66" i="14" s="1"/>
  <c r="GS66" i="14" s="1"/>
  <c r="GT66" i="14" s="1"/>
  <c r="GU66" i="14" s="1"/>
  <c r="GV66" i="14" s="1"/>
  <c r="GW66" i="14" s="1"/>
  <c r="GX66" i="14" s="1"/>
  <c r="GY66" i="14" s="1"/>
  <c r="GZ66" i="14" s="1"/>
  <c r="HA66" i="14" s="1"/>
  <c r="HB66" i="14" s="1"/>
  <c r="HC66" i="14" s="1"/>
  <c r="HD66" i="14" s="1"/>
  <c r="HE66" i="14" s="1"/>
  <c r="HF66" i="14" s="1"/>
  <c r="HG66" i="14" s="1"/>
  <c r="HH66" i="14" s="1"/>
  <c r="HI66" i="14" s="1"/>
  <c r="HJ66" i="14" s="1"/>
  <c r="HK66" i="14" s="1"/>
  <c r="HL66" i="14" s="1"/>
  <c r="HM66" i="14" s="1"/>
  <c r="HN66" i="14" s="1"/>
  <c r="HO66" i="14" s="1"/>
  <c r="DS66" i="14"/>
  <c r="DT66" i="14" s="1"/>
  <c r="DT34" i="14"/>
  <c r="DU34" i="14" s="1"/>
  <c r="DV34" i="14" s="1"/>
  <c r="DW34" i="14" s="1"/>
  <c r="DX34" i="14" s="1"/>
  <c r="DY34" i="14" s="1"/>
  <c r="DZ34" i="14" s="1"/>
  <c r="EA34" i="14" s="1"/>
  <c r="EB34" i="14" s="1"/>
  <c r="EC34" i="14" s="1"/>
  <c r="ED34" i="14" s="1"/>
  <c r="EE34" i="14" s="1"/>
  <c r="EF34" i="14" s="1"/>
  <c r="EG34" i="14" s="1"/>
  <c r="EH34" i="14" s="1"/>
  <c r="EI34" i="14" s="1"/>
  <c r="EJ34" i="14" s="1"/>
  <c r="EK34" i="14" s="1"/>
  <c r="EL34" i="14" s="1"/>
  <c r="EM34" i="14" s="1"/>
  <c r="EN34" i="14" s="1"/>
  <c r="EO34" i="14" s="1"/>
  <c r="EP34" i="14" s="1"/>
  <c r="EQ34" i="14" s="1"/>
  <c r="ER34" i="14" s="1"/>
  <c r="ES34" i="14" s="1"/>
  <c r="ET34" i="14" s="1"/>
  <c r="EU34" i="14" s="1"/>
  <c r="EV34" i="14" s="1"/>
  <c r="EW34" i="14" s="1"/>
  <c r="EX34" i="14" s="1"/>
  <c r="EY34" i="14" s="1"/>
  <c r="EZ34" i="14" s="1"/>
  <c r="FA34" i="14" s="1"/>
  <c r="FB34" i="14" s="1"/>
  <c r="FC34" i="14" s="1"/>
  <c r="FD34" i="14" s="1"/>
  <c r="FE34" i="14" s="1"/>
  <c r="FF34" i="14" s="1"/>
  <c r="FG34" i="14" s="1"/>
  <c r="FH34" i="14" s="1"/>
  <c r="FI34" i="14" s="1"/>
  <c r="FJ34" i="14" s="1"/>
  <c r="FK34" i="14" s="1"/>
  <c r="FL34" i="14" s="1"/>
  <c r="FM34" i="14" s="1"/>
  <c r="FN34" i="14" s="1"/>
  <c r="FO34" i="14" s="1"/>
  <c r="FP34" i="14" s="1"/>
  <c r="FQ34" i="14" s="1"/>
  <c r="FR34" i="14" s="1"/>
  <c r="FS34" i="14" s="1"/>
  <c r="FT34" i="14" s="1"/>
  <c r="FU34" i="14" s="1"/>
  <c r="FV34" i="14" s="1"/>
  <c r="FW34" i="14" s="1"/>
  <c r="FX34" i="14" s="1"/>
  <c r="FY34" i="14" s="1"/>
  <c r="FZ34" i="14" s="1"/>
  <c r="GA34" i="14" s="1"/>
  <c r="GB34" i="14" s="1"/>
  <c r="GC34" i="14" s="1"/>
  <c r="GD34" i="14" s="1"/>
  <c r="GE34" i="14" s="1"/>
  <c r="GF34" i="14" s="1"/>
  <c r="GG34" i="14" s="1"/>
  <c r="GH34" i="14" s="1"/>
  <c r="GI34" i="14" s="1"/>
  <c r="GJ34" i="14" s="1"/>
  <c r="GK34" i="14" s="1"/>
  <c r="GL34" i="14" s="1"/>
  <c r="GM34" i="14" s="1"/>
  <c r="GN34" i="14" s="1"/>
  <c r="GO34" i="14" s="1"/>
  <c r="GP34" i="14" s="1"/>
  <c r="GQ34" i="14" s="1"/>
  <c r="GR34" i="14" s="1"/>
  <c r="GS34" i="14" s="1"/>
  <c r="GT34" i="14" s="1"/>
  <c r="GU34" i="14" s="1"/>
  <c r="GV34" i="14" s="1"/>
  <c r="GW34" i="14" s="1"/>
  <c r="GX34" i="14" s="1"/>
  <c r="GY34" i="14" s="1"/>
  <c r="GZ34" i="14" s="1"/>
  <c r="HA34" i="14" s="1"/>
  <c r="HB34" i="14" s="1"/>
  <c r="HC34" i="14" s="1"/>
  <c r="HD34" i="14" s="1"/>
  <c r="HE34" i="14" s="1"/>
  <c r="HF34" i="14" s="1"/>
  <c r="HG34" i="14" s="1"/>
  <c r="HH34" i="14" s="1"/>
  <c r="HI34" i="14" s="1"/>
  <c r="HJ34" i="14" s="1"/>
  <c r="HK34" i="14" s="1"/>
  <c r="HL34" i="14" s="1"/>
  <c r="HM34" i="14" s="1"/>
  <c r="HN34" i="14" s="1"/>
  <c r="HO34" i="14" s="1"/>
  <c r="DS34" i="14"/>
  <c r="DS9" i="14"/>
  <c r="DR9" i="14" s="1"/>
  <c r="DS26" i="14"/>
  <c r="DT26" i="14" s="1"/>
  <c r="DU26" i="14" s="1"/>
  <c r="DV26" i="14" s="1"/>
  <c r="DW26" i="14" s="1"/>
  <c r="DX26" i="14" s="1"/>
  <c r="DY26" i="14" s="1"/>
  <c r="DZ26" i="14" s="1"/>
  <c r="EA26" i="14" s="1"/>
  <c r="EB26" i="14" s="1"/>
  <c r="EC26" i="14" s="1"/>
  <c r="ED26" i="14" s="1"/>
  <c r="EE26" i="14" s="1"/>
  <c r="EF26" i="14" s="1"/>
  <c r="EG26" i="14" s="1"/>
  <c r="EH26" i="14" s="1"/>
  <c r="EI26" i="14" s="1"/>
  <c r="EJ26" i="14" s="1"/>
  <c r="EK26" i="14" s="1"/>
  <c r="EL26" i="14" s="1"/>
  <c r="EM26" i="14" s="1"/>
  <c r="EN26" i="14" s="1"/>
  <c r="EO26" i="14" s="1"/>
  <c r="EP26" i="14" s="1"/>
  <c r="EQ26" i="14" s="1"/>
  <c r="ER26" i="14" s="1"/>
  <c r="ES26" i="14" s="1"/>
  <c r="ET26" i="14" s="1"/>
  <c r="EU26" i="14" s="1"/>
  <c r="EV26" i="14" s="1"/>
  <c r="EW26" i="14" s="1"/>
  <c r="EX26" i="14" s="1"/>
  <c r="EY26" i="14" s="1"/>
  <c r="EZ26" i="14" s="1"/>
  <c r="FA26" i="14" s="1"/>
  <c r="FB26" i="14" s="1"/>
  <c r="FC26" i="14" s="1"/>
  <c r="FD26" i="14" s="1"/>
  <c r="FE26" i="14" s="1"/>
  <c r="FF26" i="14" s="1"/>
  <c r="FG26" i="14" s="1"/>
  <c r="FH26" i="14" s="1"/>
  <c r="FI26" i="14" s="1"/>
  <c r="FJ26" i="14" s="1"/>
  <c r="FK26" i="14" s="1"/>
  <c r="FL26" i="14" s="1"/>
  <c r="FM26" i="14" s="1"/>
  <c r="FN26" i="14" s="1"/>
  <c r="FO26" i="14" s="1"/>
  <c r="FP26" i="14" s="1"/>
  <c r="FQ26" i="14" s="1"/>
  <c r="FR26" i="14" s="1"/>
  <c r="FS26" i="14" s="1"/>
  <c r="FT26" i="14" s="1"/>
  <c r="FU26" i="14" s="1"/>
  <c r="FV26" i="14" s="1"/>
  <c r="FW26" i="14" s="1"/>
  <c r="FX26" i="14" s="1"/>
  <c r="FY26" i="14" s="1"/>
  <c r="FZ26" i="14" s="1"/>
  <c r="GA26" i="14" s="1"/>
  <c r="GB26" i="14" s="1"/>
  <c r="GC26" i="14" s="1"/>
  <c r="GD26" i="14" s="1"/>
  <c r="GE26" i="14" s="1"/>
  <c r="GF26" i="14" s="1"/>
  <c r="GG26" i="14" s="1"/>
  <c r="GH26" i="14" s="1"/>
  <c r="GI26" i="14" s="1"/>
  <c r="GJ26" i="14" s="1"/>
  <c r="GK26" i="14" s="1"/>
  <c r="GL26" i="14" s="1"/>
  <c r="GM26" i="14" s="1"/>
  <c r="GN26" i="14" s="1"/>
  <c r="GO26" i="14" s="1"/>
  <c r="GP26" i="14" s="1"/>
  <c r="GQ26" i="14" s="1"/>
  <c r="GR26" i="14" s="1"/>
  <c r="GS26" i="14" s="1"/>
  <c r="GT26" i="14" s="1"/>
  <c r="GU26" i="14" s="1"/>
  <c r="GV26" i="14" s="1"/>
  <c r="GW26" i="14" s="1"/>
  <c r="GX26" i="14" s="1"/>
  <c r="GY26" i="14" s="1"/>
  <c r="GZ26" i="14" s="1"/>
  <c r="HA26" i="14" s="1"/>
  <c r="HB26" i="14" s="1"/>
  <c r="HC26" i="14" s="1"/>
  <c r="HD26" i="14" s="1"/>
  <c r="HE26" i="14" s="1"/>
  <c r="HF26" i="14" s="1"/>
  <c r="HG26" i="14" s="1"/>
  <c r="HH26" i="14" s="1"/>
  <c r="HI26" i="14" s="1"/>
  <c r="HJ26" i="14" s="1"/>
  <c r="HK26" i="14" s="1"/>
  <c r="HL26" i="14" s="1"/>
  <c r="HM26" i="14" s="1"/>
  <c r="HN26" i="14" s="1"/>
  <c r="HO26" i="14" s="1"/>
  <c r="FY15" i="14"/>
  <c r="FZ15" i="14"/>
  <c r="GA15" i="14" s="1"/>
  <c r="GB15" i="14" s="1"/>
  <c r="GC15" i="14" s="1"/>
  <c r="GD15" i="14" s="1"/>
  <c r="GE15" i="14" s="1"/>
  <c r="GF15" i="14" s="1"/>
  <c r="GG15" i="14" s="1"/>
  <c r="GH15" i="14" s="1"/>
  <c r="GI15" i="14" s="1"/>
  <c r="GJ15" i="14" s="1"/>
  <c r="GK15" i="14" s="1"/>
  <c r="GL15" i="14" s="1"/>
  <c r="GM15" i="14" s="1"/>
  <c r="GN15" i="14" s="1"/>
  <c r="GO15" i="14" s="1"/>
  <c r="GP15" i="14" s="1"/>
  <c r="GQ15" i="14" s="1"/>
  <c r="GR15" i="14" s="1"/>
  <c r="GS15" i="14" s="1"/>
  <c r="GT15" i="14" s="1"/>
  <c r="GU15" i="14" s="1"/>
  <c r="GV15" i="14" s="1"/>
  <c r="GW15" i="14" s="1"/>
  <c r="GX15" i="14" s="1"/>
  <c r="GY15" i="14" s="1"/>
  <c r="EE15" i="14"/>
  <c r="EF15" i="14" s="1"/>
  <c r="EG15" i="14" s="1"/>
  <c r="EH15" i="14" s="1"/>
  <c r="EI15" i="14" s="1"/>
  <c r="EJ15" i="14" s="1"/>
  <c r="EK15" i="14" s="1"/>
  <c r="EL15" i="14" s="1"/>
  <c r="EM15" i="14" s="1"/>
  <c r="EN15" i="14" s="1"/>
  <c r="EO15" i="14" s="1"/>
  <c r="EP15" i="14" s="1"/>
  <c r="EQ15" i="14" s="1"/>
  <c r="ER15" i="14" s="1"/>
  <c r="ES15" i="14" s="1"/>
  <c r="ET15" i="14" s="1"/>
  <c r="EU15" i="14" s="1"/>
  <c r="EV15" i="14" s="1"/>
  <c r="EW15" i="14" s="1"/>
  <c r="EX15" i="14" s="1"/>
  <c r="EY15" i="14" s="1"/>
  <c r="EZ15" i="14" s="1"/>
  <c r="FA15" i="14" s="1"/>
  <c r="FB15" i="14" s="1"/>
  <c r="FC15" i="14" s="1"/>
  <c r="FD15" i="14" s="1"/>
  <c r="FE15" i="14" s="1"/>
  <c r="FF15" i="14" s="1"/>
  <c r="FG15" i="14" s="1"/>
  <c r="FH15" i="14" s="1"/>
  <c r="FI15" i="14" s="1"/>
  <c r="FJ15" i="14" s="1"/>
  <c r="FK15" i="14" s="1"/>
  <c r="FL15" i="14" s="1"/>
  <c r="FM15" i="14" s="1"/>
  <c r="FN15" i="14" s="1"/>
  <c r="FO15" i="14" s="1"/>
  <c r="FP15" i="14" s="1"/>
  <c r="FQ15" i="14" s="1"/>
  <c r="FR15" i="14" s="1"/>
  <c r="FS15" i="14" s="1"/>
  <c r="FT15" i="14" s="1"/>
  <c r="FU15" i="14" s="1"/>
  <c r="FV15" i="14" s="1"/>
  <c r="FW15" i="14" s="1"/>
  <c r="FX15" i="14" s="1"/>
  <c r="GZ15" i="14"/>
  <c r="HA15" i="14" s="1"/>
  <c r="HB15" i="14" s="1"/>
  <c r="HC15" i="14" s="1"/>
  <c r="HD15" i="14" s="1"/>
  <c r="HE15" i="14" s="1"/>
  <c r="HF15" i="14" s="1"/>
  <c r="HG15" i="14" s="1"/>
  <c r="HH15" i="14" s="1"/>
  <c r="HI15" i="14" s="1"/>
  <c r="HJ15" i="14" s="1"/>
  <c r="HK15" i="14" s="1"/>
  <c r="HL15" i="14" s="1"/>
  <c r="HM15" i="14" s="1"/>
  <c r="HN15" i="14" s="1"/>
  <c r="HO15" i="14" s="1"/>
  <c r="DS15" i="14"/>
  <c r="DT15" i="14" s="1"/>
  <c r="DU15" i="14" s="1"/>
  <c r="DV15" i="14" s="1"/>
  <c r="DW15" i="14" s="1"/>
  <c r="DX15" i="14" s="1"/>
  <c r="DY15" i="14" s="1"/>
  <c r="DZ15" i="14" s="1"/>
  <c r="EA15" i="14" s="1"/>
  <c r="EB15" i="14" s="1"/>
  <c r="EC15" i="14" s="1"/>
  <c r="ED15" i="14" s="1"/>
  <c r="EG64" i="14"/>
  <c r="EH64" i="14" s="1"/>
  <c r="EI64" i="14" s="1"/>
  <c r="EJ64" i="14" s="1"/>
  <c r="EK64" i="14" s="1"/>
  <c r="EL64" i="14" s="1"/>
  <c r="EM64" i="14" s="1"/>
  <c r="EN64" i="14" s="1"/>
  <c r="EO64" i="14" s="1"/>
  <c r="EP64" i="14" s="1"/>
  <c r="EQ64" i="14" s="1"/>
  <c r="ER64" i="14" s="1"/>
  <c r="ES64" i="14" s="1"/>
  <c r="ET64" i="14" s="1"/>
  <c r="EU64" i="14" s="1"/>
  <c r="EV64" i="14" s="1"/>
  <c r="EW64" i="14" s="1"/>
  <c r="EX64" i="14" s="1"/>
  <c r="EY64" i="14" s="1"/>
  <c r="EZ64" i="14" s="1"/>
  <c r="FA64" i="14" s="1"/>
  <c r="FB64" i="14" s="1"/>
  <c r="FC64" i="14" s="1"/>
  <c r="FD64" i="14" s="1"/>
  <c r="FE64" i="14" s="1"/>
  <c r="FF64" i="14" s="1"/>
  <c r="FG64" i="14" s="1"/>
  <c r="FH64" i="14" s="1"/>
  <c r="FI64" i="14" s="1"/>
  <c r="FJ64" i="14" s="1"/>
  <c r="FK64" i="14" s="1"/>
  <c r="FL64" i="14" s="1"/>
  <c r="FM64" i="14" s="1"/>
  <c r="FN64" i="14" s="1"/>
  <c r="FO64" i="14" s="1"/>
  <c r="FP64" i="14" s="1"/>
  <c r="FQ64" i="14" s="1"/>
  <c r="FR64" i="14" s="1"/>
  <c r="FS64" i="14" s="1"/>
  <c r="FT64" i="14" s="1"/>
  <c r="FU64" i="14" s="1"/>
  <c r="FV64" i="14" s="1"/>
  <c r="FW64" i="14" s="1"/>
  <c r="FX64" i="14" s="1"/>
  <c r="FY64" i="14" s="1"/>
  <c r="FZ64" i="14" s="1"/>
  <c r="GA64" i="14" s="1"/>
  <c r="GB64" i="14" s="1"/>
  <c r="GC64" i="14" s="1"/>
  <c r="GD64" i="14" s="1"/>
  <c r="GE64" i="14" s="1"/>
  <c r="GF64" i="14" s="1"/>
  <c r="GG64" i="14" s="1"/>
  <c r="GH64" i="14" s="1"/>
  <c r="GI64" i="14" s="1"/>
  <c r="GJ64" i="14" s="1"/>
  <c r="GK64" i="14" s="1"/>
  <c r="GL64" i="14" s="1"/>
  <c r="GM64" i="14" s="1"/>
  <c r="GN64" i="14" s="1"/>
  <c r="GO64" i="14" s="1"/>
  <c r="GP64" i="14" s="1"/>
  <c r="GQ64" i="14" s="1"/>
  <c r="GR64" i="14" s="1"/>
  <c r="GS64" i="14" s="1"/>
  <c r="GT64" i="14" s="1"/>
  <c r="GU64" i="14" s="1"/>
  <c r="GV64" i="14" s="1"/>
  <c r="GW64" i="14" s="1"/>
  <c r="GX64" i="14" s="1"/>
  <c r="GY64" i="14" s="1"/>
  <c r="GZ64" i="14" s="1"/>
  <c r="HA64" i="14" s="1"/>
  <c r="HB64" i="14" s="1"/>
  <c r="HC64" i="14" s="1"/>
  <c r="HD64" i="14" s="1"/>
  <c r="HE64" i="14" s="1"/>
  <c r="HF64" i="14" s="1"/>
  <c r="HG64" i="14" s="1"/>
  <c r="HH64" i="14" s="1"/>
  <c r="HI64" i="14" s="1"/>
  <c r="HJ64" i="14" s="1"/>
  <c r="HK64" i="14" s="1"/>
  <c r="HL64" i="14" s="1"/>
  <c r="HM64" i="14" s="1"/>
  <c r="HN64" i="14" s="1"/>
  <c r="HO64" i="14" s="1"/>
  <c r="DT64" i="14"/>
  <c r="DU64" i="14" s="1"/>
  <c r="DV64" i="14" s="1"/>
  <c r="DW64" i="14" s="1"/>
  <c r="DX64" i="14" s="1"/>
  <c r="DY64" i="14" s="1"/>
  <c r="DZ64" i="14" s="1"/>
  <c r="EA64" i="14" s="1"/>
  <c r="EB64" i="14" s="1"/>
  <c r="EC64" i="14" s="1"/>
  <c r="ED64" i="14" s="1"/>
  <c r="EE64" i="14" s="1"/>
  <c r="EF64" i="14" s="1"/>
  <c r="DS64" i="14"/>
  <c r="DT41" i="14"/>
  <c r="DU41" i="14" s="1"/>
  <c r="DV41" i="14" s="1"/>
  <c r="DW41" i="14" s="1"/>
  <c r="DX41" i="14" s="1"/>
  <c r="DY41" i="14" s="1"/>
  <c r="DZ41" i="14" s="1"/>
  <c r="EA41" i="14" s="1"/>
  <c r="EB41" i="14" s="1"/>
  <c r="EC41" i="14" s="1"/>
  <c r="ED41" i="14" s="1"/>
  <c r="EE41" i="14" s="1"/>
  <c r="EF41" i="14" s="1"/>
  <c r="EG41" i="14" s="1"/>
  <c r="EH41" i="14" s="1"/>
  <c r="EI41" i="14" s="1"/>
  <c r="EJ41" i="14" s="1"/>
  <c r="EK41" i="14" s="1"/>
  <c r="EL41" i="14" s="1"/>
  <c r="EM41" i="14" s="1"/>
  <c r="EN41" i="14" s="1"/>
  <c r="EO41" i="14" s="1"/>
  <c r="EP41" i="14" s="1"/>
  <c r="EQ41" i="14" s="1"/>
  <c r="ER41" i="14" s="1"/>
  <c r="ES41" i="14" s="1"/>
  <c r="ET41" i="14" s="1"/>
  <c r="EU41" i="14" s="1"/>
  <c r="EV41" i="14" s="1"/>
  <c r="EW41" i="14" s="1"/>
  <c r="EX41" i="14" s="1"/>
  <c r="EY41" i="14" s="1"/>
  <c r="EZ41" i="14" s="1"/>
  <c r="FA41" i="14" s="1"/>
  <c r="FB41" i="14" s="1"/>
  <c r="FC41" i="14" s="1"/>
  <c r="FD41" i="14" s="1"/>
  <c r="FE41" i="14" s="1"/>
  <c r="FF41" i="14" s="1"/>
  <c r="FG41" i="14" s="1"/>
  <c r="FH41" i="14" s="1"/>
  <c r="FI41" i="14" s="1"/>
  <c r="FJ41" i="14" s="1"/>
  <c r="FK41" i="14" s="1"/>
  <c r="FL41" i="14" s="1"/>
  <c r="FM41" i="14" s="1"/>
  <c r="FN41" i="14" s="1"/>
  <c r="FO41" i="14" s="1"/>
  <c r="FP41" i="14" s="1"/>
  <c r="FQ41" i="14" s="1"/>
  <c r="FR41" i="14" s="1"/>
  <c r="FS41" i="14" s="1"/>
  <c r="FT41" i="14" s="1"/>
  <c r="FU41" i="14" s="1"/>
  <c r="FV41" i="14" s="1"/>
  <c r="FW41" i="14" s="1"/>
  <c r="FX41" i="14" s="1"/>
  <c r="FY41" i="14" s="1"/>
  <c r="FZ41" i="14" s="1"/>
  <c r="GA41" i="14" s="1"/>
  <c r="GB41" i="14" s="1"/>
  <c r="GC41" i="14" s="1"/>
  <c r="GD41" i="14" s="1"/>
  <c r="GE41" i="14" s="1"/>
  <c r="GF41" i="14" s="1"/>
  <c r="GG41" i="14" s="1"/>
  <c r="GH41" i="14" s="1"/>
  <c r="GI41" i="14" s="1"/>
  <c r="GJ41" i="14" s="1"/>
  <c r="GK41" i="14" s="1"/>
  <c r="GL41" i="14" s="1"/>
  <c r="GM41" i="14" s="1"/>
  <c r="GN41" i="14" s="1"/>
  <c r="GO41" i="14" s="1"/>
  <c r="GP41" i="14" s="1"/>
  <c r="GQ41" i="14" s="1"/>
  <c r="GR41" i="14" s="1"/>
  <c r="GS41" i="14" s="1"/>
  <c r="GT41" i="14" s="1"/>
  <c r="GU41" i="14" s="1"/>
  <c r="GV41" i="14" s="1"/>
  <c r="GW41" i="14" s="1"/>
  <c r="GX41" i="14" s="1"/>
  <c r="GY41" i="14" s="1"/>
  <c r="GZ41" i="14" s="1"/>
  <c r="HA41" i="14" s="1"/>
  <c r="HB41" i="14" s="1"/>
  <c r="HC41" i="14" s="1"/>
  <c r="HD41" i="14" s="1"/>
  <c r="HE41" i="14" s="1"/>
  <c r="HF41" i="14" s="1"/>
  <c r="HG41" i="14" s="1"/>
  <c r="HH41" i="14" s="1"/>
  <c r="HI41" i="14" s="1"/>
  <c r="HJ41" i="14" s="1"/>
  <c r="HK41" i="14" s="1"/>
  <c r="HL41" i="14" s="1"/>
  <c r="HM41" i="14" s="1"/>
  <c r="HN41" i="14" s="1"/>
  <c r="HO41" i="14" s="1"/>
  <c r="DS41" i="14"/>
  <c r="DV18" i="14"/>
  <c r="DW18" i="14" s="1"/>
  <c r="DX18" i="14" s="1"/>
  <c r="DY18" i="14" s="1"/>
  <c r="DZ18" i="14" s="1"/>
  <c r="EA18" i="14" s="1"/>
  <c r="EB18" i="14" s="1"/>
  <c r="EC18" i="14" s="1"/>
  <c r="ED18" i="14" s="1"/>
  <c r="EE18" i="14" s="1"/>
  <c r="EF18" i="14" s="1"/>
  <c r="EG18" i="14" s="1"/>
  <c r="EH18" i="14" s="1"/>
  <c r="EI18" i="14" s="1"/>
  <c r="EJ18" i="14" s="1"/>
  <c r="EK18" i="14" s="1"/>
  <c r="EL18" i="14" s="1"/>
  <c r="EM18" i="14" s="1"/>
  <c r="EN18" i="14" s="1"/>
  <c r="EO18" i="14" s="1"/>
  <c r="EP18" i="14" s="1"/>
  <c r="EQ18" i="14" s="1"/>
  <c r="ER18" i="14" s="1"/>
  <c r="ES18" i="14" s="1"/>
  <c r="ET18" i="14" s="1"/>
  <c r="EU18" i="14" s="1"/>
  <c r="EV18" i="14" s="1"/>
  <c r="EW18" i="14" s="1"/>
  <c r="EX18" i="14" s="1"/>
  <c r="EY18" i="14" s="1"/>
  <c r="EZ18" i="14" s="1"/>
  <c r="FA18" i="14" s="1"/>
  <c r="FB18" i="14" s="1"/>
  <c r="FC18" i="14" s="1"/>
  <c r="FD18" i="14" s="1"/>
  <c r="FE18" i="14" s="1"/>
  <c r="FF18" i="14" s="1"/>
  <c r="FG18" i="14" s="1"/>
  <c r="FH18" i="14" s="1"/>
  <c r="FI18" i="14" s="1"/>
  <c r="FJ18" i="14" s="1"/>
  <c r="FK18" i="14" s="1"/>
  <c r="FL18" i="14" s="1"/>
  <c r="FM18" i="14" s="1"/>
  <c r="FN18" i="14" s="1"/>
  <c r="FO18" i="14" s="1"/>
  <c r="FP18" i="14" s="1"/>
  <c r="FQ18" i="14" s="1"/>
  <c r="FR18" i="14" s="1"/>
  <c r="FS18" i="14" s="1"/>
  <c r="FT18" i="14" s="1"/>
  <c r="FU18" i="14" s="1"/>
  <c r="FV18" i="14" s="1"/>
  <c r="FW18" i="14" s="1"/>
  <c r="FX18" i="14" s="1"/>
  <c r="FY18" i="14" s="1"/>
  <c r="FZ18" i="14" s="1"/>
  <c r="GA18" i="14" s="1"/>
  <c r="GB18" i="14" s="1"/>
  <c r="GC18" i="14" s="1"/>
  <c r="GD18" i="14" s="1"/>
  <c r="GE18" i="14" s="1"/>
  <c r="GF18" i="14" s="1"/>
  <c r="GG18" i="14" s="1"/>
  <c r="GH18" i="14" s="1"/>
  <c r="GI18" i="14" s="1"/>
  <c r="GJ18" i="14" s="1"/>
  <c r="GK18" i="14" s="1"/>
  <c r="GL18" i="14" s="1"/>
  <c r="GM18" i="14" s="1"/>
  <c r="GN18" i="14" s="1"/>
  <c r="GO18" i="14" s="1"/>
  <c r="GP18" i="14" s="1"/>
  <c r="GQ18" i="14" s="1"/>
  <c r="GR18" i="14" s="1"/>
  <c r="GS18" i="14" s="1"/>
  <c r="GT18" i="14" s="1"/>
  <c r="GU18" i="14" s="1"/>
  <c r="GV18" i="14" s="1"/>
  <c r="GW18" i="14" s="1"/>
  <c r="GX18" i="14" s="1"/>
  <c r="GY18" i="14" s="1"/>
  <c r="GZ18" i="14" s="1"/>
  <c r="HA18" i="14" s="1"/>
  <c r="HB18" i="14" s="1"/>
  <c r="HC18" i="14" s="1"/>
  <c r="HD18" i="14" s="1"/>
  <c r="HE18" i="14" s="1"/>
  <c r="HF18" i="14" s="1"/>
  <c r="HG18" i="14" s="1"/>
  <c r="HH18" i="14" s="1"/>
  <c r="HI18" i="14" s="1"/>
  <c r="HJ18" i="14" s="1"/>
  <c r="HK18" i="14" s="1"/>
  <c r="HL18" i="14" s="1"/>
  <c r="HM18" i="14" s="1"/>
  <c r="HN18" i="14" s="1"/>
  <c r="HO18" i="14" s="1"/>
  <c r="DS18" i="14"/>
  <c r="DT18" i="14"/>
  <c r="DU18" i="14" s="1"/>
  <c r="ED93" i="14"/>
  <c r="EE93" i="14" s="1"/>
  <c r="EF93" i="14" s="1"/>
  <c r="EG93" i="14" s="1"/>
  <c r="EH93" i="14" s="1"/>
  <c r="EI93" i="14" s="1"/>
  <c r="EJ93" i="14" s="1"/>
  <c r="EK93" i="14" s="1"/>
  <c r="EL93" i="14" s="1"/>
  <c r="EM93" i="14" s="1"/>
  <c r="EN93" i="14" s="1"/>
  <c r="EO93" i="14" s="1"/>
  <c r="EP93" i="14" s="1"/>
  <c r="EQ93" i="14" s="1"/>
  <c r="ER93" i="14" s="1"/>
  <c r="ES93" i="14" s="1"/>
  <c r="ET93" i="14" s="1"/>
  <c r="EU93" i="14" s="1"/>
  <c r="EV93" i="14" s="1"/>
  <c r="EW93" i="14" s="1"/>
  <c r="EX93" i="14" s="1"/>
  <c r="EY93" i="14" s="1"/>
  <c r="EZ93" i="14" s="1"/>
  <c r="FA93" i="14" s="1"/>
  <c r="FB93" i="14" s="1"/>
  <c r="FC93" i="14" s="1"/>
  <c r="FD93" i="14" s="1"/>
  <c r="FE93" i="14" s="1"/>
  <c r="FF93" i="14" s="1"/>
  <c r="FG93" i="14" s="1"/>
  <c r="FH93" i="14" s="1"/>
  <c r="FI93" i="14" s="1"/>
  <c r="FJ93" i="14" s="1"/>
  <c r="FK93" i="14" s="1"/>
  <c r="FL93" i="14" s="1"/>
  <c r="FM93" i="14" s="1"/>
  <c r="FN93" i="14" s="1"/>
  <c r="FO93" i="14" s="1"/>
  <c r="FP93" i="14" s="1"/>
  <c r="FQ93" i="14" s="1"/>
  <c r="FR93" i="14" s="1"/>
  <c r="FS93" i="14" s="1"/>
  <c r="FT93" i="14" s="1"/>
  <c r="FU93" i="14" s="1"/>
  <c r="FV93" i="14" s="1"/>
  <c r="FW93" i="14" s="1"/>
  <c r="FX93" i="14" s="1"/>
  <c r="FY93" i="14" s="1"/>
  <c r="FZ93" i="14" s="1"/>
  <c r="GA93" i="14" s="1"/>
  <c r="GB93" i="14" s="1"/>
  <c r="GC93" i="14" s="1"/>
  <c r="GD93" i="14" s="1"/>
  <c r="GE93" i="14" s="1"/>
  <c r="GF93" i="14" s="1"/>
  <c r="GG93" i="14" s="1"/>
  <c r="GH93" i="14" s="1"/>
  <c r="GI93" i="14" s="1"/>
  <c r="GJ93" i="14" s="1"/>
  <c r="GK93" i="14" s="1"/>
  <c r="GL93" i="14" s="1"/>
  <c r="GM93" i="14" s="1"/>
  <c r="GN93" i="14" s="1"/>
  <c r="GO93" i="14" s="1"/>
  <c r="GP93" i="14" s="1"/>
  <c r="GQ93" i="14" s="1"/>
  <c r="GR93" i="14" s="1"/>
  <c r="GS93" i="14" s="1"/>
  <c r="GT93" i="14" s="1"/>
  <c r="GU93" i="14" s="1"/>
  <c r="GV93" i="14" s="1"/>
  <c r="GW93" i="14" s="1"/>
  <c r="GX93" i="14" s="1"/>
  <c r="GY93" i="14" s="1"/>
  <c r="GZ93" i="14" s="1"/>
  <c r="HA93" i="14" s="1"/>
  <c r="HB93" i="14" s="1"/>
  <c r="HC93" i="14" s="1"/>
  <c r="HD93" i="14" s="1"/>
  <c r="HE93" i="14" s="1"/>
  <c r="HF93" i="14" s="1"/>
  <c r="HG93" i="14" s="1"/>
  <c r="HH93" i="14" s="1"/>
  <c r="HI93" i="14" s="1"/>
  <c r="HJ93" i="14" s="1"/>
  <c r="HK93" i="14" s="1"/>
  <c r="HL93" i="14" s="1"/>
  <c r="HM93" i="14" s="1"/>
  <c r="HN93" i="14" s="1"/>
  <c r="HO93" i="14" s="1"/>
  <c r="DS93" i="14"/>
  <c r="DT93" i="14" s="1"/>
  <c r="DU93" i="14" s="1"/>
  <c r="DV93" i="14" s="1"/>
  <c r="DW93" i="14" s="1"/>
  <c r="DX93" i="14" s="1"/>
  <c r="DY93" i="14" s="1"/>
  <c r="DZ93" i="14" s="1"/>
  <c r="EA93" i="14" s="1"/>
  <c r="EB93" i="14" s="1"/>
  <c r="EC93" i="14" s="1"/>
  <c r="DY96" i="14"/>
  <c r="DZ96" i="14" s="1"/>
  <c r="EA96" i="14" s="1"/>
  <c r="EB96" i="14"/>
  <c r="EC96" i="14" s="1"/>
  <c r="ED96" i="14" s="1"/>
  <c r="EE96" i="14" s="1"/>
  <c r="EF96" i="14" s="1"/>
  <c r="EG96" i="14" s="1"/>
  <c r="EH96" i="14" s="1"/>
  <c r="EI96" i="14" s="1"/>
  <c r="EJ96" i="14" s="1"/>
  <c r="EK96" i="14" s="1"/>
  <c r="EL96" i="14" s="1"/>
  <c r="EM96" i="14" s="1"/>
  <c r="EN96" i="14" s="1"/>
  <c r="EO96" i="14" s="1"/>
  <c r="EP96" i="14" s="1"/>
  <c r="EQ96" i="14" s="1"/>
  <c r="ER96" i="14" s="1"/>
  <c r="ES96" i="14" s="1"/>
  <c r="ET96" i="14" s="1"/>
  <c r="EU96" i="14" s="1"/>
  <c r="EV96" i="14" s="1"/>
  <c r="EW96" i="14" s="1"/>
  <c r="EX96" i="14" s="1"/>
  <c r="EY96" i="14" s="1"/>
  <c r="EZ96" i="14" s="1"/>
  <c r="FA96" i="14" s="1"/>
  <c r="FB96" i="14" s="1"/>
  <c r="FC96" i="14" s="1"/>
  <c r="FD96" i="14" s="1"/>
  <c r="FE96" i="14" s="1"/>
  <c r="FF96" i="14" s="1"/>
  <c r="FG96" i="14" s="1"/>
  <c r="FH96" i="14" s="1"/>
  <c r="FI96" i="14" s="1"/>
  <c r="FJ96" i="14" s="1"/>
  <c r="FK96" i="14" s="1"/>
  <c r="FL96" i="14" s="1"/>
  <c r="FM96" i="14" s="1"/>
  <c r="FN96" i="14" s="1"/>
  <c r="FO96" i="14" s="1"/>
  <c r="FP96" i="14" s="1"/>
  <c r="FQ96" i="14" s="1"/>
  <c r="FR96" i="14" s="1"/>
  <c r="FS96" i="14" s="1"/>
  <c r="FT96" i="14" s="1"/>
  <c r="FU96" i="14" s="1"/>
  <c r="FV96" i="14" s="1"/>
  <c r="FW96" i="14" s="1"/>
  <c r="FX96" i="14" s="1"/>
  <c r="FY96" i="14" s="1"/>
  <c r="FZ96" i="14" s="1"/>
  <c r="GA96" i="14" s="1"/>
  <c r="GB96" i="14" s="1"/>
  <c r="GC96" i="14" s="1"/>
  <c r="GD96" i="14" s="1"/>
  <c r="GE96" i="14" s="1"/>
  <c r="GF96" i="14" s="1"/>
  <c r="GG96" i="14" s="1"/>
  <c r="GH96" i="14" s="1"/>
  <c r="GI96" i="14" s="1"/>
  <c r="GJ96" i="14" s="1"/>
  <c r="GK96" i="14" s="1"/>
  <c r="GL96" i="14" s="1"/>
  <c r="GM96" i="14" s="1"/>
  <c r="GN96" i="14" s="1"/>
  <c r="GO96" i="14" s="1"/>
  <c r="GP96" i="14" s="1"/>
  <c r="GQ96" i="14" s="1"/>
  <c r="GR96" i="14" s="1"/>
  <c r="GS96" i="14" s="1"/>
  <c r="GT96" i="14" s="1"/>
  <c r="GU96" i="14" s="1"/>
  <c r="GV96" i="14" s="1"/>
  <c r="GW96" i="14" s="1"/>
  <c r="GX96" i="14" s="1"/>
  <c r="GY96" i="14" s="1"/>
  <c r="GZ96" i="14" s="1"/>
  <c r="HA96" i="14" s="1"/>
  <c r="HB96" i="14" s="1"/>
  <c r="HC96" i="14" s="1"/>
  <c r="HD96" i="14" s="1"/>
  <c r="HE96" i="14" s="1"/>
  <c r="HF96" i="14" s="1"/>
  <c r="HG96" i="14" s="1"/>
  <c r="HH96" i="14" s="1"/>
  <c r="HI96" i="14" s="1"/>
  <c r="HJ96" i="14" s="1"/>
  <c r="HK96" i="14" s="1"/>
  <c r="HL96" i="14" s="1"/>
  <c r="HM96" i="14" s="1"/>
  <c r="HN96" i="14" s="1"/>
  <c r="HO96" i="14" s="1"/>
  <c r="DT96" i="14"/>
  <c r="DU96" i="14" s="1"/>
  <c r="DV96" i="14" s="1"/>
  <c r="DW96" i="14" s="1"/>
  <c r="DX96" i="14" s="1"/>
  <c r="DS96" i="14"/>
  <c r="EC20" i="14"/>
  <c r="ED20" i="14" s="1"/>
  <c r="EE20" i="14" s="1"/>
  <c r="EF20" i="14" s="1"/>
  <c r="EG20" i="14" s="1"/>
  <c r="EH20" i="14" s="1"/>
  <c r="EI20" i="14" s="1"/>
  <c r="EJ20" i="14" s="1"/>
  <c r="EK20" i="14" s="1"/>
  <c r="EL20" i="14" s="1"/>
  <c r="EM20" i="14" s="1"/>
  <c r="EN20" i="14" s="1"/>
  <c r="EO20" i="14" s="1"/>
  <c r="EP20" i="14" s="1"/>
  <c r="EQ20" i="14" s="1"/>
  <c r="ER20" i="14" s="1"/>
  <c r="ES20" i="14" s="1"/>
  <c r="ET20" i="14" s="1"/>
  <c r="EU20" i="14" s="1"/>
  <c r="EV20" i="14" s="1"/>
  <c r="EW20" i="14" s="1"/>
  <c r="EX20" i="14" s="1"/>
  <c r="EY20" i="14" s="1"/>
  <c r="EZ20" i="14" s="1"/>
  <c r="FA20" i="14" s="1"/>
  <c r="FB20" i="14" s="1"/>
  <c r="FC20" i="14" s="1"/>
  <c r="FD20" i="14" s="1"/>
  <c r="FE20" i="14" s="1"/>
  <c r="FF20" i="14" s="1"/>
  <c r="FG20" i="14" s="1"/>
  <c r="FH20" i="14" s="1"/>
  <c r="FI20" i="14" s="1"/>
  <c r="FJ20" i="14" s="1"/>
  <c r="FK20" i="14" s="1"/>
  <c r="FL20" i="14" s="1"/>
  <c r="FM20" i="14" s="1"/>
  <c r="FN20" i="14" s="1"/>
  <c r="FO20" i="14" s="1"/>
  <c r="FP20" i="14" s="1"/>
  <c r="FQ20" i="14" s="1"/>
  <c r="FR20" i="14" s="1"/>
  <c r="FS20" i="14" s="1"/>
  <c r="FT20" i="14" s="1"/>
  <c r="FU20" i="14" s="1"/>
  <c r="FV20" i="14" s="1"/>
  <c r="FW20" i="14" s="1"/>
  <c r="FX20" i="14" s="1"/>
  <c r="FY20" i="14" s="1"/>
  <c r="FZ20" i="14" s="1"/>
  <c r="GA20" i="14" s="1"/>
  <c r="GB20" i="14" s="1"/>
  <c r="GC20" i="14" s="1"/>
  <c r="GD20" i="14" s="1"/>
  <c r="GE20" i="14" s="1"/>
  <c r="GF20" i="14" s="1"/>
  <c r="GG20" i="14" s="1"/>
  <c r="GH20" i="14" s="1"/>
  <c r="GI20" i="14" s="1"/>
  <c r="GJ20" i="14" s="1"/>
  <c r="GK20" i="14" s="1"/>
  <c r="GL20" i="14" s="1"/>
  <c r="GM20" i="14" s="1"/>
  <c r="GN20" i="14" s="1"/>
  <c r="GO20" i="14" s="1"/>
  <c r="GP20" i="14" s="1"/>
  <c r="GQ20" i="14" s="1"/>
  <c r="GR20" i="14" s="1"/>
  <c r="GS20" i="14" s="1"/>
  <c r="GT20" i="14" s="1"/>
  <c r="GU20" i="14" s="1"/>
  <c r="GV20" i="14" s="1"/>
  <c r="GW20" i="14" s="1"/>
  <c r="GX20" i="14" s="1"/>
  <c r="GY20" i="14" s="1"/>
  <c r="GZ20" i="14" s="1"/>
  <c r="HA20" i="14" s="1"/>
  <c r="HB20" i="14" s="1"/>
  <c r="HC20" i="14" s="1"/>
  <c r="HD20" i="14" s="1"/>
  <c r="HE20" i="14" s="1"/>
  <c r="HF20" i="14" s="1"/>
  <c r="HG20" i="14" s="1"/>
  <c r="HH20" i="14" s="1"/>
  <c r="HI20" i="14" s="1"/>
  <c r="HJ20" i="14" s="1"/>
  <c r="HK20" i="14" s="1"/>
  <c r="HL20" i="14" s="1"/>
  <c r="HM20" i="14" s="1"/>
  <c r="HN20" i="14" s="1"/>
  <c r="HO20" i="14" s="1"/>
  <c r="DS20" i="14"/>
  <c r="DT20" i="14" s="1"/>
  <c r="DU20" i="14" s="1"/>
  <c r="DV20" i="14" s="1"/>
  <c r="DW20" i="14" s="1"/>
  <c r="DX20" i="14" s="1"/>
  <c r="DY20" i="14" s="1"/>
  <c r="DZ20" i="14" s="1"/>
  <c r="EA20" i="14" s="1"/>
  <c r="EB20" i="14" s="1"/>
  <c r="DY86" i="14"/>
  <c r="DZ86" i="14" s="1"/>
  <c r="EA86" i="14" s="1"/>
  <c r="EB86" i="14" s="1"/>
  <c r="EC86" i="14" s="1"/>
  <c r="ED86" i="14" s="1"/>
  <c r="EE86" i="14" s="1"/>
  <c r="EF86" i="14" s="1"/>
  <c r="EG86" i="14" s="1"/>
  <c r="EH86" i="14" s="1"/>
  <c r="EI86" i="14" s="1"/>
  <c r="EJ86" i="14" s="1"/>
  <c r="EK86" i="14" s="1"/>
  <c r="EL86" i="14" s="1"/>
  <c r="EM86" i="14" s="1"/>
  <c r="EN86" i="14" s="1"/>
  <c r="EO86" i="14" s="1"/>
  <c r="EP86" i="14" s="1"/>
  <c r="EQ86" i="14" s="1"/>
  <c r="ER86" i="14" s="1"/>
  <c r="ES86" i="14" s="1"/>
  <c r="ET86" i="14" s="1"/>
  <c r="EU86" i="14" s="1"/>
  <c r="EV86" i="14" s="1"/>
  <c r="EW86" i="14" s="1"/>
  <c r="EX86" i="14" s="1"/>
  <c r="EY86" i="14" s="1"/>
  <c r="EZ86" i="14" s="1"/>
  <c r="FA86" i="14" s="1"/>
  <c r="FB86" i="14" s="1"/>
  <c r="FC86" i="14" s="1"/>
  <c r="FD86" i="14" s="1"/>
  <c r="FE86" i="14" s="1"/>
  <c r="FF86" i="14" s="1"/>
  <c r="FG86" i="14" s="1"/>
  <c r="FH86" i="14" s="1"/>
  <c r="FI86" i="14" s="1"/>
  <c r="FJ86" i="14" s="1"/>
  <c r="FK86" i="14" s="1"/>
  <c r="FL86" i="14" s="1"/>
  <c r="FM86" i="14" s="1"/>
  <c r="FN86" i="14" s="1"/>
  <c r="FO86" i="14" s="1"/>
  <c r="FP86" i="14" s="1"/>
  <c r="FQ86" i="14" s="1"/>
  <c r="FR86" i="14" s="1"/>
  <c r="FS86" i="14" s="1"/>
  <c r="FT86" i="14" s="1"/>
  <c r="FU86" i="14" s="1"/>
  <c r="FV86" i="14" s="1"/>
  <c r="FW86" i="14" s="1"/>
  <c r="FX86" i="14" s="1"/>
  <c r="FY86" i="14" s="1"/>
  <c r="FZ86" i="14" s="1"/>
  <c r="GA86" i="14" s="1"/>
  <c r="GB86" i="14" s="1"/>
  <c r="GC86" i="14" s="1"/>
  <c r="GD86" i="14" s="1"/>
  <c r="GE86" i="14" s="1"/>
  <c r="GF86" i="14" s="1"/>
  <c r="GG86" i="14" s="1"/>
  <c r="GH86" i="14" s="1"/>
  <c r="GI86" i="14" s="1"/>
  <c r="GJ86" i="14" s="1"/>
  <c r="GK86" i="14" s="1"/>
  <c r="GL86" i="14" s="1"/>
  <c r="GM86" i="14" s="1"/>
  <c r="GN86" i="14" s="1"/>
  <c r="GO86" i="14" s="1"/>
  <c r="GP86" i="14" s="1"/>
  <c r="GQ86" i="14" s="1"/>
  <c r="GR86" i="14" s="1"/>
  <c r="GS86" i="14" s="1"/>
  <c r="GT86" i="14" s="1"/>
  <c r="GU86" i="14" s="1"/>
  <c r="GV86" i="14" s="1"/>
  <c r="GW86" i="14" s="1"/>
  <c r="GX86" i="14" s="1"/>
  <c r="GY86" i="14" s="1"/>
  <c r="GZ86" i="14" s="1"/>
  <c r="HA86" i="14" s="1"/>
  <c r="HB86" i="14" s="1"/>
  <c r="HC86" i="14" s="1"/>
  <c r="HD86" i="14" s="1"/>
  <c r="HE86" i="14" s="1"/>
  <c r="HF86" i="14" s="1"/>
  <c r="HG86" i="14" s="1"/>
  <c r="HH86" i="14" s="1"/>
  <c r="HI86" i="14" s="1"/>
  <c r="HJ86" i="14" s="1"/>
  <c r="HK86" i="14" s="1"/>
  <c r="HL86" i="14" s="1"/>
  <c r="HM86" i="14" s="1"/>
  <c r="HN86" i="14" s="1"/>
  <c r="HO86" i="14" s="1"/>
  <c r="DS86" i="14"/>
  <c r="DT86" i="14" s="1"/>
  <c r="DU86" i="14" s="1"/>
  <c r="DV86" i="14" s="1"/>
  <c r="DW86" i="14" s="1"/>
  <c r="DX86" i="14" s="1"/>
  <c r="DS12" i="14"/>
  <c r="DT12" i="14" s="1"/>
  <c r="DU12" i="14" s="1"/>
  <c r="DV12" i="14" s="1"/>
  <c r="DW12" i="14" s="1"/>
  <c r="DX12" i="14" s="1"/>
  <c r="DY12" i="14" s="1"/>
  <c r="DZ12" i="14" s="1"/>
  <c r="EA12" i="14" s="1"/>
  <c r="EB12" i="14" s="1"/>
  <c r="EC12" i="14" s="1"/>
  <c r="ED12" i="14" s="1"/>
  <c r="EE12" i="14" s="1"/>
  <c r="EF12" i="14" s="1"/>
  <c r="EG12" i="14" s="1"/>
  <c r="EH12" i="14" s="1"/>
  <c r="EI12" i="14" s="1"/>
  <c r="EJ12" i="14" s="1"/>
  <c r="EK12" i="14" s="1"/>
  <c r="EL12" i="14" s="1"/>
  <c r="EM12" i="14" s="1"/>
  <c r="EN12" i="14" s="1"/>
  <c r="EO12" i="14" s="1"/>
  <c r="EP12" i="14" s="1"/>
  <c r="EQ12" i="14" s="1"/>
  <c r="ER12" i="14" s="1"/>
  <c r="ES12" i="14" s="1"/>
  <c r="ET12" i="14" s="1"/>
  <c r="EU12" i="14" s="1"/>
  <c r="EV12" i="14" s="1"/>
  <c r="EW12" i="14" s="1"/>
  <c r="EX12" i="14" s="1"/>
  <c r="EY12" i="14" s="1"/>
  <c r="EZ12" i="14" s="1"/>
  <c r="FA12" i="14" s="1"/>
  <c r="FB12" i="14" s="1"/>
  <c r="FC12" i="14" s="1"/>
  <c r="FD12" i="14" s="1"/>
  <c r="FE12" i="14" s="1"/>
  <c r="FF12" i="14" s="1"/>
  <c r="FG12" i="14" s="1"/>
  <c r="FH12" i="14" s="1"/>
  <c r="FI12" i="14" s="1"/>
  <c r="FJ12" i="14" s="1"/>
  <c r="FK12" i="14" s="1"/>
  <c r="FL12" i="14" s="1"/>
  <c r="FM12" i="14" s="1"/>
  <c r="FN12" i="14" s="1"/>
  <c r="FO12" i="14" s="1"/>
  <c r="FP12" i="14" s="1"/>
  <c r="FQ12" i="14" s="1"/>
  <c r="FR12" i="14" s="1"/>
  <c r="FS12" i="14" s="1"/>
  <c r="FT12" i="14" s="1"/>
  <c r="FU12" i="14" s="1"/>
  <c r="FV12" i="14" s="1"/>
  <c r="FW12" i="14" s="1"/>
  <c r="FX12" i="14" s="1"/>
  <c r="FY12" i="14" s="1"/>
  <c r="FZ12" i="14" s="1"/>
  <c r="GA12" i="14" s="1"/>
  <c r="GB12" i="14" s="1"/>
  <c r="GC12" i="14" s="1"/>
  <c r="GD12" i="14" s="1"/>
  <c r="GE12" i="14" s="1"/>
  <c r="GF12" i="14" s="1"/>
  <c r="GG12" i="14" s="1"/>
  <c r="GH12" i="14" s="1"/>
  <c r="GI12" i="14" s="1"/>
  <c r="GJ12" i="14" s="1"/>
  <c r="GK12" i="14" s="1"/>
  <c r="GL12" i="14" s="1"/>
  <c r="GM12" i="14" s="1"/>
  <c r="GN12" i="14" s="1"/>
  <c r="GO12" i="14" s="1"/>
  <c r="GP12" i="14" s="1"/>
  <c r="GQ12" i="14" s="1"/>
  <c r="GR12" i="14" s="1"/>
  <c r="GS12" i="14" s="1"/>
  <c r="GT12" i="14" s="1"/>
  <c r="GU12" i="14" s="1"/>
  <c r="GV12" i="14" s="1"/>
  <c r="GW12" i="14" s="1"/>
  <c r="GX12" i="14" s="1"/>
  <c r="GY12" i="14" s="1"/>
  <c r="GZ12" i="14" s="1"/>
  <c r="HA12" i="14" s="1"/>
  <c r="HB12" i="14" s="1"/>
  <c r="HC12" i="14" s="1"/>
  <c r="HD12" i="14" s="1"/>
  <c r="HE12" i="14" s="1"/>
  <c r="HF12" i="14" s="1"/>
  <c r="HG12" i="14" s="1"/>
  <c r="HH12" i="14" s="1"/>
  <c r="HI12" i="14" s="1"/>
  <c r="HJ12" i="14" s="1"/>
  <c r="HK12" i="14" s="1"/>
  <c r="HL12" i="14" s="1"/>
  <c r="HM12" i="14" s="1"/>
  <c r="HN12" i="14" s="1"/>
  <c r="HO12" i="14" s="1"/>
  <c r="DT38" i="14"/>
  <c r="DU38" i="14" s="1"/>
  <c r="DV38" i="14" s="1"/>
  <c r="DW38" i="14" s="1"/>
  <c r="DX38" i="14" s="1"/>
  <c r="DY38" i="14" s="1"/>
  <c r="DZ38" i="14" s="1"/>
  <c r="EA38" i="14" s="1"/>
  <c r="EB38" i="14" s="1"/>
  <c r="EC38" i="14" s="1"/>
  <c r="ED38" i="14" s="1"/>
  <c r="EE38" i="14" s="1"/>
  <c r="EF38" i="14" s="1"/>
  <c r="EG38" i="14" s="1"/>
  <c r="EH38" i="14" s="1"/>
  <c r="EI38" i="14" s="1"/>
  <c r="EJ38" i="14" s="1"/>
  <c r="EK38" i="14" s="1"/>
  <c r="EL38" i="14" s="1"/>
  <c r="EM38" i="14" s="1"/>
  <c r="EN38" i="14" s="1"/>
  <c r="EO38" i="14" s="1"/>
  <c r="EP38" i="14" s="1"/>
  <c r="EQ38" i="14" s="1"/>
  <c r="ER38" i="14" s="1"/>
  <c r="ES38" i="14" s="1"/>
  <c r="ET38" i="14" s="1"/>
  <c r="EU38" i="14" s="1"/>
  <c r="EV38" i="14" s="1"/>
  <c r="EW38" i="14" s="1"/>
  <c r="EX38" i="14" s="1"/>
  <c r="EY38" i="14" s="1"/>
  <c r="EZ38" i="14" s="1"/>
  <c r="FA38" i="14" s="1"/>
  <c r="FB38" i="14" s="1"/>
  <c r="FC38" i="14" s="1"/>
  <c r="FD38" i="14" s="1"/>
  <c r="FE38" i="14" s="1"/>
  <c r="FF38" i="14" s="1"/>
  <c r="FG38" i="14" s="1"/>
  <c r="FH38" i="14" s="1"/>
  <c r="FI38" i="14" s="1"/>
  <c r="FJ38" i="14" s="1"/>
  <c r="FK38" i="14" s="1"/>
  <c r="FL38" i="14" s="1"/>
  <c r="FM38" i="14" s="1"/>
  <c r="FN38" i="14" s="1"/>
  <c r="FO38" i="14" s="1"/>
  <c r="FP38" i="14" s="1"/>
  <c r="FQ38" i="14" s="1"/>
  <c r="FR38" i="14" s="1"/>
  <c r="FS38" i="14" s="1"/>
  <c r="FT38" i="14" s="1"/>
  <c r="FU38" i="14" s="1"/>
  <c r="FV38" i="14" s="1"/>
  <c r="FW38" i="14" s="1"/>
  <c r="FX38" i="14" s="1"/>
  <c r="FY38" i="14" s="1"/>
  <c r="FZ38" i="14" s="1"/>
  <c r="GA38" i="14" s="1"/>
  <c r="GB38" i="14" s="1"/>
  <c r="GC38" i="14" s="1"/>
  <c r="GD38" i="14" s="1"/>
  <c r="GE38" i="14" s="1"/>
  <c r="GF38" i="14" s="1"/>
  <c r="GG38" i="14" s="1"/>
  <c r="GH38" i="14" s="1"/>
  <c r="GI38" i="14" s="1"/>
  <c r="GJ38" i="14" s="1"/>
  <c r="GK38" i="14" s="1"/>
  <c r="GL38" i="14" s="1"/>
  <c r="GM38" i="14" s="1"/>
  <c r="GN38" i="14" s="1"/>
  <c r="GO38" i="14" s="1"/>
  <c r="GP38" i="14" s="1"/>
  <c r="GQ38" i="14" s="1"/>
  <c r="GR38" i="14" s="1"/>
  <c r="GS38" i="14" s="1"/>
  <c r="GT38" i="14" s="1"/>
  <c r="GU38" i="14" s="1"/>
  <c r="GV38" i="14" s="1"/>
  <c r="GW38" i="14" s="1"/>
  <c r="GX38" i="14" s="1"/>
  <c r="GY38" i="14" s="1"/>
  <c r="GZ38" i="14" s="1"/>
  <c r="HA38" i="14" s="1"/>
  <c r="HB38" i="14" s="1"/>
  <c r="HC38" i="14" s="1"/>
  <c r="HD38" i="14" s="1"/>
  <c r="HE38" i="14" s="1"/>
  <c r="HF38" i="14" s="1"/>
  <c r="HG38" i="14" s="1"/>
  <c r="HH38" i="14" s="1"/>
  <c r="HI38" i="14" s="1"/>
  <c r="HJ38" i="14" s="1"/>
  <c r="HK38" i="14" s="1"/>
  <c r="HL38" i="14" s="1"/>
  <c r="HM38" i="14" s="1"/>
  <c r="HN38" i="14" s="1"/>
  <c r="HO38" i="14" s="1"/>
  <c r="DS38" i="14"/>
  <c r="EE27" i="14"/>
  <c r="EF27" i="14" s="1"/>
  <c r="EG27" i="14" s="1"/>
  <c r="EH27" i="14" s="1"/>
  <c r="EI27" i="14" s="1"/>
  <c r="EJ27" i="14" s="1"/>
  <c r="EK27" i="14" s="1"/>
  <c r="EL27" i="14" s="1"/>
  <c r="EM27" i="14" s="1"/>
  <c r="EN27" i="14" s="1"/>
  <c r="EO27" i="14" s="1"/>
  <c r="EP27" i="14" s="1"/>
  <c r="EQ27" i="14" s="1"/>
  <c r="ER27" i="14" s="1"/>
  <c r="ES27" i="14" s="1"/>
  <c r="ET27" i="14" s="1"/>
  <c r="EU27" i="14" s="1"/>
  <c r="EV27" i="14" s="1"/>
  <c r="EW27" i="14" s="1"/>
  <c r="EX27" i="14" s="1"/>
  <c r="EY27" i="14" s="1"/>
  <c r="EZ27" i="14" s="1"/>
  <c r="FA27" i="14" s="1"/>
  <c r="FB27" i="14" s="1"/>
  <c r="FC27" i="14" s="1"/>
  <c r="FD27" i="14" s="1"/>
  <c r="FE27" i="14" s="1"/>
  <c r="FF27" i="14" s="1"/>
  <c r="FG27" i="14" s="1"/>
  <c r="FH27" i="14" s="1"/>
  <c r="FI27" i="14" s="1"/>
  <c r="FJ27" i="14" s="1"/>
  <c r="FK27" i="14" s="1"/>
  <c r="FL27" i="14" s="1"/>
  <c r="FM27" i="14" s="1"/>
  <c r="FN27" i="14" s="1"/>
  <c r="FO27" i="14" s="1"/>
  <c r="FP27" i="14" s="1"/>
  <c r="FQ27" i="14" s="1"/>
  <c r="FR27" i="14" s="1"/>
  <c r="FS27" i="14" s="1"/>
  <c r="FT27" i="14" s="1"/>
  <c r="FU27" i="14" s="1"/>
  <c r="FV27" i="14" s="1"/>
  <c r="FW27" i="14" s="1"/>
  <c r="FX27" i="14" s="1"/>
  <c r="FY27" i="14" s="1"/>
  <c r="FZ27" i="14" s="1"/>
  <c r="GA27" i="14" s="1"/>
  <c r="GB27" i="14" s="1"/>
  <c r="GC27" i="14" s="1"/>
  <c r="GD27" i="14" s="1"/>
  <c r="GE27" i="14" s="1"/>
  <c r="GF27" i="14" s="1"/>
  <c r="GG27" i="14" s="1"/>
  <c r="GH27" i="14" s="1"/>
  <c r="GI27" i="14" s="1"/>
  <c r="GJ27" i="14" s="1"/>
  <c r="GK27" i="14" s="1"/>
  <c r="GL27" i="14" s="1"/>
  <c r="GM27" i="14" s="1"/>
  <c r="GN27" i="14" s="1"/>
  <c r="GO27" i="14" s="1"/>
  <c r="GP27" i="14" s="1"/>
  <c r="GQ27" i="14" s="1"/>
  <c r="GR27" i="14" s="1"/>
  <c r="GS27" i="14" s="1"/>
  <c r="GT27" i="14" s="1"/>
  <c r="GU27" i="14" s="1"/>
  <c r="GV27" i="14" s="1"/>
  <c r="GW27" i="14" s="1"/>
  <c r="GX27" i="14" s="1"/>
  <c r="GY27" i="14" s="1"/>
  <c r="GZ27" i="14" s="1"/>
  <c r="HA27" i="14" s="1"/>
  <c r="HB27" i="14" s="1"/>
  <c r="HC27" i="14" s="1"/>
  <c r="HD27" i="14" s="1"/>
  <c r="HE27" i="14" s="1"/>
  <c r="HF27" i="14" s="1"/>
  <c r="HG27" i="14" s="1"/>
  <c r="HH27" i="14" s="1"/>
  <c r="HI27" i="14" s="1"/>
  <c r="HJ27" i="14" s="1"/>
  <c r="HK27" i="14" s="1"/>
  <c r="HL27" i="14" s="1"/>
  <c r="HM27" i="14" s="1"/>
  <c r="HN27" i="14" s="1"/>
  <c r="HO27" i="14" s="1"/>
  <c r="DS27" i="14"/>
  <c r="DT27" i="14" s="1"/>
  <c r="DU27" i="14" s="1"/>
  <c r="DV27" i="14" s="1"/>
  <c r="DW27" i="14" s="1"/>
  <c r="DX27" i="14" s="1"/>
  <c r="DY27" i="14" s="1"/>
  <c r="DZ27" i="14" s="1"/>
  <c r="EA27" i="14" s="1"/>
  <c r="EB27" i="14" s="1"/>
  <c r="EC27" i="14" s="1"/>
  <c r="ED27" i="14" s="1"/>
  <c r="DU76" i="14"/>
  <c r="DV76" i="14" s="1"/>
  <c r="DW76" i="14" s="1"/>
  <c r="DX76" i="14" s="1"/>
  <c r="DY76" i="14" s="1"/>
  <c r="DZ76" i="14" s="1"/>
  <c r="EA76" i="14" s="1"/>
  <c r="EB76" i="14" s="1"/>
  <c r="EC76" i="14" s="1"/>
  <c r="ED76" i="14" s="1"/>
  <c r="EE76" i="14" s="1"/>
  <c r="EF76" i="14" s="1"/>
  <c r="EG76" i="14" s="1"/>
  <c r="EH76" i="14" s="1"/>
  <c r="EI76" i="14" s="1"/>
  <c r="EJ76" i="14" s="1"/>
  <c r="EK76" i="14" s="1"/>
  <c r="EL76" i="14" s="1"/>
  <c r="EM76" i="14" s="1"/>
  <c r="EN76" i="14" s="1"/>
  <c r="EO76" i="14" s="1"/>
  <c r="EP76" i="14" s="1"/>
  <c r="EQ76" i="14" s="1"/>
  <c r="ER76" i="14" s="1"/>
  <c r="ES76" i="14" s="1"/>
  <c r="ET76" i="14" s="1"/>
  <c r="EU76" i="14" s="1"/>
  <c r="EV76" i="14" s="1"/>
  <c r="EW76" i="14" s="1"/>
  <c r="EX76" i="14" s="1"/>
  <c r="EY76" i="14" s="1"/>
  <c r="EZ76" i="14" s="1"/>
  <c r="FA76" i="14" s="1"/>
  <c r="FB76" i="14" s="1"/>
  <c r="FC76" i="14" s="1"/>
  <c r="FD76" i="14" s="1"/>
  <c r="FE76" i="14" s="1"/>
  <c r="FF76" i="14" s="1"/>
  <c r="FG76" i="14" s="1"/>
  <c r="FH76" i="14" s="1"/>
  <c r="FI76" i="14" s="1"/>
  <c r="FJ76" i="14" s="1"/>
  <c r="FK76" i="14" s="1"/>
  <c r="FL76" i="14" s="1"/>
  <c r="FM76" i="14" s="1"/>
  <c r="FN76" i="14" s="1"/>
  <c r="FO76" i="14" s="1"/>
  <c r="FP76" i="14" s="1"/>
  <c r="FQ76" i="14" s="1"/>
  <c r="FR76" i="14" s="1"/>
  <c r="FS76" i="14" s="1"/>
  <c r="FT76" i="14" s="1"/>
  <c r="FU76" i="14" s="1"/>
  <c r="FV76" i="14" s="1"/>
  <c r="FW76" i="14" s="1"/>
  <c r="FX76" i="14" s="1"/>
  <c r="FY76" i="14" s="1"/>
  <c r="FZ76" i="14" s="1"/>
  <c r="GA76" i="14" s="1"/>
  <c r="GB76" i="14" s="1"/>
  <c r="GC76" i="14" s="1"/>
  <c r="GD76" i="14" s="1"/>
  <c r="GE76" i="14" s="1"/>
  <c r="GF76" i="14" s="1"/>
  <c r="GG76" i="14" s="1"/>
  <c r="GH76" i="14" s="1"/>
  <c r="GI76" i="14" s="1"/>
  <c r="GJ76" i="14" s="1"/>
  <c r="GK76" i="14" s="1"/>
  <c r="GL76" i="14" s="1"/>
  <c r="GM76" i="14" s="1"/>
  <c r="GN76" i="14" s="1"/>
  <c r="GO76" i="14" s="1"/>
  <c r="GP76" i="14" s="1"/>
  <c r="GQ76" i="14" s="1"/>
  <c r="GR76" i="14" s="1"/>
  <c r="GS76" i="14" s="1"/>
  <c r="GT76" i="14" s="1"/>
  <c r="GU76" i="14" s="1"/>
  <c r="GV76" i="14" s="1"/>
  <c r="GW76" i="14" s="1"/>
  <c r="GX76" i="14" s="1"/>
  <c r="GY76" i="14" s="1"/>
  <c r="GZ76" i="14" s="1"/>
  <c r="HA76" i="14" s="1"/>
  <c r="HB76" i="14" s="1"/>
  <c r="HC76" i="14" s="1"/>
  <c r="HD76" i="14" s="1"/>
  <c r="HE76" i="14" s="1"/>
  <c r="HF76" i="14" s="1"/>
  <c r="HG76" i="14" s="1"/>
  <c r="HH76" i="14" s="1"/>
  <c r="HI76" i="14" s="1"/>
  <c r="HJ76" i="14" s="1"/>
  <c r="HK76" i="14" s="1"/>
  <c r="HL76" i="14" s="1"/>
  <c r="HM76" i="14" s="1"/>
  <c r="HN76" i="14" s="1"/>
  <c r="HO76" i="14" s="1"/>
  <c r="DS76" i="14"/>
  <c r="DT76" i="14" s="1"/>
  <c r="DS53" i="14"/>
  <c r="DT53" i="14" s="1"/>
  <c r="DU53" i="14" s="1"/>
  <c r="DV53" i="14" s="1"/>
  <c r="DW53" i="14" s="1"/>
  <c r="DX53" i="14" s="1"/>
  <c r="DY53" i="14" s="1"/>
  <c r="DZ53" i="14" s="1"/>
  <c r="EA53" i="14" s="1"/>
  <c r="EB53" i="14" s="1"/>
  <c r="EC53" i="14" s="1"/>
  <c r="ED53" i="14" s="1"/>
  <c r="EE53" i="14" s="1"/>
  <c r="EF53" i="14" s="1"/>
  <c r="EG53" i="14" s="1"/>
  <c r="EH53" i="14" s="1"/>
  <c r="EI53" i="14" s="1"/>
  <c r="EJ53" i="14" s="1"/>
  <c r="EK53" i="14" s="1"/>
  <c r="EL53" i="14" s="1"/>
  <c r="EM53" i="14" s="1"/>
  <c r="EN53" i="14" s="1"/>
  <c r="EO53" i="14" s="1"/>
  <c r="EP53" i="14" s="1"/>
  <c r="EQ53" i="14" s="1"/>
  <c r="ER53" i="14" s="1"/>
  <c r="ES53" i="14" s="1"/>
  <c r="ET53" i="14" s="1"/>
  <c r="EU53" i="14" s="1"/>
  <c r="EV53" i="14" s="1"/>
  <c r="EW53" i="14" s="1"/>
  <c r="EX53" i="14" s="1"/>
  <c r="EY53" i="14" s="1"/>
  <c r="EZ53" i="14" s="1"/>
  <c r="FA53" i="14" s="1"/>
  <c r="FB53" i="14" s="1"/>
  <c r="FC53" i="14" s="1"/>
  <c r="FD53" i="14" s="1"/>
  <c r="FE53" i="14" s="1"/>
  <c r="FF53" i="14" s="1"/>
  <c r="FG53" i="14" s="1"/>
  <c r="FH53" i="14" s="1"/>
  <c r="FI53" i="14" s="1"/>
  <c r="FJ53" i="14" s="1"/>
  <c r="FK53" i="14" s="1"/>
  <c r="FL53" i="14" s="1"/>
  <c r="FM53" i="14" s="1"/>
  <c r="FN53" i="14" s="1"/>
  <c r="FO53" i="14" s="1"/>
  <c r="FP53" i="14" s="1"/>
  <c r="FQ53" i="14" s="1"/>
  <c r="FR53" i="14" s="1"/>
  <c r="FS53" i="14" s="1"/>
  <c r="FT53" i="14" s="1"/>
  <c r="FU53" i="14" s="1"/>
  <c r="FV53" i="14" s="1"/>
  <c r="FW53" i="14" s="1"/>
  <c r="FX53" i="14" s="1"/>
  <c r="FY53" i="14" s="1"/>
  <c r="FZ53" i="14" s="1"/>
  <c r="GA53" i="14" s="1"/>
  <c r="GB53" i="14" s="1"/>
  <c r="GC53" i="14" s="1"/>
  <c r="GD53" i="14" s="1"/>
  <c r="GE53" i="14" s="1"/>
  <c r="GF53" i="14" s="1"/>
  <c r="GG53" i="14" s="1"/>
  <c r="GH53" i="14" s="1"/>
  <c r="GI53" i="14" s="1"/>
  <c r="GJ53" i="14" s="1"/>
  <c r="GK53" i="14" s="1"/>
  <c r="GL53" i="14" s="1"/>
  <c r="GM53" i="14" s="1"/>
  <c r="GN53" i="14" s="1"/>
  <c r="GO53" i="14" s="1"/>
  <c r="GP53" i="14" s="1"/>
  <c r="GQ53" i="14" s="1"/>
  <c r="GR53" i="14" s="1"/>
  <c r="GS53" i="14" s="1"/>
  <c r="GT53" i="14" s="1"/>
  <c r="GU53" i="14" s="1"/>
  <c r="GV53" i="14" s="1"/>
  <c r="GW53" i="14" s="1"/>
  <c r="GX53" i="14" s="1"/>
  <c r="GY53" i="14" s="1"/>
  <c r="GZ53" i="14" s="1"/>
  <c r="HA53" i="14" s="1"/>
  <c r="HB53" i="14" s="1"/>
  <c r="HC53" i="14" s="1"/>
  <c r="HD53" i="14" s="1"/>
  <c r="HE53" i="14" s="1"/>
  <c r="HF53" i="14" s="1"/>
  <c r="HG53" i="14" s="1"/>
  <c r="HH53" i="14" s="1"/>
  <c r="HI53" i="14" s="1"/>
  <c r="HJ53" i="14" s="1"/>
  <c r="HK53" i="14" s="1"/>
  <c r="HL53" i="14" s="1"/>
  <c r="HM53" i="14" s="1"/>
  <c r="HN53" i="14" s="1"/>
  <c r="HO53" i="14" s="1"/>
  <c r="DU30" i="14"/>
  <c r="DV30" i="14" s="1"/>
  <c r="DW30" i="14" s="1"/>
  <c r="DX30" i="14" s="1"/>
  <c r="DY30" i="14" s="1"/>
  <c r="DZ30" i="14" s="1"/>
  <c r="EA30" i="14" s="1"/>
  <c r="EB30" i="14" s="1"/>
  <c r="EC30" i="14" s="1"/>
  <c r="ED30" i="14" s="1"/>
  <c r="EE30" i="14" s="1"/>
  <c r="EF30" i="14" s="1"/>
  <c r="EG30" i="14" s="1"/>
  <c r="EH30" i="14" s="1"/>
  <c r="EI30" i="14" s="1"/>
  <c r="EJ30" i="14" s="1"/>
  <c r="EK30" i="14" s="1"/>
  <c r="EL30" i="14" s="1"/>
  <c r="EM30" i="14" s="1"/>
  <c r="EN30" i="14" s="1"/>
  <c r="EO30" i="14" s="1"/>
  <c r="EP30" i="14" s="1"/>
  <c r="EQ30" i="14" s="1"/>
  <c r="ER30" i="14" s="1"/>
  <c r="ES30" i="14" s="1"/>
  <c r="ET30" i="14" s="1"/>
  <c r="EU30" i="14" s="1"/>
  <c r="EV30" i="14" s="1"/>
  <c r="EW30" i="14" s="1"/>
  <c r="EX30" i="14" s="1"/>
  <c r="EY30" i="14" s="1"/>
  <c r="EZ30" i="14" s="1"/>
  <c r="FA30" i="14" s="1"/>
  <c r="FB30" i="14" s="1"/>
  <c r="FC30" i="14" s="1"/>
  <c r="FD30" i="14" s="1"/>
  <c r="FE30" i="14" s="1"/>
  <c r="FF30" i="14" s="1"/>
  <c r="FG30" i="14" s="1"/>
  <c r="FH30" i="14" s="1"/>
  <c r="FI30" i="14" s="1"/>
  <c r="FJ30" i="14" s="1"/>
  <c r="FK30" i="14" s="1"/>
  <c r="FL30" i="14" s="1"/>
  <c r="FM30" i="14" s="1"/>
  <c r="FN30" i="14" s="1"/>
  <c r="FO30" i="14" s="1"/>
  <c r="FP30" i="14" s="1"/>
  <c r="FQ30" i="14" s="1"/>
  <c r="FR30" i="14" s="1"/>
  <c r="FS30" i="14" s="1"/>
  <c r="FT30" i="14" s="1"/>
  <c r="FU30" i="14" s="1"/>
  <c r="FV30" i="14" s="1"/>
  <c r="FW30" i="14" s="1"/>
  <c r="FX30" i="14" s="1"/>
  <c r="FY30" i="14" s="1"/>
  <c r="FZ30" i="14" s="1"/>
  <c r="GA30" i="14" s="1"/>
  <c r="GB30" i="14" s="1"/>
  <c r="GC30" i="14" s="1"/>
  <c r="GD30" i="14" s="1"/>
  <c r="GE30" i="14" s="1"/>
  <c r="GF30" i="14" s="1"/>
  <c r="GG30" i="14" s="1"/>
  <c r="GH30" i="14" s="1"/>
  <c r="GI30" i="14" s="1"/>
  <c r="GJ30" i="14" s="1"/>
  <c r="GK30" i="14" s="1"/>
  <c r="GL30" i="14" s="1"/>
  <c r="GM30" i="14" s="1"/>
  <c r="GN30" i="14" s="1"/>
  <c r="GO30" i="14" s="1"/>
  <c r="GP30" i="14" s="1"/>
  <c r="GQ30" i="14" s="1"/>
  <c r="GR30" i="14" s="1"/>
  <c r="GS30" i="14" s="1"/>
  <c r="GT30" i="14" s="1"/>
  <c r="GU30" i="14" s="1"/>
  <c r="GV30" i="14" s="1"/>
  <c r="GW30" i="14" s="1"/>
  <c r="GX30" i="14" s="1"/>
  <c r="GY30" i="14" s="1"/>
  <c r="GZ30" i="14" s="1"/>
  <c r="HA30" i="14" s="1"/>
  <c r="HB30" i="14" s="1"/>
  <c r="HC30" i="14" s="1"/>
  <c r="HD30" i="14" s="1"/>
  <c r="HE30" i="14" s="1"/>
  <c r="HF30" i="14" s="1"/>
  <c r="HG30" i="14" s="1"/>
  <c r="HH30" i="14" s="1"/>
  <c r="HI30" i="14" s="1"/>
  <c r="HJ30" i="14" s="1"/>
  <c r="HK30" i="14" s="1"/>
  <c r="HL30" i="14" s="1"/>
  <c r="HM30" i="14" s="1"/>
  <c r="HN30" i="14" s="1"/>
  <c r="HO30" i="14" s="1"/>
  <c r="DS30" i="14"/>
  <c r="DT30" i="14" s="1"/>
  <c r="DS7" i="14"/>
  <c r="DR7" i="14" s="1"/>
  <c r="DQ7" i="14" s="1"/>
  <c r="DP7" i="14" s="1"/>
  <c r="DO7" i="14" s="1"/>
  <c r="DN7" i="14" s="1"/>
  <c r="DM7" i="14" s="1"/>
  <c r="DL7" i="14" s="1"/>
  <c r="DK7" i="14" s="1"/>
  <c r="DJ7" i="14" s="1"/>
  <c r="DI7" i="14" s="1"/>
  <c r="DH7" i="14" s="1"/>
  <c r="DG7" i="14" s="1"/>
  <c r="DF7" i="14" s="1"/>
  <c r="DE7" i="14" s="1"/>
  <c r="DD7" i="14" s="1"/>
  <c r="DC7" i="14" s="1"/>
  <c r="DB7" i="14" s="1"/>
  <c r="DA7" i="14" s="1"/>
  <c r="CZ7" i="14" s="1"/>
  <c r="CY7" i="14" s="1"/>
  <c r="CX7" i="14" s="1"/>
  <c r="CW7" i="14" s="1"/>
  <c r="CV7" i="14" s="1"/>
  <c r="CU7" i="14" s="1"/>
  <c r="CT7" i="14" s="1"/>
  <c r="CS7" i="14" s="1"/>
  <c r="CR7" i="14" s="1"/>
  <c r="CQ7" i="14" s="1"/>
  <c r="CP7" i="14" s="1"/>
  <c r="CO7" i="14" s="1"/>
  <c r="CN7" i="14" s="1"/>
  <c r="CM7" i="14" s="1"/>
  <c r="CL7" i="14" s="1"/>
  <c r="CK7" i="14" s="1"/>
  <c r="CJ7" i="14" s="1"/>
  <c r="CI7" i="14" s="1"/>
  <c r="CH7" i="14" s="1"/>
  <c r="CG7" i="14" s="1"/>
  <c r="CF7" i="14" s="1"/>
  <c r="CE7" i="14" s="1"/>
  <c r="CD7" i="14" s="1"/>
  <c r="CC7" i="14" s="1"/>
  <c r="CB7" i="14" s="1"/>
  <c r="CA7" i="14" s="1"/>
  <c r="BZ7" i="14" s="1"/>
  <c r="BY7" i="14" s="1"/>
  <c r="BX7" i="14" s="1"/>
  <c r="BW7" i="14" s="1"/>
  <c r="BV7" i="14" s="1"/>
  <c r="BU7" i="14" s="1"/>
  <c r="BT7" i="14" s="1"/>
  <c r="BS7" i="14" s="1"/>
  <c r="BR7" i="14" s="1"/>
  <c r="BQ7" i="14" s="1"/>
  <c r="BP7" i="14" s="1"/>
  <c r="BO7" i="14" s="1"/>
  <c r="BN7" i="14" s="1"/>
  <c r="BM7" i="14" s="1"/>
  <c r="BL7" i="14" s="1"/>
  <c r="BK7" i="14" s="1"/>
  <c r="BJ7" i="14" s="1"/>
  <c r="BI7" i="14" s="1"/>
  <c r="BH7" i="14" s="1"/>
  <c r="BG7" i="14" s="1"/>
  <c r="BF7" i="14" s="1"/>
  <c r="BE7" i="14" s="1"/>
  <c r="BD7" i="14" s="1"/>
  <c r="BC7" i="14" s="1"/>
  <c r="BB7" i="14" s="1"/>
  <c r="BA7" i="14" s="1"/>
  <c r="AZ7" i="14" s="1"/>
  <c r="AY7" i="14" s="1"/>
  <c r="AX7" i="14" s="1"/>
  <c r="AW7" i="14" s="1"/>
  <c r="AV7" i="14" s="1"/>
  <c r="AU7" i="14" s="1"/>
  <c r="AT7" i="14" s="1"/>
  <c r="AS7" i="14" s="1"/>
  <c r="AR7" i="14" s="1"/>
  <c r="AQ7" i="14" s="1"/>
  <c r="AP7" i="14" s="1"/>
  <c r="AO7" i="14" s="1"/>
  <c r="AN7" i="14" s="1"/>
  <c r="AM7" i="14" s="1"/>
  <c r="AL7" i="14" s="1"/>
  <c r="AK7" i="14" s="1"/>
  <c r="AJ7" i="14" s="1"/>
  <c r="AI7" i="14" s="1"/>
  <c r="AH7" i="14" s="1"/>
  <c r="AG7" i="14" s="1"/>
  <c r="AF7" i="14" s="1"/>
  <c r="AE7" i="14" s="1"/>
  <c r="AD7" i="14" s="1"/>
  <c r="AC7" i="14" s="1"/>
  <c r="AB7" i="14" s="1"/>
  <c r="AA7" i="14" s="1"/>
  <c r="Z7" i="14" s="1"/>
  <c r="Y7" i="14" s="1"/>
  <c r="X7" i="14" s="1"/>
  <c r="W7" i="14" s="1"/>
  <c r="DS10" i="14"/>
  <c r="DR10" i="14" s="1"/>
  <c r="DQ10" i="14" s="1"/>
  <c r="DP10" i="14" s="1"/>
  <c r="DO10" i="14" s="1"/>
  <c r="DN10" i="14" s="1"/>
  <c r="DM10" i="14" s="1"/>
  <c r="DL10" i="14" s="1"/>
  <c r="DK10" i="14" s="1"/>
  <c r="DJ10" i="14" s="1"/>
  <c r="DI10" i="14" s="1"/>
  <c r="DH10" i="14" s="1"/>
  <c r="DG10" i="14" s="1"/>
  <c r="DF10" i="14" s="1"/>
  <c r="DE10" i="14" s="1"/>
  <c r="DD10" i="14" s="1"/>
  <c r="DC10" i="14" s="1"/>
  <c r="DB10" i="14" s="1"/>
  <c r="DA10" i="14" s="1"/>
  <c r="CZ10" i="14" s="1"/>
  <c r="CY10" i="14" s="1"/>
  <c r="CX10" i="14" s="1"/>
  <c r="CW10" i="14" s="1"/>
  <c r="CV10" i="14" s="1"/>
  <c r="CU10" i="14" s="1"/>
  <c r="CT10" i="14" s="1"/>
  <c r="CS10" i="14" s="1"/>
  <c r="CR10" i="14" s="1"/>
  <c r="CQ10" i="14" s="1"/>
  <c r="CP10" i="14" s="1"/>
  <c r="CO10" i="14" s="1"/>
  <c r="CN10" i="14" s="1"/>
  <c r="CM10" i="14" s="1"/>
  <c r="CL10" i="14" s="1"/>
  <c r="CK10" i="14" s="1"/>
  <c r="CJ10" i="14" s="1"/>
  <c r="CI10" i="14" s="1"/>
  <c r="CH10" i="14" s="1"/>
  <c r="CG10" i="14" s="1"/>
  <c r="CF10" i="14" s="1"/>
  <c r="CE10" i="14" s="1"/>
  <c r="CD10" i="14" s="1"/>
  <c r="CC10" i="14" s="1"/>
  <c r="CB10" i="14" s="1"/>
  <c r="CA10" i="14" s="1"/>
  <c r="BZ10" i="14" s="1"/>
  <c r="BY10" i="14" s="1"/>
  <c r="BX10" i="14" s="1"/>
  <c r="BW10" i="14" s="1"/>
  <c r="BV10" i="14" s="1"/>
  <c r="BU10" i="14" s="1"/>
  <c r="BT10" i="14" s="1"/>
  <c r="BS10" i="14" s="1"/>
  <c r="BR10" i="14" s="1"/>
  <c r="BQ10" i="14" s="1"/>
  <c r="BP10" i="14" s="1"/>
  <c r="BO10" i="14" s="1"/>
  <c r="BN10" i="14" s="1"/>
  <c r="BM10" i="14" s="1"/>
  <c r="BL10" i="14" s="1"/>
  <c r="BK10" i="14" s="1"/>
  <c r="BJ10" i="14" s="1"/>
  <c r="BI10" i="14" s="1"/>
  <c r="BH10" i="14" s="1"/>
  <c r="BG10" i="14" s="1"/>
  <c r="BF10" i="14" s="1"/>
  <c r="BE10" i="14" s="1"/>
  <c r="BD10" i="14" s="1"/>
  <c r="BC10" i="14" s="1"/>
  <c r="BB10" i="14" s="1"/>
  <c r="BA10" i="14" s="1"/>
  <c r="AZ10" i="14" s="1"/>
  <c r="AY10" i="14" s="1"/>
  <c r="AX10" i="14" s="1"/>
  <c r="AW10" i="14" s="1"/>
  <c r="AV10" i="14" s="1"/>
  <c r="AU10" i="14" s="1"/>
  <c r="AT10" i="14" s="1"/>
  <c r="AS10" i="14" s="1"/>
  <c r="AR10" i="14" s="1"/>
  <c r="AQ10" i="14" s="1"/>
  <c r="AP10" i="14" s="1"/>
  <c r="AO10" i="14" s="1"/>
  <c r="AN10" i="14" s="1"/>
  <c r="AM10" i="14" s="1"/>
  <c r="AL10" i="14" s="1"/>
  <c r="AK10" i="14" s="1"/>
  <c r="AJ10" i="14" s="1"/>
  <c r="AI10" i="14" s="1"/>
  <c r="AH10" i="14" s="1"/>
  <c r="AG10" i="14" s="1"/>
  <c r="AF10" i="14" s="1"/>
  <c r="AE10" i="14" s="1"/>
  <c r="AD10" i="14" s="1"/>
  <c r="AC10" i="14" s="1"/>
  <c r="AB10" i="14" s="1"/>
  <c r="AA10" i="14" s="1"/>
  <c r="Z10" i="14" s="1"/>
  <c r="Y10" i="14" s="1"/>
  <c r="X10" i="14" s="1"/>
  <c r="W10" i="14" s="1"/>
  <c r="DS13" i="14"/>
  <c r="DR13" i="14" s="1"/>
  <c r="DQ13" i="14" s="1"/>
  <c r="DP13" i="14" s="1"/>
  <c r="DO13" i="14" s="1"/>
  <c r="DN13" i="14" s="1"/>
  <c r="DM13" i="14" s="1"/>
  <c r="DL13" i="14" s="1"/>
  <c r="DK13" i="14" s="1"/>
  <c r="DJ13" i="14" s="1"/>
  <c r="DI13" i="14" s="1"/>
  <c r="DH13" i="14" s="1"/>
  <c r="DG13" i="14" s="1"/>
  <c r="DF13" i="14" s="1"/>
  <c r="DE13" i="14" s="1"/>
  <c r="DD13" i="14" s="1"/>
  <c r="DC13" i="14" s="1"/>
  <c r="DB13" i="14" s="1"/>
  <c r="DA13" i="14" s="1"/>
  <c r="CZ13" i="14" s="1"/>
  <c r="CY13" i="14" s="1"/>
  <c r="CX13" i="14" s="1"/>
  <c r="CW13" i="14" s="1"/>
  <c r="CV13" i="14" s="1"/>
  <c r="CU13" i="14" s="1"/>
  <c r="CT13" i="14" s="1"/>
  <c r="CS13" i="14" s="1"/>
  <c r="CR13" i="14" s="1"/>
  <c r="CQ13" i="14" s="1"/>
  <c r="CP13" i="14" s="1"/>
  <c r="CO13" i="14" s="1"/>
  <c r="CN13" i="14" s="1"/>
  <c r="CM13" i="14" s="1"/>
  <c r="CL13" i="14" s="1"/>
  <c r="CK13" i="14" s="1"/>
  <c r="CJ13" i="14" s="1"/>
  <c r="CI13" i="14" s="1"/>
  <c r="CH13" i="14" s="1"/>
  <c r="CG13" i="14" s="1"/>
  <c r="CF13" i="14" s="1"/>
  <c r="CE13" i="14" s="1"/>
  <c r="CD13" i="14" s="1"/>
  <c r="CC13" i="14" s="1"/>
  <c r="CB13" i="14" s="1"/>
  <c r="CA13" i="14" s="1"/>
  <c r="BZ13" i="14" s="1"/>
  <c r="BY13" i="14" s="1"/>
  <c r="BX13" i="14" s="1"/>
  <c r="BW13" i="14" s="1"/>
  <c r="BV13" i="14" s="1"/>
  <c r="BU13" i="14" s="1"/>
  <c r="BT13" i="14" s="1"/>
  <c r="BS13" i="14" s="1"/>
  <c r="BR13" i="14" s="1"/>
  <c r="BQ13" i="14" s="1"/>
  <c r="BP13" i="14" s="1"/>
  <c r="BO13" i="14" s="1"/>
  <c r="BN13" i="14" s="1"/>
  <c r="BM13" i="14" s="1"/>
  <c r="BL13" i="14" s="1"/>
  <c r="BK13" i="14" s="1"/>
  <c r="BJ13" i="14" s="1"/>
  <c r="BI13" i="14" s="1"/>
  <c r="BH13" i="14" s="1"/>
  <c r="BG13" i="14" s="1"/>
  <c r="BF13" i="14" s="1"/>
  <c r="BE13" i="14" s="1"/>
  <c r="BD13" i="14" s="1"/>
  <c r="BC13" i="14" s="1"/>
  <c r="BB13" i="14" s="1"/>
  <c r="BA13" i="14" s="1"/>
  <c r="AZ13" i="14" s="1"/>
  <c r="AY13" i="14" s="1"/>
  <c r="AX13" i="14" s="1"/>
  <c r="AW13" i="14" s="1"/>
  <c r="AV13" i="14" s="1"/>
  <c r="AU13" i="14" s="1"/>
  <c r="AT13" i="14" s="1"/>
  <c r="AS13" i="14" s="1"/>
  <c r="AR13" i="14" s="1"/>
  <c r="AQ13" i="14" s="1"/>
  <c r="AP13" i="14" s="1"/>
  <c r="AO13" i="14" s="1"/>
  <c r="AN13" i="14" s="1"/>
  <c r="AM13" i="14" s="1"/>
  <c r="AL13" i="14" s="1"/>
  <c r="AK13" i="14" s="1"/>
  <c r="AJ13" i="14" s="1"/>
  <c r="AI13" i="14" s="1"/>
  <c r="AH13" i="14" s="1"/>
  <c r="AG13" i="14" s="1"/>
  <c r="AF13" i="14" s="1"/>
  <c r="AE13" i="14" s="1"/>
  <c r="AD13" i="14" s="1"/>
  <c r="AC13" i="14" s="1"/>
  <c r="AB13" i="14" s="1"/>
  <c r="AA13" i="14" s="1"/>
  <c r="Z13" i="14" s="1"/>
  <c r="Y13" i="14" s="1"/>
  <c r="X13" i="14" s="1"/>
  <c r="W13" i="14" s="1"/>
  <c r="HR21" i="14"/>
  <c r="ID21" i="14"/>
  <c r="IP21" i="14"/>
  <c r="HS21" i="14"/>
  <c r="IE21" i="14"/>
  <c r="IQ21" i="14"/>
  <c r="JC21" i="14"/>
  <c r="JO21" i="14"/>
  <c r="HT21" i="14"/>
  <c r="IF21" i="14"/>
  <c r="HU21" i="14"/>
  <c r="IG21" i="14"/>
  <c r="HV21" i="14"/>
  <c r="IH21" i="14"/>
  <c r="HZ21" i="14"/>
  <c r="IL21" i="14"/>
  <c r="IX21" i="14"/>
  <c r="JJ21" i="14"/>
  <c r="JV21" i="14"/>
  <c r="II21" i="14"/>
  <c r="IY21" i="14"/>
  <c r="JM21" i="14"/>
  <c r="KA21" i="14"/>
  <c r="KM21" i="14"/>
  <c r="KY21" i="14"/>
  <c r="LK21" i="14"/>
  <c r="LW21" i="14"/>
  <c r="MI21" i="14"/>
  <c r="MU21" i="14"/>
  <c r="NG21" i="14"/>
  <c r="NS21" i="14"/>
  <c r="OE21" i="14"/>
  <c r="OQ21" i="14"/>
  <c r="PC21" i="14"/>
  <c r="IJ21" i="14"/>
  <c r="IZ21" i="14"/>
  <c r="JN21" i="14"/>
  <c r="KB21" i="14"/>
  <c r="KN21" i="14"/>
  <c r="KZ21" i="14"/>
  <c r="LL21" i="14"/>
  <c r="LX21" i="14"/>
  <c r="MJ21" i="14"/>
  <c r="MV21" i="14"/>
  <c r="NH21" i="14"/>
  <c r="NT21" i="14"/>
  <c r="OF21" i="14"/>
  <c r="OR21" i="14"/>
  <c r="PD21" i="14"/>
  <c r="IK21" i="14"/>
  <c r="JA21" i="14"/>
  <c r="JP21" i="14"/>
  <c r="KC21" i="14"/>
  <c r="KO21" i="14"/>
  <c r="LA21" i="14"/>
  <c r="LM21" i="14"/>
  <c r="LY21" i="14"/>
  <c r="MK21" i="14"/>
  <c r="MW21" i="14"/>
  <c r="NI21" i="14"/>
  <c r="NU21" i="14"/>
  <c r="OG21" i="14"/>
  <c r="OS21" i="14"/>
  <c r="PE21" i="14"/>
  <c r="IM21" i="14"/>
  <c r="JB21" i="14"/>
  <c r="JQ21" i="14"/>
  <c r="KD21" i="14"/>
  <c r="KP21" i="14"/>
  <c r="LB21" i="14"/>
  <c r="LN21" i="14"/>
  <c r="LZ21" i="14"/>
  <c r="ML21" i="14"/>
  <c r="MX21" i="14"/>
  <c r="NJ21" i="14"/>
  <c r="NV21" i="14"/>
  <c r="OH21" i="14"/>
  <c r="OT21" i="14"/>
  <c r="PF21" i="14"/>
  <c r="IN21" i="14"/>
  <c r="JD21" i="14"/>
  <c r="JR21" i="14"/>
  <c r="KE21" i="14"/>
  <c r="KQ21" i="14"/>
  <c r="LC21" i="14"/>
  <c r="LO21" i="14"/>
  <c r="MA21" i="14"/>
  <c r="MM21" i="14"/>
  <c r="MY21" i="14"/>
  <c r="NK21" i="14"/>
  <c r="NW21" i="14"/>
  <c r="OI21" i="14"/>
  <c r="OU21" i="14"/>
  <c r="PG21" i="14"/>
  <c r="HQ21" i="14"/>
  <c r="IO21" i="14"/>
  <c r="JE21" i="14"/>
  <c r="JS21" i="14"/>
  <c r="KF21" i="14"/>
  <c r="KR21" i="14"/>
  <c r="LD21" i="14"/>
  <c r="LP21" i="14"/>
  <c r="MB21" i="14"/>
  <c r="MN21" i="14"/>
  <c r="MZ21" i="14"/>
  <c r="NL21" i="14"/>
  <c r="NX21" i="14"/>
  <c r="OJ21" i="14"/>
  <c r="OV21" i="14"/>
  <c r="PH21" i="14"/>
  <c r="IR21" i="14"/>
  <c r="JT21" i="14"/>
  <c r="KS21" i="14"/>
  <c r="LQ21" i="14"/>
  <c r="MO21" i="14"/>
  <c r="NM21" i="14"/>
  <c r="OK21" i="14"/>
  <c r="IS21" i="14"/>
  <c r="JU21" i="14"/>
  <c r="KT21" i="14"/>
  <c r="LR21" i="14"/>
  <c r="MP21" i="14"/>
  <c r="NN21" i="14"/>
  <c r="OL21" i="14"/>
  <c r="IT21" i="14"/>
  <c r="JW21" i="14"/>
  <c r="KU21" i="14"/>
  <c r="LS21" i="14"/>
  <c r="MQ21" i="14"/>
  <c r="NO21" i="14"/>
  <c r="OM21" i="14"/>
  <c r="IU21" i="14"/>
  <c r="JX21" i="14"/>
  <c r="KV21" i="14"/>
  <c r="LT21" i="14"/>
  <c r="MR21" i="14"/>
  <c r="NP21" i="14"/>
  <c r="ON21" i="14"/>
  <c r="IV21" i="14"/>
  <c r="JY21" i="14"/>
  <c r="KW21" i="14"/>
  <c r="LU21" i="14"/>
  <c r="MS21" i="14"/>
  <c r="NQ21" i="14"/>
  <c r="OO21" i="14"/>
  <c r="IW21" i="14"/>
  <c r="JZ21" i="14"/>
  <c r="KX21" i="14"/>
  <c r="LV21" i="14"/>
  <c r="MT21" i="14"/>
  <c r="NR21" i="14"/>
  <c r="OP21" i="14"/>
  <c r="HW21" i="14"/>
  <c r="JF21" i="14"/>
  <c r="KG21" i="14"/>
  <c r="LE21" i="14"/>
  <c r="MC21" i="14"/>
  <c r="NA21" i="14"/>
  <c r="NY21" i="14"/>
  <c r="OW21" i="14"/>
  <c r="IB21" i="14"/>
  <c r="LF21" i="14"/>
  <c r="ND21" i="14"/>
  <c r="PB21" i="14"/>
  <c r="IC21" i="14"/>
  <c r="LG21" i="14"/>
  <c r="NE21" i="14"/>
  <c r="JG21" i="14"/>
  <c r="LH21" i="14"/>
  <c r="NF21" i="14"/>
  <c r="JH21" i="14"/>
  <c r="LI21" i="14"/>
  <c r="NZ21" i="14"/>
  <c r="JI21" i="14"/>
  <c r="LJ21" i="14"/>
  <c r="OA21" i="14"/>
  <c r="JK21" i="14"/>
  <c r="MD21" i="14"/>
  <c r="OB21" i="14"/>
  <c r="HY21" i="14"/>
  <c r="KK21" i="14"/>
  <c r="NB21" i="14"/>
  <c r="OZ21" i="14"/>
  <c r="KI21" i="14"/>
  <c r="PA21" i="14"/>
  <c r="KJ21" i="14"/>
  <c r="KL21" i="14"/>
  <c r="MF21" i="14"/>
  <c r="MG21" i="14"/>
  <c r="MH21" i="14"/>
  <c r="NC21" i="14"/>
  <c r="HX21" i="14"/>
  <c r="IA21" i="14"/>
  <c r="JL21" i="14"/>
  <c r="KH21" i="14"/>
  <c r="ME21" i="14"/>
  <c r="OC21" i="14"/>
  <c r="OD21" i="14"/>
  <c r="OX21" i="14"/>
  <c r="OY21" i="14"/>
  <c r="HS52" i="14"/>
  <c r="IE52" i="14"/>
  <c r="IQ52" i="14"/>
  <c r="JC52" i="14"/>
  <c r="JO52" i="14"/>
  <c r="KA52" i="14"/>
  <c r="KM52" i="14"/>
  <c r="KY52" i="14"/>
  <c r="LK52" i="14"/>
  <c r="LW52" i="14"/>
  <c r="MI52" i="14"/>
  <c r="MU52" i="14"/>
  <c r="NG52" i="14"/>
  <c r="NS52" i="14"/>
  <c r="OE52" i="14"/>
  <c r="OQ52" i="14"/>
  <c r="PC52" i="14"/>
  <c r="HT52" i="14"/>
  <c r="IF52" i="14"/>
  <c r="IR52" i="14"/>
  <c r="JD52" i="14"/>
  <c r="HU52" i="14"/>
  <c r="IG52" i="14"/>
  <c r="IS52" i="14"/>
  <c r="JE52" i="14"/>
  <c r="JQ52" i="14"/>
  <c r="KC52" i="14"/>
  <c r="KO52" i="14"/>
  <c r="LA52" i="14"/>
  <c r="HV52" i="14"/>
  <c r="IH52" i="14"/>
  <c r="IT52" i="14"/>
  <c r="JF52" i="14"/>
  <c r="JR52" i="14"/>
  <c r="KD52" i="14"/>
  <c r="KP52" i="14"/>
  <c r="HW52" i="14"/>
  <c r="II52" i="14"/>
  <c r="IU52" i="14"/>
  <c r="JG52" i="14"/>
  <c r="JS52" i="14"/>
  <c r="KE52" i="14"/>
  <c r="KQ52" i="14"/>
  <c r="LC52" i="14"/>
  <c r="LO52" i="14"/>
  <c r="MA52" i="14"/>
  <c r="MM52" i="14"/>
  <c r="MY52" i="14"/>
  <c r="HX52" i="14"/>
  <c r="IJ52" i="14"/>
  <c r="IV52" i="14"/>
  <c r="JH52" i="14"/>
  <c r="JT52" i="14"/>
  <c r="KF52" i="14"/>
  <c r="KR52" i="14"/>
  <c r="LD52" i="14"/>
  <c r="HY52" i="14"/>
  <c r="IK52" i="14"/>
  <c r="IW52" i="14"/>
  <c r="JI52" i="14"/>
  <c r="JU52" i="14"/>
  <c r="KG52" i="14"/>
  <c r="IA52" i="14"/>
  <c r="IM52" i="14"/>
  <c r="IY52" i="14"/>
  <c r="JK52" i="14"/>
  <c r="JW52" i="14"/>
  <c r="KI52" i="14"/>
  <c r="KU52" i="14"/>
  <c r="IO52" i="14"/>
  <c r="JX52" i="14"/>
  <c r="KW52" i="14"/>
  <c r="LN52" i="14"/>
  <c r="MC52" i="14"/>
  <c r="MQ52" i="14"/>
  <c r="NE52" i="14"/>
  <c r="NR52" i="14"/>
  <c r="OF52" i="14"/>
  <c r="OS52" i="14"/>
  <c r="PF52" i="14"/>
  <c r="IP52" i="14"/>
  <c r="JY52" i="14"/>
  <c r="KX52" i="14"/>
  <c r="LP52" i="14"/>
  <c r="MD52" i="14"/>
  <c r="MR52" i="14"/>
  <c r="NF52" i="14"/>
  <c r="NT52" i="14"/>
  <c r="OG52" i="14"/>
  <c r="OT52" i="14"/>
  <c r="PG52" i="14"/>
  <c r="IX52" i="14"/>
  <c r="JZ52" i="14"/>
  <c r="KZ52" i="14"/>
  <c r="LQ52" i="14"/>
  <c r="ME52" i="14"/>
  <c r="MS52" i="14"/>
  <c r="NH52" i="14"/>
  <c r="NU52" i="14"/>
  <c r="OH52" i="14"/>
  <c r="OU52" i="14"/>
  <c r="PH52" i="14"/>
  <c r="IZ52" i="14"/>
  <c r="KB52" i="14"/>
  <c r="LB52" i="14"/>
  <c r="LR52" i="14"/>
  <c r="MF52" i="14"/>
  <c r="MT52" i="14"/>
  <c r="NI52" i="14"/>
  <c r="NV52" i="14"/>
  <c r="OI52" i="14"/>
  <c r="OV52" i="14"/>
  <c r="HQ52" i="14"/>
  <c r="JA52" i="14"/>
  <c r="KH52" i="14"/>
  <c r="LE52" i="14"/>
  <c r="LS52" i="14"/>
  <c r="MG52" i="14"/>
  <c r="MV52" i="14"/>
  <c r="NJ52" i="14"/>
  <c r="NW52" i="14"/>
  <c r="OJ52" i="14"/>
  <c r="OW52" i="14"/>
  <c r="HR52" i="14"/>
  <c r="JB52" i="14"/>
  <c r="KJ52" i="14"/>
  <c r="LF52" i="14"/>
  <c r="LT52" i="14"/>
  <c r="MH52" i="14"/>
  <c r="MW52" i="14"/>
  <c r="NK52" i="14"/>
  <c r="NX52" i="14"/>
  <c r="OK52" i="14"/>
  <c r="OX52" i="14"/>
  <c r="IC52" i="14"/>
  <c r="JM52" i="14"/>
  <c r="KN52" i="14"/>
  <c r="LI52" i="14"/>
  <c r="LX52" i="14"/>
  <c r="ML52" i="14"/>
  <c r="NA52" i="14"/>
  <c r="NN52" i="14"/>
  <c r="OA52" i="14"/>
  <c r="ON52" i="14"/>
  <c r="PA52" i="14"/>
  <c r="IL52" i="14"/>
  <c r="JP52" i="14"/>
  <c r="KT52" i="14"/>
  <c r="LL52" i="14"/>
  <c r="LZ52" i="14"/>
  <c r="MO52" i="14"/>
  <c r="NC52" i="14"/>
  <c r="NP52" i="14"/>
  <c r="OC52" i="14"/>
  <c r="OP52" i="14"/>
  <c r="PD52" i="14"/>
  <c r="IN52" i="14"/>
  <c r="JV52" i="14"/>
  <c r="KV52" i="14"/>
  <c r="LM52" i="14"/>
  <c r="MB52" i="14"/>
  <c r="MP52" i="14"/>
  <c r="ND52" i="14"/>
  <c r="NQ52" i="14"/>
  <c r="OD52" i="14"/>
  <c r="OR52" i="14"/>
  <c r="PE52" i="14"/>
  <c r="KK52" i="14"/>
  <c r="MX52" i="14"/>
  <c r="OY52" i="14"/>
  <c r="KL52" i="14"/>
  <c r="MZ52" i="14"/>
  <c r="OZ52" i="14"/>
  <c r="KS52" i="14"/>
  <c r="NB52" i="14"/>
  <c r="PB52" i="14"/>
  <c r="LG52" i="14"/>
  <c r="NL52" i="14"/>
  <c r="LH52" i="14"/>
  <c r="NM52" i="14"/>
  <c r="LJ52" i="14"/>
  <c r="NO52" i="14"/>
  <c r="HZ52" i="14"/>
  <c r="LU52" i="14"/>
  <c r="NY52" i="14"/>
  <c r="IB52" i="14"/>
  <c r="LV52" i="14"/>
  <c r="NZ52" i="14"/>
  <c r="JL52" i="14"/>
  <c r="MK52" i="14"/>
  <c r="OM52" i="14"/>
  <c r="ID52" i="14"/>
  <c r="JJ52" i="14"/>
  <c r="JN52" i="14"/>
  <c r="LY52" i="14"/>
  <c r="MJ52" i="14"/>
  <c r="MN52" i="14"/>
  <c r="OB52" i="14"/>
  <c r="OL52" i="14"/>
  <c r="OO52" i="14"/>
  <c r="IA100" i="14"/>
  <c r="IM100" i="14"/>
  <c r="IY100" i="14"/>
  <c r="JK100" i="14"/>
  <c r="JW100" i="14"/>
  <c r="KI100" i="14"/>
  <c r="KU100" i="14"/>
  <c r="LG100" i="14"/>
  <c r="LS100" i="14"/>
  <c r="ME100" i="14"/>
  <c r="MQ100" i="14"/>
  <c r="NC100" i="14"/>
  <c r="NO100" i="14"/>
  <c r="OA100" i="14"/>
  <c r="OM100" i="14"/>
  <c r="OY100" i="14"/>
  <c r="JH100" i="14"/>
  <c r="MZ100" i="14"/>
  <c r="IB100" i="14"/>
  <c r="IN100" i="14"/>
  <c r="IZ100" i="14"/>
  <c r="JL100" i="14"/>
  <c r="JX100" i="14"/>
  <c r="KJ100" i="14"/>
  <c r="KV100" i="14"/>
  <c r="LH100" i="14"/>
  <c r="LT100" i="14"/>
  <c r="MF100" i="14"/>
  <c r="MR100" i="14"/>
  <c r="ND100" i="14"/>
  <c r="NP100" i="14"/>
  <c r="OB100" i="14"/>
  <c r="ON100" i="14"/>
  <c r="OZ100" i="14"/>
  <c r="KF100" i="14"/>
  <c r="NX100" i="14"/>
  <c r="HQ100" i="14"/>
  <c r="IC100" i="14"/>
  <c r="IO100" i="14"/>
  <c r="JA100" i="14"/>
  <c r="JM100" i="14"/>
  <c r="JY100" i="14"/>
  <c r="KK100" i="14"/>
  <c r="KW100" i="14"/>
  <c r="LI100" i="14"/>
  <c r="LU100" i="14"/>
  <c r="MG100" i="14"/>
  <c r="MS100" i="14"/>
  <c r="NE100" i="14"/>
  <c r="NQ100" i="14"/>
  <c r="OC100" i="14"/>
  <c r="OO100" i="14"/>
  <c r="PA100" i="14"/>
  <c r="HR100" i="14"/>
  <c r="ID100" i="14"/>
  <c r="IP100" i="14"/>
  <c r="JB100" i="14"/>
  <c r="JN100" i="14"/>
  <c r="JZ100" i="14"/>
  <c r="KL100" i="14"/>
  <c r="KX100" i="14"/>
  <c r="LJ100" i="14"/>
  <c r="LV100" i="14"/>
  <c r="MH100" i="14"/>
  <c r="MT100" i="14"/>
  <c r="NF100" i="14"/>
  <c r="NR100" i="14"/>
  <c r="OD100" i="14"/>
  <c r="OP100" i="14"/>
  <c r="PB100" i="14"/>
  <c r="IV100" i="14"/>
  <c r="KR100" i="14"/>
  <c r="MN100" i="14"/>
  <c r="OV100" i="14"/>
  <c r="HS100" i="14"/>
  <c r="IE100" i="14"/>
  <c r="IQ100" i="14"/>
  <c r="JC100" i="14"/>
  <c r="JO100" i="14"/>
  <c r="KA100" i="14"/>
  <c r="KM100" i="14"/>
  <c r="KY100" i="14"/>
  <c r="LK100" i="14"/>
  <c r="LW100" i="14"/>
  <c r="MI100" i="14"/>
  <c r="MU100" i="14"/>
  <c r="NG100" i="14"/>
  <c r="NS100" i="14"/>
  <c r="OE100" i="14"/>
  <c r="OQ100" i="14"/>
  <c r="PC100" i="14"/>
  <c r="HX100" i="14"/>
  <c r="HT100" i="14"/>
  <c r="IF100" i="14"/>
  <c r="IR100" i="14"/>
  <c r="JD100" i="14"/>
  <c r="JP100" i="14"/>
  <c r="KB100" i="14"/>
  <c r="KN100" i="14"/>
  <c r="KZ100" i="14"/>
  <c r="LL100" i="14"/>
  <c r="LX100" i="14"/>
  <c r="MJ100" i="14"/>
  <c r="MV100" i="14"/>
  <c r="NH100" i="14"/>
  <c r="NT100" i="14"/>
  <c r="OF100" i="14"/>
  <c r="OR100" i="14"/>
  <c r="PD100" i="14"/>
  <c r="JT100" i="14"/>
  <c r="NL100" i="14"/>
  <c r="HU100" i="14"/>
  <c r="IG100" i="14"/>
  <c r="IS100" i="14"/>
  <c r="JE100" i="14"/>
  <c r="JQ100" i="14"/>
  <c r="KC100" i="14"/>
  <c r="KO100" i="14"/>
  <c r="LA100" i="14"/>
  <c r="LM100" i="14"/>
  <c r="LY100" i="14"/>
  <c r="MK100" i="14"/>
  <c r="MW100" i="14"/>
  <c r="NI100" i="14"/>
  <c r="NU100" i="14"/>
  <c r="OG100" i="14"/>
  <c r="OS100" i="14"/>
  <c r="PE100" i="14"/>
  <c r="MB100" i="14"/>
  <c r="HV100" i="14"/>
  <c r="IH100" i="14"/>
  <c r="IT100" i="14"/>
  <c r="JF100" i="14"/>
  <c r="JR100" i="14"/>
  <c r="KD100" i="14"/>
  <c r="KP100" i="14"/>
  <c r="LB100" i="14"/>
  <c r="LN100" i="14"/>
  <c r="LZ100" i="14"/>
  <c r="ML100" i="14"/>
  <c r="MX100" i="14"/>
  <c r="NJ100" i="14"/>
  <c r="NV100" i="14"/>
  <c r="OH100" i="14"/>
  <c r="OT100" i="14"/>
  <c r="PF100" i="14"/>
  <c r="IJ100" i="14"/>
  <c r="LP100" i="14"/>
  <c r="OJ100" i="14"/>
  <c r="HW100" i="14"/>
  <c r="II100" i="14"/>
  <c r="IU100" i="14"/>
  <c r="JG100" i="14"/>
  <c r="JS100" i="14"/>
  <c r="KE100" i="14"/>
  <c r="KQ100" i="14"/>
  <c r="LC100" i="14"/>
  <c r="LO100" i="14"/>
  <c r="MA100" i="14"/>
  <c r="MM100" i="14"/>
  <c r="MY100" i="14"/>
  <c r="NK100" i="14"/>
  <c r="NW100" i="14"/>
  <c r="OI100" i="14"/>
  <c r="OU100" i="14"/>
  <c r="PG100" i="14"/>
  <c r="LD100" i="14"/>
  <c r="PH100" i="14"/>
  <c r="HY100" i="14"/>
  <c r="IK100" i="14"/>
  <c r="IW100" i="14"/>
  <c r="JI100" i="14"/>
  <c r="JU100" i="14"/>
  <c r="KG100" i="14"/>
  <c r="KS100" i="14"/>
  <c r="LE100" i="14"/>
  <c r="LQ100" i="14"/>
  <c r="MC100" i="14"/>
  <c r="MO100" i="14"/>
  <c r="NA100" i="14"/>
  <c r="NM100" i="14"/>
  <c r="NY100" i="14"/>
  <c r="OK100" i="14"/>
  <c r="OW100" i="14"/>
  <c r="HZ100" i="14"/>
  <c r="IL100" i="14"/>
  <c r="IX100" i="14"/>
  <c r="JJ100" i="14"/>
  <c r="JV100" i="14"/>
  <c r="KH100" i="14"/>
  <c r="KT100" i="14"/>
  <c r="LF100" i="14"/>
  <c r="LR100" i="14"/>
  <c r="MD100" i="14"/>
  <c r="MP100" i="14"/>
  <c r="NB100" i="14"/>
  <c r="NN100" i="14"/>
  <c r="NZ100" i="14"/>
  <c r="OL100" i="14"/>
  <c r="OX100" i="14"/>
  <c r="HR57" i="14"/>
  <c r="ID57" i="14"/>
  <c r="IP57" i="14"/>
  <c r="JB57" i="14"/>
  <c r="JN57" i="14"/>
  <c r="JZ57" i="14"/>
  <c r="KL57" i="14"/>
  <c r="KX57" i="14"/>
  <c r="LJ57" i="14"/>
  <c r="LV57" i="14"/>
  <c r="MH57" i="14"/>
  <c r="MT57" i="14"/>
  <c r="NF57" i="14"/>
  <c r="NR57" i="14"/>
  <c r="OD57" i="14"/>
  <c r="OP57" i="14"/>
  <c r="PB57" i="14"/>
  <c r="HS57" i="14"/>
  <c r="IE57" i="14"/>
  <c r="IQ57" i="14"/>
  <c r="JC57" i="14"/>
  <c r="JO57" i="14"/>
  <c r="KA57" i="14"/>
  <c r="KM57" i="14"/>
  <c r="KY57" i="14"/>
  <c r="LK57" i="14"/>
  <c r="LW57" i="14"/>
  <c r="MI57" i="14"/>
  <c r="MU57" i="14"/>
  <c r="NG57" i="14"/>
  <c r="NS57" i="14"/>
  <c r="OE57" i="14"/>
  <c r="OQ57" i="14"/>
  <c r="PC57" i="14"/>
  <c r="HT57" i="14"/>
  <c r="IF57" i="14"/>
  <c r="IR57" i="14"/>
  <c r="JD57" i="14"/>
  <c r="JP57" i="14"/>
  <c r="KB57" i="14"/>
  <c r="KN57" i="14"/>
  <c r="KZ57" i="14"/>
  <c r="LL57" i="14"/>
  <c r="LX57" i="14"/>
  <c r="MJ57" i="14"/>
  <c r="MV57" i="14"/>
  <c r="NH57" i="14"/>
  <c r="NT57" i="14"/>
  <c r="OF57" i="14"/>
  <c r="OR57" i="14"/>
  <c r="PD57" i="14"/>
  <c r="HU57" i="14"/>
  <c r="IG57" i="14"/>
  <c r="IS57" i="14"/>
  <c r="JE57" i="14"/>
  <c r="JQ57" i="14"/>
  <c r="KC57" i="14"/>
  <c r="KO57" i="14"/>
  <c r="LA57" i="14"/>
  <c r="LM57" i="14"/>
  <c r="LY57" i="14"/>
  <c r="MK57" i="14"/>
  <c r="MW57" i="14"/>
  <c r="NI57" i="14"/>
  <c r="NU57" i="14"/>
  <c r="OG57" i="14"/>
  <c r="OS57" i="14"/>
  <c r="PE57" i="14"/>
  <c r="HV57" i="14"/>
  <c r="IH57" i="14"/>
  <c r="IT57" i="14"/>
  <c r="JF57" i="14"/>
  <c r="JR57" i="14"/>
  <c r="KD57" i="14"/>
  <c r="KP57" i="14"/>
  <c r="LB57" i="14"/>
  <c r="LN57" i="14"/>
  <c r="LZ57" i="14"/>
  <c r="ML57" i="14"/>
  <c r="MX57" i="14"/>
  <c r="NJ57" i="14"/>
  <c r="NV57" i="14"/>
  <c r="OH57" i="14"/>
  <c r="OT57" i="14"/>
  <c r="PF57" i="14"/>
  <c r="HW57" i="14"/>
  <c r="II57" i="14"/>
  <c r="IU57" i="14"/>
  <c r="JG57" i="14"/>
  <c r="JS57" i="14"/>
  <c r="KE57" i="14"/>
  <c r="KQ57" i="14"/>
  <c r="LC57" i="14"/>
  <c r="LO57" i="14"/>
  <c r="MA57" i="14"/>
  <c r="MM57" i="14"/>
  <c r="MY57" i="14"/>
  <c r="NK57" i="14"/>
  <c r="NW57" i="14"/>
  <c r="OI57" i="14"/>
  <c r="OU57" i="14"/>
  <c r="PG57" i="14"/>
  <c r="HZ57" i="14"/>
  <c r="IL57" i="14"/>
  <c r="IX57" i="14"/>
  <c r="JJ57" i="14"/>
  <c r="JV57" i="14"/>
  <c r="KH57" i="14"/>
  <c r="KT57" i="14"/>
  <c r="LF57" i="14"/>
  <c r="LR57" i="14"/>
  <c r="MD57" i="14"/>
  <c r="MP57" i="14"/>
  <c r="NB57" i="14"/>
  <c r="NN57" i="14"/>
  <c r="NZ57" i="14"/>
  <c r="OL57" i="14"/>
  <c r="OX57" i="14"/>
  <c r="IB57" i="14"/>
  <c r="IN57" i="14"/>
  <c r="IZ57" i="14"/>
  <c r="JL57" i="14"/>
  <c r="JX57" i="14"/>
  <c r="KJ57" i="14"/>
  <c r="KV57" i="14"/>
  <c r="LH57" i="14"/>
  <c r="LT57" i="14"/>
  <c r="MF57" i="14"/>
  <c r="MR57" i="14"/>
  <c r="ND57" i="14"/>
  <c r="NP57" i="14"/>
  <c r="OB57" i="14"/>
  <c r="ON57" i="14"/>
  <c r="OZ57" i="14"/>
  <c r="IW57" i="14"/>
  <c r="KG57" i="14"/>
  <c r="LQ57" i="14"/>
  <c r="NA57" i="14"/>
  <c r="OK57" i="14"/>
  <c r="IY57" i="14"/>
  <c r="KI57" i="14"/>
  <c r="LS57" i="14"/>
  <c r="NC57" i="14"/>
  <c r="OM57" i="14"/>
  <c r="HQ57" i="14"/>
  <c r="JA57" i="14"/>
  <c r="KK57" i="14"/>
  <c r="LU57" i="14"/>
  <c r="NE57" i="14"/>
  <c r="OO57" i="14"/>
  <c r="HX57" i="14"/>
  <c r="JH57" i="14"/>
  <c r="KR57" i="14"/>
  <c r="MB57" i="14"/>
  <c r="NL57" i="14"/>
  <c r="OV57" i="14"/>
  <c r="HY57" i="14"/>
  <c r="JI57" i="14"/>
  <c r="KS57" i="14"/>
  <c r="MC57" i="14"/>
  <c r="NM57" i="14"/>
  <c r="OW57" i="14"/>
  <c r="IA57" i="14"/>
  <c r="JK57" i="14"/>
  <c r="KU57" i="14"/>
  <c r="ME57" i="14"/>
  <c r="NO57" i="14"/>
  <c r="OY57" i="14"/>
  <c r="IC57" i="14"/>
  <c r="JM57" i="14"/>
  <c r="KW57" i="14"/>
  <c r="MG57" i="14"/>
  <c r="NQ57" i="14"/>
  <c r="PA57" i="14"/>
  <c r="IJ57" i="14"/>
  <c r="JT57" i="14"/>
  <c r="LD57" i="14"/>
  <c r="MN57" i="14"/>
  <c r="NX57" i="14"/>
  <c r="PH57" i="14"/>
  <c r="IO57" i="14"/>
  <c r="JY57" i="14"/>
  <c r="LI57" i="14"/>
  <c r="MS57" i="14"/>
  <c r="OC57" i="14"/>
  <c r="MO57" i="14"/>
  <c r="MQ57" i="14"/>
  <c r="MZ57" i="14"/>
  <c r="IK57" i="14"/>
  <c r="NY57" i="14"/>
  <c r="IM57" i="14"/>
  <c r="OA57" i="14"/>
  <c r="IV57" i="14"/>
  <c r="OJ57" i="14"/>
  <c r="JU57" i="14"/>
  <c r="JW57" i="14"/>
  <c r="KF57" i="14"/>
  <c r="LE57" i="14"/>
  <c r="LG57" i="14"/>
  <c r="LP57" i="14"/>
  <c r="IA89" i="14"/>
  <c r="IM89" i="14"/>
  <c r="IY89" i="14"/>
  <c r="JK89" i="14"/>
  <c r="JW89" i="14"/>
  <c r="KI89" i="14"/>
  <c r="KU89" i="14"/>
  <c r="LG89" i="14"/>
  <c r="LS89" i="14"/>
  <c r="ME89" i="14"/>
  <c r="MQ89" i="14"/>
  <c r="NC89" i="14"/>
  <c r="NO89" i="14"/>
  <c r="OA89" i="14"/>
  <c r="OM89" i="14"/>
  <c r="OY89" i="14"/>
  <c r="IB89" i="14"/>
  <c r="IN89" i="14"/>
  <c r="IZ89" i="14"/>
  <c r="JL89" i="14"/>
  <c r="JX89" i="14"/>
  <c r="KJ89" i="14"/>
  <c r="KV89" i="14"/>
  <c r="LH89" i="14"/>
  <c r="LT89" i="14"/>
  <c r="MF89" i="14"/>
  <c r="MR89" i="14"/>
  <c r="ND89" i="14"/>
  <c r="NP89" i="14"/>
  <c r="OB89" i="14"/>
  <c r="ON89" i="14"/>
  <c r="OZ89" i="14"/>
  <c r="HQ89" i="14"/>
  <c r="IC89" i="14"/>
  <c r="IO89" i="14"/>
  <c r="JA89" i="14"/>
  <c r="JM89" i="14"/>
  <c r="JY89" i="14"/>
  <c r="KK89" i="14"/>
  <c r="KW89" i="14"/>
  <c r="LI89" i="14"/>
  <c r="LU89" i="14"/>
  <c r="MG89" i="14"/>
  <c r="MS89" i="14"/>
  <c r="NE89" i="14"/>
  <c r="NQ89" i="14"/>
  <c r="OC89" i="14"/>
  <c r="OO89" i="14"/>
  <c r="PA89" i="14"/>
  <c r="HR89" i="14"/>
  <c r="ID89" i="14"/>
  <c r="IP89" i="14"/>
  <c r="JB89" i="14"/>
  <c r="JN89" i="14"/>
  <c r="JZ89" i="14"/>
  <c r="KL89" i="14"/>
  <c r="KX89" i="14"/>
  <c r="LJ89" i="14"/>
  <c r="LV89" i="14"/>
  <c r="MH89" i="14"/>
  <c r="MT89" i="14"/>
  <c r="NF89" i="14"/>
  <c r="NR89" i="14"/>
  <c r="OD89" i="14"/>
  <c r="OP89" i="14"/>
  <c r="PB89" i="14"/>
  <c r="HS89" i="14"/>
  <c r="IE89" i="14"/>
  <c r="IQ89" i="14"/>
  <c r="JC89" i="14"/>
  <c r="JO89" i="14"/>
  <c r="KA89" i="14"/>
  <c r="KM89" i="14"/>
  <c r="KY89" i="14"/>
  <c r="LK89" i="14"/>
  <c r="LW89" i="14"/>
  <c r="MI89" i="14"/>
  <c r="MU89" i="14"/>
  <c r="NG89" i="14"/>
  <c r="NS89" i="14"/>
  <c r="OE89" i="14"/>
  <c r="OQ89" i="14"/>
  <c r="PC89" i="14"/>
  <c r="HT89" i="14"/>
  <c r="IF89" i="14"/>
  <c r="IR89" i="14"/>
  <c r="JD89" i="14"/>
  <c r="JP89" i="14"/>
  <c r="KB89" i="14"/>
  <c r="KN89" i="14"/>
  <c r="KZ89" i="14"/>
  <c r="LL89" i="14"/>
  <c r="LX89" i="14"/>
  <c r="MJ89" i="14"/>
  <c r="MV89" i="14"/>
  <c r="NH89" i="14"/>
  <c r="NT89" i="14"/>
  <c r="OF89" i="14"/>
  <c r="OR89" i="14"/>
  <c r="PD89" i="14"/>
  <c r="HU89" i="14"/>
  <c r="IG89" i="14"/>
  <c r="IS89" i="14"/>
  <c r="JE89" i="14"/>
  <c r="JQ89" i="14"/>
  <c r="KC89" i="14"/>
  <c r="KO89" i="14"/>
  <c r="LA89" i="14"/>
  <c r="LM89" i="14"/>
  <c r="LY89" i="14"/>
  <c r="MK89" i="14"/>
  <c r="MW89" i="14"/>
  <c r="NI89" i="14"/>
  <c r="NU89" i="14"/>
  <c r="OG89" i="14"/>
  <c r="OS89" i="14"/>
  <c r="PE89" i="14"/>
  <c r="HV89" i="14"/>
  <c r="IH89" i="14"/>
  <c r="IT89" i="14"/>
  <c r="JF89" i="14"/>
  <c r="JR89" i="14"/>
  <c r="KD89" i="14"/>
  <c r="KP89" i="14"/>
  <c r="LB89" i="14"/>
  <c r="LN89" i="14"/>
  <c r="LZ89" i="14"/>
  <c r="ML89" i="14"/>
  <c r="MX89" i="14"/>
  <c r="NJ89" i="14"/>
  <c r="NV89" i="14"/>
  <c r="OH89" i="14"/>
  <c r="OT89" i="14"/>
  <c r="PF89" i="14"/>
  <c r="HW89" i="14"/>
  <c r="II89" i="14"/>
  <c r="IU89" i="14"/>
  <c r="JG89" i="14"/>
  <c r="JS89" i="14"/>
  <c r="KE89" i="14"/>
  <c r="KQ89" i="14"/>
  <c r="LC89" i="14"/>
  <c r="LO89" i="14"/>
  <c r="MA89" i="14"/>
  <c r="MM89" i="14"/>
  <c r="MY89" i="14"/>
  <c r="NK89" i="14"/>
  <c r="NW89" i="14"/>
  <c r="OI89" i="14"/>
  <c r="OU89" i="14"/>
  <c r="PG89" i="14"/>
  <c r="HY89" i="14"/>
  <c r="IK89" i="14"/>
  <c r="IW89" i="14"/>
  <c r="JI89" i="14"/>
  <c r="JU89" i="14"/>
  <c r="KG89" i="14"/>
  <c r="KS89" i="14"/>
  <c r="LE89" i="14"/>
  <c r="LQ89" i="14"/>
  <c r="MC89" i="14"/>
  <c r="MO89" i="14"/>
  <c r="NA89" i="14"/>
  <c r="NM89" i="14"/>
  <c r="NY89" i="14"/>
  <c r="OK89" i="14"/>
  <c r="OW89" i="14"/>
  <c r="IJ89" i="14"/>
  <c r="LD89" i="14"/>
  <c r="NX89" i="14"/>
  <c r="IL89" i="14"/>
  <c r="LF89" i="14"/>
  <c r="NZ89" i="14"/>
  <c r="IV89" i="14"/>
  <c r="LP89" i="14"/>
  <c r="OJ89" i="14"/>
  <c r="IX89" i="14"/>
  <c r="LR89" i="14"/>
  <c r="OL89" i="14"/>
  <c r="JH89" i="14"/>
  <c r="MB89" i="14"/>
  <c r="OV89" i="14"/>
  <c r="JJ89" i="14"/>
  <c r="MD89" i="14"/>
  <c r="OX89" i="14"/>
  <c r="JT89" i="14"/>
  <c r="MN89" i="14"/>
  <c r="PH89" i="14"/>
  <c r="JV89" i="14"/>
  <c r="MP89" i="14"/>
  <c r="KF89" i="14"/>
  <c r="MZ89" i="14"/>
  <c r="KH89" i="14"/>
  <c r="NB89" i="14"/>
  <c r="HX89" i="14"/>
  <c r="HZ89" i="14"/>
  <c r="KR89" i="14"/>
  <c r="KT89" i="14"/>
  <c r="NL89" i="14"/>
  <c r="NN89" i="14"/>
  <c r="HU46" i="14"/>
  <c r="IG46" i="14"/>
  <c r="IS46" i="14"/>
  <c r="JE46" i="14"/>
  <c r="JQ46" i="14"/>
  <c r="KC46" i="14"/>
  <c r="KO46" i="14"/>
  <c r="LA46" i="14"/>
  <c r="LM46" i="14"/>
  <c r="LY46" i="14"/>
  <c r="MK46" i="14"/>
  <c r="MW46" i="14"/>
  <c r="NI46" i="14"/>
  <c r="NU46" i="14"/>
  <c r="OG46" i="14"/>
  <c r="OS46" i="14"/>
  <c r="PE46" i="14"/>
  <c r="HV46" i="14"/>
  <c r="IH46" i="14"/>
  <c r="IT46" i="14"/>
  <c r="JF46" i="14"/>
  <c r="JR46" i="14"/>
  <c r="KD46" i="14"/>
  <c r="KP46" i="14"/>
  <c r="LB46" i="14"/>
  <c r="LN46" i="14"/>
  <c r="LZ46" i="14"/>
  <c r="ML46" i="14"/>
  <c r="MX46" i="14"/>
  <c r="NJ46" i="14"/>
  <c r="NV46" i="14"/>
  <c r="OH46" i="14"/>
  <c r="OT46" i="14"/>
  <c r="PF46" i="14"/>
  <c r="HW46" i="14"/>
  <c r="II46" i="14"/>
  <c r="IU46" i="14"/>
  <c r="JG46" i="14"/>
  <c r="JS46" i="14"/>
  <c r="KE46" i="14"/>
  <c r="KQ46" i="14"/>
  <c r="LC46" i="14"/>
  <c r="LO46" i="14"/>
  <c r="MA46" i="14"/>
  <c r="MM46" i="14"/>
  <c r="MY46" i="14"/>
  <c r="NK46" i="14"/>
  <c r="NW46" i="14"/>
  <c r="OI46" i="14"/>
  <c r="OU46" i="14"/>
  <c r="PG46" i="14"/>
  <c r="HX46" i="14"/>
  <c r="IJ46" i="14"/>
  <c r="IV46" i="14"/>
  <c r="JH46" i="14"/>
  <c r="JT46" i="14"/>
  <c r="KF46" i="14"/>
  <c r="KR46" i="14"/>
  <c r="LD46" i="14"/>
  <c r="LP46" i="14"/>
  <c r="MB46" i="14"/>
  <c r="MN46" i="14"/>
  <c r="MZ46" i="14"/>
  <c r="NL46" i="14"/>
  <c r="NX46" i="14"/>
  <c r="OJ46" i="14"/>
  <c r="OV46" i="14"/>
  <c r="PH46" i="14"/>
  <c r="HY46" i="14"/>
  <c r="IK46" i="14"/>
  <c r="IW46" i="14"/>
  <c r="JI46" i="14"/>
  <c r="JU46" i="14"/>
  <c r="KG46" i="14"/>
  <c r="KS46" i="14"/>
  <c r="LE46" i="14"/>
  <c r="LQ46" i="14"/>
  <c r="MC46" i="14"/>
  <c r="MO46" i="14"/>
  <c r="NA46" i="14"/>
  <c r="NM46" i="14"/>
  <c r="NY46" i="14"/>
  <c r="OK46" i="14"/>
  <c r="OW46" i="14"/>
  <c r="HZ46" i="14"/>
  <c r="IL46" i="14"/>
  <c r="IX46" i="14"/>
  <c r="JJ46" i="14"/>
  <c r="JV46" i="14"/>
  <c r="KH46" i="14"/>
  <c r="KT46" i="14"/>
  <c r="LF46" i="14"/>
  <c r="LR46" i="14"/>
  <c r="MD46" i="14"/>
  <c r="MP46" i="14"/>
  <c r="NB46" i="14"/>
  <c r="NN46" i="14"/>
  <c r="NZ46" i="14"/>
  <c r="OL46" i="14"/>
  <c r="OX46" i="14"/>
  <c r="IA46" i="14"/>
  <c r="IM46" i="14"/>
  <c r="IY46" i="14"/>
  <c r="JK46" i="14"/>
  <c r="JW46" i="14"/>
  <c r="KI46" i="14"/>
  <c r="KU46" i="14"/>
  <c r="LG46" i="14"/>
  <c r="LS46" i="14"/>
  <c r="ME46" i="14"/>
  <c r="MQ46" i="14"/>
  <c r="NC46" i="14"/>
  <c r="NO46" i="14"/>
  <c r="OA46" i="14"/>
  <c r="OM46" i="14"/>
  <c r="OY46" i="14"/>
  <c r="IB46" i="14"/>
  <c r="IN46" i="14"/>
  <c r="IZ46" i="14"/>
  <c r="JL46" i="14"/>
  <c r="JX46" i="14"/>
  <c r="KJ46" i="14"/>
  <c r="KV46" i="14"/>
  <c r="LH46" i="14"/>
  <c r="LT46" i="14"/>
  <c r="MF46" i="14"/>
  <c r="MR46" i="14"/>
  <c r="ND46" i="14"/>
  <c r="NP46" i="14"/>
  <c r="OB46" i="14"/>
  <c r="ON46" i="14"/>
  <c r="OZ46" i="14"/>
  <c r="HQ46" i="14"/>
  <c r="JA46" i="14"/>
  <c r="KK46" i="14"/>
  <c r="LU46" i="14"/>
  <c r="NE46" i="14"/>
  <c r="OO46" i="14"/>
  <c r="HR46" i="14"/>
  <c r="JB46" i="14"/>
  <c r="KL46" i="14"/>
  <c r="LV46" i="14"/>
  <c r="NF46" i="14"/>
  <c r="OP46" i="14"/>
  <c r="HS46" i="14"/>
  <c r="JC46" i="14"/>
  <c r="KM46" i="14"/>
  <c r="LW46" i="14"/>
  <c r="NG46" i="14"/>
  <c r="OQ46" i="14"/>
  <c r="HT46" i="14"/>
  <c r="JD46" i="14"/>
  <c r="KN46" i="14"/>
  <c r="LX46" i="14"/>
  <c r="NH46" i="14"/>
  <c r="OR46" i="14"/>
  <c r="IC46" i="14"/>
  <c r="JM46" i="14"/>
  <c r="KW46" i="14"/>
  <c r="MG46" i="14"/>
  <c r="NQ46" i="14"/>
  <c r="PA46" i="14"/>
  <c r="ID46" i="14"/>
  <c r="JN46" i="14"/>
  <c r="KX46" i="14"/>
  <c r="MH46" i="14"/>
  <c r="NR46" i="14"/>
  <c r="PB46" i="14"/>
  <c r="IE46" i="14"/>
  <c r="JO46" i="14"/>
  <c r="KY46" i="14"/>
  <c r="MI46" i="14"/>
  <c r="NS46" i="14"/>
  <c r="PC46" i="14"/>
  <c r="IQ46" i="14"/>
  <c r="KA46" i="14"/>
  <c r="LK46" i="14"/>
  <c r="MU46" i="14"/>
  <c r="OE46" i="14"/>
  <c r="JP46" i="14"/>
  <c r="NT46" i="14"/>
  <c r="JY46" i="14"/>
  <c r="OC46" i="14"/>
  <c r="JZ46" i="14"/>
  <c r="OD46" i="14"/>
  <c r="KB46" i="14"/>
  <c r="OF46" i="14"/>
  <c r="KZ46" i="14"/>
  <c r="PD46" i="14"/>
  <c r="LI46" i="14"/>
  <c r="LJ46" i="14"/>
  <c r="IF46" i="14"/>
  <c r="MJ46" i="14"/>
  <c r="IP46" i="14"/>
  <c r="MT46" i="14"/>
  <c r="IO46" i="14"/>
  <c r="IR46" i="14"/>
  <c r="LL46" i="14"/>
  <c r="MS46" i="14"/>
  <c r="MV46" i="14"/>
  <c r="HS82" i="14"/>
  <c r="IE82" i="14"/>
  <c r="IQ82" i="14"/>
  <c r="JC82" i="14"/>
  <c r="JO82" i="14"/>
  <c r="KA82" i="14"/>
  <c r="KM82" i="14"/>
  <c r="KY82" i="14"/>
  <c r="LK82" i="14"/>
  <c r="LW82" i="14"/>
  <c r="MI82" i="14"/>
  <c r="MU82" i="14"/>
  <c r="NG82" i="14"/>
  <c r="NS82" i="14"/>
  <c r="OE82" i="14"/>
  <c r="OQ82" i="14"/>
  <c r="PC82" i="14"/>
  <c r="HT82" i="14"/>
  <c r="IF82" i="14"/>
  <c r="IR82" i="14"/>
  <c r="JD82" i="14"/>
  <c r="JP82" i="14"/>
  <c r="KB82" i="14"/>
  <c r="KN82" i="14"/>
  <c r="KZ82" i="14"/>
  <c r="HU82" i="14"/>
  <c r="IG82" i="14"/>
  <c r="IS82" i="14"/>
  <c r="JE82" i="14"/>
  <c r="JQ82" i="14"/>
  <c r="KC82" i="14"/>
  <c r="KO82" i="14"/>
  <c r="LA82" i="14"/>
  <c r="LM82" i="14"/>
  <c r="LY82" i="14"/>
  <c r="MK82" i="14"/>
  <c r="MW82" i="14"/>
  <c r="NI82" i="14"/>
  <c r="NU82" i="14"/>
  <c r="OG82" i="14"/>
  <c r="OS82" i="14"/>
  <c r="PE82" i="14"/>
  <c r="HV82" i="14"/>
  <c r="IH82" i="14"/>
  <c r="IT82" i="14"/>
  <c r="JF82" i="14"/>
  <c r="JR82" i="14"/>
  <c r="KD82" i="14"/>
  <c r="KP82" i="14"/>
  <c r="LB82" i="14"/>
  <c r="LN82" i="14"/>
  <c r="LZ82" i="14"/>
  <c r="ML82" i="14"/>
  <c r="MX82" i="14"/>
  <c r="NJ82" i="14"/>
  <c r="NV82" i="14"/>
  <c r="OH82" i="14"/>
  <c r="OT82" i="14"/>
  <c r="PF82" i="14"/>
  <c r="HW82" i="14"/>
  <c r="II82" i="14"/>
  <c r="IU82" i="14"/>
  <c r="JG82" i="14"/>
  <c r="JS82" i="14"/>
  <c r="KE82" i="14"/>
  <c r="KQ82" i="14"/>
  <c r="LC82" i="14"/>
  <c r="LO82" i="14"/>
  <c r="MA82" i="14"/>
  <c r="MM82" i="14"/>
  <c r="MY82" i="14"/>
  <c r="NK82" i="14"/>
  <c r="NW82" i="14"/>
  <c r="OI82" i="14"/>
  <c r="OU82" i="14"/>
  <c r="PG82" i="14"/>
  <c r="HX82" i="14"/>
  <c r="IJ82" i="14"/>
  <c r="IV82" i="14"/>
  <c r="JH82" i="14"/>
  <c r="JT82" i="14"/>
  <c r="KF82" i="14"/>
  <c r="KR82" i="14"/>
  <c r="LD82" i="14"/>
  <c r="LP82" i="14"/>
  <c r="MB82" i="14"/>
  <c r="MN82" i="14"/>
  <c r="MZ82" i="14"/>
  <c r="NL82" i="14"/>
  <c r="NX82" i="14"/>
  <c r="OJ82" i="14"/>
  <c r="OV82" i="14"/>
  <c r="PH82" i="14"/>
  <c r="HY82" i="14"/>
  <c r="IK82" i="14"/>
  <c r="IW82" i="14"/>
  <c r="JI82" i="14"/>
  <c r="JU82" i="14"/>
  <c r="KG82" i="14"/>
  <c r="KS82" i="14"/>
  <c r="LE82" i="14"/>
  <c r="LQ82" i="14"/>
  <c r="MC82" i="14"/>
  <c r="MO82" i="14"/>
  <c r="NA82" i="14"/>
  <c r="NM82" i="14"/>
  <c r="NY82" i="14"/>
  <c r="OK82" i="14"/>
  <c r="OW82" i="14"/>
  <c r="HZ82" i="14"/>
  <c r="IL82" i="14"/>
  <c r="IX82" i="14"/>
  <c r="JJ82" i="14"/>
  <c r="JV82" i="14"/>
  <c r="KH82" i="14"/>
  <c r="KT82" i="14"/>
  <c r="LF82" i="14"/>
  <c r="LR82" i="14"/>
  <c r="MD82" i="14"/>
  <c r="MP82" i="14"/>
  <c r="NB82" i="14"/>
  <c r="NN82" i="14"/>
  <c r="NZ82" i="14"/>
  <c r="OL82" i="14"/>
  <c r="OX82" i="14"/>
  <c r="HQ82" i="14"/>
  <c r="IC82" i="14"/>
  <c r="IO82" i="14"/>
  <c r="JA82" i="14"/>
  <c r="JM82" i="14"/>
  <c r="JY82" i="14"/>
  <c r="KK82" i="14"/>
  <c r="KW82" i="14"/>
  <c r="LI82" i="14"/>
  <c r="LU82" i="14"/>
  <c r="MG82" i="14"/>
  <c r="MS82" i="14"/>
  <c r="NE82" i="14"/>
  <c r="NQ82" i="14"/>
  <c r="OC82" i="14"/>
  <c r="OO82" i="14"/>
  <c r="PA82" i="14"/>
  <c r="IM82" i="14"/>
  <c r="KI82" i="14"/>
  <c r="LV82" i="14"/>
  <c r="NF82" i="14"/>
  <c r="OP82" i="14"/>
  <c r="IN82" i="14"/>
  <c r="KJ82" i="14"/>
  <c r="LX82" i="14"/>
  <c r="NH82" i="14"/>
  <c r="OR82" i="14"/>
  <c r="IP82" i="14"/>
  <c r="KL82" i="14"/>
  <c r="ME82" i="14"/>
  <c r="NO82" i="14"/>
  <c r="OY82" i="14"/>
  <c r="IY82" i="14"/>
  <c r="KU82" i="14"/>
  <c r="MF82" i="14"/>
  <c r="NP82" i="14"/>
  <c r="OZ82" i="14"/>
  <c r="IZ82" i="14"/>
  <c r="KV82" i="14"/>
  <c r="MH82" i="14"/>
  <c r="NR82" i="14"/>
  <c r="PB82" i="14"/>
  <c r="JB82" i="14"/>
  <c r="KX82" i="14"/>
  <c r="MJ82" i="14"/>
  <c r="NT82" i="14"/>
  <c r="PD82" i="14"/>
  <c r="JK82" i="14"/>
  <c r="LG82" i="14"/>
  <c r="MQ82" i="14"/>
  <c r="OA82" i="14"/>
  <c r="JL82" i="14"/>
  <c r="LH82" i="14"/>
  <c r="MR82" i="14"/>
  <c r="OB82" i="14"/>
  <c r="HR82" i="14"/>
  <c r="JN82" i="14"/>
  <c r="LJ82" i="14"/>
  <c r="MT82" i="14"/>
  <c r="OD82" i="14"/>
  <c r="IB82" i="14"/>
  <c r="JX82" i="14"/>
  <c r="LS82" i="14"/>
  <c r="NC82" i="14"/>
  <c r="OM82" i="14"/>
  <c r="IA82" i="14"/>
  <c r="ID82" i="14"/>
  <c r="JW82" i="14"/>
  <c r="JZ82" i="14"/>
  <c r="LL82" i="14"/>
  <c r="LT82" i="14"/>
  <c r="MV82" i="14"/>
  <c r="OF82" i="14"/>
  <c r="ND82" i="14"/>
  <c r="ON82" i="14"/>
  <c r="HU39" i="14"/>
  <c r="IG39" i="14"/>
  <c r="IS39" i="14"/>
  <c r="JE39" i="14"/>
  <c r="JQ39" i="14"/>
  <c r="KC39" i="14"/>
  <c r="KO39" i="14"/>
  <c r="LA39" i="14"/>
  <c r="LM39" i="14"/>
  <c r="LY39" i="14"/>
  <c r="MK39" i="14"/>
  <c r="MW39" i="14"/>
  <c r="NI39" i="14"/>
  <c r="NU39" i="14"/>
  <c r="OG39" i="14"/>
  <c r="OS39" i="14"/>
  <c r="PE39" i="14"/>
  <c r="HV39" i="14"/>
  <c r="IH39" i="14"/>
  <c r="IT39" i="14"/>
  <c r="JF39" i="14"/>
  <c r="JR39" i="14"/>
  <c r="KD39" i="14"/>
  <c r="KP39" i="14"/>
  <c r="LB39" i="14"/>
  <c r="LN39" i="14"/>
  <c r="LZ39" i="14"/>
  <c r="ML39" i="14"/>
  <c r="MX39" i="14"/>
  <c r="NJ39" i="14"/>
  <c r="NV39" i="14"/>
  <c r="OH39" i="14"/>
  <c r="OT39" i="14"/>
  <c r="PF39" i="14"/>
  <c r="HW39" i="14"/>
  <c r="II39" i="14"/>
  <c r="IU39" i="14"/>
  <c r="JG39" i="14"/>
  <c r="JS39" i="14"/>
  <c r="KE39" i="14"/>
  <c r="KQ39" i="14"/>
  <c r="LC39" i="14"/>
  <c r="LO39" i="14"/>
  <c r="MA39" i="14"/>
  <c r="MM39" i="14"/>
  <c r="MY39" i="14"/>
  <c r="NK39" i="14"/>
  <c r="NW39" i="14"/>
  <c r="OI39" i="14"/>
  <c r="OU39" i="14"/>
  <c r="PG39" i="14"/>
  <c r="HX39" i="14"/>
  <c r="IJ39" i="14"/>
  <c r="IV39" i="14"/>
  <c r="JH39" i="14"/>
  <c r="JT39" i="14"/>
  <c r="KF39" i="14"/>
  <c r="KR39" i="14"/>
  <c r="LD39" i="14"/>
  <c r="LP39" i="14"/>
  <c r="MB39" i="14"/>
  <c r="MN39" i="14"/>
  <c r="MZ39" i="14"/>
  <c r="NL39" i="14"/>
  <c r="NX39" i="14"/>
  <c r="OJ39" i="14"/>
  <c r="OV39" i="14"/>
  <c r="PH39" i="14"/>
  <c r="HY39" i="14"/>
  <c r="IK39" i="14"/>
  <c r="IW39" i="14"/>
  <c r="JI39" i="14"/>
  <c r="JU39" i="14"/>
  <c r="KG39" i="14"/>
  <c r="KS39" i="14"/>
  <c r="LE39" i="14"/>
  <c r="LQ39" i="14"/>
  <c r="MC39" i="14"/>
  <c r="MO39" i="14"/>
  <c r="NA39" i="14"/>
  <c r="NM39" i="14"/>
  <c r="NY39" i="14"/>
  <c r="OK39" i="14"/>
  <c r="OW39" i="14"/>
  <c r="HZ39" i="14"/>
  <c r="IL39" i="14"/>
  <c r="IX39" i="14"/>
  <c r="JJ39" i="14"/>
  <c r="JV39" i="14"/>
  <c r="KH39" i="14"/>
  <c r="KT39" i="14"/>
  <c r="LF39" i="14"/>
  <c r="LR39" i="14"/>
  <c r="MD39" i="14"/>
  <c r="MP39" i="14"/>
  <c r="NB39" i="14"/>
  <c r="NN39" i="14"/>
  <c r="NZ39" i="14"/>
  <c r="OL39" i="14"/>
  <c r="OX39" i="14"/>
  <c r="IA39" i="14"/>
  <c r="IM39" i="14"/>
  <c r="IY39" i="14"/>
  <c r="JK39" i="14"/>
  <c r="JW39" i="14"/>
  <c r="KI39" i="14"/>
  <c r="KU39" i="14"/>
  <c r="LG39" i="14"/>
  <c r="LS39" i="14"/>
  <c r="ME39" i="14"/>
  <c r="MQ39" i="14"/>
  <c r="NC39" i="14"/>
  <c r="NO39" i="14"/>
  <c r="OA39" i="14"/>
  <c r="OM39" i="14"/>
  <c r="OY39" i="14"/>
  <c r="IN39" i="14"/>
  <c r="JN39" i="14"/>
  <c r="KN39" i="14"/>
  <c r="LU39" i="14"/>
  <c r="MU39" i="14"/>
  <c r="OB39" i="14"/>
  <c r="PB39" i="14"/>
  <c r="IO39" i="14"/>
  <c r="JO39" i="14"/>
  <c r="KV39" i="14"/>
  <c r="LV39" i="14"/>
  <c r="MV39" i="14"/>
  <c r="OC39" i="14"/>
  <c r="PC39" i="14"/>
  <c r="IP39" i="14"/>
  <c r="JP39" i="14"/>
  <c r="KW39" i="14"/>
  <c r="LW39" i="14"/>
  <c r="ND39" i="14"/>
  <c r="OD39" i="14"/>
  <c r="PD39" i="14"/>
  <c r="HQ39" i="14"/>
  <c r="IQ39" i="14"/>
  <c r="JX39" i="14"/>
  <c r="KX39" i="14"/>
  <c r="LX39" i="14"/>
  <c r="NE39" i="14"/>
  <c r="OE39" i="14"/>
  <c r="HR39" i="14"/>
  <c r="IR39" i="14"/>
  <c r="JY39" i="14"/>
  <c r="KY39" i="14"/>
  <c r="MF39" i="14"/>
  <c r="NF39" i="14"/>
  <c r="OF39" i="14"/>
  <c r="HS39" i="14"/>
  <c r="IZ39" i="14"/>
  <c r="JZ39" i="14"/>
  <c r="KZ39" i="14"/>
  <c r="MG39" i="14"/>
  <c r="NG39" i="14"/>
  <c r="ON39" i="14"/>
  <c r="HT39" i="14"/>
  <c r="JA39" i="14"/>
  <c r="KA39" i="14"/>
  <c r="LH39" i="14"/>
  <c r="MH39" i="14"/>
  <c r="NH39" i="14"/>
  <c r="OO39" i="14"/>
  <c r="IB39" i="14"/>
  <c r="JB39" i="14"/>
  <c r="KB39" i="14"/>
  <c r="LI39" i="14"/>
  <c r="MI39" i="14"/>
  <c r="NP39" i="14"/>
  <c r="OP39" i="14"/>
  <c r="IC39" i="14"/>
  <c r="LJ39" i="14"/>
  <c r="OQ39" i="14"/>
  <c r="ID39" i="14"/>
  <c r="LK39" i="14"/>
  <c r="OR39" i="14"/>
  <c r="IE39" i="14"/>
  <c r="LL39" i="14"/>
  <c r="OZ39" i="14"/>
  <c r="IF39" i="14"/>
  <c r="LT39" i="14"/>
  <c r="PA39" i="14"/>
  <c r="JC39" i="14"/>
  <c r="MJ39" i="14"/>
  <c r="JD39" i="14"/>
  <c r="MR39" i="14"/>
  <c r="JL39" i="14"/>
  <c r="MS39" i="14"/>
  <c r="JM39" i="14"/>
  <c r="MT39" i="14"/>
  <c r="NQ39" i="14"/>
  <c r="NR39" i="14"/>
  <c r="NS39" i="14"/>
  <c r="NT39" i="14"/>
  <c r="KL39" i="14"/>
  <c r="KJ39" i="14"/>
  <c r="KK39" i="14"/>
  <c r="KM39" i="14"/>
  <c r="HV55" i="14"/>
  <c r="IH55" i="14"/>
  <c r="IT55" i="14"/>
  <c r="JF55" i="14"/>
  <c r="JR55" i="14"/>
  <c r="KD55" i="14"/>
  <c r="KP55" i="14"/>
  <c r="LB55" i="14"/>
  <c r="LN55" i="14"/>
  <c r="LZ55" i="14"/>
  <c r="ML55" i="14"/>
  <c r="MX55" i="14"/>
  <c r="NJ55" i="14"/>
  <c r="NV55" i="14"/>
  <c r="OH55" i="14"/>
  <c r="OT55" i="14"/>
  <c r="PF55" i="14"/>
  <c r="HW55" i="14"/>
  <c r="II55" i="14"/>
  <c r="IU55" i="14"/>
  <c r="JG55" i="14"/>
  <c r="JS55" i="14"/>
  <c r="KE55" i="14"/>
  <c r="KQ55" i="14"/>
  <c r="LC55" i="14"/>
  <c r="LO55" i="14"/>
  <c r="MA55" i="14"/>
  <c r="MM55" i="14"/>
  <c r="MY55" i="14"/>
  <c r="NK55" i="14"/>
  <c r="NW55" i="14"/>
  <c r="OI55" i="14"/>
  <c r="OU55" i="14"/>
  <c r="PG55" i="14"/>
  <c r="HX55" i="14"/>
  <c r="IJ55" i="14"/>
  <c r="IV55" i="14"/>
  <c r="JH55" i="14"/>
  <c r="JT55" i="14"/>
  <c r="KF55" i="14"/>
  <c r="KR55" i="14"/>
  <c r="LD55" i="14"/>
  <c r="LP55" i="14"/>
  <c r="MB55" i="14"/>
  <c r="MN55" i="14"/>
  <c r="MZ55" i="14"/>
  <c r="NL55" i="14"/>
  <c r="NX55" i="14"/>
  <c r="OJ55" i="14"/>
  <c r="OV55" i="14"/>
  <c r="PH55" i="14"/>
  <c r="HY55" i="14"/>
  <c r="IK55" i="14"/>
  <c r="IW55" i="14"/>
  <c r="JI55" i="14"/>
  <c r="JU55" i="14"/>
  <c r="KG55" i="14"/>
  <c r="KS55" i="14"/>
  <c r="LE55" i="14"/>
  <c r="LQ55" i="14"/>
  <c r="MC55" i="14"/>
  <c r="MO55" i="14"/>
  <c r="NA55" i="14"/>
  <c r="NM55" i="14"/>
  <c r="NY55" i="14"/>
  <c r="OK55" i="14"/>
  <c r="OW55" i="14"/>
  <c r="HZ55" i="14"/>
  <c r="IL55" i="14"/>
  <c r="IX55" i="14"/>
  <c r="JJ55" i="14"/>
  <c r="JV55" i="14"/>
  <c r="KH55" i="14"/>
  <c r="KT55" i="14"/>
  <c r="LF55" i="14"/>
  <c r="LR55" i="14"/>
  <c r="MD55" i="14"/>
  <c r="MP55" i="14"/>
  <c r="NB55" i="14"/>
  <c r="NN55" i="14"/>
  <c r="NZ55" i="14"/>
  <c r="OL55" i="14"/>
  <c r="OX55" i="14"/>
  <c r="IA55" i="14"/>
  <c r="IM55" i="14"/>
  <c r="IY55" i="14"/>
  <c r="JK55" i="14"/>
  <c r="JW55" i="14"/>
  <c r="KI55" i="14"/>
  <c r="KU55" i="14"/>
  <c r="LG55" i="14"/>
  <c r="LS55" i="14"/>
  <c r="ME55" i="14"/>
  <c r="MQ55" i="14"/>
  <c r="NC55" i="14"/>
  <c r="NO55" i="14"/>
  <c r="OA55" i="14"/>
  <c r="OM55" i="14"/>
  <c r="OY55" i="14"/>
  <c r="HR55" i="14"/>
  <c r="ID55" i="14"/>
  <c r="IP55" i="14"/>
  <c r="JB55" i="14"/>
  <c r="JN55" i="14"/>
  <c r="JZ55" i="14"/>
  <c r="KL55" i="14"/>
  <c r="KX55" i="14"/>
  <c r="LJ55" i="14"/>
  <c r="LV55" i="14"/>
  <c r="MH55" i="14"/>
  <c r="MT55" i="14"/>
  <c r="NF55" i="14"/>
  <c r="NR55" i="14"/>
  <c r="OD55" i="14"/>
  <c r="OP55" i="14"/>
  <c r="PB55" i="14"/>
  <c r="HT55" i="14"/>
  <c r="IF55" i="14"/>
  <c r="IR55" i="14"/>
  <c r="JD55" i="14"/>
  <c r="JP55" i="14"/>
  <c r="KB55" i="14"/>
  <c r="KN55" i="14"/>
  <c r="KZ55" i="14"/>
  <c r="LL55" i="14"/>
  <c r="LX55" i="14"/>
  <c r="MJ55" i="14"/>
  <c r="MV55" i="14"/>
  <c r="NH55" i="14"/>
  <c r="NT55" i="14"/>
  <c r="OF55" i="14"/>
  <c r="OR55" i="14"/>
  <c r="PD55" i="14"/>
  <c r="IO55" i="14"/>
  <c r="JY55" i="14"/>
  <c r="LI55" i="14"/>
  <c r="MS55" i="14"/>
  <c r="OC55" i="14"/>
  <c r="IQ55" i="14"/>
  <c r="KA55" i="14"/>
  <c r="LK55" i="14"/>
  <c r="MU55" i="14"/>
  <c r="OE55" i="14"/>
  <c r="IS55" i="14"/>
  <c r="KC55" i="14"/>
  <c r="LM55" i="14"/>
  <c r="MW55" i="14"/>
  <c r="OG55" i="14"/>
  <c r="IZ55" i="14"/>
  <c r="KJ55" i="14"/>
  <c r="LT55" i="14"/>
  <c r="ND55" i="14"/>
  <c r="ON55" i="14"/>
  <c r="HQ55" i="14"/>
  <c r="JA55" i="14"/>
  <c r="KK55" i="14"/>
  <c r="LU55" i="14"/>
  <c r="NE55" i="14"/>
  <c r="OO55" i="14"/>
  <c r="HS55" i="14"/>
  <c r="JC55" i="14"/>
  <c r="KM55" i="14"/>
  <c r="LW55" i="14"/>
  <c r="NG55" i="14"/>
  <c r="OQ55" i="14"/>
  <c r="HU55" i="14"/>
  <c r="JE55" i="14"/>
  <c r="KO55" i="14"/>
  <c r="LY55" i="14"/>
  <c r="NI55" i="14"/>
  <c r="OS55" i="14"/>
  <c r="IB55" i="14"/>
  <c r="JL55" i="14"/>
  <c r="KV55" i="14"/>
  <c r="MF55" i="14"/>
  <c r="NP55" i="14"/>
  <c r="OZ55" i="14"/>
  <c r="IG55" i="14"/>
  <c r="JQ55" i="14"/>
  <c r="LA55" i="14"/>
  <c r="MK55" i="14"/>
  <c r="NU55" i="14"/>
  <c r="PE55" i="14"/>
  <c r="MG55" i="14"/>
  <c r="MI55" i="14"/>
  <c r="MR55" i="14"/>
  <c r="IC55" i="14"/>
  <c r="NQ55" i="14"/>
  <c r="IE55" i="14"/>
  <c r="NS55" i="14"/>
  <c r="IN55" i="14"/>
  <c r="OB55" i="14"/>
  <c r="JM55" i="14"/>
  <c r="PA55" i="14"/>
  <c r="JO55" i="14"/>
  <c r="PC55" i="14"/>
  <c r="JX55" i="14"/>
  <c r="KW55" i="14"/>
  <c r="KY55" i="14"/>
  <c r="LH55" i="14"/>
  <c r="HQ42" i="14"/>
  <c r="IC42" i="14"/>
  <c r="IO42" i="14"/>
  <c r="JA42" i="14"/>
  <c r="JM42" i="14"/>
  <c r="JY42" i="14"/>
  <c r="KK42" i="14"/>
  <c r="KW42" i="14"/>
  <c r="LI42" i="14"/>
  <c r="LU42" i="14"/>
  <c r="MG42" i="14"/>
  <c r="MS42" i="14"/>
  <c r="NE42" i="14"/>
  <c r="NQ42" i="14"/>
  <c r="OC42" i="14"/>
  <c r="OO42" i="14"/>
  <c r="PA42" i="14"/>
  <c r="HR42" i="14"/>
  <c r="ID42" i="14"/>
  <c r="IP42" i="14"/>
  <c r="JB42" i="14"/>
  <c r="JN42" i="14"/>
  <c r="JZ42" i="14"/>
  <c r="KL42" i="14"/>
  <c r="KX42" i="14"/>
  <c r="LJ42" i="14"/>
  <c r="LV42" i="14"/>
  <c r="MH42" i="14"/>
  <c r="MT42" i="14"/>
  <c r="NF42" i="14"/>
  <c r="NR42" i="14"/>
  <c r="OD42" i="14"/>
  <c r="OP42" i="14"/>
  <c r="PB42" i="14"/>
  <c r="HS42" i="14"/>
  <c r="IE42" i="14"/>
  <c r="IQ42" i="14"/>
  <c r="JC42" i="14"/>
  <c r="JO42" i="14"/>
  <c r="KA42" i="14"/>
  <c r="KM42" i="14"/>
  <c r="KY42" i="14"/>
  <c r="LK42" i="14"/>
  <c r="LW42" i="14"/>
  <c r="MI42" i="14"/>
  <c r="MU42" i="14"/>
  <c r="NG42" i="14"/>
  <c r="NS42" i="14"/>
  <c r="OE42" i="14"/>
  <c r="OQ42" i="14"/>
  <c r="PC42" i="14"/>
  <c r="HT42" i="14"/>
  <c r="IF42" i="14"/>
  <c r="IR42" i="14"/>
  <c r="JD42" i="14"/>
  <c r="JP42" i="14"/>
  <c r="KB42" i="14"/>
  <c r="KN42" i="14"/>
  <c r="KZ42" i="14"/>
  <c r="LL42" i="14"/>
  <c r="LX42" i="14"/>
  <c r="MJ42" i="14"/>
  <c r="MV42" i="14"/>
  <c r="NH42" i="14"/>
  <c r="NT42" i="14"/>
  <c r="OF42" i="14"/>
  <c r="OR42" i="14"/>
  <c r="PD42" i="14"/>
  <c r="HU42" i="14"/>
  <c r="IG42" i="14"/>
  <c r="IS42" i="14"/>
  <c r="JE42" i="14"/>
  <c r="JQ42" i="14"/>
  <c r="KC42" i="14"/>
  <c r="KO42" i="14"/>
  <c r="LA42" i="14"/>
  <c r="LM42" i="14"/>
  <c r="LY42" i="14"/>
  <c r="MK42" i="14"/>
  <c r="MW42" i="14"/>
  <c r="NI42" i="14"/>
  <c r="NU42" i="14"/>
  <c r="OG42" i="14"/>
  <c r="OS42" i="14"/>
  <c r="PE42" i="14"/>
  <c r="HV42" i="14"/>
  <c r="IH42" i="14"/>
  <c r="IT42" i="14"/>
  <c r="JF42" i="14"/>
  <c r="JR42" i="14"/>
  <c r="KD42" i="14"/>
  <c r="KP42" i="14"/>
  <c r="LB42" i="14"/>
  <c r="LN42" i="14"/>
  <c r="LZ42" i="14"/>
  <c r="ML42" i="14"/>
  <c r="MX42" i="14"/>
  <c r="NJ42" i="14"/>
  <c r="NV42" i="14"/>
  <c r="OH42" i="14"/>
  <c r="OT42" i="14"/>
  <c r="PF42" i="14"/>
  <c r="HW42" i="14"/>
  <c r="II42" i="14"/>
  <c r="IU42" i="14"/>
  <c r="JG42" i="14"/>
  <c r="JS42" i="14"/>
  <c r="KE42" i="14"/>
  <c r="KQ42" i="14"/>
  <c r="LC42" i="14"/>
  <c r="LO42" i="14"/>
  <c r="MA42" i="14"/>
  <c r="MM42" i="14"/>
  <c r="MY42" i="14"/>
  <c r="NK42" i="14"/>
  <c r="NW42" i="14"/>
  <c r="OI42" i="14"/>
  <c r="OU42" i="14"/>
  <c r="PG42" i="14"/>
  <c r="HX42" i="14"/>
  <c r="IJ42" i="14"/>
  <c r="IV42" i="14"/>
  <c r="JH42" i="14"/>
  <c r="JT42" i="14"/>
  <c r="KF42" i="14"/>
  <c r="KR42" i="14"/>
  <c r="LD42" i="14"/>
  <c r="LP42" i="14"/>
  <c r="MB42" i="14"/>
  <c r="MN42" i="14"/>
  <c r="MZ42" i="14"/>
  <c r="NL42" i="14"/>
  <c r="NX42" i="14"/>
  <c r="OJ42" i="14"/>
  <c r="OV42" i="14"/>
  <c r="PH42" i="14"/>
  <c r="IK42" i="14"/>
  <c r="JU42" i="14"/>
  <c r="LE42" i="14"/>
  <c r="MO42" i="14"/>
  <c r="NY42" i="14"/>
  <c r="IL42" i="14"/>
  <c r="JV42" i="14"/>
  <c r="LF42" i="14"/>
  <c r="MP42" i="14"/>
  <c r="NZ42" i="14"/>
  <c r="IM42" i="14"/>
  <c r="JW42" i="14"/>
  <c r="LG42" i="14"/>
  <c r="MQ42" i="14"/>
  <c r="OA42" i="14"/>
  <c r="IN42" i="14"/>
  <c r="JX42" i="14"/>
  <c r="LH42" i="14"/>
  <c r="MR42" i="14"/>
  <c r="OB42" i="14"/>
  <c r="IW42" i="14"/>
  <c r="KG42" i="14"/>
  <c r="LQ42" i="14"/>
  <c r="NA42" i="14"/>
  <c r="OK42" i="14"/>
  <c r="IX42" i="14"/>
  <c r="KH42" i="14"/>
  <c r="LR42" i="14"/>
  <c r="NB42" i="14"/>
  <c r="OL42" i="14"/>
  <c r="IY42" i="14"/>
  <c r="KI42" i="14"/>
  <c r="LS42" i="14"/>
  <c r="NC42" i="14"/>
  <c r="OM42" i="14"/>
  <c r="IA42" i="14"/>
  <c r="JK42" i="14"/>
  <c r="KU42" i="14"/>
  <c r="ME42" i="14"/>
  <c r="NO42" i="14"/>
  <c r="OY42" i="14"/>
  <c r="LT42" i="14"/>
  <c r="HY42" i="14"/>
  <c r="MC42" i="14"/>
  <c r="HZ42" i="14"/>
  <c r="MD42" i="14"/>
  <c r="IB42" i="14"/>
  <c r="MF42" i="14"/>
  <c r="IZ42" i="14"/>
  <c r="ND42" i="14"/>
  <c r="JI42" i="14"/>
  <c r="NM42" i="14"/>
  <c r="JJ42" i="14"/>
  <c r="NN42" i="14"/>
  <c r="KJ42" i="14"/>
  <c r="ON42" i="14"/>
  <c r="KT42" i="14"/>
  <c r="OX42" i="14"/>
  <c r="KV42" i="14"/>
  <c r="OW42" i="14"/>
  <c r="OZ42" i="14"/>
  <c r="JL42" i="14"/>
  <c r="KS42" i="14"/>
  <c r="NP42" i="14"/>
  <c r="IB70" i="14"/>
  <c r="IN70" i="14"/>
  <c r="IZ70" i="14"/>
  <c r="JL70" i="14"/>
  <c r="JX70" i="14"/>
  <c r="KJ70" i="14"/>
  <c r="KV70" i="14"/>
  <c r="LH70" i="14"/>
  <c r="LT70" i="14"/>
  <c r="MF70" i="14"/>
  <c r="MR70" i="14"/>
  <c r="HQ70" i="14"/>
  <c r="IC70" i="14"/>
  <c r="IO70" i="14"/>
  <c r="JA70" i="14"/>
  <c r="JM70" i="14"/>
  <c r="JY70" i="14"/>
  <c r="KK70" i="14"/>
  <c r="KW70" i="14"/>
  <c r="LI70" i="14"/>
  <c r="LU70" i="14"/>
  <c r="MG70" i="14"/>
  <c r="MS70" i="14"/>
  <c r="HR70" i="14"/>
  <c r="ID70" i="14"/>
  <c r="IP70" i="14"/>
  <c r="JB70" i="14"/>
  <c r="JN70" i="14"/>
  <c r="JZ70" i="14"/>
  <c r="KL70" i="14"/>
  <c r="KX70" i="14"/>
  <c r="LJ70" i="14"/>
  <c r="LV70" i="14"/>
  <c r="MH70" i="14"/>
  <c r="MT70" i="14"/>
  <c r="HS70" i="14"/>
  <c r="IE70" i="14"/>
  <c r="IQ70" i="14"/>
  <c r="JC70" i="14"/>
  <c r="JO70" i="14"/>
  <c r="KA70" i="14"/>
  <c r="KM70" i="14"/>
  <c r="KY70" i="14"/>
  <c r="LK70" i="14"/>
  <c r="LW70" i="14"/>
  <c r="MI70" i="14"/>
  <c r="HT70" i="14"/>
  <c r="IF70" i="14"/>
  <c r="IR70" i="14"/>
  <c r="JD70" i="14"/>
  <c r="JP70" i="14"/>
  <c r="KB70" i="14"/>
  <c r="KN70" i="14"/>
  <c r="KZ70" i="14"/>
  <c r="LL70" i="14"/>
  <c r="LX70" i="14"/>
  <c r="MJ70" i="14"/>
  <c r="MV70" i="14"/>
  <c r="HU70" i="14"/>
  <c r="IG70" i="14"/>
  <c r="IS70" i="14"/>
  <c r="JE70" i="14"/>
  <c r="JQ70" i="14"/>
  <c r="KC70" i="14"/>
  <c r="KO70" i="14"/>
  <c r="LA70" i="14"/>
  <c r="LM70" i="14"/>
  <c r="LY70" i="14"/>
  <c r="MK70" i="14"/>
  <c r="HV70" i="14"/>
  <c r="IH70" i="14"/>
  <c r="IT70" i="14"/>
  <c r="JF70" i="14"/>
  <c r="JR70" i="14"/>
  <c r="KD70" i="14"/>
  <c r="KP70" i="14"/>
  <c r="LB70" i="14"/>
  <c r="LN70" i="14"/>
  <c r="LZ70" i="14"/>
  <c r="ML70" i="14"/>
  <c r="HW70" i="14"/>
  <c r="II70" i="14"/>
  <c r="IU70" i="14"/>
  <c r="JG70" i="14"/>
  <c r="JS70" i="14"/>
  <c r="KE70" i="14"/>
  <c r="KQ70" i="14"/>
  <c r="LC70" i="14"/>
  <c r="LO70" i="14"/>
  <c r="MA70" i="14"/>
  <c r="MM70" i="14"/>
  <c r="MY70" i="14"/>
  <c r="NK70" i="14"/>
  <c r="HX70" i="14"/>
  <c r="IJ70" i="14"/>
  <c r="IV70" i="14"/>
  <c r="JH70" i="14"/>
  <c r="JT70" i="14"/>
  <c r="KF70" i="14"/>
  <c r="KR70" i="14"/>
  <c r="LD70" i="14"/>
  <c r="LP70" i="14"/>
  <c r="MB70" i="14"/>
  <c r="MN70" i="14"/>
  <c r="MZ70" i="14"/>
  <c r="JI70" i="14"/>
  <c r="LE70" i="14"/>
  <c r="MU70" i="14"/>
  <c r="NJ70" i="14"/>
  <c r="NW70" i="14"/>
  <c r="OI70" i="14"/>
  <c r="OU70" i="14"/>
  <c r="PG70" i="14"/>
  <c r="JJ70" i="14"/>
  <c r="LF70" i="14"/>
  <c r="MW70" i="14"/>
  <c r="NL70" i="14"/>
  <c r="NX70" i="14"/>
  <c r="OJ70" i="14"/>
  <c r="OV70" i="14"/>
  <c r="PH70" i="14"/>
  <c r="JK70" i="14"/>
  <c r="LG70" i="14"/>
  <c r="MX70" i="14"/>
  <c r="NM70" i="14"/>
  <c r="NY70" i="14"/>
  <c r="OK70" i="14"/>
  <c r="OW70" i="14"/>
  <c r="HY70" i="14"/>
  <c r="JU70" i="14"/>
  <c r="LQ70" i="14"/>
  <c r="NA70" i="14"/>
  <c r="NN70" i="14"/>
  <c r="NZ70" i="14"/>
  <c r="OL70" i="14"/>
  <c r="OX70" i="14"/>
  <c r="HZ70" i="14"/>
  <c r="JV70" i="14"/>
  <c r="LR70" i="14"/>
  <c r="NB70" i="14"/>
  <c r="NO70" i="14"/>
  <c r="OA70" i="14"/>
  <c r="OM70" i="14"/>
  <c r="OY70" i="14"/>
  <c r="IA70" i="14"/>
  <c r="JW70" i="14"/>
  <c r="LS70" i="14"/>
  <c r="NC70" i="14"/>
  <c r="NP70" i="14"/>
  <c r="OB70" i="14"/>
  <c r="ON70" i="14"/>
  <c r="OZ70" i="14"/>
  <c r="IK70" i="14"/>
  <c r="KG70" i="14"/>
  <c r="MC70" i="14"/>
  <c r="ND70" i="14"/>
  <c r="NQ70" i="14"/>
  <c r="OC70" i="14"/>
  <c r="OO70" i="14"/>
  <c r="PA70" i="14"/>
  <c r="IL70" i="14"/>
  <c r="KH70" i="14"/>
  <c r="MD70" i="14"/>
  <c r="NE70" i="14"/>
  <c r="NR70" i="14"/>
  <c r="OD70" i="14"/>
  <c r="OP70" i="14"/>
  <c r="PB70" i="14"/>
  <c r="IM70" i="14"/>
  <c r="KI70" i="14"/>
  <c r="ME70" i="14"/>
  <c r="NF70" i="14"/>
  <c r="NS70" i="14"/>
  <c r="OE70" i="14"/>
  <c r="OQ70" i="14"/>
  <c r="PC70" i="14"/>
  <c r="MO70" i="14"/>
  <c r="OR70" i="14"/>
  <c r="MP70" i="14"/>
  <c r="OS70" i="14"/>
  <c r="MQ70" i="14"/>
  <c r="OT70" i="14"/>
  <c r="NG70" i="14"/>
  <c r="PD70" i="14"/>
  <c r="NH70" i="14"/>
  <c r="PE70" i="14"/>
  <c r="NI70" i="14"/>
  <c r="PF70" i="14"/>
  <c r="IW70" i="14"/>
  <c r="NT70" i="14"/>
  <c r="IX70" i="14"/>
  <c r="NU70" i="14"/>
  <c r="KT70" i="14"/>
  <c r="OG70" i="14"/>
  <c r="IY70" i="14"/>
  <c r="KS70" i="14"/>
  <c r="KU70" i="14"/>
  <c r="NV70" i="14"/>
  <c r="OF70" i="14"/>
  <c r="OH70" i="14"/>
  <c r="HU97" i="14"/>
  <c r="IG97" i="14"/>
  <c r="IS97" i="14"/>
  <c r="JE97" i="14"/>
  <c r="JQ97" i="14"/>
  <c r="KC97" i="14"/>
  <c r="KO97" i="14"/>
  <c r="LA97" i="14"/>
  <c r="LM97" i="14"/>
  <c r="LY97" i="14"/>
  <c r="MK97" i="14"/>
  <c r="MW97" i="14"/>
  <c r="NI97" i="14"/>
  <c r="NU97" i="14"/>
  <c r="OG97" i="14"/>
  <c r="OS97" i="14"/>
  <c r="PE97" i="14"/>
  <c r="HV97" i="14"/>
  <c r="IH97" i="14"/>
  <c r="IT97" i="14"/>
  <c r="JF97" i="14"/>
  <c r="JR97" i="14"/>
  <c r="KD97" i="14"/>
  <c r="KP97" i="14"/>
  <c r="LB97" i="14"/>
  <c r="LN97" i="14"/>
  <c r="LZ97" i="14"/>
  <c r="ML97" i="14"/>
  <c r="MX97" i="14"/>
  <c r="NJ97" i="14"/>
  <c r="NV97" i="14"/>
  <c r="OH97" i="14"/>
  <c r="OT97" i="14"/>
  <c r="PF97" i="14"/>
  <c r="HW97" i="14"/>
  <c r="II97" i="14"/>
  <c r="IU97" i="14"/>
  <c r="JG97" i="14"/>
  <c r="JS97" i="14"/>
  <c r="KE97" i="14"/>
  <c r="KQ97" i="14"/>
  <c r="LC97" i="14"/>
  <c r="LO97" i="14"/>
  <c r="MA97" i="14"/>
  <c r="MM97" i="14"/>
  <c r="MY97" i="14"/>
  <c r="NK97" i="14"/>
  <c r="NW97" i="14"/>
  <c r="OI97" i="14"/>
  <c r="OU97" i="14"/>
  <c r="PG97" i="14"/>
  <c r="HX97" i="14"/>
  <c r="IJ97" i="14"/>
  <c r="IV97" i="14"/>
  <c r="JH97" i="14"/>
  <c r="JT97" i="14"/>
  <c r="KF97" i="14"/>
  <c r="KR97" i="14"/>
  <c r="LD97" i="14"/>
  <c r="LP97" i="14"/>
  <c r="MB97" i="14"/>
  <c r="MN97" i="14"/>
  <c r="MZ97" i="14"/>
  <c r="NL97" i="14"/>
  <c r="NX97" i="14"/>
  <c r="OJ97" i="14"/>
  <c r="OV97" i="14"/>
  <c r="PH97" i="14"/>
  <c r="HY97" i="14"/>
  <c r="IK97" i="14"/>
  <c r="IW97" i="14"/>
  <c r="JI97" i="14"/>
  <c r="JU97" i="14"/>
  <c r="KG97" i="14"/>
  <c r="KS97" i="14"/>
  <c r="LE97" i="14"/>
  <c r="LQ97" i="14"/>
  <c r="MC97" i="14"/>
  <c r="MO97" i="14"/>
  <c r="NA97" i="14"/>
  <c r="NM97" i="14"/>
  <c r="NY97" i="14"/>
  <c r="OK97" i="14"/>
  <c r="OW97" i="14"/>
  <c r="HZ97" i="14"/>
  <c r="IL97" i="14"/>
  <c r="IX97" i="14"/>
  <c r="JJ97" i="14"/>
  <c r="JV97" i="14"/>
  <c r="KH97" i="14"/>
  <c r="KT97" i="14"/>
  <c r="LF97" i="14"/>
  <c r="LR97" i="14"/>
  <c r="MD97" i="14"/>
  <c r="MP97" i="14"/>
  <c r="NB97" i="14"/>
  <c r="NN97" i="14"/>
  <c r="NZ97" i="14"/>
  <c r="OL97" i="14"/>
  <c r="OX97" i="14"/>
  <c r="IA97" i="14"/>
  <c r="IM97" i="14"/>
  <c r="IY97" i="14"/>
  <c r="JK97" i="14"/>
  <c r="JW97" i="14"/>
  <c r="KI97" i="14"/>
  <c r="KU97" i="14"/>
  <c r="LG97" i="14"/>
  <c r="LS97" i="14"/>
  <c r="ME97" i="14"/>
  <c r="MQ97" i="14"/>
  <c r="NC97" i="14"/>
  <c r="NO97" i="14"/>
  <c r="OA97" i="14"/>
  <c r="OM97" i="14"/>
  <c r="OY97" i="14"/>
  <c r="IB97" i="14"/>
  <c r="IN97" i="14"/>
  <c r="IZ97" i="14"/>
  <c r="JL97" i="14"/>
  <c r="JX97" i="14"/>
  <c r="KJ97" i="14"/>
  <c r="KV97" i="14"/>
  <c r="LH97" i="14"/>
  <c r="LT97" i="14"/>
  <c r="MF97" i="14"/>
  <c r="MR97" i="14"/>
  <c r="ND97" i="14"/>
  <c r="NP97" i="14"/>
  <c r="OB97" i="14"/>
  <c r="ON97" i="14"/>
  <c r="OZ97" i="14"/>
  <c r="HQ97" i="14"/>
  <c r="IC97" i="14"/>
  <c r="IO97" i="14"/>
  <c r="JA97" i="14"/>
  <c r="JM97" i="14"/>
  <c r="JY97" i="14"/>
  <c r="KK97" i="14"/>
  <c r="KW97" i="14"/>
  <c r="LI97" i="14"/>
  <c r="LU97" i="14"/>
  <c r="MG97" i="14"/>
  <c r="MS97" i="14"/>
  <c r="NE97" i="14"/>
  <c r="NQ97" i="14"/>
  <c r="OC97" i="14"/>
  <c r="OO97" i="14"/>
  <c r="PA97" i="14"/>
  <c r="HR97" i="14"/>
  <c r="ID97" i="14"/>
  <c r="IP97" i="14"/>
  <c r="JB97" i="14"/>
  <c r="JN97" i="14"/>
  <c r="JZ97" i="14"/>
  <c r="KL97" i="14"/>
  <c r="KX97" i="14"/>
  <c r="LJ97" i="14"/>
  <c r="LV97" i="14"/>
  <c r="MH97" i="14"/>
  <c r="MT97" i="14"/>
  <c r="NF97" i="14"/>
  <c r="NR97" i="14"/>
  <c r="OD97" i="14"/>
  <c r="OP97" i="14"/>
  <c r="PB97" i="14"/>
  <c r="KA97" i="14"/>
  <c r="MU97" i="14"/>
  <c r="KB97" i="14"/>
  <c r="MV97" i="14"/>
  <c r="HS97" i="14"/>
  <c r="KM97" i="14"/>
  <c r="NG97" i="14"/>
  <c r="JD97" i="14"/>
  <c r="LX97" i="14"/>
  <c r="OR97" i="14"/>
  <c r="HT97" i="14"/>
  <c r="KN97" i="14"/>
  <c r="NH97" i="14"/>
  <c r="IE97" i="14"/>
  <c r="KY97" i="14"/>
  <c r="NS97" i="14"/>
  <c r="IF97" i="14"/>
  <c r="KZ97" i="14"/>
  <c r="NT97" i="14"/>
  <c r="IQ97" i="14"/>
  <c r="LK97" i="14"/>
  <c r="OE97" i="14"/>
  <c r="IR97" i="14"/>
  <c r="LL97" i="14"/>
  <c r="OF97" i="14"/>
  <c r="JC97" i="14"/>
  <c r="LW97" i="14"/>
  <c r="OQ97" i="14"/>
  <c r="JO97" i="14"/>
  <c r="MI97" i="14"/>
  <c r="PC97" i="14"/>
  <c r="JP97" i="14"/>
  <c r="MJ97" i="14"/>
  <c r="PD97" i="14"/>
  <c r="HZ56" i="14"/>
  <c r="IL56" i="14"/>
  <c r="IX56" i="14"/>
  <c r="JJ56" i="14"/>
  <c r="JV56" i="14"/>
  <c r="KH56" i="14"/>
  <c r="KT56" i="14"/>
  <c r="LF56" i="14"/>
  <c r="LR56" i="14"/>
  <c r="MD56" i="14"/>
  <c r="MP56" i="14"/>
  <c r="NB56" i="14"/>
  <c r="NN56" i="14"/>
  <c r="NZ56" i="14"/>
  <c r="OL56" i="14"/>
  <c r="OX56" i="14"/>
  <c r="IA56" i="14"/>
  <c r="IM56" i="14"/>
  <c r="IY56" i="14"/>
  <c r="JK56" i="14"/>
  <c r="JW56" i="14"/>
  <c r="KI56" i="14"/>
  <c r="KU56" i="14"/>
  <c r="LG56" i="14"/>
  <c r="LS56" i="14"/>
  <c r="ME56" i="14"/>
  <c r="MQ56" i="14"/>
  <c r="NC56" i="14"/>
  <c r="NO56" i="14"/>
  <c r="OA56" i="14"/>
  <c r="OM56" i="14"/>
  <c r="OY56" i="14"/>
  <c r="IB56" i="14"/>
  <c r="IN56" i="14"/>
  <c r="IZ56" i="14"/>
  <c r="JL56" i="14"/>
  <c r="JX56" i="14"/>
  <c r="KJ56" i="14"/>
  <c r="KV56" i="14"/>
  <c r="LH56" i="14"/>
  <c r="LT56" i="14"/>
  <c r="MF56" i="14"/>
  <c r="MR56" i="14"/>
  <c r="ND56" i="14"/>
  <c r="NP56" i="14"/>
  <c r="OB56" i="14"/>
  <c r="ON56" i="14"/>
  <c r="OZ56" i="14"/>
  <c r="HQ56" i="14"/>
  <c r="IC56" i="14"/>
  <c r="IO56" i="14"/>
  <c r="JA56" i="14"/>
  <c r="JM56" i="14"/>
  <c r="JY56" i="14"/>
  <c r="KK56" i="14"/>
  <c r="KW56" i="14"/>
  <c r="LI56" i="14"/>
  <c r="LU56" i="14"/>
  <c r="MG56" i="14"/>
  <c r="MS56" i="14"/>
  <c r="NE56" i="14"/>
  <c r="NQ56" i="14"/>
  <c r="OC56" i="14"/>
  <c r="OO56" i="14"/>
  <c r="PA56" i="14"/>
  <c r="HR56" i="14"/>
  <c r="ID56" i="14"/>
  <c r="IP56" i="14"/>
  <c r="JB56" i="14"/>
  <c r="JN56" i="14"/>
  <c r="JZ56" i="14"/>
  <c r="KL56" i="14"/>
  <c r="KX56" i="14"/>
  <c r="LJ56" i="14"/>
  <c r="LV56" i="14"/>
  <c r="MH56" i="14"/>
  <c r="MT56" i="14"/>
  <c r="NF56" i="14"/>
  <c r="NR56" i="14"/>
  <c r="OD56" i="14"/>
  <c r="OP56" i="14"/>
  <c r="PB56" i="14"/>
  <c r="HS56" i="14"/>
  <c r="IE56" i="14"/>
  <c r="IQ56" i="14"/>
  <c r="JC56" i="14"/>
  <c r="JO56" i="14"/>
  <c r="KA56" i="14"/>
  <c r="KM56" i="14"/>
  <c r="KY56" i="14"/>
  <c r="LK56" i="14"/>
  <c r="LW56" i="14"/>
  <c r="MI56" i="14"/>
  <c r="MU56" i="14"/>
  <c r="NG56" i="14"/>
  <c r="NS56" i="14"/>
  <c r="OE56" i="14"/>
  <c r="OQ56" i="14"/>
  <c r="PC56" i="14"/>
  <c r="HV56" i="14"/>
  <c r="IH56" i="14"/>
  <c r="IT56" i="14"/>
  <c r="JF56" i="14"/>
  <c r="JR56" i="14"/>
  <c r="KD56" i="14"/>
  <c r="KP56" i="14"/>
  <c r="LB56" i="14"/>
  <c r="LN56" i="14"/>
  <c r="LZ56" i="14"/>
  <c r="ML56" i="14"/>
  <c r="MX56" i="14"/>
  <c r="NJ56" i="14"/>
  <c r="NV56" i="14"/>
  <c r="OH56" i="14"/>
  <c r="OT56" i="14"/>
  <c r="PF56" i="14"/>
  <c r="HX56" i="14"/>
  <c r="IJ56" i="14"/>
  <c r="IV56" i="14"/>
  <c r="JH56" i="14"/>
  <c r="JT56" i="14"/>
  <c r="KF56" i="14"/>
  <c r="KR56" i="14"/>
  <c r="LD56" i="14"/>
  <c r="LP56" i="14"/>
  <c r="MB56" i="14"/>
  <c r="MN56" i="14"/>
  <c r="MZ56" i="14"/>
  <c r="NL56" i="14"/>
  <c r="NX56" i="14"/>
  <c r="OJ56" i="14"/>
  <c r="OV56" i="14"/>
  <c r="PH56" i="14"/>
  <c r="IS56" i="14"/>
  <c r="KC56" i="14"/>
  <c r="LM56" i="14"/>
  <c r="MW56" i="14"/>
  <c r="OG56" i="14"/>
  <c r="IU56" i="14"/>
  <c r="KE56" i="14"/>
  <c r="LO56" i="14"/>
  <c r="MY56" i="14"/>
  <c r="OI56" i="14"/>
  <c r="IW56" i="14"/>
  <c r="KG56" i="14"/>
  <c r="LQ56" i="14"/>
  <c r="NA56" i="14"/>
  <c r="OK56" i="14"/>
  <c r="HT56" i="14"/>
  <c r="JD56" i="14"/>
  <c r="KN56" i="14"/>
  <c r="LX56" i="14"/>
  <c r="NH56" i="14"/>
  <c r="OR56" i="14"/>
  <c r="HU56" i="14"/>
  <c r="JE56" i="14"/>
  <c r="KO56" i="14"/>
  <c r="LY56" i="14"/>
  <c r="NI56" i="14"/>
  <c r="OS56" i="14"/>
  <c r="HW56" i="14"/>
  <c r="JG56" i="14"/>
  <c r="KQ56" i="14"/>
  <c r="MA56" i="14"/>
  <c r="NK56" i="14"/>
  <c r="OU56" i="14"/>
  <c r="HY56" i="14"/>
  <c r="JI56" i="14"/>
  <c r="KS56" i="14"/>
  <c r="MC56" i="14"/>
  <c r="NM56" i="14"/>
  <c r="OW56" i="14"/>
  <c r="IF56" i="14"/>
  <c r="JP56" i="14"/>
  <c r="KZ56" i="14"/>
  <c r="MJ56" i="14"/>
  <c r="NT56" i="14"/>
  <c r="PD56" i="14"/>
  <c r="IK56" i="14"/>
  <c r="JU56" i="14"/>
  <c r="LE56" i="14"/>
  <c r="MO56" i="14"/>
  <c r="NY56" i="14"/>
  <c r="JQ56" i="14"/>
  <c r="PE56" i="14"/>
  <c r="JS56" i="14"/>
  <c r="PG56" i="14"/>
  <c r="KB56" i="14"/>
  <c r="LA56" i="14"/>
  <c r="LC56" i="14"/>
  <c r="LL56" i="14"/>
  <c r="MK56" i="14"/>
  <c r="MM56" i="14"/>
  <c r="MV56" i="14"/>
  <c r="NU56" i="14"/>
  <c r="NW56" i="14"/>
  <c r="OF56" i="14"/>
  <c r="II56" i="14"/>
  <c r="IG56" i="14"/>
  <c r="IR56" i="14"/>
  <c r="HU17" i="14"/>
  <c r="IG17" i="14"/>
  <c r="IS17" i="14"/>
  <c r="JE17" i="14"/>
  <c r="JQ17" i="14"/>
  <c r="KC17" i="14"/>
  <c r="KO17" i="14"/>
  <c r="LA17" i="14"/>
  <c r="LM17" i="14"/>
  <c r="LY17" i="14"/>
  <c r="MK17" i="14"/>
  <c r="MW17" i="14"/>
  <c r="NI17" i="14"/>
  <c r="NU17" i="14"/>
  <c r="OG17" i="14"/>
  <c r="OS17" i="14"/>
  <c r="PE17" i="14"/>
  <c r="HV17" i="14"/>
  <c r="IH17" i="14"/>
  <c r="IT17" i="14"/>
  <c r="JF17" i="14"/>
  <c r="JR17" i="14"/>
  <c r="KD17" i="14"/>
  <c r="KP17" i="14"/>
  <c r="LB17" i="14"/>
  <c r="LN17" i="14"/>
  <c r="LZ17" i="14"/>
  <c r="ML17" i="14"/>
  <c r="MX17" i="14"/>
  <c r="NJ17" i="14"/>
  <c r="NV17" i="14"/>
  <c r="OH17" i="14"/>
  <c r="OT17" i="14"/>
  <c r="PF17" i="14"/>
  <c r="HW17" i="14"/>
  <c r="II17" i="14"/>
  <c r="IU17" i="14"/>
  <c r="JG17" i="14"/>
  <c r="JS17" i="14"/>
  <c r="KE17" i="14"/>
  <c r="KQ17" i="14"/>
  <c r="LC17" i="14"/>
  <c r="LO17" i="14"/>
  <c r="MA17" i="14"/>
  <c r="MM17" i="14"/>
  <c r="MY17" i="14"/>
  <c r="NK17" i="14"/>
  <c r="NW17" i="14"/>
  <c r="OI17" i="14"/>
  <c r="OU17" i="14"/>
  <c r="PG17" i="14"/>
  <c r="HX17" i="14"/>
  <c r="IJ17" i="14"/>
  <c r="IV17" i="14"/>
  <c r="JH17" i="14"/>
  <c r="JT17" i="14"/>
  <c r="KF17" i="14"/>
  <c r="KR17" i="14"/>
  <c r="LD17" i="14"/>
  <c r="LP17" i="14"/>
  <c r="MB17" i="14"/>
  <c r="MN17" i="14"/>
  <c r="MZ17" i="14"/>
  <c r="NL17" i="14"/>
  <c r="NX17" i="14"/>
  <c r="OJ17" i="14"/>
  <c r="OV17" i="14"/>
  <c r="PH17" i="14"/>
  <c r="HY17" i="14"/>
  <c r="IK17" i="14"/>
  <c r="IW17" i="14"/>
  <c r="JI17" i="14"/>
  <c r="JU17" i="14"/>
  <c r="KG17" i="14"/>
  <c r="KS17" i="14"/>
  <c r="LE17" i="14"/>
  <c r="LQ17" i="14"/>
  <c r="MC17" i="14"/>
  <c r="MO17" i="14"/>
  <c r="NA17" i="14"/>
  <c r="NM17" i="14"/>
  <c r="NY17" i="14"/>
  <c r="OK17" i="14"/>
  <c r="OW17" i="14"/>
  <c r="HZ17" i="14"/>
  <c r="IL17" i="14"/>
  <c r="IX17" i="14"/>
  <c r="JJ17" i="14"/>
  <c r="JV17" i="14"/>
  <c r="KH17" i="14"/>
  <c r="KT17" i="14"/>
  <c r="LF17" i="14"/>
  <c r="LR17" i="14"/>
  <c r="MD17" i="14"/>
  <c r="MP17" i="14"/>
  <c r="NB17" i="14"/>
  <c r="NN17" i="14"/>
  <c r="NZ17" i="14"/>
  <c r="OL17" i="14"/>
  <c r="OX17" i="14"/>
  <c r="IA17" i="14"/>
  <c r="IM17" i="14"/>
  <c r="IY17" i="14"/>
  <c r="JK17" i="14"/>
  <c r="JW17" i="14"/>
  <c r="KI17" i="14"/>
  <c r="KU17" i="14"/>
  <c r="LG17" i="14"/>
  <c r="LS17" i="14"/>
  <c r="ME17" i="14"/>
  <c r="MQ17" i="14"/>
  <c r="NC17" i="14"/>
  <c r="NO17" i="14"/>
  <c r="OA17" i="14"/>
  <c r="OM17" i="14"/>
  <c r="OY17" i="14"/>
  <c r="HQ17" i="14"/>
  <c r="IC17" i="14"/>
  <c r="IO17" i="14"/>
  <c r="JA17" i="14"/>
  <c r="JM17" i="14"/>
  <c r="JY17" i="14"/>
  <c r="KK17" i="14"/>
  <c r="KW17" i="14"/>
  <c r="LI17" i="14"/>
  <c r="LU17" i="14"/>
  <c r="MG17" i="14"/>
  <c r="MS17" i="14"/>
  <c r="NE17" i="14"/>
  <c r="NQ17" i="14"/>
  <c r="OC17" i="14"/>
  <c r="OO17" i="14"/>
  <c r="PA17" i="14"/>
  <c r="ID17" i="14"/>
  <c r="JN17" i="14"/>
  <c r="KX17" i="14"/>
  <c r="MH17" i="14"/>
  <c r="NR17" i="14"/>
  <c r="PB17" i="14"/>
  <c r="IE17" i="14"/>
  <c r="JO17" i="14"/>
  <c r="KY17" i="14"/>
  <c r="MI17" i="14"/>
  <c r="NS17" i="14"/>
  <c r="PC17" i="14"/>
  <c r="IF17" i="14"/>
  <c r="JP17" i="14"/>
  <c r="KZ17" i="14"/>
  <c r="MJ17" i="14"/>
  <c r="NT17" i="14"/>
  <c r="PD17" i="14"/>
  <c r="IN17" i="14"/>
  <c r="JX17" i="14"/>
  <c r="LH17" i="14"/>
  <c r="MR17" i="14"/>
  <c r="OB17" i="14"/>
  <c r="IP17" i="14"/>
  <c r="JZ17" i="14"/>
  <c r="LJ17" i="14"/>
  <c r="MT17" i="14"/>
  <c r="OD17" i="14"/>
  <c r="IR17" i="14"/>
  <c r="KB17" i="14"/>
  <c r="LL17" i="14"/>
  <c r="MV17" i="14"/>
  <c r="OF17" i="14"/>
  <c r="HR17" i="14"/>
  <c r="JB17" i="14"/>
  <c r="KL17" i="14"/>
  <c r="LV17" i="14"/>
  <c r="NF17" i="14"/>
  <c r="OP17" i="14"/>
  <c r="KN17" i="14"/>
  <c r="OE17" i="14"/>
  <c r="HS17" i="14"/>
  <c r="KV17" i="14"/>
  <c r="ON17" i="14"/>
  <c r="HT17" i="14"/>
  <c r="LK17" i="14"/>
  <c r="OQ17" i="14"/>
  <c r="IB17" i="14"/>
  <c r="LT17" i="14"/>
  <c r="OR17" i="14"/>
  <c r="IQ17" i="14"/>
  <c r="LW17" i="14"/>
  <c r="OZ17" i="14"/>
  <c r="IZ17" i="14"/>
  <c r="LX17" i="14"/>
  <c r="JC17" i="14"/>
  <c r="JD17" i="14"/>
  <c r="JL17" i="14"/>
  <c r="KA17" i="14"/>
  <c r="KJ17" i="14"/>
  <c r="KM17" i="14"/>
  <c r="MF17" i="14"/>
  <c r="MU17" i="14"/>
  <c r="ND17" i="14"/>
  <c r="NG17" i="14"/>
  <c r="NH17" i="14"/>
  <c r="NP17" i="14"/>
  <c r="HS93" i="14"/>
  <c r="IE93" i="14"/>
  <c r="IQ93" i="14"/>
  <c r="JC93" i="14"/>
  <c r="JO93" i="14"/>
  <c r="KA93" i="14"/>
  <c r="KM93" i="14"/>
  <c r="KY93" i="14"/>
  <c r="LK93" i="14"/>
  <c r="LW93" i="14"/>
  <c r="MI93" i="14"/>
  <c r="MU93" i="14"/>
  <c r="NG93" i="14"/>
  <c r="NS93" i="14"/>
  <c r="OE93" i="14"/>
  <c r="OQ93" i="14"/>
  <c r="PC93" i="14"/>
  <c r="HT93" i="14"/>
  <c r="IF93" i="14"/>
  <c r="IR93" i="14"/>
  <c r="JD93" i="14"/>
  <c r="JP93" i="14"/>
  <c r="KB93" i="14"/>
  <c r="KN93" i="14"/>
  <c r="KZ93" i="14"/>
  <c r="LL93" i="14"/>
  <c r="LX93" i="14"/>
  <c r="MJ93" i="14"/>
  <c r="MV93" i="14"/>
  <c r="NH93" i="14"/>
  <c r="NT93" i="14"/>
  <c r="OF93" i="14"/>
  <c r="OR93" i="14"/>
  <c r="PD93" i="14"/>
  <c r="HU93" i="14"/>
  <c r="IG93" i="14"/>
  <c r="IS93" i="14"/>
  <c r="JE93" i="14"/>
  <c r="JQ93" i="14"/>
  <c r="KC93" i="14"/>
  <c r="KO93" i="14"/>
  <c r="LA93" i="14"/>
  <c r="LM93" i="14"/>
  <c r="LY93" i="14"/>
  <c r="MK93" i="14"/>
  <c r="MW93" i="14"/>
  <c r="NI93" i="14"/>
  <c r="NU93" i="14"/>
  <c r="OG93" i="14"/>
  <c r="OS93" i="14"/>
  <c r="PE93" i="14"/>
  <c r="HV93" i="14"/>
  <c r="IH93" i="14"/>
  <c r="IT93" i="14"/>
  <c r="JF93" i="14"/>
  <c r="JR93" i="14"/>
  <c r="KD93" i="14"/>
  <c r="KP93" i="14"/>
  <c r="LB93" i="14"/>
  <c r="LN93" i="14"/>
  <c r="LZ93" i="14"/>
  <c r="ML93" i="14"/>
  <c r="MX93" i="14"/>
  <c r="NJ93" i="14"/>
  <c r="NV93" i="14"/>
  <c r="OH93" i="14"/>
  <c r="OT93" i="14"/>
  <c r="PF93" i="14"/>
  <c r="HW93" i="14"/>
  <c r="II93" i="14"/>
  <c r="IU93" i="14"/>
  <c r="JG93" i="14"/>
  <c r="JS93" i="14"/>
  <c r="KE93" i="14"/>
  <c r="KQ93" i="14"/>
  <c r="LC93" i="14"/>
  <c r="LO93" i="14"/>
  <c r="MA93" i="14"/>
  <c r="MM93" i="14"/>
  <c r="MY93" i="14"/>
  <c r="NK93" i="14"/>
  <c r="NW93" i="14"/>
  <c r="OI93" i="14"/>
  <c r="OU93" i="14"/>
  <c r="PG93" i="14"/>
  <c r="HX93" i="14"/>
  <c r="IJ93" i="14"/>
  <c r="IV93" i="14"/>
  <c r="JH93" i="14"/>
  <c r="JT93" i="14"/>
  <c r="KF93" i="14"/>
  <c r="KR93" i="14"/>
  <c r="LD93" i="14"/>
  <c r="LP93" i="14"/>
  <c r="MB93" i="14"/>
  <c r="MN93" i="14"/>
  <c r="MZ93" i="14"/>
  <c r="NL93" i="14"/>
  <c r="NX93" i="14"/>
  <c r="OJ93" i="14"/>
  <c r="OV93" i="14"/>
  <c r="PH93" i="14"/>
  <c r="HY93" i="14"/>
  <c r="IK93" i="14"/>
  <c r="IW93" i="14"/>
  <c r="JI93" i="14"/>
  <c r="JU93" i="14"/>
  <c r="KG93" i="14"/>
  <c r="KS93" i="14"/>
  <c r="LE93" i="14"/>
  <c r="LQ93" i="14"/>
  <c r="MC93" i="14"/>
  <c r="MO93" i="14"/>
  <c r="NA93" i="14"/>
  <c r="NM93" i="14"/>
  <c r="NY93" i="14"/>
  <c r="OK93" i="14"/>
  <c r="OW93" i="14"/>
  <c r="HZ93" i="14"/>
  <c r="IL93" i="14"/>
  <c r="IX93" i="14"/>
  <c r="JJ93" i="14"/>
  <c r="JV93" i="14"/>
  <c r="KH93" i="14"/>
  <c r="KT93" i="14"/>
  <c r="LF93" i="14"/>
  <c r="LR93" i="14"/>
  <c r="MD93" i="14"/>
  <c r="MP93" i="14"/>
  <c r="NB93" i="14"/>
  <c r="NN93" i="14"/>
  <c r="NZ93" i="14"/>
  <c r="OL93" i="14"/>
  <c r="OX93" i="14"/>
  <c r="IA93" i="14"/>
  <c r="IM93" i="14"/>
  <c r="IY93" i="14"/>
  <c r="JK93" i="14"/>
  <c r="JW93" i="14"/>
  <c r="KI93" i="14"/>
  <c r="KU93" i="14"/>
  <c r="LG93" i="14"/>
  <c r="LS93" i="14"/>
  <c r="ME93" i="14"/>
  <c r="MQ93" i="14"/>
  <c r="NC93" i="14"/>
  <c r="NO93" i="14"/>
  <c r="OA93" i="14"/>
  <c r="OM93" i="14"/>
  <c r="OY93" i="14"/>
  <c r="HQ93" i="14"/>
  <c r="IC93" i="14"/>
  <c r="IO93" i="14"/>
  <c r="JA93" i="14"/>
  <c r="JM93" i="14"/>
  <c r="JY93" i="14"/>
  <c r="KK93" i="14"/>
  <c r="KW93" i="14"/>
  <c r="LI93" i="14"/>
  <c r="LU93" i="14"/>
  <c r="MG93" i="14"/>
  <c r="MS93" i="14"/>
  <c r="NE93" i="14"/>
  <c r="NQ93" i="14"/>
  <c r="OC93" i="14"/>
  <c r="OO93" i="14"/>
  <c r="PA93" i="14"/>
  <c r="IZ93" i="14"/>
  <c r="LT93" i="14"/>
  <c r="ON93" i="14"/>
  <c r="JB93" i="14"/>
  <c r="LV93" i="14"/>
  <c r="OP93" i="14"/>
  <c r="JL93" i="14"/>
  <c r="MF93" i="14"/>
  <c r="OZ93" i="14"/>
  <c r="JN93" i="14"/>
  <c r="MH93" i="14"/>
  <c r="PB93" i="14"/>
  <c r="JX93" i="14"/>
  <c r="MR93" i="14"/>
  <c r="JZ93" i="14"/>
  <c r="MT93" i="14"/>
  <c r="KJ93" i="14"/>
  <c r="ND93" i="14"/>
  <c r="HR93" i="14"/>
  <c r="KL93" i="14"/>
  <c r="NF93" i="14"/>
  <c r="IB93" i="14"/>
  <c r="KV93" i="14"/>
  <c r="NP93" i="14"/>
  <c r="ID93" i="14"/>
  <c r="KX93" i="14"/>
  <c r="NR93" i="14"/>
  <c r="IN93" i="14"/>
  <c r="IP93" i="14"/>
  <c r="LH93" i="14"/>
  <c r="LJ93" i="14"/>
  <c r="OB93" i="14"/>
  <c r="OD93" i="14"/>
  <c r="HW102" i="14"/>
  <c r="II102" i="14"/>
  <c r="IU102" i="14"/>
  <c r="JG102" i="14"/>
  <c r="JS102" i="14"/>
  <c r="KE102" i="14"/>
  <c r="KQ102" i="14"/>
  <c r="LC102" i="14"/>
  <c r="LO102" i="14"/>
  <c r="MA102" i="14"/>
  <c r="MM102" i="14"/>
  <c r="MY102" i="14"/>
  <c r="NK102" i="14"/>
  <c r="NW102" i="14"/>
  <c r="OI102" i="14"/>
  <c r="OU102" i="14"/>
  <c r="PG102" i="14"/>
  <c r="IF102" i="14"/>
  <c r="KZ102" i="14"/>
  <c r="MJ102" i="14"/>
  <c r="PD102" i="14"/>
  <c r="HX102" i="14"/>
  <c r="IJ102" i="14"/>
  <c r="IV102" i="14"/>
  <c r="JH102" i="14"/>
  <c r="JT102" i="14"/>
  <c r="KF102" i="14"/>
  <c r="KR102" i="14"/>
  <c r="LD102" i="14"/>
  <c r="LP102" i="14"/>
  <c r="MB102" i="14"/>
  <c r="MN102" i="14"/>
  <c r="MZ102" i="14"/>
  <c r="NL102" i="14"/>
  <c r="NX102" i="14"/>
  <c r="OJ102" i="14"/>
  <c r="OV102" i="14"/>
  <c r="PH102" i="14"/>
  <c r="KN102" i="14"/>
  <c r="NT102" i="14"/>
  <c r="HY102" i="14"/>
  <c r="IK102" i="14"/>
  <c r="IW102" i="14"/>
  <c r="JI102" i="14"/>
  <c r="JU102" i="14"/>
  <c r="KG102" i="14"/>
  <c r="KS102" i="14"/>
  <c r="LE102" i="14"/>
  <c r="LQ102" i="14"/>
  <c r="MC102" i="14"/>
  <c r="MO102" i="14"/>
  <c r="NA102" i="14"/>
  <c r="NM102" i="14"/>
  <c r="NY102" i="14"/>
  <c r="OK102" i="14"/>
  <c r="OW102" i="14"/>
  <c r="HZ102" i="14"/>
  <c r="IL102" i="14"/>
  <c r="IX102" i="14"/>
  <c r="JJ102" i="14"/>
  <c r="JV102" i="14"/>
  <c r="KH102" i="14"/>
  <c r="KT102" i="14"/>
  <c r="LF102" i="14"/>
  <c r="LR102" i="14"/>
  <c r="MD102" i="14"/>
  <c r="MP102" i="14"/>
  <c r="NB102" i="14"/>
  <c r="NN102" i="14"/>
  <c r="NZ102" i="14"/>
  <c r="OL102" i="14"/>
  <c r="OX102" i="14"/>
  <c r="IR102" i="14"/>
  <c r="MV102" i="14"/>
  <c r="IA102" i="14"/>
  <c r="IM102" i="14"/>
  <c r="IY102" i="14"/>
  <c r="JK102" i="14"/>
  <c r="JW102" i="14"/>
  <c r="KI102" i="14"/>
  <c r="KU102" i="14"/>
  <c r="LG102" i="14"/>
  <c r="LS102" i="14"/>
  <c r="ME102" i="14"/>
  <c r="MQ102" i="14"/>
  <c r="NC102" i="14"/>
  <c r="NO102" i="14"/>
  <c r="OA102" i="14"/>
  <c r="OM102" i="14"/>
  <c r="OY102" i="14"/>
  <c r="HT102" i="14"/>
  <c r="IB102" i="14"/>
  <c r="IN102" i="14"/>
  <c r="IZ102" i="14"/>
  <c r="JL102" i="14"/>
  <c r="JX102" i="14"/>
  <c r="KJ102" i="14"/>
  <c r="KV102" i="14"/>
  <c r="LH102" i="14"/>
  <c r="LT102" i="14"/>
  <c r="MF102" i="14"/>
  <c r="MR102" i="14"/>
  <c r="ND102" i="14"/>
  <c r="NP102" i="14"/>
  <c r="OB102" i="14"/>
  <c r="ON102" i="14"/>
  <c r="OZ102" i="14"/>
  <c r="JD102" i="14"/>
  <c r="LL102" i="14"/>
  <c r="OF102" i="14"/>
  <c r="HQ102" i="14"/>
  <c r="IC102" i="14"/>
  <c r="IO102" i="14"/>
  <c r="JA102" i="14"/>
  <c r="JM102" i="14"/>
  <c r="JY102" i="14"/>
  <c r="KK102" i="14"/>
  <c r="KW102" i="14"/>
  <c r="LI102" i="14"/>
  <c r="LU102" i="14"/>
  <c r="MG102" i="14"/>
  <c r="MS102" i="14"/>
  <c r="NE102" i="14"/>
  <c r="NQ102" i="14"/>
  <c r="OC102" i="14"/>
  <c r="OO102" i="14"/>
  <c r="PA102" i="14"/>
  <c r="LX102" i="14"/>
  <c r="HR102" i="14"/>
  <c r="ID102" i="14"/>
  <c r="IP102" i="14"/>
  <c r="JB102" i="14"/>
  <c r="JN102" i="14"/>
  <c r="JZ102" i="14"/>
  <c r="KL102" i="14"/>
  <c r="KX102" i="14"/>
  <c r="LJ102" i="14"/>
  <c r="LV102" i="14"/>
  <c r="MH102" i="14"/>
  <c r="MT102" i="14"/>
  <c r="NF102" i="14"/>
  <c r="NR102" i="14"/>
  <c r="OD102" i="14"/>
  <c r="OP102" i="14"/>
  <c r="PB102" i="14"/>
  <c r="KB102" i="14"/>
  <c r="NH102" i="14"/>
  <c r="HS102" i="14"/>
  <c r="IE102" i="14"/>
  <c r="IQ102" i="14"/>
  <c r="JC102" i="14"/>
  <c r="JO102" i="14"/>
  <c r="KA102" i="14"/>
  <c r="KM102" i="14"/>
  <c r="KY102" i="14"/>
  <c r="LK102" i="14"/>
  <c r="LW102" i="14"/>
  <c r="MI102" i="14"/>
  <c r="MU102" i="14"/>
  <c r="NG102" i="14"/>
  <c r="NS102" i="14"/>
  <c r="OE102" i="14"/>
  <c r="OQ102" i="14"/>
  <c r="PC102" i="14"/>
  <c r="JP102" i="14"/>
  <c r="OR102" i="14"/>
  <c r="HU102" i="14"/>
  <c r="IG102" i="14"/>
  <c r="IS102" i="14"/>
  <c r="JE102" i="14"/>
  <c r="JQ102" i="14"/>
  <c r="KC102" i="14"/>
  <c r="KO102" i="14"/>
  <c r="LA102" i="14"/>
  <c r="LM102" i="14"/>
  <c r="LY102" i="14"/>
  <c r="MK102" i="14"/>
  <c r="MW102" i="14"/>
  <c r="NI102" i="14"/>
  <c r="NU102" i="14"/>
  <c r="OG102" i="14"/>
  <c r="OS102" i="14"/>
  <c r="PE102" i="14"/>
  <c r="ML102" i="14"/>
  <c r="MX102" i="14"/>
  <c r="HV102" i="14"/>
  <c r="NJ102" i="14"/>
  <c r="IH102" i="14"/>
  <c r="NV102" i="14"/>
  <c r="IT102" i="14"/>
  <c r="OH102" i="14"/>
  <c r="JF102" i="14"/>
  <c r="OT102" i="14"/>
  <c r="JR102" i="14"/>
  <c r="PF102" i="14"/>
  <c r="KD102" i="14"/>
  <c r="LN102" i="14"/>
  <c r="LZ102" i="14"/>
  <c r="KP102" i="14"/>
  <c r="LB102" i="14"/>
  <c r="HZ83" i="14"/>
  <c r="IL83" i="14"/>
  <c r="IX83" i="14"/>
  <c r="JJ83" i="14"/>
  <c r="JV83" i="14"/>
  <c r="KH83" i="14"/>
  <c r="KT83" i="14"/>
  <c r="LF83" i="14"/>
  <c r="LR83" i="14"/>
  <c r="MD83" i="14"/>
  <c r="MP83" i="14"/>
  <c r="NB83" i="14"/>
  <c r="NN83" i="14"/>
  <c r="NZ83" i="14"/>
  <c r="OL83" i="14"/>
  <c r="OX83" i="14"/>
  <c r="IA83" i="14"/>
  <c r="IM83" i="14"/>
  <c r="IY83" i="14"/>
  <c r="JK83" i="14"/>
  <c r="JW83" i="14"/>
  <c r="KI83" i="14"/>
  <c r="KU83" i="14"/>
  <c r="LG83" i="14"/>
  <c r="LS83" i="14"/>
  <c r="ME83" i="14"/>
  <c r="MQ83" i="14"/>
  <c r="NC83" i="14"/>
  <c r="NO83" i="14"/>
  <c r="OA83" i="14"/>
  <c r="OM83" i="14"/>
  <c r="OY83" i="14"/>
  <c r="IB83" i="14"/>
  <c r="IN83" i="14"/>
  <c r="IZ83" i="14"/>
  <c r="JL83" i="14"/>
  <c r="JX83" i="14"/>
  <c r="KJ83" i="14"/>
  <c r="KV83" i="14"/>
  <c r="LH83" i="14"/>
  <c r="LT83" i="14"/>
  <c r="MF83" i="14"/>
  <c r="MR83" i="14"/>
  <c r="ND83" i="14"/>
  <c r="NP83" i="14"/>
  <c r="OB83" i="14"/>
  <c r="ON83" i="14"/>
  <c r="OZ83" i="14"/>
  <c r="HQ83" i="14"/>
  <c r="IC83" i="14"/>
  <c r="IO83" i="14"/>
  <c r="JA83" i="14"/>
  <c r="JM83" i="14"/>
  <c r="JY83" i="14"/>
  <c r="KK83" i="14"/>
  <c r="KW83" i="14"/>
  <c r="LI83" i="14"/>
  <c r="LU83" i="14"/>
  <c r="MG83" i="14"/>
  <c r="MS83" i="14"/>
  <c r="NE83" i="14"/>
  <c r="NQ83" i="14"/>
  <c r="OC83" i="14"/>
  <c r="OO83" i="14"/>
  <c r="PA83" i="14"/>
  <c r="HR83" i="14"/>
  <c r="ID83" i="14"/>
  <c r="IP83" i="14"/>
  <c r="JB83" i="14"/>
  <c r="JN83" i="14"/>
  <c r="JZ83" i="14"/>
  <c r="KL83" i="14"/>
  <c r="KX83" i="14"/>
  <c r="LJ83" i="14"/>
  <c r="LV83" i="14"/>
  <c r="MH83" i="14"/>
  <c r="MT83" i="14"/>
  <c r="NF83" i="14"/>
  <c r="NR83" i="14"/>
  <c r="OD83" i="14"/>
  <c r="OP83" i="14"/>
  <c r="PB83" i="14"/>
  <c r="HS83" i="14"/>
  <c r="IE83" i="14"/>
  <c r="IQ83" i="14"/>
  <c r="JC83" i="14"/>
  <c r="JO83" i="14"/>
  <c r="KA83" i="14"/>
  <c r="KM83" i="14"/>
  <c r="KY83" i="14"/>
  <c r="LK83" i="14"/>
  <c r="LW83" i="14"/>
  <c r="MI83" i="14"/>
  <c r="MU83" i="14"/>
  <c r="NG83" i="14"/>
  <c r="NS83" i="14"/>
  <c r="OE83" i="14"/>
  <c r="OQ83" i="14"/>
  <c r="PC83" i="14"/>
  <c r="HT83" i="14"/>
  <c r="IF83" i="14"/>
  <c r="IR83" i="14"/>
  <c r="JD83" i="14"/>
  <c r="JP83" i="14"/>
  <c r="KB83" i="14"/>
  <c r="KN83" i="14"/>
  <c r="KZ83" i="14"/>
  <c r="LL83" i="14"/>
  <c r="LX83" i="14"/>
  <c r="MJ83" i="14"/>
  <c r="MV83" i="14"/>
  <c r="NH83" i="14"/>
  <c r="NT83" i="14"/>
  <c r="OF83" i="14"/>
  <c r="OR83" i="14"/>
  <c r="PD83" i="14"/>
  <c r="HU83" i="14"/>
  <c r="IG83" i="14"/>
  <c r="IS83" i="14"/>
  <c r="JE83" i="14"/>
  <c r="JQ83" i="14"/>
  <c r="KC83" i="14"/>
  <c r="KO83" i="14"/>
  <c r="LA83" i="14"/>
  <c r="LM83" i="14"/>
  <c r="LY83" i="14"/>
  <c r="MK83" i="14"/>
  <c r="MW83" i="14"/>
  <c r="NI83" i="14"/>
  <c r="NU83" i="14"/>
  <c r="OG83" i="14"/>
  <c r="OS83" i="14"/>
  <c r="PE83" i="14"/>
  <c r="HV83" i="14"/>
  <c r="IH83" i="14"/>
  <c r="IT83" i="14"/>
  <c r="JF83" i="14"/>
  <c r="JR83" i="14"/>
  <c r="KD83" i="14"/>
  <c r="KP83" i="14"/>
  <c r="LB83" i="14"/>
  <c r="LN83" i="14"/>
  <c r="LZ83" i="14"/>
  <c r="ML83" i="14"/>
  <c r="MX83" i="14"/>
  <c r="NJ83" i="14"/>
  <c r="NV83" i="14"/>
  <c r="OH83" i="14"/>
  <c r="OT83" i="14"/>
  <c r="PF83" i="14"/>
  <c r="HX83" i="14"/>
  <c r="IJ83" i="14"/>
  <c r="IV83" i="14"/>
  <c r="JH83" i="14"/>
  <c r="JT83" i="14"/>
  <c r="KF83" i="14"/>
  <c r="KR83" i="14"/>
  <c r="LD83" i="14"/>
  <c r="LP83" i="14"/>
  <c r="MB83" i="14"/>
  <c r="MN83" i="14"/>
  <c r="MZ83" i="14"/>
  <c r="NL83" i="14"/>
  <c r="NX83" i="14"/>
  <c r="OJ83" i="14"/>
  <c r="OV83" i="14"/>
  <c r="PH83" i="14"/>
  <c r="IU83" i="14"/>
  <c r="LO83" i="14"/>
  <c r="OI83" i="14"/>
  <c r="IW83" i="14"/>
  <c r="LQ83" i="14"/>
  <c r="OK83" i="14"/>
  <c r="JG83" i="14"/>
  <c r="MA83" i="14"/>
  <c r="OU83" i="14"/>
  <c r="JI83" i="14"/>
  <c r="MC83" i="14"/>
  <c r="OW83" i="14"/>
  <c r="JS83" i="14"/>
  <c r="MM83" i="14"/>
  <c r="PG83" i="14"/>
  <c r="JU83" i="14"/>
  <c r="MO83" i="14"/>
  <c r="KE83" i="14"/>
  <c r="MY83" i="14"/>
  <c r="KG83" i="14"/>
  <c r="NA83" i="14"/>
  <c r="HW83" i="14"/>
  <c r="KQ83" i="14"/>
  <c r="NK83" i="14"/>
  <c r="II83" i="14"/>
  <c r="LC83" i="14"/>
  <c r="NW83" i="14"/>
  <c r="KS83" i="14"/>
  <c r="LE83" i="14"/>
  <c r="NM83" i="14"/>
  <c r="NY83" i="14"/>
  <c r="HY83" i="14"/>
  <c r="IK83" i="14"/>
  <c r="IB67" i="14"/>
  <c r="IN67" i="14"/>
  <c r="IZ67" i="14"/>
  <c r="JL67" i="14"/>
  <c r="JX67" i="14"/>
  <c r="KJ67" i="14"/>
  <c r="KV67" i="14"/>
  <c r="LH67" i="14"/>
  <c r="LT67" i="14"/>
  <c r="MF67" i="14"/>
  <c r="MR67" i="14"/>
  <c r="ND67" i="14"/>
  <c r="NP67" i="14"/>
  <c r="OB67" i="14"/>
  <c r="ON67" i="14"/>
  <c r="OZ67" i="14"/>
  <c r="HQ67" i="14"/>
  <c r="IC67" i="14"/>
  <c r="IO67" i="14"/>
  <c r="JA67" i="14"/>
  <c r="JM67" i="14"/>
  <c r="JY67" i="14"/>
  <c r="KK67" i="14"/>
  <c r="KW67" i="14"/>
  <c r="LI67" i="14"/>
  <c r="LU67" i="14"/>
  <c r="MG67" i="14"/>
  <c r="MS67" i="14"/>
  <c r="NE67" i="14"/>
  <c r="NQ67" i="14"/>
  <c r="OC67" i="14"/>
  <c r="OO67" i="14"/>
  <c r="PA67" i="14"/>
  <c r="HR67" i="14"/>
  <c r="ID67" i="14"/>
  <c r="IP67" i="14"/>
  <c r="JB67" i="14"/>
  <c r="JN67" i="14"/>
  <c r="JZ67" i="14"/>
  <c r="KL67" i="14"/>
  <c r="KX67" i="14"/>
  <c r="LJ67" i="14"/>
  <c r="LV67" i="14"/>
  <c r="MH67" i="14"/>
  <c r="MT67" i="14"/>
  <c r="NF67" i="14"/>
  <c r="NR67" i="14"/>
  <c r="OD67" i="14"/>
  <c r="OP67" i="14"/>
  <c r="PB67" i="14"/>
  <c r="HS67" i="14"/>
  <c r="IE67" i="14"/>
  <c r="IQ67" i="14"/>
  <c r="JC67" i="14"/>
  <c r="JO67" i="14"/>
  <c r="KA67" i="14"/>
  <c r="KM67" i="14"/>
  <c r="KY67" i="14"/>
  <c r="LK67" i="14"/>
  <c r="LW67" i="14"/>
  <c r="MI67" i="14"/>
  <c r="MU67" i="14"/>
  <c r="NG67" i="14"/>
  <c r="NS67" i="14"/>
  <c r="OE67" i="14"/>
  <c r="OQ67" i="14"/>
  <c r="PC67" i="14"/>
  <c r="HT67" i="14"/>
  <c r="IF67" i="14"/>
  <c r="IR67" i="14"/>
  <c r="JD67" i="14"/>
  <c r="JP67" i="14"/>
  <c r="KB67" i="14"/>
  <c r="KN67" i="14"/>
  <c r="KZ67" i="14"/>
  <c r="LL67" i="14"/>
  <c r="LX67" i="14"/>
  <c r="MJ67" i="14"/>
  <c r="MV67" i="14"/>
  <c r="NH67" i="14"/>
  <c r="NT67" i="14"/>
  <c r="OF67" i="14"/>
  <c r="OR67" i="14"/>
  <c r="PD67" i="14"/>
  <c r="HU67" i="14"/>
  <c r="IG67" i="14"/>
  <c r="IS67" i="14"/>
  <c r="JE67" i="14"/>
  <c r="JQ67" i="14"/>
  <c r="KC67" i="14"/>
  <c r="KO67" i="14"/>
  <c r="LA67" i="14"/>
  <c r="LM67" i="14"/>
  <c r="LY67" i="14"/>
  <c r="MK67" i="14"/>
  <c r="MW67" i="14"/>
  <c r="NI67" i="14"/>
  <c r="NU67" i="14"/>
  <c r="OG67" i="14"/>
  <c r="OS67" i="14"/>
  <c r="PE67" i="14"/>
  <c r="HV67" i="14"/>
  <c r="IH67" i="14"/>
  <c r="IT67" i="14"/>
  <c r="JF67" i="14"/>
  <c r="JR67" i="14"/>
  <c r="KD67" i="14"/>
  <c r="KP67" i="14"/>
  <c r="LB67" i="14"/>
  <c r="LN67" i="14"/>
  <c r="LZ67" i="14"/>
  <c r="ML67" i="14"/>
  <c r="MX67" i="14"/>
  <c r="NJ67" i="14"/>
  <c r="NV67" i="14"/>
  <c r="OH67" i="14"/>
  <c r="OT67" i="14"/>
  <c r="PF67" i="14"/>
  <c r="HW67" i="14"/>
  <c r="II67" i="14"/>
  <c r="IU67" i="14"/>
  <c r="JG67" i="14"/>
  <c r="JS67" i="14"/>
  <c r="KE67" i="14"/>
  <c r="KQ67" i="14"/>
  <c r="LC67" i="14"/>
  <c r="LO67" i="14"/>
  <c r="MA67" i="14"/>
  <c r="MM67" i="14"/>
  <c r="MY67" i="14"/>
  <c r="NK67" i="14"/>
  <c r="NW67" i="14"/>
  <c r="OI67" i="14"/>
  <c r="OU67" i="14"/>
  <c r="PG67" i="14"/>
  <c r="HX67" i="14"/>
  <c r="IJ67" i="14"/>
  <c r="IV67" i="14"/>
  <c r="JH67" i="14"/>
  <c r="JT67" i="14"/>
  <c r="KF67" i="14"/>
  <c r="KR67" i="14"/>
  <c r="LD67" i="14"/>
  <c r="LP67" i="14"/>
  <c r="MB67" i="14"/>
  <c r="MN67" i="14"/>
  <c r="MZ67" i="14"/>
  <c r="NL67" i="14"/>
  <c r="NX67" i="14"/>
  <c r="OJ67" i="14"/>
  <c r="OV67" i="14"/>
  <c r="PH67" i="14"/>
  <c r="HY67" i="14"/>
  <c r="JU67" i="14"/>
  <c r="LQ67" i="14"/>
  <c r="NM67" i="14"/>
  <c r="HZ67" i="14"/>
  <c r="JV67" i="14"/>
  <c r="LR67" i="14"/>
  <c r="NN67" i="14"/>
  <c r="IA67" i="14"/>
  <c r="JW67" i="14"/>
  <c r="LS67" i="14"/>
  <c r="NO67" i="14"/>
  <c r="IK67" i="14"/>
  <c r="KG67" i="14"/>
  <c r="MC67" i="14"/>
  <c r="NY67" i="14"/>
  <c r="IL67" i="14"/>
  <c r="KH67" i="14"/>
  <c r="MD67" i="14"/>
  <c r="NZ67" i="14"/>
  <c r="IM67" i="14"/>
  <c r="KI67" i="14"/>
  <c r="ME67" i="14"/>
  <c r="OA67" i="14"/>
  <c r="IW67" i="14"/>
  <c r="KS67" i="14"/>
  <c r="MO67" i="14"/>
  <c r="OK67" i="14"/>
  <c r="IX67" i="14"/>
  <c r="KT67" i="14"/>
  <c r="MP67" i="14"/>
  <c r="OL67" i="14"/>
  <c r="IY67" i="14"/>
  <c r="KU67" i="14"/>
  <c r="MQ67" i="14"/>
  <c r="OM67" i="14"/>
  <c r="LE67" i="14"/>
  <c r="LF67" i="14"/>
  <c r="LG67" i="14"/>
  <c r="NA67" i="14"/>
  <c r="NB67" i="14"/>
  <c r="NC67" i="14"/>
  <c r="OW67" i="14"/>
  <c r="OX67" i="14"/>
  <c r="JJ67" i="14"/>
  <c r="JI67" i="14"/>
  <c r="JK67" i="14"/>
  <c r="OY67" i="14"/>
  <c r="IA95" i="14"/>
  <c r="IM95" i="14"/>
  <c r="IB95" i="14"/>
  <c r="IN95" i="14"/>
  <c r="HQ95" i="14"/>
  <c r="IC95" i="14"/>
  <c r="HR95" i="14"/>
  <c r="ID95" i="14"/>
  <c r="HS95" i="14"/>
  <c r="IE95" i="14"/>
  <c r="HT95" i="14"/>
  <c r="IF95" i="14"/>
  <c r="HU95" i="14"/>
  <c r="IG95" i="14"/>
  <c r="HV95" i="14"/>
  <c r="IH95" i="14"/>
  <c r="HW95" i="14"/>
  <c r="II95" i="14"/>
  <c r="HY95" i="14"/>
  <c r="IK95" i="14"/>
  <c r="IQ95" i="14"/>
  <c r="JC95" i="14"/>
  <c r="JO95" i="14"/>
  <c r="KA95" i="14"/>
  <c r="KM95" i="14"/>
  <c r="KY95" i="14"/>
  <c r="LK95" i="14"/>
  <c r="LW95" i="14"/>
  <c r="MI95" i="14"/>
  <c r="MU95" i="14"/>
  <c r="NG95" i="14"/>
  <c r="NS95" i="14"/>
  <c r="OE95" i="14"/>
  <c r="OQ95" i="14"/>
  <c r="PC95" i="14"/>
  <c r="IR95" i="14"/>
  <c r="JD95" i="14"/>
  <c r="JP95" i="14"/>
  <c r="KB95" i="14"/>
  <c r="KN95" i="14"/>
  <c r="KZ95" i="14"/>
  <c r="LL95" i="14"/>
  <c r="LX95" i="14"/>
  <c r="MJ95" i="14"/>
  <c r="MV95" i="14"/>
  <c r="NH95" i="14"/>
  <c r="NT95" i="14"/>
  <c r="OF95" i="14"/>
  <c r="OR95" i="14"/>
  <c r="PD95" i="14"/>
  <c r="IS95" i="14"/>
  <c r="JE95" i="14"/>
  <c r="JQ95" i="14"/>
  <c r="KC95" i="14"/>
  <c r="KO95" i="14"/>
  <c r="LA95" i="14"/>
  <c r="LM95" i="14"/>
  <c r="LY95" i="14"/>
  <c r="MK95" i="14"/>
  <c r="MW95" i="14"/>
  <c r="NI95" i="14"/>
  <c r="NU95" i="14"/>
  <c r="OG95" i="14"/>
  <c r="OS95" i="14"/>
  <c r="PE95" i="14"/>
  <c r="IT95" i="14"/>
  <c r="JF95" i="14"/>
  <c r="JR95" i="14"/>
  <c r="KD95" i="14"/>
  <c r="KP95" i="14"/>
  <c r="LB95" i="14"/>
  <c r="LN95" i="14"/>
  <c r="LZ95" i="14"/>
  <c r="ML95" i="14"/>
  <c r="MX95" i="14"/>
  <c r="NJ95" i="14"/>
  <c r="NV95" i="14"/>
  <c r="OH95" i="14"/>
  <c r="OT95" i="14"/>
  <c r="PF95" i="14"/>
  <c r="IU95" i="14"/>
  <c r="JG95" i="14"/>
  <c r="JS95" i="14"/>
  <c r="KE95" i="14"/>
  <c r="KQ95" i="14"/>
  <c r="LC95" i="14"/>
  <c r="LO95" i="14"/>
  <c r="MA95" i="14"/>
  <c r="MM95" i="14"/>
  <c r="MY95" i="14"/>
  <c r="NK95" i="14"/>
  <c r="NW95" i="14"/>
  <c r="OI95" i="14"/>
  <c r="OU95" i="14"/>
  <c r="PG95" i="14"/>
  <c r="IV95" i="14"/>
  <c r="JH95" i="14"/>
  <c r="JT95" i="14"/>
  <c r="KF95" i="14"/>
  <c r="KR95" i="14"/>
  <c r="LD95" i="14"/>
  <c r="LP95" i="14"/>
  <c r="MB95" i="14"/>
  <c r="MN95" i="14"/>
  <c r="MZ95" i="14"/>
  <c r="NL95" i="14"/>
  <c r="NX95" i="14"/>
  <c r="OJ95" i="14"/>
  <c r="OV95" i="14"/>
  <c r="PH95" i="14"/>
  <c r="HX95" i="14"/>
  <c r="IW95" i="14"/>
  <c r="JI95" i="14"/>
  <c r="JU95" i="14"/>
  <c r="KG95" i="14"/>
  <c r="KS95" i="14"/>
  <c r="LE95" i="14"/>
  <c r="LQ95" i="14"/>
  <c r="MC95" i="14"/>
  <c r="MO95" i="14"/>
  <c r="NA95" i="14"/>
  <c r="NM95" i="14"/>
  <c r="NY95" i="14"/>
  <c r="OK95" i="14"/>
  <c r="OW95" i="14"/>
  <c r="HZ95" i="14"/>
  <c r="IX95" i="14"/>
  <c r="JJ95" i="14"/>
  <c r="JV95" i="14"/>
  <c r="KH95" i="14"/>
  <c r="KT95" i="14"/>
  <c r="LF95" i="14"/>
  <c r="LR95" i="14"/>
  <c r="MD95" i="14"/>
  <c r="MP95" i="14"/>
  <c r="NB95" i="14"/>
  <c r="NN95" i="14"/>
  <c r="NZ95" i="14"/>
  <c r="OL95" i="14"/>
  <c r="OX95" i="14"/>
  <c r="IJ95" i="14"/>
  <c r="IY95" i="14"/>
  <c r="JK95" i="14"/>
  <c r="JW95" i="14"/>
  <c r="KI95" i="14"/>
  <c r="KU95" i="14"/>
  <c r="LG95" i="14"/>
  <c r="LS95" i="14"/>
  <c r="ME95" i="14"/>
  <c r="MQ95" i="14"/>
  <c r="NC95" i="14"/>
  <c r="NO95" i="14"/>
  <c r="OA95" i="14"/>
  <c r="OM95" i="14"/>
  <c r="OY95" i="14"/>
  <c r="IL95" i="14"/>
  <c r="IZ95" i="14"/>
  <c r="JL95" i="14"/>
  <c r="JX95" i="14"/>
  <c r="KJ95" i="14"/>
  <c r="KV95" i="14"/>
  <c r="LH95" i="14"/>
  <c r="LT95" i="14"/>
  <c r="MF95" i="14"/>
  <c r="MR95" i="14"/>
  <c r="ND95" i="14"/>
  <c r="NP95" i="14"/>
  <c r="OB95" i="14"/>
  <c r="ON95" i="14"/>
  <c r="OZ95" i="14"/>
  <c r="KK95" i="14"/>
  <c r="NE95" i="14"/>
  <c r="KL95" i="14"/>
  <c r="NF95" i="14"/>
  <c r="KW95" i="14"/>
  <c r="NQ95" i="14"/>
  <c r="KX95" i="14"/>
  <c r="NR95" i="14"/>
  <c r="IO95" i="14"/>
  <c r="LI95" i="14"/>
  <c r="OC95" i="14"/>
  <c r="IP95" i="14"/>
  <c r="LJ95" i="14"/>
  <c r="OD95" i="14"/>
  <c r="JA95" i="14"/>
  <c r="LU95" i="14"/>
  <c r="OO95" i="14"/>
  <c r="JB95" i="14"/>
  <c r="LV95" i="14"/>
  <c r="OP95" i="14"/>
  <c r="JM95" i="14"/>
  <c r="MG95" i="14"/>
  <c r="PA95" i="14"/>
  <c r="JN95" i="14"/>
  <c r="MH95" i="14"/>
  <c r="PB95" i="14"/>
  <c r="MT95" i="14"/>
  <c r="JY95" i="14"/>
  <c r="JZ95" i="14"/>
  <c r="MS95" i="14"/>
  <c r="HR8" i="14"/>
  <c r="ID8" i="14"/>
  <c r="IP8" i="14"/>
  <c r="IC8" i="14"/>
  <c r="IQ8" i="14"/>
  <c r="JC8" i="14"/>
  <c r="JO8" i="14"/>
  <c r="KA8" i="14"/>
  <c r="KM8" i="14"/>
  <c r="KY8" i="14"/>
  <c r="LK8" i="14"/>
  <c r="HQ8" i="14"/>
  <c r="IE8" i="14"/>
  <c r="IR8" i="14"/>
  <c r="JD8" i="14"/>
  <c r="JP8" i="14"/>
  <c r="KB8" i="14"/>
  <c r="KN8" i="14"/>
  <c r="KZ8" i="14"/>
  <c r="LL8" i="14"/>
  <c r="HS8" i="14"/>
  <c r="IF8" i="14"/>
  <c r="IS8" i="14"/>
  <c r="JE8" i="14"/>
  <c r="JQ8" i="14"/>
  <c r="KC8" i="14"/>
  <c r="KO8" i="14"/>
  <c r="LA8" i="14"/>
  <c r="HT8" i="14"/>
  <c r="IG8" i="14"/>
  <c r="IT8" i="14"/>
  <c r="JF8" i="14"/>
  <c r="JR8" i="14"/>
  <c r="KD8" i="14"/>
  <c r="KP8" i="14"/>
  <c r="LB8" i="14"/>
  <c r="HU8" i="14"/>
  <c r="IH8" i="14"/>
  <c r="IU8" i="14"/>
  <c r="JG8" i="14"/>
  <c r="JS8" i="14"/>
  <c r="KE8" i="14"/>
  <c r="KQ8" i="14"/>
  <c r="LC8" i="14"/>
  <c r="HW8" i="14"/>
  <c r="IJ8" i="14"/>
  <c r="IW8" i="14"/>
  <c r="JI8" i="14"/>
  <c r="JU8" i="14"/>
  <c r="KG8" i="14"/>
  <c r="KS8" i="14"/>
  <c r="LE8" i="14"/>
  <c r="HY8" i="14"/>
  <c r="IL8" i="14"/>
  <c r="IY8" i="14"/>
  <c r="JK8" i="14"/>
  <c r="JW8" i="14"/>
  <c r="KI8" i="14"/>
  <c r="KU8" i="14"/>
  <c r="LG8" i="14"/>
  <c r="IK8" i="14"/>
  <c r="JM8" i="14"/>
  <c r="KR8" i="14"/>
  <c r="IM8" i="14"/>
  <c r="JN8" i="14"/>
  <c r="KT8" i="14"/>
  <c r="IN8" i="14"/>
  <c r="JT8" i="14"/>
  <c r="KV8" i="14"/>
  <c r="IO8" i="14"/>
  <c r="JV8" i="14"/>
  <c r="KW8" i="14"/>
  <c r="IV8" i="14"/>
  <c r="JX8" i="14"/>
  <c r="KX8" i="14"/>
  <c r="HV8" i="14"/>
  <c r="IZ8" i="14"/>
  <c r="JZ8" i="14"/>
  <c r="LF8" i="14"/>
  <c r="IX8" i="14"/>
  <c r="LD8" i="14"/>
  <c r="JA8" i="14"/>
  <c r="LH8" i="14"/>
  <c r="JB8" i="14"/>
  <c r="LI8" i="14"/>
  <c r="JH8" i="14"/>
  <c r="LJ8" i="14"/>
  <c r="JJ8" i="14"/>
  <c r="JY8" i="14"/>
  <c r="HX8" i="14"/>
  <c r="HZ8" i="14"/>
  <c r="IA8" i="14"/>
  <c r="IB8" i="14"/>
  <c r="II8" i="14"/>
  <c r="JL8" i="14"/>
  <c r="KL8" i="14"/>
  <c r="KF8" i="14"/>
  <c r="KH8" i="14"/>
  <c r="KJ8" i="14"/>
  <c r="KK8" i="14"/>
  <c r="HZ20" i="14"/>
  <c r="IL20" i="14"/>
  <c r="IX20" i="14"/>
  <c r="JJ20" i="14"/>
  <c r="JV20" i="14"/>
  <c r="KH20" i="14"/>
  <c r="KT20" i="14"/>
  <c r="LF20" i="14"/>
  <c r="LR20" i="14"/>
  <c r="MD20" i="14"/>
  <c r="MP20" i="14"/>
  <c r="NB20" i="14"/>
  <c r="NN20" i="14"/>
  <c r="NZ20" i="14"/>
  <c r="OL20" i="14"/>
  <c r="OX20" i="14"/>
  <c r="IA20" i="14"/>
  <c r="IM20" i="14"/>
  <c r="IY20" i="14"/>
  <c r="JK20" i="14"/>
  <c r="JW20" i="14"/>
  <c r="KI20" i="14"/>
  <c r="KU20" i="14"/>
  <c r="LG20" i="14"/>
  <c r="LS20" i="14"/>
  <c r="ME20" i="14"/>
  <c r="MQ20" i="14"/>
  <c r="NC20" i="14"/>
  <c r="NO20" i="14"/>
  <c r="OA20" i="14"/>
  <c r="OM20" i="14"/>
  <c r="OY20" i="14"/>
  <c r="IB20" i="14"/>
  <c r="IN20" i="14"/>
  <c r="IZ20" i="14"/>
  <c r="JL20" i="14"/>
  <c r="JX20" i="14"/>
  <c r="KJ20" i="14"/>
  <c r="KV20" i="14"/>
  <c r="LH20" i="14"/>
  <c r="LT20" i="14"/>
  <c r="MF20" i="14"/>
  <c r="MR20" i="14"/>
  <c r="ND20" i="14"/>
  <c r="NP20" i="14"/>
  <c r="OB20" i="14"/>
  <c r="ON20" i="14"/>
  <c r="OZ20" i="14"/>
  <c r="HQ20" i="14"/>
  <c r="IC20" i="14"/>
  <c r="IO20" i="14"/>
  <c r="JA20" i="14"/>
  <c r="JM20" i="14"/>
  <c r="JY20" i="14"/>
  <c r="KK20" i="14"/>
  <c r="KW20" i="14"/>
  <c r="LI20" i="14"/>
  <c r="LU20" i="14"/>
  <c r="MG20" i="14"/>
  <c r="MS20" i="14"/>
  <c r="NE20" i="14"/>
  <c r="NQ20" i="14"/>
  <c r="OC20" i="14"/>
  <c r="OO20" i="14"/>
  <c r="PA20" i="14"/>
  <c r="HR20" i="14"/>
  <c r="ID20" i="14"/>
  <c r="IP20" i="14"/>
  <c r="JB20" i="14"/>
  <c r="JN20" i="14"/>
  <c r="JZ20" i="14"/>
  <c r="KL20" i="14"/>
  <c r="KX20" i="14"/>
  <c r="LJ20" i="14"/>
  <c r="LV20" i="14"/>
  <c r="MH20" i="14"/>
  <c r="MT20" i="14"/>
  <c r="NF20" i="14"/>
  <c r="NR20" i="14"/>
  <c r="OD20" i="14"/>
  <c r="OP20" i="14"/>
  <c r="PB20" i="14"/>
  <c r="HT20" i="14"/>
  <c r="IF20" i="14"/>
  <c r="IR20" i="14"/>
  <c r="JD20" i="14"/>
  <c r="JP20" i="14"/>
  <c r="KB20" i="14"/>
  <c r="KN20" i="14"/>
  <c r="KZ20" i="14"/>
  <c r="LL20" i="14"/>
  <c r="LX20" i="14"/>
  <c r="MJ20" i="14"/>
  <c r="MV20" i="14"/>
  <c r="NH20" i="14"/>
  <c r="NT20" i="14"/>
  <c r="OF20" i="14"/>
  <c r="OR20" i="14"/>
  <c r="PD20" i="14"/>
  <c r="HV20" i="14"/>
  <c r="IH20" i="14"/>
  <c r="IT20" i="14"/>
  <c r="JF20" i="14"/>
  <c r="JR20" i="14"/>
  <c r="KD20" i="14"/>
  <c r="KP20" i="14"/>
  <c r="LB20" i="14"/>
  <c r="LN20" i="14"/>
  <c r="LZ20" i="14"/>
  <c r="ML20" i="14"/>
  <c r="MX20" i="14"/>
  <c r="NJ20" i="14"/>
  <c r="NV20" i="14"/>
  <c r="OH20" i="14"/>
  <c r="OT20" i="14"/>
  <c r="PF20" i="14"/>
  <c r="HU20" i="14"/>
  <c r="IV20" i="14"/>
  <c r="KA20" i="14"/>
  <c r="LC20" i="14"/>
  <c r="MC20" i="14"/>
  <c r="NI20" i="14"/>
  <c r="OJ20" i="14"/>
  <c r="HW20" i="14"/>
  <c r="IW20" i="14"/>
  <c r="KC20" i="14"/>
  <c r="LD20" i="14"/>
  <c r="MI20" i="14"/>
  <c r="NK20" i="14"/>
  <c r="OK20" i="14"/>
  <c r="HX20" i="14"/>
  <c r="JC20" i="14"/>
  <c r="KE20" i="14"/>
  <c r="LE20" i="14"/>
  <c r="MK20" i="14"/>
  <c r="NL20" i="14"/>
  <c r="OQ20" i="14"/>
  <c r="HY20" i="14"/>
  <c r="JE20" i="14"/>
  <c r="KF20" i="14"/>
  <c r="LK20" i="14"/>
  <c r="MM20" i="14"/>
  <c r="NM20" i="14"/>
  <c r="OS20" i="14"/>
  <c r="IE20" i="14"/>
  <c r="JG20" i="14"/>
  <c r="KG20" i="14"/>
  <c r="LM20" i="14"/>
  <c r="MN20" i="14"/>
  <c r="NS20" i="14"/>
  <c r="OU20" i="14"/>
  <c r="IG20" i="14"/>
  <c r="JH20" i="14"/>
  <c r="KM20" i="14"/>
  <c r="LO20" i="14"/>
  <c r="MO20" i="14"/>
  <c r="NU20" i="14"/>
  <c r="OV20" i="14"/>
  <c r="II20" i="14"/>
  <c r="KO20" i="14"/>
  <c r="MU20" i="14"/>
  <c r="OW20" i="14"/>
  <c r="IJ20" i="14"/>
  <c r="KQ20" i="14"/>
  <c r="MW20" i="14"/>
  <c r="PC20" i="14"/>
  <c r="IK20" i="14"/>
  <c r="KR20" i="14"/>
  <c r="MY20" i="14"/>
  <c r="PE20" i="14"/>
  <c r="IQ20" i="14"/>
  <c r="KS20" i="14"/>
  <c r="MZ20" i="14"/>
  <c r="PG20" i="14"/>
  <c r="IS20" i="14"/>
  <c r="KY20" i="14"/>
  <c r="NA20" i="14"/>
  <c r="PH20" i="14"/>
  <c r="IU20" i="14"/>
  <c r="LA20" i="14"/>
  <c r="NG20" i="14"/>
  <c r="JI20" i="14"/>
  <c r="LP20" i="14"/>
  <c r="NW20" i="14"/>
  <c r="LY20" i="14"/>
  <c r="MA20" i="14"/>
  <c r="MB20" i="14"/>
  <c r="NX20" i="14"/>
  <c r="HS20" i="14"/>
  <c r="NY20" i="14"/>
  <c r="JO20" i="14"/>
  <c r="OE20" i="14"/>
  <c r="LQ20" i="14"/>
  <c r="JQ20" i="14"/>
  <c r="JT20" i="14"/>
  <c r="JU20" i="14"/>
  <c r="LW20" i="14"/>
  <c r="OG20" i="14"/>
  <c r="JS20" i="14"/>
  <c r="OI20" i="14"/>
  <c r="HR64" i="14"/>
  <c r="ID64" i="14"/>
  <c r="IP64" i="14"/>
  <c r="JB64" i="14"/>
  <c r="JN64" i="14"/>
  <c r="JZ64" i="14"/>
  <c r="KL64" i="14"/>
  <c r="HS64" i="14"/>
  <c r="IE64" i="14"/>
  <c r="IQ64" i="14"/>
  <c r="JC64" i="14"/>
  <c r="JO64" i="14"/>
  <c r="KA64" i="14"/>
  <c r="HT64" i="14"/>
  <c r="IF64" i="14"/>
  <c r="IR64" i="14"/>
  <c r="JD64" i="14"/>
  <c r="JP64" i="14"/>
  <c r="KB64" i="14"/>
  <c r="HV64" i="14"/>
  <c r="IH64" i="14"/>
  <c r="IT64" i="14"/>
  <c r="JF64" i="14"/>
  <c r="JR64" i="14"/>
  <c r="KD64" i="14"/>
  <c r="KP64" i="14"/>
  <c r="HW64" i="14"/>
  <c r="II64" i="14"/>
  <c r="IU64" i="14"/>
  <c r="JG64" i="14"/>
  <c r="JS64" i="14"/>
  <c r="KE64" i="14"/>
  <c r="KQ64" i="14"/>
  <c r="LC64" i="14"/>
  <c r="HY64" i="14"/>
  <c r="IK64" i="14"/>
  <c r="IW64" i="14"/>
  <c r="JI64" i="14"/>
  <c r="JU64" i="14"/>
  <c r="KG64" i="14"/>
  <c r="KS64" i="14"/>
  <c r="LE64" i="14"/>
  <c r="IB64" i="14"/>
  <c r="IN64" i="14"/>
  <c r="IZ64" i="14"/>
  <c r="JL64" i="14"/>
  <c r="JX64" i="14"/>
  <c r="KJ64" i="14"/>
  <c r="KV64" i="14"/>
  <c r="IO64" i="14"/>
  <c r="JT64" i="14"/>
  <c r="KR64" i="14"/>
  <c r="LH64" i="14"/>
  <c r="LT64" i="14"/>
  <c r="MF64" i="14"/>
  <c r="MR64" i="14"/>
  <c r="ND64" i="14"/>
  <c r="NP64" i="14"/>
  <c r="OB64" i="14"/>
  <c r="ON64" i="14"/>
  <c r="OZ64" i="14"/>
  <c r="IS64" i="14"/>
  <c r="JV64" i="14"/>
  <c r="KT64" i="14"/>
  <c r="LI64" i="14"/>
  <c r="LU64" i="14"/>
  <c r="MG64" i="14"/>
  <c r="MS64" i="14"/>
  <c r="NE64" i="14"/>
  <c r="NQ64" i="14"/>
  <c r="OC64" i="14"/>
  <c r="OO64" i="14"/>
  <c r="PA64" i="14"/>
  <c r="HQ64" i="14"/>
  <c r="IV64" i="14"/>
  <c r="JW64" i="14"/>
  <c r="KU64" i="14"/>
  <c r="LJ64" i="14"/>
  <c r="LV64" i="14"/>
  <c r="MH64" i="14"/>
  <c r="MT64" i="14"/>
  <c r="NF64" i="14"/>
  <c r="NR64" i="14"/>
  <c r="OD64" i="14"/>
  <c r="OP64" i="14"/>
  <c r="PB64" i="14"/>
  <c r="HU64" i="14"/>
  <c r="IX64" i="14"/>
  <c r="JY64" i="14"/>
  <c r="KW64" i="14"/>
  <c r="LK64" i="14"/>
  <c r="LW64" i="14"/>
  <c r="MI64" i="14"/>
  <c r="MU64" i="14"/>
  <c r="NG64" i="14"/>
  <c r="NS64" i="14"/>
  <c r="OE64" i="14"/>
  <c r="OQ64" i="14"/>
  <c r="PC64" i="14"/>
  <c r="HX64" i="14"/>
  <c r="IY64" i="14"/>
  <c r="KC64" i="14"/>
  <c r="KX64" i="14"/>
  <c r="LL64" i="14"/>
  <c r="LX64" i="14"/>
  <c r="MJ64" i="14"/>
  <c r="MV64" i="14"/>
  <c r="NH64" i="14"/>
  <c r="NT64" i="14"/>
  <c r="OF64" i="14"/>
  <c r="OR64" i="14"/>
  <c r="PD64" i="14"/>
  <c r="HZ64" i="14"/>
  <c r="JA64" i="14"/>
  <c r="KF64" i="14"/>
  <c r="KY64" i="14"/>
  <c r="LM64" i="14"/>
  <c r="LY64" i="14"/>
  <c r="MK64" i="14"/>
  <c r="MW64" i="14"/>
  <c r="NI64" i="14"/>
  <c r="NU64" i="14"/>
  <c r="OG64" i="14"/>
  <c r="OS64" i="14"/>
  <c r="PE64" i="14"/>
  <c r="IA64" i="14"/>
  <c r="JE64" i="14"/>
  <c r="KH64" i="14"/>
  <c r="KZ64" i="14"/>
  <c r="LN64" i="14"/>
  <c r="LZ64" i="14"/>
  <c r="ML64" i="14"/>
  <c r="MX64" i="14"/>
  <c r="NJ64" i="14"/>
  <c r="NV64" i="14"/>
  <c r="OH64" i="14"/>
  <c r="OT64" i="14"/>
  <c r="PF64" i="14"/>
  <c r="IC64" i="14"/>
  <c r="JH64" i="14"/>
  <c r="KI64" i="14"/>
  <c r="LA64" i="14"/>
  <c r="LO64" i="14"/>
  <c r="MA64" i="14"/>
  <c r="MM64" i="14"/>
  <c r="MY64" i="14"/>
  <c r="NK64" i="14"/>
  <c r="NW64" i="14"/>
  <c r="OI64" i="14"/>
  <c r="OU64" i="14"/>
  <c r="PG64" i="14"/>
  <c r="IG64" i="14"/>
  <c r="JJ64" i="14"/>
  <c r="KK64" i="14"/>
  <c r="LB64" i="14"/>
  <c r="LP64" i="14"/>
  <c r="MB64" i="14"/>
  <c r="MN64" i="14"/>
  <c r="MZ64" i="14"/>
  <c r="NL64" i="14"/>
  <c r="NX64" i="14"/>
  <c r="OJ64" i="14"/>
  <c r="OV64" i="14"/>
  <c r="PH64" i="14"/>
  <c r="JK64" i="14"/>
  <c r="MC64" i="14"/>
  <c r="NY64" i="14"/>
  <c r="JM64" i="14"/>
  <c r="MD64" i="14"/>
  <c r="NZ64" i="14"/>
  <c r="JQ64" i="14"/>
  <c r="ME64" i="14"/>
  <c r="OA64" i="14"/>
  <c r="KM64" i="14"/>
  <c r="MO64" i="14"/>
  <c r="OK64" i="14"/>
  <c r="KN64" i="14"/>
  <c r="MP64" i="14"/>
  <c r="OL64" i="14"/>
  <c r="KO64" i="14"/>
  <c r="MQ64" i="14"/>
  <c r="OM64" i="14"/>
  <c r="LD64" i="14"/>
  <c r="NA64" i="14"/>
  <c r="OW64" i="14"/>
  <c r="LF64" i="14"/>
  <c r="NB64" i="14"/>
  <c r="OX64" i="14"/>
  <c r="LG64" i="14"/>
  <c r="NC64" i="14"/>
  <c r="OY64" i="14"/>
  <c r="IJ64" i="14"/>
  <c r="IL64" i="14"/>
  <c r="IM64" i="14"/>
  <c r="LQ64" i="14"/>
  <c r="LR64" i="14"/>
  <c r="LS64" i="14"/>
  <c r="NM64" i="14"/>
  <c r="NN64" i="14"/>
  <c r="NO64" i="14"/>
  <c r="HQ25" i="14"/>
  <c r="IC25" i="14"/>
  <c r="IO25" i="14"/>
  <c r="JA25" i="14"/>
  <c r="JM25" i="14"/>
  <c r="JY25" i="14"/>
  <c r="KK25" i="14"/>
  <c r="KW25" i="14"/>
  <c r="LI25" i="14"/>
  <c r="LU25" i="14"/>
  <c r="MG25" i="14"/>
  <c r="MS25" i="14"/>
  <c r="NE25" i="14"/>
  <c r="NQ25" i="14"/>
  <c r="OC25" i="14"/>
  <c r="OO25" i="14"/>
  <c r="PA25" i="14"/>
  <c r="HR25" i="14"/>
  <c r="ID25" i="14"/>
  <c r="IP25" i="14"/>
  <c r="JB25" i="14"/>
  <c r="JN25" i="14"/>
  <c r="JZ25" i="14"/>
  <c r="KL25" i="14"/>
  <c r="KX25" i="14"/>
  <c r="LJ25" i="14"/>
  <c r="LV25" i="14"/>
  <c r="MH25" i="14"/>
  <c r="MT25" i="14"/>
  <c r="NF25" i="14"/>
  <c r="NR25" i="14"/>
  <c r="HS25" i="14"/>
  <c r="IE25" i="14"/>
  <c r="IQ25" i="14"/>
  <c r="JC25" i="14"/>
  <c r="JO25" i="14"/>
  <c r="KA25" i="14"/>
  <c r="KM25" i="14"/>
  <c r="KY25" i="14"/>
  <c r="LK25" i="14"/>
  <c r="LW25" i="14"/>
  <c r="MI25" i="14"/>
  <c r="MU25" i="14"/>
  <c r="NG25" i="14"/>
  <c r="NS25" i="14"/>
  <c r="OE25" i="14"/>
  <c r="HT25" i="14"/>
  <c r="IF25" i="14"/>
  <c r="IR25" i="14"/>
  <c r="JD25" i="14"/>
  <c r="JP25" i="14"/>
  <c r="KB25" i="14"/>
  <c r="KN25" i="14"/>
  <c r="KZ25" i="14"/>
  <c r="LL25" i="14"/>
  <c r="LX25" i="14"/>
  <c r="MJ25" i="14"/>
  <c r="MV25" i="14"/>
  <c r="NH25" i="14"/>
  <c r="NT25" i="14"/>
  <c r="OF25" i="14"/>
  <c r="OR25" i="14"/>
  <c r="PD25" i="14"/>
  <c r="HU25" i="14"/>
  <c r="IG25" i="14"/>
  <c r="IS25" i="14"/>
  <c r="JE25" i="14"/>
  <c r="JQ25" i="14"/>
  <c r="KC25" i="14"/>
  <c r="KO25" i="14"/>
  <c r="LA25" i="14"/>
  <c r="LM25" i="14"/>
  <c r="LY25" i="14"/>
  <c r="MK25" i="14"/>
  <c r="MW25" i="14"/>
  <c r="NI25" i="14"/>
  <c r="NU25" i="14"/>
  <c r="OG25" i="14"/>
  <c r="OS25" i="14"/>
  <c r="PE25" i="14"/>
  <c r="HV25" i="14"/>
  <c r="IH25" i="14"/>
  <c r="IT25" i="14"/>
  <c r="JF25" i="14"/>
  <c r="JR25" i="14"/>
  <c r="KD25" i="14"/>
  <c r="KP25" i="14"/>
  <c r="LB25" i="14"/>
  <c r="LN25" i="14"/>
  <c r="LZ25" i="14"/>
  <c r="ML25" i="14"/>
  <c r="MX25" i="14"/>
  <c r="NJ25" i="14"/>
  <c r="NV25" i="14"/>
  <c r="IJ25" i="14"/>
  <c r="JH25" i="14"/>
  <c r="KF25" i="14"/>
  <c r="LD25" i="14"/>
  <c r="MB25" i="14"/>
  <c r="MZ25" i="14"/>
  <c r="NX25" i="14"/>
  <c r="ON25" i="14"/>
  <c r="PF25" i="14"/>
  <c r="IK25" i="14"/>
  <c r="JI25" i="14"/>
  <c r="KG25" i="14"/>
  <c r="LE25" i="14"/>
  <c r="MC25" i="14"/>
  <c r="NA25" i="14"/>
  <c r="NY25" i="14"/>
  <c r="OP25" i="14"/>
  <c r="PG25" i="14"/>
  <c r="IL25" i="14"/>
  <c r="JJ25" i="14"/>
  <c r="KH25" i="14"/>
  <c r="LF25" i="14"/>
  <c r="MD25" i="14"/>
  <c r="NB25" i="14"/>
  <c r="NZ25" i="14"/>
  <c r="OQ25" i="14"/>
  <c r="PH25" i="14"/>
  <c r="IM25" i="14"/>
  <c r="JK25" i="14"/>
  <c r="KI25" i="14"/>
  <c r="LG25" i="14"/>
  <c r="ME25" i="14"/>
  <c r="NC25" i="14"/>
  <c r="OA25" i="14"/>
  <c r="OT25" i="14"/>
  <c r="IN25" i="14"/>
  <c r="JL25" i="14"/>
  <c r="KJ25" i="14"/>
  <c r="LH25" i="14"/>
  <c r="MF25" i="14"/>
  <c r="ND25" i="14"/>
  <c r="OB25" i="14"/>
  <c r="OU25" i="14"/>
  <c r="HW25" i="14"/>
  <c r="IU25" i="14"/>
  <c r="JS25" i="14"/>
  <c r="KQ25" i="14"/>
  <c r="LO25" i="14"/>
  <c r="MM25" i="14"/>
  <c r="NK25" i="14"/>
  <c r="OD25" i="14"/>
  <c r="OV25" i="14"/>
  <c r="IB25" i="14"/>
  <c r="IZ25" i="14"/>
  <c r="JX25" i="14"/>
  <c r="KV25" i="14"/>
  <c r="LT25" i="14"/>
  <c r="MR25" i="14"/>
  <c r="NP25" i="14"/>
  <c r="OL25" i="14"/>
  <c r="PB25" i="14"/>
  <c r="JG25" i="14"/>
  <c r="LQ25" i="14"/>
  <c r="NO25" i="14"/>
  <c r="JT25" i="14"/>
  <c r="LR25" i="14"/>
  <c r="NW25" i="14"/>
  <c r="JU25" i="14"/>
  <c r="LS25" i="14"/>
  <c r="OH25" i="14"/>
  <c r="HY25" i="14"/>
  <c r="JW25" i="14"/>
  <c r="MN25" i="14"/>
  <c r="OJ25" i="14"/>
  <c r="HZ25" i="14"/>
  <c r="KE25" i="14"/>
  <c r="MO25" i="14"/>
  <c r="OK25" i="14"/>
  <c r="IA25" i="14"/>
  <c r="KR25" i="14"/>
  <c r="MP25" i="14"/>
  <c r="OM25" i="14"/>
  <c r="II25" i="14"/>
  <c r="KS25" i="14"/>
  <c r="MQ25" i="14"/>
  <c r="OW25" i="14"/>
  <c r="IX25" i="14"/>
  <c r="OI25" i="14"/>
  <c r="IY25" i="14"/>
  <c r="OX25" i="14"/>
  <c r="JV25" i="14"/>
  <c r="OY25" i="14"/>
  <c r="KT25" i="14"/>
  <c r="OZ25" i="14"/>
  <c r="KU25" i="14"/>
  <c r="PC25" i="14"/>
  <c r="LC25" i="14"/>
  <c r="IV25" i="14"/>
  <c r="NM25" i="14"/>
  <c r="HX25" i="14"/>
  <c r="IW25" i="14"/>
  <c r="LP25" i="14"/>
  <c r="MA25" i="14"/>
  <c r="MY25" i="14"/>
  <c r="NL25" i="14"/>
  <c r="NN25" i="14"/>
  <c r="HT65" i="14"/>
  <c r="IF65" i="14"/>
  <c r="IR65" i="14"/>
  <c r="JD65" i="14"/>
  <c r="JP65" i="14"/>
  <c r="KB65" i="14"/>
  <c r="KN65" i="14"/>
  <c r="KZ65" i="14"/>
  <c r="LL65" i="14"/>
  <c r="LX65" i="14"/>
  <c r="MJ65" i="14"/>
  <c r="MV65" i="14"/>
  <c r="NH65" i="14"/>
  <c r="NT65" i="14"/>
  <c r="OF65" i="14"/>
  <c r="OR65" i="14"/>
  <c r="PD65" i="14"/>
  <c r="HU65" i="14"/>
  <c r="IG65" i="14"/>
  <c r="IS65" i="14"/>
  <c r="JE65" i="14"/>
  <c r="JQ65" i="14"/>
  <c r="KC65" i="14"/>
  <c r="KO65" i="14"/>
  <c r="LA65" i="14"/>
  <c r="LM65" i="14"/>
  <c r="LY65" i="14"/>
  <c r="MK65" i="14"/>
  <c r="MW65" i="14"/>
  <c r="NI65" i="14"/>
  <c r="NU65" i="14"/>
  <c r="OG65" i="14"/>
  <c r="OS65" i="14"/>
  <c r="PE65" i="14"/>
  <c r="HV65" i="14"/>
  <c r="IH65" i="14"/>
  <c r="IT65" i="14"/>
  <c r="JF65" i="14"/>
  <c r="JR65" i="14"/>
  <c r="KD65" i="14"/>
  <c r="KP65" i="14"/>
  <c r="LB65" i="14"/>
  <c r="LN65" i="14"/>
  <c r="LZ65" i="14"/>
  <c r="ML65" i="14"/>
  <c r="MX65" i="14"/>
  <c r="NJ65" i="14"/>
  <c r="NV65" i="14"/>
  <c r="OH65" i="14"/>
  <c r="OT65" i="14"/>
  <c r="PF65" i="14"/>
  <c r="HW65" i="14"/>
  <c r="II65" i="14"/>
  <c r="IU65" i="14"/>
  <c r="JG65" i="14"/>
  <c r="JS65" i="14"/>
  <c r="KE65" i="14"/>
  <c r="KQ65" i="14"/>
  <c r="LC65" i="14"/>
  <c r="LO65" i="14"/>
  <c r="MA65" i="14"/>
  <c r="MM65" i="14"/>
  <c r="MY65" i="14"/>
  <c r="NK65" i="14"/>
  <c r="NW65" i="14"/>
  <c r="OI65" i="14"/>
  <c r="OU65" i="14"/>
  <c r="PG65" i="14"/>
  <c r="HX65" i="14"/>
  <c r="IJ65" i="14"/>
  <c r="IV65" i="14"/>
  <c r="JH65" i="14"/>
  <c r="JT65" i="14"/>
  <c r="KF65" i="14"/>
  <c r="KR65" i="14"/>
  <c r="LD65" i="14"/>
  <c r="LP65" i="14"/>
  <c r="MB65" i="14"/>
  <c r="MN65" i="14"/>
  <c r="MZ65" i="14"/>
  <c r="NL65" i="14"/>
  <c r="NX65" i="14"/>
  <c r="OJ65" i="14"/>
  <c r="OV65" i="14"/>
  <c r="PH65" i="14"/>
  <c r="HY65" i="14"/>
  <c r="IK65" i="14"/>
  <c r="IW65" i="14"/>
  <c r="JI65" i="14"/>
  <c r="JU65" i="14"/>
  <c r="KG65" i="14"/>
  <c r="KS65" i="14"/>
  <c r="LE65" i="14"/>
  <c r="LQ65" i="14"/>
  <c r="MC65" i="14"/>
  <c r="MO65" i="14"/>
  <c r="NA65" i="14"/>
  <c r="NM65" i="14"/>
  <c r="NY65" i="14"/>
  <c r="OK65" i="14"/>
  <c r="OW65" i="14"/>
  <c r="HZ65" i="14"/>
  <c r="IL65" i="14"/>
  <c r="IX65" i="14"/>
  <c r="JJ65" i="14"/>
  <c r="JV65" i="14"/>
  <c r="KH65" i="14"/>
  <c r="KT65" i="14"/>
  <c r="LF65" i="14"/>
  <c r="LR65" i="14"/>
  <c r="MD65" i="14"/>
  <c r="MP65" i="14"/>
  <c r="NB65" i="14"/>
  <c r="NN65" i="14"/>
  <c r="NZ65" i="14"/>
  <c r="OL65" i="14"/>
  <c r="OX65" i="14"/>
  <c r="IA65" i="14"/>
  <c r="IM65" i="14"/>
  <c r="IY65" i="14"/>
  <c r="JK65" i="14"/>
  <c r="JW65" i="14"/>
  <c r="KI65" i="14"/>
  <c r="KU65" i="14"/>
  <c r="LG65" i="14"/>
  <c r="LS65" i="14"/>
  <c r="ME65" i="14"/>
  <c r="MQ65" i="14"/>
  <c r="NC65" i="14"/>
  <c r="NO65" i="14"/>
  <c r="OA65" i="14"/>
  <c r="OM65" i="14"/>
  <c r="OY65" i="14"/>
  <c r="IB65" i="14"/>
  <c r="IN65" i="14"/>
  <c r="IZ65" i="14"/>
  <c r="JL65" i="14"/>
  <c r="JX65" i="14"/>
  <c r="KJ65" i="14"/>
  <c r="KV65" i="14"/>
  <c r="LH65" i="14"/>
  <c r="LT65" i="14"/>
  <c r="MF65" i="14"/>
  <c r="MR65" i="14"/>
  <c r="ND65" i="14"/>
  <c r="NP65" i="14"/>
  <c r="OB65" i="14"/>
  <c r="ON65" i="14"/>
  <c r="OZ65" i="14"/>
  <c r="HQ65" i="14"/>
  <c r="JM65" i="14"/>
  <c r="LI65" i="14"/>
  <c r="NE65" i="14"/>
  <c r="PA65" i="14"/>
  <c r="HR65" i="14"/>
  <c r="JN65" i="14"/>
  <c r="LJ65" i="14"/>
  <c r="NF65" i="14"/>
  <c r="PB65" i="14"/>
  <c r="HS65" i="14"/>
  <c r="JO65" i="14"/>
  <c r="LK65" i="14"/>
  <c r="NG65" i="14"/>
  <c r="PC65" i="14"/>
  <c r="IC65" i="14"/>
  <c r="JY65" i="14"/>
  <c r="LU65" i="14"/>
  <c r="NQ65" i="14"/>
  <c r="ID65" i="14"/>
  <c r="JZ65" i="14"/>
  <c r="LV65" i="14"/>
  <c r="NR65" i="14"/>
  <c r="IE65" i="14"/>
  <c r="KA65" i="14"/>
  <c r="LW65" i="14"/>
  <c r="NS65" i="14"/>
  <c r="IO65" i="14"/>
  <c r="KK65" i="14"/>
  <c r="MG65" i="14"/>
  <c r="OC65" i="14"/>
  <c r="IP65" i="14"/>
  <c r="KL65" i="14"/>
  <c r="MH65" i="14"/>
  <c r="OD65" i="14"/>
  <c r="IQ65" i="14"/>
  <c r="KM65" i="14"/>
  <c r="MI65" i="14"/>
  <c r="OE65" i="14"/>
  <c r="MS65" i="14"/>
  <c r="MT65" i="14"/>
  <c r="MU65" i="14"/>
  <c r="OO65" i="14"/>
  <c r="OP65" i="14"/>
  <c r="OQ65" i="14"/>
  <c r="JA65" i="14"/>
  <c r="JB65" i="14"/>
  <c r="KX65" i="14"/>
  <c r="KW65" i="14"/>
  <c r="JC65" i="14"/>
  <c r="KY65" i="14"/>
  <c r="HS101" i="14"/>
  <c r="IE101" i="14"/>
  <c r="IQ101" i="14"/>
  <c r="JC101" i="14"/>
  <c r="JO101" i="14"/>
  <c r="KA101" i="14"/>
  <c r="KM101" i="14"/>
  <c r="KY101" i="14"/>
  <c r="LK101" i="14"/>
  <c r="LW101" i="14"/>
  <c r="MI101" i="14"/>
  <c r="MU101" i="14"/>
  <c r="NG101" i="14"/>
  <c r="NS101" i="14"/>
  <c r="OE101" i="14"/>
  <c r="OQ101" i="14"/>
  <c r="PC101" i="14"/>
  <c r="JX101" i="14"/>
  <c r="MF101" i="14"/>
  <c r="OZ101" i="14"/>
  <c r="HT101" i="14"/>
  <c r="IF101" i="14"/>
  <c r="IR101" i="14"/>
  <c r="JD101" i="14"/>
  <c r="JP101" i="14"/>
  <c r="KB101" i="14"/>
  <c r="KN101" i="14"/>
  <c r="KZ101" i="14"/>
  <c r="LL101" i="14"/>
  <c r="LX101" i="14"/>
  <c r="MJ101" i="14"/>
  <c r="MV101" i="14"/>
  <c r="NH101" i="14"/>
  <c r="NT101" i="14"/>
  <c r="OF101" i="14"/>
  <c r="OR101" i="14"/>
  <c r="PD101" i="14"/>
  <c r="JL101" i="14"/>
  <c r="MR101" i="14"/>
  <c r="HU101" i="14"/>
  <c r="IG101" i="14"/>
  <c r="IS101" i="14"/>
  <c r="JE101" i="14"/>
  <c r="JQ101" i="14"/>
  <c r="KC101" i="14"/>
  <c r="KO101" i="14"/>
  <c r="LA101" i="14"/>
  <c r="LM101" i="14"/>
  <c r="LY101" i="14"/>
  <c r="MK101" i="14"/>
  <c r="MW101" i="14"/>
  <c r="NI101" i="14"/>
  <c r="NU101" i="14"/>
  <c r="OG101" i="14"/>
  <c r="OS101" i="14"/>
  <c r="PE101" i="14"/>
  <c r="HV101" i="14"/>
  <c r="IH101" i="14"/>
  <c r="IT101" i="14"/>
  <c r="JF101" i="14"/>
  <c r="JR101" i="14"/>
  <c r="KD101" i="14"/>
  <c r="KP101" i="14"/>
  <c r="LB101" i="14"/>
  <c r="LN101" i="14"/>
  <c r="LZ101" i="14"/>
  <c r="ML101" i="14"/>
  <c r="MX101" i="14"/>
  <c r="NJ101" i="14"/>
  <c r="NV101" i="14"/>
  <c r="OH101" i="14"/>
  <c r="OT101" i="14"/>
  <c r="PF101" i="14"/>
  <c r="KV101" i="14"/>
  <c r="ON101" i="14"/>
  <c r="HW101" i="14"/>
  <c r="II101" i="14"/>
  <c r="IU101" i="14"/>
  <c r="JG101" i="14"/>
  <c r="JS101" i="14"/>
  <c r="KE101" i="14"/>
  <c r="KQ101" i="14"/>
  <c r="LC101" i="14"/>
  <c r="LO101" i="14"/>
  <c r="MA101" i="14"/>
  <c r="MM101" i="14"/>
  <c r="MY101" i="14"/>
  <c r="NK101" i="14"/>
  <c r="NW101" i="14"/>
  <c r="OI101" i="14"/>
  <c r="OU101" i="14"/>
  <c r="PG101" i="14"/>
  <c r="HX101" i="14"/>
  <c r="IJ101" i="14"/>
  <c r="IV101" i="14"/>
  <c r="JH101" i="14"/>
  <c r="JT101" i="14"/>
  <c r="KF101" i="14"/>
  <c r="KR101" i="14"/>
  <c r="LD101" i="14"/>
  <c r="LP101" i="14"/>
  <c r="MB101" i="14"/>
  <c r="MN101" i="14"/>
  <c r="MZ101" i="14"/>
  <c r="NL101" i="14"/>
  <c r="NX101" i="14"/>
  <c r="OJ101" i="14"/>
  <c r="OV101" i="14"/>
  <c r="PH101" i="14"/>
  <c r="IB101" i="14"/>
  <c r="LH101" i="14"/>
  <c r="NP101" i="14"/>
  <c r="HY101" i="14"/>
  <c r="IK101" i="14"/>
  <c r="IW101" i="14"/>
  <c r="JI101" i="14"/>
  <c r="JU101" i="14"/>
  <c r="KG101" i="14"/>
  <c r="KS101" i="14"/>
  <c r="LE101" i="14"/>
  <c r="LQ101" i="14"/>
  <c r="MC101" i="14"/>
  <c r="MO101" i="14"/>
  <c r="NA101" i="14"/>
  <c r="NM101" i="14"/>
  <c r="NY101" i="14"/>
  <c r="OK101" i="14"/>
  <c r="OW101" i="14"/>
  <c r="IZ101" i="14"/>
  <c r="OB101" i="14"/>
  <c r="HZ101" i="14"/>
  <c r="IL101" i="14"/>
  <c r="IX101" i="14"/>
  <c r="JJ101" i="14"/>
  <c r="JV101" i="14"/>
  <c r="KH101" i="14"/>
  <c r="KT101" i="14"/>
  <c r="LF101" i="14"/>
  <c r="LR101" i="14"/>
  <c r="MD101" i="14"/>
  <c r="MP101" i="14"/>
  <c r="NB101" i="14"/>
  <c r="NN101" i="14"/>
  <c r="NZ101" i="14"/>
  <c r="OL101" i="14"/>
  <c r="OX101" i="14"/>
  <c r="KJ101" i="14"/>
  <c r="ND101" i="14"/>
  <c r="IA101" i="14"/>
  <c r="IM101" i="14"/>
  <c r="IY101" i="14"/>
  <c r="JK101" i="14"/>
  <c r="JW101" i="14"/>
  <c r="KI101" i="14"/>
  <c r="KU101" i="14"/>
  <c r="LG101" i="14"/>
  <c r="LS101" i="14"/>
  <c r="ME101" i="14"/>
  <c r="MQ101" i="14"/>
  <c r="NC101" i="14"/>
  <c r="NO101" i="14"/>
  <c r="OA101" i="14"/>
  <c r="OM101" i="14"/>
  <c r="OY101" i="14"/>
  <c r="IN101" i="14"/>
  <c r="LT101" i="14"/>
  <c r="HQ101" i="14"/>
  <c r="IC101" i="14"/>
  <c r="IO101" i="14"/>
  <c r="JA101" i="14"/>
  <c r="JM101" i="14"/>
  <c r="JY101" i="14"/>
  <c r="KK101" i="14"/>
  <c r="KW101" i="14"/>
  <c r="LI101" i="14"/>
  <c r="LU101" i="14"/>
  <c r="MG101" i="14"/>
  <c r="MS101" i="14"/>
  <c r="NE101" i="14"/>
  <c r="NQ101" i="14"/>
  <c r="OC101" i="14"/>
  <c r="OO101" i="14"/>
  <c r="PA101" i="14"/>
  <c r="JN101" i="14"/>
  <c r="PB101" i="14"/>
  <c r="HR101" i="14"/>
  <c r="JZ101" i="14"/>
  <c r="KL101" i="14"/>
  <c r="KX101" i="14"/>
  <c r="LJ101" i="14"/>
  <c r="LV101" i="14"/>
  <c r="NF101" i="14"/>
  <c r="NR101" i="14"/>
  <c r="MH101" i="14"/>
  <c r="MT101" i="14"/>
  <c r="ID101" i="14"/>
  <c r="IP101" i="14"/>
  <c r="OD101" i="14"/>
  <c r="JB101" i="14"/>
  <c r="OP101" i="14"/>
  <c r="IA14" i="14"/>
  <c r="IM14" i="14"/>
  <c r="IY14" i="14"/>
  <c r="JK14" i="14"/>
  <c r="JW14" i="14"/>
  <c r="KI14" i="14"/>
  <c r="KU14" i="14"/>
  <c r="LG14" i="14"/>
  <c r="LS14" i="14"/>
  <c r="ME14" i="14"/>
  <c r="MQ14" i="14"/>
  <c r="NC14" i="14"/>
  <c r="NO14" i="14"/>
  <c r="OA14" i="14"/>
  <c r="OM14" i="14"/>
  <c r="OY14" i="14"/>
  <c r="IB14" i="14"/>
  <c r="IN14" i="14"/>
  <c r="IZ14" i="14"/>
  <c r="JL14" i="14"/>
  <c r="JX14" i="14"/>
  <c r="KJ14" i="14"/>
  <c r="KV14" i="14"/>
  <c r="LH14" i="14"/>
  <c r="LT14" i="14"/>
  <c r="MF14" i="14"/>
  <c r="MR14" i="14"/>
  <c r="ND14" i="14"/>
  <c r="NP14" i="14"/>
  <c r="OB14" i="14"/>
  <c r="ON14" i="14"/>
  <c r="OZ14" i="14"/>
  <c r="HQ14" i="14"/>
  <c r="IC14" i="14"/>
  <c r="IO14" i="14"/>
  <c r="JA14" i="14"/>
  <c r="JM14" i="14"/>
  <c r="JY14" i="14"/>
  <c r="KK14" i="14"/>
  <c r="KW14" i="14"/>
  <c r="LI14" i="14"/>
  <c r="LU14" i="14"/>
  <c r="MG14" i="14"/>
  <c r="MS14" i="14"/>
  <c r="NE14" i="14"/>
  <c r="NQ14" i="14"/>
  <c r="OC14" i="14"/>
  <c r="OO14" i="14"/>
  <c r="PA14" i="14"/>
  <c r="HR14" i="14"/>
  <c r="ID14" i="14"/>
  <c r="IP14" i="14"/>
  <c r="JB14" i="14"/>
  <c r="JN14" i="14"/>
  <c r="JZ14" i="14"/>
  <c r="KL14" i="14"/>
  <c r="KX14" i="14"/>
  <c r="LJ14" i="14"/>
  <c r="LV14" i="14"/>
  <c r="MH14" i="14"/>
  <c r="MT14" i="14"/>
  <c r="NF14" i="14"/>
  <c r="NR14" i="14"/>
  <c r="OD14" i="14"/>
  <c r="OP14" i="14"/>
  <c r="PB14" i="14"/>
  <c r="HS14" i="14"/>
  <c r="IE14" i="14"/>
  <c r="IQ14" i="14"/>
  <c r="JC14" i="14"/>
  <c r="JO14" i="14"/>
  <c r="KA14" i="14"/>
  <c r="KM14" i="14"/>
  <c r="KY14" i="14"/>
  <c r="LK14" i="14"/>
  <c r="LW14" i="14"/>
  <c r="MI14" i="14"/>
  <c r="MU14" i="14"/>
  <c r="NG14" i="14"/>
  <c r="NS14" i="14"/>
  <c r="OE14" i="14"/>
  <c r="OQ14" i="14"/>
  <c r="PC14" i="14"/>
  <c r="HU14" i="14"/>
  <c r="IG14" i="14"/>
  <c r="IS14" i="14"/>
  <c r="JE14" i="14"/>
  <c r="JQ14" i="14"/>
  <c r="KC14" i="14"/>
  <c r="KO14" i="14"/>
  <c r="LA14" i="14"/>
  <c r="LM14" i="14"/>
  <c r="LY14" i="14"/>
  <c r="MK14" i="14"/>
  <c r="MW14" i="14"/>
  <c r="NI14" i="14"/>
  <c r="NU14" i="14"/>
  <c r="OG14" i="14"/>
  <c r="OS14" i="14"/>
  <c r="PE14" i="14"/>
  <c r="HV14" i="14"/>
  <c r="IT14" i="14"/>
  <c r="JR14" i="14"/>
  <c r="KP14" i="14"/>
  <c r="LN14" i="14"/>
  <c r="ML14" i="14"/>
  <c r="NJ14" i="14"/>
  <c r="OH14" i="14"/>
  <c r="PF14" i="14"/>
  <c r="HW14" i="14"/>
  <c r="IU14" i="14"/>
  <c r="JS14" i="14"/>
  <c r="KQ14" i="14"/>
  <c r="LO14" i="14"/>
  <c r="MM14" i="14"/>
  <c r="NK14" i="14"/>
  <c r="OI14" i="14"/>
  <c r="PG14" i="14"/>
  <c r="HX14" i="14"/>
  <c r="IV14" i="14"/>
  <c r="JT14" i="14"/>
  <c r="KR14" i="14"/>
  <c r="LP14" i="14"/>
  <c r="MN14" i="14"/>
  <c r="NL14" i="14"/>
  <c r="OJ14" i="14"/>
  <c r="PH14" i="14"/>
  <c r="HY14" i="14"/>
  <c r="IW14" i="14"/>
  <c r="JU14" i="14"/>
  <c r="KS14" i="14"/>
  <c r="LQ14" i="14"/>
  <c r="MO14" i="14"/>
  <c r="NM14" i="14"/>
  <c r="OK14" i="14"/>
  <c r="HZ14" i="14"/>
  <c r="IX14" i="14"/>
  <c r="JV14" i="14"/>
  <c r="KT14" i="14"/>
  <c r="LR14" i="14"/>
  <c r="MP14" i="14"/>
  <c r="NN14" i="14"/>
  <c r="OL14" i="14"/>
  <c r="IJ14" i="14"/>
  <c r="JH14" i="14"/>
  <c r="KF14" i="14"/>
  <c r="LD14" i="14"/>
  <c r="MB14" i="14"/>
  <c r="MZ14" i="14"/>
  <c r="NX14" i="14"/>
  <c r="OV14" i="14"/>
  <c r="IF14" i="14"/>
  <c r="KB14" i="14"/>
  <c r="LX14" i="14"/>
  <c r="NT14" i="14"/>
  <c r="IH14" i="14"/>
  <c r="KD14" i="14"/>
  <c r="LZ14" i="14"/>
  <c r="NV14" i="14"/>
  <c r="II14" i="14"/>
  <c r="KE14" i="14"/>
  <c r="MA14" i="14"/>
  <c r="NW14" i="14"/>
  <c r="IK14" i="14"/>
  <c r="KG14" i="14"/>
  <c r="MC14" i="14"/>
  <c r="NY14" i="14"/>
  <c r="IL14" i="14"/>
  <c r="KH14" i="14"/>
  <c r="MD14" i="14"/>
  <c r="NZ14" i="14"/>
  <c r="IR14" i="14"/>
  <c r="KN14" i="14"/>
  <c r="MJ14" i="14"/>
  <c r="OF14" i="14"/>
  <c r="JD14" i="14"/>
  <c r="KZ14" i="14"/>
  <c r="MV14" i="14"/>
  <c r="OR14" i="14"/>
  <c r="JF14" i="14"/>
  <c r="LB14" i="14"/>
  <c r="MX14" i="14"/>
  <c r="OT14" i="14"/>
  <c r="JG14" i="14"/>
  <c r="LC14" i="14"/>
  <c r="MY14" i="14"/>
  <c r="OU14" i="14"/>
  <c r="NA14" i="14"/>
  <c r="NB14" i="14"/>
  <c r="NH14" i="14"/>
  <c r="OW14" i="14"/>
  <c r="OX14" i="14"/>
  <c r="HT14" i="14"/>
  <c r="PD14" i="14"/>
  <c r="JI14" i="14"/>
  <c r="JP14" i="14"/>
  <c r="JJ14" i="14"/>
  <c r="LE14" i="14"/>
  <c r="LF14" i="14"/>
  <c r="LL14" i="14"/>
  <c r="IA74" i="14"/>
  <c r="IM74" i="14"/>
  <c r="IY74" i="14"/>
  <c r="JK74" i="14"/>
  <c r="JW74" i="14"/>
  <c r="KI74" i="14"/>
  <c r="KU74" i="14"/>
  <c r="LG74" i="14"/>
  <c r="LS74" i="14"/>
  <c r="ME74" i="14"/>
  <c r="MQ74" i="14"/>
  <c r="NC74" i="14"/>
  <c r="NO74" i="14"/>
  <c r="OA74" i="14"/>
  <c r="OM74" i="14"/>
  <c r="OY74" i="14"/>
  <c r="IB74" i="14"/>
  <c r="IN74" i="14"/>
  <c r="IZ74" i="14"/>
  <c r="JL74" i="14"/>
  <c r="JX74" i="14"/>
  <c r="KJ74" i="14"/>
  <c r="KV74" i="14"/>
  <c r="LH74" i="14"/>
  <c r="LT74" i="14"/>
  <c r="MF74" i="14"/>
  <c r="MR74" i="14"/>
  <c r="ND74" i="14"/>
  <c r="NP74" i="14"/>
  <c r="OB74" i="14"/>
  <c r="ON74" i="14"/>
  <c r="OZ74" i="14"/>
  <c r="HQ74" i="14"/>
  <c r="IC74" i="14"/>
  <c r="IO74" i="14"/>
  <c r="JA74" i="14"/>
  <c r="JM74" i="14"/>
  <c r="JY74" i="14"/>
  <c r="KK74" i="14"/>
  <c r="KW74" i="14"/>
  <c r="LI74" i="14"/>
  <c r="LU74" i="14"/>
  <c r="MG74" i="14"/>
  <c r="MS74" i="14"/>
  <c r="NE74" i="14"/>
  <c r="NQ74" i="14"/>
  <c r="OC74" i="14"/>
  <c r="OO74" i="14"/>
  <c r="PA74" i="14"/>
  <c r="HR74" i="14"/>
  <c r="ID74" i="14"/>
  <c r="IP74" i="14"/>
  <c r="JB74" i="14"/>
  <c r="JN74" i="14"/>
  <c r="JZ74" i="14"/>
  <c r="KL74" i="14"/>
  <c r="KX74" i="14"/>
  <c r="LJ74" i="14"/>
  <c r="LV74" i="14"/>
  <c r="MH74" i="14"/>
  <c r="MT74" i="14"/>
  <c r="NF74" i="14"/>
  <c r="NR74" i="14"/>
  <c r="OD74" i="14"/>
  <c r="OP74" i="14"/>
  <c r="PB74" i="14"/>
  <c r="HS74" i="14"/>
  <c r="IE74" i="14"/>
  <c r="IQ74" i="14"/>
  <c r="JC74" i="14"/>
  <c r="JO74" i="14"/>
  <c r="KA74" i="14"/>
  <c r="KM74" i="14"/>
  <c r="KY74" i="14"/>
  <c r="LK74" i="14"/>
  <c r="LW74" i="14"/>
  <c r="MI74" i="14"/>
  <c r="MU74" i="14"/>
  <c r="NG74" i="14"/>
  <c r="NS74" i="14"/>
  <c r="OE74" i="14"/>
  <c r="OQ74" i="14"/>
  <c r="PC74" i="14"/>
  <c r="HT74" i="14"/>
  <c r="IF74" i="14"/>
  <c r="IR74" i="14"/>
  <c r="JD74" i="14"/>
  <c r="JP74" i="14"/>
  <c r="KB74" i="14"/>
  <c r="KN74" i="14"/>
  <c r="KZ74" i="14"/>
  <c r="LL74" i="14"/>
  <c r="LX74" i="14"/>
  <c r="MJ74" i="14"/>
  <c r="MV74" i="14"/>
  <c r="NH74" i="14"/>
  <c r="NT74" i="14"/>
  <c r="OF74" i="14"/>
  <c r="OR74" i="14"/>
  <c r="PD74" i="14"/>
  <c r="HU74" i="14"/>
  <c r="IG74" i="14"/>
  <c r="IS74" i="14"/>
  <c r="JE74" i="14"/>
  <c r="JQ74" i="14"/>
  <c r="KC74" i="14"/>
  <c r="KO74" i="14"/>
  <c r="LA74" i="14"/>
  <c r="LM74" i="14"/>
  <c r="LY74" i="14"/>
  <c r="MK74" i="14"/>
  <c r="MW74" i="14"/>
  <c r="NI74" i="14"/>
  <c r="NU74" i="14"/>
  <c r="OG74" i="14"/>
  <c r="OS74" i="14"/>
  <c r="PE74" i="14"/>
  <c r="HV74" i="14"/>
  <c r="IH74" i="14"/>
  <c r="IT74" i="14"/>
  <c r="JF74" i="14"/>
  <c r="JR74" i="14"/>
  <c r="KD74" i="14"/>
  <c r="KP74" i="14"/>
  <c r="LB74" i="14"/>
  <c r="LN74" i="14"/>
  <c r="LZ74" i="14"/>
  <c r="ML74" i="14"/>
  <c r="MX74" i="14"/>
  <c r="NJ74" i="14"/>
  <c r="NV74" i="14"/>
  <c r="OH74" i="14"/>
  <c r="OT74" i="14"/>
  <c r="PF74" i="14"/>
  <c r="HW74" i="14"/>
  <c r="II74" i="14"/>
  <c r="IU74" i="14"/>
  <c r="JG74" i="14"/>
  <c r="JS74" i="14"/>
  <c r="KE74" i="14"/>
  <c r="KQ74" i="14"/>
  <c r="LC74" i="14"/>
  <c r="LO74" i="14"/>
  <c r="MA74" i="14"/>
  <c r="MM74" i="14"/>
  <c r="MY74" i="14"/>
  <c r="NK74" i="14"/>
  <c r="NW74" i="14"/>
  <c r="OI74" i="14"/>
  <c r="OU74" i="14"/>
  <c r="PG74" i="14"/>
  <c r="HX74" i="14"/>
  <c r="JT74" i="14"/>
  <c r="LP74" i="14"/>
  <c r="NL74" i="14"/>
  <c r="PH74" i="14"/>
  <c r="HY74" i="14"/>
  <c r="JU74" i="14"/>
  <c r="LQ74" i="14"/>
  <c r="NM74" i="14"/>
  <c r="HZ74" i="14"/>
  <c r="JV74" i="14"/>
  <c r="LR74" i="14"/>
  <c r="NN74" i="14"/>
  <c r="IJ74" i="14"/>
  <c r="KF74" i="14"/>
  <c r="MB74" i="14"/>
  <c r="NX74" i="14"/>
  <c r="IK74" i="14"/>
  <c r="KG74" i="14"/>
  <c r="MC74" i="14"/>
  <c r="NY74" i="14"/>
  <c r="IL74" i="14"/>
  <c r="KH74" i="14"/>
  <c r="MD74" i="14"/>
  <c r="NZ74" i="14"/>
  <c r="IV74" i="14"/>
  <c r="KR74" i="14"/>
  <c r="MN74" i="14"/>
  <c r="OJ74" i="14"/>
  <c r="IW74" i="14"/>
  <c r="KS74" i="14"/>
  <c r="MO74" i="14"/>
  <c r="OK74" i="14"/>
  <c r="JI74" i="14"/>
  <c r="LE74" i="14"/>
  <c r="NA74" i="14"/>
  <c r="OW74" i="14"/>
  <c r="IX74" i="14"/>
  <c r="JH74" i="14"/>
  <c r="JJ74" i="14"/>
  <c r="KT74" i="14"/>
  <c r="LD74" i="14"/>
  <c r="LF74" i="14"/>
  <c r="MP74" i="14"/>
  <c r="MZ74" i="14"/>
  <c r="NB74" i="14"/>
  <c r="OV74" i="14"/>
  <c r="OL74" i="14"/>
  <c r="OX74" i="14"/>
  <c r="IA23" i="14"/>
  <c r="IM23" i="14"/>
  <c r="IY23" i="14"/>
  <c r="JK23" i="14"/>
  <c r="JW23" i="14"/>
  <c r="KI23" i="14"/>
  <c r="KU23" i="14"/>
  <c r="LG23" i="14"/>
  <c r="LS23" i="14"/>
  <c r="ME23" i="14"/>
  <c r="MQ23" i="14"/>
  <c r="NC23" i="14"/>
  <c r="NO23" i="14"/>
  <c r="OA23" i="14"/>
  <c r="OM23" i="14"/>
  <c r="OY23" i="14"/>
  <c r="IB23" i="14"/>
  <c r="IN23" i="14"/>
  <c r="IZ23" i="14"/>
  <c r="JL23" i="14"/>
  <c r="JX23" i="14"/>
  <c r="KJ23" i="14"/>
  <c r="KV23" i="14"/>
  <c r="LH23" i="14"/>
  <c r="LT23" i="14"/>
  <c r="MF23" i="14"/>
  <c r="MR23" i="14"/>
  <c r="ND23" i="14"/>
  <c r="HQ23" i="14"/>
  <c r="IC23" i="14"/>
  <c r="IO23" i="14"/>
  <c r="JA23" i="14"/>
  <c r="JM23" i="14"/>
  <c r="JY23" i="14"/>
  <c r="KK23" i="14"/>
  <c r="KW23" i="14"/>
  <c r="LI23" i="14"/>
  <c r="LU23" i="14"/>
  <c r="MG23" i="14"/>
  <c r="MS23" i="14"/>
  <c r="NE23" i="14"/>
  <c r="NQ23" i="14"/>
  <c r="HR23" i="14"/>
  <c r="ID23" i="14"/>
  <c r="IP23" i="14"/>
  <c r="JB23" i="14"/>
  <c r="JN23" i="14"/>
  <c r="JZ23" i="14"/>
  <c r="KL23" i="14"/>
  <c r="KX23" i="14"/>
  <c r="LJ23" i="14"/>
  <c r="LV23" i="14"/>
  <c r="MH23" i="14"/>
  <c r="MT23" i="14"/>
  <c r="NF23" i="14"/>
  <c r="NR23" i="14"/>
  <c r="OD23" i="14"/>
  <c r="OP23" i="14"/>
  <c r="PB23" i="14"/>
  <c r="HS23" i="14"/>
  <c r="IE23" i="14"/>
  <c r="IQ23" i="14"/>
  <c r="JC23" i="14"/>
  <c r="JO23" i="14"/>
  <c r="KA23" i="14"/>
  <c r="KM23" i="14"/>
  <c r="KY23" i="14"/>
  <c r="LK23" i="14"/>
  <c r="LW23" i="14"/>
  <c r="MI23" i="14"/>
  <c r="MU23" i="14"/>
  <c r="NG23" i="14"/>
  <c r="HT23" i="14"/>
  <c r="IF23" i="14"/>
  <c r="IR23" i="14"/>
  <c r="JD23" i="14"/>
  <c r="JP23" i="14"/>
  <c r="KB23" i="14"/>
  <c r="KN23" i="14"/>
  <c r="KZ23" i="14"/>
  <c r="LL23" i="14"/>
  <c r="LX23" i="14"/>
  <c r="MJ23" i="14"/>
  <c r="MV23" i="14"/>
  <c r="NH23" i="14"/>
  <c r="IG23" i="14"/>
  <c r="JE23" i="14"/>
  <c r="KC23" i="14"/>
  <c r="LA23" i="14"/>
  <c r="LY23" i="14"/>
  <c r="MW23" i="14"/>
  <c r="NP23" i="14"/>
  <c r="OF23" i="14"/>
  <c r="OT23" i="14"/>
  <c r="PH23" i="14"/>
  <c r="IH23" i="14"/>
  <c r="JF23" i="14"/>
  <c r="KD23" i="14"/>
  <c r="LB23" i="14"/>
  <c r="LZ23" i="14"/>
  <c r="MX23" i="14"/>
  <c r="NS23" i="14"/>
  <c r="OG23" i="14"/>
  <c r="OU23" i="14"/>
  <c r="II23" i="14"/>
  <c r="JG23" i="14"/>
  <c r="KE23" i="14"/>
  <c r="LC23" i="14"/>
  <c r="MA23" i="14"/>
  <c r="MY23" i="14"/>
  <c r="NT23" i="14"/>
  <c r="OH23" i="14"/>
  <c r="OV23" i="14"/>
  <c r="IJ23" i="14"/>
  <c r="JH23" i="14"/>
  <c r="KF23" i="14"/>
  <c r="LD23" i="14"/>
  <c r="MB23" i="14"/>
  <c r="MZ23" i="14"/>
  <c r="NU23" i="14"/>
  <c r="OI23" i="14"/>
  <c r="OW23" i="14"/>
  <c r="IK23" i="14"/>
  <c r="JI23" i="14"/>
  <c r="KG23" i="14"/>
  <c r="LE23" i="14"/>
  <c r="MC23" i="14"/>
  <c r="NA23" i="14"/>
  <c r="NV23" i="14"/>
  <c r="OJ23" i="14"/>
  <c r="OX23" i="14"/>
  <c r="IL23" i="14"/>
  <c r="JJ23" i="14"/>
  <c r="KH23" i="14"/>
  <c r="LF23" i="14"/>
  <c r="MD23" i="14"/>
  <c r="NB23" i="14"/>
  <c r="NW23" i="14"/>
  <c r="OK23" i="14"/>
  <c r="OZ23" i="14"/>
  <c r="HU23" i="14"/>
  <c r="IS23" i="14"/>
  <c r="JQ23" i="14"/>
  <c r="KO23" i="14"/>
  <c r="LM23" i="14"/>
  <c r="MK23" i="14"/>
  <c r="NI23" i="14"/>
  <c r="NX23" i="14"/>
  <c r="OL23" i="14"/>
  <c r="PA23" i="14"/>
  <c r="HX23" i="14"/>
  <c r="JV23" i="14"/>
  <c r="MM23" i="14"/>
  <c r="OC23" i="14"/>
  <c r="HY23" i="14"/>
  <c r="KP23" i="14"/>
  <c r="MN23" i="14"/>
  <c r="OE23" i="14"/>
  <c r="HZ23" i="14"/>
  <c r="KQ23" i="14"/>
  <c r="MO23" i="14"/>
  <c r="ON23" i="14"/>
  <c r="IT23" i="14"/>
  <c r="KR23" i="14"/>
  <c r="MP23" i="14"/>
  <c r="OO23" i="14"/>
  <c r="IU23" i="14"/>
  <c r="KS23" i="14"/>
  <c r="NJ23" i="14"/>
  <c r="OQ23" i="14"/>
  <c r="IV23" i="14"/>
  <c r="KT23" i="14"/>
  <c r="NK23" i="14"/>
  <c r="OR23" i="14"/>
  <c r="HV23" i="14"/>
  <c r="JT23" i="14"/>
  <c r="LR23" i="14"/>
  <c r="NZ23" i="14"/>
  <c r="PF23" i="14"/>
  <c r="IX23" i="14"/>
  <c r="NY23" i="14"/>
  <c r="JR23" i="14"/>
  <c r="OB23" i="14"/>
  <c r="JS23" i="14"/>
  <c r="OS23" i="14"/>
  <c r="LN23" i="14"/>
  <c r="PD23" i="14"/>
  <c r="LO23" i="14"/>
  <c r="PE23" i="14"/>
  <c r="LP23" i="14"/>
  <c r="PG23" i="14"/>
  <c r="LQ23" i="14"/>
  <c r="HW23" i="14"/>
  <c r="IW23" i="14"/>
  <c r="JU23" i="14"/>
  <c r="ML23" i="14"/>
  <c r="PC23" i="14"/>
  <c r="NL23" i="14"/>
  <c r="NM23" i="14"/>
  <c r="NN23" i="14"/>
  <c r="HQ35" i="14"/>
  <c r="IC35" i="14"/>
  <c r="IO35" i="14"/>
  <c r="JA35" i="14"/>
  <c r="JM35" i="14"/>
  <c r="JY35" i="14"/>
  <c r="KK35" i="14"/>
  <c r="KW35" i="14"/>
  <c r="LI35" i="14"/>
  <c r="LU35" i="14"/>
  <c r="MG35" i="14"/>
  <c r="MS35" i="14"/>
  <c r="NE35" i="14"/>
  <c r="NQ35" i="14"/>
  <c r="OC35" i="14"/>
  <c r="OO35" i="14"/>
  <c r="PA35" i="14"/>
  <c r="HR35" i="14"/>
  <c r="ID35" i="14"/>
  <c r="IP35" i="14"/>
  <c r="JB35" i="14"/>
  <c r="JN35" i="14"/>
  <c r="JZ35" i="14"/>
  <c r="KL35" i="14"/>
  <c r="KX35" i="14"/>
  <c r="LJ35" i="14"/>
  <c r="LV35" i="14"/>
  <c r="MH35" i="14"/>
  <c r="MT35" i="14"/>
  <c r="NF35" i="14"/>
  <c r="NR35" i="14"/>
  <c r="OD35" i="14"/>
  <c r="OP35" i="14"/>
  <c r="PB35" i="14"/>
  <c r="HS35" i="14"/>
  <c r="IE35" i="14"/>
  <c r="IQ35" i="14"/>
  <c r="JC35" i="14"/>
  <c r="JO35" i="14"/>
  <c r="KA35" i="14"/>
  <c r="KM35" i="14"/>
  <c r="KY35" i="14"/>
  <c r="LK35" i="14"/>
  <c r="LW35" i="14"/>
  <c r="MI35" i="14"/>
  <c r="MU35" i="14"/>
  <c r="NG35" i="14"/>
  <c r="NS35" i="14"/>
  <c r="OE35" i="14"/>
  <c r="OQ35" i="14"/>
  <c r="PC35" i="14"/>
  <c r="HT35" i="14"/>
  <c r="IF35" i="14"/>
  <c r="IR35" i="14"/>
  <c r="JD35" i="14"/>
  <c r="JP35" i="14"/>
  <c r="KB35" i="14"/>
  <c r="KN35" i="14"/>
  <c r="KZ35" i="14"/>
  <c r="LL35" i="14"/>
  <c r="LX35" i="14"/>
  <c r="MJ35" i="14"/>
  <c r="MV35" i="14"/>
  <c r="NH35" i="14"/>
  <c r="NT35" i="14"/>
  <c r="OF35" i="14"/>
  <c r="OR35" i="14"/>
  <c r="PD35" i="14"/>
  <c r="HU35" i="14"/>
  <c r="IG35" i="14"/>
  <c r="IS35" i="14"/>
  <c r="JE35" i="14"/>
  <c r="JQ35" i="14"/>
  <c r="KC35" i="14"/>
  <c r="KO35" i="14"/>
  <c r="LA35" i="14"/>
  <c r="LM35" i="14"/>
  <c r="LY35" i="14"/>
  <c r="MK35" i="14"/>
  <c r="MW35" i="14"/>
  <c r="NI35" i="14"/>
  <c r="NU35" i="14"/>
  <c r="OG35" i="14"/>
  <c r="OS35" i="14"/>
  <c r="PE35" i="14"/>
  <c r="HV35" i="14"/>
  <c r="IH35" i="14"/>
  <c r="IT35" i="14"/>
  <c r="JF35" i="14"/>
  <c r="JR35" i="14"/>
  <c r="KD35" i="14"/>
  <c r="KP35" i="14"/>
  <c r="LB35" i="14"/>
  <c r="LN35" i="14"/>
  <c r="LZ35" i="14"/>
  <c r="ML35" i="14"/>
  <c r="MX35" i="14"/>
  <c r="NJ35" i="14"/>
  <c r="NV35" i="14"/>
  <c r="OH35" i="14"/>
  <c r="OT35" i="14"/>
  <c r="PF35" i="14"/>
  <c r="HW35" i="14"/>
  <c r="II35" i="14"/>
  <c r="IU35" i="14"/>
  <c r="JG35" i="14"/>
  <c r="JS35" i="14"/>
  <c r="KE35" i="14"/>
  <c r="KQ35" i="14"/>
  <c r="LC35" i="14"/>
  <c r="LO35" i="14"/>
  <c r="MA35" i="14"/>
  <c r="MM35" i="14"/>
  <c r="MY35" i="14"/>
  <c r="NK35" i="14"/>
  <c r="NW35" i="14"/>
  <c r="OI35" i="14"/>
  <c r="OU35" i="14"/>
  <c r="PG35" i="14"/>
  <c r="HX35" i="14"/>
  <c r="IX35" i="14"/>
  <c r="JX35" i="14"/>
  <c r="LE35" i="14"/>
  <c r="ME35" i="14"/>
  <c r="NL35" i="14"/>
  <c r="OL35" i="14"/>
  <c r="HY35" i="14"/>
  <c r="IY35" i="14"/>
  <c r="KF35" i="14"/>
  <c r="LF35" i="14"/>
  <c r="MF35" i="14"/>
  <c r="NM35" i="14"/>
  <c r="OM35" i="14"/>
  <c r="HZ35" i="14"/>
  <c r="IZ35" i="14"/>
  <c r="KG35" i="14"/>
  <c r="LG35" i="14"/>
  <c r="MN35" i="14"/>
  <c r="NN35" i="14"/>
  <c r="ON35" i="14"/>
  <c r="IA35" i="14"/>
  <c r="JH35" i="14"/>
  <c r="KH35" i="14"/>
  <c r="LH35" i="14"/>
  <c r="MO35" i="14"/>
  <c r="NO35" i="14"/>
  <c r="OV35" i="14"/>
  <c r="IB35" i="14"/>
  <c r="JI35" i="14"/>
  <c r="KI35" i="14"/>
  <c r="LP35" i="14"/>
  <c r="MP35" i="14"/>
  <c r="NP35" i="14"/>
  <c r="OW35" i="14"/>
  <c r="IJ35" i="14"/>
  <c r="JJ35" i="14"/>
  <c r="KJ35" i="14"/>
  <c r="LQ35" i="14"/>
  <c r="MQ35" i="14"/>
  <c r="NX35" i="14"/>
  <c r="OX35" i="14"/>
  <c r="IK35" i="14"/>
  <c r="JK35" i="14"/>
  <c r="KR35" i="14"/>
  <c r="LR35" i="14"/>
  <c r="MR35" i="14"/>
  <c r="NY35" i="14"/>
  <c r="OY35" i="14"/>
  <c r="IL35" i="14"/>
  <c r="JL35" i="14"/>
  <c r="KS35" i="14"/>
  <c r="LS35" i="14"/>
  <c r="MZ35" i="14"/>
  <c r="NZ35" i="14"/>
  <c r="OZ35" i="14"/>
  <c r="IM35" i="14"/>
  <c r="LT35" i="14"/>
  <c r="PH35" i="14"/>
  <c r="IN35" i="14"/>
  <c r="MB35" i="14"/>
  <c r="IV35" i="14"/>
  <c r="MC35" i="14"/>
  <c r="IW35" i="14"/>
  <c r="MD35" i="14"/>
  <c r="JT35" i="14"/>
  <c r="NA35" i="14"/>
  <c r="JU35" i="14"/>
  <c r="NB35" i="14"/>
  <c r="JV35" i="14"/>
  <c r="NC35" i="14"/>
  <c r="JW35" i="14"/>
  <c r="ND35" i="14"/>
  <c r="KT35" i="14"/>
  <c r="KU35" i="14"/>
  <c r="KV35" i="14"/>
  <c r="LD35" i="14"/>
  <c r="OA35" i="14"/>
  <c r="OB35" i="14"/>
  <c r="OJ35" i="14"/>
  <c r="OK35" i="14"/>
  <c r="IA51" i="14"/>
  <c r="IM51" i="14"/>
  <c r="IY51" i="14"/>
  <c r="JK51" i="14"/>
  <c r="JW51" i="14"/>
  <c r="KI51" i="14"/>
  <c r="KU51" i="14"/>
  <c r="LG51" i="14"/>
  <c r="LS51" i="14"/>
  <c r="ME51" i="14"/>
  <c r="MQ51" i="14"/>
  <c r="NC51" i="14"/>
  <c r="NO51" i="14"/>
  <c r="OA51" i="14"/>
  <c r="OM51" i="14"/>
  <c r="OY51" i="14"/>
  <c r="IB51" i="14"/>
  <c r="IN51" i="14"/>
  <c r="IZ51" i="14"/>
  <c r="JL51" i="14"/>
  <c r="JX51" i="14"/>
  <c r="KJ51" i="14"/>
  <c r="KV51" i="14"/>
  <c r="LH51" i="14"/>
  <c r="LT51" i="14"/>
  <c r="MF51" i="14"/>
  <c r="MR51" i="14"/>
  <c r="ND51" i="14"/>
  <c r="NP51" i="14"/>
  <c r="OB51" i="14"/>
  <c r="ON51" i="14"/>
  <c r="OZ51" i="14"/>
  <c r="HQ51" i="14"/>
  <c r="IC51" i="14"/>
  <c r="IO51" i="14"/>
  <c r="JA51" i="14"/>
  <c r="JM51" i="14"/>
  <c r="JY51" i="14"/>
  <c r="KK51" i="14"/>
  <c r="KW51" i="14"/>
  <c r="LI51" i="14"/>
  <c r="LU51" i="14"/>
  <c r="MG51" i="14"/>
  <c r="MS51" i="14"/>
  <c r="NE51" i="14"/>
  <c r="NQ51" i="14"/>
  <c r="OC51" i="14"/>
  <c r="OO51" i="14"/>
  <c r="PA51" i="14"/>
  <c r="HR51" i="14"/>
  <c r="ID51" i="14"/>
  <c r="IP51" i="14"/>
  <c r="JB51" i="14"/>
  <c r="JN51" i="14"/>
  <c r="JZ51" i="14"/>
  <c r="KL51" i="14"/>
  <c r="KX51" i="14"/>
  <c r="LJ51" i="14"/>
  <c r="LV51" i="14"/>
  <c r="MH51" i="14"/>
  <c r="MT51" i="14"/>
  <c r="NF51" i="14"/>
  <c r="NR51" i="14"/>
  <c r="OD51" i="14"/>
  <c r="OP51" i="14"/>
  <c r="PB51" i="14"/>
  <c r="HS51" i="14"/>
  <c r="IE51" i="14"/>
  <c r="IQ51" i="14"/>
  <c r="JC51" i="14"/>
  <c r="JO51" i="14"/>
  <c r="KA51" i="14"/>
  <c r="KM51" i="14"/>
  <c r="KY51" i="14"/>
  <c r="LK51" i="14"/>
  <c r="LW51" i="14"/>
  <c r="MI51" i="14"/>
  <c r="MU51" i="14"/>
  <c r="NG51" i="14"/>
  <c r="NS51" i="14"/>
  <c r="OE51" i="14"/>
  <c r="OQ51" i="14"/>
  <c r="PC51" i="14"/>
  <c r="HT51" i="14"/>
  <c r="IF51" i="14"/>
  <c r="IR51" i="14"/>
  <c r="JD51" i="14"/>
  <c r="JP51" i="14"/>
  <c r="KB51" i="14"/>
  <c r="KN51" i="14"/>
  <c r="KZ51" i="14"/>
  <c r="LL51" i="14"/>
  <c r="LX51" i="14"/>
  <c r="MJ51" i="14"/>
  <c r="MV51" i="14"/>
  <c r="NH51" i="14"/>
  <c r="NT51" i="14"/>
  <c r="OF51" i="14"/>
  <c r="OR51" i="14"/>
  <c r="PD51" i="14"/>
  <c r="HU51" i="14"/>
  <c r="IG51" i="14"/>
  <c r="IS51" i="14"/>
  <c r="JE51" i="14"/>
  <c r="JQ51" i="14"/>
  <c r="KC51" i="14"/>
  <c r="KO51" i="14"/>
  <c r="LA51" i="14"/>
  <c r="LM51" i="14"/>
  <c r="LY51" i="14"/>
  <c r="MK51" i="14"/>
  <c r="MW51" i="14"/>
  <c r="NI51" i="14"/>
  <c r="NU51" i="14"/>
  <c r="OG51" i="14"/>
  <c r="OS51" i="14"/>
  <c r="PE51" i="14"/>
  <c r="HW51" i="14"/>
  <c r="II51" i="14"/>
  <c r="IU51" i="14"/>
  <c r="JG51" i="14"/>
  <c r="JS51" i="14"/>
  <c r="KE51" i="14"/>
  <c r="KQ51" i="14"/>
  <c r="LC51" i="14"/>
  <c r="LO51" i="14"/>
  <c r="MA51" i="14"/>
  <c r="MM51" i="14"/>
  <c r="MY51" i="14"/>
  <c r="NK51" i="14"/>
  <c r="NW51" i="14"/>
  <c r="OI51" i="14"/>
  <c r="OU51" i="14"/>
  <c r="PG51" i="14"/>
  <c r="IK51" i="14"/>
  <c r="JU51" i="14"/>
  <c r="LE51" i="14"/>
  <c r="MO51" i="14"/>
  <c r="NY51" i="14"/>
  <c r="IL51" i="14"/>
  <c r="JV51" i="14"/>
  <c r="LF51" i="14"/>
  <c r="MP51" i="14"/>
  <c r="NZ51" i="14"/>
  <c r="IT51" i="14"/>
  <c r="KD51" i="14"/>
  <c r="LN51" i="14"/>
  <c r="MX51" i="14"/>
  <c r="OH51" i="14"/>
  <c r="IV51" i="14"/>
  <c r="KF51" i="14"/>
  <c r="LP51" i="14"/>
  <c r="MZ51" i="14"/>
  <c r="OJ51" i="14"/>
  <c r="IW51" i="14"/>
  <c r="KG51" i="14"/>
  <c r="LQ51" i="14"/>
  <c r="NA51" i="14"/>
  <c r="OK51" i="14"/>
  <c r="IX51" i="14"/>
  <c r="KH51" i="14"/>
  <c r="LR51" i="14"/>
  <c r="NB51" i="14"/>
  <c r="OL51" i="14"/>
  <c r="HY51" i="14"/>
  <c r="JI51" i="14"/>
  <c r="KS51" i="14"/>
  <c r="MC51" i="14"/>
  <c r="NM51" i="14"/>
  <c r="OW51" i="14"/>
  <c r="IH51" i="14"/>
  <c r="JR51" i="14"/>
  <c r="LB51" i="14"/>
  <c r="ML51" i="14"/>
  <c r="NV51" i="14"/>
  <c r="PF51" i="14"/>
  <c r="IJ51" i="14"/>
  <c r="JT51" i="14"/>
  <c r="LD51" i="14"/>
  <c r="MN51" i="14"/>
  <c r="NX51" i="14"/>
  <c r="PH51" i="14"/>
  <c r="HV51" i="14"/>
  <c r="NJ51" i="14"/>
  <c r="HX51" i="14"/>
  <c r="NL51" i="14"/>
  <c r="HZ51" i="14"/>
  <c r="NN51" i="14"/>
  <c r="JF51" i="14"/>
  <c r="OT51" i="14"/>
  <c r="JH51" i="14"/>
  <c r="OV51" i="14"/>
  <c r="JJ51" i="14"/>
  <c r="OX51" i="14"/>
  <c r="KP51" i="14"/>
  <c r="KR51" i="14"/>
  <c r="MB51" i="14"/>
  <c r="KT51" i="14"/>
  <c r="LZ51" i="14"/>
  <c r="MD51" i="14"/>
  <c r="HY34" i="14"/>
  <c r="IK34" i="14"/>
  <c r="IW34" i="14"/>
  <c r="JI34" i="14"/>
  <c r="JU34" i="14"/>
  <c r="KG34" i="14"/>
  <c r="KS34" i="14"/>
  <c r="LE34" i="14"/>
  <c r="LQ34" i="14"/>
  <c r="MC34" i="14"/>
  <c r="MO34" i="14"/>
  <c r="NA34" i="14"/>
  <c r="NM34" i="14"/>
  <c r="NY34" i="14"/>
  <c r="OK34" i="14"/>
  <c r="OW34" i="14"/>
  <c r="IA34" i="14"/>
  <c r="IM34" i="14"/>
  <c r="IY34" i="14"/>
  <c r="JK34" i="14"/>
  <c r="JW34" i="14"/>
  <c r="KI34" i="14"/>
  <c r="KU34" i="14"/>
  <c r="LG34" i="14"/>
  <c r="LS34" i="14"/>
  <c r="ME34" i="14"/>
  <c r="MQ34" i="14"/>
  <c r="NC34" i="14"/>
  <c r="NO34" i="14"/>
  <c r="OA34" i="14"/>
  <c r="OM34" i="14"/>
  <c r="OY34" i="14"/>
  <c r="HR34" i="14"/>
  <c r="HV34" i="14"/>
  <c r="IJ34" i="14"/>
  <c r="IZ34" i="14"/>
  <c r="JN34" i="14"/>
  <c r="KB34" i="14"/>
  <c r="KP34" i="14"/>
  <c r="LD34" i="14"/>
  <c r="LT34" i="14"/>
  <c r="MH34" i="14"/>
  <c r="MV34" i="14"/>
  <c r="NJ34" i="14"/>
  <c r="NX34" i="14"/>
  <c r="ON34" i="14"/>
  <c r="PB34" i="14"/>
  <c r="HW34" i="14"/>
  <c r="IL34" i="14"/>
  <c r="JA34" i="14"/>
  <c r="JO34" i="14"/>
  <c r="KC34" i="14"/>
  <c r="KQ34" i="14"/>
  <c r="LF34" i="14"/>
  <c r="LU34" i="14"/>
  <c r="MI34" i="14"/>
  <c r="MW34" i="14"/>
  <c r="NK34" i="14"/>
  <c r="NZ34" i="14"/>
  <c r="OO34" i="14"/>
  <c r="PC34" i="14"/>
  <c r="HX34" i="14"/>
  <c r="IN34" i="14"/>
  <c r="JB34" i="14"/>
  <c r="JP34" i="14"/>
  <c r="KD34" i="14"/>
  <c r="KR34" i="14"/>
  <c r="LH34" i="14"/>
  <c r="LV34" i="14"/>
  <c r="MJ34" i="14"/>
  <c r="MX34" i="14"/>
  <c r="NL34" i="14"/>
  <c r="OB34" i="14"/>
  <c r="OP34" i="14"/>
  <c r="PD34" i="14"/>
  <c r="HZ34" i="14"/>
  <c r="IO34" i="14"/>
  <c r="JC34" i="14"/>
  <c r="JQ34" i="14"/>
  <c r="KE34" i="14"/>
  <c r="KT34" i="14"/>
  <c r="LI34" i="14"/>
  <c r="LW34" i="14"/>
  <c r="MK34" i="14"/>
  <c r="MY34" i="14"/>
  <c r="NN34" i="14"/>
  <c r="OC34" i="14"/>
  <c r="OQ34" i="14"/>
  <c r="PE34" i="14"/>
  <c r="IB34" i="14"/>
  <c r="IP34" i="14"/>
  <c r="JD34" i="14"/>
  <c r="JR34" i="14"/>
  <c r="KF34" i="14"/>
  <c r="KV34" i="14"/>
  <c r="LJ34" i="14"/>
  <c r="LX34" i="14"/>
  <c r="ML34" i="14"/>
  <c r="MZ34" i="14"/>
  <c r="NP34" i="14"/>
  <c r="OD34" i="14"/>
  <c r="OR34" i="14"/>
  <c r="PF34" i="14"/>
  <c r="IC34" i="14"/>
  <c r="IQ34" i="14"/>
  <c r="JE34" i="14"/>
  <c r="JS34" i="14"/>
  <c r="KH34" i="14"/>
  <c r="KW34" i="14"/>
  <c r="LK34" i="14"/>
  <c r="LY34" i="14"/>
  <c r="MM34" i="14"/>
  <c r="NB34" i="14"/>
  <c r="NQ34" i="14"/>
  <c r="OE34" i="14"/>
  <c r="OS34" i="14"/>
  <c r="PG34" i="14"/>
  <c r="ID34" i="14"/>
  <c r="IR34" i="14"/>
  <c r="JF34" i="14"/>
  <c r="JT34" i="14"/>
  <c r="KJ34" i="14"/>
  <c r="KX34" i="14"/>
  <c r="LL34" i="14"/>
  <c r="LZ34" i="14"/>
  <c r="MN34" i="14"/>
  <c r="ND34" i="14"/>
  <c r="NR34" i="14"/>
  <c r="OF34" i="14"/>
  <c r="OT34" i="14"/>
  <c r="PH34" i="14"/>
  <c r="HT34" i="14"/>
  <c r="JG34" i="14"/>
  <c r="KM34" i="14"/>
  <c r="LR34" i="14"/>
  <c r="NF34" i="14"/>
  <c r="OJ34" i="14"/>
  <c r="HU34" i="14"/>
  <c r="JH34" i="14"/>
  <c r="KN34" i="14"/>
  <c r="MA34" i="14"/>
  <c r="NG34" i="14"/>
  <c r="OL34" i="14"/>
  <c r="IE34" i="14"/>
  <c r="JJ34" i="14"/>
  <c r="KO34" i="14"/>
  <c r="MB34" i="14"/>
  <c r="NH34" i="14"/>
  <c r="OU34" i="14"/>
  <c r="IF34" i="14"/>
  <c r="JL34" i="14"/>
  <c r="KY34" i="14"/>
  <c r="MD34" i="14"/>
  <c r="NI34" i="14"/>
  <c r="OV34" i="14"/>
  <c r="IG34" i="14"/>
  <c r="JM34" i="14"/>
  <c r="KZ34" i="14"/>
  <c r="MF34" i="14"/>
  <c r="NS34" i="14"/>
  <c r="OX34" i="14"/>
  <c r="IH34" i="14"/>
  <c r="JV34" i="14"/>
  <c r="LA34" i="14"/>
  <c r="MG34" i="14"/>
  <c r="NT34" i="14"/>
  <c r="OZ34" i="14"/>
  <c r="II34" i="14"/>
  <c r="JX34" i="14"/>
  <c r="LB34" i="14"/>
  <c r="MP34" i="14"/>
  <c r="NU34" i="14"/>
  <c r="PA34" i="14"/>
  <c r="IS34" i="14"/>
  <c r="JY34" i="14"/>
  <c r="LC34" i="14"/>
  <c r="MR34" i="14"/>
  <c r="NV34" i="14"/>
  <c r="JZ34" i="14"/>
  <c r="NW34" i="14"/>
  <c r="KA34" i="14"/>
  <c r="OG34" i="14"/>
  <c r="KK34" i="14"/>
  <c r="OH34" i="14"/>
  <c r="KL34" i="14"/>
  <c r="OI34" i="14"/>
  <c r="LM34" i="14"/>
  <c r="LN34" i="14"/>
  <c r="HQ34" i="14"/>
  <c r="LO34" i="14"/>
  <c r="HS34" i="14"/>
  <c r="LP34" i="14"/>
  <c r="IT34" i="14"/>
  <c r="IU34" i="14"/>
  <c r="IV34" i="14"/>
  <c r="IX34" i="14"/>
  <c r="MS34" i="14"/>
  <c r="MT34" i="14"/>
  <c r="MU34" i="14"/>
  <c r="NE34" i="14"/>
  <c r="HX66" i="14"/>
  <c r="IJ66" i="14"/>
  <c r="IV66" i="14"/>
  <c r="JH66" i="14"/>
  <c r="JT66" i="14"/>
  <c r="KF66" i="14"/>
  <c r="KR66" i="14"/>
  <c r="LD66" i="14"/>
  <c r="LP66" i="14"/>
  <c r="MB66" i="14"/>
  <c r="MN66" i="14"/>
  <c r="MZ66" i="14"/>
  <c r="NL66" i="14"/>
  <c r="NX66" i="14"/>
  <c r="OJ66" i="14"/>
  <c r="OV66" i="14"/>
  <c r="PH66" i="14"/>
  <c r="HY66" i="14"/>
  <c r="IK66" i="14"/>
  <c r="IW66" i="14"/>
  <c r="JI66" i="14"/>
  <c r="JU66" i="14"/>
  <c r="KG66" i="14"/>
  <c r="KS66" i="14"/>
  <c r="LE66" i="14"/>
  <c r="LQ66" i="14"/>
  <c r="MC66" i="14"/>
  <c r="MO66" i="14"/>
  <c r="NA66" i="14"/>
  <c r="NM66" i="14"/>
  <c r="NY66" i="14"/>
  <c r="OK66" i="14"/>
  <c r="OW66" i="14"/>
  <c r="HZ66" i="14"/>
  <c r="IL66" i="14"/>
  <c r="IX66" i="14"/>
  <c r="JJ66" i="14"/>
  <c r="JV66" i="14"/>
  <c r="KH66" i="14"/>
  <c r="KT66" i="14"/>
  <c r="LF66" i="14"/>
  <c r="LR66" i="14"/>
  <c r="MD66" i="14"/>
  <c r="MP66" i="14"/>
  <c r="NB66" i="14"/>
  <c r="NN66" i="14"/>
  <c r="NZ66" i="14"/>
  <c r="OL66" i="14"/>
  <c r="OX66" i="14"/>
  <c r="IA66" i="14"/>
  <c r="IM66" i="14"/>
  <c r="IY66" i="14"/>
  <c r="JK66" i="14"/>
  <c r="JW66" i="14"/>
  <c r="KI66" i="14"/>
  <c r="KU66" i="14"/>
  <c r="LG66" i="14"/>
  <c r="LS66" i="14"/>
  <c r="ME66" i="14"/>
  <c r="MQ66" i="14"/>
  <c r="NC66" i="14"/>
  <c r="NO66" i="14"/>
  <c r="OA66" i="14"/>
  <c r="OM66" i="14"/>
  <c r="OY66" i="14"/>
  <c r="IB66" i="14"/>
  <c r="IN66" i="14"/>
  <c r="IZ66" i="14"/>
  <c r="JL66" i="14"/>
  <c r="JX66" i="14"/>
  <c r="KJ66" i="14"/>
  <c r="KV66" i="14"/>
  <c r="LH66" i="14"/>
  <c r="LT66" i="14"/>
  <c r="MF66" i="14"/>
  <c r="MR66" i="14"/>
  <c r="ND66" i="14"/>
  <c r="NP66" i="14"/>
  <c r="OB66" i="14"/>
  <c r="ON66" i="14"/>
  <c r="OZ66" i="14"/>
  <c r="HQ66" i="14"/>
  <c r="IC66" i="14"/>
  <c r="IO66" i="14"/>
  <c r="JA66" i="14"/>
  <c r="JM66" i="14"/>
  <c r="JY66" i="14"/>
  <c r="KK66" i="14"/>
  <c r="KW66" i="14"/>
  <c r="LI66" i="14"/>
  <c r="LU66" i="14"/>
  <c r="MG66" i="14"/>
  <c r="MS66" i="14"/>
  <c r="NE66" i="14"/>
  <c r="NQ66" i="14"/>
  <c r="OC66" i="14"/>
  <c r="OO66" i="14"/>
  <c r="PA66" i="14"/>
  <c r="HR66" i="14"/>
  <c r="ID66" i="14"/>
  <c r="IP66" i="14"/>
  <c r="JB66" i="14"/>
  <c r="JN66" i="14"/>
  <c r="JZ66" i="14"/>
  <c r="KL66" i="14"/>
  <c r="KX66" i="14"/>
  <c r="LJ66" i="14"/>
  <c r="LV66" i="14"/>
  <c r="MH66" i="14"/>
  <c r="MT66" i="14"/>
  <c r="NF66" i="14"/>
  <c r="NR66" i="14"/>
  <c r="OD66" i="14"/>
  <c r="OP66" i="14"/>
  <c r="PB66" i="14"/>
  <c r="HS66" i="14"/>
  <c r="IE66" i="14"/>
  <c r="IQ66" i="14"/>
  <c r="JC66" i="14"/>
  <c r="JO66" i="14"/>
  <c r="KA66" i="14"/>
  <c r="KM66" i="14"/>
  <c r="KY66" i="14"/>
  <c r="LK66" i="14"/>
  <c r="LW66" i="14"/>
  <c r="MI66" i="14"/>
  <c r="MU66" i="14"/>
  <c r="NG66" i="14"/>
  <c r="NS66" i="14"/>
  <c r="OE66" i="14"/>
  <c r="OQ66" i="14"/>
  <c r="PC66" i="14"/>
  <c r="HT66" i="14"/>
  <c r="IF66" i="14"/>
  <c r="IR66" i="14"/>
  <c r="JD66" i="14"/>
  <c r="JP66" i="14"/>
  <c r="KB66" i="14"/>
  <c r="KN66" i="14"/>
  <c r="KZ66" i="14"/>
  <c r="LL66" i="14"/>
  <c r="LX66" i="14"/>
  <c r="MJ66" i="14"/>
  <c r="MV66" i="14"/>
  <c r="NH66" i="14"/>
  <c r="NT66" i="14"/>
  <c r="OF66" i="14"/>
  <c r="OR66" i="14"/>
  <c r="PD66" i="14"/>
  <c r="IS66" i="14"/>
  <c r="KO66" i="14"/>
  <c r="MK66" i="14"/>
  <c r="OG66" i="14"/>
  <c r="IT66" i="14"/>
  <c r="KP66" i="14"/>
  <c r="ML66" i="14"/>
  <c r="OH66" i="14"/>
  <c r="IU66" i="14"/>
  <c r="KQ66" i="14"/>
  <c r="MM66" i="14"/>
  <c r="OI66" i="14"/>
  <c r="JE66" i="14"/>
  <c r="LA66" i="14"/>
  <c r="MW66" i="14"/>
  <c r="OS66" i="14"/>
  <c r="JF66" i="14"/>
  <c r="LB66" i="14"/>
  <c r="MX66" i="14"/>
  <c r="OT66" i="14"/>
  <c r="JG66" i="14"/>
  <c r="LC66" i="14"/>
  <c r="MY66" i="14"/>
  <c r="OU66" i="14"/>
  <c r="HU66" i="14"/>
  <c r="JQ66" i="14"/>
  <c r="LM66" i="14"/>
  <c r="NI66" i="14"/>
  <c r="PE66" i="14"/>
  <c r="HV66" i="14"/>
  <c r="JR66" i="14"/>
  <c r="LN66" i="14"/>
  <c r="NJ66" i="14"/>
  <c r="PF66" i="14"/>
  <c r="HW66" i="14"/>
  <c r="JS66" i="14"/>
  <c r="LO66" i="14"/>
  <c r="NK66" i="14"/>
  <c r="PG66" i="14"/>
  <c r="IG66" i="14"/>
  <c r="IH66" i="14"/>
  <c r="II66" i="14"/>
  <c r="KC66" i="14"/>
  <c r="KD66" i="14"/>
  <c r="KE66" i="14"/>
  <c r="LY66" i="14"/>
  <c r="LZ66" i="14"/>
  <c r="NV66" i="14"/>
  <c r="MA66" i="14"/>
  <c r="NU66" i="14"/>
  <c r="NW66" i="14"/>
  <c r="HY98" i="14"/>
  <c r="IK98" i="14"/>
  <c r="IW98" i="14"/>
  <c r="JI98" i="14"/>
  <c r="JU98" i="14"/>
  <c r="KG98" i="14"/>
  <c r="KS98" i="14"/>
  <c r="LE98" i="14"/>
  <c r="LQ98" i="14"/>
  <c r="MC98" i="14"/>
  <c r="MO98" i="14"/>
  <c r="NA98" i="14"/>
  <c r="NM98" i="14"/>
  <c r="NY98" i="14"/>
  <c r="OK98" i="14"/>
  <c r="OW98" i="14"/>
  <c r="HZ98" i="14"/>
  <c r="IL98" i="14"/>
  <c r="IX98" i="14"/>
  <c r="JJ98" i="14"/>
  <c r="JV98" i="14"/>
  <c r="KH98" i="14"/>
  <c r="KT98" i="14"/>
  <c r="LF98" i="14"/>
  <c r="LR98" i="14"/>
  <c r="MD98" i="14"/>
  <c r="MP98" i="14"/>
  <c r="NB98" i="14"/>
  <c r="NN98" i="14"/>
  <c r="NZ98" i="14"/>
  <c r="OL98" i="14"/>
  <c r="OX98" i="14"/>
  <c r="IA98" i="14"/>
  <c r="IM98" i="14"/>
  <c r="IY98" i="14"/>
  <c r="JK98" i="14"/>
  <c r="JW98" i="14"/>
  <c r="KI98" i="14"/>
  <c r="KU98" i="14"/>
  <c r="LG98" i="14"/>
  <c r="LS98" i="14"/>
  <c r="ME98" i="14"/>
  <c r="MQ98" i="14"/>
  <c r="NC98" i="14"/>
  <c r="NO98" i="14"/>
  <c r="OA98" i="14"/>
  <c r="OM98" i="14"/>
  <c r="OY98" i="14"/>
  <c r="IB98" i="14"/>
  <c r="IN98" i="14"/>
  <c r="IZ98" i="14"/>
  <c r="JL98" i="14"/>
  <c r="JX98" i="14"/>
  <c r="KJ98" i="14"/>
  <c r="KV98" i="14"/>
  <c r="LH98" i="14"/>
  <c r="LT98" i="14"/>
  <c r="MF98" i="14"/>
  <c r="MR98" i="14"/>
  <c r="ND98" i="14"/>
  <c r="NP98" i="14"/>
  <c r="OB98" i="14"/>
  <c r="ON98" i="14"/>
  <c r="OZ98" i="14"/>
  <c r="HQ98" i="14"/>
  <c r="IC98" i="14"/>
  <c r="IO98" i="14"/>
  <c r="JA98" i="14"/>
  <c r="JM98" i="14"/>
  <c r="JY98" i="14"/>
  <c r="KK98" i="14"/>
  <c r="KW98" i="14"/>
  <c r="LI98" i="14"/>
  <c r="LU98" i="14"/>
  <c r="MG98" i="14"/>
  <c r="MS98" i="14"/>
  <c r="NE98" i="14"/>
  <c r="NQ98" i="14"/>
  <c r="OC98" i="14"/>
  <c r="OO98" i="14"/>
  <c r="PA98" i="14"/>
  <c r="HR98" i="14"/>
  <c r="ID98" i="14"/>
  <c r="IP98" i="14"/>
  <c r="JB98" i="14"/>
  <c r="JN98" i="14"/>
  <c r="JZ98" i="14"/>
  <c r="KL98" i="14"/>
  <c r="KX98" i="14"/>
  <c r="LJ98" i="14"/>
  <c r="LV98" i="14"/>
  <c r="MH98" i="14"/>
  <c r="MT98" i="14"/>
  <c r="NF98" i="14"/>
  <c r="NR98" i="14"/>
  <c r="OD98" i="14"/>
  <c r="OP98" i="14"/>
  <c r="PB98" i="14"/>
  <c r="HS98" i="14"/>
  <c r="IE98" i="14"/>
  <c r="IQ98" i="14"/>
  <c r="JC98" i="14"/>
  <c r="JO98" i="14"/>
  <c r="KA98" i="14"/>
  <c r="KM98" i="14"/>
  <c r="KY98" i="14"/>
  <c r="LK98" i="14"/>
  <c r="LW98" i="14"/>
  <c r="MI98" i="14"/>
  <c r="MU98" i="14"/>
  <c r="NG98" i="14"/>
  <c r="NS98" i="14"/>
  <c r="OE98" i="14"/>
  <c r="OQ98" i="14"/>
  <c r="PC98" i="14"/>
  <c r="HT98" i="14"/>
  <c r="IF98" i="14"/>
  <c r="IR98" i="14"/>
  <c r="JD98" i="14"/>
  <c r="JP98" i="14"/>
  <c r="KB98" i="14"/>
  <c r="KN98" i="14"/>
  <c r="KZ98" i="14"/>
  <c r="LL98" i="14"/>
  <c r="LX98" i="14"/>
  <c r="MJ98" i="14"/>
  <c r="MV98" i="14"/>
  <c r="NH98" i="14"/>
  <c r="NT98" i="14"/>
  <c r="OF98" i="14"/>
  <c r="OR98" i="14"/>
  <c r="PD98" i="14"/>
  <c r="HU98" i="14"/>
  <c r="IG98" i="14"/>
  <c r="IS98" i="14"/>
  <c r="JE98" i="14"/>
  <c r="JQ98" i="14"/>
  <c r="KC98" i="14"/>
  <c r="KO98" i="14"/>
  <c r="LA98" i="14"/>
  <c r="LM98" i="14"/>
  <c r="LY98" i="14"/>
  <c r="MK98" i="14"/>
  <c r="MW98" i="14"/>
  <c r="NI98" i="14"/>
  <c r="NU98" i="14"/>
  <c r="OG98" i="14"/>
  <c r="OS98" i="14"/>
  <c r="PE98" i="14"/>
  <c r="HV98" i="14"/>
  <c r="IH98" i="14"/>
  <c r="IT98" i="14"/>
  <c r="JF98" i="14"/>
  <c r="JR98" i="14"/>
  <c r="KD98" i="14"/>
  <c r="KP98" i="14"/>
  <c r="LB98" i="14"/>
  <c r="LN98" i="14"/>
  <c r="LZ98" i="14"/>
  <c r="ML98" i="14"/>
  <c r="MX98" i="14"/>
  <c r="NJ98" i="14"/>
  <c r="NV98" i="14"/>
  <c r="OH98" i="14"/>
  <c r="OT98" i="14"/>
  <c r="PF98" i="14"/>
  <c r="KE98" i="14"/>
  <c r="MY98" i="14"/>
  <c r="KF98" i="14"/>
  <c r="MZ98" i="14"/>
  <c r="HW98" i="14"/>
  <c r="KQ98" i="14"/>
  <c r="NK98" i="14"/>
  <c r="JH98" i="14"/>
  <c r="HX98" i="14"/>
  <c r="KR98" i="14"/>
  <c r="NL98" i="14"/>
  <c r="MB98" i="14"/>
  <c r="II98" i="14"/>
  <c r="LC98" i="14"/>
  <c r="NW98" i="14"/>
  <c r="IJ98" i="14"/>
  <c r="LD98" i="14"/>
  <c r="NX98" i="14"/>
  <c r="IU98" i="14"/>
  <c r="LO98" i="14"/>
  <c r="OI98" i="14"/>
  <c r="IV98" i="14"/>
  <c r="LP98" i="14"/>
  <c r="OJ98" i="14"/>
  <c r="JG98" i="14"/>
  <c r="MA98" i="14"/>
  <c r="OU98" i="14"/>
  <c r="OV98" i="14"/>
  <c r="JS98" i="14"/>
  <c r="MM98" i="14"/>
  <c r="PG98" i="14"/>
  <c r="JT98" i="14"/>
  <c r="MN98" i="14"/>
  <c r="PH98" i="14"/>
  <c r="II7" i="14"/>
  <c r="IU7" i="14"/>
  <c r="JG7" i="14"/>
  <c r="JS7" i="14"/>
  <c r="IV7" i="14"/>
  <c r="JH7" i="14"/>
  <c r="JT7" i="14"/>
  <c r="KF7" i="14"/>
  <c r="IW7" i="14"/>
  <c r="JI7" i="14"/>
  <c r="JU7" i="14"/>
  <c r="KG7" i="14"/>
  <c r="IX7" i="14"/>
  <c r="JJ7" i="14"/>
  <c r="JV7" i="14"/>
  <c r="KH7" i="14"/>
  <c r="IY7" i="14"/>
  <c r="JK7" i="14"/>
  <c r="JW7" i="14"/>
  <c r="KI7" i="14"/>
  <c r="IQ7" i="14"/>
  <c r="JC7" i="14"/>
  <c r="JO7" i="14"/>
  <c r="KA7" i="14"/>
  <c r="IR7" i="14"/>
  <c r="JP7" i="14"/>
  <c r="KN7" i="14"/>
  <c r="LJ7" i="14"/>
  <c r="LL7" i="14"/>
  <c r="HV7" i="14"/>
  <c r="IT7" i="14"/>
  <c r="JR7" i="14"/>
  <c r="KV7" i="14"/>
  <c r="IC7" i="14"/>
  <c r="JA7" i="14"/>
  <c r="JY7" i="14"/>
  <c r="KZ7" i="14"/>
  <c r="IH7" i="14"/>
  <c r="JF7" i="14"/>
  <c r="KD7" i="14"/>
  <c r="KJ7" i="14"/>
  <c r="IG7" i="14"/>
  <c r="KK7" i="14"/>
  <c r="IN7" i="14"/>
  <c r="LC7" i="14"/>
  <c r="LA7" i="14"/>
  <c r="LH7" i="14"/>
  <c r="LI7" i="14"/>
  <c r="JL7" i="14"/>
  <c r="JM7" i="14"/>
  <c r="JZ7" i="14"/>
  <c r="HQ4" i="14"/>
  <c r="IC4" i="14"/>
  <c r="IO4" i="14"/>
  <c r="JA4" i="14"/>
  <c r="JM4" i="14"/>
  <c r="JY4" i="14"/>
  <c r="KK4" i="14"/>
  <c r="KW4" i="14"/>
  <c r="LI4" i="14"/>
  <c r="HR4" i="14"/>
  <c r="ID4" i="14"/>
  <c r="IP4" i="14"/>
  <c r="JB4" i="14"/>
  <c r="JN4" i="14"/>
  <c r="JZ4" i="14"/>
  <c r="KL4" i="14"/>
  <c r="KX4" i="14"/>
  <c r="LJ4" i="14"/>
  <c r="HS4" i="14"/>
  <c r="IE4" i="14"/>
  <c r="IQ4" i="14"/>
  <c r="JC4" i="14"/>
  <c r="JO4" i="14"/>
  <c r="KA4" i="14"/>
  <c r="KM4" i="14"/>
  <c r="KY4" i="14"/>
  <c r="LK4" i="14"/>
  <c r="HT4" i="14"/>
  <c r="IF4" i="14"/>
  <c r="IR4" i="14"/>
  <c r="JD4" i="14"/>
  <c r="JP4" i="14"/>
  <c r="KB4" i="14"/>
  <c r="KN4" i="14"/>
  <c r="KZ4" i="14"/>
  <c r="LL4" i="14"/>
  <c r="HU4" i="14"/>
  <c r="IG4" i="14"/>
  <c r="IS4" i="14"/>
  <c r="JE4" i="14"/>
  <c r="JQ4" i="14"/>
  <c r="KC4" i="14"/>
  <c r="KO4" i="14"/>
  <c r="LA4" i="14"/>
  <c r="HW4" i="14"/>
  <c r="II4" i="14"/>
  <c r="IU4" i="14"/>
  <c r="JG4" i="14"/>
  <c r="JS4" i="14"/>
  <c r="KE4" i="14"/>
  <c r="KQ4" i="14"/>
  <c r="LC4" i="14"/>
  <c r="HY4" i="14"/>
  <c r="HZ4" i="14"/>
  <c r="IL4" i="14"/>
  <c r="IX4" i="14"/>
  <c r="JJ4" i="14"/>
  <c r="JV4" i="14"/>
  <c r="KH4" i="14"/>
  <c r="KT4" i="14"/>
  <c r="LF4" i="14"/>
  <c r="HV4" i="14"/>
  <c r="IY4" i="14"/>
  <c r="KD4" i="14"/>
  <c r="LE4" i="14"/>
  <c r="HX4" i="14"/>
  <c r="IZ4" i="14"/>
  <c r="KF4" i="14"/>
  <c r="LG4" i="14"/>
  <c r="IA4" i="14"/>
  <c r="JF4" i="14"/>
  <c r="KG4" i="14"/>
  <c r="LH4" i="14"/>
  <c r="IB4" i="14"/>
  <c r="JH4" i="14"/>
  <c r="KI4" i="14"/>
  <c r="IH4" i="14"/>
  <c r="JI4" i="14"/>
  <c r="KJ4" i="14"/>
  <c r="IJ4" i="14"/>
  <c r="JK4" i="14"/>
  <c r="KP4" i="14"/>
  <c r="IN4" i="14"/>
  <c r="JT4" i="14"/>
  <c r="KU4" i="14"/>
  <c r="IK4" i="14"/>
  <c r="KV4" i="14"/>
  <c r="IM4" i="14"/>
  <c r="LB4" i="14"/>
  <c r="IT4" i="14"/>
  <c r="LD4" i="14"/>
  <c r="IV4" i="14"/>
  <c r="IW4" i="14"/>
  <c r="JR4" i="14"/>
  <c r="JW4" i="14"/>
  <c r="JL4" i="14"/>
  <c r="JU4" i="14"/>
  <c r="JX4" i="14"/>
  <c r="KR4" i="14"/>
  <c r="KS4" i="14"/>
  <c r="HY24" i="14"/>
  <c r="IK24" i="14"/>
  <c r="IW24" i="14"/>
  <c r="JI24" i="14"/>
  <c r="JU24" i="14"/>
  <c r="KG24" i="14"/>
  <c r="KS24" i="14"/>
  <c r="LE24" i="14"/>
  <c r="LQ24" i="14"/>
  <c r="MC24" i="14"/>
  <c r="MO24" i="14"/>
  <c r="NA24" i="14"/>
  <c r="NM24" i="14"/>
  <c r="NY24" i="14"/>
  <c r="OK24" i="14"/>
  <c r="OW24" i="14"/>
  <c r="HZ24" i="14"/>
  <c r="IL24" i="14"/>
  <c r="IX24" i="14"/>
  <c r="JJ24" i="14"/>
  <c r="JV24" i="14"/>
  <c r="KH24" i="14"/>
  <c r="KT24" i="14"/>
  <c r="LF24" i="14"/>
  <c r="LR24" i="14"/>
  <c r="MD24" i="14"/>
  <c r="MP24" i="14"/>
  <c r="NB24" i="14"/>
  <c r="NN24" i="14"/>
  <c r="NZ24" i="14"/>
  <c r="OL24" i="14"/>
  <c r="OX24" i="14"/>
  <c r="IA24" i="14"/>
  <c r="IM24" i="14"/>
  <c r="IY24" i="14"/>
  <c r="JK24" i="14"/>
  <c r="JW24" i="14"/>
  <c r="KI24" i="14"/>
  <c r="KU24" i="14"/>
  <c r="LG24" i="14"/>
  <c r="LS24" i="14"/>
  <c r="ME24" i="14"/>
  <c r="MQ24" i="14"/>
  <c r="NC24" i="14"/>
  <c r="NO24" i="14"/>
  <c r="OA24" i="14"/>
  <c r="OM24" i="14"/>
  <c r="OY24" i="14"/>
  <c r="IB24" i="14"/>
  <c r="IN24" i="14"/>
  <c r="IZ24" i="14"/>
  <c r="JL24" i="14"/>
  <c r="JX24" i="14"/>
  <c r="KJ24" i="14"/>
  <c r="KV24" i="14"/>
  <c r="LH24" i="14"/>
  <c r="LT24" i="14"/>
  <c r="MF24" i="14"/>
  <c r="MR24" i="14"/>
  <c r="ND24" i="14"/>
  <c r="NP24" i="14"/>
  <c r="OB24" i="14"/>
  <c r="ON24" i="14"/>
  <c r="OZ24" i="14"/>
  <c r="HQ24" i="14"/>
  <c r="IC24" i="14"/>
  <c r="IO24" i="14"/>
  <c r="JA24" i="14"/>
  <c r="JM24" i="14"/>
  <c r="JY24" i="14"/>
  <c r="KK24" i="14"/>
  <c r="KW24" i="14"/>
  <c r="LI24" i="14"/>
  <c r="LU24" i="14"/>
  <c r="MG24" i="14"/>
  <c r="MS24" i="14"/>
  <c r="NE24" i="14"/>
  <c r="NQ24" i="14"/>
  <c r="OC24" i="14"/>
  <c r="OO24" i="14"/>
  <c r="PA24" i="14"/>
  <c r="HR24" i="14"/>
  <c r="ID24" i="14"/>
  <c r="IP24" i="14"/>
  <c r="JB24" i="14"/>
  <c r="JN24" i="14"/>
  <c r="JZ24" i="14"/>
  <c r="KL24" i="14"/>
  <c r="KX24" i="14"/>
  <c r="LJ24" i="14"/>
  <c r="LV24" i="14"/>
  <c r="MH24" i="14"/>
  <c r="MT24" i="14"/>
  <c r="NF24" i="14"/>
  <c r="NR24" i="14"/>
  <c r="OD24" i="14"/>
  <c r="OP24" i="14"/>
  <c r="PB24" i="14"/>
  <c r="HS24" i="14"/>
  <c r="IE24" i="14"/>
  <c r="IQ24" i="14"/>
  <c r="JC24" i="14"/>
  <c r="JO24" i="14"/>
  <c r="KA24" i="14"/>
  <c r="KM24" i="14"/>
  <c r="KY24" i="14"/>
  <c r="LK24" i="14"/>
  <c r="LW24" i="14"/>
  <c r="MI24" i="14"/>
  <c r="MU24" i="14"/>
  <c r="NG24" i="14"/>
  <c r="NS24" i="14"/>
  <c r="OE24" i="14"/>
  <c r="OQ24" i="14"/>
  <c r="PC24" i="14"/>
  <c r="HT24" i="14"/>
  <c r="IT24" i="14"/>
  <c r="JT24" i="14"/>
  <c r="LA24" i="14"/>
  <c r="MA24" i="14"/>
  <c r="NH24" i="14"/>
  <c r="OH24" i="14"/>
  <c r="PH24" i="14"/>
  <c r="HU24" i="14"/>
  <c r="IU24" i="14"/>
  <c r="KB24" i="14"/>
  <c r="LB24" i="14"/>
  <c r="MB24" i="14"/>
  <c r="NI24" i="14"/>
  <c r="OI24" i="14"/>
  <c r="HV24" i="14"/>
  <c r="IV24" i="14"/>
  <c r="KC24" i="14"/>
  <c r="LC24" i="14"/>
  <c r="MJ24" i="14"/>
  <c r="NJ24" i="14"/>
  <c r="OJ24" i="14"/>
  <c r="HW24" i="14"/>
  <c r="JD24" i="14"/>
  <c r="KD24" i="14"/>
  <c r="LD24" i="14"/>
  <c r="MK24" i="14"/>
  <c r="NK24" i="14"/>
  <c r="OR24" i="14"/>
  <c r="HX24" i="14"/>
  <c r="JE24" i="14"/>
  <c r="KE24" i="14"/>
  <c r="LL24" i="14"/>
  <c r="ML24" i="14"/>
  <c r="NL24" i="14"/>
  <c r="OS24" i="14"/>
  <c r="IF24" i="14"/>
  <c r="JF24" i="14"/>
  <c r="KF24" i="14"/>
  <c r="LM24" i="14"/>
  <c r="MM24" i="14"/>
  <c r="NT24" i="14"/>
  <c r="OT24" i="14"/>
  <c r="IR24" i="14"/>
  <c r="JR24" i="14"/>
  <c r="KR24" i="14"/>
  <c r="LY24" i="14"/>
  <c r="MY24" i="14"/>
  <c r="OF24" i="14"/>
  <c r="PF24" i="14"/>
  <c r="IJ24" i="14"/>
  <c r="LN24" i="14"/>
  <c r="NW24" i="14"/>
  <c r="IS24" i="14"/>
  <c r="LO24" i="14"/>
  <c r="NX24" i="14"/>
  <c r="JG24" i="14"/>
  <c r="LP24" i="14"/>
  <c r="OG24" i="14"/>
  <c r="JP24" i="14"/>
  <c r="LZ24" i="14"/>
  <c r="OV24" i="14"/>
  <c r="JQ24" i="14"/>
  <c r="MN24" i="14"/>
  <c r="PD24" i="14"/>
  <c r="JS24" i="14"/>
  <c r="MV24" i="14"/>
  <c r="PE24" i="14"/>
  <c r="KN24" i="14"/>
  <c r="MW24" i="14"/>
  <c r="PG24" i="14"/>
  <c r="KP24" i="14"/>
  <c r="KQ24" i="14"/>
  <c r="KZ24" i="14"/>
  <c r="LX24" i="14"/>
  <c r="MX24" i="14"/>
  <c r="MZ24" i="14"/>
  <c r="JH24" i="14"/>
  <c r="NU24" i="14"/>
  <c r="NV24" i="14"/>
  <c r="OU24" i="14"/>
  <c r="IH24" i="14"/>
  <c r="II24" i="14"/>
  <c r="KO24" i="14"/>
  <c r="IG24" i="14"/>
  <c r="HT68" i="14"/>
  <c r="IF68" i="14"/>
  <c r="IR68" i="14"/>
  <c r="JD68" i="14"/>
  <c r="JP68" i="14"/>
  <c r="KB68" i="14"/>
  <c r="KN68" i="14"/>
  <c r="KZ68" i="14"/>
  <c r="LL68" i="14"/>
  <c r="LX68" i="14"/>
  <c r="MJ68" i="14"/>
  <c r="MV68" i="14"/>
  <c r="NH68" i="14"/>
  <c r="NT68" i="14"/>
  <c r="OF68" i="14"/>
  <c r="OR68" i="14"/>
  <c r="PD68" i="14"/>
  <c r="HU68" i="14"/>
  <c r="IG68" i="14"/>
  <c r="IS68" i="14"/>
  <c r="JE68" i="14"/>
  <c r="JQ68" i="14"/>
  <c r="KC68" i="14"/>
  <c r="KO68" i="14"/>
  <c r="LA68" i="14"/>
  <c r="LM68" i="14"/>
  <c r="LY68" i="14"/>
  <c r="MK68" i="14"/>
  <c r="MW68" i="14"/>
  <c r="NI68" i="14"/>
  <c r="NU68" i="14"/>
  <c r="OG68" i="14"/>
  <c r="OS68" i="14"/>
  <c r="PE68" i="14"/>
  <c r="HV68" i="14"/>
  <c r="IH68" i="14"/>
  <c r="IT68" i="14"/>
  <c r="JF68" i="14"/>
  <c r="JR68" i="14"/>
  <c r="KD68" i="14"/>
  <c r="KP68" i="14"/>
  <c r="LB68" i="14"/>
  <c r="LN68" i="14"/>
  <c r="LZ68" i="14"/>
  <c r="ML68" i="14"/>
  <c r="MX68" i="14"/>
  <c r="NJ68" i="14"/>
  <c r="NV68" i="14"/>
  <c r="OH68" i="14"/>
  <c r="OT68" i="14"/>
  <c r="PF68" i="14"/>
  <c r="HW68" i="14"/>
  <c r="II68" i="14"/>
  <c r="IU68" i="14"/>
  <c r="JG68" i="14"/>
  <c r="JS68" i="14"/>
  <c r="KE68" i="14"/>
  <c r="KQ68" i="14"/>
  <c r="LC68" i="14"/>
  <c r="LO68" i="14"/>
  <c r="MA68" i="14"/>
  <c r="MM68" i="14"/>
  <c r="MY68" i="14"/>
  <c r="NK68" i="14"/>
  <c r="NW68" i="14"/>
  <c r="OI68" i="14"/>
  <c r="OU68" i="14"/>
  <c r="PG68" i="14"/>
  <c r="HX68" i="14"/>
  <c r="IJ68" i="14"/>
  <c r="IV68" i="14"/>
  <c r="JH68" i="14"/>
  <c r="JT68" i="14"/>
  <c r="KF68" i="14"/>
  <c r="KR68" i="14"/>
  <c r="LD68" i="14"/>
  <c r="LP68" i="14"/>
  <c r="MB68" i="14"/>
  <c r="MN68" i="14"/>
  <c r="MZ68" i="14"/>
  <c r="NL68" i="14"/>
  <c r="NX68" i="14"/>
  <c r="OJ68" i="14"/>
  <c r="OV68" i="14"/>
  <c r="PH68" i="14"/>
  <c r="HY68" i="14"/>
  <c r="IK68" i="14"/>
  <c r="IW68" i="14"/>
  <c r="JI68" i="14"/>
  <c r="JU68" i="14"/>
  <c r="KG68" i="14"/>
  <c r="KS68" i="14"/>
  <c r="LE68" i="14"/>
  <c r="LQ68" i="14"/>
  <c r="MC68" i="14"/>
  <c r="MO68" i="14"/>
  <c r="NA68" i="14"/>
  <c r="NM68" i="14"/>
  <c r="NY68" i="14"/>
  <c r="OK68" i="14"/>
  <c r="OW68" i="14"/>
  <c r="HZ68" i="14"/>
  <c r="IL68" i="14"/>
  <c r="IX68" i="14"/>
  <c r="JJ68" i="14"/>
  <c r="JV68" i="14"/>
  <c r="KH68" i="14"/>
  <c r="KT68" i="14"/>
  <c r="LF68" i="14"/>
  <c r="LR68" i="14"/>
  <c r="MD68" i="14"/>
  <c r="MP68" i="14"/>
  <c r="NB68" i="14"/>
  <c r="NN68" i="14"/>
  <c r="NZ68" i="14"/>
  <c r="OL68" i="14"/>
  <c r="OX68" i="14"/>
  <c r="IA68" i="14"/>
  <c r="IM68" i="14"/>
  <c r="IY68" i="14"/>
  <c r="JK68" i="14"/>
  <c r="JW68" i="14"/>
  <c r="KI68" i="14"/>
  <c r="KU68" i="14"/>
  <c r="LG68" i="14"/>
  <c r="LS68" i="14"/>
  <c r="ME68" i="14"/>
  <c r="MQ68" i="14"/>
  <c r="NC68" i="14"/>
  <c r="NO68" i="14"/>
  <c r="OA68" i="14"/>
  <c r="OM68" i="14"/>
  <c r="OY68" i="14"/>
  <c r="IB68" i="14"/>
  <c r="IN68" i="14"/>
  <c r="IZ68" i="14"/>
  <c r="JL68" i="14"/>
  <c r="JX68" i="14"/>
  <c r="KJ68" i="14"/>
  <c r="KV68" i="14"/>
  <c r="LH68" i="14"/>
  <c r="LT68" i="14"/>
  <c r="MF68" i="14"/>
  <c r="MR68" i="14"/>
  <c r="ND68" i="14"/>
  <c r="NP68" i="14"/>
  <c r="OB68" i="14"/>
  <c r="ON68" i="14"/>
  <c r="OZ68" i="14"/>
  <c r="JA68" i="14"/>
  <c r="KW68" i="14"/>
  <c r="MS68" i="14"/>
  <c r="OO68" i="14"/>
  <c r="JB68" i="14"/>
  <c r="KX68" i="14"/>
  <c r="MT68" i="14"/>
  <c r="OP68" i="14"/>
  <c r="JC68" i="14"/>
  <c r="KY68" i="14"/>
  <c r="MU68" i="14"/>
  <c r="OQ68" i="14"/>
  <c r="HQ68" i="14"/>
  <c r="JM68" i="14"/>
  <c r="LI68" i="14"/>
  <c r="NE68" i="14"/>
  <c r="PA68" i="14"/>
  <c r="HR68" i="14"/>
  <c r="JN68" i="14"/>
  <c r="LJ68" i="14"/>
  <c r="NF68" i="14"/>
  <c r="PB68" i="14"/>
  <c r="HS68" i="14"/>
  <c r="JO68" i="14"/>
  <c r="LK68" i="14"/>
  <c r="NG68" i="14"/>
  <c r="PC68" i="14"/>
  <c r="IC68" i="14"/>
  <c r="JY68" i="14"/>
  <c r="LU68" i="14"/>
  <c r="NQ68" i="14"/>
  <c r="ID68" i="14"/>
  <c r="JZ68" i="14"/>
  <c r="LV68" i="14"/>
  <c r="NR68" i="14"/>
  <c r="IE68" i="14"/>
  <c r="KA68" i="14"/>
  <c r="LW68" i="14"/>
  <c r="NS68" i="14"/>
  <c r="OC68" i="14"/>
  <c r="OD68" i="14"/>
  <c r="OE68" i="14"/>
  <c r="IO68" i="14"/>
  <c r="IP68" i="14"/>
  <c r="IQ68" i="14"/>
  <c r="KK68" i="14"/>
  <c r="KL68" i="14"/>
  <c r="MH68" i="14"/>
  <c r="MG68" i="14"/>
  <c r="KM68" i="14"/>
  <c r="MI68" i="14"/>
  <c r="HY29" i="14"/>
  <c r="IK29" i="14"/>
  <c r="IW29" i="14"/>
  <c r="JI29" i="14"/>
  <c r="JU29" i="14"/>
  <c r="KG29" i="14"/>
  <c r="KS29" i="14"/>
  <c r="HZ29" i="14"/>
  <c r="IL29" i="14"/>
  <c r="IX29" i="14"/>
  <c r="JJ29" i="14"/>
  <c r="JV29" i="14"/>
  <c r="KH29" i="14"/>
  <c r="KT29" i="14"/>
  <c r="IA29" i="14"/>
  <c r="IM29" i="14"/>
  <c r="IY29" i="14"/>
  <c r="JK29" i="14"/>
  <c r="JW29" i="14"/>
  <c r="KI29" i="14"/>
  <c r="HQ29" i="14"/>
  <c r="IC29" i="14"/>
  <c r="IO29" i="14"/>
  <c r="JA29" i="14"/>
  <c r="JM29" i="14"/>
  <c r="JY29" i="14"/>
  <c r="KK29" i="14"/>
  <c r="HR29" i="14"/>
  <c r="ID29" i="14"/>
  <c r="IP29" i="14"/>
  <c r="JB29" i="14"/>
  <c r="JN29" i="14"/>
  <c r="JZ29" i="14"/>
  <c r="KL29" i="14"/>
  <c r="HS29" i="14"/>
  <c r="IE29" i="14"/>
  <c r="IQ29" i="14"/>
  <c r="JC29" i="14"/>
  <c r="JO29" i="14"/>
  <c r="KA29" i="14"/>
  <c r="KM29" i="14"/>
  <c r="HT29" i="14"/>
  <c r="IF29" i="14"/>
  <c r="HV29" i="14"/>
  <c r="IU29" i="14"/>
  <c r="JS29" i="14"/>
  <c r="KQ29" i="14"/>
  <c r="LE29" i="14"/>
  <c r="LQ29" i="14"/>
  <c r="MC29" i="14"/>
  <c r="MO29" i="14"/>
  <c r="NA29" i="14"/>
  <c r="NM29" i="14"/>
  <c r="NY29" i="14"/>
  <c r="OK29" i="14"/>
  <c r="OW29" i="14"/>
  <c r="HW29" i="14"/>
  <c r="IV29" i="14"/>
  <c r="JT29" i="14"/>
  <c r="KR29" i="14"/>
  <c r="LF29" i="14"/>
  <c r="LR29" i="14"/>
  <c r="MD29" i="14"/>
  <c r="MP29" i="14"/>
  <c r="NB29" i="14"/>
  <c r="NN29" i="14"/>
  <c r="NZ29" i="14"/>
  <c r="OL29" i="14"/>
  <c r="OX29" i="14"/>
  <c r="HX29" i="14"/>
  <c r="IZ29" i="14"/>
  <c r="JX29" i="14"/>
  <c r="KU29" i="14"/>
  <c r="LG29" i="14"/>
  <c r="LS29" i="14"/>
  <c r="ME29" i="14"/>
  <c r="MQ29" i="14"/>
  <c r="NC29" i="14"/>
  <c r="NO29" i="14"/>
  <c r="OA29" i="14"/>
  <c r="OM29" i="14"/>
  <c r="OY29" i="14"/>
  <c r="IB29" i="14"/>
  <c r="JD29" i="14"/>
  <c r="KB29" i="14"/>
  <c r="KV29" i="14"/>
  <c r="LH29" i="14"/>
  <c r="LT29" i="14"/>
  <c r="MF29" i="14"/>
  <c r="MR29" i="14"/>
  <c r="ND29" i="14"/>
  <c r="NP29" i="14"/>
  <c r="OB29" i="14"/>
  <c r="ON29" i="14"/>
  <c r="OZ29" i="14"/>
  <c r="IG29" i="14"/>
  <c r="JE29" i="14"/>
  <c r="KC29" i="14"/>
  <c r="KW29" i="14"/>
  <c r="LI29" i="14"/>
  <c r="LU29" i="14"/>
  <c r="MG29" i="14"/>
  <c r="MS29" i="14"/>
  <c r="NE29" i="14"/>
  <c r="NQ29" i="14"/>
  <c r="OC29" i="14"/>
  <c r="OO29" i="14"/>
  <c r="PA29" i="14"/>
  <c r="IH29" i="14"/>
  <c r="JF29" i="14"/>
  <c r="KD29" i="14"/>
  <c r="KX29" i="14"/>
  <c r="LJ29" i="14"/>
  <c r="LV29" i="14"/>
  <c r="MH29" i="14"/>
  <c r="MT29" i="14"/>
  <c r="NF29" i="14"/>
  <c r="NR29" i="14"/>
  <c r="OD29" i="14"/>
  <c r="OP29" i="14"/>
  <c r="PB29" i="14"/>
  <c r="IS29" i="14"/>
  <c r="JQ29" i="14"/>
  <c r="KO29" i="14"/>
  <c r="LC29" i="14"/>
  <c r="LO29" i="14"/>
  <c r="MA29" i="14"/>
  <c r="MM29" i="14"/>
  <c r="MY29" i="14"/>
  <c r="NK29" i="14"/>
  <c r="NW29" i="14"/>
  <c r="OI29" i="14"/>
  <c r="OU29" i="14"/>
  <c r="PG29" i="14"/>
  <c r="II29" i="14"/>
  <c r="KJ29" i="14"/>
  <c r="LP29" i="14"/>
  <c r="MV29" i="14"/>
  <c r="NV29" i="14"/>
  <c r="PC29" i="14"/>
  <c r="IJ29" i="14"/>
  <c r="KN29" i="14"/>
  <c r="LW29" i="14"/>
  <c r="MW29" i="14"/>
  <c r="NX29" i="14"/>
  <c r="PD29" i="14"/>
  <c r="IN29" i="14"/>
  <c r="KP29" i="14"/>
  <c r="LX29" i="14"/>
  <c r="MX29" i="14"/>
  <c r="OE29" i="14"/>
  <c r="PE29" i="14"/>
  <c r="IR29" i="14"/>
  <c r="KY29" i="14"/>
  <c r="LY29" i="14"/>
  <c r="MZ29" i="14"/>
  <c r="OF29" i="14"/>
  <c r="PF29" i="14"/>
  <c r="IT29" i="14"/>
  <c r="KZ29" i="14"/>
  <c r="LZ29" i="14"/>
  <c r="NG29" i="14"/>
  <c r="OG29" i="14"/>
  <c r="PH29" i="14"/>
  <c r="JG29" i="14"/>
  <c r="LA29" i="14"/>
  <c r="MB29" i="14"/>
  <c r="NH29" i="14"/>
  <c r="OH29" i="14"/>
  <c r="JH29" i="14"/>
  <c r="LB29" i="14"/>
  <c r="MI29" i="14"/>
  <c r="NI29" i="14"/>
  <c r="OJ29" i="14"/>
  <c r="KF29" i="14"/>
  <c r="NL29" i="14"/>
  <c r="LD29" i="14"/>
  <c r="NS29" i="14"/>
  <c r="LK29" i="14"/>
  <c r="NT29" i="14"/>
  <c r="LL29" i="14"/>
  <c r="NU29" i="14"/>
  <c r="LM29" i="14"/>
  <c r="OQ29" i="14"/>
  <c r="LN29" i="14"/>
  <c r="OR29" i="14"/>
  <c r="MJ29" i="14"/>
  <c r="OS29" i="14"/>
  <c r="JR29" i="14"/>
  <c r="KE29" i="14"/>
  <c r="MK29" i="14"/>
  <c r="ML29" i="14"/>
  <c r="MN29" i="14"/>
  <c r="MU29" i="14"/>
  <c r="NJ29" i="14"/>
  <c r="OT29" i="14"/>
  <c r="HU29" i="14"/>
  <c r="JL29" i="14"/>
  <c r="JP29" i="14"/>
  <c r="OV29" i="14"/>
  <c r="HX69" i="14"/>
  <c r="IJ69" i="14"/>
  <c r="IV69" i="14"/>
  <c r="JH69" i="14"/>
  <c r="JT69" i="14"/>
  <c r="KF69" i="14"/>
  <c r="KR69" i="14"/>
  <c r="LD69" i="14"/>
  <c r="LP69" i="14"/>
  <c r="MB69" i="14"/>
  <c r="MN69" i="14"/>
  <c r="MZ69" i="14"/>
  <c r="NL69" i="14"/>
  <c r="NX69" i="14"/>
  <c r="OJ69" i="14"/>
  <c r="OV69" i="14"/>
  <c r="PH69" i="14"/>
  <c r="HY69" i="14"/>
  <c r="IK69" i="14"/>
  <c r="IW69" i="14"/>
  <c r="JI69" i="14"/>
  <c r="JU69" i="14"/>
  <c r="KG69" i="14"/>
  <c r="KS69" i="14"/>
  <c r="LE69" i="14"/>
  <c r="LQ69" i="14"/>
  <c r="MC69" i="14"/>
  <c r="MO69" i="14"/>
  <c r="NA69" i="14"/>
  <c r="NM69" i="14"/>
  <c r="NY69" i="14"/>
  <c r="OK69" i="14"/>
  <c r="OW69" i="14"/>
  <c r="HZ69" i="14"/>
  <c r="IL69" i="14"/>
  <c r="IX69" i="14"/>
  <c r="JJ69" i="14"/>
  <c r="JV69" i="14"/>
  <c r="KH69" i="14"/>
  <c r="KT69" i="14"/>
  <c r="LF69" i="14"/>
  <c r="LR69" i="14"/>
  <c r="MD69" i="14"/>
  <c r="MP69" i="14"/>
  <c r="NB69" i="14"/>
  <c r="NN69" i="14"/>
  <c r="NZ69" i="14"/>
  <c r="OL69" i="14"/>
  <c r="OX69" i="14"/>
  <c r="IA69" i="14"/>
  <c r="IM69" i="14"/>
  <c r="IY69" i="14"/>
  <c r="JK69" i="14"/>
  <c r="JW69" i="14"/>
  <c r="KI69" i="14"/>
  <c r="KU69" i="14"/>
  <c r="LG69" i="14"/>
  <c r="LS69" i="14"/>
  <c r="ME69" i="14"/>
  <c r="MQ69" i="14"/>
  <c r="NC69" i="14"/>
  <c r="NO69" i="14"/>
  <c r="OA69" i="14"/>
  <c r="OM69" i="14"/>
  <c r="OY69" i="14"/>
  <c r="IB69" i="14"/>
  <c r="IN69" i="14"/>
  <c r="IZ69" i="14"/>
  <c r="JL69" i="14"/>
  <c r="JX69" i="14"/>
  <c r="KJ69" i="14"/>
  <c r="KV69" i="14"/>
  <c r="LH69" i="14"/>
  <c r="LT69" i="14"/>
  <c r="MF69" i="14"/>
  <c r="MR69" i="14"/>
  <c r="ND69" i="14"/>
  <c r="NP69" i="14"/>
  <c r="OB69" i="14"/>
  <c r="ON69" i="14"/>
  <c r="OZ69" i="14"/>
  <c r="HQ69" i="14"/>
  <c r="IC69" i="14"/>
  <c r="IO69" i="14"/>
  <c r="JA69" i="14"/>
  <c r="JM69" i="14"/>
  <c r="JY69" i="14"/>
  <c r="KK69" i="14"/>
  <c r="KW69" i="14"/>
  <c r="LI69" i="14"/>
  <c r="LU69" i="14"/>
  <c r="MG69" i="14"/>
  <c r="MS69" i="14"/>
  <c r="NE69" i="14"/>
  <c r="NQ69" i="14"/>
  <c r="OC69" i="14"/>
  <c r="OO69" i="14"/>
  <c r="PA69" i="14"/>
  <c r="HR69" i="14"/>
  <c r="ID69" i="14"/>
  <c r="IP69" i="14"/>
  <c r="JB69" i="14"/>
  <c r="JN69" i="14"/>
  <c r="JZ69" i="14"/>
  <c r="KL69" i="14"/>
  <c r="KX69" i="14"/>
  <c r="LJ69" i="14"/>
  <c r="LV69" i="14"/>
  <c r="MH69" i="14"/>
  <c r="MT69" i="14"/>
  <c r="NF69" i="14"/>
  <c r="NR69" i="14"/>
  <c r="OD69" i="14"/>
  <c r="OP69" i="14"/>
  <c r="PB69" i="14"/>
  <c r="HS69" i="14"/>
  <c r="IE69" i="14"/>
  <c r="IQ69" i="14"/>
  <c r="JC69" i="14"/>
  <c r="JO69" i="14"/>
  <c r="KA69" i="14"/>
  <c r="KM69" i="14"/>
  <c r="KY69" i="14"/>
  <c r="LK69" i="14"/>
  <c r="LW69" i="14"/>
  <c r="MI69" i="14"/>
  <c r="MU69" i="14"/>
  <c r="NG69" i="14"/>
  <c r="NS69" i="14"/>
  <c r="OE69" i="14"/>
  <c r="OQ69" i="14"/>
  <c r="PC69" i="14"/>
  <c r="HT69" i="14"/>
  <c r="IF69" i="14"/>
  <c r="IR69" i="14"/>
  <c r="JD69" i="14"/>
  <c r="JP69" i="14"/>
  <c r="KB69" i="14"/>
  <c r="KN69" i="14"/>
  <c r="KZ69" i="14"/>
  <c r="LL69" i="14"/>
  <c r="LX69" i="14"/>
  <c r="MJ69" i="14"/>
  <c r="MV69" i="14"/>
  <c r="NH69" i="14"/>
  <c r="NT69" i="14"/>
  <c r="OF69" i="14"/>
  <c r="OR69" i="14"/>
  <c r="PD69" i="14"/>
  <c r="IG69" i="14"/>
  <c r="KC69" i="14"/>
  <c r="LY69" i="14"/>
  <c r="NU69" i="14"/>
  <c r="IH69" i="14"/>
  <c r="KD69" i="14"/>
  <c r="LZ69" i="14"/>
  <c r="NV69" i="14"/>
  <c r="II69" i="14"/>
  <c r="KE69" i="14"/>
  <c r="MA69" i="14"/>
  <c r="NW69" i="14"/>
  <c r="IS69" i="14"/>
  <c r="KO69" i="14"/>
  <c r="MK69" i="14"/>
  <c r="OG69" i="14"/>
  <c r="IT69" i="14"/>
  <c r="KP69" i="14"/>
  <c r="ML69" i="14"/>
  <c r="OH69" i="14"/>
  <c r="IU69" i="14"/>
  <c r="KQ69" i="14"/>
  <c r="MM69" i="14"/>
  <c r="OI69" i="14"/>
  <c r="JE69" i="14"/>
  <c r="LA69" i="14"/>
  <c r="MW69" i="14"/>
  <c r="OS69" i="14"/>
  <c r="JF69" i="14"/>
  <c r="LB69" i="14"/>
  <c r="MX69" i="14"/>
  <c r="OT69" i="14"/>
  <c r="JG69" i="14"/>
  <c r="LC69" i="14"/>
  <c r="MY69" i="14"/>
  <c r="OU69" i="14"/>
  <c r="JQ69" i="14"/>
  <c r="JR69" i="14"/>
  <c r="JS69" i="14"/>
  <c r="LM69" i="14"/>
  <c r="LN69" i="14"/>
  <c r="LO69" i="14"/>
  <c r="NI69" i="14"/>
  <c r="NJ69" i="14"/>
  <c r="HV69" i="14"/>
  <c r="PF69" i="14"/>
  <c r="HU69" i="14"/>
  <c r="HW69" i="14"/>
  <c r="NK69" i="14"/>
  <c r="PE69" i="14"/>
  <c r="PG69" i="14"/>
  <c r="HQ38" i="14"/>
  <c r="IC38" i="14"/>
  <c r="IO38" i="14"/>
  <c r="JA38" i="14"/>
  <c r="JM38" i="14"/>
  <c r="JY38" i="14"/>
  <c r="KK38" i="14"/>
  <c r="KW38" i="14"/>
  <c r="LI38" i="14"/>
  <c r="LU38" i="14"/>
  <c r="MG38" i="14"/>
  <c r="MS38" i="14"/>
  <c r="NE38" i="14"/>
  <c r="NQ38" i="14"/>
  <c r="OC38" i="14"/>
  <c r="OO38" i="14"/>
  <c r="PA38" i="14"/>
  <c r="HR38" i="14"/>
  <c r="ID38" i="14"/>
  <c r="IP38" i="14"/>
  <c r="JB38" i="14"/>
  <c r="JN38" i="14"/>
  <c r="JZ38" i="14"/>
  <c r="KL38" i="14"/>
  <c r="KX38" i="14"/>
  <c r="LJ38" i="14"/>
  <c r="LV38" i="14"/>
  <c r="MH38" i="14"/>
  <c r="MT38" i="14"/>
  <c r="NF38" i="14"/>
  <c r="NR38" i="14"/>
  <c r="OD38" i="14"/>
  <c r="OP38" i="14"/>
  <c r="PB38" i="14"/>
  <c r="HS38" i="14"/>
  <c r="IE38" i="14"/>
  <c r="IQ38" i="14"/>
  <c r="JC38" i="14"/>
  <c r="JO38" i="14"/>
  <c r="KA38" i="14"/>
  <c r="KM38" i="14"/>
  <c r="KY38" i="14"/>
  <c r="LK38" i="14"/>
  <c r="LW38" i="14"/>
  <c r="MI38" i="14"/>
  <c r="MU38" i="14"/>
  <c r="NG38" i="14"/>
  <c r="NS38" i="14"/>
  <c r="OE38" i="14"/>
  <c r="OQ38" i="14"/>
  <c r="PC38" i="14"/>
  <c r="HT38" i="14"/>
  <c r="IF38" i="14"/>
  <c r="IR38" i="14"/>
  <c r="JD38" i="14"/>
  <c r="JP38" i="14"/>
  <c r="KB38" i="14"/>
  <c r="KN38" i="14"/>
  <c r="KZ38" i="14"/>
  <c r="LL38" i="14"/>
  <c r="LX38" i="14"/>
  <c r="MJ38" i="14"/>
  <c r="MV38" i="14"/>
  <c r="NH38" i="14"/>
  <c r="NT38" i="14"/>
  <c r="OF38" i="14"/>
  <c r="OR38" i="14"/>
  <c r="PD38" i="14"/>
  <c r="HU38" i="14"/>
  <c r="IG38" i="14"/>
  <c r="IS38" i="14"/>
  <c r="JE38" i="14"/>
  <c r="JQ38" i="14"/>
  <c r="KC38" i="14"/>
  <c r="KO38" i="14"/>
  <c r="LA38" i="14"/>
  <c r="LM38" i="14"/>
  <c r="LY38" i="14"/>
  <c r="MK38" i="14"/>
  <c r="MW38" i="14"/>
  <c r="NI38" i="14"/>
  <c r="NU38" i="14"/>
  <c r="OG38" i="14"/>
  <c r="OS38" i="14"/>
  <c r="PE38" i="14"/>
  <c r="HV38" i="14"/>
  <c r="IH38" i="14"/>
  <c r="IT38" i="14"/>
  <c r="JF38" i="14"/>
  <c r="JR38" i="14"/>
  <c r="KD38" i="14"/>
  <c r="KP38" i="14"/>
  <c r="LB38" i="14"/>
  <c r="LN38" i="14"/>
  <c r="LZ38" i="14"/>
  <c r="ML38" i="14"/>
  <c r="MX38" i="14"/>
  <c r="NJ38" i="14"/>
  <c r="NV38" i="14"/>
  <c r="OH38" i="14"/>
  <c r="OT38" i="14"/>
  <c r="PF38" i="14"/>
  <c r="HW38" i="14"/>
  <c r="II38" i="14"/>
  <c r="IU38" i="14"/>
  <c r="JG38" i="14"/>
  <c r="JS38" i="14"/>
  <c r="KE38" i="14"/>
  <c r="KQ38" i="14"/>
  <c r="LC38" i="14"/>
  <c r="LO38" i="14"/>
  <c r="MA38" i="14"/>
  <c r="MM38" i="14"/>
  <c r="MY38" i="14"/>
  <c r="NK38" i="14"/>
  <c r="NW38" i="14"/>
  <c r="OI38" i="14"/>
  <c r="OU38" i="14"/>
  <c r="PG38" i="14"/>
  <c r="IW38" i="14"/>
  <c r="JW38" i="14"/>
  <c r="LD38" i="14"/>
  <c r="MD38" i="14"/>
  <c r="ND38" i="14"/>
  <c r="OK38" i="14"/>
  <c r="HX38" i="14"/>
  <c r="IX38" i="14"/>
  <c r="JX38" i="14"/>
  <c r="LE38" i="14"/>
  <c r="ME38" i="14"/>
  <c r="NL38" i="14"/>
  <c r="OL38" i="14"/>
  <c r="HY38" i="14"/>
  <c r="IY38" i="14"/>
  <c r="KF38" i="14"/>
  <c r="LF38" i="14"/>
  <c r="MF38" i="14"/>
  <c r="NM38" i="14"/>
  <c r="OM38" i="14"/>
  <c r="HZ38" i="14"/>
  <c r="IZ38" i="14"/>
  <c r="KG38" i="14"/>
  <c r="LG38" i="14"/>
  <c r="MN38" i="14"/>
  <c r="NN38" i="14"/>
  <c r="ON38" i="14"/>
  <c r="IA38" i="14"/>
  <c r="JH38" i="14"/>
  <c r="KH38" i="14"/>
  <c r="LH38" i="14"/>
  <c r="MO38" i="14"/>
  <c r="NO38" i="14"/>
  <c r="OV38" i="14"/>
  <c r="IB38" i="14"/>
  <c r="JI38" i="14"/>
  <c r="KI38" i="14"/>
  <c r="LP38" i="14"/>
  <c r="MP38" i="14"/>
  <c r="NP38" i="14"/>
  <c r="OW38" i="14"/>
  <c r="IJ38" i="14"/>
  <c r="JJ38" i="14"/>
  <c r="KJ38" i="14"/>
  <c r="LQ38" i="14"/>
  <c r="MQ38" i="14"/>
  <c r="NX38" i="14"/>
  <c r="OX38" i="14"/>
  <c r="IK38" i="14"/>
  <c r="JK38" i="14"/>
  <c r="KR38" i="14"/>
  <c r="LR38" i="14"/>
  <c r="MR38" i="14"/>
  <c r="NY38" i="14"/>
  <c r="OY38" i="14"/>
  <c r="KS38" i="14"/>
  <c r="NZ38" i="14"/>
  <c r="KT38" i="14"/>
  <c r="OA38" i="14"/>
  <c r="KU38" i="14"/>
  <c r="OB38" i="14"/>
  <c r="KV38" i="14"/>
  <c r="OJ38" i="14"/>
  <c r="IL38" i="14"/>
  <c r="LS38" i="14"/>
  <c r="OZ38" i="14"/>
  <c r="IM38" i="14"/>
  <c r="LT38" i="14"/>
  <c r="PH38" i="14"/>
  <c r="IN38" i="14"/>
  <c r="MB38" i="14"/>
  <c r="IV38" i="14"/>
  <c r="MC38" i="14"/>
  <c r="MZ38" i="14"/>
  <c r="NA38" i="14"/>
  <c r="NB38" i="14"/>
  <c r="NC38" i="14"/>
  <c r="JU38" i="14"/>
  <c r="JL38" i="14"/>
  <c r="JT38" i="14"/>
  <c r="JV38" i="14"/>
  <c r="HS79" i="14"/>
  <c r="IE79" i="14"/>
  <c r="IQ79" i="14"/>
  <c r="JC79" i="14"/>
  <c r="JO79" i="14"/>
  <c r="KA79" i="14"/>
  <c r="KM79" i="14"/>
  <c r="KY79" i="14"/>
  <c r="LK79" i="14"/>
  <c r="LW79" i="14"/>
  <c r="MI79" i="14"/>
  <c r="MU79" i="14"/>
  <c r="NG79" i="14"/>
  <c r="NS79" i="14"/>
  <c r="OE79" i="14"/>
  <c r="OQ79" i="14"/>
  <c r="PC79" i="14"/>
  <c r="HT79" i="14"/>
  <c r="IF79" i="14"/>
  <c r="IR79" i="14"/>
  <c r="JD79" i="14"/>
  <c r="JP79" i="14"/>
  <c r="KB79" i="14"/>
  <c r="KN79" i="14"/>
  <c r="KZ79" i="14"/>
  <c r="LL79" i="14"/>
  <c r="LX79" i="14"/>
  <c r="MJ79" i="14"/>
  <c r="MV79" i="14"/>
  <c r="NH79" i="14"/>
  <c r="NT79" i="14"/>
  <c r="OF79" i="14"/>
  <c r="OR79" i="14"/>
  <c r="PD79" i="14"/>
  <c r="HU79" i="14"/>
  <c r="IG79" i="14"/>
  <c r="IS79" i="14"/>
  <c r="JE79" i="14"/>
  <c r="JQ79" i="14"/>
  <c r="KC79" i="14"/>
  <c r="KO79" i="14"/>
  <c r="LA79" i="14"/>
  <c r="LM79" i="14"/>
  <c r="LY79" i="14"/>
  <c r="MK79" i="14"/>
  <c r="MW79" i="14"/>
  <c r="NI79" i="14"/>
  <c r="NU79" i="14"/>
  <c r="OG79" i="14"/>
  <c r="OS79" i="14"/>
  <c r="PE79" i="14"/>
  <c r="HV79" i="14"/>
  <c r="IH79" i="14"/>
  <c r="IT79" i="14"/>
  <c r="JF79" i="14"/>
  <c r="JR79" i="14"/>
  <c r="KD79" i="14"/>
  <c r="KP79" i="14"/>
  <c r="LB79" i="14"/>
  <c r="LN79" i="14"/>
  <c r="LZ79" i="14"/>
  <c r="ML79" i="14"/>
  <c r="MX79" i="14"/>
  <c r="NJ79" i="14"/>
  <c r="NV79" i="14"/>
  <c r="OH79" i="14"/>
  <c r="OT79" i="14"/>
  <c r="PF79" i="14"/>
  <c r="HW79" i="14"/>
  <c r="II79" i="14"/>
  <c r="IU79" i="14"/>
  <c r="JG79" i="14"/>
  <c r="JS79" i="14"/>
  <c r="KE79" i="14"/>
  <c r="KQ79" i="14"/>
  <c r="LC79" i="14"/>
  <c r="LO79" i="14"/>
  <c r="MA79" i="14"/>
  <c r="MM79" i="14"/>
  <c r="MY79" i="14"/>
  <c r="NK79" i="14"/>
  <c r="NW79" i="14"/>
  <c r="OI79" i="14"/>
  <c r="OU79" i="14"/>
  <c r="PG79" i="14"/>
  <c r="HX79" i="14"/>
  <c r="IJ79" i="14"/>
  <c r="IV79" i="14"/>
  <c r="JH79" i="14"/>
  <c r="JT79" i="14"/>
  <c r="KF79" i="14"/>
  <c r="KR79" i="14"/>
  <c r="LD79" i="14"/>
  <c r="LP79" i="14"/>
  <c r="MB79" i="14"/>
  <c r="MN79" i="14"/>
  <c r="MZ79" i="14"/>
  <c r="NL79" i="14"/>
  <c r="NX79" i="14"/>
  <c r="OJ79" i="14"/>
  <c r="OV79" i="14"/>
  <c r="PH79" i="14"/>
  <c r="HY79" i="14"/>
  <c r="IK79" i="14"/>
  <c r="IW79" i="14"/>
  <c r="JI79" i="14"/>
  <c r="JU79" i="14"/>
  <c r="KG79" i="14"/>
  <c r="KS79" i="14"/>
  <c r="LE79" i="14"/>
  <c r="LQ79" i="14"/>
  <c r="MC79" i="14"/>
  <c r="MO79" i="14"/>
  <c r="NA79" i="14"/>
  <c r="NM79" i="14"/>
  <c r="NY79" i="14"/>
  <c r="OK79" i="14"/>
  <c r="OW79" i="14"/>
  <c r="HZ79" i="14"/>
  <c r="IL79" i="14"/>
  <c r="IX79" i="14"/>
  <c r="JJ79" i="14"/>
  <c r="JV79" i="14"/>
  <c r="KH79" i="14"/>
  <c r="KT79" i="14"/>
  <c r="LF79" i="14"/>
  <c r="LR79" i="14"/>
  <c r="MD79" i="14"/>
  <c r="MP79" i="14"/>
  <c r="NB79" i="14"/>
  <c r="NN79" i="14"/>
  <c r="NZ79" i="14"/>
  <c r="OL79" i="14"/>
  <c r="OX79" i="14"/>
  <c r="HQ79" i="14"/>
  <c r="IC79" i="14"/>
  <c r="IO79" i="14"/>
  <c r="JA79" i="14"/>
  <c r="JM79" i="14"/>
  <c r="JY79" i="14"/>
  <c r="KK79" i="14"/>
  <c r="KW79" i="14"/>
  <c r="LI79" i="14"/>
  <c r="LU79" i="14"/>
  <c r="MG79" i="14"/>
  <c r="MS79" i="14"/>
  <c r="NE79" i="14"/>
  <c r="NQ79" i="14"/>
  <c r="OC79" i="14"/>
  <c r="OO79" i="14"/>
  <c r="PA79" i="14"/>
  <c r="IY79" i="14"/>
  <c r="KU79" i="14"/>
  <c r="MQ79" i="14"/>
  <c r="OM79" i="14"/>
  <c r="IZ79" i="14"/>
  <c r="KV79" i="14"/>
  <c r="MR79" i="14"/>
  <c r="ON79" i="14"/>
  <c r="JB79" i="14"/>
  <c r="KX79" i="14"/>
  <c r="MT79" i="14"/>
  <c r="OP79" i="14"/>
  <c r="JK79" i="14"/>
  <c r="LG79" i="14"/>
  <c r="NC79" i="14"/>
  <c r="OY79" i="14"/>
  <c r="JL79" i="14"/>
  <c r="LH79" i="14"/>
  <c r="ND79" i="14"/>
  <c r="OZ79" i="14"/>
  <c r="HR79" i="14"/>
  <c r="JN79" i="14"/>
  <c r="LJ79" i="14"/>
  <c r="NF79" i="14"/>
  <c r="PB79" i="14"/>
  <c r="IA79" i="14"/>
  <c r="JW79" i="14"/>
  <c r="LS79" i="14"/>
  <c r="NO79" i="14"/>
  <c r="IB79" i="14"/>
  <c r="JX79" i="14"/>
  <c r="LT79" i="14"/>
  <c r="NP79" i="14"/>
  <c r="ID79" i="14"/>
  <c r="JZ79" i="14"/>
  <c r="LV79" i="14"/>
  <c r="NR79" i="14"/>
  <c r="IN79" i="14"/>
  <c r="KJ79" i="14"/>
  <c r="MF79" i="14"/>
  <c r="OB79" i="14"/>
  <c r="IM79" i="14"/>
  <c r="IP79" i="14"/>
  <c r="KI79" i="14"/>
  <c r="KL79" i="14"/>
  <c r="ME79" i="14"/>
  <c r="MH79" i="14"/>
  <c r="OA79" i="14"/>
  <c r="OD79" i="14"/>
  <c r="HW16" i="14"/>
  <c r="IC16" i="14"/>
  <c r="IO16" i="14"/>
  <c r="JA16" i="14"/>
  <c r="JM16" i="14"/>
  <c r="JY16" i="14"/>
  <c r="KK16" i="14"/>
  <c r="KW16" i="14"/>
  <c r="LI16" i="14"/>
  <c r="LU16" i="14"/>
  <c r="MG16" i="14"/>
  <c r="MS16" i="14"/>
  <c r="NE16" i="14"/>
  <c r="NQ16" i="14"/>
  <c r="OC16" i="14"/>
  <c r="OO16" i="14"/>
  <c r="PA16" i="14"/>
  <c r="HQ16" i="14"/>
  <c r="ID16" i="14"/>
  <c r="IP16" i="14"/>
  <c r="JB16" i="14"/>
  <c r="JN16" i="14"/>
  <c r="JZ16" i="14"/>
  <c r="KL16" i="14"/>
  <c r="KX16" i="14"/>
  <c r="LJ16" i="14"/>
  <c r="LV16" i="14"/>
  <c r="MH16" i="14"/>
  <c r="MT16" i="14"/>
  <c r="NF16" i="14"/>
  <c r="NR16" i="14"/>
  <c r="OD16" i="14"/>
  <c r="OP16" i="14"/>
  <c r="PB16" i="14"/>
  <c r="HR16" i="14"/>
  <c r="IE16" i="14"/>
  <c r="IQ16" i="14"/>
  <c r="JC16" i="14"/>
  <c r="JO16" i="14"/>
  <c r="KA16" i="14"/>
  <c r="KM16" i="14"/>
  <c r="KY16" i="14"/>
  <c r="LK16" i="14"/>
  <c r="LW16" i="14"/>
  <c r="MI16" i="14"/>
  <c r="MU16" i="14"/>
  <c r="NG16" i="14"/>
  <c r="NS16" i="14"/>
  <c r="OE16" i="14"/>
  <c r="OQ16" i="14"/>
  <c r="PC16" i="14"/>
  <c r="HS16" i="14"/>
  <c r="IF16" i="14"/>
  <c r="IR16" i="14"/>
  <c r="JD16" i="14"/>
  <c r="JP16" i="14"/>
  <c r="KB16" i="14"/>
  <c r="KN16" i="14"/>
  <c r="KZ16" i="14"/>
  <c r="LL16" i="14"/>
  <c r="LX16" i="14"/>
  <c r="MJ16" i="14"/>
  <c r="MV16" i="14"/>
  <c r="NH16" i="14"/>
  <c r="NT16" i="14"/>
  <c r="OF16" i="14"/>
  <c r="OR16" i="14"/>
  <c r="PD16" i="14"/>
  <c r="HT16" i="14"/>
  <c r="IG16" i="14"/>
  <c r="IS16" i="14"/>
  <c r="JE16" i="14"/>
  <c r="JQ16" i="14"/>
  <c r="KC16" i="14"/>
  <c r="KO16" i="14"/>
  <c r="LA16" i="14"/>
  <c r="LM16" i="14"/>
  <c r="LY16" i="14"/>
  <c r="MK16" i="14"/>
  <c r="MW16" i="14"/>
  <c r="NI16" i="14"/>
  <c r="NU16" i="14"/>
  <c r="OG16" i="14"/>
  <c r="OS16" i="14"/>
  <c r="PE16" i="14"/>
  <c r="HU16" i="14"/>
  <c r="IH16" i="14"/>
  <c r="IT16" i="14"/>
  <c r="JF16" i="14"/>
  <c r="JR16" i="14"/>
  <c r="KD16" i="14"/>
  <c r="KP16" i="14"/>
  <c r="LB16" i="14"/>
  <c r="LN16" i="14"/>
  <c r="LZ16" i="14"/>
  <c r="ML16" i="14"/>
  <c r="MX16" i="14"/>
  <c r="NJ16" i="14"/>
  <c r="NV16" i="14"/>
  <c r="OH16" i="14"/>
  <c r="OT16" i="14"/>
  <c r="PF16" i="14"/>
  <c r="HV16" i="14"/>
  <c r="II16" i="14"/>
  <c r="IU16" i="14"/>
  <c r="JG16" i="14"/>
  <c r="JS16" i="14"/>
  <c r="KE16" i="14"/>
  <c r="KQ16" i="14"/>
  <c r="LC16" i="14"/>
  <c r="LO16" i="14"/>
  <c r="MA16" i="14"/>
  <c r="MM16" i="14"/>
  <c r="MY16" i="14"/>
  <c r="NK16" i="14"/>
  <c r="NW16" i="14"/>
  <c r="OI16" i="14"/>
  <c r="OU16" i="14"/>
  <c r="PG16" i="14"/>
  <c r="HX16" i="14"/>
  <c r="IJ16" i="14"/>
  <c r="IV16" i="14"/>
  <c r="JH16" i="14"/>
  <c r="JT16" i="14"/>
  <c r="KF16" i="14"/>
  <c r="KR16" i="14"/>
  <c r="LD16" i="14"/>
  <c r="LP16" i="14"/>
  <c r="MB16" i="14"/>
  <c r="MN16" i="14"/>
  <c r="MZ16" i="14"/>
  <c r="NL16" i="14"/>
  <c r="NX16" i="14"/>
  <c r="OJ16" i="14"/>
  <c r="OV16" i="14"/>
  <c r="PH16" i="14"/>
  <c r="HY16" i="14"/>
  <c r="IK16" i="14"/>
  <c r="IW16" i="14"/>
  <c r="JI16" i="14"/>
  <c r="JU16" i="14"/>
  <c r="KG16" i="14"/>
  <c r="KS16" i="14"/>
  <c r="LE16" i="14"/>
  <c r="LQ16" i="14"/>
  <c r="MC16" i="14"/>
  <c r="MO16" i="14"/>
  <c r="NA16" i="14"/>
  <c r="NM16" i="14"/>
  <c r="NY16" i="14"/>
  <c r="OK16" i="14"/>
  <c r="OW16" i="14"/>
  <c r="IL16" i="14"/>
  <c r="KH16" i="14"/>
  <c r="MD16" i="14"/>
  <c r="NZ16" i="14"/>
  <c r="IM16" i="14"/>
  <c r="KI16" i="14"/>
  <c r="ME16" i="14"/>
  <c r="OA16" i="14"/>
  <c r="IN16" i="14"/>
  <c r="KJ16" i="14"/>
  <c r="MF16" i="14"/>
  <c r="OB16" i="14"/>
  <c r="IX16" i="14"/>
  <c r="KT16" i="14"/>
  <c r="MP16" i="14"/>
  <c r="OL16" i="14"/>
  <c r="IY16" i="14"/>
  <c r="KU16" i="14"/>
  <c r="MQ16" i="14"/>
  <c r="OM16" i="14"/>
  <c r="JJ16" i="14"/>
  <c r="LF16" i="14"/>
  <c r="NB16" i="14"/>
  <c r="OX16" i="14"/>
  <c r="JL16" i="14"/>
  <c r="LH16" i="14"/>
  <c r="ND16" i="14"/>
  <c r="OZ16" i="14"/>
  <c r="LS16" i="14"/>
  <c r="HZ16" i="14"/>
  <c r="LT16" i="14"/>
  <c r="IA16" i="14"/>
  <c r="MR16" i="14"/>
  <c r="IB16" i="14"/>
  <c r="NC16" i="14"/>
  <c r="IZ16" i="14"/>
  <c r="NN16" i="14"/>
  <c r="JK16" i="14"/>
  <c r="NO16" i="14"/>
  <c r="NP16" i="14"/>
  <c r="ON16" i="14"/>
  <c r="OY16" i="14"/>
  <c r="JV16" i="14"/>
  <c r="KV16" i="14"/>
  <c r="LG16" i="14"/>
  <c r="LR16" i="14"/>
  <c r="JW16" i="14"/>
  <c r="JX16" i="14"/>
  <c r="HS72" i="14"/>
  <c r="IE72" i="14"/>
  <c r="IQ72" i="14"/>
  <c r="JC72" i="14"/>
  <c r="JO72" i="14"/>
  <c r="KA72" i="14"/>
  <c r="KM72" i="14"/>
  <c r="KY72" i="14"/>
  <c r="LK72" i="14"/>
  <c r="LW72" i="14"/>
  <c r="MI72" i="14"/>
  <c r="MU72" i="14"/>
  <c r="NG72" i="14"/>
  <c r="NS72" i="14"/>
  <c r="OE72" i="14"/>
  <c r="OQ72" i="14"/>
  <c r="PC72" i="14"/>
  <c r="HT72" i="14"/>
  <c r="IF72" i="14"/>
  <c r="IR72" i="14"/>
  <c r="JD72" i="14"/>
  <c r="JP72" i="14"/>
  <c r="KB72" i="14"/>
  <c r="KN72" i="14"/>
  <c r="KZ72" i="14"/>
  <c r="LL72" i="14"/>
  <c r="LX72" i="14"/>
  <c r="MJ72" i="14"/>
  <c r="MV72" i="14"/>
  <c r="NH72" i="14"/>
  <c r="NT72" i="14"/>
  <c r="OF72" i="14"/>
  <c r="OR72" i="14"/>
  <c r="PD72" i="14"/>
  <c r="HU72" i="14"/>
  <c r="IG72" i="14"/>
  <c r="IS72" i="14"/>
  <c r="JE72" i="14"/>
  <c r="JQ72" i="14"/>
  <c r="KC72" i="14"/>
  <c r="KO72" i="14"/>
  <c r="LA72" i="14"/>
  <c r="LM72" i="14"/>
  <c r="LY72" i="14"/>
  <c r="MK72" i="14"/>
  <c r="MW72" i="14"/>
  <c r="NI72" i="14"/>
  <c r="NU72" i="14"/>
  <c r="OG72" i="14"/>
  <c r="OS72" i="14"/>
  <c r="PE72" i="14"/>
  <c r="HV72" i="14"/>
  <c r="IH72" i="14"/>
  <c r="IT72" i="14"/>
  <c r="JF72" i="14"/>
  <c r="JR72" i="14"/>
  <c r="KD72" i="14"/>
  <c r="KP72" i="14"/>
  <c r="LB72" i="14"/>
  <c r="LN72" i="14"/>
  <c r="LZ72" i="14"/>
  <c r="ML72" i="14"/>
  <c r="MX72" i="14"/>
  <c r="NJ72" i="14"/>
  <c r="NV72" i="14"/>
  <c r="OH72" i="14"/>
  <c r="OT72" i="14"/>
  <c r="PF72" i="14"/>
  <c r="HW72" i="14"/>
  <c r="II72" i="14"/>
  <c r="IU72" i="14"/>
  <c r="JG72" i="14"/>
  <c r="JS72" i="14"/>
  <c r="KE72" i="14"/>
  <c r="KQ72" i="14"/>
  <c r="LC72" i="14"/>
  <c r="LO72" i="14"/>
  <c r="MA72" i="14"/>
  <c r="MM72" i="14"/>
  <c r="MY72" i="14"/>
  <c r="NK72" i="14"/>
  <c r="NW72" i="14"/>
  <c r="OI72" i="14"/>
  <c r="OU72" i="14"/>
  <c r="PG72" i="14"/>
  <c r="HX72" i="14"/>
  <c r="IJ72" i="14"/>
  <c r="IV72" i="14"/>
  <c r="JH72" i="14"/>
  <c r="JT72" i="14"/>
  <c r="KF72" i="14"/>
  <c r="KR72" i="14"/>
  <c r="LD72" i="14"/>
  <c r="LP72" i="14"/>
  <c r="MB72" i="14"/>
  <c r="MN72" i="14"/>
  <c r="MZ72" i="14"/>
  <c r="NL72" i="14"/>
  <c r="NX72" i="14"/>
  <c r="OJ72" i="14"/>
  <c r="OV72" i="14"/>
  <c r="PH72" i="14"/>
  <c r="HY72" i="14"/>
  <c r="IK72" i="14"/>
  <c r="IW72" i="14"/>
  <c r="JI72" i="14"/>
  <c r="JU72" i="14"/>
  <c r="KG72" i="14"/>
  <c r="KS72" i="14"/>
  <c r="LE72" i="14"/>
  <c r="LQ72" i="14"/>
  <c r="MC72" i="14"/>
  <c r="MO72" i="14"/>
  <c r="NA72" i="14"/>
  <c r="NM72" i="14"/>
  <c r="NY72" i="14"/>
  <c r="OK72" i="14"/>
  <c r="OW72" i="14"/>
  <c r="HZ72" i="14"/>
  <c r="IL72" i="14"/>
  <c r="IX72" i="14"/>
  <c r="JJ72" i="14"/>
  <c r="JV72" i="14"/>
  <c r="KH72" i="14"/>
  <c r="KT72" i="14"/>
  <c r="LF72" i="14"/>
  <c r="LR72" i="14"/>
  <c r="MD72" i="14"/>
  <c r="MP72" i="14"/>
  <c r="NB72" i="14"/>
  <c r="NN72" i="14"/>
  <c r="NZ72" i="14"/>
  <c r="OL72" i="14"/>
  <c r="OX72" i="14"/>
  <c r="IA72" i="14"/>
  <c r="IM72" i="14"/>
  <c r="IY72" i="14"/>
  <c r="JK72" i="14"/>
  <c r="JW72" i="14"/>
  <c r="KI72" i="14"/>
  <c r="KU72" i="14"/>
  <c r="LG72" i="14"/>
  <c r="LS72" i="14"/>
  <c r="ME72" i="14"/>
  <c r="MQ72" i="14"/>
  <c r="NC72" i="14"/>
  <c r="NO72" i="14"/>
  <c r="OA72" i="14"/>
  <c r="OM72" i="14"/>
  <c r="OY72" i="14"/>
  <c r="JL72" i="14"/>
  <c r="LH72" i="14"/>
  <c r="ND72" i="14"/>
  <c r="OZ72" i="14"/>
  <c r="HQ72" i="14"/>
  <c r="JM72" i="14"/>
  <c r="LI72" i="14"/>
  <c r="NE72" i="14"/>
  <c r="PA72" i="14"/>
  <c r="HR72" i="14"/>
  <c r="JN72" i="14"/>
  <c r="LJ72" i="14"/>
  <c r="NF72" i="14"/>
  <c r="PB72" i="14"/>
  <c r="IB72" i="14"/>
  <c r="JX72" i="14"/>
  <c r="LT72" i="14"/>
  <c r="NP72" i="14"/>
  <c r="IC72" i="14"/>
  <c r="JY72" i="14"/>
  <c r="LU72" i="14"/>
  <c r="NQ72" i="14"/>
  <c r="ID72" i="14"/>
  <c r="JZ72" i="14"/>
  <c r="LV72" i="14"/>
  <c r="NR72" i="14"/>
  <c r="IN72" i="14"/>
  <c r="KJ72" i="14"/>
  <c r="MF72" i="14"/>
  <c r="OB72" i="14"/>
  <c r="IO72" i="14"/>
  <c r="KK72" i="14"/>
  <c r="MG72" i="14"/>
  <c r="OC72" i="14"/>
  <c r="JA72" i="14"/>
  <c r="KW72" i="14"/>
  <c r="MS72" i="14"/>
  <c r="OO72" i="14"/>
  <c r="KL72" i="14"/>
  <c r="KV72" i="14"/>
  <c r="KX72" i="14"/>
  <c r="MH72" i="14"/>
  <c r="MR72" i="14"/>
  <c r="MT72" i="14"/>
  <c r="OD72" i="14"/>
  <c r="ON72" i="14"/>
  <c r="OP72" i="14"/>
  <c r="IZ72" i="14"/>
  <c r="IP72" i="14"/>
  <c r="JB72" i="14"/>
  <c r="HU33" i="14"/>
  <c r="IG33" i="14"/>
  <c r="IS33" i="14"/>
  <c r="JE33" i="14"/>
  <c r="JQ33" i="14"/>
  <c r="KC33" i="14"/>
  <c r="KO33" i="14"/>
  <c r="LA33" i="14"/>
  <c r="LM33" i="14"/>
  <c r="LY33" i="14"/>
  <c r="MK33" i="14"/>
  <c r="MW33" i="14"/>
  <c r="NI33" i="14"/>
  <c r="NU33" i="14"/>
  <c r="OG33" i="14"/>
  <c r="OS33" i="14"/>
  <c r="PE33" i="14"/>
  <c r="HV33" i="14"/>
  <c r="IH33" i="14"/>
  <c r="IT33" i="14"/>
  <c r="JF33" i="14"/>
  <c r="JR33" i="14"/>
  <c r="KD33" i="14"/>
  <c r="KP33" i="14"/>
  <c r="LB33" i="14"/>
  <c r="LN33" i="14"/>
  <c r="LZ33" i="14"/>
  <c r="ML33" i="14"/>
  <c r="MX33" i="14"/>
  <c r="NJ33" i="14"/>
  <c r="NV33" i="14"/>
  <c r="OH33" i="14"/>
  <c r="OT33" i="14"/>
  <c r="PF33" i="14"/>
  <c r="HW33" i="14"/>
  <c r="II33" i="14"/>
  <c r="IU33" i="14"/>
  <c r="JG33" i="14"/>
  <c r="JS33" i="14"/>
  <c r="KE33" i="14"/>
  <c r="KQ33" i="14"/>
  <c r="LC33" i="14"/>
  <c r="LO33" i="14"/>
  <c r="MA33" i="14"/>
  <c r="MM33" i="14"/>
  <c r="MY33" i="14"/>
  <c r="NK33" i="14"/>
  <c r="NW33" i="14"/>
  <c r="OI33" i="14"/>
  <c r="OU33" i="14"/>
  <c r="PG33" i="14"/>
  <c r="HX33" i="14"/>
  <c r="IJ33" i="14"/>
  <c r="IV33" i="14"/>
  <c r="JH33" i="14"/>
  <c r="JT33" i="14"/>
  <c r="KF33" i="14"/>
  <c r="KR33" i="14"/>
  <c r="LD33" i="14"/>
  <c r="LP33" i="14"/>
  <c r="MB33" i="14"/>
  <c r="MN33" i="14"/>
  <c r="MZ33" i="14"/>
  <c r="NL33" i="14"/>
  <c r="NX33" i="14"/>
  <c r="OJ33" i="14"/>
  <c r="OV33" i="14"/>
  <c r="PH33" i="14"/>
  <c r="HY33" i="14"/>
  <c r="IK33" i="14"/>
  <c r="IW33" i="14"/>
  <c r="JI33" i="14"/>
  <c r="JU33" i="14"/>
  <c r="KG33" i="14"/>
  <c r="KS33" i="14"/>
  <c r="LE33" i="14"/>
  <c r="LQ33" i="14"/>
  <c r="MC33" i="14"/>
  <c r="MO33" i="14"/>
  <c r="NA33" i="14"/>
  <c r="NM33" i="14"/>
  <c r="NY33" i="14"/>
  <c r="OK33" i="14"/>
  <c r="OW33" i="14"/>
  <c r="HZ33" i="14"/>
  <c r="IL33" i="14"/>
  <c r="IX33" i="14"/>
  <c r="JJ33" i="14"/>
  <c r="JV33" i="14"/>
  <c r="KH33" i="14"/>
  <c r="KT33" i="14"/>
  <c r="LF33" i="14"/>
  <c r="LR33" i="14"/>
  <c r="MD33" i="14"/>
  <c r="MP33" i="14"/>
  <c r="NB33" i="14"/>
  <c r="NN33" i="14"/>
  <c r="NZ33" i="14"/>
  <c r="OL33" i="14"/>
  <c r="OX33" i="14"/>
  <c r="IA33" i="14"/>
  <c r="IM33" i="14"/>
  <c r="IY33" i="14"/>
  <c r="JK33" i="14"/>
  <c r="JW33" i="14"/>
  <c r="KI33" i="14"/>
  <c r="KU33" i="14"/>
  <c r="LG33" i="14"/>
  <c r="LS33" i="14"/>
  <c r="ME33" i="14"/>
  <c r="MQ33" i="14"/>
  <c r="NC33" i="14"/>
  <c r="NO33" i="14"/>
  <c r="OA33" i="14"/>
  <c r="OM33" i="14"/>
  <c r="OY33" i="14"/>
  <c r="IE33" i="14"/>
  <c r="JL33" i="14"/>
  <c r="KL33" i="14"/>
  <c r="LL33" i="14"/>
  <c r="MS33" i="14"/>
  <c r="NS33" i="14"/>
  <c r="OZ33" i="14"/>
  <c r="IF33" i="14"/>
  <c r="JM33" i="14"/>
  <c r="KM33" i="14"/>
  <c r="LT33" i="14"/>
  <c r="MT33" i="14"/>
  <c r="NT33" i="14"/>
  <c r="PA33" i="14"/>
  <c r="IN33" i="14"/>
  <c r="JN33" i="14"/>
  <c r="KN33" i="14"/>
  <c r="LU33" i="14"/>
  <c r="MU33" i="14"/>
  <c r="OB33" i="14"/>
  <c r="PB33" i="14"/>
  <c r="IO33" i="14"/>
  <c r="JO33" i="14"/>
  <c r="KV33" i="14"/>
  <c r="LV33" i="14"/>
  <c r="MV33" i="14"/>
  <c r="OC33" i="14"/>
  <c r="PC33" i="14"/>
  <c r="IP33" i="14"/>
  <c r="JP33" i="14"/>
  <c r="KW33" i="14"/>
  <c r="LW33" i="14"/>
  <c r="ND33" i="14"/>
  <c r="OD33" i="14"/>
  <c r="PD33" i="14"/>
  <c r="HQ33" i="14"/>
  <c r="IQ33" i="14"/>
  <c r="JX33" i="14"/>
  <c r="KX33" i="14"/>
  <c r="LX33" i="14"/>
  <c r="NE33" i="14"/>
  <c r="OE33" i="14"/>
  <c r="HR33" i="14"/>
  <c r="IR33" i="14"/>
  <c r="JY33" i="14"/>
  <c r="KY33" i="14"/>
  <c r="MF33" i="14"/>
  <c r="NF33" i="14"/>
  <c r="OF33" i="14"/>
  <c r="JD33" i="14"/>
  <c r="MH33" i="14"/>
  <c r="OQ33" i="14"/>
  <c r="JZ33" i="14"/>
  <c r="MI33" i="14"/>
  <c r="OR33" i="14"/>
  <c r="KA33" i="14"/>
  <c r="MJ33" i="14"/>
  <c r="HS33" i="14"/>
  <c r="KB33" i="14"/>
  <c r="MR33" i="14"/>
  <c r="HT33" i="14"/>
  <c r="KJ33" i="14"/>
  <c r="NG33" i="14"/>
  <c r="IB33" i="14"/>
  <c r="KK33" i="14"/>
  <c r="NH33" i="14"/>
  <c r="IC33" i="14"/>
  <c r="KZ33" i="14"/>
  <c r="NP33" i="14"/>
  <c r="ID33" i="14"/>
  <c r="LH33" i="14"/>
  <c r="NQ33" i="14"/>
  <c r="IZ33" i="14"/>
  <c r="JA33" i="14"/>
  <c r="JB33" i="14"/>
  <c r="JC33" i="14"/>
  <c r="LI33" i="14"/>
  <c r="LJ33" i="14"/>
  <c r="LK33" i="14"/>
  <c r="MG33" i="14"/>
  <c r="NR33" i="14"/>
  <c r="ON33" i="14"/>
  <c r="OO33" i="14"/>
  <c r="OP33" i="14"/>
  <c r="HW94" i="14"/>
  <c r="II94" i="14"/>
  <c r="IU94" i="14"/>
  <c r="JG94" i="14"/>
  <c r="JS94" i="14"/>
  <c r="KE94" i="14"/>
  <c r="KQ94" i="14"/>
  <c r="LC94" i="14"/>
  <c r="LO94" i="14"/>
  <c r="MA94" i="14"/>
  <c r="MM94" i="14"/>
  <c r="MY94" i="14"/>
  <c r="NK94" i="14"/>
  <c r="NW94" i="14"/>
  <c r="OI94" i="14"/>
  <c r="OU94" i="14"/>
  <c r="PG94" i="14"/>
  <c r="HX94" i="14"/>
  <c r="IJ94" i="14"/>
  <c r="IV94" i="14"/>
  <c r="JH94" i="14"/>
  <c r="JT94" i="14"/>
  <c r="KF94" i="14"/>
  <c r="KR94" i="14"/>
  <c r="LD94" i="14"/>
  <c r="LP94" i="14"/>
  <c r="MB94" i="14"/>
  <c r="MN94" i="14"/>
  <c r="MZ94" i="14"/>
  <c r="NL94" i="14"/>
  <c r="NX94" i="14"/>
  <c r="OJ94" i="14"/>
  <c r="OV94" i="14"/>
  <c r="PH94" i="14"/>
  <c r="HY94" i="14"/>
  <c r="IK94" i="14"/>
  <c r="IW94" i="14"/>
  <c r="JI94" i="14"/>
  <c r="JU94" i="14"/>
  <c r="KG94" i="14"/>
  <c r="KS94" i="14"/>
  <c r="LE94" i="14"/>
  <c r="LQ94" i="14"/>
  <c r="MC94" i="14"/>
  <c r="MO94" i="14"/>
  <c r="NA94" i="14"/>
  <c r="NM94" i="14"/>
  <c r="NY94" i="14"/>
  <c r="OK94" i="14"/>
  <c r="OW94" i="14"/>
  <c r="HZ94" i="14"/>
  <c r="IL94" i="14"/>
  <c r="IX94" i="14"/>
  <c r="JJ94" i="14"/>
  <c r="JV94" i="14"/>
  <c r="KH94" i="14"/>
  <c r="KT94" i="14"/>
  <c r="LF94" i="14"/>
  <c r="LR94" i="14"/>
  <c r="MD94" i="14"/>
  <c r="MP94" i="14"/>
  <c r="NB94" i="14"/>
  <c r="NN94" i="14"/>
  <c r="NZ94" i="14"/>
  <c r="OL94" i="14"/>
  <c r="OX94" i="14"/>
  <c r="IA94" i="14"/>
  <c r="IM94" i="14"/>
  <c r="IY94" i="14"/>
  <c r="JK94" i="14"/>
  <c r="JW94" i="14"/>
  <c r="KI94" i="14"/>
  <c r="KU94" i="14"/>
  <c r="LG94" i="14"/>
  <c r="LS94" i="14"/>
  <c r="ME94" i="14"/>
  <c r="MQ94" i="14"/>
  <c r="NC94" i="14"/>
  <c r="NO94" i="14"/>
  <c r="OA94" i="14"/>
  <c r="OM94" i="14"/>
  <c r="OY94" i="14"/>
  <c r="IB94" i="14"/>
  <c r="IN94" i="14"/>
  <c r="IZ94" i="14"/>
  <c r="JL94" i="14"/>
  <c r="JX94" i="14"/>
  <c r="KJ94" i="14"/>
  <c r="KV94" i="14"/>
  <c r="LH94" i="14"/>
  <c r="LT94" i="14"/>
  <c r="MF94" i="14"/>
  <c r="MR94" i="14"/>
  <c r="ND94" i="14"/>
  <c r="NP94" i="14"/>
  <c r="OB94" i="14"/>
  <c r="ON94" i="14"/>
  <c r="OZ94" i="14"/>
  <c r="HQ94" i="14"/>
  <c r="IC94" i="14"/>
  <c r="IO94" i="14"/>
  <c r="JA94" i="14"/>
  <c r="JM94" i="14"/>
  <c r="JY94" i="14"/>
  <c r="KK94" i="14"/>
  <c r="KW94" i="14"/>
  <c r="LI94" i="14"/>
  <c r="LU94" i="14"/>
  <c r="MG94" i="14"/>
  <c r="MS94" i="14"/>
  <c r="NE94" i="14"/>
  <c r="NQ94" i="14"/>
  <c r="OC94" i="14"/>
  <c r="OO94" i="14"/>
  <c r="PA94" i="14"/>
  <c r="HR94" i="14"/>
  <c r="ID94" i="14"/>
  <c r="IP94" i="14"/>
  <c r="JB94" i="14"/>
  <c r="JN94" i="14"/>
  <c r="JZ94" i="14"/>
  <c r="KL94" i="14"/>
  <c r="KX94" i="14"/>
  <c r="LJ94" i="14"/>
  <c r="LV94" i="14"/>
  <c r="MH94" i="14"/>
  <c r="MT94" i="14"/>
  <c r="NF94" i="14"/>
  <c r="NR94" i="14"/>
  <c r="OD94" i="14"/>
  <c r="OP94" i="14"/>
  <c r="PB94" i="14"/>
  <c r="HS94" i="14"/>
  <c r="IE94" i="14"/>
  <c r="IQ94" i="14"/>
  <c r="JC94" i="14"/>
  <c r="JO94" i="14"/>
  <c r="KA94" i="14"/>
  <c r="KM94" i="14"/>
  <c r="KY94" i="14"/>
  <c r="LK94" i="14"/>
  <c r="LW94" i="14"/>
  <c r="MI94" i="14"/>
  <c r="MU94" i="14"/>
  <c r="NG94" i="14"/>
  <c r="NS94" i="14"/>
  <c r="OE94" i="14"/>
  <c r="OQ94" i="14"/>
  <c r="PC94" i="14"/>
  <c r="HU94" i="14"/>
  <c r="IG94" i="14"/>
  <c r="IS94" i="14"/>
  <c r="JE94" i="14"/>
  <c r="JQ94" i="14"/>
  <c r="KC94" i="14"/>
  <c r="KO94" i="14"/>
  <c r="LA94" i="14"/>
  <c r="LM94" i="14"/>
  <c r="LY94" i="14"/>
  <c r="MK94" i="14"/>
  <c r="MW94" i="14"/>
  <c r="NI94" i="14"/>
  <c r="NU94" i="14"/>
  <c r="OG94" i="14"/>
  <c r="OS94" i="14"/>
  <c r="PE94" i="14"/>
  <c r="JD94" i="14"/>
  <c r="LX94" i="14"/>
  <c r="OR94" i="14"/>
  <c r="JF94" i="14"/>
  <c r="LZ94" i="14"/>
  <c r="OT94" i="14"/>
  <c r="JP94" i="14"/>
  <c r="MJ94" i="14"/>
  <c r="PD94" i="14"/>
  <c r="JR94" i="14"/>
  <c r="ML94" i="14"/>
  <c r="PF94" i="14"/>
  <c r="KB94" i="14"/>
  <c r="MV94" i="14"/>
  <c r="KD94" i="14"/>
  <c r="MX94" i="14"/>
  <c r="HT94" i="14"/>
  <c r="KN94" i="14"/>
  <c r="NH94" i="14"/>
  <c r="HV94" i="14"/>
  <c r="KP94" i="14"/>
  <c r="NJ94" i="14"/>
  <c r="IF94" i="14"/>
  <c r="KZ94" i="14"/>
  <c r="NT94" i="14"/>
  <c r="IH94" i="14"/>
  <c r="LB94" i="14"/>
  <c r="NV94" i="14"/>
  <c r="IR94" i="14"/>
  <c r="IT94" i="14"/>
  <c r="LL94" i="14"/>
  <c r="LN94" i="14"/>
  <c r="OF94" i="14"/>
  <c r="OH94" i="14"/>
  <c r="HZ63" i="14"/>
  <c r="IL63" i="14"/>
  <c r="IX63" i="14"/>
  <c r="JJ63" i="14"/>
  <c r="JV63" i="14"/>
  <c r="KH63" i="14"/>
  <c r="KT63" i="14"/>
  <c r="LF63" i="14"/>
  <c r="LR63" i="14"/>
  <c r="MD63" i="14"/>
  <c r="MP63" i="14"/>
  <c r="NB63" i="14"/>
  <c r="NN63" i="14"/>
  <c r="NZ63" i="14"/>
  <c r="OL63" i="14"/>
  <c r="OX63" i="14"/>
  <c r="IA63" i="14"/>
  <c r="IM63" i="14"/>
  <c r="IY63" i="14"/>
  <c r="JK63" i="14"/>
  <c r="JW63" i="14"/>
  <c r="KI63" i="14"/>
  <c r="KU63" i="14"/>
  <c r="LG63" i="14"/>
  <c r="LS63" i="14"/>
  <c r="ME63" i="14"/>
  <c r="MQ63" i="14"/>
  <c r="NC63" i="14"/>
  <c r="NO63" i="14"/>
  <c r="OA63" i="14"/>
  <c r="OM63" i="14"/>
  <c r="OY63" i="14"/>
  <c r="IB63" i="14"/>
  <c r="IN63" i="14"/>
  <c r="IZ63" i="14"/>
  <c r="JL63" i="14"/>
  <c r="JX63" i="14"/>
  <c r="KJ63" i="14"/>
  <c r="KV63" i="14"/>
  <c r="LH63" i="14"/>
  <c r="LT63" i="14"/>
  <c r="MF63" i="14"/>
  <c r="MR63" i="14"/>
  <c r="ND63" i="14"/>
  <c r="NP63" i="14"/>
  <c r="OB63" i="14"/>
  <c r="ON63" i="14"/>
  <c r="OZ63" i="14"/>
  <c r="HQ63" i="14"/>
  <c r="IC63" i="14"/>
  <c r="IO63" i="14"/>
  <c r="JA63" i="14"/>
  <c r="JM63" i="14"/>
  <c r="JY63" i="14"/>
  <c r="KK63" i="14"/>
  <c r="KW63" i="14"/>
  <c r="LI63" i="14"/>
  <c r="LU63" i="14"/>
  <c r="MG63" i="14"/>
  <c r="MS63" i="14"/>
  <c r="NE63" i="14"/>
  <c r="NQ63" i="14"/>
  <c r="OC63" i="14"/>
  <c r="OO63" i="14"/>
  <c r="PA63" i="14"/>
  <c r="HR63" i="14"/>
  <c r="ID63" i="14"/>
  <c r="IP63" i="14"/>
  <c r="JB63" i="14"/>
  <c r="JN63" i="14"/>
  <c r="JZ63" i="14"/>
  <c r="KL63" i="14"/>
  <c r="KX63" i="14"/>
  <c r="LJ63" i="14"/>
  <c r="LV63" i="14"/>
  <c r="MH63" i="14"/>
  <c r="MT63" i="14"/>
  <c r="NF63" i="14"/>
  <c r="NR63" i="14"/>
  <c r="OD63" i="14"/>
  <c r="OP63" i="14"/>
  <c r="PB63" i="14"/>
  <c r="HS63" i="14"/>
  <c r="IE63" i="14"/>
  <c r="IQ63" i="14"/>
  <c r="JC63" i="14"/>
  <c r="JO63" i="14"/>
  <c r="KA63" i="14"/>
  <c r="KM63" i="14"/>
  <c r="KY63" i="14"/>
  <c r="LK63" i="14"/>
  <c r="LW63" i="14"/>
  <c r="MI63" i="14"/>
  <c r="MU63" i="14"/>
  <c r="NG63" i="14"/>
  <c r="NS63" i="14"/>
  <c r="OE63" i="14"/>
  <c r="OQ63" i="14"/>
  <c r="PC63" i="14"/>
  <c r="HT63" i="14"/>
  <c r="IF63" i="14"/>
  <c r="IR63" i="14"/>
  <c r="JD63" i="14"/>
  <c r="JP63" i="14"/>
  <c r="KB63" i="14"/>
  <c r="KN63" i="14"/>
  <c r="KZ63" i="14"/>
  <c r="LL63" i="14"/>
  <c r="LX63" i="14"/>
  <c r="MJ63" i="14"/>
  <c r="MV63" i="14"/>
  <c r="NH63" i="14"/>
  <c r="NT63" i="14"/>
  <c r="OF63" i="14"/>
  <c r="OR63" i="14"/>
  <c r="PD63" i="14"/>
  <c r="HU63" i="14"/>
  <c r="IG63" i="14"/>
  <c r="IS63" i="14"/>
  <c r="JE63" i="14"/>
  <c r="JQ63" i="14"/>
  <c r="KC63" i="14"/>
  <c r="KO63" i="14"/>
  <c r="LA63" i="14"/>
  <c r="LM63" i="14"/>
  <c r="LY63" i="14"/>
  <c r="MK63" i="14"/>
  <c r="MW63" i="14"/>
  <c r="NI63" i="14"/>
  <c r="NU63" i="14"/>
  <c r="OG63" i="14"/>
  <c r="OS63" i="14"/>
  <c r="PE63" i="14"/>
  <c r="HX63" i="14"/>
  <c r="IJ63" i="14"/>
  <c r="IV63" i="14"/>
  <c r="JH63" i="14"/>
  <c r="JT63" i="14"/>
  <c r="KF63" i="14"/>
  <c r="KR63" i="14"/>
  <c r="LD63" i="14"/>
  <c r="LP63" i="14"/>
  <c r="MB63" i="14"/>
  <c r="MN63" i="14"/>
  <c r="MZ63" i="14"/>
  <c r="NL63" i="14"/>
  <c r="NX63" i="14"/>
  <c r="OJ63" i="14"/>
  <c r="OV63" i="14"/>
  <c r="PH63" i="14"/>
  <c r="IH63" i="14"/>
  <c r="KD63" i="14"/>
  <c r="LZ63" i="14"/>
  <c r="NV63" i="14"/>
  <c r="II63" i="14"/>
  <c r="KE63" i="14"/>
  <c r="MA63" i="14"/>
  <c r="NW63" i="14"/>
  <c r="IK63" i="14"/>
  <c r="KG63" i="14"/>
  <c r="MC63" i="14"/>
  <c r="NY63" i="14"/>
  <c r="IT63" i="14"/>
  <c r="KP63" i="14"/>
  <c r="ML63" i="14"/>
  <c r="OH63" i="14"/>
  <c r="IU63" i="14"/>
  <c r="KQ63" i="14"/>
  <c r="MM63" i="14"/>
  <c r="OI63" i="14"/>
  <c r="IW63" i="14"/>
  <c r="KS63" i="14"/>
  <c r="MO63" i="14"/>
  <c r="OK63" i="14"/>
  <c r="JF63" i="14"/>
  <c r="LB63" i="14"/>
  <c r="MX63" i="14"/>
  <c r="OT63" i="14"/>
  <c r="JG63" i="14"/>
  <c r="LC63" i="14"/>
  <c r="MY63" i="14"/>
  <c r="OU63" i="14"/>
  <c r="JI63" i="14"/>
  <c r="LE63" i="14"/>
  <c r="NA63" i="14"/>
  <c r="OW63" i="14"/>
  <c r="HV63" i="14"/>
  <c r="PF63" i="14"/>
  <c r="HW63" i="14"/>
  <c r="PG63" i="14"/>
  <c r="HY63" i="14"/>
  <c r="JR63" i="14"/>
  <c r="JS63" i="14"/>
  <c r="JU63" i="14"/>
  <c r="LN63" i="14"/>
  <c r="LO63" i="14"/>
  <c r="LQ63" i="14"/>
  <c r="NJ63" i="14"/>
  <c r="NK63" i="14"/>
  <c r="NM63" i="14"/>
  <c r="HW91" i="14"/>
  <c r="II91" i="14"/>
  <c r="IU91" i="14"/>
  <c r="JG91" i="14"/>
  <c r="JS91" i="14"/>
  <c r="KE91" i="14"/>
  <c r="KQ91" i="14"/>
  <c r="LC91" i="14"/>
  <c r="LO91" i="14"/>
  <c r="MA91" i="14"/>
  <c r="MM91" i="14"/>
  <c r="MY91" i="14"/>
  <c r="NK91" i="14"/>
  <c r="NW91" i="14"/>
  <c r="OI91" i="14"/>
  <c r="OU91" i="14"/>
  <c r="PG91" i="14"/>
  <c r="HX91" i="14"/>
  <c r="IJ91" i="14"/>
  <c r="IV91" i="14"/>
  <c r="JH91" i="14"/>
  <c r="JT91" i="14"/>
  <c r="KF91" i="14"/>
  <c r="KR91" i="14"/>
  <c r="LD91" i="14"/>
  <c r="LP91" i="14"/>
  <c r="MB91" i="14"/>
  <c r="MN91" i="14"/>
  <c r="MZ91" i="14"/>
  <c r="NL91" i="14"/>
  <c r="NX91" i="14"/>
  <c r="OJ91" i="14"/>
  <c r="OV91" i="14"/>
  <c r="PH91" i="14"/>
  <c r="HY91" i="14"/>
  <c r="IK91" i="14"/>
  <c r="IW91" i="14"/>
  <c r="JI91" i="14"/>
  <c r="JU91" i="14"/>
  <c r="KG91" i="14"/>
  <c r="KS91" i="14"/>
  <c r="LE91" i="14"/>
  <c r="LQ91" i="14"/>
  <c r="MC91" i="14"/>
  <c r="MO91" i="14"/>
  <c r="NA91" i="14"/>
  <c r="NM91" i="14"/>
  <c r="NY91" i="14"/>
  <c r="OK91" i="14"/>
  <c r="OW91" i="14"/>
  <c r="HZ91" i="14"/>
  <c r="IL91" i="14"/>
  <c r="IX91" i="14"/>
  <c r="JJ91" i="14"/>
  <c r="JV91" i="14"/>
  <c r="KH91" i="14"/>
  <c r="KT91" i="14"/>
  <c r="LF91" i="14"/>
  <c r="LR91" i="14"/>
  <c r="MD91" i="14"/>
  <c r="MP91" i="14"/>
  <c r="NB91" i="14"/>
  <c r="NN91" i="14"/>
  <c r="NZ91" i="14"/>
  <c r="OL91" i="14"/>
  <c r="OX91" i="14"/>
  <c r="IA91" i="14"/>
  <c r="IM91" i="14"/>
  <c r="IY91" i="14"/>
  <c r="JK91" i="14"/>
  <c r="JW91" i="14"/>
  <c r="KI91" i="14"/>
  <c r="KU91" i="14"/>
  <c r="LG91" i="14"/>
  <c r="LS91" i="14"/>
  <c r="ME91" i="14"/>
  <c r="MQ91" i="14"/>
  <c r="NC91" i="14"/>
  <c r="NO91" i="14"/>
  <c r="OA91" i="14"/>
  <c r="OM91" i="14"/>
  <c r="OY91" i="14"/>
  <c r="IB91" i="14"/>
  <c r="IN91" i="14"/>
  <c r="IZ91" i="14"/>
  <c r="JL91" i="14"/>
  <c r="JX91" i="14"/>
  <c r="KJ91" i="14"/>
  <c r="KV91" i="14"/>
  <c r="LH91" i="14"/>
  <c r="LT91" i="14"/>
  <c r="MF91" i="14"/>
  <c r="MR91" i="14"/>
  <c r="ND91" i="14"/>
  <c r="NP91" i="14"/>
  <c r="OB91" i="14"/>
  <c r="ON91" i="14"/>
  <c r="OZ91" i="14"/>
  <c r="HQ91" i="14"/>
  <c r="IC91" i="14"/>
  <c r="IO91" i="14"/>
  <c r="JA91" i="14"/>
  <c r="JM91" i="14"/>
  <c r="JY91" i="14"/>
  <c r="KK91" i="14"/>
  <c r="KW91" i="14"/>
  <c r="LI91" i="14"/>
  <c r="LU91" i="14"/>
  <c r="MG91" i="14"/>
  <c r="MS91" i="14"/>
  <c r="NE91" i="14"/>
  <c r="NQ91" i="14"/>
  <c r="OC91" i="14"/>
  <c r="OO91" i="14"/>
  <c r="PA91" i="14"/>
  <c r="HR91" i="14"/>
  <c r="ID91" i="14"/>
  <c r="IP91" i="14"/>
  <c r="JB91" i="14"/>
  <c r="JN91" i="14"/>
  <c r="JZ91" i="14"/>
  <c r="KL91" i="14"/>
  <c r="KX91" i="14"/>
  <c r="LJ91" i="14"/>
  <c r="LV91" i="14"/>
  <c r="MH91" i="14"/>
  <c r="MT91" i="14"/>
  <c r="NF91" i="14"/>
  <c r="NR91" i="14"/>
  <c r="OD91" i="14"/>
  <c r="OP91" i="14"/>
  <c r="PB91" i="14"/>
  <c r="HS91" i="14"/>
  <c r="IE91" i="14"/>
  <c r="IQ91" i="14"/>
  <c r="JC91" i="14"/>
  <c r="JO91" i="14"/>
  <c r="KA91" i="14"/>
  <c r="KM91" i="14"/>
  <c r="KY91" i="14"/>
  <c r="LK91" i="14"/>
  <c r="LW91" i="14"/>
  <c r="MI91" i="14"/>
  <c r="MU91" i="14"/>
  <c r="NG91" i="14"/>
  <c r="NS91" i="14"/>
  <c r="OE91" i="14"/>
  <c r="OQ91" i="14"/>
  <c r="PC91" i="14"/>
  <c r="HU91" i="14"/>
  <c r="IG91" i="14"/>
  <c r="IS91" i="14"/>
  <c r="JE91" i="14"/>
  <c r="JQ91" i="14"/>
  <c r="KC91" i="14"/>
  <c r="KO91" i="14"/>
  <c r="LA91" i="14"/>
  <c r="LM91" i="14"/>
  <c r="LY91" i="14"/>
  <c r="MK91" i="14"/>
  <c r="MW91" i="14"/>
  <c r="NI91" i="14"/>
  <c r="NU91" i="14"/>
  <c r="OG91" i="14"/>
  <c r="OS91" i="14"/>
  <c r="PE91" i="14"/>
  <c r="IR91" i="14"/>
  <c r="LL91" i="14"/>
  <c r="OF91" i="14"/>
  <c r="IT91" i="14"/>
  <c r="LN91" i="14"/>
  <c r="OH91" i="14"/>
  <c r="JD91" i="14"/>
  <c r="LX91" i="14"/>
  <c r="OR91" i="14"/>
  <c r="JF91" i="14"/>
  <c r="LZ91" i="14"/>
  <c r="OT91" i="14"/>
  <c r="JP91" i="14"/>
  <c r="MJ91" i="14"/>
  <c r="PD91" i="14"/>
  <c r="JR91" i="14"/>
  <c r="ML91" i="14"/>
  <c r="PF91" i="14"/>
  <c r="KB91" i="14"/>
  <c r="MV91" i="14"/>
  <c r="KD91" i="14"/>
  <c r="MX91" i="14"/>
  <c r="HT91" i="14"/>
  <c r="KN91" i="14"/>
  <c r="NH91" i="14"/>
  <c r="HV91" i="14"/>
  <c r="KP91" i="14"/>
  <c r="NJ91" i="14"/>
  <c r="NT91" i="14"/>
  <c r="NV91" i="14"/>
  <c r="IF91" i="14"/>
  <c r="IH91" i="14"/>
  <c r="LB91" i="14"/>
  <c r="KZ91" i="14"/>
  <c r="IE10" i="14"/>
  <c r="IQ10" i="14"/>
  <c r="JC10" i="14"/>
  <c r="JO10" i="14"/>
  <c r="HT10" i="14"/>
  <c r="IF10" i="14"/>
  <c r="IR10" i="14"/>
  <c r="JD10" i="14"/>
  <c r="LL10" i="14"/>
  <c r="HU10" i="14"/>
  <c r="IG10" i="14"/>
  <c r="IS10" i="14"/>
  <c r="LA10" i="14"/>
  <c r="HV10" i="14"/>
  <c r="IH10" i="14"/>
  <c r="IT10" i="14"/>
  <c r="LB10" i="14"/>
  <c r="HW10" i="14"/>
  <c r="II10" i="14"/>
  <c r="IU10" i="14"/>
  <c r="LC10" i="14"/>
  <c r="HY10" i="14"/>
  <c r="IK10" i="14"/>
  <c r="IW10" i="14"/>
  <c r="HX10" i="14"/>
  <c r="IV10" i="14"/>
  <c r="JT10" i="14"/>
  <c r="KR10" i="14"/>
  <c r="KT10" i="14"/>
  <c r="IA10" i="14"/>
  <c r="IY10" i="14"/>
  <c r="JW10" i="14"/>
  <c r="KV10" i="14"/>
  <c r="IC10" i="14"/>
  <c r="JA10" i="14"/>
  <c r="JY10" i="14"/>
  <c r="LD10" i="14"/>
  <c r="JB10" i="14"/>
  <c r="KX10" i="14"/>
  <c r="JJ10" i="14"/>
  <c r="LG10" i="14"/>
  <c r="HQ10" i="14"/>
  <c r="JM10" i="14"/>
  <c r="LH10" i="14"/>
  <c r="JZ10" i="14"/>
  <c r="IM10" i="14"/>
  <c r="IN10" i="14"/>
  <c r="IO10" i="14"/>
  <c r="KJ10" i="14"/>
  <c r="KK10" i="14"/>
  <c r="IL10" i="14"/>
  <c r="HU28" i="14"/>
  <c r="IG28" i="14"/>
  <c r="IS28" i="14"/>
  <c r="JE28" i="14"/>
  <c r="JQ28" i="14"/>
  <c r="KC28" i="14"/>
  <c r="KO28" i="14"/>
  <c r="LA28" i="14"/>
  <c r="LM28" i="14"/>
  <c r="LY28" i="14"/>
  <c r="MK28" i="14"/>
  <c r="MW28" i="14"/>
  <c r="NI28" i="14"/>
  <c r="NU28" i="14"/>
  <c r="OG28" i="14"/>
  <c r="OS28" i="14"/>
  <c r="PE28" i="14"/>
  <c r="HV28" i="14"/>
  <c r="IH28" i="14"/>
  <c r="IT28" i="14"/>
  <c r="JF28" i="14"/>
  <c r="JR28" i="14"/>
  <c r="KD28" i="14"/>
  <c r="KP28" i="14"/>
  <c r="LB28" i="14"/>
  <c r="LN28" i="14"/>
  <c r="LZ28" i="14"/>
  <c r="ML28" i="14"/>
  <c r="MX28" i="14"/>
  <c r="NJ28" i="14"/>
  <c r="NV28" i="14"/>
  <c r="OH28" i="14"/>
  <c r="OT28" i="14"/>
  <c r="PF28" i="14"/>
  <c r="HW28" i="14"/>
  <c r="II28" i="14"/>
  <c r="IU28" i="14"/>
  <c r="JG28" i="14"/>
  <c r="JS28" i="14"/>
  <c r="KE28" i="14"/>
  <c r="KQ28" i="14"/>
  <c r="LC28" i="14"/>
  <c r="LO28" i="14"/>
  <c r="MA28" i="14"/>
  <c r="MM28" i="14"/>
  <c r="MY28" i="14"/>
  <c r="NK28" i="14"/>
  <c r="NW28" i="14"/>
  <c r="OI28" i="14"/>
  <c r="OU28" i="14"/>
  <c r="PG28" i="14"/>
  <c r="HY28" i="14"/>
  <c r="IK28" i="14"/>
  <c r="IW28" i="14"/>
  <c r="JI28" i="14"/>
  <c r="JU28" i="14"/>
  <c r="KG28" i="14"/>
  <c r="KS28" i="14"/>
  <c r="LE28" i="14"/>
  <c r="LQ28" i="14"/>
  <c r="MC28" i="14"/>
  <c r="MO28" i="14"/>
  <c r="NA28" i="14"/>
  <c r="NM28" i="14"/>
  <c r="NY28" i="14"/>
  <c r="OK28" i="14"/>
  <c r="OW28" i="14"/>
  <c r="HZ28" i="14"/>
  <c r="IL28" i="14"/>
  <c r="IX28" i="14"/>
  <c r="JJ28" i="14"/>
  <c r="JV28" i="14"/>
  <c r="KH28" i="14"/>
  <c r="KT28" i="14"/>
  <c r="LF28" i="14"/>
  <c r="LR28" i="14"/>
  <c r="MD28" i="14"/>
  <c r="MP28" i="14"/>
  <c r="NB28" i="14"/>
  <c r="NN28" i="14"/>
  <c r="NZ28" i="14"/>
  <c r="OL28" i="14"/>
  <c r="OX28" i="14"/>
  <c r="IA28" i="14"/>
  <c r="IM28" i="14"/>
  <c r="IY28" i="14"/>
  <c r="JK28" i="14"/>
  <c r="JW28" i="14"/>
  <c r="KI28" i="14"/>
  <c r="KU28" i="14"/>
  <c r="LG28" i="14"/>
  <c r="LS28" i="14"/>
  <c r="ME28" i="14"/>
  <c r="MQ28" i="14"/>
  <c r="NC28" i="14"/>
  <c r="NO28" i="14"/>
  <c r="OA28" i="14"/>
  <c r="OM28" i="14"/>
  <c r="OY28" i="14"/>
  <c r="IB28" i="14"/>
  <c r="IN28" i="14"/>
  <c r="IZ28" i="14"/>
  <c r="JL28" i="14"/>
  <c r="JX28" i="14"/>
  <c r="KJ28" i="14"/>
  <c r="KV28" i="14"/>
  <c r="LH28" i="14"/>
  <c r="LT28" i="14"/>
  <c r="MF28" i="14"/>
  <c r="MR28" i="14"/>
  <c r="ND28" i="14"/>
  <c r="NP28" i="14"/>
  <c r="OB28" i="14"/>
  <c r="ON28" i="14"/>
  <c r="OZ28" i="14"/>
  <c r="IE28" i="14"/>
  <c r="JH28" i="14"/>
  <c r="KL28" i="14"/>
  <c r="LL28" i="14"/>
  <c r="MS28" i="14"/>
  <c r="NS28" i="14"/>
  <c r="OV28" i="14"/>
  <c r="IF28" i="14"/>
  <c r="JM28" i="14"/>
  <c r="KM28" i="14"/>
  <c r="LP28" i="14"/>
  <c r="MT28" i="14"/>
  <c r="NT28" i="14"/>
  <c r="PA28" i="14"/>
  <c r="IJ28" i="14"/>
  <c r="JN28" i="14"/>
  <c r="KN28" i="14"/>
  <c r="LU28" i="14"/>
  <c r="MU28" i="14"/>
  <c r="NX28" i="14"/>
  <c r="PB28" i="14"/>
  <c r="IO28" i="14"/>
  <c r="JO28" i="14"/>
  <c r="KR28" i="14"/>
  <c r="LV28" i="14"/>
  <c r="MV28" i="14"/>
  <c r="OC28" i="14"/>
  <c r="PC28" i="14"/>
  <c r="IP28" i="14"/>
  <c r="JP28" i="14"/>
  <c r="KW28" i="14"/>
  <c r="LW28" i="14"/>
  <c r="MZ28" i="14"/>
  <c r="OD28" i="14"/>
  <c r="PD28" i="14"/>
  <c r="HQ28" i="14"/>
  <c r="IQ28" i="14"/>
  <c r="JT28" i="14"/>
  <c r="KX28" i="14"/>
  <c r="LX28" i="14"/>
  <c r="NE28" i="14"/>
  <c r="OE28" i="14"/>
  <c r="PH28" i="14"/>
  <c r="IC28" i="14"/>
  <c r="JC28" i="14"/>
  <c r="KF28" i="14"/>
  <c r="LJ28" i="14"/>
  <c r="MJ28" i="14"/>
  <c r="NQ28" i="14"/>
  <c r="OQ28" i="14"/>
  <c r="IV28" i="14"/>
  <c r="LI28" i="14"/>
  <c r="OF28" i="14"/>
  <c r="JA28" i="14"/>
  <c r="LK28" i="14"/>
  <c r="OJ28" i="14"/>
  <c r="JB28" i="14"/>
  <c r="MB28" i="14"/>
  <c r="OO28" i="14"/>
  <c r="JD28" i="14"/>
  <c r="MG28" i="14"/>
  <c r="OP28" i="14"/>
  <c r="JY28" i="14"/>
  <c r="MH28" i="14"/>
  <c r="OR28" i="14"/>
  <c r="JZ28" i="14"/>
  <c r="MI28" i="14"/>
  <c r="HR28" i="14"/>
  <c r="KA28" i="14"/>
  <c r="MN28" i="14"/>
  <c r="KZ28" i="14"/>
  <c r="LD28" i="14"/>
  <c r="NF28" i="14"/>
  <c r="NG28" i="14"/>
  <c r="HS28" i="14"/>
  <c r="NH28" i="14"/>
  <c r="HT28" i="14"/>
  <c r="NL28" i="14"/>
  <c r="HX28" i="14"/>
  <c r="NR28" i="14"/>
  <c r="KK28" i="14"/>
  <c r="ID28" i="14"/>
  <c r="IR28" i="14"/>
  <c r="KB28" i="14"/>
  <c r="KY28" i="14"/>
  <c r="HW76" i="14"/>
  <c r="II76" i="14"/>
  <c r="IU76" i="14"/>
  <c r="JG76" i="14"/>
  <c r="JS76" i="14"/>
  <c r="KE76" i="14"/>
  <c r="KQ76" i="14"/>
  <c r="LC76" i="14"/>
  <c r="LO76" i="14"/>
  <c r="MA76" i="14"/>
  <c r="MM76" i="14"/>
  <c r="MY76" i="14"/>
  <c r="NK76" i="14"/>
  <c r="NW76" i="14"/>
  <c r="OI76" i="14"/>
  <c r="OU76" i="14"/>
  <c r="PG76" i="14"/>
  <c r="HX76" i="14"/>
  <c r="IJ76" i="14"/>
  <c r="IV76" i="14"/>
  <c r="JH76" i="14"/>
  <c r="JT76" i="14"/>
  <c r="KF76" i="14"/>
  <c r="KR76" i="14"/>
  <c r="LD76" i="14"/>
  <c r="LP76" i="14"/>
  <c r="MB76" i="14"/>
  <c r="MN76" i="14"/>
  <c r="MZ76" i="14"/>
  <c r="NL76" i="14"/>
  <c r="NX76" i="14"/>
  <c r="OJ76" i="14"/>
  <c r="OV76" i="14"/>
  <c r="PH76" i="14"/>
  <c r="HY76" i="14"/>
  <c r="IK76" i="14"/>
  <c r="IW76" i="14"/>
  <c r="JI76" i="14"/>
  <c r="JU76" i="14"/>
  <c r="KG76" i="14"/>
  <c r="KS76" i="14"/>
  <c r="LE76" i="14"/>
  <c r="LQ76" i="14"/>
  <c r="MC76" i="14"/>
  <c r="MO76" i="14"/>
  <c r="NA76" i="14"/>
  <c r="NM76" i="14"/>
  <c r="NY76" i="14"/>
  <c r="OK76" i="14"/>
  <c r="OW76" i="14"/>
  <c r="HZ76" i="14"/>
  <c r="IL76" i="14"/>
  <c r="IX76" i="14"/>
  <c r="JJ76" i="14"/>
  <c r="JV76" i="14"/>
  <c r="KH76" i="14"/>
  <c r="KT76" i="14"/>
  <c r="LF76" i="14"/>
  <c r="LR76" i="14"/>
  <c r="MD76" i="14"/>
  <c r="MP76" i="14"/>
  <c r="NB76" i="14"/>
  <c r="NN76" i="14"/>
  <c r="NZ76" i="14"/>
  <c r="OL76" i="14"/>
  <c r="OX76" i="14"/>
  <c r="IA76" i="14"/>
  <c r="IM76" i="14"/>
  <c r="IY76" i="14"/>
  <c r="JK76" i="14"/>
  <c r="JW76" i="14"/>
  <c r="KI76" i="14"/>
  <c r="KU76" i="14"/>
  <c r="LG76" i="14"/>
  <c r="LS76" i="14"/>
  <c r="ME76" i="14"/>
  <c r="MQ76" i="14"/>
  <c r="NC76" i="14"/>
  <c r="NO76" i="14"/>
  <c r="OA76" i="14"/>
  <c r="OM76" i="14"/>
  <c r="OY76" i="14"/>
  <c r="IB76" i="14"/>
  <c r="IN76" i="14"/>
  <c r="IZ76" i="14"/>
  <c r="JL76" i="14"/>
  <c r="JX76" i="14"/>
  <c r="KJ76" i="14"/>
  <c r="KV76" i="14"/>
  <c r="LH76" i="14"/>
  <c r="LT76" i="14"/>
  <c r="MF76" i="14"/>
  <c r="MR76" i="14"/>
  <c r="ND76" i="14"/>
  <c r="NP76" i="14"/>
  <c r="OB76" i="14"/>
  <c r="ON76" i="14"/>
  <c r="OZ76" i="14"/>
  <c r="HQ76" i="14"/>
  <c r="IC76" i="14"/>
  <c r="IO76" i="14"/>
  <c r="JA76" i="14"/>
  <c r="JM76" i="14"/>
  <c r="JY76" i="14"/>
  <c r="KK76" i="14"/>
  <c r="KW76" i="14"/>
  <c r="LI76" i="14"/>
  <c r="LU76" i="14"/>
  <c r="MG76" i="14"/>
  <c r="MS76" i="14"/>
  <c r="NE76" i="14"/>
  <c r="NQ76" i="14"/>
  <c r="OC76" i="14"/>
  <c r="OO76" i="14"/>
  <c r="PA76" i="14"/>
  <c r="HR76" i="14"/>
  <c r="ID76" i="14"/>
  <c r="IP76" i="14"/>
  <c r="JB76" i="14"/>
  <c r="JN76" i="14"/>
  <c r="JZ76" i="14"/>
  <c r="KL76" i="14"/>
  <c r="KX76" i="14"/>
  <c r="LJ76" i="14"/>
  <c r="LV76" i="14"/>
  <c r="MH76" i="14"/>
  <c r="MT76" i="14"/>
  <c r="NF76" i="14"/>
  <c r="NR76" i="14"/>
  <c r="OD76" i="14"/>
  <c r="OP76" i="14"/>
  <c r="PB76" i="14"/>
  <c r="HS76" i="14"/>
  <c r="IE76" i="14"/>
  <c r="IQ76" i="14"/>
  <c r="JC76" i="14"/>
  <c r="IF76" i="14"/>
  <c r="JR76" i="14"/>
  <c r="LB76" i="14"/>
  <c r="ML76" i="14"/>
  <c r="NV76" i="14"/>
  <c r="PF76" i="14"/>
  <c r="IG76" i="14"/>
  <c r="KA76" i="14"/>
  <c r="LK76" i="14"/>
  <c r="MU76" i="14"/>
  <c r="OE76" i="14"/>
  <c r="IH76" i="14"/>
  <c r="KB76" i="14"/>
  <c r="LL76" i="14"/>
  <c r="MV76" i="14"/>
  <c r="OF76" i="14"/>
  <c r="IR76" i="14"/>
  <c r="KC76" i="14"/>
  <c r="LM76" i="14"/>
  <c r="MW76" i="14"/>
  <c r="OG76" i="14"/>
  <c r="IS76" i="14"/>
  <c r="KD76" i="14"/>
  <c r="LN76" i="14"/>
  <c r="MX76" i="14"/>
  <c r="OH76" i="14"/>
  <c r="IT76" i="14"/>
  <c r="KM76" i="14"/>
  <c r="LW76" i="14"/>
  <c r="NG76" i="14"/>
  <c r="OQ76" i="14"/>
  <c r="JD76" i="14"/>
  <c r="KN76" i="14"/>
  <c r="LX76" i="14"/>
  <c r="NH76" i="14"/>
  <c r="OR76" i="14"/>
  <c r="JE76" i="14"/>
  <c r="KO76" i="14"/>
  <c r="LY76" i="14"/>
  <c r="NI76" i="14"/>
  <c r="OS76" i="14"/>
  <c r="HU76" i="14"/>
  <c r="JP76" i="14"/>
  <c r="KZ76" i="14"/>
  <c r="MJ76" i="14"/>
  <c r="NT76" i="14"/>
  <c r="PD76" i="14"/>
  <c r="NJ76" i="14"/>
  <c r="HT76" i="14"/>
  <c r="NS76" i="14"/>
  <c r="HV76" i="14"/>
  <c r="NU76" i="14"/>
  <c r="JF76" i="14"/>
  <c r="OT76" i="14"/>
  <c r="JO76" i="14"/>
  <c r="PC76" i="14"/>
  <c r="JQ76" i="14"/>
  <c r="PE76" i="14"/>
  <c r="KP76" i="14"/>
  <c r="KY76" i="14"/>
  <c r="LA76" i="14"/>
  <c r="MI76" i="14"/>
  <c r="LZ76" i="14"/>
  <c r="MK76" i="14"/>
  <c r="HY37" i="14"/>
  <c r="IK37" i="14"/>
  <c r="IW37" i="14"/>
  <c r="JI37" i="14"/>
  <c r="JU37" i="14"/>
  <c r="KG37" i="14"/>
  <c r="KS37" i="14"/>
  <c r="LE37" i="14"/>
  <c r="LQ37" i="14"/>
  <c r="MC37" i="14"/>
  <c r="MO37" i="14"/>
  <c r="NA37" i="14"/>
  <c r="NM37" i="14"/>
  <c r="NY37" i="14"/>
  <c r="OK37" i="14"/>
  <c r="OW37" i="14"/>
  <c r="HZ37" i="14"/>
  <c r="IL37" i="14"/>
  <c r="IX37" i="14"/>
  <c r="JJ37" i="14"/>
  <c r="JV37" i="14"/>
  <c r="KH37" i="14"/>
  <c r="KT37" i="14"/>
  <c r="LF37" i="14"/>
  <c r="LR37" i="14"/>
  <c r="MD37" i="14"/>
  <c r="MP37" i="14"/>
  <c r="NB37" i="14"/>
  <c r="NN37" i="14"/>
  <c r="NZ37" i="14"/>
  <c r="OL37" i="14"/>
  <c r="OX37" i="14"/>
  <c r="IA37" i="14"/>
  <c r="IM37" i="14"/>
  <c r="IY37" i="14"/>
  <c r="JK37" i="14"/>
  <c r="JW37" i="14"/>
  <c r="KI37" i="14"/>
  <c r="KU37" i="14"/>
  <c r="LG37" i="14"/>
  <c r="LS37" i="14"/>
  <c r="ME37" i="14"/>
  <c r="MQ37" i="14"/>
  <c r="NC37" i="14"/>
  <c r="NO37" i="14"/>
  <c r="OA37" i="14"/>
  <c r="OM37" i="14"/>
  <c r="OY37" i="14"/>
  <c r="IB37" i="14"/>
  <c r="IN37" i="14"/>
  <c r="IZ37" i="14"/>
  <c r="JL37" i="14"/>
  <c r="JX37" i="14"/>
  <c r="KJ37" i="14"/>
  <c r="KV37" i="14"/>
  <c r="LH37" i="14"/>
  <c r="LT37" i="14"/>
  <c r="MF37" i="14"/>
  <c r="MR37" i="14"/>
  <c r="ND37" i="14"/>
  <c r="NP37" i="14"/>
  <c r="OB37" i="14"/>
  <c r="ON37" i="14"/>
  <c r="OZ37" i="14"/>
  <c r="HQ37" i="14"/>
  <c r="IC37" i="14"/>
  <c r="IO37" i="14"/>
  <c r="JA37" i="14"/>
  <c r="JM37" i="14"/>
  <c r="JY37" i="14"/>
  <c r="KK37" i="14"/>
  <c r="KW37" i="14"/>
  <c r="LI37" i="14"/>
  <c r="LU37" i="14"/>
  <c r="MG37" i="14"/>
  <c r="MS37" i="14"/>
  <c r="NE37" i="14"/>
  <c r="NQ37" i="14"/>
  <c r="OC37" i="14"/>
  <c r="OO37" i="14"/>
  <c r="PA37" i="14"/>
  <c r="HR37" i="14"/>
  <c r="ID37" i="14"/>
  <c r="IP37" i="14"/>
  <c r="JB37" i="14"/>
  <c r="JN37" i="14"/>
  <c r="JZ37" i="14"/>
  <c r="KL37" i="14"/>
  <c r="KX37" i="14"/>
  <c r="LJ37" i="14"/>
  <c r="LV37" i="14"/>
  <c r="MH37" i="14"/>
  <c r="MT37" i="14"/>
  <c r="NF37" i="14"/>
  <c r="NR37" i="14"/>
  <c r="OD37" i="14"/>
  <c r="OP37" i="14"/>
  <c r="PB37" i="14"/>
  <c r="HS37" i="14"/>
  <c r="IE37" i="14"/>
  <c r="IQ37" i="14"/>
  <c r="JC37" i="14"/>
  <c r="JO37" i="14"/>
  <c r="KA37" i="14"/>
  <c r="KM37" i="14"/>
  <c r="KY37" i="14"/>
  <c r="LK37" i="14"/>
  <c r="LW37" i="14"/>
  <c r="MI37" i="14"/>
  <c r="MU37" i="14"/>
  <c r="NG37" i="14"/>
  <c r="NS37" i="14"/>
  <c r="OE37" i="14"/>
  <c r="OQ37" i="14"/>
  <c r="PC37" i="14"/>
  <c r="IF37" i="14"/>
  <c r="JF37" i="14"/>
  <c r="KF37" i="14"/>
  <c r="LM37" i="14"/>
  <c r="MM37" i="14"/>
  <c r="NT37" i="14"/>
  <c r="OT37" i="14"/>
  <c r="IG37" i="14"/>
  <c r="JG37" i="14"/>
  <c r="KN37" i="14"/>
  <c r="LN37" i="14"/>
  <c r="MN37" i="14"/>
  <c r="NU37" i="14"/>
  <c r="OU37" i="14"/>
  <c r="IH37" i="14"/>
  <c r="JH37" i="14"/>
  <c r="KO37" i="14"/>
  <c r="LO37" i="14"/>
  <c r="MV37" i="14"/>
  <c r="NV37" i="14"/>
  <c r="OV37" i="14"/>
  <c r="II37" i="14"/>
  <c r="JP37" i="14"/>
  <c r="KP37" i="14"/>
  <c r="LP37" i="14"/>
  <c r="MW37" i="14"/>
  <c r="NW37" i="14"/>
  <c r="PD37" i="14"/>
  <c r="IJ37" i="14"/>
  <c r="JQ37" i="14"/>
  <c r="KQ37" i="14"/>
  <c r="LX37" i="14"/>
  <c r="MX37" i="14"/>
  <c r="NX37" i="14"/>
  <c r="PE37" i="14"/>
  <c r="IR37" i="14"/>
  <c r="JR37" i="14"/>
  <c r="KR37" i="14"/>
  <c r="LY37" i="14"/>
  <c r="MY37" i="14"/>
  <c r="OF37" i="14"/>
  <c r="PF37" i="14"/>
  <c r="IS37" i="14"/>
  <c r="JS37" i="14"/>
  <c r="KZ37" i="14"/>
  <c r="LZ37" i="14"/>
  <c r="MZ37" i="14"/>
  <c r="OG37" i="14"/>
  <c r="PG37" i="14"/>
  <c r="HT37" i="14"/>
  <c r="IT37" i="14"/>
  <c r="JT37" i="14"/>
  <c r="LA37" i="14"/>
  <c r="MA37" i="14"/>
  <c r="NH37" i="14"/>
  <c r="OH37" i="14"/>
  <c r="PH37" i="14"/>
  <c r="KB37" i="14"/>
  <c r="NI37" i="14"/>
  <c r="KC37" i="14"/>
  <c r="NJ37" i="14"/>
  <c r="KD37" i="14"/>
  <c r="NK37" i="14"/>
  <c r="KE37" i="14"/>
  <c r="NL37" i="14"/>
  <c r="HU37" i="14"/>
  <c r="LB37" i="14"/>
  <c r="OI37" i="14"/>
  <c r="HV37" i="14"/>
  <c r="LC37" i="14"/>
  <c r="OJ37" i="14"/>
  <c r="HW37" i="14"/>
  <c r="LD37" i="14"/>
  <c r="OR37" i="14"/>
  <c r="HX37" i="14"/>
  <c r="LL37" i="14"/>
  <c r="OS37" i="14"/>
  <c r="MB37" i="14"/>
  <c r="MJ37" i="14"/>
  <c r="MK37" i="14"/>
  <c r="ML37" i="14"/>
  <c r="JD37" i="14"/>
  <c r="IV37" i="14"/>
  <c r="JE37" i="14"/>
  <c r="IU37" i="14"/>
  <c r="HW73" i="14"/>
  <c r="II73" i="14"/>
  <c r="IU73" i="14"/>
  <c r="JG73" i="14"/>
  <c r="JS73" i="14"/>
  <c r="KE73" i="14"/>
  <c r="KQ73" i="14"/>
  <c r="LC73" i="14"/>
  <c r="LO73" i="14"/>
  <c r="MA73" i="14"/>
  <c r="MM73" i="14"/>
  <c r="MY73" i="14"/>
  <c r="NK73" i="14"/>
  <c r="NW73" i="14"/>
  <c r="OI73" i="14"/>
  <c r="OU73" i="14"/>
  <c r="PG73" i="14"/>
  <c r="HX73" i="14"/>
  <c r="IJ73" i="14"/>
  <c r="IV73" i="14"/>
  <c r="JH73" i="14"/>
  <c r="JT73" i="14"/>
  <c r="KF73" i="14"/>
  <c r="KR73" i="14"/>
  <c r="LD73" i="14"/>
  <c r="LP73" i="14"/>
  <c r="MB73" i="14"/>
  <c r="MN73" i="14"/>
  <c r="MZ73" i="14"/>
  <c r="NL73" i="14"/>
  <c r="NX73" i="14"/>
  <c r="OJ73" i="14"/>
  <c r="OV73" i="14"/>
  <c r="PH73" i="14"/>
  <c r="HY73" i="14"/>
  <c r="IK73" i="14"/>
  <c r="IW73" i="14"/>
  <c r="JI73" i="14"/>
  <c r="JU73" i="14"/>
  <c r="KG73" i="14"/>
  <c r="KS73" i="14"/>
  <c r="LE73" i="14"/>
  <c r="LQ73" i="14"/>
  <c r="MC73" i="14"/>
  <c r="MO73" i="14"/>
  <c r="NA73" i="14"/>
  <c r="NM73" i="14"/>
  <c r="NY73" i="14"/>
  <c r="OK73" i="14"/>
  <c r="OW73" i="14"/>
  <c r="HZ73" i="14"/>
  <c r="IL73" i="14"/>
  <c r="IX73" i="14"/>
  <c r="JJ73" i="14"/>
  <c r="JV73" i="14"/>
  <c r="KH73" i="14"/>
  <c r="KT73" i="14"/>
  <c r="LF73" i="14"/>
  <c r="LR73" i="14"/>
  <c r="MD73" i="14"/>
  <c r="MP73" i="14"/>
  <c r="NB73" i="14"/>
  <c r="NN73" i="14"/>
  <c r="NZ73" i="14"/>
  <c r="OL73" i="14"/>
  <c r="OX73" i="14"/>
  <c r="IA73" i="14"/>
  <c r="IM73" i="14"/>
  <c r="IY73" i="14"/>
  <c r="JK73" i="14"/>
  <c r="JW73" i="14"/>
  <c r="KI73" i="14"/>
  <c r="KU73" i="14"/>
  <c r="LG73" i="14"/>
  <c r="LS73" i="14"/>
  <c r="ME73" i="14"/>
  <c r="MQ73" i="14"/>
  <c r="NC73" i="14"/>
  <c r="NO73" i="14"/>
  <c r="OA73" i="14"/>
  <c r="OM73" i="14"/>
  <c r="OY73" i="14"/>
  <c r="IB73" i="14"/>
  <c r="IN73" i="14"/>
  <c r="IZ73" i="14"/>
  <c r="JL73" i="14"/>
  <c r="JX73" i="14"/>
  <c r="KJ73" i="14"/>
  <c r="KV73" i="14"/>
  <c r="LH73" i="14"/>
  <c r="LT73" i="14"/>
  <c r="MF73" i="14"/>
  <c r="MR73" i="14"/>
  <c r="ND73" i="14"/>
  <c r="NP73" i="14"/>
  <c r="OB73" i="14"/>
  <c r="ON73" i="14"/>
  <c r="OZ73" i="14"/>
  <c r="HQ73" i="14"/>
  <c r="IC73" i="14"/>
  <c r="IO73" i="14"/>
  <c r="JA73" i="14"/>
  <c r="JM73" i="14"/>
  <c r="JY73" i="14"/>
  <c r="KK73" i="14"/>
  <c r="KW73" i="14"/>
  <c r="LI73" i="14"/>
  <c r="LU73" i="14"/>
  <c r="MG73" i="14"/>
  <c r="MS73" i="14"/>
  <c r="NE73" i="14"/>
  <c r="NQ73" i="14"/>
  <c r="OC73" i="14"/>
  <c r="OO73" i="14"/>
  <c r="PA73" i="14"/>
  <c r="HR73" i="14"/>
  <c r="ID73" i="14"/>
  <c r="IP73" i="14"/>
  <c r="JB73" i="14"/>
  <c r="JN73" i="14"/>
  <c r="JZ73" i="14"/>
  <c r="KL73" i="14"/>
  <c r="KX73" i="14"/>
  <c r="LJ73" i="14"/>
  <c r="LV73" i="14"/>
  <c r="MH73" i="14"/>
  <c r="MT73" i="14"/>
  <c r="NF73" i="14"/>
  <c r="NR73" i="14"/>
  <c r="OD73" i="14"/>
  <c r="OP73" i="14"/>
  <c r="PB73" i="14"/>
  <c r="HS73" i="14"/>
  <c r="IE73" i="14"/>
  <c r="IQ73" i="14"/>
  <c r="JC73" i="14"/>
  <c r="JO73" i="14"/>
  <c r="KA73" i="14"/>
  <c r="KM73" i="14"/>
  <c r="KY73" i="14"/>
  <c r="LK73" i="14"/>
  <c r="LW73" i="14"/>
  <c r="MI73" i="14"/>
  <c r="MU73" i="14"/>
  <c r="NG73" i="14"/>
  <c r="NS73" i="14"/>
  <c r="OE73" i="14"/>
  <c r="OQ73" i="14"/>
  <c r="PC73" i="14"/>
  <c r="IR73" i="14"/>
  <c r="KN73" i="14"/>
  <c r="MJ73" i="14"/>
  <c r="OF73" i="14"/>
  <c r="IS73" i="14"/>
  <c r="KO73" i="14"/>
  <c r="MK73" i="14"/>
  <c r="OG73" i="14"/>
  <c r="IT73" i="14"/>
  <c r="KP73" i="14"/>
  <c r="ML73" i="14"/>
  <c r="OH73" i="14"/>
  <c r="JD73" i="14"/>
  <c r="KZ73" i="14"/>
  <c r="MV73" i="14"/>
  <c r="OR73" i="14"/>
  <c r="JE73" i="14"/>
  <c r="LA73" i="14"/>
  <c r="MW73" i="14"/>
  <c r="OS73" i="14"/>
  <c r="JF73" i="14"/>
  <c r="LB73" i="14"/>
  <c r="MX73" i="14"/>
  <c r="OT73" i="14"/>
  <c r="HT73" i="14"/>
  <c r="JP73" i="14"/>
  <c r="LL73" i="14"/>
  <c r="NH73" i="14"/>
  <c r="PD73" i="14"/>
  <c r="HU73" i="14"/>
  <c r="JQ73" i="14"/>
  <c r="LM73" i="14"/>
  <c r="NI73" i="14"/>
  <c r="PE73" i="14"/>
  <c r="IG73" i="14"/>
  <c r="KC73" i="14"/>
  <c r="LY73" i="14"/>
  <c r="NU73" i="14"/>
  <c r="NJ73" i="14"/>
  <c r="NT73" i="14"/>
  <c r="NV73" i="14"/>
  <c r="HV73" i="14"/>
  <c r="PF73" i="14"/>
  <c r="IF73" i="14"/>
  <c r="IH73" i="14"/>
  <c r="JR73" i="14"/>
  <c r="KB73" i="14"/>
  <c r="KD73" i="14"/>
  <c r="LX73" i="14"/>
  <c r="LN73" i="14"/>
  <c r="LZ73" i="14"/>
  <c r="HV62" i="14"/>
  <c r="IH62" i="14"/>
  <c r="IT62" i="14"/>
  <c r="JF62" i="14"/>
  <c r="JR62" i="14"/>
  <c r="KD62" i="14"/>
  <c r="KP62" i="14"/>
  <c r="LB62" i="14"/>
  <c r="LN62" i="14"/>
  <c r="LZ62" i="14"/>
  <c r="ML62" i="14"/>
  <c r="MX62" i="14"/>
  <c r="NJ62" i="14"/>
  <c r="NV62" i="14"/>
  <c r="OH62" i="14"/>
  <c r="OT62" i="14"/>
  <c r="PF62" i="14"/>
  <c r="HW62" i="14"/>
  <c r="II62" i="14"/>
  <c r="IU62" i="14"/>
  <c r="JG62" i="14"/>
  <c r="JS62" i="14"/>
  <c r="KE62" i="14"/>
  <c r="KQ62" i="14"/>
  <c r="LC62" i="14"/>
  <c r="LO62" i="14"/>
  <c r="MA62" i="14"/>
  <c r="MM62" i="14"/>
  <c r="MY62" i="14"/>
  <c r="NK62" i="14"/>
  <c r="NW62" i="14"/>
  <c r="OI62" i="14"/>
  <c r="OU62" i="14"/>
  <c r="PG62" i="14"/>
  <c r="HX62" i="14"/>
  <c r="IJ62" i="14"/>
  <c r="IV62" i="14"/>
  <c r="JH62" i="14"/>
  <c r="JT62" i="14"/>
  <c r="KF62" i="14"/>
  <c r="KR62" i="14"/>
  <c r="LD62" i="14"/>
  <c r="LP62" i="14"/>
  <c r="MB62" i="14"/>
  <c r="MN62" i="14"/>
  <c r="MZ62" i="14"/>
  <c r="NL62" i="14"/>
  <c r="NX62" i="14"/>
  <c r="OJ62" i="14"/>
  <c r="OV62" i="14"/>
  <c r="PH62" i="14"/>
  <c r="HY62" i="14"/>
  <c r="IK62" i="14"/>
  <c r="IW62" i="14"/>
  <c r="JI62" i="14"/>
  <c r="JU62" i="14"/>
  <c r="KG62" i="14"/>
  <c r="KS62" i="14"/>
  <c r="LE62" i="14"/>
  <c r="LQ62" i="14"/>
  <c r="MC62" i="14"/>
  <c r="MO62" i="14"/>
  <c r="NA62" i="14"/>
  <c r="NM62" i="14"/>
  <c r="NY62" i="14"/>
  <c r="OK62" i="14"/>
  <c r="OW62" i="14"/>
  <c r="HZ62" i="14"/>
  <c r="IL62" i="14"/>
  <c r="IX62" i="14"/>
  <c r="JJ62" i="14"/>
  <c r="JV62" i="14"/>
  <c r="KH62" i="14"/>
  <c r="KT62" i="14"/>
  <c r="LF62" i="14"/>
  <c r="LR62" i="14"/>
  <c r="MD62" i="14"/>
  <c r="MP62" i="14"/>
  <c r="NB62" i="14"/>
  <c r="NN62" i="14"/>
  <c r="NZ62" i="14"/>
  <c r="OL62" i="14"/>
  <c r="OX62" i="14"/>
  <c r="IA62" i="14"/>
  <c r="IM62" i="14"/>
  <c r="IY62" i="14"/>
  <c r="JK62" i="14"/>
  <c r="JW62" i="14"/>
  <c r="KI62" i="14"/>
  <c r="KU62" i="14"/>
  <c r="LG62" i="14"/>
  <c r="LS62" i="14"/>
  <c r="ME62" i="14"/>
  <c r="MQ62" i="14"/>
  <c r="NC62" i="14"/>
  <c r="NO62" i="14"/>
  <c r="OA62" i="14"/>
  <c r="OM62" i="14"/>
  <c r="OY62" i="14"/>
  <c r="IB62" i="14"/>
  <c r="IN62" i="14"/>
  <c r="IZ62" i="14"/>
  <c r="JL62" i="14"/>
  <c r="JX62" i="14"/>
  <c r="KJ62" i="14"/>
  <c r="KV62" i="14"/>
  <c r="LH62" i="14"/>
  <c r="LT62" i="14"/>
  <c r="MF62" i="14"/>
  <c r="MR62" i="14"/>
  <c r="ND62" i="14"/>
  <c r="NP62" i="14"/>
  <c r="OB62" i="14"/>
  <c r="ON62" i="14"/>
  <c r="OZ62" i="14"/>
  <c r="HQ62" i="14"/>
  <c r="IC62" i="14"/>
  <c r="IO62" i="14"/>
  <c r="JA62" i="14"/>
  <c r="JM62" i="14"/>
  <c r="JY62" i="14"/>
  <c r="KK62" i="14"/>
  <c r="KW62" i="14"/>
  <c r="LI62" i="14"/>
  <c r="LU62" i="14"/>
  <c r="MG62" i="14"/>
  <c r="MS62" i="14"/>
  <c r="NE62" i="14"/>
  <c r="NQ62" i="14"/>
  <c r="OC62" i="14"/>
  <c r="OO62" i="14"/>
  <c r="PA62" i="14"/>
  <c r="HT62" i="14"/>
  <c r="IF62" i="14"/>
  <c r="IR62" i="14"/>
  <c r="JD62" i="14"/>
  <c r="JP62" i="14"/>
  <c r="KB62" i="14"/>
  <c r="KN62" i="14"/>
  <c r="KZ62" i="14"/>
  <c r="LL62" i="14"/>
  <c r="LX62" i="14"/>
  <c r="MJ62" i="14"/>
  <c r="MV62" i="14"/>
  <c r="NH62" i="14"/>
  <c r="NT62" i="14"/>
  <c r="OF62" i="14"/>
  <c r="OR62" i="14"/>
  <c r="PD62" i="14"/>
  <c r="JB62" i="14"/>
  <c r="KX62" i="14"/>
  <c r="MT62" i="14"/>
  <c r="OP62" i="14"/>
  <c r="JC62" i="14"/>
  <c r="KY62" i="14"/>
  <c r="MU62" i="14"/>
  <c r="OQ62" i="14"/>
  <c r="JE62" i="14"/>
  <c r="LA62" i="14"/>
  <c r="MW62" i="14"/>
  <c r="OS62" i="14"/>
  <c r="HR62" i="14"/>
  <c r="JN62" i="14"/>
  <c r="LJ62" i="14"/>
  <c r="NF62" i="14"/>
  <c r="PB62" i="14"/>
  <c r="HS62" i="14"/>
  <c r="JO62" i="14"/>
  <c r="LK62" i="14"/>
  <c r="NG62" i="14"/>
  <c r="PC62" i="14"/>
  <c r="HU62" i="14"/>
  <c r="JQ62" i="14"/>
  <c r="LM62" i="14"/>
  <c r="NI62" i="14"/>
  <c r="PE62" i="14"/>
  <c r="ID62" i="14"/>
  <c r="JZ62" i="14"/>
  <c r="LV62" i="14"/>
  <c r="NR62" i="14"/>
  <c r="IE62" i="14"/>
  <c r="KA62" i="14"/>
  <c r="LW62" i="14"/>
  <c r="NS62" i="14"/>
  <c r="IG62" i="14"/>
  <c r="KC62" i="14"/>
  <c r="LY62" i="14"/>
  <c r="NU62" i="14"/>
  <c r="MH62" i="14"/>
  <c r="MI62" i="14"/>
  <c r="MK62" i="14"/>
  <c r="OD62" i="14"/>
  <c r="OE62" i="14"/>
  <c r="OG62" i="14"/>
  <c r="IP62" i="14"/>
  <c r="IQ62" i="14"/>
  <c r="IS62" i="14"/>
  <c r="KM62" i="14"/>
  <c r="KL62" i="14"/>
  <c r="KO62" i="14"/>
  <c r="HV19" i="14"/>
  <c r="IH19" i="14"/>
  <c r="IT19" i="14"/>
  <c r="JF19" i="14"/>
  <c r="JR19" i="14"/>
  <c r="KD19" i="14"/>
  <c r="KP19" i="14"/>
  <c r="LB19" i="14"/>
  <c r="LN19" i="14"/>
  <c r="LZ19" i="14"/>
  <c r="ML19" i="14"/>
  <c r="MX19" i="14"/>
  <c r="NJ19" i="14"/>
  <c r="NV19" i="14"/>
  <c r="OH19" i="14"/>
  <c r="OT19" i="14"/>
  <c r="PF19" i="14"/>
  <c r="HW19" i="14"/>
  <c r="II19" i="14"/>
  <c r="IU19" i="14"/>
  <c r="JG19" i="14"/>
  <c r="JS19" i="14"/>
  <c r="KE19" i="14"/>
  <c r="KQ19" i="14"/>
  <c r="LC19" i="14"/>
  <c r="LO19" i="14"/>
  <c r="MA19" i="14"/>
  <c r="MM19" i="14"/>
  <c r="MY19" i="14"/>
  <c r="NK19" i="14"/>
  <c r="NW19" i="14"/>
  <c r="OI19" i="14"/>
  <c r="OU19" i="14"/>
  <c r="PG19" i="14"/>
  <c r="HX19" i="14"/>
  <c r="IJ19" i="14"/>
  <c r="IV19" i="14"/>
  <c r="JH19" i="14"/>
  <c r="JT19" i="14"/>
  <c r="KF19" i="14"/>
  <c r="KR19" i="14"/>
  <c r="LD19" i="14"/>
  <c r="LP19" i="14"/>
  <c r="MB19" i="14"/>
  <c r="MN19" i="14"/>
  <c r="MZ19" i="14"/>
  <c r="NL19" i="14"/>
  <c r="NX19" i="14"/>
  <c r="OJ19" i="14"/>
  <c r="OV19" i="14"/>
  <c r="PH19" i="14"/>
  <c r="HY19" i="14"/>
  <c r="IK19" i="14"/>
  <c r="IW19" i="14"/>
  <c r="JI19" i="14"/>
  <c r="JU19" i="14"/>
  <c r="KG19" i="14"/>
  <c r="KS19" i="14"/>
  <c r="LE19" i="14"/>
  <c r="LQ19" i="14"/>
  <c r="MC19" i="14"/>
  <c r="MO19" i="14"/>
  <c r="NA19" i="14"/>
  <c r="NM19" i="14"/>
  <c r="NY19" i="14"/>
  <c r="OK19" i="14"/>
  <c r="OW19" i="14"/>
  <c r="HZ19" i="14"/>
  <c r="IL19" i="14"/>
  <c r="IX19" i="14"/>
  <c r="JJ19" i="14"/>
  <c r="JV19" i="14"/>
  <c r="KH19" i="14"/>
  <c r="KT19" i="14"/>
  <c r="LF19" i="14"/>
  <c r="LR19" i="14"/>
  <c r="MD19" i="14"/>
  <c r="MP19" i="14"/>
  <c r="NB19" i="14"/>
  <c r="NN19" i="14"/>
  <c r="NZ19" i="14"/>
  <c r="OL19" i="14"/>
  <c r="OX19" i="14"/>
  <c r="IB19" i="14"/>
  <c r="IN19" i="14"/>
  <c r="IZ19" i="14"/>
  <c r="JL19" i="14"/>
  <c r="JX19" i="14"/>
  <c r="KJ19" i="14"/>
  <c r="KV19" i="14"/>
  <c r="LH19" i="14"/>
  <c r="LT19" i="14"/>
  <c r="MF19" i="14"/>
  <c r="MR19" i="14"/>
  <c r="ND19" i="14"/>
  <c r="NP19" i="14"/>
  <c r="OB19" i="14"/>
  <c r="ON19" i="14"/>
  <c r="OZ19" i="14"/>
  <c r="HR19" i="14"/>
  <c r="ID19" i="14"/>
  <c r="IP19" i="14"/>
  <c r="JB19" i="14"/>
  <c r="JN19" i="14"/>
  <c r="JZ19" i="14"/>
  <c r="KL19" i="14"/>
  <c r="KX19" i="14"/>
  <c r="LJ19" i="14"/>
  <c r="LV19" i="14"/>
  <c r="MH19" i="14"/>
  <c r="MT19" i="14"/>
  <c r="NF19" i="14"/>
  <c r="NR19" i="14"/>
  <c r="OD19" i="14"/>
  <c r="OP19" i="14"/>
  <c r="PB19" i="14"/>
  <c r="IE19" i="14"/>
  <c r="JE19" i="14"/>
  <c r="KK19" i="14"/>
  <c r="LL19" i="14"/>
  <c r="MQ19" i="14"/>
  <c r="NS19" i="14"/>
  <c r="OS19" i="14"/>
  <c r="IF19" i="14"/>
  <c r="JK19" i="14"/>
  <c r="KM19" i="14"/>
  <c r="LM19" i="14"/>
  <c r="MS19" i="14"/>
  <c r="NT19" i="14"/>
  <c r="OY19" i="14"/>
  <c r="IG19" i="14"/>
  <c r="JM19" i="14"/>
  <c r="KN19" i="14"/>
  <c r="LS19" i="14"/>
  <c r="MU19" i="14"/>
  <c r="NU19" i="14"/>
  <c r="PA19" i="14"/>
  <c r="IM19" i="14"/>
  <c r="JO19" i="14"/>
  <c r="KO19" i="14"/>
  <c r="LU19" i="14"/>
  <c r="MV19" i="14"/>
  <c r="OA19" i="14"/>
  <c r="PC19" i="14"/>
  <c r="IO19" i="14"/>
  <c r="JP19" i="14"/>
  <c r="KU19" i="14"/>
  <c r="LW19" i="14"/>
  <c r="MW19" i="14"/>
  <c r="OC19" i="14"/>
  <c r="PD19" i="14"/>
  <c r="IQ19" i="14"/>
  <c r="JQ19" i="14"/>
  <c r="KW19" i="14"/>
  <c r="LX19" i="14"/>
  <c r="NC19" i="14"/>
  <c r="OE19" i="14"/>
  <c r="PE19" i="14"/>
  <c r="HQ19" i="14"/>
  <c r="JW19" i="14"/>
  <c r="LY19" i="14"/>
  <c r="OF19" i="14"/>
  <c r="HS19" i="14"/>
  <c r="JY19" i="14"/>
  <c r="ME19" i="14"/>
  <c r="OG19" i="14"/>
  <c r="HT19" i="14"/>
  <c r="KA19" i="14"/>
  <c r="MG19" i="14"/>
  <c r="OM19" i="14"/>
  <c r="HU19" i="14"/>
  <c r="KB19" i="14"/>
  <c r="MI19" i="14"/>
  <c r="OO19" i="14"/>
  <c r="IA19" i="14"/>
  <c r="KC19" i="14"/>
  <c r="MJ19" i="14"/>
  <c r="OQ19" i="14"/>
  <c r="IC19" i="14"/>
  <c r="KI19" i="14"/>
  <c r="MK19" i="14"/>
  <c r="OR19" i="14"/>
  <c r="IR19" i="14"/>
  <c r="KY19" i="14"/>
  <c r="NE19" i="14"/>
  <c r="JD19" i="14"/>
  <c r="KZ19" i="14"/>
  <c r="LA19" i="14"/>
  <c r="LG19" i="14"/>
  <c r="LI19" i="14"/>
  <c r="LK19" i="14"/>
  <c r="JA19" i="14"/>
  <c r="NQ19" i="14"/>
  <c r="NH19" i="14"/>
  <c r="NI19" i="14"/>
  <c r="NO19" i="14"/>
  <c r="JC19" i="14"/>
  <c r="NG19" i="14"/>
  <c r="IS19" i="14"/>
  <c r="IY19" i="14"/>
  <c r="HU31" i="14"/>
  <c r="IG31" i="14"/>
  <c r="IS31" i="14"/>
  <c r="JE31" i="14"/>
  <c r="JQ31" i="14"/>
  <c r="KC31" i="14"/>
  <c r="KO31" i="14"/>
  <c r="LA31" i="14"/>
  <c r="LM31" i="14"/>
  <c r="LY31" i="14"/>
  <c r="MK31" i="14"/>
  <c r="MW31" i="14"/>
  <c r="NI31" i="14"/>
  <c r="NU31" i="14"/>
  <c r="OG31" i="14"/>
  <c r="OS31" i="14"/>
  <c r="PE31" i="14"/>
  <c r="HV31" i="14"/>
  <c r="IH31" i="14"/>
  <c r="IT31" i="14"/>
  <c r="JF31" i="14"/>
  <c r="JR31" i="14"/>
  <c r="KD31" i="14"/>
  <c r="KP31" i="14"/>
  <c r="LB31" i="14"/>
  <c r="LN31" i="14"/>
  <c r="LZ31" i="14"/>
  <c r="ML31" i="14"/>
  <c r="MX31" i="14"/>
  <c r="NJ31" i="14"/>
  <c r="NV31" i="14"/>
  <c r="OH31" i="14"/>
  <c r="OT31" i="14"/>
  <c r="PF31" i="14"/>
  <c r="HW31" i="14"/>
  <c r="II31" i="14"/>
  <c r="IU31" i="14"/>
  <c r="JG31" i="14"/>
  <c r="JS31" i="14"/>
  <c r="KE31" i="14"/>
  <c r="KQ31" i="14"/>
  <c r="LC31" i="14"/>
  <c r="LO31" i="14"/>
  <c r="MA31" i="14"/>
  <c r="MM31" i="14"/>
  <c r="MY31" i="14"/>
  <c r="NK31" i="14"/>
  <c r="NW31" i="14"/>
  <c r="OI31" i="14"/>
  <c r="OU31" i="14"/>
  <c r="PG31" i="14"/>
  <c r="HX31" i="14"/>
  <c r="IJ31" i="14"/>
  <c r="IV31" i="14"/>
  <c r="JH31" i="14"/>
  <c r="JT31" i="14"/>
  <c r="KF31" i="14"/>
  <c r="KR31" i="14"/>
  <c r="LD31" i="14"/>
  <c r="LP31" i="14"/>
  <c r="MB31" i="14"/>
  <c r="MN31" i="14"/>
  <c r="MZ31" i="14"/>
  <c r="NL31" i="14"/>
  <c r="NX31" i="14"/>
  <c r="OJ31" i="14"/>
  <c r="OV31" i="14"/>
  <c r="PH31" i="14"/>
  <c r="HY31" i="14"/>
  <c r="IK31" i="14"/>
  <c r="IW31" i="14"/>
  <c r="JI31" i="14"/>
  <c r="JU31" i="14"/>
  <c r="KG31" i="14"/>
  <c r="KS31" i="14"/>
  <c r="LE31" i="14"/>
  <c r="LQ31" i="14"/>
  <c r="MC31" i="14"/>
  <c r="MO31" i="14"/>
  <c r="NA31" i="14"/>
  <c r="NM31" i="14"/>
  <c r="NY31" i="14"/>
  <c r="OK31" i="14"/>
  <c r="OW31" i="14"/>
  <c r="HZ31" i="14"/>
  <c r="IL31" i="14"/>
  <c r="IX31" i="14"/>
  <c r="JJ31" i="14"/>
  <c r="JV31" i="14"/>
  <c r="KH31" i="14"/>
  <c r="KT31" i="14"/>
  <c r="LF31" i="14"/>
  <c r="LR31" i="14"/>
  <c r="MD31" i="14"/>
  <c r="MP31" i="14"/>
  <c r="NB31" i="14"/>
  <c r="NN31" i="14"/>
  <c r="NZ31" i="14"/>
  <c r="OL31" i="14"/>
  <c r="OX31" i="14"/>
  <c r="HS31" i="14"/>
  <c r="IE31" i="14"/>
  <c r="IQ31" i="14"/>
  <c r="JC31" i="14"/>
  <c r="JO31" i="14"/>
  <c r="KA31" i="14"/>
  <c r="KM31" i="14"/>
  <c r="KY31" i="14"/>
  <c r="LK31" i="14"/>
  <c r="LW31" i="14"/>
  <c r="MI31" i="14"/>
  <c r="IP31" i="14"/>
  <c r="JW31" i="14"/>
  <c r="KW31" i="14"/>
  <c r="LX31" i="14"/>
  <c r="NC31" i="14"/>
  <c r="OA31" i="14"/>
  <c r="OY31" i="14"/>
  <c r="HQ31" i="14"/>
  <c r="IR31" i="14"/>
  <c r="JX31" i="14"/>
  <c r="KX31" i="14"/>
  <c r="ME31" i="14"/>
  <c r="ND31" i="14"/>
  <c r="OB31" i="14"/>
  <c r="OZ31" i="14"/>
  <c r="HR31" i="14"/>
  <c r="IY31" i="14"/>
  <c r="JY31" i="14"/>
  <c r="KZ31" i="14"/>
  <c r="MF31" i="14"/>
  <c r="NE31" i="14"/>
  <c r="OC31" i="14"/>
  <c r="PA31" i="14"/>
  <c r="HT31" i="14"/>
  <c r="IZ31" i="14"/>
  <c r="JZ31" i="14"/>
  <c r="LG31" i="14"/>
  <c r="MG31" i="14"/>
  <c r="NF31" i="14"/>
  <c r="OD31" i="14"/>
  <c r="PB31" i="14"/>
  <c r="IA31" i="14"/>
  <c r="JA31" i="14"/>
  <c r="KB31" i="14"/>
  <c r="LH31" i="14"/>
  <c r="MH31" i="14"/>
  <c r="NG31" i="14"/>
  <c r="OE31" i="14"/>
  <c r="PC31" i="14"/>
  <c r="IB31" i="14"/>
  <c r="JB31" i="14"/>
  <c r="KI31" i="14"/>
  <c r="LI31" i="14"/>
  <c r="MJ31" i="14"/>
  <c r="NH31" i="14"/>
  <c r="OF31" i="14"/>
  <c r="PD31" i="14"/>
  <c r="IC31" i="14"/>
  <c r="JD31" i="14"/>
  <c r="KJ31" i="14"/>
  <c r="LJ31" i="14"/>
  <c r="MQ31" i="14"/>
  <c r="NO31" i="14"/>
  <c r="OM31" i="14"/>
  <c r="JM31" i="14"/>
  <c r="LV31" i="14"/>
  <c r="OO31" i="14"/>
  <c r="JN31" i="14"/>
  <c r="MR31" i="14"/>
  <c r="OP31" i="14"/>
  <c r="JP31" i="14"/>
  <c r="MS31" i="14"/>
  <c r="OQ31" i="14"/>
  <c r="KK31" i="14"/>
  <c r="MT31" i="14"/>
  <c r="OR31" i="14"/>
  <c r="KL31" i="14"/>
  <c r="MU31" i="14"/>
  <c r="ID31" i="14"/>
  <c r="KN31" i="14"/>
  <c r="MV31" i="14"/>
  <c r="IF31" i="14"/>
  <c r="KU31" i="14"/>
  <c r="NP31" i="14"/>
  <c r="KV31" i="14"/>
  <c r="LL31" i="14"/>
  <c r="LS31" i="14"/>
  <c r="LT31" i="14"/>
  <c r="LU31" i="14"/>
  <c r="NQ31" i="14"/>
  <c r="NR31" i="14"/>
  <c r="IM31" i="14"/>
  <c r="NS31" i="14"/>
  <c r="IN31" i="14"/>
  <c r="IO31" i="14"/>
  <c r="JK31" i="14"/>
  <c r="JL31" i="14"/>
  <c r="NT31" i="14"/>
  <c r="ON31" i="14"/>
  <c r="HY47" i="14"/>
  <c r="IK47" i="14"/>
  <c r="IW47" i="14"/>
  <c r="JI47" i="14"/>
  <c r="JU47" i="14"/>
  <c r="KG47" i="14"/>
  <c r="KS47" i="14"/>
  <c r="LE47" i="14"/>
  <c r="LQ47" i="14"/>
  <c r="MC47" i="14"/>
  <c r="MO47" i="14"/>
  <c r="NA47" i="14"/>
  <c r="NM47" i="14"/>
  <c r="NY47" i="14"/>
  <c r="OK47" i="14"/>
  <c r="OW47" i="14"/>
  <c r="HZ47" i="14"/>
  <c r="IL47" i="14"/>
  <c r="IX47" i="14"/>
  <c r="JJ47" i="14"/>
  <c r="JV47" i="14"/>
  <c r="KH47" i="14"/>
  <c r="KT47" i="14"/>
  <c r="LF47" i="14"/>
  <c r="LR47" i="14"/>
  <c r="MD47" i="14"/>
  <c r="MP47" i="14"/>
  <c r="NB47" i="14"/>
  <c r="NN47" i="14"/>
  <c r="NZ47" i="14"/>
  <c r="OL47" i="14"/>
  <c r="OX47" i="14"/>
  <c r="IA47" i="14"/>
  <c r="IM47" i="14"/>
  <c r="IY47" i="14"/>
  <c r="JK47" i="14"/>
  <c r="JW47" i="14"/>
  <c r="KI47" i="14"/>
  <c r="KU47" i="14"/>
  <c r="LG47" i="14"/>
  <c r="LS47" i="14"/>
  <c r="ME47" i="14"/>
  <c r="MQ47" i="14"/>
  <c r="NC47" i="14"/>
  <c r="NO47" i="14"/>
  <c r="OA47" i="14"/>
  <c r="OM47" i="14"/>
  <c r="OY47" i="14"/>
  <c r="IB47" i="14"/>
  <c r="IN47" i="14"/>
  <c r="IZ47" i="14"/>
  <c r="JL47" i="14"/>
  <c r="JX47" i="14"/>
  <c r="KJ47" i="14"/>
  <c r="KV47" i="14"/>
  <c r="LH47" i="14"/>
  <c r="LT47" i="14"/>
  <c r="MF47" i="14"/>
  <c r="MR47" i="14"/>
  <c r="ND47" i="14"/>
  <c r="NP47" i="14"/>
  <c r="OB47" i="14"/>
  <c r="ON47" i="14"/>
  <c r="OZ47" i="14"/>
  <c r="HQ47" i="14"/>
  <c r="IC47" i="14"/>
  <c r="IO47" i="14"/>
  <c r="JA47" i="14"/>
  <c r="JM47" i="14"/>
  <c r="JY47" i="14"/>
  <c r="KK47" i="14"/>
  <c r="KW47" i="14"/>
  <c r="LI47" i="14"/>
  <c r="LU47" i="14"/>
  <c r="MG47" i="14"/>
  <c r="MS47" i="14"/>
  <c r="NE47" i="14"/>
  <c r="NQ47" i="14"/>
  <c r="OC47" i="14"/>
  <c r="OO47" i="14"/>
  <c r="PA47" i="14"/>
  <c r="HR47" i="14"/>
  <c r="ID47" i="14"/>
  <c r="IP47" i="14"/>
  <c r="JB47" i="14"/>
  <c r="JN47" i="14"/>
  <c r="JZ47" i="14"/>
  <c r="KL47" i="14"/>
  <c r="KX47" i="14"/>
  <c r="LJ47" i="14"/>
  <c r="LV47" i="14"/>
  <c r="MH47" i="14"/>
  <c r="MT47" i="14"/>
  <c r="NF47" i="14"/>
  <c r="NR47" i="14"/>
  <c r="OD47" i="14"/>
  <c r="OP47" i="14"/>
  <c r="PB47" i="14"/>
  <c r="HS47" i="14"/>
  <c r="IE47" i="14"/>
  <c r="IQ47" i="14"/>
  <c r="JC47" i="14"/>
  <c r="JO47" i="14"/>
  <c r="KA47" i="14"/>
  <c r="KM47" i="14"/>
  <c r="KY47" i="14"/>
  <c r="LK47" i="14"/>
  <c r="LW47" i="14"/>
  <c r="MI47" i="14"/>
  <c r="MU47" i="14"/>
  <c r="NG47" i="14"/>
  <c r="NS47" i="14"/>
  <c r="OE47" i="14"/>
  <c r="OQ47" i="14"/>
  <c r="PC47" i="14"/>
  <c r="HT47" i="14"/>
  <c r="IF47" i="14"/>
  <c r="IR47" i="14"/>
  <c r="JD47" i="14"/>
  <c r="JP47" i="14"/>
  <c r="KB47" i="14"/>
  <c r="KN47" i="14"/>
  <c r="KZ47" i="14"/>
  <c r="LL47" i="14"/>
  <c r="LX47" i="14"/>
  <c r="MJ47" i="14"/>
  <c r="MV47" i="14"/>
  <c r="NH47" i="14"/>
  <c r="NT47" i="14"/>
  <c r="OF47" i="14"/>
  <c r="OR47" i="14"/>
  <c r="PD47" i="14"/>
  <c r="HU47" i="14"/>
  <c r="JE47" i="14"/>
  <c r="KO47" i="14"/>
  <c r="LY47" i="14"/>
  <c r="NI47" i="14"/>
  <c r="OS47" i="14"/>
  <c r="HV47" i="14"/>
  <c r="JF47" i="14"/>
  <c r="KP47" i="14"/>
  <c r="LZ47" i="14"/>
  <c r="NJ47" i="14"/>
  <c r="OT47" i="14"/>
  <c r="HW47" i="14"/>
  <c r="JG47" i="14"/>
  <c r="KQ47" i="14"/>
  <c r="MA47" i="14"/>
  <c r="NK47" i="14"/>
  <c r="OU47" i="14"/>
  <c r="HX47" i="14"/>
  <c r="JH47" i="14"/>
  <c r="KR47" i="14"/>
  <c r="MB47" i="14"/>
  <c r="NL47" i="14"/>
  <c r="OV47" i="14"/>
  <c r="IG47" i="14"/>
  <c r="JQ47" i="14"/>
  <c r="LA47" i="14"/>
  <c r="MK47" i="14"/>
  <c r="NU47" i="14"/>
  <c r="PE47" i="14"/>
  <c r="IH47" i="14"/>
  <c r="JR47" i="14"/>
  <c r="LB47" i="14"/>
  <c r="ML47" i="14"/>
  <c r="NV47" i="14"/>
  <c r="PF47" i="14"/>
  <c r="II47" i="14"/>
  <c r="JS47" i="14"/>
  <c r="LC47" i="14"/>
  <c r="MM47" i="14"/>
  <c r="NW47" i="14"/>
  <c r="PG47" i="14"/>
  <c r="IU47" i="14"/>
  <c r="KE47" i="14"/>
  <c r="LO47" i="14"/>
  <c r="MY47" i="14"/>
  <c r="OI47" i="14"/>
  <c r="LD47" i="14"/>
  <c r="PH47" i="14"/>
  <c r="LM47" i="14"/>
  <c r="LN47" i="14"/>
  <c r="LP47" i="14"/>
  <c r="IJ47" i="14"/>
  <c r="MN47" i="14"/>
  <c r="IS47" i="14"/>
  <c r="MW47" i="14"/>
  <c r="IT47" i="14"/>
  <c r="MX47" i="14"/>
  <c r="JT47" i="14"/>
  <c r="NX47" i="14"/>
  <c r="KD47" i="14"/>
  <c r="OH47" i="14"/>
  <c r="IV47" i="14"/>
  <c r="KC47" i="14"/>
  <c r="KF47" i="14"/>
  <c r="OJ47" i="14"/>
  <c r="MZ47" i="14"/>
  <c r="OG47" i="14"/>
  <c r="HV58" i="14"/>
  <c r="IH58" i="14"/>
  <c r="IT58" i="14"/>
  <c r="JF58" i="14"/>
  <c r="JR58" i="14"/>
  <c r="KD58" i="14"/>
  <c r="KP58" i="14"/>
  <c r="LB58" i="14"/>
  <c r="LN58" i="14"/>
  <c r="LZ58" i="14"/>
  <c r="ML58" i="14"/>
  <c r="MX58" i="14"/>
  <c r="HW58" i="14"/>
  <c r="II58" i="14"/>
  <c r="IU58" i="14"/>
  <c r="JG58" i="14"/>
  <c r="JS58" i="14"/>
  <c r="KE58" i="14"/>
  <c r="KQ58" i="14"/>
  <c r="LC58" i="14"/>
  <c r="LO58" i="14"/>
  <c r="MA58" i="14"/>
  <c r="MM58" i="14"/>
  <c r="MY58" i="14"/>
  <c r="HX58" i="14"/>
  <c r="IJ58" i="14"/>
  <c r="IV58" i="14"/>
  <c r="JH58" i="14"/>
  <c r="JT58" i="14"/>
  <c r="KF58" i="14"/>
  <c r="KR58" i="14"/>
  <c r="LD58" i="14"/>
  <c r="LP58" i="14"/>
  <c r="MB58" i="14"/>
  <c r="MN58" i="14"/>
  <c r="MZ58" i="14"/>
  <c r="HY58" i="14"/>
  <c r="IK58" i="14"/>
  <c r="IW58" i="14"/>
  <c r="JI58" i="14"/>
  <c r="JU58" i="14"/>
  <c r="KG58" i="14"/>
  <c r="KS58" i="14"/>
  <c r="LE58" i="14"/>
  <c r="LQ58" i="14"/>
  <c r="MC58" i="14"/>
  <c r="MO58" i="14"/>
  <c r="NA58" i="14"/>
  <c r="HZ58" i="14"/>
  <c r="IL58" i="14"/>
  <c r="IX58" i="14"/>
  <c r="JJ58" i="14"/>
  <c r="JV58" i="14"/>
  <c r="KH58" i="14"/>
  <c r="KT58" i="14"/>
  <c r="LF58" i="14"/>
  <c r="LR58" i="14"/>
  <c r="MD58" i="14"/>
  <c r="MP58" i="14"/>
  <c r="NB58" i="14"/>
  <c r="NN58" i="14"/>
  <c r="IA58" i="14"/>
  <c r="IM58" i="14"/>
  <c r="IY58" i="14"/>
  <c r="JK58" i="14"/>
  <c r="JW58" i="14"/>
  <c r="KI58" i="14"/>
  <c r="KU58" i="14"/>
  <c r="LG58" i="14"/>
  <c r="LS58" i="14"/>
  <c r="ME58" i="14"/>
  <c r="MQ58" i="14"/>
  <c r="NC58" i="14"/>
  <c r="HR58" i="14"/>
  <c r="ID58" i="14"/>
  <c r="IP58" i="14"/>
  <c r="JB58" i="14"/>
  <c r="JN58" i="14"/>
  <c r="JZ58" i="14"/>
  <c r="KL58" i="14"/>
  <c r="KX58" i="14"/>
  <c r="LJ58" i="14"/>
  <c r="LV58" i="14"/>
  <c r="MH58" i="14"/>
  <c r="MT58" i="14"/>
  <c r="HT58" i="14"/>
  <c r="IF58" i="14"/>
  <c r="IR58" i="14"/>
  <c r="JD58" i="14"/>
  <c r="JP58" i="14"/>
  <c r="KB58" i="14"/>
  <c r="KN58" i="14"/>
  <c r="KZ58" i="14"/>
  <c r="LL58" i="14"/>
  <c r="LX58" i="14"/>
  <c r="MJ58" i="14"/>
  <c r="MV58" i="14"/>
  <c r="HQ58" i="14"/>
  <c r="JA58" i="14"/>
  <c r="KK58" i="14"/>
  <c r="LU58" i="14"/>
  <c r="NE58" i="14"/>
  <c r="NR58" i="14"/>
  <c r="OD58" i="14"/>
  <c r="OP58" i="14"/>
  <c r="PB58" i="14"/>
  <c r="HS58" i="14"/>
  <c r="JC58" i="14"/>
  <c r="KM58" i="14"/>
  <c r="LW58" i="14"/>
  <c r="NF58" i="14"/>
  <c r="NS58" i="14"/>
  <c r="OE58" i="14"/>
  <c r="OQ58" i="14"/>
  <c r="PC58" i="14"/>
  <c r="HU58" i="14"/>
  <c r="JE58" i="14"/>
  <c r="KO58" i="14"/>
  <c r="LY58" i="14"/>
  <c r="NG58" i="14"/>
  <c r="NT58" i="14"/>
  <c r="OF58" i="14"/>
  <c r="OR58" i="14"/>
  <c r="PD58" i="14"/>
  <c r="IB58" i="14"/>
  <c r="JL58" i="14"/>
  <c r="KV58" i="14"/>
  <c r="MF58" i="14"/>
  <c r="NH58" i="14"/>
  <c r="NU58" i="14"/>
  <c r="OG58" i="14"/>
  <c r="OS58" i="14"/>
  <c r="PE58" i="14"/>
  <c r="IC58" i="14"/>
  <c r="JM58" i="14"/>
  <c r="KW58" i="14"/>
  <c r="MG58" i="14"/>
  <c r="NI58" i="14"/>
  <c r="NV58" i="14"/>
  <c r="OH58" i="14"/>
  <c r="OT58" i="14"/>
  <c r="PF58" i="14"/>
  <c r="IE58" i="14"/>
  <c r="JO58" i="14"/>
  <c r="KY58" i="14"/>
  <c r="MI58" i="14"/>
  <c r="NJ58" i="14"/>
  <c r="NW58" i="14"/>
  <c r="OI58" i="14"/>
  <c r="OU58" i="14"/>
  <c r="PG58" i="14"/>
  <c r="IG58" i="14"/>
  <c r="JQ58" i="14"/>
  <c r="LA58" i="14"/>
  <c r="MK58" i="14"/>
  <c r="NK58" i="14"/>
  <c r="NX58" i="14"/>
  <c r="OJ58" i="14"/>
  <c r="OV58" i="14"/>
  <c r="PH58" i="14"/>
  <c r="IN58" i="14"/>
  <c r="JX58" i="14"/>
  <c r="LH58" i="14"/>
  <c r="MR58" i="14"/>
  <c r="NL58" i="14"/>
  <c r="NY58" i="14"/>
  <c r="OK58" i="14"/>
  <c r="OW58" i="14"/>
  <c r="IS58" i="14"/>
  <c r="KC58" i="14"/>
  <c r="LM58" i="14"/>
  <c r="MW58" i="14"/>
  <c r="NP58" i="14"/>
  <c r="OB58" i="14"/>
  <c r="ON58" i="14"/>
  <c r="OZ58" i="14"/>
  <c r="JY58" i="14"/>
  <c r="NZ58" i="14"/>
  <c r="KA58" i="14"/>
  <c r="OA58" i="14"/>
  <c r="KJ58" i="14"/>
  <c r="OC58" i="14"/>
  <c r="LI58" i="14"/>
  <c r="OL58" i="14"/>
  <c r="LK58" i="14"/>
  <c r="OM58" i="14"/>
  <c r="LT58" i="14"/>
  <c r="OO58" i="14"/>
  <c r="MS58" i="14"/>
  <c r="OX58" i="14"/>
  <c r="MU58" i="14"/>
  <c r="OY58" i="14"/>
  <c r="ND58" i="14"/>
  <c r="PA58" i="14"/>
  <c r="IO58" i="14"/>
  <c r="IQ58" i="14"/>
  <c r="IZ58" i="14"/>
  <c r="NM58" i="14"/>
  <c r="NO58" i="14"/>
  <c r="NQ58" i="14"/>
  <c r="HS90" i="14"/>
  <c r="IE90" i="14"/>
  <c r="IQ90" i="14"/>
  <c r="JC90" i="14"/>
  <c r="JO90" i="14"/>
  <c r="KA90" i="14"/>
  <c r="KM90" i="14"/>
  <c r="KY90" i="14"/>
  <c r="LK90" i="14"/>
  <c r="LW90" i="14"/>
  <c r="MI90" i="14"/>
  <c r="MU90" i="14"/>
  <c r="NG90" i="14"/>
  <c r="NS90" i="14"/>
  <c r="OE90" i="14"/>
  <c r="OQ90" i="14"/>
  <c r="PC90" i="14"/>
  <c r="HT90" i="14"/>
  <c r="IF90" i="14"/>
  <c r="IR90" i="14"/>
  <c r="JD90" i="14"/>
  <c r="JP90" i="14"/>
  <c r="KB90" i="14"/>
  <c r="KN90" i="14"/>
  <c r="KZ90" i="14"/>
  <c r="LL90" i="14"/>
  <c r="LX90" i="14"/>
  <c r="MJ90" i="14"/>
  <c r="MV90" i="14"/>
  <c r="NH90" i="14"/>
  <c r="NT90" i="14"/>
  <c r="OF90" i="14"/>
  <c r="OR90" i="14"/>
  <c r="PD90" i="14"/>
  <c r="HU90" i="14"/>
  <c r="IG90" i="14"/>
  <c r="IS90" i="14"/>
  <c r="JE90" i="14"/>
  <c r="JQ90" i="14"/>
  <c r="KC90" i="14"/>
  <c r="KO90" i="14"/>
  <c r="LA90" i="14"/>
  <c r="LM90" i="14"/>
  <c r="LY90" i="14"/>
  <c r="MK90" i="14"/>
  <c r="MW90" i="14"/>
  <c r="NI90" i="14"/>
  <c r="NU90" i="14"/>
  <c r="OG90" i="14"/>
  <c r="OS90" i="14"/>
  <c r="PE90" i="14"/>
  <c r="HV90" i="14"/>
  <c r="IH90" i="14"/>
  <c r="IT90" i="14"/>
  <c r="JF90" i="14"/>
  <c r="JR90" i="14"/>
  <c r="KD90" i="14"/>
  <c r="KP90" i="14"/>
  <c r="LB90" i="14"/>
  <c r="LN90" i="14"/>
  <c r="LZ90" i="14"/>
  <c r="ML90" i="14"/>
  <c r="MX90" i="14"/>
  <c r="NJ90" i="14"/>
  <c r="NV90" i="14"/>
  <c r="OH90" i="14"/>
  <c r="OT90" i="14"/>
  <c r="PF90" i="14"/>
  <c r="HW90" i="14"/>
  <c r="II90" i="14"/>
  <c r="IU90" i="14"/>
  <c r="JG90" i="14"/>
  <c r="JS90" i="14"/>
  <c r="KE90" i="14"/>
  <c r="KQ90" i="14"/>
  <c r="LC90" i="14"/>
  <c r="LO90" i="14"/>
  <c r="MA90" i="14"/>
  <c r="MM90" i="14"/>
  <c r="MY90" i="14"/>
  <c r="NK90" i="14"/>
  <c r="NW90" i="14"/>
  <c r="OI90" i="14"/>
  <c r="OU90" i="14"/>
  <c r="PG90" i="14"/>
  <c r="HX90" i="14"/>
  <c r="IJ90" i="14"/>
  <c r="IV90" i="14"/>
  <c r="JH90" i="14"/>
  <c r="JT90" i="14"/>
  <c r="KF90" i="14"/>
  <c r="KR90" i="14"/>
  <c r="LD90" i="14"/>
  <c r="LP90" i="14"/>
  <c r="MB90" i="14"/>
  <c r="MN90" i="14"/>
  <c r="MZ90" i="14"/>
  <c r="NL90" i="14"/>
  <c r="NX90" i="14"/>
  <c r="OJ90" i="14"/>
  <c r="OV90" i="14"/>
  <c r="PH90" i="14"/>
  <c r="HY90" i="14"/>
  <c r="IK90" i="14"/>
  <c r="IW90" i="14"/>
  <c r="JI90" i="14"/>
  <c r="JU90" i="14"/>
  <c r="KG90" i="14"/>
  <c r="KS90" i="14"/>
  <c r="LE90" i="14"/>
  <c r="LQ90" i="14"/>
  <c r="MC90" i="14"/>
  <c r="MO90" i="14"/>
  <c r="NA90" i="14"/>
  <c r="NM90" i="14"/>
  <c r="NY90" i="14"/>
  <c r="OK90" i="14"/>
  <c r="OW90" i="14"/>
  <c r="HZ90" i="14"/>
  <c r="IL90" i="14"/>
  <c r="IX90" i="14"/>
  <c r="JJ90" i="14"/>
  <c r="JV90" i="14"/>
  <c r="KH90" i="14"/>
  <c r="KT90" i="14"/>
  <c r="LF90" i="14"/>
  <c r="LR90" i="14"/>
  <c r="MD90" i="14"/>
  <c r="MP90" i="14"/>
  <c r="NB90" i="14"/>
  <c r="NN90" i="14"/>
  <c r="NZ90" i="14"/>
  <c r="OL90" i="14"/>
  <c r="OX90" i="14"/>
  <c r="IA90" i="14"/>
  <c r="IM90" i="14"/>
  <c r="IY90" i="14"/>
  <c r="JK90" i="14"/>
  <c r="JW90" i="14"/>
  <c r="KI90" i="14"/>
  <c r="KU90" i="14"/>
  <c r="LG90" i="14"/>
  <c r="LS90" i="14"/>
  <c r="ME90" i="14"/>
  <c r="MQ90" i="14"/>
  <c r="NC90" i="14"/>
  <c r="NO90" i="14"/>
  <c r="OA90" i="14"/>
  <c r="OM90" i="14"/>
  <c r="OY90" i="14"/>
  <c r="HQ90" i="14"/>
  <c r="IC90" i="14"/>
  <c r="IO90" i="14"/>
  <c r="JA90" i="14"/>
  <c r="JM90" i="14"/>
  <c r="JY90" i="14"/>
  <c r="KK90" i="14"/>
  <c r="KW90" i="14"/>
  <c r="LI90" i="14"/>
  <c r="LU90" i="14"/>
  <c r="MG90" i="14"/>
  <c r="MS90" i="14"/>
  <c r="NE90" i="14"/>
  <c r="NQ90" i="14"/>
  <c r="OC90" i="14"/>
  <c r="OO90" i="14"/>
  <c r="PA90" i="14"/>
  <c r="IN90" i="14"/>
  <c r="LH90" i="14"/>
  <c r="OB90" i="14"/>
  <c r="IP90" i="14"/>
  <c r="LJ90" i="14"/>
  <c r="OD90" i="14"/>
  <c r="IZ90" i="14"/>
  <c r="LT90" i="14"/>
  <c r="ON90" i="14"/>
  <c r="JB90" i="14"/>
  <c r="LV90" i="14"/>
  <c r="OP90" i="14"/>
  <c r="JL90" i="14"/>
  <c r="MF90" i="14"/>
  <c r="OZ90" i="14"/>
  <c r="JN90" i="14"/>
  <c r="MH90" i="14"/>
  <c r="PB90" i="14"/>
  <c r="JX90" i="14"/>
  <c r="MR90" i="14"/>
  <c r="JZ90" i="14"/>
  <c r="MT90" i="14"/>
  <c r="KJ90" i="14"/>
  <c r="ND90" i="14"/>
  <c r="HR90" i="14"/>
  <c r="KL90" i="14"/>
  <c r="NF90" i="14"/>
  <c r="IB90" i="14"/>
  <c r="ID90" i="14"/>
  <c r="KV90" i="14"/>
  <c r="KX90" i="14"/>
  <c r="NP90" i="14"/>
  <c r="NR90" i="14"/>
  <c r="KM13" i="14"/>
  <c r="KN13" i="14"/>
  <c r="JN13" i="14"/>
  <c r="KP13" i="14"/>
  <c r="JU13" i="14"/>
  <c r="HQ32" i="14"/>
  <c r="IC32" i="14"/>
  <c r="IO32" i="14"/>
  <c r="JA32" i="14"/>
  <c r="JM32" i="14"/>
  <c r="JY32" i="14"/>
  <c r="KK32" i="14"/>
  <c r="KW32" i="14"/>
  <c r="LI32" i="14"/>
  <c r="LU32" i="14"/>
  <c r="MG32" i="14"/>
  <c r="MS32" i="14"/>
  <c r="NE32" i="14"/>
  <c r="NQ32" i="14"/>
  <c r="OC32" i="14"/>
  <c r="OO32" i="14"/>
  <c r="PA32" i="14"/>
  <c r="HR32" i="14"/>
  <c r="ID32" i="14"/>
  <c r="IP32" i="14"/>
  <c r="JB32" i="14"/>
  <c r="JN32" i="14"/>
  <c r="JZ32" i="14"/>
  <c r="KL32" i="14"/>
  <c r="KX32" i="14"/>
  <c r="LJ32" i="14"/>
  <c r="LV32" i="14"/>
  <c r="MH32" i="14"/>
  <c r="MT32" i="14"/>
  <c r="NF32" i="14"/>
  <c r="NR32" i="14"/>
  <c r="OD32" i="14"/>
  <c r="OP32" i="14"/>
  <c r="PB32" i="14"/>
  <c r="HS32" i="14"/>
  <c r="IE32" i="14"/>
  <c r="IQ32" i="14"/>
  <c r="JC32" i="14"/>
  <c r="JO32" i="14"/>
  <c r="KA32" i="14"/>
  <c r="KM32" i="14"/>
  <c r="KY32" i="14"/>
  <c r="LK32" i="14"/>
  <c r="LW32" i="14"/>
  <c r="MI32" i="14"/>
  <c r="MU32" i="14"/>
  <c r="NG32" i="14"/>
  <c r="NS32" i="14"/>
  <c r="OE32" i="14"/>
  <c r="OQ32" i="14"/>
  <c r="PC32" i="14"/>
  <c r="HT32" i="14"/>
  <c r="IF32" i="14"/>
  <c r="IR32" i="14"/>
  <c r="JD32" i="14"/>
  <c r="JP32" i="14"/>
  <c r="KB32" i="14"/>
  <c r="KN32" i="14"/>
  <c r="KZ32" i="14"/>
  <c r="LL32" i="14"/>
  <c r="LX32" i="14"/>
  <c r="MJ32" i="14"/>
  <c r="MV32" i="14"/>
  <c r="NH32" i="14"/>
  <c r="NT32" i="14"/>
  <c r="OF32" i="14"/>
  <c r="OR32" i="14"/>
  <c r="PD32" i="14"/>
  <c r="HU32" i="14"/>
  <c r="IG32" i="14"/>
  <c r="IS32" i="14"/>
  <c r="JE32" i="14"/>
  <c r="JQ32" i="14"/>
  <c r="KC32" i="14"/>
  <c r="KO32" i="14"/>
  <c r="LA32" i="14"/>
  <c r="LM32" i="14"/>
  <c r="LY32" i="14"/>
  <c r="MK32" i="14"/>
  <c r="MW32" i="14"/>
  <c r="NI32" i="14"/>
  <c r="NU32" i="14"/>
  <c r="OG32" i="14"/>
  <c r="OS32" i="14"/>
  <c r="PE32" i="14"/>
  <c r="HV32" i="14"/>
  <c r="IH32" i="14"/>
  <c r="IT32" i="14"/>
  <c r="JF32" i="14"/>
  <c r="JR32" i="14"/>
  <c r="KD32" i="14"/>
  <c r="KP32" i="14"/>
  <c r="LB32" i="14"/>
  <c r="LN32" i="14"/>
  <c r="LZ32" i="14"/>
  <c r="ML32" i="14"/>
  <c r="MX32" i="14"/>
  <c r="NJ32" i="14"/>
  <c r="NV32" i="14"/>
  <c r="OH32" i="14"/>
  <c r="OT32" i="14"/>
  <c r="PF32" i="14"/>
  <c r="HW32" i="14"/>
  <c r="II32" i="14"/>
  <c r="IU32" i="14"/>
  <c r="JG32" i="14"/>
  <c r="JS32" i="14"/>
  <c r="KE32" i="14"/>
  <c r="KQ32" i="14"/>
  <c r="LC32" i="14"/>
  <c r="LO32" i="14"/>
  <c r="MA32" i="14"/>
  <c r="MM32" i="14"/>
  <c r="MY32" i="14"/>
  <c r="NK32" i="14"/>
  <c r="NW32" i="14"/>
  <c r="OI32" i="14"/>
  <c r="OU32" i="14"/>
  <c r="PG32" i="14"/>
  <c r="IN32" i="14"/>
  <c r="JU32" i="14"/>
  <c r="KU32" i="14"/>
  <c r="MB32" i="14"/>
  <c r="NB32" i="14"/>
  <c r="OB32" i="14"/>
  <c r="IV32" i="14"/>
  <c r="JV32" i="14"/>
  <c r="KV32" i="14"/>
  <c r="MC32" i="14"/>
  <c r="NC32" i="14"/>
  <c r="OJ32" i="14"/>
  <c r="IW32" i="14"/>
  <c r="JW32" i="14"/>
  <c r="LD32" i="14"/>
  <c r="MD32" i="14"/>
  <c r="ND32" i="14"/>
  <c r="OK32" i="14"/>
  <c r="HX32" i="14"/>
  <c r="IX32" i="14"/>
  <c r="JX32" i="14"/>
  <c r="LE32" i="14"/>
  <c r="ME32" i="14"/>
  <c r="NL32" i="14"/>
  <c r="OL32" i="14"/>
  <c r="HY32" i="14"/>
  <c r="IY32" i="14"/>
  <c r="KF32" i="14"/>
  <c r="LF32" i="14"/>
  <c r="MF32" i="14"/>
  <c r="NM32" i="14"/>
  <c r="OM32" i="14"/>
  <c r="HZ32" i="14"/>
  <c r="IZ32" i="14"/>
  <c r="KG32" i="14"/>
  <c r="LG32" i="14"/>
  <c r="MN32" i="14"/>
  <c r="NN32" i="14"/>
  <c r="ON32" i="14"/>
  <c r="IA32" i="14"/>
  <c r="JH32" i="14"/>
  <c r="KH32" i="14"/>
  <c r="LH32" i="14"/>
  <c r="MO32" i="14"/>
  <c r="NO32" i="14"/>
  <c r="OV32" i="14"/>
  <c r="KI32" i="14"/>
  <c r="MR32" i="14"/>
  <c r="PH32" i="14"/>
  <c r="KJ32" i="14"/>
  <c r="MZ32" i="14"/>
  <c r="IB32" i="14"/>
  <c r="KR32" i="14"/>
  <c r="NA32" i="14"/>
  <c r="IJ32" i="14"/>
  <c r="KS32" i="14"/>
  <c r="NP32" i="14"/>
  <c r="IK32" i="14"/>
  <c r="KT32" i="14"/>
  <c r="NX32" i="14"/>
  <c r="IL32" i="14"/>
  <c r="LP32" i="14"/>
  <c r="NY32" i="14"/>
  <c r="IM32" i="14"/>
  <c r="LQ32" i="14"/>
  <c r="NZ32" i="14"/>
  <c r="JI32" i="14"/>
  <c r="LR32" i="14"/>
  <c r="OA32" i="14"/>
  <c r="LS32" i="14"/>
  <c r="LT32" i="14"/>
  <c r="MP32" i="14"/>
  <c r="MQ32" i="14"/>
  <c r="OW32" i="14"/>
  <c r="OX32" i="14"/>
  <c r="OY32" i="14"/>
  <c r="OZ32" i="14"/>
  <c r="JJ32" i="14"/>
  <c r="JK32" i="14"/>
  <c r="JL32" i="14"/>
  <c r="JT32" i="14"/>
  <c r="HW80" i="14"/>
  <c r="II80" i="14"/>
  <c r="IU80" i="14"/>
  <c r="JG80" i="14"/>
  <c r="JS80" i="14"/>
  <c r="KE80" i="14"/>
  <c r="KQ80" i="14"/>
  <c r="LC80" i="14"/>
  <c r="LO80" i="14"/>
  <c r="MA80" i="14"/>
  <c r="MM80" i="14"/>
  <c r="MY80" i="14"/>
  <c r="NK80" i="14"/>
  <c r="NW80" i="14"/>
  <c r="OI80" i="14"/>
  <c r="OU80" i="14"/>
  <c r="PG80" i="14"/>
  <c r="HX80" i="14"/>
  <c r="IJ80" i="14"/>
  <c r="IV80" i="14"/>
  <c r="JH80" i="14"/>
  <c r="JT80" i="14"/>
  <c r="KF80" i="14"/>
  <c r="KR80" i="14"/>
  <c r="LD80" i="14"/>
  <c r="LP80" i="14"/>
  <c r="MB80" i="14"/>
  <c r="MN80" i="14"/>
  <c r="MZ80" i="14"/>
  <c r="NL80" i="14"/>
  <c r="NX80" i="14"/>
  <c r="OJ80" i="14"/>
  <c r="OV80" i="14"/>
  <c r="PH80" i="14"/>
  <c r="HY80" i="14"/>
  <c r="IK80" i="14"/>
  <c r="IW80" i="14"/>
  <c r="JI80" i="14"/>
  <c r="JU80" i="14"/>
  <c r="KG80" i="14"/>
  <c r="KS80" i="14"/>
  <c r="LE80" i="14"/>
  <c r="LQ80" i="14"/>
  <c r="MC80" i="14"/>
  <c r="MO80" i="14"/>
  <c r="NA80" i="14"/>
  <c r="NM80" i="14"/>
  <c r="NY80" i="14"/>
  <c r="OK80" i="14"/>
  <c r="OW80" i="14"/>
  <c r="HZ80" i="14"/>
  <c r="IL80" i="14"/>
  <c r="IX80" i="14"/>
  <c r="JJ80" i="14"/>
  <c r="JV80" i="14"/>
  <c r="KH80" i="14"/>
  <c r="KT80" i="14"/>
  <c r="LF80" i="14"/>
  <c r="LR80" i="14"/>
  <c r="MD80" i="14"/>
  <c r="MP80" i="14"/>
  <c r="NB80" i="14"/>
  <c r="NN80" i="14"/>
  <c r="NZ80" i="14"/>
  <c r="OL80" i="14"/>
  <c r="OX80" i="14"/>
  <c r="IA80" i="14"/>
  <c r="IM80" i="14"/>
  <c r="IY80" i="14"/>
  <c r="JK80" i="14"/>
  <c r="JW80" i="14"/>
  <c r="KI80" i="14"/>
  <c r="KU80" i="14"/>
  <c r="LG80" i="14"/>
  <c r="LS80" i="14"/>
  <c r="ME80" i="14"/>
  <c r="MQ80" i="14"/>
  <c r="NC80" i="14"/>
  <c r="NO80" i="14"/>
  <c r="OA80" i="14"/>
  <c r="OM80" i="14"/>
  <c r="OY80" i="14"/>
  <c r="IB80" i="14"/>
  <c r="IN80" i="14"/>
  <c r="IZ80" i="14"/>
  <c r="JL80" i="14"/>
  <c r="JX80" i="14"/>
  <c r="KJ80" i="14"/>
  <c r="KV80" i="14"/>
  <c r="LH80" i="14"/>
  <c r="LT80" i="14"/>
  <c r="MF80" i="14"/>
  <c r="MR80" i="14"/>
  <c r="ND80" i="14"/>
  <c r="NP80" i="14"/>
  <c r="OB80" i="14"/>
  <c r="ON80" i="14"/>
  <c r="OZ80" i="14"/>
  <c r="HQ80" i="14"/>
  <c r="IC80" i="14"/>
  <c r="IO80" i="14"/>
  <c r="JA80" i="14"/>
  <c r="JM80" i="14"/>
  <c r="JY80" i="14"/>
  <c r="KK80" i="14"/>
  <c r="KW80" i="14"/>
  <c r="LI80" i="14"/>
  <c r="LU80" i="14"/>
  <c r="MG80" i="14"/>
  <c r="MS80" i="14"/>
  <c r="NE80" i="14"/>
  <c r="NQ80" i="14"/>
  <c r="OC80" i="14"/>
  <c r="OO80" i="14"/>
  <c r="PA80" i="14"/>
  <c r="HR80" i="14"/>
  <c r="ID80" i="14"/>
  <c r="IP80" i="14"/>
  <c r="JB80" i="14"/>
  <c r="JN80" i="14"/>
  <c r="JZ80" i="14"/>
  <c r="KL80" i="14"/>
  <c r="KX80" i="14"/>
  <c r="LJ80" i="14"/>
  <c r="LV80" i="14"/>
  <c r="MH80" i="14"/>
  <c r="MT80" i="14"/>
  <c r="NF80" i="14"/>
  <c r="NR80" i="14"/>
  <c r="OD80" i="14"/>
  <c r="OP80" i="14"/>
  <c r="PB80" i="14"/>
  <c r="HU80" i="14"/>
  <c r="IG80" i="14"/>
  <c r="IS80" i="14"/>
  <c r="JE80" i="14"/>
  <c r="JQ80" i="14"/>
  <c r="KC80" i="14"/>
  <c r="KO80" i="14"/>
  <c r="LA80" i="14"/>
  <c r="LM80" i="14"/>
  <c r="LY80" i="14"/>
  <c r="MK80" i="14"/>
  <c r="MW80" i="14"/>
  <c r="NI80" i="14"/>
  <c r="NU80" i="14"/>
  <c r="OG80" i="14"/>
  <c r="OS80" i="14"/>
  <c r="PE80" i="14"/>
  <c r="IE80" i="14"/>
  <c r="KA80" i="14"/>
  <c r="LW80" i="14"/>
  <c r="NS80" i="14"/>
  <c r="IF80" i="14"/>
  <c r="KB80" i="14"/>
  <c r="LX80" i="14"/>
  <c r="NT80" i="14"/>
  <c r="IH80" i="14"/>
  <c r="KD80" i="14"/>
  <c r="LZ80" i="14"/>
  <c r="NV80" i="14"/>
  <c r="IQ80" i="14"/>
  <c r="KM80" i="14"/>
  <c r="MI80" i="14"/>
  <c r="OE80" i="14"/>
  <c r="IR80" i="14"/>
  <c r="KN80" i="14"/>
  <c r="MJ80" i="14"/>
  <c r="OF80" i="14"/>
  <c r="IT80" i="14"/>
  <c r="KP80" i="14"/>
  <c r="ML80" i="14"/>
  <c r="OH80" i="14"/>
  <c r="JC80" i="14"/>
  <c r="KY80" i="14"/>
  <c r="MU80" i="14"/>
  <c r="OQ80" i="14"/>
  <c r="JD80" i="14"/>
  <c r="KZ80" i="14"/>
  <c r="MV80" i="14"/>
  <c r="OR80" i="14"/>
  <c r="JF80" i="14"/>
  <c r="LB80" i="14"/>
  <c r="MX80" i="14"/>
  <c r="OT80" i="14"/>
  <c r="HT80" i="14"/>
  <c r="JP80" i="14"/>
  <c r="LL80" i="14"/>
  <c r="NH80" i="14"/>
  <c r="PD80" i="14"/>
  <c r="LK80" i="14"/>
  <c r="LN80" i="14"/>
  <c r="NG80" i="14"/>
  <c r="NJ80" i="14"/>
  <c r="PC80" i="14"/>
  <c r="PF80" i="14"/>
  <c r="HS80" i="14"/>
  <c r="JO80" i="14"/>
  <c r="HV80" i="14"/>
  <c r="JR80" i="14"/>
  <c r="HY41" i="14"/>
  <c r="IK41" i="14"/>
  <c r="IW41" i="14"/>
  <c r="JI41" i="14"/>
  <c r="JU41" i="14"/>
  <c r="KG41" i="14"/>
  <c r="KS41" i="14"/>
  <c r="LE41" i="14"/>
  <c r="LQ41" i="14"/>
  <c r="MC41" i="14"/>
  <c r="MO41" i="14"/>
  <c r="NA41" i="14"/>
  <c r="NM41" i="14"/>
  <c r="NY41" i="14"/>
  <c r="OK41" i="14"/>
  <c r="OW41" i="14"/>
  <c r="HZ41" i="14"/>
  <c r="IL41" i="14"/>
  <c r="IX41" i="14"/>
  <c r="JJ41" i="14"/>
  <c r="JV41" i="14"/>
  <c r="KH41" i="14"/>
  <c r="IA41" i="14"/>
  <c r="IM41" i="14"/>
  <c r="IY41" i="14"/>
  <c r="JK41" i="14"/>
  <c r="JW41" i="14"/>
  <c r="KI41" i="14"/>
  <c r="KU41" i="14"/>
  <c r="LG41" i="14"/>
  <c r="LS41" i="14"/>
  <c r="ME41" i="14"/>
  <c r="MQ41" i="14"/>
  <c r="NC41" i="14"/>
  <c r="NO41" i="14"/>
  <c r="OA41" i="14"/>
  <c r="OM41" i="14"/>
  <c r="OY41" i="14"/>
  <c r="IB41" i="14"/>
  <c r="IN41" i="14"/>
  <c r="IZ41" i="14"/>
  <c r="HQ41" i="14"/>
  <c r="IC41" i="14"/>
  <c r="IO41" i="14"/>
  <c r="JA41" i="14"/>
  <c r="JM41" i="14"/>
  <c r="JY41" i="14"/>
  <c r="KK41" i="14"/>
  <c r="KW41" i="14"/>
  <c r="LI41" i="14"/>
  <c r="HR41" i="14"/>
  <c r="ID41" i="14"/>
  <c r="IP41" i="14"/>
  <c r="JB41" i="14"/>
  <c r="JN41" i="14"/>
  <c r="JZ41" i="14"/>
  <c r="KL41" i="14"/>
  <c r="HT41" i="14"/>
  <c r="IF41" i="14"/>
  <c r="IR41" i="14"/>
  <c r="JD41" i="14"/>
  <c r="JP41" i="14"/>
  <c r="KB41" i="14"/>
  <c r="KN41" i="14"/>
  <c r="KZ41" i="14"/>
  <c r="HW41" i="14"/>
  <c r="JC41" i="14"/>
  <c r="KA41" i="14"/>
  <c r="KV41" i="14"/>
  <c r="LM41" i="14"/>
  <c r="MA41" i="14"/>
  <c r="MP41" i="14"/>
  <c r="NE41" i="14"/>
  <c r="NS41" i="14"/>
  <c r="OG41" i="14"/>
  <c r="OU41" i="14"/>
  <c r="HX41" i="14"/>
  <c r="JE41" i="14"/>
  <c r="KC41" i="14"/>
  <c r="KX41" i="14"/>
  <c r="LN41" i="14"/>
  <c r="MB41" i="14"/>
  <c r="MR41" i="14"/>
  <c r="NF41" i="14"/>
  <c r="NT41" i="14"/>
  <c r="OH41" i="14"/>
  <c r="OV41" i="14"/>
  <c r="IE41" i="14"/>
  <c r="JF41" i="14"/>
  <c r="KD41" i="14"/>
  <c r="KY41" i="14"/>
  <c r="LO41" i="14"/>
  <c r="MD41" i="14"/>
  <c r="MS41" i="14"/>
  <c r="NG41" i="14"/>
  <c r="NU41" i="14"/>
  <c r="OI41" i="14"/>
  <c r="OX41" i="14"/>
  <c r="IG41" i="14"/>
  <c r="JG41" i="14"/>
  <c r="KE41" i="14"/>
  <c r="LA41" i="14"/>
  <c r="LP41" i="14"/>
  <c r="MF41" i="14"/>
  <c r="MT41" i="14"/>
  <c r="NH41" i="14"/>
  <c r="NV41" i="14"/>
  <c r="OJ41" i="14"/>
  <c r="OZ41" i="14"/>
  <c r="IH41" i="14"/>
  <c r="JH41" i="14"/>
  <c r="KF41" i="14"/>
  <c r="LB41" i="14"/>
  <c r="LR41" i="14"/>
  <c r="MG41" i="14"/>
  <c r="MU41" i="14"/>
  <c r="NI41" i="14"/>
  <c r="NW41" i="14"/>
  <c r="OL41" i="14"/>
  <c r="PA41" i="14"/>
  <c r="II41" i="14"/>
  <c r="JL41" i="14"/>
  <c r="KJ41" i="14"/>
  <c r="LC41" i="14"/>
  <c r="LT41" i="14"/>
  <c r="MH41" i="14"/>
  <c r="MV41" i="14"/>
  <c r="NJ41" i="14"/>
  <c r="NX41" i="14"/>
  <c r="ON41" i="14"/>
  <c r="PB41" i="14"/>
  <c r="IJ41" i="14"/>
  <c r="JO41" i="14"/>
  <c r="KM41" i="14"/>
  <c r="LD41" i="14"/>
  <c r="LU41" i="14"/>
  <c r="MI41" i="14"/>
  <c r="MW41" i="14"/>
  <c r="NK41" i="14"/>
  <c r="NZ41" i="14"/>
  <c r="OO41" i="14"/>
  <c r="PC41" i="14"/>
  <c r="IQ41" i="14"/>
  <c r="JQ41" i="14"/>
  <c r="KO41" i="14"/>
  <c r="LF41" i="14"/>
  <c r="LV41" i="14"/>
  <c r="MJ41" i="14"/>
  <c r="MX41" i="14"/>
  <c r="NL41" i="14"/>
  <c r="OB41" i="14"/>
  <c r="OP41" i="14"/>
  <c r="PD41" i="14"/>
  <c r="JR41" i="14"/>
  <c r="LW41" i="14"/>
  <c r="NN41" i="14"/>
  <c r="PE41" i="14"/>
  <c r="JS41" i="14"/>
  <c r="LX41" i="14"/>
  <c r="NP41" i="14"/>
  <c r="PF41" i="14"/>
  <c r="JT41" i="14"/>
  <c r="LY41" i="14"/>
  <c r="NQ41" i="14"/>
  <c r="PG41" i="14"/>
  <c r="JX41" i="14"/>
  <c r="LZ41" i="14"/>
  <c r="NR41" i="14"/>
  <c r="PH41" i="14"/>
  <c r="KP41" i="14"/>
  <c r="MK41" i="14"/>
  <c r="OC41" i="14"/>
  <c r="HS41" i="14"/>
  <c r="KQ41" i="14"/>
  <c r="ML41" i="14"/>
  <c r="OD41" i="14"/>
  <c r="HU41" i="14"/>
  <c r="KR41" i="14"/>
  <c r="MM41" i="14"/>
  <c r="OE41" i="14"/>
  <c r="IU41" i="14"/>
  <c r="LK41" i="14"/>
  <c r="NB41" i="14"/>
  <c r="OS41" i="14"/>
  <c r="HV41" i="14"/>
  <c r="OF41" i="14"/>
  <c r="IS41" i="14"/>
  <c r="OQ41" i="14"/>
  <c r="IT41" i="14"/>
  <c r="OR41" i="14"/>
  <c r="IV41" i="14"/>
  <c r="OT41" i="14"/>
  <c r="KT41" i="14"/>
  <c r="LH41" i="14"/>
  <c r="LJ41" i="14"/>
  <c r="MN41" i="14"/>
  <c r="MZ41" i="14"/>
  <c r="ND41" i="14"/>
  <c r="LL41" i="14"/>
  <c r="MY41" i="14"/>
  <c r="HS75" i="14"/>
  <c r="IE75" i="14"/>
  <c r="IQ75" i="14"/>
  <c r="JC75" i="14"/>
  <c r="JO75" i="14"/>
  <c r="KA75" i="14"/>
  <c r="KM75" i="14"/>
  <c r="KY75" i="14"/>
  <c r="LK75" i="14"/>
  <c r="LW75" i="14"/>
  <c r="MI75" i="14"/>
  <c r="MU75" i="14"/>
  <c r="NG75" i="14"/>
  <c r="NS75" i="14"/>
  <c r="OE75" i="14"/>
  <c r="OQ75" i="14"/>
  <c r="PC75" i="14"/>
  <c r="HT75" i="14"/>
  <c r="IF75" i="14"/>
  <c r="IR75" i="14"/>
  <c r="JD75" i="14"/>
  <c r="JP75" i="14"/>
  <c r="KB75" i="14"/>
  <c r="KN75" i="14"/>
  <c r="KZ75" i="14"/>
  <c r="LL75" i="14"/>
  <c r="LX75" i="14"/>
  <c r="MJ75" i="14"/>
  <c r="MV75" i="14"/>
  <c r="NH75" i="14"/>
  <c r="NT75" i="14"/>
  <c r="OF75" i="14"/>
  <c r="OR75" i="14"/>
  <c r="PD75" i="14"/>
  <c r="HU75" i="14"/>
  <c r="IG75" i="14"/>
  <c r="IS75" i="14"/>
  <c r="JE75" i="14"/>
  <c r="JQ75" i="14"/>
  <c r="KC75" i="14"/>
  <c r="KO75" i="14"/>
  <c r="LA75" i="14"/>
  <c r="LM75" i="14"/>
  <c r="LY75" i="14"/>
  <c r="MK75" i="14"/>
  <c r="MW75" i="14"/>
  <c r="NI75" i="14"/>
  <c r="NU75" i="14"/>
  <c r="OG75" i="14"/>
  <c r="OS75" i="14"/>
  <c r="PE75" i="14"/>
  <c r="HV75" i="14"/>
  <c r="IH75" i="14"/>
  <c r="IT75" i="14"/>
  <c r="JF75" i="14"/>
  <c r="JR75" i="14"/>
  <c r="KD75" i="14"/>
  <c r="KP75" i="14"/>
  <c r="LB75" i="14"/>
  <c r="LN75" i="14"/>
  <c r="LZ75" i="14"/>
  <c r="ML75" i="14"/>
  <c r="MX75" i="14"/>
  <c r="NJ75" i="14"/>
  <c r="NV75" i="14"/>
  <c r="OH75" i="14"/>
  <c r="OT75" i="14"/>
  <c r="PF75" i="14"/>
  <c r="HW75" i="14"/>
  <c r="II75" i="14"/>
  <c r="IU75" i="14"/>
  <c r="JG75" i="14"/>
  <c r="JS75" i="14"/>
  <c r="KE75" i="14"/>
  <c r="KQ75" i="14"/>
  <c r="LC75" i="14"/>
  <c r="LO75" i="14"/>
  <c r="MA75" i="14"/>
  <c r="MM75" i="14"/>
  <c r="MY75" i="14"/>
  <c r="NK75" i="14"/>
  <c r="NW75" i="14"/>
  <c r="OI75" i="14"/>
  <c r="OU75" i="14"/>
  <c r="PG75" i="14"/>
  <c r="HX75" i="14"/>
  <c r="IJ75" i="14"/>
  <c r="IV75" i="14"/>
  <c r="JH75" i="14"/>
  <c r="JT75" i="14"/>
  <c r="KF75" i="14"/>
  <c r="KR75" i="14"/>
  <c r="LD75" i="14"/>
  <c r="LP75" i="14"/>
  <c r="MB75" i="14"/>
  <c r="MN75" i="14"/>
  <c r="MZ75" i="14"/>
  <c r="NL75" i="14"/>
  <c r="NX75" i="14"/>
  <c r="OJ75" i="14"/>
  <c r="OV75" i="14"/>
  <c r="PH75" i="14"/>
  <c r="HY75" i="14"/>
  <c r="IK75" i="14"/>
  <c r="IW75" i="14"/>
  <c r="JI75" i="14"/>
  <c r="JU75" i="14"/>
  <c r="KG75" i="14"/>
  <c r="KS75" i="14"/>
  <c r="LE75" i="14"/>
  <c r="LQ75" i="14"/>
  <c r="MC75" i="14"/>
  <c r="MO75" i="14"/>
  <c r="NA75" i="14"/>
  <c r="NM75" i="14"/>
  <c r="NY75" i="14"/>
  <c r="OK75" i="14"/>
  <c r="OW75" i="14"/>
  <c r="HZ75" i="14"/>
  <c r="IL75" i="14"/>
  <c r="IX75" i="14"/>
  <c r="JJ75" i="14"/>
  <c r="JV75" i="14"/>
  <c r="KH75" i="14"/>
  <c r="KT75" i="14"/>
  <c r="LF75" i="14"/>
  <c r="LR75" i="14"/>
  <c r="MD75" i="14"/>
  <c r="MP75" i="14"/>
  <c r="NB75" i="14"/>
  <c r="NN75" i="14"/>
  <c r="NZ75" i="14"/>
  <c r="OL75" i="14"/>
  <c r="OX75" i="14"/>
  <c r="IA75" i="14"/>
  <c r="IM75" i="14"/>
  <c r="IY75" i="14"/>
  <c r="JK75" i="14"/>
  <c r="JW75" i="14"/>
  <c r="KI75" i="14"/>
  <c r="KU75" i="14"/>
  <c r="LG75" i="14"/>
  <c r="LS75" i="14"/>
  <c r="ME75" i="14"/>
  <c r="MQ75" i="14"/>
  <c r="NC75" i="14"/>
  <c r="NO75" i="14"/>
  <c r="OA75" i="14"/>
  <c r="OM75" i="14"/>
  <c r="OY75" i="14"/>
  <c r="IZ75" i="14"/>
  <c r="KV75" i="14"/>
  <c r="MR75" i="14"/>
  <c r="ON75" i="14"/>
  <c r="JA75" i="14"/>
  <c r="KW75" i="14"/>
  <c r="MS75" i="14"/>
  <c r="OO75" i="14"/>
  <c r="JB75" i="14"/>
  <c r="KX75" i="14"/>
  <c r="MT75" i="14"/>
  <c r="OP75" i="14"/>
  <c r="JL75" i="14"/>
  <c r="LH75" i="14"/>
  <c r="ND75" i="14"/>
  <c r="OZ75" i="14"/>
  <c r="HQ75" i="14"/>
  <c r="JM75" i="14"/>
  <c r="LI75" i="14"/>
  <c r="NE75" i="14"/>
  <c r="PA75" i="14"/>
  <c r="HR75" i="14"/>
  <c r="JN75" i="14"/>
  <c r="LJ75" i="14"/>
  <c r="NF75" i="14"/>
  <c r="PB75" i="14"/>
  <c r="IB75" i="14"/>
  <c r="JX75" i="14"/>
  <c r="LT75" i="14"/>
  <c r="NP75" i="14"/>
  <c r="IC75" i="14"/>
  <c r="JY75" i="14"/>
  <c r="LU75" i="14"/>
  <c r="NQ75" i="14"/>
  <c r="IO75" i="14"/>
  <c r="KK75" i="14"/>
  <c r="MG75" i="14"/>
  <c r="OC75" i="14"/>
  <c r="LV75" i="14"/>
  <c r="MF75" i="14"/>
  <c r="MH75" i="14"/>
  <c r="NR75" i="14"/>
  <c r="OB75" i="14"/>
  <c r="OD75" i="14"/>
  <c r="ID75" i="14"/>
  <c r="IN75" i="14"/>
  <c r="IP75" i="14"/>
  <c r="KJ75" i="14"/>
  <c r="JZ75" i="14"/>
  <c r="KL75" i="14"/>
  <c r="IA103" i="14"/>
  <c r="IM103" i="14"/>
  <c r="IY103" i="14"/>
  <c r="JK103" i="14"/>
  <c r="JW103" i="14"/>
  <c r="KI103" i="14"/>
  <c r="KU103" i="14"/>
  <c r="LG103" i="14"/>
  <c r="LS103" i="14"/>
  <c r="ME103" i="14"/>
  <c r="MQ103" i="14"/>
  <c r="NC103" i="14"/>
  <c r="NO103" i="14"/>
  <c r="OA103" i="14"/>
  <c r="OM103" i="14"/>
  <c r="OY103" i="14"/>
  <c r="IV103" i="14"/>
  <c r="LD103" i="14"/>
  <c r="MN103" i="14"/>
  <c r="PH103" i="14"/>
  <c r="IB103" i="14"/>
  <c r="IN103" i="14"/>
  <c r="IZ103" i="14"/>
  <c r="JL103" i="14"/>
  <c r="JX103" i="14"/>
  <c r="KJ103" i="14"/>
  <c r="KV103" i="14"/>
  <c r="LH103" i="14"/>
  <c r="LT103" i="14"/>
  <c r="MF103" i="14"/>
  <c r="MR103" i="14"/>
  <c r="ND103" i="14"/>
  <c r="NP103" i="14"/>
  <c r="OB103" i="14"/>
  <c r="ON103" i="14"/>
  <c r="OZ103" i="14"/>
  <c r="KF103" i="14"/>
  <c r="MZ103" i="14"/>
  <c r="HQ103" i="14"/>
  <c r="IC103" i="14"/>
  <c r="IO103" i="14"/>
  <c r="JA103" i="14"/>
  <c r="JM103" i="14"/>
  <c r="JY103" i="14"/>
  <c r="KK103" i="14"/>
  <c r="KW103" i="14"/>
  <c r="LI103" i="14"/>
  <c r="LU103" i="14"/>
  <c r="MG103" i="14"/>
  <c r="MS103" i="14"/>
  <c r="NE103" i="14"/>
  <c r="NQ103" i="14"/>
  <c r="OC103" i="14"/>
  <c r="OO103" i="14"/>
  <c r="PA103" i="14"/>
  <c r="HR103" i="14"/>
  <c r="ID103" i="14"/>
  <c r="IP103" i="14"/>
  <c r="JB103" i="14"/>
  <c r="JN103" i="14"/>
  <c r="JZ103" i="14"/>
  <c r="KL103" i="14"/>
  <c r="KX103" i="14"/>
  <c r="LJ103" i="14"/>
  <c r="LV103" i="14"/>
  <c r="MH103" i="14"/>
  <c r="MT103" i="14"/>
  <c r="NF103" i="14"/>
  <c r="NR103" i="14"/>
  <c r="OD103" i="14"/>
  <c r="OP103" i="14"/>
  <c r="PB103" i="14"/>
  <c r="HX103" i="14"/>
  <c r="NX103" i="14"/>
  <c r="HS103" i="14"/>
  <c r="IE103" i="14"/>
  <c r="IQ103" i="14"/>
  <c r="JC103" i="14"/>
  <c r="JO103" i="14"/>
  <c r="KA103" i="14"/>
  <c r="KM103" i="14"/>
  <c r="KY103" i="14"/>
  <c r="LK103" i="14"/>
  <c r="LW103" i="14"/>
  <c r="MI103" i="14"/>
  <c r="MU103" i="14"/>
  <c r="NG103" i="14"/>
  <c r="NS103" i="14"/>
  <c r="OE103" i="14"/>
  <c r="OQ103" i="14"/>
  <c r="PC103" i="14"/>
  <c r="OJ103" i="14"/>
  <c r="HT103" i="14"/>
  <c r="IF103" i="14"/>
  <c r="IR103" i="14"/>
  <c r="JD103" i="14"/>
  <c r="JP103" i="14"/>
  <c r="KB103" i="14"/>
  <c r="KN103" i="14"/>
  <c r="KZ103" i="14"/>
  <c r="LL103" i="14"/>
  <c r="LX103" i="14"/>
  <c r="MJ103" i="14"/>
  <c r="MV103" i="14"/>
  <c r="NH103" i="14"/>
  <c r="NT103" i="14"/>
  <c r="OF103" i="14"/>
  <c r="OR103" i="14"/>
  <c r="PD103" i="14"/>
  <c r="KR103" i="14"/>
  <c r="MB103" i="14"/>
  <c r="HU103" i="14"/>
  <c r="IG103" i="14"/>
  <c r="IS103" i="14"/>
  <c r="JE103" i="14"/>
  <c r="JQ103" i="14"/>
  <c r="KC103" i="14"/>
  <c r="KO103" i="14"/>
  <c r="LA103" i="14"/>
  <c r="LM103" i="14"/>
  <c r="LY103" i="14"/>
  <c r="MK103" i="14"/>
  <c r="MW103" i="14"/>
  <c r="NI103" i="14"/>
  <c r="NU103" i="14"/>
  <c r="OG103" i="14"/>
  <c r="OS103" i="14"/>
  <c r="PE103" i="14"/>
  <c r="IJ103" i="14"/>
  <c r="OV103" i="14"/>
  <c r="HV103" i="14"/>
  <c r="IH103" i="14"/>
  <c r="IT103" i="14"/>
  <c r="JF103" i="14"/>
  <c r="JR103" i="14"/>
  <c r="KD103" i="14"/>
  <c r="KP103" i="14"/>
  <c r="LB103" i="14"/>
  <c r="LN103" i="14"/>
  <c r="LZ103" i="14"/>
  <c r="ML103" i="14"/>
  <c r="MX103" i="14"/>
  <c r="NJ103" i="14"/>
  <c r="NV103" i="14"/>
  <c r="OH103" i="14"/>
  <c r="OT103" i="14"/>
  <c r="PF103" i="14"/>
  <c r="JT103" i="14"/>
  <c r="NL103" i="14"/>
  <c r="HW103" i="14"/>
  <c r="II103" i="14"/>
  <c r="IU103" i="14"/>
  <c r="JG103" i="14"/>
  <c r="JS103" i="14"/>
  <c r="KE103" i="14"/>
  <c r="KQ103" i="14"/>
  <c r="LC103" i="14"/>
  <c r="LO103" i="14"/>
  <c r="MA103" i="14"/>
  <c r="MM103" i="14"/>
  <c r="MY103" i="14"/>
  <c r="NK103" i="14"/>
  <c r="NW103" i="14"/>
  <c r="OI103" i="14"/>
  <c r="OU103" i="14"/>
  <c r="PG103" i="14"/>
  <c r="JH103" i="14"/>
  <c r="HY103" i="14"/>
  <c r="IK103" i="14"/>
  <c r="IW103" i="14"/>
  <c r="JI103" i="14"/>
  <c r="JU103" i="14"/>
  <c r="KG103" i="14"/>
  <c r="KS103" i="14"/>
  <c r="LE103" i="14"/>
  <c r="LQ103" i="14"/>
  <c r="MC103" i="14"/>
  <c r="MO103" i="14"/>
  <c r="NA103" i="14"/>
  <c r="NM103" i="14"/>
  <c r="NY103" i="14"/>
  <c r="OK103" i="14"/>
  <c r="OW103" i="14"/>
  <c r="JV103" i="14"/>
  <c r="OX103" i="14"/>
  <c r="NN103" i="14"/>
  <c r="KH103" i="14"/>
  <c r="KT103" i="14"/>
  <c r="LF103" i="14"/>
  <c r="LP103" i="14"/>
  <c r="LR103" i="14"/>
  <c r="MD103" i="14"/>
  <c r="IL103" i="14"/>
  <c r="MP103" i="14"/>
  <c r="HZ103" i="14"/>
  <c r="NB103" i="14"/>
  <c r="IX103" i="14"/>
  <c r="NZ103" i="14"/>
  <c r="JJ103" i="14"/>
  <c r="OL103" i="14"/>
  <c r="HW22" i="14"/>
  <c r="II22" i="14"/>
  <c r="IU22" i="14"/>
  <c r="JG22" i="14"/>
  <c r="JS22" i="14"/>
  <c r="KE22" i="14"/>
  <c r="KQ22" i="14"/>
  <c r="LC22" i="14"/>
  <c r="LO22" i="14"/>
  <c r="MA22" i="14"/>
  <c r="MM22" i="14"/>
  <c r="MY22" i="14"/>
  <c r="NK22" i="14"/>
  <c r="NW22" i="14"/>
  <c r="OI22" i="14"/>
  <c r="OU22" i="14"/>
  <c r="PG22" i="14"/>
  <c r="HX22" i="14"/>
  <c r="IJ22" i="14"/>
  <c r="IV22" i="14"/>
  <c r="JH22" i="14"/>
  <c r="JT22" i="14"/>
  <c r="KF22" i="14"/>
  <c r="KR22" i="14"/>
  <c r="LD22" i="14"/>
  <c r="LP22" i="14"/>
  <c r="MB22" i="14"/>
  <c r="MN22" i="14"/>
  <c r="MZ22" i="14"/>
  <c r="NL22" i="14"/>
  <c r="NX22" i="14"/>
  <c r="OJ22" i="14"/>
  <c r="OV22" i="14"/>
  <c r="PH22" i="14"/>
  <c r="HY22" i="14"/>
  <c r="IK22" i="14"/>
  <c r="IW22" i="14"/>
  <c r="JI22" i="14"/>
  <c r="JU22" i="14"/>
  <c r="KG22" i="14"/>
  <c r="KS22" i="14"/>
  <c r="LE22" i="14"/>
  <c r="LQ22" i="14"/>
  <c r="MC22" i="14"/>
  <c r="MO22" i="14"/>
  <c r="NA22" i="14"/>
  <c r="NM22" i="14"/>
  <c r="NY22" i="14"/>
  <c r="OK22" i="14"/>
  <c r="OW22" i="14"/>
  <c r="HZ22" i="14"/>
  <c r="IL22" i="14"/>
  <c r="IX22" i="14"/>
  <c r="JJ22" i="14"/>
  <c r="JV22" i="14"/>
  <c r="KH22" i="14"/>
  <c r="KT22" i="14"/>
  <c r="LF22" i="14"/>
  <c r="LR22" i="14"/>
  <c r="MD22" i="14"/>
  <c r="MP22" i="14"/>
  <c r="NB22" i="14"/>
  <c r="NN22" i="14"/>
  <c r="NZ22" i="14"/>
  <c r="OL22" i="14"/>
  <c r="OX22" i="14"/>
  <c r="IA22" i="14"/>
  <c r="IM22" i="14"/>
  <c r="IY22" i="14"/>
  <c r="JK22" i="14"/>
  <c r="JW22" i="14"/>
  <c r="KI22" i="14"/>
  <c r="KU22" i="14"/>
  <c r="LG22" i="14"/>
  <c r="LS22" i="14"/>
  <c r="ME22" i="14"/>
  <c r="MQ22" i="14"/>
  <c r="NC22" i="14"/>
  <c r="NO22" i="14"/>
  <c r="OA22" i="14"/>
  <c r="OM22" i="14"/>
  <c r="OY22" i="14"/>
  <c r="IB22" i="14"/>
  <c r="IN22" i="14"/>
  <c r="IZ22" i="14"/>
  <c r="JL22" i="14"/>
  <c r="JX22" i="14"/>
  <c r="KJ22" i="14"/>
  <c r="KV22" i="14"/>
  <c r="LH22" i="14"/>
  <c r="LT22" i="14"/>
  <c r="MF22" i="14"/>
  <c r="MR22" i="14"/>
  <c r="ND22" i="14"/>
  <c r="NP22" i="14"/>
  <c r="OB22" i="14"/>
  <c r="ON22" i="14"/>
  <c r="OZ22" i="14"/>
  <c r="IC22" i="14"/>
  <c r="JA22" i="14"/>
  <c r="JY22" i="14"/>
  <c r="KW22" i="14"/>
  <c r="LU22" i="14"/>
  <c r="MS22" i="14"/>
  <c r="NQ22" i="14"/>
  <c r="OO22" i="14"/>
  <c r="ID22" i="14"/>
  <c r="JB22" i="14"/>
  <c r="JZ22" i="14"/>
  <c r="KX22" i="14"/>
  <c r="LV22" i="14"/>
  <c r="MT22" i="14"/>
  <c r="NR22" i="14"/>
  <c r="OP22" i="14"/>
  <c r="IE22" i="14"/>
  <c r="JC22" i="14"/>
  <c r="KA22" i="14"/>
  <c r="KY22" i="14"/>
  <c r="LW22" i="14"/>
  <c r="MU22" i="14"/>
  <c r="NS22" i="14"/>
  <c r="OQ22" i="14"/>
  <c r="IF22" i="14"/>
  <c r="JD22" i="14"/>
  <c r="KB22" i="14"/>
  <c r="KZ22" i="14"/>
  <c r="LX22" i="14"/>
  <c r="MV22" i="14"/>
  <c r="NT22" i="14"/>
  <c r="OR22" i="14"/>
  <c r="IG22" i="14"/>
  <c r="JE22" i="14"/>
  <c r="KC22" i="14"/>
  <c r="LA22" i="14"/>
  <c r="LY22" i="14"/>
  <c r="MW22" i="14"/>
  <c r="NU22" i="14"/>
  <c r="OS22" i="14"/>
  <c r="IH22" i="14"/>
  <c r="JF22" i="14"/>
  <c r="KD22" i="14"/>
  <c r="LB22" i="14"/>
  <c r="LZ22" i="14"/>
  <c r="MX22" i="14"/>
  <c r="NV22" i="14"/>
  <c r="OT22" i="14"/>
  <c r="HQ22" i="14"/>
  <c r="IO22" i="14"/>
  <c r="JM22" i="14"/>
  <c r="KK22" i="14"/>
  <c r="LI22" i="14"/>
  <c r="MG22" i="14"/>
  <c r="NE22" i="14"/>
  <c r="OC22" i="14"/>
  <c r="PA22" i="14"/>
  <c r="JO22" i="14"/>
  <c r="LM22" i="14"/>
  <c r="OD22" i="14"/>
  <c r="HR22" i="14"/>
  <c r="JP22" i="14"/>
  <c r="LN22" i="14"/>
  <c r="OE22" i="14"/>
  <c r="HS22" i="14"/>
  <c r="JQ22" i="14"/>
  <c r="MH22" i="14"/>
  <c r="OF22" i="14"/>
  <c r="HT22" i="14"/>
  <c r="JR22" i="14"/>
  <c r="MI22" i="14"/>
  <c r="OG22" i="14"/>
  <c r="HU22" i="14"/>
  <c r="KL22" i="14"/>
  <c r="MJ22" i="14"/>
  <c r="OH22" i="14"/>
  <c r="HV22" i="14"/>
  <c r="KM22" i="14"/>
  <c r="MK22" i="14"/>
  <c r="PB22" i="14"/>
  <c r="IT22" i="14"/>
  <c r="LK22" i="14"/>
  <c r="NI22" i="14"/>
  <c r="ML22" i="14"/>
  <c r="NF22" i="14"/>
  <c r="IP22" i="14"/>
  <c r="NG22" i="14"/>
  <c r="IR22" i="14"/>
  <c r="NJ22" i="14"/>
  <c r="IS22" i="14"/>
  <c r="PC22" i="14"/>
  <c r="JN22" i="14"/>
  <c r="PD22" i="14"/>
  <c r="KN22" i="14"/>
  <c r="PE22" i="14"/>
  <c r="LL22" i="14"/>
  <c r="NH22" i="14"/>
  <c r="PF22" i="14"/>
  <c r="KP22" i="14"/>
  <c r="LJ22" i="14"/>
  <c r="IQ22" i="14"/>
  <c r="KO22" i="14"/>
  <c r="HR61" i="14"/>
  <c r="ID61" i="14"/>
  <c r="IP61" i="14"/>
  <c r="JB61" i="14"/>
  <c r="JN61" i="14"/>
  <c r="JZ61" i="14"/>
  <c r="KL61" i="14"/>
  <c r="KX61" i="14"/>
  <c r="LJ61" i="14"/>
  <c r="LV61" i="14"/>
  <c r="MH61" i="14"/>
  <c r="MT61" i="14"/>
  <c r="NF61" i="14"/>
  <c r="NR61" i="14"/>
  <c r="OD61" i="14"/>
  <c r="OP61" i="14"/>
  <c r="PB61" i="14"/>
  <c r="HS61" i="14"/>
  <c r="IE61" i="14"/>
  <c r="IQ61" i="14"/>
  <c r="JC61" i="14"/>
  <c r="JO61" i="14"/>
  <c r="KA61" i="14"/>
  <c r="KM61" i="14"/>
  <c r="KY61" i="14"/>
  <c r="LK61" i="14"/>
  <c r="LW61" i="14"/>
  <c r="MI61" i="14"/>
  <c r="MU61" i="14"/>
  <c r="NG61" i="14"/>
  <c r="NS61" i="14"/>
  <c r="OE61" i="14"/>
  <c r="OQ61" i="14"/>
  <c r="PC61" i="14"/>
  <c r="HT61" i="14"/>
  <c r="IF61" i="14"/>
  <c r="IR61" i="14"/>
  <c r="JD61" i="14"/>
  <c r="JP61" i="14"/>
  <c r="KB61" i="14"/>
  <c r="KN61" i="14"/>
  <c r="KZ61" i="14"/>
  <c r="LL61" i="14"/>
  <c r="LX61" i="14"/>
  <c r="MJ61" i="14"/>
  <c r="MV61" i="14"/>
  <c r="NH61" i="14"/>
  <c r="NT61" i="14"/>
  <c r="OF61" i="14"/>
  <c r="OR61" i="14"/>
  <c r="PD61" i="14"/>
  <c r="HU61" i="14"/>
  <c r="IG61" i="14"/>
  <c r="IS61" i="14"/>
  <c r="JE61" i="14"/>
  <c r="JQ61" i="14"/>
  <c r="KC61" i="14"/>
  <c r="KO61" i="14"/>
  <c r="LA61" i="14"/>
  <c r="LM61" i="14"/>
  <c r="LY61" i="14"/>
  <c r="MK61" i="14"/>
  <c r="MW61" i="14"/>
  <c r="NI61" i="14"/>
  <c r="NU61" i="14"/>
  <c r="OG61" i="14"/>
  <c r="OS61" i="14"/>
  <c r="PE61" i="14"/>
  <c r="HV61" i="14"/>
  <c r="IH61" i="14"/>
  <c r="IT61" i="14"/>
  <c r="JF61" i="14"/>
  <c r="JR61" i="14"/>
  <c r="KD61" i="14"/>
  <c r="KP61" i="14"/>
  <c r="LB61" i="14"/>
  <c r="LN61" i="14"/>
  <c r="LZ61" i="14"/>
  <c r="ML61" i="14"/>
  <c r="MX61" i="14"/>
  <c r="NJ61" i="14"/>
  <c r="NV61" i="14"/>
  <c r="OH61" i="14"/>
  <c r="OT61" i="14"/>
  <c r="PF61" i="14"/>
  <c r="HW61" i="14"/>
  <c r="II61" i="14"/>
  <c r="IU61" i="14"/>
  <c r="JG61" i="14"/>
  <c r="JS61" i="14"/>
  <c r="KE61" i="14"/>
  <c r="KQ61" i="14"/>
  <c r="LC61" i="14"/>
  <c r="LO61" i="14"/>
  <c r="MA61" i="14"/>
  <c r="MM61" i="14"/>
  <c r="MY61" i="14"/>
  <c r="NK61" i="14"/>
  <c r="NW61" i="14"/>
  <c r="OI61" i="14"/>
  <c r="OU61" i="14"/>
  <c r="PG61" i="14"/>
  <c r="HX61" i="14"/>
  <c r="IJ61" i="14"/>
  <c r="IV61" i="14"/>
  <c r="JH61" i="14"/>
  <c r="JT61" i="14"/>
  <c r="KF61" i="14"/>
  <c r="KR61" i="14"/>
  <c r="LD61" i="14"/>
  <c r="LP61" i="14"/>
  <c r="MB61" i="14"/>
  <c r="MN61" i="14"/>
  <c r="MZ61" i="14"/>
  <c r="NL61" i="14"/>
  <c r="NX61" i="14"/>
  <c r="OJ61" i="14"/>
  <c r="OV61" i="14"/>
  <c r="PH61" i="14"/>
  <c r="HY61" i="14"/>
  <c r="IK61" i="14"/>
  <c r="IW61" i="14"/>
  <c r="JI61" i="14"/>
  <c r="JU61" i="14"/>
  <c r="KG61" i="14"/>
  <c r="KS61" i="14"/>
  <c r="LE61" i="14"/>
  <c r="LQ61" i="14"/>
  <c r="MC61" i="14"/>
  <c r="MO61" i="14"/>
  <c r="NA61" i="14"/>
  <c r="NM61" i="14"/>
  <c r="NY61" i="14"/>
  <c r="OK61" i="14"/>
  <c r="OW61" i="14"/>
  <c r="IB61" i="14"/>
  <c r="IN61" i="14"/>
  <c r="IZ61" i="14"/>
  <c r="JL61" i="14"/>
  <c r="JX61" i="14"/>
  <c r="KJ61" i="14"/>
  <c r="KV61" i="14"/>
  <c r="LH61" i="14"/>
  <c r="LT61" i="14"/>
  <c r="MF61" i="14"/>
  <c r="MR61" i="14"/>
  <c r="ND61" i="14"/>
  <c r="NP61" i="14"/>
  <c r="OB61" i="14"/>
  <c r="ON61" i="14"/>
  <c r="OZ61" i="14"/>
  <c r="HZ61" i="14"/>
  <c r="JV61" i="14"/>
  <c r="LR61" i="14"/>
  <c r="NN61" i="14"/>
  <c r="IA61" i="14"/>
  <c r="JW61" i="14"/>
  <c r="LS61" i="14"/>
  <c r="NO61" i="14"/>
  <c r="IC61" i="14"/>
  <c r="JY61" i="14"/>
  <c r="LU61" i="14"/>
  <c r="NQ61" i="14"/>
  <c r="IL61" i="14"/>
  <c r="KH61" i="14"/>
  <c r="MD61" i="14"/>
  <c r="NZ61" i="14"/>
  <c r="IM61" i="14"/>
  <c r="KI61" i="14"/>
  <c r="ME61" i="14"/>
  <c r="OA61" i="14"/>
  <c r="IO61" i="14"/>
  <c r="KK61" i="14"/>
  <c r="MG61" i="14"/>
  <c r="OC61" i="14"/>
  <c r="IX61" i="14"/>
  <c r="KT61" i="14"/>
  <c r="MP61" i="14"/>
  <c r="OL61" i="14"/>
  <c r="IY61" i="14"/>
  <c r="KU61" i="14"/>
  <c r="MQ61" i="14"/>
  <c r="OM61" i="14"/>
  <c r="JA61" i="14"/>
  <c r="KW61" i="14"/>
  <c r="MS61" i="14"/>
  <c r="OO61" i="14"/>
  <c r="JJ61" i="14"/>
  <c r="JK61" i="14"/>
  <c r="JM61" i="14"/>
  <c r="LF61" i="14"/>
  <c r="LG61" i="14"/>
  <c r="LI61" i="14"/>
  <c r="NB61" i="14"/>
  <c r="NC61" i="14"/>
  <c r="NE61" i="14"/>
  <c r="HQ61" i="14"/>
  <c r="OX61" i="14"/>
  <c r="OY61" i="14"/>
  <c r="PA61" i="14"/>
  <c r="HU36" i="14"/>
  <c r="IG36" i="14"/>
  <c r="IS36" i="14"/>
  <c r="JE36" i="14"/>
  <c r="JQ36" i="14"/>
  <c r="KC36" i="14"/>
  <c r="KO36" i="14"/>
  <c r="LA36" i="14"/>
  <c r="LM36" i="14"/>
  <c r="LY36" i="14"/>
  <c r="MK36" i="14"/>
  <c r="MW36" i="14"/>
  <c r="NI36" i="14"/>
  <c r="NU36" i="14"/>
  <c r="OG36" i="14"/>
  <c r="OS36" i="14"/>
  <c r="PE36" i="14"/>
  <c r="HV36" i="14"/>
  <c r="IH36" i="14"/>
  <c r="IT36" i="14"/>
  <c r="JF36" i="14"/>
  <c r="JR36" i="14"/>
  <c r="KD36" i="14"/>
  <c r="KP36" i="14"/>
  <c r="LB36" i="14"/>
  <c r="LN36" i="14"/>
  <c r="LZ36" i="14"/>
  <c r="ML36" i="14"/>
  <c r="MX36" i="14"/>
  <c r="NJ36" i="14"/>
  <c r="NV36" i="14"/>
  <c r="OH36" i="14"/>
  <c r="OT36" i="14"/>
  <c r="PF36" i="14"/>
  <c r="HW36" i="14"/>
  <c r="II36" i="14"/>
  <c r="IU36" i="14"/>
  <c r="JG36" i="14"/>
  <c r="JS36" i="14"/>
  <c r="KE36" i="14"/>
  <c r="KQ36" i="14"/>
  <c r="LC36" i="14"/>
  <c r="LO36" i="14"/>
  <c r="MA36" i="14"/>
  <c r="MM36" i="14"/>
  <c r="MY36" i="14"/>
  <c r="NK36" i="14"/>
  <c r="NW36" i="14"/>
  <c r="OI36" i="14"/>
  <c r="OU36" i="14"/>
  <c r="PG36" i="14"/>
  <c r="HX36" i="14"/>
  <c r="IJ36" i="14"/>
  <c r="IV36" i="14"/>
  <c r="JH36" i="14"/>
  <c r="JT36" i="14"/>
  <c r="KF36" i="14"/>
  <c r="KR36" i="14"/>
  <c r="LD36" i="14"/>
  <c r="LP36" i="14"/>
  <c r="MB36" i="14"/>
  <c r="MN36" i="14"/>
  <c r="MZ36" i="14"/>
  <c r="NL36" i="14"/>
  <c r="NX36" i="14"/>
  <c r="OJ36" i="14"/>
  <c r="OV36" i="14"/>
  <c r="PH36" i="14"/>
  <c r="HY36" i="14"/>
  <c r="IK36" i="14"/>
  <c r="IW36" i="14"/>
  <c r="JI36" i="14"/>
  <c r="JU36" i="14"/>
  <c r="KG36" i="14"/>
  <c r="KS36" i="14"/>
  <c r="LE36" i="14"/>
  <c r="LQ36" i="14"/>
  <c r="MC36" i="14"/>
  <c r="MO36" i="14"/>
  <c r="NA36" i="14"/>
  <c r="NM36" i="14"/>
  <c r="NY36" i="14"/>
  <c r="OK36" i="14"/>
  <c r="OW36" i="14"/>
  <c r="HZ36" i="14"/>
  <c r="IL36" i="14"/>
  <c r="IX36" i="14"/>
  <c r="JJ36" i="14"/>
  <c r="JV36" i="14"/>
  <c r="KH36" i="14"/>
  <c r="KT36" i="14"/>
  <c r="LF36" i="14"/>
  <c r="LR36" i="14"/>
  <c r="MD36" i="14"/>
  <c r="MP36" i="14"/>
  <c r="NB36" i="14"/>
  <c r="NN36" i="14"/>
  <c r="NZ36" i="14"/>
  <c r="OL36" i="14"/>
  <c r="OX36" i="14"/>
  <c r="IA36" i="14"/>
  <c r="IM36" i="14"/>
  <c r="IY36" i="14"/>
  <c r="JK36" i="14"/>
  <c r="JW36" i="14"/>
  <c r="KI36" i="14"/>
  <c r="KU36" i="14"/>
  <c r="LG36" i="14"/>
  <c r="LS36" i="14"/>
  <c r="ME36" i="14"/>
  <c r="MQ36" i="14"/>
  <c r="NC36" i="14"/>
  <c r="NO36" i="14"/>
  <c r="OA36" i="14"/>
  <c r="OM36" i="14"/>
  <c r="OY36" i="14"/>
  <c r="IO36" i="14"/>
  <c r="JO36" i="14"/>
  <c r="KV36" i="14"/>
  <c r="LV36" i="14"/>
  <c r="MV36" i="14"/>
  <c r="OC36" i="14"/>
  <c r="PC36" i="14"/>
  <c r="IP36" i="14"/>
  <c r="JP36" i="14"/>
  <c r="KW36" i="14"/>
  <c r="LW36" i="14"/>
  <c r="ND36" i="14"/>
  <c r="OD36" i="14"/>
  <c r="PD36" i="14"/>
  <c r="HQ36" i="14"/>
  <c r="IQ36" i="14"/>
  <c r="JX36" i="14"/>
  <c r="KX36" i="14"/>
  <c r="LX36" i="14"/>
  <c r="NE36" i="14"/>
  <c r="OE36" i="14"/>
  <c r="HR36" i="14"/>
  <c r="IR36" i="14"/>
  <c r="JY36" i="14"/>
  <c r="KY36" i="14"/>
  <c r="MF36" i="14"/>
  <c r="NF36" i="14"/>
  <c r="OF36" i="14"/>
  <c r="HS36" i="14"/>
  <c r="IZ36" i="14"/>
  <c r="JZ36" i="14"/>
  <c r="KZ36" i="14"/>
  <c r="MG36" i="14"/>
  <c r="NG36" i="14"/>
  <c r="ON36" i="14"/>
  <c r="HT36" i="14"/>
  <c r="JA36" i="14"/>
  <c r="KA36" i="14"/>
  <c r="LH36" i="14"/>
  <c r="MH36" i="14"/>
  <c r="NH36" i="14"/>
  <c r="OO36" i="14"/>
  <c r="IB36" i="14"/>
  <c r="JB36" i="14"/>
  <c r="KB36" i="14"/>
  <c r="LI36" i="14"/>
  <c r="MI36" i="14"/>
  <c r="NP36" i="14"/>
  <c r="OP36" i="14"/>
  <c r="IC36" i="14"/>
  <c r="JC36" i="14"/>
  <c r="KJ36" i="14"/>
  <c r="LJ36" i="14"/>
  <c r="MJ36" i="14"/>
  <c r="NQ36" i="14"/>
  <c r="OQ36" i="14"/>
  <c r="JD36" i="14"/>
  <c r="MR36" i="14"/>
  <c r="JL36" i="14"/>
  <c r="MS36" i="14"/>
  <c r="JM36" i="14"/>
  <c r="MT36" i="14"/>
  <c r="JN36" i="14"/>
  <c r="MU36" i="14"/>
  <c r="KK36" i="14"/>
  <c r="NR36" i="14"/>
  <c r="KL36" i="14"/>
  <c r="NS36" i="14"/>
  <c r="KM36" i="14"/>
  <c r="NT36" i="14"/>
  <c r="KN36" i="14"/>
  <c r="OB36" i="14"/>
  <c r="LK36" i="14"/>
  <c r="LL36" i="14"/>
  <c r="LT36" i="14"/>
  <c r="LU36" i="14"/>
  <c r="OR36" i="14"/>
  <c r="OZ36" i="14"/>
  <c r="PA36" i="14"/>
  <c r="IF36" i="14"/>
  <c r="ID36" i="14"/>
  <c r="IE36" i="14"/>
  <c r="IN36" i="14"/>
  <c r="PB36" i="14"/>
  <c r="HR84" i="14"/>
  <c r="ID84" i="14"/>
  <c r="IP84" i="14"/>
  <c r="JB84" i="14"/>
  <c r="JN84" i="14"/>
  <c r="JZ84" i="14"/>
  <c r="KL84" i="14"/>
  <c r="KX84" i="14"/>
  <c r="LJ84" i="14"/>
  <c r="LV84" i="14"/>
  <c r="MH84" i="14"/>
  <c r="MT84" i="14"/>
  <c r="NF84" i="14"/>
  <c r="NR84" i="14"/>
  <c r="OD84" i="14"/>
  <c r="OP84" i="14"/>
  <c r="PB84" i="14"/>
  <c r="HS84" i="14"/>
  <c r="IE84" i="14"/>
  <c r="IQ84" i="14"/>
  <c r="JC84" i="14"/>
  <c r="JO84" i="14"/>
  <c r="KA84" i="14"/>
  <c r="KM84" i="14"/>
  <c r="KY84" i="14"/>
  <c r="LK84" i="14"/>
  <c r="LW84" i="14"/>
  <c r="MI84" i="14"/>
  <c r="MU84" i="14"/>
  <c r="NG84" i="14"/>
  <c r="NS84" i="14"/>
  <c r="OE84" i="14"/>
  <c r="OQ84" i="14"/>
  <c r="PC84" i="14"/>
  <c r="HT84" i="14"/>
  <c r="IF84" i="14"/>
  <c r="IR84" i="14"/>
  <c r="JD84" i="14"/>
  <c r="JP84" i="14"/>
  <c r="KB84" i="14"/>
  <c r="KN84" i="14"/>
  <c r="KZ84" i="14"/>
  <c r="LL84" i="14"/>
  <c r="LX84" i="14"/>
  <c r="MJ84" i="14"/>
  <c r="MV84" i="14"/>
  <c r="NH84" i="14"/>
  <c r="NT84" i="14"/>
  <c r="OF84" i="14"/>
  <c r="OR84" i="14"/>
  <c r="PD84" i="14"/>
  <c r="HU84" i="14"/>
  <c r="IG84" i="14"/>
  <c r="IS84" i="14"/>
  <c r="JE84" i="14"/>
  <c r="JQ84" i="14"/>
  <c r="KC84" i="14"/>
  <c r="KO84" i="14"/>
  <c r="LA84" i="14"/>
  <c r="LM84" i="14"/>
  <c r="LY84" i="14"/>
  <c r="MK84" i="14"/>
  <c r="MW84" i="14"/>
  <c r="NI84" i="14"/>
  <c r="NU84" i="14"/>
  <c r="OG84" i="14"/>
  <c r="OS84" i="14"/>
  <c r="PE84" i="14"/>
  <c r="HV84" i="14"/>
  <c r="IH84" i="14"/>
  <c r="IT84" i="14"/>
  <c r="JF84" i="14"/>
  <c r="JR84" i="14"/>
  <c r="KD84" i="14"/>
  <c r="KP84" i="14"/>
  <c r="LB84" i="14"/>
  <c r="LN84" i="14"/>
  <c r="LZ84" i="14"/>
  <c r="ML84" i="14"/>
  <c r="MX84" i="14"/>
  <c r="NJ84" i="14"/>
  <c r="NV84" i="14"/>
  <c r="OH84" i="14"/>
  <c r="OT84" i="14"/>
  <c r="PF84" i="14"/>
  <c r="HW84" i="14"/>
  <c r="II84" i="14"/>
  <c r="IU84" i="14"/>
  <c r="JG84" i="14"/>
  <c r="JS84" i="14"/>
  <c r="KE84" i="14"/>
  <c r="KQ84" i="14"/>
  <c r="LC84" i="14"/>
  <c r="LO84" i="14"/>
  <c r="MA84" i="14"/>
  <c r="MM84" i="14"/>
  <c r="MY84" i="14"/>
  <c r="NK84" i="14"/>
  <c r="NW84" i="14"/>
  <c r="OI84" i="14"/>
  <c r="OU84" i="14"/>
  <c r="PG84" i="14"/>
  <c r="HX84" i="14"/>
  <c r="IJ84" i="14"/>
  <c r="IV84" i="14"/>
  <c r="JH84" i="14"/>
  <c r="JT84" i="14"/>
  <c r="KF84" i="14"/>
  <c r="KR84" i="14"/>
  <c r="LD84" i="14"/>
  <c r="LP84" i="14"/>
  <c r="HY84" i="14"/>
  <c r="IK84" i="14"/>
  <c r="IW84" i="14"/>
  <c r="JI84" i="14"/>
  <c r="JU84" i="14"/>
  <c r="KG84" i="14"/>
  <c r="KS84" i="14"/>
  <c r="LE84" i="14"/>
  <c r="LQ84" i="14"/>
  <c r="MC84" i="14"/>
  <c r="MO84" i="14"/>
  <c r="NA84" i="14"/>
  <c r="NM84" i="14"/>
  <c r="NY84" i="14"/>
  <c r="OK84" i="14"/>
  <c r="OW84" i="14"/>
  <c r="HZ84" i="14"/>
  <c r="IL84" i="14"/>
  <c r="IX84" i="14"/>
  <c r="JJ84" i="14"/>
  <c r="JV84" i="14"/>
  <c r="KH84" i="14"/>
  <c r="KT84" i="14"/>
  <c r="LF84" i="14"/>
  <c r="LR84" i="14"/>
  <c r="MD84" i="14"/>
  <c r="MP84" i="14"/>
  <c r="NB84" i="14"/>
  <c r="NN84" i="14"/>
  <c r="NZ84" i="14"/>
  <c r="OL84" i="14"/>
  <c r="OX84" i="14"/>
  <c r="IB84" i="14"/>
  <c r="IN84" i="14"/>
  <c r="IZ84" i="14"/>
  <c r="JL84" i="14"/>
  <c r="JX84" i="14"/>
  <c r="KJ84" i="14"/>
  <c r="KV84" i="14"/>
  <c r="LH84" i="14"/>
  <c r="LT84" i="14"/>
  <c r="MF84" i="14"/>
  <c r="MR84" i="14"/>
  <c r="ND84" i="14"/>
  <c r="NP84" i="14"/>
  <c r="OB84" i="14"/>
  <c r="ON84" i="14"/>
  <c r="OZ84" i="14"/>
  <c r="IY84" i="14"/>
  <c r="LS84" i="14"/>
  <c r="NO84" i="14"/>
  <c r="JA84" i="14"/>
  <c r="LU84" i="14"/>
  <c r="NQ84" i="14"/>
  <c r="JK84" i="14"/>
  <c r="MB84" i="14"/>
  <c r="NX84" i="14"/>
  <c r="JM84" i="14"/>
  <c r="ME84" i="14"/>
  <c r="OA84" i="14"/>
  <c r="JW84" i="14"/>
  <c r="MG84" i="14"/>
  <c r="OC84" i="14"/>
  <c r="JY84" i="14"/>
  <c r="MN84" i="14"/>
  <c r="OJ84" i="14"/>
  <c r="KI84" i="14"/>
  <c r="MQ84" i="14"/>
  <c r="OM84" i="14"/>
  <c r="HQ84" i="14"/>
  <c r="KK84" i="14"/>
  <c r="MS84" i="14"/>
  <c r="OO84" i="14"/>
  <c r="IA84" i="14"/>
  <c r="KU84" i="14"/>
  <c r="MZ84" i="14"/>
  <c r="OV84" i="14"/>
  <c r="IM84" i="14"/>
  <c r="LG84" i="14"/>
  <c r="NE84" i="14"/>
  <c r="PA84" i="14"/>
  <c r="IC84" i="14"/>
  <c r="IO84" i="14"/>
  <c r="KW84" i="14"/>
  <c r="LI84" i="14"/>
  <c r="NC84" i="14"/>
  <c r="NL84" i="14"/>
  <c r="OY84" i="14"/>
  <c r="PH84" i="14"/>
  <c r="HQ45" i="14"/>
  <c r="IC45" i="14"/>
  <c r="IO45" i="14"/>
  <c r="JA45" i="14"/>
  <c r="JM45" i="14"/>
  <c r="JY45" i="14"/>
  <c r="KK45" i="14"/>
  <c r="KW45" i="14"/>
  <c r="LI45" i="14"/>
  <c r="LU45" i="14"/>
  <c r="MG45" i="14"/>
  <c r="MS45" i="14"/>
  <c r="NE45" i="14"/>
  <c r="NQ45" i="14"/>
  <c r="OC45" i="14"/>
  <c r="OO45" i="14"/>
  <c r="PA45" i="14"/>
  <c r="HR45" i="14"/>
  <c r="ID45" i="14"/>
  <c r="IP45" i="14"/>
  <c r="JB45" i="14"/>
  <c r="JN45" i="14"/>
  <c r="JZ45" i="14"/>
  <c r="KL45" i="14"/>
  <c r="KX45" i="14"/>
  <c r="LJ45" i="14"/>
  <c r="LV45" i="14"/>
  <c r="MH45" i="14"/>
  <c r="MT45" i="14"/>
  <c r="NF45" i="14"/>
  <c r="NR45" i="14"/>
  <c r="OD45" i="14"/>
  <c r="OP45" i="14"/>
  <c r="PB45" i="14"/>
  <c r="HS45" i="14"/>
  <c r="IE45" i="14"/>
  <c r="IQ45" i="14"/>
  <c r="JC45" i="14"/>
  <c r="JO45" i="14"/>
  <c r="KA45" i="14"/>
  <c r="KM45" i="14"/>
  <c r="KY45" i="14"/>
  <c r="LK45" i="14"/>
  <c r="LW45" i="14"/>
  <c r="MI45" i="14"/>
  <c r="MU45" i="14"/>
  <c r="NG45" i="14"/>
  <c r="NS45" i="14"/>
  <c r="OE45" i="14"/>
  <c r="OQ45" i="14"/>
  <c r="PC45" i="14"/>
  <c r="HT45" i="14"/>
  <c r="IF45" i="14"/>
  <c r="IR45" i="14"/>
  <c r="JD45" i="14"/>
  <c r="JP45" i="14"/>
  <c r="KB45" i="14"/>
  <c r="KN45" i="14"/>
  <c r="KZ45" i="14"/>
  <c r="LL45" i="14"/>
  <c r="LX45" i="14"/>
  <c r="MJ45" i="14"/>
  <c r="MV45" i="14"/>
  <c r="NH45" i="14"/>
  <c r="NT45" i="14"/>
  <c r="OF45" i="14"/>
  <c r="OR45" i="14"/>
  <c r="PD45" i="14"/>
  <c r="HU45" i="14"/>
  <c r="IG45" i="14"/>
  <c r="IS45" i="14"/>
  <c r="JE45" i="14"/>
  <c r="JQ45" i="14"/>
  <c r="KC45" i="14"/>
  <c r="KO45" i="14"/>
  <c r="LA45" i="14"/>
  <c r="LM45" i="14"/>
  <c r="LY45" i="14"/>
  <c r="MK45" i="14"/>
  <c r="MW45" i="14"/>
  <c r="NI45" i="14"/>
  <c r="NU45" i="14"/>
  <c r="OG45" i="14"/>
  <c r="OS45" i="14"/>
  <c r="PE45" i="14"/>
  <c r="HV45" i="14"/>
  <c r="IH45" i="14"/>
  <c r="IT45" i="14"/>
  <c r="JF45" i="14"/>
  <c r="JR45" i="14"/>
  <c r="KD45" i="14"/>
  <c r="KP45" i="14"/>
  <c r="LB45" i="14"/>
  <c r="LN45" i="14"/>
  <c r="LZ45" i="14"/>
  <c r="ML45" i="14"/>
  <c r="MX45" i="14"/>
  <c r="NJ45" i="14"/>
  <c r="NV45" i="14"/>
  <c r="OH45" i="14"/>
  <c r="OT45" i="14"/>
  <c r="PF45" i="14"/>
  <c r="HW45" i="14"/>
  <c r="II45" i="14"/>
  <c r="IU45" i="14"/>
  <c r="JG45" i="14"/>
  <c r="JS45" i="14"/>
  <c r="KE45" i="14"/>
  <c r="KQ45" i="14"/>
  <c r="LC45" i="14"/>
  <c r="LO45" i="14"/>
  <c r="MA45" i="14"/>
  <c r="MM45" i="14"/>
  <c r="MY45" i="14"/>
  <c r="NK45" i="14"/>
  <c r="NW45" i="14"/>
  <c r="OI45" i="14"/>
  <c r="OU45" i="14"/>
  <c r="PG45" i="14"/>
  <c r="HX45" i="14"/>
  <c r="IJ45" i="14"/>
  <c r="IV45" i="14"/>
  <c r="JH45" i="14"/>
  <c r="JT45" i="14"/>
  <c r="KF45" i="14"/>
  <c r="KR45" i="14"/>
  <c r="LD45" i="14"/>
  <c r="LP45" i="14"/>
  <c r="MB45" i="14"/>
  <c r="MN45" i="14"/>
  <c r="MZ45" i="14"/>
  <c r="NL45" i="14"/>
  <c r="NX45" i="14"/>
  <c r="OJ45" i="14"/>
  <c r="OV45" i="14"/>
  <c r="PH45" i="14"/>
  <c r="IW45" i="14"/>
  <c r="KG45" i="14"/>
  <c r="LQ45" i="14"/>
  <c r="NA45" i="14"/>
  <c r="OK45" i="14"/>
  <c r="IX45" i="14"/>
  <c r="KH45" i="14"/>
  <c r="LR45" i="14"/>
  <c r="NB45" i="14"/>
  <c r="OL45" i="14"/>
  <c r="IY45" i="14"/>
  <c r="KI45" i="14"/>
  <c r="LS45" i="14"/>
  <c r="NC45" i="14"/>
  <c r="OM45" i="14"/>
  <c r="IZ45" i="14"/>
  <c r="KJ45" i="14"/>
  <c r="LT45" i="14"/>
  <c r="ND45" i="14"/>
  <c r="ON45" i="14"/>
  <c r="HY45" i="14"/>
  <c r="JI45" i="14"/>
  <c r="KS45" i="14"/>
  <c r="MC45" i="14"/>
  <c r="NM45" i="14"/>
  <c r="OW45" i="14"/>
  <c r="HZ45" i="14"/>
  <c r="JJ45" i="14"/>
  <c r="KT45" i="14"/>
  <c r="MD45" i="14"/>
  <c r="NN45" i="14"/>
  <c r="OX45" i="14"/>
  <c r="IA45" i="14"/>
  <c r="JK45" i="14"/>
  <c r="KU45" i="14"/>
  <c r="ME45" i="14"/>
  <c r="NO45" i="14"/>
  <c r="OY45" i="14"/>
  <c r="IM45" i="14"/>
  <c r="JW45" i="14"/>
  <c r="LG45" i="14"/>
  <c r="MQ45" i="14"/>
  <c r="OA45" i="14"/>
  <c r="IB45" i="14"/>
  <c r="MF45" i="14"/>
  <c r="IK45" i="14"/>
  <c r="MO45" i="14"/>
  <c r="IL45" i="14"/>
  <c r="MP45" i="14"/>
  <c r="IN45" i="14"/>
  <c r="MR45" i="14"/>
  <c r="JL45" i="14"/>
  <c r="NP45" i="14"/>
  <c r="JU45" i="14"/>
  <c r="NY45" i="14"/>
  <c r="JV45" i="14"/>
  <c r="NZ45" i="14"/>
  <c r="KV45" i="14"/>
  <c r="OZ45" i="14"/>
  <c r="LF45" i="14"/>
  <c r="JX45" i="14"/>
  <c r="LE45" i="14"/>
  <c r="LH45" i="14"/>
  <c r="OB45" i="14"/>
  <c r="HW77" i="14"/>
  <c r="II77" i="14"/>
  <c r="IU77" i="14"/>
  <c r="JG77" i="14"/>
  <c r="JS77" i="14"/>
  <c r="KE77" i="14"/>
  <c r="KQ77" i="14"/>
  <c r="LC77" i="14"/>
  <c r="LO77" i="14"/>
  <c r="MA77" i="14"/>
  <c r="MM77" i="14"/>
  <c r="MY77" i="14"/>
  <c r="NK77" i="14"/>
  <c r="NW77" i="14"/>
  <c r="OI77" i="14"/>
  <c r="OU77" i="14"/>
  <c r="PG77" i="14"/>
  <c r="HX77" i="14"/>
  <c r="IJ77" i="14"/>
  <c r="IV77" i="14"/>
  <c r="JH77" i="14"/>
  <c r="JT77" i="14"/>
  <c r="KF77" i="14"/>
  <c r="KR77" i="14"/>
  <c r="LD77" i="14"/>
  <c r="LP77" i="14"/>
  <c r="MB77" i="14"/>
  <c r="MN77" i="14"/>
  <c r="MZ77" i="14"/>
  <c r="NL77" i="14"/>
  <c r="NX77" i="14"/>
  <c r="OJ77" i="14"/>
  <c r="OV77" i="14"/>
  <c r="PH77" i="14"/>
  <c r="HY77" i="14"/>
  <c r="IK77" i="14"/>
  <c r="IW77" i="14"/>
  <c r="JI77" i="14"/>
  <c r="JU77" i="14"/>
  <c r="KG77" i="14"/>
  <c r="KS77" i="14"/>
  <c r="LE77" i="14"/>
  <c r="LQ77" i="14"/>
  <c r="MC77" i="14"/>
  <c r="MO77" i="14"/>
  <c r="NA77" i="14"/>
  <c r="NM77" i="14"/>
  <c r="NY77" i="14"/>
  <c r="OK77" i="14"/>
  <c r="OW77" i="14"/>
  <c r="HZ77" i="14"/>
  <c r="IL77" i="14"/>
  <c r="IX77" i="14"/>
  <c r="JJ77" i="14"/>
  <c r="JV77" i="14"/>
  <c r="KH77" i="14"/>
  <c r="KT77" i="14"/>
  <c r="LF77" i="14"/>
  <c r="LR77" i="14"/>
  <c r="MD77" i="14"/>
  <c r="MP77" i="14"/>
  <c r="NB77" i="14"/>
  <c r="NN77" i="14"/>
  <c r="NZ77" i="14"/>
  <c r="OL77" i="14"/>
  <c r="OX77" i="14"/>
  <c r="IA77" i="14"/>
  <c r="IM77" i="14"/>
  <c r="IY77" i="14"/>
  <c r="JK77" i="14"/>
  <c r="JW77" i="14"/>
  <c r="KI77" i="14"/>
  <c r="KU77" i="14"/>
  <c r="LG77" i="14"/>
  <c r="LS77" i="14"/>
  <c r="ME77" i="14"/>
  <c r="MQ77" i="14"/>
  <c r="NC77" i="14"/>
  <c r="NO77" i="14"/>
  <c r="OA77" i="14"/>
  <c r="OM77" i="14"/>
  <c r="OY77" i="14"/>
  <c r="IB77" i="14"/>
  <c r="IN77" i="14"/>
  <c r="IZ77" i="14"/>
  <c r="JL77" i="14"/>
  <c r="JX77" i="14"/>
  <c r="KJ77" i="14"/>
  <c r="KV77" i="14"/>
  <c r="LH77" i="14"/>
  <c r="LT77" i="14"/>
  <c r="MF77" i="14"/>
  <c r="MR77" i="14"/>
  <c r="ND77" i="14"/>
  <c r="NP77" i="14"/>
  <c r="OB77" i="14"/>
  <c r="ON77" i="14"/>
  <c r="OZ77" i="14"/>
  <c r="HQ77" i="14"/>
  <c r="IC77" i="14"/>
  <c r="IO77" i="14"/>
  <c r="JA77" i="14"/>
  <c r="JM77" i="14"/>
  <c r="JY77" i="14"/>
  <c r="KK77" i="14"/>
  <c r="KW77" i="14"/>
  <c r="LI77" i="14"/>
  <c r="LU77" i="14"/>
  <c r="MG77" i="14"/>
  <c r="MS77" i="14"/>
  <c r="NE77" i="14"/>
  <c r="NQ77" i="14"/>
  <c r="OC77" i="14"/>
  <c r="OO77" i="14"/>
  <c r="PA77" i="14"/>
  <c r="HR77" i="14"/>
  <c r="ID77" i="14"/>
  <c r="IP77" i="14"/>
  <c r="JB77" i="14"/>
  <c r="JN77" i="14"/>
  <c r="JZ77" i="14"/>
  <c r="KL77" i="14"/>
  <c r="KX77" i="14"/>
  <c r="LJ77" i="14"/>
  <c r="LV77" i="14"/>
  <c r="MH77" i="14"/>
  <c r="MT77" i="14"/>
  <c r="NF77" i="14"/>
  <c r="NR77" i="14"/>
  <c r="OD77" i="14"/>
  <c r="OP77" i="14"/>
  <c r="PB77" i="14"/>
  <c r="HU77" i="14"/>
  <c r="IG77" i="14"/>
  <c r="IS77" i="14"/>
  <c r="JE77" i="14"/>
  <c r="JQ77" i="14"/>
  <c r="KC77" i="14"/>
  <c r="KO77" i="14"/>
  <c r="LA77" i="14"/>
  <c r="LM77" i="14"/>
  <c r="LY77" i="14"/>
  <c r="MK77" i="14"/>
  <c r="MW77" i="14"/>
  <c r="NI77" i="14"/>
  <c r="NU77" i="14"/>
  <c r="OG77" i="14"/>
  <c r="OS77" i="14"/>
  <c r="PE77" i="14"/>
  <c r="IQ77" i="14"/>
  <c r="KM77" i="14"/>
  <c r="MI77" i="14"/>
  <c r="OE77" i="14"/>
  <c r="IR77" i="14"/>
  <c r="KN77" i="14"/>
  <c r="MJ77" i="14"/>
  <c r="OF77" i="14"/>
  <c r="IT77" i="14"/>
  <c r="KP77" i="14"/>
  <c r="ML77" i="14"/>
  <c r="OH77" i="14"/>
  <c r="JC77" i="14"/>
  <c r="KY77" i="14"/>
  <c r="MU77" i="14"/>
  <c r="OQ77" i="14"/>
  <c r="JD77" i="14"/>
  <c r="KZ77" i="14"/>
  <c r="MV77" i="14"/>
  <c r="OR77" i="14"/>
  <c r="JF77" i="14"/>
  <c r="LB77" i="14"/>
  <c r="MX77" i="14"/>
  <c r="OT77" i="14"/>
  <c r="HS77" i="14"/>
  <c r="JO77" i="14"/>
  <c r="LK77" i="14"/>
  <c r="NG77" i="14"/>
  <c r="PC77" i="14"/>
  <c r="HT77" i="14"/>
  <c r="JP77" i="14"/>
  <c r="LL77" i="14"/>
  <c r="NH77" i="14"/>
  <c r="PD77" i="14"/>
  <c r="HV77" i="14"/>
  <c r="JR77" i="14"/>
  <c r="LN77" i="14"/>
  <c r="NJ77" i="14"/>
  <c r="PF77" i="14"/>
  <c r="IF77" i="14"/>
  <c r="KB77" i="14"/>
  <c r="LX77" i="14"/>
  <c r="NT77" i="14"/>
  <c r="NS77" i="14"/>
  <c r="NV77" i="14"/>
  <c r="IE77" i="14"/>
  <c r="IH77" i="14"/>
  <c r="KA77" i="14"/>
  <c r="LW77" i="14"/>
  <c r="KD77" i="14"/>
  <c r="LZ77" i="14"/>
  <c r="HQ30" i="14"/>
  <c r="IC30" i="14"/>
  <c r="IO30" i="14"/>
  <c r="JA30" i="14"/>
  <c r="JM30" i="14"/>
  <c r="JY30" i="14"/>
  <c r="KK30" i="14"/>
  <c r="KW30" i="14"/>
  <c r="LI30" i="14"/>
  <c r="LU30" i="14"/>
  <c r="MG30" i="14"/>
  <c r="MS30" i="14"/>
  <c r="NE30" i="14"/>
  <c r="NQ30" i="14"/>
  <c r="OC30" i="14"/>
  <c r="OO30" i="14"/>
  <c r="PA30" i="14"/>
  <c r="HR30" i="14"/>
  <c r="ID30" i="14"/>
  <c r="IP30" i="14"/>
  <c r="JB30" i="14"/>
  <c r="JN30" i="14"/>
  <c r="JZ30" i="14"/>
  <c r="KL30" i="14"/>
  <c r="KX30" i="14"/>
  <c r="LJ30" i="14"/>
  <c r="LV30" i="14"/>
  <c r="MH30" i="14"/>
  <c r="MT30" i="14"/>
  <c r="NF30" i="14"/>
  <c r="NR30" i="14"/>
  <c r="OD30" i="14"/>
  <c r="OP30" i="14"/>
  <c r="PB30" i="14"/>
  <c r="HS30" i="14"/>
  <c r="IE30" i="14"/>
  <c r="IQ30" i="14"/>
  <c r="JC30" i="14"/>
  <c r="JO30" i="14"/>
  <c r="KA30" i="14"/>
  <c r="KM30" i="14"/>
  <c r="KY30" i="14"/>
  <c r="LK30" i="14"/>
  <c r="LW30" i="14"/>
  <c r="MI30" i="14"/>
  <c r="MU30" i="14"/>
  <c r="NG30" i="14"/>
  <c r="NS30" i="14"/>
  <c r="OE30" i="14"/>
  <c r="OQ30" i="14"/>
  <c r="PC30" i="14"/>
  <c r="HT30" i="14"/>
  <c r="IF30" i="14"/>
  <c r="IR30" i="14"/>
  <c r="JD30" i="14"/>
  <c r="JP30" i="14"/>
  <c r="KB30" i="14"/>
  <c r="KN30" i="14"/>
  <c r="KZ30" i="14"/>
  <c r="LL30" i="14"/>
  <c r="LX30" i="14"/>
  <c r="MJ30" i="14"/>
  <c r="MV30" i="14"/>
  <c r="NH30" i="14"/>
  <c r="NT30" i="14"/>
  <c r="OF30" i="14"/>
  <c r="OR30" i="14"/>
  <c r="PD30" i="14"/>
  <c r="HU30" i="14"/>
  <c r="IG30" i="14"/>
  <c r="IS30" i="14"/>
  <c r="JE30" i="14"/>
  <c r="JQ30" i="14"/>
  <c r="KC30" i="14"/>
  <c r="KO30" i="14"/>
  <c r="LA30" i="14"/>
  <c r="LM30" i="14"/>
  <c r="LY30" i="14"/>
  <c r="MK30" i="14"/>
  <c r="MW30" i="14"/>
  <c r="NI30" i="14"/>
  <c r="NU30" i="14"/>
  <c r="OG30" i="14"/>
  <c r="OS30" i="14"/>
  <c r="PE30" i="14"/>
  <c r="HV30" i="14"/>
  <c r="IH30" i="14"/>
  <c r="IT30" i="14"/>
  <c r="JF30" i="14"/>
  <c r="JR30" i="14"/>
  <c r="KD30" i="14"/>
  <c r="KP30" i="14"/>
  <c r="LB30" i="14"/>
  <c r="LN30" i="14"/>
  <c r="LZ30" i="14"/>
  <c r="ML30" i="14"/>
  <c r="MX30" i="14"/>
  <c r="NJ30" i="14"/>
  <c r="NV30" i="14"/>
  <c r="OH30" i="14"/>
  <c r="OT30" i="14"/>
  <c r="PF30" i="14"/>
  <c r="IA30" i="14"/>
  <c r="IM30" i="14"/>
  <c r="IY30" i="14"/>
  <c r="JK30" i="14"/>
  <c r="JW30" i="14"/>
  <c r="KI30" i="14"/>
  <c r="KU30" i="14"/>
  <c r="LG30" i="14"/>
  <c r="LS30" i="14"/>
  <c r="ME30" i="14"/>
  <c r="MQ30" i="14"/>
  <c r="NC30" i="14"/>
  <c r="NO30" i="14"/>
  <c r="OA30" i="14"/>
  <c r="OM30" i="14"/>
  <c r="OY30" i="14"/>
  <c r="HY30" i="14"/>
  <c r="IZ30" i="14"/>
  <c r="KF30" i="14"/>
  <c r="LF30" i="14"/>
  <c r="MM30" i="14"/>
  <c r="NM30" i="14"/>
  <c r="ON30" i="14"/>
  <c r="HZ30" i="14"/>
  <c r="JG30" i="14"/>
  <c r="KG30" i="14"/>
  <c r="LH30" i="14"/>
  <c r="MN30" i="14"/>
  <c r="NN30" i="14"/>
  <c r="OU30" i="14"/>
  <c r="IB30" i="14"/>
  <c r="JH30" i="14"/>
  <c r="KH30" i="14"/>
  <c r="LO30" i="14"/>
  <c r="MO30" i="14"/>
  <c r="NP30" i="14"/>
  <c r="OV30" i="14"/>
  <c r="II30" i="14"/>
  <c r="JI30" i="14"/>
  <c r="KJ30" i="14"/>
  <c r="LP30" i="14"/>
  <c r="MP30" i="14"/>
  <c r="NW30" i="14"/>
  <c r="OW30" i="14"/>
  <c r="IJ30" i="14"/>
  <c r="JJ30" i="14"/>
  <c r="KQ30" i="14"/>
  <c r="LQ30" i="14"/>
  <c r="MR30" i="14"/>
  <c r="NX30" i="14"/>
  <c r="OX30" i="14"/>
  <c r="IK30" i="14"/>
  <c r="JL30" i="14"/>
  <c r="KR30" i="14"/>
  <c r="LR30" i="14"/>
  <c r="MY30" i="14"/>
  <c r="NY30" i="14"/>
  <c r="OZ30" i="14"/>
  <c r="IL30" i="14"/>
  <c r="JS30" i="14"/>
  <c r="KS30" i="14"/>
  <c r="LT30" i="14"/>
  <c r="MZ30" i="14"/>
  <c r="NZ30" i="14"/>
  <c r="PG30" i="14"/>
  <c r="JX30" i="14"/>
  <c r="NA30" i="14"/>
  <c r="KE30" i="14"/>
  <c r="NB30" i="14"/>
  <c r="HW30" i="14"/>
  <c r="KT30" i="14"/>
  <c r="ND30" i="14"/>
  <c r="HX30" i="14"/>
  <c r="KV30" i="14"/>
  <c r="NK30" i="14"/>
  <c r="IN30" i="14"/>
  <c r="LC30" i="14"/>
  <c r="NL30" i="14"/>
  <c r="IU30" i="14"/>
  <c r="LD30" i="14"/>
  <c r="OB30" i="14"/>
  <c r="IV30" i="14"/>
  <c r="LE30" i="14"/>
  <c r="OI30" i="14"/>
  <c r="JV30" i="14"/>
  <c r="MA30" i="14"/>
  <c r="MB30" i="14"/>
  <c r="MC30" i="14"/>
  <c r="MD30" i="14"/>
  <c r="MF30" i="14"/>
  <c r="OJ30" i="14"/>
  <c r="OK30" i="14"/>
  <c r="IW30" i="14"/>
  <c r="IX30" i="14"/>
  <c r="JT30" i="14"/>
  <c r="JU30" i="14"/>
  <c r="OL30" i="14"/>
  <c r="PH30" i="14"/>
  <c r="HY40" i="14"/>
  <c r="IK40" i="14"/>
  <c r="IW40" i="14"/>
  <c r="JI40" i="14"/>
  <c r="JU40" i="14"/>
  <c r="KG40" i="14"/>
  <c r="KS40" i="14"/>
  <c r="LE40" i="14"/>
  <c r="LQ40" i="14"/>
  <c r="MC40" i="14"/>
  <c r="MO40" i="14"/>
  <c r="NA40" i="14"/>
  <c r="NM40" i="14"/>
  <c r="NY40" i="14"/>
  <c r="OK40" i="14"/>
  <c r="OW40" i="14"/>
  <c r="HZ40" i="14"/>
  <c r="IL40" i="14"/>
  <c r="IX40" i="14"/>
  <c r="JJ40" i="14"/>
  <c r="JV40" i="14"/>
  <c r="KH40" i="14"/>
  <c r="KT40" i="14"/>
  <c r="LF40" i="14"/>
  <c r="LR40" i="14"/>
  <c r="MD40" i="14"/>
  <c r="MP40" i="14"/>
  <c r="NB40" i="14"/>
  <c r="NN40" i="14"/>
  <c r="NZ40" i="14"/>
  <c r="OL40" i="14"/>
  <c r="OX40" i="14"/>
  <c r="IA40" i="14"/>
  <c r="IM40" i="14"/>
  <c r="IY40" i="14"/>
  <c r="JK40" i="14"/>
  <c r="JW40" i="14"/>
  <c r="KI40" i="14"/>
  <c r="KU40" i="14"/>
  <c r="LG40" i="14"/>
  <c r="LS40" i="14"/>
  <c r="ME40" i="14"/>
  <c r="MQ40" i="14"/>
  <c r="NC40" i="14"/>
  <c r="NO40" i="14"/>
  <c r="OA40" i="14"/>
  <c r="OM40" i="14"/>
  <c r="OY40" i="14"/>
  <c r="IB40" i="14"/>
  <c r="IN40" i="14"/>
  <c r="IZ40" i="14"/>
  <c r="JL40" i="14"/>
  <c r="JX40" i="14"/>
  <c r="KJ40" i="14"/>
  <c r="KV40" i="14"/>
  <c r="LH40" i="14"/>
  <c r="LT40" i="14"/>
  <c r="MF40" i="14"/>
  <c r="MR40" i="14"/>
  <c r="ND40" i="14"/>
  <c r="NP40" i="14"/>
  <c r="OB40" i="14"/>
  <c r="ON40" i="14"/>
  <c r="OZ40" i="14"/>
  <c r="HQ40" i="14"/>
  <c r="IC40" i="14"/>
  <c r="IO40" i="14"/>
  <c r="JA40" i="14"/>
  <c r="JM40" i="14"/>
  <c r="JY40" i="14"/>
  <c r="KK40" i="14"/>
  <c r="KW40" i="14"/>
  <c r="LI40" i="14"/>
  <c r="LU40" i="14"/>
  <c r="MG40" i="14"/>
  <c r="MS40" i="14"/>
  <c r="NE40" i="14"/>
  <c r="NQ40" i="14"/>
  <c r="OC40" i="14"/>
  <c r="OO40" i="14"/>
  <c r="PA40" i="14"/>
  <c r="HR40" i="14"/>
  <c r="ID40" i="14"/>
  <c r="IP40" i="14"/>
  <c r="JB40" i="14"/>
  <c r="JN40" i="14"/>
  <c r="JZ40" i="14"/>
  <c r="KL40" i="14"/>
  <c r="KX40" i="14"/>
  <c r="LJ40" i="14"/>
  <c r="LV40" i="14"/>
  <c r="MH40" i="14"/>
  <c r="MT40" i="14"/>
  <c r="NF40" i="14"/>
  <c r="NR40" i="14"/>
  <c r="OD40" i="14"/>
  <c r="OP40" i="14"/>
  <c r="PB40" i="14"/>
  <c r="HS40" i="14"/>
  <c r="IE40" i="14"/>
  <c r="IQ40" i="14"/>
  <c r="JC40" i="14"/>
  <c r="JO40" i="14"/>
  <c r="KA40" i="14"/>
  <c r="KM40" i="14"/>
  <c r="KY40" i="14"/>
  <c r="LK40" i="14"/>
  <c r="LW40" i="14"/>
  <c r="MI40" i="14"/>
  <c r="MU40" i="14"/>
  <c r="NG40" i="14"/>
  <c r="NS40" i="14"/>
  <c r="OE40" i="14"/>
  <c r="OQ40" i="14"/>
  <c r="PC40" i="14"/>
  <c r="HX40" i="14"/>
  <c r="JE40" i="14"/>
  <c r="KE40" i="14"/>
  <c r="LL40" i="14"/>
  <c r="ML40" i="14"/>
  <c r="NL40" i="14"/>
  <c r="OS40" i="14"/>
  <c r="IF40" i="14"/>
  <c r="JF40" i="14"/>
  <c r="KF40" i="14"/>
  <c r="LM40" i="14"/>
  <c r="MM40" i="14"/>
  <c r="NT40" i="14"/>
  <c r="OT40" i="14"/>
  <c r="IG40" i="14"/>
  <c r="JG40" i="14"/>
  <c r="KN40" i="14"/>
  <c r="LN40" i="14"/>
  <c r="MN40" i="14"/>
  <c r="NU40" i="14"/>
  <c r="OU40" i="14"/>
  <c r="IH40" i="14"/>
  <c r="JH40" i="14"/>
  <c r="KO40" i="14"/>
  <c r="LO40" i="14"/>
  <c r="MV40" i="14"/>
  <c r="NV40" i="14"/>
  <c r="OV40" i="14"/>
  <c r="II40" i="14"/>
  <c r="JP40" i="14"/>
  <c r="KP40" i="14"/>
  <c r="LP40" i="14"/>
  <c r="MW40" i="14"/>
  <c r="NW40" i="14"/>
  <c r="PD40" i="14"/>
  <c r="IJ40" i="14"/>
  <c r="JQ40" i="14"/>
  <c r="KQ40" i="14"/>
  <c r="LX40" i="14"/>
  <c r="MX40" i="14"/>
  <c r="NX40" i="14"/>
  <c r="PE40" i="14"/>
  <c r="IR40" i="14"/>
  <c r="JR40" i="14"/>
  <c r="KR40" i="14"/>
  <c r="LY40" i="14"/>
  <c r="MY40" i="14"/>
  <c r="OF40" i="14"/>
  <c r="PF40" i="14"/>
  <c r="IS40" i="14"/>
  <c r="JS40" i="14"/>
  <c r="KZ40" i="14"/>
  <c r="LZ40" i="14"/>
  <c r="MZ40" i="14"/>
  <c r="OG40" i="14"/>
  <c r="PG40" i="14"/>
  <c r="IT40" i="14"/>
  <c r="MA40" i="14"/>
  <c r="PH40" i="14"/>
  <c r="IU40" i="14"/>
  <c r="MB40" i="14"/>
  <c r="IV40" i="14"/>
  <c r="MJ40" i="14"/>
  <c r="JD40" i="14"/>
  <c r="MK40" i="14"/>
  <c r="JT40" i="14"/>
  <c r="NH40" i="14"/>
  <c r="KB40" i="14"/>
  <c r="NI40" i="14"/>
  <c r="KC40" i="14"/>
  <c r="NJ40" i="14"/>
  <c r="KD40" i="14"/>
  <c r="NK40" i="14"/>
  <c r="OH40" i="14"/>
  <c r="OI40" i="14"/>
  <c r="OJ40" i="14"/>
  <c r="OR40" i="14"/>
  <c r="HT40" i="14"/>
  <c r="HU40" i="14"/>
  <c r="HV40" i="14"/>
  <c r="LC40" i="14"/>
  <c r="HW40" i="14"/>
  <c r="LB40" i="14"/>
  <c r="LA40" i="14"/>
  <c r="LD40" i="14"/>
  <c r="HV88" i="14"/>
  <c r="IH88" i="14"/>
  <c r="IT88" i="14"/>
  <c r="JF88" i="14"/>
  <c r="JR88" i="14"/>
  <c r="KD88" i="14"/>
  <c r="KP88" i="14"/>
  <c r="LB88" i="14"/>
  <c r="LN88" i="14"/>
  <c r="LZ88" i="14"/>
  <c r="ML88" i="14"/>
  <c r="MX88" i="14"/>
  <c r="NJ88" i="14"/>
  <c r="NV88" i="14"/>
  <c r="OH88" i="14"/>
  <c r="OT88" i="14"/>
  <c r="PF88" i="14"/>
  <c r="HW88" i="14"/>
  <c r="II88" i="14"/>
  <c r="IU88" i="14"/>
  <c r="JG88" i="14"/>
  <c r="JS88" i="14"/>
  <c r="KE88" i="14"/>
  <c r="KQ88" i="14"/>
  <c r="LC88" i="14"/>
  <c r="LO88" i="14"/>
  <c r="MA88" i="14"/>
  <c r="MM88" i="14"/>
  <c r="MY88" i="14"/>
  <c r="NK88" i="14"/>
  <c r="NW88" i="14"/>
  <c r="OI88" i="14"/>
  <c r="OU88" i="14"/>
  <c r="PG88" i="14"/>
  <c r="HX88" i="14"/>
  <c r="IJ88" i="14"/>
  <c r="IV88" i="14"/>
  <c r="JH88" i="14"/>
  <c r="JT88" i="14"/>
  <c r="KF88" i="14"/>
  <c r="KR88" i="14"/>
  <c r="LD88" i="14"/>
  <c r="LP88" i="14"/>
  <c r="MB88" i="14"/>
  <c r="MN88" i="14"/>
  <c r="MZ88" i="14"/>
  <c r="NL88" i="14"/>
  <c r="NX88" i="14"/>
  <c r="OJ88" i="14"/>
  <c r="OV88" i="14"/>
  <c r="PH88" i="14"/>
  <c r="HY88" i="14"/>
  <c r="IK88" i="14"/>
  <c r="IW88" i="14"/>
  <c r="JI88" i="14"/>
  <c r="JU88" i="14"/>
  <c r="KG88" i="14"/>
  <c r="KS88" i="14"/>
  <c r="LE88" i="14"/>
  <c r="LQ88" i="14"/>
  <c r="MC88" i="14"/>
  <c r="MO88" i="14"/>
  <c r="NA88" i="14"/>
  <c r="NM88" i="14"/>
  <c r="NY88" i="14"/>
  <c r="OK88" i="14"/>
  <c r="OW88" i="14"/>
  <c r="HZ88" i="14"/>
  <c r="IL88" i="14"/>
  <c r="IX88" i="14"/>
  <c r="JJ88" i="14"/>
  <c r="JV88" i="14"/>
  <c r="KH88" i="14"/>
  <c r="KT88" i="14"/>
  <c r="LF88" i="14"/>
  <c r="LR88" i="14"/>
  <c r="MD88" i="14"/>
  <c r="MP88" i="14"/>
  <c r="NB88" i="14"/>
  <c r="NN88" i="14"/>
  <c r="NZ88" i="14"/>
  <c r="OL88" i="14"/>
  <c r="OX88" i="14"/>
  <c r="IA88" i="14"/>
  <c r="IM88" i="14"/>
  <c r="IY88" i="14"/>
  <c r="JK88" i="14"/>
  <c r="JW88" i="14"/>
  <c r="KI88" i="14"/>
  <c r="KU88" i="14"/>
  <c r="LG88" i="14"/>
  <c r="LS88" i="14"/>
  <c r="ME88" i="14"/>
  <c r="MQ88" i="14"/>
  <c r="NC88" i="14"/>
  <c r="NO88" i="14"/>
  <c r="OA88" i="14"/>
  <c r="OM88" i="14"/>
  <c r="OY88" i="14"/>
  <c r="HQ88" i="14"/>
  <c r="IC88" i="14"/>
  <c r="IO88" i="14"/>
  <c r="JA88" i="14"/>
  <c r="JM88" i="14"/>
  <c r="JY88" i="14"/>
  <c r="KK88" i="14"/>
  <c r="KW88" i="14"/>
  <c r="LI88" i="14"/>
  <c r="LU88" i="14"/>
  <c r="MG88" i="14"/>
  <c r="MS88" i="14"/>
  <c r="NE88" i="14"/>
  <c r="NQ88" i="14"/>
  <c r="OC88" i="14"/>
  <c r="OO88" i="14"/>
  <c r="PA88" i="14"/>
  <c r="HR88" i="14"/>
  <c r="ID88" i="14"/>
  <c r="IP88" i="14"/>
  <c r="JB88" i="14"/>
  <c r="JN88" i="14"/>
  <c r="JZ88" i="14"/>
  <c r="KL88" i="14"/>
  <c r="KX88" i="14"/>
  <c r="LJ88" i="14"/>
  <c r="LV88" i="14"/>
  <c r="MH88" i="14"/>
  <c r="MT88" i="14"/>
  <c r="NF88" i="14"/>
  <c r="NR88" i="14"/>
  <c r="OD88" i="14"/>
  <c r="OP88" i="14"/>
  <c r="PB88" i="14"/>
  <c r="HT88" i="14"/>
  <c r="IF88" i="14"/>
  <c r="IR88" i="14"/>
  <c r="JD88" i="14"/>
  <c r="JP88" i="14"/>
  <c r="KB88" i="14"/>
  <c r="KN88" i="14"/>
  <c r="KZ88" i="14"/>
  <c r="LL88" i="14"/>
  <c r="LX88" i="14"/>
  <c r="MJ88" i="14"/>
  <c r="MV88" i="14"/>
  <c r="IQ88" i="14"/>
  <c r="KM88" i="14"/>
  <c r="MI88" i="14"/>
  <c r="NU88" i="14"/>
  <c r="PE88" i="14"/>
  <c r="IS88" i="14"/>
  <c r="KO88" i="14"/>
  <c r="MK88" i="14"/>
  <c r="OB88" i="14"/>
  <c r="IZ88" i="14"/>
  <c r="KV88" i="14"/>
  <c r="MR88" i="14"/>
  <c r="OE88" i="14"/>
  <c r="JC88" i="14"/>
  <c r="KY88" i="14"/>
  <c r="MU88" i="14"/>
  <c r="OF88" i="14"/>
  <c r="JE88" i="14"/>
  <c r="LA88" i="14"/>
  <c r="MW88" i="14"/>
  <c r="OG88" i="14"/>
  <c r="JL88" i="14"/>
  <c r="LH88" i="14"/>
  <c r="ND88" i="14"/>
  <c r="ON88" i="14"/>
  <c r="HS88" i="14"/>
  <c r="JO88" i="14"/>
  <c r="LK88" i="14"/>
  <c r="NG88" i="14"/>
  <c r="OQ88" i="14"/>
  <c r="HU88" i="14"/>
  <c r="JQ88" i="14"/>
  <c r="LM88" i="14"/>
  <c r="NH88" i="14"/>
  <c r="OR88" i="14"/>
  <c r="IB88" i="14"/>
  <c r="JX88" i="14"/>
  <c r="LT88" i="14"/>
  <c r="NI88" i="14"/>
  <c r="OS88" i="14"/>
  <c r="IG88" i="14"/>
  <c r="KC88" i="14"/>
  <c r="LY88" i="14"/>
  <c r="NS88" i="14"/>
  <c r="PC88" i="14"/>
  <c r="KA88" i="14"/>
  <c r="KJ88" i="14"/>
  <c r="LW88" i="14"/>
  <c r="MF88" i="14"/>
  <c r="NP88" i="14"/>
  <c r="NT88" i="14"/>
  <c r="OZ88" i="14"/>
  <c r="PD88" i="14"/>
  <c r="IE88" i="14"/>
  <c r="IN88" i="14"/>
  <c r="HV49" i="14"/>
  <c r="IH49" i="14"/>
  <c r="IT49" i="14"/>
  <c r="JF49" i="14"/>
  <c r="JR49" i="14"/>
  <c r="KD49" i="14"/>
  <c r="KP49" i="14"/>
  <c r="LB49" i="14"/>
  <c r="LN49" i="14"/>
  <c r="LZ49" i="14"/>
  <c r="ML49" i="14"/>
  <c r="MX49" i="14"/>
  <c r="NJ49" i="14"/>
  <c r="NV49" i="14"/>
  <c r="OH49" i="14"/>
  <c r="OT49" i="14"/>
  <c r="PF49" i="14"/>
  <c r="HW49" i="14"/>
  <c r="II49" i="14"/>
  <c r="IU49" i="14"/>
  <c r="JG49" i="14"/>
  <c r="JS49" i="14"/>
  <c r="KE49" i="14"/>
  <c r="KQ49" i="14"/>
  <c r="LC49" i="14"/>
  <c r="LO49" i="14"/>
  <c r="MA49" i="14"/>
  <c r="MM49" i="14"/>
  <c r="HX49" i="14"/>
  <c r="IJ49" i="14"/>
  <c r="IV49" i="14"/>
  <c r="JH49" i="14"/>
  <c r="JT49" i="14"/>
  <c r="KF49" i="14"/>
  <c r="KR49" i="14"/>
  <c r="LD49" i="14"/>
  <c r="LP49" i="14"/>
  <c r="MB49" i="14"/>
  <c r="MN49" i="14"/>
  <c r="MZ49" i="14"/>
  <c r="NL49" i="14"/>
  <c r="HY49" i="14"/>
  <c r="IK49" i="14"/>
  <c r="IW49" i="14"/>
  <c r="JI49" i="14"/>
  <c r="JU49" i="14"/>
  <c r="KG49" i="14"/>
  <c r="KS49" i="14"/>
  <c r="LE49" i="14"/>
  <c r="LQ49" i="14"/>
  <c r="MC49" i="14"/>
  <c r="MO49" i="14"/>
  <c r="NA49" i="14"/>
  <c r="NM49" i="14"/>
  <c r="NY49" i="14"/>
  <c r="OK49" i="14"/>
  <c r="OW49" i="14"/>
  <c r="HZ49" i="14"/>
  <c r="IL49" i="14"/>
  <c r="IX49" i="14"/>
  <c r="JJ49" i="14"/>
  <c r="JV49" i="14"/>
  <c r="KH49" i="14"/>
  <c r="KT49" i="14"/>
  <c r="LF49" i="14"/>
  <c r="LR49" i="14"/>
  <c r="MD49" i="14"/>
  <c r="MP49" i="14"/>
  <c r="NB49" i="14"/>
  <c r="NN49" i="14"/>
  <c r="NZ49" i="14"/>
  <c r="OL49" i="14"/>
  <c r="OX49" i="14"/>
  <c r="IA49" i="14"/>
  <c r="IM49" i="14"/>
  <c r="IY49" i="14"/>
  <c r="JK49" i="14"/>
  <c r="JW49" i="14"/>
  <c r="KI49" i="14"/>
  <c r="KU49" i="14"/>
  <c r="LG49" i="14"/>
  <c r="LS49" i="14"/>
  <c r="ME49" i="14"/>
  <c r="MQ49" i="14"/>
  <c r="NC49" i="14"/>
  <c r="NO49" i="14"/>
  <c r="OA49" i="14"/>
  <c r="OM49" i="14"/>
  <c r="OY49" i="14"/>
  <c r="IB49" i="14"/>
  <c r="IN49" i="14"/>
  <c r="IZ49" i="14"/>
  <c r="JL49" i="14"/>
  <c r="JX49" i="14"/>
  <c r="KJ49" i="14"/>
  <c r="KV49" i="14"/>
  <c r="LH49" i="14"/>
  <c r="LT49" i="14"/>
  <c r="MF49" i="14"/>
  <c r="MR49" i="14"/>
  <c r="ND49" i="14"/>
  <c r="NP49" i="14"/>
  <c r="OB49" i="14"/>
  <c r="ON49" i="14"/>
  <c r="OZ49" i="14"/>
  <c r="HT49" i="14"/>
  <c r="IF49" i="14"/>
  <c r="IR49" i="14"/>
  <c r="JD49" i="14"/>
  <c r="JP49" i="14"/>
  <c r="KB49" i="14"/>
  <c r="KN49" i="14"/>
  <c r="KZ49" i="14"/>
  <c r="LL49" i="14"/>
  <c r="LX49" i="14"/>
  <c r="MJ49" i="14"/>
  <c r="MV49" i="14"/>
  <c r="NH49" i="14"/>
  <c r="NT49" i="14"/>
  <c r="HQ49" i="14"/>
  <c r="JA49" i="14"/>
  <c r="KK49" i="14"/>
  <c r="LU49" i="14"/>
  <c r="MY49" i="14"/>
  <c r="OC49" i="14"/>
  <c r="OU49" i="14"/>
  <c r="HR49" i="14"/>
  <c r="JB49" i="14"/>
  <c r="KL49" i="14"/>
  <c r="LV49" i="14"/>
  <c r="NE49" i="14"/>
  <c r="OD49" i="14"/>
  <c r="OV49" i="14"/>
  <c r="HS49" i="14"/>
  <c r="JC49" i="14"/>
  <c r="KM49" i="14"/>
  <c r="LW49" i="14"/>
  <c r="NF49" i="14"/>
  <c r="OE49" i="14"/>
  <c r="PA49" i="14"/>
  <c r="HU49" i="14"/>
  <c r="JE49" i="14"/>
  <c r="KO49" i="14"/>
  <c r="LY49" i="14"/>
  <c r="NG49" i="14"/>
  <c r="OF49" i="14"/>
  <c r="PB49" i="14"/>
  <c r="IC49" i="14"/>
  <c r="JM49" i="14"/>
  <c r="KW49" i="14"/>
  <c r="MG49" i="14"/>
  <c r="NI49" i="14"/>
  <c r="OG49" i="14"/>
  <c r="PC49" i="14"/>
  <c r="ID49" i="14"/>
  <c r="JN49" i="14"/>
  <c r="KX49" i="14"/>
  <c r="MH49" i="14"/>
  <c r="NK49" i="14"/>
  <c r="OI49" i="14"/>
  <c r="PD49" i="14"/>
  <c r="IE49" i="14"/>
  <c r="JO49" i="14"/>
  <c r="KY49" i="14"/>
  <c r="MI49" i="14"/>
  <c r="NQ49" i="14"/>
  <c r="OJ49" i="14"/>
  <c r="PE49" i="14"/>
  <c r="IO49" i="14"/>
  <c r="JY49" i="14"/>
  <c r="LI49" i="14"/>
  <c r="MS49" i="14"/>
  <c r="NS49" i="14"/>
  <c r="OP49" i="14"/>
  <c r="PH49" i="14"/>
  <c r="KA49" i="14"/>
  <c r="NW49" i="14"/>
  <c r="KC49" i="14"/>
  <c r="NX49" i="14"/>
  <c r="LA49" i="14"/>
  <c r="OO49" i="14"/>
  <c r="LJ49" i="14"/>
  <c r="OQ49" i="14"/>
  <c r="LK49" i="14"/>
  <c r="OR49" i="14"/>
  <c r="LM49" i="14"/>
  <c r="OS49" i="14"/>
  <c r="IQ49" i="14"/>
  <c r="MU49" i="14"/>
  <c r="JQ49" i="14"/>
  <c r="NR49" i="14"/>
  <c r="JZ49" i="14"/>
  <c r="NU49" i="14"/>
  <c r="IG49" i="14"/>
  <c r="IP49" i="14"/>
  <c r="IS49" i="14"/>
  <c r="MK49" i="14"/>
  <c r="MT49" i="14"/>
  <c r="MW49" i="14"/>
  <c r="PG49" i="14"/>
  <c r="IA81" i="14"/>
  <c r="IM81" i="14"/>
  <c r="IY81" i="14"/>
  <c r="JK81" i="14"/>
  <c r="JW81" i="14"/>
  <c r="KI81" i="14"/>
  <c r="KU81" i="14"/>
  <c r="LG81" i="14"/>
  <c r="LS81" i="14"/>
  <c r="ME81" i="14"/>
  <c r="MQ81" i="14"/>
  <c r="NC81" i="14"/>
  <c r="NO81" i="14"/>
  <c r="OA81" i="14"/>
  <c r="OM81" i="14"/>
  <c r="OY81" i="14"/>
  <c r="IB81" i="14"/>
  <c r="IN81" i="14"/>
  <c r="IZ81" i="14"/>
  <c r="JL81" i="14"/>
  <c r="JX81" i="14"/>
  <c r="KJ81" i="14"/>
  <c r="KV81" i="14"/>
  <c r="LH81" i="14"/>
  <c r="LT81" i="14"/>
  <c r="MF81" i="14"/>
  <c r="MR81" i="14"/>
  <c r="ND81" i="14"/>
  <c r="NP81" i="14"/>
  <c r="OB81" i="14"/>
  <c r="ON81" i="14"/>
  <c r="OZ81" i="14"/>
  <c r="HQ81" i="14"/>
  <c r="IC81" i="14"/>
  <c r="IO81" i="14"/>
  <c r="JA81" i="14"/>
  <c r="JM81" i="14"/>
  <c r="JY81" i="14"/>
  <c r="KK81" i="14"/>
  <c r="KW81" i="14"/>
  <c r="LI81" i="14"/>
  <c r="LU81" i="14"/>
  <c r="MG81" i="14"/>
  <c r="MS81" i="14"/>
  <c r="NE81" i="14"/>
  <c r="NQ81" i="14"/>
  <c r="OC81" i="14"/>
  <c r="OO81" i="14"/>
  <c r="PA81" i="14"/>
  <c r="HR81" i="14"/>
  <c r="ID81" i="14"/>
  <c r="IP81" i="14"/>
  <c r="JB81" i="14"/>
  <c r="JN81" i="14"/>
  <c r="JZ81" i="14"/>
  <c r="KL81" i="14"/>
  <c r="KX81" i="14"/>
  <c r="LJ81" i="14"/>
  <c r="LV81" i="14"/>
  <c r="MH81" i="14"/>
  <c r="MT81" i="14"/>
  <c r="NF81" i="14"/>
  <c r="NR81" i="14"/>
  <c r="OD81" i="14"/>
  <c r="OP81" i="14"/>
  <c r="PB81" i="14"/>
  <c r="HS81" i="14"/>
  <c r="IE81" i="14"/>
  <c r="IQ81" i="14"/>
  <c r="JC81" i="14"/>
  <c r="JO81" i="14"/>
  <c r="KA81" i="14"/>
  <c r="KM81" i="14"/>
  <c r="KY81" i="14"/>
  <c r="LK81" i="14"/>
  <c r="LW81" i="14"/>
  <c r="MI81" i="14"/>
  <c r="MU81" i="14"/>
  <c r="NG81" i="14"/>
  <c r="NS81" i="14"/>
  <c r="OE81" i="14"/>
  <c r="OQ81" i="14"/>
  <c r="PC81" i="14"/>
  <c r="HT81" i="14"/>
  <c r="IF81" i="14"/>
  <c r="IR81" i="14"/>
  <c r="JD81" i="14"/>
  <c r="JP81" i="14"/>
  <c r="KB81" i="14"/>
  <c r="KN81" i="14"/>
  <c r="KZ81" i="14"/>
  <c r="LL81" i="14"/>
  <c r="LX81" i="14"/>
  <c r="MJ81" i="14"/>
  <c r="MV81" i="14"/>
  <c r="NH81" i="14"/>
  <c r="NT81" i="14"/>
  <c r="OF81" i="14"/>
  <c r="OR81" i="14"/>
  <c r="PD81" i="14"/>
  <c r="HU81" i="14"/>
  <c r="IG81" i="14"/>
  <c r="IS81" i="14"/>
  <c r="JE81" i="14"/>
  <c r="JQ81" i="14"/>
  <c r="KC81" i="14"/>
  <c r="KO81" i="14"/>
  <c r="LA81" i="14"/>
  <c r="LM81" i="14"/>
  <c r="LY81" i="14"/>
  <c r="MK81" i="14"/>
  <c r="MW81" i="14"/>
  <c r="NI81" i="14"/>
  <c r="NU81" i="14"/>
  <c r="OG81" i="14"/>
  <c r="OS81" i="14"/>
  <c r="PE81" i="14"/>
  <c r="HV81" i="14"/>
  <c r="IH81" i="14"/>
  <c r="IT81" i="14"/>
  <c r="JF81" i="14"/>
  <c r="JR81" i="14"/>
  <c r="KD81" i="14"/>
  <c r="KP81" i="14"/>
  <c r="LB81" i="14"/>
  <c r="LN81" i="14"/>
  <c r="LZ81" i="14"/>
  <c r="ML81" i="14"/>
  <c r="MX81" i="14"/>
  <c r="NJ81" i="14"/>
  <c r="NV81" i="14"/>
  <c r="OH81" i="14"/>
  <c r="OT81" i="14"/>
  <c r="PF81" i="14"/>
  <c r="HY81" i="14"/>
  <c r="IK81" i="14"/>
  <c r="IW81" i="14"/>
  <c r="JI81" i="14"/>
  <c r="JU81" i="14"/>
  <c r="KG81" i="14"/>
  <c r="KS81" i="14"/>
  <c r="LE81" i="14"/>
  <c r="LQ81" i="14"/>
  <c r="MC81" i="14"/>
  <c r="MO81" i="14"/>
  <c r="NA81" i="14"/>
  <c r="NM81" i="14"/>
  <c r="NY81" i="14"/>
  <c r="OK81" i="14"/>
  <c r="OW81" i="14"/>
  <c r="JG81" i="14"/>
  <c r="LC81" i="14"/>
  <c r="MY81" i="14"/>
  <c r="OU81" i="14"/>
  <c r="JH81" i="14"/>
  <c r="LD81" i="14"/>
  <c r="MZ81" i="14"/>
  <c r="OV81" i="14"/>
  <c r="JJ81" i="14"/>
  <c r="LF81" i="14"/>
  <c r="NB81" i="14"/>
  <c r="OX81" i="14"/>
  <c r="HW81" i="14"/>
  <c r="JS81" i="14"/>
  <c r="LO81" i="14"/>
  <c r="NK81" i="14"/>
  <c r="PG81" i="14"/>
  <c r="HX81" i="14"/>
  <c r="JT81" i="14"/>
  <c r="LP81" i="14"/>
  <c r="NL81" i="14"/>
  <c r="PH81" i="14"/>
  <c r="HZ81" i="14"/>
  <c r="JV81" i="14"/>
  <c r="LR81" i="14"/>
  <c r="NN81" i="14"/>
  <c r="II81" i="14"/>
  <c r="KE81" i="14"/>
  <c r="MA81" i="14"/>
  <c r="NW81" i="14"/>
  <c r="IJ81" i="14"/>
  <c r="KF81" i="14"/>
  <c r="MB81" i="14"/>
  <c r="NX81" i="14"/>
  <c r="IL81" i="14"/>
  <c r="KH81" i="14"/>
  <c r="MD81" i="14"/>
  <c r="NZ81" i="14"/>
  <c r="IV81" i="14"/>
  <c r="KR81" i="14"/>
  <c r="MN81" i="14"/>
  <c r="OJ81" i="14"/>
  <c r="OI81" i="14"/>
  <c r="OL81" i="14"/>
  <c r="IU81" i="14"/>
  <c r="IX81" i="14"/>
  <c r="KQ81" i="14"/>
  <c r="MM81" i="14"/>
  <c r="KT81" i="14"/>
  <c r="MP81" i="14"/>
  <c r="HR54" i="14"/>
  <c r="ID54" i="14"/>
  <c r="IP54" i="14"/>
  <c r="JB54" i="14"/>
  <c r="JN54" i="14"/>
  <c r="JZ54" i="14"/>
  <c r="KL54" i="14"/>
  <c r="KX54" i="14"/>
  <c r="LJ54" i="14"/>
  <c r="LV54" i="14"/>
  <c r="MH54" i="14"/>
  <c r="MT54" i="14"/>
  <c r="NF54" i="14"/>
  <c r="NR54" i="14"/>
  <c r="OD54" i="14"/>
  <c r="OP54" i="14"/>
  <c r="PB54" i="14"/>
  <c r="HS54" i="14"/>
  <c r="IE54" i="14"/>
  <c r="IQ54" i="14"/>
  <c r="JC54" i="14"/>
  <c r="JO54" i="14"/>
  <c r="KA54" i="14"/>
  <c r="KM54" i="14"/>
  <c r="KY54" i="14"/>
  <c r="LK54" i="14"/>
  <c r="LW54" i="14"/>
  <c r="MI54" i="14"/>
  <c r="MU54" i="14"/>
  <c r="NG54" i="14"/>
  <c r="NS54" i="14"/>
  <c r="OE54" i="14"/>
  <c r="OQ54" i="14"/>
  <c r="PC54" i="14"/>
  <c r="HT54" i="14"/>
  <c r="IF54" i="14"/>
  <c r="IR54" i="14"/>
  <c r="JD54" i="14"/>
  <c r="JP54" i="14"/>
  <c r="KB54" i="14"/>
  <c r="KN54" i="14"/>
  <c r="KZ54" i="14"/>
  <c r="LL54" i="14"/>
  <c r="LX54" i="14"/>
  <c r="MJ54" i="14"/>
  <c r="MV54" i="14"/>
  <c r="NH54" i="14"/>
  <c r="NT54" i="14"/>
  <c r="OF54" i="14"/>
  <c r="OR54" i="14"/>
  <c r="PD54" i="14"/>
  <c r="HU54" i="14"/>
  <c r="IG54" i="14"/>
  <c r="IS54" i="14"/>
  <c r="JE54" i="14"/>
  <c r="JQ54" i="14"/>
  <c r="KC54" i="14"/>
  <c r="KO54" i="14"/>
  <c r="LA54" i="14"/>
  <c r="LM54" i="14"/>
  <c r="LY54" i="14"/>
  <c r="MK54" i="14"/>
  <c r="MW54" i="14"/>
  <c r="NI54" i="14"/>
  <c r="NU54" i="14"/>
  <c r="OG54" i="14"/>
  <c r="OS54" i="14"/>
  <c r="PE54" i="14"/>
  <c r="HV54" i="14"/>
  <c r="IH54" i="14"/>
  <c r="IT54" i="14"/>
  <c r="JF54" i="14"/>
  <c r="JR54" i="14"/>
  <c r="KD54" i="14"/>
  <c r="KP54" i="14"/>
  <c r="LB54" i="14"/>
  <c r="LN54" i="14"/>
  <c r="LZ54" i="14"/>
  <c r="ML54" i="14"/>
  <c r="MX54" i="14"/>
  <c r="NJ54" i="14"/>
  <c r="NV54" i="14"/>
  <c r="OH54" i="14"/>
  <c r="OT54" i="14"/>
  <c r="PF54" i="14"/>
  <c r="HW54" i="14"/>
  <c r="II54" i="14"/>
  <c r="IU54" i="14"/>
  <c r="JG54" i="14"/>
  <c r="JS54" i="14"/>
  <c r="KE54" i="14"/>
  <c r="KQ54" i="14"/>
  <c r="LC54" i="14"/>
  <c r="LO54" i="14"/>
  <c r="MA54" i="14"/>
  <c r="MM54" i="14"/>
  <c r="MY54" i="14"/>
  <c r="NK54" i="14"/>
  <c r="NW54" i="14"/>
  <c r="OI54" i="14"/>
  <c r="OU54" i="14"/>
  <c r="PG54" i="14"/>
  <c r="HZ54" i="14"/>
  <c r="IL54" i="14"/>
  <c r="IX54" i="14"/>
  <c r="JJ54" i="14"/>
  <c r="JV54" i="14"/>
  <c r="KH54" i="14"/>
  <c r="KT54" i="14"/>
  <c r="LF54" i="14"/>
  <c r="LR54" i="14"/>
  <c r="MD54" i="14"/>
  <c r="MP54" i="14"/>
  <c r="NB54" i="14"/>
  <c r="NN54" i="14"/>
  <c r="NZ54" i="14"/>
  <c r="OL54" i="14"/>
  <c r="OX54" i="14"/>
  <c r="IB54" i="14"/>
  <c r="IN54" i="14"/>
  <c r="IZ54" i="14"/>
  <c r="JL54" i="14"/>
  <c r="JX54" i="14"/>
  <c r="KJ54" i="14"/>
  <c r="KV54" i="14"/>
  <c r="LH54" i="14"/>
  <c r="LT54" i="14"/>
  <c r="MF54" i="14"/>
  <c r="MR54" i="14"/>
  <c r="ND54" i="14"/>
  <c r="NP54" i="14"/>
  <c r="OB54" i="14"/>
  <c r="ON54" i="14"/>
  <c r="OZ54" i="14"/>
  <c r="IK54" i="14"/>
  <c r="JU54" i="14"/>
  <c r="LE54" i="14"/>
  <c r="MO54" i="14"/>
  <c r="NY54" i="14"/>
  <c r="IM54" i="14"/>
  <c r="JW54" i="14"/>
  <c r="LG54" i="14"/>
  <c r="MQ54" i="14"/>
  <c r="OA54" i="14"/>
  <c r="IO54" i="14"/>
  <c r="JY54" i="14"/>
  <c r="LI54" i="14"/>
  <c r="MS54" i="14"/>
  <c r="OC54" i="14"/>
  <c r="IV54" i="14"/>
  <c r="KF54" i="14"/>
  <c r="LP54" i="14"/>
  <c r="MZ54" i="14"/>
  <c r="OJ54" i="14"/>
  <c r="IW54" i="14"/>
  <c r="KG54" i="14"/>
  <c r="LQ54" i="14"/>
  <c r="NA54" i="14"/>
  <c r="OK54" i="14"/>
  <c r="IY54" i="14"/>
  <c r="KI54" i="14"/>
  <c r="LS54" i="14"/>
  <c r="NC54" i="14"/>
  <c r="OM54" i="14"/>
  <c r="HQ54" i="14"/>
  <c r="JA54" i="14"/>
  <c r="KK54" i="14"/>
  <c r="LU54" i="14"/>
  <c r="NE54" i="14"/>
  <c r="OO54" i="14"/>
  <c r="HX54" i="14"/>
  <c r="JH54" i="14"/>
  <c r="KR54" i="14"/>
  <c r="MB54" i="14"/>
  <c r="NL54" i="14"/>
  <c r="OV54" i="14"/>
  <c r="IC54" i="14"/>
  <c r="JM54" i="14"/>
  <c r="KW54" i="14"/>
  <c r="MG54" i="14"/>
  <c r="NQ54" i="14"/>
  <c r="PA54" i="14"/>
  <c r="JI54" i="14"/>
  <c r="OW54" i="14"/>
  <c r="JK54" i="14"/>
  <c r="OY54" i="14"/>
  <c r="JT54" i="14"/>
  <c r="PH54" i="14"/>
  <c r="KS54" i="14"/>
  <c r="KU54" i="14"/>
  <c r="LD54" i="14"/>
  <c r="MC54" i="14"/>
  <c r="ME54" i="14"/>
  <c r="MN54" i="14"/>
  <c r="HY54" i="14"/>
  <c r="IA54" i="14"/>
  <c r="IJ54" i="14"/>
  <c r="NM54" i="14"/>
  <c r="NO54" i="14"/>
  <c r="NX54" i="14"/>
  <c r="HZ86" i="14"/>
  <c r="IL86" i="14"/>
  <c r="IX86" i="14"/>
  <c r="JJ86" i="14"/>
  <c r="JV86" i="14"/>
  <c r="KH86" i="14"/>
  <c r="KT86" i="14"/>
  <c r="LF86" i="14"/>
  <c r="LR86" i="14"/>
  <c r="MD86" i="14"/>
  <c r="MP86" i="14"/>
  <c r="NB86" i="14"/>
  <c r="NN86" i="14"/>
  <c r="NZ86" i="14"/>
  <c r="OL86" i="14"/>
  <c r="OX86" i="14"/>
  <c r="IA86" i="14"/>
  <c r="IM86" i="14"/>
  <c r="IY86" i="14"/>
  <c r="JK86" i="14"/>
  <c r="JW86" i="14"/>
  <c r="KI86" i="14"/>
  <c r="KU86" i="14"/>
  <c r="LG86" i="14"/>
  <c r="LS86" i="14"/>
  <c r="ME86" i="14"/>
  <c r="MQ86" i="14"/>
  <c r="NC86" i="14"/>
  <c r="NO86" i="14"/>
  <c r="OA86" i="14"/>
  <c r="OM86" i="14"/>
  <c r="OY86" i="14"/>
  <c r="IB86" i="14"/>
  <c r="IN86" i="14"/>
  <c r="IZ86" i="14"/>
  <c r="JL86" i="14"/>
  <c r="JX86" i="14"/>
  <c r="KJ86" i="14"/>
  <c r="KV86" i="14"/>
  <c r="LH86" i="14"/>
  <c r="LT86" i="14"/>
  <c r="MF86" i="14"/>
  <c r="MR86" i="14"/>
  <c r="ND86" i="14"/>
  <c r="NP86" i="14"/>
  <c r="OB86" i="14"/>
  <c r="ON86" i="14"/>
  <c r="OZ86" i="14"/>
  <c r="HQ86" i="14"/>
  <c r="IC86" i="14"/>
  <c r="IO86" i="14"/>
  <c r="JA86" i="14"/>
  <c r="JM86" i="14"/>
  <c r="JY86" i="14"/>
  <c r="KK86" i="14"/>
  <c r="KW86" i="14"/>
  <c r="LI86" i="14"/>
  <c r="LU86" i="14"/>
  <c r="MG86" i="14"/>
  <c r="MS86" i="14"/>
  <c r="NE86" i="14"/>
  <c r="NQ86" i="14"/>
  <c r="OC86" i="14"/>
  <c r="OO86" i="14"/>
  <c r="PA86" i="14"/>
  <c r="HR86" i="14"/>
  <c r="ID86" i="14"/>
  <c r="IP86" i="14"/>
  <c r="JB86" i="14"/>
  <c r="JN86" i="14"/>
  <c r="JZ86" i="14"/>
  <c r="KL86" i="14"/>
  <c r="KX86" i="14"/>
  <c r="LJ86" i="14"/>
  <c r="LV86" i="14"/>
  <c r="MH86" i="14"/>
  <c r="MT86" i="14"/>
  <c r="NF86" i="14"/>
  <c r="NR86" i="14"/>
  <c r="OD86" i="14"/>
  <c r="OP86" i="14"/>
  <c r="PB86" i="14"/>
  <c r="HS86" i="14"/>
  <c r="IE86" i="14"/>
  <c r="IQ86" i="14"/>
  <c r="JC86" i="14"/>
  <c r="JO86" i="14"/>
  <c r="KA86" i="14"/>
  <c r="KM86" i="14"/>
  <c r="KY86" i="14"/>
  <c r="LK86" i="14"/>
  <c r="LW86" i="14"/>
  <c r="MI86" i="14"/>
  <c r="MU86" i="14"/>
  <c r="NG86" i="14"/>
  <c r="NS86" i="14"/>
  <c r="OE86" i="14"/>
  <c r="OQ86" i="14"/>
  <c r="PC86" i="14"/>
  <c r="HU86" i="14"/>
  <c r="IG86" i="14"/>
  <c r="IS86" i="14"/>
  <c r="JE86" i="14"/>
  <c r="JQ86" i="14"/>
  <c r="KC86" i="14"/>
  <c r="KO86" i="14"/>
  <c r="LA86" i="14"/>
  <c r="LM86" i="14"/>
  <c r="LY86" i="14"/>
  <c r="MK86" i="14"/>
  <c r="MW86" i="14"/>
  <c r="NI86" i="14"/>
  <c r="NU86" i="14"/>
  <c r="OG86" i="14"/>
  <c r="OS86" i="14"/>
  <c r="PE86" i="14"/>
  <c r="HV86" i="14"/>
  <c r="IH86" i="14"/>
  <c r="IT86" i="14"/>
  <c r="JF86" i="14"/>
  <c r="JR86" i="14"/>
  <c r="KD86" i="14"/>
  <c r="KP86" i="14"/>
  <c r="LB86" i="14"/>
  <c r="LN86" i="14"/>
  <c r="LZ86" i="14"/>
  <c r="ML86" i="14"/>
  <c r="MX86" i="14"/>
  <c r="NJ86" i="14"/>
  <c r="NV86" i="14"/>
  <c r="OH86" i="14"/>
  <c r="OT86" i="14"/>
  <c r="PF86" i="14"/>
  <c r="HX86" i="14"/>
  <c r="IJ86" i="14"/>
  <c r="IV86" i="14"/>
  <c r="JH86" i="14"/>
  <c r="JT86" i="14"/>
  <c r="KF86" i="14"/>
  <c r="KR86" i="14"/>
  <c r="LD86" i="14"/>
  <c r="LP86" i="14"/>
  <c r="MB86" i="14"/>
  <c r="MN86" i="14"/>
  <c r="MZ86" i="14"/>
  <c r="NL86" i="14"/>
  <c r="NX86" i="14"/>
  <c r="OJ86" i="14"/>
  <c r="OV86" i="14"/>
  <c r="PH86" i="14"/>
  <c r="II86" i="14"/>
  <c r="KE86" i="14"/>
  <c r="MA86" i="14"/>
  <c r="NW86" i="14"/>
  <c r="IK86" i="14"/>
  <c r="KG86" i="14"/>
  <c r="MC86" i="14"/>
  <c r="NY86" i="14"/>
  <c r="IR86" i="14"/>
  <c r="KN86" i="14"/>
  <c r="MJ86" i="14"/>
  <c r="OF86" i="14"/>
  <c r="IU86" i="14"/>
  <c r="KQ86" i="14"/>
  <c r="MM86" i="14"/>
  <c r="OI86" i="14"/>
  <c r="IW86" i="14"/>
  <c r="KS86" i="14"/>
  <c r="MO86" i="14"/>
  <c r="OK86" i="14"/>
  <c r="JD86" i="14"/>
  <c r="KZ86" i="14"/>
  <c r="MV86" i="14"/>
  <c r="OR86" i="14"/>
  <c r="JG86" i="14"/>
  <c r="LC86" i="14"/>
  <c r="MY86" i="14"/>
  <c r="OU86" i="14"/>
  <c r="JI86" i="14"/>
  <c r="LE86" i="14"/>
  <c r="NA86" i="14"/>
  <c r="OW86" i="14"/>
  <c r="HT86" i="14"/>
  <c r="JP86" i="14"/>
  <c r="LL86" i="14"/>
  <c r="NH86" i="14"/>
  <c r="PD86" i="14"/>
  <c r="HY86" i="14"/>
  <c r="JU86" i="14"/>
  <c r="LQ86" i="14"/>
  <c r="NM86" i="14"/>
  <c r="PG86" i="14"/>
  <c r="HW86" i="14"/>
  <c r="IF86" i="14"/>
  <c r="JS86" i="14"/>
  <c r="KB86" i="14"/>
  <c r="LO86" i="14"/>
  <c r="LX86" i="14"/>
  <c r="NK86" i="14"/>
  <c r="NT86" i="14"/>
  <c r="HS15" i="14"/>
  <c r="IE15" i="14"/>
  <c r="IQ15" i="14"/>
  <c r="JC15" i="14"/>
  <c r="JO15" i="14"/>
  <c r="KA15" i="14"/>
  <c r="KM15" i="14"/>
  <c r="KY15" i="14"/>
  <c r="LK15" i="14"/>
  <c r="LW15" i="14"/>
  <c r="MI15" i="14"/>
  <c r="MU15" i="14"/>
  <c r="NG15" i="14"/>
  <c r="NS15" i="14"/>
  <c r="OE15" i="14"/>
  <c r="OQ15" i="14"/>
  <c r="PC15" i="14"/>
  <c r="HT15" i="14"/>
  <c r="IF15" i="14"/>
  <c r="IR15" i="14"/>
  <c r="JD15" i="14"/>
  <c r="HU15" i="14"/>
  <c r="IG15" i="14"/>
  <c r="IS15" i="14"/>
  <c r="JE15" i="14"/>
  <c r="HV15" i="14"/>
  <c r="IH15" i="14"/>
  <c r="IT15" i="14"/>
  <c r="JF15" i="14"/>
  <c r="HW15" i="14"/>
  <c r="II15" i="14"/>
  <c r="IU15" i="14"/>
  <c r="JG15" i="14"/>
  <c r="HY15" i="14"/>
  <c r="IK15" i="14"/>
  <c r="IW15" i="14"/>
  <c r="HZ15" i="14"/>
  <c r="IX15" i="14"/>
  <c r="JP15" i="14"/>
  <c r="KC15" i="14"/>
  <c r="KP15" i="14"/>
  <c r="LC15" i="14"/>
  <c r="LP15" i="14"/>
  <c r="MC15" i="14"/>
  <c r="MP15" i="14"/>
  <c r="NC15" i="14"/>
  <c r="NP15" i="14"/>
  <c r="OC15" i="14"/>
  <c r="OP15" i="14"/>
  <c r="PD15" i="14"/>
  <c r="IA15" i="14"/>
  <c r="IY15" i="14"/>
  <c r="JQ15" i="14"/>
  <c r="KD15" i="14"/>
  <c r="KQ15" i="14"/>
  <c r="LD15" i="14"/>
  <c r="LQ15" i="14"/>
  <c r="MD15" i="14"/>
  <c r="MQ15" i="14"/>
  <c r="ND15" i="14"/>
  <c r="NQ15" i="14"/>
  <c r="OD15" i="14"/>
  <c r="OR15" i="14"/>
  <c r="PE15" i="14"/>
  <c r="IB15" i="14"/>
  <c r="IZ15" i="14"/>
  <c r="JR15" i="14"/>
  <c r="KE15" i="14"/>
  <c r="KR15" i="14"/>
  <c r="LE15" i="14"/>
  <c r="LR15" i="14"/>
  <c r="ME15" i="14"/>
  <c r="MR15" i="14"/>
  <c r="NE15" i="14"/>
  <c r="NR15" i="14"/>
  <c r="OF15" i="14"/>
  <c r="OS15" i="14"/>
  <c r="PF15" i="14"/>
  <c r="IC15" i="14"/>
  <c r="JA15" i="14"/>
  <c r="JS15" i="14"/>
  <c r="KF15" i="14"/>
  <c r="KS15" i="14"/>
  <c r="LF15" i="14"/>
  <c r="LS15" i="14"/>
  <c r="MF15" i="14"/>
  <c r="MS15" i="14"/>
  <c r="NF15" i="14"/>
  <c r="NT15" i="14"/>
  <c r="OG15" i="14"/>
  <c r="OT15" i="14"/>
  <c r="PG15" i="14"/>
  <c r="ID15" i="14"/>
  <c r="JB15" i="14"/>
  <c r="JT15" i="14"/>
  <c r="KG15" i="14"/>
  <c r="KT15" i="14"/>
  <c r="LG15" i="14"/>
  <c r="LT15" i="14"/>
  <c r="MG15" i="14"/>
  <c r="MT15" i="14"/>
  <c r="NH15" i="14"/>
  <c r="NU15" i="14"/>
  <c r="OH15" i="14"/>
  <c r="OU15" i="14"/>
  <c r="PH15" i="14"/>
  <c r="IN15" i="14"/>
  <c r="JK15" i="14"/>
  <c r="JX15" i="14"/>
  <c r="KK15" i="14"/>
  <c r="KX15" i="14"/>
  <c r="LL15" i="14"/>
  <c r="LY15" i="14"/>
  <c r="ML15" i="14"/>
  <c r="MY15" i="14"/>
  <c r="NL15" i="14"/>
  <c r="NY15" i="14"/>
  <c r="OL15" i="14"/>
  <c r="JH15" i="14"/>
  <c r="KH15" i="14"/>
  <c r="LH15" i="14"/>
  <c r="MH15" i="14"/>
  <c r="NI15" i="14"/>
  <c r="OI15" i="14"/>
  <c r="PB15" i="14"/>
  <c r="JI15" i="14"/>
  <c r="KI15" i="14"/>
  <c r="LI15" i="14"/>
  <c r="MJ15" i="14"/>
  <c r="NJ15" i="14"/>
  <c r="OJ15" i="14"/>
  <c r="JJ15" i="14"/>
  <c r="KJ15" i="14"/>
  <c r="LJ15" i="14"/>
  <c r="MK15" i="14"/>
  <c r="NK15" i="14"/>
  <c r="OK15" i="14"/>
  <c r="HQ15" i="14"/>
  <c r="JL15" i="14"/>
  <c r="KL15" i="14"/>
  <c r="LM15" i="14"/>
  <c r="MM15" i="14"/>
  <c r="NM15" i="14"/>
  <c r="OM15" i="14"/>
  <c r="HR15" i="14"/>
  <c r="JM15" i="14"/>
  <c r="KN15" i="14"/>
  <c r="LN15" i="14"/>
  <c r="MN15" i="14"/>
  <c r="NN15" i="14"/>
  <c r="ON15" i="14"/>
  <c r="HX15" i="14"/>
  <c r="JN15" i="14"/>
  <c r="KO15" i="14"/>
  <c r="LO15" i="14"/>
  <c r="MO15" i="14"/>
  <c r="NO15" i="14"/>
  <c r="OO15" i="14"/>
  <c r="IJ15" i="14"/>
  <c r="JU15" i="14"/>
  <c r="KU15" i="14"/>
  <c r="LU15" i="14"/>
  <c r="MV15" i="14"/>
  <c r="NV15" i="14"/>
  <c r="OV15" i="14"/>
  <c r="IL15" i="14"/>
  <c r="JV15" i="14"/>
  <c r="KV15" i="14"/>
  <c r="LV15" i="14"/>
  <c r="MW15" i="14"/>
  <c r="NW15" i="14"/>
  <c r="OW15" i="14"/>
  <c r="IM15" i="14"/>
  <c r="JW15" i="14"/>
  <c r="KW15" i="14"/>
  <c r="LX15" i="14"/>
  <c r="MX15" i="14"/>
  <c r="NX15" i="14"/>
  <c r="OX15" i="14"/>
  <c r="IO15" i="14"/>
  <c r="MZ15" i="14"/>
  <c r="IP15" i="14"/>
  <c r="NA15" i="14"/>
  <c r="IV15" i="14"/>
  <c r="NB15" i="14"/>
  <c r="JY15" i="14"/>
  <c r="NZ15" i="14"/>
  <c r="JZ15" i="14"/>
  <c r="OA15" i="14"/>
  <c r="KB15" i="14"/>
  <c r="OB15" i="14"/>
  <c r="KZ15" i="14"/>
  <c r="OY15" i="14"/>
  <c r="LB15" i="14"/>
  <c r="PA15" i="14"/>
  <c r="LA15" i="14"/>
  <c r="LZ15" i="14"/>
  <c r="MA15" i="14"/>
  <c r="MB15" i="14"/>
  <c r="OZ15" i="14"/>
  <c r="HU43" i="14"/>
  <c r="IG43" i="14"/>
  <c r="IS43" i="14"/>
  <c r="JE43" i="14"/>
  <c r="JQ43" i="14"/>
  <c r="KC43" i="14"/>
  <c r="KO43" i="14"/>
  <c r="LA43" i="14"/>
  <c r="LM43" i="14"/>
  <c r="LY43" i="14"/>
  <c r="MK43" i="14"/>
  <c r="MW43" i="14"/>
  <c r="NI43" i="14"/>
  <c r="NU43" i="14"/>
  <c r="OG43" i="14"/>
  <c r="OS43" i="14"/>
  <c r="PE43" i="14"/>
  <c r="HV43" i="14"/>
  <c r="IH43" i="14"/>
  <c r="IT43" i="14"/>
  <c r="JF43" i="14"/>
  <c r="JR43" i="14"/>
  <c r="KD43" i="14"/>
  <c r="KP43" i="14"/>
  <c r="LB43" i="14"/>
  <c r="LN43" i="14"/>
  <c r="LZ43" i="14"/>
  <c r="ML43" i="14"/>
  <c r="MX43" i="14"/>
  <c r="NJ43" i="14"/>
  <c r="NV43" i="14"/>
  <c r="OH43" i="14"/>
  <c r="OT43" i="14"/>
  <c r="PF43" i="14"/>
  <c r="HW43" i="14"/>
  <c r="II43" i="14"/>
  <c r="IU43" i="14"/>
  <c r="JG43" i="14"/>
  <c r="JS43" i="14"/>
  <c r="KE43" i="14"/>
  <c r="KQ43" i="14"/>
  <c r="LC43" i="14"/>
  <c r="LO43" i="14"/>
  <c r="MA43" i="14"/>
  <c r="MM43" i="14"/>
  <c r="MY43" i="14"/>
  <c r="NK43" i="14"/>
  <c r="NW43" i="14"/>
  <c r="OI43" i="14"/>
  <c r="OU43" i="14"/>
  <c r="PG43" i="14"/>
  <c r="HX43" i="14"/>
  <c r="IJ43" i="14"/>
  <c r="IV43" i="14"/>
  <c r="JH43" i="14"/>
  <c r="JT43" i="14"/>
  <c r="KF43" i="14"/>
  <c r="KR43" i="14"/>
  <c r="LD43" i="14"/>
  <c r="LP43" i="14"/>
  <c r="MB43" i="14"/>
  <c r="MN43" i="14"/>
  <c r="MZ43" i="14"/>
  <c r="NL43" i="14"/>
  <c r="NX43" i="14"/>
  <c r="OJ43" i="14"/>
  <c r="OV43" i="14"/>
  <c r="PH43" i="14"/>
  <c r="HY43" i="14"/>
  <c r="IK43" i="14"/>
  <c r="IW43" i="14"/>
  <c r="JI43" i="14"/>
  <c r="JU43" i="14"/>
  <c r="KG43" i="14"/>
  <c r="KS43" i="14"/>
  <c r="LE43" i="14"/>
  <c r="LQ43" i="14"/>
  <c r="MC43" i="14"/>
  <c r="MO43" i="14"/>
  <c r="NA43" i="14"/>
  <c r="NM43" i="14"/>
  <c r="NY43" i="14"/>
  <c r="OK43" i="14"/>
  <c r="OW43" i="14"/>
  <c r="HZ43" i="14"/>
  <c r="IL43" i="14"/>
  <c r="IX43" i="14"/>
  <c r="JJ43" i="14"/>
  <c r="JV43" i="14"/>
  <c r="KH43" i="14"/>
  <c r="KT43" i="14"/>
  <c r="LF43" i="14"/>
  <c r="LR43" i="14"/>
  <c r="MD43" i="14"/>
  <c r="MP43" i="14"/>
  <c r="NB43" i="14"/>
  <c r="NN43" i="14"/>
  <c r="NZ43" i="14"/>
  <c r="OL43" i="14"/>
  <c r="OX43" i="14"/>
  <c r="IA43" i="14"/>
  <c r="IM43" i="14"/>
  <c r="IY43" i="14"/>
  <c r="JK43" i="14"/>
  <c r="JW43" i="14"/>
  <c r="KI43" i="14"/>
  <c r="KU43" i="14"/>
  <c r="LG43" i="14"/>
  <c r="LS43" i="14"/>
  <c r="ME43" i="14"/>
  <c r="MQ43" i="14"/>
  <c r="NC43" i="14"/>
  <c r="NO43" i="14"/>
  <c r="OA43" i="14"/>
  <c r="OM43" i="14"/>
  <c r="OY43" i="14"/>
  <c r="IB43" i="14"/>
  <c r="IN43" i="14"/>
  <c r="IZ43" i="14"/>
  <c r="JL43" i="14"/>
  <c r="JX43" i="14"/>
  <c r="KJ43" i="14"/>
  <c r="KV43" i="14"/>
  <c r="LH43" i="14"/>
  <c r="LT43" i="14"/>
  <c r="MF43" i="14"/>
  <c r="MR43" i="14"/>
  <c r="ND43" i="14"/>
  <c r="NP43" i="14"/>
  <c r="OB43" i="14"/>
  <c r="ON43" i="14"/>
  <c r="OZ43" i="14"/>
  <c r="IO43" i="14"/>
  <c r="JY43" i="14"/>
  <c r="LI43" i="14"/>
  <c r="MS43" i="14"/>
  <c r="OC43" i="14"/>
  <c r="IP43" i="14"/>
  <c r="JZ43" i="14"/>
  <c r="LJ43" i="14"/>
  <c r="MT43" i="14"/>
  <c r="OD43" i="14"/>
  <c r="IQ43" i="14"/>
  <c r="KA43" i="14"/>
  <c r="LK43" i="14"/>
  <c r="MU43" i="14"/>
  <c r="OE43" i="14"/>
  <c r="IR43" i="14"/>
  <c r="KB43" i="14"/>
  <c r="LL43" i="14"/>
  <c r="MV43" i="14"/>
  <c r="OF43" i="14"/>
  <c r="HQ43" i="14"/>
  <c r="JA43" i="14"/>
  <c r="KK43" i="14"/>
  <c r="LU43" i="14"/>
  <c r="NE43" i="14"/>
  <c r="OO43" i="14"/>
  <c r="HR43" i="14"/>
  <c r="JB43" i="14"/>
  <c r="KL43" i="14"/>
  <c r="LV43" i="14"/>
  <c r="NF43" i="14"/>
  <c r="OP43" i="14"/>
  <c r="HS43" i="14"/>
  <c r="JC43" i="14"/>
  <c r="KM43" i="14"/>
  <c r="LW43" i="14"/>
  <c r="NG43" i="14"/>
  <c r="OQ43" i="14"/>
  <c r="IE43" i="14"/>
  <c r="JO43" i="14"/>
  <c r="KY43" i="14"/>
  <c r="MI43" i="14"/>
  <c r="NS43" i="14"/>
  <c r="PC43" i="14"/>
  <c r="JD43" i="14"/>
  <c r="NH43" i="14"/>
  <c r="JM43" i="14"/>
  <c r="NQ43" i="14"/>
  <c r="JN43" i="14"/>
  <c r="NR43" i="14"/>
  <c r="JP43" i="14"/>
  <c r="NT43" i="14"/>
  <c r="KN43" i="14"/>
  <c r="OR43" i="14"/>
  <c r="KW43" i="14"/>
  <c r="PA43" i="14"/>
  <c r="KX43" i="14"/>
  <c r="PB43" i="14"/>
  <c r="HT43" i="14"/>
  <c r="LX43" i="14"/>
  <c r="ID43" i="14"/>
  <c r="MH43" i="14"/>
  <c r="PD43" i="14"/>
  <c r="IF43" i="14"/>
  <c r="MG43" i="14"/>
  <c r="MJ43" i="14"/>
  <c r="IC43" i="14"/>
  <c r="KZ43" i="14"/>
  <c r="HV59" i="14"/>
  <c r="IH59" i="14"/>
  <c r="IT59" i="14"/>
  <c r="JF59" i="14"/>
  <c r="JR59" i="14"/>
  <c r="KD59" i="14"/>
  <c r="KP59" i="14"/>
  <c r="LB59" i="14"/>
  <c r="LN59" i="14"/>
  <c r="LZ59" i="14"/>
  <c r="ML59" i="14"/>
  <c r="MX59" i="14"/>
  <c r="NJ59" i="14"/>
  <c r="NV59" i="14"/>
  <c r="OH59" i="14"/>
  <c r="OT59" i="14"/>
  <c r="PF59" i="14"/>
  <c r="HW59" i="14"/>
  <c r="II59" i="14"/>
  <c r="IU59" i="14"/>
  <c r="JG59" i="14"/>
  <c r="JS59" i="14"/>
  <c r="KE59" i="14"/>
  <c r="KQ59" i="14"/>
  <c r="LC59" i="14"/>
  <c r="LO59" i="14"/>
  <c r="MA59" i="14"/>
  <c r="MM59" i="14"/>
  <c r="MY59" i="14"/>
  <c r="NK59" i="14"/>
  <c r="NW59" i="14"/>
  <c r="OI59" i="14"/>
  <c r="OU59" i="14"/>
  <c r="PG59" i="14"/>
  <c r="HX59" i="14"/>
  <c r="IJ59" i="14"/>
  <c r="IV59" i="14"/>
  <c r="JH59" i="14"/>
  <c r="JT59" i="14"/>
  <c r="KF59" i="14"/>
  <c r="KR59" i="14"/>
  <c r="LD59" i="14"/>
  <c r="LP59" i="14"/>
  <c r="MB59" i="14"/>
  <c r="MN59" i="14"/>
  <c r="MZ59" i="14"/>
  <c r="NL59" i="14"/>
  <c r="NX59" i="14"/>
  <c r="OJ59" i="14"/>
  <c r="OV59" i="14"/>
  <c r="PH59" i="14"/>
  <c r="HY59" i="14"/>
  <c r="IK59" i="14"/>
  <c r="IW59" i="14"/>
  <c r="JI59" i="14"/>
  <c r="JU59" i="14"/>
  <c r="KG59" i="14"/>
  <c r="KS59" i="14"/>
  <c r="LE59" i="14"/>
  <c r="LQ59" i="14"/>
  <c r="MC59" i="14"/>
  <c r="MO59" i="14"/>
  <c r="NA59" i="14"/>
  <c r="NM59" i="14"/>
  <c r="NY59" i="14"/>
  <c r="OK59" i="14"/>
  <c r="OW59" i="14"/>
  <c r="HZ59" i="14"/>
  <c r="IL59" i="14"/>
  <c r="IX59" i="14"/>
  <c r="JJ59" i="14"/>
  <c r="JV59" i="14"/>
  <c r="KH59" i="14"/>
  <c r="KT59" i="14"/>
  <c r="LF59" i="14"/>
  <c r="LR59" i="14"/>
  <c r="MD59" i="14"/>
  <c r="MP59" i="14"/>
  <c r="NB59" i="14"/>
  <c r="NN59" i="14"/>
  <c r="NZ59" i="14"/>
  <c r="OL59" i="14"/>
  <c r="OX59" i="14"/>
  <c r="IA59" i="14"/>
  <c r="IM59" i="14"/>
  <c r="IY59" i="14"/>
  <c r="JK59" i="14"/>
  <c r="JW59" i="14"/>
  <c r="KI59" i="14"/>
  <c r="KU59" i="14"/>
  <c r="LG59" i="14"/>
  <c r="LS59" i="14"/>
  <c r="ME59" i="14"/>
  <c r="MQ59" i="14"/>
  <c r="NC59" i="14"/>
  <c r="NO59" i="14"/>
  <c r="OA59" i="14"/>
  <c r="OM59" i="14"/>
  <c r="OY59" i="14"/>
  <c r="IB59" i="14"/>
  <c r="IN59" i="14"/>
  <c r="IZ59" i="14"/>
  <c r="JL59" i="14"/>
  <c r="JX59" i="14"/>
  <c r="KJ59" i="14"/>
  <c r="KV59" i="14"/>
  <c r="LH59" i="14"/>
  <c r="LT59" i="14"/>
  <c r="MF59" i="14"/>
  <c r="MR59" i="14"/>
  <c r="ND59" i="14"/>
  <c r="NP59" i="14"/>
  <c r="OB59" i="14"/>
  <c r="ON59" i="14"/>
  <c r="OZ59" i="14"/>
  <c r="HQ59" i="14"/>
  <c r="IC59" i="14"/>
  <c r="IO59" i="14"/>
  <c r="JA59" i="14"/>
  <c r="JM59" i="14"/>
  <c r="JY59" i="14"/>
  <c r="KK59" i="14"/>
  <c r="KW59" i="14"/>
  <c r="LI59" i="14"/>
  <c r="LU59" i="14"/>
  <c r="MG59" i="14"/>
  <c r="MS59" i="14"/>
  <c r="NE59" i="14"/>
  <c r="NQ59" i="14"/>
  <c r="OC59" i="14"/>
  <c r="OO59" i="14"/>
  <c r="PA59" i="14"/>
  <c r="HT59" i="14"/>
  <c r="IF59" i="14"/>
  <c r="IR59" i="14"/>
  <c r="JD59" i="14"/>
  <c r="JP59" i="14"/>
  <c r="KB59" i="14"/>
  <c r="KN59" i="14"/>
  <c r="KZ59" i="14"/>
  <c r="LL59" i="14"/>
  <c r="LX59" i="14"/>
  <c r="MJ59" i="14"/>
  <c r="MV59" i="14"/>
  <c r="NH59" i="14"/>
  <c r="NT59" i="14"/>
  <c r="OF59" i="14"/>
  <c r="OR59" i="14"/>
  <c r="PD59" i="14"/>
  <c r="HR59" i="14"/>
  <c r="JN59" i="14"/>
  <c r="LJ59" i="14"/>
  <c r="NF59" i="14"/>
  <c r="PB59" i="14"/>
  <c r="HS59" i="14"/>
  <c r="JO59" i="14"/>
  <c r="LK59" i="14"/>
  <c r="NG59" i="14"/>
  <c r="PC59" i="14"/>
  <c r="HU59" i="14"/>
  <c r="JQ59" i="14"/>
  <c r="LM59" i="14"/>
  <c r="NI59" i="14"/>
  <c r="PE59" i="14"/>
  <c r="ID59" i="14"/>
  <c r="JZ59" i="14"/>
  <c r="LV59" i="14"/>
  <c r="NR59" i="14"/>
  <c r="IE59" i="14"/>
  <c r="KA59" i="14"/>
  <c r="LW59" i="14"/>
  <c r="NS59" i="14"/>
  <c r="IG59" i="14"/>
  <c r="KC59" i="14"/>
  <c r="LY59" i="14"/>
  <c r="NU59" i="14"/>
  <c r="IP59" i="14"/>
  <c r="KL59" i="14"/>
  <c r="MH59" i="14"/>
  <c r="OD59" i="14"/>
  <c r="IQ59" i="14"/>
  <c r="KM59" i="14"/>
  <c r="MI59" i="14"/>
  <c r="OE59" i="14"/>
  <c r="IS59" i="14"/>
  <c r="KO59" i="14"/>
  <c r="MK59" i="14"/>
  <c r="OG59" i="14"/>
  <c r="KX59" i="14"/>
  <c r="KY59" i="14"/>
  <c r="LA59" i="14"/>
  <c r="MT59" i="14"/>
  <c r="MU59" i="14"/>
  <c r="MW59" i="14"/>
  <c r="OP59" i="14"/>
  <c r="OQ59" i="14"/>
  <c r="OS59" i="14"/>
  <c r="JC59" i="14"/>
  <c r="JB59" i="14"/>
  <c r="JE59" i="14"/>
  <c r="HW50" i="14"/>
  <c r="II50" i="14"/>
  <c r="IU50" i="14"/>
  <c r="JG50" i="14"/>
  <c r="JS50" i="14"/>
  <c r="KE50" i="14"/>
  <c r="KQ50" i="14"/>
  <c r="LC50" i="14"/>
  <c r="LO50" i="14"/>
  <c r="MA50" i="14"/>
  <c r="MM50" i="14"/>
  <c r="MY50" i="14"/>
  <c r="NK50" i="14"/>
  <c r="NW50" i="14"/>
  <c r="OI50" i="14"/>
  <c r="OU50" i="14"/>
  <c r="PG50" i="14"/>
  <c r="HX50" i="14"/>
  <c r="IJ50" i="14"/>
  <c r="IV50" i="14"/>
  <c r="JH50" i="14"/>
  <c r="JT50" i="14"/>
  <c r="KF50" i="14"/>
  <c r="KR50" i="14"/>
  <c r="LD50" i="14"/>
  <c r="LP50" i="14"/>
  <c r="MB50" i="14"/>
  <c r="MN50" i="14"/>
  <c r="MZ50" i="14"/>
  <c r="NL50" i="14"/>
  <c r="NX50" i="14"/>
  <c r="OJ50" i="14"/>
  <c r="OV50" i="14"/>
  <c r="PH50" i="14"/>
  <c r="HY50" i="14"/>
  <c r="IK50" i="14"/>
  <c r="IW50" i="14"/>
  <c r="JI50" i="14"/>
  <c r="JU50" i="14"/>
  <c r="KG50" i="14"/>
  <c r="KS50" i="14"/>
  <c r="LE50" i="14"/>
  <c r="LQ50" i="14"/>
  <c r="MC50" i="14"/>
  <c r="MO50" i="14"/>
  <c r="NA50" i="14"/>
  <c r="NM50" i="14"/>
  <c r="NY50" i="14"/>
  <c r="OK50" i="14"/>
  <c r="OW50" i="14"/>
  <c r="HZ50" i="14"/>
  <c r="IL50" i="14"/>
  <c r="IX50" i="14"/>
  <c r="JJ50" i="14"/>
  <c r="JV50" i="14"/>
  <c r="KH50" i="14"/>
  <c r="KT50" i="14"/>
  <c r="LF50" i="14"/>
  <c r="LR50" i="14"/>
  <c r="MD50" i="14"/>
  <c r="MP50" i="14"/>
  <c r="NB50" i="14"/>
  <c r="NN50" i="14"/>
  <c r="NZ50" i="14"/>
  <c r="OL50" i="14"/>
  <c r="OX50" i="14"/>
  <c r="IA50" i="14"/>
  <c r="IM50" i="14"/>
  <c r="IY50" i="14"/>
  <c r="JK50" i="14"/>
  <c r="JW50" i="14"/>
  <c r="KI50" i="14"/>
  <c r="KU50" i="14"/>
  <c r="LG50" i="14"/>
  <c r="LS50" i="14"/>
  <c r="ME50" i="14"/>
  <c r="MQ50" i="14"/>
  <c r="NC50" i="14"/>
  <c r="NO50" i="14"/>
  <c r="OA50" i="14"/>
  <c r="OM50" i="14"/>
  <c r="OY50" i="14"/>
  <c r="IB50" i="14"/>
  <c r="IN50" i="14"/>
  <c r="IZ50" i="14"/>
  <c r="JL50" i="14"/>
  <c r="JX50" i="14"/>
  <c r="KJ50" i="14"/>
  <c r="KV50" i="14"/>
  <c r="LH50" i="14"/>
  <c r="LT50" i="14"/>
  <c r="MF50" i="14"/>
  <c r="MR50" i="14"/>
  <c r="ND50" i="14"/>
  <c r="NP50" i="14"/>
  <c r="OB50" i="14"/>
  <c r="ON50" i="14"/>
  <c r="OZ50" i="14"/>
  <c r="HQ50" i="14"/>
  <c r="IC50" i="14"/>
  <c r="IO50" i="14"/>
  <c r="JA50" i="14"/>
  <c r="JM50" i="14"/>
  <c r="JY50" i="14"/>
  <c r="KK50" i="14"/>
  <c r="KW50" i="14"/>
  <c r="LI50" i="14"/>
  <c r="LU50" i="14"/>
  <c r="MG50" i="14"/>
  <c r="MS50" i="14"/>
  <c r="NE50" i="14"/>
  <c r="NQ50" i="14"/>
  <c r="OC50" i="14"/>
  <c r="OO50" i="14"/>
  <c r="PA50" i="14"/>
  <c r="HS50" i="14"/>
  <c r="IE50" i="14"/>
  <c r="IQ50" i="14"/>
  <c r="JC50" i="14"/>
  <c r="JO50" i="14"/>
  <c r="KA50" i="14"/>
  <c r="KM50" i="14"/>
  <c r="KY50" i="14"/>
  <c r="LK50" i="14"/>
  <c r="LW50" i="14"/>
  <c r="MI50" i="14"/>
  <c r="MU50" i="14"/>
  <c r="NG50" i="14"/>
  <c r="NS50" i="14"/>
  <c r="OE50" i="14"/>
  <c r="OQ50" i="14"/>
  <c r="PC50" i="14"/>
  <c r="IG50" i="14"/>
  <c r="JQ50" i="14"/>
  <c r="LA50" i="14"/>
  <c r="MK50" i="14"/>
  <c r="NU50" i="14"/>
  <c r="PE50" i="14"/>
  <c r="IH50" i="14"/>
  <c r="JR50" i="14"/>
  <c r="LB50" i="14"/>
  <c r="ML50" i="14"/>
  <c r="NV50" i="14"/>
  <c r="PF50" i="14"/>
  <c r="IP50" i="14"/>
  <c r="JZ50" i="14"/>
  <c r="LJ50" i="14"/>
  <c r="MT50" i="14"/>
  <c r="OD50" i="14"/>
  <c r="IR50" i="14"/>
  <c r="KB50" i="14"/>
  <c r="LL50" i="14"/>
  <c r="MV50" i="14"/>
  <c r="OF50" i="14"/>
  <c r="IS50" i="14"/>
  <c r="KC50" i="14"/>
  <c r="LM50" i="14"/>
  <c r="MW50" i="14"/>
  <c r="OG50" i="14"/>
  <c r="IT50" i="14"/>
  <c r="KD50" i="14"/>
  <c r="LN50" i="14"/>
  <c r="MX50" i="14"/>
  <c r="OH50" i="14"/>
  <c r="HU50" i="14"/>
  <c r="JE50" i="14"/>
  <c r="KO50" i="14"/>
  <c r="LY50" i="14"/>
  <c r="NI50" i="14"/>
  <c r="OS50" i="14"/>
  <c r="ID50" i="14"/>
  <c r="JN50" i="14"/>
  <c r="KX50" i="14"/>
  <c r="MH50" i="14"/>
  <c r="NR50" i="14"/>
  <c r="PB50" i="14"/>
  <c r="IF50" i="14"/>
  <c r="JP50" i="14"/>
  <c r="KZ50" i="14"/>
  <c r="MJ50" i="14"/>
  <c r="NT50" i="14"/>
  <c r="PD50" i="14"/>
  <c r="KL50" i="14"/>
  <c r="KN50" i="14"/>
  <c r="KP50" i="14"/>
  <c r="LV50" i="14"/>
  <c r="LX50" i="14"/>
  <c r="LZ50" i="14"/>
  <c r="HR50" i="14"/>
  <c r="NF50" i="14"/>
  <c r="HT50" i="14"/>
  <c r="NH50" i="14"/>
  <c r="JD50" i="14"/>
  <c r="OR50" i="14"/>
  <c r="HV50" i="14"/>
  <c r="JB50" i="14"/>
  <c r="JF50" i="14"/>
  <c r="NJ50" i="14"/>
  <c r="OP50" i="14"/>
  <c r="OT50" i="14"/>
  <c r="IA78" i="14"/>
  <c r="IM78" i="14"/>
  <c r="IY78" i="14"/>
  <c r="JK78" i="14"/>
  <c r="JW78" i="14"/>
  <c r="KI78" i="14"/>
  <c r="KU78" i="14"/>
  <c r="LG78" i="14"/>
  <c r="LS78" i="14"/>
  <c r="ME78" i="14"/>
  <c r="MQ78" i="14"/>
  <c r="NC78" i="14"/>
  <c r="NO78" i="14"/>
  <c r="OA78" i="14"/>
  <c r="OM78" i="14"/>
  <c r="OY78" i="14"/>
  <c r="IB78" i="14"/>
  <c r="IN78" i="14"/>
  <c r="IZ78" i="14"/>
  <c r="JL78" i="14"/>
  <c r="JX78" i="14"/>
  <c r="KJ78" i="14"/>
  <c r="KV78" i="14"/>
  <c r="LH78" i="14"/>
  <c r="LT78" i="14"/>
  <c r="MF78" i="14"/>
  <c r="MR78" i="14"/>
  <c r="ND78" i="14"/>
  <c r="NP78" i="14"/>
  <c r="OB78" i="14"/>
  <c r="ON78" i="14"/>
  <c r="OZ78" i="14"/>
  <c r="HQ78" i="14"/>
  <c r="IC78" i="14"/>
  <c r="IO78" i="14"/>
  <c r="JA78" i="14"/>
  <c r="JM78" i="14"/>
  <c r="JY78" i="14"/>
  <c r="KK78" i="14"/>
  <c r="KW78" i="14"/>
  <c r="LI78" i="14"/>
  <c r="LU78" i="14"/>
  <c r="MG78" i="14"/>
  <c r="MS78" i="14"/>
  <c r="NE78" i="14"/>
  <c r="NQ78" i="14"/>
  <c r="OC78" i="14"/>
  <c r="OO78" i="14"/>
  <c r="PA78" i="14"/>
  <c r="HR78" i="14"/>
  <c r="ID78" i="14"/>
  <c r="IP78" i="14"/>
  <c r="JB78" i="14"/>
  <c r="JN78" i="14"/>
  <c r="JZ78" i="14"/>
  <c r="KL78" i="14"/>
  <c r="KX78" i="14"/>
  <c r="LJ78" i="14"/>
  <c r="LV78" i="14"/>
  <c r="MH78" i="14"/>
  <c r="MT78" i="14"/>
  <c r="NF78" i="14"/>
  <c r="NR78" i="14"/>
  <c r="OD78" i="14"/>
  <c r="OP78" i="14"/>
  <c r="PB78" i="14"/>
  <c r="HS78" i="14"/>
  <c r="IE78" i="14"/>
  <c r="IQ78" i="14"/>
  <c r="JC78" i="14"/>
  <c r="JO78" i="14"/>
  <c r="KA78" i="14"/>
  <c r="KM78" i="14"/>
  <c r="KY78" i="14"/>
  <c r="LK78" i="14"/>
  <c r="LW78" i="14"/>
  <c r="MI78" i="14"/>
  <c r="MU78" i="14"/>
  <c r="NG78" i="14"/>
  <c r="NS78" i="14"/>
  <c r="OE78" i="14"/>
  <c r="OQ78" i="14"/>
  <c r="PC78" i="14"/>
  <c r="HT78" i="14"/>
  <c r="IF78" i="14"/>
  <c r="IR78" i="14"/>
  <c r="JD78" i="14"/>
  <c r="JP78" i="14"/>
  <c r="KB78" i="14"/>
  <c r="KN78" i="14"/>
  <c r="KZ78" i="14"/>
  <c r="LL78" i="14"/>
  <c r="LX78" i="14"/>
  <c r="MJ78" i="14"/>
  <c r="MV78" i="14"/>
  <c r="NH78" i="14"/>
  <c r="NT78" i="14"/>
  <c r="OF78" i="14"/>
  <c r="OR78" i="14"/>
  <c r="PD78" i="14"/>
  <c r="HU78" i="14"/>
  <c r="IG78" i="14"/>
  <c r="IS78" i="14"/>
  <c r="JE78" i="14"/>
  <c r="JQ78" i="14"/>
  <c r="KC78" i="14"/>
  <c r="KO78" i="14"/>
  <c r="LA78" i="14"/>
  <c r="LM78" i="14"/>
  <c r="LY78" i="14"/>
  <c r="MK78" i="14"/>
  <c r="MW78" i="14"/>
  <c r="NI78" i="14"/>
  <c r="NU78" i="14"/>
  <c r="OG78" i="14"/>
  <c r="OS78" i="14"/>
  <c r="PE78" i="14"/>
  <c r="HV78" i="14"/>
  <c r="IH78" i="14"/>
  <c r="IT78" i="14"/>
  <c r="JF78" i="14"/>
  <c r="JR78" i="14"/>
  <c r="KD78" i="14"/>
  <c r="KP78" i="14"/>
  <c r="LB78" i="14"/>
  <c r="LN78" i="14"/>
  <c r="LZ78" i="14"/>
  <c r="ML78" i="14"/>
  <c r="MX78" i="14"/>
  <c r="NJ78" i="14"/>
  <c r="NV78" i="14"/>
  <c r="OH78" i="14"/>
  <c r="OT78" i="14"/>
  <c r="PF78" i="14"/>
  <c r="HY78" i="14"/>
  <c r="IK78" i="14"/>
  <c r="IW78" i="14"/>
  <c r="JI78" i="14"/>
  <c r="JU78" i="14"/>
  <c r="KG78" i="14"/>
  <c r="KS78" i="14"/>
  <c r="LE78" i="14"/>
  <c r="LQ78" i="14"/>
  <c r="MC78" i="14"/>
  <c r="MO78" i="14"/>
  <c r="NA78" i="14"/>
  <c r="NM78" i="14"/>
  <c r="NY78" i="14"/>
  <c r="OK78" i="14"/>
  <c r="OW78" i="14"/>
  <c r="HW78" i="14"/>
  <c r="JS78" i="14"/>
  <c r="LO78" i="14"/>
  <c r="NK78" i="14"/>
  <c r="PG78" i="14"/>
  <c r="HX78" i="14"/>
  <c r="JT78" i="14"/>
  <c r="LP78" i="14"/>
  <c r="NL78" i="14"/>
  <c r="PH78" i="14"/>
  <c r="HZ78" i="14"/>
  <c r="JV78" i="14"/>
  <c r="LR78" i="14"/>
  <c r="NN78" i="14"/>
  <c r="II78" i="14"/>
  <c r="KE78" i="14"/>
  <c r="MA78" i="14"/>
  <c r="NW78" i="14"/>
  <c r="IJ78" i="14"/>
  <c r="KF78" i="14"/>
  <c r="MB78" i="14"/>
  <c r="NX78" i="14"/>
  <c r="IL78" i="14"/>
  <c r="KH78" i="14"/>
  <c r="MD78" i="14"/>
  <c r="NZ78" i="14"/>
  <c r="IU78" i="14"/>
  <c r="KQ78" i="14"/>
  <c r="MM78" i="14"/>
  <c r="OI78" i="14"/>
  <c r="IV78" i="14"/>
  <c r="KR78" i="14"/>
  <c r="MN78" i="14"/>
  <c r="OJ78" i="14"/>
  <c r="IX78" i="14"/>
  <c r="KT78" i="14"/>
  <c r="MP78" i="14"/>
  <c r="OL78" i="14"/>
  <c r="JH78" i="14"/>
  <c r="LD78" i="14"/>
  <c r="MZ78" i="14"/>
  <c r="OV78" i="14"/>
  <c r="JG78" i="14"/>
  <c r="JJ78" i="14"/>
  <c r="LC78" i="14"/>
  <c r="LF78" i="14"/>
  <c r="MY78" i="14"/>
  <c r="OU78" i="14"/>
  <c r="NB78" i="14"/>
  <c r="OX78" i="14"/>
  <c r="HY44" i="14"/>
  <c r="IK44" i="14"/>
  <c r="IW44" i="14"/>
  <c r="JI44" i="14"/>
  <c r="JU44" i="14"/>
  <c r="KG44" i="14"/>
  <c r="KS44" i="14"/>
  <c r="LE44" i="14"/>
  <c r="LQ44" i="14"/>
  <c r="MC44" i="14"/>
  <c r="MO44" i="14"/>
  <c r="NA44" i="14"/>
  <c r="NM44" i="14"/>
  <c r="NY44" i="14"/>
  <c r="OK44" i="14"/>
  <c r="OW44" i="14"/>
  <c r="HZ44" i="14"/>
  <c r="IL44" i="14"/>
  <c r="IX44" i="14"/>
  <c r="JJ44" i="14"/>
  <c r="JV44" i="14"/>
  <c r="KH44" i="14"/>
  <c r="KT44" i="14"/>
  <c r="LF44" i="14"/>
  <c r="LR44" i="14"/>
  <c r="MD44" i="14"/>
  <c r="MP44" i="14"/>
  <c r="NB44" i="14"/>
  <c r="NN44" i="14"/>
  <c r="NZ44" i="14"/>
  <c r="OL44" i="14"/>
  <c r="OX44" i="14"/>
  <c r="IA44" i="14"/>
  <c r="IM44" i="14"/>
  <c r="IY44" i="14"/>
  <c r="JK44" i="14"/>
  <c r="JW44" i="14"/>
  <c r="KI44" i="14"/>
  <c r="KU44" i="14"/>
  <c r="LG44" i="14"/>
  <c r="LS44" i="14"/>
  <c r="ME44" i="14"/>
  <c r="MQ44" i="14"/>
  <c r="NC44" i="14"/>
  <c r="NO44" i="14"/>
  <c r="OA44" i="14"/>
  <c r="OM44" i="14"/>
  <c r="OY44" i="14"/>
  <c r="IB44" i="14"/>
  <c r="IN44" i="14"/>
  <c r="IZ44" i="14"/>
  <c r="JL44" i="14"/>
  <c r="JX44" i="14"/>
  <c r="KJ44" i="14"/>
  <c r="KV44" i="14"/>
  <c r="LH44" i="14"/>
  <c r="LT44" i="14"/>
  <c r="MF44" i="14"/>
  <c r="MR44" i="14"/>
  <c r="ND44" i="14"/>
  <c r="NP44" i="14"/>
  <c r="OB44" i="14"/>
  <c r="ON44" i="14"/>
  <c r="OZ44" i="14"/>
  <c r="HQ44" i="14"/>
  <c r="IC44" i="14"/>
  <c r="IO44" i="14"/>
  <c r="JA44" i="14"/>
  <c r="JM44" i="14"/>
  <c r="JY44" i="14"/>
  <c r="KK44" i="14"/>
  <c r="KW44" i="14"/>
  <c r="LI44" i="14"/>
  <c r="LU44" i="14"/>
  <c r="MG44" i="14"/>
  <c r="MS44" i="14"/>
  <c r="NE44" i="14"/>
  <c r="NQ44" i="14"/>
  <c r="OC44" i="14"/>
  <c r="OO44" i="14"/>
  <c r="PA44" i="14"/>
  <c r="HR44" i="14"/>
  <c r="ID44" i="14"/>
  <c r="IP44" i="14"/>
  <c r="JB44" i="14"/>
  <c r="JN44" i="14"/>
  <c r="JZ44" i="14"/>
  <c r="KL44" i="14"/>
  <c r="KX44" i="14"/>
  <c r="LJ44" i="14"/>
  <c r="LV44" i="14"/>
  <c r="MH44" i="14"/>
  <c r="MT44" i="14"/>
  <c r="NF44" i="14"/>
  <c r="NR44" i="14"/>
  <c r="OD44" i="14"/>
  <c r="OP44" i="14"/>
  <c r="PB44" i="14"/>
  <c r="HS44" i="14"/>
  <c r="IE44" i="14"/>
  <c r="IQ44" i="14"/>
  <c r="JC44" i="14"/>
  <c r="JO44" i="14"/>
  <c r="KA44" i="14"/>
  <c r="KM44" i="14"/>
  <c r="KY44" i="14"/>
  <c r="LK44" i="14"/>
  <c r="LW44" i="14"/>
  <c r="MI44" i="14"/>
  <c r="MU44" i="14"/>
  <c r="NG44" i="14"/>
  <c r="NS44" i="14"/>
  <c r="OE44" i="14"/>
  <c r="OQ44" i="14"/>
  <c r="PC44" i="14"/>
  <c r="HT44" i="14"/>
  <c r="IF44" i="14"/>
  <c r="IR44" i="14"/>
  <c r="JD44" i="14"/>
  <c r="JP44" i="14"/>
  <c r="KB44" i="14"/>
  <c r="KN44" i="14"/>
  <c r="KZ44" i="14"/>
  <c r="LL44" i="14"/>
  <c r="LX44" i="14"/>
  <c r="MJ44" i="14"/>
  <c r="MV44" i="14"/>
  <c r="NH44" i="14"/>
  <c r="NT44" i="14"/>
  <c r="OF44" i="14"/>
  <c r="OR44" i="14"/>
  <c r="PD44" i="14"/>
  <c r="IS44" i="14"/>
  <c r="KC44" i="14"/>
  <c r="LM44" i="14"/>
  <c r="MW44" i="14"/>
  <c r="OG44" i="14"/>
  <c r="IT44" i="14"/>
  <c r="KD44" i="14"/>
  <c r="LN44" i="14"/>
  <c r="MX44" i="14"/>
  <c r="OH44" i="14"/>
  <c r="IU44" i="14"/>
  <c r="KE44" i="14"/>
  <c r="LO44" i="14"/>
  <c r="MY44" i="14"/>
  <c r="OI44" i="14"/>
  <c r="IV44" i="14"/>
  <c r="KF44" i="14"/>
  <c r="LP44" i="14"/>
  <c r="MZ44" i="14"/>
  <c r="OJ44" i="14"/>
  <c r="HU44" i="14"/>
  <c r="JE44" i="14"/>
  <c r="KO44" i="14"/>
  <c r="LY44" i="14"/>
  <c r="NI44" i="14"/>
  <c r="OS44" i="14"/>
  <c r="HV44" i="14"/>
  <c r="JF44" i="14"/>
  <c r="KP44" i="14"/>
  <c r="LZ44" i="14"/>
  <c r="NJ44" i="14"/>
  <c r="OT44" i="14"/>
  <c r="HW44" i="14"/>
  <c r="JG44" i="14"/>
  <c r="KQ44" i="14"/>
  <c r="MA44" i="14"/>
  <c r="NK44" i="14"/>
  <c r="OU44" i="14"/>
  <c r="II44" i="14"/>
  <c r="JS44" i="14"/>
  <c r="LC44" i="14"/>
  <c r="MM44" i="14"/>
  <c r="NW44" i="14"/>
  <c r="PG44" i="14"/>
  <c r="KR44" i="14"/>
  <c r="OV44" i="14"/>
  <c r="LA44" i="14"/>
  <c r="PE44" i="14"/>
  <c r="LB44" i="14"/>
  <c r="PF44" i="14"/>
  <c r="LD44" i="14"/>
  <c r="PH44" i="14"/>
  <c r="HX44" i="14"/>
  <c r="MB44" i="14"/>
  <c r="IG44" i="14"/>
  <c r="MK44" i="14"/>
  <c r="IH44" i="14"/>
  <c r="ML44" i="14"/>
  <c r="JH44" i="14"/>
  <c r="NL44" i="14"/>
  <c r="JR44" i="14"/>
  <c r="NV44" i="14"/>
  <c r="MN44" i="14"/>
  <c r="NU44" i="14"/>
  <c r="NX44" i="14"/>
  <c r="JQ44" i="14"/>
  <c r="JT44" i="14"/>
  <c r="IJ44" i="14"/>
  <c r="IA92" i="14"/>
  <c r="IM92" i="14"/>
  <c r="IY92" i="14"/>
  <c r="JK92" i="14"/>
  <c r="JW92" i="14"/>
  <c r="KI92" i="14"/>
  <c r="KU92" i="14"/>
  <c r="LG92" i="14"/>
  <c r="LS92" i="14"/>
  <c r="ME92" i="14"/>
  <c r="MQ92" i="14"/>
  <c r="NC92" i="14"/>
  <c r="NO92" i="14"/>
  <c r="OA92" i="14"/>
  <c r="OM92" i="14"/>
  <c r="OY92" i="14"/>
  <c r="IB92" i="14"/>
  <c r="IN92" i="14"/>
  <c r="IZ92" i="14"/>
  <c r="JL92" i="14"/>
  <c r="JX92" i="14"/>
  <c r="KJ92" i="14"/>
  <c r="KV92" i="14"/>
  <c r="LH92" i="14"/>
  <c r="LT92" i="14"/>
  <c r="MF92" i="14"/>
  <c r="MR92" i="14"/>
  <c r="ND92" i="14"/>
  <c r="NP92" i="14"/>
  <c r="OB92" i="14"/>
  <c r="ON92" i="14"/>
  <c r="OZ92" i="14"/>
  <c r="HQ92" i="14"/>
  <c r="IC92" i="14"/>
  <c r="IO92" i="14"/>
  <c r="JA92" i="14"/>
  <c r="JM92" i="14"/>
  <c r="JY92" i="14"/>
  <c r="KK92" i="14"/>
  <c r="KW92" i="14"/>
  <c r="LI92" i="14"/>
  <c r="LU92" i="14"/>
  <c r="MG92" i="14"/>
  <c r="MS92" i="14"/>
  <c r="NE92" i="14"/>
  <c r="NQ92" i="14"/>
  <c r="OC92" i="14"/>
  <c r="OO92" i="14"/>
  <c r="PA92" i="14"/>
  <c r="HR92" i="14"/>
  <c r="ID92" i="14"/>
  <c r="IP92" i="14"/>
  <c r="JB92" i="14"/>
  <c r="JN92" i="14"/>
  <c r="JZ92" i="14"/>
  <c r="KL92" i="14"/>
  <c r="KX92" i="14"/>
  <c r="LJ92" i="14"/>
  <c r="LV92" i="14"/>
  <c r="MH92" i="14"/>
  <c r="MT92" i="14"/>
  <c r="NF92" i="14"/>
  <c r="NR92" i="14"/>
  <c r="OD92" i="14"/>
  <c r="OP92" i="14"/>
  <c r="PB92" i="14"/>
  <c r="HS92" i="14"/>
  <c r="IE92" i="14"/>
  <c r="IQ92" i="14"/>
  <c r="JC92" i="14"/>
  <c r="JO92" i="14"/>
  <c r="KA92" i="14"/>
  <c r="KM92" i="14"/>
  <c r="KY92" i="14"/>
  <c r="LK92" i="14"/>
  <c r="LW92" i="14"/>
  <c r="MI92" i="14"/>
  <c r="MU92" i="14"/>
  <c r="NG92" i="14"/>
  <c r="NS92" i="14"/>
  <c r="OE92" i="14"/>
  <c r="OQ92" i="14"/>
  <c r="PC92" i="14"/>
  <c r="HT92" i="14"/>
  <c r="IF92" i="14"/>
  <c r="IR92" i="14"/>
  <c r="JD92" i="14"/>
  <c r="JP92" i="14"/>
  <c r="KB92" i="14"/>
  <c r="KN92" i="14"/>
  <c r="KZ92" i="14"/>
  <c r="LL92" i="14"/>
  <c r="LX92" i="14"/>
  <c r="MJ92" i="14"/>
  <c r="MV92" i="14"/>
  <c r="NH92" i="14"/>
  <c r="NT92" i="14"/>
  <c r="OF92" i="14"/>
  <c r="OR92" i="14"/>
  <c r="PD92" i="14"/>
  <c r="HU92" i="14"/>
  <c r="IG92" i="14"/>
  <c r="IS92" i="14"/>
  <c r="JE92" i="14"/>
  <c r="JQ92" i="14"/>
  <c r="KC92" i="14"/>
  <c r="KO92" i="14"/>
  <c r="LA92" i="14"/>
  <c r="LM92" i="14"/>
  <c r="LY92" i="14"/>
  <c r="MK92" i="14"/>
  <c r="MW92" i="14"/>
  <c r="NI92" i="14"/>
  <c r="NU92" i="14"/>
  <c r="OG92" i="14"/>
  <c r="OS92" i="14"/>
  <c r="PE92" i="14"/>
  <c r="HV92" i="14"/>
  <c r="IH92" i="14"/>
  <c r="IT92" i="14"/>
  <c r="JF92" i="14"/>
  <c r="JR92" i="14"/>
  <c r="KD92" i="14"/>
  <c r="KP92" i="14"/>
  <c r="LB92" i="14"/>
  <c r="LN92" i="14"/>
  <c r="LZ92" i="14"/>
  <c r="ML92" i="14"/>
  <c r="MX92" i="14"/>
  <c r="NJ92" i="14"/>
  <c r="NV92" i="14"/>
  <c r="OH92" i="14"/>
  <c r="OT92" i="14"/>
  <c r="PF92" i="14"/>
  <c r="HW92" i="14"/>
  <c r="II92" i="14"/>
  <c r="IU92" i="14"/>
  <c r="JG92" i="14"/>
  <c r="JS92" i="14"/>
  <c r="KE92" i="14"/>
  <c r="KQ92" i="14"/>
  <c r="LC92" i="14"/>
  <c r="LO92" i="14"/>
  <c r="MA92" i="14"/>
  <c r="MM92" i="14"/>
  <c r="MY92" i="14"/>
  <c r="NK92" i="14"/>
  <c r="NW92" i="14"/>
  <c r="OI92" i="14"/>
  <c r="OU92" i="14"/>
  <c r="PG92" i="14"/>
  <c r="HY92" i="14"/>
  <c r="IK92" i="14"/>
  <c r="IW92" i="14"/>
  <c r="JI92" i="14"/>
  <c r="JU92" i="14"/>
  <c r="KG92" i="14"/>
  <c r="KS92" i="14"/>
  <c r="LE92" i="14"/>
  <c r="LQ92" i="14"/>
  <c r="MC92" i="14"/>
  <c r="MO92" i="14"/>
  <c r="NA92" i="14"/>
  <c r="NM92" i="14"/>
  <c r="NY92" i="14"/>
  <c r="OK92" i="14"/>
  <c r="OW92" i="14"/>
  <c r="IV92" i="14"/>
  <c r="LP92" i="14"/>
  <c r="OJ92" i="14"/>
  <c r="IX92" i="14"/>
  <c r="LR92" i="14"/>
  <c r="OL92" i="14"/>
  <c r="JH92" i="14"/>
  <c r="MB92" i="14"/>
  <c r="OV92" i="14"/>
  <c r="JJ92" i="14"/>
  <c r="MD92" i="14"/>
  <c r="OX92" i="14"/>
  <c r="JT92" i="14"/>
  <c r="MN92" i="14"/>
  <c r="PH92" i="14"/>
  <c r="JV92" i="14"/>
  <c r="MP92" i="14"/>
  <c r="KF92" i="14"/>
  <c r="MZ92" i="14"/>
  <c r="KH92" i="14"/>
  <c r="NB92" i="14"/>
  <c r="HX92" i="14"/>
  <c r="KR92" i="14"/>
  <c r="NL92" i="14"/>
  <c r="HZ92" i="14"/>
  <c r="KT92" i="14"/>
  <c r="NN92" i="14"/>
  <c r="LD92" i="14"/>
  <c r="LF92" i="14"/>
  <c r="NX92" i="14"/>
  <c r="NZ92" i="14"/>
  <c r="IJ92" i="14"/>
  <c r="IL92" i="14"/>
  <c r="HZ53" i="14"/>
  <c r="IL53" i="14"/>
  <c r="IX53" i="14"/>
  <c r="JJ53" i="14"/>
  <c r="JV53" i="14"/>
  <c r="KH53" i="14"/>
  <c r="KT53" i="14"/>
  <c r="LF53" i="14"/>
  <c r="LR53" i="14"/>
  <c r="MD53" i="14"/>
  <c r="MP53" i="14"/>
  <c r="NB53" i="14"/>
  <c r="NN53" i="14"/>
  <c r="NZ53" i="14"/>
  <c r="OL53" i="14"/>
  <c r="OX53" i="14"/>
  <c r="IA53" i="14"/>
  <c r="IM53" i="14"/>
  <c r="IY53" i="14"/>
  <c r="JK53" i="14"/>
  <c r="JW53" i="14"/>
  <c r="KI53" i="14"/>
  <c r="KU53" i="14"/>
  <c r="LG53" i="14"/>
  <c r="LS53" i="14"/>
  <c r="ME53" i="14"/>
  <c r="MQ53" i="14"/>
  <c r="NC53" i="14"/>
  <c r="NO53" i="14"/>
  <c r="OA53" i="14"/>
  <c r="OM53" i="14"/>
  <c r="OY53" i="14"/>
  <c r="IB53" i="14"/>
  <c r="IN53" i="14"/>
  <c r="IZ53" i="14"/>
  <c r="JL53" i="14"/>
  <c r="JX53" i="14"/>
  <c r="KJ53" i="14"/>
  <c r="KV53" i="14"/>
  <c r="LH53" i="14"/>
  <c r="LT53" i="14"/>
  <c r="MF53" i="14"/>
  <c r="MR53" i="14"/>
  <c r="ND53" i="14"/>
  <c r="NP53" i="14"/>
  <c r="OB53" i="14"/>
  <c r="ON53" i="14"/>
  <c r="OZ53" i="14"/>
  <c r="HQ53" i="14"/>
  <c r="IC53" i="14"/>
  <c r="IO53" i="14"/>
  <c r="JA53" i="14"/>
  <c r="JM53" i="14"/>
  <c r="JY53" i="14"/>
  <c r="KK53" i="14"/>
  <c r="KW53" i="14"/>
  <c r="LI53" i="14"/>
  <c r="LU53" i="14"/>
  <c r="MG53" i="14"/>
  <c r="MS53" i="14"/>
  <c r="NE53" i="14"/>
  <c r="NQ53" i="14"/>
  <c r="OC53" i="14"/>
  <c r="OO53" i="14"/>
  <c r="PA53" i="14"/>
  <c r="HR53" i="14"/>
  <c r="ID53" i="14"/>
  <c r="IP53" i="14"/>
  <c r="JB53" i="14"/>
  <c r="JN53" i="14"/>
  <c r="JZ53" i="14"/>
  <c r="KL53" i="14"/>
  <c r="KX53" i="14"/>
  <c r="LJ53" i="14"/>
  <c r="LV53" i="14"/>
  <c r="MH53" i="14"/>
  <c r="MT53" i="14"/>
  <c r="NF53" i="14"/>
  <c r="NR53" i="14"/>
  <c r="OD53" i="14"/>
  <c r="OP53" i="14"/>
  <c r="PB53" i="14"/>
  <c r="HS53" i="14"/>
  <c r="IE53" i="14"/>
  <c r="IQ53" i="14"/>
  <c r="JC53" i="14"/>
  <c r="JO53" i="14"/>
  <c r="KA53" i="14"/>
  <c r="KM53" i="14"/>
  <c r="KY53" i="14"/>
  <c r="LK53" i="14"/>
  <c r="LW53" i="14"/>
  <c r="MI53" i="14"/>
  <c r="MU53" i="14"/>
  <c r="NG53" i="14"/>
  <c r="NS53" i="14"/>
  <c r="OE53" i="14"/>
  <c r="OQ53" i="14"/>
  <c r="PC53" i="14"/>
  <c r="HV53" i="14"/>
  <c r="IH53" i="14"/>
  <c r="IT53" i="14"/>
  <c r="JF53" i="14"/>
  <c r="JR53" i="14"/>
  <c r="KD53" i="14"/>
  <c r="KP53" i="14"/>
  <c r="LB53" i="14"/>
  <c r="LN53" i="14"/>
  <c r="LZ53" i="14"/>
  <c r="ML53" i="14"/>
  <c r="MX53" i="14"/>
  <c r="NJ53" i="14"/>
  <c r="NV53" i="14"/>
  <c r="OH53" i="14"/>
  <c r="OT53" i="14"/>
  <c r="PF53" i="14"/>
  <c r="HX53" i="14"/>
  <c r="IJ53" i="14"/>
  <c r="IV53" i="14"/>
  <c r="JH53" i="14"/>
  <c r="JT53" i="14"/>
  <c r="KF53" i="14"/>
  <c r="KR53" i="14"/>
  <c r="LD53" i="14"/>
  <c r="LP53" i="14"/>
  <c r="MB53" i="14"/>
  <c r="MN53" i="14"/>
  <c r="MZ53" i="14"/>
  <c r="NL53" i="14"/>
  <c r="NX53" i="14"/>
  <c r="OJ53" i="14"/>
  <c r="OV53" i="14"/>
  <c r="PH53" i="14"/>
  <c r="IG53" i="14"/>
  <c r="JQ53" i="14"/>
  <c r="LA53" i="14"/>
  <c r="MK53" i="14"/>
  <c r="NU53" i="14"/>
  <c r="PE53" i="14"/>
  <c r="II53" i="14"/>
  <c r="JS53" i="14"/>
  <c r="LC53" i="14"/>
  <c r="MM53" i="14"/>
  <c r="NW53" i="14"/>
  <c r="PG53" i="14"/>
  <c r="IK53" i="14"/>
  <c r="JU53" i="14"/>
  <c r="LE53" i="14"/>
  <c r="MO53" i="14"/>
  <c r="NY53" i="14"/>
  <c r="IR53" i="14"/>
  <c r="KB53" i="14"/>
  <c r="LL53" i="14"/>
  <c r="MV53" i="14"/>
  <c r="OF53" i="14"/>
  <c r="IS53" i="14"/>
  <c r="KC53" i="14"/>
  <c r="LM53" i="14"/>
  <c r="MW53" i="14"/>
  <c r="OG53" i="14"/>
  <c r="IU53" i="14"/>
  <c r="KE53" i="14"/>
  <c r="LO53" i="14"/>
  <c r="MY53" i="14"/>
  <c r="OI53" i="14"/>
  <c r="IW53" i="14"/>
  <c r="KG53" i="14"/>
  <c r="LQ53" i="14"/>
  <c r="NA53" i="14"/>
  <c r="OK53" i="14"/>
  <c r="HT53" i="14"/>
  <c r="JD53" i="14"/>
  <c r="KN53" i="14"/>
  <c r="LX53" i="14"/>
  <c r="NH53" i="14"/>
  <c r="OR53" i="14"/>
  <c r="HY53" i="14"/>
  <c r="JI53" i="14"/>
  <c r="KS53" i="14"/>
  <c r="MC53" i="14"/>
  <c r="NM53" i="14"/>
  <c r="OW53" i="14"/>
  <c r="LY53" i="14"/>
  <c r="MA53" i="14"/>
  <c r="MJ53" i="14"/>
  <c r="HU53" i="14"/>
  <c r="NI53" i="14"/>
  <c r="HW53" i="14"/>
  <c r="NK53" i="14"/>
  <c r="IF53" i="14"/>
  <c r="NT53" i="14"/>
  <c r="JE53" i="14"/>
  <c r="OS53" i="14"/>
  <c r="JG53" i="14"/>
  <c r="OU53" i="14"/>
  <c r="JP53" i="14"/>
  <c r="PD53" i="14"/>
  <c r="KO53" i="14"/>
  <c r="KQ53" i="14"/>
  <c r="KZ53" i="14"/>
  <c r="HV85" i="14"/>
  <c r="IH85" i="14"/>
  <c r="IT85" i="14"/>
  <c r="JF85" i="14"/>
  <c r="JR85" i="14"/>
  <c r="KD85" i="14"/>
  <c r="KP85" i="14"/>
  <c r="LB85" i="14"/>
  <c r="LN85" i="14"/>
  <c r="LZ85" i="14"/>
  <c r="ML85" i="14"/>
  <c r="MX85" i="14"/>
  <c r="NJ85" i="14"/>
  <c r="NV85" i="14"/>
  <c r="OH85" i="14"/>
  <c r="OT85" i="14"/>
  <c r="PF85" i="14"/>
  <c r="HW85" i="14"/>
  <c r="II85" i="14"/>
  <c r="IU85" i="14"/>
  <c r="JG85" i="14"/>
  <c r="JS85" i="14"/>
  <c r="KE85" i="14"/>
  <c r="KQ85" i="14"/>
  <c r="LC85" i="14"/>
  <c r="LO85" i="14"/>
  <c r="MA85" i="14"/>
  <c r="MM85" i="14"/>
  <c r="MY85" i="14"/>
  <c r="NK85" i="14"/>
  <c r="NW85" i="14"/>
  <c r="OI85" i="14"/>
  <c r="OU85" i="14"/>
  <c r="PG85" i="14"/>
  <c r="HX85" i="14"/>
  <c r="IJ85" i="14"/>
  <c r="IV85" i="14"/>
  <c r="JH85" i="14"/>
  <c r="JT85" i="14"/>
  <c r="KF85" i="14"/>
  <c r="KR85" i="14"/>
  <c r="LD85" i="14"/>
  <c r="LP85" i="14"/>
  <c r="MB85" i="14"/>
  <c r="MN85" i="14"/>
  <c r="MZ85" i="14"/>
  <c r="NL85" i="14"/>
  <c r="NX85" i="14"/>
  <c r="OJ85" i="14"/>
  <c r="OV85" i="14"/>
  <c r="PH85" i="14"/>
  <c r="HY85" i="14"/>
  <c r="IK85" i="14"/>
  <c r="IW85" i="14"/>
  <c r="JI85" i="14"/>
  <c r="JU85" i="14"/>
  <c r="KG85" i="14"/>
  <c r="KS85" i="14"/>
  <c r="LE85" i="14"/>
  <c r="LQ85" i="14"/>
  <c r="MC85" i="14"/>
  <c r="MO85" i="14"/>
  <c r="NA85" i="14"/>
  <c r="NM85" i="14"/>
  <c r="NY85" i="14"/>
  <c r="OK85" i="14"/>
  <c r="OW85" i="14"/>
  <c r="HZ85" i="14"/>
  <c r="IL85" i="14"/>
  <c r="IX85" i="14"/>
  <c r="JJ85" i="14"/>
  <c r="JV85" i="14"/>
  <c r="KH85" i="14"/>
  <c r="KT85" i="14"/>
  <c r="LF85" i="14"/>
  <c r="LR85" i="14"/>
  <c r="MD85" i="14"/>
  <c r="MP85" i="14"/>
  <c r="NB85" i="14"/>
  <c r="NN85" i="14"/>
  <c r="NZ85" i="14"/>
  <c r="OL85" i="14"/>
  <c r="OX85" i="14"/>
  <c r="IA85" i="14"/>
  <c r="IM85" i="14"/>
  <c r="IY85" i="14"/>
  <c r="JK85" i="14"/>
  <c r="JW85" i="14"/>
  <c r="KI85" i="14"/>
  <c r="KU85" i="14"/>
  <c r="LG85" i="14"/>
  <c r="LS85" i="14"/>
  <c r="ME85" i="14"/>
  <c r="MQ85" i="14"/>
  <c r="NC85" i="14"/>
  <c r="NO85" i="14"/>
  <c r="OA85" i="14"/>
  <c r="OM85" i="14"/>
  <c r="OY85" i="14"/>
  <c r="HQ85" i="14"/>
  <c r="IC85" i="14"/>
  <c r="IO85" i="14"/>
  <c r="JA85" i="14"/>
  <c r="JM85" i="14"/>
  <c r="JY85" i="14"/>
  <c r="KK85" i="14"/>
  <c r="KW85" i="14"/>
  <c r="LI85" i="14"/>
  <c r="LU85" i="14"/>
  <c r="MG85" i="14"/>
  <c r="MS85" i="14"/>
  <c r="NE85" i="14"/>
  <c r="NQ85" i="14"/>
  <c r="OC85" i="14"/>
  <c r="OO85" i="14"/>
  <c r="PA85" i="14"/>
  <c r="HR85" i="14"/>
  <c r="ID85" i="14"/>
  <c r="IP85" i="14"/>
  <c r="JB85" i="14"/>
  <c r="JN85" i="14"/>
  <c r="JZ85" i="14"/>
  <c r="KL85" i="14"/>
  <c r="KX85" i="14"/>
  <c r="LJ85" i="14"/>
  <c r="LV85" i="14"/>
  <c r="MH85" i="14"/>
  <c r="MT85" i="14"/>
  <c r="NF85" i="14"/>
  <c r="NR85" i="14"/>
  <c r="OD85" i="14"/>
  <c r="OP85" i="14"/>
  <c r="PB85" i="14"/>
  <c r="HT85" i="14"/>
  <c r="IF85" i="14"/>
  <c r="IR85" i="14"/>
  <c r="JD85" i="14"/>
  <c r="JP85" i="14"/>
  <c r="KB85" i="14"/>
  <c r="KN85" i="14"/>
  <c r="KZ85" i="14"/>
  <c r="LL85" i="14"/>
  <c r="LX85" i="14"/>
  <c r="MJ85" i="14"/>
  <c r="MV85" i="14"/>
  <c r="NH85" i="14"/>
  <c r="NT85" i="14"/>
  <c r="OF85" i="14"/>
  <c r="OR85" i="14"/>
  <c r="PD85" i="14"/>
  <c r="JC85" i="14"/>
  <c r="KY85" i="14"/>
  <c r="MU85" i="14"/>
  <c r="OQ85" i="14"/>
  <c r="JE85" i="14"/>
  <c r="LA85" i="14"/>
  <c r="MW85" i="14"/>
  <c r="OS85" i="14"/>
  <c r="JL85" i="14"/>
  <c r="LH85" i="14"/>
  <c r="ND85" i="14"/>
  <c r="OZ85" i="14"/>
  <c r="HS85" i="14"/>
  <c r="JO85" i="14"/>
  <c r="LK85" i="14"/>
  <c r="NG85" i="14"/>
  <c r="PC85" i="14"/>
  <c r="HU85" i="14"/>
  <c r="JQ85" i="14"/>
  <c r="LM85" i="14"/>
  <c r="NI85" i="14"/>
  <c r="PE85" i="14"/>
  <c r="IB85" i="14"/>
  <c r="JX85" i="14"/>
  <c r="LT85" i="14"/>
  <c r="NP85" i="14"/>
  <c r="IE85" i="14"/>
  <c r="KA85" i="14"/>
  <c r="LW85" i="14"/>
  <c r="NS85" i="14"/>
  <c r="IG85" i="14"/>
  <c r="KC85" i="14"/>
  <c r="LY85" i="14"/>
  <c r="NU85" i="14"/>
  <c r="IN85" i="14"/>
  <c r="KJ85" i="14"/>
  <c r="MF85" i="14"/>
  <c r="OB85" i="14"/>
  <c r="IS85" i="14"/>
  <c r="KO85" i="14"/>
  <c r="MK85" i="14"/>
  <c r="OG85" i="14"/>
  <c r="MI85" i="14"/>
  <c r="MR85" i="14"/>
  <c r="OE85" i="14"/>
  <c r="ON85" i="14"/>
  <c r="IQ85" i="14"/>
  <c r="IZ85" i="14"/>
  <c r="KM85" i="14"/>
  <c r="KV85" i="14"/>
  <c r="HQ27" i="14"/>
  <c r="IC27" i="14"/>
  <c r="IO27" i="14"/>
  <c r="JA27" i="14"/>
  <c r="JM27" i="14"/>
  <c r="JY27" i="14"/>
  <c r="KK27" i="14"/>
  <c r="KW27" i="14"/>
  <c r="LI27" i="14"/>
  <c r="LU27" i="14"/>
  <c r="MG27" i="14"/>
  <c r="MS27" i="14"/>
  <c r="NE27" i="14"/>
  <c r="NQ27" i="14"/>
  <c r="OC27" i="14"/>
  <c r="OO27" i="14"/>
  <c r="PA27" i="14"/>
  <c r="HR27" i="14"/>
  <c r="ID27" i="14"/>
  <c r="IP27" i="14"/>
  <c r="JB27" i="14"/>
  <c r="JN27" i="14"/>
  <c r="JZ27" i="14"/>
  <c r="KL27" i="14"/>
  <c r="KX27" i="14"/>
  <c r="LJ27" i="14"/>
  <c r="LV27" i="14"/>
  <c r="MH27" i="14"/>
  <c r="MT27" i="14"/>
  <c r="NF27" i="14"/>
  <c r="NR27" i="14"/>
  <c r="OD27" i="14"/>
  <c r="OP27" i="14"/>
  <c r="PB27" i="14"/>
  <c r="HS27" i="14"/>
  <c r="IE27" i="14"/>
  <c r="IQ27" i="14"/>
  <c r="JC27" i="14"/>
  <c r="JO27" i="14"/>
  <c r="KA27" i="14"/>
  <c r="KM27" i="14"/>
  <c r="KY27" i="14"/>
  <c r="LK27" i="14"/>
  <c r="LW27" i="14"/>
  <c r="MI27" i="14"/>
  <c r="MU27" i="14"/>
  <c r="NG27" i="14"/>
  <c r="NS27" i="14"/>
  <c r="OE27" i="14"/>
  <c r="OQ27" i="14"/>
  <c r="PC27" i="14"/>
  <c r="HU27" i="14"/>
  <c r="IG27" i="14"/>
  <c r="IS27" i="14"/>
  <c r="JE27" i="14"/>
  <c r="JQ27" i="14"/>
  <c r="KC27" i="14"/>
  <c r="KO27" i="14"/>
  <c r="LA27" i="14"/>
  <c r="LM27" i="14"/>
  <c r="LY27" i="14"/>
  <c r="MK27" i="14"/>
  <c r="MW27" i="14"/>
  <c r="NI27" i="14"/>
  <c r="NU27" i="14"/>
  <c r="OG27" i="14"/>
  <c r="OS27" i="14"/>
  <c r="PE27" i="14"/>
  <c r="HV27" i="14"/>
  <c r="IH27" i="14"/>
  <c r="IT27" i="14"/>
  <c r="JF27" i="14"/>
  <c r="JR27" i="14"/>
  <c r="KD27" i="14"/>
  <c r="KP27" i="14"/>
  <c r="LB27" i="14"/>
  <c r="LN27" i="14"/>
  <c r="LZ27" i="14"/>
  <c r="ML27" i="14"/>
  <c r="MX27" i="14"/>
  <c r="NJ27" i="14"/>
  <c r="NV27" i="14"/>
  <c r="OH27" i="14"/>
  <c r="OT27" i="14"/>
  <c r="PF27" i="14"/>
  <c r="HW27" i="14"/>
  <c r="II27" i="14"/>
  <c r="IU27" i="14"/>
  <c r="JG27" i="14"/>
  <c r="JS27" i="14"/>
  <c r="KE27" i="14"/>
  <c r="KQ27" i="14"/>
  <c r="LC27" i="14"/>
  <c r="LO27" i="14"/>
  <c r="MA27" i="14"/>
  <c r="MM27" i="14"/>
  <c r="MY27" i="14"/>
  <c r="NK27" i="14"/>
  <c r="NW27" i="14"/>
  <c r="OI27" i="14"/>
  <c r="OU27" i="14"/>
  <c r="PG27" i="14"/>
  <c r="HX27" i="14"/>
  <c r="IJ27" i="14"/>
  <c r="IV27" i="14"/>
  <c r="JH27" i="14"/>
  <c r="JT27" i="14"/>
  <c r="KF27" i="14"/>
  <c r="KR27" i="14"/>
  <c r="LD27" i="14"/>
  <c r="LP27" i="14"/>
  <c r="MB27" i="14"/>
  <c r="MN27" i="14"/>
  <c r="MZ27" i="14"/>
  <c r="NL27" i="14"/>
  <c r="NX27" i="14"/>
  <c r="OJ27" i="14"/>
  <c r="OV27" i="14"/>
  <c r="PH27" i="14"/>
  <c r="IN27" i="14"/>
  <c r="JU27" i="14"/>
  <c r="KU27" i="14"/>
  <c r="LX27" i="14"/>
  <c r="NB27" i="14"/>
  <c r="OB27" i="14"/>
  <c r="IR27" i="14"/>
  <c r="JV27" i="14"/>
  <c r="KV27" i="14"/>
  <c r="MC27" i="14"/>
  <c r="NC27" i="14"/>
  <c r="OF27" i="14"/>
  <c r="IW27" i="14"/>
  <c r="JW27" i="14"/>
  <c r="KZ27" i="14"/>
  <c r="MD27" i="14"/>
  <c r="ND27" i="14"/>
  <c r="OK27" i="14"/>
  <c r="HT27" i="14"/>
  <c r="IX27" i="14"/>
  <c r="JX27" i="14"/>
  <c r="LE27" i="14"/>
  <c r="ME27" i="14"/>
  <c r="NH27" i="14"/>
  <c r="OL27" i="14"/>
  <c r="HY27" i="14"/>
  <c r="IY27" i="14"/>
  <c r="KB27" i="14"/>
  <c r="LF27" i="14"/>
  <c r="MF27" i="14"/>
  <c r="NM27" i="14"/>
  <c r="OM27" i="14"/>
  <c r="HZ27" i="14"/>
  <c r="IZ27" i="14"/>
  <c r="KG27" i="14"/>
  <c r="LG27" i="14"/>
  <c r="MJ27" i="14"/>
  <c r="NN27" i="14"/>
  <c r="ON27" i="14"/>
  <c r="IL27" i="14"/>
  <c r="JL27" i="14"/>
  <c r="KS27" i="14"/>
  <c r="LS27" i="14"/>
  <c r="MV27" i="14"/>
  <c r="NZ27" i="14"/>
  <c r="OZ27" i="14"/>
  <c r="JJ27" i="14"/>
  <c r="LT27" i="14"/>
  <c r="OW27" i="14"/>
  <c r="JK27" i="14"/>
  <c r="MO27" i="14"/>
  <c r="OX27" i="14"/>
  <c r="JP27" i="14"/>
  <c r="MP27" i="14"/>
  <c r="OY27" i="14"/>
  <c r="KH27" i="14"/>
  <c r="MQ27" i="14"/>
  <c r="PD27" i="14"/>
  <c r="KI27" i="14"/>
  <c r="MR27" i="14"/>
  <c r="IA27" i="14"/>
  <c r="KJ27" i="14"/>
  <c r="NA27" i="14"/>
  <c r="IB27" i="14"/>
  <c r="KN27" i="14"/>
  <c r="NO27" i="14"/>
  <c r="LL27" i="14"/>
  <c r="LQ27" i="14"/>
  <c r="LR27" i="14"/>
  <c r="NP27" i="14"/>
  <c r="NT27" i="14"/>
  <c r="IF27" i="14"/>
  <c r="NY27" i="14"/>
  <c r="IK27" i="14"/>
  <c r="OA27" i="14"/>
  <c r="KT27" i="14"/>
  <c r="OR27" i="14"/>
  <c r="IM27" i="14"/>
  <c r="JD27" i="14"/>
  <c r="JI27" i="14"/>
  <c r="LH27" i="14"/>
  <c r="IA71" i="14"/>
  <c r="IM71" i="14"/>
  <c r="IY71" i="14"/>
  <c r="JK71" i="14"/>
  <c r="JW71" i="14"/>
  <c r="KI71" i="14"/>
  <c r="KU71" i="14"/>
  <c r="LG71" i="14"/>
  <c r="LS71" i="14"/>
  <c r="ME71" i="14"/>
  <c r="MQ71" i="14"/>
  <c r="NC71" i="14"/>
  <c r="NO71" i="14"/>
  <c r="OA71" i="14"/>
  <c r="OM71" i="14"/>
  <c r="OY71" i="14"/>
  <c r="IB71" i="14"/>
  <c r="IN71" i="14"/>
  <c r="IZ71" i="14"/>
  <c r="JL71" i="14"/>
  <c r="JX71" i="14"/>
  <c r="KJ71" i="14"/>
  <c r="KV71" i="14"/>
  <c r="LH71" i="14"/>
  <c r="LT71" i="14"/>
  <c r="MF71" i="14"/>
  <c r="MR71" i="14"/>
  <c r="ND71" i="14"/>
  <c r="NP71" i="14"/>
  <c r="OB71" i="14"/>
  <c r="ON71" i="14"/>
  <c r="OZ71" i="14"/>
  <c r="HQ71" i="14"/>
  <c r="IC71" i="14"/>
  <c r="IO71" i="14"/>
  <c r="JA71" i="14"/>
  <c r="JM71" i="14"/>
  <c r="JY71" i="14"/>
  <c r="KK71" i="14"/>
  <c r="KW71" i="14"/>
  <c r="LI71" i="14"/>
  <c r="LU71" i="14"/>
  <c r="MG71" i="14"/>
  <c r="MS71" i="14"/>
  <c r="NE71" i="14"/>
  <c r="NQ71" i="14"/>
  <c r="OC71" i="14"/>
  <c r="OO71" i="14"/>
  <c r="PA71" i="14"/>
  <c r="HR71" i="14"/>
  <c r="ID71" i="14"/>
  <c r="IP71" i="14"/>
  <c r="JB71" i="14"/>
  <c r="JN71" i="14"/>
  <c r="JZ71" i="14"/>
  <c r="KL71" i="14"/>
  <c r="KX71" i="14"/>
  <c r="LJ71" i="14"/>
  <c r="LV71" i="14"/>
  <c r="MH71" i="14"/>
  <c r="MT71" i="14"/>
  <c r="NF71" i="14"/>
  <c r="NR71" i="14"/>
  <c r="OD71" i="14"/>
  <c r="OP71" i="14"/>
  <c r="PB71" i="14"/>
  <c r="HS71" i="14"/>
  <c r="IE71" i="14"/>
  <c r="IQ71" i="14"/>
  <c r="JC71" i="14"/>
  <c r="JO71" i="14"/>
  <c r="KA71" i="14"/>
  <c r="KM71" i="14"/>
  <c r="KY71" i="14"/>
  <c r="LK71" i="14"/>
  <c r="LW71" i="14"/>
  <c r="MI71" i="14"/>
  <c r="MU71" i="14"/>
  <c r="NG71" i="14"/>
  <c r="NS71" i="14"/>
  <c r="OE71" i="14"/>
  <c r="OQ71" i="14"/>
  <c r="PC71" i="14"/>
  <c r="HT71" i="14"/>
  <c r="IF71" i="14"/>
  <c r="IR71" i="14"/>
  <c r="JD71" i="14"/>
  <c r="JP71" i="14"/>
  <c r="KB71" i="14"/>
  <c r="KN71" i="14"/>
  <c r="KZ71" i="14"/>
  <c r="LL71" i="14"/>
  <c r="LX71" i="14"/>
  <c r="MJ71" i="14"/>
  <c r="MV71" i="14"/>
  <c r="NH71" i="14"/>
  <c r="NT71" i="14"/>
  <c r="OF71" i="14"/>
  <c r="OR71" i="14"/>
  <c r="PD71" i="14"/>
  <c r="HU71" i="14"/>
  <c r="IG71" i="14"/>
  <c r="IS71" i="14"/>
  <c r="JE71" i="14"/>
  <c r="JQ71" i="14"/>
  <c r="KC71" i="14"/>
  <c r="KO71" i="14"/>
  <c r="LA71" i="14"/>
  <c r="LM71" i="14"/>
  <c r="LY71" i="14"/>
  <c r="MK71" i="14"/>
  <c r="MW71" i="14"/>
  <c r="NI71" i="14"/>
  <c r="NU71" i="14"/>
  <c r="OG71" i="14"/>
  <c r="OS71" i="14"/>
  <c r="PE71" i="14"/>
  <c r="HV71" i="14"/>
  <c r="IH71" i="14"/>
  <c r="IT71" i="14"/>
  <c r="JF71" i="14"/>
  <c r="JR71" i="14"/>
  <c r="KD71" i="14"/>
  <c r="KP71" i="14"/>
  <c r="LB71" i="14"/>
  <c r="LN71" i="14"/>
  <c r="LZ71" i="14"/>
  <c r="ML71" i="14"/>
  <c r="MX71" i="14"/>
  <c r="NJ71" i="14"/>
  <c r="NV71" i="14"/>
  <c r="OH71" i="14"/>
  <c r="OT71" i="14"/>
  <c r="PF71" i="14"/>
  <c r="HW71" i="14"/>
  <c r="II71" i="14"/>
  <c r="IU71" i="14"/>
  <c r="JG71" i="14"/>
  <c r="JS71" i="14"/>
  <c r="KE71" i="14"/>
  <c r="KQ71" i="14"/>
  <c r="LC71" i="14"/>
  <c r="LO71" i="14"/>
  <c r="MA71" i="14"/>
  <c r="MM71" i="14"/>
  <c r="MY71" i="14"/>
  <c r="NK71" i="14"/>
  <c r="NW71" i="14"/>
  <c r="OI71" i="14"/>
  <c r="OU71" i="14"/>
  <c r="PG71" i="14"/>
  <c r="IJ71" i="14"/>
  <c r="KF71" i="14"/>
  <c r="MB71" i="14"/>
  <c r="NX71" i="14"/>
  <c r="IK71" i="14"/>
  <c r="KG71" i="14"/>
  <c r="MC71" i="14"/>
  <c r="NY71" i="14"/>
  <c r="IL71" i="14"/>
  <c r="KH71" i="14"/>
  <c r="MD71" i="14"/>
  <c r="NZ71" i="14"/>
  <c r="IV71" i="14"/>
  <c r="KR71" i="14"/>
  <c r="MN71" i="14"/>
  <c r="OJ71" i="14"/>
  <c r="IW71" i="14"/>
  <c r="KS71" i="14"/>
  <c r="MO71" i="14"/>
  <c r="OK71" i="14"/>
  <c r="IX71" i="14"/>
  <c r="KT71" i="14"/>
  <c r="MP71" i="14"/>
  <c r="OL71" i="14"/>
  <c r="JH71" i="14"/>
  <c r="LD71" i="14"/>
  <c r="MZ71" i="14"/>
  <c r="OV71" i="14"/>
  <c r="JI71" i="14"/>
  <c r="LE71" i="14"/>
  <c r="NA71" i="14"/>
  <c r="OW71" i="14"/>
  <c r="HY71" i="14"/>
  <c r="JU71" i="14"/>
  <c r="LQ71" i="14"/>
  <c r="NM71" i="14"/>
  <c r="OX71" i="14"/>
  <c r="HX71" i="14"/>
  <c r="PH71" i="14"/>
  <c r="HZ71" i="14"/>
  <c r="JJ71" i="14"/>
  <c r="JT71" i="14"/>
  <c r="JV71" i="14"/>
  <c r="LF71" i="14"/>
  <c r="LP71" i="14"/>
  <c r="LR71" i="14"/>
  <c r="NL71" i="14"/>
  <c r="NB71" i="14"/>
  <c r="NN71" i="14"/>
  <c r="HR87" i="14"/>
  <c r="ID87" i="14"/>
  <c r="IP87" i="14"/>
  <c r="JB87" i="14"/>
  <c r="JN87" i="14"/>
  <c r="JZ87" i="14"/>
  <c r="KL87" i="14"/>
  <c r="KX87" i="14"/>
  <c r="LJ87" i="14"/>
  <c r="LV87" i="14"/>
  <c r="MH87" i="14"/>
  <c r="MT87" i="14"/>
  <c r="NF87" i="14"/>
  <c r="NR87" i="14"/>
  <c r="OD87" i="14"/>
  <c r="OP87" i="14"/>
  <c r="PB87" i="14"/>
  <c r="HS87" i="14"/>
  <c r="IE87" i="14"/>
  <c r="IQ87" i="14"/>
  <c r="JC87" i="14"/>
  <c r="JO87" i="14"/>
  <c r="KA87" i="14"/>
  <c r="KM87" i="14"/>
  <c r="KY87" i="14"/>
  <c r="LK87" i="14"/>
  <c r="LW87" i="14"/>
  <c r="MI87" i="14"/>
  <c r="MU87" i="14"/>
  <c r="NG87" i="14"/>
  <c r="NS87" i="14"/>
  <c r="OE87" i="14"/>
  <c r="OQ87" i="14"/>
  <c r="PC87" i="14"/>
  <c r="HT87" i="14"/>
  <c r="IF87" i="14"/>
  <c r="IR87" i="14"/>
  <c r="JD87" i="14"/>
  <c r="JP87" i="14"/>
  <c r="KB87" i="14"/>
  <c r="KN87" i="14"/>
  <c r="KZ87" i="14"/>
  <c r="LL87" i="14"/>
  <c r="LX87" i="14"/>
  <c r="MJ87" i="14"/>
  <c r="MV87" i="14"/>
  <c r="NH87" i="14"/>
  <c r="NT87" i="14"/>
  <c r="OF87" i="14"/>
  <c r="OR87" i="14"/>
  <c r="PD87" i="14"/>
  <c r="HU87" i="14"/>
  <c r="IG87" i="14"/>
  <c r="IS87" i="14"/>
  <c r="JE87" i="14"/>
  <c r="JQ87" i="14"/>
  <c r="KC87" i="14"/>
  <c r="KO87" i="14"/>
  <c r="LA87" i="14"/>
  <c r="LM87" i="14"/>
  <c r="LY87" i="14"/>
  <c r="MK87" i="14"/>
  <c r="MW87" i="14"/>
  <c r="NI87" i="14"/>
  <c r="NU87" i="14"/>
  <c r="OG87" i="14"/>
  <c r="OS87" i="14"/>
  <c r="PE87" i="14"/>
  <c r="HV87" i="14"/>
  <c r="IH87" i="14"/>
  <c r="IT87" i="14"/>
  <c r="JF87" i="14"/>
  <c r="JR87" i="14"/>
  <c r="KD87" i="14"/>
  <c r="KP87" i="14"/>
  <c r="LB87" i="14"/>
  <c r="LN87" i="14"/>
  <c r="LZ87" i="14"/>
  <c r="ML87" i="14"/>
  <c r="MX87" i="14"/>
  <c r="NJ87" i="14"/>
  <c r="NV87" i="14"/>
  <c r="OH87" i="14"/>
  <c r="OT87" i="14"/>
  <c r="PF87" i="14"/>
  <c r="HW87" i="14"/>
  <c r="II87" i="14"/>
  <c r="IU87" i="14"/>
  <c r="JG87" i="14"/>
  <c r="JS87" i="14"/>
  <c r="KE87" i="14"/>
  <c r="KQ87" i="14"/>
  <c r="LC87" i="14"/>
  <c r="LO87" i="14"/>
  <c r="MA87" i="14"/>
  <c r="MM87" i="14"/>
  <c r="MY87" i="14"/>
  <c r="NK87" i="14"/>
  <c r="NW87" i="14"/>
  <c r="OI87" i="14"/>
  <c r="OU87" i="14"/>
  <c r="PG87" i="14"/>
  <c r="HY87" i="14"/>
  <c r="IK87" i="14"/>
  <c r="IW87" i="14"/>
  <c r="JI87" i="14"/>
  <c r="JU87" i="14"/>
  <c r="KG87" i="14"/>
  <c r="KS87" i="14"/>
  <c r="LE87" i="14"/>
  <c r="LQ87" i="14"/>
  <c r="MC87" i="14"/>
  <c r="MO87" i="14"/>
  <c r="NA87" i="14"/>
  <c r="NM87" i="14"/>
  <c r="NY87" i="14"/>
  <c r="OK87" i="14"/>
  <c r="OW87" i="14"/>
  <c r="HZ87" i="14"/>
  <c r="IL87" i="14"/>
  <c r="IX87" i="14"/>
  <c r="JJ87" i="14"/>
  <c r="JV87" i="14"/>
  <c r="KH87" i="14"/>
  <c r="KT87" i="14"/>
  <c r="LF87" i="14"/>
  <c r="LR87" i="14"/>
  <c r="MD87" i="14"/>
  <c r="MP87" i="14"/>
  <c r="NB87" i="14"/>
  <c r="NN87" i="14"/>
  <c r="NZ87" i="14"/>
  <c r="OL87" i="14"/>
  <c r="OX87" i="14"/>
  <c r="IB87" i="14"/>
  <c r="IN87" i="14"/>
  <c r="IZ87" i="14"/>
  <c r="JL87" i="14"/>
  <c r="JX87" i="14"/>
  <c r="KJ87" i="14"/>
  <c r="KV87" i="14"/>
  <c r="LH87" i="14"/>
  <c r="LT87" i="14"/>
  <c r="MF87" i="14"/>
  <c r="MR87" i="14"/>
  <c r="ND87" i="14"/>
  <c r="NP87" i="14"/>
  <c r="OB87" i="14"/>
  <c r="ON87" i="14"/>
  <c r="OZ87" i="14"/>
  <c r="JK87" i="14"/>
  <c r="LG87" i="14"/>
  <c r="NC87" i="14"/>
  <c r="OY87" i="14"/>
  <c r="HQ87" i="14"/>
  <c r="JM87" i="14"/>
  <c r="LI87" i="14"/>
  <c r="NE87" i="14"/>
  <c r="PA87" i="14"/>
  <c r="HX87" i="14"/>
  <c r="JT87" i="14"/>
  <c r="LP87" i="14"/>
  <c r="NL87" i="14"/>
  <c r="PH87" i="14"/>
  <c r="IA87" i="14"/>
  <c r="JW87" i="14"/>
  <c r="LS87" i="14"/>
  <c r="NO87" i="14"/>
  <c r="IC87" i="14"/>
  <c r="JY87" i="14"/>
  <c r="LU87" i="14"/>
  <c r="NQ87" i="14"/>
  <c r="IJ87" i="14"/>
  <c r="KF87" i="14"/>
  <c r="MB87" i="14"/>
  <c r="NX87" i="14"/>
  <c r="IM87" i="14"/>
  <c r="KI87" i="14"/>
  <c r="ME87" i="14"/>
  <c r="OA87" i="14"/>
  <c r="IO87" i="14"/>
  <c r="KK87" i="14"/>
  <c r="MG87" i="14"/>
  <c r="OC87" i="14"/>
  <c r="IV87" i="14"/>
  <c r="KR87" i="14"/>
  <c r="MN87" i="14"/>
  <c r="OJ87" i="14"/>
  <c r="JA87" i="14"/>
  <c r="KW87" i="14"/>
  <c r="MS87" i="14"/>
  <c r="OO87" i="14"/>
  <c r="IY87" i="14"/>
  <c r="JH87" i="14"/>
  <c r="KU87" i="14"/>
  <c r="LD87" i="14"/>
  <c r="MQ87" i="14"/>
  <c r="MZ87" i="14"/>
  <c r="OM87" i="14"/>
  <c r="OV87" i="14"/>
  <c r="HQ99" i="14"/>
  <c r="IC99" i="14"/>
  <c r="IO99" i="14"/>
  <c r="JA99" i="14"/>
  <c r="JM99" i="14"/>
  <c r="JY99" i="14"/>
  <c r="KK99" i="14"/>
  <c r="KW99" i="14"/>
  <c r="LI99" i="14"/>
  <c r="LU99" i="14"/>
  <c r="MG99" i="14"/>
  <c r="MS99" i="14"/>
  <c r="NE99" i="14"/>
  <c r="NQ99" i="14"/>
  <c r="HR99" i="14"/>
  <c r="ID99" i="14"/>
  <c r="IP99" i="14"/>
  <c r="JB99" i="14"/>
  <c r="JN99" i="14"/>
  <c r="JZ99" i="14"/>
  <c r="KL99" i="14"/>
  <c r="KX99" i="14"/>
  <c r="LJ99" i="14"/>
  <c r="LV99" i="14"/>
  <c r="MH99" i="14"/>
  <c r="MT99" i="14"/>
  <c r="NF99" i="14"/>
  <c r="NR99" i="14"/>
  <c r="OD99" i="14"/>
  <c r="OP99" i="14"/>
  <c r="PB99" i="14"/>
  <c r="HS99" i="14"/>
  <c r="IE99" i="14"/>
  <c r="IQ99" i="14"/>
  <c r="HT99" i="14"/>
  <c r="IF99" i="14"/>
  <c r="IR99" i="14"/>
  <c r="JD99" i="14"/>
  <c r="JP99" i="14"/>
  <c r="KB99" i="14"/>
  <c r="KN99" i="14"/>
  <c r="KZ99" i="14"/>
  <c r="LL99" i="14"/>
  <c r="LX99" i="14"/>
  <c r="MJ99" i="14"/>
  <c r="MV99" i="14"/>
  <c r="NH99" i="14"/>
  <c r="NT99" i="14"/>
  <c r="HU99" i="14"/>
  <c r="IG99" i="14"/>
  <c r="IS99" i="14"/>
  <c r="JE99" i="14"/>
  <c r="JQ99" i="14"/>
  <c r="KC99" i="14"/>
  <c r="KO99" i="14"/>
  <c r="LA99" i="14"/>
  <c r="LM99" i="14"/>
  <c r="LY99" i="14"/>
  <c r="MK99" i="14"/>
  <c r="MW99" i="14"/>
  <c r="NI99" i="14"/>
  <c r="NU99" i="14"/>
  <c r="OG99" i="14"/>
  <c r="OS99" i="14"/>
  <c r="PE99" i="14"/>
  <c r="HV99" i="14"/>
  <c r="IH99" i="14"/>
  <c r="IT99" i="14"/>
  <c r="JF99" i="14"/>
  <c r="JR99" i="14"/>
  <c r="KD99" i="14"/>
  <c r="KP99" i="14"/>
  <c r="LB99" i="14"/>
  <c r="LN99" i="14"/>
  <c r="LZ99" i="14"/>
  <c r="ML99" i="14"/>
  <c r="MX99" i="14"/>
  <c r="NJ99" i="14"/>
  <c r="NV99" i="14"/>
  <c r="OH99" i="14"/>
  <c r="OT99" i="14"/>
  <c r="PF99" i="14"/>
  <c r="HW99" i="14"/>
  <c r="II99" i="14"/>
  <c r="IU99" i="14"/>
  <c r="JG99" i="14"/>
  <c r="JS99" i="14"/>
  <c r="KE99" i="14"/>
  <c r="KQ99" i="14"/>
  <c r="LC99" i="14"/>
  <c r="LO99" i="14"/>
  <c r="MA99" i="14"/>
  <c r="MM99" i="14"/>
  <c r="MY99" i="14"/>
  <c r="NK99" i="14"/>
  <c r="HX99" i="14"/>
  <c r="IJ99" i="14"/>
  <c r="IV99" i="14"/>
  <c r="JH99" i="14"/>
  <c r="JT99" i="14"/>
  <c r="KF99" i="14"/>
  <c r="KR99" i="14"/>
  <c r="LD99" i="14"/>
  <c r="LP99" i="14"/>
  <c r="MB99" i="14"/>
  <c r="MN99" i="14"/>
  <c r="MZ99" i="14"/>
  <c r="NL99" i="14"/>
  <c r="HY99" i="14"/>
  <c r="IK99" i="14"/>
  <c r="IW99" i="14"/>
  <c r="JI99" i="14"/>
  <c r="JU99" i="14"/>
  <c r="KG99" i="14"/>
  <c r="KS99" i="14"/>
  <c r="LE99" i="14"/>
  <c r="LQ99" i="14"/>
  <c r="MC99" i="14"/>
  <c r="MO99" i="14"/>
  <c r="NA99" i="14"/>
  <c r="NM99" i="14"/>
  <c r="HZ99" i="14"/>
  <c r="IL99" i="14"/>
  <c r="IX99" i="14"/>
  <c r="JJ99" i="14"/>
  <c r="JV99" i="14"/>
  <c r="KH99" i="14"/>
  <c r="KT99" i="14"/>
  <c r="LF99" i="14"/>
  <c r="LR99" i="14"/>
  <c r="MD99" i="14"/>
  <c r="MP99" i="14"/>
  <c r="NB99" i="14"/>
  <c r="NN99" i="14"/>
  <c r="NZ99" i="14"/>
  <c r="OL99" i="14"/>
  <c r="OX99" i="14"/>
  <c r="JW99" i="14"/>
  <c r="LS99" i="14"/>
  <c r="NO99" i="14"/>
  <c r="OJ99" i="14"/>
  <c r="PA99" i="14"/>
  <c r="JK99" i="14"/>
  <c r="JX99" i="14"/>
  <c r="LT99" i="14"/>
  <c r="NP99" i="14"/>
  <c r="OK99" i="14"/>
  <c r="PC99" i="14"/>
  <c r="IA99" i="14"/>
  <c r="KA99" i="14"/>
  <c r="LW99" i="14"/>
  <c r="NS99" i="14"/>
  <c r="OM99" i="14"/>
  <c r="PD99" i="14"/>
  <c r="LG99" i="14"/>
  <c r="OE99" i="14"/>
  <c r="IB99" i="14"/>
  <c r="KI99" i="14"/>
  <c r="ME99" i="14"/>
  <c r="NW99" i="14"/>
  <c r="ON99" i="14"/>
  <c r="PG99" i="14"/>
  <c r="NC99" i="14"/>
  <c r="IM99" i="14"/>
  <c r="KJ99" i="14"/>
  <c r="MF99" i="14"/>
  <c r="NX99" i="14"/>
  <c r="OO99" i="14"/>
  <c r="PH99" i="14"/>
  <c r="IN99" i="14"/>
  <c r="KM99" i="14"/>
  <c r="MI99" i="14"/>
  <c r="NY99" i="14"/>
  <c r="OQ99" i="14"/>
  <c r="OW99" i="14"/>
  <c r="IY99" i="14"/>
  <c r="KU99" i="14"/>
  <c r="MQ99" i="14"/>
  <c r="OA99" i="14"/>
  <c r="OR99" i="14"/>
  <c r="IZ99" i="14"/>
  <c r="KV99" i="14"/>
  <c r="MR99" i="14"/>
  <c r="OB99" i="14"/>
  <c r="OU99" i="14"/>
  <c r="JC99" i="14"/>
  <c r="KY99" i="14"/>
  <c r="MU99" i="14"/>
  <c r="OC99" i="14"/>
  <c r="OV99" i="14"/>
  <c r="JL99" i="14"/>
  <c r="LH99" i="14"/>
  <c r="ND99" i="14"/>
  <c r="OF99" i="14"/>
  <c r="OY99" i="14"/>
  <c r="JO99" i="14"/>
  <c r="LK99" i="14"/>
  <c r="NG99" i="14"/>
  <c r="OI99" i="14"/>
  <c r="OZ99" i="14"/>
  <c r="HY18" i="14"/>
  <c r="IK18" i="14"/>
  <c r="HZ18" i="14"/>
  <c r="IL18" i="14"/>
  <c r="IA18" i="14"/>
  <c r="IM18" i="14"/>
  <c r="IB18" i="14"/>
  <c r="IN18" i="14"/>
  <c r="HQ18" i="14"/>
  <c r="IC18" i="14"/>
  <c r="IO18" i="14"/>
  <c r="HR18" i="14"/>
  <c r="ID18" i="14"/>
  <c r="IP18" i="14"/>
  <c r="HS18" i="14"/>
  <c r="IE18" i="14"/>
  <c r="IQ18" i="14"/>
  <c r="HU18" i="14"/>
  <c r="IG18" i="14"/>
  <c r="IS18" i="14"/>
  <c r="IH18" i="14"/>
  <c r="JB18" i="14"/>
  <c r="JN18" i="14"/>
  <c r="JZ18" i="14"/>
  <c r="KL18" i="14"/>
  <c r="KX18" i="14"/>
  <c r="LJ18" i="14"/>
  <c r="LV18" i="14"/>
  <c r="MH18" i="14"/>
  <c r="MT18" i="14"/>
  <c r="NF18" i="14"/>
  <c r="NR18" i="14"/>
  <c r="OD18" i="14"/>
  <c r="OP18" i="14"/>
  <c r="PB18" i="14"/>
  <c r="II18" i="14"/>
  <c r="JC18" i="14"/>
  <c r="JO18" i="14"/>
  <c r="KA18" i="14"/>
  <c r="KM18" i="14"/>
  <c r="KY18" i="14"/>
  <c r="LK18" i="14"/>
  <c r="LW18" i="14"/>
  <c r="MI18" i="14"/>
  <c r="MU18" i="14"/>
  <c r="NG18" i="14"/>
  <c r="NS18" i="14"/>
  <c r="OE18" i="14"/>
  <c r="OQ18" i="14"/>
  <c r="PC18" i="14"/>
  <c r="IJ18" i="14"/>
  <c r="JD18" i="14"/>
  <c r="JP18" i="14"/>
  <c r="KB18" i="14"/>
  <c r="KN18" i="14"/>
  <c r="KZ18" i="14"/>
  <c r="LL18" i="14"/>
  <c r="LX18" i="14"/>
  <c r="MJ18" i="14"/>
  <c r="MV18" i="14"/>
  <c r="NH18" i="14"/>
  <c r="NT18" i="14"/>
  <c r="OF18" i="14"/>
  <c r="OR18" i="14"/>
  <c r="PD18" i="14"/>
  <c r="IR18" i="14"/>
  <c r="JE18" i="14"/>
  <c r="JQ18" i="14"/>
  <c r="KC18" i="14"/>
  <c r="KO18" i="14"/>
  <c r="LA18" i="14"/>
  <c r="LM18" i="14"/>
  <c r="LY18" i="14"/>
  <c r="MK18" i="14"/>
  <c r="MW18" i="14"/>
  <c r="NI18" i="14"/>
  <c r="NU18" i="14"/>
  <c r="OG18" i="14"/>
  <c r="OS18" i="14"/>
  <c r="PE18" i="14"/>
  <c r="IT18" i="14"/>
  <c r="JF18" i="14"/>
  <c r="JR18" i="14"/>
  <c r="KD18" i="14"/>
  <c r="KP18" i="14"/>
  <c r="LB18" i="14"/>
  <c r="LN18" i="14"/>
  <c r="LZ18" i="14"/>
  <c r="ML18" i="14"/>
  <c r="MX18" i="14"/>
  <c r="NJ18" i="14"/>
  <c r="NV18" i="14"/>
  <c r="OH18" i="14"/>
  <c r="OT18" i="14"/>
  <c r="PF18" i="14"/>
  <c r="IV18" i="14"/>
  <c r="JH18" i="14"/>
  <c r="JT18" i="14"/>
  <c r="KF18" i="14"/>
  <c r="KR18" i="14"/>
  <c r="LD18" i="14"/>
  <c r="LP18" i="14"/>
  <c r="MB18" i="14"/>
  <c r="MN18" i="14"/>
  <c r="MZ18" i="14"/>
  <c r="NL18" i="14"/>
  <c r="NX18" i="14"/>
  <c r="OJ18" i="14"/>
  <c r="OV18" i="14"/>
  <c r="PH18" i="14"/>
  <c r="HV18" i="14"/>
  <c r="IX18" i="14"/>
  <c r="JJ18" i="14"/>
  <c r="JV18" i="14"/>
  <c r="KH18" i="14"/>
  <c r="KT18" i="14"/>
  <c r="LF18" i="14"/>
  <c r="LR18" i="14"/>
  <c r="MD18" i="14"/>
  <c r="MP18" i="14"/>
  <c r="NB18" i="14"/>
  <c r="NN18" i="14"/>
  <c r="NZ18" i="14"/>
  <c r="OL18" i="14"/>
  <c r="OX18" i="14"/>
  <c r="HX18" i="14"/>
  <c r="JS18" i="14"/>
  <c r="KU18" i="14"/>
  <c r="LU18" i="14"/>
  <c r="NA18" i="14"/>
  <c r="OB18" i="14"/>
  <c r="PG18" i="14"/>
  <c r="IF18" i="14"/>
  <c r="JU18" i="14"/>
  <c r="KV18" i="14"/>
  <c r="MA18" i="14"/>
  <c r="NC18" i="14"/>
  <c r="OC18" i="14"/>
  <c r="IU18" i="14"/>
  <c r="JW18" i="14"/>
  <c r="KW18" i="14"/>
  <c r="MC18" i="14"/>
  <c r="ND18" i="14"/>
  <c r="OI18" i="14"/>
  <c r="IW18" i="14"/>
  <c r="JX18" i="14"/>
  <c r="LC18" i="14"/>
  <c r="ME18" i="14"/>
  <c r="NE18" i="14"/>
  <c r="OK18" i="14"/>
  <c r="IY18" i="14"/>
  <c r="JY18" i="14"/>
  <c r="LE18" i="14"/>
  <c r="MF18" i="14"/>
  <c r="NK18" i="14"/>
  <c r="OM18" i="14"/>
  <c r="IZ18" i="14"/>
  <c r="KE18" i="14"/>
  <c r="LG18" i="14"/>
  <c r="MG18" i="14"/>
  <c r="NM18" i="14"/>
  <c r="ON18" i="14"/>
  <c r="JA18" i="14"/>
  <c r="LH18" i="14"/>
  <c r="NO18" i="14"/>
  <c r="JG18" i="14"/>
  <c r="LI18" i="14"/>
  <c r="NP18" i="14"/>
  <c r="JI18" i="14"/>
  <c r="LO18" i="14"/>
  <c r="NQ18" i="14"/>
  <c r="JK18" i="14"/>
  <c r="LQ18" i="14"/>
  <c r="NW18" i="14"/>
  <c r="JL18" i="14"/>
  <c r="LS18" i="14"/>
  <c r="NY18" i="14"/>
  <c r="JM18" i="14"/>
  <c r="LT18" i="14"/>
  <c r="OA18" i="14"/>
  <c r="KG18" i="14"/>
  <c r="MM18" i="14"/>
  <c r="OO18" i="14"/>
  <c r="MS18" i="14"/>
  <c r="MY18" i="14"/>
  <c r="HT18" i="14"/>
  <c r="OU18" i="14"/>
  <c r="HW18" i="14"/>
  <c r="OW18" i="14"/>
  <c r="KI18" i="14"/>
  <c r="OY18" i="14"/>
  <c r="KJ18" i="14"/>
  <c r="OZ18" i="14"/>
  <c r="MQ18" i="14"/>
  <c r="KQ18" i="14"/>
  <c r="KS18" i="14"/>
  <c r="MO18" i="14"/>
  <c r="MR18" i="14"/>
  <c r="KK18" i="14"/>
  <c r="PA18" i="14"/>
  <c r="HZ60" i="14"/>
  <c r="IL60" i="14"/>
  <c r="IX60" i="14"/>
  <c r="JJ60" i="14"/>
  <c r="JV60" i="14"/>
  <c r="KH60" i="14"/>
  <c r="KT60" i="14"/>
  <c r="LF60" i="14"/>
  <c r="LR60" i="14"/>
  <c r="MD60" i="14"/>
  <c r="MP60" i="14"/>
  <c r="NB60" i="14"/>
  <c r="NN60" i="14"/>
  <c r="NZ60" i="14"/>
  <c r="OL60" i="14"/>
  <c r="OX60" i="14"/>
  <c r="IA60" i="14"/>
  <c r="IM60" i="14"/>
  <c r="IY60" i="14"/>
  <c r="JK60" i="14"/>
  <c r="JW60" i="14"/>
  <c r="KI60" i="14"/>
  <c r="KU60" i="14"/>
  <c r="LG60" i="14"/>
  <c r="LS60" i="14"/>
  <c r="ME60" i="14"/>
  <c r="MQ60" i="14"/>
  <c r="NC60" i="14"/>
  <c r="NO60" i="14"/>
  <c r="OA60" i="14"/>
  <c r="OM60" i="14"/>
  <c r="OY60" i="14"/>
  <c r="IB60" i="14"/>
  <c r="IN60" i="14"/>
  <c r="IZ60" i="14"/>
  <c r="JL60" i="14"/>
  <c r="JX60" i="14"/>
  <c r="KJ60" i="14"/>
  <c r="KV60" i="14"/>
  <c r="LH60" i="14"/>
  <c r="LT60" i="14"/>
  <c r="MF60" i="14"/>
  <c r="MR60" i="14"/>
  <c r="ND60" i="14"/>
  <c r="NP60" i="14"/>
  <c r="OB60" i="14"/>
  <c r="ON60" i="14"/>
  <c r="OZ60" i="14"/>
  <c r="HQ60" i="14"/>
  <c r="IC60" i="14"/>
  <c r="IO60" i="14"/>
  <c r="JA60" i="14"/>
  <c r="JM60" i="14"/>
  <c r="JY60" i="14"/>
  <c r="KK60" i="14"/>
  <c r="KW60" i="14"/>
  <c r="LI60" i="14"/>
  <c r="LU60" i="14"/>
  <c r="MG60" i="14"/>
  <c r="MS60" i="14"/>
  <c r="NE60" i="14"/>
  <c r="NQ60" i="14"/>
  <c r="OC60" i="14"/>
  <c r="OO60" i="14"/>
  <c r="PA60" i="14"/>
  <c r="HR60" i="14"/>
  <c r="ID60" i="14"/>
  <c r="IP60" i="14"/>
  <c r="JB60" i="14"/>
  <c r="JN60" i="14"/>
  <c r="JZ60" i="14"/>
  <c r="KL60" i="14"/>
  <c r="KX60" i="14"/>
  <c r="LJ60" i="14"/>
  <c r="LV60" i="14"/>
  <c r="MH60" i="14"/>
  <c r="MT60" i="14"/>
  <c r="NF60" i="14"/>
  <c r="NR60" i="14"/>
  <c r="OD60" i="14"/>
  <c r="OP60" i="14"/>
  <c r="PB60" i="14"/>
  <c r="HS60" i="14"/>
  <c r="IE60" i="14"/>
  <c r="IQ60" i="14"/>
  <c r="JC60" i="14"/>
  <c r="JO60" i="14"/>
  <c r="KA60" i="14"/>
  <c r="KM60" i="14"/>
  <c r="KY60" i="14"/>
  <c r="LK60" i="14"/>
  <c r="LW60" i="14"/>
  <c r="MI60" i="14"/>
  <c r="MU60" i="14"/>
  <c r="NG60" i="14"/>
  <c r="NS60" i="14"/>
  <c r="OE60" i="14"/>
  <c r="OQ60" i="14"/>
  <c r="PC60" i="14"/>
  <c r="HT60" i="14"/>
  <c r="IF60" i="14"/>
  <c r="IR60" i="14"/>
  <c r="JD60" i="14"/>
  <c r="JP60" i="14"/>
  <c r="KB60" i="14"/>
  <c r="KN60" i="14"/>
  <c r="KZ60" i="14"/>
  <c r="LL60" i="14"/>
  <c r="LX60" i="14"/>
  <c r="MJ60" i="14"/>
  <c r="MV60" i="14"/>
  <c r="NH60" i="14"/>
  <c r="NT60" i="14"/>
  <c r="OF60" i="14"/>
  <c r="OR60" i="14"/>
  <c r="PD60" i="14"/>
  <c r="HU60" i="14"/>
  <c r="IG60" i="14"/>
  <c r="IS60" i="14"/>
  <c r="JE60" i="14"/>
  <c r="JQ60" i="14"/>
  <c r="KC60" i="14"/>
  <c r="KO60" i="14"/>
  <c r="LA60" i="14"/>
  <c r="LM60" i="14"/>
  <c r="LY60" i="14"/>
  <c r="MK60" i="14"/>
  <c r="MW60" i="14"/>
  <c r="NI60" i="14"/>
  <c r="NU60" i="14"/>
  <c r="OG60" i="14"/>
  <c r="OS60" i="14"/>
  <c r="PE60" i="14"/>
  <c r="HX60" i="14"/>
  <c r="IJ60" i="14"/>
  <c r="IV60" i="14"/>
  <c r="JH60" i="14"/>
  <c r="JT60" i="14"/>
  <c r="KF60" i="14"/>
  <c r="KR60" i="14"/>
  <c r="LD60" i="14"/>
  <c r="LP60" i="14"/>
  <c r="MB60" i="14"/>
  <c r="MN60" i="14"/>
  <c r="MZ60" i="14"/>
  <c r="NL60" i="14"/>
  <c r="NX60" i="14"/>
  <c r="OJ60" i="14"/>
  <c r="OV60" i="14"/>
  <c r="PH60" i="14"/>
  <c r="IT60" i="14"/>
  <c r="KP60" i="14"/>
  <c r="ML60" i="14"/>
  <c r="OH60" i="14"/>
  <c r="IU60" i="14"/>
  <c r="KQ60" i="14"/>
  <c r="MM60" i="14"/>
  <c r="OI60" i="14"/>
  <c r="IW60" i="14"/>
  <c r="KS60" i="14"/>
  <c r="MO60" i="14"/>
  <c r="OK60" i="14"/>
  <c r="JF60" i="14"/>
  <c r="LB60" i="14"/>
  <c r="MX60" i="14"/>
  <c r="OT60" i="14"/>
  <c r="JG60" i="14"/>
  <c r="LC60" i="14"/>
  <c r="MY60" i="14"/>
  <c r="OU60" i="14"/>
  <c r="JI60" i="14"/>
  <c r="LE60" i="14"/>
  <c r="NA60" i="14"/>
  <c r="OW60" i="14"/>
  <c r="HV60" i="14"/>
  <c r="JR60" i="14"/>
  <c r="LN60" i="14"/>
  <c r="NJ60" i="14"/>
  <c r="PF60" i="14"/>
  <c r="HW60" i="14"/>
  <c r="JS60" i="14"/>
  <c r="LO60" i="14"/>
  <c r="NK60" i="14"/>
  <c r="PG60" i="14"/>
  <c r="HY60" i="14"/>
  <c r="JU60" i="14"/>
  <c r="LQ60" i="14"/>
  <c r="NM60" i="14"/>
  <c r="NV60" i="14"/>
  <c r="NW60" i="14"/>
  <c r="NY60" i="14"/>
  <c r="IH60" i="14"/>
  <c r="II60" i="14"/>
  <c r="IK60" i="14"/>
  <c r="KD60" i="14"/>
  <c r="KE60" i="14"/>
  <c r="KG60" i="14"/>
  <c r="LZ60" i="14"/>
  <c r="MA60" i="14"/>
  <c r="MC60" i="14"/>
  <c r="HR48" i="14"/>
  <c r="ID48" i="14"/>
  <c r="IP48" i="14"/>
  <c r="JB48" i="14"/>
  <c r="JN48" i="14"/>
  <c r="JZ48" i="14"/>
  <c r="KL48" i="14"/>
  <c r="KX48" i="14"/>
  <c r="LJ48" i="14"/>
  <c r="LV48" i="14"/>
  <c r="MH48" i="14"/>
  <c r="MT48" i="14"/>
  <c r="NF48" i="14"/>
  <c r="NR48" i="14"/>
  <c r="OD48" i="14"/>
  <c r="OP48" i="14"/>
  <c r="PB48" i="14"/>
  <c r="HS48" i="14"/>
  <c r="IE48" i="14"/>
  <c r="IQ48" i="14"/>
  <c r="JC48" i="14"/>
  <c r="JO48" i="14"/>
  <c r="KA48" i="14"/>
  <c r="KM48" i="14"/>
  <c r="KY48" i="14"/>
  <c r="LK48" i="14"/>
  <c r="LW48" i="14"/>
  <c r="MI48" i="14"/>
  <c r="MU48" i="14"/>
  <c r="NG48" i="14"/>
  <c r="NS48" i="14"/>
  <c r="OE48" i="14"/>
  <c r="OQ48" i="14"/>
  <c r="PC48" i="14"/>
  <c r="HT48" i="14"/>
  <c r="IF48" i="14"/>
  <c r="IR48" i="14"/>
  <c r="JD48" i="14"/>
  <c r="JP48" i="14"/>
  <c r="KB48" i="14"/>
  <c r="KN48" i="14"/>
  <c r="KZ48" i="14"/>
  <c r="LL48" i="14"/>
  <c r="LX48" i="14"/>
  <c r="MJ48" i="14"/>
  <c r="MV48" i="14"/>
  <c r="NH48" i="14"/>
  <c r="NT48" i="14"/>
  <c r="OF48" i="14"/>
  <c r="OR48" i="14"/>
  <c r="PD48" i="14"/>
  <c r="HU48" i="14"/>
  <c r="IG48" i="14"/>
  <c r="IS48" i="14"/>
  <c r="JE48" i="14"/>
  <c r="JQ48" i="14"/>
  <c r="KC48" i="14"/>
  <c r="KO48" i="14"/>
  <c r="LA48" i="14"/>
  <c r="LM48" i="14"/>
  <c r="LY48" i="14"/>
  <c r="MK48" i="14"/>
  <c r="MW48" i="14"/>
  <c r="NI48" i="14"/>
  <c r="NU48" i="14"/>
  <c r="OG48" i="14"/>
  <c r="OS48" i="14"/>
  <c r="PE48" i="14"/>
  <c r="HV48" i="14"/>
  <c r="IH48" i="14"/>
  <c r="IT48" i="14"/>
  <c r="JF48" i="14"/>
  <c r="JR48" i="14"/>
  <c r="KD48" i="14"/>
  <c r="KP48" i="14"/>
  <c r="LB48" i="14"/>
  <c r="LN48" i="14"/>
  <c r="LZ48" i="14"/>
  <c r="ML48" i="14"/>
  <c r="MX48" i="14"/>
  <c r="NJ48" i="14"/>
  <c r="NV48" i="14"/>
  <c r="OH48" i="14"/>
  <c r="OT48" i="14"/>
  <c r="PF48" i="14"/>
  <c r="HW48" i="14"/>
  <c r="II48" i="14"/>
  <c r="IU48" i="14"/>
  <c r="JG48" i="14"/>
  <c r="JS48" i="14"/>
  <c r="KE48" i="14"/>
  <c r="KQ48" i="14"/>
  <c r="LC48" i="14"/>
  <c r="LO48" i="14"/>
  <c r="MA48" i="14"/>
  <c r="MM48" i="14"/>
  <c r="MY48" i="14"/>
  <c r="NK48" i="14"/>
  <c r="NW48" i="14"/>
  <c r="OI48" i="14"/>
  <c r="OU48" i="14"/>
  <c r="PG48" i="14"/>
  <c r="HX48" i="14"/>
  <c r="IJ48" i="14"/>
  <c r="IV48" i="14"/>
  <c r="JH48" i="14"/>
  <c r="JT48" i="14"/>
  <c r="KF48" i="14"/>
  <c r="KR48" i="14"/>
  <c r="LD48" i="14"/>
  <c r="LP48" i="14"/>
  <c r="MB48" i="14"/>
  <c r="MN48" i="14"/>
  <c r="MZ48" i="14"/>
  <c r="NL48" i="14"/>
  <c r="NX48" i="14"/>
  <c r="OJ48" i="14"/>
  <c r="OV48" i="14"/>
  <c r="PH48" i="14"/>
  <c r="IB48" i="14"/>
  <c r="IN48" i="14"/>
  <c r="IZ48" i="14"/>
  <c r="JL48" i="14"/>
  <c r="JX48" i="14"/>
  <c r="KJ48" i="14"/>
  <c r="KV48" i="14"/>
  <c r="LH48" i="14"/>
  <c r="LT48" i="14"/>
  <c r="MF48" i="14"/>
  <c r="MR48" i="14"/>
  <c r="ND48" i="14"/>
  <c r="NP48" i="14"/>
  <c r="OB48" i="14"/>
  <c r="ON48" i="14"/>
  <c r="OZ48" i="14"/>
  <c r="IW48" i="14"/>
  <c r="KG48" i="14"/>
  <c r="LQ48" i="14"/>
  <c r="NA48" i="14"/>
  <c r="OK48" i="14"/>
  <c r="IX48" i="14"/>
  <c r="KH48" i="14"/>
  <c r="LR48" i="14"/>
  <c r="NB48" i="14"/>
  <c r="OL48" i="14"/>
  <c r="IY48" i="14"/>
  <c r="KI48" i="14"/>
  <c r="LS48" i="14"/>
  <c r="NC48" i="14"/>
  <c r="OM48" i="14"/>
  <c r="HQ48" i="14"/>
  <c r="JA48" i="14"/>
  <c r="KK48" i="14"/>
  <c r="LU48" i="14"/>
  <c r="NE48" i="14"/>
  <c r="OO48" i="14"/>
  <c r="HY48" i="14"/>
  <c r="JI48" i="14"/>
  <c r="KS48" i="14"/>
  <c r="MC48" i="14"/>
  <c r="NM48" i="14"/>
  <c r="OW48" i="14"/>
  <c r="HZ48" i="14"/>
  <c r="JJ48" i="14"/>
  <c r="KT48" i="14"/>
  <c r="MD48" i="14"/>
  <c r="NN48" i="14"/>
  <c r="OX48" i="14"/>
  <c r="IA48" i="14"/>
  <c r="JK48" i="14"/>
  <c r="KU48" i="14"/>
  <c r="ME48" i="14"/>
  <c r="NO48" i="14"/>
  <c r="OY48" i="14"/>
  <c r="IK48" i="14"/>
  <c r="JU48" i="14"/>
  <c r="LE48" i="14"/>
  <c r="MO48" i="14"/>
  <c r="NY48" i="14"/>
  <c r="IM48" i="14"/>
  <c r="JW48" i="14"/>
  <c r="LG48" i="14"/>
  <c r="MQ48" i="14"/>
  <c r="OA48" i="14"/>
  <c r="KW48" i="14"/>
  <c r="LF48" i="14"/>
  <c r="LI48" i="14"/>
  <c r="MG48" i="14"/>
  <c r="MP48" i="14"/>
  <c r="MS48" i="14"/>
  <c r="IO48" i="14"/>
  <c r="OC48" i="14"/>
  <c r="JV48" i="14"/>
  <c r="JY48" i="14"/>
  <c r="IC48" i="14"/>
  <c r="IL48" i="14"/>
  <c r="JM48" i="14"/>
  <c r="NQ48" i="14"/>
  <c r="NZ48" i="14"/>
  <c r="PA48" i="14"/>
  <c r="HQ96" i="14"/>
  <c r="IC96" i="14"/>
  <c r="IO96" i="14"/>
  <c r="JA96" i="14"/>
  <c r="JM96" i="14"/>
  <c r="JY96" i="14"/>
  <c r="KK96" i="14"/>
  <c r="KW96" i="14"/>
  <c r="LI96" i="14"/>
  <c r="LU96" i="14"/>
  <c r="MG96" i="14"/>
  <c r="MS96" i="14"/>
  <c r="NE96" i="14"/>
  <c r="NQ96" i="14"/>
  <c r="OC96" i="14"/>
  <c r="OO96" i="14"/>
  <c r="PA96" i="14"/>
  <c r="HR96" i="14"/>
  <c r="ID96" i="14"/>
  <c r="IP96" i="14"/>
  <c r="JB96" i="14"/>
  <c r="JN96" i="14"/>
  <c r="JZ96" i="14"/>
  <c r="KL96" i="14"/>
  <c r="KX96" i="14"/>
  <c r="LJ96" i="14"/>
  <c r="LV96" i="14"/>
  <c r="MH96" i="14"/>
  <c r="MT96" i="14"/>
  <c r="NF96" i="14"/>
  <c r="NR96" i="14"/>
  <c r="OD96" i="14"/>
  <c r="OP96" i="14"/>
  <c r="PB96" i="14"/>
  <c r="HS96" i="14"/>
  <c r="IE96" i="14"/>
  <c r="IQ96" i="14"/>
  <c r="JC96" i="14"/>
  <c r="JO96" i="14"/>
  <c r="KA96" i="14"/>
  <c r="KM96" i="14"/>
  <c r="KY96" i="14"/>
  <c r="LK96" i="14"/>
  <c r="LW96" i="14"/>
  <c r="MI96" i="14"/>
  <c r="MU96" i="14"/>
  <c r="NG96" i="14"/>
  <c r="NS96" i="14"/>
  <c r="OE96" i="14"/>
  <c r="OQ96" i="14"/>
  <c r="PC96" i="14"/>
  <c r="HT96" i="14"/>
  <c r="IF96" i="14"/>
  <c r="IR96" i="14"/>
  <c r="JD96" i="14"/>
  <c r="JP96" i="14"/>
  <c r="KB96" i="14"/>
  <c r="KN96" i="14"/>
  <c r="KZ96" i="14"/>
  <c r="LL96" i="14"/>
  <c r="LX96" i="14"/>
  <c r="MJ96" i="14"/>
  <c r="MV96" i="14"/>
  <c r="NH96" i="14"/>
  <c r="NT96" i="14"/>
  <c r="OF96" i="14"/>
  <c r="OR96" i="14"/>
  <c r="PD96" i="14"/>
  <c r="HU96" i="14"/>
  <c r="IG96" i="14"/>
  <c r="IS96" i="14"/>
  <c r="JE96" i="14"/>
  <c r="JQ96" i="14"/>
  <c r="KC96" i="14"/>
  <c r="KO96" i="14"/>
  <c r="LA96" i="14"/>
  <c r="LM96" i="14"/>
  <c r="LY96" i="14"/>
  <c r="MK96" i="14"/>
  <c r="MW96" i="14"/>
  <c r="NI96" i="14"/>
  <c r="NU96" i="14"/>
  <c r="OG96" i="14"/>
  <c r="OS96" i="14"/>
  <c r="PE96" i="14"/>
  <c r="HV96" i="14"/>
  <c r="IH96" i="14"/>
  <c r="IT96" i="14"/>
  <c r="JF96" i="14"/>
  <c r="JR96" i="14"/>
  <c r="KD96" i="14"/>
  <c r="KP96" i="14"/>
  <c r="LB96" i="14"/>
  <c r="LN96" i="14"/>
  <c r="LZ96" i="14"/>
  <c r="ML96" i="14"/>
  <c r="MX96" i="14"/>
  <c r="NJ96" i="14"/>
  <c r="NV96" i="14"/>
  <c r="OH96" i="14"/>
  <c r="OT96" i="14"/>
  <c r="PF96" i="14"/>
  <c r="HW96" i="14"/>
  <c r="II96" i="14"/>
  <c r="IU96" i="14"/>
  <c r="JG96" i="14"/>
  <c r="JS96" i="14"/>
  <c r="KE96" i="14"/>
  <c r="KQ96" i="14"/>
  <c r="LC96" i="14"/>
  <c r="LO96" i="14"/>
  <c r="MA96" i="14"/>
  <c r="MM96" i="14"/>
  <c r="MY96" i="14"/>
  <c r="NK96" i="14"/>
  <c r="NW96" i="14"/>
  <c r="OI96" i="14"/>
  <c r="OU96" i="14"/>
  <c r="PG96" i="14"/>
  <c r="HX96" i="14"/>
  <c r="IJ96" i="14"/>
  <c r="IV96" i="14"/>
  <c r="JH96" i="14"/>
  <c r="JT96" i="14"/>
  <c r="KF96" i="14"/>
  <c r="KR96" i="14"/>
  <c r="LD96" i="14"/>
  <c r="LP96" i="14"/>
  <c r="MB96" i="14"/>
  <c r="MN96" i="14"/>
  <c r="MZ96" i="14"/>
  <c r="NL96" i="14"/>
  <c r="NX96" i="14"/>
  <c r="OJ96" i="14"/>
  <c r="OV96" i="14"/>
  <c r="PH96" i="14"/>
  <c r="HY96" i="14"/>
  <c r="IK96" i="14"/>
  <c r="IW96" i="14"/>
  <c r="JI96" i="14"/>
  <c r="JU96" i="14"/>
  <c r="KG96" i="14"/>
  <c r="KS96" i="14"/>
  <c r="LE96" i="14"/>
  <c r="LQ96" i="14"/>
  <c r="MC96" i="14"/>
  <c r="MO96" i="14"/>
  <c r="NA96" i="14"/>
  <c r="NM96" i="14"/>
  <c r="NY96" i="14"/>
  <c r="OK96" i="14"/>
  <c r="OW96" i="14"/>
  <c r="HZ96" i="14"/>
  <c r="IL96" i="14"/>
  <c r="IX96" i="14"/>
  <c r="JJ96" i="14"/>
  <c r="JV96" i="14"/>
  <c r="KH96" i="14"/>
  <c r="KT96" i="14"/>
  <c r="LF96" i="14"/>
  <c r="LR96" i="14"/>
  <c r="MD96" i="14"/>
  <c r="MP96" i="14"/>
  <c r="NB96" i="14"/>
  <c r="NN96" i="14"/>
  <c r="NZ96" i="14"/>
  <c r="OL96" i="14"/>
  <c r="OX96" i="14"/>
  <c r="JW96" i="14"/>
  <c r="MQ96" i="14"/>
  <c r="JX96" i="14"/>
  <c r="MR96" i="14"/>
  <c r="KI96" i="14"/>
  <c r="NC96" i="14"/>
  <c r="KJ96" i="14"/>
  <c r="ND96" i="14"/>
  <c r="IA96" i="14"/>
  <c r="KU96" i="14"/>
  <c r="NO96" i="14"/>
  <c r="IB96" i="14"/>
  <c r="KV96" i="14"/>
  <c r="NP96" i="14"/>
  <c r="IM96" i="14"/>
  <c r="LG96" i="14"/>
  <c r="OA96" i="14"/>
  <c r="ON96" i="14"/>
  <c r="IN96" i="14"/>
  <c r="LH96" i="14"/>
  <c r="OB96" i="14"/>
  <c r="IZ96" i="14"/>
  <c r="IY96" i="14"/>
  <c r="LS96" i="14"/>
  <c r="OM96" i="14"/>
  <c r="LT96" i="14"/>
  <c r="JK96" i="14"/>
  <c r="ME96" i="14"/>
  <c r="OY96" i="14"/>
  <c r="JL96" i="14"/>
  <c r="MF96" i="14"/>
  <c r="OZ96" i="14"/>
  <c r="HY26" i="14"/>
  <c r="IK26" i="14"/>
  <c r="IW26" i="14"/>
  <c r="JI26" i="14"/>
  <c r="JU26" i="14"/>
  <c r="KG26" i="14"/>
  <c r="KS26" i="14"/>
  <c r="LE26" i="14"/>
  <c r="LQ26" i="14"/>
  <c r="MC26" i="14"/>
  <c r="MO26" i="14"/>
  <c r="NA26" i="14"/>
  <c r="NM26" i="14"/>
  <c r="NY26" i="14"/>
  <c r="OK26" i="14"/>
  <c r="IA26" i="14"/>
  <c r="IM26" i="14"/>
  <c r="IY26" i="14"/>
  <c r="JK26" i="14"/>
  <c r="IB26" i="14"/>
  <c r="IN26" i="14"/>
  <c r="IZ26" i="14"/>
  <c r="HQ26" i="14"/>
  <c r="ID26" i="14"/>
  <c r="IS26" i="14"/>
  <c r="JH26" i="14"/>
  <c r="JW26" i="14"/>
  <c r="KJ26" i="14"/>
  <c r="KW26" i="14"/>
  <c r="LJ26" i="14"/>
  <c r="LW26" i="14"/>
  <c r="MJ26" i="14"/>
  <c r="MW26" i="14"/>
  <c r="NJ26" i="14"/>
  <c r="NW26" i="14"/>
  <c r="OJ26" i="14"/>
  <c r="OW26" i="14"/>
  <c r="IE26" i="14"/>
  <c r="IT26" i="14"/>
  <c r="JJ26" i="14"/>
  <c r="JX26" i="14"/>
  <c r="KK26" i="14"/>
  <c r="KX26" i="14"/>
  <c r="LK26" i="14"/>
  <c r="LX26" i="14"/>
  <c r="MK26" i="14"/>
  <c r="MX26" i="14"/>
  <c r="NK26" i="14"/>
  <c r="NX26" i="14"/>
  <c r="OL26" i="14"/>
  <c r="OX26" i="14"/>
  <c r="IF26" i="14"/>
  <c r="IU26" i="14"/>
  <c r="JL26" i="14"/>
  <c r="JY26" i="14"/>
  <c r="KL26" i="14"/>
  <c r="KY26" i="14"/>
  <c r="LL26" i="14"/>
  <c r="LY26" i="14"/>
  <c r="ML26" i="14"/>
  <c r="MY26" i="14"/>
  <c r="NL26" i="14"/>
  <c r="NZ26" i="14"/>
  <c r="OM26" i="14"/>
  <c r="OY26" i="14"/>
  <c r="HS26" i="14"/>
  <c r="IH26" i="14"/>
  <c r="IX26" i="14"/>
  <c r="JN26" i="14"/>
  <c r="KA26" i="14"/>
  <c r="KN26" i="14"/>
  <c r="LA26" i="14"/>
  <c r="LN26" i="14"/>
  <c r="MA26" i="14"/>
  <c r="MN26" i="14"/>
  <c r="NB26" i="14"/>
  <c r="NO26" i="14"/>
  <c r="OB26" i="14"/>
  <c r="OO26" i="14"/>
  <c r="PA26" i="14"/>
  <c r="HT26" i="14"/>
  <c r="II26" i="14"/>
  <c r="JA26" i="14"/>
  <c r="JO26" i="14"/>
  <c r="KB26" i="14"/>
  <c r="KO26" i="14"/>
  <c r="LB26" i="14"/>
  <c r="LO26" i="14"/>
  <c r="MB26" i="14"/>
  <c r="MP26" i="14"/>
  <c r="NC26" i="14"/>
  <c r="NP26" i="14"/>
  <c r="OC26" i="14"/>
  <c r="OP26" i="14"/>
  <c r="PB26" i="14"/>
  <c r="HU26" i="14"/>
  <c r="IJ26" i="14"/>
  <c r="JB26" i="14"/>
  <c r="JP26" i="14"/>
  <c r="KC26" i="14"/>
  <c r="KP26" i="14"/>
  <c r="LC26" i="14"/>
  <c r="LP26" i="14"/>
  <c r="MD26" i="14"/>
  <c r="MQ26" i="14"/>
  <c r="ND26" i="14"/>
  <c r="NQ26" i="14"/>
  <c r="OD26" i="14"/>
  <c r="OQ26" i="14"/>
  <c r="PC26" i="14"/>
  <c r="HV26" i="14"/>
  <c r="IL26" i="14"/>
  <c r="JC26" i="14"/>
  <c r="JQ26" i="14"/>
  <c r="KD26" i="14"/>
  <c r="KQ26" i="14"/>
  <c r="LD26" i="14"/>
  <c r="LR26" i="14"/>
  <c r="ME26" i="14"/>
  <c r="MR26" i="14"/>
  <c r="NE26" i="14"/>
  <c r="NR26" i="14"/>
  <c r="OE26" i="14"/>
  <c r="OR26" i="14"/>
  <c r="PD26" i="14"/>
  <c r="IG26" i="14"/>
  <c r="JS26" i="14"/>
  <c r="KV26" i="14"/>
  <c r="MF26" i="14"/>
  <c r="NH26" i="14"/>
  <c r="ON26" i="14"/>
  <c r="IO26" i="14"/>
  <c r="JT26" i="14"/>
  <c r="KZ26" i="14"/>
  <c r="MG26" i="14"/>
  <c r="NI26" i="14"/>
  <c r="OS26" i="14"/>
  <c r="IP26" i="14"/>
  <c r="JV26" i="14"/>
  <c r="LF26" i="14"/>
  <c r="MH26" i="14"/>
  <c r="NN26" i="14"/>
  <c r="OT26" i="14"/>
  <c r="IQ26" i="14"/>
  <c r="JZ26" i="14"/>
  <c r="LG26" i="14"/>
  <c r="MI26" i="14"/>
  <c r="NS26" i="14"/>
  <c r="OU26" i="14"/>
  <c r="IR26" i="14"/>
  <c r="KE26" i="14"/>
  <c r="LH26" i="14"/>
  <c r="MM26" i="14"/>
  <c r="NT26" i="14"/>
  <c r="OV26" i="14"/>
  <c r="IV26" i="14"/>
  <c r="KF26" i="14"/>
  <c r="LI26" i="14"/>
  <c r="MS26" i="14"/>
  <c r="NU26" i="14"/>
  <c r="OZ26" i="14"/>
  <c r="HZ26" i="14"/>
  <c r="JM26" i="14"/>
  <c r="KT26" i="14"/>
  <c r="LV26" i="14"/>
  <c r="NF26" i="14"/>
  <c r="OH26" i="14"/>
  <c r="JG26" i="14"/>
  <c r="MT26" i="14"/>
  <c r="PG26" i="14"/>
  <c r="JR26" i="14"/>
  <c r="MU26" i="14"/>
  <c r="PH26" i="14"/>
  <c r="KH26" i="14"/>
  <c r="MV26" i="14"/>
  <c r="KI26" i="14"/>
  <c r="MZ26" i="14"/>
  <c r="KM26" i="14"/>
  <c r="NG26" i="14"/>
  <c r="HR26" i="14"/>
  <c r="KR26" i="14"/>
  <c r="NV26" i="14"/>
  <c r="HW26" i="14"/>
  <c r="KU26" i="14"/>
  <c r="OA26" i="14"/>
  <c r="LS26" i="14"/>
  <c r="LT26" i="14"/>
  <c r="LU26" i="14"/>
  <c r="LZ26" i="14"/>
  <c r="OF26" i="14"/>
  <c r="OG26" i="14"/>
  <c r="HX26" i="14"/>
  <c r="OI26" i="14"/>
  <c r="JF26" i="14"/>
  <c r="PE26" i="14"/>
  <c r="PF26" i="14"/>
  <c r="IC26" i="14"/>
  <c r="JD26" i="14"/>
  <c r="JE26" i="14"/>
  <c r="LM26" i="14"/>
  <c r="LL9" i="14"/>
  <c r="HU5" i="14"/>
  <c r="IG5" i="14"/>
  <c r="IS5" i="14"/>
  <c r="JE5" i="14"/>
  <c r="JQ5" i="14"/>
  <c r="KC5" i="14"/>
  <c r="KO5" i="14"/>
  <c r="LA5" i="14"/>
  <c r="HV5" i="14"/>
  <c r="IH5" i="14"/>
  <c r="IT5" i="14"/>
  <c r="JF5" i="14"/>
  <c r="JR5" i="14"/>
  <c r="KD5" i="14"/>
  <c r="KP5" i="14"/>
  <c r="LB5" i="14"/>
  <c r="HW5" i="14"/>
  <c r="II5" i="14"/>
  <c r="IU5" i="14"/>
  <c r="JG5" i="14"/>
  <c r="JS5" i="14"/>
  <c r="KE5" i="14"/>
  <c r="KQ5" i="14"/>
  <c r="LC5" i="14"/>
  <c r="HY5" i="14"/>
  <c r="IK5" i="14"/>
  <c r="IW5" i="14"/>
  <c r="JI5" i="14"/>
  <c r="JU5" i="14"/>
  <c r="KG5" i="14"/>
  <c r="KS5" i="14"/>
  <c r="LE5" i="14"/>
  <c r="IA5" i="14"/>
  <c r="IM5" i="14"/>
  <c r="IY5" i="14"/>
  <c r="JK5" i="14"/>
  <c r="JW5" i="14"/>
  <c r="KI5" i="14"/>
  <c r="KU5" i="14"/>
  <c r="LG5" i="14"/>
  <c r="IB5" i="14"/>
  <c r="IV5" i="14"/>
  <c r="JO5" i="14"/>
  <c r="KK5" i="14"/>
  <c r="LF5" i="14"/>
  <c r="IC5" i="14"/>
  <c r="IX5" i="14"/>
  <c r="JP5" i="14"/>
  <c r="KL5" i="14"/>
  <c r="LH5" i="14"/>
  <c r="ID5" i="14"/>
  <c r="IZ5" i="14"/>
  <c r="JT5" i="14"/>
  <c r="KM5" i="14"/>
  <c r="LI5" i="14"/>
  <c r="IE5" i="14"/>
  <c r="JA5" i="14"/>
  <c r="JV5" i="14"/>
  <c r="KN5" i="14"/>
  <c r="LJ5" i="14"/>
  <c r="IF5" i="14"/>
  <c r="JB5" i="14"/>
  <c r="JX5" i="14"/>
  <c r="KR5" i="14"/>
  <c r="LK5" i="14"/>
  <c r="IJ5" i="14"/>
  <c r="JC5" i="14"/>
  <c r="JY5" i="14"/>
  <c r="KT5" i="14"/>
  <c r="LL5" i="14"/>
  <c r="HS5" i="14"/>
  <c r="IO5" i="14"/>
  <c r="JJ5" i="14"/>
  <c r="KB5" i="14"/>
  <c r="KX5" i="14"/>
  <c r="HR5" i="14"/>
  <c r="JM5" i="14"/>
  <c r="HT5" i="14"/>
  <c r="JN5" i="14"/>
  <c r="HX5" i="14"/>
  <c r="JZ5" i="14"/>
  <c r="HZ5" i="14"/>
  <c r="KA5" i="14"/>
  <c r="IL5" i="14"/>
  <c r="KF5" i="14"/>
  <c r="IP5" i="14"/>
  <c r="KJ5" i="14"/>
  <c r="IR5" i="14"/>
  <c r="KW5" i="14"/>
  <c r="KZ5" i="14"/>
  <c r="LD5" i="14"/>
  <c r="HQ5" i="14"/>
  <c r="IN5" i="14"/>
  <c r="JD5" i="14"/>
  <c r="JL5" i="14"/>
  <c r="IQ5" i="14"/>
  <c r="JH5" i="14"/>
  <c r="KV5" i="14"/>
  <c r="KH5" i="14"/>
  <c r="KY5" i="14"/>
  <c r="DM86" i="14"/>
  <c r="DL86" i="14" s="1"/>
  <c r="DK86" i="14" s="1"/>
  <c r="DJ86" i="14" s="1"/>
  <c r="DI86" i="14" s="1"/>
  <c r="DH86" i="14" s="1"/>
  <c r="DG86" i="14" s="1"/>
  <c r="DF86" i="14" s="1"/>
  <c r="DE86" i="14" s="1"/>
  <c r="DD86" i="14" s="1"/>
  <c r="DC86" i="14" s="1"/>
  <c r="DB86" i="14" s="1"/>
  <c r="DA86" i="14" s="1"/>
  <c r="CZ86" i="14" s="1"/>
  <c r="CY86" i="14" s="1"/>
  <c r="CX86" i="14" s="1"/>
  <c r="CW86" i="14" s="1"/>
  <c r="CV86" i="14" s="1"/>
  <c r="CU86" i="14" s="1"/>
  <c r="CT86" i="14" s="1"/>
  <c r="CS86" i="14" s="1"/>
  <c r="CR86" i="14" s="1"/>
  <c r="CQ86" i="14" s="1"/>
  <c r="CP86" i="14" s="1"/>
  <c r="CO86" i="14" s="1"/>
  <c r="CN86" i="14" s="1"/>
  <c r="CM86" i="14" s="1"/>
  <c r="CL86" i="14" s="1"/>
  <c r="CK86" i="14" s="1"/>
  <c r="CJ86" i="14" s="1"/>
  <c r="CI86" i="14" s="1"/>
  <c r="CH86" i="14" s="1"/>
  <c r="CG86" i="14" s="1"/>
  <c r="CF86" i="14" s="1"/>
  <c r="CE86" i="14" s="1"/>
  <c r="CD86" i="14" s="1"/>
  <c r="CC86" i="14" s="1"/>
  <c r="CB86" i="14" s="1"/>
  <c r="CA86" i="14" s="1"/>
  <c r="BZ86" i="14" s="1"/>
  <c r="BY86" i="14" s="1"/>
  <c r="BX86" i="14" s="1"/>
  <c r="BW86" i="14" s="1"/>
  <c r="BV86" i="14" s="1"/>
  <c r="BU86" i="14" s="1"/>
  <c r="BT86" i="14" s="1"/>
  <c r="BS86" i="14" s="1"/>
  <c r="BR86" i="14" s="1"/>
  <c r="BQ86" i="14" s="1"/>
  <c r="BP86" i="14" s="1"/>
  <c r="BO86" i="14" s="1"/>
  <c r="BN86" i="14" s="1"/>
  <c r="BM86" i="14" s="1"/>
  <c r="BL86" i="14" s="1"/>
  <c r="DP86" i="14"/>
  <c r="DO86" i="14" s="1"/>
  <c r="DN86" i="14" s="1"/>
  <c r="BK86" i="14"/>
  <c r="BJ86" i="14" s="1"/>
  <c r="BI86" i="14" s="1"/>
  <c r="BH86" i="14" s="1"/>
  <c r="BG86" i="14" s="1"/>
  <c r="BF86" i="14" s="1"/>
  <c r="BE86" i="14" s="1"/>
  <c r="BD86" i="14" s="1"/>
  <c r="BC86" i="14" s="1"/>
  <c r="BB86" i="14" s="1"/>
  <c r="BA86" i="14" s="1"/>
  <c r="AZ86" i="14" s="1"/>
  <c r="AY86" i="14" s="1"/>
  <c r="AX86" i="14" s="1"/>
  <c r="AW86" i="14" s="1"/>
  <c r="AV86" i="14" s="1"/>
  <c r="AU86" i="14" s="1"/>
  <c r="AT86" i="14" s="1"/>
  <c r="AS86" i="14" s="1"/>
  <c r="AR86" i="14" s="1"/>
  <c r="AQ86" i="14" s="1"/>
  <c r="AP86" i="14" s="1"/>
  <c r="AO86" i="14" s="1"/>
  <c r="AN86" i="14" s="1"/>
  <c r="AM86" i="14" s="1"/>
  <c r="AL86" i="14" s="1"/>
  <c r="AK86" i="14" s="1"/>
  <c r="AJ86" i="14" s="1"/>
  <c r="AI86" i="14" s="1"/>
  <c r="AH86" i="14" s="1"/>
  <c r="AG86" i="14" s="1"/>
  <c r="AF86" i="14" s="1"/>
  <c r="AE86" i="14" s="1"/>
  <c r="AD86" i="14" s="1"/>
  <c r="AC86" i="14" s="1"/>
  <c r="AB86" i="14" s="1"/>
  <c r="AA86" i="14" s="1"/>
  <c r="Z86" i="14" s="1"/>
  <c r="Y86" i="14" s="1"/>
  <c r="X86" i="14" s="1"/>
  <c r="W86" i="14" s="1"/>
  <c r="DR86" i="14"/>
  <c r="DQ86" i="14" s="1"/>
  <c r="DL16" i="14"/>
  <c r="DK16" i="14" s="1"/>
  <c r="DJ16" i="14" s="1"/>
  <c r="DI16" i="14" s="1"/>
  <c r="DH16" i="14" s="1"/>
  <c r="DG16" i="14" s="1"/>
  <c r="DF16" i="14" s="1"/>
  <c r="DE16" i="14" s="1"/>
  <c r="DD16" i="14" s="1"/>
  <c r="DC16" i="14" s="1"/>
  <c r="DB16" i="14" s="1"/>
  <c r="DA16" i="14" s="1"/>
  <c r="CZ16" i="14" s="1"/>
  <c r="CY16" i="14" s="1"/>
  <c r="CX16" i="14" s="1"/>
  <c r="CW16" i="14" s="1"/>
  <c r="CV16" i="14" s="1"/>
  <c r="CU16" i="14" s="1"/>
  <c r="CT16" i="14" s="1"/>
  <c r="CS16" i="14" s="1"/>
  <c r="CR16" i="14" s="1"/>
  <c r="CQ16" i="14" s="1"/>
  <c r="CP16" i="14" s="1"/>
  <c r="CO16" i="14" s="1"/>
  <c r="CN16" i="14" s="1"/>
  <c r="CM16" i="14" s="1"/>
  <c r="CL16" i="14" s="1"/>
  <c r="CK16" i="14" s="1"/>
  <c r="CJ16" i="14" s="1"/>
  <c r="CI16" i="14" s="1"/>
  <c r="CH16" i="14" s="1"/>
  <c r="CG16" i="14" s="1"/>
  <c r="CF16" i="14" s="1"/>
  <c r="CE16" i="14" s="1"/>
  <c r="CD16" i="14" s="1"/>
  <c r="CC16" i="14" s="1"/>
  <c r="CB16" i="14" s="1"/>
  <c r="CA16" i="14" s="1"/>
  <c r="BZ16" i="14" s="1"/>
  <c r="BY16" i="14" s="1"/>
  <c r="BX16" i="14" s="1"/>
  <c r="BW16" i="14" s="1"/>
  <c r="BV16" i="14" s="1"/>
  <c r="BU16" i="14" s="1"/>
  <c r="BT16" i="14" s="1"/>
  <c r="BS16" i="14" s="1"/>
  <c r="BR16" i="14" s="1"/>
  <c r="BQ16" i="14" s="1"/>
  <c r="BP16" i="14" s="1"/>
  <c r="BO16" i="14" s="1"/>
  <c r="BN16" i="14" s="1"/>
  <c r="BM16" i="14" s="1"/>
  <c r="BL16" i="14" s="1"/>
  <c r="BK16" i="14" s="1"/>
  <c r="BJ16" i="14" s="1"/>
  <c r="BI16" i="14" s="1"/>
  <c r="BH16" i="14" s="1"/>
  <c r="BG16" i="14" s="1"/>
  <c r="BF16" i="14" s="1"/>
  <c r="BE16" i="14" s="1"/>
  <c r="BD16" i="14" s="1"/>
  <c r="BC16" i="14" s="1"/>
  <c r="BB16" i="14" s="1"/>
  <c r="BA16" i="14" s="1"/>
  <c r="AZ16" i="14" s="1"/>
  <c r="AY16" i="14" s="1"/>
  <c r="AX16" i="14" s="1"/>
  <c r="AW16" i="14" s="1"/>
  <c r="AV16" i="14" s="1"/>
  <c r="AU16" i="14" s="1"/>
  <c r="AT16" i="14" s="1"/>
  <c r="AS16" i="14" s="1"/>
  <c r="AR16" i="14" s="1"/>
  <c r="AQ16" i="14" s="1"/>
  <c r="AP16" i="14" s="1"/>
  <c r="AO16" i="14" s="1"/>
  <c r="AN16" i="14" s="1"/>
  <c r="AM16" i="14" s="1"/>
  <c r="AL16" i="14" s="1"/>
  <c r="AK16" i="14" s="1"/>
  <c r="AJ16" i="14" s="1"/>
  <c r="AI16" i="14" s="1"/>
  <c r="AH16" i="14" s="1"/>
  <c r="AG16" i="14" s="1"/>
  <c r="AF16" i="14" s="1"/>
  <c r="AE16" i="14" s="1"/>
  <c r="AD16" i="14" s="1"/>
  <c r="AC16" i="14" s="1"/>
  <c r="AB16" i="14" s="1"/>
  <c r="AA16" i="14" s="1"/>
  <c r="Z16" i="14" s="1"/>
  <c r="Y16" i="14" s="1"/>
  <c r="X16" i="14" s="1"/>
  <c r="W16" i="14" s="1"/>
  <c r="DR16" i="14"/>
  <c r="DQ16" i="14" s="1"/>
  <c r="DP16" i="14" s="1"/>
  <c r="DO16" i="14" s="1"/>
  <c r="DN16" i="14" s="1"/>
  <c r="DM16" i="14" s="1"/>
  <c r="DR17" i="14"/>
  <c r="DQ17" i="14" s="1"/>
  <c r="DP17" i="14" s="1"/>
  <c r="CW17" i="14"/>
  <c r="CV17" i="14" s="1"/>
  <c r="CU17" i="14" s="1"/>
  <c r="CT17" i="14" s="1"/>
  <c r="CS17" i="14" s="1"/>
  <c r="CR17" i="14" s="1"/>
  <c r="CQ17" i="14" s="1"/>
  <c r="CP17" i="14" s="1"/>
  <c r="CO17" i="14" s="1"/>
  <c r="CN17" i="14" s="1"/>
  <c r="CM17" i="14" s="1"/>
  <c r="CL17" i="14" s="1"/>
  <c r="CK17" i="14" s="1"/>
  <c r="CJ17" i="14" s="1"/>
  <c r="CI17" i="14" s="1"/>
  <c r="CH17" i="14" s="1"/>
  <c r="CG17" i="14" s="1"/>
  <c r="CF17" i="14" s="1"/>
  <c r="CE17" i="14" s="1"/>
  <c r="CD17" i="14" s="1"/>
  <c r="CC17" i="14" s="1"/>
  <c r="CB17" i="14" s="1"/>
  <c r="CA17" i="14" s="1"/>
  <c r="BZ17" i="14" s="1"/>
  <c r="BY17" i="14" s="1"/>
  <c r="BX17" i="14" s="1"/>
  <c r="BW17" i="14" s="1"/>
  <c r="BV17" i="14" s="1"/>
  <c r="BU17" i="14" s="1"/>
  <c r="BT17" i="14" s="1"/>
  <c r="BS17" i="14" s="1"/>
  <c r="BR17" i="14" s="1"/>
  <c r="BQ17" i="14" s="1"/>
  <c r="BP17" i="14" s="1"/>
  <c r="BO17" i="14" s="1"/>
  <c r="BN17" i="14" s="1"/>
  <c r="BM17" i="14" s="1"/>
  <c r="BL17" i="14" s="1"/>
  <c r="BK17" i="14" s="1"/>
  <c r="BJ17" i="14" s="1"/>
  <c r="BI17" i="14" s="1"/>
  <c r="BH17" i="14" s="1"/>
  <c r="DO17" i="14"/>
  <c r="DN17" i="14" s="1"/>
  <c r="DM17" i="14" s="1"/>
  <c r="DL17" i="14" s="1"/>
  <c r="DK17" i="14" s="1"/>
  <c r="DJ17" i="14" s="1"/>
  <c r="DI17" i="14" s="1"/>
  <c r="DH17" i="14" s="1"/>
  <c r="DG17" i="14" s="1"/>
  <c r="DF17" i="14" s="1"/>
  <c r="DE17" i="14" s="1"/>
  <c r="DD17" i="14" s="1"/>
  <c r="DC17" i="14" s="1"/>
  <c r="DB17" i="14" s="1"/>
  <c r="DA17" i="14" s="1"/>
  <c r="CZ17" i="14" s="1"/>
  <c r="CY17" i="14" s="1"/>
  <c r="CX17" i="14" s="1"/>
  <c r="BG17" i="14"/>
  <c r="BF17" i="14" s="1"/>
  <c r="BE17" i="14" s="1"/>
  <c r="BD17" i="14" s="1"/>
  <c r="BC17" i="14" s="1"/>
  <c r="BB17" i="14" s="1"/>
  <c r="BA17" i="14" s="1"/>
  <c r="AZ17" i="14" s="1"/>
  <c r="AY17" i="14" s="1"/>
  <c r="AX17" i="14" s="1"/>
  <c r="AW17" i="14" s="1"/>
  <c r="AV17" i="14" s="1"/>
  <c r="AU17" i="14" s="1"/>
  <c r="AT17" i="14" s="1"/>
  <c r="AS17" i="14" s="1"/>
  <c r="AR17" i="14" s="1"/>
  <c r="AQ17" i="14" s="1"/>
  <c r="AP17" i="14" s="1"/>
  <c r="AO17" i="14" s="1"/>
  <c r="AN17" i="14" s="1"/>
  <c r="AM17" i="14" s="1"/>
  <c r="AL17" i="14" s="1"/>
  <c r="AK17" i="14" s="1"/>
  <c r="AJ17" i="14" s="1"/>
  <c r="AI17" i="14" s="1"/>
  <c r="AH17" i="14" s="1"/>
  <c r="AG17" i="14" s="1"/>
  <c r="AF17" i="14" s="1"/>
  <c r="AE17" i="14" s="1"/>
  <c r="AD17" i="14" s="1"/>
  <c r="AC17" i="14" s="1"/>
  <c r="AB17" i="14" s="1"/>
  <c r="AA17" i="14" s="1"/>
  <c r="Z17" i="14" s="1"/>
  <c r="Y17" i="14" s="1"/>
  <c r="X17" i="14" s="1"/>
  <c r="W17" i="14" s="1"/>
  <c r="DD55" i="14"/>
  <c r="DC55" i="14" s="1"/>
  <c r="DB55" i="14" s="1"/>
  <c r="DA55" i="14" s="1"/>
  <c r="CZ55" i="14" s="1"/>
  <c r="CY55" i="14" s="1"/>
  <c r="CX55" i="14" s="1"/>
  <c r="CW55" i="14" s="1"/>
  <c r="CV55" i="14" s="1"/>
  <c r="CU55" i="14" s="1"/>
  <c r="CT55" i="14" s="1"/>
  <c r="CS55" i="14" s="1"/>
  <c r="CR55" i="14" s="1"/>
  <c r="CQ55" i="14" s="1"/>
  <c r="CP55" i="14" s="1"/>
  <c r="CO55" i="14" s="1"/>
  <c r="CN55" i="14" s="1"/>
  <c r="CM55" i="14" s="1"/>
  <c r="CL55" i="14" s="1"/>
  <c r="CK55" i="14" s="1"/>
  <c r="CJ55" i="14" s="1"/>
  <c r="CI55" i="14" s="1"/>
  <c r="CH55" i="14" s="1"/>
  <c r="CG55" i="14" s="1"/>
  <c r="CF55" i="14" s="1"/>
  <c r="CE55" i="14" s="1"/>
  <c r="CD55" i="14" s="1"/>
  <c r="CC55" i="14" s="1"/>
  <c r="CB55" i="14" s="1"/>
  <c r="CA55" i="14" s="1"/>
  <c r="BZ55" i="14" s="1"/>
  <c r="BY55" i="14" s="1"/>
  <c r="BX55" i="14" s="1"/>
  <c r="BW55" i="14" s="1"/>
  <c r="BV55" i="14" s="1"/>
  <c r="BU55" i="14" s="1"/>
  <c r="BT55" i="14" s="1"/>
  <c r="BS55" i="14" s="1"/>
  <c r="BR55" i="14" s="1"/>
  <c r="BQ55" i="14" s="1"/>
  <c r="BP55" i="14" s="1"/>
  <c r="BO55" i="14" s="1"/>
  <c r="BN55" i="14" s="1"/>
  <c r="BM55" i="14" s="1"/>
  <c r="BL55" i="14" s="1"/>
  <c r="BK55" i="14" s="1"/>
  <c r="BJ55" i="14" s="1"/>
  <c r="BI55" i="14" s="1"/>
  <c r="BH55" i="14" s="1"/>
  <c r="BG55" i="14" s="1"/>
  <c r="BF55" i="14" s="1"/>
  <c r="BE55" i="14" s="1"/>
  <c r="BD55" i="14" s="1"/>
  <c r="BC55" i="14" s="1"/>
  <c r="BB55" i="14" s="1"/>
  <c r="BA55" i="14" s="1"/>
  <c r="AZ55" i="14" s="1"/>
  <c r="AY55" i="14" s="1"/>
  <c r="AX55" i="14" s="1"/>
  <c r="AW55" i="14" s="1"/>
  <c r="AV55" i="14" s="1"/>
  <c r="AU55" i="14" s="1"/>
  <c r="AT55" i="14" s="1"/>
  <c r="AS55" i="14" s="1"/>
  <c r="AR55" i="14" s="1"/>
  <c r="AQ55" i="14" s="1"/>
  <c r="AP55" i="14" s="1"/>
  <c r="AO55" i="14" s="1"/>
  <c r="AN55" i="14" s="1"/>
  <c r="AM55" i="14" s="1"/>
  <c r="AL55" i="14" s="1"/>
  <c r="AK55" i="14" s="1"/>
  <c r="AJ55" i="14" s="1"/>
  <c r="AI55" i="14" s="1"/>
  <c r="AH55" i="14" s="1"/>
  <c r="AG55" i="14" s="1"/>
  <c r="AF55" i="14" s="1"/>
  <c r="AE55" i="14" s="1"/>
  <c r="AD55" i="14" s="1"/>
  <c r="AC55" i="14" s="1"/>
  <c r="AB55" i="14" s="1"/>
  <c r="AA55" i="14" s="1"/>
  <c r="Z55" i="14" s="1"/>
  <c r="Y55" i="14" s="1"/>
  <c r="X55" i="14" s="1"/>
  <c r="W55" i="14" s="1"/>
  <c r="DP55" i="14"/>
  <c r="DO55" i="14" s="1"/>
  <c r="DN55" i="14" s="1"/>
  <c r="DM55" i="14" s="1"/>
  <c r="DL55" i="14" s="1"/>
  <c r="DK55" i="14" s="1"/>
  <c r="DJ55" i="14" s="1"/>
  <c r="DQ55" i="14"/>
  <c r="DR55" i="14"/>
  <c r="DI55" i="14"/>
  <c r="DH55" i="14" s="1"/>
  <c r="DG55" i="14" s="1"/>
  <c r="DF55" i="14" s="1"/>
  <c r="DE55" i="14" s="1"/>
  <c r="DJ81" i="14"/>
  <c r="DI81" i="14" s="1"/>
  <c r="DH81" i="14" s="1"/>
  <c r="DG81" i="14" s="1"/>
  <c r="DF81" i="14" s="1"/>
  <c r="DE81" i="14" s="1"/>
  <c r="DD81" i="14" s="1"/>
  <c r="DC81" i="14" s="1"/>
  <c r="DB81" i="14" s="1"/>
  <c r="DA81" i="14" s="1"/>
  <c r="CZ81" i="14" s="1"/>
  <c r="CY81" i="14" s="1"/>
  <c r="CX81" i="14" s="1"/>
  <c r="CW81" i="14" s="1"/>
  <c r="CV81" i="14" s="1"/>
  <c r="CU81" i="14" s="1"/>
  <c r="DN81" i="14"/>
  <c r="DM81" i="14" s="1"/>
  <c r="DL81" i="14" s="1"/>
  <c r="DK81" i="14" s="1"/>
  <c r="DQ81" i="14"/>
  <c r="DP81" i="14" s="1"/>
  <c r="DO81" i="14" s="1"/>
  <c r="CT81" i="14"/>
  <c r="CS81" i="14" s="1"/>
  <c r="CR81" i="14" s="1"/>
  <c r="CQ81" i="14" s="1"/>
  <c r="CP81" i="14" s="1"/>
  <c r="CO81" i="14" s="1"/>
  <c r="CN81" i="14" s="1"/>
  <c r="CM81" i="14" s="1"/>
  <c r="CL81" i="14" s="1"/>
  <c r="CK81" i="14" s="1"/>
  <c r="CJ81" i="14" s="1"/>
  <c r="CI81" i="14" s="1"/>
  <c r="CH81" i="14" s="1"/>
  <c r="CG81" i="14" s="1"/>
  <c r="CF81" i="14" s="1"/>
  <c r="CE81" i="14" s="1"/>
  <c r="CD81" i="14" s="1"/>
  <c r="CC81" i="14" s="1"/>
  <c r="CB81" i="14" s="1"/>
  <c r="CA81" i="14" s="1"/>
  <c r="BZ81" i="14" s="1"/>
  <c r="BY81" i="14" s="1"/>
  <c r="BX81" i="14" s="1"/>
  <c r="BW81" i="14" s="1"/>
  <c r="BV81" i="14" s="1"/>
  <c r="BU81" i="14" s="1"/>
  <c r="BT81" i="14" s="1"/>
  <c r="BS81" i="14" s="1"/>
  <c r="BR81" i="14" s="1"/>
  <c r="BQ81" i="14" s="1"/>
  <c r="BP81" i="14" s="1"/>
  <c r="BO81" i="14" s="1"/>
  <c r="BN81" i="14" s="1"/>
  <c r="BM81" i="14" s="1"/>
  <c r="BL81" i="14" s="1"/>
  <c r="BK81" i="14" s="1"/>
  <c r="BJ81" i="14" s="1"/>
  <c r="BI81" i="14" s="1"/>
  <c r="BH81" i="14" s="1"/>
  <c r="BG81" i="14" s="1"/>
  <c r="BF81" i="14" s="1"/>
  <c r="BE81" i="14" s="1"/>
  <c r="BD81" i="14" s="1"/>
  <c r="BC81" i="14" s="1"/>
  <c r="BB81" i="14" s="1"/>
  <c r="BA81" i="14" s="1"/>
  <c r="AZ81" i="14" s="1"/>
  <c r="AY81" i="14" s="1"/>
  <c r="AX81" i="14" s="1"/>
  <c r="AW81" i="14" s="1"/>
  <c r="AV81" i="14" s="1"/>
  <c r="AU81" i="14" s="1"/>
  <c r="AT81" i="14" s="1"/>
  <c r="AS81" i="14" s="1"/>
  <c r="AR81" i="14" s="1"/>
  <c r="AQ81" i="14" s="1"/>
  <c r="AP81" i="14" s="1"/>
  <c r="AO81" i="14" s="1"/>
  <c r="AN81" i="14" s="1"/>
  <c r="AM81" i="14" s="1"/>
  <c r="AL81" i="14" s="1"/>
  <c r="AK81" i="14" s="1"/>
  <c r="AJ81" i="14" s="1"/>
  <c r="AI81" i="14" s="1"/>
  <c r="AH81" i="14" s="1"/>
  <c r="AG81" i="14" s="1"/>
  <c r="AF81" i="14" s="1"/>
  <c r="AE81" i="14" s="1"/>
  <c r="AD81" i="14" s="1"/>
  <c r="AC81" i="14" s="1"/>
  <c r="AB81" i="14" s="1"/>
  <c r="AA81" i="14" s="1"/>
  <c r="Z81" i="14" s="1"/>
  <c r="Y81" i="14" s="1"/>
  <c r="X81" i="14" s="1"/>
  <c r="W81" i="14" s="1"/>
  <c r="DR81" i="14"/>
  <c r="DR98" i="14"/>
  <c r="DO98" i="14"/>
  <c r="DN98" i="14" s="1"/>
  <c r="DM98" i="14" s="1"/>
  <c r="DL98" i="14" s="1"/>
  <c r="DK98" i="14" s="1"/>
  <c r="DJ98" i="14" s="1"/>
  <c r="DI98" i="14" s="1"/>
  <c r="DH98" i="14" s="1"/>
  <c r="DG98" i="14" s="1"/>
  <c r="DF98" i="14" s="1"/>
  <c r="DE98" i="14" s="1"/>
  <c r="DD98" i="14" s="1"/>
  <c r="DC98" i="14" s="1"/>
  <c r="DB98" i="14" s="1"/>
  <c r="DA98" i="14" s="1"/>
  <c r="CZ98" i="14" s="1"/>
  <c r="CY98" i="14" s="1"/>
  <c r="CX98" i="14" s="1"/>
  <c r="CW98" i="14" s="1"/>
  <c r="CV98" i="14" s="1"/>
  <c r="CU98" i="14" s="1"/>
  <c r="CT98" i="14" s="1"/>
  <c r="CS98" i="14" s="1"/>
  <c r="CR98" i="14" s="1"/>
  <c r="CQ98" i="14" s="1"/>
  <c r="CP98" i="14" s="1"/>
  <c r="CO98" i="14" s="1"/>
  <c r="CN98" i="14" s="1"/>
  <c r="CM98" i="14" s="1"/>
  <c r="CL98" i="14" s="1"/>
  <c r="CK98" i="14" s="1"/>
  <c r="CJ98" i="14" s="1"/>
  <c r="CI98" i="14" s="1"/>
  <c r="CH98" i="14" s="1"/>
  <c r="CG98" i="14" s="1"/>
  <c r="CF98" i="14" s="1"/>
  <c r="CE98" i="14" s="1"/>
  <c r="CD98" i="14" s="1"/>
  <c r="CC98" i="14" s="1"/>
  <c r="CB98" i="14" s="1"/>
  <c r="CA98" i="14" s="1"/>
  <c r="BZ98" i="14" s="1"/>
  <c r="BY98" i="14" s="1"/>
  <c r="BX98" i="14" s="1"/>
  <c r="BW98" i="14" s="1"/>
  <c r="BV98" i="14" s="1"/>
  <c r="BU98" i="14" s="1"/>
  <c r="BT98" i="14" s="1"/>
  <c r="BS98" i="14" s="1"/>
  <c r="BR98" i="14" s="1"/>
  <c r="BQ98" i="14" s="1"/>
  <c r="BP98" i="14" s="1"/>
  <c r="BO98" i="14" s="1"/>
  <c r="BN98" i="14" s="1"/>
  <c r="BM98" i="14" s="1"/>
  <c r="BL98" i="14" s="1"/>
  <c r="BK98" i="14" s="1"/>
  <c r="BJ98" i="14" s="1"/>
  <c r="BI98" i="14" s="1"/>
  <c r="BH98" i="14" s="1"/>
  <c r="BG98" i="14" s="1"/>
  <c r="BF98" i="14" s="1"/>
  <c r="BE98" i="14" s="1"/>
  <c r="BD98" i="14" s="1"/>
  <c r="BC98" i="14" s="1"/>
  <c r="BB98" i="14" s="1"/>
  <c r="BA98" i="14" s="1"/>
  <c r="AZ98" i="14" s="1"/>
  <c r="AY98" i="14" s="1"/>
  <c r="AX98" i="14" s="1"/>
  <c r="AW98" i="14" s="1"/>
  <c r="AV98" i="14" s="1"/>
  <c r="AU98" i="14" s="1"/>
  <c r="AT98" i="14" s="1"/>
  <c r="AS98" i="14" s="1"/>
  <c r="AR98" i="14" s="1"/>
  <c r="AQ98" i="14" s="1"/>
  <c r="AP98" i="14" s="1"/>
  <c r="AO98" i="14" s="1"/>
  <c r="AN98" i="14" s="1"/>
  <c r="AM98" i="14" s="1"/>
  <c r="AL98" i="14" s="1"/>
  <c r="AK98" i="14" s="1"/>
  <c r="AJ98" i="14" s="1"/>
  <c r="AI98" i="14" s="1"/>
  <c r="AH98" i="14" s="1"/>
  <c r="AG98" i="14" s="1"/>
  <c r="AF98" i="14" s="1"/>
  <c r="AE98" i="14" s="1"/>
  <c r="AD98" i="14" s="1"/>
  <c r="AC98" i="14" s="1"/>
  <c r="AB98" i="14" s="1"/>
  <c r="AA98" i="14" s="1"/>
  <c r="Z98" i="14" s="1"/>
  <c r="Y98" i="14" s="1"/>
  <c r="X98" i="14" s="1"/>
  <c r="W98" i="14" s="1"/>
  <c r="DQ98" i="14"/>
  <c r="DP98" i="14" s="1"/>
  <c r="DM28" i="14"/>
  <c r="DL28" i="14" s="1"/>
  <c r="DK28" i="14" s="1"/>
  <c r="DJ28" i="14" s="1"/>
  <c r="DI28" i="14" s="1"/>
  <c r="DH28" i="14" s="1"/>
  <c r="DG28" i="14" s="1"/>
  <c r="DF28" i="14" s="1"/>
  <c r="DE28" i="14" s="1"/>
  <c r="DD28" i="14" s="1"/>
  <c r="DC28" i="14" s="1"/>
  <c r="DB28" i="14" s="1"/>
  <c r="DA28" i="14" s="1"/>
  <c r="CZ28" i="14" s="1"/>
  <c r="CY28" i="14" s="1"/>
  <c r="CX28" i="14" s="1"/>
  <c r="CW28" i="14" s="1"/>
  <c r="CV28" i="14" s="1"/>
  <c r="CU28" i="14" s="1"/>
  <c r="CT28" i="14" s="1"/>
  <c r="CS28" i="14" s="1"/>
  <c r="CR28" i="14" s="1"/>
  <c r="CQ28" i="14" s="1"/>
  <c r="CP28" i="14" s="1"/>
  <c r="CO28" i="14" s="1"/>
  <c r="CN28" i="14" s="1"/>
  <c r="CM28" i="14" s="1"/>
  <c r="CL28" i="14" s="1"/>
  <c r="CK28" i="14" s="1"/>
  <c r="CJ28" i="14" s="1"/>
  <c r="CI28" i="14" s="1"/>
  <c r="CH28" i="14" s="1"/>
  <c r="CG28" i="14" s="1"/>
  <c r="CF28" i="14" s="1"/>
  <c r="CE28" i="14" s="1"/>
  <c r="CD28" i="14" s="1"/>
  <c r="CC28" i="14" s="1"/>
  <c r="CB28" i="14" s="1"/>
  <c r="CA28" i="14" s="1"/>
  <c r="BZ28" i="14" s="1"/>
  <c r="BY28" i="14" s="1"/>
  <c r="BX28" i="14" s="1"/>
  <c r="BW28" i="14" s="1"/>
  <c r="BV28" i="14" s="1"/>
  <c r="BU28" i="14" s="1"/>
  <c r="BT28" i="14" s="1"/>
  <c r="BS28" i="14" s="1"/>
  <c r="BR28" i="14" s="1"/>
  <c r="BQ28" i="14" s="1"/>
  <c r="BP28" i="14" s="1"/>
  <c r="BO28" i="14" s="1"/>
  <c r="BN28" i="14" s="1"/>
  <c r="BM28" i="14" s="1"/>
  <c r="BL28" i="14" s="1"/>
  <c r="BK28" i="14" s="1"/>
  <c r="BJ28" i="14" s="1"/>
  <c r="BI28" i="14" s="1"/>
  <c r="BH28" i="14" s="1"/>
  <c r="BG28" i="14" s="1"/>
  <c r="BF28" i="14" s="1"/>
  <c r="BE28" i="14" s="1"/>
  <c r="BD28" i="14" s="1"/>
  <c r="BC28" i="14" s="1"/>
  <c r="BB28" i="14" s="1"/>
  <c r="BA28" i="14" s="1"/>
  <c r="AZ28" i="14" s="1"/>
  <c r="AY28" i="14" s="1"/>
  <c r="AX28" i="14" s="1"/>
  <c r="AW28" i="14" s="1"/>
  <c r="AV28" i="14" s="1"/>
  <c r="AU28" i="14" s="1"/>
  <c r="AT28" i="14" s="1"/>
  <c r="AS28" i="14" s="1"/>
  <c r="AR28" i="14" s="1"/>
  <c r="AQ28" i="14" s="1"/>
  <c r="AP28" i="14" s="1"/>
  <c r="AO28" i="14" s="1"/>
  <c r="AN28" i="14" s="1"/>
  <c r="AM28" i="14" s="1"/>
  <c r="AL28" i="14" s="1"/>
  <c r="AK28" i="14" s="1"/>
  <c r="AJ28" i="14" s="1"/>
  <c r="AI28" i="14" s="1"/>
  <c r="AH28" i="14" s="1"/>
  <c r="AG28" i="14" s="1"/>
  <c r="AF28" i="14" s="1"/>
  <c r="AE28" i="14" s="1"/>
  <c r="AD28" i="14" s="1"/>
  <c r="AC28" i="14" s="1"/>
  <c r="AB28" i="14" s="1"/>
  <c r="AA28" i="14" s="1"/>
  <c r="Z28" i="14" s="1"/>
  <c r="Y28" i="14" s="1"/>
  <c r="X28" i="14" s="1"/>
  <c r="W28" i="14" s="1"/>
  <c r="DQ28" i="14"/>
  <c r="DP28" i="14" s="1"/>
  <c r="DR28" i="14"/>
  <c r="DO28" i="14"/>
  <c r="DN28" i="14" s="1"/>
  <c r="DP29" i="14"/>
  <c r="DO29" i="14" s="1"/>
  <c r="DN29" i="14" s="1"/>
  <c r="DM29" i="14" s="1"/>
  <c r="DL29" i="14" s="1"/>
  <c r="DK29" i="14" s="1"/>
  <c r="DJ29" i="14" s="1"/>
  <c r="DI29" i="14" s="1"/>
  <c r="DH29" i="14" s="1"/>
  <c r="DG29" i="14" s="1"/>
  <c r="DF29" i="14" s="1"/>
  <c r="DE29" i="14" s="1"/>
  <c r="DD29" i="14" s="1"/>
  <c r="DC29" i="14" s="1"/>
  <c r="DB29" i="14" s="1"/>
  <c r="DA29" i="14" s="1"/>
  <c r="CZ29" i="14" s="1"/>
  <c r="CY29" i="14" s="1"/>
  <c r="CX29" i="14" s="1"/>
  <c r="CW29" i="14" s="1"/>
  <c r="CV29" i="14" s="1"/>
  <c r="CU29" i="14" s="1"/>
  <c r="CT29" i="14" s="1"/>
  <c r="CS29" i="14" s="1"/>
  <c r="CR29" i="14" s="1"/>
  <c r="CQ29" i="14" s="1"/>
  <c r="CP29" i="14" s="1"/>
  <c r="CO29" i="14" s="1"/>
  <c r="CN29" i="14" s="1"/>
  <c r="CM29" i="14" s="1"/>
  <c r="CL29" i="14" s="1"/>
  <c r="CK29" i="14" s="1"/>
  <c r="CJ29" i="14" s="1"/>
  <c r="CI29" i="14" s="1"/>
  <c r="CH29" i="14" s="1"/>
  <c r="CG29" i="14" s="1"/>
  <c r="CF29" i="14" s="1"/>
  <c r="CE29" i="14" s="1"/>
  <c r="CD29" i="14" s="1"/>
  <c r="CC29" i="14" s="1"/>
  <c r="CB29" i="14" s="1"/>
  <c r="CA29" i="14" s="1"/>
  <c r="BZ29" i="14" s="1"/>
  <c r="BY29" i="14" s="1"/>
  <c r="BX29" i="14" s="1"/>
  <c r="BW29" i="14" s="1"/>
  <c r="BV29" i="14" s="1"/>
  <c r="BU29" i="14" s="1"/>
  <c r="BT29" i="14" s="1"/>
  <c r="BS29" i="14" s="1"/>
  <c r="BR29" i="14" s="1"/>
  <c r="BQ29" i="14" s="1"/>
  <c r="BP29" i="14" s="1"/>
  <c r="BO29" i="14" s="1"/>
  <c r="BN29" i="14" s="1"/>
  <c r="BM29" i="14" s="1"/>
  <c r="BL29" i="14" s="1"/>
  <c r="BK29" i="14" s="1"/>
  <c r="BJ29" i="14" s="1"/>
  <c r="BI29" i="14" s="1"/>
  <c r="BH29" i="14" s="1"/>
  <c r="BG29" i="14" s="1"/>
  <c r="DQ29" i="14"/>
  <c r="BF29" i="14"/>
  <c r="BE29" i="14" s="1"/>
  <c r="BD29" i="14" s="1"/>
  <c r="BC29" i="14" s="1"/>
  <c r="BB29" i="14" s="1"/>
  <c r="BA29" i="14" s="1"/>
  <c r="AZ29" i="14" s="1"/>
  <c r="AY29" i="14" s="1"/>
  <c r="AX29" i="14" s="1"/>
  <c r="AW29" i="14" s="1"/>
  <c r="AV29" i="14" s="1"/>
  <c r="AU29" i="14" s="1"/>
  <c r="AT29" i="14" s="1"/>
  <c r="AS29" i="14" s="1"/>
  <c r="AR29" i="14" s="1"/>
  <c r="AQ29" i="14" s="1"/>
  <c r="AP29" i="14" s="1"/>
  <c r="AO29" i="14" s="1"/>
  <c r="AN29" i="14" s="1"/>
  <c r="AM29" i="14" s="1"/>
  <c r="AL29" i="14" s="1"/>
  <c r="AK29" i="14" s="1"/>
  <c r="AJ29" i="14" s="1"/>
  <c r="AI29" i="14" s="1"/>
  <c r="AH29" i="14" s="1"/>
  <c r="AG29" i="14" s="1"/>
  <c r="AF29" i="14" s="1"/>
  <c r="AE29" i="14" s="1"/>
  <c r="AD29" i="14" s="1"/>
  <c r="AC29" i="14" s="1"/>
  <c r="AB29" i="14" s="1"/>
  <c r="AA29" i="14" s="1"/>
  <c r="Z29" i="14" s="1"/>
  <c r="Y29" i="14" s="1"/>
  <c r="X29" i="14" s="1"/>
  <c r="W29" i="14" s="1"/>
  <c r="DR29" i="14"/>
  <c r="CX67" i="14"/>
  <c r="CW67" i="14" s="1"/>
  <c r="CV67" i="14" s="1"/>
  <c r="CU67" i="14" s="1"/>
  <c r="CT67" i="14" s="1"/>
  <c r="CS67" i="14" s="1"/>
  <c r="CR67" i="14" s="1"/>
  <c r="CQ67" i="14" s="1"/>
  <c r="CP67" i="14" s="1"/>
  <c r="CO67" i="14" s="1"/>
  <c r="CN67" i="14" s="1"/>
  <c r="CM67" i="14" s="1"/>
  <c r="CL67" i="14" s="1"/>
  <c r="CK67" i="14" s="1"/>
  <c r="CJ67" i="14" s="1"/>
  <c r="CI67" i="14" s="1"/>
  <c r="CH67" i="14" s="1"/>
  <c r="CG67" i="14" s="1"/>
  <c r="CF67" i="14" s="1"/>
  <c r="CE67" i="14" s="1"/>
  <c r="CD67" i="14" s="1"/>
  <c r="CC67" i="14" s="1"/>
  <c r="CB67" i="14" s="1"/>
  <c r="CA67" i="14" s="1"/>
  <c r="BZ67" i="14" s="1"/>
  <c r="BY67" i="14" s="1"/>
  <c r="BX67" i="14" s="1"/>
  <c r="BW67" i="14" s="1"/>
  <c r="BV67" i="14" s="1"/>
  <c r="BU67" i="14" s="1"/>
  <c r="BT67" i="14" s="1"/>
  <c r="BS67" i="14" s="1"/>
  <c r="BR67" i="14" s="1"/>
  <c r="BQ67" i="14" s="1"/>
  <c r="BP67" i="14" s="1"/>
  <c r="BO67" i="14" s="1"/>
  <c r="BN67" i="14" s="1"/>
  <c r="BM67" i="14" s="1"/>
  <c r="BL67" i="14" s="1"/>
  <c r="BK67" i="14" s="1"/>
  <c r="BJ67" i="14" s="1"/>
  <c r="BI67" i="14" s="1"/>
  <c r="BH67" i="14" s="1"/>
  <c r="BG67" i="14" s="1"/>
  <c r="BF67" i="14" s="1"/>
  <c r="BE67" i="14" s="1"/>
  <c r="BD67" i="14" s="1"/>
  <c r="BC67" i="14" s="1"/>
  <c r="BB67" i="14" s="1"/>
  <c r="BA67" i="14" s="1"/>
  <c r="AZ67" i="14" s="1"/>
  <c r="AY67" i="14" s="1"/>
  <c r="AX67" i="14" s="1"/>
  <c r="AW67" i="14" s="1"/>
  <c r="AV67" i="14" s="1"/>
  <c r="AU67" i="14" s="1"/>
  <c r="AT67" i="14" s="1"/>
  <c r="AS67" i="14" s="1"/>
  <c r="AR67" i="14" s="1"/>
  <c r="AQ67" i="14" s="1"/>
  <c r="AP67" i="14" s="1"/>
  <c r="AO67" i="14" s="1"/>
  <c r="AN67" i="14" s="1"/>
  <c r="AM67" i="14" s="1"/>
  <c r="AL67" i="14" s="1"/>
  <c r="AK67" i="14" s="1"/>
  <c r="AJ67" i="14" s="1"/>
  <c r="AI67" i="14" s="1"/>
  <c r="AH67" i="14" s="1"/>
  <c r="AG67" i="14" s="1"/>
  <c r="AF67" i="14" s="1"/>
  <c r="AE67" i="14" s="1"/>
  <c r="AD67" i="14" s="1"/>
  <c r="AC67" i="14" s="1"/>
  <c r="AB67" i="14" s="1"/>
  <c r="AA67" i="14" s="1"/>
  <c r="Z67" i="14" s="1"/>
  <c r="Y67" i="14" s="1"/>
  <c r="X67" i="14" s="1"/>
  <c r="W67" i="14" s="1"/>
  <c r="DO67" i="14"/>
  <c r="DN67" i="14" s="1"/>
  <c r="DM67" i="14" s="1"/>
  <c r="DL67" i="14" s="1"/>
  <c r="DK67" i="14" s="1"/>
  <c r="DJ67" i="14" s="1"/>
  <c r="DI67" i="14" s="1"/>
  <c r="DH67" i="14" s="1"/>
  <c r="DG67" i="14" s="1"/>
  <c r="DF67" i="14" s="1"/>
  <c r="DE67" i="14" s="1"/>
  <c r="DD67" i="14" s="1"/>
  <c r="DC67" i="14" s="1"/>
  <c r="DB67" i="14" s="1"/>
  <c r="DA67" i="14" s="1"/>
  <c r="CZ67" i="14" s="1"/>
  <c r="CY67" i="14" s="1"/>
  <c r="DR67" i="14"/>
  <c r="DQ67" i="14" s="1"/>
  <c r="DP67" i="14" s="1"/>
  <c r="DQ93" i="14"/>
  <c r="DP93" i="14" s="1"/>
  <c r="DO93" i="14" s="1"/>
  <c r="DN93" i="14" s="1"/>
  <c r="DM93" i="14" s="1"/>
  <c r="DL93" i="14" s="1"/>
  <c r="DK93" i="14" s="1"/>
  <c r="DJ93" i="14" s="1"/>
  <c r="DI93" i="14" s="1"/>
  <c r="DH93" i="14" s="1"/>
  <c r="DG93" i="14" s="1"/>
  <c r="DF93" i="14" s="1"/>
  <c r="DE93" i="14" s="1"/>
  <c r="DD93" i="14" s="1"/>
  <c r="DC93" i="14" s="1"/>
  <c r="DB93" i="14" s="1"/>
  <c r="DA93" i="14" s="1"/>
  <c r="CZ93" i="14" s="1"/>
  <c r="CY93" i="14" s="1"/>
  <c r="CX93" i="14" s="1"/>
  <c r="CW93" i="14" s="1"/>
  <c r="CV93" i="14" s="1"/>
  <c r="CU93" i="14" s="1"/>
  <c r="CT93" i="14" s="1"/>
  <c r="CS93" i="14" s="1"/>
  <c r="CR93" i="14" s="1"/>
  <c r="CQ93" i="14" s="1"/>
  <c r="CP93" i="14" s="1"/>
  <c r="CO93" i="14" s="1"/>
  <c r="CN93" i="14" s="1"/>
  <c r="CM93" i="14" s="1"/>
  <c r="CL93" i="14" s="1"/>
  <c r="CK93" i="14" s="1"/>
  <c r="CJ93" i="14" s="1"/>
  <c r="CI93" i="14" s="1"/>
  <c r="CH93" i="14" s="1"/>
  <c r="CG93" i="14" s="1"/>
  <c r="CF93" i="14" s="1"/>
  <c r="CE93" i="14" s="1"/>
  <c r="CD93" i="14" s="1"/>
  <c r="CC93" i="14" s="1"/>
  <c r="CB93" i="14" s="1"/>
  <c r="CA93" i="14" s="1"/>
  <c r="BZ93" i="14" s="1"/>
  <c r="BY93" i="14" s="1"/>
  <c r="BX93" i="14" s="1"/>
  <c r="BW93" i="14" s="1"/>
  <c r="BV93" i="14" s="1"/>
  <c r="BU93" i="14" s="1"/>
  <c r="BT93" i="14" s="1"/>
  <c r="BS93" i="14" s="1"/>
  <c r="BR93" i="14" s="1"/>
  <c r="BQ93" i="14" s="1"/>
  <c r="BP93" i="14" s="1"/>
  <c r="BO93" i="14" s="1"/>
  <c r="BN93" i="14" s="1"/>
  <c r="BM93" i="14" s="1"/>
  <c r="BL93" i="14" s="1"/>
  <c r="BK93" i="14" s="1"/>
  <c r="BJ93" i="14" s="1"/>
  <c r="BI93" i="14" s="1"/>
  <c r="BH93" i="14" s="1"/>
  <c r="BG93" i="14" s="1"/>
  <c r="BF93" i="14" s="1"/>
  <c r="BE93" i="14" s="1"/>
  <c r="BD93" i="14" s="1"/>
  <c r="BC93" i="14" s="1"/>
  <c r="BB93" i="14" s="1"/>
  <c r="BA93" i="14" s="1"/>
  <c r="AZ93" i="14" s="1"/>
  <c r="AY93" i="14" s="1"/>
  <c r="AX93" i="14" s="1"/>
  <c r="AW93" i="14" s="1"/>
  <c r="AV93" i="14" s="1"/>
  <c r="AU93" i="14" s="1"/>
  <c r="AT93" i="14" s="1"/>
  <c r="AS93" i="14" s="1"/>
  <c r="AR93" i="14" s="1"/>
  <c r="AQ93" i="14" s="1"/>
  <c r="AP93" i="14" s="1"/>
  <c r="AO93" i="14" s="1"/>
  <c r="AN93" i="14" s="1"/>
  <c r="AM93" i="14" s="1"/>
  <c r="AL93" i="14" s="1"/>
  <c r="AK93" i="14" s="1"/>
  <c r="AJ93" i="14" s="1"/>
  <c r="AI93" i="14" s="1"/>
  <c r="AH93" i="14" s="1"/>
  <c r="AG93" i="14" s="1"/>
  <c r="AF93" i="14" s="1"/>
  <c r="AE93" i="14" s="1"/>
  <c r="AD93" i="14" s="1"/>
  <c r="AC93" i="14" s="1"/>
  <c r="AB93" i="14" s="1"/>
  <c r="AA93" i="14" s="1"/>
  <c r="Z93" i="14" s="1"/>
  <c r="Y93" i="14" s="1"/>
  <c r="X93" i="14" s="1"/>
  <c r="W93" i="14" s="1"/>
  <c r="DR93" i="14"/>
  <c r="DL34" i="14"/>
  <c r="DK34" i="14" s="1"/>
  <c r="DJ34" i="14" s="1"/>
  <c r="DI34" i="14" s="1"/>
  <c r="DH34" i="14" s="1"/>
  <c r="DG34" i="14" s="1"/>
  <c r="DF34" i="14" s="1"/>
  <c r="DE34" i="14" s="1"/>
  <c r="DD34" i="14" s="1"/>
  <c r="DC34" i="14" s="1"/>
  <c r="DB34" i="14" s="1"/>
  <c r="DA34" i="14" s="1"/>
  <c r="CZ34" i="14" s="1"/>
  <c r="CY34" i="14" s="1"/>
  <c r="CX34" i="14" s="1"/>
  <c r="CW34" i="14" s="1"/>
  <c r="CV34" i="14" s="1"/>
  <c r="CU34" i="14" s="1"/>
  <c r="CT34" i="14" s="1"/>
  <c r="CS34" i="14" s="1"/>
  <c r="CR34" i="14" s="1"/>
  <c r="CQ34" i="14" s="1"/>
  <c r="CP34" i="14" s="1"/>
  <c r="CO34" i="14" s="1"/>
  <c r="CN34" i="14" s="1"/>
  <c r="CM34" i="14" s="1"/>
  <c r="CL34" i="14" s="1"/>
  <c r="CK34" i="14" s="1"/>
  <c r="CJ34" i="14" s="1"/>
  <c r="CI34" i="14" s="1"/>
  <c r="CH34" i="14" s="1"/>
  <c r="CG34" i="14" s="1"/>
  <c r="CF34" i="14" s="1"/>
  <c r="CE34" i="14" s="1"/>
  <c r="CD34" i="14" s="1"/>
  <c r="CC34" i="14" s="1"/>
  <c r="CB34" i="14" s="1"/>
  <c r="CA34" i="14" s="1"/>
  <c r="BZ34" i="14" s="1"/>
  <c r="BY34" i="14" s="1"/>
  <c r="BX34" i="14" s="1"/>
  <c r="BW34" i="14" s="1"/>
  <c r="BV34" i="14" s="1"/>
  <c r="BU34" i="14" s="1"/>
  <c r="BT34" i="14" s="1"/>
  <c r="BS34" i="14" s="1"/>
  <c r="BR34" i="14" s="1"/>
  <c r="BQ34" i="14" s="1"/>
  <c r="BP34" i="14" s="1"/>
  <c r="BO34" i="14" s="1"/>
  <c r="BN34" i="14" s="1"/>
  <c r="BM34" i="14" s="1"/>
  <c r="BL34" i="14" s="1"/>
  <c r="BK34" i="14" s="1"/>
  <c r="BJ34" i="14" s="1"/>
  <c r="BI34" i="14" s="1"/>
  <c r="BH34" i="14" s="1"/>
  <c r="BG34" i="14" s="1"/>
  <c r="BF34" i="14" s="1"/>
  <c r="BE34" i="14" s="1"/>
  <c r="BD34" i="14" s="1"/>
  <c r="BC34" i="14" s="1"/>
  <c r="BB34" i="14" s="1"/>
  <c r="BA34" i="14" s="1"/>
  <c r="AZ34" i="14" s="1"/>
  <c r="AY34" i="14" s="1"/>
  <c r="AX34" i="14" s="1"/>
  <c r="AW34" i="14" s="1"/>
  <c r="AV34" i="14" s="1"/>
  <c r="AU34" i="14" s="1"/>
  <c r="AT34" i="14" s="1"/>
  <c r="AS34" i="14" s="1"/>
  <c r="AR34" i="14" s="1"/>
  <c r="AQ34" i="14" s="1"/>
  <c r="AP34" i="14" s="1"/>
  <c r="AO34" i="14" s="1"/>
  <c r="AN34" i="14" s="1"/>
  <c r="AM34" i="14" s="1"/>
  <c r="AL34" i="14" s="1"/>
  <c r="AK34" i="14" s="1"/>
  <c r="AJ34" i="14" s="1"/>
  <c r="AI34" i="14" s="1"/>
  <c r="AH34" i="14" s="1"/>
  <c r="AG34" i="14" s="1"/>
  <c r="AF34" i="14" s="1"/>
  <c r="AE34" i="14" s="1"/>
  <c r="AD34" i="14" s="1"/>
  <c r="AC34" i="14" s="1"/>
  <c r="AB34" i="14" s="1"/>
  <c r="AA34" i="14" s="1"/>
  <c r="Z34" i="14" s="1"/>
  <c r="Y34" i="14" s="1"/>
  <c r="X34" i="14" s="1"/>
  <c r="W34" i="14" s="1"/>
  <c r="DN34" i="14"/>
  <c r="DM34" i="14" s="1"/>
  <c r="DO34" i="14"/>
  <c r="DP34" i="14"/>
  <c r="DR34" i="14"/>
  <c r="DQ34" i="14" s="1"/>
  <c r="DR40" i="14"/>
  <c r="DQ40" i="14" s="1"/>
  <c r="DP40" i="14" s="1"/>
  <c r="DO40" i="14" s="1"/>
  <c r="DN40" i="14" s="1"/>
  <c r="DM40" i="14" s="1"/>
  <c r="DL40" i="14" s="1"/>
  <c r="DK40" i="14" s="1"/>
  <c r="DJ40" i="14" s="1"/>
  <c r="DI40" i="14" s="1"/>
  <c r="DH40" i="14" s="1"/>
  <c r="DG40" i="14" s="1"/>
  <c r="DF40" i="14" s="1"/>
  <c r="DE40" i="14" s="1"/>
  <c r="DD40" i="14" s="1"/>
  <c r="DC40" i="14" s="1"/>
  <c r="DB40" i="14" s="1"/>
  <c r="DA40" i="14" s="1"/>
  <c r="CZ40" i="14" s="1"/>
  <c r="CY40" i="14" s="1"/>
  <c r="CX40" i="14" s="1"/>
  <c r="CW40" i="14" s="1"/>
  <c r="CV40" i="14" s="1"/>
  <c r="CU40" i="14" s="1"/>
  <c r="CT40" i="14" s="1"/>
  <c r="CS40" i="14" s="1"/>
  <c r="CR40" i="14" s="1"/>
  <c r="CQ40" i="14" s="1"/>
  <c r="CP40" i="14" s="1"/>
  <c r="CO40" i="14" s="1"/>
  <c r="CN40" i="14" s="1"/>
  <c r="CM40" i="14" s="1"/>
  <c r="CL40" i="14" s="1"/>
  <c r="CK40" i="14" s="1"/>
  <c r="CJ40" i="14" s="1"/>
  <c r="CI40" i="14" s="1"/>
  <c r="CH40" i="14" s="1"/>
  <c r="CG40" i="14" s="1"/>
  <c r="CF40" i="14" s="1"/>
  <c r="CE40" i="14" s="1"/>
  <c r="CD40" i="14" s="1"/>
  <c r="CC40" i="14" s="1"/>
  <c r="CB40" i="14" s="1"/>
  <c r="CA40" i="14" s="1"/>
  <c r="BZ40" i="14" s="1"/>
  <c r="BY40" i="14" s="1"/>
  <c r="BX40" i="14" s="1"/>
  <c r="BW40" i="14" s="1"/>
  <c r="BV40" i="14" s="1"/>
  <c r="BU40" i="14" s="1"/>
  <c r="BT40" i="14" s="1"/>
  <c r="BS40" i="14" s="1"/>
  <c r="BR40" i="14" s="1"/>
  <c r="BQ40" i="14" s="1"/>
  <c r="BP40" i="14"/>
  <c r="BO40" i="14" s="1"/>
  <c r="BN40" i="14" s="1"/>
  <c r="BM40" i="14" s="1"/>
  <c r="BL40" i="14" s="1"/>
  <c r="BK40" i="14" s="1"/>
  <c r="BJ40" i="14" s="1"/>
  <c r="BI40" i="14" s="1"/>
  <c r="BH40" i="14" s="1"/>
  <c r="BG40" i="14" s="1"/>
  <c r="BF40" i="14" s="1"/>
  <c r="BE40" i="14" s="1"/>
  <c r="BD40" i="14" s="1"/>
  <c r="BC40" i="14" s="1"/>
  <c r="BB40" i="14" s="1"/>
  <c r="BA40" i="14" s="1"/>
  <c r="AZ40" i="14" s="1"/>
  <c r="AY40" i="14" s="1"/>
  <c r="AX40" i="14" s="1"/>
  <c r="AW40" i="14" s="1"/>
  <c r="AV40" i="14" s="1"/>
  <c r="AU40" i="14" s="1"/>
  <c r="AT40" i="14" s="1"/>
  <c r="AS40" i="14" s="1"/>
  <c r="AR40" i="14" s="1"/>
  <c r="AQ40" i="14" s="1"/>
  <c r="AP40" i="14" s="1"/>
  <c r="AO40" i="14" s="1"/>
  <c r="AN40" i="14" s="1"/>
  <c r="AM40" i="14" s="1"/>
  <c r="AL40" i="14" s="1"/>
  <c r="AK40" i="14" s="1"/>
  <c r="AJ40" i="14" s="1"/>
  <c r="AI40" i="14" s="1"/>
  <c r="AH40" i="14" s="1"/>
  <c r="AG40" i="14" s="1"/>
  <c r="AF40" i="14" s="1"/>
  <c r="AE40" i="14" s="1"/>
  <c r="AD40" i="14" s="1"/>
  <c r="AC40" i="14" s="1"/>
  <c r="AB40" i="14" s="1"/>
  <c r="AA40" i="14" s="1"/>
  <c r="Z40" i="14" s="1"/>
  <c r="Y40" i="14" s="1"/>
  <c r="X40" i="14" s="1"/>
  <c r="W40" i="14" s="1"/>
  <c r="CR41" i="14"/>
  <c r="CQ41" i="14" s="1"/>
  <c r="CP41" i="14" s="1"/>
  <c r="CO41" i="14" s="1"/>
  <c r="CN41" i="14" s="1"/>
  <c r="CM41" i="14" s="1"/>
  <c r="CL41" i="14" s="1"/>
  <c r="CK41" i="14" s="1"/>
  <c r="CJ41" i="14" s="1"/>
  <c r="CI41" i="14" s="1"/>
  <c r="CH41" i="14" s="1"/>
  <c r="CG41" i="14" s="1"/>
  <c r="CF41" i="14" s="1"/>
  <c r="CE41" i="14" s="1"/>
  <c r="CD41" i="14" s="1"/>
  <c r="CC41" i="14" s="1"/>
  <c r="CB41" i="14" s="1"/>
  <c r="CA41" i="14" s="1"/>
  <c r="BZ41" i="14" s="1"/>
  <c r="BY41" i="14" s="1"/>
  <c r="BX41" i="14" s="1"/>
  <c r="BW41" i="14" s="1"/>
  <c r="BV41" i="14" s="1"/>
  <c r="BU41" i="14" s="1"/>
  <c r="BT41" i="14" s="1"/>
  <c r="BS41" i="14" s="1"/>
  <c r="BR41" i="14" s="1"/>
  <c r="BQ41" i="14" s="1"/>
  <c r="BP41" i="14" s="1"/>
  <c r="BO41" i="14" s="1"/>
  <c r="BN41" i="14" s="1"/>
  <c r="BM41" i="14" s="1"/>
  <c r="BL41" i="14" s="1"/>
  <c r="BK41" i="14" s="1"/>
  <c r="BJ41" i="14" s="1"/>
  <c r="BI41" i="14" s="1"/>
  <c r="BH41" i="14" s="1"/>
  <c r="BG41" i="14" s="1"/>
  <c r="BF41" i="14" s="1"/>
  <c r="BE41" i="14" s="1"/>
  <c r="BD41" i="14" s="1"/>
  <c r="BC41" i="14" s="1"/>
  <c r="BB41" i="14" s="1"/>
  <c r="BA41" i="14" s="1"/>
  <c r="AZ41" i="14" s="1"/>
  <c r="AY41" i="14" s="1"/>
  <c r="AX41" i="14" s="1"/>
  <c r="AW41" i="14" s="1"/>
  <c r="AV41" i="14" s="1"/>
  <c r="AU41" i="14" s="1"/>
  <c r="AT41" i="14" s="1"/>
  <c r="AS41" i="14" s="1"/>
  <c r="AR41" i="14" s="1"/>
  <c r="AQ41" i="14" s="1"/>
  <c r="AP41" i="14" s="1"/>
  <c r="AO41" i="14" s="1"/>
  <c r="AN41" i="14" s="1"/>
  <c r="AM41" i="14" s="1"/>
  <c r="AL41" i="14" s="1"/>
  <c r="AK41" i="14" s="1"/>
  <c r="AJ41" i="14" s="1"/>
  <c r="AI41" i="14" s="1"/>
  <c r="AH41" i="14" s="1"/>
  <c r="AG41" i="14" s="1"/>
  <c r="AF41" i="14" s="1"/>
  <c r="AE41" i="14" s="1"/>
  <c r="AD41" i="14" s="1"/>
  <c r="AC41" i="14" s="1"/>
  <c r="AB41" i="14" s="1"/>
  <c r="AA41" i="14" s="1"/>
  <c r="Z41" i="14" s="1"/>
  <c r="Y41" i="14" s="1"/>
  <c r="X41" i="14" s="1"/>
  <c r="W41" i="14" s="1"/>
  <c r="DR41" i="14"/>
  <c r="DQ41" i="14" s="1"/>
  <c r="DP41" i="14" s="1"/>
  <c r="DO41" i="14" s="1"/>
  <c r="DN41" i="14" s="1"/>
  <c r="DM41" i="14" s="1"/>
  <c r="DL41" i="14" s="1"/>
  <c r="DK41" i="14" s="1"/>
  <c r="DJ41" i="14" s="1"/>
  <c r="DI41" i="14" s="1"/>
  <c r="DH41" i="14" s="1"/>
  <c r="DG41" i="14" s="1"/>
  <c r="DF41" i="14" s="1"/>
  <c r="DE41" i="14" s="1"/>
  <c r="DD41" i="14" s="1"/>
  <c r="DC41" i="14" s="1"/>
  <c r="DB41" i="14" s="1"/>
  <c r="DA41" i="14" s="1"/>
  <c r="CZ41" i="14" s="1"/>
  <c r="CY41" i="14" s="1"/>
  <c r="CX41" i="14" s="1"/>
  <c r="CW41" i="14" s="1"/>
  <c r="CV41" i="14" s="1"/>
  <c r="CU41" i="14" s="1"/>
  <c r="CT41" i="14" s="1"/>
  <c r="CS41" i="14" s="1"/>
  <c r="CP79" i="14"/>
  <c r="CO79" i="14" s="1"/>
  <c r="CN79" i="14" s="1"/>
  <c r="CM79" i="14" s="1"/>
  <c r="CL79" i="14" s="1"/>
  <c r="CK79" i="14" s="1"/>
  <c r="CJ79" i="14" s="1"/>
  <c r="CI79" i="14" s="1"/>
  <c r="CH79" i="14" s="1"/>
  <c r="CG79" i="14" s="1"/>
  <c r="CF79" i="14" s="1"/>
  <c r="CE79" i="14" s="1"/>
  <c r="CD79" i="14" s="1"/>
  <c r="CC79" i="14" s="1"/>
  <c r="CB79" i="14" s="1"/>
  <c r="CA79" i="14" s="1"/>
  <c r="BZ79" i="14" s="1"/>
  <c r="BY79" i="14" s="1"/>
  <c r="BX79" i="14" s="1"/>
  <c r="DQ79" i="14"/>
  <c r="DP79" i="14" s="1"/>
  <c r="DO79" i="14" s="1"/>
  <c r="DN79" i="14" s="1"/>
  <c r="DM79" i="14" s="1"/>
  <c r="DL79" i="14" s="1"/>
  <c r="DR79" i="14"/>
  <c r="BW79" i="14"/>
  <c r="BV79" i="14" s="1"/>
  <c r="BU79" i="14" s="1"/>
  <c r="BT79" i="14" s="1"/>
  <c r="BS79" i="14" s="1"/>
  <c r="BR79" i="14" s="1"/>
  <c r="BQ79" i="14" s="1"/>
  <c r="BP79" i="14" s="1"/>
  <c r="BO79" i="14" s="1"/>
  <c r="BN79" i="14" s="1"/>
  <c r="BM79" i="14" s="1"/>
  <c r="BL79" i="14" s="1"/>
  <c r="BK79" i="14" s="1"/>
  <c r="BJ79" i="14" s="1"/>
  <c r="BI79" i="14" s="1"/>
  <c r="BH79" i="14" s="1"/>
  <c r="BG79" i="14" s="1"/>
  <c r="BF79" i="14" s="1"/>
  <c r="BE79" i="14" s="1"/>
  <c r="BD79" i="14" s="1"/>
  <c r="BC79" i="14" s="1"/>
  <c r="BB79" i="14" s="1"/>
  <c r="BA79" i="14" s="1"/>
  <c r="AZ79" i="14" s="1"/>
  <c r="AY79" i="14" s="1"/>
  <c r="AX79" i="14" s="1"/>
  <c r="AW79" i="14" s="1"/>
  <c r="AV79" i="14" s="1"/>
  <c r="AU79" i="14" s="1"/>
  <c r="AT79" i="14" s="1"/>
  <c r="AS79" i="14" s="1"/>
  <c r="AB79" i="14"/>
  <c r="AA79" i="14" s="1"/>
  <c r="Z79" i="14" s="1"/>
  <c r="Y79" i="14" s="1"/>
  <c r="X79" i="14" s="1"/>
  <c r="W79" i="14" s="1"/>
  <c r="DK79" i="14"/>
  <c r="DJ79" i="14" s="1"/>
  <c r="DI79" i="14" s="1"/>
  <c r="DH79" i="14" s="1"/>
  <c r="DG79" i="14" s="1"/>
  <c r="DF79" i="14" s="1"/>
  <c r="DE79" i="14" s="1"/>
  <c r="DD79" i="14" s="1"/>
  <c r="DC79" i="14" s="1"/>
  <c r="DB79" i="14" s="1"/>
  <c r="DA79" i="14" s="1"/>
  <c r="CZ79" i="14" s="1"/>
  <c r="CY79" i="14" s="1"/>
  <c r="CX79" i="14" s="1"/>
  <c r="CW79" i="14" s="1"/>
  <c r="CV79" i="14" s="1"/>
  <c r="CU79" i="14" s="1"/>
  <c r="CT79" i="14" s="1"/>
  <c r="CS79" i="14" s="1"/>
  <c r="CR79" i="14" s="1"/>
  <c r="CQ79" i="14" s="1"/>
  <c r="AR79" i="14"/>
  <c r="AQ79" i="14" s="1"/>
  <c r="AP79" i="14" s="1"/>
  <c r="AO79" i="14" s="1"/>
  <c r="AN79" i="14" s="1"/>
  <c r="AM79" i="14" s="1"/>
  <c r="AL79" i="14" s="1"/>
  <c r="AK79" i="14" s="1"/>
  <c r="AJ79" i="14" s="1"/>
  <c r="AI79" i="14" s="1"/>
  <c r="AH79" i="14" s="1"/>
  <c r="AG79" i="14" s="1"/>
  <c r="AF79" i="14" s="1"/>
  <c r="AE79" i="14" s="1"/>
  <c r="AD79" i="14" s="1"/>
  <c r="AC79" i="14" s="1"/>
  <c r="DE20" i="14"/>
  <c r="DD20" i="14" s="1"/>
  <c r="DC20" i="14" s="1"/>
  <c r="DB20" i="14" s="1"/>
  <c r="DA20" i="14" s="1"/>
  <c r="CZ20" i="14" s="1"/>
  <c r="CY20" i="14" s="1"/>
  <c r="CX20" i="14" s="1"/>
  <c r="CW20" i="14" s="1"/>
  <c r="CV20" i="14" s="1"/>
  <c r="CU20" i="14" s="1"/>
  <c r="CT20" i="14" s="1"/>
  <c r="CS20" i="14" s="1"/>
  <c r="CR20" i="14" s="1"/>
  <c r="CQ20" i="14" s="1"/>
  <c r="CP20" i="14" s="1"/>
  <c r="CO20" i="14" s="1"/>
  <c r="CN20" i="14" s="1"/>
  <c r="CM20" i="14" s="1"/>
  <c r="CL20" i="14" s="1"/>
  <c r="CK20" i="14" s="1"/>
  <c r="CJ20" i="14" s="1"/>
  <c r="CI20" i="14" s="1"/>
  <c r="CH20" i="14" s="1"/>
  <c r="CG20" i="14" s="1"/>
  <c r="CF20" i="14" s="1"/>
  <c r="CE20" i="14" s="1"/>
  <c r="CD20" i="14" s="1"/>
  <c r="CC20" i="14" s="1"/>
  <c r="CB20" i="14" s="1"/>
  <c r="CA20" i="14" s="1"/>
  <c r="BZ20" i="14" s="1"/>
  <c r="BY20" i="14" s="1"/>
  <c r="BX20" i="14" s="1"/>
  <c r="BW20" i="14" s="1"/>
  <c r="BV20" i="14" s="1"/>
  <c r="BU20" i="14" s="1"/>
  <c r="BT20" i="14" s="1"/>
  <c r="BS20" i="14" s="1"/>
  <c r="BR20" i="14" s="1"/>
  <c r="BQ20" i="14" s="1"/>
  <c r="BP20" i="14" s="1"/>
  <c r="BO20" i="14" s="1"/>
  <c r="BN20" i="14" s="1"/>
  <c r="BM20" i="14" s="1"/>
  <c r="BL20" i="14" s="1"/>
  <c r="BK20" i="14" s="1"/>
  <c r="BJ20" i="14" s="1"/>
  <c r="BI20" i="14" s="1"/>
  <c r="BH20" i="14" s="1"/>
  <c r="BG20" i="14" s="1"/>
  <c r="BF20" i="14" s="1"/>
  <c r="BE20" i="14" s="1"/>
  <c r="BD20" i="14" s="1"/>
  <c r="BC20" i="14" s="1"/>
  <c r="BB20" i="14" s="1"/>
  <c r="BA20" i="14" s="1"/>
  <c r="AZ20" i="14" s="1"/>
  <c r="AY20" i="14" s="1"/>
  <c r="AX20" i="14" s="1"/>
  <c r="AW20" i="14" s="1"/>
  <c r="AV20" i="14" s="1"/>
  <c r="AU20" i="14" s="1"/>
  <c r="AT20" i="14" s="1"/>
  <c r="AS20" i="14" s="1"/>
  <c r="AR20" i="14" s="1"/>
  <c r="AQ20" i="14" s="1"/>
  <c r="AP20" i="14" s="1"/>
  <c r="AO20" i="14" s="1"/>
  <c r="AN20" i="14" s="1"/>
  <c r="AM20" i="14" s="1"/>
  <c r="AL20" i="14" s="1"/>
  <c r="AK20" i="14" s="1"/>
  <c r="AJ20" i="14" s="1"/>
  <c r="AI20" i="14" s="1"/>
  <c r="AH20" i="14" s="1"/>
  <c r="AG20" i="14" s="1"/>
  <c r="AF20" i="14" s="1"/>
  <c r="AE20" i="14" s="1"/>
  <c r="AD20" i="14" s="1"/>
  <c r="AC20" i="14" s="1"/>
  <c r="AB20" i="14" s="1"/>
  <c r="AA20" i="14" s="1"/>
  <c r="Z20" i="14" s="1"/>
  <c r="Y20" i="14" s="1"/>
  <c r="X20" i="14" s="1"/>
  <c r="W20" i="14" s="1"/>
  <c r="DQ20" i="14"/>
  <c r="DP20" i="14" s="1"/>
  <c r="DO20" i="14" s="1"/>
  <c r="DN20" i="14" s="1"/>
  <c r="DM20" i="14" s="1"/>
  <c r="DL20" i="14" s="1"/>
  <c r="DR20" i="14"/>
  <c r="DH20" i="14"/>
  <c r="DG20" i="14" s="1"/>
  <c r="DF20" i="14" s="1"/>
  <c r="DI20" i="14"/>
  <c r="DK20" i="14"/>
  <c r="DJ20" i="14" s="1"/>
  <c r="DR46" i="14"/>
  <c r="DQ46" i="14" s="1"/>
  <c r="DP46" i="14" s="1"/>
  <c r="DO46" i="14" s="1"/>
  <c r="DN46" i="14" s="1"/>
  <c r="DM46" i="14" s="1"/>
  <c r="DL46" i="14" s="1"/>
  <c r="DK46" i="14" s="1"/>
  <c r="DJ46" i="14" s="1"/>
  <c r="DI46" i="14" s="1"/>
  <c r="DH46" i="14" s="1"/>
  <c r="DG46" i="14" s="1"/>
  <c r="DF46" i="14" s="1"/>
  <c r="DE46" i="14" s="1"/>
  <c r="DD46" i="14" s="1"/>
  <c r="DC46" i="14" s="1"/>
  <c r="DB46" i="14" s="1"/>
  <c r="DA46" i="14" s="1"/>
  <c r="CZ46" i="14" s="1"/>
  <c r="CY46" i="14" s="1"/>
  <c r="CX46" i="14" s="1"/>
  <c r="CW46" i="14" s="1"/>
  <c r="CV46" i="14" s="1"/>
  <c r="CU46" i="14" s="1"/>
  <c r="CT46" i="14" s="1"/>
  <c r="CS46" i="14" s="1"/>
  <c r="CR46" i="14" s="1"/>
  <c r="CQ46" i="14" s="1"/>
  <c r="CP46" i="14" s="1"/>
  <c r="CO46" i="14" s="1"/>
  <c r="CN46" i="14" s="1"/>
  <c r="CM46" i="14" s="1"/>
  <c r="CL46" i="14" s="1"/>
  <c r="CK46" i="14" s="1"/>
  <c r="CJ46" i="14" s="1"/>
  <c r="CI46" i="14" s="1"/>
  <c r="CH46" i="14" s="1"/>
  <c r="CG46" i="14" s="1"/>
  <c r="CF46" i="14" s="1"/>
  <c r="CE46" i="14" s="1"/>
  <c r="CD46" i="14" s="1"/>
  <c r="CC46" i="14" s="1"/>
  <c r="CB46" i="14" s="1"/>
  <c r="CA46" i="14"/>
  <c r="BZ46" i="14" s="1"/>
  <c r="BY46" i="14" s="1"/>
  <c r="BX46" i="14" s="1"/>
  <c r="BW46" i="14" s="1"/>
  <c r="BV46" i="14" s="1"/>
  <c r="BU46" i="14" s="1"/>
  <c r="BT46" i="14" s="1"/>
  <c r="BS46" i="14" s="1"/>
  <c r="BR46" i="14" s="1"/>
  <c r="BQ46" i="14" s="1"/>
  <c r="BP46" i="14" s="1"/>
  <c r="BO46" i="14" s="1"/>
  <c r="BN46" i="14" s="1"/>
  <c r="BM46" i="14" s="1"/>
  <c r="BL46" i="14" s="1"/>
  <c r="BK46" i="14" s="1"/>
  <c r="BJ46" i="14" s="1"/>
  <c r="BI46" i="14" s="1"/>
  <c r="BH46" i="14" s="1"/>
  <c r="BG46" i="14" s="1"/>
  <c r="BF46" i="14" s="1"/>
  <c r="BE46" i="14" s="1"/>
  <c r="BD46" i="14" s="1"/>
  <c r="BC46" i="14" s="1"/>
  <c r="BB46" i="14" s="1"/>
  <c r="BA46" i="14" s="1"/>
  <c r="AZ46" i="14" s="1"/>
  <c r="AY46" i="14" s="1"/>
  <c r="AX46" i="14" s="1"/>
  <c r="AW46" i="14" s="1"/>
  <c r="AV46" i="14" s="1"/>
  <c r="AU46" i="14" s="1"/>
  <c r="AT46" i="14" s="1"/>
  <c r="AS46" i="14" s="1"/>
  <c r="AR46" i="14" s="1"/>
  <c r="AQ46" i="14" s="1"/>
  <c r="AP46" i="14" s="1"/>
  <c r="AO46" i="14" s="1"/>
  <c r="AN46" i="14" s="1"/>
  <c r="AM46" i="14" s="1"/>
  <c r="AL46" i="14" s="1"/>
  <c r="AK46" i="14" s="1"/>
  <c r="AJ46" i="14" s="1"/>
  <c r="AI46" i="14" s="1"/>
  <c r="AH46" i="14" s="1"/>
  <c r="AG46" i="14" s="1"/>
  <c r="AF46" i="14" s="1"/>
  <c r="AE46" i="14" s="1"/>
  <c r="AD46" i="14" s="1"/>
  <c r="AC46" i="14" s="1"/>
  <c r="AB46" i="14" s="1"/>
  <c r="AA46" i="14" s="1"/>
  <c r="Z46" i="14" s="1"/>
  <c r="Y46" i="14" s="1"/>
  <c r="X46" i="14" s="1"/>
  <c r="W46" i="14" s="1"/>
  <c r="DM82" i="14"/>
  <c r="DL82" i="14" s="1"/>
  <c r="DK82" i="14" s="1"/>
  <c r="DJ82" i="14" s="1"/>
  <c r="DI82" i="14" s="1"/>
  <c r="DH82" i="14" s="1"/>
  <c r="DG82" i="14" s="1"/>
  <c r="DF82" i="14" s="1"/>
  <c r="DE82" i="14" s="1"/>
  <c r="DD82" i="14" s="1"/>
  <c r="DC82" i="14" s="1"/>
  <c r="DB82" i="14" s="1"/>
  <c r="DA82" i="14" s="1"/>
  <c r="CZ82" i="14" s="1"/>
  <c r="CY82" i="14" s="1"/>
  <c r="CX82" i="14" s="1"/>
  <c r="CW82" i="14" s="1"/>
  <c r="CV82" i="14" s="1"/>
  <c r="CU82" i="14" s="1"/>
  <c r="CT82" i="14" s="1"/>
  <c r="CS82" i="14" s="1"/>
  <c r="CR82" i="14" s="1"/>
  <c r="CQ82" i="14" s="1"/>
  <c r="CP82" i="14" s="1"/>
  <c r="CO82" i="14" s="1"/>
  <c r="CN82" i="14" s="1"/>
  <c r="CM82" i="14" s="1"/>
  <c r="CL82" i="14" s="1"/>
  <c r="CK82" i="14" s="1"/>
  <c r="CJ82" i="14" s="1"/>
  <c r="CI82" i="14" s="1"/>
  <c r="CH82" i="14" s="1"/>
  <c r="CG82" i="14" s="1"/>
  <c r="CF82" i="14" s="1"/>
  <c r="CE82" i="14" s="1"/>
  <c r="CD82" i="14" s="1"/>
  <c r="CC82" i="14" s="1"/>
  <c r="CB82" i="14" s="1"/>
  <c r="CA82" i="14" s="1"/>
  <c r="BZ82" i="14" s="1"/>
  <c r="BY82" i="14" s="1"/>
  <c r="DQ82" i="14"/>
  <c r="DP82" i="14" s="1"/>
  <c r="DO82" i="14" s="1"/>
  <c r="DN82" i="14" s="1"/>
  <c r="BX82" i="14"/>
  <c r="BW82" i="14" s="1"/>
  <c r="BV82" i="14" s="1"/>
  <c r="BU82" i="14" s="1"/>
  <c r="BT82" i="14" s="1"/>
  <c r="BS82" i="14" s="1"/>
  <c r="BR82" i="14" s="1"/>
  <c r="BQ82" i="14" s="1"/>
  <c r="BP82" i="14" s="1"/>
  <c r="BO82" i="14" s="1"/>
  <c r="BN82" i="14" s="1"/>
  <c r="BM82" i="14" s="1"/>
  <c r="BL82" i="14" s="1"/>
  <c r="BK82" i="14" s="1"/>
  <c r="BJ82" i="14" s="1"/>
  <c r="BI82" i="14" s="1"/>
  <c r="BH82" i="14" s="1"/>
  <c r="BG82" i="14" s="1"/>
  <c r="BF82" i="14" s="1"/>
  <c r="BE82" i="14" s="1"/>
  <c r="BD82" i="14" s="1"/>
  <c r="BC82" i="14" s="1"/>
  <c r="BB82" i="14" s="1"/>
  <c r="BA82" i="14" s="1"/>
  <c r="AZ82" i="14" s="1"/>
  <c r="AY82" i="14" s="1"/>
  <c r="AX82" i="14" s="1"/>
  <c r="AW82" i="14" s="1"/>
  <c r="AV82" i="14" s="1"/>
  <c r="AU82" i="14" s="1"/>
  <c r="AT82" i="14" s="1"/>
  <c r="AS82" i="14" s="1"/>
  <c r="AR82" i="14" s="1"/>
  <c r="AQ82" i="14" s="1"/>
  <c r="AP82" i="14" s="1"/>
  <c r="AO82" i="14" s="1"/>
  <c r="AN82" i="14" s="1"/>
  <c r="AM82" i="14" s="1"/>
  <c r="AL82" i="14" s="1"/>
  <c r="AK82" i="14" s="1"/>
  <c r="AJ82" i="14" s="1"/>
  <c r="AI82" i="14" s="1"/>
  <c r="AH82" i="14" s="1"/>
  <c r="AG82" i="14" s="1"/>
  <c r="AF82" i="14" s="1"/>
  <c r="AE82" i="14" s="1"/>
  <c r="AD82" i="14" s="1"/>
  <c r="AC82" i="14" s="1"/>
  <c r="AB82" i="14" s="1"/>
  <c r="AA82" i="14" s="1"/>
  <c r="Z82" i="14" s="1"/>
  <c r="Y82" i="14" s="1"/>
  <c r="X82" i="14" s="1"/>
  <c r="W82" i="14" s="1"/>
  <c r="DR82" i="14"/>
  <c r="DR52" i="14"/>
  <c r="DJ52" i="14"/>
  <c r="DI52" i="14" s="1"/>
  <c r="DH52" i="14" s="1"/>
  <c r="DG52" i="14" s="1"/>
  <c r="DF52" i="14" s="1"/>
  <c r="DE52" i="14" s="1"/>
  <c r="DD52" i="14" s="1"/>
  <c r="DC52" i="14" s="1"/>
  <c r="DB52" i="14" s="1"/>
  <c r="DA52" i="14" s="1"/>
  <c r="CZ52" i="14" s="1"/>
  <c r="CY52" i="14" s="1"/>
  <c r="CX52" i="14" s="1"/>
  <c r="CW52" i="14" s="1"/>
  <c r="CV52" i="14" s="1"/>
  <c r="CU52" i="14" s="1"/>
  <c r="CT52" i="14" s="1"/>
  <c r="CS52" i="14" s="1"/>
  <c r="CR52" i="14" s="1"/>
  <c r="CQ52" i="14" s="1"/>
  <c r="CP52" i="14" s="1"/>
  <c r="CO52" i="14" s="1"/>
  <c r="CN52" i="14" s="1"/>
  <c r="CM52" i="14" s="1"/>
  <c r="CL52" i="14" s="1"/>
  <c r="CK52" i="14" s="1"/>
  <c r="CJ52" i="14" s="1"/>
  <c r="CI52" i="14" s="1"/>
  <c r="CH52" i="14" s="1"/>
  <c r="CG52" i="14" s="1"/>
  <c r="CF52" i="14" s="1"/>
  <c r="CE52" i="14" s="1"/>
  <c r="CD52" i="14" s="1"/>
  <c r="CC52" i="14" s="1"/>
  <c r="CB52" i="14" s="1"/>
  <c r="CA52" i="14" s="1"/>
  <c r="BZ52" i="14" s="1"/>
  <c r="BY52" i="14" s="1"/>
  <c r="BX52" i="14" s="1"/>
  <c r="BW52" i="14" s="1"/>
  <c r="BV52" i="14" s="1"/>
  <c r="BU52" i="14" s="1"/>
  <c r="BT52" i="14" s="1"/>
  <c r="BS52" i="14" s="1"/>
  <c r="BR52" i="14" s="1"/>
  <c r="BQ52" i="14" s="1"/>
  <c r="BP52" i="14" s="1"/>
  <c r="BO52" i="14" s="1"/>
  <c r="BN52" i="14" s="1"/>
  <c r="BM52" i="14" s="1"/>
  <c r="BL52" i="14" s="1"/>
  <c r="BK52" i="14" s="1"/>
  <c r="BJ52" i="14" s="1"/>
  <c r="BI52" i="14" s="1"/>
  <c r="BH52" i="14" s="1"/>
  <c r="BG52" i="14" s="1"/>
  <c r="BF52" i="14" s="1"/>
  <c r="BE52" i="14" s="1"/>
  <c r="BD52" i="14" s="1"/>
  <c r="BC52" i="14" s="1"/>
  <c r="BB52" i="14" s="1"/>
  <c r="BA52" i="14" s="1"/>
  <c r="AZ52" i="14" s="1"/>
  <c r="AY52" i="14" s="1"/>
  <c r="AX52" i="14" s="1"/>
  <c r="AW52" i="14" s="1"/>
  <c r="AV52" i="14" s="1"/>
  <c r="AU52" i="14" s="1"/>
  <c r="AT52" i="14" s="1"/>
  <c r="AS52" i="14" s="1"/>
  <c r="AR52" i="14" s="1"/>
  <c r="AQ52" i="14" s="1"/>
  <c r="AP52" i="14" s="1"/>
  <c r="AO52" i="14" s="1"/>
  <c r="AN52" i="14" s="1"/>
  <c r="AM52" i="14" s="1"/>
  <c r="AL52" i="14" s="1"/>
  <c r="AK52" i="14" s="1"/>
  <c r="AJ52" i="14" s="1"/>
  <c r="AI52" i="14" s="1"/>
  <c r="AH52" i="14" s="1"/>
  <c r="AG52" i="14" s="1"/>
  <c r="AF52" i="14" s="1"/>
  <c r="AE52" i="14" s="1"/>
  <c r="AD52" i="14" s="1"/>
  <c r="AC52" i="14" s="1"/>
  <c r="AB52" i="14" s="1"/>
  <c r="AA52" i="14" s="1"/>
  <c r="Z52" i="14" s="1"/>
  <c r="Y52" i="14" s="1"/>
  <c r="X52" i="14" s="1"/>
  <c r="W52" i="14" s="1"/>
  <c r="DP52" i="14"/>
  <c r="DO52" i="14" s="1"/>
  <c r="DN52" i="14" s="1"/>
  <c r="DM52" i="14" s="1"/>
  <c r="DL52" i="14" s="1"/>
  <c r="DK52" i="14" s="1"/>
  <c r="DQ52" i="14"/>
  <c r="DP53" i="14"/>
  <c r="DO53" i="14" s="1"/>
  <c r="DN53" i="14" s="1"/>
  <c r="DM53" i="14" s="1"/>
  <c r="DL53" i="14" s="1"/>
  <c r="DK53" i="14" s="1"/>
  <c r="DJ53" i="14" s="1"/>
  <c r="DI53" i="14" s="1"/>
  <c r="DH53" i="14" s="1"/>
  <c r="DG53" i="14" s="1"/>
  <c r="DF53" i="14" s="1"/>
  <c r="DE53" i="14" s="1"/>
  <c r="DD53" i="14" s="1"/>
  <c r="DC53" i="14" s="1"/>
  <c r="DB53" i="14" s="1"/>
  <c r="DA53" i="14" s="1"/>
  <c r="CZ53" i="14" s="1"/>
  <c r="CY53" i="14" s="1"/>
  <c r="CX53" i="14" s="1"/>
  <c r="CW53" i="14" s="1"/>
  <c r="CV53" i="14" s="1"/>
  <c r="CU53" i="14" s="1"/>
  <c r="CT53" i="14" s="1"/>
  <c r="CS53" i="14" s="1"/>
  <c r="CR53" i="14" s="1"/>
  <c r="CQ53" i="14" s="1"/>
  <c r="CP53" i="14" s="1"/>
  <c r="CO53" i="14" s="1"/>
  <c r="CN53" i="14" s="1"/>
  <c r="CM53" i="14" s="1"/>
  <c r="CL53" i="14" s="1"/>
  <c r="CK53" i="14" s="1"/>
  <c r="CJ53" i="14" s="1"/>
  <c r="CI53" i="14" s="1"/>
  <c r="CH53" i="14" s="1"/>
  <c r="CG53" i="14" s="1"/>
  <c r="CF53" i="14" s="1"/>
  <c r="CE53" i="14" s="1"/>
  <c r="CD53" i="14" s="1"/>
  <c r="CC53" i="14" s="1"/>
  <c r="CB53" i="14" s="1"/>
  <c r="CA53" i="14" s="1"/>
  <c r="BZ53" i="14" s="1"/>
  <c r="BY53" i="14" s="1"/>
  <c r="BX53" i="14" s="1"/>
  <c r="BW53" i="14" s="1"/>
  <c r="BV53" i="14" s="1"/>
  <c r="BU53" i="14" s="1"/>
  <c r="BT53" i="14" s="1"/>
  <c r="BS53" i="14" s="1"/>
  <c r="BR53" i="14" s="1"/>
  <c r="BQ53" i="14" s="1"/>
  <c r="BP53" i="14" s="1"/>
  <c r="BO53" i="14" s="1"/>
  <c r="BN53" i="14" s="1"/>
  <c r="BM53" i="14" s="1"/>
  <c r="BL53" i="14" s="1"/>
  <c r="BK53" i="14" s="1"/>
  <c r="BJ53" i="14" s="1"/>
  <c r="BI53" i="14" s="1"/>
  <c r="BH53" i="14" s="1"/>
  <c r="BG53" i="14" s="1"/>
  <c r="BF53" i="14" s="1"/>
  <c r="BE53" i="14" s="1"/>
  <c r="BD53" i="14" s="1"/>
  <c r="BC53" i="14" s="1"/>
  <c r="BB53" i="14" s="1"/>
  <c r="BA53" i="14" s="1"/>
  <c r="AZ53" i="14" s="1"/>
  <c r="AY53" i="14" s="1"/>
  <c r="AX53" i="14" s="1"/>
  <c r="AW53" i="14" s="1"/>
  <c r="AV53" i="14" s="1"/>
  <c r="AU53" i="14" s="1"/>
  <c r="AT53" i="14" s="1"/>
  <c r="AS53" i="14" s="1"/>
  <c r="AR53" i="14" s="1"/>
  <c r="AQ53" i="14" s="1"/>
  <c r="AP53" i="14" s="1"/>
  <c r="AO53" i="14" s="1"/>
  <c r="AN53" i="14" s="1"/>
  <c r="AM53" i="14" s="1"/>
  <c r="AL53" i="14" s="1"/>
  <c r="AK53" i="14" s="1"/>
  <c r="AJ53" i="14" s="1"/>
  <c r="AI53" i="14" s="1"/>
  <c r="AH53" i="14" s="1"/>
  <c r="AG53" i="14" s="1"/>
  <c r="AF53" i="14" s="1"/>
  <c r="AE53" i="14" s="1"/>
  <c r="AD53" i="14" s="1"/>
  <c r="AC53" i="14" s="1"/>
  <c r="AB53" i="14" s="1"/>
  <c r="AA53" i="14" s="1"/>
  <c r="Z53" i="14" s="1"/>
  <c r="Y53" i="14" s="1"/>
  <c r="X53" i="14" s="1"/>
  <c r="W53" i="14" s="1"/>
  <c r="DR53" i="14"/>
  <c r="DQ53" i="14" s="1"/>
  <c r="DA91" i="14"/>
  <c r="CZ91" i="14" s="1"/>
  <c r="CY91" i="14" s="1"/>
  <c r="CX91" i="14" s="1"/>
  <c r="CW91" i="14" s="1"/>
  <c r="CV91" i="14" s="1"/>
  <c r="CU91" i="14" s="1"/>
  <c r="CT91" i="14" s="1"/>
  <c r="CS91" i="14" s="1"/>
  <c r="CR91" i="14" s="1"/>
  <c r="CQ91" i="14" s="1"/>
  <c r="CP91" i="14" s="1"/>
  <c r="CO91" i="14" s="1"/>
  <c r="CN91" i="14" s="1"/>
  <c r="CM91" i="14" s="1"/>
  <c r="CL91" i="14" s="1"/>
  <c r="CK91" i="14" s="1"/>
  <c r="CJ91" i="14" s="1"/>
  <c r="CI91" i="14" s="1"/>
  <c r="CH91" i="14" s="1"/>
  <c r="CG91" i="14" s="1"/>
  <c r="CF91" i="14" s="1"/>
  <c r="CE91" i="14" s="1"/>
  <c r="CD91" i="14" s="1"/>
  <c r="CC91" i="14" s="1"/>
  <c r="CB91" i="14" s="1"/>
  <c r="CA91" i="14" s="1"/>
  <c r="BZ91" i="14" s="1"/>
  <c r="BY91" i="14" s="1"/>
  <c r="BX91" i="14" s="1"/>
  <c r="BW91" i="14" s="1"/>
  <c r="BV91" i="14" s="1"/>
  <c r="BU91" i="14" s="1"/>
  <c r="BT91" i="14" s="1"/>
  <c r="BS91" i="14" s="1"/>
  <c r="BR91" i="14" s="1"/>
  <c r="BQ91" i="14" s="1"/>
  <c r="BP91" i="14" s="1"/>
  <c r="BO91" i="14" s="1"/>
  <c r="BN91" i="14" s="1"/>
  <c r="BM91" i="14" s="1"/>
  <c r="BL91" i="14" s="1"/>
  <c r="BK91" i="14" s="1"/>
  <c r="BJ91" i="14" s="1"/>
  <c r="BI91" i="14" s="1"/>
  <c r="BH91" i="14" s="1"/>
  <c r="BG91" i="14" s="1"/>
  <c r="BF91" i="14" s="1"/>
  <c r="BE91" i="14" s="1"/>
  <c r="BD91" i="14" s="1"/>
  <c r="BC91" i="14" s="1"/>
  <c r="BB91" i="14" s="1"/>
  <c r="BA91" i="14" s="1"/>
  <c r="AZ91" i="14" s="1"/>
  <c r="AY91" i="14" s="1"/>
  <c r="AX91" i="14" s="1"/>
  <c r="AW91" i="14" s="1"/>
  <c r="AV91" i="14" s="1"/>
  <c r="AU91" i="14" s="1"/>
  <c r="AT91" i="14" s="1"/>
  <c r="AS91" i="14" s="1"/>
  <c r="AR91" i="14" s="1"/>
  <c r="AQ91" i="14" s="1"/>
  <c r="AP91" i="14" s="1"/>
  <c r="AO91" i="14" s="1"/>
  <c r="AN91" i="14" s="1"/>
  <c r="AM91" i="14" s="1"/>
  <c r="AL91" i="14" s="1"/>
  <c r="AK91" i="14" s="1"/>
  <c r="AJ91" i="14" s="1"/>
  <c r="AI91" i="14" s="1"/>
  <c r="AH91" i="14" s="1"/>
  <c r="AG91" i="14" s="1"/>
  <c r="AF91" i="14" s="1"/>
  <c r="AE91" i="14" s="1"/>
  <c r="AD91" i="14" s="1"/>
  <c r="AC91" i="14" s="1"/>
  <c r="AB91" i="14" s="1"/>
  <c r="AA91" i="14" s="1"/>
  <c r="Z91" i="14" s="1"/>
  <c r="Y91" i="14" s="1"/>
  <c r="X91" i="14" s="1"/>
  <c r="W91" i="14" s="1"/>
  <c r="DO91" i="14"/>
  <c r="DN91" i="14" s="1"/>
  <c r="DM91" i="14" s="1"/>
  <c r="DL91" i="14" s="1"/>
  <c r="DP91" i="14"/>
  <c r="DQ91" i="14"/>
  <c r="DR91" i="14"/>
  <c r="DK91" i="14"/>
  <c r="DJ91" i="14" s="1"/>
  <c r="DI91" i="14" s="1"/>
  <c r="DH91" i="14" s="1"/>
  <c r="DG91" i="14" s="1"/>
  <c r="DF91" i="14" s="1"/>
  <c r="DE91" i="14" s="1"/>
  <c r="DD91" i="14" s="1"/>
  <c r="DC91" i="14" s="1"/>
  <c r="DB91" i="14" s="1"/>
  <c r="DR32" i="14"/>
  <c r="DK32" i="14"/>
  <c r="DJ32" i="14" s="1"/>
  <c r="DI32" i="14" s="1"/>
  <c r="DH32" i="14" s="1"/>
  <c r="DG32" i="14" s="1"/>
  <c r="DF32" i="14" s="1"/>
  <c r="DE32" i="14" s="1"/>
  <c r="DD32" i="14" s="1"/>
  <c r="DC32" i="14" s="1"/>
  <c r="DB32" i="14" s="1"/>
  <c r="DA32" i="14" s="1"/>
  <c r="CZ32" i="14" s="1"/>
  <c r="CY32" i="14" s="1"/>
  <c r="CX32" i="14" s="1"/>
  <c r="CW32" i="14" s="1"/>
  <c r="CV32" i="14" s="1"/>
  <c r="CU32" i="14" s="1"/>
  <c r="CT32" i="14" s="1"/>
  <c r="CS32" i="14" s="1"/>
  <c r="CR32" i="14" s="1"/>
  <c r="CQ32" i="14" s="1"/>
  <c r="CP32" i="14" s="1"/>
  <c r="CO32" i="14" s="1"/>
  <c r="CN32" i="14" s="1"/>
  <c r="CM32" i="14" s="1"/>
  <c r="CL32" i="14" s="1"/>
  <c r="CK32" i="14" s="1"/>
  <c r="CJ32" i="14" s="1"/>
  <c r="CI32" i="14" s="1"/>
  <c r="CH32" i="14" s="1"/>
  <c r="CG32" i="14" s="1"/>
  <c r="CF32" i="14" s="1"/>
  <c r="CE32" i="14" s="1"/>
  <c r="CD32" i="14" s="1"/>
  <c r="CC32" i="14" s="1"/>
  <c r="CB32" i="14" s="1"/>
  <c r="CA32" i="14" s="1"/>
  <c r="BZ32" i="14" s="1"/>
  <c r="BY32" i="14" s="1"/>
  <c r="BX32" i="14" s="1"/>
  <c r="BW32" i="14" s="1"/>
  <c r="BV32" i="14" s="1"/>
  <c r="BU32" i="14" s="1"/>
  <c r="BT32" i="14" s="1"/>
  <c r="BS32" i="14" s="1"/>
  <c r="BR32" i="14" s="1"/>
  <c r="BQ32" i="14" s="1"/>
  <c r="BP32" i="14" s="1"/>
  <c r="BO32" i="14" s="1"/>
  <c r="BN32" i="14" s="1"/>
  <c r="BM32" i="14" s="1"/>
  <c r="BL32" i="14" s="1"/>
  <c r="BK32" i="14" s="1"/>
  <c r="BJ32" i="14" s="1"/>
  <c r="BI32" i="14" s="1"/>
  <c r="BH32" i="14" s="1"/>
  <c r="BG32" i="14" s="1"/>
  <c r="BF32" i="14" s="1"/>
  <c r="BE32" i="14" s="1"/>
  <c r="BD32" i="14" s="1"/>
  <c r="BC32" i="14" s="1"/>
  <c r="BB32" i="14" s="1"/>
  <c r="BA32" i="14" s="1"/>
  <c r="AZ32" i="14" s="1"/>
  <c r="AY32" i="14" s="1"/>
  <c r="AX32" i="14" s="1"/>
  <c r="AW32" i="14" s="1"/>
  <c r="AV32" i="14" s="1"/>
  <c r="AU32" i="14" s="1"/>
  <c r="AT32" i="14" s="1"/>
  <c r="AS32" i="14" s="1"/>
  <c r="AR32" i="14" s="1"/>
  <c r="AQ32" i="14" s="1"/>
  <c r="AP32" i="14" s="1"/>
  <c r="AO32" i="14" s="1"/>
  <c r="AN32" i="14" s="1"/>
  <c r="AM32" i="14" s="1"/>
  <c r="AL32" i="14" s="1"/>
  <c r="AK32" i="14" s="1"/>
  <c r="AJ32" i="14" s="1"/>
  <c r="AI32" i="14" s="1"/>
  <c r="AH32" i="14" s="1"/>
  <c r="AG32" i="14" s="1"/>
  <c r="AF32" i="14" s="1"/>
  <c r="AE32" i="14" s="1"/>
  <c r="AD32" i="14" s="1"/>
  <c r="AC32" i="14" s="1"/>
  <c r="AB32" i="14" s="1"/>
  <c r="AA32" i="14" s="1"/>
  <c r="Z32" i="14" s="1"/>
  <c r="Y32" i="14" s="1"/>
  <c r="X32" i="14" s="1"/>
  <c r="W32" i="14" s="1"/>
  <c r="DM32" i="14"/>
  <c r="DL32" i="14" s="1"/>
  <c r="DP32" i="14"/>
  <c r="DO32" i="14" s="1"/>
  <c r="DN32" i="14" s="1"/>
  <c r="DQ32" i="14"/>
  <c r="DN15" i="14"/>
  <c r="DM15" i="14" s="1"/>
  <c r="DL15" i="14" s="1"/>
  <c r="DK15" i="14" s="1"/>
  <c r="DJ15" i="14" s="1"/>
  <c r="DI15" i="14" s="1"/>
  <c r="DH15" i="14" s="1"/>
  <c r="DR15" i="14"/>
  <c r="DG15" i="14"/>
  <c r="DF15" i="14" s="1"/>
  <c r="DE15" i="14" s="1"/>
  <c r="DD15" i="14" s="1"/>
  <c r="DC15" i="14" s="1"/>
  <c r="DB15" i="14" s="1"/>
  <c r="DA15" i="14" s="1"/>
  <c r="CZ15" i="14" s="1"/>
  <c r="CY15" i="14" s="1"/>
  <c r="CX15" i="14" s="1"/>
  <c r="CW15" i="14" s="1"/>
  <c r="CV15" i="14" s="1"/>
  <c r="CU15" i="14" s="1"/>
  <c r="CT15" i="14" s="1"/>
  <c r="CS15" i="14" s="1"/>
  <c r="CR15" i="14" s="1"/>
  <c r="CQ15" i="14" s="1"/>
  <c r="CP15" i="14" s="1"/>
  <c r="CO15" i="14" s="1"/>
  <c r="CN15" i="14" s="1"/>
  <c r="CM15" i="14" s="1"/>
  <c r="CL15" i="14" s="1"/>
  <c r="CK15" i="14" s="1"/>
  <c r="CJ15" i="14" s="1"/>
  <c r="CI15" i="14" s="1"/>
  <c r="CH15" i="14" s="1"/>
  <c r="CG15" i="14" s="1"/>
  <c r="CF15" i="14" s="1"/>
  <c r="CE15" i="14" s="1"/>
  <c r="CD15" i="14" s="1"/>
  <c r="CC15" i="14" s="1"/>
  <c r="CB15" i="14" s="1"/>
  <c r="CA15" i="14" s="1"/>
  <c r="BZ15" i="14" s="1"/>
  <c r="BY15" i="14" s="1"/>
  <c r="BX15" i="14" s="1"/>
  <c r="BW15" i="14" s="1"/>
  <c r="BV15" i="14" s="1"/>
  <c r="BU15" i="14" s="1"/>
  <c r="BT15" i="14" s="1"/>
  <c r="BS15" i="14" s="1"/>
  <c r="BR15" i="14" s="1"/>
  <c r="BQ15" i="14" s="1"/>
  <c r="BP15" i="14" s="1"/>
  <c r="BO15" i="14" s="1"/>
  <c r="BN15" i="14" s="1"/>
  <c r="BM15" i="14" s="1"/>
  <c r="BL15" i="14" s="1"/>
  <c r="BK15" i="14" s="1"/>
  <c r="BJ15" i="14" s="1"/>
  <c r="BI15" i="14" s="1"/>
  <c r="BH15" i="14" s="1"/>
  <c r="BG15" i="14" s="1"/>
  <c r="BF15" i="14" s="1"/>
  <c r="BE15" i="14" s="1"/>
  <c r="BD15" i="14" s="1"/>
  <c r="BC15" i="14" s="1"/>
  <c r="BB15" i="14" s="1"/>
  <c r="BA15" i="14" s="1"/>
  <c r="AZ15" i="14" s="1"/>
  <c r="AY15" i="14" s="1"/>
  <c r="AX15" i="14" s="1"/>
  <c r="AW15" i="14" s="1"/>
  <c r="AV15" i="14" s="1"/>
  <c r="AU15" i="14" s="1"/>
  <c r="AT15" i="14" s="1"/>
  <c r="AS15" i="14" s="1"/>
  <c r="AR15" i="14" s="1"/>
  <c r="AQ15" i="14" s="1"/>
  <c r="AP15" i="14" s="1"/>
  <c r="AO15" i="14"/>
  <c r="AN15" i="14" s="1"/>
  <c r="AM15" i="14" s="1"/>
  <c r="AL15" i="14" s="1"/>
  <c r="AK15" i="14" s="1"/>
  <c r="AJ15" i="14" s="1"/>
  <c r="AI15" i="14" s="1"/>
  <c r="AH15" i="14" s="1"/>
  <c r="AG15" i="14" s="1"/>
  <c r="AF15" i="14" s="1"/>
  <c r="AE15" i="14" s="1"/>
  <c r="AD15" i="14" s="1"/>
  <c r="AC15" i="14" s="1"/>
  <c r="AB15" i="14" s="1"/>
  <c r="AA15" i="14" s="1"/>
  <c r="Z15" i="14" s="1"/>
  <c r="Y15" i="14" s="1"/>
  <c r="X15" i="14" s="1"/>
  <c r="W15" i="14" s="1"/>
  <c r="DQ15" i="14"/>
  <c r="DP15" i="14" s="1"/>
  <c r="DO15" i="14" s="1"/>
  <c r="DQ64" i="14"/>
  <c r="DP64" i="14" s="1"/>
  <c r="DO64" i="14" s="1"/>
  <c r="DN64" i="14" s="1"/>
  <c r="DM64" i="14" s="1"/>
  <c r="DL64" i="14" s="1"/>
  <c r="DK64" i="14" s="1"/>
  <c r="DJ64" i="14" s="1"/>
  <c r="DI64" i="14" s="1"/>
  <c r="DH64" i="14" s="1"/>
  <c r="DG64" i="14"/>
  <c r="DF64" i="14" s="1"/>
  <c r="DE64" i="14" s="1"/>
  <c r="DD64" i="14" s="1"/>
  <c r="DC64" i="14" s="1"/>
  <c r="DB64" i="14" s="1"/>
  <c r="DA64" i="14" s="1"/>
  <c r="CZ64" i="14" s="1"/>
  <c r="CY64" i="14" s="1"/>
  <c r="CX64" i="14" s="1"/>
  <c r="CW64" i="14" s="1"/>
  <c r="CV64" i="14" s="1"/>
  <c r="CU64" i="14" s="1"/>
  <c r="CT64" i="14" s="1"/>
  <c r="CS64" i="14" s="1"/>
  <c r="CR64" i="14" s="1"/>
  <c r="CQ64" i="14" s="1"/>
  <c r="CP64" i="14" s="1"/>
  <c r="CO64" i="14" s="1"/>
  <c r="CN64" i="14" s="1"/>
  <c r="CM64" i="14" s="1"/>
  <c r="CL64" i="14"/>
  <c r="CK64" i="14" s="1"/>
  <c r="CJ64" i="14" s="1"/>
  <c r="CI64" i="14" s="1"/>
  <c r="CH64" i="14" s="1"/>
  <c r="CG64" i="14" s="1"/>
  <c r="CF64" i="14" s="1"/>
  <c r="CE64" i="14" s="1"/>
  <c r="CD64" i="14" s="1"/>
  <c r="CC64" i="14" s="1"/>
  <c r="CB64" i="14" s="1"/>
  <c r="CA64" i="14" s="1"/>
  <c r="BZ64" i="14" s="1"/>
  <c r="BY64" i="14" s="1"/>
  <c r="BX64" i="14" s="1"/>
  <c r="BW64" i="14" s="1"/>
  <c r="BV64" i="14" s="1"/>
  <c r="BU64" i="14" s="1"/>
  <c r="BT64" i="14" s="1"/>
  <c r="BS64" i="14" s="1"/>
  <c r="BR64" i="14" s="1"/>
  <c r="BQ64" i="14" s="1"/>
  <c r="BP64" i="14" s="1"/>
  <c r="BO64" i="14" s="1"/>
  <c r="BN64" i="14" s="1"/>
  <c r="BM64" i="14" s="1"/>
  <c r="BL64" i="14" s="1"/>
  <c r="BK64" i="14" s="1"/>
  <c r="BJ64" i="14" s="1"/>
  <c r="BI64" i="14" s="1"/>
  <c r="BH64" i="14" s="1"/>
  <c r="BG64" i="14" s="1"/>
  <c r="BF64" i="14" s="1"/>
  <c r="BE64" i="14" s="1"/>
  <c r="BD64" i="14" s="1"/>
  <c r="BC64" i="14" s="1"/>
  <c r="BB64" i="14" s="1"/>
  <c r="BA64" i="14" s="1"/>
  <c r="AZ64" i="14" s="1"/>
  <c r="AY64" i="14" s="1"/>
  <c r="AX64" i="14" s="1"/>
  <c r="AW64" i="14" s="1"/>
  <c r="AV64" i="14" s="1"/>
  <c r="AU64" i="14" s="1"/>
  <c r="AT64" i="14" s="1"/>
  <c r="AS64" i="14" s="1"/>
  <c r="AR64" i="14" s="1"/>
  <c r="AQ64" i="14" s="1"/>
  <c r="AP64" i="14" s="1"/>
  <c r="AO64" i="14" s="1"/>
  <c r="AN64" i="14" s="1"/>
  <c r="AM64" i="14" s="1"/>
  <c r="AL64" i="14" s="1"/>
  <c r="AK64" i="14" s="1"/>
  <c r="AJ64" i="14" s="1"/>
  <c r="AI64" i="14" s="1"/>
  <c r="AH64" i="14" s="1"/>
  <c r="AG64" i="14" s="1"/>
  <c r="AF64" i="14" s="1"/>
  <c r="AE64" i="14" s="1"/>
  <c r="AD64" i="14" s="1"/>
  <c r="AC64" i="14" s="1"/>
  <c r="AB64" i="14" s="1"/>
  <c r="AA64" i="14" s="1"/>
  <c r="Z64" i="14" s="1"/>
  <c r="Y64" i="14" s="1"/>
  <c r="X64" i="14" s="1"/>
  <c r="W64" i="14" s="1"/>
  <c r="DR64" i="14"/>
  <c r="CZ65" i="14"/>
  <c r="CY65" i="14" s="1"/>
  <c r="CX65" i="14" s="1"/>
  <c r="CW65" i="14" s="1"/>
  <c r="CV65" i="14" s="1"/>
  <c r="CU65" i="14" s="1"/>
  <c r="CT65" i="14" s="1"/>
  <c r="CS65" i="14" s="1"/>
  <c r="CR65" i="14" s="1"/>
  <c r="CQ65" i="14" s="1"/>
  <c r="CP65" i="14" s="1"/>
  <c r="CO65" i="14" s="1"/>
  <c r="CN65" i="14" s="1"/>
  <c r="CM65" i="14" s="1"/>
  <c r="CL65" i="14" s="1"/>
  <c r="CK65" i="14" s="1"/>
  <c r="CJ65" i="14" s="1"/>
  <c r="CI65" i="14" s="1"/>
  <c r="CH65" i="14" s="1"/>
  <c r="CG65" i="14" s="1"/>
  <c r="CF65" i="14" s="1"/>
  <c r="CE65" i="14" s="1"/>
  <c r="CD65" i="14" s="1"/>
  <c r="CC65" i="14" s="1"/>
  <c r="CB65" i="14" s="1"/>
  <c r="CA65" i="14" s="1"/>
  <c r="BZ65" i="14" s="1"/>
  <c r="BY65" i="14" s="1"/>
  <c r="BX65" i="14" s="1"/>
  <c r="BW65" i="14" s="1"/>
  <c r="BV65" i="14" s="1"/>
  <c r="BU65" i="14" s="1"/>
  <c r="BT65" i="14" s="1"/>
  <c r="BS65" i="14" s="1"/>
  <c r="BR65" i="14" s="1"/>
  <c r="BQ65" i="14" s="1"/>
  <c r="BP65" i="14" s="1"/>
  <c r="BO65" i="14" s="1"/>
  <c r="BN65" i="14" s="1"/>
  <c r="BM65" i="14" s="1"/>
  <c r="BL65" i="14" s="1"/>
  <c r="BK65" i="14" s="1"/>
  <c r="BJ65" i="14" s="1"/>
  <c r="BI65" i="14" s="1"/>
  <c r="BH65" i="14" s="1"/>
  <c r="BG65" i="14" s="1"/>
  <c r="BF65" i="14" s="1"/>
  <c r="BE65" i="14" s="1"/>
  <c r="BD65" i="14" s="1"/>
  <c r="BC65" i="14" s="1"/>
  <c r="BB65" i="14" s="1"/>
  <c r="BA65" i="14" s="1"/>
  <c r="AZ65" i="14" s="1"/>
  <c r="AY65" i="14" s="1"/>
  <c r="AX65" i="14" s="1"/>
  <c r="AW65" i="14" s="1"/>
  <c r="AV65" i="14" s="1"/>
  <c r="AU65" i="14" s="1"/>
  <c r="AT65" i="14" s="1"/>
  <c r="AS65" i="14" s="1"/>
  <c r="AR65" i="14" s="1"/>
  <c r="AQ65" i="14" s="1"/>
  <c r="AP65" i="14" s="1"/>
  <c r="AO65" i="14" s="1"/>
  <c r="AN65" i="14" s="1"/>
  <c r="AM65" i="14" s="1"/>
  <c r="AL65" i="14" s="1"/>
  <c r="AK65" i="14" s="1"/>
  <c r="AJ65" i="14" s="1"/>
  <c r="AI65" i="14" s="1"/>
  <c r="AH65" i="14" s="1"/>
  <c r="AG65" i="14" s="1"/>
  <c r="AF65" i="14" s="1"/>
  <c r="AE65" i="14" s="1"/>
  <c r="AD65" i="14" s="1"/>
  <c r="AC65" i="14" s="1"/>
  <c r="AB65" i="14" s="1"/>
  <c r="AA65" i="14" s="1"/>
  <c r="Z65" i="14" s="1"/>
  <c r="Y65" i="14" s="1"/>
  <c r="X65" i="14" s="1"/>
  <c r="W65" i="14" s="1"/>
  <c r="DO65" i="14"/>
  <c r="DN65" i="14" s="1"/>
  <c r="DM65" i="14" s="1"/>
  <c r="DL65" i="14" s="1"/>
  <c r="DK65" i="14" s="1"/>
  <c r="DJ65" i="14" s="1"/>
  <c r="DI65" i="14" s="1"/>
  <c r="DH65" i="14" s="1"/>
  <c r="DG65" i="14" s="1"/>
  <c r="DF65" i="14" s="1"/>
  <c r="DE65" i="14" s="1"/>
  <c r="DD65" i="14" s="1"/>
  <c r="DC65" i="14" s="1"/>
  <c r="DB65" i="14" s="1"/>
  <c r="DA65" i="14" s="1"/>
  <c r="DR65" i="14"/>
  <c r="DQ65" i="14" s="1"/>
  <c r="DP65" i="14" s="1"/>
  <c r="DO18" i="14"/>
  <c r="DN18" i="14" s="1"/>
  <c r="DM18" i="14" s="1"/>
  <c r="DL18" i="14" s="1"/>
  <c r="DK18" i="14" s="1"/>
  <c r="DJ18" i="14" s="1"/>
  <c r="DI18" i="14" s="1"/>
  <c r="DH18" i="14" s="1"/>
  <c r="DG18" i="14" s="1"/>
  <c r="DF18" i="14" s="1"/>
  <c r="DE18" i="14" s="1"/>
  <c r="DD18" i="14"/>
  <c r="DC18" i="14" s="1"/>
  <c r="DB18" i="14" s="1"/>
  <c r="DA18" i="14" s="1"/>
  <c r="CZ18" i="14" s="1"/>
  <c r="CY18" i="14" s="1"/>
  <c r="CX18" i="14" s="1"/>
  <c r="CW18" i="14" s="1"/>
  <c r="CV18" i="14" s="1"/>
  <c r="CU18" i="14" s="1"/>
  <c r="CT18" i="14" s="1"/>
  <c r="CS18" i="14" s="1"/>
  <c r="CR18" i="14" s="1"/>
  <c r="CQ18" i="14" s="1"/>
  <c r="CP18" i="14" s="1"/>
  <c r="CO18" i="14" s="1"/>
  <c r="CN18" i="14" s="1"/>
  <c r="CM18" i="14" s="1"/>
  <c r="CL18" i="14" s="1"/>
  <c r="CK18" i="14" s="1"/>
  <c r="CJ18" i="14" s="1"/>
  <c r="CI18" i="14" s="1"/>
  <c r="CH18" i="14" s="1"/>
  <c r="CG18" i="14" s="1"/>
  <c r="CF18" i="14" s="1"/>
  <c r="CE18" i="14" s="1"/>
  <c r="CD18" i="14" s="1"/>
  <c r="CC18" i="14" s="1"/>
  <c r="CB18" i="14" s="1"/>
  <c r="CA18" i="14" s="1"/>
  <c r="BZ18" i="14" s="1"/>
  <c r="BY18" i="14" s="1"/>
  <c r="BX18" i="14" s="1"/>
  <c r="BW18" i="14" s="1"/>
  <c r="BV18" i="14" s="1"/>
  <c r="BU18" i="14" s="1"/>
  <c r="BT18" i="14" s="1"/>
  <c r="BS18" i="14" s="1"/>
  <c r="BR18" i="14" s="1"/>
  <c r="BQ18" i="14" s="1"/>
  <c r="BP18" i="14" s="1"/>
  <c r="BO18" i="14" s="1"/>
  <c r="BN18" i="14" s="1"/>
  <c r="BM18" i="14" s="1"/>
  <c r="BL18" i="14" s="1"/>
  <c r="BK18" i="14" s="1"/>
  <c r="BJ18" i="14" s="1"/>
  <c r="BI18" i="14" s="1"/>
  <c r="BH18" i="14" s="1"/>
  <c r="BG18" i="14" s="1"/>
  <c r="BF18" i="14" s="1"/>
  <c r="BE18" i="14" s="1"/>
  <c r="BD18" i="14" s="1"/>
  <c r="BC18" i="14" s="1"/>
  <c r="BB18" i="14" s="1"/>
  <c r="BA18" i="14" s="1"/>
  <c r="AZ18" i="14" s="1"/>
  <c r="AY18" i="14" s="1"/>
  <c r="AX18" i="14" s="1"/>
  <c r="AW18" i="14" s="1"/>
  <c r="AV18" i="14" s="1"/>
  <c r="AU18" i="14" s="1"/>
  <c r="AT18" i="14" s="1"/>
  <c r="AS18" i="14" s="1"/>
  <c r="AR18" i="14" s="1"/>
  <c r="AQ18" i="14" s="1"/>
  <c r="AP18" i="14" s="1"/>
  <c r="AO18" i="14" s="1"/>
  <c r="AN18" i="14" s="1"/>
  <c r="AM18" i="14" s="1"/>
  <c r="AL18" i="14" s="1"/>
  <c r="AK18" i="14" s="1"/>
  <c r="AJ18" i="14" s="1"/>
  <c r="AI18" i="14" s="1"/>
  <c r="AH18" i="14" s="1"/>
  <c r="AG18" i="14" s="1"/>
  <c r="AF18" i="14" s="1"/>
  <c r="AE18" i="14" s="1"/>
  <c r="AD18" i="14" s="1"/>
  <c r="AC18" i="14" s="1"/>
  <c r="AB18" i="14" s="1"/>
  <c r="AA18" i="14" s="1"/>
  <c r="Z18" i="14" s="1"/>
  <c r="Y18" i="14" s="1"/>
  <c r="X18" i="14" s="1"/>
  <c r="W18" i="14" s="1"/>
  <c r="DQ18" i="14"/>
  <c r="DP18" i="14" s="1"/>
  <c r="DR18" i="14"/>
  <c r="DR103" i="14"/>
  <c r="DQ103" i="14" s="1"/>
  <c r="DP103" i="14"/>
  <c r="DO103" i="14" s="1"/>
  <c r="DN103" i="14" s="1"/>
  <c r="DM103" i="14" s="1"/>
  <c r="DL103" i="14" s="1"/>
  <c r="DK103" i="14" s="1"/>
  <c r="DJ103" i="14" s="1"/>
  <c r="DI103" i="14" s="1"/>
  <c r="DH103" i="14" s="1"/>
  <c r="DG103" i="14" s="1"/>
  <c r="DF103" i="14" s="1"/>
  <c r="DE103" i="14" s="1"/>
  <c r="DD103" i="14" s="1"/>
  <c r="DC103" i="14" s="1"/>
  <c r="DB103" i="14" s="1"/>
  <c r="DA103" i="14" s="1"/>
  <c r="CZ103" i="14" s="1"/>
  <c r="CY103" i="14" s="1"/>
  <c r="CX103" i="14" s="1"/>
  <c r="CW103" i="14" s="1"/>
  <c r="CV103" i="14" s="1"/>
  <c r="CU103" i="14" s="1"/>
  <c r="CT103" i="14" s="1"/>
  <c r="CS103" i="14" s="1"/>
  <c r="CR103" i="14" s="1"/>
  <c r="CQ103" i="14" s="1"/>
  <c r="CP103" i="14" s="1"/>
  <c r="CO103" i="14" s="1"/>
  <c r="CN103" i="14" s="1"/>
  <c r="CM103" i="14" s="1"/>
  <c r="CL103" i="14" s="1"/>
  <c r="CK103" i="14" s="1"/>
  <c r="CJ103" i="14" s="1"/>
  <c r="CI103" i="14" s="1"/>
  <c r="CH103" i="14" s="1"/>
  <c r="CG103" i="14" s="1"/>
  <c r="CF103" i="14" s="1"/>
  <c r="CE103" i="14" s="1"/>
  <c r="CD103" i="14" s="1"/>
  <c r="CC103" i="14" s="1"/>
  <c r="CB103" i="14" s="1"/>
  <c r="CA103" i="14" s="1"/>
  <c r="BZ103" i="14" s="1"/>
  <c r="BY103" i="14" s="1"/>
  <c r="BX103" i="14" s="1"/>
  <c r="BW103" i="14" s="1"/>
  <c r="BV103" i="14" s="1"/>
  <c r="BU103" i="14" s="1"/>
  <c r="BT103" i="14" s="1"/>
  <c r="BS103" i="14" s="1"/>
  <c r="BR103" i="14" s="1"/>
  <c r="BQ103" i="14" s="1"/>
  <c r="BP103" i="14" s="1"/>
  <c r="BO103" i="14" s="1"/>
  <c r="BN103" i="14" s="1"/>
  <c r="BM103" i="14" s="1"/>
  <c r="BL103" i="14" s="1"/>
  <c r="BK103" i="14" s="1"/>
  <c r="BJ103" i="14" s="1"/>
  <c r="BI103" i="14" s="1"/>
  <c r="BH103" i="14" s="1"/>
  <c r="BG103" i="14" s="1"/>
  <c r="BF103" i="14" s="1"/>
  <c r="BE103" i="14" s="1"/>
  <c r="BD103" i="14" s="1"/>
  <c r="BC103" i="14" s="1"/>
  <c r="BB103" i="14" s="1"/>
  <c r="BA103" i="14" s="1"/>
  <c r="AZ103" i="14" s="1"/>
  <c r="AY103" i="14" s="1"/>
  <c r="AX103" i="14" s="1"/>
  <c r="AW103" i="14" s="1"/>
  <c r="AV103" i="14" s="1"/>
  <c r="AU103" i="14" s="1"/>
  <c r="AT103" i="14" s="1"/>
  <c r="AS103" i="14" s="1"/>
  <c r="AR103" i="14" s="1"/>
  <c r="AQ103" i="14" s="1"/>
  <c r="AP103" i="14" s="1"/>
  <c r="AO103" i="14" s="1"/>
  <c r="AN103" i="14" s="1"/>
  <c r="AM103" i="14" s="1"/>
  <c r="AL103" i="14" s="1"/>
  <c r="AK103" i="14" s="1"/>
  <c r="AJ103" i="14" s="1"/>
  <c r="AI103" i="14" s="1"/>
  <c r="AH103" i="14" s="1"/>
  <c r="AG103" i="14" s="1"/>
  <c r="AF103" i="14" s="1"/>
  <c r="AE103" i="14" s="1"/>
  <c r="AD103" i="14" s="1"/>
  <c r="AC103" i="14" s="1"/>
  <c r="AB103" i="14" s="1"/>
  <c r="AA103" i="14" s="1"/>
  <c r="Z103" i="14" s="1"/>
  <c r="Y103" i="14" s="1"/>
  <c r="X103" i="14" s="1"/>
  <c r="W103" i="14" s="1"/>
  <c r="CZ44" i="14"/>
  <c r="CY44" i="14" s="1"/>
  <c r="CX44" i="14" s="1"/>
  <c r="CW44" i="14" s="1"/>
  <c r="CV44" i="14" s="1"/>
  <c r="CU44" i="14" s="1"/>
  <c r="CT44" i="14" s="1"/>
  <c r="CS44" i="14" s="1"/>
  <c r="CR44" i="14" s="1"/>
  <c r="CQ44" i="14" s="1"/>
  <c r="CP44" i="14" s="1"/>
  <c r="CO44" i="14" s="1"/>
  <c r="CN44" i="14" s="1"/>
  <c r="CM44" i="14" s="1"/>
  <c r="CL44" i="14" s="1"/>
  <c r="CK44" i="14" s="1"/>
  <c r="CJ44" i="14" s="1"/>
  <c r="CI44" i="14" s="1"/>
  <c r="CH44" i="14" s="1"/>
  <c r="CG44" i="14" s="1"/>
  <c r="CF44" i="14" s="1"/>
  <c r="CE44" i="14" s="1"/>
  <c r="CD44" i="14" s="1"/>
  <c r="CC44" i="14" s="1"/>
  <c r="CB44" i="14" s="1"/>
  <c r="CA44" i="14" s="1"/>
  <c r="BZ44" i="14" s="1"/>
  <c r="BY44" i="14" s="1"/>
  <c r="BX44" i="14" s="1"/>
  <c r="BW44" i="14" s="1"/>
  <c r="BV44" i="14" s="1"/>
  <c r="BU44" i="14" s="1"/>
  <c r="BT44" i="14" s="1"/>
  <c r="BS44" i="14" s="1"/>
  <c r="BR44" i="14" s="1"/>
  <c r="BQ44" i="14" s="1"/>
  <c r="BP44" i="14" s="1"/>
  <c r="BO44" i="14" s="1"/>
  <c r="BN44" i="14" s="1"/>
  <c r="BM44" i="14" s="1"/>
  <c r="BL44" i="14" s="1"/>
  <c r="BK44" i="14" s="1"/>
  <c r="BJ44" i="14" s="1"/>
  <c r="BI44" i="14" s="1"/>
  <c r="BH44" i="14" s="1"/>
  <c r="BG44" i="14" s="1"/>
  <c r="DM44" i="14"/>
  <c r="DL44" i="14" s="1"/>
  <c r="DK44" i="14" s="1"/>
  <c r="DJ44" i="14" s="1"/>
  <c r="DI44" i="14" s="1"/>
  <c r="DH44" i="14" s="1"/>
  <c r="DG44" i="14" s="1"/>
  <c r="DF44" i="14" s="1"/>
  <c r="DE44" i="14" s="1"/>
  <c r="DD44" i="14" s="1"/>
  <c r="DC44" i="14" s="1"/>
  <c r="DB44" i="14" s="1"/>
  <c r="DA44" i="14" s="1"/>
  <c r="BF44" i="14"/>
  <c r="BE44" i="14" s="1"/>
  <c r="BD44" i="14" s="1"/>
  <c r="BC44" i="14" s="1"/>
  <c r="BB44" i="14" s="1"/>
  <c r="BA44" i="14" s="1"/>
  <c r="AZ44" i="14" s="1"/>
  <c r="AY44" i="14" s="1"/>
  <c r="AX44" i="14" s="1"/>
  <c r="AW44" i="14" s="1"/>
  <c r="AV44" i="14" s="1"/>
  <c r="AU44" i="14" s="1"/>
  <c r="AT44" i="14" s="1"/>
  <c r="AS44" i="14" s="1"/>
  <c r="AR44" i="14" s="1"/>
  <c r="AQ44" i="14" s="1"/>
  <c r="AP44" i="14" s="1"/>
  <c r="AO44" i="14" s="1"/>
  <c r="AN44" i="14" s="1"/>
  <c r="AM44" i="14" s="1"/>
  <c r="AL44" i="14" s="1"/>
  <c r="AK44" i="14" s="1"/>
  <c r="AJ44" i="14" s="1"/>
  <c r="AI44" i="14" s="1"/>
  <c r="AH44" i="14" s="1"/>
  <c r="AG44" i="14" s="1"/>
  <c r="AF44" i="14" s="1"/>
  <c r="AE44" i="14" s="1"/>
  <c r="AD44" i="14" s="1"/>
  <c r="AC44" i="14" s="1"/>
  <c r="AB44" i="14" s="1"/>
  <c r="AA44" i="14" s="1"/>
  <c r="Z44" i="14" s="1"/>
  <c r="Y44" i="14" s="1"/>
  <c r="X44" i="14" s="1"/>
  <c r="W44" i="14" s="1"/>
  <c r="DR44" i="14"/>
  <c r="DQ44" i="14" s="1"/>
  <c r="DP44" i="14" s="1"/>
  <c r="DO44" i="14" s="1"/>
  <c r="DN44" i="14" s="1"/>
  <c r="DN24" i="14"/>
  <c r="DM24" i="14" s="1"/>
  <c r="DL24" i="14" s="1"/>
  <c r="DK24" i="14" s="1"/>
  <c r="DP24" i="14"/>
  <c r="DO24" i="14" s="1"/>
  <c r="DQ24" i="14"/>
  <c r="DR24" i="14"/>
  <c r="DJ24" i="14"/>
  <c r="DI24" i="14" s="1"/>
  <c r="DH24" i="14" s="1"/>
  <c r="DG24" i="14" s="1"/>
  <c r="DF24" i="14" s="1"/>
  <c r="DE24" i="14" s="1"/>
  <c r="DD24" i="14" s="1"/>
  <c r="DC24" i="14" s="1"/>
  <c r="DB24" i="14" s="1"/>
  <c r="DA24" i="14" s="1"/>
  <c r="CZ24" i="14" s="1"/>
  <c r="CY24" i="14" s="1"/>
  <c r="CX24" i="14" s="1"/>
  <c r="CW24" i="14" s="1"/>
  <c r="CV24" i="14" s="1"/>
  <c r="CU24" i="14" s="1"/>
  <c r="CT24" i="14" s="1"/>
  <c r="CS24" i="14" s="1"/>
  <c r="CR24" i="14" s="1"/>
  <c r="CQ24" i="14" s="1"/>
  <c r="CP24" i="14" s="1"/>
  <c r="CO24" i="14" s="1"/>
  <c r="CN24" i="14" s="1"/>
  <c r="CM24" i="14" s="1"/>
  <c r="CL24" i="14" s="1"/>
  <c r="CK24" i="14" s="1"/>
  <c r="CJ24" i="14" s="1"/>
  <c r="CI24" i="14" s="1"/>
  <c r="CH24" i="14" s="1"/>
  <c r="CG24" i="14" s="1"/>
  <c r="CF24" i="14" s="1"/>
  <c r="CE24" i="14" s="1"/>
  <c r="CD24" i="14" s="1"/>
  <c r="CC24" i="14" s="1"/>
  <c r="CB24" i="14" s="1"/>
  <c r="CA24" i="14" s="1"/>
  <c r="BZ24" i="14" s="1"/>
  <c r="BY24" i="14" s="1"/>
  <c r="BX24" i="14" s="1"/>
  <c r="BW24" i="14" s="1"/>
  <c r="BV24" i="14" s="1"/>
  <c r="BU24" i="14" s="1"/>
  <c r="BT24" i="14" s="1"/>
  <c r="BS24" i="14" s="1"/>
  <c r="BR24" i="14" s="1"/>
  <c r="BQ24" i="14" s="1"/>
  <c r="BP24" i="14" s="1"/>
  <c r="BO24" i="14" s="1"/>
  <c r="BN24" i="14" s="1"/>
  <c r="BM24" i="14" s="1"/>
  <c r="BL24" i="14" s="1"/>
  <c r="BK24" i="14" s="1"/>
  <c r="BJ24" i="14" s="1"/>
  <c r="BI24" i="14" s="1"/>
  <c r="BH24" i="14" s="1"/>
  <c r="BG24" i="14" s="1"/>
  <c r="BF24" i="14" s="1"/>
  <c r="BE24" i="14" s="1"/>
  <c r="BD24" i="14" s="1"/>
  <c r="BC24" i="14" s="1"/>
  <c r="BB24" i="14" s="1"/>
  <c r="BA24" i="14" s="1"/>
  <c r="AZ24" i="14" s="1"/>
  <c r="AY24" i="14" s="1"/>
  <c r="AX24" i="14" s="1"/>
  <c r="AW24" i="14" s="1"/>
  <c r="AV24" i="14" s="1"/>
  <c r="AU24" i="14" s="1"/>
  <c r="AT24" i="14" s="1"/>
  <c r="AS24" i="14" s="1"/>
  <c r="AR24" i="14" s="1"/>
  <c r="AQ24" i="14" s="1"/>
  <c r="AP24" i="14" s="1"/>
  <c r="AO24" i="14" s="1"/>
  <c r="AN24" i="14" s="1"/>
  <c r="AM24" i="14" s="1"/>
  <c r="AL24" i="14" s="1"/>
  <c r="AK24" i="14" s="1"/>
  <c r="AJ24" i="14" s="1"/>
  <c r="AI24" i="14" s="1"/>
  <c r="AH24" i="14" s="1"/>
  <c r="AG24" i="14" s="1"/>
  <c r="AF24" i="14" s="1"/>
  <c r="AE24" i="14" s="1"/>
  <c r="AD24" i="14" s="1"/>
  <c r="AC24" i="14" s="1"/>
  <c r="AB24" i="14" s="1"/>
  <c r="AA24" i="14" s="1"/>
  <c r="Z24" i="14" s="1"/>
  <c r="Y24" i="14" s="1"/>
  <c r="X24" i="14" s="1"/>
  <c r="W24" i="14" s="1"/>
  <c r="DR102" i="14"/>
  <c r="DQ102" i="14" s="1"/>
  <c r="DH102" i="14"/>
  <c r="DG102" i="14" s="1"/>
  <c r="DF102" i="14" s="1"/>
  <c r="DE102" i="14" s="1"/>
  <c r="DD102" i="14" s="1"/>
  <c r="DC102" i="14" s="1"/>
  <c r="DB102" i="14" s="1"/>
  <c r="DA102" i="14" s="1"/>
  <c r="CZ102" i="14" s="1"/>
  <c r="CY102" i="14" s="1"/>
  <c r="CX102" i="14" s="1"/>
  <c r="CW102" i="14" s="1"/>
  <c r="CV102" i="14" s="1"/>
  <c r="CU102" i="14" s="1"/>
  <c r="CT102" i="14" s="1"/>
  <c r="CS102" i="14" s="1"/>
  <c r="CR102" i="14" s="1"/>
  <c r="CQ102" i="14" s="1"/>
  <c r="CP102" i="14" s="1"/>
  <c r="CO102" i="14" s="1"/>
  <c r="CN102" i="14" s="1"/>
  <c r="CM102" i="14" s="1"/>
  <c r="CL102" i="14" s="1"/>
  <c r="CK102" i="14" s="1"/>
  <c r="CJ102" i="14" s="1"/>
  <c r="CI102" i="14" s="1"/>
  <c r="CH102" i="14" s="1"/>
  <c r="CG102" i="14" s="1"/>
  <c r="CF102" i="14" s="1"/>
  <c r="CE102" i="14" s="1"/>
  <c r="CD102" i="14" s="1"/>
  <c r="CC102" i="14" s="1"/>
  <c r="CB102" i="14" s="1"/>
  <c r="CA102" i="14" s="1"/>
  <c r="BZ102" i="14" s="1"/>
  <c r="BY102" i="14" s="1"/>
  <c r="BX102" i="14" s="1"/>
  <c r="BW102" i="14" s="1"/>
  <c r="BV102" i="14" s="1"/>
  <c r="BU102" i="14" s="1"/>
  <c r="BT102" i="14" s="1"/>
  <c r="BS102" i="14" s="1"/>
  <c r="BR102" i="14" s="1"/>
  <c r="BQ102" i="14" s="1"/>
  <c r="BP102" i="14" s="1"/>
  <c r="BO102" i="14" s="1"/>
  <c r="BN102" i="14" s="1"/>
  <c r="BM102" i="14"/>
  <c r="BL102" i="14" s="1"/>
  <c r="BK102" i="14" s="1"/>
  <c r="BJ102" i="14" s="1"/>
  <c r="BI102" i="14" s="1"/>
  <c r="BH102" i="14" s="1"/>
  <c r="BG102" i="14" s="1"/>
  <c r="BF102" i="14" s="1"/>
  <c r="BE102" i="14" s="1"/>
  <c r="BD102" i="14" s="1"/>
  <c r="BC102" i="14" s="1"/>
  <c r="BB102" i="14" s="1"/>
  <c r="BA102" i="14" s="1"/>
  <c r="AZ102" i="14" s="1"/>
  <c r="AY102" i="14" s="1"/>
  <c r="AX102" i="14" s="1"/>
  <c r="AW102" i="14" s="1"/>
  <c r="AV102" i="14" s="1"/>
  <c r="AU102" i="14" s="1"/>
  <c r="AT102" i="14" s="1"/>
  <c r="AS102" i="14" s="1"/>
  <c r="AR102" i="14" s="1"/>
  <c r="AQ102" i="14" s="1"/>
  <c r="AP102" i="14" s="1"/>
  <c r="AO102" i="14" s="1"/>
  <c r="AN102" i="14" s="1"/>
  <c r="AM102" i="14" s="1"/>
  <c r="AL102" i="14" s="1"/>
  <c r="AK102" i="14" s="1"/>
  <c r="AJ102" i="14" s="1"/>
  <c r="AI102" i="14" s="1"/>
  <c r="AH102" i="14" s="1"/>
  <c r="AG102" i="14" s="1"/>
  <c r="AF102" i="14" s="1"/>
  <c r="AE102" i="14" s="1"/>
  <c r="AD102" i="14" s="1"/>
  <c r="AC102" i="14" s="1"/>
  <c r="AB102" i="14" s="1"/>
  <c r="AA102" i="14" s="1"/>
  <c r="Z102" i="14" s="1"/>
  <c r="Y102" i="14" s="1"/>
  <c r="X102" i="14" s="1"/>
  <c r="W102" i="14" s="1"/>
  <c r="DP102" i="14"/>
  <c r="DO102" i="14" s="1"/>
  <c r="DN102" i="14" s="1"/>
  <c r="DM102" i="14" s="1"/>
  <c r="DL102" i="14" s="1"/>
  <c r="DK102" i="14" s="1"/>
  <c r="DJ102" i="14" s="1"/>
  <c r="DI102" i="14" s="1"/>
  <c r="DR27" i="14"/>
  <c r="DQ27" i="14" s="1"/>
  <c r="DP27" i="14" s="1"/>
  <c r="DO27" i="14" s="1"/>
  <c r="DN27" i="14" s="1"/>
  <c r="DM27" i="14" s="1"/>
  <c r="DL27" i="14" s="1"/>
  <c r="DK27" i="14" s="1"/>
  <c r="DJ27" i="14" s="1"/>
  <c r="DI27" i="14" s="1"/>
  <c r="DH27" i="14" s="1"/>
  <c r="DG27" i="14" s="1"/>
  <c r="DF27" i="14" s="1"/>
  <c r="DE27" i="14" s="1"/>
  <c r="DD27" i="14" s="1"/>
  <c r="DC27" i="14" s="1"/>
  <c r="DB27" i="14" s="1"/>
  <c r="DA27" i="14" s="1"/>
  <c r="CZ27" i="14" s="1"/>
  <c r="CY27" i="14" s="1"/>
  <c r="CX27" i="14" s="1"/>
  <c r="CW27" i="14" s="1"/>
  <c r="CV27" i="14" s="1"/>
  <c r="CU27" i="14" s="1"/>
  <c r="CT27" i="14" s="1"/>
  <c r="CS27" i="14" s="1"/>
  <c r="CR27" i="14" s="1"/>
  <c r="CQ27" i="14" s="1"/>
  <c r="CP27" i="14" s="1"/>
  <c r="CO27" i="14" s="1"/>
  <c r="CN27" i="14" s="1"/>
  <c r="CM27" i="14" s="1"/>
  <c r="CL27" i="14" s="1"/>
  <c r="CK27" i="14" s="1"/>
  <c r="CJ27" i="14" s="1"/>
  <c r="CI27" i="14" s="1"/>
  <c r="CH27" i="14" s="1"/>
  <c r="CG27" i="14" s="1"/>
  <c r="CF27" i="14" s="1"/>
  <c r="CE27" i="14" s="1"/>
  <c r="CD27" i="14" s="1"/>
  <c r="CC27" i="14" s="1"/>
  <c r="CB27" i="14" s="1"/>
  <c r="CA27" i="14" s="1"/>
  <c r="BZ27" i="14" s="1"/>
  <c r="BY27" i="14" s="1"/>
  <c r="BX27" i="14" s="1"/>
  <c r="BW27" i="14" s="1"/>
  <c r="BV27" i="14" s="1"/>
  <c r="BU27" i="14" s="1"/>
  <c r="BT27" i="14" s="1"/>
  <c r="BS27" i="14" s="1"/>
  <c r="BR27" i="14" s="1"/>
  <c r="BQ27" i="14" s="1"/>
  <c r="BP27" i="14" s="1"/>
  <c r="BO27" i="14" s="1"/>
  <c r="BN27" i="14" s="1"/>
  <c r="BM27" i="14" s="1"/>
  <c r="BL27" i="14" s="1"/>
  <c r="BK27" i="14" s="1"/>
  <c r="BJ27" i="14" s="1"/>
  <c r="BI27" i="14" s="1"/>
  <c r="BH27" i="14" s="1"/>
  <c r="BG27" i="14" s="1"/>
  <c r="BF27" i="14" s="1"/>
  <c r="BE27" i="14" s="1"/>
  <c r="BD27" i="14" s="1"/>
  <c r="BC27" i="14" s="1"/>
  <c r="BB27" i="14" s="1"/>
  <c r="BA27" i="14" s="1"/>
  <c r="AZ27" i="14" s="1"/>
  <c r="AY27" i="14" s="1"/>
  <c r="AX27" i="14" s="1"/>
  <c r="AW27" i="14" s="1"/>
  <c r="AV27" i="14" s="1"/>
  <c r="AU27" i="14" s="1"/>
  <c r="AT27" i="14" s="1"/>
  <c r="AS27" i="14" s="1"/>
  <c r="AR27" i="14" s="1"/>
  <c r="AQ27" i="14" s="1"/>
  <c r="AP27" i="14" s="1"/>
  <c r="AO27" i="14" s="1"/>
  <c r="AN27" i="14" s="1"/>
  <c r="AM27" i="14" s="1"/>
  <c r="AL27" i="14" s="1"/>
  <c r="AK27" i="14" s="1"/>
  <c r="AJ27" i="14" s="1"/>
  <c r="AI27" i="14" s="1"/>
  <c r="AH27" i="14" s="1"/>
  <c r="AG27" i="14" s="1"/>
  <c r="AF27" i="14" s="1"/>
  <c r="AE27" i="14" s="1"/>
  <c r="AD27" i="14" s="1"/>
  <c r="AC27" i="14" s="1"/>
  <c r="AB27" i="14" s="1"/>
  <c r="AA27" i="14" s="1"/>
  <c r="Z27" i="14" s="1"/>
  <c r="Y27" i="14" s="1"/>
  <c r="X27" i="14" s="1"/>
  <c r="W27" i="14" s="1"/>
  <c r="DN76" i="14"/>
  <c r="DM76" i="14" s="1"/>
  <c r="DL76" i="14" s="1"/>
  <c r="DK76" i="14" s="1"/>
  <c r="DJ76" i="14" s="1"/>
  <c r="DI76" i="14" s="1"/>
  <c r="DH76" i="14" s="1"/>
  <c r="DG76" i="14" s="1"/>
  <c r="DF76" i="14" s="1"/>
  <c r="DP76" i="14"/>
  <c r="DO76" i="14" s="1"/>
  <c r="DR76" i="14"/>
  <c r="DQ76" i="14"/>
  <c r="DE76" i="14"/>
  <c r="DD76" i="14" s="1"/>
  <c r="DC76" i="14" s="1"/>
  <c r="DB76" i="14" s="1"/>
  <c r="DA76" i="14" s="1"/>
  <c r="CZ76" i="14" s="1"/>
  <c r="CY76" i="14" s="1"/>
  <c r="CX76" i="14" s="1"/>
  <c r="CW76" i="14" s="1"/>
  <c r="CV76" i="14" s="1"/>
  <c r="CU76" i="14" s="1"/>
  <c r="CT76" i="14" s="1"/>
  <c r="CS76" i="14" s="1"/>
  <c r="CR76" i="14" s="1"/>
  <c r="CQ76" i="14" s="1"/>
  <c r="CP76" i="14" s="1"/>
  <c r="CO76" i="14" s="1"/>
  <c r="CN76" i="14" s="1"/>
  <c r="CM76" i="14" s="1"/>
  <c r="CL76" i="14" s="1"/>
  <c r="CK76" i="14" s="1"/>
  <c r="CJ76" i="14" s="1"/>
  <c r="CI76" i="14" s="1"/>
  <c r="CH76" i="14" s="1"/>
  <c r="CG76" i="14" s="1"/>
  <c r="CF76" i="14" s="1"/>
  <c r="CE76" i="14" s="1"/>
  <c r="CD76" i="14" s="1"/>
  <c r="CC76" i="14" s="1"/>
  <c r="CB76" i="14" s="1"/>
  <c r="CA76" i="14" s="1"/>
  <c r="BZ76" i="14" s="1"/>
  <c r="BY76" i="14" s="1"/>
  <c r="BX76" i="14" s="1"/>
  <c r="BW76" i="14" s="1"/>
  <c r="BV76" i="14" s="1"/>
  <c r="BU76" i="14" s="1"/>
  <c r="BT76" i="14" s="1"/>
  <c r="BS76" i="14" s="1"/>
  <c r="BR76" i="14" s="1"/>
  <c r="BQ76" i="14" s="1"/>
  <c r="BP76" i="14" s="1"/>
  <c r="BO76" i="14" s="1"/>
  <c r="BN76" i="14" s="1"/>
  <c r="BM76" i="14" s="1"/>
  <c r="BL76" i="14" s="1"/>
  <c r="BK76" i="14" s="1"/>
  <c r="BJ76" i="14" s="1"/>
  <c r="BI76" i="14" s="1"/>
  <c r="BH76" i="14" s="1"/>
  <c r="BG76" i="14" s="1"/>
  <c r="BF76" i="14" s="1"/>
  <c r="BE76" i="14" s="1"/>
  <c r="BD76" i="14" s="1"/>
  <c r="BC76" i="14" s="1"/>
  <c r="BB76" i="14" s="1"/>
  <c r="BA76" i="14" s="1"/>
  <c r="AZ76" i="14" s="1"/>
  <c r="AY76" i="14" s="1"/>
  <c r="AX76" i="14" s="1"/>
  <c r="AW76" i="14" s="1"/>
  <c r="AV76" i="14" s="1"/>
  <c r="AU76" i="14" s="1"/>
  <c r="AT76" i="14" s="1"/>
  <c r="AS76" i="14" s="1"/>
  <c r="AR76" i="14" s="1"/>
  <c r="AQ76" i="14" s="1"/>
  <c r="AP76" i="14" s="1"/>
  <c r="AO76" i="14" s="1"/>
  <c r="AN76" i="14" s="1"/>
  <c r="AM76" i="14" s="1"/>
  <c r="AL76" i="14" s="1"/>
  <c r="AK76" i="14" s="1"/>
  <c r="AJ76" i="14" s="1"/>
  <c r="AI76" i="14" s="1"/>
  <c r="AH76" i="14" s="1"/>
  <c r="AG76" i="14" s="1"/>
  <c r="AF76" i="14" s="1"/>
  <c r="AE76" i="14" s="1"/>
  <c r="AD76" i="14" s="1"/>
  <c r="AC76" i="14" s="1"/>
  <c r="AB76" i="14" s="1"/>
  <c r="AA76" i="14" s="1"/>
  <c r="Z76" i="14" s="1"/>
  <c r="Y76" i="14" s="1"/>
  <c r="X76" i="14" s="1"/>
  <c r="W76" i="14" s="1"/>
  <c r="DP77" i="14"/>
  <c r="DO77" i="14" s="1"/>
  <c r="DN77" i="14" s="1"/>
  <c r="DM77" i="14" s="1"/>
  <c r="DL77" i="14" s="1"/>
  <c r="DK77" i="14" s="1"/>
  <c r="DJ77" i="14" s="1"/>
  <c r="DI77" i="14" s="1"/>
  <c r="DH77" i="14" s="1"/>
  <c r="DG77" i="14" s="1"/>
  <c r="DF77" i="14" s="1"/>
  <c r="DE77" i="14" s="1"/>
  <c r="DD77" i="14" s="1"/>
  <c r="DC77" i="14" s="1"/>
  <c r="DB77" i="14" s="1"/>
  <c r="DA77" i="14" s="1"/>
  <c r="CZ77" i="14" s="1"/>
  <c r="CY77" i="14" s="1"/>
  <c r="CX77" i="14" s="1"/>
  <c r="CW77" i="14" s="1"/>
  <c r="CV77" i="14" s="1"/>
  <c r="CU77" i="14" s="1"/>
  <c r="CT77" i="14" s="1"/>
  <c r="CS77" i="14" s="1"/>
  <c r="CR77" i="14" s="1"/>
  <c r="CQ77" i="14" s="1"/>
  <c r="CP77" i="14" s="1"/>
  <c r="CO77" i="14" s="1"/>
  <c r="CN77" i="14" s="1"/>
  <c r="CM77" i="14" s="1"/>
  <c r="CL77" i="14" s="1"/>
  <c r="CK77" i="14" s="1"/>
  <c r="CJ77" i="14" s="1"/>
  <c r="CI77" i="14" s="1"/>
  <c r="CH77" i="14" s="1"/>
  <c r="CG77" i="14" s="1"/>
  <c r="CF77" i="14" s="1"/>
  <c r="CE77" i="14" s="1"/>
  <c r="CD77" i="14" s="1"/>
  <c r="CC77" i="14" s="1"/>
  <c r="CB77" i="14" s="1"/>
  <c r="CA77" i="14" s="1"/>
  <c r="BZ77" i="14" s="1"/>
  <c r="BY77" i="14" s="1"/>
  <c r="BX77" i="14" s="1"/>
  <c r="BW77" i="14" s="1"/>
  <c r="BV77" i="14" s="1"/>
  <c r="BU77" i="14" s="1"/>
  <c r="BT77" i="14" s="1"/>
  <c r="DQ77" i="14"/>
  <c r="DR77" i="14"/>
  <c r="BS77" i="14"/>
  <c r="BR77" i="14" s="1"/>
  <c r="BQ77" i="14" s="1"/>
  <c r="BP77" i="14" s="1"/>
  <c r="BO77" i="14" s="1"/>
  <c r="BN77" i="14" s="1"/>
  <c r="BM77" i="14" s="1"/>
  <c r="BL77" i="14" s="1"/>
  <c r="BK77" i="14" s="1"/>
  <c r="BJ77" i="14" s="1"/>
  <c r="BI77" i="14" s="1"/>
  <c r="BH77" i="14" s="1"/>
  <c r="BG77" i="14" s="1"/>
  <c r="BF77" i="14" s="1"/>
  <c r="BE77" i="14" s="1"/>
  <c r="BD77" i="14" s="1"/>
  <c r="BC77" i="14" s="1"/>
  <c r="BB77" i="14" s="1"/>
  <c r="BA77" i="14" s="1"/>
  <c r="AZ77" i="14" s="1"/>
  <c r="AY77" i="14" s="1"/>
  <c r="AX77" i="14" s="1"/>
  <c r="AW77" i="14" s="1"/>
  <c r="AV77" i="14" s="1"/>
  <c r="AU77" i="14" s="1"/>
  <c r="AT77" i="14" s="1"/>
  <c r="AS77" i="14" s="1"/>
  <c r="AR77" i="14" s="1"/>
  <c r="AQ77" i="14" s="1"/>
  <c r="AP77" i="14" s="1"/>
  <c r="AO77" i="14" s="1"/>
  <c r="AN77" i="14" s="1"/>
  <c r="AM77" i="14" s="1"/>
  <c r="AL77" i="14" s="1"/>
  <c r="AK77" i="14" s="1"/>
  <c r="AJ77" i="14" s="1"/>
  <c r="AI77" i="14" s="1"/>
  <c r="AH77" i="14" s="1"/>
  <c r="AG77" i="14" s="1"/>
  <c r="AF77" i="14" s="1"/>
  <c r="AE77" i="14" s="1"/>
  <c r="AD77" i="14" s="1"/>
  <c r="AC77" i="14" s="1"/>
  <c r="AB77" i="14" s="1"/>
  <c r="AA77" i="14" s="1"/>
  <c r="Z77" i="14" s="1"/>
  <c r="Y77" i="14" s="1"/>
  <c r="X77" i="14" s="1"/>
  <c r="W77" i="14" s="1"/>
  <c r="DR30" i="14"/>
  <c r="DQ30" i="14" s="1"/>
  <c r="DP30" i="14" s="1"/>
  <c r="DO30" i="14" s="1"/>
  <c r="DN30" i="14" s="1"/>
  <c r="DM30" i="14" s="1"/>
  <c r="DL30" i="14" s="1"/>
  <c r="DK30" i="14" s="1"/>
  <c r="DJ30" i="14" s="1"/>
  <c r="DI30" i="14" s="1"/>
  <c r="DH30" i="14" s="1"/>
  <c r="DG30" i="14" s="1"/>
  <c r="DF30" i="14" s="1"/>
  <c r="DE30" i="14" s="1"/>
  <c r="DD30" i="14" s="1"/>
  <c r="DC30" i="14" s="1"/>
  <c r="DB30" i="14" s="1"/>
  <c r="DA30" i="14" s="1"/>
  <c r="CZ30" i="14" s="1"/>
  <c r="CY30" i="14" s="1"/>
  <c r="CX30" i="14" s="1"/>
  <c r="CW30" i="14" s="1"/>
  <c r="CV30" i="14" s="1"/>
  <c r="CU30" i="14" s="1"/>
  <c r="CT30" i="14" s="1"/>
  <c r="CS30" i="14" s="1"/>
  <c r="CR30" i="14" s="1"/>
  <c r="CQ30" i="14" s="1"/>
  <c r="CP30" i="14" s="1"/>
  <c r="CO30" i="14" s="1"/>
  <c r="CN30" i="14" s="1"/>
  <c r="CM30" i="14" s="1"/>
  <c r="CL30" i="14" s="1"/>
  <c r="CK30" i="14" s="1"/>
  <c r="CJ30" i="14" s="1"/>
  <c r="CI30" i="14" s="1"/>
  <c r="CH30" i="14" s="1"/>
  <c r="CG30" i="14" s="1"/>
  <c r="CF30" i="14" s="1"/>
  <c r="CE30" i="14" s="1"/>
  <c r="CD30" i="14" s="1"/>
  <c r="CC30" i="14" s="1"/>
  <c r="CB30" i="14" s="1"/>
  <c r="CA30" i="14" s="1"/>
  <c r="BZ30" i="14" s="1"/>
  <c r="BY30" i="14" s="1"/>
  <c r="BX30" i="14" s="1"/>
  <c r="BW30" i="14" s="1"/>
  <c r="BV30" i="14" s="1"/>
  <c r="BU30" i="14" s="1"/>
  <c r="BT30" i="14" s="1"/>
  <c r="BS30" i="14" s="1"/>
  <c r="BR30" i="14" s="1"/>
  <c r="BQ30" i="14" s="1"/>
  <c r="BP30" i="14" s="1"/>
  <c r="BO30" i="14" s="1"/>
  <c r="BN30" i="14" s="1"/>
  <c r="BM30" i="14" s="1"/>
  <c r="BL30" i="14" s="1"/>
  <c r="BK30" i="14" s="1"/>
  <c r="BJ30" i="14" s="1"/>
  <c r="BI30" i="14" s="1"/>
  <c r="BH30" i="14" s="1"/>
  <c r="BG30" i="14" s="1"/>
  <c r="BF30" i="14" s="1"/>
  <c r="BE30" i="14" s="1"/>
  <c r="BD30" i="14" s="1"/>
  <c r="BC30" i="14" s="1"/>
  <c r="BB30" i="14" s="1"/>
  <c r="BA30" i="14" s="1"/>
  <c r="AZ30" i="14" s="1"/>
  <c r="AY30" i="14" s="1"/>
  <c r="AX30" i="14" s="1"/>
  <c r="AW30" i="14" s="1"/>
  <c r="AV30" i="14" s="1"/>
  <c r="AU30" i="14" s="1"/>
  <c r="AT30" i="14" s="1"/>
  <c r="AS30" i="14" s="1"/>
  <c r="AR30" i="14" s="1"/>
  <c r="AQ30" i="14" s="1"/>
  <c r="AP30" i="14" s="1"/>
  <c r="AO30" i="14" s="1"/>
  <c r="AN30" i="14" s="1"/>
  <c r="AM30" i="14" s="1"/>
  <c r="AL30" i="14" s="1"/>
  <c r="AK30" i="14" s="1"/>
  <c r="AJ30" i="14" s="1"/>
  <c r="AI30" i="14" s="1"/>
  <c r="AH30" i="14" s="1"/>
  <c r="AG30" i="14" s="1"/>
  <c r="AF30" i="14" s="1"/>
  <c r="AE30" i="14" s="1"/>
  <c r="AD30" i="14" s="1"/>
  <c r="AC30" i="14" s="1"/>
  <c r="AB30" i="14" s="1"/>
  <c r="AA30" i="14"/>
  <c r="Z30" i="14" s="1"/>
  <c r="Y30" i="14" s="1"/>
  <c r="X30" i="14" s="1"/>
  <c r="W30" i="14" s="1"/>
  <c r="DR56" i="14"/>
  <c r="DQ56" i="14" s="1"/>
  <c r="DP56" i="14" s="1"/>
  <c r="DO56" i="14" s="1"/>
  <c r="DN56" i="14" s="1"/>
  <c r="DM56" i="14" s="1"/>
  <c r="DL56" i="14" s="1"/>
  <c r="DK56" i="14" s="1"/>
  <c r="DJ56" i="14" s="1"/>
  <c r="DI56" i="14" s="1"/>
  <c r="DH56" i="14" s="1"/>
  <c r="DG56" i="14" s="1"/>
  <c r="DF56" i="14" s="1"/>
  <c r="DE56" i="14" s="1"/>
  <c r="DD56" i="14" s="1"/>
  <c r="DC56" i="14" s="1"/>
  <c r="DB56" i="14" s="1"/>
  <c r="DA56" i="14" s="1"/>
  <c r="CZ56" i="14" s="1"/>
  <c r="CY56" i="14" s="1"/>
  <c r="CX56" i="14" s="1"/>
  <c r="CW56" i="14" s="1"/>
  <c r="CV56" i="14" s="1"/>
  <c r="CU56" i="14" s="1"/>
  <c r="CT56" i="14" s="1"/>
  <c r="CS56" i="14" s="1"/>
  <c r="CR56" i="14" s="1"/>
  <c r="CQ56" i="14" s="1"/>
  <c r="CP56" i="14" s="1"/>
  <c r="CO56" i="14" s="1"/>
  <c r="CN56" i="14" s="1"/>
  <c r="CM56" i="14" s="1"/>
  <c r="CL56" i="14" s="1"/>
  <c r="CK56" i="14" s="1"/>
  <c r="CJ56" i="14" s="1"/>
  <c r="CI56" i="14" s="1"/>
  <c r="CH56" i="14" s="1"/>
  <c r="CG56" i="14" s="1"/>
  <c r="CF56" i="14" s="1"/>
  <c r="CE56" i="14" s="1"/>
  <c r="CD56" i="14" s="1"/>
  <c r="CC56" i="14" s="1"/>
  <c r="CB56" i="14" s="1"/>
  <c r="CA56" i="14" s="1"/>
  <c r="BZ56" i="14" s="1"/>
  <c r="BY56" i="14" s="1"/>
  <c r="BX56" i="14" s="1"/>
  <c r="BW56" i="14" s="1"/>
  <c r="BV56" i="14" s="1"/>
  <c r="BU56" i="14" s="1"/>
  <c r="BT56" i="14" s="1"/>
  <c r="BS56" i="14" s="1"/>
  <c r="BR56" i="14" s="1"/>
  <c r="BQ56" i="14" s="1"/>
  <c r="BP56" i="14" s="1"/>
  <c r="BO56" i="14" s="1"/>
  <c r="BN56" i="14" s="1"/>
  <c r="BM56" i="14" s="1"/>
  <c r="BL56" i="14" s="1"/>
  <c r="BK56" i="14" s="1"/>
  <c r="BJ56" i="14" s="1"/>
  <c r="BI56" i="14" s="1"/>
  <c r="BH56" i="14" s="1"/>
  <c r="BG56" i="14" s="1"/>
  <c r="BF56" i="14" s="1"/>
  <c r="BE56" i="14" s="1"/>
  <c r="BD56" i="14" s="1"/>
  <c r="BC56" i="14" s="1"/>
  <c r="BB56" i="14" s="1"/>
  <c r="BA56" i="14" s="1"/>
  <c r="AZ56" i="14" s="1"/>
  <c r="AY56" i="14" s="1"/>
  <c r="AX56" i="14" s="1"/>
  <c r="AW56" i="14" s="1"/>
  <c r="AV56" i="14" s="1"/>
  <c r="AU56" i="14" s="1"/>
  <c r="AT56" i="14" s="1"/>
  <c r="AS56" i="14" s="1"/>
  <c r="AR56" i="14" s="1"/>
  <c r="AQ56" i="14" s="1"/>
  <c r="AP56" i="14" s="1"/>
  <c r="AO56" i="14" s="1"/>
  <c r="AN56" i="14" s="1"/>
  <c r="AM56" i="14" s="1"/>
  <c r="AL56" i="14" s="1"/>
  <c r="AK56" i="14" s="1"/>
  <c r="AJ56" i="14" s="1"/>
  <c r="AI56" i="14" s="1"/>
  <c r="AH56" i="14" s="1"/>
  <c r="AG56" i="14" s="1"/>
  <c r="AF56" i="14" s="1"/>
  <c r="AE56" i="14" s="1"/>
  <c r="AD56" i="14" s="1"/>
  <c r="AC56" i="14" s="1"/>
  <c r="AB56" i="14" s="1"/>
  <c r="AA56" i="14" s="1"/>
  <c r="Z56" i="14" s="1"/>
  <c r="Y56" i="14" s="1"/>
  <c r="X56" i="14" s="1"/>
  <c r="W56" i="14" s="1"/>
  <c r="CH36" i="14"/>
  <c r="CG36" i="14" s="1"/>
  <c r="CF36" i="14" s="1"/>
  <c r="CE36" i="14" s="1"/>
  <c r="CD36" i="14" s="1"/>
  <c r="CC36" i="14" s="1"/>
  <c r="CB36" i="14" s="1"/>
  <c r="CA36" i="14" s="1"/>
  <c r="BZ36" i="14" s="1"/>
  <c r="BY36" i="14" s="1"/>
  <c r="BX36" i="14" s="1"/>
  <c r="BW36" i="14" s="1"/>
  <c r="BV36" i="14" s="1"/>
  <c r="BU36" i="14" s="1"/>
  <c r="BT36" i="14" s="1"/>
  <c r="BS36" i="14" s="1"/>
  <c r="BR36" i="14" s="1"/>
  <c r="BQ36" i="14" s="1"/>
  <c r="BP36" i="14" s="1"/>
  <c r="BO36" i="14" s="1"/>
  <c r="BN36" i="14" s="1"/>
  <c r="BM36" i="14" s="1"/>
  <c r="BL36" i="14" s="1"/>
  <c r="BK36" i="14" s="1"/>
  <c r="BJ36" i="14" s="1"/>
  <c r="BI36" i="14" s="1"/>
  <c r="BH36" i="14" s="1"/>
  <c r="BG36" i="14" s="1"/>
  <c r="DR36" i="14"/>
  <c r="BF36" i="14"/>
  <c r="BE36" i="14" s="1"/>
  <c r="BD36" i="14" s="1"/>
  <c r="BC36" i="14" s="1"/>
  <c r="BB36" i="14" s="1"/>
  <c r="BA36" i="14" s="1"/>
  <c r="AZ36" i="14" s="1"/>
  <c r="AY36" i="14" s="1"/>
  <c r="AX36" i="14" s="1"/>
  <c r="AW36" i="14" s="1"/>
  <c r="AV36" i="14" s="1"/>
  <c r="AU36" i="14" s="1"/>
  <c r="AT36" i="14" s="1"/>
  <c r="AS36" i="14" s="1"/>
  <c r="AR36" i="14" s="1"/>
  <c r="AQ36" i="14" s="1"/>
  <c r="AP36" i="14" s="1"/>
  <c r="AO36" i="14" s="1"/>
  <c r="AN36" i="14" s="1"/>
  <c r="AM36" i="14" s="1"/>
  <c r="AL36" i="14" s="1"/>
  <c r="AK36" i="14" s="1"/>
  <c r="AJ36" i="14" s="1"/>
  <c r="AI36" i="14" s="1"/>
  <c r="AH36" i="14" s="1"/>
  <c r="AG36" i="14" s="1"/>
  <c r="AF36" i="14" s="1"/>
  <c r="AE36" i="14" s="1"/>
  <c r="AD36" i="14" s="1"/>
  <c r="AC36" i="14" s="1"/>
  <c r="AB36" i="14" s="1"/>
  <c r="AA36" i="14" s="1"/>
  <c r="Z36" i="14" s="1"/>
  <c r="Y36" i="14" s="1"/>
  <c r="X36" i="14" s="1"/>
  <c r="W36" i="14" s="1"/>
  <c r="DP36" i="14"/>
  <c r="DN36" i="14"/>
  <c r="DM36" i="14" s="1"/>
  <c r="DL36" i="14" s="1"/>
  <c r="DK36" i="14" s="1"/>
  <c r="DJ36" i="14" s="1"/>
  <c r="DI36" i="14" s="1"/>
  <c r="DH36" i="14" s="1"/>
  <c r="DG36" i="14" s="1"/>
  <c r="DF36" i="14" s="1"/>
  <c r="DE36" i="14" s="1"/>
  <c r="DD36" i="14" s="1"/>
  <c r="DC36" i="14" s="1"/>
  <c r="DB36" i="14" s="1"/>
  <c r="DA36" i="14" s="1"/>
  <c r="CZ36" i="14" s="1"/>
  <c r="CY36" i="14" s="1"/>
  <c r="CX36" i="14" s="1"/>
  <c r="CW36" i="14" s="1"/>
  <c r="CV36" i="14" s="1"/>
  <c r="CU36" i="14" s="1"/>
  <c r="CT36" i="14" s="1"/>
  <c r="CS36" i="14" s="1"/>
  <c r="CR36" i="14" s="1"/>
  <c r="CQ36" i="14" s="1"/>
  <c r="CP36" i="14" s="1"/>
  <c r="CO36" i="14" s="1"/>
  <c r="CN36" i="14" s="1"/>
  <c r="CM36" i="14" s="1"/>
  <c r="CL36" i="14" s="1"/>
  <c r="CK36" i="14" s="1"/>
  <c r="CJ36" i="14" s="1"/>
  <c r="CI36" i="14" s="1"/>
  <c r="DO36" i="14"/>
  <c r="DQ36" i="14"/>
  <c r="DR99" i="14"/>
  <c r="DQ99" i="14" s="1"/>
  <c r="DP99" i="14" s="1"/>
  <c r="DO99" i="14" s="1"/>
  <c r="DN99" i="14" s="1"/>
  <c r="DL99" i="14"/>
  <c r="DK99" i="14" s="1"/>
  <c r="DJ99" i="14" s="1"/>
  <c r="DI99" i="14" s="1"/>
  <c r="DH99" i="14" s="1"/>
  <c r="DG99" i="14" s="1"/>
  <c r="DF99" i="14" s="1"/>
  <c r="DE99" i="14" s="1"/>
  <c r="DD99" i="14" s="1"/>
  <c r="DC99" i="14" s="1"/>
  <c r="DB99" i="14" s="1"/>
  <c r="DA99" i="14" s="1"/>
  <c r="CZ99" i="14" s="1"/>
  <c r="CY99" i="14" s="1"/>
  <c r="CX99" i="14" s="1"/>
  <c r="CW99" i="14" s="1"/>
  <c r="CV99" i="14" s="1"/>
  <c r="CU99" i="14" s="1"/>
  <c r="CT99" i="14" s="1"/>
  <c r="CS99" i="14" s="1"/>
  <c r="CR99" i="14" s="1"/>
  <c r="CQ99" i="14" s="1"/>
  <c r="CP99" i="14" s="1"/>
  <c r="CO99" i="14" s="1"/>
  <c r="CN99" i="14" s="1"/>
  <c r="CM99" i="14" s="1"/>
  <c r="CL99" i="14" s="1"/>
  <c r="CK99" i="14" s="1"/>
  <c r="CJ99" i="14" s="1"/>
  <c r="CI99" i="14" s="1"/>
  <c r="CH99" i="14" s="1"/>
  <c r="CG99" i="14" s="1"/>
  <c r="CF99" i="14" s="1"/>
  <c r="CE99" i="14" s="1"/>
  <c r="CD99" i="14" s="1"/>
  <c r="CC99" i="14" s="1"/>
  <c r="CB99" i="14" s="1"/>
  <c r="CA99" i="14" s="1"/>
  <c r="BZ99" i="14" s="1"/>
  <c r="BY99" i="14" s="1"/>
  <c r="BX99" i="14" s="1"/>
  <c r="BW99" i="14" s="1"/>
  <c r="BV99" i="14" s="1"/>
  <c r="BU99" i="14" s="1"/>
  <c r="BT99" i="14" s="1"/>
  <c r="BS99" i="14" s="1"/>
  <c r="BR99" i="14" s="1"/>
  <c r="BQ99" i="14" s="1"/>
  <c r="BP99" i="14" s="1"/>
  <c r="BO99" i="14" s="1"/>
  <c r="BN99" i="14" s="1"/>
  <c r="BM99" i="14" s="1"/>
  <c r="BL99" i="14" s="1"/>
  <c r="BK99" i="14" s="1"/>
  <c r="BJ99" i="14" s="1"/>
  <c r="BI99" i="14" s="1"/>
  <c r="BH99" i="14" s="1"/>
  <c r="BG99" i="14" s="1"/>
  <c r="BF99" i="14" s="1"/>
  <c r="BE99" i="14" s="1"/>
  <c r="BD99" i="14" s="1"/>
  <c r="BC99" i="14" s="1"/>
  <c r="BB99" i="14" s="1"/>
  <c r="BA99" i="14" s="1"/>
  <c r="AZ99" i="14" s="1"/>
  <c r="AY99" i="14" s="1"/>
  <c r="AX99" i="14" s="1"/>
  <c r="AW99" i="14" s="1"/>
  <c r="AV99" i="14" s="1"/>
  <c r="AU99" i="14" s="1"/>
  <c r="AT99" i="14" s="1"/>
  <c r="AS99" i="14" s="1"/>
  <c r="AR99" i="14" s="1"/>
  <c r="AQ99" i="14" s="1"/>
  <c r="AP99" i="14" s="1"/>
  <c r="AO99" i="14" s="1"/>
  <c r="AN99" i="14" s="1"/>
  <c r="AM99" i="14" s="1"/>
  <c r="AL99" i="14" s="1"/>
  <c r="AK99" i="14" s="1"/>
  <c r="AJ99" i="14" s="1"/>
  <c r="AI99" i="14" s="1"/>
  <c r="AH99" i="14" s="1"/>
  <c r="AG99" i="14" s="1"/>
  <c r="AF99" i="14" s="1"/>
  <c r="AE99" i="14" s="1"/>
  <c r="AD99" i="14" s="1"/>
  <c r="AC99" i="14" s="1"/>
  <c r="AB99" i="14" s="1"/>
  <c r="AA99" i="14" s="1"/>
  <c r="Z99" i="14" s="1"/>
  <c r="Y99" i="14" s="1"/>
  <c r="X99" i="14" s="1"/>
  <c r="W99" i="14" s="1"/>
  <c r="DM99" i="14"/>
  <c r="CZ43" i="14"/>
  <c r="CY43" i="14" s="1"/>
  <c r="CX43" i="14" s="1"/>
  <c r="CW43" i="14" s="1"/>
  <c r="CV43" i="14" s="1"/>
  <c r="CU43" i="14" s="1"/>
  <c r="CT43" i="14" s="1"/>
  <c r="CS43" i="14" s="1"/>
  <c r="CR43" i="14" s="1"/>
  <c r="CQ43" i="14" s="1"/>
  <c r="CP43" i="14" s="1"/>
  <c r="CO43" i="14" s="1"/>
  <c r="CN43" i="14" s="1"/>
  <c r="CM43" i="14" s="1"/>
  <c r="CL43" i="14" s="1"/>
  <c r="CK43" i="14" s="1"/>
  <c r="CJ43" i="14" s="1"/>
  <c r="CI43" i="14" s="1"/>
  <c r="CH43" i="14" s="1"/>
  <c r="CG43" i="14" s="1"/>
  <c r="CF43" i="14" s="1"/>
  <c r="CE43" i="14" s="1"/>
  <c r="CD43" i="14" s="1"/>
  <c r="CC43" i="14" s="1"/>
  <c r="CB43" i="14" s="1"/>
  <c r="CA43" i="14" s="1"/>
  <c r="BZ43" i="14" s="1"/>
  <c r="BY43" i="14" s="1"/>
  <c r="BX43" i="14" s="1"/>
  <c r="BW43" i="14" s="1"/>
  <c r="BV43" i="14" s="1"/>
  <c r="BU43" i="14" s="1"/>
  <c r="BT43" i="14" s="1"/>
  <c r="BS43" i="14" s="1"/>
  <c r="BR43" i="14" s="1"/>
  <c r="BQ43" i="14" s="1"/>
  <c r="BP43" i="14" s="1"/>
  <c r="BO43" i="14" s="1"/>
  <c r="BN43" i="14" s="1"/>
  <c r="BM43" i="14" s="1"/>
  <c r="BL43" i="14" s="1"/>
  <c r="BK43" i="14" s="1"/>
  <c r="BJ43" i="14" s="1"/>
  <c r="BI43" i="14" s="1"/>
  <c r="BH43" i="14" s="1"/>
  <c r="BG43" i="14" s="1"/>
  <c r="BF43" i="14" s="1"/>
  <c r="BE43" i="14" s="1"/>
  <c r="BD43" i="14" s="1"/>
  <c r="BC43" i="14" s="1"/>
  <c r="BB43" i="14" s="1"/>
  <c r="BA43" i="14" s="1"/>
  <c r="AZ43" i="14" s="1"/>
  <c r="AY43" i="14" s="1"/>
  <c r="AX43" i="14" s="1"/>
  <c r="AW43" i="14" s="1"/>
  <c r="AV43" i="14" s="1"/>
  <c r="AU43" i="14" s="1"/>
  <c r="AT43" i="14" s="1"/>
  <c r="AS43" i="14" s="1"/>
  <c r="AR43" i="14" s="1"/>
  <c r="AQ43" i="14" s="1"/>
  <c r="AP43" i="14" s="1"/>
  <c r="AO43" i="14" s="1"/>
  <c r="AN43" i="14" s="1"/>
  <c r="AM43" i="14" s="1"/>
  <c r="AL43" i="14" s="1"/>
  <c r="AK43" i="14" s="1"/>
  <c r="AJ43" i="14" s="1"/>
  <c r="AI43" i="14" s="1"/>
  <c r="AH43" i="14" s="1"/>
  <c r="AG43" i="14" s="1"/>
  <c r="AF43" i="14" s="1"/>
  <c r="AE43" i="14" s="1"/>
  <c r="AD43" i="14" s="1"/>
  <c r="AC43" i="14" s="1"/>
  <c r="AB43" i="14" s="1"/>
  <c r="AA43" i="14" s="1"/>
  <c r="Z43" i="14" s="1"/>
  <c r="Y43" i="14" s="1"/>
  <c r="X43" i="14" s="1"/>
  <c r="W43" i="14" s="1"/>
  <c r="DR43" i="14"/>
  <c r="DQ43" i="14" s="1"/>
  <c r="DP43" i="14" s="1"/>
  <c r="DO43" i="14" s="1"/>
  <c r="DN43" i="14" s="1"/>
  <c r="DM43" i="14" s="1"/>
  <c r="DL43" i="14" s="1"/>
  <c r="DK43" i="14" s="1"/>
  <c r="DJ43" i="14" s="1"/>
  <c r="DI43" i="14" s="1"/>
  <c r="DH43" i="14" s="1"/>
  <c r="DG43" i="14" s="1"/>
  <c r="DF43" i="14" s="1"/>
  <c r="DE43" i="14" s="1"/>
  <c r="DD43" i="14" s="1"/>
  <c r="DC43" i="14" s="1"/>
  <c r="DB43" i="14" s="1"/>
  <c r="DA43" i="14" s="1"/>
  <c r="DR14" i="14"/>
  <c r="DQ14" i="14" s="1"/>
  <c r="DP14" i="14" s="1"/>
  <c r="DO14" i="14" s="1"/>
  <c r="DN14" i="14" s="1"/>
  <c r="DM14" i="14" s="1"/>
  <c r="DL14" i="14" s="1"/>
  <c r="DK14" i="14" s="1"/>
  <c r="DJ14" i="14" s="1"/>
  <c r="DI14" i="14" s="1"/>
  <c r="DH14" i="14" s="1"/>
  <c r="DG14" i="14" s="1"/>
  <c r="DF14" i="14" s="1"/>
  <c r="DE14" i="14" s="1"/>
  <c r="DD14" i="14" s="1"/>
  <c r="DC14" i="14" s="1"/>
  <c r="DB14" i="14" s="1"/>
  <c r="DA14" i="14" s="1"/>
  <c r="CZ14" i="14" s="1"/>
  <c r="CY14" i="14" s="1"/>
  <c r="CX14" i="14" s="1"/>
  <c r="CW14" i="14" s="1"/>
  <c r="CV14" i="14" s="1"/>
  <c r="CU14" i="14" s="1"/>
  <c r="CT14" i="14" s="1"/>
  <c r="CS14" i="14" s="1"/>
  <c r="CR14" i="14" s="1"/>
  <c r="CQ14" i="14" s="1"/>
  <c r="CP14" i="14" s="1"/>
  <c r="CO14" i="14" s="1"/>
  <c r="CN14" i="14" s="1"/>
  <c r="CM14" i="14" s="1"/>
  <c r="CL14" i="14" s="1"/>
  <c r="CK14" i="14" s="1"/>
  <c r="CJ14" i="14" s="1"/>
  <c r="CI14" i="14" s="1"/>
  <c r="CH14" i="14" s="1"/>
  <c r="CG14" i="14" s="1"/>
  <c r="CF14" i="14" s="1"/>
  <c r="CE14" i="14" s="1"/>
  <c r="CD14" i="14" s="1"/>
  <c r="CC14" i="14" s="1"/>
  <c r="CB14" i="14" s="1"/>
  <c r="CA14" i="14" s="1"/>
  <c r="BZ14" i="14" s="1"/>
  <c r="BY14" i="14" s="1"/>
  <c r="BX14" i="14" s="1"/>
  <c r="BW14" i="14" s="1"/>
  <c r="BV14" i="14" s="1"/>
  <c r="BU14" i="14" s="1"/>
  <c r="BT14" i="14" s="1"/>
  <c r="BS14" i="14" s="1"/>
  <c r="BR14" i="14" s="1"/>
  <c r="BQ14" i="14" s="1"/>
  <c r="BP14" i="14" s="1"/>
  <c r="BO14" i="14" s="1"/>
  <c r="BN14" i="14" s="1"/>
  <c r="BM14" i="14" s="1"/>
  <c r="BL14" i="14" s="1"/>
  <c r="BK14" i="14" s="1"/>
  <c r="BJ14" i="14" s="1"/>
  <c r="BI14" i="14" s="1"/>
  <c r="BH14" i="14" s="1"/>
  <c r="BG14" i="14" s="1"/>
  <c r="BF14" i="14" s="1"/>
  <c r="BE14" i="14" s="1"/>
  <c r="BD14" i="14" s="1"/>
  <c r="BC14" i="14" s="1"/>
  <c r="BB14" i="14" s="1"/>
  <c r="BA14" i="14" s="1"/>
  <c r="AZ14" i="14" s="1"/>
  <c r="AY14" i="14" s="1"/>
  <c r="AX14" i="14" s="1"/>
  <c r="AW14" i="14" s="1"/>
  <c r="AV14" i="14" s="1"/>
  <c r="AU14" i="14" s="1"/>
  <c r="AT14" i="14" s="1"/>
  <c r="AS14" i="14" s="1"/>
  <c r="AR14" i="14" s="1"/>
  <c r="AQ14" i="14" s="1"/>
  <c r="AP14" i="14" s="1"/>
  <c r="AO14" i="14" s="1"/>
  <c r="AN14" i="14" s="1"/>
  <c r="AM14" i="14" s="1"/>
  <c r="AL14" i="14" s="1"/>
  <c r="AK14" i="14" s="1"/>
  <c r="AJ14" i="14" s="1"/>
  <c r="AI14" i="14" s="1"/>
  <c r="AH14" i="14" s="1"/>
  <c r="AG14" i="14" s="1"/>
  <c r="AF14" i="14" s="1"/>
  <c r="AE14" i="14" s="1"/>
  <c r="AD14" i="14" s="1"/>
  <c r="AC14" i="14" s="1"/>
  <c r="AB14" i="14" s="1"/>
  <c r="AA14" i="14" s="1"/>
  <c r="Z14" i="14" s="1"/>
  <c r="Y14" i="14" s="1"/>
  <c r="X14" i="14" s="1"/>
  <c r="W14" i="14" s="1"/>
  <c r="DP39" i="14"/>
  <c r="DO39" i="14" s="1"/>
  <c r="DN39" i="14" s="1"/>
  <c r="DM39" i="14" s="1"/>
  <c r="DL39" i="14" s="1"/>
  <c r="DK39" i="14" s="1"/>
  <c r="DJ39" i="14" s="1"/>
  <c r="DI39" i="14" s="1"/>
  <c r="DH39" i="14" s="1"/>
  <c r="DG39" i="14" s="1"/>
  <c r="DF39" i="14" s="1"/>
  <c r="DE39" i="14" s="1"/>
  <c r="DD39" i="14" s="1"/>
  <c r="DC39" i="14" s="1"/>
  <c r="DB39" i="14" s="1"/>
  <c r="DA39" i="14" s="1"/>
  <c r="CZ39" i="14" s="1"/>
  <c r="CY39" i="14" s="1"/>
  <c r="CX39" i="14" s="1"/>
  <c r="CW39" i="14" s="1"/>
  <c r="DR39" i="14"/>
  <c r="DQ39" i="14" s="1"/>
  <c r="CV39" i="14"/>
  <c r="CU39" i="14" s="1"/>
  <c r="CT39" i="14" s="1"/>
  <c r="CS39" i="14" s="1"/>
  <c r="CR39" i="14" s="1"/>
  <c r="CQ39" i="14" s="1"/>
  <c r="CP39" i="14" s="1"/>
  <c r="CO39" i="14" s="1"/>
  <c r="CN39" i="14" s="1"/>
  <c r="CM39" i="14" s="1"/>
  <c r="CL39" i="14" s="1"/>
  <c r="CK39" i="14" s="1"/>
  <c r="CJ39" i="14" s="1"/>
  <c r="CI39" i="14" s="1"/>
  <c r="CH39" i="14" s="1"/>
  <c r="CG39" i="14" s="1"/>
  <c r="CF39" i="14" s="1"/>
  <c r="CE39" i="14" s="1"/>
  <c r="CD39" i="14" s="1"/>
  <c r="CC39" i="14" s="1"/>
  <c r="CB39" i="14" s="1"/>
  <c r="CA39" i="14" s="1"/>
  <c r="BZ39" i="14" s="1"/>
  <c r="BY39" i="14" s="1"/>
  <c r="BX39" i="14" s="1"/>
  <c r="BW39" i="14" s="1"/>
  <c r="BV39" i="14" s="1"/>
  <c r="BU39" i="14" s="1"/>
  <c r="BT39" i="14" s="1"/>
  <c r="BS39" i="14" s="1"/>
  <c r="BR39" i="14" s="1"/>
  <c r="BQ39" i="14" s="1"/>
  <c r="BP39" i="14" s="1"/>
  <c r="BO39" i="14" s="1"/>
  <c r="BN39" i="14" s="1"/>
  <c r="BM39" i="14" s="1"/>
  <c r="BL39" i="14" s="1"/>
  <c r="BK39" i="14" s="1"/>
  <c r="BJ39" i="14" s="1"/>
  <c r="BI39" i="14" s="1"/>
  <c r="BH39" i="14" s="1"/>
  <c r="BG39" i="14" s="1"/>
  <c r="BF39" i="14" s="1"/>
  <c r="BE39" i="14" s="1"/>
  <c r="BD39" i="14" s="1"/>
  <c r="BC39" i="14" s="1"/>
  <c r="BB39" i="14" s="1"/>
  <c r="BA39" i="14" s="1"/>
  <c r="AZ39" i="14" s="1"/>
  <c r="AY39" i="14" s="1"/>
  <c r="AX39" i="14" s="1"/>
  <c r="AW39" i="14" s="1"/>
  <c r="AV39" i="14" s="1"/>
  <c r="AU39" i="14" s="1"/>
  <c r="AT39" i="14" s="1"/>
  <c r="AS39" i="14" s="1"/>
  <c r="AR39" i="14" s="1"/>
  <c r="AQ39" i="14" s="1"/>
  <c r="AP39" i="14" s="1"/>
  <c r="AO39" i="14" s="1"/>
  <c r="AN39" i="14" s="1"/>
  <c r="AM39" i="14" s="1"/>
  <c r="AL39" i="14" s="1"/>
  <c r="AK39" i="14" s="1"/>
  <c r="AJ39" i="14" s="1"/>
  <c r="AI39" i="14" s="1"/>
  <c r="AH39" i="14" s="1"/>
  <c r="AG39" i="14" s="1"/>
  <c r="AF39" i="14" s="1"/>
  <c r="AE39" i="14" s="1"/>
  <c r="AD39" i="14" s="1"/>
  <c r="AC39" i="14" s="1"/>
  <c r="AB39" i="14" s="1"/>
  <c r="AA39" i="14" s="1"/>
  <c r="Z39" i="14" s="1"/>
  <c r="Y39" i="14" s="1"/>
  <c r="X39" i="14" s="1"/>
  <c r="W39" i="14" s="1"/>
  <c r="DQ88" i="14"/>
  <c r="DP88" i="14" s="1"/>
  <c r="DO88" i="14" s="1"/>
  <c r="DN88" i="14" s="1"/>
  <c r="DM88" i="14" s="1"/>
  <c r="DH88" i="14"/>
  <c r="DG88" i="14" s="1"/>
  <c r="DF88" i="14" s="1"/>
  <c r="DE88" i="14" s="1"/>
  <c r="DR88" i="14"/>
  <c r="DD88" i="14"/>
  <c r="DC88" i="14" s="1"/>
  <c r="DB88" i="14" s="1"/>
  <c r="DA88" i="14" s="1"/>
  <c r="CZ88" i="14" s="1"/>
  <c r="CY88" i="14" s="1"/>
  <c r="CX88" i="14" s="1"/>
  <c r="CW88" i="14" s="1"/>
  <c r="CV88" i="14" s="1"/>
  <c r="CU88" i="14" s="1"/>
  <c r="CT88" i="14" s="1"/>
  <c r="CS88" i="14" s="1"/>
  <c r="CR88" i="14" s="1"/>
  <c r="CQ88" i="14" s="1"/>
  <c r="CP88" i="14"/>
  <c r="CO88" i="14" s="1"/>
  <c r="CN88" i="14" s="1"/>
  <c r="CM88" i="14" s="1"/>
  <c r="CL88" i="14" s="1"/>
  <c r="CK88" i="14" s="1"/>
  <c r="CJ88" i="14" s="1"/>
  <c r="CI88" i="14" s="1"/>
  <c r="CH88" i="14" s="1"/>
  <c r="CG88" i="14" s="1"/>
  <c r="CF88" i="14" s="1"/>
  <c r="CE88" i="14" s="1"/>
  <c r="CD88" i="14" s="1"/>
  <c r="CC88" i="14" s="1"/>
  <c r="CB88" i="14" s="1"/>
  <c r="CA88" i="14" s="1"/>
  <c r="BZ88" i="14" s="1"/>
  <c r="BY88" i="14" s="1"/>
  <c r="BX88" i="14" s="1"/>
  <c r="BW88" i="14" s="1"/>
  <c r="BV88" i="14" s="1"/>
  <c r="BU88" i="14" s="1"/>
  <c r="BT88" i="14" s="1"/>
  <c r="BS88" i="14" s="1"/>
  <c r="BR88" i="14" s="1"/>
  <c r="BQ88" i="14" s="1"/>
  <c r="BP88" i="14" s="1"/>
  <c r="BO88" i="14" s="1"/>
  <c r="BN88" i="14" s="1"/>
  <c r="BM88" i="14" s="1"/>
  <c r="BL88" i="14" s="1"/>
  <c r="BK88" i="14" s="1"/>
  <c r="BJ88" i="14" s="1"/>
  <c r="BI88" i="14" s="1"/>
  <c r="BH88" i="14" s="1"/>
  <c r="BG88" i="14" s="1"/>
  <c r="BF88" i="14" s="1"/>
  <c r="BE88" i="14" s="1"/>
  <c r="BD88" i="14" s="1"/>
  <c r="BC88" i="14" s="1"/>
  <c r="BB88" i="14" s="1"/>
  <c r="BA88" i="14" s="1"/>
  <c r="AZ88" i="14" s="1"/>
  <c r="AY88" i="14" s="1"/>
  <c r="AX88" i="14" s="1"/>
  <c r="AW88" i="14" s="1"/>
  <c r="AV88" i="14" s="1"/>
  <c r="AU88" i="14" s="1"/>
  <c r="AT88" i="14" s="1"/>
  <c r="AS88" i="14" s="1"/>
  <c r="AR88" i="14" s="1"/>
  <c r="AQ88" i="14" s="1"/>
  <c r="AP88" i="14" s="1"/>
  <c r="AO88" i="14" s="1"/>
  <c r="AN88" i="14" s="1"/>
  <c r="AM88" i="14" s="1"/>
  <c r="AL88" i="14" s="1"/>
  <c r="AK88" i="14" s="1"/>
  <c r="AJ88" i="14" s="1"/>
  <c r="AI88" i="14" s="1"/>
  <c r="AH88" i="14" s="1"/>
  <c r="AG88" i="14" s="1"/>
  <c r="AF88" i="14" s="1"/>
  <c r="AE88" i="14" s="1"/>
  <c r="AD88" i="14" s="1"/>
  <c r="AC88" i="14" s="1"/>
  <c r="AB88" i="14" s="1"/>
  <c r="AA88" i="14" s="1"/>
  <c r="Z88" i="14" s="1"/>
  <c r="Y88" i="14" s="1"/>
  <c r="X88" i="14" s="1"/>
  <c r="W88" i="14" s="1"/>
  <c r="DL88" i="14"/>
  <c r="DK88" i="14" s="1"/>
  <c r="DJ88" i="14" s="1"/>
  <c r="DI88" i="14" s="1"/>
  <c r="DO89" i="14"/>
  <c r="DQ89" i="14"/>
  <c r="DP89" i="14" s="1"/>
  <c r="DR89" i="14"/>
  <c r="DL89" i="14"/>
  <c r="DK89" i="14" s="1"/>
  <c r="DJ89" i="14" s="1"/>
  <c r="DI89" i="14" s="1"/>
  <c r="DH89" i="14" s="1"/>
  <c r="DG89" i="14" s="1"/>
  <c r="DF89" i="14" s="1"/>
  <c r="DE89" i="14" s="1"/>
  <c r="DD89" i="14" s="1"/>
  <c r="DC89" i="14" s="1"/>
  <c r="DB89" i="14" s="1"/>
  <c r="DA89" i="14" s="1"/>
  <c r="CZ89" i="14" s="1"/>
  <c r="CY89" i="14" s="1"/>
  <c r="CX89" i="14" s="1"/>
  <c r="CW89" i="14" s="1"/>
  <c r="CV89" i="14" s="1"/>
  <c r="DN89" i="14"/>
  <c r="CU89" i="14"/>
  <c r="CT89" i="14" s="1"/>
  <c r="CS89" i="14" s="1"/>
  <c r="CR89" i="14" s="1"/>
  <c r="CQ89" i="14" s="1"/>
  <c r="CP89" i="14" s="1"/>
  <c r="CO89" i="14" s="1"/>
  <c r="CN89" i="14" s="1"/>
  <c r="CM89" i="14" s="1"/>
  <c r="CL89" i="14" s="1"/>
  <c r="CK89" i="14" s="1"/>
  <c r="CJ89" i="14" s="1"/>
  <c r="CI89" i="14" s="1"/>
  <c r="CH89" i="14" s="1"/>
  <c r="CG89" i="14" s="1"/>
  <c r="CF89" i="14" s="1"/>
  <c r="CE89" i="14" s="1"/>
  <c r="CD89" i="14" s="1"/>
  <c r="CC89" i="14" s="1"/>
  <c r="CB89" i="14" s="1"/>
  <c r="CA89" i="14" s="1"/>
  <c r="BZ89" i="14" s="1"/>
  <c r="BY89" i="14" s="1"/>
  <c r="BX89" i="14" s="1"/>
  <c r="BW89" i="14" s="1"/>
  <c r="BV89" i="14" s="1"/>
  <c r="BU89" i="14" s="1"/>
  <c r="BT89" i="14" s="1"/>
  <c r="BS89" i="14" s="1"/>
  <c r="BR89" i="14" s="1"/>
  <c r="BQ89" i="14" s="1"/>
  <c r="BP89" i="14" s="1"/>
  <c r="BO89" i="14" s="1"/>
  <c r="BN89" i="14" s="1"/>
  <c r="BM89" i="14" s="1"/>
  <c r="BL89" i="14" s="1"/>
  <c r="BK89" i="14" s="1"/>
  <c r="BJ89" i="14" s="1"/>
  <c r="BI89" i="14" s="1"/>
  <c r="BH89" i="14" s="1"/>
  <c r="BG89" i="14" s="1"/>
  <c r="BF89" i="14" s="1"/>
  <c r="BE89" i="14" s="1"/>
  <c r="BD89" i="14" s="1"/>
  <c r="BC89" i="14" s="1"/>
  <c r="BB89" i="14" s="1"/>
  <c r="BA89" i="14" s="1"/>
  <c r="AZ89" i="14" s="1"/>
  <c r="AY89" i="14" s="1"/>
  <c r="AX89" i="14" s="1"/>
  <c r="AW89" i="14" s="1"/>
  <c r="AV89" i="14" s="1"/>
  <c r="AU89" i="14" s="1"/>
  <c r="AT89" i="14" s="1"/>
  <c r="AS89" i="14" s="1"/>
  <c r="AR89" i="14" s="1"/>
  <c r="AQ89" i="14" s="1"/>
  <c r="AP89" i="14" s="1"/>
  <c r="AO89" i="14" s="1"/>
  <c r="AN89" i="14" s="1"/>
  <c r="AM89" i="14" s="1"/>
  <c r="AL89" i="14" s="1"/>
  <c r="AK89" i="14" s="1"/>
  <c r="AJ89" i="14" s="1"/>
  <c r="AI89" i="14" s="1"/>
  <c r="AH89" i="14" s="1"/>
  <c r="AG89" i="14" s="1"/>
  <c r="AF89" i="14" s="1"/>
  <c r="AE89" i="14" s="1"/>
  <c r="AD89" i="14" s="1"/>
  <c r="AC89" i="14" s="1"/>
  <c r="AB89" i="14" s="1"/>
  <c r="AA89" i="14" s="1"/>
  <c r="Z89" i="14" s="1"/>
  <c r="Y89" i="14" s="1"/>
  <c r="X89" i="14" s="1"/>
  <c r="W89" i="14" s="1"/>
  <c r="DM89" i="14"/>
  <c r="CX42" i="14"/>
  <c r="CW42" i="14" s="1"/>
  <c r="CV42" i="14" s="1"/>
  <c r="CU42" i="14" s="1"/>
  <c r="CT42" i="14" s="1"/>
  <c r="CS42" i="14" s="1"/>
  <c r="CR42" i="14" s="1"/>
  <c r="CQ42" i="14" s="1"/>
  <c r="CP42" i="14" s="1"/>
  <c r="CO42" i="14" s="1"/>
  <c r="CN42" i="14" s="1"/>
  <c r="CM42" i="14" s="1"/>
  <c r="CL42" i="14" s="1"/>
  <c r="CK42" i="14" s="1"/>
  <c r="CJ42" i="14" s="1"/>
  <c r="CI42" i="14" s="1"/>
  <c r="CH42" i="14" s="1"/>
  <c r="CG42" i="14" s="1"/>
  <c r="CF42" i="14" s="1"/>
  <c r="CE42" i="14" s="1"/>
  <c r="CD42" i="14" s="1"/>
  <c r="CC42" i="14" s="1"/>
  <c r="CB42" i="14" s="1"/>
  <c r="CA42" i="14" s="1"/>
  <c r="BZ42" i="14" s="1"/>
  <c r="BY42" i="14" s="1"/>
  <c r="BX42" i="14" s="1"/>
  <c r="BW42" i="14" s="1"/>
  <c r="BV42" i="14" s="1"/>
  <c r="BU42" i="14" s="1"/>
  <c r="BT42" i="14" s="1"/>
  <c r="BS42" i="14" s="1"/>
  <c r="BR42" i="14" s="1"/>
  <c r="BQ42" i="14" s="1"/>
  <c r="BP42" i="14" s="1"/>
  <c r="BO42" i="14" s="1"/>
  <c r="BN42" i="14" s="1"/>
  <c r="BM42" i="14" s="1"/>
  <c r="BL42" i="14" s="1"/>
  <c r="BK42" i="14" s="1"/>
  <c r="BJ42" i="14" s="1"/>
  <c r="BI42" i="14" s="1"/>
  <c r="BH42" i="14" s="1"/>
  <c r="BG42" i="14" s="1"/>
  <c r="BF42" i="14" s="1"/>
  <c r="BE42" i="14" s="1"/>
  <c r="BD42" i="14" s="1"/>
  <c r="BC42" i="14" s="1"/>
  <c r="BB42" i="14" s="1"/>
  <c r="BA42" i="14" s="1"/>
  <c r="AZ42" i="14" s="1"/>
  <c r="AY42" i="14" s="1"/>
  <c r="AX42" i="14" s="1"/>
  <c r="AW42" i="14" s="1"/>
  <c r="AV42" i="14" s="1"/>
  <c r="AU42" i="14" s="1"/>
  <c r="AT42" i="14" s="1"/>
  <c r="AS42" i="14" s="1"/>
  <c r="AR42" i="14" s="1"/>
  <c r="AQ42" i="14" s="1"/>
  <c r="AP42" i="14" s="1"/>
  <c r="AO42" i="14" s="1"/>
  <c r="AN42" i="14" s="1"/>
  <c r="AM42" i="14" s="1"/>
  <c r="AL42" i="14" s="1"/>
  <c r="AK42" i="14" s="1"/>
  <c r="AJ42" i="14" s="1"/>
  <c r="AI42" i="14" s="1"/>
  <c r="AH42" i="14" s="1"/>
  <c r="AG42" i="14" s="1"/>
  <c r="AF42" i="14" s="1"/>
  <c r="AE42" i="14" s="1"/>
  <c r="AD42" i="14" s="1"/>
  <c r="AC42" i="14" s="1"/>
  <c r="AB42" i="14" s="1"/>
  <c r="AA42" i="14" s="1"/>
  <c r="Z42" i="14" s="1"/>
  <c r="Y42" i="14" s="1"/>
  <c r="X42" i="14" s="1"/>
  <c r="W42" i="14" s="1"/>
  <c r="DQ42" i="14"/>
  <c r="DP42" i="14" s="1"/>
  <c r="DO42" i="14" s="1"/>
  <c r="DN42" i="14" s="1"/>
  <c r="DM42" i="14" s="1"/>
  <c r="DL42" i="14" s="1"/>
  <c r="DK42" i="14" s="1"/>
  <c r="DJ42" i="14" s="1"/>
  <c r="DI42" i="14" s="1"/>
  <c r="DH42" i="14" s="1"/>
  <c r="DG42" i="14" s="1"/>
  <c r="DF42" i="14" s="1"/>
  <c r="DE42" i="14" s="1"/>
  <c r="DD42" i="14" s="1"/>
  <c r="DC42" i="14" s="1"/>
  <c r="DB42" i="14" s="1"/>
  <c r="DA42" i="14" s="1"/>
  <c r="CZ42" i="14" s="1"/>
  <c r="CY42" i="14" s="1"/>
  <c r="DR42" i="14"/>
  <c r="DR68" i="14"/>
  <c r="DQ68" i="14" s="1"/>
  <c r="DP68" i="14" s="1"/>
  <c r="DO68" i="14" s="1"/>
  <c r="DN68" i="14" s="1"/>
  <c r="DM68" i="14" s="1"/>
  <c r="DL68" i="14" s="1"/>
  <c r="DK68" i="14" s="1"/>
  <c r="DJ68" i="14" s="1"/>
  <c r="DI68" i="14" s="1"/>
  <c r="DH68" i="14" s="1"/>
  <c r="DG68" i="14" s="1"/>
  <c r="DF68" i="14" s="1"/>
  <c r="DE68" i="14" s="1"/>
  <c r="DD68" i="14" s="1"/>
  <c r="DC68" i="14" s="1"/>
  <c r="DB68" i="14" s="1"/>
  <c r="DA68" i="14" s="1"/>
  <c r="CZ68" i="14"/>
  <c r="CY68" i="14" s="1"/>
  <c r="CX68" i="14" s="1"/>
  <c r="CW68" i="14" s="1"/>
  <c r="CV68" i="14" s="1"/>
  <c r="CU68" i="14" s="1"/>
  <c r="CT68" i="14" s="1"/>
  <c r="CS68" i="14" s="1"/>
  <c r="CR68" i="14" s="1"/>
  <c r="CQ68" i="14" s="1"/>
  <c r="CP68" i="14" s="1"/>
  <c r="CO68" i="14" s="1"/>
  <c r="CN68" i="14" s="1"/>
  <c r="CM68" i="14" s="1"/>
  <c r="CL68" i="14" s="1"/>
  <c r="CK68" i="14" s="1"/>
  <c r="CJ68" i="14" s="1"/>
  <c r="CI68" i="14" s="1"/>
  <c r="CH68" i="14" s="1"/>
  <c r="CG68" i="14" s="1"/>
  <c r="CF68" i="14" s="1"/>
  <c r="CE68" i="14" s="1"/>
  <c r="CD68" i="14" s="1"/>
  <c r="CC68" i="14" s="1"/>
  <c r="CB68" i="14" s="1"/>
  <c r="CA68" i="14" s="1"/>
  <c r="BZ68" i="14" s="1"/>
  <c r="BY68" i="14" s="1"/>
  <c r="BX68" i="14" s="1"/>
  <c r="BW68" i="14" s="1"/>
  <c r="BV68" i="14" s="1"/>
  <c r="BU68" i="14" s="1"/>
  <c r="BT68" i="14" s="1"/>
  <c r="BS68" i="14" s="1"/>
  <c r="BR68" i="14" s="1"/>
  <c r="BQ68" i="14" s="1"/>
  <c r="BP68" i="14" s="1"/>
  <c r="BO68" i="14" s="1"/>
  <c r="BN68" i="14" s="1"/>
  <c r="BM68" i="14" s="1"/>
  <c r="BL68" i="14" s="1"/>
  <c r="BK68" i="14" s="1"/>
  <c r="BJ68" i="14" s="1"/>
  <c r="BI68" i="14" s="1"/>
  <c r="BH68" i="14" s="1"/>
  <c r="BG68" i="14" s="1"/>
  <c r="BF68" i="14" s="1"/>
  <c r="BE68" i="14" s="1"/>
  <c r="BD68" i="14" s="1"/>
  <c r="BC68" i="14" s="1"/>
  <c r="BB68" i="14" s="1"/>
  <c r="BA68" i="14" s="1"/>
  <c r="AZ68" i="14" s="1"/>
  <c r="AY68" i="14" s="1"/>
  <c r="AX68" i="14" s="1"/>
  <c r="AW68" i="14" s="1"/>
  <c r="AV68" i="14" s="1"/>
  <c r="AU68" i="14" s="1"/>
  <c r="AT68" i="14" s="1"/>
  <c r="AS68" i="14" s="1"/>
  <c r="AR68" i="14" s="1"/>
  <c r="AQ68" i="14" s="1"/>
  <c r="AP68" i="14" s="1"/>
  <c r="AO68" i="14" s="1"/>
  <c r="AN68" i="14" s="1"/>
  <c r="AM68" i="14" s="1"/>
  <c r="AL68" i="14" s="1"/>
  <c r="AK68" i="14" s="1"/>
  <c r="AJ68" i="14" s="1"/>
  <c r="AI68" i="14" s="1"/>
  <c r="AH68" i="14" s="1"/>
  <c r="AG68" i="14" s="1"/>
  <c r="AF68" i="14" s="1"/>
  <c r="AE68" i="14" s="1"/>
  <c r="AD68" i="14" s="1"/>
  <c r="AC68" i="14" s="1"/>
  <c r="AB68" i="14" s="1"/>
  <c r="AA68" i="14" s="1"/>
  <c r="Z68" i="14" s="1"/>
  <c r="Y68" i="14" s="1"/>
  <c r="X68" i="14" s="1"/>
  <c r="W68" i="14" s="1"/>
  <c r="CT48" i="14"/>
  <c r="CS48" i="14" s="1"/>
  <c r="CR48" i="14" s="1"/>
  <c r="CQ48" i="14" s="1"/>
  <c r="CP48" i="14" s="1"/>
  <c r="CO48" i="14" s="1"/>
  <c r="CN48" i="14" s="1"/>
  <c r="CM48" i="14" s="1"/>
  <c r="CL48" i="14" s="1"/>
  <c r="CK48" i="14" s="1"/>
  <c r="CJ48" i="14" s="1"/>
  <c r="CI48" i="14" s="1"/>
  <c r="CH48" i="14" s="1"/>
  <c r="CG48" i="14" s="1"/>
  <c r="CF48" i="14" s="1"/>
  <c r="CE48" i="14" s="1"/>
  <c r="CD48" i="14" s="1"/>
  <c r="CC48" i="14" s="1"/>
  <c r="CB48" i="14" s="1"/>
  <c r="DR48" i="14"/>
  <c r="DQ48" i="14" s="1"/>
  <c r="CA48" i="14"/>
  <c r="BZ48" i="14" s="1"/>
  <c r="BY48" i="14" s="1"/>
  <c r="BX48" i="14" s="1"/>
  <c r="BW48" i="14" s="1"/>
  <c r="BV48" i="14" s="1"/>
  <c r="BU48" i="14" s="1"/>
  <c r="BT48" i="14" s="1"/>
  <c r="BS48" i="14" s="1"/>
  <c r="BR48" i="14" s="1"/>
  <c r="BQ48" i="14" s="1"/>
  <c r="BP48" i="14" s="1"/>
  <c r="BO48" i="14" s="1"/>
  <c r="BN48" i="14" s="1"/>
  <c r="BM48" i="14" s="1"/>
  <c r="BL48" i="14" s="1"/>
  <c r="BK48" i="14" s="1"/>
  <c r="BJ48" i="14" s="1"/>
  <c r="BI48" i="14" s="1"/>
  <c r="BH48" i="14" s="1"/>
  <c r="BG48" i="14" s="1"/>
  <c r="BF48" i="14" s="1"/>
  <c r="BE48" i="14" s="1"/>
  <c r="BD48" i="14" s="1"/>
  <c r="BC48" i="14" s="1"/>
  <c r="BB48" i="14" s="1"/>
  <c r="BA48" i="14" s="1"/>
  <c r="AZ48" i="14" s="1"/>
  <c r="AY48" i="14" s="1"/>
  <c r="AX48" i="14" s="1"/>
  <c r="AW48" i="14" s="1"/>
  <c r="AV48" i="14" s="1"/>
  <c r="AU48" i="14" s="1"/>
  <c r="AT48" i="14" s="1"/>
  <c r="AS48" i="14" s="1"/>
  <c r="AR48" i="14" s="1"/>
  <c r="AQ48" i="14" s="1"/>
  <c r="AP48" i="14" s="1"/>
  <c r="AO48" i="14" s="1"/>
  <c r="AN48" i="14" s="1"/>
  <c r="AM48" i="14" s="1"/>
  <c r="AL48" i="14" s="1"/>
  <c r="AK48" i="14" s="1"/>
  <c r="AJ48" i="14" s="1"/>
  <c r="AI48" i="14" s="1"/>
  <c r="AH48" i="14" s="1"/>
  <c r="AG48" i="14" s="1"/>
  <c r="AF48" i="14" s="1"/>
  <c r="AE48" i="14" s="1"/>
  <c r="AD48" i="14" s="1"/>
  <c r="AC48" i="14" s="1"/>
  <c r="AB48" i="14" s="1"/>
  <c r="AA48" i="14" s="1"/>
  <c r="Z48" i="14" s="1"/>
  <c r="Y48" i="14" s="1"/>
  <c r="X48" i="14" s="1"/>
  <c r="W48" i="14" s="1"/>
  <c r="DP48" i="14"/>
  <c r="DN48" i="14"/>
  <c r="DM48" i="14" s="1"/>
  <c r="DL48" i="14" s="1"/>
  <c r="DK48" i="14" s="1"/>
  <c r="DJ48" i="14" s="1"/>
  <c r="DI48" i="14" s="1"/>
  <c r="DH48" i="14" s="1"/>
  <c r="DG48" i="14" s="1"/>
  <c r="DF48" i="14" s="1"/>
  <c r="DE48" i="14" s="1"/>
  <c r="DD48" i="14" s="1"/>
  <c r="DC48" i="14" s="1"/>
  <c r="DB48" i="14" s="1"/>
  <c r="DA48" i="14" s="1"/>
  <c r="CZ48" i="14" s="1"/>
  <c r="CY48" i="14" s="1"/>
  <c r="CX48" i="14" s="1"/>
  <c r="CW48" i="14" s="1"/>
  <c r="CV48" i="14" s="1"/>
  <c r="CU48" i="14" s="1"/>
  <c r="DO48" i="14"/>
  <c r="DN26" i="14"/>
  <c r="DM26" i="14" s="1"/>
  <c r="DL26" i="14" s="1"/>
  <c r="DK26" i="14" s="1"/>
  <c r="DJ26" i="14" s="1"/>
  <c r="DI26" i="14" s="1"/>
  <c r="DH26" i="14" s="1"/>
  <c r="DG26" i="14" s="1"/>
  <c r="DF26" i="14" s="1"/>
  <c r="DE26" i="14" s="1"/>
  <c r="DD26" i="14" s="1"/>
  <c r="DC26" i="14" s="1"/>
  <c r="DB26" i="14" s="1"/>
  <c r="DA26" i="14" s="1"/>
  <c r="CZ26" i="14" s="1"/>
  <c r="CY26" i="14" s="1"/>
  <c r="CX26" i="14" s="1"/>
  <c r="CW26" i="14" s="1"/>
  <c r="CV26" i="14" s="1"/>
  <c r="CU26" i="14" s="1"/>
  <c r="CT26" i="14" s="1"/>
  <c r="CS26" i="14" s="1"/>
  <c r="CR26" i="14" s="1"/>
  <c r="CQ26" i="14" s="1"/>
  <c r="CP26" i="14" s="1"/>
  <c r="CO26" i="14" s="1"/>
  <c r="CN26" i="14" s="1"/>
  <c r="CM26" i="14" s="1"/>
  <c r="CL26" i="14" s="1"/>
  <c r="CK26" i="14" s="1"/>
  <c r="CJ26" i="14" s="1"/>
  <c r="CI26" i="14" s="1"/>
  <c r="CH26" i="14" s="1"/>
  <c r="CG26" i="14" s="1"/>
  <c r="CF26" i="14" s="1"/>
  <c r="CE26" i="14" s="1"/>
  <c r="CD26" i="14" s="1"/>
  <c r="CC26" i="14" s="1"/>
  <c r="CB26" i="14" s="1"/>
  <c r="CA26" i="14" s="1"/>
  <c r="BZ26" i="14" s="1"/>
  <c r="BY26" i="14" s="1"/>
  <c r="BX26" i="14" s="1"/>
  <c r="BW26" i="14" s="1"/>
  <c r="BV26" i="14" s="1"/>
  <c r="BU26" i="14" s="1"/>
  <c r="BT26" i="14" s="1"/>
  <c r="BS26" i="14" s="1"/>
  <c r="BR26" i="14" s="1"/>
  <c r="BQ26" i="14" s="1"/>
  <c r="BP26" i="14" s="1"/>
  <c r="BO26" i="14" s="1"/>
  <c r="BN26" i="14" s="1"/>
  <c r="BM26" i="14" s="1"/>
  <c r="BL26" i="14" s="1"/>
  <c r="BK26" i="14" s="1"/>
  <c r="BJ26" i="14" s="1"/>
  <c r="BI26" i="14" s="1"/>
  <c r="BH26" i="14" s="1"/>
  <c r="BG26" i="14" s="1"/>
  <c r="BF26" i="14" s="1"/>
  <c r="BE26" i="14" s="1"/>
  <c r="BD26" i="14" s="1"/>
  <c r="BC26" i="14" s="1"/>
  <c r="BB26" i="14" s="1"/>
  <c r="BA26" i="14" s="1"/>
  <c r="AZ26" i="14" s="1"/>
  <c r="AY26" i="14" s="1"/>
  <c r="AX26" i="14" s="1"/>
  <c r="AW26" i="14" s="1"/>
  <c r="AV26" i="14" s="1"/>
  <c r="AU26" i="14" s="1"/>
  <c r="AT26" i="14" s="1"/>
  <c r="AS26" i="14" s="1"/>
  <c r="AR26" i="14" s="1"/>
  <c r="AQ26" i="14" s="1"/>
  <c r="AP26" i="14" s="1"/>
  <c r="AO26" i="14" s="1"/>
  <c r="AN26" i="14" s="1"/>
  <c r="AM26" i="14" s="1"/>
  <c r="AL26" i="14" s="1"/>
  <c r="AK26" i="14" s="1"/>
  <c r="AJ26" i="14" s="1"/>
  <c r="AI26" i="14" s="1"/>
  <c r="AH26" i="14" s="1"/>
  <c r="AG26" i="14" s="1"/>
  <c r="AF26" i="14" s="1"/>
  <c r="AE26" i="14" s="1"/>
  <c r="AD26" i="14" s="1"/>
  <c r="AC26" i="14" s="1"/>
  <c r="AB26" i="14" s="1"/>
  <c r="AA26" i="14" s="1"/>
  <c r="Z26" i="14" s="1"/>
  <c r="Y26" i="14" s="1"/>
  <c r="X26" i="14" s="1"/>
  <c r="W26" i="14" s="1"/>
  <c r="DP26" i="14"/>
  <c r="DO26" i="14" s="1"/>
  <c r="DQ26" i="14"/>
  <c r="DR26" i="14"/>
  <c r="DP51" i="14"/>
  <c r="DO51" i="14" s="1"/>
  <c r="DN51" i="14" s="1"/>
  <c r="DM51" i="14" s="1"/>
  <c r="DQ51" i="14"/>
  <c r="DR51" i="14"/>
  <c r="DL51" i="14"/>
  <c r="DK51" i="14" s="1"/>
  <c r="DJ51" i="14" s="1"/>
  <c r="DI51" i="14" s="1"/>
  <c r="DH51" i="14" s="1"/>
  <c r="DG51" i="14" s="1"/>
  <c r="DF51" i="14" s="1"/>
  <c r="DE51" i="14" s="1"/>
  <c r="DD51" i="14" s="1"/>
  <c r="DC51" i="14" s="1"/>
  <c r="DB51" i="14" s="1"/>
  <c r="DA51" i="14" s="1"/>
  <c r="CZ51" i="14" s="1"/>
  <c r="CY51" i="14" s="1"/>
  <c r="CX51" i="14" s="1"/>
  <c r="CW51" i="14" s="1"/>
  <c r="CV51" i="14" s="1"/>
  <c r="CU51" i="14" s="1"/>
  <c r="CT51" i="14" s="1"/>
  <c r="CS51" i="14" s="1"/>
  <c r="CR51" i="14" s="1"/>
  <c r="CQ51" i="14" s="1"/>
  <c r="CP51" i="14" s="1"/>
  <c r="CO51" i="14" s="1"/>
  <c r="CN51" i="14" s="1"/>
  <c r="CM51" i="14" s="1"/>
  <c r="CL51" i="14" s="1"/>
  <c r="CK51" i="14" s="1"/>
  <c r="CJ51" i="14" s="1"/>
  <c r="CI51" i="14" s="1"/>
  <c r="CH51" i="14" s="1"/>
  <c r="CG51" i="14" s="1"/>
  <c r="CF51" i="14" s="1"/>
  <c r="CE51" i="14" s="1"/>
  <c r="CD51" i="14" s="1"/>
  <c r="CC51" i="14" s="1"/>
  <c r="CB51" i="14" s="1"/>
  <c r="CA51" i="14" s="1"/>
  <c r="BZ51" i="14" s="1"/>
  <c r="BY51" i="14" s="1"/>
  <c r="BX51" i="14" s="1"/>
  <c r="BW51" i="14" s="1"/>
  <c r="BV51" i="14" s="1"/>
  <c r="BU51" i="14" s="1"/>
  <c r="BT51" i="14" s="1"/>
  <c r="BS51" i="14" s="1"/>
  <c r="BR51" i="14" s="1"/>
  <c r="BQ51" i="14" s="1"/>
  <c r="BP51" i="14" s="1"/>
  <c r="BO51" i="14" s="1"/>
  <c r="BN51" i="14" s="1"/>
  <c r="BM51" i="14" s="1"/>
  <c r="BL51" i="14" s="1"/>
  <c r="BK51" i="14" s="1"/>
  <c r="BJ51" i="14" s="1"/>
  <c r="BI51" i="14" s="1"/>
  <c r="BH51" i="14" s="1"/>
  <c r="BG51" i="14" s="1"/>
  <c r="BF51" i="14" s="1"/>
  <c r="BE51" i="14" s="1"/>
  <c r="BD51" i="14" s="1"/>
  <c r="BC51" i="14" s="1"/>
  <c r="BB51" i="14" s="1"/>
  <c r="BA51" i="14" s="1"/>
  <c r="AZ51" i="14" s="1"/>
  <c r="AY51" i="14" s="1"/>
  <c r="AX51" i="14" s="1"/>
  <c r="AW51" i="14" s="1"/>
  <c r="AV51" i="14" s="1"/>
  <c r="AU51" i="14" s="1"/>
  <c r="AT51" i="14" s="1"/>
  <c r="AS51" i="14" s="1"/>
  <c r="AR51" i="14" s="1"/>
  <c r="AQ51" i="14" s="1"/>
  <c r="AP51" i="14" s="1"/>
  <c r="AO51" i="14" s="1"/>
  <c r="AN51" i="14" s="1"/>
  <c r="AM51" i="14" s="1"/>
  <c r="AL51" i="14" s="1"/>
  <c r="AK51" i="14" s="1"/>
  <c r="AJ51" i="14" s="1"/>
  <c r="AI51" i="14" s="1"/>
  <c r="AH51" i="14" s="1"/>
  <c r="AG51" i="14" s="1"/>
  <c r="AF51" i="14" s="1"/>
  <c r="AE51" i="14" s="1"/>
  <c r="AD51" i="14" s="1"/>
  <c r="AC51" i="14" s="1"/>
  <c r="AB51" i="14" s="1"/>
  <c r="AA51" i="14" s="1"/>
  <c r="Z51" i="14" s="1"/>
  <c r="Y51" i="14" s="1"/>
  <c r="X51" i="14" s="1"/>
  <c r="W51" i="14" s="1"/>
  <c r="DR100" i="14"/>
  <c r="DQ100" i="14"/>
  <c r="DP100" i="14" s="1"/>
  <c r="DO100" i="14" s="1"/>
  <c r="DN100" i="14" s="1"/>
  <c r="DM100" i="14" s="1"/>
  <c r="DL100" i="14" s="1"/>
  <c r="DK100" i="14" s="1"/>
  <c r="DJ100" i="14" s="1"/>
  <c r="DI100" i="14" s="1"/>
  <c r="DH100" i="14" s="1"/>
  <c r="DG100" i="14" s="1"/>
  <c r="DF100" i="14" s="1"/>
  <c r="DE100" i="14" s="1"/>
  <c r="DD100" i="14" s="1"/>
  <c r="DC100" i="14" s="1"/>
  <c r="DB100" i="14" s="1"/>
  <c r="DA100" i="14" s="1"/>
  <c r="CZ100" i="14" s="1"/>
  <c r="CY100" i="14" s="1"/>
  <c r="CX100" i="14" s="1"/>
  <c r="CW100" i="14" s="1"/>
  <c r="CV100" i="14" s="1"/>
  <c r="CU100" i="14" s="1"/>
  <c r="CT100" i="14" s="1"/>
  <c r="CS100" i="14" s="1"/>
  <c r="CR100" i="14" s="1"/>
  <c r="CQ100" i="14" s="1"/>
  <c r="CP100" i="14" s="1"/>
  <c r="CO100" i="14" s="1"/>
  <c r="CN100" i="14"/>
  <c r="CM100" i="14" s="1"/>
  <c r="CL100" i="14" s="1"/>
  <c r="CK100" i="14" s="1"/>
  <c r="CJ100" i="14" s="1"/>
  <c r="CI100" i="14" s="1"/>
  <c r="CH100" i="14" s="1"/>
  <c r="CG100" i="14" s="1"/>
  <c r="CF100" i="14" s="1"/>
  <c r="CE100" i="14" s="1"/>
  <c r="CD100" i="14" s="1"/>
  <c r="CC100" i="14" s="1"/>
  <c r="CB100" i="14" s="1"/>
  <c r="CA100" i="14" s="1"/>
  <c r="BZ100" i="14" s="1"/>
  <c r="BY100" i="14" s="1"/>
  <c r="BX100" i="14" s="1"/>
  <c r="BW100" i="14" s="1"/>
  <c r="BV100" i="14" s="1"/>
  <c r="BU100" i="14" s="1"/>
  <c r="BT100" i="14" s="1"/>
  <c r="BS100" i="14" s="1"/>
  <c r="BR100" i="14" s="1"/>
  <c r="BQ100" i="14" s="1"/>
  <c r="BP100" i="14" s="1"/>
  <c r="BO100" i="14" s="1"/>
  <c r="BN100" i="14" s="1"/>
  <c r="BM100" i="14" s="1"/>
  <c r="BL100" i="14" s="1"/>
  <c r="BK100" i="14" s="1"/>
  <c r="BJ100" i="14" s="1"/>
  <c r="BI100" i="14" s="1"/>
  <c r="BH100" i="14" s="1"/>
  <c r="BG100" i="14" s="1"/>
  <c r="BF100" i="14" s="1"/>
  <c r="BE100" i="14" s="1"/>
  <c r="BD100" i="14" s="1"/>
  <c r="BC100" i="14" s="1"/>
  <c r="BB100" i="14" s="1"/>
  <c r="BA100" i="14" s="1"/>
  <c r="AZ100" i="14" s="1"/>
  <c r="AY100" i="14" s="1"/>
  <c r="AX100" i="14" s="1"/>
  <c r="AW100" i="14" s="1"/>
  <c r="AV100" i="14" s="1"/>
  <c r="AU100" i="14" s="1"/>
  <c r="AT100" i="14" s="1"/>
  <c r="AS100" i="14" s="1"/>
  <c r="AR100" i="14" s="1"/>
  <c r="AQ100" i="14" s="1"/>
  <c r="AP100" i="14" s="1"/>
  <c r="AO100" i="14" s="1"/>
  <c r="AN100" i="14" s="1"/>
  <c r="AM100" i="14" s="1"/>
  <c r="AL100" i="14" s="1"/>
  <c r="AK100" i="14" s="1"/>
  <c r="AJ100" i="14" s="1"/>
  <c r="AI100" i="14" s="1"/>
  <c r="AH100" i="14" s="1"/>
  <c r="AG100" i="14" s="1"/>
  <c r="AF100" i="14" s="1"/>
  <c r="AE100" i="14" s="1"/>
  <c r="AD100" i="14" s="1"/>
  <c r="AC100" i="14" s="1"/>
  <c r="AB100" i="14" s="1"/>
  <c r="AA100" i="14" s="1"/>
  <c r="Z100" i="14" s="1"/>
  <c r="Y100" i="14" s="1"/>
  <c r="X100" i="14" s="1"/>
  <c r="W100" i="14" s="1"/>
  <c r="DO101" i="14"/>
  <c r="DN101" i="14" s="1"/>
  <c r="DM101" i="14" s="1"/>
  <c r="DL101" i="14" s="1"/>
  <c r="DQ101" i="14"/>
  <c r="DP101" i="14" s="1"/>
  <c r="DR101" i="14"/>
  <c r="DJ101" i="14"/>
  <c r="DI101" i="14" s="1"/>
  <c r="DH101" i="14" s="1"/>
  <c r="DG101" i="14" s="1"/>
  <c r="DF101" i="14" s="1"/>
  <c r="DE101" i="14" s="1"/>
  <c r="DD101" i="14" s="1"/>
  <c r="DC101" i="14" s="1"/>
  <c r="DB101" i="14" s="1"/>
  <c r="DA101" i="14" s="1"/>
  <c r="CZ101" i="14" s="1"/>
  <c r="CY101" i="14" s="1"/>
  <c r="CX101" i="14" s="1"/>
  <c r="CW101" i="14" s="1"/>
  <c r="CV101" i="14" s="1"/>
  <c r="CU101" i="14" s="1"/>
  <c r="CT101" i="14" s="1"/>
  <c r="CS101" i="14" s="1"/>
  <c r="CR101" i="14" s="1"/>
  <c r="CQ101" i="14" s="1"/>
  <c r="CP101" i="14" s="1"/>
  <c r="CO101" i="14" s="1"/>
  <c r="CN101" i="14" s="1"/>
  <c r="CM101" i="14" s="1"/>
  <c r="CL101" i="14" s="1"/>
  <c r="CK101" i="14" s="1"/>
  <c r="CJ101" i="14" s="1"/>
  <c r="CI101" i="14" s="1"/>
  <c r="CH101" i="14" s="1"/>
  <c r="CG101" i="14" s="1"/>
  <c r="CF101" i="14" s="1"/>
  <c r="CE101" i="14" s="1"/>
  <c r="CD101" i="14" s="1"/>
  <c r="CC101" i="14" s="1"/>
  <c r="CB101" i="14" s="1"/>
  <c r="CA101" i="14" s="1"/>
  <c r="BZ101" i="14" s="1"/>
  <c r="BY101" i="14" s="1"/>
  <c r="BX101" i="14" s="1"/>
  <c r="BW101" i="14" s="1"/>
  <c r="BV101" i="14" s="1"/>
  <c r="BU101" i="14" s="1"/>
  <c r="BT101" i="14" s="1"/>
  <c r="BS101" i="14" s="1"/>
  <c r="BR101" i="14" s="1"/>
  <c r="BQ101" i="14" s="1"/>
  <c r="BP101" i="14" s="1"/>
  <c r="BO101" i="14" s="1"/>
  <c r="BN101" i="14" s="1"/>
  <c r="BM101" i="14" s="1"/>
  <c r="BL101" i="14" s="1"/>
  <c r="BK101" i="14" s="1"/>
  <c r="BJ101" i="14" s="1"/>
  <c r="BI101" i="14" s="1"/>
  <c r="BH101" i="14" s="1"/>
  <c r="BG101" i="14" s="1"/>
  <c r="BF101" i="14" s="1"/>
  <c r="BE101" i="14" s="1"/>
  <c r="BD101" i="14" s="1"/>
  <c r="BC101" i="14" s="1"/>
  <c r="BB101" i="14" s="1"/>
  <c r="BA101" i="14" s="1"/>
  <c r="AZ101" i="14" s="1"/>
  <c r="AY101" i="14" s="1"/>
  <c r="AX101" i="14" s="1"/>
  <c r="AW101" i="14" s="1"/>
  <c r="AV101" i="14" s="1"/>
  <c r="AU101" i="14" s="1"/>
  <c r="AT101" i="14" s="1"/>
  <c r="AS101" i="14" s="1"/>
  <c r="AR101" i="14" s="1"/>
  <c r="AQ101" i="14" s="1"/>
  <c r="AP101" i="14" s="1"/>
  <c r="AO101" i="14" s="1"/>
  <c r="AN101" i="14" s="1"/>
  <c r="AM101" i="14" s="1"/>
  <c r="AL101" i="14" s="1"/>
  <c r="AK101" i="14" s="1"/>
  <c r="AJ101" i="14" s="1"/>
  <c r="AI101" i="14" s="1"/>
  <c r="AH101" i="14" s="1"/>
  <c r="AG101" i="14" s="1"/>
  <c r="AF101" i="14" s="1"/>
  <c r="AE101" i="14" s="1"/>
  <c r="AD101" i="14" s="1"/>
  <c r="AC101" i="14" s="1"/>
  <c r="AB101" i="14" s="1"/>
  <c r="AA101" i="14" s="1"/>
  <c r="Z101" i="14" s="1"/>
  <c r="Y101" i="14" s="1"/>
  <c r="X101" i="14" s="1"/>
  <c r="W101" i="14" s="1"/>
  <c r="DK101" i="14"/>
  <c r="DQ54" i="14"/>
  <c r="DP54" i="14" s="1"/>
  <c r="DO54" i="14" s="1"/>
  <c r="DN54" i="14" s="1"/>
  <c r="DM54" i="14" s="1"/>
  <c r="DL54" i="14" s="1"/>
  <c r="DK54" i="14" s="1"/>
  <c r="DJ54" i="14" s="1"/>
  <c r="DI54" i="14" s="1"/>
  <c r="DH54" i="14" s="1"/>
  <c r="DG54" i="14" s="1"/>
  <c r="DF54" i="14" s="1"/>
  <c r="DE54" i="14" s="1"/>
  <c r="DD54" i="14" s="1"/>
  <c r="DC54" i="14" s="1"/>
  <c r="DB54" i="14" s="1"/>
  <c r="DA54" i="14" s="1"/>
  <c r="CZ54" i="14" s="1"/>
  <c r="CY54" i="14" s="1"/>
  <c r="CX54" i="14" s="1"/>
  <c r="CW54" i="14" s="1"/>
  <c r="CV54" i="14" s="1"/>
  <c r="CU54" i="14" s="1"/>
  <c r="CT54" i="14" s="1"/>
  <c r="CS54" i="14" s="1"/>
  <c r="CR54" i="14" s="1"/>
  <c r="CQ54" i="14" s="1"/>
  <c r="CP54" i="14" s="1"/>
  <c r="CO54" i="14" s="1"/>
  <c r="CN54" i="14" s="1"/>
  <c r="CM54" i="14" s="1"/>
  <c r="CL54" i="14" s="1"/>
  <c r="CK54" i="14" s="1"/>
  <c r="CJ54" i="14" s="1"/>
  <c r="CI54" i="14" s="1"/>
  <c r="CH54" i="14" s="1"/>
  <c r="CG54" i="14" s="1"/>
  <c r="CF54" i="14" s="1"/>
  <c r="CE54" i="14" s="1"/>
  <c r="CD54" i="14" s="1"/>
  <c r="CC54" i="14" s="1"/>
  <c r="CB54" i="14" s="1"/>
  <c r="CA54" i="14" s="1"/>
  <c r="BZ54" i="14" s="1"/>
  <c r="BY54" i="14" s="1"/>
  <c r="BX54" i="14" s="1"/>
  <c r="BW54" i="14" s="1"/>
  <c r="BV54" i="14" s="1"/>
  <c r="BU54" i="14" s="1"/>
  <c r="BT54" i="14" s="1"/>
  <c r="BS54" i="14" s="1"/>
  <c r="BR54" i="14" s="1"/>
  <c r="BQ54" i="14" s="1"/>
  <c r="BP54" i="14" s="1"/>
  <c r="BO54" i="14" s="1"/>
  <c r="BN54" i="14" s="1"/>
  <c r="BM54" i="14" s="1"/>
  <c r="BL54" i="14" s="1"/>
  <c r="BK54" i="14" s="1"/>
  <c r="BJ54" i="14" s="1"/>
  <c r="BI54" i="14" s="1"/>
  <c r="BH54" i="14" s="1"/>
  <c r="BG54" i="14" s="1"/>
  <c r="BF54" i="14" s="1"/>
  <c r="BE54" i="14" s="1"/>
  <c r="BD54" i="14" s="1"/>
  <c r="BC54" i="14" s="1"/>
  <c r="BB54" i="14" s="1"/>
  <c r="BA54" i="14" s="1"/>
  <c r="AZ54" i="14" s="1"/>
  <c r="AY54" i="14" s="1"/>
  <c r="AX54" i="14" s="1"/>
  <c r="AW54" i="14" s="1"/>
  <c r="AV54" i="14" s="1"/>
  <c r="AU54" i="14" s="1"/>
  <c r="AT54" i="14" s="1"/>
  <c r="AS54" i="14" s="1"/>
  <c r="AR54" i="14" s="1"/>
  <c r="AQ54" i="14" s="1"/>
  <c r="AP54" i="14" s="1"/>
  <c r="AO54" i="14" s="1"/>
  <c r="AN54" i="14" s="1"/>
  <c r="AM54" i="14" s="1"/>
  <c r="AL54" i="14" s="1"/>
  <c r="AK54" i="14" s="1"/>
  <c r="AJ54" i="14" s="1"/>
  <c r="AI54" i="14" s="1"/>
  <c r="AH54" i="14" s="1"/>
  <c r="AG54" i="14" s="1"/>
  <c r="AF54" i="14" s="1"/>
  <c r="AE54" i="14" s="1"/>
  <c r="AD54" i="14" s="1"/>
  <c r="AC54" i="14" s="1"/>
  <c r="AB54" i="14" s="1"/>
  <c r="AA54" i="14" s="1"/>
  <c r="Z54" i="14" s="1"/>
  <c r="Y54" i="14" s="1"/>
  <c r="X54" i="14" s="1"/>
  <c r="W54" i="14" s="1"/>
  <c r="DR54" i="14"/>
  <c r="DR80" i="14"/>
  <c r="DQ80" i="14" s="1"/>
  <c r="DP80" i="14" s="1"/>
  <c r="DO80" i="14" s="1"/>
  <c r="DN80" i="14" s="1"/>
  <c r="DM80" i="14" s="1"/>
  <c r="DL80" i="14" s="1"/>
  <c r="DK80" i="14" s="1"/>
  <c r="DJ80" i="14" s="1"/>
  <c r="DI80" i="14"/>
  <c r="DH80" i="14" s="1"/>
  <c r="DG80" i="14" s="1"/>
  <c r="DF80" i="14" s="1"/>
  <c r="DE80" i="14" s="1"/>
  <c r="DD80" i="14" s="1"/>
  <c r="DC80" i="14" s="1"/>
  <c r="DB80" i="14" s="1"/>
  <c r="DA80" i="14" s="1"/>
  <c r="CZ80" i="14" s="1"/>
  <c r="CY80" i="14" s="1"/>
  <c r="CX80" i="14" s="1"/>
  <c r="CW80" i="14" s="1"/>
  <c r="CV80" i="14" s="1"/>
  <c r="CU80" i="14" s="1"/>
  <c r="CT80" i="14" s="1"/>
  <c r="CS80" i="14" s="1"/>
  <c r="CR80" i="14" s="1"/>
  <c r="CQ80" i="14" s="1"/>
  <c r="CP80" i="14" s="1"/>
  <c r="CO80" i="14" s="1"/>
  <c r="CN80" i="14" s="1"/>
  <c r="CM80" i="14" s="1"/>
  <c r="CL80" i="14" s="1"/>
  <c r="CK80" i="14" s="1"/>
  <c r="CJ80" i="14" s="1"/>
  <c r="CI80" i="14" s="1"/>
  <c r="CH80" i="14" s="1"/>
  <c r="CG80" i="14" s="1"/>
  <c r="CF80" i="14" s="1"/>
  <c r="CE80" i="14" s="1"/>
  <c r="CD80" i="14" s="1"/>
  <c r="CC80" i="14" s="1"/>
  <c r="CB80" i="14" s="1"/>
  <c r="CA80" i="14" s="1"/>
  <c r="BZ80" i="14" s="1"/>
  <c r="BY80" i="14" s="1"/>
  <c r="BX80" i="14" s="1"/>
  <c r="BW80" i="14" s="1"/>
  <c r="BV80" i="14" s="1"/>
  <c r="BU80" i="14" s="1"/>
  <c r="BT80" i="14" s="1"/>
  <c r="BS80" i="14" s="1"/>
  <c r="BR80" i="14" s="1"/>
  <c r="BQ80" i="14" s="1"/>
  <c r="BP80" i="14" s="1"/>
  <c r="BO80" i="14" s="1"/>
  <c r="BN80" i="14" s="1"/>
  <c r="BM80" i="14" s="1"/>
  <c r="BL80" i="14" s="1"/>
  <c r="BK80" i="14" s="1"/>
  <c r="BJ80" i="14" s="1"/>
  <c r="BI80" i="14" s="1"/>
  <c r="BH80" i="14" s="1"/>
  <c r="BG80" i="14" s="1"/>
  <c r="BF80" i="14" s="1"/>
  <c r="BE80" i="14" s="1"/>
  <c r="BD80" i="14" s="1"/>
  <c r="BC80" i="14" s="1"/>
  <c r="BB80" i="14" s="1"/>
  <c r="BA80" i="14" s="1"/>
  <c r="AZ80" i="14" s="1"/>
  <c r="AY80" i="14" s="1"/>
  <c r="AX80" i="14" s="1"/>
  <c r="AW80" i="14" s="1"/>
  <c r="AV80" i="14" s="1"/>
  <c r="AU80" i="14" s="1"/>
  <c r="AT80" i="14" s="1"/>
  <c r="AS80" i="14" s="1"/>
  <c r="AR80" i="14" s="1"/>
  <c r="AQ80" i="14" s="1"/>
  <c r="AP80" i="14" s="1"/>
  <c r="AO80" i="14" s="1"/>
  <c r="AN80" i="14" s="1"/>
  <c r="AM80" i="14" s="1"/>
  <c r="AL80" i="14" s="1"/>
  <c r="AK80" i="14" s="1"/>
  <c r="AJ80" i="14" s="1"/>
  <c r="AI80" i="14" s="1"/>
  <c r="AH80" i="14" s="1"/>
  <c r="AG80" i="14" s="1"/>
  <c r="AF80" i="14" s="1"/>
  <c r="AE80" i="14" s="1"/>
  <c r="AD80" i="14" s="1"/>
  <c r="AC80" i="14" s="1"/>
  <c r="AB80" i="14" s="1"/>
  <c r="AA80" i="14" s="1"/>
  <c r="Z80" i="14" s="1"/>
  <c r="Y80" i="14" s="1"/>
  <c r="X80" i="14" s="1"/>
  <c r="W80" i="14" s="1"/>
  <c r="DQ21" i="14"/>
  <c r="DP21" i="14" s="1"/>
  <c r="DR21" i="14"/>
  <c r="CX21" i="14"/>
  <c r="CW21" i="14" s="1"/>
  <c r="CV21" i="14" s="1"/>
  <c r="CU21" i="14" s="1"/>
  <c r="CT21" i="14" s="1"/>
  <c r="CS21" i="14" s="1"/>
  <c r="CR21" i="14" s="1"/>
  <c r="CQ21" i="14" s="1"/>
  <c r="CP21" i="14" s="1"/>
  <c r="CO21" i="14" s="1"/>
  <c r="CN21" i="14" s="1"/>
  <c r="CM21" i="14" s="1"/>
  <c r="CL21" i="14" s="1"/>
  <c r="CK21" i="14" s="1"/>
  <c r="CJ21" i="14" s="1"/>
  <c r="CI21" i="14" s="1"/>
  <c r="CH21" i="14" s="1"/>
  <c r="CG21" i="14" s="1"/>
  <c r="CF21" i="14" s="1"/>
  <c r="CE21" i="14" s="1"/>
  <c r="CD21" i="14" s="1"/>
  <c r="CC21" i="14" s="1"/>
  <c r="CB21" i="14" s="1"/>
  <c r="CA21" i="14" s="1"/>
  <c r="BZ21" i="14" s="1"/>
  <c r="BY21" i="14" s="1"/>
  <c r="BX21" i="14" s="1"/>
  <c r="BW21" i="14" s="1"/>
  <c r="BV21" i="14" s="1"/>
  <c r="BU21" i="14" s="1"/>
  <c r="BT21" i="14" s="1"/>
  <c r="BS21" i="14" s="1"/>
  <c r="BR21" i="14" s="1"/>
  <c r="BQ21" i="14" s="1"/>
  <c r="BP21" i="14" s="1"/>
  <c r="BO21" i="14" s="1"/>
  <c r="BN21" i="14" s="1"/>
  <c r="BM21" i="14" s="1"/>
  <c r="BL21" i="14" s="1"/>
  <c r="BK21" i="14" s="1"/>
  <c r="BJ21" i="14" s="1"/>
  <c r="BI21" i="14" s="1"/>
  <c r="BH21" i="14" s="1"/>
  <c r="BG21" i="14" s="1"/>
  <c r="BF21" i="14" s="1"/>
  <c r="BE21" i="14" s="1"/>
  <c r="BD21" i="14" s="1"/>
  <c r="BC21" i="14" s="1"/>
  <c r="BB21" i="14" s="1"/>
  <c r="BA21" i="14" s="1"/>
  <c r="AZ21" i="14" s="1"/>
  <c r="AY21" i="14" s="1"/>
  <c r="AX21" i="14" s="1"/>
  <c r="AW21" i="14" s="1"/>
  <c r="AV21" i="14" s="1"/>
  <c r="AU21" i="14" s="1"/>
  <c r="AT21" i="14" s="1"/>
  <c r="AS21" i="14" s="1"/>
  <c r="AR21" i="14" s="1"/>
  <c r="AQ21" i="14" s="1"/>
  <c r="AP21" i="14" s="1"/>
  <c r="AO21" i="14" s="1"/>
  <c r="AN21" i="14" s="1"/>
  <c r="AM21" i="14" s="1"/>
  <c r="AL21" i="14" s="1"/>
  <c r="AK21" i="14" s="1"/>
  <c r="AJ21" i="14" s="1"/>
  <c r="AI21" i="14" s="1"/>
  <c r="AH21" i="14" s="1"/>
  <c r="AG21" i="14" s="1"/>
  <c r="AF21" i="14" s="1"/>
  <c r="AE21" i="14" s="1"/>
  <c r="AD21" i="14" s="1"/>
  <c r="AC21" i="14" s="1"/>
  <c r="AB21" i="14" s="1"/>
  <c r="AA21" i="14" s="1"/>
  <c r="Z21" i="14" s="1"/>
  <c r="Y21" i="14" s="1"/>
  <c r="X21" i="14" s="1"/>
  <c r="W21" i="14" s="1"/>
  <c r="DA21" i="14"/>
  <c r="CZ21" i="14" s="1"/>
  <c r="CY21" i="14" s="1"/>
  <c r="DO21" i="14"/>
  <c r="DN21" i="14" s="1"/>
  <c r="DM21" i="14" s="1"/>
  <c r="DL21" i="14" s="1"/>
  <c r="DK21" i="14" s="1"/>
  <c r="DJ21" i="14" s="1"/>
  <c r="DI21" i="14" s="1"/>
  <c r="DH21" i="14" s="1"/>
  <c r="DG21" i="14" s="1"/>
  <c r="DF21" i="14" s="1"/>
  <c r="DE21" i="14" s="1"/>
  <c r="DD21" i="14" s="1"/>
  <c r="DC21" i="14" s="1"/>
  <c r="DB21" i="14" s="1"/>
  <c r="DQ60" i="14"/>
  <c r="DP60" i="14" s="1"/>
  <c r="DO60" i="14" s="1"/>
  <c r="DN60" i="14" s="1"/>
  <c r="DM60" i="14" s="1"/>
  <c r="DL60" i="14" s="1"/>
  <c r="DK60" i="14" s="1"/>
  <c r="DJ60" i="14" s="1"/>
  <c r="DF60" i="14"/>
  <c r="DE60" i="14" s="1"/>
  <c r="DD60" i="14" s="1"/>
  <c r="DC60" i="14" s="1"/>
  <c r="DB60" i="14" s="1"/>
  <c r="DA60" i="14" s="1"/>
  <c r="CZ60" i="14" s="1"/>
  <c r="CY60" i="14" s="1"/>
  <c r="CX60" i="14" s="1"/>
  <c r="CW60" i="14" s="1"/>
  <c r="CV60" i="14" s="1"/>
  <c r="CU60" i="14" s="1"/>
  <c r="CT60" i="14" s="1"/>
  <c r="CS60" i="14" s="1"/>
  <c r="CR60" i="14" s="1"/>
  <c r="CQ60" i="14" s="1"/>
  <c r="CP60" i="14" s="1"/>
  <c r="CO60" i="14" s="1"/>
  <c r="CN60" i="14" s="1"/>
  <c r="CM60" i="14" s="1"/>
  <c r="CL60" i="14" s="1"/>
  <c r="CK60" i="14" s="1"/>
  <c r="CJ60" i="14" s="1"/>
  <c r="CI60" i="14" s="1"/>
  <c r="CH60" i="14" s="1"/>
  <c r="CG60" i="14" s="1"/>
  <c r="CF60" i="14" s="1"/>
  <c r="CE60" i="14" s="1"/>
  <c r="CD60" i="14" s="1"/>
  <c r="CC60" i="14" s="1"/>
  <c r="CB60" i="14" s="1"/>
  <c r="CA60" i="14" s="1"/>
  <c r="BZ60" i="14" s="1"/>
  <c r="BY60" i="14" s="1"/>
  <c r="BX60" i="14" s="1"/>
  <c r="BW60" i="14" s="1"/>
  <c r="BV60" i="14" s="1"/>
  <c r="BU60" i="14" s="1"/>
  <c r="BT60" i="14" s="1"/>
  <c r="BS60" i="14" s="1"/>
  <c r="BR60" i="14" s="1"/>
  <c r="BQ60" i="14" s="1"/>
  <c r="BP60" i="14" s="1"/>
  <c r="BO60" i="14" s="1"/>
  <c r="BN60" i="14" s="1"/>
  <c r="BM60" i="14" s="1"/>
  <c r="BL60" i="14" s="1"/>
  <c r="BK60" i="14" s="1"/>
  <c r="BJ60" i="14" s="1"/>
  <c r="BI60" i="14" s="1"/>
  <c r="BH60" i="14" s="1"/>
  <c r="BG60" i="14" s="1"/>
  <c r="BF60" i="14" s="1"/>
  <c r="BE60" i="14" s="1"/>
  <c r="BD60" i="14" s="1"/>
  <c r="BC60" i="14" s="1"/>
  <c r="BB60" i="14" s="1"/>
  <c r="BA60" i="14" s="1"/>
  <c r="AZ60" i="14" s="1"/>
  <c r="AY60" i="14" s="1"/>
  <c r="AX60" i="14" s="1"/>
  <c r="AW60" i="14" s="1"/>
  <c r="AV60" i="14" s="1"/>
  <c r="AU60" i="14" s="1"/>
  <c r="AT60" i="14" s="1"/>
  <c r="AS60" i="14" s="1"/>
  <c r="AR60" i="14" s="1"/>
  <c r="AQ60" i="14" s="1"/>
  <c r="AP60" i="14" s="1"/>
  <c r="AO60" i="14" s="1"/>
  <c r="AN60" i="14" s="1"/>
  <c r="AM60" i="14" s="1"/>
  <c r="AL60" i="14" s="1"/>
  <c r="AK60" i="14" s="1"/>
  <c r="AJ60" i="14" s="1"/>
  <c r="AI60" i="14" s="1"/>
  <c r="AH60" i="14" s="1"/>
  <c r="AG60" i="14" s="1"/>
  <c r="AF60" i="14" s="1"/>
  <c r="AE60" i="14" s="1"/>
  <c r="AD60" i="14" s="1"/>
  <c r="AC60" i="14" s="1"/>
  <c r="AB60" i="14" s="1"/>
  <c r="AA60" i="14" s="1"/>
  <c r="Z60" i="14" s="1"/>
  <c r="Y60" i="14" s="1"/>
  <c r="X60" i="14" s="1"/>
  <c r="W60" i="14" s="1"/>
  <c r="DR60" i="14"/>
  <c r="DI60" i="14"/>
  <c r="DH60" i="14" s="1"/>
  <c r="DG60" i="14" s="1"/>
  <c r="CM74" i="14"/>
  <c r="CL74" i="14" s="1"/>
  <c r="CK74" i="14" s="1"/>
  <c r="CJ74" i="14" s="1"/>
  <c r="CI74" i="14" s="1"/>
  <c r="CH74" i="14" s="1"/>
  <c r="CG74" i="14" s="1"/>
  <c r="CF74" i="14" s="1"/>
  <c r="CE74" i="14" s="1"/>
  <c r="CD74" i="14" s="1"/>
  <c r="CC74" i="14" s="1"/>
  <c r="CB74" i="14" s="1"/>
  <c r="CA74" i="14" s="1"/>
  <c r="BZ74" i="14" s="1"/>
  <c r="BY74" i="14" s="1"/>
  <c r="BX74" i="14" s="1"/>
  <c r="BW74" i="14" s="1"/>
  <c r="BV74" i="14" s="1"/>
  <c r="BU74" i="14" s="1"/>
  <c r="BT74" i="14" s="1"/>
  <c r="BS74" i="14" s="1"/>
  <c r="BR74" i="14" s="1"/>
  <c r="BQ74" i="14" s="1"/>
  <c r="BP74" i="14" s="1"/>
  <c r="BO74" i="14" s="1"/>
  <c r="BN74" i="14" s="1"/>
  <c r="BM74" i="14" s="1"/>
  <c r="BL74" i="14" s="1"/>
  <c r="BK74" i="14" s="1"/>
  <c r="BJ74" i="14" s="1"/>
  <c r="BI74" i="14" s="1"/>
  <c r="BH74" i="14" s="1"/>
  <c r="BG74" i="14" s="1"/>
  <c r="BF74" i="14" s="1"/>
  <c r="BE74" i="14" s="1"/>
  <c r="BD74" i="14" s="1"/>
  <c r="BC74" i="14" s="1"/>
  <c r="BB74" i="14" s="1"/>
  <c r="BA74" i="14" s="1"/>
  <c r="AZ74" i="14" s="1"/>
  <c r="AY74" i="14" s="1"/>
  <c r="AX74" i="14" s="1"/>
  <c r="AW74" i="14" s="1"/>
  <c r="AV74" i="14" s="1"/>
  <c r="AU74" i="14" s="1"/>
  <c r="AT74" i="14" s="1"/>
  <c r="AS74" i="14" s="1"/>
  <c r="AR74" i="14" s="1"/>
  <c r="AQ74" i="14" s="1"/>
  <c r="AP74" i="14" s="1"/>
  <c r="AO74" i="14" s="1"/>
  <c r="AN74" i="14" s="1"/>
  <c r="AM74" i="14" s="1"/>
  <c r="AL74" i="14" s="1"/>
  <c r="AK74" i="14" s="1"/>
  <c r="AJ74" i="14" s="1"/>
  <c r="AI74" i="14" s="1"/>
  <c r="AH74" i="14" s="1"/>
  <c r="AG74" i="14" s="1"/>
  <c r="AF74" i="14" s="1"/>
  <c r="AE74" i="14" s="1"/>
  <c r="AD74" i="14" s="1"/>
  <c r="AC74" i="14" s="1"/>
  <c r="AB74" i="14" s="1"/>
  <c r="AA74" i="14" s="1"/>
  <c r="Z74" i="14" s="1"/>
  <c r="Y74" i="14" s="1"/>
  <c r="X74" i="14" s="1"/>
  <c r="W74" i="14" s="1"/>
  <c r="DC74" i="14"/>
  <c r="DB74" i="14" s="1"/>
  <c r="DA74" i="14" s="1"/>
  <c r="CZ74" i="14" s="1"/>
  <c r="CY74" i="14" s="1"/>
  <c r="CX74" i="14" s="1"/>
  <c r="CW74" i="14" s="1"/>
  <c r="CV74" i="14" s="1"/>
  <c r="CU74" i="14" s="1"/>
  <c r="CT74" i="14" s="1"/>
  <c r="CS74" i="14" s="1"/>
  <c r="CR74" i="14" s="1"/>
  <c r="CQ74" i="14" s="1"/>
  <c r="CP74" i="14" s="1"/>
  <c r="CO74" i="14" s="1"/>
  <c r="CN74" i="14" s="1"/>
  <c r="DP74" i="14"/>
  <c r="DO74" i="14" s="1"/>
  <c r="DN74" i="14" s="1"/>
  <c r="DM74" i="14" s="1"/>
  <c r="DL74" i="14" s="1"/>
  <c r="DK74" i="14" s="1"/>
  <c r="DJ74" i="14" s="1"/>
  <c r="DI74" i="14" s="1"/>
  <c r="DH74" i="14" s="1"/>
  <c r="DG74" i="14" s="1"/>
  <c r="DF74" i="14" s="1"/>
  <c r="DE74" i="14" s="1"/>
  <c r="DD74" i="14" s="1"/>
  <c r="DQ74" i="14"/>
  <c r="DR74" i="14"/>
  <c r="DP69" i="14"/>
  <c r="DO69" i="14" s="1"/>
  <c r="DN69" i="14" s="1"/>
  <c r="DM69" i="14" s="1"/>
  <c r="DL69" i="14" s="1"/>
  <c r="DQ69" i="14"/>
  <c r="DR69" i="14"/>
  <c r="DK69" i="14"/>
  <c r="DJ69" i="14" s="1"/>
  <c r="DI69" i="14" s="1"/>
  <c r="DH69" i="14" s="1"/>
  <c r="DG69" i="14" s="1"/>
  <c r="DF69" i="14" s="1"/>
  <c r="DE69" i="14" s="1"/>
  <c r="DD69" i="14" s="1"/>
  <c r="DC69" i="14" s="1"/>
  <c r="DB69" i="14" s="1"/>
  <c r="DA69" i="14" s="1"/>
  <c r="CZ69" i="14" s="1"/>
  <c r="CY69" i="14" s="1"/>
  <c r="CX69" i="14" s="1"/>
  <c r="CW69" i="14" s="1"/>
  <c r="CV69" i="14" s="1"/>
  <c r="CU69" i="14" s="1"/>
  <c r="CT69" i="14" s="1"/>
  <c r="CS69" i="14" s="1"/>
  <c r="CR69" i="14" s="1"/>
  <c r="CQ69" i="14" s="1"/>
  <c r="CP69" i="14" s="1"/>
  <c r="CO69" i="14" s="1"/>
  <c r="CN69" i="14" s="1"/>
  <c r="CM69" i="14" s="1"/>
  <c r="CL69" i="14" s="1"/>
  <c r="CK69" i="14" s="1"/>
  <c r="CJ69" i="14" s="1"/>
  <c r="CI69" i="14" s="1"/>
  <c r="CH69" i="14" s="1"/>
  <c r="CG69" i="14" s="1"/>
  <c r="CF69" i="14" s="1"/>
  <c r="CE69" i="14" s="1"/>
  <c r="CD69" i="14" s="1"/>
  <c r="CC69" i="14" s="1"/>
  <c r="CB69" i="14" s="1"/>
  <c r="CA69" i="14" s="1"/>
  <c r="BZ69" i="14" s="1"/>
  <c r="BY69" i="14" s="1"/>
  <c r="BX69" i="14" s="1"/>
  <c r="BW69" i="14" s="1"/>
  <c r="BV69" i="14" s="1"/>
  <c r="BU69" i="14" s="1"/>
  <c r="BT69" i="14" s="1"/>
  <c r="BS69" i="14" s="1"/>
  <c r="BR69" i="14" s="1"/>
  <c r="BQ69" i="14" s="1"/>
  <c r="BP69" i="14" s="1"/>
  <c r="BO69" i="14" s="1"/>
  <c r="BN69" i="14" s="1"/>
  <c r="BM69" i="14" s="1"/>
  <c r="BL69" i="14" s="1"/>
  <c r="BK69" i="14" s="1"/>
  <c r="BJ69" i="14" s="1"/>
  <c r="BI69" i="14" s="1"/>
  <c r="BH69" i="14" s="1"/>
  <c r="BG69" i="14" s="1"/>
  <c r="BF69" i="14" s="1"/>
  <c r="BE69" i="14" s="1"/>
  <c r="BD69" i="14" s="1"/>
  <c r="BC69" i="14" s="1"/>
  <c r="BB69" i="14" s="1"/>
  <c r="BA69" i="14" s="1"/>
  <c r="AZ69" i="14" s="1"/>
  <c r="AY69" i="14" s="1"/>
  <c r="AX69" i="14" s="1"/>
  <c r="AW69" i="14" s="1"/>
  <c r="AV69" i="14" s="1"/>
  <c r="AU69" i="14" s="1"/>
  <c r="AT69" i="14" s="1"/>
  <c r="AS69" i="14" s="1"/>
  <c r="AR69" i="14" s="1"/>
  <c r="AQ69" i="14" s="1"/>
  <c r="AP69" i="14" s="1"/>
  <c r="AO69" i="14" s="1"/>
  <c r="AN69" i="14" s="1"/>
  <c r="AM69" i="14" s="1"/>
  <c r="AL69" i="14" s="1"/>
  <c r="AK69" i="14" s="1"/>
  <c r="AJ69" i="14" s="1"/>
  <c r="AI69" i="14" s="1"/>
  <c r="AH69" i="14" s="1"/>
  <c r="AG69" i="14" s="1"/>
  <c r="AF69" i="14" s="1"/>
  <c r="AE69" i="14" s="1"/>
  <c r="AD69" i="14" s="1"/>
  <c r="AC69" i="14" s="1"/>
  <c r="AB69" i="14" s="1"/>
  <c r="AA69" i="14" s="1"/>
  <c r="Z69" i="14" s="1"/>
  <c r="Y69" i="14" s="1"/>
  <c r="X69" i="14" s="1"/>
  <c r="W69" i="14" s="1"/>
  <c r="DM38" i="14"/>
  <c r="DL38" i="14" s="1"/>
  <c r="DK38" i="14" s="1"/>
  <c r="DJ38" i="14" s="1"/>
  <c r="DI38" i="14" s="1"/>
  <c r="DH38" i="14" s="1"/>
  <c r="DG38" i="14" s="1"/>
  <c r="DF38" i="14" s="1"/>
  <c r="DE38" i="14" s="1"/>
  <c r="DD38" i="14" s="1"/>
  <c r="DC38" i="14"/>
  <c r="DB38" i="14" s="1"/>
  <c r="DA38" i="14" s="1"/>
  <c r="CZ38" i="14" s="1"/>
  <c r="CY38" i="14" s="1"/>
  <c r="CX38" i="14" s="1"/>
  <c r="CW38" i="14" s="1"/>
  <c r="CV38" i="14" s="1"/>
  <c r="CU38" i="14" s="1"/>
  <c r="CT38" i="14" s="1"/>
  <c r="CS38" i="14" s="1"/>
  <c r="CR38" i="14" s="1"/>
  <c r="CQ38" i="14" s="1"/>
  <c r="CP38" i="14" s="1"/>
  <c r="CO38" i="14" s="1"/>
  <c r="CN38" i="14" s="1"/>
  <c r="CM38" i="14" s="1"/>
  <c r="CL38" i="14" s="1"/>
  <c r="CK38" i="14" s="1"/>
  <c r="CJ38" i="14" s="1"/>
  <c r="CI38" i="14" s="1"/>
  <c r="CH38" i="14" s="1"/>
  <c r="CG38" i="14" s="1"/>
  <c r="CF38" i="14" s="1"/>
  <c r="CE38" i="14" s="1"/>
  <c r="CD38" i="14" s="1"/>
  <c r="CC38" i="14" s="1"/>
  <c r="CB38" i="14" s="1"/>
  <c r="CA38" i="14" s="1"/>
  <c r="BZ38" i="14" s="1"/>
  <c r="BY38" i="14" s="1"/>
  <c r="BX38" i="14" s="1"/>
  <c r="BW38" i="14" s="1"/>
  <c r="BV38" i="14" s="1"/>
  <c r="BU38" i="14" s="1"/>
  <c r="BT38" i="14" s="1"/>
  <c r="BS38" i="14" s="1"/>
  <c r="BR38" i="14" s="1"/>
  <c r="BQ38" i="14" s="1"/>
  <c r="BP38" i="14" s="1"/>
  <c r="BO38" i="14" s="1"/>
  <c r="BN38" i="14" s="1"/>
  <c r="BM38" i="14" s="1"/>
  <c r="BL38" i="14" s="1"/>
  <c r="BK38" i="14" s="1"/>
  <c r="BJ38" i="14" s="1"/>
  <c r="BI38" i="14" s="1"/>
  <c r="BH38" i="14" s="1"/>
  <c r="BG38" i="14" s="1"/>
  <c r="BF38" i="14" s="1"/>
  <c r="BE38" i="14" s="1"/>
  <c r="BD38" i="14" s="1"/>
  <c r="BC38" i="14" s="1"/>
  <c r="BB38" i="14" s="1"/>
  <c r="BA38" i="14" s="1"/>
  <c r="AZ38" i="14" s="1"/>
  <c r="AY38" i="14" s="1"/>
  <c r="AX38" i="14" s="1"/>
  <c r="AW38" i="14" s="1"/>
  <c r="AV38" i="14" s="1"/>
  <c r="AU38" i="14" s="1"/>
  <c r="AT38" i="14" s="1"/>
  <c r="AS38" i="14" s="1"/>
  <c r="AR38" i="14" s="1"/>
  <c r="AQ38" i="14" s="1"/>
  <c r="AP38" i="14" s="1"/>
  <c r="AO38" i="14" s="1"/>
  <c r="AN38" i="14" s="1"/>
  <c r="AM38" i="14" s="1"/>
  <c r="AL38" i="14" s="1"/>
  <c r="AK38" i="14" s="1"/>
  <c r="AJ38" i="14" s="1"/>
  <c r="AI38" i="14" s="1"/>
  <c r="AH38" i="14" s="1"/>
  <c r="AG38" i="14" s="1"/>
  <c r="AF38" i="14" s="1"/>
  <c r="AE38" i="14" s="1"/>
  <c r="AD38" i="14" s="1"/>
  <c r="AC38" i="14" s="1"/>
  <c r="AB38" i="14" s="1"/>
  <c r="AA38" i="14" s="1"/>
  <c r="Z38" i="14" s="1"/>
  <c r="Y38" i="14" s="1"/>
  <c r="X38" i="14" s="1"/>
  <c r="W38" i="14" s="1"/>
  <c r="DQ38" i="14"/>
  <c r="DP38" i="14" s="1"/>
  <c r="DO38" i="14" s="1"/>
  <c r="DN38" i="14" s="1"/>
  <c r="DR38" i="14"/>
  <c r="DQ63" i="14"/>
  <c r="DP63" i="14" s="1"/>
  <c r="DO63" i="14" s="1"/>
  <c r="DN63" i="14" s="1"/>
  <c r="DM63" i="14" s="1"/>
  <c r="DL63" i="14" s="1"/>
  <c r="DK63" i="14" s="1"/>
  <c r="DJ63" i="14" s="1"/>
  <c r="DI63" i="14" s="1"/>
  <c r="DH63" i="14" s="1"/>
  <c r="DG63" i="14" s="1"/>
  <c r="DF63" i="14" s="1"/>
  <c r="DE63" i="14" s="1"/>
  <c r="DD63" i="14" s="1"/>
  <c r="DC63" i="14" s="1"/>
  <c r="DB63" i="14" s="1"/>
  <c r="DA63" i="14" s="1"/>
  <c r="CZ63" i="14" s="1"/>
  <c r="CY63" i="14" s="1"/>
  <c r="CX63" i="14" s="1"/>
  <c r="CW63" i="14" s="1"/>
  <c r="CV63" i="14" s="1"/>
  <c r="CU63" i="14" s="1"/>
  <c r="CT63" i="14" s="1"/>
  <c r="CS63" i="14" s="1"/>
  <c r="CR63" i="14" s="1"/>
  <c r="CQ63" i="14" s="1"/>
  <c r="CP63" i="14" s="1"/>
  <c r="CO63" i="14" s="1"/>
  <c r="CN63" i="14" s="1"/>
  <c r="CM63" i="14" s="1"/>
  <c r="CL63" i="14" s="1"/>
  <c r="CK63" i="14" s="1"/>
  <c r="CJ63" i="14" s="1"/>
  <c r="CI63" i="14" s="1"/>
  <c r="CH63" i="14" s="1"/>
  <c r="CG63" i="14" s="1"/>
  <c r="CF63" i="14" s="1"/>
  <c r="CE63" i="14" s="1"/>
  <c r="CD63" i="14" s="1"/>
  <c r="CC63" i="14" s="1"/>
  <c r="CB63" i="14" s="1"/>
  <c r="CA63" i="14" s="1"/>
  <c r="BZ63" i="14" s="1"/>
  <c r="BY63" i="14" s="1"/>
  <c r="BX63" i="14" s="1"/>
  <c r="BW63" i="14" s="1"/>
  <c r="BV63" i="14" s="1"/>
  <c r="BU63" i="14" s="1"/>
  <c r="BT63" i="14" s="1"/>
  <c r="BS63" i="14" s="1"/>
  <c r="BR63" i="14" s="1"/>
  <c r="BQ63" i="14" s="1"/>
  <c r="BP63" i="14" s="1"/>
  <c r="BO63" i="14" s="1"/>
  <c r="BN63" i="14" s="1"/>
  <c r="BM63" i="14" s="1"/>
  <c r="BL63" i="14" s="1"/>
  <c r="BK63" i="14" s="1"/>
  <c r="BJ63" i="14" s="1"/>
  <c r="BI63" i="14" s="1"/>
  <c r="BH63" i="14" s="1"/>
  <c r="BG63" i="14" s="1"/>
  <c r="BF63" i="14" s="1"/>
  <c r="BE63" i="14" s="1"/>
  <c r="BD63" i="14" s="1"/>
  <c r="BC63" i="14" s="1"/>
  <c r="BB63" i="14" s="1"/>
  <c r="BA63" i="14" s="1"/>
  <c r="AZ63" i="14" s="1"/>
  <c r="AY63" i="14" s="1"/>
  <c r="AX63" i="14" s="1"/>
  <c r="AW63" i="14" s="1"/>
  <c r="AV63" i="14" s="1"/>
  <c r="AU63" i="14" s="1"/>
  <c r="AT63" i="14" s="1"/>
  <c r="AS63" i="14" s="1"/>
  <c r="AR63" i="14" s="1"/>
  <c r="AQ63" i="14" s="1"/>
  <c r="AP63" i="14" s="1"/>
  <c r="AO63" i="14" s="1"/>
  <c r="AN63" i="14" s="1"/>
  <c r="AM63" i="14" s="1"/>
  <c r="AL63" i="14" s="1"/>
  <c r="AK63" i="14" s="1"/>
  <c r="AJ63" i="14" s="1"/>
  <c r="AI63" i="14" s="1"/>
  <c r="AH63" i="14" s="1"/>
  <c r="AG63" i="14" s="1"/>
  <c r="AF63" i="14" s="1"/>
  <c r="AE63" i="14" s="1"/>
  <c r="AD63" i="14" s="1"/>
  <c r="AC63" i="14" s="1"/>
  <c r="AB63" i="14" s="1"/>
  <c r="AA63" i="14" s="1"/>
  <c r="Z63" i="14" s="1"/>
  <c r="Y63" i="14" s="1"/>
  <c r="X63" i="14" s="1"/>
  <c r="W63" i="14" s="1"/>
  <c r="DR63" i="14"/>
  <c r="DL66" i="14"/>
  <c r="DK66" i="14" s="1"/>
  <c r="DJ66" i="14" s="1"/>
  <c r="DI66" i="14" s="1"/>
  <c r="DH66" i="14" s="1"/>
  <c r="DG66" i="14" s="1"/>
  <c r="DF66" i="14" s="1"/>
  <c r="DE66" i="14" s="1"/>
  <c r="DD66" i="14" s="1"/>
  <c r="DC66" i="14" s="1"/>
  <c r="DB66" i="14" s="1"/>
  <c r="DA66" i="14" s="1"/>
  <c r="CZ66" i="14" s="1"/>
  <c r="CY66" i="14" s="1"/>
  <c r="CX66" i="14" s="1"/>
  <c r="CW66" i="14" s="1"/>
  <c r="CV66" i="14" s="1"/>
  <c r="CU66" i="14" s="1"/>
  <c r="CT66" i="14" s="1"/>
  <c r="CS66" i="14" s="1"/>
  <c r="CR66" i="14" s="1"/>
  <c r="CQ66" i="14" s="1"/>
  <c r="CP66" i="14" s="1"/>
  <c r="CO66" i="14" s="1"/>
  <c r="CN66" i="14" s="1"/>
  <c r="CM66" i="14" s="1"/>
  <c r="CL66" i="14" s="1"/>
  <c r="CK66" i="14" s="1"/>
  <c r="CJ66" i="14" s="1"/>
  <c r="CI66" i="14" s="1"/>
  <c r="CH66" i="14" s="1"/>
  <c r="CG66" i="14" s="1"/>
  <c r="CF66" i="14" s="1"/>
  <c r="CE66" i="14" s="1"/>
  <c r="CD66" i="14" s="1"/>
  <c r="CC66" i="14" s="1"/>
  <c r="CB66" i="14" s="1"/>
  <c r="CA66" i="14" s="1"/>
  <c r="BZ66" i="14" s="1"/>
  <c r="BY66" i="14" s="1"/>
  <c r="BX66" i="14" s="1"/>
  <c r="BW66" i="14" s="1"/>
  <c r="BV66" i="14" s="1"/>
  <c r="BU66" i="14" s="1"/>
  <c r="BT66" i="14" s="1"/>
  <c r="BS66" i="14" s="1"/>
  <c r="BR66" i="14" s="1"/>
  <c r="BQ66" i="14" s="1"/>
  <c r="BP66" i="14" s="1"/>
  <c r="BO66" i="14" s="1"/>
  <c r="BN66" i="14" s="1"/>
  <c r="BM66" i="14" s="1"/>
  <c r="BL66" i="14" s="1"/>
  <c r="BK66" i="14" s="1"/>
  <c r="BJ66" i="14" s="1"/>
  <c r="BI66" i="14" s="1"/>
  <c r="BH66" i="14" s="1"/>
  <c r="BG66" i="14" s="1"/>
  <c r="BF66" i="14" s="1"/>
  <c r="BE66" i="14" s="1"/>
  <c r="BD66" i="14" s="1"/>
  <c r="BC66" i="14" s="1"/>
  <c r="BB66" i="14" s="1"/>
  <c r="BA66" i="14" s="1"/>
  <c r="AZ66" i="14" s="1"/>
  <c r="AY66" i="14" s="1"/>
  <c r="AX66" i="14" s="1"/>
  <c r="AW66" i="14" s="1"/>
  <c r="AV66" i="14" s="1"/>
  <c r="AU66" i="14" s="1"/>
  <c r="AT66" i="14" s="1"/>
  <c r="AS66" i="14" s="1"/>
  <c r="AR66" i="14" s="1"/>
  <c r="AQ66" i="14" s="1"/>
  <c r="AP66" i="14" s="1"/>
  <c r="AO66" i="14" s="1"/>
  <c r="AN66" i="14" s="1"/>
  <c r="AM66" i="14" s="1"/>
  <c r="AL66" i="14" s="1"/>
  <c r="AK66" i="14" s="1"/>
  <c r="AJ66" i="14" s="1"/>
  <c r="AI66" i="14" s="1"/>
  <c r="AH66" i="14" s="1"/>
  <c r="AG66" i="14" s="1"/>
  <c r="AF66" i="14" s="1"/>
  <c r="AE66" i="14" s="1"/>
  <c r="AD66" i="14" s="1"/>
  <c r="AC66" i="14" s="1"/>
  <c r="AB66" i="14" s="1"/>
  <c r="AA66" i="14" s="1"/>
  <c r="Z66" i="14" s="1"/>
  <c r="Y66" i="14" s="1"/>
  <c r="X66" i="14" s="1"/>
  <c r="W66" i="14" s="1"/>
  <c r="DO66" i="14"/>
  <c r="DN66" i="14" s="1"/>
  <c r="DM66" i="14" s="1"/>
  <c r="DQ66" i="14"/>
  <c r="DP66" i="14" s="1"/>
  <c r="DR66" i="14"/>
  <c r="DR92" i="14"/>
  <c r="DQ92" i="14" s="1"/>
  <c r="DP92" i="14" s="1"/>
  <c r="DO92" i="14" s="1"/>
  <c r="DN92" i="14" s="1"/>
  <c r="DM92" i="14" s="1"/>
  <c r="DL92" i="14" s="1"/>
  <c r="DK92" i="14" s="1"/>
  <c r="DJ92" i="14" s="1"/>
  <c r="DI92" i="14" s="1"/>
  <c r="DH92" i="14" s="1"/>
  <c r="DG92" i="14" s="1"/>
  <c r="DF92" i="14" s="1"/>
  <c r="DE92" i="14" s="1"/>
  <c r="DD92" i="14" s="1"/>
  <c r="DC92" i="14" s="1"/>
  <c r="DB92" i="14" s="1"/>
  <c r="DA92" i="14" s="1"/>
  <c r="CZ92" i="14" s="1"/>
  <c r="CY92" i="14" s="1"/>
  <c r="CX92" i="14" s="1"/>
  <c r="CW92" i="14" s="1"/>
  <c r="CV92" i="14" s="1"/>
  <c r="CU92" i="14" s="1"/>
  <c r="CT92" i="14" s="1"/>
  <c r="CS92" i="14" s="1"/>
  <c r="CR92" i="14" s="1"/>
  <c r="CQ92" i="14" s="1"/>
  <c r="CP92" i="14" s="1"/>
  <c r="CO92" i="14" s="1"/>
  <c r="CN92" i="14" s="1"/>
  <c r="CM92" i="14" s="1"/>
  <c r="CL92" i="14" s="1"/>
  <c r="CK92" i="14" s="1"/>
  <c r="CJ92" i="14" s="1"/>
  <c r="CI92" i="14" s="1"/>
  <c r="CH92" i="14" s="1"/>
  <c r="CG92" i="14" s="1"/>
  <c r="CF92" i="14" s="1"/>
  <c r="CE92" i="14" s="1"/>
  <c r="CD92" i="14" s="1"/>
  <c r="CC92" i="14" s="1"/>
  <c r="CB92" i="14" s="1"/>
  <c r="CA92" i="14" s="1"/>
  <c r="BZ92" i="14" s="1"/>
  <c r="BY92" i="14" s="1"/>
  <c r="BX92" i="14" s="1"/>
  <c r="BW92" i="14" s="1"/>
  <c r="BV92" i="14" s="1"/>
  <c r="BU92" i="14" s="1"/>
  <c r="BT92" i="14" s="1"/>
  <c r="BS92" i="14" s="1"/>
  <c r="BR92" i="14" s="1"/>
  <c r="BQ92" i="14" s="1"/>
  <c r="BP92" i="14" s="1"/>
  <c r="BO92" i="14" s="1"/>
  <c r="BN92" i="14" s="1"/>
  <c r="BM92" i="14" s="1"/>
  <c r="BL92" i="14" s="1"/>
  <c r="BK92" i="14" s="1"/>
  <c r="BJ92" i="14" s="1"/>
  <c r="BI92" i="14" s="1"/>
  <c r="BH92" i="14" s="1"/>
  <c r="BG92" i="14" s="1"/>
  <c r="BF92" i="14" s="1"/>
  <c r="BE92" i="14" s="1"/>
  <c r="BD92" i="14" s="1"/>
  <c r="BC92" i="14" s="1"/>
  <c r="BB92" i="14" s="1"/>
  <c r="BA92" i="14" s="1"/>
  <c r="AZ92" i="14" s="1"/>
  <c r="AY92" i="14" s="1"/>
  <c r="AX92" i="14" s="1"/>
  <c r="AW92" i="14" s="1"/>
  <c r="AV92" i="14" s="1"/>
  <c r="AU92" i="14" s="1"/>
  <c r="AT92" i="14" s="1"/>
  <c r="AS92" i="14" s="1"/>
  <c r="AR92" i="14" s="1"/>
  <c r="AQ92" i="14" s="1"/>
  <c r="AP92" i="14" s="1"/>
  <c r="AO92" i="14" s="1"/>
  <c r="AN92" i="14" s="1"/>
  <c r="AM92" i="14" s="1"/>
  <c r="AL92" i="14" s="1"/>
  <c r="AK92" i="14" s="1"/>
  <c r="AJ92" i="14" s="1"/>
  <c r="AI92" i="14" s="1"/>
  <c r="AH92" i="14" s="1"/>
  <c r="AG92" i="14" s="1"/>
  <c r="AF92" i="14" s="1"/>
  <c r="AE92" i="14" s="1"/>
  <c r="AD92" i="14" s="1"/>
  <c r="AC92" i="14" s="1"/>
  <c r="AB92" i="14" s="1"/>
  <c r="AA92" i="14" s="1"/>
  <c r="Z92" i="14" s="1"/>
  <c r="Y92" i="14" s="1"/>
  <c r="X92" i="14" s="1"/>
  <c r="W92" i="14" s="1"/>
  <c r="DJ33" i="14"/>
  <c r="DI33" i="14" s="1"/>
  <c r="DH33" i="14" s="1"/>
  <c r="DG33" i="14" s="1"/>
  <c r="DF33" i="14" s="1"/>
  <c r="DE33" i="14" s="1"/>
  <c r="DD33" i="14"/>
  <c r="DC33" i="14" s="1"/>
  <c r="DB33" i="14" s="1"/>
  <c r="DA33" i="14" s="1"/>
  <c r="CZ33" i="14" s="1"/>
  <c r="CY33" i="14" s="1"/>
  <c r="CX33" i="14" s="1"/>
  <c r="CW33" i="14" s="1"/>
  <c r="CV33" i="14" s="1"/>
  <c r="CU33" i="14" s="1"/>
  <c r="CT33" i="14" s="1"/>
  <c r="CS33" i="14" s="1"/>
  <c r="CR33" i="14" s="1"/>
  <c r="CQ33" i="14" s="1"/>
  <c r="CP33" i="14" s="1"/>
  <c r="CO33" i="14" s="1"/>
  <c r="CN33" i="14" s="1"/>
  <c r="CM33" i="14" s="1"/>
  <c r="CL33" i="14" s="1"/>
  <c r="CK33" i="14" s="1"/>
  <c r="CJ33" i="14" s="1"/>
  <c r="CI33" i="14" s="1"/>
  <c r="CH33" i="14" s="1"/>
  <c r="CG33" i="14" s="1"/>
  <c r="CF33" i="14" s="1"/>
  <c r="CE33" i="14" s="1"/>
  <c r="CD33" i="14" s="1"/>
  <c r="CC33" i="14" s="1"/>
  <c r="CB33" i="14" s="1"/>
  <c r="CA33" i="14" s="1"/>
  <c r="BZ33" i="14" s="1"/>
  <c r="BY33" i="14" s="1"/>
  <c r="BX33" i="14" s="1"/>
  <c r="BW33" i="14" s="1"/>
  <c r="BV33" i="14" s="1"/>
  <c r="BU33" i="14" s="1"/>
  <c r="BT33" i="14" s="1"/>
  <c r="BS33" i="14" s="1"/>
  <c r="BR33" i="14" s="1"/>
  <c r="BQ33" i="14" s="1"/>
  <c r="BP33" i="14" s="1"/>
  <c r="BO33" i="14" s="1"/>
  <c r="BN33" i="14" s="1"/>
  <c r="BM33" i="14" s="1"/>
  <c r="BL33" i="14" s="1"/>
  <c r="BK33" i="14" s="1"/>
  <c r="BJ33" i="14" s="1"/>
  <c r="BI33" i="14" s="1"/>
  <c r="BH33" i="14" s="1"/>
  <c r="BG33" i="14" s="1"/>
  <c r="BF33" i="14" s="1"/>
  <c r="BE33" i="14" s="1"/>
  <c r="BD33" i="14" s="1"/>
  <c r="BC33" i="14" s="1"/>
  <c r="BB33" i="14" s="1"/>
  <c r="BA33" i="14" s="1"/>
  <c r="AZ33" i="14" s="1"/>
  <c r="AY33" i="14" s="1"/>
  <c r="AX33" i="14" s="1"/>
  <c r="AW33" i="14" s="1"/>
  <c r="AV33" i="14" s="1"/>
  <c r="AU33" i="14" s="1"/>
  <c r="AT33" i="14" s="1"/>
  <c r="AS33" i="14" s="1"/>
  <c r="AR33" i="14" s="1"/>
  <c r="AQ33" i="14" s="1"/>
  <c r="AP33" i="14" s="1"/>
  <c r="AO33" i="14" s="1"/>
  <c r="AN33" i="14" s="1"/>
  <c r="AM33" i="14" s="1"/>
  <c r="AL33" i="14" s="1"/>
  <c r="AK33" i="14" s="1"/>
  <c r="AJ33" i="14" s="1"/>
  <c r="AI33" i="14" s="1"/>
  <c r="AH33" i="14" s="1"/>
  <c r="AG33" i="14" s="1"/>
  <c r="AF33" i="14" s="1"/>
  <c r="AE33" i="14" s="1"/>
  <c r="AD33" i="14" s="1"/>
  <c r="AC33" i="14" s="1"/>
  <c r="AB33" i="14" s="1"/>
  <c r="AA33" i="14" s="1"/>
  <c r="Z33" i="14" s="1"/>
  <c r="Y33" i="14" s="1"/>
  <c r="X33" i="14" s="1"/>
  <c r="W33" i="14" s="1"/>
  <c r="DP33" i="14"/>
  <c r="DO33" i="14" s="1"/>
  <c r="DN33" i="14" s="1"/>
  <c r="DM33" i="14" s="1"/>
  <c r="DL33" i="14" s="1"/>
  <c r="DK33" i="14" s="1"/>
  <c r="DR33" i="14"/>
  <c r="DQ33" i="14" s="1"/>
  <c r="DR72" i="14"/>
  <c r="DQ72" i="14" s="1"/>
  <c r="DP72" i="14" s="1"/>
  <c r="DO72" i="14" s="1"/>
  <c r="DN72" i="14" s="1"/>
  <c r="DM72" i="14" s="1"/>
  <c r="DL72" i="14" s="1"/>
  <c r="DK72" i="14" s="1"/>
  <c r="DJ72" i="14" s="1"/>
  <c r="DI72" i="14" s="1"/>
  <c r="DH72" i="14" s="1"/>
  <c r="DG72" i="14" s="1"/>
  <c r="DF72" i="14" s="1"/>
  <c r="DE72" i="14" s="1"/>
  <c r="DD72" i="14" s="1"/>
  <c r="DC72" i="14" s="1"/>
  <c r="DB72" i="14" s="1"/>
  <c r="DA72" i="14" s="1"/>
  <c r="CZ72" i="14" s="1"/>
  <c r="CY72" i="14" s="1"/>
  <c r="CX72" i="14" s="1"/>
  <c r="CW72" i="14" s="1"/>
  <c r="CV72" i="14" s="1"/>
  <c r="CU72" i="14" s="1"/>
  <c r="CT72" i="14" s="1"/>
  <c r="CS72" i="14" s="1"/>
  <c r="CR72" i="14" s="1"/>
  <c r="CQ72" i="14" s="1"/>
  <c r="CP72" i="14" s="1"/>
  <c r="CO72" i="14" s="1"/>
  <c r="CN72" i="14" s="1"/>
  <c r="CM72" i="14" s="1"/>
  <c r="CL72" i="14" s="1"/>
  <c r="CK72" i="14" s="1"/>
  <c r="CJ72" i="14" s="1"/>
  <c r="CI72" i="14" s="1"/>
  <c r="CH72" i="14" s="1"/>
  <c r="CG72" i="14" s="1"/>
  <c r="CF72" i="14" s="1"/>
  <c r="CE72" i="14" s="1"/>
  <c r="CD72" i="14" s="1"/>
  <c r="CC72" i="14" s="1"/>
  <c r="CB72" i="14" s="1"/>
  <c r="CA72" i="14" s="1"/>
  <c r="BZ72" i="14" s="1"/>
  <c r="BY72" i="14" s="1"/>
  <c r="BX72" i="14" s="1"/>
  <c r="BW72" i="14" s="1"/>
  <c r="BV72" i="14" s="1"/>
  <c r="BU72" i="14" s="1"/>
  <c r="BT72" i="14" s="1"/>
  <c r="BS72" i="14" s="1"/>
  <c r="BR72" i="14" s="1"/>
  <c r="BQ72" i="14" s="1"/>
  <c r="BP72" i="14" s="1"/>
  <c r="BO72" i="14" s="1"/>
  <c r="BN72" i="14" s="1"/>
  <c r="BM72" i="14" s="1"/>
  <c r="BL72" i="14" s="1"/>
  <c r="BK72" i="14" s="1"/>
  <c r="BJ72" i="14" s="1"/>
  <c r="BI72" i="14" s="1"/>
  <c r="BH72" i="14" s="1"/>
  <c r="BG72" i="14" s="1"/>
  <c r="BF72" i="14" s="1"/>
  <c r="BE72" i="14" s="1"/>
  <c r="BD72" i="14" s="1"/>
  <c r="BC72" i="14" s="1"/>
  <c r="BB72" i="14" s="1"/>
  <c r="BA72" i="14" s="1"/>
  <c r="AZ72" i="14" s="1"/>
  <c r="AY72" i="14" s="1"/>
  <c r="AX72" i="14" s="1"/>
  <c r="AW72" i="14" s="1"/>
  <c r="AV72" i="14" s="1"/>
  <c r="AU72" i="14" s="1"/>
  <c r="AT72" i="14" s="1"/>
  <c r="AS72" i="14" s="1"/>
  <c r="AR72" i="14" s="1"/>
  <c r="AQ72" i="14" s="1"/>
  <c r="AP72" i="14" s="1"/>
  <c r="AO72" i="14" s="1"/>
  <c r="AN72" i="14" s="1"/>
  <c r="AM72" i="14" s="1"/>
  <c r="AL72" i="14" s="1"/>
  <c r="AK72" i="14" s="1"/>
  <c r="AJ72" i="14" s="1"/>
  <c r="AI72" i="14" s="1"/>
  <c r="AH72" i="14" s="1"/>
  <c r="AG72" i="14" s="1"/>
  <c r="AF72" i="14" s="1"/>
  <c r="AE72" i="14" s="1"/>
  <c r="AD72" i="14" s="1"/>
  <c r="AC72" i="14" s="1"/>
  <c r="AB72" i="14" s="1"/>
  <c r="AA72" i="14" s="1"/>
  <c r="Z72" i="14" s="1"/>
  <c r="Y72" i="14" s="1"/>
  <c r="X72" i="14" s="1"/>
  <c r="W72" i="14" s="1"/>
  <c r="DQ50" i="14"/>
  <c r="DP50" i="14" s="1"/>
  <c r="DO50" i="14" s="1"/>
  <c r="DN50" i="14" s="1"/>
  <c r="DM50" i="14" s="1"/>
  <c r="DL50" i="14" s="1"/>
  <c r="DK50" i="14" s="1"/>
  <c r="DJ50" i="14" s="1"/>
  <c r="DI50" i="14" s="1"/>
  <c r="DH50" i="14" s="1"/>
  <c r="DG50" i="14" s="1"/>
  <c r="DF50" i="14" s="1"/>
  <c r="DE50" i="14" s="1"/>
  <c r="DD50" i="14" s="1"/>
  <c r="DC50" i="14" s="1"/>
  <c r="DB50" i="14" s="1"/>
  <c r="DA50" i="14" s="1"/>
  <c r="CZ50" i="14" s="1"/>
  <c r="CY50" i="14" s="1"/>
  <c r="CX50" i="14" s="1"/>
  <c r="CW50" i="14" s="1"/>
  <c r="CV50" i="14" s="1"/>
  <c r="CU50" i="14" s="1"/>
  <c r="CT50" i="14" s="1"/>
  <c r="CS50" i="14" s="1"/>
  <c r="CR50" i="14" s="1"/>
  <c r="CQ50" i="14" s="1"/>
  <c r="CP50" i="14" s="1"/>
  <c r="CO50" i="14" s="1"/>
  <c r="CN50" i="14" s="1"/>
  <c r="CM50" i="14" s="1"/>
  <c r="CL50" i="14" s="1"/>
  <c r="CK50" i="14" s="1"/>
  <c r="CJ50" i="14" s="1"/>
  <c r="CI50" i="14" s="1"/>
  <c r="CH50" i="14" s="1"/>
  <c r="CG50" i="14" s="1"/>
  <c r="CF50" i="14" s="1"/>
  <c r="CE50" i="14" s="1"/>
  <c r="CD50" i="14" s="1"/>
  <c r="CC50" i="14" s="1"/>
  <c r="CB50" i="14" s="1"/>
  <c r="CA50" i="14" s="1"/>
  <c r="BZ50" i="14" s="1"/>
  <c r="BY50" i="14" s="1"/>
  <c r="BX50" i="14" s="1"/>
  <c r="BW50" i="14" s="1"/>
  <c r="BV50" i="14" s="1"/>
  <c r="BU50" i="14" s="1"/>
  <c r="BT50" i="14" s="1"/>
  <c r="BS50" i="14" s="1"/>
  <c r="BR50" i="14" s="1"/>
  <c r="BQ50" i="14" s="1"/>
  <c r="BP50" i="14" s="1"/>
  <c r="BO50" i="14" s="1"/>
  <c r="BN50" i="14" s="1"/>
  <c r="BM50" i="14" s="1"/>
  <c r="BL50" i="14" s="1"/>
  <c r="BK50" i="14" s="1"/>
  <c r="BJ50" i="14" s="1"/>
  <c r="BI50" i="14" s="1"/>
  <c r="BH50" i="14" s="1"/>
  <c r="BG50" i="14" s="1"/>
  <c r="BF50" i="14" s="1"/>
  <c r="BE50" i="14" s="1"/>
  <c r="BD50" i="14" s="1"/>
  <c r="BC50" i="14" s="1"/>
  <c r="BB50" i="14" s="1"/>
  <c r="BA50" i="14" s="1"/>
  <c r="AZ50" i="14" s="1"/>
  <c r="AY50" i="14" s="1"/>
  <c r="AX50" i="14" s="1"/>
  <c r="AW50" i="14" s="1"/>
  <c r="AV50" i="14" s="1"/>
  <c r="AU50" i="14" s="1"/>
  <c r="AT50" i="14" s="1"/>
  <c r="AS50" i="14" s="1"/>
  <c r="AR50" i="14" s="1"/>
  <c r="AQ50" i="14" s="1"/>
  <c r="AP50" i="14" s="1"/>
  <c r="AO50" i="14" s="1"/>
  <c r="AN50" i="14" s="1"/>
  <c r="AM50" i="14" s="1"/>
  <c r="AL50" i="14" s="1"/>
  <c r="AK50" i="14" s="1"/>
  <c r="AJ50" i="14" s="1"/>
  <c r="AI50" i="14" s="1"/>
  <c r="AH50" i="14" s="1"/>
  <c r="AG50" i="14" s="1"/>
  <c r="AF50" i="14" s="1"/>
  <c r="AE50" i="14" s="1"/>
  <c r="AD50" i="14" s="1"/>
  <c r="AC50" i="14" s="1"/>
  <c r="AB50" i="14" s="1"/>
  <c r="AA50" i="14" s="1"/>
  <c r="Z50" i="14" s="1"/>
  <c r="Y50" i="14" s="1"/>
  <c r="X50" i="14" s="1"/>
  <c r="W50" i="14" s="1"/>
  <c r="DR50" i="14"/>
  <c r="DP75" i="14"/>
  <c r="DO75" i="14" s="1"/>
  <c r="DN75" i="14" s="1"/>
  <c r="DM75" i="14" s="1"/>
  <c r="DL75" i="14" s="1"/>
  <c r="DK75" i="14" s="1"/>
  <c r="DJ75" i="14" s="1"/>
  <c r="DI75" i="14" s="1"/>
  <c r="DH75" i="14" s="1"/>
  <c r="DG75" i="14" s="1"/>
  <c r="DF75" i="14" s="1"/>
  <c r="DE75" i="14" s="1"/>
  <c r="DD75" i="14" s="1"/>
  <c r="DC75" i="14" s="1"/>
  <c r="DB75" i="14" s="1"/>
  <c r="DA75" i="14" s="1"/>
  <c r="CZ75" i="14" s="1"/>
  <c r="CY75" i="14" s="1"/>
  <c r="CX75" i="14" s="1"/>
  <c r="CW75" i="14" s="1"/>
  <c r="CV75" i="14" s="1"/>
  <c r="CU75" i="14" s="1"/>
  <c r="CT75" i="14" s="1"/>
  <c r="CS75" i="14" s="1"/>
  <c r="CR75" i="14" s="1"/>
  <c r="CQ75" i="14" s="1"/>
  <c r="CP75" i="14" s="1"/>
  <c r="CO75" i="14" s="1"/>
  <c r="CN75" i="14" s="1"/>
  <c r="CM75" i="14" s="1"/>
  <c r="CL75" i="14" s="1"/>
  <c r="CK75" i="14" s="1"/>
  <c r="CJ75" i="14" s="1"/>
  <c r="CI75" i="14" s="1"/>
  <c r="CH75" i="14" s="1"/>
  <c r="CG75" i="14" s="1"/>
  <c r="CF75" i="14" s="1"/>
  <c r="CE75" i="14" s="1"/>
  <c r="CD75" i="14" s="1"/>
  <c r="CC75" i="14" s="1"/>
  <c r="CB75" i="14" s="1"/>
  <c r="CA75" i="14" s="1"/>
  <c r="BZ75" i="14" s="1"/>
  <c r="BY75" i="14" s="1"/>
  <c r="BX75" i="14" s="1"/>
  <c r="BW75" i="14" s="1"/>
  <c r="BV75" i="14" s="1"/>
  <c r="BU75" i="14" s="1"/>
  <c r="BT75" i="14" s="1"/>
  <c r="BS75" i="14" s="1"/>
  <c r="BR75" i="14" s="1"/>
  <c r="BQ75" i="14" s="1"/>
  <c r="BP75" i="14" s="1"/>
  <c r="BO75" i="14" s="1"/>
  <c r="BN75" i="14" s="1"/>
  <c r="BM75" i="14" s="1"/>
  <c r="BL75" i="14" s="1"/>
  <c r="BK75" i="14" s="1"/>
  <c r="BJ75" i="14" s="1"/>
  <c r="BI75" i="14" s="1"/>
  <c r="BH75" i="14" s="1"/>
  <c r="BG75" i="14" s="1"/>
  <c r="BF75" i="14" s="1"/>
  <c r="BE75" i="14" s="1"/>
  <c r="BD75" i="14" s="1"/>
  <c r="BC75" i="14" s="1"/>
  <c r="BB75" i="14" s="1"/>
  <c r="BA75" i="14" s="1"/>
  <c r="AZ75" i="14" s="1"/>
  <c r="AY75" i="14" s="1"/>
  <c r="AX75" i="14" s="1"/>
  <c r="AW75" i="14" s="1"/>
  <c r="AV75" i="14" s="1"/>
  <c r="AU75" i="14" s="1"/>
  <c r="AT75" i="14" s="1"/>
  <c r="AS75" i="14" s="1"/>
  <c r="AR75" i="14" s="1"/>
  <c r="AQ75" i="14" s="1"/>
  <c r="AP75" i="14" s="1"/>
  <c r="AO75" i="14" s="1"/>
  <c r="AN75" i="14" s="1"/>
  <c r="AM75" i="14" s="1"/>
  <c r="AL75" i="14" s="1"/>
  <c r="AK75" i="14" s="1"/>
  <c r="AJ75" i="14" s="1"/>
  <c r="AI75" i="14" s="1"/>
  <c r="AH75" i="14" s="1"/>
  <c r="AG75" i="14" s="1"/>
  <c r="AF75" i="14" s="1"/>
  <c r="AE75" i="14" s="1"/>
  <c r="AD75" i="14" s="1"/>
  <c r="AC75" i="14" s="1"/>
  <c r="AB75" i="14" s="1"/>
  <c r="AA75" i="14" s="1"/>
  <c r="Z75" i="14" s="1"/>
  <c r="Y75" i="14" s="1"/>
  <c r="X75" i="14" s="1"/>
  <c r="W75" i="14" s="1"/>
  <c r="DR75" i="14"/>
  <c r="DQ75" i="14"/>
  <c r="DR58" i="14"/>
  <c r="DQ58" i="14"/>
  <c r="DP58" i="14" s="1"/>
  <c r="DO58" i="14" s="1"/>
  <c r="DN58" i="14" s="1"/>
  <c r="DM58" i="14" s="1"/>
  <c r="DL58" i="14" s="1"/>
  <c r="DK58" i="14" s="1"/>
  <c r="DJ58" i="14" s="1"/>
  <c r="DI58" i="14" s="1"/>
  <c r="DH58" i="14" s="1"/>
  <c r="DG58" i="14" s="1"/>
  <c r="DF58" i="14" s="1"/>
  <c r="DE58" i="14" s="1"/>
  <c r="DD58" i="14" s="1"/>
  <c r="DC58" i="14" s="1"/>
  <c r="DB58" i="14" s="1"/>
  <c r="DA58" i="14" s="1"/>
  <c r="CZ58" i="14" s="1"/>
  <c r="CY58" i="14" s="1"/>
  <c r="CX58" i="14" s="1"/>
  <c r="CW58" i="14" s="1"/>
  <c r="CV58" i="14" s="1"/>
  <c r="CU58" i="14" s="1"/>
  <c r="CT58" i="14" s="1"/>
  <c r="CS58" i="14" s="1"/>
  <c r="CR58" i="14" s="1"/>
  <c r="CQ58" i="14" s="1"/>
  <c r="CP58" i="14" s="1"/>
  <c r="CO58" i="14" s="1"/>
  <c r="CN58" i="14" s="1"/>
  <c r="CM58" i="14" s="1"/>
  <c r="CL58" i="14" s="1"/>
  <c r="CK58" i="14" s="1"/>
  <c r="CJ58" i="14" s="1"/>
  <c r="CI58" i="14" s="1"/>
  <c r="CH58" i="14" s="1"/>
  <c r="CG58" i="14" s="1"/>
  <c r="CF58" i="14" s="1"/>
  <c r="CE58" i="14" s="1"/>
  <c r="CD58" i="14" s="1"/>
  <c r="CC58" i="14" s="1"/>
  <c r="CB58" i="14" s="1"/>
  <c r="CA58" i="14" s="1"/>
  <c r="BZ58" i="14" s="1"/>
  <c r="BY58" i="14" s="1"/>
  <c r="BX58" i="14" s="1"/>
  <c r="BW58" i="14" s="1"/>
  <c r="BV58" i="14" s="1"/>
  <c r="BU58" i="14" s="1"/>
  <c r="BT58" i="14" s="1"/>
  <c r="BS58" i="14" s="1"/>
  <c r="BR58" i="14" s="1"/>
  <c r="BQ58" i="14" s="1"/>
  <c r="BP58" i="14" s="1"/>
  <c r="BO58" i="14" s="1"/>
  <c r="BN58" i="14" s="1"/>
  <c r="BM58" i="14" s="1"/>
  <c r="BL58" i="14" s="1"/>
  <c r="BK58" i="14" s="1"/>
  <c r="BJ58" i="14" s="1"/>
  <c r="BI58" i="14" s="1"/>
  <c r="BH58" i="14" s="1"/>
  <c r="BG58" i="14" s="1"/>
  <c r="BF58" i="14" s="1"/>
  <c r="BE58" i="14" s="1"/>
  <c r="BD58" i="14" s="1"/>
  <c r="BC58" i="14" s="1"/>
  <c r="BB58" i="14" s="1"/>
  <c r="BA58" i="14" s="1"/>
  <c r="AZ58" i="14" s="1"/>
  <c r="AY58" i="14" s="1"/>
  <c r="AX58" i="14" s="1"/>
  <c r="AW58" i="14" s="1"/>
  <c r="AV58" i="14" s="1"/>
  <c r="AU58" i="14" s="1"/>
  <c r="AT58" i="14" s="1"/>
  <c r="AS58" i="14" s="1"/>
  <c r="AR58" i="14" s="1"/>
  <c r="AQ58" i="14" s="1"/>
  <c r="AP58" i="14" s="1"/>
  <c r="AO58" i="14" s="1"/>
  <c r="AN58" i="14" s="1"/>
  <c r="AM58" i="14" s="1"/>
  <c r="AL58" i="14" s="1"/>
  <c r="AK58" i="14" s="1"/>
  <c r="AJ58" i="14" s="1"/>
  <c r="AI58" i="14" s="1"/>
  <c r="AH58" i="14" s="1"/>
  <c r="AG58" i="14" s="1"/>
  <c r="AF58" i="14" s="1"/>
  <c r="AE58" i="14" s="1"/>
  <c r="AD58" i="14" s="1"/>
  <c r="AC58" i="14" s="1"/>
  <c r="AB58" i="14" s="1"/>
  <c r="AA58" i="14" s="1"/>
  <c r="Z58" i="14" s="1"/>
  <c r="Y58" i="14" s="1"/>
  <c r="X58" i="14" s="1"/>
  <c r="W58" i="14" s="1"/>
  <c r="DP22" i="14"/>
  <c r="DO22" i="14" s="1"/>
  <c r="DN22" i="14" s="1"/>
  <c r="DM22" i="14" s="1"/>
  <c r="DL22" i="14" s="1"/>
  <c r="DK22" i="14" s="1"/>
  <c r="DJ22" i="14" s="1"/>
  <c r="DI22" i="14" s="1"/>
  <c r="DH22" i="14" s="1"/>
  <c r="DG22" i="14" s="1"/>
  <c r="DF22" i="14" s="1"/>
  <c r="DE22" i="14" s="1"/>
  <c r="DD22" i="14" s="1"/>
  <c r="DC22" i="14" s="1"/>
  <c r="DB22" i="14" s="1"/>
  <c r="DA22" i="14" s="1"/>
  <c r="CZ22" i="14" s="1"/>
  <c r="CY22" i="14" s="1"/>
  <c r="CX22" i="14" s="1"/>
  <c r="CW22" i="14" s="1"/>
  <c r="CV22" i="14" s="1"/>
  <c r="CU22" i="14" s="1"/>
  <c r="CT22" i="14" s="1"/>
  <c r="CS22" i="14" s="1"/>
  <c r="CR22" i="14" s="1"/>
  <c r="CQ22" i="14" s="1"/>
  <c r="CP22" i="14" s="1"/>
  <c r="CO22" i="14" s="1"/>
  <c r="CN22" i="14" s="1"/>
  <c r="CM22" i="14" s="1"/>
  <c r="CL22" i="14" s="1"/>
  <c r="CK22" i="14" s="1"/>
  <c r="CJ22" i="14" s="1"/>
  <c r="CI22" i="14" s="1"/>
  <c r="CH22" i="14" s="1"/>
  <c r="CG22" i="14" s="1"/>
  <c r="CF22" i="14" s="1"/>
  <c r="CE22" i="14" s="1"/>
  <c r="CD22" i="14" s="1"/>
  <c r="CC22" i="14" s="1"/>
  <c r="CB22" i="14" s="1"/>
  <c r="CA22" i="14" s="1"/>
  <c r="BZ22" i="14" s="1"/>
  <c r="BY22" i="14" s="1"/>
  <c r="BX22" i="14" s="1"/>
  <c r="BW22" i="14" s="1"/>
  <c r="BV22" i="14" s="1"/>
  <c r="BU22" i="14" s="1"/>
  <c r="BT22" i="14" s="1"/>
  <c r="BS22" i="14" s="1"/>
  <c r="BR22" i="14" s="1"/>
  <c r="BQ22" i="14" s="1"/>
  <c r="BP22" i="14" s="1"/>
  <c r="BO22" i="14" s="1"/>
  <c r="BN22" i="14" s="1"/>
  <c r="BM22" i="14" s="1"/>
  <c r="BL22" i="14" s="1"/>
  <c r="BK22" i="14" s="1"/>
  <c r="BJ22" i="14" s="1"/>
  <c r="BI22" i="14" s="1"/>
  <c r="BH22" i="14" s="1"/>
  <c r="BG22" i="14" s="1"/>
  <c r="BF22" i="14" s="1"/>
  <c r="BE22" i="14" s="1"/>
  <c r="BD22" i="14" s="1"/>
  <c r="BC22" i="14" s="1"/>
  <c r="BB22" i="14" s="1"/>
  <c r="BA22" i="14" s="1"/>
  <c r="AZ22" i="14" s="1"/>
  <c r="AY22" i="14" s="1"/>
  <c r="AX22" i="14" s="1"/>
  <c r="AW22" i="14" s="1"/>
  <c r="AV22" i="14" s="1"/>
  <c r="AU22" i="14" s="1"/>
  <c r="AT22" i="14" s="1"/>
  <c r="AS22" i="14" s="1"/>
  <c r="AR22" i="14" s="1"/>
  <c r="AQ22" i="14" s="1"/>
  <c r="AP22" i="14" s="1"/>
  <c r="AO22" i="14" s="1"/>
  <c r="AN22" i="14" s="1"/>
  <c r="AM22" i="14" s="1"/>
  <c r="AL22" i="14" s="1"/>
  <c r="AK22" i="14" s="1"/>
  <c r="AJ22" i="14" s="1"/>
  <c r="AI22" i="14" s="1"/>
  <c r="AH22" i="14" s="1"/>
  <c r="AG22" i="14" s="1"/>
  <c r="AF22" i="14" s="1"/>
  <c r="AE22" i="14" s="1"/>
  <c r="AD22" i="14" s="1"/>
  <c r="AC22" i="14" s="1"/>
  <c r="AB22" i="14" s="1"/>
  <c r="AA22" i="14" s="1"/>
  <c r="Z22" i="14" s="1"/>
  <c r="Y22" i="14" s="1"/>
  <c r="X22" i="14" s="1"/>
  <c r="W22" i="14" s="1"/>
  <c r="DR22" i="14"/>
  <c r="DQ22" i="14" s="1"/>
  <c r="DP78" i="14"/>
  <c r="DO78" i="14" s="1"/>
  <c r="DN78" i="14" s="1"/>
  <c r="DM78" i="14" s="1"/>
  <c r="DL78" i="14" s="1"/>
  <c r="DK78" i="14" s="1"/>
  <c r="DJ78" i="14" s="1"/>
  <c r="DI78" i="14" s="1"/>
  <c r="DH78" i="14" s="1"/>
  <c r="DG78" i="14" s="1"/>
  <c r="DF78" i="14" s="1"/>
  <c r="DE78" i="14" s="1"/>
  <c r="DD78" i="14" s="1"/>
  <c r="DC78" i="14" s="1"/>
  <c r="DB78" i="14" s="1"/>
  <c r="DA78" i="14" s="1"/>
  <c r="CZ78" i="14" s="1"/>
  <c r="CY78" i="14" s="1"/>
  <c r="CX78" i="14" s="1"/>
  <c r="CW78" i="14" s="1"/>
  <c r="CV78" i="14" s="1"/>
  <c r="CU78" i="14" s="1"/>
  <c r="CT78" i="14" s="1"/>
  <c r="CS78" i="14" s="1"/>
  <c r="CR78" i="14" s="1"/>
  <c r="CQ78" i="14" s="1"/>
  <c r="CP78" i="14" s="1"/>
  <c r="CO78" i="14" s="1"/>
  <c r="CN78" i="14" s="1"/>
  <c r="CM78" i="14" s="1"/>
  <c r="CL78" i="14" s="1"/>
  <c r="CK78" i="14" s="1"/>
  <c r="CJ78" i="14" s="1"/>
  <c r="CI78" i="14" s="1"/>
  <c r="CH78" i="14" s="1"/>
  <c r="CG78" i="14" s="1"/>
  <c r="CF78" i="14" s="1"/>
  <c r="CE78" i="14" s="1"/>
  <c r="CD78" i="14" s="1"/>
  <c r="CC78" i="14" s="1"/>
  <c r="CB78" i="14" s="1"/>
  <c r="CA78" i="14" s="1"/>
  <c r="BZ78" i="14" s="1"/>
  <c r="BY78" i="14" s="1"/>
  <c r="BX78" i="14" s="1"/>
  <c r="BW78" i="14" s="1"/>
  <c r="BV78" i="14" s="1"/>
  <c r="BU78" i="14" s="1"/>
  <c r="BT78" i="14" s="1"/>
  <c r="BS78" i="14" s="1"/>
  <c r="BR78" i="14" s="1"/>
  <c r="BQ78" i="14" s="1"/>
  <c r="BP78" i="14" s="1"/>
  <c r="BO78" i="14" s="1"/>
  <c r="BN78" i="14" s="1"/>
  <c r="BM78" i="14" s="1"/>
  <c r="BL78" i="14" s="1"/>
  <c r="BK78" i="14" s="1"/>
  <c r="BJ78" i="14" s="1"/>
  <c r="BI78" i="14" s="1"/>
  <c r="BH78" i="14" s="1"/>
  <c r="BG78" i="14" s="1"/>
  <c r="BF78" i="14" s="1"/>
  <c r="BE78" i="14" s="1"/>
  <c r="BD78" i="14" s="1"/>
  <c r="BC78" i="14" s="1"/>
  <c r="BB78" i="14" s="1"/>
  <c r="BA78" i="14" s="1"/>
  <c r="AZ78" i="14" s="1"/>
  <c r="AY78" i="14" s="1"/>
  <c r="AX78" i="14" s="1"/>
  <c r="AW78" i="14" s="1"/>
  <c r="AV78" i="14" s="1"/>
  <c r="AU78" i="14" s="1"/>
  <c r="AT78" i="14" s="1"/>
  <c r="AS78" i="14" s="1"/>
  <c r="AR78" i="14" s="1"/>
  <c r="AQ78" i="14" s="1"/>
  <c r="AP78" i="14" s="1"/>
  <c r="AO78" i="14" s="1"/>
  <c r="AN78" i="14" s="1"/>
  <c r="AM78" i="14" s="1"/>
  <c r="AL78" i="14" s="1"/>
  <c r="AK78" i="14" s="1"/>
  <c r="AJ78" i="14" s="1"/>
  <c r="AI78" i="14" s="1"/>
  <c r="AH78" i="14" s="1"/>
  <c r="AG78" i="14" s="1"/>
  <c r="AF78" i="14" s="1"/>
  <c r="AE78" i="14" s="1"/>
  <c r="AD78" i="14" s="1"/>
  <c r="AC78" i="14" s="1"/>
  <c r="AB78" i="14" s="1"/>
  <c r="AA78" i="14" s="1"/>
  <c r="Z78" i="14" s="1"/>
  <c r="Y78" i="14" s="1"/>
  <c r="X78" i="14" s="1"/>
  <c r="W78" i="14" s="1"/>
  <c r="DQ78" i="14"/>
  <c r="DR78" i="14"/>
  <c r="DR19" i="14"/>
  <c r="DQ19" i="14" s="1"/>
  <c r="DP19" i="14" s="1"/>
  <c r="DO19" i="14" s="1"/>
  <c r="DN19" i="14" s="1"/>
  <c r="DM19" i="14" s="1"/>
  <c r="DL19" i="14" s="1"/>
  <c r="DK19" i="14" s="1"/>
  <c r="DJ19" i="14" s="1"/>
  <c r="DI19" i="14" s="1"/>
  <c r="DH19" i="14" s="1"/>
  <c r="DG19" i="14" s="1"/>
  <c r="DF19" i="14" s="1"/>
  <c r="DE19" i="14" s="1"/>
  <c r="DD19" i="14" s="1"/>
  <c r="DC19" i="14" s="1"/>
  <c r="DB19" i="14" s="1"/>
  <c r="DA19" i="14" s="1"/>
  <c r="CZ19" i="14" s="1"/>
  <c r="CY19" i="14" s="1"/>
  <c r="CX19" i="14" s="1"/>
  <c r="CW19" i="14" s="1"/>
  <c r="CV19" i="14" s="1"/>
  <c r="CU19" i="14" s="1"/>
  <c r="CT19" i="14" s="1"/>
  <c r="CS19" i="14" s="1"/>
  <c r="CR19" i="14" s="1"/>
  <c r="CQ19" i="14" s="1"/>
  <c r="CP19" i="14" s="1"/>
  <c r="CO19" i="14" s="1"/>
  <c r="CN19" i="14" s="1"/>
  <c r="CM19" i="14" s="1"/>
  <c r="CL19" i="14" s="1"/>
  <c r="CK19" i="14" s="1"/>
  <c r="CJ19" i="14" s="1"/>
  <c r="CI19" i="14" s="1"/>
  <c r="CH19" i="14" s="1"/>
  <c r="CG19" i="14" s="1"/>
  <c r="CF19" i="14" s="1"/>
  <c r="CE19" i="14" s="1"/>
  <c r="CD19" i="14" s="1"/>
  <c r="CC19" i="14" s="1"/>
  <c r="CB19" i="14" s="1"/>
  <c r="CA19" i="14" s="1"/>
  <c r="BZ19" i="14" s="1"/>
  <c r="BY19" i="14" s="1"/>
  <c r="BX19" i="14" s="1"/>
  <c r="BW19" i="14" s="1"/>
  <c r="BV19" i="14" s="1"/>
  <c r="BU19" i="14" s="1"/>
  <c r="BT19" i="14" s="1"/>
  <c r="BS19" i="14" s="1"/>
  <c r="BR19" i="14" s="1"/>
  <c r="BQ19" i="14" s="1"/>
  <c r="BP19" i="14" s="1"/>
  <c r="BO19" i="14" s="1"/>
  <c r="BN19" i="14" s="1"/>
  <c r="BM19" i="14" s="1"/>
  <c r="BL19" i="14" s="1"/>
  <c r="BK19" i="14" s="1"/>
  <c r="BJ19" i="14" s="1"/>
  <c r="BI19" i="14" s="1"/>
  <c r="BH19" i="14" s="1"/>
  <c r="BG19" i="14" s="1"/>
  <c r="BF19" i="14" s="1"/>
  <c r="BE19" i="14" s="1"/>
  <c r="BD19" i="14" s="1"/>
  <c r="BC19" i="14" s="1"/>
  <c r="BB19" i="14" s="1"/>
  <c r="BA19" i="14" s="1"/>
  <c r="AZ19" i="14" s="1"/>
  <c r="AY19" i="14" s="1"/>
  <c r="AX19" i="14" s="1"/>
  <c r="AW19" i="14" s="1"/>
  <c r="AV19" i="14" s="1"/>
  <c r="AU19" i="14" s="1"/>
  <c r="AT19" i="14" s="1"/>
  <c r="AS19" i="14" s="1"/>
  <c r="AR19" i="14" s="1"/>
  <c r="AQ19" i="14" s="1"/>
  <c r="AP19" i="14" s="1"/>
  <c r="AO19" i="14" s="1"/>
  <c r="AN19" i="14" s="1"/>
  <c r="AM19" i="14" s="1"/>
  <c r="AL19" i="14" s="1"/>
  <c r="AK19" i="14" s="1"/>
  <c r="AJ19" i="14" s="1"/>
  <c r="AI19" i="14" s="1"/>
  <c r="AH19" i="14" s="1"/>
  <c r="AG19" i="14" s="1"/>
  <c r="AF19" i="14" s="1"/>
  <c r="AE19" i="14" s="1"/>
  <c r="AD19" i="14" s="1"/>
  <c r="AC19" i="14" s="1"/>
  <c r="AB19" i="14" s="1"/>
  <c r="AA19" i="14" s="1"/>
  <c r="Z19" i="14" s="1"/>
  <c r="Y19" i="14" s="1"/>
  <c r="X19" i="14" s="1"/>
  <c r="W19" i="14" s="1"/>
  <c r="DR45" i="14"/>
  <c r="DQ45" i="14"/>
  <c r="DP45" i="14" s="1"/>
  <c r="DO45" i="14" s="1"/>
  <c r="DN45" i="14" s="1"/>
  <c r="DM45" i="14" s="1"/>
  <c r="DL45" i="14" s="1"/>
  <c r="DK45" i="14" s="1"/>
  <c r="DJ45" i="14" s="1"/>
  <c r="DI45" i="14" s="1"/>
  <c r="DH45" i="14" s="1"/>
  <c r="DG45" i="14" s="1"/>
  <c r="DF45" i="14" s="1"/>
  <c r="DE45" i="14" s="1"/>
  <c r="DD45" i="14" s="1"/>
  <c r="DC45" i="14" s="1"/>
  <c r="DB45" i="14" s="1"/>
  <c r="DA45" i="14" s="1"/>
  <c r="CZ45" i="14" s="1"/>
  <c r="CY45" i="14" s="1"/>
  <c r="CX45" i="14" s="1"/>
  <c r="CW45" i="14" s="1"/>
  <c r="CV45" i="14" s="1"/>
  <c r="CU45" i="14" s="1"/>
  <c r="CT45" i="14" s="1"/>
  <c r="CS45" i="14" s="1"/>
  <c r="CR45" i="14" s="1"/>
  <c r="CQ45" i="14" s="1"/>
  <c r="CP45" i="14" s="1"/>
  <c r="CO45" i="14" s="1"/>
  <c r="CN45" i="14" s="1"/>
  <c r="CM45" i="14" s="1"/>
  <c r="CL45" i="14" s="1"/>
  <c r="CK45" i="14" s="1"/>
  <c r="CJ45" i="14" s="1"/>
  <c r="CI45" i="14" s="1"/>
  <c r="CH45" i="14" s="1"/>
  <c r="CG45" i="14" s="1"/>
  <c r="CF45" i="14" s="1"/>
  <c r="CE45" i="14" s="1"/>
  <c r="CD45" i="14" s="1"/>
  <c r="CC45" i="14" s="1"/>
  <c r="CB45" i="14" s="1"/>
  <c r="CA45" i="14" s="1"/>
  <c r="BZ45" i="14" s="1"/>
  <c r="BY45" i="14" s="1"/>
  <c r="BX45" i="14" s="1"/>
  <c r="BW45" i="14" s="1"/>
  <c r="BV45" i="14" s="1"/>
  <c r="BU45" i="14" s="1"/>
  <c r="BT45" i="14" s="1"/>
  <c r="BS45" i="14" s="1"/>
  <c r="BR45" i="14" s="1"/>
  <c r="BQ45" i="14" s="1"/>
  <c r="BP45" i="14" s="1"/>
  <c r="BO45" i="14" s="1"/>
  <c r="BN45" i="14" s="1"/>
  <c r="BM45" i="14" s="1"/>
  <c r="BL45" i="14" s="1"/>
  <c r="BK45" i="14" s="1"/>
  <c r="BJ45" i="14" s="1"/>
  <c r="BI45" i="14" s="1"/>
  <c r="BH45" i="14" s="1"/>
  <c r="BG45" i="14" s="1"/>
  <c r="BF45" i="14" s="1"/>
  <c r="BE45" i="14" s="1"/>
  <c r="BD45" i="14" s="1"/>
  <c r="BC45" i="14" s="1"/>
  <c r="BB45" i="14" s="1"/>
  <c r="BA45" i="14" s="1"/>
  <c r="AZ45" i="14" s="1"/>
  <c r="AY45" i="14" s="1"/>
  <c r="AX45" i="14" s="1"/>
  <c r="AW45" i="14" s="1"/>
  <c r="AV45" i="14" s="1"/>
  <c r="AU45" i="14" s="1"/>
  <c r="AT45" i="14" s="1"/>
  <c r="AS45" i="14" s="1"/>
  <c r="AR45" i="14" s="1"/>
  <c r="AQ45" i="14" s="1"/>
  <c r="AP45" i="14" s="1"/>
  <c r="AO45" i="14" s="1"/>
  <c r="AN45" i="14" s="1"/>
  <c r="AM45" i="14" s="1"/>
  <c r="AL45" i="14" s="1"/>
  <c r="AK45" i="14" s="1"/>
  <c r="AJ45" i="14" s="1"/>
  <c r="AI45" i="14" s="1"/>
  <c r="AH45" i="14" s="1"/>
  <c r="AG45" i="14" s="1"/>
  <c r="AF45" i="14" s="1"/>
  <c r="AE45" i="14" s="1"/>
  <c r="AD45" i="14" s="1"/>
  <c r="AC45" i="14" s="1"/>
  <c r="AB45" i="14" s="1"/>
  <c r="AA45" i="14" s="1"/>
  <c r="Z45" i="14" s="1"/>
  <c r="Y45" i="14" s="1"/>
  <c r="X45" i="14" s="1"/>
  <c r="W45" i="14" s="1"/>
  <c r="DR84" i="14"/>
  <c r="DQ84" i="14" s="1"/>
  <c r="DP84" i="14" s="1"/>
  <c r="DO84" i="14" s="1"/>
  <c r="DN84" i="14" s="1"/>
  <c r="DM84" i="14" s="1"/>
  <c r="DL84" i="14" s="1"/>
  <c r="DK84" i="14" s="1"/>
  <c r="DJ84" i="14" s="1"/>
  <c r="DI84" i="14" s="1"/>
  <c r="DH84" i="14" s="1"/>
  <c r="DG84" i="14" s="1"/>
  <c r="DF84" i="14" s="1"/>
  <c r="DE84" i="14" s="1"/>
  <c r="DD84" i="14" s="1"/>
  <c r="DC84" i="14" s="1"/>
  <c r="DB84" i="14" s="1"/>
  <c r="DA84" i="14" s="1"/>
  <c r="CZ84" i="14" s="1"/>
  <c r="CY84" i="14" s="1"/>
  <c r="CX84" i="14" s="1"/>
  <c r="CW84" i="14" s="1"/>
  <c r="CV84" i="14" s="1"/>
  <c r="CU84" i="14" s="1"/>
  <c r="CT84" i="14" s="1"/>
  <c r="CS84" i="14" s="1"/>
  <c r="CR84" i="14" s="1"/>
  <c r="CQ84" i="14" s="1"/>
  <c r="CP84" i="14" s="1"/>
  <c r="CO84" i="14" s="1"/>
  <c r="CN84" i="14" s="1"/>
  <c r="CM84" i="14" s="1"/>
  <c r="CL84" i="14" s="1"/>
  <c r="CK84" i="14" s="1"/>
  <c r="CJ84" i="14" s="1"/>
  <c r="CI84" i="14" s="1"/>
  <c r="CH84" i="14" s="1"/>
  <c r="CG84" i="14" s="1"/>
  <c r="CF84" i="14" s="1"/>
  <c r="CE84" i="14" s="1"/>
  <c r="CD84" i="14" s="1"/>
  <c r="CC84" i="14" s="1"/>
  <c r="CB84" i="14" s="1"/>
  <c r="CA84" i="14" s="1"/>
  <c r="BZ84" i="14" s="1"/>
  <c r="BY84" i="14" s="1"/>
  <c r="BX84" i="14" s="1"/>
  <c r="BW84" i="14" s="1"/>
  <c r="BV84" i="14" s="1"/>
  <c r="BU84" i="14" s="1"/>
  <c r="BT84" i="14" s="1"/>
  <c r="BS84" i="14" s="1"/>
  <c r="BR84" i="14" s="1"/>
  <c r="BQ84" i="14" s="1"/>
  <c r="BP84" i="14" s="1"/>
  <c r="BO84" i="14" s="1"/>
  <c r="BN84" i="14" s="1"/>
  <c r="BM84" i="14" s="1"/>
  <c r="BL84" i="14" s="1"/>
  <c r="BK84" i="14" s="1"/>
  <c r="BJ84" i="14" s="1"/>
  <c r="BI84" i="14" s="1"/>
  <c r="BH84" i="14" s="1"/>
  <c r="BG84" i="14" s="1"/>
  <c r="BF84" i="14" s="1"/>
  <c r="BE84" i="14" s="1"/>
  <c r="BD84" i="14" s="1"/>
  <c r="BC84" i="14" s="1"/>
  <c r="BB84" i="14" s="1"/>
  <c r="BA84" i="14" s="1"/>
  <c r="AZ84" i="14" s="1"/>
  <c r="AY84" i="14" s="1"/>
  <c r="AX84" i="14" s="1"/>
  <c r="AW84" i="14" s="1"/>
  <c r="AV84" i="14" s="1"/>
  <c r="AU84" i="14" s="1"/>
  <c r="AT84" i="14" s="1"/>
  <c r="AS84" i="14" s="1"/>
  <c r="AR84" i="14" s="1"/>
  <c r="AQ84" i="14" s="1"/>
  <c r="AP84" i="14" s="1"/>
  <c r="AO84" i="14" s="1"/>
  <c r="AN84" i="14" s="1"/>
  <c r="AM84" i="14" s="1"/>
  <c r="AL84" i="14" s="1"/>
  <c r="AK84" i="14" s="1"/>
  <c r="AJ84" i="14" s="1"/>
  <c r="AI84" i="14" s="1"/>
  <c r="AH84" i="14" s="1"/>
  <c r="AG84" i="14" s="1"/>
  <c r="AF84" i="14" s="1"/>
  <c r="AE84" i="14" s="1"/>
  <c r="AD84" i="14" s="1"/>
  <c r="AC84" i="14" s="1"/>
  <c r="AB84" i="14" s="1"/>
  <c r="AA84" i="14" s="1"/>
  <c r="Z84" i="14" s="1"/>
  <c r="Y84" i="14" s="1"/>
  <c r="X84" i="14" s="1"/>
  <c r="W84" i="14" s="1"/>
  <c r="DR62" i="14"/>
  <c r="DQ62" i="14"/>
  <c r="DP62" i="14" s="1"/>
  <c r="DO62" i="14" s="1"/>
  <c r="DN62" i="14" s="1"/>
  <c r="DM62" i="14" s="1"/>
  <c r="DL62" i="14" s="1"/>
  <c r="DK62" i="14" s="1"/>
  <c r="DJ62" i="14" s="1"/>
  <c r="DI62" i="14" s="1"/>
  <c r="DH62" i="14" s="1"/>
  <c r="DG62" i="14" s="1"/>
  <c r="DF62" i="14" s="1"/>
  <c r="DE62" i="14" s="1"/>
  <c r="DD62" i="14" s="1"/>
  <c r="DC62" i="14" s="1"/>
  <c r="DB62" i="14" s="1"/>
  <c r="DA62" i="14" s="1"/>
  <c r="CZ62" i="14" s="1"/>
  <c r="CY62" i="14" s="1"/>
  <c r="CX62" i="14" s="1"/>
  <c r="CW62" i="14" s="1"/>
  <c r="CV62" i="14" s="1"/>
  <c r="CU62" i="14" s="1"/>
  <c r="CT62" i="14" s="1"/>
  <c r="CS62" i="14" s="1"/>
  <c r="CR62" i="14" s="1"/>
  <c r="CQ62" i="14" s="1"/>
  <c r="CP62" i="14" s="1"/>
  <c r="CO62" i="14" s="1"/>
  <c r="CN62" i="14" s="1"/>
  <c r="CM62" i="14" s="1"/>
  <c r="CL62" i="14" s="1"/>
  <c r="CK62" i="14" s="1"/>
  <c r="CJ62" i="14" s="1"/>
  <c r="CI62" i="14" s="1"/>
  <c r="CH62" i="14" s="1"/>
  <c r="CG62" i="14" s="1"/>
  <c r="CF62" i="14" s="1"/>
  <c r="CE62" i="14" s="1"/>
  <c r="CD62" i="14" s="1"/>
  <c r="CC62" i="14" s="1"/>
  <c r="CB62" i="14" s="1"/>
  <c r="CA62" i="14" s="1"/>
  <c r="BZ62" i="14" s="1"/>
  <c r="BY62" i="14" s="1"/>
  <c r="BX62" i="14" s="1"/>
  <c r="BW62" i="14" s="1"/>
  <c r="BV62" i="14" s="1"/>
  <c r="BU62" i="14" s="1"/>
  <c r="BT62" i="14" s="1"/>
  <c r="BS62" i="14" s="1"/>
  <c r="BR62" i="14" s="1"/>
  <c r="BQ62" i="14" s="1"/>
  <c r="BP62" i="14" s="1"/>
  <c r="BO62" i="14" s="1"/>
  <c r="BN62" i="14" s="1"/>
  <c r="BM62" i="14" s="1"/>
  <c r="BL62" i="14" s="1"/>
  <c r="BK62" i="14" s="1"/>
  <c r="BJ62" i="14" s="1"/>
  <c r="BI62" i="14" s="1"/>
  <c r="BH62" i="14" s="1"/>
  <c r="BG62" i="14" s="1"/>
  <c r="BF62" i="14" s="1"/>
  <c r="BE62" i="14" s="1"/>
  <c r="BD62" i="14" s="1"/>
  <c r="BC62" i="14" s="1"/>
  <c r="BB62" i="14" s="1"/>
  <c r="BA62" i="14" s="1"/>
  <c r="AZ62" i="14" s="1"/>
  <c r="AY62" i="14" s="1"/>
  <c r="AX62" i="14" s="1"/>
  <c r="AW62" i="14" s="1"/>
  <c r="AV62" i="14" s="1"/>
  <c r="AU62" i="14" s="1"/>
  <c r="AT62" i="14" s="1"/>
  <c r="AS62" i="14" s="1"/>
  <c r="AR62" i="14" s="1"/>
  <c r="AQ62" i="14" s="1"/>
  <c r="AP62" i="14" s="1"/>
  <c r="AO62" i="14" s="1"/>
  <c r="AN62" i="14" s="1"/>
  <c r="AM62" i="14" s="1"/>
  <c r="AL62" i="14" s="1"/>
  <c r="AK62" i="14" s="1"/>
  <c r="AJ62" i="14" s="1"/>
  <c r="AI62" i="14" s="1"/>
  <c r="AH62" i="14" s="1"/>
  <c r="AG62" i="14" s="1"/>
  <c r="AF62" i="14" s="1"/>
  <c r="AE62" i="14" s="1"/>
  <c r="AD62" i="14" s="1"/>
  <c r="AC62" i="14" s="1"/>
  <c r="AB62" i="14" s="1"/>
  <c r="AA62" i="14" s="1"/>
  <c r="Z62" i="14" s="1"/>
  <c r="Y62" i="14" s="1"/>
  <c r="X62" i="14" s="1"/>
  <c r="W62" i="14" s="1"/>
  <c r="DR87" i="14"/>
  <c r="DQ87" i="14" s="1"/>
  <c r="DP87" i="14" s="1"/>
  <c r="DO87" i="14" s="1"/>
  <c r="DN87" i="14" s="1"/>
  <c r="DM87" i="14" s="1"/>
  <c r="DL87" i="14" s="1"/>
  <c r="DK87" i="14" s="1"/>
  <c r="DJ87" i="14" s="1"/>
  <c r="DI87" i="14" s="1"/>
  <c r="DH87" i="14" s="1"/>
  <c r="DG87" i="14" s="1"/>
  <c r="DF87" i="14" s="1"/>
  <c r="DE87" i="14" s="1"/>
  <c r="DD87" i="14" s="1"/>
  <c r="DC87" i="14" s="1"/>
  <c r="DB87" i="14" s="1"/>
  <c r="DA87" i="14" s="1"/>
  <c r="CZ87" i="14" s="1"/>
  <c r="CY87" i="14" s="1"/>
  <c r="CX87" i="14" s="1"/>
  <c r="CW87" i="14" s="1"/>
  <c r="CV87" i="14" s="1"/>
  <c r="CU87" i="14" s="1"/>
  <c r="CT87" i="14" s="1"/>
  <c r="CS87" i="14" s="1"/>
  <c r="CR87" i="14" s="1"/>
  <c r="CQ87" i="14" s="1"/>
  <c r="CP87" i="14" s="1"/>
  <c r="CO87" i="14" s="1"/>
  <c r="CN87" i="14" s="1"/>
  <c r="CM87" i="14" s="1"/>
  <c r="CL87" i="14" s="1"/>
  <c r="CK87" i="14" s="1"/>
  <c r="CJ87" i="14" s="1"/>
  <c r="CI87" i="14" s="1"/>
  <c r="CH87" i="14" s="1"/>
  <c r="CG87" i="14" s="1"/>
  <c r="CF87" i="14" s="1"/>
  <c r="CE87" i="14" s="1"/>
  <c r="CD87" i="14" s="1"/>
  <c r="CC87" i="14" s="1"/>
  <c r="CB87" i="14" s="1"/>
  <c r="CA87" i="14" s="1"/>
  <c r="BZ87" i="14" s="1"/>
  <c r="BY87" i="14" s="1"/>
  <c r="BX87" i="14" s="1"/>
  <c r="BW87" i="14" s="1"/>
  <c r="BV87" i="14" s="1"/>
  <c r="BU87" i="14" s="1"/>
  <c r="BT87" i="14" s="1"/>
  <c r="BS87" i="14" s="1"/>
  <c r="BR87" i="14" s="1"/>
  <c r="BQ87" i="14" s="1"/>
  <c r="BP87" i="14" s="1"/>
  <c r="BO87" i="14" s="1"/>
  <c r="BN87" i="14" s="1"/>
  <c r="BM87" i="14" s="1"/>
  <c r="BL87" i="14" s="1"/>
  <c r="BK87" i="14" s="1"/>
  <c r="BJ87" i="14" s="1"/>
  <c r="BI87" i="14" s="1"/>
  <c r="BH87" i="14" s="1"/>
  <c r="BG87" i="14" s="1"/>
  <c r="BF87" i="14" s="1"/>
  <c r="BE87" i="14" s="1"/>
  <c r="BD87" i="14" s="1"/>
  <c r="BC87" i="14" s="1"/>
  <c r="BB87" i="14" s="1"/>
  <c r="BA87" i="14" s="1"/>
  <c r="AZ87" i="14" s="1"/>
  <c r="AY87" i="14" s="1"/>
  <c r="AX87" i="14" s="1"/>
  <c r="AW87" i="14" s="1"/>
  <c r="AV87" i="14" s="1"/>
  <c r="AU87" i="14" s="1"/>
  <c r="AT87" i="14" s="1"/>
  <c r="AS87" i="14" s="1"/>
  <c r="AR87" i="14" s="1"/>
  <c r="AQ87" i="14" s="1"/>
  <c r="AP87" i="14" s="1"/>
  <c r="AO87" i="14" s="1"/>
  <c r="AN87" i="14" s="1"/>
  <c r="AM87" i="14" s="1"/>
  <c r="AL87" i="14" s="1"/>
  <c r="AK87" i="14" s="1"/>
  <c r="AJ87" i="14" s="1"/>
  <c r="AI87" i="14" s="1"/>
  <c r="AH87" i="14" s="1"/>
  <c r="AG87" i="14" s="1"/>
  <c r="AF87" i="14" s="1"/>
  <c r="AE87" i="14" s="1"/>
  <c r="AD87" i="14" s="1"/>
  <c r="AC87" i="14" s="1"/>
  <c r="AB87" i="14" s="1"/>
  <c r="AA87" i="14" s="1"/>
  <c r="Z87" i="14" s="1"/>
  <c r="Y87" i="14" s="1"/>
  <c r="X87" i="14" s="1"/>
  <c r="W87" i="14" s="1"/>
  <c r="DP94" i="14"/>
  <c r="DO94" i="14" s="1"/>
  <c r="DN94" i="14" s="1"/>
  <c r="DM94" i="14" s="1"/>
  <c r="DL94" i="14" s="1"/>
  <c r="DK94" i="14" s="1"/>
  <c r="DJ94" i="14" s="1"/>
  <c r="DI94" i="14" s="1"/>
  <c r="DH94" i="14" s="1"/>
  <c r="DG94" i="14" s="1"/>
  <c r="DF94" i="14" s="1"/>
  <c r="DE94" i="14" s="1"/>
  <c r="DD94" i="14" s="1"/>
  <c r="DC94" i="14" s="1"/>
  <c r="DB94" i="14" s="1"/>
  <c r="DA94" i="14" s="1"/>
  <c r="CZ94" i="14" s="1"/>
  <c r="CY94" i="14" s="1"/>
  <c r="CX94" i="14" s="1"/>
  <c r="CW94" i="14" s="1"/>
  <c r="CV94" i="14" s="1"/>
  <c r="CU94" i="14" s="1"/>
  <c r="CT94" i="14" s="1"/>
  <c r="CS94" i="14" s="1"/>
  <c r="CR94" i="14" s="1"/>
  <c r="CQ94" i="14" s="1"/>
  <c r="CP94" i="14" s="1"/>
  <c r="CO94" i="14" s="1"/>
  <c r="CN94" i="14" s="1"/>
  <c r="CM94" i="14" s="1"/>
  <c r="CL94" i="14" s="1"/>
  <c r="CK94" i="14" s="1"/>
  <c r="CJ94" i="14" s="1"/>
  <c r="CI94" i="14" s="1"/>
  <c r="CH94" i="14" s="1"/>
  <c r="CG94" i="14" s="1"/>
  <c r="CF94" i="14" s="1"/>
  <c r="CE94" i="14" s="1"/>
  <c r="CD94" i="14" s="1"/>
  <c r="CC94" i="14" s="1"/>
  <c r="CB94" i="14" s="1"/>
  <c r="CA94" i="14" s="1"/>
  <c r="BZ94" i="14" s="1"/>
  <c r="BY94" i="14" s="1"/>
  <c r="BX94" i="14" s="1"/>
  <c r="BW94" i="14" s="1"/>
  <c r="BV94" i="14" s="1"/>
  <c r="BU94" i="14" s="1"/>
  <c r="BT94" i="14" s="1"/>
  <c r="BS94" i="14" s="1"/>
  <c r="BR94" i="14" s="1"/>
  <c r="BQ94" i="14" s="1"/>
  <c r="BP94" i="14" s="1"/>
  <c r="BO94" i="14" s="1"/>
  <c r="BN94" i="14" s="1"/>
  <c r="BM94" i="14" s="1"/>
  <c r="BL94" i="14" s="1"/>
  <c r="BK94" i="14" s="1"/>
  <c r="BJ94" i="14" s="1"/>
  <c r="BI94" i="14" s="1"/>
  <c r="BH94" i="14" s="1"/>
  <c r="BG94" i="14" s="1"/>
  <c r="BF94" i="14" s="1"/>
  <c r="BE94" i="14" s="1"/>
  <c r="BD94" i="14" s="1"/>
  <c r="BC94" i="14" s="1"/>
  <c r="BB94" i="14" s="1"/>
  <c r="BA94" i="14" s="1"/>
  <c r="AZ94" i="14" s="1"/>
  <c r="AY94" i="14" s="1"/>
  <c r="AX94" i="14" s="1"/>
  <c r="AW94" i="14" s="1"/>
  <c r="AV94" i="14" s="1"/>
  <c r="AU94" i="14" s="1"/>
  <c r="AT94" i="14" s="1"/>
  <c r="AS94" i="14" s="1"/>
  <c r="AR94" i="14" s="1"/>
  <c r="AQ94" i="14" s="1"/>
  <c r="AP94" i="14" s="1"/>
  <c r="AO94" i="14" s="1"/>
  <c r="AN94" i="14" s="1"/>
  <c r="AM94" i="14" s="1"/>
  <c r="AL94" i="14" s="1"/>
  <c r="AK94" i="14" s="1"/>
  <c r="AJ94" i="14" s="1"/>
  <c r="AI94" i="14" s="1"/>
  <c r="AH94" i="14" s="1"/>
  <c r="AG94" i="14" s="1"/>
  <c r="AF94" i="14" s="1"/>
  <c r="AE94" i="14" s="1"/>
  <c r="AD94" i="14" s="1"/>
  <c r="AC94" i="14" s="1"/>
  <c r="AB94" i="14" s="1"/>
  <c r="AA94" i="14" s="1"/>
  <c r="Z94" i="14" s="1"/>
  <c r="Y94" i="14" s="1"/>
  <c r="X94" i="14" s="1"/>
  <c r="W94" i="14" s="1"/>
  <c r="DR94" i="14"/>
  <c r="DQ94" i="14" s="1"/>
  <c r="DL70" i="14"/>
  <c r="DK70" i="14" s="1"/>
  <c r="DJ70" i="14" s="1"/>
  <c r="DI70" i="14" s="1"/>
  <c r="DH70" i="14" s="1"/>
  <c r="DG70" i="14" s="1"/>
  <c r="DF70" i="14" s="1"/>
  <c r="DE70" i="14" s="1"/>
  <c r="DD70" i="14" s="1"/>
  <c r="DC70" i="14" s="1"/>
  <c r="DB70" i="14" s="1"/>
  <c r="DA70" i="14" s="1"/>
  <c r="CZ70" i="14" s="1"/>
  <c r="CY70" i="14" s="1"/>
  <c r="CX70" i="14" s="1"/>
  <c r="CW70" i="14" s="1"/>
  <c r="CV70" i="14" s="1"/>
  <c r="CU70" i="14" s="1"/>
  <c r="CT70" i="14" s="1"/>
  <c r="CS70" i="14" s="1"/>
  <c r="CR70" i="14" s="1"/>
  <c r="CQ70" i="14" s="1"/>
  <c r="CP70" i="14" s="1"/>
  <c r="CO70" i="14" s="1"/>
  <c r="CN70" i="14" s="1"/>
  <c r="CM70" i="14" s="1"/>
  <c r="CL70" i="14" s="1"/>
  <c r="CK70" i="14" s="1"/>
  <c r="CJ70" i="14" s="1"/>
  <c r="CI70" i="14" s="1"/>
  <c r="CH70" i="14" s="1"/>
  <c r="CG70" i="14" s="1"/>
  <c r="CF70" i="14" s="1"/>
  <c r="CE70" i="14" s="1"/>
  <c r="CD70" i="14" s="1"/>
  <c r="CC70" i="14" s="1"/>
  <c r="CB70" i="14" s="1"/>
  <c r="CA70" i="14" s="1"/>
  <c r="BZ70" i="14" s="1"/>
  <c r="BY70" i="14" s="1"/>
  <c r="BX70" i="14" s="1"/>
  <c r="BW70" i="14" s="1"/>
  <c r="BV70" i="14" s="1"/>
  <c r="BU70" i="14" s="1"/>
  <c r="BT70" i="14" s="1"/>
  <c r="BS70" i="14" s="1"/>
  <c r="BR70" i="14" s="1"/>
  <c r="BQ70" i="14" s="1"/>
  <c r="BP70" i="14" s="1"/>
  <c r="BO70" i="14" s="1"/>
  <c r="BN70" i="14" s="1"/>
  <c r="BM70" i="14" s="1"/>
  <c r="BL70" i="14" s="1"/>
  <c r="BK70" i="14" s="1"/>
  <c r="BJ70" i="14" s="1"/>
  <c r="BI70" i="14" s="1"/>
  <c r="BH70" i="14" s="1"/>
  <c r="BG70" i="14" s="1"/>
  <c r="BF70" i="14" s="1"/>
  <c r="BE70" i="14" s="1"/>
  <c r="BD70" i="14" s="1"/>
  <c r="BC70" i="14" s="1"/>
  <c r="BB70" i="14" s="1"/>
  <c r="BA70" i="14" s="1"/>
  <c r="AZ70" i="14" s="1"/>
  <c r="AY70" i="14" s="1"/>
  <c r="AX70" i="14" s="1"/>
  <c r="AW70" i="14" s="1"/>
  <c r="AV70" i="14" s="1"/>
  <c r="AU70" i="14" s="1"/>
  <c r="AT70" i="14" s="1"/>
  <c r="AS70" i="14" s="1"/>
  <c r="AR70" i="14" s="1"/>
  <c r="AQ70" i="14" s="1"/>
  <c r="AP70" i="14" s="1"/>
  <c r="AO70" i="14" s="1"/>
  <c r="AN70" i="14" s="1"/>
  <c r="AM70" i="14" s="1"/>
  <c r="AL70" i="14" s="1"/>
  <c r="AK70" i="14" s="1"/>
  <c r="AJ70" i="14" s="1"/>
  <c r="AI70" i="14" s="1"/>
  <c r="AH70" i="14" s="1"/>
  <c r="AG70" i="14" s="1"/>
  <c r="AF70" i="14" s="1"/>
  <c r="AE70" i="14" s="1"/>
  <c r="AD70" i="14" s="1"/>
  <c r="AC70" i="14" s="1"/>
  <c r="AB70" i="14" s="1"/>
  <c r="AA70" i="14" s="1"/>
  <c r="Z70" i="14" s="1"/>
  <c r="Y70" i="14" s="1"/>
  <c r="X70" i="14" s="1"/>
  <c r="W70" i="14" s="1"/>
  <c r="DM70" i="14"/>
  <c r="DO70" i="14"/>
  <c r="DP70" i="14"/>
  <c r="DN70" i="14"/>
  <c r="DR70" i="14"/>
  <c r="DQ70" i="14" s="1"/>
  <c r="DP90" i="14"/>
  <c r="DO90" i="14" s="1"/>
  <c r="DN90" i="14" s="1"/>
  <c r="DM90" i="14" s="1"/>
  <c r="DL90" i="14" s="1"/>
  <c r="DK90" i="14" s="1"/>
  <c r="DJ90" i="14" s="1"/>
  <c r="DI90" i="14" s="1"/>
  <c r="DH90" i="14" s="1"/>
  <c r="DG90" i="14" s="1"/>
  <c r="DF90" i="14" s="1"/>
  <c r="DE90" i="14" s="1"/>
  <c r="DD90" i="14" s="1"/>
  <c r="DC90" i="14" s="1"/>
  <c r="DB90" i="14" s="1"/>
  <c r="DA90" i="14" s="1"/>
  <c r="CZ90" i="14" s="1"/>
  <c r="CY90" i="14" s="1"/>
  <c r="CX90" i="14" s="1"/>
  <c r="CW90" i="14" s="1"/>
  <c r="CV90" i="14" s="1"/>
  <c r="CU90" i="14" s="1"/>
  <c r="CT90" i="14" s="1"/>
  <c r="CS90" i="14" s="1"/>
  <c r="CR90" i="14" s="1"/>
  <c r="CQ90" i="14" s="1"/>
  <c r="CP90" i="14" s="1"/>
  <c r="CO90" i="14" s="1"/>
  <c r="CN90" i="14" s="1"/>
  <c r="CM90" i="14" s="1"/>
  <c r="CL90" i="14" s="1"/>
  <c r="CK90" i="14" s="1"/>
  <c r="CJ90" i="14" s="1"/>
  <c r="CI90" i="14" s="1"/>
  <c r="CH90" i="14" s="1"/>
  <c r="CG90" i="14" s="1"/>
  <c r="CF90" i="14" s="1"/>
  <c r="CE90" i="14" s="1"/>
  <c r="CD90" i="14" s="1"/>
  <c r="CC90" i="14" s="1"/>
  <c r="CB90" i="14" s="1"/>
  <c r="CA90" i="14" s="1"/>
  <c r="BZ90" i="14" s="1"/>
  <c r="BY90" i="14" s="1"/>
  <c r="BX90" i="14" s="1"/>
  <c r="BW90" i="14" s="1"/>
  <c r="BV90" i="14" s="1"/>
  <c r="BU90" i="14" s="1"/>
  <c r="BT90" i="14" s="1"/>
  <c r="BS90" i="14" s="1"/>
  <c r="BR90" i="14" s="1"/>
  <c r="BQ90" i="14" s="1"/>
  <c r="BP90" i="14" s="1"/>
  <c r="BO90" i="14" s="1"/>
  <c r="BN90" i="14" s="1"/>
  <c r="BM90" i="14" s="1"/>
  <c r="BL90" i="14" s="1"/>
  <c r="BK90" i="14" s="1"/>
  <c r="BJ90" i="14" s="1"/>
  <c r="BI90" i="14" s="1"/>
  <c r="BH90" i="14" s="1"/>
  <c r="BG90" i="14" s="1"/>
  <c r="BF90" i="14" s="1"/>
  <c r="BE90" i="14" s="1"/>
  <c r="BD90" i="14" s="1"/>
  <c r="BC90" i="14" s="1"/>
  <c r="BB90" i="14" s="1"/>
  <c r="BA90" i="14" s="1"/>
  <c r="AZ90" i="14" s="1"/>
  <c r="AY90" i="14" s="1"/>
  <c r="AX90" i="14" s="1"/>
  <c r="AW90" i="14" s="1"/>
  <c r="AV90" i="14" s="1"/>
  <c r="AU90" i="14" s="1"/>
  <c r="AT90" i="14" s="1"/>
  <c r="AS90" i="14" s="1"/>
  <c r="AR90" i="14" s="1"/>
  <c r="AQ90" i="14" s="1"/>
  <c r="AP90" i="14" s="1"/>
  <c r="AO90" i="14" s="1"/>
  <c r="AN90" i="14" s="1"/>
  <c r="AM90" i="14" s="1"/>
  <c r="AL90" i="14" s="1"/>
  <c r="AK90" i="14" s="1"/>
  <c r="AJ90" i="14" s="1"/>
  <c r="AI90" i="14" s="1"/>
  <c r="AH90" i="14" s="1"/>
  <c r="AG90" i="14" s="1"/>
  <c r="AF90" i="14" s="1"/>
  <c r="AE90" i="14" s="1"/>
  <c r="AD90" i="14" s="1"/>
  <c r="AC90" i="14" s="1"/>
  <c r="AB90" i="14" s="1"/>
  <c r="AA90" i="14" s="1"/>
  <c r="Z90" i="14" s="1"/>
  <c r="Y90" i="14" s="1"/>
  <c r="X90" i="14" s="1"/>
  <c r="W90" i="14" s="1"/>
  <c r="DR90" i="14"/>
  <c r="DQ90" i="14" s="1"/>
  <c r="DR31" i="14"/>
  <c r="DQ31" i="14" s="1"/>
  <c r="DP31" i="14" s="1"/>
  <c r="DO31" i="14" s="1"/>
  <c r="DN31" i="14" s="1"/>
  <c r="DM31" i="14" s="1"/>
  <c r="DL31" i="14" s="1"/>
  <c r="DK31" i="14" s="1"/>
  <c r="DJ31" i="14" s="1"/>
  <c r="DI31" i="14" s="1"/>
  <c r="DH31" i="14" s="1"/>
  <c r="DG31" i="14" s="1"/>
  <c r="DF31" i="14" s="1"/>
  <c r="DE31" i="14" s="1"/>
  <c r="DD31" i="14" s="1"/>
  <c r="DC31" i="14" s="1"/>
  <c r="DB31" i="14" s="1"/>
  <c r="DA31" i="14" s="1"/>
  <c r="CZ31" i="14" s="1"/>
  <c r="CY31" i="14" s="1"/>
  <c r="CX31" i="14" s="1"/>
  <c r="CW31" i="14" s="1"/>
  <c r="CV31" i="14" s="1"/>
  <c r="CU31" i="14" s="1"/>
  <c r="CT31" i="14" s="1"/>
  <c r="CS31" i="14" s="1"/>
  <c r="CR31" i="14" s="1"/>
  <c r="CQ31" i="14" s="1"/>
  <c r="CP31" i="14" s="1"/>
  <c r="CO31" i="14" s="1"/>
  <c r="CN31" i="14" s="1"/>
  <c r="CM31" i="14" s="1"/>
  <c r="CL31" i="14" s="1"/>
  <c r="CK31" i="14" s="1"/>
  <c r="CJ31" i="14" s="1"/>
  <c r="CI31" i="14" s="1"/>
  <c r="CH31" i="14" s="1"/>
  <c r="CG31" i="14" s="1"/>
  <c r="CF31" i="14" s="1"/>
  <c r="CE31" i="14" s="1"/>
  <c r="CD31" i="14" s="1"/>
  <c r="CC31" i="14" s="1"/>
  <c r="CB31" i="14" s="1"/>
  <c r="CA31" i="14" s="1"/>
  <c r="BZ31" i="14" s="1"/>
  <c r="BY31" i="14" s="1"/>
  <c r="BX31" i="14" s="1"/>
  <c r="BW31" i="14" s="1"/>
  <c r="BV31" i="14" s="1"/>
  <c r="BU31" i="14" s="1"/>
  <c r="BT31" i="14" s="1"/>
  <c r="BS31" i="14" s="1"/>
  <c r="BR31" i="14" s="1"/>
  <c r="BQ31" i="14" s="1"/>
  <c r="BP31" i="14" s="1"/>
  <c r="BO31" i="14" s="1"/>
  <c r="BN31" i="14" s="1"/>
  <c r="BM31" i="14" s="1"/>
  <c r="BL31" i="14" s="1"/>
  <c r="BK31" i="14" s="1"/>
  <c r="BJ31" i="14" s="1"/>
  <c r="BI31" i="14" s="1"/>
  <c r="BH31" i="14" s="1"/>
  <c r="BG31" i="14" s="1"/>
  <c r="BF31" i="14" s="1"/>
  <c r="BE31" i="14" s="1"/>
  <c r="BD31" i="14" s="1"/>
  <c r="BC31" i="14" s="1"/>
  <c r="BB31" i="14" s="1"/>
  <c r="BA31" i="14" s="1"/>
  <c r="AZ31" i="14" s="1"/>
  <c r="AY31" i="14" s="1"/>
  <c r="AX31" i="14" s="1"/>
  <c r="AW31" i="14" s="1"/>
  <c r="AV31" i="14" s="1"/>
  <c r="AU31" i="14" s="1"/>
  <c r="AT31" i="14" s="1"/>
  <c r="AS31" i="14" s="1"/>
  <c r="AR31" i="14" s="1"/>
  <c r="AQ31" i="14" s="1"/>
  <c r="AP31" i="14" s="1"/>
  <c r="AO31" i="14" s="1"/>
  <c r="AN31" i="14" s="1"/>
  <c r="AM31" i="14" s="1"/>
  <c r="AL31" i="14" s="1"/>
  <c r="AK31" i="14" s="1"/>
  <c r="AJ31" i="14" s="1"/>
  <c r="AI31" i="14" s="1"/>
  <c r="AH31" i="14" s="1"/>
  <c r="AG31" i="14" s="1"/>
  <c r="AF31" i="14" s="1"/>
  <c r="AE31" i="14" s="1"/>
  <c r="AD31" i="14" s="1"/>
  <c r="AC31" i="14" s="1"/>
  <c r="AB31" i="14" s="1"/>
  <c r="AA31" i="14" s="1"/>
  <c r="Z31" i="14" s="1"/>
  <c r="Y31" i="14" s="1"/>
  <c r="X31" i="14" s="1"/>
  <c r="W31" i="14" s="1"/>
  <c r="DR57" i="14"/>
  <c r="DQ57" i="14" s="1"/>
  <c r="DP57" i="14" s="1"/>
  <c r="DO57" i="14" s="1"/>
  <c r="DN57" i="14" s="1"/>
  <c r="DM57" i="14" s="1"/>
  <c r="DL57" i="14" s="1"/>
  <c r="DK57" i="14" s="1"/>
  <c r="DJ57" i="14" s="1"/>
  <c r="DI57" i="14" s="1"/>
  <c r="DH57" i="14" s="1"/>
  <c r="DG57" i="14" s="1"/>
  <c r="DF57" i="14" s="1"/>
  <c r="DE57" i="14" s="1"/>
  <c r="DD57" i="14" s="1"/>
  <c r="DC57" i="14" s="1"/>
  <c r="DB57" i="14" s="1"/>
  <c r="DA57" i="14" s="1"/>
  <c r="CZ57" i="14" s="1"/>
  <c r="CY57" i="14" s="1"/>
  <c r="CX57" i="14" s="1"/>
  <c r="CW57" i="14" s="1"/>
  <c r="CV57" i="14" s="1"/>
  <c r="CU57" i="14" s="1"/>
  <c r="CT57" i="14" s="1"/>
  <c r="CS57" i="14" s="1"/>
  <c r="CR57" i="14" s="1"/>
  <c r="CQ57" i="14" s="1"/>
  <c r="CP57" i="14" s="1"/>
  <c r="CO57" i="14" s="1"/>
  <c r="CN57" i="14" s="1"/>
  <c r="CM57" i="14" s="1"/>
  <c r="CL57" i="14" s="1"/>
  <c r="CK57" i="14" s="1"/>
  <c r="CJ57" i="14" s="1"/>
  <c r="CI57" i="14" s="1"/>
  <c r="CH57" i="14" s="1"/>
  <c r="CG57" i="14" s="1"/>
  <c r="CF57" i="14" s="1"/>
  <c r="CE57" i="14" s="1"/>
  <c r="CD57" i="14" s="1"/>
  <c r="CC57" i="14" s="1"/>
  <c r="CB57" i="14" s="1"/>
  <c r="CA57" i="14" s="1"/>
  <c r="BZ57" i="14" s="1"/>
  <c r="BY57" i="14" s="1"/>
  <c r="BX57" i="14" s="1"/>
  <c r="BW57" i="14" s="1"/>
  <c r="BV57" i="14" s="1"/>
  <c r="BU57" i="14" s="1"/>
  <c r="BT57" i="14" s="1"/>
  <c r="BS57" i="14" s="1"/>
  <c r="BR57" i="14" s="1"/>
  <c r="BQ57" i="14" s="1"/>
  <c r="BP57" i="14" s="1"/>
  <c r="BO57" i="14" s="1"/>
  <c r="BN57" i="14" s="1"/>
  <c r="BM57" i="14" s="1"/>
  <c r="BL57" i="14" s="1"/>
  <c r="BK57" i="14" s="1"/>
  <c r="BJ57" i="14" s="1"/>
  <c r="BI57" i="14" s="1"/>
  <c r="BH57" i="14" s="1"/>
  <c r="BG57" i="14" s="1"/>
  <c r="BF57" i="14" s="1"/>
  <c r="BE57" i="14" s="1"/>
  <c r="BD57" i="14" s="1"/>
  <c r="BC57" i="14" s="1"/>
  <c r="BB57" i="14" s="1"/>
  <c r="BA57" i="14" s="1"/>
  <c r="AZ57" i="14" s="1"/>
  <c r="AY57" i="14" s="1"/>
  <c r="AX57" i="14" s="1"/>
  <c r="AW57" i="14" s="1"/>
  <c r="AV57" i="14" s="1"/>
  <c r="AU57" i="14" s="1"/>
  <c r="AT57" i="14" s="1"/>
  <c r="AS57" i="14" s="1"/>
  <c r="AR57" i="14" s="1"/>
  <c r="AQ57" i="14" s="1"/>
  <c r="AP57" i="14" s="1"/>
  <c r="AO57" i="14" s="1"/>
  <c r="AN57" i="14" s="1"/>
  <c r="AM57" i="14" s="1"/>
  <c r="AL57" i="14" s="1"/>
  <c r="AK57" i="14" s="1"/>
  <c r="AJ57" i="14" s="1"/>
  <c r="AI57" i="14" s="1"/>
  <c r="AH57" i="14" s="1"/>
  <c r="AG57" i="14" s="1"/>
  <c r="AF57" i="14" s="1"/>
  <c r="AE57" i="14" s="1"/>
  <c r="AD57" i="14" s="1"/>
  <c r="AC57" i="14" s="1"/>
  <c r="AB57" i="14" s="1"/>
  <c r="AA57" i="14" s="1"/>
  <c r="Z57" i="14" s="1"/>
  <c r="Y57" i="14" s="1"/>
  <c r="X57" i="14" s="1"/>
  <c r="W57" i="14" s="1"/>
  <c r="DR96" i="14"/>
  <c r="DQ96" i="14"/>
  <c r="DP96" i="14" s="1"/>
  <c r="DO96" i="14" s="1"/>
  <c r="DN96" i="14" s="1"/>
  <c r="DM96" i="14" s="1"/>
  <c r="DL96" i="14" s="1"/>
  <c r="DK96" i="14" s="1"/>
  <c r="DJ96" i="14" s="1"/>
  <c r="DI96" i="14" s="1"/>
  <c r="DH96" i="14" s="1"/>
  <c r="DG96" i="14" s="1"/>
  <c r="DF96" i="14" s="1"/>
  <c r="DE96" i="14" s="1"/>
  <c r="DD96" i="14" s="1"/>
  <c r="DC96" i="14" s="1"/>
  <c r="DB96" i="14" s="1"/>
  <c r="DA96" i="14" s="1"/>
  <c r="CZ96" i="14" s="1"/>
  <c r="CY96" i="14" s="1"/>
  <c r="CX96" i="14" s="1"/>
  <c r="CW96" i="14" s="1"/>
  <c r="CV96" i="14" s="1"/>
  <c r="CU96" i="14" s="1"/>
  <c r="CT96" i="14" s="1"/>
  <c r="CS96" i="14" s="1"/>
  <c r="CR96" i="14" s="1"/>
  <c r="CQ96" i="14" s="1"/>
  <c r="CP96" i="14" s="1"/>
  <c r="CO96" i="14" s="1"/>
  <c r="CN96" i="14" s="1"/>
  <c r="CM96" i="14" s="1"/>
  <c r="CL96" i="14" s="1"/>
  <c r="CK96" i="14" s="1"/>
  <c r="CJ96" i="14" s="1"/>
  <c r="CI96" i="14" s="1"/>
  <c r="CH96" i="14" s="1"/>
  <c r="CG96" i="14" s="1"/>
  <c r="CF96" i="14" s="1"/>
  <c r="CE96" i="14" s="1"/>
  <c r="CD96" i="14" s="1"/>
  <c r="CC96" i="14" s="1"/>
  <c r="CB96" i="14" s="1"/>
  <c r="CA96" i="14" s="1"/>
  <c r="BZ96" i="14" s="1"/>
  <c r="BY96" i="14" s="1"/>
  <c r="BX96" i="14" s="1"/>
  <c r="BW96" i="14" s="1"/>
  <c r="BV96" i="14" s="1"/>
  <c r="BU96" i="14" s="1"/>
  <c r="BT96" i="14" s="1"/>
  <c r="BS96" i="14" s="1"/>
  <c r="BR96" i="14" s="1"/>
  <c r="BQ96" i="14" s="1"/>
  <c r="BP96" i="14" s="1"/>
  <c r="BO96" i="14" s="1"/>
  <c r="BN96" i="14" s="1"/>
  <c r="BM96" i="14" s="1"/>
  <c r="BL96" i="14" s="1"/>
  <c r="BK96" i="14" s="1"/>
  <c r="BJ96" i="14" s="1"/>
  <c r="BI96" i="14" s="1"/>
  <c r="BH96" i="14" s="1"/>
  <c r="BG96" i="14" s="1"/>
  <c r="BF96" i="14" s="1"/>
  <c r="BE96" i="14" s="1"/>
  <c r="BD96" i="14" s="1"/>
  <c r="BC96" i="14" s="1"/>
  <c r="BB96" i="14" s="1"/>
  <c r="BA96" i="14" s="1"/>
  <c r="AZ96" i="14" s="1"/>
  <c r="AY96" i="14" s="1"/>
  <c r="AX96" i="14" s="1"/>
  <c r="AW96" i="14" s="1"/>
  <c r="AV96" i="14" s="1"/>
  <c r="AU96" i="14" s="1"/>
  <c r="AT96" i="14" s="1"/>
  <c r="AS96" i="14" s="1"/>
  <c r="AR96" i="14" s="1"/>
  <c r="AQ96" i="14" s="1"/>
  <c r="AP96" i="14" s="1"/>
  <c r="AO96" i="14" s="1"/>
  <c r="AN96" i="14" s="1"/>
  <c r="AM96" i="14" s="1"/>
  <c r="AL96" i="14" s="1"/>
  <c r="AK96" i="14" s="1"/>
  <c r="AJ96" i="14" s="1"/>
  <c r="AI96" i="14" s="1"/>
  <c r="AH96" i="14" s="1"/>
  <c r="AG96" i="14" s="1"/>
  <c r="AF96" i="14" s="1"/>
  <c r="AE96" i="14" s="1"/>
  <c r="AD96" i="14" s="1"/>
  <c r="AC96" i="14" s="1"/>
  <c r="AB96" i="14" s="1"/>
  <c r="AA96" i="14" s="1"/>
  <c r="Z96" i="14" s="1"/>
  <c r="Y96" i="14" s="1"/>
  <c r="X96" i="14" s="1"/>
  <c r="W96" i="14" s="1"/>
  <c r="S12" i="14"/>
  <c r="HP41" i="14"/>
  <c r="N5" i="14"/>
  <c r="HP48" i="14"/>
  <c r="L10" i="14"/>
  <c r="R10" i="14"/>
  <c r="P10" i="14"/>
  <c r="N7" i="14"/>
  <c r="T10" i="14"/>
  <c r="O10" i="14"/>
  <c r="S10" i="14"/>
  <c r="Q10" i="14"/>
  <c r="N10" i="14"/>
  <c r="Q7" i="14"/>
  <c r="Q11" i="14"/>
  <c r="N13" i="14"/>
  <c r="N8" i="14"/>
  <c r="V8" i="15"/>
  <c r="X8" i="15"/>
  <c r="S8" i="15"/>
  <c r="L7" i="14"/>
  <c r="R7" i="14"/>
  <c r="P4" i="14"/>
  <c r="R4" i="14"/>
  <c r="Q4" i="14"/>
  <c r="T8" i="15"/>
  <c r="S7" i="14"/>
  <c r="L4" i="14"/>
  <c r="O7" i="14"/>
  <c r="U8" i="15"/>
  <c r="W8" i="15"/>
  <c r="P7" i="14"/>
  <c r="T12" i="15"/>
  <c r="W11" i="15"/>
  <c r="U13" i="15"/>
  <c r="R11" i="24"/>
  <c r="R5" i="24"/>
  <c r="S11" i="24"/>
  <c r="S5" i="24"/>
  <c r="R10" i="15"/>
  <c r="S5" i="14"/>
  <c r="R11" i="15"/>
  <c r="R12" i="15"/>
  <c r="V11" i="24"/>
  <c r="V5" i="24"/>
  <c r="X12" i="15"/>
  <c r="T11" i="24"/>
  <c r="T5" i="24"/>
  <c r="Q11" i="24"/>
  <c r="Q5" i="24"/>
  <c r="T5" i="14"/>
  <c r="R5" i="14"/>
  <c r="L5" i="14"/>
  <c r="O5" i="14"/>
  <c r="Q5" i="14"/>
  <c r="P5" i="14"/>
  <c r="T7" i="14"/>
  <c r="L8" i="14"/>
  <c r="R8" i="14"/>
  <c r="Q8" i="14"/>
  <c r="S8" i="14"/>
  <c r="T8" i="14"/>
  <c r="P8" i="14"/>
  <c r="O8" i="14"/>
  <c r="S11" i="15"/>
  <c r="X11" i="15"/>
  <c r="U11" i="24"/>
  <c r="U5" i="24"/>
  <c r="N4" i="14"/>
  <c r="O4" i="14"/>
  <c r="S4" i="14"/>
  <c r="T4" i="14"/>
  <c r="R13" i="14"/>
  <c r="S13" i="14"/>
  <c r="S11" i="14"/>
  <c r="O13" i="14"/>
  <c r="T13" i="14"/>
  <c r="R11" i="14"/>
  <c r="Q13" i="14"/>
  <c r="P13" i="14"/>
  <c r="S13" i="15"/>
  <c r="W13" i="15"/>
  <c r="X13" i="15"/>
  <c r="V13" i="15"/>
  <c r="T13" i="15"/>
  <c r="R13" i="15"/>
  <c r="P13" i="15"/>
  <c r="N12" i="14"/>
  <c r="Q12" i="14"/>
  <c r="L12" i="14"/>
  <c r="O12" i="14"/>
  <c r="P12" i="14"/>
  <c r="T12" i="14"/>
  <c r="R12" i="14"/>
  <c r="N11" i="14"/>
  <c r="L11" i="14"/>
  <c r="T11" i="14"/>
  <c r="P11" i="14"/>
  <c r="O11" i="14"/>
  <c r="R82" i="15"/>
  <c r="R14" i="15"/>
  <c r="R46" i="15"/>
  <c r="R102" i="15"/>
  <c r="HT69" i="15"/>
  <c r="R34" i="15"/>
  <c r="N24" i="14"/>
  <c r="HP52" i="14"/>
  <c r="N84" i="14"/>
  <c r="HP84" i="14"/>
  <c r="N25" i="14"/>
  <c r="HP25" i="14"/>
  <c r="N101" i="14"/>
  <c r="HP23" i="14"/>
  <c r="HP63" i="14"/>
  <c r="HT41" i="15"/>
  <c r="HT61" i="15"/>
  <c r="HT81" i="15"/>
  <c r="HT89" i="15"/>
  <c r="HT93" i="15"/>
  <c r="HT102" i="15"/>
  <c r="HT46" i="15"/>
  <c r="HT25" i="15"/>
  <c r="HP36" i="14"/>
  <c r="P9" i="7"/>
  <c r="O9" i="7"/>
  <c r="R9" i="7"/>
  <c r="S9" i="7"/>
  <c r="N36" i="14"/>
  <c r="N68" i="14"/>
  <c r="N100" i="14"/>
  <c r="HP100" i="14"/>
  <c r="N41" i="14"/>
  <c r="N65" i="14"/>
  <c r="HP65" i="14"/>
  <c r="HP103" i="14"/>
  <c r="HP18" i="14"/>
  <c r="R62" i="15"/>
  <c r="HT62" i="15"/>
  <c r="R78" i="15"/>
  <c r="R97" i="15"/>
  <c r="HT97" i="15"/>
  <c r="HT73" i="15"/>
  <c r="R9" i="15"/>
  <c r="HT14" i="15"/>
  <c r="HP24" i="14"/>
  <c r="HP27" i="14"/>
  <c r="HP15" i="14"/>
  <c r="N9" i="7"/>
  <c r="Q9" i="7"/>
  <c r="L9" i="7"/>
  <c r="T9" i="14"/>
  <c r="P9" i="14"/>
  <c r="S9" i="14"/>
  <c r="R9" i="14"/>
  <c r="O9" i="14"/>
  <c r="L9" i="14"/>
  <c r="Q9" i="14"/>
  <c r="N9" i="14"/>
  <c r="O6" i="15"/>
  <c r="K6" i="14"/>
  <c r="K6" i="7"/>
  <c r="KH6" i="7" s="1"/>
  <c r="HT74" i="15"/>
  <c r="N32" i="14"/>
  <c r="HP32" i="14"/>
  <c r="N96" i="14"/>
  <c r="HP96" i="14"/>
  <c r="N61" i="14"/>
  <c r="L61" i="14"/>
  <c r="HP61" i="14"/>
  <c r="HP62" i="14"/>
  <c r="HP97" i="14"/>
  <c r="N20" i="14"/>
  <c r="N64" i="14"/>
  <c r="HP64" i="14"/>
  <c r="N21" i="14"/>
  <c r="HP21" i="14"/>
  <c r="N53" i="14"/>
  <c r="HP53" i="14"/>
  <c r="N85" i="14"/>
  <c r="HP85" i="14"/>
  <c r="HP46" i="14"/>
  <c r="HP59" i="14"/>
  <c r="HP71" i="14"/>
  <c r="HP79" i="14"/>
  <c r="HP87" i="14"/>
  <c r="HP91" i="14"/>
  <c r="HP50" i="14"/>
  <c r="HP78" i="14"/>
  <c r="HT42" i="15"/>
  <c r="R84" i="15"/>
  <c r="HT58" i="15"/>
  <c r="HT84" i="15"/>
  <c r="HP98" i="14"/>
  <c r="N48" i="14"/>
  <c r="N80" i="14"/>
  <c r="HP80" i="14"/>
  <c r="N37" i="14"/>
  <c r="L37" i="14"/>
  <c r="HP37" i="14"/>
  <c r="N73" i="14"/>
  <c r="HP73" i="14"/>
  <c r="N97" i="14"/>
  <c r="HP26" i="14"/>
  <c r="HP82" i="14"/>
  <c r="HP102" i="14"/>
  <c r="N35" i="14"/>
  <c r="L35" i="14"/>
  <c r="HP35" i="14"/>
  <c r="HP43" i="14"/>
  <c r="HP51" i="14"/>
  <c r="N34" i="14"/>
  <c r="HP34" i="14"/>
  <c r="HP66" i="14"/>
  <c r="R58" i="15"/>
  <c r="HT29" i="15"/>
  <c r="HT53" i="15"/>
  <c r="HT85" i="15"/>
  <c r="N52" i="14"/>
  <c r="L52" i="14"/>
  <c r="R41" i="15"/>
  <c r="P41" i="15"/>
  <c r="R81" i="15"/>
  <c r="P81" i="15"/>
  <c r="R89" i="15"/>
  <c r="P89" i="15"/>
  <c r="HP58" i="14"/>
  <c r="HP39" i="14"/>
  <c r="N72" i="14"/>
  <c r="L72" i="14"/>
  <c r="HP72" i="14"/>
  <c r="N45" i="14"/>
  <c r="HP30" i="14"/>
  <c r="HP74" i="14"/>
  <c r="HP31" i="14"/>
  <c r="HP95" i="14"/>
  <c r="HP29" i="14"/>
  <c r="N40" i="14"/>
  <c r="N88" i="14"/>
  <c r="HP88" i="14"/>
  <c r="N57" i="14"/>
  <c r="HP57" i="14"/>
  <c r="N77" i="14"/>
  <c r="HP77" i="14"/>
  <c r="HP55" i="14"/>
  <c r="HP75" i="14"/>
  <c r="N83" i="14"/>
  <c r="L83" i="14"/>
  <c r="HP83" i="14"/>
  <c r="R101" i="15"/>
  <c r="P101" i="15"/>
  <c r="HT101" i="15"/>
  <c r="HT50" i="15"/>
  <c r="HT45" i="15"/>
  <c r="HP89" i="14"/>
  <c r="HP40" i="14"/>
  <c r="N56" i="14"/>
  <c r="HP56" i="14"/>
  <c r="N29" i="14"/>
  <c r="N69" i="14"/>
  <c r="HP69" i="14"/>
  <c r="N89" i="14"/>
  <c r="HP54" i="14"/>
  <c r="HP86" i="14"/>
  <c r="HP47" i="14"/>
  <c r="HP70" i="14"/>
  <c r="HP90" i="14"/>
  <c r="HT49" i="15"/>
  <c r="HT82" i="15"/>
  <c r="HP42" i="14"/>
  <c r="HT86" i="15"/>
  <c r="N28" i="14"/>
  <c r="N44" i="14"/>
  <c r="N17" i="14"/>
  <c r="HP17" i="14"/>
  <c r="N49" i="14"/>
  <c r="N81" i="14"/>
  <c r="N93" i="14"/>
  <c r="HP14" i="14"/>
  <c r="HP38" i="14"/>
  <c r="HP19" i="14"/>
  <c r="R38" i="15"/>
  <c r="HT54" i="15"/>
  <c r="R70" i="15"/>
  <c r="HT94" i="15"/>
  <c r="HT77" i="15"/>
  <c r="HT70" i="15"/>
  <c r="HT65" i="15"/>
  <c r="R22" i="15"/>
  <c r="HT22" i="15"/>
  <c r="R54" i="15"/>
  <c r="R94" i="15"/>
  <c r="R17" i="15"/>
  <c r="P17" i="15"/>
  <c r="HT17" i="15"/>
  <c r="R21" i="15"/>
  <c r="P21" i="15"/>
  <c r="HT21" i="15"/>
  <c r="R33" i="15"/>
  <c r="P33" i="15"/>
  <c r="HT33" i="15"/>
  <c r="R57" i="15"/>
  <c r="P57" i="15"/>
  <c r="HT57" i="15"/>
  <c r="R65" i="15"/>
  <c r="P65" i="15"/>
  <c r="R77" i="15"/>
  <c r="P77" i="15"/>
  <c r="R26" i="15"/>
  <c r="R42" i="15"/>
  <c r="P42" i="15"/>
  <c r="R74" i="15"/>
  <c r="P74" i="15"/>
  <c r="R90" i="15"/>
  <c r="P90" i="15"/>
  <c r="HT90" i="15"/>
  <c r="R29" i="15"/>
  <c r="P29" i="15"/>
  <c r="R37" i="15"/>
  <c r="P37" i="15"/>
  <c r="HT37" i="15"/>
  <c r="R53" i="15"/>
  <c r="P53" i="15"/>
  <c r="R85" i="15"/>
  <c r="P85" i="15"/>
  <c r="R25" i="15"/>
  <c r="P25" i="15"/>
  <c r="R61" i="15"/>
  <c r="P61" i="15"/>
  <c r="R69" i="15"/>
  <c r="P69" i="15"/>
  <c r="R73" i="15"/>
  <c r="P73" i="15"/>
  <c r="R93" i="15"/>
  <c r="P93" i="15"/>
  <c r="R45" i="15"/>
  <c r="P45" i="15"/>
  <c r="R49" i="15"/>
  <c r="P49" i="15"/>
  <c r="N16" i="14"/>
  <c r="HP16" i="14"/>
  <c r="N60" i="14"/>
  <c r="L60" i="14"/>
  <c r="HP60" i="14"/>
  <c r="N76" i="14"/>
  <c r="HP76" i="14"/>
  <c r="N92" i="14"/>
  <c r="N33" i="14"/>
  <c r="N14" i="14"/>
  <c r="L14" i="14"/>
  <c r="N38" i="14"/>
  <c r="L38" i="14"/>
  <c r="N94" i="14"/>
  <c r="L94" i="14"/>
  <c r="HP94" i="14"/>
  <c r="N19" i="14"/>
  <c r="L19" i="14"/>
  <c r="N67" i="14"/>
  <c r="L67" i="14"/>
  <c r="HP67" i="14"/>
  <c r="N99" i="14"/>
  <c r="L99" i="14"/>
  <c r="N22" i="14"/>
  <c r="L22" i="14"/>
  <c r="HP99" i="14"/>
  <c r="HP49" i="14"/>
  <c r="HP92" i="14"/>
  <c r="HP44" i="14"/>
  <c r="HP22" i="14"/>
  <c r="HP28" i="14"/>
  <c r="HP93" i="14"/>
  <c r="N26" i="14"/>
  <c r="L26" i="14"/>
  <c r="N46" i="14"/>
  <c r="L46" i="14"/>
  <c r="N62" i="14"/>
  <c r="L62" i="14"/>
  <c r="N82" i="14"/>
  <c r="L82" i="14"/>
  <c r="N102" i="14"/>
  <c r="L102" i="14"/>
  <c r="N43" i="14"/>
  <c r="L43" i="14"/>
  <c r="N51" i="14"/>
  <c r="L51" i="14"/>
  <c r="N59" i="14"/>
  <c r="L59" i="14"/>
  <c r="N71" i="14"/>
  <c r="L71" i="14"/>
  <c r="N79" i="14"/>
  <c r="L79" i="14"/>
  <c r="N87" i="14"/>
  <c r="L87" i="14"/>
  <c r="N91" i="14"/>
  <c r="L91" i="14"/>
  <c r="N50" i="14"/>
  <c r="L50" i="14"/>
  <c r="N66" i="14"/>
  <c r="L66" i="14"/>
  <c r="N78" i="14"/>
  <c r="L78" i="14"/>
  <c r="N98" i="14"/>
  <c r="L98" i="14"/>
  <c r="L80" i="14"/>
  <c r="N15" i="14"/>
  <c r="L15" i="14"/>
  <c r="N23" i="14"/>
  <c r="L23" i="14"/>
  <c r="N27" i="14"/>
  <c r="L27" i="14"/>
  <c r="N63" i="14"/>
  <c r="L63" i="14"/>
  <c r="N103" i="14"/>
  <c r="L103" i="14"/>
  <c r="N18" i="14"/>
  <c r="L18" i="14"/>
  <c r="HP20" i="14"/>
  <c r="L34" i="14"/>
  <c r="N30" i="14"/>
  <c r="L30" i="14"/>
  <c r="N54" i="14"/>
  <c r="L54" i="14"/>
  <c r="N74" i="14"/>
  <c r="L74" i="14"/>
  <c r="N86" i="14"/>
  <c r="L86" i="14"/>
  <c r="N31" i="14"/>
  <c r="L31" i="14"/>
  <c r="N39" i="14"/>
  <c r="L39" i="14"/>
  <c r="N47" i="14"/>
  <c r="L47" i="14"/>
  <c r="N55" i="14"/>
  <c r="L55" i="14"/>
  <c r="N75" i="14"/>
  <c r="L75" i="14"/>
  <c r="N95" i="14"/>
  <c r="L95" i="14"/>
  <c r="N42" i="14"/>
  <c r="L42" i="14"/>
  <c r="N58" i="14"/>
  <c r="L58" i="14"/>
  <c r="N70" i="14"/>
  <c r="L70" i="14"/>
  <c r="N90" i="14"/>
  <c r="L90" i="14"/>
  <c r="L17" i="14"/>
  <c r="L25" i="14"/>
  <c r="L33" i="14"/>
  <c r="HP33" i="14"/>
  <c r="L45" i="14"/>
  <c r="HP45" i="14"/>
  <c r="L69" i="14"/>
  <c r="L81" i="14"/>
  <c r="HP81" i="14"/>
  <c r="L101" i="14"/>
  <c r="HP101" i="14"/>
  <c r="L68" i="14"/>
  <c r="HP68" i="14"/>
  <c r="L24" i="14"/>
  <c r="L28" i="14"/>
  <c r="L88" i="14"/>
  <c r="G104" i="14"/>
  <c r="L13" i="14"/>
  <c r="L21" i="14"/>
  <c r="L49" i="14"/>
  <c r="L77" i="14"/>
  <c r="L85" i="14"/>
  <c r="L93" i="14"/>
  <c r="L92" i="14"/>
  <c r="L65" i="14"/>
  <c r="L16" i="14"/>
  <c r="L44" i="14"/>
  <c r="L64" i="14"/>
  <c r="L100" i="14"/>
  <c r="L41" i="14"/>
  <c r="L53" i="14"/>
  <c r="L89" i="14"/>
  <c r="L97" i="14"/>
  <c r="L20" i="14"/>
  <c r="L32" i="14"/>
  <c r="L40" i="14"/>
  <c r="L48" i="14"/>
  <c r="L84" i="14"/>
  <c r="L36" i="14"/>
  <c r="L96" i="14"/>
  <c r="L29" i="14"/>
  <c r="L57" i="14"/>
  <c r="L73" i="14"/>
  <c r="L56" i="14"/>
  <c r="L76" i="14"/>
  <c r="P66" i="15"/>
  <c r="P18" i="15"/>
  <c r="HT18" i="15"/>
  <c r="P26" i="15"/>
  <c r="P34" i="15"/>
  <c r="P38" i="15"/>
  <c r="P78" i="15"/>
  <c r="HT78" i="15"/>
  <c r="P15" i="15"/>
  <c r="HT15" i="15"/>
  <c r="P51" i="15"/>
  <c r="P63" i="15"/>
  <c r="P87" i="15"/>
  <c r="HT87" i="15"/>
  <c r="HT34" i="15"/>
  <c r="HT66" i="15"/>
  <c r="HT38" i="15"/>
  <c r="HT26" i="15"/>
  <c r="P100" i="15"/>
  <c r="P52" i="15"/>
  <c r="P44" i="15"/>
  <c r="HT44" i="15"/>
  <c r="P88" i="15"/>
  <c r="P14" i="15"/>
  <c r="P46" i="15"/>
  <c r="P54" i="15"/>
  <c r="P82" i="15"/>
  <c r="P86" i="15"/>
  <c r="P20" i="15"/>
  <c r="P28" i="15"/>
  <c r="P40" i="15"/>
  <c r="P64" i="15"/>
  <c r="P68" i="15"/>
  <c r="P31" i="15"/>
  <c r="P59" i="15"/>
  <c r="P71" i="15"/>
  <c r="P16" i="15"/>
  <c r="P36" i="15"/>
  <c r="P103" i="15"/>
  <c r="P50" i="15"/>
  <c r="P24" i="15"/>
  <c r="P60" i="15"/>
  <c r="P80" i="15"/>
  <c r="P84" i="15"/>
  <c r="P92" i="15"/>
  <c r="P94" i="15"/>
  <c r="P102" i="15"/>
  <c r="HT36" i="15"/>
  <c r="P72" i="15"/>
  <c r="P58" i="15"/>
  <c r="P62" i="15"/>
  <c r="P22" i="15"/>
  <c r="P70" i="15"/>
  <c r="P97" i="15"/>
  <c r="P48" i="15"/>
  <c r="P76" i="15"/>
  <c r="P96" i="15"/>
  <c r="P35" i="15"/>
  <c r="P67" i="15"/>
  <c r="P79" i="15"/>
  <c r="P91" i="15"/>
  <c r="C82" i="16"/>
  <c r="B81" i="16"/>
  <c r="P4" i="15"/>
  <c r="P11" i="15"/>
  <c r="P7" i="15"/>
  <c r="S9" i="15"/>
  <c r="X9" i="15"/>
  <c r="U9" i="15"/>
  <c r="T9" i="15"/>
  <c r="W9" i="15"/>
  <c r="V9" i="15"/>
  <c r="W4" i="15"/>
  <c r="S4" i="15"/>
  <c r="T4" i="15"/>
  <c r="X4" i="15"/>
  <c r="V4" i="15"/>
  <c r="U4" i="15"/>
  <c r="K104" i="15"/>
  <c r="HT23" i="15"/>
  <c r="P23" i="15"/>
  <c r="HT47" i="15"/>
  <c r="P47" i="15"/>
  <c r="S7" i="15"/>
  <c r="X7" i="15"/>
  <c r="U7" i="15"/>
  <c r="V7" i="15"/>
  <c r="T7" i="15"/>
  <c r="P10" i="15"/>
  <c r="W10" i="15"/>
  <c r="U10" i="15"/>
  <c r="X10" i="15"/>
  <c r="T10" i="15"/>
  <c r="S10" i="15"/>
  <c r="V10" i="15"/>
  <c r="HT43" i="15"/>
  <c r="P43" i="15"/>
  <c r="HT83" i="15"/>
  <c r="P83" i="15"/>
  <c r="HT75" i="15"/>
  <c r="P75" i="15"/>
  <c r="HT12" i="15"/>
  <c r="HT27" i="15"/>
  <c r="P27" i="15"/>
  <c r="HT95" i="15"/>
  <c r="P95" i="15"/>
  <c r="HT30" i="15"/>
  <c r="P30" i="15"/>
  <c r="P12" i="15"/>
  <c r="HT98" i="15"/>
  <c r="P98" i="15"/>
  <c r="HT19" i="15"/>
  <c r="P19" i="15"/>
  <c r="HT39" i="15"/>
  <c r="P39" i="15"/>
  <c r="HT99" i="15"/>
  <c r="P99" i="15"/>
  <c r="W7" i="15"/>
  <c r="C57" i="18"/>
  <c r="B56" i="18"/>
  <c r="C59" i="18"/>
  <c r="B60" i="18"/>
  <c r="C89" i="16"/>
  <c r="B90" i="16"/>
  <c r="S5" i="15"/>
  <c r="W5" i="15"/>
  <c r="X5" i="15"/>
  <c r="U5" i="15"/>
  <c r="T5" i="15"/>
  <c r="V5" i="15"/>
  <c r="P5" i="15"/>
  <c r="C15" i="9"/>
  <c r="D15" i="9"/>
  <c r="N15" i="9"/>
  <c r="H15" i="9"/>
  <c r="M15" i="9"/>
  <c r="A16" i="9"/>
  <c r="I15" i="9"/>
  <c r="B15" i="9"/>
  <c r="G15" i="9"/>
  <c r="L15" i="9"/>
  <c r="DU8" i="15" l="1"/>
  <c r="LO8" i="15"/>
  <c r="DY7" i="15"/>
  <c r="LQ7" i="15"/>
  <c r="KG13" i="14"/>
  <c r="LK13" i="14"/>
  <c r="IP10" i="14"/>
  <c r="HR10" i="14"/>
  <c r="LE10" i="14"/>
  <c r="KW10" i="14"/>
  <c r="KU10" i="14"/>
  <c r="LJ10" i="14"/>
  <c r="JI10" i="14"/>
  <c r="JG10" i="14"/>
  <c r="JF10" i="14"/>
  <c r="JE10" i="14"/>
  <c r="JP10" i="14"/>
  <c r="KA10" i="14"/>
  <c r="IP7" i="14"/>
  <c r="KL7" i="14"/>
  <c r="LB7" i="14"/>
  <c r="KW7" i="14"/>
  <c r="KP7" i="14"/>
  <c r="HU7" i="14"/>
  <c r="KM7" i="14"/>
  <c r="KU7" i="14"/>
  <c r="KT7" i="14"/>
  <c r="KS7" i="14"/>
  <c r="KR7" i="14"/>
  <c r="KE7" i="14"/>
  <c r="DV4" i="15"/>
  <c r="DY5" i="15"/>
  <c r="LQ5" i="15"/>
  <c r="DV5" i="15"/>
  <c r="LP5" i="15"/>
  <c r="DX6" i="15"/>
  <c r="DY6" i="15" s="1"/>
  <c r="DZ6" i="15" s="1"/>
  <c r="EA6" i="15" s="1"/>
  <c r="EB6" i="15" s="1"/>
  <c r="EC6" i="15" s="1"/>
  <c r="ED6" i="15" s="1"/>
  <c r="EE6" i="15" s="1"/>
  <c r="EF6" i="15" s="1"/>
  <c r="EG6" i="15" s="1"/>
  <c r="EH6" i="15" s="1"/>
  <c r="EI6" i="15" s="1"/>
  <c r="EJ6" i="15" s="1"/>
  <c r="EK6" i="15" s="1"/>
  <c r="EL6" i="15" s="1"/>
  <c r="EM6" i="15" s="1"/>
  <c r="EN6" i="15" s="1"/>
  <c r="EO6" i="15" s="1"/>
  <c r="EP6" i="15" s="1"/>
  <c r="EQ6" i="15" s="1"/>
  <c r="ER6" i="15" s="1"/>
  <c r="ES6" i="15" s="1"/>
  <c r="ET6" i="15" s="1"/>
  <c r="EU6" i="15" s="1"/>
  <c r="EV6" i="15" s="1"/>
  <c r="EW6" i="15" s="1"/>
  <c r="EX6" i="15" s="1"/>
  <c r="EY6" i="15" s="1"/>
  <c r="EZ6" i="15" s="1"/>
  <c r="FA6" i="15" s="1"/>
  <c r="FB6" i="15" s="1"/>
  <c r="FC6" i="15" s="1"/>
  <c r="FD6" i="15" s="1"/>
  <c r="FE6" i="15" s="1"/>
  <c r="FF6" i="15" s="1"/>
  <c r="FG6" i="15" s="1"/>
  <c r="FH6" i="15" s="1"/>
  <c r="FI6" i="15" s="1"/>
  <c r="FJ6" i="15" s="1"/>
  <c r="FK6" i="15" s="1"/>
  <c r="FL6" i="15" s="1"/>
  <c r="FM6" i="15" s="1"/>
  <c r="FN6" i="15" s="1"/>
  <c r="FO6" i="15" s="1"/>
  <c r="FP6" i="15" s="1"/>
  <c r="FQ6" i="15" s="1"/>
  <c r="FR6" i="15" s="1"/>
  <c r="FS6" i="15" s="1"/>
  <c r="FT6" i="15" s="1"/>
  <c r="FU6" i="15" s="1"/>
  <c r="FV6" i="15" s="1"/>
  <c r="FW6" i="15" s="1"/>
  <c r="FX6" i="15" s="1"/>
  <c r="FY6" i="15" s="1"/>
  <c r="FZ6" i="15" s="1"/>
  <c r="GA6" i="15" s="1"/>
  <c r="GB6" i="15" s="1"/>
  <c r="GC6" i="15" s="1"/>
  <c r="GD6" i="15" s="1"/>
  <c r="GE6" i="15" s="1"/>
  <c r="GF6" i="15" s="1"/>
  <c r="GG6" i="15" s="1"/>
  <c r="GH6" i="15" s="1"/>
  <c r="GI6" i="15" s="1"/>
  <c r="GJ6" i="15" s="1"/>
  <c r="GK6" i="15" s="1"/>
  <c r="GL6" i="15" s="1"/>
  <c r="GM6" i="15" s="1"/>
  <c r="GN6" i="15" s="1"/>
  <c r="GO6" i="15" s="1"/>
  <c r="GP6" i="15" s="1"/>
  <c r="GQ6" i="15" s="1"/>
  <c r="GR6" i="15" s="1"/>
  <c r="GS6" i="15" s="1"/>
  <c r="GT6" i="15" s="1"/>
  <c r="GU6" i="15" s="1"/>
  <c r="GV6" i="15" s="1"/>
  <c r="GW6" i="15" s="1"/>
  <c r="GX6" i="15" s="1"/>
  <c r="GY6" i="15" s="1"/>
  <c r="GZ6" i="15" s="1"/>
  <c r="HA6" i="15" s="1"/>
  <c r="HB6" i="15" s="1"/>
  <c r="HC6" i="15" s="1"/>
  <c r="HD6" i="15" s="1"/>
  <c r="HE6" i="15" s="1"/>
  <c r="HF6" i="15" s="1"/>
  <c r="HG6" i="15" s="1"/>
  <c r="HH6" i="15" s="1"/>
  <c r="HI6" i="15" s="1"/>
  <c r="HJ6" i="15" s="1"/>
  <c r="HK6" i="15" s="1"/>
  <c r="HL6" i="15" s="1"/>
  <c r="HM6" i="15" s="1"/>
  <c r="HN6" i="15" s="1"/>
  <c r="HO6" i="15" s="1"/>
  <c r="HP6" i="15" s="1"/>
  <c r="HQ6" i="15" s="1"/>
  <c r="HR6" i="15" s="1"/>
  <c r="HS6" i="15" s="1"/>
  <c r="DV7" i="15"/>
  <c r="LJ8" i="19"/>
  <c r="DP4" i="19"/>
  <c r="LJ10" i="19"/>
  <c r="LJ4" i="19"/>
  <c r="LJ9" i="19" s="1"/>
  <c r="KX13" i="14"/>
  <c r="KI10" i="14"/>
  <c r="ID10" i="14"/>
  <c r="JL10" i="14"/>
  <c r="KF10" i="14"/>
  <c r="JX10" i="14"/>
  <c r="JV10" i="14"/>
  <c r="KS10" i="14"/>
  <c r="KQ10" i="14"/>
  <c r="KP10" i="14"/>
  <c r="KO10" i="14"/>
  <c r="KZ10" i="14"/>
  <c r="LK10" i="14"/>
  <c r="HS10" i="14"/>
  <c r="JE7" i="14"/>
  <c r="JB7" i="14"/>
  <c r="ID7" i="14"/>
  <c r="KB7" i="14"/>
  <c r="JX7" i="14"/>
  <c r="KO7" i="14"/>
  <c r="HT7" i="14"/>
  <c r="IE7" i="14"/>
  <c r="IM7" i="14"/>
  <c r="IL7" i="14"/>
  <c r="IK7" i="14"/>
  <c r="IJ7" i="14"/>
  <c r="HW7" i="14"/>
  <c r="DV11" i="15"/>
  <c r="LM11" i="19"/>
  <c r="JI13" i="14"/>
  <c r="KL10" i="14"/>
  <c r="LI10" i="14"/>
  <c r="LF10" i="14"/>
  <c r="JH10" i="14"/>
  <c r="IZ10" i="14"/>
  <c r="IX10" i="14"/>
  <c r="KG10" i="14"/>
  <c r="KE10" i="14"/>
  <c r="KD10" i="14"/>
  <c r="KC10" i="14"/>
  <c r="KN10" i="14"/>
  <c r="KY10" i="14"/>
  <c r="JN7" i="14"/>
  <c r="KX7" i="14"/>
  <c r="KC7" i="14"/>
  <c r="JD7" i="14"/>
  <c r="IZ7" i="14"/>
  <c r="JQ7" i="14"/>
  <c r="LK7" i="14"/>
  <c r="HS7" i="14"/>
  <c r="IA7" i="14"/>
  <c r="HZ7" i="14"/>
  <c r="HY7" i="14"/>
  <c r="HX7" i="14"/>
  <c r="LN8" i="19"/>
  <c r="DV4" i="19"/>
  <c r="LN10" i="19"/>
  <c r="LN4" i="19"/>
  <c r="LN9" i="19" s="1"/>
  <c r="ID13" i="14"/>
  <c r="IF13" i="14"/>
  <c r="KH10" i="14"/>
  <c r="JN10" i="14"/>
  <c r="JK10" i="14"/>
  <c r="IJ10" i="14"/>
  <c r="IB10" i="14"/>
  <c r="HZ10" i="14"/>
  <c r="JU10" i="14"/>
  <c r="JS10" i="14"/>
  <c r="JR10" i="14"/>
  <c r="JQ10" i="14"/>
  <c r="KB10" i="14"/>
  <c r="KM10" i="14"/>
  <c r="HQ7" i="14"/>
  <c r="IO7" i="14"/>
  <c r="HR7" i="14"/>
  <c r="IF7" i="14"/>
  <c r="IB7" i="14"/>
  <c r="IS7" i="14"/>
  <c r="KY7" i="14"/>
  <c r="LG7" i="14"/>
  <c r="LF7" i="14"/>
  <c r="LE7" i="14"/>
  <c r="LD7" i="14"/>
  <c r="KQ7" i="14"/>
  <c r="DY4" i="15"/>
  <c r="LQ4" i="15"/>
  <c r="D1" i="28"/>
  <c r="B106" i="28"/>
  <c r="IN13" i="14"/>
  <c r="IP13" i="14"/>
  <c r="HQ13" i="14"/>
  <c r="IB13" i="14"/>
  <c r="IH13" i="14"/>
  <c r="KU13" i="14"/>
  <c r="LI13" i="14"/>
  <c r="LE13" i="14"/>
  <c r="KC13" i="14"/>
  <c r="LA13" i="14"/>
  <c r="LL13" i="14"/>
  <c r="IT13" i="14"/>
  <c r="KY13" i="14"/>
  <c r="JB13" i="14"/>
  <c r="DT13" i="14"/>
  <c r="DU13" i="14" s="1"/>
  <c r="DV13" i="14" s="1"/>
  <c r="HY13" i="14"/>
  <c r="IC13" i="14"/>
  <c r="LH13" i="14"/>
  <c r="LD13" i="14"/>
  <c r="IL13" i="14"/>
  <c r="JL13" i="14"/>
  <c r="JX13" i="14"/>
  <c r="JS13" i="14"/>
  <c r="JO13" i="14"/>
  <c r="IZ13" i="14"/>
  <c r="JT13" i="14"/>
  <c r="KR13" i="14"/>
  <c r="KF13" i="14"/>
  <c r="KQ13" i="14"/>
  <c r="HR13" i="14"/>
  <c r="IX13" i="14"/>
  <c r="JJ13" i="14"/>
  <c r="JG13" i="14"/>
  <c r="JC13" i="14"/>
  <c r="KT13" i="14"/>
  <c r="JR13" i="14"/>
  <c r="IA13" i="14"/>
  <c r="IS13" i="14"/>
  <c r="KD13" i="14"/>
  <c r="LB13" i="14"/>
  <c r="IJ13" i="14"/>
  <c r="IV13" i="14"/>
  <c r="IU13" i="14"/>
  <c r="IQ13" i="14"/>
  <c r="IO13" i="14"/>
  <c r="JQ13" i="14"/>
  <c r="KI13" i="14"/>
  <c r="LG13" i="14"/>
  <c r="JP13" i="14"/>
  <c r="KO13" i="14"/>
  <c r="KZ13" i="14"/>
  <c r="IG13" i="14"/>
  <c r="II13" i="14"/>
  <c r="IE13" i="14"/>
  <c r="KK13" i="14"/>
  <c r="JF13" i="14"/>
  <c r="HZ13" i="14"/>
  <c r="KE13" i="14"/>
  <c r="JA13" i="14"/>
  <c r="KB13" i="14"/>
  <c r="KL13" i="14"/>
  <c r="LJ13" i="14"/>
  <c r="HW13" i="14"/>
  <c r="HS13" i="14"/>
  <c r="JZ13" i="14"/>
  <c r="JE13" i="14"/>
  <c r="KH13" i="14"/>
  <c r="IR13" i="14"/>
  <c r="IM13" i="14"/>
  <c r="JM13" i="14"/>
  <c r="JY13" i="14"/>
  <c r="KW13" i="14"/>
  <c r="HV13" i="14"/>
  <c r="LL11" i="14"/>
  <c r="JD13" i="14"/>
  <c r="KS13" i="14"/>
  <c r="LF13" i="14"/>
  <c r="HX13" i="14"/>
  <c r="IY13" i="14"/>
  <c r="JK13" i="14"/>
  <c r="KJ13" i="14"/>
  <c r="HU13" i="14"/>
  <c r="KA13" i="14"/>
  <c r="KV13" i="14"/>
  <c r="JH13" i="14"/>
  <c r="JV13" i="14"/>
  <c r="LC13" i="14"/>
  <c r="IK13" i="14"/>
  <c r="IW13" i="14"/>
  <c r="JW13" i="14"/>
  <c r="HT13" i="14"/>
  <c r="DU11" i="14"/>
  <c r="DV11" i="14" s="1"/>
  <c r="LM11" i="14"/>
  <c r="DT9" i="14"/>
  <c r="DR11" i="14"/>
  <c r="R6" i="15"/>
  <c r="HV6" i="15"/>
  <c r="IH6" i="15"/>
  <c r="IT6" i="15"/>
  <c r="JF6" i="15"/>
  <c r="JR6" i="15"/>
  <c r="KD6" i="15"/>
  <c r="KP6" i="15"/>
  <c r="LB6" i="15"/>
  <c r="LN6" i="15"/>
  <c r="LZ6" i="15"/>
  <c r="ML6" i="15"/>
  <c r="MX6" i="15"/>
  <c r="NJ6" i="15"/>
  <c r="NV6" i="15"/>
  <c r="OH6" i="15"/>
  <c r="OT6" i="15"/>
  <c r="HW6" i="15"/>
  <c r="II6" i="15"/>
  <c r="IU6" i="15"/>
  <c r="JG6" i="15"/>
  <c r="JS6" i="15"/>
  <c r="KE6" i="15"/>
  <c r="KQ6" i="15"/>
  <c r="LC6" i="15"/>
  <c r="LO6" i="15"/>
  <c r="MA6" i="15"/>
  <c r="MM6" i="15"/>
  <c r="MY6" i="15"/>
  <c r="NK6" i="15"/>
  <c r="NW6" i="15"/>
  <c r="OI6" i="15"/>
  <c r="PG6" i="15"/>
  <c r="HY6" i="15"/>
  <c r="IK6" i="15"/>
  <c r="IW6" i="15"/>
  <c r="JI6" i="15"/>
  <c r="JU6" i="15"/>
  <c r="KG6" i="15"/>
  <c r="KS6" i="15"/>
  <c r="LE6" i="15"/>
  <c r="LQ6" i="15"/>
  <c r="MC6" i="15"/>
  <c r="MO6" i="15"/>
  <c r="NA6" i="15"/>
  <c r="NM6" i="15"/>
  <c r="NY6" i="15"/>
  <c r="OW6" i="15"/>
  <c r="PI6" i="15"/>
  <c r="HZ6" i="15"/>
  <c r="IL6" i="15"/>
  <c r="IX6" i="15"/>
  <c r="JJ6" i="15"/>
  <c r="JV6" i="15"/>
  <c r="KH6" i="15"/>
  <c r="KT6" i="15"/>
  <c r="LF6" i="15"/>
  <c r="LR6" i="15"/>
  <c r="MD6" i="15"/>
  <c r="MP6" i="15"/>
  <c r="NB6" i="15"/>
  <c r="NN6" i="15"/>
  <c r="OL6" i="15"/>
  <c r="OX6" i="15"/>
  <c r="PJ6" i="15"/>
  <c r="IA6" i="15"/>
  <c r="IM6" i="15"/>
  <c r="IY6" i="15"/>
  <c r="JK6" i="15"/>
  <c r="JW6" i="15"/>
  <c r="KI6" i="15"/>
  <c r="KU6" i="15"/>
  <c r="LG6" i="15"/>
  <c r="LS6" i="15"/>
  <c r="ME6" i="15"/>
  <c r="MQ6" i="15"/>
  <c r="NC6" i="15"/>
  <c r="NO6" i="15"/>
  <c r="OA6" i="15"/>
  <c r="OM6" i="15"/>
  <c r="OY6" i="15"/>
  <c r="PK6" i="15"/>
  <c r="IC6" i="15"/>
  <c r="IO6" i="15"/>
  <c r="JA6" i="15"/>
  <c r="JM6" i="15"/>
  <c r="JY6" i="15"/>
  <c r="KK6" i="15"/>
  <c r="KW6" i="15"/>
  <c r="LI6" i="15"/>
  <c r="LU6" i="15"/>
  <c r="MG6" i="15"/>
  <c r="MS6" i="15"/>
  <c r="NE6" i="15"/>
  <c r="NQ6" i="15"/>
  <c r="OC6" i="15"/>
  <c r="OO6" i="15"/>
  <c r="PA6" i="15"/>
  <c r="ID6" i="15"/>
  <c r="IP6" i="15"/>
  <c r="JB6" i="15"/>
  <c r="JN6" i="15"/>
  <c r="JZ6" i="15"/>
  <c r="KL6" i="15"/>
  <c r="KX6" i="15"/>
  <c r="LJ6" i="15"/>
  <c r="LV6" i="15"/>
  <c r="MH6" i="15"/>
  <c r="MT6" i="15"/>
  <c r="NF6" i="15"/>
  <c r="NR6" i="15"/>
  <c r="OD6" i="15"/>
  <c r="OP6" i="15"/>
  <c r="PB6" i="15"/>
  <c r="IF6" i="15"/>
  <c r="IR6" i="15"/>
  <c r="JD6" i="15"/>
  <c r="JP6" i="15"/>
  <c r="KB6" i="15"/>
  <c r="KN6" i="15"/>
  <c r="KZ6" i="15"/>
  <c r="LL6" i="15"/>
  <c r="LX6" i="15"/>
  <c r="MJ6" i="15"/>
  <c r="MV6" i="15"/>
  <c r="NH6" i="15"/>
  <c r="NT6" i="15"/>
  <c r="OF6" i="15"/>
  <c r="OR6" i="15"/>
  <c r="PD6" i="15"/>
  <c r="IG6" i="15"/>
  <c r="JQ6" i="15"/>
  <c r="LA6" i="15"/>
  <c r="MK6" i="15"/>
  <c r="NU6" i="15"/>
  <c r="PE6" i="15"/>
  <c r="IJ6" i="15"/>
  <c r="JT6" i="15"/>
  <c r="LD6" i="15"/>
  <c r="MN6" i="15"/>
  <c r="NX6" i="15"/>
  <c r="IN6" i="15"/>
  <c r="JX6" i="15"/>
  <c r="LH6" i="15"/>
  <c r="MR6" i="15"/>
  <c r="OB6" i="15"/>
  <c r="PL6" i="15"/>
  <c r="IQ6" i="15"/>
  <c r="KA6" i="15"/>
  <c r="LK6" i="15"/>
  <c r="MU6" i="15"/>
  <c r="OE6" i="15"/>
  <c r="IS6" i="15"/>
  <c r="KC6" i="15"/>
  <c r="LM6" i="15"/>
  <c r="MW6" i="15"/>
  <c r="OG6" i="15"/>
  <c r="IV6" i="15"/>
  <c r="KF6" i="15"/>
  <c r="LP6" i="15"/>
  <c r="MZ6" i="15"/>
  <c r="OJ6" i="15"/>
  <c r="IZ6" i="15"/>
  <c r="KJ6" i="15"/>
  <c r="LT6" i="15"/>
  <c r="ND6" i="15"/>
  <c r="ON6" i="15"/>
  <c r="JC6" i="15"/>
  <c r="KM6" i="15"/>
  <c r="LW6" i="15"/>
  <c r="NG6" i="15"/>
  <c r="OQ6" i="15"/>
  <c r="HU6" i="15"/>
  <c r="JE6" i="15"/>
  <c r="KO6" i="15"/>
  <c r="LY6" i="15"/>
  <c r="NI6" i="15"/>
  <c r="OS6" i="15"/>
  <c r="HX6" i="15"/>
  <c r="JH6" i="15"/>
  <c r="KR6" i="15"/>
  <c r="MB6" i="15"/>
  <c r="NL6" i="15"/>
  <c r="OV6" i="15"/>
  <c r="IB6" i="15"/>
  <c r="JL6" i="15"/>
  <c r="KV6" i="15"/>
  <c r="MF6" i="15"/>
  <c r="NP6" i="15"/>
  <c r="OZ6" i="15"/>
  <c r="KY6" i="15"/>
  <c r="MI6" i="15"/>
  <c r="NS6" i="15"/>
  <c r="PC6" i="15"/>
  <c r="IE6" i="15"/>
  <c r="JO6" i="15"/>
  <c r="MO6" i="7"/>
  <c r="N6" i="7"/>
  <c r="LK6" i="7"/>
  <c r="LL6" i="7"/>
  <c r="LM6" i="7"/>
  <c r="LJ6" i="7"/>
  <c r="LN6" i="7"/>
  <c r="LI6" i="7"/>
  <c r="LO6" i="7"/>
  <c r="LH6" i="7"/>
  <c r="LP6" i="7"/>
  <c r="LG6" i="7"/>
  <c r="LQ6" i="7"/>
  <c r="LF6" i="7"/>
  <c r="LR6" i="7"/>
  <c r="LE6" i="7"/>
  <c r="LD6" i="7"/>
  <c r="LS6" i="7"/>
  <c r="LC6" i="7"/>
  <c r="LT6" i="7"/>
  <c r="LU6" i="7"/>
  <c r="LB6" i="7"/>
  <c r="LA6" i="7"/>
  <c r="LV6" i="7"/>
  <c r="KZ6" i="7"/>
  <c r="LW6" i="7"/>
  <c r="LX6" i="7"/>
  <c r="KY6" i="7"/>
  <c r="KX6" i="7"/>
  <c r="LY6" i="7"/>
  <c r="LZ6" i="7"/>
  <c r="KW6" i="7"/>
  <c r="MA6" i="7"/>
  <c r="KV6" i="7"/>
  <c r="MB6" i="7"/>
  <c r="KU6" i="7"/>
  <c r="KT6" i="7"/>
  <c r="MC6" i="7"/>
  <c r="KS6" i="7"/>
  <c r="MD6" i="7"/>
  <c r="KR6" i="7"/>
  <c r="ME6" i="7"/>
  <c r="KQ6" i="7"/>
  <c r="MF6" i="7"/>
  <c r="KP6" i="7"/>
  <c r="MG6" i="7"/>
  <c r="MH6" i="7"/>
  <c r="KO6" i="7"/>
  <c r="KN6" i="7"/>
  <c r="MI6" i="7"/>
  <c r="MJ6" i="7"/>
  <c r="KM6" i="7"/>
  <c r="MK6" i="7"/>
  <c r="KL6" i="7"/>
  <c r="ML6" i="7"/>
  <c r="KK6" i="7"/>
  <c r="KJ6" i="7"/>
  <c r="MM6" i="7"/>
  <c r="KI6" i="7"/>
  <c r="MN6" i="7"/>
  <c r="MT9" i="7"/>
  <c r="FB9" i="7"/>
  <c r="MQ13" i="7"/>
  <c r="EY13" i="7"/>
  <c r="CM12" i="7"/>
  <c r="KG12" i="7"/>
  <c r="CN4" i="7"/>
  <c r="KH4" i="7"/>
  <c r="KG9" i="7"/>
  <c r="CM9" i="7"/>
  <c r="MR11" i="7"/>
  <c r="EZ11" i="7"/>
  <c r="KG13" i="7"/>
  <c r="CM13" i="7"/>
  <c r="MQ7" i="7"/>
  <c r="EY7" i="7"/>
  <c r="KG10" i="7"/>
  <c r="CM10" i="7"/>
  <c r="CM8" i="7"/>
  <c r="KG8" i="7"/>
  <c r="MQ8" i="7"/>
  <c r="EY8" i="7"/>
  <c r="MP6" i="7"/>
  <c r="EX6" i="7"/>
  <c r="MQ4" i="7"/>
  <c r="EY4" i="7"/>
  <c r="MP12" i="7"/>
  <c r="EX12" i="7"/>
  <c r="KE7" i="7"/>
  <c r="CK7" i="7"/>
  <c r="KH5" i="7"/>
  <c r="CN5" i="7"/>
  <c r="KE11" i="7"/>
  <c r="CK11" i="7"/>
  <c r="MQ10" i="7"/>
  <c r="EY10" i="7"/>
  <c r="KG6" i="7"/>
  <c r="CM6" i="7"/>
  <c r="MP5" i="7"/>
  <c r="EX5" i="7"/>
  <c r="DT4" i="14"/>
  <c r="DT6" i="14"/>
  <c r="DU6" i="14" s="1"/>
  <c r="DV6" i="14" s="1"/>
  <c r="DW6" i="14" s="1"/>
  <c r="DX6" i="14" s="1"/>
  <c r="DY6" i="14" s="1"/>
  <c r="DZ6" i="14" s="1"/>
  <c r="EA6" i="14" s="1"/>
  <c r="EB6" i="14" s="1"/>
  <c r="EC6" i="14" s="1"/>
  <c r="ED6" i="14" s="1"/>
  <c r="EE6" i="14" s="1"/>
  <c r="EF6" i="14" s="1"/>
  <c r="EG6" i="14" s="1"/>
  <c r="EH6" i="14" s="1"/>
  <c r="EI6" i="14" s="1"/>
  <c r="EJ6" i="14" s="1"/>
  <c r="EK6" i="14" s="1"/>
  <c r="EL6" i="14" s="1"/>
  <c r="EM6" i="14" s="1"/>
  <c r="EN6" i="14" s="1"/>
  <c r="EO6" i="14" s="1"/>
  <c r="EP6" i="14" s="1"/>
  <c r="EQ6" i="14" s="1"/>
  <c r="ER6" i="14" s="1"/>
  <c r="ES6" i="14" s="1"/>
  <c r="ET6" i="14" s="1"/>
  <c r="EU6" i="14" s="1"/>
  <c r="EV6" i="14" s="1"/>
  <c r="EW6" i="14" s="1"/>
  <c r="EX6" i="14" s="1"/>
  <c r="EY6" i="14" s="1"/>
  <c r="EZ6" i="14" s="1"/>
  <c r="FA6" i="14" s="1"/>
  <c r="FB6" i="14" s="1"/>
  <c r="FC6" i="14" s="1"/>
  <c r="FD6" i="14" s="1"/>
  <c r="FE6" i="14" s="1"/>
  <c r="FF6" i="14" s="1"/>
  <c r="FG6" i="14" s="1"/>
  <c r="FH6" i="14" s="1"/>
  <c r="FI6" i="14" s="1"/>
  <c r="FJ6" i="14" s="1"/>
  <c r="FK6" i="14" s="1"/>
  <c r="FL6" i="14" s="1"/>
  <c r="FM6" i="14" s="1"/>
  <c r="FN6" i="14" s="1"/>
  <c r="FO6" i="14" s="1"/>
  <c r="FP6" i="14" s="1"/>
  <c r="FQ6" i="14" s="1"/>
  <c r="FR6" i="14" s="1"/>
  <c r="FS6" i="14" s="1"/>
  <c r="FT6" i="14" s="1"/>
  <c r="FU6" i="14" s="1"/>
  <c r="FV6" i="14" s="1"/>
  <c r="FW6" i="14" s="1"/>
  <c r="FX6" i="14" s="1"/>
  <c r="FY6" i="14" s="1"/>
  <c r="FZ6" i="14" s="1"/>
  <c r="GA6" i="14" s="1"/>
  <c r="GB6" i="14" s="1"/>
  <c r="GC6" i="14" s="1"/>
  <c r="GD6" i="14" s="1"/>
  <c r="GE6" i="14" s="1"/>
  <c r="GF6" i="14" s="1"/>
  <c r="GG6" i="14" s="1"/>
  <c r="GH6" i="14" s="1"/>
  <c r="GI6" i="14" s="1"/>
  <c r="GJ6" i="14" s="1"/>
  <c r="GK6" i="14" s="1"/>
  <c r="GL6" i="14" s="1"/>
  <c r="GM6" i="14" s="1"/>
  <c r="GN6" i="14" s="1"/>
  <c r="GO6" i="14" s="1"/>
  <c r="GP6" i="14" s="1"/>
  <c r="GQ6" i="14" s="1"/>
  <c r="GR6" i="14" s="1"/>
  <c r="GS6" i="14" s="1"/>
  <c r="GT6" i="14" s="1"/>
  <c r="GU6" i="14" s="1"/>
  <c r="GV6" i="14" s="1"/>
  <c r="GW6" i="14" s="1"/>
  <c r="GX6" i="14" s="1"/>
  <c r="GY6" i="14" s="1"/>
  <c r="GZ6" i="14" s="1"/>
  <c r="HA6" i="14" s="1"/>
  <c r="HB6" i="14" s="1"/>
  <c r="HC6" i="14" s="1"/>
  <c r="HD6" i="14" s="1"/>
  <c r="HE6" i="14" s="1"/>
  <c r="HF6" i="14" s="1"/>
  <c r="HG6" i="14" s="1"/>
  <c r="HH6" i="14" s="1"/>
  <c r="HI6" i="14" s="1"/>
  <c r="HJ6" i="14" s="1"/>
  <c r="HK6" i="14" s="1"/>
  <c r="HL6" i="14" s="1"/>
  <c r="HM6" i="14" s="1"/>
  <c r="HN6" i="14" s="1"/>
  <c r="HO6" i="14" s="1"/>
  <c r="PH6" i="14" s="1"/>
  <c r="LM13" i="14"/>
  <c r="DQ9" i="14"/>
  <c r="LK9" i="14"/>
  <c r="LN11" i="14"/>
  <c r="DT10" i="14"/>
  <c r="DT7" i="14"/>
  <c r="DT8" i="14"/>
  <c r="DT5" i="14"/>
  <c r="HY6" i="14"/>
  <c r="IA6" i="14"/>
  <c r="HQ6" i="14"/>
  <c r="IC6" i="14"/>
  <c r="IF6" i="14"/>
  <c r="IR6" i="14"/>
  <c r="JD6" i="14"/>
  <c r="JP6" i="14"/>
  <c r="KB6" i="14"/>
  <c r="KN6" i="14"/>
  <c r="KZ6" i="14"/>
  <c r="LL6" i="14"/>
  <c r="HR6" i="14"/>
  <c r="IG6" i="14"/>
  <c r="IS6" i="14"/>
  <c r="JE6" i="14"/>
  <c r="JQ6" i="14"/>
  <c r="KC6" i="14"/>
  <c r="KO6" i="14"/>
  <c r="LA6" i="14"/>
  <c r="HS6" i="14"/>
  <c r="IH6" i="14"/>
  <c r="IT6" i="14"/>
  <c r="JF6" i="14"/>
  <c r="JR6" i="14"/>
  <c r="KD6" i="14"/>
  <c r="KP6" i="14"/>
  <c r="LB6" i="14"/>
  <c r="HT6" i="14"/>
  <c r="II6" i="14"/>
  <c r="IU6" i="14"/>
  <c r="JG6" i="14"/>
  <c r="JS6" i="14"/>
  <c r="KE6" i="14"/>
  <c r="KQ6" i="14"/>
  <c r="LC6" i="14"/>
  <c r="HU6" i="14"/>
  <c r="IJ6" i="14"/>
  <c r="IV6" i="14"/>
  <c r="JH6" i="14"/>
  <c r="JT6" i="14"/>
  <c r="KF6" i="14"/>
  <c r="KR6" i="14"/>
  <c r="LD6" i="14"/>
  <c r="HV6" i="14"/>
  <c r="IK6" i="14"/>
  <c r="IW6" i="14"/>
  <c r="JI6" i="14"/>
  <c r="JU6" i="14"/>
  <c r="KG6" i="14"/>
  <c r="KS6" i="14"/>
  <c r="LE6" i="14"/>
  <c r="HZ6" i="14"/>
  <c r="IN6" i="14"/>
  <c r="IZ6" i="14"/>
  <c r="JL6" i="14"/>
  <c r="JX6" i="14"/>
  <c r="KJ6" i="14"/>
  <c r="KV6" i="14"/>
  <c r="LH6" i="14"/>
  <c r="IX6" i="14"/>
  <c r="JY6" i="14"/>
  <c r="KY6" i="14"/>
  <c r="IY6" i="14"/>
  <c r="JZ6" i="14"/>
  <c r="LF6" i="14"/>
  <c r="HW6" i="14"/>
  <c r="JA6" i="14"/>
  <c r="KA6" i="14"/>
  <c r="LG6" i="14"/>
  <c r="HX6" i="14"/>
  <c r="JB6" i="14"/>
  <c r="KH6" i="14"/>
  <c r="LI6" i="14"/>
  <c r="IB6" i="14"/>
  <c r="JC6" i="14"/>
  <c r="KI6" i="14"/>
  <c r="LJ6" i="14"/>
  <c r="IE6" i="14"/>
  <c r="JK6" i="14"/>
  <c r="KL6" i="14"/>
  <c r="IM6" i="14"/>
  <c r="JN6" i="14"/>
  <c r="KT6" i="14"/>
  <c r="IL6" i="14"/>
  <c r="KW6" i="14"/>
  <c r="IO6" i="14"/>
  <c r="KX6" i="14"/>
  <c r="IP6" i="14"/>
  <c r="LK6" i="14"/>
  <c r="IQ6" i="14"/>
  <c r="JJ6" i="14"/>
  <c r="JO6" i="14"/>
  <c r="JW6" i="14"/>
  <c r="ID6" i="14"/>
  <c r="JM6" i="14"/>
  <c r="KK6" i="14"/>
  <c r="JV6" i="14"/>
  <c r="KM6" i="14"/>
  <c r="KU6" i="14"/>
  <c r="N6" i="14"/>
  <c r="HT6" i="15"/>
  <c r="C81" i="16"/>
  <c r="B80" i="16"/>
  <c r="C90" i="16"/>
  <c r="B91" i="16"/>
  <c r="S6" i="15"/>
  <c r="S104" i="15" s="1"/>
  <c r="U6" i="15"/>
  <c r="U104" i="15" s="1"/>
  <c r="T6" i="15"/>
  <c r="T104" i="15" s="1"/>
  <c r="X6" i="15"/>
  <c r="X104" i="15" s="1"/>
  <c r="P6" i="15"/>
  <c r="P104" i="15" s="1"/>
  <c r="O104" i="15" s="1"/>
  <c r="V6" i="15"/>
  <c r="V104" i="15" s="1"/>
  <c r="W6" i="15"/>
  <c r="W104" i="15" s="1"/>
  <c r="C60" i="18"/>
  <c r="B61" i="18"/>
  <c r="Q6" i="14"/>
  <c r="Q104" i="14" s="1"/>
  <c r="O6" i="14"/>
  <c r="O104" i="14" s="1"/>
  <c r="R6" i="14"/>
  <c r="R104" i="14" s="1"/>
  <c r="S6" i="14"/>
  <c r="S104" i="14" s="1"/>
  <c r="T6" i="14"/>
  <c r="T104" i="14" s="1"/>
  <c r="P6" i="14"/>
  <c r="P104" i="14" s="1"/>
  <c r="HP6" i="14"/>
  <c r="L6" i="14"/>
  <c r="L104" i="14" s="1"/>
  <c r="K104" i="14" s="1"/>
  <c r="W104" i="14" s="1"/>
  <c r="C56" i="18"/>
  <c r="B55" i="18"/>
  <c r="M16" i="9"/>
  <c r="N16" i="9"/>
  <c r="H16" i="9"/>
  <c r="A17" i="9"/>
  <c r="C16" i="9"/>
  <c r="D16" i="9"/>
  <c r="G16" i="9"/>
  <c r="B16" i="9"/>
  <c r="L16" i="9"/>
  <c r="I16" i="9"/>
  <c r="T6" i="7"/>
  <c r="T104" i="7" s="1"/>
  <c r="Q6" i="7"/>
  <c r="Q104" i="7" s="1"/>
  <c r="S6" i="7"/>
  <c r="S104" i="7" s="1"/>
  <c r="R6" i="7"/>
  <c r="R104" i="7" s="1"/>
  <c r="O6" i="7"/>
  <c r="O104" i="7" s="1"/>
  <c r="L6" i="7"/>
  <c r="L104" i="7" s="1"/>
  <c r="K104" i="7" s="1"/>
  <c r="P6" i="7"/>
  <c r="P104" i="7" s="1"/>
  <c r="DZ5" i="15" l="1"/>
  <c r="LR5" i="15"/>
  <c r="DO4" i="19"/>
  <c r="LI8" i="19"/>
  <c r="LI10" i="19"/>
  <c r="LI4" i="19"/>
  <c r="LI9" i="19" s="1"/>
  <c r="LI11" i="19" s="1"/>
  <c r="DU4" i="15"/>
  <c r="LO4" i="15"/>
  <c r="DZ4" i="15"/>
  <c r="LR4" i="15"/>
  <c r="DU11" i="15"/>
  <c r="LO11" i="15"/>
  <c r="DU7" i="15"/>
  <c r="LO7" i="15"/>
  <c r="LN11" i="19"/>
  <c r="DZ7" i="15"/>
  <c r="LR7" i="15"/>
  <c r="LN13" i="14"/>
  <c r="PH6" i="15"/>
  <c r="NZ6" i="15"/>
  <c r="OK6" i="15"/>
  <c r="OU6" i="15"/>
  <c r="PF6" i="15"/>
  <c r="DU5" i="15"/>
  <c r="LO5" i="15"/>
  <c r="DW4" i="19"/>
  <c r="LO10" i="19"/>
  <c r="LO8" i="19"/>
  <c r="LO4" i="19"/>
  <c r="LO9" i="19" s="1"/>
  <c r="LO11" i="19" s="1"/>
  <c r="LJ11" i="19"/>
  <c r="DT8" i="15"/>
  <c r="LN8" i="15"/>
  <c r="LP6" i="14"/>
  <c r="LQ6" i="14"/>
  <c r="LM6" i="14"/>
  <c r="MU6" i="14"/>
  <c r="ME6" i="14"/>
  <c r="MT6" i="14"/>
  <c r="MF6" i="14"/>
  <c r="MP6" i="14"/>
  <c r="MH6" i="14"/>
  <c r="LT6" i="14"/>
  <c r="LN6" i="14"/>
  <c r="MS6" i="14"/>
  <c r="MI6" i="14"/>
  <c r="LW6" i="14"/>
  <c r="MQ6" i="14"/>
  <c r="LR6" i="14"/>
  <c r="LV6" i="14"/>
  <c r="LS6" i="14"/>
  <c r="MD6" i="14"/>
  <c r="LO6" i="14"/>
  <c r="MC6" i="14"/>
  <c r="LU6" i="14"/>
  <c r="LX6" i="14"/>
  <c r="MO6" i="14"/>
  <c r="MG6" i="14"/>
  <c r="MZ6" i="14"/>
  <c r="OM6" i="14"/>
  <c r="NO6" i="14"/>
  <c r="NC6" i="14"/>
  <c r="MN6" i="14"/>
  <c r="MY6" i="14"/>
  <c r="OT6" i="14"/>
  <c r="MB6" i="14"/>
  <c r="MM6" i="14"/>
  <c r="NJ6" i="14"/>
  <c r="LY6" i="14"/>
  <c r="OE6" i="14"/>
  <c r="NP6" i="14"/>
  <c r="MA6" i="14"/>
  <c r="ML6" i="14"/>
  <c r="NR6" i="14"/>
  <c r="ND6" i="14"/>
  <c r="LZ6" i="14"/>
  <c r="OK6" i="14"/>
  <c r="NE6" i="14"/>
  <c r="NZ6" i="14"/>
  <c r="MR6" i="14"/>
  <c r="NM6" i="14"/>
  <c r="NB6" i="14"/>
  <c r="NG6" i="14"/>
  <c r="OI6" i="14"/>
  <c r="OB6" i="14"/>
  <c r="NK6" i="14"/>
  <c r="OD6" i="14"/>
  <c r="MX6" i="14"/>
  <c r="NI6" i="14"/>
  <c r="OR6" i="14"/>
  <c r="OP6" i="14"/>
  <c r="NQ6" i="14"/>
  <c r="NF6" i="14"/>
  <c r="MK6" i="14"/>
  <c r="NT6" i="14"/>
  <c r="OY6" i="14"/>
  <c r="MJ6" i="14"/>
  <c r="OA6" i="14"/>
  <c r="OL6" i="14"/>
  <c r="NN6" i="14"/>
  <c r="NA6" i="14"/>
  <c r="DQ11" i="14"/>
  <c r="LK11" i="14"/>
  <c r="DU9" i="14"/>
  <c r="LM9" i="14"/>
  <c r="PC6" i="14"/>
  <c r="NS6" i="14"/>
  <c r="OC6" i="14"/>
  <c r="OJ6" i="14"/>
  <c r="HO104" i="7"/>
  <c r="PH104" i="7" s="1"/>
  <c r="PH108" i="7" s="1"/>
  <c r="W104" i="7"/>
  <c r="MR10" i="7"/>
  <c r="EZ10" i="7"/>
  <c r="MS11" i="7"/>
  <c r="FA11" i="7"/>
  <c r="CJ11" i="7"/>
  <c r="KD11" i="7"/>
  <c r="MR8" i="7"/>
  <c r="EZ8" i="7"/>
  <c r="KF9" i="7"/>
  <c r="CL9" i="7"/>
  <c r="MQ6" i="7"/>
  <c r="EY6" i="7"/>
  <c r="MQ5" i="7"/>
  <c r="EY5" i="7"/>
  <c r="KF6" i="7"/>
  <c r="CL6" i="7"/>
  <c r="KF10" i="7"/>
  <c r="CL10" i="7"/>
  <c r="KF12" i="7"/>
  <c r="CL12" i="7"/>
  <c r="MQ12" i="7"/>
  <c r="EY12" i="7"/>
  <c r="MR7" i="7"/>
  <c r="EZ7" i="7"/>
  <c r="MR13" i="7"/>
  <c r="EZ13" i="7"/>
  <c r="KG5" i="7"/>
  <c r="CM5" i="7"/>
  <c r="KF8" i="7"/>
  <c r="CL8" i="7"/>
  <c r="KD7" i="7"/>
  <c r="CJ7" i="7"/>
  <c r="MR4" i="7"/>
  <c r="EZ4" i="7"/>
  <c r="KF13" i="7"/>
  <c r="CL13" i="7"/>
  <c r="MU9" i="7"/>
  <c r="FC9" i="7"/>
  <c r="KG4" i="7"/>
  <c r="CM4" i="7"/>
  <c r="PB6" i="14"/>
  <c r="OX6" i="14"/>
  <c r="PF6" i="14"/>
  <c r="OF6" i="14"/>
  <c r="OZ6" i="14"/>
  <c r="OH6" i="14"/>
  <c r="NH6" i="14"/>
  <c r="ON6" i="14"/>
  <c r="OV6" i="14"/>
  <c r="NV6" i="14"/>
  <c r="MV6" i="14"/>
  <c r="NX6" i="14"/>
  <c r="PE6" i="14"/>
  <c r="OQ6" i="14"/>
  <c r="NL6" i="14"/>
  <c r="OS6" i="14"/>
  <c r="OW6" i="14"/>
  <c r="PG6" i="14"/>
  <c r="OG6" i="14"/>
  <c r="OO6" i="14"/>
  <c r="PA6" i="14"/>
  <c r="NY6" i="14"/>
  <c r="OU6" i="14"/>
  <c r="NU6" i="14"/>
  <c r="NW6" i="14"/>
  <c r="MW6" i="14"/>
  <c r="PD6" i="14"/>
  <c r="DU4" i="14"/>
  <c r="LM4" i="14"/>
  <c r="DU7" i="14"/>
  <c r="LM7" i="14"/>
  <c r="LM10" i="14"/>
  <c r="DU10" i="14"/>
  <c r="DW11" i="14"/>
  <c r="LO11" i="14"/>
  <c r="DP9" i="14"/>
  <c r="LJ9" i="14"/>
  <c r="LM5" i="14"/>
  <c r="DU5" i="14"/>
  <c r="LM8" i="14"/>
  <c r="DU8" i="14"/>
  <c r="DW13" i="14"/>
  <c r="LO13" i="14"/>
  <c r="PH12" i="14"/>
  <c r="AA104" i="15"/>
  <c r="B79" i="16"/>
  <c r="C80" i="16"/>
  <c r="F116" i="15"/>
  <c r="S106" i="15"/>
  <c r="R104" i="15"/>
  <c r="F114" i="15"/>
  <c r="R106" i="15"/>
  <c r="U106" i="15"/>
  <c r="F109" i="15"/>
  <c r="T106" i="15"/>
  <c r="F110" i="15"/>
  <c r="V106" i="15"/>
  <c r="X106" i="15"/>
  <c r="F115" i="15"/>
  <c r="W106" i="15"/>
  <c r="C61" i="18"/>
  <c r="B62" i="18"/>
  <c r="B92" i="16"/>
  <c r="C91" i="16"/>
  <c r="D114" i="7"/>
  <c r="O106" i="7"/>
  <c r="D110" i="7"/>
  <c r="N104" i="7"/>
  <c r="N106" i="7"/>
  <c r="D109" i="7"/>
  <c r="D115" i="7"/>
  <c r="Q106" i="7"/>
  <c r="D116" i="7"/>
  <c r="P106" i="7"/>
  <c r="T106" i="7"/>
  <c r="R106" i="7"/>
  <c r="S106" i="7"/>
  <c r="H17" i="9"/>
  <c r="C17" i="9"/>
  <c r="G17" i="9"/>
  <c r="M17" i="9"/>
  <c r="A18" i="9"/>
  <c r="D17" i="9"/>
  <c r="B17" i="9"/>
  <c r="N17" i="9"/>
  <c r="I17" i="9"/>
  <c r="L17" i="9"/>
  <c r="B54" i="18"/>
  <c r="C55" i="18"/>
  <c r="O106" i="14"/>
  <c r="N106" i="14"/>
  <c r="D116" i="14"/>
  <c r="R106" i="14"/>
  <c r="D109" i="14"/>
  <c r="Q106" i="14"/>
  <c r="T106" i="14"/>
  <c r="D110" i="14"/>
  <c r="D114" i="14"/>
  <c r="P106" i="14"/>
  <c r="N104" i="14"/>
  <c r="S106" i="14"/>
  <c r="D115" i="14"/>
  <c r="DT5" i="15" l="1"/>
  <c r="LN5" i="15"/>
  <c r="EA7" i="15"/>
  <c r="LS7" i="15"/>
  <c r="DS8" i="15"/>
  <c r="LM8" i="15"/>
  <c r="DT4" i="15"/>
  <c r="LN4" i="15"/>
  <c r="DT7" i="15"/>
  <c r="LN7" i="15"/>
  <c r="DT11" i="15"/>
  <c r="LN11" i="15"/>
  <c r="DN4" i="19"/>
  <c r="LH8" i="19"/>
  <c r="LH10" i="19"/>
  <c r="LH4" i="19"/>
  <c r="LH9" i="19" s="1"/>
  <c r="DX4" i="19"/>
  <c r="LP10" i="19"/>
  <c r="LP8" i="19"/>
  <c r="LP4" i="19"/>
  <c r="LP9" i="19" s="1"/>
  <c r="LP11" i="19" s="1"/>
  <c r="EA4" i="15"/>
  <c r="LS4" i="15"/>
  <c r="EA5" i="15"/>
  <c r="LS5" i="15"/>
  <c r="C7" i="28"/>
  <c r="D7" i="28" s="1"/>
  <c r="DV9" i="14"/>
  <c r="LN9" i="14"/>
  <c r="DP11" i="14"/>
  <c r="LJ11" i="14"/>
  <c r="HS104" i="15"/>
  <c r="AB104" i="15" s="1"/>
  <c r="AC104" i="15" s="1"/>
  <c r="HT108" i="15"/>
  <c r="HT107" i="15"/>
  <c r="HT104" i="15"/>
  <c r="HT106" i="15" s="1"/>
  <c r="HP107" i="7"/>
  <c r="X104" i="7"/>
  <c r="Y104" i="7" s="1"/>
  <c r="PH106" i="7"/>
  <c r="PH107" i="7"/>
  <c r="HP104" i="7"/>
  <c r="HP106" i="7" s="1"/>
  <c r="MR5" i="7"/>
  <c r="EZ5" i="7"/>
  <c r="MR6" i="7"/>
  <c r="EZ6" i="7"/>
  <c r="CK8" i="7"/>
  <c r="KE8" i="7"/>
  <c r="CI7" i="7"/>
  <c r="KC7" i="7"/>
  <c r="KE12" i="7"/>
  <c r="CK12" i="7"/>
  <c r="KE9" i="7"/>
  <c r="CK9" i="7"/>
  <c r="KF4" i="7"/>
  <c r="CL4" i="7"/>
  <c r="KF5" i="7"/>
  <c r="CL5" i="7"/>
  <c r="MS8" i="7"/>
  <c r="FA8" i="7"/>
  <c r="KE10" i="7"/>
  <c r="CK10" i="7"/>
  <c r="KE13" i="7"/>
  <c r="CK13" i="7"/>
  <c r="FA7" i="7"/>
  <c r="MS7" i="7"/>
  <c r="CI11" i="7"/>
  <c r="KC11" i="7"/>
  <c r="MV9" i="7"/>
  <c r="FD9" i="7"/>
  <c r="KE6" i="7"/>
  <c r="CK6" i="7"/>
  <c r="MT11" i="7"/>
  <c r="FB11" i="7"/>
  <c r="MS10" i="7"/>
  <c r="FA10" i="7"/>
  <c r="MS13" i="7"/>
  <c r="FA13" i="7"/>
  <c r="MS4" i="7"/>
  <c r="FA4" i="7"/>
  <c r="MR12" i="7"/>
  <c r="EZ12" i="7"/>
  <c r="LN4" i="14"/>
  <c r="DV4" i="14"/>
  <c r="DX11" i="14"/>
  <c r="LP11" i="14"/>
  <c r="DV7" i="14"/>
  <c r="LN7" i="14"/>
  <c r="HO104" i="14"/>
  <c r="X104" i="14" s="1"/>
  <c r="Y104" i="14" s="1"/>
  <c r="Z104" i="14" s="1"/>
  <c r="AA104" i="14" s="1"/>
  <c r="AB104" i="14" s="1"/>
  <c r="AC104" i="14" s="1"/>
  <c r="AD104" i="14" s="1"/>
  <c r="AE104" i="14" s="1"/>
  <c r="AF104" i="14" s="1"/>
  <c r="AG104" i="14" s="1"/>
  <c r="AH104" i="14" s="1"/>
  <c r="AI104" i="14" s="1"/>
  <c r="AJ104" i="14" s="1"/>
  <c r="AK104" i="14" s="1"/>
  <c r="AL104" i="14" s="1"/>
  <c r="AM104" i="14" s="1"/>
  <c r="AN104" i="14" s="1"/>
  <c r="AO104" i="14" s="1"/>
  <c r="AP104" i="14" s="1"/>
  <c r="AQ104" i="14" s="1"/>
  <c r="AR104" i="14" s="1"/>
  <c r="AS104" i="14" s="1"/>
  <c r="AT104" i="14" s="1"/>
  <c r="AU104" i="14" s="1"/>
  <c r="AV104" i="14" s="1"/>
  <c r="AW104" i="14" s="1"/>
  <c r="AX104" i="14" s="1"/>
  <c r="AY104" i="14" s="1"/>
  <c r="AZ104" i="14" s="1"/>
  <c r="BA104" i="14" s="1"/>
  <c r="BB104" i="14" s="1"/>
  <c r="BC104" i="14" s="1"/>
  <c r="BD104" i="14" s="1"/>
  <c r="BE104" i="14" s="1"/>
  <c r="BF104" i="14" s="1"/>
  <c r="BG104" i="14" s="1"/>
  <c r="BH104" i="14" s="1"/>
  <c r="BI104" i="14" s="1"/>
  <c r="BJ104" i="14" s="1"/>
  <c r="BK104" i="14" s="1"/>
  <c r="BL104" i="14" s="1"/>
  <c r="BM104" i="14" s="1"/>
  <c r="BN104" i="14" s="1"/>
  <c r="BO104" i="14" s="1"/>
  <c r="BP104" i="14" s="1"/>
  <c r="BQ104" i="14" s="1"/>
  <c r="BR104" i="14" s="1"/>
  <c r="BS104" i="14" s="1"/>
  <c r="BT104" i="14" s="1"/>
  <c r="BU104" i="14" s="1"/>
  <c r="BV104" i="14" s="1"/>
  <c r="BW104" i="14" s="1"/>
  <c r="BX104" i="14" s="1"/>
  <c r="BY104" i="14" s="1"/>
  <c r="BZ104" i="14" s="1"/>
  <c r="CA104" i="14" s="1"/>
  <c r="CB104" i="14" s="1"/>
  <c r="CC104" i="14" s="1"/>
  <c r="CD104" i="14" s="1"/>
  <c r="CE104" i="14" s="1"/>
  <c r="CF104" i="14" s="1"/>
  <c r="CG104" i="14" s="1"/>
  <c r="CH104" i="14" s="1"/>
  <c r="CI104" i="14" s="1"/>
  <c r="CJ104" i="14" s="1"/>
  <c r="CK104" i="14" s="1"/>
  <c r="CL104" i="14" s="1"/>
  <c r="CM104" i="14" s="1"/>
  <c r="CN104" i="14" s="1"/>
  <c r="CO104" i="14" s="1"/>
  <c r="CP104" i="14" s="1"/>
  <c r="CQ104" i="14" s="1"/>
  <c r="CR104" i="14" s="1"/>
  <c r="CS104" i="14" s="1"/>
  <c r="CT104" i="14" s="1"/>
  <c r="CU104" i="14" s="1"/>
  <c r="CV104" i="14" s="1"/>
  <c r="CW104" i="14" s="1"/>
  <c r="CX104" i="14" s="1"/>
  <c r="CY104" i="14" s="1"/>
  <c r="CZ104" i="14" s="1"/>
  <c r="DA104" i="14" s="1"/>
  <c r="DB104" i="14" s="1"/>
  <c r="DC104" i="14" s="1"/>
  <c r="DD104" i="14" s="1"/>
  <c r="DE104" i="14" s="1"/>
  <c r="DF104" i="14" s="1"/>
  <c r="DG104" i="14" s="1"/>
  <c r="DH104" i="14" s="1"/>
  <c r="DI104" i="14" s="1"/>
  <c r="DJ104" i="14" s="1"/>
  <c r="DK104" i="14" s="1"/>
  <c r="DL104" i="14" s="1"/>
  <c r="DM104" i="14" s="1"/>
  <c r="DN104" i="14" s="1"/>
  <c r="DO104" i="14" s="1"/>
  <c r="DP104" i="14" s="1"/>
  <c r="DQ104" i="14" s="1"/>
  <c r="DR104" i="14" s="1"/>
  <c r="DS104" i="14" s="1"/>
  <c r="DT104" i="14" s="1"/>
  <c r="DU104" i="14" s="1"/>
  <c r="DV104" i="14" s="1"/>
  <c r="DW104" i="14" s="1"/>
  <c r="DX104" i="14" s="1"/>
  <c r="DY104" i="14" s="1"/>
  <c r="DZ104" i="14" s="1"/>
  <c r="EA104" i="14" s="1"/>
  <c r="EB104" i="14" s="1"/>
  <c r="EC104" i="14" s="1"/>
  <c r="ED104" i="14" s="1"/>
  <c r="EE104" i="14" s="1"/>
  <c r="EF104" i="14" s="1"/>
  <c r="EG104" i="14" s="1"/>
  <c r="EH104" i="14" s="1"/>
  <c r="EI104" i="14" s="1"/>
  <c r="EJ104" i="14" s="1"/>
  <c r="EK104" i="14" s="1"/>
  <c r="EL104" i="14" s="1"/>
  <c r="EM104" i="14" s="1"/>
  <c r="EN104" i="14" s="1"/>
  <c r="EO104" i="14" s="1"/>
  <c r="EP104" i="14" s="1"/>
  <c r="EQ104" i="14" s="1"/>
  <c r="ER104" i="14" s="1"/>
  <c r="ES104" i="14" s="1"/>
  <c r="ET104" i="14" s="1"/>
  <c r="EU104" i="14" s="1"/>
  <c r="EV104" i="14" s="1"/>
  <c r="EW104" i="14" s="1"/>
  <c r="EX104" i="14" s="1"/>
  <c r="EY104" i="14" s="1"/>
  <c r="EZ104" i="14" s="1"/>
  <c r="FA104" i="14" s="1"/>
  <c r="FB104" i="14" s="1"/>
  <c r="FC104" i="14" s="1"/>
  <c r="FD104" i="14" s="1"/>
  <c r="FE104" i="14" s="1"/>
  <c r="FF104" i="14" s="1"/>
  <c r="FG104" i="14" s="1"/>
  <c r="FH104" i="14" s="1"/>
  <c r="FI104" i="14" s="1"/>
  <c r="FJ104" i="14" s="1"/>
  <c r="FK104" i="14" s="1"/>
  <c r="FL104" i="14" s="1"/>
  <c r="FM104" i="14" s="1"/>
  <c r="FN104" i="14" s="1"/>
  <c r="FO104" i="14" s="1"/>
  <c r="FP104" i="14" s="1"/>
  <c r="FQ104" i="14" s="1"/>
  <c r="FR104" i="14" s="1"/>
  <c r="FS104" i="14" s="1"/>
  <c r="FT104" i="14" s="1"/>
  <c r="FU104" i="14" s="1"/>
  <c r="FV104" i="14" s="1"/>
  <c r="FW104" i="14" s="1"/>
  <c r="FX104" i="14" s="1"/>
  <c r="FY104" i="14" s="1"/>
  <c r="FZ104" i="14" s="1"/>
  <c r="GA104" i="14" s="1"/>
  <c r="GB104" i="14" s="1"/>
  <c r="GC104" i="14" s="1"/>
  <c r="GD104" i="14" s="1"/>
  <c r="GE104" i="14" s="1"/>
  <c r="GF104" i="14" s="1"/>
  <c r="GG104" i="14" s="1"/>
  <c r="GH104" i="14" s="1"/>
  <c r="GI104" i="14" s="1"/>
  <c r="GJ104" i="14" s="1"/>
  <c r="GK104" i="14" s="1"/>
  <c r="GL104" i="14" s="1"/>
  <c r="GM104" i="14" s="1"/>
  <c r="GN104" i="14" s="1"/>
  <c r="GO104" i="14" s="1"/>
  <c r="GP104" i="14" s="1"/>
  <c r="GQ104" i="14" s="1"/>
  <c r="GR104" i="14" s="1"/>
  <c r="GS104" i="14" s="1"/>
  <c r="GT104" i="14" s="1"/>
  <c r="GU104" i="14" s="1"/>
  <c r="GV104" i="14" s="1"/>
  <c r="GW104" i="14" s="1"/>
  <c r="GX104" i="14" s="1"/>
  <c r="GY104" i="14" s="1"/>
  <c r="GZ104" i="14" s="1"/>
  <c r="HA104" i="14" s="1"/>
  <c r="HB104" i="14" s="1"/>
  <c r="HC104" i="14" s="1"/>
  <c r="HD104" i="14" s="1"/>
  <c r="HE104" i="14" s="1"/>
  <c r="HF104" i="14" s="1"/>
  <c r="HG104" i="14" s="1"/>
  <c r="HH104" i="14" s="1"/>
  <c r="HI104" i="14" s="1"/>
  <c r="HJ104" i="14" s="1"/>
  <c r="HK104" i="14" s="1"/>
  <c r="HL104" i="14" s="1"/>
  <c r="HM104" i="14" s="1"/>
  <c r="HN104" i="14" s="1"/>
  <c r="LN8" i="14"/>
  <c r="DV8" i="14"/>
  <c r="DV10" i="14"/>
  <c r="LN10" i="14"/>
  <c r="DV5" i="14"/>
  <c r="LN5" i="14"/>
  <c r="DO9" i="14"/>
  <c r="LI9" i="14"/>
  <c r="DX13" i="14"/>
  <c r="LP13" i="14"/>
  <c r="PG12" i="14"/>
  <c r="B78" i="16"/>
  <c r="C79" i="16"/>
  <c r="B93" i="16"/>
  <c r="C92" i="16"/>
  <c r="B18" i="9"/>
  <c r="A19" i="9"/>
  <c r="L18" i="9"/>
  <c r="G18" i="9"/>
  <c r="I18" i="9"/>
  <c r="C18" i="9"/>
  <c r="N18" i="9"/>
  <c r="M18" i="9"/>
  <c r="D18" i="9"/>
  <c r="H18" i="9"/>
  <c r="C54" i="18"/>
  <c r="B53" i="18"/>
  <c r="B63" i="18"/>
  <c r="C62" i="18"/>
  <c r="LH11" i="19" l="1"/>
  <c r="EB5" i="15"/>
  <c r="LT5" i="15"/>
  <c r="DS4" i="15"/>
  <c r="LM4" i="15"/>
  <c r="EB4" i="15"/>
  <c r="LT4" i="15"/>
  <c r="DM4" i="19"/>
  <c r="LG10" i="19"/>
  <c r="LG8" i="19"/>
  <c r="LG4" i="19"/>
  <c r="LG9" i="19" s="1"/>
  <c r="LG11" i="19" s="1"/>
  <c r="DR8" i="15"/>
  <c r="LL8" i="15"/>
  <c r="DS11" i="15"/>
  <c r="LM11" i="15"/>
  <c r="EB7" i="15"/>
  <c r="LT7" i="15"/>
  <c r="DY4" i="19"/>
  <c r="LQ10" i="19"/>
  <c r="LQ8" i="19"/>
  <c r="LQ4" i="19"/>
  <c r="LQ9" i="19" s="1"/>
  <c r="LQ11" i="19" s="1"/>
  <c r="DS7" i="15"/>
  <c r="LM7" i="15"/>
  <c r="DS5" i="15"/>
  <c r="LM5" i="15"/>
  <c r="C8" i="28"/>
  <c r="HP108" i="7"/>
  <c r="DO11" i="14"/>
  <c r="LI11" i="14"/>
  <c r="DW9" i="14"/>
  <c r="LO9" i="14"/>
  <c r="HV107" i="15"/>
  <c r="HV108" i="15"/>
  <c r="HV104" i="15"/>
  <c r="HV106" i="15" s="1"/>
  <c r="AD104" i="15"/>
  <c r="HU108" i="15"/>
  <c r="HU107" i="15"/>
  <c r="HU104" i="15"/>
  <c r="HU106" i="15" s="1"/>
  <c r="PL106" i="15"/>
  <c r="PL107" i="15"/>
  <c r="PL104" i="15"/>
  <c r="PL108" i="15" s="1"/>
  <c r="HP109" i="7"/>
  <c r="HR107" i="7"/>
  <c r="HR104" i="7"/>
  <c r="HR106" i="7" s="1"/>
  <c r="Z104" i="7"/>
  <c r="HQ107" i="7"/>
  <c r="HQ104" i="7"/>
  <c r="HQ106" i="7" s="1"/>
  <c r="PH109" i="7"/>
  <c r="MS12" i="7"/>
  <c r="FA12" i="7"/>
  <c r="MW9" i="7"/>
  <c r="FE9" i="7"/>
  <c r="KE5" i="7"/>
  <c r="CK5" i="7"/>
  <c r="KE4" i="7"/>
  <c r="CK4" i="7"/>
  <c r="CH11" i="7"/>
  <c r="KB11" i="7"/>
  <c r="MT13" i="7"/>
  <c r="FB13" i="7"/>
  <c r="KD9" i="7"/>
  <c r="CJ9" i="7"/>
  <c r="KD8" i="7"/>
  <c r="CJ8" i="7"/>
  <c r="MT8" i="7"/>
  <c r="FB8" i="7"/>
  <c r="FB7" i="7"/>
  <c r="MT7" i="7"/>
  <c r="MS6" i="7"/>
  <c r="FA6" i="7"/>
  <c r="CH7" i="7"/>
  <c r="KB7" i="7"/>
  <c r="MT10" i="7"/>
  <c r="FB10" i="7"/>
  <c r="KD13" i="7"/>
  <c r="CJ13" i="7"/>
  <c r="KD12" i="7"/>
  <c r="CJ12" i="7"/>
  <c r="MS5" i="7"/>
  <c r="FA5" i="7"/>
  <c r="KD6" i="7"/>
  <c r="CJ6" i="7"/>
  <c r="FB4" i="7"/>
  <c r="MT4" i="7"/>
  <c r="FC11" i="7"/>
  <c r="MU11" i="7"/>
  <c r="KD10" i="7"/>
  <c r="CJ10" i="7"/>
  <c r="DW4" i="14"/>
  <c r="LO4" i="14"/>
  <c r="DW7" i="14"/>
  <c r="LO7" i="14"/>
  <c r="DY11" i="14"/>
  <c r="LQ11" i="14"/>
  <c r="DN9" i="14"/>
  <c r="LH9" i="14"/>
  <c r="DW5" i="14"/>
  <c r="LO5" i="14"/>
  <c r="DW10" i="14"/>
  <c r="LO10" i="14"/>
  <c r="DW8" i="14"/>
  <c r="LO8" i="14"/>
  <c r="DY13" i="14"/>
  <c r="LQ13" i="14"/>
  <c r="PF12" i="14"/>
  <c r="Y4" i="24"/>
  <c r="B77" i="16"/>
  <c r="C78" i="16"/>
  <c r="A20" i="9"/>
  <c r="I19" i="9"/>
  <c r="H19" i="9"/>
  <c r="N19" i="9"/>
  <c r="B19" i="9"/>
  <c r="G19" i="9"/>
  <c r="L19" i="9"/>
  <c r="D19" i="9"/>
  <c r="C19" i="9"/>
  <c r="M19" i="9"/>
  <c r="B64" i="18"/>
  <c r="C63" i="18"/>
  <c r="C93" i="16"/>
  <c r="B94" i="16"/>
  <c r="B52" i="18"/>
  <c r="C53" i="18"/>
  <c r="DR5" i="15" l="1"/>
  <c r="LL5" i="15"/>
  <c r="EC7" i="15"/>
  <c r="LU7" i="15"/>
  <c r="DL4" i="19"/>
  <c r="LF8" i="19"/>
  <c r="LF10" i="19"/>
  <c r="LF4" i="19"/>
  <c r="LF9" i="19" s="1"/>
  <c r="DR7" i="15"/>
  <c r="LL7" i="15"/>
  <c r="DR11" i="15"/>
  <c r="LL11" i="15"/>
  <c r="EC4" i="15"/>
  <c r="LU4" i="15"/>
  <c r="DQ8" i="15"/>
  <c r="LK8" i="15"/>
  <c r="DR4" i="15"/>
  <c r="LL4" i="15"/>
  <c r="DZ4" i="19"/>
  <c r="LR10" i="19"/>
  <c r="LR8" i="19"/>
  <c r="LR4" i="19"/>
  <c r="LR9" i="19" s="1"/>
  <c r="EC5" i="15"/>
  <c r="LU5" i="15"/>
  <c r="D8" i="28"/>
  <c r="C9" i="28" s="1"/>
  <c r="HR108" i="7"/>
  <c r="HQ108" i="7"/>
  <c r="HQ109" i="7" s="1"/>
  <c r="DX9" i="14"/>
  <c r="LP9" i="14"/>
  <c r="DN11" i="14"/>
  <c r="LH11" i="14"/>
  <c r="HU109" i="15"/>
  <c r="HV109" i="15"/>
  <c r="PL109" i="15"/>
  <c r="HW108" i="15"/>
  <c r="HW107" i="15"/>
  <c r="HW104" i="15"/>
  <c r="HW106" i="15" s="1"/>
  <c r="AE104" i="15"/>
  <c r="HS107" i="7"/>
  <c r="HS104" i="7"/>
  <c r="HS106" i="7" s="1"/>
  <c r="AA104" i="7"/>
  <c r="HR109" i="7"/>
  <c r="FC7" i="7"/>
  <c r="MU7" i="7"/>
  <c r="KC12" i="7"/>
  <c r="CI12" i="7"/>
  <c r="MU8" i="7"/>
  <c r="FC8" i="7"/>
  <c r="KD5" i="7"/>
  <c r="CJ5" i="7"/>
  <c r="KC10" i="7"/>
  <c r="CI10" i="7"/>
  <c r="KC13" i="7"/>
  <c r="CI13" i="7"/>
  <c r="KC8" i="7"/>
  <c r="CI8" i="7"/>
  <c r="MX9" i="7"/>
  <c r="FF9" i="7"/>
  <c r="MU10" i="7"/>
  <c r="FC10" i="7"/>
  <c r="KC9" i="7"/>
  <c r="CI9" i="7"/>
  <c r="MT12" i="7"/>
  <c r="FB12" i="7"/>
  <c r="FD11" i="7"/>
  <c r="MV11" i="7"/>
  <c r="MU13" i="7"/>
  <c r="FC13" i="7"/>
  <c r="MU4" i="7"/>
  <c r="FC4" i="7"/>
  <c r="CG7" i="7"/>
  <c r="KA7" i="7"/>
  <c r="KC6" i="7"/>
  <c r="CI6" i="7"/>
  <c r="MT6" i="7"/>
  <c r="FB6" i="7"/>
  <c r="CG11" i="7"/>
  <c r="KA11" i="7"/>
  <c r="MT5" i="7"/>
  <c r="FB5" i="7"/>
  <c r="KD4" i="7"/>
  <c r="CJ4" i="7"/>
  <c r="DX4" i="14"/>
  <c r="LP4" i="14"/>
  <c r="DZ13" i="14"/>
  <c r="LR13" i="14"/>
  <c r="DX7" i="14"/>
  <c r="LP7" i="14"/>
  <c r="DX10" i="14"/>
  <c r="LP10" i="14"/>
  <c r="DM9" i="14"/>
  <c r="LG9" i="14"/>
  <c r="DZ11" i="14"/>
  <c r="LR11" i="14"/>
  <c r="DX8" i="14"/>
  <c r="LP8" i="14"/>
  <c r="DX5" i="14"/>
  <c r="LP5" i="14"/>
  <c r="PE12" i="14"/>
  <c r="HR10" i="24"/>
  <c r="HR9" i="24"/>
  <c r="HR4" i="24"/>
  <c r="HR8" i="24" s="1"/>
  <c r="C77" i="16"/>
  <c r="B76" i="16"/>
  <c r="B95" i="16"/>
  <c r="C94" i="16"/>
  <c r="B65" i="18"/>
  <c r="C64" i="18"/>
  <c r="N20" i="9"/>
  <c r="M20" i="9"/>
  <c r="D20" i="9"/>
  <c r="H20" i="9"/>
  <c r="I20" i="9"/>
  <c r="B20" i="9"/>
  <c r="L20" i="9"/>
  <c r="G20" i="9"/>
  <c r="C20" i="9"/>
  <c r="A21" i="9"/>
  <c r="B51" i="18"/>
  <c r="C52" i="18"/>
  <c r="LF11" i="19" l="1"/>
  <c r="ED5" i="15"/>
  <c r="LV5" i="15"/>
  <c r="DP8" i="15"/>
  <c r="LJ8" i="15"/>
  <c r="LR11" i="19"/>
  <c r="ED4" i="15"/>
  <c r="LV4" i="15"/>
  <c r="DK4" i="19"/>
  <c r="LE10" i="19"/>
  <c r="LE8" i="19"/>
  <c r="LE4" i="19"/>
  <c r="LE9" i="19" s="1"/>
  <c r="LE11" i="19" s="1"/>
  <c r="EA4" i="19"/>
  <c r="LS8" i="19"/>
  <c r="LS10" i="19"/>
  <c r="LS4" i="19"/>
  <c r="LS9" i="19" s="1"/>
  <c r="LS11" i="19" s="1"/>
  <c r="DQ11" i="15"/>
  <c r="LK11" i="15"/>
  <c r="ED7" i="15"/>
  <c r="LV7" i="15"/>
  <c r="DQ4" i="15"/>
  <c r="LK4" i="15"/>
  <c r="DQ7" i="15"/>
  <c r="LK7" i="15"/>
  <c r="DQ5" i="15"/>
  <c r="LK5" i="15"/>
  <c r="D9" i="28"/>
  <c r="C10" i="28" s="1"/>
  <c r="HS108" i="7"/>
  <c r="DM11" i="14"/>
  <c r="LG11" i="14"/>
  <c r="DY9" i="14"/>
  <c r="LQ9" i="14"/>
  <c r="HW109" i="15"/>
  <c r="HX108" i="15"/>
  <c r="HX107" i="15"/>
  <c r="HX104" i="15"/>
  <c r="HX106" i="15" s="1"/>
  <c r="AF104" i="15"/>
  <c r="HS109" i="7"/>
  <c r="HT107" i="7"/>
  <c r="HT104" i="7"/>
  <c r="HT106" i="7" s="1"/>
  <c r="AB104" i="7"/>
  <c r="KB13" i="7"/>
  <c r="CH13" i="7"/>
  <c r="MW11" i="7"/>
  <c r="FE11" i="7"/>
  <c r="KC5" i="7"/>
  <c r="CI5" i="7"/>
  <c r="MU5" i="7"/>
  <c r="FC5" i="7"/>
  <c r="CF7" i="7"/>
  <c r="JZ7" i="7"/>
  <c r="MV10" i="7"/>
  <c r="FD10" i="7"/>
  <c r="MV8" i="7"/>
  <c r="FD8" i="7"/>
  <c r="KB10" i="7"/>
  <c r="CH10" i="7"/>
  <c r="MV4" i="7"/>
  <c r="FD4" i="7"/>
  <c r="KB9" i="7"/>
  <c r="CH9" i="7"/>
  <c r="MY9" i="7"/>
  <c r="FG9" i="7"/>
  <c r="KB12" i="7"/>
  <c r="CH12" i="7"/>
  <c r="KC4" i="7"/>
  <c r="CI4" i="7"/>
  <c r="MV13" i="7"/>
  <c r="FD13" i="7"/>
  <c r="KB8" i="7"/>
  <c r="CH8" i="7"/>
  <c r="MU12" i="7"/>
  <c r="FC12" i="7"/>
  <c r="JZ11" i="7"/>
  <c r="CF11" i="7"/>
  <c r="MU6" i="7"/>
  <c r="FC6" i="7"/>
  <c r="KB6" i="7"/>
  <c r="CH6" i="7"/>
  <c r="MV7" i="7"/>
  <c r="FD7" i="7"/>
  <c r="DY4" i="14"/>
  <c r="LQ4" i="14"/>
  <c r="EA11" i="14"/>
  <c r="LS11" i="14"/>
  <c r="DL9" i="14"/>
  <c r="LF9" i="14"/>
  <c r="DY8" i="14"/>
  <c r="LQ8" i="14"/>
  <c r="DY5" i="14"/>
  <c r="LQ5" i="14"/>
  <c r="DY10" i="14"/>
  <c r="LQ10" i="14"/>
  <c r="DY7" i="14"/>
  <c r="LQ7" i="14"/>
  <c r="EA13" i="14"/>
  <c r="LS13" i="14"/>
  <c r="PD12" i="14"/>
  <c r="HR11" i="24"/>
  <c r="C76" i="16"/>
  <c r="B75" i="16"/>
  <c r="B66" i="18"/>
  <c r="C65" i="18"/>
  <c r="C95" i="16"/>
  <c r="B96" i="16"/>
  <c r="M21" i="9"/>
  <c r="C21" i="9"/>
  <c r="D21" i="9"/>
  <c r="N21" i="9"/>
  <c r="B21" i="9"/>
  <c r="I21" i="9"/>
  <c r="L21" i="9"/>
  <c r="G21" i="9"/>
  <c r="H21" i="9"/>
  <c r="A22" i="9"/>
  <c r="B50" i="18"/>
  <c r="C51" i="18"/>
  <c r="DP7" i="15" l="1"/>
  <c r="LJ7" i="15"/>
  <c r="EE4" i="15"/>
  <c r="LW4" i="15"/>
  <c r="DP4" i="15"/>
  <c r="LJ4" i="15"/>
  <c r="EB4" i="19"/>
  <c r="LT8" i="19"/>
  <c r="LT10" i="19"/>
  <c r="LT4" i="19"/>
  <c r="LT9" i="19" s="1"/>
  <c r="DO8" i="15"/>
  <c r="LI8" i="15"/>
  <c r="EE7" i="15"/>
  <c r="LW7" i="15"/>
  <c r="EE5" i="15"/>
  <c r="LW5" i="15"/>
  <c r="DP5" i="15"/>
  <c r="LJ5" i="15"/>
  <c r="DP11" i="15"/>
  <c r="LJ11" i="15"/>
  <c r="DJ4" i="19"/>
  <c r="LD10" i="19"/>
  <c r="LD8" i="19"/>
  <c r="LD4" i="19"/>
  <c r="LD9" i="19" s="1"/>
  <c r="LD11" i="19" s="1"/>
  <c r="D10" i="28"/>
  <c r="C11" i="28" s="1"/>
  <c r="D11" i="28" s="1"/>
  <c r="C12" i="28" s="1"/>
  <c r="D12" i="28" s="1"/>
  <c r="C13" i="28" s="1"/>
  <c r="D13" i="28" s="1"/>
  <c r="HT108" i="7"/>
  <c r="DZ9" i="14"/>
  <c r="LR9" i="14"/>
  <c r="DL11" i="14"/>
  <c r="LF11" i="14"/>
  <c r="HX109" i="15"/>
  <c r="HY107" i="15"/>
  <c r="HY108" i="15"/>
  <c r="HY104" i="15"/>
  <c r="HY106" i="15" s="1"/>
  <c r="AG104" i="15"/>
  <c r="HU107" i="7"/>
  <c r="HU104" i="7"/>
  <c r="HU106" i="7" s="1"/>
  <c r="AC104" i="7"/>
  <c r="HT109" i="7"/>
  <c r="MW13" i="7"/>
  <c r="FE13" i="7"/>
  <c r="KA10" i="7"/>
  <c r="CG10" i="7"/>
  <c r="MV5" i="7"/>
  <c r="FD5" i="7"/>
  <c r="KA6" i="7"/>
  <c r="CG6" i="7"/>
  <c r="CH4" i="7"/>
  <c r="KB4" i="7"/>
  <c r="MW8" i="7"/>
  <c r="FE8" i="7"/>
  <c r="KA8" i="7"/>
  <c r="CG8" i="7"/>
  <c r="MW10" i="7"/>
  <c r="FE10" i="7"/>
  <c r="FF11" i="7"/>
  <c r="MX11" i="7"/>
  <c r="MW4" i="7"/>
  <c r="FE4" i="7"/>
  <c r="KA12" i="7"/>
  <c r="CG12" i="7"/>
  <c r="JY11" i="7"/>
  <c r="CE11" i="7"/>
  <c r="FH9" i="7"/>
  <c r="MZ9" i="7"/>
  <c r="MW7" i="7"/>
  <c r="FE7" i="7"/>
  <c r="MV6" i="7"/>
  <c r="FD6" i="7"/>
  <c r="JY7" i="7"/>
  <c r="CE7" i="7"/>
  <c r="KA13" i="7"/>
  <c r="CG13" i="7"/>
  <c r="KB5" i="7"/>
  <c r="CH5" i="7"/>
  <c r="FD12" i="7"/>
  <c r="MV12" i="7"/>
  <c r="KA9" i="7"/>
  <c r="CG9" i="7"/>
  <c r="DZ4" i="14"/>
  <c r="LR4" i="14"/>
  <c r="DZ7" i="14"/>
  <c r="LR7" i="14"/>
  <c r="DZ10" i="14"/>
  <c r="LR10" i="14"/>
  <c r="DZ5" i="14"/>
  <c r="LR5" i="14"/>
  <c r="DK9" i="14"/>
  <c r="LE9" i="14"/>
  <c r="EB11" i="14"/>
  <c r="LT11" i="14"/>
  <c r="DZ8" i="14"/>
  <c r="LR8" i="14"/>
  <c r="EB13" i="14"/>
  <c r="LT13" i="14"/>
  <c r="PC12" i="14"/>
  <c r="B74" i="16"/>
  <c r="C75" i="16"/>
  <c r="H22" i="9"/>
  <c r="N22" i="9"/>
  <c r="M22" i="9"/>
  <c r="D22" i="9"/>
  <c r="A23" i="9"/>
  <c r="L22" i="9"/>
  <c r="C22" i="9"/>
  <c r="I22" i="9"/>
  <c r="G22" i="9"/>
  <c r="B22" i="9"/>
  <c r="B97" i="16"/>
  <c r="C96" i="16"/>
  <c r="B49" i="18"/>
  <c r="C50" i="18"/>
  <c r="B67" i="18"/>
  <c r="C66" i="18"/>
  <c r="EF5" i="15" l="1"/>
  <c r="LX5" i="15"/>
  <c r="EC4" i="19"/>
  <c r="LU10" i="19"/>
  <c r="LU8" i="19"/>
  <c r="LU4" i="19"/>
  <c r="LU9" i="19" s="1"/>
  <c r="DI4" i="19"/>
  <c r="LC10" i="19"/>
  <c r="LC8" i="19"/>
  <c r="LC4" i="19"/>
  <c r="LC9" i="19" s="1"/>
  <c r="DO4" i="15"/>
  <c r="LI4" i="15"/>
  <c r="DO11" i="15"/>
  <c r="LI11" i="15"/>
  <c r="DN8" i="15"/>
  <c r="LH8" i="15"/>
  <c r="EF4" i="15"/>
  <c r="LX4" i="15"/>
  <c r="EF7" i="15"/>
  <c r="LX7" i="15"/>
  <c r="LT11" i="19"/>
  <c r="DO5" i="15"/>
  <c r="LI5" i="15"/>
  <c r="DO7" i="15"/>
  <c r="LI7" i="15"/>
  <c r="C14" i="28"/>
  <c r="HU108" i="7"/>
  <c r="DK11" i="14"/>
  <c r="LE11" i="14"/>
  <c r="LS9" i="14"/>
  <c r="EA9" i="14"/>
  <c r="HY109" i="15"/>
  <c r="HZ107" i="15"/>
  <c r="HZ108" i="15"/>
  <c r="HZ104" i="15"/>
  <c r="HZ106" i="15" s="1"/>
  <c r="AH104" i="15"/>
  <c r="HU109" i="7"/>
  <c r="HV107" i="7"/>
  <c r="HV104" i="7"/>
  <c r="HV106" i="7" s="1"/>
  <c r="AD104" i="7"/>
  <c r="JZ13" i="7"/>
  <c r="CF13" i="7"/>
  <c r="NA9" i="7"/>
  <c r="FI9" i="7"/>
  <c r="KA5" i="7"/>
  <c r="CG5" i="7"/>
  <c r="JZ12" i="7"/>
  <c r="CF12" i="7"/>
  <c r="KA4" i="7"/>
  <c r="CG4" i="7"/>
  <c r="CF8" i="7"/>
  <c r="JZ8" i="7"/>
  <c r="MW12" i="7"/>
  <c r="FE12" i="7"/>
  <c r="JX11" i="7"/>
  <c r="CD11" i="7"/>
  <c r="JX7" i="7"/>
  <c r="CD7" i="7"/>
  <c r="FF4" i="7"/>
  <c r="MX4" i="7"/>
  <c r="MW6" i="7"/>
  <c r="FE6" i="7"/>
  <c r="MW5" i="7"/>
  <c r="FE5" i="7"/>
  <c r="FG11" i="7"/>
  <c r="MY11" i="7"/>
  <c r="MX13" i="7"/>
  <c r="FF13" i="7"/>
  <c r="MX8" i="7"/>
  <c r="FF8" i="7"/>
  <c r="JZ9" i="7"/>
  <c r="CF9" i="7"/>
  <c r="FF7" i="7"/>
  <c r="MX7" i="7"/>
  <c r="MX10" i="7"/>
  <c r="FF10" i="7"/>
  <c r="JZ10" i="7"/>
  <c r="CF10" i="7"/>
  <c r="CF6" i="7"/>
  <c r="JZ6" i="7"/>
  <c r="EA4" i="14"/>
  <c r="LS4" i="14"/>
  <c r="EC11" i="14"/>
  <c r="LU11" i="14"/>
  <c r="EA5" i="14"/>
  <c r="LS5" i="14"/>
  <c r="EA8" i="14"/>
  <c r="LS8" i="14"/>
  <c r="DJ9" i="14"/>
  <c r="LD9" i="14"/>
  <c r="LU13" i="14"/>
  <c r="EC13" i="14"/>
  <c r="EA10" i="14"/>
  <c r="LS10" i="14"/>
  <c r="EA7" i="14"/>
  <c r="LS7" i="14"/>
  <c r="PB12" i="14"/>
  <c r="C74" i="16"/>
  <c r="B73" i="16"/>
  <c r="B68" i="18"/>
  <c r="C67" i="18"/>
  <c r="B48" i="18"/>
  <c r="C49" i="18"/>
  <c r="C97" i="16"/>
  <c r="B98" i="16"/>
  <c r="I23" i="9"/>
  <c r="B23" i="9"/>
  <c r="N23" i="9"/>
  <c r="H23" i="9"/>
  <c r="G23" i="9"/>
  <c r="A24" i="9"/>
  <c r="D23" i="9"/>
  <c r="L23" i="9"/>
  <c r="C23" i="9"/>
  <c r="M23" i="9"/>
  <c r="DN7" i="15" l="1"/>
  <c r="LH7" i="15"/>
  <c r="DM8" i="15"/>
  <c r="LG8" i="15"/>
  <c r="LB8" i="19"/>
  <c r="DH4" i="19"/>
  <c r="LB10" i="19"/>
  <c r="LB4" i="19"/>
  <c r="LB9" i="19" s="1"/>
  <c r="DN5" i="15"/>
  <c r="LH5" i="15"/>
  <c r="LU11" i="19"/>
  <c r="DN11" i="15"/>
  <c r="LH11" i="15"/>
  <c r="EG7" i="15"/>
  <c r="LY7" i="15"/>
  <c r="DN4" i="15"/>
  <c r="LH4" i="15"/>
  <c r="ED4" i="19"/>
  <c r="LV8" i="19"/>
  <c r="LV10" i="19"/>
  <c r="LV4" i="19"/>
  <c r="LV9" i="19" s="1"/>
  <c r="LV11" i="19" s="1"/>
  <c r="LC11" i="19"/>
  <c r="EG4" i="15"/>
  <c r="LY4" i="15"/>
  <c r="EG5" i="15"/>
  <c r="LY5" i="15"/>
  <c r="HV108" i="7"/>
  <c r="HV109" i="7" s="1"/>
  <c r="EB9" i="14"/>
  <c r="LT9" i="14"/>
  <c r="DJ11" i="14"/>
  <c r="LD11" i="14"/>
  <c r="HZ109" i="15"/>
  <c r="IA107" i="15"/>
  <c r="IA108" i="15"/>
  <c r="IA104" i="15"/>
  <c r="IA106" i="15" s="1"/>
  <c r="AI104" i="15"/>
  <c r="HW107" i="7"/>
  <c r="HW104" i="7"/>
  <c r="HW106" i="7" s="1"/>
  <c r="AE104" i="7"/>
  <c r="MY13" i="7"/>
  <c r="FG13" i="7"/>
  <c r="JW11" i="7"/>
  <c r="CC11" i="7"/>
  <c r="MY8" i="7"/>
  <c r="FG8" i="7"/>
  <c r="MX12" i="7"/>
  <c r="FF12" i="7"/>
  <c r="JY10" i="7"/>
  <c r="CE10" i="7"/>
  <c r="MZ11" i="7"/>
  <c r="FH11" i="7"/>
  <c r="JZ5" i="7"/>
  <c r="CF5" i="7"/>
  <c r="JY8" i="7"/>
  <c r="CE8" i="7"/>
  <c r="NB9" i="7"/>
  <c r="FJ9" i="7"/>
  <c r="MY4" i="7"/>
  <c r="FG4" i="7"/>
  <c r="MX5" i="7"/>
  <c r="FF5" i="7"/>
  <c r="MX6" i="7"/>
  <c r="FF6" i="7"/>
  <c r="JZ4" i="7"/>
  <c r="CF4" i="7"/>
  <c r="JY6" i="7"/>
  <c r="CE6" i="7"/>
  <c r="MY10" i="7"/>
  <c r="FG10" i="7"/>
  <c r="FG7" i="7"/>
  <c r="MY7" i="7"/>
  <c r="JY13" i="7"/>
  <c r="CE13" i="7"/>
  <c r="JW7" i="7"/>
  <c r="CC7" i="7"/>
  <c r="JY12" i="7"/>
  <c r="CE12" i="7"/>
  <c r="JY9" i="7"/>
  <c r="CE9" i="7"/>
  <c r="EB4" i="14"/>
  <c r="LT4" i="14"/>
  <c r="EB5" i="14"/>
  <c r="LT5" i="14"/>
  <c r="EB10" i="14"/>
  <c r="LT10" i="14"/>
  <c r="ED11" i="14"/>
  <c r="LV11" i="14"/>
  <c r="ED13" i="14"/>
  <c r="LV13" i="14"/>
  <c r="DI9" i="14"/>
  <c r="LC9" i="14"/>
  <c r="EB7" i="14"/>
  <c r="LT7" i="14"/>
  <c r="EB8" i="14"/>
  <c r="LT8" i="14"/>
  <c r="PA12" i="14"/>
  <c r="C73" i="16"/>
  <c r="B72" i="16"/>
  <c r="C48" i="18"/>
  <c r="B47" i="18"/>
  <c r="B99" i="16"/>
  <c r="C98" i="16"/>
  <c r="B24" i="9"/>
  <c r="I24" i="9"/>
  <c r="G24" i="9"/>
  <c r="C24" i="9"/>
  <c r="L24" i="9"/>
  <c r="N24" i="9"/>
  <c r="H24" i="9"/>
  <c r="M24" i="9"/>
  <c r="D24" i="9"/>
  <c r="A25" i="9"/>
  <c r="C68" i="18"/>
  <c r="B69" i="18"/>
  <c r="DM4" i="15" l="1"/>
  <c r="LG4" i="15"/>
  <c r="LB11" i="19"/>
  <c r="EH4" i="15"/>
  <c r="LZ4" i="15"/>
  <c r="EH7" i="15"/>
  <c r="LZ7" i="15"/>
  <c r="LA8" i="19"/>
  <c r="DG4" i="19"/>
  <c r="LA10" i="19"/>
  <c r="LA4" i="19"/>
  <c r="LA9" i="19" s="1"/>
  <c r="DM11" i="15"/>
  <c r="LG11" i="15"/>
  <c r="DL8" i="15"/>
  <c r="LF8" i="15"/>
  <c r="LW10" i="19"/>
  <c r="EE4" i="19"/>
  <c r="LW8" i="19"/>
  <c r="LW4" i="19"/>
  <c r="LW9" i="19" s="1"/>
  <c r="EH5" i="15"/>
  <c r="LZ5" i="15"/>
  <c r="DM5" i="15"/>
  <c r="LG5" i="15"/>
  <c r="DM7" i="15"/>
  <c r="LG7" i="15"/>
  <c r="HW108" i="7"/>
  <c r="DI11" i="14"/>
  <c r="LC11" i="14"/>
  <c r="LU9" i="14"/>
  <c r="EC9" i="14"/>
  <c r="IA109" i="15"/>
  <c r="IB107" i="15"/>
  <c r="IB108" i="15"/>
  <c r="IB104" i="15"/>
  <c r="IB106" i="15" s="1"/>
  <c r="AJ104" i="15"/>
  <c r="HW109" i="7"/>
  <c r="HX107" i="7"/>
  <c r="HX104" i="7"/>
  <c r="HX106" i="7" s="1"/>
  <c r="AF104" i="7"/>
  <c r="NA11" i="7"/>
  <c r="FI11" i="7"/>
  <c r="JX13" i="7"/>
  <c r="CD13" i="7"/>
  <c r="MY5" i="7"/>
  <c r="FG5" i="7"/>
  <c r="JX10" i="7"/>
  <c r="CD10" i="7"/>
  <c r="MY6" i="7"/>
  <c r="FG6" i="7"/>
  <c r="MZ10" i="7"/>
  <c r="FH10" i="7"/>
  <c r="NC9" i="7"/>
  <c r="FK9" i="7"/>
  <c r="MZ8" i="7"/>
  <c r="FH8" i="7"/>
  <c r="MZ4" i="7"/>
  <c r="FH4" i="7"/>
  <c r="FH7" i="7"/>
  <c r="MZ7" i="7"/>
  <c r="CB7" i="7"/>
  <c r="JV7" i="7"/>
  <c r="JX9" i="7"/>
  <c r="CD9" i="7"/>
  <c r="JX6" i="7"/>
  <c r="CD6" i="7"/>
  <c r="JX8" i="7"/>
  <c r="CD8" i="7"/>
  <c r="JV11" i="7"/>
  <c r="CB11" i="7"/>
  <c r="JX12" i="7"/>
  <c r="CD12" i="7"/>
  <c r="JY4" i="7"/>
  <c r="CE4" i="7"/>
  <c r="JY5" i="7"/>
  <c r="CE5" i="7"/>
  <c r="MZ13" i="7"/>
  <c r="FH13" i="7"/>
  <c r="MY12" i="7"/>
  <c r="FG12" i="7"/>
  <c r="EC4" i="14"/>
  <c r="LU4" i="14"/>
  <c r="DH9" i="14"/>
  <c r="LB9" i="14"/>
  <c r="EC7" i="14"/>
  <c r="LU7" i="14"/>
  <c r="EC5" i="14"/>
  <c r="LU5" i="14"/>
  <c r="EE13" i="14"/>
  <c r="LW13" i="14"/>
  <c r="EE11" i="14"/>
  <c r="LW11" i="14"/>
  <c r="EC8" i="14"/>
  <c r="LU8" i="14"/>
  <c r="EC10" i="14"/>
  <c r="LU10" i="14"/>
  <c r="OZ12" i="14"/>
  <c r="C72" i="16"/>
  <c r="B71" i="16"/>
  <c r="B100" i="16"/>
  <c r="C99" i="16"/>
  <c r="I25" i="9"/>
  <c r="L25" i="9"/>
  <c r="H25" i="9"/>
  <c r="B25" i="9"/>
  <c r="N25" i="9"/>
  <c r="M25" i="9"/>
  <c r="C25" i="9"/>
  <c r="G25" i="9"/>
  <c r="A26" i="9"/>
  <c r="D25" i="9"/>
  <c r="C69" i="18"/>
  <c r="B70" i="18"/>
  <c r="B46" i="18"/>
  <c r="C47" i="18"/>
  <c r="DL7" i="15" l="1"/>
  <c r="LF7" i="15"/>
  <c r="DL5" i="15"/>
  <c r="LF5" i="15"/>
  <c r="DK8" i="15"/>
  <c r="LE8" i="15"/>
  <c r="EI7" i="15"/>
  <c r="MA7" i="15"/>
  <c r="EI5" i="15"/>
  <c r="MA5" i="15"/>
  <c r="DL11" i="15"/>
  <c r="LF11" i="15"/>
  <c r="EI4" i="15"/>
  <c r="MA4" i="15"/>
  <c r="LW11" i="19"/>
  <c r="LA11" i="19"/>
  <c r="EF4" i="19"/>
  <c r="LX10" i="19"/>
  <c r="LX8" i="19"/>
  <c r="LX4" i="19"/>
  <c r="LX9" i="19" s="1"/>
  <c r="LX11" i="19" s="1"/>
  <c r="KZ8" i="19"/>
  <c r="DF4" i="19"/>
  <c r="KZ10" i="19"/>
  <c r="KZ4" i="19"/>
  <c r="KZ9" i="19" s="1"/>
  <c r="DL4" i="15"/>
  <c r="LF4" i="15"/>
  <c r="HX108" i="7"/>
  <c r="HX109" i="7" s="1"/>
  <c r="LV9" i="14"/>
  <c r="ED9" i="14"/>
  <c r="DH11" i="14"/>
  <c r="LB11" i="14"/>
  <c r="IB109" i="15"/>
  <c r="IC107" i="15"/>
  <c r="IC108" i="15"/>
  <c r="IC104" i="15"/>
  <c r="IC106" i="15" s="1"/>
  <c r="AK104" i="15"/>
  <c r="HY107" i="7"/>
  <c r="HY104" i="7"/>
  <c r="HY106" i="7" s="1"/>
  <c r="AG104" i="7"/>
  <c r="MZ12" i="7"/>
  <c r="FH12" i="7"/>
  <c r="JW8" i="7"/>
  <c r="CC8" i="7"/>
  <c r="NA8" i="7"/>
  <c r="FI8" i="7"/>
  <c r="MZ6" i="7"/>
  <c r="FH6" i="7"/>
  <c r="JW12" i="7"/>
  <c r="CC12" i="7"/>
  <c r="CA11" i="7"/>
  <c r="JU11" i="7"/>
  <c r="NA13" i="7"/>
  <c r="FI13" i="7"/>
  <c r="JW6" i="7"/>
  <c r="CC6" i="7"/>
  <c r="ND9" i="7"/>
  <c r="FL9" i="7"/>
  <c r="JW10" i="7"/>
  <c r="CC10" i="7"/>
  <c r="NA4" i="7"/>
  <c r="FI4" i="7"/>
  <c r="NB11" i="7"/>
  <c r="FJ11" i="7"/>
  <c r="FI7" i="7"/>
  <c r="NA7" i="7"/>
  <c r="JX5" i="7"/>
  <c r="CD5" i="7"/>
  <c r="JW9" i="7"/>
  <c r="CC9" i="7"/>
  <c r="NA10" i="7"/>
  <c r="FI10" i="7"/>
  <c r="MZ5" i="7"/>
  <c r="FH5" i="7"/>
  <c r="JX4" i="7"/>
  <c r="CD4" i="7"/>
  <c r="JW13" i="7"/>
  <c r="CC13" i="7"/>
  <c r="CA7" i="7"/>
  <c r="JU7" i="7"/>
  <c r="ED4" i="14"/>
  <c r="LV4" i="14"/>
  <c r="DG9" i="14"/>
  <c r="LA9" i="14"/>
  <c r="EF13" i="14"/>
  <c r="LX13" i="14"/>
  <c r="ED8" i="14"/>
  <c r="LV8" i="14"/>
  <c r="EF11" i="14"/>
  <c r="LX11" i="14"/>
  <c r="ED5" i="14"/>
  <c r="LV5" i="14"/>
  <c r="ED10" i="14"/>
  <c r="LV10" i="14"/>
  <c r="ED7" i="14"/>
  <c r="LV7" i="14"/>
  <c r="OY12" i="14"/>
  <c r="B70" i="16"/>
  <c r="C71" i="16"/>
  <c r="C70" i="18"/>
  <c r="B71" i="18"/>
  <c r="I26" i="9"/>
  <c r="M26" i="9"/>
  <c r="G26" i="9"/>
  <c r="B26" i="9"/>
  <c r="A27" i="9"/>
  <c r="H26" i="9"/>
  <c r="L26" i="9"/>
  <c r="D26" i="9"/>
  <c r="N26" i="9"/>
  <c r="C26" i="9"/>
  <c r="C100" i="16"/>
  <c r="B101" i="16"/>
  <c r="C46" i="18"/>
  <c r="B45" i="18"/>
  <c r="KZ11" i="19" l="1"/>
  <c r="EJ7" i="15"/>
  <c r="MB7" i="15"/>
  <c r="KY10" i="19"/>
  <c r="DE4" i="19"/>
  <c r="KY4" i="19"/>
  <c r="KY9" i="19"/>
  <c r="KY8" i="19"/>
  <c r="EJ4" i="15"/>
  <c r="MB4" i="15"/>
  <c r="DJ8" i="15"/>
  <c r="LD8" i="15"/>
  <c r="DK11" i="15"/>
  <c r="LE11" i="15"/>
  <c r="DK5" i="15"/>
  <c r="LE5" i="15"/>
  <c r="DK4" i="15"/>
  <c r="LE4" i="15"/>
  <c r="EG4" i="19"/>
  <c r="LY8" i="19"/>
  <c r="LY4" i="19"/>
  <c r="LY9" i="19" s="1"/>
  <c r="LY10" i="19"/>
  <c r="EJ5" i="15"/>
  <c r="MB5" i="15"/>
  <c r="DK7" i="15"/>
  <c r="LE7" i="15"/>
  <c r="HY108" i="7"/>
  <c r="HY109" i="7" s="1"/>
  <c r="DG11" i="14"/>
  <c r="LA11" i="14"/>
  <c r="EE9" i="14"/>
  <c r="LW9" i="14"/>
  <c r="IC109" i="15"/>
  <c r="ID108" i="15"/>
  <c r="ID107" i="15"/>
  <c r="ID104" i="15"/>
  <c r="ID106" i="15" s="1"/>
  <c r="AL104" i="15"/>
  <c r="HZ107" i="7"/>
  <c r="HZ104" i="7"/>
  <c r="HZ106" i="7" s="1"/>
  <c r="AH104" i="7"/>
  <c r="BZ11" i="7"/>
  <c r="JT11" i="7"/>
  <c r="NA5" i="7"/>
  <c r="FI5" i="7"/>
  <c r="NB4" i="7"/>
  <c r="FJ4" i="7"/>
  <c r="JV12" i="7"/>
  <c r="CB12" i="7"/>
  <c r="NA6" i="7"/>
  <c r="FI6" i="7"/>
  <c r="FM9" i="7"/>
  <c r="NE9" i="7"/>
  <c r="CC5" i="7"/>
  <c r="JW5" i="7"/>
  <c r="CB6" i="7"/>
  <c r="JV6" i="7"/>
  <c r="JV8" i="7"/>
  <c r="CB8" i="7"/>
  <c r="JW4" i="7"/>
  <c r="CC4" i="7"/>
  <c r="NB10" i="7"/>
  <c r="FJ10" i="7"/>
  <c r="JV10" i="7"/>
  <c r="CB10" i="7"/>
  <c r="CB9" i="7"/>
  <c r="JV9" i="7"/>
  <c r="JV13" i="7"/>
  <c r="CB13" i="7"/>
  <c r="NB13" i="7"/>
  <c r="FJ13" i="7"/>
  <c r="FI12" i="7"/>
  <c r="NA12" i="7"/>
  <c r="NC11" i="7"/>
  <c r="FK11" i="7"/>
  <c r="NB8" i="7"/>
  <c r="FJ8" i="7"/>
  <c r="BZ7" i="7"/>
  <c r="JT7" i="7"/>
  <c r="NB7" i="7"/>
  <c r="FJ7" i="7"/>
  <c r="EE4" i="14"/>
  <c r="LW4" i="14"/>
  <c r="EE5" i="14"/>
  <c r="LW5" i="14"/>
  <c r="DF9" i="14"/>
  <c r="KZ9" i="14"/>
  <c r="EG11" i="14"/>
  <c r="LY11" i="14"/>
  <c r="EE8" i="14"/>
  <c r="LW8" i="14"/>
  <c r="EE7" i="14"/>
  <c r="LW7" i="14"/>
  <c r="EG13" i="14"/>
  <c r="LY13" i="14"/>
  <c r="EE10" i="14"/>
  <c r="LW10" i="14"/>
  <c r="OX12" i="14"/>
  <c r="C70" i="16"/>
  <c r="B69" i="16"/>
  <c r="B44" i="18"/>
  <c r="C45" i="18"/>
  <c r="A28" i="9"/>
  <c r="G27" i="9"/>
  <c r="H27" i="9"/>
  <c r="L27" i="9"/>
  <c r="C27" i="9"/>
  <c r="N27" i="9"/>
  <c r="M27" i="9"/>
  <c r="D27" i="9"/>
  <c r="B27" i="9"/>
  <c r="I27" i="9"/>
  <c r="C101" i="16"/>
  <c r="B102" i="16"/>
  <c r="C71" i="18"/>
  <c r="B72" i="18"/>
  <c r="EK5" i="15" l="1"/>
  <c r="MC5" i="15"/>
  <c r="KY11" i="19"/>
  <c r="DJ5" i="15"/>
  <c r="LD5" i="15"/>
  <c r="DJ11" i="15"/>
  <c r="LD11" i="15"/>
  <c r="KX10" i="19"/>
  <c r="DD4" i="19"/>
  <c r="KX4" i="19"/>
  <c r="KX8" i="19"/>
  <c r="KX9" i="19"/>
  <c r="LY11" i="19"/>
  <c r="EH4" i="19"/>
  <c r="LZ8" i="19"/>
  <c r="LZ4" i="19"/>
  <c r="LZ9" i="19" s="1"/>
  <c r="LZ10" i="19"/>
  <c r="DI8" i="15"/>
  <c r="LC8" i="15"/>
  <c r="DJ7" i="15"/>
  <c r="LD7" i="15"/>
  <c r="EK7" i="15"/>
  <c r="MC7" i="15"/>
  <c r="DJ4" i="15"/>
  <c r="LD4" i="15"/>
  <c r="EK4" i="15"/>
  <c r="MC4" i="15"/>
  <c r="HZ108" i="7"/>
  <c r="HZ109" i="7" s="1"/>
  <c r="EF9" i="14"/>
  <c r="LX9" i="14"/>
  <c r="DF11" i="14"/>
  <c r="KZ11" i="14"/>
  <c r="ID109" i="15"/>
  <c r="IE107" i="15"/>
  <c r="IE108" i="15"/>
  <c r="IE104" i="15"/>
  <c r="IE106" i="15" s="1"/>
  <c r="AM104" i="15"/>
  <c r="IA107" i="7"/>
  <c r="IA104" i="7"/>
  <c r="IA106" i="7" s="1"/>
  <c r="AI104" i="7"/>
  <c r="NC13" i="7"/>
  <c r="FK13" i="7"/>
  <c r="JU6" i="7"/>
  <c r="CA6" i="7"/>
  <c r="JU12" i="7"/>
  <c r="CA12" i="7"/>
  <c r="JU13" i="7"/>
  <c r="CA13" i="7"/>
  <c r="JS7" i="7"/>
  <c r="BY7" i="7"/>
  <c r="JU9" i="7"/>
  <c r="CA9" i="7"/>
  <c r="JV5" i="7"/>
  <c r="CB5" i="7"/>
  <c r="JU10" i="7"/>
  <c r="CA10" i="7"/>
  <c r="NF9" i="7"/>
  <c r="FN9" i="7"/>
  <c r="NC7" i="7"/>
  <c r="FK7" i="7"/>
  <c r="NC10" i="7"/>
  <c r="FK10" i="7"/>
  <c r="NB6" i="7"/>
  <c r="FJ6" i="7"/>
  <c r="NB5" i="7"/>
  <c r="FJ5" i="7"/>
  <c r="NC8" i="7"/>
  <c r="FK8" i="7"/>
  <c r="ND11" i="7"/>
  <c r="FL11" i="7"/>
  <c r="JV4" i="7"/>
  <c r="CB4" i="7"/>
  <c r="JU8" i="7"/>
  <c r="CA8" i="7"/>
  <c r="NC4" i="7"/>
  <c r="FK4" i="7"/>
  <c r="NB12" i="7"/>
  <c r="FJ12" i="7"/>
  <c r="JS11" i="7"/>
  <c r="BY11" i="7"/>
  <c r="EF4" i="14"/>
  <c r="LX4" i="14"/>
  <c r="EF5" i="14"/>
  <c r="LX5" i="14"/>
  <c r="EH13" i="14"/>
  <c r="LZ13" i="14"/>
  <c r="EF7" i="14"/>
  <c r="LX7" i="14"/>
  <c r="EF8" i="14"/>
  <c r="LX8" i="14"/>
  <c r="EH11" i="14"/>
  <c r="LZ11" i="14"/>
  <c r="EF10" i="14"/>
  <c r="LX10" i="14"/>
  <c r="DE9" i="14"/>
  <c r="KY9" i="14"/>
  <c r="OW12" i="14"/>
  <c r="C69" i="16"/>
  <c r="B68" i="16"/>
  <c r="B43" i="18"/>
  <c r="C44" i="18"/>
  <c r="C72" i="18"/>
  <c r="B73" i="18"/>
  <c r="B103" i="16"/>
  <c r="C102" i="16"/>
  <c r="A29" i="9"/>
  <c r="B28" i="9"/>
  <c r="G28" i="9"/>
  <c r="C28" i="9"/>
  <c r="D28" i="9"/>
  <c r="H28" i="9"/>
  <c r="N28" i="9"/>
  <c r="M28" i="9"/>
  <c r="I28" i="9"/>
  <c r="L28" i="9"/>
  <c r="EL7" i="15" l="1"/>
  <c r="MD7" i="15"/>
  <c r="LZ11" i="19"/>
  <c r="EI4" i="19"/>
  <c r="MA8" i="19"/>
  <c r="MA4" i="19"/>
  <c r="MA9" i="19" s="1"/>
  <c r="MA10" i="19"/>
  <c r="DI11" i="15"/>
  <c r="LC11" i="15"/>
  <c r="DI5" i="15"/>
  <c r="LC5" i="15"/>
  <c r="EL4" i="15"/>
  <c r="MD4" i="15"/>
  <c r="DH8" i="15"/>
  <c r="LB8" i="15"/>
  <c r="KX11" i="19"/>
  <c r="DI7" i="15"/>
  <c r="LC7" i="15"/>
  <c r="DI4" i="15"/>
  <c r="LC4" i="15"/>
  <c r="DC4" i="19"/>
  <c r="KW10" i="19"/>
  <c r="KW4" i="19"/>
  <c r="KW9" i="19" s="1"/>
  <c r="KW8" i="19"/>
  <c r="EL5" i="15"/>
  <c r="MD5" i="15"/>
  <c r="IA108" i="7"/>
  <c r="DE11" i="14"/>
  <c r="KY11" i="14"/>
  <c r="EG9" i="14"/>
  <c r="LY9" i="14"/>
  <c r="IE109" i="15"/>
  <c r="IF108" i="15"/>
  <c r="IF107" i="15"/>
  <c r="IF104" i="15"/>
  <c r="IF106" i="15" s="1"/>
  <c r="AN104" i="15"/>
  <c r="IA109" i="7"/>
  <c r="IB107" i="7"/>
  <c r="IB104" i="7"/>
  <c r="IB106" i="7" s="1"/>
  <c r="AJ104" i="7"/>
  <c r="FK5" i="7"/>
  <c r="NC5" i="7"/>
  <c r="NC6" i="7"/>
  <c r="FK6" i="7"/>
  <c r="JT9" i="7"/>
  <c r="BZ9" i="7"/>
  <c r="JT8" i="7"/>
  <c r="BZ8" i="7"/>
  <c r="ND4" i="7"/>
  <c r="FL4" i="7"/>
  <c r="JU4" i="7"/>
  <c r="CA4" i="7"/>
  <c r="BX11" i="7"/>
  <c r="JR11" i="7"/>
  <c r="ND10" i="7"/>
  <c r="FL10" i="7"/>
  <c r="JR7" i="7"/>
  <c r="BX7" i="7"/>
  <c r="ND7" i="7"/>
  <c r="FL7" i="7"/>
  <c r="JT13" i="7"/>
  <c r="BZ13" i="7"/>
  <c r="JU5" i="7"/>
  <c r="CA5" i="7"/>
  <c r="NE11" i="7"/>
  <c r="FM11" i="7"/>
  <c r="NG9" i="7"/>
  <c r="FO9" i="7"/>
  <c r="JT12" i="7"/>
  <c r="BZ12" i="7"/>
  <c r="ND8" i="7"/>
  <c r="FL8" i="7"/>
  <c r="ND13" i="7"/>
  <c r="FL13" i="7"/>
  <c r="JT10" i="7"/>
  <c r="BZ10" i="7"/>
  <c r="BZ6" i="7"/>
  <c r="JT6" i="7"/>
  <c r="FK12" i="7"/>
  <c r="NC12" i="7"/>
  <c r="EG4" i="14"/>
  <c r="LY4" i="14"/>
  <c r="EI11" i="14"/>
  <c r="MA11" i="14"/>
  <c r="EG8" i="14"/>
  <c r="LY8" i="14"/>
  <c r="EG7" i="14"/>
  <c r="LY7" i="14"/>
  <c r="DD9" i="14"/>
  <c r="KX9" i="14"/>
  <c r="EI13" i="14"/>
  <c r="MA13" i="14"/>
  <c r="EG10" i="14"/>
  <c r="LY10" i="14"/>
  <c r="EG5" i="14"/>
  <c r="LY5" i="14"/>
  <c r="OV12" i="14"/>
  <c r="C68" i="16"/>
  <c r="B67" i="16"/>
  <c r="I29" i="9"/>
  <c r="G29" i="9"/>
  <c r="D29" i="9"/>
  <c r="A30" i="9"/>
  <c r="L29" i="9"/>
  <c r="M29" i="9"/>
  <c r="C29" i="9"/>
  <c r="H29" i="9"/>
  <c r="N29" i="9"/>
  <c r="B29" i="9"/>
  <c r="C103" i="16"/>
  <c r="B104" i="16"/>
  <c r="C73" i="18"/>
  <c r="B74" i="18"/>
  <c r="B42" i="18"/>
  <c r="C43" i="18"/>
  <c r="DG8" i="15" l="1"/>
  <c r="LA8" i="15"/>
  <c r="KV10" i="19"/>
  <c r="DB4" i="19"/>
  <c r="KV4" i="19"/>
  <c r="KV9" i="19"/>
  <c r="KV8" i="19"/>
  <c r="EM4" i="15"/>
  <c r="ME4" i="15"/>
  <c r="MA11" i="19"/>
  <c r="EJ4" i="19"/>
  <c r="MB8" i="19"/>
  <c r="MB4" i="19"/>
  <c r="MB9" i="19"/>
  <c r="MB10" i="19"/>
  <c r="DH4" i="15"/>
  <c r="LB4" i="15"/>
  <c r="EM5" i="15"/>
  <c r="ME5" i="15"/>
  <c r="DH5" i="15"/>
  <c r="LB5" i="15"/>
  <c r="KW11" i="19"/>
  <c r="DH7" i="15"/>
  <c r="LB7" i="15"/>
  <c r="DH11" i="15"/>
  <c r="LB11" i="15"/>
  <c r="EM7" i="15"/>
  <c r="ME7" i="15"/>
  <c r="IB108" i="7"/>
  <c r="EH9" i="14"/>
  <c r="LZ9" i="14"/>
  <c r="DD11" i="14"/>
  <c r="KX11" i="14"/>
  <c r="IF109" i="15"/>
  <c r="IG107" i="15"/>
  <c r="IG108" i="15"/>
  <c r="IG104" i="15"/>
  <c r="IG106" i="15" s="1"/>
  <c r="AO104" i="15"/>
  <c r="IB109" i="7"/>
  <c r="IC107" i="7"/>
  <c r="IC104" i="7"/>
  <c r="IC106" i="7" s="1"/>
  <c r="AK104" i="7"/>
  <c r="NE4" i="7"/>
  <c r="FM4" i="7"/>
  <c r="JT4" i="7"/>
  <c r="BZ4" i="7"/>
  <c r="NH9" i="7"/>
  <c r="FP9" i="7"/>
  <c r="JS8" i="7"/>
  <c r="BY8" i="7"/>
  <c r="NF11" i="7"/>
  <c r="FN11" i="7"/>
  <c r="JS6" i="7"/>
  <c r="BY6" i="7"/>
  <c r="BW7" i="7"/>
  <c r="JQ7" i="7"/>
  <c r="BY9" i="7"/>
  <c r="JS9" i="7"/>
  <c r="JS12" i="7"/>
  <c r="BY12" i="7"/>
  <c r="JS10" i="7"/>
  <c r="BY10" i="7"/>
  <c r="JT5" i="7"/>
  <c r="BZ5" i="7"/>
  <c r="NE10" i="7"/>
  <c r="FM10" i="7"/>
  <c r="ND6" i="7"/>
  <c r="FL6" i="7"/>
  <c r="FL12" i="7"/>
  <c r="ND12" i="7"/>
  <c r="NE13" i="7"/>
  <c r="FM13" i="7"/>
  <c r="JS13" i="7"/>
  <c r="BY13" i="7"/>
  <c r="NE8" i="7"/>
  <c r="FM8" i="7"/>
  <c r="FM7" i="7"/>
  <c r="NE7" i="7"/>
  <c r="BW11" i="7"/>
  <c r="JQ11" i="7"/>
  <c r="ND5" i="7"/>
  <c r="FL5" i="7"/>
  <c r="EH4" i="14"/>
  <c r="LZ4" i="14"/>
  <c r="DC9" i="14"/>
  <c r="KW9" i="14"/>
  <c r="EH5" i="14"/>
  <c r="LZ5" i="14"/>
  <c r="EH8" i="14"/>
  <c r="LZ8" i="14"/>
  <c r="EH7" i="14"/>
  <c r="LZ7" i="14"/>
  <c r="EH10" i="14"/>
  <c r="LZ10" i="14"/>
  <c r="EJ13" i="14"/>
  <c r="MB13" i="14"/>
  <c r="EJ11" i="14"/>
  <c r="MB11" i="14"/>
  <c r="OU12" i="14"/>
  <c r="B66" i="16"/>
  <c r="C67" i="16"/>
  <c r="B75" i="18"/>
  <c r="C74" i="18"/>
  <c r="B41" i="18"/>
  <c r="C42" i="18"/>
  <c r="HP7" i="14"/>
  <c r="C104" i="16"/>
  <c r="B105" i="16"/>
  <c r="C30" i="9"/>
  <c r="H30" i="9"/>
  <c r="G30" i="9"/>
  <c r="B30" i="9"/>
  <c r="A31" i="9"/>
  <c r="I30" i="9"/>
  <c r="N30" i="9"/>
  <c r="M30" i="9"/>
  <c r="L30" i="9"/>
  <c r="D30" i="9"/>
  <c r="DG4" i="15" l="1"/>
  <c r="LA4" i="15"/>
  <c r="EN4" i="15"/>
  <c r="MF4" i="15"/>
  <c r="DG7" i="15"/>
  <c r="LA7" i="15"/>
  <c r="KV11" i="19"/>
  <c r="DG5" i="15"/>
  <c r="LA5" i="15"/>
  <c r="MB11" i="19"/>
  <c r="KU10" i="19"/>
  <c r="DA4" i="19"/>
  <c r="KU4" i="19"/>
  <c r="KU9" i="19"/>
  <c r="KU8" i="19"/>
  <c r="EN7" i="15"/>
  <c r="MF7" i="15"/>
  <c r="EK4" i="19"/>
  <c r="MC8" i="19"/>
  <c r="MC4" i="19"/>
  <c r="MC9" i="19"/>
  <c r="MC10" i="19"/>
  <c r="EN5" i="15"/>
  <c r="MF5" i="15"/>
  <c r="DG11" i="15"/>
  <c r="LA11" i="15"/>
  <c r="DF8" i="15"/>
  <c r="KZ8" i="15"/>
  <c r="IC108" i="7"/>
  <c r="IC109" i="7" s="1"/>
  <c r="DC11" i="14"/>
  <c r="KW11" i="14"/>
  <c r="EI9" i="14"/>
  <c r="MA9" i="14"/>
  <c r="IG109" i="15"/>
  <c r="IH108" i="15"/>
  <c r="IH107" i="15"/>
  <c r="IH104" i="15"/>
  <c r="IH106" i="15" s="1"/>
  <c r="AP104" i="15"/>
  <c r="ID107" i="7"/>
  <c r="ID104" i="7"/>
  <c r="ID106" i="7" s="1"/>
  <c r="AL104" i="7"/>
  <c r="BX6" i="7"/>
  <c r="JR6" i="7"/>
  <c r="NF13" i="7"/>
  <c r="FN13" i="7"/>
  <c r="JS5" i="7"/>
  <c r="BY5" i="7"/>
  <c r="NE5" i="7"/>
  <c r="FM5" i="7"/>
  <c r="JR13" i="7"/>
  <c r="BX13" i="7"/>
  <c r="JR8" i="7"/>
  <c r="BX8" i="7"/>
  <c r="NE6" i="7"/>
  <c r="FM6" i="7"/>
  <c r="JR10" i="7"/>
  <c r="BX10" i="7"/>
  <c r="BV11" i="7"/>
  <c r="JP11" i="7"/>
  <c r="JR12" i="7"/>
  <c r="BX12" i="7"/>
  <c r="FQ9" i="7"/>
  <c r="NI9" i="7"/>
  <c r="FN4" i="7"/>
  <c r="NF4" i="7"/>
  <c r="NE12" i="7"/>
  <c r="FM12" i="7"/>
  <c r="NF10" i="7"/>
  <c r="FN10" i="7"/>
  <c r="BV7" i="7"/>
  <c r="JP7" i="7"/>
  <c r="FO11" i="7"/>
  <c r="NG11" i="7"/>
  <c r="FN7" i="7"/>
  <c r="NF7" i="7"/>
  <c r="JS4" i="7"/>
  <c r="BY4" i="7"/>
  <c r="NF8" i="7"/>
  <c r="FN8" i="7"/>
  <c r="JR9" i="7"/>
  <c r="BX9" i="7"/>
  <c r="EI4" i="14"/>
  <c r="MA4" i="14"/>
  <c r="DB9" i="14"/>
  <c r="KV9" i="14"/>
  <c r="EI10" i="14"/>
  <c r="MA10" i="14"/>
  <c r="EI7" i="14"/>
  <c r="MA7" i="14"/>
  <c r="EI8" i="14"/>
  <c r="MA8" i="14"/>
  <c r="EK11" i="14"/>
  <c r="MC11" i="14"/>
  <c r="EI5" i="14"/>
  <c r="MA5" i="14"/>
  <c r="EK13" i="14"/>
  <c r="MC13" i="14"/>
  <c r="OT12" i="14"/>
  <c r="B65" i="16"/>
  <c r="C66" i="16"/>
  <c r="C31" i="9"/>
  <c r="D31" i="9"/>
  <c r="B31" i="9"/>
  <c r="N31" i="9"/>
  <c r="I31" i="9"/>
  <c r="L31" i="9"/>
  <c r="M31" i="9"/>
  <c r="H31" i="9"/>
  <c r="G31" i="9"/>
  <c r="A32" i="9"/>
  <c r="C105" i="16"/>
  <c r="B106" i="16"/>
  <c r="HP8" i="14"/>
  <c r="C41" i="18"/>
  <c r="B40" i="18"/>
  <c r="B76" i="18"/>
  <c r="C75" i="18"/>
  <c r="EO7" i="15" l="1"/>
  <c r="MG7" i="15"/>
  <c r="DF5" i="15"/>
  <c r="KZ5" i="15"/>
  <c r="EO5" i="15"/>
  <c r="MG5" i="15"/>
  <c r="KU11" i="19"/>
  <c r="DF7" i="15"/>
  <c r="KZ7" i="15"/>
  <c r="CZ4" i="19"/>
  <c r="KT10" i="19"/>
  <c r="KT4" i="19"/>
  <c r="KT9" i="19" s="1"/>
  <c r="KT8" i="19"/>
  <c r="DE8" i="15"/>
  <c r="KY8" i="15"/>
  <c r="EO4" i="15"/>
  <c r="MG4" i="15"/>
  <c r="EL4" i="19"/>
  <c r="MD8" i="19"/>
  <c r="MD4" i="19"/>
  <c r="MD9" i="19" s="1"/>
  <c r="MD10" i="19"/>
  <c r="MC11" i="19"/>
  <c r="DF11" i="15"/>
  <c r="KZ11" i="15"/>
  <c r="DF4" i="15"/>
  <c r="KZ4" i="15"/>
  <c r="ID108" i="7"/>
  <c r="DB11" i="14"/>
  <c r="KV11" i="14"/>
  <c r="EJ9" i="14"/>
  <c r="MB9" i="14"/>
  <c r="IH109" i="15"/>
  <c r="II108" i="15"/>
  <c r="II107" i="15"/>
  <c r="II104" i="15"/>
  <c r="II106" i="15" s="1"/>
  <c r="AQ104" i="15"/>
  <c r="ID109" i="7"/>
  <c r="IE107" i="7"/>
  <c r="IE104" i="7"/>
  <c r="IE106" i="7" s="1"/>
  <c r="AM104" i="7"/>
  <c r="JR4" i="7"/>
  <c r="BX4" i="7"/>
  <c r="JQ8" i="7"/>
  <c r="BW8" i="7"/>
  <c r="NG4" i="7"/>
  <c r="FO4" i="7"/>
  <c r="BW9" i="7"/>
  <c r="JQ9" i="7"/>
  <c r="JQ13" i="7"/>
  <c r="BW13" i="7"/>
  <c r="NF5" i="7"/>
  <c r="FN5" i="7"/>
  <c r="JR5" i="7"/>
  <c r="BX5" i="7"/>
  <c r="BU7" i="7"/>
  <c r="JO7" i="7"/>
  <c r="BU11" i="7"/>
  <c r="JO11" i="7"/>
  <c r="NJ9" i="7"/>
  <c r="FR9" i="7"/>
  <c r="NG10" i="7"/>
  <c r="FO10" i="7"/>
  <c r="JQ10" i="7"/>
  <c r="BW10" i="7"/>
  <c r="NG13" i="7"/>
  <c r="FO13" i="7"/>
  <c r="JQ12" i="7"/>
  <c r="BW12" i="7"/>
  <c r="FO7" i="7"/>
  <c r="NG7" i="7"/>
  <c r="NG8" i="7"/>
  <c r="FO8" i="7"/>
  <c r="NF12" i="7"/>
  <c r="FN12" i="7"/>
  <c r="NF6" i="7"/>
  <c r="FN6" i="7"/>
  <c r="FP11" i="7"/>
  <c r="NH11" i="7"/>
  <c r="JQ6" i="7"/>
  <c r="BW6" i="7"/>
  <c r="MB4" i="14"/>
  <c r="EJ4" i="14"/>
  <c r="EL11" i="14"/>
  <c r="MD11" i="14"/>
  <c r="EJ8" i="14"/>
  <c r="MB8" i="14"/>
  <c r="EJ7" i="14"/>
  <c r="MB7" i="14"/>
  <c r="EJ10" i="14"/>
  <c r="MB10" i="14"/>
  <c r="EL13" i="14"/>
  <c r="MD13" i="14"/>
  <c r="DA9" i="14"/>
  <c r="KU9" i="14"/>
  <c r="EJ5" i="14"/>
  <c r="MB5" i="14"/>
  <c r="OS12" i="14"/>
  <c r="C65" i="16"/>
  <c r="B64" i="16"/>
  <c r="C64" i="16" s="1"/>
  <c r="HP5" i="14"/>
  <c r="C76" i="18"/>
  <c r="B77" i="18"/>
  <c r="C40" i="18"/>
  <c r="B39" i="18"/>
  <c r="C106" i="16"/>
  <c r="B107" i="16"/>
  <c r="H32" i="9"/>
  <c r="M32" i="9"/>
  <c r="A33" i="9"/>
  <c r="C32" i="9"/>
  <c r="D32" i="9"/>
  <c r="G32" i="9"/>
  <c r="L32" i="9"/>
  <c r="B32" i="9"/>
  <c r="I32" i="9"/>
  <c r="N32" i="9"/>
  <c r="DE7" i="15" l="1"/>
  <c r="KY7" i="15"/>
  <c r="DD8" i="15"/>
  <c r="KX8" i="15"/>
  <c r="KT11" i="19"/>
  <c r="EP5" i="15"/>
  <c r="MH5" i="15"/>
  <c r="DE5" i="15"/>
  <c r="KY5" i="15"/>
  <c r="DE4" i="15"/>
  <c r="KY4" i="15"/>
  <c r="ME4" i="19"/>
  <c r="ME9" i="19" s="1"/>
  <c r="EM4" i="19"/>
  <c r="ME8" i="19"/>
  <c r="ME10" i="19"/>
  <c r="KS4" i="19"/>
  <c r="KS9" i="19" s="1"/>
  <c r="CY4" i="19"/>
  <c r="KS10" i="19"/>
  <c r="KS8" i="19"/>
  <c r="KS11" i="19" s="1"/>
  <c r="MD11" i="19"/>
  <c r="DE11" i="15"/>
  <c r="KY11" i="15"/>
  <c r="EP4" i="15"/>
  <c r="MH4" i="15"/>
  <c r="EP7" i="15"/>
  <c r="MH7" i="15"/>
  <c r="IE108" i="7"/>
  <c r="IE109" i="7" s="1"/>
  <c r="EK9" i="14"/>
  <c r="MC9" i="14"/>
  <c r="DA11" i="14"/>
  <c r="KU11" i="14"/>
  <c r="IJ108" i="15"/>
  <c r="IJ107" i="15"/>
  <c r="IJ104" i="15"/>
  <c r="IJ106" i="15" s="1"/>
  <c r="AR104" i="15"/>
  <c r="II109" i="15"/>
  <c r="IF107" i="7"/>
  <c r="IF104" i="7"/>
  <c r="IF106" i="7" s="1"/>
  <c r="AN104" i="7"/>
  <c r="NH7" i="7"/>
  <c r="FP7" i="7"/>
  <c r="JP9" i="7"/>
  <c r="BV9" i="7"/>
  <c r="NG6" i="7"/>
  <c r="FO6" i="7"/>
  <c r="JN11" i="7"/>
  <c r="BT11" i="7"/>
  <c r="NG5" i="7"/>
  <c r="FO5" i="7"/>
  <c r="JP13" i="7"/>
  <c r="BV13" i="7"/>
  <c r="JP12" i="7"/>
  <c r="BV12" i="7"/>
  <c r="JP8" i="7"/>
  <c r="BV8" i="7"/>
  <c r="NH10" i="7"/>
  <c r="FP10" i="7"/>
  <c r="JP6" i="7"/>
  <c r="BV6" i="7"/>
  <c r="NK9" i="7"/>
  <c r="FS9" i="7"/>
  <c r="NG12" i="7"/>
  <c r="FO12" i="7"/>
  <c r="BT7" i="7"/>
  <c r="JN7" i="7"/>
  <c r="NI11" i="7"/>
  <c r="FQ11" i="7"/>
  <c r="NH4" i="7"/>
  <c r="FP4" i="7"/>
  <c r="NH13" i="7"/>
  <c r="FP13" i="7"/>
  <c r="JQ5" i="7"/>
  <c r="BW5" i="7"/>
  <c r="JQ4" i="7"/>
  <c r="BW4" i="7"/>
  <c r="JP10" i="7"/>
  <c r="BV10" i="7"/>
  <c r="NH8" i="7"/>
  <c r="FP8" i="7"/>
  <c r="EK4" i="14"/>
  <c r="MC4" i="14"/>
  <c r="EK10" i="14"/>
  <c r="MC10" i="14"/>
  <c r="EK7" i="14"/>
  <c r="MC7" i="14"/>
  <c r="EK5" i="14"/>
  <c r="MC5" i="14"/>
  <c r="EK8" i="14"/>
  <c r="MC8" i="14"/>
  <c r="CZ9" i="14"/>
  <c r="KT9" i="14"/>
  <c r="EM11" i="14"/>
  <c r="ME11" i="14"/>
  <c r="EM13" i="14"/>
  <c r="ME13" i="14"/>
  <c r="OR12" i="14"/>
  <c r="D33" i="9"/>
  <c r="B33" i="9"/>
  <c r="G33" i="9"/>
  <c r="I33" i="9"/>
  <c r="A34" i="9"/>
  <c r="N33" i="9"/>
  <c r="M33" i="9"/>
  <c r="H33" i="9"/>
  <c r="L33" i="9"/>
  <c r="C33" i="9"/>
  <c r="C39" i="18"/>
  <c r="B38" i="18"/>
  <c r="C38" i="18" s="1"/>
  <c r="C77" i="18"/>
  <c r="B78" i="18"/>
  <c r="B108" i="16"/>
  <c r="C107" i="16"/>
  <c r="DD5" i="15" l="1"/>
  <c r="KX5" i="15"/>
  <c r="EQ4" i="15"/>
  <c r="MI4" i="15"/>
  <c r="ME11" i="19"/>
  <c r="EQ5" i="15"/>
  <c r="MI5" i="15"/>
  <c r="DD11" i="15"/>
  <c r="KX11" i="15"/>
  <c r="MF4" i="19"/>
  <c r="MF9" i="19" s="1"/>
  <c r="EN4" i="19"/>
  <c r="MF8" i="19"/>
  <c r="MF10" i="19"/>
  <c r="DC8" i="15"/>
  <c r="KW8" i="15"/>
  <c r="DD4" i="15"/>
  <c r="KX4" i="15"/>
  <c r="EQ7" i="15"/>
  <c r="MI7" i="15"/>
  <c r="KR4" i="19"/>
  <c r="KR9" i="19" s="1"/>
  <c r="CX4" i="19"/>
  <c r="KR10" i="19"/>
  <c r="KR8" i="19"/>
  <c r="KR11" i="19" s="1"/>
  <c r="DD7" i="15"/>
  <c r="KX7" i="15"/>
  <c r="IF108" i="7"/>
  <c r="IF109" i="7" s="1"/>
  <c r="CZ11" i="14"/>
  <c r="KT11" i="14"/>
  <c r="MD9" i="14"/>
  <c r="EL9" i="14"/>
  <c r="IK107" i="15"/>
  <c r="IK108" i="15"/>
  <c r="IK104" i="15"/>
  <c r="IK106" i="15" s="1"/>
  <c r="AS104" i="15"/>
  <c r="IJ109" i="15"/>
  <c r="IG107" i="7"/>
  <c r="IG104" i="7"/>
  <c r="IG106" i="7" s="1"/>
  <c r="AO104" i="7"/>
  <c r="NI8" i="7"/>
  <c r="FQ8" i="7"/>
  <c r="BS7" i="7"/>
  <c r="JM7" i="7"/>
  <c r="NH12" i="7"/>
  <c r="FP12" i="7"/>
  <c r="FT9" i="7"/>
  <c r="NL9" i="7"/>
  <c r="NH5" i="7"/>
  <c r="FP5" i="7"/>
  <c r="FR11" i="7"/>
  <c r="NJ11" i="7"/>
  <c r="JO6" i="7"/>
  <c r="BU6" i="7"/>
  <c r="JM11" i="7"/>
  <c r="BS11" i="7"/>
  <c r="JO10" i="7"/>
  <c r="BU10" i="7"/>
  <c r="NI10" i="7"/>
  <c r="FQ10" i="7"/>
  <c r="FP6" i="7"/>
  <c r="NH6" i="7"/>
  <c r="JO12" i="7"/>
  <c r="BU12" i="7"/>
  <c r="NI13" i="7"/>
  <c r="FQ13" i="7"/>
  <c r="JO13" i="7"/>
  <c r="BU13" i="7"/>
  <c r="BV4" i="7"/>
  <c r="JP4" i="7"/>
  <c r="NI7" i="7"/>
  <c r="FQ7" i="7"/>
  <c r="NI4" i="7"/>
  <c r="FQ4" i="7"/>
  <c r="JO8" i="7"/>
  <c r="BU8" i="7"/>
  <c r="JO9" i="7"/>
  <c r="BU9" i="7"/>
  <c r="JP5" i="7"/>
  <c r="BV5" i="7"/>
  <c r="EL4" i="14"/>
  <c r="MD4" i="14"/>
  <c r="CY9" i="14"/>
  <c r="KS9" i="14"/>
  <c r="EL5" i="14"/>
  <c r="MD5" i="14"/>
  <c r="EL8" i="14"/>
  <c r="MD8" i="14"/>
  <c r="EN13" i="14"/>
  <c r="MF13" i="14"/>
  <c r="EL7" i="14"/>
  <c r="MD7" i="14"/>
  <c r="EN11" i="14"/>
  <c r="MF11" i="14"/>
  <c r="EL10" i="14"/>
  <c r="MD10" i="14"/>
  <c r="OQ12" i="14"/>
  <c r="HT10" i="15"/>
  <c r="B34" i="9"/>
  <c r="N34" i="9"/>
  <c r="G34" i="9"/>
  <c r="A35" i="9"/>
  <c r="D34" i="9"/>
  <c r="I34" i="9"/>
  <c r="L34" i="9"/>
  <c r="C34" i="9"/>
  <c r="M34" i="9"/>
  <c r="H34" i="9"/>
  <c r="C108" i="16"/>
  <c r="B109" i="16"/>
  <c r="C78" i="18"/>
  <c r="B79" i="18"/>
  <c r="DC7" i="15" l="1"/>
  <c r="KW7" i="15"/>
  <c r="DC4" i="15"/>
  <c r="KW4" i="15"/>
  <c r="DC11" i="15"/>
  <c r="KW11" i="15"/>
  <c r="DB8" i="15"/>
  <c r="KV8" i="15"/>
  <c r="ER5" i="15"/>
  <c r="MJ5" i="15"/>
  <c r="CW4" i="19"/>
  <c r="KQ10" i="19"/>
  <c r="KQ4" i="19"/>
  <c r="KQ9" i="19" s="1"/>
  <c r="KQ8" i="19"/>
  <c r="MF11" i="19"/>
  <c r="MG4" i="19"/>
  <c r="MG9" i="19" s="1"/>
  <c r="EO4" i="19"/>
  <c r="MG8" i="19"/>
  <c r="MG10" i="19"/>
  <c r="ER4" i="15"/>
  <c r="MJ4" i="15"/>
  <c r="ER7" i="15"/>
  <c r="MJ7" i="15"/>
  <c r="DC5" i="15"/>
  <c r="KW5" i="15"/>
  <c r="IG108" i="7"/>
  <c r="IG109" i="7" s="1"/>
  <c r="EM9" i="14"/>
  <c r="ME9" i="14"/>
  <c r="CY11" i="14"/>
  <c r="KS11" i="14"/>
  <c r="IL107" i="15"/>
  <c r="IL108" i="15"/>
  <c r="IL104" i="15"/>
  <c r="IL106" i="15" s="1"/>
  <c r="AT104" i="15"/>
  <c r="IK109" i="15"/>
  <c r="IH107" i="7"/>
  <c r="IH104" i="7"/>
  <c r="IH106" i="7" s="1"/>
  <c r="AP104" i="7"/>
  <c r="FS11" i="7"/>
  <c r="NK11" i="7"/>
  <c r="NM9" i="7"/>
  <c r="FU9" i="7"/>
  <c r="JO5" i="7"/>
  <c r="BU5" i="7"/>
  <c r="NI5" i="7"/>
  <c r="FQ5" i="7"/>
  <c r="NJ10" i="7"/>
  <c r="FR10" i="7"/>
  <c r="JN9" i="7"/>
  <c r="BT9" i="7"/>
  <c r="JL11" i="7"/>
  <c r="BR11" i="7"/>
  <c r="NJ13" i="7"/>
  <c r="FR13" i="7"/>
  <c r="JL7" i="7"/>
  <c r="BR7" i="7"/>
  <c r="NI12" i="7"/>
  <c r="FQ12" i="7"/>
  <c r="NJ4" i="7"/>
  <c r="FR4" i="7"/>
  <c r="FR7" i="7"/>
  <c r="NJ7" i="7"/>
  <c r="JN6" i="7"/>
  <c r="BT6" i="7"/>
  <c r="NJ8" i="7"/>
  <c r="FR8" i="7"/>
  <c r="JO4" i="7"/>
  <c r="BU4" i="7"/>
  <c r="NI6" i="7"/>
  <c r="FQ6" i="7"/>
  <c r="JN8" i="7"/>
  <c r="BT8" i="7"/>
  <c r="JN10" i="7"/>
  <c r="BT10" i="7"/>
  <c r="JN13" i="7"/>
  <c r="BT13" i="7"/>
  <c r="JN12" i="7"/>
  <c r="BT12" i="7"/>
  <c r="ME4" i="14"/>
  <c r="EM4" i="14"/>
  <c r="EM7" i="14"/>
  <c r="ME7" i="14"/>
  <c r="MG13" i="14"/>
  <c r="EO13" i="14"/>
  <c r="CX9" i="14"/>
  <c r="KR9" i="14"/>
  <c r="EM8" i="14"/>
  <c r="ME8" i="14"/>
  <c r="EM10" i="14"/>
  <c r="ME10" i="14"/>
  <c r="EO11" i="14"/>
  <c r="MG11" i="14"/>
  <c r="EM5" i="14"/>
  <c r="ME5" i="14"/>
  <c r="OP12" i="14"/>
  <c r="HP10" i="14"/>
  <c r="HT13" i="15"/>
  <c r="HP13" i="14"/>
  <c r="HT9" i="15"/>
  <c r="B80" i="18"/>
  <c r="C79" i="18"/>
  <c r="C109" i="16"/>
  <c r="B110" i="16"/>
  <c r="L35" i="9"/>
  <c r="N35" i="9"/>
  <c r="C35" i="9"/>
  <c r="G35" i="9"/>
  <c r="I35" i="9"/>
  <c r="B35" i="9"/>
  <c r="A36" i="9"/>
  <c r="M35" i="9"/>
  <c r="H35" i="9"/>
  <c r="D35" i="9"/>
  <c r="DB5" i="15" l="1"/>
  <c r="KV5" i="15"/>
  <c r="DA8" i="15"/>
  <c r="KU8" i="15"/>
  <c r="ES7" i="15"/>
  <c r="MK7" i="15"/>
  <c r="KQ11" i="19"/>
  <c r="DB11" i="15"/>
  <c r="KV11" i="15"/>
  <c r="MG11" i="19"/>
  <c r="CV4" i="19"/>
  <c r="KP10" i="19"/>
  <c r="KP4" i="19"/>
  <c r="KP9" i="19" s="1"/>
  <c r="KP8" i="19"/>
  <c r="KP11" i="19" s="1"/>
  <c r="ES4" i="15"/>
  <c r="MK4" i="15"/>
  <c r="DB4" i="15"/>
  <c r="KV4" i="15"/>
  <c r="MH8" i="19"/>
  <c r="EP4" i="19"/>
  <c r="MH4" i="19"/>
  <c r="MH9" i="19" s="1"/>
  <c r="MH10" i="19"/>
  <c r="MH11" i="19" s="1"/>
  <c r="ES5" i="15"/>
  <c r="MK5" i="15"/>
  <c r="DB7" i="15"/>
  <c r="KV7" i="15"/>
  <c r="IH108" i="7"/>
  <c r="MF9" i="14"/>
  <c r="EN9" i="14"/>
  <c r="CX11" i="14"/>
  <c r="KR11" i="14"/>
  <c r="IL109" i="15"/>
  <c r="IM108" i="15"/>
  <c r="IM107" i="15"/>
  <c r="IM104" i="15"/>
  <c r="IM106" i="15" s="1"/>
  <c r="AU104" i="15"/>
  <c r="IH109" i="7"/>
  <c r="II107" i="7"/>
  <c r="II104" i="7"/>
  <c r="II106" i="7" s="1"/>
  <c r="AQ104" i="7"/>
  <c r="JM9" i="7"/>
  <c r="BS9" i="7"/>
  <c r="JM12" i="7"/>
  <c r="BS12" i="7"/>
  <c r="JM13" i="7"/>
  <c r="BS13" i="7"/>
  <c r="JM6" i="7"/>
  <c r="BS6" i="7"/>
  <c r="NJ5" i="7"/>
  <c r="FR5" i="7"/>
  <c r="JN4" i="7"/>
  <c r="BT4" i="7"/>
  <c r="NK8" i="7"/>
  <c r="FS8" i="7"/>
  <c r="JN5" i="7"/>
  <c r="BT5" i="7"/>
  <c r="FS7" i="7"/>
  <c r="NK7" i="7"/>
  <c r="JM8" i="7"/>
  <c r="BS8" i="7"/>
  <c r="NK4" i="7"/>
  <c r="FS4" i="7"/>
  <c r="NK13" i="7"/>
  <c r="FS13" i="7"/>
  <c r="NN9" i="7"/>
  <c r="FV9" i="7"/>
  <c r="NK10" i="7"/>
  <c r="FS10" i="7"/>
  <c r="JM10" i="7"/>
  <c r="BS10" i="7"/>
  <c r="JK7" i="7"/>
  <c r="BQ7" i="7"/>
  <c r="FR6" i="7"/>
  <c r="NJ6" i="7"/>
  <c r="NJ12" i="7"/>
  <c r="FR12" i="7"/>
  <c r="JK11" i="7"/>
  <c r="BQ11" i="7"/>
  <c r="NL11" i="7"/>
  <c r="FT11" i="7"/>
  <c r="MF4" i="14"/>
  <c r="EN4" i="14"/>
  <c r="EN10" i="14"/>
  <c r="MF10" i="14"/>
  <c r="EN7" i="14"/>
  <c r="MF7" i="14"/>
  <c r="CW9" i="14"/>
  <c r="KQ9" i="14"/>
  <c r="EN8" i="14"/>
  <c r="MF8" i="14"/>
  <c r="EP13" i="14"/>
  <c r="MH13" i="14"/>
  <c r="EN5" i="14"/>
  <c r="MF5" i="14"/>
  <c r="EP11" i="14"/>
  <c r="MH11" i="14"/>
  <c r="OO12" i="14"/>
  <c r="A37" i="9"/>
  <c r="I36" i="9"/>
  <c r="D36" i="9"/>
  <c r="L36" i="9"/>
  <c r="C36" i="9"/>
  <c r="B36" i="9"/>
  <c r="N36" i="9"/>
  <c r="G36" i="9"/>
  <c r="M36" i="9"/>
  <c r="H36" i="9"/>
  <c r="C110" i="16"/>
  <c r="B111" i="16"/>
  <c r="B81" i="18"/>
  <c r="C80" i="18"/>
  <c r="DA11" i="15" l="1"/>
  <c r="KU11" i="15"/>
  <c r="ET5" i="15"/>
  <c r="ML5" i="15"/>
  <c r="ET4" i="15"/>
  <c r="ML4" i="15"/>
  <c r="ET7" i="15"/>
  <c r="ML7" i="15"/>
  <c r="MI8" i="19"/>
  <c r="EQ4" i="19"/>
  <c r="MI4" i="19"/>
  <c r="MI9" i="19" s="1"/>
  <c r="MI10" i="19"/>
  <c r="MI11" i="19" s="1"/>
  <c r="CZ8" i="15"/>
  <c r="KT8" i="15"/>
  <c r="CU4" i="19"/>
  <c r="KO10" i="19"/>
  <c r="KO4" i="19"/>
  <c r="KO9" i="19" s="1"/>
  <c r="KO8" i="19"/>
  <c r="DA7" i="15"/>
  <c r="KU7" i="15"/>
  <c r="DA4" i="15"/>
  <c r="KU4" i="15"/>
  <c r="DA5" i="15"/>
  <c r="KU5" i="15"/>
  <c r="II108" i="7"/>
  <c r="II109" i="7" s="1"/>
  <c r="CW11" i="14"/>
  <c r="KQ11" i="14"/>
  <c r="EO9" i="14"/>
  <c r="MG9" i="14"/>
  <c r="IM109" i="15"/>
  <c r="IN108" i="15"/>
  <c r="IN107" i="15"/>
  <c r="IN104" i="15"/>
  <c r="IN106" i="15" s="1"/>
  <c r="AV104" i="15"/>
  <c r="IJ107" i="7"/>
  <c r="IJ104" i="7"/>
  <c r="IJ106" i="7" s="1"/>
  <c r="AR104" i="7"/>
  <c r="FT7" i="7"/>
  <c r="NL7" i="7"/>
  <c r="JM5" i="7"/>
  <c r="BS5" i="7"/>
  <c r="NO9" i="7"/>
  <c r="FW9" i="7"/>
  <c r="NL8" i="7"/>
  <c r="FT8" i="7"/>
  <c r="JL12" i="7"/>
  <c r="BR12" i="7"/>
  <c r="JJ11" i="7"/>
  <c r="BP11" i="7"/>
  <c r="NK12" i="7"/>
  <c r="FS12" i="7"/>
  <c r="NL13" i="7"/>
  <c r="FT13" i="7"/>
  <c r="JM4" i="7"/>
  <c r="BS4" i="7"/>
  <c r="NL4" i="7"/>
  <c r="FT4" i="7"/>
  <c r="NK5" i="7"/>
  <c r="FS5" i="7"/>
  <c r="JL13" i="7"/>
  <c r="BR13" i="7"/>
  <c r="NM11" i="7"/>
  <c r="FU11" i="7"/>
  <c r="NK6" i="7"/>
  <c r="FS6" i="7"/>
  <c r="JL9" i="7"/>
  <c r="BR9" i="7"/>
  <c r="JL10" i="7"/>
  <c r="BR10" i="7"/>
  <c r="NL10" i="7"/>
  <c r="FT10" i="7"/>
  <c r="BP7" i="7"/>
  <c r="JJ7" i="7"/>
  <c r="JL8" i="7"/>
  <c r="BR8" i="7"/>
  <c r="JL6" i="7"/>
  <c r="BR6" i="7"/>
  <c r="MG4" i="14"/>
  <c r="EO4" i="14"/>
  <c r="EO8" i="14"/>
  <c r="MG8" i="14"/>
  <c r="CV9" i="14"/>
  <c r="KP9" i="14"/>
  <c r="EQ11" i="14"/>
  <c r="MI11" i="14"/>
  <c r="EO5" i="14"/>
  <c r="MG5" i="14"/>
  <c r="EO7" i="14"/>
  <c r="MG7" i="14"/>
  <c r="EQ13" i="14"/>
  <c r="MI13" i="14"/>
  <c r="EO10" i="14"/>
  <c r="MG10" i="14"/>
  <c r="ON12" i="14"/>
  <c r="C111" i="16"/>
  <c r="B112" i="16"/>
  <c r="G37" i="9"/>
  <c r="L37" i="9"/>
  <c r="C37" i="9"/>
  <c r="N37" i="9"/>
  <c r="I37" i="9"/>
  <c r="H37" i="9"/>
  <c r="A38" i="9"/>
  <c r="D37" i="9"/>
  <c r="B37" i="9"/>
  <c r="M37" i="9"/>
  <c r="C81" i="18"/>
  <c r="B82" i="18"/>
  <c r="CZ5" i="15" l="1"/>
  <c r="KT5" i="15"/>
  <c r="CT4" i="19"/>
  <c r="KN10" i="19"/>
  <c r="KN4" i="19"/>
  <c r="KN9" i="19" s="1"/>
  <c r="KN8" i="19"/>
  <c r="EU7" i="15"/>
  <c r="MM7" i="15"/>
  <c r="CZ4" i="15"/>
  <c r="KT4" i="15"/>
  <c r="CY8" i="15"/>
  <c r="KS8" i="15"/>
  <c r="EU4" i="15"/>
  <c r="MM4" i="15"/>
  <c r="CZ7" i="15"/>
  <c r="KT7" i="15"/>
  <c r="EU5" i="15"/>
  <c r="MM5" i="15"/>
  <c r="KO11" i="19"/>
  <c r="MJ8" i="19"/>
  <c r="ER4" i="19"/>
  <c r="MJ4" i="19"/>
  <c r="MJ9" i="19" s="1"/>
  <c r="MJ10" i="19"/>
  <c r="CZ11" i="15"/>
  <c r="KT11" i="15"/>
  <c r="IJ108" i="7"/>
  <c r="MH9" i="14"/>
  <c r="EP9" i="14"/>
  <c r="CV11" i="14"/>
  <c r="KP11" i="14"/>
  <c r="IN109" i="15"/>
  <c r="IO108" i="15"/>
  <c r="IO107" i="15"/>
  <c r="IO104" i="15"/>
  <c r="IO106" i="15" s="1"/>
  <c r="AW104" i="15"/>
  <c r="IJ109" i="7"/>
  <c r="IK107" i="7"/>
  <c r="IK104" i="7"/>
  <c r="IK106" i="7" s="1"/>
  <c r="AS104" i="7"/>
  <c r="BO11" i="7"/>
  <c r="JI11" i="7"/>
  <c r="JK6" i="7"/>
  <c r="BQ6" i="7"/>
  <c r="FT6" i="7"/>
  <c r="NL6" i="7"/>
  <c r="NM13" i="7"/>
  <c r="FU13" i="7"/>
  <c r="NM8" i="7"/>
  <c r="FU8" i="7"/>
  <c r="JK8" i="7"/>
  <c r="BQ8" i="7"/>
  <c r="NN11" i="7"/>
  <c r="FV11" i="7"/>
  <c r="NL12" i="7"/>
  <c r="FT12" i="7"/>
  <c r="NP9" i="7"/>
  <c r="FX9" i="7"/>
  <c r="JK13" i="7"/>
  <c r="BQ13" i="7"/>
  <c r="BQ12" i="7"/>
  <c r="JK12" i="7"/>
  <c r="BO7" i="7"/>
  <c r="JI7" i="7"/>
  <c r="JL5" i="7"/>
  <c r="BR5" i="7"/>
  <c r="JL4" i="7"/>
  <c r="BR4" i="7"/>
  <c r="NM10" i="7"/>
  <c r="FU10" i="7"/>
  <c r="NL5" i="7"/>
  <c r="FT5" i="7"/>
  <c r="JK9" i="7"/>
  <c r="BQ9" i="7"/>
  <c r="JK10" i="7"/>
  <c r="BQ10" i="7"/>
  <c r="NM4" i="7"/>
  <c r="FU4" i="7"/>
  <c r="NM7" i="7"/>
  <c r="FU7" i="7"/>
  <c r="EP4" i="14"/>
  <c r="MH4" i="14"/>
  <c r="ER11" i="14"/>
  <c r="MJ11" i="14"/>
  <c r="EP10" i="14"/>
  <c r="MH10" i="14"/>
  <c r="CU9" i="14"/>
  <c r="KO9" i="14"/>
  <c r="ER13" i="14"/>
  <c r="MJ13" i="14"/>
  <c r="EP8" i="14"/>
  <c r="MH8" i="14"/>
  <c r="EP5" i="14"/>
  <c r="MH5" i="14"/>
  <c r="EP7" i="14"/>
  <c r="MH7" i="14"/>
  <c r="OM12" i="14"/>
  <c r="I38" i="9"/>
  <c r="D38" i="9"/>
  <c r="B38" i="9"/>
  <c r="N38" i="9"/>
  <c r="G38" i="9"/>
  <c r="L38" i="9"/>
  <c r="A39" i="9"/>
  <c r="M38" i="9"/>
  <c r="C38" i="9"/>
  <c r="H38" i="9"/>
  <c r="C82" i="18"/>
  <c r="B83" i="18"/>
  <c r="C112" i="16"/>
  <c r="B113" i="16"/>
  <c r="CY11" i="15" l="1"/>
  <c r="KS11" i="15"/>
  <c r="MJ11" i="19"/>
  <c r="CY7" i="15"/>
  <c r="KS7" i="15"/>
  <c r="EV7" i="15"/>
  <c r="MN7" i="15"/>
  <c r="KN11" i="19"/>
  <c r="MK8" i="19"/>
  <c r="MK4" i="19"/>
  <c r="MK9" i="19" s="1"/>
  <c r="ES4" i="19"/>
  <c r="MK10" i="19"/>
  <c r="MK11" i="19" s="1"/>
  <c r="EV4" i="15"/>
  <c r="MN4" i="15"/>
  <c r="CX8" i="15"/>
  <c r="KR8" i="15"/>
  <c r="KM10" i="19"/>
  <c r="CS4" i="19"/>
  <c r="KM4" i="19"/>
  <c r="KM9" i="19" s="1"/>
  <c r="KM8" i="19"/>
  <c r="KM11" i="19" s="1"/>
  <c r="EV5" i="15"/>
  <c r="MN5" i="15"/>
  <c r="CY4" i="15"/>
  <c r="KS4" i="15"/>
  <c r="CY5" i="15"/>
  <c r="KS5" i="15"/>
  <c r="IK108" i="7"/>
  <c r="IK109" i="7" s="1"/>
  <c r="CU11" i="14"/>
  <c r="KO11" i="14"/>
  <c r="EQ9" i="14"/>
  <c r="MI9" i="14"/>
  <c r="IO109" i="15"/>
  <c r="IP108" i="15"/>
  <c r="IP107" i="15"/>
  <c r="IP104" i="15"/>
  <c r="IP106" i="15" s="1"/>
  <c r="AX104" i="15"/>
  <c r="IL107" i="7"/>
  <c r="IL104" i="7"/>
  <c r="IL106" i="7" s="1"/>
  <c r="AT104" i="7"/>
  <c r="NN7" i="7"/>
  <c r="FV7" i="7"/>
  <c r="JK5" i="7"/>
  <c r="BQ5" i="7"/>
  <c r="NN10" i="7"/>
  <c r="FV10" i="7"/>
  <c r="JK4" i="7"/>
  <c r="BQ4" i="7"/>
  <c r="NN13" i="7"/>
  <c r="FV13" i="7"/>
  <c r="JJ10" i="7"/>
  <c r="BP10" i="7"/>
  <c r="NM6" i="7"/>
  <c r="FU6" i="7"/>
  <c r="BN7" i="7"/>
  <c r="JH7" i="7"/>
  <c r="NM12" i="7"/>
  <c r="FU12" i="7"/>
  <c r="JJ6" i="7"/>
  <c r="BP6" i="7"/>
  <c r="JJ8" i="7"/>
  <c r="BP8" i="7"/>
  <c r="NN4" i="7"/>
  <c r="FV4" i="7"/>
  <c r="NQ9" i="7"/>
  <c r="FY9" i="7"/>
  <c r="JJ12" i="7"/>
  <c r="BP12" i="7"/>
  <c r="NO11" i="7"/>
  <c r="FW11" i="7"/>
  <c r="NN8" i="7"/>
  <c r="FV8" i="7"/>
  <c r="JJ13" i="7"/>
  <c r="BP13" i="7"/>
  <c r="BP9" i="7"/>
  <c r="JJ9" i="7"/>
  <c r="NM5" i="7"/>
  <c r="FU5" i="7"/>
  <c r="BN11" i="7"/>
  <c r="JH11" i="7"/>
  <c r="EQ4" i="14"/>
  <c r="MI4" i="14"/>
  <c r="EQ5" i="14"/>
  <c r="MI5" i="14"/>
  <c r="CT9" i="14"/>
  <c r="KN9" i="14"/>
  <c r="ES13" i="14"/>
  <c r="MK13" i="14"/>
  <c r="EQ10" i="14"/>
  <c r="MI10" i="14"/>
  <c r="EQ8" i="14"/>
  <c r="MI8" i="14"/>
  <c r="EQ7" i="14"/>
  <c r="MI7" i="14"/>
  <c r="ES11" i="14"/>
  <c r="MK11" i="14"/>
  <c r="OL12" i="14"/>
  <c r="A40" i="9"/>
  <c r="L39" i="9"/>
  <c r="I39" i="9"/>
  <c r="N39" i="9"/>
  <c r="H39" i="9"/>
  <c r="M39" i="9"/>
  <c r="G39" i="9"/>
  <c r="C39" i="9"/>
  <c r="B39" i="9"/>
  <c r="D39" i="9"/>
  <c r="C113" i="16"/>
  <c r="B114" i="16"/>
  <c r="C83" i="18"/>
  <c r="B84" i="18"/>
  <c r="CX4" i="15" l="1"/>
  <c r="KR4" i="15"/>
  <c r="CW8" i="15"/>
  <c r="KQ8" i="15"/>
  <c r="EW7" i="15"/>
  <c r="MO7" i="15"/>
  <c r="EW5" i="15"/>
  <c r="MO5" i="15"/>
  <c r="EW4" i="15"/>
  <c r="MO4" i="15"/>
  <c r="CX7" i="15"/>
  <c r="KR7" i="15"/>
  <c r="ML8" i="19"/>
  <c r="ET4" i="19"/>
  <c r="ML4" i="19"/>
  <c r="ML9" i="19" s="1"/>
  <c r="ML10" i="19"/>
  <c r="CR4" i="19"/>
  <c r="KL10" i="19"/>
  <c r="KL4" i="19"/>
  <c r="KL9" i="19" s="1"/>
  <c r="KL8" i="19"/>
  <c r="KL11" i="19" s="1"/>
  <c r="CX5" i="15"/>
  <c r="KR5" i="15"/>
  <c r="CX11" i="15"/>
  <c r="KR11" i="15"/>
  <c r="IL108" i="7"/>
  <c r="ER9" i="14"/>
  <c r="MJ9" i="14"/>
  <c r="CT11" i="14"/>
  <c r="KN11" i="14"/>
  <c r="IQ108" i="15"/>
  <c r="IQ107" i="15"/>
  <c r="IQ104" i="15"/>
  <c r="IQ106" i="15" s="1"/>
  <c r="AY104" i="15"/>
  <c r="IP109" i="15"/>
  <c r="IM107" i="7"/>
  <c r="IM104" i="7"/>
  <c r="IM106" i="7" s="1"/>
  <c r="AU104" i="7"/>
  <c r="IL109" i="7"/>
  <c r="NO13" i="7"/>
  <c r="FW13" i="7"/>
  <c r="JG11" i="7"/>
  <c r="BM11" i="7"/>
  <c r="JI6" i="7"/>
  <c r="BO6" i="7"/>
  <c r="NO8" i="7"/>
  <c r="FW8" i="7"/>
  <c r="JJ4" i="7"/>
  <c r="BP4" i="7"/>
  <c r="NP11" i="7"/>
  <c r="FX11" i="7"/>
  <c r="NN12" i="7"/>
  <c r="FV12" i="7"/>
  <c r="NO10" i="7"/>
  <c r="FW10" i="7"/>
  <c r="BO12" i="7"/>
  <c r="JI12" i="7"/>
  <c r="JJ5" i="7"/>
  <c r="BP5" i="7"/>
  <c r="JG7" i="7"/>
  <c r="BM7" i="7"/>
  <c r="JI8" i="7"/>
  <c r="BO8" i="7"/>
  <c r="NR9" i="7"/>
  <c r="FZ9" i="7"/>
  <c r="NN6" i="7"/>
  <c r="FV6" i="7"/>
  <c r="NO7" i="7"/>
  <c r="FW7" i="7"/>
  <c r="JI13" i="7"/>
  <c r="BO13" i="7"/>
  <c r="JI9" i="7"/>
  <c r="BO9" i="7"/>
  <c r="NN5" i="7"/>
  <c r="FV5" i="7"/>
  <c r="NO4" i="7"/>
  <c r="FW4" i="7"/>
  <c r="JI10" i="7"/>
  <c r="BO10" i="7"/>
  <c r="ER4" i="14"/>
  <c r="MJ4" i="14"/>
  <c r="ET13" i="14"/>
  <c r="ML13" i="14"/>
  <c r="ER8" i="14"/>
  <c r="MJ8" i="14"/>
  <c r="ET11" i="14"/>
  <c r="ML11" i="14"/>
  <c r="CS9" i="14"/>
  <c r="KM9" i="14"/>
  <c r="ER5" i="14"/>
  <c r="MJ5" i="14"/>
  <c r="ER10" i="14"/>
  <c r="MJ10" i="14"/>
  <c r="ER7" i="14"/>
  <c r="MJ7" i="14"/>
  <c r="OK12" i="14"/>
  <c r="B85" i="18"/>
  <c r="C84" i="18"/>
  <c r="G40" i="9"/>
  <c r="D40" i="9"/>
  <c r="H40" i="9"/>
  <c r="L40" i="9"/>
  <c r="M40" i="9"/>
  <c r="A41" i="9"/>
  <c r="C40" i="9"/>
  <c r="I40" i="9"/>
  <c r="B40" i="9"/>
  <c r="N40" i="9"/>
  <c r="C114" i="16"/>
  <c r="B115" i="16"/>
  <c r="ML11" i="19" l="1"/>
  <c r="CW11" i="15"/>
  <c r="KQ11" i="15"/>
  <c r="EX5" i="15"/>
  <c r="MP5" i="15"/>
  <c r="MM8" i="19"/>
  <c r="MM4" i="19"/>
  <c r="MM9" i="19" s="1"/>
  <c r="EU4" i="19"/>
  <c r="MM10" i="19"/>
  <c r="CW5" i="15"/>
  <c r="KQ5" i="15"/>
  <c r="EX7" i="15"/>
  <c r="MP7" i="15"/>
  <c r="CW7" i="15"/>
  <c r="KQ7" i="15"/>
  <c r="CV8" i="15"/>
  <c r="KP8" i="15"/>
  <c r="CQ4" i="19"/>
  <c r="KK10" i="19"/>
  <c r="KK4" i="19"/>
  <c r="KK9" i="19" s="1"/>
  <c r="KK8" i="19"/>
  <c r="KK11" i="19" s="1"/>
  <c r="EX4" i="15"/>
  <c r="MP4" i="15"/>
  <c r="CW4" i="15"/>
  <c r="KQ4" i="15"/>
  <c r="IQ109" i="15"/>
  <c r="IM108" i="7"/>
  <c r="CS11" i="14"/>
  <c r="KM11" i="14"/>
  <c r="ES9" i="14"/>
  <c r="MK9" i="14"/>
  <c r="IR107" i="15"/>
  <c r="IR108" i="15"/>
  <c r="IR104" i="15"/>
  <c r="IR106" i="15" s="1"/>
  <c r="AZ104" i="15"/>
  <c r="IM109" i="7"/>
  <c r="IN107" i="7"/>
  <c r="IN104" i="7"/>
  <c r="IN106" i="7" s="1"/>
  <c r="AV104" i="7"/>
  <c r="JH13" i="7"/>
  <c r="BN13" i="7"/>
  <c r="NP7" i="7"/>
  <c r="FX7" i="7"/>
  <c r="NO6" i="7"/>
  <c r="FW6" i="7"/>
  <c r="JI4" i="7"/>
  <c r="BO4" i="7"/>
  <c r="NP10" i="7"/>
  <c r="FX10" i="7"/>
  <c r="NP4" i="7"/>
  <c r="FX4" i="7"/>
  <c r="NP8" i="7"/>
  <c r="FX8" i="7"/>
  <c r="JI5" i="7"/>
  <c r="BO5" i="7"/>
  <c r="JH10" i="7"/>
  <c r="BN10" i="7"/>
  <c r="NS9" i="7"/>
  <c r="GA9" i="7"/>
  <c r="FW5" i="7"/>
  <c r="NO5" i="7"/>
  <c r="JH6" i="7"/>
  <c r="BN6" i="7"/>
  <c r="JH12" i="7"/>
  <c r="BN12" i="7"/>
  <c r="NO12" i="7"/>
  <c r="FW12" i="7"/>
  <c r="JH8" i="7"/>
  <c r="BN8" i="7"/>
  <c r="NQ11" i="7"/>
  <c r="FY11" i="7"/>
  <c r="BL11" i="7"/>
  <c r="JF11" i="7"/>
  <c r="JH9" i="7"/>
  <c r="BN9" i="7"/>
  <c r="JF7" i="7"/>
  <c r="BL7" i="7"/>
  <c r="NP13" i="7"/>
  <c r="FX13" i="7"/>
  <c r="MK4" i="14"/>
  <c r="ES4" i="14"/>
  <c r="ES5" i="14"/>
  <c r="MK5" i="14"/>
  <c r="EU11" i="14"/>
  <c r="MM11" i="14"/>
  <c r="CR9" i="14"/>
  <c r="KL9" i="14"/>
  <c r="ES8" i="14"/>
  <c r="MK8" i="14"/>
  <c r="ES10" i="14"/>
  <c r="MK10" i="14"/>
  <c r="ES7" i="14"/>
  <c r="MK7" i="14"/>
  <c r="EU13" i="14"/>
  <c r="MM13" i="14"/>
  <c r="OJ12" i="14"/>
  <c r="C115" i="16"/>
  <c r="B116" i="16"/>
  <c r="C85" i="18"/>
  <c r="B86" i="18"/>
  <c r="M41" i="9"/>
  <c r="G41" i="9"/>
  <c r="B41" i="9"/>
  <c r="D41" i="9"/>
  <c r="C41" i="9"/>
  <c r="A42" i="9"/>
  <c r="L41" i="9"/>
  <c r="H41" i="9"/>
  <c r="N41" i="9"/>
  <c r="I41" i="9"/>
  <c r="CV4" i="15" l="1"/>
  <c r="KP4" i="15"/>
  <c r="CU8" i="15"/>
  <c r="KO8" i="15"/>
  <c r="MN4" i="19"/>
  <c r="MN9" i="19" s="1"/>
  <c r="MN8" i="19"/>
  <c r="EV4" i="19"/>
  <c r="MN10" i="19"/>
  <c r="EY4" i="15"/>
  <c r="MQ4" i="15"/>
  <c r="CV7" i="15"/>
  <c r="KP7" i="15"/>
  <c r="EY7" i="15"/>
  <c r="MQ7" i="15"/>
  <c r="EY5" i="15"/>
  <c r="MQ5" i="15"/>
  <c r="CP4" i="19"/>
  <c r="KJ10" i="19"/>
  <c r="KJ4" i="19"/>
  <c r="KJ9" i="19" s="1"/>
  <c r="KJ8" i="19"/>
  <c r="KJ11" i="19" s="1"/>
  <c r="CV5" i="15"/>
  <c r="KP5" i="15"/>
  <c r="CV11" i="15"/>
  <c r="KP11" i="15"/>
  <c r="MM11" i="19"/>
  <c r="IN108" i="7"/>
  <c r="CR11" i="14"/>
  <c r="KL11" i="14"/>
  <c r="ML9" i="14"/>
  <c r="ET9" i="14"/>
  <c r="IS108" i="15"/>
  <c r="IS107" i="15"/>
  <c r="IS104" i="15"/>
  <c r="IS106" i="15" s="1"/>
  <c r="BA104" i="15"/>
  <c r="IR109" i="15"/>
  <c r="IN109" i="7"/>
  <c r="IO107" i="7"/>
  <c r="IO104" i="7"/>
  <c r="IO106" i="7" s="1"/>
  <c r="AW104" i="7"/>
  <c r="NQ13" i="7"/>
  <c r="FY13" i="7"/>
  <c r="NR11" i="7"/>
  <c r="FZ11" i="7"/>
  <c r="JH4" i="7"/>
  <c r="BN4" i="7"/>
  <c r="NQ10" i="7"/>
  <c r="FY10" i="7"/>
  <c r="BK11" i="7"/>
  <c r="JE11" i="7"/>
  <c r="NP5" i="7"/>
  <c r="FX5" i="7"/>
  <c r="NT9" i="7"/>
  <c r="GB9" i="7"/>
  <c r="NQ4" i="7"/>
  <c r="FY4" i="7"/>
  <c r="JG8" i="7"/>
  <c r="BM8" i="7"/>
  <c r="NP6" i="7"/>
  <c r="FX6" i="7"/>
  <c r="JG9" i="7"/>
  <c r="BM9" i="7"/>
  <c r="JG10" i="7"/>
  <c r="BM10" i="7"/>
  <c r="FY7" i="7"/>
  <c r="NQ7" i="7"/>
  <c r="BK7" i="7"/>
  <c r="JE7" i="7"/>
  <c r="JG12" i="7"/>
  <c r="BM12" i="7"/>
  <c r="NQ8" i="7"/>
  <c r="FY8" i="7"/>
  <c r="JG13" i="7"/>
  <c r="BM13" i="7"/>
  <c r="JG6" i="7"/>
  <c r="BM6" i="7"/>
  <c r="NP12" i="7"/>
  <c r="FX12" i="7"/>
  <c r="JH5" i="7"/>
  <c r="BN5" i="7"/>
  <c r="ET4" i="14"/>
  <c r="ML4" i="14"/>
  <c r="ET8" i="14"/>
  <c r="ML8" i="14"/>
  <c r="CQ9" i="14"/>
  <c r="KK9" i="14"/>
  <c r="ET7" i="14"/>
  <c r="ML7" i="14"/>
  <c r="EV13" i="14"/>
  <c r="MN13" i="14"/>
  <c r="EV11" i="14"/>
  <c r="MN11" i="14"/>
  <c r="ET5" i="14"/>
  <c r="ML5" i="14"/>
  <c r="ET10" i="14"/>
  <c r="ML10" i="14"/>
  <c r="OI12" i="14"/>
  <c r="C116" i="16"/>
  <c r="B117" i="16"/>
  <c r="B42" i="9"/>
  <c r="N42" i="9"/>
  <c r="I42" i="9"/>
  <c r="D42" i="9"/>
  <c r="A43" i="9"/>
  <c r="M42" i="9"/>
  <c r="H42" i="9"/>
  <c r="C42" i="9"/>
  <c r="G42" i="9"/>
  <c r="L42" i="9"/>
  <c r="C86" i="18"/>
  <c r="B87" i="18"/>
  <c r="CU5" i="15" l="1"/>
  <c r="KO5" i="15"/>
  <c r="MN11" i="19"/>
  <c r="CU11" i="15"/>
  <c r="KO11" i="15"/>
  <c r="EZ5" i="15"/>
  <c r="MR5" i="15"/>
  <c r="EW4" i="19"/>
  <c r="MO8" i="19"/>
  <c r="MO4" i="19"/>
  <c r="MO9" i="19" s="1"/>
  <c r="MO10" i="19"/>
  <c r="CU7" i="15"/>
  <c r="KO7" i="15"/>
  <c r="CT8" i="15"/>
  <c r="KN8" i="15"/>
  <c r="EZ7" i="15"/>
  <c r="MR7" i="15"/>
  <c r="CO4" i="19"/>
  <c r="KI10" i="19"/>
  <c r="KI4" i="19"/>
  <c r="KI9" i="19" s="1"/>
  <c r="KI8" i="19"/>
  <c r="KI11" i="19" s="1"/>
  <c r="EZ4" i="15"/>
  <c r="MR4" i="15"/>
  <c r="CU4" i="15"/>
  <c r="KO4" i="15"/>
  <c r="IO108" i="7"/>
  <c r="MM9" i="14"/>
  <c r="EU9" i="14"/>
  <c r="CQ11" i="14"/>
  <c r="KK11" i="14"/>
  <c r="IS109" i="15"/>
  <c r="IT108" i="15"/>
  <c r="IT107" i="15"/>
  <c r="IT104" i="15"/>
  <c r="IT106" i="15" s="1"/>
  <c r="BB104" i="15"/>
  <c r="IO109" i="7"/>
  <c r="IP107" i="7"/>
  <c r="IP104" i="7"/>
  <c r="IP106" i="7" s="1"/>
  <c r="AX104" i="7"/>
  <c r="JG5" i="7"/>
  <c r="BM5" i="7"/>
  <c r="BJ7" i="7"/>
  <c r="JD7" i="7"/>
  <c r="FZ4" i="7"/>
  <c r="NR4" i="7"/>
  <c r="BJ11" i="7"/>
  <c r="JD11" i="7"/>
  <c r="NQ5" i="7"/>
  <c r="FY5" i="7"/>
  <c r="NQ12" i="7"/>
  <c r="FY12" i="7"/>
  <c r="NR10" i="7"/>
  <c r="FZ10" i="7"/>
  <c r="FZ7" i="7"/>
  <c r="NR7" i="7"/>
  <c r="JF6" i="7"/>
  <c r="BL6" i="7"/>
  <c r="JG4" i="7"/>
  <c r="BM4" i="7"/>
  <c r="JF12" i="7"/>
  <c r="BL12" i="7"/>
  <c r="JF10" i="7"/>
  <c r="BL10" i="7"/>
  <c r="GA11" i="7"/>
  <c r="NS11" i="7"/>
  <c r="JF13" i="7"/>
  <c r="BL13" i="7"/>
  <c r="JF9" i="7"/>
  <c r="BL9" i="7"/>
  <c r="JF8" i="7"/>
  <c r="BL8" i="7"/>
  <c r="NR8" i="7"/>
  <c r="FZ8" i="7"/>
  <c r="NU9" i="7"/>
  <c r="GC9" i="7"/>
  <c r="NR13" i="7"/>
  <c r="FZ13" i="7"/>
  <c r="NQ6" i="7"/>
  <c r="FY6" i="7"/>
  <c r="EU4" i="14"/>
  <c r="MM4" i="14"/>
  <c r="EW11" i="14"/>
  <c r="MO11" i="14"/>
  <c r="EU5" i="14"/>
  <c r="MM5" i="14"/>
  <c r="EW13" i="14"/>
  <c r="MO13" i="14"/>
  <c r="EU7" i="14"/>
  <c r="MM7" i="14"/>
  <c r="EU8" i="14"/>
  <c r="MM8" i="14"/>
  <c r="CP9" i="14"/>
  <c r="KJ9" i="14"/>
  <c r="EU10" i="14"/>
  <c r="MM10" i="14"/>
  <c r="OH12" i="14"/>
  <c r="L43" i="9"/>
  <c r="M43" i="9"/>
  <c r="C43" i="9"/>
  <c r="B43" i="9"/>
  <c r="A44" i="9"/>
  <c r="D43" i="9"/>
  <c r="H43" i="9"/>
  <c r="I43" i="9"/>
  <c r="N43" i="9"/>
  <c r="G43" i="9"/>
  <c r="C117" i="16"/>
  <c r="B118" i="16"/>
  <c r="B88" i="18"/>
  <c r="C87" i="18"/>
  <c r="CT4" i="15" l="1"/>
  <c r="KN4" i="15"/>
  <c r="FA7" i="15"/>
  <c r="MS7" i="15"/>
  <c r="EX4" i="19"/>
  <c r="MP4" i="19"/>
  <c r="MP9" i="19" s="1"/>
  <c r="MP8" i="19"/>
  <c r="MP10" i="19"/>
  <c r="FA4" i="15"/>
  <c r="MS4" i="15"/>
  <c r="CS8" i="15"/>
  <c r="KM8" i="15"/>
  <c r="FA5" i="15"/>
  <c r="MS5" i="15"/>
  <c r="CT7" i="15"/>
  <c r="KN7" i="15"/>
  <c r="CT11" i="15"/>
  <c r="KN11" i="15"/>
  <c r="MO11" i="19"/>
  <c r="KH4" i="19"/>
  <c r="KH9" i="19" s="1"/>
  <c r="CN4" i="19"/>
  <c r="KH10" i="19"/>
  <c r="KH8" i="19"/>
  <c r="CT5" i="15"/>
  <c r="KN5" i="15"/>
  <c r="IP108" i="7"/>
  <c r="CP11" i="14"/>
  <c r="KJ11" i="14"/>
  <c r="EV9" i="14"/>
  <c r="MN9" i="14"/>
  <c r="IT109" i="15"/>
  <c r="IU108" i="15"/>
  <c r="IU107" i="15"/>
  <c r="IU104" i="15"/>
  <c r="IU106" i="15" s="1"/>
  <c r="BC104" i="15"/>
  <c r="IP109" i="7"/>
  <c r="IQ107" i="7"/>
  <c r="IQ104" i="7"/>
  <c r="IQ106" i="7" s="1"/>
  <c r="AY104" i="7"/>
  <c r="BK9" i="7"/>
  <c r="JE9" i="7"/>
  <c r="JE6" i="7"/>
  <c r="BK6" i="7"/>
  <c r="NR5" i="7"/>
  <c r="FZ5" i="7"/>
  <c r="NR6" i="7"/>
  <c r="FZ6" i="7"/>
  <c r="JE13" i="7"/>
  <c r="BK13" i="7"/>
  <c r="NS13" i="7"/>
  <c r="GA13" i="7"/>
  <c r="BI11" i="7"/>
  <c r="JC11" i="7"/>
  <c r="GB11" i="7"/>
  <c r="NT11" i="7"/>
  <c r="NS4" i="7"/>
  <c r="GA4" i="7"/>
  <c r="NV9" i="7"/>
  <c r="GD9" i="7"/>
  <c r="JE10" i="7"/>
  <c r="BK10" i="7"/>
  <c r="NS8" i="7"/>
  <c r="GA8" i="7"/>
  <c r="JE12" i="7"/>
  <c r="BK12" i="7"/>
  <c r="GA7" i="7"/>
  <c r="NS7" i="7"/>
  <c r="BI7" i="7"/>
  <c r="JC7" i="7"/>
  <c r="BL5" i="7"/>
  <c r="JF5" i="7"/>
  <c r="NR12" i="7"/>
  <c r="FZ12" i="7"/>
  <c r="NS10" i="7"/>
  <c r="GA10" i="7"/>
  <c r="JE8" i="7"/>
  <c r="BK8" i="7"/>
  <c r="JF4" i="7"/>
  <c r="BL4" i="7"/>
  <c r="EV4" i="14"/>
  <c r="MN4" i="14"/>
  <c r="EV8" i="14"/>
  <c r="MN8" i="14"/>
  <c r="EV7" i="14"/>
  <c r="MN7" i="14"/>
  <c r="EX13" i="14"/>
  <c r="MP13" i="14"/>
  <c r="EV10" i="14"/>
  <c r="MN10" i="14"/>
  <c r="EV5" i="14"/>
  <c r="MN5" i="14"/>
  <c r="CO9" i="14"/>
  <c r="KI9" i="14"/>
  <c r="EX11" i="14"/>
  <c r="MP11" i="14"/>
  <c r="OG12" i="14"/>
  <c r="C88" i="18"/>
  <c r="B89" i="18"/>
  <c r="C118" i="16"/>
  <c r="B119" i="16"/>
  <c r="B44" i="9"/>
  <c r="N44" i="9"/>
  <c r="G44" i="9"/>
  <c r="A45" i="9"/>
  <c r="C44" i="9"/>
  <c r="H44" i="9"/>
  <c r="I44" i="9"/>
  <c r="D44" i="9"/>
  <c r="M44" i="9"/>
  <c r="L44" i="9"/>
  <c r="CS5" i="15" l="1"/>
  <c r="KM5" i="15"/>
  <c r="MP11" i="19"/>
  <c r="KH11" i="19"/>
  <c r="CS7" i="15"/>
  <c r="KM7" i="15"/>
  <c r="CM4" i="19"/>
  <c r="KG10" i="19"/>
  <c r="KG4" i="19"/>
  <c r="KG9" i="19" s="1"/>
  <c r="KG8" i="19"/>
  <c r="FB5" i="15"/>
  <c r="MT5" i="15"/>
  <c r="MQ8" i="19"/>
  <c r="MQ4" i="19"/>
  <c r="MQ9" i="19" s="1"/>
  <c r="EY4" i="19"/>
  <c r="MQ10" i="19"/>
  <c r="MQ11" i="19" s="1"/>
  <c r="CR8" i="15"/>
  <c r="KL8" i="15"/>
  <c r="FB7" i="15"/>
  <c r="MT7" i="15"/>
  <c r="CS11" i="15"/>
  <c r="KM11" i="15"/>
  <c r="FB4" i="15"/>
  <c r="MT4" i="15"/>
  <c r="CS4" i="15"/>
  <c r="KM4" i="15"/>
  <c r="IQ108" i="7"/>
  <c r="EW9" i="14"/>
  <c r="MO9" i="14"/>
  <c r="CO11" i="14"/>
  <c r="KI11" i="14"/>
  <c r="IV107" i="15"/>
  <c r="IV108" i="15"/>
  <c r="IV104" i="15"/>
  <c r="IV106" i="15" s="1"/>
  <c r="BD104" i="15"/>
  <c r="IU109" i="15"/>
  <c r="IQ109" i="7"/>
  <c r="IR107" i="7"/>
  <c r="IR104" i="7"/>
  <c r="IR106" i="7" s="1"/>
  <c r="AZ104" i="7"/>
  <c r="JD13" i="7"/>
  <c r="BJ13" i="7"/>
  <c r="BH7" i="7"/>
  <c r="JB7" i="7"/>
  <c r="NT7" i="7"/>
  <c r="GB7" i="7"/>
  <c r="JD9" i="7"/>
  <c r="BJ9" i="7"/>
  <c r="JE4" i="7"/>
  <c r="BK4" i="7"/>
  <c r="JE5" i="7"/>
  <c r="BK5" i="7"/>
  <c r="JD8" i="7"/>
  <c r="BJ8" i="7"/>
  <c r="NT10" i="7"/>
  <c r="GB10" i="7"/>
  <c r="NT8" i="7"/>
  <c r="GB8" i="7"/>
  <c r="JB11" i="7"/>
  <c r="BH11" i="7"/>
  <c r="NS5" i="7"/>
  <c r="GA5" i="7"/>
  <c r="NT13" i="7"/>
  <c r="GB13" i="7"/>
  <c r="JD12" i="7"/>
  <c r="BJ12" i="7"/>
  <c r="NS12" i="7"/>
  <c r="GA12" i="7"/>
  <c r="JD10" i="7"/>
  <c r="BJ10" i="7"/>
  <c r="JD6" i="7"/>
  <c r="BJ6" i="7"/>
  <c r="NS6" i="7"/>
  <c r="GA6" i="7"/>
  <c r="NT4" i="7"/>
  <c r="GB4" i="7"/>
  <c r="NU11" i="7"/>
  <c r="GC11" i="7"/>
  <c r="NW9" i="7"/>
  <c r="GE9" i="7"/>
  <c r="EW4" i="14"/>
  <c r="MO4" i="14"/>
  <c r="EW10" i="14"/>
  <c r="MO10" i="14"/>
  <c r="EY13" i="14"/>
  <c r="MQ13" i="14"/>
  <c r="EW5" i="14"/>
  <c r="MO5" i="14"/>
  <c r="EY11" i="14"/>
  <c r="MQ11" i="14"/>
  <c r="EW7" i="14"/>
  <c r="MO7" i="14"/>
  <c r="CN9" i="14"/>
  <c r="KH9" i="14"/>
  <c r="EW8" i="14"/>
  <c r="MO8" i="14"/>
  <c r="OF12" i="14"/>
  <c r="C119" i="16"/>
  <c r="B120" i="16"/>
  <c r="C89" i="18"/>
  <c r="B90" i="18"/>
  <c r="H45" i="9"/>
  <c r="B45" i="9"/>
  <c r="G45" i="9"/>
  <c r="N45" i="9"/>
  <c r="C45" i="9"/>
  <c r="L45" i="9"/>
  <c r="I45" i="9"/>
  <c r="D45" i="9"/>
  <c r="A46" i="9"/>
  <c r="M45" i="9"/>
  <c r="FC4" i="15" l="1"/>
  <c r="MU4" i="15"/>
  <c r="EZ4" i="19"/>
  <c r="MR8" i="19"/>
  <c r="MR4" i="19"/>
  <c r="MR9" i="19" s="1"/>
  <c r="MR10" i="19"/>
  <c r="CL4" i="19"/>
  <c r="KF10" i="19"/>
  <c r="KF4" i="19"/>
  <c r="KF9" i="19" s="1"/>
  <c r="KF8" i="19"/>
  <c r="CR11" i="15"/>
  <c r="KL11" i="15"/>
  <c r="CR7" i="15"/>
  <c r="KL7" i="15"/>
  <c r="FC7" i="15"/>
  <c r="MU7" i="15"/>
  <c r="FC5" i="15"/>
  <c r="MU5" i="15"/>
  <c r="KG11" i="19"/>
  <c r="CR4" i="15"/>
  <c r="KL4" i="15"/>
  <c r="CQ8" i="15"/>
  <c r="KK8" i="15"/>
  <c r="CR5" i="15"/>
  <c r="KL5" i="15"/>
  <c r="IR108" i="7"/>
  <c r="IR109" i="7" s="1"/>
  <c r="CN11" i="14"/>
  <c r="KH11" i="14"/>
  <c r="EX9" i="14"/>
  <c r="MP9" i="14"/>
  <c r="IW107" i="15"/>
  <c r="IW108" i="15"/>
  <c r="IW104" i="15"/>
  <c r="IW106" i="15" s="1"/>
  <c r="BE104" i="15"/>
  <c r="IV109" i="15"/>
  <c r="IS107" i="7"/>
  <c r="IS104" i="7"/>
  <c r="IS106" i="7" s="1"/>
  <c r="BA104" i="7"/>
  <c r="NT6" i="7"/>
  <c r="GB6" i="7"/>
  <c r="NT5" i="7"/>
  <c r="GB5" i="7"/>
  <c r="BJ4" i="7"/>
  <c r="JD4" i="7"/>
  <c r="GF9" i="7"/>
  <c r="NX9" i="7"/>
  <c r="JC6" i="7"/>
  <c r="BI6" i="7"/>
  <c r="JA11" i="7"/>
  <c r="BG11" i="7"/>
  <c r="JC9" i="7"/>
  <c r="BI9" i="7"/>
  <c r="GD11" i="7"/>
  <c r="NV11" i="7"/>
  <c r="JC10" i="7"/>
  <c r="BI10" i="7"/>
  <c r="NU4" i="7"/>
  <c r="GC4" i="7"/>
  <c r="NT12" i="7"/>
  <c r="GB12" i="7"/>
  <c r="NU10" i="7"/>
  <c r="GC10" i="7"/>
  <c r="NU8" i="7"/>
  <c r="GC8" i="7"/>
  <c r="JA7" i="7"/>
  <c r="BG7" i="7"/>
  <c r="NU7" i="7"/>
  <c r="GC7" i="7"/>
  <c r="JC12" i="7"/>
  <c r="BI12" i="7"/>
  <c r="JC8" i="7"/>
  <c r="BI8" i="7"/>
  <c r="JC13" i="7"/>
  <c r="BI13" i="7"/>
  <c r="NU13" i="7"/>
  <c r="GC13" i="7"/>
  <c r="JD5" i="7"/>
  <c r="BJ5" i="7"/>
  <c r="EX4" i="14"/>
  <c r="MP4" i="14"/>
  <c r="EX7" i="14"/>
  <c r="MP7" i="14"/>
  <c r="EZ11" i="14"/>
  <c r="MR11" i="14"/>
  <c r="EX8" i="14"/>
  <c r="MP8" i="14"/>
  <c r="EX5" i="14"/>
  <c r="MP5" i="14"/>
  <c r="EZ13" i="14"/>
  <c r="MR13" i="14"/>
  <c r="CM9" i="14"/>
  <c r="KG9" i="14"/>
  <c r="EX10" i="14"/>
  <c r="MP10" i="14"/>
  <c r="OE12" i="14"/>
  <c r="M46" i="9"/>
  <c r="H46" i="9"/>
  <c r="A47" i="9"/>
  <c r="D46" i="9"/>
  <c r="L46" i="9"/>
  <c r="B46" i="9"/>
  <c r="N46" i="9"/>
  <c r="G46" i="9"/>
  <c r="C46" i="9"/>
  <c r="I46" i="9"/>
  <c r="C90" i="18"/>
  <c r="B91" i="18"/>
  <c r="C120" i="16"/>
  <c r="B121" i="16"/>
  <c r="CQ5" i="15" l="1"/>
  <c r="KK5" i="15"/>
  <c r="FD7" i="15"/>
  <c r="MV7" i="15"/>
  <c r="CK4" i="19"/>
  <c r="KE10" i="19"/>
  <c r="KE4" i="19"/>
  <c r="KE9" i="19" s="1"/>
  <c r="KE8" i="19"/>
  <c r="CP8" i="15"/>
  <c r="KJ8" i="15"/>
  <c r="MR11" i="19"/>
  <c r="CQ7" i="15"/>
  <c r="KK7" i="15"/>
  <c r="CQ11" i="15"/>
  <c r="KK11" i="15"/>
  <c r="MS4" i="19"/>
  <c r="MS9" i="19" s="1"/>
  <c r="FA4" i="19"/>
  <c r="MS8" i="19"/>
  <c r="MS10" i="19"/>
  <c r="MS11" i="19" s="1"/>
  <c r="CQ4" i="15"/>
  <c r="KK4" i="15"/>
  <c r="KF11" i="19"/>
  <c r="FD5" i="15"/>
  <c r="MV5" i="15"/>
  <c r="FD4" i="15"/>
  <c r="MV4" i="15"/>
  <c r="IS108" i="7"/>
  <c r="EY9" i="14"/>
  <c r="MQ9" i="14"/>
  <c r="CM11" i="14"/>
  <c r="KG11" i="14"/>
  <c r="IW109" i="15"/>
  <c r="IX107" i="15"/>
  <c r="IX108" i="15"/>
  <c r="IX104" i="15"/>
  <c r="IX106" i="15" s="1"/>
  <c r="BF104" i="15"/>
  <c r="IS109" i="7"/>
  <c r="IT107" i="7"/>
  <c r="IT104" i="7"/>
  <c r="IT106" i="7" s="1"/>
  <c r="BB104" i="7"/>
  <c r="IZ11" i="7"/>
  <c r="BF11" i="7"/>
  <c r="GD7" i="7"/>
  <c r="NV7" i="7"/>
  <c r="JC5" i="7"/>
  <c r="BI5" i="7"/>
  <c r="NU12" i="7"/>
  <c r="GC12" i="7"/>
  <c r="JB6" i="7"/>
  <c r="BH6" i="7"/>
  <c r="IZ7" i="7"/>
  <c r="BF7" i="7"/>
  <c r="NY9" i="7"/>
  <c r="GG9" i="7"/>
  <c r="JB13" i="7"/>
  <c r="BH13" i="7"/>
  <c r="JB10" i="7"/>
  <c r="BH10" i="7"/>
  <c r="JC4" i="7"/>
  <c r="BI4" i="7"/>
  <c r="JB8" i="7"/>
  <c r="BH8" i="7"/>
  <c r="NU5" i="7"/>
  <c r="GC5" i="7"/>
  <c r="NV10" i="7"/>
  <c r="GD10" i="7"/>
  <c r="NV13" i="7"/>
  <c r="GD13" i="7"/>
  <c r="NV4" i="7"/>
  <c r="GD4" i="7"/>
  <c r="GE11" i="7"/>
  <c r="NW11" i="7"/>
  <c r="JB12" i="7"/>
  <c r="BH12" i="7"/>
  <c r="NV8" i="7"/>
  <c r="GD8" i="7"/>
  <c r="JB9" i="7"/>
  <c r="BH9" i="7"/>
  <c r="NU6" i="7"/>
  <c r="GC6" i="7"/>
  <c r="EY4" i="14"/>
  <c r="MQ4" i="14"/>
  <c r="EY8" i="14"/>
  <c r="MQ8" i="14"/>
  <c r="EY5" i="14"/>
  <c r="MQ5" i="14"/>
  <c r="EY10" i="14"/>
  <c r="MQ10" i="14"/>
  <c r="FA11" i="14"/>
  <c r="MS11" i="14"/>
  <c r="CL9" i="14"/>
  <c r="KF9" i="14"/>
  <c r="FA13" i="14"/>
  <c r="MS13" i="14"/>
  <c r="EY7" i="14"/>
  <c r="MQ7" i="14"/>
  <c r="OD12" i="14"/>
  <c r="C91" i="18"/>
  <c r="B92" i="18"/>
  <c r="C47" i="9"/>
  <c r="D47" i="9"/>
  <c r="N47" i="9"/>
  <c r="B47" i="9"/>
  <c r="I47" i="9"/>
  <c r="L47" i="9"/>
  <c r="A48" i="9"/>
  <c r="G47" i="9"/>
  <c r="H47" i="9"/>
  <c r="M47" i="9"/>
  <c r="B122" i="16"/>
  <c r="C121" i="16"/>
  <c r="KE11" i="19" l="1"/>
  <c r="FE5" i="15"/>
  <c r="MW5" i="15"/>
  <c r="CP11" i="15"/>
  <c r="KJ11" i="15"/>
  <c r="KD10" i="19"/>
  <c r="KD4" i="19"/>
  <c r="KD9" i="19" s="1"/>
  <c r="CJ4" i="19"/>
  <c r="KD8" i="19"/>
  <c r="CP4" i="15"/>
  <c r="KJ4" i="15"/>
  <c r="CP7" i="15"/>
  <c r="KJ7" i="15"/>
  <c r="FE7" i="15"/>
  <c r="MW7" i="15"/>
  <c r="FE4" i="15"/>
  <c r="MW4" i="15"/>
  <c r="FB4" i="19"/>
  <c r="MT8" i="19"/>
  <c r="MT4" i="19"/>
  <c r="MT9" i="19" s="1"/>
  <c r="MT10" i="19"/>
  <c r="CO8" i="15"/>
  <c r="KI8" i="15"/>
  <c r="CP5" i="15"/>
  <c r="KJ5" i="15"/>
  <c r="IT108" i="7"/>
  <c r="IT109" i="7" s="1"/>
  <c r="CL11" i="14"/>
  <c r="KF11" i="14"/>
  <c r="EZ9" i="14"/>
  <c r="MR9" i="14"/>
  <c r="IX109" i="15"/>
  <c r="IY107" i="15"/>
  <c r="IY108" i="15"/>
  <c r="IY104" i="15"/>
  <c r="IY106" i="15" s="1"/>
  <c r="BG104" i="15"/>
  <c r="IU107" i="7"/>
  <c r="IU104" i="7"/>
  <c r="IU106" i="7" s="1"/>
  <c r="BC104" i="7"/>
  <c r="NW4" i="7"/>
  <c r="GE4" i="7"/>
  <c r="JA10" i="7"/>
  <c r="BG10" i="7"/>
  <c r="JA6" i="7"/>
  <c r="BG6" i="7"/>
  <c r="IY7" i="7"/>
  <c r="BE7" i="7"/>
  <c r="NV6" i="7"/>
  <c r="GD6" i="7"/>
  <c r="NW13" i="7"/>
  <c r="GE13" i="7"/>
  <c r="JA13" i="7"/>
  <c r="BG13" i="7"/>
  <c r="NV12" i="7"/>
  <c r="GD12" i="7"/>
  <c r="JA9" i="7"/>
  <c r="BG9" i="7"/>
  <c r="NW10" i="7"/>
  <c r="GE10" i="7"/>
  <c r="NZ9" i="7"/>
  <c r="GH9" i="7"/>
  <c r="JB5" i="7"/>
  <c r="BH5" i="7"/>
  <c r="NW8" i="7"/>
  <c r="GE8" i="7"/>
  <c r="NV5" i="7"/>
  <c r="GD5" i="7"/>
  <c r="NX11" i="7"/>
  <c r="GF11" i="7"/>
  <c r="JA12" i="7"/>
  <c r="BG12" i="7"/>
  <c r="JA8" i="7"/>
  <c r="BG8" i="7"/>
  <c r="GE7" i="7"/>
  <c r="NW7" i="7"/>
  <c r="IY11" i="7"/>
  <c r="BE11" i="7"/>
  <c r="JB4" i="7"/>
  <c r="BH4" i="7"/>
  <c r="EZ4" i="14"/>
  <c r="MR4" i="14"/>
  <c r="CK9" i="14"/>
  <c r="KE9" i="14"/>
  <c r="FB11" i="14"/>
  <c r="MT11" i="14"/>
  <c r="EZ10" i="14"/>
  <c r="MR10" i="14"/>
  <c r="EZ7" i="14"/>
  <c r="MR7" i="14"/>
  <c r="EZ5" i="14"/>
  <c r="MR5" i="14"/>
  <c r="FB13" i="14"/>
  <c r="MT13" i="14"/>
  <c r="EZ8" i="14"/>
  <c r="MR8" i="14"/>
  <c r="OC12" i="14"/>
  <c r="C92" i="18"/>
  <c r="B93" i="18"/>
  <c r="B123" i="16"/>
  <c r="C122" i="16"/>
  <c r="B48" i="9"/>
  <c r="L48" i="9"/>
  <c r="G48" i="9"/>
  <c r="D48" i="9"/>
  <c r="M48" i="9"/>
  <c r="C48" i="9"/>
  <c r="A49" i="9"/>
  <c r="H48" i="9"/>
  <c r="I48" i="9"/>
  <c r="N48" i="9"/>
  <c r="CO5" i="15" l="1"/>
  <c r="KI5" i="15"/>
  <c r="FF4" i="15"/>
  <c r="MX4" i="15"/>
  <c r="CI4" i="19"/>
  <c r="KC10" i="19"/>
  <c r="KC4" i="19"/>
  <c r="KC9" i="19" s="1"/>
  <c r="KC8" i="19"/>
  <c r="CN8" i="15"/>
  <c r="KH8" i="15"/>
  <c r="FF7" i="15"/>
  <c r="MX7" i="15"/>
  <c r="MT11" i="19"/>
  <c r="CO7" i="15"/>
  <c r="KI7" i="15"/>
  <c r="CO11" i="15"/>
  <c r="KI11" i="15"/>
  <c r="FC4" i="19"/>
  <c r="MU8" i="19"/>
  <c r="MU4" i="19"/>
  <c r="MU9" i="19" s="1"/>
  <c r="MU10" i="19"/>
  <c r="CO4" i="15"/>
  <c r="KI4" i="15"/>
  <c r="FF5" i="15"/>
  <c r="MX5" i="15"/>
  <c r="KD11" i="19"/>
  <c r="IU108" i="7"/>
  <c r="IU109" i="7" s="1"/>
  <c r="FA9" i="14"/>
  <c r="MS9" i="14"/>
  <c r="CK11" i="14"/>
  <c r="KE11" i="14"/>
  <c r="IY109" i="15"/>
  <c r="IZ107" i="15"/>
  <c r="IZ108" i="15"/>
  <c r="IZ104" i="15"/>
  <c r="IZ106" i="15" s="1"/>
  <c r="BH104" i="15"/>
  <c r="IV104" i="7"/>
  <c r="IV106" i="7" s="1"/>
  <c r="IV107" i="7"/>
  <c r="IV108" i="7"/>
  <c r="BD104" i="7"/>
  <c r="NX13" i="7"/>
  <c r="GF13" i="7"/>
  <c r="NY11" i="7"/>
  <c r="GG11" i="7"/>
  <c r="BG5" i="7"/>
  <c r="JA5" i="7"/>
  <c r="IX11" i="7"/>
  <c r="BD11" i="7"/>
  <c r="NX10" i="7"/>
  <c r="GF10" i="7"/>
  <c r="BD7" i="7"/>
  <c r="IX7" i="7"/>
  <c r="NW6" i="7"/>
  <c r="GE6" i="7"/>
  <c r="OA9" i="7"/>
  <c r="GI9" i="7"/>
  <c r="IZ9" i="7"/>
  <c r="BF9" i="7"/>
  <c r="IZ6" i="7"/>
  <c r="BF6" i="7"/>
  <c r="JA4" i="7"/>
  <c r="BG4" i="7"/>
  <c r="IZ8" i="7"/>
  <c r="BF8" i="7"/>
  <c r="NW5" i="7"/>
  <c r="GE5" i="7"/>
  <c r="NW12" i="7"/>
  <c r="GE12" i="7"/>
  <c r="IZ10" i="7"/>
  <c r="BF10" i="7"/>
  <c r="GF7" i="7"/>
  <c r="NX7" i="7"/>
  <c r="IZ12" i="7"/>
  <c r="BF12" i="7"/>
  <c r="NX8" i="7"/>
  <c r="GF8" i="7"/>
  <c r="IZ13" i="7"/>
  <c r="BF13" i="7"/>
  <c r="NX4" i="7"/>
  <c r="GF4" i="7"/>
  <c r="FA4" i="14"/>
  <c r="MS4" i="14"/>
  <c r="FA7" i="14"/>
  <c r="MS7" i="14"/>
  <c r="FC13" i="14"/>
  <c r="MU13" i="14"/>
  <c r="MS5" i="14"/>
  <c r="FA5" i="14"/>
  <c r="CJ9" i="14"/>
  <c r="KD9" i="14"/>
  <c r="FA8" i="14"/>
  <c r="MS8" i="14"/>
  <c r="FA10" i="14"/>
  <c r="MS10" i="14"/>
  <c r="FC11" i="14"/>
  <c r="MU11" i="14"/>
  <c r="OB12" i="14"/>
  <c r="C123" i="16"/>
  <c r="B124" i="16"/>
  <c r="C93" i="18"/>
  <c r="B94" i="18"/>
  <c r="H49" i="9"/>
  <c r="A50" i="9"/>
  <c r="M49" i="9"/>
  <c r="D49" i="9"/>
  <c r="L49" i="9"/>
  <c r="I49" i="9"/>
  <c r="G49" i="9"/>
  <c r="C49" i="9"/>
  <c r="B49" i="9"/>
  <c r="N49" i="9"/>
  <c r="FG5" i="15" l="1"/>
  <c r="MY5" i="15"/>
  <c r="CN11" i="15"/>
  <c r="KH11" i="15"/>
  <c r="KC11" i="19"/>
  <c r="CN4" i="15"/>
  <c r="KH4" i="15"/>
  <c r="CN7" i="15"/>
  <c r="KH7" i="15"/>
  <c r="MU11" i="19"/>
  <c r="CH4" i="19"/>
  <c r="KB10" i="19"/>
  <c r="KB4" i="19"/>
  <c r="KB9" i="19" s="1"/>
  <c r="KB8" i="19"/>
  <c r="KB11" i="19" s="1"/>
  <c r="FG7" i="15"/>
  <c r="MY7" i="15"/>
  <c r="FG4" i="15"/>
  <c r="MY4" i="15"/>
  <c r="MV4" i="19"/>
  <c r="MV9" i="19" s="1"/>
  <c r="FD4" i="19"/>
  <c r="MV8" i="19"/>
  <c r="MV10" i="19"/>
  <c r="MV11" i="19" s="1"/>
  <c r="CM8" i="15"/>
  <c r="KG8" i="15"/>
  <c r="CN5" i="15"/>
  <c r="KH5" i="15"/>
  <c r="CJ11" i="14"/>
  <c r="KD11" i="14"/>
  <c r="MT9" i="14"/>
  <c r="FB9" i="14"/>
  <c r="IZ109" i="15"/>
  <c r="JA108" i="15"/>
  <c r="JA107" i="15"/>
  <c r="JA104" i="15"/>
  <c r="JA106" i="15" s="1"/>
  <c r="BI104" i="15"/>
  <c r="BE104" i="7"/>
  <c r="IW104" i="7"/>
  <c r="IW106" i="7" s="1"/>
  <c r="IW107" i="7"/>
  <c r="IW108" i="7"/>
  <c r="IV109" i="7"/>
  <c r="IY8" i="7"/>
  <c r="BE8" i="7"/>
  <c r="BC7" i="7"/>
  <c r="IW7" i="7"/>
  <c r="IZ4" i="7"/>
  <c r="BF4" i="7"/>
  <c r="NY10" i="7"/>
  <c r="GG10" i="7"/>
  <c r="IY13" i="7"/>
  <c r="BE13" i="7"/>
  <c r="NY4" i="7"/>
  <c r="GG4" i="7"/>
  <c r="IY10" i="7"/>
  <c r="BE10" i="7"/>
  <c r="IY9" i="7"/>
  <c r="BE9" i="7"/>
  <c r="NY7" i="7"/>
  <c r="GG7" i="7"/>
  <c r="NY8" i="7"/>
  <c r="GG8" i="7"/>
  <c r="IZ5" i="7"/>
  <c r="BF5" i="7"/>
  <c r="IY6" i="7"/>
  <c r="BE6" i="7"/>
  <c r="NX12" i="7"/>
  <c r="GF12" i="7"/>
  <c r="OB9" i="7"/>
  <c r="GJ9" i="7"/>
  <c r="NZ11" i="7"/>
  <c r="GH11" i="7"/>
  <c r="IW11" i="7"/>
  <c r="BC11" i="7"/>
  <c r="IY12" i="7"/>
  <c r="BE12" i="7"/>
  <c r="NX5" i="7"/>
  <c r="GF5" i="7"/>
  <c r="NX6" i="7"/>
  <c r="GF6" i="7"/>
  <c r="NY13" i="7"/>
  <c r="GG13" i="7"/>
  <c r="MT4" i="14"/>
  <c r="FB4" i="14"/>
  <c r="FB10" i="14"/>
  <c r="MT10" i="14"/>
  <c r="FB8" i="14"/>
  <c r="MT8" i="14"/>
  <c r="CI9" i="14"/>
  <c r="KC9" i="14"/>
  <c r="FB5" i="14"/>
  <c r="MT5" i="14"/>
  <c r="FD11" i="14"/>
  <c r="MV11" i="14"/>
  <c r="FD13" i="14"/>
  <c r="MV13" i="14"/>
  <c r="FB7" i="14"/>
  <c r="MT7" i="14"/>
  <c r="OA12" i="14"/>
  <c r="G50" i="9"/>
  <c r="B50" i="9"/>
  <c r="N50" i="9"/>
  <c r="M50" i="9"/>
  <c r="I50" i="9"/>
  <c r="D50" i="9"/>
  <c r="H50" i="9"/>
  <c r="L50" i="9"/>
  <c r="C50" i="9"/>
  <c r="A51" i="9"/>
  <c r="C94" i="18"/>
  <c r="B95" i="18"/>
  <c r="C124" i="16"/>
  <c r="B125" i="16"/>
  <c r="CM7" i="15" l="1"/>
  <c r="KG7" i="15"/>
  <c r="CL8" i="15"/>
  <c r="KF8" i="15"/>
  <c r="FH7" i="15"/>
  <c r="MZ7" i="15"/>
  <c r="CM4" i="15"/>
  <c r="KG4" i="15"/>
  <c r="MW4" i="19"/>
  <c r="MW9" i="19" s="1"/>
  <c r="MW8" i="19"/>
  <c r="FE4" i="19"/>
  <c r="MW10" i="19"/>
  <c r="CG4" i="19"/>
  <c r="KA10" i="19"/>
  <c r="KA4" i="19"/>
  <c r="KA9" i="19" s="1"/>
  <c r="KA8" i="19"/>
  <c r="CM11" i="15"/>
  <c r="KG11" i="15"/>
  <c r="CM5" i="15"/>
  <c r="KG5" i="15"/>
  <c r="FH4" i="15"/>
  <c r="MZ4" i="15"/>
  <c r="FH5" i="15"/>
  <c r="MZ5" i="15"/>
  <c r="FC9" i="14"/>
  <c r="MU9" i="14"/>
  <c r="CI11" i="14"/>
  <c r="KC11" i="14"/>
  <c r="JA109" i="15"/>
  <c r="BJ104" i="15"/>
  <c r="JB108" i="15"/>
  <c r="JB107" i="15"/>
  <c r="JB104" i="15"/>
  <c r="JB106" i="15" s="1"/>
  <c r="IW109" i="7"/>
  <c r="BF104" i="7"/>
  <c r="IX104" i="7"/>
  <c r="IX106" i="7" s="1"/>
  <c r="IX107" i="7"/>
  <c r="IY4" i="7"/>
  <c r="BE4" i="7"/>
  <c r="OA11" i="7"/>
  <c r="GI11" i="7"/>
  <c r="NY6" i="7"/>
  <c r="GG6" i="7"/>
  <c r="NY12" i="7"/>
  <c r="GG12" i="7"/>
  <c r="IX10" i="7"/>
  <c r="BD10" i="7"/>
  <c r="BB7" i="7"/>
  <c r="IV7" i="7"/>
  <c r="NZ7" i="7"/>
  <c r="GH7" i="7"/>
  <c r="NZ13" i="7"/>
  <c r="GH13" i="7"/>
  <c r="NY5" i="7"/>
  <c r="GG5" i="7"/>
  <c r="IX6" i="7"/>
  <c r="BD6" i="7"/>
  <c r="NZ4" i="7"/>
  <c r="GH4" i="7"/>
  <c r="IX12" i="7"/>
  <c r="BD12" i="7"/>
  <c r="BE5" i="7"/>
  <c r="IY5" i="7"/>
  <c r="IX13" i="7"/>
  <c r="BD13" i="7"/>
  <c r="BD9" i="7"/>
  <c r="IX9" i="7"/>
  <c r="OC9" i="7"/>
  <c r="GK9" i="7"/>
  <c r="BB11" i="7"/>
  <c r="IV11" i="7"/>
  <c r="NZ8" i="7"/>
  <c r="GH8" i="7"/>
  <c r="IX8" i="7"/>
  <c r="BD8" i="7"/>
  <c r="NZ10" i="7"/>
  <c r="GH10" i="7"/>
  <c r="FC4" i="14"/>
  <c r="MU4" i="14"/>
  <c r="FE11" i="14"/>
  <c r="MW11" i="14"/>
  <c r="FC5" i="14"/>
  <c r="MU5" i="14"/>
  <c r="FC10" i="14"/>
  <c r="MU10" i="14"/>
  <c r="FC7" i="14"/>
  <c r="MU7" i="14"/>
  <c r="CH9" i="14"/>
  <c r="KB9" i="14"/>
  <c r="FC8" i="14"/>
  <c r="MU8" i="14"/>
  <c r="FE13" i="14"/>
  <c r="MW13" i="14"/>
  <c r="NZ12" i="14"/>
  <c r="C95" i="18"/>
  <c r="B96" i="18"/>
  <c r="C125" i="16"/>
  <c r="B126" i="16"/>
  <c r="D51" i="9"/>
  <c r="L51" i="9"/>
  <c r="C51" i="9"/>
  <c r="N51" i="9"/>
  <c r="G51" i="9"/>
  <c r="M51" i="9"/>
  <c r="I51" i="9"/>
  <c r="H51" i="9"/>
  <c r="B51" i="9"/>
  <c r="A52" i="9"/>
  <c r="KA11" i="19" l="1"/>
  <c r="FI5" i="15"/>
  <c r="NA5" i="15"/>
  <c r="CL4" i="15"/>
  <c r="KF4" i="15"/>
  <c r="FI4" i="15"/>
  <c r="NA4" i="15"/>
  <c r="CF4" i="19"/>
  <c r="JZ10" i="19"/>
  <c r="JZ4" i="19"/>
  <c r="JZ9" i="19" s="1"/>
  <c r="JZ8" i="19"/>
  <c r="FI7" i="15"/>
  <c r="NA7" i="15"/>
  <c r="MW11" i="19"/>
  <c r="CL5" i="15"/>
  <c r="KF5" i="15"/>
  <c r="FF4" i="19"/>
  <c r="MX8" i="19"/>
  <c r="MX4" i="19"/>
  <c r="MX9" i="19" s="1"/>
  <c r="MX10" i="19"/>
  <c r="MX11" i="19" s="1"/>
  <c r="CK8" i="15"/>
  <c r="KE8" i="15"/>
  <c r="CL11" i="15"/>
  <c r="KF11" i="15"/>
  <c r="CL7" i="15"/>
  <c r="KF7" i="15"/>
  <c r="IX108" i="7"/>
  <c r="IX109" i="7" s="1"/>
  <c r="CH11" i="14"/>
  <c r="KB11" i="14"/>
  <c r="FD9" i="14"/>
  <c r="MV9" i="14"/>
  <c r="JB109" i="15"/>
  <c r="JC104" i="15"/>
  <c r="JC106" i="15" s="1"/>
  <c r="JC108" i="15"/>
  <c r="JC107" i="15"/>
  <c r="BK104" i="15"/>
  <c r="BG104" i="7"/>
  <c r="IY107" i="7"/>
  <c r="IY104" i="7"/>
  <c r="IY106" i="7" s="1"/>
  <c r="NZ5" i="7"/>
  <c r="GH5" i="7"/>
  <c r="IU7" i="7"/>
  <c r="BA7" i="7"/>
  <c r="IW10" i="7"/>
  <c r="BC10" i="7"/>
  <c r="IW13" i="7"/>
  <c r="BC13" i="7"/>
  <c r="IW8" i="7"/>
  <c r="BC8" i="7"/>
  <c r="OA10" i="7"/>
  <c r="GI10" i="7"/>
  <c r="NZ6" i="7"/>
  <c r="GH6" i="7"/>
  <c r="IW9" i="7"/>
  <c r="BC9" i="7"/>
  <c r="IW12" i="7"/>
  <c r="BC12" i="7"/>
  <c r="OA8" i="7"/>
  <c r="GI8" i="7"/>
  <c r="OA13" i="7"/>
  <c r="GI13" i="7"/>
  <c r="OB11" i="7"/>
  <c r="GJ11" i="7"/>
  <c r="NZ12" i="7"/>
  <c r="GH12" i="7"/>
  <c r="IX5" i="7"/>
  <c r="BD5" i="7"/>
  <c r="OA4" i="7"/>
  <c r="GI4" i="7"/>
  <c r="IU11" i="7"/>
  <c r="BA11" i="7"/>
  <c r="OA7" i="7"/>
  <c r="GI7" i="7"/>
  <c r="IX4" i="7"/>
  <c r="BD4" i="7"/>
  <c r="OD9" i="7"/>
  <c r="GL9" i="7"/>
  <c r="IW6" i="7"/>
  <c r="BC6" i="7"/>
  <c r="FD4" i="14"/>
  <c r="MV4" i="14"/>
  <c r="FD10" i="14"/>
  <c r="MV10" i="14"/>
  <c r="FD7" i="14"/>
  <c r="MV7" i="14"/>
  <c r="FF13" i="14"/>
  <c r="MX13" i="14"/>
  <c r="FD5" i="14"/>
  <c r="MV5" i="14"/>
  <c r="FD8" i="14"/>
  <c r="MV8" i="14"/>
  <c r="CG9" i="14"/>
  <c r="KA9" i="14"/>
  <c r="FF11" i="14"/>
  <c r="MX11" i="14"/>
  <c r="NY12" i="14"/>
  <c r="C126" i="16"/>
  <c r="B127" i="16"/>
  <c r="B97" i="18"/>
  <c r="C96" i="18"/>
  <c r="A53" i="9"/>
  <c r="N52" i="9"/>
  <c r="B52" i="9"/>
  <c r="H52" i="9"/>
  <c r="G52" i="9"/>
  <c r="C52" i="9"/>
  <c r="M52" i="9"/>
  <c r="L52" i="9"/>
  <c r="D52" i="9"/>
  <c r="I52" i="9"/>
  <c r="CE4" i="19" l="1"/>
  <c r="JY10" i="19"/>
  <c r="JY4" i="19"/>
  <c r="JY9" i="19" s="1"/>
  <c r="CK11" i="15"/>
  <c r="KE11" i="15"/>
  <c r="CK5" i="15"/>
  <c r="KE5" i="15"/>
  <c r="FJ4" i="15"/>
  <c r="NB4" i="15"/>
  <c r="CJ8" i="15"/>
  <c r="KD8" i="15"/>
  <c r="FJ7" i="15"/>
  <c r="NB7" i="15"/>
  <c r="CK4" i="15"/>
  <c r="KE4" i="15"/>
  <c r="JZ11" i="19"/>
  <c r="FJ5" i="15"/>
  <c r="NB5" i="15"/>
  <c r="CK7" i="15"/>
  <c r="KE7" i="15"/>
  <c r="FG4" i="19"/>
  <c r="MY8" i="19"/>
  <c r="MY4" i="19"/>
  <c r="MY9" i="19" s="1"/>
  <c r="IY108" i="7"/>
  <c r="IY109" i="7" s="1"/>
  <c r="FE9" i="14"/>
  <c r="MW9" i="14"/>
  <c r="CG11" i="14"/>
  <c r="KA11" i="14"/>
  <c r="BL104" i="15"/>
  <c r="JD107" i="15"/>
  <c r="JD108" i="15"/>
  <c r="JD104" i="15"/>
  <c r="JD106" i="15" s="1"/>
  <c r="JC109" i="15"/>
  <c r="IZ107" i="7"/>
  <c r="IZ104" i="7"/>
  <c r="IZ106" i="7" s="1"/>
  <c r="BH104" i="7"/>
  <c r="IV6" i="7"/>
  <c r="BB6" i="7"/>
  <c r="OE9" i="7"/>
  <c r="GM9" i="7"/>
  <c r="GI12" i="7"/>
  <c r="OA12" i="7"/>
  <c r="OA6" i="7"/>
  <c r="GI6" i="7"/>
  <c r="IV13" i="7"/>
  <c r="BB13" i="7"/>
  <c r="BB9" i="7"/>
  <c r="IV9" i="7"/>
  <c r="IV10" i="7"/>
  <c r="BB10" i="7"/>
  <c r="OB10" i="7"/>
  <c r="GJ10" i="7"/>
  <c r="BC5" i="7"/>
  <c r="IW5" i="7"/>
  <c r="OB7" i="7"/>
  <c r="GJ7" i="7"/>
  <c r="OB13" i="7"/>
  <c r="GJ13" i="7"/>
  <c r="IT7" i="7"/>
  <c r="AZ7" i="7"/>
  <c r="IV12" i="7"/>
  <c r="BB12" i="7"/>
  <c r="IW4" i="7"/>
  <c r="BC4" i="7"/>
  <c r="OC11" i="7"/>
  <c r="GK11" i="7"/>
  <c r="IV8" i="7"/>
  <c r="BB8" i="7"/>
  <c r="OB4" i="7"/>
  <c r="GJ4" i="7"/>
  <c r="AZ11" i="7"/>
  <c r="IT11" i="7"/>
  <c r="OB8" i="7"/>
  <c r="GJ8" i="7"/>
  <c r="OA5" i="7"/>
  <c r="GI5" i="7"/>
  <c r="FE4" i="14"/>
  <c r="MW4" i="14"/>
  <c r="FE5" i="14"/>
  <c r="MW5" i="14"/>
  <c r="FE8" i="14"/>
  <c r="MW8" i="14"/>
  <c r="FG11" i="14"/>
  <c r="MY11" i="14"/>
  <c r="FG13" i="14"/>
  <c r="MY13" i="14"/>
  <c r="FE7" i="14"/>
  <c r="MW7" i="14"/>
  <c r="CF9" i="14"/>
  <c r="JZ9" i="14"/>
  <c r="FE10" i="14"/>
  <c r="MW10" i="14"/>
  <c r="NX12" i="14"/>
  <c r="C53" i="9"/>
  <c r="N53" i="9"/>
  <c r="G53" i="9"/>
  <c r="A54" i="9"/>
  <c r="B53" i="9"/>
  <c r="D53" i="9"/>
  <c r="L53" i="9"/>
  <c r="H53" i="9"/>
  <c r="I53" i="9"/>
  <c r="M53" i="9"/>
  <c r="C127" i="16"/>
  <c r="B128" i="16"/>
  <c r="C97" i="18"/>
  <c r="B98" i="18"/>
  <c r="CJ4" i="15" l="1"/>
  <c r="KD4" i="15"/>
  <c r="CJ5" i="15"/>
  <c r="KD5" i="15"/>
  <c r="FH4" i="19"/>
  <c r="MZ8" i="19"/>
  <c r="MZ4" i="19"/>
  <c r="MZ9" i="19" s="1"/>
  <c r="FK7" i="15"/>
  <c r="NC7" i="15"/>
  <c r="CJ11" i="15"/>
  <c r="KD11" i="15"/>
  <c r="CJ7" i="15"/>
  <c r="KD7" i="15"/>
  <c r="JY8" i="19"/>
  <c r="JY11" i="19" s="1"/>
  <c r="CI8" i="15"/>
  <c r="KC8" i="15"/>
  <c r="FK5" i="15"/>
  <c r="NC5" i="15"/>
  <c r="MY10" i="19"/>
  <c r="MY11" i="19" s="1"/>
  <c r="FK4" i="15"/>
  <c r="NC4" i="15"/>
  <c r="JX10" i="19"/>
  <c r="CD4" i="19"/>
  <c r="JX4" i="19"/>
  <c r="JX9" i="19" s="1"/>
  <c r="JX8" i="19"/>
  <c r="IZ108" i="7"/>
  <c r="IZ109" i="7" s="1"/>
  <c r="CF11" i="14"/>
  <c r="JZ11" i="14"/>
  <c r="MX9" i="14"/>
  <c r="FF9" i="14"/>
  <c r="JD109" i="15"/>
  <c r="BM104" i="15"/>
  <c r="JE107" i="15"/>
  <c r="JE108" i="15"/>
  <c r="JE104" i="15"/>
  <c r="JE106" i="15" s="1"/>
  <c r="BI104" i="7"/>
  <c r="JA107" i="7"/>
  <c r="JA104" i="7"/>
  <c r="JA106" i="7" s="1"/>
  <c r="OC4" i="7"/>
  <c r="GK4" i="7"/>
  <c r="OC13" i="7"/>
  <c r="GK13" i="7"/>
  <c r="IU8" i="7"/>
  <c r="BA8" i="7"/>
  <c r="GK7" i="7"/>
  <c r="OC7" i="7"/>
  <c r="OB6" i="7"/>
  <c r="GJ6" i="7"/>
  <c r="OD11" i="7"/>
  <c r="GL11" i="7"/>
  <c r="IV5" i="7"/>
  <c r="BB5" i="7"/>
  <c r="OB5" i="7"/>
  <c r="GJ5" i="7"/>
  <c r="IV4" i="7"/>
  <c r="BB4" i="7"/>
  <c r="OC10" i="7"/>
  <c r="GK10" i="7"/>
  <c r="GJ12" i="7"/>
  <c r="OB12" i="7"/>
  <c r="IU13" i="7"/>
  <c r="BA13" i="7"/>
  <c r="OF9" i="7"/>
  <c r="GN9" i="7"/>
  <c r="AY11" i="7"/>
  <c r="IS11" i="7"/>
  <c r="OC8" i="7"/>
  <c r="GK8" i="7"/>
  <c r="IU12" i="7"/>
  <c r="BA12" i="7"/>
  <c r="IU10" i="7"/>
  <c r="BA10" i="7"/>
  <c r="BA9" i="7"/>
  <c r="IU9" i="7"/>
  <c r="IU6" i="7"/>
  <c r="BA6" i="7"/>
  <c r="AY7" i="7"/>
  <c r="IS7" i="7"/>
  <c r="FF4" i="14"/>
  <c r="MX4" i="14"/>
  <c r="FH13" i="14"/>
  <c r="MZ13" i="14"/>
  <c r="FH11" i="14"/>
  <c r="MZ11" i="14"/>
  <c r="FF10" i="14"/>
  <c r="MX10" i="14"/>
  <c r="FF8" i="14"/>
  <c r="MX8" i="14"/>
  <c r="CE9" i="14"/>
  <c r="JY9" i="14"/>
  <c r="FF5" i="14"/>
  <c r="MX5" i="14"/>
  <c r="FF7" i="14"/>
  <c r="MX7" i="14"/>
  <c r="NW12" i="14"/>
  <c r="C128" i="16"/>
  <c r="B129" i="16"/>
  <c r="C98" i="18"/>
  <c r="B99" i="18"/>
  <c r="G54" i="9"/>
  <c r="B54" i="9"/>
  <c r="L54" i="9"/>
  <c r="A55" i="9"/>
  <c r="D54" i="9"/>
  <c r="N54" i="9"/>
  <c r="C54" i="9"/>
  <c r="H54" i="9"/>
  <c r="I54" i="9"/>
  <c r="M54" i="9"/>
  <c r="CC4" i="19" l="1"/>
  <c r="JW10" i="19"/>
  <c r="JW4" i="19"/>
  <c r="JW9" i="19" s="1"/>
  <c r="JW8" i="19"/>
  <c r="JW11" i="19" s="1"/>
  <c r="CH8" i="15"/>
  <c r="KB8" i="15"/>
  <c r="MZ10" i="19"/>
  <c r="MZ11" i="19" s="1"/>
  <c r="FL4" i="15"/>
  <c r="ND4" i="15"/>
  <c r="CI7" i="15"/>
  <c r="KC7" i="15"/>
  <c r="FI4" i="19"/>
  <c r="NA8" i="19"/>
  <c r="NA4" i="19"/>
  <c r="NA9" i="19" s="1"/>
  <c r="NA10" i="19"/>
  <c r="NA11" i="19" s="1"/>
  <c r="CI5" i="15"/>
  <c r="KC5" i="15"/>
  <c r="JX11" i="19"/>
  <c r="FL5" i="15"/>
  <c r="ND5" i="15"/>
  <c r="CI11" i="15"/>
  <c r="KC11" i="15"/>
  <c r="FL7" i="15"/>
  <c r="ND7" i="15"/>
  <c r="CI4" i="15"/>
  <c r="KC4" i="15"/>
  <c r="JA108" i="7"/>
  <c r="FG9" i="14"/>
  <c r="MY9" i="14"/>
  <c r="CE11" i="14"/>
  <c r="JY11" i="14"/>
  <c r="JE109" i="15"/>
  <c r="BN104" i="15"/>
  <c r="JF104" i="15"/>
  <c r="JF106" i="15" s="1"/>
  <c r="JF108" i="15"/>
  <c r="JF107" i="15"/>
  <c r="JA109" i="7"/>
  <c r="JB107" i="7"/>
  <c r="JB104" i="7"/>
  <c r="JB106" i="7" s="1"/>
  <c r="BJ104" i="7"/>
  <c r="IU4" i="7"/>
  <c r="BA4" i="7"/>
  <c r="GL7" i="7"/>
  <c r="OD7" i="7"/>
  <c r="IT8" i="7"/>
  <c r="AZ8" i="7"/>
  <c r="AX7" i="7"/>
  <c r="IR7" i="7"/>
  <c r="AX11" i="7"/>
  <c r="IR11" i="7"/>
  <c r="IT13" i="7"/>
  <c r="AZ13" i="7"/>
  <c r="GM11" i="7"/>
  <c r="OE11" i="7"/>
  <c r="IU5" i="7"/>
  <c r="BA5" i="7"/>
  <c r="IT10" i="7"/>
  <c r="AZ10" i="7"/>
  <c r="OD13" i="7"/>
  <c r="GL13" i="7"/>
  <c r="OC5" i="7"/>
  <c r="GK5" i="7"/>
  <c r="IT6" i="7"/>
  <c r="AZ6" i="7"/>
  <c r="OG9" i="7"/>
  <c r="GO9" i="7"/>
  <c r="IT9" i="7"/>
  <c r="AZ9" i="7"/>
  <c r="OC12" i="7"/>
  <c r="GK12" i="7"/>
  <c r="OC6" i="7"/>
  <c r="GK6" i="7"/>
  <c r="OD8" i="7"/>
  <c r="GL8" i="7"/>
  <c r="IT12" i="7"/>
  <c r="AZ12" i="7"/>
  <c r="OD10" i="7"/>
  <c r="GL10" i="7"/>
  <c r="GL4" i="7"/>
  <c r="OD4" i="7"/>
  <c r="MY4" i="14"/>
  <c r="FG4" i="14"/>
  <c r="FG5" i="14"/>
  <c r="MY5" i="14"/>
  <c r="FG8" i="14"/>
  <c r="MY8" i="14"/>
  <c r="FG10" i="14"/>
  <c r="MY10" i="14"/>
  <c r="CD9" i="14"/>
  <c r="JX9" i="14"/>
  <c r="FG7" i="14"/>
  <c r="MY7" i="14"/>
  <c r="FI11" i="14"/>
  <c r="NA11" i="14"/>
  <c r="FI13" i="14"/>
  <c r="NA13" i="14"/>
  <c r="NV12" i="14"/>
  <c r="C129" i="16"/>
  <c r="B130" i="16"/>
  <c r="H55" i="9"/>
  <c r="M55" i="9"/>
  <c r="C55" i="9"/>
  <c r="A56" i="9"/>
  <c r="B55" i="9"/>
  <c r="D55" i="9"/>
  <c r="I55" i="9"/>
  <c r="N55" i="9"/>
  <c r="G55" i="9"/>
  <c r="L55" i="9"/>
  <c r="B100" i="18"/>
  <c r="C99" i="18"/>
  <c r="CH5" i="15" l="1"/>
  <c r="KB5" i="15"/>
  <c r="FM4" i="15"/>
  <c r="NE4" i="15"/>
  <c r="FM7" i="15"/>
  <c r="NE7" i="15"/>
  <c r="CH11" i="15"/>
  <c r="KB11" i="15"/>
  <c r="CG8" i="15"/>
  <c r="KA8" i="15"/>
  <c r="FJ4" i="19"/>
  <c r="NB8" i="19"/>
  <c r="NB4" i="19"/>
  <c r="NB9" i="19" s="1"/>
  <c r="NB10" i="19"/>
  <c r="NB11" i="19" s="1"/>
  <c r="FM5" i="15"/>
  <c r="NE5" i="15"/>
  <c r="CH7" i="15"/>
  <c r="KB7" i="15"/>
  <c r="CH4" i="15"/>
  <c r="KB4" i="15"/>
  <c r="CB4" i="19"/>
  <c r="JV10" i="19"/>
  <c r="JV4" i="19"/>
  <c r="JV9" i="19" s="1"/>
  <c r="JB108" i="7"/>
  <c r="JB109" i="7" s="1"/>
  <c r="CD11" i="14"/>
  <c r="JX11" i="14"/>
  <c r="FH9" i="14"/>
  <c r="MZ9" i="14"/>
  <c r="JF109" i="15"/>
  <c r="JG108" i="15"/>
  <c r="JG104" i="15"/>
  <c r="JG106" i="15" s="1"/>
  <c r="BO104" i="15"/>
  <c r="JG107" i="15"/>
  <c r="JC107" i="7"/>
  <c r="BK104" i="7"/>
  <c r="JC104" i="7"/>
  <c r="JC106" i="7" s="1"/>
  <c r="OD12" i="7"/>
  <c r="GL12" i="7"/>
  <c r="IS10" i="7"/>
  <c r="AY10" i="7"/>
  <c r="AY9" i="7"/>
  <c r="IS9" i="7"/>
  <c r="IT5" i="7"/>
  <c r="AZ5" i="7"/>
  <c r="AW11" i="7"/>
  <c r="IQ11" i="7"/>
  <c r="OE4" i="7"/>
  <c r="GM4" i="7"/>
  <c r="AW7" i="7"/>
  <c r="IQ7" i="7"/>
  <c r="OE10" i="7"/>
  <c r="GM10" i="7"/>
  <c r="IS12" i="7"/>
  <c r="AY12" i="7"/>
  <c r="IS6" i="7"/>
  <c r="AY6" i="7"/>
  <c r="GN11" i="7"/>
  <c r="OF11" i="7"/>
  <c r="IS8" i="7"/>
  <c r="AY8" i="7"/>
  <c r="IS13" i="7"/>
  <c r="AY13" i="7"/>
  <c r="OH9" i="7"/>
  <c r="GP9" i="7"/>
  <c r="OE8" i="7"/>
  <c r="GM8" i="7"/>
  <c r="OD5" i="7"/>
  <c r="GL5" i="7"/>
  <c r="GM7" i="7"/>
  <c r="OE7" i="7"/>
  <c r="IT4" i="7"/>
  <c r="AZ4" i="7"/>
  <c r="OD6" i="7"/>
  <c r="GL6" i="7"/>
  <c r="OE13" i="7"/>
  <c r="GM13" i="7"/>
  <c r="MZ4" i="14"/>
  <c r="FH4" i="14"/>
  <c r="FH7" i="14"/>
  <c r="MZ7" i="14"/>
  <c r="FH10" i="14"/>
  <c r="MZ10" i="14"/>
  <c r="FJ13" i="14"/>
  <c r="NB13" i="14"/>
  <c r="FH8" i="14"/>
  <c r="MZ8" i="14"/>
  <c r="CC9" i="14"/>
  <c r="JW9" i="14"/>
  <c r="FJ11" i="14"/>
  <c r="NB11" i="14"/>
  <c r="FH5" i="14"/>
  <c r="MZ5" i="14"/>
  <c r="NU12" i="14"/>
  <c r="C100" i="18"/>
  <c r="B101" i="18"/>
  <c r="G56" i="9"/>
  <c r="M56" i="9"/>
  <c r="I56" i="9"/>
  <c r="H56" i="9"/>
  <c r="D56" i="9"/>
  <c r="L56" i="9"/>
  <c r="B56" i="9"/>
  <c r="N56" i="9"/>
  <c r="C56" i="9"/>
  <c r="A57" i="9"/>
  <c r="C130" i="16"/>
  <c r="B131" i="16"/>
  <c r="JV8" i="19" l="1"/>
  <c r="JV11" i="19" s="1"/>
  <c r="FN5" i="15"/>
  <c r="NF5" i="15"/>
  <c r="CG11" i="15"/>
  <c r="KA11" i="15"/>
  <c r="JU10" i="19"/>
  <c r="CA4" i="19"/>
  <c r="JU4" i="19"/>
  <c r="JU9" i="19" s="1"/>
  <c r="FN7" i="15"/>
  <c r="NF7" i="15"/>
  <c r="CG4" i="15"/>
  <c r="KA4" i="15"/>
  <c r="FK4" i="19"/>
  <c r="NC8" i="19"/>
  <c r="NC4" i="19"/>
  <c r="NC9" i="19" s="1"/>
  <c r="FN4" i="15"/>
  <c r="NF4" i="15"/>
  <c r="CG7" i="15"/>
  <c r="KA7" i="15"/>
  <c r="CF8" i="15"/>
  <c r="JZ8" i="15"/>
  <c r="CG5" i="15"/>
  <c r="KA5" i="15"/>
  <c r="JC108" i="7"/>
  <c r="JC109" i="7" s="1"/>
  <c r="FI9" i="14"/>
  <c r="NA9" i="14"/>
  <c r="CC11" i="14"/>
  <c r="JW11" i="14"/>
  <c r="JH108" i="15"/>
  <c r="BP104" i="15"/>
  <c r="JH104" i="15"/>
  <c r="JH106" i="15" s="1"/>
  <c r="JH107" i="15"/>
  <c r="JG109" i="15"/>
  <c r="JD107" i="7"/>
  <c r="JD104" i="7"/>
  <c r="JD106" i="7" s="1"/>
  <c r="BL104" i="7"/>
  <c r="IR8" i="7"/>
  <c r="AX8" i="7"/>
  <c r="OF4" i="7"/>
  <c r="GN4" i="7"/>
  <c r="OF13" i="7"/>
  <c r="GN13" i="7"/>
  <c r="OG11" i="7"/>
  <c r="GO11" i="7"/>
  <c r="IP11" i="7"/>
  <c r="AV11" i="7"/>
  <c r="OE6" i="7"/>
  <c r="GM6" i="7"/>
  <c r="IR6" i="7"/>
  <c r="AX6" i="7"/>
  <c r="OF8" i="7"/>
  <c r="GN8" i="7"/>
  <c r="IR12" i="7"/>
  <c r="AX12" i="7"/>
  <c r="OE5" i="7"/>
  <c r="GM5" i="7"/>
  <c r="IS4" i="7"/>
  <c r="AY4" i="7"/>
  <c r="IR9" i="7"/>
  <c r="AX9" i="7"/>
  <c r="IS5" i="7"/>
  <c r="AY5" i="7"/>
  <c r="OI9" i="7"/>
  <c r="GQ9" i="7"/>
  <c r="OF10" i="7"/>
  <c r="GN10" i="7"/>
  <c r="IR10" i="7"/>
  <c r="AX10" i="7"/>
  <c r="OF7" i="7"/>
  <c r="GN7" i="7"/>
  <c r="IR13" i="7"/>
  <c r="AX13" i="7"/>
  <c r="OE12" i="7"/>
  <c r="GM12" i="7"/>
  <c r="AV7" i="7"/>
  <c r="IP7" i="7"/>
  <c r="FI4" i="14"/>
  <c r="NA4" i="14"/>
  <c r="FI7" i="14"/>
  <c r="NA7" i="14"/>
  <c r="FI8" i="14"/>
  <c r="NA8" i="14"/>
  <c r="FI5" i="14"/>
  <c r="NA5" i="14"/>
  <c r="FK13" i="14"/>
  <c r="NC13" i="14"/>
  <c r="FK11" i="14"/>
  <c r="NC11" i="14"/>
  <c r="FI10" i="14"/>
  <c r="NA10" i="14"/>
  <c r="CB9" i="14"/>
  <c r="JV9" i="14"/>
  <c r="NT12" i="14"/>
  <c r="C131" i="16"/>
  <c r="B132" i="16"/>
  <c r="C101" i="18"/>
  <c r="B102" i="18"/>
  <c r="N57" i="9"/>
  <c r="A58" i="9"/>
  <c r="I57" i="9"/>
  <c r="M57" i="9"/>
  <c r="C57" i="9"/>
  <c r="D57" i="9"/>
  <c r="G57" i="9"/>
  <c r="H57" i="9"/>
  <c r="B57" i="9"/>
  <c r="L57" i="9"/>
  <c r="CF5" i="15" l="1"/>
  <c r="JZ5" i="15"/>
  <c r="JT4" i="19"/>
  <c r="JT9" i="19" s="1"/>
  <c r="JT10" i="19"/>
  <c r="BZ4" i="19"/>
  <c r="JT8" i="19"/>
  <c r="JT11" i="19" s="1"/>
  <c r="CE8" i="15"/>
  <c r="JY8" i="15"/>
  <c r="ND4" i="19"/>
  <c r="ND9" i="19" s="1"/>
  <c r="FL4" i="19"/>
  <c r="ND8" i="19"/>
  <c r="ND10" i="19"/>
  <c r="CF7" i="15"/>
  <c r="JZ7" i="15"/>
  <c r="CF4" i="15"/>
  <c r="JZ4" i="15"/>
  <c r="CF11" i="15"/>
  <c r="JZ11" i="15"/>
  <c r="FO4" i="15"/>
  <c r="NG4" i="15"/>
  <c r="FO7" i="15"/>
  <c r="NG7" i="15"/>
  <c r="FO5" i="15"/>
  <c r="NG5" i="15"/>
  <c r="NC10" i="19"/>
  <c r="NC11" i="19" s="1"/>
  <c r="JU8" i="19"/>
  <c r="JU11" i="19" s="1"/>
  <c r="JD108" i="7"/>
  <c r="JD109" i="7" s="1"/>
  <c r="CB11" i="14"/>
  <c r="JV11" i="14"/>
  <c r="NB9" i="14"/>
  <c r="FJ9" i="14"/>
  <c r="JH109" i="15"/>
  <c r="JI107" i="15"/>
  <c r="BQ104" i="15"/>
  <c r="JI104" i="15"/>
  <c r="JI106" i="15" s="1"/>
  <c r="JI108" i="15"/>
  <c r="BM104" i="7"/>
  <c r="JE104" i="7"/>
  <c r="JE106" i="7" s="1"/>
  <c r="JE107" i="7"/>
  <c r="OG7" i="7"/>
  <c r="GO7" i="7"/>
  <c r="AX4" i="7"/>
  <c r="IR4" i="7"/>
  <c r="IO11" i="7"/>
  <c r="AU11" i="7"/>
  <c r="IQ10" i="7"/>
  <c r="AW10" i="7"/>
  <c r="OF5" i="7"/>
  <c r="GN5" i="7"/>
  <c r="GP11" i="7"/>
  <c r="OH11" i="7"/>
  <c r="IQ12" i="7"/>
  <c r="AW12" i="7"/>
  <c r="OG13" i="7"/>
  <c r="GO13" i="7"/>
  <c r="GR9" i="7"/>
  <c r="OJ9" i="7"/>
  <c r="OG8" i="7"/>
  <c r="GO8" i="7"/>
  <c r="IO7" i="7"/>
  <c r="AU7" i="7"/>
  <c r="OG4" i="7"/>
  <c r="GO4" i="7"/>
  <c r="OF12" i="7"/>
  <c r="GN12" i="7"/>
  <c r="IR5" i="7"/>
  <c r="AX5" i="7"/>
  <c r="IQ6" i="7"/>
  <c r="AW6" i="7"/>
  <c r="OG10" i="7"/>
  <c r="GO10" i="7"/>
  <c r="IQ8" i="7"/>
  <c r="AW8" i="7"/>
  <c r="IQ13" i="7"/>
  <c r="AW13" i="7"/>
  <c r="IQ9" i="7"/>
  <c r="AW9" i="7"/>
  <c r="GN6" i="7"/>
  <c r="OF6" i="7"/>
  <c r="FJ4" i="14"/>
  <c r="NB4" i="14"/>
  <c r="FL13" i="14"/>
  <c r="ND13" i="14"/>
  <c r="FJ5" i="14"/>
  <c r="NB5" i="14"/>
  <c r="CA9" i="14"/>
  <c r="JU9" i="14"/>
  <c r="FJ10" i="14"/>
  <c r="NB10" i="14"/>
  <c r="FJ8" i="14"/>
  <c r="NB8" i="14"/>
  <c r="FL11" i="14"/>
  <c r="ND11" i="14"/>
  <c r="FJ7" i="14"/>
  <c r="NB7" i="14"/>
  <c r="NS12" i="14"/>
  <c r="C102" i="18"/>
  <c r="B103" i="18"/>
  <c r="M58" i="9"/>
  <c r="H58" i="9"/>
  <c r="C58" i="9"/>
  <c r="I58" i="9"/>
  <c r="L58" i="9"/>
  <c r="B58" i="9"/>
  <c r="N58" i="9"/>
  <c r="G58" i="9"/>
  <c r="D58" i="9"/>
  <c r="A59" i="9"/>
  <c r="C132" i="16"/>
  <c r="B133" i="16"/>
  <c r="FP5" i="15" l="1"/>
  <c r="NH5" i="15"/>
  <c r="CE4" i="15"/>
  <c r="JY4" i="15"/>
  <c r="CD8" i="15"/>
  <c r="JX8" i="15"/>
  <c r="FP7" i="15"/>
  <c r="NH7" i="15"/>
  <c r="CE7" i="15"/>
  <c r="JY7" i="15"/>
  <c r="BY4" i="19"/>
  <c r="JS10" i="19"/>
  <c r="JS4" i="19"/>
  <c r="JS9" i="19" s="1"/>
  <c r="ND11" i="19"/>
  <c r="NE4" i="19"/>
  <c r="NE9" i="19" s="1"/>
  <c r="FM4" i="19"/>
  <c r="NE8" i="19"/>
  <c r="NE10" i="19"/>
  <c r="NE11" i="19" s="1"/>
  <c r="FP4" i="15"/>
  <c r="NH4" i="15"/>
  <c r="CE11" i="15"/>
  <c r="JY11" i="15"/>
  <c r="CE5" i="15"/>
  <c r="JY5" i="15"/>
  <c r="JE108" i="7"/>
  <c r="FK9" i="14"/>
  <c r="NC9" i="14"/>
  <c r="CA11" i="14"/>
  <c r="JU11" i="14"/>
  <c r="JI109" i="15"/>
  <c r="JJ108" i="15"/>
  <c r="JJ107" i="15"/>
  <c r="BR104" i="15"/>
  <c r="JJ104" i="15"/>
  <c r="JJ106" i="15" s="1"/>
  <c r="JE109" i="7"/>
  <c r="JF104" i="7"/>
  <c r="JF106" i="7" s="1"/>
  <c r="JF107" i="7"/>
  <c r="JF108" i="7"/>
  <c r="BN104" i="7"/>
  <c r="GQ11" i="7"/>
  <c r="OI11" i="7"/>
  <c r="IQ5" i="7"/>
  <c r="AW5" i="7"/>
  <c r="OG5" i="7"/>
  <c r="GO5" i="7"/>
  <c r="OG6" i="7"/>
  <c r="GO6" i="7"/>
  <c r="OH13" i="7"/>
  <c r="GP13" i="7"/>
  <c r="IP9" i="7"/>
  <c r="AV9" i="7"/>
  <c r="GO12" i="7"/>
  <c r="OG12" i="7"/>
  <c r="IP10" i="7"/>
  <c r="AV10" i="7"/>
  <c r="IP6" i="7"/>
  <c r="AV6" i="7"/>
  <c r="IP12" i="7"/>
  <c r="AV12" i="7"/>
  <c r="IP13" i="7"/>
  <c r="AV13" i="7"/>
  <c r="OH4" i="7"/>
  <c r="GP4" i="7"/>
  <c r="IN11" i="7"/>
  <c r="AT11" i="7"/>
  <c r="IP8" i="7"/>
  <c r="AV8" i="7"/>
  <c r="IN7" i="7"/>
  <c r="AT7" i="7"/>
  <c r="IQ4" i="7"/>
  <c r="AW4" i="7"/>
  <c r="GS9" i="7"/>
  <c r="OK9" i="7"/>
  <c r="OH10" i="7"/>
  <c r="GP10" i="7"/>
  <c r="OH8" i="7"/>
  <c r="GP8" i="7"/>
  <c r="GP7" i="7"/>
  <c r="OH7" i="7"/>
  <c r="FK4" i="14"/>
  <c r="NC4" i="14"/>
  <c r="FK10" i="14"/>
  <c r="NC10" i="14"/>
  <c r="FM13" i="14"/>
  <c r="NE13" i="14"/>
  <c r="FK7" i="14"/>
  <c r="NC7" i="14"/>
  <c r="FK5" i="14"/>
  <c r="NC5" i="14"/>
  <c r="FM11" i="14"/>
  <c r="NE11" i="14"/>
  <c r="FK8" i="14"/>
  <c r="NC8" i="14"/>
  <c r="BZ9" i="14"/>
  <c r="JT9" i="14"/>
  <c r="NR12" i="14"/>
  <c r="C103" i="18"/>
  <c r="B104" i="18"/>
  <c r="C133" i="16"/>
  <c r="B134" i="16"/>
  <c r="I59" i="9"/>
  <c r="B59" i="9"/>
  <c r="L59" i="9"/>
  <c r="N59" i="9"/>
  <c r="H59" i="9"/>
  <c r="C59" i="9"/>
  <c r="D59" i="9"/>
  <c r="G59" i="9"/>
  <c r="M59" i="9"/>
  <c r="A60" i="9"/>
  <c r="CD5" i="15" l="1"/>
  <c r="JX5" i="15"/>
  <c r="FQ7" i="15"/>
  <c r="NI7" i="15"/>
  <c r="CD11" i="15"/>
  <c r="JX11" i="15"/>
  <c r="JS8" i="19"/>
  <c r="JS11" i="19" s="1"/>
  <c r="CC8" i="15"/>
  <c r="JW8" i="15"/>
  <c r="FQ4" i="15"/>
  <c r="NI4" i="15"/>
  <c r="CD4" i="15"/>
  <c r="JX4" i="15"/>
  <c r="BX4" i="19"/>
  <c r="JR10" i="19"/>
  <c r="JR4" i="19"/>
  <c r="JR9" i="19" s="1"/>
  <c r="NF4" i="19"/>
  <c r="NF9" i="19" s="1"/>
  <c r="FN4" i="19"/>
  <c r="NF8" i="19"/>
  <c r="NF10" i="19"/>
  <c r="NF11" i="19" s="1"/>
  <c r="CD7" i="15"/>
  <c r="JX7" i="15"/>
  <c r="FQ5" i="15"/>
  <c r="NI5" i="15"/>
  <c r="FL9" i="14"/>
  <c r="ND9" i="14"/>
  <c r="BZ11" i="14"/>
  <c r="JT11" i="14"/>
  <c r="JJ109" i="15"/>
  <c r="JK104" i="15"/>
  <c r="JK106" i="15" s="1"/>
  <c r="BS104" i="15"/>
  <c r="JK107" i="15"/>
  <c r="JK108" i="15"/>
  <c r="BO104" i="7"/>
  <c r="JG104" i="7"/>
  <c r="JG106" i="7" s="1"/>
  <c r="JG107" i="7"/>
  <c r="JG108" i="7"/>
  <c r="JF109" i="7"/>
  <c r="OI4" i="7"/>
  <c r="GQ4" i="7"/>
  <c r="IO9" i="7"/>
  <c r="AU9" i="7"/>
  <c r="OI13" i="7"/>
  <c r="GQ13" i="7"/>
  <c r="IO8" i="7"/>
  <c r="AU8" i="7"/>
  <c r="OI8" i="7"/>
  <c r="GQ8" i="7"/>
  <c r="IO12" i="7"/>
  <c r="AU12" i="7"/>
  <c r="GP6" i="7"/>
  <c r="OH6" i="7"/>
  <c r="IO13" i="7"/>
  <c r="AU13" i="7"/>
  <c r="IO6" i="7"/>
  <c r="AU6" i="7"/>
  <c r="OH5" i="7"/>
  <c r="GP5" i="7"/>
  <c r="GQ7" i="7"/>
  <c r="OI7" i="7"/>
  <c r="IO10" i="7"/>
  <c r="AU10" i="7"/>
  <c r="IP5" i="7"/>
  <c r="AV5" i="7"/>
  <c r="OL9" i="7"/>
  <c r="GT9" i="7"/>
  <c r="IM7" i="7"/>
  <c r="AS7" i="7"/>
  <c r="IP4" i="7"/>
  <c r="AV4" i="7"/>
  <c r="IM11" i="7"/>
  <c r="AS11" i="7"/>
  <c r="OI10" i="7"/>
  <c r="GQ10" i="7"/>
  <c r="OH12" i="7"/>
  <c r="GP12" i="7"/>
  <c r="OJ11" i="7"/>
  <c r="GR11" i="7"/>
  <c r="FL4" i="14"/>
  <c r="ND4" i="14"/>
  <c r="FL5" i="14"/>
  <c r="ND5" i="14"/>
  <c r="FL7" i="14"/>
  <c r="ND7" i="14"/>
  <c r="BY9" i="14"/>
  <c r="JS9" i="14"/>
  <c r="FN11" i="14"/>
  <c r="NF11" i="14"/>
  <c r="FL8" i="14"/>
  <c r="ND8" i="14"/>
  <c r="FN13" i="14"/>
  <c r="NF13" i="14"/>
  <c r="FL10" i="14"/>
  <c r="ND10" i="14"/>
  <c r="NQ12" i="14"/>
  <c r="C104" i="18"/>
  <c r="B105" i="18"/>
  <c r="M60" i="9"/>
  <c r="G60" i="9"/>
  <c r="N60" i="9"/>
  <c r="I60" i="9"/>
  <c r="D60" i="9"/>
  <c r="B60" i="9"/>
  <c r="L60" i="9"/>
  <c r="A61" i="9"/>
  <c r="C60" i="9"/>
  <c r="H60" i="9"/>
  <c r="C134" i="16"/>
  <c r="B135" i="16"/>
  <c r="FR5" i="15" l="1"/>
  <c r="NJ5" i="15"/>
  <c r="CB8" i="15"/>
  <c r="JV8" i="15"/>
  <c r="CC7" i="15"/>
  <c r="JW7" i="15"/>
  <c r="BW4" i="19"/>
  <c r="JQ10" i="19"/>
  <c r="JQ4" i="19"/>
  <c r="JQ9" i="19" s="1"/>
  <c r="JQ8" i="19"/>
  <c r="CC11" i="15"/>
  <c r="JW11" i="15"/>
  <c r="CC4" i="15"/>
  <c r="JW4" i="15"/>
  <c r="NG8" i="19"/>
  <c r="NG4" i="19"/>
  <c r="NG9" i="19" s="1"/>
  <c r="FO4" i="19"/>
  <c r="FR7" i="15"/>
  <c r="NJ7" i="15"/>
  <c r="FR4" i="15"/>
  <c r="NJ4" i="15"/>
  <c r="JR8" i="19"/>
  <c r="JR11" i="19" s="1"/>
  <c r="CC5" i="15"/>
  <c r="JW5" i="15"/>
  <c r="BY11" i="14"/>
  <c r="JS11" i="14"/>
  <c r="FM9" i="14"/>
  <c r="NE9" i="14"/>
  <c r="JK109" i="15"/>
  <c r="BT104" i="15"/>
  <c r="JL108" i="15"/>
  <c r="JL104" i="15"/>
  <c r="JL106" i="15" s="1"/>
  <c r="JL107" i="15"/>
  <c r="JG109" i="7"/>
  <c r="JH107" i="7"/>
  <c r="BP104" i="7"/>
  <c r="JH104" i="7"/>
  <c r="JH106" i="7" s="1"/>
  <c r="AR7" i="7"/>
  <c r="IL7" i="7"/>
  <c r="IN6" i="7"/>
  <c r="AT6" i="7"/>
  <c r="IN12" i="7"/>
  <c r="AT12" i="7"/>
  <c r="OJ8" i="7"/>
  <c r="GR8" i="7"/>
  <c r="IN8" i="7"/>
  <c r="AT8" i="7"/>
  <c r="OK11" i="7"/>
  <c r="GS11" i="7"/>
  <c r="IN10" i="7"/>
  <c r="AT10" i="7"/>
  <c r="OJ13" i="7"/>
  <c r="GR13" i="7"/>
  <c r="OI12" i="7"/>
  <c r="GQ12" i="7"/>
  <c r="OJ10" i="7"/>
  <c r="GR10" i="7"/>
  <c r="IL11" i="7"/>
  <c r="AR11" i="7"/>
  <c r="IN13" i="7"/>
  <c r="AT13" i="7"/>
  <c r="IN9" i="7"/>
  <c r="AT9" i="7"/>
  <c r="GR7" i="7"/>
  <c r="OJ7" i="7"/>
  <c r="IO4" i="7"/>
  <c r="AU4" i="7"/>
  <c r="GQ5" i="7"/>
  <c r="OI5" i="7"/>
  <c r="OJ4" i="7"/>
  <c r="GR4" i="7"/>
  <c r="OM9" i="7"/>
  <c r="GU9" i="7"/>
  <c r="IO5" i="7"/>
  <c r="AU5" i="7"/>
  <c r="OI6" i="7"/>
  <c r="GQ6" i="7"/>
  <c r="FM4" i="14"/>
  <c r="NE4" i="14"/>
  <c r="FO11" i="14"/>
  <c r="NG11" i="14"/>
  <c r="BX9" i="14"/>
  <c r="JR9" i="14"/>
  <c r="FM8" i="14"/>
  <c r="NE8" i="14"/>
  <c r="FM7" i="14"/>
  <c r="NE7" i="14"/>
  <c r="FM10" i="14"/>
  <c r="NE10" i="14"/>
  <c r="FO13" i="14"/>
  <c r="NG13" i="14"/>
  <c r="FM5" i="14"/>
  <c r="NE5" i="14"/>
  <c r="NP12" i="14"/>
  <c r="A62" i="9"/>
  <c r="H61" i="9"/>
  <c r="C61" i="9"/>
  <c r="D61" i="9"/>
  <c r="N61" i="9"/>
  <c r="G61" i="9"/>
  <c r="I61" i="9"/>
  <c r="M61" i="9"/>
  <c r="L61" i="9"/>
  <c r="B61" i="9"/>
  <c r="C135" i="16"/>
  <c r="B136" i="16"/>
  <c r="C105" i="18"/>
  <c r="B106" i="18"/>
  <c r="CB5" i="15" l="1"/>
  <c r="JV5" i="15"/>
  <c r="JP4" i="19"/>
  <c r="JP9" i="19" s="1"/>
  <c r="BV4" i="19"/>
  <c r="JP10" i="19"/>
  <c r="JP8" i="19"/>
  <c r="FS4" i="15"/>
  <c r="NK4" i="15"/>
  <c r="CB7" i="15"/>
  <c r="JV7" i="15"/>
  <c r="CB4" i="15"/>
  <c r="JV4" i="15"/>
  <c r="FS7" i="15"/>
  <c r="NK7" i="15"/>
  <c r="CB11" i="15"/>
  <c r="JV11" i="15"/>
  <c r="CA8" i="15"/>
  <c r="JU8" i="15"/>
  <c r="NG10" i="19"/>
  <c r="NG11" i="19" s="1"/>
  <c r="JQ11" i="19"/>
  <c r="FP4" i="19"/>
  <c r="NH8" i="19"/>
  <c r="NH4" i="19"/>
  <c r="NH9" i="19" s="1"/>
  <c r="FS5" i="15"/>
  <c r="NK5" i="15"/>
  <c r="JH108" i="7"/>
  <c r="JH109" i="7" s="1"/>
  <c r="NF9" i="14"/>
  <c r="FN9" i="14"/>
  <c r="BX11" i="14"/>
  <c r="JR11" i="14"/>
  <c r="JL109" i="15"/>
  <c r="BU104" i="15"/>
  <c r="JM108" i="15"/>
  <c r="JM107" i="15"/>
  <c r="JM104" i="15"/>
  <c r="JM106" i="15" s="1"/>
  <c r="JI107" i="7"/>
  <c r="JI104" i="7"/>
  <c r="JI106" i="7" s="1"/>
  <c r="BQ104" i="7"/>
  <c r="OJ12" i="7"/>
  <c r="GR12" i="7"/>
  <c r="IN5" i="7"/>
  <c r="AT5" i="7"/>
  <c r="IM9" i="7"/>
  <c r="AS9" i="7"/>
  <c r="IM10" i="7"/>
  <c r="AS10" i="7"/>
  <c r="OK8" i="7"/>
  <c r="GS8" i="7"/>
  <c r="OK13" i="7"/>
  <c r="GS13" i="7"/>
  <c r="ON9" i="7"/>
  <c r="GV9" i="7"/>
  <c r="IM13" i="7"/>
  <c r="AS13" i="7"/>
  <c r="OL11" i="7"/>
  <c r="GT11" i="7"/>
  <c r="AS12" i="7"/>
  <c r="IM12" i="7"/>
  <c r="OK4" i="7"/>
  <c r="GS4" i="7"/>
  <c r="IK11" i="7"/>
  <c r="AQ11" i="7"/>
  <c r="IM6" i="7"/>
  <c r="AS6" i="7"/>
  <c r="IN4" i="7"/>
  <c r="AT4" i="7"/>
  <c r="GR6" i="7"/>
  <c r="OJ6" i="7"/>
  <c r="IM8" i="7"/>
  <c r="AS8" i="7"/>
  <c r="OK10" i="7"/>
  <c r="GS10" i="7"/>
  <c r="OK7" i="7"/>
  <c r="GS7" i="7"/>
  <c r="OJ5" i="7"/>
  <c r="GR5" i="7"/>
  <c r="AQ7" i="7"/>
  <c r="IK7" i="7"/>
  <c r="FN4" i="14"/>
  <c r="NF4" i="14"/>
  <c r="FN8" i="14"/>
  <c r="NF8" i="14"/>
  <c r="FN7" i="14"/>
  <c r="NF7" i="14"/>
  <c r="BW9" i="14"/>
  <c r="JQ9" i="14"/>
  <c r="FP13" i="14"/>
  <c r="NH13" i="14"/>
  <c r="FN5" i="14"/>
  <c r="NF5" i="14"/>
  <c r="FN10" i="14"/>
  <c r="NF10" i="14"/>
  <c r="FP11" i="14"/>
  <c r="NH11" i="14"/>
  <c r="NO12" i="14"/>
  <c r="D62" i="9"/>
  <c r="A63" i="9"/>
  <c r="I62" i="9"/>
  <c r="G62" i="9"/>
  <c r="C62" i="9"/>
  <c r="M62" i="9"/>
  <c r="H62" i="9"/>
  <c r="B62" i="9"/>
  <c r="L62" i="9"/>
  <c r="N62" i="9"/>
  <c r="C106" i="18"/>
  <c r="B107" i="18"/>
  <c r="C136" i="16"/>
  <c r="B137" i="16"/>
  <c r="NH10" i="19" l="1"/>
  <c r="NH11" i="19" s="1"/>
  <c r="CA11" i="15"/>
  <c r="JU11" i="15"/>
  <c r="FT4" i="15"/>
  <c r="NL4" i="15"/>
  <c r="JP11" i="19"/>
  <c r="FT7" i="15"/>
  <c r="NL7" i="15"/>
  <c r="BU4" i="19"/>
  <c r="JO10" i="19"/>
  <c r="JO4" i="19"/>
  <c r="JO9" i="19" s="1"/>
  <c r="JO8" i="19"/>
  <c r="JO11" i="19" s="1"/>
  <c r="FQ4" i="19"/>
  <c r="NI8" i="19"/>
  <c r="NI4" i="19"/>
  <c r="NI9" i="19" s="1"/>
  <c r="CA4" i="15"/>
  <c r="JU4" i="15"/>
  <c r="FT5" i="15"/>
  <c r="NL5" i="15"/>
  <c r="BZ8" i="15"/>
  <c r="JT8" i="15"/>
  <c r="CA7" i="15"/>
  <c r="JU7" i="15"/>
  <c r="CA5" i="15"/>
  <c r="JU5" i="15"/>
  <c r="JI108" i="7"/>
  <c r="BW11" i="14"/>
  <c r="JQ11" i="14"/>
  <c r="NG9" i="14"/>
  <c r="FO9" i="14"/>
  <c r="JM109" i="15"/>
  <c r="BV104" i="15"/>
  <c r="JN108" i="15"/>
  <c r="JN104" i="15"/>
  <c r="JN106" i="15" s="1"/>
  <c r="JN107" i="15"/>
  <c r="JI109" i="7"/>
  <c r="JJ104" i="7"/>
  <c r="JJ106" i="7" s="1"/>
  <c r="JJ107" i="7"/>
  <c r="BR104" i="7"/>
  <c r="OL4" i="7"/>
  <c r="GT4" i="7"/>
  <c r="OL8" i="7"/>
  <c r="GT8" i="7"/>
  <c r="AP7" i="7"/>
  <c r="IJ7" i="7"/>
  <c r="IL8" i="7"/>
  <c r="AR8" i="7"/>
  <c r="IL10" i="7"/>
  <c r="AR10" i="7"/>
  <c r="IL12" i="7"/>
  <c r="AR12" i="7"/>
  <c r="OM11" i="7"/>
  <c r="GU11" i="7"/>
  <c r="IL9" i="7"/>
  <c r="AR9" i="7"/>
  <c r="OK6" i="7"/>
  <c r="GS6" i="7"/>
  <c r="IM4" i="7"/>
  <c r="AS4" i="7"/>
  <c r="IL13" i="7"/>
  <c r="AR13" i="7"/>
  <c r="AS5" i="7"/>
  <c r="IM5" i="7"/>
  <c r="GS5" i="7"/>
  <c r="OK5" i="7"/>
  <c r="IL6" i="7"/>
  <c r="AR6" i="7"/>
  <c r="OO9" i="7"/>
  <c r="GW9" i="7"/>
  <c r="OK12" i="7"/>
  <c r="GS12" i="7"/>
  <c r="OL10" i="7"/>
  <c r="GT10" i="7"/>
  <c r="OL7" i="7"/>
  <c r="GT7" i="7"/>
  <c r="AP11" i="7"/>
  <c r="IJ11" i="7"/>
  <c r="OL13" i="7"/>
  <c r="GT13" i="7"/>
  <c r="FO4" i="14"/>
  <c r="NG4" i="14"/>
  <c r="FQ13" i="14"/>
  <c r="NI13" i="14"/>
  <c r="FO8" i="14"/>
  <c r="NG8" i="14"/>
  <c r="FQ11" i="14"/>
  <c r="NI11" i="14"/>
  <c r="BV9" i="14"/>
  <c r="JP9" i="14"/>
  <c r="FO10" i="14"/>
  <c r="NG10" i="14"/>
  <c r="FO7" i="14"/>
  <c r="NG7" i="14"/>
  <c r="FO5" i="14"/>
  <c r="NG5" i="14"/>
  <c r="NN12" i="14"/>
  <c r="B138" i="16"/>
  <c r="C137" i="16"/>
  <c r="L63" i="9"/>
  <c r="C63" i="9"/>
  <c r="G63" i="9"/>
  <c r="N63" i="9"/>
  <c r="H63" i="9"/>
  <c r="M63" i="9"/>
  <c r="I63" i="9"/>
  <c r="D63" i="9"/>
  <c r="B63" i="9"/>
  <c r="A64" i="9"/>
  <c r="C107" i="18"/>
  <c r="B108" i="18"/>
  <c r="NI10" i="19" l="1"/>
  <c r="NI11" i="19" s="1"/>
  <c r="BZ7" i="15"/>
  <c r="JT7" i="15"/>
  <c r="FU7" i="15"/>
  <c r="NM7" i="15"/>
  <c r="BY8" i="15"/>
  <c r="JS8" i="15"/>
  <c r="FR4" i="19"/>
  <c r="NJ8" i="19"/>
  <c r="NJ4" i="19"/>
  <c r="NJ9" i="19" s="1"/>
  <c r="NJ10" i="19"/>
  <c r="NJ11" i="19" s="1"/>
  <c r="FU4" i="15"/>
  <c r="NM4" i="15"/>
  <c r="FU5" i="15"/>
  <c r="NM5" i="15"/>
  <c r="BZ11" i="15"/>
  <c r="JT11" i="15"/>
  <c r="BZ5" i="15"/>
  <c r="JT5" i="15"/>
  <c r="BZ4" i="15"/>
  <c r="JT4" i="15"/>
  <c r="BT4" i="19"/>
  <c r="JN10" i="19"/>
  <c r="JN4" i="19"/>
  <c r="JN9" i="19" s="1"/>
  <c r="JJ108" i="7"/>
  <c r="NH9" i="14"/>
  <c r="FP9" i="14"/>
  <c r="BV11" i="14"/>
  <c r="JP11" i="14"/>
  <c r="JJ109" i="7"/>
  <c r="JN109" i="15"/>
  <c r="BW104" i="15"/>
  <c r="JO108" i="15"/>
  <c r="JO107" i="15"/>
  <c r="JO104" i="15"/>
  <c r="JO106" i="15" s="1"/>
  <c r="BS104" i="7"/>
  <c r="JK107" i="7"/>
  <c r="JK104" i="7"/>
  <c r="JK106" i="7" s="1"/>
  <c r="OL6" i="7"/>
  <c r="GT6" i="7"/>
  <c r="IK10" i="7"/>
  <c r="AQ10" i="7"/>
  <c r="OM13" i="7"/>
  <c r="GU13" i="7"/>
  <c r="IK6" i="7"/>
  <c r="AQ6" i="7"/>
  <c r="IK9" i="7"/>
  <c r="AQ9" i="7"/>
  <c r="IK8" i="7"/>
  <c r="AQ8" i="7"/>
  <c r="OP9" i="7"/>
  <c r="GX9" i="7"/>
  <c r="ON11" i="7"/>
  <c r="GV11" i="7"/>
  <c r="II11" i="7"/>
  <c r="AO11" i="7"/>
  <c r="OL5" i="7"/>
  <c r="GT5" i="7"/>
  <c r="OM7" i="7"/>
  <c r="GU7" i="7"/>
  <c r="AQ12" i="7"/>
  <c r="IK12" i="7"/>
  <c r="II7" i="7"/>
  <c r="AO7" i="7"/>
  <c r="IL5" i="7"/>
  <c r="AR5" i="7"/>
  <c r="OM8" i="7"/>
  <c r="GU8" i="7"/>
  <c r="OM10" i="7"/>
  <c r="GU10" i="7"/>
  <c r="IK13" i="7"/>
  <c r="AQ13" i="7"/>
  <c r="OM4" i="7"/>
  <c r="GU4" i="7"/>
  <c r="OL12" i="7"/>
  <c r="GT12" i="7"/>
  <c r="IL4" i="7"/>
  <c r="AR4" i="7"/>
  <c r="FP4" i="14"/>
  <c r="NH4" i="14"/>
  <c r="FR11" i="14"/>
  <c r="NJ11" i="14"/>
  <c r="BU9" i="14"/>
  <c r="JO9" i="14"/>
  <c r="FP5" i="14"/>
  <c r="NH5" i="14"/>
  <c r="FP8" i="14"/>
  <c r="NH8" i="14"/>
  <c r="FP7" i="14"/>
  <c r="NH7" i="14"/>
  <c r="FP10" i="14"/>
  <c r="NH10" i="14"/>
  <c r="FR13" i="14"/>
  <c r="NJ13" i="14"/>
  <c r="NM12" i="14"/>
  <c r="C108" i="18"/>
  <c r="B109" i="18"/>
  <c r="B139" i="16"/>
  <c r="C138" i="16"/>
  <c r="M64" i="9"/>
  <c r="C64" i="9"/>
  <c r="B64" i="9"/>
  <c r="N64" i="9"/>
  <c r="I64" i="9"/>
  <c r="L64" i="9"/>
  <c r="H64" i="9"/>
  <c r="A65" i="9"/>
  <c r="D64" i="9"/>
  <c r="G64" i="9"/>
  <c r="BY11" i="15" l="1"/>
  <c r="JS11" i="15"/>
  <c r="FS4" i="19"/>
  <c r="NK8" i="19"/>
  <c r="NK4" i="19"/>
  <c r="NK9" i="19" s="1"/>
  <c r="NK10" i="19"/>
  <c r="NK11" i="19" s="1"/>
  <c r="BS4" i="19"/>
  <c r="JM10" i="19"/>
  <c r="JM4" i="19"/>
  <c r="JM9" i="19" s="1"/>
  <c r="JM8" i="19"/>
  <c r="FV5" i="15"/>
  <c r="NN5" i="15"/>
  <c r="BX8" i="15"/>
  <c r="JR8" i="15"/>
  <c r="BY4" i="15"/>
  <c r="JS4" i="15"/>
  <c r="FV4" i="15"/>
  <c r="NN4" i="15"/>
  <c r="FV7" i="15"/>
  <c r="NN7" i="15"/>
  <c r="BY5" i="15"/>
  <c r="JS5" i="15"/>
  <c r="BY7" i="15"/>
  <c r="JS7" i="15"/>
  <c r="JN8" i="19"/>
  <c r="JN11" i="19" s="1"/>
  <c r="JK108" i="7"/>
  <c r="JK109" i="7" s="1"/>
  <c r="BU11" i="14"/>
  <c r="JO11" i="14"/>
  <c r="FQ9" i="14"/>
  <c r="NI9" i="14"/>
  <c r="JO109" i="15"/>
  <c r="BX104" i="15"/>
  <c r="JP107" i="15"/>
  <c r="JP104" i="15"/>
  <c r="JP106" i="15" s="1"/>
  <c r="JP108" i="15"/>
  <c r="JL107" i="7"/>
  <c r="JL104" i="7"/>
  <c r="JL106" i="7" s="1"/>
  <c r="BT104" i="7"/>
  <c r="IJ12" i="7"/>
  <c r="AP12" i="7"/>
  <c r="AP9" i="7"/>
  <c r="IJ9" i="7"/>
  <c r="OM5" i="7"/>
  <c r="GU5" i="7"/>
  <c r="IJ6" i="7"/>
  <c r="AP6" i="7"/>
  <c r="ON7" i="7"/>
  <c r="GV7" i="7"/>
  <c r="OM12" i="7"/>
  <c r="GU12" i="7"/>
  <c r="IK4" i="7"/>
  <c r="AQ4" i="7"/>
  <c r="ON8" i="7"/>
  <c r="GV8" i="7"/>
  <c r="AN11" i="7"/>
  <c r="IH11" i="7"/>
  <c r="ON13" i="7"/>
  <c r="GV13" i="7"/>
  <c r="ON4" i="7"/>
  <c r="GV4" i="7"/>
  <c r="ON10" i="7"/>
  <c r="GV10" i="7"/>
  <c r="AQ5" i="7"/>
  <c r="IK5" i="7"/>
  <c r="OO11" i="7"/>
  <c r="GW11" i="7"/>
  <c r="IJ10" i="7"/>
  <c r="AP10" i="7"/>
  <c r="IH7" i="7"/>
  <c r="AN7" i="7"/>
  <c r="OQ9" i="7"/>
  <c r="GY9" i="7"/>
  <c r="OM6" i="7"/>
  <c r="GU6" i="7"/>
  <c r="IJ13" i="7"/>
  <c r="AP13" i="7"/>
  <c r="IJ8" i="7"/>
  <c r="AP8" i="7"/>
  <c r="FQ4" i="14"/>
  <c r="NI4" i="14"/>
  <c r="FQ7" i="14"/>
  <c r="NI7" i="14"/>
  <c r="FQ8" i="14"/>
  <c r="NI8" i="14"/>
  <c r="FS11" i="14"/>
  <c r="NK11" i="14"/>
  <c r="FS13" i="14"/>
  <c r="NK13" i="14"/>
  <c r="BT9" i="14"/>
  <c r="JN9" i="14"/>
  <c r="FQ10" i="14"/>
  <c r="NI10" i="14"/>
  <c r="FQ5" i="14"/>
  <c r="NI5" i="14"/>
  <c r="NL12" i="14"/>
  <c r="C109" i="18"/>
  <c r="B110" i="18"/>
  <c r="C139" i="16"/>
  <c r="B140" i="16"/>
  <c r="B65" i="9"/>
  <c r="I65" i="9"/>
  <c r="D65" i="9"/>
  <c r="H65" i="9"/>
  <c r="G65" i="9"/>
  <c r="M65" i="9"/>
  <c r="C65" i="9"/>
  <c r="L65" i="9"/>
  <c r="N65" i="9"/>
  <c r="A66" i="9"/>
  <c r="BX7" i="15" l="1"/>
  <c r="JR7" i="15"/>
  <c r="BX4" i="15"/>
  <c r="JR4" i="15"/>
  <c r="BR4" i="19"/>
  <c r="JL10" i="19"/>
  <c r="JL4" i="19"/>
  <c r="JL8" i="19" s="1"/>
  <c r="JL9" i="19"/>
  <c r="BX5" i="15"/>
  <c r="JR5" i="15"/>
  <c r="BW8" i="15"/>
  <c r="JQ8" i="15"/>
  <c r="FW7" i="15"/>
  <c r="NO7" i="15"/>
  <c r="FW5" i="15"/>
  <c r="NO5" i="15"/>
  <c r="NL8" i="19"/>
  <c r="NL4" i="19"/>
  <c r="NL10" i="19" s="1"/>
  <c r="FT4" i="19"/>
  <c r="NL9" i="19"/>
  <c r="NL11" i="19" s="1"/>
  <c r="JM11" i="19"/>
  <c r="FW4" i="15"/>
  <c r="NO4" i="15"/>
  <c r="BX11" i="15"/>
  <c r="JR11" i="15"/>
  <c r="JL108" i="7"/>
  <c r="JL109" i="7" s="1"/>
  <c r="NJ9" i="14"/>
  <c r="FR9" i="14"/>
  <c r="BT11" i="14"/>
  <c r="JN11" i="14"/>
  <c r="JP109" i="15"/>
  <c r="BY104" i="15"/>
  <c r="JQ108" i="15"/>
  <c r="JQ107" i="15"/>
  <c r="JQ104" i="15"/>
  <c r="JQ106" i="15" s="1"/>
  <c r="BU104" i="7"/>
  <c r="JM107" i="7"/>
  <c r="JM104" i="7"/>
  <c r="JM106" i="7" s="1"/>
  <c r="OO10" i="7"/>
  <c r="GW10" i="7"/>
  <c r="ON12" i="7"/>
  <c r="GV12" i="7"/>
  <c r="OO4" i="7"/>
  <c r="GW4" i="7"/>
  <c r="GW7" i="7"/>
  <c r="OO7" i="7"/>
  <c r="OO13" i="7"/>
  <c r="GW13" i="7"/>
  <c r="II6" i="7"/>
  <c r="AO6" i="7"/>
  <c r="ON6" i="7"/>
  <c r="GV6" i="7"/>
  <c r="II10" i="7"/>
  <c r="AO10" i="7"/>
  <c r="ON5" i="7"/>
  <c r="GV5" i="7"/>
  <c r="II13" i="7"/>
  <c r="AO13" i="7"/>
  <c r="AM11" i="7"/>
  <c r="IG11" i="7"/>
  <c r="OR9" i="7"/>
  <c r="GZ9" i="7"/>
  <c r="OP11" i="7"/>
  <c r="GX11" i="7"/>
  <c r="OO8" i="7"/>
  <c r="GW8" i="7"/>
  <c r="AO9" i="7"/>
  <c r="II9" i="7"/>
  <c r="II8" i="7"/>
  <c r="AO8" i="7"/>
  <c r="AM7" i="7"/>
  <c r="IG7" i="7"/>
  <c r="IJ4" i="7"/>
  <c r="AP4" i="7"/>
  <c r="II12" i="7"/>
  <c r="AO12" i="7"/>
  <c r="IJ5" i="7"/>
  <c r="AP5" i="7"/>
  <c r="NJ4" i="14"/>
  <c r="FR4" i="14"/>
  <c r="BS9" i="14"/>
  <c r="JM9" i="14"/>
  <c r="FT13" i="14"/>
  <c r="NL13" i="14"/>
  <c r="FT11" i="14"/>
  <c r="NL11" i="14"/>
  <c r="FR5" i="14"/>
  <c r="NJ5" i="14"/>
  <c r="FR8" i="14"/>
  <c r="NJ8" i="14"/>
  <c r="FR10" i="14"/>
  <c r="NJ10" i="14"/>
  <c r="FR7" i="14"/>
  <c r="NJ7" i="14"/>
  <c r="NK12" i="14"/>
  <c r="C110" i="18"/>
  <c r="B111" i="18"/>
  <c r="C140" i="16"/>
  <c r="B141" i="16"/>
  <c r="I66" i="9"/>
  <c r="C66" i="9"/>
  <c r="A67" i="9"/>
  <c r="G66" i="9"/>
  <c r="M66" i="9"/>
  <c r="D66" i="9"/>
  <c r="L66" i="9"/>
  <c r="B66" i="9"/>
  <c r="H66" i="9"/>
  <c r="N66" i="9"/>
  <c r="BW11" i="15" l="1"/>
  <c r="JQ11" i="15"/>
  <c r="JL11" i="19"/>
  <c r="FX5" i="15"/>
  <c r="NP5" i="15"/>
  <c r="FX7" i="15"/>
  <c r="NP7" i="15"/>
  <c r="JK10" i="19"/>
  <c r="JK4" i="19"/>
  <c r="JK8" i="19" s="1"/>
  <c r="BQ4" i="19"/>
  <c r="JK9" i="19"/>
  <c r="NM8" i="19"/>
  <c r="FU4" i="19"/>
  <c r="NM4" i="19"/>
  <c r="NM10" i="19" s="1"/>
  <c r="NM9" i="19"/>
  <c r="NM11" i="19" s="1"/>
  <c r="BV8" i="15"/>
  <c r="JP8" i="15"/>
  <c r="BW4" i="15"/>
  <c r="JQ4" i="15"/>
  <c r="FX4" i="15"/>
  <c r="NP4" i="15"/>
  <c r="BW5" i="15"/>
  <c r="JQ5" i="15"/>
  <c r="BW7" i="15"/>
  <c r="JQ7" i="15"/>
  <c r="JM108" i="7"/>
  <c r="BS11" i="14"/>
  <c r="JM11" i="14"/>
  <c r="NK9" i="14"/>
  <c r="FS9" i="14"/>
  <c r="JQ109" i="15"/>
  <c r="JM109" i="7"/>
  <c r="BZ104" i="15"/>
  <c r="JR107" i="15"/>
  <c r="JR104" i="15"/>
  <c r="JR106" i="15" s="1"/>
  <c r="JR108" i="15"/>
  <c r="JN104" i="7"/>
  <c r="JN106" i="7" s="1"/>
  <c r="BV104" i="7"/>
  <c r="JN107" i="7"/>
  <c r="OP13" i="7"/>
  <c r="GX13" i="7"/>
  <c r="IH13" i="7"/>
  <c r="AN13" i="7"/>
  <c r="IH9" i="7"/>
  <c r="AN9" i="7"/>
  <c r="IH12" i="7"/>
  <c r="AN12" i="7"/>
  <c r="GY11" i="7"/>
  <c r="OQ11" i="7"/>
  <c r="OP8" i="7"/>
  <c r="GX8" i="7"/>
  <c r="OO5" i="7"/>
  <c r="GW5" i="7"/>
  <c r="GX7" i="7"/>
  <c r="OP7" i="7"/>
  <c r="II4" i="7"/>
  <c r="AO4" i="7"/>
  <c r="HA9" i="7"/>
  <c r="OS9" i="7"/>
  <c r="GX4" i="7"/>
  <c r="OP4" i="7"/>
  <c r="IH10" i="7"/>
  <c r="AN10" i="7"/>
  <c r="OO12" i="7"/>
  <c r="GW12" i="7"/>
  <c r="AL7" i="7"/>
  <c r="IF7" i="7"/>
  <c r="OO6" i="7"/>
  <c r="GW6" i="7"/>
  <c r="II5" i="7"/>
  <c r="AO5" i="7"/>
  <c r="IH8" i="7"/>
  <c r="AN8" i="7"/>
  <c r="OP10" i="7"/>
  <c r="GX10" i="7"/>
  <c r="IF11" i="7"/>
  <c r="AL11" i="7"/>
  <c r="AN6" i="7"/>
  <c r="IH6" i="7"/>
  <c r="FS4" i="14"/>
  <c r="NK4" i="14"/>
  <c r="FS7" i="14"/>
  <c r="NK7" i="14"/>
  <c r="FU11" i="14"/>
  <c r="NM11" i="14"/>
  <c r="FS8" i="14"/>
  <c r="NK8" i="14"/>
  <c r="FS5" i="14"/>
  <c r="NK5" i="14"/>
  <c r="FS10" i="14"/>
  <c r="NK10" i="14"/>
  <c r="FU13" i="14"/>
  <c r="NM13" i="14"/>
  <c r="BR9" i="14"/>
  <c r="JL9" i="14"/>
  <c r="NJ12" i="14"/>
  <c r="HT109" i="15"/>
  <c r="M67" i="9"/>
  <c r="C67" i="9"/>
  <c r="N67" i="9"/>
  <c r="G67" i="9"/>
  <c r="D67" i="9"/>
  <c r="L67" i="9"/>
  <c r="I67" i="9"/>
  <c r="H67" i="9"/>
  <c r="A68" i="9"/>
  <c r="B67" i="9"/>
  <c r="C111" i="18"/>
  <c r="B112" i="18"/>
  <c r="C141" i="16"/>
  <c r="B142" i="16"/>
  <c r="BV7" i="15" l="1"/>
  <c r="JP7" i="15"/>
  <c r="BU8" i="15"/>
  <c r="JO8" i="15"/>
  <c r="BV5" i="15"/>
  <c r="JP5" i="15"/>
  <c r="FY7" i="15"/>
  <c r="NQ7" i="15"/>
  <c r="NN8" i="19"/>
  <c r="FV4" i="19"/>
  <c r="NN4" i="19"/>
  <c r="NN10" i="19" s="1"/>
  <c r="NN9" i="19"/>
  <c r="NN11" i="19" s="1"/>
  <c r="FY4" i="15"/>
  <c r="NQ4" i="15"/>
  <c r="FY5" i="15"/>
  <c r="NQ5" i="15"/>
  <c r="JK11" i="19"/>
  <c r="BV4" i="15"/>
  <c r="JP4" i="15"/>
  <c r="BP4" i="19"/>
  <c r="JJ10" i="19"/>
  <c r="JJ4" i="19"/>
  <c r="JJ8" i="19" s="1"/>
  <c r="JJ9" i="19"/>
  <c r="BV11" i="15"/>
  <c r="JP11" i="15"/>
  <c r="JN108" i="7"/>
  <c r="FT9" i="14"/>
  <c r="NL9" i="14"/>
  <c r="BR11" i="14"/>
  <c r="JL11" i="14"/>
  <c r="JR109" i="15"/>
  <c r="JS107" i="15"/>
  <c r="CA104" i="15"/>
  <c r="JS108" i="15"/>
  <c r="JS104" i="15"/>
  <c r="JS106" i="15" s="1"/>
  <c r="JO104" i="7"/>
  <c r="JO106" i="7" s="1"/>
  <c r="JO107" i="7"/>
  <c r="BW104" i="7"/>
  <c r="JN109" i="7"/>
  <c r="OQ4" i="7"/>
  <c r="GY4" i="7"/>
  <c r="GZ11" i="7"/>
  <c r="OR11" i="7"/>
  <c r="IG6" i="7"/>
  <c r="AM6" i="7"/>
  <c r="AK7" i="7"/>
  <c r="IE7" i="7"/>
  <c r="AM12" i="7"/>
  <c r="IG12" i="7"/>
  <c r="IE11" i="7"/>
  <c r="AK11" i="7"/>
  <c r="OP12" i="7"/>
  <c r="GX12" i="7"/>
  <c r="OT9" i="7"/>
  <c r="HB9" i="7"/>
  <c r="IH4" i="7"/>
  <c r="AN4" i="7"/>
  <c r="IG9" i="7"/>
  <c r="AM9" i="7"/>
  <c r="OQ10" i="7"/>
  <c r="GY10" i="7"/>
  <c r="OP6" i="7"/>
  <c r="GX6" i="7"/>
  <c r="IG13" i="7"/>
  <c r="AM13" i="7"/>
  <c r="IG8" i="7"/>
  <c r="AM8" i="7"/>
  <c r="GY7" i="7"/>
  <c r="OQ7" i="7"/>
  <c r="OP5" i="7"/>
  <c r="GX5" i="7"/>
  <c r="OQ13" i="7"/>
  <c r="GY13" i="7"/>
  <c r="IH5" i="7"/>
  <c r="AN5" i="7"/>
  <c r="IG10" i="7"/>
  <c r="AM10" i="7"/>
  <c r="OQ8" i="7"/>
  <c r="GY8" i="7"/>
  <c r="FT4" i="14"/>
  <c r="NL4" i="14"/>
  <c r="FV11" i="14"/>
  <c r="NN11" i="14"/>
  <c r="FT5" i="14"/>
  <c r="NL5" i="14"/>
  <c r="BQ9" i="14"/>
  <c r="JK9" i="14"/>
  <c r="FT7" i="14"/>
  <c r="NL7" i="14"/>
  <c r="FV13" i="14"/>
  <c r="NN13" i="14"/>
  <c r="FT8" i="14"/>
  <c r="NL8" i="14"/>
  <c r="FT10" i="14"/>
  <c r="NL10" i="14"/>
  <c r="NI12" i="14"/>
  <c r="C112" i="18"/>
  <c r="B113" i="18"/>
  <c r="C142" i="16"/>
  <c r="B143" i="16"/>
  <c r="I68" i="9"/>
  <c r="H68" i="9"/>
  <c r="B68" i="9"/>
  <c r="N68" i="9"/>
  <c r="M68" i="9"/>
  <c r="C68" i="9"/>
  <c r="L68" i="9"/>
  <c r="D68" i="9"/>
  <c r="A69" i="9"/>
  <c r="G68" i="9"/>
  <c r="BU11" i="15" l="1"/>
  <c r="JO11" i="15"/>
  <c r="JJ11" i="19"/>
  <c r="FZ5" i="15"/>
  <c r="NR5" i="15"/>
  <c r="FZ7" i="15"/>
  <c r="NR7" i="15"/>
  <c r="FZ4" i="15"/>
  <c r="NR4" i="15"/>
  <c r="BU5" i="15"/>
  <c r="JO5" i="15"/>
  <c r="BT8" i="15"/>
  <c r="JN8" i="15"/>
  <c r="BU4" i="15"/>
  <c r="JO4" i="15"/>
  <c r="FW4" i="19"/>
  <c r="NO8" i="19"/>
  <c r="NO4" i="19"/>
  <c r="NO10" i="19" s="1"/>
  <c r="NO9" i="19"/>
  <c r="NO11" i="19" s="1"/>
  <c r="BO4" i="19"/>
  <c r="JI10" i="19"/>
  <c r="JI4" i="19"/>
  <c r="JI8" i="19" s="1"/>
  <c r="JI9" i="19"/>
  <c r="BU7" i="15"/>
  <c r="JO7" i="15"/>
  <c r="JO108" i="7"/>
  <c r="JO109" i="7" s="1"/>
  <c r="BQ11" i="14"/>
  <c r="JK11" i="14"/>
  <c r="FU9" i="14"/>
  <c r="NM9" i="14"/>
  <c r="JS109" i="15"/>
  <c r="CB104" i="15"/>
  <c r="JT104" i="15"/>
  <c r="JT106" i="15" s="1"/>
  <c r="JT108" i="15"/>
  <c r="JT107" i="15"/>
  <c r="JP107" i="7"/>
  <c r="JP104" i="7"/>
  <c r="JP106" i="7" s="1"/>
  <c r="BX104" i="7"/>
  <c r="ID11" i="7"/>
  <c r="AJ11" i="7"/>
  <c r="OR10" i="7"/>
  <c r="GZ10" i="7"/>
  <c r="IF8" i="7"/>
  <c r="AL8" i="7"/>
  <c r="IF12" i="7"/>
  <c r="AL12" i="7"/>
  <c r="IF9" i="7"/>
  <c r="AL9" i="7"/>
  <c r="IF13" i="7"/>
  <c r="AL13" i="7"/>
  <c r="AJ7" i="7"/>
  <c r="ID7" i="7"/>
  <c r="IG4" i="7"/>
  <c r="AM4" i="7"/>
  <c r="IF6" i="7"/>
  <c r="AL6" i="7"/>
  <c r="IG5" i="7"/>
  <c r="AM5" i="7"/>
  <c r="OQ6" i="7"/>
  <c r="GY6" i="7"/>
  <c r="OU9" i="7"/>
  <c r="HC9" i="7"/>
  <c r="OR7" i="7"/>
  <c r="GZ7" i="7"/>
  <c r="OR13" i="7"/>
  <c r="GZ13" i="7"/>
  <c r="OS11" i="7"/>
  <c r="HA11" i="7"/>
  <c r="IF10" i="7"/>
  <c r="AL10" i="7"/>
  <c r="OQ12" i="7"/>
  <c r="GY12" i="7"/>
  <c r="OR4" i="7"/>
  <c r="GZ4" i="7"/>
  <c r="OR8" i="7"/>
  <c r="GZ8" i="7"/>
  <c r="OQ5" i="7"/>
  <c r="GY5" i="7"/>
  <c r="FU4" i="14"/>
  <c r="NM4" i="14"/>
  <c r="FW13" i="14"/>
  <c r="NO13" i="14"/>
  <c r="FU7" i="14"/>
  <c r="NM7" i="14"/>
  <c r="BP9" i="14"/>
  <c r="JJ9" i="14"/>
  <c r="FU10" i="14"/>
  <c r="NM10" i="14"/>
  <c r="FU5" i="14"/>
  <c r="NM5" i="14"/>
  <c r="FU8" i="14"/>
  <c r="NM8" i="14"/>
  <c r="FW11" i="14"/>
  <c r="NO11" i="14"/>
  <c r="NH12" i="14"/>
  <c r="B69" i="9"/>
  <c r="D69" i="9"/>
  <c r="N69" i="9"/>
  <c r="L69" i="9"/>
  <c r="C69" i="9"/>
  <c r="H69" i="9"/>
  <c r="G69" i="9"/>
  <c r="M69" i="9"/>
  <c r="A70" i="9"/>
  <c r="I69" i="9"/>
  <c r="C113" i="18"/>
  <c r="B114" i="18"/>
  <c r="C143" i="16"/>
  <c r="B144" i="16"/>
  <c r="BT7" i="15" l="1"/>
  <c r="JN7" i="15"/>
  <c r="FX4" i="19"/>
  <c r="NP8" i="19"/>
  <c r="NP4" i="19"/>
  <c r="NP10" i="19" s="1"/>
  <c r="NP9" i="19"/>
  <c r="GA4" i="15"/>
  <c r="NS4" i="15"/>
  <c r="JI11" i="19"/>
  <c r="BT4" i="15"/>
  <c r="JN4" i="15"/>
  <c r="GA7" i="15"/>
  <c r="NS7" i="15"/>
  <c r="JH10" i="19"/>
  <c r="JH4" i="19"/>
  <c r="JH8" i="19" s="1"/>
  <c r="BN4" i="19"/>
  <c r="JH9" i="19"/>
  <c r="BS8" i="15"/>
  <c r="JM8" i="15"/>
  <c r="GA5" i="15"/>
  <c r="NS5" i="15"/>
  <c r="BT5" i="15"/>
  <c r="JN5" i="15"/>
  <c r="BT11" i="15"/>
  <c r="JN11" i="15"/>
  <c r="JP108" i="7"/>
  <c r="JP109" i="7" s="1"/>
  <c r="NN9" i="14"/>
  <c r="FV9" i="14"/>
  <c r="BP11" i="14"/>
  <c r="JJ11" i="14"/>
  <c r="JT109" i="15"/>
  <c r="CC104" i="15"/>
  <c r="JU107" i="15"/>
  <c r="JU104" i="15"/>
  <c r="JU106" i="15" s="1"/>
  <c r="JU108" i="15"/>
  <c r="JQ104" i="7"/>
  <c r="JQ106" i="7" s="1"/>
  <c r="JQ107" i="7"/>
  <c r="BY104" i="7"/>
  <c r="OR6" i="7"/>
  <c r="GZ6" i="7"/>
  <c r="IE9" i="7"/>
  <c r="AK9" i="7"/>
  <c r="IF5" i="7"/>
  <c r="AL5" i="7"/>
  <c r="IE12" i="7"/>
  <c r="AK12" i="7"/>
  <c r="HB11" i="7"/>
  <c r="OT11" i="7"/>
  <c r="IE6" i="7"/>
  <c r="AK6" i="7"/>
  <c r="IE8" i="7"/>
  <c r="AK8" i="7"/>
  <c r="OS4" i="7"/>
  <c r="HA4" i="7"/>
  <c r="OS13" i="7"/>
  <c r="HA13" i="7"/>
  <c r="AL4" i="7"/>
  <c r="IF4" i="7"/>
  <c r="OS10" i="7"/>
  <c r="HA10" i="7"/>
  <c r="OR5" i="7"/>
  <c r="GZ5" i="7"/>
  <c r="OR12" i="7"/>
  <c r="GZ12" i="7"/>
  <c r="OS7" i="7"/>
  <c r="HA7" i="7"/>
  <c r="OS8" i="7"/>
  <c r="HA8" i="7"/>
  <c r="IE10" i="7"/>
  <c r="AK10" i="7"/>
  <c r="IC7" i="7"/>
  <c r="AI7" i="7"/>
  <c r="IC11" i="7"/>
  <c r="AI11" i="7"/>
  <c r="OV9" i="7"/>
  <c r="HD9" i="7"/>
  <c r="IE13" i="7"/>
  <c r="AK13" i="7"/>
  <c r="FV4" i="14"/>
  <c r="NN4" i="14"/>
  <c r="FV10" i="14"/>
  <c r="NN10" i="14"/>
  <c r="BO9" i="14"/>
  <c r="JI9" i="14"/>
  <c r="FX13" i="14"/>
  <c r="NP13" i="14"/>
  <c r="FV5" i="14"/>
  <c r="NN5" i="14"/>
  <c r="FX11" i="14"/>
  <c r="NP11" i="14"/>
  <c r="FV8" i="14"/>
  <c r="NN8" i="14"/>
  <c r="FV7" i="14"/>
  <c r="NN7" i="14"/>
  <c r="NG12" i="14"/>
  <c r="C114" i="18"/>
  <c r="B115" i="18"/>
  <c r="B70" i="9"/>
  <c r="L70" i="9"/>
  <c r="N70" i="9"/>
  <c r="D70" i="9"/>
  <c r="M70" i="9"/>
  <c r="I70" i="9"/>
  <c r="G70" i="9"/>
  <c r="C70" i="9"/>
  <c r="A71" i="9"/>
  <c r="H70" i="9"/>
  <c r="C144" i="16"/>
  <c r="B145" i="16"/>
  <c r="BS11" i="15" l="1"/>
  <c r="JM11" i="15"/>
  <c r="BM4" i="19"/>
  <c r="JG10" i="19"/>
  <c r="JG4" i="19"/>
  <c r="JG8" i="19" s="1"/>
  <c r="JG9" i="19"/>
  <c r="GB4" i="15"/>
  <c r="NT4" i="15"/>
  <c r="BS5" i="15"/>
  <c r="JM5" i="15"/>
  <c r="NP11" i="19"/>
  <c r="GB5" i="15"/>
  <c r="NT5" i="15"/>
  <c r="GB7" i="15"/>
  <c r="NT7" i="15"/>
  <c r="FY4" i="19"/>
  <c r="NQ8" i="19"/>
  <c r="NQ4" i="19"/>
  <c r="NQ10" i="19" s="1"/>
  <c r="NQ9" i="19"/>
  <c r="BR8" i="15"/>
  <c r="JL8" i="15"/>
  <c r="BS4" i="15"/>
  <c r="JM4" i="15"/>
  <c r="JH11" i="19"/>
  <c r="BS7" i="15"/>
  <c r="JM7" i="15"/>
  <c r="JQ108" i="7"/>
  <c r="BO11" i="14"/>
  <c r="JI11" i="14"/>
  <c r="NO9" i="14"/>
  <c r="FW9" i="14"/>
  <c r="JU109" i="15"/>
  <c r="CD104" i="15"/>
  <c r="JV107" i="15"/>
  <c r="JV104" i="15"/>
  <c r="JV106" i="15" s="1"/>
  <c r="JV108" i="15"/>
  <c r="BZ104" i="7"/>
  <c r="JR107" i="7"/>
  <c r="JR104" i="7"/>
  <c r="JR106" i="7" s="1"/>
  <c r="JQ109" i="7"/>
  <c r="OT8" i="7"/>
  <c r="HB8" i="7"/>
  <c r="OT13" i="7"/>
  <c r="HB13" i="7"/>
  <c r="IE5" i="7"/>
  <c r="AK5" i="7"/>
  <c r="HB7" i="7"/>
  <c r="OT7" i="7"/>
  <c r="HB4" i="7"/>
  <c r="OT4" i="7"/>
  <c r="OW9" i="7"/>
  <c r="HE9" i="7"/>
  <c r="HA12" i="7"/>
  <c r="OS12" i="7"/>
  <c r="ID8" i="7"/>
  <c r="AJ8" i="7"/>
  <c r="IB11" i="7"/>
  <c r="AH11" i="7"/>
  <c r="OS5" i="7"/>
  <c r="HA5" i="7"/>
  <c r="AJ6" i="7"/>
  <c r="ID6" i="7"/>
  <c r="IB7" i="7"/>
  <c r="AH7" i="7"/>
  <c r="OT10" i="7"/>
  <c r="HB10" i="7"/>
  <c r="ID9" i="7"/>
  <c r="AJ9" i="7"/>
  <c r="HC11" i="7"/>
  <c r="OU11" i="7"/>
  <c r="ID13" i="7"/>
  <c r="AJ13" i="7"/>
  <c r="ID10" i="7"/>
  <c r="AJ10" i="7"/>
  <c r="ID12" i="7"/>
  <c r="AJ12" i="7"/>
  <c r="OS6" i="7"/>
  <c r="HA6" i="7"/>
  <c r="IE4" i="7"/>
  <c r="AK4" i="7"/>
  <c r="FW4" i="14"/>
  <c r="NO4" i="14"/>
  <c r="FY11" i="14"/>
  <c r="NQ11" i="14"/>
  <c r="FW5" i="14"/>
  <c r="NO5" i="14"/>
  <c r="FW7" i="14"/>
  <c r="NO7" i="14"/>
  <c r="FY13" i="14"/>
  <c r="NQ13" i="14"/>
  <c r="FW8" i="14"/>
  <c r="NO8" i="14"/>
  <c r="BN9" i="14"/>
  <c r="JH9" i="14"/>
  <c r="FW10" i="14"/>
  <c r="NO10" i="14"/>
  <c r="NF12" i="14"/>
  <c r="B71" i="9"/>
  <c r="M71" i="9"/>
  <c r="L71" i="9"/>
  <c r="C71" i="9"/>
  <c r="G71" i="9"/>
  <c r="A72" i="9"/>
  <c r="N71" i="9"/>
  <c r="H71" i="9"/>
  <c r="I71" i="9"/>
  <c r="D71" i="9"/>
  <c r="B146" i="16"/>
  <c r="C145" i="16"/>
  <c r="C115" i="18"/>
  <c r="B116" i="18"/>
  <c r="FZ4" i="19" l="1"/>
  <c r="NR8" i="19"/>
  <c r="NR4" i="19"/>
  <c r="NR10" i="19" s="1"/>
  <c r="NR9" i="19"/>
  <c r="GC4" i="15"/>
  <c r="NU4" i="15"/>
  <c r="BR4" i="15"/>
  <c r="JL4" i="15"/>
  <c r="GC7" i="15"/>
  <c r="NU7" i="15"/>
  <c r="JG11" i="19"/>
  <c r="BQ8" i="15"/>
  <c r="JK8" i="15"/>
  <c r="GC5" i="15"/>
  <c r="NU5" i="15"/>
  <c r="NQ11" i="19"/>
  <c r="JF10" i="19"/>
  <c r="JF4" i="19"/>
  <c r="JF8" i="19" s="1"/>
  <c r="BL4" i="19"/>
  <c r="JF9" i="19"/>
  <c r="JF11" i="19" s="1"/>
  <c r="BR7" i="15"/>
  <c r="JL7" i="15"/>
  <c r="BR5" i="15"/>
  <c r="JL5" i="15"/>
  <c r="BR11" i="15"/>
  <c r="JL11" i="15"/>
  <c r="JR108" i="7"/>
  <c r="JR109" i="7" s="1"/>
  <c r="FX9" i="14"/>
  <c r="NP9" i="14"/>
  <c r="BN11" i="14"/>
  <c r="JH11" i="14"/>
  <c r="JV109" i="15"/>
  <c r="CE104" i="15"/>
  <c r="JW107" i="15"/>
  <c r="JW104" i="15"/>
  <c r="JW106" i="15" s="1"/>
  <c r="JW108" i="15"/>
  <c r="JS104" i="7"/>
  <c r="JS106" i="7" s="1"/>
  <c r="JS107" i="7"/>
  <c r="CA104" i="7"/>
  <c r="IC8" i="7"/>
  <c r="AI8" i="7"/>
  <c r="OU4" i="7"/>
  <c r="HC4" i="7"/>
  <c r="IA11" i="7"/>
  <c r="AG11" i="7"/>
  <c r="HC7" i="7"/>
  <c r="OU7" i="7"/>
  <c r="OV11" i="7"/>
  <c r="HD11" i="7"/>
  <c r="IC12" i="7"/>
  <c r="AI12" i="7"/>
  <c r="IA7" i="7"/>
  <c r="AG7" i="7"/>
  <c r="OT12" i="7"/>
  <c r="HB12" i="7"/>
  <c r="ID5" i="7"/>
  <c r="AJ5" i="7"/>
  <c r="OX9" i="7"/>
  <c r="HF9" i="7"/>
  <c r="OU10" i="7"/>
  <c r="HC10" i="7"/>
  <c r="IC10" i="7"/>
  <c r="AI10" i="7"/>
  <c r="OU13" i="7"/>
  <c r="HC13" i="7"/>
  <c r="IC9" i="7"/>
  <c r="AI9" i="7"/>
  <c r="IC6" i="7"/>
  <c r="AI6" i="7"/>
  <c r="ID4" i="7"/>
  <c r="AJ4" i="7"/>
  <c r="OT6" i="7"/>
  <c r="HB6" i="7"/>
  <c r="IC13" i="7"/>
  <c r="AI13" i="7"/>
  <c r="OT5" i="7"/>
  <c r="HB5" i="7"/>
  <c r="OU8" i="7"/>
  <c r="HC8" i="7"/>
  <c r="FX4" i="14"/>
  <c r="NP4" i="14"/>
  <c r="BM9" i="14"/>
  <c r="JG9" i="14"/>
  <c r="FX8" i="14"/>
  <c r="NP8" i="14"/>
  <c r="FX10" i="14"/>
  <c r="NP10" i="14"/>
  <c r="FX7" i="14"/>
  <c r="NP7" i="14"/>
  <c r="FZ11" i="14"/>
  <c r="NR11" i="14"/>
  <c r="FX5" i="14"/>
  <c r="NP5" i="14"/>
  <c r="FZ13" i="14"/>
  <c r="NR13" i="14"/>
  <c r="NE12" i="14"/>
  <c r="C146" i="16"/>
  <c r="B147" i="16"/>
  <c r="C116" i="18"/>
  <c r="B117" i="18"/>
  <c r="D72" i="9"/>
  <c r="G72" i="9"/>
  <c r="A73" i="9"/>
  <c r="M72" i="9"/>
  <c r="B72" i="9"/>
  <c r="N72" i="9"/>
  <c r="I72" i="9"/>
  <c r="C72" i="9"/>
  <c r="H72" i="9"/>
  <c r="L72" i="9"/>
  <c r="BQ5" i="15" l="1"/>
  <c r="JK5" i="15"/>
  <c r="BQ4" i="15"/>
  <c r="JK4" i="15"/>
  <c r="GD5" i="15"/>
  <c r="NV5" i="15"/>
  <c r="BQ7" i="15"/>
  <c r="JK7" i="15"/>
  <c r="GD4" i="15"/>
  <c r="NV4" i="15"/>
  <c r="BP8" i="15"/>
  <c r="JJ8" i="15"/>
  <c r="NR11" i="19"/>
  <c r="BK4" i="19"/>
  <c r="JE10" i="19"/>
  <c r="JE4" i="19"/>
  <c r="JE8" i="19" s="1"/>
  <c r="JE9" i="19"/>
  <c r="BQ11" i="15"/>
  <c r="JK11" i="15"/>
  <c r="GD7" i="15"/>
  <c r="NV7" i="15"/>
  <c r="GA4" i="19"/>
  <c r="NS8" i="19"/>
  <c r="NS4" i="19"/>
  <c r="NS10" i="19" s="1"/>
  <c r="NS9" i="19"/>
  <c r="JS108" i="7"/>
  <c r="BM11" i="14"/>
  <c r="JG11" i="14"/>
  <c r="FY9" i="14"/>
  <c r="NQ9" i="14"/>
  <c r="JW109" i="15"/>
  <c r="JS109" i="7"/>
  <c r="JX104" i="15"/>
  <c r="JX106" i="15" s="1"/>
  <c r="JX107" i="15"/>
  <c r="CF104" i="15"/>
  <c r="JX108" i="15"/>
  <c r="JT104" i="7"/>
  <c r="JT106" i="7" s="1"/>
  <c r="JT107" i="7"/>
  <c r="CB104" i="7"/>
  <c r="IB10" i="7"/>
  <c r="AH10" i="7"/>
  <c r="IB12" i="7"/>
  <c r="AH12" i="7"/>
  <c r="OV10" i="7"/>
  <c r="HD10" i="7"/>
  <c r="OW11" i="7"/>
  <c r="HE11" i="7"/>
  <c r="OY9" i="7"/>
  <c r="HG9" i="7"/>
  <c r="HD7" i="7"/>
  <c r="OV7" i="7"/>
  <c r="IB6" i="7"/>
  <c r="AH6" i="7"/>
  <c r="IC5" i="7"/>
  <c r="AI5" i="7"/>
  <c r="HZ11" i="7"/>
  <c r="AF11" i="7"/>
  <c r="IB13" i="7"/>
  <c r="AH13" i="7"/>
  <c r="OV8" i="7"/>
  <c r="HD8" i="7"/>
  <c r="IB9" i="7"/>
  <c r="AH9" i="7"/>
  <c r="OU12" i="7"/>
  <c r="HC12" i="7"/>
  <c r="OV4" i="7"/>
  <c r="HD4" i="7"/>
  <c r="OU6" i="7"/>
  <c r="HC6" i="7"/>
  <c r="OV13" i="7"/>
  <c r="HD13" i="7"/>
  <c r="AF7" i="7"/>
  <c r="HZ7" i="7"/>
  <c r="IB8" i="7"/>
  <c r="AH8" i="7"/>
  <c r="OU5" i="7"/>
  <c r="HC5" i="7"/>
  <c r="IC4" i="7"/>
  <c r="AI4" i="7"/>
  <c r="FY4" i="14"/>
  <c r="NQ4" i="14"/>
  <c r="GA11" i="14"/>
  <c r="NS11" i="14"/>
  <c r="FY7" i="14"/>
  <c r="NQ7" i="14"/>
  <c r="FY10" i="14"/>
  <c r="NQ10" i="14"/>
  <c r="GA13" i="14"/>
  <c r="NS13" i="14"/>
  <c r="FY5" i="14"/>
  <c r="NQ5" i="14"/>
  <c r="FY8" i="14"/>
  <c r="NQ8" i="14"/>
  <c r="BL9" i="14"/>
  <c r="JF9" i="14"/>
  <c r="ND12" i="14"/>
  <c r="C147" i="16"/>
  <c r="B148" i="16"/>
  <c r="C117" i="18"/>
  <c r="B118" i="18"/>
  <c r="D73" i="9"/>
  <c r="A74" i="9"/>
  <c r="L73" i="9"/>
  <c r="B73" i="9"/>
  <c r="I73" i="9"/>
  <c r="N73" i="9"/>
  <c r="H73" i="9"/>
  <c r="G73" i="9"/>
  <c r="M73" i="9"/>
  <c r="C73" i="9"/>
  <c r="BP7" i="15" l="1"/>
  <c r="JJ7" i="15"/>
  <c r="GB4" i="19"/>
  <c r="NT8" i="19"/>
  <c r="NT4" i="19"/>
  <c r="NT10" i="19" s="1"/>
  <c r="NT9" i="19"/>
  <c r="NT11" i="19" s="1"/>
  <c r="BJ4" i="19"/>
  <c r="JD10" i="19"/>
  <c r="JD4" i="19"/>
  <c r="JD8" i="19" s="1"/>
  <c r="JD9" i="19"/>
  <c r="GE5" i="15"/>
  <c r="NW5" i="15"/>
  <c r="GE7" i="15"/>
  <c r="NW7" i="15"/>
  <c r="BP4" i="15"/>
  <c r="JJ4" i="15"/>
  <c r="BO8" i="15"/>
  <c r="JI8" i="15"/>
  <c r="BP11" i="15"/>
  <c r="JJ11" i="15"/>
  <c r="NS11" i="19"/>
  <c r="JE11" i="19"/>
  <c r="GE4" i="15"/>
  <c r="NW4" i="15"/>
  <c r="BP5" i="15"/>
  <c r="JJ5" i="15"/>
  <c r="JT108" i="7"/>
  <c r="JT109" i="7" s="1"/>
  <c r="FZ9" i="14"/>
  <c r="NR9" i="14"/>
  <c r="BL11" i="14"/>
  <c r="JF11" i="14"/>
  <c r="JX109" i="15"/>
  <c r="CG104" i="15"/>
  <c r="JY108" i="15"/>
  <c r="JY104" i="15"/>
  <c r="JY106" i="15" s="1"/>
  <c r="JY107" i="15"/>
  <c r="CC104" i="7"/>
  <c r="JU107" i="7"/>
  <c r="JU104" i="7"/>
  <c r="JU106" i="7" s="1"/>
  <c r="HY11" i="7"/>
  <c r="AE11" i="7"/>
  <c r="HE7" i="7"/>
  <c r="OW7" i="7"/>
  <c r="OW4" i="7"/>
  <c r="HE4" i="7"/>
  <c r="OZ9" i="7"/>
  <c r="HH9" i="7"/>
  <c r="IB5" i="7"/>
  <c r="AH5" i="7"/>
  <c r="OV5" i="7"/>
  <c r="HD5" i="7"/>
  <c r="OV12" i="7"/>
  <c r="HD12" i="7"/>
  <c r="OX11" i="7"/>
  <c r="HF11" i="7"/>
  <c r="IA6" i="7"/>
  <c r="AG6" i="7"/>
  <c r="IA8" i="7"/>
  <c r="AG8" i="7"/>
  <c r="IA9" i="7"/>
  <c r="AG9" i="7"/>
  <c r="OW10" i="7"/>
  <c r="HE10" i="7"/>
  <c r="OW8" i="7"/>
  <c r="HE8" i="7"/>
  <c r="IA12" i="7"/>
  <c r="AG12" i="7"/>
  <c r="OV6" i="7"/>
  <c r="HD6" i="7"/>
  <c r="AE7" i="7"/>
  <c r="HY7" i="7"/>
  <c r="OW13" i="7"/>
  <c r="HE13" i="7"/>
  <c r="IA13" i="7"/>
  <c r="AG13" i="7"/>
  <c r="IA10" i="7"/>
  <c r="AG10" i="7"/>
  <c r="IB4" i="7"/>
  <c r="AH4" i="7"/>
  <c r="NR4" i="14"/>
  <c r="FZ4" i="14"/>
  <c r="FZ5" i="14"/>
  <c r="NR5" i="14"/>
  <c r="GB11" i="14"/>
  <c r="NT11" i="14"/>
  <c r="FZ8" i="14"/>
  <c r="NR8" i="14"/>
  <c r="BK9" i="14"/>
  <c r="JE9" i="14"/>
  <c r="FZ10" i="14"/>
  <c r="NR10" i="14"/>
  <c r="FZ7" i="14"/>
  <c r="NR7" i="14"/>
  <c r="GB13" i="14"/>
  <c r="NT13" i="14"/>
  <c r="NC12" i="14"/>
  <c r="B74" i="9"/>
  <c r="H74" i="9"/>
  <c r="N74" i="9"/>
  <c r="D74" i="9"/>
  <c r="I74" i="9"/>
  <c r="A75" i="9"/>
  <c r="G74" i="9"/>
  <c r="M74" i="9"/>
  <c r="L74" i="9"/>
  <c r="C74" i="9"/>
  <c r="C118" i="18"/>
  <c r="B119" i="18"/>
  <c r="C148" i="16"/>
  <c r="B149" i="16"/>
  <c r="GF4" i="15" l="1"/>
  <c r="NX4" i="15"/>
  <c r="BO4" i="15"/>
  <c r="JI4" i="15"/>
  <c r="BI4" i="19"/>
  <c r="JC10" i="19"/>
  <c r="JC4" i="19"/>
  <c r="JC8" i="19" s="1"/>
  <c r="JC9" i="19"/>
  <c r="JC11" i="19" s="1"/>
  <c r="GF7" i="15"/>
  <c r="NX7" i="15"/>
  <c r="BO11" i="15"/>
  <c r="JI11" i="15"/>
  <c r="GF5" i="15"/>
  <c r="NX5" i="15"/>
  <c r="JD11" i="19"/>
  <c r="GC4" i="19"/>
  <c r="NU8" i="19"/>
  <c r="NU4" i="19"/>
  <c r="NU10" i="19" s="1"/>
  <c r="NU9" i="19"/>
  <c r="NU11" i="19" s="1"/>
  <c r="BO5" i="15"/>
  <c r="JI5" i="15"/>
  <c r="BN8" i="15"/>
  <c r="JH8" i="15"/>
  <c r="BO7" i="15"/>
  <c r="JI7" i="15"/>
  <c r="JU108" i="7"/>
  <c r="BK11" i="14"/>
  <c r="JE11" i="14"/>
  <c r="NS9" i="14"/>
  <c r="GA9" i="14"/>
  <c r="JY109" i="15"/>
  <c r="JU109" i="7"/>
  <c r="JZ108" i="15"/>
  <c r="CH104" i="15"/>
  <c r="JZ106" i="15"/>
  <c r="JZ104" i="15"/>
  <c r="JZ107" i="15" s="1"/>
  <c r="CD104" i="7"/>
  <c r="JV106" i="7"/>
  <c r="JV104" i="7"/>
  <c r="JV107" i="7" s="1"/>
  <c r="AD7" i="7"/>
  <c r="HX7" i="7"/>
  <c r="OX10" i="7"/>
  <c r="HF10" i="7"/>
  <c r="OW5" i="7"/>
  <c r="HE5" i="7"/>
  <c r="HZ9" i="7"/>
  <c r="AF9" i="7"/>
  <c r="IA5" i="7"/>
  <c r="AG5" i="7"/>
  <c r="HZ8" i="7"/>
  <c r="AF8" i="7"/>
  <c r="PA9" i="7"/>
  <c r="HI9" i="7"/>
  <c r="OW6" i="7"/>
  <c r="HE6" i="7"/>
  <c r="OX8" i="7"/>
  <c r="HF8" i="7"/>
  <c r="AF6" i="7"/>
  <c r="HZ6" i="7"/>
  <c r="OX4" i="7"/>
  <c r="HF4" i="7"/>
  <c r="HZ10" i="7"/>
  <c r="AF10" i="7"/>
  <c r="HZ13" i="7"/>
  <c r="AF13" i="7"/>
  <c r="OY11" i="7"/>
  <c r="HG11" i="7"/>
  <c r="HZ12" i="7"/>
  <c r="AF12" i="7"/>
  <c r="OX13" i="7"/>
  <c r="HF13" i="7"/>
  <c r="OX7" i="7"/>
  <c r="HF7" i="7"/>
  <c r="OW12" i="7"/>
  <c r="HE12" i="7"/>
  <c r="AD11" i="7"/>
  <c r="HX11" i="7"/>
  <c r="IA4" i="7"/>
  <c r="AG4" i="7"/>
  <c r="GA4" i="14"/>
  <c r="NS4" i="14"/>
  <c r="GA10" i="14"/>
  <c r="NS10" i="14"/>
  <c r="GA8" i="14"/>
  <c r="NS8" i="14"/>
  <c r="GC13" i="14"/>
  <c r="NU13" i="14"/>
  <c r="GC11" i="14"/>
  <c r="NU11" i="14"/>
  <c r="BJ9" i="14"/>
  <c r="JD9" i="14"/>
  <c r="GA7" i="14"/>
  <c r="NS7" i="14"/>
  <c r="GA5" i="14"/>
  <c r="NS5" i="14"/>
  <c r="NB12" i="14"/>
  <c r="C149" i="16"/>
  <c r="B150" i="16"/>
  <c r="A76" i="9"/>
  <c r="L75" i="9"/>
  <c r="M75" i="9"/>
  <c r="C75" i="9"/>
  <c r="N75" i="9"/>
  <c r="I75" i="9"/>
  <c r="H75" i="9"/>
  <c r="G75" i="9"/>
  <c r="D75" i="9"/>
  <c r="B75" i="9"/>
  <c r="C119" i="18"/>
  <c r="B120" i="18"/>
  <c r="BN7" i="15" l="1"/>
  <c r="JH7" i="15"/>
  <c r="GD4" i="19"/>
  <c r="NV8" i="19"/>
  <c r="NV4" i="19"/>
  <c r="NV10" i="19" s="1"/>
  <c r="NV9" i="19"/>
  <c r="BM8" i="15"/>
  <c r="JG8" i="15"/>
  <c r="GG5" i="15"/>
  <c r="NY5" i="15"/>
  <c r="BH4" i="19"/>
  <c r="JB10" i="19"/>
  <c r="JB4" i="19"/>
  <c r="JB8" i="19" s="1"/>
  <c r="JB9" i="19"/>
  <c r="BN5" i="15"/>
  <c r="JH5" i="15"/>
  <c r="BN11" i="15"/>
  <c r="JH11" i="15"/>
  <c r="BN4" i="15"/>
  <c r="JH4" i="15"/>
  <c r="GG7" i="15"/>
  <c r="NY7" i="15"/>
  <c r="GG4" i="15"/>
  <c r="NY4" i="15"/>
  <c r="JV108" i="7"/>
  <c r="GB9" i="14"/>
  <c r="NT9" i="14"/>
  <c r="BJ11" i="14"/>
  <c r="JD11" i="14"/>
  <c r="JZ109" i="15"/>
  <c r="CI104" i="15"/>
  <c r="KA106" i="15"/>
  <c r="KA108" i="15"/>
  <c r="KA104" i="15"/>
  <c r="KA107" i="15" s="1"/>
  <c r="JV109" i="7"/>
  <c r="JW104" i="7"/>
  <c r="JW106" i="7" s="1"/>
  <c r="CE104" i="7"/>
  <c r="HY10" i="7"/>
  <c r="AE10" i="7"/>
  <c r="HY8" i="7"/>
  <c r="AE8" i="7"/>
  <c r="OY4" i="7"/>
  <c r="HG4" i="7"/>
  <c r="HZ5" i="7"/>
  <c r="AF5" i="7"/>
  <c r="HY9" i="7"/>
  <c r="AE9" i="7"/>
  <c r="HW11" i="7"/>
  <c r="AC11" i="7"/>
  <c r="HY6" i="7"/>
  <c r="AE6" i="7"/>
  <c r="OX12" i="7"/>
  <c r="HF12" i="7"/>
  <c r="OY8" i="7"/>
  <c r="HG8" i="7"/>
  <c r="OX5" i="7"/>
  <c r="HF5" i="7"/>
  <c r="AF4" i="7"/>
  <c r="HZ4" i="7"/>
  <c r="HY12" i="7"/>
  <c r="AE12" i="7"/>
  <c r="OY7" i="7"/>
  <c r="HG7" i="7"/>
  <c r="OX6" i="7"/>
  <c r="HF6" i="7"/>
  <c r="OY10" i="7"/>
  <c r="HG10" i="7"/>
  <c r="OZ11" i="7"/>
  <c r="HH11" i="7"/>
  <c r="HY13" i="7"/>
  <c r="AE13" i="7"/>
  <c r="PB9" i="7"/>
  <c r="HJ9" i="7"/>
  <c r="OY13" i="7"/>
  <c r="HG13" i="7"/>
  <c r="HW7" i="7"/>
  <c r="AC7" i="7"/>
  <c r="GB4" i="14"/>
  <c r="NT4" i="14"/>
  <c r="GB10" i="14"/>
  <c r="NT10" i="14"/>
  <c r="GD11" i="14"/>
  <c r="NV11" i="14"/>
  <c r="GB5" i="14"/>
  <c r="NT5" i="14"/>
  <c r="GD13" i="14"/>
  <c r="NV13" i="14"/>
  <c r="GB8" i="14"/>
  <c r="NT8" i="14"/>
  <c r="GB7" i="14"/>
  <c r="NT7" i="14"/>
  <c r="BI9" i="14"/>
  <c r="JC9" i="14"/>
  <c r="NA12" i="14"/>
  <c r="C150" i="16"/>
  <c r="B151" i="16"/>
  <c r="C120" i="18"/>
  <c r="B121" i="18"/>
  <c r="M76" i="9"/>
  <c r="N76" i="9"/>
  <c r="A77" i="9"/>
  <c r="B76" i="9"/>
  <c r="C76" i="9"/>
  <c r="H76" i="9"/>
  <c r="L76" i="9"/>
  <c r="G76" i="9"/>
  <c r="D76" i="9"/>
  <c r="I76" i="9"/>
  <c r="GH4" i="15" l="1"/>
  <c r="NZ4" i="15"/>
  <c r="BM5" i="15"/>
  <c r="JG5" i="15"/>
  <c r="BL8" i="15"/>
  <c r="JF8" i="15"/>
  <c r="JB11" i="19"/>
  <c r="NV11" i="19"/>
  <c r="GH7" i="15"/>
  <c r="NZ7" i="15"/>
  <c r="BM4" i="15"/>
  <c r="JG4" i="15"/>
  <c r="JA4" i="19"/>
  <c r="JA8" i="19" s="1"/>
  <c r="BG4" i="19"/>
  <c r="JA10" i="19"/>
  <c r="JA9" i="19"/>
  <c r="GE4" i="19"/>
  <c r="NW8" i="19"/>
  <c r="NW4" i="19"/>
  <c r="NW10" i="19" s="1"/>
  <c r="NW9" i="19"/>
  <c r="NW11" i="19" s="1"/>
  <c r="BM11" i="15"/>
  <c r="JG11" i="15"/>
  <c r="GH5" i="15"/>
  <c r="NZ5" i="15"/>
  <c r="BM7" i="15"/>
  <c r="JG7" i="15"/>
  <c r="JW108" i="7"/>
  <c r="BI11" i="14"/>
  <c r="JC11" i="14"/>
  <c r="GC9" i="14"/>
  <c r="NU9" i="14"/>
  <c r="KA109" i="15"/>
  <c r="CJ104" i="15"/>
  <c r="KB108" i="15"/>
  <c r="KB104" i="15"/>
  <c r="KB106" i="15" s="1"/>
  <c r="JW107" i="7"/>
  <c r="JW109" i="7" s="1"/>
  <c r="JX104" i="7"/>
  <c r="JX107" i="7" s="1"/>
  <c r="JX108" i="7"/>
  <c r="JX106" i="7"/>
  <c r="CF104" i="7"/>
  <c r="AB11" i="7"/>
  <c r="HV11" i="7"/>
  <c r="HX9" i="7"/>
  <c r="AD9" i="7"/>
  <c r="HG12" i="7"/>
  <c r="OY12" i="7"/>
  <c r="HY5" i="7"/>
  <c r="AE5" i="7"/>
  <c r="OY6" i="7"/>
  <c r="HG6" i="7"/>
  <c r="OZ7" i="7"/>
  <c r="HH7" i="7"/>
  <c r="HX6" i="7"/>
  <c r="AD6" i="7"/>
  <c r="PC9" i="7"/>
  <c r="HK9" i="7"/>
  <c r="OZ4" i="7"/>
  <c r="HH4" i="7"/>
  <c r="OZ10" i="7"/>
  <c r="HH10" i="7"/>
  <c r="HV7" i="7"/>
  <c r="AB7" i="7"/>
  <c r="HX12" i="7"/>
  <c r="AD12" i="7"/>
  <c r="HX13" i="7"/>
  <c r="AD13" i="7"/>
  <c r="HX8" i="7"/>
  <c r="AD8" i="7"/>
  <c r="OZ8" i="7"/>
  <c r="HH8" i="7"/>
  <c r="OZ13" i="7"/>
  <c r="HH13" i="7"/>
  <c r="PA11" i="7"/>
  <c r="HI11" i="7"/>
  <c r="HY4" i="7"/>
  <c r="AE4" i="7"/>
  <c r="HX10" i="7"/>
  <c r="AD10" i="7"/>
  <c r="HG5" i="7"/>
  <c r="OY5" i="7"/>
  <c r="GC4" i="14"/>
  <c r="NU4" i="14"/>
  <c r="GE13" i="14"/>
  <c r="NW13" i="14"/>
  <c r="BH9" i="14"/>
  <c r="JB9" i="14"/>
  <c r="GC5" i="14"/>
  <c r="NU5" i="14"/>
  <c r="GC7" i="14"/>
  <c r="NU7" i="14"/>
  <c r="GE11" i="14"/>
  <c r="NW11" i="14"/>
  <c r="GC8" i="14"/>
  <c r="NU8" i="14"/>
  <c r="GC10" i="14"/>
  <c r="NU10" i="14"/>
  <c r="MZ12" i="14"/>
  <c r="L77" i="9"/>
  <c r="B77" i="9"/>
  <c r="D77" i="9"/>
  <c r="H77" i="9"/>
  <c r="G77" i="9"/>
  <c r="C77" i="9"/>
  <c r="A78" i="9"/>
  <c r="I77" i="9"/>
  <c r="N77" i="9"/>
  <c r="M77" i="9"/>
  <c r="C151" i="16"/>
  <c r="B152" i="16"/>
  <c r="C121" i="18"/>
  <c r="B122" i="18"/>
  <c r="JA11" i="19" l="1"/>
  <c r="GI5" i="15"/>
  <c r="OA5" i="15"/>
  <c r="BF4" i="19"/>
  <c r="IZ10" i="19"/>
  <c r="IZ4" i="19"/>
  <c r="IZ8" i="19" s="1"/>
  <c r="IZ9" i="19"/>
  <c r="IZ11" i="19" s="1"/>
  <c r="BK8" i="15"/>
  <c r="JE8" i="15"/>
  <c r="BL11" i="15"/>
  <c r="JF11" i="15"/>
  <c r="BL4" i="15"/>
  <c r="JF4" i="15"/>
  <c r="BL5" i="15"/>
  <c r="JF5" i="15"/>
  <c r="BL7" i="15"/>
  <c r="JF7" i="15"/>
  <c r="GF4" i="19"/>
  <c r="NX8" i="19"/>
  <c r="NX4" i="19"/>
  <c r="NX10" i="19" s="1"/>
  <c r="NX9" i="19"/>
  <c r="GI7" i="15"/>
  <c r="OA7" i="15"/>
  <c r="GI4" i="15"/>
  <c r="OA4" i="15"/>
  <c r="NV9" i="14"/>
  <c r="GD9" i="14"/>
  <c r="BH11" i="14"/>
  <c r="JB11" i="14"/>
  <c r="KB107" i="15"/>
  <c r="KB109" i="15" s="1"/>
  <c r="JX109" i="7"/>
  <c r="CK104" i="15"/>
  <c r="KC106" i="15"/>
  <c r="KC104" i="15"/>
  <c r="KC107" i="15" s="1"/>
  <c r="KC108" i="15"/>
  <c r="CG104" i="7"/>
  <c r="JY104" i="7"/>
  <c r="JY107" i="7" s="1"/>
  <c r="JY106" i="7"/>
  <c r="HW12" i="7"/>
  <c r="AC12" i="7"/>
  <c r="HI7" i="7"/>
  <c r="PA7" i="7"/>
  <c r="AA7" i="7"/>
  <c r="HU7" i="7"/>
  <c r="OZ6" i="7"/>
  <c r="HH6" i="7"/>
  <c r="PA10" i="7"/>
  <c r="HI10" i="7"/>
  <c r="HX5" i="7"/>
  <c r="AD5" i="7"/>
  <c r="HW10" i="7"/>
  <c r="AC10" i="7"/>
  <c r="HW13" i="7"/>
  <c r="AC13" i="7"/>
  <c r="PA8" i="7"/>
  <c r="HI8" i="7"/>
  <c r="PA4" i="7"/>
  <c r="HI4" i="7"/>
  <c r="HX4" i="7"/>
  <c r="AD4" i="7"/>
  <c r="OZ12" i="7"/>
  <c r="HH12" i="7"/>
  <c r="PD9" i="7"/>
  <c r="HL9" i="7"/>
  <c r="HW9" i="7"/>
  <c r="AC9" i="7"/>
  <c r="PB11" i="7"/>
  <c r="HJ11" i="7"/>
  <c r="HW8" i="7"/>
  <c r="AC8" i="7"/>
  <c r="HW6" i="7"/>
  <c r="AC6" i="7"/>
  <c r="OZ5" i="7"/>
  <c r="HH5" i="7"/>
  <c r="PA13" i="7"/>
  <c r="HI13" i="7"/>
  <c r="AA11" i="7"/>
  <c r="HU11" i="7"/>
  <c r="GD4" i="14"/>
  <c r="NV4" i="14"/>
  <c r="GD5" i="14"/>
  <c r="NV5" i="14"/>
  <c r="BG9" i="14"/>
  <c r="JA9" i="14"/>
  <c r="GD10" i="14"/>
  <c r="NV10" i="14"/>
  <c r="GD8" i="14"/>
  <c r="NV8" i="14"/>
  <c r="GF13" i="14"/>
  <c r="NX13" i="14"/>
  <c r="GD7" i="14"/>
  <c r="NV7" i="14"/>
  <c r="GF11" i="14"/>
  <c r="NX11" i="14"/>
  <c r="MY12" i="14"/>
  <c r="A79" i="9"/>
  <c r="G78" i="9"/>
  <c r="D78" i="9"/>
  <c r="H78" i="9"/>
  <c r="I78" i="9"/>
  <c r="C78" i="9"/>
  <c r="L78" i="9"/>
  <c r="M78" i="9"/>
  <c r="N78" i="9"/>
  <c r="B78" i="9"/>
  <c r="C152" i="16"/>
  <c r="B153" i="16"/>
  <c r="C122" i="18"/>
  <c r="B123" i="18"/>
  <c r="GJ4" i="15" l="1"/>
  <c r="OB4" i="15"/>
  <c r="BK7" i="15"/>
  <c r="JE7" i="15"/>
  <c r="BJ8" i="15"/>
  <c r="JD8" i="15"/>
  <c r="GJ7" i="15"/>
  <c r="OB7" i="15"/>
  <c r="BK5" i="15"/>
  <c r="JE5" i="15"/>
  <c r="NX11" i="19"/>
  <c r="BK4" i="15"/>
  <c r="JE4" i="15"/>
  <c r="BE4" i="19"/>
  <c r="IY4" i="19"/>
  <c r="IY8" i="19" s="1"/>
  <c r="IY10" i="19"/>
  <c r="IY9" i="19"/>
  <c r="GG4" i="19"/>
  <c r="NY8" i="19"/>
  <c r="NY4" i="19"/>
  <c r="NY10" i="19" s="1"/>
  <c r="NY9" i="19"/>
  <c r="BK11" i="15"/>
  <c r="JE11" i="15"/>
  <c r="GJ5" i="15"/>
  <c r="OB5" i="15"/>
  <c r="JY108" i="7"/>
  <c r="JY109" i="7" s="1"/>
  <c r="BG11" i="14"/>
  <c r="JA11" i="14"/>
  <c r="GE9" i="14"/>
  <c r="NW9" i="14"/>
  <c r="KC109" i="15"/>
  <c r="KD106" i="15"/>
  <c r="CL104" i="15"/>
  <c r="KD104" i="15"/>
  <c r="KD107" i="15" s="1"/>
  <c r="KD108" i="15"/>
  <c r="JZ104" i="7"/>
  <c r="JZ107" i="7" s="1"/>
  <c r="JZ106" i="7"/>
  <c r="CH104" i="7"/>
  <c r="HW5" i="7"/>
  <c r="AC5" i="7"/>
  <c r="HW4" i="7"/>
  <c r="AC4" i="7"/>
  <c r="PB10" i="7"/>
  <c r="HJ10" i="7"/>
  <c r="HJ4" i="7"/>
  <c r="PB4" i="7"/>
  <c r="PA6" i="7"/>
  <c r="HI6" i="7"/>
  <c r="HM9" i="7"/>
  <c r="PE9" i="7"/>
  <c r="PA5" i="7"/>
  <c r="HI5" i="7"/>
  <c r="PB8" i="7"/>
  <c r="HJ8" i="7"/>
  <c r="PA12" i="7"/>
  <c r="HI12" i="7"/>
  <c r="Z7" i="7"/>
  <c r="HT7" i="7"/>
  <c r="HV6" i="7"/>
  <c r="AB6" i="7"/>
  <c r="HV13" i="7"/>
  <c r="AB13" i="7"/>
  <c r="HV9" i="7"/>
  <c r="AB9" i="7"/>
  <c r="HJ7" i="7"/>
  <c r="PB7" i="7"/>
  <c r="HK11" i="7"/>
  <c r="PC11" i="7"/>
  <c r="PB13" i="7"/>
  <c r="HJ13" i="7"/>
  <c r="HV10" i="7"/>
  <c r="AB10" i="7"/>
  <c r="HV12" i="7"/>
  <c r="AB12" i="7"/>
  <c r="HT11" i="7"/>
  <c r="Z11" i="7"/>
  <c r="HV8" i="7"/>
  <c r="AB8" i="7"/>
  <c r="GE4" i="14"/>
  <c r="NW4" i="14"/>
  <c r="GE10" i="14"/>
  <c r="NW10" i="14"/>
  <c r="GG13" i="14"/>
  <c r="NY13" i="14"/>
  <c r="GG11" i="14"/>
  <c r="NY11" i="14"/>
  <c r="BF9" i="14"/>
  <c r="IZ9" i="14"/>
  <c r="GE8" i="14"/>
  <c r="NW8" i="14"/>
  <c r="GE7" i="14"/>
  <c r="NW7" i="14"/>
  <c r="GE5" i="14"/>
  <c r="NW5" i="14"/>
  <c r="MX12" i="14"/>
  <c r="I79" i="9"/>
  <c r="A80" i="9"/>
  <c r="L79" i="9"/>
  <c r="M79" i="9"/>
  <c r="N79" i="9"/>
  <c r="B79" i="9"/>
  <c r="C79" i="9"/>
  <c r="D79" i="9"/>
  <c r="G79" i="9"/>
  <c r="H79" i="9"/>
  <c r="C123" i="18"/>
  <c r="B124" i="18"/>
  <c r="C153" i="16"/>
  <c r="B154" i="16"/>
  <c r="GK5" i="15" l="1"/>
  <c r="OC5" i="15"/>
  <c r="GK7" i="15"/>
  <c r="OC7" i="15"/>
  <c r="BJ11" i="15"/>
  <c r="JD11" i="15"/>
  <c r="BD4" i="19"/>
  <c r="IX10" i="19"/>
  <c r="IX4" i="19"/>
  <c r="IX8" i="19" s="1"/>
  <c r="IX9" i="19"/>
  <c r="NY11" i="19"/>
  <c r="BI8" i="15"/>
  <c r="JC8" i="15"/>
  <c r="BJ4" i="15"/>
  <c r="JD4" i="15"/>
  <c r="BJ7" i="15"/>
  <c r="JD7" i="15"/>
  <c r="GH4" i="19"/>
  <c r="NZ8" i="19"/>
  <c r="NZ4" i="19"/>
  <c r="NZ10" i="19" s="1"/>
  <c r="NZ9" i="19"/>
  <c r="IY11" i="19"/>
  <c r="BJ5" i="15"/>
  <c r="JD5" i="15"/>
  <c r="GK4" i="15"/>
  <c r="OC4" i="15"/>
  <c r="JZ108" i="7"/>
  <c r="NX9" i="14"/>
  <c r="GF9" i="14"/>
  <c r="BF11" i="14"/>
  <c r="IZ11" i="14"/>
  <c r="CM104" i="15"/>
  <c r="KE104" i="15"/>
  <c r="KE106" i="15" s="1"/>
  <c r="KE108" i="15"/>
  <c r="KD109" i="15"/>
  <c r="JZ109" i="7"/>
  <c r="CI104" i="7"/>
  <c r="KA104" i="7"/>
  <c r="KA107" i="7" s="1"/>
  <c r="KA106" i="7"/>
  <c r="PF9" i="7"/>
  <c r="HN9" i="7"/>
  <c r="HL11" i="7"/>
  <c r="PD11" i="7"/>
  <c r="HU6" i="7"/>
  <c r="AA6" i="7"/>
  <c r="PB6" i="7"/>
  <c r="HJ6" i="7"/>
  <c r="HU8" i="7"/>
  <c r="AA8" i="7"/>
  <c r="HK7" i="7"/>
  <c r="PC7" i="7"/>
  <c r="HS11" i="7"/>
  <c r="Y11" i="7"/>
  <c r="Y7" i="7"/>
  <c r="HS7" i="7"/>
  <c r="PC4" i="7"/>
  <c r="HK4" i="7"/>
  <c r="PB12" i="7"/>
  <c r="HJ12" i="7"/>
  <c r="AA12" i="7"/>
  <c r="HU12" i="7"/>
  <c r="PC10" i="7"/>
  <c r="HK10" i="7"/>
  <c r="PC8" i="7"/>
  <c r="HK8" i="7"/>
  <c r="HU10" i="7"/>
  <c r="AA10" i="7"/>
  <c r="HV4" i="7"/>
  <c r="AB4" i="7"/>
  <c r="AA9" i="7"/>
  <c r="HU9" i="7"/>
  <c r="PB5" i="7"/>
  <c r="HJ5" i="7"/>
  <c r="PC13" i="7"/>
  <c r="HK13" i="7"/>
  <c r="HV5" i="7"/>
  <c r="AB5" i="7"/>
  <c r="HU13" i="7"/>
  <c r="AA13" i="7"/>
  <c r="GF4" i="14"/>
  <c r="NX4" i="14"/>
  <c r="GF10" i="14"/>
  <c r="NX10" i="14"/>
  <c r="BE9" i="14"/>
  <c r="IY9" i="14"/>
  <c r="GH11" i="14"/>
  <c r="NZ11" i="14"/>
  <c r="GH13" i="14"/>
  <c r="NZ13" i="14"/>
  <c r="GF5" i="14"/>
  <c r="NX5" i="14"/>
  <c r="GF7" i="14"/>
  <c r="NX7" i="14"/>
  <c r="GF8" i="14"/>
  <c r="NX8" i="14"/>
  <c r="MW12" i="14"/>
  <c r="C124" i="18"/>
  <c r="B125" i="18"/>
  <c r="C154" i="16"/>
  <c r="B155" i="16"/>
  <c r="I80" i="9"/>
  <c r="L80" i="9"/>
  <c r="C80" i="9"/>
  <c r="G80" i="9"/>
  <c r="B80" i="9"/>
  <c r="M80" i="9"/>
  <c r="N80" i="9"/>
  <c r="A81" i="9"/>
  <c r="D80" i="9"/>
  <c r="H80" i="9"/>
  <c r="BI7" i="15" l="1"/>
  <c r="JC7" i="15"/>
  <c r="BI5" i="15"/>
  <c r="JC5" i="15"/>
  <c r="IW10" i="19"/>
  <c r="IW4" i="19"/>
  <c r="IW8" i="19" s="1"/>
  <c r="BC4" i="19"/>
  <c r="IW9" i="19"/>
  <c r="BI4" i="15"/>
  <c r="JC4" i="15"/>
  <c r="NZ11" i="19"/>
  <c r="BI11" i="15"/>
  <c r="JC11" i="15"/>
  <c r="BH8" i="15"/>
  <c r="JB8" i="15"/>
  <c r="GL7" i="15"/>
  <c r="OD7" i="15"/>
  <c r="GI4" i="19"/>
  <c r="OA8" i="19"/>
  <c r="OA4" i="19"/>
  <c r="OA10" i="19" s="1"/>
  <c r="OA9" i="19"/>
  <c r="OA11" i="19" s="1"/>
  <c r="IX11" i="19"/>
  <c r="GL4" i="15"/>
  <c r="OD4" i="15"/>
  <c r="GL5" i="15"/>
  <c r="OD5" i="15"/>
  <c r="KA108" i="7"/>
  <c r="BE11" i="14"/>
  <c r="IY11" i="14"/>
  <c r="GG9" i="14"/>
  <c r="NY9" i="14"/>
  <c r="KE107" i="15"/>
  <c r="KE109" i="15" s="1"/>
  <c r="KF108" i="15"/>
  <c r="CN104" i="15"/>
  <c r="KF104" i="15"/>
  <c r="KF107" i="15" s="1"/>
  <c r="KF106" i="15"/>
  <c r="KA109" i="7"/>
  <c r="KB104" i="7"/>
  <c r="KB107" i="7" s="1"/>
  <c r="CJ104" i="7"/>
  <c r="KB108" i="7"/>
  <c r="PD7" i="7"/>
  <c r="HL7" i="7"/>
  <c r="HT8" i="7"/>
  <c r="Z8" i="7"/>
  <c r="X7" i="7"/>
  <c r="HR7" i="7"/>
  <c r="PC6" i="7"/>
  <c r="HK6" i="7"/>
  <c r="HT13" i="7"/>
  <c r="Z13" i="7"/>
  <c r="PD8" i="7"/>
  <c r="HL8" i="7"/>
  <c r="PD13" i="7"/>
  <c r="HL13" i="7"/>
  <c r="HT6" i="7"/>
  <c r="Z6" i="7"/>
  <c r="HU4" i="7"/>
  <c r="AA4" i="7"/>
  <c r="PD10" i="7"/>
  <c r="HL10" i="7"/>
  <c r="PC5" i="7"/>
  <c r="HK5" i="7"/>
  <c r="PD4" i="7"/>
  <c r="HL4" i="7"/>
  <c r="HU5" i="7"/>
  <c r="AA5" i="7"/>
  <c r="PE11" i="7"/>
  <c r="HM11" i="7"/>
  <c r="HT10" i="7"/>
  <c r="Z10" i="7"/>
  <c r="HT12" i="7"/>
  <c r="Z12" i="7"/>
  <c r="HR11" i="7"/>
  <c r="X11" i="7"/>
  <c r="PG9" i="7"/>
  <c r="HO9" i="7"/>
  <c r="PH9" i="7" s="1"/>
  <c r="HT9" i="7"/>
  <c r="Z9" i="7"/>
  <c r="PC12" i="7"/>
  <c r="HK12" i="7"/>
  <c r="GG4" i="14"/>
  <c r="NY4" i="14"/>
  <c r="GG5" i="14"/>
  <c r="NY5" i="14"/>
  <c r="GG7" i="14"/>
  <c r="NY7" i="14"/>
  <c r="GI11" i="14"/>
  <c r="OA11" i="14"/>
  <c r="GI13" i="14"/>
  <c r="OA13" i="14"/>
  <c r="GG8" i="14"/>
  <c r="NY8" i="14"/>
  <c r="BD9" i="14"/>
  <c r="IX9" i="14"/>
  <c r="GG10" i="14"/>
  <c r="NY10" i="14"/>
  <c r="MV12" i="14"/>
  <c r="B156" i="16"/>
  <c r="C155" i="16"/>
  <c r="I81" i="9"/>
  <c r="B81" i="9"/>
  <c r="D81" i="9"/>
  <c r="H81" i="9"/>
  <c r="G81" i="9"/>
  <c r="C81" i="9"/>
  <c r="A82" i="9"/>
  <c r="L81" i="9"/>
  <c r="N81" i="9"/>
  <c r="M81" i="9"/>
  <c r="C125" i="18"/>
  <c r="B126" i="18"/>
  <c r="GM7" i="15" l="1"/>
  <c r="OE7" i="15"/>
  <c r="IW11" i="19"/>
  <c r="GM4" i="15"/>
  <c r="OE4" i="15"/>
  <c r="BB4" i="19"/>
  <c r="IV10" i="19"/>
  <c r="IV4" i="19"/>
  <c r="IV8" i="19" s="1"/>
  <c r="IV9" i="19"/>
  <c r="BG8" i="15"/>
  <c r="JA8" i="15"/>
  <c r="BH11" i="15"/>
  <c r="JB11" i="15"/>
  <c r="BH5" i="15"/>
  <c r="JB5" i="15"/>
  <c r="GJ4" i="19"/>
  <c r="OB8" i="19"/>
  <c r="OB4" i="19"/>
  <c r="OB10" i="19" s="1"/>
  <c r="OB9" i="19"/>
  <c r="OB11" i="19" s="1"/>
  <c r="GM5" i="15"/>
  <c r="OE5" i="15"/>
  <c r="BH4" i="15"/>
  <c r="JB4" i="15"/>
  <c r="BH7" i="15"/>
  <c r="JB7" i="15"/>
  <c r="GH9" i="14"/>
  <c r="NZ9" i="14"/>
  <c r="BD11" i="14"/>
  <c r="IX11" i="14"/>
  <c r="KF109" i="15"/>
  <c r="KG104" i="15"/>
  <c r="KG107" i="15" s="1"/>
  <c r="CO104" i="15"/>
  <c r="KG108" i="15"/>
  <c r="KG106" i="15"/>
  <c r="KC104" i="7"/>
  <c r="KC108" i="7" s="1"/>
  <c r="KC106" i="7"/>
  <c r="KC107" i="7"/>
  <c r="CK104" i="7"/>
  <c r="KB106" i="7"/>
  <c r="KB109" i="7" s="1"/>
  <c r="PE8" i="7"/>
  <c r="HM8" i="7"/>
  <c r="Z4" i="7"/>
  <c r="HT4" i="7"/>
  <c r="HS13" i="7"/>
  <c r="Y13" i="7"/>
  <c r="HS6" i="7"/>
  <c r="Y6" i="7"/>
  <c r="HS9" i="7"/>
  <c r="Y9" i="7"/>
  <c r="PD6" i="7"/>
  <c r="HL6" i="7"/>
  <c r="PD12" i="7"/>
  <c r="HL12" i="7"/>
  <c r="HT5" i="7"/>
  <c r="Z5" i="7"/>
  <c r="PE13" i="7"/>
  <c r="HM13" i="7"/>
  <c r="HN11" i="7"/>
  <c r="PF11" i="7"/>
  <c r="PE4" i="7"/>
  <c r="HM4" i="7"/>
  <c r="W7" i="7"/>
  <c r="HP7" i="7" s="1"/>
  <c r="HQ7" i="7"/>
  <c r="HQ11" i="7"/>
  <c r="W11" i="7"/>
  <c r="HP11" i="7" s="1"/>
  <c r="HS8" i="7"/>
  <c r="Y8" i="7"/>
  <c r="PD5" i="7"/>
  <c r="HL5" i="7"/>
  <c r="HS12" i="7"/>
  <c r="Y12" i="7"/>
  <c r="PE7" i="7"/>
  <c r="HM7" i="7"/>
  <c r="HS10" i="7"/>
  <c r="Y10" i="7"/>
  <c r="PE10" i="7"/>
  <c r="HM10" i="7"/>
  <c r="GH4" i="14"/>
  <c r="NZ4" i="14"/>
  <c r="GJ11" i="14"/>
  <c r="OB11" i="14"/>
  <c r="GJ13" i="14"/>
  <c r="OB13" i="14"/>
  <c r="GH10" i="14"/>
  <c r="NZ10" i="14"/>
  <c r="GH7" i="14"/>
  <c r="NZ7" i="14"/>
  <c r="BC9" i="14"/>
  <c r="IW9" i="14"/>
  <c r="GH5" i="14"/>
  <c r="NZ5" i="14"/>
  <c r="GH8" i="14"/>
  <c r="NZ8" i="14"/>
  <c r="MU12" i="14"/>
  <c r="A83" i="9"/>
  <c r="G82" i="9"/>
  <c r="D82" i="9"/>
  <c r="H82" i="9"/>
  <c r="I82" i="9"/>
  <c r="C82" i="9"/>
  <c r="L82" i="9"/>
  <c r="M82" i="9"/>
  <c r="B82" i="9"/>
  <c r="N82" i="9"/>
  <c r="C126" i="18"/>
  <c r="B127" i="18"/>
  <c r="C156" i="16"/>
  <c r="B157" i="16"/>
  <c r="BG7" i="15" l="1"/>
  <c r="JA7" i="15"/>
  <c r="GK4" i="19"/>
  <c r="OC8" i="19"/>
  <c r="OC4" i="19"/>
  <c r="OC10" i="19" s="1"/>
  <c r="OC9" i="19"/>
  <c r="BG4" i="15"/>
  <c r="JA4" i="15"/>
  <c r="BG5" i="15"/>
  <c r="JA5" i="15"/>
  <c r="BA4" i="19"/>
  <c r="IU10" i="19"/>
  <c r="IU4" i="19"/>
  <c r="IU8" i="19" s="1"/>
  <c r="IU9" i="19"/>
  <c r="GN5" i="15"/>
  <c r="OF5" i="15"/>
  <c r="BG11" i="15"/>
  <c r="JA11" i="15"/>
  <c r="GN4" i="15"/>
  <c r="OF4" i="15"/>
  <c r="BF8" i="15"/>
  <c r="IZ8" i="15"/>
  <c r="IV11" i="19"/>
  <c r="GN7" i="15"/>
  <c r="OF7" i="15"/>
  <c r="BC11" i="14"/>
  <c r="IW11" i="14"/>
  <c r="OA9" i="14"/>
  <c r="GI9" i="14"/>
  <c r="KG109" i="15"/>
  <c r="CP104" i="15"/>
  <c r="KH104" i="15"/>
  <c r="KH107" i="15" s="1"/>
  <c r="KH106" i="15"/>
  <c r="KH108" i="15"/>
  <c r="CL104" i="7"/>
  <c r="KD106" i="7"/>
  <c r="KD104" i="7"/>
  <c r="KD108" i="7" s="1"/>
  <c r="KC109" i="7"/>
  <c r="PE6" i="7"/>
  <c r="HM6" i="7"/>
  <c r="HN4" i="7"/>
  <c r="PF4" i="7"/>
  <c r="HR9" i="7"/>
  <c r="X9" i="7"/>
  <c r="HR6" i="7"/>
  <c r="X6" i="7"/>
  <c r="PE5" i="7"/>
  <c r="HM5" i="7"/>
  <c r="HO11" i="7"/>
  <c r="PH11" i="7" s="1"/>
  <c r="PG11" i="7"/>
  <c r="HR8" i="7"/>
  <c r="X8" i="7"/>
  <c r="PF13" i="7"/>
  <c r="HN13" i="7"/>
  <c r="HR13" i="7"/>
  <c r="X13" i="7"/>
  <c r="HN7" i="7"/>
  <c r="PF7" i="7"/>
  <c r="HS5" i="7"/>
  <c r="Y5" i="7"/>
  <c r="HR10" i="7"/>
  <c r="X10" i="7"/>
  <c r="HS4" i="7"/>
  <c r="Y4" i="7"/>
  <c r="PF10" i="7"/>
  <c r="HN10" i="7"/>
  <c r="HR12" i="7"/>
  <c r="X12" i="7"/>
  <c r="PE12" i="7"/>
  <c r="HM12" i="7"/>
  <c r="PF8" i="7"/>
  <c r="HN8" i="7"/>
  <c r="GI4" i="14"/>
  <c r="OA4" i="14"/>
  <c r="GI5" i="14"/>
  <c r="OA5" i="14"/>
  <c r="GI7" i="14"/>
  <c r="OA7" i="14"/>
  <c r="BB9" i="14"/>
  <c r="IV9" i="14"/>
  <c r="GK11" i="14"/>
  <c r="OC11" i="14"/>
  <c r="GI10" i="14"/>
  <c r="OA10" i="14"/>
  <c r="GI8" i="14"/>
  <c r="OA8" i="14"/>
  <c r="GK13" i="14"/>
  <c r="OC13" i="14"/>
  <c r="MT12" i="14"/>
  <c r="C157" i="16"/>
  <c r="B158" i="16"/>
  <c r="C127" i="18"/>
  <c r="B128" i="18"/>
  <c r="I83" i="9"/>
  <c r="C83" i="9"/>
  <c r="L83" i="9"/>
  <c r="M83" i="9"/>
  <c r="N83" i="9"/>
  <c r="B83" i="9"/>
  <c r="A84" i="9"/>
  <c r="D83" i="9"/>
  <c r="G83" i="9"/>
  <c r="H83" i="9"/>
  <c r="GO7" i="15" l="1"/>
  <c r="OG7" i="15"/>
  <c r="GO5" i="15"/>
  <c r="OG5" i="15"/>
  <c r="BF4" i="15"/>
  <c r="IZ4" i="15"/>
  <c r="IU11" i="19"/>
  <c r="OC11" i="19"/>
  <c r="BE8" i="15"/>
  <c r="IY8" i="15"/>
  <c r="GO4" i="15"/>
  <c r="OG4" i="15"/>
  <c r="AZ4" i="19"/>
  <c r="IT10" i="19"/>
  <c r="IT4" i="19"/>
  <c r="IT8" i="19" s="1"/>
  <c r="IT9" i="19"/>
  <c r="GL4" i="19"/>
  <c r="OD8" i="19"/>
  <c r="OD4" i="19"/>
  <c r="OD10" i="19" s="1"/>
  <c r="OD9" i="19"/>
  <c r="OD11" i="19" s="1"/>
  <c r="BF11" i="15"/>
  <c r="IZ11" i="15"/>
  <c r="BF5" i="15"/>
  <c r="IZ5" i="15"/>
  <c r="BF7" i="15"/>
  <c r="IZ7" i="15"/>
  <c r="KD107" i="7"/>
  <c r="KD109" i="7" s="1"/>
  <c r="OB9" i="14"/>
  <c r="GJ9" i="14"/>
  <c r="BB11" i="14"/>
  <c r="IV11" i="14"/>
  <c r="KH109" i="15"/>
  <c r="KI108" i="15"/>
  <c r="CQ104" i="15"/>
  <c r="KI104" i="15"/>
  <c r="KI107" i="15" s="1"/>
  <c r="KI106" i="15"/>
  <c r="KE104" i="7"/>
  <c r="KE107" i="7" s="1"/>
  <c r="KE106" i="7"/>
  <c r="CM104" i="7"/>
  <c r="HR5" i="7"/>
  <c r="X5" i="7"/>
  <c r="PF5" i="7"/>
  <c r="HN5" i="7"/>
  <c r="HQ10" i="7"/>
  <c r="W10" i="7"/>
  <c r="HP10" i="7" s="1"/>
  <c r="HQ6" i="7"/>
  <c r="W6" i="7"/>
  <c r="HP6" i="7" s="1"/>
  <c r="HR4" i="7"/>
  <c r="X4" i="7"/>
  <c r="HO7" i="7"/>
  <c r="PH7" i="7" s="1"/>
  <c r="PG7" i="7"/>
  <c r="HQ13" i="7"/>
  <c r="W13" i="7"/>
  <c r="HP13" i="7" s="1"/>
  <c r="HQ9" i="7"/>
  <c r="W9" i="7"/>
  <c r="HP9" i="7" s="1"/>
  <c r="PG13" i="7"/>
  <c r="HO13" i="7"/>
  <c r="PH13" i="7" s="1"/>
  <c r="PG8" i="7"/>
  <c r="HO8" i="7"/>
  <c r="PH8" i="7" s="1"/>
  <c r="PG4" i="7"/>
  <c r="HO4" i="7"/>
  <c r="PH4" i="7" s="1"/>
  <c r="PG10" i="7"/>
  <c r="HO10" i="7"/>
  <c r="PH10" i="7" s="1"/>
  <c r="HQ8" i="7"/>
  <c r="W8" i="7"/>
  <c r="HP8" i="7" s="1"/>
  <c r="PF6" i="7"/>
  <c r="HN6" i="7"/>
  <c r="HQ12" i="7"/>
  <c r="W12" i="7"/>
  <c r="HP12" i="7" s="1"/>
  <c r="PF12" i="7"/>
  <c r="HN12" i="7"/>
  <c r="GJ4" i="14"/>
  <c r="OB4" i="14"/>
  <c r="GL11" i="14"/>
  <c r="OD11" i="14"/>
  <c r="GL13" i="14"/>
  <c r="OD13" i="14"/>
  <c r="BA9" i="14"/>
  <c r="IU9" i="14"/>
  <c r="GJ8" i="14"/>
  <c r="OB8" i="14"/>
  <c r="GJ7" i="14"/>
  <c r="OB7" i="14"/>
  <c r="GJ10" i="14"/>
  <c r="OB10" i="14"/>
  <c r="GJ5" i="14"/>
  <c r="OB5" i="14"/>
  <c r="MS12" i="14"/>
  <c r="I84" i="9"/>
  <c r="L84" i="9"/>
  <c r="C84" i="9"/>
  <c r="H84" i="9"/>
  <c r="B84" i="9"/>
  <c r="M84" i="9"/>
  <c r="N84" i="9"/>
  <c r="A85" i="9"/>
  <c r="D84" i="9"/>
  <c r="G84" i="9"/>
  <c r="B159" i="16"/>
  <c r="C158" i="16"/>
  <c r="C128" i="18"/>
  <c r="B129" i="18"/>
  <c r="IT11" i="19" l="1"/>
  <c r="BE5" i="15"/>
  <c r="IY5" i="15"/>
  <c r="BE11" i="15"/>
  <c r="IY11" i="15"/>
  <c r="AY4" i="19"/>
  <c r="IS10" i="19"/>
  <c r="IS4" i="19"/>
  <c r="IS8" i="19" s="1"/>
  <c r="IS9" i="19"/>
  <c r="BE4" i="15"/>
  <c r="IY4" i="15"/>
  <c r="GP4" i="15"/>
  <c r="OH4" i="15"/>
  <c r="GP5" i="15"/>
  <c r="OH5" i="15"/>
  <c r="BE7" i="15"/>
  <c r="IY7" i="15"/>
  <c r="GM4" i="19"/>
  <c r="OE8" i="19"/>
  <c r="OE4" i="19"/>
  <c r="OE10" i="19" s="1"/>
  <c r="OE9" i="19"/>
  <c r="OE11" i="19" s="1"/>
  <c r="BD8" i="15"/>
  <c r="IX8" i="15"/>
  <c r="GP7" i="15"/>
  <c r="OH7" i="15"/>
  <c r="KE108" i="7"/>
  <c r="BA11" i="14"/>
  <c r="IU11" i="14"/>
  <c r="OC9" i="14"/>
  <c r="GK9" i="14"/>
  <c r="KI109" i="15"/>
  <c r="CR104" i="15"/>
  <c r="KJ108" i="15"/>
  <c r="KJ104" i="15"/>
  <c r="KJ107" i="15" s="1"/>
  <c r="KJ106" i="15"/>
  <c r="KE109" i="7"/>
  <c r="CN104" i="7"/>
  <c r="KF104" i="7"/>
  <c r="KF107" i="7" s="1"/>
  <c r="KF106" i="7"/>
  <c r="HQ4" i="7"/>
  <c r="W4" i="7"/>
  <c r="HP4" i="7" s="1"/>
  <c r="HO5" i="7"/>
  <c r="PH5" i="7" s="1"/>
  <c r="PG5" i="7"/>
  <c r="PG6" i="7"/>
  <c r="HO6" i="7"/>
  <c r="PH6" i="7" s="1"/>
  <c r="PG12" i="7"/>
  <c r="HO12" i="7"/>
  <c r="PH12" i="7" s="1"/>
  <c r="W5" i="7"/>
  <c r="HP5" i="7" s="1"/>
  <c r="HQ5" i="7"/>
  <c r="GK4" i="14"/>
  <c r="OC4" i="14"/>
  <c r="AZ9" i="14"/>
  <c r="IT9" i="14"/>
  <c r="GK7" i="14"/>
  <c r="OC7" i="14"/>
  <c r="GK8" i="14"/>
  <c r="OC8" i="14"/>
  <c r="GK5" i="14"/>
  <c r="OC5" i="14"/>
  <c r="GM11" i="14"/>
  <c r="OE11" i="14"/>
  <c r="GM13" i="14"/>
  <c r="OE13" i="14"/>
  <c r="GK10" i="14"/>
  <c r="OC10" i="14"/>
  <c r="MR12" i="14"/>
  <c r="L85" i="9"/>
  <c r="B85" i="9"/>
  <c r="D85" i="9"/>
  <c r="H85" i="9"/>
  <c r="G85" i="9"/>
  <c r="C85" i="9"/>
  <c r="A86" i="9"/>
  <c r="I85" i="9"/>
  <c r="N85" i="9"/>
  <c r="M85" i="9"/>
  <c r="B160" i="16"/>
  <c r="C159" i="16"/>
  <c r="C129" i="18"/>
  <c r="B130" i="18"/>
  <c r="GQ7" i="15" l="1"/>
  <c r="OI7" i="15"/>
  <c r="BD7" i="15"/>
  <c r="IX7" i="15"/>
  <c r="BC8" i="15"/>
  <c r="IW8" i="15"/>
  <c r="GQ5" i="15"/>
  <c r="OI5" i="15"/>
  <c r="AX4" i="19"/>
  <c r="IR10" i="19"/>
  <c r="IR4" i="19"/>
  <c r="IR8" i="19" s="1"/>
  <c r="IR9" i="19"/>
  <c r="IR11" i="19" s="1"/>
  <c r="GQ4" i="15"/>
  <c r="OI4" i="15"/>
  <c r="BD11" i="15"/>
  <c r="IX11" i="15"/>
  <c r="OF8" i="19"/>
  <c r="OF4" i="19"/>
  <c r="OF10" i="19" s="1"/>
  <c r="GN4" i="19"/>
  <c r="OF9" i="19"/>
  <c r="OF11" i="19" s="1"/>
  <c r="BD4" i="15"/>
  <c r="IX4" i="15"/>
  <c r="BD5" i="15"/>
  <c r="IX5" i="15"/>
  <c r="IS11" i="19"/>
  <c r="KF108" i="7"/>
  <c r="OD9" i="14"/>
  <c r="GL9" i="14"/>
  <c r="AZ11" i="14"/>
  <c r="IT11" i="14"/>
  <c r="KJ109" i="15"/>
  <c r="KK104" i="15"/>
  <c r="KK107" i="15" s="1"/>
  <c r="CS104" i="15"/>
  <c r="KK108" i="15"/>
  <c r="KK106" i="15"/>
  <c r="KF109" i="7"/>
  <c r="CO104" i="7"/>
  <c r="KG106" i="7"/>
  <c r="KG104" i="7"/>
  <c r="KG107" i="7" s="1"/>
  <c r="GL4" i="14"/>
  <c r="OD4" i="14"/>
  <c r="GN11" i="14"/>
  <c r="OF11" i="14"/>
  <c r="GL5" i="14"/>
  <c r="OD5" i="14"/>
  <c r="GL8" i="14"/>
  <c r="OD8" i="14"/>
  <c r="GL10" i="14"/>
  <c r="OD10" i="14"/>
  <c r="GL7" i="14"/>
  <c r="OD7" i="14"/>
  <c r="GN13" i="14"/>
  <c r="OF13" i="14"/>
  <c r="AY9" i="14"/>
  <c r="IS9" i="14"/>
  <c r="MQ12" i="14"/>
  <c r="C160" i="16"/>
  <c r="B161" i="16"/>
  <c r="B131" i="18"/>
  <c r="C130" i="18"/>
  <c r="H86" i="9"/>
  <c r="D86" i="9"/>
  <c r="I86" i="9"/>
  <c r="L86" i="9"/>
  <c r="A87" i="9"/>
  <c r="M86" i="9"/>
  <c r="G86" i="9"/>
  <c r="B86" i="9"/>
  <c r="C86" i="9"/>
  <c r="N86" i="9"/>
  <c r="BC5" i="15" l="1"/>
  <c r="IW5" i="15"/>
  <c r="BC11" i="15"/>
  <c r="IW11" i="15"/>
  <c r="GR5" i="15"/>
  <c r="OJ5" i="15"/>
  <c r="BC4" i="15"/>
  <c r="IW4" i="15"/>
  <c r="GR4" i="15"/>
  <c r="OJ4" i="15"/>
  <c r="BB8" i="15"/>
  <c r="IV8" i="15"/>
  <c r="OG4" i="19"/>
  <c r="OG10" i="19" s="1"/>
  <c r="GO4" i="19"/>
  <c r="OG8" i="19"/>
  <c r="OG9" i="19"/>
  <c r="BC7" i="15"/>
  <c r="IW7" i="15"/>
  <c r="AW4" i="19"/>
  <c r="IQ10" i="19"/>
  <c r="IQ4" i="19"/>
  <c r="IQ8" i="19" s="1"/>
  <c r="IQ9" i="19"/>
  <c r="GR7" i="15"/>
  <c r="OJ7" i="15"/>
  <c r="KG108" i="7"/>
  <c r="AY11" i="14"/>
  <c r="IS11" i="14"/>
  <c r="OE9" i="14"/>
  <c r="GM9" i="14"/>
  <c r="KK109" i="15"/>
  <c r="CT104" i="15"/>
  <c r="KL106" i="15"/>
  <c r="KL108" i="15"/>
  <c r="KL104" i="15"/>
  <c r="KL107" i="15" s="1"/>
  <c r="KG109" i="7"/>
  <c r="KH106" i="7"/>
  <c r="KH104" i="7"/>
  <c r="KH108" i="7" s="1"/>
  <c r="CP104" i="7"/>
  <c r="OE4" i="14"/>
  <c r="GM4" i="14"/>
  <c r="GM7" i="14"/>
  <c r="OE7" i="14"/>
  <c r="GM10" i="14"/>
  <c r="OE10" i="14"/>
  <c r="AX9" i="14"/>
  <c r="IR9" i="14"/>
  <c r="GM8" i="14"/>
  <c r="OE8" i="14"/>
  <c r="GO13" i="14"/>
  <c r="OG13" i="14"/>
  <c r="GM5" i="14"/>
  <c r="OE5" i="14"/>
  <c r="GO11" i="14"/>
  <c r="OG11" i="14"/>
  <c r="MP12" i="14"/>
  <c r="B162" i="16"/>
  <c r="C161" i="16"/>
  <c r="G87" i="9"/>
  <c r="I87" i="9"/>
  <c r="H87" i="9"/>
  <c r="B87" i="9"/>
  <c r="N87" i="9"/>
  <c r="C87" i="9"/>
  <c r="L87" i="9"/>
  <c r="A88" i="9"/>
  <c r="D87" i="9"/>
  <c r="M87" i="9"/>
  <c r="B132" i="18"/>
  <c r="C131" i="18"/>
  <c r="OG11" i="19" l="1"/>
  <c r="GS7" i="15"/>
  <c r="OK7" i="15"/>
  <c r="BB4" i="15"/>
  <c r="IV4" i="15"/>
  <c r="IQ11" i="19"/>
  <c r="OH8" i="19"/>
  <c r="GP4" i="19"/>
  <c r="OH4" i="19"/>
  <c r="OH10" i="19" s="1"/>
  <c r="OH9" i="19"/>
  <c r="GS5" i="15"/>
  <c r="OK5" i="15"/>
  <c r="BA8" i="15"/>
  <c r="IU8" i="15"/>
  <c r="AV4" i="19"/>
  <c r="IP10" i="19"/>
  <c r="IP4" i="19"/>
  <c r="IP8" i="19" s="1"/>
  <c r="IP9" i="19"/>
  <c r="BB11" i="15"/>
  <c r="IV11" i="15"/>
  <c r="BB7" i="15"/>
  <c r="IV7" i="15"/>
  <c r="GS4" i="15"/>
  <c r="OK4" i="15"/>
  <c r="BB5" i="15"/>
  <c r="IV5" i="15"/>
  <c r="KH107" i="7"/>
  <c r="KH109" i="7" s="1"/>
  <c r="GN9" i="14"/>
  <c r="OF9" i="14"/>
  <c r="AX11" i="14"/>
  <c r="IR11" i="14"/>
  <c r="KL109" i="15"/>
  <c r="KM108" i="15"/>
  <c r="KM104" i="15"/>
  <c r="KM107" i="15" s="1"/>
  <c r="CU104" i="15"/>
  <c r="KM106" i="15"/>
  <c r="KI106" i="7"/>
  <c r="KI104" i="7"/>
  <c r="KI107" i="7" s="1"/>
  <c r="CQ104" i="7"/>
  <c r="GN4" i="14"/>
  <c r="OF4" i="14"/>
  <c r="GN8" i="14"/>
  <c r="OF8" i="14"/>
  <c r="GP13" i="14"/>
  <c r="OH13" i="14"/>
  <c r="AW9" i="14"/>
  <c r="IQ9" i="14"/>
  <c r="GP11" i="14"/>
  <c r="OH11" i="14"/>
  <c r="GN10" i="14"/>
  <c r="OF10" i="14"/>
  <c r="GN5" i="14"/>
  <c r="OF5" i="14"/>
  <c r="GN7" i="14"/>
  <c r="OF7" i="14"/>
  <c r="MO12" i="14"/>
  <c r="B88" i="9"/>
  <c r="C88" i="9"/>
  <c r="D88" i="9"/>
  <c r="M88" i="9"/>
  <c r="G88" i="9"/>
  <c r="I88" i="9"/>
  <c r="L88" i="9"/>
  <c r="A89" i="9"/>
  <c r="H88" i="9"/>
  <c r="N88" i="9"/>
  <c r="C132" i="18"/>
  <c r="B133" i="18"/>
  <c r="C162" i="16"/>
  <c r="B163" i="16"/>
  <c r="BA7" i="15" l="1"/>
  <c r="IU7" i="15"/>
  <c r="GQ4" i="19"/>
  <c r="OI8" i="19"/>
  <c r="OI4" i="19"/>
  <c r="OI10" i="19" s="1"/>
  <c r="OI9" i="19"/>
  <c r="AZ8" i="15"/>
  <c r="IT8" i="15"/>
  <c r="GT4" i="15"/>
  <c r="OL4" i="15"/>
  <c r="AU4" i="19"/>
  <c r="IO10" i="19"/>
  <c r="IO4" i="19"/>
  <c r="IO8" i="19" s="1"/>
  <c r="IO9" i="19"/>
  <c r="BA4" i="15"/>
  <c r="IU4" i="15"/>
  <c r="BA11" i="15"/>
  <c r="IU11" i="15"/>
  <c r="IP11" i="19"/>
  <c r="OH11" i="19"/>
  <c r="GT7" i="15"/>
  <c r="OL7" i="15"/>
  <c r="GT5" i="15"/>
  <c r="OL5" i="15"/>
  <c r="BA5" i="15"/>
  <c r="IU5" i="15"/>
  <c r="KI108" i="7"/>
  <c r="KI109" i="7" s="1"/>
  <c r="AW11" i="14"/>
  <c r="IQ11" i="14"/>
  <c r="OG9" i="14"/>
  <c r="GO9" i="14"/>
  <c r="KM109" i="15"/>
  <c r="KN106" i="15"/>
  <c r="CV104" i="15"/>
  <c r="KN108" i="15"/>
  <c r="KN104" i="15"/>
  <c r="KN107" i="15" s="1"/>
  <c r="KN109" i="15" s="1"/>
  <c r="CR104" i="7"/>
  <c r="KJ104" i="7"/>
  <c r="KJ107" i="7" s="1"/>
  <c r="KJ106" i="7"/>
  <c r="OG4" i="14"/>
  <c r="GO4" i="14"/>
  <c r="AV9" i="14"/>
  <c r="IP9" i="14"/>
  <c r="GO10" i="14"/>
  <c r="OG10" i="14"/>
  <c r="GO7" i="14"/>
  <c r="OG7" i="14"/>
  <c r="GO8" i="14"/>
  <c r="OG8" i="14"/>
  <c r="GQ11" i="14"/>
  <c r="OI11" i="14"/>
  <c r="GO5" i="14"/>
  <c r="OG5" i="14"/>
  <c r="GQ13" i="14"/>
  <c r="OI13" i="14"/>
  <c r="MN12" i="14"/>
  <c r="C163" i="16"/>
  <c r="B164" i="16"/>
  <c r="C164" i="16" s="1"/>
  <c r="C133" i="18"/>
  <c r="B134" i="18"/>
  <c r="A90" i="9"/>
  <c r="I89" i="9"/>
  <c r="D89" i="9"/>
  <c r="M89" i="9"/>
  <c r="G89" i="9"/>
  <c r="C89" i="9"/>
  <c r="H89" i="9"/>
  <c r="B89" i="9"/>
  <c r="N89" i="9"/>
  <c r="L89" i="9"/>
  <c r="GU5" i="15" l="1"/>
  <c r="OM5" i="15"/>
  <c r="AZ4" i="15"/>
  <c r="IT4" i="15"/>
  <c r="AY8" i="15"/>
  <c r="IS8" i="15"/>
  <c r="IO11" i="19"/>
  <c r="GU7" i="15"/>
  <c r="OM7" i="15"/>
  <c r="OI11" i="19"/>
  <c r="OJ8" i="19"/>
  <c r="GR4" i="19"/>
  <c r="OJ4" i="19"/>
  <c r="OJ10" i="19" s="1"/>
  <c r="OJ9" i="19"/>
  <c r="OJ11" i="19" s="1"/>
  <c r="AT4" i="19"/>
  <c r="IN10" i="19"/>
  <c r="IN4" i="19"/>
  <c r="IN8" i="19" s="1"/>
  <c r="IN9" i="19"/>
  <c r="AZ5" i="15"/>
  <c r="IT5" i="15"/>
  <c r="AZ11" i="15"/>
  <c r="IT11" i="15"/>
  <c r="GU4" i="15"/>
  <c r="OM4" i="15"/>
  <c r="AZ7" i="15"/>
  <c r="IT7" i="15"/>
  <c r="KJ108" i="7"/>
  <c r="KJ109" i="7" s="1"/>
  <c r="GP9" i="14"/>
  <c r="OH9" i="14"/>
  <c r="AV11" i="14"/>
  <c r="IP11" i="14"/>
  <c r="CW104" i="15"/>
  <c r="KO106" i="15"/>
  <c r="KO108" i="15"/>
  <c r="KO104" i="15"/>
  <c r="KO107" i="15" s="1"/>
  <c r="KK104" i="7"/>
  <c r="KK107" i="7" s="1"/>
  <c r="KK106" i="7"/>
  <c r="CS104" i="7"/>
  <c r="OH4" i="14"/>
  <c r="GP4" i="14"/>
  <c r="GP8" i="14"/>
  <c r="OH8" i="14"/>
  <c r="GR11" i="14"/>
  <c r="OJ11" i="14"/>
  <c r="GP7" i="14"/>
  <c r="OH7" i="14"/>
  <c r="GR13" i="14"/>
  <c r="OJ13" i="14"/>
  <c r="GP10" i="14"/>
  <c r="OH10" i="14"/>
  <c r="GP5" i="14"/>
  <c r="OH5" i="14"/>
  <c r="AU9" i="14"/>
  <c r="IO9" i="14"/>
  <c r="MM12" i="14"/>
  <c r="B135" i="18"/>
  <c r="C134" i="18"/>
  <c r="I90" i="9"/>
  <c r="L90" i="9"/>
  <c r="A91" i="9"/>
  <c r="M90" i="9"/>
  <c r="G90" i="9"/>
  <c r="B90" i="9"/>
  <c r="C90" i="9"/>
  <c r="N90" i="9"/>
  <c r="H90" i="9"/>
  <c r="D90" i="9"/>
  <c r="GV7" i="15" l="1"/>
  <c r="ON7" i="15"/>
  <c r="GV4" i="15"/>
  <c r="ON4" i="15"/>
  <c r="IM10" i="19"/>
  <c r="IM4" i="19"/>
  <c r="IM8" i="19" s="1"/>
  <c r="AS4" i="19"/>
  <c r="IM9" i="19"/>
  <c r="AY11" i="15"/>
  <c r="IS11" i="15"/>
  <c r="AX8" i="15"/>
  <c r="IR8" i="15"/>
  <c r="GS4" i="19"/>
  <c r="OK8" i="19"/>
  <c r="OK4" i="19"/>
  <c r="OK10" i="19" s="1"/>
  <c r="OK9" i="19"/>
  <c r="AY5" i="15"/>
  <c r="IS5" i="15"/>
  <c r="AY4" i="15"/>
  <c r="IS4" i="15"/>
  <c r="IN11" i="19"/>
  <c r="AY7" i="15"/>
  <c r="IS7" i="15"/>
  <c r="GV5" i="15"/>
  <c r="ON5" i="15"/>
  <c r="KK108" i="7"/>
  <c r="AU11" i="14"/>
  <c r="IO11" i="14"/>
  <c r="OI9" i="14"/>
  <c r="GQ9" i="14"/>
  <c r="KO109" i="15"/>
  <c r="CX104" i="15"/>
  <c r="KP104" i="15"/>
  <c r="KP106" i="15"/>
  <c r="KP108" i="15"/>
  <c r="KP107" i="15"/>
  <c r="CT104" i="7"/>
  <c r="KL106" i="7"/>
  <c r="KL104" i="7"/>
  <c r="KL107" i="7" s="1"/>
  <c r="KK109" i="7"/>
  <c r="GQ4" i="14"/>
  <c r="OI4" i="14"/>
  <c r="GS13" i="14"/>
  <c r="OK13" i="14"/>
  <c r="GQ10" i="14"/>
  <c r="OI10" i="14"/>
  <c r="GQ7" i="14"/>
  <c r="OI7" i="14"/>
  <c r="GQ8" i="14"/>
  <c r="OI8" i="14"/>
  <c r="AT9" i="14"/>
  <c r="IN9" i="14"/>
  <c r="GS11" i="14"/>
  <c r="OK11" i="14"/>
  <c r="GQ5" i="14"/>
  <c r="OI5" i="14"/>
  <c r="ML12" i="14"/>
  <c r="G91" i="9"/>
  <c r="I91" i="9"/>
  <c r="H91" i="9"/>
  <c r="B91" i="9"/>
  <c r="N91" i="9"/>
  <c r="C91" i="9"/>
  <c r="L91" i="9"/>
  <c r="A92" i="9"/>
  <c r="D91" i="9"/>
  <c r="M91" i="9"/>
  <c r="C135" i="18"/>
  <c r="B136" i="18"/>
  <c r="GW5" i="15" l="1"/>
  <c r="OO5" i="15"/>
  <c r="OK11" i="19"/>
  <c r="IM11" i="19"/>
  <c r="AR4" i="19"/>
  <c r="IL10" i="19"/>
  <c r="IL4" i="19"/>
  <c r="IL8" i="19" s="1"/>
  <c r="IL9" i="19"/>
  <c r="AX7" i="15"/>
  <c r="IR7" i="15"/>
  <c r="GT4" i="19"/>
  <c r="OL8" i="19"/>
  <c r="OL4" i="19"/>
  <c r="OL10" i="19" s="1"/>
  <c r="OL9" i="19"/>
  <c r="OL11" i="19" s="1"/>
  <c r="AX4" i="15"/>
  <c r="IR4" i="15"/>
  <c r="AW8" i="15"/>
  <c r="IQ8" i="15"/>
  <c r="GW4" i="15"/>
  <c r="OO4" i="15"/>
  <c r="AX5" i="15"/>
  <c r="IR5" i="15"/>
  <c r="AX11" i="15"/>
  <c r="IR11" i="15"/>
  <c r="GW7" i="15"/>
  <c r="OO7" i="15"/>
  <c r="KL108" i="7"/>
  <c r="KL109" i="7" s="1"/>
  <c r="OJ9" i="14"/>
  <c r="GR9" i="14"/>
  <c r="AT11" i="14"/>
  <c r="IN11" i="14"/>
  <c r="CY104" i="15"/>
  <c r="KQ104" i="15"/>
  <c r="KQ107" i="15" s="1"/>
  <c r="KQ106" i="15"/>
  <c r="KQ108" i="15"/>
  <c r="KP109" i="15"/>
  <c r="CU104" i="7"/>
  <c r="KM104" i="7"/>
  <c r="KM107" i="7" s="1"/>
  <c r="KM106" i="7"/>
  <c r="GR4" i="14"/>
  <c r="OJ4" i="14"/>
  <c r="GR8" i="14"/>
  <c r="OJ8" i="14"/>
  <c r="GT11" i="14"/>
  <c r="OL11" i="14"/>
  <c r="AS9" i="14"/>
  <c r="IM9" i="14"/>
  <c r="GR7" i="14"/>
  <c r="OJ7" i="14"/>
  <c r="GR5" i="14"/>
  <c r="OJ5" i="14"/>
  <c r="GR10" i="14"/>
  <c r="OJ10" i="14"/>
  <c r="GT13" i="14"/>
  <c r="OL13" i="14"/>
  <c r="MK12" i="14"/>
  <c r="C136" i="18"/>
  <c r="B137" i="18"/>
  <c r="D92" i="9"/>
  <c r="H92" i="9"/>
  <c r="I92" i="9"/>
  <c r="L92" i="9"/>
  <c r="A93" i="9"/>
  <c r="G92" i="9"/>
  <c r="N92" i="9"/>
  <c r="B92" i="9"/>
  <c r="C92" i="9"/>
  <c r="M92" i="9"/>
  <c r="IL11" i="19" l="1"/>
  <c r="AW4" i="15"/>
  <c r="IQ4" i="15"/>
  <c r="AW5" i="15"/>
  <c r="IQ5" i="15"/>
  <c r="AQ4" i="19"/>
  <c r="IK4" i="19"/>
  <c r="IK8" i="19" s="1"/>
  <c r="IK10" i="19"/>
  <c r="IK9" i="19"/>
  <c r="AW11" i="15"/>
  <c r="IQ11" i="15"/>
  <c r="GX4" i="15"/>
  <c r="OP4" i="15"/>
  <c r="GU4" i="19"/>
  <c r="OM8" i="19"/>
  <c r="OM4" i="19"/>
  <c r="OM10" i="19" s="1"/>
  <c r="OM9" i="19"/>
  <c r="GX7" i="15"/>
  <c r="OP7" i="15"/>
  <c r="AV8" i="15"/>
  <c r="IP8" i="15"/>
  <c r="AW7" i="15"/>
  <c r="IQ7" i="15"/>
  <c r="GX5" i="15"/>
  <c r="OP5" i="15"/>
  <c r="KM108" i="7"/>
  <c r="AS11" i="14"/>
  <c r="IM11" i="14"/>
  <c r="GS9" i="14"/>
  <c r="OK9" i="14"/>
  <c r="KQ109" i="15"/>
  <c r="CZ104" i="15"/>
  <c r="KR104" i="15"/>
  <c r="KR107" i="15" s="1"/>
  <c r="KR106" i="15"/>
  <c r="KR108" i="15"/>
  <c r="KM109" i="7"/>
  <c r="KN108" i="7"/>
  <c r="KN106" i="7"/>
  <c r="KN104" i="7"/>
  <c r="KN107" i="7" s="1"/>
  <c r="CV104" i="7"/>
  <c r="GS4" i="14"/>
  <c r="OK4" i="14"/>
  <c r="GS5" i="14"/>
  <c r="OK5" i="14"/>
  <c r="GS7" i="14"/>
  <c r="OK7" i="14"/>
  <c r="GU13" i="14"/>
  <c r="OM13" i="14"/>
  <c r="AR9" i="14"/>
  <c r="IL9" i="14"/>
  <c r="GU11" i="14"/>
  <c r="OM11" i="14"/>
  <c r="GS10" i="14"/>
  <c r="OK10" i="14"/>
  <c r="GS8" i="14"/>
  <c r="OK8" i="14"/>
  <c r="MJ12" i="14"/>
  <c r="C137" i="18"/>
  <c r="B138" i="18"/>
  <c r="C138" i="18" s="1"/>
  <c r="A94" i="9"/>
  <c r="L93" i="9"/>
  <c r="D93" i="9"/>
  <c r="M93" i="9"/>
  <c r="G93" i="9"/>
  <c r="C93" i="9"/>
  <c r="H93" i="9"/>
  <c r="B93" i="9"/>
  <c r="N93" i="9"/>
  <c r="I93" i="9"/>
  <c r="GY5" i="15" l="1"/>
  <c r="OQ5" i="15"/>
  <c r="AV7" i="15"/>
  <c r="IP7" i="15"/>
  <c r="GV4" i="19"/>
  <c r="ON8" i="19"/>
  <c r="ON4" i="19"/>
  <c r="ON10" i="19" s="1"/>
  <c r="ON9" i="19"/>
  <c r="AP4" i="19"/>
  <c r="IJ10" i="19"/>
  <c r="IJ4" i="19"/>
  <c r="IJ8" i="19" s="1"/>
  <c r="IJ9" i="19"/>
  <c r="IJ11" i="19" s="1"/>
  <c r="GY4" i="15"/>
  <c r="OQ4" i="15"/>
  <c r="AV5" i="15"/>
  <c r="IP5" i="15"/>
  <c r="AU8" i="15"/>
  <c r="IO8" i="15"/>
  <c r="GY7" i="15"/>
  <c r="OQ7" i="15"/>
  <c r="AV11" i="15"/>
  <c r="IP11" i="15"/>
  <c r="AV4" i="15"/>
  <c r="IP4" i="15"/>
  <c r="OM11" i="19"/>
  <c r="IK11" i="19"/>
  <c r="OL9" i="14"/>
  <c r="GT9" i="14"/>
  <c r="AR11" i="14"/>
  <c r="IL11" i="14"/>
  <c r="KS106" i="15"/>
  <c r="DA104" i="15"/>
  <c r="KS104" i="15"/>
  <c r="KS107" i="15" s="1"/>
  <c r="KS108" i="15"/>
  <c r="KR109" i="15"/>
  <c r="KO104" i="7"/>
  <c r="KO107" i="7" s="1"/>
  <c r="KO106" i="7"/>
  <c r="CW104" i="7"/>
  <c r="KN109" i="7"/>
  <c r="OL4" i="14"/>
  <c r="GT4" i="14"/>
  <c r="GT8" i="14"/>
  <c r="OL8" i="14"/>
  <c r="GT7" i="14"/>
  <c r="OL7" i="14"/>
  <c r="AQ9" i="14"/>
  <c r="IK9" i="14"/>
  <c r="GV13" i="14"/>
  <c r="ON13" i="14"/>
  <c r="GT10" i="14"/>
  <c r="OL10" i="14"/>
  <c r="GT5" i="14"/>
  <c r="OL5" i="14"/>
  <c r="GV11" i="14"/>
  <c r="ON11" i="14"/>
  <c r="MI12" i="14"/>
  <c r="M94" i="9"/>
  <c r="G94" i="9"/>
  <c r="H94" i="9"/>
  <c r="C94" i="9"/>
  <c r="D94" i="9"/>
  <c r="B94" i="9"/>
  <c r="A95" i="9"/>
  <c r="I94" i="9"/>
  <c r="L94" i="9"/>
  <c r="N94" i="9"/>
  <c r="ON11" i="19" l="1"/>
  <c r="AU4" i="15"/>
  <c r="IO4" i="15"/>
  <c r="AU5" i="15"/>
  <c r="IO5" i="15"/>
  <c r="AU11" i="15"/>
  <c r="IO11" i="15"/>
  <c r="GZ4" i="15"/>
  <c r="OR4" i="15"/>
  <c r="GW4" i="19"/>
  <c r="OO8" i="19"/>
  <c r="OO4" i="19"/>
  <c r="OO10" i="19" s="1"/>
  <c r="OO9" i="19"/>
  <c r="GZ7" i="15"/>
  <c r="OR7" i="15"/>
  <c r="AU7" i="15"/>
  <c r="IO7" i="15"/>
  <c r="AT8" i="15"/>
  <c r="IN8" i="15"/>
  <c r="AO4" i="19"/>
  <c r="II10" i="19"/>
  <c r="II4" i="19"/>
  <c r="II8" i="19" s="1"/>
  <c r="II9" i="19"/>
  <c r="GZ5" i="15"/>
  <c r="OR5" i="15"/>
  <c r="KO108" i="7"/>
  <c r="KO109" i="7" s="1"/>
  <c r="AQ11" i="14"/>
  <c r="IK11" i="14"/>
  <c r="GU9" i="14"/>
  <c r="OM9" i="14"/>
  <c r="DB104" i="15"/>
  <c r="KT106" i="15"/>
  <c r="KT108" i="15"/>
  <c r="KT104" i="15"/>
  <c r="KT107" i="15" s="1"/>
  <c r="KS109" i="15"/>
  <c r="KP104" i="7"/>
  <c r="KP107" i="7" s="1"/>
  <c r="KP106" i="7"/>
  <c r="CX104" i="7"/>
  <c r="GU4" i="14"/>
  <c r="OM4" i="14"/>
  <c r="GU7" i="14"/>
  <c r="OM7" i="14"/>
  <c r="GU10" i="14"/>
  <c r="OM10" i="14"/>
  <c r="GW13" i="14"/>
  <c r="OO13" i="14"/>
  <c r="GW11" i="14"/>
  <c r="OO11" i="14"/>
  <c r="GU8" i="14"/>
  <c r="OM8" i="14"/>
  <c r="AP9" i="14"/>
  <c r="IJ9" i="14"/>
  <c r="GU5" i="14"/>
  <c r="OM5" i="14"/>
  <c r="MH12" i="14"/>
  <c r="G95" i="9"/>
  <c r="I95" i="9"/>
  <c r="M95" i="9"/>
  <c r="B95" i="9"/>
  <c r="N95" i="9"/>
  <c r="H95" i="9"/>
  <c r="L95" i="9"/>
  <c r="C95" i="9"/>
  <c r="A96" i="9"/>
  <c r="D95" i="9"/>
  <c r="HA5" i="15" l="1"/>
  <c r="OS5" i="15"/>
  <c r="AT7" i="15"/>
  <c r="IN7" i="15"/>
  <c r="HA4" i="15"/>
  <c r="OS4" i="15"/>
  <c r="II11" i="19"/>
  <c r="HA7" i="15"/>
  <c r="OS7" i="15"/>
  <c r="AT11" i="15"/>
  <c r="IN11" i="15"/>
  <c r="OO11" i="19"/>
  <c r="AT5" i="15"/>
  <c r="IN5" i="15"/>
  <c r="AS8" i="15"/>
  <c r="IM8" i="15"/>
  <c r="GX4" i="19"/>
  <c r="OP8" i="19"/>
  <c r="OP4" i="19"/>
  <c r="OP10" i="19" s="1"/>
  <c r="OP9" i="19"/>
  <c r="OP11" i="19" s="1"/>
  <c r="AT4" i="15"/>
  <c r="IN4" i="15"/>
  <c r="IH4" i="19"/>
  <c r="IH8" i="19" s="1"/>
  <c r="AN4" i="19"/>
  <c r="IH10" i="19"/>
  <c r="IH9" i="19"/>
  <c r="KP108" i="7"/>
  <c r="KP109" i="7" s="1"/>
  <c r="ON9" i="14"/>
  <c r="GV9" i="14"/>
  <c r="AP11" i="14"/>
  <c r="IJ11" i="14"/>
  <c r="KT109" i="15"/>
  <c r="KU108" i="15"/>
  <c r="DC104" i="15"/>
  <c r="KU104" i="15"/>
  <c r="KU106" i="15"/>
  <c r="KU107" i="15"/>
  <c r="KQ104" i="7"/>
  <c r="KQ107" i="7" s="1"/>
  <c r="KQ106" i="7"/>
  <c r="CY104" i="7"/>
  <c r="GV4" i="14"/>
  <c r="ON4" i="14"/>
  <c r="GV10" i="14"/>
  <c r="ON10" i="14"/>
  <c r="GV5" i="14"/>
  <c r="ON5" i="14"/>
  <c r="GV7" i="14"/>
  <c r="ON7" i="14"/>
  <c r="GX13" i="14"/>
  <c r="OP13" i="14"/>
  <c r="GV8" i="14"/>
  <c r="ON8" i="14"/>
  <c r="GX11" i="14"/>
  <c r="OP11" i="14"/>
  <c r="AO9" i="14"/>
  <c r="II9" i="14"/>
  <c r="MG12" i="14"/>
  <c r="H96" i="9"/>
  <c r="N96" i="9"/>
  <c r="D96" i="9"/>
  <c r="C96" i="9"/>
  <c r="M96" i="9"/>
  <c r="G96" i="9"/>
  <c r="A97" i="9"/>
  <c r="I96" i="9"/>
  <c r="L96" i="9"/>
  <c r="B96" i="9"/>
  <c r="AM4" i="19" l="1"/>
  <c r="IG10" i="19"/>
  <c r="IG4" i="19"/>
  <c r="IG8" i="19" s="1"/>
  <c r="IG9" i="19"/>
  <c r="IG11" i="19" s="1"/>
  <c r="HB7" i="15"/>
  <c r="OT7" i="15"/>
  <c r="AR8" i="15"/>
  <c r="IL8" i="15"/>
  <c r="AS4" i="15"/>
  <c r="IM4" i="15"/>
  <c r="AS5" i="15"/>
  <c r="IM5" i="15"/>
  <c r="HB4" i="15"/>
  <c r="OT4" i="15"/>
  <c r="IH11" i="19"/>
  <c r="AS11" i="15"/>
  <c r="IM11" i="15"/>
  <c r="AS7" i="15"/>
  <c r="IM7" i="15"/>
  <c r="GY4" i="19"/>
  <c r="OQ8" i="19"/>
  <c r="OQ4" i="19"/>
  <c r="OQ10" i="19" s="1"/>
  <c r="OQ9" i="19"/>
  <c r="HB5" i="15"/>
  <c r="OT5" i="15"/>
  <c r="KQ108" i="7"/>
  <c r="AO11" i="14"/>
  <c r="II11" i="14"/>
  <c r="GW9" i="14"/>
  <c r="OO9" i="14"/>
  <c r="KU109" i="15"/>
  <c r="DD104" i="15"/>
  <c r="KV108" i="15"/>
  <c r="KV104" i="15"/>
  <c r="KV106" i="15"/>
  <c r="KV107" i="15"/>
  <c r="KQ109" i="7"/>
  <c r="KR106" i="7"/>
  <c r="KR104" i="7"/>
  <c r="KR107" i="7" s="1"/>
  <c r="CZ104" i="7"/>
  <c r="GW4" i="14"/>
  <c r="OO4" i="14"/>
  <c r="GW8" i="14"/>
  <c r="OO8" i="14"/>
  <c r="GW7" i="14"/>
  <c r="OO7" i="14"/>
  <c r="GW5" i="14"/>
  <c r="OO5" i="14"/>
  <c r="GY13" i="14"/>
  <c r="OQ13" i="14"/>
  <c r="AN9" i="14"/>
  <c r="IH9" i="14"/>
  <c r="GY11" i="14"/>
  <c r="OQ11" i="14"/>
  <c r="GW10" i="14"/>
  <c r="OO10" i="14"/>
  <c r="MF12" i="14"/>
  <c r="M97" i="9"/>
  <c r="I97" i="9"/>
  <c r="N97" i="9"/>
  <c r="A98" i="9"/>
  <c r="H97" i="9"/>
  <c r="C97" i="9"/>
  <c r="B97" i="9"/>
  <c r="D97" i="9"/>
  <c r="G97" i="9"/>
  <c r="L97" i="9"/>
  <c r="HC5" i="15" l="1"/>
  <c r="OU5" i="15"/>
  <c r="AR11" i="15"/>
  <c r="IL11" i="15"/>
  <c r="OQ11" i="19"/>
  <c r="AQ8" i="15"/>
  <c r="IK8" i="15"/>
  <c r="HC4" i="15"/>
  <c r="OU4" i="15"/>
  <c r="HC7" i="15"/>
  <c r="OU7" i="15"/>
  <c r="GZ4" i="19"/>
  <c r="OR8" i="19"/>
  <c r="OR4" i="19"/>
  <c r="OR10" i="19" s="1"/>
  <c r="OR9" i="19"/>
  <c r="OR11" i="19" s="1"/>
  <c r="AR5" i="15"/>
  <c r="IL5" i="15"/>
  <c r="AR7" i="15"/>
  <c r="IL7" i="15"/>
  <c r="AR4" i="15"/>
  <c r="IL4" i="15"/>
  <c r="AL4" i="19"/>
  <c r="IF10" i="19"/>
  <c r="IF4" i="19"/>
  <c r="IF8" i="19" s="1"/>
  <c r="IF9" i="19"/>
  <c r="IF11" i="19" s="1"/>
  <c r="KR108" i="7"/>
  <c r="OP9" i="14"/>
  <c r="GX9" i="14"/>
  <c r="AN11" i="14"/>
  <c r="IH11" i="14"/>
  <c r="KV109" i="15"/>
  <c r="KW106" i="15"/>
  <c r="DE104" i="15"/>
  <c r="KW104" i="15"/>
  <c r="KW107" i="15" s="1"/>
  <c r="KW108" i="15"/>
  <c r="KS106" i="7"/>
  <c r="KS108" i="7"/>
  <c r="KS104" i="7"/>
  <c r="KS107" i="7" s="1"/>
  <c r="DA104" i="7"/>
  <c r="KR109" i="7"/>
  <c r="GX4" i="14"/>
  <c r="OP4" i="14"/>
  <c r="GZ13" i="14"/>
  <c r="OR13" i="14"/>
  <c r="GX10" i="14"/>
  <c r="OP10" i="14"/>
  <c r="GZ11" i="14"/>
  <c r="OR11" i="14"/>
  <c r="GX7" i="14"/>
  <c r="OP7" i="14"/>
  <c r="GX5" i="14"/>
  <c r="OP5" i="14"/>
  <c r="AM9" i="14"/>
  <c r="IG9" i="14"/>
  <c r="GX8" i="14"/>
  <c r="OP8" i="14"/>
  <c r="ME12" i="14"/>
  <c r="N98" i="9"/>
  <c r="L98" i="9"/>
  <c r="I98" i="9"/>
  <c r="B98" i="9"/>
  <c r="H98" i="9"/>
  <c r="G98" i="9"/>
  <c r="C98" i="9"/>
  <c r="M98" i="9"/>
  <c r="D98" i="9"/>
  <c r="A99" i="9"/>
  <c r="AQ5" i="15" l="1"/>
  <c r="IK5" i="15"/>
  <c r="HD4" i="15"/>
  <c r="OV4" i="15"/>
  <c r="AK4" i="19"/>
  <c r="IE10" i="19"/>
  <c r="IE4" i="19"/>
  <c r="IE8" i="19" s="1"/>
  <c r="IE9" i="19"/>
  <c r="IE11" i="19" s="1"/>
  <c r="AP8" i="15"/>
  <c r="IJ8" i="15"/>
  <c r="AQ4" i="15"/>
  <c r="IK4" i="15"/>
  <c r="HA4" i="19"/>
  <c r="OS8" i="19"/>
  <c r="OS4" i="19"/>
  <c r="OS10" i="19" s="1"/>
  <c r="OS9" i="19"/>
  <c r="OS11" i="19" s="1"/>
  <c r="AQ11" i="15"/>
  <c r="IK11" i="15"/>
  <c r="AQ7" i="15"/>
  <c r="IK7" i="15"/>
  <c r="HD7" i="15"/>
  <c r="OV7" i="15"/>
  <c r="HD5" i="15"/>
  <c r="OV5" i="15"/>
  <c r="AM11" i="14"/>
  <c r="IG11" i="14"/>
  <c r="OQ9" i="14"/>
  <c r="GY9" i="14"/>
  <c r="KX104" i="15"/>
  <c r="KX107" i="15" s="1"/>
  <c r="DF104" i="15"/>
  <c r="KX108" i="15"/>
  <c r="KX106" i="15"/>
  <c r="KW109" i="15"/>
  <c r="KT104" i="7"/>
  <c r="KT107" i="7" s="1"/>
  <c r="KT106" i="7"/>
  <c r="DB104" i="7"/>
  <c r="KS109" i="7"/>
  <c r="GY4" i="14"/>
  <c r="OQ4" i="14"/>
  <c r="GY8" i="14"/>
  <c r="OQ8" i="14"/>
  <c r="GY10" i="14"/>
  <c r="OQ10" i="14"/>
  <c r="GY7" i="14"/>
  <c r="OQ7" i="14"/>
  <c r="HA11" i="14"/>
  <c r="OS11" i="14"/>
  <c r="AL9" i="14"/>
  <c r="IF9" i="14"/>
  <c r="GY5" i="14"/>
  <c r="OQ5" i="14"/>
  <c r="HA13" i="14"/>
  <c r="OS13" i="14"/>
  <c r="MD12" i="14"/>
  <c r="N99" i="9"/>
  <c r="I99" i="9"/>
  <c r="G99" i="9"/>
  <c r="B99" i="9"/>
  <c r="M99" i="9"/>
  <c r="H99" i="9"/>
  <c r="L99" i="9"/>
  <c r="C99" i="9"/>
  <c r="A100" i="9"/>
  <c r="D99" i="9"/>
  <c r="HE5" i="15" l="1"/>
  <c r="OW5" i="15"/>
  <c r="HE7" i="15"/>
  <c r="OW7" i="15"/>
  <c r="HB4" i="19"/>
  <c r="OT8" i="19"/>
  <c r="OT4" i="19"/>
  <c r="OT10" i="19" s="1"/>
  <c r="OT9" i="19"/>
  <c r="AJ4" i="19"/>
  <c r="ID10" i="19"/>
  <c r="ID4" i="19"/>
  <c r="ID8" i="19" s="1"/>
  <c r="ID9" i="19"/>
  <c r="ID11" i="19" s="1"/>
  <c r="AP7" i="15"/>
  <c r="IJ7" i="15"/>
  <c r="AP4" i="15"/>
  <c r="IJ4" i="15"/>
  <c r="HE4" i="15"/>
  <c r="OW4" i="15"/>
  <c r="AP11" i="15"/>
  <c r="IJ11" i="15"/>
  <c r="AO8" i="15"/>
  <c r="II8" i="15"/>
  <c r="AP5" i="15"/>
  <c r="IJ5" i="15"/>
  <c r="KT108" i="7"/>
  <c r="KT109" i="7" s="1"/>
  <c r="GZ9" i="14"/>
  <c r="OR9" i="14"/>
  <c r="AL11" i="14"/>
  <c r="IF11" i="14"/>
  <c r="KX109" i="15"/>
  <c r="KY104" i="15"/>
  <c r="KY107" i="15" s="1"/>
  <c r="DG104" i="15"/>
  <c r="KY108" i="15"/>
  <c r="KY106" i="15"/>
  <c r="KU106" i="7"/>
  <c r="KU108" i="7"/>
  <c r="KU104" i="7"/>
  <c r="KU107" i="7" s="1"/>
  <c r="DC104" i="7"/>
  <c r="GZ4" i="14"/>
  <c r="OR4" i="14"/>
  <c r="GZ7" i="14"/>
  <c r="OR7" i="14"/>
  <c r="HB11" i="14"/>
  <c r="OT11" i="14"/>
  <c r="GZ10" i="14"/>
  <c r="OR10" i="14"/>
  <c r="GZ8" i="14"/>
  <c r="OR8" i="14"/>
  <c r="HB13" i="14"/>
  <c r="OT13" i="14"/>
  <c r="GZ5" i="14"/>
  <c r="OR5" i="14"/>
  <c r="AK9" i="14"/>
  <c r="IE9" i="14"/>
  <c r="MC12" i="14"/>
  <c r="B100" i="9"/>
  <c r="M100" i="9"/>
  <c r="I100" i="9"/>
  <c r="D100" i="9"/>
  <c r="A101" i="9"/>
  <c r="G100" i="9"/>
  <c r="L100" i="9"/>
  <c r="C100" i="9"/>
  <c r="N100" i="9"/>
  <c r="H100" i="9"/>
  <c r="OT11" i="19" l="1"/>
  <c r="AO5" i="15"/>
  <c r="II5" i="15"/>
  <c r="AO4" i="15"/>
  <c r="II4" i="15"/>
  <c r="HC4" i="19"/>
  <c r="OU8" i="19"/>
  <c r="OU4" i="19"/>
  <c r="OU10" i="19" s="1"/>
  <c r="OU9" i="19"/>
  <c r="AN8" i="15"/>
  <c r="IH8" i="15"/>
  <c r="AO7" i="15"/>
  <c r="II7" i="15"/>
  <c r="AO11" i="15"/>
  <c r="II11" i="15"/>
  <c r="HF7" i="15"/>
  <c r="OX7" i="15"/>
  <c r="HF4" i="15"/>
  <c r="OX4" i="15"/>
  <c r="AI4" i="19"/>
  <c r="IC9" i="19"/>
  <c r="IC10" i="19"/>
  <c r="IC4" i="19"/>
  <c r="IC8" i="19" s="1"/>
  <c r="IC11" i="19" s="1"/>
  <c r="HF5" i="15"/>
  <c r="OX5" i="15"/>
  <c r="AK11" i="14"/>
  <c r="IE11" i="14"/>
  <c r="HA9" i="14"/>
  <c r="OS9" i="14"/>
  <c r="DH104" i="15"/>
  <c r="KZ108" i="15"/>
  <c r="KZ104" i="15"/>
  <c r="KZ107" i="15" s="1"/>
  <c r="KZ106" i="15"/>
  <c r="KY109" i="15"/>
  <c r="KV106" i="7"/>
  <c r="DD104" i="7"/>
  <c r="KV108" i="7"/>
  <c r="KV104" i="7"/>
  <c r="KV107" i="7" s="1"/>
  <c r="KU109" i="7"/>
  <c r="HA4" i="14"/>
  <c r="OS4" i="14"/>
  <c r="HA10" i="14"/>
  <c r="OS10" i="14"/>
  <c r="HC13" i="14"/>
  <c r="OU13" i="14"/>
  <c r="HC11" i="14"/>
  <c r="OU11" i="14"/>
  <c r="HA8" i="14"/>
  <c r="OS8" i="14"/>
  <c r="AJ9" i="14"/>
  <c r="ID9" i="14"/>
  <c r="HA5" i="14"/>
  <c r="OS5" i="14"/>
  <c r="HA7" i="14"/>
  <c r="OS7" i="14"/>
  <c r="MB12" i="14"/>
  <c r="M101" i="9"/>
  <c r="N101" i="9"/>
  <c r="A102" i="9"/>
  <c r="I101" i="9"/>
  <c r="L101" i="9"/>
  <c r="D101" i="9"/>
  <c r="C101" i="9"/>
  <c r="G101" i="9"/>
  <c r="H101" i="9"/>
  <c r="B101" i="9"/>
  <c r="HG5" i="15" l="1"/>
  <c r="OY5" i="15"/>
  <c r="HG7" i="15"/>
  <c r="OY7" i="15"/>
  <c r="AN11" i="15"/>
  <c r="IH11" i="15"/>
  <c r="HD4" i="19"/>
  <c r="OV8" i="19"/>
  <c r="OV4" i="19"/>
  <c r="OV10" i="19" s="1"/>
  <c r="OV9" i="19"/>
  <c r="AH4" i="19"/>
  <c r="IB10" i="19"/>
  <c r="IB4" i="19"/>
  <c r="IB8" i="19" s="1"/>
  <c r="IB9" i="19"/>
  <c r="AN4" i="15"/>
  <c r="IH4" i="15"/>
  <c r="AN7" i="15"/>
  <c r="IH7" i="15"/>
  <c r="HG4" i="15"/>
  <c r="OY4" i="15"/>
  <c r="AM8" i="15"/>
  <c r="IG8" i="15"/>
  <c r="AN5" i="15"/>
  <c r="IH5" i="15"/>
  <c r="OU11" i="19"/>
  <c r="HB9" i="14"/>
  <c r="OT9" i="14"/>
  <c r="AJ11" i="14"/>
  <c r="ID11" i="14"/>
  <c r="KZ109" i="15"/>
  <c r="DI104" i="15"/>
  <c r="LA106" i="15"/>
  <c r="LA108" i="15"/>
  <c r="LA104" i="15"/>
  <c r="LA107" i="15" s="1"/>
  <c r="DE104" i="7"/>
  <c r="KW104" i="7"/>
  <c r="KW107" i="7" s="1"/>
  <c r="KW106" i="7"/>
  <c r="KV109" i="7"/>
  <c r="OT4" i="14"/>
  <c r="HB4" i="14"/>
  <c r="HD11" i="14"/>
  <c r="OV11" i="14"/>
  <c r="HD13" i="14"/>
  <c r="OV13" i="14"/>
  <c r="HB7" i="14"/>
  <c r="OT7" i="14"/>
  <c r="HB8" i="14"/>
  <c r="OT8" i="14"/>
  <c r="HB5" i="14"/>
  <c r="OT5" i="14"/>
  <c r="AI9" i="14"/>
  <c r="IC9" i="14"/>
  <c r="HB10" i="14"/>
  <c r="OT10" i="14"/>
  <c r="MA12" i="14"/>
  <c r="D102" i="9"/>
  <c r="L102" i="9"/>
  <c r="I102" i="9"/>
  <c r="B102" i="9"/>
  <c r="M102" i="9"/>
  <c r="A103" i="9"/>
  <c r="N102" i="9"/>
  <c r="C102" i="9"/>
  <c r="G102" i="9"/>
  <c r="H102" i="9"/>
  <c r="AL8" i="15" l="1"/>
  <c r="IF8" i="15"/>
  <c r="AM5" i="15"/>
  <c r="IG5" i="15"/>
  <c r="AM4" i="15"/>
  <c r="IG4" i="15"/>
  <c r="HE4" i="19"/>
  <c r="OW8" i="19"/>
  <c r="OW4" i="19"/>
  <c r="OW10" i="19" s="1"/>
  <c r="OW9" i="19"/>
  <c r="IB11" i="19"/>
  <c r="AM11" i="15"/>
  <c r="IG11" i="15"/>
  <c r="HH4" i="15"/>
  <c r="OZ4" i="15"/>
  <c r="HH7" i="15"/>
  <c r="OZ7" i="15"/>
  <c r="AG4" i="19"/>
  <c r="IA10" i="19"/>
  <c r="IA4" i="19"/>
  <c r="IA8" i="19" s="1"/>
  <c r="IA9" i="19"/>
  <c r="IA11" i="19" s="1"/>
  <c r="OV11" i="19"/>
  <c r="AM7" i="15"/>
  <c r="IG7" i="15"/>
  <c r="HH5" i="15"/>
  <c r="OZ5" i="15"/>
  <c r="KW108" i="7"/>
  <c r="AI11" i="14"/>
  <c r="IC11" i="14"/>
  <c r="HC9" i="14"/>
  <c r="OU9" i="14"/>
  <c r="KW109" i="7"/>
  <c r="LA109" i="15"/>
  <c r="LB108" i="15"/>
  <c r="LB106" i="15"/>
  <c r="DJ104" i="15"/>
  <c r="LB104" i="15"/>
  <c r="LB107" i="15"/>
  <c r="LB109" i="15" s="1"/>
  <c r="KX104" i="7"/>
  <c r="KX107" i="7" s="1"/>
  <c r="KX106" i="7"/>
  <c r="DF104" i="7"/>
  <c r="OU4" i="14"/>
  <c r="HC4" i="14"/>
  <c r="HC10" i="14"/>
  <c r="OU10" i="14"/>
  <c r="HE13" i="14"/>
  <c r="OW13" i="14"/>
  <c r="HC8" i="14"/>
  <c r="OU8" i="14"/>
  <c r="HC7" i="14"/>
  <c r="OU7" i="14"/>
  <c r="AH9" i="14"/>
  <c r="IB9" i="14"/>
  <c r="HC5" i="14"/>
  <c r="OU5" i="14"/>
  <c r="HE11" i="14"/>
  <c r="OW11" i="14"/>
  <c r="LZ12" i="14"/>
  <c r="A104" i="9"/>
  <c r="G103" i="9"/>
  <c r="H103" i="9"/>
  <c r="B103" i="9"/>
  <c r="L103" i="9"/>
  <c r="C103" i="9"/>
  <c r="D103" i="9"/>
  <c r="N103" i="9"/>
  <c r="I103" i="9"/>
  <c r="M103" i="9"/>
  <c r="HI7" i="15" l="1"/>
  <c r="PA7" i="15"/>
  <c r="AL7" i="15"/>
  <c r="IF7" i="15"/>
  <c r="HF4" i="19"/>
  <c r="OX8" i="19"/>
  <c r="OX4" i="19"/>
  <c r="OX10" i="19" s="1"/>
  <c r="OX9" i="19"/>
  <c r="HI4" i="15"/>
  <c r="PA4" i="15"/>
  <c r="AL4" i="15"/>
  <c r="IF4" i="15"/>
  <c r="AL11" i="15"/>
  <c r="IF11" i="15"/>
  <c r="HZ10" i="19"/>
  <c r="AF4" i="19"/>
  <c r="HZ4" i="19"/>
  <c r="HZ8" i="19" s="1"/>
  <c r="HZ9" i="19"/>
  <c r="OW11" i="19"/>
  <c r="AL5" i="15"/>
  <c r="IF5" i="15"/>
  <c r="HI5" i="15"/>
  <c r="PA5" i="15"/>
  <c r="AK8" i="15"/>
  <c r="IE8" i="15"/>
  <c r="KX108" i="7"/>
  <c r="HD9" i="14"/>
  <c r="OV9" i="14"/>
  <c r="AH11" i="14"/>
  <c r="IB11" i="14"/>
  <c r="DK104" i="15"/>
  <c r="LC104" i="15"/>
  <c r="LC107" i="15" s="1"/>
  <c r="LC106" i="15"/>
  <c r="LC108" i="15"/>
  <c r="KY106" i="7"/>
  <c r="DG104" i="7"/>
  <c r="KY104" i="7"/>
  <c r="KY107" i="7" s="1"/>
  <c r="KX109" i="7"/>
  <c r="OV4" i="14"/>
  <c r="HD4" i="14"/>
  <c r="HD7" i="14"/>
  <c r="OV7" i="14"/>
  <c r="HF13" i="14"/>
  <c r="OX13" i="14"/>
  <c r="HD5" i="14"/>
  <c r="OV5" i="14"/>
  <c r="HF11" i="14"/>
  <c r="OX11" i="14"/>
  <c r="HD8" i="14"/>
  <c r="OV8" i="14"/>
  <c r="AG9" i="14"/>
  <c r="IA9" i="14"/>
  <c r="HD10" i="14"/>
  <c r="OV10" i="14"/>
  <c r="LY12" i="14"/>
  <c r="B104" i="9"/>
  <c r="M104" i="9"/>
  <c r="A105" i="9"/>
  <c r="G104" i="9"/>
  <c r="D104" i="9"/>
  <c r="C104" i="9"/>
  <c r="I104" i="9"/>
  <c r="N104" i="9"/>
  <c r="L104" i="9"/>
  <c r="H104" i="9"/>
  <c r="HJ5" i="15" l="1"/>
  <c r="PB5" i="15"/>
  <c r="AJ8" i="15"/>
  <c r="ID8" i="15"/>
  <c r="AE4" i="19"/>
  <c r="HY4" i="19"/>
  <c r="HY8" i="19" s="1"/>
  <c r="HY10" i="19"/>
  <c r="HY9" i="19"/>
  <c r="HY11" i="19" s="1"/>
  <c r="OX11" i="19"/>
  <c r="AK11" i="15"/>
  <c r="IE11" i="15"/>
  <c r="HG4" i="19"/>
  <c r="OY8" i="19"/>
  <c r="OY4" i="19"/>
  <c r="OY10" i="19" s="1"/>
  <c r="OY9" i="19"/>
  <c r="OY11" i="19" s="1"/>
  <c r="AK5" i="15"/>
  <c r="IE5" i="15"/>
  <c r="AK4" i="15"/>
  <c r="IE4" i="15"/>
  <c r="HZ11" i="19"/>
  <c r="AK7" i="15"/>
  <c r="IE7" i="15"/>
  <c r="HJ4" i="15"/>
  <c r="PB4" i="15"/>
  <c r="HJ7" i="15"/>
  <c r="PB7" i="15"/>
  <c r="KY108" i="7"/>
  <c r="KY109" i="7" s="1"/>
  <c r="AG11" i="14"/>
  <c r="IA11" i="14"/>
  <c r="HE9" i="14"/>
  <c r="OW9" i="14"/>
  <c r="LC109" i="15"/>
  <c r="LD108" i="15"/>
  <c r="LD106" i="15"/>
  <c r="DL104" i="15"/>
  <c r="LD104" i="15"/>
  <c r="LD107" i="15" s="1"/>
  <c r="LD109" i="15" s="1"/>
  <c r="KZ108" i="7"/>
  <c r="KZ106" i="7"/>
  <c r="KZ104" i="7"/>
  <c r="KZ107" i="7" s="1"/>
  <c r="DH104" i="7"/>
  <c r="HE4" i="14"/>
  <c r="OW4" i="14"/>
  <c r="HE5" i="14"/>
  <c r="OW5" i="14"/>
  <c r="HG13" i="14"/>
  <c r="OY13" i="14"/>
  <c r="HE8" i="14"/>
  <c r="OW8" i="14"/>
  <c r="HG11" i="14"/>
  <c r="OY11" i="14"/>
  <c r="HE10" i="14"/>
  <c r="OW10" i="14"/>
  <c r="AF9" i="14"/>
  <c r="HZ9" i="14"/>
  <c r="HE7" i="14"/>
  <c r="OW7" i="14"/>
  <c r="LX12" i="14"/>
  <c r="A106" i="9"/>
  <c r="H105" i="9"/>
  <c r="M105" i="9"/>
  <c r="D105" i="9"/>
  <c r="L105" i="9"/>
  <c r="B105" i="9"/>
  <c r="C105" i="9"/>
  <c r="I105" i="9"/>
  <c r="G105" i="9"/>
  <c r="N105" i="9"/>
  <c r="AJ5" i="15" l="1"/>
  <c r="ID5" i="15"/>
  <c r="HK4" i="15"/>
  <c r="PC4" i="15"/>
  <c r="AJ7" i="15"/>
  <c r="ID7" i="15"/>
  <c r="AD4" i="19"/>
  <c r="HX10" i="19"/>
  <c r="HX4" i="19"/>
  <c r="HX8" i="19" s="1"/>
  <c r="HX9" i="19"/>
  <c r="AJ4" i="15"/>
  <c r="ID4" i="15"/>
  <c r="AJ11" i="15"/>
  <c r="ID11" i="15"/>
  <c r="OZ8" i="19"/>
  <c r="OZ4" i="19"/>
  <c r="OZ10" i="19" s="1"/>
  <c r="HH4" i="19"/>
  <c r="OZ9" i="19"/>
  <c r="AI8" i="15"/>
  <c r="IC8" i="15"/>
  <c r="HK7" i="15"/>
  <c r="PC7" i="15"/>
  <c r="HK5" i="15"/>
  <c r="PC5" i="15"/>
  <c r="HF9" i="14"/>
  <c r="OX9" i="14"/>
  <c r="AF11" i="14"/>
  <c r="HZ11" i="14"/>
  <c r="LE104" i="15"/>
  <c r="LE107" i="15" s="1"/>
  <c r="DM104" i="15"/>
  <c r="LE106" i="15"/>
  <c r="LE108" i="15"/>
  <c r="LA104" i="7"/>
  <c r="LA108" i="7" s="1"/>
  <c r="LA106" i="7"/>
  <c r="LA107" i="7"/>
  <c r="DI104" i="7"/>
  <c r="KZ109" i="7"/>
  <c r="OX4" i="14"/>
  <c r="HF4" i="14"/>
  <c r="HF10" i="14"/>
  <c r="OX10" i="14"/>
  <c r="HF7" i="14"/>
  <c r="OX7" i="14"/>
  <c r="HH13" i="14"/>
  <c r="OZ13" i="14"/>
  <c r="HF8" i="14"/>
  <c r="OX8" i="14"/>
  <c r="HH11" i="14"/>
  <c r="OZ11" i="14"/>
  <c r="AE9" i="14"/>
  <c r="HY9" i="14"/>
  <c r="HF5" i="14"/>
  <c r="OX5" i="14"/>
  <c r="LW12" i="14"/>
  <c r="A107" i="9"/>
  <c r="I106" i="9"/>
  <c r="B106" i="9"/>
  <c r="G106" i="9"/>
  <c r="N106" i="9"/>
  <c r="D106" i="9"/>
  <c r="C106" i="9"/>
  <c r="H106" i="9"/>
  <c r="M106" i="9"/>
  <c r="L106" i="9"/>
  <c r="HL7" i="15" l="1"/>
  <c r="PD7" i="15"/>
  <c r="AI11" i="15"/>
  <c r="IC11" i="15"/>
  <c r="HL5" i="15"/>
  <c r="PD5" i="15"/>
  <c r="HW4" i="19"/>
  <c r="HW8" i="19" s="1"/>
  <c r="AC4" i="19"/>
  <c r="HW10" i="19"/>
  <c r="HW9" i="19"/>
  <c r="AI7" i="15"/>
  <c r="IC7" i="15"/>
  <c r="AH8" i="15"/>
  <c r="IB8" i="15"/>
  <c r="AI4" i="15"/>
  <c r="IC4" i="15"/>
  <c r="HL4" i="15"/>
  <c r="PD4" i="15"/>
  <c r="OZ11" i="19"/>
  <c r="HX11" i="19"/>
  <c r="HI4" i="19"/>
  <c r="PA8" i="19"/>
  <c r="PA4" i="19"/>
  <c r="PA10" i="19" s="1"/>
  <c r="PA9" i="19"/>
  <c r="PA11" i="19" s="1"/>
  <c r="AI5" i="15"/>
  <c r="IC5" i="15"/>
  <c r="AE11" i="14"/>
  <c r="HY11" i="14"/>
  <c r="HG9" i="14"/>
  <c r="OY9" i="14"/>
  <c r="LE109" i="15"/>
  <c r="DN104" i="15"/>
  <c r="LF104" i="15"/>
  <c r="LF107" i="15" s="1"/>
  <c r="LF106" i="15"/>
  <c r="LF108" i="15"/>
  <c r="LA109" i="7"/>
  <c r="LB108" i="7"/>
  <c r="LB104" i="7"/>
  <c r="LB107" i="7" s="1"/>
  <c r="DJ104" i="7"/>
  <c r="LB106" i="7"/>
  <c r="OY4" i="14"/>
  <c r="HG4" i="14"/>
  <c r="HG7" i="14"/>
  <c r="OY7" i="14"/>
  <c r="HI11" i="14"/>
  <c r="PA11" i="14"/>
  <c r="HG8" i="14"/>
  <c r="OY8" i="14"/>
  <c r="HI13" i="14"/>
  <c r="PA13" i="14"/>
  <c r="HG5" i="14"/>
  <c r="OY5" i="14"/>
  <c r="AD9" i="14"/>
  <c r="HX9" i="14"/>
  <c r="HG10" i="14"/>
  <c r="OY10" i="14"/>
  <c r="LV12" i="14"/>
  <c r="N107" i="9"/>
  <c r="H107" i="9"/>
  <c r="D107" i="9"/>
  <c r="B107" i="9"/>
  <c r="I107" i="9"/>
  <c r="M107" i="9"/>
  <c r="L107" i="9"/>
  <c r="A108" i="9"/>
  <c r="C107" i="9"/>
  <c r="G107" i="9"/>
  <c r="HV10" i="19" l="1"/>
  <c r="AB4" i="19"/>
  <c r="HV4" i="19"/>
  <c r="HV8" i="19" s="1"/>
  <c r="HV9" i="19"/>
  <c r="HV11" i="19" s="1"/>
  <c r="AH4" i="15"/>
  <c r="IB4" i="15"/>
  <c r="PB8" i="19"/>
  <c r="PB4" i="19"/>
  <c r="PB10" i="19" s="1"/>
  <c r="HJ4" i="19"/>
  <c r="PB9" i="19"/>
  <c r="AG8" i="15"/>
  <c r="IA8" i="15"/>
  <c r="HM5" i="15"/>
  <c r="PE5" i="15"/>
  <c r="AH7" i="15"/>
  <c r="IB7" i="15"/>
  <c r="HW11" i="19"/>
  <c r="AH11" i="15"/>
  <c r="IB11" i="15"/>
  <c r="AH5" i="15"/>
  <c r="IB5" i="15"/>
  <c r="HM4" i="15"/>
  <c r="PE4" i="15"/>
  <c r="HM7" i="15"/>
  <c r="PE7" i="15"/>
  <c r="HH9" i="14"/>
  <c r="OZ9" i="14"/>
  <c r="AD11" i="14"/>
  <c r="HX11" i="14"/>
  <c r="LF109" i="15"/>
  <c r="DO104" i="15"/>
  <c r="LG104" i="15"/>
  <c r="LG107" i="15" s="1"/>
  <c r="LG106" i="15"/>
  <c r="LG108" i="15"/>
  <c r="LB109" i="7"/>
  <c r="LC104" i="7"/>
  <c r="LC107" i="7" s="1"/>
  <c r="LC106" i="7"/>
  <c r="DK104" i="7"/>
  <c r="OZ4" i="14"/>
  <c r="HH4" i="14"/>
  <c r="HH5" i="14"/>
  <c r="OZ5" i="14"/>
  <c r="HJ11" i="14"/>
  <c r="PB11" i="14"/>
  <c r="HJ13" i="14"/>
  <c r="PB13" i="14"/>
  <c r="HH8" i="14"/>
  <c r="OZ8" i="14"/>
  <c r="HH10" i="14"/>
  <c r="OZ10" i="14"/>
  <c r="AC9" i="14"/>
  <c r="HW9" i="14"/>
  <c r="HH7" i="14"/>
  <c r="OZ7" i="14"/>
  <c r="LU12" i="14"/>
  <c r="B108" i="9"/>
  <c r="D108" i="9"/>
  <c r="G108" i="9"/>
  <c r="L108" i="9"/>
  <c r="A109" i="9"/>
  <c r="N108" i="9"/>
  <c r="C108" i="9"/>
  <c r="H108" i="9"/>
  <c r="M108" i="9"/>
  <c r="I108" i="9"/>
  <c r="HN7" i="15" l="1"/>
  <c r="PF7" i="15"/>
  <c r="AG7" i="15"/>
  <c r="IA7" i="15"/>
  <c r="HN4" i="15"/>
  <c r="PF4" i="15"/>
  <c r="AG4" i="15"/>
  <c r="IA4" i="15"/>
  <c r="AG5" i="15"/>
  <c r="IA5" i="15"/>
  <c r="HN5" i="15"/>
  <c r="PF5" i="15"/>
  <c r="AF8" i="15"/>
  <c r="HZ8" i="15"/>
  <c r="AG11" i="15"/>
  <c r="IA11" i="15"/>
  <c r="PB11" i="19"/>
  <c r="AA4" i="19"/>
  <c r="HU10" i="19"/>
  <c r="HU4" i="19"/>
  <c r="HU8" i="19" s="1"/>
  <c r="HU9" i="19"/>
  <c r="HU11" i="19" s="1"/>
  <c r="HK4" i="19"/>
  <c r="PC8" i="19"/>
  <c r="PC4" i="19"/>
  <c r="PC10" i="19" s="1"/>
  <c r="PC9" i="19"/>
  <c r="LC108" i="7"/>
  <c r="AC11" i="14"/>
  <c r="HW11" i="14"/>
  <c r="HI9" i="14"/>
  <c r="PA9" i="14"/>
  <c r="LG109" i="15"/>
  <c r="LC109" i="7"/>
  <c r="LH106" i="15"/>
  <c r="DP104" i="15"/>
  <c r="LH108" i="15"/>
  <c r="LH104" i="15"/>
  <c r="LH107" i="15" s="1"/>
  <c r="DL104" i="7"/>
  <c r="LD104" i="7"/>
  <c r="LD107" i="7" s="1"/>
  <c r="LD106" i="7"/>
  <c r="LD108" i="7"/>
  <c r="HI4" i="14"/>
  <c r="PA4" i="14"/>
  <c r="HI10" i="14"/>
  <c r="PA10" i="14"/>
  <c r="HI8" i="14"/>
  <c r="PA8" i="14"/>
  <c r="HK11" i="14"/>
  <c r="PC11" i="14"/>
  <c r="HI7" i="14"/>
  <c r="PA7" i="14"/>
  <c r="HK13" i="14"/>
  <c r="PC13" i="14"/>
  <c r="AB9" i="14"/>
  <c r="HV9" i="14"/>
  <c r="HI5" i="14"/>
  <c r="PA5" i="14"/>
  <c r="LT12" i="14"/>
  <c r="A110" i="9"/>
  <c r="N109" i="9"/>
  <c r="I109" i="9"/>
  <c r="C109" i="9"/>
  <c r="L109" i="9"/>
  <c r="H109" i="9"/>
  <c r="D109" i="9"/>
  <c r="M109" i="9"/>
  <c r="B109" i="9"/>
  <c r="G109" i="9"/>
  <c r="AF11" i="15" l="1"/>
  <c r="HZ11" i="15"/>
  <c r="AF4" i="15"/>
  <c r="HZ4" i="15"/>
  <c r="HL4" i="19"/>
  <c r="PD8" i="19"/>
  <c r="PD4" i="19"/>
  <c r="PD10" i="19" s="1"/>
  <c r="PD9" i="19"/>
  <c r="AE8" i="15"/>
  <c r="HY8" i="15"/>
  <c r="HO4" i="15"/>
  <c r="PG4" i="15"/>
  <c r="HO5" i="15"/>
  <c r="PG5" i="15"/>
  <c r="Z4" i="19"/>
  <c r="HT10" i="19"/>
  <c r="HT4" i="19"/>
  <c r="HT8" i="19" s="1"/>
  <c r="HT9" i="19"/>
  <c r="AF7" i="15"/>
  <c r="HZ7" i="15"/>
  <c r="PC11" i="19"/>
  <c r="AF5" i="15"/>
  <c r="HZ5" i="15"/>
  <c r="HO7" i="15"/>
  <c r="PG7" i="15"/>
  <c r="HJ9" i="14"/>
  <c r="PB9" i="14"/>
  <c r="AB11" i="14"/>
  <c r="HV11" i="14"/>
  <c r="DQ104" i="15"/>
  <c r="LI108" i="15"/>
  <c r="LI104" i="15"/>
  <c r="LI107" i="15" s="1"/>
  <c r="LI106" i="15"/>
  <c r="LH109" i="15"/>
  <c r="LD109" i="7"/>
  <c r="DM104" i="7"/>
  <c r="LE106" i="7"/>
  <c r="LE104" i="7"/>
  <c r="LE107" i="7" s="1"/>
  <c r="PB4" i="14"/>
  <c r="HJ4" i="14"/>
  <c r="HJ7" i="14"/>
  <c r="PB7" i="14"/>
  <c r="HL11" i="14"/>
  <c r="PD11" i="14"/>
  <c r="HL13" i="14"/>
  <c r="PD13" i="14"/>
  <c r="HJ8" i="14"/>
  <c r="PB8" i="14"/>
  <c r="HJ5" i="14"/>
  <c r="PB5" i="14"/>
  <c r="AA9" i="14"/>
  <c r="HU9" i="14"/>
  <c r="HJ10" i="14"/>
  <c r="PB10" i="14"/>
  <c r="LS12" i="14"/>
  <c r="I110" i="9"/>
  <c r="M110" i="9"/>
  <c r="L110" i="9"/>
  <c r="N110" i="9"/>
  <c r="A111" i="9"/>
  <c r="D110" i="9"/>
  <c r="B110" i="9"/>
  <c r="H110" i="9"/>
  <c r="C110" i="9"/>
  <c r="G110" i="9"/>
  <c r="HP7" i="15" l="1"/>
  <c r="PH7" i="15"/>
  <c r="PD11" i="19"/>
  <c r="Y4" i="19"/>
  <c r="HS10" i="19"/>
  <c r="HS4" i="19"/>
  <c r="HS8" i="19" s="1"/>
  <c r="HS9" i="19"/>
  <c r="AE5" i="15"/>
  <c r="HY5" i="15"/>
  <c r="HP5" i="15"/>
  <c r="PH5" i="15"/>
  <c r="HM4" i="19"/>
  <c r="PE8" i="19"/>
  <c r="PE4" i="19"/>
  <c r="PE10" i="19" s="1"/>
  <c r="PE9" i="19"/>
  <c r="PE11" i="19" s="1"/>
  <c r="AE7" i="15"/>
  <c r="HY7" i="15"/>
  <c r="HP4" i="15"/>
  <c r="PH4" i="15"/>
  <c r="HT11" i="19"/>
  <c r="AE4" i="15"/>
  <c r="HY4" i="15"/>
  <c r="AD8" i="15"/>
  <c r="HX8" i="15"/>
  <c r="AE11" i="15"/>
  <c r="HY11" i="15"/>
  <c r="LE108" i="7"/>
  <c r="AA11" i="14"/>
  <c r="HU11" i="14"/>
  <c r="HK9" i="14"/>
  <c r="PC9" i="14"/>
  <c r="LI109" i="15"/>
  <c r="LJ108" i="15"/>
  <c r="LJ106" i="15"/>
  <c r="DR104" i="15"/>
  <c r="LJ104" i="15"/>
  <c r="LJ107" i="15" s="1"/>
  <c r="LE109" i="7"/>
  <c r="DN104" i="7"/>
  <c r="LF104" i="7"/>
  <c r="LF107" i="7" s="1"/>
  <c r="LF106" i="7"/>
  <c r="HK4" i="14"/>
  <c r="PC4" i="14"/>
  <c r="HK10" i="14"/>
  <c r="PC10" i="14"/>
  <c r="Z9" i="14"/>
  <c r="HT9" i="14"/>
  <c r="HM11" i="14"/>
  <c r="PE11" i="14"/>
  <c r="HM13" i="14"/>
  <c r="PE13" i="14"/>
  <c r="HK5" i="14"/>
  <c r="PC5" i="14"/>
  <c r="HK8" i="14"/>
  <c r="PC8" i="14"/>
  <c r="HK7" i="14"/>
  <c r="PC7" i="14"/>
  <c r="LR12" i="14"/>
  <c r="D111" i="9"/>
  <c r="B111" i="9"/>
  <c r="C111" i="9"/>
  <c r="H111" i="9"/>
  <c r="G111" i="9"/>
  <c r="I111" i="9"/>
  <c r="L111" i="9"/>
  <c r="A112" i="9"/>
  <c r="M111" i="9"/>
  <c r="N111" i="9"/>
  <c r="AD7" i="15" l="1"/>
  <c r="HX7" i="15"/>
  <c r="AD5" i="15"/>
  <c r="HX5" i="15"/>
  <c r="AC8" i="15"/>
  <c r="HW8" i="15"/>
  <c r="HS11" i="19"/>
  <c r="X4" i="19"/>
  <c r="HR10" i="19"/>
  <c r="HR4" i="19"/>
  <c r="HR8" i="19" s="1"/>
  <c r="HR9" i="19"/>
  <c r="AD4" i="15"/>
  <c r="HX4" i="15"/>
  <c r="HQ4" i="15"/>
  <c r="PI4" i="15"/>
  <c r="HQ5" i="15"/>
  <c r="PI5" i="15"/>
  <c r="PF8" i="19"/>
  <c r="PF4" i="19"/>
  <c r="PF10" i="19" s="1"/>
  <c r="HN4" i="19"/>
  <c r="PF9" i="19"/>
  <c r="PF11" i="19" s="1"/>
  <c r="AD11" i="15"/>
  <c r="HX11" i="15"/>
  <c r="HQ7" i="15"/>
  <c r="PI7" i="15"/>
  <c r="LF108" i="7"/>
  <c r="PD9" i="14"/>
  <c r="HL9" i="14"/>
  <c r="Z11" i="14"/>
  <c r="HT11" i="14"/>
  <c r="LK106" i="15"/>
  <c r="LK104" i="15"/>
  <c r="LK107" i="15" s="1"/>
  <c r="DS104" i="15"/>
  <c r="LK108" i="15"/>
  <c r="LJ109" i="15"/>
  <c r="LF109" i="7"/>
  <c r="DO104" i="7"/>
  <c r="LG104" i="7"/>
  <c r="LG107" i="7" s="1"/>
  <c r="LG106" i="7"/>
  <c r="PD4" i="14"/>
  <c r="HL4" i="14"/>
  <c r="HL8" i="14"/>
  <c r="PD8" i="14"/>
  <c r="HL5" i="14"/>
  <c r="PD5" i="14"/>
  <c r="HL7" i="14"/>
  <c r="PD7" i="14"/>
  <c r="Y9" i="14"/>
  <c r="HS9" i="14"/>
  <c r="HN13" i="14"/>
  <c r="PF13" i="14"/>
  <c r="HN11" i="14"/>
  <c r="PF11" i="14"/>
  <c r="HL10" i="14"/>
  <c r="PD10" i="14"/>
  <c r="LQ12" i="14"/>
  <c r="L112" i="9"/>
  <c r="C112" i="9"/>
  <c r="I112" i="9"/>
  <c r="H112" i="9"/>
  <c r="G112" i="9"/>
  <c r="B112" i="9"/>
  <c r="N112" i="9"/>
  <c r="M112" i="9"/>
  <c r="D112" i="9"/>
  <c r="HR7" i="15" l="1"/>
  <c r="PJ7" i="15"/>
  <c r="HR5" i="15"/>
  <c r="PJ5" i="15"/>
  <c r="HQ4" i="19"/>
  <c r="HQ8" i="19" s="1"/>
  <c r="W4" i="19"/>
  <c r="HQ10" i="19"/>
  <c r="HQ9" i="19"/>
  <c r="AC11" i="15"/>
  <c r="HW11" i="15"/>
  <c r="HR4" i="15"/>
  <c r="PJ4" i="15"/>
  <c r="AB8" i="15"/>
  <c r="HV8" i="15"/>
  <c r="HO4" i="19"/>
  <c r="PG8" i="19"/>
  <c r="PG4" i="19"/>
  <c r="PG10" i="19" s="1"/>
  <c r="PG9" i="19"/>
  <c r="AC4" i="15"/>
  <c r="HW4" i="15"/>
  <c r="HR11" i="19"/>
  <c r="AC5" i="15"/>
  <c r="HW5" i="15"/>
  <c r="AC7" i="15"/>
  <c r="HW7" i="15"/>
  <c r="LG108" i="7"/>
  <c r="Y11" i="14"/>
  <c r="HS11" i="14"/>
  <c r="HM9" i="14"/>
  <c r="PE9" i="14"/>
  <c r="LK109" i="15"/>
  <c r="DT104" i="15"/>
  <c r="LL108" i="15"/>
  <c r="LL104" i="15"/>
  <c r="LL107" i="15" s="1"/>
  <c r="LL106" i="15"/>
  <c r="LG109" i="7"/>
  <c r="LH108" i="7"/>
  <c r="LH104" i="7"/>
  <c r="LH107" i="7" s="1"/>
  <c r="LH106" i="7"/>
  <c r="DP104" i="7"/>
  <c r="HM4" i="14"/>
  <c r="PE4" i="14"/>
  <c r="HM10" i="14"/>
  <c r="PE10" i="14"/>
  <c r="HM5" i="14"/>
  <c r="PE5" i="14"/>
  <c r="HO13" i="14"/>
  <c r="PH13" i="14" s="1"/>
  <c r="PG13" i="14"/>
  <c r="X9" i="14"/>
  <c r="HR9" i="14"/>
  <c r="HM7" i="14"/>
  <c r="PE7" i="14"/>
  <c r="HO11" i="14"/>
  <c r="PH11" i="14" s="1"/>
  <c r="PG11" i="14"/>
  <c r="HM8" i="14"/>
  <c r="PE8" i="14"/>
  <c r="LP12" i="14"/>
  <c r="D4" i="9"/>
  <c r="D5" i="9" s="1"/>
  <c r="I4" i="9"/>
  <c r="I5" i="9" s="1"/>
  <c r="N4" i="9"/>
  <c r="N5" i="9" s="1"/>
  <c r="AB7" i="15" l="1"/>
  <c r="HV7" i="15"/>
  <c r="HQ11" i="19"/>
  <c r="PH8" i="19"/>
  <c r="PH4" i="19"/>
  <c r="PH10" i="19" s="1"/>
  <c r="PH9" i="19"/>
  <c r="PH11" i="19" s="1"/>
  <c r="AB5" i="15"/>
  <c r="HV5" i="15"/>
  <c r="HP10" i="19"/>
  <c r="HP4" i="19"/>
  <c r="HP8" i="19" s="1"/>
  <c r="HP9" i="19"/>
  <c r="HP11" i="19" s="1"/>
  <c r="AA8" i="15"/>
  <c r="HT8" i="15" s="1"/>
  <c r="HU8" i="15"/>
  <c r="AB4" i="15"/>
  <c r="HV4" i="15"/>
  <c r="HS4" i="15"/>
  <c r="PL4" i="15" s="1"/>
  <c r="PK4" i="15"/>
  <c r="HS5" i="15"/>
  <c r="PL5" i="15" s="1"/>
  <c r="PK5" i="15"/>
  <c r="PG11" i="19"/>
  <c r="AB11" i="15"/>
  <c r="HV11" i="15"/>
  <c r="HS7" i="15"/>
  <c r="PL7" i="15" s="1"/>
  <c r="PK7" i="15"/>
  <c r="HN9" i="14"/>
  <c r="PF9" i="14"/>
  <c r="X11" i="14"/>
  <c r="HR11" i="14"/>
  <c r="LL109" i="15"/>
  <c r="DU104" i="15"/>
  <c r="LM106" i="15"/>
  <c r="LM108" i="15"/>
  <c r="LM104" i="15"/>
  <c r="LM107" i="15" s="1"/>
  <c r="LH109" i="7"/>
  <c r="LI104" i="7"/>
  <c r="LI108" i="7" s="1"/>
  <c r="LI107" i="7"/>
  <c r="LI106" i="7"/>
  <c r="DQ104" i="7"/>
  <c r="PF4" i="14"/>
  <c r="HN4" i="14"/>
  <c r="HN7" i="14"/>
  <c r="PF7" i="14"/>
  <c r="W9" i="14"/>
  <c r="HP9" i="14" s="1"/>
  <c r="HQ9" i="14"/>
  <c r="HN5" i="14"/>
  <c r="PF5" i="14"/>
  <c r="HN8" i="14"/>
  <c r="PF8" i="14"/>
  <c r="HN10" i="14"/>
  <c r="PF10" i="14"/>
  <c r="LO12" i="14"/>
  <c r="W4" i="14"/>
  <c r="HP4" i="14" s="1"/>
  <c r="AA5" i="15" l="1"/>
  <c r="HT5" i="15" s="1"/>
  <c r="HU5" i="15"/>
  <c r="HU4" i="15"/>
  <c r="AA4" i="15"/>
  <c r="HT4" i="15" s="1"/>
  <c r="AA11" i="15"/>
  <c r="HT11" i="15" s="1"/>
  <c r="HU11" i="15"/>
  <c r="AA7" i="15"/>
  <c r="HT7" i="15" s="1"/>
  <c r="HU7" i="15"/>
  <c r="W11" i="14"/>
  <c r="HP11" i="14" s="1"/>
  <c r="HQ11" i="14"/>
  <c r="PG9" i="14"/>
  <c r="HO9" i="14"/>
  <c r="PH9" i="14" s="1"/>
  <c r="LM109" i="15"/>
  <c r="DV104" i="15"/>
  <c r="LN104" i="15"/>
  <c r="LN107" i="15" s="1"/>
  <c r="LN106" i="15"/>
  <c r="LN108" i="15"/>
  <c r="DR104" i="7"/>
  <c r="LJ104" i="7"/>
  <c r="LJ107" i="7" s="1"/>
  <c r="LJ106" i="7"/>
  <c r="LI109" i="7"/>
  <c r="PG4" i="14"/>
  <c r="HO4" i="14"/>
  <c r="PH4" i="14" s="1"/>
  <c r="HO10" i="14"/>
  <c r="PH10" i="14" s="1"/>
  <c r="PG10" i="14"/>
  <c r="HO5" i="14"/>
  <c r="PH5" i="14" s="1"/>
  <c r="PG5" i="14"/>
  <c r="HO8" i="14"/>
  <c r="PH8" i="14" s="1"/>
  <c r="PG8" i="14"/>
  <c r="HO7" i="14"/>
  <c r="PH7" i="14" s="1"/>
  <c r="PG7" i="14"/>
  <c r="LN12" i="14"/>
  <c r="LJ108" i="7" l="1"/>
  <c r="LJ109" i="7" s="1"/>
  <c r="LN109" i="15"/>
  <c r="DW104" i="15"/>
  <c r="LO104" i="15"/>
  <c r="LO107" i="15" s="1"/>
  <c r="LO106" i="15"/>
  <c r="LO108" i="15"/>
  <c r="DS104" i="7"/>
  <c r="LK104" i="7"/>
  <c r="LK107" i="7" s="1"/>
  <c r="LK106" i="7"/>
  <c r="LM12" i="14"/>
  <c r="LK108" i="7" l="1"/>
  <c r="LO109" i="15"/>
  <c r="DX104" i="15"/>
  <c r="LP104" i="15"/>
  <c r="LP107" i="15" s="1"/>
  <c r="LP106" i="15"/>
  <c r="LP108" i="15"/>
  <c r="LL106" i="7"/>
  <c r="DT104" i="7"/>
  <c r="LL104" i="7"/>
  <c r="LL107" i="7" s="1"/>
  <c r="LK109" i="7"/>
  <c r="DR12" i="14"/>
  <c r="LL12" i="14"/>
  <c r="LL108" i="7" l="1"/>
  <c r="LL109" i="7" s="1"/>
  <c r="LP109" i="15"/>
  <c r="DY104" i="15"/>
  <c r="LQ104" i="15"/>
  <c r="LQ107" i="15" s="1"/>
  <c r="LQ106" i="15"/>
  <c r="LQ108" i="15"/>
  <c r="LM106" i="7"/>
  <c r="DU104" i="7"/>
  <c r="LM104" i="7"/>
  <c r="LM107" i="7" s="1"/>
  <c r="DQ12" i="14"/>
  <c r="LK12" i="14"/>
  <c r="LM108" i="7" l="1"/>
  <c r="LM109" i="7" s="1"/>
  <c r="LQ109" i="15"/>
  <c r="DZ104" i="15"/>
  <c r="LR106" i="15"/>
  <c r="LR104" i="15"/>
  <c r="LR107" i="15" s="1"/>
  <c r="LR108" i="15"/>
  <c r="LN104" i="7"/>
  <c r="LN107" i="7" s="1"/>
  <c r="LN106" i="7"/>
  <c r="DV104" i="7"/>
  <c r="DP12" i="14"/>
  <c r="LJ12" i="14"/>
  <c r="LN108" i="7" l="1"/>
  <c r="LR109" i="15"/>
  <c r="EA104" i="15"/>
  <c r="LS104" i="15"/>
  <c r="LS107" i="15" s="1"/>
  <c r="LS106" i="15"/>
  <c r="LS108" i="15"/>
  <c r="LN109" i="7"/>
  <c r="LO106" i="7"/>
  <c r="DW104" i="7"/>
  <c r="LO104" i="7"/>
  <c r="LO107" i="7" s="1"/>
  <c r="DO12" i="14"/>
  <c r="LI12" i="14"/>
  <c r="LO108" i="7" l="1"/>
  <c r="LO109" i="7" s="1"/>
  <c r="LS109" i="15"/>
  <c r="EB104" i="15"/>
  <c r="LT108" i="15"/>
  <c r="LT104" i="15"/>
  <c r="LT107" i="15" s="1"/>
  <c r="LT106" i="15"/>
  <c r="DX104" i="7"/>
  <c r="LP104" i="7"/>
  <c r="LP107" i="7" s="1"/>
  <c r="LP106" i="7"/>
  <c r="DN12" i="14"/>
  <c r="LH12" i="14"/>
  <c r="LP108" i="7" l="1"/>
  <c r="LP109" i="7" s="1"/>
  <c r="LT109" i="15"/>
  <c r="LU106" i="15"/>
  <c r="EC104" i="15"/>
  <c r="LU108" i="15"/>
  <c r="LU104" i="15"/>
  <c r="LU107" i="15" s="1"/>
  <c r="LU109" i="15" s="1"/>
  <c r="LQ104" i="7"/>
  <c r="LQ107" i="7" s="1"/>
  <c r="DY104" i="7"/>
  <c r="LQ106" i="7"/>
  <c r="DM12" i="14"/>
  <c r="LG12" i="14"/>
  <c r="LQ108" i="7" l="1"/>
  <c r="LQ109" i="7" s="1"/>
  <c r="ED104" i="15"/>
  <c r="LV108" i="15"/>
  <c r="LV104" i="15"/>
  <c r="LV107" i="15" s="1"/>
  <c r="LV106" i="15"/>
  <c r="DZ104" i="7"/>
  <c r="LR104" i="7"/>
  <c r="LR107" i="7" s="1"/>
  <c r="LR106" i="7"/>
  <c r="DL12" i="14"/>
  <c r="LF12" i="14"/>
  <c r="LR108" i="7" l="1"/>
  <c r="LV109" i="15"/>
  <c r="LW108" i="15"/>
  <c r="LW106" i="15"/>
  <c r="EE104" i="15"/>
  <c r="LW104" i="15"/>
  <c r="LW107" i="15" s="1"/>
  <c r="LW109" i="15" s="1"/>
  <c r="LR109" i="7"/>
  <c r="LS106" i="7"/>
  <c r="EA104" i="7"/>
  <c r="LS104" i="7"/>
  <c r="LS107" i="7" s="1"/>
  <c r="DK12" i="14"/>
  <c r="LE12" i="14"/>
  <c r="LS108" i="7" l="1"/>
  <c r="LS109" i="7" s="1"/>
  <c r="EF104" i="15"/>
  <c r="LX108" i="15"/>
  <c r="LX104" i="15"/>
  <c r="LX107" i="15" s="1"/>
  <c r="LX106" i="15"/>
  <c r="LT104" i="7"/>
  <c r="LT107" i="7" s="1"/>
  <c r="LT106" i="7"/>
  <c r="EB104" i="7"/>
  <c r="DJ12" i="14"/>
  <c r="LD12" i="14"/>
  <c r="LT108" i="7" l="1"/>
  <c r="LT109" i="7" s="1"/>
  <c r="LX109" i="15"/>
  <c r="EG104" i="15"/>
  <c r="LY106" i="15"/>
  <c r="LY108" i="15"/>
  <c r="LY104" i="15"/>
  <c r="LY107" i="15" s="1"/>
  <c r="LU106" i="7"/>
  <c r="EC104" i="7"/>
  <c r="LU104" i="7"/>
  <c r="LU107" i="7" s="1"/>
  <c r="DI12" i="14"/>
  <c r="LC12" i="14"/>
  <c r="LU108" i="7" l="1"/>
  <c r="LY109" i="15"/>
  <c r="LZ106" i="15"/>
  <c r="EH104" i="15"/>
  <c r="LZ108" i="15"/>
  <c r="LZ104" i="15"/>
  <c r="LZ107" i="15" s="1"/>
  <c r="ED104" i="7"/>
  <c r="LV106" i="7"/>
  <c r="LV104" i="7"/>
  <c r="LV107" i="7" s="1"/>
  <c r="LU109" i="7"/>
  <c r="DH12" i="14"/>
  <c r="LB12" i="14"/>
  <c r="LZ109" i="15" l="1"/>
  <c r="LV108" i="7"/>
  <c r="LV109" i="7" s="1"/>
  <c r="MA106" i="15"/>
  <c r="MA108" i="15"/>
  <c r="EI104" i="15"/>
  <c r="MA104" i="15"/>
  <c r="MA107" i="15" s="1"/>
  <c r="LW104" i="7"/>
  <c r="LW107" i="7" s="1"/>
  <c r="EE104" i="7"/>
  <c r="LW106" i="7"/>
  <c r="LW108" i="7"/>
  <c r="DG12" i="14"/>
  <c r="LA12" i="14"/>
  <c r="MB106" i="15" l="1"/>
  <c r="MB108" i="15"/>
  <c r="MB104" i="15"/>
  <c r="MB107" i="15" s="1"/>
  <c r="MB109" i="15" s="1"/>
  <c r="EJ104" i="15"/>
  <c r="MA109" i="15"/>
  <c r="LX104" i="7"/>
  <c r="LX107" i="7" s="1"/>
  <c r="LX106" i="7"/>
  <c r="EF104" i="7"/>
  <c r="LW109" i="7"/>
  <c r="DF12" i="14"/>
  <c r="KZ12" i="14"/>
  <c r="LX108" i="7" l="1"/>
  <c r="MC104" i="15"/>
  <c r="MC107" i="15" s="1"/>
  <c r="EK104" i="15"/>
  <c r="MC108" i="15"/>
  <c r="MC106" i="15"/>
  <c r="LY104" i="7"/>
  <c r="LY107" i="7" s="1"/>
  <c r="LY106" i="7"/>
  <c r="EG104" i="7"/>
  <c r="LX109" i="7"/>
  <c r="DE12" i="14"/>
  <c r="KY12" i="14"/>
  <c r="LY108" i="7" l="1"/>
  <c r="LY109" i="7" s="1"/>
  <c r="MD108" i="15"/>
  <c r="MD106" i="15"/>
  <c r="EL104" i="15"/>
  <c r="MD104" i="15"/>
  <c r="MD107" i="15" s="1"/>
  <c r="MC109" i="15"/>
  <c r="LZ104" i="7"/>
  <c r="LZ107" i="7" s="1"/>
  <c r="EH104" i="7"/>
  <c r="LZ106" i="7"/>
  <c r="LZ108" i="7"/>
  <c r="DD12" i="14"/>
  <c r="KX12" i="14"/>
  <c r="ME108" i="15" l="1"/>
  <c r="ME106" i="15"/>
  <c r="EM104" i="15"/>
  <c r="ME104" i="15"/>
  <c r="ME107" i="15" s="1"/>
  <c r="MD109" i="15"/>
  <c r="LZ109" i="7"/>
  <c r="MA104" i="7"/>
  <c r="MA107" i="7" s="1"/>
  <c r="EI104" i="7"/>
  <c r="MA108" i="7"/>
  <c r="MA106" i="7"/>
  <c r="DC12" i="14"/>
  <c r="KW12" i="14"/>
  <c r="MF104" i="15" l="1"/>
  <c r="MF107" i="15" s="1"/>
  <c r="EN104" i="15"/>
  <c r="MF106" i="15"/>
  <c r="MF108" i="15"/>
  <c r="MA109" i="7"/>
  <c r="ME109" i="15"/>
  <c r="MB106" i="7"/>
  <c r="MB104" i="7"/>
  <c r="MB107" i="7" s="1"/>
  <c r="EJ104" i="7"/>
  <c r="MB108" i="7"/>
  <c r="DB12" i="14"/>
  <c r="KV12" i="14"/>
  <c r="MF109" i="15" l="1"/>
  <c r="MG106" i="15"/>
  <c r="EO104" i="15"/>
  <c r="MG108" i="15"/>
  <c r="MG104" i="15"/>
  <c r="MG107" i="15" s="1"/>
  <c r="MG109" i="15" s="1"/>
  <c r="MC106" i="7"/>
  <c r="MC104" i="7"/>
  <c r="MC107" i="7" s="1"/>
  <c r="EK104" i="7"/>
  <c r="MB109" i="7"/>
  <c r="DA12" i="14"/>
  <c r="KU12" i="14"/>
  <c r="MC108" i="7" l="1"/>
  <c r="EP104" i="15"/>
  <c r="MH108" i="15"/>
  <c r="MH104" i="15"/>
  <c r="MH107" i="15" s="1"/>
  <c r="MH106" i="15"/>
  <c r="MD104" i="7"/>
  <c r="MD107" i="7" s="1"/>
  <c r="MD108" i="7"/>
  <c r="EL104" i="7"/>
  <c r="MD106" i="7"/>
  <c r="MC109" i="7"/>
  <c r="CZ12" i="14"/>
  <c r="KT12" i="14"/>
  <c r="MD109" i="7" l="1"/>
  <c r="MH109" i="15"/>
  <c r="MI106" i="15"/>
  <c r="MI104" i="15"/>
  <c r="MI107" i="15" s="1"/>
  <c r="EQ104" i="15"/>
  <c r="MI108" i="15"/>
  <c r="ME106" i="7"/>
  <c r="EM104" i="7"/>
  <c r="ME104" i="7"/>
  <c r="ME107" i="7" s="1"/>
  <c r="CY12" i="14"/>
  <c r="KS12" i="14"/>
  <c r="ME108" i="7" l="1"/>
  <c r="ME109" i="7" s="1"/>
  <c r="MI109" i="15"/>
  <c r="ER104" i="15"/>
  <c r="MJ108" i="15"/>
  <c r="MJ104" i="15"/>
  <c r="MJ107" i="15" s="1"/>
  <c r="MJ106" i="15"/>
  <c r="MF104" i="7"/>
  <c r="MF107" i="7" s="1"/>
  <c r="EN104" i="7"/>
  <c r="MF106" i="7"/>
  <c r="CX12" i="14"/>
  <c r="KR12" i="14"/>
  <c r="MJ109" i="15" l="1"/>
  <c r="MF108" i="7"/>
  <c r="MF109" i="7" s="1"/>
  <c r="MK104" i="15"/>
  <c r="MK107" i="15" s="1"/>
  <c r="ES104" i="15"/>
  <c r="MK106" i="15"/>
  <c r="MK108" i="15"/>
  <c r="MG106" i="7"/>
  <c r="EO104" i="7"/>
  <c r="MG104" i="7"/>
  <c r="MG107" i="7" s="1"/>
  <c r="CW12" i="14"/>
  <c r="KQ12" i="14"/>
  <c r="MG108" i="7" l="1"/>
  <c r="MG109" i="7" s="1"/>
  <c r="MK109" i="15"/>
  <c r="ML108" i="15"/>
  <c r="ET104" i="15"/>
  <c r="ML104" i="15"/>
  <c r="ML107" i="15" s="1"/>
  <c r="ML106" i="15"/>
  <c r="MH104" i="7"/>
  <c r="MH107" i="7" s="1"/>
  <c r="EP104" i="7"/>
  <c r="MH106" i="7"/>
  <c r="CV12" i="14"/>
  <c r="KP12" i="14"/>
  <c r="MH108" i="7" l="1"/>
  <c r="ML109" i="15"/>
  <c r="MM108" i="15"/>
  <c r="EU104" i="15"/>
  <c r="MM106" i="15"/>
  <c r="MM104" i="15"/>
  <c r="MM107" i="15" s="1"/>
  <c r="MH109" i="7"/>
  <c r="MI106" i="7"/>
  <c r="MI104" i="7"/>
  <c r="MI108" i="7" s="1"/>
  <c r="EQ104" i="7"/>
  <c r="CU12" i="14"/>
  <c r="KO12" i="14"/>
  <c r="MM109" i="15" l="1"/>
  <c r="MN108" i="15"/>
  <c r="EV104" i="15"/>
  <c r="MN104" i="15"/>
  <c r="MN107" i="15" s="1"/>
  <c r="MN106" i="15"/>
  <c r="MI107" i="7"/>
  <c r="MI109" i="7" s="1"/>
  <c r="ER104" i="7"/>
  <c r="MJ106" i="7"/>
  <c r="MJ104" i="7"/>
  <c r="MJ107" i="7" s="1"/>
  <c r="CT12" i="14"/>
  <c r="KN12" i="14"/>
  <c r="MN109" i="15" l="1"/>
  <c r="MO108" i="15"/>
  <c r="EW104" i="15"/>
  <c r="MO104" i="15"/>
  <c r="MO106" i="15"/>
  <c r="MO107" i="15"/>
  <c r="MO109" i="15" s="1"/>
  <c r="MK106" i="7"/>
  <c r="ES104" i="7"/>
  <c r="MK104" i="7"/>
  <c r="MK107" i="7" s="1"/>
  <c r="MJ108" i="7"/>
  <c r="MJ109" i="7" s="1"/>
  <c r="CS12" i="14"/>
  <c r="KM12" i="14"/>
  <c r="MK108" i="7" l="1"/>
  <c r="MP108" i="15"/>
  <c r="EX104" i="15"/>
  <c r="MP104" i="15"/>
  <c r="MP106" i="15"/>
  <c r="MP107" i="15"/>
  <c r="MK109" i="7"/>
  <c r="ET104" i="7"/>
  <c r="ML104" i="7"/>
  <c r="ML108" i="7" s="1"/>
  <c r="ML106" i="7"/>
  <c r="ML107" i="7"/>
  <c r="CR12" i="14"/>
  <c r="KL12" i="14"/>
  <c r="MQ106" i="15" l="1"/>
  <c r="EY104" i="15"/>
  <c r="MQ108" i="15"/>
  <c r="MQ104" i="15"/>
  <c r="MQ107" i="15" s="1"/>
  <c r="MP109" i="15"/>
  <c r="ML109" i="7"/>
  <c r="MM104" i="7"/>
  <c r="MM107" i="7" s="1"/>
  <c r="MM106" i="7"/>
  <c r="EU104" i="7"/>
  <c r="MM108" i="7"/>
  <c r="CQ12" i="14"/>
  <c r="KK12" i="14"/>
  <c r="MR106" i="15" l="1"/>
  <c r="MR104" i="15"/>
  <c r="MR107" i="15" s="1"/>
  <c r="EZ104" i="15"/>
  <c r="MR108" i="15"/>
  <c r="MQ109" i="15"/>
  <c r="MM109" i="7"/>
  <c r="MN104" i="7"/>
  <c r="MN107" i="7" s="1"/>
  <c r="MN106" i="7"/>
  <c r="MN108" i="7"/>
  <c r="EV104" i="7"/>
  <c r="CP12" i="14"/>
  <c r="KJ12" i="14"/>
  <c r="MS106" i="15" l="1"/>
  <c r="FA104" i="15"/>
  <c r="MS108" i="15"/>
  <c r="MS104" i="15"/>
  <c r="MS107" i="15" s="1"/>
  <c r="MS109" i="15" s="1"/>
  <c r="MR109" i="15"/>
  <c r="MN109" i="7"/>
  <c r="MO106" i="7"/>
  <c r="EW104" i="7"/>
  <c r="MO104" i="7"/>
  <c r="MO107" i="7" s="1"/>
  <c r="CO12" i="14"/>
  <c r="KI12" i="14"/>
  <c r="MT106" i="15" l="1"/>
  <c r="FB104" i="15"/>
  <c r="MT108" i="15"/>
  <c r="MT104" i="15"/>
  <c r="MT107" i="15" s="1"/>
  <c r="MO108" i="7"/>
  <c r="MO109" i="7" s="1"/>
  <c r="MP106" i="7"/>
  <c r="EX104" i="7"/>
  <c r="MP104" i="7"/>
  <c r="MP108" i="7" s="1"/>
  <c r="CN12" i="14"/>
  <c r="KH12" i="14"/>
  <c r="MU106" i="15" l="1"/>
  <c r="MU104" i="15"/>
  <c r="MU107" i="15" s="1"/>
  <c r="FC104" i="15"/>
  <c r="MU108" i="15"/>
  <c r="MT109" i="15"/>
  <c r="MP107" i="7"/>
  <c r="MP109" i="7" s="1"/>
  <c r="MQ104" i="7"/>
  <c r="MQ107" i="7" s="1"/>
  <c r="MQ106" i="7"/>
  <c r="EY104" i="7"/>
  <c r="CM12" i="14"/>
  <c r="KG12" i="14"/>
  <c r="FD104" i="15" l="1"/>
  <c r="MV106" i="15"/>
  <c r="MV104" i="15"/>
  <c r="MV107" i="15" s="1"/>
  <c r="MV108" i="15"/>
  <c r="MU109" i="15"/>
  <c r="MR104" i="7"/>
  <c r="MR107" i="7" s="1"/>
  <c r="MR108" i="7"/>
  <c r="EZ104" i="7"/>
  <c r="MR106" i="7"/>
  <c r="MQ108" i="7"/>
  <c r="MQ109" i="7" s="1"/>
  <c r="CL12" i="14"/>
  <c r="KF12" i="14"/>
  <c r="MV109" i="15" l="1"/>
  <c r="MR109" i="7"/>
  <c r="MW106" i="15"/>
  <c r="MW104" i="15"/>
  <c r="MW107" i="15" s="1"/>
  <c r="MW108" i="15"/>
  <c r="FE104" i="15"/>
  <c r="MS104" i="7"/>
  <c r="MS107" i="7" s="1"/>
  <c r="MS106" i="7"/>
  <c r="FA104" i="7"/>
  <c r="CK12" i="14"/>
  <c r="KE12" i="14"/>
  <c r="MW109" i="15" l="1"/>
  <c r="MX104" i="15"/>
  <c r="MX107" i="15"/>
  <c r="MX106" i="15"/>
  <c r="MX108" i="15"/>
  <c r="FF104" i="15"/>
  <c r="MT104" i="7"/>
  <c r="MT107" i="7" s="1"/>
  <c r="FB104" i="7"/>
  <c r="MT106" i="7"/>
  <c r="MS108" i="7"/>
  <c r="MS109" i="7" s="1"/>
  <c r="CJ12" i="14"/>
  <c r="KD12" i="14"/>
  <c r="MT108" i="7" l="1"/>
  <c r="MT109" i="7" s="1"/>
  <c r="MX109" i="15"/>
  <c r="MY106" i="15"/>
  <c r="MY104" i="15"/>
  <c r="MY107" i="15" s="1"/>
  <c r="FG104" i="15"/>
  <c r="MY108" i="15"/>
  <c r="MU106" i="7"/>
  <c r="MU104" i="7"/>
  <c r="MU108" i="7" s="1"/>
  <c r="FC104" i="7"/>
  <c r="CI12" i="14"/>
  <c r="KC12" i="14"/>
  <c r="MU107" i="7" l="1"/>
  <c r="FH104" i="15"/>
  <c r="MZ108" i="15"/>
  <c r="MZ104" i="15"/>
  <c r="MZ107" i="15" s="1"/>
  <c r="MZ106" i="15"/>
  <c r="MY109" i="15"/>
  <c r="MV104" i="7"/>
  <c r="MV107" i="7" s="1"/>
  <c r="MV108" i="7"/>
  <c r="MV106" i="7"/>
  <c r="FD104" i="7"/>
  <c r="MU109" i="7"/>
  <c r="CH12" i="14"/>
  <c r="KB12" i="14"/>
  <c r="MZ109" i="15" l="1"/>
  <c r="MV109" i="7"/>
  <c r="NA104" i="15"/>
  <c r="NA106" i="15"/>
  <c r="FI104" i="15"/>
  <c r="NA107" i="15"/>
  <c r="NA108" i="15"/>
  <c r="FE104" i="7"/>
  <c r="MW106" i="7"/>
  <c r="MW104" i="7"/>
  <c r="MW108" i="7" s="1"/>
  <c r="CG12" i="14"/>
  <c r="KA12" i="14"/>
  <c r="FJ104" i="15" l="1"/>
  <c r="NB106" i="15"/>
  <c r="NB104" i="15"/>
  <c r="NB108" i="15"/>
  <c r="NB107" i="15"/>
  <c r="NA109" i="15"/>
  <c r="MW107" i="7"/>
  <c r="MW109" i="7" s="1"/>
  <c r="MX106" i="7"/>
  <c r="MX104" i="7"/>
  <c r="MX108" i="7" s="1"/>
  <c r="FF104" i="7"/>
  <c r="MX107" i="7"/>
  <c r="CF12" i="14"/>
  <c r="JZ12" i="14"/>
  <c r="NB109" i="15" l="1"/>
  <c r="FK104" i="15"/>
  <c r="NC106" i="15"/>
  <c r="NC108" i="15"/>
  <c r="NC104" i="15"/>
  <c r="NC107" i="15" s="1"/>
  <c r="MX109" i="7"/>
  <c r="MY104" i="7"/>
  <c r="MY108" i="7" s="1"/>
  <c r="MY106" i="7"/>
  <c r="FG104" i="7"/>
  <c r="CE12" i="14"/>
  <c r="JY12" i="14"/>
  <c r="MY107" i="7" l="1"/>
  <c r="NC109" i="15"/>
  <c r="ND104" i="15"/>
  <c r="FL104" i="15"/>
  <c r="ND108" i="15"/>
  <c r="ND106" i="15"/>
  <c r="ND107" i="15"/>
  <c r="MY109" i="7"/>
  <c r="MZ106" i="7"/>
  <c r="MZ104" i="7"/>
  <c r="MZ107" i="7" s="1"/>
  <c r="FH104" i="7"/>
  <c r="MZ108" i="7"/>
  <c r="CD12" i="14"/>
  <c r="JX12" i="14"/>
  <c r="ND109" i="15" l="1"/>
  <c r="FM104" i="15"/>
  <c r="NE108" i="15"/>
  <c r="NE104" i="15"/>
  <c r="NE107" i="15" s="1"/>
  <c r="NE106" i="15"/>
  <c r="NA106" i="7"/>
  <c r="FI104" i="7"/>
  <c r="NA104" i="7"/>
  <c r="NA107" i="7" s="1"/>
  <c r="MZ109" i="7"/>
  <c r="CC12" i="14"/>
  <c r="JW12" i="14"/>
  <c r="NE109" i="15" l="1"/>
  <c r="NF108" i="15"/>
  <c r="NF104" i="15"/>
  <c r="NF106" i="15"/>
  <c r="FN104" i="15"/>
  <c r="NF107" i="15"/>
  <c r="NB106" i="7"/>
  <c r="FJ104" i="7"/>
  <c r="NB104" i="7"/>
  <c r="NB108" i="7" s="1"/>
  <c r="NA108" i="7"/>
  <c r="NA109" i="7" s="1"/>
  <c r="CB12" i="14"/>
  <c r="JV12" i="14"/>
  <c r="FO104" i="15" l="1"/>
  <c r="NG104" i="15"/>
  <c r="NG108" i="15" s="1"/>
  <c r="NG106" i="15"/>
  <c r="NG107" i="15"/>
  <c r="NF109" i="15"/>
  <c r="NB107" i="7"/>
  <c r="NB109" i="7" s="1"/>
  <c r="NC107" i="7"/>
  <c r="FK104" i="7"/>
  <c r="NC104" i="7"/>
  <c r="NC108" i="7" s="1"/>
  <c r="NC106" i="7"/>
  <c r="CA12" i="14"/>
  <c r="JU12" i="14"/>
  <c r="NG109" i="15" l="1"/>
  <c r="NH106" i="15"/>
  <c r="FP104" i="15"/>
  <c r="NH107" i="15"/>
  <c r="NH104" i="15"/>
  <c r="NH108" i="15" s="1"/>
  <c r="ND104" i="7"/>
  <c r="ND108" i="7" s="1"/>
  <c r="ND107" i="7"/>
  <c r="FL104" i="7"/>
  <c r="ND106" i="7"/>
  <c r="NC109" i="7"/>
  <c r="BZ12" i="14"/>
  <c r="JT12" i="14"/>
  <c r="NH109" i="15" l="1"/>
  <c r="FQ104" i="15"/>
  <c r="NI104" i="15"/>
  <c r="NI108" i="15" s="1"/>
  <c r="NI107" i="15"/>
  <c r="NI106" i="15"/>
  <c r="ND109" i="7"/>
  <c r="NE107" i="7"/>
  <c r="FM104" i="7"/>
  <c r="NE106" i="7"/>
  <c r="NE104" i="7"/>
  <c r="NE108" i="7" s="1"/>
  <c r="BY12" i="14"/>
  <c r="JS12" i="14"/>
  <c r="NJ104" i="15" l="1"/>
  <c r="NJ108" i="15" s="1"/>
  <c r="NJ106" i="15"/>
  <c r="NJ107" i="15"/>
  <c r="FR104" i="15"/>
  <c r="NI109" i="15"/>
  <c r="NE109" i="7"/>
  <c r="NF104" i="7"/>
  <c r="NF108" i="7" s="1"/>
  <c r="NF106" i="7"/>
  <c r="FN104" i="7"/>
  <c r="NF107" i="7"/>
  <c r="BX12" i="14"/>
  <c r="JR12" i="14"/>
  <c r="NK104" i="15" l="1"/>
  <c r="NK107" i="15" s="1"/>
  <c r="NK106" i="15"/>
  <c r="FS104" i="15"/>
  <c r="NK108" i="15"/>
  <c r="NJ109" i="15"/>
  <c r="NG106" i="7"/>
  <c r="NG104" i="7"/>
  <c r="NG108" i="7" s="1"/>
  <c r="NG107" i="7"/>
  <c r="FO104" i="7"/>
  <c r="NF109" i="7"/>
  <c r="BW12" i="14"/>
  <c r="JQ12" i="14"/>
  <c r="NL106" i="15" l="1"/>
  <c r="FT104" i="15"/>
  <c r="NL104" i="15"/>
  <c r="NL107" i="15" s="1"/>
  <c r="NK109" i="15"/>
  <c r="NH106" i="7"/>
  <c r="FP104" i="7"/>
  <c r="NH107" i="7"/>
  <c r="NH104" i="7"/>
  <c r="NH108" i="7" s="1"/>
  <c r="NG109" i="7"/>
  <c r="BV12" i="14"/>
  <c r="JP12" i="14"/>
  <c r="NM107" i="15" l="1"/>
  <c r="NM106" i="15"/>
  <c r="NM104" i="15"/>
  <c r="NM108" i="15" s="1"/>
  <c r="FU104" i="15"/>
  <c r="NL108" i="15"/>
  <c r="NL109" i="15" s="1"/>
  <c r="FQ104" i="7"/>
  <c r="NI106" i="7"/>
  <c r="NI107" i="7"/>
  <c r="NI104" i="7"/>
  <c r="NI108" i="7" s="1"/>
  <c r="NH109" i="7"/>
  <c r="BU12" i="14"/>
  <c r="JO12" i="14"/>
  <c r="NM109" i="15" l="1"/>
  <c r="FV104" i="15"/>
  <c r="NN104" i="15"/>
  <c r="NN108" i="15" s="1"/>
  <c r="NN106" i="15"/>
  <c r="NN107" i="15"/>
  <c r="NI109" i="7"/>
  <c r="NJ104" i="7"/>
  <c r="NJ108" i="7" s="1"/>
  <c r="FR104" i="7"/>
  <c r="NJ107" i="7"/>
  <c r="NJ106" i="7"/>
  <c r="BT12" i="14"/>
  <c r="JN12" i="14"/>
  <c r="NN109" i="15" l="1"/>
  <c r="NO104" i="15"/>
  <c r="NO107" i="15"/>
  <c r="NO106" i="15"/>
  <c r="FW104" i="15"/>
  <c r="NO108" i="15"/>
  <c r="NJ109" i="7"/>
  <c r="NK104" i="7"/>
  <c r="NK108" i="7" s="1"/>
  <c r="NK106" i="7"/>
  <c r="NK107" i="7"/>
  <c r="FS104" i="7"/>
  <c r="BS12" i="14"/>
  <c r="JM12" i="14"/>
  <c r="FX104" i="15" l="1"/>
  <c r="NP106" i="15"/>
  <c r="NP107" i="15"/>
  <c r="NP104" i="15"/>
  <c r="NP108" i="15" s="1"/>
  <c r="NO109" i="15"/>
  <c r="NL106" i="7"/>
  <c r="NL107" i="7"/>
  <c r="NL104" i="7"/>
  <c r="NL108" i="7" s="1"/>
  <c r="FT104" i="7"/>
  <c r="NK109" i="7"/>
  <c r="BR12" i="14"/>
  <c r="JL12" i="14"/>
  <c r="NP109" i="15" l="1"/>
  <c r="FY104" i="15"/>
  <c r="NQ106" i="15"/>
  <c r="NQ104" i="15"/>
  <c r="NQ107" i="15" s="1"/>
  <c r="NM107" i="7"/>
  <c r="FU104" i="7"/>
  <c r="NM104" i="7"/>
  <c r="NM108" i="7" s="1"/>
  <c r="NM106" i="7"/>
  <c r="NL109" i="7"/>
  <c r="BQ12" i="14"/>
  <c r="JK12" i="14"/>
  <c r="NQ108" i="15" l="1"/>
  <c r="NQ109" i="15" s="1"/>
  <c r="FZ104" i="15"/>
  <c r="NR104" i="15"/>
  <c r="NR108" i="15" s="1"/>
  <c r="NR106" i="15"/>
  <c r="NR107" i="15"/>
  <c r="NM109" i="7"/>
  <c r="NN106" i="7"/>
  <c r="NN107" i="7"/>
  <c r="NN104" i="7"/>
  <c r="NN108" i="7" s="1"/>
  <c r="FV104" i="7"/>
  <c r="BP12" i="14"/>
  <c r="JJ12" i="14"/>
  <c r="NS107" i="15" l="1"/>
  <c r="NS104" i="15"/>
  <c r="NS108" i="15" s="1"/>
  <c r="NS106" i="15"/>
  <c r="GA104" i="15"/>
  <c r="NR109" i="15"/>
  <c r="NO104" i="7"/>
  <c r="NO108" i="7" s="1"/>
  <c r="NO106" i="7"/>
  <c r="NO107" i="7"/>
  <c r="FW104" i="7"/>
  <c r="NN109" i="7"/>
  <c r="BO12" i="14"/>
  <c r="JI12" i="14"/>
  <c r="NS109" i="15" l="1"/>
  <c r="NT106" i="15"/>
  <c r="GB104" i="15"/>
  <c r="NT104" i="15"/>
  <c r="NT108" i="15" s="1"/>
  <c r="NT107" i="15"/>
  <c r="FX104" i="7"/>
  <c r="NP107" i="7"/>
  <c r="NP106" i="7"/>
  <c r="NP104" i="7"/>
  <c r="NP108" i="7" s="1"/>
  <c r="NO109" i="7"/>
  <c r="BN12" i="14"/>
  <c r="JH12" i="14"/>
  <c r="NU104" i="15" l="1"/>
  <c r="NU108" i="15" s="1"/>
  <c r="NU106" i="15"/>
  <c r="GC104" i="15"/>
  <c r="NU107" i="15"/>
  <c r="NT109" i="15"/>
  <c r="NQ104" i="7"/>
  <c r="NQ108" i="7" s="1"/>
  <c r="NQ107" i="7"/>
  <c r="NQ106" i="7"/>
  <c r="FY104" i="7"/>
  <c r="NP109" i="7"/>
  <c r="BM12" i="14"/>
  <c r="JG12" i="14"/>
  <c r="NV106" i="15" l="1"/>
  <c r="NV107" i="15"/>
  <c r="NV104" i="15"/>
  <c r="NV108" i="15" s="1"/>
  <c r="GD104" i="15"/>
  <c r="NU109" i="15"/>
  <c r="NQ109" i="7"/>
  <c r="NR107" i="7"/>
  <c r="NR106" i="7"/>
  <c r="FZ104" i="7"/>
  <c r="NR104" i="7"/>
  <c r="NR108" i="7" s="1"/>
  <c r="BL12" i="14"/>
  <c r="JF12" i="14"/>
  <c r="NV109" i="15" l="1"/>
  <c r="NW106" i="15"/>
  <c r="GE104" i="15"/>
  <c r="NW107" i="15"/>
  <c r="NW104" i="15"/>
  <c r="NW108" i="15" s="1"/>
  <c r="NS106" i="7"/>
  <c r="GA104" i="7"/>
  <c r="NS107" i="7"/>
  <c r="NS104" i="7"/>
  <c r="NS108" i="7" s="1"/>
  <c r="NR109" i="7"/>
  <c r="BK12" i="14"/>
  <c r="JE12" i="14"/>
  <c r="NW109" i="15" l="1"/>
  <c r="NX107" i="15"/>
  <c r="NX106" i="15"/>
  <c r="NX104" i="15"/>
  <c r="NX108" i="15" s="1"/>
  <c r="NX109" i="15" s="1"/>
  <c r="GF104" i="15"/>
  <c r="NT106" i="7"/>
  <c r="NT104" i="7"/>
  <c r="NT108" i="7" s="1"/>
  <c r="NT107" i="7"/>
  <c r="GB104" i="7"/>
  <c r="NS109" i="7"/>
  <c r="BJ12" i="14"/>
  <c r="JD12" i="14"/>
  <c r="NY104" i="15" l="1"/>
  <c r="NY108" i="15" s="1"/>
  <c r="NY106" i="15"/>
  <c r="NY107" i="15"/>
  <c r="GG104" i="15"/>
  <c r="NU104" i="7"/>
  <c r="NU108" i="7" s="1"/>
  <c r="NU107" i="7"/>
  <c r="GC104" i="7"/>
  <c r="NU106" i="7"/>
  <c r="NT109" i="7"/>
  <c r="BI12" i="14"/>
  <c r="JC12" i="14"/>
  <c r="NZ104" i="15" l="1"/>
  <c r="NZ108" i="15" s="1"/>
  <c r="NZ107" i="15"/>
  <c r="NZ106" i="15"/>
  <c r="GH104" i="15"/>
  <c r="NY109" i="15"/>
  <c r="NU109" i="7"/>
  <c r="NV104" i="7"/>
  <c r="NV108" i="7" s="1"/>
  <c r="NV107" i="7"/>
  <c r="NV106" i="7"/>
  <c r="GD104" i="7"/>
  <c r="BH12" i="14"/>
  <c r="JB12" i="14"/>
  <c r="NV109" i="7" l="1"/>
  <c r="OA107" i="15"/>
  <c r="GI104" i="15"/>
  <c r="OA106" i="15"/>
  <c r="OA104" i="15"/>
  <c r="OA108" i="15" s="1"/>
  <c r="NZ109" i="15"/>
  <c r="NW107" i="7"/>
  <c r="NW104" i="7"/>
  <c r="NW108" i="7" s="1"/>
  <c r="GE104" i="7"/>
  <c r="NW106" i="7"/>
  <c r="BG12" i="14"/>
  <c r="JA12" i="14"/>
  <c r="OA109" i="15" l="1"/>
  <c r="GJ104" i="15"/>
  <c r="OB104" i="15"/>
  <c r="OB108" i="15" s="1"/>
  <c r="OB107" i="15"/>
  <c r="OB106" i="15"/>
  <c r="NW109" i="7"/>
  <c r="NX106" i="7"/>
  <c r="GF104" i="7"/>
  <c r="NX104" i="7"/>
  <c r="NX108" i="7" s="1"/>
  <c r="NX107" i="7"/>
  <c r="BF12" i="14"/>
  <c r="IZ12" i="14"/>
  <c r="OB109" i="15" l="1"/>
  <c r="GK104" i="15"/>
  <c r="OC106" i="15"/>
  <c r="OC107" i="15"/>
  <c r="OC104" i="15"/>
  <c r="OC108" i="15" s="1"/>
  <c r="OC109" i="15" s="1"/>
  <c r="NX109" i="7"/>
  <c r="NY107" i="7"/>
  <c r="NY104" i="7"/>
  <c r="NY108" i="7" s="1"/>
  <c r="NY106" i="7"/>
  <c r="GG104" i="7"/>
  <c r="BE12" i="14"/>
  <c r="IY12" i="14"/>
  <c r="NY109" i="7" l="1"/>
  <c r="OD104" i="15"/>
  <c r="OD108" i="15" s="1"/>
  <c r="GL104" i="15"/>
  <c r="OD107" i="15"/>
  <c r="OD106" i="15"/>
  <c r="NZ106" i="7"/>
  <c r="GH104" i="7"/>
  <c r="NZ104" i="7"/>
  <c r="NZ108" i="7" s="1"/>
  <c r="NZ107" i="7"/>
  <c r="BD12" i="14"/>
  <c r="IX12" i="14"/>
  <c r="OD109" i="15" l="1"/>
  <c r="GM104" i="15"/>
  <c r="OE107" i="15"/>
  <c r="OE104" i="15"/>
  <c r="OE108" i="15" s="1"/>
  <c r="OE106" i="15"/>
  <c r="OA104" i="7"/>
  <c r="OA108" i="7" s="1"/>
  <c r="OA106" i="7"/>
  <c r="GI104" i="7"/>
  <c r="OA107" i="7"/>
  <c r="NZ109" i="7"/>
  <c r="BC12" i="14"/>
  <c r="IW12" i="14"/>
  <c r="OE109" i="15" l="1"/>
  <c r="OF107" i="15"/>
  <c r="OF106" i="15"/>
  <c r="GN104" i="15"/>
  <c r="OF104" i="15"/>
  <c r="OF108" i="15" s="1"/>
  <c r="OB107" i="7"/>
  <c r="OB106" i="7"/>
  <c r="OB104" i="7"/>
  <c r="OB108" i="7" s="1"/>
  <c r="GJ104" i="7"/>
  <c r="OA109" i="7"/>
  <c r="BB12" i="14"/>
  <c r="IV12" i="14"/>
  <c r="OG106" i="15" l="1"/>
  <c r="GO104" i="15"/>
  <c r="OG107" i="15"/>
  <c r="OG104" i="15"/>
  <c r="OG108" i="15" s="1"/>
  <c r="OF109" i="15"/>
  <c r="OB109" i="7"/>
  <c r="OC107" i="7"/>
  <c r="OC106" i="7"/>
  <c r="GK104" i="7"/>
  <c r="OC104" i="7"/>
  <c r="OC108" i="7" s="1"/>
  <c r="BA12" i="14"/>
  <c r="IU12" i="14"/>
  <c r="OH106" i="15" l="1"/>
  <c r="GP104" i="15"/>
  <c r="OH104" i="15"/>
  <c r="OH108" i="15" s="1"/>
  <c r="OH107" i="15"/>
  <c r="OG109" i="15"/>
  <c r="OC109" i="7"/>
  <c r="GL104" i="7"/>
  <c r="OD107" i="7"/>
  <c r="OD106" i="7"/>
  <c r="OD104" i="7"/>
  <c r="OD108" i="7" s="1"/>
  <c r="AZ12" i="14"/>
  <c r="IT12" i="14"/>
  <c r="OH109" i="15" l="1"/>
  <c r="OI106" i="15"/>
  <c r="OI104" i="15"/>
  <c r="OI108" i="15" s="1"/>
  <c r="GQ104" i="15"/>
  <c r="OI107" i="15"/>
  <c r="OD109" i="7"/>
  <c r="OE104" i="7"/>
  <c r="OE108" i="7" s="1"/>
  <c r="GM104" i="7"/>
  <c r="OE107" i="7"/>
  <c r="OE106" i="7"/>
  <c r="AY12" i="14"/>
  <c r="IS12" i="14"/>
  <c r="OE109" i="7" l="1"/>
  <c r="OI109" i="15"/>
  <c r="GR104" i="15"/>
  <c r="OJ107" i="15"/>
  <c r="OJ106" i="15"/>
  <c r="OJ104" i="15"/>
  <c r="OJ108" i="15" s="1"/>
  <c r="OJ109" i="15" s="1"/>
  <c r="GN104" i="7"/>
  <c r="OF104" i="7"/>
  <c r="OF108" i="7" s="1"/>
  <c r="OF106" i="7"/>
  <c r="OF107" i="7"/>
  <c r="AX12" i="14"/>
  <c r="IR12" i="14"/>
  <c r="OK106" i="15" l="1"/>
  <c r="OK104" i="15"/>
  <c r="OK108" i="15" s="1"/>
  <c r="OK107" i="15"/>
  <c r="GS104" i="15"/>
  <c r="OF109" i="7"/>
  <c r="OG107" i="7"/>
  <c r="OG106" i="7"/>
  <c r="OG104" i="7"/>
  <c r="OG108" i="7" s="1"/>
  <c r="GO104" i="7"/>
  <c r="AW12" i="14"/>
  <c r="IQ12" i="14"/>
  <c r="GT104" i="15" l="1"/>
  <c r="OL107" i="15"/>
  <c r="OL104" i="15"/>
  <c r="OL108" i="15" s="1"/>
  <c r="OL106" i="15"/>
  <c r="OK109" i="15"/>
  <c r="GP104" i="7"/>
  <c r="OH104" i="7"/>
  <c r="OH108" i="7" s="1"/>
  <c r="OH107" i="7"/>
  <c r="OH106" i="7"/>
  <c r="OG109" i="7"/>
  <c r="AV12" i="14"/>
  <c r="IP12" i="14"/>
  <c r="OL109" i="15" l="1"/>
  <c r="OM107" i="15"/>
  <c r="GU104" i="15"/>
  <c r="OM106" i="15"/>
  <c r="OM104" i="15"/>
  <c r="OM108" i="15" s="1"/>
  <c r="OH109" i="7"/>
  <c r="OI107" i="7"/>
  <c r="OI106" i="7"/>
  <c r="OI104" i="7"/>
  <c r="OI108" i="7" s="1"/>
  <c r="GQ104" i="7"/>
  <c r="AU12" i="14"/>
  <c r="IO12" i="14"/>
  <c r="ON104" i="15" l="1"/>
  <c r="ON108" i="15" s="1"/>
  <c r="ON107" i="15"/>
  <c r="ON106" i="15"/>
  <c r="GV104" i="15"/>
  <c r="OM109" i="15"/>
  <c r="OJ106" i="7"/>
  <c r="OJ104" i="7"/>
  <c r="OJ108" i="7" s="1"/>
  <c r="OJ107" i="7"/>
  <c r="GR104" i="7"/>
  <c r="OI109" i="7"/>
  <c r="AT12" i="14"/>
  <c r="IN12" i="14"/>
  <c r="GW104" i="15" l="1"/>
  <c r="OO106" i="15"/>
  <c r="OO104" i="15"/>
  <c r="OO108" i="15" s="1"/>
  <c r="OO107" i="15"/>
  <c r="ON109" i="15"/>
  <c r="OJ109" i="7"/>
  <c r="OK107" i="7"/>
  <c r="OK104" i="7"/>
  <c r="OK108" i="7" s="1"/>
  <c r="OK106" i="7"/>
  <c r="GS104" i="7"/>
  <c r="AS12" i="14"/>
  <c r="IM12" i="14"/>
  <c r="OK109" i="7" l="1"/>
  <c r="OO109" i="15"/>
  <c r="OP104" i="15"/>
  <c r="OP108" i="15" s="1"/>
  <c r="OP107" i="15"/>
  <c r="GX104" i="15"/>
  <c r="OP106" i="15"/>
  <c r="OL104" i="7"/>
  <c r="OL108" i="7" s="1"/>
  <c r="GT104" i="7"/>
  <c r="OL107" i="7"/>
  <c r="OL106" i="7"/>
  <c r="IL12" i="14"/>
  <c r="AR12" i="14"/>
  <c r="OP109" i="15" l="1"/>
  <c r="GY104" i="15"/>
  <c r="OQ104" i="15"/>
  <c r="OQ108" i="15" s="1"/>
  <c r="OQ106" i="15"/>
  <c r="OQ107" i="15"/>
  <c r="OL109" i="7"/>
  <c r="OM107" i="7"/>
  <c r="GU104" i="7"/>
  <c r="OM106" i="7"/>
  <c r="OM104" i="7"/>
  <c r="OM108" i="7" s="1"/>
  <c r="IK12" i="14"/>
  <c r="AQ12" i="14"/>
  <c r="OQ109" i="15" l="1"/>
  <c r="GZ104" i="15"/>
  <c r="OR107" i="15"/>
  <c r="OR106" i="15"/>
  <c r="OR104" i="15"/>
  <c r="OR108" i="15" s="1"/>
  <c r="OM109" i="7"/>
  <c r="ON106" i="7"/>
  <c r="ON104" i="7"/>
  <c r="ON108" i="7" s="1"/>
  <c r="ON107" i="7"/>
  <c r="GV104" i="7"/>
  <c r="IJ12" i="14"/>
  <c r="AP12" i="14"/>
  <c r="OS107" i="15" l="1"/>
  <c r="HA104" i="15"/>
  <c r="OS104" i="15"/>
  <c r="OS108" i="15" s="1"/>
  <c r="OS106" i="15"/>
  <c r="OR109" i="15"/>
  <c r="OO104" i="7"/>
  <c r="OO107" i="7"/>
  <c r="OO108" i="7"/>
  <c r="GW104" i="7"/>
  <c r="OO106" i="7"/>
  <c r="ON109" i="7"/>
  <c r="II12" i="14"/>
  <c r="AO12" i="14"/>
  <c r="OO109" i="7" l="1"/>
  <c r="HB104" i="15"/>
  <c r="OT104" i="15"/>
  <c r="OT108" i="15" s="1"/>
  <c r="OT106" i="15"/>
  <c r="OT107" i="15"/>
  <c r="OS109" i="15"/>
  <c r="OP107" i="7"/>
  <c r="OP106" i="7"/>
  <c r="OP104" i="7"/>
  <c r="OP108" i="7" s="1"/>
  <c r="GX104" i="7"/>
  <c r="IH12" i="14"/>
  <c r="AN12" i="14"/>
  <c r="OT109" i="15" l="1"/>
  <c r="OU107" i="15"/>
  <c r="OU104" i="15"/>
  <c r="OU108" i="15"/>
  <c r="OU106" i="15"/>
  <c r="HC104" i="15"/>
  <c r="OQ107" i="7"/>
  <c r="OQ106" i="7"/>
  <c r="GY104" i="7"/>
  <c r="OQ104" i="7"/>
  <c r="OQ108" i="7" s="1"/>
  <c r="OP109" i="7"/>
  <c r="IG12" i="14"/>
  <c r="AM12" i="14"/>
  <c r="OV107" i="15" l="1"/>
  <c r="OV104" i="15"/>
  <c r="OV106" i="15"/>
  <c r="HD104" i="15"/>
  <c r="OV108" i="15"/>
  <c r="OU109" i="15"/>
  <c r="OQ109" i="7"/>
  <c r="OR107" i="7"/>
  <c r="OR104" i="7"/>
  <c r="OR108" i="7" s="1"/>
  <c r="OR106" i="7"/>
  <c r="GZ104" i="7"/>
  <c r="IF12" i="14"/>
  <c r="AL12" i="14"/>
  <c r="OV109" i="15" l="1"/>
  <c r="OR109" i="7"/>
  <c r="OW104" i="15"/>
  <c r="HE104" i="15"/>
  <c r="OW106" i="15"/>
  <c r="OW107" i="15"/>
  <c r="OW108" i="15"/>
  <c r="OS104" i="7"/>
  <c r="OS108" i="7" s="1"/>
  <c r="HA104" i="7"/>
  <c r="OS107" i="7"/>
  <c r="OS106" i="7"/>
  <c r="IE12" i="14"/>
  <c r="AK12" i="14"/>
  <c r="OW109" i="15" l="1"/>
  <c r="OX104" i="15"/>
  <c r="OX107" i="15"/>
  <c r="HF104" i="15"/>
  <c r="OX106" i="15"/>
  <c r="OX108" i="15"/>
  <c r="OS109" i="7"/>
  <c r="OT107" i="7"/>
  <c r="OT106" i="7"/>
  <c r="HB104" i="7"/>
  <c r="OT104" i="7"/>
  <c r="OT108" i="7" s="1"/>
  <c r="ID12" i="14"/>
  <c r="AJ12" i="14"/>
  <c r="OX109" i="15" l="1"/>
  <c r="OY104" i="15"/>
  <c r="HG104" i="15"/>
  <c r="OY106" i="15"/>
  <c r="OY107" i="15"/>
  <c r="OY108" i="15"/>
  <c r="OU107" i="7"/>
  <c r="OU104" i="7"/>
  <c r="OU108" i="7" s="1"/>
  <c r="OU106" i="7"/>
  <c r="HC104" i="7"/>
  <c r="OT109" i="7"/>
  <c r="IC12" i="14"/>
  <c r="AI12" i="14"/>
  <c r="OY109" i="15" l="1"/>
  <c r="OZ107" i="15"/>
  <c r="OZ106" i="15"/>
  <c r="HH104" i="15"/>
  <c r="OZ104" i="15"/>
  <c r="OZ108" i="15" s="1"/>
  <c r="OV104" i="7"/>
  <c r="OV108" i="7" s="1"/>
  <c r="OV106" i="7"/>
  <c r="OV107" i="7"/>
  <c r="HD104" i="7"/>
  <c r="OU109" i="7"/>
  <c r="IB12" i="14"/>
  <c r="AH12" i="14"/>
  <c r="PA106" i="15" l="1"/>
  <c r="PA104" i="15"/>
  <c r="PA108" i="15" s="1"/>
  <c r="HI104" i="15"/>
  <c r="PA107" i="15"/>
  <c r="OZ109" i="15"/>
  <c r="OW106" i="7"/>
  <c r="OW107" i="7"/>
  <c r="HE104" i="7"/>
  <c r="OW104" i="7"/>
  <c r="OW108" i="7" s="1"/>
  <c r="OV109" i="7"/>
  <c r="IA12" i="14"/>
  <c r="AG12" i="14"/>
  <c r="PA109" i="15" l="1"/>
  <c r="PB106" i="15"/>
  <c r="PB104" i="15"/>
  <c r="PB108" i="15" s="1"/>
  <c r="HJ104" i="15"/>
  <c r="PB107" i="15"/>
  <c r="OX107" i="7"/>
  <c r="HF104" i="7"/>
  <c r="OX106" i="7"/>
  <c r="OX104" i="7"/>
  <c r="OX108" i="7" s="1"/>
  <c r="OW109" i="7"/>
  <c r="HZ12" i="14"/>
  <c r="AF12" i="14"/>
  <c r="HK104" i="15" l="1"/>
  <c r="PC104" i="15"/>
  <c r="PC108" i="15" s="1"/>
  <c r="PC107" i="15"/>
  <c r="PC106" i="15"/>
  <c r="PB109" i="15"/>
  <c r="OX109" i="7"/>
  <c r="OY104" i="7"/>
  <c r="OY108" i="7" s="1"/>
  <c r="OY107" i="7"/>
  <c r="OY106" i="7"/>
  <c r="HG104" i="7"/>
  <c r="HY12" i="14"/>
  <c r="AE12" i="14"/>
  <c r="PC109" i="15" l="1"/>
  <c r="OY109" i="7"/>
  <c r="PD106" i="15"/>
  <c r="PD104" i="15"/>
  <c r="PD108" i="15" s="1"/>
  <c r="PD107" i="15"/>
  <c r="HL104" i="15"/>
  <c r="OZ107" i="7"/>
  <c r="OZ104" i="7"/>
  <c r="OZ108" i="7" s="1"/>
  <c r="OZ106" i="7"/>
  <c r="HH104" i="7"/>
  <c r="HX12" i="14"/>
  <c r="AD12" i="14"/>
  <c r="PE104" i="15" l="1"/>
  <c r="PE108" i="15" s="1"/>
  <c r="PE107" i="15"/>
  <c r="PE106" i="15"/>
  <c r="HM104" i="15"/>
  <c r="PD109" i="15"/>
  <c r="PA107" i="7"/>
  <c r="HI104" i="7"/>
  <c r="PA106" i="7"/>
  <c r="PA104" i="7"/>
  <c r="PA108" i="7" s="1"/>
  <c r="OZ109" i="7"/>
  <c r="HW12" i="14"/>
  <c r="AC12" i="14"/>
  <c r="PE109" i="15" l="1"/>
  <c r="PF107" i="15"/>
  <c r="HN104" i="15"/>
  <c r="PF104" i="15"/>
  <c r="PF108" i="15" s="1"/>
  <c r="PF106" i="15"/>
  <c r="PA109" i="7"/>
  <c r="PB106" i="7"/>
  <c r="PB104" i="7"/>
  <c r="PB108" i="7" s="1"/>
  <c r="HJ104" i="7"/>
  <c r="PB107" i="7"/>
  <c r="HV12" i="14"/>
  <c r="AB12" i="14"/>
  <c r="PG107" i="15" l="1"/>
  <c r="PG106" i="15"/>
  <c r="HO104" i="15"/>
  <c r="PG104" i="15"/>
  <c r="PG108" i="15" s="1"/>
  <c r="PG109" i="15" s="1"/>
  <c r="PF109" i="15"/>
  <c r="PC104" i="7"/>
  <c r="PC108" i="7" s="1"/>
  <c r="HK104" i="7"/>
  <c r="PC107" i="7"/>
  <c r="PC106" i="7"/>
  <c r="PB109" i="7"/>
  <c r="HU12" i="14"/>
  <c r="AA12" i="14"/>
  <c r="PH107" i="15" l="1"/>
  <c r="PH106" i="15"/>
  <c r="PH104" i="15"/>
  <c r="PH108" i="15" s="1"/>
  <c r="PH109" i="15" s="1"/>
  <c r="HP104" i="15"/>
  <c r="PC109" i="7"/>
  <c r="PD104" i="7"/>
  <c r="PD108" i="7" s="1"/>
  <c r="PD107" i="7"/>
  <c r="PD106" i="7"/>
  <c r="HL104" i="7"/>
  <c r="HT12" i="14"/>
  <c r="Z12" i="14"/>
  <c r="PD109" i="7" l="1"/>
  <c r="HQ104" i="15"/>
  <c r="PI106" i="15"/>
  <c r="PI104" i="15"/>
  <c r="PI108" i="15" s="1"/>
  <c r="PI107" i="15"/>
  <c r="PE106" i="7"/>
  <c r="PE104" i="7"/>
  <c r="PE108" i="7" s="1"/>
  <c r="HM104" i="7"/>
  <c r="PE107" i="7"/>
  <c r="HS12" i="14"/>
  <c r="Y12" i="14"/>
  <c r="HR104" i="15" l="1"/>
  <c r="PJ106" i="15"/>
  <c r="PJ104" i="15"/>
  <c r="PJ108" i="15" s="1"/>
  <c r="PJ107" i="15"/>
  <c r="PI109" i="15"/>
  <c r="PF104" i="7"/>
  <c r="PF108" i="7" s="1"/>
  <c r="PF107" i="7"/>
  <c r="HN104" i="7"/>
  <c r="PF106" i="7"/>
  <c r="PE109" i="7"/>
  <c r="HR12" i="14"/>
  <c r="X12" i="14"/>
  <c r="PJ109" i="15" l="1"/>
  <c r="PK104" i="15"/>
  <c r="PK108" i="15" s="1"/>
  <c r="PK106" i="15"/>
  <c r="PK107" i="15"/>
  <c r="PF109" i="7"/>
  <c r="PG104" i="7"/>
  <c r="PG108" i="7" s="1"/>
  <c r="PG107" i="7"/>
  <c r="PG106" i="7"/>
  <c r="HQ12" i="14"/>
  <c r="W12" i="14"/>
  <c r="HP12" i="14" s="1"/>
  <c r="PK109" i="15" l="1"/>
  <c r="PG109" i="7"/>
  <c r="PH107" i="14"/>
  <c r="PH106" i="14"/>
  <c r="PH104" i="14"/>
  <c r="PH108" i="14" s="1"/>
  <c r="PH109" i="14" l="1"/>
  <c r="HQ107" i="14" l="1"/>
  <c r="HP107" i="14"/>
  <c r="HP104" i="14"/>
  <c r="HP106" i="14" s="1"/>
  <c r="HP108" i="14" l="1"/>
  <c r="HP109" i="14" s="1"/>
  <c r="HQ104" i="14"/>
  <c r="HQ106" i="14" s="1"/>
  <c r="HQ109" i="14" s="1"/>
  <c r="HQ108" i="14"/>
  <c r="HR104" i="14" l="1"/>
  <c r="HR106" i="14" s="1"/>
  <c r="HR107" i="14"/>
  <c r="HS107" i="14"/>
  <c r="HS104" i="14"/>
  <c r="HS106" i="14" s="1"/>
  <c r="HS108" i="14" l="1"/>
  <c r="HS109" i="14" s="1"/>
  <c r="HR108" i="14"/>
  <c r="HR109" i="14" s="1"/>
  <c r="HT107" i="14"/>
  <c r="HT104" i="14"/>
  <c r="HT106" i="14" s="1"/>
  <c r="HT108" i="14" l="1"/>
  <c r="HT109" i="14" s="1"/>
  <c r="HU107" i="14"/>
  <c r="HU104" i="14"/>
  <c r="HU106" i="14" s="1"/>
  <c r="HU108" i="14" l="1"/>
  <c r="HU109" i="14" s="1"/>
  <c r="HV104" i="14"/>
  <c r="HV108" i="14" s="1"/>
  <c r="HV107" i="14"/>
  <c r="HV106" i="14"/>
  <c r="HV109" i="14" l="1"/>
  <c r="HW107" i="14"/>
  <c r="HW104" i="14"/>
  <c r="HW106" i="14" s="1"/>
  <c r="HW108" i="14" l="1"/>
  <c r="HW109" i="14" s="1"/>
  <c r="HX104" i="14"/>
  <c r="HX106" i="14" s="1"/>
  <c r="HX107" i="14"/>
  <c r="HX108" i="14" l="1"/>
  <c r="HX109" i="14" s="1"/>
  <c r="HY104" i="14"/>
  <c r="HY106" i="14" s="1"/>
  <c r="HY107" i="14"/>
  <c r="HY108" i="14" l="1"/>
  <c r="HY109" i="14"/>
  <c r="HZ104" i="14"/>
  <c r="HZ106" i="14" s="1"/>
  <c r="HZ107" i="14"/>
  <c r="HZ108" i="14" l="1"/>
  <c r="HZ109" i="14" s="1"/>
  <c r="IA107" i="14"/>
  <c r="IA104" i="14"/>
  <c r="IA106" i="14" s="1"/>
  <c r="IA108" i="14" l="1"/>
  <c r="IA109" i="14" s="1"/>
  <c r="IB104" i="14"/>
  <c r="IB106" i="14" s="1"/>
  <c r="IB108" i="14"/>
  <c r="IB107" i="14"/>
  <c r="IB109" i="14" l="1"/>
  <c r="IC107" i="14"/>
  <c r="IC104" i="14"/>
  <c r="IC106" i="14" s="1"/>
  <c r="IC108" i="14" l="1"/>
  <c r="IC109" i="14" s="1"/>
  <c r="ID104" i="14"/>
  <c r="ID108" i="14" s="1"/>
  <c r="ID107" i="14"/>
  <c r="ID106" i="14"/>
  <c r="ID109" i="14" l="1"/>
  <c r="IE104" i="14"/>
  <c r="IE106" i="14" s="1"/>
  <c r="IE107" i="14"/>
  <c r="IE108" i="14" l="1"/>
  <c r="IE109" i="14" s="1"/>
  <c r="IF104" i="14"/>
  <c r="IF106" i="14" s="1"/>
  <c r="IF107" i="14"/>
  <c r="IF108" i="14"/>
  <c r="IF109" i="14" l="1"/>
  <c r="IG104" i="14"/>
  <c r="IG108" i="14" s="1"/>
  <c r="IG107" i="14"/>
  <c r="IG106" i="14"/>
  <c r="IG109" i="14" l="1"/>
  <c r="IH104" i="14"/>
  <c r="IH106" i="14" s="1"/>
  <c r="IH107" i="14"/>
  <c r="IH108" i="14" l="1"/>
  <c r="IH109" i="14" s="1"/>
  <c r="II104" i="14"/>
  <c r="II108" i="14" s="1"/>
  <c r="II106" i="14"/>
  <c r="II107" i="14"/>
  <c r="II109" i="14" l="1"/>
  <c r="IJ107" i="14"/>
  <c r="IJ104" i="14"/>
  <c r="IJ106" i="14" s="1"/>
  <c r="IJ108" i="14" l="1"/>
  <c r="IJ109" i="14" s="1"/>
  <c r="IK104" i="14"/>
  <c r="IK106" i="14" s="1"/>
  <c r="IK108" i="14"/>
  <c r="IK107" i="14"/>
  <c r="IK109" i="14" l="1"/>
  <c r="IL104" i="14"/>
  <c r="IL107" i="14" s="1"/>
  <c r="IL108" i="14" l="1"/>
  <c r="IL106" i="14"/>
  <c r="IL109" i="14" s="1"/>
  <c r="IM104" i="14"/>
  <c r="IM108" i="14" s="1"/>
  <c r="IM107" i="14"/>
  <c r="IM106" i="14" l="1"/>
  <c r="IM109" i="14" s="1"/>
  <c r="IN104" i="14"/>
  <c r="IN107" i="14" s="1"/>
  <c r="IN108" i="14" l="1"/>
  <c r="IN106" i="14"/>
  <c r="IO104" i="14"/>
  <c r="IO108" i="14" s="1"/>
  <c r="IO107" i="14"/>
  <c r="IO106" i="14" l="1"/>
  <c r="IO109" i="14" s="1"/>
  <c r="IN109" i="14"/>
  <c r="IP104" i="14"/>
  <c r="IP107" i="14" s="1"/>
  <c r="IP108" i="14" l="1"/>
  <c r="IP106" i="14"/>
  <c r="IQ104" i="14"/>
  <c r="IQ106" i="14" s="1"/>
  <c r="IQ107" i="14"/>
  <c r="IP109" i="14" l="1"/>
  <c r="IQ108" i="14"/>
  <c r="IQ109" i="14" s="1"/>
  <c r="IR104" i="14"/>
  <c r="IR107" i="14" s="1"/>
  <c r="IR106" i="14" l="1"/>
  <c r="IR108" i="14"/>
  <c r="IS104" i="14"/>
  <c r="IS107" i="14" s="1"/>
  <c r="IR109" i="14" l="1"/>
  <c r="IS108" i="14"/>
  <c r="IS106" i="14"/>
  <c r="IT104" i="14"/>
  <c r="IT107" i="14" s="1"/>
  <c r="IS109" i="14" l="1"/>
  <c r="IT108" i="14"/>
  <c r="IT106" i="14"/>
  <c r="IU104" i="14"/>
  <c r="IU107" i="14" s="1"/>
  <c r="IU108" i="14"/>
  <c r="IU106" i="14"/>
  <c r="IT109" i="14" l="1"/>
  <c r="IV107" i="14"/>
  <c r="IV104" i="14"/>
  <c r="IV106" i="14" s="1"/>
  <c r="IV108" i="14"/>
  <c r="IU109" i="14"/>
  <c r="IV109" i="14" l="1"/>
  <c r="IW104" i="14"/>
  <c r="IW107" i="14" s="1"/>
  <c r="IW108" i="14" l="1"/>
  <c r="IW106" i="14"/>
  <c r="IW109" i="14" s="1"/>
  <c r="IX104" i="14"/>
  <c r="IX106" i="14" s="1"/>
  <c r="IX107" i="14"/>
  <c r="IX108" i="14" l="1"/>
  <c r="IX109" i="14" s="1"/>
  <c r="IY104" i="14"/>
  <c r="IY107" i="14" s="1"/>
  <c r="IY108" i="14" l="1"/>
  <c r="IY106" i="14"/>
  <c r="IY109" i="14" s="1"/>
  <c r="IZ104" i="14"/>
  <c r="IZ107" i="14" s="1"/>
  <c r="IZ108" i="14" l="1"/>
  <c r="IZ106" i="14"/>
  <c r="IZ109" i="14" s="1"/>
  <c r="JA104" i="14"/>
  <c r="JA107" i="14" s="1"/>
  <c r="JA108" i="14" l="1"/>
  <c r="JA106" i="14"/>
  <c r="JA109" i="14" s="1"/>
  <c r="JB104" i="14"/>
  <c r="JB107" i="14" s="1"/>
  <c r="JB108" i="14" l="1"/>
  <c r="JB106" i="14"/>
  <c r="JB109" i="14" s="1"/>
  <c r="JC104" i="14"/>
  <c r="JC107" i="14" s="1"/>
  <c r="JC108" i="14" l="1"/>
  <c r="JC106" i="14"/>
  <c r="JC109" i="14" s="1"/>
  <c r="JD104" i="14"/>
  <c r="JD107" i="14" s="1"/>
  <c r="JD108" i="14"/>
  <c r="JD106" i="14" l="1"/>
  <c r="JD109" i="14" s="1"/>
  <c r="JE104" i="14"/>
  <c r="JE106" i="14" s="1"/>
  <c r="JE107" i="14"/>
  <c r="JE108" i="14"/>
  <c r="JF104" i="14" l="1"/>
  <c r="JF107" i="14" s="1"/>
  <c r="JE109" i="14"/>
  <c r="JF108" i="14" l="1"/>
  <c r="JF106" i="14"/>
  <c r="JG104" i="14"/>
  <c r="JG107" i="14" s="1"/>
  <c r="JG106" i="14" l="1"/>
  <c r="JG108" i="14"/>
  <c r="JF109" i="14"/>
  <c r="JH104" i="14"/>
  <c r="JH107" i="14" s="1"/>
  <c r="JG109" i="14" l="1"/>
  <c r="JH108" i="14"/>
  <c r="JH106" i="14"/>
  <c r="JI104" i="14"/>
  <c r="JI107" i="14" s="1"/>
  <c r="JH109" i="14" l="1"/>
  <c r="JI108" i="14"/>
  <c r="JI106" i="14"/>
  <c r="JJ104" i="14"/>
  <c r="JJ107" i="14" s="1"/>
  <c r="JI109" i="14" l="1"/>
  <c r="JJ108" i="14"/>
  <c r="JJ106" i="14"/>
  <c r="JJ109" i="14" s="1"/>
  <c r="JK104" i="14"/>
  <c r="JK107" i="14" s="1"/>
  <c r="JK108" i="14" l="1"/>
  <c r="JK106" i="14"/>
  <c r="JK109" i="14" s="1"/>
  <c r="JL104" i="14"/>
  <c r="JL107" i="14" s="1"/>
  <c r="JL108" i="14" l="1"/>
  <c r="JL106" i="14"/>
  <c r="JL109" i="14" s="1"/>
  <c r="JM104" i="14"/>
  <c r="JM107" i="14" s="1"/>
  <c r="JM108" i="14"/>
  <c r="JM106" i="14" l="1"/>
  <c r="JM109" i="14" s="1"/>
  <c r="JN104" i="14"/>
  <c r="JN107" i="14" s="1"/>
  <c r="JN108" i="14" l="1"/>
  <c r="JN106" i="14"/>
  <c r="JN109" i="14" s="1"/>
  <c r="JO104" i="14"/>
  <c r="JO107" i="14" s="1"/>
  <c r="JO108" i="14" l="1"/>
  <c r="JO106" i="14"/>
  <c r="JP104" i="14"/>
  <c r="JP107" i="14" s="1"/>
  <c r="JP108" i="14"/>
  <c r="JO109" i="14" l="1"/>
  <c r="JP106" i="14"/>
  <c r="JP109" i="14" s="1"/>
  <c r="JQ104" i="14"/>
  <c r="JQ107" i="14" s="1"/>
  <c r="JQ108" i="14" l="1"/>
  <c r="JQ106" i="14"/>
  <c r="JQ109" i="14" s="1"/>
  <c r="JR104" i="14"/>
  <c r="JR107" i="14" s="1"/>
  <c r="JR108" i="14" l="1"/>
  <c r="JR106" i="14"/>
  <c r="JR109" i="14" s="1"/>
  <c r="JS104" i="14"/>
  <c r="JS107" i="14" s="1"/>
  <c r="JS108" i="14" l="1"/>
  <c r="JS106" i="14"/>
  <c r="JS109" i="14" s="1"/>
  <c r="JT104" i="14"/>
  <c r="JT108" i="14" s="1"/>
  <c r="JT107" i="14" l="1"/>
  <c r="JT106" i="14"/>
  <c r="JU104" i="14"/>
  <c r="JU108" i="14" s="1"/>
  <c r="JT109" i="14" l="1"/>
  <c r="JU106" i="14"/>
  <c r="JU107" i="14"/>
  <c r="JV106" i="14"/>
  <c r="JV104" i="14"/>
  <c r="JV108" i="14" s="1"/>
  <c r="JU109" i="14" l="1"/>
  <c r="JV107" i="14"/>
  <c r="JW106" i="14"/>
  <c r="JW104" i="14"/>
  <c r="JW108" i="14" s="1"/>
  <c r="JV109" i="14"/>
  <c r="JW107" i="14" l="1"/>
  <c r="JW109" i="14" s="1"/>
  <c r="JX104" i="14"/>
  <c r="JX108" i="14" s="1"/>
  <c r="JX106" i="14"/>
  <c r="JX107" i="14" l="1"/>
  <c r="JX109" i="14" s="1"/>
  <c r="JY106" i="14"/>
  <c r="JY104" i="14"/>
  <c r="JY108" i="14" s="1"/>
  <c r="JY107" i="14" l="1"/>
  <c r="JY109" i="14" s="1"/>
  <c r="JZ106" i="14"/>
  <c r="JZ104" i="14"/>
  <c r="JZ108" i="14" s="1"/>
  <c r="JZ107" i="14" l="1"/>
  <c r="JZ109" i="14" s="1"/>
  <c r="KA106" i="14"/>
  <c r="KA104" i="14"/>
  <c r="KA108" i="14" s="1"/>
  <c r="KA107" i="14" l="1"/>
  <c r="KA109" i="14" s="1"/>
  <c r="KB104" i="14"/>
  <c r="KB107" i="14" s="1"/>
  <c r="KB106" i="14"/>
  <c r="KB108" i="14" l="1"/>
  <c r="KB109" i="14" s="1"/>
  <c r="KC104" i="14"/>
  <c r="KC108" i="14" s="1"/>
  <c r="KC106" i="14"/>
  <c r="KC107" i="14" l="1"/>
  <c r="KC109" i="14" s="1"/>
  <c r="KD104" i="14"/>
  <c r="KD107" i="14" s="1"/>
  <c r="KD106" i="14"/>
  <c r="KD108" i="14" l="1"/>
  <c r="KD109" i="14" s="1"/>
  <c r="KE104" i="14"/>
  <c r="KE108" i="14" s="1"/>
  <c r="KE106" i="14"/>
  <c r="KE107" i="14" l="1"/>
  <c r="KE109" i="14" s="1"/>
  <c r="KF104" i="14"/>
  <c r="KF107" i="14" s="1"/>
  <c r="KF106" i="14"/>
  <c r="KF108" i="14" l="1"/>
  <c r="KF109" i="14" s="1"/>
  <c r="KG104" i="14"/>
  <c r="KG108" i="14" s="1"/>
  <c r="KG106" i="14"/>
  <c r="KG107" i="14" l="1"/>
  <c r="KH106" i="14"/>
  <c r="KH104" i="14"/>
  <c r="KH107" i="14" s="1"/>
  <c r="KG109" i="14"/>
  <c r="KH108" i="14" l="1"/>
  <c r="KH109" i="14" s="1"/>
  <c r="KI106" i="14"/>
  <c r="KI104" i="14"/>
  <c r="KI108" i="14" s="1"/>
  <c r="KI107" i="14" l="1"/>
  <c r="KJ104" i="14"/>
  <c r="KJ108" i="14" s="1"/>
  <c r="KJ106" i="14"/>
  <c r="KI109" i="14"/>
  <c r="KJ107" i="14" l="1"/>
  <c r="KJ109" i="14" s="1"/>
  <c r="KK106" i="14"/>
  <c r="KK104" i="14"/>
  <c r="KK108" i="14" s="1"/>
  <c r="KK107" i="14" l="1"/>
  <c r="KK109" i="14" s="1"/>
  <c r="KL106" i="14"/>
  <c r="KL104" i="14"/>
  <c r="KL108" i="14" s="1"/>
  <c r="KL107" i="14" l="1"/>
  <c r="KL109" i="14" s="1"/>
  <c r="KM106" i="14"/>
  <c r="KM104" i="14"/>
  <c r="KM108" i="14" s="1"/>
  <c r="KM107" i="14" l="1"/>
  <c r="KM109" i="14" s="1"/>
  <c r="KN106" i="14"/>
  <c r="KN104" i="14"/>
  <c r="KN108" i="14" s="1"/>
  <c r="KN107" i="14" l="1"/>
  <c r="KN109" i="14" s="1"/>
  <c r="KO104" i="14"/>
  <c r="KO108" i="14" s="1"/>
  <c r="KO106" i="14"/>
  <c r="KO107" i="14" l="1"/>
  <c r="KO109" i="14" s="1"/>
  <c r="KP104" i="14"/>
  <c r="KP107" i="14" s="1"/>
  <c r="KP106" i="14"/>
  <c r="KP108" i="14"/>
  <c r="KQ106" i="14" l="1"/>
  <c r="KQ104" i="14"/>
  <c r="KQ108" i="14" s="1"/>
  <c r="KP109" i="14"/>
  <c r="KQ107" i="14" l="1"/>
  <c r="KQ109" i="14" s="1"/>
  <c r="KR106" i="14"/>
  <c r="KR104" i="14"/>
  <c r="KR108" i="14" s="1"/>
  <c r="KR107" i="14" l="1"/>
  <c r="KS106" i="14"/>
  <c r="KS104" i="14"/>
  <c r="KS108" i="14" s="1"/>
  <c r="KR109" i="14"/>
  <c r="KS107" i="14" l="1"/>
  <c r="KT106" i="14"/>
  <c r="KT104" i="14"/>
  <c r="KT108" i="14" s="1"/>
  <c r="KS109" i="14"/>
  <c r="KT107" i="14" l="1"/>
  <c r="KT109" i="14" s="1"/>
  <c r="KU106" i="14"/>
  <c r="KU104" i="14"/>
  <c r="KU108" i="14" s="1"/>
  <c r="KU107" i="14" l="1"/>
  <c r="KU109" i="14" s="1"/>
  <c r="KV104" i="14"/>
  <c r="KV108" i="14" s="1"/>
  <c r="KV106" i="14"/>
  <c r="KV107" i="14" l="1"/>
  <c r="KV109" i="14" s="1"/>
  <c r="KW106" i="14"/>
  <c r="KW104" i="14"/>
  <c r="KW108" i="14" s="1"/>
  <c r="KW107" i="14" l="1"/>
  <c r="KW109" i="14" s="1"/>
  <c r="KX106" i="14"/>
  <c r="KX104" i="14"/>
  <c r="KX108" i="14" s="1"/>
  <c r="KX107" i="14" l="1"/>
  <c r="KX109" i="14" s="1"/>
  <c r="KY106" i="14"/>
  <c r="KY104" i="14"/>
  <c r="KY108" i="14" s="1"/>
  <c r="KY107" i="14" l="1"/>
  <c r="KY109" i="14" s="1"/>
  <c r="KZ106" i="14"/>
  <c r="KZ104" i="14"/>
  <c r="KZ108" i="14" s="1"/>
  <c r="KZ107" i="14" l="1"/>
  <c r="KZ109" i="14" s="1"/>
  <c r="LA104" i="14"/>
  <c r="LA108" i="14" s="1"/>
  <c r="LA106" i="14"/>
  <c r="LA107" i="14" l="1"/>
  <c r="LB104" i="14"/>
  <c r="LB108" i="14" s="1"/>
  <c r="LB106" i="14"/>
  <c r="LB107" i="14"/>
  <c r="LA109" i="14"/>
  <c r="LB109" i="14" l="1"/>
  <c r="LC106" i="14"/>
  <c r="LC104" i="14"/>
  <c r="LC108" i="14" s="1"/>
  <c r="LC107" i="14" l="1"/>
  <c r="LC109" i="14" s="1"/>
  <c r="LD106" i="14"/>
  <c r="LD104" i="14"/>
  <c r="LD108" i="14" s="1"/>
  <c r="LD107" i="14" l="1"/>
  <c r="LD109" i="14" s="1"/>
  <c r="LE106" i="14"/>
  <c r="LE104" i="14"/>
  <c r="LE108" i="14" s="1"/>
  <c r="LE107" i="14" l="1"/>
  <c r="LE109" i="14" s="1"/>
  <c r="LF106" i="14"/>
  <c r="LF104" i="14"/>
  <c r="LF108" i="14" s="1"/>
  <c r="LF107" i="14" l="1"/>
  <c r="LF109" i="14" s="1"/>
  <c r="LG106" i="14"/>
  <c r="LG104" i="14"/>
  <c r="LG108" i="14" s="1"/>
  <c r="LG107" i="14" l="1"/>
  <c r="LG109" i="14" s="1"/>
  <c r="LH104" i="14"/>
  <c r="LH108" i="14" s="1"/>
  <c r="LH106" i="14"/>
  <c r="LH107" i="14" l="1"/>
  <c r="LH109" i="14" s="1"/>
  <c r="LI106" i="14"/>
  <c r="LI104" i="14"/>
  <c r="LI108" i="14" s="1"/>
  <c r="LI107" i="14" l="1"/>
  <c r="LJ106" i="14"/>
  <c r="LJ104" i="14"/>
  <c r="LJ108" i="14" s="1"/>
  <c r="LI109" i="14"/>
  <c r="LJ107" i="14" l="1"/>
  <c r="LJ109" i="14" s="1"/>
  <c r="LK106" i="14"/>
  <c r="LK104" i="14"/>
  <c r="LK108" i="14" s="1"/>
  <c r="LK107" i="14" l="1"/>
  <c r="LK109" i="14" s="1"/>
  <c r="LL106" i="14"/>
  <c r="LL104" i="14"/>
  <c r="LL108" i="14" s="1"/>
  <c r="LL107" i="14" l="1"/>
  <c r="LL109" i="14" s="1"/>
  <c r="LM106" i="14"/>
  <c r="LM104" i="14"/>
  <c r="LM108" i="14" s="1"/>
  <c r="LM107" i="14" l="1"/>
  <c r="LM109" i="14" s="1"/>
  <c r="LN106" i="14"/>
  <c r="LN104" i="14"/>
  <c r="LN108" i="14" s="1"/>
  <c r="LN107" i="14" l="1"/>
  <c r="LN109" i="14" s="1"/>
  <c r="LO106" i="14"/>
  <c r="LO104" i="14"/>
  <c r="LO108" i="14" s="1"/>
  <c r="LO107" i="14" l="1"/>
  <c r="LO109" i="14" s="1"/>
  <c r="LP106" i="14"/>
  <c r="LP104" i="14"/>
  <c r="LP108" i="14" s="1"/>
  <c r="LP107" i="14" l="1"/>
  <c r="LQ106" i="14"/>
  <c r="LQ104" i="14"/>
  <c r="LQ108" i="14" s="1"/>
  <c r="LP109" i="14"/>
  <c r="LQ107" i="14" l="1"/>
  <c r="LQ109" i="14" s="1"/>
  <c r="LR106" i="14"/>
  <c r="LR104" i="14"/>
  <c r="LR108" i="14" s="1"/>
  <c r="LR107" i="14" l="1"/>
  <c r="LR109" i="14" s="1"/>
  <c r="LS106" i="14"/>
  <c r="LS104" i="14"/>
  <c r="LS108" i="14" s="1"/>
  <c r="LS107" i="14" l="1"/>
  <c r="LS109" i="14" s="1"/>
  <c r="LT104" i="14"/>
  <c r="LT108" i="14" s="1"/>
  <c r="LT106" i="14"/>
  <c r="LT107" i="14" l="1"/>
  <c r="LT109" i="14" s="1"/>
  <c r="LU106" i="14"/>
  <c r="LU104" i="14"/>
  <c r="LU108" i="14" s="1"/>
  <c r="LU107" i="14" l="1"/>
  <c r="LU109" i="14" s="1"/>
  <c r="LV106" i="14"/>
  <c r="LV104" i="14"/>
  <c r="LV108" i="14" s="1"/>
  <c r="LV107" i="14" l="1"/>
  <c r="LV109" i="14" s="1"/>
  <c r="LW106" i="14"/>
  <c r="LW104" i="14"/>
  <c r="LW108" i="14" s="1"/>
  <c r="LW107" i="14" l="1"/>
  <c r="LX106" i="14"/>
  <c r="LX104" i="14"/>
  <c r="LX108" i="14" s="1"/>
  <c r="LW109" i="14"/>
  <c r="LX107" i="14" l="1"/>
  <c r="LX109" i="14" s="1"/>
  <c r="LY104" i="14"/>
  <c r="LY108" i="14" s="1"/>
  <c r="LY106" i="14"/>
  <c r="LY107" i="14" l="1"/>
  <c r="LZ104" i="14"/>
  <c r="LZ106" i="14"/>
  <c r="LZ108" i="14"/>
  <c r="LZ107" i="14"/>
  <c r="LY109" i="14"/>
  <c r="MA106" i="14" l="1"/>
  <c r="MA104" i="14"/>
  <c r="MA108" i="14" s="1"/>
  <c r="LZ109" i="14"/>
  <c r="MA107" i="14" l="1"/>
  <c r="MA109" i="14" s="1"/>
  <c r="MB106" i="14"/>
  <c r="MB104" i="14"/>
  <c r="MB107" i="14" s="1"/>
  <c r="MB108" i="14"/>
  <c r="MC106" i="14" l="1"/>
  <c r="MC104" i="14"/>
  <c r="MC108" i="14" s="1"/>
  <c r="MB109" i="14"/>
  <c r="MC107" i="14" l="1"/>
  <c r="MC109" i="14" s="1"/>
  <c r="MD106" i="14"/>
  <c r="MD104" i="14"/>
  <c r="MD108" i="14" s="1"/>
  <c r="MD107" i="14" l="1"/>
  <c r="MD109" i="14" s="1"/>
  <c r="ME106" i="14"/>
  <c r="ME104" i="14"/>
  <c r="ME108" i="14" s="1"/>
  <c r="ME107" i="14" l="1"/>
  <c r="MF104" i="14"/>
  <c r="MF108" i="14" s="1"/>
  <c r="MF106" i="14"/>
  <c r="ME109" i="14"/>
  <c r="MF107" i="14" l="1"/>
  <c r="MF109" i="14" s="1"/>
  <c r="MG106" i="14"/>
  <c r="MG104" i="14"/>
  <c r="MG108" i="14" s="1"/>
  <c r="MG107" i="14" l="1"/>
  <c r="MG109" i="14" s="1"/>
  <c r="MH106" i="14"/>
  <c r="MH104" i="14"/>
  <c r="MH108" i="14" s="1"/>
  <c r="MH107" i="14" l="1"/>
  <c r="MH109" i="14" s="1"/>
  <c r="MI106" i="14"/>
  <c r="MI104" i="14"/>
  <c r="MI108" i="14" s="1"/>
  <c r="MI107" i="14" l="1"/>
  <c r="MJ106" i="14"/>
  <c r="MJ104" i="14"/>
  <c r="MJ108" i="14" s="1"/>
  <c r="MI109" i="14"/>
  <c r="MJ107" i="14" l="1"/>
  <c r="MJ109" i="14" s="1"/>
  <c r="MK104" i="14"/>
  <c r="MK108" i="14" s="1"/>
  <c r="MK106" i="14"/>
  <c r="MK107" i="14" l="1"/>
  <c r="MK109" i="14" s="1"/>
  <c r="ML104" i="14"/>
  <c r="ML108" i="14" s="1"/>
  <c r="ML106" i="14"/>
  <c r="ML107" i="14"/>
  <c r="MM106" i="14" l="1"/>
  <c r="MM104" i="14"/>
  <c r="MM108" i="14" s="1"/>
  <c r="ML109" i="14"/>
  <c r="MM107" i="14" l="1"/>
  <c r="MM109" i="14" s="1"/>
  <c r="MN106" i="14"/>
  <c r="MN104" i="14"/>
  <c r="MN108" i="14" s="1"/>
  <c r="MN107" i="14" l="1"/>
  <c r="MO106" i="14"/>
  <c r="MO104" i="14"/>
  <c r="MO108" i="14" s="1"/>
  <c r="MN109" i="14"/>
  <c r="MO107" i="14" l="1"/>
  <c r="MO109" i="14" s="1"/>
  <c r="MP104" i="14"/>
  <c r="MP106" i="14"/>
  <c r="MP108" i="14"/>
  <c r="MP107" i="14"/>
  <c r="MP109" i="14" l="1"/>
  <c r="MQ106" i="14"/>
  <c r="MQ104" i="14"/>
  <c r="MQ108" i="14" s="1"/>
  <c r="MQ107" i="14" l="1"/>
  <c r="MQ109" i="14" s="1"/>
  <c r="MR104" i="14"/>
  <c r="MR108" i="14" s="1"/>
  <c r="MR106" i="14"/>
  <c r="MR107" i="14" l="1"/>
  <c r="MR109" i="14" s="1"/>
  <c r="MS106" i="14"/>
  <c r="MS104" i="14"/>
  <c r="MS108" i="14" s="1"/>
  <c r="MS107" i="14" l="1"/>
  <c r="MS109" i="14" s="1"/>
  <c r="MT106" i="14"/>
  <c r="MT104" i="14"/>
  <c r="MT108" i="14" s="1"/>
  <c r="MT107" i="14" l="1"/>
  <c r="MT109" i="14" s="1"/>
  <c r="MU106" i="14"/>
  <c r="MU104" i="14"/>
  <c r="MU108" i="14" s="1"/>
  <c r="MU107" i="14" l="1"/>
  <c r="MU109" i="14" s="1"/>
  <c r="MV106" i="14"/>
  <c r="MV104" i="14"/>
  <c r="MV108" i="14" s="1"/>
  <c r="MV107" i="14" l="1"/>
  <c r="MV109" i="14" s="1"/>
  <c r="MW104" i="14"/>
  <c r="MW108" i="14" s="1"/>
  <c r="MW106" i="14"/>
  <c r="MW107" i="14" l="1"/>
  <c r="MW109" i="14" s="1"/>
  <c r="MX106" i="14"/>
  <c r="MX104" i="14"/>
  <c r="MX108" i="14" s="1"/>
  <c r="MX107" i="14" l="1"/>
  <c r="MX109" i="14" s="1"/>
  <c r="MY104" i="14"/>
  <c r="MY108" i="14" s="1"/>
  <c r="MY106" i="14"/>
  <c r="MY107" i="14" l="1"/>
  <c r="MY109" i="14" s="1"/>
  <c r="MZ104" i="14"/>
  <c r="MZ108" i="14" s="1"/>
  <c r="MZ106" i="14"/>
  <c r="MZ107" i="14" l="1"/>
  <c r="MZ109" i="14" s="1"/>
  <c r="NA106" i="14"/>
  <c r="NA104" i="14"/>
  <c r="NA108" i="14" s="1"/>
  <c r="NA107" i="14" l="1"/>
  <c r="NB106" i="14"/>
  <c r="NB104" i="14"/>
  <c r="NB108" i="14" s="1"/>
  <c r="NA109" i="14"/>
  <c r="NB107" i="14" l="1"/>
  <c r="NB109" i="14" s="1"/>
  <c r="NC104" i="14"/>
  <c r="NC108" i="14" s="1"/>
  <c r="NC106" i="14"/>
  <c r="NC107" i="14" l="1"/>
  <c r="ND107" i="14"/>
  <c r="ND106" i="14"/>
  <c r="ND104" i="14"/>
  <c r="ND108" i="14" s="1"/>
  <c r="NC109" i="14"/>
  <c r="ND109" i="14" l="1"/>
  <c r="NE106" i="14"/>
  <c r="NE104" i="14"/>
  <c r="NE108" i="14" s="1"/>
  <c r="NE107" i="14"/>
  <c r="NE109" i="14" l="1"/>
  <c r="NF107" i="14"/>
  <c r="NF106" i="14"/>
  <c r="NF104" i="14"/>
  <c r="NF108" i="14" s="1"/>
  <c r="NF109" i="14" l="1"/>
  <c r="NG106" i="14"/>
  <c r="NG104" i="14"/>
  <c r="NG108" i="14" s="1"/>
  <c r="NG107" i="14"/>
  <c r="NH107" i="14" l="1"/>
  <c r="NH106" i="14"/>
  <c r="NH104" i="14"/>
  <c r="NH108" i="14" s="1"/>
  <c r="NG109" i="14"/>
  <c r="NH109" i="14" l="1"/>
  <c r="NI106" i="14"/>
  <c r="NI104" i="14"/>
  <c r="NI108" i="14" s="1"/>
  <c r="NI107" i="14"/>
  <c r="NJ107" i="14" l="1"/>
  <c r="NJ106" i="14"/>
  <c r="NJ104" i="14"/>
  <c r="NJ108" i="14" s="1"/>
  <c r="NI109" i="14"/>
  <c r="NJ109" i="14" l="1"/>
  <c r="NK106" i="14"/>
  <c r="NK104" i="14"/>
  <c r="NK108" i="14" s="1"/>
  <c r="NK107" i="14"/>
  <c r="NL107" i="14" l="1"/>
  <c r="NL106" i="14"/>
  <c r="NL104" i="14"/>
  <c r="NL108" i="14" s="1"/>
  <c r="NK109" i="14"/>
  <c r="NL109" i="14" l="1"/>
  <c r="NM106" i="14"/>
  <c r="NM107" i="14"/>
  <c r="NM104" i="14"/>
  <c r="NM108" i="14" s="1"/>
  <c r="NN104" i="14" l="1"/>
  <c r="NN108" i="14" s="1"/>
  <c r="NN106" i="14"/>
  <c r="NN107" i="14"/>
  <c r="NM109" i="14"/>
  <c r="NN109" i="14" l="1"/>
  <c r="NO106" i="14"/>
  <c r="NO107" i="14"/>
  <c r="NO104" i="14"/>
  <c r="NO108" i="14" s="1"/>
  <c r="NP106" i="14" l="1"/>
  <c r="NP107" i="14"/>
  <c r="NP104" i="14"/>
  <c r="NP108" i="14" s="1"/>
  <c r="NO109" i="14"/>
  <c r="NQ106" i="14" l="1"/>
  <c r="NQ104" i="14"/>
  <c r="NQ108" i="14" s="1"/>
  <c r="NQ107" i="14"/>
  <c r="NP109" i="14"/>
  <c r="NR107" i="14" l="1"/>
  <c r="NR106" i="14"/>
  <c r="NR104" i="14"/>
  <c r="NR108" i="14" s="1"/>
  <c r="NQ109" i="14"/>
  <c r="NR109" i="14" l="1"/>
  <c r="NS106" i="14"/>
  <c r="NS104" i="14"/>
  <c r="NS108" i="14" s="1"/>
  <c r="NS107" i="14"/>
  <c r="NT107" i="14" l="1"/>
  <c r="NT106" i="14"/>
  <c r="NT104" i="14"/>
  <c r="NT108" i="14" s="1"/>
  <c r="NS109" i="14"/>
  <c r="NT109" i="14" l="1"/>
  <c r="NU106" i="14"/>
  <c r="NU104" i="14"/>
  <c r="NU108" i="14" s="1"/>
  <c r="NU107" i="14"/>
  <c r="NV104" i="14" l="1"/>
  <c r="NV108" i="14" s="1"/>
  <c r="NV106" i="14"/>
  <c r="NV107" i="14"/>
  <c r="NU109" i="14"/>
  <c r="NV109" i="14" l="1"/>
  <c r="NW106" i="14"/>
  <c r="NW107" i="14"/>
  <c r="NW104" i="14"/>
  <c r="NW108" i="14" s="1"/>
  <c r="NX104" i="14" l="1"/>
  <c r="NX108" i="14" s="1"/>
  <c r="NX107" i="14"/>
  <c r="NX106" i="14"/>
  <c r="NW109" i="14"/>
  <c r="NX109" i="14" l="1"/>
  <c r="NY106" i="14"/>
  <c r="NY104" i="14"/>
  <c r="NY108" i="14" s="1"/>
  <c r="NY107" i="14"/>
  <c r="NZ104" i="14" l="1"/>
  <c r="NZ108" i="14" s="1"/>
  <c r="NZ106" i="14"/>
  <c r="NZ107" i="14"/>
  <c r="NY109" i="14"/>
  <c r="NZ109" i="14" l="1"/>
  <c r="OA106" i="14"/>
  <c r="OA104" i="14"/>
  <c r="OA108" i="14" s="1"/>
  <c r="OA107" i="14"/>
  <c r="OB107" i="14" l="1"/>
  <c r="OB104" i="14"/>
  <c r="OB108" i="14" s="1"/>
  <c r="OB106" i="14"/>
  <c r="OA109" i="14"/>
  <c r="OB109" i="14" l="1"/>
  <c r="OC106" i="14"/>
  <c r="OC104" i="14"/>
  <c r="OC108" i="14" s="1"/>
  <c r="OC107" i="14"/>
  <c r="OD107" i="14" l="1"/>
  <c r="OD106" i="14"/>
  <c r="OD104" i="14"/>
  <c r="OD108" i="14" s="1"/>
  <c r="OC109" i="14"/>
  <c r="OD109" i="14" l="1"/>
  <c r="OE106" i="14"/>
  <c r="OE104" i="14"/>
  <c r="OE108" i="14" s="1"/>
  <c r="OE107" i="14"/>
  <c r="OF107" i="14" l="1"/>
  <c r="OF106" i="14"/>
  <c r="OF104" i="14"/>
  <c r="OF108" i="14" s="1"/>
  <c r="OE109" i="14"/>
  <c r="OF109" i="14" l="1"/>
  <c r="OG106" i="14"/>
  <c r="OG107" i="14"/>
  <c r="OG104" i="14"/>
  <c r="OG108" i="14" s="1"/>
  <c r="OH107" i="14" l="1"/>
  <c r="OH106" i="14"/>
  <c r="OH104" i="14"/>
  <c r="OH108" i="14" s="1"/>
  <c r="OG109" i="14"/>
  <c r="OH109" i="14" l="1"/>
  <c r="OI106" i="14"/>
  <c r="OI104" i="14"/>
  <c r="OI108" i="14" s="1"/>
  <c r="OI107" i="14"/>
  <c r="OJ107" i="14" l="1"/>
  <c r="OJ106" i="14"/>
  <c r="OJ104" i="14"/>
  <c r="OJ108" i="14" s="1"/>
  <c r="OI109" i="14"/>
  <c r="OJ109" i="14" l="1"/>
  <c r="OK106" i="14"/>
  <c r="OK107" i="14"/>
  <c r="OK104" i="14"/>
  <c r="OK108" i="14" s="1"/>
  <c r="OL104" i="14" l="1"/>
  <c r="OL108" i="14" s="1"/>
  <c r="OL106" i="14"/>
  <c r="OL107" i="14"/>
  <c r="OK109" i="14"/>
  <c r="OL109" i="14" l="1"/>
  <c r="OM106" i="14"/>
  <c r="OM107" i="14"/>
  <c r="OM104" i="14"/>
  <c r="OM108" i="14" s="1"/>
  <c r="ON104" i="14" l="1"/>
  <c r="ON108" i="14" s="1"/>
  <c r="ON106" i="14"/>
  <c r="ON107" i="14"/>
  <c r="OM109" i="14"/>
  <c r="ON109" i="14" l="1"/>
  <c r="OO106" i="14"/>
  <c r="OO107" i="14"/>
  <c r="OO104" i="14"/>
  <c r="OO108" i="14" s="1"/>
  <c r="OP107" i="14" l="1"/>
  <c r="OP106" i="14"/>
  <c r="OP104" i="14"/>
  <c r="OP108" i="14" s="1"/>
  <c r="OO109" i="14"/>
  <c r="OP109" i="14" l="1"/>
  <c r="OQ106" i="14"/>
  <c r="OQ107" i="14"/>
  <c r="OQ104" i="14"/>
  <c r="OQ108" i="14" s="1"/>
  <c r="OR107" i="14" l="1"/>
  <c r="OR106" i="14"/>
  <c r="OR104" i="14"/>
  <c r="OR108" i="14" s="1"/>
  <c r="OQ109" i="14"/>
  <c r="OR109" i="14" l="1"/>
  <c r="OS106" i="14"/>
  <c r="OS104" i="14"/>
  <c r="OS108" i="14" s="1"/>
  <c r="OS107" i="14"/>
  <c r="OT104" i="14" l="1"/>
  <c r="OT108" i="14" s="1"/>
  <c r="OT106" i="14"/>
  <c r="OT107" i="14"/>
  <c r="OS109" i="14"/>
  <c r="OT109" i="14" l="1"/>
  <c r="OU106" i="14"/>
  <c r="OU104" i="14"/>
  <c r="OU108" i="14" s="1"/>
  <c r="OU107" i="14"/>
  <c r="OV104" i="14" l="1"/>
  <c r="OV108" i="14" s="1"/>
  <c r="OV106" i="14"/>
  <c r="OV107" i="14"/>
  <c r="OU109" i="14"/>
  <c r="OV109" i="14" l="1"/>
  <c r="OW106" i="14"/>
  <c r="OW104" i="14"/>
  <c r="OW108" i="14" s="1"/>
  <c r="OW107" i="14"/>
  <c r="OX104" i="14" l="1"/>
  <c r="OX108" i="14" s="1"/>
  <c r="OX106" i="14"/>
  <c r="OX107" i="14"/>
  <c r="OW109" i="14"/>
  <c r="OX109" i="14" l="1"/>
  <c r="OY106" i="14"/>
  <c r="OY104" i="14"/>
  <c r="OY108" i="14" s="1"/>
  <c r="OY107" i="14"/>
  <c r="OZ107" i="14" l="1"/>
  <c r="OZ104" i="14"/>
  <c r="OZ108" i="14" s="1"/>
  <c r="OZ106" i="14"/>
  <c r="OY109" i="14"/>
  <c r="OZ109" i="14" l="1"/>
  <c r="PA106" i="14"/>
  <c r="PA107" i="14"/>
  <c r="PA104" i="14"/>
  <c r="PA108" i="14" s="1"/>
  <c r="PB107" i="14" l="1"/>
  <c r="PB106" i="14"/>
  <c r="PB104" i="14"/>
  <c r="PB108" i="14" s="1"/>
  <c r="PA109" i="14"/>
  <c r="PB109" i="14" l="1"/>
  <c r="PC106" i="14"/>
  <c r="PC107" i="14"/>
  <c r="PC104" i="14"/>
  <c r="PC108" i="14" s="1"/>
  <c r="PD107" i="14" l="1"/>
  <c r="PD106" i="14"/>
  <c r="PD104" i="14"/>
  <c r="PD108" i="14" s="1"/>
  <c r="PC109" i="14"/>
  <c r="PD109" i="14" l="1"/>
  <c r="PE106" i="14"/>
  <c r="PE107" i="14"/>
  <c r="PE104" i="14"/>
  <c r="PE108" i="14" s="1"/>
  <c r="PF104" i="14" l="1"/>
  <c r="PF108" i="14" s="1"/>
  <c r="PF106" i="14"/>
  <c r="PF107" i="14"/>
  <c r="PE109" i="14"/>
  <c r="PF109" i="14" l="1"/>
  <c r="PG106" i="14"/>
  <c r="PG107" i="14"/>
  <c r="PG104" i="14"/>
  <c r="PG108" i="14" s="1"/>
  <c r="PG109" i="1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 Davis</author>
  </authors>
  <commentList>
    <comment ref="B3" authorId="0" shapeId="0" xr:uid="{00000000-0006-0000-0100-000001000000}">
      <text>
        <r>
          <rPr>
            <sz val="9"/>
            <color indexed="81"/>
            <rFont val="Tahoma"/>
            <family val="2"/>
          </rPr>
          <t>The Minimum point-estimate represents the smallest value that is feasible, but highly improbable.</t>
        </r>
      </text>
    </comment>
    <comment ref="C3" authorId="0" shapeId="0" xr:uid="{00000000-0006-0000-0100-000002000000}">
      <text>
        <r>
          <rPr>
            <sz val="9"/>
            <color indexed="81"/>
            <rFont val="Tahoma"/>
            <family val="2"/>
          </rPr>
          <t>The Most Likely point-estimate represents the value you believe will most likely occur for each uncertainty, although many other possible outcomes exist between the Minimum and Maximum point-estimates.</t>
        </r>
      </text>
    </comment>
    <comment ref="D3" authorId="0" shapeId="0" xr:uid="{00000000-0006-0000-0100-000003000000}">
      <text>
        <r>
          <rPr>
            <sz val="9"/>
            <color indexed="81"/>
            <rFont val="Tahoma"/>
            <family val="2"/>
          </rPr>
          <t>The Maximum point-estimate represents the largest value that is feasible, but highly improbable</t>
        </r>
      </text>
    </comment>
    <comment ref="G8" authorId="0" shapeId="0" xr:uid="{00000000-0006-0000-0100-000004000000}">
      <text>
        <r>
          <rPr>
            <sz val="9"/>
            <color indexed="81"/>
            <rFont val="Tahoma"/>
            <family val="2"/>
          </rPr>
          <t>The PERT Mean is calcuated using the PERT formula:
(Min+(4*Most Likely)+Max)/6
On a perfectly normal distribution (no skewing), the mean will also be the Most Likely outcome (the mode) and the median (50th percentile).</t>
        </r>
      </text>
    </comment>
    <comment ref="H11" authorId="0" shapeId="0" xr:uid="{00000000-0006-0000-0100-000005000000}">
      <text>
        <r>
          <rPr>
            <sz val="9"/>
            <color indexed="81"/>
            <rFont val="Tahoma"/>
            <family val="2"/>
          </rPr>
          <t>The shape of the bell-curve is heavily influenced by how confident you believe the Most Likely outcome will occur relative to other, possible outcomes between the Minimum and Maximum point-estimates.  
When you are more confident in the Most Likely outcome, the bell-curve grows taller, and there is a shrinking likelihood of other occurrences near the Minimum and Maximum point-estimates.  
Conversely, when you are less confident in the Most Likely outcome, the bell-curve grows flatter, and there is a rising likelihood of other occurrences near the Minimum and Maximum point-estimates.
(You can add to, remove, or modify the dropdown control options using the VLookups worksheet).</t>
        </r>
      </text>
    </comment>
    <comment ref="I14" authorId="0" shapeId="0" xr:uid="{86DFB3E6-C119-47DD-AF0C-7BA1F1C93CBC}">
      <text>
        <r>
          <rPr>
            <b/>
            <sz val="9"/>
            <color indexed="81"/>
            <rFont val="Tahoma"/>
            <family val="2"/>
          </rPr>
          <t>William Davis:</t>
        </r>
        <r>
          <rPr>
            <sz val="9"/>
            <color indexed="81"/>
            <rFont val="Tahoma"/>
            <family val="2"/>
          </rPr>
          <t xml:space="preserve">
SPERT builds an implied, bell-shaped curve to represent the risk characteristics for your uncertainty.  The flatter, wider the bell-curve curve is, the more uncertain the outcomes are over the feasible region.  If the bell-curve's vertical rise is steep, though, your uncertainty has much less volatility near the most likely outcome.  If the bell-curve is centered, it perfectly fits a normal distribution.  If the bell-curve is off-center, then a normal distribution is less fitting of your uncertainty's risk properties (but using the normal distribution may be "good enough" as long as the traffic light indicator is green or yellow.</t>
        </r>
      </text>
    </comment>
    <comment ref="J17" authorId="0" shapeId="0" xr:uid="{00000000-0006-0000-0100-000006000000}">
      <text>
        <r>
          <rPr>
            <sz val="9"/>
            <color indexed="81"/>
            <rFont val="Tahoma"/>
            <family val="2"/>
          </rPr>
          <t>The SPERT Standard Deviation (SD) is calculated using this formula:
SPERT SD = (Max - Min) * RSM
where RSM is the Ratio Scale Multiplier associated with the Most Likely Confidence selection in column H.  
RSMs are associated with Most Likely Confidence choices in the VLookups worksheet.
Excel's normal distribution functions, NORM.DIST and NORM.INV use the SPERT Standard Deviation as one of the input arguments.</t>
        </r>
      </text>
    </comment>
    <comment ref="L22" authorId="0" shapeId="0" xr:uid="{00000000-0006-0000-0100-000007000000}">
      <text>
        <r>
          <rPr>
            <sz val="9"/>
            <color indexed="81"/>
            <rFont val="Tahoma"/>
            <family val="2"/>
          </rPr>
          <t>You may optionally enter a planning estimate for each uncertainty you enter, and see its cumulative probability result in the 'SPERT Probability' column.  
The cumulative probability is the likelihood your planning estimate will be EQUAL TO or GREATER THAN the uncertainty you are estimating.  
Choosing a larger planning estimate will increase the cumulative probability, and choosing a smaller planning estimate will decrease the cumulative probability.</t>
        </r>
      </text>
    </comment>
    <comment ref="M22" authorId="0" shapeId="0" xr:uid="{00000000-0006-0000-0100-000008000000}">
      <text>
        <r>
          <rPr>
            <sz val="9"/>
            <color indexed="81"/>
            <rFont val="Tahoma"/>
            <family val="2"/>
          </rPr>
          <t>The SPERT Probability shows the cumulative probability of the Planning Estimate you entered in cell L24.  
If you select 'Show Left-Side Area' in cell L20, cell M24 shows the likelihood that your Planning Estimate in cell L24 will be EQUAL TO or GREATER THAN the uncertainty you are estimating.  
If you select 'Show Right-Side Area' in cell L20, cell M24 shows the likelihood that the uncertainty will EXCEED your Planning Estimate in column L24.</t>
        </r>
      </text>
    </comment>
    <comment ref="N29" authorId="0" shapeId="0" xr:uid="{00000000-0006-0000-0100-000009000000}">
      <text>
        <r>
          <rPr>
            <sz val="9"/>
            <color indexed="81"/>
            <rFont val="Tahoma"/>
            <family val="2"/>
          </rPr>
          <t>You can choose different probabilities by entering a value between 1% and 99%.</t>
        </r>
      </text>
    </comment>
    <comment ref="B39" authorId="0" shapeId="0" xr:uid="{00000000-0006-0000-0100-00000A000000}">
      <text>
        <r>
          <rPr>
            <sz val="9"/>
            <color indexed="81"/>
            <rFont val="Tahoma"/>
            <family val="2"/>
          </rPr>
          <t>Use a simple heuristic to quickly create MINIMUM point-estimates.  Do this by selecting a percentage in cell B38.  Minimum point-estimates are automatically created for you by taking the Most Likely point-estimate in column C and reducing it by the percentage value specified in cell B38.  
If you want, overwrite any cell formula in column B to manually enter a non-calculated, minimum value for a particular three-point estimate.  
(If you need to modify the dropdown choices in cell B38, you can do that in the Vlookups worksheet).</t>
        </r>
      </text>
    </comment>
    <comment ref="C39" authorId="0" shapeId="0" xr:uid="{00000000-0006-0000-0100-00000B000000}">
      <text>
        <r>
          <rPr>
            <sz val="9"/>
            <color indexed="81"/>
            <rFont val="Tahoma"/>
            <family val="2"/>
          </rPr>
          <t>The Most Likely point-estimate represents the value you believe will most likely occur for each uncertainty, although many other possible outcomes exist between the Minimum and Maximum point-estimates.</t>
        </r>
      </text>
    </comment>
    <comment ref="D39" authorId="0" shapeId="0" xr:uid="{00000000-0006-0000-0100-00000C000000}">
      <text>
        <r>
          <rPr>
            <sz val="9"/>
            <color indexed="81"/>
            <rFont val="Tahoma"/>
            <family val="2"/>
          </rPr>
          <t>Use a simple heuristic to quickly create MAXIMUM point-estimates.  Do this by selecting a percentage in cell D38.  Maximum point-estimates are automatically created for you by taking the Most Likely point-estimate in column C and increasing it by the percentage value specified in cell D38.  
If you want, overwrite any cell formula in column D to manually enter a non-calculated, maximum value for a particular three-point estimate.  
(If you need to modify the dropdown choices in cell D38, you can do that in the Vlookups worksheet).</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William W. Davis</author>
  </authors>
  <commentList>
    <comment ref="B2" authorId="0" shapeId="0" xr:uid="{25027139-FE55-4C68-90B8-DAB5F336464E}">
      <text>
        <r>
          <rPr>
            <sz val="9"/>
            <color indexed="81"/>
            <rFont val="Tahoma"/>
            <family val="2"/>
          </rPr>
          <t>Enter only the work days for your team. You can exclude holidays, weekends and other non-work days so your CFD doesn't react to non-work days, making it easier to spot process issues.</t>
        </r>
      </text>
    </comment>
    <comment ref="A5" authorId="0" shapeId="0" xr:uid="{7D3BD668-59FE-45F7-8903-ECC7DF455800}">
      <text>
        <r>
          <rPr>
            <sz val="9"/>
            <color indexed="81"/>
            <rFont val="Tahoma"/>
            <family val="2"/>
          </rPr>
          <t>The SPERT® CFD chart uses dynamic cell ranges to draw the Excel 2-D, stacked area chart that creates the CFD. These dynamic ranges require that at least some data exists in each cell range, or else Excel will throw an error.
To avoid errors with dynamic cell ranges, there are default numbers pre-filled in Row 6 (Day 1). 
You may overwrite the default numbers in Row 6, but do not delete the data in Row 6.</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William W. Davis</author>
  </authors>
  <commentList>
    <comment ref="A74" authorId="0" shapeId="0" xr:uid="{7F2D4FFF-6FFE-414F-AB9D-83151DB36758}">
      <text>
        <r>
          <rPr>
            <sz val="9"/>
            <color indexed="81"/>
            <rFont val="Tahoma"/>
            <family val="2"/>
          </rPr>
          <t>This lookup list is only used on the Welcome worksheet (the first worksheet). You can choose whether you're a Frequentist, Bayesian, or whether you don't care what you are. This setting only changes the way some information is labled, not any of the calculations.
Hover over the note in cell B22 on the "Welcome!" worksheet to learn more.</t>
        </r>
      </text>
    </comment>
    <comment ref="A80" authorId="0" shapeId="0" xr:uid="{AB658BA4-1095-458B-90E3-781FF1FA64CA}">
      <text>
        <r>
          <rPr>
            <sz val="9"/>
            <color indexed="81"/>
            <rFont val="Tahoma"/>
            <family val="2"/>
          </rPr>
          <t>Suppose I flip a coin, catch it in my palm, and then hide from you whether the coin turned up heads or tails. Then I ask you, "What's the probability that this coin is heads up?"
If you say, "You already flipped the coin, so it's either 0% or 100%. I just don't know which it is, but the right answer is only one of those two alternatives" - you're a Frequentist.
If you say, "For me, the probability is 50%. You're hiding the answer from me, so I'll go with what I know, and that is, there's a 50/50 chance it's heads up" - you're a Bayesian.
This setting only changes the way certain information is labeled in this spreadsheet--not any of the calculations. If you're a Frequentist (or if you don't care), you will see a reference to a "confidence interval." If you're a Bayesian, you will see a reference to a "credible interval."</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William W. Davis</author>
  </authors>
  <commentList>
    <comment ref="A3" authorId="0" shapeId="0" xr:uid="{EAA8BA98-6596-46BE-B921-735732BBE09C}">
      <text>
        <r>
          <rPr>
            <sz val="9"/>
            <color indexed="81"/>
            <rFont val="Tahoma"/>
            <family val="2"/>
          </rPr>
          <t xml:space="preserve">The date value in cell A3 is used to calculate the copyright year in all the worksheet footers.
</t>
        </r>
      </text>
    </comment>
    <comment ref="B3" authorId="0" shapeId="0" xr:uid="{2BF49808-29BD-4DF2-B917-2D5B2C2FC100}">
      <text>
        <r>
          <rPr>
            <sz val="9"/>
            <color indexed="81"/>
            <rFont val="Tahoma"/>
            <family val="2"/>
          </rPr>
          <t>The version number in cell B3 is used to calculate the SPERT version in all the worksheet footers.</t>
        </r>
      </text>
    </comment>
    <comment ref="C3" authorId="0" shapeId="0" xr:uid="{152C8467-50C8-4FAB-B56F-40D0570839E9}">
      <text>
        <r>
          <rPr>
            <sz val="9"/>
            <color indexed="81"/>
            <rFont val="Tahoma"/>
            <family val="2"/>
          </rPr>
          <t>The name appearing in cell C3 will appear as a "Modified by" user in all the worksheet footers ONLY IF IT IS NOT "William W. Davis" (the original SPERT creator)</t>
        </r>
      </text>
    </comment>
    <comment ref="D3" authorId="0" shapeId="0" xr:uid="{3A2314E1-EB8D-4715-AC6F-09CC0104AFE1}">
      <text>
        <r>
          <rPr>
            <sz val="9"/>
            <color indexed="81"/>
            <rFont val="Tahoma"/>
            <family val="2"/>
          </rPr>
          <t>Enter a short description of the change you've made to this SPERT spreadsheet.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William Davis</author>
  </authors>
  <commentList>
    <comment ref="M2" authorId="0" shapeId="0" xr:uid="{00000000-0006-0000-0200-000001000000}">
      <text>
        <r>
          <rPr>
            <sz val="9"/>
            <color indexed="81"/>
            <rFont val="Tahoma"/>
            <family val="2"/>
          </rPr>
          <t>You may optionally enter a planning estimate for each uncertainty you enter, and see its cumulative probability result in the 'SPERT Probability' column.  
The cumulative probability is the likelihood your planning estimate will be EQUAL TO or GREATER THAN the uncertainty you are estimating.  
Choosing a larger planning estimate will increase the cumulative probability, and choosing a smaller planning estimate will decrease the cumulative probability.</t>
        </r>
      </text>
    </comment>
    <comment ref="N2" authorId="0" shapeId="0" xr:uid="{00000000-0006-0000-0200-000002000000}">
      <text>
        <r>
          <rPr>
            <sz val="9"/>
            <color indexed="81"/>
            <rFont val="Tahoma"/>
            <family val="2"/>
          </rPr>
          <t>The SPERT Probability shows the cumulative probability of each Planning Estimate you entered in column M.  
If you select 'Show Left-Side Area' in cell M1, this column shows the likelihood that your Planning Estimate will be EQUAL TO or GREATER THAN the uncertainty you are estimating.  
If you select 'Show Right-Side Area' in cell M1, this column shows the likelihood that the uncertainty will EXCEED your Planning Estimate in column M.</t>
        </r>
      </text>
    </comment>
    <comment ref="B3" authorId="0" shapeId="0" xr:uid="{00000000-0006-0000-0200-000003000000}">
      <text>
        <r>
          <rPr>
            <sz val="9"/>
            <color indexed="81"/>
            <rFont val="Tahoma"/>
            <family val="2"/>
          </rPr>
          <t>Use a simple heuristic to quickly create MINIMUM point-estimates.  Do this by selecting a percentage in cell B2.  Minimum point-estimates are automatically created for you by taking the Most Likely point-estimate in column C and reducing it by the percentage value specified in cell B2.  
If you want, overwrite any cell formula in column B to manually enter a non-calculated, minimum value for a particular three-point estimate.  
(If you need to modify the dropdown choices in cell B2, you can do that in the Vlookups worksheet).</t>
        </r>
      </text>
    </comment>
    <comment ref="C3" authorId="0" shapeId="0" xr:uid="{00000000-0006-0000-0200-000004000000}">
      <text>
        <r>
          <rPr>
            <sz val="9"/>
            <color indexed="81"/>
            <rFont val="Tahoma"/>
            <family val="2"/>
          </rPr>
          <t>The Most Likely point-estimate represents the value you believe will most likely occur for each uncertainty, although many other possible outcomes exist between the Minimum and Maximum point-estimates.</t>
        </r>
      </text>
    </comment>
    <comment ref="D3" authorId="0" shapeId="0" xr:uid="{00000000-0006-0000-0200-000005000000}">
      <text>
        <r>
          <rPr>
            <sz val="9"/>
            <color indexed="81"/>
            <rFont val="Tahoma"/>
            <family val="2"/>
          </rPr>
          <t>Use a simple heuristic to quickly create MAXIMUM point-estimates.  Do this by selecting a percentage in cell D2.  Maximum point-estimates are automatically created for you by taking the Most Likely point-estimate in column C and increasing it by the percentage value specified in cell D2.  
If you want, overwrite any cell formula in column D to manually enter a non-calculated, maximum value for a particular three-point estimate.  
(If you need to modify the dropdown choices in cell D2, you can do that in the Vlookups worksheet).</t>
        </r>
      </text>
    </comment>
    <comment ref="E3" authorId="0" shapeId="0" xr:uid="{00000000-0006-0000-0200-000006000000}">
      <text>
        <r>
          <rPr>
            <sz val="9"/>
            <color indexed="81"/>
            <rFont val="Tahoma"/>
            <family val="2"/>
          </rPr>
          <t>This checks that a proper 3-point estimate was entered:
Minimum value must be &gt; 0 and &lt; Most Likely
Most Likely must be &gt; Minimum and &lt; Maximum 
Maximum must be &gt; Most Likely</t>
        </r>
      </text>
    </comment>
    <comment ref="F3" authorId="0" shapeId="0" xr:uid="{00000000-0006-0000-0200-000007000000}">
      <text>
        <r>
          <rPr>
            <sz val="9"/>
            <color indexed="81"/>
            <rFont val="Tahoma"/>
            <family val="2"/>
          </rPr>
          <t>This checks that the task has a bell-shaped appearance (even though it may be skewed).
When the range between the Minimum and Most Likely is no more than 3x greater than the range between the Maximum and Most Likely, the light is green (and vice versa).
When the range between the Minimum and Most Likely is no more than 5x greater than the range between the Maximum and Most Likely, the light is yellow (and vice versa).  Using the SPERT® Normal Edition may not be ideal for such a skewed uncertainty.
When the range difference is more than 5x greater, the light is red.  Using the SPERT® Normal Edition is not recommended for this uncertainty.  Use the SPERT® Beta Edition instead.</t>
        </r>
      </text>
    </comment>
    <comment ref="G3" authorId="0" shapeId="0" xr:uid="{00000000-0006-0000-0200-000008000000}">
      <text>
        <r>
          <rPr>
            <sz val="9"/>
            <color indexed="81"/>
            <rFont val="Tahoma"/>
            <family val="2"/>
          </rPr>
          <t>The PERT Mean is calcuated using the PERT formula:
(Min+(4*Most Likely)+Max)/6
On a perfectly normal distribution (no skewing), the mean will also be the Most Likely outcome (the mode) and the median (50th percentile).</t>
        </r>
      </text>
    </comment>
    <comment ref="H3" authorId="0" shapeId="0" xr:uid="{00000000-0006-0000-0200-000009000000}">
      <text>
        <r>
          <rPr>
            <sz val="9"/>
            <color indexed="81"/>
            <rFont val="Tahoma"/>
            <family val="2"/>
          </rPr>
          <t>The shape of the bell-curve is heavily influenced by how confident you believe the Most Likely outcome will occur relative to other, possible outcomes between the Minimum and Maximum point-estimates.  
When you are more confident in the Most Likely outcome, the bell-curve grows taller, and there is a shrinking likelihood of other occurrences near the Minimum and Maximum point-estimates.  
Conversely, when you are less confident in the Most Likely outcome, the bell-curve grows flatter, and there is a rising likelihood of other occurrences near the Minimum and Maximum point-estimates.
(You can add to, remove, or modify the dropdown control options using the VLookups worksheet).</t>
        </r>
      </text>
    </comment>
    <comment ref="I3" authorId="0" shapeId="0" xr:uid="{EF1B6E6C-1F2E-4D0C-B137-05B61C910945}">
      <text>
        <r>
          <rPr>
            <sz val="9"/>
            <color indexed="81"/>
            <rFont val="Tahoma"/>
            <family val="2"/>
          </rPr>
          <t>SPERT builds an implied, bell-shaped curve to represent the risk characteristics for your uncertainty.  The flatter, wider the bell-curve curve is, the more uncertain the outcomes are over the feasible region.  
If the bell-curve's vertical rise is steep, though, your uncertainty has much less volatility near the most likely outcome.
If the bell-curve is centered, it perfectly fits a normal distribution.
If the bell-curve is off-center, then a normal distribution is less fitting of your uncertainty's risk properties (but using the normal distribution may be "good enough" as long as the traffic light indicator is green or yellow.</t>
        </r>
      </text>
    </comment>
    <comment ref="J3" authorId="0" shapeId="0" xr:uid="{2FFF1A44-8E86-4EE8-A370-817445B37FC9}">
      <text>
        <r>
          <rPr>
            <sz val="9"/>
            <color indexed="81"/>
            <rFont val="Tahoma"/>
            <family val="2"/>
          </rPr>
          <t>If you have historical data, you can calculate the true standard deviation for your historical data by using either STDEV.P (standard deviation of a population) or STDEV.S (standard deviation of a sample).  In most instances, STDEV.P would be appropriate unless you are only sampling a portion of a larger dataset.  
If you enter a value under "Your SD", it will override the SPERT-calculated standard deviation in column K.</t>
        </r>
      </text>
    </comment>
    <comment ref="K3" authorId="0" shapeId="0" xr:uid="{00000000-0006-0000-0200-00000A000000}">
      <text>
        <r>
          <rPr>
            <sz val="9"/>
            <color indexed="81"/>
            <rFont val="Tahoma"/>
            <family val="2"/>
          </rPr>
          <t>The SPERT Standard Deviation (SD) is calculated using this formula:
SPERT SD = (Max - Min) * RSM
where RSM is the Ratio Scale Multiplier associated with the Most Likely Confidence selection in column H.  
RSMs are associated with Most Likely Confidence choices in the VLookups worksheet.
Excel's normal distribution functions, NORM.DIST and NORM.INV use the SPERT Standard Deviation as one of the input arguments.</t>
        </r>
      </text>
    </comment>
    <comment ref="O3" authorId="0" shapeId="0" xr:uid="{00000000-0006-0000-0200-00000B000000}">
      <text>
        <r>
          <rPr>
            <sz val="9"/>
            <color indexed="81"/>
            <rFont val="Tahoma"/>
            <family val="2"/>
          </rPr>
          <t>You can choose different probabilities by entering a value between 1% and 99%.</t>
        </r>
      </text>
    </comment>
    <comment ref="A13" authorId="0" shapeId="0" xr:uid="{B64F3C75-21DC-467F-B4C0-BAFF89C667F5}">
      <text>
        <r>
          <rPr>
            <sz val="9"/>
            <color indexed="81"/>
            <rFont val="Tahoma"/>
            <family val="2"/>
          </rPr>
          <t>Need more than just 10 rows to enter your estimates?  Rows 14 through 103 are hidden.  Unhide these rows to display 90 more rows like rows 4 through 13.</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William Davis</author>
  </authors>
  <commentList>
    <comment ref="M2" authorId="0" shapeId="0" xr:uid="{00000000-0006-0000-0300-000001000000}">
      <text>
        <r>
          <rPr>
            <sz val="9"/>
            <color indexed="81"/>
            <rFont val="Tahoma"/>
            <family val="2"/>
          </rPr>
          <t>You may optionally enter a planning estimate for each uncertainty you enter, and see its cumulative probability result in the 'SPERT Probability' column.  
The cumulative probability is the likelihood your planning estimate will be EQUAL TO or GREATER THAN the uncertainty you are estimating.  
Choosing a larger planning estimate will increase the cumulative probability, and choosing a smaller planning estimate will decrease the cumulative probability.</t>
        </r>
      </text>
    </comment>
    <comment ref="N2" authorId="0" shapeId="0" xr:uid="{00000000-0006-0000-0300-000002000000}">
      <text>
        <r>
          <rPr>
            <sz val="9"/>
            <color indexed="81"/>
            <rFont val="Tahoma"/>
            <family val="2"/>
          </rPr>
          <t>The SPERT Probability shows the cumulative probability of each Planning Estimate you entered in column M.  
If you select 'Show Left-Side Area' in cell M1, this column shows the likelihood that your Planning Estimate will be EQUAL TO or GREATER THAN the uncertainty you are estimating.  
If you select 'Show Right-Side Area' in cell M1, this column shows the likelihood that the uncertainty will EXCEED your Planning Estimate in column M.</t>
        </r>
      </text>
    </comment>
    <comment ref="B3" authorId="0" shapeId="0" xr:uid="{00000000-0006-0000-0300-000003000000}">
      <text>
        <r>
          <rPr>
            <sz val="9"/>
            <color indexed="81"/>
            <rFont val="Tahoma"/>
            <family val="2"/>
          </rPr>
          <t>The Minimum point-estimate represents the smallest value that is feasible, but highly improbable.</t>
        </r>
      </text>
    </comment>
    <comment ref="C3" authorId="0" shapeId="0" xr:uid="{00000000-0006-0000-0300-000004000000}">
      <text>
        <r>
          <rPr>
            <sz val="9"/>
            <color indexed="81"/>
            <rFont val="Tahoma"/>
            <family val="2"/>
          </rPr>
          <t>The Most Likely point-estimate represents the value you believe will most likely occur for each uncertainty, although many other possible outcomes exist between the Minimum and Maximum point-estimates.</t>
        </r>
      </text>
    </comment>
    <comment ref="D3" authorId="0" shapeId="0" xr:uid="{00000000-0006-0000-0300-000005000000}">
      <text>
        <r>
          <rPr>
            <sz val="9"/>
            <color indexed="81"/>
            <rFont val="Tahoma"/>
            <family val="2"/>
          </rPr>
          <t>The Maximum point-estimate represents the largest value that is feasible, but highly improbable</t>
        </r>
      </text>
    </comment>
    <comment ref="E3" authorId="0" shapeId="0" xr:uid="{00000000-0006-0000-0300-000006000000}">
      <text>
        <r>
          <rPr>
            <sz val="9"/>
            <color indexed="81"/>
            <rFont val="Tahoma"/>
            <family val="2"/>
          </rPr>
          <t>This checks that a proper 3-point estimate was entered:
Minimum value must be &gt; 0 and &lt; Most Likely
Most Likely must be &gt; Minimum and &lt; Maximum Maximum must be &gt; Most Likely</t>
        </r>
      </text>
    </comment>
    <comment ref="F3" authorId="0" shapeId="0" xr:uid="{00000000-0006-0000-0300-000007000000}">
      <text>
        <r>
          <rPr>
            <sz val="9"/>
            <color indexed="81"/>
            <rFont val="Tahoma"/>
            <family val="2"/>
          </rPr>
          <t>This checks that the task has a bell-shaped appearance (even though it may be skewed).
When the range between the Minimum and Most Likely is no more than 3x greater than the range between the Maximum and Most Likely, the light is green (and vice versa).
When the range between the Minimum and Most Likely is no more than 5x greater than the range between the Maximum and Most Likely, the light is yellow (and vice versa).  Using the SPERT® Normal Edition may not be ideal for such a skewed uncertainty.
When the range difference is more than 5x greater, the light is red.  Using the SPERT® Normal Edition is not recommended for this uncertainty.  Use the SPERT® Beta Edition instead.</t>
        </r>
      </text>
    </comment>
    <comment ref="G3" authorId="0" shapeId="0" xr:uid="{00000000-0006-0000-0300-000008000000}">
      <text>
        <r>
          <rPr>
            <sz val="9"/>
            <color indexed="81"/>
            <rFont val="Tahoma"/>
            <family val="2"/>
          </rPr>
          <t>The PERT Mean is calcuated using the PERT formula:
(Min+(4*Most Likely)+Max)/6
On a perfectly normal distribution (no skewing), the mean will also be the Most Likely outcome (the mode) and the median (50th percentile).</t>
        </r>
      </text>
    </comment>
    <comment ref="H3" authorId="0" shapeId="0" xr:uid="{00000000-0006-0000-0300-000009000000}">
      <text>
        <r>
          <rPr>
            <sz val="9"/>
            <color indexed="81"/>
            <rFont val="Tahoma"/>
            <family val="2"/>
          </rPr>
          <t>The shape of the bell-curve is heavily influenced by how confident you believe the Most Likely outcome will occur relative to other, possible outcomes between the Minimum and Maximum point-estimates.  
When you are more confident in the Most Likely outcome, the bell-curve grows taller, and there is a shrinking likelihood of other occurrences near the Minimum and Maximum point-estimates.  
Conversely, when you are less confident in the Most Likely outcome, the bell-curve grows flatter, and there is a rising likelihood of other occurrences near the Minimum and Maximum point-estimates.
(You can add to, remove, or modify the dropdown control options using the VLookups worksheet).</t>
        </r>
      </text>
    </comment>
    <comment ref="I3" authorId="0" shapeId="0" xr:uid="{535C5B0D-EB05-44E3-A1BB-CAFD0D6BCCCD}">
      <text>
        <r>
          <rPr>
            <sz val="9"/>
            <color indexed="81"/>
            <rFont val="Tahoma"/>
            <family val="2"/>
          </rPr>
          <t>SPERT builds an implied, bell-shaped curve to represent the risk characteristics for your uncertainty.  The flatter, wider the bell-curve curve is, the more uncertain the outcomes are over the feasible region.
If the bell-curve's vertical rise is steep, though, your uncertainty has much less volatility near the most likely outcome.
If the bell-curve is centered, it perfectly fits a normal distribution.
If the bell-curve is off-center, then a normal distribution is less fitting of your uncertainty's risk properties (but using the normal distribution may be "good enough" as long as the traffic light indicator is green or yellow.</t>
        </r>
      </text>
    </comment>
    <comment ref="J3" authorId="0" shapeId="0" xr:uid="{0037BD5A-FC86-4801-A508-70D6C1145BAB}">
      <text>
        <r>
          <rPr>
            <sz val="9"/>
            <color indexed="81"/>
            <rFont val="Tahoma"/>
            <family val="2"/>
          </rPr>
          <t>If you have historical data, you can calculate the true standard deviation for your historical data by using either STDEV.P (standard deviation of a population) or STDEV.S (standard deviation of a sample).  In most instances, STDEV.P would be appropriate unless you are only sampling a portion of a larger dataset.  
If you enter a value under "Your SD", it will override the SPERT-calculated standard deviation in column K.</t>
        </r>
      </text>
    </comment>
    <comment ref="K3" authorId="0" shapeId="0" xr:uid="{00000000-0006-0000-0300-00000A000000}">
      <text>
        <r>
          <rPr>
            <sz val="9"/>
            <color indexed="81"/>
            <rFont val="Tahoma"/>
            <family val="2"/>
          </rPr>
          <t>The SPERT Standard Deviation (SD) is calculated using this formula:
SPERT SD = (Max - Min) * RSM
where RSM is the Ratio Scale Multiplier associated with the Most Likely Confidence selection in column H.  
RSMs are associated with Most Likely Confidence choices in the VLookups worksheet.
Excel's normal distribution functions, NORM.DIST and NORM.INV use the SPERT Standard Deviation as one of the input arguments.</t>
        </r>
      </text>
    </comment>
    <comment ref="O3" authorId="0" shapeId="0" xr:uid="{00000000-0006-0000-0300-00000B000000}">
      <text>
        <r>
          <rPr>
            <sz val="9"/>
            <color indexed="81"/>
            <rFont val="Tahoma"/>
            <family val="2"/>
          </rPr>
          <t>You can choose different probabilities by entering a value between 1% and 99%.</t>
        </r>
      </text>
    </comment>
    <comment ref="A13" authorId="0" shapeId="0" xr:uid="{A09024C2-1237-4B2A-8E0A-24DFF1C44E06}">
      <text>
        <r>
          <rPr>
            <sz val="9"/>
            <color indexed="81"/>
            <rFont val="Tahoma"/>
            <family val="2"/>
          </rPr>
          <t>Need more than just 10 rows to enter your estimates?  Rows 14 through 103 are hidden.  Unhide these rows to display 90 more rows like rows 4 through 13.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William Davis</author>
  </authors>
  <commentList>
    <comment ref="Q2" authorId="0" shapeId="0" xr:uid="{00000000-0006-0000-0400-000001000000}">
      <text>
        <r>
          <rPr>
            <sz val="9"/>
            <color indexed="81"/>
            <rFont val="Tahoma"/>
            <family val="2"/>
          </rPr>
          <t>You may optionally enter a planning estimate for each uncertainty you enter, and see its cumulative probability result in the 'SPERT Probability' column.  
The cumulative probability is the likelihood your planning estimate will be EQUAL TO or GREATER THAN the uncertainty you are estimating.  
Choosing a larger planning estimate will increase the cumulative probability, and choosing a smaller planning estimate will decrease the cumulative probability.</t>
        </r>
      </text>
    </comment>
    <comment ref="R2" authorId="0" shapeId="0" xr:uid="{00000000-0006-0000-0400-000002000000}">
      <text>
        <r>
          <rPr>
            <sz val="9"/>
            <color indexed="81"/>
            <rFont val="Tahoma"/>
            <family val="2"/>
          </rPr>
          <t>The SPERT Probability shows the cumulative probability of each Planning Estimate you entered in column Q.  
If you select 'Show Left-Side Area' in cell Q1, this column shows the likelihood that your Planning Estimate will be EQUAL TO or GREATER THAN the uncertainty you are estimating.  
If you select 'Show Right-Side Area' in cell Q1, this column shows the likelihood that the uncertainty will EXCEED your Planning Estimate in column Q.</t>
        </r>
      </text>
    </comment>
    <comment ref="B3" authorId="0" shapeId="0" xr:uid="{00000000-0006-0000-0400-000003000000}">
      <text>
        <r>
          <rPr>
            <sz val="9"/>
            <color indexed="81"/>
            <rFont val="Tahoma"/>
            <family val="2"/>
          </rPr>
          <t>Optionally, choose a minimum point-estimate for a single uncertainty by selecting a dropdown value in this column for any row.  The percentage you choose will reduce the row's Most Likely point-estimate, and it will override the minimum point-estimate calculated by the heuristic in cell D2.</t>
        </r>
      </text>
    </comment>
    <comment ref="C3" authorId="0" shapeId="0" xr:uid="{00000000-0006-0000-0400-000004000000}">
      <text>
        <r>
          <rPr>
            <sz val="9"/>
            <color indexed="81"/>
            <rFont val="Tahoma"/>
            <family val="2"/>
          </rPr>
          <t>Optionally, manually enter a minimum point-estimate for a single uncertainty by entering a specific value in this column for any row.  The value you enter will override the row's calculated, mininum point-estimate using percentage adjustments.</t>
        </r>
      </text>
    </comment>
    <comment ref="D3" authorId="0" shapeId="0" xr:uid="{00000000-0006-0000-0400-000005000000}">
      <text>
        <r>
          <rPr>
            <sz val="9"/>
            <color indexed="81"/>
            <rFont val="Tahoma"/>
            <family val="2"/>
          </rPr>
          <t>Use a simple heuristic to quickly create MINIMUM point-estimates for all rows.  Do this by selecting a percentage in cell D2.  Minimum point-estimates are automatically created for you by taking the Most Likely point-estimate in column E and reducing it by the percentage value specified in cell D2.  
Optionally, choose a row-speciific heuristic by selecting a percentage in column B, or enter a specific minimum point-estimate in column C.  
(If you need to modify the dropdown choices in cell D2 or column B, you can do that in the Vlookups worksheet).</t>
        </r>
      </text>
    </comment>
    <comment ref="E3" authorId="0" shapeId="0" xr:uid="{00000000-0006-0000-0400-000006000000}">
      <text>
        <r>
          <rPr>
            <sz val="9"/>
            <color indexed="81"/>
            <rFont val="Tahoma"/>
            <family val="2"/>
          </rPr>
          <t>The Most Likely point-estimate represents the value you believe will most likely occur for each uncertainty, although many other possible outcomes exist between the Minimum and Maximum point-estimates.</t>
        </r>
      </text>
    </comment>
    <comment ref="F3" authorId="0" shapeId="0" xr:uid="{00000000-0006-0000-0400-000007000000}">
      <text>
        <r>
          <rPr>
            <sz val="9"/>
            <color indexed="81"/>
            <rFont val="Tahoma"/>
            <family val="2"/>
          </rPr>
          <t>Use a simple heuristic to quickly create MAXIMUM point-estimates for all rows.  Do this by selecting a percentage in cell F2.  Maximum point-estimates are automatically created for you by taking the Most Likely point-estimate in column E and increasing it by the percentage value specified in cell F2.  
Optionally, choose a row-speciific heuristic by selecting a percentage in column H, or enter a specific minimum point-estimate in column G.  
(If you need to modify the dropdown choices in cell F2 or column H, you can do that in the Vlookups worksheet).</t>
        </r>
      </text>
    </comment>
    <comment ref="G3" authorId="0" shapeId="0" xr:uid="{00000000-0006-0000-0400-000008000000}">
      <text>
        <r>
          <rPr>
            <sz val="9"/>
            <color indexed="81"/>
            <rFont val="Tahoma"/>
            <family val="2"/>
          </rPr>
          <t>Optionally, manually enter a maximum point-estimate for a single uncertainty by entering a specific value in this column for any row.  The value you enter will override the row's calculated, maximum point-estimate using percentage adjustments.</t>
        </r>
      </text>
    </comment>
    <comment ref="H3" authorId="0" shapeId="0" xr:uid="{00000000-0006-0000-0400-000009000000}">
      <text>
        <r>
          <rPr>
            <sz val="9"/>
            <color indexed="81"/>
            <rFont val="Tahoma"/>
            <family val="2"/>
          </rPr>
          <t>Optionally, choose a maximum point-estimate for a single uncertainty by selecting a dropdown value in this column for any row.  The percentage you choose will increase the row's Most Likely point-estimate, and it will override the maximum point-estimate calculated by the heuristic in cell F2.</t>
        </r>
        <r>
          <rPr>
            <sz val="9"/>
            <color indexed="81"/>
            <rFont val="Tahoma"/>
            <family val="2"/>
          </rPr>
          <t xml:space="preserve">
</t>
        </r>
      </text>
    </comment>
    <comment ref="I3" authorId="0" shapeId="0" xr:uid="{00000000-0006-0000-0400-00000A000000}">
      <text>
        <r>
          <rPr>
            <sz val="9"/>
            <color indexed="81"/>
            <rFont val="Tahoma"/>
            <family val="2"/>
          </rPr>
          <t>This checks that a proper 3-point estimate was entered:
Minimum value must be &gt; 0 and &lt; Most Likely
Most Likely must be &gt; Minimum and &lt; Maximum 
Maximum must be &gt; Most Likely</t>
        </r>
      </text>
    </comment>
    <comment ref="J3" authorId="0" shapeId="0" xr:uid="{00000000-0006-0000-0400-00000B000000}">
      <text>
        <r>
          <rPr>
            <sz val="9"/>
            <color indexed="81"/>
            <rFont val="Tahoma"/>
            <family val="2"/>
          </rPr>
          <t>This checks that the task has a bell-shaped appearance (even though it may be skewed).
When the range between the Minimum and Most Likely is no more than 3x greater than the range between the Maximum and Most Likely, the light is green (and vice versa).
When the range between the Minimum and Most Likely is no more than 5x greater than the range between the Maximum and Most Likely, the light is yellow (and vice versa).  Using the SPERT® Normal Edition may not be ideal for such a skewed uncertainty.
When the range difference is more than 5x greater, the light is red.  Using the SPERT® Normal Edition is not recommended for this uncertainty.  Use the SPERT® Beta Edition instead.</t>
        </r>
      </text>
    </comment>
    <comment ref="K3" authorId="0" shapeId="0" xr:uid="{00000000-0006-0000-0400-00000C000000}">
      <text>
        <r>
          <rPr>
            <sz val="9"/>
            <color indexed="81"/>
            <rFont val="Tahoma"/>
            <family val="2"/>
          </rPr>
          <t>The PERT Mean is calcuated using the PERT formula:
(Min+(4*Most Likely)+Max)/6
On a perfectly normal distribution (no skewing), the mean will also be the Most Likely outcome (the mode) and the median (50th percentile).</t>
        </r>
      </text>
    </comment>
    <comment ref="L3" authorId="0" shapeId="0" xr:uid="{00000000-0006-0000-0400-00000D000000}">
      <text>
        <r>
          <rPr>
            <sz val="9"/>
            <color indexed="81"/>
            <rFont val="Tahoma"/>
            <family val="2"/>
          </rPr>
          <t>The shape of the bell-curve is heavily influenced by how confident you believe the Most Likely outcome will occur relative to other, possible outcomes between the Minimum and Maximum point-estimates.  
When you are more confident in the Most Likely outcome, the bell-curve grows taller, and there is a shrinking likelihood of other occurrences near the Minimum and Maximum point-estimates.  
Conversely, when you are less confident in the Most Likely outcome, the bell-curve grows flatter, and there is a rising likelihood of other occurrences near the Minimum and Maximum point-estimates.
(You can add to, remove, or modify the dropdown control options using the VLookups worksheet).</t>
        </r>
      </text>
    </comment>
    <comment ref="M3" authorId="0" shapeId="0" xr:uid="{D85F111D-6336-4387-BA4A-DED27AF04D12}">
      <text>
        <r>
          <rPr>
            <sz val="9"/>
            <color indexed="81"/>
            <rFont val="Tahoma"/>
            <family val="2"/>
          </rPr>
          <t>SPERT builds an implied, bell-shaped curve to represent the risk characteristics for your uncertainty.  The flatter, wider the bell-curve curve is, the more uncertain the outcomes are over the feasible region.
If the bell-curve's vertical rise is steep, though, your uncertainty has much less volatility near the most likely outcome.
If the bell-curve is centered, it perfectly fits a normal distribution.
If the bell-curve is off-center, then a normal distribution is less fitting of your uncertainty's risk properties (but using the normal distribution may be "good enough" as long as the traffic light indicator is green or yellow.</t>
        </r>
      </text>
    </comment>
    <comment ref="N3" authorId="0" shapeId="0" xr:uid="{4308342D-D0AF-4116-A38F-3F21B5B59DA1}">
      <text>
        <r>
          <rPr>
            <sz val="9"/>
            <color indexed="81"/>
            <rFont val="Tahoma"/>
            <family val="2"/>
          </rPr>
          <t>If you have historical data, you can calculate the true standard deviation for your historical data by using either STDEV.P (standard deviation of a population) or STDEV.S (standard deviation of a sample).  In most instances, STDEV.P would be appropriate unless you are only sampling a portion of a larger dataset.  
If you enter a value under "Your SD", it will override the SPERT-calculated standard deviation in column O.</t>
        </r>
      </text>
    </comment>
    <comment ref="O3" authorId="0" shapeId="0" xr:uid="{00000000-0006-0000-0400-00000E000000}">
      <text>
        <r>
          <rPr>
            <sz val="9"/>
            <color indexed="81"/>
            <rFont val="Tahoma"/>
            <family val="2"/>
          </rPr>
          <t>The SPERT Standard Deviation (SD) is calculated using this formula:
SPERT SD = (Max - Min) * RSM
where RSM is the Ratio Scale Multiplier associated with the Most Likely Confidence selection in column H.  
RSMs are associated with Most Likely Confidence choices in the VLookups worksheet.
Excel's normal distribution functions, NORM.DIST and NORM.INV use the SPERT Standard Deviation as one of the input arguments.</t>
        </r>
      </text>
    </comment>
    <comment ref="S3" authorId="0" shapeId="0" xr:uid="{00000000-0006-0000-0400-00000F000000}">
      <text>
        <r>
          <rPr>
            <sz val="9"/>
            <color indexed="81"/>
            <rFont val="Tahoma"/>
            <family val="2"/>
          </rPr>
          <t>You can choose different probabilities by entering a value between 1% and 99%.</t>
        </r>
      </text>
    </comment>
    <comment ref="A13" authorId="0" shapeId="0" xr:uid="{17666605-11F5-4F96-819E-83C3D4A038E7}">
      <text>
        <r>
          <rPr>
            <sz val="9"/>
            <color indexed="81"/>
            <rFont val="Tahoma"/>
            <family val="2"/>
          </rPr>
          <t>Need more than just 10 rows to enter your estimates?  Rows 14 through 103 are hidden.  Unhide these rows to display 90 more rows like rows 4 through 13.</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William Davis</author>
    <author>William W. Davis</author>
  </authors>
  <commentList>
    <comment ref="B1" authorId="0" shapeId="0" xr:uid="{33C4C72B-8A3A-4F73-9028-B434D51E89D2}">
      <text>
        <r>
          <rPr>
            <sz val="9"/>
            <color indexed="81"/>
            <rFont val="Tahoma"/>
            <family val="2"/>
          </rPr>
          <t xml:space="preserve">Enter the project start date is cell C1.  The project finish date in cell D2 is calculated based upon the activity duration estimates in column B, which are calculated based upon the specified reliability in cell B2.
</t>
        </r>
      </text>
    </comment>
    <comment ref="C1" authorId="0" shapeId="0" xr:uid="{9F7B45BB-CF37-40DB-BA59-10F681F39E1E}">
      <text>
        <r>
          <rPr>
            <sz val="9"/>
            <color indexed="81"/>
            <rFont val="Tahoma"/>
            <family val="2"/>
          </rPr>
          <t xml:space="preserve">Enter the starting date for the project, then enter the critical path activities in column A.  Note that this critical path analysis cannot have any concurrent activities; they must sequentially ordered for the correct finish date to be calculated.
</t>
        </r>
      </text>
    </comment>
    <comment ref="D1" authorId="0" shapeId="0" xr:uid="{5072C4DD-63AA-4D5D-ADAD-748DD7B7BB89}">
      <text>
        <r>
          <rPr>
            <sz val="9"/>
            <color indexed="81"/>
            <rFont val="Tahoma"/>
            <family val="2"/>
          </rPr>
          <t>This finish date excludes weekend days and all other non-work days listed in the table below. It adds the optional schedule contingency value from cell B105 (if any).</t>
        </r>
      </text>
    </comment>
    <comment ref="A2" authorId="0" shapeId="0" xr:uid="{BAF51892-BDD0-45C9-954B-FA34F7269748}">
      <text>
        <r>
          <rPr>
            <sz val="9"/>
            <color indexed="81"/>
            <rFont val="Tahoma"/>
            <family val="2"/>
          </rPr>
          <t>SPERT Scheduler only works for a project's critical path, and the critical path must be sequentially ordered and have no concurrent tasks or activities.  
Be aware of the limitations of this approach to scheduling.  SPERT Scheduler cannot address merge bias, for instance.  Only a full Monte Carlo simulation of the entire project schedule can evaluate shifting critical paths (merge bias) and different kinds of probability distributions at the activity or task level.</t>
        </r>
      </text>
    </comment>
    <comment ref="B2" authorId="0" shapeId="0" xr:uid="{6F26FA59-2198-4660-BCE8-D7F69A6A3554}">
      <text>
        <r>
          <rPr>
            <sz val="9"/>
            <color indexed="81"/>
            <rFont val="Tahoma"/>
            <family val="2"/>
          </rPr>
          <t xml:space="preserve">Choose any probability between 50% and 99% and SPERT will calculate the duration estimates needed to achieve your desired reliability level. Choosing more reliable estimates will increase the project timeline.  Choosing less reliable estimates will shrink the overall project schedule, but there will be an increased chance the project will finish late.
To buffer the project for instances where scheduled activities take longer to finish than you planned for, add a schedule contingency in cell B105. Use Soothsayer™ for Project Contingency to calculate how big that buffer should be. It's a bonus download on the Statistical PERT website.
</t>
        </r>
      </text>
    </comment>
    <comment ref="D2" authorId="0" shapeId="0" xr:uid="{F0159469-546E-418A-B685-9AE80EE686EA}">
      <text>
        <r>
          <rPr>
            <sz val="9"/>
            <color indexed="81"/>
            <rFont val="Tahoma"/>
            <family val="2"/>
          </rPr>
          <t>This calculates the likelihood of the project finishing on-time without a schedule contingency (cell B105).
This calculation assumes that Parkinson's Law applies to the project: "Work expands so as to fill the time available for its completion."
Commonly, project activities only finish on-time or late; they rarely finish early, even if a statistical model suggests that they should.</t>
        </r>
      </text>
    </comment>
    <comment ref="T2" authorId="0" shapeId="0" xr:uid="{40F7E284-23F2-486B-AFA5-D94CDA9FE40C}">
      <text>
        <r>
          <rPr>
            <sz val="9"/>
            <color indexed="81"/>
            <rFont val="Tahoma"/>
            <family val="2"/>
          </rPr>
          <t>You may optionally enter a planning estimate for each uncertainty you enter, and see its cumulative probability result in the 'SPERT Probability' column.  
The cumulative probability is the likelihood your planning estimate will be EQUAL TO or GREATER THAN the uncertainty you are estimating.  
Choosing a larger planning estimate will increase the cumulative probability, and choosing a smaller planning estimate will decrease the cumulative probability.</t>
        </r>
      </text>
    </comment>
    <comment ref="U2" authorId="0" shapeId="0" xr:uid="{CEECFF14-35BF-4788-86B4-5CEA00F9B234}">
      <text>
        <r>
          <rPr>
            <sz val="9"/>
            <color indexed="81"/>
            <rFont val="Tahoma"/>
            <family val="2"/>
          </rPr>
          <t>The SPERT Probability shows the cumulative probability of each Planning Estimate you entered in column T.  
If you select 'Show Left-Side Area' in cell T1, this column shows the likelihood that your Planning Estimate will be EQUAL TO or GREATER THAN the uncertainty you are estimating.  
If you select 'Show Right-Side Area' in cell T1, this column shows the likelihood that the uncertainty will EXCEED your Planning Estimate in column T.</t>
        </r>
      </text>
    </comment>
    <comment ref="A3" authorId="0" shapeId="0" xr:uid="{D37454A0-739B-400B-ACE1-E589737C0934}">
      <text>
        <r>
          <rPr>
            <sz val="9"/>
            <color indexed="81"/>
            <rFont val="Tahoma"/>
            <family val="2"/>
          </rPr>
          <t xml:space="preserve">Use this column to add critical path activities or tasks for a project.  The list of activities or tasks must be sequential, not concurrent.
</t>
        </r>
      </text>
    </comment>
    <comment ref="B3" authorId="0" shapeId="0" xr:uid="{84F395C7-9486-4437-BA39-E7F7BC89A0D8}">
      <text>
        <r>
          <rPr>
            <sz val="9"/>
            <color indexed="81"/>
            <rFont val="Tahoma"/>
            <family val="2"/>
          </rPr>
          <t xml:space="preserve">This column calculates the activity or task duration with the reliability specified in cell B2.
</t>
        </r>
      </text>
    </comment>
    <comment ref="E3" authorId="0" shapeId="0" xr:uid="{6C1B1DAA-9F93-49E3-9ED2-698B9496490C}">
      <text>
        <r>
          <rPr>
            <sz val="9"/>
            <color indexed="81"/>
            <rFont val="Tahoma"/>
            <family val="2"/>
          </rPr>
          <t>Optionally, choose a minimum point-estimate for a single uncertainty by selecting a dropdown value in this column for any row.  The percentage you choose will reduce the row's Most Likely point-estimate, and it will override the minimum point-estimate calculated by the heuristic in cell G2.</t>
        </r>
      </text>
    </comment>
    <comment ref="F3" authorId="0" shapeId="0" xr:uid="{0594F3EC-0872-496A-826A-921D1CC2FCBE}">
      <text>
        <r>
          <rPr>
            <sz val="9"/>
            <color indexed="81"/>
            <rFont val="Tahoma"/>
            <family val="2"/>
          </rPr>
          <t>Optionally, manually enter a minimum point-estimate for a single uncertainty by entering a specific value in this column for any row.  The value you enter will override the row's calculated, mininum point-estimate using percentage adjustments.</t>
        </r>
      </text>
    </comment>
    <comment ref="G3" authorId="0" shapeId="0" xr:uid="{8F62C72F-B496-4707-95D2-A1EBF1734FCC}">
      <text>
        <r>
          <rPr>
            <sz val="9"/>
            <color indexed="81"/>
            <rFont val="Tahoma"/>
            <family val="2"/>
          </rPr>
          <t>Use a simple heuristic to quickly create MINIMUM point-estimates for all rows.  Do this by selecting a percentage in cell G2.  Minimum point-estimates are automatically created for you by taking the Most Likely point-estimate in column H and reducing it by the percentage value specified in cell G2.  
Optionally, choose a row-speciific heuristic by selecting a percentage in column E, or enter a specific minimum point-estimate in column F.  
(If you need to modify the dropdown choices in cell G2 or column E, you can do that in the Vlookups worksheet).</t>
        </r>
      </text>
    </comment>
    <comment ref="H3" authorId="0" shapeId="0" xr:uid="{87F527C8-D8DC-4D32-AD05-242AF43D59D3}">
      <text>
        <r>
          <rPr>
            <sz val="9"/>
            <color indexed="81"/>
            <rFont val="Tahoma"/>
            <family val="2"/>
          </rPr>
          <t>The Most Likely point-estimate represents the value you believe will most likely occur for each uncertainty, although many other possible outcomes exist between the Minimum and Maximum point-estimates.</t>
        </r>
      </text>
    </comment>
    <comment ref="I3" authorId="0" shapeId="0" xr:uid="{3D41108C-EA31-4698-B081-ADEE068A8659}">
      <text>
        <r>
          <rPr>
            <sz val="9"/>
            <color indexed="81"/>
            <rFont val="Tahoma"/>
            <family val="2"/>
          </rPr>
          <t>Use a simple heuristic to quickly create MAXIMUM point-estimates for all rows.  Do this by selecting a percentage in cell I2.  Maximum point-estimates are automatically created for you by taking the Most Likely point-estimate in column H and increasing it by the percentage value specified in cell I2.  
Optionally, choose a row-speciific heuristic by selecting a percentage in column K, or enter a specific minimum point-estimate in column J.  
(If you need to modify the dropdown choices in cell I2 or column K, you can do that in the Vlookups worksheet).</t>
        </r>
      </text>
    </comment>
    <comment ref="J3" authorId="0" shapeId="0" xr:uid="{FBE78DBD-1485-4AC0-9D4A-9E53450DB713}">
      <text>
        <r>
          <rPr>
            <sz val="9"/>
            <color indexed="81"/>
            <rFont val="Tahoma"/>
            <family val="2"/>
          </rPr>
          <t>Optionally, manually enter a maximum point-estimate for a single uncertainty by entering a specific value in this column for any row.  The value you enter will override the row's calculated, maximum point-estimate using percentage adjustments.</t>
        </r>
      </text>
    </comment>
    <comment ref="K3" authorId="0" shapeId="0" xr:uid="{4D881C59-D5E9-4982-AD14-090FF8A47987}">
      <text>
        <r>
          <rPr>
            <sz val="9"/>
            <color indexed="81"/>
            <rFont val="Tahoma"/>
            <family val="2"/>
          </rPr>
          <t xml:space="preserve">Optionally, choose a maximum point-estimate for a single uncertainty by selecting a dropdown value in this column for any row.  The percentage you choose will increase the row's Most Likely point-estimate, and it will override the maximum point-estimate calculated by the heuristic in cell I2.
</t>
        </r>
      </text>
    </comment>
    <comment ref="L3" authorId="0" shapeId="0" xr:uid="{37B96835-2475-47FF-A4B0-BCD5B590262B}">
      <text>
        <r>
          <rPr>
            <sz val="9"/>
            <color indexed="81"/>
            <rFont val="Tahoma"/>
            <family val="2"/>
          </rPr>
          <t>This checks that a proper 3-point estimate was entered:
Minimum value must be &gt; 0 and &lt; Most Likely
Most Likely must be &gt; Minimum and &lt; Maximum 
Maximum must be &gt; Most Likely</t>
        </r>
      </text>
    </comment>
    <comment ref="M3" authorId="0" shapeId="0" xr:uid="{04AE3CD8-BAAE-41F0-B730-243B9F446CB8}">
      <text>
        <r>
          <rPr>
            <sz val="9"/>
            <color indexed="81"/>
            <rFont val="Tahoma"/>
            <family val="2"/>
          </rPr>
          <t>This checks that the task has a bell-shaped appearance (even though it may be skewed).
When the range between the Minimum and Most Likely is no more than 3x greater than the range between the Maximum and Most Likely, the light is green (and vice versa).
When the range between the Minimum and Most Likely is no more than 5x greater than the range between the Maximum and Most Likely, the light is yellow (and vice versa).  Using the SPERT® Normal Edition may not be ideal for such a skewed uncertainty.
When the range difference is more than 5x greater, the light is red.  Using the SPERT® Normal Edition is not recommended for this uncertainty.  Use the SPERT® Beta Edition instead.</t>
        </r>
      </text>
    </comment>
    <comment ref="N3" authorId="0" shapeId="0" xr:uid="{A38952BA-4281-40C4-8537-9354010DE499}">
      <text>
        <r>
          <rPr>
            <sz val="9"/>
            <color indexed="81"/>
            <rFont val="Tahoma"/>
            <family val="2"/>
          </rPr>
          <t>The PERT Mean is calcuated using the PERT formula:
(Min+(4*Most Likely)+Max)/6
On a perfectly normal distribution (no skewing), the mean will also be the Most Likely outcome (the mode) and the median (50th percentile).</t>
        </r>
      </text>
    </comment>
    <comment ref="O3" authorId="0" shapeId="0" xr:uid="{801B9BC8-4008-46E9-8BD0-ED2ACE2982D5}">
      <text>
        <r>
          <rPr>
            <sz val="9"/>
            <color indexed="81"/>
            <rFont val="Tahoma"/>
            <family val="2"/>
          </rPr>
          <t>The shape of the bell-curve is heavily influenced by how confident you believe the Most Likely outcome will occur relative to other, possible outcomes between the Minimum and Maximum point-estimates.  
When you are more confident in the Most Likely outcome, the bell-curve grows taller, and there is a shrinking likelihood of other occurrences near the Minimum and Maximum point-estimates.  
Conversely, when you are less confident in the Most Likely outcome, the bell-curve grows flatter, and there is a rising likelihood of other occurrences near the Minimum and Maximum point-estimates.
(You can add to, remove, or modify the dropdown control options using the VLookups worksheet).</t>
        </r>
      </text>
    </comment>
    <comment ref="P3" authorId="0" shapeId="0" xr:uid="{C1F98790-E610-4F40-A01D-7CEB465D6AC8}">
      <text>
        <r>
          <rPr>
            <sz val="9"/>
            <color indexed="81"/>
            <rFont val="Tahoma"/>
            <family val="2"/>
          </rPr>
          <t>SPERT builds an implied, bell-shaped curve to represent the risk characteristics for your uncertainty.  The flatter, wider the bell-curve curve is, the more uncertain the outcomes are over the feasible region.
If the bell-curve's vertical rise is steep, though, your uncertainty has much less volatility near the most likely outcome.
If the bell-curve is centered, it perfectly fits a normal distribution.
If the bell-curve is off-center, then a normal distribution is less fitting of your uncertainty's risk properties (but using the normal distribution may be "good enough" as long as the traffic light indicator is green or yellow.</t>
        </r>
      </text>
    </comment>
    <comment ref="Q3" authorId="0" shapeId="0" xr:uid="{EB542535-821C-42BA-818B-29F58A4DA1CE}">
      <text>
        <r>
          <rPr>
            <sz val="9"/>
            <color indexed="81"/>
            <rFont val="Tahoma"/>
            <family val="2"/>
          </rPr>
          <t>If you have historical data, you can calculate the true standard deviation for your historical data by using either STDEV.P (standard deviation of a population) or STDEV.S (standard deviation of a sample).  In most instances, STDEV.P would be appropriate unless you are only sampling a portion of a larger dataset.  
If you enter a value under "Your SD", it will override the SPERT-calculated standard deviation in column R.</t>
        </r>
      </text>
    </comment>
    <comment ref="R3" authorId="0" shapeId="0" xr:uid="{C7D6D197-4976-47CC-A2C8-537FD04D8B71}">
      <text>
        <r>
          <rPr>
            <sz val="9"/>
            <color indexed="81"/>
            <rFont val="Tahoma"/>
            <family val="2"/>
          </rPr>
          <t>The SPERT Standard Deviation (SD) is calculated using this formula:
SPERT SD = (Max - Min) * RSM
where RSM is the Ratio Scale Multiplier associated with the Most Likely Confidence selection in column K.  
RSMs are associated with Most Likely Confidence choices in the VLookups worksheet.
Excel's normal distribution functions, NORM.DIST and NORM.INV use the SPERT Standard Deviation as one of the input arguments.</t>
        </r>
      </text>
    </comment>
    <comment ref="V3" authorId="0" shapeId="0" xr:uid="{83AE08AA-CC78-49BD-B7DD-FC97783EEFBE}">
      <text>
        <r>
          <rPr>
            <sz val="9"/>
            <color indexed="81"/>
            <rFont val="Tahoma"/>
            <family val="2"/>
          </rPr>
          <t>You can choose different probabilities by entering a value between 1% and 99%.</t>
        </r>
      </text>
    </comment>
    <comment ref="B105" authorId="0" shapeId="0" xr:uid="{CD80F1D3-45EC-4A17-9D21-4C654EC86C13}">
      <text>
        <r>
          <rPr>
            <sz val="9"/>
            <color indexed="81"/>
            <rFont val="Tahoma"/>
            <family val="2"/>
          </rPr>
          <t xml:space="preserve">Download Soothsayer™ for Project Contingency from the Statistical PERT website and calculate a right-sized, risk-adjusted schedule contingency.  It's another free download!
</t>
        </r>
      </text>
    </comment>
    <comment ref="A108" authorId="1" shapeId="0" xr:uid="{0EA6715C-EAA3-43CA-8B51-BCA08CAC6F37}">
      <text>
        <r>
          <rPr>
            <sz val="9"/>
            <color indexed="81"/>
            <rFont val="Tahoma"/>
            <family val="2"/>
          </rPr>
          <t xml:space="preserve">Enter upcoming non-work holidays or other non-work days where no work will be performed on your project. These dates will affect the start and finish date calculations in columns C and D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William Davis</author>
    <author>William W. Davis</author>
  </authors>
  <commentList>
    <comment ref="M2" authorId="0" shapeId="0" xr:uid="{DA836802-825B-48FB-B4CF-10EF51BA685F}">
      <text>
        <r>
          <rPr>
            <sz val="9"/>
            <color indexed="81"/>
            <rFont val="Tahoma"/>
            <family val="2"/>
          </rPr>
          <t>You may optionally enter a planning estimate for each uncertainty you enter, and see its cumulative probability result in the 'SPERT Probability' column.  
The cumulative probability is the likelihood your planning estimate will be EQUAL TO or GREATER THAN the uncertainty you are estimating.  
Choosing a larger planning estimate will increase the cumulative probability, and choosing a smaller planning estimate will decrease the cumulative probability.</t>
        </r>
      </text>
    </comment>
    <comment ref="N2" authorId="0" shapeId="0" xr:uid="{DF0AA814-9D30-4FA2-B1A5-5491CEA5EA4F}">
      <text>
        <r>
          <rPr>
            <sz val="9"/>
            <color indexed="81"/>
            <rFont val="Tahoma"/>
            <family val="2"/>
          </rPr>
          <t>The SPERT Probability shows the cumulative probability of each Planning Estimate you entered in column M.  
If you select 'Show Left-Side Area' in cell K1, this column shows the likelihood that your Planning Estimate will be EQUAL TO or GREATER THAN the uncertainty you are estimating.  
If you select 'Show Right-Side Area' in cell M1, this column shows the likelihood that the uncertainty will EXCEED your Planning Estimate in column M.</t>
        </r>
      </text>
    </comment>
    <comment ref="B3" authorId="0" shapeId="0" xr:uid="{4193D883-CFBD-4C04-8DAD-EF2A0663C735}">
      <text>
        <r>
          <rPr>
            <sz val="9"/>
            <color indexed="81"/>
            <rFont val="Tahoma"/>
            <family val="2"/>
          </rPr>
          <t>The Minimum point-estimate represents the smallest value that is feasible, but highly improbable.</t>
        </r>
      </text>
    </comment>
    <comment ref="C3" authorId="0" shapeId="0" xr:uid="{79D5DD9C-08E0-4839-AE67-B7CC528E968B}">
      <text>
        <r>
          <rPr>
            <sz val="9"/>
            <color indexed="81"/>
            <rFont val="Tahoma"/>
            <family val="2"/>
          </rPr>
          <t>The Most Likely point-estimate represents the value you believe will most likely occur for each uncertainty, although many other possible outcomes exist between the Minimum and Maximum point-estimates.</t>
        </r>
      </text>
    </comment>
    <comment ref="D3" authorId="0" shapeId="0" xr:uid="{53850FEB-83E3-49AB-9708-B856CE9BECB7}">
      <text>
        <r>
          <rPr>
            <sz val="9"/>
            <color indexed="81"/>
            <rFont val="Tahoma"/>
            <family val="2"/>
          </rPr>
          <t>The Maximum point-estimate represents the largest value that is feasible, but highly improbable</t>
        </r>
      </text>
    </comment>
    <comment ref="E3" authorId="0" shapeId="0" xr:uid="{08FC7CC7-BBAF-4B7C-A27A-727859E1E662}">
      <text>
        <r>
          <rPr>
            <sz val="9"/>
            <color indexed="81"/>
            <rFont val="Tahoma"/>
            <family val="2"/>
          </rPr>
          <t>This checks that a proper 3-point estimate was entered:
Minimum value must be &gt; 0 and &lt; Most Likely
Most Likely must be &gt; Minimum and &lt; Maximum Maximum must be &gt; Most Likely</t>
        </r>
      </text>
    </comment>
    <comment ref="F3" authorId="0" shapeId="0" xr:uid="{29F2D42B-4DA6-4CD1-9669-E2862ADBD9AF}">
      <text>
        <r>
          <rPr>
            <sz val="9"/>
            <color indexed="81"/>
            <rFont val="Tahoma"/>
            <family val="2"/>
          </rPr>
          <t>This checks that the task has a bell-shaped appearance (even though it may be skewed).
When the range between the Minimum and Most Likely is no more than 3x greater than the range between the Maximum and Most Likely, the light is green (and vice versa).
When the range between the Minimum and Most Likely is no more than 5x greater than the range between the Maximum and Most Likely, the light is yellow (and vice versa).  Using the SPERT® Normal Edition may not be ideal for such a skewed uncertainty.
When the range difference is more than 5x greater, the light is red.  Using the SPERT® Normal Edition is not recommended for this uncertainty.  Use the SPERT® Beta Edition instead.</t>
        </r>
      </text>
    </comment>
    <comment ref="G3" authorId="0" shapeId="0" xr:uid="{7A667D89-6813-45B1-805D-E699E5F72C03}">
      <text>
        <r>
          <rPr>
            <sz val="9"/>
            <color indexed="81"/>
            <rFont val="Tahoma"/>
            <family val="2"/>
          </rPr>
          <t>The PERT Mean is calcuated using the PERT formula:
(Min+(4*Most Likely)+Max)/6
On a perfectly normal distribution (no skewing), the mean will also be the Most Likely outcome (the mode) and the median (50th percentile).</t>
        </r>
      </text>
    </comment>
    <comment ref="H3" authorId="0" shapeId="0" xr:uid="{E97947B1-33F0-4E6A-B67B-64122583F18E}">
      <text>
        <r>
          <rPr>
            <sz val="9"/>
            <color indexed="81"/>
            <rFont val="Tahoma"/>
            <family val="2"/>
          </rPr>
          <t>The shape of the bell-curve is heavily influenced by how confident you believe the Most Likely outcome will occur relative to other, possible outcomes between the Minimum and Maximum point-estimates.  
When you are more confident in the Most Likely outcome, the bell-curve grows taller, and there is a shrinking likelihood of other occurrences near the Minimum and Maximum point-estimates.  
Conversely, when you are less confident in the Most Likely outcome, the bell-curve grows flatter, and there is a rising likelihood of other occurrences near the Minimum and Maximum point-estimates.
(You can add to, remove, or modify the dropdown control options using the VLookups worksheet).</t>
        </r>
      </text>
    </comment>
    <comment ref="I3" authorId="0" shapeId="0" xr:uid="{F7E9FBE5-1AE4-445D-9B91-2579070EB440}">
      <text>
        <r>
          <rPr>
            <sz val="9"/>
            <color indexed="81"/>
            <rFont val="Tahoma"/>
            <family val="2"/>
          </rPr>
          <t>SPERT builds an implied, bell-shaped curve to represent the risk characteristics for your uncertainty.  The flatter, wider the bell-curve curve is, the more uncertain the outcomes are over the feasible region.
If the bell-curve's vertical rise is steep, though, your uncertainty has much less volatility near the most likely outcome.
If the bell-curve is centered, it perfectly fits a normal distribution.
If the bell-curve is off-center, then a normal distribution is less fitting of your uncertainty's risk properties (but using the normal distribution may be "good enough" as long as the traffic light indicator is green or yellow.</t>
        </r>
      </text>
    </comment>
    <comment ref="J3" authorId="0" shapeId="0" xr:uid="{996743AC-F0CA-4909-BC06-58682148BB50}">
      <text>
        <r>
          <rPr>
            <sz val="9"/>
            <color indexed="81"/>
            <rFont val="Tahoma"/>
            <family val="2"/>
          </rPr>
          <t>If you have historical data, you can calculate the true standard deviation for your historical data by using either STDEV.P (standard deviation of a population) or STDEV.S (standard deviation of a sample).  In most instances, STDEV.P would be appropriate unless you are only sampling a portion of a larger dataset.  
If you enter a value under "Your SD", it will override the SPERT-calculated standard deviation in column K.</t>
        </r>
      </text>
    </comment>
    <comment ref="K3" authorId="0" shapeId="0" xr:uid="{E7186C81-B973-4DD7-BC22-68A3BB9D3762}">
      <text>
        <r>
          <rPr>
            <sz val="9"/>
            <color indexed="81"/>
            <rFont val="Tahoma"/>
            <family val="2"/>
          </rPr>
          <t>The SPERT Standard Deviation (SD) is calculated using this formula:
SPERT SD = (Max - Min) * RSM
where RSM is the Ratio Scale Multiplier associated with the Most Likely Confidence selection in column H.  
RSMs are associated with Most Likely Confidence choices in the VLookups worksheet.
Excel's normal distribution functions, NORM.DIST and NORM.INV use the SPERT Standard Deviation as one of the input arguments.</t>
        </r>
      </text>
    </comment>
    <comment ref="O3" authorId="0" shapeId="0" xr:uid="{C67143E6-0572-4763-94FA-7AEF4F3D348B}">
      <text>
        <r>
          <rPr>
            <sz val="9"/>
            <color indexed="81"/>
            <rFont val="Tahoma"/>
            <family val="2"/>
          </rPr>
          <t>You can choose different probabilities by entering a value between 1% and 99%.</t>
        </r>
      </text>
    </comment>
    <comment ref="G23" authorId="1" shapeId="0" xr:uid="{2B6BFF36-FA31-40F8-AF9F-5094B30770D8}">
      <text>
        <r>
          <rPr>
            <sz val="9"/>
            <color indexed="81"/>
            <rFont val="Tahoma"/>
            <family val="2"/>
          </rPr>
          <t xml:space="preserve">Zoom in or out on the tri-colored bell-curve chart on the right.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William Davis</author>
    <author>William W. Davis</author>
  </authors>
  <commentList>
    <comment ref="O2" authorId="0" shapeId="0" xr:uid="{09637126-EB65-4214-A198-1CCE0B7D0EB2}">
      <text>
        <r>
          <rPr>
            <sz val="9"/>
            <color indexed="81"/>
            <rFont val="Tahoma"/>
            <family val="2"/>
          </rPr>
          <t>You may optionally enter a planning estimate for each uncertainty you enter, and see its cumulative probability result in the 'SPERT Probability' column.  
The cumulative probability is the likelihood your planning estimate will be EQUAL TO or GREATER THAN the uncertainty you are estimating.  
Choosing a larger planning estimate will increase the cumulative probability, and choosing a smaller planning estimate will decrease the cumulative probability.</t>
        </r>
      </text>
    </comment>
    <comment ref="P2" authorId="0" shapeId="0" xr:uid="{9AADA275-0BAE-450F-AA33-87AA44A9BBA7}">
      <text>
        <r>
          <rPr>
            <sz val="9"/>
            <color indexed="81"/>
            <rFont val="Tahoma"/>
            <family val="2"/>
          </rPr>
          <t>The SPERT Probability shows the cumulative probability of each Planning Estimate you entered in column O.  
If you select 'Show Left-Side Area' in cell O1, this column shows the likelihood that your Planning Estimate will be EQUAL TO or GREATER THAN the uncertainty you are estimating.  
If you select 'Show Right-Side Area' in cell O1, this column shows the likelihood that the uncertainty will EXCEED your Planning Estimate in column O.</t>
        </r>
      </text>
    </comment>
    <comment ref="B3" authorId="0" shapeId="0" xr:uid="{C53A9431-ED1C-44E6-87E5-BA07C8EEEC20}">
      <text>
        <r>
          <rPr>
            <sz val="9"/>
            <color indexed="81"/>
            <rFont val="Tahoma"/>
            <family val="2"/>
          </rPr>
          <t>The Minimum point-estimate represents the smallest value that is feasible, but highly improbable.</t>
        </r>
      </text>
    </comment>
    <comment ref="C3" authorId="0" shapeId="0" xr:uid="{F0652198-E7DC-45F9-9A50-54DD4AAD9F9A}">
      <text>
        <r>
          <rPr>
            <sz val="9"/>
            <color indexed="81"/>
            <rFont val="Tahoma"/>
            <family val="2"/>
          </rPr>
          <t>The Most Likely point-estimate represents the value you believe will most likely occur for each uncertainty, although many other possible outcomes exist between the Minimum and Maximum point-estimates.</t>
        </r>
      </text>
    </comment>
    <comment ref="D3" authorId="0" shapeId="0" xr:uid="{120FAD14-6BE8-4539-A545-634E93487FA6}">
      <text>
        <r>
          <rPr>
            <sz val="9"/>
            <color indexed="81"/>
            <rFont val="Tahoma"/>
            <family val="2"/>
          </rPr>
          <t>The Maximum point-estimate represents the largest value that is feasible, but highly improbable</t>
        </r>
      </text>
    </comment>
    <comment ref="E3" authorId="0" shapeId="0" xr:uid="{0FA45502-4592-4765-BF9C-2C8D85BB9A80}">
      <text>
        <r>
          <rPr>
            <sz val="9"/>
            <color indexed="81"/>
            <rFont val="Tahoma"/>
            <family val="2"/>
          </rPr>
          <t>This checks that a proper 3-point estimate was entered:
Minimum value must be &gt; 0 and &lt; Most Likely
Most Likely must be &gt; Minimum and &lt; Maximum Maximum must be &gt; Most Likely</t>
        </r>
      </text>
    </comment>
    <comment ref="F3" authorId="0" shapeId="0" xr:uid="{CBB6DFE6-5CE3-4463-A6BB-E80EE37418DF}">
      <text>
        <r>
          <rPr>
            <sz val="9"/>
            <color indexed="81"/>
            <rFont val="Tahoma"/>
            <family val="2"/>
          </rPr>
          <t>This checks that the task has a bell-shaped appearance (even though it may be skewed).
When the range between the Minimum and Most Likely is no more than 3x greater than the range between the Maximum and Most Likely, the light is green (and vice versa).
When the range between the Minimum and Most Likely is no more than 5x greater than the range between the Maximum and Most Likely, the light is yellow (and vice versa).  Using the SPERT® Normal Edition may not be ideal for such a skewed uncertainty.
When the range difference is more than 5x greater, the light is red.  Using the SPERT® Normal Edition is not recommended for this uncertainty.  Use the SPERT® Beta Edition instead.</t>
        </r>
      </text>
    </comment>
    <comment ref="G3" authorId="0" shapeId="0" xr:uid="{0CC04C31-E71B-4E2E-96A8-97A8236F62B7}">
      <text>
        <r>
          <rPr>
            <sz val="9"/>
            <color indexed="81"/>
            <rFont val="Tahoma"/>
            <family val="2"/>
          </rPr>
          <t>The PERT Mean is calcuated using the PERT formula:
(Min+(4*Most Likely)+Max)/6
On a perfectly normal distribution (no skewing), the mean will also be the Most Likely outcome (the mode) and the median (50th percentile).</t>
        </r>
      </text>
    </comment>
    <comment ref="H3" authorId="0" shapeId="0" xr:uid="{07648DD0-34F0-4AE9-AE7E-9BF7FF60684B}">
      <text>
        <r>
          <rPr>
            <sz val="9"/>
            <color indexed="81"/>
            <rFont val="Tahoma"/>
            <family val="2"/>
          </rPr>
          <t>The shape of the bell-curve is heavily influenced by how confident you believe the Most Likely outcome will occur relative to other, possible outcomes between the Minimum and Maximum point-estimates.  
When you are more confident in the Most Likely outcome, the bell-curve grows taller, and there is a shrinking likelihood of other occurrences near the Minimum and Maximum point-estimates.  
Conversely, when you are less confident in the Most Likely outcome, the bell-curve grows flatter, and there is a rising likelihood of other occurrences near the Minimum and Maximum point-estimates.
(You can add to, remove, or modify the dropdown control options using the VLookups worksheet).</t>
        </r>
      </text>
    </comment>
    <comment ref="I3" authorId="0" shapeId="0" xr:uid="{5DB40512-3372-42E7-8707-E64C7C1EF38C}">
      <text>
        <r>
          <rPr>
            <sz val="9"/>
            <color indexed="81"/>
            <rFont val="Tahoma"/>
            <family val="2"/>
          </rPr>
          <t>SPERT builds an implied, bell-shaped curve to represent the risk characteristics for your uncertainty.  The flatter, wider the bell-curve curve is, the more uncertain the outcomes are over the feasible region.
If the bell-curve's vertical rise is steep, though, your uncertainty has much less volatility near the most likely outcome.
If the bell-curve is centered, it perfectly fits a normal distribution.
If the bell-curve is off-center, then a normal distribution is less fitting of your uncertainty's risk properties (but using the normal distribution may be "good enough" as long as the traffic light indicator is green or yellow.</t>
        </r>
      </text>
    </comment>
    <comment ref="J3" authorId="0" shapeId="0" xr:uid="{A9194146-1133-405B-BA63-C88164CF3DF6}">
      <text>
        <r>
          <rPr>
            <sz val="9"/>
            <color indexed="81"/>
            <rFont val="Tahoma"/>
            <family val="2"/>
          </rPr>
          <t>If you have historical data, you can calculate the true standard deviation for your historical data by using either STDEV.P (standard deviation of a population) or STDEV.S (standard deviation of a sample).  In most instances, STDEV.P would be appropriate unless you are only sampling a portion of a larger dataset.  
If you enter a value under "Your SD", it will override the SPERT-calculated standard deviation in column K.</t>
        </r>
      </text>
    </comment>
    <comment ref="K3" authorId="0" shapeId="0" xr:uid="{C24BFF97-2EB4-4E76-9916-81BC30BFA4C1}">
      <text>
        <r>
          <rPr>
            <sz val="9"/>
            <color indexed="81"/>
            <rFont val="Tahoma"/>
            <family val="2"/>
          </rPr>
          <t>The SPERT Standard Deviation (SD) is calculated using this formula:
SPERT SD = (Max - Min) * RSM
where RSM is the Ratio Scale Multiplier associated with the Most Likely Confidence selection in column H.  
RSMs are associated with Most Likely Confidence choices in the VLookups worksheet.
Excel's normal distribution functions, NORM.DIST and NORM.INV use the SPERT Standard Deviation as one of the input arguments.</t>
        </r>
      </text>
    </comment>
    <comment ref="N3" authorId="0" shapeId="0" xr:uid="{D4B68F68-8FDF-456C-9FBD-B12739F774F4}">
      <text>
        <r>
          <rPr>
            <sz val="9"/>
            <color indexed="81"/>
            <rFont val="Tahoma"/>
            <family val="2"/>
          </rPr>
          <t xml:space="preserve">"Trial Outcome" is used to create an Excel data table, and the Monte Carlo simulation model.
</t>
        </r>
      </text>
    </comment>
    <comment ref="Q3" authorId="0" shapeId="0" xr:uid="{250DD89F-A2AD-4155-8185-EA37C4970200}">
      <text>
        <r>
          <rPr>
            <sz val="9"/>
            <color indexed="81"/>
            <rFont val="Tahoma"/>
            <family val="2"/>
          </rPr>
          <t>You can choose different probabilities by entering a value between 1% and 99%.</t>
        </r>
      </text>
    </comment>
    <comment ref="Q10" authorId="0" shapeId="0" xr:uid="{AE421D9D-A26B-4577-B7FC-AC8339EF318F}">
      <text>
        <r>
          <rPr>
            <sz val="9"/>
            <color indexed="81"/>
            <rFont val="Tahoma"/>
            <family val="2"/>
          </rPr>
          <t>Using 10,000 simulated trials, the results here calculate, respectively, the percentages for the SPERT estimates in cells Q4:V4.  These percentages will usually be very close to the percentages in cells Q3:V3, used to obtain SPERT estimates.
Note:  You will need to re-simulate (by pressing F9) if you later make any material changes, like choosing a new 3-point estimate, new standard deviation, etc.</t>
        </r>
      </text>
    </comment>
    <comment ref="D40" authorId="1" shapeId="0" xr:uid="{44943AD2-AD95-4444-83F0-CAC4E45E9244}">
      <text>
        <r>
          <rPr>
            <sz val="9"/>
            <color indexed="81"/>
            <rFont val="Tahoma"/>
            <family val="2"/>
          </rPr>
          <t xml:space="preserve">Zoom in or out on the tri-colored bell-curve chart on the right.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William Davis</author>
  </authors>
  <commentList>
    <comment ref="C2" authorId="0" shapeId="0" xr:uid="{055E70EC-61CA-4886-BFE9-6932FDA8470E}">
      <text>
        <r>
          <rPr>
            <sz val="9"/>
            <color indexed="81"/>
            <rFont val="Tahoma"/>
            <family val="2"/>
          </rPr>
          <t>Use Scenario 1 to create a forecast for when the next agile release will be finished, or when estimated items in the Product Backlog will be completed.
Use Scenarios 2 and 3 to change only those values you want to change from Scenario 1, to perform sensitivity analysis or make alternative forecasts using different assumptions.</t>
        </r>
      </text>
    </comment>
    <comment ref="D2" authorId="0" shapeId="0" xr:uid="{02457A4A-6179-4B16-9496-B334818F1B86}">
      <text>
        <r>
          <rPr>
            <sz val="9"/>
            <color indexed="81"/>
            <rFont val="Tahoma"/>
            <family val="2"/>
          </rPr>
          <t>Scenario 2 will use all the same data entry input values as Scenario 1 EXCEPT new data entry input values you add to this column.  Data entry input values in this column override the Scenario 1 input values.</t>
        </r>
      </text>
    </comment>
    <comment ref="E2" authorId="0" shapeId="0" xr:uid="{36466C0F-A531-4590-833B-745503366519}">
      <text>
        <r>
          <rPr>
            <sz val="9"/>
            <color indexed="81"/>
            <rFont val="Tahoma"/>
            <family val="2"/>
          </rPr>
          <t>Scenario 3 will use all the same data entry input values as Scenario 1 EXCEPT new data entry input values you add to this column.  Data entry input values in this column override the Scenario 1 input values.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William Davis</author>
    <author>William W Davis</author>
  </authors>
  <commentList>
    <comment ref="B2" authorId="0" shapeId="0" xr:uid="{53B9A175-1762-4CC4-9E36-708D22A5DFD3}">
      <text>
        <r>
          <rPr>
            <sz val="9"/>
            <color indexed="81"/>
            <rFont val="Tahoma"/>
            <family val="2"/>
          </rPr>
          <t>Enter the finish date for your first agile iteration (sprint) planning cycle in cell B5.
Then enter all the other finish dates for the rest of the iterations (sprints) in your planning horizon.
Enter at least 6 iteration finish dates for this burnup chart to be useful.</t>
        </r>
      </text>
    </comment>
    <comment ref="C2" authorId="1" shapeId="0" xr:uid="{2BE42FC0-464F-4CA6-8225-04B6A1519D81}">
      <text>
        <r>
          <rPr>
            <sz val="9"/>
            <color indexed="81"/>
            <rFont val="Tahoma"/>
            <family val="2"/>
          </rPr>
          <t xml:space="preserve">Optional column.  Use this column to indicate iterations when your team capacity is less than 100%. The forecast lines will accordingly adjust for lower team capacity.
</t>
        </r>
      </text>
    </comment>
    <comment ref="D2" authorId="0" shapeId="0" xr:uid="{F13B3E8A-DC5E-4EDF-A5DA-B5BB2BFF9E4D}">
      <text>
        <r>
          <rPr>
            <sz val="9"/>
            <color indexed="81"/>
            <rFont val="Tahoma"/>
            <family val="2"/>
          </rPr>
          <t>Enter the total amount of work represented in your Product Backlog in cell D5.
With each new iteration, simply update the amount of work on the Product Backlog that matches the iteration finish date. 
Don't change the historical account of what was formally in the Product Backlog!  This will allow you to see how the expected work for this product changed over time.</t>
        </r>
      </text>
    </comment>
    <comment ref="E2" authorId="0" shapeId="0" xr:uid="{120AF653-9426-43DE-AEDB-7C726BF29C86}">
      <text>
        <r>
          <rPr>
            <sz val="9"/>
            <color indexed="81"/>
            <rFont val="Tahoma"/>
            <family val="2"/>
          </rPr>
          <t>When an iteration finishes, sum up the amount of work that was completed according to your team's Definiition of Done, and enter it in the corresponding row that matches the iteration's finish date in column B.</t>
        </r>
      </text>
    </comment>
    <comment ref="F2" authorId="1" shapeId="0" xr:uid="{81DBD23C-52EB-4B70-9D88-65DF1487FA4D}">
      <text>
        <r>
          <rPr>
            <sz val="9"/>
            <color indexed="81"/>
            <rFont val="Tahoma"/>
            <family val="2"/>
          </rPr>
          <t>This column is used in the agile burnup chart and uses #N/A for cell values without a value.  The chart line can use markers without showing a 0 value data point.</t>
        </r>
      </text>
    </comment>
    <comment ref="G2" authorId="0" shapeId="0" xr:uid="{1655797C-A438-4B72-BA10-60B6804E329F}">
      <text>
        <r>
          <rPr>
            <sz val="9"/>
            <color indexed="81"/>
            <rFont val="Tahoma"/>
            <family val="2"/>
          </rPr>
          <t>This column will keep a running tally of all the work completed by the agile team over time.</t>
        </r>
      </text>
    </comment>
    <comment ref="H2" authorId="0" shapeId="0" xr:uid="{4B5BF9A7-9AA0-4455-BFBD-4CA633DAA9D0}">
      <text>
        <r>
          <rPr>
            <sz val="9"/>
            <color indexed="81"/>
            <rFont val="Tahoma"/>
            <family val="2"/>
          </rPr>
          <t>This column will keep a running tally of all the work on the Product Backlog left to do, plus the Product Backlog work that was already completed by the team.  This column is rendered on the chart below as the "Product Backlog" trend line.
This column is used in the agile burnup chart and uses #N/A for cell values without a value.  The chart line can use markers without showing a 0 value data point.</t>
        </r>
      </text>
    </comment>
    <comment ref="I2" authorId="1" shapeId="0" xr:uid="{3B1C8CA3-C355-4D4C-A4C8-B584127CCE0F}">
      <text>
        <r>
          <rPr>
            <sz val="9"/>
            <color indexed="81"/>
            <rFont val="Tahoma"/>
            <family val="2"/>
          </rPr>
          <t>This column will keep a running tally of all the work on the Product Backlog left to do, plus the Product Backlog work that was already completed by the team.  This column is rendered on the chart below as the "Product Backlog" trend line.</t>
        </r>
      </text>
    </comment>
    <comment ref="J2" authorId="1" shapeId="0" xr:uid="{E8DB399E-F03D-49C4-8B75-3C5138AF2863}">
      <text>
        <r>
          <rPr>
            <sz val="9"/>
            <color indexed="81"/>
            <rFont val="Tahoma"/>
            <family val="2"/>
          </rPr>
          <t xml:space="preserve">This column is used in the agile burnup chart and uses #N/A for cell values without a value.  The chart line can use markers without showing a 0 value data point.
</t>
        </r>
      </text>
    </comment>
    <comment ref="K2" authorId="0" shapeId="0" xr:uid="{D77153B7-09AF-4221-85C8-A7BC228BA966}">
      <text>
        <r>
          <rPr>
            <sz val="9"/>
            <color indexed="81"/>
            <rFont val="Tahoma"/>
            <family val="2"/>
          </rPr>
          <t>This column calculates the "Most Likely" total amount of work that will be completed by the team.  This includes both the work already completed by the team, plus the work they will most likely complete in the future.</t>
        </r>
      </text>
    </comment>
    <comment ref="L2" authorId="0" shapeId="0" xr:uid="{844E4E2F-962B-457E-9A97-AAE5B1D9D5B4}">
      <text>
        <r>
          <rPr>
            <sz val="9"/>
            <color indexed="81"/>
            <rFont val="Tahoma"/>
            <family val="2"/>
          </rPr>
          <t xml:space="preserve">Enter a percentage value to represent an optimiistic view of what the team will get done in the future. 
The default value of 15% means that there is a 15% chance that the team will finish on or earlier than where this trend line intersects with the "Product Backlog" line (see the chart below), and an 85% chance that the team will finish after this date.
</t>
        </r>
      </text>
    </comment>
    <comment ref="M2" authorId="0" shapeId="0" xr:uid="{1003B482-1D21-41B8-882D-EDFA61370D1A}">
      <text>
        <r>
          <rPr>
            <sz val="9"/>
            <color indexed="81"/>
            <rFont val="Tahoma"/>
            <family val="2"/>
          </rPr>
          <t xml:space="preserve">Enter a percentage value to represent a pessimistic view of what the team will get done in the future. 
The default value of 85% means that there is an 85% chance that the team will finish on or earlier than where this trend line intersects with the "Product Backlog" line (see the chart below), and a 15% chance that the team will finish after this date.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<sst xmlns="http://schemas.openxmlformats.org/spreadsheetml/2006/main" count="1552" uniqueCount="1005">
  <si>
    <t>High confidence</t>
  </si>
  <si>
    <t>Medium confidence</t>
  </si>
  <si>
    <t>Low confidence</t>
  </si>
  <si>
    <t>Medium-high confidence</t>
  </si>
  <si>
    <t>Medium-low confidence</t>
  </si>
  <si>
    <t>ID</t>
  </si>
  <si>
    <t>Most Likely</t>
  </si>
  <si>
    <t>To use this template:</t>
  </si>
  <si>
    <t>Optionally:</t>
  </si>
  <si>
    <t>Most Likely Confidence</t>
  </si>
  <si>
    <t>Distribution:</t>
  </si>
  <si>
    <t>PERT Estimate:</t>
  </si>
  <si>
    <t>Mean:</t>
  </si>
  <si>
    <t>Near certainty</t>
  </si>
  <si>
    <t>Guesstimate</t>
  </si>
  <si>
    <t>Date</t>
  </si>
  <si>
    <t>Version</t>
  </si>
  <si>
    <t>Description</t>
  </si>
  <si>
    <t>1.00</t>
  </si>
  <si>
    <t>Initial release</t>
  </si>
  <si>
    <t>1.01</t>
  </si>
  <si>
    <t>Changed formulas in cells M4:M15, N4:N15 so the Most Likely value in column C is &gt; 0 (not &gt; 4)</t>
  </si>
  <si>
    <t>1.02</t>
  </si>
  <si>
    <t>Formatting changes for the PMI article on ProjectManagement.com; updated formulas in cols O - T.</t>
  </si>
  <si>
    <t>X-axis increments</t>
  </si>
  <si>
    <t>1.1</t>
  </si>
  <si>
    <t>Added new worksheet, SPERT Bell-Curve for Task Duration to show the implied, normal bell-shaped curve</t>
  </si>
  <si>
    <t>1.2</t>
  </si>
  <si>
    <t>Added traffic light indicators to check for a valid 3-point estimate and implied bell-shape of the task</t>
  </si>
  <si>
    <t>The lowerbound threshold is</t>
  </si>
  <si>
    <t>1.3</t>
  </si>
  <si>
    <t>Between a lowerbound value of</t>
  </si>
  <si>
    <t>and an upperbound value of</t>
  </si>
  <si>
    <t>Added a confidence interval probability and pie chart for all estimated tasks</t>
  </si>
  <si>
    <t>Miss the pie</t>
  </si>
  <si>
    <t>chart? Press</t>
  </si>
  <si>
    <t>Ratio Scale Modifier:</t>
  </si>
  <si>
    <t>SPERT Most Likely Subjective Terms</t>
  </si>
  <si>
    <t>RSM</t>
  </si>
  <si>
    <t>Minimum</t>
  </si>
  <si>
    <t>Maximum</t>
  </si>
  <si>
    <t xml:space="preserve">revenue, expenses, agile story points, project portfolios, event attendance, and more.  </t>
  </si>
  <si>
    <t>If you have any questions, suggestions, or comments, I'd love to hear from you!</t>
  </si>
  <si>
    <t>Contact me!</t>
  </si>
  <si>
    <t>This example workbook is intended to help you quickly get started.  You can also download</t>
  </si>
  <si>
    <t>3) Select any probabilistic planning estimate, or make a risk-based forecast</t>
  </si>
  <si>
    <t>1.3a</t>
  </si>
  <si>
    <t>Changed links to HTTPS, added a SPERT logo to the Welcome tab, and changed pie chart so upperbound is red, lowerbound is green</t>
  </si>
  <si>
    <t>Min</t>
  </si>
  <si>
    <t>Max</t>
  </si>
  <si>
    <t>1.4</t>
  </si>
  <si>
    <t>SPERT Probabilistic Estimates</t>
  </si>
  <si>
    <t>3) Examine the SPERT probabilistic estimates for various confidence levels</t>
  </si>
  <si>
    <t>Added a pie chart to 'SPERT Graphs…' worksheet and removed "Unskewed" probabilities which used the mode instead of mean</t>
  </si>
  <si>
    <t>1.4.1</t>
  </si>
  <si>
    <t>Added HTTPS to links.  Renamed "SPERT Graphs…" to "SPERT Charts…"</t>
  </si>
  <si>
    <t>2.0</t>
  </si>
  <si>
    <t>Dropdown values for the Most Likely Confidence selection</t>
  </si>
  <si>
    <t>Ratio Scale Multiplier used in the SPERT Standard Deviation formula</t>
  </si>
  <si>
    <t>pie chart</t>
  </si>
  <si>
    <t>CTRL and 6</t>
  </si>
  <si>
    <t>to show the</t>
  </si>
  <si>
    <t>MEDIUM Confidence</t>
  </si>
  <si>
    <t>SPERT SD</t>
  </si>
  <si>
    <t>1) Create a 3-point estimate (minimum, most likely, maximum)</t>
  </si>
  <si>
    <t>PERT Mean</t>
  </si>
  <si>
    <t>HIGHER Confidence</t>
  </si>
  <si>
    <t>LOWER Confidence</t>
  </si>
  <si>
    <t>2) Render a subjective judgment about the most likely outcome</t>
  </si>
  <si>
    <t>Planning Estimate</t>
  </si>
  <si>
    <t>SPERT Probability</t>
  </si>
  <si>
    <t>Show Right-Side Area</t>
  </si>
  <si>
    <t>Show Left-Side Area</t>
  </si>
  <si>
    <t>Added: '(1-Point entry)' tab to create 3-pt estimates with heuristics, show left/right side probabilities, enhanced formatting.</t>
  </si>
  <si>
    <t>Show currency formatting</t>
  </si>
  <si>
    <t>Do not show currency formatting</t>
  </si>
  <si>
    <r>
      <t xml:space="preserve">1) Create a 3-point estimate under the </t>
    </r>
    <r>
      <rPr>
        <b/>
        <sz val="11"/>
        <color theme="1"/>
        <rFont val="Calibri"/>
        <family val="2"/>
        <scheme val="minor"/>
      </rPr>
      <t>Minimum,</t>
    </r>
    <r>
      <rPr>
        <sz val="11"/>
        <color theme="1"/>
        <rFont val="Calibri"/>
        <family val="2"/>
        <scheme val="minor"/>
      </rPr>
      <t xml:space="preserve"> </t>
    </r>
    <r>
      <rPr>
        <b/>
        <sz val="11"/>
        <color theme="1"/>
        <rFont val="Calibri"/>
        <family val="2"/>
        <scheme val="minor"/>
      </rPr>
      <t>Most Likely</t>
    </r>
    <r>
      <rPr>
        <sz val="11"/>
        <color theme="1"/>
        <rFont val="Calibri"/>
        <family val="2"/>
        <scheme val="minor"/>
      </rPr>
      <t xml:space="preserve">, and </t>
    </r>
    <r>
      <rPr>
        <b/>
        <sz val="11"/>
        <color theme="1"/>
        <rFont val="Calibri"/>
        <family val="2"/>
        <scheme val="minor"/>
      </rPr>
      <t>Maximum</t>
    </r>
    <r>
      <rPr>
        <sz val="11"/>
        <color theme="1"/>
        <rFont val="Calibri"/>
        <family val="2"/>
        <scheme val="minor"/>
      </rPr>
      <t xml:space="preserve"> columns</t>
    </r>
  </si>
  <si>
    <r>
      <t xml:space="preserve">Enter any desired estimate under the </t>
    </r>
    <r>
      <rPr>
        <b/>
        <sz val="11"/>
        <color theme="1"/>
        <rFont val="Calibri"/>
        <family val="2"/>
        <scheme val="minor"/>
      </rPr>
      <t>Planning Estimate</t>
    </r>
    <r>
      <rPr>
        <sz val="11"/>
        <color theme="1"/>
        <rFont val="Calibri"/>
        <family val="2"/>
        <scheme val="minor"/>
      </rPr>
      <t xml:space="preserve"> column to find the SPERT probability for the planning estimate</t>
    </r>
  </si>
  <si>
    <t>and the upperbound threshold is</t>
  </si>
  <si>
    <t>the range probability is</t>
  </si>
  <si>
    <t>Show the likelihood that the SPERT estimates will be EQUAL TO or GREATER THAN an uncertainty</t>
  </si>
  <si>
    <t>SPERT Var</t>
  </si>
  <si>
    <t>Choose whether to show currency formatting</t>
  </si>
  <si>
    <t>Choose which side of the normal curve to display</t>
  </si>
  <si>
    <t>Whole project or portfolio planning estimate</t>
  </si>
  <si>
    <t>&lt;&lt; Heuristics &gt;&gt;</t>
  </si>
  <si>
    <r>
      <t xml:space="preserve">2) Render a subjective judgment about </t>
    </r>
    <r>
      <rPr>
        <i/>
        <sz val="11"/>
        <color theme="1"/>
        <rFont val="Calibri"/>
        <family val="2"/>
        <scheme val="minor"/>
      </rPr>
      <t>how likely</t>
    </r>
    <r>
      <rPr>
        <sz val="11"/>
        <color theme="1"/>
        <rFont val="Calibri"/>
        <family val="2"/>
        <scheme val="minor"/>
      </rPr>
      <t xml:space="preserve"> the Most Likely outcome is, under the </t>
    </r>
    <r>
      <rPr>
        <b/>
        <sz val="11"/>
        <color theme="1"/>
        <rFont val="Calibri"/>
        <family val="2"/>
        <scheme val="minor"/>
      </rPr>
      <t xml:space="preserve">Most Likely Confidence </t>
    </r>
    <r>
      <rPr>
        <sz val="11"/>
        <color theme="1"/>
        <rFont val="Calibri"/>
        <family val="2"/>
        <scheme val="minor"/>
      </rPr>
      <t>column</t>
    </r>
  </si>
  <si>
    <t xml:space="preserve">without even the implied warranty of MERCHANTABILITY or FITNESS FOR A PARTICULAR PURPOSE.  </t>
  </si>
  <si>
    <t>GNU General Public License as published by the Free Software Foundation, either version 3 of the License,</t>
  </si>
  <si>
    <t>to estimate uncertainties that have bell-shaped risk properties, like:  task duration, work effort,</t>
  </si>
  <si>
    <t xml:space="preserve">Watch Statistical PERT videos on YouTube </t>
  </si>
  <si>
    <t>NORM.INV to model mild-to-moderately skewed uncertainties.  To model a wider range of</t>
  </si>
  <si>
    <t>2.0.1</t>
  </si>
  <si>
    <t>2.0.2</t>
  </si>
  <si>
    <t>Removed the dash to read, "Statistical PERT® Normal Edition" and "SPERT® Normal Edition"</t>
  </si>
  <si>
    <t>2.1</t>
  </si>
  <si>
    <t>Added new tab 'Mixed Mode' allowing manual 3-point entry and/or global or line-level heuristics</t>
  </si>
  <si>
    <t>&lt; Heuristics &gt;</t>
  </si>
  <si>
    <t>Show the likelihood that an uncertainty will EXCEED the SPERT estimates below</t>
  </si>
  <si>
    <t>Min %</t>
  </si>
  <si>
    <t>Max %</t>
  </si>
  <si>
    <t>Min point</t>
  </si>
  <si>
    <t>Max point</t>
  </si>
  <si>
    <t>2.2</t>
  </si>
  <si>
    <t>You don't have to know this or do anything with this, but SPERT needs this</t>
  </si>
  <si>
    <r>
      <t xml:space="preserve">Enter a </t>
    </r>
    <r>
      <rPr>
        <b/>
        <sz val="14"/>
        <color theme="7" tint="-0.249977111117893"/>
        <rFont val="Calibri"/>
        <family val="2"/>
        <scheme val="minor"/>
      </rPr>
      <t>Planning Estimate</t>
    </r>
    <r>
      <rPr>
        <sz val="14"/>
        <color theme="7" tint="-0.249977111117893"/>
        <rFont val="Calibri"/>
        <family val="2"/>
        <scheme val="minor"/>
      </rPr>
      <t xml:space="preserve"> and see its likelihood of occurrence under </t>
    </r>
    <r>
      <rPr>
        <b/>
        <sz val="14"/>
        <color theme="7" tint="-0.249977111117893"/>
        <rFont val="Calibri"/>
        <family val="2"/>
        <scheme val="minor"/>
      </rPr>
      <t>SPERT Probability</t>
    </r>
  </si>
  <si>
    <t>(You can change the dropdown options on the Vlookups worksheet)</t>
  </si>
  <si>
    <t>Here, you'll see several SPERT estimates with different probabilities of occurrence</t>
  </si>
  <si>
    <t>Added new tab 'for Beginners' to make it easy and non-threatening to use Statistical PERT for smart people who don't love statistics :-)</t>
  </si>
  <si>
    <r>
      <rPr>
        <b/>
        <sz val="14"/>
        <color theme="7" tint="-0.249977111117893"/>
        <rFont val="Calibri"/>
        <family val="2"/>
        <scheme val="minor"/>
      </rPr>
      <t>Show</t>
    </r>
    <r>
      <rPr>
        <sz val="14"/>
        <color theme="7" tint="-0.249977111117893"/>
        <rFont val="Calibri"/>
        <family val="2"/>
        <scheme val="minor"/>
      </rPr>
      <t xml:space="preserve"> probabilities from either the </t>
    </r>
    <r>
      <rPr>
        <b/>
        <sz val="14"/>
        <color theme="7" tint="-0.249977111117893"/>
        <rFont val="Calibri"/>
        <family val="2"/>
        <scheme val="minor"/>
      </rPr>
      <t>left-side area</t>
    </r>
    <r>
      <rPr>
        <sz val="14"/>
        <color theme="7" tint="-0.249977111117893"/>
        <rFont val="Calibri"/>
        <family val="2"/>
        <scheme val="minor"/>
      </rPr>
      <t xml:space="preserve"> or </t>
    </r>
    <r>
      <rPr>
        <b/>
        <sz val="14"/>
        <color theme="7" tint="-0.249977111117893"/>
        <rFont val="Calibri"/>
        <family val="2"/>
        <scheme val="minor"/>
      </rPr>
      <t>right-side area</t>
    </r>
  </si>
  <si>
    <t>A green checkmark means you have correctly entered minimum, most likely and maximum point-estimates.
A green or yellow light means you have a suitable, bell-shaped uncertainty.  If it's red, try changing your three-point estimate.</t>
  </si>
  <si>
    <t>and see the value changes for the minimum and maximum point-estimates in the green-shaded cells.</t>
  </si>
  <si>
    <r>
      <t xml:space="preserve">This is the </t>
    </r>
    <r>
      <rPr>
        <b/>
        <sz val="14"/>
        <color theme="7" tint="-0.249977111117893"/>
        <rFont val="Calibri"/>
        <family val="2"/>
        <scheme val="minor"/>
      </rPr>
      <t>SPERT Standard Deviation</t>
    </r>
    <r>
      <rPr>
        <sz val="14"/>
        <color theme="7" tint="-0.249977111117893"/>
        <rFont val="Calibri"/>
        <family val="2"/>
        <scheme val="minor"/>
      </rPr>
      <t xml:space="preserve"> for your uncertainty</t>
    </r>
  </si>
  <si>
    <t>This choice influences the implied bell-shaped curve for the uncertainty you are estimating</t>
  </si>
  <si>
    <r>
      <t>Or, use the</t>
    </r>
    <r>
      <rPr>
        <b/>
        <sz val="14"/>
        <color theme="7" tint="-0.249977111117893"/>
        <rFont val="Calibri"/>
        <family val="2"/>
        <scheme val="minor"/>
      </rPr>
      <t xml:space="preserve"> (1-Point entry) </t>
    </r>
    <r>
      <rPr>
        <sz val="14"/>
        <color theme="7" tint="-0.249977111117893"/>
        <rFont val="Calibri"/>
        <family val="2"/>
        <scheme val="minor"/>
      </rPr>
      <t xml:space="preserve">worksheet, where two heuristics automatically calculate the </t>
    </r>
    <r>
      <rPr>
        <b/>
        <sz val="14"/>
        <color theme="7" tint="-0.249977111117893"/>
        <rFont val="Calibri"/>
        <family val="2"/>
        <scheme val="minor"/>
      </rPr>
      <t>Minimum</t>
    </r>
    <r>
      <rPr>
        <sz val="14"/>
        <color theme="7" tint="-0.249977111117893"/>
        <rFont val="Calibri"/>
        <family val="2"/>
        <scheme val="minor"/>
      </rPr>
      <t xml:space="preserve"> and </t>
    </r>
    <r>
      <rPr>
        <b/>
        <sz val="14"/>
        <color theme="7" tint="-0.249977111117893"/>
        <rFont val="Calibri"/>
        <family val="2"/>
        <scheme val="minor"/>
      </rPr>
      <t>Maximum</t>
    </r>
    <r>
      <rPr>
        <sz val="14"/>
        <color theme="7" tint="-0.249977111117893"/>
        <rFont val="Calibri"/>
        <family val="2"/>
        <scheme val="minor"/>
      </rPr>
      <t xml:space="preserve"> point-estimates</t>
    </r>
  </si>
  <si>
    <r>
      <rPr>
        <b/>
        <sz val="16"/>
        <color rgb="FFFF0000"/>
        <rFont val="Calibri"/>
        <family val="2"/>
        <scheme val="minor"/>
      </rPr>
      <t>That's it!</t>
    </r>
    <r>
      <rPr>
        <b/>
        <sz val="16"/>
        <color theme="7" tint="-0.249977111117893"/>
        <rFont val="Calibri"/>
        <family val="2"/>
        <scheme val="minor"/>
      </rPr>
      <t xml:space="preserve">  </t>
    </r>
    <r>
      <rPr>
        <sz val="16"/>
        <color theme="7" tint="-0.249977111117893"/>
        <rFont val="Calibri"/>
        <family val="2"/>
        <scheme val="minor"/>
      </rPr>
      <t>Now try using the</t>
    </r>
    <r>
      <rPr>
        <b/>
        <sz val="16"/>
        <color theme="7" tint="-0.249977111117893"/>
        <rFont val="Calibri"/>
        <family val="2"/>
        <scheme val="minor"/>
      </rPr>
      <t xml:space="preserve"> (3-Point entry)</t>
    </r>
    <r>
      <rPr>
        <sz val="16"/>
        <color theme="7" tint="-0.249977111117893"/>
        <rFont val="Calibri"/>
        <family val="2"/>
        <scheme val="minor"/>
      </rPr>
      <t xml:space="preserve"> worksheet!</t>
    </r>
  </si>
  <si>
    <r>
      <t xml:space="preserve">Note:  This is a </t>
    </r>
    <r>
      <rPr>
        <i/>
        <u/>
        <sz val="12"/>
        <color theme="1" tint="0.34998626667073579"/>
        <rFont val="Calibri"/>
        <family val="2"/>
        <scheme val="minor"/>
      </rPr>
      <t>cumulative</t>
    </r>
    <r>
      <rPr>
        <i/>
        <sz val="12"/>
        <color theme="1" tint="0.34998626667073579"/>
        <rFont val="Calibri"/>
        <family val="2"/>
        <scheme val="minor"/>
      </rPr>
      <t xml:space="preserve"> probability, so the </t>
    </r>
    <r>
      <rPr>
        <b/>
        <i/>
        <sz val="12"/>
        <color theme="1" tint="0.34998626667073579"/>
        <rFont val="Calibri"/>
        <family val="2"/>
        <scheme val="minor"/>
      </rPr>
      <t>SPERT Probability</t>
    </r>
    <r>
      <rPr>
        <i/>
        <sz val="12"/>
        <color theme="1" tint="0.34998626667073579"/>
        <rFont val="Calibri"/>
        <family val="2"/>
        <scheme val="minor"/>
      </rPr>
      <t xml:space="preserve"> is the likelihood that</t>
    </r>
  </si>
  <si>
    <r>
      <t xml:space="preserve">Try selecting a different dropdown percentage by clicking </t>
    </r>
    <r>
      <rPr>
        <i/>
        <u/>
        <sz val="11"/>
        <color theme="1" tint="0.34998626667073579"/>
        <rFont val="Calibri"/>
        <family val="2"/>
        <scheme val="minor"/>
      </rPr>
      <t>above</t>
    </r>
    <r>
      <rPr>
        <i/>
        <sz val="11"/>
        <color theme="1" tint="0.34998626667073579"/>
        <rFont val="Calibri"/>
        <family val="2"/>
        <scheme val="minor"/>
      </rPr>
      <t xml:space="preserve"> the </t>
    </r>
    <r>
      <rPr>
        <b/>
        <i/>
        <sz val="11"/>
        <color theme="1" tint="0.34998626667073579"/>
        <rFont val="Calibri"/>
        <family val="2"/>
        <scheme val="minor"/>
      </rPr>
      <t>Minimum</t>
    </r>
    <r>
      <rPr>
        <i/>
        <sz val="11"/>
        <color theme="1" tint="0.34998626667073579"/>
        <rFont val="Calibri"/>
        <family val="2"/>
        <scheme val="minor"/>
      </rPr>
      <t xml:space="preserve"> and </t>
    </r>
    <r>
      <rPr>
        <b/>
        <i/>
        <sz val="11"/>
        <color theme="1" tint="0.34998626667073579"/>
        <rFont val="Calibri"/>
        <family val="2"/>
        <scheme val="minor"/>
      </rPr>
      <t>Maximum</t>
    </r>
    <r>
      <rPr>
        <i/>
        <sz val="11"/>
        <color theme="1" tint="0.34998626667073579"/>
        <rFont val="Calibri"/>
        <family val="2"/>
        <scheme val="minor"/>
      </rPr>
      <t xml:space="preserve"> cell headings,</t>
    </r>
  </si>
  <si>
    <r>
      <t xml:space="preserve">The rest of the </t>
    </r>
    <r>
      <rPr>
        <b/>
        <i/>
        <sz val="11"/>
        <color theme="1" tint="0.34998626667073579"/>
        <rFont val="Calibri"/>
        <family val="2"/>
        <scheme val="minor"/>
      </rPr>
      <t xml:space="preserve">(1-Point entry) </t>
    </r>
    <r>
      <rPr>
        <i/>
        <sz val="11"/>
        <color theme="1" tint="0.34998626667073579"/>
        <rFont val="Calibri"/>
        <family val="2"/>
        <scheme val="minor"/>
      </rPr>
      <t xml:space="preserve">worksheet works exactly the same way as the </t>
    </r>
    <r>
      <rPr>
        <b/>
        <i/>
        <sz val="11"/>
        <color theme="1" tint="0.34998626667073579"/>
        <rFont val="Calibri"/>
        <family val="2"/>
        <scheme val="minor"/>
      </rPr>
      <t xml:space="preserve">(3-Point entry) </t>
    </r>
    <r>
      <rPr>
        <i/>
        <sz val="11"/>
        <color theme="1" tint="0.34998626667073579"/>
        <rFont val="Calibri"/>
        <family val="2"/>
        <scheme val="minor"/>
      </rPr>
      <t>worksheet.</t>
    </r>
  </si>
  <si>
    <r>
      <t xml:space="preserve">Read the </t>
    </r>
    <r>
      <rPr>
        <b/>
        <i/>
        <sz val="11"/>
        <color rgb="FFFF0000"/>
        <rFont val="Calibri"/>
        <family val="2"/>
        <scheme val="minor"/>
      </rPr>
      <t>red text</t>
    </r>
    <r>
      <rPr>
        <b/>
        <i/>
        <sz val="11"/>
        <color theme="1" tint="0.34998626667073579"/>
        <rFont val="Calibri"/>
        <family val="2"/>
        <scheme val="minor"/>
      </rPr>
      <t xml:space="preserve"> </t>
    </r>
    <r>
      <rPr>
        <i/>
        <sz val="11"/>
        <color theme="1" tint="0.34998626667073579"/>
        <rFont val="Calibri"/>
        <family val="2"/>
        <scheme val="minor"/>
      </rPr>
      <t>below to see how this choice affects the SPERT estimates</t>
    </r>
  </si>
  <si>
    <t>Use SPERT to estimate task duration, work effort, agile story points, cost, revenue, event attendance, etc.</t>
  </si>
  <si>
    <r>
      <t xml:space="preserve">The </t>
    </r>
    <r>
      <rPr>
        <b/>
        <sz val="14"/>
        <color theme="7" tint="-0.249977111117893"/>
        <rFont val="Calibri"/>
        <family val="2"/>
        <scheme val="minor"/>
      </rPr>
      <t>PERT Mean</t>
    </r>
    <r>
      <rPr>
        <sz val="14"/>
        <color theme="7" tint="-0.249977111117893"/>
        <rFont val="Calibri"/>
        <family val="2"/>
        <scheme val="minor"/>
      </rPr>
      <t xml:space="preserve"> is the average result</t>
    </r>
  </si>
  <si>
    <r>
      <t xml:space="preserve">(It's also called the </t>
    </r>
    <r>
      <rPr>
        <b/>
        <sz val="12"/>
        <color theme="1" tint="0.34998626667073579"/>
        <rFont val="Calibri"/>
        <family val="2"/>
        <scheme val="minor"/>
      </rPr>
      <t>expected result)</t>
    </r>
  </si>
  <si>
    <r>
      <t xml:space="preserve">The PERT Mean is calculated using the PERT formula:  </t>
    </r>
    <r>
      <rPr>
        <sz val="11"/>
        <color theme="1" tint="0.34998626667073579"/>
        <rFont val="Calibri"/>
        <family val="2"/>
        <scheme val="minor"/>
      </rPr>
      <t>(Minimum + 4(Most Likely) + Maximum) / 6</t>
    </r>
  </si>
  <si>
    <r>
      <t xml:space="preserve">* This is true if you choose </t>
    </r>
    <r>
      <rPr>
        <b/>
        <i/>
        <sz val="10"/>
        <color theme="1" tint="0.34998626667073579"/>
        <rFont val="Calibri"/>
        <family val="2"/>
        <scheme val="minor"/>
      </rPr>
      <t>Show Left-Side Area</t>
    </r>
    <r>
      <rPr>
        <i/>
        <sz val="10"/>
        <color theme="1" tint="0.34998626667073579"/>
        <rFont val="Calibri"/>
        <family val="2"/>
        <scheme val="minor"/>
      </rPr>
      <t xml:space="preserve"> in the dropdown control above.  If you choose </t>
    </r>
    <r>
      <rPr>
        <b/>
        <i/>
        <sz val="10"/>
        <color theme="1" tint="0.34998626667073579"/>
        <rFont val="Calibri"/>
        <family val="2"/>
        <scheme val="minor"/>
      </rPr>
      <t>Show Right-Side Area</t>
    </r>
    <r>
      <rPr>
        <i/>
        <sz val="10"/>
        <color theme="1" tint="0.34998626667073579"/>
        <rFont val="Calibri"/>
        <family val="2"/>
        <scheme val="minor"/>
      </rPr>
      <t>,</t>
    </r>
  </si>
  <si>
    <r>
      <t xml:space="preserve">the </t>
    </r>
    <r>
      <rPr>
        <b/>
        <sz val="14"/>
        <color theme="7" tint="-0.249977111117893"/>
        <rFont val="Calibri"/>
        <family val="2"/>
        <scheme val="minor"/>
      </rPr>
      <t>Most Likely</t>
    </r>
    <r>
      <rPr>
        <sz val="14"/>
        <color theme="7" tint="-0.249977111117893"/>
        <rFont val="Calibri"/>
        <family val="2"/>
        <scheme val="minor"/>
      </rPr>
      <t xml:space="preserve"> outcome really is</t>
    </r>
  </si>
  <si>
    <r>
      <t xml:space="preserve">Choose whether to </t>
    </r>
    <r>
      <rPr>
        <b/>
        <sz val="14"/>
        <color theme="7" tint="-0.249977111117893"/>
        <rFont val="Calibri"/>
        <family val="2"/>
        <scheme val="minor"/>
      </rPr>
      <t>show currency formatting</t>
    </r>
  </si>
  <si>
    <r>
      <t>You can change these cumulative probability choices (enter values between</t>
    </r>
    <r>
      <rPr>
        <b/>
        <sz val="11"/>
        <color rgb="FF0000FF"/>
        <rFont val="Calibri"/>
        <family val="2"/>
        <scheme val="minor"/>
      </rPr>
      <t xml:space="preserve"> 1%</t>
    </r>
    <r>
      <rPr>
        <sz val="11"/>
        <color theme="1" tint="0.34998626667073579"/>
        <rFont val="Calibri"/>
        <family val="2"/>
        <scheme val="minor"/>
      </rPr>
      <t xml:space="preserve"> and</t>
    </r>
    <r>
      <rPr>
        <sz val="11"/>
        <color rgb="FF0000FF"/>
        <rFont val="Calibri"/>
        <family val="2"/>
        <scheme val="minor"/>
      </rPr>
      <t xml:space="preserve"> </t>
    </r>
    <r>
      <rPr>
        <b/>
        <sz val="11"/>
        <color rgb="FF0000FF"/>
        <rFont val="Calibri"/>
        <family val="2"/>
        <scheme val="minor"/>
      </rPr>
      <t>99%</t>
    </r>
    <r>
      <rPr>
        <sz val="11"/>
        <color theme="1" tint="0.34998626667073579"/>
        <rFont val="Calibri"/>
        <family val="2"/>
        <scheme val="minor"/>
      </rPr>
      <t>) →</t>
    </r>
  </si>
  <si>
    <r>
      <t>Find a</t>
    </r>
    <r>
      <rPr>
        <b/>
        <sz val="14"/>
        <color theme="7" tint="-0.249977111117893"/>
        <rFont val="Calibri"/>
        <family val="2"/>
        <scheme val="minor"/>
      </rPr>
      <t xml:space="preserve"> SPERT Probablistic Estimate</t>
    </r>
    <r>
      <rPr>
        <sz val="14"/>
        <color theme="7" tint="-0.249977111117893"/>
        <rFont val="Calibri"/>
        <family val="2"/>
        <scheme val="minor"/>
      </rPr>
      <t xml:space="preserve"> that best matches your risk propensity →</t>
    </r>
  </si>
  <si>
    <r>
      <rPr>
        <b/>
        <sz val="16"/>
        <color rgb="FFFF0000"/>
        <rFont val="Calibri"/>
        <family val="2"/>
        <scheme val="minor"/>
      </rPr>
      <t>First,</t>
    </r>
    <r>
      <rPr>
        <sz val="16"/>
        <color theme="7" tint="-0.249977111117893"/>
        <rFont val="Calibri"/>
        <family val="2"/>
        <scheme val="minor"/>
      </rPr>
      <t xml:space="preserve"> enter a</t>
    </r>
    <r>
      <rPr>
        <b/>
        <sz val="16"/>
        <color theme="7" tint="-0.249977111117893"/>
        <rFont val="Calibri"/>
        <family val="2"/>
        <scheme val="minor"/>
      </rPr>
      <t xml:space="preserve"> </t>
    </r>
    <r>
      <rPr>
        <sz val="16"/>
        <color theme="7" tint="-0.249977111117893"/>
        <rFont val="Calibri"/>
        <family val="2"/>
        <scheme val="minor"/>
      </rPr>
      <t>three-point estimate for any uncertainty</t>
    </r>
    <r>
      <rPr>
        <sz val="12"/>
        <color theme="7" tint="-0.249977111117893"/>
        <rFont val="Calibri"/>
        <family val="2"/>
        <scheme val="minor"/>
      </rPr>
      <t/>
    </r>
  </si>
  <si>
    <t>Validate your bell-shaped uncertainty</t>
  </si>
  <si>
    <t>Render a subjective judgment about HOW LIKELY</t>
  </si>
  <si>
    <r>
      <rPr>
        <b/>
        <sz val="11"/>
        <color theme="1"/>
        <rFont val="Calibri"/>
        <family val="2"/>
        <scheme val="minor"/>
      </rPr>
      <t>Statistical PERT®</t>
    </r>
    <r>
      <rPr>
        <b/>
        <i/>
        <sz val="11"/>
        <color theme="1"/>
        <rFont val="Calibri"/>
        <family val="2"/>
        <scheme val="minor"/>
      </rPr>
      <t xml:space="preserve"> </t>
    </r>
    <r>
      <rPr>
        <b/>
        <i/>
        <sz val="11"/>
        <color rgb="FFF1592A"/>
        <rFont val="Calibri"/>
        <family val="2"/>
        <scheme val="minor"/>
      </rPr>
      <t>Normal Edition</t>
    </r>
    <r>
      <rPr>
        <sz val="11"/>
        <color theme="1"/>
        <rFont val="Calibri"/>
        <family val="2"/>
        <scheme val="minor"/>
      </rPr>
      <t xml:space="preserve"> uses Excel's two normal distribution functions, NORM.DIST and</t>
    </r>
  </si>
  <si>
    <r>
      <t xml:space="preserve">bell-shaped uncertainties, try </t>
    </r>
    <r>
      <rPr>
        <b/>
        <sz val="11"/>
        <color theme="1"/>
        <rFont val="Calibri"/>
        <family val="2"/>
        <scheme val="minor"/>
      </rPr>
      <t>Statistical PERT®</t>
    </r>
    <r>
      <rPr>
        <b/>
        <i/>
        <sz val="11"/>
        <color theme="1"/>
        <rFont val="Calibri"/>
        <family val="2"/>
        <scheme val="minor"/>
      </rPr>
      <t xml:space="preserve"> </t>
    </r>
    <r>
      <rPr>
        <b/>
        <i/>
        <sz val="11"/>
        <color rgb="FFF1592A"/>
        <rFont val="Calibri"/>
        <family val="2"/>
        <scheme val="minor"/>
      </rPr>
      <t>Beta Edition</t>
    </r>
    <r>
      <rPr>
        <sz val="11"/>
        <color theme="1"/>
        <rFont val="Calibri"/>
        <family val="2"/>
        <scheme val="minor"/>
      </rPr>
      <t xml:space="preserve"> which uses Excel's two beta</t>
    </r>
  </si>
  <si>
    <r>
      <t xml:space="preserve">essential things you need to know to use this </t>
    </r>
    <r>
      <rPr>
        <b/>
        <sz val="11"/>
        <color theme="1"/>
        <rFont val="Calibri"/>
        <family val="2"/>
        <scheme val="minor"/>
      </rPr>
      <t>Statistical PERT®</t>
    </r>
    <r>
      <rPr>
        <b/>
        <i/>
        <sz val="11"/>
        <color theme="1"/>
        <rFont val="Calibri"/>
        <family val="2"/>
        <scheme val="minor"/>
      </rPr>
      <t xml:space="preserve"> </t>
    </r>
    <r>
      <rPr>
        <b/>
        <i/>
        <sz val="11"/>
        <color rgb="FFF1592A"/>
        <rFont val="Calibri"/>
        <family val="2"/>
        <scheme val="minor"/>
      </rPr>
      <t>Normal Edition</t>
    </r>
    <r>
      <rPr>
        <sz val="11"/>
        <color theme="1"/>
        <rFont val="Calibri"/>
        <family val="2"/>
        <scheme val="minor"/>
      </rPr>
      <t xml:space="preserve"> spreadsheet.</t>
    </r>
  </si>
  <si>
    <r>
      <t xml:space="preserve">Download more FREE </t>
    </r>
    <r>
      <rPr>
        <b/>
        <u/>
        <sz val="11"/>
        <color theme="10"/>
        <rFont val="Calibri"/>
        <family val="2"/>
        <scheme val="minor"/>
      </rPr>
      <t>Statistical PERT®</t>
    </r>
    <r>
      <rPr>
        <u/>
        <sz val="11"/>
        <color theme="10"/>
        <rFont val="Calibri"/>
        <family val="2"/>
        <scheme val="minor"/>
      </rPr>
      <t xml:space="preserve"> templates at https://www.statisticalpert.com</t>
    </r>
  </si>
  <si>
    <r>
      <t xml:space="preserve">Watch a Pluralsight course on </t>
    </r>
    <r>
      <rPr>
        <b/>
        <u/>
        <sz val="11"/>
        <color theme="10"/>
        <rFont val="Calibri"/>
        <family val="2"/>
        <scheme val="minor"/>
      </rPr>
      <t xml:space="preserve">Statistical PERT® </t>
    </r>
    <r>
      <rPr>
        <b/>
        <i/>
        <u/>
        <sz val="11"/>
        <color theme="10"/>
        <rFont val="Calibri"/>
        <family val="2"/>
        <scheme val="minor"/>
      </rPr>
      <t>Normal Edition</t>
    </r>
  </si>
  <si>
    <r>
      <rPr>
        <b/>
        <sz val="11"/>
        <color theme="1"/>
        <rFont val="Calibri"/>
        <family val="2"/>
        <scheme val="minor"/>
      </rPr>
      <t>Statistical PERT® (SPERT®)</t>
    </r>
    <r>
      <rPr>
        <sz val="11"/>
        <color theme="1"/>
        <rFont val="Calibri"/>
        <family val="2"/>
        <scheme val="minor"/>
      </rPr>
      <t xml:space="preserve"> is a freely licensed, probabilistic, estimation technique.  Use Statistical PERT</t>
    </r>
  </si>
  <si>
    <r>
      <t xml:space="preserve">a Quick Start guide for </t>
    </r>
    <r>
      <rPr>
        <b/>
        <u/>
        <sz val="11"/>
        <color theme="10"/>
        <rFont val="Calibri"/>
        <family val="2"/>
        <scheme val="minor"/>
      </rPr>
      <t xml:space="preserve">Statistical PERT® </t>
    </r>
    <r>
      <rPr>
        <b/>
        <i/>
        <u/>
        <sz val="11"/>
        <color theme="10"/>
        <rFont val="Calibri"/>
        <family val="2"/>
        <scheme val="minor"/>
      </rPr>
      <t>Normal Edition</t>
    </r>
    <r>
      <rPr>
        <u/>
        <sz val="11"/>
        <color theme="10"/>
        <rFont val="Calibri"/>
        <family val="2"/>
        <scheme val="minor"/>
      </rPr>
      <t>.  The Quick Start guide explains the</t>
    </r>
  </si>
  <si>
    <r>
      <t>Statistical PERT</t>
    </r>
    <r>
      <rPr>
        <b/>
        <sz val="18"/>
        <color theme="1"/>
        <rFont val="Calibri"/>
        <family val="2"/>
      </rPr>
      <t>®</t>
    </r>
    <r>
      <rPr>
        <b/>
        <sz val="18"/>
        <color theme="1"/>
        <rFont val="Calibri"/>
        <family val="2"/>
        <scheme val="minor"/>
      </rPr>
      <t xml:space="preserve"> (SPERT®) </t>
    </r>
    <r>
      <rPr>
        <b/>
        <i/>
        <sz val="18"/>
        <color rgb="FFF1592A"/>
        <rFont val="Calibri"/>
        <family val="2"/>
        <scheme val="minor"/>
      </rPr>
      <t>Normal Edition</t>
    </r>
    <r>
      <rPr>
        <b/>
        <i/>
        <sz val="18"/>
        <color theme="1" tint="0.34998626667073579"/>
        <rFont val="Calibri"/>
        <family val="2"/>
        <scheme val="minor"/>
      </rPr>
      <t xml:space="preserve"> for Beginners</t>
    </r>
  </si>
  <si>
    <r>
      <rPr>
        <b/>
        <i/>
        <sz val="22"/>
        <color theme="1" tint="0.34998626667073579"/>
        <rFont val="Calibri"/>
        <family val="2"/>
        <scheme val="minor"/>
      </rPr>
      <t>Welcome to</t>
    </r>
    <r>
      <rPr>
        <b/>
        <sz val="22"/>
        <rFont val="Calibri"/>
        <family val="2"/>
        <scheme val="minor"/>
      </rPr>
      <t xml:space="preserve"> Statistical PERT®</t>
    </r>
    <r>
      <rPr>
        <b/>
        <i/>
        <sz val="22"/>
        <color rgb="FFF1592A"/>
        <rFont val="Calibri"/>
        <family val="2"/>
        <scheme val="minor"/>
      </rPr>
      <t xml:space="preserve"> Normal Edition</t>
    </r>
  </si>
  <si>
    <t>Changed '(1-point entry)' &amp; '(3-point entry)' tabs so cells L104 and L106 only show probabilities when a planning estimate is entered</t>
  </si>
  <si>
    <t>2.3</t>
  </si>
  <si>
    <t>We'll use</t>
  </si>
  <si>
    <t>week sprints</t>
  </si>
  <si>
    <r>
      <t>We'll</t>
    </r>
    <r>
      <rPr>
        <b/>
        <i/>
        <sz val="11"/>
        <color theme="1"/>
        <rFont val="Calibri"/>
        <family val="2"/>
        <scheme val="minor"/>
      </rPr>
      <t xml:space="preserve"> most likely </t>
    </r>
    <r>
      <rPr>
        <sz val="11"/>
        <color theme="1"/>
        <rFont val="Calibri"/>
        <family val="2"/>
        <scheme val="minor"/>
      </rPr>
      <t>complete about</t>
    </r>
  </si>
  <si>
    <t>We have</t>
  </si>
  <si>
    <r>
      <t xml:space="preserve">that the </t>
    </r>
    <r>
      <rPr>
        <b/>
        <i/>
        <sz val="11"/>
        <color theme="1"/>
        <rFont val="Calibri"/>
        <family val="2"/>
        <scheme val="minor"/>
      </rPr>
      <t>most likely</t>
    </r>
    <r>
      <rPr>
        <sz val="11"/>
        <color theme="1"/>
        <rFont val="Calibri"/>
        <family val="2"/>
        <scheme val="minor"/>
      </rPr>
      <t xml:space="preserve"> outcome will regularly occur</t>
    </r>
  </si>
  <si>
    <r>
      <t xml:space="preserve">In a </t>
    </r>
    <r>
      <rPr>
        <b/>
        <sz val="11"/>
        <color theme="1"/>
        <rFont val="Calibri"/>
        <family val="2"/>
        <scheme val="minor"/>
      </rPr>
      <t>worst-case scenario</t>
    </r>
    <r>
      <rPr>
        <sz val="11"/>
        <color theme="1"/>
        <rFont val="Calibri"/>
        <family val="2"/>
        <scheme val="minor"/>
      </rPr>
      <t>, we would complete only</t>
    </r>
  </si>
  <si>
    <r>
      <t xml:space="preserve">In a </t>
    </r>
    <r>
      <rPr>
        <b/>
        <sz val="11"/>
        <color theme="1"/>
        <rFont val="Calibri"/>
        <family val="2"/>
        <scheme val="minor"/>
      </rPr>
      <t>best-case scenario</t>
    </r>
    <r>
      <rPr>
        <sz val="11"/>
        <color theme="1"/>
        <rFont val="Calibri"/>
        <family val="2"/>
        <scheme val="minor"/>
      </rPr>
      <t>, we might possibly complete</t>
    </r>
  </si>
  <si>
    <r>
      <t xml:space="preserve">So, on </t>
    </r>
    <r>
      <rPr>
        <b/>
        <sz val="11"/>
        <color theme="1"/>
        <rFont val="Calibri"/>
        <family val="2"/>
        <scheme val="minor"/>
      </rPr>
      <t>average,</t>
    </r>
    <r>
      <rPr>
        <sz val="11"/>
        <color theme="1"/>
        <rFont val="Calibri"/>
        <family val="2"/>
        <scheme val="minor"/>
      </rPr>
      <t xml:space="preserve"> we expect each sprint will finish</t>
    </r>
  </si>
  <si>
    <t>For this uncertainty, the SPERT standard deviation is</t>
  </si>
  <si>
    <r>
      <t>Given this, we forecast that we'll complete</t>
    </r>
    <r>
      <rPr>
        <b/>
        <i/>
        <sz val="11"/>
        <color theme="1"/>
        <rFont val="Calibri"/>
        <family val="2"/>
        <scheme val="minor"/>
      </rPr>
      <t xml:space="preserve"> at least</t>
    </r>
  </si>
  <si>
    <t>We'll need</t>
  </si>
  <si>
    <t>So, we'll need about</t>
  </si>
  <si>
    <t>business weeks</t>
  </si>
  <si>
    <t>In total, the number of days needed are</t>
  </si>
  <si>
    <t>which includes both working + non-working days</t>
  </si>
  <si>
    <r>
      <t>story points</t>
    </r>
    <r>
      <rPr>
        <sz val="11"/>
        <color theme="0" tint="-0.499984740745262"/>
        <rFont val="Calibri"/>
        <family val="2"/>
        <scheme val="minor"/>
      </rPr>
      <t xml:space="preserve"> </t>
    </r>
    <r>
      <rPr>
        <i/>
        <sz val="11"/>
        <color theme="0" tint="-0.499984740745262"/>
        <rFont val="Calibri"/>
        <family val="2"/>
        <scheme val="minor"/>
      </rPr>
      <t>(or user stories or features)</t>
    </r>
    <r>
      <rPr>
        <sz val="11"/>
        <color theme="1"/>
        <rFont val="Calibri"/>
        <family val="2"/>
        <scheme val="minor"/>
      </rPr>
      <t xml:space="preserve"> per sprint</t>
    </r>
  </si>
  <si>
    <r>
      <t xml:space="preserve">story points </t>
    </r>
    <r>
      <rPr>
        <i/>
        <sz val="11"/>
        <color theme="0" tint="-0.499984740745262"/>
        <rFont val="Calibri"/>
        <family val="2"/>
        <scheme val="minor"/>
      </rPr>
      <t>(or user stories or features)</t>
    </r>
  </si>
  <si>
    <r>
      <t>story points</t>
    </r>
    <r>
      <rPr>
        <i/>
        <sz val="11"/>
        <color theme="0" tint="-0.499984740745262"/>
        <rFont val="Calibri"/>
        <family val="2"/>
        <scheme val="minor"/>
      </rPr>
      <t xml:space="preserve"> (or user stories or features)</t>
    </r>
  </si>
  <si>
    <r>
      <t>story points of effort</t>
    </r>
    <r>
      <rPr>
        <i/>
        <sz val="11"/>
        <color theme="0" tint="-0.499984740745262"/>
        <rFont val="Calibri"/>
        <family val="2"/>
        <scheme val="minor"/>
      </rPr>
      <t xml:space="preserve"> (or user stories or features)</t>
    </r>
  </si>
  <si>
    <r>
      <t>story points</t>
    </r>
    <r>
      <rPr>
        <sz val="11"/>
        <color theme="0" tint="-0.499984740745262"/>
        <rFont val="Calibri"/>
        <family val="2"/>
        <scheme val="minor"/>
      </rPr>
      <t xml:space="preserve"> </t>
    </r>
    <r>
      <rPr>
        <i/>
        <sz val="11"/>
        <color theme="0" tint="-0.499984740745262"/>
        <rFont val="Calibri"/>
        <family val="2"/>
        <scheme val="minor"/>
      </rPr>
      <t xml:space="preserve">(or user stories or features) </t>
    </r>
    <r>
      <rPr>
        <sz val="11"/>
        <color theme="1"/>
        <rFont val="Calibri"/>
        <family val="2"/>
        <scheme val="minor"/>
      </rPr>
      <t>per sprint</t>
    </r>
  </si>
  <si>
    <t>that is: (MAX - MIN) * SPERT RSM</t>
  </si>
  <si>
    <r>
      <t xml:space="preserve">Be sure this indicator is green or yellow </t>
    </r>
    <r>
      <rPr>
        <sz val="11"/>
        <color theme="0" tint="-0.499984740745262"/>
        <rFont val="Times New Roman"/>
        <family val="1"/>
      </rPr>
      <t>→</t>
    </r>
  </si>
  <si>
    <t xml:space="preserve"> if red, check your inputs and ensure this is a bell-shaped uncertainty</t>
  </si>
  <si>
    <t>Added a new tab "Agile Forecast" for agile team estimation/forecasting</t>
  </si>
  <si>
    <t>Curve</t>
  </si>
  <si>
    <t>These are the y-axis values with which the bell-shaped curve is built (used only for the Line SparkLine column)</t>
  </si>
  <si>
    <t>This, along with the grayed-out table below, is only used to create a Sparkline</t>
  </si>
  <si>
    <t>The bell-shaped curve will change depending on your 3-point estimate and your subjective judgment about the Most Likely outcome (above)</t>
  </si>
  <si>
    <r>
      <t xml:space="preserve">This </t>
    </r>
    <r>
      <rPr>
        <b/>
        <i/>
        <sz val="14"/>
        <color theme="7"/>
        <rFont val="Calibri"/>
        <family val="2"/>
        <scheme val="minor"/>
      </rPr>
      <t>normal</t>
    </r>
    <r>
      <rPr>
        <sz val="14"/>
        <color theme="7"/>
        <rFont val="Calibri"/>
        <family val="2"/>
        <scheme val="minor"/>
      </rPr>
      <t xml:space="preserve"> distribution graph shows the bell-shaped curve for your uncertainty</t>
    </r>
  </si>
  <si>
    <t>Note:  Even if your 3-point estimate indicates skewing, SPERT Normal Edition fits your uncertainty into a normally-distributed, bell-shaped curve</t>
  </si>
  <si>
    <t>This section is only to build Line Sparklines to show the bell-shaped curve for each row, and the summary bell-curve chart.</t>
  </si>
  <si>
    <t>x-axis increments (magenta shows the increment, the next 101 columns are the x-axis values for the Line Sparkline column and summary bell-curve chart)</t>
  </si>
  <si>
    <t>See a green checkmark?  Keep going!  See a yellow exclamation mark?  Check your 3-point entry to see if it's correct.</t>
  </si>
  <si>
    <r>
      <t>Statistical PERT</t>
    </r>
    <r>
      <rPr>
        <b/>
        <sz val="18"/>
        <color theme="1"/>
        <rFont val="Calibri"/>
        <family val="2"/>
      </rPr>
      <t>®</t>
    </r>
    <r>
      <rPr>
        <b/>
        <sz val="18"/>
        <color theme="1"/>
        <rFont val="Calibri"/>
        <family val="2"/>
        <scheme val="minor"/>
      </rPr>
      <t xml:space="preserve"> (SPERT®) </t>
    </r>
    <r>
      <rPr>
        <b/>
        <i/>
        <sz val="18"/>
        <color rgb="FFF1592A"/>
        <rFont val="Calibri"/>
        <family val="2"/>
        <scheme val="minor"/>
      </rPr>
      <t>Normal Edition</t>
    </r>
    <r>
      <rPr>
        <b/>
        <i/>
        <sz val="18"/>
        <color theme="1" tint="0.34998626667073579"/>
        <rFont val="Calibri"/>
        <family val="2"/>
        <scheme val="minor"/>
      </rPr>
      <t xml:space="preserve"> Super Simple SPERT®</t>
    </r>
  </si>
  <si>
    <t>See a green or yellow light?  Keep going!  See a red light?  SPERT won't work well for this estimate scenario.</t>
  </si>
  <si>
    <t>Render a subjective judgment (your opinion) about HOW LIKELY the Most Likely outcome really is</t>
  </si>
  <si>
    <t>Based upon your entries, this is how SPERT models your uncertainty using the normal distribution</t>
  </si>
  <si>
    <r>
      <rPr>
        <i/>
        <sz val="12"/>
        <color theme="1"/>
        <rFont val="Calibri"/>
        <family val="2"/>
        <scheme val="minor"/>
      </rPr>
      <t>Validate your values</t>
    </r>
    <r>
      <rPr>
        <sz val="12"/>
        <color theme="1"/>
        <rFont val="Calibri"/>
        <family val="2"/>
        <scheme val="minor"/>
      </rPr>
      <t xml:space="preserve"> →</t>
    </r>
  </si>
  <si>
    <r>
      <rPr>
        <i/>
        <sz val="12"/>
        <color theme="1"/>
        <rFont val="Calibri"/>
        <family val="2"/>
        <scheme val="minor"/>
      </rPr>
      <t>Check if this is a bell-shaped uncertainty</t>
    </r>
    <r>
      <rPr>
        <sz val="12"/>
        <color theme="1"/>
        <rFont val="Calibri"/>
        <family val="2"/>
        <scheme val="minor"/>
      </rPr>
      <t xml:space="preserve"> →</t>
    </r>
  </si>
  <si>
    <r>
      <rPr>
        <i/>
        <sz val="12"/>
        <color theme="1"/>
        <rFont val="Calibri"/>
        <family val="2"/>
        <scheme val="minor"/>
      </rPr>
      <t>Enter a</t>
    </r>
    <r>
      <rPr>
        <sz val="12"/>
        <color theme="1"/>
        <rFont val="Calibri"/>
        <family val="2"/>
        <scheme val="minor"/>
      </rPr>
      <t xml:space="preserve"> </t>
    </r>
    <r>
      <rPr>
        <b/>
        <sz val="12"/>
        <color theme="1"/>
        <rFont val="Calibri"/>
        <family val="2"/>
        <scheme val="minor"/>
      </rPr>
      <t>planning</t>
    </r>
    <r>
      <rPr>
        <sz val="12"/>
        <color theme="1"/>
        <rFont val="Calibri"/>
        <family val="2"/>
        <scheme val="minor"/>
      </rPr>
      <t xml:space="preserve"> </t>
    </r>
    <r>
      <rPr>
        <i/>
        <sz val="12"/>
        <color theme="1"/>
        <rFont val="Calibri"/>
        <family val="2"/>
        <scheme val="minor"/>
      </rPr>
      <t>estimate</t>
    </r>
    <r>
      <rPr>
        <sz val="12"/>
        <color theme="1"/>
        <rFont val="Calibri"/>
        <family val="2"/>
        <scheme val="minor"/>
      </rPr>
      <t xml:space="preserve"> →</t>
    </r>
  </si>
  <si>
    <r>
      <rPr>
        <i/>
        <sz val="12"/>
        <color theme="1"/>
        <rFont val="Calibri"/>
        <family val="2"/>
        <scheme val="minor"/>
      </rPr>
      <t>Choose either the left- or right-side area</t>
    </r>
    <r>
      <rPr>
        <sz val="12"/>
        <color theme="1"/>
        <rFont val="Calibri"/>
        <family val="2"/>
        <scheme val="minor"/>
      </rPr>
      <t xml:space="preserve"> →</t>
    </r>
  </si>
  <si>
    <r>
      <rPr>
        <i/>
        <sz val="12"/>
        <color theme="1"/>
        <rFont val="Calibri"/>
        <family val="2"/>
        <scheme val="minor"/>
      </rPr>
      <t>Enter any percentage</t>
    </r>
    <r>
      <rPr>
        <sz val="12"/>
        <color theme="1"/>
        <rFont val="Calibri"/>
        <family val="2"/>
        <scheme val="minor"/>
      </rPr>
      <t xml:space="preserve"> between 1% and 99% →</t>
    </r>
  </si>
  <si>
    <t>Below, SPERT will calculate an estimate for you</t>
  </si>
  <si>
    <r>
      <rPr>
        <i/>
        <sz val="12"/>
        <color theme="1"/>
        <rFont val="Calibri"/>
        <family val="2"/>
        <scheme val="minor"/>
      </rPr>
      <t xml:space="preserve">How confident are you in the </t>
    </r>
    <r>
      <rPr>
        <b/>
        <i/>
        <sz val="12"/>
        <color theme="1"/>
        <rFont val="Calibri"/>
        <family val="2"/>
        <scheme val="minor"/>
      </rPr>
      <t>most likely</t>
    </r>
    <r>
      <rPr>
        <i/>
        <sz val="12"/>
        <color theme="1"/>
        <rFont val="Calibri"/>
        <family val="2"/>
        <scheme val="minor"/>
      </rPr>
      <t xml:space="preserve"> outcome?</t>
    </r>
    <r>
      <rPr>
        <sz val="12"/>
        <color theme="1"/>
        <rFont val="Calibri"/>
        <family val="2"/>
        <scheme val="minor"/>
      </rPr>
      <t xml:space="preserve"> →</t>
    </r>
  </si>
  <si>
    <r>
      <rPr>
        <i/>
        <sz val="12"/>
        <color theme="1"/>
        <rFont val="Calibri"/>
        <family val="2"/>
        <scheme val="minor"/>
      </rPr>
      <t>Here's your implied, bell-shaped curve</t>
    </r>
    <r>
      <rPr>
        <sz val="12"/>
        <color theme="1"/>
        <rFont val="Calibri"/>
        <family val="2"/>
        <scheme val="minor"/>
      </rPr>
      <t xml:space="preserve"> →</t>
    </r>
  </si>
  <si>
    <t>You can obtain SPERT estimates from either the left- or right-side area of the bell-curve</t>
  </si>
  <si>
    <r>
      <rPr>
        <i/>
        <sz val="12"/>
        <color theme="1"/>
        <rFont val="Calibri"/>
        <family val="2"/>
        <scheme val="minor"/>
      </rPr>
      <t>Enter your uncertainty's</t>
    </r>
    <r>
      <rPr>
        <sz val="12"/>
        <color theme="1"/>
        <rFont val="Calibri"/>
        <family val="2"/>
        <scheme val="minor"/>
      </rPr>
      <t xml:space="preserve"> </t>
    </r>
    <r>
      <rPr>
        <b/>
        <sz val="12"/>
        <color theme="1"/>
        <rFont val="Calibri"/>
        <family val="2"/>
        <scheme val="minor"/>
      </rPr>
      <t>minimum</t>
    </r>
    <r>
      <rPr>
        <sz val="12"/>
        <color theme="1"/>
        <rFont val="Calibri"/>
        <family val="2"/>
        <scheme val="minor"/>
      </rPr>
      <t xml:space="preserve"> </t>
    </r>
    <r>
      <rPr>
        <i/>
        <sz val="12"/>
        <color theme="1"/>
        <rFont val="Calibri"/>
        <family val="2"/>
        <scheme val="minor"/>
      </rPr>
      <t>value</t>
    </r>
    <r>
      <rPr>
        <sz val="12"/>
        <color theme="1"/>
        <rFont val="Calibri"/>
        <family val="2"/>
        <scheme val="minor"/>
      </rPr>
      <t xml:space="preserve"> </t>
    </r>
    <r>
      <rPr>
        <sz val="12"/>
        <color theme="1"/>
        <rFont val="Calibri"/>
        <family val="2"/>
      </rPr>
      <t>→</t>
    </r>
  </si>
  <si>
    <r>
      <rPr>
        <i/>
        <sz val="12"/>
        <color theme="1"/>
        <rFont val="Calibri"/>
        <family val="2"/>
        <scheme val="minor"/>
      </rPr>
      <t>Enter your uncertainty's</t>
    </r>
    <r>
      <rPr>
        <sz val="12"/>
        <color theme="1"/>
        <rFont val="Calibri"/>
        <family val="2"/>
        <scheme val="minor"/>
      </rPr>
      <t xml:space="preserve"> </t>
    </r>
    <r>
      <rPr>
        <b/>
        <sz val="12"/>
        <color theme="1"/>
        <rFont val="Calibri"/>
        <family val="2"/>
        <scheme val="minor"/>
      </rPr>
      <t>maximum</t>
    </r>
    <r>
      <rPr>
        <sz val="12"/>
        <color theme="1"/>
        <rFont val="Calibri"/>
        <family val="2"/>
        <scheme val="minor"/>
      </rPr>
      <t xml:space="preserve"> </t>
    </r>
    <r>
      <rPr>
        <i/>
        <sz val="12"/>
        <color theme="1"/>
        <rFont val="Calibri"/>
        <family val="2"/>
        <scheme val="minor"/>
      </rPr>
      <t>value</t>
    </r>
    <r>
      <rPr>
        <sz val="12"/>
        <color theme="1"/>
        <rFont val="Calibri"/>
        <family val="2"/>
        <scheme val="minor"/>
      </rPr>
      <t xml:space="preserve"> →</t>
    </r>
  </si>
  <si>
    <t>At the 2018 PMI Global Conference,</t>
  </si>
  <si>
    <t>team-building and training</t>
  </si>
  <si>
    <t>framework to build collaboration</t>
  </si>
  <si>
    <t>skills using masterpiece artworks.</t>
  </si>
  <si>
    <t>Use Collabinart at any point in a</t>
  </si>
  <si>
    <t>Visit the Collabinart website</t>
  </si>
  <si>
    <t>to learn more.</t>
  </si>
  <si>
    <t>team camaraderie, active listening</t>
  </si>
  <si>
    <t>skills, and collaboration skills.</t>
  </si>
  <si>
    <t>It's fun, free, and effective.</t>
  </si>
  <si>
    <t>team's journey together.  Develop</t>
  </si>
  <si>
    <r>
      <rPr>
        <b/>
        <sz val="11"/>
        <color theme="1"/>
        <rFont val="Calibri"/>
        <family val="2"/>
      </rPr>
      <t>Collabinart</t>
    </r>
    <r>
      <rPr>
        <i/>
        <sz val="11"/>
        <color theme="1"/>
        <rFont val="Calibri"/>
        <family val="2"/>
        <scheme val="minor"/>
      </rPr>
      <t xml:space="preserve"> is a freely-licensed </t>
    </r>
  </si>
  <si>
    <t>Think about an uncertain outcome. Then, fill-in the yellow cells, below:</t>
  </si>
  <si>
    <t>or (at your option) any later version.  Statistical PERT® and SPERT® are federally-registered trademarks.  If you modify</t>
  </si>
  <si>
    <t>Statistical PERT® is a free spreadsheet file; you can redistribute it and/or modify it under the terms of the</t>
  </si>
  <si>
    <t>this spreadsheet in any material way, please remove these trademarked names from the modified spreadsheet.</t>
  </si>
  <si>
    <t>Connect with or follow William W. Davis on LinkedIn</t>
  </si>
  <si>
    <r>
      <t xml:space="preserve">distribution functions, BETA.DIST and BETA.INV.  </t>
    </r>
    <r>
      <rPr>
        <i/>
        <sz val="11"/>
        <color theme="1"/>
        <rFont val="Calibri"/>
        <family val="2"/>
        <scheme val="minor"/>
      </rPr>
      <t>It's freely licensed, too!</t>
    </r>
  </si>
  <si>
    <t>2.4</t>
  </si>
  <si>
    <t>Changed the % calculation for the whole release in the "Agile Forecast" tab</t>
  </si>
  <si>
    <t>Scenario 1</t>
  </si>
  <si>
    <t>Scenario 2</t>
  </si>
  <si>
    <t>Scenario 3</t>
  </si>
  <si>
    <t>sprints to do all the work of the Product Backlog or the next release</t>
  </si>
  <si>
    <t>Our Product Backlog or next release represents about</t>
  </si>
  <si>
    <t>We desire</t>
  </si>
  <si>
    <t>confidence in each sprint iteration</t>
  </si>
  <si>
    <t>So, we will complete the Product Backlog or next release on</t>
  </si>
  <si>
    <t xml:space="preserve"> Mark Twain, American humorist (1835-1910)</t>
  </si>
  <si>
    <t xml:space="preserve"> George E. P. Box, British statistician (1919-2013)</t>
  </si>
  <si>
    <r>
      <t xml:space="preserve">All models are wrong, </t>
    </r>
    <r>
      <rPr>
        <i/>
        <sz val="13"/>
        <color theme="1" tint="0.34998626667073579"/>
        <rFont val="Candara"/>
        <family val="2"/>
      </rPr>
      <t>but some are useful.</t>
    </r>
  </si>
  <si>
    <r>
      <rPr>
        <b/>
        <i/>
        <sz val="13"/>
        <color theme="1" tint="0.34998626667073579"/>
        <rFont val="Candara"/>
        <family val="2"/>
      </rPr>
      <t>Facts are stubborn things,</t>
    </r>
    <r>
      <rPr>
        <i/>
        <sz val="13"/>
        <color theme="1" tint="0.34998626667073579"/>
        <rFont val="Candara"/>
        <family val="2"/>
      </rPr>
      <t xml:space="preserve"> but statistics are pliable.</t>
    </r>
  </si>
  <si>
    <r>
      <rPr>
        <sz val="11"/>
        <color theme="0" tint="-0.499984740745262"/>
        <rFont val="Calibri"/>
        <family val="2"/>
      </rPr>
      <t>←</t>
    </r>
    <r>
      <rPr>
        <i/>
        <sz val="11"/>
        <color theme="0" tint="-0.499984740745262"/>
        <rFont val="Calibri"/>
        <family val="2"/>
      </rPr>
      <t xml:space="preserve"> Columns</t>
    </r>
    <r>
      <rPr>
        <i/>
        <sz val="11"/>
        <color theme="0" tint="-0.499984740745262"/>
        <rFont val="Calibri"/>
        <family val="2"/>
        <scheme val="minor"/>
      </rPr>
      <t xml:space="preserve"> Q through T are hidden; they are used to create scenario calculations and probabilities</t>
    </r>
  </si>
  <si>
    <t>Your planning estimate is any interesting number between your minimum and maximum estimates</t>
  </si>
  <si>
    <t>The lowerbound area covers</t>
  </si>
  <si>
    <t>and the upperbound area covers</t>
  </si>
  <si>
    <t>Plus:</t>
  </si>
  <si>
    <t>3.0</t>
  </si>
  <si>
    <t>Added:  Sparklines, tri-colored combo charts, Practice Forecasting and Super Simple SPERT tabs, 3-scenario agile forecasting</t>
  </si>
  <si>
    <t>3.0.1</t>
  </si>
  <si>
    <t>Added full GNU GPL license, updated footer language.</t>
  </si>
  <si>
    <t xml:space="preserve">                       Version 3, 29 June 2007</t>
  </si>
  <si>
    <t xml:space="preserve"> Copyright (C) 2007 Free Software Foundation, Inc. &lt;https://fsf.org/&gt;</t>
  </si>
  <si>
    <t xml:space="preserve"> Everyone is permitted to copy and distribute verbatim copies</t>
  </si>
  <si>
    <t xml:space="preserve"> of this license document, but changing it is not allowed.</t>
  </si>
  <si>
    <t xml:space="preserve">                            Preamble</t>
  </si>
  <si>
    <t xml:space="preserve">  The GNU General Public License is a free, copyleft license for</t>
  </si>
  <si>
    <t>software and other kinds of works.</t>
  </si>
  <si>
    <t xml:space="preserve">  The licenses for most software and other practical works are designed</t>
  </si>
  <si>
    <t>to take away your freedom to share and change the works.  By contrast,</t>
  </si>
  <si>
    <t>the GNU General Public License is intended to guarantee your freedom to</t>
  </si>
  <si>
    <t>share and change all versions of a program--to make sure it remains free</t>
  </si>
  <si>
    <t>software for all its users.  We, the Free Software Foundation, use the</t>
  </si>
  <si>
    <t>GNU General Public License for most of our software; it applies also to</t>
  </si>
  <si>
    <t>any other work released this way by its authors.  You can apply it to</t>
  </si>
  <si>
    <t>your programs, too.</t>
  </si>
  <si>
    <t xml:space="preserve">  When we speak of free software, we are referring to freedom, not</t>
  </si>
  <si>
    <t>price.  Our General Public Licenses are designed to make sure that you</t>
  </si>
  <si>
    <t>have the freedom to distribute copies of free software (and charge for</t>
  </si>
  <si>
    <t>them if you wish), that you receive source code or can get it if you</t>
  </si>
  <si>
    <t>want it, that you can change the software or use pieces of it in new</t>
  </si>
  <si>
    <t>free programs, and that you know you can do these things.</t>
  </si>
  <si>
    <t xml:space="preserve">  To protect your rights, we need to prevent others from denying you</t>
  </si>
  <si>
    <t>these rights or asking you to surrender the rights.  Therefore, you have</t>
  </si>
  <si>
    <t>certain responsibilities if you distribute copies of the software, or if</t>
  </si>
  <si>
    <t>you modify it: responsibilities to respect the freedom of others.</t>
  </si>
  <si>
    <t xml:space="preserve">  For example, if you distribute copies of such a program, whether</t>
  </si>
  <si>
    <t>gratis or for a fee, you must pass on to the recipients the same</t>
  </si>
  <si>
    <t>freedoms that you received.  You must make sure that they, too, receive</t>
  </si>
  <si>
    <t>or can get the source code.  And you must show them these terms so they</t>
  </si>
  <si>
    <t>know their rights.</t>
  </si>
  <si>
    <t xml:space="preserve">  Developers that use the GNU GPL protect your rights with two steps:</t>
  </si>
  <si>
    <t>(1) assert copyright on the software, and (2) offer you this License</t>
  </si>
  <si>
    <t>giving you legal permission to copy, distribute and/or modify it.</t>
  </si>
  <si>
    <t xml:space="preserve">  For the developers' and authors' protection, the GPL clearly explains</t>
  </si>
  <si>
    <t>that there is no warranty for this free software.  For both users' and</t>
  </si>
  <si>
    <t>authors' sake, the GPL requires that modified versions be marked as</t>
  </si>
  <si>
    <t>changed, so that their problems will not be attributed erroneously to</t>
  </si>
  <si>
    <t>authors of previous versions.</t>
  </si>
  <si>
    <t xml:space="preserve">  Some devices are designed to deny users access to install or run</t>
  </si>
  <si>
    <t>modified versions of the software inside them, although the manufacturer</t>
  </si>
  <si>
    <t>can do so.  This is fundamentally incompatible with the aim of</t>
  </si>
  <si>
    <t>protecting users' freedom to change the software.  The systematic</t>
  </si>
  <si>
    <t>pattern of such abuse occurs in the area of products for individuals to</t>
  </si>
  <si>
    <t>use, which is precisely where it is most unacceptable.  Therefore, we</t>
  </si>
  <si>
    <t>have designed this version of the GPL to prohibit the practice for those</t>
  </si>
  <si>
    <t>products.  If such problems arise substantially in other domains, we</t>
  </si>
  <si>
    <t>stand ready to extend this provision to those domains in future versions</t>
  </si>
  <si>
    <t>of the GPL, as needed to protect the freedom of users.</t>
  </si>
  <si>
    <t xml:space="preserve">  Finally, every program is threatened constantly by software patents.</t>
  </si>
  <si>
    <t>States should not allow patents to restrict development and use of</t>
  </si>
  <si>
    <t>software on general-purpose computers, but in those that do, we wish to</t>
  </si>
  <si>
    <t>avoid the special danger that patents applied to a free program could</t>
  </si>
  <si>
    <t>make it effectively proprietary.  To prevent this, the GPL assures that</t>
  </si>
  <si>
    <t>patents cannot be used to render the program non-free.</t>
  </si>
  <si>
    <t xml:space="preserve">  The precise terms and conditions for copying, distribution and</t>
  </si>
  <si>
    <t>modification follow.</t>
  </si>
  <si>
    <t xml:space="preserve">                       TERMS AND CONDITIONS</t>
  </si>
  <si>
    <t xml:space="preserve">  0. Definitions.</t>
  </si>
  <si>
    <t xml:space="preserve">  "This License" refers to version 3 of the GNU General Public License.</t>
  </si>
  <si>
    <t xml:space="preserve">  "Copyright" also means copyright-like laws that apply to other kinds of</t>
  </si>
  <si>
    <t>works, such as semiconductor masks.</t>
  </si>
  <si>
    <t xml:space="preserve">  "The Program" refers to any copyrightable work licensed under this</t>
  </si>
  <si>
    <t>License.  Each licensee is addressed as "you".  "Licensees" and</t>
  </si>
  <si>
    <t>"recipients" may be individuals or organizations.</t>
  </si>
  <si>
    <t xml:space="preserve">  To "modify" a work means to copy from or adapt all or part of the work</t>
  </si>
  <si>
    <t>in a fashion requiring copyright permission, other than the making of an</t>
  </si>
  <si>
    <t>exact copy.  The resulting work is called a "modified version" of the</t>
  </si>
  <si>
    <t>earlier work or a work "based on" the earlier work.</t>
  </si>
  <si>
    <t xml:space="preserve">  A "covered work" means either the unmodified Program or a work based</t>
  </si>
  <si>
    <t>on the Program.</t>
  </si>
  <si>
    <t xml:space="preserve">  To "propagate" a work means to do anything with it that, without</t>
  </si>
  <si>
    <t>permission, would make you directly or secondarily liable for</t>
  </si>
  <si>
    <t>infringement under applicable copyright law, except executing it on a</t>
  </si>
  <si>
    <t>computer or modifying a private copy.  Propagation includes copying,</t>
  </si>
  <si>
    <t>distribution (with or without modification), making available to the</t>
  </si>
  <si>
    <t>public, and in some countries other activities as well.</t>
  </si>
  <si>
    <t xml:space="preserve">  To "convey" a work means any kind of propagation that enables other</t>
  </si>
  <si>
    <t>parties to make or receive copies.  Mere interaction with a user through</t>
  </si>
  <si>
    <t>a computer network, with no transfer of a copy, is not conveying.</t>
  </si>
  <si>
    <t xml:space="preserve">  An interactive user interface displays "Appropriate Legal Notices"</t>
  </si>
  <si>
    <t>to the extent that it includes a convenient and prominently visible</t>
  </si>
  <si>
    <t>feature that (1) displays an appropriate copyright notice, and (2)</t>
  </si>
  <si>
    <t>tells the user that there is no warranty for the work (except to the</t>
  </si>
  <si>
    <t>extent that warranties are provided), that licensees may convey the</t>
  </si>
  <si>
    <t>work under this License, and how to view a copy of this License.  If</t>
  </si>
  <si>
    <t>the interface presents a list of user commands or options, such as a</t>
  </si>
  <si>
    <t>menu, a prominent item in the list meets this criterion.</t>
  </si>
  <si>
    <t xml:space="preserve">  1. Source Code.</t>
  </si>
  <si>
    <t xml:space="preserve">  The "source code" for a work means the preferred form of the work</t>
  </si>
  <si>
    <t>for making modifications to it.  "Object code" means any non-source</t>
  </si>
  <si>
    <t>form of a work.</t>
  </si>
  <si>
    <t xml:space="preserve">  A "Standard Interface" means an interface that either is an official</t>
  </si>
  <si>
    <t>standard defined by a recognized standards body, or, in the case of</t>
  </si>
  <si>
    <t>interfaces specified for a particular programming language, one that</t>
  </si>
  <si>
    <t>is widely used among developers working in that language.</t>
  </si>
  <si>
    <t xml:space="preserve">  The "System Libraries" of an executable work include anything, other</t>
  </si>
  <si>
    <t>than the work as a whole, that (a) is included in the normal form of</t>
  </si>
  <si>
    <t>packaging a Major Component, but which is not part of that Major</t>
  </si>
  <si>
    <t>Component, and (b) serves only to enable use of the work with that</t>
  </si>
  <si>
    <t>Major Component, or to implement a Standard Interface for which an</t>
  </si>
  <si>
    <t>implementation is available to the public in source code form.  A</t>
  </si>
  <si>
    <t>"Major Component", in this context, means a major essential component</t>
  </si>
  <si>
    <t>(kernel, window system, and so on) of the specific operating system</t>
  </si>
  <si>
    <t>(if any) on which the executable work runs, or a compiler used to</t>
  </si>
  <si>
    <t>produce the work, or an object code interpreter used to run it.</t>
  </si>
  <si>
    <t xml:space="preserve">  The "Corresponding Source" for a work in object code form means all</t>
  </si>
  <si>
    <t>the source code needed to generate, install, and (for an executable</t>
  </si>
  <si>
    <t>work) run the object code and to modify the work, including scripts to</t>
  </si>
  <si>
    <t>control those activities.  However, it does not include the work's</t>
  </si>
  <si>
    <t>System Libraries, or general-purpose tools or generally available free</t>
  </si>
  <si>
    <t>programs which are used unmodified in performing those activities but</t>
  </si>
  <si>
    <t>which are not part of the work.  For example, Corresponding Source</t>
  </si>
  <si>
    <t>includes interface definition files associated with source files for</t>
  </si>
  <si>
    <t>the work, and the source code for shared libraries and dynamically</t>
  </si>
  <si>
    <t>linked subprograms that the work is specifically designed to require,</t>
  </si>
  <si>
    <t>such as by intimate data communication or control flow between those</t>
  </si>
  <si>
    <t>subprograms and other parts of the work.</t>
  </si>
  <si>
    <t xml:space="preserve">  The Corresponding Source need not include anything that users</t>
  </si>
  <si>
    <t>can regenerate automatically from other parts of the Corresponding</t>
  </si>
  <si>
    <t>Source.</t>
  </si>
  <si>
    <t xml:space="preserve">  The Corresponding Source for a work in source code form is that</t>
  </si>
  <si>
    <t>same work.</t>
  </si>
  <si>
    <t xml:space="preserve">  2. Basic Permissions.</t>
  </si>
  <si>
    <t xml:space="preserve">  All rights granted under this License are granted for the term of</t>
  </si>
  <si>
    <t>copyright on the Program, and are irrevocable provided the stated</t>
  </si>
  <si>
    <t>conditions are met.  This License explicitly affirms your unlimited</t>
  </si>
  <si>
    <t>permission to run the unmodified Program.  The output from running a</t>
  </si>
  <si>
    <t>covered work is covered by this License only if the output, given its</t>
  </si>
  <si>
    <t>content, constitutes a covered work.  This License acknowledges your</t>
  </si>
  <si>
    <t>rights of fair use or other equivalent, as provided by copyright law.</t>
  </si>
  <si>
    <t xml:space="preserve">  You may make, run and propagate covered works that you do not</t>
  </si>
  <si>
    <t>convey, without conditions so long as your license otherwise remains</t>
  </si>
  <si>
    <t>in force.  You may convey covered works to others for the sole purpose</t>
  </si>
  <si>
    <t>of having them make modifications exclusively for you, or provide you</t>
  </si>
  <si>
    <t>with facilities for running those works, provided that you comply with</t>
  </si>
  <si>
    <t>the terms of this License in conveying all material for which you do</t>
  </si>
  <si>
    <t>not control copyright.  Those thus making or running the covered works</t>
  </si>
  <si>
    <t>for you must do so exclusively on your behalf, under your direction</t>
  </si>
  <si>
    <t>and control, on terms that prohibit them from making any copies of</t>
  </si>
  <si>
    <t>your copyrighted material outside their relationship with you.</t>
  </si>
  <si>
    <t xml:space="preserve">  Conveying under any other circumstances is permitted solely under</t>
  </si>
  <si>
    <t>the conditions stated below.  Sublicensing is not allowed; section 10</t>
  </si>
  <si>
    <t>makes it unnecessary.</t>
  </si>
  <si>
    <t xml:space="preserve">  3. Protecting Users' Legal Rights From Anti-Circumvention Law.</t>
  </si>
  <si>
    <t xml:space="preserve">  No covered work shall be deemed part of an effective technological</t>
  </si>
  <si>
    <t>measure under any applicable law fulfilling obligations under article</t>
  </si>
  <si>
    <t>11 of the WIPO copyright treaty adopted on 20 December 1996, or</t>
  </si>
  <si>
    <t>similar laws prohibiting or restricting circumvention of such</t>
  </si>
  <si>
    <t>measures.</t>
  </si>
  <si>
    <t xml:space="preserve">  When you convey a covered work, you waive any legal power to forbid</t>
  </si>
  <si>
    <t>circumvention of technological measures to the extent such circumvention</t>
  </si>
  <si>
    <t>is effected by exercising rights under this License with respect to</t>
  </si>
  <si>
    <t>the covered work, and you disclaim any intention to limit operation or</t>
  </si>
  <si>
    <t>modification of the work as a means of enforcing, against the work's</t>
  </si>
  <si>
    <t>users, your or third parties' legal rights to forbid circumvention of</t>
  </si>
  <si>
    <t>technological measures.</t>
  </si>
  <si>
    <t xml:space="preserve">  4. Conveying Verbatim Copies.</t>
  </si>
  <si>
    <t xml:space="preserve">  You may convey verbatim copies of the Program's source code as you</t>
  </si>
  <si>
    <t>receive it, in any medium, provided that you conspicuously and</t>
  </si>
  <si>
    <t>appropriately publish on each copy an appropriate copyright notice;</t>
  </si>
  <si>
    <t>keep intact all notices stating that this License and any</t>
  </si>
  <si>
    <t>non-permissive terms added in accord with section 7 apply to the code;</t>
  </si>
  <si>
    <t>keep intact all notices of the absence of any warranty; and give all</t>
  </si>
  <si>
    <t>recipients a copy of this License along with the Program.</t>
  </si>
  <si>
    <t xml:space="preserve">  You may charge any price or no price for each copy that you convey,</t>
  </si>
  <si>
    <t>and you may offer support or warranty protection for a fee.</t>
  </si>
  <si>
    <t xml:space="preserve">  5. Conveying Modified Source Versions.</t>
  </si>
  <si>
    <t xml:space="preserve">  You may convey a work based on the Program, or the modifications to</t>
  </si>
  <si>
    <t>produce it from the Program, in the form of source code under the</t>
  </si>
  <si>
    <t>terms of section 4, provided that you also meet all of these conditions:</t>
  </si>
  <si>
    <t xml:space="preserve">    a) The work must carry prominent notices stating that you modified</t>
  </si>
  <si>
    <t xml:space="preserve">    it, and giving a relevant date.</t>
  </si>
  <si>
    <t xml:space="preserve">    b) The work must carry prominent notices stating that it is</t>
  </si>
  <si>
    <t xml:space="preserve">    released under this License and any conditions added under section</t>
  </si>
  <si>
    <t xml:space="preserve">    7.  This requirement modifies the requirement in section 4 to</t>
  </si>
  <si>
    <t xml:space="preserve">    "keep intact all notices".</t>
  </si>
  <si>
    <t xml:space="preserve">    c) You must license the entire work, as a whole, under this</t>
  </si>
  <si>
    <t xml:space="preserve">    License to anyone who comes into possession of a copy.  This</t>
  </si>
  <si>
    <t xml:space="preserve">    License will therefore apply, along with any applicable section 7</t>
  </si>
  <si>
    <t xml:space="preserve">    additional terms, to the whole of the work, and all its parts,</t>
  </si>
  <si>
    <t xml:space="preserve">    regardless of how they are packaged.  This License gives no</t>
  </si>
  <si>
    <t xml:space="preserve">    permission to license the work in any other way, but it does not</t>
  </si>
  <si>
    <t xml:space="preserve">    invalidate such permission if you have separately received it.</t>
  </si>
  <si>
    <t xml:space="preserve">    d) If the work has interactive user interfaces, each must display</t>
  </si>
  <si>
    <t xml:space="preserve">    Appropriate Legal Notices; however, if the Program has interactive</t>
  </si>
  <si>
    <t xml:space="preserve">    interfaces that do not display Appropriate Legal Notices, your</t>
  </si>
  <si>
    <t xml:space="preserve">    work need not make them do so.</t>
  </si>
  <si>
    <t xml:space="preserve">  A compilation of a covered work with other separate and independent</t>
  </si>
  <si>
    <t>works, which are not by their nature extensions of the covered work,</t>
  </si>
  <si>
    <t>and which are not combined with it such as to form a larger program,</t>
  </si>
  <si>
    <t>in or on a volume of a storage or distribution medium, is called an</t>
  </si>
  <si>
    <t>"aggregate" if the compilation and its resulting copyright are not</t>
  </si>
  <si>
    <t>used to limit the access or legal rights of the compilation's users</t>
  </si>
  <si>
    <t>beyond what the individual works permit.  Inclusion of a covered work</t>
  </si>
  <si>
    <t>in an aggregate does not cause this License to apply to the other</t>
  </si>
  <si>
    <t>parts of the aggregate.</t>
  </si>
  <si>
    <t xml:space="preserve">  6. Conveying Non-Source Forms.</t>
  </si>
  <si>
    <t xml:space="preserve">  You may convey a covered work in object code form under the terms</t>
  </si>
  <si>
    <t>of sections 4 and 5, provided that you also convey the</t>
  </si>
  <si>
    <t>machine-readable Corresponding Source under the terms of this License,</t>
  </si>
  <si>
    <t>in one of these ways:</t>
  </si>
  <si>
    <t xml:space="preserve">    a) Convey the object code in, or embodied in, a physical product</t>
  </si>
  <si>
    <t xml:space="preserve">    (including a physical distribution medium), accompanied by the</t>
  </si>
  <si>
    <t xml:space="preserve">    Corresponding Source fixed on a durable physical medium</t>
  </si>
  <si>
    <t xml:space="preserve">    customarily used for software interchange.</t>
  </si>
  <si>
    <t xml:space="preserve">    b) Convey the object code in, or embodied in, a physical product</t>
  </si>
  <si>
    <t xml:space="preserve">    (including a physical distribution medium), accompanied by a</t>
  </si>
  <si>
    <t xml:space="preserve">    written offer, valid for at least three years and valid for as</t>
  </si>
  <si>
    <t xml:space="preserve">    long as you offer spare parts or customer support for that product</t>
  </si>
  <si>
    <t xml:space="preserve">    model, to give anyone who possesses the object code either (1) a</t>
  </si>
  <si>
    <t xml:space="preserve">    copy of the Corresponding Source for all the software in the</t>
  </si>
  <si>
    <t xml:space="preserve">    product that is covered by this License, on a durable physical</t>
  </si>
  <si>
    <t xml:space="preserve">    medium customarily used for software interchange, for a price no</t>
  </si>
  <si>
    <t xml:space="preserve">    more than your reasonable cost of physically performing this</t>
  </si>
  <si>
    <t xml:space="preserve">    conveying of source, or (2) access to copy the</t>
  </si>
  <si>
    <t xml:space="preserve">    Corresponding Source from a network server at no charge.</t>
  </si>
  <si>
    <t xml:space="preserve">    c) Convey individual copies of the object code with a copy of the</t>
  </si>
  <si>
    <t xml:space="preserve">    written offer to provide the Corresponding Source.  This</t>
  </si>
  <si>
    <t xml:space="preserve">    alternative is allowed only occasionally and noncommercially, and</t>
  </si>
  <si>
    <t xml:space="preserve">    only if you received the object code with such an offer, in accord</t>
  </si>
  <si>
    <t xml:space="preserve">    with subsection 6b.</t>
  </si>
  <si>
    <t xml:space="preserve">    d) Convey the object code by offering access from a designated</t>
  </si>
  <si>
    <t xml:space="preserve">    place (gratis or for a charge), and offer equivalent access to the</t>
  </si>
  <si>
    <t xml:space="preserve">    Corresponding Source in the same way through the same place at no</t>
  </si>
  <si>
    <t xml:space="preserve">    further charge.  You need not require recipients to copy the</t>
  </si>
  <si>
    <t xml:space="preserve">    Corresponding Source along with the object code.  If the place to</t>
  </si>
  <si>
    <t xml:space="preserve">    copy the object code is a network server, the Corresponding Source</t>
  </si>
  <si>
    <t xml:space="preserve">    may be on a different server (operated by you or a third party)</t>
  </si>
  <si>
    <t xml:space="preserve">    that supports equivalent copying facilities, provided you maintain</t>
  </si>
  <si>
    <t xml:space="preserve">    clear directions next to the object code saying where to find the</t>
  </si>
  <si>
    <t xml:space="preserve">    Corresponding Source.  Regardless of what server hosts the</t>
  </si>
  <si>
    <t xml:space="preserve">    Corresponding Source, you remain obligated to ensure that it is</t>
  </si>
  <si>
    <t xml:space="preserve">    available for as long as needed to satisfy these requirements.</t>
  </si>
  <si>
    <t xml:space="preserve">    e) Convey the object code using peer-to-peer transmission, provided</t>
  </si>
  <si>
    <t xml:space="preserve">    you inform other peers where the object code and Corresponding</t>
  </si>
  <si>
    <t xml:space="preserve">    Source of the work are being offered to the general public at no</t>
  </si>
  <si>
    <t xml:space="preserve">    charge under subsection 6d.</t>
  </si>
  <si>
    <t xml:space="preserve">  A separable portion of the object code, whose source code is excluded</t>
  </si>
  <si>
    <t>from the Corresponding Source as a System Library, need not be</t>
  </si>
  <si>
    <t>included in conveying the object code work.</t>
  </si>
  <si>
    <t xml:space="preserve">  A "User Product" is either (1) a "consumer product", which means any</t>
  </si>
  <si>
    <t>tangible personal property which is normally used for personal, family,</t>
  </si>
  <si>
    <t>or household purposes, or (2) anything designed or sold for incorporation</t>
  </si>
  <si>
    <t>into a dwelling.  In determining whether a product is a consumer product,</t>
  </si>
  <si>
    <t>doubtful cases shall be resolved in favor of coverage.  For a particular</t>
  </si>
  <si>
    <t>product received by a particular user, "normally used" refers to a</t>
  </si>
  <si>
    <t>typical or common use of that class of product, regardless of the status</t>
  </si>
  <si>
    <t>of the particular user or of the way in which the particular user</t>
  </si>
  <si>
    <t>actually uses, or expects or is expected to use, the product.  A product</t>
  </si>
  <si>
    <t>is a consumer product regardless of whether the product has substantial</t>
  </si>
  <si>
    <t>commercial, industrial or non-consumer uses, unless such uses represent</t>
  </si>
  <si>
    <t>the only significant mode of use of the product.</t>
  </si>
  <si>
    <t xml:space="preserve">  "Installation Information" for a User Product means any methods,</t>
  </si>
  <si>
    <t>procedures, authorization keys, or other information required to install</t>
  </si>
  <si>
    <t>and execute modified versions of a covered work in that User Product from</t>
  </si>
  <si>
    <t>a modified version of its Corresponding Source.  The information must</t>
  </si>
  <si>
    <t>suffice to ensure that the continued functioning of the modified object</t>
  </si>
  <si>
    <t>code is in no case prevented or interfered with solely because</t>
  </si>
  <si>
    <t>modification has been made.</t>
  </si>
  <si>
    <t xml:space="preserve">  If you convey an object code work under this section in, or with, or</t>
  </si>
  <si>
    <t>specifically for use in, a User Product, and the conveying occurs as</t>
  </si>
  <si>
    <t>part of a transaction in which the right of possession and use of the</t>
  </si>
  <si>
    <t>User Product is transferred to the recipient in perpetuity or for a</t>
  </si>
  <si>
    <t>fixed term (regardless of how the transaction is characterized), the</t>
  </si>
  <si>
    <t>Corresponding Source conveyed under this section must be accompanied</t>
  </si>
  <si>
    <t>by the Installation Information.  But this requirement does not apply</t>
  </si>
  <si>
    <t>if neither you nor any third party retains the ability to install</t>
  </si>
  <si>
    <t>modified object code on the User Product (for example, the work has</t>
  </si>
  <si>
    <t>been installed in ROM).</t>
  </si>
  <si>
    <t xml:space="preserve">  The requirement to provide Installation Information does not include a</t>
  </si>
  <si>
    <t>requirement to continue to provide support service, warranty, or updates</t>
  </si>
  <si>
    <t>for a work that has been modified or installed by the recipient, or for</t>
  </si>
  <si>
    <t>the User Product in which it has been modified or installed.  Access to a</t>
  </si>
  <si>
    <t>network may be denied when the modification itself materially and</t>
  </si>
  <si>
    <t>adversely affects the operation of the network or violates the rules and</t>
  </si>
  <si>
    <t>protocols for communication across the network.</t>
  </si>
  <si>
    <t xml:space="preserve">  Corresponding Source conveyed, and Installation Information provided,</t>
  </si>
  <si>
    <t>in accord with this section must be in a format that is publicly</t>
  </si>
  <si>
    <t>documented (and with an implementation available to the public in</t>
  </si>
  <si>
    <t>source code form), and must require no special password or key for</t>
  </si>
  <si>
    <t>unpacking, reading or copying.</t>
  </si>
  <si>
    <t xml:space="preserve">  7. Additional Terms.</t>
  </si>
  <si>
    <t xml:space="preserve">  "Additional permissions" are terms that supplement the terms of this</t>
  </si>
  <si>
    <t>License by making exceptions from one or more of its conditions.</t>
  </si>
  <si>
    <t>Additional permissions that are applicable to the entire Program shall</t>
  </si>
  <si>
    <t>be treated as though they were included in this License, to the extent</t>
  </si>
  <si>
    <t>that they are valid under applicable law.  If additional permissions</t>
  </si>
  <si>
    <t>apply only to part of the Program, that part may be used separately</t>
  </si>
  <si>
    <t>under those permissions, but the entire Program remains governed by</t>
  </si>
  <si>
    <t>this License without regard to the additional permissions.</t>
  </si>
  <si>
    <t xml:space="preserve">  When you convey a copy of a covered work, you may at your option</t>
  </si>
  <si>
    <t>remove any additional permissions from that copy, or from any part of</t>
  </si>
  <si>
    <t>it.  (Additional permissions may be written to require their own</t>
  </si>
  <si>
    <t>removal in certain cases when you modify the work.)  You may place</t>
  </si>
  <si>
    <t>additional permissions on material, added by you to a covered work,</t>
  </si>
  <si>
    <t>for which you have or can give appropriate copyright permission.</t>
  </si>
  <si>
    <t xml:space="preserve">  Notwithstanding any other provision of this License, for material you</t>
  </si>
  <si>
    <t>add to a covered work, you may (if authorized by the copyright holders of</t>
  </si>
  <si>
    <t>that material) supplement the terms of this License with terms:</t>
  </si>
  <si>
    <t xml:space="preserve">    a) Disclaiming warranty or limiting liability differently from the</t>
  </si>
  <si>
    <t xml:space="preserve">    terms of sections 15 and 16 of this License; or</t>
  </si>
  <si>
    <t xml:space="preserve">    b) Requiring preservation of specified reasonable legal notices or</t>
  </si>
  <si>
    <t xml:space="preserve">    author attributions in that material or in the Appropriate Legal</t>
  </si>
  <si>
    <t xml:space="preserve">    Notices displayed by works containing it; or</t>
  </si>
  <si>
    <t xml:space="preserve">    c) Prohibiting misrepresentation of the origin of that material, or</t>
  </si>
  <si>
    <t xml:space="preserve">    requiring that modified versions of such material be marked in</t>
  </si>
  <si>
    <t xml:space="preserve">    reasonable ways as different from the original version; or</t>
  </si>
  <si>
    <t xml:space="preserve">    d) Limiting the use for publicity purposes of names of licensors or</t>
  </si>
  <si>
    <t xml:space="preserve">    authors of the material; or</t>
  </si>
  <si>
    <t xml:space="preserve">    e) Declining to grant rights under trademark law for use of some</t>
  </si>
  <si>
    <t xml:space="preserve">    trade names, trademarks, or service marks; or</t>
  </si>
  <si>
    <t xml:space="preserve">    f) Requiring indemnification of licensors and authors of that</t>
  </si>
  <si>
    <t xml:space="preserve">    material by anyone who conveys the material (or modified versions of</t>
  </si>
  <si>
    <t xml:space="preserve">    it) with contractual assumptions of liability to the recipient, for</t>
  </si>
  <si>
    <t xml:space="preserve">    any liability that these contractual assumptions directly impose on</t>
  </si>
  <si>
    <t xml:space="preserve">    those licensors and authors.</t>
  </si>
  <si>
    <t xml:space="preserve">  All other non-permissive additional terms are considered "further</t>
  </si>
  <si>
    <t>restrictions" within the meaning of section 10.  If the Program as you</t>
  </si>
  <si>
    <t>received it, or any part of it, contains a notice stating that it is</t>
  </si>
  <si>
    <t>governed by this License along with a term that is a further</t>
  </si>
  <si>
    <t>restriction, you may remove that term.  If a license document contains</t>
  </si>
  <si>
    <t>a further restriction but permits relicensing or conveying under this</t>
  </si>
  <si>
    <t>License, you may add to a covered work material governed by the terms</t>
  </si>
  <si>
    <t>of that license document, provided that the further restriction does</t>
  </si>
  <si>
    <t>not survive such relicensing or conveying.</t>
  </si>
  <si>
    <t xml:space="preserve">  If you add terms to a covered work in accord with this section, you</t>
  </si>
  <si>
    <t>must place, in the relevant source files, a statement of the</t>
  </si>
  <si>
    <t>additional terms that apply to those files, or a notice indicating</t>
  </si>
  <si>
    <t>where to find the applicable terms.</t>
  </si>
  <si>
    <t xml:space="preserve">  Additional terms, permissive or non-permissive, may be stated in the</t>
  </si>
  <si>
    <t>form of a separately written license, or stated as exceptions;</t>
  </si>
  <si>
    <t>the above requirements apply either way.</t>
  </si>
  <si>
    <t xml:space="preserve">  8. Termination.</t>
  </si>
  <si>
    <t xml:space="preserve">  You may not propagate or modify a covered work except as expressly</t>
  </si>
  <si>
    <t>provided under this License.  Any attempt otherwise to propagate or</t>
  </si>
  <si>
    <t>modify it is void, and will automatically terminate your rights under</t>
  </si>
  <si>
    <t>this License (including any patent licenses granted under the third</t>
  </si>
  <si>
    <t>paragraph of section 11).</t>
  </si>
  <si>
    <t xml:space="preserve">  However, if you cease all violation of this License, then your</t>
  </si>
  <si>
    <t>license from a particular copyright holder is reinstated (a)</t>
  </si>
  <si>
    <t>provisionally, unless and until the copyright holder explicitly and</t>
  </si>
  <si>
    <t>finally terminates your license, and (b) permanently, if the copyright</t>
  </si>
  <si>
    <t>holder fails to notify you of the violation by some reasonable means</t>
  </si>
  <si>
    <t>prior to 60 days after the cessation.</t>
  </si>
  <si>
    <t xml:space="preserve">  Moreover, your license from a particular copyright holder is</t>
  </si>
  <si>
    <t>reinstated permanently if the copyright holder notifies you of the</t>
  </si>
  <si>
    <t>violation by some reasonable means, this is the first time you have</t>
  </si>
  <si>
    <t>received notice of violation of this License (for any work) from that</t>
  </si>
  <si>
    <t>copyright holder, and you cure the violation prior to 30 days after</t>
  </si>
  <si>
    <t>your receipt of the notice.</t>
  </si>
  <si>
    <t xml:space="preserve">  Termination of your rights under this section does not terminate the</t>
  </si>
  <si>
    <t>licenses of parties who have received copies or rights from you under</t>
  </si>
  <si>
    <t>this License.  If your rights have been terminated and not permanently</t>
  </si>
  <si>
    <t>reinstated, you do not qualify to receive new licenses for the same</t>
  </si>
  <si>
    <t>material under section 10.</t>
  </si>
  <si>
    <t xml:space="preserve">  9. Acceptance Not Required for Having Copies.</t>
  </si>
  <si>
    <t xml:space="preserve">  You are not required to accept this License in order to receive or</t>
  </si>
  <si>
    <t>run a copy of the Program.  Ancillary propagation of a covered work</t>
  </si>
  <si>
    <t>occurring solely as a consequence of using peer-to-peer transmission</t>
  </si>
  <si>
    <t>to receive a copy likewise does not require acceptance.  However,</t>
  </si>
  <si>
    <t>nothing other than this License grants you permission to propagate or</t>
  </si>
  <si>
    <t>modify any covered work.  These actions infringe copyright if you do</t>
  </si>
  <si>
    <t>not accept this License.  Therefore, by modifying or propagating a</t>
  </si>
  <si>
    <t>covered work, you indicate your acceptance of this License to do so.</t>
  </si>
  <si>
    <t xml:space="preserve">  10. Automatic Licensing of Downstream Recipients.</t>
  </si>
  <si>
    <t xml:space="preserve">  Each time you convey a covered work, the recipient automatically</t>
  </si>
  <si>
    <t>receives a license from the original licensors, to run, modify and</t>
  </si>
  <si>
    <t>propagate that work, subject to this License.  You are not responsible</t>
  </si>
  <si>
    <t>for enforcing compliance by third parties with this License.</t>
  </si>
  <si>
    <t xml:space="preserve">  An "entity transaction" is a transaction transferring control of an</t>
  </si>
  <si>
    <t>organization, or substantially all assets of one, or subdividing an</t>
  </si>
  <si>
    <t>organization, or merging organizations.  If propagation of a covered</t>
  </si>
  <si>
    <t>work results from an entity transaction, each party to that</t>
  </si>
  <si>
    <t>transaction who receives a copy of the work also receives whatever</t>
  </si>
  <si>
    <t>licenses to the work the party's predecessor in interest had or could</t>
  </si>
  <si>
    <t>give under the previous paragraph, plus a right to possession of the</t>
  </si>
  <si>
    <t>Corresponding Source of the work from the predecessor in interest, if</t>
  </si>
  <si>
    <t>the predecessor has it or can get it with reasonable efforts.</t>
  </si>
  <si>
    <t xml:space="preserve">  You may not impose any further restrictions on the exercise of the</t>
  </si>
  <si>
    <t>rights granted or affirmed under this License.  For example, you may</t>
  </si>
  <si>
    <t>not impose a license fee, royalty, or other charge for exercise of</t>
  </si>
  <si>
    <t>rights granted under this License, and you may not initiate litigation</t>
  </si>
  <si>
    <t>(including a cross-claim or counterclaim in a lawsuit) alleging that</t>
  </si>
  <si>
    <t>any patent claim is infringed by making, using, selling, offering for</t>
  </si>
  <si>
    <t>sale, or importing the Program or any portion of it.</t>
  </si>
  <si>
    <t xml:space="preserve">  11. Patents.</t>
  </si>
  <si>
    <t xml:space="preserve">  A "contributor" is a copyright holder who authorizes use under this</t>
  </si>
  <si>
    <t>License of the Program or a work on which the Program is based.  The</t>
  </si>
  <si>
    <t>work thus licensed is called the contributor's "contributor version".</t>
  </si>
  <si>
    <t xml:space="preserve">  A contributor's "essential patent claims" are all patent claims</t>
  </si>
  <si>
    <t>owned or controlled by the contributor, whether already acquired or</t>
  </si>
  <si>
    <t>hereafter acquired, that would be infringed by some manner, permitted</t>
  </si>
  <si>
    <t>by this License, of making, using, or selling its contributor version,</t>
  </si>
  <si>
    <t>but do not include claims that would be infringed only as a</t>
  </si>
  <si>
    <t>consequence of further modification of the contributor version.  For</t>
  </si>
  <si>
    <t>purposes of this definition, "control" includes the right to grant</t>
  </si>
  <si>
    <t>patent sublicenses in a manner consistent with the requirements of</t>
  </si>
  <si>
    <t>this License.</t>
  </si>
  <si>
    <t xml:space="preserve">  Each contributor grants you a non-exclusive, worldwide, royalty-free</t>
  </si>
  <si>
    <t>patent license under the contributor's essential patent claims, to</t>
  </si>
  <si>
    <t>make, use, sell, offer for sale, import and otherwise run, modify and</t>
  </si>
  <si>
    <t>propagate the contents of its contributor version.</t>
  </si>
  <si>
    <t xml:space="preserve">  In the following three paragraphs, a "patent license" is any express</t>
  </si>
  <si>
    <t>agreement or commitment, however denominated, not to enforce a patent</t>
  </si>
  <si>
    <t>(such as an express permission to practice a patent or covenant not to</t>
  </si>
  <si>
    <t>sue for patent infringement).  To "grant" such a patent license to a</t>
  </si>
  <si>
    <t>party means to make such an agreement or commitment not to enforce a</t>
  </si>
  <si>
    <t>patent against the party.</t>
  </si>
  <si>
    <t xml:space="preserve">  If you convey a covered work, knowingly relying on a patent license,</t>
  </si>
  <si>
    <t>and the Corresponding Source of the work is not available for anyone</t>
  </si>
  <si>
    <t>to copy, free of charge and under the terms of this License, through a</t>
  </si>
  <si>
    <t>publicly available network server or other readily accessible means,</t>
  </si>
  <si>
    <t>then you must either (1) cause the Corresponding Source to be so</t>
  </si>
  <si>
    <t>available, or (2) arrange to deprive yourself of the benefit of the</t>
  </si>
  <si>
    <t>patent license for this particular work, or (3) arrange, in a manner</t>
  </si>
  <si>
    <t>consistent with the requirements of this License, to extend the patent</t>
  </si>
  <si>
    <t>license to downstream recipients.  "Knowingly relying" means you have</t>
  </si>
  <si>
    <t>actual knowledge that, but for the patent license, your conveying the</t>
  </si>
  <si>
    <t>covered work in a country, or your recipient's use of the covered work</t>
  </si>
  <si>
    <t>in a country, would infringe one or more identifiable patents in that</t>
  </si>
  <si>
    <t>country that you have reason to believe are valid.</t>
  </si>
  <si>
    <t xml:space="preserve">  If, pursuant to or in connection with a single transaction or</t>
  </si>
  <si>
    <t>arrangement, you convey, or propagate by procuring conveyance of, a</t>
  </si>
  <si>
    <t>covered work, and grant a patent license to some of the parties</t>
  </si>
  <si>
    <t>receiving the covered work authorizing them to use, propagate, modify</t>
  </si>
  <si>
    <t>or convey a specific copy of the covered work, then the patent license</t>
  </si>
  <si>
    <t>you grant is automatically extended to all recipients of the covered</t>
  </si>
  <si>
    <t>work and works based on it.</t>
  </si>
  <si>
    <t xml:space="preserve">  A patent license is "discriminatory" if it does not include within</t>
  </si>
  <si>
    <t>the scope of its coverage, prohibits the exercise of, or is</t>
  </si>
  <si>
    <t>conditioned on the non-exercise of one or more of the rights that are</t>
  </si>
  <si>
    <t>specifically granted under this License.  You may not convey a covered</t>
  </si>
  <si>
    <t>work if you are a party to an arrangement with a third party that is</t>
  </si>
  <si>
    <t>in the business of distributing software, under which you make payment</t>
  </si>
  <si>
    <t>to the third party based on the extent of your activity of conveying</t>
  </si>
  <si>
    <t>the work, and under which the third party grants, to any of the</t>
  </si>
  <si>
    <t>parties who would receive the covered work from you, a discriminatory</t>
  </si>
  <si>
    <t>patent license (a) in connection with copies of the covered work</t>
  </si>
  <si>
    <t>conveyed by you (or copies made from those copies), or (b) primarily</t>
  </si>
  <si>
    <t>for and in connection with specific products or compilations that</t>
  </si>
  <si>
    <t>contain the covered work, unless you entered into that arrangement,</t>
  </si>
  <si>
    <t>or that patent license was granted, prior to 28 March 2007.</t>
  </si>
  <si>
    <t xml:space="preserve">  Nothing in this License shall be construed as excluding or limiting</t>
  </si>
  <si>
    <t>any implied license or other defenses to infringement that may</t>
  </si>
  <si>
    <t>otherwise be available to you under applicable patent law.</t>
  </si>
  <si>
    <t xml:space="preserve">  12. No Surrender of Others' Freedom.</t>
  </si>
  <si>
    <t xml:space="preserve">  If conditions are imposed on you (whether by court order, agreement or</t>
  </si>
  <si>
    <t>otherwise) that contradict the conditions of this License, they do not</t>
  </si>
  <si>
    <t>excuse you from the conditions of this License.  If you cannot convey a</t>
  </si>
  <si>
    <t>covered work so as to satisfy simultaneously your obligations under this</t>
  </si>
  <si>
    <t>License and any other pertinent obligations, then as a consequence you may</t>
  </si>
  <si>
    <t>not convey it at all.  For example, if you agree to terms that obligate you</t>
  </si>
  <si>
    <t>to collect a royalty for further conveying from those to whom you convey</t>
  </si>
  <si>
    <t>the Program, the only way you could satisfy both those terms and this</t>
  </si>
  <si>
    <t>License would be to refrain entirely from conveying the Program.</t>
  </si>
  <si>
    <t xml:space="preserve">  13. Use with the GNU Affero General Public License.</t>
  </si>
  <si>
    <t xml:space="preserve">  Notwithstanding any other provision of this License, you have</t>
  </si>
  <si>
    <t>permission to link or combine any covered work with a work licensed</t>
  </si>
  <si>
    <t>under version 3 of the GNU Affero General Public License into a single</t>
  </si>
  <si>
    <t>combined work, and to convey the resulting work.  The terms of this</t>
  </si>
  <si>
    <t>License will continue to apply to the part which is the covered work,</t>
  </si>
  <si>
    <t>but the special requirements of the GNU Affero General Public License,</t>
  </si>
  <si>
    <t>section 13, concerning interaction through a network will apply to the</t>
  </si>
  <si>
    <t>combination as such.</t>
  </si>
  <si>
    <t xml:space="preserve">  14. Revised Versions of this License.</t>
  </si>
  <si>
    <t xml:space="preserve">  The Free Software Foundation may publish revised and/or new versions of</t>
  </si>
  <si>
    <t>the GNU General Public License from time to time.  Such new versions will</t>
  </si>
  <si>
    <t>be similar in spirit to the present version, but may differ in detail to</t>
  </si>
  <si>
    <t>address new problems or concerns.</t>
  </si>
  <si>
    <t xml:space="preserve">  Each version is given a distinguishing version number.  If the</t>
  </si>
  <si>
    <t>Program specifies that a certain numbered version of the GNU General</t>
  </si>
  <si>
    <t>Public License "or any later version" applies to it, you have the</t>
  </si>
  <si>
    <t>option of following the terms and conditions either of that numbered</t>
  </si>
  <si>
    <t>version or of any later version published by the Free Software</t>
  </si>
  <si>
    <t>Foundation.  If the Program does not specify a version number of the</t>
  </si>
  <si>
    <t>GNU General Public License, you may choose any version ever published</t>
  </si>
  <si>
    <t>by the Free Software Foundation.</t>
  </si>
  <si>
    <t xml:space="preserve">  If the Program specifies that a proxy can decide which future</t>
  </si>
  <si>
    <t>versions of the GNU General Public License can be used, that proxy's</t>
  </si>
  <si>
    <t>public statement of acceptance of a version permanently authorizes you</t>
  </si>
  <si>
    <t>to choose that version for the Program.</t>
  </si>
  <si>
    <t xml:space="preserve">  Later license versions may give you additional or different</t>
  </si>
  <si>
    <t>permissions.  However, no additional obligations are imposed on any</t>
  </si>
  <si>
    <t>author or copyright holder as a result of your choosing to follow a</t>
  </si>
  <si>
    <t>later version.</t>
  </si>
  <si>
    <t xml:space="preserve">  15. Disclaimer of Warranty.</t>
  </si>
  <si>
    <t xml:space="preserve">  THERE IS NO WARRANTY FOR THE PROGRAM, TO THE EXTENT PERMITTED BY</t>
  </si>
  <si>
    <t>APPLICABLE LAW.  EXCEPT WHEN OTHERWISE STATED IN WRITING THE COPYRIGHT</t>
  </si>
  <si>
    <t>HOLDERS AND/OR OTHER PARTIES PROVIDE THE PROGRAM "AS IS" WITHOUT WARRANTY</t>
  </si>
  <si>
    <t>OF ANY KIND, EITHER EXPRESSED OR IMPLIED, INCLUDING, BUT NOT LIMITED TO,</t>
  </si>
  <si>
    <t>THE IMPLIED WARRANTIES OF MERCHANTABILITY AND FITNESS FOR A PARTICULAR</t>
  </si>
  <si>
    <t>PURPOSE.  THE ENTIRE RISK AS TO THE QUALITY AND PERFORMANCE OF THE PROGRAM</t>
  </si>
  <si>
    <t>IS WITH YOU.  SHOULD THE PROGRAM PROVE DEFECTIVE, YOU ASSUME THE COST OF</t>
  </si>
  <si>
    <t>ALL NECESSARY SERVICING, REPAIR OR CORRECTION.</t>
  </si>
  <si>
    <t xml:space="preserve">  16. Limitation of Liability.</t>
  </si>
  <si>
    <t xml:space="preserve">  IN NO EVENT UNLESS REQUIRED BY APPLICABLE LAW OR AGREED TO IN WRITING</t>
  </si>
  <si>
    <t>WILL ANY COPYRIGHT HOLDER, OR ANY OTHER PARTY WHO MODIFIES AND/OR CONVEYS</t>
  </si>
  <si>
    <t>THE PROGRAM AS PERMITTED ABOVE, BE LIABLE TO YOU FOR DAMAGES, INCLUDING ANY</t>
  </si>
  <si>
    <t>GENERAL, SPECIAL, INCIDENTAL OR CONSEQUENTIAL DAMAGES ARISING OUT OF THE</t>
  </si>
  <si>
    <t>USE OR INABILITY TO USE THE PROGRAM (INCLUDING BUT NOT LIMITED TO LOSS OF</t>
  </si>
  <si>
    <t>DATA OR DATA BEING RENDERED INACCURATE OR LOSSES SUSTAINED BY YOU OR THIRD</t>
  </si>
  <si>
    <t>PARTIES OR A FAILURE OF THE PROGRAM TO OPERATE WITH ANY OTHER PROGRAMS),</t>
  </si>
  <si>
    <t>EVEN IF SUCH HOLDER OR OTHER PARTY HAS BEEN ADVISED OF THE POSSIBILITY OF</t>
  </si>
  <si>
    <t>SUCH DAMAGES.</t>
  </si>
  <si>
    <t xml:space="preserve">  17. Interpretation of Sections 15 and 16.</t>
  </si>
  <si>
    <t xml:space="preserve">  If the disclaimer of warranty and limitation of liability provided</t>
  </si>
  <si>
    <t>above cannot be given local legal effect according to their terms,</t>
  </si>
  <si>
    <t>reviewing courts shall apply local law that most closely approximates</t>
  </si>
  <si>
    <t>an absolute waiver of all civil liability in connection with the</t>
  </si>
  <si>
    <t>Program, unless a warranty or assumption of liability accompanies a</t>
  </si>
  <si>
    <t>copy of the Program in return for a fee.</t>
  </si>
  <si>
    <t xml:space="preserve">                     END OF TERMS AND CONDITIONS</t>
  </si>
  <si>
    <t xml:space="preserve">                     GNU GENERAL PUBLIC LICENSE</t>
  </si>
  <si>
    <t>On both verbatim and modified copies of this file, you must always retain the original copyright notice,</t>
  </si>
  <si>
    <t>including the author's name, copyright year, and a notice that this file is licensed under the GNU General Public License.</t>
  </si>
  <si>
    <t>This file is distributed in the hope that it will be useful, but WITHOUT ANY WARRANTY;</t>
  </si>
  <si>
    <r>
      <rPr>
        <sz val="11"/>
        <color theme="0" tint="-0.499984740745262"/>
        <rFont val="Calibri"/>
        <family val="2"/>
      </rPr>
      <t>↑</t>
    </r>
    <r>
      <rPr>
        <i/>
        <sz val="11"/>
        <color theme="0" tint="-0.499984740745262"/>
        <rFont val="Calibri"/>
        <family val="2"/>
      </rPr>
      <t xml:space="preserve"> </t>
    </r>
    <r>
      <rPr>
        <i/>
        <sz val="11"/>
        <color theme="0" tint="-0.499984740745262"/>
        <rFont val="Calibri"/>
        <family val="2"/>
        <scheme val="minor"/>
      </rPr>
      <t>Rows 36 through 138 are hidden; they are used to create the bell-curve Sparkline</t>
    </r>
  </si>
  <si>
    <r>
      <rPr>
        <sz val="11"/>
        <color theme="0" tint="-0.499984740745262"/>
        <rFont val="Calibri"/>
        <family val="2"/>
      </rPr>
      <t>↑</t>
    </r>
    <r>
      <rPr>
        <i/>
        <sz val="11"/>
        <color theme="0" tint="-0.499984740745262"/>
        <rFont val="Calibri"/>
        <family val="2"/>
      </rPr>
      <t xml:space="preserve"> </t>
    </r>
    <r>
      <rPr>
        <i/>
        <sz val="11"/>
        <color theme="0" tint="-0.499984740745262"/>
        <rFont val="Calibri"/>
        <family val="2"/>
        <scheme val="minor"/>
      </rPr>
      <t>Rows 62 through 164 are hidden; they are used to create the bell-curve Sparkline</t>
    </r>
  </si>
  <si>
    <t>3.0.2</t>
  </si>
  <si>
    <r>
      <t xml:space="preserve">attendees experienced </t>
    </r>
    <r>
      <rPr>
        <b/>
        <sz val="12"/>
        <color theme="1"/>
        <rFont val="Calibri"/>
        <family val="2"/>
        <scheme val="minor"/>
      </rPr>
      <t>Collabinart®</t>
    </r>
    <r>
      <rPr>
        <i/>
        <sz val="11"/>
        <color theme="1"/>
        <rFont val="Calibri"/>
        <family val="2"/>
        <scheme val="minor"/>
      </rPr>
      <t xml:space="preserve">.  </t>
    </r>
  </si>
  <si>
    <t>See the GNU General Public License for more details (https://www.gnu.org/licenses/).</t>
  </si>
  <si>
    <t>Format GNU GPL page, replace ™ with ® on Collabinart tab, minor formatting on Agile Forecast tab and GNU footer links (all tabs) to https</t>
  </si>
  <si>
    <t>3.0.3</t>
  </si>
  <si>
    <t>Format and painting title on Collabinart tab.</t>
  </si>
  <si>
    <r>
      <t>Collabinart®</t>
    </r>
    <r>
      <rPr>
        <i/>
        <sz val="22"/>
        <color theme="1" tint="0.34998626667073579"/>
        <rFont val="Calibri"/>
        <family val="2"/>
        <scheme val="minor"/>
      </rPr>
      <t xml:space="preserve"> </t>
    </r>
    <r>
      <rPr>
        <b/>
        <i/>
        <sz val="22"/>
        <color theme="1" tint="0.34998626667073579"/>
        <rFont val="Calibri"/>
        <family val="2"/>
        <scheme val="minor"/>
      </rPr>
      <t xml:space="preserve"> </t>
    </r>
    <r>
      <rPr>
        <b/>
        <i/>
        <sz val="11"/>
        <color theme="1" tint="0.34998626667073579"/>
        <rFont val="Calibri"/>
        <family val="2"/>
        <scheme val="minor"/>
      </rPr>
      <t>Experience Collaboration through Interpretive Art™</t>
    </r>
  </si>
  <si>
    <r>
      <t>The Young Shepherdess</t>
    </r>
    <r>
      <rPr>
        <sz val="11"/>
        <color theme="1" tint="0.499984740745262"/>
        <rFont val="Calibri"/>
        <family val="2"/>
        <scheme val="minor"/>
      </rPr>
      <t xml:space="preserve"> (1865)</t>
    </r>
  </si>
  <si>
    <t>William-Adolphe Bouguereau</t>
  </si>
  <si>
    <t>San Diego Museum of Art</t>
  </si>
  <si>
    <t>Your SD</t>
  </si>
  <si>
    <t>Optional:  Use your own standard deviation</t>
  </si>
  <si>
    <t>Trial</t>
  </si>
  <si>
    <t>Result</t>
  </si>
  <si>
    <t>Rand()</t>
  </si>
  <si>
    <t>Trial Outcome</t>
  </si>
  <si>
    <t>You can override SPERT's standard deviation using a calculated standard deviation derived from historical data</t>
  </si>
  <si>
    <r>
      <t>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Normal Edition</t>
    </r>
    <r>
      <rPr>
        <b/>
        <i/>
        <sz val="14"/>
        <color theme="1" tint="0.499984740745262"/>
        <rFont val="Calibri"/>
        <family val="2"/>
        <scheme val="minor"/>
      </rPr>
      <t xml:space="preserve"> </t>
    </r>
    <r>
      <rPr>
        <i/>
        <sz val="14"/>
        <color theme="1" tint="0.499984740745262"/>
        <rFont val="Calibri"/>
        <family val="2"/>
        <scheme val="minor"/>
      </rPr>
      <t>1-Point Entry</t>
    </r>
  </si>
  <si>
    <r>
      <t>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 xml:space="preserve">Normal Edition </t>
    </r>
    <r>
      <rPr>
        <i/>
        <sz val="14"/>
        <color theme="1" tint="0.499984740745262"/>
        <rFont val="Calibri"/>
        <family val="2"/>
        <scheme val="minor"/>
      </rPr>
      <t>3-Point Entry</t>
    </r>
  </si>
  <si>
    <r>
      <t>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Normal Edition</t>
    </r>
    <r>
      <rPr>
        <b/>
        <sz val="14"/>
        <color theme="1"/>
        <rFont val="Calibri"/>
        <family val="2"/>
        <scheme val="minor"/>
      </rPr>
      <t xml:space="preserve"> </t>
    </r>
    <r>
      <rPr>
        <i/>
        <sz val="14"/>
        <color theme="1" tint="0.499984740745262"/>
        <rFont val="Calibri"/>
        <family val="2"/>
        <scheme val="minor"/>
      </rPr>
      <t>Mixed entry</t>
    </r>
  </si>
  <si>
    <r>
      <t>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Normal Edition</t>
    </r>
    <r>
      <rPr>
        <b/>
        <sz val="14"/>
        <color theme="1"/>
        <rFont val="Calibri"/>
        <family val="2"/>
        <scheme val="minor"/>
      </rPr>
      <t xml:space="preserve"> </t>
    </r>
    <r>
      <rPr>
        <i/>
        <sz val="14"/>
        <color theme="1" tint="0.499984740745262"/>
        <rFont val="Calibri"/>
        <family val="2"/>
        <scheme val="minor"/>
      </rPr>
      <t>Normal Distribution Charts</t>
    </r>
  </si>
  <si>
    <r>
      <t>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Normal Edition</t>
    </r>
    <r>
      <rPr>
        <b/>
        <sz val="14"/>
        <color theme="1"/>
        <rFont val="Calibri"/>
        <family val="2"/>
        <scheme val="minor"/>
      </rPr>
      <t xml:space="preserve"> </t>
    </r>
    <r>
      <rPr>
        <i/>
        <sz val="14"/>
        <color theme="1" tint="0.499984740745262"/>
        <rFont val="Calibri"/>
        <family val="2"/>
        <scheme val="minor"/>
      </rPr>
      <t>Monte Carlo Simulation</t>
    </r>
  </si>
  <si>
    <r>
      <t xml:space="preserve">          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 xml:space="preserve">Normal Edition </t>
    </r>
    <r>
      <rPr>
        <i/>
        <sz val="14"/>
        <color theme="1" tint="0.499984740745262"/>
        <rFont val="Calibri"/>
        <family val="2"/>
        <scheme val="minor"/>
      </rPr>
      <t>Ratio Scale Modeler</t>
    </r>
  </si>
  <si>
    <r>
      <t xml:space="preserve">          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 xml:space="preserve">Normal Edition </t>
    </r>
    <r>
      <rPr>
        <i/>
        <sz val="14"/>
        <color theme="1" tint="0.499984740745262"/>
        <rFont val="Calibri"/>
        <family val="2"/>
        <scheme val="minor"/>
      </rPr>
      <t>Change Log</t>
    </r>
  </si>
  <si>
    <t>Mean</t>
  </si>
  <si>
    <r>
      <rPr>
        <b/>
        <sz val="13"/>
        <color theme="1"/>
        <rFont val="Calibri"/>
        <family val="2"/>
        <scheme val="minor"/>
      </rPr>
      <t xml:space="preserve">Press F9 </t>
    </r>
    <r>
      <rPr>
        <sz val="13"/>
        <color theme="1"/>
        <rFont val="Calibri"/>
        <family val="2"/>
        <scheme val="minor"/>
      </rPr>
      <t>to re-simulate 10,000 trials</t>
    </r>
  </si>
  <si>
    <t>the lowerbound threshold is</t>
  </si>
  <si>
    <t>Simulation Data Table</t>
  </si>
  <si>
    <r>
      <t>SPERT Monte Carlo Simulation (</t>
    </r>
    <r>
      <rPr>
        <b/>
        <sz val="11"/>
        <color rgb="FFC00000"/>
        <rFont val="Calibri"/>
        <family val="2"/>
        <scheme val="minor"/>
      </rPr>
      <t>PRESS F9</t>
    </r>
    <r>
      <rPr>
        <b/>
        <sz val="11"/>
        <color theme="1"/>
        <rFont val="Calibri"/>
        <family val="2"/>
        <scheme val="minor"/>
      </rPr>
      <t xml:space="preserve"> to simulate 10,000 trials)</t>
    </r>
  </si>
  <si>
    <r>
      <t xml:space="preserve">          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Normal Edition</t>
    </r>
    <r>
      <rPr>
        <b/>
        <sz val="14"/>
        <color theme="1"/>
        <rFont val="Calibri"/>
        <family val="2"/>
        <scheme val="minor"/>
      </rPr>
      <t xml:space="preserve"> </t>
    </r>
    <r>
      <rPr>
        <i/>
        <sz val="14"/>
        <color theme="1" tint="0.499984740745262"/>
        <rFont val="Calibri"/>
        <family val="2"/>
        <scheme val="minor"/>
      </rPr>
      <t>VLOOKUP lists of values</t>
    </r>
  </si>
  <si>
    <t>Very high confidence</t>
  </si>
  <si>
    <t>Very low confidence</t>
  </si>
  <si>
    <t>Extremely low confidence</t>
  </si>
  <si>
    <t>Information only.  Shows the number of trials out of 100 used to create RSMs (see Ratio Scale Modeler)</t>
  </si>
  <si>
    <t>Standard Deviation:</t>
  </si>
  <si>
    <t>you'll see the SPERT Probability that your Planning Estimate will be EXCEEDED by the uncertainty's true value.</t>
  </si>
  <si>
    <r>
      <t xml:space="preserve">the </t>
    </r>
    <r>
      <rPr>
        <b/>
        <i/>
        <sz val="12"/>
        <color theme="1" tint="0.34998626667073579"/>
        <rFont val="Calibri"/>
        <family val="2"/>
        <scheme val="minor"/>
      </rPr>
      <t>Planning Estimate</t>
    </r>
    <r>
      <rPr>
        <i/>
        <sz val="12"/>
        <color theme="1" tint="0.34998626667073579"/>
        <rFont val="Calibri"/>
        <family val="2"/>
        <scheme val="minor"/>
      </rPr>
      <t xml:space="preserve"> will be EQUAL TO or GREATER THAN the uncertainty's true value*</t>
    </r>
  </si>
  <si>
    <t>Conservative</t>
  </si>
  <si>
    <t>Product
Backlog</t>
  </si>
  <si>
    <t>Expected
Value</t>
  </si>
  <si>
    <t>Total Done
All Iterations</t>
  </si>
  <si>
    <t>Avg Work Completed
All Iterations</t>
  </si>
  <si>
    <t>Standard Deviation
All Iterations</t>
  </si>
  <si>
    <t>Average Work Completed Since Then</t>
  </si>
  <si>
    <t>Standard Deviation
Since Then</t>
  </si>
  <si>
    <t>SPERT
Standard Deviation</t>
  </si>
  <si>
    <t>SPERT
Average (Velocity)</t>
  </si>
  <si>
    <t>Average (Velocity) Override</t>
  </si>
  <si>
    <t>Standard Deviation Override</t>
  </si>
  <si>
    <r>
      <t xml:space="preserve">will sample a single, random variable for 10,000 trials using an Excel data table (see the </t>
    </r>
    <r>
      <rPr>
        <b/>
        <sz val="11"/>
        <color theme="1"/>
        <rFont val="Calibri"/>
        <family val="2"/>
        <scheme val="minor"/>
      </rPr>
      <t>SPERT® Normal</t>
    </r>
  </si>
  <si>
    <r>
      <rPr>
        <b/>
        <sz val="11"/>
        <color theme="1"/>
        <rFont val="Calibri"/>
        <family val="2"/>
        <scheme val="minor"/>
      </rPr>
      <t>MC Simulation</t>
    </r>
    <r>
      <rPr>
        <sz val="11"/>
        <color theme="1"/>
        <rFont val="Calibri"/>
        <family val="2"/>
        <scheme val="minor"/>
      </rPr>
      <t xml:space="preserve"> tab).  That is the only SPERT worksheet that uses Monte Carlo simulation to construct</t>
    </r>
  </si>
  <si>
    <t>probabilistic estimates using Excel's normal distribution functions, NORM.DIST and NORM.INV.</t>
  </si>
  <si>
    <t>Because SPERT now includes a data table to support Monte Carlo simulation, this SPERT workbook</t>
  </si>
  <si>
    <t>may not have the same, speedy performance as it did in Version 3 and earlier versions.  If you find that</t>
  </si>
  <si>
    <t>this workbook's calculations are sluggish, check the Excel setting for "Calculation Options" under the</t>
  </si>
  <si>
    <r>
      <t xml:space="preserve">You may also delete the </t>
    </r>
    <r>
      <rPr>
        <b/>
        <sz val="11"/>
        <color theme="1"/>
        <rFont val="Calibri"/>
        <family val="2"/>
        <scheme val="minor"/>
      </rPr>
      <t xml:space="preserve">SPERT® Normal MC Simulation </t>
    </r>
    <r>
      <rPr>
        <sz val="11"/>
        <color theme="1"/>
        <rFont val="Calibri"/>
        <family val="2"/>
        <scheme val="minor"/>
      </rPr>
      <t>worksheet if you don't want to use Monte Carlo</t>
    </r>
  </si>
  <si>
    <t>simulation, or if you want to reduce the file size of this SPERT spreadsheet file.</t>
  </si>
  <si>
    <r>
      <t>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Normal Edition</t>
    </r>
    <r>
      <rPr>
        <b/>
        <sz val="14"/>
        <color theme="1"/>
        <rFont val="Calibri"/>
        <family val="2"/>
        <scheme val="minor"/>
      </rPr>
      <t xml:space="preserve"> </t>
    </r>
    <r>
      <rPr>
        <i/>
        <sz val="14"/>
        <color theme="0" tint="-0.499984740745262"/>
        <rFont val="Calibri"/>
        <family val="2"/>
        <scheme val="minor"/>
      </rPr>
      <t>Agile Forecast</t>
    </r>
  </si>
  <si>
    <t>Total "Done"
All Iterations</t>
  </si>
  <si>
    <t>Iteration
(Sprint)
Finish Dates</t>
  </si>
  <si>
    <t>Actual "Done" This Iteration</t>
  </si>
  <si>
    <t>Prod. Backlog: All To-Do +
Total "Done"</t>
  </si>
  <si>
    <t>What's the most-likely-to-occur value or outcome for your uncertainty?</t>
  </si>
  <si>
    <t>Optional:  During this time, there is/are</t>
  </si>
  <si>
    <t>extra days (working and non-working) to add to the date calculation</t>
  </si>
  <si>
    <t>You can round up or down the number of weeks needed based upon the fractional amount of sprints required</t>
  </si>
  <si>
    <t>Optional:  Choose a rounding decimal between 0.1 and 0.9</t>
  </si>
  <si>
    <t>Use Only History since Iteration ID</t>
  </si>
  <si>
    <t>4.0</t>
  </si>
  <si>
    <t>4.0.1</t>
  </si>
  <si>
    <t>Optimistic</t>
  </si>
  <si>
    <t>Replaced Twitter footer link with a SPERT Newsletter link, other minor changes</t>
  </si>
  <si>
    <t>Fixed Newsletter link in the footer</t>
  </si>
  <si>
    <t>4.0.1a</t>
  </si>
  <si>
    <t>4.1</t>
  </si>
  <si>
    <t>Added more statistics to the MC Simulation worksheet</t>
  </si>
  <si>
    <t>Mode</t>
  </si>
  <si>
    <t>Standard Deviation</t>
  </si>
  <si>
    <t>Median</t>
  </si>
  <si>
    <t>Show the percentage of simulated trials that EXCEEDED the SPERT estimates above</t>
  </si>
  <si>
    <t>Monte Carlo Simulation Probabilities and Values</t>
  </si>
  <si>
    <t>of the 10,000 trials</t>
  </si>
  <si>
    <t>Show the percentage of simulated trials that were LESS THAN or EQUAL TO the SPERT estimates above</t>
  </si>
  <si>
    <t>4.2</t>
  </si>
  <si>
    <t>4.2.1</t>
  </si>
  <si>
    <t>4.2.2</t>
  </si>
  <si>
    <t>4.3</t>
  </si>
  <si>
    <t>Team Capacity</t>
  </si>
  <si>
    <r>
      <t xml:space="preserve">These are the </t>
    </r>
    <r>
      <rPr>
        <b/>
        <sz val="11"/>
        <color theme="1"/>
        <rFont val="Calibri"/>
        <family val="2"/>
        <scheme val="minor"/>
      </rPr>
      <t>Maximum</t>
    </r>
    <r>
      <rPr>
        <sz val="11"/>
        <color theme="1"/>
        <rFont val="Calibri"/>
        <family val="2"/>
        <scheme val="minor"/>
      </rPr>
      <t xml:space="preserve"> heuristic percentages used in the 'SPERT Normal (1-Point entry)' and 'SPERT Normal (Mixed entry)' worksheets to create a </t>
    </r>
    <r>
      <rPr>
        <b/>
        <sz val="11"/>
        <color theme="1"/>
        <rFont val="Calibri"/>
        <family val="2"/>
        <scheme val="minor"/>
      </rPr>
      <t>maximum</t>
    </r>
    <r>
      <rPr>
        <sz val="11"/>
        <color theme="1"/>
        <rFont val="Calibri"/>
        <family val="2"/>
        <scheme val="minor"/>
      </rPr>
      <t xml:space="preserve"> value for a 3-point estimate.
You can add, remove, or change values in this this list.</t>
    </r>
  </si>
  <si>
    <r>
      <t xml:space="preserve">These are the </t>
    </r>
    <r>
      <rPr>
        <b/>
        <sz val="11"/>
        <color theme="1"/>
        <rFont val="Calibri"/>
        <family val="2"/>
        <scheme val="minor"/>
      </rPr>
      <t>Minimum</t>
    </r>
    <r>
      <rPr>
        <sz val="11"/>
        <color theme="1"/>
        <rFont val="Calibri"/>
        <family val="2"/>
        <scheme val="minor"/>
      </rPr>
      <t xml:space="preserve"> heuristic percentages used in the 'SPERT Normal (1-Point entry)' and 'SPERT Normal (Mixed entry)' worksheets to create a </t>
    </r>
    <r>
      <rPr>
        <b/>
        <sz val="11"/>
        <color theme="1"/>
        <rFont val="Calibri"/>
        <family val="2"/>
        <scheme val="minor"/>
      </rPr>
      <t>minimum</t>
    </r>
    <r>
      <rPr>
        <sz val="11"/>
        <color theme="1"/>
        <rFont val="Calibri"/>
        <family val="2"/>
        <scheme val="minor"/>
      </rPr>
      <t xml:space="preserve"> value for a 3-point estimate.
You can add, remove, or change values in this list.</t>
    </r>
  </si>
  <si>
    <t>4.3.1</t>
  </si>
  <si>
    <t>or earlier</t>
  </si>
  <si>
    <r>
      <t xml:space="preserve">Watch a Pluralsight course on </t>
    </r>
    <r>
      <rPr>
        <b/>
        <u/>
        <sz val="11"/>
        <color theme="10"/>
        <rFont val="Calibri"/>
        <family val="2"/>
        <scheme val="minor"/>
      </rPr>
      <t>Statistical PERT®</t>
    </r>
    <r>
      <rPr>
        <b/>
        <i/>
        <u/>
        <sz val="11"/>
        <color theme="10"/>
        <rFont val="Calibri"/>
        <family val="2"/>
        <scheme val="minor"/>
      </rPr>
      <t xml:space="preserve"> Normal Edition</t>
    </r>
  </si>
  <si>
    <r>
      <t xml:space="preserve">Added a link just on the MC Simulation worksheet to my new Pluralsight course, </t>
    </r>
    <r>
      <rPr>
        <i/>
        <sz val="11"/>
        <color theme="1"/>
        <rFont val="Calibri"/>
        <family val="2"/>
        <scheme val="minor"/>
      </rPr>
      <t>Monte Carlo Simulation Fundamentals</t>
    </r>
    <r>
      <rPr>
        <sz val="11"/>
        <color theme="1"/>
        <rFont val="Calibri"/>
        <family val="2"/>
        <scheme val="minor"/>
      </rPr>
      <t>; update PS links</t>
    </r>
  </si>
  <si>
    <t>4.3.2</t>
  </si>
  <si>
    <t>x-axis increments (magenta shows the increment, the next 501 columns are the x-axis values for the Line Sparkline column and summary bell-curve chart)</t>
  </si>
  <si>
    <t>Chart Zoom</t>
  </si>
  <si>
    <t>Backlog</t>
  </si>
  <si>
    <t>Done</t>
  </si>
  <si>
    <t>If needed, unhide rows 16-103</t>
  </si>
  <si>
    <t xml:space="preserve">    SPERT® Scheduler</t>
  </si>
  <si>
    <t>For scheduling the critical path ONLY!</t>
  </si>
  <si>
    <t>Start &amp; Finish</t>
  </si>
  <si>
    <t>Start Date</t>
  </si>
  <si>
    <t>Finish Date</t>
  </si>
  <si>
    <t xml:space="preserve"> Optional schedule contingency</t>
  </si>
  <si>
    <t>Non-work Day Description</t>
  </si>
  <si>
    <t>Labor Day (USA)</t>
  </si>
  <si>
    <t>Thanksgiving Day (USA)</t>
  </si>
  <si>
    <t>Day after Thanksgiving Day (USA)</t>
  </si>
  <si>
    <t>Christmas Break</t>
  </si>
  <si>
    <t>Memorial Day (USA)</t>
  </si>
  <si>
    <t>Project initiation</t>
  </si>
  <si>
    <t>Business requirements analysis</t>
  </si>
  <si>
    <t>Detail design</t>
  </si>
  <si>
    <t>Prototype</t>
  </si>
  <si>
    <t>Build solution</t>
  </si>
  <si>
    <t>Migrate to QA</t>
  </si>
  <si>
    <t>Pre-production prep</t>
  </si>
  <si>
    <t>Production migration</t>
  </si>
  <si>
    <t>Project closure</t>
  </si>
  <si>
    <r>
      <t xml:space="preserve">  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Normal Edition</t>
    </r>
    <r>
      <rPr>
        <b/>
        <sz val="14"/>
        <color theme="1"/>
        <rFont val="Calibri"/>
        <family val="2"/>
        <scheme val="minor"/>
      </rPr>
      <t xml:space="preserve"> </t>
    </r>
    <r>
      <rPr>
        <i/>
        <sz val="14"/>
        <color theme="1" tint="0.499984740745262"/>
        <rFont val="Calibri"/>
        <family val="2"/>
        <scheme val="minor"/>
      </rPr>
      <t>Scheduler &amp; Mixed entry</t>
    </r>
  </si>
  <si>
    <r>
      <t>Statistical PERT</t>
    </r>
    <r>
      <rPr>
        <b/>
        <sz val="18"/>
        <color theme="1"/>
        <rFont val="Calibri"/>
        <family val="2"/>
      </rPr>
      <t>®</t>
    </r>
    <r>
      <rPr>
        <b/>
        <sz val="18"/>
        <color theme="1"/>
        <rFont val="Calibri"/>
        <family val="2"/>
        <scheme val="minor"/>
      </rPr>
      <t xml:space="preserve"> (SPERT®) </t>
    </r>
    <r>
      <rPr>
        <b/>
        <i/>
        <sz val="18"/>
        <color rgb="FFF1592A"/>
        <rFont val="Calibri"/>
        <family val="2"/>
        <scheme val="minor"/>
      </rPr>
      <t>Normal Edition</t>
    </r>
    <r>
      <rPr>
        <b/>
        <i/>
        <sz val="18"/>
        <color theme="1" tint="0.34998626667073579"/>
        <rFont val="Calibri"/>
        <family val="2"/>
        <scheme val="minor"/>
      </rPr>
      <t xml:space="preserve"> README for Version 5</t>
    </r>
  </si>
  <si>
    <t>x-axis increments (magenta shows the increment, the next 201 columns are the x-axis values for the Line Sparkline column and summary bell-curve chart)</t>
  </si>
  <si>
    <r>
      <rPr>
        <sz val="11"/>
        <color theme="0" tint="-0.499984740745262"/>
        <rFont val="Calibri"/>
        <family val="2"/>
      </rPr>
      <t>←</t>
    </r>
    <r>
      <rPr>
        <i/>
        <sz val="11"/>
        <color theme="0" tint="-0.499984740745262"/>
        <rFont val="Calibri"/>
        <family val="2"/>
      </rPr>
      <t xml:space="preserve"> Columns</t>
    </r>
    <r>
      <rPr>
        <i/>
        <sz val="11"/>
        <color theme="0" tint="-0.499984740745262"/>
        <rFont val="Calibri"/>
        <family val="2"/>
        <scheme val="minor"/>
      </rPr>
      <t xml:space="preserve"> X through PJ are hidden; they are used to create Sparklines and the bell-curve bar chart</t>
    </r>
  </si>
  <si>
    <t>H</t>
  </si>
  <si>
    <t>I</t>
  </si>
  <si>
    <t>J</t>
  </si>
  <si>
    <t>K</t>
  </si>
  <si>
    <t>L</t>
  </si>
  <si>
    <t>M</t>
  </si>
  <si>
    <t>N</t>
  </si>
  <si>
    <t>O</t>
  </si>
  <si>
    <t>P</t>
  </si>
  <si>
    <t>Q</t>
  </si>
  <si>
    <t>R</t>
  </si>
  <si>
    <t>S</t>
  </si>
  <si>
    <t>T</t>
  </si>
  <si>
    <t>U</t>
  </si>
  <si>
    <t>V</t>
  </si>
  <si>
    <t>Day</t>
  </si>
  <si>
    <r>
      <t xml:space="preserve">You may overwrite Row 6's data, but </t>
    </r>
    <r>
      <rPr>
        <b/>
        <i/>
        <sz val="10"/>
        <color rgb="FFC00000"/>
        <rFont val="Calibri"/>
        <family val="2"/>
        <scheme val="minor"/>
      </rPr>
      <t>DO NOT DELETE the data in Row 6</t>
    </r>
    <r>
      <rPr>
        <i/>
        <sz val="10"/>
        <color rgb="FFC00000"/>
        <rFont val="Calibri"/>
        <family val="2"/>
        <scheme val="minor"/>
      </rPr>
      <t xml:space="preserve"> or else Excel formula errors will occur</t>
    </r>
  </si>
  <si>
    <t>Statistical PERT downloads share the same three steps for making a probablistic estimate:</t>
  </si>
  <si>
    <t>- Enhanced! Bell-curve charts use double the data points (200) for smoother graphics</t>
  </si>
  <si>
    <t>- New! Some tri-color bell-curve charts have a new zoom feature to resize the chart</t>
  </si>
  <si>
    <t>- Additional minor tweaks throughout the spreadsheet</t>
  </si>
  <si>
    <r>
      <rPr>
        <b/>
        <i/>
        <sz val="12"/>
        <color rgb="FFC00000"/>
        <rFont val="Calibri"/>
        <family val="2"/>
        <scheme val="minor"/>
      </rPr>
      <t xml:space="preserve">START HERE </t>
    </r>
    <r>
      <rPr>
        <b/>
        <i/>
        <sz val="12"/>
        <color rgb="FFC00000"/>
        <rFont val="Calibri"/>
        <family val="2"/>
      </rPr>
      <t>→→→</t>
    </r>
    <r>
      <rPr>
        <i/>
        <sz val="12"/>
        <color theme="1"/>
        <rFont val="Calibri"/>
        <family val="2"/>
      </rPr>
      <t xml:space="preserve">  </t>
    </r>
    <r>
      <rPr>
        <i/>
        <sz val="12"/>
        <color theme="1"/>
        <rFont val="Calibri"/>
        <family val="2"/>
        <scheme val="minor"/>
      </rPr>
      <t>Enter your uncertainty's</t>
    </r>
    <r>
      <rPr>
        <sz val="12"/>
        <color theme="1"/>
        <rFont val="Calibri"/>
        <family val="2"/>
        <scheme val="minor"/>
      </rPr>
      <t xml:space="preserve"> </t>
    </r>
    <r>
      <rPr>
        <b/>
        <sz val="12"/>
        <color theme="1"/>
        <rFont val="Calibri"/>
        <family val="2"/>
        <scheme val="minor"/>
      </rPr>
      <t xml:space="preserve">most likely </t>
    </r>
    <r>
      <rPr>
        <i/>
        <sz val="12"/>
        <color theme="1"/>
        <rFont val="Calibri"/>
        <family val="2"/>
        <scheme val="minor"/>
      </rPr>
      <t>value</t>
    </r>
    <r>
      <rPr>
        <sz val="12"/>
        <color theme="1"/>
        <rFont val="Calibri"/>
        <family val="2"/>
        <scheme val="minor"/>
      </rPr>
      <t xml:space="preserve"> →</t>
    </r>
  </si>
  <si>
    <r>
      <t xml:space="preserve">Watch a Pluralsight course on </t>
    </r>
    <r>
      <rPr>
        <b/>
        <i/>
        <u/>
        <sz val="11"/>
        <color theme="10"/>
        <rFont val="Calibri"/>
        <family val="2"/>
        <scheme val="minor"/>
      </rPr>
      <t>Monte Carlo Simulation Fundamentals</t>
    </r>
    <r>
      <rPr>
        <u/>
        <sz val="11"/>
        <color theme="10"/>
        <rFont val="Calibri"/>
        <family val="2"/>
        <scheme val="minor"/>
      </rPr>
      <t xml:space="preserve"> using </t>
    </r>
    <r>
      <rPr>
        <b/>
        <u/>
        <sz val="11"/>
        <color theme="10"/>
        <rFont val="Calibri"/>
        <family val="2"/>
        <scheme val="minor"/>
      </rPr>
      <t>Statistical PERT®</t>
    </r>
  </si>
  <si>
    <r>
      <t>The</t>
    </r>
    <r>
      <rPr>
        <b/>
        <sz val="11"/>
        <color theme="1"/>
        <rFont val="Calibri"/>
        <family val="2"/>
        <scheme val="minor"/>
      </rPr>
      <t xml:space="preserve"> starting date</t>
    </r>
    <r>
      <rPr>
        <sz val="11"/>
        <color theme="1"/>
        <rFont val="Calibri"/>
        <family val="2"/>
        <scheme val="minor"/>
      </rPr>
      <t xml:space="preserve"> for our project or next release is</t>
    </r>
  </si>
  <si>
    <r>
      <t>story points</t>
    </r>
    <r>
      <rPr>
        <sz val="11"/>
        <color theme="0" tint="-0.499984740745262"/>
        <rFont val="Calibri"/>
        <family val="2"/>
        <scheme val="minor"/>
      </rPr>
      <t xml:space="preserve"> </t>
    </r>
    <r>
      <rPr>
        <i/>
        <sz val="11"/>
        <color theme="0" tint="-0.499984740745262"/>
        <rFont val="Calibri"/>
        <family val="2"/>
        <scheme val="minor"/>
      </rPr>
      <t xml:space="preserve">(or user stories or features) </t>
    </r>
    <r>
      <rPr>
        <sz val="11"/>
        <color theme="1"/>
        <rFont val="Calibri"/>
        <family val="2"/>
        <scheme val="minor"/>
      </rPr>
      <t>each sprint</t>
    </r>
    <r>
      <rPr>
        <i/>
        <sz val="11"/>
        <color theme="0" tint="-0.499984740745262"/>
        <rFont val="Calibri"/>
        <family val="2"/>
        <scheme val="minor"/>
      </rPr>
      <t xml:space="preserve"> (for the confidence level expressed in Row 10)</t>
    </r>
  </si>
  <si>
    <t>Chart Zoom % (for bell-curve charts)</t>
  </si>
  <si>
    <r>
      <rPr>
        <sz val="11"/>
        <color theme="0" tint="-0.499984740745262"/>
        <rFont val="Calibri"/>
        <family val="2"/>
      </rPr>
      <t>←</t>
    </r>
    <r>
      <rPr>
        <i/>
        <sz val="11"/>
        <color theme="0" tint="-0.499984740745262"/>
        <rFont val="Calibri"/>
        <family val="2"/>
      </rPr>
      <t xml:space="preserve"> </t>
    </r>
    <r>
      <rPr>
        <i/>
        <sz val="11"/>
        <color theme="0" tint="-0.499984740745262"/>
        <rFont val="Calibri"/>
        <family val="2"/>
        <scheme val="minor"/>
      </rPr>
      <t>Columns V through PH are hidden; they are used to create Sparklines and the bell-curve bar chart</t>
    </r>
  </si>
  <si>
    <r>
      <rPr>
        <sz val="11"/>
        <color theme="0" tint="-0.499984740745262"/>
        <rFont val="Calibri"/>
        <family val="2"/>
      </rPr>
      <t>←</t>
    </r>
    <r>
      <rPr>
        <i/>
        <sz val="11"/>
        <color theme="0" tint="-0.499984740745262"/>
        <rFont val="Calibri"/>
        <family val="2"/>
      </rPr>
      <t xml:space="preserve"> </t>
    </r>
    <r>
      <rPr>
        <i/>
        <sz val="11"/>
        <color theme="0" tint="-0.499984740745262"/>
        <rFont val="Calibri"/>
        <family val="2"/>
        <scheme val="minor"/>
      </rPr>
      <t>Columns Z through PL are hidden; they are used to create Sparklines and the bell-curve ball chart</t>
    </r>
  </si>
  <si>
    <r>
      <rPr>
        <sz val="11"/>
        <color theme="0" tint="-0.499984740745262"/>
        <rFont val="Calibri"/>
        <family val="2"/>
      </rPr>
      <t>←</t>
    </r>
    <r>
      <rPr>
        <i/>
        <sz val="11"/>
        <color theme="0" tint="-0.499984740745262"/>
        <rFont val="Calibri"/>
        <family val="2"/>
      </rPr>
      <t xml:space="preserve"> </t>
    </r>
    <r>
      <rPr>
        <i/>
        <sz val="11"/>
        <color theme="0" tint="-0.499984740745262"/>
        <rFont val="Calibri"/>
        <family val="2"/>
        <scheme val="minor"/>
      </rPr>
      <t>Columns AC through PO are hidden; they are used to create Sparklines and the bell-curve ball chart</t>
    </r>
  </si>
  <si>
    <r>
      <rPr>
        <sz val="11"/>
        <color theme="0" tint="-0.499984740745262"/>
        <rFont val="Calibri"/>
        <family val="2"/>
      </rPr>
      <t>←</t>
    </r>
    <r>
      <rPr>
        <i/>
        <sz val="11"/>
        <color theme="0" tint="-0.499984740745262"/>
        <rFont val="Calibri"/>
        <family val="2"/>
      </rPr>
      <t xml:space="preserve"> Columns</t>
    </r>
    <r>
      <rPr>
        <i/>
        <sz val="11"/>
        <color theme="0" tint="-0.499984740745262"/>
        <rFont val="Calibri"/>
        <family val="2"/>
        <scheme val="minor"/>
      </rPr>
      <t xml:space="preserve"> V through PH are hidden; they are used to create Sparklines and the bell-curve bar chart</t>
    </r>
  </si>
  <si>
    <t>Deploying</t>
  </si>
  <si>
    <t>Developing</t>
  </si>
  <si>
    <t>Testing</t>
  </si>
  <si>
    <t>dynamically-controlled cell ranges that are used to create the CFD charts. You can overwrite the sample data</t>
  </si>
  <si>
    <t>with your own data, but you should not delete the sample data in Row #6. (If you accidentally delete the</t>
  </si>
  <si>
    <t>Row #6 data, just replace it with numeric data to restore the normal functionality of that worksheet).</t>
  </si>
  <si>
    <r>
      <t xml:space="preserve">Importantly, on the CFD worksheet, </t>
    </r>
    <r>
      <rPr>
        <b/>
        <sz val="11"/>
        <color rgb="FFC00000"/>
        <rFont val="Calibri"/>
        <family val="2"/>
        <scheme val="minor"/>
      </rPr>
      <t xml:space="preserve">the sample data in the Excel Row #6 cannot be deleted </t>
    </r>
    <r>
      <rPr>
        <sz val="11"/>
        <color theme="1"/>
        <rFont val="Calibri"/>
        <family val="2"/>
        <scheme val="minor"/>
      </rPr>
      <t>without breaking the</t>
    </r>
  </si>
  <si>
    <t>introduced in Version 3 of Statistical PERT® Beta Edition, but it's now included in the Normal Edition, too. The</t>
  </si>
  <si>
    <r>
      <t>Another new worksheet in Version 5 is the "</t>
    </r>
    <r>
      <rPr>
        <b/>
        <sz val="11"/>
        <color theme="1"/>
        <rFont val="Calibri"/>
        <family val="2"/>
        <scheme val="minor"/>
      </rPr>
      <t>SPERT® Normal Scheduler</t>
    </r>
    <r>
      <rPr>
        <sz val="11"/>
        <color theme="1"/>
        <rFont val="Calibri"/>
        <family val="2"/>
        <scheme val="minor"/>
      </rPr>
      <t>" worksheet. This worksheet was originally</t>
    </r>
  </si>
  <si>
    <t>finish dates for the critical path. Note that this worksheet was built from the "Mixed entry" worksheet.</t>
  </si>
  <si>
    <r>
      <rPr>
        <b/>
        <sz val="11"/>
        <color theme="1"/>
        <rFont val="Calibri"/>
        <family val="2"/>
        <scheme val="minor"/>
      </rPr>
      <t>Statistical PERT®</t>
    </r>
    <r>
      <rPr>
        <b/>
        <i/>
        <sz val="11"/>
        <color theme="1"/>
        <rFont val="Calibri"/>
        <family val="2"/>
        <scheme val="minor"/>
      </rPr>
      <t xml:space="preserve"> </t>
    </r>
    <r>
      <rPr>
        <b/>
        <i/>
        <sz val="11"/>
        <color rgb="FFF1592A"/>
        <rFont val="Calibri"/>
        <family val="2"/>
        <scheme val="minor"/>
      </rPr>
      <t>Normal Edition</t>
    </r>
    <r>
      <rPr>
        <sz val="11"/>
        <color theme="1"/>
        <rFont val="Calibri"/>
        <family val="2"/>
        <scheme val="minor"/>
      </rPr>
      <t xml:space="preserve"> </t>
    </r>
    <r>
      <rPr>
        <b/>
        <i/>
        <sz val="11"/>
        <color theme="1"/>
        <rFont val="Calibri"/>
        <family val="2"/>
        <scheme val="minor"/>
      </rPr>
      <t xml:space="preserve">Version 4 </t>
    </r>
    <r>
      <rPr>
        <sz val="11"/>
        <color theme="1"/>
        <rFont val="Calibri"/>
        <family val="2"/>
        <scheme val="minor"/>
      </rPr>
      <t>introduced a real Monte Carlo simulation worksheet that</t>
    </r>
  </si>
  <si>
    <r>
      <rPr>
        <b/>
        <sz val="11"/>
        <color theme="1"/>
        <rFont val="Calibri"/>
        <family val="2"/>
        <scheme val="minor"/>
      </rPr>
      <t>Statistical PERT®</t>
    </r>
    <r>
      <rPr>
        <b/>
        <i/>
        <sz val="11"/>
        <color theme="1"/>
        <rFont val="Calibri"/>
        <family val="2"/>
        <scheme val="minor"/>
      </rPr>
      <t xml:space="preserve"> </t>
    </r>
    <r>
      <rPr>
        <b/>
        <i/>
        <sz val="11"/>
        <color rgb="FFF1592A"/>
        <rFont val="Calibri"/>
        <family val="2"/>
        <scheme val="minor"/>
      </rPr>
      <t>Normal Edition</t>
    </r>
    <r>
      <rPr>
        <sz val="11"/>
        <color theme="1"/>
        <rFont val="Calibri"/>
        <family val="2"/>
        <scheme val="minor"/>
      </rPr>
      <t xml:space="preserve"> </t>
    </r>
    <r>
      <rPr>
        <b/>
        <i/>
        <sz val="11"/>
        <color theme="1"/>
        <rFont val="Calibri"/>
        <family val="2"/>
        <scheme val="minor"/>
      </rPr>
      <t xml:space="preserve">Version 5 </t>
    </r>
    <r>
      <rPr>
        <sz val="11"/>
        <color theme="1"/>
        <rFont val="Calibri"/>
        <family val="2"/>
        <scheme val="minor"/>
      </rPr>
      <t>introduces a dynamic, cumulative flow diagram (CFD) worksheet that</t>
    </r>
  </si>
  <si>
    <r>
      <t xml:space="preserve">SPERT Scheduler in this spreadsheet uses the </t>
    </r>
    <r>
      <rPr>
        <i/>
        <sz val="11"/>
        <color theme="1"/>
        <rFont val="Calibri"/>
        <family val="2"/>
        <scheme val="minor"/>
      </rPr>
      <t>normal distribution</t>
    </r>
    <r>
      <rPr>
        <sz val="11"/>
        <color theme="1"/>
        <rFont val="Calibri"/>
        <family val="2"/>
        <scheme val="minor"/>
      </rPr>
      <t xml:space="preserve"> to model project task or activity uncertainty.</t>
    </r>
  </si>
  <si>
    <r>
      <t xml:space="preserve">In this worksheeet, you name </t>
    </r>
    <r>
      <rPr>
        <b/>
        <i/>
        <sz val="11"/>
        <color theme="1"/>
        <rFont val="Calibri"/>
        <family val="2"/>
        <scheme val="minor"/>
      </rPr>
      <t>only the critical path tasks (or activities)</t>
    </r>
    <r>
      <rPr>
        <sz val="11"/>
        <color theme="1"/>
        <rFont val="Calibri"/>
        <family val="2"/>
        <scheme val="minor"/>
      </rPr>
      <t xml:space="preserve"> for your project, model each duration</t>
    </r>
  </si>
  <si>
    <t>uncertainty, and then select the confidence level you want for each task (or activity) in your project. The SPERT</t>
  </si>
  <si>
    <t>Scheduler will find the duration estimate that matches your desired confidence level, and create the start and</t>
  </si>
  <si>
    <r>
      <t xml:space="preserve">Activity </t>
    </r>
    <r>
      <rPr>
        <i/>
        <sz val="11"/>
        <color theme="1"/>
        <rFont val="Calibri"/>
        <family val="2"/>
        <scheme val="minor"/>
      </rPr>
      <t>or</t>
    </r>
    <r>
      <rPr>
        <b/>
        <sz val="11"/>
        <color theme="1"/>
        <rFont val="Calibri"/>
        <family val="2"/>
        <scheme val="minor"/>
      </rPr>
      <t xml:space="preserve"> Task</t>
    </r>
  </si>
  <si>
    <t>QA user acceptance test</t>
  </si>
  <si>
    <t>Need more process steps? Unhide columns H-V. Rename process steps to fit your workflow.</t>
  </si>
  <si>
    <t>What's the minimum feasible value or outcome for your uncertainty?</t>
  </si>
  <si>
    <t>What's the maximum feasible value or outcome for your uncertainty?</t>
  </si>
  <si>
    <t>5.0</t>
  </si>
  <si>
    <t>Added: Cumulative flow diagram (CFD) tab, SPERT Normal Scheduler tab, improved appearance of all bell-curve charts, chart zoom feature, minor tweaks</t>
  </si>
  <si>
    <t>William W. Davis</t>
  </si>
  <si>
    <r>
      <t>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Normal Edition</t>
    </r>
    <r>
      <rPr>
        <b/>
        <sz val="14"/>
        <color theme="1"/>
        <rFont val="Calibri"/>
        <family val="2"/>
        <scheme val="minor"/>
      </rPr>
      <t xml:space="preserve"> </t>
    </r>
    <r>
      <rPr>
        <i/>
        <sz val="14"/>
        <color theme="1" tint="0.499984740745262"/>
        <rFont val="Calibri"/>
        <family val="2"/>
        <scheme val="minor"/>
      </rPr>
      <t>Agile Burn-up Chart</t>
    </r>
  </si>
  <si>
    <t>Choose the team capacity for the agile Burn-up Chart</t>
  </si>
  <si>
    <t>These values are used to pick the team capacity on the Burn-up Chart worksheet.
You can add, remove, or change values in this list.</t>
  </si>
  <si>
    <t>Updated iteration finish dates on the Agile Burn-up worksheet.</t>
  </si>
  <si>
    <t>Added team capacity calculations to the Agile Burn-up Chart worksheet; fix cell F6 on that worksheet</t>
  </si>
  <si>
    <t>Modified the agile burn-up chart to use #N/A for cells without values so the Product Backlog and Total Done lines can use markers without a 0 value</t>
  </si>
  <si>
    <t>Very minor formatting to the agile burn-up chart.</t>
  </si>
  <si>
    <t>Modify the Agile Burn-up worksheet to avoid having to copy the Product Backlog values to the last iteration finish date</t>
  </si>
  <si>
    <t>Added:  Monte Carlo simulation tab, Agile Burn-up chart, "Your SD" column for explicit standard deviations, improved formatting</t>
  </si>
  <si>
    <t>New with Version 5 — Dynamically-drawn Cumulative Flow Diagrams!</t>
  </si>
  <si>
    <t>New with Version 5 — SPERT® Scheduler to create a probabilistic schedule!</t>
  </si>
  <si>
    <t xml:space="preserve">     Note:  NORM.DIST and NORM.INV functions use the mean (i.e., the PERT expected value) which implies probabilistic symmetry.</t>
  </si>
  <si>
    <t>Then, right-click on the chart and choose "Select data…" and de-select your "Done" column.</t>
  </si>
  <si>
    <t>Hide any columns you don't use to remove them from the CFD charts below.</t>
  </si>
  <si>
    <t>Need more rows? Unhide rows 51-305.</t>
  </si>
  <si>
    <t>only the true work-in-progress (WIP) process steps after you customize this worksheet to your workflow.</t>
  </si>
  <si>
    <r>
      <t xml:space="preserve">For the </t>
    </r>
    <r>
      <rPr>
        <b/>
        <i/>
        <sz val="11"/>
        <color rgb="FFC00000"/>
        <rFont val="Calibri"/>
        <family val="2"/>
        <scheme val="minor"/>
      </rPr>
      <t>WIP Only</t>
    </r>
    <r>
      <rPr>
        <i/>
        <sz val="11"/>
        <color rgb="FFC00000"/>
        <rFont val="Calibri"/>
        <family val="2"/>
        <scheme val="minor"/>
      </rPr>
      <t xml:space="preserve"> chart above, the example "Done" column is de-selected. Adjust this chart by choosing</t>
    </r>
  </si>
  <si>
    <t xml:space="preserve"> Total project duration</t>
  </si>
  <si>
    <t>H-V and include up to fifteen more process steps for a total of 20. You can rename any process step to your liking.</t>
  </si>
  <si>
    <r>
      <t>worksheet exposes five process steps (</t>
    </r>
    <r>
      <rPr>
        <i/>
        <sz val="11"/>
        <color theme="1"/>
        <rFont val="Calibri"/>
        <family val="2"/>
        <scheme val="minor"/>
      </rPr>
      <t>Backlog, Developing, Testing, Deploying, Done</t>
    </r>
    <r>
      <rPr>
        <sz val="11"/>
        <color theme="1"/>
        <rFont val="Calibri"/>
        <family val="2"/>
        <scheme val="minor"/>
      </rPr>
      <t>), but you can unhide columns</t>
    </r>
  </si>
  <si>
    <t>These values are used to pick the zoom % on single uncertainty bell-curve charts.
You can add, remove, or change values in this list.</t>
  </si>
  <si>
    <t>Duration Days</t>
  </si>
  <si>
    <r>
      <t>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Normal Edition</t>
    </r>
    <r>
      <rPr>
        <b/>
        <sz val="14"/>
        <color theme="1"/>
        <rFont val="Calibri"/>
        <family val="2"/>
        <scheme val="minor"/>
      </rPr>
      <t xml:space="preserve"> </t>
    </r>
    <r>
      <rPr>
        <i/>
        <sz val="14"/>
        <color theme="1" tint="0.499984740745262"/>
        <rFont val="Calibri"/>
        <family val="2"/>
        <scheme val="minor"/>
      </rPr>
      <t>Cumulative Flow Diagram (CFD) Stacked Area Charts</t>
    </r>
  </si>
  <si>
    <r>
      <t>any team can use to monitor work that flows through their unique process. The "</t>
    </r>
    <r>
      <rPr>
        <b/>
        <sz val="11"/>
        <color theme="1"/>
        <rFont val="Calibri"/>
        <family val="2"/>
        <scheme val="minor"/>
      </rPr>
      <t>SPERT® Normal - CFD Charts</t>
    </r>
    <r>
      <rPr>
        <sz val="11"/>
        <color theme="1"/>
        <rFont val="Calibri"/>
        <family val="2"/>
        <scheme val="minor"/>
      </rPr>
      <t xml:space="preserve">" </t>
    </r>
  </si>
  <si>
    <t>Minor formatting tweaks for greater consistency, a new WIP chart on the CFD Charts worksheet, add SUM to Scheduler Duration</t>
  </si>
  <si>
    <t>5.0.1</t>
  </si>
  <si>
    <t>5.0.2</t>
  </si>
  <si>
    <t>Choose whether you're a Frequentist or a Bayesian</t>
  </si>
  <si>
    <t>I'm a Frequentist!</t>
  </si>
  <si>
    <t>I'm a Bayesian!</t>
  </si>
  <si>
    <t>I don't know (or I don't care)!</t>
  </si>
  <si>
    <t>You can create "confidence intervals" with Statistical PERT</t>
  </si>
  <si>
    <t>You can create "credible intervals" with Statistical PERT</t>
  </si>
  <si>
    <t>You will create "confidence intervals" with Statistical PERT unless you say you're a Bayesian!</t>
  </si>
  <si>
    <t>Add Frequentist/Bayesian lookup and dynamic label functionality for ranges</t>
  </si>
  <si>
    <t>- Indicate whether you're a Frequentist or a Bayesian (if you care at all!)</t>
  </si>
  <si>
    <r>
      <rPr>
        <i/>
        <sz val="11"/>
        <color theme="1"/>
        <rFont val="Calibri"/>
        <family val="2"/>
        <scheme val="minor"/>
      </rPr>
      <t xml:space="preserve">Are you a </t>
    </r>
    <r>
      <rPr>
        <b/>
        <sz val="11"/>
        <color theme="1"/>
        <rFont val="Calibri"/>
        <family val="2"/>
        <scheme val="minor"/>
      </rPr>
      <t>Frequentist</t>
    </r>
    <r>
      <rPr>
        <i/>
        <sz val="11"/>
        <color theme="1"/>
        <rFont val="Calibri"/>
        <family val="2"/>
        <scheme val="minor"/>
      </rPr>
      <t xml:space="preserve"> or a</t>
    </r>
    <r>
      <rPr>
        <b/>
        <i/>
        <sz val="11"/>
        <color theme="1"/>
        <rFont val="Calibri"/>
        <family val="2"/>
        <scheme val="minor"/>
      </rPr>
      <t xml:space="preserve"> </t>
    </r>
    <r>
      <rPr>
        <b/>
        <sz val="11"/>
        <color theme="1"/>
        <rFont val="Calibri"/>
        <family val="2"/>
        <scheme val="minor"/>
      </rPr>
      <t xml:space="preserve">Bayesian </t>
    </r>
    <r>
      <rPr>
        <i/>
        <sz val="11"/>
        <color theme="1"/>
        <rFont val="Calibri"/>
        <family val="2"/>
        <scheme val="minor"/>
      </rPr>
      <t>modeler?</t>
    </r>
  </si>
  <si>
    <t>Hover over the label to see an explanatory note and learn whether you're a Frequentist or a Bayesian</t>
  </si>
  <si>
    <t>Your choice does not affect any Statistical PERT calculations</t>
  </si>
  <si>
    <t>5.0.3</t>
  </si>
  <si>
    <t>To add clarity to your probabilistic finish dates, edit these call-out</t>
  </si>
  <si>
    <t>objects to explicitly show specific dates, then move them into your</t>
  </si>
  <si>
    <t xml:space="preserve">burn-up chart. Doing this can make your burn-up charts easier to </t>
  </si>
  <si>
    <t>interpret by your stakeholders. Below is an example.</t>
  </si>
  <si>
    <r>
      <t xml:space="preserve">Note: The call-out dates are </t>
    </r>
    <r>
      <rPr>
        <b/>
        <i/>
        <sz val="11"/>
        <color theme="1"/>
        <rFont val="Calibri"/>
        <family val="2"/>
        <scheme val="minor"/>
      </rPr>
      <t>not</t>
    </r>
    <r>
      <rPr>
        <i/>
        <sz val="11"/>
        <color theme="1"/>
        <rFont val="Calibri"/>
        <family val="2"/>
        <scheme val="minor"/>
      </rPr>
      <t xml:space="preserve"> automatically calculated!</t>
    </r>
  </si>
  <si>
    <t>Add call-outs to the Burn-up Chart worksheet. Format "Your SD" values as blue text.</t>
  </si>
  <si>
    <t>5.1</t>
  </si>
  <si>
    <t>© 2015-2022, William W. Davis, MSPM, PMP</t>
  </si>
  <si>
    <r>
      <rPr>
        <b/>
        <i/>
        <sz val="11"/>
        <color rgb="FFFF0000"/>
        <rFont val="Calibri"/>
        <family val="2"/>
        <scheme val="minor"/>
      </rPr>
      <t>Hint</t>
    </r>
    <r>
      <rPr>
        <i/>
        <sz val="11"/>
        <color rgb="FFFF0000"/>
        <rFont val="Calibri"/>
        <family val="2"/>
        <scheme val="minor"/>
      </rPr>
      <t xml:space="preserve">: Insert new rows inside the middle of a group, not at the top or bottom, so range references </t>
    </r>
  </si>
  <si>
    <t>will automatically adjust to include the newly inserted rows.</t>
  </si>
  <si>
    <t>Change Date</t>
  </si>
  <si>
    <t>Authored By</t>
  </si>
  <si>
    <r>
      <t xml:space="preserve">Create a new version! Update row 3 above; insert a new row below this one; on the </t>
    </r>
    <r>
      <rPr>
        <b/>
        <i/>
        <sz val="11"/>
        <color theme="0"/>
        <rFont val="Calibri"/>
        <family val="2"/>
        <scheme val="minor"/>
      </rPr>
      <t>Insert Options</t>
    </r>
    <r>
      <rPr>
        <i/>
        <sz val="11"/>
        <color theme="0"/>
        <rFont val="Calibri"/>
        <family val="2"/>
        <scheme val="minor"/>
      </rPr>
      <t xml:space="preserve"> action dropdown, choose "</t>
    </r>
    <r>
      <rPr>
        <b/>
        <i/>
        <sz val="11"/>
        <color theme="0"/>
        <rFont val="Calibri"/>
        <family val="2"/>
        <scheme val="minor"/>
      </rPr>
      <t>Format Same as Below</t>
    </r>
    <r>
      <rPr>
        <i/>
        <sz val="11"/>
        <color theme="0"/>
        <rFont val="Calibri"/>
        <family val="2"/>
        <scheme val="minor"/>
      </rPr>
      <t>"; copy cells A3:D3; only paste the Values into row 5</t>
    </r>
  </si>
  <si>
    <t>Juneteenth (USA)</t>
  </si>
  <si>
    <t>Martin Luther King, Jr. Day (USA)</t>
  </si>
  <si>
    <t>Presidents' Day (USA)</t>
  </si>
  <si>
    <t>Columbus Day (USA)</t>
  </si>
  <si>
    <t>Veterans Day (USA)</t>
  </si>
  <si>
    <t>Changed copyright footer so modified SPERT spreadsheets done by other authors are easier to legally indicate; updated 2022-2023 USA holidays</t>
  </si>
  <si>
    <t>5.1.1</t>
  </si>
  <si>
    <t>Updated the SPERT Scheduler with updated USA holidays and updated other worksheets with dates, too</t>
  </si>
  <si>
    <t>New Year's Day</t>
  </si>
  <si>
    <t>Subscribe to the SPERT® newsletter for free tips, free webinars, and new release notifications</t>
  </si>
  <si>
    <t>5.1.2</t>
  </si>
  <si>
    <t>5.1.3</t>
  </si>
  <si>
    <t>© 2015-2025, William W. Davis, MSPM, PMP</t>
  </si>
  <si>
    <t>5.2</t>
  </si>
  <si>
    <t>Deprecate the CONCATENATE function and replace it with CONCAT. Update the SPERT Scheduler with 2026 USA holidays. Minor updates to other worksheets.</t>
  </si>
  <si>
    <r>
      <rPr>
        <b/>
        <sz val="11"/>
        <color theme="1"/>
        <rFont val="Calibri"/>
        <family val="2"/>
        <scheme val="minor"/>
      </rPr>
      <t>Data Tables</t>
    </r>
    <r>
      <rPr>
        <sz val="11"/>
        <color theme="1"/>
        <rFont val="Calibri"/>
        <family val="2"/>
        <scheme val="minor"/>
      </rPr>
      <t xml:space="preserve">" (older Excel versions). This will avoid SPERT performing a 10,000 trial simulation everytime you </t>
    </r>
  </si>
  <si>
    <t>interact with any data entry cells on any worksheet. If you want to use the Monte Carlo simulation, press F9</t>
  </si>
  <si>
    <r>
      <t xml:space="preserve">to execute a simulation of 10,000 trials (this is only meaningful with the </t>
    </r>
    <r>
      <rPr>
        <b/>
        <sz val="11"/>
        <color theme="1"/>
        <rFont val="Calibri"/>
        <family val="2"/>
        <scheme val="minor"/>
      </rPr>
      <t>SPERT® Normal MC Simulation</t>
    </r>
    <r>
      <rPr>
        <sz val="11"/>
        <color theme="1"/>
        <rFont val="Calibri"/>
        <family val="2"/>
        <scheme val="minor"/>
      </rPr>
      <t xml:space="preserve"> worksheet).</t>
    </r>
  </si>
  <si>
    <r>
      <t xml:space="preserve">Formulas </t>
    </r>
    <r>
      <rPr>
        <sz val="11"/>
        <color theme="1"/>
        <rFont val="Calibri"/>
        <family val="2"/>
        <scheme val="minor"/>
      </rPr>
      <t>tab on the Excel Ribbon and select the option, "</t>
    </r>
    <r>
      <rPr>
        <b/>
        <sz val="11"/>
        <color theme="1"/>
        <rFont val="Calibri"/>
        <family val="2"/>
        <scheme val="minor"/>
      </rPr>
      <t>Partial</t>
    </r>
    <r>
      <rPr>
        <sz val="11"/>
        <color theme="1"/>
        <rFont val="Calibri"/>
        <family val="2"/>
        <scheme val="minor"/>
      </rPr>
      <t>" (newer Excel versions) or "</t>
    </r>
    <r>
      <rPr>
        <b/>
        <sz val="11"/>
        <color theme="1"/>
        <rFont val="Calibri"/>
        <family val="2"/>
        <scheme val="minor"/>
      </rPr>
      <t>Automatic Except for</t>
    </r>
  </si>
  <si>
    <t>Juneteenth (USA, observed)</t>
  </si>
  <si>
    <t>Independence Day (USA, observed)</t>
  </si>
  <si>
    <t>New Year's Day (observed)</t>
  </si>
  <si>
    <t>Need more than 20 iteration rows?  Unhide rows 25-56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</si>
</sst>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_(&quot;$&quot;* #,##0_);_(&quot;$&quot;* \(#,##0\);_(&quot;$&quot;* &quot;-&quot;??_);_(@_)"/>
    <numFmt numFmtId="165" formatCode="0.0"/>
    <numFmt numFmtId="166" formatCode="0.0%"/>
    <numFmt numFmtId="167" formatCode="#,##0.0000000"/>
    <numFmt numFmtId="168" formatCode="0.000"/>
  </numFmts>
  <fonts count="116" x14ac:knownFonts="1">
    <font>
      <sz val="11"/>
      <color theme="1"/>
      <name val="Calibri"/>
      <family val="2"/>
      <scheme val="minor"/>
    </font>
    <font>
      <b/>
      <sz val="11"/>
      <color theme="1"/>
      <name val="Calibri"/>
      <family val="2"/>
      <scheme val="minor"/>
    </font>
    <font>
      <b/>
      <sz val="14"/>
      <color theme="1"/>
      <name val="Calibri"/>
      <family val="2"/>
      <scheme val="minor"/>
    </font>
    <font>
      <sz val="9"/>
      <color indexed="81"/>
      <name val="Tahoma"/>
      <family val="2"/>
    </font>
    <font>
      <b/>
      <sz val="9"/>
      <color indexed="81"/>
      <name val="Tahoma"/>
      <family val="2"/>
    </font>
    <font>
      <sz val="10"/>
      <color theme="1"/>
      <name val="Calibri"/>
      <family val="2"/>
    </font>
    <font>
      <b/>
      <sz val="11"/>
      <color rgb="FFFF0000"/>
      <name val="Calibri"/>
      <family val="2"/>
      <scheme val="minor"/>
    </font>
    <font>
      <sz val="11"/>
      <color theme="1"/>
      <name val="Calibri"/>
      <family val="2"/>
      <scheme val="minor"/>
    </font>
    <font>
      <i/>
      <sz val="11"/>
      <color theme="1"/>
      <name val="Calibri"/>
      <family val="2"/>
      <scheme val="minor"/>
    </font>
    <font>
      <b/>
      <sz val="11"/>
      <name val="Calibri"/>
      <family val="2"/>
      <scheme val="minor"/>
    </font>
    <font>
      <u/>
      <sz val="11"/>
      <color theme="10"/>
      <name val="Calibri"/>
      <family val="2"/>
      <scheme val="minor"/>
    </font>
    <font>
      <b/>
      <sz val="14"/>
      <color theme="1"/>
      <name val="Calibri"/>
      <family val="2"/>
    </font>
    <font>
      <i/>
      <sz val="12"/>
      <color theme="1"/>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b/>
      <sz val="13"/>
      <color theme="1"/>
      <name val="Calibri"/>
      <family val="2"/>
      <scheme val="minor"/>
    </font>
    <font>
      <sz val="13"/>
      <color theme="1"/>
      <name val="Calibri"/>
      <family val="2"/>
      <scheme val="minor"/>
    </font>
    <font>
      <i/>
      <sz val="10"/>
      <color rgb="FFC00000"/>
      <name val="Calibri"/>
      <family val="2"/>
      <scheme val="minor"/>
    </font>
    <font>
      <b/>
      <i/>
      <sz val="22"/>
      <color theme="1"/>
      <name val="Calibri"/>
      <family val="2"/>
      <scheme val="minor"/>
    </font>
    <font>
      <b/>
      <i/>
      <sz val="22"/>
      <color rgb="FFF1592A"/>
      <name val="Calibri"/>
      <family val="2"/>
      <scheme val="minor"/>
    </font>
    <font>
      <sz val="11"/>
      <color theme="0" tint="-0.499984740745262"/>
      <name val="Calibri"/>
      <family val="2"/>
      <scheme val="minor"/>
    </font>
    <font>
      <sz val="11"/>
      <color theme="1" tint="0.34998626667073579"/>
      <name val="Calibri"/>
      <family val="2"/>
      <scheme val="minor"/>
    </font>
    <font>
      <b/>
      <i/>
      <sz val="11"/>
      <color theme="1"/>
      <name val="Calibri"/>
      <family val="2"/>
      <scheme val="minor"/>
    </font>
    <font>
      <b/>
      <sz val="11"/>
      <color rgb="FF0000FF"/>
      <name val="Calibri"/>
      <family val="2"/>
      <scheme val="minor"/>
    </font>
    <font>
      <i/>
      <sz val="11"/>
      <color theme="0" tint="-0.34998626667073579"/>
      <name val="Calibri"/>
      <family val="2"/>
      <scheme val="minor"/>
    </font>
    <font>
      <sz val="11"/>
      <color rgb="FFC00000"/>
      <name val="Calibri"/>
      <family val="2"/>
      <scheme val="minor"/>
    </font>
    <font>
      <sz val="11"/>
      <color rgb="FFFF0000"/>
      <name val="Calibri"/>
      <family val="2"/>
      <scheme val="minor"/>
    </font>
    <font>
      <sz val="10.5"/>
      <color rgb="FFFF0000"/>
      <name val="Calibri"/>
      <family val="2"/>
      <scheme val="minor"/>
    </font>
    <font>
      <sz val="9"/>
      <name val="Calibri"/>
      <family val="2"/>
      <scheme val="minor"/>
    </font>
    <font>
      <i/>
      <sz val="10.5"/>
      <color theme="1"/>
      <name val="Calibri"/>
      <family val="2"/>
      <scheme val="minor"/>
    </font>
    <font>
      <sz val="11"/>
      <color rgb="FF0000FF"/>
      <name val="Calibri"/>
      <family val="2"/>
      <scheme val="minor"/>
    </font>
    <font>
      <b/>
      <sz val="12"/>
      <color rgb="FF0000FF"/>
      <name val="Calibri"/>
      <family val="2"/>
      <scheme val="minor"/>
    </font>
    <font>
      <b/>
      <i/>
      <u/>
      <sz val="11"/>
      <color theme="10"/>
      <name val="Calibri"/>
      <family val="2"/>
      <scheme val="minor"/>
    </font>
    <font>
      <b/>
      <sz val="10.5"/>
      <color theme="1"/>
      <name val="Calibri"/>
      <family val="2"/>
      <scheme val="minor"/>
    </font>
    <font>
      <sz val="8"/>
      <name val="Calibri"/>
      <family val="2"/>
      <scheme val="minor"/>
    </font>
    <font>
      <sz val="8"/>
      <color rgb="FFFF0000"/>
      <name val="Calibri"/>
      <family val="2"/>
      <scheme val="minor"/>
    </font>
    <font>
      <sz val="9.5"/>
      <name val="Calibri"/>
      <family val="2"/>
      <scheme val="minor"/>
    </font>
    <font>
      <sz val="16"/>
      <color theme="7" tint="-0.249977111117893"/>
      <name val="Calibri"/>
      <family val="2"/>
      <scheme val="minor"/>
    </font>
    <font>
      <sz val="14"/>
      <color theme="7" tint="-0.249977111117893"/>
      <name val="Calibri"/>
      <family val="2"/>
      <scheme val="minor"/>
    </font>
    <font>
      <b/>
      <sz val="14"/>
      <color theme="7" tint="-0.249977111117893"/>
      <name val="Calibri"/>
      <family val="2"/>
      <scheme val="minor"/>
    </font>
    <font>
      <i/>
      <sz val="12"/>
      <color theme="7" tint="-0.249977111117893"/>
      <name val="Calibri"/>
      <family val="2"/>
      <scheme val="minor"/>
    </font>
    <font>
      <sz val="12"/>
      <color theme="7" tint="-0.249977111117893"/>
      <name val="Calibri"/>
      <family val="2"/>
      <scheme val="minor"/>
    </font>
    <font>
      <i/>
      <sz val="9"/>
      <color theme="1"/>
      <name val="Calibri"/>
      <family val="2"/>
      <scheme val="minor"/>
    </font>
    <font>
      <b/>
      <sz val="16"/>
      <color rgb="FFFF0000"/>
      <name val="Calibri"/>
      <family val="2"/>
      <scheme val="minor"/>
    </font>
    <font>
      <b/>
      <sz val="18"/>
      <color theme="1"/>
      <name val="Calibri"/>
      <family val="2"/>
      <scheme val="minor"/>
    </font>
    <font>
      <b/>
      <sz val="18"/>
      <color theme="1"/>
      <name val="Calibri"/>
      <family val="2"/>
    </font>
    <font>
      <i/>
      <sz val="11"/>
      <color theme="7" tint="-0.249977111117893"/>
      <name val="Calibri"/>
      <family val="2"/>
      <scheme val="minor"/>
    </font>
    <font>
      <b/>
      <sz val="16"/>
      <color theme="7" tint="-0.249977111117893"/>
      <name val="Calibri"/>
      <family val="2"/>
      <scheme val="minor"/>
    </font>
    <font>
      <b/>
      <i/>
      <sz val="11"/>
      <color rgb="FFFF0000"/>
      <name val="Calibri"/>
      <family val="2"/>
      <scheme val="minor"/>
    </font>
    <font>
      <b/>
      <i/>
      <sz val="11"/>
      <color theme="1" tint="0.34998626667073579"/>
      <name val="Calibri"/>
      <family val="2"/>
      <scheme val="minor"/>
    </font>
    <font>
      <i/>
      <sz val="9"/>
      <color theme="1" tint="0.34998626667073579"/>
      <name val="Calibri"/>
      <family val="2"/>
      <scheme val="minor"/>
    </font>
    <font>
      <i/>
      <sz val="12"/>
      <color theme="1" tint="0.34998626667073579"/>
      <name val="Calibri"/>
      <family val="2"/>
      <scheme val="minor"/>
    </font>
    <font>
      <i/>
      <u/>
      <sz val="12"/>
      <color theme="1" tint="0.34998626667073579"/>
      <name val="Calibri"/>
      <family val="2"/>
      <scheme val="minor"/>
    </font>
    <font>
      <b/>
      <i/>
      <sz val="12"/>
      <color theme="1" tint="0.34998626667073579"/>
      <name val="Calibri"/>
      <family val="2"/>
      <scheme val="minor"/>
    </font>
    <font>
      <i/>
      <sz val="11"/>
      <color theme="1" tint="0.34998626667073579"/>
      <name val="Calibri"/>
      <family val="2"/>
      <scheme val="minor"/>
    </font>
    <font>
      <sz val="12"/>
      <color theme="1" tint="0.34998626667073579"/>
      <name val="Calibri"/>
      <family val="2"/>
      <scheme val="minor"/>
    </font>
    <font>
      <b/>
      <sz val="12"/>
      <color theme="1" tint="0.34998626667073579"/>
      <name val="Calibri"/>
      <family val="2"/>
      <scheme val="minor"/>
    </font>
    <font>
      <i/>
      <u/>
      <sz val="11"/>
      <color theme="1" tint="0.34998626667073579"/>
      <name val="Calibri"/>
      <family val="2"/>
      <scheme val="minor"/>
    </font>
    <font>
      <b/>
      <i/>
      <sz val="10"/>
      <color theme="1" tint="0.34998626667073579"/>
      <name val="Calibri"/>
      <family val="2"/>
      <scheme val="minor"/>
    </font>
    <font>
      <i/>
      <sz val="10"/>
      <color theme="1" tint="0.34998626667073579"/>
      <name val="Calibri"/>
      <family val="2"/>
      <scheme val="minor"/>
    </font>
    <font>
      <sz val="10"/>
      <color theme="1" tint="0.34998626667073579"/>
      <name val="Calibri"/>
      <family val="2"/>
    </font>
    <font>
      <b/>
      <sz val="22"/>
      <name val="Calibri"/>
      <family val="2"/>
      <scheme val="minor"/>
    </font>
    <font>
      <b/>
      <i/>
      <sz val="18"/>
      <color rgb="FFF1592A"/>
      <name val="Calibri"/>
      <family val="2"/>
      <scheme val="minor"/>
    </font>
    <font>
      <b/>
      <i/>
      <sz val="14"/>
      <color rgb="FFF1592A"/>
      <name val="Calibri"/>
      <family val="2"/>
      <scheme val="minor"/>
    </font>
    <font>
      <b/>
      <i/>
      <sz val="11"/>
      <color rgb="FFF1592A"/>
      <name val="Calibri"/>
      <family val="2"/>
      <scheme val="minor"/>
    </font>
    <font>
      <b/>
      <u/>
      <sz val="11"/>
      <color theme="10"/>
      <name val="Calibri"/>
      <family val="2"/>
      <scheme val="minor"/>
    </font>
    <font>
      <b/>
      <i/>
      <sz val="22"/>
      <color theme="1" tint="0.34998626667073579"/>
      <name val="Calibri"/>
      <family val="2"/>
      <scheme val="minor"/>
    </font>
    <font>
      <b/>
      <i/>
      <sz val="18"/>
      <color theme="1" tint="0.34998626667073579"/>
      <name val="Calibri"/>
      <family val="2"/>
      <scheme val="minor"/>
    </font>
    <font>
      <i/>
      <sz val="11"/>
      <color theme="0" tint="-0.499984740745262"/>
      <name val="Calibri"/>
      <family val="2"/>
      <scheme val="minor"/>
    </font>
    <font>
      <sz val="11"/>
      <color theme="0" tint="-0.499984740745262"/>
      <name val="Times New Roman"/>
      <family val="1"/>
    </font>
    <font>
      <sz val="14"/>
      <color theme="1"/>
      <name val="Calibri"/>
      <family val="2"/>
      <scheme val="minor"/>
    </font>
    <font>
      <sz val="11"/>
      <color theme="0" tint="-0.499984740745262"/>
      <name val="Calibri"/>
      <family val="2"/>
    </font>
    <font>
      <i/>
      <sz val="11"/>
      <color theme="0" tint="-0.499984740745262"/>
      <name val="Calibri"/>
      <family val="2"/>
    </font>
    <font>
      <sz val="14"/>
      <color theme="7"/>
      <name val="Calibri"/>
      <family val="2"/>
      <scheme val="minor"/>
    </font>
    <font>
      <b/>
      <i/>
      <sz val="14"/>
      <color theme="7"/>
      <name val="Calibri"/>
      <family val="2"/>
      <scheme val="minor"/>
    </font>
    <font>
      <sz val="11"/>
      <color theme="5" tint="0.39997558519241921"/>
      <name val="Calibri"/>
      <family val="2"/>
      <scheme val="minor"/>
    </font>
    <font>
      <sz val="16"/>
      <color theme="1"/>
      <name val="Calibri"/>
      <family val="2"/>
      <scheme val="minor"/>
    </font>
    <font>
      <i/>
      <sz val="11"/>
      <color theme="1" tint="0.499984740745262"/>
      <name val="Calibri"/>
      <family val="2"/>
      <scheme val="minor"/>
    </font>
    <font>
      <sz val="12"/>
      <color theme="1"/>
      <name val="Calibri"/>
      <family val="2"/>
    </font>
    <font>
      <b/>
      <i/>
      <sz val="12"/>
      <color theme="1"/>
      <name val="Calibri"/>
      <family val="2"/>
      <scheme val="minor"/>
    </font>
    <font>
      <sz val="12"/>
      <color rgb="FFC00000"/>
      <name val="Calibri"/>
      <family val="2"/>
      <scheme val="minor"/>
    </font>
    <font>
      <i/>
      <u/>
      <sz val="11"/>
      <color theme="10"/>
      <name val="Calibri"/>
      <family val="2"/>
      <scheme val="minor"/>
    </font>
    <font>
      <b/>
      <sz val="11"/>
      <color theme="1"/>
      <name val="Calibri"/>
      <family val="2"/>
    </font>
    <font>
      <b/>
      <sz val="16"/>
      <color rgb="FFC00000"/>
      <name val="Calibri"/>
      <family val="2"/>
      <scheme val="minor"/>
    </font>
    <font>
      <i/>
      <sz val="11"/>
      <color rgb="FFC00000"/>
      <name val="Calibri"/>
      <family val="2"/>
      <scheme val="minor"/>
    </font>
    <font>
      <i/>
      <sz val="11"/>
      <color rgb="FFFF0000"/>
      <name val="Calibri"/>
      <family val="2"/>
      <scheme val="minor"/>
    </font>
    <font>
      <i/>
      <sz val="22"/>
      <color theme="1" tint="0.34998626667073579"/>
      <name val="Calibri"/>
      <family val="2"/>
      <scheme val="minor"/>
    </font>
    <font>
      <sz val="14"/>
      <color rgb="FF0000FF"/>
      <name val="Calibri"/>
      <family val="2"/>
      <scheme val="minor"/>
    </font>
    <font>
      <b/>
      <sz val="11"/>
      <color theme="5" tint="-0.249977111117893"/>
      <name val="Calibri"/>
      <family val="2"/>
      <scheme val="minor"/>
    </font>
    <font>
      <b/>
      <i/>
      <sz val="13"/>
      <color theme="1" tint="0.34998626667073579"/>
      <name val="Candara"/>
      <family val="2"/>
    </font>
    <font>
      <i/>
      <sz val="13"/>
      <color theme="1" tint="0.34998626667073579"/>
      <name val="Candara"/>
      <family val="2"/>
    </font>
    <font>
      <sz val="10"/>
      <color theme="1" tint="0.34998626667073579"/>
      <name val="Candara"/>
      <family val="2"/>
    </font>
    <font>
      <sz val="11"/>
      <color theme="1" tint="0.499984740745262"/>
      <name val="Calibri"/>
      <family val="2"/>
      <scheme val="minor"/>
    </font>
    <font>
      <i/>
      <sz val="10"/>
      <color theme="1" tint="0.34998626667073579"/>
      <name val="Candara"/>
      <family val="2"/>
    </font>
    <font>
      <sz val="10.5"/>
      <color theme="1"/>
      <name val="Courier New"/>
      <family val="3"/>
    </font>
    <font>
      <u/>
      <sz val="10"/>
      <color theme="10"/>
      <name val="Calibri"/>
      <family val="2"/>
      <scheme val="minor"/>
    </font>
    <font>
      <sz val="11"/>
      <name val="Calibri"/>
      <family val="2"/>
      <scheme val="minor"/>
    </font>
    <font>
      <b/>
      <i/>
      <sz val="14"/>
      <color theme="1" tint="0.499984740745262"/>
      <name val="Calibri"/>
      <family val="2"/>
      <scheme val="minor"/>
    </font>
    <font>
      <i/>
      <sz val="14"/>
      <color theme="1" tint="0.499984740745262"/>
      <name val="Calibri"/>
      <family val="2"/>
      <scheme val="minor"/>
    </font>
    <font>
      <b/>
      <sz val="11"/>
      <color rgb="FFC00000"/>
      <name val="Calibri"/>
      <family val="2"/>
      <scheme val="minor"/>
    </font>
    <font>
      <i/>
      <sz val="9"/>
      <color rgb="FFC00000"/>
      <name val="Calibri"/>
      <family val="2"/>
      <scheme val="minor"/>
    </font>
    <font>
      <i/>
      <sz val="14"/>
      <color theme="0" tint="-0.499984740745262"/>
      <name val="Calibri"/>
      <family val="2"/>
      <scheme val="minor"/>
    </font>
    <font>
      <b/>
      <sz val="15"/>
      <color rgb="FF0000FF"/>
      <name val="Calibri"/>
      <family val="2"/>
      <scheme val="minor"/>
    </font>
    <font>
      <sz val="15"/>
      <color theme="1"/>
      <name val="Calibri"/>
      <family val="2"/>
      <scheme val="minor"/>
    </font>
    <font>
      <sz val="11"/>
      <color theme="0"/>
      <name val="Calibri"/>
      <family val="2"/>
      <scheme val="minor"/>
    </font>
    <font>
      <b/>
      <sz val="14"/>
      <color rgb="FFC00000"/>
      <name val="Calibri"/>
      <family val="2"/>
      <scheme val="minor"/>
    </font>
    <font>
      <b/>
      <sz val="14"/>
      <name val="Calibri"/>
      <family val="2"/>
      <scheme val="minor"/>
    </font>
    <font>
      <b/>
      <sz val="14"/>
      <color rgb="FF0000FF"/>
      <name val="Calibri"/>
      <family val="2"/>
      <scheme val="minor"/>
    </font>
    <font>
      <b/>
      <i/>
      <sz val="10"/>
      <color rgb="FFC00000"/>
      <name val="Calibri"/>
      <family val="2"/>
      <scheme val="minor"/>
    </font>
    <font>
      <i/>
      <sz val="12"/>
      <color theme="1"/>
      <name val="Calibri"/>
      <family val="2"/>
    </font>
    <font>
      <b/>
      <i/>
      <sz val="12"/>
      <color rgb="FFC00000"/>
      <name val="Calibri"/>
      <family val="2"/>
      <scheme val="minor"/>
    </font>
    <font>
      <b/>
      <i/>
      <sz val="12"/>
      <color rgb="FFC00000"/>
      <name val="Calibri"/>
      <family val="2"/>
    </font>
    <font>
      <b/>
      <i/>
      <sz val="11"/>
      <color rgb="FFC00000"/>
      <name val="Calibri"/>
      <family val="2"/>
      <scheme val="minor"/>
    </font>
    <font>
      <i/>
      <sz val="11"/>
      <color theme="0"/>
      <name val="Calibri"/>
      <family val="2"/>
      <scheme val="minor"/>
    </font>
    <font>
      <b/>
      <i/>
      <sz val="11"/>
      <color theme="0"/>
      <name val="Calibri"/>
      <family val="2"/>
      <scheme val="minor"/>
    </font>
  </fonts>
  <fills count="4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6903C"/>
        <bgColor indexed="64"/>
      </patternFill>
    </fill>
    <fill>
      <patternFill patternType="solid">
        <fgColor rgb="FFF8A764"/>
        <bgColor indexed="64"/>
      </patternFill>
    </fill>
    <fill>
      <patternFill patternType="solid">
        <fgColor rgb="FFFEF4EC"/>
        <bgColor indexed="64"/>
      </patternFill>
    </fill>
    <fill>
      <patternFill patternType="solid">
        <fgColor rgb="FFFFFF99"/>
        <bgColor indexed="64"/>
      </patternFill>
    </fill>
    <fill>
      <patternFill patternType="solid">
        <fgColor theme="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9"/>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6"/>
        <bgColor indexed="64"/>
      </patternFill>
    </fill>
    <fill>
      <patternFill patternType="solid">
        <fgColor theme="4"/>
        <bgColor indexed="64"/>
      </patternFill>
    </fill>
    <fill>
      <patternFill patternType="solid">
        <fgColor theme="5"/>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rgb="FFFFFFCC"/>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rgb="FFFF99CC"/>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1" tint="0.499984740745262"/>
        <bgColor indexed="64"/>
      </patternFill>
    </fill>
    <fill>
      <patternFill patternType="solid">
        <fgColor theme="6" tint="0.79998168889431442"/>
        <bgColor indexed="64"/>
      </patternFill>
    </fill>
    <fill>
      <patternFill patternType="solid">
        <fgColor rgb="FFFFCCFF"/>
        <bgColor indexed="64"/>
      </patternFill>
    </fill>
    <fill>
      <patternFill patternType="solid">
        <fgColor rgb="FFFFC000"/>
        <bgColor indexed="64"/>
      </patternFill>
    </fill>
    <fill>
      <patternFill patternType="solid">
        <fgColor theme="0" tint="-0.499984740745262"/>
        <bgColor indexed="64"/>
      </patternFill>
    </fill>
    <fill>
      <patternFill patternType="solid">
        <fgColor theme="4" tint="0.79998168889431442"/>
        <bgColor indexed="64"/>
      </patternFill>
    </fill>
    <fill>
      <patternFill patternType="solid">
        <fgColor rgb="FFC000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4">
    <xf numFmtId="0" fontId="0" fillId="0" borderId="0"/>
    <xf numFmtId="44" fontId="7" fillId="0" borderId="0" applyFont="0" applyFill="0" applyBorder="0" applyAlignment="0" applyProtection="0"/>
    <xf numFmtId="0" fontId="10" fillId="0" borderId="0" applyNumberFormat="0" applyFill="0" applyBorder="0" applyAlignment="0" applyProtection="0"/>
    <xf numFmtId="9" fontId="7" fillId="0" borderId="0" applyFont="0" applyFill="0" applyBorder="0" applyAlignment="0" applyProtection="0"/>
  </cellStyleXfs>
  <cellXfs count="475">
    <xf numFmtId="0" fontId="0" fillId="0" borderId="0" xfId="0"/>
    <xf numFmtId="0" fontId="0" fillId="0" borderId="0" xfId="0" applyAlignment="1">
      <alignment horizontal="center"/>
    </xf>
    <xf numFmtId="0" fontId="0" fillId="13" borderId="0" xfId="0" applyFill="1" applyAlignment="1">
      <alignment horizontal="center"/>
    </xf>
    <xf numFmtId="0" fontId="1" fillId="0" borderId="1" xfId="0" applyFont="1" applyBorder="1" applyAlignment="1">
      <alignment horizontal="center"/>
    </xf>
    <xf numFmtId="0" fontId="0" fillId="13" borderId="1" xfId="0" applyFill="1" applyBorder="1" applyAlignment="1">
      <alignment horizontal="center"/>
    </xf>
    <xf numFmtId="0" fontId="0" fillId="13" borderId="0" xfId="0" applyFill="1"/>
    <xf numFmtId="0" fontId="0" fillId="3" borderId="1" xfId="0" applyFill="1" applyBorder="1"/>
    <xf numFmtId="0" fontId="1" fillId="14" borderId="2" xfId="0" applyFont="1" applyFill="1" applyBorder="1"/>
    <xf numFmtId="0" fontId="0" fillId="14" borderId="3" xfId="0" applyFill="1" applyBorder="1"/>
    <xf numFmtId="0" fontId="0" fillId="14" borderId="3" xfId="0" applyFill="1" applyBorder="1" applyAlignment="1">
      <alignment horizontal="center"/>
    </xf>
    <xf numFmtId="0" fontId="0" fillId="14" borderId="7" xfId="0" applyFill="1" applyBorder="1"/>
    <xf numFmtId="0" fontId="0" fillId="14" borderId="0" xfId="0" applyFill="1"/>
    <xf numFmtId="0" fontId="0" fillId="14" borderId="0" xfId="0" applyFill="1" applyAlignment="1">
      <alignment horizontal="center"/>
    </xf>
    <xf numFmtId="0" fontId="0" fillId="14" borderId="9" xfId="0" applyFill="1" applyBorder="1"/>
    <xf numFmtId="0" fontId="1" fillId="14" borderId="7" xfId="0" applyFont="1" applyFill="1" applyBorder="1"/>
    <xf numFmtId="0" fontId="0" fillId="14" borderId="8" xfId="0" applyFill="1" applyBorder="1"/>
    <xf numFmtId="0" fontId="0" fillId="14" borderId="10" xfId="0" applyFill="1" applyBorder="1"/>
    <xf numFmtId="0" fontId="0" fillId="14" borderId="10" xfId="0" applyFill="1" applyBorder="1" applyAlignment="1">
      <alignment horizontal="center"/>
    </xf>
    <xf numFmtId="0" fontId="0" fillId="14" borderId="11" xfId="0" applyFill="1" applyBorder="1"/>
    <xf numFmtId="0" fontId="5" fillId="13" borderId="0" xfId="0" applyFont="1" applyFill="1" applyAlignment="1">
      <alignment horizontal="left"/>
    </xf>
    <xf numFmtId="0" fontId="0" fillId="4" borderId="0" xfId="0" applyFill="1"/>
    <xf numFmtId="0" fontId="0" fillId="15" borderId="1" xfId="0" applyFill="1" applyBorder="1"/>
    <xf numFmtId="0" fontId="1" fillId="15" borderId="1" xfId="0" applyFont="1" applyFill="1" applyBorder="1"/>
    <xf numFmtId="0" fontId="0" fillId="12" borderId="1" xfId="0" applyFill="1" applyBorder="1" applyAlignment="1">
      <alignment horizontal="center"/>
    </xf>
    <xf numFmtId="164" fontId="0" fillId="13" borderId="0" xfId="1" applyNumberFormat="1" applyFont="1" applyFill="1" applyAlignment="1">
      <alignment horizontal="center"/>
    </xf>
    <xf numFmtId="0" fontId="6" fillId="13" borderId="0" xfId="0" applyFont="1" applyFill="1"/>
    <xf numFmtId="0" fontId="6" fillId="13" borderId="0" xfId="0" applyFont="1" applyFill="1" applyAlignment="1">
      <alignment horizontal="center"/>
    </xf>
    <xf numFmtId="49" fontId="1" fillId="14" borderId="1" xfId="0" applyNumberFormat="1" applyFont="1" applyFill="1" applyBorder="1" applyAlignment="1">
      <alignment horizontal="center"/>
    </xf>
    <xf numFmtId="0" fontId="1" fillId="14" borderId="1" xfId="0" applyFont="1" applyFill="1" applyBorder="1" applyAlignment="1">
      <alignment horizontal="center"/>
    </xf>
    <xf numFmtId="49" fontId="0" fillId="0" borderId="1" xfId="0" applyNumberFormat="1" applyBorder="1" applyAlignment="1">
      <alignment horizontal="center"/>
    </xf>
    <xf numFmtId="0" fontId="0" fillId="0" borderId="1" xfId="0" applyBorder="1"/>
    <xf numFmtId="0" fontId="8" fillId="13" borderId="0" xfId="0" applyFont="1" applyFill="1" applyAlignment="1">
      <alignment horizontal="right"/>
    </xf>
    <xf numFmtId="0" fontId="0" fillId="14" borderId="4" xfId="0" applyFill="1" applyBorder="1"/>
    <xf numFmtId="1" fontId="0" fillId="13" borderId="0" xfId="1" applyNumberFormat="1" applyFont="1" applyFill="1"/>
    <xf numFmtId="1" fontId="0" fillId="13" borderId="0" xfId="0" applyNumberFormat="1" applyFill="1" applyAlignment="1">
      <alignment horizontal="center"/>
    </xf>
    <xf numFmtId="0" fontId="12" fillId="13" borderId="0" xfId="0" applyFont="1" applyFill="1" applyAlignment="1">
      <alignment horizontal="left"/>
    </xf>
    <xf numFmtId="0" fontId="14" fillId="13" borderId="0" xfId="0" applyFont="1" applyFill="1" applyAlignment="1">
      <alignment horizontal="center"/>
    </xf>
    <xf numFmtId="0" fontId="15" fillId="13" borderId="0" xfId="0" applyFont="1" applyFill="1" applyAlignment="1">
      <alignment horizontal="center"/>
    </xf>
    <xf numFmtId="10" fontId="13" fillId="17" borderId="1" xfId="0" applyNumberFormat="1" applyFont="1" applyFill="1" applyBorder="1"/>
    <xf numFmtId="0" fontId="17" fillId="13" borderId="0" xfId="0" applyFont="1" applyFill="1" applyAlignment="1">
      <alignment horizontal="center"/>
    </xf>
    <xf numFmtId="9" fontId="16" fillId="22" borderId="1" xfId="3" applyFont="1" applyFill="1" applyBorder="1"/>
    <xf numFmtId="9" fontId="16" fillId="23" borderId="1" xfId="3" applyFont="1" applyFill="1" applyBorder="1"/>
    <xf numFmtId="9" fontId="16" fillId="21" borderId="1" xfId="3" applyFont="1" applyFill="1" applyBorder="1"/>
    <xf numFmtId="0" fontId="18" fillId="13" borderId="0" xfId="0" applyFont="1" applyFill="1" applyAlignment="1">
      <alignment horizontal="center"/>
    </xf>
    <xf numFmtId="0" fontId="19" fillId="13" borderId="0" xfId="0" applyFont="1" applyFill="1"/>
    <xf numFmtId="0" fontId="10" fillId="13" borderId="0" xfId="2" applyFill="1"/>
    <xf numFmtId="0" fontId="21" fillId="4" borderId="1" xfId="0" applyFont="1" applyFill="1" applyBorder="1"/>
    <xf numFmtId="37" fontId="21" fillId="4" borderId="1" xfId="0" applyNumberFormat="1" applyFont="1" applyFill="1" applyBorder="1"/>
    <xf numFmtId="39" fontId="22" fillId="7" borderId="1" xfId="0" applyNumberFormat="1" applyFont="1" applyFill="1" applyBorder="1"/>
    <xf numFmtId="9" fontId="0" fillId="0" borderId="0" xfId="0" applyNumberFormat="1"/>
    <xf numFmtId="9" fontId="6" fillId="12" borderId="1" xfId="0" applyNumberFormat="1" applyFont="1" applyFill="1" applyBorder="1" applyAlignment="1">
      <alignment horizontal="center"/>
    </xf>
    <xf numFmtId="9" fontId="24" fillId="12" borderId="1" xfId="0" applyNumberFormat="1" applyFont="1" applyFill="1" applyBorder="1" applyAlignment="1">
      <alignment horizontal="center"/>
    </xf>
    <xf numFmtId="0" fontId="2" fillId="13" borderId="0" xfId="0" applyFont="1" applyFill="1" applyAlignment="1">
      <alignment horizontal="left" vertical="top"/>
    </xf>
    <xf numFmtId="0" fontId="1" fillId="4" borderId="1" xfId="0" applyFont="1" applyFill="1" applyBorder="1"/>
    <xf numFmtId="0" fontId="1" fillId="4" borderId="1" xfId="0" applyFont="1" applyFill="1" applyBorder="1" applyAlignment="1">
      <alignment horizontal="center" vertical="center"/>
    </xf>
    <xf numFmtId="0" fontId="1" fillId="4" borderId="1" xfId="0" applyFont="1" applyFill="1" applyBorder="1" applyAlignment="1">
      <alignment horizontal="center"/>
    </xf>
    <xf numFmtId="0" fontId="0" fillId="24" borderId="1" xfId="0" applyFill="1" applyBorder="1"/>
    <xf numFmtId="0" fontId="0" fillId="13" borderId="3" xfId="0" applyFill="1" applyBorder="1"/>
    <xf numFmtId="0" fontId="0" fillId="13" borderId="10" xfId="0" applyFill="1" applyBorder="1"/>
    <xf numFmtId="0" fontId="1" fillId="13" borderId="0" xfId="0" applyFont="1" applyFill="1" applyAlignment="1">
      <alignment horizontal="center"/>
    </xf>
    <xf numFmtId="0" fontId="1" fillId="13" borderId="0" xfId="0" applyFont="1" applyFill="1" applyAlignment="1">
      <alignment horizontal="right"/>
    </xf>
    <xf numFmtId="0" fontId="25" fillId="13" borderId="0" xfId="0" applyFont="1" applyFill="1" applyAlignment="1">
      <alignment horizontal="right"/>
    </xf>
    <xf numFmtId="37" fontId="26" fillId="19" borderId="1" xfId="0" applyNumberFormat="1" applyFont="1" applyFill="1" applyBorder="1"/>
    <xf numFmtId="0" fontId="27" fillId="3" borderId="1" xfId="0" applyFont="1" applyFill="1" applyBorder="1"/>
    <xf numFmtId="37" fontId="13" fillId="9" borderId="1" xfId="1" applyNumberFormat="1" applyFont="1" applyFill="1" applyBorder="1"/>
    <xf numFmtId="37" fontId="13" fillId="10" borderId="1" xfId="1" applyNumberFormat="1" applyFont="1" applyFill="1" applyBorder="1"/>
    <xf numFmtId="37" fontId="13" fillId="7" borderId="1" xfId="1" applyNumberFormat="1" applyFont="1" applyFill="1" applyBorder="1"/>
    <xf numFmtId="37" fontId="13" fillId="6" borderId="1" xfId="1" applyNumberFormat="1" applyFont="1" applyFill="1" applyBorder="1"/>
    <xf numFmtId="37" fontId="13" fillId="8" borderId="1" xfId="1" applyNumberFormat="1" applyFont="1" applyFill="1" applyBorder="1"/>
    <xf numFmtId="37" fontId="13" fillId="11" borderId="1" xfId="1" applyNumberFormat="1" applyFont="1" applyFill="1" applyBorder="1"/>
    <xf numFmtId="3" fontId="1" fillId="17" borderId="1" xfId="0" applyNumberFormat="1" applyFont="1" applyFill="1" applyBorder="1"/>
    <xf numFmtId="3" fontId="0" fillId="4" borderId="1" xfId="1" applyNumberFormat="1" applyFont="1" applyFill="1" applyBorder="1"/>
    <xf numFmtId="3" fontId="0" fillId="5" borderId="1" xfId="1" applyNumberFormat="1" applyFont="1" applyFill="1" applyBorder="1"/>
    <xf numFmtId="3" fontId="0" fillId="16" borderId="1" xfId="0" applyNumberFormat="1" applyFill="1" applyBorder="1"/>
    <xf numFmtId="3" fontId="13" fillId="18" borderId="1" xfId="0" applyNumberFormat="1" applyFont="1" applyFill="1" applyBorder="1"/>
    <xf numFmtId="0" fontId="30" fillId="13" borderId="0" xfId="0" applyFont="1" applyFill="1" applyAlignment="1">
      <alignment horizontal="right"/>
    </xf>
    <xf numFmtId="10" fontId="1" fillId="17" borderId="6" xfId="0" applyNumberFormat="1" applyFont="1" applyFill="1" applyBorder="1"/>
    <xf numFmtId="0" fontId="0" fillId="3" borderId="13" xfId="0" applyFill="1" applyBorder="1"/>
    <xf numFmtId="0" fontId="0" fillId="3" borderId="5" xfId="0" applyFill="1" applyBorder="1"/>
    <xf numFmtId="0" fontId="0" fillId="4" borderId="5" xfId="0" applyFill="1" applyBorder="1"/>
    <xf numFmtId="0" fontId="1" fillId="4" borderId="12" xfId="0" applyFont="1" applyFill="1" applyBorder="1"/>
    <xf numFmtId="49" fontId="0" fillId="4" borderId="1" xfId="0" applyNumberFormat="1" applyFill="1" applyBorder="1" applyAlignment="1">
      <alignment horizontal="center"/>
    </xf>
    <xf numFmtId="0" fontId="0" fillId="4" borderId="1" xfId="0" applyFill="1" applyBorder="1"/>
    <xf numFmtId="49" fontId="0" fillId="8" borderId="1" xfId="0" applyNumberFormat="1" applyFill="1" applyBorder="1" applyAlignment="1">
      <alignment horizontal="center"/>
    </xf>
    <xf numFmtId="0" fontId="0" fillId="8" borderId="1" xfId="0" applyFill="1" applyBorder="1"/>
    <xf numFmtId="0" fontId="29" fillId="13" borderId="0" xfId="0" applyFont="1" applyFill="1" applyAlignment="1">
      <alignment horizontal="center" vertical="top"/>
    </xf>
    <xf numFmtId="3" fontId="1" fillId="15" borderId="1" xfId="1" applyNumberFormat="1" applyFont="1" applyFill="1" applyBorder="1"/>
    <xf numFmtId="3" fontId="9" fillId="25" borderId="1" xfId="1" applyNumberFormat="1" applyFont="1" applyFill="1" applyBorder="1"/>
    <xf numFmtId="37" fontId="1" fillId="15" borderId="1" xfId="1" applyNumberFormat="1" applyFont="1" applyFill="1" applyBorder="1"/>
    <xf numFmtId="37" fontId="7" fillId="8" borderId="1" xfId="1" applyNumberFormat="1" applyFill="1" applyBorder="1"/>
    <xf numFmtId="37" fontId="7" fillId="6" borderId="1" xfId="1" applyNumberFormat="1" applyFill="1" applyBorder="1"/>
    <xf numFmtId="3" fontId="31" fillId="12" borderId="1" xfId="1" applyNumberFormat="1" applyFont="1" applyFill="1" applyBorder="1"/>
    <xf numFmtId="3" fontId="7" fillId="24" borderId="1" xfId="1" applyNumberFormat="1" applyFill="1" applyBorder="1"/>
    <xf numFmtId="37" fontId="32" fillId="2" borderId="1" xfId="1" applyNumberFormat="1" applyFont="1" applyFill="1" applyBorder="1" applyAlignment="1">
      <alignment horizontal="right"/>
    </xf>
    <xf numFmtId="9" fontId="32" fillId="2" borderId="1" xfId="0" applyNumberFormat="1" applyFont="1" applyFill="1" applyBorder="1"/>
    <xf numFmtId="3" fontId="32" fillId="2" borderId="1" xfId="0" applyNumberFormat="1" applyFont="1" applyFill="1" applyBorder="1"/>
    <xf numFmtId="9" fontId="24" fillId="12" borderId="5" xfId="0" applyNumberFormat="1" applyFont="1" applyFill="1" applyBorder="1" applyAlignment="1">
      <alignment horizontal="center"/>
    </xf>
    <xf numFmtId="9" fontId="1" fillId="12" borderId="1" xfId="0" applyNumberFormat="1" applyFont="1" applyFill="1" applyBorder="1" applyAlignment="1">
      <alignment horizontal="center"/>
    </xf>
    <xf numFmtId="0" fontId="10" fillId="14" borderId="0" xfId="2" applyFill="1"/>
    <xf numFmtId="0" fontId="10" fillId="13" borderId="0" xfId="2" applyFill="1" applyAlignment="1">
      <alignment horizontal="left"/>
    </xf>
    <xf numFmtId="0" fontId="1" fillId="4" borderId="5" xfId="0" applyFont="1" applyFill="1" applyBorder="1" applyAlignment="1">
      <alignment horizontal="center"/>
    </xf>
    <xf numFmtId="0" fontId="1" fillId="0" borderId="12" xfId="0" applyFont="1" applyBorder="1" applyAlignment="1">
      <alignment horizontal="center"/>
    </xf>
    <xf numFmtId="0" fontId="0" fillId="14" borderId="3" xfId="0" applyFill="1" applyBorder="1" applyAlignment="1">
      <alignment horizontal="right"/>
    </xf>
    <xf numFmtId="0" fontId="0" fillId="14" borderId="0" xfId="0" applyFill="1" applyAlignment="1">
      <alignment horizontal="right"/>
    </xf>
    <xf numFmtId="0" fontId="0" fillId="14" borderId="10" xfId="0" applyFill="1" applyBorder="1" applyAlignment="1">
      <alignment horizontal="right"/>
    </xf>
    <xf numFmtId="9" fontId="27" fillId="26" borderId="14" xfId="0" applyNumberFormat="1" applyFont="1" applyFill="1" applyBorder="1" applyAlignment="1">
      <alignment horizontal="center"/>
    </xf>
    <xf numFmtId="9" fontId="0" fillId="26" borderId="14" xfId="0" applyNumberFormat="1" applyFill="1" applyBorder="1" applyAlignment="1">
      <alignment horizontal="center"/>
    </xf>
    <xf numFmtId="3" fontId="13" fillId="13" borderId="0" xfId="0" applyNumberFormat="1" applyFont="1" applyFill="1"/>
    <xf numFmtId="3" fontId="32" fillId="13" borderId="0" xfId="0" applyNumberFormat="1" applyFont="1" applyFill="1"/>
    <xf numFmtId="9" fontId="16" fillId="13" borderId="0" xfId="3" applyFont="1" applyFill="1"/>
    <xf numFmtId="9" fontId="0" fillId="26" borderId="1" xfId="0" applyNumberFormat="1" applyFill="1" applyBorder="1" applyAlignment="1">
      <alignment horizontal="center"/>
    </xf>
    <xf numFmtId="9" fontId="27" fillId="26" borderId="1" xfId="0" applyNumberFormat="1" applyFont="1" applyFill="1" applyBorder="1" applyAlignment="1">
      <alignment horizontal="center"/>
    </xf>
    <xf numFmtId="3" fontId="31" fillId="26" borderId="6" xfId="1" applyNumberFormat="1" applyFont="1" applyFill="1" applyBorder="1"/>
    <xf numFmtId="3" fontId="31" fillId="26" borderId="1" xfId="1" applyNumberFormat="1" applyFont="1" applyFill="1" applyBorder="1"/>
    <xf numFmtId="0" fontId="34" fillId="4" borderId="5" xfId="0" applyFont="1" applyFill="1" applyBorder="1" applyAlignment="1">
      <alignment horizontal="center"/>
    </xf>
    <xf numFmtId="0" fontId="34" fillId="4" borderId="1" xfId="0" applyFont="1" applyFill="1" applyBorder="1" applyAlignment="1">
      <alignment horizontal="center"/>
    </xf>
    <xf numFmtId="0" fontId="34" fillId="4" borderId="12" xfId="0" applyFont="1" applyFill="1" applyBorder="1" applyAlignment="1">
      <alignment horizontal="center"/>
    </xf>
    <xf numFmtId="0" fontId="35" fillId="13" borderId="0" xfId="0" applyFont="1" applyFill="1" applyAlignment="1">
      <alignment horizontal="center" vertical="center"/>
    </xf>
    <xf numFmtId="3" fontId="7" fillId="27" borderId="6" xfId="1" applyNumberFormat="1" applyFill="1" applyBorder="1"/>
    <xf numFmtId="0" fontId="37" fillId="4" borderId="1" xfId="0" applyFont="1" applyFill="1" applyBorder="1" applyAlignment="1">
      <alignment horizontal="center" vertical="center"/>
    </xf>
    <xf numFmtId="1" fontId="0" fillId="20" borderId="1" xfId="1" applyNumberFormat="1" applyFont="1" applyFill="1" applyBorder="1" applyAlignment="1">
      <alignment horizontal="center" vertical="center"/>
    </xf>
    <xf numFmtId="0" fontId="39" fillId="13" borderId="0" xfId="0" applyFont="1" applyFill="1" applyAlignment="1">
      <alignment horizontal="right" vertical="center" indent="1"/>
    </xf>
    <xf numFmtId="0" fontId="0" fillId="12" borderId="1" xfId="0" applyFill="1" applyBorder="1" applyAlignment="1">
      <alignment horizontal="center" vertical="center"/>
    </xf>
    <xf numFmtId="3" fontId="0" fillId="5" borderId="1" xfId="1" applyNumberFormat="1" applyFont="1" applyFill="1" applyBorder="1" applyAlignment="1">
      <alignment vertical="center"/>
    </xf>
    <xf numFmtId="0" fontId="39" fillId="13" borderId="9" xfId="0" applyFont="1" applyFill="1" applyBorder="1" applyAlignment="1">
      <alignment horizontal="right" indent="1"/>
    </xf>
    <xf numFmtId="9" fontId="24" fillId="12" borderId="1" xfId="0" applyNumberFormat="1" applyFont="1" applyFill="1" applyBorder="1" applyAlignment="1">
      <alignment horizontal="center" vertical="center"/>
    </xf>
    <xf numFmtId="37" fontId="7" fillId="6" borderId="1" xfId="1" applyNumberFormat="1" applyFill="1" applyBorder="1" applyAlignment="1">
      <alignment vertical="center"/>
    </xf>
    <xf numFmtId="37" fontId="7" fillId="8" borderId="1" xfId="1" applyNumberFormat="1" applyFill="1" applyBorder="1" applyAlignment="1">
      <alignment vertical="center"/>
    </xf>
    <xf numFmtId="3" fontId="0" fillId="4" borderId="1" xfId="1" applyNumberFormat="1" applyFont="1" applyFill="1" applyBorder="1" applyAlignment="1">
      <alignment vertical="center"/>
    </xf>
    <xf numFmtId="0" fontId="0" fillId="28" borderId="0" xfId="0" applyFill="1" applyAlignment="1">
      <alignment horizontal="center"/>
    </xf>
    <xf numFmtId="0" fontId="6" fillId="28" borderId="0" xfId="0" applyFont="1" applyFill="1"/>
    <xf numFmtId="0" fontId="0" fillId="28" borderId="0" xfId="0" applyFill="1"/>
    <xf numFmtId="1" fontId="0" fillId="28" borderId="0" xfId="1" applyNumberFormat="1" applyFont="1" applyFill="1"/>
    <xf numFmtId="0" fontId="1" fillId="28" borderId="1" xfId="0" applyFont="1" applyFill="1" applyBorder="1" applyAlignment="1">
      <alignment horizontal="center"/>
    </xf>
    <xf numFmtId="3" fontId="0" fillId="28" borderId="1" xfId="0" applyNumberFormat="1" applyFill="1" applyBorder="1"/>
    <xf numFmtId="164" fontId="0" fillId="28" borderId="0" xfId="1" applyNumberFormat="1" applyFont="1" applyFill="1" applyAlignment="1">
      <alignment horizontal="center"/>
    </xf>
    <xf numFmtId="0" fontId="45" fillId="13" borderId="0" xfId="0" applyFont="1" applyFill="1" applyAlignment="1">
      <alignment horizontal="left" vertical="top" indent="2"/>
    </xf>
    <xf numFmtId="0" fontId="39" fillId="29" borderId="0" xfId="0" applyFont="1" applyFill="1" applyAlignment="1">
      <alignment horizontal="left" vertical="center" indent="1"/>
    </xf>
    <xf numFmtId="0" fontId="0" fillId="29" borderId="0" xfId="0" applyFill="1"/>
    <xf numFmtId="0" fontId="0" fillId="29" borderId="0" xfId="0" applyFill="1" applyAlignment="1">
      <alignment horizontal="center"/>
    </xf>
    <xf numFmtId="0" fontId="43" fillId="29" borderId="0" xfId="0" applyFont="1" applyFill="1" applyAlignment="1">
      <alignment horizontal="left" indent="1"/>
    </xf>
    <xf numFmtId="0" fontId="47" fillId="28" borderId="0" xfId="0" applyFont="1" applyFill="1" applyAlignment="1">
      <alignment horizontal="left" indent="1"/>
    </xf>
    <xf numFmtId="0" fontId="39" fillId="28" borderId="0" xfId="0" applyFont="1" applyFill="1" applyAlignment="1">
      <alignment horizontal="right" vertical="center" indent="1"/>
    </xf>
    <xf numFmtId="0" fontId="51" fillId="29" borderId="0" xfId="0" applyFont="1" applyFill="1" applyAlignment="1">
      <alignment horizontal="left" indent="1"/>
    </xf>
    <xf numFmtId="0" fontId="55" fillId="13" borderId="0" xfId="0" applyFont="1" applyFill="1" applyAlignment="1">
      <alignment horizontal="left" vertical="center" indent="1"/>
    </xf>
    <xf numFmtId="0" fontId="55" fillId="28" borderId="0" xfId="0" applyFont="1" applyFill="1" applyAlignment="1">
      <alignment horizontal="left" vertical="center" indent="1"/>
    </xf>
    <xf numFmtId="0" fontId="55" fillId="29" borderId="0" xfId="0" applyFont="1" applyFill="1" applyAlignment="1">
      <alignment horizontal="left" vertical="center" indent="1"/>
    </xf>
    <xf numFmtId="0" fontId="55" fillId="28" borderId="0" xfId="0" applyFont="1" applyFill="1" applyAlignment="1">
      <alignment horizontal="left" indent="1"/>
    </xf>
    <xf numFmtId="0" fontId="39" fillId="28" borderId="0" xfId="0" applyFont="1" applyFill="1" applyAlignment="1">
      <alignment vertical="center"/>
    </xf>
    <xf numFmtId="0" fontId="56" fillId="28" borderId="9" xfId="0" applyFont="1" applyFill="1" applyBorder="1" applyAlignment="1">
      <alignment horizontal="right" vertical="center" indent="1"/>
    </xf>
    <xf numFmtId="0" fontId="61" fillId="13" borderId="0" xfId="0" applyFont="1" applyFill="1" applyAlignment="1">
      <alignment horizontal="left"/>
    </xf>
    <xf numFmtId="0" fontId="61" fillId="13" borderId="0" xfId="0" applyFont="1" applyFill="1" applyAlignment="1">
      <alignment horizontal="left" indent="1"/>
    </xf>
    <xf numFmtId="0" fontId="5" fillId="13" borderId="0" xfId="0" applyFont="1" applyFill="1" applyAlignment="1">
      <alignment horizontal="left" indent="1"/>
    </xf>
    <xf numFmtId="3" fontId="24" fillId="12" borderId="1" xfId="1" applyNumberFormat="1" applyFont="1" applyFill="1" applyBorder="1"/>
    <xf numFmtId="3" fontId="24" fillId="12" borderId="1" xfId="1" applyNumberFormat="1" applyFont="1" applyFill="1" applyBorder="1" applyAlignment="1">
      <alignment vertical="center"/>
    </xf>
    <xf numFmtId="0" fontId="38" fillId="28" borderId="0" xfId="0" applyFont="1" applyFill="1" applyAlignment="1">
      <alignment horizontal="left" vertical="top" indent="1"/>
    </xf>
    <xf numFmtId="0" fontId="0" fillId="30" borderId="0" xfId="0" applyFill="1"/>
    <xf numFmtId="0" fontId="0" fillId="13" borderId="0" xfId="0" applyFill="1" applyAlignment="1">
      <alignment horizontal="right" indent="1"/>
    </xf>
    <xf numFmtId="0" fontId="0" fillId="13" borderId="0" xfId="0" applyFill="1" applyAlignment="1">
      <alignment horizontal="left" indent="1"/>
    </xf>
    <xf numFmtId="0" fontId="8" fillId="13" borderId="0" xfId="0" applyFont="1" applyFill="1" applyAlignment="1">
      <alignment horizontal="left" indent="1"/>
    </xf>
    <xf numFmtId="14" fontId="0" fillId="13" borderId="0" xfId="0" applyNumberFormat="1" applyFill="1" applyAlignment="1">
      <alignment horizontal="left" indent="1"/>
    </xf>
    <xf numFmtId="0" fontId="69" fillId="13" borderId="0" xfId="0" applyFont="1" applyFill="1" applyAlignment="1">
      <alignment horizontal="left" indent="1"/>
    </xf>
    <xf numFmtId="0" fontId="69" fillId="13" borderId="0" xfId="0" applyFont="1" applyFill="1" applyAlignment="1">
      <alignment horizontal="right" indent="1"/>
    </xf>
    <xf numFmtId="0" fontId="25" fillId="13" borderId="0" xfId="0" applyFont="1" applyFill="1" applyAlignment="1">
      <alignment horizontal="left"/>
    </xf>
    <xf numFmtId="37" fontId="26" fillId="30" borderId="1" xfId="0" applyNumberFormat="1" applyFont="1" applyFill="1" applyBorder="1"/>
    <xf numFmtId="0" fontId="21" fillId="30" borderId="1" xfId="0" applyFont="1" applyFill="1" applyBorder="1"/>
    <xf numFmtId="0" fontId="69" fillId="0" borderId="0" xfId="0" applyFont="1"/>
    <xf numFmtId="0" fontId="25" fillId="13" borderId="0" xfId="0" applyFont="1" applyFill="1" applyAlignment="1">
      <alignment horizontal="left" indent="1"/>
    </xf>
    <xf numFmtId="0" fontId="55" fillId="28" borderId="7" xfId="0" applyFont="1" applyFill="1" applyBorder="1" applyAlignment="1">
      <alignment horizontal="left" vertical="center" indent="1"/>
    </xf>
    <xf numFmtId="0" fontId="74" fillId="13" borderId="0" xfId="0" applyFont="1" applyFill="1" applyAlignment="1">
      <alignment horizontal="right" vertical="center" indent="1"/>
    </xf>
    <xf numFmtId="0" fontId="41" fillId="13" borderId="0" xfId="0" applyFont="1" applyFill="1" applyAlignment="1">
      <alignment horizontal="right" vertical="center" indent="1"/>
    </xf>
    <xf numFmtId="0" fontId="52" fillId="13" borderId="0" xfId="0" applyFont="1" applyFill="1" applyAlignment="1">
      <alignment horizontal="left" vertical="center" indent="1"/>
    </xf>
    <xf numFmtId="0" fontId="60" fillId="13" borderId="0" xfId="0" applyFont="1" applyFill="1" applyAlignment="1">
      <alignment horizontal="left" vertical="center" indent="1"/>
    </xf>
    <xf numFmtId="0" fontId="60" fillId="13" borderId="0" xfId="0" applyFont="1" applyFill="1" applyAlignment="1">
      <alignment horizontal="left" vertical="top" indent="1"/>
    </xf>
    <xf numFmtId="0" fontId="56" fillId="28" borderId="0" xfId="0" applyFont="1" applyFill="1" applyAlignment="1">
      <alignment horizontal="right" vertical="center" indent="1"/>
    </xf>
    <xf numFmtId="0" fontId="22" fillId="28" borderId="0" xfId="0" applyFont="1" applyFill="1" applyAlignment="1">
      <alignment horizontal="right" vertical="center" indent="1"/>
    </xf>
    <xf numFmtId="0" fontId="39" fillId="13" borderId="0" xfId="0" applyFont="1" applyFill="1" applyAlignment="1">
      <alignment horizontal="left" vertical="center" indent="1"/>
    </xf>
    <xf numFmtId="0" fontId="48" fillId="28" borderId="0" xfId="0" applyFont="1" applyFill="1" applyAlignment="1">
      <alignment horizontal="left" vertical="center" indent="1"/>
    </xf>
    <xf numFmtId="0" fontId="55" fillId="28" borderId="0" xfId="0" applyFont="1" applyFill="1" applyAlignment="1">
      <alignment vertical="center"/>
    </xf>
    <xf numFmtId="37" fontId="26" fillId="4" borderId="1" xfId="0" applyNumberFormat="1" applyFont="1" applyFill="1" applyBorder="1"/>
    <xf numFmtId="37" fontId="26" fillId="17" borderId="1" xfId="0" applyNumberFormat="1" applyFont="1" applyFill="1" applyBorder="1"/>
    <xf numFmtId="0" fontId="1" fillId="12" borderId="1" xfId="0" applyFont="1" applyFill="1" applyBorder="1" applyAlignment="1">
      <alignment horizontal="center" vertical="center"/>
    </xf>
    <xf numFmtId="3" fontId="77" fillId="30" borderId="1" xfId="1" applyNumberFormat="1" applyFont="1" applyFill="1" applyBorder="1" applyAlignment="1">
      <alignment horizontal="center" vertical="center"/>
    </xf>
    <xf numFmtId="3" fontId="77" fillId="5" borderId="1" xfId="1" applyNumberFormat="1" applyFont="1" applyFill="1" applyBorder="1" applyAlignment="1">
      <alignment horizontal="center" vertical="center"/>
    </xf>
    <xf numFmtId="0" fontId="0" fillId="13" borderId="0" xfId="0" applyFill="1" applyAlignment="1">
      <alignment horizontal="left" vertical="center" indent="7"/>
    </xf>
    <xf numFmtId="0" fontId="2" fillId="13" borderId="16" xfId="0" applyFont="1" applyFill="1" applyBorder="1" applyAlignment="1">
      <alignment horizontal="left" vertical="top"/>
    </xf>
    <xf numFmtId="0" fontId="14" fillId="13" borderId="0" xfId="0" applyFont="1" applyFill="1" applyAlignment="1">
      <alignment horizontal="right" vertical="center" indent="1"/>
    </xf>
    <xf numFmtId="0" fontId="13" fillId="13" borderId="0" xfId="0" applyFont="1" applyFill="1" applyAlignment="1">
      <alignment horizontal="left" vertical="top"/>
    </xf>
    <xf numFmtId="0" fontId="2" fillId="29" borderId="16" xfId="0" applyFont="1" applyFill="1" applyBorder="1" applyAlignment="1">
      <alignment horizontal="left" vertical="top"/>
    </xf>
    <xf numFmtId="0" fontId="81" fillId="29" borderId="0" xfId="0" applyFont="1" applyFill="1" applyAlignment="1">
      <alignment horizontal="right" vertical="center" indent="1"/>
    </xf>
    <xf numFmtId="0" fontId="0" fillId="29" borderId="17" xfId="0" applyFill="1" applyBorder="1"/>
    <xf numFmtId="0" fontId="0" fillId="29" borderId="19" xfId="0" applyFill="1" applyBorder="1"/>
    <xf numFmtId="0" fontId="0" fillId="29" borderId="19" xfId="0" applyFill="1" applyBorder="1" applyAlignment="1">
      <alignment horizontal="center"/>
    </xf>
    <xf numFmtId="0" fontId="0" fillId="29" borderId="21" xfId="0" applyFill="1" applyBorder="1"/>
    <xf numFmtId="0" fontId="2" fillId="29" borderId="18" xfId="0" applyFont="1" applyFill="1" applyBorder="1" applyAlignment="1">
      <alignment horizontal="left" vertical="top"/>
    </xf>
    <xf numFmtId="0" fontId="81" fillId="29" borderId="19" xfId="0" applyFont="1" applyFill="1" applyBorder="1" applyAlignment="1">
      <alignment horizontal="right" vertical="center" indent="1"/>
    </xf>
    <xf numFmtId="0" fontId="81" fillId="29" borderId="0" xfId="0" applyFont="1" applyFill="1" applyAlignment="1">
      <alignment horizontal="left" vertical="center" indent="1"/>
    </xf>
    <xf numFmtId="0" fontId="81" fillId="29" borderId="19" xfId="0" applyFont="1" applyFill="1" applyBorder="1" applyAlignment="1">
      <alignment horizontal="left" vertical="center" indent="1"/>
    </xf>
    <xf numFmtId="0" fontId="2" fillId="20" borderId="16" xfId="0" applyFont="1" applyFill="1" applyBorder="1" applyAlignment="1">
      <alignment horizontal="left" vertical="top"/>
    </xf>
    <xf numFmtId="0" fontId="14" fillId="20" borderId="0" xfId="0" applyFont="1" applyFill="1" applyAlignment="1">
      <alignment horizontal="right" vertical="center" indent="1"/>
    </xf>
    <xf numFmtId="0" fontId="78" fillId="20" borderId="0" xfId="0" applyFont="1" applyFill="1" applyAlignment="1">
      <alignment horizontal="left" vertical="center" indent="1"/>
    </xf>
    <xf numFmtId="0" fontId="0" fillId="20" borderId="0" xfId="0" applyFill="1"/>
    <xf numFmtId="0" fontId="0" fillId="20" borderId="0" xfId="0" applyFill="1" applyAlignment="1">
      <alignment horizontal="center"/>
    </xf>
    <xf numFmtId="0" fontId="0" fillId="20" borderId="17" xfId="0" applyFill="1" applyBorder="1"/>
    <xf numFmtId="0" fontId="21" fillId="30" borderId="0" xfId="0" applyFont="1" applyFill="1"/>
    <xf numFmtId="49" fontId="0" fillId="27" borderId="1" xfId="0" applyNumberFormat="1" applyFill="1" applyBorder="1" applyAlignment="1">
      <alignment horizontal="center"/>
    </xf>
    <xf numFmtId="0" fontId="0" fillId="27" borderId="1" xfId="0" applyFill="1" applyBorder="1"/>
    <xf numFmtId="0" fontId="50" fillId="14" borderId="0" xfId="0" applyFont="1" applyFill="1" applyAlignment="1">
      <alignment horizontal="left"/>
    </xf>
    <xf numFmtId="0" fontId="67" fillId="14" borderId="0" xfId="0" applyFont="1" applyFill="1" applyAlignment="1">
      <alignment horizontal="left"/>
    </xf>
    <xf numFmtId="0" fontId="8" fillId="14" borderId="0" xfId="0" applyFont="1" applyFill="1"/>
    <xf numFmtId="0" fontId="85" fillId="14" borderId="0" xfId="0" applyFont="1" applyFill="1"/>
    <xf numFmtId="0" fontId="9" fillId="31" borderId="1" xfId="0" applyFont="1" applyFill="1" applyBorder="1"/>
    <xf numFmtId="0" fontId="1" fillId="31" borderId="1" xfId="0" applyFont="1" applyFill="1" applyBorder="1"/>
    <xf numFmtId="0" fontId="0" fillId="31" borderId="1" xfId="0" applyFill="1" applyBorder="1"/>
    <xf numFmtId="0" fontId="86" fillId="0" borderId="0" xfId="0" applyFont="1"/>
    <xf numFmtId="3" fontId="88" fillId="12" borderId="1" xfId="1" applyNumberFormat="1" applyFont="1" applyFill="1" applyBorder="1"/>
    <xf numFmtId="0" fontId="14" fillId="12" borderId="1" xfId="0" applyFont="1" applyFill="1" applyBorder="1" applyAlignment="1">
      <alignment horizontal="center"/>
    </xf>
    <xf numFmtId="3" fontId="71" fillId="4" borderId="1" xfId="1" applyNumberFormat="1" applyFont="1" applyFill="1" applyBorder="1"/>
    <xf numFmtId="3" fontId="71" fillId="5" borderId="1" xfId="1" applyNumberFormat="1" applyFont="1" applyFill="1" applyBorder="1"/>
    <xf numFmtId="3" fontId="71" fillId="16" borderId="1" xfId="0" applyNumberFormat="1" applyFont="1" applyFill="1" applyBorder="1"/>
    <xf numFmtId="37" fontId="71" fillId="6" borderId="1" xfId="1" applyNumberFormat="1" applyFont="1" applyFill="1" applyBorder="1"/>
    <xf numFmtId="37" fontId="71" fillId="8" borderId="1" xfId="1" applyNumberFormat="1" applyFont="1" applyFill="1" applyBorder="1"/>
    <xf numFmtId="0" fontId="89" fillId="4" borderId="0" xfId="0" applyFont="1" applyFill="1"/>
    <xf numFmtId="0" fontId="1" fillId="30" borderId="0" xfId="0" applyFont="1" applyFill="1" applyAlignment="1">
      <alignment horizontal="center"/>
    </xf>
    <xf numFmtId="0" fontId="1" fillId="15" borderId="14" xfId="0" applyFont="1" applyFill="1" applyBorder="1" applyAlignment="1">
      <alignment horizontal="center"/>
    </xf>
    <xf numFmtId="0" fontId="0" fillId="4" borderId="15" xfId="0" applyFill="1" applyBorder="1" applyAlignment="1">
      <alignment horizontal="center" vertical="center"/>
    </xf>
    <xf numFmtId="14" fontId="24" fillId="12" borderId="15" xfId="0" applyNumberFormat="1" applyFont="1" applyFill="1" applyBorder="1" applyAlignment="1">
      <alignment horizontal="center"/>
    </xf>
    <xf numFmtId="14" fontId="24" fillId="26" borderId="15" xfId="0" applyNumberFormat="1" applyFont="1" applyFill="1" applyBorder="1" applyAlignment="1">
      <alignment horizontal="center"/>
    </xf>
    <xf numFmtId="0" fontId="31" fillId="12" borderId="15" xfId="0" applyFont="1" applyFill="1" applyBorder="1" applyAlignment="1">
      <alignment horizontal="center"/>
    </xf>
    <xf numFmtId="0" fontId="31" fillId="26" borderId="15" xfId="0" applyFont="1" applyFill="1" applyBorder="1" applyAlignment="1">
      <alignment horizontal="center"/>
    </xf>
    <xf numFmtId="0" fontId="24" fillId="12" borderId="15" xfId="0" applyFont="1" applyFill="1" applyBorder="1" applyAlignment="1">
      <alignment horizontal="center"/>
    </xf>
    <xf numFmtId="0" fontId="24" fillId="26" borderId="15" xfId="0" applyFont="1" applyFill="1" applyBorder="1" applyAlignment="1">
      <alignment horizontal="center"/>
    </xf>
    <xf numFmtId="9" fontId="31" fillId="12" borderId="15" xfId="0" applyNumberFormat="1" applyFont="1" applyFill="1" applyBorder="1" applyAlignment="1">
      <alignment horizontal="center"/>
    </xf>
    <xf numFmtId="9" fontId="31" fillId="26" borderId="15" xfId="0" applyNumberFormat="1" applyFont="1" applyFill="1" applyBorder="1" applyAlignment="1">
      <alignment horizontal="center"/>
    </xf>
    <xf numFmtId="165" fontId="0" fillId="32" borderId="15" xfId="0" applyNumberFormat="1" applyFill="1" applyBorder="1" applyAlignment="1">
      <alignment horizontal="center"/>
    </xf>
    <xf numFmtId="165" fontId="0" fillId="14" borderId="15" xfId="0" applyNumberFormat="1" applyFill="1" applyBorder="1" applyAlignment="1">
      <alignment horizontal="center"/>
    </xf>
    <xf numFmtId="0" fontId="0" fillId="32" borderId="15" xfId="0" applyFill="1" applyBorder="1" applyAlignment="1">
      <alignment horizontal="center"/>
    </xf>
    <xf numFmtId="0" fontId="0" fillId="14" borderId="15" xfId="0" applyFill="1" applyBorder="1" applyAlignment="1">
      <alignment horizontal="center"/>
    </xf>
    <xf numFmtId="0" fontId="0" fillId="30" borderId="15" xfId="0" applyFill="1" applyBorder="1" applyAlignment="1">
      <alignment horizontal="center"/>
    </xf>
    <xf numFmtId="0" fontId="0" fillId="4" borderId="15" xfId="0" applyFill="1" applyBorder="1" applyAlignment="1">
      <alignment horizontal="center"/>
    </xf>
    <xf numFmtId="0" fontId="90" fillId="14" borderId="0" xfId="0" applyFont="1" applyFill="1"/>
    <xf numFmtId="0" fontId="92" fillId="14" borderId="0" xfId="0" quotePrefix="1" applyFont="1" applyFill="1"/>
    <xf numFmtId="0" fontId="91" fillId="14" borderId="0" xfId="0" applyFont="1" applyFill="1"/>
    <xf numFmtId="0" fontId="0" fillId="33" borderId="0" xfId="0" applyFill="1"/>
    <xf numFmtId="0" fontId="0" fillId="33" borderId="0" xfId="0" applyFill="1" applyAlignment="1">
      <alignment horizontal="center"/>
    </xf>
    <xf numFmtId="37" fontId="76" fillId="33" borderId="1" xfId="0" applyNumberFormat="1" applyFont="1" applyFill="1" applyBorder="1"/>
    <xf numFmtId="0" fontId="2" fillId="24" borderId="22" xfId="0" applyFont="1" applyFill="1" applyBorder="1" applyAlignment="1">
      <alignment horizontal="left" vertical="top"/>
    </xf>
    <xf numFmtId="0" fontId="2" fillId="24" borderId="23" xfId="0" applyFont="1" applyFill="1" applyBorder="1" applyAlignment="1">
      <alignment horizontal="left" vertical="top"/>
    </xf>
    <xf numFmtId="0" fontId="84" fillId="24" borderId="23" xfId="0" applyFont="1" applyFill="1" applyBorder="1" applyAlignment="1">
      <alignment horizontal="center" vertical="center"/>
    </xf>
    <xf numFmtId="0" fontId="0" fillId="24" borderId="23" xfId="0" applyFill="1" applyBorder="1"/>
    <xf numFmtId="0" fontId="0" fillId="24" borderId="23" xfId="0" applyFill="1" applyBorder="1" applyAlignment="1">
      <alignment horizontal="center"/>
    </xf>
    <xf numFmtId="0" fontId="0" fillId="24" borderId="24" xfId="0" applyFill="1" applyBorder="1"/>
    <xf numFmtId="0" fontId="2" fillId="24" borderId="16" xfId="0" applyFont="1" applyFill="1" applyBorder="1" applyAlignment="1">
      <alignment horizontal="left" vertical="top"/>
    </xf>
    <xf numFmtId="0" fontId="14" fillId="24" borderId="0" xfId="0" applyFont="1" applyFill="1" applyAlignment="1">
      <alignment horizontal="right" vertical="center" indent="1"/>
    </xf>
    <xf numFmtId="0" fontId="93" fillId="19" borderId="0" xfId="0" applyFont="1" applyFill="1"/>
    <xf numFmtId="0" fontId="94" fillId="14" borderId="0" xfId="0" quotePrefix="1" applyFont="1" applyFill="1"/>
    <xf numFmtId="0" fontId="96" fillId="13" borderId="0" xfId="2" applyFont="1" applyFill="1" applyAlignment="1">
      <alignment horizontal="left"/>
    </xf>
    <xf numFmtId="0" fontId="95" fillId="0" borderId="0" xfId="0" applyFont="1" applyAlignment="1">
      <alignment horizontal="left" vertical="center" indent="3"/>
    </xf>
    <xf numFmtId="0" fontId="0" fillId="0" borderId="0" xfId="0" applyAlignment="1">
      <alignment horizontal="left" vertical="center" indent="3"/>
    </xf>
    <xf numFmtId="0" fontId="0" fillId="0" borderId="0" xfId="0" applyAlignment="1">
      <alignment horizontal="left" indent="3"/>
    </xf>
    <xf numFmtId="0" fontId="67" fillId="14" borderId="0" xfId="0" applyFont="1" applyFill="1" applyAlignment="1">
      <alignment horizontal="left" indent="2"/>
    </xf>
    <xf numFmtId="0" fontId="97" fillId="12" borderId="15" xfId="0" applyFont="1" applyFill="1" applyBorder="1" applyAlignment="1">
      <alignment horizontal="center"/>
    </xf>
    <xf numFmtId="0" fontId="97" fillId="26" borderId="15" xfId="0" applyFont="1" applyFill="1" applyBorder="1" applyAlignment="1">
      <alignment horizontal="center"/>
    </xf>
    <xf numFmtId="0" fontId="96" fillId="13" borderId="0" xfId="2" applyFont="1" applyFill="1" applyAlignment="1"/>
    <xf numFmtId="166" fontId="0" fillId="17" borderId="6" xfId="0" applyNumberFormat="1" applyFill="1" applyBorder="1" applyAlignment="1">
      <alignment vertical="center"/>
    </xf>
    <xf numFmtId="166" fontId="0" fillId="17" borderId="6" xfId="0" applyNumberFormat="1" applyFill="1" applyBorder="1"/>
    <xf numFmtId="166" fontId="1" fillId="17" borderId="6" xfId="0" applyNumberFormat="1" applyFont="1" applyFill="1" applyBorder="1"/>
    <xf numFmtId="166" fontId="0" fillId="13" borderId="0" xfId="0" applyNumberFormat="1" applyFill="1"/>
    <xf numFmtId="166" fontId="13" fillId="17" borderId="1" xfId="0" applyNumberFormat="1" applyFont="1" applyFill="1" applyBorder="1"/>
    <xf numFmtId="166" fontId="71" fillId="17" borderId="6" xfId="0" applyNumberFormat="1" applyFont="1" applyFill="1" applyBorder="1"/>
    <xf numFmtId="0" fontId="78" fillId="14" borderId="0" xfId="0" applyFont="1" applyFill="1" applyAlignment="1">
      <alignment horizontal="left" indent="2"/>
    </xf>
    <xf numFmtId="0" fontId="93" fillId="14" borderId="0" xfId="0" applyFont="1" applyFill="1" applyAlignment="1">
      <alignment horizontal="left" indent="2"/>
    </xf>
    <xf numFmtId="49" fontId="0" fillId="34" borderId="1" xfId="0" applyNumberFormat="1" applyFill="1" applyBorder="1" applyAlignment="1">
      <alignment horizontal="center"/>
    </xf>
    <xf numFmtId="0" fontId="0" fillId="34" borderId="1" xfId="0" applyFill="1" applyBorder="1"/>
    <xf numFmtId="0" fontId="78" fillId="13" borderId="0" xfId="0" applyFont="1" applyFill="1" applyAlignment="1">
      <alignment horizontal="right" indent="1"/>
    </xf>
    <xf numFmtId="0" fontId="78" fillId="13" borderId="0" xfId="0" applyFont="1" applyFill="1" applyAlignment="1">
      <alignment horizontal="left" indent="1"/>
    </xf>
    <xf numFmtId="0" fontId="97" fillId="35" borderId="0" xfId="0" applyFont="1" applyFill="1" applyAlignment="1">
      <alignment horizontal="center"/>
    </xf>
    <xf numFmtId="167" fontId="71" fillId="19" borderId="1" xfId="0" applyNumberFormat="1" applyFont="1" applyFill="1" applyBorder="1"/>
    <xf numFmtId="3" fontId="71" fillId="3" borderId="1" xfId="0" applyNumberFormat="1" applyFont="1" applyFill="1" applyBorder="1"/>
    <xf numFmtId="0" fontId="1" fillId="27" borderId="1" xfId="0" applyFont="1" applyFill="1" applyBorder="1" applyAlignment="1">
      <alignment horizontal="center"/>
    </xf>
    <xf numFmtId="0" fontId="0" fillId="17" borderId="0" xfId="0" applyFill="1" applyAlignment="1">
      <alignment horizontal="center"/>
    </xf>
    <xf numFmtId="3" fontId="0" fillId="16" borderId="0" xfId="0" applyNumberFormat="1" applyFill="1"/>
    <xf numFmtId="166" fontId="71" fillId="27" borderId="1" xfId="3" applyNumberFormat="1" applyFont="1" applyFill="1" applyBorder="1"/>
    <xf numFmtId="9" fontId="32" fillId="12" borderId="1" xfId="0" applyNumberFormat="1" applyFont="1" applyFill="1" applyBorder="1" applyAlignment="1">
      <alignment vertical="center"/>
    </xf>
    <xf numFmtId="3" fontId="32" fillId="12" borderId="1" xfId="0" applyNumberFormat="1" applyFont="1" applyFill="1" applyBorder="1"/>
    <xf numFmtId="9" fontId="32" fillId="12" borderId="1" xfId="0" applyNumberFormat="1" applyFont="1" applyFill="1" applyBorder="1"/>
    <xf numFmtId="3" fontId="32" fillId="12" borderId="1" xfId="0" applyNumberFormat="1" applyFont="1" applyFill="1" applyBorder="1" applyAlignment="1">
      <alignment horizontal="right" vertical="center"/>
    </xf>
    <xf numFmtId="9" fontId="16" fillId="22" borderId="1" xfId="3" applyFont="1" applyFill="1" applyBorder="1" applyAlignment="1">
      <alignment horizontal="right" vertical="center"/>
    </xf>
    <xf numFmtId="9" fontId="16" fillId="21" borderId="1" xfId="3" applyFont="1" applyFill="1" applyBorder="1" applyAlignment="1">
      <alignment horizontal="right" vertical="center"/>
    </xf>
    <xf numFmtId="9" fontId="16" fillId="23" borderId="1" xfId="3" applyFont="1" applyFill="1" applyBorder="1" applyAlignment="1">
      <alignment horizontal="right" vertical="center"/>
    </xf>
    <xf numFmtId="166" fontId="14" fillId="16" borderId="1" xfId="3" applyNumberFormat="1" applyFont="1" applyFill="1" applyBorder="1" applyAlignment="1">
      <alignment vertical="center"/>
    </xf>
    <xf numFmtId="49" fontId="8" fillId="0" borderId="0" xfId="0" applyNumberFormat="1" applyFont="1" applyAlignment="1">
      <alignment horizontal="right" vertical="center"/>
    </xf>
    <xf numFmtId="0" fontId="32" fillId="12" borderId="1" xfId="0" applyFont="1" applyFill="1" applyBorder="1" applyAlignment="1">
      <alignment vertical="center"/>
    </xf>
    <xf numFmtId="0" fontId="85" fillId="0" borderId="0" xfId="0" applyFont="1" applyAlignment="1">
      <alignment horizontal="right"/>
    </xf>
    <xf numFmtId="168" fontId="0" fillId="0" borderId="0" xfId="0" applyNumberFormat="1"/>
    <xf numFmtId="0" fontId="0" fillId="12" borderId="1" xfId="0" applyFill="1" applyBorder="1"/>
    <xf numFmtId="0" fontId="31" fillId="12" borderId="1" xfId="0" applyFont="1" applyFill="1" applyBorder="1"/>
    <xf numFmtId="9" fontId="31" fillId="12" borderId="1" xfId="0" applyNumberFormat="1" applyFont="1" applyFill="1" applyBorder="1"/>
    <xf numFmtId="0" fontId="31" fillId="26" borderId="1" xfId="0" applyFont="1" applyFill="1" applyBorder="1"/>
    <xf numFmtId="0" fontId="0" fillId="13" borderId="2" xfId="0" applyFill="1" applyBorder="1"/>
    <xf numFmtId="0" fontId="0" fillId="0" borderId="4" xfId="0" applyBorder="1"/>
    <xf numFmtId="0" fontId="0" fillId="13" borderId="7" xfId="0" applyFill="1" applyBorder="1"/>
    <xf numFmtId="0" fontId="0" fillId="0" borderId="9" xfId="0" applyBorder="1"/>
    <xf numFmtId="0" fontId="0" fillId="13" borderId="8" xfId="0" applyFill="1" applyBorder="1"/>
    <xf numFmtId="0" fontId="0" fillId="0" borderId="11" xfId="0" applyBorder="1"/>
    <xf numFmtId="0" fontId="0" fillId="0" borderId="3" xfId="0" applyBorder="1"/>
    <xf numFmtId="0" fontId="0" fillId="0" borderId="10" xfId="0" applyBorder="1"/>
    <xf numFmtId="0" fontId="8" fillId="13" borderId="0" xfId="0" applyFont="1" applyFill="1" applyAlignment="1">
      <alignment horizontal="left"/>
    </xf>
    <xf numFmtId="1" fontId="0" fillId="0" borderId="0" xfId="0" applyNumberFormat="1"/>
    <xf numFmtId="0" fontId="0" fillId="0" borderId="0" xfId="0" applyAlignment="1">
      <alignment horizontal="right"/>
    </xf>
    <xf numFmtId="0" fontId="1" fillId="34" borderId="14" xfId="0" applyFont="1" applyFill="1" applyBorder="1" applyAlignment="1">
      <alignment horizontal="center"/>
    </xf>
    <xf numFmtId="0" fontId="0" fillId="39" borderId="15" xfId="0" applyFill="1" applyBorder="1" applyAlignment="1">
      <alignment horizontal="center"/>
    </xf>
    <xf numFmtId="166" fontId="24" fillId="12" borderId="15" xfId="0" applyNumberFormat="1" applyFont="1" applyFill="1" applyBorder="1" applyAlignment="1">
      <alignment horizontal="center"/>
    </xf>
    <xf numFmtId="1" fontId="0" fillId="4" borderId="15" xfId="0" applyNumberFormat="1" applyFill="1" applyBorder="1" applyAlignment="1">
      <alignment horizontal="center"/>
    </xf>
    <xf numFmtId="1" fontId="0" fillId="30" borderId="15" xfId="0" applyNumberFormat="1" applyFill="1" applyBorder="1" applyAlignment="1">
      <alignment horizontal="center"/>
    </xf>
    <xf numFmtId="14" fontId="31" fillId="26" borderId="7" xfId="0" applyNumberFormat="1" applyFont="1" applyFill="1" applyBorder="1" applyAlignment="1">
      <alignment horizontal="center"/>
    </xf>
    <xf numFmtId="0" fontId="31" fillId="26" borderId="7" xfId="0" applyFont="1" applyFill="1" applyBorder="1" applyAlignment="1">
      <alignment horizontal="center"/>
    </xf>
    <xf numFmtId="0" fontId="0" fillId="4" borderId="0" xfId="0" applyFill="1" applyAlignment="1">
      <alignment horizontal="center"/>
    </xf>
    <xf numFmtId="0" fontId="101" fillId="0" borderId="0" xfId="0" applyFont="1" applyAlignment="1">
      <alignment horizontal="left" indent="1"/>
    </xf>
    <xf numFmtId="165" fontId="31" fillId="26" borderId="1" xfId="0" applyNumberFormat="1" applyFont="1" applyFill="1" applyBorder="1"/>
    <xf numFmtId="165" fontId="0" fillId="6" borderId="1" xfId="0" applyNumberFormat="1" applyFill="1" applyBorder="1"/>
    <xf numFmtId="165" fontId="1" fillId="38" borderId="1" xfId="0" applyNumberFormat="1" applyFont="1" applyFill="1" applyBorder="1"/>
    <xf numFmtId="165" fontId="0" fillId="6" borderId="15" xfId="0" applyNumberFormat="1" applyFill="1" applyBorder="1" applyAlignment="1">
      <alignment horizontal="center"/>
    </xf>
    <xf numFmtId="0" fontId="1" fillId="13" borderId="0" xfId="0" applyFont="1" applyFill="1"/>
    <xf numFmtId="0" fontId="71" fillId="13" borderId="13" xfId="0" applyFont="1" applyFill="1" applyBorder="1" applyAlignment="1">
      <alignment vertical="center"/>
    </xf>
    <xf numFmtId="0" fontId="71" fillId="13" borderId="0" xfId="0" applyFont="1" applyFill="1" applyAlignment="1">
      <alignment vertical="center"/>
    </xf>
    <xf numFmtId="0" fontId="0" fillId="4" borderId="10" xfId="0" applyFill="1" applyBorder="1" applyAlignment="1">
      <alignment horizontal="center"/>
    </xf>
    <xf numFmtId="14" fontId="31" fillId="26" borderId="8" xfId="0" applyNumberFormat="1" applyFont="1" applyFill="1" applyBorder="1" applyAlignment="1">
      <alignment horizontal="center"/>
    </xf>
    <xf numFmtId="0" fontId="31" fillId="26" borderId="8" xfId="0" applyFont="1" applyFill="1" applyBorder="1" applyAlignment="1">
      <alignment horizontal="center"/>
    </xf>
    <xf numFmtId="0" fontId="0" fillId="4" borderId="6" xfId="0" applyFill="1" applyBorder="1" applyAlignment="1">
      <alignment horizontal="center"/>
    </xf>
    <xf numFmtId="1" fontId="0" fillId="4" borderId="6" xfId="0" applyNumberFormat="1" applyFill="1" applyBorder="1" applyAlignment="1">
      <alignment horizontal="center"/>
    </xf>
    <xf numFmtId="14" fontId="2" fillId="6" borderId="6" xfId="0" applyNumberFormat="1" applyFont="1" applyFill="1" applyBorder="1" applyAlignment="1">
      <alignment horizontal="center"/>
    </xf>
    <xf numFmtId="165" fontId="31" fillId="26" borderId="15" xfId="0" applyNumberFormat="1" applyFont="1" applyFill="1" applyBorder="1" applyAlignment="1">
      <alignment horizontal="center"/>
    </xf>
    <xf numFmtId="2" fontId="0" fillId="32" borderId="15" xfId="0" applyNumberFormat="1" applyFill="1" applyBorder="1" applyAlignment="1">
      <alignment horizontal="center"/>
    </xf>
    <xf numFmtId="2" fontId="0" fillId="14" borderId="15" xfId="0" applyNumberFormat="1" applyFill="1" applyBorder="1" applyAlignment="1">
      <alignment horizontal="center"/>
    </xf>
    <xf numFmtId="0" fontId="10" fillId="13" borderId="0" xfId="2" applyFill="1" applyAlignment="1"/>
    <xf numFmtId="3" fontId="103" fillId="12" borderId="6" xfId="1" applyNumberFormat="1" applyFont="1" applyFill="1" applyBorder="1" applyAlignment="1">
      <alignment horizontal="center" vertical="center"/>
    </xf>
    <xf numFmtId="3" fontId="103" fillId="12" borderId="1" xfId="1" applyNumberFormat="1" applyFont="1" applyFill="1" applyBorder="1" applyAlignment="1">
      <alignment horizontal="center" vertical="center"/>
    </xf>
    <xf numFmtId="9" fontId="104" fillId="17" borderId="6" xfId="0" applyNumberFormat="1" applyFont="1" applyFill="1" applyBorder="1" applyAlignment="1">
      <alignment horizontal="center" vertical="center"/>
    </xf>
    <xf numFmtId="9" fontId="103" fillId="12" borderId="1" xfId="0" applyNumberFormat="1" applyFont="1" applyFill="1" applyBorder="1" applyAlignment="1">
      <alignment horizontal="center" vertical="center"/>
    </xf>
    <xf numFmtId="37" fontId="104" fillId="6" borderId="20" xfId="1" applyNumberFormat="1" applyFont="1" applyFill="1" applyBorder="1" applyAlignment="1">
      <alignment horizontal="center" vertical="center"/>
    </xf>
    <xf numFmtId="165" fontId="0" fillId="36" borderId="1" xfId="0" applyNumberFormat="1" applyFill="1" applyBorder="1" applyAlignment="1">
      <alignment vertical="center"/>
    </xf>
    <xf numFmtId="1" fontId="0" fillId="36" borderId="1" xfId="0" applyNumberFormat="1" applyFill="1" applyBorder="1" applyAlignment="1">
      <alignment vertical="center"/>
    </xf>
    <xf numFmtId="0" fontId="27" fillId="3" borderId="12" xfId="0" applyFont="1" applyFill="1" applyBorder="1"/>
    <xf numFmtId="9" fontId="31" fillId="26" borderId="1" xfId="0" applyNumberFormat="1" applyFont="1" applyFill="1" applyBorder="1"/>
    <xf numFmtId="165" fontId="0" fillId="27" borderId="1" xfId="0" applyNumberFormat="1" applyFill="1" applyBorder="1"/>
    <xf numFmtId="165" fontId="0" fillId="36" borderId="1" xfId="0" applyNumberFormat="1" applyFill="1" applyBorder="1" applyAlignment="1">
      <alignment horizontal="right" vertical="center"/>
    </xf>
    <xf numFmtId="0" fontId="105" fillId="13" borderId="0" xfId="0" applyFont="1" applyFill="1"/>
    <xf numFmtId="0" fontId="0" fillId="19" borderId="15" xfId="0" applyFill="1" applyBorder="1" applyAlignment="1">
      <alignment horizontal="center"/>
    </xf>
    <xf numFmtId="14" fontId="31" fillId="12" borderId="7" xfId="0" applyNumberFormat="1" applyFont="1" applyFill="1" applyBorder="1" applyAlignment="1">
      <alignment horizontal="center"/>
    </xf>
    <xf numFmtId="0" fontId="31" fillId="12" borderId="7" xfId="0" applyFont="1" applyFill="1" applyBorder="1" applyAlignment="1">
      <alignment horizontal="center"/>
    </xf>
    <xf numFmtId="9" fontId="97" fillId="26" borderId="15" xfId="0" applyNumberFormat="1" applyFont="1" applyFill="1" applyBorder="1" applyAlignment="1">
      <alignment horizontal="center"/>
    </xf>
    <xf numFmtId="9" fontId="97" fillId="26" borderId="6" xfId="0" applyNumberFormat="1" applyFont="1" applyFill="1" applyBorder="1" applyAlignment="1">
      <alignment horizontal="center"/>
    </xf>
    <xf numFmtId="49" fontId="0" fillId="33" borderId="1" xfId="0" applyNumberFormat="1" applyFill="1" applyBorder="1" applyAlignment="1">
      <alignment horizontal="center"/>
    </xf>
    <xf numFmtId="0" fontId="0" fillId="33" borderId="1" xfId="0" applyFill="1" applyBorder="1"/>
    <xf numFmtId="37" fontId="26" fillId="35" borderId="1" xfId="0" applyNumberFormat="1" applyFont="1" applyFill="1" applyBorder="1"/>
    <xf numFmtId="0" fontId="0" fillId="35" borderId="0" xfId="0" applyFill="1"/>
    <xf numFmtId="9" fontId="0" fillId="12" borderId="1" xfId="0" applyNumberFormat="1" applyFill="1" applyBorder="1" applyAlignment="1">
      <alignment horizontal="center"/>
    </xf>
    <xf numFmtId="0" fontId="0" fillId="4" borderId="1" xfId="0" applyFill="1" applyBorder="1" applyAlignment="1">
      <alignment horizontal="center"/>
    </xf>
    <xf numFmtId="0" fontId="85" fillId="13" borderId="0" xfId="0" applyFont="1" applyFill="1" applyAlignment="1">
      <alignment horizontal="center"/>
    </xf>
    <xf numFmtId="0" fontId="106" fillId="8" borderId="0" xfId="0" applyFont="1" applyFill="1" applyAlignment="1">
      <alignment horizontal="center" vertical="center"/>
    </xf>
    <xf numFmtId="0" fontId="59" fillId="8" borderId="10" xfId="0" applyFont="1" applyFill="1" applyBorder="1" applyAlignment="1">
      <alignment horizontal="center" vertical="center"/>
    </xf>
    <xf numFmtId="0" fontId="31" fillId="26" borderId="1" xfId="0" applyFont="1" applyFill="1" applyBorder="1" applyAlignment="1">
      <alignment horizontal="left" vertical="center" indent="1"/>
    </xf>
    <xf numFmtId="0" fontId="107" fillId="4" borderId="1" xfId="0" applyFont="1" applyFill="1" applyBorder="1" applyAlignment="1">
      <alignment horizontal="center" vertical="center"/>
    </xf>
    <xf numFmtId="14" fontId="108" fillId="12" borderId="1" xfId="0" applyNumberFormat="1" applyFont="1" applyFill="1" applyBorder="1" applyAlignment="1">
      <alignment horizontal="center" vertical="center"/>
    </xf>
    <xf numFmtId="14" fontId="107" fillId="38" borderId="1" xfId="0" applyNumberFormat="1" applyFont="1" applyFill="1" applyBorder="1" applyAlignment="1">
      <alignment horizontal="center" vertical="center"/>
    </xf>
    <xf numFmtId="0" fontId="0" fillId="39" borderId="0" xfId="0" applyFill="1" applyAlignment="1">
      <alignment vertical="center"/>
    </xf>
    <xf numFmtId="166" fontId="0" fillId="17" borderId="1" xfId="3" applyNumberFormat="1" applyFont="1" applyFill="1" applyBorder="1" applyAlignment="1">
      <alignment horizontal="center" vertical="center"/>
    </xf>
    <xf numFmtId="37" fontId="7" fillId="28" borderId="1" xfId="1" applyNumberFormat="1" applyFill="1" applyBorder="1" applyAlignment="1">
      <alignment horizontal="center" vertical="center"/>
    </xf>
    <xf numFmtId="3" fontId="1" fillId="15" borderId="1" xfId="0" applyNumberFormat="1" applyFont="1" applyFill="1" applyBorder="1" applyAlignment="1">
      <alignment horizontal="right" vertical="center"/>
    </xf>
    <xf numFmtId="0" fontId="31" fillId="26" borderId="1" xfId="0" applyFont="1" applyFill="1" applyBorder="1" applyAlignment="1">
      <alignment vertical="center"/>
    </xf>
    <xf numFmtId="0" fontId="8" fillId="0" borderId="0" xfId="0" applyFont="1" applyAlignment="1">
      <alignment horizontal="left" vertical="center"/>
    </xf>
    <xf numFmtId="14" fontId="31" fillId="26" borderId="1" xfId="0" applyNumberFormat="1" applyFont="1" applyFill="1" applyBorder="1" applyAlignment="1">
      <alignment horizontal="center" vertical="center"/>
    </xf>
    <xf numFmtId="14" fontId="26" fillId="28" borderId="1" xfId="0" applyNumberFormat="1" applyFont="1" applyFill="1" applyBorder="1" applyAlignment="1">
      <alignment horizontal="center" vertical="center"/>
    </xf>
    <xf numFmtId="14" fontId="97" fillId="28" borderId="1" xfId="0" applyNumberFormat="1" applyFont="1" applyFill="1" applyBorder="1" applyAlignment="1">
      <alignment horizontal="center" vertical="center"/>
    </xf>
    <xf numFmtId="14" fontId="0" fillId="28" borderId="1" xfId="0" applyNumberFormat="1" applyFill="1" applyBorder="1" applyAlignment="1">
      <alignment horizontal="center" vertical="center"/>
    </xf>
    <xf numFmtId="1" fontId="31" fillId="26" borderId="1" xfId="0" applyNumberFormat="1" applyFont="1" applyFill="1" applyBorder="1"/>
    <xf numFmtId="49" fontId="9" fillId="34" borderId="1" xfId="0" applyNumberFormat="1" applyFont="1" applyFill="1" applyBorder="1" applyAlignment="1">
      <alignment horizontal="center" vertical="center" wrapText="1"/>
    </xf>
    <xf numFmtId="1" fontId="31" fillId="12" borderId="1" xfId="0" applyNumberFormat="1" applyFont="1" applyFill="1" applyBorder="1"/>
    <xf numFmtId="0" fontId="18" fillId="0" borderId="0" xfId="0" applyFont="1" applyAlignment="1">
      <alignment horizontal="left" indent="1"/>
    </xf>
    <xf numFmtId="0" fontId="105" fillId="0" borderId="0" xfId="0" applyFont="1"/>
    <xf numFmtId="0" fontId="85" fillId="0" borderId="0" xfId="0" applyFont="1"/>
    <xf numFmtId="3" fontId="1" fillId="38" borderId="1" xfId="0" applyNumberFormat="1" applyFont="1" applyFill="1" applyBorder="1" applyAlignment="1">
      <alignment horizontal="right"/>
    </xf>
    <xf numFmtId="0" fontId="23" fillId="0" borderId="0" xfId="0" applyFont="1" applyAlignment="1">
      <alignment horizontal="left" vertical="center"/>
    </xf>
    <xf numFmtId="9" fontId="31" fillId="12" borderId="6" xfId="0" applyNumberFormat="1" applyFont="1" applyFill="1" applyBorder="1"/>
    <xf numFmtId="0" fontId="1" fillId="4" borderId="5" xfId="0" applyFont="1" applyFill="1" applyBorder="1"/>
    <xf numFmtId="0" fontId="78" fillId="0" borderId="0" xfId="0" applyFont="1" applyAlignment="1">
      <alignment horizontal="left" indent="1"/>
    </xf>
    <xf numFmtId="0" fontId="78" fillId="0" borderId="0" xfId="0" applyFont="1" applyAlignment="1">
      <alignment horizontal="left" indent="2"/>
    </xf>
    <xf numFmtId="0" fontId="8" fillId="4" borderId="0" xfId="0" applyFont="1" applyFill="1"/>
    <xf numFmtId="0" fontId="88" fillId="26" borderId="1" xfId="0" applyFont="1" applyFill="1" applyBorder="1"/>
    <xf numFmtId="49" fontId="105" fillId="41" borderId="1" xfId="0" applyNumberFormat="1" applyFont="1" applyFill="1" applyBorder="1" applyAlignment="1">
      <alignment horizontal="center"/>
    </xf>
    <xf numFmtId="0" fontId="105" fillId="41" borderId="1" xfId="0" applyFont="1" applyFill="1" applyBorder="1"/>
    <xf numFmtId="49" fontId="31" fillId="12" borderId="1" xfId="0" applyNumberFormat="1" applyFont="1" applyFill="1" applyBorder="1" applyAlignment="1">
      <alignment horizontal="center"/>
    </xf>
    <xf numFmtId="14" fontId="2" fillId="13" borderId="0" xfId="0" applyNumberFormat="1" applyFont="1" applyFill="1" applyAlignment="1">
      <alignment horizontal="left" vertical="top"/>
    </xf>
    <xf numFmtId="14" fontId="31" fillId="12" borderId="1" xfId="0" applyNumberFormat="1" applyFont="1" applyFill="1" applyBorder="1"/>
    <xf numFmtId="14" fontId="0" fillId="0" borderId="0" xfId="0" applyNumberFormat="1"/>
    <xf numFmtId="14" fontId="5" fillId="13" borderId="0" xfId="0" applyNumberFormat="1" applyFont="1" applyFill="1" applyAlignment="1">
      <alignment horizontal="left"/>
    </xf>
    <xf numFmtId="14" fontId="61" fillId="13" borderId="0" xfId="0" applyNumberFormat="1" applyFont="1" applyFill="1" applyAlignment="1">
      <alignment horizontal="left"/>
    </xf>
    <xf numFmtId="14" fontId="1" fillId="14" borderId="1" xfId="0" applyNumberFormat="1" applyFont="1" applyFill="1" applyBorder="1" applyAlignment="1">
      <alignment horizontal="center"/>
    </xf>
    <xf numFmtId="14" fontId="114" fillId="41" borderId="1" xfId="0" applyNumberFormat="1" applyFont="1" applyFill="1" applyBorder="1" applyAlignment="1">
      <alignment horizontal="left" indent="1"/>
    </xf>
    <xf numFmtId="14" fontId="0" fillId="33" borderId="1" xfId="0" applyNumberFormat="1" applyFill="1" applyBorder="1"/>
    <xf numFmtId="14" fontId="0" fillId="34" borderId="1" xfId="0" applyNumberFormat="1" applyFill="1" applyBorder="1"/>
    <xf numFmtId="14" fontId="0" fillId="27" borderId="1" xfId="0" applyNumberFormat="1" applyFill="1" applyBorder="1"/>
    <xf numFmtId="14" fontId="0" fillId="8" borderId="1" xfId="0" applyNumberFormat="1" applyFill="1" applyBorder="1"/>
    <xf numFmtId="14" fontId="0" fillId="4" borderId="1" xfId="0" applyNumberFormat="1" applyFill="1" applyBorder="1"/>
    <xf numFmtId="14" fontId="0" fillId="0" borderId="1" xfId="0" applyNumberFormat="1" applyBorder="1"/>
    <xf numFmtId="0" fontId="82" fillId="14" borderId="0" xfId="2" applyFont="1" applyFill="1" applyAlignment="1">
      <alignment horizontal="left"/>
    </xf>
    <xf numFmtId="0" fontId="10" fillId="13" borderId="0" xfId="2" applyFill="1" applyAlignment="1">
      <alignment horizontal="left"/>
    </xf>
    <xf numFmtId="0" fontId="96" fillId="13" borderId="0" xfId="2" applyFont="1" applyFill="1" applyAlignment="1">
      <alignment horizontal="left"/>
    </xf>
    <xf numFmtId="0" fontId="55" fillId="13" borderId="7" xfId="0" applyFont="1" applyFill="1" applyBorder="1" applyAlignment="1">
      <alignment horizontal="left" wrapText="1" indent="1"/>
    </xf>
    <xf numFmtId="0" fontId="55" fillId="13" borderId="0" xfId="0" applyFont="1" applyFill="1" applyAlignment="1">
      <alignment horizontal="left" wrapText="1" indent="1"/>
    </xf>
    <xf numFmtId="0" fontId="1" fillId="12" borderId="12" xfId="0" applyFont="1" applyFill="1" applyBorder="1" applyAlignment="1">
      <alignment horizontal="center" vertical="center"/>
    </xf>
    <xf numFmtId="0" fontId="1" fillId="12" borderId="5" xfId="0" applyFont="1" applyFill="1" applyBorder="1" applyAlignment="1">
      <alignment horizontal="center" vertical="center"/>
    </xf>
    <xf numFmtId="0" fontId="28" fillId="28" borderId="10" xfId="0" applyFont="1" applyFill="1" applyBorder="1" applyAlignment="1">
      <alignment horizontal="center" vertical="center"/>
    </xf>
    <xf numFmtId="0" fontId="1" fillId="4" borderId="14"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12" xfId="0" applyFont="1" applyFill="1" applyBorder="1" applyAlignment="1">
      <alignment horizontal="center" vertical="center"/>
    </xf>
    <xf numFmtId="0" fontId="1" fillId="4" borderId="13" xfId="0" applyFont="1" applyFill="1" applyBorder="1" applyAlignment="1">
      <alignment horizontal="center" vertical="center"/>
    </xf>
    <xf numFmtId="0" fontId="1" fillId="4" borderId="5" xfId="0" applyFont="1" applyFill="1" applyBorder="1" applyAlignment="1">
      <alignment horizontal="center" vertical="center"/>
    </xf>
    <xf numFmtId="0" fontId="0" fillId="12" borderId="12" xfId="0" applyFill="1" applyBorder="1" applyAlignment="1">
      <alignment horizontal="center" vertical="center"/>
    </xf>
    <xf numFmtId="0" fontId="0" fillId="12" borderId="13" xfId="0" applyFill="1" applyBorder="1" applyAlignment="1">
      <alignment horizontal="center" vertical="center"/>
    </xf>
    <xf numFmtId="0" fontId="0" fillId="12" borderId="5" xfId="0" applyFill="1" applyBorder="1" applyAlignment="1">
      <alignment horizontal="center" vertical="center"/>
    </xf>
    <xf numFmtId="0" fontId="55" fillId="13" borderId="0" xfId="0" applyFont="1" applyFill="1" applyAlignment="1">
      <alignment horizontal="left" vertical="center" indent="1"/>
    </xf>
    <xf numFmtId="0" fontId="39" fillId="13" borderId="0" xfId="0" applyFont="1" applyFill="1" applyAlignment="1">
      <alignment horizontal="right" vertical="center" indent="1"/>
    </xf>
    <xf numFmtId="0" fontId="39" fillId="13" borderId="9" xfId="0" applyFont="1" applyFill="1" applyBorder="1" applyAlignment="1">
      <alignment horizontal="right" vertical="center" indent="1"/>
    </xf>
    <xf numFmtId="0" fontId="74" fillId="28" borderId="0" xfId="0" applyFont="1" applyFill="1" applyAlignment="1">
      <alignment horizontal="right" vertical="center" indent="1"/>
    </xf>
    <xf numFmtId="0" fontId="74" fillId="28" borderId="9" xfId="0" applyFont="1" applyFill="1" applyBorder="1" applyAlignment="1">
      <alignment horizontal="right" vertical="center" indent="1"/>
    </xf>
    <xf numFmtId="0" fontId="28" fillId="13" borderId="10" xfId="0" applyFont="1" applyFill="1" applyBorder="1" applyAlignment="1">
      <alignment horizontal="center" vertical="center"/>
    </xf>
    <xf numFmtId="0" fontId="1" fillId="4" borderId="12" xfId="0" applyFont="1" applyFill="1" applyBorder="1" applyAlignment="1">
      <alignment horizontal="center"/>
    </xf>
    <xf numFmtId="0" fontId="1" fillId="4" borderId="13" xfId="0" applyFont="1" applyFill="1" applyBorder="1" applyAlignment="1">
      <alignment horizontal="center"/>
    </xf>
    <xf numFmtId="0" fontId="1" fillId="4" borderId="5" xfId="0" applyFont="1" applyFill="1" applyBorder="1" applyAlignment="1">
      <alignment horizontal="center"/>
    </xf>
    <xf numFmtId="0" fontId="1" fillId="4" borderId="14" xfId="0" applyFont="1" applyFill="1" applyBorder="1" applyAlignment="1">
      <alignment horizontal="center" wrapText="1"/>
    </xf>
    <xf numFmtId="0" fontId="1" fillId="4" borderId="6" xfId="0" applyFont="1" applyFill="1" applyBorder="1" applyAlignment="1">
      <alignment horizontal="center" wrapText="1"/>
    </xf>
    <xf numFmtId="0" fontId="36" fillId="13" borderId="10" xfId="0" applyFont="1" applyFill="1" applyBorder="1" applyAlignment="1">
      <alignment horizontal="center" vertical="center"/>
    </xf>
    <xf numFmtId="0" fontId="17" fillId="37" borderId="12" xfId="0" applyFont="1" applyFill="1" applyBorder="1" applyAlignment="1">
      <alignment horizontal="center" vertical="center"/>
    </xf>
    <xf numFmtId="0" fontId="17" fillId="37" borderId="13" xfId="0" applyFont="1" applyFill="1" applyBorder="1" applyAlignment="1">
      <alignment horizontal="center" vertical="center"/>
    </xf>
    <xf numFmtId="0" fontId="17" fillId="37" borderId="5" xfId="0" applyFont="1" applyFill="1" applyBorder="1" applyAlignment="1">
      <alignment horizontal="center" vertical="center"/>
    </xf>
    <xf numFmtId="0" fontId="1" fillId="17" borderId="0" xfId="0" applyFont="1" applyFill="1" applyAlignment="1">
      <alignment horizontal="center"/>
    </xf>
    <xf numFmtId="0" fontId="28" fillId="0" borderId="10" xfId="0" applyFont="1" applyBorder="1" applyAlignment="1">
      <alignment horizontal="center" vertical="center"/>
    </xf>
    <xf numFmtId="0" fontId="1" fillId="24" borderId="12" xfId="0" applyFont="1" applyFill="1" applyBorder="1" applyAlignment="1">
      <alignment horizontal="center" vertical="center"/>
    </xf>
    <xf numFmtId="0" fontId="1" fillId="24" borderId="13" xfId="0" applyFont="1" applyFill="1" applyBorder="1" applyAlignment="1">
      <alignment horizontal="center" vertical="center"/>
    </xf>
    <xf numFmtId="0" fontId="1" fillId="24" borderId="5" xfId="0" applyFont="1" applyFill="1" applyBorder="1" applyAlignment="1">
      <alignment horizontal="center" vertical="center"/>
    </xf>
    <xf numFmtId="0" fontId="10" fillId="2" borderId="0" xfId="2" applyFill="1" applyAlignment="1">
      <alignment horizontal="left"/>
    </xf>
    <xf numFmtId="0" fontId="1" fillId="24" borderId="12" xfId="0" applyFont="1" applyFill="1" applyBorder="1" applyAlignment="1">
      <alignment horizontal="center"/>
    </xf>
    <xf numFmtId="0" fontId="1" fillId="24" borderId="13" xfId="0" applyFont="1" applyFill="1" applyBorder="1" applyAlignment="1">
      <alignment horizontal="center"/>
    </xf>
    <xf numFmtId="0" fontId="1" fillId="24" borderId="5" xfId="0" applyFont="1" applyFill="1" applyBorder="1" applyAlignment="1">
      <alignment horizontal="center"/>
    </xf>
    <xf numFmtId="0" fontId="1" fillId="34" borderId="14" xfId="0" applyFont="1" applyFill="1" applyBorder="1" applyAlignment="1">
      <alignment horizontal="center" vertical="center" wrapText="1"/>
    </xf>
    <xf numFmtId="0" fontId="1" fillId="34" borderId="15" xfId="0" applyFont="1" applyFill="1" applyBorder="1" applyAlignment="1">
      <alignment horizontal="center" vertical="center" wrapText="1"/>
    </xf>
    <xf numFmtId="0" fontId="1" fillId="34" borderId="6" xfId="0" applyFont="1" applyFill="1" applyBorder="1" applyAlignment="1">
      <alignment horizontal="center" vertical="center" wrapText="1"/>
    </xf>
    <xf numFmtId="0" fontId="1" fillId="34" borderId="2" xfId="0" applyFont="1" applyFill="1" applyBorder="1" applyAlignment="1">
      <alignment horizontal="center" vertical="center" wrapText="1"/>
    </xf>
    <xf numFmtId="0" fontId="1" fillId="34" borderId="7" xfId="0" applyFont="1" applyFill="1" applyBorder="1" applyAlignment="1">
      <alignment horizontal="center" vertical="center" wrapText="1"/>
    </xf>
    <xf numFmtId="0" fontId="1" fillId="34" borderId="1" xfId="0" applyFont="1" applyFill="1" applyBorder="1" applyAlignment="1">
      <alignment horizontal="center" vertical="center" wrapText="1"/>
    </xf>
    <xf numFmtId="49" fontId="9" fillId="34" borderId="1" xfId="0" applyNumberFormat="1" applyFont="1" applyFill="1" applyBorder="1" applyAlignment="1">
      <alignment horizontal="center" vertical="center" wrapText="1"/>
    </xf>
    <xf numFmtId="49" fontId="18" fillId="34" borderId="12" xfId="0" applyNumberFormat="1" applyFont="1" applyFill="1" applyBorder="1" applyAlignment="1">
      <alignment horizontal="center" vertical="center" wrapText="1"/>
    </xf>
    <xf numFmtId="49" fontId="18" fillId="34" borderId="13" xfId="0" applyNumberFormat="1" applyFont="1" applyFill="1" applyBorder="1" applyAlignment="1">
      <alignment horizontal="center" vertical="center" wrapText="1"/>
    </xf>
    <xf numFmtId="49" fontId="18" fillId="34" borderId="5" xfId="0" applyNumberFormat="1" applyFont="1" applyFill="1" applyBorder="1" applyAlignment="1">
      <alignment horizontal="center" vertical="center" wrapText="1"/>
    </xf>
    <xf numFmtId="14" fontId="9" fillId="34" borderId="1" xfId="0" applyNumberFormat="1" applyFont="1" applyFill="1" applyBorder="1" applyAlignment="1">
      <alignment horizontal="center" vertical="center" wrapText="1"/>
    </xf>
    <xf numFmtId="0" fontId="0" fillId="20" borderId="14" xfId="0" applyFill="1" applyBorder="1" applyAlignment="1">
      <alignment horizontal="center" vertical="center" wrapText="1"/>
    </xf>
    <xf numFmtId="0" fontId="0" fillId="20" borderId="15" xfId="0" applyFill="1" applyBorder="1" applyAlignment="1">
      <alignment horizontal="center" vertical="center" wrapText="1"/>
    </xf>
    <xf numFmtId="0" fontId="0" fillId="20" borderId="6" xfId="0" applyFill="1" applyBorder="1" applyAlignment="1">
      <alignment horizontal="center" vertical="center" wrapText="1"/>
    </xf>
    <xf numFmtId="0" fontId="0" fillId="20" borderId="1" xfId="0" applyFill="1" applyBorder="1" applyAlignment="1">
      <alignment horizontal="center" vertical="center" wrapText="1"/>
    </xf>
    <xf numFmtId="0" fontId="96" fillId="13" borderId="0" xfId="2" applyFont="1" applyFill="1" applyAlignment="1">
      <alignment horizontal="left" indent="1"/>
    </xf>
    <xf numFmtId="0" fontId="97" fillId="20" borderId="14" xfId="0" applyFont="1" applyFill="1" applyBorder="1" applyAlignment="1">
      <alignment horizontal="center" vertical="center" wrapText="1"/>
    </xf>
    <xf numFmtId="0" fontId="97" fillId="20" borderId="15" xfId="0" applyFont="1" applyFill="1" applyBorder="1" applyAlignment="1">
      <alignment horizontal="center" vertical="center" wrapText="1"/>
    </xf>
    <xf numFmtId="0" fontId="97" fillId="20" borderId="6" xfId="0" applyFont="1" applyFill="1" applyBorder="1" applyAlignment="1">
      <alignment horizontal="center" vertical="center" wrapText="1"/>
    </xf>
    <xf numFmtId="0" fontId="1" fillId="4" borderId="12" xfId="0" applyFont="1" applyFill="1" applyBorder="1" applyAlignment="1">
      <alignment horizontal="left"/>
    </xf>
    <xf numFmtId="0" fontId="1" fillId="4" borderId="5" xfId="0" applyFont="1" applyFill="1" applyBorder="1" applyAlignment="1">
      <alignment horizontal="left"/>
    </xf>
    <xf numFmtId="0" fontId="1" fillId="40" borderId="12" xfId="0" applyFont="1" applyFill="1" applyBorder="1" applyAlignment="1">
      <alignment horizontal="center"/>
    </xf>
    <xf numFmtId="0" fontId="1" fillId="40" borderId="5" xfId="0" applyFont="1" applyFill="1" applyBorder="1" applyAlignment="1">
      <alignment horizontal="center"/>
    </xf>
    <xf numFmtId="0" fontId="0" fillId="12" borderId="12" xfId="0" applyFill="1" applyBorder="1" applyAlignment="1">
      <alignment horizontal="center"/>
    </xf>
    <xf numFmtId="0" fontId="0" fillId="12" borderId="5" xfId="0" applyFill="1" applyBorder="1" applyAlignment="1">
      <alignment horizontal="center"/>
    </xf>
    <xf numFmtId="0" fontId="6" fillId="13" borderId="0" xfId="0" applyFont="1" applyFill="1" applyAlignment="1">
      <alignment horizontal="center"/>
    </xf>
    <xf numFmtId="0" fontId="6" fillId="13" borderId="3" xfId="0" applyFont="1" applyFill="1" applyBorder="1" applyAlignment="1">
      <alignment horizontal="center"/>
    </xf>
    <xf numFmtId="0" fontId="10" fillId="13" borderId="0" xfId="2" applyFill="1" applyAlignment="1">
      <alignment horizontal="left" indent="1"/>
    </xf>
    <xf numFmtId="0" fontId="0" fillId="13" borderId="0" xfId="0" applyFont="1" applyFill="1"/>
  </cellXfs>
  <cellStyles count="4">
    <cellStyle name="Currency" xfId="1" builtinId="4"/>
    <cellStyle name="Hyperlink" xfId="2" builtinId="8"/>
    <cellStyle name="Normal" xfId="0" builtinId="0"/>
    <cellStyle name="Percent" xfId="3" builtinId="5"/>
  </cellStyles>
  <dxfs count="36">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s>
  <tableStyles count="0" defaultTableStyle="TableStyleMedium2" defaultPivotStyle="PivotStyleLight16"/>
  <colors>
    <mruColors>
      <color rgb="FF0000FF"/>
      <color rgb="FFFFFF99"/>
      <color rgb="FFFFFFCC"/>
      <color rgb="FF009900"/>
      <color rgb="FFFFFF00"/>
      <color rgb="FFF15928"/>
      <color rgb="FFFFCCFF"/>
      <color rgb="FFFFCCCC"/>
      <color rgb="FFFF99CC"/>
      <color rgb="FFF159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3.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4.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5.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1.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F71-4992-80AC-B128A743C514}"/>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9F71-4992-80AC-B128A743C514}"/>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05-9F71-4992-80AC-B128A743C514}"/>
              </c:ext>
            </c:extLst>
          </c:dPt>
          <c:val>
            <c:numRef>
              <c:f>'SPERT® Normal (1-Point entry)'!$D$114:$D$116</c:f>
              <c:numCache>
                <c:formatCode>0%</c:formatCode>
                <c:ptCount val="3"/>
                <c:pt idx="0">
                  <c:v>0.79909084112303397</c:v>
                </c:pt>
                <c:pt idx="1">
                  <c:v>0.10045457943848307</c:v>
                </c:pt>
                <c:pt idx="2">
                  <c:v>0.10045457943848302</c:v>
                </c:pt>
              </c:numCache>
            </c:numRef>
          </c:val>
          <c:extLst>
            <c:ext xmlns:c16="http://schemas.microsoft.com/office/drawing/2014/chart" uri="{C3380CC4-5D6E-409C-BE32-E72D297353CC}">
              <c16:uniqueId val="{00000006-9F71-4992-80AC-B128A743C51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SPERT® Normal Distribution Bell-Curve</a:t>
            </a:r>
          </a:p>
        </c:rich>
      </c:tx>
      <c:layout>
        <c:manualLayout>
          <c:xMode val="edge"/>
          <c:yMode val="edge"/>
          <c:x val="0.32417134299073042"/>
          <c:y val="3.288106325041140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3"/>
            </a:solidFill>
            <a:ln>
              <a:noFill/>
            </a:ln>
            <a:effectLst/>
          </c:spPr>
          <c:invertIfNegative val="0"/>
          <c:cat>
            <c:numRef>
              <c:f>'SPERT® Normal Charts'!$W$4:$HO$4</c:f>
              <c:numCache>
                <c:formatCode>#,##0_);\(#,##0\)</c:formatCode>
                <c:ptCount val="201"/>
                <c:pt idx="0">
                  <c:v>40.000000000000284</c:v>
                </c:pt>
                <c:pt idx="1">
                  <c:v>40.800000000000281</c:v>
                </c:pt>
                <c:pt idx="2">
                  <c:v>41.600000000000279</c:v>
                </c:pt>
                <c:pt idx="3">
                  <c:v>42.400000000000276</c:v>
                </c:pt>
                <c:pt idx="4">
                  <c:v>43.200000000000273</c:v>
                </c:pt>
                <c:pt idx="5">
                  <c:v>44.00000000000027</c:v>
                </c:pt>
                <c:pt idx="6">
                  <c:v>44.800000000000267</c:v>
                </c:pt>
                <c:pt idx="7">
                  <c:v>45.600000000000264</c:v>
                </c:pt>
                <c:pt idx="8">
                  <c:v>46.400000000000261</c:v>
                </c:pt>
                <c:pt idx="9">
                  <c:v>47.200000000000259</c:v>
                </c:pt>
                <c:pt idx="10">
                  <c:v>48.000000000000256</c:v>
                </c:pt>
                <c:pt idx="11">
                  <c:v>48.800000000000253</c:v>
                </c:pt>
                <c:pt idx="12">
                  <c:v>49.60000000000025</c:v>
                </c:pt>
                <c:pt idx="13">
                  <c:v>50.400000000000247</c:v>
                </c:pt>
                <c:pt idx="14">
                  <c:v>51.200000000000244</c:v>
                </c:pt>
                <c:pt idx="15">
                  <c:v>52.000000000000242</c:v>
                </c:pt>
                <c:pt idx="16">
                  <c:v>52.800000000000239</c:v>
                </c:pt>
                <c:pt idx="17">
                  <c:v>53.600000000000236</c:v>
                </c:pt>
                <c:pt idx="18">
                  <c:v>54.400000000000233</c:v>
                </c:pt>
                <c:pt idx="19">
                  <c:v>55.20000000000023</c:v>
                </c:pt>
                <c:pt idx="20">
                  <c:v>56.000000000000227</c:v>
                </c:pt>
                <c:pt idx="21">
                  <c:v>56.800000000000225</c:v>
                </c:pt>
                <c:pt idx="22">
                  <c:v>57.600000000000222</c:v>
                </c:pt>
                <c:pt idx="23">
                  <c:v>58.400000000000219</c:v>
                </c:pt>
                <c:pt idx="24">
                  <c:v>59.200000000000216</c:v>
                </c:pt>
                <c:pt idx="25">
                  <c:v>60.000000000000213</c:v>
                </c:pt>
                <c:pt idx="26">
                  <c:v>60.80000000000021</c:v>
                </c:pt>
                <c:pt idx="27">
                  <c:v>61.600000000000207</c:v>
                </c:pt>
                <c:pt idx="28">
                  <c:v>62.400000000000205</c:v>
                </c:pt>
                <c:pt idx="29">
                  <c:v>63.200000000000202</c:v>
                </c:pt>
                <c:pt idx="30">
                  <c:v>64.000000000000199</c:v>
                </c:pt>
                <c:pt idx="31">
                  <c:v>64.800000000000196</c:v>
                </c:pt>
                <c:pt idx="32">
                  <c:v>65.600000000000193</c:v>
                </c:pt>
                <c:pt idx="33">
                  <c:v>66.40000000000019</c:v>
                </c:pt>
                <c:pt idx="34">
                  <c:v>67.200000000000188</c:v>
                </c:pt>
                <c:pt idx="35">
                  <c:v>68.000000000000185</c:v>
                </c:pt>
                <c:pt idx="36">
                  <c:v>68.800000000000182</c:v>
                </c:pt>
                <c:pt idx="37">
                  <c:v>69.600000000000179</c:v>
                </c:pt>
                <c:pt idx="38">
                  <c:v>70.400000000000176</c:v>
                </c:pt>
                <c:pt idx="39">
                  <c:v>71.200000000000173</c:v>
                </c:pt>
                <c:pt idx="40">
                  <c:v>72.000000000000171</c:v>
                </c:pt>
                <c:pt idx="41">
                  <c:v>72.800000000000168</c:v>
                </c:pt>
                <c:pt idx="42">
                  <c:v>73.600000000000165</c:v>
                </c:pt>
                <c:pt idx="43">
                  <c:v>74.400000000000162</c:v>
                </c:pt>
                <c:pt idx="44">
                  <c:v>75.200000000000159</c:v>
                </c:pt>
                <c:pt idx="45">
                  <c:v>76.000000000000156</c:v>
                </c:pt>
                <c:pt idx="46">
                  <c:v>76.800000000000153</c:v>
                </c:pt>
                <c:pt idx="47">
                  <c:v>77.600000000000151</c:v>
                </c:pt>
                <c:pt idx="48">
                  <c:v>78.400000000000148</c:v>
                </c:pt>
                <c:pt idx="49">
                  <c:v>79.200000000000145</c:v>
                </c:pt>
                <c:pt idx="50">
                  <c:v>80.000000000000142</c:v>
                </c:pt>
                <c:pt idx="51">
                  <c:v>80.800000000000139</c:v>
                </c:pt>
                <c:pt idx="52">
                  <c:v>81.600000000000136</c:v>
                </c:pt>
                <c:pt idx="53">
                  <c:v>82.400000000000134</c:v>
                </c:pt>
                <c:pt idx="54">
                  <c:v>83.200000000000131</c:v>
                </c:pt>
                <c:pt idx="55">
                  <c:v>84.000000000000128</c:v>
                </c:pt>
                <c:pt idx="56">
                  <c:v>84.800000000000125</c:v>
                </c:pt>
                <c:pt idx="57">
                  <c:v>85.600000000000122</c:v>
                </c:pt>
                <c:pt idx="58">
                  <c:v>86.400000000000119</c:v>
                </c:pt>
                <c:pt idx="59">
                  <c:v>87.200000000000117</c:v>
                </c:pt>
                <c:pt idx="60">
                  <c:v>88.000000000000114</c:v>
                </c:pt>
                <c:pt idx="61">
                  <c:v>88.800000000000111</c:v>
                </c:pt>
                <c:pt idx="62">
                  <c:v>89.600000000000108</c:v>
                </c:pt>
                <c:pt idx="63">
                  <c:v>90.400000000000105</c:v>
                </c:pt>
                <c:pt idx="64">
                  <c:v>91.200000000000102</c:v>
                </c:pt>
                <c:pt idx="65">
                  <c:v>92.000000000000099</c:v>
                </c:pt>
                <c:pt idx="66">
                  <c:v>92.800000000000097</c:v>
                </c:pt>
                <c:pt idx="67">
                  <c:v>93.600000000000094</c:v>
                </c:pt>
                <c:pt idx="68">
                  <c:v>94.400000000000091</c:v>
                </c:pt>
                <c:pt idx="69">
                  <c:v>95.200000000000088</c:v>
                </c:pt>
                <c:pt idx="70">
                  <c:v>96.000000000000085</c:v>
                </c:pt>
                <c:pt idx="71">
                  <c:v>96.800000000000082</c:v>
                </c:pt>
                <c:pt idx="72">
                  <c:v>97.60000000000008</c:v>
                </c:pt>
                <c:pt idx="73">
                  <c:v>98.400000000000077</c:v>
                </c:pt>
                <c:pt idx="74">
                  <c:v>99.200000000000074</c:v>
                </c:pt>
                <c:pt idx="75">
                  <c:v>100.00000000000007</c:v>
                </c:pt>
                <c:pt idx="76">
                  <c:v>100.80000000000007</c:v>
                </c:pt>
                <c:pt idx="77">
                  <c:v>101.60000000000007</c:v>
                </c:pt>
                <c:pt idx="78">
                  <c:v>102.40000000000006</c:v>
                </c:pt>
                <c:pt idx="79">
                  <c:v>103.20000000000006</c:v>
                </c:pt>
                <c:pt idx="80">
                  <c:v>104.00000000000006</c:v>
                </c:pt>
                <c:pt idx="81">
                  <c:v>104.80000000000005</c:v>
                </c:pt>
                <c:pt idx="82">
                  <c:v>105.60000000000005</c:v>
                </c:pt>
                <c:pt idx="83">
                  <c:v>106.40000000000005</c:v>
                </c:pt>
                <c:pt idx="84">
                  <c:v>107.20000000000005</c:v>
                </c:pt>
                <c:pt idx="85">
                  <c:v>108.00000000000004</c:v>
                </c:pt>
                <c:pt idx="86">
                  <c:v>108.80000000000004</c:v>
                </c:pt>
                <c:pt idx="87">
                  <c:v>109.60000000000004</c:v>
                </c:pt>
                <c:pt idx="88">
                  <c:v>110.40000000000003</c:v>
                </c:pt>
                <c:pt idx="89">
                  <c:v>111.20000000000003</c:v>
                </c:pt>
                <c:pt idx="90">
                  <c:v>112.00000000000003</c:v>
                </c:pt>
                <c:pt idx="91">
                  <c:v>112.80000000000003</c:v>
                </c:pt>
                <c:pt idx="92">
                  <c:v>113.60000000000002</c:v>
                </c:pt>
                <c:pt idx="93">
                  <c:v>114.40000000000002</c:v>
                </c:pt>
                <c:pt idx="94">
                  <c:v>115.20000000000002</c:v>
                </c:pt>
                <c:pt idx="95">
                  <c:v>116.00000000000001</c:v>
                </c:pt>
                <c:pt idx="96">
                  <c:v>116.80000000000001</c:v>
                </c:pt>
                <c:pt idx="97">
                  <c:v>117.60000000000001</c:v>
                </c:pt>
                <c:pt idx="98">
                  <c:v>118.4</c:v>
                </c:pt>
                <c:pt idx="99">
                  <c:v>119.2</c:v>
                </c:pt>
                <c:pt idx="100">
                  <c:v>120</c:v>
                </c:pt>
                <c:pt idx="101">
                  <c:v>120.8</c:v>
                </c:pt>
                <c:pt idx="102">
                  <c:v>121.6</c:v>
                </c:pt>
                <c:pt idx="103">
                  <c:v>122.39999999999999</c:v>
                </c:pt>
                <c:pt idx="104">
                  <c:v>123.19999999999999</c:v>
                </c:pt>
                <c:pt idx="105">
                  <c:v>123.99999999999999</c:v>
                </c:pt>
                <c:pt idx="106">
                  <c:v>124.79999999999998</c:v>
                </c:pt>
                <c:pt idx="107">
                  <c:v>125.59999999999998</c:v>
                </c:pt>
                <c:pt idx="108">
                  <c:v>126.39999999999998</c:v>
                </c:pt>
                <c:pt idx="109">
                  <c:v>127.19999999999997</c:v>
                </c:pt>
                <c:pt idx="110">
                  <c:v>127.99999999999997</c:v>
                </c:pt>
                <c:pt idx="111">
                  <c:v>128.79999999999998</c:v>
                </c:pt>
                <c:pt idx="112">
                  <c:v>129.6</c:v>
                </c:pt>
                <c:pt idx="113">
                  <c:v>130.4</c:v>
                </c:pt>
                <c:pt idx="114">
                  <c:v>131.20000000000002</c:v>
                </c:pt>
                <c:pt idx="115">
                  <c:v>132.00000000000003</c:v>
                </c:pt>
                <c:pt idx="116">
                  <c:v>132.80000000000004</c:v>
                </c:pt>
                <c:pt idx="117">
                  <c:v>133.60000000000005</c:v>
                </c:pt>
                <c:pt idx="118">
                  <c:v>134.40000000000006</c:v>
                </c:pt>
                <c:pt idx="119">
                  <c:v>135.20000000000007</c:v>
                </c:pt>
                <c:pt idx="120">
                  <c:v>136.00000000000009</c:v>
                </c:pt>
                <c:pt idx="121">
                  <c:v>136.8000000000001</c:v>
                </c:pt>
                <c:pt idx="122">
                  <c:v>137.60000000000011</c:v>
                </c:pt>
                <c:pt idx="123">
                  <c:v>138.40000000000012</c:v>
                </c:pt>
                <c:pt idx="124">
                  <c:v>139.20000000000013</c:v>
                </c:pt>
                <c:pt idx="125">
                  <c:v>140.00000000000014</c:v>
                </c:pt>
                <c:pt idx="126">
                  <c:v>140.80000000000015</c:v>
                </c:pt>
                <c:pt idx="127">
                  <c:v>141.60000000000016</c:v>
                </c:pt>
                <c:pt idx="128">
                  <c:v>142.40000000000018</c:v>
                </c:pt>
                <c:pt idx="129">
                  <c:v>143.20000000000019</c:v>
                </c:pt>
                <c:pt idx="130">
                  <c:v>144.0000000000002</c:v>
                </c:pt>
                <c:pt idx="131">
                  <c:v>144.80000000000021</c:v>
                </c:pt>
                <c:pt idx="132">
                  <c:v>145.60000000000022</c:v>
                </c:pt>
                <c:pt idx="133">
                  <c:v>146.40000000000023</c:v>
                </c:pt>
                <c:pt idx="134">
                  <c:v>147.20000000000024</c:v>
                </c:pt>
                <c:pt idx="135">
                  <c:v>148.00000000000026</c:v>
                </c:pt>
                <c:pt idx="136">
                  <c:v>148.80000000000027</c:v>
                </c:pt>
                <c:pt idx="137">
                  <c:v>149.60000000000028</c:v>
                </c:pt>
                <c:pt idx="138">
                  <c:v>150.40000000000029</c:v>
                </c:pt>
                <c:pt idx="139">
                  <c:v>151.2000000000003</c:v>
                </c:pt>
                <c:pt idx="140">
                  <c:v>152.00000000000031</c:v>
                </c:pt>
                <c:pt idx="141">
                  <c:v>152.80000000000032</c:v>
                </c:pt>
                <c:pt idx="142">
                  <c:v>153.60000000000034</c:v>
                </c:pt>
                <c:pt idx="143">
                  <c:v>154.40000000000035</c:v>
                </c:pt>
                <c:pt idx="144">
                  <c:v>155.20000000000036</c:v>
                </c:pt>
                <c:pt idx="145">
                  <c:v>156.00000000000037</c:v>
                </c:pt>
                <c:pt idx="146">
                  <c:v>156.80000000000038</c:v>
                </c:pt>
                <c:pt idx="147">
                  <c:v>157.60000000000039</c:v>
                </c:pt>
                <c:pt idx="148">
                  <c:v>158.4000000000004</c:v>
                </c:pt>
                <c:pt idx="149">
                  <c:v>159.20000000000041</c:v>
                </c:pt>
                <c:pt idx="150">
                  <c:v>160.00000000000043</c:v>
                </c:pt>
                <c:pt idx="151">
                  <c:v>160.80000000000044</c:v>
                </c:pt>
                <c:pt idx="152">
                  <c:v>161.60000000000045</c:v>
                </c:pt>
                <c:pt idx="153">
                  <c:v>162.40000000000046</c:v>
                </c:pt>
                <c:pt idx="154">
                  <c:v>163.20000000000047</c:v>
                </c:pt>
                <c:pt idx="155">
                  <c:v>164.00000000000048</c:v>
                </c:pt>
                <c:pt idx="156">
                  <c:v>164.80000000000049</c:v>
                </c:pt>
                <c:pt idx="157">
                  <c:v>165.60000000000051</c:v>
                </c:pt>
                <c:pt idx="158">
                  <c:v>166.40000000000052</c:v>
                </c:pt>
                <c:pt idx="159">
                  <c:v>167.20000000000053</c:v>
                </c:pt>
                <c:pt idx="160">
                  <c:v>168.00000000000054</c:v>
                </c:pt>
                <c:pt idx="161">
                  <c:v>168.80000000000055</c:v>
                </c:pt>
                <c:pt idx="162">
                  <c:v>169.60000000000056</c:v>
                </c:pt>
                <c:pt idx="163">
                  <c:v>170.40000000000057</c:v>
                </c:pt>
                <c:pt idx="164">
                  <c:v>171.20000000000059</c:v>
                </c:pt>
                <c:pt idx="165">
                  <c:v>172.0000000000006</c:v>
                </c:pt>
                <c:pt idx="166">
                  <c:v>172.80000000000061</c:v>
                </c:pt>
                <c:pt idx="167">
                  <c:v>173.60000000000062</c:v>
                </c:pt>
                <c:pt idx="168">
                  <c:v>174.40000000000063</c:v>
                </c:pt>
                <c:pt idx="169">
                  <c:v>175.20000000000064</c:v>
                </c:pt>
                <c:pt idx="170">
                  <c:v>176.00000000000065</c:v>
                </c:pt>
                <c:pt idx="171">
                  <c:v>176.80000000000067</c:v>
                </c:pt>
                <c:pt idx="172">
                  <c:v>177.60000000000068</c:v>
                </c:pt>
                <c:pt idx="173">
                  <c:v>178.40000000000069</c:v>
                </c:pt>
                <c:pt idx="174">
                  <c:v>179.2000000000007</c:v>
                </c:pt>
                <c:pt idx="175">
                  <c:v>180.00000000000071</c:v>
                </c:pt>
                <c:pt idx="176">
                  <c:v>180.80000000000072</c:v>
                </c:pt>
                <c:pt idx="177">
                  <c:v>181.60000000000073</c:v>
                </c:pt>
                <c:pt idx="178">
                  <c:v>182.40000000000074</c:v>
                </c:pt>
                <c:pt idx="179">
                  <c:v>183.20000000000076</c:v>
                </c:pt>
                <c:pt idx="180">
                  <c:v>184.00000000000077</c:v>
                </c:pt>
                <c:pt idx="181">
                  <c:v>184.80000000000078</c:v>
                </c:pt>
                <c:pt idx="182">
                  <c:v>185.60000000000079</c:v>
                </c:pt>
                <c:pt idx="183">
                  <c:v>186.4000000000008</c:v>
                </c:pt>
                <c:pt idx="184">
                  <c:v>187.20000000000081</c:v>
                </c:pt>
                <c:pt idx="185">
                  <c:v>188.00000000000082</c:v>
                </c:pt>
                <c:pt idx="186">
                  <c:v>188.80000000000084</c:v>
                </c:pt>
                <c:pt idx="187">
                  <c:v>189.60000000000085</c:v>
                </c:pt>
                <c:pt idx="188">
                  <c:v>190.40000000000086</c:v>
                </c:pt>
                <c:pt idx="189">
                  <c:v>191.20000000000087</c:v>
                </c:pt>
                <c:pt idx="190">
                  <c:v>192.00000000000088</c:v>
                </c:pt>
                <c:pt idx="191">
                  <c:v>192.80000000000089</c:v>
                </c:pt>
                <c:pt idx="192">
                  <c:v>193.6000000000009</c:v>
                </c:pt>
                <c:pt idx="193">
                  <c:v>194.40000000000092</c:v>
                </c:pt>
                <c:pt idx="194">
                  <c:v>195.20000000000093</c:v>
                </c:pt>
                <c:pt idx="195">
                  <c:v>196.00000000000094</c:v>
                </c:pt>
                <c:pt idx="196">
                  <c:v>196.80000000000095</c:v>
                </c:pt>
                <c:pt idx="197">
                  <c:v>197.60000000000096</c:v>
                </c:pt>
                <c:pt idx="198">
                  <c:v>198.40000000000097</c:v>
                </c:pt>
                <c:pt idx="199">
                  <c:v>199.20000000000098</c:v>
                </c:pt>
                <c:pt idx="200">
                  <c:v>200.00000000000099</c:v>
                </c:pt>
              </c:numCache>
            </c:numRef>
          </c:cat>
          <c:val>
            <c:numRef>
              <c:f>'SPERT® Normal Charts'!$HP$4:$PH$4</c:f>
              <c:numCache>
                <c:formatCode>General</c:formatCode>
                <c:ptCount val="201"/>
                <c:pt idx="0">
                  <c:v>6.4261624845465286E-5</c:v>
                </c:pt>
                <c:pt idx="1">
                  <c:v>7.1773705793906127E-5</c:v>
                </c:pt>
                <c:pt idx="2">
                  <c:v>8.007491538967009E-5</c:v>
                </c:pt>
                <c:pt idx="3">
                  <c:v>8.9237019668035334E-5</c:v>
                </c:pt>
                <c:pt idx="4">
                  <c:v>9.9337008394372045E-5</c:v>
                </c:pt>
                <c:pt idx="5">
                  <c:v>1.1045733143459165E-4</c:v>
                </c:pt>
                <c:pt idx="6">
                  <c:v>1.2268613001597756E-4</c:v>
                </c:pt>
                <c:pt idx="7">
                  <c:v>1.3611746067500132E-4</c:v>
                </c:pt>
                <c:pt idx="8">
                  <c:v>1.508515095008087E-4</c:v>
                </c:pt>
                <c:pt idx="9">
                  <c:v>1.6699479409651986E-4</c:v>
                </c:pt>
                <c:pt idx="10">
                  <c:v>1.8466035049742287E-4</c:v>
                </c:pt>
                <c:pt idx="11">
                  <c:v>2.0396790210787868E-4</c:v>
                </c:pt>
                <c:pt idx="12">
                  <c:v>2.2504400754977264E-4</c:v>
                </c:pt>
                <c:pt idx="13">
                  <c:v>2.480221841573347E-4</c:v>
                </c:pt>
                <c:pt idx="14">
                  <c:v>2.7304300370890476E-4</c:v>
                </c:pt>
                <c:pt idx="15">
                  <c:v>3.0025415685872638E-4</c:v>
                </c:pt>
                <c:pt idx="16">
                  <c:v>3.2981048262417439E-4</c:v>
                </c:pt>
                <c:pt idx="17">
                  <c:v>3.6187395919913068E-4</c:v>
                </c:pt>
                <c:pt idx="18">
                  <c:v>3.9661365230572677E-4</c:v>
                </c:pt>
                <c:pt idx="19">
                  <c:v>4.342056172676193E-4</c:v>
                </c:pt>
                <c:pt idx="20">
                  <c:v>4.7483275099157189E-4</c:v>
                </c:pt>
                <c:pt idx="21">
                  <c:v>5.1868459008352127E-4</c:v>
                </c:pt>
                <c:pt idx="22">
                  <c:v>5.6595705140358101E-4</c:v>
                </c:pt>
                <c:pt idx="23">
                  <c:v>6.168521114844434E-4</c:v>
                </c:pt>
                <c:pt idx="24">
                  <c:v>6.715774214020565E-4</c:v>
                </c:pt>
                <c:pt idx="25">
                  <c:v>7.303458538987053E-4</c:v>
                </c:pt>
                <c:pt idx="26">
                  <c:v>7.9337497981877864E-4</c:v>
                </c:pt>
                <c:pt idx="27">
                  <c:v>8.6088647122827661E-4</c:v>
                </c:pt>
                <c:pt idx="28">
                  <c:v>9.3310542895180674E-4</c:v>
                </c:pt>
                <c:pt idx="29">
                  <c:v>1.0102596326761603E-3</c:v>
                </c:pt>
                <c:pt idx="30">
                  <c:v>1.0925787122379169E-3</c:v>
                </c:pt>
                <c:pt idx="31">
                  <c:v>1.1802932392334041E-3</c:v>
                </c:pt>
                <c:pt idx="32">
                  <c:v>1.273633738661918E-3</c:v>
                </c:pt>
                <c:pt idx="33">
                  <c:v>1.3728296209356197E-3</c:v>
                </c:pt>
                <c:pt idx="34">
                  <c:v>1.478108035259669E-3</c:v>
                </c:pt>
                <c:pt idx="35">
                  <c:v>1.5896926461007751E-3</c:v>
                </c:pt>
                <c:pt idx="36">
                  <c:v>1.7078023352176189E-3</c:v>
                </c:pt>
                <c:pt idx="37">
                  <c:v>1.8326498325178283E-3</c:v>
                </c:pt>
                <c:pt idx="38">
                  <c:v>1.9644402798280128E-3</c:v>
                </c:pt>
                <c:pt idx="39">
                  <c:v>2.1033697325095182E-3</c:v>
                </c:pt>
                <c:pt idx="40">
                  <c:v>2.2496236047162012E-3</c:v>
                </c:pt>
                <c:pt idx="41">
                  <c:v>2.4033750649639003E-3</c:v>
                </c:pt>
                <c:pt idx="42">
                  <c:v>2.5647833895561705E-3</c:v>
                </c:pt>
                <c:pt idx="43">
                  <c:v>2.7339922822782262E-3</c:v>
                </c:pt>
                <c:pt idx="44">
                  <c:v>2.9111281696215015E-3</c:v>
                </c:pt>
                <c:pt idx="45">
                  <c:v>3.0962984816247491E-3</c:v>
                </c:pt>
                <c:pt idx="46">
                  <c:v>3.2895899292039611E-3</c:v>
                </c:pt>
                <c:pt idx="47">
                  <c:v>3.4910667895819035E-3</c:v>
                </c:pt>
                <c:pt idx="48">
                  <c:v>3.7007692121080338E-3</c:v>
                </c:pt>
                <c:pt idx="49">
                  <c:v>3.9187115573703296E-3</c:v>
                </c:pt>
                <c:pt idx="50">
                  <c:v>4.1448807830312354E-3</c:v>
                </c:pt>
                <c:pt idx="51">
                  <c:v>4.3792348902604653E-3</c:v>
                </c:pt>
                <c:pt idx="52">
                  <c:v>4.6217014449773568E-3</c:v>
                </c:pt>
                <c:pt idx="53">
                  <c:v>4.8721761883458968E-3</c:v>
                </c:pt>
                <c:pt idx="54">
                  <c:v>5.1305217510771075E-3</c:v>
                </c:pt>
                <c:pt idx="55">
                  <c:v>5.3965664860788657E-3</c:v>
                </c:pt>
                <c:pt idx="56">
                  <c:v>5.6701034338449635E-3</c:v>
                </c:pt>
                <c:pt idx="57">
                  <c:v>5.9508894346879723E-3</c:v>
                </c:pt>
                <c:pt idx="58">
                  <c:v>6.2386444014894127E-3</c:v>
                </c:pt>
                <c:pt idx="59">
                  <c:v>6.5330507660629009E-3</c:v>
                </c:pt>
                <c:pt idx="60">
                  <c:v>6.833753111499777E-3</c:v>
                </c:pt>
                <c:pt idx="61">
                  <c:v>7.1403580019920171E-3</c:v>
                </c:pt>
                <c:pt idx="62">
                  <c:v>7.4524340206058989E-3</c:v>
                </c:pt>
                <c:pt idx="63">
                  <c:v>7.7695120243152817E-3</c:v>
                </c:pt>
                <c:pt idx="64">
                  <c:v>8.0910856243005796E-3</c:v>
                </c:pt>
                <c:pt idx="65">
                  <c:v>8.4166118980858289E-3</c:v>
                </c:pt>
                <c:pt idx="66">
                  <c:v>8.7455123385302164E-3</c:v>
                </c:pt>
                <c:pt idx="67">
                  <c:v>9.0771740430229796E-3</c:v>
                </c:pt>
                <c:pt idx="68">
                  <c:v>9.4109511444635564E-3</c:v>
                </c:pt>
                <c:pt idx="69">
                  <c:v>9.7461664837568285E-3</c:v>
                </c:pt>
                <c:pt idx="70">
                  <c:v>1.0082113521631009E-2</c:v>
                </c:pt>
                <c:pt idx="71">
                  <c:v>1.0418058485610804E-2</c:v>
                </c:pt>
                <c:pt idx="72">
                  <c:v>1.0753242745968269E-2</c:v>
                </c:pt>
                <c:pt idx="73">
                  <c:v>1.1086885412448148E-2</c:v>
                </c:pt>
                <c:pt idx="74">
                  <c:v>1.1418186141542882E-2</c:v>
                </c:pt>
                <c:pt idx="75">
                  <c:v>1.1746328142095969E-2</c:v>
                </c:pt>
                <c:pt idx="76">
                  <c:v>1.207048136506181E-2</c:v>
                </c:pt>
                <c:pt idx="77">
                  <c:v>1.2389805861366799E-2</c:v>
                </c:pt>
                <c:pt idx="78">
                  <c:v>1.2703455290021575E-2</c:v>
                </c:pt>
                <c:pt idx="79">
                  <c:v>1.301058055694841E-2</c:v>
                </c:pt>
                <c:pt idx="80">
                  <c:v>1.3310333563431365E-2</c:v>
                </c:pt>
                <c:pt idx="81">
                  <c:v>1.3601871041688604E-2</c:v>
                </c:pt>
                <c:pt idx="82">
                  <c:v>1.3884358453825003E-2</c:v>
                </c:pt>
                <c:pt idx="83">
                  <c:v>1.4156973929364934E-2</c:v>
                </c:pt>
                <c:pt idx="84">
                  <c:v>1.4418912215705135E-2</c:v>
                </c:pt>
                <c:pt idx="85">
                  <c:v>1.466938861517916E-2</c:v>
                </c:pt>
                <c:pt idx="86">
                  <c:v>1.4907642881998719E-2</c:v>
                </c:pt>
                <c:pt idx="87">
                  <c:v>1.5132943052142425E-2</c:v>
                </c:pt>
                <c:pt idx="88">
                  <c:v>1.5344589179305148E-2</c:v>
                </c:pt>
                <c:pt idx="89">
                  <c:v>1.5541916950305365E-2</c:v>
                </c:pt>
                <c:pt idx="90">
                  <c:v>1.5724301153874725E-2</c:v>
                </c:pt>
                <c:pt idx="91">
                  <c:v>1.589115897752184E-2</c:v>
                </c:pt>
                <c:pt idx="92">
                  <c:v>1.6041953108167251E-2</c:v>
                </c:pt>
                <c:pt idx="93">
                  <c:v>1.6176194613481121E-2</c:v>
                </c:pt>
                <c:pt idx="94">
                  <c:v>1.6293445582310665E-2</c:v>
                </c:pt>
                <c:pt idx="95">
                  <c:v>1.6393321504247497E-2</c:v>
                </c:pt>
                <c:pt idx="96">
                  <c:v>1.6475493370242403E-2</c:v>
                </c:pt>
                <c:pt idx="97">
                  <c:v>1.6539689478208826E-2</c:v>
                </c:pt>
                <c:pt idx="98">
                  <c:v>1.6585696929748012E-2</c:v>
                </c:pt>
                <c:pt idx="99">
                  <c:v>1.6613362806457376E-2</c:v>
                </c:pt>
                <c:pt idx="100">
                  <c:v>1.662259501672636E-2</c:v>
                </c:pt>
                <c:pt idx="101">
                  <c:v>1.6613362806457376E-2</c:v>
                </c:pt>
                <c:pt idx="102">
                  <c:v>1.6585696929748012E-2</c:v>
                </c:pt>
                <c:pt idx="103">
                  <c:v>1.6539689478208826E-2</c:v>
                </c:pt>
                <c:pt idx="104">
                  <c:v>1.6475493370242403E-2</c:v>
                </c:pt>
                <c:pt idx="105">
                  <c:v>1.6393321504247497E-2</c:v>
                </c:pt>
                <c:pt idx="106">
                  <c:v>1.6293445582310665E-2</c:v>
                </c:pt>
                <c:pt idx="107">
                  <c:v>1.6176194613481121E-2</c:v>
                </c:pt>
                <c:pt idx="108">
                  <c:v>1.6041953108167251E-2</c:v>
                </c:pt>
                <c:pt idx="109">
                  <c:v>1.589115897752184E-2</c:v>
                </c:pt>
                <c:pt idx="110">
                  <c:v>1.5724301153874725E-2</c:v>
                </c:pt>
                <c:pt idx="111">
                  <c:v>1.554191695030536E-2</c:v>
                </c:pt>
                <c:pt idx="112">
                  <c:v>1.5344589179305141E-2</c:v>
                </c:pt>
                <c:pt idx="113">
                  <c:v>1.5132943052142415E-2</c:v>
                </c:pt>
                <c:pt idx="114">
                  <c:v>1.4907642881998702E-2</c:v>
                </c:pt>
                <c:pt idx="115">
                  <c:v>1.4669388615179137E-2</c:v>
                </c:pt>
                <c:pt idx="116">
                  <c:v>1.4418912215705107E-2</c:v>
                </c:pt>
                <c:pt idx="117">
                  <c:v>1.4156973929364901E-2</c:v>
                </c:pt>
                <c:pt idx="118">
                  <c:v>1.3884358453824965E-2</c:v>
                </c:pt>
                <c:pt idx="119">
                  <c:v>1.3601871041688557E-2</c:v>
                </c:pt>
                <c:pt idx="120">
                  <c:v>1.3310333563431313E-2</c:v>
                </c:pt>
                <c:pt idx="121">
                  <c:v>1.3010580556948348E-2</c:v>
                </c:pt>
                <c:pt idx="122">
                  <c:v>1.2703455290021507E-2</c:v>
                </c:pt>
                <c:pt idx="123">
                  <c:v>1.2389805861366726E-2</c:v>
                </c:pt>
                <c:pt idx="124">
                  <c:v>1.2070481365061728E-2</c:v>
                </c:pt>
                <c:pt idx="125">
                  <c:v>1.1746328142095882E-2</c:v>
                </c:pt>
                <c:pt idx="126">
                  <c:v>1.1418186141542788E-2</c:v>
                </c:pt>
                <c:pt idx="127">
                  <c:v>1.1086885412448049E-2</c:v>
                </c:pt>
                <c:pt idx="128">
                  <c:v>1.0753242745968162E-2</c:v>
                </c:pt>
                <c:pt idx="129">
                  <c:v>1.0418058485610691E-2</c:v>
                </c:pt>
                <c:pt idx="130">
                  <c:v>1.0082113521630891E-2</c:v>
                </c:pt>
                <c:pt idx="131">
                  <c:v>9.7461664837567036E-3</c:v>
                </c:pt>
                <c:pt idx="132">
                  <c:v>9.4109511444634281E-3</c:v>
                </c:pt>
                <c:pt idx="133">
                  <c:v>9.0771740430228443E-3</c:v>
                </c:pt>
                <c:pt idx="134">
                  <c:v>8.7455123385300742E-3</c:v>
                </c:pt>
                <c:pt idx="135">
                  <c:v>8.4166118980856814E-3</c:v>
                </c:pt>
                <c:pt idx="136">
                  <c:v>8.0910856243004321E-3</c:v>
                </c:pt>
                <c:pt idx="137">
                  <c:v>7.7695120243151282E-3</c:v>
                </c:pt>
                <c:pt idx="138">
                  <c:v>7.452434020605741E-3</c:v>
                </c:pt>
                <c:pt idx="139">
                  <c:v>7.1403580019918584E-3</c:v>
                </c:pt>
                <c:pt idx="140">
                  <c:v>6.8337531114996157E-3</c:v>
                </c:pt>
                <c:pt idx="141">
                  <c:v>6.5330507660627361E-3</c:v>
                </c:pt>
                <c:pt idx="142">
                  <c:v>6.2386444014892479E-3</c:v>
                </c:pt>
                <c:pt idx="143">
                  <c:v>5.9508894346878057E-3</c:v>
                </c:pt>
                <c:pt idx="144">
                  <c:v>5.6701034338447944E-3</c:v>
                </c:pt>
                <c:pt idx="145">
                  <c:v>5.3965664860786975E-3</c:v>
                </c:pt>
                <c:pt idx="146">
                  <c:v>5.1305217510769401E-3</c:v>
                </c:pt>
                <c:pt idx="147">
                  <c:v>4.8721761883457285E-3</c:v>
                </c:pt>
                <c:pt idx="148">
                  <c:v>4.6217014449771911E-3</c:v>
                </c:pt>
                <c:pt idx="149">
                  <c:v>4.3792348902602996E-3</c:v>
                </c:pt>
                <c:pt idx="150">
                  <c:v>4.1448807830310724E-3</c:v>
                </c:pt>
                <c:pt idx="151">
                  <c:v>3.9187115573701675E-3</c:v>
                </c:pt>
                <c:pt idx="152">
                  <c:v>3.7007692121078747E-3</c:v>
                </c:pt>
                <c:pt idx="153">
                  <c:v>3.4910667895817447E-3</c:v>
                </c:pt>
                <c:pt idx="154">
                  <c:v>3.2895899292038075E-3</c:v>
                </c:pt>
                <c:pt idx="155">
                  <c:v>3.0962984816245978E-3</c:v>
                </c:pt>
                <c:pt idx="156">
                  <c:v>2.9111281696213537E-3</c:v>
                </c:pt>
                <c:pt idx="157">
                  <c:v>2.7339922822780822E-3</c:v>
                </c:pt>
                <c:pt idx="158">
                  <c:v>2.5647833895560295E-3</c:v>
                </c:pt>
                <c:pt idx="159">
                  <c:v>2.4033750649637628E-3</c:v>
                </c:pt>
                <c:pt idx="160">
                  <c:v>2.2496236047160672E-3</c:v>
                </c:pt>
                <c:pt idx="161">
                  <c:v>2.1033697325093885E-3</c:v>
                </c:pt>
                <c:pt idx="162">
                  <c:v>1.9644402798278879E-3</c:v>
                </c:pt>
                <c:pt idx="163">
                  <c:v>1.8326498325177069E-3</c:v>
                </c:pt>
                <c:pt idx="164">
                  <c:v>1.7078023352175029E-3</c:v>
                </c:pt>
                <c:pt idx="165">
                  <c:v>1.5896926461006636E-3</c:v>
                </c:pt>
                <c:pt idx="166">
                  <c:v>1.4781080352595606E-3</c:v>
                </c:pt>
                <c:pt idx="167">
                  <c:v>1.372829620935516E-3</c:v>
                </c:pt>
                <c:pt idx="168">
                  <c:v>1.2736337386618196E-3</c:v>
                </c:pt>
                <c:pt idx="169">
                  <c:v>1.1802932392333094E-3</c:v>
                </c:pt>
                <c:pt idx="170">
                  <c:v>1.0925787122378261E-3</c:v>
                </c:pt>
                <c:pt idx="171">
                  <c:v>1.0102596326760742E-3</c:v>
                </c:pt>
                <c:pt idx="172">
                  <c:v>9.3310542895172412E-4</c:v>
                </c:pt>
                <c:pt idx="173">
                  <c:v>8.6088647122819877E-4</c:v>
                </c:pt>
                <c:pt idx="174">
                  <c:v>7.9337497981870459E-4</c:v>
                </c:pt>
                <c:pt idx="175">
                  <c:v>7.3034585389863461E-4</c:v>
                </c:pt>
                <c:pt idx="176">
                  <c:v>6.7157742140198993E-4</c:v>
                </c:pt>
                <c:pt idx="177">
                  <c:v>6.1685211148438085E-4</c:v>
                </c:pt>
                <c:pt idx="178">
                  <c:v>5.6595705140352148E-4</c:v>
                </c:pt>
                <c:pt idx="179">
                  <c:v>5.1868459008346554E-4</c:v>
                </c:pt>
                <c:pt idx="180">
                  <c:v>4.7483275099151963E-4</c:v>
                </c:pt>
                <c:pt idx="181">
                  <c:v>4.3420561726756991E-4</c:v>
                </c:pt>
                <c:pt idx="182">
                  <c:v>3.9661365230568048E-4</c:v>
                </c:pt>
                <c:pt idx="183">
                  <c:v>3.6187395919908764E-4</c:v>
                </c:pt>
                <c:pt idx="184">
                  <c:v>3.2981048262413368E-4</c:v>
                </c:pt>
                <c:pt idx="185">
                  <c:v>3.0025415685868854E-4</c:v>
                </c:pt>
                <c:pt idx="186">
                  <c:v>2.7304300370886958E-4</c:v>
                </c:pt>
                <c:pt idx="187">
                  <c:v>2.4802218415730169E-4</c:v>
                </c:pt>
                <c:pt idx="188">
                  <c:v>2.2504400754974206E-4</c:v>
                </c:pt>
                <c:pt idx="189">
                  <c:v>2.0396790210785044E-4</c:v>
                </c:pt>
                <c:pt idx="190">
                  <c:v>1.8466035049739663E-4</c:v>
                </c:pt>
                <c:pt idx="191">
                  <c:v>1.6699479409649554E-4</c:v>
                </c:pt>
                <c:pt idx="192">
                  <c:v>1.5085150950078631E-4</c:v>
                </c:pt>
                <c:pt idx="193">
                  <c:v>1.3611746067498053E-4</c:v>
                </c:pt>
                <c:pt idx="194">
                  <c:v>1.2268613001595847E-4</c:v>
                </c:pt>
                <c:pt idx="195">
                  <c:v>1.1045733143457408E-4</c:v>
                </c:pt>
                <c:pt idx="196">
                  <c:v>9.9337008394355822E-5</c:v>
                </c:pt>
                <c:pt idx="197">
                  <c:v>8.9237019668020426E-5</c:v>
                </c:pt>
                <c:pt idx="198">
                  <c:v>8.007491538965651E-5</c:v>
                </c:pt>
                <c:pt idx="199">
                  <c:v>7.1773705793893631E-5</c:v>
                </c:pt>
                <c:pt idx="200">
                  <c:v>6.4261624845453875E-5</c:v>
                </c:pt>
              </c:numCache>
            </c:numRef>
          </c:val>
          <c:extLst>
            <c:ext xmlns:c16="http://schemas.microsoft.com/office/drawing/2014/chart" uri="{C3380CC4-5D6E-409C-BE32-E72D297353CC}">
              <c16:uniqueId val="{00000000-A1A1-4B74-BA7D-98C94BEDC5F4}"/>
            </c:ext>
          </c:extLst>
        </c:ser>
        <c:ser>
          <c:idx val="1"/>
          <c:order val="1"/>
          <c:spPr>
            <a:solidFill>
              <a:schemeClr val="accent1"/>
            </a:solidFill>
            <a:ln>
              <a:noFill/>
            </a:ln>
            <a:effectLst/>
          </c:spPr>
          <c:invertIfNegative val="0"/>
          <c:cat>
            <c:numRef>
              <c:f>'SPERT® Normal Charts'!$W$4:$HO$4</c:f>
              <c:numCache>
                <c:formatCode>#,##0_);\(#,##0\)</c:formatCode>
                <c:ptCount val="201"/>
                <c:pt idx="0">
                  <c:v>40.000000000000284</c:v>
                </c:pt>
                <c:pt idx="1">
                  <c:v>40.800000000000281</c:v>
                </c:pt>
                <c:pt idx="2">
                  <c:v>41.600000000000279</c:v>
                </c:pt>
                <c:pt idx="3">
                  <c:v>42.400000000000276</c:v>
                </c:pt>
                <c:pt idx="4">
                  <c:v>43.200000000000273</c:v>
                </c:pt>
                <c:pt idx="5">
                  <c:v>44.00000000000027</c:v>
                </c:pt>
                <c:pt idx="6">
                  <c:v>44.800000000000267</c:v>
                </c:pt>
                <c:pt idx="7">
                  <c:v>45.600000000000264</c:v>
                </c:pt>
                <c:pt idx="8">
                  <c:v>46.400000000000261</c:v>
                </c:pt>
                <c:pt idx="9">
                  <c:v>47.200000000000259</c:v>
                </c:pt>
                <c:pt idx="10">
                  <c:v>48.000000000000256</c:v>
                </c:pt>
                <c:pt idx="11">
                  <c:v>48.800000000000253</c:v>
                </c:pt>
                <c:pt idx="12">
                  <c:v>49.60000000000025</c:v>
                </c:pt>
                <c:pt idx="13">
                  <c:v>50.400000000000247</c:v>
                </c:pt>
                <c:pt idx="14">
                  <c:v>51.200000000000244</c:v>
                </c:pt>
                <c:pt idx="15">
                  <c:v>52.000000000000242</c:v>
                </c:pt>
                <c:pt idx="16">
                  <c:v>52.800000000000239</c:v>
                </c:pt>
                <c:pt idx="17">
                  <c:v>53.600000000000236</c:v>
                </c:pt>
                <c:pt idx="18">
                  <c:v>54.400000000000233</c:v>
                </c:pt>
                <c:pt idx="19">
                  <c:v>55.20000000000023</c:v>
                </c:pt>
                <c:pt idx="20">
                  <c:v>56.000000000000227</c:v>
                </c:pt>
                <c:pt idx="21">
                  <c:v>56.800000000000225</c:v>
                </c:pt>
                <c:pt idx="22">
                  <c:v>57.600000000000222</c:v>
                </c:pt>
                <c:pt idx="23">
                  <c:v>58.400000000000219</c:v>
                </c:pt>
                <c:pt idx="24">
                  <c:v>59.200000000000216</c:v>
                </c:pt>
                <c:pt idx="25">
                  <c:v>60.000000000000213</c:v>
                </c:pt>
                <c:pt idx="26">
                  <c:v>60.80000000000021</c:v>
                </c:pt>
                <c:pt idx="27">
                  <c:v>61.600000000000207</c:v>
                </c:pt>
                <c:pt idx="28">
                  <c:v>62.400000000000205</c:v>
                </c:pt>
                <c:pt idx="29">
                  <c:v>63.200000000000202</c:v>
                </c:pt>
                <c:pt idx="30">
                  <c:v>64.000000000000199</c:v>
                </c:pt>
                <c:pt idx="31">
                  <c:v>64.800000000000196</c:v>
                </c:pt>
                <c:pt idx="32">
                  <c:v>65.600000000000193</c:v>
                </c:pt>
                <c:pt idx="33">
                  <c:v>66.40000000000019</c:v>
                </c:pt>
                <c:pt idx="34">
                  <c:v>67.200000000000188</c:v>
                </c:pt>
                <c:pt idx="35">
                  <c:v>68.000000000000185</c:v>
                </c:pt>
                <c:pt idx="36">
                  <c:v>68.800000000000182</c:v>
                </c:pt>
                <c:pt idx="37">
                  <c:v>69.600000000000179</c:v>
                </c:pt>
                <c:pt idx="38">
                  <c:v>70.400000000000176</c:v>
                </c:pt>
                <c:pt idx="39">
                  <c:v>71.200000000000173</c:v>
                </c:pt>
                <c:pt idx="40">
                  <c:v>72.000000000000171</c:v>
                </c:pt>
                <c:pt idx="41">
                  <c:v>72.800000000000168</c:v>
                </c:pt>
                <c:pt idx="42">
                  <c:v>73.600000000000165</c:v>
                </c:pt>
                <c:pt idx="43">
                  <c:v>74.400000000000162</c:v>
                </c:pt>
                <c:pt idx="44">
                  <c:v>75.200000000000159</c:v>
                </c:pt>
                <c:pt idx="45">
                  <c:v>76.000000000000156</c:v>
                </c:pt>
                <c:pt idx="46">
                  <c:v>76.800000000000153</c:v>
                </c:pt>
                <c:pt idx="47">
                  <c:v>77.600000000000151</c:v>
                </c:pt>
                <c:pt idx="48">
                  <c:v>78.400000000000148</c:v>
                </c:pt>
                <c:pt idx="49">
                  <c:v>79.200000000000145</c:v>
                </c:pt>
                <c:pt idx="50">
                  <c:v>80.000000000000142</c:v>
                </c:pt>
                <c:pt idx="51">
                  <c:v>80.800000000000139</c:v>
                </c:pt>
                <c:pt idx="52">
                  <c:v>81.600000000000136</c:v>
                </c:pt>
                <c:pt idx="53">
                  <c:v>82.400000000000134</c:v>
                </c:pt>
                <c:pt idx="54">
                  <c:v>83.200000000000131</c:v>
                </c:pt>
                <c:pt idx="55">
                  <c:v>84.000000000000128</c:v>
                </c:pt>
                <c:pt idx="56">
                  <c:v>84.800000000000125</c:v>
                </c:pt>
                <c:pt idx="57">
                  <c:v>85.600000000000122</c:v>
                </c:pt>
                <c:pt idx="58">
                  <c:v>86.400000000000119</c:v>
                </c:pt>
                <c:pt idx="59">
                  <c:v>87.200000000000117</c:v>
                </c:pt>
                <c:pt idx="60">
                  <c:v>88.000000000000114</c:v>
                </c:pt>
                <c:pt idx="61">
                  <c:v>88.800000000000111</c:v>
                </c:pt>
                <c:pt idx="62">
                  <c:v>89.600000000000108</c:v>
                </c:pt>
                <c:pt idx="63">
                  <c:v>90.400000000000105</c:v>
                </c:pt>
                <c:pt idx="64">
                  <c:v>91.200000000000102</c:v>
                </c:pt>
                <c:pt idx="65">
                  <c:v>92.000000000000099</c:v>
                </c:pt>
                <c:pt idx="66">
                  <c:v>92.800000000000097</c:v>
                </c:pt>
                <c:pt idx="67">
                  <c:v>93.600000000000094</c:v>
                </c:pt>
                <c:pt idx="68">
                  <c:v>94.400000000000091</c:v>
                </c:pt>
                <c:pt idx="69">
                  <c:v>95.200000000000088</c:v>
                </c:pt>
                <c:pt idx="70">
                  <c:v>96.000000000000085</c:v>
                </c:pt>
                <c:pt idx="71">
                  <c:v>96.800000000000082</c:v>
                </c:pt>
                <c:pt idx="72">
                  <c:v>97.60000000000008</c:v>
                </c:pt>
                <c:pt idx="73">
                  <c:v>98.400000000000077</c:v>
                </c:pt>
                <c:pt idx="74">
                  <c:v>99.200000000000074</c:v>
                </c:pt>
                <c:pt idx="75">
                  <c:v>100.00000000000007</c:v>
                </c:pt>
                <c:pt idx="76">
                  <c:v>100.80000000000007</c:v>
                </c:pt>
                <c:pt idx="77">
                  <c:v>101.60000000000007</c:v>
                </c:pt>
                <c:pt idx="78">
                  <c:v>102.40000000000006</c:v>
                </c:pt>
                <c:pt idx="79">
                  <c:v>103.20000000000006</c:v>
                </c:pt>
                <c:pt idx="80">
                  <c:v>104.00000000000006</c:v>
                </c:pt>
                <c:pt idx="81">
                  <c:v>104.80000000000005</c:v>
                </c:pt>
                <c:pt idx="82">
                  <c:v>105.60000000000005</c:v>
                </c:pt>
                <c:pt idx="83">
                  <c:v>106.40000000000005</c:v>
                </c:pt>
                <c:pt idx="84">
                  <c:v>107.20000000000005</c:v>
                </c:pt>
                <c:pt idx="85">
                  <c:v>108.00000000000004</c:v>
                </c:pt>
                <c:pt idx="86">
                  <c:v>108.80000000000004</c:v>
                </c:pt>
                <c:pt idx="87">
                  <c:v>109.60000000000004</c:v>
                </c:pt>
                <c:pt idx="88">
                  <c:v>110.40000000000003</c:v>
                </c:pt>
                <c:pt idx="89">
                  <c:v>111.20000000000003</c:v>
                </c:pt>
                <c:pt idx="90">
                  <c:v>112.00000000000003</c:v>
                </c:pt>
                <c:pt idx="91">
                  <c:v>112.80000000000003</c:v>
                </c:pt>
                <c:pt idx="92">
                  <c:v>113.60000000000002</c:v>
                </c:pt>
                <c:pt idx="93">
                  <c:v>114.40000000000002</c:v>
                </c:pt>
                <c:pt idx="94">
                  <c:v>115.20000000000002</c:v>
                </c:pt>
                <c:pt idx="95">
                  <c:v>116.00000000000001</c:v>
                </c:pt>
                <c:pt idx="96">
                  <c:v>116.80000000000001</c:v>
                </c:pt>
                <c:pt idx="97">
                  <c:v>117.60000000000001</c:v>
                </c:pt>
                <c:pt idx="98">
                  <c:v>118.4</c:v>
                </c:pt>
                <c:pt idx="99">
                  <c:v>119.2</c:v>
                </c:pt>
                <c:pt idx="100">
                  <c:v>120</c:v>
                </c:pt>
                <c:pt idx="101">
                  <c:v>120.8</c:v>
                </c:pt>
                <c:pt idx="102">
                  <c:v>121.6</c:v>
                </c:pt>
                <c:pt idx="103">
                  <c:v>122.39999999999999</c:v>
                </c:pt>
                <c:pt idx="104">
                  <c:v>123.19999999999999</c:v>
                </c:pt>
                <c:pt idx="105">
                  <c:v>123.99999999999999</c:v>
                </c:pt>
                <c:pt idx="106">
                  <c:v>124.79999999999998</c:v>
                </c:pt>
                <c:pt idx="107">
                  <c:v>125.59999999999998</c:v>
                </c:pt>
                <c:pt idx="108">
                  <c:v>126.39999999999998</c:v>
                </c:pt>
                <c:pt idx="109">
                  <c:v>127.19999999999997</c:v>
                </c:pt>
                <c:pt idx="110">
                  <c:v>127.99999999999997</c:v>
                </c:pt>
                <c:pt idx="111">
                  <c:v>128.79999999999998</c:v>
                </c:pt>
                <c:pt idx="112">
                  <c:v>129.6</c:v>
                </c:pt>
                <c:pt idx="113">
                  <c:v>130.4</c:v>
                </c:pt>
                <c:pt idx="114">
                  <c:v>131.20000000000002</c:v>
                </c:pt>
                <c:pt idx="115">
                  <c:v>132.00000000000003</c:v>
                </c:pt>
                <c:pt idx="116">
                  <c:v>132.80000000000004</c:v>
                </c:pt>
                <c:pt idx="117">
                  <c:v>133.60000000000005</c:v>
                </c:pt>
                <c:pt idx="118">
                  <c:v>134.40000000000006</c:v>
                </c:pt>
                <c:pt idx="119">
                  <c:v>135.20000000000007</c:v>
                </c:pt>
                <c:pt idx="120">
                  <c:v>136.00000000000009</c:v>
                </c:pt>
                <c:pt idx="121">
                  <c:v>136.8000000000001</c:v>
                </c:pt>
                <c:pt idx="122">
                  <c:v>137.60000000000011</c:v>
                </c:pt>
                <c:pt idx="123">
                  <c:v>138.40000000000012</c:v>
                </c:pt>
                <c:pt idx="124">
                  <c:v>139.20000000000013</c:v>
                </c:pt>
                <c:pt idx="125">
                  <c:v>140.00000000000014</c:v>
                </c:pt>
                <c:pt idx="126">
                  <c:v>140.80000000000015</c:v>
                </c:pt>
                <c:pt idx="127">
                  <c:v>141.60000000000016</c:v>
                </c:pt>
                <c:pt idx="128">
                  <c:v>142.40000000000018</c:v>
                </c:pt>
                <c:pt idx="129">
                  <c:v>143.20000000000019</c:v>
                </c:pt>
                <c:pt idx="130">
                  <c:v>144.0000000000002</c:v>
                </c:pt>
                <c:pt idx="131">
                  <c:v>144.80000000000021</c:v>
                </c:pt>
                <c:pt idx="132">
                  <c:v>145.60000000000022</c:v>
                </c:pt>
                <c:pt idx="133">
                  <c:v>146.40000000000023</c:v>
                </c:pt>
                <c:pt idx="134">
                  <c:v>147.20000000000024</c:v>
                </c:pt>
                <c:pt idx="135">
                  <c:v>148.00000000000026</c:v>
                </c:pt>
                <c:pt idx="136">
                  <c:v>148.80000000000027</c:v>
                </c:pt>
                <c:pt idx="137">
                  <c:v>149.60000000000028</c:v>
                </c:pt>
                <c:pt idx="138">
                  <c:v>150.40000000000029</c:v>
                </c:pt>
                <c:pt idx="139">
                  <c:v>151.2000000000003</c:v>
                </c:pt>
                <c:pt idx="140">
                  <c:v>152.00000000000031</c:v>
                </c:pt>
                <c:pt idx="141">
                  <c:v>152.80000000000032</c:v>
                </c:pt>
                <c:pt idx="142">
                  <c:v>153.60000000000034</c:v>
                </c:pt>
                <c:pt idx="143">
                  <c:v>154.40000000000035</c:v>
                </c:pt>
                <c:pt idx="144">
                  <c:v>155.20000000000036</c:v>
                </c:pt>
                <c:pt idx="145">
                  <c:v>156.00000000000037</c:v>
                </c:pt>
                <c:pt idx="146">
                  <c:v>156.80000000000038</c:v>
                </c:pt>
                <c:pt idx="147">
                  <c:v>157.60000000000039</c:v>
                </c:pt>
                <c:pt idx="148">
                  <c:v>158.4000000000004</c:v>
                </c:pt>
                <c:pt idx="149">
                  <c:v>159.20000000000041</c:v>
                </c:pt>
                <c:pt idx="150">
                  <c:v>160.00000000000043</c:v>
                </c:pt>
                <c:pt idx="151">
                  <c:v>160.80000000000044</c:v>
                </c:pt>
                <c:pt idx="152">
                  <c:v>161.60000000000045</c:v>
                </c:pt>
                <c:pt idx="153">
                  <c:v>162.40000000000046</c:v>
                </c:pt>
                <c:pt idx="154">
                  <c:v>163.20000000000047</c:v>
                </c:pt>
                <c:pt idx="155">
                  <c:v>164.00000000000048</c:v>
                </c:pt>
                <c:pt idx="156">
                  <c:v>164.80000000000049</c:v>
                </c:pt>
                <c:pt idx="157">
                  <c:v>165.60000000000051</c:v>
                </c:pt>
                <c:pt idx="158">
                  <c:v>166.40000000000052</c:v>
                </c:pt>
                <c:pt idx="159">
                  <c:v>167.20000000000053</c:v>
                </c:pt>
                <c:pt idx="160">
                  <c:v>168.00000000000054</c:v>
                </c:pt>
                <c:pt idx="161">
                  <c:v>168.80000000000055</c:v>
                </c:pt>
                <c:pt idx="162">
                  <c:v>169.60000000000056</c:v>
                </c:pt>
                <c:pt idx="163">
                  <c:v>170.40000000000057</c:v>
                </c:pt>
                <c:pt idx="164">
                  <c:v>171.20000000000059</c:v>
                </c:pt>
                <c:pt idx="165">
                  <c:v>172.0000000000006</c:v>
                </c:pt>
                <c:pt idx="166">
                  <c:v>172.80000000000061</c:v>
                </c:pt>
                <c:pt idx="167">
                  <c:v>173.60000000000062</c:v>
                </c:pt>
                <c:pt idx="168">
                  <c:v>174.40000000000063</c:v>
                </c:pt>
                <c:pt idx="169">
                  <c:v>175.20000000000064</c:v>
                </c:pt>
                <c:pt idx="170">
                  <c:v>176.00000000000065</c:v>
                </c:pt>
                <c:pt idx="171">
                  <c:v>176.80000000000067</c:v>
                </c:pt>
                <c:pt idx="172">
                  <c:v>177.60000000000068</c:v>
                </c:pt>
                <c:pt idx="173">
                  <c:v>178.40000000000069</c:v>
                </c:pt>
                <c:pt idx="174">
                  <c:v>179.2000000000007</c:v>
                </c:pt>
                <c:pt idx="175">
                  <c:v>180.00000000000071</c:v>
                </c:pt>
                <c:pt idx="176">
                  <c:v>180.80000000000072</c:v>
                </c:pt>
                <c:pt idx="177">
                  <c:v>181.60000000000073</c:v>
                </c:pt>
                <c:pt idx="178">
                  <c:v>182.40000000000074</c:v>
                </c:pt>
                <c:pt idx="179">
                  <c:v>183.20000000000076</c:v>
                </c:pt>
                <c:pt idx="180">
                  <c:v>184.00000000000077</c:v>
                </c:pt>
                <c:pt idx="181">
                  <c:v>184.80000000000078</c:v>
                </c:pt>
                <c:pt idx="182">
                  <c:v>185.60000000000079</c:v>
                </c:pt>
                <c:pt idx="183">
                  <c:v>186.4000000000008</c:v>
                </c:pt>
                <c:pt idx="184">
                  <c:v>187.20000000000081</c:v>
                </c:pt>
                <c:pt idx="185">
                  <c:v>188.00000000000082</c:v>
                </c:pt>
                <c:pt idx="186">
                  <c:v>188.80000000000084</c:v>
                </c:pt>
                <c:pt idx="187">
                  <c:v>189.60000000000085</c:v>
                </c:pt>
                <c:pt idx="188">
                  <c:v>190.40000000000086</c:v>
                </c:pt>
                <c:pt idx="189">
                  <c:v>191.20000000000087</c:v>
                </c:pt>
                <c:pt idx="190">
                  <c:v>192.00000000000088</c:v>
                </c:pt>
                <c:pt idx="191">
                  <c:v>192.80000000000089</c:v>
                </c:pt>
                <c:pt idx="192">
                  <c:v>193.6000000000009</c:v>
                </c:pt>
                <c:pt idx="193">
                  <c:v>194.40000000000092</c:v>
                </c:pt>
                <c:pt idx="194">
                  <c:v>195.20000000000093</c:v>
                </c:pt>
                <c:pt idx="195">
                  <c:v>196.00000000000094</c:v>
                </c:pt>
                <c:pt idx="196">
                  <c:v>196.80000000000095</c:v>
                </c:pt>
                <c:pt idx="197">
                  <c:v>197.60000000000096</c:v>
                </c:pt>
                <c:pt idx="198">
                  <c:v>198.40000000000097</c:v>
                </c:pt>
                <c:pt idx="199">
                  <c:v>199.20000000000098</c:v>
                </c:pt>
                <c:pt idx="200">
                  <c:v>200.00000000000099</c:v>
                </c:pt>
              </c:numCache>
            </c:numRef>
          </c:cat>
          <c:val>
            <c:numRef>
              <c:f>'SPERT® Normal Charts'!$HP$9:$PH$9</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7.4524340206058989E-3</c:v>
                </c:pt>
                <c:pt idx="63">
                  <c:v>7.7695120243152817E-3</c:v>
                </c:pt>
                <c:pt idx="64">
                  <c:v>8.0910856243005796E-3</c:v>
                </c:pt>
                <c:pt idx="65">
                  <c:v>8.4166118980858289E-3</c:v>
                </c:pt>
                <c:pt idx="66">
                  <c:v>8.7455123385302164E-3</c:v>
                </c:pt>
                <c:pt idx="67">
                  <c:v>9.0771740430229796E-3</c:v>
                </c:pt>
                <c:pt idx="68">
                  <c:v>9.4109511444635564E-3</c:v>
                </c:pt>
                <c:pt idx="69">
                  <c:v>9.7461664837568285E-3</c:v>
                </c:pt>
                <c:pt idx="70">
                  <c:v>1.0082113521631009E-2</c:v>
                </c:pt>
                <c:pt idx="71">
                  <c:v>1.0418058485610804E-2</c:v>
                </c:pt>
                <c:pt idx="72">
                  <c:v>1.0753242745968269E-2</c:v>
                </c:pt>
                <c:pt idx="73">
                  <c:v>1.1086885412448148E-2</c:v>
                </c:pt>
                <c:pt idx="74">
                  <c:v>1.1418186141542882E-2</c:v>
                </c:pt>
                <c:pt idx="75">
                  <c:v>1.1746328142095969E-2</c:v>
                </c:pt>
                <c:pt idx="76">
                  <c:v>1.207048136506181E-2</c:v>
                </c:pt>
                <c:pt idx="77">
                  <c:v>1.2389805861366799E-2</c:v>
                </c:pt>
                <c:pt idx="78">
                  <c:v>1.2703455290021575E-2</c:v>
                </c:pt>
                <c:pt idx="79">
                  <c:v>1.301058055694841E-2</c:v>
                </c:pt>
                <c:pt idx="80">
                  <c:v>1.3310333563431365E-2</c:v>
                </c:pt>
                <c:pt idx="81">
                  <c:v>1.3601871041688604E-2</c:v>
                </c:pt>
                <c:pt idx="82">
                  <c:v>1.3884358453825003E-2</c:v>
                </c:pt>
                <c:pt idx="83">
                  <c:v>1.4156973929364934E-2</c:v>
                </c:pt>
                <c:pt idx="84">
                  <c:v>1.4418912215705135E-2</c:v>
                </c:pt>
                <c:pt idx="85">
                  <c:v>1.466938861517916E-2</c:v>
                </c:pt>
                <c:pt idx="86">
                  <c:v>1.4907642881998719E-2</c:v>
                </c:pt>
                <c:pt idx="87">
                  <c:v>1.5132943052142425E-2</c:v>
                </c:pt>
                <c:pt idx="88">
                  <c:v>1.5344589179305148E-2</c:v>
                </c:pt>
                <c:pt idx="89">
                  <c:v>1.5541916950305365E-2</c:v>
                </c:pt>
                <c:pt idx="90">
                  <c:v>1.5724301153874725E-2</c:v>
                </c:pt>
                <c:pt idx="91">
                  <c:v>1.589115897752184E-2</c:v>
                </c:pt>
                <c:pt idx="92">
                  <c:v>1.6041953108167251E-2</c:v>
                </c:pt>
                <c:pt idx="93">
                  <c:v>1.6176194613481121E-2</c:v>
                </c:pt>
                <c:pt idx="94">
                  <c:v>1.6293445582310665E-2</c:v>
                </c:pt>
                <c:pt idx="95">
                  <c:v>1.6393321504247497E-2</c:v>
                </c:pt>
                <c:pt idx="96">
                  <c:v>1.6475493370242403E-2</c:v>
                </c:pt>
                <c:pt idx="97">
                  <c:v>1.6539689478208826E-2</c:v>
                </c:pt>
                <c:pt idx="98">
                  <c:v>1.6585696929748012E-2</c:v>
                </c:pt>
                <c:pt idx="99">
                  <c:v>1.6613362806457376E-2</c:v>
                </c:pt>
                <c:pt idx="100">
                  <c:v>1.662259501672636E-2</c:v>
                </c:pt>
                <c:pt idx="101">
                  <c:v>1.6613362806457376E-2</c:v>
                </c:pt>
                <c:pt idx="102">
                  <c:v>1.6585696929748012E-2</c:v>
                </c:pt>
                <c:pt idx="103">
                  <c:v>1.6539689478208826E-2</c:v>
                </c:pt>
                <c:pt idx="104">
                  <c:v>1.6475493370242403E-2</c:v>
                </c:pt>
                <c:pt idx="105">
                  <c:v>1.6393321504247497E-2</c:v>
                </c:pt>
                <c:pt idx="106">
                  <c:v>1.6293445582310665E-2</c:v>
                </c:pt>
                <c:pt idx="107">
                  <c:v>1.6176194613481121E-2</c:v>
                </c:pt>
                <c:pt idx="108">
                  <c:v>1.6041953108167251E-2</c:v>
                </c:pt>
                <c:pt idx="109">
                  <c:v>1.589115897752184E-2</c:v>
                </c:pt>
                <c:pt idx="110">
                  <c:v>1.5724301153874725E-2</c:v>
                </c:pt>
                <c:pt idx="111">
                  <c:v>1.554191695030536E-2</c:v>
                </c:pt>
                <c:pt idx="112">
                  <c:v>1.5344589179305141E-2</c:v>
                </c:pt>
                <c:pt idx="113">
                  <c:v>1.5132943052142415E-2</c:v>
                </c:pt>
                <c:pt idx="114">
                  <c:v>1.4907642881998702E-2</c:v>
                </c:pt>
                <c:pt idx="115">
                  <c:v>1.4669388615179137E-2</c:v>
                </c:pt>
                <c:pt idx="116">
                  <c:v>1.4418912215705107E-2</c:v>
                </c:pt>
                <c:pt idx="117">
                  <c:v>1.4156973929364901E-2</c:v>
                </c:pt>
                <c:pt idx="118">
                  <c:v>1.3884358453824965E-2</c:v>
                </c:pt>
                <c:pt idx="119">
                  <c:v>1.3601871041688557E-2</c:v>
                </c:pt>
                <c:pt idx="120">
                  <c:v>1.3310333563431313E-2</c:v>
                </c:pt>
                <c:pt idx="121">
                  <c:v>1.3010580556948348E-2</c:v>
                </c:pt>
                <c:pt idx="122">
                  <c:v>1.2703455290021507E-2</c:v>
                </c:pt>
                <c:pt idx="123">
                  <c:v>1.2389805861366726E-2</c:v>
                </c:pt>
                <c:pt idx="124">
                  <c:v>1.2070481365061728E-2</c:v>
                </c:pt>
                <c:pt idx="125">
                  <c:v>1.1746328142095882E-2</c:v>
                </c:pt>
                <c:pt idx="126">
                  <c:v>1.1418186141542788E-2</c:v>
                </c:pt>
                <c:pt idx="127">
                  <c:v>1.1086885412448049E-2</c:v>
                </c:pt>
                <c:pt idx="128">
                  <c:v>1.0753242745968162E-2</c:v>
                </c:pt>
                <c:pt idx="129">
                  <c:v>1.0418058485610691E-2</c:v>
                </c:pt>
                <c:pt idx="130">
                  <c:v>1.0082113521630891E-2</c:v>
                </c:pt>
                <c:pt idx="131">
                  <c:v>9.7461664837567036E-3</c:v>
                </c:pt>
                <c:pt idx="132">
                  <c:v>9.4109511444634281E-3</c:v>
                </c:pt>
                <c:pt idx="133">
                  <c:v>9.0771740430228443E-3</c:v>
                </c:pt>
                <c:pt idx="134">
                  <c:v>8.7455123385300742E-3</c:v>
                </c:pt>
                <c:pt idx="135">
                  <c:v>8.4166118980856814E-3</c:v>
                </c:pt>
                <c:pt idx="136">
                  <c:v>8.0910856243004321E-3</c:v>
                </c:pt>
                <c:pt idx="137">
                  <c:v>7.7695120243151282E-3</c:v>
                </c:pt>
                <c:pt idx="138">
                  <c:v>7.452434020605741E-3</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1-A1A1-4B74-BA7D-98C94BEDC5F4}"/>
            </c:ext>
          </c:extLst>
        </c:ser>
        <c:ser>
          <c:idx val="2"/>
          <c:order val="2"/>
          <c:spPr>
            <a:solidFill>
              <a:schemeClr val="accent2"/>
            </a:solidFill>
            <a:ln>
              <a:noFill/>
            </a:ln>
            <a:effectLst/>
          </c:spPr>
          <c:invertIfNegative val="0"/>
          <c:cat>
            <c:numRef>
              <c:f>'SPERT® Normal Charts'!$W$4:$HO$4</c:f>
              <c:numCache>
                <c:formatCode>#,##0_);\(#,##0\)</c:formatCode>
                <c:ptCount val="201"/>
                <c:pt idx="0">
                  <c:v>40.000000000000284</c:v>
                </c:pt>
                <c:pt idx="1">
                  <c:v>40.800000000000281</c:v>
                </c:pt>
                <c:pt idx="2">
                  <c:v>41.600000000000279</c:v>
                </c:pt>
                <c:pt idx="3">
                  <c:v>42.400000000000276</c:v>
                </c:pt>
                <c:pt idx="4">
                  <c:v>43.200000000000273</c:v>
                </c:pt>
                <c:pt idx="5">
                  <c:v>44.00000000000027</c:v>
                </c:pt>
                <c:pt idx="6">
                  <c:v>44.800000000000267</c:v>
                </c:pt>
                <c:pt idx="7">
                  <c:v>45.600000000000264</c:v>
                </c:pt>
                <c:pt idx="8">
                  <c:v>46.400000000000261</c:v>
                </c:pt>
                <c:pt idx="9">
                  <c:v>47.200000000000259</c:v>
                </c:pt>
                <c:pt idx="10">
                  <c:v>48.000000000000256</c:v>
                </c:pt>
                <c:pt idx="11">
                  <c:v>48.800000000000253</c:v>
                </c:pt>
                <c:pt idx="12">
                  <c:v>49.60000000000025</c:v>
                </c:pt>
                <c:pt idx="13">
                  <c:v>50.400000000000247</c:v>
                </c:pt>
                <c:pt idx="14">
                  <c:v>51.200000000000244</c:v>
                </c:pt>
                <c:pt idx="15">
                  <c:v>52.000000000000242</c:v>
                </c:pt>
                <c:pt idx="16">
                  <c:v>52.800000000000239</c:v>
                </c:pt>
                <c:pt idx="17">
                  <c:v>53.600000000000236</c:v>
                </c:pt>
                <c:pt idx="18">
                  <c:v>54.400000000000233</c:v>
                </c:pt>
                <c:pt idx="19">
                  <c:v>55.20000000000023</c:v>
                </c:pt>
                <c:pt idx="20">
                  <c:v>56.000000000000227</c:v>
                </c:pt>
                <c:pt idx="21">
                  <c:v>56.800000000000225</c:v>
                </c:pt>
                <c:pt idx="22">
                  <c:v>57.600000000000222</c:v>
                </c:pt>
                <c:pt idx="23">
                  <c:v>58.400000000000219</c:v>
                </c:pt>
                <c:pt idx="24">
                  <c:v>59.200000000000216</c:v>
                </c:pt>
                <c:pt idx="25">
                  <c:v>60.000000000000213</c:v>
                </c:pt>
                <c:pt idx="26">
                  <c:v>60.80000000000021</c:v>
                </c:pt>
                <c:pt idx="27">
                  <c:v>61.600000000000207</c:v>
                </c:pt>
                <c:pt idx="28">
                  <c:v>62.400000000000205</c:v>
                </c:pt>
                <c:pt idx="29">
                  <c:v>63.200000000000202</c:v>
                </c:pt>
                <c:pt idx="30">
                  <c:v>64.000000000000199</c:v>
                </c:pt>
                <c:pt idx="31">
                  <c:v>64.800000000000196</c:v>
                </c:pt>
                <c:pt idx="32">
                  <c:v>65.600000000000193</c:v>
                </c:pt>
                <c:pt idx="33">
                  <c:v>66.40000000000019</c:v>
                </c:pt>
                <c:pt idx="34">
                  <c:v>67.200000000000188</c:v>
                </c:pt>
                <c:pt idx="35">
                  <c:v>68.000000000000185</c:v>
                </c:pt>
                <c:pt idx="36">
                  <c:v>68.800000000000182</c:v>
                </c:pt>
                <c:pt idx="37">
                  <c:v>69.600000000000179</c:v>
                </c:pt>
                <c:pt idx="38">
                  <c:v>70.400000000000176</c:v>
                </c:pt>
                <c:pt idx="39">
                  <c:v>71.200000000000173</c:v>
                </c:pt>
                <c:pt idx="40">
                  <c:v>72.000000000000171</c:v>
                </c:pt>
                <c:pt idx="41">
                  <c:v>72.800000000000168</c:v>
                </c:pt>
                <c:pt idx="42">
                  <c:v>73.600000000000165</c:v>
                </c:pt>
                <c:pt idx="43">
                  <c:v>74.400000000000162</c:v>
                </c:pt>
                <c:pt idx="44">
                  <c:v>75.200000000000159</c:v>
                </c:pt>
                <c:pt idx="45">
                  <c:v>76.000000000000156</c:v>
                </c:pt>
                <c:pt idx="46">
                  <c:v>76.800000000000153</c:v>
                </c:pt>
                <c:pt idx="47">
                  <c:v>77.600000000000151</c:v>
                </c:pt>
                <c:pt idx="48">
                  <c:v>78.400000000000148</c:v>
                </c:pt>
                <c:pt idx="49">
                  <c:v>79.200000000000145</c:v>
                </c:pt>
                <c:pt idx="50">
                  <c:v>80.000000000000142</c:v>
                </c:pt>
                <c:pt idx="51">
                  <c:v>80.800000000000139</c:v>
                </c:pt>
                <c:pt idx="52">
                  <c:v>81.600000000000136</c:v>
                </c:pt>
                <c:pt idx="53">
                  <c:v>82.400000000000134</c:v>
                </c:pt>
                <c:pt idx="54">
                  <c:v>83.200000000000131</c:v>
                </c:pt>
                <c:pt idx="55">
                  <c:v>84.000000000000128</c:v>
                </c:pt>
                <c:pt idx="56">
                  <c:v>84.800000000000125</c:v>
                </c:pt>
                <c:pt idx="57">
                  <c:v>85.600000000000122</c:v>
                </c:pt>
                <c:pt idx="58">
                  <c:v>86.400000000000119</c:v>
                </c:pt>
                <c:pt idx="59">
                  <c:v>87.200000000000117</c:v>
                </c:pt>
                <c:pt idx="60">
                  <c:v>88.000000000000114</c:v>
                </c:pt>
                <c:pt idx="61">
                  <c:v>88.800000000000111</c:v>
                </c:pt>
                <c:pt idx="62">
                  <c:v>89.600000000000108</c:v>
                </c:pt>
                <c:pt idx="63">
                  <c:v>90.400000000000105</c:v>
                </c:pt>
                <c:pt idx="64">
                  <c:v>91.200000000000102</c:v>
                </c:pt>
                <c:pt idx="65">
                  <c:v>92.000000000000099</c:v>
                </c:pt>
                <c:pt idx="66">
                  <c:v>92.800000000000097</c:v>
                </c:pt>
                <c:pt idx="67">
                  <c:v>93.600000000000094</c:v>
                </c:pt>
                <c:pt idx="68">
                  <c:v>94.400000000000091</c:v>
                </c:pt>
                <c:pt idx="69">
                  <c:v>95.200000000000088</c:v>
                </c:pt>
                <c:pt idx="70">
                  <c:v>96.000000000000085</c:v>
                </c:pt>
                <c:pt idx="71">
                  <c:v>96.800000000000082</c:v>
                </c:pt>
                <c:pt idx="72">
                  <c:v>97.60000000000008</c:v>
                </c:pt>
                <c:pt idx="73">
                  <c:v>98.400000000000077</c:v>
                </c:pt>
                <c:pt idx="74">
                  <c:v>99.200000000000074</c:v>
                </c:pt>
                <c:pt idx="75">
                  <c:v>100.00000000000007</c:v>
                </c:pt>
                <c:pt idx="76">
                  <c:v>100.80000000000007</c:v>
                </c:pt>
                <c:pt idx="77">
                  <c:v>101.60000000000007</c:v>
                </c:pt>
                <c:pt idx="78">
                  <c:v>102.40000000000006</c:v>
                </c:pt>
                <c:pt idx="79">
                  <c:v>103.20000000000006</c:v>
                </c:pt>
                <c:pt idx="80">
                  <c:v>104.00000000000006</c:v>
                </c:pt>
                <c:pt idx="81">
                  <c:v>104.80000000000005</c:v>
                </c:pt>
                <c:pt idx="82">
                  <c:v>105.60000000000005</c:v>
                </c:pt>
                <c:pt idx="83">
                  <c:v>106.40000000000005</c:v>
                </c:pt>
                <c:pt idx="84">
                  <c:v>107.20000000000005</c:v>
                </c:pt>
                <c:pt idx="85">
                  <c:v>108.00000000000004</c:v>
                </c:pt>
                <c:pt idx="86">
                  <c:v>108.80000000000004</c:v>
                </c:pt>
                <c:pt idx="87">
                  <c:v>109.60000000000004</c:v>
                </c:pt>
                <c:pt idx="88">
                  <c:v>110.40000000000003</c:v>
                </c:pt>
                <c:pt idx="89">
                  <c:v>111.20000000000003</c:v>
                </c:pt>
                <c:pt idx="90">
                  <c:v>112.00000000000003</c:v>
                </c:pt>
                <c:pt idx="91">
                  <c:v>112.80000000000003</c:v>
                </c:pt>
                <c:pt idx="92">
                  <c:v>113.60000000000002</c:v>
                </c:pt>
                <c:pt idx="93">
                  <c:v>114.40000000000002</c:v>
                </c:pt>
                <c:pt idx="94">
                  <c:v>115.20000000000002</c:v>
                </c:pt>
                <c:pt idx="95">
                  <c:v>116.00000000000001</c:v>
                </c:pt>
                <c:pt idx="96">
                  <c:v>116.80000000000001</c:v>
                </c:pt>
                <c:pt idx="97">
                  <c:v>117.60000000000001</c:v>
                </c:pt>
                <c:pt idx="98">
                  <c:v>118.4</c:v>
                </c:pt>
                <c:pt idx="99">
                  <c:v>119.2</c:v>
                </c:pt>
                <c:pt idx="100">
                  <c:v>120</c:v>
                </c:pt>
                <c:pt idx="101">
                  <c:v>120.8</c:v>
                </c:pt>
                <c:pt idx="102">
                  <c:v>121.6</c:v>
                </c:pt>
                <c:pt idx="103">
                  <c:v>122.39999999999999</c:v>
                </c:pt>
                <c:pt idx="104">
                  <c:v>123.19999999999999</c:v>
                </c:pt>
                <c:pt idx="105">
                  <c:v>123.99999999999999</c:v>
                </c:pt>
                <c:pt idx="106">
                  <c:v>124.79999999999998</c:v>
                </c:pt>
                <c:pt idx="107">
                  <c:v>125.59999999999998</c:v>
                </c:pt>
                <c:pt idx="108">
                  <c:v>126.39999999999998</c:v>
                </c:pt>
                <c:pt idx="109">
                  <c:v>127.19999999999997</c:v>
                </c:pt>
                <c:pt idx="110">
                  <c:v>127.99999999999997</c:v>
                </c:pt>
                <c:pt idx="111">
                  <c:v>128.79999999999998</c:v>
                </c:pt>
                <c:pt idx="112">
                  <c:v>129.6</c:v>
                </c:pt>
                <c:pt idx="113">
                  <c:v>130.4</c:v>
                </c:pt>
                <c:pt idx="114">
                  <c:v>131.20000000000002</c:v>
                </c:pt>
                <c:pt idx="115">
                  <c:v>132.00000000000003</c:v>
                </c:pt>
                <c:pt idx="116">
                  <c:v>132.80000000000004</c:v>
                </c:pt>
                <c:pt idx="117">
                  <c:v>133.60000000000005</c:v>
                </c:pt>
                <c:pt idx="118">
                  <c:v>134.40000000000006</c:v>
                </c:pt>
                <c:pt idx="119">
                  <c:v>135.20000000000007</c:v>
                </c:pt>
                <c:pt idx="120">
                  <c:v>136.00000000000009</c:v>
                </c:pt>
                <c:pt idx="121">
                  <c:v>136.8000000000001</c:v>
                </c:pt>
                <c:pt idx="122">
                  <c:v>137.60000000000011</c:v>
                </c:pt>
                <c:pt idx="123">
                  <c:v>138.40000000000012</c:v>
                </c:pt>
                <c:pt idx="124">
                  <c:v>139.20000000000013</c:v>
                </c:pt>
                <c:pt idx="125">
                  <c:v>140.00000000000014</c:v>
                </c:pt>
                <c:pt idx="126">
                  <c:v>140.80000000000015</c:v>
                </c:pt>
                <c:pt idx="127">
                  <c:v>141.60000000000016</c:v>
                </c:pt>
                <c:pt idx="128">
                  <c:v>142.40000000000018</c:v>
                </c:pt>
                <c:pt idx="129">
                  <c:v>143.20000000000019</c:v>
                </c:pt>
                <c:pt idx="130">
                  <c:v>144.0000000000002</c:v>
                </c:pt>
                <c:pt idx="131">
                  <c:v>144.80000000000021</c:v>
                </c:pt>
                <c:pt idx="132">
                  <c:v>145.60000000000022</c:v>
                </c:pt>
                <c:pt idx="133">
                  <c:v>146.40000000000023</c:v>
                </c:pt>
                <c:pt idx="134">
                  <c:v>147.20000000000024</c:v>
                </c:pt>
                <c:pt idx="135">
                  <c:v>148.00000000000026</c:v>
                </c:pt>
                <c:pt idx="136">
                  <c:v>148.80000000000027</c:v>
                </c:pt>
                <c:pt idx="137">
                  <c:v>149.60000000000028</c:v>
                </c:pt>
                <c:pt idx="138">
                  <c:v>150.40000000000029</c:v>
                </c:pt>
                <c:pt idx="139">
                  <c:v>151.2000000000003</c:v>
                </c:pt>
                <c:pt idx="140">
                  <c:v>152.00000000000031</c:v>
                </c:pt>
                <c:pt idx="141">
                  <c:v>152.80000000000032</c:v>
                </c:pt>
                <c:pt idx="142">
                  <c:v>153.60000000000034</c:v>
                </c:pt>
                <c:pt idx="143">
                  <c:v>154.40000000000035</c:v>
                </c:pt>
                <c:pt idx="144">
                  <c:v>155.20000000000036</c:v>
                </c:pt>
                <c:pt idx="145">
                  <c:v>156.00000000000037</c:v>
                </c:pt>
                <c:pt idx="146">
                  <c:v>156.80000000000038</c:v>
                </c:pt>
                <c:pt idx="147">
                  <c:v>157.60000000000039</c:v>
                </c:pt>
                <c:pt idx="148">
                  <c:v>158.4000000000004</c:v>
                </c:pt>
                <c:pt idx="149">
                  <c:v>159.20000000000041</c:v>
                </c:pt>
                <c:pt idx="150">
                  <c:v>160.00000000000043</c:v>
                </c:pt>
                <c:pt idx="151">
                  <c:v>160.80000000000044</c:v>
                </c:pt>
                <c:pt idx="152">
                  <c:v>161.60000000000045</c:v>
                </c:pt>
                <c:pt idx="153">
                  <c:v>162.40000000000046</c:v>
                </c:pt>
                <c:pt idx="154">
                  <c:v>163.20000000000047</c:v>
                </c:pt>
                <c:pt idx="155">
                  <c:v>164.00000000000048</c:v>
                </c:pt>
                <c:pt idx="156">
                  <c:v>164.80000000000049</c:v>
                </c:pt>
                <c:pt idx="157">
                  <c:v>165.60000000000051</c:v>
                </c:pt>
                <c:pt idx="158">
                  <c:v>166.40000000000052</c:v>
                </c:pt>
                <c:pt idx="159">
                  <c:v>167.20000000000053</c:v>
                </c:pt>
                <c:pt idx="160">
                  <c:v>168.00000000000054</c:v>
                </c:pt>
                <c:pt idx="161">
                  <c:v>168.80000000000055</c:v>
                </c:pt>
                <c:pt idx="162">
                  <c:v>169.60000000000056</c:v>
                </c:pt>
                <c:pt idx="163">
                  <c:v>170.40000000000057</c:v>
                </c:pt>
                <c:pt idx="164">
                  <c:v>171.20000000000059</c:v>
                </c:pt>
                <c:pt idx="165">
                  <c:v>172.0000000000006</c:v>
                </c:pt>
                <c:pt idx="166">
                  <c:v>172.80000000000061</c:v>
                </c:pt>
                <c:pt idx="167">
                  <c:v>173.60000000000062</c:v>
                </c:pt>
                <c:pt idx="168">
                  <c:v>174.40000000000063</c:v>
                </c:pt>
                <c:pt idx="169">
                  <c:v>175.20000000000064</c:v>
                </c:pt>
                <c:pt idx="170">
                  <c:v>176.00000000000065</c:v>
                </c:pt>
                <c:pt idx="171">
                  <c:v>176.80000000000067</c:v>
                </c:pt>
                <c:pt idx="172">
                  <c:v>177.60000000000068</c:v>
                </c:pt>
                <c:pt idx="173">
                  <c:v>178.40000000000069</c:v>
                </c:pt>
                <c:pt idx="174">
                  <c:v>179.2000000000007</c:v>
                </c:pt>
                <c:pt idx="175">
                  <c:v>180.00000000000071</c:v>
                </c:pt>
                <c:pt idx="176">
                  <c:v>180.80000000000072</c:v>
                </c:pt>
                <c:pt idx="177">
                  <c:v>181.60000000000073</c:v>
                </c:pt>
                <c:pt idx="178">
                  <c:v>182.40000000000074</c:v>
                </c:pt>
                <c:pt idx="179">
                  <c:v>183.20000000000076</c:v>
                </c:pt>
                <c:pt idx="180">
                  <c:v>184.00000000000077</c:v>
                </c:pt>
                <c:pt idx="181">
                  <c:v>184.80000000000078</c:v>
                </c:pt>
                <c:pt idx="182">
                  <c:v>185.60000000000079</c:v>
                </c:pt>
                <c:pt idx="183">
                  <c:v>186.4000000000008</c:v>
                </c:pt>
                <c:pt idx="184">
                  <c:v>187.20000000000081</c:v>
                </c:pt>
                <c:pt idx="185">
                  <c:v>188.00000000000082</c:v>
                </c:pt>
                <c:pt idx="186">
                  <c:v>188.80000000000084</c:v>
                </c:pt>
                <c:pt idx="187">
                  <c:v>189.60000000000085</c:v>
                </c:pt>
                <c:pt idx="188">
                  <c:v>190.40000000000086</c:v>
                </c:pt>
                <c:pt idx="189">
                  <c:v>191.20000000000087</c:v>
                </c:pt>
                <c:pt idx="190">
                  <c:v>192.00000000000088</c:v>
                </c:pt>
                <c:pt idx="191">
                  <c:v>192.80000000000089</c:v>
                </c:pt>
                <c:pt idx="192">
                  <c:v>193.6000000000009</c:v>
                </c:pt>
                <c:pt idx="193">
                  <c:v>194.40000000000092</c:v>
                </c:pt>
                <c:pt idx="194">
                  <c:v>195.20000000000093</c:v>
                </c:pt>
                <c:pt idx="195">
                  <c:v>196.00000000000094</c:v>
                </c:pt>
                <c:pt idx="196">
                  <c:v>196.80000000000095</c:v>
                </c:pt>
                <c:pt idx="197">
                  <c:v>197.60000000000096</c:v>
                </c:pt>
                <c:pt idx="198">
                  <c:v>198.40000000000097</c:v>
                </c:pt>
                <c:pt idx="199">
                  <c:v>199.20000000000098</c:v>
                </c:pt>
                <c:pt idx="200">
                  <c:v>200.00000000000099</c:v>
                </c:pt>
              </c:numCache>
            </c:numRef>
          </c:cat>
          <c:val>
            <c:numRef>
              <c:f>'SPERT® Normal Charts'!$HP$10:$PH$10</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7.1403580019918584E-3</c:v>
                </c:pt>
                <c:pt idx="140">
                  <c:v>6.8337531114996157E-3</c:v>
                </c:pt>
                <c:pt idx="141">
                  <c:v>6.5330507660627361E-3</c:v>
                </c:pt>
                <c:pt idx="142">
                  <c:v>6.2386444014892479E-3</c:v>
                </c:pt>
                <c:pt idx="143">
                  <c:v>5.9508894346878057E-3</c:v>
                </c:pt>
                <c:pt idx="144">
                  <c:v>5.6701034338447944E-3</c:v>
                </c:pt>
                <c:pt idx="145">
                  <c:v>5.3965664860786975E-3</c:v>
                </c:pt>
                <c:pt idx="146">
                  <c:v>5.1305217510769401E-3</c:v>
                </c:pt>
                <c:pt idx="147">
                  <c:v>4.8721761883457285E-3</c:v>
                </c:pt>
                <c:pt idx="148">
                  <c:v>4.6217014449771911E-3</c:v>
                </c:pt>
                <c:pt idx="149">
                  <c:v>4.3792348902602996E-3</c:v>
                </c:pt>
                <c:pt idx="150">
                  <c:v>4.1448807830310724E-3</c:v>
                </c:pt>
                <c:pt idx="151">
                  <c:v>3.9187115573701675E-3</c:v>
                </c:pt>
                <c:pt idx="152">
                  <c:v>3.7007692121078747E-3</c:v>
                </c:pt>
                <c:pt idx="153">
                  <c:v>3.4910667895817447E-3</c:v>
                </c:pt>
                <c:pt idx="154">
                  <c:v>3.2895899292038075E-3</c:v>
                </c:pt>
                <c:pt idx="155">
                  <c:v>3.0962984816245978E-3</c:v>
                </c:pt>
                <c:pt idx="156">
                  <c:v>2.9111281696213537E-3</c:v>
                </c:pt>
                <c:pt idx="157">
                  <c:v>2.7339922822780822E-3</c:v>
                </c:pt>
                <c:pt idx="158">
                  <c:v>2.5647833895560295E-3</c:v>
                </c:pt>
                <c:pt idx="159">
                  <c:v>2.4033750649637628E-3</c:v>
                </c:pt>
                <c:pt idx="160">
                  <c:v>2.2496236047160672E-3</c:v>
                </c:pt>
                <c:pt idx="161">
                  <c:v>2.1033697325093885E-3</c:v>
                </c:pt>
                <c:pt idx="162">
                  <c:v>1.9644402798278879E-3</c:v>
                </c:pt>
                <c:pt idx="163">
                  <c:v>1.8326498325177069E-3</c:v>
                </c:pt>
                <c:pt idx="164">
                  <c:v>1.7078023352175029E-3</c:v>
                </c:pt>
                <c:pt idx="165">
                  <c:v>1.5896926461006636E-3</c:v>
                </c:pt>
                <c:pt idx="166">
                  <c:v>1.4781080352595606E-3</c:v>
                </c:pt>
                <c:pt idx="167">
                  <c:v>1.372829620935516E-3</c:v>
                </c:pt>
                <c:pt idx="168">
                  <c:v>1.2736337386618196E-3</c:v>
                </c:pt>
                <c:pt idx="169">
                  <c:v>1.1802932392333094E-3</c:v>
                </c:pt>
                <c:pt idx="170">
                  <c:v>1.0925787122378261E-3</c:v>
                </c:pt>
                <c:pt idx="171">
                  <c:v>1.0102596326760742E-3</c:v>
                </c:pt>
                <c:pt idx="172">
                  <c:v>9.3310542895172412E-4</c:v>
                </c:pt>
                <c:pt idx="173">
                  <c:v>8.6088647122819877E-4</c:v>
                </c:pt>
                <c:pt idx="174">
                  <c:v>7.9337497981870459E-4</c:v>
                </c:pt>
                <c:pt idx="175">
                  <c:v>7.3034585389863461E-4</c:v>
                </c:pt>
                <c:pt idx="176">
                  <c:v>6.7157742140198993E-4</c:v>
                </c:pt>
                <c:pt idx="177">
                  <c:v>6.1685211148438085E-4</c:v>
                </c:pt>
                <c:pt idx="178">
                  <c:v>5.6595705140352148E-4</c:v>
                </c:pt>
                <c:pt idx="179">
                  <c:v>5.1868459008346554E-4</c:v>
                </c:pt>
                <c:pt idx="180">
                  <c:v>4.7483275099151963E-4</c:v>
                </c:pt>
                <c:pt idx="181">
                  <c:v>4.3420561726756991E-4</c:v>
                </c:pt>
                <c:pt idx="182">
                  <c:v>3.9661365230568048E-4</c:v>
                </c:pt>
                <c:pt idx="183">
                  <c:v>3.6187395919908764E-4</c:v>
                </c:pt>
                <c:pt idx="184">
                  <c:v>3.2981048262413368E-4</c:v>
                </c:pt>
                <c:pt idx="185">
                  <c:v>3.0025415685868854E-4</c:v>
                </c:pt>
                <c:pt idx="186">
                  <c:v>2.7304300370886958E-4</c:v>
                </c:pt>
                <c:pt idx="187">
                  <c:v>2.4802218415730169E-4</c:v>
                </c:pt>
                <c:pt idx="188">
                  <c:v>2.2504400754974206E-4</c:v>
                </c:pt>
                <c:pt idx="189">
                  <c:v>2.0396790210785044E-4</c:v>
                </c:pt>
                <c:pt idx="190">
                  <c:v>1.8466035049739663E-4</c:v>
                </c:pt>
                <c:pt idx="191">
                  <c:v>1.6699479409649554E-4</c:v>
                </c:pt>
                <c:pt idx="192">
                  <c:v>1.5085150950078631E-4</c:v>
                </c:pt>
                <c:pt idx="193">
                  <c:v>1.3611746067498053E-4</c:v>
                </c:pt>
                <c:pt idx="194">
                  <c:v>1.2268613001595847E-4</c:v>
                </c:pt>
                <c:pt idx="195">
                  <c:v>1.1045733143457408E-4</c:v>
                </c:pt>
                <c:pt idx="196">
                  <c:v>9.9337008394355822E-5</c:v>
                </c:pt>
                <c:pt idx="197">
                  <c:v>8.9237019668020426E-5</c:v>
                </c:pt>
                <c:pt idx="198">
                  <c:v>8.007491538965651E-5</c:v>
                </c:pt>
                <c:pt idx="199">
                  <c:v>7.1773705793893631E-5</c:v>
                </c:pt>
                <c:pt idx="200">
                  <c:v>6.4261624845453875E-5</c:v>
                </c:pt>
              </c:numCache>
            </c:numRef>
          </c:val>
          <c:extLst>
            <c:ext xmlns:c16="http://schemas.microsoft.com/office/drawing/2014/chart" uri="{C3380CC4-5D6E-409C-BE32-E72D297353CC}">
              <c16:uniqueId val="{00000002-A1A1-4B74-BA7D-98C94BEDC5F4}"/>
            </c:ext>
          </c:extLst>
        </c:ser>
        <c:dLbls>
          <c:showLegendKey val="0"/>
          <c:showVal val="0"/>
          <c:showCatName val="0"/>
          <c:showSerName val="0"/>
          <c:showPercent val="0"/>
          <c:showBubbleSize val="0"/>
        </c:dLbls>
        <c:gapWidth val="0"/>
        <c:overlap val="100"/>
        <c:axId val="613283808"/>
        <c:axId val="613280200"/>
      </c:barChart>
      <c:lineChart>
        <c:grouping val="standard"/>
        <c:varyColors val="0"/>
        <c:ser>
          <c:idx val="3"/>
          <c:order val="3"/>
          <c:spPr>
            <a:ln w="50800" cap="rnd">
              <a:solidFill>
                <a:schemeClr val="tx1">
                  <a:lumMod val="50000"/>
                  <a:lumOff val="50000"/>
                </a:schemeClr>
              </a:solidFill>
              <a:round/>
            </a:ln>
            <a:effectLst/>
          </c:spPr>
          <c:marker>
            <c:symbol val="none"/>
          </c:marker>
          <c:cat>
            <c:numRef>
              <c:f>'SPERT® Normal Charts'!$W$4:$HO$4</c:f>
              <c:numCache>
                <c:formatCode>#,##0_);\(#,##0\)</c:formatCode>
                <c:ptCount val="201"/>
                <c:pt idx="0">
                  <c:v>40.000000000000284</c:v>
                </c:pt>
                <c:pt idx="1">
                  <c:v>40.800000000000281</c:v>
                </c:pt>
                <c:pt idx="2">
                  <c:v>41.600000000000279</c:v>
                </c:pt>
                <c:pt idx="3">
                  <c:v>42.400000000000276</c:v>
                </c:pt>
                <c:pt idx="4">
                  <c:v>43.200000000000273</c:v>
                </c:pt>
                <c:pt idx="5">
                  <c:v>44.00000000000027</c:v>
                </c:pt>
                <c:pt idx="6">
                  <c:v>44.800000000000267</c:v>
                </c:pt>
                <c:pt idx="7">
                  <c:v>45.600000000000264</c:v>
                </c:pt>
                <c:pt idx="8">
                  <c:v>46.400000000000261</c:v>
                </c:pt>
                <c:pt idx="9">
                  <c:v>47.200000000000259</c:v>
                </c:pt>
                <c:pt idx="10">
                  <c:v>48.000000000000256</c:v>
                </c:pt>
                <c:pt idx="11">
                  <c:v>48.800000000000253</c:v>
                </c:pt>
                <c:pt idx="12">
                  <c:v>49.60000000000025</c:v>
                </c:pt>
                <c:pt idx="13">
                  <c:v>50.400000000000247</c:v>
                </c:pt>
                <c:pt idx="14">
                  <c:v>51.200000000000244</c:v>
                </c:pt>
                <c:pt idx="15">
                  <c:v>52.000000000000242</c:v>
                </c:pt>
                <c:pt idx="16">
                  <c:v>52.800000000000239</c:v>
                </c:pt>
                <c:pt idx="17">
                  <c:v>53.600000000000236</c:v>
                </c:pt>
                <c:pt idx="18">
                  <c:v>54.400000000000233</c:v>
                </c:pt>
                <c:pt idx="19">
                  <c:v>55.20000000000023</c:v>
                </c:pt>
                <c:pt idx="20">
                  <c:v>56.000000000000227</c:v>
                </c:pt>
                <c:pt idx="21">
                  <c:v>56.800000000000225</c:v>
                </c:pt>
                <c:pt idx="22">
                  <c:v>57.600000000000222</c:v>
                </c:pt>
                <c:pt idx="23">
                  <c:v>58.400000000000219</c:v>
                </c:pt>
                <c:pt idx="24">
                  <c:v>59.200000000000216</c:v>
                </c:pt>
                <c:pt idx="25">
                  <c:v>60.000000000000213</c:v>
                </c:pt>
                <c:pt idx="26">
                  <c:v>60.80000000000021</c:v>
                </c:pt>
                <c:pt idx="27">
                  <c:v>61.600000000000207</c:v>
                </c:pt>
                <c:pt idx="28">
                  <c:v>62.400000000000205</c:v>
                </c:pt>
                <c:pt idx="29">
                  <c:v>63.200000000000202</c:v>
                </c:pt>
                <c:pt idx="30">
                  <c:v>64.000000000000199</c:v>
                </c:pt>
                <c:pt idx="31">
                  <c:v>64.800000000000196</c:v>
                </c:pt>
                <c:pt idx="32">
                  <c:v>65.600000000000193</c:v>
                </c:pt>
                <c:pt idx="33">
                  <c:v>66.40000000000019</c:v>
                </c:pt>
                <c:pt idx="34">
                  <c:v>67.200000000000188</c:v>
                </c:pt>
                <c:pt idx="35">
                  <c:v>68.000000000000185</c:v>
                </c:pt>
                <c:pt idx="36">
                  <c:v>68.800000000000182</c:v>
                </c:pt>
                <c:pt idx="37">
                  <c:v>69.600000000000179</c:v>
                </c:pt>
                <c:pt idx="38">
                  <c:v>70.400000000000176</c:v>
                </c:pt>
                <c:pt idx="39">
                  <c:v>71.200000000000173</c:v>
                </c:pt>
                <c:pt idx="40">
                  <c:v>72.000000000000171</c:v>
                </c:pt>
                <c:pt idx="41">
                  <c:v>72.800000000000168</c:v>
                </c:pt>
                <c:pt idx="42">
                  <c:v>73.600000000000165</c:v>
                </c:pt>
                <c:pt idx="43">
                  <c:v>74.400000000000162</c:v>
                </c:pt>
                <c:pt idx="44">
                  <c:v>75.200000000000159</c:v>
                </c:pt>
                <c:pt idx="45">
                  <c:v>76.000000000000156</c:v>
                </c:pt>
                <c:pt idx="46">
                  <c:v>76.800000000000153</c:v>
                </c:pt>
                <c:pt idx="47">
                  <c:v>77.600000000000151</c:v>
                </c:pt>
                <c:pt idx="48">
                  <c:v>78.400000000000148</c:v>
                </c:pt>
                <c:pt idx="49">
                  <c:v>79.200000000000145</c:v>
                </c:pt>
                <c:pt idx="50">
                  <c:v>80.000000000000142</c:v>
                </c:pt>
                <c:pt idx="51">
                  <c:v>80.800000000000139</c:v>
                </c:pt>
                <c:pt idx="52">
                  <c:v>81.600000000000136</c:v>
                </c:pt>
                <c:pt idx="53">
                  <c:v>82.400000000000134</c:v>
                </c:pt>
                <c:pt idx="54">
                  <c:v>83.200000000000131</c:v>
                </c:pt>
                <c:pt idx="55">
                  <c:v>84.000000000000128</c:v>
                </c:pt>
                <c:pt idx="56">
                  <c:v>84.800000000000125</c:v>
                </c:pt>
                <c:pt idx="57">
                  <c:v>85.600000000000122</c:v>
                </c:pt>
                <c:pt idx="58">
                  <c:v>86.400000000000119</c:v>
                </c:pt>
                <c:pt idx="59">
                  <c:v>87.200000000000117</c:v>
                </c:pt>
                <c:pt idx="60">
                  <c:v>88.000000000000114</c:v>
                </c:pt>
                <c:pt idx="61">
                  <c:v>88.800000000000111</c:v>
                </c:pt>
                <c:pt idx="62">
                  <c:v>89.600000000000108</c:v>
                </c:pt>
                <c:pt idx="63">
                  <c:v>90.400000000000105</c:v>
                </c:pt>
                <c:pt idx="64">
                  <c:v>91.200000000000102</c:v>
                </c:pt>
                <c:pt idx="65">
                  <c:v>92.000000000000099</c:v>
                </c:pt>
                <c:pt idx="66">
                  <c:v>92.800000000000097</c:v>
                </c:pt>
                <c:pt idx="67">
                  <c:v>93.600000000000094</c:v>
                </c:pt>
                <c:pt idx="68">
                  <c:v>94.400000000000091</c:v>
                </c:pt>
                <c:pt idx="69">
                  <c:v>95.200000000000088</c:v>
                </c:pt>
                <c:pt idx="70">
                  <c:v>96.000000000000085</c:v>
                </c:pt>
                <c:pt idx="71">
                  <c:v>96.800000000000082</c:v>
                </c:pt>
                <c:pt idx="72">
                  <c:v>97.60000000000008</c:v>
                </c:pt>
                <c:pt idx="73">
                  <c:v>98.400000000000077</c:v>
                </c:pt>
                <c:pt idx="74">
                  <c:v>99.200000000000074</c:v>
                </c:pt>
                <c:pt idx="75">
                  <c:v>100.00000000000007</c:v>
                </c:pt>
                <c:pt idx="76">
                  <c:v>100.80000000000007</c:v>
                </c:pt>
                <c:pt idx="77">
                  <c:v>101.60000000000007</c:v>
                </c:pt>
                <c:pt idx="78">
                  <c:v>102.40000000000006</c:v>
                </c:pt>
                <c:pt idx="79">
                  <c:v>103.20000000000006</c:v>
                </c:pt>
                <c:pt idx="80">
                  <c:v>104.00000000000006</c:v>
                </c:pt>
                <c:pt idx="81">
                  <c:v>104.80000000000005</c:v>
                </c:pt>
                <c:pt idx="82">
                  <c:v>105.60000000000005</c:v>
                </c:pt>
                <c:pt idx="83">
                  <c:v>106.40000000000005</c:v>
                </c:pt>
                <c:pt idx="84">
                  <c:v>107.20000000000005</c:v>
                </c:pt>
                <c:pt idx="85">
                  <c:v>108.00000000000004</c:v>
                </c:pt>
                <c:pt idx="86">
                  <c:v>108.80000000000004</c:v>
                </c:pt>
                <c:pt idx="87">
                  <c:v>109.60000000000004</c:v>
                </c:pt>
                <c:pt idx="88">
                  <c:v>110.40000000000003</c:v>
                </c:pt>
                <c:pt idx="89">
                  <c:v>111.20000000000003</c:v>
                </c:pt>
                <c:pt idx="90">
                  <c:v>112.00000000000003</c:v>
                </c:pt>
                <c:pt idx="91">
                  <c:v>112.80000000000003</c:v>
                </c:pt>
                <c:pt idx="92">
                  <c:v>113.60000000000002</c:v>
                </c:pt>
                <c:pt idx="93">
                  <c:v>114.40000000000002</c:v>
                </c:pt>
                <c:pt idx="94">
                  <c:v>115.20000000000002</c:v>
                </c:pt>
                <c:pt idx="95">
                  <c:v>116.00000000000001</c:v>
                </c:pt>
                <c:pt idx="96">
                  <c:v>116.80000000000001</c:v>
                </c:pt>
                <c:pt idx="97">
                  <c:v>117.60000000000001</c:v>
                </c:pt>
                <c:pt idx="98">
                  <c:v>118.4</c:v>
                </c:pt>
                <c:pt idx="99">
                  <c:v>119.2</c:v>
                </c:pt>
                <c:pt idx="100">
                  <c:v>120</c:v>
                </c:pt>
                <c:pt idx="101">
                  <c:v>120.8</c:v>
                </c:pt>
                <c:pt idx="102">
                  <c:v>121.6</c:v>
                </c:pt>
                <c:pt idx="103">
                  <c:v>122.39999999999999</c:v>
                </c:pt>
                <c:pt idx="104">
                  <c:v>123.19999999999999</c:v>
                </c:pt>
                <c:pt idx="105">
                  <c:v>123.99999999999999</c:v>
                </c:pt>
                <c:pt idx="106">
                  <c:v>124.79999999999998</c:v>
                </c:pt>
                <c:pt idx="107">
                  <c:v>125.59999999999998</c:v>
                </c:pt>
                <c:pt idx="108">
                  <c:v>126.39999999999998</c:v>
                </c:pt>
                <c:pt idx="109">
                  <c:v>127.19999999999997</c:v>
                </c:pt>
                <c:pt idx="110">
                  <c:v>127.99999999999997</c:v>
                </c:pt>
                <c:pt idx="111">
                  <c:v>128.79999999999998</c:v>
                </c:pt>
                <c:pt idx="112">
                  <c:v>129.6</c:v>
                </c:pt>
                <c:pt idx="113">
                  <c:v>130.4</c:v>
                </c:pt>
                <c:pt idx="114">
                  <c:v>131.20000000000002</c:v>
                </c:pt>
                <c:pt idx="115">
                  <c:v>132.00000000000003</c:v>
                </c:pt>
                <c:pt idx="116">
                  <c:v>132.80000000000004</c:v>
                </c:pt>
                <c:pt idx="117">
                  <c:v>133.60000000000005</c:v>
                </c:pt>
                <c:pt idx="118">
                  <c:v>134.40000000000006</c:v>
                </c:pt>
                <c:pt idx="119">
                  <c:v>135.20000000000007</c:v>
                </c:pt>
                <c:pt idx="120">
                  <c:v>136.00000000000009</c:v>
                </c:pt>
                <c:pt idx="121">
                  <c:v>136.8000000000001</c:v>
                </c:pt>
                <c:pt idx="122">
                  <c:v>137.60000000000011</c:v>
                </c:pt>
                <c:pt idx="123">
                  <c:v>138.40000000000012</c:v>
                </c:pt>
                <c:pt idx="124">
                  <c:v>139.20000000000013</c:v>
                </c:pt>
                <c:pt idx="125">
                  <c:v>140.00000000000014</c:v>
                </c:pt>
                <c:pt idx="126">
                  <c:v>140.80000000000015</c:v>
                </c:pt>
                <c:pt idx="127">
                  <c:v>141.60000000000016</c:v>
                </c:pt>
                <c:pt idx="128">
                  <c:v>142.40000000000018</c:v>
                </c:pt>
                <c:pt idx="129">
                  <c:v>143.20000000000019</c:v>
                </c:pt>
                <c:pt idx="130">
                  <c:v>144.0000000000002</c:v>
                </c:pt>
                <c:pt idx="131">
                  <c:v>144.80000000000021</c:v>
                </c:pt>
                <c:pt idx="132">
                  <c:v>145.60000000000022</c:v>
                </c:pt>
                <c:pt idx="133">
                  <c:v>146.40000000000023</c:v>
                </c:pt>
                <c:pt idx="134">
                  <c:v>147.20000000000024</c:v>
                </c:pt>
                <c:pt idx="135">
                  <c:v>148.00000000000026</c:v>
                </c:pt>
                <c:pt idx="136">
                  <c:v>148.80000000000027</c:v>
                </c:pt>
                <c:pt idx="137">
                  <c:v>149.60000000000028</c:v>
                </c:pt>
                <c:pt idx="138">
                  <c:v>150.40000000000029</c:v>
                </c:pt>
                <c:pt idx="139">
                  <c:v>151.2000000000003</c:v>
                </c:pt>
                <c:pt idx="140">
                  <c:v>152.00000000000031</c:v>
                </c:pt>
                <c:pt idx="141">
                  <c:v>152.80000000000032</c:v>
                </c:pt>
                <c:pt idx="142">
                  <c:v>153.60000000000034</c:v>
                </c:pt>
                <c:pt idx="143">
                  <c:v>154.40000000000035</c:v>
                </c:pt>
                <c:pt idx="144">
                  <c:v>155.20000000000036</c:v>
                </c:pt>
                <c:pt idx="145">
                  <c:v>156.00000000000037</c:v>
                </c:pt>
                <c:pt idx="146">
                  <c:v>156.80000000000038</c:v>
                </c:pt>
                <c:pt idx="147">
                  <c:v>157.60000000000039</c:v>
                </c:pt>
                <c:pt idx="148">
                  <c:v>158.4000000000004</c:v>
                </c:pt>
                <c:pt idx="149">
                  <c:v>159.20000000000041</c:v>
                </c:pt>
                <c:pt idx="150">
                  <c:v>160.00000000000043</c:v>
                </c:pt>
                <c:pt idx="151">
                  <c:v>160.80000000000044</c:v>
                </c:pt>
                <c:pt idx="152">
                  <c:v>161.60000000000045</c:v>
                </c:pt>
                <c:pt idx="153">
                  <c:v>162.40000000000046</c:v>
                </c:pt>
                <c:pt idx="154">
                  <c:v>163.20000000000047</c:v>
                </c:pt>
                <c:pt idx="155">
                  <c:v>164.00000000000048</c:v>
                </c:pt>
                <c:pt idx="156">
                  <c:v>164.80000000000049</c:v>
                </c:pt>
                <c:pt idx="157">
                  <c:v>165.60000000000051</c:v>
                </c:pt>
                <c:pt idx="158">
                  <c:v>166.40000000000052</c:v>
                </c:pt>
                <c:pt idx="159">
                  <c:v>167.20000000000053</c:v>
                </c:pt>
                <c:pt idx="160">
                  <c:v>168.00000000000054</c:v>
                </c:pt>
                <c:pt idx="161">
                  <c:v>168.80000000000055</c:v>
                </c:pt>
                <c:pt idx="162">
                  <c:v>169.60000000000056</c:v>
                </c:pt>
                <c:pt idx="163">
                  <c:v>170.40000000000057</c:v>
                </c:pt>
                <c:pt idx="164">
                  <c:v>171.20000000000059</c:v>
                </c:pt>
                <c:pt idx="165">
                  <c:v>172.0000000000006</c:v>
                </c:pt>
                <c:pt idx="166">
                  <c:v>172.80000000000061</c:v>
                </c:pt>
                <c:pt idx="167">
                  <c:v>173.60000000000062</c:v>
                </c:pt>
                <c:pt idx="168">
                  <c:v>174.40000000000063</c:v>
                </c:pt>
                <c:pt idx="169">
                  <c:v>175.20000000000064</c:v>
                </c:pt>
                <c:pt idx="170">
                  <c:v>176.00000000000065</c:v>
                </c:pt>
                <c:pt idx="171">
                  <c:v>176.80000000000067</c:v>
                </c:pt>
                <c:pt idx="172">
                  <c:v>177.60000000000068</c:v>
                </c:pt>
                <c:pt idx="173">
                  <c:v>178.40000000000069</c:v>
                </c:pt>
                <c:pt idx="174">
                  <c:v>179.2000000000007</c:v>
                </c:pt>
                <c:pt idx="175">
                  <c:v>180.00000000000071</c:v>
                </c:pt>
                <c:pt idx="176">
                  <c:v>180.80000000000072</c:v>
                </c:pt>
                <c:pt idx="177">
                  <c:v>181.60000000000073</c:v>
                </c:pt>
                <c:pt idx="178">
                  <c:v>182.40000000000074</c:v>
                </c:pt>
                <c:pt idx="179">
                  <c:v>183.20000000000076</c:v>
                </c:pt>
                <c:pt idx="180">
                  <c:v>184.00000000000077</c:v>
                </c:pt>
                <c:pt idx="181">
                  <c:v>184.80000000000078</c:v>
                </c:pt>
                <c:pt idx="182">
                  <c:v>185.60000000000079</c:v>
                </c:pt>
                <c:pt idx="183">
                  <c:v>186.4000000000008</c:v>
                </c:pt>
                <c:pt idx="184">
                  <c:v>187.20000000000081</c:v>
                </c:pt>
                <c:pt idx="185">
                  <c:v>188.00000000000082</c:v>
                </c:pt>
                <c:pt idx="186">
                  <c:v>188.80000000000084</c:v>
                </c:pt>
                <c:pt idx="187">
                  <c:v>189.60000000000085</c:v>
                </c:pt>
                <c:pt idx="188">
                  <c:v>190.40000000000086</c:v>
                </c:pt>
                <c:pt idx="189">
                  <c:v>191.20000000000087</c:v>
                </c:pt>
                <c:pt idx="190">
                  <c:v>192.00000000000088</c:v>
                </c:pt>
                <c:pt idx="191">
                  <c:v>192.80000000000089</c:v>
                </c:pt>
                <c:pt idx="192">
                  <c:v>193.6000000000009</c:v>
                </c:pt>
                <c:pt idx="193">
                  <c:v>194.40000000000092</c:v>
                </c:pt>
                <c:pt idx="194">
                  <c:v>195.20000000000093</c:v>
                </c:pt>
                <c:pt idx="195">
                  <c:v>196.00000000000094</c:v>
                </c:pt>
                <c:pt idx="196">
                  <c:v>196.80000000000095</c:v>
                </c:pt>
                <c:pt idx="197">
                  <c:v>197.60000000000096</c:v>
                </c:pt>
                <c:pt idx="198">
                  <c:v>198.40000000000097</c:v>
                </c:pt>
                <c:pt idx="199">
                  <c:v>199.20000000000098</c:v>
                </c:pt>
                <c:pt idx="200">
                  <c:v>200.00000000000099</c:v>
                </c:pt>
              </c:numCache>
            </c:numRef>
          </c:cat>
          <c:val>
            <c:numRef>
              <c:f>'SPERT® Normal Charts'!$HP$11:$PH$11</c:f>
              <c:numCache>
                <c:formatCode>General</c:formatCode>
                <c:ptCount val="201"/>
                <c:pt idx="0">
                  <c:v>6.4261624845465286E-5</c:v>
                </c:pt>
                <c:pt idx="1">
                  <c:v>7.1773705793906127E-5</c:v>
                </c:pt>
                <c:pt idx="2">
                  <c:v>8.007491538967009E-5</c:v>
                </c:pt>
                <c:pt idx="3">
                  <c:v>8.9237019668035334E-5</c:v>
                </c:pt>
                <c:pt idx="4">
                  <c:v>9.9337008394372045E-5</c:v>
                </c:pt>
                <c:pt idx="5">
                  <c:v>1.1045733143459165E-4</c:v>
                </c:pt>
                <c:pt idx="6">
                  <c:v>1.2268613001597756E-4</c:v>
                </c:pt>
                <c:pt idx="7">
                  <c:v>1.3611746067500132E-4</c:v>
                </c:pt>
                <c:pt idx="8">
                  <c:v>1.508515095008087E-4</c:v>
                </c:pt>
                <c:pt idx="9">
                  <c:v>1.6699479409651986E-4</c:v>
                </c:pt>
                <c:pt idx="10">
                  <c:v>1.8466035049742287E-4</c:v>
                </c:pt>
                <c:pt idx="11">
                  <c:v>2.0396790210787868E-4</c:v>
                </c:pt>
                <c:pt idx="12">
                  <c:v>2.2504400754977264E-4</c:v>
                </c:pt>
                <c:pt idx="13">
                  <c:v>2.480221841573347E-4</c:v>
                </c:pt>
                <c:pt idx="14">
                  <c:v>2.7304300370890476E-4</c:v>
                </c:pt>
                <c:pt idx="15">
                  <c:v>3.0025415685872638E-4</c:v>
                </c:pt>
                <c:pt idx="16">
                  <c:v>3.2981048262417439E-4</c:v>
                </c:pt>
                <c:pt idx="17">
                  <c:v>3.6187395919913068E-4</c:v>
                </c:pt>
                <c:pt idx="18">
                  <c:v>3.9661365230572677E-4</c:v>
                </c:pt>
                <c:pt idx="19">
                  <c:v>4.342056172676193E-4</c:v>
                </c:pt>
                <c:pt idx="20">
                  <c:v>4.7483275099157189E-4</c:v>
                </c:pt>
                <c:pt idx="21">
                  <c:v>5.1868459008352127E-4</c:v>
                </c:pt>
                <c:pt idx="22">
                  <c:v>5.6595705140358101E-4</c:v>
                </c:pt>
                <c:pt idx="23">
                  <c:v>6.168521114844434E-4</c:v>
                </c:pt>
                <c:pt idx="24">
                  <c:v>6.715774214020565E-4</c:v>
                </c:pt>
                <c:pt idx="25">
                  <c:v>7.303458538987053E-4</c:v>
                </c:pt>
                <c:pt idx="26">
                  <c:v>7.9337497981877864E-4</c:v>
                </c:pt>
                <c:pt idx="27">
                  <c:v>8.6088647122827661E-4</c:v>
                </c:pt>
                <c:pt idx="28">
                  <c:v>9.3310542895180674E-4</c:v>
                </c:pt>
                <c:pt idx="29">
                  <c:v>1.0102596326761603E-3</c:v>
                </c:pt>
                <c:pt idx="30">
                  <c:v>1.0925787122379169E-3</c:v>
                </c:pt>
                <c:pt idx="31">
                  <c:v>1.1802932392334041E-3</c:v>
                </c:pt>
                <c:pt idx="32">
                  <c:v>1.273633738661918E-3</c:v>
                </c:pt>
                <c:pt idx="33">
                  <c:v>1.3728296209356197E-3</c:v>
                </c:pt>
                <c:pt idx="34">
                  <c:v>1.478108035259669E-3</c:v>
                </c:pt>
                <c:pt idx="35">
                  <c:v>1.5896926461007751E-3</c:v>
                </c:pt>
                <c:pt idx="36">
                  <c:v>1.7078023352176189E-3</c:v>
                </c:pt>
                <c:pt idx="37">
                  <c:v>1.8326498325178283E-3</c:v>
                </c:pt>
                <c:pt idx="38">
                  <c:v>1.9644402798280128E-3</c:v>
                </c:pt>
                <c:pt idx="39">
                  <c:v>2.1033697325095182E-3</c:v>
                </c:pt>
                <c:pt idx="40">
                  <c:v>2.2496236047162012E-3</c:v>
                </c:pt>
                <c:pt idx="41">
                  <c:v>2.4033750649639003E-3</c:v>
                </c:pt>
                <c:pt idx="42">
                  <c:v>2.5647833895561705E-3</c:v>
                </c:pt>
                <c:pt idx="43">
                  <c:v>2.7339922822782262E-3</c:v>
                </c:pt>
                <c:pt idx="44">
                  <c:v>2.9111281696215015E-3</c:v>
                </c:pt>
                <c:pt idx="45">
                  <c:v>3.0962984816247491E-3</c:v>
                </c:pt>
                <c:pt idx="46">
                  <c:v>3.2895899292039611E-3</c:v>
                </c:pt>
                <c:pt idx="47">
                  <c:v>3.4910667895819035E-3</c:v>
                </c:pt>
                <c:pt idx="48">
                  <c:v>3.7007692121080338E-3</c:v>
                </c:pt>
                <c:pt idx="49">
                  <c:v>3.9187115573703296E-3</c:v>
                </c:pt>
                <c:pt idx="50">
                  <c:v>4.1448807830312354E-3</c:v>
                </c:pt>
                <c:pt idx="51">
                  <c:v>4.3792348902604653E-3</c:v>
                </c:pt>
                <c:pt idx="52">
                  <c:v>4.6217014449773568E-3</c:v>
                </c:pt>
                <c:pt idx="53">
                  <c:v>4.8721761883458968E-3</c:v>
                </c:pt>
                <c:pt idx="54">
                  <c:v>5.1305217510771075E-3</c:v>
                </c:pt>
                <c:pt idx="55">
                  <c:v>5.3965664860788657E-3</c:v>
                </c:pt>
                <c:pt idx="56">
                  <c:v>5.6701034338449635E-3</c:v>
                </c:pt>
                <c:pt idx="57">
                  <c:v>5.9508894346879723E-3</c:v>
                </c:pt>
                <c:pt idx="58">
                  <c:v>6.2386444014894127E-3</c:v>
                </c:pt>
                <c:pt idx="59">
                  <c:v>6.5330507660629009E-3</c:v>
                </c:pt>
                <c:pt idx="60">
                  <c:v>6.833753111499777E-3</c:v>
                </c:pt>
                <c:pt idx="61">
                  <c:v>7.1403580019920171E-3</c:v>
                </c:pt>
                <c:pt idx="62">
                  <c:v>7.4524340206058989E-3</c:v>
                </c:pt>
                <c:pt idx="63">
                  <c:v>7.7695120243152817E-3</c:v>
                </c:pt>
                <c:pt idx="64">
                  <c:v>8.0910856243005796E-3</c:v>
                </c:pt>
                <c:pt idx="65">
                  <c:v>8.4166118980858289E-3</c:v>
                </c:pt>
                <c:pt idx="66">
                  <c:v>8.7455123385302164E-3</c:v>
                </c:pt>
                <c:pt idx="67">
                  <c:v>9.0771740430229796E-3</c:v>
                </c:pt>
                <c:pt idx="68">
                  <c:v>9.4109511444635564E-3</c:v>
                </c:pt>
                <c:pt idx="69">
                  <c:v>9.7461664837568285E-3</c:v>
                </c:pt>
                <c:pt idx="70">
                  <c:v>1.0082113521631009E-2</c:v>
                </c:pt>
                <c:pt idx="71">
                  <c:v>1.0418058485610804E-2</c:v>
                </c:pt>
                <c:pt idx="72">
                  <c:v>1.0753242745968269E-2</c:v>
                </c:pt>
                <c:pt idx="73">
                  <c:v>1.1086885412448148E-2</c:v>
                </c:pt>
                <c:pt idx="74">
                  <c:v>1.1418186141542882E-2</c:v>
                </c:pt>
                <c:pt idx="75">
                  <c:v>1.1746328142095969E-2</c:v>
                </c:pt>
                <c:pt idx="76">
                  <c:v>1.207048136506181E-2</c:v>
                </c:pt>
                <c:pt idx="77">
                  <c:v>1.2389805861366799E-2</c:v>
                </c:pt>
                <c:pt idx="78">
                  <c:v>1.2703455290021575E-2</c:v>
                </c:pt>
                <c:pt idx="79">
                  <c:v>1.301058055694841E-2</c:v>
                </c:pt>
                <c:pt idx="80">
                  <c:v>1.3310333563431365E-2</c:v>
                </c:pt>
                <c:pt idx="81">
                  <c:v>1.3601871041688604E-2</c:v>
                </c:pt>
                <c:pt idx="82">
                  <c:v>1.3884358453825003E-2</c:v>
                </c:pt>
                <c:pt idx="83">
                  <c:v>1.4156973929364934E-2</c:v>
                </c:pt>
                <c:pt idx="84">
                  <c:v>1.4418912215705135E-2</c:v>
                </c:pt>
                <c:pt idx="85">
                  <c:v>1.466938861517916E-2</c:v>
                </c:pt>
                <c:pt idx="86">
                  <c:v>1.4907642881998719E-2</c:v>
                </c:pt>
                <c:pt idx="87">
                  <c:v>1.5132943052142425E-2</c:v>
                </c:pt>
                <c:pt idx="88">
                  <c:v>1.5344589179305148E-2</c:v>
                </c:pt>
                <c:pt idx="89">
                  <c:v>1.5541916950305365E-2</c:v>
                </c:pt>
                <c:pt idx="90">
                  <c:v>1.5724301153874725E-2</c:v>
                </c:pt>
                <c:pt idx="91">
                  <c:v>1.589115897752184E-2</c:v>
                </c:pt>
                <c:pt idx="92">
                  <c:v>1.6041953108167251E-2</c:v>
                </c:pt>
                <c:pt idx="93">
                  <c:v>1.6176194613481121E-2</c:v>
                </c:pt>
                <c:pt idx="94">
                  <c:v>1.6293445582310665E-2</c:v>
                </c:pt>
                <c:pt idx="95">
                  <c:v>1.6393321504247497E-2</c:v>
                </c:pt>
                <c:pt idx="96">
                  <c:v>1.6475493370242403E-2</c:v>
                </c:pt>
                <c:pt idx="97">
                  <c:v>1.6539689478208826E-2</c:v>
                </c:pt>
                <c:pt idx="98">
                  <c:v>1.6585696929748012E-2</c:v>
                </c:pt>
                <c:pt idx="99">
                  <c:v>1.6613362806457376E-2</c:v>
                </c:pt>
                <c:pt idx="100">
                  <c:v>1.662259501672636E-2</c:v>
                </c:pt>
                <c:pt idx="101">
                  <c:v>1.6613362806457376E-2</c:v>
                </c:pt>
                <c:pt idx="102">
                  <c:v>1.6585696929748012E-2</c:v>
                </c:pt>
                <c:pt idx="103">
                  <c:v>1.6539689478208826E-2</c:v>
                </c:pt>
                <c:pt idx="104">
                  <c:v>1.6475493370242403E-2</c:v>
                </c:pt>
                <c:pt idx="105">
                  <c:v>1.6393321504247497E-2</c:v>
                </c:pt>
                <c:pt idx="106">
                  <c:v>1.6293445582310665E-2</c:v>
                </c:pt>
                <c:pt idx="107">
                  <c:v>1.6176194613481121E-2</c:v>
                </c:pt>
                <c:pt idx="108">
                  <c:v>1.6041953108167251E-2</c:v>
                </c:pt>
                <c:pt idx="109">
                  <c:v>1.589115897752184E-2</c:v>
                </c:pt>
                <c:pt idx="110">
                  <c:v>1.5724301153874725E-2</c:v>
                </c:pt>
                <c:pt idx="111">
                  <c:v>1.554191695030536E-2</c:v>
                </c:pt>
                <c:pt idx="112">
                  <c:v>1.5344589179305141E-2</c:v>
                </c:pt>
                <c:pt idx="113">
                  <c:v>1.5132943052142415E-2</c:v>
                </c:pt>
                <c:pt idx="114">
                  <c:v>1.4907642881998702E-2</c:v>
                </c:pt>
                <c:pt idx="115">
                  <c:v>1.4669388615179137E-2</c:v>
                </c:pt>
                <c:pt idx="116">
                  <c:v>1.4418912215705107E-2</c:v>
                </c:pt>
                <c:pt idx="117">
                  <c:v>1.4156973929364901E-2</c:v>
                </c:pt>
                <c:pt idx="118">
                  <c:v>1.3884358453824965E-2</c:v>
                </c:pt>
                <c:pt idx="119">
                  <c:v>1.3601871041688557E-2</c:v>
                </c:pt>
                <c:pt idx="120">
                  <c:v>1.3310333563431313E-2</c:v>
                </c:pt>
                <c:pt idx="121">
                  <c:v>1.3010580556948348E-2</c:v>
                </c:pt>
                <c:pt idx="122">
                  <c:v>1.2703455290021507E-2</c:v>
                </c:pt>
                <c:pt idx="123">
                  <c:v>1.2389805861366726E-2</c:v>
                </c:pt>
                <c:pt idx="124">
                  <c:v>1.2070481365061728E-2</c:v>
                </c:pt>
                <c:pt idx="125">
                  <c:v>1.1746328142095882E-2</c:v>
                </c:pt>
                <c:pt idx="126">
                  <c:v>1.1418186141542788E-2</c:v>
                </c:pt>
                <c:pt idx="127">
                  <c:v>1.1086885412448049E-2</c:v>
                </c:pt>
                <c:pt idx="128">
                  <c:v>1.0753242745968162E-2</c:v>
                </c:pt>
                <c:pt idx="129">
                  <c:v>1.0418058485610691E-2</c:v>
                </c:pt>
                <c:pt idx="130">
                  <c:v>1.0082113521630891E-2</c:v>
                </c:pt>
                <c:pt idx="131">
                  <c:v>9.7461664837567036E-3</c:v>
                </c:pt>
                <c:pt idx="132">
                  <c:v>9.4109511444634281E-3</c:v>
                </c:pt>
                <c:pt idx="133">
                  <c:v>9.0771740430228443E-3</c:v>
                </c:pt>
                <c:pt idx="134">
                  <c:v>8.7455123385300742E-3</c:v>
                </c:pt>
                <c:pt idx="135">
                  <c:v>8.4166118980856814E-3</c:v>
                </c:pt>
                <c:pt idx="136">
                  <c:v>8.0910856243004321E-3</c:v>
                </c:pt>
                <c:pt idx="137">
                  <c:v>7.7695120243151282E-3</c:v>
                </c:pt>
                <c:pt idx="138">
                  <c:v>7.452434020605741E-3</c:v>
                </c:pt>
                <c:pt idx="139">
                  <c:v>7.1403580019918584E-3</c:v>
                </c:pt>
                <c:pt idx="140">
                  <c:v>6.8337531114996157E-3</c:v>
                </c:pt>
                <c:pt idx="141">
                  <c:v>6.5330507660627361E-3</c:v>
                </c:pt>
                <c:pt idx="142">
                  <c:v>6.2386444014892479E-3</c:v>
                </c:pt>
                <c:pt idx="143">
                  <c:v>5.9508894346878057E-3</c:v>
                </c:pt>
                <c:pt idx="144">
                  <c:v>5.6701034338447944E-3</c:v>
                </c:pt>
                <c:pt idx="145">
                  <c:v>5.3965664860786975E-3</c:v>
                </c:pt>
                <c:pt idx="146">
                  <c:v>5.1305217510769401E-3</c:v>
                </c:pt>
                <c:pt idx="147">
                  <c:v>4.8721761883457285E-3</c:v>
                </c:pt>
                <c:pt idx="148">
                  <c:v>4.6217014449771911E-3</c:v>
                </c:pt>
                <c:pt idx="149">
                  <c:v>4.3792348902602996E-3</c:v>
                </c:pt>
                <c:pt idx="150">
                  <c:v>4.1448807830310724E-3</c:v>
                </c:pt>
                <c:pt idx="151">
                  <c:v>3.9187115573701675E-3</c:v>
                </c:pt>
                <c:pt idx="152">
                  <c:v>3.7007692121078747E-3</c:v>
                </c:pt>
                <c:pt idx="153">
                  <c:v>3.4910667895817447E-3</c:v>
                </c:pt>
                <c:pt idx="154">
                  <c:v>3.2895899292038075E-3</c:v>
                </c:pt>
                <c:pt idx="155">
                  <c:v>3.0962984816245978E-3</c:v>
                </c:pt>
                <c:pt idx="156">
                  <c:v>2.9111281696213537E-3</c:v>
                </c:pt>
                <c:pt idx="157">
                  <c:v>2.7339922822780822E-3</c:v>
                </c:pt>
                <c:pt idx="158">
                  <c:v>2.5647833895560295E-3</c:v>
                </c:pt>
                <c:pt idx="159">
                  <c:v>2.4033750649637628E-3</c:v>
                </c:pt>
                <c:pt idx="160">
                  <c:v>2.2496236047160672E-3</c:v>
                </c:pt>
                <c:pt idx="161">
                  <c:v>2.1033697325093885E-3</c:v>
                </c:pt>
                <c:pt idx="162">
                  <c:v>1.9644402798278879E-3</c:v>
                </c:pt>
                <c:pt idx="163">
                  <c:v>1.8326498325177069E-3</c:v>
                </c:pt>
                <c:pt idx="164">
                  <c:v>1.7078023352175029E-3</c:v>
                </c:pt>
                <c:pt idx="165">
                  <c:v>1.5896926461006636E-3</c:v>
                </c:pt>
                <c:pt idx="166">
                  <c:v>1.4781080352595606E-3</c:v>
                </c:pt>
                <c:pt idx="167">
                  <c:v>1.372829620935516E-3</c:v>
                </c:pt>
                <c:pt idx="168">
                  <c:v>1.2736337386618196E-3</c:v>
                </c:pt>
                <c:pt idx="169">
                  <c:v>1.1802932392333094E-3</c:v>
                </c:pt>
                <c:pt idx="170">
                  <c:v>1.0925787122378261E-3</c:v>
                </c:pt>
                <c:pt idx="171">
                  <c:v>1.0102596326760742E-3</c:v>
                </c:pt>
                <c:pt idx="172">
                  <c:v>9.3310542895172412E-4</c:v>
                </c:pt>
                <c:pt idx="173">
                  <c:v>8.6088647122819877E-4</c:v>
                </c:pt>
                <c:pt idx="174">
                  <c:v>7.9337497981870459E-4</c:v>
                </c:pt>
                <c:pt idx="175">
                  <c:v>7.3034585389863461E-4</c:v>
                </c:pt>
                <c:pt idx="176">
                  <c:v>6.7157742140198993E-4</c:v>
                </c:pt>
                <c:pt idx="177">
                  <c:v>6.1685211148438085E-4</c:v>
                </c:pt>
                <c:pt idx="178">
                  <c:v>5.6595705140352148E-4</c:v>
                </c:pt>
                <c:pt idx="179">
                  <c:v>5.1868459008346554E-4</c:v>
                </c:pt>
                <c:pt idx="180">
                  <c:v>4.7483275099151963E-4</c:v>
                </c:pt>
                <c:pt idx="181">
                  <c:v>4.3420561726756991E-4</c:v>
                </c:pt>
                <c:pt idx="182">
                  <c:v>3.9661365230568048E-4</c:v>
                </c:pt>
                <c:pt idx="183">
                  <c:v>3.6187395919908764E-4</c:v>
                </c:pt>
                <c:pt idx="184">
                  <c:v>3.2981048262413368E-4</c:v>
                </c:pt>
                <c:pt idx="185">
                  <c:v>3.0025415685868854E-4</c:v>
                </c:pt>
                <c:pt idx="186">
                  <c:v>2.7304300370886958E-4</c:v>
                </c:pt>
                <c:pt idx="187">
                  <c:v>2.4802218415730169E-4</c:v>
                </c:pt>
                <c:pt idx="188">
                  <c:v>2.2504400754974206E-4</c:v>
                </c:pt>
                <c:pt idx="189">
                  <c:v>2.0396790210785044E-4</c:v>
                </c:pt>
                <c:pt idx="190">
                  <c:v>1.8466035049739663E-4</c:v>
                </c:pt>
                <c:pt idx="191">
                  <c:v>1.6699479409649554E-4</c:v>
                </c:pt>
                <c:pt idx="192">
                  <c:v>1.5085150950078631E-4</c:v>
                </c:pt>
                <c:pt idx="193">
                  <c:v>1.3611746067498053E-4</c:v>
                </c:pt>
                <c:pt idx="194">
                  <c:v>1.2268613001595847E-4</c:v>
                </c:pt>
                <c:pt idx="195">
                  <c:v>1.1045733143457408E-4</c:v>
                </c:pt>
                <c:pt idx="196">
                  <c:v>9.9337008394355822E-5</c:v>
                </c:pt>
                <c:pt idx="197">
                  <c:v>8.9237019668020426E-5</c:v>
                </c:pt>
                <c:pt idx="198">
                  <c:v>8.007491538965651E-5</c:v>
                </c:pt>
                <c:pt idx="199">
                  <c:v>7.1773705793893631E-5</c:v>
                </c:pt>
                <c:pt idx="200">
                  <c:v>6.4261624845453875E-5</c:v>
                </c:pt>
              </c:numCache>
            </c:numRef>
          </c:val>
          <c:smooth val="0"/>
          <c:extLst>
            <c:ext xmlns:c16="http://schemas.microsoft.com/office/drawing/2014/chart" uri="{C3380CC4-5D6E-409C-BE32-E72D297353CC}">
              <c16:uniqueId val="{0000000E-1F59-43C1-AD0E-A27CF4B7A782}"/>
            </c:ext>
          </c:extLst>
        </c:ser>
        <c:dLbls>
          <c:showLegendKey val="0"/>
          <c:showVal val="0"/>
          <c:showCatName val="0"/>
          <c:showSerName val="0"/>
          <c:showPercent val="0"/>
          <c:showBubbleSize val="0"/>
        </c:dLbls>
        <c:marker val="1"/>
        <c:smooth val="0"/>
        <c:axId val="613283808"/>
        <c:axId val="613280200"/>
      </c:lineChart>
      <c:catAx>
        <c:axId val="613283808"/>
        <c:scaling>
          <c:orientation val="minMax"/>
        </c:scaling>
        <c:delete val="0"/>
        <c:axPos val="b"/>
        <c:numFmt formatCode="#,##0_);\(#,##0\)"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0200"/>
        <c:crosses val="autoZero"/>
        <c:auto val="1"/>
        <c:lblAlgn val="ctr"/>
        <c:lblOffset val="100"/>
        <c:noMultiLvlLbl val="0"/>
      </c:catAx>
      <c:valAx>
        <c:axId val="613280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380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gradFill>
      <a:gsLst>
        <a:gs pos="1500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SPERT® Normal Distribution Bell-Curve</a:t>
            </a:r>
          </a:p>
        </c:rich>
      </c:tx>
      <c:layout>
        <c:manualLayout>
          <c:xMode val="edge"/>
          <c:yMode val="edge"/>
          <c:x val="0.30261019434207348"/>
          <c:y val="3.6629921259842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3"/>
            </a:solidFill>
            <a:ln>
              <a:noFill/>
            </a:ln>
            <a:effectLst/>
          </c:spPr>
          <c:invertIfNegative val="0"/>
          <c:cat>
            <c:numRef>
              <c:f>'SPERT® Normal MC Simulation'!$Y$4:$HO$4</c:f>
              <c:numCache>
                <c:formatCode>#,##0_);\(#,##0\)</c:formatCode>
                <c:ptCount val="199"/>
                <c:pt idx="0">
                  <c:v>40.000000000000284</c:v>
                </c:pt>
                <c:pt idx="1">
                  <c:v>40.800000000000281</c:v>
                </c:pt>
                <c:pt idx="2">
                  <c:v>41.600000000000279</c:v>
                </c:pt>
                <c:pt idx="3">
                  <c:v>42.400000000000276</c:v>
                </c:pt>
                <c:pt idx="4">
                  <c:v>43.200000000000273</c:v>
                </c:pt>
                <c:pt idx="5">
                  <c:v>44.00000000000027</c:v>
                </c:pt>
                <c:pt idx="6">
                  <c:v>44.800000000000267</c:v>
                </c:pt>
                <c:pt idx="7">
                  <c:v>45.600000000000264</c:v>
                </c:pt>
                <c:pt idx="8">
                  <c:v>46.400000000000261</c:v>
                </c:pt>
                <c:pt idx="9">
                  <c:v>47.200000000000259</c:v>
                </c:pt>
                <c:pt idx="10">
                  <c:v>48.000000000000256</c:v>
                </c:pt>
                <c:pt idx="11">
                  <c:v>48.800000000000253</c:v>
                </c:pt>
                <c:pt idx="12">
                  <c:v>49.60000000000025</c:v>
                </c:pt>
                <c:pt idx="13">
                  <c:v>50.400000000000247</c:v>
                </c:pt>
                <c:pt idx="14">
                  <c:v>51.200000000000244</c:v>
                </c:pt>
                <c:pt idx="15">
                  <c:v>52.000000000000242</c:v>
                </c:pt>
                <c:pt idx="16">
                  <c:v>52.800000000000239</c:v>
                </c:pt>
                <c:pt idx="17">
                  <c:v>53.600000000000236</c:v>
                </c:pt>
                <c:pt idx="18">
                  <c:v>54.400000000000233</c:v>
                </c:pt>
                <c:pt idx="19">
                  <c:v>55.20000000000023</c:v>
                </c:pt>
                <c:pt idx="20">
                  <c:v>56.000000000000227</c:v>
                </c:pt>
                <c:pt idx="21">
                  <c:v>56.800000000000225</c:v>
                </c:pt>
                <c:pt idx="22">
                  <c:v>57.600000000000222</c:v>
                </c:pt>
                <c:pt idx="23">
                  <c:v>58.400000000000219</c:v>
                </c:pt>
                <c:pt idx="24">
                  <c:v>59.200000000000216</c:v>
                </c:pt>
                <c:pt idx="25">
                  <c:v>60.000000000000213</c:v>
                </c:pt>
                <c:pt idx="26">
                  <c:v>60.80000000000021</c:v>
                </c:pt>
                <c:pt idx="27">
                  <c:v>61.600000000000207</c:v>
                </c:pt>
                <c:pt idx="28">
                  <c:v>62.400000000000205</c:v>
                </c:pt>
                <c:pt idx="29">
                  <c:v>63.200000000000202</c:v>
                </c:pt>
                <c:pt idx="30">
                  <c:v>64.000000000000199</c:v>
                </c:pt>
                <c:pt idx="31">
                  <c:v>64.800000000000196</c:v>
                </c:pt>
                <c:pt idx="32">
                  <c:v>65.600000000000193</c:v>
                </c:pt>
                <c:pt idx="33">
                  <c:v>66.40000000000019</c:v>
                </c:pt>
                <c:pt idx="34">
                  <c:v>67.200000000000188</c:v>
                </c:pt>
                <c:pt idx="35">
                  <c:v>68.000000000000185</c:v>
                </c:pt>
                <c:pt idx="36">
                  <c:v>68.800000000000182</c:v>
                </c:pt>
                <c:pt idx="37">
                  <c:v>69.600000000000179</c:v>
                </c:pt>
                <c:pt idx="38">
                  <c:v>70.400000000000176</c:v>
                </c:pt>
                <c:pt idx="39">
                  <c:v>71.200000000000173</c:v>
                </c:pt>
                <c:pt idx="40">
                  <c:v>72.000000000000171</c:v>
                </c:pt>
                <c:pt idx="41">
                  <c:v>72.800000000000168</c:v>
                </c:pt>
                <c:pt idx="42">
                  <c:v>73.600000000000165</c:v>
                </c:pt>
                <c:pt idx="43">
                  <c:v>74.400000000000162</c:v>
                </c:pt>
                <c:pt idx="44">
                  <c:v>75.200000000000159</c:v>
                </c:pt>
                <c:pt idx="45">
                  <c:v>76.000000000000156</c:v>
                </c:pt>
                <c:pt idx="46">
                  <c:v>76.800000000000153</c:v>
                </c:pt>
                <c:pt idx="47">
                  <c:v>77.600000000000151</c:v>
                </c:pt>
                <c:pt idx="48">
                  <c:v>78.400000000000148</c:v>
                </c:pt>
                <c:pt idx="49">
                  <c:v>79.200000000000145</c:v>
                </c:pt>
                <c:pt idx="50">
                  <c:v>80.000000000000142</c:v>
                </c:pt>
                <c:pt idx="51">
                  <c:v>80.800000000000139</c:v>
                </c:pt>
                <c:pt idx="52">
                  <c:v>81.600000000000136</c:v>
                </c:pt>
                <c:pt idx="53">
                  <c:v>82.400000000000134</c:v>
                </c:pt>
                <c:pt idx="54">
                  <c:v>83.200000000000131</c:v>
                </c:pt>
                <c:pt idx="55">
                  <c:v>84.000000000000128</c:v>
                </c:pt>
                <c:pt idx="56">
                  <c:v>84.800000000000125</c:v>
                </c:pt>
                <c:pt idx="57">
                  <c:v>85.600000000000122</c:v>
                </c:pt>
                <c:pt idx="58">
                  <c:v>86.400000000000119</c:v>
                </c:pt>
                <c:pt idx="59">
                  <c:v>87.200000000000117</c:v>
                </c:pt>
                <c:pt idx="60">
                  <c:v>88.000000000000114</c:v>
                </c:pt>
                <c:pt idx="61">
                  <c:v>88.800000000000111</c:v>
                </c:pt>
                <c:pt idx="62">
                  <c:v>89.600000000000108</c:v>
                </c:pt>
                <c:pt idx="63">
                  <c:v>90.400000000000105</c:v>
                </c:pt>
                <c:pt idx="64">
                  <c:v>91.200000000000102</c:v>
                </c:pt>
                <c:pt idx="65">
                  <c:v>92.000000000000099</c:v>
                </c:pt>
                <c:pt idx="66">
                  <c:v>92.800000000000097</c:v>
                </c:pt>
                <c:pt idx="67">
                  <c:v>93.600000000000094</c:v>
                </c:pt>
                <c:pt idx="68">
                  <c:v>94.400000000000091</c:v>
                </c:pt>
                <c:pt idx="69">
                  <c:v>95.200000000000088</c:v>
                </c:pt>
                <c:pt idx="70">
                  <c:v>96.000000000000085</c:v>
                </c:pt>
                <c:pt idx="71">
                  <c:v>96.800000000000082</c:v>
                </c:pt>
                <c:pt idx="72">
                  <c:v>97.60000000000008</c:v>
                </c:pt>
                <c:pt idx="73">
                  <c:v>98.400000000000077</c:v>
                </c:pt>
                <c:pt idx="74">
                  <c:v>99.200000000000074</c:v>
                </c:pt>
                <c:pt idx="75">
                  <c:v>100.00000000000007</c:v>
                </c:pt>
                <c:pt idx="76">
                  <c:v>100.80000000000007</c:v>
                </c:pt>
                <c:pt idx="77">
                  <c:v>101.60000000000007</c:v>
                </c:pt>
                <c:pt idx="78">
                  <c:v>102.40000000000006</c:v>
                </c:pt>
                <c:pt idx="79">
                  <c:v>103.20000000000006</c:v>
                </c:pt>
                <c:pt idx="80">
                  <c:v>104.00000000000006</c:v>
                </c:pt>
                <c:pt idx="81">
                  <c:v>104.80000000000005</c:v>
                </c:pt>
                <c:pt idx="82">
                  <c:v>105.60000000000005</c:v>
                </c:pt>
                <c:pt idx="83">
                  <c:v>106.40000000000005</c:v>
                </c:pt>
                <c:pt idx="84">
                  <c:v>107.20000000000005</c:v>
                </c:pt>
                <c:pt idx="85">
                  <c:v>108.00000000000004</c:v>
                </c:pt>
                <c:pt idx="86">
                  <c:v>108.80000000000004</c:v>
                </c:pt>
                <c:pt idx="87">
                  <c:v>109.60000000000004</c:v>
                </c:pt>
                <c:pt idx="88">
                  <c:v>110.40000000000003</c:v>
                </c:pt>
                <c:pt idx="89">
                  <c:v>111.20000000000003</c:v>
                </c:pt>
                <c:pt idx="90">
                  <c:v>112.00000000000003</c:v>
                </c:pt>
                <c:pt idx="91">
                  <c:v>112.80000000000003</c:v>
                </c:pt>
                <c:pt idx="92">
                  <c:v>113.60000000000002</c:v>
                </c:pt>
                <c:pt idx="93">
                  <c:v>114.40000000000002</c:v>
                </c:pt>
                <c:pt idx="94">
                  <c:v>115.20000000000002</c:v>
                </c:pt>
                <c:pt idx="95">
                  <c:v>116.00000000000001</c:v>
                </c:pt>
                <c:pt idx="96">
                  <c:v>116.80000000000001</c:v>
                </c:pt>
                <c:pt idx="97">
                  <c:v>117.60000000000001</c:v>
                </c:pt>
                <c:pt idx="98">
                  <c:v>118.4</c:v>
                </c:pt>
                <c:pt idx="99">
                  <c:v>119.2</c:v>
                </c:pt>
                <c:pt idx="100">
                  <c:v>120</c:v>
                </c:pt>
                <c:pt idx="101">
                  <c:v>120.8</c:v>
                </c:pt>
                <c:pt idx="102">
                  <c:v>121.6</c:v>
                </c:pt>
                <c:pt idx="103">
                  <c:v>122.39999999999999</c:v>
                </c:pt>
                <c:pt idx="104">
                  <c:v>123.19999999999999</c:v>
                </c:pt>
                <c:pt idx="105">
                  <c:v>123.99999999999999</c:v>
                </c:pt>
                <c:pt idx="106">
                  <c:v>124.79999999999998</c:v>
                </c:pt>
                <c:pt idx="107">
                  <c:v>125.59999999999998</c:v>
                </c:pt>
                <c:pt idx="108">
                  <c:v>126.39999999999998</c:v>
                </c:pt>
                <c:pt idx="109">
                  <c:v>127.19999999999997</c:v>
                </c:pt>
                <c:pt idx="110">
                  <c:v>127.99999999999997</c:v>
                </c:pt>
                <c:pt idx="111">
                  <c:v>128.79999999999998</c:v>
                </c:pt>
                <c:pt idx="112">
                  <c:v>129.6</c:v>
                </c:pt>
                <c:pt idx="113">
                  <c:v>130.4</c:v>
                </c:pt>
                <c:pt idx="114">
                  <c:v>131.20000000000002</c:v>
                </c:pt>
                <c:pt idx="115">
                  <c:v>132.00000000000003</c:v>
                </c:pt>
                <c:pt idx="116">
                  <c:v>132.80000000000004</c:v>
                </c:pt>
                <c:pt idx="117">
                  <c:v>133.60000000000005</c:v>
                </c:pt>
                <c:pt idx="118">
                  <c:v>134.40000000000006</c:v>
                </c:pt>
                <c:pt idx="119">
                  <c:v>135.20000000000007</c:v>
                </c:pt>
                <c:pt idx="120">
                  <c:v>136.00000000000009</c:v>
                </c:pt>
                <c:pt idx="121">
                  <c:v>136.8000000000001</c:v>
                </c:pt>
                <c:pt idx="122">
                  <c:v>137.60000000000011</c:v>
                </c:pt>
                <c:pt idx="123">
                  <c:v>138.40000000000012</c:v>
                </c:pt>
                <c:pt idx="124">
                  <c:v>139.20000000000013</c:v>
                </c:pt>
                <c:pt idx="125">
                  <c:v>140.00000000000014</c:v>
                </c:pt>
                <c:pt idx="126">
                  <c:v>140.80000000000015</c:v>
                </c:pt>
                <c:pt idx="127">
                  <c:v>141.60000000000016</c:v>
                </c:pt>
                <c:pt idx="128">
                  <c:v>142.40000000000018</c:v>
                </c:pt>
                <c:pt idx="129">
                  <c:v>143.20000000000019</c:v>
                </c:pt>
                <c:pt idx="130">
                  <c:v>144.0000000000002</c:v>
                </c:pt>
                <c:pt idx="131">
                  <c:v>144.80000000000021</c:v>
                </c:pt>
                <c:pt idx="132">
                  <c:v>145.60000000000022</c:v>
                </c:pt>
                <c:pt idx="133">
                  <c:v>146.40000000000023</c:v>
                </c:pt>
                <c:pt idx="134">
                  <c:v>147.20000000000024</c:v>
                </c:pt>
                <c:pt idx="135">
                  <c:v>148.00000000000026</c:v>
                </c:pt>
                <c:pt idx="136">
                  <c:v>148.80000000000027</c:v>
                </c:pt>
                <c:pt idx="137">
                  <c:v>149.60000000000028</c:v>
                </c:pt>
                <c:pt idx="138">
                  <c:v>150.40000000000029</c:v>
                </c:pt>
                <c:pt idx="139">
                  <c:v>151.2000000000003</c:v>
                </c:pt>
                <c:pt idx="140">
                  <c:v>152.00000000000031</c:v>
                </c:pt>
                <c:pt idx="141">
                  <c:v>152.80000000000032</c:v>
                </c:pt>
                <c:pt idx="142">
                  <c:v>153.60000000000034</c:v>
                </c:pt>
                <c:pt idx="143">
                  <c:v>154.40000000000035</c:v>
                </c:pt>
                <c:pt idx="144">
                  <c:v>155.20000000000036</c:v>
                </c:pt>
                <c:pt idx="145">
                  <c:v>156.00000000000037</c:v>
                </c:pt>
                <c:pt idx="146">
                  <c:v>156.80000000000038</c:v>
                </c:pt>
                <c:pt idx="147">
                  <c:v>157.60000000000039</c:v>
                </c:pt>
                <c:pt idx="148">
                  <c:v>158.4000000000004</c:v>
                </c:pt>
                <c:pt idx="149">
                  <c:v>159.20000000000041</c:v>
                </c:pt>
                <c:pt idx="150">
                  <c:v>160.00000000000043</c:v>
                </c:pt>
                <c:pt idx="151">
                  <c:v>160.80000000000044</c:v>
                </c:pt>
                <c:pt idx="152">
                  <c:v>161.60000000000045</c:v>
                </c:pt>
                <c:pt idx="153">
                  <c:v>162.40000000000046</c:v>
                </c:pt>
                <c:pt idx="154">
                  <c:v>163.20000000000047</c:v>
                </c:pt>
                <c:pt idx="155">
                  <c:v>164.00000000000048</c:v>
                </c:pt>
                <c:pt idx="156">
                  <c:v>164.80000000000049</c:v>
                </c:pt>
                <c:pt idx="157">
                  <c:v>165.60000000000051</c:v>
                </c:pt>
                <c:pt idx="158">
                  <c:v>166.40000000000052</c:v>
                </c:pt>
                <c:pt idx="159">
                  <c:v>167.20000000000053</c:v>
                </c:pt>
                <c:pt idx="160">
                  <c:v>168.00000000000054</c:v>
                </c:pt>
                <c:pt idx="161">
                  <c:v>168.80000000000055</c:v>
                </c:pt>
                <c:pt idx="162">
                  <c:v>169.60000000000056</c:v>
                </c:pt>
                <c:pt idx="163">
                  <c:v>170.40000000000057</c:v>
                </c:pt>
                <c:pt idx="164">
                  <c:v>171.20000000000059</c:v>
                </c:pt>
                <c:pt idx="165">
                  <c:v>172.0000000000006</c:v>
                </c:pt>
                <c:pt idx="166">
                  <c:v>172.80000000000061</c:v>
                </c:pt>
                <c:pt idx="167">
                  <c:v>173.60000000000062</c:v>
                </c:pt>
                <c:pt idx="168">
                  <c:v>174.40000000000063</c:v>
                </c:pt>
                <c:pt idx="169">
                  <c:v>175.20000000000064</c:v>
                </c:pt>
                <c:pt idx="170">
                  <c:v>176.00000000000065</c:v>
                </c:pt>
                <c:pt idx="171">
                  <c:v>176.80000000000067</c:v>
                </c:pt>
                <c:pt idx="172">
                  <c:v>177.60000000000068</c:v>
                </c:pt>
                <c:pt idx="173">
                  <c:v>178.40000000000069</c:v>
                </c:pt>
                <c:pt idx="174">
                  <c:v>179.2000000000007</c:v>
                </c:pt>
                <c:pt idx="175">
                  <c:v>180.00000000000071</c:v>
                </c:pt>
                <c:pt idx="176">
                  <c:v>180.80000000000072</c:v>
                </c:pt>
                <c:pt idx="177">
                  <c:v>181.60000000000073</c:v>
                </c:pt>
                <c:pt idx="178">
                  <c:v>182.40000000000074</c:v>
                </c:pt>
                <c:pt idx="179">
                  <c:v>183.20000000000076</c:v>
                </c:pt>
                <c:pt idx="180">
                  <c:v>184.00000000000077</c:v>
                </c:pt>
                <c:pt idx="181">
                  <c:v>184.80000000000078</c:v>
                </c:pt>
                <c:pt idx="182">
                  <c:v>185.60000000000079</c:v>
                </c:pt>
                <c:pt idx="183">
                  <c:v>186.4000000000008</c:v>
                </c:pt>
                <c:pt idx="184">
                  <c:v>187.20000000000081</c:v>
                </c:pt>
                <c:pt idx="185">
                  <c:v>188.00000000000082</c:v>
                </c:pt>
                <c:pt idx="186">
                  <c:v>188.80000000000084</c:v>
                </c:pt>
                <c:pt idx="187">
                  <c:v>189.60000000000085</c:v>
                </c:pt>
                <c:pt idx="188">
                  <c:v>190.40000000000086</c:v>
                </c:pt>
                <c:pt idx="189">
                  <c:v>191.20000000000087</c:v>
                </c:pt>
                <c:pt idx="190">
                  <c:v>192.00000000000088</c:v>
                </c:pt>
                <c:pt idx="191">
                  <c:v>192.80000000000089</c:v>
                </c:pt>
                <c:pt idx="192">
                  <c:v>193.6000000000009</c:v>
                </c:pt>
                <c:pt idx="193">
                  <c:v>194.40000000000092</c:v>
                </c:pt>
                <c:pt idx="194">
                  <c:v>195.20000000000093</c:v>
                </c:pt>
                <c:pt idx="195">
                  <c:v>196.00000000000094</c:v>
                </c:pt>
                <c:pt idx="196">
                  <c:v>196.80000000000095</c:v>
                </c:pt>
                <c:pt idx="197">
                  <c:v>197.60000000000096</c:v>
                </c:pt>
                <c:pt idx="198">
                  <c:v>198.40000000000097</c:v>
                </c:pt>
              </c:numCache>
            </c:numRef>
          </c:cat>
          <c:val>
            <c:numRef>
              <c:f>'SPERT® Normal MC Simulation'!$HR$8:$PJ$8</c:f>
              <c:numCache>
                <c:formatCode>General</c:formatCode>
                <c:ptCount val="201"/>
                <c:pt idx="0">
                  <c:v>6.4261624845465286E-5</c:v>
                </c:pt>
                <c:pt idx="1">
                  <c:v>7.1773705793906127E-5</c:v>
                </c:pt>
                <c:pt idx="2">
                  <c:v>8.007491538967009E-5</c:v>
                </c:pt>
                <c:pt idx="3">
                  <c:v>8.9237019668035334E-5</c:v>
                </c:pt>
                <c:pt idx="4">
                  <c:v>9.9337008394372045E-5</c:v>
                </c:pt>
                <c:pt idx="5">
                  <c:v>1.1045733143459165E-4</c:v>
                </c:pt>
                <c:pt idx="6">
                  <c:v>1.2268613001597756E-4</c:v>
                </c:pt>
                <c:pt idx="7">
                  <c:v>1.3611746067500132E-4</c:v>
                </c:pt>
                <c:pt idx="8">
                  <c:v>1.508515095008087E-4</c:v>
                </c:pt>
                <c:pt idx="9">
                  <c:v>1.6699479409651986E-4</c:v>
                </c:pt>
                <c:pt idx="10">
                  <c:v>1.8466035049742287E-4</c:v>
                </c:pt>
                <c:pt idx="11">
                  <c:v>2.0396790210787868E-4</c:v>
                </c:pt>
                <c:pt idx="12">
                  <c:v>2.2504400754977264E-4</c:v>
                </c:pt>
                <c:pt idx="13">
                  <c:v>2.480221841573347E-4</c:v>
                </c:pt>
                <c:pt idx="14">
                  <c:v>2.7304300370890476E-4</c:v>
                </c:pt>
                <c:pt idx="15">
                  <c:v>3.0025415685872638E-4</c:v>
                </c:pt>
                <c:pt idx="16">
                  <c:v>3.2981048262417439E-4</c:v>
                </c:pt>
                <c:pt idx="17">
                  <c:v>3.6187395919913068E-4</c:v>
                </c:pt>
                <c:pt idx="18">
                  <c:v>3.9661365230572677E-4</c:v>
                </c:pt>
                <c:pt idx="19">
                  <c:v>4.342056172676193E-4</c:v>
                </c:pt>
                <c:pt idx="20">
                  <c:v>4.7483275099157189E-4</c:v>
                </c:pt>
                <c:pt idx="21">
                  <c:v>5.1868459008352127E-4</c:v>
                </c:pt>
                <c:pt idx="22">
                  <c:v>5.6595705140358101E-4</c:v>
                </c:pt>
                <c:pt idx="23">
                  <c:v>6.168521114844434E-4</c:v>
                </c:pt>
                <c:pt idx="24">
                  <c:v>6.715774214020565E-4</c:v>
                </c:pt>
                <c:pt idx="25">
                  <c:v>7.303458538987053E-4</c:v>
                </c:pt>
                <c:pt idx="26">
                  <c:v>7.9337497981877864E-4</c:v>
                </c:pt>
                <c:pt idx="27">
                  <c:v>8.6088647122827661E-4</c:v>
                </c:pt>
                <c:pt idx="28">
                  <c:v>9.3310542895180674E-4</c:v>
                </c:pt>
                <c:pt idx="29">
                  <c:v>1.0102596326761603E-3</c:v>
                </c:pt>
                <c:pt idx="30">
                  <c:v>1.0925787122379169E-3</c:v>
                </c:pt>
                <c:pt idx="31">
                  <c:v>1.1802932392334041E-3</c:v>
                </c:pt>
                <c:pt idx="32">
                  <c:v>1.273633738661918E-3</c:v>
                </c:pt>
                <c:pt idx="33">
                  <c:v>1.3728296209356197E-3</c:v>
                </c:pt>
                <c:pt idx="34">
                  <c:v>1.478108035259669E-3</c:v>
                </c:pt>
                <c:pt idx="35">
                  <c:v>1.5896926461007751E-3</c:v>
                </c:pt>
                <c:pt idx="36">
                  <c:v>1.7078023352176189E-3</c:v>
                </c:pt>
                <c:pt idx="37">
                  <c:v>1.8326498325178283E-3</c:v>
                </c:pt>
                <c:pt idx="38">
                  <c:v>1.9644402798280128E-3</c:v>
                </c:pt>
                <c:pt idx="39">
                  <c:v>2.1033697325095182E-3</c:v>
                </c:pt>
                <c:pt idx="40">
                  <c:v>2.2496236047162012E-3</c:v>
                </c:pt>
                <c:pt idx="41">
                  <c:v>2.4033750649639003E-3</c:v>
                </c:pt>
                <c:pt idx="42">
                  <c:v>2.5647833895561705E-3</c:v>
                </c:pt>
                <c:pt idx="43">
                  <c:v>2.7339922822782262E-3</c:v>
                </c:pt>
                <c:pt idx="44">
                  <c:v>2.9111281696215015E-3</c:v>
                </c:pt>
                <c:pt idx="45">
                  <c:v>3.0962984816247491E-3</c:v>
                </c:pt>
                <c:pt idx="46">
                  <c:v>3.2895899292039611E-3</c:v>
                </c:pt>
                <c:pt idx="47">
                  <c:v>3.4910667895819035E-3</c:v>
                </c:pt>
                <c:pt idx="48">
                  <c:v>3.7007692121080338E-3</c:v>
                </c:pt>
                <c:pt idx="49">
                  <c:v>3.9187115573703296E-3</c:v>
                </c:pt>
                <c:pt idx="50">
                  <c:v>4.1448807830312354E-3</c:v>
                </c:pt>
                <c:pt idx="51">
                  <c:v>4.3792348902604653E-3</c:v>
                </c:pt>
                <c:pt idx="52">
                  <c:v>4.6217014449773568E-3</c:v>
                </c:pt>
                <c:pt idx="53">
                  <c:v>4.8721761883458968E-3</c:v>
                </c:pt>
                <c:pt idx="54">
                  <c:v>5.1305217510771075E-3</c:v>
                </c:pt>
                <c:pt idx="55">
                  <c:v>5.3965664860788657E-3</c:v>
                </c:pt>
                <c:pt idx="56">
                  <c:v>5.6701034338449635E-3</c:v>
                </c:pt>
                <c:pt idx="57">
                  <c:v>5.9508894346879723E-3</c:v>
                </c:pt>
                <c:pt idx="58">
                  <c:v>6.2386444014894127E-3</c:v>
                </c:pt>
                <c:pt idx="59">
                  <c:v>6.5330507660629009E-3</c:v>
                </c:pt>
                <c:pt idx="60">
                  <c:v>6.833753111499777E-3</c:v>
                </c:pt>
                <c:pt idx="61">
                  <c:v>7.1403580019920171E-3</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522F-4FDE-BCE6-754E3537A060}"/>
            </c:ext>
          </c:extLst>
        </c:ser>
        <c:ser>
          <c:idx val="1"/>
          <c:order val="1"/>
          <c:spPr>
            <a:solidFill>
              <a:schemeClr val="accent1"/>
            </a:solidFill>
            <a:ln>
              <a:noFill/>
            </a:ln>
            <a:effectLst/>
          </c:spPr>
          <c:invertIfNegative val="0"/>
          <c:cat>
            <c:numRef>
              <c:f>'SPERT® Normal MC Simulation'!$Y$4:$HO$4</c:f>
              <c:numCache>
                <c:formatCode>#,##0_);\(#,##0\)</c:formatCode>
                <c:ptCount val="199"/>
                <c:pt idx="0">
                  <c:v>40.000000000000284</c:v>
                </c:pt>
                <c:pt idx="1">
                  <c:v>40.800000000000281</c:v>
                </c:pt>
                <c:pt idx="2">
                  <c:v>41.600000000000279</c:v>
                </c:pt>
                <c:pt idx="3">
                  <c:v>42.400000000000276</c:v>
                </c:pt>
                <c:pt idx="4">
                  <c:v>43.200000000000273</c:v>
                </c:pt>
                <c:pt idx="5">
                  <c:v>44.00000000000027</c:v>
                </c:pt>
                <c:pt idx="6">
                  <c:v>44.800000000000267</c:v>
                </c:pt>
                <c:pt idx="7">
                  <c:v>45.600000000000264</c:v>
                </c:pt>
                <c:pt idx="8">
                  <c:v>46.400000000000261</c:v>
                </c:pt>
                <c:pt idx="9">
                  <c:v>47.200000000000259</c:v>
                </c:pt>
                <c:pt idx="10">
                  <c:v>48.000000000000256</c:v>
                </c:pt>
                <c:pt idx="11">
                  <c:v>48.800000000000253</c:v>
                </c:pt>
                <c:pt idx="12">
                  <c:v>49.60000000000025</c:v>
                </c:pt>
                <c:pt idx="13">
                  <c:v>50.400000000000247</c:v>
                </c:pt>
                <c:pt idx="14">
                  <c:v>51.200000000000244</c:v>
                </c:pt>
                <c:pt idx="15">
                  <c:v>52.000000000000242</c:v>
                </c:pt>
                <c:pt idx="16">
                  <c:v>52.800000000000239</c:v>
                </c:pt>
                <c:pt idx="17">
                  <c:v>53.600000000000236</c:v>
                </c:pt>
                <c:pt idx="18">
                  <c:v>54.400000000000233</c:v>
                </c:pt>
                <c:pt idx="19">
                  <c:v>55.20000000000023</c:v>
                </c:pt>
                <c:pt idx="20">
                  <c:v>56.000000000000227</c:v>
                </c:pt>
                <c:pt idx="21">
                  <c:v>56.800000000000225</c:v>
                </c:pt>
                <c:pt idx="22">
                  <c:v>57.600000000000222</c:v>
                </c:pt>
                <c:pt idx="23">
                  <c:v>58.400000000000219</c:v>
                </c:pt>
                <c:pt idx="24">
                  <c:v>59.200000000000216</c:v>
                </c:pt>
                <c:pt idx="25">
                  <c:v>60.000000000000213</c:v>
                </c:pt>
                <c:pt idx="26">
                  <c:v>60.80000000000021</c:v>
                </c:pt>
                <c:pt idx="27">
                  <c:v>61.600000000000207</c:v>
                </c:pt>
                <c:pt idx="28">
                  <c:v>62.400000000000205</c:v>
                </c:pt>
                <c:pt idx="29">
                  <c:v>63.200000000000202</c:v>
                </c:pt>
                <c:pt idx="30">
                  <c:v>64.000000000000199</c:v>
                </c:pt>
                <c:pt idx="31">
                  <c:v>64.800000000000196</c:v>
                </c:pt>
                <c:pt idx="32">
                  <c:v>65.600000000000193</c:v>
                </c:pt>
                <c:pt idx="33">
                  <c:v>66.40000000000019</c:v>
                </c:pt>
                <c:pt idx="34">
                  <c:v>67.200000000000188</c:v>
                </c:pt>
                <c:pt idx="35">
                  <c:v>68.000000000000185</c:v>
                </c:pt>
                <c:pt idx="36">
                  <c:v>68.800000000000182</c:v>
                </c:pt>
                <c:pt idx="37">
                  <c:v>69.600000000000179</c:v>
                </c:pt>
                <c:pt idx="38">
                  <c:v>70.400000000000176</c:v>
                </c:pt>
                <c:pt idx="39">
                  <c:v>71.200000000000173</c:v>
                </c:pt>
                <c:pt idx="40">
                  <c:v>72.000000000000171</c:v>
                </c:pt>
                <c:pt idx="41">
                  <c:v>72.800000000000168</c:v>
                </c:pt>
                <c:pt idx="42">
                  <c:v>73.600000000000165</c:v>
                </c:pt>
                <c:pt idx="43">
                  <c:v>74.400000000000162</c:v>
                </c:pt>
                <c:pt idx="44">
                  <c:v>75.200000000000159</c:v>
                </c:pt>
                <c:pt idx="45">
                  <c:v>76.000000000000156</c:v>
                </c:pt>
                <c:pt idx="46">
                  <c:v>76.800000000000153</c:v>
                </c:pt>
                <c:pt idx="47">
                  <c:v>77.600000000000151</c:v>
                </c:pt>
                <c:pt idx="48">
                  <c:v>78.400000000000148</c:v>
                </c:pt>
                <c:pt idx="49">
                  <c:v>79.200000000000145</c:v>
                </c:pt>
                <c:pt idx="50">
                  <c:v>80.000000000000142</c:v>
                </c:pt>
                <c:pt idx="51">
                  <c:v>80.800000000000139</c:v>
                </c:pt>
                <c:pt idx="52">
                  <c:v>81.600000000000136</c:v>
                </c:pt>
                <c:pt idx="53">
                  <c:v>82.400000000000134</c:v>
                </c:pt>
                <c:pt idx="54">
                  <c:v>83.200000000000131</c:v>
                </c:pt>
                <c:pt idx="55">
                  <c:v>84.000000000000128</c:v>
                </c:pt>
                <c:pt idx="56">
                  <c:v>84.800000000000125</c:v>
                </c:pt>
                <c:pt idx="57">
                  <c:v>85.600000000000122</c:v>
                </c:pt>
                <c:pt idx="58">
                  <c:v>86.400000000000119</c:v>
                </c:pt>
                <c:pt idx="59">
                  <c:v>87.200000000000117</c:v>
                </c:pt>
                <c:pt idx="60">
                  <c:v>88.000000000000114</c:v>
                </c:pt>
                <c:pt idx="61">
                  <c:v>88.800000000000111</c:v>
                </c:pt>
                <c:pt idx="62">
                  <c:v>89.600000000000108</c:v>
                </c:pt>
                <c:pt idx="63">
                  <c:v>90.400000000000105</c:v>
                </c:pt>
                <c:pt idx="64">
                  <c:v>91.200000000000102</c:v>
                </c:pt>
                <c:pt idx="65">
                  <c:v>92.000000000000099</c:v>
                </c:pt>
                <c:pt idx="66">
                  <c:v>92.800000000000097</c:v>
                </c:pt>
                <c:pt idx="67">
                  <c:v>93.600000000000094</c:v>
                </c:pt>
                <c:pt idx="68">
                  <c:v>94.400000000000091</c:v>
                </c:pt>
                <c:pt idx="69">
                  <c:v>95.200000000000088</c:v>
                </c:pt>
                <c:pt idx="70">
                  <c:v>96.000000000000085</c:v>
                </c:pt>
                <c:pt idx="71">
                  <c:v>96.800000000000082</c:v>
                </c:pt>
                <c:pt idx="72">
                  <c:v>97.60000000000008</c:v>
                </c:pt>
                <c:pt idx="73">
                  <c:v>98.400000000000077</c:v>
                </c:pt>
                <c:pt idx="74">
                  <c:v>99.200000000000074</c:v>
                </c:pt>
                <c:pt idx="75">
                  <c:v>100.00000000000007</c:v>
                </c:pt>
                <c:pt idx="76">
                  <c:v>100.80000000000007</c:v>
                </c:pt>
                <c:pt idx="77">
                  <c:v>101.60000000000007</c:v>
                </c:pt>
                <c:pt idx="78">
                  <c:v>102.40000000000006</c:v>
                </c:pt>
                <c:pt idx="79">
                  <c:v>103.20000000000006</c:v>
                </c:pt>
                <c:pt idx="80">
                  <c:v>104.00000000000006</c:v>
                </c:pt>
                <c:pt idx="81">
                  <c:v>104.80000000000005</c:v>
                </c:pt>
                <c:pt idx="82">
                  <c:v>105.60000000000005</c:v>
                </c:pt>
                <c:pt idx="83">
                  <c:v>106.40000000000005</c:v>
                </c:pt>
                <c:pt idx="84">
                  <c:v>107.20000000000005</c:v>
                </c:pt>
                <c:pt idx="85">
                  <c:v>108.00000000000004</c:v>
                </c:pt>
                <c:pt idx="86">
                  <c:v>108.80000000000004</c:v>
                </c:pt>
                <c:pt idx="87">
                  <c:v>109.60000000000004</c:v>
                </c:pt>
                <c:pt idx="88">
                  <c:v>110.40000000000003</c:v>
                </c:pt>
                <c:pt idx="89">
                  <c:v>111.20000000000003</c:v>
                </c:pt>
                <c:pt idx="90">
                  <c:v>112.00000000000003</c:v>
                </c:pt>
                <c:pt idx="91">
                  <c:v>112.80000000000003</c:v>
                </c:pt>
                <c:pt idx="92">
                  <c:v>113.60000000000002</c:v>
                </c:pt>
                <c:pt idx="93">
                  <c:v>114.40000000000002</c:v>
                </c:pt>
                <c:pt idx="94">
                  <c:v>115.20000000000002</c:v>
                </c:pt>
                <c:pt idx="95">
                  <c:v>116.00000000000001</c:v>
                </c:pt>
                <c:pt idx="96">
                  <c:v>116.80000000000001</c:v>
                </c:pt>
                <c:pt idx="97">
                  <c:v>117.60000000000001</c:v>
                </c:pt>
                <c:pt idx="98">
                  <c:v>118.4</c:v>
                </c:pt>
                <c:pt idx="99">
                  <c:v>119.2</c:v>
                </c:pt>
                <c:pt idx="100">
                  <c:v>120</c:v>
                </c:pt>
                <c:pt idx="101">
                  <c:v>120.8</c:v>
                </c:pt>
                <c:pt idx="102">
                  <c:v>121.6</c:v>
                </c:pt>
                <c:pt idx="103">
                  <c:v>122.39999999999999</c:v>
                </c:pt>
                <c:pt idx="104">
                  <c:v>123.19999999999999</c:v>
                </c:pt>
                <c:pt idx="105">
                  <c:v>123.99999999999999</c:v>
                </c:pt>
                <c:pt idx="106">
                  <c:v>124.79999999999998</c:v>
                </c:pt>
                <c:pt idx="107">
                  <c:v>125.59999999999998</c:v>
                </c:pt>
                <c:pt idx="108">
                  <c:v>126.39999999999998</c:v>
                </c:pt>
                <c:pt idx="109">
                  <c:v>127.19999999999997</c:v>
                </c:pt>
                <c:pt idx="110">
                  <c:v>127.99999999999997</c:v>
                </c:pt>
                <c:pt idx="111">
                  <c:v>128.79999999999998</c:v>
                </c:pt>
                <c:pt idx="112">
                  <c:v>129.6</c:v>
                </c:pt>
                <c:pt idx="113">
                  <c:v>130.4</c:v>
                </c:pt>
                <c:pt idx="114">
                  <c:v>131.20000000000002</c:v>
                </c:pt>
                <c:pt idx="115">
                  <c:v>132.00000000000003</c:v>
                </c:pt>
                <c:pt idx="116">
                  <c:v>132.80000000000004</c:v>
                </c:pt>
                <c:pt idx="117">
                  <c:v>133.60000000000005</c:v>
                </c:pt>
                <c:pt idx="118">
                  <c:v>134.40000000000006</c:v>
                </c:pt>
                <c:pt idx="119">
                  <c:v>135.20000000000007</c:v>
                </c:pt>
                <c:pt idx="120">
                  <c:v>136.00000000000009</c:v>
                </c:pt>
                <c:pt idx="121">
                  <c:v>136.8000000000001</c:v>
                </c:pt>
                <c:pt idx="122">
                  <c:v>137.60000000000011</c:v>
                </c:pt>
                <c:pt idx="123">
                  <c:v>138.40000000000012</c:v>
                </c:pt>
                <c:pt idx="124">
                  <c:v>139.20000000000013</c:v>
                </c:pt>
                <c:pt idx="125">
                  <c:v>140.00000000000014</c:v>
                </c:pt>
                <c:pt idx="126">
                  <c:v>140.80000000000015</c:v>
                </c:pt>
                <c:pt idx="127">
                  <c:v>141.60000000000016</c:v>
                </c:pt>
                <c:pt idx="128">
                  <c:v>142.40000000000018</c:v>
                </c:pt>
                <c:pt idx="129">
                  <c:v>143.20000000000019</c:v>
                </c:pt>
                <c:pt idx="130">
                  <c:v>144.0000000000002</c:v>
                </c:pt>
                <c:pt idx="131">
                  <c:v>144.80000000000021</c:v>
                </c:pt>
                <c:pt idx="132">
                  <c:v>145.60000000000022</c:v>
                </c:pt>
                <c:pt idx="133">
                  <c:v>146.40000000000023</c:v>
                </c:pt>
                <c:pt idx="134">
                  <c:v>147.20000000000024</c:v>
                </c:pt>
                <c:pt idx="135">
                  <c:v>148.00000000000026</c:v>
                </c:pt>
                <c:pt idx="136">
                  <c:v>148.80000000000027</c:v>
                </c:pt>
                <c:pt idx="137">
                  <c:v>149.60000000000028</c:v>
                </c:pt>
                <c:pt idx="138">
                  <c:v>150.40000000000029</c:v>
                </c:pt>
                <c:pt idx="139">
                  <c:v>151.2000000000003</c:v>
                </c:pt>
                <c:pt idx="140">
                  <c:v>152.00000000000031</c:v>
                </c:pt>
                <c:pt idx="141">
                  <c:v>152.80000000000032</c:v>
                </c:pt>
                <c:pt idx="142">
                  <c:v>153.60000000000034</c:v>
                </c:pt>
                <c:pt idx="143">
                  <c:v>154.40000000000035</c:v>
                </c:pt>
                <c:pt idx="144">
                  <c:v>155.20000000000036</c:v>
                </c:pt>
                <c:pt idx="145">
                  <c:v>156.00000000000037</c:v>
                </c:pt>
                <c:pt idx="146">
                  <c:v>156.80000000000038</c:v>
                </c:pt>
                <c:pt idx="147">
                  <c:v>157.60000000000039</c:v>
                </c:pt>
                <c:pt idx="148">
                  <c:v>158.4000000000004</c:v>
                </c:pt>
                <c:pt idx="149">
                  <c:v>159.20000000000041</c:v>
                </c:pt>
                <c:pt idx="150">
                  <c:v>160.00000000000043</c:v>
                </c:pt>
                <c:pt idx="151">
                  <c:v>160.80000000000044</c:v>
                </c:pt>
                <c:pt idx="152">
                  <c:v>161.60000000000045</c:v>
                </c:pt>
                <c:pt idx="153">
                  <c:v>162.40000000000046</c:v>
                </c:pt>
                <c:pt idx="154">
                  <c:v>163.20000000000047</c:v>
                </c:pt>
                <c:pt idx="155">
                  <c:v>164.00000000000048</c:v>
                </c:pt>
                <c:pt idx="156">
                  <c:v>164.80000000000049</c:v>
                </c:pt>
                <c:pt idx="157">
                  <c:v>165.60000000000051</c:v>
                </c:pt>
                <c:pt idx="158">
                  <c:v>166.40000000000052</c:v>
                </c:pt>
                <c:pt idx="159">
                  <c:v>167.20000000000053</c:v>
                </c:pt>
                <c:pt idx="160">
                  <c:v>168.00000000000054</c:v>
                </c:pt>
                <c:pt idx="161">
                  <c:v>168.80000000000055</c:v>
                </c:pt>
                <c:pt idx="162">
                  <c:v>169.60000000000056</c:v>
                </c:pt>
                <c:pt idx="163">
                  <c:v>170.40000000000057</c:v>
                </c:pt>
                <c:pt idx="164">
                  <c:v>171.20000000000059</c:v>
                </c:pt>
                <c:pt idx="165">
                  <c:v>172.0000000000006</c:v>
                </c:pt>
                <c:pt idx="166">
                  <c:v>172.80000000000061</c:v>
                </c:pt>
                <c:pt idx="167">
                  <c:v>173.60000000000062</c:v>
                </c:pt>
                <c:pt idx="168">
                  <c:v>174.40000000000063</c:v>
                </c:pt>
                <c:pt idx="169">
                  <c:v>175.20000000000064</c:v>
                </c:pt>
                <c:pt idx="170">
                  <c:v>176.00000000000065</c:v>
                </c:pt>
                <c:pt idx="171">
                  <c:v>176.80000000000067</c:v>
                </c:pt>
                <c:pt idx="172">
                  <c:v>177.60000000000068</c:v>
                </c:pt>
                <c:pt idx="173">
                  <c:v>178.40000000000069</c:v>
                </c:pt>
                <c:pt idx="174">
                  <c:v>179.2000000000007</c:v>
                </c:pt>
                <c:pt idx="175">
                  <c:v>180.00000000000071</c:v>
                </c:pt>
                <c:pt idx="176">
                  <c:v>180.80000000000072</c:v>
                </c:pt>
                <c:pt idx="177">
                  <c:v>181.60000000000073</c:v>
                </c:pt>
                <c:pt idx="178">
                  <c:v>182.40000000000074</c:v>
                </c:pt>
                <c:pt idx="179">
                  <c:v>183.20000000000076</c:v>
                </c:pt>
                <c:pt idx="180">
                  <c:v>184.00000000000077</c:v>
                </c:pt>
                <c:pt idx="181">
                  <c:v>184.80000000000078</c:v>
                </c:pt>
                <c:pt idx="182">
                  <c:v>185.60000000000079</c:v>
                </c:pt>
                <c:pt idx="183">
                  <c:v>186.4000000000008</c:v>
                </c:pt>
                <c:pt idx="184">
                  <c:v>187.20000000000081</c:v>
                </c:pt>
                <c:pt idx="185">
                  <c:v>188.00000000000082</c:v>
                </c:pt>
                <c:pt idx="186">
                  <c:v>188.80000000000084</c:v>
                </c:pt>
                <c:pt idx="187">
                  <c:v>189.60000000000085</c:v>
                </c:pt>
                <c:pt idx="188">
                  <c:v>190.40000000000086</c:v>
                </c:pt>
                <c:pt idx="189">
                  <c:v>191.20000000000087</c:v>
                </c:pt>
                <c:pt idx="190">
                  <c:v>192.00000000000088</c:v>
                </c:pt>
                <c:pt idx="191">
                  <c:v>192.80000000000089</c:v>
                </c:pt>
                <c:pt idx="192">
                  <c:v>193.6000000000009</c:v>
                </c:pt>
                <c:pt idx="193">
                  <c:v>194.40000000000092</c:v>
                </c:pt>
                <c:pt idx="194">
                  <c:v>195.20000000000093</c:v>
                </c:pt>
                <c:pt idx="195">
                  <c:v>196.00000000000094</c:v>
                </c:pt>
                <c:pt idx="196">
                  <c:v>196.80000000000095</c:v>
                </c:pt>
                <c:pt idx="197">
                  <c:v>197.60000000000096</c:v>
                </c:pt>
                <c:pt idx="198">
                  <c:v>198.40000000000097</c:v>
                </c:pt>
              </c:numCache>
            </c:numRef>
          </c:cat>
          <c:val>
            <c:numRef>
              <c:f>'SPERT® Normal MC Simulation'!$HR$9:$PJ$9</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7.4524340206058989E-3</c:v>
                </c:pt>
                <c:pt idx="63">
                  <c:v>7.7695120243152817E-3</c:v>
                </c:pt>
                <c:pt idx="64">
                  <c:v>8.0910856243005796E-3</c:v>
                </c:pt>
                <c:pt idx="65">
                  <c:v>8.4166118980858289E-3</c:v>
                </c:pt>
                <c:pt idx="66">
                  <c:v>8.7455123385302164E-3</c:v>
                </c:pt>
                <c:pt idx="67">
                  <c:v>9.0771740430229796E-3</c:v>
                </c:pt>
                <c:pt idx="68">
                  <c:v>9.4109511444635564E-3</c:v>
                </c:pt>
                <c:pt idx="69">
                  <c:v>9.7461664837568285E-3</c:v>
                </c:pt>
                <c:pt idx="70">
                  <c:v>1.0082113521631009E-2</c:v>
                </c:pt>
                <c:pt idx="71">
                  <c:v>1.0418058485610804E-2</c:v>
                </c:pt>
                <c:pt idx="72">
                  <c:v>1.0753242745968269E-2</c:v>
                </c:pt>
                <c:pt idx="73">
                  <c:v>1.1086885412448148E-2</c:v>
                </c:pt>
                <c:pt idx="74">
                  <c:v>1.1418186141542882E-2</c:v>
                </c:pt>
                <c:pt idx="75">
                  <c:v>1.1746328142095969E-2</c:v>
                </c:pt>
                <c:pt idx="76">
                  <c:v>1.207048136506181E-2</c:v>
                </c:pt>
                <c:pt idx="77">
                  <c:v>1.2389805861366799E-2</c:v>
                </c:pt>
                <c:pt idx="78">
                  <c:v>1.2703455290021575E-2</c:v>
                </c:pt>
                <c:pt idx="79">
                  <c:v>1.301058055694841E-2</c:v>
                </c:pt>
                <c:pt idx="80">
                  <c:v>1.3310333563431365E-2</c:v>
                </c:pt>
                <c:pt idx="81">
                  <c:v>1.3601871041688604E-2</c:v>
                </c:pt>
                <c:pt idx="82">
                  <c:v>1.3884358453825003E-2</c:v>
                </c:pt>
                <c:pt idx="83">
                  <c:v>1.4156973929364934E-2</c:v>
                </c:pt>
                <c:pt idx="84">
                  <c:v>1.4418912215705135E-2</c:v>
                </c:pt>
                <c:pt idx="85">
                  <c:v>1.466938861517916E-2</c:v>
                </c:pt>
                <c:pt idx="86">
                  <c:v>1.4907642881998719E-2</c:v>
                </c:pt>
                <c:pt idx="87">
                  <c:v>1.5132943052142425E-2</c:v>
                </c:pt>
                <c:pt idx="88">
                  <c:v>1.5344589179305148E-2</c:v>
                </c:pt>
                <c:pt idx="89">
                  <c:v>1.5541916950305365E-2</c:v>
                </c:pt>
                <c:pt idx="90">
                  <c:v>1.5724301153874725E-2</c:v>
                </c:pt>
                <c:pt idx="91">
                  <c:v>1.589115897752184E-2</c:v>
                </c:pt>
                <c:pt idx="92">
                  <c:v>1.6041953108167251E-2</c:v>
                </c:pt>
                <c:pt idx="93">
                  <c:v>1.6176194613481121E-2</c:v>
                </c:pt>
                <c:pt idx="94">
                  <c:v>1.6293445582310665E-2</c:v>
                </c:pt>
                <c:pt idx="95">
                  <c:v>1.6393321504247497E-2</c:v>
                </c:pt>
                <c:pt idx="96">
                  <c:v>1.6475493370242403E-2</c:v>
                </c:pt>
                <c:pt idx="97">
                  <c:v>1.6539689478208826E-2</c:v>
                </c:pt>
                <c:pt idx="98">
                  <c:v>1.6585696929748012E-2</c:v>
                </c:pt>
                <c:pt idx="99">
                  <c:v>1.6613362806457376E-2</c:v>
                </c:pt>
                <c:pt idx="100">
                  <c:v>1.662259501672636E-2</c:v>
                </c:pt>
                <c:pt idx="101">
                  <c:v>1.6613362806457376E-2</c:v>
                </c:pt>
                <c:pt idx="102">
                  <c:v>1.6585696929748012E-2</c:v>
                </c:pt>
                <c:pt idx="103">
                  <c:v>1.6539689478208826E-2</c:v>
                </c:pt>
                <c:pt idx="104">
                  <c:v>1.6475493370242403E-2</c:v>
                </c:pt>
                <c:pt idx="105">
                  <c:v>1.6393321504247497E-2</c:v>
                </c:pt>
                <c:pt idx="106">
                  <c:v>1.6293445582310665E-2</c:v>
                </c:pt>
                <c:pt idx="107">
                  <c:v>1.6176194613481121E-2</c:v>
                </c:pt>
                <c:pt idx="108">
                  <c:v>1.6041953108167251E-2</c:v>
                </c:pt>
                <c:pt idx="109">
                  <c:v>1.589115897752184E-2</c:v>
                </c:pt>
                <c:pt idx="110">
                  <c:v>1.5724301153874725E-2</c:v>
                </c:pt>
                <c:pt idx="111">
                  <c:v>1.554191695030536E-2</c:v>
                </c:pt>
                <c:pt idx="112">
                  <c:v>1.5344589179305141E-2</c:v>
                </c:pt>
                <c:pt idx="113">
                  <c:v>1.5132943052142415E-2</c:v>
                </c:pt>
                <c:pt idx="114">
                  <c:v>1.4907642881998702E-2</c:v>
                </c:pt>
                <c:pt idx="115">
                  <c:v>1.4669388615179137E-2</c:v>
                </c:pt>
                <c:pt idx="116">
                  <c:v>1.4418912215705107E-2</c:v>
                </c:pt>
                <c:pt idx="117">
                  <c:v>1.4156973929364901E-2</c:v>
                </c:pt>
                <c:pt idx="118">
                  <c:v>1.3884358453824965E-2</c:v>
                </c:pt>
                <c:pt idx="119">
                  <c:v>1.3601871041688557E-2</c:v>
                </c:pt>
                <c:pt idx="120">
                  <c:v>1.3310333563431313E-2</c:v>
                </c:pt>
                <c:pt idx="121">
                  <c:v>1.3010580556948348E-2</c:v>
                </c:pt>
                <c:pt idx="122">
                  <c:v>1.2703455290021507E-2</c:v>
                </c:pt>
                <c:pt idx="123">
                  <c:v>1.2389805861366726E-2</c:v>
                </c:pt>
                <c:pt idx="124">
                  <c:v>1.2070481365061728E-2</c:v>
                </c:pt>
                <c:pt idx="125">
                  <c:v>1.1746328142095882E-2</c:v>
                </c:pt>
                <c:pt idx="126">
                  <c:v>1.1418186141542788E-2</c:v>
                </c:pt>
                <c:pt idx="127">
                  <c:v>1.1086885412448049E-2</c:v>
                </c:pt>
                <c:pt idx="128">
                  <c:v>1.0753242745968162E-2</c:v>
                </c:pt>
                <c:pt idx="129">
                  <c:v>1.0418058485610691E-2</c:v>
                </c:pt>
                <c:pt idx="130">
                  <c:v>1.0082113521630891E-2</c:v>
                </c:pt>
                <c:pt idx="131">
                  <c:v>9.7461664837567036E-3</c:v>
                </c:pt>
                <c:pt idx="132">
                  <c:v>9.4109511444634281E-3</c:v>
                </c:pt>
                <c:pt idx="133">
                  <c:v>9.0771740430228443E-3</c:v>
                </c:pt>
                <c:pt idx="134">
                  <c:v>8.7455123385300742E-3</c:v>
                </c:pt>
                <c:pt idx="135">
                  <c:v>8.4166118980856814E-3</c:v>
                </c:pt>
                <c:pt idx="136">
                  <c:v>8.0910856243004321E-3</c:v>
                </c:pt>
                <c:pt idx="137">
                  <c:v>7.7695120243151282E-3</c:v>
                </c:pt>
                <c:pt idx="138">
                  <c:v>7.452434020605741E-3</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1-522F-4FDE-BCE6-754E3537A060}"/>
            </c:ext>
          </c:extLst>
        </c:ser>
        <c:ser>
          <c:idx val="2"/>
          <c:order val="2"/>
          <c:spPr>
            <a:solidFill>
              <a:schemeClr val="accent2"/>
            </a:solidFill>
            <a:ln>
              <a:noFill/>
            </a:ln>
            <a:effectLst/>
          </c:spPr>
          <c:invertIfNegative val="0"/>
          <c:cat>
            <c:numRef>
              <c:f>'SPERT® Normal MC Simulation'!$Y$4:$HO$4</c:f>
              <c:numCache>
                <c:formatCode>#,##0_);\(#,##0\)</c:formatCode>
                <c:ptCount val="199"/>
                <c:pt idx="0">
                  <c:v>40.000000000000284</c:v>
                </c:pt>
                <c:pt idx="1">
                  <c:v>40.800000000000281</c:v>
                </c:pt>
                <c:pt idx="2">
                  <c:v>41.600000000000279</c:v>
                </c:pt>
                <c:pt idx="3">
                  <c:v>42.400000000000276</c:v>
                </c:pt>
                <c:pt idx="4">
                  <c:v>43.200000000000273</c:v>
                </c:pt>
                <c:pt idx="5">
                  <c:v>44.00000000000027</c:v>
                </c:pt>
                <c:pt idx="6">
                  <c:v>44.800000000000267</c:v>
                </c:pt>
                <c:pt idx="7">
                  <c:v>45.600000000000264</c:v>
                </c:pt>
                <c:pt idx="8">
                  <c:v>46.400000000000261</c:v>
                </c:pt>
                <c:pt idx="9">
                  <c:v>47.200000000000259</c:v>
                </c:pt>
                <c:pt idx="10">
                  <c:v>48.000000000000256</c:v>
                </c:pt>
                <c:pt idx="11">
                  <c:v>48.800000000000253</c:v>
                </c:pt>
                <c:pt idx="12">
                  <c:v>49.60000000000025</c:v>
                </c:pt>
                <c:pt idx="13">
                  <c:v>50.400000000000247</c:v>
                </c:pt>
                <c:pt idx="14">
                  <c:v>51.200000000000244</c:v>
                </c:pt>
                <c:pt idx="15">
                  <c:v>52.000000000000242</c:v>
                </c:pt>
                <c:pt idx="16">
                  <c:v>52.800000000000239</c:v>
                </c:pt>
                <c:pt idx="17">
                  <c:v>53.600000000000236</c:v>
                </c:pt>
                <c:pt idx="18">
                  <c:v>54.400000000000233</c:v>
                </c:pt>
                <c:pt idx="19">
                  <c:v>55.20000000000023</c:v>
                </c:pt>
                <c:pt idx="20">
                  <c:v>56.000000000000227</c:v>
                </c:pt>
                <c:pt idx="21">
                  <c:v>56.800000000000225</c:v>
                </c:pt>
                <c:pt idx="22">
                  <c:v>57.600000000000222</c:v>
                </c:pt>
                <c:pt idx="23">
                  <c:v>58.400000000000219</c:v>
                </c:pt>
                <c:pt idx="24">
                  <c:v>59.200000000000216</c:v>
                </c:pt>
                <c:pt idx="25">
                  <c:v>60.000000000000213</c:v>
                </c:pt>
                <c:pt idx="26">
                  <c:v>60.80000000000021</c:v>
                </c:pt>
                <c:pt idx="27">
                  <c:v>61.600000000000207</c:v>
                </c:pt>
                <c:pt idx="28">
                  <c:v>62.400000000000205</c:v>
                </c:pt>
                <c:pt idx="29">
                  <c:v>63.200000000000202</c:v>
                </c:pt>
                <c:pt idx="30">
                  <c:v>64.000000000000199</c:v>
                </c:pt>
                <c:pt idx="31">
                  <c:v>64.800000000000196</c:v>
                </c:pt>
                <c:pt idx="32">
                  <c:v>65.600000000000193</c:v>
                </c:pt>
                <c:pt idx="33">
                  <c:v>66.40000000000019</c:v>
                </c:pt>
                <c:pt idx="34">
                  <c:v>67.200000000000188</c:v>
                </c:pt>
                <c:pt idx="35">
                  <c:v>68.000000000000185</c:v>
                </c:pt>
                <c:pt idx="36">
                  <c:v>68.800000000000182</c:v>
                </c:pt>
                <c:pt idx="37">
                  <c:v>69.600000000000179</c:v>
                </c:pt>
                <c:pt idx="38">
                  <c:v>70.400000000000176</c:v>
                </c:pt>
                <c:pt idx="39">
                  <c:v>71.200000000000173</c:v>
                </c:pt>
                <c:pt idx="40">
                  <c:v>72.000000000000171</c:v>
                </c:pt>
                <c:pt idx="41">
                  <c:v>72.800000000000168</c:v>
                </c:pt>
                <c:pt idx="42">
                  <c:v>73.600000000000165</c:v>
                </c:pt>
                <c:pt idx="43">
                  <c:v>74.400000000000162</c:v>
                </c:pt>
                <c:pt idx="44">
                  <c:v>75.200000000000159</c:v>
                </c:pt>
                <c:pt idx="45">
                  <c:v>76.000000000000156</c:v>
                </c:pt>
                <c:pt idx="46">
                  <c:v>76.800000000000153</c:v>
                </c:pt>
                <c:pt idx="47">
                  <c:v>77.600000000000151</c:v>
                </c:pt>
                <c:pt idx="48">
                  <c:v>78.400000000000148</c:v>
                </c:pt>
                <c:pt idx="49">
                  <c:v>79.200000000000145</c:v>
                </c:pt>
                <c:pt idx="50">
                  <c:v>80.000000000000142</c:v>
                </c:pt>
                <c:pt idx="51">
                  <c:v>80.800000000000139</c:v>
                </c:pt>
                <c:pt idx="52">
                  <c:v>81.600000000000136</c:v>
                </c:pt>
                <c:pt idx="53">
                  <c:v>82.400000000000134</c:v>
                </c:pt>
                <c:pt idx="54">
                  <c:v>83.200000000000131</c:v>
                </c:pt>
                <c:pt idx="55">
                  <c:v>84.000000000000128</c:v>
                </c:pt>
                <c:pt idx="56">
                  <c:v>84.800000000000125</c:v>
                </c:pt>
                <c:pt idx="57">
                  <c:v>85.600000000000122</c:v>
                </c:pt>
                <c:pt idx="58">
                  <c:v>86.400000000000119</c:v>
                </c:pt>
                <c:pt idx="59">
                  <c:v>87.200000000000117</c:v>
                </c:pt>
                <c:pt idx="60">
                  <c:v>88.000000000000114</c:v>
                </c:pt>
                <c:pt idx="61">
                  <c:v>88.800000000000111</c:v>
                </c:pt>
                <c:pt idx="62">
                  <c:v>89.600000000000108</c:v>
                </c:pt>
                <c:pt idx="63">
                  <c:v>90.400000000000105</c:v>
                </c:pt>
                <c:pt idx="64">
                  <c:v>91.200000000000102</c:v>
                </c:pt>
                <c:pt idx="65">
                  <c:v>92.000000000000099</c:v>
                </c:pt>
                <c:pt idx="66">
                  <c:v>92.800000000000097</c:v>
                </c:pt>
                <c:pt idx="67">
                  <c:v>93.600000000000094</c:v>
                </c:pt>
                <c:pt idx="68">
                  <c:v>94.400000000000091</c:v>
                </c:pt>
                <c:pt idx="69">
                  <c:v>95.200000000000088</c:v>
                </c:pt>
                <c:pt idx="70">
                  <c:v>96.000000000000085</c:v>
                </c:pt>
                <c:pt idx="71">
                  <c:v>96.800000000000082</c:v>
                </c:pt>
                <c:pt idx="72">
                  <c:v>97.60000000000008</c:v>
                </c:pt>
                <c:pt idx="73">
                  <c:v>98.400000000000077</c:v>
                </c:pt>
                <c:pt idx="74">
                  <c:v>99.200000000000074</c:v>
                </c:pt>
                <c:pt idx="75">
                  <c:v>100.00000000000007</c:v>
                </c:pt>
                <c:pt idx="76">
                  <c:v>100.80000000000007</c:v>
                </c:pt>
                <c:pt idx="77">
                  <c:v>101.60000000000007</c:v>
                </c:pt>
                <c:pt idx="78">
                  <c:v>102.40000000000006</c:v>
                </c:pt>
                <c:pt idx="79">
                  <c:v>103.20000000000006</c:v>
                </c:pt>
                <c:pt idx="80">
                  <c:v>104.00000000000006</c:v>
                </c:pt>
                <c:pt idx="81">
                  <c:v>104.80000000000005</c:v>
                </c:pt>
                <c:pt idx="82">
                  <c:v>105.60000000000005</c:v>
                </c:pt>
                <c:pt idx="83">
                  <c:v>106.40000000000005</c:v>
                </c:pt>
                <c:pt idx="84">
                  <c:v>107.20000000000005</c:v>
                </c:pt>
                <c:pt idx="85">
                  <c:v>108.00000000000004</c:v>
                </c:pt>
                <c:pt idx="86">
                  <c:v>108.80000000000004</c:v>
                </c:pt>
                <c:pt idx="87">
                  <c:v>109.60000000000004</c:v>
                </c:pt>
                <c:pt idx="88">
                  <c:v>110.40000000000003</c:v>
                </c:pt>
                <c:pt idx="89">
                  <c:v>111.20000000000003</c:v>
                </c:pt>
                <c:pt idx="90">
                  <c:v>112.00000000000003</c:v>
                </c:pt>
                <c:pt idx="91">
                  <c:v>112.80000000000003</c:v>
                </c:pt>
                <c:pt idx="92">
                  <c:v>113.60000000000002</c:v>
                </c:pt>
                <c:pt idx="93">
                  <c:v>114.40000000000002</c:v>
                </c:pt>
                <c:pt idx="94">
                  <c:v>115.20000000000002</c:v>
                </c:pt>
                <c:pt idx="95">
                  <c:v>116.00000000000001</c:v>
                </c:pt>
                <c:pt idx="96">
                  <c:v>116.80000000000001</c:v>
                </c:pt>
                <c:pt idx="97">
                  <c:v>117.60000000000001</c:v>
                </c:pt>
                <c:pt idx="98">
                  <c:v>118.4</c:v>
                </c:pt>
                <c:pt idx="99">
                  <c:v>119.2</c:v>
                </c:pt>
                <c:pt idx="100">
                  <c:v>120</c:v>
                </c:pt>
                <c:pt idx="101">
                  <c:v>120.8</c:v>
                </c:pt>
                <c:pt idx="102">
                  <c:v>121.6</c:v>
                </c:pt>
                <c:pt idx="103">
                  <c:v>122.39999999999999</c:v>
                </c:pt>
                <c:pt idx="104">
                  <c:v>123.19999999999999</c:v>
                </c:pt>
                <c:pt idx="105">
                  <c:v>123.99999999999999</c:v>
                </c:pt>
                <c:pt idx="106">
                  <c:v>124.79999999999998</c:v>
                </c:pt>
                <c:pt idx="107">
                  <c:v>125.59999999999998</c:v>
                </c:pt>
                <c:pt idx="108">
                  <c:v>126.39999999999998</c:v>
                </c:pt>
                <c:pt idx="109">
                  <c:v>127.19999999999997</c:v>
                </c:pt>
                <c:pt idx="110">
                  <c:v>127.99999999999997</c:v>
                </c:pt>
                <c:pt idx="111">
                  <c:v>128.79999999999998</c:v>
                </c:pt>
                <c:pt idx="112">
                  <c:v>129.6</c:v>
                </c:pt>
                <c:pt idx="113">
                  <c:v>130.4</c:v>
                </c:pt>
                <c:pt idx="114">
                  <c:v>131.20000000000002</c:v>
                </c:pt>
                <c:pt idx="115">
                  <c:v>132.00000000000003</c:v>
                </c:pt>
                <c:pt idx="116">
                  <c:v>132.80000000000004</c:v>
                </c:pt>
                <c:pt idx="117">
                  <c:v>133.60000000000005</c:v>
                </c:pt>
                <c:pt idx="118">
                  <c:v>134.40000000000006</c:v>
                </c:pt>
                <c:pt idx="119">
                  <c:v>135.20000000000007</c:v>
                </c:pt>
                <c:pt idx="120">
                  <c:v>136.00000000000009</c:v>
                </c:pt>
                <c:pt idx="121">
                  <c:v>136.8000000000001</c:v>
                </c:pt>
                <c:pt idx="122">
                  <c:v>137.60000000000011</c:v>
                </c:pt>
                <c:pt idx="123">
                  <c:v>138.40000000000012</c:v>
                </c:pt>
                <c:pt idx="124">
                  <c:v>139.20000000000013</c:v>
                </c:pt>
                <c:pt idx="125">
                  <c:v>140.00000000000014</c:v>
                </c:pt>
                <c:pt idx="126">
                  <c:v>140.80000000000015</c:v>
                </c:pt>
                <c:pt idx="127">
                  <c:v>141.60000000000016</c:v>
                </c:pt>
                <c:pt idx="128">
                  <c:v>142.40000000000018</c:v>
                </c:pt>
                <c:pt idx="129">
                  <c:v>143.20000000000019</c:v>
                </c:pt>
                <c:pt idx="130">
                  <c:v>144.0000000000002</c:v>
                </c:pt>
                <c:pt idx="131">
                  <c:v>144.80000000000021</c:v>
                </c:pt>
                <c:pt idx="132">
                  <c:v>145.60000000000022</c:v>
                </c:pt>
                <c:pt idx="133">
                  <c:v>146.40000000000023</c:v>
                </c:pt>
                <c:pt idx="134">
                  <c:v>147.20000000000024</c:v>
                </c:pt>
                <c:pt idx="135">
                  <c:v>148.00000000000026</c:v>
                </c:pt>
                <c:pt idx="136">
                  <c:v>148.80000000000027</c:v>
                </c:pt>
                <c:pt idx="137">
                  <c:v>149.60000000000028</c:v>
                </c:pt>
                <c:pt idx="138">
                  <c:v>150.40000000000029</c:v>
                </c:pt>
                <c:pt idx="139">
                  <c:v>151.2000000000003</c:v>
                </c:pt>
                <c:pt idx="140">
                  <c:v>152.00000000000031</c:v>
                </c:pt>
                <c:pt idx="141">
                  <c:v>152.80000000000032</c:v>
                </c:pt>
                <c:pt idx="142">
                  <c:v>153.60000000000034</c:v>
                </c:pt>
                <c:pt idx="143">
                  <c:v>154.40000000000035</c:v>
                </c:pt>
                <c:pt idx="144">
                  <c:v>155.20000000000036</c:v>
                </c:pt>
                <c:pt idx="145">
                  <c:v>156.00000000000037</c:v>
                </c:pt>
                <c:pt idx="146">
                  <c:v>156.80000000000038</c:v>
                </c:pt>
                <c:pt idx="147">
                  <c:v>157.60000000000039</c:v>
                </c:pt>
                <c:pt idx="148">
                  <c:v>158.4000000000004</c:v>
                </c:pt>
                <c:pt idx="149">
                  <c:v>159.20000000000041</c:v>
                </c:pt>
                <c:pt idx="150">
                  <c:v>160.00000000000043</c:v>
                </c:pt>
                <c:pt idx="151">
                  <c:v>160.80000000000044</c:v>
                </c:pt>
                <c:pt idx="152">
                  <c:v>161.60000000000045</c:v>
                </c:pt>
                <c:pt idx="153">
                  <c:v>162.40000000000046</c:v>
                </c:pt>
                <c:pt idx="154">
                  <c:v>163.20000000000047</c:v>
                </c:pt>
                <c:pt idx="155">
                  <c:v>164.00000000000048</c:v>
                </c:pt>
                <c:pt idx="156">
                  <c:v>164.80000000000049</c:v>
                </c:pt>
                <c:pt idx="157">
                  <c:v>165.60000000000051</c:v>
                </c:pt>
                <c:pt idx="158">
                  <c:v>166.40000000000052</c:v>
                </c:pt>
                <c:pt idx="159">
                  <c:v>167.20000000000053</c:v>
                </c:pt>
                <c:pt idx="160">
                  <c:v>168.00000000000054</c:v>
                </c:pt>
                <c:pt idx="161">
                  <c:v>168.80000000000055</c:v>
                </c:pt>
                <c:pt idx="162">
                  <c:v>169.60000000000056</c:v>
                </c:pt>
                <c:pt idx="163">
                  <c:v>170.40000000000057</c:v>
                </c:pt>
                <c:pt idx="164">
                  <c:v>171.20000000000059</c:v>
                </c:pt>
                <c:pt idx="165">
                  <c:v>172.0000000000006</c:v>
                </c:pt>
                <c:pt idx="166">
                  <c:v>172.80000000000061</c:v>
                </c:pt>
                <c:pt idx="167">
                  <c:v>173.60000000000062</c:v>
                </c:pt>
                <c:pt idx="168">
                  <c:v>174.40000000000063</c:v>
                </c:pt>
                <c:pt idx="169">
                  <c:v>175.20000000000064</c:v>
                </c:pt>
                <c:pt idx="170">
                  <c:v>176.00000000000065</c:v>
                </c:pt>
                <c:pt idx="171">
                  <c:v>176.80000000000067</c:v>
                </c:pt>
                <c:pt idx="172">
                  <c:v>177.60000000000068</c:v>
                </c:pt>
                <c:pt idx="173">
                  <c:v>178.40000000000069</c:v>
                </c:pt>
                <c:pt idx="174">
                  <c:v>179.2000000000007</c:v>
                </c:pt>
                <c:pt idx="175">
                  <c:v>180.00000000000071</c:v>
                </c:pt>
                <c:pt idx="176">
                  <c:v>180.80000000000072</c:v>
                </c:pt>
                <c:pt idx="177">
                  <c:v>181.60000000000073</c:v>
                </c:pt>
                <c:pt idx="178">
                  <c:v>182.40000000000074</c:v>
                </c:pt>
                <c:pt idx="179">
                  <c:v>183.20000000000076</c:v>
                </c:pt>
                <c:pt idx="180">
                  <c:v>184.00000000000077</c:v>
                </c:pt>
                <c:pt idx="181">
                  <c:v>184.80000000000078</c:v>
                </c:pt>
                <c:pt idx="182">
                  <c:v>185.60000000000079</c:v>
                </c:pt>
                <c:pt idx="183">
                  <c:v>186.4000000000008</c:v>
                </c:pt>
                <c:pt idx="184">
                  <c:v>187.20000000000081</c:v>
                </c:pt>
                <c:pt idx="185">
                  <c:v>188.00000000000082</c:v>
                </c:pt>
                <c:pt idx="186">
                  <c:v>188.80000000000084</c:v>
                </c:pt>
                <c:pt idx="187">
                  <c:v>189.60000000000085</c:v>
                </c:pt>
                <c:pt idx="188">
                  <c:v>190.40000000000086</c:v>
                </c:pt>
                <c:pt idx="189">
                  <c:v>191.20000000000087</c:v>
                </c:pt>
                <c:pt idx="190">
                  <c:v>192.00000000000088</c:v>
                </c:pt>
                <c:pt idx="191">
                  <c:v>192.80000000000089</c:v>
                </c:pt>
                <c:pt idx="192">
                  <c:v>193.6000000000009</c:v>
                </c:pt>
                <c:pt idx="193">
                  <c:v>194.40000000000092</c:v>
                </c:pt>
                <c:pt idx="194">
                  <c:v>195.20000000000093</c:v>
                </c:pt>
                <c:pt idx="195">
                  <c:v>196.00000000000094</c:v>
                </c:pt>
                <c:pt idx="196">
                  <c:v>196.80000000000095</c:v>
                </c:pt>
                <c:pt idx="197">
                  <c:v>197.60000000000096</c:v>
                </c:pt>
                <c:pt idx="198">
                  <c:v>198.40000000000097</c:v>
                </c:pt>
              </c:numCache>
            </c:numRef>
          </c:cat>
          <c:val>
            <c:numRef>
              <c:f>'SPERT® Normal MC Simulation'!$HR$10:$PJ$10</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7.1403580019918584E-3</c:v>
                </c:pt>
                <c:pt idx="140">
                  <c:v>6.8337531114996157E-3</c:v>
                </c:pt>
                <c:pt idx="141">
                  <c:v>6.5330507660627361E-3</c:v>
                </c:pt>
                <c:pt idx="142">
                  <c:v>6.2386444014892479E-3</c:v>
                </c:pt>
                <c:pt idx="143">
                  <c:v>5.9508894346878057E-3</c:v>
                </c:pt>
                <c:pt idx="144">
                  <c:v>5.6701034338447944E-3</c:v>
                </c:pt>
                <c:pt idx="145">
                  <c:v>5.3965664860786975E-3</c:v>
                </c:pt>
                <c:pt idx="146">
                  <c:v>5.1305217510769401E-3</c:v>
                </c:pt>
                <c:pt idx="147">
                  <c:v>4.8721761883457285E-3</c:v>
                </c:pt>
                <c:pt idx="148">
                  <c:v>4.6217014449771911E-3</c:v>
                </c:pt>
                <c:pt idx="149">
                  <c:v>4.3792348902602996E-3</c:v>
                </c:pt>
                <c:pt idx="150">
                  <c:v>4.1448807830310724E-3</c:v>
                </c:pt>
                <c:pt idx="151">
                  <c:v>3.9187115573701675E-3</c:v>
                </c:pt>
                <c:pt idx="152">
                  <c:v>3.7007692121078747E-3</c:v>
                </c:pt>
                <c:pt idx="153">
                  <c:v>3.4910667895817447E-3</c:v>
                </c:pt>
                <c:pt idx="154">
                  <c:v>3.2895899292038075E-3</c:v>
                </c:pt>
                <c:pt idx="155">
                  <c:v>3.0962984816245978E-3</c:v>
                </c:pt>
                <c:pt idx="156">
                  <c:v>2.9111281696213537E-3</c:v>
                </c:pt>
                <c:pt idx="157">
                  <c:v>2.7339922822780822E-3</c:v>
                </c:pt>
                <c:pt idx="158">
                  <c:v>2.5647833895560295E-3</c:v>
                </c:pt>
                <c:pt idx="159">
                  <c:v>2.4033750649637628E-3</c:v>
                </c:pt>
                <c:pt idx="160">
                  <c:v>2.2496236047160672E-3</c:v>
                </c:pt>
                <c:pt idx="161">
                  <c:v>2.1033697325093885E-3</c:v>
                </c:pt>
                <c:pt idx="162">
                  <c:v>1.9644402798278879E-3</c:v>
                </c:pt>
                <c:pt idx="163">
                  <c:v>1.8326498325177069E-3</c:v>
                </c:pt>
                <c:pt idx="164">
                  <c:v>1.7078023352175029E-3</c:v>
                </c:pt>
                <c:pt idx="165">
                  <c:v>1.5896926461006636E-3</c:v>
                </c:pt>
                <c:pt idx="166">
                  <c:v>1.4781080352595606E-3</c:v>
                </c:pt>
                <c:pt idx="167">
                  <c:v>1.372829620935516E-3</c:v>
                </c:pt>
                <c:pt idx="168">
                  <c:v>1.2736337386618196E-3</c:v>
                </c:pt>
                <c:pt idx="169">
                  <c:v>1.1802932392333094E-3</c:v>
                </c:pt>
                <c:pt idx="170">
                  <c:v>1.0925787122378261E-3</c:v>
                </c:pt>
                <c:pt idx="171">
                  <c:v>1.0102596326760742E-3</c:v>
                </c:pt>
                <c:pt idx="172">
                  <c:v>9.3310542895172412E-4</c:v>
                </c:pt>
                <c:pt idx="173">
                  <c:v>8.6088647122819877E-4</c:v>
                </c:pt>
                <c:pt idx="174">
                  <c:v>7.9337497981870459E-4</c:v>
                </c:pt>
                <c:pt idx="175">
                  <c:v>7.3034585389863461E-4</c:v>
                </c:pt>
                <c:pt idx="176">
                  <c:v>6.7157742140198993E-4</c:v>
                </c:pt>
                <c:pt idx="177">
                  <c:v>6.1685211148438085E-4</c:v>
                </c:pt>
                <c:pt idx="178">
                  <c:v>5.6595705140352148E-4</c:v>
                </c:pt>
                <c:pt idx="179">
                  <c:v>5.1868459008346554E-4</c:v>
                </c:pt>
                <c:pt idx="180">
                  <c:v>4.7483275099151963E-4</c:v>
                </c:pt>
                <c:pt idx="181">
                  <c:v>4.3420561726756991E-4</c:v>
                </c:pt>
                <c:pt idx="182">
                  <c:v>3.9661365230568048E-4</c:v>
                </c:pt>
                <c:pt idx="183">
                  <c:v>3.6187395919908764E-4</c:v>
                </c:pt>
                <c:pt idx="184">
                  <c:v>3.2981048262413368E-4</c:v>
                </c:pt>
                <c:pt idx="185">
                  <c:v>3.0025415685868854E-4</c:v>
                </c:pt>
                <c:pt idx="186">
                  <c:v>2.7304300370886958E-4</c:v>
                </c:pt>
                <c:pt idx="187">
                  <c:v>2.4802218415730169E-4</c:v>
                </c:pt>
                <c:pt idx="188">
                  <c:v>2.2504400754974206E-4</c:v>
                </c:pt>
                <c:pt idx="189">
                  <c:v>2.0396790210785044E-4</c:v>
                </c:pt>
                <c:pt idx="190">
                  <c:v>1.8466035049739663E-4</c:v>
                </c:pt>
                <c:pt idx="191">
                  <c:v>1.6699479409649554E-4</c:v>
                </c:pt>
                <c:pt idx="192">
                  <c:v>1.5085150950078631E-4</c:v>
                </c:pt>
                <c:pt idx="193">
                  <c:v>1.3611746067498053E-4</c:v>
                </c:pt>
                <c:pt idx="194">
                  <c:v>1.2268613001595847E-4</c:v>
                </c:pt>
                <c:pt idx="195">
                  <c:v>1.1045733143457408E-4</c:v>
                </c:pt>
                <c:pt idx="196">
                  <c:v>9.9337008394355822E-5</c:v>
                </c:pt>
                <c:pt idx="197">
                  <c:v>8.9237019668020426E-5</c:v>
                </c:pt>
                <c:pt idx="198">
                  <c:v>8.007491538965651E-5</c:v>
                </c:pt>
                <c:pt idx="199">
                  <c:v>7.1773705793893631E-5</c:v>
                </c:pt>
                <c:pt idx="200">
                  <c:v>6.4261624845453875E-5</c:v>
                </c:pt>
              </c:numCache>
            </c:numRef>
          </c:val>
          <c:extLst>
            <c:ext xmlns:c16="http://schemas.microsoft.com/office/drawing/2014/chart" uri="{C3380CC4-5D6E-409C-BE32-E72D297353CC}">
              <c16:uniqueId val="{00000002-522F-4FDE-BCE6-754E3537A060}"/>
            </c:ext>
          </c:extLst>
        </c:ser>
        <c:dLbls>
          <c:showLegendKey val="0"/>
          <c:showVal val="0"/>
          <c:showCatName val="0"/>
          <c:showSerName val="0"/>
          <c:showPercent val="0"/>
          <c:showBubbleSize val="0"/>
        </c:dLbls>
        <c:gapWidth val="0"/>
        <c:overlap val="100"/>
        <c:axId val="613283808"/>
        <c:axId val="613280200"/>
      </c:barChart>
      <c:lineChart>
        <c:grouping val="standard"/>
        <c:varyColors val="0"/>
        <c:ser>
          <c:idx val="3"/>
          <c:order val="3"/>
          <c:spPr>
            <a:ln w="50800" cap="rnd">
              <a:solidFill>
                <a:schemeClr val="tx1">
                  <a:lumMod val="50000"/>
                  <a:lumOff val="50000"/>
                </a:schemeClr>
              </a:solidFill>
              <a:round/>
            </a:ln>
            <a:effectLst/>
          </c:spPr>
          <c:marker>
            <c:symbol val="none"/>
          </c:marker>
          <c:cat>
            <c:numRef>
              <c:f>'SPERT® Normal Charts'!$W$4:$HO$4</c:f>
              <c:numCache>
                <c:formatCode>#,##0_);\(#,##0\)</c:formatCode>
                <c:ptCount val="201"/>
                <c:pt idx="0">
                  <c:v>40.000000000000284</c:v>
                </c:pt>
                <c:pt idx="1">
                  <c:v>40.800000000000281</c:v>
                </c:pt>
                <c:pt idx="2">
                  <c:v>41.600000000000279</c:v>
                </c:pt>
                <c:pt idx="3">
                  <c:v>42.400000000000276</c:v>
                </c:pt>
                <c:pt idx="4">
                  <c:v>43.200000000000273</c:v>
                </c:pt>
                <c:pt idx="5">
                  <c:v>44.00000000000027</c:v>
                </c:pt>
                <c:pt idx="6">
                  <c:v>44.800000000000267</c:v>
                </c:pt>
                <c:pt idx="7">
                  <c:v>45.600000000000264</c:v>
                </c:pt>
                <c:pt idx="8">
                  <c:v>46.400000000000261</c:v>
                </c:pt>
                <c:pt idx="9">
                  <c:v>47.200000000000259</c:v>
                </c:pt>
                <c:pt idx="10">
                  <c:v>48.000000000000256</c:v>
                </c:pt>
                <c:pt idx="11">
                  <c:v>48.800000000000253</c:v>
                </c:pt>
                <c:pt idx="12">
                  <c:v>49.60000000000025</c:v>
                </c:pt>
                <c:pt idx="13">
                  <c:v>50.400000000000247</c:v>
                </c:pt>
                <c:pt idx="14">
                  <c:v>51.200000000000244</c:v>
                </c:pt>
                <c:pt idx="15">
                  <c:v>52.000000000000242</c:v>
                </c:pt>
                <c:pt idx="16">
                  <c:v>52.800000000000239</c:v>
                </c:pt>
                <c:pt idx="17">
                  <c:v>53.600000000000236</c:v>
                </c:pt>
                <c:pt idx="18">
                  <c:v>54.400000000000233</c:v>
                </c:pt>
                <c:pt idx="19">
                  <c:v>55.20000000000023</c:v>
                </c:pt>
                <c:pt idx="20">
                  <c:v>56.000000000000227</c:v>
                </c:pt>
                <c:pt idx="21">
                  <c:v>56.800000000000225</c:v>
                </c:pt>
                <c:pt idx="22">
                  <c:v>57.600000000000222</c:v>
                </c:pt>
                <c:pt idx="23">
                  <c:v>58.400000000000219</c:v>
                </c:pt>
                <c:pt idx="24">
                  <c:v>59.200000000000216</c:v>
                </c:pt>
                <c:pt idx="25">
                  <c:v>60.000000000000213</c:v>
                </c:pt>
                <c:pt idx="26">
                  <c:v>60.80000000000021</c:v>
                </c:pt>
                <c:pt idx="27">
                  <c:v>61.600000000000207</c:v>
                </c:pt>
                <c:pt idx="28">
                  <c:v>62.400000000000205</c:v>
                </c:pt>
                <c:pt idx="29">
                  <c:v>63.200000000000202</c:v>
                </c:pt>
                <c:pt idx="30">
                  <c:v>64.000000000000199</c:v>
                </c:pt>
                <c:pt idx="31">
                  <c:v>64.800000000000196</c:v>
                </c:pt>
                <c:pt idx="32">
                  <c:v>65.600000000000193</c:v>
                </c:pt>
                <c:pt idx="33">
                  <c:v>66.40000000000019</c:v>
                </c:pt>
                <c:pt idx="34">
                  <c:v>67.200000000000188</c:v>
                </c:pt>
                <c:pt idx="35">
                  <c:v>68.000000000000185</c:v>
                </c:pt>
                <c:pt idx="36">
                  <c:v>68.800000000000182</c:v>
                </c:pt>
                <c:pt idx="37">
                  <c:v>69.600000000000179</c:v>
                </c:pt>
                <c:pt idx="38">
                  <c:v>70.400000000000176</c:v>
                </c:pt>
                <c:pt idx="39">
                  <c:v>71.200000000000173</c:v>
                </c:pt>
                <c:pt idx="40">
                  <c:v>72.000000000000171</c:v>
                </c:pt>
                <c:pt idx="41">
                  <c:v>72.800000000000168</c:v>
                </c:pt>
                <c:pt idx="42">
                  <c:v>73.600000000000165</c:v>
                </c:pt>
                <c:pt idx="43">
                  <c:v>74.400000000000162</c:v>
                </c:pt>
                <c:pt idx="44">
                  <c:v>75.200000000000159</c:v>
                </c:pt>
                <c:pt idx="45">
                  <c:v>76.000000000000156</c:v>
                </c:pt>
                <c:pt idx="46">
                  <c:v>76.800000000000153</c:v>
                </c:pt>
                <c:pt idx="47">
                  <c:v>77.600000000000151</c:v>
                </c:pt>
                <c:pt idx="48">
                  <c:v>78.400000000000148</c:v>
                </c:pt>
                <c:pt idx="49">
                  <c:v>79.200000000000145</c:v>
                </c:pt>
                <c:pt idx="50">
                  <c:v>80.000000000000142</c:v>
                </c:pt>
                <c:pt idx="51">
                  <c:v>80.800000000000139</c:v>
                </c:pt>
                <c:pt idx="52">
                  <c:v>81.600000000000136</c:v>
                </c:pt>
                <c:pt idx="53">
                  <c:v>82.400000000000134</c:v>
                </c:pt>
                <c:pt idx="54">
                  <c:v>83.200000000000131</c:v>
                </c:pt>
                <c:pt idx="55">
                  <c:v>84.000000000000128</c:v>
                </c:pt>
                <c:pt idx="56">
                  <c:v>84.800000000000125</c:v>
                </c:pt>
                <c:pt idx="57">
                  <c:v>85.600000000000122</c:v>
                </c:pt>
                <c:pt idx="58">
                  <c:v>86.400000000000119</c:v>
                </c:pt>
                <c:pt idx="59">
                  <c:v>87.200000000000117</c:v>
                </c:pt>
                <c:pt idx="60">
                  <c:v>88.000000000000114</c:v>
                </c:pt>
                <c:pt idx="61">
                  <c:v>88.800000000000111</c:v>
                </c:pt>
                <c:pt idx="62">
                  <c:v>89.600000000000108</c:v>
                </c:pt>
                <c:pt idx="63">
                  <c:v>90.400000000000105</c:v>
                </c:pt>
                <c:pt idx="64">
                  <c:v>91.200000000000102</c:v>
                </c:pt>
                <c:pt idx="65">
                  <c:v>92.000000000000099</c:v>
                </c:pt>
                <c:pt idx="66">
                  <c:v>92.800000000000097</c:v>
                </c:pt>
                <c:pt idx="67">
                  <c:v>93.600000000000094</c:v>
                </c:pt>
                <c:pt idx="68">
                  <c:v>94.400000000000091</c:v>
                </c:pt>
                <c:pt idx="69">
                  <c:v>95.200000000000088</c:v>
                </c:pt>
                <c:pt idx="70">
                  <c:v>96.000000000000085</c:v>
                </c:pt>
                <c:pt idx="71">
                  <c:v>96.800000000000082</c:v>
                </c:pt>
                <c:pt idx="72">
                  <c:v>97.60000000000008</c:v>
                </c:pt>
                <c:pt idx="73">
                  <c:v>98.400000000000077</c:v>
                </c:pt>
                <c:pt idx="74">
                  <c:v>99.200000000000074</c:v>
                </c:pt>
                <c:pt idx="75">
                  <c:v>100.00000000000007</c:v>
                </c:pt>
                <c:pt idx="76">
                  <c:v>100.80000000000007</c:v>
                </c:pt>
                <c:pt idx="77">
                  <c:v>101.60000000000007</c:v>
                </c:pt>
                <c:pt idx="78">
                  <c:v>102.40000000000006</c:v>
                </c:pt>
                <c:pt idx="79">
                  <c:v>103.20000000000006</c:v>
                </c:pt>
                <c:pt idx="80">
                  <c:v>104.00000000000006</c:v>
                </c:pt>
                <c:pt idx="81">
                  <c:v>104.80000000000005</c:v>
                </c:pt>
                <c:pt idx="82">
                  <c:v>105.60000000000005</c:v>
                </c:pt>
                <c:pt idx="83">
                  <c:v>106.40000000000005</c:v>
                </c:pt>
                <c:pt idx="84">
                  <c:v>107.20000000000005</c:v>
                </c:pt>
                <c:pt idx="85">
                  <c:v>108.00000000000004</c:v>
                </c:pt>
                <c:pt idx="86">
                  <c:v>108.80000000000004</c:v>
                </c:pt>
                <c:pt idx="87">
                  <c:v>109.60000000000004</c:v>
                </c:pt>
                <c:pt idx="88">
                  <c:v>110.40000000000003</c:v>
                </c:pt>
                <c:pt idx="89">
                  <c:v>111.20000000000003</c:v>
                </c:pt>
                <c:pt idx="90">
                  <c:v>112.00000000000003</c:v>
                </c:pt>
                <c:pt idx="91">
                  <c:v>112.80000000000003</c:v>
                </c:pt>
                <c:pt idx="92">
                  <c:v>113.60000000000002</c:v>
                </c:pt>
                <c:pt idx="93">
                  <c:v>114.40000000000002</c:v>
                </c:pt>
                <c:pt idx="94">
                  <c:v>115.20000000000002</c:v>
                </c:pt>
                <c:pt idx="95">
                  <c:v>116.00000000000001</c:v>
                </c:pt>
                <c:pt idx="96">
                  <c:v>116.80000000000001</c:v>
                </c:pt>
                <c:pt idx="97">
                  <c:v>117.60000000000001</c:v>
                </c:pt>
                <c:pt idx="98">
                  <c:v>118.4</c:v>
                </c:pt>
                <c:pt idx="99">
                  <c:v>119.2</c:v>
                </c:pt>
                <c:pt idx="100">
                  <c:v>120</c:v>
                </c:pt>
                <c:pt idx="101">
                  <c:v>120.8</c:v>
                </c:pt>
                <c:pt idx="102">
                  <c:v>121.6</c:v>
                </c:pt>
                <c:pt idx="103">
                  <c:v>122.39999999999999</c:v>
                </c:pt>
                <c:pt idx="104">
                  <c:v>123.19999999999999</c:v>
                </c:pt>
                <c:pt idx="105">
                  <c:v>123.99999999999999</c:v>
                </c:pt>
                <c:pt idx="106">
                  <c:v>124.79999999999998</c:v>
                </c:pt>
                <c:pt idx="107">
                  <c:v>125.59999999999998</c:v>
                </c:pt>
                <c:pt idx="108">
                  <c:v>126.39999999999998</c:v>
                </c:pt>
                <c:pt idx="109">
                  <c:v>127.19999999999997</c:v>
                </c:pt>
                <c:pt idx="110">
                  <c:v>127.99999999999997</c:v>
                </c:pt>
                <c:pt idx="111">
                  <c:v>128.79999999999998</c:v>
                </c:pt>
                <c:pt idx="112">
                  <c:v>129.6</c:v>
                </c:pt>
                <c:pt idx="113">
                  <c:v>130.4</c:v>
                </c:pt>
                <c:pt idx="114">
                  <c:v>131.20000000000002</c:v>
                </c:pt>
                <c:pt idx="115">
                  <c:v>132.00000000000003</c:v>
                </c:pt>
                <c:pt idx="116">
                  <c:v>132.80000000000004</c:v>
                </c:pt>
                <c:pt idx="117">
                  <c:v>133.60000000000005</c:v>
                </c:pt>
                <c:pt idx="118">
                  <c:v>134.40000000000006</c:v>
                </c:pt>
                <c:pt idx="119">
                  <c:v>135.20000000000007</c:v>
                </c:pt>
                <c:pt idx="120">
                  <c:v>136.00000000000009</c:v>
                </c:pt>
                <c:pt idx="121">
                  <c:v>136.8000000000001</c:v>
                </c:pt>
                <c:pt idx="122">
                  <c:v>137.60000000000011</c:v>
                </c:pt>
                <c:pt idx="123">
                  <c:v>138.40000000000012</c:v>
                </c:pt>
                <c:pt idx="124">
                  <c:v>139.20000000000013</c:v>
                </c:pt>
                <c:pt idx="125">
                  <c:v>140.00000000000014</c:v>
                </c:pt>
                <c:pt idx="126">
                  <c:v>140.80000000000015</c:v>
                </c:pt>
                <c:pt idx="127">
                  <c:v>141.60000000000016</c:v>
                </c:pt>
                <c:pt idx="128">
                  <c:v>142.40000000000018</c:v>
                </c:pt>
                <c:pt idx="129">
                  <c:v>143.20000000000019</c:v>
                </c:pt>
                <c:pt idx="130">
                  <c:v>144.0000000000002</c:v>
                </c:pt>
                <c:pt idx="131">
                  <c:v>144.80000000000021</c:v>
                </c:pt>
                <c:pt idx="132">
                  <c:v>145.60000000000022</c:v>
                </c:pt>
                <c:pt idx="133">
                  <c:v>146.40000000000023</c:v>
                </c:pt>
                <c:pt idx="134">
                  <c:v>147.20000000000024</c:v>
                </c:pt>
                <c:pt idx="135">
                  <c:v>148.00000000000026</c:v>
                </c:pt>
                <c:pt idx="136">
                  <c:v>148.80000000000027</c:v>
                </c:pt>
                <c:pt idx="137">
                  <c:v>149.60000000000028</c:v>
                </c:pt>
                <c:pt idx="138">
                  <c:v>150.40000000000029</c:v>
                </c:pt>
                <c:pt idx="139">
                  <c:v>151.2000000000003</c:v>
                </c:pt>
                <c:pt idx="140">
                  <c:v>152.00000000000031</c:v>
                </c:pt>
                <c:pt idx="141">
                  <c:v>152.80000000000032</c:v>
                </c:pt>
                <c:pt idx="142">
                  <c:v>153.60000000000034</c:v>
                </c:pt>
                <c:pt idx="143">
                  <c:v>154.40000000000035</c:v>
                </c:pt>
                <c:pt idx="144">
                  <c:v>155.20000000000036</c:v>
                </c:pt>
                <c:pt idx="145">
                  <c:v>156.00000000000037</c:v>
                </c:pt>
                <c:pt idx="146">
                  <c:v>156.80000000000038</c:v>
                </c:pt>
                <c:pt idx="147">
                  <c:v>157.60000000000039</c:v>
                </c:pt>
                <c:pt idx="148">
                  <c:v>158.4000000000004</c:v>
                </c:pt>
                <c:pt idx="149">
                  <c:v>159.20000000000041</c:v>
                </c:pt>
                <c:pt idx="150">
                  <c:v>160.00000000000043</c:v>
                </c:pt>
                <c:pt idx="151">
                  <c:v>160.80000000000044</c:v>
                </c:pt>
                <c:pt idx="152">
                  <c:v>161.60000000000045</c:v>
                </c:pt>
                <c:pt idx="153">
                  <c:v>162.40000000000046</c:v>
                </c:pt>
                <c:pt idx="154">
                  <c:v>163.20000000000047</c:v>
                </c:pt>
                <c:pt idx="155">
                  <c:v>164.00000000000048</c:v>
                </c:pt>
                <c:pt idx="156">
                  <c:v>164.80000000000049</c:v>
                </c:pt>
                <c:pt idx="157">
                  <c:v>165.60000000000051</c:v>
                </c:pt>
                <c:pt idx="158">
                  <c:v>166.40000000000052</c:v>
                </c:pt>
                <c:pt idx="159">
                  <c:v>167.20000000000053</c:v>
                </c:pt>
                <c:pt idx="160">
                  <c:v>168.00000000000054</c:v>
                </c:pt>
                <c:pt idx="161">
                  <c:v>168.80000000000055</c:v>
                </c:pt>
                <c:pt idx="162">
                  <c:v>169.60000000000056</c:v>
                </c:pt>
                <c:pt idx="163">
                  <c:v>170.40000000000057</c:v>
                </c:pt>
                <c:pt idx="164">
                  <c:v>171.20000000000059</c:v>
                </c:pt>
                <c:pt idx="165">
                  <c:v>172.0000000000006</c:v>
                </c:pt>
                <c:pt idx="166">
                  <c:v>172.80000000000061</c:v>
                </c:pt>
                <c:pt idx="167">
                  <c:v>173.60000000000062</c:v>
                </c:pt>
                <c:pt idx="168">
                  <c:v>174.40000000000063</c:v>
                </c:pt>
                <c:pt idx="169">
                  <c:v>175.20000000000064</c:v>
                </c:pt>
                <c:pt idx="170">
                  <c:v>176.00000000000065</c:v>
                </c:pt>
                <c:pt idx="171">
                  <c:v>176.80000000000067</c:v>
                </c:pt>
                <c:pt idx="172">
                  <c:v>177.60000000000068</c:v>
                </c:pt>
                <c:pt idx="173">
                  <c:v>178.40000000000069</c:v>
                </c:pt>
                <c:pt idx="174">
                  <c:v>179.2000000000007</c:v>
                </c:pt>
                <c:pt idx="175">
                  <c:v>180.00000000000071</c:v>
                </c:pt>
                <c:pt idx="176">
                  <c:v>180.80000000000072</c:v>
                </c:pt>
                <c:pt idx="177">
                  <c:v>181.60000000000073</c:v>
                </c:pt>
                <c:pt idx="178">
                  <c:v>182.40000000000074</c:v>
                </c:pt>
                <c:pt idx="179">
                  <c:v>183.20000000000076</c:v>
                </c:pt>
                <c:pt idx="180">
                  <c:v>184.00000000000077</c:v>
                </c:pt>
                <c:pt idx="181">
                  <c:v>184.80000000000078</c:v>
                </c:pt>
                <c:pt idx="182">
                  <c:v>185.60000000000079</c:v>
                </c:pt>
                <c:pt idx="183">
                  <c:v>186.4000000000008</c:v>
                </c:pt>
                <c:pt idx="184">
                  <c:v>187.20000000000081</c:v>
                </c:pt>
                <c:pt idx="185">
                  <c:v>188.00000000000082</c:v>
                </c:pt>
                <c:pt idx="186">
                  <c:v>188.80000000000084</c:v>
                </c:pt>
                <c:pt idx="187">
                  <c:v>189.60000000000085</c:v>
                </c:pt>
                <c:pt idx="188">
                  <c:v>190.40000000000086</c:v>
                </c:pt>
                <c:pt idx="189">
                  <c:v>191.20000000000087</c:v>
                </c:pt>
                <c:pt idx="190">
                  <c:v>192.00000000000088</c:v>
                </c:pt>
                <c:pt idx="191">
                  <c:v>192.80000000000089</c:v>
                </c:pt>
                <c:pt idx="192">
                  <c:v>193.6000000000009</c:v>
                </c:pt>
                <c:pt idx="193">
                  <c:v>194.40000000000092</c:v>
                </c:pt>
                <c:pt idx="194">
                  <c:v>195.20000000000093</c:v>
                </c:pt>
                <c:pt idx="195">
                  <c:v>196.00000000000094</c:v>
                </c:pt>
                <c:pt idx="196">
                  <c:v>196.80000000000095</c:v>
                </c:pt>
                <c:pt idx="197">
                  <c:v>197.60000000000096</c:v>
                </c:pt>
                <c:pt idx="198">
                  <c:v>198.40000000000097</c:v>
                </c:pt>
                <c:pt idx="199">
                  <c:v>199.20000000000098</c:v>
                </c:pt>
                <c:pt idx="200">
                  <c:v>200.00000000000099</c:v>
                </c:pt>
              </c:numCache>
            </c:numRef>
          </c:cat>
          <c:val>
            <c:numRef>
              <c:f>'SPERT® Normal MC Simulation'!$HR$11:$PJ$11</c:f>
              <c:numCache>
                <c:formatCode>General</c:formatCode>
                <c:ptCount val="201"/>
                <c:pt idx="0">
                  <c:v>6.4261624845465286E-5</c:v>
                </c:pt>
                <c:pt idx="1">
                  <c:v>7.1773705793906127E-5</c:v>
                </c:pt>
                <c:pt idx="2">
                  <c:v>8.007491538967009E-5</c:v>
                </c:pt>
                <c:pt idx="3">
                  <c:v>8.9237019668035334E-5</c:v>
                </c:pt>
                <c:pt idx="4">
                  <c:v>9.9337008394372045E-5</c:v>
                </c:pt>
                <c:pt idx="5">
                  <c:v>1.1045733143459165E-4</c:v>
                </c:pt>
                <c:pt idx="6">
                  <c:v>1.2268613001597756E-4</c:v>
                </c:pt>
                <c:pt idx="7">
                  <c:v>1.3611746067500132E-4</c:v>
                </c:pt>
                <c:pt idx="8">
                  <c:v>1.508515095008087E-4</c:v>
                </c:pt>
                <c:pt idx="9">
                  <c:v>1.6699479409651986E-4</c:v>
                </c:pt>
                <c:pt idx="10">
                  <c:v>1.8466035049742287E-4</c:v>
                </c:pt>
                <c:pt idx="11">
                  <c:v>2.0396790210787868E-4</c:v>
                </c:pt>
                <c:pt idx="12">
                  <c:v>2.2504400754977264E-4</c:v>
                </c:pt>
                <c:pt idx="13">
                  <c:v>2.480221841573347E-4</c:v>
                </c:pt>
                <c:pt idx="14">
                  <c:v>2.7304300370890476E-4</c:v>
                </c:pt>
                <c:pt idx="15">
                  <c:v>3.0025415685872638E-4</c:v>
                </c:pt>
                <c:pt idx="16">
                  <c:v>3.2981048262417439E-4</c:v>
                </c:pt>
                <c:pt idx="17">
                  <c:v>3.6187395919913068E-4</c:v>
                </c:pt>
                <c:pt idx="18">
                  <c:v>3.9661365230572677E-4</c:v>
                </c:pt>
                <c:pt idx="19">
                  <c:v>4.342056172676193E-4</c:v>
                </c:pt>
                <c:pt idx="20">
                  <c:v>4.7483275099157189E-4</c:v>
                </c:pt>
                <c:pt idx="21">
                  <c:v>5.1868459008352127E-4</c:v>
                </c:pt>
                <c:pt idx="22">
                  <c:v>5.6595705140358101E-4</c:v>
                </c:pt>
                <c:pt idx="23">
                  <c:v>6.168521114844434E-4</c:v>
                </c:pt>
                <c:pt idx="24">
                  <c:v>6.715774214020565E-4</c:v>
                </c:pt>
                <c:pt idx="25">
                  <c:v>7.303458538987053E-4</c:v>
                </c:pt>
                <c:pt idx="26">
                  <c:v>7.9337497981877864E-4</c:v>
                </c:pt>
                <c:pt idx="27">
                  <c:v>8.6088647122827661E-4</c:v>
                </c:pt>
                <c:pt idx="28">
                  <c:v>9.3310542895180674E-4</c:v>
                </c:pt>
                <c:pt idx="29">
                  <c:v>1.0102596326761603E-3</c:v>
                </c:pt>
                <c:pt idx="30">
                  <c:v>1.0925787122379169E-3</c:v>
                </c:pt>
                <c:pt idx="31">
                  <c:v>1.1802932392334041E-3</c:v>
                </c:pt>
                <c:pt idx="32">
                  <c:v>1.273633738661918E-3</c:v>
                </c:pt>
                <c:pt idx="33">
                  <c:v>1.3728296209356197E-3</c:v>
                </c:pt>
                <c:pt idx="34">
                  <c:v>1.478108035259669E-3</c:v>
                </c:pt>
                <c:pt idx="35">
                  <c:v>1.5896926461007751E-3</c:v>
                </c:pt>
                <c:pt idx="36">
                  <c:v>1.7078023352176189E-3</c:v>
                </c:pt>
                <c:pt idx="37">
                  <c:v>1.8326498325178283E-3</c:v>
                </c:pt>
                <c:pt idx="38">
                  <c:v>1.9644402798280128E-3</c:v>
                </c:pt>
                <c:pt idx="39">
                  <c:v>2.1033697325095182E-3</c:v>
                </c:pt>
                <c:pt idx="40">
                  <c:v>2.2496236047162012E-3</c:v>
                </c:pt>
                <c:pt idx="41">
                  <c:v>2.4033750649639003E-3</c:v>
                </c:pt>
                <c:pt idx="42">
                  <c:v>2.5647833895561705E-3</c:v>
                </c:pt>
                <c:pt idx="43">
                  <c:v>2.7339922822782262E-3</c:v>
                </c:pt>
                <c:pt idx="44">
                  <c:v>2.9111281696215015E-3</c:v>
                </c:pt>
                <c:pt idx="45">
                  <c:v>3.0962984816247491E-3</c:v>
                </c:pt>
                <c:pt idx="46">
                  <c:v>3.2895899292039611E-3</c:v>
                </c:pt>
                <c:pt idx="47">
                  <c:v>3.4910667895819035E-3</c:v>
                </c:pt>
                <c:pt idx="48">
                  <c:v>3.7007692121080338E-3</c:v>
                </c:pt>
                <c:pt idx="49">
                  <c:v>3.9187115573703296E-3</c:v>
                </c:pt>
                <c:pt idx="50">
                  <c:v>4.1448807830312354E-3</c:v>
                </c:pt>
                <c:pt idx="51">
                  <c:v>4.3792348902604653E-3</c:v>
                </c:pt>
                <c:pt idx="52">
                  <c:v>4.6217014449773568E-3</c:v>
                </c:pt>
                <c:pt idx="53">
                  <c:v>4.8721761883458968E-3</c:v>
                </c:pt>
                <c:pt idx="54">
                  <c:v>5.1305217510771075E-3</c:v>
                </c:pt>
                <c:pt idx="55">
                  <c:v>5.3965664860788657E-3</c:v>
                </c:pt>
                <c:pt idx="56">
                  <c:v>5.6701034338449635E-3</c:v>
                </c:pt>
                <c:pt idx="57">
                  <c:v>5.9508894346879723E-3</c:v>
                </c:pt>
                <c:pt idx="58">
                  <c:v>6.2386444014894127E-3</c:v>
                </c:pt>
                <c:pt idx="59">
                  <c:v>6.5330507660629009E-3</c:v>
                </c:pt>
                <c:pt idx="60">
                  <c:v>6.833753111499777E-3</c:v>
                </c:pt>
                <c:pt idx="61">
                  <c:v>7.1403580019920171E-3</c:v>
                </c:pt>
                <c:pt idx="62">
                  <c:v>7.4524340206058989E-3</c:v>
                </c:pt>
                <c:pt idx="63">
                  <c:v>7.7695120243152817E-3</c:v>
                </c:pt>
                <c:pt idx="64">
                  <c:v>8.0910856243005796E-3</c:v>
                </c:pt>
                <c:pt idx="65">
                  <c:v>8.4166118980858289E-3</c:v>
                </c:pt>
                <c:pt idx="66">
                  <c:v>8.7455123385302164E-3</c:v>
                </c:pt>
                <c:pt idx="67">
                  <c:v>9.0771740430229796E-3</c:v>
                </c:pt>
                <c:pt idx="68">
                  <c:v>9.4109511444635564E-3</c:v>
                </c:pt>
                <c:pt idx="69">
                  <c:v>9.7461664837568285E-3</c:v>
                </c:pt>
                <c:pt idx="70">
                  <c:v>1.0082113521631009E-2</c:v>
                </c:pt>
                <c:pt idx="71">
                  <c:v>1.0418058485610804E-2</c:v>
                </c:pt>
                <c:pt idx="72">
                  <c:v>1.0753242745968269E-2</c:v>
                </c:pt>
                <c:pt idx="73">
                  <c:v>1.1086885412448148E-2</c:v>
                </c:pt>
                <c:pt idx="74">
                  <c:v>1.1418186141542882E-2</c:v>
                </c:pt>
                <c:pt idx="75">
                  <c:v>1.1746328142095969E-2</c:v>
                </c:pt>
                <c:pt idx="76">
                  <c:v>1.207048136506181E-2</c:v>
                </c:pt>
                <c:pt idx="77">
                  <c:v>1.2389805861366799E-2</c:v>
                </c:pt>
                <c:pt idx="78">
                  <c:v>1.2703455290021575E-2</c:v>
                </c:pt>
                <c:pt idx="79">
                  <c:v>1.301058055694841E-2</c:v>
                </c:pt>
                <c:pt idx="80">
                  <c:v>1.3310333563431365E-2</c:v>
                </c:pt>
                <c:pt idx="81">
                  <c:v>1.3601871041688604E-2</c:v>
                </c:pt>
                <c:pt idx="82">
                  <c:v>1.3884358453825003E-2</c:v>
                </c:pt>
                <c:pt idx="83">
                  <c:v>1.4156973929364934E-2</c:v>
                </c:pt>
                <c:pt idx="84">
                  <c:v>1.4418912215705135E-2</c:v>
                </c:pt>
                <c:pt idx="85">
                  <c:v>1.466938861517916E-2</c:v>
                </c:pt>
                <c:pt idx="86">
                  <c:v>1.4907642881998719E-2</c:v>
                </c:pt>
                <c:pt idx="87">
                  <c:v>1.5132943052142425E-2</c:v>
                </c:pt>
                <c:pt idx="88">
                  <c:v>1.5344589179305148E-2</c:v>
                </c:pt>
                <c:pt idx="89">
                  <c:v>1.5541916950305365E-2</c:v>
                </c:pt>
                <c:pt idx="90">
                  <c:v>1.5724301153874725E-2</c:v>
                </c:pt>
                <c:pt idx="91">
                  <c:v>1.589115897752184E-2</c:v>
                </c:pt>
                <c:pt idx="92">
                  <c:v>1.6041953108167251E-2</c:v>
                </c:pt>
                <c:pt idx="93">
                  <c:v>1.6176194613481121E-2</c:v>
                </c:pt>
                <c:pt idx="94">
                  <c:v>1.6293445582310665E-2</c:v>
                </c:pt>
                <c:pt idx="95">
                  <c:v>1.6393321504247497E-2</c:v>
                </c:pt>
                <c:pt idx="96">
                  <c:v>1.6475493370242403E-2</c:v>
                </c:pt>
                <c:pt idx="97">
                  <c:v>1.6539689478208826E-2</c:v>
                </c:pt>
                <c:pt idx="98">
                  <c:v>1.6585696929748012E-2</c:v>
                </c:pt>
                <c:pt idx="99">
                  <c:v>1.6613362806457376E-2</c:v>
                </c:pt>
                <c:pt idx="100">
                  <c:v>1.662259501672636E-2</c:v>
                </c:pt>
                <c:pt idx="101">
                  <c:v>1.6613362806457376E-2</c:v>
                </c:pt>
                <c:pt idx="102">
                  <c:v>1.6585696929748012E-2</c:v>
                </c:pt>
                <c:pt idx="103">
                  <c:v>1.6539689478208826E-2</c:v>
                </c:pt>
                <c:pt idx="104">
                  <c:v>1.6475493370242403E-2</c:v>
                </c:pt>
                <c:pt idx="105">
                  <c:v>1.6393321504247497E-2</c:v>
                </c:pt>
                <c:pt idx="106">
                  <c:v>1.6293445582310665E-2</c:v>
                </c:pt>
                <c:pt idx="107">
                  <c:v>1.6176194613481121E-2</c:v>
                </c:pt>
                <c:pt idx="108">
                  <c:v>1.6041953108167251E-2</c:v>
                </c:pt>
                <c:pt idx="109">
                  <c:v>1.589115897752184E-2</c:v>
                </c:pt>
                <c:pt idx="110">
                  <c:v>1.5724301153874725E-2</c:v>
                </c:pt>
                <c:pt idx="111">
                  <c:v>1.554191695030536E-2</c:v>
                </c:pt>
                <c:pt idx="112">
                  <c:v>1.5344589179305141E-2</c:v>
                </c:pt>
                <c:pt idx="113">
                  <c:v>1.5132943052142415E-2</c:v>
                </c:pt>
                <c:pt idx="114">
                  <c:v>1.4907642881998702E-2</c:v>
                </c:pt>
                <c:pt idx="115">
                  <c:v>1.4669388615179137E-2</c:v>
                </c:pt>
                <c:pt idx="116">
                  <c:v>1.4418912215705107E-2</c:v>
                </c:pt>
                <c:pt idx="117">
                  <c:v>1.4156973929364901E-2</c:v>
                </c:pt>
                <c:pt idx="118">
                  <c:v>1.3884358453824965E-2</c:v>
                </c:pt>
                <c:pt idx="119">
                  <c:v>1.3601871041688557E-2</c:v>
                </c:pt>
                <c:pt idx="120">
                  <c:v>1.3310333563431313E-2</c:v>
                </c:pt>
                <c:pt idx="121">
                  <c:v>1.3010580556948348E-2</c:v>
                </c:pt>
                <c:pt idx="122">
                  <c:v>1.2703455290021507E-2</c:v>
                </c:pt>
                <c:pt idx="123">
                  <c:v>1.2389805861366726E-2</c:v>
                </c:pt>
                <c:pt idx="124">
                  <c:v>1.2070481365061728E-2</c:v>
                </c:pt>
                <c:pt idx="125">
                  <c:v>1.1746328142095882E-2</c:v>
                </c:pt>
                <c:pt idx="126">
                  <c:v>1.1418186141542788E-2</c:v>
                </c:pt>
                <c:pt idx="127">
                  <c:v>1.1086885412448049E-2</c:v>
                </c:pt>
                <c:pt idx="128">
                  <c:v>1.0753242745968162E-2</c:v>
                </c:pt>
                <c:pt idx="129">
                  <c:v>1.0418058485610691E-2</c:v>
                </c:pt>
                <c:pt idx="130">
                  <c:v>1.0082113521630891E-2</c:v>
                </c:pt>
                <c:pt idx="131">
                  <c:v>9.7461664837567036E-3</c:v>
                </c:pt>
                <c:pt idx="132">
                  <c:v>9.4109511444634281E-3</c:v>
                </c:pt>
                <c:pt idx="133">
                  <c:v>9.0771740430228443E-3</c:v>
                </c:pt>
                <c:pt idx="134">
                  <c:v>8.7455123385300742E-3</c:v>
                </c:pt>
                <c:pt idx="135">
                  <c:v>8.4166118980856814E-3</c:v>
                </c:pt>
                <c:pt idx="136">
                  <c:v>8.0910856243004321E-3</c:v>
                </c:pt>
                <c:pt idx="137">
                  <c:v>7.7695120243151282E-3</c:v>
                </c:pt>
                <c:pt idx="138">
                  <c:v>7.452434020605741E-3</c:v>
                </c:pt>
                <c:pt idx="139">
                  <c:v>7.1403580019918584E-3</c:v>
                </c:pt>
                <c:pt idx="140">
                  <c:v>6.8337531114996157E-3</c:v>
                </c:pt>
                <c:pt idx="141">
                  <c:v>6.5330507660627361E-3</c:v>
                </c:pt>
                <c:pt idx="142">
                  <c:v>6.2386444014892479E-3</c:v>
                </c:pt>
                <c:pt idx="143">
                  <c:v>5.9508894346878057E-3</c:v>
                </c:pt>
                <c:pt idx="144">
                  <c:v>5.6701034338447944E-3</c:v>
                </c:pt>
                <c:pt idx="145">
                  <c:v>5.3965664860786975E-3</c:v>
                </c:pt>
                <c:pt idx="146">
                  <c:v>5.1305217510769401E-3</c:v>
                </c:pt>
                <c:pt idx="147">
                  <c:v>4.8721761883457285E-3</c:v>
                </c:pt>
                <c:pt idx="148">
                  <c:v>4.6217014449771911E-3</c:v>
                </c:pt>
                <c:pt idx="149">
                  <c:v>4.3792348902602996E-3</c:v>
                </c:pt>
                <c:pt idx="150">
                  <c:v>4.1448807830310724E-3</c:v>
                </c:pt>
                <c:pt idx="151">
                  <c:v>3.9187115573701675E-3</c:v>
                </c:pt>
                <c:pt idx="152">
                  <c:v>3.7007692121078747E-3</c:v>
                </c:pt>
                <c:pt idx="153">
                  <c:v>3.4910667895817447E-3</c:v>
                </c:pt>
                <c:pt idx="154">
                  <c:v>3.2895899292038075E-3</c:v>
                </c:pt>
                <c:pt idx="155">
                  <c:v>3.0962984816245978E-3</c:v>
                </c:pt>
                <c:pt idx="156">
                  <c:v>2.9111281696213537E-3</c:v>
                </c:pt>
                <c:pt idx="157">
                  <c:v>2.7339922822780822E-3</c:v>
                </c:pt>
                <c:pt idx="158">
                  <c:v>2.5647833895560295E-3</c:v>
                </c:pt>
                <c:pt idx="159">
                  <c:v>2.4033750649637628E-3</c:v>
                </c:pt>
                <c:pt idx="160">
                  <c:v>2.2496236047160672E-3</c:v>
                </c:pt>
                <c:pt idx="161">
                  <c:v>2.1033697325093885E-3</c:v>
                </c:pt>
                <c:pt idx="162">
                  <c:v>1.9644402798278879E-3</c:v>
                </c:pt>
                <c:pt idx="163">
                  <c:v>1.8326498325177069E-3</c:v>
                </c:pt>
                <c:pt idx="164">
                  <c:v>1.7078023352175029E-3</c:v>
                </c:pt>
                <c:pt idx="165">
                  <c:v>1.5896926461006636E-3</c:v>
                </c:pt>
                <c:pt idx="166">
                  <c:v>1.4781080352595606E-3</c:v>
                </c:pt>
                <c:pt idx="167">
                  <c:v>1.372829620935516E-3</c:v>
                </c:pt>
                <c:pt idx="168">
                  <c:v>1.2736337386618196E-3</c:v>
                </c:pt>
                <c:pt idx="169">
                  <c:v>1.1802932392333094E-3</c:v>
                </c:pt>
                <c:pt idx="170">
                  <c:v>1.0925787122378261E-3</c:v>
                </c:pt>
                <c:pt idx="171">
                  <c:v>1.0102596326760742E-3</c:v>
                </c:pt>
                <c:pt idx="172">
                  <c:v>9.3310542895172412E-4</c:v>
                </c:pt>
                <c:pt idx="173">
                  <c:v>8.6088647122819877E-4</c:v>
                </c:pt>
                <c:pt idx="174">
                  <c:v>7.9337497981870459E-4</c:v>
                </c:pt>
                <c:pt idx="175">
                  <c:v>7.3034585389863461E-4</c:v>
                </c:pt>
                <c:pt idx="176">
                  <c:v>6.7157742140198993E-4</c:v>
                </c:pt>
                <c:pt idx="177">
                  <c:v>6.1685211148438085E-4</c:v>
                </c:pt>
                <c:pt idx="178">
                  <c:v>5.6595705140352148E-4</c:v>
                </c:pt>
                <c:pt idx="179">
                  <c:v>5.1868459008346554E-4</c:v>
                </c:pt>
                <c:pt idx="180">
                  <c:v>4.7483275099151963E-4</c:v>
                </c:pt>
                <c:pt idx="181">
                  <c:v>4.3420561726756991E-4</c:v>
                </c:pt>
                <c:pt idx="182">
                  <c:v>3.9661365230568048E-4</c:v>
                </c:pt>
                <c:pt idx="183">
                  <c:v>3.6187395919908764E-4</c:v>
                </c:pt>
                <c:pt idx="184">
                  <c:v>3.2981048262413368E-4</c:v>
                </c:pt>
                <c:pt idx="185">
                  <c:v>3.0025415685868854E-4</c:v>
                </c:pt>
                <c:pt idx="186">
                  <c:v>2.7304300370886958E-4</c:v>
                </c:pt>
                <c:pt idx="187">
                  <c:v>2.4802218415730169E-4</c:v>
                </c:pt>
                <c:pt idx="188">
                  <c:v>2.2504400754974206E-4</c:v>
                </c:pt>
                <c:pt idx="189">
                  <c:v>2.0396790210785044E-4</c:v>
                </c:pt>
                <c:pt idx="190">
                  <c:v>1.8466035049739663E-4</c:v>
                </c:pt>
                <c:pt idx="191">
                  <c:v>1.6699479409649554E-4</c:v>
                </c:pt>
                <c:pt idx="192">
                  <c:v>1.5085150950078631E-4</c:v>
                </c:pt>
                <c:pt idx="193">
                  <c:v>1.3611746067498053E-4</c:v>
                </c:pt>
                <c:pt idx="194">
                  <c:v>1.2268613001595847E-4</c:v>
                </c:pt>
                <c:pt idx="195">
                  <c:v>1.1045733143457408E-4</c:v>
                </c:pt>
                <c:pt idx="196">
                  <c:v>9.9337008394355822E-5</c:v>
                </c:pt>
                <c:pt idx="197">
                  <c:v>8.9237019668020426E-5</c:v>
                </c:pt>
                <c:pt idx="198">
                  <c:v>8.007491538965651E-5</c:v>
                </c:pt>
                <c:pt idx="199">
                  <c:v>7.1773705793893631E-5</c:v>
                </c:pt>
                <c:pt idx="200">
                  <c:v>6.4261624845453875E-5</c:v>
                </c:pt>
              </c:numCache>
            </c:numRef>
          </c:val>
          <c:smooth val="0"/>
          <c:extLst>
            <c:ext xmlns:c16="http://schemas.microsoft.com/office/drawing/2014/chart" uri="{C3380CC4-5D6E-409C-BE32-E72D297353CC}">
              <c16:uniqueId val="{00000003-522F-4FDE-BCE6-754E3537A060}"/>
            </c:ext>
          </c:extLst>
        </c:ser>
        <c:dLbls>
          <c:showLegendKey val="0"/>
          <c:showVal val="0"/>
          <c:showCatName val="0"/>
          <c:showSerName val="0"/>
          <c:showPercent val="0"/>
          <c:showBubbleSize val="0"/>
        </c:dLbls>
        <c:marker val="1"/>
        <c:smooth val="0"/>
        <c:axId val="613283808"/>
        <c:axId val="613280200"/>
      </c:lineChart>
      <c:catAx>
        <c:axId val="613283808"/>
        <c:scaling>
          <c:orientation val="minMax"/>
        </c:scaling>
        <c:delete val="0"/>
        <c:axPos val="b"/>
        <c:numFmt formatCode="#,##0_);\(#,##0\)"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0200"/>
        <c:crosses val="autoZero"/>
        <c:auto val="1"/>
        <c:lblAlgn val="ctr"/>
        <c:lblOffset val="100"/>
        <c:noMultiLvlLbl val="0"/>
      </c:catAx>
      <c:valAx>
        <c:axId val="613280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380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gradFill>
      <a:gsLst>
        <a:gs pos="1500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SPERT® Agile Burn-up</a:t>
            </a:r>
            <a:r>
              <a:rPr lang="en-US" baseline="0"/>
              <a:t> Chart</a:t>
            </a:r>
            <a:endParaRPr lang="en-US"/>
          </a:p>
        </c:rich>
      </c:tx>
      <c:layout>
        <c:manualLayout>
          <c:xMode val="edge"/>
          <c:yMode val="edge"/>
          <c:x val="0.39424104667722787"/>
          <c:y val="2.166847237269772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2"/>
          <c:order val="0"/>
          <c:tx>
            <c:strRef>
              <c:f>'SPERT® Normal - Burn-up Chart'!$D$2</c:f>
              <c:strCache>
                <c:ptCount val="1"/>
                <c:pt idx="0">
                  <c:v>Product
Backlog</c:v>
                </c:pt>
              </c:strCache>
            </c:strRef>
          </c:tx>
          <c:spPr>
            <a:ln w="31750" cap="rnd">
              <a:solidFill>
                <a:schemeClr val="accent3">
                  <a:lumMod val="75000"/>
                </a:schemeClr>
              </a:solidFill>
              <a:round/>
            </a:ln>
            <a:effectLst/>
          </c:spPr>
          <c:marker>
            <c:symbol val="circle"/>
            <c:size val="5"/>
            <c:spPr>
              <a:solidFill>
                <a:schemeClr val="accent3">
                  <a:lumMod val="75000"/>
                </a:schemeClr>
              </a:solidFill>
              <a:ln w="12700">
                <a:solidFill>
                  <a:schemeClr val="accent3">
                    <a:lumMod val="75000"/>
                  </a:schemeClr>
                </a:solidFill>
              </a:ln>
              <a:effectLst/>
            </c:spPr>
          </c:marker>
          <c:cat>
            <c:numRef>
              <c:f>'SPERT® Normal - Burn-up Chart'!$B$5:$B$56</c:f>
              <c:numCache>
                <c:formatCode>m/d/yyyy</c:formatCode>
                <c:ptCount val="52"/>
                <c:pt idx="0">
                  <c:v>46209</c:v>
                </c:pt>
                <c:pt idx="1">
                  <c:v>46223</c:v>
                </c:pt>
                <c:pt idx="2">
                  <c:v>46237</c:v>
                </c:pt>
                <c:pt idx="3">
                  <c:v>46251</c:v>
                </c:pt>
                <c:pt idx="4">
                  <c:v>46265</c:v>
                </c:pt>
                <c:pt idx="5">
                  <c:v>46279</c:v>
                </c:pt>
                <c:pt idx="6">
                  <c:v>46293</c:v>
                </c:pt>
                <c:pt idx="7">
                  <c:v>46307</c:v>
                </c:pt>
                <c:pt idx="8">
                  <c:v>46321</c:v>
                </c:pt>
                <c:pt idx="9">
                  <c:v>46335</c:v>
                </c:pt>
                <c:pt idx="10">
                  <c:v>46349</c:v>
                </c:pt>
                <c:pt idx="11">
                  <c:v>46363</c:v>
                </c:pt>
                <c:pt idx="12">
                  <c:v>46377</c:v>
                </c:pt>
                <c:pt idx="13">
                  <c:v>46391</c:v>
                </c:pt>
                <c:pt idx="14">
                  <c:v>46405</c:v>
                </c:pt>
                <c:pt idx="15">
                  <c:v>46419</c:v>
                </c:pt>
                <c:pt idx="16">
                  <c:v>46433</c:v>
                </c:pt>
                <c:pt idx="17">
                  <c:v>46447</c:v>
                </c:pt>
              </c:numCache>
            </c:numRef>
          </c:cat>
          <c:val>
            <c:numRef>
              <c:f>'SPERT® Normal - Burn-up Chart'!$H$5:$H$56</c:f>
              <c:numCache>
                <c:formatCode>General</c:formatCode>
                <c:ptCount val="52"/>
                <c:pt idx="0">
                  <c:v>300</c:v>
                </c:pt>
                <c:pt idx="1">
                  <c:v>300</c:v>
                </c:pt>
                <c:pt idx="2">
                  <c:v>300</c:v>
                </c:pt>
                <c:pt idx="3">
                  <c:v>300</c:v>
                </c:pt>
                <c:pt idx="4">
                  <c:v>300</c:v>
                </c:pt>
                <c:pt idx="5">
                  <c:v>495</c:v>
                </c:pt>
                <c:pt idx="6">
                  <c:v>495</c:v>
                </c:pt>
                <c:pt idx="7">
                  <c:v>495</c:v>
                </c:pt>
                <c:pt idx="8">
                  <c:v>425</c:v>
                </c:pt>
                <c:pt idx="9">
                  <c:v>425</c:v>
                </c:pt>
                <c:pt idx="10">
                  <c:v>425</c:v>
                </c:pt>
                <c:pt idx="11">
                  <c:v>425</c:v>
                </c:pt>
                <c:pt idx="12">
                  <c:v>425</c:v>
                </c:pt>
                <c:pt idx="13">
                  <c:v>425</c:v>
                </c:pt>
                <c:pt idx="14">
                  <c:v>425</c:v>
                </c:pt>
                <c:pt idx="15">
                  <c:v>425</c:v>
                </c:pt>
                <c:pt idx="16">
                  <c:v>425</c:v>
                </c:pt>
                <c:pt idx="17">
                  <c:v>425</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numCache>
            </c:numRef>
          </c:val>
          <c:smooth val="0"/>
          <c:extLst>
            <c:ext xmlns:c16="http://schemas.microsoft.com/office/drawing/2014/chart" uri="{C3380CC4-5D6E-409C-BE32-E72D297353CC}">
              <c16:uniqueId val="{00000000-C172-4C58-9C8C-E58A0EAC92E4}"/>
            </c:ext>
          </c:extLst>
        </c:ser>
        <c:ser>
          <c:idx val="3"/>
          <c:order val="1"/>
          <c:tx>
            <c:strRef>
              <c:f>'SPERT® Normal - Burn-up Chart'!$F$2</c:f>
              <c:strCache>
                <c:ptCount val="1"/>
                <c:pt idx="0">
                  <c:v>Total Done
All Iterations</c:v>
                </c:pt>
              </c:strCache>
            </c:strRef>
          </c:tx>
          <c:spPr>
            <a:ln w="28575" cap="rnd">
              <a:solidFill>
                <a:schemeClr val="accent4"/>
              </a:solidFill>
              <a:round/>
            </a:ln>
            <a:effectLst/>
          </c:spPr>
          <c:marker>
            <c:symbol val="circle"/>
            <c:size val="5"/>
            <c:spPr>
              <a:solidFill>
                <a:schemeClr val="accent4"/>
              </a:solidFill>
              <a:ln w="12700">
                <a:solidFill>
                  <a:schemeClr val="accent4"/>
                </a:solidFill>
              </a:ln>
              <a:effectLst/>
            </c:spPr>
          </c:marker>
          <c:cat>
            <c:numRef>
              <c:f>'SPERT® Normal - Burn-up Chart'!$B$5:$B$56</c:f>
              <c:numCache>
                <c:formatCode>m/d/yyyy</c:formatCode>
                <c:ptCount val="52"/>
                <c:pt idx="0">
                  <c:v>46209</c:v>
                </c:pt>
                <c:pt idx="1">
                  <c:v>46223</c:v>
                </c:pt>
                <c:pt idx="2">
                  <c:v>46237</c:v>
                </c:pt>
                <c:pt idx="3">
                  <c:v>46251</c:v>
                </c:pt>
                <c:pt idx="4">
                  <c:v>46265</c:v>
                </c:pt>
                <c:pt idx="5">
                  <c:v>46279</c:v>
                </c:pt>
                <c:pt idx="6">
                  <c:v>46293</c:v>
                </c:pt>
                <c:pt idx="7">
                  <c:v>46307</c:v>
                </c:pt>
                <c:pt idx="8">
                  <c:v>46321</c:v>
                </c:pt>
                <c:pt idx="9">
                  <c:v>46335</c:v>
                </c:pt>
                <c:pt idx="10">
                  <c:v>46349</c:v>
                </c:pt>
                <c:pt idx="11">
                  <c:v>46363</c:v>
                </c:pt>
                <c:pt idx="12">
                  <c:v>46377</c:v>
                </c:pt>
                <c:pt idx="13">
                  <c:v>46391</c:v>
                </c:pt>
                <c:pt idx="14">
                  <c:v>46405</c:v>
                </c:pt>
                <c:pt idx="15">
                  <c:v>46419</c:v>
                </c:pt>
                <c:pt idx="16">
                  <c:v>46433</c:v>
                </c:pt>
                <c:pt idx="17">
                  <c:v>46447</c:v>
                </c:pt>
              </c:numCache>
            </c:numRef>
          </c:cat>
          <c:val>
            <c:numRef>
              <c:f>'SPERT® Normal - Burn-up Chart'!$F$5:$F$56</c:f>
              <c:numCache>
                <c:formatCode>General</c:formatCode>
                <c:ptCount val="52"/>
                <c:pt idx="0">
                  <c:v>40</c:v>
                </c:pt>
                <c:pt idx="1">
                  <c:v>70</c:v>
                </c:pt>
                <c:pt idx="2">
                  <c:v>120</c:v>
                </c:pt>
                <c:pt idx="3">
                  <c:v>165</c:v>
                </c:pt>
                <c:pt idx="4">
                  <c:v>195</c:v>
                </c:pt>
                <c:pt idx="5">
                  <c:v>205</c:v>
                </c:pt>
                <c:pt idx="6">
                  <c:v>230</c:v>
                </c:pt>
                <c:pt idx="7">
                  <c:v>275</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numCache>
            </c:numRef>
          </c:val>
          <c:smooth val="0"/>
          <c:extLst>
            <c:ext xmlns:c16="http://schemas.microsoft.com/office/drawing/2014/chart" uri="{C3380CC4-5D6E-409C-BE32-E72D297353CC}">
              <c16:uniqueId val="{00000001-C172-4C58-9C8C-E58A0EAC92E4}"/>
            </c:ext>
          </c:extLst>
        </c:ser>
        <c:ser>
          <c:idx val="4"/>
          <c:order val="2"/>
          <c:tx>
            <c:strRef>
              <c:f>'SPERT® Normal - Burn-up Chart'!$J$2</c:f>
              <c:strCache>
                <c:ptCount val="1"/>
                <c:pt idx="0">
                  <c:v>Expected
Value</c:v>
                </c:pt>
              </c:strCache>
            </c:strRef>
          </c:tx>
          <c:spPr>
            <a:ln w="31750" cap="rnd">
              <a:solidFill>
                <a:srgbClr val="FFC000"/>
              </a:solidFill>
              <a:prstDash val="solid"/>
              <a:round/>
            </a:ln>
            <a:effectLst/>
          </c:spPr>
          <c:marker>
            <c:symbol val="none"/>
          </c:marker>
          <c:cat>
            <c:numRef>
              <c:f>'SPERT® Normal - Burn-up Chart'!$B$5:$B$56</c:f>
              <c:numCache>
                <c:formatCode>m/d/yyyy</c:formatCode>
                <c:ptCount val="52"/>
                <c:pt idx="0">
                  <c:v>46209</c:v>
                </c:pt>
                <c:pt idx="1">
                  <c:v>46223</c:v>
                </c:pt>
                <c:pt idx="2">
                  <c:v>46237</c:v>
                </c:pt>
                <c:pt idx="3">
                  <c:v>46251</c:v>
                </c:pt>
                <c:pt idx="4">
                  <c:v>46265</c:v>
                </c:pt>
                <c:pt idx="5">
                  <c:v>46279</c:v>
                </c:pt>
                <c:pt idx="6">
                  <c:v>46293</c:v>
                </c:pt>
                <c:pt idx="7">
                  <c:v>46307</c:v>
                </c:pt>
                <c:pt idx="8">
                  <c:v>46321</c:v>
                </c:pt>
                <c:pt idx="9">
                  <c:v>46335</c:v>
                </c:pt>
                <c:pt idx="10">
                  <c:v>46349</c:v>
                </c:pt>
                <c:pt idx="11">
                  <c:v>46363</c:v>
                </c:pt>
                <c:pt idx="12">
                  <c:v>46377</c:v>
                </c:pt>
                <c:pt idx="13">
                  <c:v>46391</c:v>
                </c:pt>
                <c:pt idx="14">
                  <c:v>46405</c:v>
                </c:pt>
                <c:pt idx="15">
                  <c:v>46419</c:v>
                </c:pt>
                <c:pt idx="16">
                  <c:v>46433</c:v>
                </c:pt>
                <c:pt idx="17">
                  <c:v>46447</c:v>
                </c:pt>
              </c:numCache>
            </c:numRef>
          </c:cat>
          <c:val>
            <c:numRef>
              <c:f>'SPERT® Normal - Burn-up Chart'!$J$5:$J$56</c:f>
              <c:numCache>
                <c:formatCode>General</c:formatCode>
                <c:ptCount val="52"/>
                <c:pt idx="1">
                  <c:v>#N/A</c:v>
                </c:pt>
                <c:pt idx="2">
                  <c:v>#N/A</c:v>
                </c:pt>
                <c:pt idx="3">
                  <c:v>#N/A</c:v>
                </c:pt>
                <c:pt idx="4">
                  <c:v>#N/A</c:v>
                </c:pt>
                <c:pt idx="5">
                  <c:v>#N/A</c:v>
                </c:pt>
                <c:pt idx="6">
                  <c:v>#N/A</c:v>
                </c:pt>
                <c:pt idx="7">
                  <c:v>275</c:v>
                </c:pt>
                <c:pt idx="8">
                  <c:v>309.375</c:v>
                </c:pt>
                <c:pt idx="9">
                  <c:v>343.75</c:v>
                </c:pt>
                <c:pt idx="10">
                  <c:v>378.125</c:v>
                </c:pt>
                <c:pt idx="11">
                  <c:v>412.5</c:v>
                </c:pt>
                <c:pt idx="12">
                  <c:v>429.6875</c:v>
                </c:pt>
                <c:pt idx="13">
                  <c:v>429.6875</c:v>
                </c:pt>
                <c:pt idx="14">
                  <c:v>464.0625</c:v>
                </c:pt>
                <c:pt idx="15">
                  <c:v>498.4375</c:v>
                </c:pt>
                <c:pt idx="16">
                  <c:v>532.8125</c:v>
                </c:pt>
                <c:pt idx="17">
                  <c:v>567.1875</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numCache>
            </c:numRef>
          </c:val>
          <c:smooth val="0"/>
          <c:extLst>
            <c:ext xmlns:c16="http://schemas.microsoft.com/office/drawing/2014/chart" uri="{C3380CC4-5D6E-409C-BE32-E72D297353CC}">
              <c16:uniqueId val="{00000002-C172-4C58-9C8C-E58A0EAC92E4}"/>
            </c:ext>
          </c:extLst>
        </c:ser>
        <c:ser>
          <c:idx val="5"/>
          <c:order val="3"/>
          <c:tx>
            <c:strRef>
              <c:f>'SPERT® Normal - Burn-up Chart'!$L$2</c:f>
              <c:strCache>
                <c:ptCount val="1"/>
                <c:pt idx="0">
                  <c:v>Optimistic</c:v>
                </c:pt>
              </c:strCache>
            </c:strRef>
          </c:tx>
          <c:spPr>
            <a:ln w="31750" cap="rnd">
              <a:solidFill>
                <a:schemeClr val="accent6"/>
              </a:solidFill>
              <a:prstDash val="sysDash"/>
              <a:round/>
            </a:ln>
            <a:effectLst/>
          </c:spPr>
          <c:marker>
            <c:symbol val="none"/>
          </c:marker>
          <c:cat>
            <c:numRef>
              <c:f>'SPERT® Normal - Burn-up Chart'!$B$5:$B$56</c:f>
              <c:numCache>
                <c:formatCode>m/d/yyyy</c:formatCode>
                <c:ptCount val="52"/>
                <c:pt idx="0">
                  <c:v>46209</c:v>
                </c:pt>
                <c:pt idx="1">
                  <c:v>46223</c:v>
                </c:pt>
                <c:pt idx="2">
                  <c:v>46237</c:v>
                </c:pt>
                <c:pt idx="3">
                  <c:v>46251</c:v>
                </c:pt>
                <c:pt idx="4">
                  <c:v>46265</c:v>
                </c:pt>
                <c:pt idx="5">
                  <c:v>46279</c:v>
                </c:pt>
                <c:pt idx="6">
                  <c:v>46293</c:v>
                </c:pt>
                <c:pt idx="7">
                  <c:v>46307</c:v>
                </c:pt>
                <c:pt idx="8">
                  <c:v>46321</c:v>
                </c:pt>
                <c:pt idx="9">
                  <c:v>46335</c:v>
                </c:pt>
                <c:pt idx="10">
                  <c:v>46349</c:v>
                </c:pt>
                <c:pt idx="11">
                  <c:v>46363</c:v>
                </c:pt>
                <c:pt idx="12">
                  <c:v>46377</c:v>
                </c:pt>
                <c:pt idx="13">
                  <c:v>46391</c:v>
                </c:pt>
                <c:pt idx="14">
                  <c:v>46405</c:v>
                </c:pt>
                <c:pt idx="15">
                  <c:v>46419</c:v>
                </c:pt>
                <c:pt idx="16">
                  <c:v>46433</c:v>
                </c:pt>
                <c:pt idx="17">
                  <c:v>46447</c:v>
                </c:pt>
              </c:numCache>
            </c:numRef>
          </c:cat>
          <c:val>
            <c:numRef>
              <c:f>'SPERT® Normal - Burn-up Chart'!$L$5:$L$56</c:f>
              <c:numCache>
                <c:formatCode>General</c:formatCode>
                <c:ptCount val="52"/>
                <c:pt idx="2" formatCode="0">
                  <c:v>#N/A</c:v>
                </c:pt>
                <c:pt idx="3" formatCode="0">
                  <c:v>#N/A</c:v>
                </c:pt>
                <c:pt idx="4" formatCode="0">
                  <c:v>#N/A</c:v>
                </c:pt>
                <c:pt idx="5" formatCode="0">
                  <c:v>#N/A</c:v>
                </c:pt>
                <c:pt idx="6" formatCode="0">
                  <c:v>#N/A</c:v>
                </c:pt>
                <c:pt idx="7" formatCode="0">
                  <c:v>#N/A</c:v>
                </c:pt>
                <c:pt idx="8" formatCode="0">
                  <c:v>322.18383973334733</c:v>
                </c:pt>
                <c:pt idx="9" formatCode="0">
                  <c:v>369.36767946669465</c:v>
                </c:pt>
                <c:pt idx="10" formatCode="0">
                  <c:v>416.55151920004198</c:v>
                </c:pt>
                <c:pt idx="11" formatCode="0">
                  <c:v>463.73535893338931</c:v>
                </c:pt>
                <c:pt idx="12" formatCode="0">
                  <c:v>487.32727880006297</c:v>
                </c:pt>
                <c:pt idx="13" formatCode="0">
                  <c:v>487.32727880006297</c:v>
                </c:pt>
                <c:pt idx="14" formatCode="0">
                  <c:v>534.51111853341024</c:v>
                </c:pt>
                <c:pt idx="15" formatCode="0">
                  <c:v>581.69495826675757</c:v>
                </c:pt>
                <c:pt idx="16" formatCode="0">
                  <c:v>628.87879800010489</c:v>
                </c:pt>
                <c:pt idx="17" formatCode="0">
                  <c:v>676.06263773345222</c:v>
                </c:pt>
                <c:pt idx="18" formatCode="0">
                  <c:v>0</c:v>
                </c:pt>
                <c:pt idx="19" formatCode="0">
                  <c:v>0</c:v>
                </c:pt>
                <c:pt idx="20" formatCode="0">
                  <c:v>0</c:v>
                </c:pt>
                <c:pt idx="21" formatCode="0">
                  <c:v>0</c:v>
                </c:pt>
                <c:pt idx="22" formatCode="0">
                  <c:v>0</c:v>
                </c:pt>
                <c:pt idx="23" formatCode="0">
                  <c:v>0</c:v>
                </c:pt>
                <c:pt idx="24" formatCode="0">
                  <c:v>0</c:v>
                </c:pt>
                <c:pt idx="25" formatCode="0">
                  <c:v>0</c:v>
                </c:pt>
                <c:pt idx="26" formatCode="0">
                  <c:v>0</c:v>
                </c:pt>
                <c:pt idx="27" formatCode="0">
                  <c:v>0</c:v>
                </c:pt>
                <c:pt idx="28" formatCode="0">
                  <c:v>0</c:v>
                </c:pt>
                <c:pt idx="29" formatCode="0">
                  <c:v>0</c:v>
                </c:pt>
                <c:pt idx="30" formatCode="0">
                  <c:v>0</c:v>
                </c:pt>
                <c:pt idx="31" formatCode="0">
                  <c:v>0</c:v>
                </c:pt>
                <c:pt idx="32" formatCode="0">
                  <c:v>0</c:v>
                </c:pt>
                <c:pt idx="33" formatCode="0">
                  <c:v>0</c:v>
                </c:pt>
                <c:pt idx="34" formatCode="0">
                  <c:v>0</c:v>
                </c:pt>
                <c:pt idx="35" formatCode="0">
                  <c:v>0</c:v>
                </c:pt>
                <c:pt idx="36" formatCode="0">
                  <c:v>0</c:v>
                </c:pt>
                <c:pt idx="37" formatCode="0">
                  <c:v>0</c:v>
                </c:pt>
                <c:pt idx="38" formatCode="0">
                  <c:v>0</c:v>
                </c:pt>
                <c:pt idx="39" formatCode="0">
                  <c:v>0</c:v>
                </c:pt>
                <c:pt idx="40" formatCode="0">
                  <c:v>0</c:v>
                </c:pt>
                <c:pt idx="41" formatCode="0">
                  <c:v>0</c:v>
                </c:pt>
                <c:pt idx="42" formatCode="0">
                  <c:v>0</c:v>
                </c:pt>
                <c:pt idx="43" formatCode="0">
                  <c:v>0</c:v>
                </c:pt>
                <c:pt idx="44" formatCode="0">
                  <c:v>0</c:v>
                </c:pt>
                <c:pt idx="45" formatCode="0">
                  <c:v>0</c:v>
                </c:pt>
                <c:pt idx="46" formatCode="0">
                  <c:v>0</c:v>
                </c:pt>
                <c:pt idx="47" formatCode="0">
                  <c:v>0</c:v>
                </c:pt>
                <c:pt idx="48" formatCode="0">
                  <c:v>0</c:v>
                </c:pt>
                <c:pt idx="49" formatCode="0">
                  <c:v>0</c:v>
                </c:pt>
                <c:pt idx="50" formatCode="0">
                  <c:v>0</c:v>
                </c:pt>
                <c:pt idx="51" formatCode="0">
                  <c:v>0</c:v>
                </c:pt>
              </c:numCache>
            </c:numRef>
          </c:val>
          <c:smooth val="0"/>
          <c:extLst>
            <c:ext xmlns:c16="http://schemas.microsoft.com/office/drawing/2014/chart" uri="{C3380CC4-5D6E-409C-BE32-E72D297353CC}">
              <c16:uniqueId val="{00000003-C172-4C58-9C8C-E58A0EAC92E4}"/>
            </c:ext>
          </c:extLst>
        </c:ser>
        <c:ser>
          <c:idx val="0"/>
          <c:order val="4"/>
          <c:tx>
            <c:strRef>
              <c:f>'SPERT® Normal - Burn-up Chart'!$M$2</c:f>
              <c:strCache>
                <c:ptCount val="1"/>
                <c:pt idx="0">
                  <c:v>Conservative</c:v>
                </c:pt>
              </c:strCache>
            </c:strRef>
          </c:tx>
          <c:spPr>
            <a:ln w="31750" cap="rnd">
              <a:solidFill>
                <a:schemeClr val="accent1"/>
              </a:solidFill>
              <a:prstDash val="sysDash"/>
              <a:round/>
            </a:ln>
            <a:effectLst/>
          </c:spPr>
          <c:marker>
            <c:symbol val="none"/>
          </c:marker>
          <c:cat>
            <c:numRef>
              <c:f>'SPERT® Normal - Burn-up Chart'!$B$5:$B$56</c:f>
              <c:numCache>
                <c:formatCode>m/d/yyyy</c:formatCode>
                <c:ptCount val="52"/>
                <c:pt idx="0">
                  <c:v>46209</c:v>
                </c:pt>
                <c:pt idx="1">
                  <c:v>46223</c:v>
                </c:pt>
                <c:pt idx="2">
                  <c:v>46237</c:v>
                </c:pt>
                <c:pt idx="3">
                  <c:v>46251</c:v>
                </c:pt>
                <c:pt idx="4">
                  <c:v>46265</c:v>
                </c:pt>
                <c:pt idx="5">
                  <c:v>46279</c:v>
                </c:pt>
                <c:pt idx="6">
                  <c:v>46293</c:v>
                </c:pt>
                <c:pt idx="7">
                  <c:v>46307</c:v>
                </c:pt>
                <c:pt idx="8">
                  <c:v>46321</c:v>
                </c:pt>
                <c:pt idx="9">
                  <c:v>46335</c:v>
                </c:pt>
                <c:pt idx="10">
                  <c:v>46349</c:v>
                </c:pt>
                <c:pt idx="11">
                  <c:v>46363</c:v>
                </c:pt>
                <c:pt idx="12">
                  <c:v>46377</c:v>
                </c:pt>
                <c:pt idx="13">
                  <c:v>46391</c:v>
                </c:pt>
                <c:pt idx="14">
                  <c:v>46405</c:v>
                </c:pt>
                <c:pt idx="15">
                  <c:v>46419</c:v>
                </c:pt>
                <c:pt idx="16">
                  <c:v>46433</c:v>
                </c:pt>
                <c:pt idx="17">
                  <c:v>46447</c:v>
                </c:pt>
              </c:numCache>
            </c:numRef>
          </c:cat>
          <c:val>
            <c:numRef>
              <c:f>'SPERT® Normal - Burn-up Chart'!$M$5:$M$56</c:f>
              <c:numCache>
                <c:formatCode>General</c:formatCode>
                <c:ptCount val="52"/>
                <c:pt idx="2" formatCode="0">
                  <c:v>#N/A</c:v>
                </c:pt>
                <c:pt idx="3" formatCode="0">
                  <c:v>#N/A</c:v>
                </c:pt>
                <c:pt idx="4" formatCode="0">
                  <c:v>#N/A</c:v>
                </c:pt>
                <c:pt idx="5" formatCode="0">
                  <c:v>#N/A</c:v>
                </c:pt>
                <c:pt idx="6" formatCode="0">
                  <c:v>#N/A</c:v>
                </c:pt>
                <c:pt idx="7" formatCode="0">
                  <c:v>#N/A</c:v>
                </c:pt>
                <c:pt idx="8" formatCode="0">
                  <c:v>296.56616026665267</c:v>
                </c:pt>
                <c:pt idx="9" formatCode="0">
                  <c:v>318.13232053330535</c:v>
                </c:pt>
                <c:pt idx="10" formatCode="0">
                  <c:v>339.69848079995802</c:v>
                </c:pt>
                <c:pt idx="11" formatCode="0">
                  <c:v>361.26464106661069</c:v>
                </c:pt>
                <c:pt idx="12" formatCode="0">
                  <c:v>372.04772119993703</c:v>
                </c:pt>
                <c:pt idx="13" formatCode="0">
                  <c:v>372.04772119993703</c:v>
                </c:pt>
                <c:pt idx="14" formatCode="0">
                  <c:v>393.6138814665897</c:v>
                </c:pt>
                <c:pt idx="15" formatCode="0">
                  <c:v>415.18004173324238</c:v>
                </c:pt>
                <c:pt idx="16" formatCode="0">
                  <c:v>436.74620199989505</c:v>
                </c:pt>
                <c:pt idx="17" formatCode="0">
                  <c:v>458.31236226654772</c:v>
                </c:pt>
                <c:pt idx="18" formatCode="0">
                  <c:v>0</c:v>
                </c:pt>
                <c:pt idx="19" formatCode="0">
                  <c:v>0</c:v>
                </c:pt>
                <c:pt idx="20" formatCode="0">
                  <c:v>0</c:v>
                </c:pt>
                <c:pt idx="21" formatCode="0">
                  <c:v>0</c:v>
                </c:pt>
                <c:pt idx="22" formatCode="0">
                  <c:v>0</c:v>
                </c:pt>
                <c:pt idx="23" formatCode="0">
                  <c:v>0</c:v>
                </c:pt>
                <c:pt idx="24" formatCode="0">
                  <c:v>0</c:v>
                </c:pt>
                <c:pt idx="25" formatCode="0">
                  <c:v>0</c:v>
                </c:pt>
                <c:pt idx="26" formatCode="0">
                  <c:v>0</c:v>
                </c:pt>
                <c:pt idx="27" formatCode="0">
                  <c:v>0</c:v>
                </c:pt>
                <c:pt idx="28" formatCode="0">
                  <c:v>0</c:v>
                </c:pt>
                <c:pt idx="29" formatCode="0">
                  <c:v>0</c:v>
                </c:pt>
                <c:pt idx="30" formatCode="0">
                  <c:v>0</c:v>
                </c:pt>
                <c:pt idx="31" formatCode="0">
                  <c:v>0</c:v>
                </c:pt>
                <c:pt idx="32" formatCode="0">
                  <c:v>0</c:v>
                </c:pt>
                <c:pt idx="33" formatCode="0">
                  <c:v>0</c:v>
                </c:pt>
                <c:pt idx="34" formatCode="0">
                  <c:v>0</c:v>
                </c:pt>
                <c:pt idx="35" formatCode="0">
                  <c:v>0</c:v>
                </c:pt>
                <c:pt idx="36" formatCode="0">
                  <c:v>0</c:v>
                </c:pt>
                <c:pt idx="37" formatCode="0">
                  <c:v>0</c:v>
                </c:pt>
                <c:pt idx="38" formatCode="0">
                  <c:v>0</c:v>
                </c:pt>
                <c:pt idx="39" formatCode="0">
                  <c:v>0</c:v>
                </c:pt>
                <c:pt idx="40" formatCode="0">
                  <c:v>0</c:v>
                </c:pt>
                <c:pt idx="41" formatCode="0">
                  <c:v>0</c:v>
                </c:pt>
                <c:pt idx="42" formatCode="0">
                  <c:v>0</c:v>
                </c:pt>
                <c:pt idx="43" formatCode="0">
                  <c:v>0</c:v>
                </c:pt>
                <c:pt idx="44" formatCode="0">
                  <c:v>0</c:v>
                </c:pt>
                <c:pt idx="45" formatCode="0">
                  <c:v>0</c:v>
                </c:pt>
                <c:pt idx="46" formatCode="0">
                  <c:v>0</c:v>
                </c:pt>
                <c:pt idx="47" formatCode="0">
                  <c:v>0</c:v>
                </c:pt>
                <c:pt idx="48" formatCode="0">
                  <c:v>0</c:v>
                </c:pt>
                <c:pt idx="49" formatCode="0">
                  <c:v>0</c:v>
                </c:pt>
                <c:pt idx="50" formatCode="0">
                  <c:v>0</c:v>
                </c:pt>
                <c:pt idx="51" formatCode="0">
                  <c:v>0</c:v>
                </c:pt>
              </c:numCache>
            </c:numRef>
          </c:val>
          <c:smooth val="0"/>
          <c:extLst>
            <c:ext xmlns:c16="http://schemas.microsoft.com/office/drawing/2014/chart" uri="{C3380CC4-5D6E-409C-BE32-E72D297353CC}">
              <c16:uniqueId val="{00000004-C172-4C58-9C8C-E58A0EAC92E4}"/>
            </c:ext>
          </c:extLst>
        </c:ser>
        <c:dLbls>
          <c:showLegendKey val="0"/>
          <c:showVal val="0"/>
          <c:showCatName val="0"/>
          <c:showSerName val="0"/>
          <c:showPercent val="0"/>
          <c:showBubbleSize val="0"/>
        </c:dLbls>
        <c:marker val="1"/>
        <c:smooth val="0"/>
        <c:axId val="1542148672"/>
        <c:axId val="1542150312"/>
      </c:lineChart>
      <c:dateAx>
        <c:axId val="1542148672"/>
        <c:scaling>
          <c:orientation val="minMax"/>
        </c:scaling>
        <c:delete val="0"/>
        <c:axPos val="b"/>
        <c:numFmt formatCode="m/d/yyyy" sourceLinked="1"/>
        <c:majorTickMark val="cross"/>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2150312"/>
        <c:crosses val="autoZero"/>
        <c:auto val="1"/>
        <c:lblOffset val="100"/>
        <c:baseTimeUnit val="days"/>
      </c:dateAx>
      <c:valAx>
        <c:axId val="15421503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21486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tileRect/>
    </a:gra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SPERT® Cumulative Flow Diagram (CFD)</a:t>
            </a:r>
            <a:r>
              <a:rPr lang="en-US" baseline="0"/>
              <a:t>, w/Backlog</a:t>
            </a:r>
            <a:endParaRPr lang="en-US"/>
          </a:p>
        </c:rich>
      </c:tx>
      <c:layout>
        <c:manualLayout>
          <c:xMode val="edge"/>
          <c:yMode val="edge"/>
          <c:x val="0.17202327969873332"/>
          <c:y val="1.867743456631731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20"/>
          <c:order val="0"/>
          <c:tx>
            <c:strRef>
              <c:f>'SPERT® Normal - CFD Charts'!$V$2:$V$4</c:f>
              <c:strCache>
                <c:ptCount val="3"/>
                <c:pt idx="0">
                  <c:v>V</c:v>
                </c:pt>
              </c:strCache>
            </c:strRef>
          </c:tx>
          <c:spPr>
            <a:solidFill>
              <a:schemeClr val="accent3">
                <a:lumMod val="80000"/>
              </a:schemeClr>
            </a:solidFill>
            <a:ln w="25400">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Charts'!Col_V</c:f>
            </c:numRef>
          </c:val>
          <c:extLst>
            <c:ext xmlns:c16="http://schemas.microsoft.com/office/drawing/2014/chart" uri="{C3380CC4-5D6E-409C-BE32-E72D297353CC}">
              <c16:uniqueId val="{00000016-9CDF-4EE9-AF08-52331EB9424B}"/>
            </c:ext>
          </c:extLst>
        </c:ser>
        <c:ser>
          <c:idx val="19"/>
          <c:order val="1"/>
          <c:tx>
            <c:strRef>
              <c:f>'SPERT® Normal - CFD Charts'!$U$2:$U$4</c:f>
              <c:strCache>
                <c:ptCount val="3"/>
                <c:pt idx="0">
                  <c:v>U</c:v>
                </c:pt>
              </c:strCache>
            </c:strRef>
          </c:tx>
          <c:spPr>
            <a:solidFill>
              <a:schemeClr val="accent2">
                <a:lumMod val="80000"/>
              </a:schemeClr>
            </a:solidFill>
            <a:ln w="25400">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Charts'!Col_U</c:f>
            </c:numRef>
          </c:val>
          <c:extLst>
            <c:ext xmlns:c16="http://schemas.microsoft.com/office/drawing/2014/chart" uri="{C3380CC4-5D6E-409C-BE32-E72D297353CC}">
              <c16:uniqueId val="{00000015-9CDF-4EE9-AF08-52331EB9424B}"/>
            </c:ext>
          </c:extLst>
        </c:ser>
        <c:ser>
          <c:idx val="18"/>
          <c:order val="2"/>
          <c:tx>
            <c:strRef>
              <c:f>'SPERT® Normal - CFD Charts'!$T$2:$T$4</c:f>
              <c:strCache>
                <c:ptCount val="3"/>
                <c:pt idx="0">
                  <c:v>T</c:v>
                </c:pt>
              </c:strCache>
            </c:strRef>
          </c:tx>
          <c:spPr>
            <a:solidFill>
              <a:schemeClr val="accent1">
                <a:lumMod val="8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Charts'!Col_T</c:f>
            </c:numRef>
          </c:val>
          <c:extLst>
            <c:ext xmlns:c16="http://schemas.microsoft.com/office/drawing/2014/chart" uri="{C3380CC4-5D6E-409C-BE32-E72D297353CC}">
              <c16:uniqueId val="{00000012-9CDF-4EE9-AF08-52331EB9424B}"/>
            </c:ext>
          </c:extLst>
        </c:ser>
        <c:ser>
          <c:idx val="17"/>
          <c:order val="3"/>
          <c:tx>
            <c:strRef>
              <c:f>'SPERT® Normal - CFD Charts'!$S$2:$S$4</c:f>
              <c:strCache>
                <c:ptCount val="3"/>
                <c:pt idx="0">
                  <c:v>S</c:v>
                </c:pt>
              </c:strCache>
            </c:strRef>
          </c:tx>
          <c:spPr>
            <a:solidFill>
              <a:schemeClr val="accent6">
                <a:lumMod val="80000"/>
                <a:lumOff val="2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Charts'!Col_S</c:f>
            </c:numRef>
          </c:val>
          <c:extLst>
            <c:ext xmlns:c16="http://schemas.microsoft.com/office/drawing/2014/chart" uri="{C3380CC4-5D6E-409C-BE32-E72D297353CC}">
              <c16:uniqueId val="{00000011-9CDF-4EE9-AF08-52331EB9424B}"/>
            </c:ext>
          </c:extLst>
        </c:ser>
        <c:ser>
          <c:idx val="16"/>
          <c:order val="4"/>
          <c:tx>
            <c:strRef>
              <c:f>'SPERT® Normal - CFD Charts'!$R$2:$R$4</c:f>
              <c:strCache>
                <c:ptCount val="3"/>
                <c:pt idx="0">
                  <c:v>R</c:v>
                </c:pt>
              </c:strCache>
            </c:strRef>
          </c:tx>
          <c:spPr>
            <a:solidFill>
              <a:schemeClr val="accent5">
                <a:lumMod val="80000"/>
                <a:lumOff val="2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Charts'!Col_R</c:f>
            </c:numRef>
          </c:val>
          <c:extLst>
            <c:ext xmlns:c16="http://schemas.microsoft.com/office/drawing/2014/chart" uri="{C3380CC4-5D6E-409C-BE32-E72D297353CC}">
              <c16:uniqueId val="{00000010-9CDF-4EE9-AF08-52331EB9424B}"/>
            </c:ext>
          </c:extLst>
        </c:ser>
        <c:ser>
          <c:idx val="15"/>
          <c:order val="5"/>
          <c:tx>
            <c:strRef>
              <c:f>'SPERT® Normal - CFD Charts'!$Q$2:$Q$4</c:f>
              <c:strCache>
                <c:ptCount val="3"/>
                <c:pt idx="0">
                  <c:v>Q</c:v>
                </c:pt>
              </c:strCache>
            </c:strRef>
          </c:tx>
          <c:spPr>
            <a:solidFill>
              <a:schemeClr val="accent4">
                <a:lumMod val="80000"/>
                <a:lumOff val="2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Charts'!Col_Q</c:f>
            </c:numRef>
          </c:val>
          <c:extLst>
            <c:ext xmlns:c16="http://schemas.microsoft.com/office/drawing/2014/chart" uri="{C3380CC4-5D6E-409C-BE32-E72D297353CC}">
              <c16:uniqueId val="{0000000F-9CDF-4EE9-AF08-52331EB9424B}"/>
            </c:ext>
          </c:extLst>
        </c:ser>
        <c:ser>
          <c:idx val="14"/>
          <c:order val="6"/>
          <c:tx>
            <c:strRef>
              <c:f>'SPERT® Normal - CFD Charts'!$P$2:$P$4</c:f>
              <c:strCache>
                <c:ptCount val="3"/>
                <c:pt idx="0">
                  <c:v>P</c:v>
                </c:pt>
              </c:strCache>
            </c:strRef>
          </c:tx>
          <c:spPr>
            <a:solidFill>
              <a:schemeClr val="accent3">
                <a:lumMod val="80000"/>
                <a:lumOff val="2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Charts'!Col_P</c:f>
            </c:numRef>
          </c:val>
          <c:extLst>
            <c:ext xmlns:c16="http://schemas.microsoft.com/office/drawing/2014/chart" uri="{C3380CC4-5D6E-409C-BE32-E72D297353CC}">
              <c16:uniqueId val="{0000000E-9CDF-4EE9-AF08-52331EB9424B}"/>
            </c:ext>
          </c:extLst>
        </c:ser>
        <c:ser>
          <c:idx val="13"/>
          <c:order val="7"/>
          <c:tx>
            <c:strRef>
              <c:f>'SPERT® Normal - CFD Charts'!$O$2:$O$4</c:f>
              <c:strCache>
                <c:ptCount val="3"/>
                <c:pt idx="0">
                  <c:v>O</c:v>
                </c:pt>
              </c:strCache>
            </c:strRef>
          </c:tx>
          <c:spPr>
            <a:solidFill>
              <a:schemeClr val="accent2">
                <a:lumMod val="80000"/>
                <a:lumOff val="2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Charts'!Col_O</c:f>
            </c:numRef>
          </c:val>
          <c:extLst>
            <c:ext xmlns:c16="http://schemas.microsoft.com/office/drawing/2014/chart" uri="{C3380CC4-5D6E-409C-BE32-E72D297353CC}">
              <c16:uniqueId val="{0000000D-9CDF-4EE9-AF08-52331EB9424B}"/>
            </c:ext>
          </c:extLst>
        </c:ser>
        <c:ser>
          <c:idx val="12"/>
          <c:order val="8"/>
          <c:tx>
            <c:strRef>
              <c:f>'SPERT® Normal - CFD Charts'!$N$2:$N$4</c:f>
              <c:strCache>
                <c:ptCount val="3"/>
                <c:pt idx="0">
                  <c:v>N</c:v>
                </c:pt>
              </c:strCache>
            </c:strRef>
          </c:tx>
          <c:spPr>
            <a:solidFill>
              <a:schemeClr val="accent1">
                <a:lumMod val="80000"/>
                <a:lumOff val="2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Charts'!Col_N</c:f>
            </c:numRef>
          </c:val>
          <c:extLst>
            <c:ext xmlns:c16="http://schemas.microsoft.com/office/drawing/2014/chart" uri="{C3380CC4-5D6E-409C-BE32-E72D297353CC}">
              <c16:uniqueId val="{0000000C-9CDF-4EE9-AF08-52331EB9424B}"/>
            </c:ext>
          </c:extLst>
        </c:ser>
        <c:ser>
          <c:idx val="11"/>
          <c:order val="9"/>
          <c:tx>
            <c:strRef>
              <c:f>'SPERT® Normal - CFD Charts'!$M$2:$M$4</c:f>
              <c:strCache>
                <c:ptCount val="3"/>
                <c:pt idx="0">
                  <c:v>M</c:v>
                </c:pt>
              </c:strCache>
            </c:strRef>
          </c:tx>
          <c:spPr>
            <a:solidFill>
              <a:schemeClr val="accent6">
                <a:lumMod val="6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Charts'!Col_M</c:f>
            </c:numRef>
          </c:val>
          <c:extLst>
            <c:ext xmlns:c16="http://schemas.microsoft.com/office/drawing/2014/chart" uri="{C3380CC4-5D6E-409C-BE32-E72D297353CC}">
              <c16:uniqueId val="{0000000B-9CDF-4EE9-AF08-52331EB9424B}"/>
            </c:ext>
          </c:extLst>
        </c:ser>
        <c:ser>
          <c:idx val="10"/>
          <c:order val="10"/>
          <c:tx>
            <c:strRef>
              <c:f>'SPERT® Normal - CFD Charts'!$L$2:$L$4</c:f>
              <c:strCache>
                <c:ptCount val="3"/>
                <c:pt idx="0">
                  <c:v>L</c:v>
                </c:pt>
              </c:strCache>
            </c:strRef>
          </c:tx>
          <c:spPr>
            <a:solidFill>
              <a:schemeClr val="accent5">
                <a:lumMod val="6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Charts'!Col_L</c:f>
            </c:numRef>
          </c:val>
          <c:extLst>
            <c:ext xmlns:c16="http://schemas.microsoft.com/office/drawing/2014/chart" uri="{C3380CC4-5D6E-409C-BE32-E72D297353CC}">
              <c16:uniqueId val="{0000000A-9CDF-4EE9-AF08-52331EB9424B}"/>
            </c:ext>
          </c:extLst>
        </c:ser>
        <c:ser>
          <c:idx val="9"/>
          <c:order val="11"/>
          <c:tx>
            <c:strRef>
              <c:f>'SPERT® Normal - CFD Charts'!$K$2:$K$4</c:f>
              <c:strCache>
                <c:ptCount val="3"/>
                <c:pt idx="0">
                  <c:v>K</c:v>
                </c:pt>
              </c:strCache>
            </c:strRef>
          </c:tx>
          <c:spPr>
            <a:solidFill>
              <a:schemeClr val="accent4">
                <a:lumMod val="6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Charts'!Col_K</c:f>
            </c:numRef>
          </c:val>
          <c:extLst>
            <c:ext xmlns:c16="http://schemas.microsoft.com/office/drawing/2014/chart" uri="{C3380CC4-5D6E-409C-BE32-E72D297353CC}">
              <c16:uniqueId val="{00000009-9CDF-4EE9-AF08-52331EB9424B}"/>
            </c:ext>
          </c:extLst>
        </c:ser>
        <c:ser>
          <c:idx val="8"/>
          <c:order val="12"/>
          <c:tx>
            <c:strRef>
              <c:f>'SPERT® Normal - CFD Charts'!$J$2:$J$4</c:f>
              <c:strCache>
                <c:ptCount val="3"/>
                <c:pt idx="0">
                  <c:v>J</c:v>
                </c:pt>
              </c:strCache>
            </c:strRef>
          </c:tx>
          <c:spPr>
            <a:solidFill>
              <a:schemeClr val="accent3">
                <a:lumMod val="6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Charts'!Col_J</c:f>
            </c:numRef>
          </c:val>
          <c:extLst>
            <c:ext xmlns:c16="http://schemas.microsoft.com/office/drawing/2014/chart" uri="{C3380CC4-5D6E-409C-BE32-E72D297353CC}">
              <c16:uniqueId val="{00000008-9CDF-4EE9-AF08-52331EB9424B}"/>
            </c:ext>
          </c:extLst>
        </c:ser>
        <c:ser>
          <c:idx val="7"/>
          <c:order val="13"/>
          <c:tx>
            <c:strRef>
              <c:f>'SPERT® Normal - CFD Charts'!$I$2:$I$4</c:f>
              <c:strCache>
                <c:ptCount val="3"/>
                <c:pt idx="0">
                  <c:v>I</c:v>
                </c:pt>
              </c:strCache>
            </c:strRef>
          </c:tx>
          <c:spPr>
            <a:solidFill>
              <a:schemeClr val="accent2">
                <a:lumMod val="6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Charts'!Col_I</c:f>
            </c:numRef>
          </c:val>
          <c:extLst>
            <c:ext xmlns:c16="http://schemas.microsoft.com/office/drawing/2014/chart" uri="{C3380CC4-5D6E-409C-BE32-E72D297353CC}">
              <c16:uniqueId val="{00000007-9CDF-4EE9-AF08-52331EB9424B}"/>
            </c:ext>
          </c:extLst>
        </c:ser>
        <c:ser>
          <c:idx val="6"/>
          <c:order val="14"/>
          <c:tx>
            <c:strRef>
              <c:f>'SPERT® Normal - CFD Charts'!$H$2:$H$4</c:f>
              <c:strCache>
                <c:ptCount val="3"/>
                <c:pt idx="0">
                  <c:v>H</c:v>
                </c:pt>
              </c:strCache>
            </c:strRef>
          </c:tx>
          <c:spPr>
            <a:solidFill>
              <a:schemeClr val="accent1">
                <a:lumMod val="6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Charts'!Col_H</c:f>
            </c:numRef>
          </c:val>
          <c:extLst>
            <c:ext xmlns:c16="http://schemas.microsoft.com/office/drawing/2014/chart" uri="{C3380CC4-5D6E-409C-BE32-E72D297353CC}">
              <c16:uniqueId val="{00000006-9CDF-4EE9-AF08-52331EB9424B}"/>
            </c:ext>
          </c:extLst>
        </c:ser>
        <c:ser>
          <c:idx val="5"/>
          <c:order val="15"/>
          <c:tx>
            <c:strRef>
              <c:f>'SPERT® Normal - CFD Charts'!$G$2:$G$4</c:f>
              <c:strCache>
                <c:ptCount val="3"/>
                <c:pt idx="0">
                  <c:v>Done</c:v>
                </c:pt>
              </c:strCache>
            </c:strRef>
          </c:tx>
          <c:spPr>
            <a:solidFill>
              <a:srgbClr val="00B050"/>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Charts'!Col_G</c:f>
              <c:numCache>
                <c:formatCode>0</c:formatCode>
                <c:ptCount val="12"/>
                <c:pt idx="0">
                  <c:v>0</c:v>
                </c:pt>
                <c:pt idx="1">
                  <c:v>0</c:v>
                </c:pt>
                <c:pt idx="2">
                  <c:v>0</c:v>
                </c:pt>
                <c:pt idx="3">
                  <c:v>3</c:v>
                </c:pt>
                <c:pt idx="4">
                  <c:v>4</c:v>
                </c:pt>
                <c:pt idx="5">
                  <c:v>5</c:v>
                </c:pt>
                <c:pt idx="6">
                  <c:v>12</c:v>
                </c:pt>
                <c:pt idx="7">
                  <c:v>14</c:v>
                </c:pt>
                <c:pt idx="8">
                  <c:v>14</c:v>
                </c:pt>
                <c:pt idx="9">
                  <c:v>15</c:v>
                </c:pt>
                <c:pt idx="10">
                  <c:v>17</c:v>
                </c:pt>
                <c:pt idx="11">
                  <c:v>18</c:v>
                </c:pt>
              </c:numCache>
            </c:numRef>
          </c:val>
          <c:extLst>
            <c:ext xmlns:c16="http://schemas.microsoft.com/office/drawing/2014/chart" uri="{C3380CC4-5D6E-409C-BE32-E72D297353CC}">
              <c16:uniqueId val="{00000005-9CDF-4EE9-AF08-52331EB9424B}"/>
            </c:ext>
          </c:extLst>
        </c:ser>
        <c:ser>
          <c:idx val="4"/>
          <c:order val="16"/>
          <c:tx>
            <c:strRef>
              <c:f>'SPERT® Normal - CFD Charts'!$F$2:$F$4</c:f>
              <c:strCache>
                <c:ptCount val="3"/>
                <c:pt idx="0">
                  <c:v>Deploying</c:v>
                </c:pt>
              </c:strCache>
            </c:strRef>
          </c:tx>
          <c:spPr>
            <a:solidFill>
              <a:schemeClr val="accent5"/>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Charts'!Col_F</c:f>
              <c:numCache>
                <c:formatCode>0</c:formatCode>
                <c:ptCount val="12"/>
                <c:pt idx="0">
                  <c:v>0</c:v>
                </c:pt>
                <c:pt idx="1">
                  <c:v>0</c:v>
                </c:pt>
                <c:pt idx="2">
                  <c:v>0</c:v>
                </c:pt>
                <c:pt idx="3">
                  <c:v>2</c:v>
                </c:pt>
                <c:pt idx="4">
                  <c:v>3</c:v>
                </c:pt>
                <c:pt idx="5">
                  <c:v>2</c:v>
                </c:pt>
                <c:pt idx="6">
                  <c:v>1</c:v>
                </c:pt>
                <c:pt idx="7">
                  <c:v>0</c:v>
                </c:pt>
                <c:pt idx="8">
                  <c:v>1</c:v>
                </c:pt>
                <c:pt idx="9">
                  <c:v>3</c:v>
                </c:pt>
                <c:pt idx="10">
                  <c:v>1</c:v>
                </c:pt>
                <c:pt idx="11">
                  <c:v>0</c:v>
                </c:pt>
              </c:numCache>
            </c:numRef>
          </c:val>
          <c:extLst>
            <c:ext xmlns:c16="http://schemas.microsoft.com/office/drawing/2014/chart" uri="{C3380CC4-5D6E-409C-BE32-E72D297353CC}">
              <c16:uniqueId val="{00000004-9CDF-4EE9-AF08-52331EB9424B}"/>
            </c:ext>
          </c:extLst>
        </c:ser>
        <c:ser>
          <c:idx val="3"/>
          <c:order val="17"/>
          <c:tx>
            <c:strRef>
              <c:f>'SPERT® Normal - CFD Charts'!$E$2:$E$4</c:f>
              <c:strCache>
                <c:ptCount val="3"/>
                <c:pt idx="0">
                  <c:v>Testing</c:v>
                </c:pt>
              </c:strCache>
            </c:strRef>
          </c:tx>
          <c:spPr>
            <a:solidFill>
              <a:schemeClr val="accent4"/>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Charts'!Col_E</c:f>
              <c:numCache>
                <c:formatCode>0</c:formatCode>
                <c:ptCount val="12"/>
                <c:pt idx="0">
                  <c:v>0</c:v>
                </c:pt>
                <c:pt idx="1">
                  <c:v>2</c:v>
                </c:pt>
                <c:pt idx="2">
                  <c:v>3</c:v>
                </c:pt>
                <c:pt idx="3">
                  <c:v>2</c:v>
                </c:pt>
                <c:pt idx="4">
                  <c:v>3</c:v>
                </c:pt>
                <c:pt idx="5">
                  <c:v>4</c:v>
                </c:pt>
                <c:pt idx="6">
                  <c:v>3</c:v>
                </c:pt>
                <c:pt idx="7">
                  <c:v>4</c:v>
                </c:pt>
                <c:pt idx="8">
                  <c:v>5</c:v>
                </c:pt>
                <c:pt idx="9">
                  <c:v>8</c:v>
                </c:pt>
                <c:pt idx="10">
                  <c:v>11</c:v>
                </c:pt>
                <c:pt idx="11">
                  <c:v>16</c:v>
                </c:pt>
              </c:numCache>
            </c:numRef>
          </c:val>
          <c:extLst>
            <c:ext xmlns:c16="http://schemas.microsoft.com/office/drawing/2014/chart" uri="{C3380CC4-5D6E-409C-BE32-E72D297353CC}">
              <c16:uniqueId val="{00000003-9CDF-4EE9-AF08-52331EB9424B}"/>
            </c:ext>
          </c:extLst>
        </c:ser>
        <c:ser>
          <c:idx val="2"/>
          <c:order val="18"/>
          <c:tx>
            <c:strRef>
              <c:f>'SPERT® Normal - CFD Charts'!$D$2:$D$4</c:f>
              <c:strCache>
                <c:ptCount val="3"/>
                <c:pt idx="0">
                  <c:v>Developing</c:v>
                </c:pt>
              </c:strCache>
            </c:strRef>
          </c:tx>
          <c:spPr>
            <a:solidFill>
              <a:schemeClr val="accent3"/>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Charts'!Col_D</c:f>
              <c:numCache>
                <c:formatCode>0</c:formatCode>
                <c:ptCount val="12"/>
                <c:pt idx="0">
                  <c:v>3</c:v>
                </c:pt>
                <c:pt idx="1">
                  <c:v>3</c:v>
                </c:pt>
                <c:pt idx="2">
                  <c:v>3</c:v>
                </c:pt>
                <c:pt idx="3">
                  <c:v>3</c:v>
                </c:pt>
                <c:pt idx="4">
                  <c:v>2</c:v>
                </c:pt>
                <c:pt idx="5">
                  <c:v>4</c:v>
                </c:pt>
                <c:pt idx="6">
                  <c:v>3</c:v>
                </c:pt>
                <c:pt idx="7">
                  <c:v>3</c:v>
                </c:pt>
                <c:pt idx="8">
                  <c:v>4</c:v>
                </c:pt>
                <c:pt idx="9">
                  <c:v>3</c:v>
                </c:pt>
                <c:pt idx="10">
                  <c:v>3</c:v>
                </c:pt>
                <c:pt idx="11">
                  <c:v>4</c:v>
                </c:pt>
              </c:numCache>
            </c:numRef>
          </c:val>
          <c:extLst>
            <c:ext xmlns:c16="http://schemas.microsoft.com/office/drawing/2014/chart" uri="{C3380CC4-5D6E-409C-BE32-E72D297353CC}">
              <c16:uniqueId val="{00000002-9CDF-4EE9-AF08-52331EB9424B}"/>
            </c:ext>
          </c:extLst>
        </c:ser>
        <c:ser>
          <c:idx val="1"/>
          <c:order val="19"/>
          <c:tx>
            <c:strRef>
              <c:f>'SPERT® Normal - CFD Charts'!$C$2:$C$4</c:f>
              <c:strCache>
                <c:ptCount val="3"/>
                <c:pt idx="0">
                  <c:v>Backlog</c:v>
                </c:pt>
              </c:strCache>
            </c:strRef>
          </c:tx>
          <c:spPr>
            <a:solidFill>
              <a:schemeClr val="accent1"/>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Charts'!Col_C</c:f>
              <c:numCache>
                <c:formatCode>0</c:formatCode>
                <c:ptCount val="12"/>
                <c:pt idx="0">
                  <c:v>97</c:v>
                </c:pt>
                <c:pt idx="1">
                  <c:v>95</c:v>
                </c:pt>
                <c:pt idx="2">
                  <c:v>94</c:v>
                </c:pt>
                <c:pt idx="3">
                  <c:v>90</c:v>
                </c:pt>
                <c:pt idx="4">
                  <c:v>88</c:v>
                </c:pt>
                <c:pt idx="5">
                  <c:v>85</c:v>
                </c:pt>
                <c:pt idx="6">
                  <c:v>81</c:v>
                </c:pt>
                <c:pt idx="7">
                  <c:v>101</c:v>
                </c:pt>
                <c:pt idx="8">
                  <c:v>98</c:v>
                </c:pt>
                <c:pt idx="9">
                  <c:v>93</c:v>
                </c:pt>
                <c:pt idx="10">
                  <c:v>90</c:v>
                </c:pt>
                <c:pt idx="11">
                  <c:v>85</c:v>
                </c:pt>
              </c:numCache>
            </c:numRef>
          </c:val>
          <c:extLst>
            <c:ext xmlns:c16="http://schemas.microsoft.com/office/drawing/2014/chart" uri="{C3380CC4-5D6E-409C-BE32-E72D297353CC}">
              <c16:uniqueId val="{00000001-9CDF-4EE9-AF08-52331EB9424B}"/>
            </c:ext>
          </c:extLst>
        </c:ser>
        <c:dLbls>
          <c:showLegendKey val="0"/>
          <c:showVal val="0"/>
          <c:showCatName val="0"/>
          <c:showSerName val="0"/>
          <c:showPercent val="0"/>
          <c:showBubbleSize val="0"/>
        </c:dLbls>
        <c:axId val="770086832"/>
        <c:axId val="770083504"/>
      </c:areaChart>
      <c:catAx>
        <c:axId val="77008683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0083504"/>
        <c:crosses val="autoZero"/>
        <c:auto val="0"/>
        <c:lblAlgn val="ctr"/>
        <c:lblOffset val="100"/>
        <c:noMultiLvlLbl val="1"/>
      </c:catAx>
      <c:valAx>
        <c:axId val="7700835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008683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gradFill>
      <a:gsLst>
        <a:gs pos="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SPERT® Cumulative Flow Diagram (CFD)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20"/>
          <c:order val="0"/>
          <c:tx>
            <c:strRef>
              <c:f>'SPERT® Normal - CFD Charts'!$V$2:$V$4</c:f>
              <c:strCache>
                <c:ptCount val="3"/>
                <c:pt idx="0">
                  <c:v>V</c:v>
                </c:pt>
              </c:strCache>
            </c:strRef>
          </c:tx>
          <c:spPr>
            <a:solidFill>
              <a:schemeClr val="accent3">
                <a:lumMod val="80000"/>
              </a:schemeClr>
            </a:solidFill>
            <a:ln w="25400">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Charts'!Col_V</c:f>
            </c:numRef>
          </c:val>
          <c:extLst>
            <c:ext xmlns:c16="http://schemas.microsoft.com/office/drawing/2014/chart" uri="{C3380CC4-5D6E-409C-BE32-E72D297353CC}">
              <c16:uniqueId val="{00000000-8B04-4A3F-9D3C-685D8510AC29}"/>
            </c:ext>
          </c:extLst>
        </c:ser>
        <c:ser>
          <c:idx val="19"/>
          <c:order val="1"/>
          <c:tx>
            <c:strRef>
              <c:f>'SPERT® Normal - CFD Charts'!$U$2:$U$4</c:f>
              <c:strCache>
                <c:ptCount val="3"/>
                <c:pt idx="0">
                  <c:v>U</c:v>
                </c:pt>
              </c:strCache>
            </c:strRef>
          </c:tx>
          <c:spPr>
            <a:solidFill>
              <a:schemeClr val="accent2">
                <a:lumMod val="80000"/>
              </a:schemeClr>
            </a:solidFill>
            <a:ln w="25400">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Charts'!Col_U</c:f>
            </c:numRef>
          </c:val>
          <c:extLst>
            <c:ext xmlns:c16="http://schemas.microsoft.com/office/drawing/2014/chart" uri="{C3380CC4-5D6E-409C-BE32-E72D297353CC}">
              <c16:uniqueId val="{00000001-8B04-4A3F-9D3C-685D8510AC29}"/>
            </c:ext>
          </c:extLst>
        </c:ser>
        <c:ser>
          <c:idx val="18"/>
          <c:order val="2"/>
          <c:tx>
            <c:strRef>
              <c:f>'SPERT® Normal - CFD Charts'!$T$2:$T$4</c:f>
              <c:strCache>
                <c:ptCount val="3"/>
                <c:pt idx="0">
                  <c:v>T</c:v>
                </c:pt>
              </c:strCache>
            </c:strRef>
          </c:tx>
          <c:spPr>
            <a:solidFill>
              <a:schemeClr val="accent1">
                <a:lumMod val="8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Charts'!Col_T</c:f>
            </c:numRef>
          </c:val>
          <c:extLst>
            <c:ext xmlns:c16="http://schemas.microsoft.com/office/drawing/2014/chart" uri="{C3380CC4-5D6E-409C-BE32-E72D297353CC}">
              <c16:uniqueId val="{00000002-8B04-4A3F-9D3C-685D8510AC29}"/>
            </c:ext>
          </c:extLst>
        </c:ser>
        <c:ser>
          <c:idx val="17"/>
          <c:order val="3"/>
          <c:tx>
            <c:strRef>
              <c:f>'SPERT® Normal - CFD Charts'!$S$2:$S$4</c:f>
              <c:strCache>
                <c:ptCount val="3"/>
                <c:pt idx="0">
                  <c:v>S</c:v>
                </c:pt>
              </c:strCache>
            </c:strRef>
          </c:tx>
          <c:spPr>
            <a:solidFill>
              <a:schemeClr val="accent6">
                <a:lumMod val="80000"/>
                <a:lumOff val="2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Charts'!Col_S</c:f>
            </c:numRef>
          </c:val>
          <c:extLst>
            <c:ext xmlns:c16="http://schemas.microsoft.com/office/drawing/2014/chart" uri="{C3380CC4-5D6E-409C-BE32-E72D297353CC}">
              <c16:uniqueId val="{00000003-8B04-4A3F-9D3C-685D8510AC29}"/>
            </c:ext>
          </c:extLst>
        </c:ser>
        <c:ser>
          <c:idx val="16"/>
          <c:order val="4"/>
          <c:tx>
            <c:strRef>
              <c:f>'SPERT® Normal - CFD Charts'!$R$2:$R$4</c:f>
              <c:strCache>
                <c:ptCount val="3"/>
                <c:pt idx="0">
                  <c:v>R</c:v>
                </c:pt>
              </c:strCache>
            </c:strRef>
          </c:tx>
          <c:spPr>
            <a:solidFill>
              <a:schemeClr val="accent5">
                <a:lumMod val="80000"/>
                <a:lumOff val="2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Charts'!Col_R</c:f>
            </c:numRef>
          </c:val>
          <c:extLst>
            <c:ext xmlns:c16="http://schemas.microsoft.com/office/drawing/2014/chart" uri="{C3380CC4-5D6E-409C-BE32-E72D297353CC}">
              <c16:uniqueId val="{00000004-8B04-4A3F-9D3C-685D8510AC29}"/>
            </c:ext>
          </c:extLst>
        </c:ser>
        <c:ser>
          <c:idx val="15"/>
          <c:order val="5"/>
          <c:tx>
            <c:strRef>
              <c:f>'SPERT® Normal - CFD Charts'!$Q$2:$Q$4</c:f>
              <c:strCache>
                <c:ptCount val="3"/>
                <c:pt idx="0">
                  <c:v>Q</c:v>
                </c:pt>
              </c:strCache>
            </c:strRef>
          </c:tx>
          <c:spPr>
            <a:solidFill>
              <a:schemeClr val="accent4">
                <a:lumMod val="80000"/>
                <a:lumOff val="2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Charts'!Col_Q</c:f>
            </c:numRef>
          </c:val>
          <c:extLst>
            <c:ext xmlns:c16="http://schemas.microsoft.com/office/drawing/2014/chart" uri="{C3380CC4-5D6E-409C-BE32-E72D297353CC}">
              <c16:uniqueId val="{00000005-8B04-4A3F-9D3C-685D8510AC29}"/>
            </c:ext>
          </c:extLst>
        </c:ser>
        <c:ser>
          <c:idx val="14"/>
          <c:order val="6"/>
          <c:tx>
            <c:strRef>
              <c:f>'SPERT® Normal - CFD Charts'!$P$2:$P$4</c:f>
              <c:strCache>
                <c:ptCount val="3"/>
                <c:pt idx="0">
                  <c:v>P</c:v>
                </c:pt>
              </c:strCache>
            </c:strRef>
          </c:tx>
          <c:spPr>
            <a:solidFill>
              <a:schemeClr val="accent3">
                <a:lumMod val="80000"/>
                <a:lumOff val="2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Charts'!Col_P</c:f>
            </c:numRef>
          </c:val>
          <c:extLst>
            <c:ext xmlns:c16="http://schemas.microsoft.com/office/drawing/2014/chart" uri="{C3380CC4-5D6E-409C-BE32-E72D297353CC}">
              <c16:uniqueId val="{00000006-8B04-4A3F-9D3C-685D8510AC29}"/>
            </c:ext>
          </c:extLst>
        </c:ser>
        <c:ser>
          <c:idx val="13"/>
          <c:order val="7"/>
          <c:tx>
            <c:strRef>
              <c:f>'SPERT® Normal - CFD Charts'!$O$2:$O$4</c:f>
              <c:strCache>
                <c:ptCount val="3"/>
                <c:pt idx="0">
                  <c:v>O</c:v>
                </c:pt>
              </c:strCache>
            </c:strRef>
          </c:tx>
          <c:spPr>
            <a:solidFill>
              <a:schemeClr val="accent2">
                <a:lumMod val="80000"/>
                <a:lumOff val="2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Charts'!Col_O</c:f>
            </c:numRef>
          </c:val>
          <c:extLst>
            <c:ext xmlns:c16="http://schemas.microsoft.com/office/drawing/2014/chart" uri="{C3380CC4-5D6E-409C-BE32-E72D297353CC}">
              <c16:uniqueId val="{00000007-8B04-4A3F-9D3C-685D8510AC29}"/>
            </c:ext>
          </c:extLst>
        </c:ser>
        <c:ser>
          <c:idx val="12"/>
          <c:order val="8"/>
          <c:tx>
            <c:strRef>
              <c:f>'SPERT® Normal - CFD Charts'!$N$2:$N$4</c:f>
              <c:strCache>
                <c:ptCount val="3"/>
                <c:pt idx="0">
                  <c:v>N</c:v>
                </c:pt>
              </c:strCache>
            </c:strRef>
          </c:tx>
          <c:spPr>
            <a:solidFill>
              <a:schemeClr val="accent1">
                <a:lumMod val="80000"/>
                <a:lumOff val="2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Charts'!Col_N</c:f>
            </c:numRef>
          </c:val>
          <c:extLst>
            <c:ext xmlns:c16="http://schemas.microsoft.com/office/drawing/2014/chart" uri="{C3380CC4-5D6E-409C-BE32-E72D297353CC}">
              <c16:uniqueId val="{00000008-8B04-4A3F-9D3C-685D8510AC29}"/>
            </c:ext>
          </c:extLst>
        </c:ser>
        <c:ser>
          <c:idx val="11"/>
          <c:order val="9"/>
          <c:tx>
            <c:strRef>
              <c:f>'SPERT® Normal - CFD Charts'!$M$2:$M$4</c:f>
              <c:strCache>
                <c:ptCount val="3"/>
                <c:pt idx="0">
                  <c:v>M</c:v>
                </c:pt>
              </c:strCache>
            </c:strRef>
          </c:tx>
          <c:spPr>
            <a:solidFill>
              <a:schemeClr val="accent6">
                <a:lumMod val="6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Charts'!Col_M</c:f>
            </c:numRef>
          </c:val>
          <c:extLst>
            <c:ext xmlns:c16="http://schemas.microsoft.com/office/drawing/2014/chart" uri="{C3380CC4-5D6E-409C-BE32-E72D297353CC}">
              <c16:uniqueId val="{00000009-8B04-4A3F-9D3C-685D8510AC29}"/>
            </c:ext>
          </c:extLst>
        </c:ser>
        <c:ser>
          <c:idx val="10"/>
          <c:order val="10"/>
          <c:tx>
            <c:strRef>
              <c:f>'SPERT® Normal - CFD Charts'!$L$2:$L$4</c:f>
              <c:strCache>
                <c:ptCount val="3"/>
                <c:pt idx="0">
                  <c:v>L</c:v>
                </c:pt>
              </c:strCache>
            </c:strRef>
          </c:tx>
          <c:spPr>
            <a:solidFill>
              <a:schemeClr val="accent5">
                <a:lumMod val="6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Charts'!Col_L</c:f>
            </c:numRef>
          </c:val>
          <c:extLst>
            <c:ext xmlns:c16="http://schemas.microsoft.com/office/drawing/2014/chart" uri="{C3380CC4-5D6E-409C-BE32-E72D297353CC}">
              <c16:uniqueId val="{0000000A-8B04-4A3F-9D3C-685D8510AC29}"/>
            </c:ext>
          </c:extLst>
        </c:ser>
        <c:ser>
          <c:idx val="9"/>
          <c:order val="11"/>
          <c:tx>
            <c:strRef>
              <c:f>'SPERT® Normal - CFD Charts'!$K$2:$K$4</c:f>
              <c:strCache>
                <c:ptCount val="3"/>
                <c:pt idx="0">
                  <c:v>K</c:v>
                </c:pt>
              </c:strCache>
            </c:strRef>
          </c:tx>
          <c:spPr>
            <a:solidFill>
              <a:schemeClr val="accent4">
                <a:lumMod val="6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Charts'!Col_K</c:f>
            </c:numRef>
          </c:val>
          <c:extLst>
            <c:ext xmlns:c16="http://schemas.microsoft.com/office/drawing/2014/chart" uri="{C3380CC4-5D6E-409C-BE32-E72D297353CC}">
              <c16:uniqueId val="{0000000B-8B04-4A3F-9D3C-685D8510AC29}"/>
            </c:ext>
          </c:extLst>
        </c:ser>
        <c:ser>
          <c:idx val="8"/>
          <c:order val="12"/>
          <c:tx>
            <c:strRef>
              <c:f>'SPERT® Normal - CFD Charts'!$J$2:$J$4</c:f>
              <c:strCache>
                <c:ptCount val="3"/>
                <c:pt idx="0">
                  <c:v>J</c:v>
                </c:pt>
              </c:strCache>
            </c:strRef>
          </c:tx>
          <c:spPr>
            <a:solidFill>
              <a:schemeClr val="accent3">
                <a:lumMod val="6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Charts'!Col_J</c:f>
            </c:numRef>
          </c:val>
          <c:extLst>
            <c:ext xmlns:c16="http://schemas.microsoft.com/office/drawing/2014/chart" uri="{C3380CC4-5D6E-409C-BE32-E72D297353CC}">
              <c16:uniqueId val="{0000000C-8B04-4A3F-9D3C-685D8510AC29}"/>
            </c:ext>
          </c:extLst>
        </c:ser>
        <c:ser>
          <c:idx val="7"/>
          <c:order val="13"/>
          <c:tx>
            <c:strRef>
              <c:f>'SPERT® Normal - CFD Charts'!$I$2:$I$4</c:f>
              <c:strCache>
                <c:ptCount val="3"/>
                <c:pt idx="0">
                  <c:v>I</c:v>
                </c:pt>
              </c:strCache>
            </c:strRef>
          </c:tx>
          <c:spPr>
            <a:solidFill>
              <a:schemeClr val="accent2">
                <a:lumMod val="6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Charts'!Col_I</c:f>
            </c:numRef>
          </c:val>
          <c:extLst>
            <c:ext xmlns:c16="http://schemas.microsoft.com/office/drawing/2014/chart" uri="{C3380CC4-5D6E-409C-BE32-E72D297353CC}">
              <c16:uniqueId val="{0000000D-8B04-4A3F-9D3C-685D8510AC29}"/>
            </c:ext>
          </c:extLst>
        </c:ser>
        <c:ser>
          <c:idx val="6"/>
          <c:order val="14"/>
          <c:tx>
            <c:strRef>
              <c:f>'SPERT® Normal - CFD Charts'!$H$2:$H$4</c:f>
              <c:strCache>
                <c:ptCount val="3"/>
                <c:pt idx="0">
                  <c:v>H</c:v>
                </c:pt>
              </c:strCache>
            </c:strRef>
          </c:tx>
          <c:spPr>
            <a:solidFill>
              <a:schemeClr val="accent1">
                <a:lumMod val="6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Charts'!Col_H</c:f>
            </c:numRef>
          </c:val>
          <c:extLst>
            <c:ext xmlns:c16="http://schemas.microsoft.com/office/drawing/2014/chart" uri="{C3380CC4-5D6E-409C-BE32-E72D297353CC}">
              <c16:uniqueId val="{0000000E-8B04-4A3F-9D3C-685D8510AC29}"/>
            </c:ext>
          </c:extLst>
        </c:ser>
        <c:ser>
          <c:idx val="5"/>
          <c:order val="15"/>
          <c:tx>
            <c:strRef>
              <c:f>'SPERT® Normal - CFD Charts'!$G$2:$G$4</c:f>
              <c:strCache>
                <c:ptCount val="3"/>
                <c:pt idx="0">
                  <c:v>Done</c:v>
                </c:pt>
              </c:strCache>
            </c:strRef>
          </c:tx>
          <c:spPr>
            <a:solidFill>
              <a:srgbClr val="009900"/>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Charts'!Col_G</c:f>
              <c:numCache>
                <c:formatCode>0</c:formatCode>
                <c:ptCount val="12"/>
                <c:pt idx="0">
                  <c:v>0</c:v>
                </c:pt>
                <c:pt idx="1">
                  <c:v>0</c:v>
                </c:pt>
                <c:pt idx="2">
                  <c:v>0</c:v>
                </c:pt>
                <c:pt idx="3">
                  <c:v>3</c:v>
                </c:pt>
                <c:pt idx="4">
                  <c:v>4</c:v>
                </c:pt>
                <c:pt idx="5">
                  <c:v>5</c:v>
                </c:pt>
                <c:pt idx="6">
                  <c:v>12</c:v>
                </c:pt>
                <c:pt idx="7">
                  <c:v>14</c:v>
                </c:pt>
                <c:pt idx="8">
                  <c:v>14</c:v>
                </c:pt>
                <c:pt idx="9">
                  <c:v>15</c:v>
                </c:pt>
                <c:pt idx="10">
                  <c:v>17</c:v>
                </c:pt>
                <c:pt idx="11">
                  <c:v>18</c:v>
                </c:pt>
              </c:numCache>
            </c:numRef>
          </c:val>
          <c:extLst>
            <c:ext xmlns:c16="http://schemas.microsoft.com/office/drawing/2014/chart" uri="{C3380CC4-5D6E-409C-BE32-E72D297353CC}">
              <c16:uniqueId val="{0000000F-8B04-4A3F-9D3C-685D8510AC29}"/>
            </c:ext>
          </c:extLst>
        </c:ser>
        <c:ser>
          <c:idx val="4"/>
          <c:order val="16"/>
          <c:tx>
            <c:strRef>
              <c:f>'SPERT® Normal - CFD Charts'!$F$2:$F$4</c:f>
              <c:strCache>
                <c:ptCount val="3"/>
                <c:pt idx="0">
                  <c:v>Deploying</c:v>
                </c:pt>
              </c:strCache>
            </c:strRef>
          </c:tx>
          <c:spPr>
            <a:solidFill>
              <a:schemeClr val="accent5"/>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Charts'!Col_F</c:f>
              <c:numCache>
                <c:formatCode>0</c:formatCode>
                <c:ptCount val="12"/>
                <c:pt idx="0">
                  <c:v>0</c:v>
                </c:pt>
                <c:pt idx="1">
                  <c:v>0</c:v>
                </c:pt>
                <c:pt idx="2">
                  <c:v>0</c:v>
                </c:pt>
                <c:pt idx="3">
                  <c:v>2</c:v>
                </c:pt>
                <c:pt idx="4">
                  <c:v>3</c:v>
                </c:pt>
                <c:pt idx="5">
                  <c:v>2</c:v>
                </c:pt>
                <c:pt idx="6">
                  <c:v>1</c:v>
                </c:pt>
                <c:pt idx="7">
                  <c:v>0</c:v>
                </c:pt>
                <c:pt idx="8">
                  <c:v>1</c:v>
                </c:pt>
                <c:pt idx="9">
                  <c:v>3</c:v>
                </c:pt>
                <c:pt idx="10">
                  <c:v>1</c:v>
                </c:pt>
                <c:pt idx="11">
                  <c:v>0</c:v>
                </c:pt>
              </c:numCache>
            </c:numRef>
          </c:val>
          <c:extLst>
            <c:ext xmlns:c16="http://schemas.microsoft.com/office/drawing/2014/chart" uri="{C3380CC4-5D6E-409C-BE32-E72D297353CC}">
              <c16:uniqueId val="{00000010-8B04-4A3F-9D3C-685D8510AC29}"/>
            </c:ext>
          </c:extLst>
        </c:ser>
        <c:ser>
          <c:idx val="3"/>
          <c:order val="17"/>
          <c:tx>
            <c:strRef>
              <c:f>'SPERT® Normal - CFD Charts'!$E$2:$E$4</c:f>
              <c:strCache>
                <c:ptCount val="3"/>
                <c:pt idx="0">
                  <c:v>Testing</c:v>
                </c:pt>
              </c:strCache>
            </c:strRef>
          </c:tx>
          <c:spPr>
            <a:solidFill>
              <a:schemeClr val="accent4"/>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Charts'!Col_E</c:f>
              <c:numCache>
                <c:formatCode>0</c:formatCode>
                <c:ptCount val="12"/>
                <c:pt idx="0">
                  <c:v>0</c:v>
                </c:pt>
                <c:pt idx="1">
                  <c:v>2</c:v>
                </c:pt>
                <c:pt idx="2">
                  <c:v>3</c:v>
                </c:pt>
                <c:pt idx="3">
                  <c:v>2</c:v>
                </c:pt>
                <c:pt idx="4">
                  <c:v>3</c:v>
                </c:pt>
                <c:pt idx="5">
                  <c:v>4</c:v>
                </c:pt>
                <c:pt idx="6">
                  <c:v>3</c:v>
                </c:pt>
                <c:pt idx="7">
                  <c:v>4</c:v>
                </c:pt>
                <c:pt idx="8">
                  <c:v>5</c:v>
                </c:pt>
                <c:pt idx="9">
                  <c:v>8</c:v>
                </c:pt>
                <c:pt idx="10">
                  <c:v>11</c:v>
                </c:pt>
                <c:pt idx="11">
                  <c:v>16</c:v>
                </c:pt>
              </c:numCache>
            </c:numRef>
          </c:val>
          <c:extLst>
            <c:ext xmlns:c16="http://schemas.microsoft.com/office/drawing/2014/chart" uri="{C3380CC4-5D6E-409C-BE32-E72D297353CC}">
              <c16:uniqueId val="{00000011-8B04-4A3F-9D3C-685D8510AC29}"/>
            </c:ext>
          </c:extLst>
        </c:ser>
        <c:ser>
          <c:idx val="2"/>
          <c:order val="18"/>
          <c:tx>
            <c:strRef>
              <c:f>'SPERT® Normal - CFD Charts'!$D$2:$D$4</c:f>
              <c:strCache>
                <c:ptCount val="3"/>
                <c:pt idx="0">
                  <c:v>Developing</c:v>
                </c:pt>
              </c:strCache>
            </c:strRef>
          </c:tx>
          <c:spPr>
            <a:solidFill>
              <a:schemeClr val="accent3"/>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Charts'!Col_D</c:f>
              <c:numCache>
                <c:formatCode>0</c:formatCode>
                <c:ptCount val="12"/>
                <c:pt idx="0">
                  <c:v>3</c:v>
                </c:pt>
                <c:pt idx="1">
                  <c:v>3</c:v>
                </c:pt>
                <c:pt idx="2">
                  <c:v>3</c:v>
                </c:pt>
                <c:pt idx="3">
                  <c:v>3</c:v>
                </c:pt>
                <c:pt idx="4">
                  <c:v>2</c:v>
                </c:pt>
                <c:pt idx="5">
                  <c:v>4</c:v>
                </c:pt>
                <c:pt idx="6">
                  <c:v>3</c:v>
                </c:pt>
                <c:pt idx="7">
                  <c:v>3</c:v>
                </c:pt>
                <c:pt idx="8">
                  <c:v>4</c:v>
                </c:pt>
                <c:pt idx="9">
                  <c:v>3</c:v>
                </c:pt>
                <c:pt idx="10">
                  <c:v>3</c:v>
                </c:pt>
                <c:pt idx="11">
                  <c:v>4</c:v>
                </c:pt>
              </c:numCache>
            </c:numRef>
          </c:val>
          <c:extLst>
            <c:ext xmlns:c16="http://schemas.microsoft.com/office/drawing/2014/chart" uri="{C3380CC4-5D6E-409C-BE32-E72D297353CC}">
              <c16:uniqueId val="{00000012-8B04-4A3F-9D3C-685D8510AC29}"/>
            </c:ext>
          </c:extLst>
        </c:ser>
        <c:dLbls>
          <c:showLegendKey val="0"/>
          <c:showVal val="0"/>
          <c:showCatName val="0"/>
          <c:showSerName val="0"/>
          <c:showPercent val="0"/>
          <c:showBubbleSize val="0"/>
        </c:dLbls>
        <c:axId val="770086832"/>
        <c:axId val="770083504"/>
      </c:areaChart>
      <c:catAx>
        <c:axId val="77008683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0083504"/>
        <c:crosses val="autoZero"/>
        <c:auto val="0"/>
        <c:lblAlgn val="ctr"/>
        <c:lblOffset val="100"/>
        <c:noMultiLvlLbl val="1"/>
      </c:catAx>
      <c:valAx>
        <c:axId val="7700835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008683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gradFill>
      <a:gsLst>
        <a:gs pos="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SPERT® WIP Only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20"/>
          <c:order val="0"/>
          <c:tx>
            <c:strRef>
              <c:f>'SPERT® Normal - CFD Charts'!$V$2:$V$4</c:f>
              <c:strCache>
                <c:ptCount val="3"/>
                <c:pt idx="0">
                  <c:v>V</c:v>
                </c:pt>
              </c:strCache>
            </c:strRef>
          </c:tx>
          <c:spPr>
            <a:solidFill>
              <a:schemeClr val="accent3">
                <a:lumMod val="80000"/>
              </a:schemeClr>
            </a:solidFill>
            <a:ln w="25400">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Charts'!Col_V</c:f>
            </c:numRef>
          </c:val>
          <c:extLst>
            <c:ext xmlns:c16="http://schemas.microsoft.com/office/drawing/2014/chart" uri="{C3380CC4-5D6E-409C-BE32-E72D297353CC}">
              <c16:uniqueId val="{00000000-7267-4044-BF75-17102961A16C}"/>
            </c:ext>
          </c:extLst>
        </c:ser>
        <c:ser>
          <c:idx val="19"/>
          <c:order val="1"/>
          <c:tx>
            <c:strRef>
              <c:f>'SPERT® Normal - CFD Charts'!$U$2:$U$4</c:f>
              <c:strCache>
                <c:ptCount val="3"/>
                <c:pt idx="0">
                  <c:v>U</c:v>
                </c:pt>
              </c:strCache>
            </c:strRef>
          </c:tx>
          <c:spPr>
            <a:solidFill>
              <a:schemeClr val="accent2">
                <a:lumMod val="80000"/>
              </a:schemeClr>
            </a:solidFill>
            <a:ln w="25400">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Charts'!Col_U</c:f>
            </c:numRef>
          </c:val>
          <c:extLst>
            <c:ext xmlns:c16="http://schemas.microsoft.com/office/drawing/2014/chart" uri="{C3380CC4-5D6E-409C-BE32-E72D297353CC}">
              <c16:uniqueId val="{00000001-7267-4044-BF75-17102961A16C}"/>
            </c:ext>
          </c:extLst>
        </c:ser>
        <c:ser>
          <c:idx val="18"/>
          <c:order val="2"/>
          <c:tx>
            <c:strRef>
              <c:f>'SPERT® Normal - CFD Charts'!$T$2:$T$4</c:f>
              <c:strCache>
                <c:ptCount val="3"/>
                <c:pt idx="0">
                  <c:v>T</c:v>
                </c:pt>
              </c:strCache>
            </c:strRef>
          </c:tx>
          <c:spPr>
            <a:solidFill>
              <a:schemeClr val="accent1">
                <a:lumMod val="8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Charts'!Col_T</c:f>
            </c:numRef>
          </c:val>
          <c:extLst>
            <c:ext xmlns:c16="http://schemas.microsoft.com/office/drawing/2014/chart" uri="{C3380CC4-5D6E-409C-BE32-E72D297353CC}">
              <c16:uniqueId val="{00000002-7267-4044-BF75-17102961A16C}"/>
            </c:ext>
          </c:extLst>
        </c:ser>
        <c:ser>
          <c:idx val="17"/>
          <c:order val="3"/>
          <c:tx>
            <c:strRef>
              <c:f>'SPERT® Normal - CFD Charts'!$S$2:$S$4</c:f>
              <c:strCache>
                <c:ptCount val="3"/>
                <c:pt idx="0">
                  <c:v>S</c:v>
                </c:pt>
              </c:strCache>
            </c:strRef>
          </c:tx>
          <c:spPr>
            <a:solidFill>
              <a:schemeClr val="accent6">
                <a:lumMod val="80000"/>
                <a:lumOff val="2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Charts'!Col_S</c:f>
            </c:numRef>
          </c:val>
          <c:extLst>
            <c:ext xmlns:c16="http://schemas.microsoft.com/office/drawing/2014/chart" uri="{C3380CC4-5D6E-409C-BE32-E72D297353CC}">
              <c16:uniqueId val="{00000003-7267-4044-BF75-17102961A16C}"/>
            </c:ext>
          </c:extLst>
        </c:ser>
        <c:ser>
          <c:idx val="16"/>
          <c:order val="4"/>
          <c:tx>
            <c:strRef>
              <c:f>'SPERT® Normal - CFD Charts'!$R$2:$R$4</c:f>
              <c:strCache>
                <c:ptCount val="3"/>
                <c:pt idx="0">
                  <c:v>R</c:v>
                </c:pt>
              </c:strCache>
            </c:strRef>
          </c:tx>
          <c:spPr>
            <a:solidFill>
              <a:schemeClr val="accent5">
                <a:lumMod val="80000"/>
                <a:lumOff val="2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Charts'!Col_R</c:f>
            </c:numRef>
          </c:val>
          <c:extLst>
            <c:ext xmlns:c16="http://schemas.microsoft.com/office/drawing/2014/chart" uri="{C3380CC4-5D6E-409C-BE32-E72D297353CC}">
              <c16:uniqueId val="{00000004-7267-4044-BF75-17102961A16C}"/>
            </c:ext>
          </c:extLst>
        </c:ser>
        <c:ser>
          <c:idx val="15"/>
          <c:order val="5"/>
          <c:tx>
            <c:strRef>
              <c:f>'SPERT® Normal - CFD Charts'!$Q$2:$Q$4</c:f>
              <c:strCache>
                <c:ptCount val="3"/>
                <c:pt idx="0">
                  <c:v>Q</c:v>
                </c:pt>
              </c:strCache>
            </c:strRef>
          </c:tx>
          <c:spPr>
            <a:solidFill>
              <a:schemeClr val="accent4">
                <a:lumMod val="80000"/>
                <a:lumOff val="2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Charts'!Col_Q</c:f>
            </c:numRef>
          </c:val>
          <c:extLst>
            <c:ext xmlns:c16="http://schemas.microsoft.com/office/drawing/2014/chart" uri="{C3380CC4-5D6E-409C-BE32-E72D297353CC}">
              <c16:uniqueId val="{00000005-7267-4044-BF75-17102961A16C}"/>
            </c:ext>
          </c:extLst>
        </c:ser>
        <c:ser>
          <c:idx val="14"/>
          <c:order val="6"/>
          <c:tx>
            <c:strRef>
              <c:f>'SPERT® Normal - CFD Charts'!$P$2:$P$4</c:f>
              <c:strCache>
                <c:ptCount val="3"/>
                <c:pt idx="0">
                  <c:v>P</c:v>
                </c:pt>
              </c:strCache>
            </c:strRef>
          </c:tx>
          <c:spPr>
            <a:solidFill>
              <a:schemeClr val="accent3">
                <a:lumMod val="80000"/>
                <a:lumOff val="2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Charts'!Col_P</c:f>
            </c:numRef>
          </c:val>
          <c:extLst>
            <c:ext xmlns:c16="http://schemas.microsoft.com/office/drawing/2014/chart" uri="{C3380CC4-5D6E-409C-BE32-E72D297353CC}">
              <c16:uniqueId val="{00000006-7267-4044-BF75-17102961A16C}"/>
            </c:ext>
          </c:extLst>
        </c:ser>
        <c:ser>
          <c:idx val="13"/>
          <c:order val="7"/>
          <c:tx>
            <c:strRef>
              <c:f>'SPERT® Normal - CFD Charts'!$O$2:$O$4</c:f>
              <c:strCache>
                <c:ptCount val="3"/>
                <c:pt idx="0">
                  <c:v>O</c:v>
                </c:pt>
              </c:strCache>
            </c:strRef>
          </c:tx>
          <c:spPr>
            <a:solidFill>
              <a:schemeClr val="accent2">
                <a:lumMod val="80000"/>
                <a:lumOff val="2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Charts'!Col_O</c:f>
            </c:numRef>
          </c:val>
          <c:extLst>
            <c:ext xmlns:c16="http://schemas.microsoft.com/office/drawing/2014/chart" uri="{C3380CC4-5D6E-409C-BE32-E72D297353CC}">
              <c16:uniqueId val="{00000007-7267-4044-BF75-17102961A16C}"/>
            </c:ext>
          </c:extLst>
        </c:ser>
        <c:ser>
          <c:idx val="12"/>
          <c:order val="8"/>
          <c:tx>
            <c:strRef>
              <c:f>'SPERT® Normal - CFD Charts'!$N$2:$N$4</c:f>
              <c:strCache>
                <c:ptCount val="3"/>
                <c:pt idx="0">
                  <c:v>N</c:v>
                </c:pt>
              </c:strCache>
            </c:strRef>
          </c:tx>
          <c:spPr>
            <a:solidFill>
              <a:schemeClr val="accent1">
                <a:lumMod val="80000"/>
                <a:lumOff val="2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Charts'!Col_N</c:f>
            </c:numRef>
          </c:val>
          <c:extLst>
            <c:ext xmlns:c16="http://schemas.microsoft.com/office/drawing/2014/chart" uri="{C3380CC4-5D6E-409C-BE32-E72D297353CC}">
              <c16:uniqueId val="{00000008-7267-4044-BF75-17102961A16C}"/>
            </c:ext>
          </c:extLst>
        </c:ser>
        <c:ser>
          <c:idx val="11"/>
          <c:order val="9"/>
          <c:tx>
            <c:strRef>
              <c:f>'SPERT® Normal - CFD Charts'!$M$2:$M$4</c:f>
              <c:strCache>
                <c:ptCount val="3"/>
                <c:pt idx="0">
                  <c:v>M</c:v>
                </c:pt>
              </c:strCache>
            </c:strRef>
          </c:tx>
          <c:spPr>
            <a:solidFill>
              <a:schemeClr val="accent6">
                <a:lumMod val="6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Charts'!Col_M</c:f>
            </c:numRef>
          </c:val>
          <c:extLst>
            <c:ext xmlns:c16="http://schemas.microsoft.com/office/drawing/2014/chart" uri="{C3380CC4-5D6E-409C-BE32-E72D297353CC}">
              <c16:uniqueId val="{00000009-7267-4044-BF75-17102961A16C}"/>
            </c:ext>
          </c:extLst>
        </c:ser>
        <c:ser>
          <c:idx val="10"/>
          <c:order val="10"/>
          <c:tx>
            <c:strRef>
              <c:f>'SPERT® Normal - CFD Charts'!$L$2:$L$4</c:f>
              <c:strCache>
                <c:ptCount val="3"/>
                <c:pt idx="0">
                  <c:v>L</c:v>
                </c:pt>
              </c:strCache>
            </c:strRef>
          </c:tx>
          <c:spPr>
            <a:solidFill>
              <a:schemeClr val="accent5">
                <a:lumMod val="6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Charts'!Col_L</c:f>
            </c:numRef>
          </c:val>
          <c:extLst>
            <c:ext xmlns:c16="http://schemas.microsoft.com/office/drawing/2014/chart" uri="{C3380CC4-5D6E-409C-BE32-E72D297353CC}">
              <c16:uniqueId val="{0000000A-7267-4044-BF75-17102961A16C}"/>
            </c:ext>
          </c:extLst>
        </c:ser>
        <c:ser>
          <c:idx val="9"/>
          <c:order val="11"/>
          <c:tx>
            <c:strRef>
              <c:f>'SPERT® Normal - CFD Charts'!$K$2:$K$4</c:f>
              <c:strCache>
                <c:ptCount val="3"/>
                <c:pt idx="0">
                  <c:v>K</c:v>
                </c:pt>
              </c:strCache>
            </c:strRef>
          </c:tx>
          <c:spPr>
            <a:solidFill>
              <a:schemeClr val="accent4">
                <a:lumMod val="6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Charts'!Col_K</c:f>
            </c:numRef>
          </c:val>
          <c:extLst>
            <c:ext xmlns:c16="http://schemas.microsoft.com/office/drawing/2014/chart" uri="{C3380CC4-5D6E-409C-BE32-E72D297353CC}">
              <c16:uniqueId val="{0000000B-7267-4044-BF75-17102961A16C}"/>
            </c:ext>
          </c:extLst>
        </c:ser>
        <c:ser>
          <c:idx val="8"/>
          <c:order val="12"/>
          <c:tx>
            <c:strRef>
              <c:f>'SPERT® Normal - CFD Charts'!$J$2:$J$4</c:f>
              <c:strCache>
                <c:ptCount val="3"/>
                <c:pt idx="0">
                  <c:v>J</c:v>
                </c:pt>
              </c:strCache>
            </c:strRef>
          </c:tx>
          <c:spPr>
            <a:solidFill>
              <a:schemeClr val="accent3">
                <a:lumMod val="6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Charts'!Col_J</c:f>
            </c:numRef>
          </c:val>
          <c:extLst>
            <c:ext xmlns:c16="http://schemas.microsoft.com/office/drawing/2014/chart" uri="{C3380CC4-5D6E-409C-BE32-E72D297353CC}">
              <c16:uniqueId val="{0000000C-7267-4044-BF75-17102961A16C}"/>
            </c:ext>
          </c:extLst>
        </c:ser>
        <c:ser>
          <c:idx val="7"/>
          <c:order val="13"/>
          <c:tx>
            <c:strRef>
              <c:f>'SPERT® Normal - CFD Charts'!$I$2:$I$4</c:f>
              <c:strCache>
                <c:ptCount val="3"/>
                <c:pt idx="0">
                  <c:v>I</c:v>
                </c:pt>
              </c:strCache>
            </c:strRef>
          </c:tx>
          <c:spPr>
            <a:solidFill>
              <a:schemeClr val="accent2">
                <a:lumMod val="6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Charts'!Col_I</c:f>
            </c:numRef>
          </c:val>
          <c:extLst>
            <c:ext xmlns:c16="http://schemas.microsoft.com/office/drawing/2014/chart" uri="{C3380CC4-5D6E-409C-BE32-E72D297353CC}">
              <c16:uniqueId val="{0000000D-7267-4044-BF75-17102961A16C}"/>
            </c:ext>
          </c:extLst>
        </c:ser>
        <c:ser>
          <c:idx val="6"/>
          <c:order val="14"/>
          <c:tx>
            <c:strRef>
              <c:f>'SPERT® Normal - CFD Charts'!$H$2:$H$4</c:f>
              <c:strCache>
                <c:ptCount val="3"/>
                <c:pt idx="0">
                  <c:v>H</c:v>
                </c:pt>
              </c:strCache>
            </c:strRef>
          </c:tx>
          <c:spPr>
            <a:solidFill>
              <a:schemeClr val="accent1">
                <a:lumMod val="60000"/>
              </a:schemeClr>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Charts'!Col_H</c:f>
            </c:numRef>
          </c:val>
          <c:extLst>
            <c:ext xmlns:c16="http://schemas.microsoft.com/office/drawing/2014/chart" uri="{C3380CC4-5D6E-409C-BE32-E72D297353CC}">
              <c16:uniqueId val="{0000000E-7267-4044-BF75-17102961A16C}"/>
            </c:ext>
          </c:extLst>
        </c:ser>
        <c:ser>
          <c:idx val="4"/>
          <c:order val="16"/>
          <c:tx>
            <c:strRef>
              <c:f>'SPERT® Normal - CFD Charts'!$F$2:$F$4</c:f>
              <c:strCache>
                <c:ptCount val="3"/>
                <c:pt idx="0">
                  <c:v>Deploying</c:v>
                </c:pt>
              </c:strCache>
            </c:strRef>
          </c:tx>
          <c:spPr>
            <a:solidFill>
              <a:schemeClr val="accent5"/>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Charts'!Col_F</c:f>
              <c:numCache>
                <c:formatCode>0</c:formatCode>
                <c:ptCount val="12"/>
                <c:pt idx="0">
                  <c:v>0</c:v>
                </c:pt>
                <c:pt idx="1">
                  <c:v>0</c:v>
                </c:pt>
                <c:pt idx="2">
                  <c:v>0</c:v>
                </c:pt>
                <c:pt idx="3">
                  <c:v>2</c:v>
                </c:pt>
                <c:pt idx="4">
                  <c:v>3</c:v>
                </c:pt>
                <c:pt idx="5">
                  <c:v>2</c:v>
                </c:pt>
                <c:pt idx="6">
                  <c:v>1</c:v>
                </c:pt>
                <c:pt idx="7">
                  <c:v>0</c:v>
                </c:pt>
                <c:pt idx="8">
                  <c:v>1</c:v>
                </c:pt>
                <c:pt idx="9">
                  <c:v>3</c:v>
                </c:pt>
                <c:pt idx="10">
                  <c:v>1</c:v>
                </c:pt>
                <c:pt idx="11">
                  <c:v>0</c:v>
                </c:pt>
              </c:numCache>
            </c:numRef>
          </c:val>
          <c:extLst>
            <c:ext xmlns:c16="http://schemas.microsoft.com/office/drawing/2014/chart" uri="{C3380CC4-5D6E-409C-BE32-E72D297353CC}">
              <c16:uniqueId val="{00000010-7267-4044-BF75-17102961A16C}"/>
            </c:ext>
          </c:extLst>
        </c:ser>
        <c:ser>
          <c:idx val="3"/>
          <c:order val="17"/>
          <c:tx>
            <c:strRef>
              <c:f>'SPERT® Normal - CFD Charts'!$E$2:$E$4</c:f>
              <c:strCache>
                <c:ptCount val="3"/>
                <c:pt idx="0">
                  <c:v>Testing</c:v>
                </c:pt>
              </c:strCache>
            </c:strRef>
          </c:tx>
          <c:spPr>
            <a:solidFill>
              <a:schemeClr val="accent4"/>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Charts'!Col_E</c:f>
              <c:numCache>
                <c:formatCode>0</c:formatCode>
                <c:ptCount val="12"/>
                <c:pt idx="0">
                  <c:v>0</c:v>
                </c:pt>
                <c:pt idx="1">
                  <c:v>2</c:v>
                </c:pt>
                <c:pt idx="2">
                  <c:v>3</c:v>
                </c:pt>
                <c:pt idx="3">
                  <c:v>2</c:v>
                </c:pt>
                <c:pt idx="4">
                  <c:v>3</c:v>
                </c:pt>
                <c:pt idx="5">
                  <c:v>4</c:v>
                </c:pt>
                <c:pt idx="6">
                  <c:v>3</c:v>
                </c:pt>
                <c:pt idx="7">
                  <c:v>4</c:v>
                </c:pt>
                <c:pt idx="8">
                  <c:v>5</c:v>
                </c:pt>
                <c:pt idx="9">
                  <c:v>8</c:v>
                </c:pt>
                <c:pt idx="10">
                  <c:v>11</c:v>
                </c:pt>
                <c:pt idx="11">
                  <c:v>16</c:v>
                </c:pt>
              </c:numCache>
            </c:numRef>
          </c:val>
          <c:extLst>
            <c:ext xmlns:c16="http://schemas.microsoft.com/office/drawing/2014/chart" uri="{C3380CC4-5D6E-409C-BE32-E72D297353CC}">
              <c16:uniqueId val="{00000011-7267-4044-BF75-17102961A16C}"/>
            </c:ext>
          </c:extLst>
        </c:ser>
        <c:ser>
          <c:idx val="2"/>
          <c:order val="18"/>
          <c:tx>
            <c:strRef>
              <c:f>'SPERT® Normal - CFD Charts'!$D$2:$D$4</c:f>
              <c:strCache>
                <c:ptCount val="3"/>
                <c:pt idx="0">
                  <c:v>Developing</c:v>
                </c:pt>
              </c:strCache>
            </c:strRef>
          </c:tx>
          <c:spPr>
            <a:solidFill>
              <a:schemeClr val="accent3"/>
            </a:solidFill>
            <a:ln>
              <a:noFill/>
            </a:ln>
            <a:effectLst/>
          </c:spPr>
          <c:cat>
            <c:numRef>
              <c:f>'SPERT® Normal - CFD Charts'!Date</c:f>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f>'SPERT® Normal - CFD Charts'!Col_D</c:f>
              <c:numCache>
                <c:formatCode>0</c:formatCode>
                <c:ptCount val="12"/>
                <c:pt idx="0">
                  <c:v>3</c:v>
                </c:pt>
                <c:pt idx="1">
                  <c:v>3</c:v>
                </c:pt>
                <c:pt idx="2">
                  <c:v>3</c:v>
                </c:pt>
                <c:pt idx="3">
                  <c:v>3</c:v>
                </c:pt>
                <c:pt idx="4">
                  <c:v>2</c:v>
                </c:pt>
                <c:pt idx="5">
                  <c:v>4</c:v>
                </c:pt>
                <c:pt idx="6">
                  <c:v>3</c:v>
                </c:pt>
                <c:pt idx="7">
                  <c:v>3</c:v>
                </c:pt>
                <c:pt idx="8">
                  <c:v>4</c:v>
                </c:pt>
                <c:pt idx="9">
                  <c:v>3</c:v>
                </c:pt>
                <c:pt idx="10">
                  <c:v>3</c:v>
                </c:pt>
                <c:pt idx="11">
                  <c:v>4</c:v>
                </c:pt>
              </c:numCache>
            </c:numRef>
          </c:val>
          <c:extLst>
            <c:ext xmlns:c16="http://schemas.microsoft.com/office/drawing/2014/chart" uri="{C3380CC4-5D6E-409C-BE32-E72D297353CC}">
              <c16:uniqueId val="{00000012-7267-4044-BF75-17102961A16C}"/>
            </c:ext>
          </c:extLst>
        </c:ser>
        <c:dLbls>
          <c:showLegendKey val="0"/>
          <c:showVal val="0"/>
          <c:showCatName val="0"/>
          <c:showSerName val="0"/>
          <c:showPercent val="0"/>
          <c:showBubbleSize val="0"/>
        </c:dLbls>
        <c:axId val="770086832"/>
        <c:axId val="770083504"/>
        <c:extLst>
          <c:ext xmlns:c15="http://schemas.microsoft.com/office/drawing/2012/chart" uri="{02D57815-91ED-43cb-92C2-25804820EDAC}">
            <c15:filteredAreaSeries>
              <c15:ser>
                <c:idx val="5"/>
                <c:order val="15"/>
                <c:tx>
                  <c:strRef>
                    <c:extLst>
                      <c:ext uri="{02D57815-91ED-43cb-92C2-25804820EDAC}">
                        <c15:formulaRef>
                          <c15:sqref>'SPERT® Normal - CFD Charts'!$G$2:$G$4</c15:sqref>
                        </c15:formulaRef>
                      </c:ext>
                    </c:extLst>
                    <c:strCache>
                      <c:ptCount val="3"/>
                      <c:pt idx="0">
                        <c:v>Done</c:v>
                      </c:pt>
                    </c:strCache>
                  </c:strRef>
                </c:tx>
                <c:spPr>
                  <a:solidFill>
                    <a:srgbClr val="009900"/>
                  </a:solidFill>
                  <a:ln>
                    <a:noFill/>
                  </a:ln>
                  <a:effectLst/>
                </c:spPr>
                <c:cat>
                  <c:numRef>
                    <c:extLst>
                      <c:ext uri="{02D57815-91ED-43cb-92C2-25804820EDAC}">
                        <c15:formulaRef>
                          <c15:sqref>'SPERT® Normal - CFD Charts'!Date</c15:sqref>
                        </c15:formulaRef>
                      </c:ext>
                    </c:extLst>
                    <c:numCache>
                      <c:formatCode>m/d/yyyy</c:formatCode>
                      <c:ptCount val="12"/>
                      <c:pt idx="0">
                        <c:v>46300</c:v>
                      </c:pt>
                      <c:pt idx="1">
                        <c:v>46301</c:v>
                      </c:pt>
                      <c:pt idx="2">
                        <c:v>46302</c:v>
                      </c:pt>
                      <c:pt idx="3">
                        <c:v>46303</c:v>
                      </c:pt>
                      <c:pt idx="4">
                        <c:v>46304</c:v>
                      </c:pt>
                      <c:pt idx="5">
                        <c:v>46307</c:v>
                      </c:pt>
                      <c:pt idx="6">
                        <c:v>46308</c:v>
                      </c:pt>
                      <c:pt idx="7">
                        <c:v>46309</c:v>
                      </c:pt>
                      <c:pt idx="8">
                        <c:v>46310</c:v>
                      </c:pt>
                      <c:pt idx="9">
                        <c:v>46311</c:v>
                      </c:pt>
                      <c:pt idx="10">
                        <c:v>46314</c:v>
                      </c:pt>
                      <c:pt idx="11">
                        <c:v>46315</c:v>
                      </c:pt>
                    </c:numCache>
                  </c:numRef>
                </c:cat>
                <c:val>
                  <c:numRef>
                    <c:extLst>
                      <c:ext uri="{02D57815-91ED-43cb-92C2-25804820EDAC}">
                        <c15:formulaRef>
                          <c15:sqref>'SPERT® Normal - CFD Charts'!Col_G</c15:sqref>
                        </c15:formulaRef>
                      </c:ext>
                    </c:extLst>
                    <c:numCache>
                      <c:formatCode>0</c:formatCode>
                      <c:ptCount val="12"/>
                      <c:pt idx="0">
                        <c:v>0</c:v>
                      </c:pt>
                      <c:pt idx="1">
                        <c:v>0</c:v>
                      </c:pt>
                      <c:pt idx="2">
                        <c:v>0</c:v>
                      </c:pt>
                      <c:pt idx="3">
                        <c:v>3</c:v>
                      </c:pt>
                      <c:pt idx="4">
                        <c:v>4</c:v>
                      </c:pt>
                      <c:pt idx="5">
                        <c:v>5</c:v>
                      </c:pt>
                      <c:pt idx="6">
                        <c:v>12</c:v>
                      </c:pt>
                      <c:pt idx="7">
                        <c:v>14</c:v>
                      </c:pt>
                      <c:pt idx="8">
                        <c:v>14</c:v>
                      </c:pt>
                      <c:pt idx="9">
                        <c:v>15</c:v>
                      </c:pt>
                      <c:pt idx="10">
                        <c:v>17</c:v>
                      </c:pt>
                      <c:pt idx="11">
                        <c:v>18</c:v>
                      </c:pt>
                    </c:numCache>
                  </c:numRef>
                </c:val>
                <c:extLst>
                  <c:ext xmlns:c16="http://schemas.microsoft.com/office/drawing/2014/chart" uri="{C3380CC4-5D6E-409C-BE32-E72D297353CC}">
                    <c16:uniqueId val="{0000000F-7267-4044-BF75-17102961A16C}"/>
                  </c:ext>
                </c:extLst>
              </c15:ser>
            </c15:filteredAreaSeries>
          </c:ext>
        </c:extLst>
      </c:areaChart>
      <c:catAx>
        <c:axId val="77008683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0083504"/>
        <c:crosses val="autoZero"/>
        <c:auto val="0"/>
        <c:lblAlgn val="ctr"/>
        <c:lblOffset val="100"/>
        <c:noMultiLvlLbl val="1"/>
      </c:catAx>
      <c:valAx>
        <c:axId val="7700835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008683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gradFill>
      <a:gsLst>
        <a:gs pos="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SPERT® Normal</a:t>
            </a:r>
            <a:r>
              <a:rPr lang="en-US" baseline="0"/>
              <a:t> Distribution of All Rows Combined</a:t>
            </a:r>
            <a:endParaRPr lang="en-US"/>
          </a:p>
        </c:rich>
      </c:tx>
      <c:layout>
        <c:manualLayout>
          <c:xMode val="edge"/>
          <c:yMode val="edge"/>
          <c:x val="0.32292136107633768"/>
          <c:y val="3.29670523028196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3"/>
            </a:solidFill>
            <a:ln>
              <a:noFill/>
            </a:ln>
            <a:effectLst/>
          </c:spPr>
          <c:invertIfNegative val="0"/>
          <c:cat>
            <c:numRef>
              <c:f>'SPERT® Normal (1-Point entry)'!$W$104:$HO$104</c:f>
              <c:numCache>
                <c:formatCode>#,##0_);\(#,##0\)</c:formatCode>
                <c:ptCount val="201"/>
                <c:pt idx="0">
                  <c:v>873.09251587726885</c:v>
                </c:pt>
                <c:pt idx="1">
                  <c:v>877.36159071849613</c:v>
                </c:pt>
                <c:pt idx="2">
                  <c:v>881.63066555972341</c:v>
                </c:pt>
                <c:pt idx="3">
                  <c:v>885.89974040095069</c:v>
                </c:pt>
                <c:pt idx="4">
                  <c:v>890.16881524217797</c:v>
                </c:pt>
                <c:pt idx="5">
                  <c:v>894.43789008340525</c:v>
                </c:pt>
                <c:pt idx="6">
                  <c:v>898.70696492463253</c:v>
                </c:pt>
                <c:pt idx="7">
                  <c:v>902.97603976585981</c:v>
                </c:pt>
                <c:pt idx="8">
                  <c:v>907.24511460708709</c:v>
                </c:pt>
                <c:pt idx="9">
                  <c:v>911.51418944831437</c:v>
                </c:pt>
                <c:pt idx="10">
                  <c:v>915.78326428954165</c:v>
                </c:pt>
                <c:pt idx="11">
                  <c:v>920.05233913076893</c:v>
                </c:pt>
                <c:pt idx="12">
                  <c:v>924.32141397199621</c:v>
                </c:pt>
                <c:pt idx="13">
                  <c:v>928.59048881322349</c:v>
                </c:pt>
                <c:pt idx="14">
                  <c:v>932.85956365445077</c:v>
                </c:pt>
                <c:pt idx="15">
                  <c:v>937.12863849567805</c:v>
                </c:pt>
                <c:pt idx="16">
                  <c:v>941.39771333690533</c:v>
                </c:pt>
                <c:pt idx="17">
                  <c:v>945.66678817813261</c:v>
                </c:pt>
                <c:pt idx="18">
                  <c:v>949.93586301935989</c:v>
                </c:pt>
                <c:pt idx="19">
                  <c:v>954.20493786058717</c:v>
                </c:pt>
                <c:pt idx="20">
                  <c:v>958.47401270181444</c:v>
                </c:pt>
                <c:pt idx="21">
                  <c:v>962.74308754304172</c:v>
                </c:pt>
                <c:pt idx="22">
                  <c:v>967.012162384269</c:v>
                </c:pt>
                <c:pt idx="23">
                  <c:v>971.28123722549628</c:v>
                </c:pt>
                <c:pt idx="24">
                  <c:v>975.55031206672356</c:v>
                </c:pt>
                <c:pt idx="25">
                  <c:v>979.81938690795084</c:v>
                </c:pt>
                <c:pt idx="26">
                  <c:v>984.08846174917812</c:v>
                </c:pt>
                <c:pt idx="27">
                  <c:v>988.3575365904054</c:v>
                </c:pt>
                <c:pt idx="28">
                  <c:v>992.62661143163268</c:v>
                </c:pt>
                <c:pt idx="29">
                  <c:v>996.89568627285996</c:v>
                </c:pt>
                <c:pt idx="30">
                  <c:v>1001.1647611140872</c:v>
                </c:pt>
                <c:pt idx="31">
                  <c:v>1005.4338359553145</c:v>
                </c:pt>
                <c:pt idx="32">
                  <c:v>1009.7029107965418</c:v>
                </c:pt>
                <c:pt idx="33">
                  <c:v>1013.9719856377691</c:v>
                </c:pt>
                <c:pt idx="34">
                  <c:v>1018.2410604789964</c:v>
                </c:pt>
                <c:pt idx="35">
                  <c:v>1022.5101353202236</c:v>
                </c:pt>
                <c:pt idx="36">
                  <c:v>1026.7792101614509</c:v>
                </c:pt>
                <c:pt idx="37">
                  <c:v>1031.0482850026783</c:v>
                </c:pt>
                <c:pt idx="38">
                  <c:v>1035.3173598439057</c:v>
                </c:pt>
                <c:pt idx="39">
                  <c:v>1039.5864346851331</c:v>
                </c:pt>
                <c:pt idx="40">
                  <c:v>1043.8555095263605</c:v>
                </c:pt>
                <c:pt idx="41">
                  <c:v>1048.1245843675879</c:v>
                </c:pt>
                <c:pt idx="42">
                  <c:v>1052.3936592088153</c:v>
                </c:pt>
                <c:pt idx="43">
                  <c:v>1056.6627340500427</c:v>
                </c:pt>
                <c:pt idx="44">
                  <c:v>1060.9318088912701</c:v>
                </c:pt>
                <c:pt idx="45">
                  <c:v>1065.2008837324975</c:v>
                </c:pt>
                <c:pt idx="46">
                  <c:v>1069.4699585737249</c:v>
                </c:pt>
                <c:pt idx="47">
                  <c:v>1073.7390334149522</c:v>
                </c:pt>
                <c:pt idx="48">
                  <c:v>1078.0081082561796</c:v>
                </c:pt>
                <c:pt idx="49">
                  <c:v>1082.277183097407</c:v>
                </c:pt>
                <c:pt idx="50">
                  <c:v>1086.5462579386344</c:v>
                </c:pt>
                <c:pt idx="51">
                  <c:v>1090.8153327798618</c:v>
                </c:pt>
                <c:pt idx="52">
                  <c:v>1095.0844076210892</c:v>
                </c:pt>
                <c:pt idx="53">
                  <c:v>1099.3534824623166</c:v>
                </c:pt>
                <c:pt idx="54">
                  <c:v>1103.622557303544</c:v>
                </c:pt>
                <c:pt idx="55">
                  <c:v>1107.8916321447714</c:v>
                </c:pt>
                <c:pt idx="56">
                  <c:v>1112.1607069859988</c:v>
                </c:pt>
                <c:pt idx="57">
                  <c:v>1116.4297818272262</c:v>
                </c:pt>
                <c:pt idx="58">
                  <c:v>1120.6988566684536</c:v>
                </c:pt>
                <c:pt idx="59">
                  <c:v>1124.967931509681</c:v>
                </c:pt>
                <c:pt idx="60">
                  <c:v>1129.2370063509084</c:v>
                </c:pt>
                <c:pt idx="61">
                  <c:v>1133.5060811921358</c:v>
                </c:pt>
                <c:pt idx="62">
                  <c:v>1137.7751560333631</c:v>
                </c:pt>
                <c:pt idx="63">
                  <c:v>1142.0442308745905</c:v>
                </c:pt>
                <c:pt idx="64">
                  <c:v>1146.3133057158179</c:v>
                </c:pt>
                <c:pt idx="65">
                  <c:v>1150.5823805570453</c:v>
                </c:pt>
                <c:pt idx="66">
                  <c:v>1154.8514553982727</c:v>
                </c:pt>
                <c:pt idx="67">
                  <c:v>1159.1205302395001</c:v>
                </c:pt>
                <c:pt idx="68">
                  <c:v>1163.3896050807275</c:v>
                </c:pt>
                <c:pt idx="69">
                  <c:v>1167.6586799219549</c:v>
                </c:pt>
                <c:pt idx="70">
                  <c:v>1171.9277547631823</c:v>
                </c:pt>
                <c:pt idx="71">
                  <c:v>1176.1968296044097</c:v>
                </c:pt>
                <c:pt idx="72">
                  <c:v>1180.4659044456371</c:v>
                </c:pt>
                <c:pt idx="73">
                  <c:v>1184.7349792868645</c:v>
                </c:pt>
                <c:pt idx="74">
                  <c:v>1189.0040541280919</c:v>
                </c:pt>
                <c:pt idx="75">
                  <c:v>1193.2731289693193</c:v>
                </c:pt>
                <c:pt idx="76">
                  <c:v>1197.5422038105467</c:v>
                </c:pt>
                <c:pt idx="77">
                  <c:v>1201.811278651774</c:v>
                </c:pt>
                <c:pt idx="78">
                  <c:v>1206.0803534930014</c:v>
                </c:pt>
                <c:pt idx="79">
                  <c:v>1210.3494283342288</c:v>
                </c:pt>
                <c:pt idx="80">
                  <c:v>1214.6185031754562</c:v>
                </c:pt>
                <c:pt idx="81">
                  <c:v>1218.8875780166836</c:v>
                </c:pt>
                <c:pt idx="82">
                  <c:v>1223.156652857911</c:v>
                </c:pt>
                <c:pt idx="83">
                  <c:v>1227.4257276991384</c:v>
                </c:pt>
                <c:pt idx="84">
                  <c:v>1231.6948025403658</c:v>
                </c:pt>
                <c:pt idx="85">
                  <c:v>1235.9638773815932</c:v>
                </c:pt>
                <c:pt idx="86">
                  <c:v>1240.2329522228206</c:v>
                </c:pt>
                <c:pt idx="87">
                  <c:v>1244.502027064048</c:v>
                </c:pt>
                <c:pt idx="88">
                  <c:v>1248.7711019052754</c:v>
                </c:pt>
                <c:pt idx="89">
                  <c:v>1253.0401767465028</c:v>
                </c:pt>
                <c:pt idx="90">
                  <c:v>1257.3092515877302</c:v>
                </c:pt>
                <c:pt idx="91">
                  <c:v>1261.5783264289576</c:v>
                </c:pt>
                <c:pt idx="92">
                  <c:v>1265.8474012701849</c:v>
                </c:pt>
                <c:pt idx="93">
                  <c:v>1270.1164761114123</c:v>
                </c:pt>
                <c:pt idx="94">
                  <c:v>1274.3855509526397</c:v>
                </c:pt>
                <c:pt idx="95">
                  <c:v>1278.6546257938671</c:v>
                </c:pt>
                <c:pt idx="96">
                  <c:v>1282.9237006350945</c:v>
                </c:pt>
                <c:pt idx="97">
                  <c:v>1287.1927754763219</c:v>
                </c:pt>
                <c:pt idx="98">
                  <c:v>1291.4618503175493</c:v>
                </c:pt>
                <c:pt idx="99">
                  <c:v>1295.7309251587767</c:v>
                </c:pt>
                <c:pt idx="100">
                  <c:v>1300.0000000000041</c:v>
                </c:pt>
                <c:pt idx="101">
                  <c:v>1304.2690748412315</c:v>
                </c:pt>
                <c:pt idx="102">
                  <c:v>1308.5381496824589</c:v>
                </c:pt>
                <c:pt idx="103">
                  <c:v>1312.8072245236863</c:v>
                </c:pt>
                <c:pt idx="104">
                  <c:v>1317.0762993649137</c:v>
                </c:pt>
                <c:pt idx="105">
                  <c:v>1321.3453742061411</c:v>
                </c:pt>
                <c:pt idx="106">
                  <c:v>1325.6144490473685</c:v>
                </c:pt>
                <c:pt idx="107">
                  <c:v>1329.8835238885958</c:v>
                </c:pt>
                <c:pt idx="108">
                  <c:v>1334.1525987298232</c:v>
                </c:pt>
                <c:pt idx="109">
                  <c:v>1338.4216735710506</c:v>
                </c:pt>
                <c:pt idx="110">
                  <c:v>1342.690748412278</c:v>
                </c:pt>
                <c:pt idx="111">
                  <c:v>1346.9598232535054</c:v>
                </c:pt>
                <c:pt idx="112">
                  <c:v>1351.2288980947328</c:v>
                </c:pt>
                <c:pt idx="113">
                  <c:v>1355.4979729359602</c:v>
                </c:pt>
                <c:pt idx="114">
                  <c:v>1359.7670477771876</c:v>
                </c:pt>
                <c:pt idx="115">
                  <c:v>1364.036122618415</c:v>
                </c:pt>
                <c:pt idx="116">
                  <c:v>1368.3051974596424</c:v>
                </c:pt>
                <c:pt idx="117">
                  <c:v>1372.5742723008698</c:v>
                </c:pt>
                <c:pt idx="118">
                  <c:v>1376.8433471420972</c:v>
                </c:pt>
                <c:pt idx="119">
                  <c:v>1381.1124219833246</c:v>
                </c:pt>
                <c:pt idx="120">
                  <c:v>1385.381496824552</c:v>
                </c:pt>
                <c:pt idx="121">
                  <c:v>1389.6505716657794</c:v>
                </c:pt>
                <c:pt idx="122">
                  <c:v>1393.9196465070067</c:v>
                </c:pt>
                <c:pt idx="123">
                  <c:v>1398.1887213482341</c:v>
                </c:pt>
                <c:pt idx="124">
                  <c:v>1402.4577961894615</c:v>
                </c:pt>
                <c:pt idx="125">
                  <c:v>1406.7268710306889</c:v>
                </c:pt>
                <c:pt idx="126">
                  <c:v>1410.9959458719163</c:v>
                </c:pt>
                <c:pt idx="127">
                  <c:v>1415.2650207131437</c:v>
                </c:pt>
                <c:pt idx="128">
                  <c:v>1419.5340955543711</c:v>
                </c:pt>
                <c:pt idx="129">
                  <c:v>1423.8031703955985</c:v>
                </c:pt>
                <c:pt idx="130">
                  <c:v>1428.0722452368259</c:v>
                </c:pt>
                <c:pt idx="131">
                  <c:v>1432.3413200780533</c:v>
                </c:pt>
                <c:pt idx="132">
                  <c:v>1436.6103949192807</c:v>
                </c:pt>
                <c:pt idx="133">
                  <c:v>1440.8794697605081</c:v>
                </c:pt>
                <c:pt idx="134">
                  <c:v>1445.1485446017355</c:v>
                </c:pt>
                <c:pt idx="135">
                  <c:v>1449.4176194429629</c:v>
                </c:pt>
                <c:pt idx="136">
                  <c:v>1453.6866942841903</c:v>
                </c:pt>
                <c:pt idx="137">
                  <c:v>1457.9557691254176</c:v>
                </c:pt>
                <c:pt idx="138">
                  <c:v>1462.224843966645</c:v>
                </c:pt>
                <c:pt idx="139">
                  <c:v>1466.4939188078724</c:v>
                </c:pt>
                <c:pt idx="140">
                  <c:v>1470.7629936490998</c:v>
                </c:pt>
                <c:pt idx="141">
                  <c:v>1475.0320684903272</c:v>
                </c:pt>
                <c:pt idx="142">
                  <c:v>1479.3011433315546</c:v>
                </c:pt>
                <c:pt idx="143">
                  <c:v>1483.570218172782</c:v>
                </c:pt>
                <c:pt idx="144">
                  <c:v>1487.8392930140094</c:v>
                </c:pt>
                <c:pt idx="145">
                  <c:v>1492.1083678552368</c:v>
                </c:pt>
                <c:pt idx="146">
                  <c:v>1496.3774426964642</c:v>
                </c:pt>
                <c:pt idx="147">
                  <c:v>1500.6465175376916</c:v>
                </c:pt>
                <c:pt idx="148">
                  <c:v>1504.915592378919</c:v>
                </c:pt>
                <c:pt idx="149">
                  <c:v>1509.1846672201464</c:v>
                </c:pt>
                <c:pt idx="150">
                  <c:v>1513.4537420613738</c:v>
                </c:pt>
                <c:pt idx="151">
                  <c:v>1517.7228169026012</c:v>
                </c:pt>
                <c:pt idx="152">
                  <c:v>1521.9918917438285</c:v>
                </c:pt>
                <c:pt idx="153">
                  <c:v>1526.2609665850559</c:v>
                </c:pt>
                <c:pt idx="154">
                  <c:v>1530.5300414262833</c:v>
                </c:pt>
                <c:pt idx="155">
                  <c:v>1534.7991162675107</c:v>
                </c:pt>
                <c:pt idx="156">
                  <c:v>1539.0681911087381</c:v>
                </c:pt>
                <c:pt idx="157">
                  <c:v>1543.3372659499655</c:v>
                </c:pt>
                <c:pt idx="158">
                  <c:v>1547.6063407911929</c:v>
                </c:pt>
                <c:pt idx="159">
                  <c:v>1551.8754156324203</c:v>
                </c:pt>
                <c:pt idx="160">
                  <c:v>1556.1444904736477</c:v>
                </c:pt>
                <c:pt idx="161">
                  <c:v>1560.4135653148751</c:v>
                </c:pt>
                <c:pt idx="162">
                  <c:v>1564.6826401561025</c:v>
                </c:pt>
                <c:pt idx="163">
                  <c:v>1568.9517149973299</c:v>
                </c:pt>
                <c:pt idx="164">
                  <c:v>1573.2207898385573</c:v>
                </c:pt>
                <c:pt idx="165">
                  <c:v>1577.4898646797847</c:v>
                </c:pt>
                <c:pt idx="166">
                  <c:v>1581.7589395210121</c:v>
                </c:pt>
                <c:pt idx="167">
                  <c:v>1586.0280143622394</c:v>
                </c:pt>
                <c:pt idx="168">
                  <c:v>1590.2970892034668</c:v>
                </c:pt>
                <c:pt idx="169">
                  <c:v>1594.5661640446942</c:v>
                </c:pt>
                <c:pt idx="170">
                  <c:v>1598.8352388859216</c:v>
                </c:pt>
                <c:pt idx="171">
                  <c:v>1603.104313727149</c:v>
                </c:pt>
                <c:pt idx="172">
                  <c:v>1607.3733885683764</c:v>
                </c:pt>
                <c:pt idx="173">
                  <c:v>1611.6424634096038</c:v>
                </c:pt>
                <c:pt idx="174">
                  <c:v>1615.9115382508312</c:v>
                </c:pt>
                <c:pt idx="175">
                  <c:v>1620.1806130920586</c:v>
                </c:pt>
                <c:pt idx="176">
                  <c:v>1624.449687933286</c:v>
                </c:pt>
                <c:pt idx="177">
                  <c:v>1628.7187627745134</c:v>
                </c:pt>
                <c:pt idx="178">
                  <c:v>1632.9878376157408</c:v>
                </c:pt>
                <c:pt idx="179">
                  <c:v>1637.2569124569682</c:v>
                </c:pt>
                <c:pt idx="180">
                  <c:v>1641.5259872981956</c:v>
                </c:pt>
                <c:pt idx="181">
                  <c:v>1645.795062139423</c:v>
                </c:pt>
                <c:pt idx="182">
                  <c:v>1650.0641369806503</c:v>
                </c:pt>
                <c:pt idx="183">
                  <c:v>1654.3332118218777</c:v>
                </c:pt>
                <c:pt idx="184">
                  <c:v>1658.6022866631051</c:v>
                </c:pt>
                <c:pt idx="185">
                  <c:v>1662.8713615043325</c:v>
                </c:pt>
                <c:pt idx="186">
                  <c:v>1667.1404363455599</c:v>
                </c:pt>
                <c:pt idx="187">
                  <c:v>1671.4095111867873</c:v>
                </c:pt>
                <c:pt idx="188">
                  <c:v>1675.6785860280147</c:v>
                </c:pt>
                <c:pt idx="189">
                  <c:v>1679.9476608692421</c:v>
                </c:pt>
                <c:pt idx="190">
                  <c:v>1684.2167357104695</c:v>
                </c:pt>
                <c:pt idx="191">
                  <c:v>1688.4858105516969</c:v>
                </c:pt>
                <c:pt idx="192">
                  <c:v>1692.7548853929243</c:v>
                </c:pt>
                <c:pt idx="193">
                  <c:v>1697.0239602341517</c:v>
                </c:pt>
                <c:pt idx="194">
                  <c:v>1701.2930350753791</c:v>
                </c:pt>
                <c:pt idx="195">
                  <c:v>1705.5621099166065</c:v>
                </c:pt>
                <c:pt idx="196">
                  <c:v>1709.8311847578339</c:v>
                </c:pt>
                <c:pt idx="197">
                  <c:v>1714.1002595990612</c:v>
                </c:pt>
                <c:pt idx="198">
                  <c:v>1718.3693344402886</c:v>
                </c:pt>
                <c:pt idx="199">
                  <c:v>1722.638409281516</c:v>
                </c:pt>
                <c:pt idx="200">
                  <c:v>1726.9074841227311</c:v>
                </c:pt>
              </c:numCache>
            </c:numRef>
          </c:cat>
          <c:val>
            <c:numRef>
              <c:f>'SPERT® Normal (1-Point entry)'!$HP$106:$PH$106</c:f>
              <c:numCache>
                <c:formatCode>General</c:formatCode>
                <c:ptCount val="201"/>
                <c:pt idx="0">
                  <c:v>3.1143856058498431E-5</c:v>
                </c:pt>
                <c:pt idx="1">
                  <c:v>3.406147528150725E-5</c:v>
                </c:pt>
                <c:pt idx="2">
                  <c:v>3.7218910857428628E-5</c:v>
                </c:pt>
                <c:pt idx="3">
                  <c:v>4.0632449188971229E-5</c:v>
                </c:pt>
                <c:pt idx="4">
                  <c:v>4.4319155537124345E-5</c:v>
                </c:pt>
                <c:pt idx="5">
                  <c:v>4.8296881265062017E-5</c:v>
                </c:pt>
                <c:pt idx="6">
                  <c:v>5.2584268049252252E-5</c:v>
                </c:pt>
                <c:pt idx="7">
                  <c:v>5.7200748758992614E-5</c:v>
                </c:pt>
                <c:pt idx="8">
                  <c:v>6.2166544700541684E-5</c:v>
                </c:pt>
                <c:pt idx="9">
                  <c:v>6.7502658918797351E-5</c:v>
                </c:pt>
                <c:pt idx="10">
                  <c:v>7.3230865248265141E-5</c:v>
                </c:pt>
                <c:pt idx="11">
                  <c:v>7.9373692806066111E-5</c:v>
                </c:pt>
                <c:pt idx="12">
                  <c:v>8.5954405623126569E-5</c:v>
                </c:pt>
                <c:pt idx="13">
                  <c:v>9.2996977115655831E-5</c:v>
                </c:pt>
                <c:pt idx="14">
                  <c:v>1.005260591077178E-4</c:v>
                </c:pt>
                <c:pt idx="15">
                  <c:v>1.0856694512729746E-4</c:v>
                </c:pt>
                <c:pt idx="16">
                  <c:v>1.1714552771289759E-4</c:v>
                </c:pt>
                <c:pt idx="17">
                  <c:v>1.2628824948549965E-4</c:v>
                </c:pt>
                <c:pt idx="18">
                  <c:v>1.3602204776179614E-4</c:v>
                </c:pt>
                <c:pt idx="19">
                  <c:v>1.4637429250903298E-4</c:v>
                </c:pt>
                <c:pt idx="20">
                  <c:v>1.5737271746965541E-4</c:v>
                </c:pt>
                <c:pt idx="21">
                  <c:v>1.6904534431525918E-4</c:v>
                </c:pt>
                <c:pt idx="22">
                  <c:v>1.8142039972411504E-4</c:v>
                </c:pt>
                <c:pt idx="23">
                  <c:v>1.9452622531474366E-4</c:v>
                </c:pt>
                <c:pt idx="24">
                  <c:v>2.0839118040958651E-4</c:v>
                </c:pt>
                <c:pt idx="25">
                  <c:v>2.2304353764767147E-4</c:v>
                </c:pt>
                <c:pt idx="26">
                  <c:v>2.3851137151316263E-4</c:v>
                </c:pt>
                <c:pt idx="27">
                  <c:v>2.5482243989763983E-4</c:v>
                </c:pt>
                <c:pt idx="28">
                  <c:v>2.7200405886766325E-4</c:v>
                </c:pt>
                <c:pt idx="29">
                  <c:v>2.9008297086538629E-4</c:v>
                </c:pt>
                <c:pt idx="30">
                  <c:v>3.090852066283884E-4</c:v>
                </c:pt>
                <c:pt idx="31">
                  <c:v>3.2903594117517174E-4</c:v>
                </c:pt>
                <c:pt idx="32">
                  <c:v>3.4995934426452764E-4</c:v>
                </c:pt>
                <c:pt idx="33">
                  <c:v>3.7187842579981004E-4</c:v>
                </c:pt>
                <c:pt idx="34">
                  <c:v>3.9481487671259847E-4</c:v>
                </c:pt>
                <c:pt idx="35">
                  <c:v>4.1878890592381173E-4</c:v>
                </c:pt>
                <c:pt idx="36">
                  <c:v>4.4381907404350562E-4</c:v>
                </c:pt>
                <c:pt idx="37">
                  <c:v>4.6992212453282877E-4</c:v>
                </c:pt>
                <c:pt idx="38">
                  <c:v>4.9711281311230467E-4</c:v>
                </c:pt>
                <c:pt idx="39">
                  <c:v>5.2540373625920532E-4</c:v>
                </c:pt>
                <c:pt idx="40">
                  <c:v>5.5480515969260496E-4</c:v>
                </c:pt>
                <c:pt idx="41">
                  <c:v>5.8532484779719532E-4</c:v>
                </c:pt>
                <c:pt idx="42">
                  <c:v>6.1696789498540063E-4</c:v>
                </c:pt>
                <c:pt idx="43">
                  <c:v>6.4973656004118524E-4</c:v>
                </c:pt>
                <c:pt idx="44">
                  <c:v>6.8363010452751431E-4</c:v>
                </c:pt>
                <c:pt idx="45">
                  <c:v>7.1864463637215728E-4</c:v>
                </c:pt>
                <c:pt idx="46">
                  <c:v>7.54772959772746E-4</c:v>
                </c:pt>
                <c:pt idx="47">
                  <c:v>7.920044325812458E-4</c:v>
                </c:pt>
                <c:pt idx="48">
                  <c:v>8.303248323396447E-4</c:v>
                </c:pt>
                <c:pt idx="49">
                  <c:v>8.6971623214229658E-4</c:v>
                </c:pt>
                <c:pt idx="50">
                  <c:v>9.1015688749549004E-4</c:v>
                </c:pt>
                <c:pt idx="51">
                  <c:v>9.5162113533109349E-4</c:v>
                </c:pt>
                <c:pt idx="52">
                  <c:v>9.9407930630823196E-4</c:v>
                </c:pt>
                <c:pt idx="53">
                  <c:v>1.0374976515045941E-3</c:v>
                </c:pt>
                <c:pt idx="54">
                  <c:v>1.0818382845570527E-3</c:v>
                </c:pt>
                <c:pt idx="55">
                  <c:v>1.1270591402596153E-3</c:v>
                </c:pt>
                <c:pt idx="56">
                  <c:v>1.1731139505653789E-3</c:v>
                </c:pt>
                <c:pt idx="57">
                  <c:v>1.2199522388681655E-3</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A88C-4015-93DE-F041E5090CC5}"/>
            </c:ext>
          </c:extLst>
        </c:ser>
        <c:ser>
          <c:idx val="1"/>
          <c:order val="1"/>
          <c:spPr>
            <a:solidFill>
              <a:schemeClr val="accent1"/>
            </a:solidFill>
            <a:ln>
              <a:noFill/>
            </a:ln>
            <a:effectLst/>
          </c:spPr>
          <c:invertIfNegative val="0"/>
          <c:cat>
            <c:numRef>
              <c:f>'SPERT® Normal (1-Point entry)'!$W$104:$HO$104</c:f>
              <c:numCache>
                <c:formatCode>#,##0_);\(#,##0\)</c:formatCode>
                <c:ptCount val="201"/>
                <c:pt idx="0">
                  <c:v>873.09251587726885</c:v>
                </c:pt>
                <c:pt idx="1">
                  <c:v>877.36159071849613</c:v>
                </c:pt>
                <c:pt idx="2">
                  <c:v>881.63066555972341</c:v>
                </c:pt>
                <c:pt idx="3">
                  <c:v>885.89974040095069</c:v>
                </c:pt>
                <c:pt idx="4">
                  <c:v>890.16881524217797</c:v>
                </c:pt>
                <c:pt idx="5">
                  <c:v>894.43789008340525</c:v>
                </c:pt>
                <c:pt idx="6">
                  <c:v>898.70696492463253</c:v>
                </c:pt>
                <c:pt idx="7">
                  <c:v>902.97603976585981</c:v>
                </c:pt>
                <c:pt idx="8">
                  <c:v>907.24511460708709</c:v>
                </c:pt>
                <c:pt idx="9">
                  <c:v>911.51418944831437</c:v>
                </c:pt>
                <c:pt idx="10">
                  <c:v>915.78326428954165</c:v>
                </c:pt>
                <c:pt idx="11">
                  <c:v>920.05233913076893</c:v>
                </c:pt>
                <c:pt idx="12">
                  <c:v>924.32141397199621</c:v>
                </c:pt>
                <c:pt idx="13">
                  <c:v>928.59048881322349</c:v>
                </c:pt>
                <c:pt idx="14">
                  <c:v>932.85956365445077</c:v>
                </c:pt>
                <c:pt idx="15">
                  <c:v>937.12863849567805</c:v>
                </c:pt>
                <c:pt idx="16">
                  <c:v>941.39771333690533</c:v>
                </c:pt>
                <c:pt idx="17">
                  <c:v>945.66678817813261</c:v>
                </c:pt>
                <c:pt idx="18">
                  <c:v>949.93586301935989</c:v>
                </c:pt>
                <c:pt idx="19">
                  <c:v>954.20493786058717</c:v>
                </c:pt>
                <c:pt idx="20">
                  <c:v>958.47401270181444</c:v>
                </c:pt>
                <c:pt idx="21">
                  <c:v>962.74308754304172</c:v>
                </c:pt>
                <c:pt idx="22">
                  <c:v>967.012162384269</c:v>
                </c:pt>
                <c:pt idx="23">
                  <c:v>971.28123722549628</c:v>
                </c:pt>
                <c:pt idx="24">
                  <c:v>975.55031206672356</c:v>
                </c:pt>
                <c:pt idx="25">
                  <c:v>979.81938690795084</c:v>
                </c:pt>
                <c:pt idx="26">
                  <c:v>984.08846174917812</c:v>
                </c:pt>
                <c:pt idx="27">
                  <c:v>988.3575365904054</c:v>
                </c:pt>
                <c:pt idx="28">
                  <c:v>992.62661143163268</c:v>
                </c:pt>
                <c:pt idx="29">
                  <c:v>996.89568627285996</c:v>
                </c:pt>
                <c:pt idx="30">
                  <c:v>1001.1647611140872</c:v>
                </c:pt>
                <c:pt idx="31">
                  <c:v>1005.4338359553145</c:v>
                </c:pt>
                <c:pt idx="32">
                  <c:v>1009.7029107965418</c:v>
                </c:pt>
                <c:pt idx="33">
                  <c:v>1013.9719856377691</c:v>
                </c:pt>
                <c:pt idx="34">
                  <c:v>1018.2410604789964</c:v>
                </c:pt>
                <c:pt idx="35">
                  <c:v>1022.5101353202236</c:v>
                </c:pt>
                <c:pt idx="36">
                  <c:v>1026.7792101614509</c:v>
                </c:pt>
                <c:pt idx="37">
                  <c:v>1031.0482850026783</c:v>
                </c:pt>
                <c:pt idx="38">
                  <c:v>1035.3173598439057</c:v>
                </c:pt>
                <c:pt idx="39">
                  <c:v>1039.5864346851331</c:v>
                </c:pt>
                <c:pt idx="40">
                  <c:v>1043.8555095263605</c:v>
                </c:pt>
                <c:pt idx="41">
                  <c:v>1048.1245843675879</c:v>
                </c:pt>
                <c:pt idx="42">
                  <c:v>1052.3936592088153</c:v>
                </c:pt>
                <c:pt idx="43">
                  <c:v>1056.6627340500427</c:v>
                </c:pt>
                <c:pt idx="44">
                  <c:v>1060.9318088912701</c:v>
                </c:pt>
                <c:pt idx="45">
                  <c:v>1065.2008837324975</c:v>
                </c:pt>
                <c:pt idx="46">
                  <c:v>1069.4699585737249</c:v>
                </c:pt>
                <c:pt idx="47">
                  <c:v>1073.7390334149522</c:v>
                </c:pt>
                <c:pt idx="48">
                  <c:v>1078.0081082561796</c:v>
                </c:pt>
                <c:pt idx="49">
                  <c:v>1082.277183097407</c:v>
                </c:pt>
                <c:pt idx="50">
                  <c:v>1086.5462579386344</c:v>
                </c:pt>
                <c:pt idx="51">
                  <c:v>1090.8153327798618</c:v>
                </c:pt>
                <c:pt idx="52">
                  <c:v>1095.0844076210892</c:v>
                </c:pt>
                <c:pt idx="53">
                  <c:v>1099.3534824623166</c:v>
                </c:pt>
                <c:pt idx="54">
                  <c:v>1103.622557303544</c:v>
                </c:pt>
                <c:pt idx="55">
                  <c:v>1107.8916321447714</c:v>
                </c:pt>
                <c:pt idx="56">
                  <c:v>1112.1607069859988</c:v>
                </c:pt>
                <c:pt idx="57">
                  <c:v>1116.4297818272262</c:v>
                </c:pt>
                <c:pt idx="58">
                  <c:v>1120.6988566684536</c:v>
                </c:pt>
                <c:pt idx="59">
                  <c:v>1124.967931509681</c:v>
                </c:pt>
                <c:pt idx="60">
                  <c:v>1129.2370063509084</c:v>
                </c:pt>
                <c:pt idx="61">
                  <c:v>1133.5060811921358</c:v>
                </c:pt>
                <c:pt idx="62">
                  <c:v>1137.7751560333631</c:v>
                </c:pt>
                <c:pt idx="63">
                  <c:v>1142.0442308745905</c:v>
                </c:pt>
                <c:pt idx="64">
                  <c:v>1146.3133057158179</c:v>
                </c:pt>
                <c:pt idx="65">
                  <c:v>1150.5823805570453</c:v>
                </c:pt>
                <c:pt idx="66">
                  <c:v>1154.8514553982727</c:v>
                </c:pt>
                <c:pt idx="67">
                  <c:v>1159.1205302395001</c:v>
                </c:pt>
                <c:pt idx="68">
                  <c:v>1163.3896050807275</c:v>
                </c:pt>
                <c:pt idx="69">
                  <c:v>1167.6586799219549</c:v>
                </c:pt>
                <c:pt idx="70">
                  <c:v>1171.9277547631823</c:v>
                </c:pt>
                <c:pt idx="71">
                  <c:v>1176.1968296044097</c:v>
                </c:pt>
                <c:pt idx="72">
                  <c:v>1180.4659044456371</c:v>
                </c:pt>
                <c:pt idx="73">
                  <c:v>1184.7349792868645</c:v>
                </c:pt>
                <c:pt idx="74">
                  <c:v>1189.0040541280919</c:v>
                </c:pt>
                <c:pt idx="75">
                  <c:v>1193.2731289693193</c:v>
                </c:pt>
                <c:pt idx="76">
                  <c:v>1197.5422038105467</c:v>
                </c:pt>
                <c:pt idx="77">
                  <c:v>1201.811278651774</c:v>
                </c:pt>
                <c:pt idx="78">
                  <c:v>1206.0803534930014</c:v>
                </c:pt>
                <c:pt idx="79">
                  <c:v>1210.3494283342288</c:v>
                </c:pt>
                <c:pt idx="80">
                  <c:v>1214.6185031754562</c:v>
                </c:pt>
                <c:pt idx="81">
                  <c:v>1218.8875780166836</c:v>
                </c:pt>
                <c:pt idx="82">
                  <c:v>1223.156652857911</c:v>
                </c:pt>
                <c:pt idx="83">
                  <c:v>1227.4257276991384</c:v>
                </c:pt>
                <c:pt idx="84">
                  <c:v>1231.6948025403658</c:v>
                </c:pt>
                <c:pt idx="85">
                  <c:v>1235.9638773815932</c:v>
                </c:pt>
                <c:pt idx="86">
                  <c:v>1240.2329522228206</c:v>
                </c:pt>
                <c:pt idx="87">
                  <c:v>1244.502027064048</c:v>
                </c:pt>
                <c:pt idx="88">
                  <c:v>1248.7711019052754</c:v>
                </c:pt>
                <c:pt idx="89">
                  <c:v>1253.0401767465028</c:v>
                </c:pt>
                <c:pt idx="90">
                  <c:v>1257.3092515877302</c:v>
                </c:pt>
                <c:pt idx="91">
                  <c:v>1261.5783264289576</c:v>
                </c:pt>
                <c:pt idx="92">
                  <c:v>1265.8474012701849</c:v>
                </c:pt>
                <c:pt idx="93">
                  <c:v>1270.1164761114123</c:v>
                </c:pt>
                <c:pt idx="94">
                  <c:v>1274.3855509526397</c:v>
                </c:pt>
                <c:pt idx="95">
                  <c:v>1278.6546257938671</c:v>
                </c:pt>
                <c:pt idx="96">
                  <c:v>1282.9237006350945</c:v>
                </c:pt>
                <c:pt idx="97">
                  <c:v>1287.1927754763219</c:v>
                </c:pt>
                <c:pt idx="98">
                  <c:v>1291.4618503175493</c:v>
                </c:pt>
                <c:pt idx="99">
                  <c:v>1295.7309251587767</c:v>
                </c:pt>
                <c:pt idx="100">
                  <c:v>1300.0000000000041</c:v>
                </c:pt>
                <c:pt idx="101">
                  <c:v>1304.2690748412315</c:v>
                </c:pt>
                <c:pt idx="102">
                  <c:v>1308.5381496824589</c:v>
                </c:pt>
                <c:pt idx="103">
                  <c:v>1312.8072245236863</c:v>
                </c:pt>
                <c:pt idx="104">
                  <c:v>1317.0762993649137</c:v>
                </c:pt>
                <c:pt idx="105">
                  <c:v>1321.3453742061411</c:v>
                </c:pt>
                <c:pt idx="106">
                  <c:v>1325.6144490473685</c:v>
                </c:pt>
                <c:pt idx="107">
                  <c:v>1329.8835238885958</c:v>
                </c:pt>
                <c:pt idx="108">
                  <c:v>1334.1525987298232</c:v>
                </c:pt>
                <c:pt idx="109">
                  <c:v>1338.4216735710506</c:v>
                </c:pt>
                <c:pt idx="110">
                  <c:v>1342.690748412278</c:v>
                </c:pt>
                <c:pt idx="111">
                  <c:v>1346.9598232535054</c:v>
                </c:pt>
                <c:pt idx="112">
                  <c:v>1351.2288980947328</c:v>
                </c:pt>
                <c:pt idx="113">
                  <c:v>1355.4979729359602</c:v>
                </c:pt>
                <c:pt idx="114">
                  <c:v>1359.7670477771876</c:v>
                </c:pt>
                <c:pt idx="115">
                  <c:v>1364.036122618415</c:v>
                </c:pt>
                <c:pt idx="116">
                  <c:v>1368.3051974596424</c:v>
                </c:pt>
                <c:pt idx="117">
                  <c:v>1372.5742723008698</c:v>
                </c:pt>
                <c:pt idx="118">
                  <c:v>1376.8433471420972</c:v>
                </c:pt>
                <c:pt idx="119">
                  <c:v>1381.1124219833246</c:v>
                </c:pt>
                <c:pt idx="120">
                  <c:v>1385.381496824552</c:v>
                </c:pt>
                <c:pt idx="121">
                  <c:v>1389.6505716657794</c:v>
                </c:pt>
                <c:pt idx="122">
                  <c:v>1393.9196465070067</c:v>
                </c:pt>
                <c:pt idx="123">
                  <c:v>1398.1887213482341</c:v>
                </c:pt>
                <c:pt idx="124">
                  <c:v>1402.4577961894615</c:v>
                </c:pt>
                <c:pt idx="125">
                  <c:v>1406.7268710306889</c:v>
                </c:pt>
                <c:pt idx="126">
                  <c:v>1410.9959458719163</c:v>
                </c:pt>
                <c:pt idx="127">
                  <c:v>1415.2650207131437</c:v>
                </c:pt>
                <c:pt idx="128">
                  <c:v>1419.5340955543711</c:v>
                </c:pt>
                <c:pt idx="129">
                  <c:v>1423.8031703955985</c:v>
                </c:pt>
                <c:pt idx="130">
                  <c:v>1428.0722452368259</c:v>
                </c:pt>
                <c:pt idx="131">
                  <c:v>1432.3413200780533</c:v>
                </c:pt>
                <c:pt idx="132">
                  <c:v>1436.6103949192807</c:v>
                </c:pt>
                <c:pt idx="133">
                  <c:v>1440.8794697605081</c:v>
                </c:pt>
                <c:pt idx="134">
                  <c:v>1445.1485446017355</c:v>
                </c:pt>
                <c:pt idx="135">
                  <c:v>1449.4176194429629</c:v>
                </c:pt>
                <c:pt idx="136">
                  <c:v>1453.6866942841903</c:v>
                </c:pt>
                <c:pt idx="137">
                  <c:v>1457.9557691254176</c:v>
                </c:pt>
                <c:pt idx="138">
                  <c:v>1462.224843966645</c:v>
                </c:pt>
                <c:pt idx="139">
                  <c:v>1466.4939188078724</c:v>
                </c:pt>
                <c:pt idx="140">
                  <c:v>1470.7629936490998</c:v>
                </c:pt>
                <c:pt idx="141">
                  <c:v>1475.0320684903272</c:v>
                </c:pt>
                <c:pt idx="142">
                  <c:v>1479.3011433315546</c:v>
                </c:pt>
                <c:pt idx="143">
                  <c:v>1483.570218172782</c:v>
                </c:pt>
                <c:pt idx="144">
                  <c:v>1487.8392930140094</c:v>
                </c:pt>
                <c:pt idx="145">
                  <c:v>1492.1083678552368</c:v>
                </c:pt>
                <c:pt idx="146">
                  <c:v>1496.3774426964642</c:v>
                </c:pt>
                <c:pt idx="147">
                  <c:v>1500.6465175376916</c:v>
                </c:pt>
                <c:pt idx="148">
                  <c:v>1504.915592378919</c:v>
                </c:pt>
                <c:pt idx="149">
                  <c:v>1509.1846672201464</c:v>
                </c:pt>
                <c:pt idx="150">
                  <c:v>1513.4537420613738</c:v>
                </c:pt>
                <c:pt idx="151">
                  <c:v>1517.7228169026012</c:v>
                </c:pt>
                <c:pt idx="152">
                  <c:v>1521.9918917438285</c:v>
                </c:pt>
                <c:pt idx="153">
                  <c:v>1526.2609665850559</c:v>
                </c:pt>
                <c:pt idx="154">
                  <c:v>1530.5300414262833</c:v>
                </c:pt>
                <c:pt idx="155">
                  <c:v>1534.7991162675107</c:v>
                </c:pt>
                <c:pt idx="156">
                  <c:v>1539.0681911087381</c:v>
                </c:pt>
                <c:pt idx="157">
                  <c:v>1543.3372659499655</c:v>
                </c:pt>
                <c:pt idx="158">
                  <c:v>1547.6063407911929</c:v>
                </c:pt>
                <c:pt idx="159">
                  <c:v>1551.8754156324203</c:v>
                </c:pt>
                <c:pt idx="160">
                  <c:v>1556.1444904736477</c:v>
                </c:pt>
                <c:pt idx="161">
                  <c:v>1560.4135653148751</c:v>
                </c:pt>
                <c:pt idx="162">
                  <c:v>1564.6826401561025</c:v>
                </c:pt>
                <c:pt idx="163">
                  <c:v>1568.9517149973299</c:v>
                </c:pt>
                <c:pt idx="164">
                  <c:v>1573.2207898385573</c:v>
                </c:pt>
                <c:pt idx="165">
                  <c:v>1577.4898646797847</c:v>
                </c:pt>
                <c:pt idx="166">
                  <c:v>1581.7589395210121</c:v>
                </c:pt>
                <c:pt idx="167">
                  <c:v>1586.0280143622394</c:v>
                </c:pt>
                <c:pt idx="168">
                  <c:v>1590.2970892034668</c:v>
                </c:pt>
                <c:pt idx="169">
                  <c:v>1594.5661640446942</c:v>
                </c:pt>
                <c:pt idx="170">
                  <c:v>1598.8352388859216</c:v>
                </c:pt>
                <c:pt idx="171">
                  <c:v>1603.104313727149</c:v>
                </c:pt>
                <c:pt idx="172">
                  <c:v>1607.3733885683764</c:v>
                </c:pt>
                <c:pt idx="173">
                  <c:v>1611.6424634096038</c:v>
                </c:pt>
                <c:pt idx="174">
                  <c:v>1615.9115382508312</c:v>
                </c:pt>
                <c:pt idx="175">
                  <c:v>1620.1806130920586</c:v>
                </c:pt>
                <c:pt idx="176">
                  <c:v>1624.449687933286</c:v>
                </c:pt>
                <c:pt idx="177">
                  <c:v>1628.7187627745134</c:v>
                </c:pt>
                <c:pt idx="178">
                  <c:v>1632.9878376157408</c:v>
                </c:pt>
                <c:pt idx="179">
                  <c:v>1637.2569124569682</c:v>
                </c:pt>
                <c:pt idx="180">
                  <c:v>1641.5259872981956</c:v>
                </c:pt>
                <c:pt idx="181">
                  <c:v>1645.795062139423</c:v>
                </c:pt>
                <c:pt idx="182">
                  <c:v>1650.0641369806503</c:v>
                </c:pt>
                <c:pt idx="183">
                  <c:v>1654.3332118218777</c:v>
                </c:pt>
                <c:pt idx="184">
                  <c:v>1658.6022866631051</c:v>
                </c:pt>
                <c:pt idx="185">
                  <c:v>1662.8713615043325</c:v>
                </c:pt>
                <c:pt idx="186">
                  <c:v>1667.1404363455599</c:v>
                </c:pt>
                <c:pt idx="187">
                  <c:v>1671.4095111867873</c:v>
                </c:pt>
                <c:pt idx="188">
                  <c:v>1675.6785860280147</c:v>
                </c:pt>
                <c:pt idx="189">
                  <c:v>1679.9476608692421</c:v>
                </c:pt>
                <c:pt idx="190">
                  <c:v>1684.2167357104695</c:v>
                </c:pt>
                <c:pt idx="191">
                  <c:v>1688.4858105516969</c:v>
                </c:pt>
                <c:pt idx="192">
                  <c:v>1692.7548853929243</c:v>
                </c:pt>
                <c:pt idx="193">
                  <c:v>1697.0239602341517</c:v>
                </c:pt>
                <c:pt idx="194">
                  <c:v>1701.2930350753791</c:v>
                </c:pt>
                <c:pt idx="195">
                  <c:v>1705.5621099166065</c:v>
                </c:pt>
                <c:pt idx="196">
                  <c:v>1709.8311847578339</c:v>
                </c:pt>
                <c:pt idx="197">
                  <c:v>1714.1002595990612</c:v>
                </c:pt>
                <c:pt idx="198">
                  <c:v>1718.3693344402886</c:v>
                </c:pt>
                <c:pt idx="199">
                  <c:v>1722.638409281516</c:v>
                </c:pt>
                <c:pt idx="200">
                  <c:v>1726.9074841227311</c:v>
                </c:pt>
              </c:numCache>
            </c:numRef>
          </c:cat>
          <c:val>
            <c:numRef>
              <c:f>'SPERT® Normal (1-Point entry)'!$HP$107:$PH$107</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1.2675193333590755E-3</c:v>
                </c:pt>
                <c:pt idx="59">
                  <c:v>1.3157564001635255E-3</c:v>
                </c:pt>
                <c:pt idx="60">
                  <c:v>1.3646004968658827E-3</c:v>
                </c:pt>
                <c:pt idx="61">
                  <c:v>1.4139846469219E-3</c:v>
                </c:pt>
                <c:pt idx="62">
                  <c:v>1.4638379353444913E-3</c:v>
                </c:pt>
                <c:pt idx="63">
                  <c:v>1.5140856259264809E-3</c:v>
                </c:pt>
                <c:pt idx="64">
                  <c:v>1.564649300135619E-3</c:v>
                </c:pt>
                <c:pt idx="65">
                  <c:v>1.6154470176832031E-3</c:v>
                </c:pt>
                <c:pt idx="66">
                  <c:v>1.6663934986289135E-3</c:v>
                </c:pt>
                <c:pt idx="67">
                  <c:v>1.7174003267420518E-3</c:v>
                </c:pt>
                <c:pt idx="68">
                  <c:v>1.7683761736941674E-3</c:v>
                </c:pt>
                <c:pt idx="69">
                  <c:v>1.8192270435113259E-3</c:v>
                </c:pt>
                <c:pt idx="70">
                  <c:v>1.8698565365670261E-3</c:v>
                </c:pt>
                <c:pt idx="71">
                  <c:v>1.9201661322503147E-3</c:v>
                </c:pt>
                <c:pt idx="72">
                  <c:v>1.9700554892991369E-3</c:v>
                </c:pt>
                <c:pt idx="73">
                  <c:v>2.0194227626476749E-3</c:v>
                </c:pt>
                <c:pt idx="74">
                  <c:v>2.0681649354996005E-3</c:v>
                </c:pt>
                <c:pt idx="75">
                  <c:v>2.1161781652080432E-3</c:v>
                </c:pt>
                <c:pt idx="76">
                  <c:v>2.1633581414188963E-3</c:v>
                </c:pt>
                <c:pt idx="77">
                  <c:v>2.2096004548180165E-3</c:v>
                </c:pt>
                <c:pt idx="78">
                  <c:v>2.2548009747160895E-3</c:v>
                </c:pt>
                <c:pt idx="79">
                  <c:v>2.2988562336085268E-3</c:v>
                </c:pt>
                <c:pt idx="80">
                  <c:v>2.3416638167627303E-3</c:v>
                </c:pt>
                <c:pt idx="81">
                  <c:v>2.3831227548123833E-3</c:v>
                </c:pt>
                <c:pt idx="82">
                  <c:v>2.4231339172789395E-3</c:v>
                </c:pt>
                <c:pt idx="83">
                  <c:v>2.4616004048949223E-3</c:v>
                </c:pt>
                <c:pt idx="84">
                  <c:v>2.4984279385726728E-3</c:v>
                </c:pt>
                <c:pt idx="85">
                  <c:v>2.533525242846319E-3</c:v>
                </c:pt>
                <c:pt idx="86">
                  <c:v>2.5668044216143192E-3</c:v>
                </c:pt>
                <c:pt idx="87">
                  <c:v>2.5981813240252972E-3</c:v>
                </c:pt>
                <c:pt idx="88">
                  <c:v>2.6275758983810844E-3</c:v>
                </c:pt>
                <c:pt idx="89">
                  <c:v>2.6549125319779159E-3</c:v>
                </c:pt>
                <c:pt idx="90">
                  <c:v>2.6801203748694313E-3</c:v>
                </c:pt>
                <c:pt idx="91">
                  <c:v>2.7031336456131952E-3</c:v>
                </c:pt>
                <c:pt idx="92">
                  <c:v>2.7238919171553868E-3</c:v>
                </c:pt>
                <c:pt idx="93">
                  <c:v>2.7423403811155916E-3</c:v>
                </c:pt>
                <c:pt idx="94">
                  <c:v>2.758430088854443E-3</c:v>
                </c:pt>
                <c:pt idx="95">
                  <c:v>2.7721181678404261E-3</c:v>
                </c:pt>
                <c:pt idx="96">
                  <c:v>2.7833680119774286E-3</c:v>
                </c:pt>
                <c:pt idx="97">
                  <c:v>2.7921494447105642E-3</c:v>
                </c:pt>
                <c:pt idx="98">
                  <c:v>2.7984388538931466E-3</c:v>
                </c:pt>
                <c:pt idx="99">
                  <c:v>2.802219297571228E-3</c:v>
                </c:pt>
                <c:pt idx="100">
                  <c:v>2.8034805800224005E-3</c:v>
                </c:pt>
                <c:pt idx="101">
                  <c:v>2.8022192975712236E-3</c:v>
                </c:pt>
                <c:pt idx="102">
                  <c:v>2.7984388538931371E-3</c:v>
                </c:pt>
                <c:pt idx="103">
                  <c:v>2.7921494447105499E-3</c:v>
                </c:pt>
                <c:pt idx="104">
                  <c:v>2.7833680119774096E-3</c:v>
                </c:pt>
                <c:pt idx="105">
                  <c:v>2.7721181678404018E-3</c:v>
                </c:pt>
                <c:pt idx="106">
                  <c:v>2.7584300888544144E-3</c:v>
                </c:pt>
                <c:pt idx="107">
                  <c:v>2.7423403811155582E-3</c:v>
                </c:pt>
                <c:pt idx="108">
                  <c:v>2.723891917155349E-3</c:v>
                </c:pt>
                <c:pt idx="109">
                  <c:v>2.7031336456131531E-3</c:v>
                </c:pt>
                <c:pt idx="110">
                  <c:v>2.6801203748693853E-3</c:v>
                </c:pt>
                <c:pt idx="111">
                  <c:v>2.6549125319778651E-3</c:v>
                </c:pt>
                <c:pt idx="112">
                  <c:v>2.6275758983810298E-3</c:v>
                </c:pt>
                <c:pt idx="113">
                  <c:v>2.5981813240252391E-3</c:v>
                </c:pt>
                <c:pt idx="114">
                  <c:v>2.5668044216142572E-3</c:v>
                </c:pt>
                <c:pt idx="115">
                  <c:v>2.533525242846254E-3</c:v>
                </c:pt>
                <c:pt idx="116">
                  <c:v>2.4984279385726034E-3</c:v>
                </c:pt>
                <c:pt idx="117">
                  <c:v>2.4616004048948498E-3</c:v>
                </c:pt>
                <c:pt idx="118">
                  <c:v>2.4231339172788645E-3</c:v>
                </c:pt>
                <c:pt idx="119">
                  <c:v>2.3831227548123052E-3</c:v>
                </c:pt>
                <c:pt idx="120">
                  <c:v>2.3416638167626496E-3</c:v>
                </c:pt>
                <c:pt idx="121">
                  <c:v>2.2988562336084435E-3</c:v>
                </c:pt>
                <c:pt idx="122">
                  <c:v>2.254800974716004E-3</c:v>
                </c:pt>
                <c:pt idx="123">
                  <c:v>2.2096004548179289E-3</c:v>
                </c:pt>
                <c:pt idx="124">
                  <c:v>2.163358141418807E-3</c:v>
                </c:pt>
                <c:pt idx="125">
                  <c:v>2.1161781652079513E-3</c:v>
                </c:pt>
                <c:pt idx="126">
                  <c:v>2.0681649354995072E-3</c:v>
                </c:pt>
                <c:pt idx="127">
                  <c:v>2.0194227626475808E-3</c:v>
                </c:pt>
                <c:pt idx="128">
                  <c:v>1.9700554892990419E-3</c:v>
                </c:pt>
                <c:pt idx="129">
                  <c:v>1.9201661322502186E-3</c:v>
                </c:pt>
                <c:pt idx="130">
                  <c:v>1.8698565365669292E-3</c:v>
                </c:pt>
                <c:pt idx="131">
                  <c:v>1.8192270435112283E-3</c:v>
                </c:pt>
                <c:pt idx="132">
                  <c:v>1.7683761736940699E-3</c:v>
                </c:pt>
                <c:pt idx="133">
                  <c:v>1.7174003267419542E-3</c:v>
                </c:pt>
                <c:pt idx="134">
                  <c:v>1.6663934986288159E-3</c:v>
                </c:pt>
                <c:pt idx="135">
                  <c:v>1.6154470176831055E-3</c:v>
                </c:pt>
                <c:pt idx="136">
                  <c:v>1.5646493001355221E-3</c:v>
                </c:pt>
                <c:pt idx="137">
                  <c:v>1.5140856259263842E-3</c:v>
                </c:pt>
                <c:pt idx="138">
                  <c:v>1.4638379353443954E-3</c:v>
                </c:pt>
                <c:pt idx="139">
                  <c:v>1.4139846469218048E-3</c:v>
                </c:pt>
                <c:pt idx="140">
                  <c:v>1.3646004968657886E-3</c:v>
                </c:pt>
                <c:pt idx="141">
                  <c:v>1.3157564001634327E-3</c:v>
                </c:pt>
                <c:pt idx="142">
                  <c:v>1.2675193333589834E-3</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B85D-4094-B70F-B57D1944E04E}"/>
            </c:ext>
          </c:extLst>
        </c:ser>
        <c:ser>
          <c:idx val="2"/>
          <c:order val="2"/>
          <c:spPr>
            <a:solidFill>
              <a:schemeClr val="accent2"/>
            </a:solidFill>
            <a:ln>
              <a:noFill/>
            </a:ln>
            <a:effectLst/>
          </c:spPr>
          <c:invertIfNegative val="0"/>
          <c:cat>
            <c:numRef>
              <c:f>'SPERT® Normal (1-Point entry)'!$W$104:$HO$104</c:f>
              <c:numCache>
                <c:formatCode>#,##0_);\(#,##0\)</c:formatCode>
                <c:ptCount val="201"/>
                <c:pt idx="0">
                  <c:v>873.09251587726885</c:v>
                </c:pt>
                <c:pt idx="1">
                  <c:v>877.36159071849613</c:v>
                </c:pt>
                <c:pt idx="2">
                  <c:v>881.63066555972341</c:v>
                </c:pt>
                <c:pt idx="3">
                  <c:v>885.89974040095069</c:v>
                </c:pt>
                <c:pt idx="4">
                  <c:v>890.16881524217797</c:v>
                </c:pt>
                <c:pt idx="5">
                  <c:v>894.43789008340525</c:v>
                </c:pt>
                <c:pt idx="6">
                  <c:v>898.70696492463253</c:v>
                </c:pt>
                <c:pt idx="7">
                  <c:v>902.97603976585981</c:v>
                </c:pt>
                <c:pt idx="8">
                  <c:v>907.24511460708709</c:v>
                </c:pt>
                <c:pt idx="9">
                  <c:v>911.51418944831437</c:v>
                </c:pt>
                <c:pt idx="10">
                  <c:v>915.78326428954165</c:v>
                </c:pt>
                <c:pt idx="11">
                  <c:v>920.05233913076893</c:v>
                </c:pt>
                <c:pt idx="12">
                  <c:v>924.32141397199621</c:v>
                </c:pt>
                <c:pt idx="13">
                  <c:v>928.59048881322349</c:v>
                </c:pt>
                <c:pt idx="14">
                  <c:v>932.85956365445077</c:v>
                </c:pt>
                <c:pt idx="15">
                  <c:v>937.12863849567805</c:v>
                </c:pt>
                <c:pt idx="16">
                  <c:v>941.39771333690533</c:v>
                </c:pt>
                <c:pt idx="17">
                  <c:v>945.66678817813261</c:v>
                </c:pt>
                <c:pt idx="18">
                  <c:v>949.93586301935989</c:v>
                </c:pt>
                <c:pt idx="19">
                  <c:v>954.20493786058717</c:v>
                </c:pt>
                <c:pt idx="20">
                  <c:v>958.47401270181444</c:v>
                </c:pt>
                <c:pt idx="21">
                  <c:v>962.74308754304172</c:v>
                </c:pt>
                <c:pt idx="22">
                  <c:v>967.012162384269</c:v>
                </c:pt>
                <c:pt idx="23">
                  <c:v>971.28123722549628</c:v>
                </c:pt>
                <c:pt idx="24">
                  <c:v>975.55031206672356</c:v>
                </c:pt>
                <c:pt idx="25">
                  <c:v>979.81938690795084</c:v>
                </c:pt>
                <c:pt idx="26">
                  <c:v>984.08846174917812</c:v>
                </c:pt>
                <c:pt idx="27">
                  <c:v>988.3575365904054</c:v>
                </c:pt>
                <c:pt idx="28">
                  <c:v>992.62661143163268</c:v>
                </c:pt>
                <c:pt idx="29">
                  <c:v>996.89568627285996</c:v>
                </c:pt>
                <c:pt idx="30">
                  <c:v>1001.1647611140872</c:v>
                </c:pt>
                <c:pt idx="31">
                  <c:v>1005.4338359553145</c:v>
                </c:pt>
                <c:pt idx="32">
                  <c:v>1009.7029107965418</c:v>
                </c:pt>
                <c:pt idx="33">
                  <c:v>1013.9719856377691</c:v>
                </c:pt>
                <c:pt idx="34">
                  <c:v>1018.2410604789964</c:v>
                </c:pt>
                <c:pt idx="35">
                  <c:v>1022.5101353202236</c:v>
                </c:pt>
                <c:pt idx="36">
                  <c:v>1026.7792101614509</c:v>
                </c:pt>
                <c:pt idx="37">
                  <c:v>1031.0482850026783</c:v>
                </c:pt>
                <c:pt idx="38">
                  <c:v>1035.3173598439057</c:v>
                </c:pt>
                <c:pt idx="39">
                  <c:v>1039.5864346851331</c:v>
                </c:pt>
                <c:pt idx="40">
                  <c:v>1043.8555095263605</c:v>
                </c:pt>
                <c:pt idx="41">
                  <c:v>1048.1245843675879</c:v>
                </c:pt>
                <c:pt idx="42">
                  <c:v>1052.3936592088153</c:v>
                </c:pt>
                <c:pt idx="43">
                  <c:v>1056.6627340500427</c:v>
                </c:pt>
                <c:pt idx="44">
                  <c:v>1060.9318088912701</c:v>
                </c:pt>
                <c:pt idx="45">
                  <c:v>1065.2008837324975</c:v>
                </c:pt>
                <c:pt idx="46">
                  <c:v>1069.4699585737249</c:v>
                </c:pt>
                <c:pt idx="47">
                  <c:v>1073.7390334149522</c:v>
                </c:pt>
                <c:pt idx="48">
                  <c:v>1078.0081082561796</c:v>
                </c:pt>
                <c:pt idx="49">
                  <c:v>1082.277183097407</c:v>
                </c:pt>
                <c:pt idx="50">
                  <c:v>1086.5462579386344</c:v>
                </c:pt>
                <c:pt idx="51">
                  <c:v>1090.8153327798618</c:v>
                </c:pt>
                <c:pt idx="52">
                  <c:v>1095.0844076210892</c:v>
                </c:pt>
                <c:pt idx="53">
                  <c:v>1099.3534824623166</c:v>
                </c:pt>
                <c:pt idx="54">
                  <c:v>1103.622557303544</c:v>
                </c:pt>
                <c:pt idx="55">
                  <c:v>1107.8916321447714</c:v>
                </c:pt>
                <c:pt idx="56">
                  <c:v>1112.1607069859988</c:v>
                </c:pt>
                <c:pt idx="57">
                  <c:v>1116.4297818272262</c:v>
                </c:pt>
                <c:pt idx="58">
                  <c:v>1120.6988566684536</c:v>
                </c:pt>
                <c:pt idx="59">
                  <c:v>1124.967931509681</c:v>
                </c:pt>
                <c:pt idx="60">
                  <c:v>1129.2370063509084</c:v>
                </c:pt>
                <c:pt idx="61">
                  <c:v>1133.5060811921358</c:v>
                </c:pt>
                <c:pt idx="62">
                  <c:v>1137.7751560333631</c:v>
                </c:pt>
                <c:pt idx="63">
                  <c:v>1142.0442308745905</c:v>
                </c:pt>
                <c:pt idx="64">
                  <c:v>1146.3133057158179</c:v>
                </c:pt>
                <c:pt idx="65">
                  <c:v>1150.5823805570453</c:v>
                </c:pt>
                <c:pt idx="66">
                  <c:v>1154.8514553982727</c:v>
                </c:pt>
                <c:pt idx="67">
                  <c:v>1159.1205302395001</c:v>
                </c:pt>
                <c:pt idx="68">
                  <c:v>1163.3896050807275</c:v>
                </c:pt>
                <c:pt idx="69">
                  <c:v>1167.6586799219549</c:v>
                </c:pt>
                <c:pt idx="70">
                  <c:v>1171.9277547631823</c:v>
                </c:pt>
                <c:pt idx="71">
                  <c:v>1176.1968296044097</c:v>
                </c:pt>
                <c:pt idx="72">
                  <c:v>1180.4659044456371</c:v>
                </c:pt>
                <c:pt idx="73">
                  <c:v>1184.7349792868645</c:v>
                </c:pt>
                <c:pt idx="74">
                  <c:v>1189.0040541280919</c:v>
                </c:pt>
                <c:pt idx="75">
                  <c:v>1193.2731289693193</c:v>
                </c:pt>
                <c:pt idx="76">
                  <c:v>1197.5422038105467</c:v>
                </c:pt>
                <c:pt idx="77">
                  <c:v>1201.811278651774</c:v>
                </c:pt>
                <c:pt idx="78">
                  <c:v>1206.0803534930014</c:v>
                </c:pt>
                <c:pt idx="79">
                  <c:v>1210.3494283342288</c:v>
                </c:pt>
                <c:pt idx="80">
                  <c:v>1214.6185031754562</c:v>
                </c:pt>
                <c:pt idx="81">
                  <c:v>1218.8875780166836</c:v>
                </c:pt>
                <c:pt idx="82">
                  <c:v>1223.156652857911</c:v>
                </c:pt>
                <c:pt idx="83">
                  <c:v>1227.4257276991384</c:v>
                </c:pt>
                <c:pt idx="84">
                  <c:v>1231.6948025403658</c:v>
                </c:pt>
                <c:pt idx="85">
                  <c:v>1235.9638773815932</c:v>
                </c:pt>
                <c:pt idx="86">
                  <c:v>1240.2329522228206</c:v>
                </c:pt>
                <c:pt idx="87">
                  <c:v>1244.502027064048</c:v>
                </c:pt>
                <c:pt idx="88">
                  <c:v>1248.7711019052754</c:v>
                </c:pt>
                <c:pt idx="89">
                  <c:v>1253.0401767465028</c:v>
                </c:pt>
                <c:pt idx="90">
                  <c:v>1257.3092515877302</c:v>
                </c:pt>
                <c:pt idx="91">
                  <c:v>1261.5783264289576</c:v>
                </c:pt>
                <c:pt idx="92">
                  <c:v>1265.8474012701849</c:v>
                </c:pt>
                <c:pt idx="93">
                  <c:v>1270.1164761114123</c:v>
                </c:pt>
                <c:pt idx="94">
                  <c:v>1274.3855509526397</c:v>
                </c:pt>
                <c:pt idx="95">
                  <c:v>1278.6546257938671</c:v>
                </c:pt>
                <c:pt idx="96">
                  <c:v>1282.9237006350945</c:v>
                </c:pt>
                <c:pt idx="97">
                  <c:v>1287.1927754763219</c:v>
                </c:pt>
                <c:pt idx="98">
                  <c:v>1291.4618503175493</c:v>
                </c:pt>
                <c:pt idx="99">
                  <c:v>1295.7309251587767</c:v>
                </c:pt>
                <c:pt idx="100">
                  <c:v>1300.0000000000041</c:v>
                </c:pt>
                <c:pt idx="101">
                  <c:v>1304.2690748412315</c:v>
                </c:pt>
                <c:pt idx="102">
                  <c:v>1308.5381496824589</c:v>
                </c:pt>
                <c:pt idx="103">
                  <c:v>1312.8072245236863</c:v>
                </c:pt>
                <c:pt idx="104">
                  <c:v>1317.0762993649137</c:v>
                </c:pt>
                <c:pt idx="105">
                  <c:v>1321.3453742061411</c:v>
                </c:pt>
                <c:pt idx="106">
                  <c:v>1325.6144490473685</c:v>
                </c:pt>
                <c:pt idx="107">
                  <c:v>1329.8835238885958</c:v>
                </c:pt>
                <c:pt idx="108">
                  <c:v>1334.1525987298232</c:v>
                </c:pt>
                <c:pt idx="109">
                  <c:v>1338.4216735710506</c:v>
                </c:pt>
                <c:pt idx="110">
                  <c:v>1342.690748412278</c:v>
                </c:pt>
                <c:pt idx="111">
                  <c:v>1346.9598232535054</c:v>
                </c:pt>
                <c:pt idx="112">
                  <c:v>1351.2288980947328</c:v>
                </c:pt>
                <c:pt idx="113">
                  <c:v>1355.4979729359602</c:v>
                </c:pt>
                <c:pt idx="114">
                  <c:v>1359.7670477771876</c:v>
                </c:pt>
                <c:pt idx="115">
                  <c:v>1364.036122618415</c:v>
                </c:pt>
                <c:pt idx="116">
                  <c:v>1368.3051974596424</c:v>
                </c:pt>
                <c:pt idx="117">
                  <c:v>1372.5742723008698</c:v>
                </c:pt>
                <c:pt idx="118">
                  <c:v>1376.8433471420972</c:v>
                </c:pt>
                <c:pt idx="119">
                  <c:v>1381.1124219833246</c:v>
                </c:pt>
                <c:pt idx="120">
                  <c:v>1385.381496824552</c:v>
                </c:pt>
                <c:pt idx="121">
                  <c:v>1389.6505716657794</c:v>
                </c:pt>
                <c:pt idx="122">
                  <c:v>1393.9196465070067</c:v>
                </c:pt>
                <c:pt idx="123">
                  <c:v>1398.1887213482341</c:v>
                </c:pt>
                <c:pt idx="124">
                  <c:v>1402.4577961894615</c:v>
                </c:pt>
                <c:pt idx="125">
                  <c:v>1406.7268710306889</c:v>
                </c:pt>
                <c:pt idx="126">
                  <c:v>1410.9959458719163</c:v>
                </c:pt>
                <c:pt idx="127">
                  <c:v>1415.2650207131437</c:v>
                </c:pt>
                <c:pt idx="128">
                  <c:v>1419.5340955543711</c:v>
                </c:pt>
                <c:pt idx="129">
                  <c:v>1423.8031703955985</c:v>
                </c:pt>
                <c:pt idx="130">
                  <c:v>1428.0722452368259</c:v>
                </c:pt>
                <c:pt idx="131">
                  <c:v>1432.3413200780533</c:v>
                </c:pt>
                <c:pt idx="132">
                  <c:v>1436.6103949192807</c:v>
                </c:pt>
                <c:pt idx="133">
                  <c:v>1440.8794697605081</c:v>
                </c:pt>
                <c:pt idx="134">
                  <c:v>1445.1485446017355</c:v>
                </c:pt>
                <c:pt idx="135">
                  <c:v>1449.4176194429629</c:v>
                </c:pt>
                <c:pt idx="136">
                  <c:v>1453.6866942841903</c:v>
                </c:pt>
                <c:pt idx="137">
                  <c:v>1457.9557691254176</c:v>
                </c:pt>
                <c:pt idx="138">
                  <c:v>1462.224843966645</c:v>
                </c:pt>
                <c:pt idx="139">
                  <c:v>1466.4939188078724</c:v>
                </c:pt>
                <c:pt idx="140">
                  <c:v>1470.7629936490998</c:v>
                </c:pt>
                <c:pt idx="141">
                  <c:v>1475.0320684903272</c:v>
                </c:pt>
                <c:pt idx="142">
                  <c:v>1479.3011433315546</c:v>
                </c:pt>
                <c:pt idx="143">
                  <c:v>1483.570218172782</c:v>
                </c:pt>
                <c:pt idx="144">
                  <c:v>1487.8392930140094</c:v>
                </c:pt>
                <c:pt idx="145">
                  <c:v>1492.1083678552368</c:v>
                </c:pt>
                <c:pt idx="146">
                  <c:v>1496.3774426964642</c:v>
                </c:pt>
                <c:pt idx="147">
                  <c:v>1500.6465175376916</c:v>
                </c:pt>
                <c:pt idx="148">
                  <c:v>1504.915592378919</c:v>
                </c:pt>
                <c:pt idx="149">
                  <c:v>1509.1846672201464</c:v>
                </c:pt>
                <c:pt idx="150">
                  <c:v>1513.4537420613738</c:v>
                </c:pt>
                <c:pt idx="151">
                  <c:v>1517.7228169026012</c:v>
                </c:pt>
                <c:pt idx="152">
                  <c:v>1521.9918917438285</c:v>
                </c:pt>
                <c:pt idx="153">
                  <c:v>1526.2609665850559</c:v>
                </c:pt>
                <c:pt idx="154">
                  <c:v>1530.5300414262833</c:v>
                </c:pt>
                <c:pt idx="155">
                  <c:v>1534.7991162675107</c:v>
                </c:pt>
                <c:pt idx="156">
                  <c:v>1539.0681911087381</c:v>
                </c:pt>
                <c:pt idx="157">
                  <c:v>1543.3372659499655</c:v>
                </c:pt>
                <c:pt idx="158">
                  <c:v>1547.6063407911929</c:v>
                </c:pt>
                <c:pt idx="159">
                  <c:v>1551.8754156324203</c:v>
                </c:pt>
                <c:pt idx="160">
                  <c:v>1556.1444904736477</c:v>
                </c:pt>
                <c:pt idx="161">
                  <c:v>1560.4135653148751</c:v>
                </c:pt>
                <c:pt idx="162">
                  <c:v>1564.6826401561025</c:v>
                </c:pt>
                <c:pt idx="163">
                  <c:v>1568.9517149973299</c:v>
                </c:pt>
                <c:pt idx="164">
                  <c:v>1573.2207898385573</c:v>
                </c:pt>
                <c:pt idx="165">
                  <c:v>1577.4898646797847</c:v>
                </c:pt>
                <c:pt idx="166">
                  <c:v>1581.7589395210121</c:v>
                </c:pt>
                <c:pt idx="167">
                  <c:v>1586.0280143622394</c:v>
                </c:pt>
                <c:pt idx="168">
                  <c:v>1590.2970892034668</c:v>
                </c:pt>
                <c:pt idx="169">
                  <c:v>1594.5661640446942</c:v>
                </c:pt>
                <c:pt idx="170">
                  <c:v>1598.8352388859216</c:v>
                </c:pt>
                <c:pt idx="171">
                  <c:v>1603.104313727149</c:v>
                </c:pt>
                <c:pt idx="172">
                  <c:v>1607.3733885683764</c:v>
                </c:pt>
                <c:pt idx="173">
                  <c:v>1611.6424634096038</c:v>
                </c:pt>
                <c:pt idx="174">
                  <c:v>1615.9115382508312</c:v>
                </c:pt>
                <c:pt idx="175">
                  <c:v>1620.1806130920586</c:v>
                </c:pt>
                <c:pt idx="176">
                  <c:v>1624.449687933286</c:v>
                </c:pt>
                <c:pt idx="177">
                  <c:v>1628.7187627745134</c:v>
                </c:pt>
                <c:pt idx="178">
                  <c:v>1632.9878376157408</c:v>
                </c:pt>
                <c:pt idx="179">
                  <c:v>1637.2569124569682</c:v>
                </c:pt>
                <c:pt idx="180">
                  <c:v>1641.5259872981956</c:v>
                </c:pt>
                <c:pt idx="181">
                  <c:v>1645.795062139423</c:v>
                </c:pt>
                <c:pt idx="182">
                  <c:v>1650.0641369806503</c:v>
                </c:pt>
                <c:pt idx="183">
                  <c:v>1654.3332118218777</c:v>
                </c:pt>
                <c:pt idx="184">
                  <c:v>1658.6022866631051</c:v>
                </c:pt>
                <c:pt idx="185">
                  <c:v>1662.8713615043325</c:v>
                </c:pt>
                <c:pt idx="186">
                  <c:v>1667.1404363455599</c:v>
                </c:pt>
                <c:pt idx="187">
                  <c:v>1671.4095111867873</c:v>
                </c:pt>
                <c:pt idx="188">
                  <c:v>1675.6785860280147</c:v>
                </c:pt>
                <c:pt idx="189">
                  <c:v>1679.9476608692421</c:v>
                </c:pt>
                <c:pt idx="190">
                  <c:v>1684.2167357104695</c:v>
                </c:pt>
                <c:pt idx="191">
                  <c:v>1688.4858105516969</c:v>
                </c:pt>
                <c:pt idx="192">
                  <c:v>1692.7548853929243</c:v>
                </c:pt>
                <c:pt idx="193">
                  <c:v>1697.0239602341517</c:v>
                </c:pt>
                <c:pt idx="194">
                  <c:v>1701.2930350753791</c:v>
                </c:pt>
                <c:pt idx="195">
                  <c:v>1705.5621099166065</c:v>
                </c:pt>
                <c:pt idx="196">
                  <c:v>1709.8311847578339</c:v>
                </c:pt>
                <c:pt idx="197">
                  <c:v>1714.1002595990612</c:v>
                </c:pt>
                <c:pt idx="198">
                  <c:v>1718.3693344402886</c:v>
                </c:pt>
                <c:pt idx="199">
                  <c:v>1722.638409281516</c:v>
                </c:pt>
                <c:pt idx="200">
                  <c:v>1726.9074841227311</c:v>
                </c:pt>
              </c:numCache>
            </c:numRef>
          </c:cat>
          <c:val>
            <c:numRef>
              <c:f>'SPERT® Normal (1-Point entry)'!$HP$108:$PH$108</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1.2199522388680751E-3</c:v>
                </c:pt>
                <c:pt idx="144">
                  <c:v>1.1731139505652896E-3</c:v>
                </c:pt>
                <c:pt idx="145">
                  <c:v>1.1270591402595277E-3</c:v>
                </c:pt>
                <c:pt idx="146">
                  <c:v>1.0818382845569669E-3</c:v>
                </c:pt>
                <c:pt idx="147">
                  <c:v>1.0374976515045097E-3</c:v>
                </c:pt>
                <c:pt idx="148">
                  <c:v>9.9407930630814978E-4</c:v>
                </c:pt>
                <c:pt idx="149">
                  <c:v>9.5162113533101304E-4</c:v>
                </c:pt>
                <c:pt idx="150">
                  <c:v>9.1015688749541133E-4</c:v>
                </c:pt>
                <c:pt idx="151">
                  <c:v>8.6971623214222014E-4</c:v>
                </c:pt>
                <c:pt idx="152">
                  <c:v>8.3032483233957011E-4</c:v>
                </c:pt>
                <c:pt idx="153">
                  <c:v>7.9200443258117305E-4</c:v>
                </c:pt>
                <c:pt idx="154">
                  <c:v>7.5477295977267563E-4</c:v>
                </c:pt>
                <c:pt idx="155">
                  <c:v>7.1864463637208919E-4</c:v>
                </c:pt>
                <c:pt idx="156">
                  <c:v>6.8363010452744829E-4</c:v>
                </c:pt>
                <c:pt idx="157">
                  <c:v>6.4973656004112127E-4</c:v>
                </c:pt>
                <c:pt idx="158">
                  <c:v>6.1696789498533904E-4</c:v>
                </c:pt>
                <c:pt idx="159">
                  <c:v>5.8532484779713579E-4</c:v>
                </c:pt>
                <c:pt idx="160">
                  <c:v>5.548051596925475E-4</c:v>
                </c:pt>
                <c:pt idx="161">
                  <c:v>5.2540373625915003E-4</c:v>
                </c:pt>
                <c:pt idx="162">
                  <c:v>4.9711281311225165E-4</c:v>
                </c:pt>
                <c:pt idx="163">
                  <c:v>4.699221245327777E-4</c:v>
                </c:pt>
                <c:pt idx="164">
                  <c:v>4.4381907404345662E-4</c:v>
                </c:pt>
                <c:pt idx="165">
                  <c:v>4.1878890592376397E-4</c:v>
                </c:pt>
                <c:pt idx="166">
                  <c:v>3.9481487671255228E-4</c:v>
                </c:pt>
                <c:pt idx="167">
                  <c:v>3.7187842579976515E-4</c:v>
                </c:pt>
                <c:pt idx="168">
                  <c:v>3.4995934426448422E-4</c:v>
                </c:pt>
                <c:pt idx="169">
                  <c:v>3.2903594117512968E-4</c:v>
                </c:pt>
                <c:pt idx="170">
                  <c:v>3.090852066283478E-4</c:v>
                </c:pt>
                <c:pt idx="171">
                  <c:v>2.9008297086534726E-4</c:v>
                </c:pt>
                <c:pt idx="172">
                  <c:v>2.7200405886762568E-4</c:v>
                </c:pt>
                <c:pt idx="173">
                  <c:v>2.5482243989760362E-4</c:v>
                </c:pt>
                <c:pt idx="174">
                  <c:v>2.3851137151312789E-4</c:v>
                </c:pt>
                <c:pt idx="175">
                  <c:v>2.230435376476383E-4</c:v>
                </c:pt>
                <c:pt idx="176">
                  <c:v>2.0839118040955469E-4</c:v>
                </c:pt>
                <c:pt idx="177">
                  <c:v>1.9452622531471314E-4</c:v>
                </c:pt>
                <c:pt idx="178">
                  <c:v>1.8142039972408601E-4</c:v>
                </c:pt>
                <c:pt idx="179">
                  <c:v>1.6904534431523143E-4</c:v>
                </c:pt>
                <c:pt idx="180">
                  <c:v>1.5737271746962893E-4</c:v>
                </c:pt>
                <c:pt idx="181">
                  <c:v>1.4637429250900755E-4</c:v>
                </c:pt>
                <c:pt idx="182">
                  <c:v>1.360220477617721E-4</c:v>
                </c:pt>
                <c:pt idx="183">
                  <c:v>1.2628824948547677E-4</c:v>
                </c:pt>
                <c:pt idx="184">
                  <c:v>1.1714552771287578E-4</c:v>
                </c:pt>
                <c:pt idx="185">
                  <c:v>1.0856694512727691E-4</c:v>
                </c:pt>
                <c:pt idx="186">
                  <c:v>1.0052605910769836E-4</c:v>
                </c:pt>
                <c:pt idx="187">
                  <c:v>9.2996977115637414E-5</c:v>
                </c:pt>
                <c:pt idx="188">
                  <c:v>8.5954405623109114E-5</c:v>
                </c:pt>
                <c:pt idx="189">
                  <c:v>7.9373692806049712E-5</c:v>
                </c:pt>
                <c:pt idx="190">
                  <c:v>7.3230865248249692E-5</c:v>
                </c:pt>
                <c:pt idx="191">
                  <c:v>6.7502658918782782E-5</c:v>
                </c:pt>
                <c:pt idx="192">
                  <c:v>6.2166544700527983E-5</c:v>
                </c:pt>
                <c:pt idx="193">
                  <c:v>5.7200748758979794E-5</c:v>
                </c:pt>
                <c:pt idx="194">
                  <c:v>5.258426804924021E-5</c:v>
                </c:pt>
                <c:pt idx="195">
                  <c:v>4.8296881265050646E-5</c:v>
                </c:pt>
                <c:pt idx="196">
                  <c:v>4.431915553711372E-5</c:v>
                </c:pt>
                <c:pt idx="197">
                  <c:v>4.0632449188961309E-5</c:v>
                </c:pt>
                <c:pt idx="198">
                  <c:v>3.7218910857419337E-5</c:v>
                </c:pt>
                <c:pt idx="199">
                  <c:v>3.406147528149857E-5</c:v>
                </c:pt>
                <c:pt idx="200">
                  <c:v>3.1143856058498431E-5</c:v>
                </c:pt>
              </c:numCache>
            </c:numRef>
          </c:val>
          <c:extLst>
            <c:ext xmlns:c16="http://schemas.microsoft.com/office/drawing/2014/chart" uri="{C3380CC4-5D6E-409C-BE32-E72D297353CC}">
              <c16:uniqueId val="{00000001-B85D-4094-B70F-B57D1944E04E}"/>
            </c:ext>
          </c:extLst>
        </c:ser>
        <c:dLbls>
          <c:showLegendKey val="0"/>
          <c:showVal val="0"/>
          <c:showCatName val="0"/>
          <c:showSerName val="0"/>
          <c:showPercent val="0"/>
          <c:showBubbleSize val="0"/>
        </c:dLbls>
        <c:gapWidth val="0"/>
        <c:overlap val="100"/>
        <c:axId val="613283808"/>
        <c:axId val="613280200"/>
      </c:barChart>
      <c:lineChart>
        <c:grouping val="standard"/>
        <c:varyColors val="0"/>
        <c:ser>
          <c:idx val="3"/>
          <c:order val="3"/>
          <c:spPr>
            <a:ln w="50800" cap="rnd">
              <a:solidFill>
                <a:schemeClr val="tx1">
                  <a:lumMod val="50000"/>
                  <a:lumOff val="50000"/>
                </a:schemeClr>
              </a:solidFill>
              <a:round/>
            </a:ln>
            <a:effectLst/>
          </c:spPr>
          <c:marker>
            <c:symbol val="none"/>
          </c:marker>
          <c:cat>
            <c:numRef>
              <c:f>'SPERT® Normal (1-Point entry)'!$W$104:$HO$104</c:f>
              <c:numCache>
                <c:formatCode>#,##0_);\(#,##0\)</c:formatCode>
                <c:ptCount val="201"/>
                <c:pt idx="0">
                  <c:v>873.09251587726885</c:v>
                </c:pt>
                <c:pt idx="1">
                  <c:v>877.36159071849613</c:v>
                </c:pt>
                <c:pt idx="2">
                  <c:v>881.63066555972341</c:v>
                </c:pt>
                <c:pt idx="3">
                  <c:v>885.89974040095069</c:v>
                </c:pt>
                <c:pt idx="4">
                  <c:v>890.16881524217797</c:v>
                </c:pt>
                <c:pt idx="5">
                  <c:v>894.43789008340525</c:v>
                </c:pt>
                <c:pt idx="6">
                  <c:v>898.70696492463253</c:v>
                </c:pt>
                <c:pt idx="7">
                  <c:v>902.97603976585981</c:v>
                </c:pt>
                <c:pt idx="8">
                  <c:v>907.24511460708709</c:v>
                </c:pt>
                <c:pt idx="9">
                  <c:v>911.51418944831437</c:v>
                </c:pt>
                <c:pt idx="10">
                  <c:v>915.78326428954165</c:v>
                </c:pt>
                <c:pt idx="11">
                  <c:v>920.05233913076893</c:v>
                </c:pt>
                <c:pt idx="12">
                  <c:v>924.32141397199621</c:v>
                </c:pt>
                <c:pt idx="13">
                  <c:v>928.59048881322349</c:v>
                </c:pt>
                <c:pt idx="14">
                  <c:v>932.85956365445077</c:v>
                </c:pt>
                <c:pt idx="15">
                  <c:v>937.12863849567805</c:v>
                </c:pt>
                <c:pt idx="16">
                  <c:v>941.39771333690533</c:v>
                </c:pt>
                <c:pt idx="17">
                  <c:v>945.66678817813261</c:v>
                </c:pt>
                <c:pt idx="18">
                  <c:v>949.93586301935989</c:v>
                </c:pt>
                <c:pt idx="19">
                  <c:v>954.20493786058717</c:v>
                </c:pt>
                <c:pt idx="20">
                  <c:v>958.47401270181444</c:v>
                </c:pt>
                <c:pt idx="21">
                  <c:v>962.74308754304172</c:v>
                </c:pt>
                <c:pt idx="22">
                  <c:v>967.012162384269</c:v>
                </c:pt>
                <c:pt idx="23">
                  <c:v>971.28123722549628</c:v>
                </c:pt>
                <c:pt idx="24">
                  <c:v>975.55031206672356</c:v>
                </c:pt>
                <c:pt idx="25">
                  <c:v>979.81938690795084</c:v>
                </c:pt>
                <c:pt idx="26">
                  <c:v>984.08846174917812</c:v>
                </c:pt>
                <c:pt idx="27">
                  <c:v>988.3575365904054</c:v>
                </c:pt>
                <c:pt idx="28">
                  <c:v>992.62661143163268</c:v>
                </c:pt>
                <c:pt idx="29">
                  <c:v>996.89568627285996</c:v>
                </c:pt>
                <c:pt idx="30">
                  <c:v>1001.1647611140872</c:v>
                </c:pt>
                <c:pt idx="31">
                  <c:v>1005.4338359553145</c:v>
                </c:pt>
                <c:pt idx="32">
                  <c:v>1009.7029107965418</c:v>
                </c:pt>
                <c:pt idx="33">
                  <c:v>1013.9719856377691</c:v>
                </c:pt>
                <c:pt idx="34">
                  <c:v>1018.2410604789964</c:v>
                </c:pt>
                <c:pt idx="35">
                  <c:v>1022.5101353202236</c:v>
                </c:pt>
                <c:pt idx="36">
                  <c:v>1026.7792101614509</c:v>
                </c:pt>
                <c:pt idx="37">
                  <c:v>1031.0482850026783</c:v>
                </c:pt>
                <c:pt idx="38">
                  <c:v>1035.3173598439057</c:v>
                </c:pt>
                <c:pt idx="39">
                  <c:v>1039.5864346851331</c:v>
                </c:pt>
                <c:pt idx="40">
                  <c:v>1043.8555095263605</c:v>
                </c:pt>
                <c:pt idx="41">
                  <c:v>1048.1245843675879</c:v>
                </c:pt>
                <c:pt idx="42">
                  <c:v>1052.3936592088153</c:v>
                </c:pt>
                <c:pt idx="43">
                  <c:v>1056.6627340500427</c:v>
                </c:pt>
                <c:pt idx="44">
                  <c:v>1060.9318088912701</c:v>
                </c:pt>
                <c:pt idx="45">
                  <c:v>1065.2008837324975</c:v>
                </c:pt>
                <c:pt idx="46">
                  <c:v>1069.4699585737249</c:v>
                </c:pt>
                <c:pt idx="47">
                  <c:v>1073.7390334149522</c:v>
                </c:pt>
                <c:pt idx="48">
                  <c:v>1078.0081082561796</c:v>
                </c:pt>
                <c:pt idx="49">
                  <c:v>1082.277183097407</c:v>
                </c:pt>
                <c:pt idx="50">
                  <c:v>1086.5462579386344</c:v>
                </c:pt>
                <c:pt idx="51">
                  <c:v>1090.8153327798618</c:v>
                </c:pt>
                <c:pt idx="52">
                  <c:v>1095.0844076210892</c:v>
                </c:pt>
                <c:pt idx="53">
                  <c:v>1099.3534824623166</c:v>
                </c:pt>
                <c:pt idx="54">
                  <c:v>1103.622557303544</c:v>
                </c:pt>
                <c:pt idx="55">
                  <c:v>1107.8916321447714</c:v>
                </c:pt>
                <c:pt idx="56">
                  <c:v>1112.1607069859988</c:v>
                </c:pt>
                <c:pt idx="57">
                  <c:v>1116.4297818272262</c:v>
                </c:pt>
                <c:pt idx="58">
                  <c:v>1120.6988566684536</c:v>
                </c:pt>
                <c:pt idx="59">
                  <c:v>1124.967931509681</c:v>
                </c:pt>
                <c:pt idx="60">
                  <c:v>1129.2370063509084</c:v>
                </c:pt>
                <c:pt idx="61">
                  <c:v>1133.5060811921358</c:v>
                </c:pt>
                <c:pt idx="62">
                  <c:v>1137.7751560333631</c:v>
                </c:pt>
                <c:pt idx="63">
                  <c:v>1142.0442308745905</c:v>
                </c:pt>
                <c:pt idx="64">
                  <c:v>1146.3133057158179</c:v>
                </c:pt>
                <c:pt idx="65">
                  <c:v>1150.5823805570453</c:v>
                </c:pt>
                <c:pt idx="66">
                  <c:v>1154.8514553982727</c:v>
                </c:pt>
                <c:pt idx="67">
                  <c:v>1159.1205302395001</c:v>
                </c:pt>
                <c:pt idx="68">
                  <c:v>1163.3896050807275</c:v>
                </c:pt>
                <c:pt idx="69">
                  <c:v>1167.6586799219549</c:v>
                </c:pt>
                <c:pt idx="70">
                  <c:v>1171.9277547631823</c:v>
                </c:pt>
                <c:pt idx="71">
                  <c:v>1176.1968296044097</c:v>
                </c:pt>
                <c:pt idx="72">
                  <c:v>1180.4659044456371</c:v>
                </c:pt>
                <c:pt idx="73">
                  <c:v>1184.7349792868645</c:v>
                </c:pt>
                <c:pt idx="74">
                  <c:v>1189.0040541280919</c:v>
                </c:pt>
                <c:pt idx="75">
                  <c:v>1193.2731289693193</c:v>
                </c:pt>
                <c:pt idx="76">
                  <c:v>1197.5422038105467</c:v>
                </c:pt>
                <c:pt idx="77">
                  <c:v>1201.811278651774</c:v>
                </c:pt>
                <c:pt idx="78">
                  <c:v>1206.0803534930014</c:v>
                </c:pt>
                <c:pt idx="79">
                  <c:v>1210.3494283342288</c:v>
                </c:pt>
                <c:pt idx="80">
                  <c:v>1214.6185031754562</c:v>
                </c:pt>
                <c:pt idx="81">
                  <c:v>1218.8875780166836</c:v>
                </c:pt>
                <c:pt idx="82">
                  <c:v>1223.156652857911</c:v>
                </c:pt>
                <c:pt idx="83">
                  <c:v>1227.4257276991384</c:v>
                </c:pt>
                <c:pt idx="84">
                  <c:v>1231.6948025403658</c:v>
                </c:pt>
                <c:pt idx="85">
                  <c:v>1235.9638773815932</c:v>
                </c:pt>
                <c:pt idx="86">
                  <c:v>1240.2329522228206</c:v>
                </c:pt>
                <c:pt idx="87">
                  <c:v>1244.502027064048</c:v>
                </c:pt>
                <c:pt idx="88">
                  <c:v>1248.7711019052754</c:v>
                </c:pt>
                <c:pt idx="89">
                  <c:v>1253.0401767465028</c:v>
                </c:pt>
                <c:pt idx="90">
                  <c:v>1257.3092515877302</c:v>
                </c:pt>
                <c:pt idx="91">
                  <c:v>1261.5783264289576</c:v>
                </c:pt>
                <c:pt idx="92">
                  <c:v>1265.8474012701849</c:v>
                </c:pt>
                <c:pt idx="93">
                  <c:v>1270.1164761114123</c:v>
                </c:pt>
                <c:pt idx="94">
                  <c:v>1274.3855509526397</c:v>
                </c:pt>
                <c:pt idx="95">
                  <c:v>1278.6546257938671</c:v>
                </c:pt>
                <c:pt idx="96">
                  <c:v>1282.9237006350945</c:v>
                </c:pt>
                <c:pt idx="97">
                  <c:v>1287.1927754763219</c:v>
                </c:pt>
                <c:pt idx="98">
                  <c:v>1291.4618503175493</c:v>
                </c:pt>
                <c:pt idx="99">
                  <c:v>1295.7309251587767</c:v>
                </c:pt>
                <c:pt idx="100">
                  <c:v>1300.0000000000041</c:v>
                </c:pt>
                <c:pt idx="101">
                  <c:v>1304.2690748412315</c:v>
                </c:pt>
                <c:pt idx="102">
                  <c:v>1308.5381496824589</c:v>
                </c:pt>
                <c:pt idx="103">
                  <c:v>1312.8072245236863</c:v>
                </c:pt>
                <c:pt idx="104">
                  <c:v>1317.0762993649137</c:v>
                </c:pt>
                <c:pt idx="105">
                  <c:v>1321.3453742061411</c:v>
                </c:pt>
                <c:pt idx="106">
                  <c:v>1325.6144490473685</c:v>
                </c:pt>
                <c:pt idx="107">
                  <c:v>1329.8835238885958</c:v>
                </c:pt>
                <c:pt idx="108">
                  <c:v>1334.1525987298232</c:v>
                </c:pt>
                <c:pt idx="109">
                  <c:v>1338.4216735710506</c:v>
                </c:pt>
                <c:pt idx="110">
                  <c:v>1342.690748412278</c:v>
                </c:pt>
                <c:pt idx="111">
                  <c:v>1346.9598232535054</c:v>
                </c:pt>
                <c:pt idx="112">
                  <c:v>1351.2288980947328</c:v>
                </c:pt>
                <c:pt idx="113">
                  <c:v>1355.4979729359602</c:v>
                </c:pt>
                <c:pt idx="114">
                  <c:v>1359.7670477771876</c:v>
                </c:pt>
                <c:pt idx="115">
                  <c:v>1364.036122618415</c:v>
                </c:pt>
                <c:pt idx="116">
                  <c:v>1368.3051974596424</c:v>
                </c:pt>
                <c:pt idx="117">
                  <c:v>1372.5742723008698</c:v>
                </c:pt>
                <c:pt idx="118">
                  <c:v>1376.8433471420972</c:v>
                </c:pt>
                <c:pt idx="119">
                  <c:v>1381.1124219833246</c:v>
                </c:pt>
                <c:pt idx="120">
                  <c:v>1385.381496824552</c:v>
                </c:pt>
                <c:pt idx="121">
                  <c:v>1389.6505716657794</c:v>
                </c:pt>
                <c:pt idx="122">
                  <c:v>1393.9196465070067</c:v>
                </c:pt>
                <c:pt idx="123">
                  <c:v>1398.1887213482341</c:v>
                </c:pt>
                <c:pt idx="124">
                  <c:v>1402.4577961894615</c:v>
                </c:pt>
                <c:pt idx="125">
                  <c:v>1406.7268710306889</c:v>
                </c:pt>
                <c:pt idx="126">
                  <c:v>1410.9959458719163</c:v>
                </c:pt>
                <c:pt idx="127">
                  <c:v>1415.2650207131437</c:v>
                </c:pt>
                <c:pt idx="128">
                  <c:v>1419.5340955543711</c:v>
                </c:pt>
                <c:pt idx="129">
                  <c:v>1423.8031703955985</c:v>
                </c:pt>
                <c:pt idx="130">
                  <c:v>1428.0722452368259</c:v>
                </c:pt>
                <c:pt idx="131">
                  <c:v>1432.3413200780533</c:v>
                </c:pt>
                <c:pt idx="132">
                  <c:v>1436.6103949192807</c:v>
                </c:pt>
                <c:pt idx="133">
                  <c:v>1440.8794697605081</c:v>
                </c:pt>
                <c:pt idx="134">
                  <c:v>1445.1485446017355</c:v>
                </c:pt>
                <c:pt idx="135">
                  <c:v>1449.4176194429629</c:v>
                </c:pt>
                <c:pt idx="136">
                  <c:v>1453.6866942841903</c:v>
                </c:pt>
                <c:pt idx="137">
                  <c:v>1457.9557691254176</c:v>
                </c:pt>
                <c:pt idx="138">
                  <c:v>1462.224843966645</c:v>
                </c:pt>
                <c:pt idx="139">
                  <c:v>1466.4939188078724</c:v>
                </c:pt>
                <c:pt idx="140">
                  <c:v>1470.7629936490998</c:v>
                </c:pt>
                <c:pt idx="141">
                  <c:v>1475.0320684903272</c:v>
                </c:pt>
                <c:pt idx="142">
                  <c:v>1479.3011433315546</c:v>
                </c:pt>
                <c:pt idx="143">
                  <c:v>1483.570218172782</c:v>
                </c:pt>
                <c:pt idx="144">
                  <c:v>1487.8392930140094</c:v>
                </c:pt>
                <c:pt idx="145">
                  <c:v>1492.1083678552368</c:v>
                </c:pt>
                <c:pt idx="146">
                  <c:v>1496.3774426964642</c:v>
                </c:pt>
                <c:pt idx="147">
                  <c:v>1500.6465175376916</c:v>
                </c:pt>
                <c:pt idx="148">
                  <c:v>1504.915592378919</c:v>
                </c:pt>
                <c:pt idx="149">
                  <c:v>1509.1846672201464</c:v>
                </c:pt>
                <c:pt idx="150">
                  <c:v>1513.4537420613738</c:v>
                </c:pt>
                <c:pt idx="151">
                  <c:v>1517.7228169026012</c:v>
                </c:pt>
                <c:pt idx="152">
                  <c:v>1521.9918917438285</c:v>
                </c:pt>
                <c:pt idx="153">
                  <c:v>1526.2609665850559</c:v>
                </c:pt>
                <c:pt idx="154">
                  <c:v>1530.5300414262833</c:v>
                </c:pt>
                <c:pt idx="155">
                  <c:v>1534.7991162675107</c:v>
                </c:pt>
                <c:pt idx="156">
                  <c:v>1539.0681911087381</c:v>
                </c:pt>
                <c:pt idx="157">
                  <c:v>1543.3372659499655</c:v>
                </c:pt>
                <c:pt idx="158">
                  <c:v>1547.6063407911929</c:v>
                </c:pt>
                <c:pt idx="159">
                  <c:v>1551.8754156324203</c:v>
                </c:pt>
                <c:pt idx="160">
                  <c:v>1556.1444904736477</c:v>
                </c:pt>
                <c:pt idx="161">
                  <c:v>1560.4135653148751</c:v>
                </c:pt>
                <c:pt idx="162">
                  <c:v>1564.6826401561025</c:v>
                </c:pt>
                <c:pt idx="163">
                  <c:v>1568.9517149973299</c:v>
                </c:pt>
                <c:pt idx="164">
                  <c:v>1573.2207898385573</c:v>
                </c:pt>
                <c:pt idx="165">
                  <c:v>1577.4898646797847</c:v>
                </c:pt>
                <c:pt idx="166">
                  <c:v>1581.7589395210121</c:v>
                </c:pt>
                <c:pt idx="167">
                  <c:v>1586.0280143622394</c:v>
                </c:pt>
                <c:pt idx="168">
                  <c:v>1590.2970892034668</c:v>
                </c:pt>
                <c:pt idx="169">
                  <c:v>1594.5661640446942</c:v>
                </c:pt>
                <c:pt idx="170">
                  <c:v>1598.8352388859216</c:v>
                </c:pt>
                <c:pt idx="171">
                  <c:v>1603.104313727149</c:v>
                </c:pt>
                <c:pt idx="172">
                  <c:v>1607.3733885683764</c:v>
                </c:pt>
                <c:pt idx="173">
                  <c:v>1611.6424634096038</c:v>
                </c:pt>
                <c:pt idx="174">
                  <c:v>1615.9115382508312</c:v>
                </c:pt>
                <c:pt idx="175">
                  <c:v>1620.1806130920586</c:v>
                </c:pt>
                <c:pt idx="176">
                  <c:v>1624.449687933286</c:v>
                </c:pt>
                <c:pt idx="177">
                  <c:v>1628.7187627745134</c:v>
                </c:pt>
                <c:pt idx="178">
                  <c:v>1632.9878376157408</c:v>
                </c:pt>
                <c:pt idx="179">
                  <c:v>1637.2569124569682</c:v>
                </c:pt>
                <c:pt idx="180">
                  <c:v>1641.5259872981956</c:v>
                </c:pt>
                <c:pt idx="181">
                  <c:v>1645.795062139423</c:v>
                </c:pt>
                <c:pt idx="182">
                  <c:v>1650.0641369806503</c:v>
                </c:pt>
                <c:pt idx="183">
                  <c:v>1654.3332118218777</c:v>
                </c:pt>
                <c:pt idx="184">
                  <c:v>1658.6022866631051</c:v>
                </c:pt>
                <c:pt idx="185">
                  <c:v>1662.8713615043325</c:v>
                </c:pt>
                <c:pt idx="186">
                  <c:v>1667.1404363455599</c:v>
                </c:pt>
                <c:pt idx="187">
                  <c:v>1671.4095111867873</c:v>
                </c:pt>
                <c:pt idx="188">
                  <c:v>1675.6785860280147</c:v>
                </c:pt>
                <c:pt idx="189">
                  <c:v>1679.9476608692421</c:v>
                </c:pt>
                <c:pt idx="190">
                  <c:v>1684.2167357104695</c:v>
                </c:pt>
                <c:pt idx="191">
                  <c:v>1688.4858105516969</c:v>
                </c:pt>
                <c:pt idx="192">
                  <c:v>1692.7548853929243</c:v>
                </c:pt>
                <c:pt idx="193">
                  <c:v>1697.0239602341517</c:v>
                </c:pt>
                <c:pt idx="194">
                  <c:v>1701.2930350753791</c:v>
                </c:pt>
                <c:pt idx="195">
                  <c:v>1705.5621099166065</c:v>
                </c:pt>
                <c:pt idx="196">
                  <c:v>1709.8311847578339</c:v>
                </c:pt>
                <c:pt idx="197">
                  <c:v>1714.1002595990612</c:v>
                </c:pt>
                <c:pt idx="198">
                  <c:v>1718.3693344402886</c:v>
                </c:pt>
                <c:pt idx="199">
                  <c:v>1722.638409281516</c:v>
                </c:pt>
                <c:pt idx="200">
                  <c:v>1726.9074841227311</c:v>
                </c:pt>
              </c:numCache>
            </c:numRef>
          </c:cat>
          <c:val>
            <c:numRef>
              <c:f>'SPERT® Normal (1-Point entry)'!$HP$109:$PH$109</c:f>
              <c:numCache>
                <c:formatCode>General</c:formatCode>
                <c:ptCount val="201"/>
                <c:pt idx="0">
                  <c:v>3.1143856058498431E-5</c:v>
                </c:pt>
                <c:pt idx="1">
                  <c:v>3.406147528150725E-5</c:v>
                </c:pt>
                <c:pt idx="2">
                  <c:v>3.7218910857428628E-5</c:v>
                </c:pt>
                <c:pt idx="3">
                  <c:v>4.0632449188971229E-5</c:v>
                </c:pt>
                <c:pt idx="4">
                  <c:v>4.4319155537124345E-5</c:v>
                </c:pt>
                <c:pt idx="5">
                  <c:v>4.8296881265062017E-5</c:v>
                </c:pt>
                <c:pt idx="6">
                  <c:v>5.2584268049252252E-5</c:v>
                </c:pt>
                <c:pt idx="7">
                  <c:v>5.7200748758992614E-5</c:v>
                </c:pt>
                <c:pt idx="8">
                  <c:v>6.2166544700541684E-5</c:v>
                </c:pt>
                <c:pt idx="9">
                  <c:v>6.7502658918797351E-5</c:v>
                </c:pt>
                <c:pt idx="10">
                  <c:v>7.3230865248265141E-5</c:v>
                </c:pt>
                <c:pt idx="11">
                  <c:v>7.9373692806066111E-5</c:v>
                </c:pt>
                <c:pt idx="12">
                  <c:v>8.5954405623126569E-5</c:v>
                </c:pt>
                <c:pt idx="13">
                  <c:v>9.2996977115655831E-5</c:v>
                </c:pt>
                <c:pt idx="14">
                  <c:v>1.005260591077178E-4</c:v>
                </c:pt>
                <c:pt idx="15">
                  <c:v>1.0856694512729746E-4</c:v>
                </c:pt>
                <c:pt idx="16">
                  <c:v>1.1714552771289759E-4</c:v>
                </c:pt>
                <c:pt idx="17">
                  <c:v>1.2628824948549965E-4</c:v>
                </c:pt>
                <c:pt idx="18">
                  <c:v>1.3602204776179614E-4</c:v>
                </c:pt>
                <c:pt idx="19">
                  <c:v>1.4637429250903298E-4</c:v>
                </c:pt>
                <c:pt idx="20">
                  <c:v>1.5737271746965541E-4</c:v>
                </c:pt>
                <c:pt idx="21">
                  <c:v>1.6904534431525918E-4</c:v>
                </c:pt>
                <c:pt idx="22">
                  <c:v>1.8142039972411504E-4</c:v>
                </c:pt>
                <c:pt idx="23">
                  <c:v>1.9452622531474366E-4</c:v>
                </c:pt>
                <c:pt idx="24">
                  <c:v>2.0839118040958651E-4</c:v>
                </c:pt>
                <c:pt idx="25">
                  <c:v>2.2304353764767147E-4</c:v>
                </c:pt>
                <c:pt idx="26">
                  <c:v>2.3851137151316263E-4</c:v>
                </c:pt>
                <c:pt idx="27">
                  <c:v>2.5482243989763983E-4</c:v>
                </c:pt>
                <c:pt idx="28">
                  <c:v>2.7200405886766325E-4</c:v>
                </c:pt>
                <c:pt idx="29">
                  <c:v>2.9008297086538629E-4</c:v>
                </c:pt>
                <c:pt idx="30">
                  <c:v>3.090852066283884E-4</c:v>
                </c:pt>
                <c:pt idx="31">
                  <c:v>3.2903594117517174E-4</c:v>
                </c:pt>
                <c:pt idx="32">
                  <c:v>3.4995934426452764E-4</c:v>
                </c:pt>
                <c:pt idx="33">
                  <c:v>3.7187842579981004E-4</c:v>
                </c:pt>
                <c:pt idx="34">
                  <c:v>3.9481487671259847E-4</c:v>
                </c:pt>
                <c:pt idx="35">
                  <c:v>4.1878890592381173E-4</c:v>
                </c:pt>
                <c:pt idx="36">
                  <c:v>4.4381907404350562E-4</c:v>
                </c:pt>
                <c:pt idx="37">
                  <c:v>4.6992212453282877E-4</c:v>
                </c:pt>
                <c:pt idx="38">
                  <c:v>4.9711281311230467E-4</c:v>
                </c:pt>
                <c:pt idx="39">
                  <c:v>5.2540373625920532E-4</c:v>
                </c:pt>
                <c:pt idx="40">
                  <c:v>5.5480515969260496E-4</c:v>
                </c:pt>
                <c:pt idx="41">
                  <c:v>5.8532484779719532E-4</c:v>
                </c:pt>
                <c:pt idx="42">
                  <c:v>6.1696789498540063E-4</c:v>
                </c:pt>
                <c:pt idx="43">
                  <c:v>6.4973656004118524E-4</c:v>
                </c:pt>
                <c:pt idx="44">
                  <c:v>6.8363010452751431E-4</c:v>
                </c:pt>
                <c:pt idx="45">
                  <c:v>7.1864463637215728E-4</c:v>
                </c:pt>
                <c:pt idx="46">
                  <c:v>7.54772959772746E-4</c:v>
                </c:pt>
                <c:pt idx="47">
                  <c:v>7.920044325812458E-4</c:v>
                </c:pt>
                <c:pt idx="48">
                  <c:v>8.303248323396447E-4</c:v>
                </c:pt>
                <c:pt idx="49">
                  <c:v>8.6971623214229658E-4</c:v>
                </c:pt>
                <c:pt idx="50">
                  <c:v>9.1015688749549004E-4</c:v>
                </c:pt>
                <c:pt idx="51">
                  <c:v>9.5162113533109349E-4</c:v>
                </c:pt>
                <c:pt idx="52">
                  <c:v>9.9407930630823196E-4</c:v>
                </c:pt>
                <c:pt idx="53">
                  <c:v>1.0374976515045941E-3</c:v>
                </c:pt>
                <c:pt idx="54">
                  <c:v>1.0818382845570527E-3</c:v>
                </c:pt>
                <c:pt idx="55">
                  <c:v>1.1270591402596153E-3</c:v>
                </c:pt>
                <c:pt idx="56">
                  <c:v>1.1731139505653789E-3</c:v>
                </c:pt>
                <c:pt idx="57">
                  <c:v>1.2199522388681655E-3</c:v>
                </c:pt>
                <c:pt idx="58">
                  <c:v>1.2675193333590755E-3</c:v>
                </c:pt>
                <c:pt idx="59">
                  <c:v>1.3157564001635255E-3</c:v>
                </c:pt>
                <c:pt idx="60">
                  <c:v>1.3646004968658827E-3</c:v>
                </c:pt>
                <c:pt idx="61">
                  <c:v>1.4139846469219E-3</c:v>
                </c:pt>
                <c:pt idx="62">
                  <c:v>1.4638379353444913E-3</c:v>
                </c:pt>
                <c:pt idx="63">
                  <c:v>1.5140856259264809E-3</c:v>
                </c:pt>
                <c:pt idx="64">
                  <c:v>1.564649300135619E-3</c:v>
                </c:pt>
                <c:pt idx="65">
                  <c:v>1.6154470176832031E-3</c:v>
                </c:pt>
                <c:pt idx="66">
                  <c:v>1.6663934986289135E-3</c:v>
                </c:pt>
                <c:pt idx="67">
                  <c:v>1.7174003267420518E-3</c:v>
                </c:pt>
                <c:pt idx="68">
                  <c:v>1.7683761736941674E-3</c:v>
                </c:pt>
                <c:pt idx="69">
                  <c:v>1.8192270435113259E-3</c:v>
                </c:pt>
                <c:pt idx="70">
                  <c:v>1.8698565365670261E-3</c:v>
                </c:pt>
                <c:pt idx="71">
                  <c:v>1.9201661322503147E-3</c:v>
                </c:pt>
                <c:pt idx="72">
                  <c:v>1.9700554892991369E-3</c:v>
                </c:pt>
                <c:pt idx="73">
                  <c:v>2.0194227626476749E-3</c:v>
                </c:pt>
                <c:pt idx="74">
                  <c:v>2.0681649354996005E-3</c:v>
                </c:pt>
                <c:pt idx="75">
                  <c:v>2.1161781652080432E-3</c:v>
                </c:pt>
                <c:pt idx="76">
                  <c:v>2.1633581414188963E-3</c:v>
                </c:pt>
                <c:pt idx="77">
                  <c:v>2.2096004548180165E-3</c:v>
                </c:pt>
                <c:pt idx="78">
                  <c:v>2.2548009747160895E-3</c:v>
                </c:pt>
                <c:pt idx="79">
                  <c:v>2.2988562336085268E-3</c:v>
                </c:pt>
                <c:pt idx="80">
                  <c:v>2.3416638167627303E-3</c:v>
                </c:pt>
                <c:pt idx="81">
                  <c:v>2.3831227548123833E-3</c:v>
                </c:pt>
                <c:pt idx="82">
                  <c:v>2.4231339172789395E-3</c:v>
                </c:pt>
                <c:pt idx="83">
                  <c:v>2.4616004048949223E-3</c:v>
                </c:pt>
                <c:pt idx="84">
                  <c:v>2.4984279385726728E-3</c:v>
                </c:pt>
                <c:pt idx="85">
                  <c:v>2.533525242846319E-3</c:v>
                </c:pt>
                <c:pt idx="86">
                  <c:v>2.5668044216143192E-3</c:v>
                </c:pt>
                <c:pt idx="87">
                  <c:v>2.5981813240252972E-3</c:v>
                </c:pt>
                <c:pt idx="88">
                  <c:v>2.6275758983810844E-3</c:v>
                </c:pt>
                <c:pt idx="89">
                  <c:v>2.6549125319779159E-3</c:v>
                </c:pt>
                <c:pt idx="90">
                  <c:v>2.6801203748694313E-3</c:v>
                </c:pt>
                <c:pt idx="91">
                  <c:v>2.7031336456131952E-3</c:v>
                </c:pt>
                <c:pt idx="92">
                  <c:v>2.7238919171553868E-3</c:v>
                </c:pt>
                <c:pt idx="93">
                  <c:v>2.7423403811155916E-3</c:v>
                </c:pt>
                <c:pt idx="94">
                  <c:v>2.758430088854443E-3</c:v>
                </c:pt>
                <c:pt idx="95">
                  <c:v>2.7721181678404261E-3</c:v>
                </c:pt>
                <c:pt idx="96">
                  <c:v>2.7833680119774286E-3</c:v>
                </c:pt>
                <c:pt idx="97">
                  <c:v>2.7921494447105642E-3</c:v>
                </c:pt>
                <c:pt idx="98">
                  <c:v>2.7984388538931466E-3</c:v>
                </c:pt>
                <c:pt idx="99">
                  <c:v>2.802219297571228E-3</c:v>
                </c:pt>
                <c:pt idx="100">
                  <c:v>2.8034805800224005E-3</c:v>
                </c:pt>
                <c:pt idx="101">
                  <c:v>2.8022192975712236E-3</c:v>
                </c:pt>
                <c:pt idx="102">
                  <c:v>2.7984388538931371E-3</c:v>
                </c:pt>
                <c:pt idx="103">
                  <c:v>2.7921494447105499E-3</c:v>
                </c:pt>
                <c:pt idx="104">
                  <c:v>2.7833680119774096E-3</c:v>
                </c:pt>
                <c:pt idx="105">
                  <c:v>2.7721181678404018E-3</c:v>
                </c:pt>
                <c:pt idx="106">
                  <c:v>2.7584300888544144E-3</c:v>
                </c:pt>
                <c:pt idx="107">
                  <c:v>2.7423403811155582E-3</c:v>
                </c:pt>
                <c:pt idx="108">
                  <c:v>2.723891917155349E-3</c:v>
                </c:pt>
                <c:pt idx="109">
                  <c:v>2.7031336456131531E-3</c:v>
                </c:pt>
                <c:pt idx="110">
                  <c:v>2.6801203748693853E-3</c:v>
                </c:pt>
                <c:pt idx="111">
                  <c:v>2.6549125319778651E-3</c:v>
                </c:pt>
                <c:pt idx="112">
                  <c:v>2.6275758983810298E-3</c:v>
                </c:pt>
                <c:pt idx="113">
                  <c:v>2.5981813240252391E-3</c:v>
                </c:pt>
                <c:pt idx="114">
                  <c:v>2.5668044216142572E-3</c:v>
                </c:pt>
                <c:pt idx="115">
                  <c:v>2.533525242846254E-3</c:v>
                </c:pt>
                <c:pt idx="116">
                  <c:v>2.4984279385726034E-3</c:v>
                </c:pt>
                <c:pt idx="117">
                  <c:v>2.4616004048948498E-3</c:v>
                </c:pt>
                <c:pt idx="118">
                  <c:v>2.4231339172788645E-3</c:v>
                </c:pt>
                <c:pt idx="119">
                  <c:v>2.3831227548123052E-3</c:v>
                </c:pt>
                <c:pt idx="120">
                  <c:v>2.3416638167626496E-3</c:v>
                </c:pt>
                <c:pt idx="121">
                  <c:v>2.2988562336084435E-3</c:v>
                </c:pt>
                <c:pt idx="122">
                  <c:v>2.254800974716004E-3</c:v>
                </c:pt>
                <c:pt idx="123">
                  <c:v>2.2096004548179289E-3</c:v>
                </c:pt>
                <c:pt idx="124">
                  <c:v>2.163358141418807E-3</c:v>
                </c:pt>
                <c:pt idx="125">
                  <c:v>2.1161781652079513E-3</c:v>
                </c:pt>
                <c:pt idx="126">
                  <c:v>2.0681649354995072E-3</c:v>
                </c:pt>
                <c:pt idx="127">
                  <c:v>2.0194227626475808E-3</c:v>
                </c:pt>
                <c:pt idx="128">
                  <c:v>1.9700554892990419E-3</c:v>
                </c:pt>
                <c:pt idx="129">
                  <c:v>1.9201661322502186E-3</c:v>
                </c:pt>
                <c:pt idx="130">
                  <c:v>1.8698565365669292E-3</c:v>
                </c:pt>
                <c:pt idx="131">
                  <c:v>1.8192270435112283E-3</c:v>
                </c:pt>
                <c:pt idx="132">
                  <c:v>1.7683761736940699E-3</c:v>
                </c:pt>
                <c:pt idx="133">
                  <c:v>1.7174003267419542E-3</c:v>
                </c:pt>
                <c:pt idx="134">
                  <c:v>1.6663934986288159E-3</c:v>
                </c:pt>
                <c:pt idx="135">
                  <c:v>1.6154470176831055E-3</c:v>
                </c:pt>
                <c:pt idx="136">
                  <c:v>1.5646493001355221E-3</c:v>
                </c:pt>
                <c:pt idx="137">
                  <c:v>1.5140856259263842E-3</c:v>
                </c:pt>
                <c:pt idx="138">
                  <c:v>1.4638379353443954E-3</c:v>
                </c:pt>
                <c:pt idx="139">
                  <c:v>1.4139846469218048E-3</c:v>
                </c:pt>
                <c:pt idx="140">
                  <c:v>1.3646004968657886E-3</c:v>
                </c:pt>
                <c:pt idx="141">
                  <c:v>1.3157564001634327E-3</c:v>
                </c:pt>
                <c:pt idx="142">
                  <c:v>1.2675193333589834E-3</c:v>
                </c:pt>
                <c:pt idx="143">
                  <c:v>1.2199522388680751E-3</c:v>
                </c:pt>
                <c:pt idx="144">
                  <c:v>1.1731139505652896E-3</c:v>
                </c:pt>
                <c:pt idx="145">
                  <c:v>1.1270591402595277E-3</c:v>
                </c:pt>
                <c:pt idx="146">
                  <c:v>1.0818382845569669E-3</c:v>
                </c:pt>
                <c:pt idx="147">
                  <c:v>1.0374976515045097E-3</c:v>
                </c:pt>
                <c:pt idx="148">
                  <c:v>9.9407930630814978E-4</c:v>
                </c:pt>
                <c:pt idx="149">
                  <c:v>9.5162113533101304E-4</c:v>
                </c:pt>
                <c:pt idx="150">
                  <c:v>9.1015688749541133E-4</c:v>
                </c:pt>
                <c:pt idx="151">
                  <c:v>8.6971623214222014E-4</c:v>
                </c:pt>
                <c:pt idx="152">
                  <c:v>8.3032483233957011E-4</c:v>
                </c:pt>
                <c:pt idx="153">
                  <c:v>7.9200443258117305E-4</c:v>
                </c:pt>
                <c:pt idx="154">
                  <c:v>7.5477295977267563E-4</c:v>
                </c:pt>
                <c:pt idx="155">
                  <c:v>7.1864463637208919E-4</c:v>
                </c:pt>
                <c:pt idx="156">
                  <c:v>6.8363010452744829E-4</c:v>
                </c:pt>
                <c:pt idx="157">
                  <c:v>6.4973656004112127E-4</c:v>
                </c:pt>
                <c:pt idx="158">
                  <c:v>6.1696789498533904E-4</c:v>
                </c:pt>
                <c:pt idx="159">
                  <c:v>5.8532484779713579E-4</c:v>
                </c:pt>
                <c:pt idx="160">
                  <c:v>5.548051596925475E-4</c:v>
                </c:pt>
                <c:pt idx="161">
                  <c:v>5.2540373625915003E-4</c:v>
                </c:pt>
                <c:pt idx="162">
                  <c:v>4.9711281311225165E-4</c:v>
                </c:pt>
                <c:pt idx="163">
                  <c:v>4.699221245327777E-4</c:v>
                </c:pt>
                <c:pt idx="164">
                  <c:v>4.4381907404345662E-4</c:v>
                </c:pt>
                <c:pt idx="165">
                  <c:v>4.1878890592376397E-4</c:v>
                </c:pt>
                <c:pt idx="166">
                  <c:v>3.9481487671255228E-4</c:v>
                </c:pt>
                <c:pt idx="167">
                  <c:v>3.7187842579976515E-4</c:v>
                </c:pt>
                <c:pt idx="168">
                  <c:v>3.4995934426448422E-4</c:v>
                </c:pt>
                <c:pt idx="169">
                  <c:v>3.2903594117512968E-4</c:v>
                </c:pt>
                <c:pt idx="170">
                  <c:v>3.090852066283478E-4</c:v>
                </c:pt>
                <c:pt idx="171">
                  <c:v>2.9008297086534726E-4</c:v>
                </c:pt>
                <c:pt idx="172">
                  <c:v>2.7200405886762568E-4</c:v>
                </c:pt>
                <c:pt idx="173">
                  <c:v>2.5482243989760362E-4</c:v>
                </c:pt>
                <c:pt idx="174">
                  <c:v>2.3851137151312789E-4</c:v>
                </c:pt>
                <c:pt idx="175">
                  <c:v>2.230435376476383E-4</c:v>
                </c:pt>
                <c:pt idx="176">
                  <c:v>2.0839118040955469E-4</c:v>
                </c:pt>
                <c:pt idx="177">
                  <c:v>1.9452622531471314E-4</c:v>
                </c:pt>
                <c:pt idx="178">
                  <c:v>1.8142039972408601E-4</c:v>
                </c:pt>
                <c:pt idx="179">
                  <c:v>1.6904534431523143E-4</c:v>
                </c:pt>
                <c:pt idx="180">
                  <c:v>1.5737271746962893E-4</c:v>
                </c:pt>
                <c:pt idx="181">
                  <c:v>1.4637429250900755E-4</c:v>
                </c:pt>
                <c:pt idx="182">
                  <c:v>1.360220477617721E-4</c:v>
                </c:pt>
                <c:pt idx="183">
                  <c:v>1.2628824948547677E-4</c:v>
                </c:pt>
                <c:pt idx="184">
                  <c:v>1.1714552771287578E-4</c:v>
                </c:pt>
                <c:pt idx="185">
                  <c:v>1.0856694512727691E-4</c:v>
                </c:pt>
                <c:pt idx="186">
                  <c:v>1.0052605910769836E-4</c:v>
                </c:pt>
                <c:pt idx="187">
                  <c:v>9.2996977115637414E-5</c:v>
                </c:pt>
                <c:pt idx="188">
                  <c:v>8.5954405623109114E-5</c:v>
                </c:pt>
                <c:pt idx="189">
                  <c:v>7.9373692806049712E-5</c:v>
                </c:pt>
                <c:pt idx="190">
                  <c:v>7.3230865248249692E-5</c:v>
                </c:pt>
                <c:pt idx="191">
                  <c:v>6.7502658918782782E-5</c:v>
                </c:pt>
                <c:pt idx="192">
                  <c:v>6.2166544700527983E-5</c:v>
                </c:pt>
                <c:pt idx="193">
                  <c:v>5.7200748758979794E-5</c:v>
                </c:pt>
                <c:pt idx="194">
                  <c:v>5.258426804924021E-5</c:v>
                </c:pt>
                <c:pt idx="195">
                  <c:v>4.8296881265050646E-5</c:v>
                </c:pt>
                <c:pt idx="196">
                  <c:v>4.431915553711372E-5</c:v>
                </c:pt>
                <c:pt idx="197">
                  <c:v>4.0632449188961309E-5</c:v>
                </c:pt>
                <c:pt idx="198">
                  <c:v>3.7218910857419337E-5</c:v>
                </c:pt>
                <c:pt idx="199">
                  <c:v>3.406147528149857E-5</c:v>
                </c:pt>
                <c:pt idx="200">
                  <c:v>3.1143856058498431E-5</c:v>
                </c:pt>
              </c:numCache>
            </c:numRef>
          </c:val>
          <c:smooth val="0"/>
          <c:extLst>
            <c:ext xmlns:c16="http://schemas.microsoft.com/office/drawing/2014/chart" uri="{C3380CC4-5D6E-409C-BE32-E72D297353CC}">
              <c16:uniqueId val="{00000004-1CBB-490F-9DF1-34424D87B3E4}"/>
            </c:ext>
          </c:extLst>
        </c:ser>
        <c:dLbls>
          <c:showLegendKey val="0"/>
          <c:showVal val="0"/>
          <c:showCatName val="0"/>
          <c:showSerName val="0"/>
          <c:showPercent val="0"/>
          <c:showBubbleSize val="0"/>
        </c:dLbls>
        <c:marker val="1"/>
        <c:smooth val="0"/>
        <c:axId val="613283808"/>
        <c:axId val="613280200"/>
      </c:lineChart>
      <c:catAx>
        <c:axId val="613283808"/>
        <c:scaling>
          <c:orientation val="minMax"/>
        </c:scaling>
        <c:delete val="0"/>
        <c:axPos val="b"/>
        <c:numFmt formatCode="#,##0_);\(#,##0\)"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0200"/>
        <c:crosses val="autoZero"/>
        <c:auto val="1"/>
        <c:lblAlgn val="ctr"/>
        <c:lblOffset val="100"/>
        <c:noMultiLvlLbl val="0"/>
      </c:catAx>
      <c:valAx>
        <c:axId val="613280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380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tileRect/>
    </a:gra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121-42EF-86BF-975E2938ECF2}"/>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2121-42EF-86BF-975E2938ECF2}"/>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05-2121-42EF-86BF-975E2938ECF2}"/>
              </c:ext>
            </c:extLst>
          </c:dPt>
          <c:val>
            <c:numRef>
              <c:f>'SPERT® Normal (3-Point entry)'!$D$114:$D$116</c:f>
              <c:numCache>
                <c:formatCode>0%</c:formatCode>
                <c:ptCount val="3"/>
                <c:pt idx="0">
                  <c:v>0.79909084112303397</c:v>
                </c:pt>
                <c:pt idx="1">
                  <c:v>0.10045457943848307</c:v>
                </c:pt>
                <c:pt idx="2">
                  <c:v>0.10045457943848302</c:v>
                </c:pt>
              </c:numCache>
            </c:numRef>
          </c:val>
          <c:extLst>
            <c:ext xmlns:c16="http://schemas.microsoft.com/office/drawing/2014/chart" uri="{C3380CC4-5D6E-409C-BE32-E72D297353CC}">
              <c16:uniqueId val="{00000000-C407-4A27-8D4C-782AA00F1A87}"/>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SPERT® Normal</a:t>
            </a:r>
            <a:r>
              <a:rPr lang="en-US" baseline="0"/>
              <a:t> Distribution of All Rows Combined</a:t>
            </a:r>
            <a:endParaRPr lang="en-US"/>
          </a:p>
        </c:rich>
      </c:tx>
      <c:layout>
        <c:manualLayout>
          <c:xMode val="edge"/>
          <c:yMode val="edge"/>
          <c:x val="0.31582258072468555"/>
          <c:y val="3.663015586738808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3"/>
            </a:solidFill>
            <a:ln>
              <a:noFill/>
            </a:ln>
            <a:effectLst/>
          </c:spPr>
          <c:invertIfNegative val="0"/>
          <c:cat>
            <c:numRef>
              <c:f>'SPERT® Normal (3-Point entry)'!$W$104:$HO$104</c:f>
              <c:numCache>
                <c:formatCode>#,##0_);\(#,##0\)</c:formatCode>
                <c:ptCount val="201"/>
                <c:pt idx="0">
                  <c:v>873.09251587726885</c:v>
                </c:pt>
                <c:pt idx="1">
                  <c:v>877.36159071849613</c:v>
                </c:pt>
                <c:pt idx="2">
                  <c:v>881.63066555972341</c:v>
                </c:pt>
                <c:pt idx="3">
                  <c:v>885.89974040095069</c:v>
                </c:pt>
                <c:pt idx="4">
                  <c:v>890.16881524217797</c:v>
                </c:pt>
                <c:pt idx="5">
                  <c:v>894.43789008340525</c:v>
                </c:pt>
                <c:pt idx="6">
                  <c:v>898.70696492463253</c:v>
                </c:pt>
                <c:pt idx="7">
                  <c:v>902.97603976585981</c:v>
                </c:pt>
                <c:pt idx="8">
                  <c:v>907.24511460708709</c:v>
                </c:pt>
                <c:pt idx="9">
                  <c:v>911.51418944831437</c:v>
                </c:pt>
                <c:pt idx="10">
                  <c:v>915.78326428954165</c:v>
                </c:pt>
                <c:pt idx="11">
                  <c:v>920.05233913076893</c:v>
                </c:pt>
                <c:pt idx="12">
                  <c:v>924.32141397199621</c:v>
                </c:pt>
                <c:pt idx="13">
                  <c:v>928.59048881322349</c:v>
                </c:pt>
                <c:pt idx="14">
                  <c:v>932.85956365445077</c:v>
                </c:pt>
                <c:pt idx="15">
                  <c:v>937.12863849567805</c:v>
                </c:pt>
                <c:pt idx="16">
                  <c:v>941.39771333690533</c:v>
                </c:pt>
                <c:pt idx="17">
                  <c:v>945.66678817813261</c:v>
                </c:pt>
                <c:pt idx="18">
                  <c:v>949.93586301935989</c:v>
                </c:pt>
                <c:pt idx="19">
                  <c:v>954.20493786058717</c:v>
                </c:pt>
                <c:pt idx="20">
                  <c:v>958.47401270181444</c:v>
                </c:pt>
                <c:pt idx="21">
                  <c:v>962.74308754304172</c:v>
                </c:pt>
                <c:pt idx="22">
                  <c:v>967.012162384269</c:v>
                </c:pt>
                <c:pt idx="23">
                  <c:v>971.28123722549628</c:v>
                </c:pt>
                <c:pt idx="24">
                  <c:v>975.55031206672356</c:v>
                </c:pt>
                <c:pt idx="25">
                  <c:v>979.81938690795084</c:v>
                </c:pt>
                <c:pt idx="26">
                  <c:v>984.08846174917812</c:v>
                </c:pt>
                <c:pt idx="27">
                  <c:v>988.3575365904054</c:v>
                </c:pt>
                <c:pt idx="28">
                  <c:v>992.62661143163268</c:v>
                </c:pt>
                <c:pt idx="29">
                  <c:v>996.89568627285996</c:v>
                </c:pt>
                <c:pt idx="30">
                  <c:v>1001.1647611140872</c:v>
                </c:pt>
                <c:pt idx="31">
                  <c:v>1005.4338359553145</c:v>
                </c:pt>
                <c:pt idx="32">
                  <c:v>1009.7029107965418</c:v>
                </c:pt>
                <c:pt idx="33">
                  <c:v>1013.9719856377691</c:v>
                </c:pt>
                <c:pt idx="34">
                  <c:v>1018.2410604789964</c:v>
                </c:pt>
                <c:pt idx="35">
                  <c:v>1022.5101353202236</c:v>
                </c:pt>
                <c:pt idx="36">
                  <c:v>1026.7792101614509</c:v>
                </c:pt>
                <c:pt idx="37">
                  <c:v>1031.0482850026783</c:v>
                </c:pt>
                <c:pt idx="38">
                  <c:v>1035.3173598439057</c:v>
                </c:pt>
                <c:pt idx="39">
                  <c:v>1039.5864346851331</c:v>
                </c:pt>
                <c:pt idx="40">
                  <c:v>1043.8555095263605</c:v>
                </c:pt>
                <c:pt idx="41">
                  <c:v>1048.1245843675879</c:v>
                </c:pt>
                <c:pt idx="42">
                  <c:v>1052.3936592088153</c:v>
                </c:pt>
                <c:pt idx="43">
                  <c:v>1056.6627340500427</c:v>
                </c:pt>
                <c:pt idx="44">
                  <c:v>1060.9318088912701</c:v>
                </c:pt>
                <c:pt idx="45">
                  <c:v>1065.2008837324975</c:v>
                </c:pt>
                <c:pt idx="46">
                  <c:v>1069.4699585737249</c:v>
                </c:pt>
                <c:pt idx="47">
                  <c:v>1073.7390334149522</c:v>
                </c:pt>
                <c:pt idx="48">
                  <c:v>1078.0081082561796</c:v>
                </c:pt>
                <c:pt idx="49">
                  <c:v>1082.277183097407</c:v>
                </c:pt>
                <c:pt idx="50">
                  <c:v>1086.5462579386344</c:v>
                </c:pt>
                <c:pt idx="51">
                  <c:v>1090.8153327798618</c:v>
                </c:pt>
                <c:pt idx="52">
                  <c:v>1095.0844076210892</c:v>
                </c:pt>
                <c:pt idx="53">
                  <c:v>1099.3534824623166</c:v>
                </c:pt>
                <c:pt idx="54">
                  <c:v>1103.622557303544</c:v>
                </c:pt>
                <c:pt idx="55">
                  <c:v>1107.8916321447714</c:v>
                </c:pt>
                <c:pt idx="56">
                  <c:v>1112.1607069859988</c:v>
                </c:pt>
                <c:pt idx="57">
                  <c:v>1116.4297818272262</c:v>
                </c:pt>
                <c:pt idx="58">
                  <c:v>1120.6988566684536</c:v>
                </c:pt>
                <c:pt idx="59">
                  <c:v>1124.967931509681</c:v>
                </c:pt>
                <c:pt idx="60">
                  <c:v>1129.2370063509084</c:v>
                </c:pt>
                <c:pt idx="61">
                  <c:v>1133.5060811921358</c:v>
                </c:pt>
                <c:pt idx="62">
                  <c:v>1137.7751560333631</c:v>
                </c:pt>
                <c:pt idx="63">
                  <c:v>1142.0442308745905</c:v>
                </c:pt>
                <c:pt idx="64">
                  <c:v>1146.3133057158179</c:v>
                </c:pt>
                <c:pt idx="65">
                  <c:v>1150.5823805570453</c:v>
                </c:pt>
                <c:pt idx="66">
                  <c:v>1154.8514553982727</c:v>
                </c:pt>
                <c:pt idx="67">
                  <c:v>1159.1205302395001</c:v>
                </c:pt>
                <c:pt idx="68">
                  <c:v>1163.3896050807275</c:v>
                </c:pt>
                <c:pt idx="69">
                  <c:v>1167.6586799219549</c:v>
                </c:pt>
                <c:pt idx="70">
                  <c:v>1171.9277547631823</c:v>
                </c:pt>
                <c:pt idx="71">
                  <c:v>1176.1968296044097</c:v>
                </c:pt>
                <c:pt idx="72">
                  <c:v>1180.4659044456371</c:v>
                </c:pt>
                <c:pt idx="73">
                  <c:v>1184.7349792868645</c:v>
                </c:pt>
                <c:pt idx="74">
                  <c:v>1189.0040541280919</c:v>
                </c:pt>
                <c:pt idx="75">
                  <c:v>1193.2731289693193</c:v>
                </c:pt>
                <c:pt idx="76">
                  <c:v>1197.5422038105467</c:v>
                </c:pt>
                <c:pt idx="77">
                  <c:v>1201.811278651774</c:v>
                </c:pt>
                <c:pt idx="78">
                  <c:v>1206.0803534930014</c:v>
                </c:pt>
                <c:pt idx="79">
                  <c:v>1210.3494283342288</c:v>
                </c:pt>
                <c:pt idx="80">
                  <c:v>1214.6185031754562</c:v>
                </c:pt>
                <c:pt idx="81">
                  <c:v>1218.8875780166836</c:v>
                </c:pt>
                <c:pt idx="82">
                  <c:v>1223.156652857911</c:v>
                </c:pt>
                <c:pt idx="83">
                  <c:v>1227.4257276991384</c:v>
                </c:pt>
                <c:pt idx="84">
                  <c:v>1231.6948025403658</c:v>
                </c:pt>
                <c:pt idx="85">
                  <c:v>1235.9638773815932</c:v>
                </c:pt>
                <c:pt idx="86">
                  <c:v>1240.2329522228206</c:v>
                </c:pt>
                <c:pt idx="87">
                  <c:v>1244.502027064048</c:v>
                </c:pt>
                <c:pt idx="88">
                  <c:v>1248.7711019052754</c:v>
                </c:pt>
                <c:pt idx="89">
                  <c:v>1253.0401767465028</c:v>
                </c:pt>
                <c:pt idx="90">
                  <c:v>1257.3092515877302</c:v>
                </c:pt>
                <c:pt idx="91">
                  <c:v>1261.5783264289576</c:v>
                </c:pt>
                <c:pt idx="92">
                  <c:v>1265.8474012701849</c:v>
                </c:pt>
                <c:pt idx="93">
                  <c:v>1270.1164761114123</c:v>
                </c:pt>
                <c:pt idx="94">
                  <c:v>1274.3855509526397</c:v>
                </c:pt>
                <c:pt idx="95">
                  <c:v>1278.6546257938671</c:v>
                </c:pt>
                <c:pt idx="96">
                  <c:v>1282.9237006350945</c:v>
                </c:pt>
                <c:pt idx="97">
                  <c:v>1287.1927754763219</c:v>
                </c:pt>
                <c:pt idx="98">
                  <c:v>1291.4618503175493</c:v>
                </c:pt>
                <c:pt idx="99">
                  <c:v>1295.7309251587767</c:v>
                </c:pt>
                <c:pt idx="100">
                  <c:v>1300.0000000000041</c:v>
                </c:pt>
                <c:pt idx="101">
                  <c:v>1304.2690748412315</c:v>
                </c:pt>
                <c:pt idx="102">
                  <c:v>1308.5381496824589</c:v>
                </c:pt>
                <c:pt idx="103">
                  <c:v>1312.8072245236863</c:v>
                </c:pt>
                <c:pt idx="104">
                  <c:v>1317.0762993649137</c:v>
                </c:pt>
                <c:pt idx="105">
                  <c:v>1321.3453742061411</c:v>
                </c:pt>
                <c:pt idx="106">
                  <c:v>1325.6144490473685</c:v>
                </c:pt>
                <c:pt idx="107">
                  <c:v>1329.8835238885958</c:v>
                </c:pt>
                <c:pt idx="108">
                  <c:v>1334.1525987298232</c:v>
                </c:pt>
                <c:pt idx="109">
                  <c:v>1338.4216735710506</c:v>
                </c:pt>
                <c:pt idx="110">
                  <c:v>1342.690748412278</c:v>
                </c:pt>
                <c:pt idx="111">
                  <c:v>1346.9598232535054</c:v>
                </c:pt>
                <c:pt idx="112">
                  <c:v>1351.2288980947328</c:v>
                </c:pt>
                <c:pt idx="113">
                  <c:v>1355.4979729359602</c:v>
                </c:pt>
                <c:pt idx="114">
                  <c:v>1359.7670477771876</c:v>
                </c:pt>
                <c:pt idx="115">
                  <c:v>1364.036122618415</c:v>
                </c:pt>
                <c:pt idx="116">
                  <c:v>1368.3051974596424</c:v>
                </c:pt>
                <c:pt idx="117">
                  <c:v>1372.5742723008698</c:v>
                </c:pt>
                <c:pt idx="118">
                  <c:v>1376.8433471420972</c:v>
                </c:pt>
                <c:pt idx="119">
                  <c:v>1381.1124219833246</c:v>
                </c:pt>
                <c:pt idx="120">
                  <c:v>1385.381496824552</c:v>
                </c:pt>
                <c:pt idx="121">
                  <c:v>1389.6505716657794</c:v>
                </c:pt>
                <c:pt idx="122">
                  <c:v>1393.9196465070067</c:v>
                </c:pt>
                <c:pt idx="123">
                  <c:v>1398.1887213482341</c:v>
                </c:pt>
                <c:pt idx="124">
                  <c:v>1402.4577961894615</c:v>
                </c:pt>
                <c:pt idx="125">
                  <c:v>1406.7268710306889</c:v>
                </c:pt>
                <c:pt idx="126">
                  <c:v>1410.9959458719163</c:v>
                </c:pt>
                <c:pt idx="127">
                  <c:v>1415.2650207131437</c:v>
                </c:pt>
                <c:pt idx="128">
                  <c:v>1419.5340955543711</c:v>
                </c:pt>
                <c:pt idx="129">
                  <c:v>1423.8031703955985</c:v>
                </c:pt>
                <c:pt idx="130">
                  <c:v>1428.0722452368259</c:v>
                </c:pt>
                <c:pt idx="131">
                  <c:v>1432.3413200780533</c:v>
                </c:pt>
                <c:pt idx="132">
                  <c:v>1436.6103949192807</c:v>
                </c:pt>
                <c:pt idx="133">
                  <c:v>1440.8794697605081</c:v>
                </c:pt>
                <c:pt idx="134">
                  <c:v>1445.1485446017355</c:v>
                </c:pt>
                <c:pt idx="135">
                  <c:v>1449.4176194429629</c:v>
                </c:pt>
                <c:pt idx="136">
                  <c:v>1453.6866942841903</c:v>
                </c:pt>
                <c:pt idx="137">
                  <c:v>1457.9557691254176</c:v>
                </c:pt>
                <c:pt idx="138">
                  <c:v>1462.224843966645</c:v>
                </c:pt>
                <c:pt idx="139">
                  <c:v>1466.4939188078724</c:v>
                </c:pt>
                <c:pt idx="140">
                  <c:v>1470.7629936490998</c:v>
                </c:pt>
                <c:pt idx="141">
                  <c:v>1475.0320684903272</c:v>
                </c:pt>
                <c:pt idx="142">
                  <c:v>1479.3011433315546</c:v>
                </c:pt>
                <c:pt idx="143">
                  <c:v>1483.570218172782</c:v>
                </c:pt>
                <c:pt idx="144">
                  <c:v>1487.8392930140094</c:v>
                </c:pt>
                <c:pt idx="145">
                  <c:v>1492.1083678552368</c:v>
                </c:pt>
                <c:pt idx="146">
                  <c:v>1496.3774426964642</c:v>
                </c:pt>
                <c:pt idx="147">
                  <c:v>1500.6465175376916</c:v>
                </c:pt>
                <c:pt idx="148">
                  <c:v>1504.915592378919</c:v>
                </c:pt>
                <c:pt idx="149">
                  <c:v>1509.1846672201464</c:v>
                </c:pt>
                <c:pt idx="150">
                  <c:v>1513.4537420613738</c:v>
                </c:pt>
                <c:pt idx="151">
                  <c:v>1517.7228169026012</c:v>
                </c:pt>
                <c:pt idx="152">
                  <c:v>1521.9918917438285</c:v>
                </c:pt>
                <c:pt idx="153">
                  <c:v>1526.2609665850559</c:v>
                </c:pt>
                <c:pt idx="154">
                  <c:v>1530.5300414262833</c:v>
                </c:pt>
                <c:pt idx="155">
                  <c:v>1534.7991162675107</c:v>
                </c:pt>
                <c:pt idx="156">
                  <c:v>1539.0681911087381</c:v>
                </c:pt>
                <c:pt idx="157">
                  <c:v>1543.3372659499655</c:v>
                </c:pt>
                <c:pt idx="158">
                  <c:v>1547.6063407911929</c:v>
                </c:pt>
                <c:pt idx="159">
                  <c:v>1551.8754156324203</c:v>
                </c:pt>
                <c:pt idx="160">
                  <c:v>1556.1444904736477</c:v>
                </c:pt>
                <c:pt idx="161">
                  <c:v>1560.4135653148751</c:v>
                </c:pt>
                <c:pt idx="162">
                  <c:v>1564.6826401561025</c:v>
                </c:pt>
                <c:pt idx="163">
                  <c:v>1568.9517149973299</c:v>
                </c:pt>
                <c:pt idx="164">
                  <c:v>1573.2207898385573</c:v>
                </c:pt>
                <c:pt idx="165">
                  <c:v>1577.4898646797847</c:v>
                </c:pt>
                <c:pt idx="166">
                  <c:v>1581.7589395210121</c:v>
                </c:pt>
                <c:pt idx="167">
                  <c:v>1586.0280143622394</c:v>
                </c:pt>
                <c:pt idx="168">
                  <c:v>1590.2970892034668</c:v>
                </c:pt>
                <c:pt idx="169">
                  <c:v>1594.5661640446942</c:v>
                </c:pt>
                <c:pt idx="170">
                  <c:v>1598.8352388859216</c:v>
                </c:pt>
                <c:pt idx="171">
                  <c:v>1603.104313727149</c:v>
                </c:pt>
                <c:pt idx="172">
                  <c:v>1607.3733885683764</c:v>
                </c:pt>
                <c:pt idx="173">
                  <c:v>1611.6424634096038</c:v>
                </c:pt>
                <c:pt idx="174">
                  <c:v>1615.9115382508312</c:v>
                </c:pt>
                <c:pt idx="175">
                  <c:v>1620.1806130920586</c:v>
                </c:pt>
                <c:pt idx="176">
                  <c:v>1624.449687933286</c:v>
                </c:pt>
                <c:pt idx="177">
                  <c:v>1628.7187627745134</c:v>
                </c:pt>
                <c:pt idx="178">
                  <c:v>1632.9878376157408</c:v>
                </c:pt>
                <c:pt idx="179">
                  <c:v>1637.2569124569682</c:v>
                </c:pt>
                <c:pt idx="180">
                  <c:v>1641.5259872981956</c:v>
                </c:pt>
                <c:pt idx="181">
                  <c:v>1645.795062139423</c:v>
                </c:pt>
                <c:pt idx="182">
                  <c:v>1650.0641369806503</c:v>
                </c:pt>
                <c:pt idx="183">
                  <c:v>1654.3332118218777</c:v>
                </c:pt>
                <c:pt idx="184">
                  <c:v>1658.6022866631051</c:v>
                </c:pt>
                <c:pt idx="185">
                  <c:v>1662.8713615043325</c:v>
                </c:pt>
                <c:pt idx="186">
                  <c:v>1667.1404363455599</c:v>
                </c:pt>
                <c:pt idx="187">
                  <c:v>1671.4095111867873</c:v>
                </c:pt>
                <c:pt idx="188">
                  <c:v>1675.6785860280147</c:v>
                </c:pt>
                <c:pt idx="189">
                  <c:v>1679.9476608692421</c:v>
                </c:pt>
                <c:pt idx="190">
                  <c:v>1684.2167357104695</c:v>
                </c:pt>
                <c:pt idx="191">
                  <c:v>1688.4858105516969</c:v>
                </c:pt>
                <c:pt idx="192">
                  <c:v>1692.7548853929243</c:v>
                </c:pt>
                <c:pt idx="193">
                  <c:v>1697.0239602341517</c:v>
                </c:pt>
                <c:pt idx="194">
                  <c:v>1701.2930350753791</c:v>
                </c:pt>
                <c:pt idx="195">
                  <c:v>1705.5621099166065</c:v>
                </c:pt>
                <c:pt idx="196">
                  <c:v>1709.8311847578339</c:v>
                </c:pt>
                <c:pt idx="197">
                  <c:v>1714.1002595990612</c:v>
                </c:pt>
                <c:pt idx="198">
                  <c:v>1718.3693344402886</c:v>
                </c:pt>
                <c:pt idx="199">
                  <c:v>1722.638409281516</c:v>
                </c:pt>
                <c:pt idx="200">
                  <c:v>1726.9074841227311</c:v>
                </c:pt>
              </c:numCache>
            </c:numRef>
          </c:cat>
          <c:val>
            <c:numRef>
              <c:f>'SPERT® Normal (3-Point entry)'!$HP$106:$PH$106</c:f>
              <c:numCache>
                <c:formatCode>General</c:formatCode>
                <c:ptCount val="201"/>
                <c:pt idx="0">
                  <c:v>3.1143856058498431E-5</c:v>
                </c:pt>
                <c:pt idx="1">
                  <c:v>3.406147528150725E-5</c:v>
                </c:pt>
                <c:pt idx="2">
                  <c:v>3.7218910857428628E-5</c:v>
                </c:pt>
                <c:pt idx="3">
                  <c:v>4.0632449188971229E-5</c:v>
                </c:pt>
                <c:pt idx="4">
                  <c:v>4.4319155537124345E-5</c:v>
                </c:pt>
                <c:pt idx="5">
                  <c:v>4.8296881265062017E-5</c:v>
                </c:pt>
                <c:pt idx="6">
                  <c:v>5.2584268049252252E-5</c:v>
                </c:pt>
                <c:pt idx="7">
                  <c:v>5.7200748758992614E-5</c:v>
                </c:pt>
                <c:pt idx="8">
                  <c:v>6.2166544700541684E-5</c:v>
                </c:pt>
                <c:pt idx="9">
                  <c:v>6.7502658918797351E-5</c:v>
                </c:pt>
                <c:pt idx="10">
                  <c:v>7.3230865248265141E-5</c:v>
                </c:pt>
                <c:pt idx="11">
                  <c:v>7.9373692806066111E-5</c:v>
                </c:pt>
                <c:pt idx="12">
                  <c:v>8.5954405623126569E-5</c:v>
                </c:pt>
                <c:pt idx="13">
                  <c:v>9.2996977115655831E-5</c:v>
                </c:pt>
                <c:pt idx="14">
                  <c:v>1.005260591077178E-4</c:v>
                </c:pt>
                <c:pt idx="15">
                  <c:v>1.0856694512729746E-4</c:v>
                </c:pt>
                <c:pt idx="16">
                  <c:v>1.1714552771289759E-4</c:v>
                </c:pt>
                <c:pt idx="17">
                  <c:v>1.2628824948549965E-4</c:v>
                </c:pt>
                <c:pt idx="18">
                  <c:v>1.3602204776179614E-4</c:v>
                </c:pt>
                <c:pt idx="19">
                  <c:v>1.4637429250903298E-4</c:v>
                </c:pt>
                <c:pt idx="20">
                  <c:v>1.5737271746965541E-4</c:v>
                </c:pt>
                <c:pt idx="21">
                  <c:v>1.6904534431525918E-4</c:v>
                </c:pt>
                <c:pt idx="22">
                  <c:v>1.8142039972411504E-4</c:v>
                </c:pt>
                <c:pt idx="23">
                  <c:v>1.9452622531474366E-4</c:v>
                </c:pt>
                <c:pt idx="24">
                  <c:v>2.0839118040958651E-4</c:v>
                </c:pt>
                <c:pt idx="25">
                  <c:v>2.2304353764767147E-4</c:v>
                </c:pt>
                <c:pt idx="26">
                  <c:v>2.3851137151316263E-4</c:v>
                </c:pt>
                <c:pt idx="27">
                  <c:v>2.5482243989763983E-4</c:v>
                </c:pt>
                <c:pt idx="28">
                  <c:v>2.7200405886766325E-4</c:v>
                </c:pt>
                <c:pt idx="29">
                  <c:v>2.9008297086538629E-4</c:v>
                </c:pt>
                <c:pt idx="30">
                  <c:v>3.090852066283884E-4</c:v>
                </c:pt>
                <c:pt idx="31">
                  <c:v>3.2903594117517174E-4</c:v>
                </c:pt>
                <c:pt idx="32">
                  <c:v>3.4995934426452764E-4</c:v>
                </c:pt>
                <c:pt idx="33">
                  <c:v>3.7187842579981004E-4</c:v>
                </c:pt>
                <c:pt idx="34">
                  <c:v>3.9481487671259847E-4</c:v>
                </c:pt>
                <c:pt idx="35">
                  <c:v>4.1878890592381173E-4</c:v>
                </c:pt>
                <c:pt idx="36">
                  <c:v>4.4381907404350562E-4</c:v>
                </c:pt>
                <c:pt idx="37">
                  <c:v>4.6992212453282877E-4</c:v>
                </c:pt>
                <c:pt idx="38">
                  <c:v>4.9711281311230467E-4</c:v>
                </c:pt>
                <c:pt idx="39">
                  <c:v>5.2540373625920532E-4</c:v>
                </c:pt>
                <c:pt idx="40">
                  <c:v>5.5480515969260496E-4</c:v>
                </c:pt>
                <c:pt idx="41">
                  <c:v>5.8532484779719532E-4</c:v>
                </c:pt>
                <c:pt idx="42">
                  <c:v>6.1696789498540063E-4</c:v>
                </c:pt>
                <c:pt idx="43">
                  <c:v>6.4973656004118524E-4</c:v>
                </c:pt>
                <c:pt idx="44">
                  <c:v>6.8363010452751431E-4</c:v>
                </c:pt>
                <c:pt idx="45">
                  <c:v>7.1864463637215728E-4</c:v>
                </c:pt>
                <c:pt idx="46">
                  <c:v>7.54772959772746E-4</c:v>
                </c:pt>
                <c:pt idx="47">
                  <c:v>7.920044325812458E-4</c:v>
                </c:pt>
                <c:pt idx="48">
                  <c:v>8.303248323396447E-4</c:v>
                </c:pt>
                <c:pt idx="49">
                  <c:v>8.6971623214229658E-4</c:v>
                </c:pt>
                <c:pt idx="50">
                  <c:v>9.1015688749549004E-4</c:v>
                </c:pt>
                <c:pt idx="51">
                  <c:v>9.5162113533109349E-4</c:v>
                </c:pt>
                <c:pt idx="52">
                  <c:v>9.9407930630823196E-4</c:v>
                </c:pt>
                <c:pt idx="53">
                  <c:v>1.0374976515045941E-3</c:v>
                </c:pt>
                <c:pt idx="54">
                  <c:v>1.0818382845570527E-3</c:v>
                </c:pt>
                <c:pt idx="55">
                  <c:v>1.1270591402596153E-3</c:v>
                </c:pt>
                <c:pt idx="56">
                  <c:v>1.1731139505653789E-3</c:v>
                </c:pt>
                <c:pt idx="57">
                  <c:v>1.2199522388681655E-3</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B682-423A-AAEF-C705CFB89CD3}"/>
            </c:ext>
          </c:extLst>
        </c:ser>
        <c:ser>
          <c:idx val="1"/>
          <c:order val="1"/>
          <c:spPr>
            <a:solidFill>
              <a:schemeClr val="accent1"/>
            </a:solidFill>
            <a:ln>
              <a:noFill/>
            </a:ln>
            <a:effectLst/>
          </c:spPr>
          <c:invertIfNegative val="0"/>
          <c:cat>
            <c:numRef>
              <c:f>'SPERT® Normal (3-Point entry)'!$W$104:$HO$104</c:f>
              <c:numCache>
                <c:formatCode>#,##0_);\(#,##0\)</c:formatCode>
                <c:ptCount val="201"/>
                <c:pt idx="0">
                  <c:v>873.09251587726885</c:v>
                </c:pt>
                <c:pt idx="1">
                  <c:v>877.36159071849613</c:v>
                </c:pt>
                <c:pt idx="2">
                  <c:v>881.63066555972341</c:v>
                </c:pt>
                <c:pt idx="3">
                  <c:v>885.89974040095069</c:v>
                </c:pt>
                <c:pt idx="4">
                  <c:v>890.16881524217797</c:v>
                </c:pt>
                <c:pt idx="5">
                  <c:v>894.43789008340525</c:v>
                </c:pt>
                <c:pt idx="6">
                  <c:v>898.70696492463253</c:v>
                </c:pt>
                <c:pt idx="7">
                  <c:v>902.97603976585981</c:v>
                </c:pt>
                <c:pt idx="8">
                  <c:v>907.24511460708709</c:v>
                </c:pt>
                <c:pt idx="9">
                  <c:v>911.51418944831437</c:v>
                </c:pt>
                <c:pt idx="10">
                  <c:v>915.78326428954165</c:v>
                </c:pt>
                <c:pt idx="11">
                  <c:v>920.05233913076893</c:v>
                </c:pt>
                <c:pt idx="12">
                  <c:v>924.32141397199621</c:v>
                </c:pt>
                <c:pt idx="13">
                  <c:v>928.59048881322349</c:v>
                </c:pt>
                <c:pt idx="14">
                  <c:v>932.85956365445077</c:v>
                </c:pt>
                <c:pt idx="15">
                  <c:v>937.12863849567805</c:v>
                </c:pt>
                <c:pt idx="16">
                  <c:v>941.39771333690533</c:v>
                </c:pt>
                <c:pt idx="17">
                  <c:v>945.66678817813261</c:v>
                </c:pt>
                <c:pt idx="18">
                  <c:v>949.93586301935989</c:v>
                </c:pt>
                <c:pt idx="19">
                  <c:v>954.20493786058717</c:v>
                </c:pt>
                <c:pt idx="20">
                  <c:v>958.47401270181444</c:v>
                </c:pt>
                <c:pt idx="21">
                  <c:v>962.74308754304172</c:v>
                </c:pt>
                <c:pt idx="22">
                  <c:v>967.012162384269</c:v>
                </c:pt>
                <c:pt idx="23">
                  <c:v>971.28123722549628</c:v>
                </c:pt>
                <c:pt idx="24">
                  <c:v>975.55031206672356</c:v>
                </c:pt>
                <c:pt idx="25">
                  <c:v>979.81938690795084</c:v>
                </c:pt>
                <c:pt idx="26">
                  <c:v>984.08846174917812</c:v>
                </c:pt>
                <c:pt idx="27">
                  <c:v>988.3575365904054</c:v>
                </c:pt>
                <c:pt idx="28">
                  <c:v>992.62661143163268</c:v>
                </c:pt>
                <c:pt idx="29">
                  <c:v>996.89568627285996</c:v>
                </c:pt>
                <c:pt idx="30">
                  <c:v>1001.1647611140872</c:v>
                </c:pt>
                <c:pt idx="31">
                  <c:v>1005.4338359553145</c:v>
                </c:pt>
                <c:pt idx="32">
                  <c:v>1009.7029107965418</c:v>
                </c:pt>
                <c:pt idx="33">
                  <c:v>1013.9719856377691</c:v>
                </c:pt>
                <c:pt idx="34">
                  <c:v>1018.2410604789964</c:v>
                </c:pt>
                <c:pt idx="35">
                  <c:v>1022.5101353202236</c:v>
                </c:pt>
                <c:pt idx="36">
                  <c:v>1026.7792101614509</c:v>
                </c:pt>
                <c:pt idx="37">
                  <c:v>1031.0482850026783</c:v>
                </c:pt>
                <c:pt idx="38">
                  <c:v>1035.3173598439057</c:v>
                </c:pt>
                <c:pt idx="39">
                  <c:v>1039.5864346851331</c:v>
                </c:pt>
                <c:pt idx="40">
                  <c:v>1043.8555095263605</c:v>
                </c:pt>
                <c:pt idx="41">
                  <c:v>1048.1245843675879</c:v>
                </c:pt>
                <c:pt idx="42">
                  <c:v>1052.3936592088153</c:v>
                </c:pt>
                <c:pt idx="43">
                  <c:v>1056.6627340500427</c:v>
                </c:pt>
                <c:pt idx="44">
                  <c:v>1060.9318088912701</c:v>
                </c:pt>
                <c:pt idx="45">
                  <c:v>1065.2008837324975</c:v>
                </c:pt>
                <c:pt idx="46">
                  <c:v>1069.4699585737249</c:v>
                </c:pt>
                <c:pt idx="47">
                  <c:v>1073.7390334149522</c:v>
                </c:pt>
                <c:pt idx="48">
                  <c:v>1078.0081082561796</c:v>
                </c:pt>
                <c:pt idx="49">
                  <c:v>1082.277183097407</c:v>
                </c:pt>
                <c:pt idx="50">
                  <c:v>1086.5462579386344</c:v>
                </c:pt>
                <c:pt idx="51">
                  <c:v>1090.8153327798618</c:v>
                </c:pt>
                <c:pt idx="52">
                  <c:v>1095.0844076210892</c:v>
                </c:pt>
                <c:pt idx="53">
                  <c:v>1099.3534824623166</c:v>
                </c:pt>
                <c:pt idx="54">
                  <c:v>1103.622557303544</c:v>
                </c:pt>
                <c:pt idx="55">
                  <c:v>1107.8916321447714</c:v>
                </c:pt>
                <c:pt idx="56">
                  <c:v>1112.1607069859988</c:v>
                </c:pt>
                <c:pt idx="57">
                  <c:v>1116.4297818272262</c:v>
                </c:pt>
                <c:pt idx="58">
                  <c:v>1120.6988566684536</c:v>
                </c:pt>
                <c:pt idx="59">
                  <c:v>1124.967931509681</c:v>
                </c:pt>
                <c:pt idx="60">
                  <c:v>1129.2370063509084</c:v>
                </c:pt>
                <c:pt idx="61">
                  <c:v>1133.5060811921358</c:v>
                </c:pt>
                <c:pt idx="62">
                  <c:v>1137.7751560333631</c:v>
                </c:pt>
                <c:pt idx="63">
                  <c:v>1142.0442308745905</c:v>
                </c:pt>
                <c:pt idx="64">
                  <c:v>1146.3133057158179</c:v>
                </c:pt>
                <c:pt idx="65">
                  <c:v>1150.5823805570453</c:v>
                </c:pt>
                <c:pt idx="66">
                  <c:v>1154.8514553982727</c:v>
                </c:pt>
                <c:pt idx="67">
                  <c:v>1159.1205302395001</c:v>
                </c:pt>
                <c:pt idx="68">
                  <c:v>1163.3896050807275</c:v>
                </c:pt>
                <c:pt idx="69">
                  <c:v>1167.6586799219549</c:v>
                </c:pt>
                <c:pt idx="70">
                  <c:v>1171.9277547631823</c:v>
                </c:pt>
                <c:pt idx="71">
                  <c:v>1176.1968296044097</c:v>
                </c:pt>
                <c:pt idx="72">
                  <c:v>1180.4659044456371</c:v>
                </c:pt>
                <c:pt idx="73">
                  <c:v>1184.7349792868645</c:v>
                </c:pt>
                <c:pt idx="74">
                  <c:v>1189.0040541280919</c:v>
                </c:pt>
                <c:pt idx="75">
                  <c:v>1193.2731289693193</c:v>
                </c:pt>
                <c:pt idx="76">
                  <c:v>1197.5422038105467</c:v>
                </c:pt>
                <c:pt idx="77">
                  <c:v>1201.811278651774</c:v>
                </c:pt>
                <c:pt idx="78">
                  <c:v>1206.0803534930014</c:v>
                </c:pt>
                <c:pt idx="79">
                  <c:v>1210.3494283342288</c:v>
                </c:pt>
                <c:pt idx="80">
                  <c:v>1214.6185031754562</c:v>
                </c:pt>
                <c:pt idx="81">
                  <c:v>1218.8875780166836</c:v>
                </c:pt>
                <c:pt idx="82">
                  <c:v>1223.156652857911</c:v>
                </c:pt>
                <c:pt idx="83">
                  <c:v>1227.4257276991384</c:v>
                </c:pt>
                <c:pt idx="84">
                  <c:v>1231.6948025403658</c:v>
                </c:pt>
                <c:pt idx="85">
                  <c:v>1235.9638773815932</c:v>
                </c:pt>
                <c:pt idx="86">
                  <c:v>1240.2329522228206</c:v>
                </c:pt>
                <c:pt idx="87">
                  <c:v>1244.502027064048</c:v>
                </c:pt>
                <c:pt idx="88">
                  <c:v>1248.7711019052754</c:v>
                </c:pt>
                <c:pt idx="89">
                  <c:v>1253.0401767465028</c:v>
                </c:pt>
                <c:pt idx="90">
                  <c:v>1257.3092515877302</c:v>
                </c:pt>
                <c:pt idx="91">
                  <c:v>1261.5783264289576</c:v>
                </c:pt>
                <c:pt idx="92">
                  <c:v>1265.8474012701849</c:v>
                </c:pt>
                <c:pt idx="93">
                  <c:v>1270.1164761114123</c:v>
                </c:pt>
                <c:pt idx="94">
                  <c:v>1274.3855509526397</c:v>
                </c:pt>
                <c:pt idx="95">
                  <c:v>1278.6546257938671</c:v>
                </c:pt>
                <c:pt idx="96">
                  <c:v>1282.9237006350945</c:v>
                </c:pt>
                <c:pt idx="97">
                  <c:v>1287.1927754763219</c:v>
                </c:pt>
                <c:pt idx="98">
                  <c:v>1291.4618503175493</c:v>
                </c:pt>
                <c:pt idx="99">
                  <c:v>1295.7309251587767</c:v>
                </c:pt>
                <c:pt idx="100">
                  <c:v>1300.0000000000041</c:v>
                </c:pt>
                <c:pt idx="101">
                  <c:v>1304.2690748412315</c:v>
                </c:pt>
                <c:pt idx="102">
                  <c:v>1308.5381496824589</c:v>
                </c:pt>
                <c:pt idx="103">
                  <c:v>1312.8072245236863</c:v>
                </c:pt>
                <c:pt idx="104">
                  <c:v>1317.0762993649137</c:v>
                </c:pt>
                <c:pt idx="105">
                  <c:v>1321.3453742061411</c:v>
                </c:pt>
                <c:pt idx="106">
                  <c:v>1325.6144490473685</c:v>
                </c:pt>
                <c:pt idx="107">
                  <c:v>1329.8835238885958</c:v>
                </c:pt>
                <c:pt idx="108">
                  <c:v>1334.1525987298232</c:v>
                </c:pt>
                <c:pt idx="109">
                  <c:v>1338.4216735710506</c:v>
                </c:pt>
                <c:pt idx="110">
                  <c:v>1342.690748412278</c:v>
                </c:pt>
                <c:pt idx="111">
                  <c:v>1346.9598232535054</c:v>
                </c:pt>
                <c:pt idx="112">
                  <c:v>1351.2288980947328</c:v>
                </c:pt>
                <c:pt idx="113">
                  <c:v>1355.4979729359602</c:v>
                </c:pt>
                <c:pt idx="114">
                  <c:v>1359.7670477771876</c:v>
                </c:pt>
                <c:pt idx="115">
                  <c:v>1364.036122618415</c:v>
                </c:pt>
                <c:pt idx="116">
                  <c:v>1368.3051974596424</c:v>
                </c:pt>
                <c:pt idx="117">
                  <c:v>1372.5742723008698</c:v>
                </c:pt>
                <c:pt idx="118">
                  <c:v>1376.8433471420972</c:v>
                </c:pt>
                <c:pt idx="119">
                  <c:v>1381.1124219833246</c:v>
                </c:pt>
                <c:pt idx="120">
                  <c:v>1385.381496824552</c:v>
                </c:pt>
                <c:pt idx="121">
                  <c:v>1389.6505716657794</c:v>
                </c:pt>
                <c:pt idx="122">
                  <c:v>1393.9196465070067</c:v>
                </c:pt>
                <c:pt idx="123">
                  <c:v>1398.1887213482341</c:v>
                </c:pt>
                <c:pt idx="124">
                  <c:v>1402.4577961894615</c:v>
                </c:pt>
                <c:pt idx="125">
                  <c:v>1406.7268710306889</c:v>
                </c:pt>
                <c:pt idx="126">
                  <c:v>1410.9959458719163</c:v>
                </c:pt>
                <c:pt idx="127">
                  <c:v>1415.2650207131437</c:v>
                </c:pt>
                <c:pt idx="128">
                  <c:v>1419.5340955543711</c:v>
                </c:pt>
                <c:pt idx="129">
                  <c:v>1423.8031703955985</c:v>
                </c:pt>
                <c:pt idx="130">
                  <c:v>1428.0722452368259</c:v>
                </c:pt>
                <c:pt idx="131">
                  <c:v>1432.3413200780533</c:v>
                </c:pt>
                <c:pt idx="132">
                  <c:v>1436.6103949192807</c:v>
                </c:pt>
                <c:pt idx="133">
                  <c:v>1440.8794697605081</c:v>
                </c:pt>
                <c:pt idx="134">
                  <c:v>1445.1485446017355</c:v>
                </c:pt>
                <c:pt idx="135">
                  <c:v>1449.4176194429629</c:v>
                </c:pt>
                <c:pt idx="136">
                  <c:v>1453.6866942841903</c:v>
                </c:pt>
                <c:pt idx="137">
                  <c:v>1457.9557691254176</c:v>
                </c:pt>
                <c:pt idx="138">
                  <c:v>1462.224843966645</c:v>
                </c:pt>
                <c:pt idx="139">
                  <c:v>1466.4939188078724</c:v>
                </c:pt>
                <c:pt idx="140">
                  <c:v>1470.7629936490998</c:v>
                </c:pt>
                <c:pt idx="141">
                  <c:v>1475.0320684903272</c:v>
                </c:pt>
                <c:pt idx="142">
                  <c:v>1479.3011433315546</c:v>
                </c:pt>
                <c:pt idx="143">
                  <c:v>1483.570218172782</c:v>
                </c:pt>
                <c:pt idx="144">
                  <c:v>1487.8392930140094</c:v>
                </c:pt>
                <c:pt idx="145">
                  <c:v>1492.1083678552368</c:v>
                </c:pt>
                <c:pt idx="146">
                  <c:v>1496.3774426964642</c:v>
                </c:pt>
                <c:pt idx="147">
                  <c:v>1500.6465175376916</c:v>
                </c:pt>
                <c:pt idx="148">
                  <c:v>1504.915592378919</c:v>
                </c:pt>
                <c:pt idx="149">
                  <c:v>1509.1846672201464</c:v>
                </c:pt>
                <c:pt idx="150">
                  <c:v>1513.4537420613738</c:v>
                </c:pt>
                <c:pt idx="151">
                  <c:v>1517.7228169026012</c:v>
                </c:pt>
                <c:pt idx="152">
                  <c:v>1521.9918917438285</c:v>
                </c:pt>
                <c:pt idx="153">
                  <c:v>1526.2609665850559</c:v>
                </c:pt>
                <c:pt idx="154">
                  <c:v>1530.5300414262833</c:v>
                </c:pt>
                <c:pt idx="155">
                  <c:v>1534.7991162675107</c:v>
                </c:pt>
                <c:pt idx="156">
                  <c:v>1539.0681911087381</c:v>
                </c:pt>
                <c:pt idx="157">
                  <c:v>1543.3372659499655</c:v>
                </c:pt>
                <c:pt idx="158">
                  <c:v>1547.6063407911929</c:v>
                </c:pt>
                <c:pt idx="159">
                  <c:v>1551.8754156324203</c:v>
                </c:pt>
                <c:pt idx="160">
                  <c:v>1556.1444904736477</c:v>
                </c:pt>
                <c:pt idx="161">
                  <c:v>1560.4135653148751</c:v>
                </c:pt>
                <c:pt idx="162">
                  <c:v>1564.6826401561025</c:v>
                </c:pt>
                <c:pt idx="163">
                  <c:v>1568.9517149973299</c:v>
                </c:pt>
                <c:pt idx="164">
                  <c:v>1573.2207898385573</c:v>
                </c:pt>
                <c:pt idx="165">
                  <c:v>1577.4898646797847</c:v>
                </c:pt>
                <c:pt idx="166">
                  <c:v>1581.7589395210121</c:v>
                </c:pt>
                <c:pt idx="167">
                  <c:v>1586.0280143622394</c:v>
                </c:pt>
                <c:pt idx="168">
                  <c:v>1590.2970892034668</c:v>
                </c:pt>
                <c:pt idx="169">
                  <c:v>1594.5661640446942</c:v>
                </c:pt>
                <c:pt idx="170">
                  <c:v>1598.8352388859216</c:v>
                </c:pt>
                <c:pt idx="171">
                  <c:v>1603.104313727149</c:v>
                </c:pt>
                <c:pt idx="172">
                  <c:v>1607.3733885683764</c:v>
                </c:pt>
                <c:pt idx="173">
                  <c:v>1611.6424634096038</c:v>
                </c:pt>
                <c:pt idx="174">
                  <c:v>1615.9115382508312</c:v>
                </c:pt>
                <c:pt idx="175">
                  <c:v>1620.1806130920586</c:v>
                </c:pt>
                <c:pt idx="176">
                  <c:v>1624.449687933286</c:v>
                </c:pt>
                <c:pt idx="177">
                  <c:v>1628.7187627745134</c:v>
                </c:pt>
                <c:pt idx="178">
                  <c:v>1632.9878376157408</c:v>
                </c:pt>
                <c:pt idx="179">
                  <c:v>1637.2569124569682</c:v>
                </c:pt>
                <c:pt idx="180">
                  <c:v>1641.5259872981956</c:v>
                </c:pt>
                <c:pt idx="181">
                  <c:v>1645.795062139423</c:v>
                </c:pt>
                <c:pt idx="182">
                  <c:v>1650.0641369806503</c:v>
                </c:pt>
                <c:pt idx="183">
                  <c:v>1654.3332118218777</c:v>
                </c:pt>
                <c:pt idx="184">
                  <c:v>1658.6022866631051</c:v>
                </c:pt>
                <c:pt idx="185">
                  <c:v>1662.8713615043325</c:v>
                </c:pt>
                <c:pt idx="186">
                  <c:v>1667.1404363455599</c:v>
                </c:pt>
                <c:pt idx="187">
                  <c:v>1671.4095111867873</c:v>
                </c:pt>
                <c:pt idx="188">
                  <c:v>1675.6785860280147</c:v>
                </c:pt>
                <c:pt idx="189">
                  <c:v>1679.9476608692421</c:v>
                </c:pt>
                <c:pt idx="190">
                  <c:v>1684.2167357104695</c:v>
                </c:pt>
                <c:pt idx="191">
                  <c:v>1688.4858105516969</c:v>
                </c:pt>
                <c:pt idx="192">
                  <c:v>1692.7548853929243</c:v>
                </c:pt>
                <c:pt idx="193">
                  <c:v>1697.0239602341517</c:v>
                </c:pt>
                <c:pt idx="194">
                  <c:v>1701.2930350753791</c:v>
                </c:pt>
                <c:pt idx="195">
                  <c:v>1705.5621099166065</c:v>
                </c:pt>
                <c:pt idx="196">
                  <c:v>1709.8311847578339</c:v>
                </c:pt>
                <c:pt idx="197">
                  <c:v>1714.1002595990612</c:v>
                </c:pt>
                <c:pt idx="198">
                  <c:v>1718.3693344402886</c:v>
                </c:pt>
                <c:pt idx="199">
                  <c:v>1722.638409281516</c:v>
                </c:pt>
                <c:pt idx="200">
                  <c:v>1726.9074841227311</c:v>
                </c:pt>
              </c:numCache>
            </c:numRef>
          </c:cat>
          <c:val>
            <c:numRef>
              <c:f>'SPERT® Normal (3-Point entry)'!$HP$107:$PH$107</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1.2675193333590755E-3</c:v>
                </c:pt>
                <c:pt idx="59">
                  <c:v>1.3157564001635255E-3</c:v>
                </c:pt>
                <c:pt idx="60">
                  <c:v>1.3646004968658827E-3</c:v>
                </c:pt>
                <c:pt idx="61">
                  <c:v>1.4139846469219E-3</c:v>
                </c:pt>
                <c:pt idx="62">
                  <c:v>1.4638379353444913E-3</c:v>
                </c:pt>
                <c:pt idx="63">
                  <c:v>1.5140856259264809E-3</c:v>
                </c:pt>
                <c:pt idx="64">
                  <c:v>1.564649300135619E-3</c:v>
                </c:pt>
                <c:pt idx="65">
                  <c:v>1.6154470176832031E-3</c:v>
                </c:pt>
                <c:pt idx="66">
                  <c:v>1.6663934986289135E-3</c:v>
                </c:pt>
                <c:pt idx="67">
                  <c:v>1.7174003267420518E-3</c:v>
                </c:pt>
                <c:pt idx="68">
                  <c:v>1.7683761736941674E-3</c:v>
                </c:pt>
                <c:pt idx="69">
                  <c:v>1.8192270435113259E-3</c:v>
                </c:pt>
                <c:pt idx="70">
                  <c:v>1.8698565365670261E-3</c:v>
                </c:pt>
                <c:pt idx="71">
                  <c:v>1.9201661322503147E-3</c:v>
                </c:pt>
                <c:pt idx="72">
                  <c:v>1.9700554892991369E-3</c:v>
                </c:pt>
                <c:pt idx="73">
                  <c:v>2.0194227626476749E-3</c:v>
                </c:pt>
                <c:pt idx="74">
                  <c:v>2.0681649354996005E-3</c:v>
                </c:pt>
                <c:pt idx="75">
                  <c:v>2.1161781652080432E-3</c:v>
                </c:pt>
                <c:pt idx="76">
                  <c:v>2.1633581414188963E-3</c:v>
                </c:pt>
                <c:pt idx="77">
                  <c:v>2.2096004548180165E-3</c:v>
                </c:pt>
                <c:pt idx="78">
                  <c:v>2.2548009747160895E-3</c:v>
                </c:pt>
                <c:pt idx="79">
                  <c:v>2.2988562336085268E-3</c:v>
                </c:pt>
                <c:pt idx="80">
                  <c:v>2.3416638167627303E-3</c:v>
                </c:pt>
                <c:pt idx="81">
                  <c:v>2.3831227548123833E-3</c:v>
                </c:pt>
                <c:pt idx="82">
                  <c:v>2.4231339172789395E-3</c:v>
                </c:pt>
                <c:pt idx="83">
                  <c:v>2.4616004048949223E-3</c:v>
                </c:pt>
                <c:pt idx="84">
                  <c:v>2.4984279385726728E-3</c:v>
                </c:pt>
                <c:pt idx="85">
                  <c:v>2.533525242846319E-3</c:v>
                </c:pt>
                <c:pt idx="86">
                  <c:v>2.5668044216143192E-3</c:v>
                </c:pt>
                <c:pt idx="87">
                  <c:v>2.5981813240252972E-3</c:v>
                </c:pt>
                <c:pt idx="88">
                  <c:v>2.6275758983810844E-3</c:v>
                </c:pt>
                <c:pt idx="89">
                  <c:v>2.6549125319779159E-3</c:v>
                </c:pt>
                <c:pt idx="90">
                  <c:v>2.6801203748694313E-3</c:v>
                </c:pt>
                <c:pt idx="91">
                  <c:v>2.7031336456131952E-3</c:v>
                </c:pt>
                <c:pt idx="92">
                  <c:v>2.7238919171553868E-3</c:v>
                </c:pt>
                <c:pt idx="93">
                  <c:v>2.7423403811155916E-3</c:v>
                </c:pt>
                <c:pt idx="94">
                  <c:v>2.758430088854443E-3</c:v>
                </c:pt>
                <c:pt idx="95">
                  <c:v>2.7721181678404261E-3</c:v>
                </c:pt>
                <c:pt idx="96">
                  <c:v>2.7833680119774286E-3</c:v>
                </c:pt>
                <c:pt idx="97">
                  <c:v>2.7921494447105642E-3</c:v>
                </c:pt>
                <c:pt idx="98">
                  <c:v>2.7984388538931466E-3</c:v>
                </c:pt>
                <c:pt idx="99">
                  <c:v>2.802219297571228E-3</c:v>
                </c:pt>
                <c:pt idx="100">
                  <c:v>2.8034805800224005E-3</c:v>
                </c:pt>
                <c:pt idx="101">
                  <c:v>2.8022192975712236E-3</c:v>
                </c:pt>
                <c:pt idx="102">
                  <c:v>2.7984388538931371E-3</c:v>
                </c:pt>
                <c:pt idx="103">
                  <c:v>2.7921494447105499E-3</c:v>
                </c:pt>
                <c:pt idx="104">
                  <c:v>2.7833680119774096E-3</c:v>
                </c:pt>
                <c:pt idx="105">
                  <c:v>2.7721181678404018E-3</c:v>
                </c:pt>
                <c:pt idx="106">
                  <c:v>2.7584300888544144E-3</c:v>
                </c:pt>
                <c:pt idx="107">
                  <c:v>2.7423403811155582E-3</c:v>
                </c:pt>
                <c:pt idx="108">
                  <c:v>2.723891917155349E-3</c:v>
                </c:pt>
                <c:pt idx="109">
                  <c:v>2.7031336456131531E-3</c:v>
                </c:pt>
                <c:pt idx="110">
                  <c:v>2.6801203748693853E-3</c:v>
                </c:pt>
                <c:pt idx="111">
                  <c:v>2.6549125319778651E-3</c:v>
                </c:pt>
                <c:pt idx="112">
                  <c:v>2.6275758983810298E-3</c:v>
                </c:pt>
                <c:pt idx="113">
                  <c:v>2.5981813240252391E-3</c:v>
                </c:pt>
                <c:pt idx="114">
                  <c:v>2.5668044216142572E-3</c:v>
                </c:pt>
                <c:pt idx="115">
                  <c:v>2.533525242846254E-3</c:v>
                </c:pt>
                <c:pt idx="116">
                  <c:v>2.4984279385726034E-3</c:v>
                </c:pt>
                <c:pt idx="117">
                  <c:v>2.4616004048948498E-3</c:v>
                </c:pt>
                <c:pt idx="118">
                  <c:v>2.4231339172788645E-3</c:v>
                </c:pt>
                <c:pt idx="119">
                  <c:v>2.3831227548123052E-3</c:v>
                </c:pt>
                <c:pt idx="120">
                  <c:v>2.3416638167626496E-3</c:v>
                </c:pt>
                <c:pt idx="121">
                  <c:v>2.2988562336084435E-3</c:v>
                </c:pt>
                <c:pt idx="122">
                  <c:v>2.254800974716004E-3</c:v>
                </c:pt>
                <c:pt idx="123">
                  <c:v>2.2096004548179289E-3</c:v>
                </c:pt>
                <c:pt idx="124">
                  <c:v>2.163358141418807E-3</c:v>
                </c:pt>
                <c:pt idx="125">
                  <c:v>2.1161781652079513E-3</c:v>
                </c:pt>
                <c:pt idx="126">
                  <c:v>2.0681649354995072E-3</c:v>
                </c:pt>
                <c:pt idx="127">
                  <c:v>2.0194227626475808E-3</c:v>
                </c:pt>
                <c:pt idx="128">
                  <c:v>1.9700554892990419E-3</c:v>
                </c:pt>
                <c:pt idx="129">
                  <c:v>1.9201661322502186E-3</c:v>
                </c:pt>
                <c:pt idx="130">
                  <c:v>1.8698565365669292E-3</c:v>
                </c:pt>
                <c:pt idx="131">
                  <c:v>1.8192270435112283E-3</c:v>
                </c:pt>
                <c:pt idx="132">
                  <c:v>1.7683761736940699E-3</c:v>
                </c:pt>
                <c:pt idx="133">
                  <c:v>1.7174003267419542E-3</c:v>
                </c:pt>
                <c:pt idx="134">
                  <c:v>1.6663934986288159E-3</c:v>
                </c:pt>
                <c:pt idx="135">
                  <c:v>1.6154470176831055E-3</c:v>
                </c:pt>
                <c:pt idx="136">
                  <c:v>1.5646493001355221E-3</c:v>
                </c:pt>
                <c:pt idx="137">
                  <c:v>1.5140856259263842E-3</c:v>
                </c:pt>
                <c:pt idx="138">
                  <c:v>1.4638379353443954E-3</c:v>
                </c:pt>
                <c:pt idx="139">
                  <c:v>1.4139846469218048E-3</c:v>
                </c:pt>
                <c:pt idx="140">
                  <c:v>1.3646004968657886E-3</c:v>
                </c:pt>
                <c:pt idx="141">
                  <c:v>1.3157564001634327E-3</c:v>
                </c:pt>
                <c:pt idx="142">
                  <c:v>1.2675193333589834E-3</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DBEB-4F43-81FA-216B56A8862E}"/>
            </c:ext>
          </c:extLst>
        </c:ser>
        <c:ser>
          <c:idx val="2"/>
          <c:order val="2"/>
          <c:spPr>
            <a:solidFill>
              <a:schemeClr val="accent2"/>
            </a:solidFill>
            <a:ln>
              <a:noFill/>
            </a:ln>
            <a:effectLst/>
          </c:spPr>
          <c:invertIfNegative val="0"/>
          <c:cat>
            <c:numRef>
              <c:f>'SPERT® Normal (3-Point entry)'!$W$104:$HO$104</c:f>
              <c:numCache>
                <c:formatCode>#,##0_);\(#,##0\)</c:formatCode>
                <c:ptCount val="201"/>
                <c:pt idx="0">
                  <c:v>873.09251587726885</c:v>
                </c:pt>
                <c:pt idx="1">
                  <c:v>877.36159071849613</c:v>
                </c:pt>
                <c:pt idx="2">
                  <c:v>881.63066555972341</c:v>
                </c:pt>
                <c:pt idx="3">
                  <c:v>885.89974040095069</c:v>
                </c:pt>
                <c:pt idx="4">
                  <c:v>890.16881524217797</c:v>
                </c:pt>
                <c:pt idx="5">
                  <c:v>894.43789008340525</c:v>
                </c:pt>
                <c:pt idx="6">
                  <c:v>898.70696492463253</c:v>
                </c:pt>
                <c:pt idx="7">
                  <c:v>902.97603976585981</c:v>
                </c:pt>
                <c:pt idx="8">
                  <c:v>907.24511460708709</c:v>
                </c:pt>
                <c:pt idx="9">
                  <c:v>911.51418944831437</c:v>
                </c:pt>
                <c:pt idx="10">
                  <c:v>915.78326428954165</c:v>
                </c:pt>
                <c:pt idx="11">
                  <c:v>920.05233913076893</c:v>
                </c:pt>
                <c:pt idx="12">
                  <c:v>924.32141397199621</c:v>
                </c:pt>
                <c:pt idx="13">
                  <c:v>928.59048881322349</c:v>
                </c:pt>
                <c:pt idx="14">
                  <c:v>932.85956365445077</c:v>
                </c:pt>
                <c:pt idx="15">
                  <c:v>937.12863849567805</c:v>
                </c:pt>
                <c:pt idx="16">
                  <c:v>941.39771333690533</c:v>
                </c:pt>
                <c:pt idx="17">
                  <c:v>945.66678817813261</c:v>
                </c:pt>
                <c:pt idx="18">
                  <c:v>949.93586301935989</c:v>
                </c:pt>
                <c:pt idx="19">
                  <c:v>954.20493786058717</c:v>
                </c:pt>
                <c:pt idx="20">
                  <c:v>958.47401270181444</c:v>
                </c:pt>
                <c:pt idx="21">
                  <c:v>962.74308754304172</c:v>
                </c:pt>
                <c:pt idx="22">
                  <c:v>967.012162384269</c:v>
                </c:pt>
                <c:pt idx="23">
                  <c:v>971.28123722549628</c:v>
                </c:pt>
                <c:pt idx="24">
                  <c:v>975.55031206672356</c:v>
                </c:pt>
                <c:pt idx="25">
                  <c:v>979.81938690795084</c:v>
                </c:pt>
                <c:pt idx="26">
                  <c:v>984.08846174917812</c:v>
                </c:pt>
                <c:pt idx="27">
                  <c:v>988.3575365904054</c:v>
                </c:pt>
                <c:pt idx="28">
                  <c:v>992.62661143163268</c:v>
                </c:pt>
                <c:pt idx="29">
                  <c:v>996.89568627285996</c:v>
                </c:pt>
                <c:pt idx="30">
                  <c:v>1001.1647611140872</c:v>
                </c:pt>
                <c:pt idx="31">
                  <c:v>1005.4338359553145</c:v>
                </c:pt>
                <c:pt idx="32">
                  <c:v>1009.7029107965418</c:v>
                </c:pt>
                <c:pt idx="33">
                  <c:v>1013.9719856377691</c:v>
                </c:pt>
                <c:pt idx="34">
                  <c:v>1018.2410604789964</c:v>
                </c:pt>
                <c:pt idx="35">
                  <c:v>1022.5101353202236</c:v>
                </c:pt>
                <c:pt idx="36">
                  <c:v>1026.7792101614509</c:v>
                </c:pt>
                <c:pt idx="37">
                  <c:v>1031.0482850026783</c:v>
                </c:pt>
                <c:pt idx="38">
                  <c:v>1035.3173598439057</c:v>
                </c:pt>
                <c:pt idx="39">
                  <c:v>1039.5864346851331</c:v>
                </c:pt>
                <c:pt idx="40">
                  <c:v>1043.8555095263605</c:v>
                </c:pt>
                <c:pt idx="41">
                  <c:v>1048.1245843675879</c:v>
                </c:pt>
                <c:pt idx="42">
                  <c:v>1052.3936592088153</c:v>
                </c:pt>
                <c:pt idx="43">
                  <c:v>1056.6627340500427</c:v>
                </c:pt>
                <c:pt idx="44">
                  <c:v>1060.9318088912701</c:v>
                </c:pt>
                <c:pt idx="45">
                  <c:v>1065.2008837324975</c:v>
                </c:pt>
                <c:pt idx="46">
                  <c:v>1069.4699585737249</c:v>
                </c:pt>
                <c:pt idx="47">
                  <c:v>1073.7390334149522</c:v>
                </c:pt>
                <c:pt idx="48">
                  <c:v>1078.0081082561796</c:v>
                </c:pt>
                <c:pt idx="49">
                  <c:v>1082.277183097407</c:v>
                </c:pt>
                <c:pt idx="50">
                  <c:v>1086.5462579386344</c:v>
                </c:pt>
                <c:pt idx="51">
                  <c:v>1090.8153327798618</c:v>
                </c:pt>
                <c:pt idx="52">
                  <c:v>1095.0844076210892</c:v>
                </c:pt>
                <c:pt idx="53">
                  <c:v>1099.3534824623166</c:v>
                </c:pt>
                <c:pt idx="54">
                  <c:v>1103.622557303544</c:v>
                </c:pt>
                <c:pt idx="55">
                  <c:v>1107.8916321447714</c:v>
                </c:pt>
                <c:pt idx="56">
                  <c:v>1112.1607069859988</c:v>
                </c:pt>
                <c:pt idx="57">
                  <c:v>1116.4297818272262</c:v>
                </c:pt>
                <c:pt idx="58">
                  <c:v>1120.6988566684536</c:v>
                </c:pt>
                <c:pt idx="59">
                  <c:v>1124.967931509681</c:v>
                </c:pt>
                <c:pt idx="60">
                  <c:v>1129.2370063509084</c:v>
                </c:pt>
                <c:pt idx="61">
                  <c:v>1133.5060811921358</c:v>
                </c:pt>
                <c:pt idx="62">
                  <c:v>1137.7751560333631</c:v>
                </c:pt>
                <c:pt idx="63">
                  <c:v>1142.0442308745905</c:v>
                </c:pt>
                <c:pt idx="64">
                  <c:v>1146.3133057158179</c:v>
                </c:pt>
                <c:pt idx="65">
                  <c:v>1150.5823805570453</c:v>
                </c:pt>
                <c:pt idx="66">
                  <c:v>1154.8514553982727</c:v>
                </c:pt>
                <c:pt idx="67">
                  <c:v>1159.1205302395001</c:v>
                </c:pt>
                <c:pt idx="68">
                  <c:v>1163.3896050807275</c:v>
                </c:pt>
                <c:pt idx="69">
                  <c:v>1167.6586799219549</c:v>
                </c:pt>
                <c:pt idx="70">
                  <c:v>1171.9277547631823</c:v>
                </c:pt>
                <c:pt idx="71">
                  <c:v>1176.1968296044097</c:v>
                </c:pt>
                <c:pt idx="72">
                  <c:v>1180.4659044456371</c:v>
                </c:pt>
                <c:pt idx="73">
                  <c:v>1184.7349792868645</c:v>
                </c:pt>
                <c:pt idx="74">
                  <c:v>1189.0040541280919</c:v>
                </c:pt>
                <c:pt idx="75">
                  <c:v>1193.2731289693193</c:v>
                </c:pt>
                <c:pt idx="76">
                  <c:v>1197.5422038105467</c:v>
                </c:pt>
                <c:pt idx="77">
                  <c:v>1201.811278651774</c:v>
                </c:pt>
                <c:pt idx="78">
                  <c:v>1206.0803534930014</c:v>
                </c:pt>
                <c:pt idx="79">
                  <c:v>1210.3494283342288</c:v>
                </c:pt>
                <c:pt idx="80">
                  <c:v>1214.6185031754562</c:v>
                </c:pt>
                <c:pt idx="81">
                  <c:v>1218.8875780166836</c:v>
                </c:pt>
                <c:pt idx="82">
                  <c:v>1223.156652857911</c:v>
                </c:pt>
                <c:pt idx="83">
                  <c:v>1227.4257276991384</c:v>
                </c:pt>
                <c:pt idx="84">
                  <c:v>1231.6948025403658</c:v>
                </c:pt>
                <c:pt idx="85">
                  <c:v>1235.9638773815932</c:v>
                </c:pt>
                <c:pt idx="86">
                  <c:v>1240.2329522228206</c:v>
                </c:pt>
                <c:pt idx="87">
                  <c:v>1244.502027064048</c:v>
                </c:pt>
                <c:pt idx="88">
                  <c:v>1248.7711019052754</c:v>
                </c:pt>
                <c:pt idx="89">
                  <c:v>1253.0401767465028</c:v>
                </c:pt>
                <c:pt idx="90">
                  <c:v>1257.3092515877302</c:v>
                </c:pt>
                <c:pt idx="91">
                  <c:v>1261.5783264289576</c:v>
                </c:pt>
                <c:pt idx="92">
                  <c:v>1265.8474012701849</c:v>
                </c:pt>
                <c:pt idx="93">
                  <c:v>1270.1164761114123</c:v>
                </c:pt>
                <c:pt idx="94">
                  <c:v>1274.3855509526397</c:v>
                </c:pt>
                <c:pt idx="95">
                  <c:v>1278.6546257938671</c:v>
                </c:pt>
                <c:pt idx="96">
                  <c:v>1282.9237006350945</c:v>
                </c:pt>
                <c:pt idx="97">
                  <c:v>1287.1927754763219</c:v>
                </c:pt>
                <c:pt idx="98">
                  <c:v>1291.4618503175493</c:v>
                </c:pt>
                <c:pt idx="99">
                  <c:v>1295.7309251587767</c:v>
                </c:pt>
                <c:pt idx="100">
                  <c:v>1300.0000000000041</c:v>
                </c:pt>
                <c:pt idx="101">
                  <c:v>1304.2690748412315</c:v>
                </c:pt>
                <c:pt idx="102">
                  <c:v>1308.5381496824589</c:v>
                </c:pt>
                <c:pt idx="103">
                  <c:v>1312.8072245236863</c:v>
                </c:pt>
                <c:pt idx="104">
                  <c:v>1317.0762993649137</c:v>
                </c:pt>
                <c:pt idx="105">
                  <c:v>1321.3453742061411</c:v>
                </c:pt>
                <c:pt idx="106">
                  <c:v>1325.6144490473685</c:v>
                </c:pt>
                <c:pt idx="107">
                  <c:v>1329.8835238885958</c:v>
                </c:pt>
                <c:pt idx="108">
                  <c:v>1334.1525987298232</c:v>
                </c:pt>
                <c:pt idx="109">
                  <c:v>1338.4216735710506</c:v>
                </c:pt>
                <c:pt idx="110">
                  <c:v>1342.690748412278</c:v>
                </c:pt>
                <c:pt idx="111">
                  <c:v>1346.9598232535054</c:v>
                </c:pt>
                <c:pt idx="112">
                  <c:v>1351.2288980947328</c:v>
                </c:pt>
                <c:pt idx="113">
                  <c:v>1355.4979729359602</c:v>
                </c:pt>
                <c:pt idx="114">
                  <c:v>1359.7670477771876</c:v>
                </c:pt>
                <c:pt idx="115">
                  <c:v>1364.036122618415</c:v>
                </c:pt>
                <c:pt idx="116">
                  <c:v>1368.3051974596424</c:v>
                </c:pt>
                <c:pt idx="117">
                  <c:v>1372.5742723008698</c:v>
                </c:pt>
                <c:pt idx="118">
                  <c:v>1376.8433471420972</c:v>
                </c:pt>
                <c:pt idx="119">
                  <c:v>1381.1124219833246</c:v>
                </c:pt>
                <c:pt idx="120">
                  <c:v>1385.381496824552</c:v>
                </c:pt>
                <c:pt idx="121">
                  <c:v>1389.6505716657794</c:v>
                </c:pt>
                <c:pt idx="122">
                  <c:v>1393.9196465070067</c:v>
                </c:pt>
                <c:pt idx="123">
                  <c:v>1398.1887213482341</c:v>
                </c:pt>
                <c:pt idx="124">
                  <c:v>1402.4577961894615</c:v>
                </c:pt>
                <c:pt idx="125">
                  <c:v>1406.7268710306889</c:v>
                </c:pt>
                <c:pt idx="126">
                  <c:v>1410.9959458719163</c:v>
                </c:pt>
                <c:pt idx="127">
                  <c:v>1415.2650207131437</c:v>
                </c:pt>
                <c:pt idx="128">
                  <c:v>1419.5340955543711</c:v>
                </c:pt>
                <c:pt idx="129">
                  <c:v>1423.8031703955985</c:v>
                </c:pt>
                <c:pt idx="130">
                  <c:v>1428.0722452368259</c:v>
                </c:pt>
                <c:pt idx="131">
                  <c:v>1432.3413200780533</c:v>
                </c:pt>
                <c:pt idx="132">
                  <c:v>1436.6103949192807</c:v>
                </c:pt>
                <c:pt idx="133">
                  <c:v>1440.8794697605081</c:v>
                </c:pt>
                <c:pt idx="134">
                  <c:v>1445.1485446017355</c:v>
                </c:pt>
                <c:pt idx="135">
                  <c:v>1449.4176194429629</c:v>
                </c:pt>
                <c:pt idx="136">
                  <c:v>1453.6866942841903</c:v>
                </c:pt>
                <c:pt idx="137">
                  <c:v>1457.9557691254176</c:v>
                </c:pt>
                <c:pt idx="138">
                  <c:v>1462.224843966645</c:v>
                </c:pt>
                <c:pt idx="139">
                  <c:v>1466.4939188078724</c:v>
                </c:pt>
                <c:pt idx="140">
                  <c:v>1470.7629936490998</c:v>
                </c:pt>
                <c:pt idx="141">
                  <c:v>1475.0320684903272</c:v>
                </c:pt>
                <c:pt idx="142">
                  <c:v>1479.3011433315546</c:v>
                </c:pt>
                <c:pt idx="143">
                  <c:v>1483.570218172782</c:v>
                </c:pt>
                <c:pt idx="144">
                  <c:v>1487.8392930140094</c:v>
                </c:pt>
                <c:pt idx="145">
                  <c:v>1492.1083678552368</c:v>
                </c:pt>
                <c:pt idx="146">
                  <c:v>1496.3774426964642</c:v>
                </c:pt>
                <c:pt idx="147">
                  <c:v>1500.6465175376916</c:v>
                </c:pt>
                <c:pt idx="148">
                  <c:v>1504.915592378919</c:v>
                </c:pt>
                <c:pt idx="149">
                  <c:v>1509.1846672201464</c:v>
                </c:pt>
                <c:pt idx="150">
                  <c:v>1513.4537420613738</c:v>
                </c:pt>
                <c:pt idx="151">
                  <c:v>1517.7228169026012</c:v>
                </c:pt>
                <c:pt idx="152">
                  <c:v>1521.9918917438285</c:v>
                </c:pt>
                <c:pt idx="153">
                  <c:v>1526.2609665850559</c:v>
                </c:pt>
                <c:pt idx="154">
                  <c:v>1530.5300414262833</c:v>
                </c:pt>
                <c:pt idx="155">
                  <c:v>1534.7991162675107</c:v>
                </c:pt>
                <c:pt idx="156">
                  <c:v>1539.0681911087381</c:v>
                </c:pt>
                <c:pt idx="157">
                  <c:v>1543.3372659499655</c:v>
                </c:pt>
                <c:pt idx="158">
                  <c:v>1547.6063407911929</c:v>
                </c:pt>
                <c:pt idx="159">
                  <c:v>1551.8754156324203</c:v>
                </c:pt>
                <c:pt idx="160">
                  <c:v>1556.1444904736477</c:v>
                </c:pt>
                <c:pt idx="161">
                  <c:v>1560.4135653148751</c:v>
                </c:pt>
                <c:pt idx="162">
                  <c:v>1564.6826401561025</c:v>
                </c:pt>
                <c:pt idx="163">
                  <c:v>1568.9517149973299</c:v>
                </c:pt>
                <c:pt idx="164">
                  <c:v>1573.2207898385573</c:v>
                </c:pt>
                <c:pt idx="165">
                  <c:v>1577.4898646797847</c:v>
                </c:pt>
                <c:pt idx="166">
                  <c:v>1581.7589395210121</c:v>
                </c:pt>
                <c:pt idx="167">
                  <c:v>1586.0280143622394</c:v>
                </c:pt>
                <c:pt idx="168">
                  <c:v>1590.2970892034668</c:v>
                </c:pt>
                <c:pt idx="169">
                  <c:v>1594.5661640446942</c:v>
                </c:pt>
                <c:pt idx="170">
                  <c:v>1598.8352388859216</c:v>
                </c:pt>
                <c:pt idx="171">
                  <c:v>1603.104313727149</c:v>
                </c:pt>
                <c:pt idx="172">
                  <c:v>1607.3733885683764</c:v>
                </c:pt>
                <c:pt idx="173">
                  <c:v>1611.6424634096038</c:v>
                </c:pt>
                <c:pt idx="174">
                  <c:v>1615.9115382508312</c:v>
                </c:pt>
                <c:pt idx="175">
                  <c:v>1620.1806130920586</c:v>
                </c:pt>
                <c:pt idx="176">
                  <c:v>1624.449687933286</c:v>
                </c:pt>
                <c:pt idx="177">
                  <c:v>1628.7187627745134</c:v>
                </c:pt>
                <c:pt idx="178">
                  <c:v>1632.9878376157408</c:v>
                </c:pt>
                <c:pt idx="179">
                  <c:v>1637.2569124569682</c:v>
                </c:pt>
                <c:pt idx="180">
                  <c:v>1641.5259872981956</c:v>
                </c:pt>
                <c:pt idx="181">
                  <c:v>1645.795062139423</c:v>
                </c:pt>
                <c:pt idx="182">
                  <c:v>1650.0641369806503</c:v>
                </c:pt>
                <c:pt idx="183">
                  <c:v>1654.3332118218777</c:v>
                </c:pt>
                <c:pt idx="184">
                  <c:v>1658.6022866631051</c:v>
                </c:pt>
                <c:pt idx="185">
                  <c:v>1662.8713615043325</c:v>
                </c:pt>
                <c:pt idx="186">
                  <c:v>1667.1404363455599</c:v>
                </c:pt>
                <c:pt idx="187">
                  <c:v>1671.4095111867873</c:v>
                </c:pt>
                <c:pt idx="188">
                  <c:v>1675.6785860280147</c:v>
                </c:pt>
                <c:pt idx="189">
                  <c:v>1679.9476608692421</c:v>
                </c:pt>
                <c:pt idx="190">
                  <c:v>1684.2167357104695</c:v>
                </c:pt>
                <c:pt idx="191">
                  <c:v>1688.4858105516969</c:v>
                </c:pt>
                <c:pt idx="192">
                  <c:v>1692.7548853929243</c:v>
                </c:pt>
                <c:pt idx="193">
                  <c:v>1697.0239602341517</c:v>
                </c:pt>
                <c:pt idx="194">
                  <c:v>1701.2930350753791</c:v>
                </c:pt>
                <c:pt idx="195">
                  <c:v>1705.5621099166065</c:v>
                </c:pt>
                <c:pt idx="196">
                  <c:v>1709.8311847578339</c:v>
                </c:pt>
                <c:pt idx="197">
                  <c:v>1714.1002595990612</c:v>
                </c:pt>
                <c:pt idx="198">
                  <c:v>1718.3693344402886</c:v>
                </c:pt>
                <c:pt idx="199">
                  <c:v>1722.638409281516</c:v>
                </c:pt>
                <c:pt idx="200">
                  <c:v>1726.9074841227311</c:v>
                </c:pt>
              </c:numCache>
            </c:numRef>
          </c:cat>
          <c:val>
            <c:numRef>
              <c:f>'SPERT® Normal (3-Point entry)'!$HP$108:$PH$108</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1.2199522388680751E-3</c:v>
                </c:pt>
                <c:pt idx="144">
                  <c:v>1.1731139505652896E-3</c:v>
                </c:pt>
                <c:pt idx="145">
                  <c:v>1.1270591402595277E-3</c:v>
                </c:pt>
                <c:pt idx="146">
                  <c:v>1.0818382845569669E-3</c:v>
                </c:pt>
                <c:pt idx="147">
                  <c:v>1.0374976515045097E-3</c:v>
                </c:pt>
                <c:pt idx="148">
                  <c:v>9.9407930630814978E-4</c:v>
                </c:pt>
                <c:pt idx="149">
                  <c:v>9.5162113533101304E-4</c:v>
                </c:pt>
                <c:pt idx="150">
                  <c:v>9.1015688749541133E-4</c:v>
                </c:pt>
                <c:pt idx="151">
                  <c:v>8.6971623214222014E-4</c:v>
                </c:pt>
                <c:pt idx="152">
                  <c:v>8.3032483233957011E-4</c:v>
                </c:pt>
                <c:pt idx="153">
                  <c:v>7.9200443258117305E-4</c:v>
                </c:pt>
                <c:pt idx="154">
                  <c:v>7.5477295977267563E-4</c:v>
                </c:pt>
                <c:pt idx="155">
                  <c:v>7.1864463637208919E-4</c:v>
                </c:pt>
                <c:pt idx="156">
                  <c:v>6.8363010452744829E-4</c:v>
                </c:pt>
                <c:pt idx="157">
                  <c:v>6.4973656004112127E-4</c:v>
                </c:pt>
                <c:pt idx="158">
                  <c:v>6.1696789498533904E-4</c:v>
                </c:pt>
                <c:pt idx="159">
                  <c:v>5.8532484779713579E-4</c:v>
                </c:pt>
                <c:pt idx="160">
                  <c:v>5.548051596925475E-4</c:v>
                </c:pt>
                <c:pt idx="161">
                  <c:v>5.2540373625915003E-4</c:v>
                </c:pt>
                <c:pt idx="162">
                  <c:v>4.9711281311225165E-4</c:v>
                </c:pt>
                <c:pt idx="163">
                  <c:v>4.699221245327777E-4</c:v>
                </c:pt>
                <c:pt idx="164">
                  <c:v>4.4381907404345662E-4</c:v>
                </c:pt>
                <c:pt idx="165">
                  <c:v>4.1878890592376397E-4</c:v>
                </c:pt>
                <c:pt idx="166">
                  <c:v>3.9481487671255228E-4</c:v>
                </c:pt>
                <c:pt idx="167">
                  <c:v>3.7187842579976515E-4</c:v>
                </c:pt>
                <c:pt idx="168">
                  <c:v>3.4995934426448422E-4</c:v>
                </c:pt>
                <c:pt idx="169">
                  <c:v>3.2903594117512968E-4</c:v>
                </c:pt>
                <c:pt idx="170">
                  <c:v>3.090852066283478E-4</c:v>
                </c:pt>
                <c:pt idx="171">
                  <c:v>2.9008297086534726E-4</c:v>
                </c:pt>
                <c:pt idx="172">
                  <c:v>2.7200405886762568E-4</c:v>
                </c:pt>
                <c:pt idx="173">
                  <c:v>2.5482243989760362E-4</c:v>
                </c:pt>
                <c:pt idx="174">
                  <c:v>2.3851137151312789E-4</c:v>
                </c:pt>
                <c:pt idx="175">
                  <c:v>2.230435376476383E-4</c:v>
                </c:pt>
                <c:pt idx="176">
                  <c:v>2.0839118040955469E-4</c:v>
                </c:pt>
                <c:pt idx="177">
                  <c:v>1.9452622531471314E-4</c:v>
                </c:pt>
                <c:pt idx="178">
                  <c:v>1.8142039972408601E-4</c:v>
                </c:pt>
                <c:pt idx="179">
                  <c:v>1.6904534431523143E-4</c:v>
                </c:pt>
                <c:pt idx="180">
                  <c:v>1.5737271746962893E-4</c:v>
                </c:pt>
                <c:pt idx="181">
                  <c:v>1.4637429250900755E-4</c:v>
                </c:pt>
                <c:pt idx="182">
                  <c:v>1.360220477617721E-4</c:v>
                </c:pt>
                <c:pt idx="183">
                  <c:v>1.2628824948547677E-4</c:v>
                </c:pt>
                <c:pt idx="184">
                  <c:v>1.1714552771287578E-4</c:v>
                </c:pt>
                <c:pt idx="185">
                  <c:v>1.0856694512727691E-4</c:v>
                </c:pt>
                <c:pt idx="186">
                  <c:v>1.0052605910769836E-4</c:v>
                </c:pt>
                <c:pt idx="187">
                  <c:v>9.2996977115637414E-5</c:v>
                </c:pt>
                <c:pt idx="188">
                  <c:v>8.5954405623109114E-5</c:v>
                </c:pt>
                <c:pt idx="189">
                  <c:v>7.9373692806049712E-5</c:v>
                </c:pt>
                <c:pt idx="190">
                  <c:v>7.3230865248249692E-5</c:v>
                </c:pt>
                <c:pt idx="191">
                  <c:v>6.7502658918782782E-5</c:v>
                </c:pt>
                <c:pt idx="192">
                  <c:v>6.2166544700527983E-5</c:v>
                </c:pt>
                <c:pt idx="193">
                  <c:v>5.7200748758979794E-5</c:v>
                </c:pt>
                <c:pt idx="194">
                  <c:v>5.258426804924021E-5</c:v>
                </c:pt>
                <c:pt idx="195">
                  <c:v>4.8296881265050646E-5</c:v>
                </c:pt>
                <c:pt idx="196">
                  <c:v>4.431915553711372E-5</c:v>
                </c:pt>
                <c:pt idx="197">
                  <c:v>4.0632449188961309E-5</c:v>
                </c:pt>
                <c:pt idx="198">
                  <c:v>3.7218910857419337E-5</c:v>
                </c:pt>
                <c:pt idx="199">
                  <c:v>3.406147528149857E-5</c:v>
                </c:pt>
                <c:pt idx="200">
                  <c:v>3.1143856058498431E-5</c:v>
                </c:pt>
              </c:numCache>
            </c:numRef>
          </c:val>
          <c:extLst>
            <c:ext xmlns:c16="http://schemas.microsoft.com/office/drawing/2014/chart" uri="{C3380CC4-5D6E-409C-BE32-E72D297353CC}">
              <c16:uniqueId val="{00000001-DBEB-4F43-81FA-216B56A8862E}"/>
            </c:ext>
          </c:extLst>
        </c:ser>
        <c:dLbls>
          <c:showLegendKey val="0"/>
          <c:showVal val="0"/>
          <c:showCatName val="0"/>
          <c:showSerName val="0"/>
          <c:showPercent val="0"/>
          <c:showBubbleSize val="0"/>
        </c:dLbls>
        <c:gapWidth val="0"/>
        <c:overlap val="100"/>
        <c:axId val="613283808"/>
        <c:axId val="613280200"/>
      </c:barChart>
      <c:lineChart>
        <c:grouping val="standard"/>
        <c:varyColors val="0"/>
        <c:ser>
          <c:idx val="3"/>
          <c:order val="3"/>
          <c:spPr>
            <a:ln w="50800" cap="rnd">
              <a:solidFill>
                <a:schemeClr val="tx1">
                  <a:lumMod val="50000"/>
                  <a:lumOff val="50000"/>
                </a:schemeClr>
              </a:solidFill>
              <a:round/>
            </a:ln>
            <a:effectLst/>
          </c:spPr>
          <c:marker>
            <c:symbol val="none"/>
          </c:marker>
          <c:cat>
            <c:numRef>
              <c:f>'SPERT® Normal (3-Point entry)'!$W$104:$HO$104</c:f>
              <c:numCache>
                <c:formatCode>#,##0_);\(#,##0\)</c:formatCode>
                <c:ptCount val="201"/>
                <c:pt idx="0">
                  <c:v>873.09251587726885</c:v>
                </c:pt>
                <c:pt idx="1">
                  <c:v>877.36159071849613</c:v>
                </c:pt>
                <c:pt idx="2">
                  <c:v>881.63066555972341</c:v>
                </c:pt>
                <c:pt idx="3">
                  <c:v>885.89974040095069</c:v>
                </c:pt>
                <c:pt idx="4">
                  <c:v>890.16881524217797</c:v>
                </c:pt>
                <c:pt idx="5">
                  <c:v>894.43789008340525</c:v>
                </c:pt>
                <c:pt idx="6">
                  <c:v>898.70696492463253</c:v>
                </c:pt>
                <c:pt idx="7">
                  <c:v>902.97603976585981</c:v>
                </c:pt>
                <c:pt idx="8">
                  <c:v>907.24511460708709</c:v>
                </c:pt>
                <c:pt idx="9">
                  <c:v>911.51418944831437</c:v>
                </c:pt>
                <c:pt idx="10">
                  <c:v>915.78326428954165</c:v>
                </c:pt>
                <c:pt idx="11">
                  <c:v>920.05233913076893</c:v>
                </c:pt>
                <c:pt idx="12">
                  <c:v>924.32141397199621</c:v>
                </c:pt>
                <c:pt idx="13">
                  <c:v>928.59048881322349</c:v>
                </c:pt>
                <c:pt idx="14">
                  <c:v>932.85956365445077</c:v>
                </c:pt>
                <c:pt idx="15">
                  <c:v>937.12863849567805</c:v>
                </c:pt>
                <c:pt idx="16">
                  <c:v>941.39771333690533</c:v>
                </c:pt>
                <c:pt idx="17">
                  <c:v>945.66678817813261</c:v>
                </c:pt>
                <c:pt idx="18">
                  <c:v>949.93586301935989</c:v>
                </c:pt>
                <c:pt idx="19">
                  <c:v>954.20493786058717</c:v>
                </c:pt>
                <c:pt idx="20">
                  <c:v>958.47401270181444</c:v>
                </c:pt>
                <c:pt idx="21">
                  <c:v>962.74308754304172</c:v>
                </c:pt>
                <c:pt idx="22">
                  <c:v>967.012162384269</c:v>
                </c:pt>
                <c:pt idx="23">
                  <c:v>971.28123722549628</c:v>
                </c:pt>
                <c:pt idx="24">
                  <c:v>975.55031206672356</c:v>
                </c:pt>
                <c:pt idx="25">
                  <c:v>979.81938690795084</c:v>
                </c:pt>
                <c:pt idx="26">
                  <c:v>984.08846174917812</c:v>
                </c:pt>
                <c:pt idx="27">
                  <c:v>988.3575365904054</c:v>
                </c:pt>
                <c:pt idx="28">
                  <c:v>992.62661143163268</c:v>
                </c:pt>
                <c:pt idx="29">
                  <c:v>996.89568627285996</c:v>
                </c:pt>
                <c:pt idx="30">
                  <c:v>1001.1647611140872</c:v>
                </c:pt>
                <c:pt idx="31">
                  <c:v>1005.4338359553145</c:v>
                </c:pt>
                <c:pt idx="32">
                  <c:v>1009.7029107965418</c:v>
                </c:pt>
                <c:pt idx="33">
                  <c:v>1013.9719856377691</c:v>
                </c:pt>
                <c:pt idx="34">
                  <c:v>1018.2410604789964</c:v>
                </c:pt>
                <c:pt idx="35">
                  <c:v>1022.5101353202236</c:v>
                </c:pt>
                <c:pt idx="36">
                  <c:v>1026.7792101614509</c:v>
                </c:pt>
                <c:pt idx="37">
                  <c:v>1031.0482850026783</c:v>
                </c:pt>
                <c:pt idx="38">
                  <c:v>1035.3173598439057</c:v>
                </c:pt>
                <c:pt idx="39">
                  <c:v>1039.5864346851331</c:v>
                </c:pt>
                <c:pt idx="40">
                  <c:v>1043.8555095263605</c:v>
                </c:pt>
                <c:pt idx="41">
                  <c:v>1048.1245843675879</c:v>
                </c:pt>
                <c:pt idx="42">
                  <c:v>1052.3936592088153</c:v>
                </c:pt>
                <c:pt idx="43">
                  <c:v>1056.6627340500427</c:v>
                </c:pt>
                <c:pt idx="44">
                  <c:v>1060.9318088912701</c:v>
                </c:pt>
                <c:pt idx="45">
                  <c:v>1065.2008837324975</c:v>
                </c:pt>
                <c:pt idx="46">
                  <c:v>1069.4699585737249</c:v>
                </c:pt>
                <c:pt idx="47">
                  <c:v>1073.7390334149522</c:v>
                </c:pt>
                <c:pt idx="48">
                  <c:v>1078.0081082561796</c:v>
                </c:pt>
                <c:pt idx="49">
                  <c:v>1082.277183097407</c:v>
                </c:pt>
                <c:pt idx="50">
                  <c:v>1086.5462579386344</c:v>
                </c:pt>
                <c:pt idx="51">
                  <c:v>1090.8153327798618</c:v>
                </c:pt>
                <c:pt idx="52">
                  <c:v>1095.0844076210892</c:v>
                </c:pt>
                <c:pt idx="53">
                  <c:v>1099.3534824623166</c:v>
                </c:pt>
                <c:pt idx="54">
                  <c:v>1103.622557303544</c:v>
                </c:pt>
                <c:pt idx="55">
                  <c:v>1107.8916321447714</c:v>
                </c:pt>
                <c:pt idx="56">
                  <c:v>1112.1607069859988</c:v>
                </c:pt>
                <c:pt idx="57">
                  <c:v>1116.4297818272262</c:v>
                </c:pt>
                <c:pt idx="58">
                  <c:v>1120.6988566684536</c:v>
                </c:pt>
                <c:pt idx="59">
                  <c:v>1124.967931509681</c:v>
                </c:pt>
                <c:pt idx="60">
                  <c:v>1129.2370063509084</c:v>
                </c:pt>
                <c:pt idx="61">
                  <c:v>1133.5060811921358</c:v>
                </c:pt>
                <c:pt idx="62">
                  <c:v>1137.7751560333631</c:v>
                </c:pt>
                <c:pt idx="63">
                  <c:v>1142.0442308745905</c:v>
                </c:pt>
                <c:pt idx="64">
                  <c:v>1146.3133057158179</c:v>
                </c:pt>
                <c:pt idx="65">
                  <c:v>1150.5823805570453</c:v>
                </c:pt>
                <c:pt idx="66">
                  <c:v>1154.8514553982727</c:v>
                </c:pt>
                <c:pt idx="67">
                  <c:v>1159.1205302395001</c:v>
                </c:pt>
                <c:pt idx="68">
                  <c:v>1163.3896050807275</c:v>
                </c:pt>
                <c:pt idx="69">
                  <c:v>1167.6586799219549</c:v>
                </c:pt>
                <c:pt idx="70">
                  <c:v>1171.9277547631823</c:v>
                </c:pt>
                <c:pt idx="71">
                  <c:v>1176.1968296044097</c:v>
                </c:pt>
                <c:pt idx="72">
                  <c:v>1180.4659044456371</c:v>
                </c:pt>
                <c:pt idx="73">
                  <c:v>1184.7349792868645</c:v>
                </c:pt>
                <c:pt idx="74">
                  <c:v>1189.0040541280919</c:v>
                </c:pt>
                <c:pt idx="75">
                  <c:v>1193.2731289693193</c:v>
                </c:pt>
                <c:pt idx="76">
                  <c:v>1197.5422038105467</c:v>
                </c:pt>
                <c:pt idx="77">
                  <c:v>1201.811278651774</c:v>
                </c:pt>
                <c:pt idx="78">
                  <c:v>1206.0803534930014</c:v>
                </c:pt>
                <c:pt idx="79">
                  <c:v>1210.3494283342288</c:v>
                </c:pt>
                <c:pt idx="80">
                  <c:v>1214.6185031754562</c:v>
                </c:pt>
                <c:pt idx="81">
                  <c:v>1218.8875780166836</c:v>
                </c:pt>
                <c:pt idx="82">
                  <c:v>1223.156652857911</c:v>
                </c:pt>
                <c:pt idx="83">
                  <c:v>1227.4257276991384</c:v>
                </c:pt>
                <c:pt idx="84">
                  <c:v>1231.6948025403658</c:v>
                </c:pt>
                <c:pt idx="85">
                  <c:v>1235.9638773815932</c:v>
                </c:pt>
                <c:pt idx="86">
                  <c:v>1240.2329522228206</c:v>
                </c:pt>
                <c:pt idx="87">
                  <c:v>1244.502027064048</c:v>
                </c:pt>
                <c:pt idx="88">
                  <c:v>1248.7711019052754</c:v>
                </c:pt>
                <c:pt idx="89">
                  <c:v>1253.0401767465028</c:v>
                </c:pt>
                <c:pt idx="90">
                  <c:v>1257.3092515877302</c:v>
                </c:pt>
                <c:pt idx="91">
                  <c:v>1261.5783264289576</c:v>
                </c:pt>
                <c:pt idx="92">
                  <c:v>1265.8474012701849</c:v>
                </c:pt>
                <c:pt idx="93">
                  <c:v>1270.1164761114123</c:v>
                </c:pt>
                <c:pt idx="94">
                  <c:v>1274.3855509526397</c:v>
                </c:pt>
                <c:pt idx="95">
                  <c:v>1278.6546257938671</c:v>
                </c:pt>
                <c:pt idx="96">
                  <c:v>1282.9237006350945</c:v>
                </c:pt>
                <c:pt idx="97">
                  <c:v>1287.1927754763219</c:v>
                </c:pt>
                <c:pt idx="98">
                  <c:v>1291.4618503175493</c:v>
                </c:pt>
                <c:pt idx="99">
                  <c:v>1295.7309251587767</c:v>
                </c:pt>
                <c:pt idx="100">
                  <c:v>1300.0000000000041</c:v>
                </c:pt>
                <c:pt idx="101">
                  <c:v>1304.2690748412315</c:v>
                </c:pt>
                <c:pt idx="102">
                  <c:v>1308.5381496824589</c:v>
                </c:pt>
                <c:pt idx="103">
                  <c:v>1312.8072245236863</c:v>
                </c:pt>
                <c:pt idx="104">
                  <c:v>1317.0762993649137</c:v>
                </c:pt>
                <c:pt idx="105">
                  <c:v>1321.3453742061411</c:v>
                </c:pt>
                <c:pt idx="106">
                  <c:v>1325.6144490473685</c:v>
                </c:pt>
                <c:pt idx="107">
                  <c:v>1329.8835238885958</c:v>
                </c:pt>
                <c:pt idx="108">
                  <c:v>1334.1525987298232</c:v>
                </c:pt>
                <c:pt idx="109">
                  <c:v>1338.4216735710506</c:v>
                </c:pt>
                <c:pt idx="110">
                  <c:v>1342.690748412278</c:v>
                </c:pt>
                <c:pt idx="111">
                  <c:v>1346.9598232535054</c:v>
                </c:pt>
                <c:pt idx="112">
                  <c:v>1351.2288980947328</c:v>
                </c:pt>
                <c:pt idx="113">
                  <c:v>1355.4979729359602</c:v>
                </c:pt>
                <c:pt idx="114">
                  <c:v>1359.7670477771876</c:v>
                </c:pt>
                <c:pt idx="115">
                  <c:v>1364.036122618415</c:v>
                </c:pt>
                <c:pt idx="116">
                  <c:v>1368.3051974596424</c:v>
                </c:pt>
                <c:pt idx="117">
                  <c:v>1372.5742723008698</c:v>
                </c:pt>
                <c:pt idx="118">
                  <c:v>1376.8433471420972</c:v>
                </c:pt>
                <c:pt idx="119">
                  <c:v>1381.1124219833246</c:v>
                </c:pt>
                <c:pt idx="120">
                  <c:v>1385.381496824552</c:v>
                </c:pt>
                <c:pt idx="121">
                  <c:v>1389.6505716657794</c:v>
                </c:pt>
                <c:pt idx="122">
                  <c:v>1393.9196465070067</c:v>
                </c:pt>
                <c:pt idx="123">
                  <c:v>1398.1887213482341</c:v>
                </c:pt>
                <c:pt idx="124">
                  <c:v>1402.4577961894615</c:v>
                </c:pt>
                <c:pt idx="125">
                  <c:v>1406.7268710306889</c:v>
                </c:pt>
                <c:pt idx="126">
                  <c:v>1410.9959458719163</c:v>
                </c:pt>
                <c:pt idx="127">
                  <c:v>1415.2650207131437</c:v>
                </c:pt>
                <c:pt idx="128">
                  <c:v>1419.5340955543711</c:v>
                </c:pt>
                <c:pt idx="129">
                  <c:v>1423.8031703955985</c:v>
                </c:pt>
                <c:pt idx="130">
                  <c:v>1428.0722452368259</c:v>
                </c:pt>
                <c:pt idx="131">
                  <c:v>1432.3413200780533</c:v>
                </c:pt>
                <c:pt idx="132">
                  <c:v>1436.6103949192807</c:v>
                </c:pt>
                <c:pt idx="133">
                  <c:v>1440.8794697605081</c:v>
                </c:pt>
                <c:pt idx="134">
                  <c:v>1445.1485446017355</c:v>
                </c:pt>
                <c:pt idx="135">
                  <c:v>1449.4176194429629</c:v>
                </c:pt>
                <c:pt idx="136">
                  <c:v>1453.6866942841903</c:v>
                </c:pt>
                <c:pt idx="137">
                  <c:v>1457.9557691254176</c:v>
                </c:pt>
                <c:pt idx="138">
                  <c:v>1462.224843966645</c:v>
                </c:pt>
                <c:pt idx="139">
                  <c:v>1466.4939188078724</c:v>
                </c:pt>
                <c:pt idx="140">
                  <c:v>1470.7629936490998</c:v>
                </c:pt>
                <c:pt idx="141">
                  <c:v>1475.0320684903272</c:v>
                </c:pt>
                <c:pt idx="142">
                  <c:v>1479.3011433315546</c:v>
                </c:pt>
                <c:pt idx="143">
                  <c:v>1483.570218172782</c:v>
                </c:pt>
                <c:pt idx="144">
                  <c:v>1487.8392930140094</c:v>
                </c:pt>
                <c:pt idx="145">
                  <c:v>1492.1083678552368</c:v>
                </c:pt>
                <c:pt idx="146">
                  <c:v>1496.3774426964642</c:v>
                </c:pt>
                <c:pt idx="147">
                  <c:v>1500.6465175376916</c:v>
                </c:pt>
                <c:pt idx="148">
                  <c:v>1504.915592378919</c:v>
                </c:pt>
                <c:pt idx="149">
                  <c:v>1509.1846672201464</c:v>
                </c:pt>
                <c:pt idx="150">
                  <c:v>1513.4537420613738</c:v>
                </c:pt>
                <c:pt idx="151">
                  <c:v>1517.7228169026012</c:v>
                </c:pt>
                <c:pt idx="152">
                  <c:v>1521.9918917438285</c:v>
                </c:pt>
                <c:pt idx="153">
                  <c:v>1526.2609665850559</c:v>
                </c:pt>
                <c:pt idx="154">
                  <c:v>1530.5300414262833</c:v>
                </c:pt>
                <c:pt idx="155">
                  <c:v>1534.7991162675107</c:v>
                </c:pt>
                <c:pt idx="156">
                  <c:v>1539.0681911087381</c:v>
                </c:pt>
                <c:pt idx="157">
                  <c:v>1543.3372659499655</c:v>
                </c:pt>
                <c:pt idx="158">
                  <c:v>1547.6063407911929</c:v>
                </c:pt>
                <c:pt idx="159">
                  <c:v>1551.8754156324203</c:v>
                </c:pt>
                <c:pt idx="160">
                  <c:v>1556.1444904736477</c:v>
                </c:pt>
                <c:pt idx="161">
                  <c:v>1560.4135653148751</c:v>
                </c:pt>
                <c:pt idx="162">
                  <c:v>1564.6826401561025</c:v>
                </c:pt>
                <c:pt idx="163">
                  <c:v>1568.9517149973299</c:v>
                </c:pt>
                <c:pt idx="164">
                  <c:v>1573.2207898385573</c:v>
                </c:pt>
                <c:pt idx="165">
                  <c:v>1577.4898646797847</c:v>
                </c:pt>
                <c:pt idx="166">
                  <c:v>1581.7589395210121</c:v>
                </c:pt>
                <c:pt idx="167">
                  <c:v>1586.0280143622394</c:v>
                </c:pt>
                <c:pt idx="168">
                  <c:v>1590.2970892034668</c:v>
                </c:pt>
                <c:pt idx="169">
                  <c:v>1594.5661640446942</c:v>
                </c:pt>
                <c:pt idx="170">
                  <c:v>1598.8352388859216</c:v>
                </c:pt>
                <c:pt idx="171">
                  <c:v>1603.104313727149</c:v>
                </c:pt>
                <c:pt idx="172">
                  <c:v>1607.3733885683764</c:v>
                </c:pt>
                <c:pt idx="173">
                  <c:v>1611.6424634096038</c:v>
                </c:pt>
                <c:pt idx="174">
                  <c:v>1615.9115382508312</c:v>
                </c:pt>
                <c:pt idx="175">
                  <c:v>1620.1806130920586</c:v>
                </c:pt>
                <c:pt idx="176">
                  <c:v>1624.449687933286</c:v>
                </c:pt>
                <c:pt idx="177">
                  <c:v>1628.7187627745134</c:v>
                </c:pt>
                <c:pt idx="178">
                  <c:v>1632.9878376157408</c:v>
                </c:pt>
                <c:pt idx="179">
                  <c:v>1637.2569124569682</c:v>
                </c:pt>
                <c:pt idx="180">
                  <c:v>1641.5259872981956</c:v>
                </c:pt>
                <c:pt idx="181">
                  <c:v>1645.795062139423</c:v>
                </c:pt>
                <c:pt idx="182">
                  <c:v>1650.0641369806503</c:v>
                </c:pt>
                <c:pt idx="183">
                  <c:v>1654.3332118218777</c:v>
                </c:pt>
                <c:pt idx="184">
                  <c:v>1658.6022866631051</c:v>
                </c:pt>
                <c:pt idx="185">
                  <c:v>1662.8713615043325</c:v>
                </c:pt>
                <c:pt idx="186">
                  <c:v>1667.1404363455599</c:v>
                </c:pt>
                <c:pt idx="187">
                  <c:v>1671.4095111867873</c:v>
                </c:pt>
                <c:pt idx="188">
                  <c:v>1675.6785860280147</c:v>
                </c:pt>
                <c:pt idx="189">
                  <c:v>1679.9476608692421</c:v>
                </c:pt>
                <c:pt idx="190">
                  <c:v>1684.2167357104695</c:v>
                </c:pt>
                <c:pt idx="191">
                  <c:v>1688.4858105516969</c:v>
                </c:pt>
                <c:pt idx="192">
                  <c:v>1692.7548853929243</c:v>
                </c:pt>
                <c:pt idx="193">
                  <c:v>1697.0239602341517</c:v>
                </c:pt>
                <c:pt idx="194">
                  <c:v>1701.2930350753791</c:v>
                </c:pt>
                <c:pt idx="195">
                  <c:v>1705.5621099166065</c:v>
                </c:pt>
                <c:pt idx="196">
                  <c:v>1709.8311847578339</c:v>
                </c:pt>
                <c:pt idx="197">
                  <c:v>1714.1002595990612</c:v>
                </c:pt>
                <c:pt idx="198">
                  <c:v>1718.3693344402886</c:v>
                </c:pt>
                <c:pt idx="199">
                  <c:v>1722.638409281516</c:v>
                </c:pt>
                <c:pt idx="200">
                  <c:v>1726.9074841227311</c:v>
                </c:pt>
              </c:numCache>
            </c:numRef>
          </c:cat>
          <c:val>
            <c:numRef>
              <c:f>'SPERT® Normal (3-Point entry)'!$HP$109:$PH$109</c:f>
              <c:numCache>
                <c:formatCode>General</c:formatCode>
                <c:ptCount val="201"/>
                <c:pt idx="0">
                  <c:v>3.1143856058498431E-5</c:v>
                </c:pt>
                <c:pt idx="1">
                  <c:v>3.406147528150725E-5</c:v>
                </c:pt>
                <c:pt idx="2">
                  <c:v>3.7218910857428628E-5</c:v>
                </c:pt>
                <c:pt idx="3">
                  <c:v>4.0632449188971229E-5</c:v>
                </c:pt>
                <c:pt idx="4">
                  <c:v>4.4319155537124345E-5</c:v>
                </c:pt>
                <c:pt idx="5">
                  <c:v>4.8296881265062017E-5</c:v>
                </c:pt>
                <c:pt idx="6">
                  <c:v>5.2584268049252252E-5</c:v>
                </c:pt>
                <c:pt idx="7">
                  <c:v>5.7200748758992614E-5</c:v>
                </c:pt>
                <c:pt idx="8">
                  <c:v>6.2166544700541684E-5</c:v>
                </c:pt>
                <c:pt idx="9">
                  <c:v>6.7502658918797351E-5</c:v>
                </c:pt>
                <c:pt idx="10">
                  <c:v>7.3230865248265141E-5</c:v>
                </c:pt>
                <c:pt idx="11">
                  <c:v>7.9373692806066111E-5</c:v>
                </c:pt>
                <c:pt idx="12">
                  <c:v>8.5954405623126569E-5</c:v>
                </c:pt>
                <c:pt idx="13">
                  <c:v>9.2996977115655831E-5</c:v>
                </c:pt>
                <c:pt idx="14">
                  <c:v>1.005260591077178E-4</c:v>
                </c:pt>
                <c:pt idx="15">
                  <c:v>1.0856694512729746E-4</c:v>
                </c:pt>
                <c:pt idx="16">
                  <c:v>1.1714552771289759E-4</c:v>
                </c:pt>
                <c:pt idx="17">
                  <c:v>1.2628824948549965E-4</c:v>
                </c:pt>
                <c:pt idx="18">
                  <c:v>1.3602204776179614E-4</c:v>
                </c:pt>
                <c:pt idx="19">
                  <c:v>1.4637429250903298E-4</c:v>
                </c:pt>
                <c:pt idx="20">
                  <c:v>1.5737271746965541E-4</c:v>
                </c:pt>
                <c:pt idx="21">
                  <c:v>1.6904534431525918E-4</c:v>
                </c:pt>
                <c:pt idx="22">
                  <c:v>1.8142039972411504E-4</c:v>
                </c:pt>
                <c:pt idx="23">
                  <c:v>1.9452622531474366E-4</c:v>
                </c:pt>
                <c:pt idx="24">
                  <c:v>2.0839118040958651E-4</c:v>
                </c:pt>
                <c:pt idx="25">
                  <c:v>2.2304353764767147E-4</c:v>
                </c:pt>
                <c:pt idx="26">
                  <c:v>2.3851137151316263E-4</c:v>
                </c:pt>
                <c:pt idx="27">
                  <c:v>2.5482243989763983E-4</c:v>
                </c:pt>
                <c:pt idx="28">
                  <c:v>2.7200405886766325E-4</c:v>
                </c:pt>
                <c:pt idx="29">
                  <c:v>2.9008297086538629E-4</c:v>
                </c:pt>
                <c:pt idx="30">
                  <c:v>3.090852066283884E-4</c:v>
                </c:pt>
                <c:pt idx="31">
                  <c:v>3.2903594117517174E-4</c:v>
                </c:pt>
                <c:pt idx="32">
                  <c:v>3.4995934426452764E-4</c:v>
                </c:pt>
                <c:pt idx="33">
                  <c:v>3.7187842579981004E-4</c:v>
                </c:pt>
                <c:pt idx="34">
                  <c:v>3.9481487671259847E-4</c:v>
                </c:pt>
                <c:pt idx="35">
                  <c:v>4.1878890592381173E-4</c:v>
                </c:pt>
                <c:pt idx="36">
                  <c:v>4.4381907404350562E-4</c:v>
                </c:pt>
                <c:pt idx="37">
                  <c:v>4.6992212453282877E-4</c:v>
                </c:pt>
                <c:pt idx="38">
                  <c:v>4.9711281311230467E-4</c:v>
                </c:pt>
                <c:pt idx="39">
                  <c:v>5.2540373625920532E-4</c:v>
                </c:pt>
                <c:pt idx="40">
                  <c:v>5.5480515969260496E-4</c:v>
                </c:pt>
                <c:pt idx="41">
                  <c:v>5.8532484779719532E-4</c:v>
                </c:pt>
                <c:pt idx="42">
                  <c:v>6.1696789498540063E-4</c:v>
                </c:pt>
                <c:pt idx="43">
                  <c:v>6.4973656004118524E-4</c:v>
                </c:pt>
                <c:pt idx="44">
                  <c:v>6.8363010452751431E-4</c:v>
                </c:pt>
                <c:pt idx="45">
                  <c:v>7.1864463637215728E-4</c:v>
                </c:pt>
                <c:pt idx="46">
                  <c:v>7.54772959772746E-4</c:v>
                </c:pt>
                <c:pt idx="47">
                  <c:v>7.920044325812458E-4</c:v>
                </c:pt>
                <c:pt idx="48">
                  <c:v>8.303248323396447E-4</c:v>
                </c:pt>
                <c:pt idx="49">
                  <c:v>8.6971623214229658E-4</c:v>
                </c:pt>
                <c:pt idx="50">
                  <c:v>9.1015688749549004E-4</c:v>
                </c:pt>
                <c:pt idx="51">
                  <c:v>9.5162113533109349E-4</c:v>
                </c:pt>
                <c:pt idx="52">
                  <c:v>9.9407930630823196E-4</c:v>
                </c:pt>
                <c:pt idx="53">
                  <c:v>1.0374976515045941E-3</c:v>
                </c:pt>
                <c:pt idx="54">
                  <c:v>1.0818382845570527E-3</c:v>
                </c:pt>
                <c:pt idx="55">
                  <c:v>1.1270591402596153E-3</c:v>
                </c:pt>
                <c:pt idx="56">
                  <c:v>1.1731139505653789E-3</c:v>
                </c:pt>
                <c:pt idx="57">
                  <c:v>1.2199522388681655E-3</c:v>
                </c:pt>
                <c:pt idx="58">
                  <c:v>1.2675193333590755E-3</c:v>
                </c:pt>
                <c:pt idx="59">
                  <c:v>1.3157564001635255E-3</c:v>
                </c:pt>
                <c:pt idx="60">
                  <c:v>1.3646004968658827E-3</c:v>
                </c:pt>
                <c:pt idx="61">
                  <c:v>1.4139846469219E-3</c:v>
                </c:pt>
                <c:pt idx="62">
                  <c:v>1.4638379353444913E-3</c:v>
                </c:pt>
                <c:pt idx="63">
                  <c:v>1.5140856259264809E-3</c:v>
                </c:pt>
                <c:pt idx="64">
                  <c:v>1.564649300135619E-3</c:v>
                </c:pt>
                <c:pt idx="65">
                  <c:v>1.6154470176832031E-3</c:v>
                </c:pt>
                <c:pt idx="66">
                  <c:v>1.6663934986289135E-3</c:v>
                </c:pt>
                <c:pt idx="67">
                  <c:v>1.7174003267420518E-3</c:v>
                </c:pt>
                <c:pt idx="68">
                  <c:v>1.7683761736941674E-3</c:v>
                </c:pt>
                <c:pt idx="69">
                  <c:v>1.8192270435113259E-3</c:v>
                </c:pt>
                <c:pt idx="70">
                  <c:v>1.8698565365670261E-3</c:v>
                </c:pt>
                <c:pt idx="71">
                  <c:v>1.9201661322503147E-3</c:v>
                </c:pt>
                <c:pt idx="72">
                  <c:v>1.9700554892991369E-3</c:v>
                </c:pt>
                <c:pt idx="73">
                  <c:v>2.0194227626476749E-3</c:v>
                </c:pt>
                <c:pt idx="74">
                  <c:v>2.0681649354996005E-3</c:v>
                </c:pt>
                <c:pt idx="75">
                  <c:v>2.1161781652080432E-3</c:v>
                </c:pt>
                <c:pt idx="76">
                  <c:v>2.1633581414188963E-3</c:v>
                </c:pt>
                <c:pt idx="77">
                  <c:v>2.2096004548180165E-3</c:v>
                </c:pt>
                <c:pt idx="78">
                  <c:v>2.2548009747160895E-3</c:v>
                </c:pt>
                <c:pt idx="79">
                  <c:v>2.2988562336085268E-3</c:v>
                </c:pt>
                <c:pt idx="80">
                  <c:v>2.3416638167627303E-3</c:v>
                </c:pt>
                <c:pt idx="81">
                  <c:v>2.3831227548123833E-3</c:v>
                </c:pt>
                <c:pt idx="82">
                  <c:v>2.4231339172789395E-3</c:v>
                </c:pt>
                <c:pt idx="83">
                  <c:v>2.4616004048949223E-3</c:v>
                </c:pt>
                <c:pt idx="84">
                  <c:v>2.4984279385726728E-3</c:v>
                </c:pt>
                <c:pt idx="85">
                  <c:v>2.533525242846319E-3</c:v>
                </c:pt>
                <c:pt idx="86">
                  <c:v>2.5668044216143192E-3</c:v>
                </c:pt>
                <c:pt idx="87">
                  <c:v>2.5981813240252972E-3</c:v>
                </c:pt>
                <c:pt idx="88">
                  <c:v>2.6275758983810844E-3</c:v>
                </c:pt>
                <c:pt idx="89">
                  <c:v>2.6549125319779159E-3</c:v>
                </c:pt>
                <c:pt idx="90">
                  <c:v>2.6801203748694313E-3</c:v>
                </c:pt>
                <c:pt idx="91">
                  <c:v>2.7031336456131952E-3</c:v>
                </c:pt>
                <c:pt idx="92">
                  <c:v>2.7238919171553868E-3</c:v>
                </c:pt>
                <c:pt idx="93">
                  <c:v>2.7423403811155916E-3</c:v>
                </c:pt>
                <c:pt idx="94">
                  <c:v>2.758430088854443E-3</c:v>
                </c:pt>
                <c:pt idx="95">
                  <c:v>2.7721181678404261E-3</c:v>
                </c:pt>
                <c:pt idx="96">
                  <c:v>2.7833680119774286E-3</c:v>
                </c:pt>
                <c:pt idx="97">
                  <c:v>2.7921494447105642E-3</c:v>
                </c:pt>
                <c:pt idx="98">
                  <c:v>2.7984388538931466E-3</c:v>
                </c:pt>
                <c:pt idx="99">
                  <c:v>2.802219297571228E-3</c:v>
                </c:pt>
                <c:pt idx="100">
                  <c:v>2.8034805800224005E-3</c:v>
                </c:pt>
                <c:pt idx="101">
                  <c:v>2.8022192975712236E-3</c:v>
                </c:pt>
                <c:pt idx="102">
                  <c:v>2.7984388538931371E-3</c:v>
                </c:pt>
                <c:pt idx="103">
                  <c:v>2.7921494447105499E-3</c:v>
                </c:pt>
                <c:pt idx="104">
                  <c:v>2.7833680119774096E-3</c:v>
                </c:pt>
                <c:pt idx="105">
                  <c:v>2.7721181678404018E-3</c:v>
                </c:pt>
                <c:pt idx="106">
                  <c:v>2.7584300888544144E-3</c:v>
                </c:pt>
                <c:pt idx="107">
                  <c:v>2.7423403811155582E-3</c:v>
                </c:pt>
                <c:pt idx="108">
                  <c:v>2.723891917155349E-3</c:v>
                </c:pt>
                <c:pt idx="109">
                  <c:v>2.7031336456131531E-3</c:v>
                </c:pt>
                <c:pt idx="110">
                  <c:v>2.6801203748693853E-3</c:v>
                </c:pt>
                <c:pt idx="111">
                  <c:v>2.6549125319778651E-3</c:v>
                </c:pt>
                <c:pt idx="112">
                  <c:v>2.6275758983810298E-3</c:v>
                </c:pt>
                <c:pt idx="113">
                  <c:v>2.5981813240252391E-3</c:v>
                </c:pt>
                <c:pt idx="114">
                  <c:v>2.5668044216142572E-3</c:v>
                </c:pt>
                <c:pt idx="115">
                  <c:v>2.533525242846254E-3</c:v>
                </c:pt>
                <c:pt idx="116">
                  <c:v>2.4984279385726034E-3</c:v>
                </c:pt>
                <c:pt idx="117">
                  <c:v>2.4616004048948498E-3</c:v>
                </c:pt>
                <c:pt idx="118">
                  <c:v>2.4231339172788645E-3</c:v>
                </c:pt>
                <c:pt idx="119">
                  <c:v>2.3831227548123052E-3</c:v>
                </c:pt>
                <c:pt idx="120">
                  <c:v>2.3416638167626496E-3</c:v>
                </c:pt>
                <c:pt idx="121">
                  <c:v>2.2988562336084435E-3</c:v>
                </c:pt>
                <c:pt idx="122">
                  <c:v>2.254800974716004E-3</c:v>
                </c:pt>
                <c:pt idx="123">
                  <c:v>2.2096004548179289E-3</c:v>
                </c:pt>
                <c:pt idx="124">
                  <c:v>2.163358141418807E-3</c:v>
                </c:pt>
                <c:pt idx="125">
                  <c:v>2.1161781652079513E-3</c:v>
                </c:pt>
                <c:pt idx="126">
                  <c:v>2.0681649354995072E-3</c:v>
                </c:pt>
                <c:pt idx="127">
                  <c:v>2.0194227626475808E-3</c:v>
                </c:pt>
                <c:pt idx="128">
                  <c:v>1.9700554892990419E-3</c:v>
                </c:pt>
                <c:pt idx="129">
                  <c:v>1.9201661322502186E-3</c:v>
                </c:pt>
                <c:pt idx="130">
                  <c:v>1.8698565365669292E-3</c:v>
                </c:pt>
                <c:pt idx="131">
                  <c:v>1.8192270435112283E-3</c:v>
                </c:pt>
                <c:pt idx="132">
                  <c:v>1.7683761736940699E-3</c:v>
                </c:pt>
                <c:pt idx="133">
                  <c:v>1.7174003267419542E-3</c:v>
                </c:pt>
                <c:pt idx="134">
                  <c:v>1.6663934986288159E-3</c:v>
                </c:pt>
                <c:pt idx="135">
                  <c:v>1.6154470176831055E-3</c:v>
                </c:pt>
                <c:pt idx="136">
                  <c:v>1.5646493001355221E-3</c:v>
                </c:pt>
                <c:pt idx="137">
                  <c:v>1.5140856259263842E-3</c:v>
                </c:pt>
                <c:pt idx="138">
                  <c:v>1.4638379353443954E-3</c:v>
                </c:pt>
                <c:pt idx="139">
                  <c:v>1.4139846469218048E-3</c:v>
                </c:pt>
                <c:pt idx="140">
                  <c:v>1.3646004968657886E-3</c:v>
                </c:pt>
                <c:pt idx="141">
                  <c:v>1.3157564001634327E-3</c:v>
                </c:pt>
                <c:pt idx="142">
                  <c:v>1.2675193333589834E-3</c:v>
                </c:pt>
                <c:pt idx="143">
                  <c:v>1.2199522388680751E-3</c:v>
                </c:pt>
                <c:pt idx="144">
                  <c:v>1.1731139505652896E-3</c:v>
                </c:pt>
                <c:pt idx="145">
                  <c:v>1.1270591402595277E-3</c:v>
                </c:pt>
                <c:pt idx="146">
                  <c:v>1.0818382845569669E-3</c:v>
                </c:pt>
                <c:pt idx="147">
                  <c:v>1.0374976515045097E-3</c:v>
                </c:pt>
                <c:pt idx="148">
                  <c:v>9.9407930630814978E-4</c:v>
                </c:pt>
                <c:pt idx="149">
                  <c:v>9.5162113533101304E-4</c:v>
                </c:pt>
                <c:pt idx="150">
                  <c:v>9.1015688749541133E-4</c:v>
                </c:pt>
                <c:pt idx="151">
                  <c:v>8.6971623214222014E-4</c:v>
                </c:pt>
                <c:pt idx="152">
                  <c:v>8.3032483233957011E-4</c:v>
                </c:pt>
                <c:pt idx="153">
                  <c:v>7.9200443258117305E-4</c:v>
                </c:pt>
                <c:pt idx="154">
                  <c:v>7.5477295977267563E-4</c:v>
                </c:pt>
                <c:pt idx="155">
                  <c:v>7.1864463637208919E-4</c:v>
                </c:pt>
                <c:pt idx="156">
                  <c:v>6.8363010452744829E-4</c:v>
                </c:pt>
                <c:pt idx="157">
                  <c:v>6.4973656004112127E-4</c:v>
                </c:pt>
                <c:pt idx="158">
                  <c:v>6.1696789498533904E-4</c:v>
                </c:pt>
                <c:pt idx="159">
                  <c:v>5.8532484779713579E-4</c:v>
                </c:pt>
                <c:pt idx="160">
                  <c:v>5.548051596925475E-4</c:v>
                </c:pt>
                <c:pt idx="161">
                  <c:v>5.2540373625915003E-4</c:v>
                </c:pt>
                <c:pt idx="162">
                  <c:v>4.9711281311225165E-4</c:v>
                </c:pt>
                <c:pt idx="163">
                  <c:v>4.699221245327777E-4</c:v>
                </c:pt>
                <c:pt idx="164">
                  <c:v>4.4381907404345662E-4</c:v>
                </c:pt>
                <c:pt idx="165">
                  <c:v>4.1878890592376397E-4</c:v>
                </c:pt>
                <c:pt idx="166">
                  <c:v>3.9481487671255228E-4</c:v>
                </c:pt>
                <c:pt idx="167">
                  <c:v>3.7187842579976515E-4</c:v>
                </c:pt>
                <c:pt idx="168">
                  <c:v>3.4995934426448422E-4</c:v>
                </c:pt>
                <c:pt idx="169">
                  <c:v>3.2903594117512968E-4</c:v>
                </c:pt>
                <c:pt idx="170">
                  <c:v>3.090852066283478E-4</c:v>
                </c:pt>
                <c:pt idx="171">
                  <c:v>2.9008297086534726E-4</c:v>
                </c:pt>
                <c:pt idx="172">
                  <c:v>2.7200405886762568E-4</c:v>
                </c:pt>
                <c:pt idx="173">
                  <c:v>2.5482243989760362E-4</c:v>
                </c:pt>
                <c:pt idx="174">
                  <c:v>2.3851137151312789E-4</c:v>
                </c:pt>
                <c:pt idx="175">
                  <c:v>2.230435376476383E-4</c:v>
                </c:pt>
                <c:pt idx="176">
                  <c:v>2.0839118040955469E-4</c:v>
                </c:pt>
                <c:pt idx="177">
                  <c:v>1.9452622531471314E-4</c:v>
                </c:pt>
                <c:pt idx="178">
                  <c:v>1.8142039972408601E-4</c:v>
                </c:pt>
                <c:pt idx="179">
                  <c:v>1.6904534431523143E-4</c:v>
                </c:pt>
                <c:pt idx="180">
                  <c:v>1.5737271746962893E-4</c:v>
                </c:pt>
                <c:pt idx="181">
                  <c:v>1.4637429250900755E-4</c:v>
                </c:pt>
                <c:pt idx="182">
                  <c:v>1.360220477617721E-4</c:v>
                </c:pt>
                <c:pt idx="183">
                  <c:v>1.2628824948547677E-4</c:v>
                </c:pt>
                <c:pt idx="184">
                  <c:v>1.1714552771287578E-4</c:v>
                </c:pt>
                <c:pt idx="185">
                  <c:v>1.0856694512727691E-4</c:v>
                </c:pt>
                <c:pt idx="186">
                  <c:v>1.0052605910769836E-4</c:v>
                </c:pt>
                <c:pt idx="187">
                  <c:v>9.2996977115637414E-5</c:v>
                </c:pt>
                <c:pt idx="188">
                  <c:v>8.5954405623109114E-5</c:v>
                </c:pt>
                <c:pt idx="189">
                  <c:v>7.9373692806049712E-5</c:v>
                </c:pt>
                <c:pt idx="190">
                  <c:v>7.3230865248249692E-5</c:v>
                </c:pt>
                <c:pt idx="191">
                  <c:v>6.7502658918782782E-5</c:v>
                </c:pt>
                <c:pt idx="192">
                  <c:v>6.2166544700527983E-5</c:v>
                </c:pt>
                <c:pt idx="193">
                  <c:v>5.7200748758979794E-5</c:v>
                </c:pt>
                <c:pt idx="194">
                  <c:v>5.258426804924021E-5</c:v>
                </c:pt>
                <c:pt idx="195">
                  <c:v>4.8296881265050646E-5</c:v>
                </c:pt>
                <c:pt idx="196">
                  <c:v>4.431915553711372E-5</c:v>
                </c:pt>
                <c:pt idx="197">
                  <c:v>4.0632449188961309E-5</c:v>
                </c:pt>
                <c:pt idx="198">
                  <c:v>3.7218910857419337E-5</c:v>
                </c:pt>
                <c:pt idx="199">
                  <c:v>3.406147528149857E-5</c:v>
                </c:pt>
                <c:pt idx="200">
                  <c:v>3.1143856058498431E-5</c:v>
                </c:pt>
              </c:numCache>
            </c:numRef>
          </c:val>
          <c:smooth val="0"/>
          <c:extLst>
            <c:ext xmlns:c16="http://schemas.microsoft.com/office/drawing/2014/chart" uri="{C3380CC4-5D6E-409C-BE32-E72D297353CC}">
              <c16:uniqueId val="{00000000-D8AA-4EA7-9973-BEC6E47A2DDC}"/>
            </c:ext>
          </c:extLst>
        </c:ser>
        <c:dLbls>
          <c:showLegendKey val="0"/>
          <c:showVal val="0"/>
          <c:showCatName val="0"/>
          <c:showSerName val="0"/>
          <c:showPercent val="0"/>
          <c:showBubbleSize val="0"/>
        </c:dLbls>
        <c:marker val="1"/>
        <c:smooth val="0"/>
        <c:axId val="613283808"/>
        <c:axId val="613280200"/>
      </c:lineChart>
      <c:catAx>
        <c:axId val="613283808"/>
        <c:scaling>
          <c:orientation val="minMax"/>
        </c:scaling>
        <c:delete val="0"/>
        <c:axPos val="b"/>
        <c:numFmt formatCode="#,##0_);\(#,##0\)"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0200"/>
        <c:crosses val="autoZero"/>
        <c:auto val="1"/>
        <c:lblAlgn val="ctr"/>
        <c:lblOffset val="100"/>
        <c:noMultiLvlLbl val="0"/>
      </c:catAx>
      <c:valAx>
        <c:axId val="613280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380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gradFill>
      <a:gsLst>
        <a:gs pos="1500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8A8-48EE-BEC6-B40302B1DA45}"/>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58A8-48EE-BEC6-B40302B1DA45}"/>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05-58A8-48EE-BEC6-B40302B1DA45}"/>
              </c:ext>
            </c:extLst>
          </c:dPt>
          <c:val>
            <c:numRef>
              <c:f>'SPERT® Normal (Mixed entry)'!$F$114:$F$116</c:f>
              <c:numCache>
                <c:formatCode>0%</c:formatCode>
                <c:ptCount val="3"/>
                <c:pt idx="0">
                  <c:v>0.8004916205456083</c:v>
                </c:pt>
                <c:pt idx="1">
                  <c:v>9.9754189727195908E-2</c:v>
                </c:pt>
                <c:pt idx="2">
                  <c:v>9.9754189727195852E-2</c:v>
                </c:pt>
              </c:numCache>
            </c:numRef>
          </c:val>
          <c:extLst>
            <c:ext xmlns:c16="http://schemas.microsoft.com/office/drawing/2014/chart" uri="{C3380CC4-5D6E-409C-BE32-E72D297353CC}">
              <c16:uniqueId val="{00000006-58A8-48EE-BEC6-B40302B1DA45}"/>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SPERT® Normal Distribution of All Rows Combined</a:t>
            </a:r>
            <a:endParaRPr lang="en-US"/>
          </a:p>
        </c:rich>
      </c:tx>
      <c:layout>
        <c:manualLayout>
          <c:xMode val="edge"/>
          <c:yMode val="edge"/>
          <c:x val="0.32507604495695236"/>
          <c:y val="3.29670523028196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3"/>
            </a:solidFill>
            <a:ln>
              <a:noFill/>
            </a:ln>
            <a:effectLst/>
          </c:spPr>
          <c:invertIfNegative val="0"/>
          <c:cat>
            <c:numRef>
              <c:f>'SPERT® Normal (Mixed entry)'!$AA$104:$HS$104</c:f>
              <c:numCache>
                <c:formatCode>#,##0_);\(#,##0\)</c:formatCode>
                <c:ptCount val="201"/>
                <c:pt idx="0">
                  <c:v>883.83315442969626</c:v>
                </c:pt>
                <c:pt idx="1">
                  <c:v>887.71482288539926</c:v>
                </c:pt>
                <c:pt idx="2">
                  <c:v>891.59649134110225</c:v>
                </c:pt>
                <c:pt idx="3">
                  <c:v>895.47815979680524</c:v>
                </c:pt>
                <c:pt idx="4">
                  <c:v>899.35982825250824</c:v>
                </c:pt>
                <c:pt idx="5">
                  <c:v>903.24149670821123</c:v>
                </c:pt>
                <c:pt idx="6">
                  <c:v>907.12316516391422</c:v>
                </c:pt>
                <c:pt idx="7">
                  <c:v>911.00483361961722</c:v>
                </c:pt>
                <c:pt idx="8">
                  <c:v>914.88650207532021</c:v>
                </c:pt>
                <c:pt idx="9">
                  <c:v>918.7681705310232</c:v>
                </c:pt>
                <c:pt idx="10">
                  <c:v>922.64983898672619</c:v>
                </c:pt>
                <c:pt idx="11">
                  <c:v>926.53150744242919</c:v>
                </c:pt>
                <c:pt idx="12">
                  <c:v>930.41317589813218</c:v>
                </c:pt>
                <c:pt idx="13">
                  <c:v>934.29484435383517</c:v>
                </c:pt>
                <c:pt idx="14">
                  <c:v>938.17651280953817</c:v>
                </c:pt>
                <c:pt idx="15">
                  <c:v>942.05818126524116</c:v>
                </c:pt>
                <c:pt idx="16">
                  <c:v>945.93984972094415</c:v>
                </c:pt>
                <c:pt idx="17">
                  <c:v>949.82151817664715</c:v>
                </c:pt>
                <c:pt idx="18">
                  <c:v>953.70318663235014</c:v>
                </c:pt>
                <c:pt idx="19">
                  <c:v>957.58485508805313</c:v>
                </c:pt>
                <c:pt idx="20">
                  <c:v>961.46652354375613</c:v>
                </c:pt>
                <c:pt idx="21">
                  <c:v>965.34819199945912</c:v>
                </c:pt>
                <c:pt idx="22">
                  <c:v>969.22986045516211</c:v>
                </c:pt>
                <c:pt idx="23">
                  <c:v>973.1115289108651</c:v>
                </c:pt>
                <c:pt idx="24">
                  <c:v>976.9931973665681</c:v>
                </c:pt>
                <c:pt idx="25">
                  <c:v>980.87486582227109</c:v>
                </c:pt>
                <c:pt idx="26">
                  <c:v>984.75653427797408</c:v>
                </c:pt>
                <c:pt idx="27">
                  <c:v>988.63820273367708</c:v>
                </c:pt>
                <c:pt idx="28">
                  <c:v>992.51987118938007</c:v>
                </c:pt>
                <c:pt idx="29">
                  <c:v>996.40153964508306</c:v>
                </c:pt>
                <c:pt idx="30">
                  <c:v>1000.2832081007861</c:v>
                </c:pt>
                <c:pt idx="31">
                  <c:v>1004.164876556489</c:v>
                </c:pt>
                <c:pt idx="32">
                  <c:v>1008.046545012192</c:v>
                </c:pt>
                <c:pt idx="33">
                  <c:v>1011.928213467895</c:v>
                </c:pt>
                <c:pt idx="34">
                  <c:v>1015.809881923598</c:v>
                </c:pt>
                <c:pt idx="35">
                  <c:v>1019.691550379301</c:v>
                </c:pt>
                <c:pt idx="36">
                  <c:v>1023.573218835004</c:v>
                </c:pt>
                <c:pt idx="37">
                  <c:v>1027.4548872907071</c:v>
                </c:pt>
                <c:pt idx="38">
                  <c:v>1031.3365557464101</c:v>
                </c:pt>
                <c:pt idx="39">
                  <c:v>1035.2182242021131</c:v>
                </c:pt>
                <c:pt idx="40">
                  <c:v>1039.0998926578161</c:v>
                </c:pt>
                <c:pt idx="41">
                  <c:v>1042.9815611135191</c:v>
                </c:pt>
                <c:pt idx="42">
                  <c:v>1046.8632295692221</c:v>
                </c:pt>
                <c:pt idx="43">
                  <c:v>1050.7448980249251</c:v>
                </c:pt>
                <c:pt idx="44">
                  <c:v>1054.6265664806281</c:v>
                </c:pt>
                <c:pt idx="45">
                  <c:v>1058.5082349363311</c:v>
                </c:pt>
                <c:pt idx="46">
                  <c:v>1062.3899033920341</c:v>
                </c:pt>
                <c:pt idx="47">
                  <c:v>1066.2715718477371</c:v>
                </c:pt>
                <c:pt idx="48">
                  <c:v>1070.15324030344</c:v>
                </c:pt>
                <c:pt idx="49">
                  <c:v>1074.034908759143</c:v>
                </c:pt>
                <c:pt idx="50">
                  <c:v>1077.916577214846</c:v>
                </c:pt>
                <c:pt idx="51">
                  <c:v>1081.798245670549</c:v>
                </c:pt>
                <c:pt idx="52">
                  <c:v>1085.679914126252</c:v>
                </c:pt>
                <c:pt idx="53">
                  <c:v>1089.561582581955</c:v>
                </c:pt>
                <c:pt idx="54">
                  <c:v>1093.443251037658</c:v>
                </c:pt>
                <c:pt idx="55">
                  <c:v>1097.324919493361</c:v>
                </c:pt>
                <c:pt idx="56">
                  <c:v>1101.206587949064</c:v>
                </c:pt>
                <c:pt idx="57">
                  <c:v>1105.088256404767</c:v>
                </c:pt>
                <c:pt idx="58">
                  <c:v>1108.96992486047</c:v>
                </c:pt>
                <c:pt idx="59">
                  <c:v>1112.851593316173</c:v>
                </c:pt>
                <c:pt idx="60">
                  <c:v>1116.733261771876</c:v>
                </c:pt>
                <c:pt idx="61">
                  <c:v>1120.614930227579</c:v>
                </c:pt>
                <c:pt idx="62">
                  <c:v>1124.4965986832819</c:v>
                </c:pt>
                <c:pt idx="63">
                  <c:v>1128.3782671389849</c:v>
                </c:pt>
                <c:pt idx="64">
                  <c:v>1132.2599355946879</c:v>
                </c:pt>
                <c:pt idx="65">
                  <c:v>1136.1416040503909</c:v>
                </c:pt>
                <c:pt idx="66">
                  <c:v>1140.0232725060939</c:v>
                </c:pt>
                <c:pt idx="67">
                  <c:v>1143.9049409617969</c:v>
                </c:pt>
                <c:pt idx="68">
                  <c:v>1147.7866094174999</c:v>
                </c:pt>
                <c:pt idx="69">
                  <c:v>1151.6682778732029</c:v>
                </c:pt>
                <c:pt idx="70">
                  <c:v>1155.5499463289059</c:v>
                </c:pt>
                <c:pt idx="71">
                  <c:v>1159.4316147846089</c:v>
                </c:pt>
                <c:pt idx="72">
                  <c:v>1163.3132832403119</c:v>
                </c:pt>
                <c:pt idx="73">
                  <c:v>1167.1949516960149</c:v>
                </c:pt>
                <c:pt idx="74">
                  <c:v>1171.0766201517179</c:v>
                </c:pt>
                <c:pt idx="75">
                  <c:v>1174.9582886074209</c:v>
                </c:pt>
                <c:pt idx="76">
                  <c:v>1178.8399570631238</c:v>
                </c:pt>
                <c:pt idx="77">
                  <c:v>1182.7216255188268</c:v>
                </c:pt>
                <c:pt idx="78">
                  <c:v>1186.6032939745298</c:v>
                </c:pt>
                <c:pt idx="79">
                  <c:v>1190.4849624302328</c:v>
                </c:pt>
                <c:pt idx="80">
                  <c:v>1194.3666308859358</c:v>
                </c:pt>
                <c:pt idx="81">
                  <c:v>1198.2482993416388</c:v>
                </c:pt>
                <c:pt idx="82">
                  <c:v>1202.1299677973418</c:v>
                </c:pt>
                <c:pt idx="83">
                  <c:v>1206.0116362530448</c:v>
                </c:pt>
                <c:pt idx="84">
                  <c:v>1209.8933047087478</c:v>
                </c:pt>
                <c:pt idx="85">
                  <c:v>1213.7749731644508</c:v>
                </c:pt>
                <c:pt idx="86">
                  <c:v>1217.6566416201538</c:v>
                </c:pt>
                <c:pt idx="87">
                  <c:v>1221.5383100758568</c:v>
                </c:pt>
                <c:pt idx="88">
                  <c:v>1225.4199785315598</c:v>
                </c:pt>
                <c:pt idx="89">
                  <c:v>1229.3016469872628</c:v>
                </c:pt>
                <c:pt idx="90">
                  <c:v>1233.1833154429657</c:v>
                </c:pt>
                <c:pt idx="91">
                  <c:v>1237.0649838986687</c:v>
                </c:pt>
                <c:pt idx="92">
                  <c:v>1240.9466523543717</c:v>
                </c:pt>
                <c:pt idx="93">
                  <c:v>1244.8283208100747</c:v>
                </c:pt>
                <c:pt idx="94">
                  <c:v>1248.7099892657777</c:v>
                </c:pt>
                <c:pt idx="95">
                  <c:v>1252.5916577214807</c:v>
                </c:pt>
                <c:pt idx="96">
                  <c:v>1256.4733261771837</c:v>
                </c:pt>
                <c:pt idx="97">
                  <c:v>1260.3549946328867</c:v>
                </c:pt>
                <c:pt idx="98">
                  <c:v>1264.2366630885897</c:v>
                </c:pt>
                <c:pt idx="99">
                  <c:v>1268.1183315442927</c:v>
                </c:pt>
                <c:pt idx="100">
                  <c:v>1271.9999999999957</c:v>
                </c:pt>
                <c:pt idx="101">
                  <c:v>1275.8816684556987</c:v>
                </c:pt>
                <c:pt idx="102">
                  <c:v>1279.7633369114017</c:v>
                </c:pt>
                <c:pt idx="103">
                  <c:v>1283.6450053671047</c:v>
                </c:pt>
                <c:pt idx="104">
                  <c:v>1287.5266738228077</c:v>
                </c:pt>
                <c:pt idx="105">
                  <c:v>1291.4083422785106</c:v>
                </c:pt>
                <c:pt idx="106">
                  <c:v>1295.2900107342136</c:v>
                </c:pt>
                <c:pt idx="107">
                  <c:v>1299.1716791899166</c:v>
                </c:pt>
                <c:pt idx="108">
                  <c:v>1303.0533476456196</c:v>
                </c:pt>
                <c:pt idx="109">
                  <c:v>1306.9350161013226</c:v>
                </c:pt>
                <c:pt idx="110">
                  <c:v>1310.8166845570256</c:v>
                </c:pt>
                <c:pt idx="111">
                  <c:v>1314.6983530127286</c:v>
                </c:pt>
                <c:pt idx="112">
                  <c:v>1318.5800214684316</c:v>
                </c:pt>
                <c:pt idx="113">
                  <c:v>1322.4616899241346</c:v>
                </c:pt>
                <c:pt idx="114">
                  <c:v>1326.3433583798376</c:v>
                </c:pt>
                <c:pt idx="115">
                  <c:v>1330.2250268355406</c:v>
                </c:pt>
                <c:pt idx="116">
                  <c:v>1334.1066952912436</c:v>
                </c:pt>
                <c:pt idx="117">
                  <c:v>1337.9883637469466</c:v>
                </c:pt>
                <c:pt idx="118">
                  <c:v>1341.8700322026496</c:v>
                </c:pt>
                <c:pt idx="119">
                  <c:v>1345.7517006583525</c:v>
                </c:pt>
                <c:pt idx="120">
                  <c:v>1349.6333691140555</c:v>
                </c:pt>
                <c:pt idx="121">
                  <c:v>1353.5150375697585</c:v>
                </c:pt>
                <c:pt idx="122">
                  <c:v>1357.3967060254615</c:v>
                </c:pt>
                <c:pt idx="123">
                  <c:v>1361.2783744811645</c:v>
                </c:pt>
                <c:pt idx="124">
                  <c:v>1365.1600429368675</c:v>
                </c:pt>
                <c:pt idx="125">
                  <c:v>1369.0417113925705</c:v>
                </c:pt>
                <c:pt idx="126">
                  <c:v>1372.9233798482735</c:v>
                </c:pt>
                <c:pt idx="127">
                  <c:v>1376.8050483039765</c:v>
                </c:pt>
                <c:pt idx="128">
                  <c:v>1380.6867167596795</c:v>
                </c:pt>
                <c:pt idx="129">
                  <c:v>1384.5683852153825</c:v>
                </c:pt>
                <c:pt idx="130">
                  <c:v>1388.4500536710855</c:v>
                </c:pt>
                <c:pt idx="131">
                  <c:v>1392.3317221267885</c:v>
                </c:pt>
                <c:pt idx="132">
                  <c:v>1396.2133905824915</c:v>
                </c:pt>
                <c:pt idx="133">
                  <c:v>1400.0950590381944</c:v>
                </c:pt>
                <c:pt idx="134">
                  <c:v>1403.9767274938974</c:v>
                </c:pt>
                <c:pt idx="135">
                  <c:v>1407.8583959496004</c:v>
                </c:pt>
                <c:pt idx="136">
                  <c:v>1411.7400644053034</c:v>
                </c:pt>
                <c:pt idx="137">
                  <c:v>1415.6217328610064</c:v>
                </c:pt>
                <c:pt idx="138">
                  <c:v>1419.5034013167094</c:v>
                </c:pt>
                <c:pt idx="139">
                  <c:v>1423.3850697724124</c:v>
                </c:pt>
                <c:pt idx="140">
                  <c:v>1427.2667382281154</c:v>
                </c:pt>
                <c:pt idx="141">
                  <c:v>1431.1484066838184</c:v>
                </c:pt>
                <c:pt idx="142">
                  <c:v>1435.0300751395214</c:v>
                </c:pt>
                <c:pt idx="143">
                  <c:v>1438.9117435952244</c:v>
                </c:pt>
                <c:pt idx="144">
                  <c:v>1442.7934120509274</c:v>
                </c:pt>
                <c:pt idx="145">
                  <c:v>1446.6750805066304</c:v>
                </c:pt>
                <c:pt idx="146">
                  <c:v>1450.5567489623334</c:v>
                </c:pt>
                <c:pt idx="147">
                  <c:v>1454.4384174180364</c:v>
                </c:pt>
                <c:pt idx="148">
                  <c:v>1458.3200858737393</c:v>
                </c:pt>
                <c:pt idx="149">
                  <c:v>1462.2017543294423</c:v>
                </c:pt>
                <c:pt idx="150">
                  <c:v>1466.0834227851453</c:v>
                </c:pt>
                <c:pt idx="151">
                  <c:v>1469.9650912408483</c:v>
                </c:pt>
                <c:pt idx="152">
                  <c:v>1473.8467596965513</c:v>
                </c:pt>
                <c:pt idx="153">
                  <c:v>1477.7284281522543</c:v>
                </c:pt>
                <c:pt idx="154">
                  <c:v>1481.6100966079573</c:v>
                </c:pt>
                <c:pt idx="155">
                  <c:v>1485.4917650636603</c:v>
                </c:pt>
                <c:pt idx="156">
                  <c:v>1489.3734335193633</c:v>
                </c:pt>
                <c:pt idx="157">
                  <c:v>1493.2551019750663</c:v>
                </c:pt>
                <c:pt idx="158">
                  <c:v>1497.1367704307693</c:v>
                </c:pt>
                <c:pt idx="159">
                  <c:v>1501.0184388864723</c:v>
                </c:pt>
                <c:pt idx="160">
                  <c:v>1504.9001073421753</c:v>
                </c:pt>
                <c:pt idx="161">
                  <c:v>1508.7817757978783</c:v>
                </c:pt>
                <c:pt idx="162">
                  <c:v>1512.6634442535812</c:v>
                </c:pt>
                <c:pt idx="163">
                  <c:v>1516.5451127092842</c:v>
                </c:pt>
                <c:pt idx="164">
                  <c:v>1520.4267811649872</c:v>
                </c:pt>
                <c:pt idx="165">
                  <c:v>1524.3084496206902</c:v>
                </c:pt>
                <c:pt idx="166">
                  <c:v>1528.1901180763932</c:v>
                </c:pt>
                <c:pt idx="167">
                  <c:v>1532.0717865320962</c:v>
                </c:pt>
                <c:pt idx="168">
                  <c:v>1535.9534549877992</c:v>
                </c:pt>
                <c:pt idx="169">
                  <c:v>1539.8351234435022</c:v>
                </c:pt>
                <c:pt idx="170">
                  <c:v>1543.7167918992052</c:v>
                </c:pt>
                <c:pt idx="171">
                  <c:v>1547.5984603549082</c:v>
                </c:pt>
                <c:pt idx="172">
                  <c:v>1551.4801288106112</c:v>
                </c:pt>
                <c:pt idx="173">
                  <c:v>1555.3617972663142</c:v>
                </c:pt>
                <c:pt idx="174">
                  <c:v>1559.2434657220172</c:v>
                </c:pt>
                <c:pt idx="175">
                  <c:v>1563.1251341777202</c:v>
                </c:pt>
                <c:pt idx="176">
                  <c:v>1567.0068026334231</c:v>
                </c:pt>
                <c:pt idx="177">
                  <c:v>1570.8884710891261</c:v>
                </c:pt>
                <c:pt idx="178">
                  <c:v>1574.7701395448291</c:v>
                </c:pt>
                <c:pt idx="179">
                  <c:v>1578.6518080005321</c:v>
                </c:pt>
                <c:pt idx="180">
                  <c:v>1582.5334764562351</c:v>
                </c:pt>
                <c:pt idx="181">
                  <c:v>1586.4151449119381</c:v>
                </c:pt>
                <c:pt idx="182">
                  <c:v>1590.2968133676411</c:v>
                </c:pt>
                <c:pt idx="183">
                  <c:v>1594.1784818233441</c:v>
                </c:pt>
                <c:pt idx="184">
                  <c:v>1598.0601502790471</c:v>
                </c:pt>
                <c:pt idx="185">
                  <c:v>1601.9418187347501</c:v>
                </c:pt>
                <c:pt idx="186">
                  <c:v>1605.8234871904531</c:v>
                </c:pt>
                <c:pt idx="187">
                  <c:v>1609.7051556461561</c:v>
                </c:pt>
                <c:pt idx="188">
                  <c:v>1613.5868241018591</c:v>
                </c:pt>
                <c:pt idx="189">
                  <c:v>1617.4684925575621</c:v>
                </c:pt>
                <c:pt idx="190">
                  <c:v>1621.3501610132651</c:v>
                </c:pt>
                <c:pt idx="191">
                  <c:v>1625.231829468968</c:v>
                </c:pt>
                <c:pt idx="192">
                  <c:v>1629.113497924671</c:v>
                </c:pt>
                <c:pt idx="193">
                  <c:v>1632.995166380374</c:v>
                </c:pt>
                <c:pt idx="194">
                  <c:v>1636.876834836077</c:v>
                </c:pt>
                <c:pt idx="195">
                  <c:v>1640.75850329178</c:v>
                </c:pt>
                <c:pt idx="196">
                  <c:v>1644.640171747483</c:v>
                </c:pt>
                <c:pt idx="197">
                  <c:v>1648.521840203186</c:v>
                </c:pt>
                <c:pt idx="198">
                  <c:v>1652.403508658889</c:v>
                </c:pt>
                <c:pt idx="199">
                  <c:v>1656.285177114592</c:v>
                </c:pt>
                <c:pt idx="200">
                  <c:v>1660.1668455703038</c:v>
                </c:pt>
              </c:numCache>
            </c:numRef>
          </c:cat>
          <c:val>
            <c:numRef>
              <c:f>'SPERT® Normal (Mixed entry)'!$HT$106:$PL$106</c:f>
              <c:numCache>
                <c:formatCode>General</c:formatCode>
                <c:ptCount val="201"/>
                <c:pt idx="0">
                  <c:v>3.4252140252421347E-5</c:v>
                </c:pt>
                <c:pt idx="1">
                  <c:v>3.7460949805161012E-5</c:v>
                </c:pt>
                <c:pt idx="2">
                  <c:v>4.0933510363535771E-5</c:v>
                </c:pt>
                <c:pt idx="3">
                  <c:v>4.468773377984611E-5</c:v>
                </c:pt>
                <c:pt idx="4">
                  <c:v>4.8742388497914471E-5</c:v>
                </c:pt>
                <c:pt idx="5">
                  <c:v>5.3117107519960695E-5</c:v>
                </c:pt>
                <c:pt idx="6">
                  <c:v>5.7832393037997667E-5</c:v>
                </c:pt>
                <c:pt idx="7">
                  <c:v>6.2909617401146975E-5</c:v>
                </c:pt>
                <c:pt idx="8">
                  <c:v>6.8371020084724682E-5</c:v>
                </c:pt>
                <c:pt idx="9">
                  <c:v>7.4239700323399185E-5</c:v>
                </c:pt>
                <c:pt idx="10">
                  <c:v>8.0539605069401195E-5</c:v>
                </c:pt>
                <c:pt idx="11">
                  <c:v>8.7295511937870659E-5</c:v>
                </c:pt>
                <c:pt idx="12">
                  <c:v>9.4533006805156168E-5</c:v>
                </c:pt>
                <c:pt idx="13">
                  <c:v>1.0227845573244122E-4</c:v>
                </c:pt>
                <c:pt idx="14">
                  <c:v>1.1055897089664198E-4</c:v>
                </c:pt>
                <c:pt idx="15">
                  <c:v>1.1940237022327163E-4</c:v>
                </c:pt>
                <c:pt idx="16">
                  <c:v>1.2883713043205998E-4</c:v>
                </c:pt>
                <c:pt idx="17">
                  <c:v>1.3889233322569652E-4</c:v>
                </c:pt>
                <c:pt idx="18">
                  <c:v>1.4959760437523691E-4</c:v>
                </c:pt>
                <c:pt idx="19">
                  <c:v>1.6098304548258464E-4</c:v>
                </c:pt>
                <c:pt idx="20">
                  <c:v>1.7307915823109487E-4</c:v>
                </c:pt>
                <c:pt idx="21">
                  <c:v>1.8591676096978008E-4</c:v>
                </c:pt>
                <c:pt idx="22">
                  <c:v>1.9952689751483223E-4</c:v>
                </c:pt>
                <c:pt idx="23">
                  <c:v>2.1394073809420013E-4</c:v>
                </c:pt>
                <c:pt idx="24">
                  <c:v>2.2918947240667742E-4</c:v>
                </c:pt>
                <c:pt idx="25">
                  <c:v>2.4530419481628459E-4</c:v>
                </c:pt>
                <c:pt idx="26">
                  <c:v>2.6231578175551264E-4</c:v>
                </c:pt>
                <c:pt idx="27">
                  <c:v>2.8025476146703387E-4</c:v>
                </c:pt>
                <c:pt idx="28">
                  <c:v>2.9915117627255731E-4</c:v>
                </c:pt>
                <c:pt idx="29">
                  <c:v>3.1903443761932326E-4</c:v>
                </c:pt>
                <c:pt idx="30">
                  <c:v>3.3993317421897161E-4</c:v>
                </c:pt>
                <c:pt idx="31">
                  <c:v>3.6187507365980124E-4</c:v>
                </c:pt>
                <c:pt idx="32">
                  <c:v>3.8488671794137028E-4</c:v>
                </c:pt>
                <c:pt idx="33">
                  <c:v>4.0899341344948387E-4</c:v>
                </c:pt>
                <c:pt idx="34">
                  <c:v>4.342190159593962E-4</c:v>
                </c:pt>
                <c:pt idx="35">
                  <c:v>4.6058575132497544E-4</c:v>
                </c:pt>
                <c:pt idx="36">
                  <c:v>4.8811403258106236E-4</c:v>
                </c:pt>
                <c:pt idx="37">
                  <c:v>5.1682227425469904E-4</c:v>
                </c:pt>
                <c:pt idx="38">
                  <c:v>5.4672670474765854E-4</c:v>
                </c:pt>
                <c:pt idx="39">
                  <c:v>5.7784117771715604E-4</c:v>
                </c:pt>
                <c:pt idx="40">
                  <c:v>6.1017698344301098E-4</c:v>
                </c:pt>
                <c:pt idx="41">
                  <c:v>6.4374266122725848E-4</c:v>
                </c:pt>
                <c:pt idx="42">
                  <c:v>6.7854381392551605E-4</c:v>
                </c:pt>
                <c:pt idx="43">
                  <c:v>7.1458292575762394E-4</c:v>
                </c:pt>
                <c:pt idx="44">
                  <c:v>7.5185918458751282E-4</c:v>
                </c:pt>
                <c:pt idx="45">
                  <c:v>7.9036830989822606E-4</c:v>
                </c:pt>
                <c:pt idx="46">
                  <c:v>8.3010238771689319E-4</c:v>
                </c:pt>
                <c:pt idx="47">
                  <c:v>8.7104971376558617E-4</c:v>
                </c:pt>
                <c:pt idx="48">
                  <c:v>9.1319464612682184E-4</c:v>
                </c:pt>
                <c:pt idx="49">
                  <c:v>9.5651746871646098E-4</c:v>
                </c:pt>
                <c:pt idx="50">
                  <c:v>1.0009942668513972E-3</c:v>
                </c:pt>
                <c:pt idx="51">
                  <c:v>1.0465968161843546E-3</c:v>
                </c:pt>
                <c:pt idx="52">
                  <c:v>1.093292486252908E-3</c:v>
                </c:pt>
                <c:pt idx="53">
                  <c:v>1.1410441598542884E-3</c:v>
                </c:pt>
                <c:pt idx="54">
                  <c:v>1.189810169411395E-3</c:v>
                </c:pt>
                <c:pt idx="55">
                  <c:v>1.2395442514386574E-3</c:v>
                </c:pt>
                <c:pt idx="56">
                  <c:v>1.2901955201488837E-3</c:v>
                </c:pt>
                <c:pt idx="57">
                  <c:v>1.3417084611641807E-3</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85D7-411F-AB3B-DB102C7D9D25}"/>
            </c:ext>
          </c:extLst>
        </c:ser>
        <c:ser>
          <c:idx val="1"/>
          <c:order val="1"/>
          <c:spPr>
            <a:solidFill>
              <a:schemeClr val="accent1"/>
            </a:solidFill>
            <a:ln>
              <a:noFill/>
            </a:ln>
            <a:effectLst/>
          </c:spPr>
          <c:invertIfNegative val="0"/>
          <c:cat>
            <c:numRef>
              <c:f>'SPERT® Normal (Mixed entry)'!$AA$104:$HS$104</c:f>
              <c:numCache>
                <c:formatCode>#,##0_);\(#,##0\)</c:formatCode>
                <c:ptCount val="201"/>
                <c:pt idx="0">
                  <c:v>883.83315442969626</c:v>
                </c:pt>
                <c:pt idx="1">
                  <c:v>887.71482288539926</c:v>
                </c:pt>
                <c:pt idx="2">
                  <c:v>891.59649134110225</c:v>
                </c:pt>
                <c:pt idx="3">
                  <c:v>895.47815979680524</c:v>
                </c:pt>
                <c:pt idx="4">
                  <c:v>899.35982825250824</c:v>
                </c:pt>
                <c:pt idx="5">
                  <c:v>903.24149670821123</c:v>
                </c:pt>
                <c:pt idx="6">
                  <c:v>907.12316516391422</c:v>
                </c:pt>
                <c:pt idx="7">
                  <c:v>911.00483361961722</c:v>
                </c:pt>
                <c:pt idx="8">
                  <c:v>914.88650207532021</c:v>
                </c:pt>
                <c:pt idx="9">
                  <c:v>918.7681705310232</c:v>
                </c:pt>
                <c:pt idx="10">
                  <c:v>922.64983898672619</c:v>
                </c:pt>
                <c:pt idx="11">
                  <c:v>926.53150744242919</c:v>
                </c:pt>
                <c:pt idx="12">
                  <c:v>930.41317589813218</c:v>
                </c:pt>
                <c:pt idx="13">
                  <c:v>934.29484435383517</c:v>
                </c:pt>
                <c:pt idx="14">
                  <c:v>938.17651280953817</c:v>
                </c:pt>
                <c:pt idx="15">
                  <c:v>942.05818126524116</c:v>
                </c:pt>
                <c:pt idx="16">
                  <c:v>945.93984972094415</c:v>
                </c:pt>
                <c:pt idx="17">
                  <c:v>949.82151817664715</c:v>
                </c:pt>
                <c:pt idx="18">
                  <c:v>953.70318663235014</c:v>
                </c:pt>
                <c:pt idx="19">
                  <c:v>957.58485508805313</c:v>
                </c:pt>
                <c:pt idx="20">
                  <c:v>961.46652354375613</c:v>
                </c:pt>
                <c:pt idx="21">
                  <c:v>965.34819199945912</c:v>
                </c:pt>
                <c:pt idx="22">
                  <c:v>969.22986045516211</c:v>
                </c:pt>
                <c:pt idx="23">
                  <c:v>973.1115289108651</c:v>
                </c:pt>
                <c:pt idx="24">
                  <c:v>976.9931973665681</c:v>
                </c:pt>
                <c:pt idx="25">
                  <c:v>980.87486582227109</c:v>
                </c:pt>
                <c:pt idx="26">
                  <c:v>984.75653427797408</c:v>
                </c:pt>
                <c:pt idx="27">
                  <c:v>988.63820273367708</c:v>
                </c:pt>
                <c:pt idx="28">
                  <c:v>992.51987118938007</c:v>
                </c:pt>
                <c:pt idx="29">
                  <c:v>996.40153964508306</c:v>
                </c:pt>
                <c:pt idx="30">
                  <c:v>1000.2832081007861</c:v>
                </c:pt>
                <c:pt idx="31">
                  <c:v>1004.164876556489</c:v>
                </c:pt>
                <c:pt idx="32">
                  <c:v>1008.046545012192</c:v>
                </c:pt>
                <c:pt idx="33">
                  <c:v>1011.928213467895</c:v>
                </c:pt>
                <c:pt idx="34">
                  <c:v>1015.809881923598</c:v>
                </c:pt>
                <c:pt idx="35">
                  <c:v>1019.691550379301</c:v>
                </c:pt>
                <c:pt idx="36">
                  <c:v>1023.573218835004</c:v>
                </c:pt>
                <c:pt idx="37">
                  <c:v>1027.4548872907071</c:v>
                </c:pt>
                <c:pt idx="38">
                  <c:v>1031.3365557464101</c:v>
                </c:pt>
                <c:pt idx="39">
                  <c:v>1035.2182242021131</c:v>
                </c:pt>
                <c:pt idx="40">
                  <c:v>1039.0998926578161</c:v>
                </c:pt>
                <c:pt idx="41">
                  <c:v>1042.9815611135191</c:v>
                </c:pt>
                <c:pt idx="42">
                  <c:v>1046.8632295692221</c:v>
                </c:pt>
                <c:pt idx="43">
                  <c:v>1050.7448980249251</c:v>
                </c:pt>
                <c:pt idx="44">
                  <c:v>1054.6265664806281</c:v>
                </c:pt>
                <c:pt idx="45">
                  <c:v>1058.5082349363311</c:v>
                </c:pt>
                <c:pt idx="46">
                  <c:v>1062.3899033920341</c:v>
                </c:pt>
                <c:pt idx="47">
                  <c:v>1066.2715718477371</c:v>
                </c:pt>
                <c:pt idx="48">
                  <c:v>1070.15324030344</c:v>
                </c:pt>
                <c:pt idx="49">
                  <c:v>1074.034908759143</c:v>
                </c:pt>
                <c:pt idx="50">
                  <c:v>1077.916577214846</c:v>
                </c:pt>
                <c:pt idx="51">
                  <c:v>1081.798245670549</c:v>
                </c:pt>
                <c:pt idx="52">
                  <c:v>1085.679914126252</c:v>
                </c:pt>
                <c:pt idx="53">
                  <c:v>1089.561582581955</c:v>
                </c:pt>
                <c:pt idx="54">
                  <c:v>1093.443251037658</c:v>
                </c:pt>
                <c:pt idx="55">
                  <c:v>1097.324919493361</c:v>
                </c:pt>
                <c:pt idx="56">
                  <c:v>1101.206587949064</c:v>
                </c:pt>
                <c:pt idx="57">
                  <c:v>1105.088256404767</c:v>
                </c:pt>
                <c:pt idx="58">
                  <c:v>1108.96992486047</c:v>
                </c:pt>
                <c:pt idx="59">
                  <c:v>1112.851593316173</c:v>
                </c:pt>
                <c:pt idx="60">
                  <c:v>1116.733261771876</c:v>
                </c:pt>
                <c:pt idx="61">
                  <c:v>1120.614930227579</c:v>
                </c:pt>
                <c:pt idx="62">
                  <c:v>1124.4965986832819</c:v>
                </c:pt>
                <c:pt idx="63">
                  <c:v>1128.3782671389849</c:v>
                </c:pt>
                <c:pt idx="64">
                  <c:v>1132.2599355946879</c:v>
                </c:pt>
                <c:pt idx="65">
                  <c:v>1136.1416040503909</c:v>
                </c:pt>
                <c:pt idx="66">
                  <c:v>1140.0232725060939</c:v>
                </c:pt>
                <c:pt idx="67">
                  <c:v>1143.9049409617969</c:v>
                </c:pt>
                <c:pt idx="68">
                  <c:v>1147.7866094174999</c:v>
                </c:pt>
                <c:pt idx="69">
                  <c:v>1151.6682778732029</c:v>
                </c:pt>
                <c:pt idx="70">
                  <c:v>1155.5499463289059</c:v>
                </c:pt>
                <c:pt idx="71">
                  <c:v>1159.4316147846089</c:v>
                </c:pt>
                <c:pt idx="72">
                  <c:v>1163.3132832403119</c:v>
                </c:pt>
                <c:pt idx="73">
                  <c:v>1167.1949516960149</c:v>
                </c:pt>
                <c:pt idx="74">
                  <c:v>1171.0766201517179</c:v>
                </c:pt>
                <c:pt idx="75">
                  <c:v>1174.9582886074209</c:v>
                </c:pt>
                <c:pt idx="76">
                  <c:v>1178.8399570631238</c:v>
                </c:pt>
                <c:pt idx="77">
                  <c:v>1182.7216255188268</c:v>
                </c:pt>
                <c:pt idx="78">
                  <c:v>1186.6032939745298</c:v>
                </c:pt>
                <c:pt idx="79">
                  <c:v>1190.4849624302328</c:v>
                </c:pt>
                <c:pt idx="80">
                  <c:v>1194.3666308859358</c:v>
                </c:pt>
                <c:pt idx="81">
                  <c:v>1198.2482993416388</c:v>
                </c:pt>
                <c:pt idx="82">
                  <c:v>1202.1299677973418</c:v>
                </c:pt>
                <c:pt idx="83">
                  <c:v>1206.0116362530448</c:v>
                </c:pt>
                <c:pt idx="84">
                  <c:v>1209.8933047087478</c:v>
                </c:pt>
                <c:pt idx="85">
                  <c:v>1213.7749731644508</c:v>
                </c:pt>
                <c:pt idx="86">
                  <c:v>1217.6566416201538</c:v>
                </c:pt>
                <c:pt idx="87">
                  <c:v>1221.5383100758568</c:v>
                </c:pt>
                <c:pt idx="88">
                  <c:v>1225.4199785315598</c:v>
                </c:pt>
                <c:pt idx="89">
                  <c:v>1229.3016469872628</c:v>
                </c:pt>
                <c:pt idx="90">
                  <c:v>1233.1833154429657</c:v>
                </c:pt>
                <c:pt idx="91">
                  <c:v>1237.0649838986687</c:v>
                </c:pt>
                <c:pt idx="92">
                  <c:v>1240.9466523543717</c:v>
                </c:pt>
                <c:pt idx="93">
                  <c:v>1244.8283208100747</c:v>
                </c:pt>
                <c:pt idx="94">
                  <c:v>1248.7099892657777</c:v>
                </c:pt>
                <c:pt idx="95">
                  <c:v>1252.5916577214807</c:v>
                </c:pt>
                <c:pt idx="96">
                  <c:v>1256.4733261771837</c:v>
                </c:pt>
                <c:pt idx="97">
                  <c:v>1260.3549946328867</c:v>
                </c:pt>
                <c:pt idx="98">
                  <c:v>1264.2366630885897</c:v>
                </c:pt>
                <c:pt idx="99">
                  <c:v>1268.1183315442927</c:v>
                </c:pt>
                <c:pt idx="100">
                  <c:v>1271.9999999999957</c:v>
                </c:pt>
                <c:pt idx="101">
                  <c:v>1275.8816684556987</c:v>
                </c:pt>
                <c:pt idx="102">
                  <c:v>1279.7633369114017</c:v>
                </c:pt>
                <c:pt idx="103">
                  <c:v>1283.6450053671047</c:v>
                </c:pt>
                <c:pt idx="104">
                  <c:v>1287.5266738228077</c:v>
                </c:pt>
                <c:pt idx="105">
                  <c:v>1291.4083422785106</c:v>
                </c:pt>
                <c:pt idx="106">
                  <c:v>1295.2900107342136</c:v>
                </c:pt>
                <c:pt idx="107">
                  <c:v>1299.1716791899166</c:v>
                </c:pt>
                <c:pt idx="108">
                  <c:v>1303.0533476456196</c:v>
                </c:pt>
                <c:pt idx="109">
                  <c:v>1306.9350161013226</c:v>
                </c:pt>
                <c:pt idx="110">
                  <c:v>1310.8166845570256</c:v>
                </c:pt>
                <c:pt idx="111">
                  <c:v>1314.6983530127286</c:v>
                </c:pt>
                <c:pt idx="112">
                  <c:v>1318.5800214684316</c:v>
                </c:pt>
                <c:pt idx="113">
                  <c:v>1322.4616899241346</c:v>
                </c:pt>
                <c:pt idx="114">
                  <c:v>1326.3433583798376</c:v>
                </c:pt>
                <c:pt idx="115">
                  <c:v>1330.2250268355406</c:v>
                </c:pt>
                <c:pt idx="116">
                  <c:v>1334.1066952912436</c:v>
                </c:pt>
                <c:pt idx="117">
                  <c:v>1337.9883637469466</c:v>
                </c:pt>
                <c:pt idx="118">
                  <c:v>1341.8700322026496</c:v>
                </c:pt>
                <c:pt idx="119">
                  <c:v>1345.7517006583525</c:v>
                </c:pt>
                <c:pt idx="120">
                  <c:v>1349.6333691140555</c:v>
                </c:pt>
                <c:pt idx="121">
                  <c:v>1353.5150375697585</c:v>
                </c:pt>
                <c:pt idx="122">
                  <c:v>1357.3967060254615</c:v>
                </c:pt>
                <c:pt idx="123">
                  <c:v>1361.2783744811645</c:v>
                </c:pt>
                <c:pt idx="124">
                  <c:v>1365.1600429368675</c:v>
                </c:pt>
                <c:pt idx="125">
                  <c:v>1369.0417113925705</c:v>
                </c:pt>
                <c:pt idx="126">
                  <c:v>1372.9233798482735</c:v>
                </c:pt>
                <c:pt idx="127">
                  <c:v>1376.8050483039765</c:v>
                </c:pt>
                <c:pt idx="128">
                  <c:v>1380.6867167596795</c:v>
                </c:pt>
                <c:pt idx="129">
                  <c:v>1384.5683852153825</c:v>
                </c:pt>
                <c:pt idx="130">
                  <c:v>1388.4500536710855</c:v>
                </c:pt>
                <c:pt idx="131">
                  <c:v>1392.3317221267885</c:v>
                </c:pt>
                <c:pt idx="132">
                  <c:v>1396.2133905824915</c:v>
                </c:pt>
                <c:pt idx="133">
                  <c:v>1400.0950590381944</c:v>
                </c:pt>
                <c:pt idx="134">
                  <c:v>1403.9767274938974</c:v>
                </c:pt>
                <c:pt idx="135">
                  <c:v>1407.8583959496004</c:v>
                </c:pt>
                <c:pt idx="136">
                  <c:v>1411.7400644053034</c:v>
                </c:pt>
                <c:pt idx="137">
                  <c:v>1415.6217328610064</c:v>
                </c:pt>
                <c:pt idx="138">
                  <c:v>1419.5034013167094</c:v>
                </c:pt>
                <c:pt idx="139">
                  <c:v>1423.3850697724124</c:v>
                </c:pt>
                <c:pt idx="140">
                  <c:v>1427.2667382281154</c:v>
                </c:pt>
                <c:pt idx="141">
                  <c:v>1431.1484066838184</c:v>
                </c:pt>
                <c:pt idx="142">
                  <c:v>1435.0300751395214</c:v>
                </c:pt>
                <c:pt idx="143">
                  <c:v>1438.9117435952244</c:v>
                </c:pt>
                <c:pt idx="144">
                  <c:v>1442.7934120509274</c:v>
                </c:pt>
                <c:pt idx="145">
                  <c:v>1446.6750805066304</c:v>
                </c:pt>
                <c:pt idx="146">
                  <c:v>1450.5567489623334</c:v>
                </c:pt>
                <c:pt idx="147">
                  <c:v>1454.4384174180364</c:v>
                </c:pt>
                <c:pt idx="148">
                  <c:v>1458.3200858737393</c:v>
                </c:pt>
                <c:pt idx="149">
                  <c:v>1462.2017543294423</c:v>
                </c:pt>
                <c:pt idx="150">
                  <c:v>1466.0834227851453</c:v>
                </c:pt>
                <c:pt idx="151">
                  <c:v>1469.9650912408483</c:v>
                </c:pt>
                <c:pt idx="152">
                  <c:v>1473.8467596965513</c:v>
                </c:pt>
                <c:pt idx="153">
                  <c:v>1477.7284281522543</c:v>
                </c:pt>
                <c:pt idx="154">
                  <c:v>1481.6100966079573</c:v>
                </c:pt>
                <c:pt idx="155">
                  <c:v>1485.4917650636603</c:v>
                </c:pt>
                <c:pt idx="156">
                  <c:v>1489.3734335193633</c:v>
                </c:pt>
                <c:pt idx="157">
                  <c:v>1493.2551019750663</c:v>
                </c:pt>
                <c:pt idx="158">
                  <c:v>1497.1367704307693</c:v>
                </c:pt>
                <c:pt idx="159">
                  <c:v>1501.0184388864723</c:v>
                </c:pt>
                <c:pt idx="160">
                  <c:v>1504.9001073421753</c:v>
                </c:pt>
                <c:pt idx="161">
                  <c:v>1508.7817757978783</c:v>
                </c:pt>
                <c:pt idx="162">
                  <c:v>1512.6634442535812</c:v>
                </c:pt>
                <c:pt idx="163">
                  <c:v>1516.5451127092842</c:v>
                </c:pt>
                <c:pt idx="164">
                  <c:v>1520.4267811649872</c:v>
                </c:pt>
                <c:pt idx="165">
                  <c:v>1524.3084496206902</c:v>
                </c:pt>
                <c:pt idx="166">
                  <c:v>1528.1901180763932</c:v>
                </c:pt>
                <c:pt idx="167">
                  <c:v>1532.0717865320962</c:v>
                </c:pt>
                <c:pt idx="168">
                  <c:v>1535.9534549877992</c:v>
                </c:pt>
                <c:pt idx="169">
                  <c:v>1539.8351234435022</c:v>
                </c:pt>
                <c:pt idx="170">
                  <c:v>1543.7167918992052</c:v>
                </c:pt>
                <c:pt idx="171">
                  <c:v>1547.5984603549082</c:v>
                </c:pt>
                <c:pt idx="172">
                  <c:v>1551.4801288106112</c:v>
                </c:pt>
                <c:pt idx="173">
                  <c:v>1555.3617972663142</c:v>
                </c:pt>
                <c:pt idx="174">
                  <c:v>1559.2434657220172</c:v>
                </c:pt>
                <c:pt idx="175">
                  <c:v>1563.1251341777202</c:v>
                </c:pt>
                <c:pt idx="176">
                  <c:v>1567.0068026334231</c:v>
                </c:pt>
                <c:pt idx="177">
                  <c:v>1570.8884710891261</c:v>
                </c:pt>
                <c:pt idx="178">
                  <c:v>1574.7701395448291</c:v>
                </c:pt>
                <c:pt idx="179">
                  <c:v>1578.6518080005321</c:v>
                </c:pt>
                <c:pt idx="180">
                  <c:v>1582.5334764562351</c:v>
                </c:pt>
                <c:pt idx="181">
                  <c:v>1586.4151449119381</c:v>
                </c:pt>
                <c:pt idx="182">
                  <c:v>1590.2968133676411</c:v>
                </c:pt>
                <c:pt idx="183">
                  <c:v>1594.1784818233441</c:v>
                </c:pt>
                <c:pt idx="184">
                  <c:v>1598.0601502790471</c:v>
                </c:pt>
                <c:pt idx="185">
                  <c:v>1601.9418187347501</c:v>
                </c:pt>
                <c:pt idx="186">
                  <c:v>1605.8234871904531</c:v>
                </c:pt>
                <c:pt idx="187">
                  <c:v>1609.7051556461561</c:v>
                </c:pt>
                <c:pt idx="188">
                  <c:v>1613.5868241018591</c:v>
                </c:pt>
                <c:pt idx="189">
                  <c:v>1617.4684925575621</c:v>
                </c:pt>
                <c:pt idx="190">
                  <c:v>1621.3501610132651</c:v>
                </c:pt>
                <c:pt idx="191">
                  <c:v>1625.231829468968</c:v>
                </c:pt>
                <c:pt idx="192">
                  <c:v>1629.113497924671</c:v>
                </c:pt>
                <c:pt idx="193">
                  <c:v>1632.995166380374</c:v>
                </c:pt>
                <c:pt idx="194">
                  <c:v>1636.876834836077</c:v>
                </c:pt>
                <c:pt idx="195">
                  <c:v>1640.75850329178</c:v>
                </c:pt>
                <c:pt idx="196">
                  <c:v>1644.640171747483</c:v>
                </c:pt>
                <c:pt idx="197">
                  <c:v>1648.521840203186</c:v>
                </c:pt>
                <c:pt idx="198">
                  <c:v>1652.403508658889</c:v>
                </c:pt>
                <c:pt idx="199">
                  <c:v>1656.285177114592</c:v>
                </c:pt>
                <c:pt idx="200">
                  <c:v>1660.1668455703038</c:v>
                </c:pt>
              </c:numCache>
            </c:numRef>
          </c:cat>
          <c:val>
            <c:numRef>
              <c:f>'SPERT® Normal (Mixed entry)'!$HT$107:$PL$107</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1.394022946205546E-3</c:v>
                </c:pt>
                <c:pt idx="59">
                  <c:v>1.4470742695371199E-3</c:v>
                </c:pt>
                <c:pt idx="60">
                  <c:v>1.5007932068327916E-3</c:v>
                </c:pt>
                <c:pt idx="61">
                  <c:v>1.5551060970153054E-3</c:v>
                </c:pt>
                <c:pt idx="62">
                  <c:v>1.6099349474918672E-3</c:v>
                </c:pt>
                <c:pt idx="63">
                  <c:v>1.665197563076197E-3</c:v>
                </c:pt>
                <c:pt idx="64">
                  <c:v>1.720807698745845E-3</c:v>
                </c:pt>
                <c:pt idx="65">
                  <c:v>1.7766752362362095E-3</c:v>
                </c:pt>
                <c:pt idx="66">
                  <c:v>1.8327063843201852E-3</c:v>
                </c:pt>
                <c:pt idx="67">
                  <c:v>1.8888039024656802E-3</c:v>
                </c:pt>
                <c:pt idx="68">
                  <c:v>1.9448673474035888E-3</c:v>
                </c:pt>
                <c:pt idx="69">
                  <c:v>2.0007933419773916E-3</c:v>
                </c:pt>
                <c:pt idx="70">
                  <c:v>2.0564758654836482E-3</c:v>
                </c:pt>
                <c:pt idx="71">
                  <c:v>2.1118065645515422E-3</c:v>
                </c:pt>
                <c:pt idx="72">
                  <c:v>2.166675083450731E-3</c:v>
                </c:pt>
                <c:pt idx="73">
                  <c:v>2.2209694125613459E-3</c:v>
                </c:pt>
                <c:pt idx="74">
                  <c:v>2.2745762535895078E-3</c:v>
                </c:pt>
                <c:pt idx="75">
                  <c:v>2.3273813999675373E-3</c:v>
                </c:pt>
                <c:pt idx="76">
                  <c:v>2.3792701307414222E-3</c:v>
                </c:pt>
                <c:pt idx="77">
                  <c:v>2.4301276161204973E-3</c:v>
                </c:pt>
                <c:pt idx="78">
                  <c:v>2.4798393327468229E-3</c:v>
                </c:pt>
                <c:pt idx="79">
                  <c:v>2.5282914866357358E-3</c:v>
                </c:pt>
                <c:pt idx="80">
                  <c:v>2.5753714416455096E-3</c:v>
                </c:pt>
                <c:pt idx="81">
                  <c:v>2.6209681512541676E-3</c:v>
                </c:pt>
                <c:pt idx="82">
                  <c:v>2.6649725913560213E-3</c:v>
                </c:pt>
                <c:pt idx="83">
                  <c:v>2.7072781917404404E-3</c:v>
                </c:pt>
                <c:pt idx="84">
                  <c:v>2.7477812638812753E-3</c:v>
                </c:pt>
                <c:pt idx="85">
                  <c:v>2.7863814226478986E-3</c:v>
                </c:pt>
                <c:pt idx="86">
                  <c:v>2.8229819995483937E-3</c:v>
                </c:pt>
                <c:pt idx="87">
                  <c:v>2.8574904451322911E-3</c:v>
                </c:pt>
                <c:pt idx="88">
                  <c:v>2.8898187182145839E-3</c:v>
                </c:pt>
                <c:pt idx="89">
                  <c:v>2.9198836596344598E-3</c:v>
                </c:pt>
                <c:pt idx="90">
                  <c:v>2.9476073483311813E-3</c:v>
                </c:pt>
                <c:pt idx="91">
                  <c:v>2.9729174376053494E-3</c:v>
                </c:pt>
                <c:pt idx="92">
                  <c:v>2.995747469536065E-3</c:v>
                </c:pt>
                <c:pt idx="93">
                  <c:v>3.016037165642413E-3</c:v>
                </c:pt>
                <c:pt idx="94">
                  <c:v>3.033732692010651E-3</c:v>
                </c:pt>
                <c:pt idx="95">
                  <c:v>3.0487868972552939E-3</c:v>
                </c:pt>
                <c:pt idx="96">
                  <c:v>3.0611595218421419E-3</c:v>
                </c:pt>
                <c:pt idx="97">
                  <c:v>3.070817377472728E-3</c:v>
                </c:pt>
                <c:pt idx="98">
                  <c:v>3.0777344954115667E-3</c:v>
                </c:pt>
                <c:pt idx="99">
                  <c:v>3.0818922428284242E-3</c:v>
                </c:pt>
                <c:pt idx="100">
                  <c:v>3.0832794064261011E-3</c:v>
                </c:pt>
                <c:pt idx="101">
                  <c:v>3.0818922428284302E-3</c:v>
                </c:pt>
                <c:pt idx="102">
                  <c:v>3.0777344954115793E-3</c:v>
                </c:pt>
                <c:pt idx="103">
                  <c:v>3.0708173774727466E-3</c:v>
                </c:pt>
                <c:pt idx="104">
                  <c:v>3.0611595218421671E-3</c:v>
                </c:pt>
                <c:pt idx="105">
                  <c:v>3.0487868972553242E-3</c:v>
                </c:pt>
                <c:pt idx="106">
                  <c:v>3.0337326920106874E-3</c:v>
                </c:pt>
                <c:pt idx="107">
                  <c:v>3.0160371656424555E-3</c:v>
                </c:pt>
                <c:pt idx="108">
                  <c:v>2.9957474695361131E-3</c:v>
                </c:pt>
                <c:pt idx="109">
                  <c:v>2.9729174376054036E-3</c:v>
                </c:pt>
                <c:pt idx="110">
                  <c:v>2.9476073483312402E-3</c:v>
                </c:pt>
                <c:pt idx="111">
                  <c:v>2.9198836596345244E-3</c:v>
                </c:pt>
                <c:pt idx="112">
                  <c:v>2.8898187182146528E-3</c:v>
                </c:pt>
                <c:pt idx="113">
                  <c:v>2.8574904451323657E-3</c:v>
                </c:pt>
                <c:pt idx="114">
                  <c:v>2.8229819995484727E-3</c:v>
                </c:pt>
                <c:pt idx="115">
                  <c:v>2.7863814226479823E-3</c:v>
                </c:pt>
                <c:pt idx="116">
                  <c:v>2.7477812638813633E-3</c:v>
                </c:pt>
                <c:pt idx="117">
                  <c:v>2.7072781917405328E-3</c:v>
                </c:pt>
                <c:pt idx="118">
                  <c:v>2.6649725913561175E-3</c:v>
                </c:pt>
                <c:pt idx="119">
                  <c:v>2.6209681512542678E-3</c:v>
                </c:pt>
                <c:pt idx="120">
                  <c:v>2.5753714416456128E-3</c:v>
                </c:pt>
                <c:pt idx="121">
                  <c:v>2.5282914866358421E-3</c:v>
                </c:pt>
                <c:pt idx="122">
                  <c:v>2.4798393327469326E-3</c:v>
                </c:pt>
                <c:pt idx="123">
                  <c:v>2.4301276161206088E-3</c:v>
                </c:pt>
                <c:pt idx="124">
                  <c:v>2.3792701307415371E-3</c:v>
                </c:pt>
                <c:pt idx="125">
                  <c:v>2.3273813999676539E-3</c:v>
                </c:pt>
                <c:pt idx="126">
                  <c:v>2.2745762535896262E-3</c:v>
                </c:pt>
                <c:pt idx="127">
                  <c:v>2.220969412561466E-3</c:v>
                </c:pt>
                <c:pt idx="128">
                  <c:v>2.1666750834508528E-3</c:v>
                </c:pt>
                <c:pt idx="129">
                  <c:v>2.1118065645516645E-3</c:v>
                </c:pt>
                <c:pt idx="130">
                  <c:v>2.0564758654837718E-3</c:v>
                </c:pt>
                <c:pt idx="131">
                  <c:v>2.000793341977516E-3</c:v>
                </c:pt>
                <c:pt idx="132">
                  <c:v>1.9448673474037133E-3</c:v>
                </c:pt>
                <c:pt idx="133">
                  <c:v>1.8888039024658053E-3</c:v>
                </c:pt>
                <c:pt idx="134">
                  <c:v>1.8327063843203101E-3</c:v>
                </c:pt>
                <c:pt idx="135">
                  <c:v>1.776675236236334E-3</c:v>
                </c:pt>
                <c:pt idx="136">
                  <c:v>1.7208076987459693E-3</c:v>
                </c:pt>
                <c:pt idx="137">
                  <c:v>1.6651975630763208E-3</c:v>
                </c:pt>
                <c:pt idx="138">
                  <c:v>1.6099349474919895E-3</c:v>
                </c:pt>
                <c:pt idx="139">
                  <c:v>1.5551060970154268E-3</c:v>
                </c:pt>
                <c:pt idx="140">
                  <c:v>1.5007932068329117E-3</c:v>
                </c:pt>
                <c:pt idx="141">
                  <c:v>1.4470742695372387E-3</c:v>
                </c:pt>
                <c:pt idx="142">
                  <c:v>1.3940229462056633E-3</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E81A-4457-B2B9-5B65636FA38F}"/>
            </c:ext>
          </c:extLst>
        </c:ser>
        <c:ser>
          <c:idx val="2"/>
          <c:order val="2"/>
          <c:spPr>
            <a:solidFill>
              <a:schemeClr val="accent2"/>
            </a:solidFill>
            <a:ln>
              <a:noFill/>
            </a:ln>
            <a:effectLst/>
          </c:spPr>
          <c:invertIfNegative val="0"/>
          <c:cat>
            <c:numRef>
              <c:f>'SPERT® Normal (Mixed entry)'!$AA$104:$HS$104</c:f>
              <c:numCache>
                <c:formatCode>#,##0_);\(#,##0\)</c:formatCode>
                <c:ptCount val="201"/>
                <c:pt idx="0">
                  <c:v>883.83315442969626</c:v>
                </c:pt>
                <c:pt idx="1">
                  <c:v>887.71482288539926</c:v>
                </c:pt>
                <c:pt idx="2">
                  <c:v>891.59649134110225</c:v>
                </c:pt>
                <c:pt idx="3">
                  <c:v>895.47815979680524</c:v>
                </c:pt>
                <c:pt idx="4">
                  <c:v>899.35982825250824</c:v>
                </c:pt>
                <c:pt idx="5">
                  <c:v>903.24149670821123</c:v>
                </c:pt>
                <c:pt idx="6">
                  <c:v>907.12316516391422</c:v>
                </c:pt>
                <c:pt idx="7">
                  <c:v>911.00483361961722</c:v>
                </c:pt>
                <c:pt idx="8">
                  <c:v>914.88650207532021</c:v>
                </c:pt>
                <c:pt idx="9">
                  <c:v>918.7681705310232</c:v>
                </c:pt>
                <c:pt idx="10">
                  <c:v>922.64983898672619</c:v>
                </c:pt>
                <c:pt idx="11">
                  <c:v>926.53150744242919</c:v>
                </c:pt>
                <c:pt idx="12">
                  <c:v>930.41317589813218</c:v>
                </c:pt>
                <c:pt idx="13">
                  <c:v>934.29484435383517</c:v>
                </c:pt>
                <c:pt idx="14">
                  <c:v>938.17651280953817</c:v>
                </c:pt>
                <c:pt idx="15">
                  <c:v>942.05818126524116</c:v>
                </c:pt>
                <c:pt idx="16">
                  <c:v>945.93984972094415</c:v>
                </c:pt>
                <c:pt idx="17">
                  <c:v>949.82151817664715</c:v>
                </c:pt>
                <c:pt idx="18">
                  <c:v>953.70318663235014</c:v>
                </c:pt>
                <c:pt idx="19">
                  <c:v>957.58485508805313</c:v>
                </c:pt>
                <c:pt idx="20">
                  <c:v>961.46652354375613</c:v>
                </c:pt>
                <c:pt idx="21">
                  <c:v>965.34819199945912</c:v>
                </c:pt>
                <c:pt idx="22">
                  <c:v>969.22986045516211</c:v>
                </c:pt>
                <c:pt idx="23">
                  <c:v>973.1115289108651</c:v>
                </c:pt>
                <c:pt idx="24">
                  <c:v>976.9931973665681</c:v>
                </c:pt>
                <c:pt idx="25">
                  <c:v>980.87486582227109</c:v>
                </c:pt>
                <c:pt idx="26">
                  <c:v>984.75653427797408</c:v>
                </c:pt>
                <c:pt idx="27">
                  <c:v>988.63820273367708</c:v>
                </c:pt>
                <c:pt idx="28">
                  <c:v>992.51987118938007</c:v>
                </c:pt>
                <c:pt idx="29">
                  <c:v>996.40153964508306</c:v>
                </c:pt>
                <c:pt idx="30">
                  <c:v>1000.2832081007861</c:v>
                </c:pt>
                <c:pt idx="31">
                  <c:v>1004.164876556489</c:v>
                </c:pt>
                <c:pt idx="32">
                  <c:v>1008.046545012192</c:v>
                </c:pt>
                <c:pt idx="33">
                  <c:v>1011.928213467895</c:v>
                </c:pt>
                <c:pt idx="34">
                  <c:v>1015.809881923598</c:v>
                </c:pt>
                <c:pt idx="35">
                  <c:v>1019.691550379301</c:v>
                </c:pt>
                <c:pt idx="36">
                  <c:v>1023.573218835004</c:v>
                </c:pt>
                <c:pt idx="37">
                  <c:v>1027.4548872907071</c:v>
                </c:pt>
                <c:pt idx="38">
                  <c:v>1031.3365557464101</c:v>
                </c:pt>
                <c:pt idx="39">
                  <c:v>1035.2182242021131</c:v>
                </c:pt>
                <c:pt idx="40">
                  <c:v>1039.0998926578161</c:v>
                </c:pt>
                <c:pt idx="41">
                  <c:v>1042.9815611135191</c:v>
                </c:pt>
                <c:pt idx="42">
                  <c:v>1046.8632295692221</c:v>
                </c:pt>
                <c:pt idx="43">
                  <c:v>1050.7448980249251</c:v>
                </c:pt>
                <c:pt idx="44">
                  <c:v>1054.6265664806281</c:v>
                </c:pt>
                <c:pt idx="45">
                  <c:v>1058.5082349363311</c:v>
                </c:pt>
                <c:pt idx="46">
                  <c:v>1062.3899033920341</c:v>
                </c:pt>
                <c:pt idx="47">
                  <c:v>1066.2715718477371</c:v>
                </c:pt>
                <c:pt idx="48">
                  <c:v>1070.15324030344</c:v>
                </c:pt>
                <c:pt idx="49">
                  <c:v>1074.034908759143</c:v>
                </c:pt>
                <c:pt idx="50">
                  <c:v>1077.916577214846</c:v>
                </c:pt>
                <c:pt idx="51">
                  <c:v>1081.798245670549</c:v>
                </c:pt>
                <c:pt idx="52">
                  <c:v>1085.679914126252</c:v>
                </c:pt>
                <c:pt idx="53">
                  <c:v>1089.561582581955</c:v>
                </c:pt>
                <c:pt idx="54">
                  <c:v>1093.443251037658</c:v>
                </c:pt>
                <c:pt idx="55">
                  <c:v>1097.324919493361</c:v>
                </c:pt>
                <c:pt idx="56">
                  <c:v>1101.206587949064</c:v>
                </c:pt>
                <c:pt idx="57">
                  <c:v>1105.088256404767</c:v>
                </c:pt>
                <c:pt idx="58">
                  <c:v>1108.96992486047</c:v>
                </c:pt>
                <c:pt idx="59">
                  <c:v>1112.851593316173</c:v>
                </c:pt>
                <c:pt idx="60">
                  <c:v>1116.733261771876</c:v>
                </c:pt>
                <c:pt idx="61">
                  <c:v>1120.614930227579</c:v>
                </c:pt>
                <c:pt idx="62">
                  <c:v>1124.4965986832819</c:v>
                </c:pt>
                <c:pt idx="63">
                  <c:v>1128.3782671389849</c:v>
                </c:pt>
                <c:pt idx="64">
                  <c:v>1132.2599355946879</c:v>
                </c:pt>
                <c:pt idx="65">
                  <c:v>1136.1416040503909</c:v>
                </c:pt>
                <c:pt idx="66">
                  <c:v>1140.0232725060939</c:v>
                </c:pt>
                <c:pt idx="67">
                  <c:v>1143.9049409617969</c:v>
                </c:pt>
                <c:pt idx="68">
                  <c:v>1147.7866094174999</c:v>
                </c:pt>
                <c:pt idx="69">
                  <c:v>1151.6682778732029</c:v>
                </c:pt>
                <c:pt idx="70">
                  <c:v>1155.5499463289059</c:v>
                </c:pt>
                <c:pt idx="71">
                  <c:v>1159.4316147846089</c:v>
                </c:pt>
                <c:pt idx="72">
                  <c:v>1163.3132832403119</c:v>
                </c:pt>
                <c:pt idx="73">
                  <c:v>1167.1949516960149</c:v>
                </c:pt>
                <c:pt idx="74">
                  <c:v>1171.0766201517179</c:v>
                </c:pt>
                <c:pt idx="75">
                  <c:v>1174.9582886074209</c:v>
                </c:pt>
                <c:pt idx="76">
                  <c:v>1178.8399570631238</c:v>
                </c:pt>
                <c:pt idx="77">
                  <c:v>1182.7216255188268</c:v>
                </c:pt>
                <c:pt idx="78">
                  <c:v>1186.6032939745298</c:v>
                </c:pt>
                <c:pt idx="79">
                  <c:v>1190.4849624302328</c:v>
                </c:pt>
                <c:pt idx="80">
                  <c:v>1194.3666308859358</c:v>
                </c:pt>
                <c:pt idx="81">
                  <c:v>1198.2482993416388</c:v>
                </c:pt>
                <c:pt idx="82">
                  <c:v>1202.1299677973418</c:v>
                </c:pt>
                <c:pt idx="83">
                  <c:v>1206.0116362530448</c:v>
                </c:pt>
                <c:pt idx="84">
                  <c:v>1209.8933047087478</c:v>
                </c:pt>
                <c:pt idx="85">
                  <c:v>1213.7749731644508</c:v>
                </c:pt>
                <c:pt idx="86">
                  <c:v>1217.6566416201538</c:v>
                </c:pt>
                <c:pt idx="87">
                  <c:v>1221.5383100758568</c:v>
                </c:pt>
                <c:pt idx="88">
                  <c:v>1225.4199785315598</c:v>
                </c:pt>
                <c:pt idx="89">
                  <c:v>1229.3016469872628</c:v>
                </c:pt>
                <c:pt idx="90">
                  <c:v>1233.1833154429657</c:v>
                </c:pt>
                <c:pt idx="91">
                  <c:v>1237.0649838986687</c:v>
                </c:pt>
                <c:pt idx="92">
                  <c:v>1240.9466523543717</c:v>
                </c:pt>
                <c:pt idx="93">
                  <c:v>1244.8283208100747</c:v>
                </c:pt>
                <c:pt idx="94">
                  <c:v>1248.7099892657777</c:v>
                </c:pt>
                <c:pt idx="95">
                  <c:v>1252.5916577214807</c:v>
                </c:pt>
                <c:pt idx="96">
                  <c:v>1256.4733261771837</c:v>
                </c:pt>
                <c:pt idx="97">
                  <c:v>1260.3549946328867</c:v>
                </c:pt>
                <c:pt idx="98">
                  <c:v>1264.2366630885897</c:v>
                </c:pt>
                <c:pt idx="99">
                  <c:v>1268.1183315442927</c:v>
                </c:pt>
                <c:pt idx="100">
                  <c:v>1271.9999999999957</c:v>
                </c:pt>
                <c:pt idx="101">
                  <c:v>1275.8816684556987</c:v>
                </c:pt>
                <c:pt idx="102">
                  <c:v>1279.7633369114017</c:v>
                </c:pt>
                <c:pt idx="103">
                  <c:v>1283.6450053671047</c:v>
                </c:pt>
                <c:pt idx="104">
                  <c:v>1287.5266738228077</c:v>
                </c:pt>
                <c:pt idx="105">
                  <c:v>1291.4083422785106</c:v>
                </c:pt>
                <c:pt idx="106">
                  <c:v>1295.2900107342136</c:v>
                </c:pt>
                <c:pt idx="107">
                  <c:v>1299.1716791899166</c:v>
                </c:pt>
                <c:pt idx="108">
                  <c:v>1303.0533476456196</c:v>
                </c:pt>
                <c:pt idx="109">
                  <c:v>1306.9350161013226</c:v>
                </c:pt>
                <c:pt idx="110">
                  <c:v>1310.8166845570256</c:v>
                </c:pt>
                <c:pt idx="111">
                  <c:v>1314.6983530127286</c:v>
                </c:pt>
                <c:pt idx="112">
                  <c:v>1318.5800214684316</c:v>
                </c:pt>
                <c:pt idx="113">
                  <c:v>1322.4616899241346</c:v>
                </c:pt>
                <c:pt idx="114">
                  <c:v>1326.3433583798376</c:v>
                </c:pt>
                <c:pt idx="115">
                  <c:v>1330.2250268355406</c:v>
                </c:pt>
                <c:pt idx="116">
                  <c:v>1334.1066952912436</c:v>
                </c:pt>
                <c:pt idx="117">
                  <c:v>1337.9883637469466</c:v>
                </c:pt>
                <c:pt idx="118">
                  <c:v>1341.8700322026496</c:v>
                </c:pt>
                <c:pt idx="119">
                  <c:v>1345.7517006583525</c:v>
                </c:pt>
                <c:pt idx="120">
                  <c:v>1349.6333691140555</c:v>
                </c:pt>
                <c:pt idx="121">
                  <c:v>1353.5150375697585</c:v>
                </c:pt>
                <c:pt idx="122">
                  <c:v>1357.3967060254615</c:v>
                </c:pt>
                <c:pt idx="123">
                  <c:v>1361.2783744811645</c:v>
                </c:pt>
                <c:pt idx="124">
                  <c:v>1365.1600429368675</c:v>
                </c:pt>
                <c:pt idx="125">
                  <c:v>1369.0417113925705</c:v>
                </c:pt>
                <c:pt idx="126">
                  <c:v>1372.9233798482735</c:v>
                </c:pt>
                <c:pt idx="127">
                  <c:v>1376.8050483039765</c:v>
                </c:pt>
                <c:pt idx="128">
                  <c:v>1380.6867167596795</c:v>
                </c:pt>
                <c:pt idx="129">
                  <c:v>1384.5683852153825</c:v>
                </c:pt>
                <c:pt idx="130">
                  <c:v>1388.4500536710855</c:v>
                </c:pt>
                <c:pt idx="131">
                  <c:v>1392.3317221267885</c:v>
                </c:pt>
                <c:pt idx="132">
                  <c:v>1396.2133905824915</c:v>
                </c:pt>
                <c:pt idx="133">
                  <c:v>1400.0950590381944</c:v>
                </c:pt>
                <c:pt idx="134">
                  <c:v>1403.9767274938974</c:v>
                </c:pt>
                <c:pt idx="135">
                  <c:v>1407.8583959496004</c:v>
                </c:pt>
                <c:pt idx="136">
                  <c:v>1411.7400644053034</c:v>
                </c:pt>
                <c:pt idx="137">
                  <c:v>1415.6217328610064</c:v>
                </c:pt>
                <c:pt idx="138">
                  <c:v>1419.5034013167094</c:v>
                </c:pt>
                <c:pt idx="139">
                  <c:v>1423.3850697724124</c:v>
                </c:pt>
                <c:pt idx="140">
                  <c:v>1427.2667382281154</c:v>
                </c:pt>
                <c:pt idx="141">
                  <c:v>1431.1484066838184</c:v>
                </c:pt>
                <c:pt idx="142">
                  <c:v>1435.0300751395214</c:v>
                </c:pt>
                <c:pt idx="143">
                  <c:v>1438.9117435952244</c:v>
                </c:pt>
                <c:pt idx="144">
                  <c:v>1442.7934120509274</c:v>
                </c:pt>
                <c:pt idx="145">
                  <c:v>1446.6750805066304</c:v>
                </c:pt>
                <c:pt idx="146">
                  <c:v>1450.5567489623334</c:v>
                </c:pt>
                <c:pt idx="147">
                  <c:v>1454.4384174180364</c:v>
                </c:pt>
                <c:pt idx="148">
                  <c:v>1458.3200858737393</c:v>
                </c:pt>
                <c:pt idx="149">
                  <c:v>1462.2017543294423</c:v>
                </c:pt>
                <c:pt idx="150">
                  <c:v>1466.0834227851453</c:v>
                </c:pt>
                <c:pt idx="151">
                  <c:v>1469.9650912408483</c:v>
                </c:pt>
                <c:pt idx="152">
                  <c:v>1473.8467596965513</c:v>
                </c:pt>
                <c:pt idx="153">
                  <c:v>1477.7284281522543</c:v>
                </c:pt>
                <c:pt idx="154">
                  <c:v>1481.6100966079573</c:v>
                </c:pt>
                <c:pt idx="155">
                  <c:v>1485.4917650636603</c:v>
                </c:pt>
                <c:pt idx="156">
                  <c:v>1489.3734335193633</c:v>
                </c:pt>
                <c:pt idx="157">
                  <c:v>1493.2551019750663</c:v>
                </c:pt>
                <c:pt idx="158">
                  <c:v>1497.1367704307693</c:v>
                </c:pt>
                <c:pt idx="159">
                  <c:v>1501.0184388864723</c:v>
                </c:pt>
                <c:pt idx="160">
                  <c:v>1504.9001073421753</c:v>
                </c:pt>
                <c:pt idx="161">
                  <c:v>1508.7817757978783</c:v>
                </c:pt>
                <c:pt idx="162">
                  <c:v>1512.6634442535812</c:v>
                </c:pt>
                <c:pt idx="163">
                  <c:v>1516.5451127092842</c:v>
                </c:pt>
                <c:pt idx="164">
                  <c:v>1520.4267811649872</c:v>
                </c:pt>
                <c:pt idx="165">
                  <c:v>1524.3084496206902</c:v>
                </c:pt>
                <c:pt idx="166">
                  <c:v>1528.1901180763932</c:v>
                </c:pt>
                <c:pt idx="167">
                  <c:v>1532.0717865320962</c:v>
                </c:pt>
                <c:pt idx="168">
                  <c:v>1535.9534549877992</c:v>
                </c:pt>
                <c:pt idx="169">
                  <c:v>1539.8351234435022</c:v>
                </c:pt>
                <c:pt idx="170">
                  <c:v>1543.7167918992052</c:v>
                </c:pt>
                <c:pt idx="171">
                  <c:v>1547.5984603549082</c:v>
                </c:pt>
                <c:pt idx="172">
                  <c:v>1551.4801288106112</c:v>
                </c:pt>
                <c:pt idx="173">
                  <c:v>1555.3617972663142</c:v>
                </c:pt>
                <c:pt idx="174">
                  <c:v>1559.2434657220172</c:v>
                </c:pt>
                <c:pt idx="175">
                  <c:v>1563.1251341777202</c:v>
                </c:pt>
                <c:pt idx="176">
                  <c:v>1567.0068026334231</c:v>
                </c:pt>
                <c:pt idx="177">
                  <c:v>1570.8884710891261</c:v>
                </c:pt>
                <c:pt idx="178">
                  <c:v>1574.7701395448291</c:v>
                </c:pt>
                <c:pt idx="179">
                  <c:v>1578.6518080005321</c:v>
                </c:pt>
                <c:pt idx="180">
                  <c:v>1582.5334764562351</c:v>
                </c:pt>
                <c:pt idx="181">
                  <c:v>1586.4151449119381</c:v>
                </c:pt>
                <c:pt idx="182">
                  <c:v>1590.2968133676411</c:v>
                </c:pt>
                <c:pt idx="183">
                  <c:v>1594.1784818233441</c:v>
                </c:pt>
                <c:pt idx="184">
                  <c:v>1598.0601502790471</c:v>
                </c:pt>
                <c:pt idx="185">
                  <c:v>1601.9418187347501</c:v>
                </c:pt>
                <c:pt idx="186">
                  <c:v>1605.8234871904531</c:v>
                </c:pt>
                <c:pt idx="187">
                  <c:v>1609.7051556461561</c:v>
                </c:pt>
                <c:pt idx="188">
                  <c:v>1613.5868241018591</c:v>
                </c:pt>
                <c:pt idx="189">
                  <c:v>1617.4684925575621</c:v>
                </c:pt>
                <c:pt idx="190">
                  <c:v>1621.3501610132651</c:v>
                </c:pt>
                <c:pt idx="191">
                  <c:v>1625.231829468968</c:v>
                </c:pt>
                <c:pt idx="192">
                  <c:v>1629.113497924671</c:v>
                </c:pt>
                <c:pt idx="193">
                  <c:v>1632.995166380374</c:v>
                </c:pt>
                <c:pt idx="194">
                  <c:v>1636.876834836077</c:v>
                </c:pt>
                <c:pt idx="195">
                  <c:v>1640.75850329178</c:v>
                </c:pt>
                <c:pt idx="196">
                  <c:v>1644.640171747483</c:v>
                </c:pt>
                <c:pt idx="197">
                  <c:v>1648.521840203186</c:v>
                </c:pt>
                <c:pt idx="198">
                  <c:v>1652.403508658889</c:v>
                </c:pt>
                <c:pt idx="199">
                  <c:v>1656.285177114592</c:v>
                </c:pt>
                <c:pt idx="200">
                  <c:v>1660.1668455703038</c:v>
                </c:pt>
              </c:numCache>
            </c:numRef>
          </c:cat>
          <c:val>
            <c:numRef>
              <c:f>'SPERT® Normal (Mixed entry)'!$HT$108:$PL$108</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1.3417084611642965E-3</c:v>
                </c:pt>
                <c:pt idx="144">
                  <c:v>1.2901955201489975E-3</c:v>
                </c:pt>
                <c:pt idx="145">
                  <c:v>1.2395442514387693E-3</c:v>
                </c:pt>
                <c:pt idx="146">
                  <c:v>1.1898101694115047E-3</c:v>
                </c:pt>
                <c:pt idx="147">
                  <c:v>1.1410441598543957E-3</c:v>
                </c:pt>
                <c:pt idx="148">
                  <c:v>1.0932924862530132E-3</c:v>
                </c:pt>
                <c:pt idx="149">
                  <c:v>1.0465968161844574E-3</c:v>
                </c:pt>
                <c:pt idx="150">
                  <c:v>1.0009942668514978E-3</c:v>
                </c:pt>
                <c:pt idx="151">
                  <c:v>9.5651746871655856E-4</c:v>
                </c:pt>
                <c:pt idx="152">
                  <c:v>9.1319464612691704E-4</c:v>
                </c:pt>
                <c:pt idx="153">
                  <c:v>8.7104971376567855E-4</c:v>
                </c:pt>
                <c:pt idx="154">
                  <c:v>8.3010238771698275E-4</c:v>
                </c:pt>
                <c:pt idx="155">
                  <c:v>7.9036830989831323E-4</c:v>
                </c:pt>
                <c:pt idx="156">
                  <c:v>7.5185918458759728E-4</c:v>
                </c:pt>
                <c:pt idx="157">
                  <c:v>7.1458292575770548E-4</c:v>
                </c:pt>
                <c:pt idx="158">
                  <c:v>6.7854381392559488E-4</c:v>
                </c:pt>
                <c:pt idx="159">
                  <c:v>6.4374266122733481E-4</c:v>
                </c:pt>
                <c:pt idx="160">
                  <c:v>6.1017698344308438E-4</c:v>
                </c:pt>
                <c:pt idx="161">
                  <c:v>5.7784117771722673E-4</c:v>
                </c:pt>
                <c:pt idx="162">
                  <c:v>5.467267047477262E-4</c:v>
                </c:pt>
                <c:pt idx="163">
                  <c:v>5.168222742547643E-4</c:v>
                </c:pt>
                <c:pt idx="164">
                  <c:v>4.8811403258112578E-4</c:v>
                </c:pt>
                <c:pt idx="165">
                  <c:v>4.6058575132503594E-4</c:v>
                </c:pt>
                <c:pt idx="166">
                  <c:v>4.3421901595945442E-4</c:v>
                </c:pt>
                <c:pt idx="167">
                  <c:v>4.0899341344953949E-4</c:v>
                </c:pt>
                <c:pt idx="168">
                  <c:v>3.8488671794142362E-4</c:v>
                </c:pt>
                <c:pt idx="169">
                  <c:v>3.6187507365985187E-4</c:v>
                </c:pt>
                <c:pt idx="170">
                  <c:v>3.3993317421901991E-4</c:v>
                </c:pt>
                <c:pt idx="171">
                  <c:v>3.1903443761936945E-4</c:v>
                </c:pt>
                <c:pt idx="172">
                  <c:v>2.99151176272601E-4</c:v>
                </c:pt>
                <c:pt idx="173">
                  <c:v>2.8025476146707528E-4</c:v>
                </c:pt>
                <c:pt idx="174">
                  <c:v>2.6231578175555211E-4</c:v>
                </c:pt>
                <c:pt idx="175">
                  <c:v>2.4530419481632183E-4</c:v>
                </c:pt>
                <c:pt idx="176">
                  <c:v>2.2918947240671271E-4</c:v>
                </c:pt>
                <c:pt idx="177">
                  <c:v>2.1394073809423374E-4</c:v>
                </c:pt>
                <c:pt idx="178">
                  <c:v>1.9952689751486378E-4</c:v>
                </c:pt>
                <c:pt idx="179">
                  <c:v>1.8591676096980982E-4</c:v>
                </c:pt>
                <c:pt idx="180">
                  <c:v>1.7307915823112306E-4</c:v>
                </c:pt>
                <c:pt idx="181">
                  <c:v>1.6098304548261102E-4</c:v>
                </c:pt>
                <c:pt idx="182">
                  <c:v>1.4959760437526179E-4</c:v>
                </c:pt>
                <c:pt idx="183">
                  <c:v>1.3889233322572002E-4</c:v>
                </c:pt>
                <c:pt idx="184">
                  <c:v>1.2883713043208188E-4</c:v>
                </c:pt>
                <c:pt idx="185">
                  <c:v>1.1940237022329213E-4</c:v>
                </c:pt>
                <c:pt idx="186">
                  <c:v>1.1055897089666137E-4</c:v>
                </c:pt>
                <c:pt idx="187">
                  <c:v>1.022784557324592E-4</c:v>
                </c:pt>
                <c:pt idx="188">
                  <c:v>9.4533006805173027E-5</c:v>
                </c:pt>
                <c:pt idx="189">
                  <c:v>8.7295511937886516E-5</c:v>
                </c:pt>
                <c:pt idx="190">
                  <c:v>8.0539605069415859E-5</c:v>
                </c:pt>
                <c:pt idx="191">
                  <c:v>7.423970032341286E-5</c:v>
                </c:pt>
                <c:pt idx="192">
                  <c:v>6.8371020084737516E-5</c:v>
                </c:pt>
                <c:pt idx="193">
                  <c:v>6.2909617401158834E-5</c:v>
                </c:pt>
                <c:pt idx="194">
                  <c:v>5.7832393038008665E-5</c:v>
                </c:pt>
                <c:pt idx="195">
                  <c:v>5.3117107519970981E-5</c:v>
                </c:pt>
                <c:pt idx="196">
                  <c:v>4.8742388497923957E-5</c:v>
                </c:pt>
                <c:pt idx="197">
                  <c:v>4.4687733779854919E-5</c:v>
                </c:pt>
                <c:pt idx="198">
                  <c:v>4.093351036354395E-5</c:v>
                </c:pt>
                <c:pt idx="199">
                  <c:v>3.7460949805168527E-5</c:v>
                </c:pt>
                <c:pt idx="200">
                  <c:v>3.4252140252421259E-5</c:v>
                </c:pt>
              </c:numCache>
            </c:numRef>
          </c:val>
          <c:extLst>
            <c:ext xmlns:c16="http://schemas.microsoft.com/office/drawing/2014/chart" uri="{C3380CC4-5D6E-409C-BE32-E72D297353CC}">
              <c16:uniqueId val="{00000001-E81A-4457-B2B9-5B65636FA38F}"/>
            </c:ext>
          </c:extLst>
        </c:ser>
        <c:dLbls>
          <c:showLegendKey val="0"/>
          <c:showVal val="0"/>
          <c:showCatName val="0"/>
          <c:showSerName val="0"/>
          <c:showPercent val="0"/>
          <c:showBubbleSize val="0"/>
        </c:dLbls>
        <c:gapWidth val="0"/>
        <c:overlap val="100"/>
        <c:axId val="613283808"/>
        <c:axId val="613280200"/>
      </c:barChart>
      <c:lineChart>
        <c:grouping val="standard"/>
        <c:varyColors val="0"/>
        <c:ser>
          <c:idx val="3"/>
          <c:order val="3"/>
          <c:spPr>
            <a:ln w="50800" cap="rnd">
              <a:solidFill>
                <a:schemeClr val="tx1">
                  <a:lumMod val="50000"/>
                  <a:lumOff val="50000"/>
                </a:schemeClr>
              </a:solidFill>
              <a:round/>
            </a:ln>
            <a:effectLst/>
          </c:spPr>
          <c:marker>
            <c:symbol val="none"/>
          </c:marker>
          <c:cat>
            <c:numRef>
              <c:f>'SPERT® Normal (Mixed entry)'!$AA$104:$HS$104</c:f>
              <c:numCache>
                <c:formatCode>#,##0_);\(#,##0\)</c:formatCode>
                <c:ptCount val="201"/>
                <c:pt idx="0">
                  <c:v>883.83315442969626</c:v>
                </c:pt>
                <c:pt idx="1">
                  <c:v>887.71482288539926</c:v>
                </c:pt>
                <c:pt idx="2">
                  <c:v>891.59649134110225</c:v>
                </c:pt>
                <c:pt idx="3">
                  <c:v>895.47815979680524</c:v>
                </c:pt>
                <c:pt idx="4">
                  <c:v>899.35982825250824</c:v>
                </c:pt>
                <c:pt idx="5">
                  <c:v>903.24149670821123</c:v>
                </c:pt>
                <c:pt idx="6">
                  <c:v>907.12316516391422</c:v>
                </c:pt>
                <c:pt idx="7">
                  <c:v>911.00483361961722</c:v>
                </c:pt>
                <c:pt idx="8">
                  <c:v>914.88650207532021</c:v>
                </c:pt>
                <c:pt idx="9">
                  <c:v>918.7681705310232</c:v>
                </c:pt>
                <c:pt idx="10">
                  <c:v>922.64983898672619</c:v>
                </c:pt>
                <c:pt idx="11">
                  <c:v>926.53150744242919</c:v>
                </c:pt>
                <c:pt idx="12">
                  <c:v>930.41317589813218</c:v>
                </c:pt>
                <c:pt idx="13">
                  <c:v>934.29484435383517</c:v>
                </c:pt>
                <c:pt idx="14">
                  <c:v>938.17651280953817</c:v>
                </c:pt>
                <c:pt idx="15">
                  <c:v>942.05818126524116</c:v>
                </c:pt>
                <c:pt idx="16">
                  <c:v>945.93984972094415</c:v>
                </c:pt>
                <c:pt idx="17">
                  <c:v>949.82151817664715</c:v>
                </c:pt>
                <c:pt idx="18">
                  <c:v>953.70318663235014</c:v>
                </c:pt>
                <c:pt idx="19">
                  <c:v>957.58485508805313</c:v>
                </c:pt>
                <c:pt idx="20">
                  <c:v>961.46652354375613</c:v>
                </c:pt>
                <c:pt idx="21">
                  <c:v>965.34819199945912</c:v>
                </c:pt>
                <c:pt idx="22">
                  <c:v>969.22986045516211</c:v>
                </c:pt>
                <c:pt idx="23">
                  <c:v>973.1115289108651</c:v>
                </c:pt>
                <c:pt idx="24">
                  <c:v>976.9931973665681</c:v>
                </c:pt>
                <c:pt idx="25">
                  <c:v>980.87486582227109</c:v>
                </c:pt>
                <c:pt idx="26">
                  <c:v>984.75653427797408</c:v>
                </c:pt>
                <c:pt idx="27">
                  <c:v>988.63820273367708</c:v>
                </c:pt>
                <c:pt idx="28">
                  <c:v>992.51987118938007</c:v>
                </c:pt>
                <c:pt idx="29">
                  <c:v>996.40153964508306</c:v>
                </c:pt>
                <c:pt idx="30">
                  <c:v>1000.2832081007861</c:v>
                </c:pt>
                <c:pt idx="31">
                  <c:v>1004.164876556489</c:v>
                </c:pt>
                <c:pt idx="32">
                  <c:v>1008.046545012192</c:v>
                </c:pt>
                <c:pt idx="33">
                  <c:v>1011.928213467895</c:v>
                </c:pt>
                <c:pt idx="34">
                  <c:v>1015.809881923598</c:v>
                </c:pt>
                <c:pt idx="35">
                  <c:v>1019.691550379301</c:v>
                </c:pt>
                <c:pt idx="36">
                  <c:v>1023.573218835004</c:v>
                </c:pt>
                <c:pt idx="37">
                  <c:v>1027.4548872907071</c:v>
                </c:pt>
                <c:pt idx="38">
                  <c:v>1031.3365557464101</c:v>
                </c:pt>
                <c:pt idx="39">
                  <c:v>1035.2182242021131</c:v>
                </c:pt>
                <c:pt idx="40">
                  <c:v>1039.0998926578161</c:v>
                </c:pt>
                <c:pt idx="41">
                  <c:v>1042.9815611135191</c:v>
                </c:pt>
                <c:pt idx="42">
                  <c:v>1046.8632295692221</c:v>
                </c:pt>
                <c:pt idx="43">
                  <c:v>1050.7448980249251</c:v>
                </c:pt>
                <c:pt idx="44">
                  <c:v>1054.6265664806281</c:v>
                </c:pt>
                <c:pt idx="45">
                  <c:v>1058.5082349363311</c:v>
                </c:pt>
                <c:pt idx="46">
                  <c:v>1062.3899033920341</c:v>
                </c:pt>
                <c:pt idx="47">
                  <c:v>1066.2715718477371</c:v>
                </c:pt>
                <c:pt idx="48">
                  <c:v>1070.15324030344</c:v>
                </c:pt>
                <c:pt idx="49">
                  <c:v>1074.034908759143</c:v>
                </c:pt>
                <c:pt idx="50">
                  <c:v>1077.916577214846</c:v>
                </c:pt>
                <c:pt idx="51">
                  <c:v>1081.798245670549</c:v>
                </c:pt>
                <c:pt idx="52">
                  <c:v>1085.679914126252</c:v>
                </c:pt>
                <c:pt idx="53">
                  <c:v>1089.561582581955</c:v>
                </c:pt>
                <c:pt idx="54">
                  <c:v>1093.443251037658</c:v>
                </c:pt>
                <c:pt idx="55">
                  <c:v>1097.324919493361</c:v>
                </c:pt>
                <c:pt idx="56">
                  <c:v>1101.206587949064</c:v>
                </c:pt>
                <c:pt idx="57">
                  <c:v>1105.088256404767</c:v>
                </c:pt>
                <c:pt idx="58">
                  <c:v>1108.96992486047</c:v>
                </c:pt>
                <c:pt idx="59">
                  <c:v>1112.851593316173</c:v>
                </c:pt>
                <c:pt idx="60">
                  <c:v>1116.733261771876</c:v>
                </c:pt>
                <c:pt idx="61">
                  <c:v>1120.614930227579</c:v>
                </c:pt>
                <c:pt idx="62">
                  <c:v>1124.4965986832819</c:v>
                </c:pt>
                <c:pt idx="63">
                  <c:v>1128.3782671389849</c:v>
                </c:pt>
                <c:pt idx="64">
                  <c:v>1132.2599355946879</c:v>
                </c:pt>
                <c:pt idx="65">
                  <c:v>1136.1416040503909</c:v>
                </c:pt>
                <c:pt idx="66">
                  <c:v>1140.0232725060939</c:v>
                </c:pt>
                <c:pt idx="67">
                  <c:v>1143.9049409617969</c:v>
                </c:pt>
                <c:pt idx="68">
                  <c:v>1147.7866094174999</c:v>
                </c:pt>
                <c:pt idx="69">
                  <c:v>1151.6682778732029</c:v>
                </c:pt>
                <c:pt idx="70">
                  <c:v>1155.5499463289059</c:v>
                </c:pt>
                <c:pt idx="71">
                  <c:v>1159.4316147846089</c:v>
                </c:pt>
                <c:pt idx="72">
                  <c:v>1163.3132832403119</c:v>
                </c:pt>
                <c:pt idx="73">
                  <c:v>1167.1949516960149</c:v>
                </c:pt>
                <c:pt idx="74">
                  <c:v>1171.0766201517179</c:v>
                </c:pt>
                <c:pt idx="75">
                  <c:v>1174.9582886074209</c:v>
                </c:pt>
                <c:pt idx="76">
                  <c:v>1178.8399570631238</c:v>
                </c:pt>
                <c:pt idx="77">
                  <c:v>1182.7216255188268</c:v>
                </c:pt>
                <c:pt idx="78">
                  <c:v>1186.6032939745298</c:v>
                </c:pt>
                <c:pt idx="79">
                  <c:v>1190.4849624302328</c:v>
                </c:pt>
                <c:pt idx="80">
                  <c:v>1194.3666308859358</c:v>
                </c:pt>
                <c:pt idx="81">
                  <c:v>1198.2482993416388</c:v>
                </c:pt>
                <c:pt idx="82">
                  <c:v>1202.1299677973418</c:v>
                </c:pt>
                <c:pt idx="83">
                  <c:v>1206.0116362530448</c:v>
                </c:pt>
                <c:pt idx="84">
                  <c:v>1209.8933047087478</c:v>
                </c:pt>
                <c:pt idx="85">
                  <c:v>1213.7749731644508</c:v>
                </c:pt>
                <c:pt idx="86">
                  <c:v>1217.6566416201538</c:v>
                </c:pt>
                <c:pt idx="87">
                  <c:v>1221.5383100758568</c:v>
                </c:pt>
                <c:pt idx="88">
                  <c:v>1225.4199785315598</c:v>
                </c:pt>
                <c:pt idx="89">
                  <c:v>1229.3016469872628</c:v>
                </c:pt>
                <c:pt idx="90">
                  <c:v>1233.1833154429657</c:v>
                </c:pt>
                <c:pt idx="91">
                  <c:v>1237.0649838986687</c:v>
                </c:pt>
                <c:pt idx="92">
                  <c:v>1240.9466523543717</c:v>
                </c:pt>
                <c:pt idx="93">
                  <c:v>1244.8283208100747</c:v>
                </c:pt>
                <c:pt idx="94">
                  <c:v>1248.7099892657777</c:v>
                </c:pt>
                <c:pt idx="95">
                  <c:v>1252.5916577214807</c:v>
                </c:pt>
                <c:pt idx="96">
                  <c:v>1256.4733261771837</c:v>
                </c:pt>
                <c:pt idx="97">
                  <c:v>1260.3549946328867</c:v>
                </c:pt>
                <c:pt idx="98">
                  <c:v>1264.2366630885897</c:v>
                </c:pt>
                <c:pt idx="99">
                  <c:v>1268.1183315442927</c:v>
                </c:pt>
                <c:pt idx="100">
                  <c:v>1271.9999999999957</c:v>
                </c:pt>
                <c:pt idx="101">
                  <c:v>1275.8816684556987</c:v>
                </c:pt>
                <c:pt idx="102">
                  <c:v>1279.7633369114017</c:v>
                </c:pt>
                <c:pt idx="103">
                  <c:v>1283.6450053671047</c:v>
                </c:pt>
                <c:pt idx="104">
                  <c:v>1287.5266738228077</c:v>
                </c:pt>
                <c:pt idx="105">
                  <c:v>1291.4083422785106</c:v>
                </c:pt>
                <c:pt idx="106">
                  <c:v>1295.2900107342136</c:v>
                </c:pt>
                <c:pt idx="107">
                  <c:v>1299.1716791899166</c:v>
                </c:pt>
                <c:pt idx="108">
                  <c:v>1303.0533476456196</c:v>
                </c:pt>
                <c:pt idx="109">
                  <c:v>1306.9350161013226</c:v>
                </c:pt>
                <c:pt idx="110">
                  <c:v>1310.8166845570256</c:v>
                </c:pt>
                <c:pt idx="111">
                  <c:v>1314.6983530127286</c:v>
                </c:pt>
                <c:pt idx="112">
                  <c:v>1318.5800214684316</c:v>
                </c:pt>
                <c:pt idx="113">
                  <c:v>1322.4616899241346</c:v>
                </c:pt>
                <c:pt idx="114">
                  <c:v>1326.3433583798376</c:v>
                </c:pt>
                <c:pt idx="115">
                  <c:v>1330.2250268355406</c:v>
                </c:pt>
                <c:pt idx="116">
                  <c:v>1334.1066952912436</c:v>
                </c:pt>
                <c:pt idx="117">
                  <c:v>1337.9883637469466</c:v>
                </c:pt>
                <c:pt idx="118">
                  <c:v>1341.8700322026496</c:v>
                </c:pt>
                <c:pt idx="119">
                  <c:v>1345.7517006583525</c:v>
                </c:pt>
                <c:pt idx="120">
                  <c:v>1349.6333691140555</c:v>
                </c:pt>
                <c:pt idx="121">
                  <c:v>1353.5150375697585</c:v>
                </c:pt>
                <c:pt idx="122">
                  <c:v>1357.3967060254615</c:v>
                </c:pt>
                <c:pt idx="123">
                  <c:v>1361.2783744811645</c:v>
                </c:pt>
                <c:pt idx="124">
                  <c:v>1365.1600429368675</c:v>
                </c:pt>
                <c:pt idx="125">
                  <c:v>1369.0417113925705</c:v>
                </c:pt>
                <c:pt idx="126">
                  <c:v>1372.9233798482735</c:v>
                </c:pt>
                <c:pt idx="127">
                  <c:v>1376.8050483039765</c:v>
                </c:pt>
                <c:pt idx="128">
                  <c:v>1380.6867167596795</c:v>
                </c:pt>
                <c:pt idx="129">
                  <c:v>1384.5683852153825</c:v>
                </c:pt>
                <c:pt idx="130">
                  <c:v>1388.4500536710855</c:v>
                </c:pt>
                <c:pt idx="131">
                  <c:v>1392.3317221267885</c:v>
                </c:pt>
                <c:pt idx="132">
                  <c:v>1396.2133905824915</c:v>
                </c:pt>
                <c:pt idx="133">
                  <c:v>1400.0950590381944</c:v>
                </c:pt>
                <c:pt idx="134">
                  <c:v>1403.9767274938974</c:v>
                </c:pt>
                <c:pt idx="135">
                  <c:v>1407.8583959496004</c:v>
                </c:pt>
                <c:pt idx="136">
                  <c:v>1411.7400644053034</c:v>
                </c:pt>
                <c:pt idx="137">
                  <c:v>1415.6217328610064</c:v>
                </c:pt>
                <c:pt idx="138">
                  <c:v>1419.5034013167094</c:v>
                </c:pt>
                <c:pt idx="139">
                  <c:v>1423.3850697724124</c:v>
                </c:pt>
                <c:pt idx="140">
                  <c:v>1427.2667382281154</c:v>
                </c:pt>
                <c:pt idx="141">
                  <c:v>1431.1484066838184</c:v>
                </c:pt>
                <c:pt idx="142">
                  <c:v>1435.0300751395214</c:v>
                </c:pt>
                <c:pt idx="143">
                  <c:v>1438.9117435952244</c:v>
                </c:pt>
                <c:pt idx="144">
                  <c:v>1442.7934120509274</c:v>
                </c:pt>
                <c:pt idx="145">
                  <c:v>1446.6750805066304</c:v>
                </c:pt>
                <c:pt idx="146">
                  <c:v>1450.5567489623334</c:v>
                </c:pt>
                <c:pt idx="147">
                  <c:v>1454.4384174180364</c:v>
                </c:pt>
                <c:pt idx="148">
                  <c:v>1458.3200858737393</c:v>
                </c:pt>
                <c:pt idx="149">
                  <c:v>1462.2017543294423</c:v>
                </c:pt>
                <c:pt idx="150">
                  <c:v>1466.0834227851453</c:v>
                </c:pt>
                <c:pt idx="151">
                  <c:v>1469.9650912408483</c:v>
                </c:pt>
                <c:pt idx="152">
                  <c:v>1473.8467596965513</c:v>
                </c:pt>
                <c:pt idx="153">
                  <c:v>1477.7284281522543</c:v>
                </c:pt>
                <c:pt idx="154">
                  <c:v>1481.6100966079573</c:v>
                </c:pt>
                <c:pt idx="155">
                  <c:v>1485.4917650636603</c:v>
                </c:pt>
                <c:pt idx="156">
                  <c:v>1489.3734335193633</c:v>
                </c:pt>
                <c:pt idx="157">
                  <c:v>1493.2551019750663</c:v>
                </c:pt>
                <c:pt idx="158">
                  <c:v>1497.1367704307693</c:v>
                </c:pt>
                <c:pt idx="159">
                  <c:v>1501.0184388864723</c:v>
                </c:pt>
                <c:pt idx="160">
                  <c:v>1504.9001073421753</c:v>
                </c:pt>
                <c:pt idx="161">
                  <c:v>1508.7817757978783</c:v>
                </c:pt>
                <c:pt idx="162">
                  <c:v>1512.6634442535812</c:v>
                </c:pt>
                <c:pt idx="163">
                  <c:v>1516.5451127092842</c:v>
                </c:pt>
                <c:pt idx="164">
                  <c:v>1520.4267811649872</c:v>
                </c:pt>
                <c:pt idx="165">
                  <c:v>1524.3084496206902</c:v>
                </c:pt>
                <c:pt idx="166">
                  <c:v>1528.1901180763932</c:v>
                </c:pt>
                <c:pt idx="167">
                  <c:v>1532.0717865320962</c:v>
                </c:pt>
                <c:pt idx="168">
                  <c:v>1535.9534549877992</c:v>
                </c:pt>
                <c:pt idx="169">
                  <c:v>1539.8351234435022</c:v>
                </c:pt>
                <c:pt idx="170">
                  <c:v>1543.7167918992052</c:v>
                </c:pt>
                <c:pt idx="171">
                  <c:v>1547.5984603549082</c:v>
                </c:pt>
                <c:pt idx="172">
                  <c:v>1551.4801288106112</c:v>
                </c:pt>
                <c:pt idx="173">
                  <c:v>1555.3617972663142</c:v>
                </c:pt>
                <c:pt idx="174">
                  <c:v>1559.2434657220172</c:v>
                </c:pt>
                <c:pt idx="175">
                  <c:v>1563.1251341777202</c:v>
                </c:pt>
                <c:pt idx="176">
                  <c:v>1567.0068026334231</c:v>
                </c:pt>
                <c:pt idx="177">
                  <c:v>1570.8884710891261</c:v>
                </c:pt>
                <c:pt idx="178">
                  <c:v>1574.7701395448291</c:v>
                </c:pt>
                <c:pt idx="179">
                  <c:v>1578.6518080005321</c:v>
                </c:pt>
                <c:pt idx="180">
                  <c:v>1582.5334764562351</c:v>
                </c:pt>
                <c:pt idx="181">
                  <c:v>1586.4151449119381</c:v>
                </c:pt>
                <c:pt idx="182">
                  <c:v>1590.2968133676411</c:v>
                </c:pt>
                <c:pt idx="183">
                  <c:v>1594.1784818233441</c:v>
                </c:pt>
                <c:pt idx="184">
                  <c:v>1598.0601502790471</c:v>
                </c:pt>
                <c:pt idx="185">
                  <c:v>1601.9418187347501</c:v>
                </c:pt>
                <c:pt idx="186">
                  <c:v>1605.8234871904531</c:v>
                </c:pt>
                <c:pt idx="187">
                  <c:v>1609.7051556461561</c:v>
                </c:pt>
                <c:pt idx="188">
                  <c:v>1613.5868241018591</c:v>
                </c:pt>
                <c:pt idx="189">
                  <c:v>1617.4684925575621</c:v>
                </c:pt>
                <c:pt idx="190">
                  <c:v>1621.3501610132651</c:v>
                </c:pt>
                <c:pt idx="191">
                  <c:v>1625.231829468968</c:v>
                </c:pt>
                <c:pt idx="192">
                  <c:v>1629.113497924671</c:v>
                </c:pt>
                <c:pt idx="193">
                  <c:v>1632.995166380374</c:v>
                </c:pt>
                <c:pt idx="194">
                  <c:v>1636.876834836077</c:v>
                </c:pt>
                <c:pt idx="195">
                  <c:v>1640.75850329178</c:v>
                </c:pt>
                <c:pt idx="196">
                  <c:v>1644.640171747483</c:v>
                </c:pt>
                <c:pt idx="197">
                  <c:v>1648.521840203186</c:v>
                </c:pt>
                <c:pt idx="198">
                  <c:v>1652.403508658889</c:v>
                </c:pt>
                <c:pt idx="199">
                  <c:v>1656.285177114592</c:v>
                </c:pt>
                <c:pt idx="200">
                  <c:v>1660.1668455703038</c:v>
                </c:pt>
              </c:numCache>
            </c:numRef>
          </c:cat>
          <c:val>
            <c:numRef>
              <c:f>'SPERT® Normal (Mixed entry)'!$HT$109:$PL$109</c:f>
              <c:numCache>
                <c:formatCode>General</c:formatCode>
                <c:ptCount val="201"/>
                <c:pt idx="0">
                  <c:v>3.4252140252421347E-5</c:v>
                </c:pt>
                <c:pt idx="1">
                  <c:v>3.7460949805161012E-5</c:v>
                </c:pt>
                <c:pt idx="2">
                  <c:v>4.0933510363535771E-5</c:v>
                </c:pt>
                <c:pt idx="3">
                  <c:v>4.468773377984611E-5</c:v>
                </c:pt>
                <c:pt idx="4">
                  <c:v>4.8742388497914471E-5</c:v>
                </c:pt>
                <c:pt idx="5">
                  <c:v>5.3117107519960695E-5</c:v>
                </c:pt>
                <c:pt idx="6">
                  <c:v>5.7832393037997667E-5</c:v>
                </c:pt>
                <c:pt idx="7">
                  <c:v>6.2909617401146975E-5</c:v>
                </c:pt>
                <c:pt idx="8">
                  <c:v>6.8371020084724682E-5</c:v>
                </c:pt>
                <c:pt idx="9">
                  <c:v>7.4239700323399185E-5</c:v>
                </c:pt>
                <c:pt idx="10">
                  <c:v>8.0539605069401195E-5</c:v>
                </c:pt>
                <c:pt idx="11">
                  <c:v>8.7295511937870659E-5</c:v>
                </c:pt>
                <c:pt idx="12">
                  <c:v>9.4533006805156168E-5</c:v>
                </c:pt>
                <c:pt idx="13">
                  <c:v>1.0227845573244122E-4</c:v>
                </c:pt>
                <c:pt idx="14">
                  <c:v>1.1055897089664198E-4</c:v>
                </c:pt>
                <c:pt idx="15">
                  <c:v>1.1940237022327163E-4</c:v>
                </c:pt>
                <c:pt idx="16">
                  <c:v>1.2883713043205998E-4</c:v>
                </c:pt>
                <c:pt idx="17">
                  <c:v>1.3889233322569652E-4</c:v>
                </c:pt>
                <c:pt idx="18">
                  <c:v>1.4959760437523691E-4</c:v>
                </c:pt>
                <c:pt idx="19">
                  <c:v>1.6098304548258464E-4</c:v>
                </c:pt>
                <c:pt idx="20">
                  <c:v>1.7307915823109487E-4</c:v>
                </c:pt>
                <c:pt idx="21">
                  <c:v>1.8591676096978008E-4</c:v>
                </c:pt>
                <c:pt idx="22">
                  <c:v>1.9952689751483223E-4</c:v>
                </c:pt>
                <c:pt idx="23">
                  <c:v>2.1394073809420013E-4</c:v>
                </c:pt>
                <c:pt idx="24">
                  <c:v>2.2918947240667742E-4</c:v>
                </c:pt>
                <c:pt idx="25">
                  <c:v>2.4530419481628459E-4</c:v>
                </c:pt>
                <c:pt idx="26">
                  <c:v>2.6231578175551264E-4</c:v>
                </c:pt>
                <c:pt idx="27">
                  <c:v>2.8025476146703387E-4</c:v>
                </c:pt>
                <c:pt idx="28">
                  <c:v>2.9915117627255731E-4</c:v>
                </c:pt>
                <c:pt idx="29">
                  <c:v>3.1903443761932326E-4</c:v>
                </c:pt>
                <c:pt idx="30">
                  <c:v>3.3993317421897161E-4</c:v>
                </c:pt>
                <c:pt idx="31">
                  <c:v>3.6187507365980124E-4</c:v>
                </c:pt>
                <c:pt idx="32">
                  <c:v>3.8488671794137028E-4</c:v>
                </c:pt>
                <c:pt idx="33">
                  <c:v>4.0899341344948387E-4</c:v>
                </c:pt>
                <c:pt idx="34">
                  <c:v>4.342190159593962E-4</c:v>
                </c:pt>
                <c:pt idx="35">
                  <c:v>4.6058575132497544E-4</c:v>
                </c:pt>
                <c:pt idx="36">
                  <c:v>4.8811403258106236E-4</c:v>
                </c:pt>
                <c:pt idx="37">
                  <c:v>5.1682227425469904E-4</c:v>
                </c:pt>
                <c:pt idx="38">
                  <c:v>5.4672670474765854E-4</c:v>
                </c:pt>
                <c:pt idx="39">
                  <c:v>5.7784117771715604E-4</c:v>
                </c:pt>
                <c:pt idx="40">
                  <c:v>6.1017698344301098E-4</c:v>
                </c:pt>
                <c:pt idx="41">
                  <c:v>6.4374266122725848E-4</c:v>
                </c:pt>
                <c:pt idx="42">
                  <c:v>6.7854381392551605E-4</c:v>
                </c:pt>
                <c:pt idx="43">
                  <c:v>7.1458292575762394E-4</c:v>
                </c:pt>
                <c:pt idx="44">
                  <c:v>7.5185918458751282E-4</c:v>
                </c:pt>
                <c:pt idx="45">
                  <c:v>7.9036830989822606E-4</c:v>
                </c:pt>
                <c:pt idx="46">
                  <c:v>8.3010238771689319E-4</c:v>
                </c:pt>
                <c:pt idx="47">
                  <c:v>8.7104971376558617E-4</c:v>
                </c:pt>
                <c:pt idx="48">
                  <c:v>9.1319464612682184E-4</c:v>
                </c:pt>
                <c:pt idx="49">
                  <c:v>9.5651746871646098E-4</c:v>
                </c:pt>
                <c:pt idx="50">
                  <c:v>1.0009942668513972E-3</c:v>
                </c:pt>
                <c:pt idx="51">
                  <c:v>1.0465968161843546E-3</c:v>
                </c:pt>
                <c:pt idx="52">
                  <c:v>1.093292486252908E-3</c:v>
                </c:pt>
                <c:pt idx="53">
                  <c:v>1.1410441598542884E-3</c:v>
                </c:pt>
                <c:pt idx="54">
                  <c:v>1.189810169411395E-3</c:v>
                </c:pt>
                <c:pt idx="55">
                  <c:v>1.2395442514386574E-3</c:v>
                </c:pt>
                <c:pt idx="56">
                  <c:v>1.2901955201488837E-3</c:v>
                </c:pt>
                <c:pt idx="57">
                  <c:v>1.3417084611641807E-3</c:v>
                </c:pt>
                <c:pt idx="58">
                  <c:v>1.394022946205546E-3</c:v>
                </c:pt>
                <c:pt idx="59">
                  <c:v>1.4470742695371199E-3</c:v>
                </c:pt>
                <c:pt idx="60">
                  <c:v>1.5007932068327916E-3</c:v>
                </c:pt>
                <c:pt idx="61">
                  <c:v>1.5551060970153054E-3</c:v>
                </c:pt>
                <c:pt idx="62">
                  <c:v>1.6099349474918672E-3</c:v>
                </c:pt>
                <c:pt idx="63">
                  <c:v>1.665197563076197E-3</c:v>
                </c:pt>
                <c:pt idx="64">
                  <c:v>1.720807698745845E-3</c:v>
                </c:pt>
                <c:pt idx="65">
                  <c:v>1.7766752362362095E-3</c:v>
                </c:pt>
                <c:pt idx="66">
                  <c:v>1.8327063843201852E-3</c:v>
                </c:pt>
                <c:pt idx="67">
                  <c:v>1.8888039024656802E-3</c:v>
                </c:pt>
                <c:pt idx="68">
                  <c:v>1.9448673474035888E-3</c:v>
                </c:pt>
                <c:pt idx="69">
                  <c:v>2.0007933419773916E-3</c:v>
                </c:pt>
                <c:pt idx="70">
                  <c:v>2.0564758654836482E-3</c:v>
                </c:pt>
                <c:pt idx="71">
                  <c:v>2.1118065645515422E-3</c:v>
                </c:pt>
                <c:pt idx="72">
                  <c:v>2.166675083450731E-3</c:v>
                </c:pt>
                <c:pt idx="73">
                  <c:v>2.2209694125613459E-3</c:v>
                </c:pt>
                <c:pt idx="74">
                  <c:v>2.2745762535895078E-3</c:v>
                </c:pt>
                <c:pt idx="75">
                  <c:v>2.3273813999675373E-3</c:v>
                </c:pt>
                <c:pt idx="76">
                  <c:v>2.3792701307414222E-3</c:v>
                </c:pt>
                <c:pt idx="77">
                  <c:v>2.4301276161204973E-3</c:v>
                </c:pt>
                <c:pt idx="78">
                  <c:v>2.4798393327468229E-3</c:v>
                </c:pt>
                <c:pt idx="79">
                  <c:v>2.5282914866357358E-3</c:v>
                </c:pt>
                <c:pt idx="80">
                  <c:v>2.5753714416455096E-3</c:v>
                </c:pt>
                <c:pt idx="81">
                  <c:v>2.6209681512541676E-3</c:v>
                </c:pt>
                <c:pt idx="82">
                  <c:v>2.6649725913560213E-3</c:v>
                </c:pt>
                <c:pt idx="83">
                  <c:v>2.7072781917404404E-3</c:v>
                </c:pt>
                <c:pt idx="84">
                  <c:v>2.7477812638812753E-3</c:v>
                </c:pt>
                <c:pt idx="85">
                  <c:v>2.7863814226478986E-3</c:v>
                </c:pt>
                <c:pt idx="86">
                  <c:v>2.8229819995483937E-3</c:v>
                </c:pt>
                <c:pt idx="87">
                  <c:v>2.8574904451322911E-3</c:v>
                </c:pt>
                <c:pt idx="88">
                  <c:v>2.8898187182145839E-3</c:v>
                </c:pt>
                <c:pt idx="89">
                  <c:v>2.9198836596344598E-3</c:v>
                </c:pt>
                <c:pt idx="90">
                  <c:v>2.9476073483311813E-3</c:v>
                </c:pt>
                <c:pt idx="91">
                  <c:v>2.9729174376053494E-3</c:v>
                </c:pt>
                <c:pt idx="92">
                  <c:v>2.995747469536065E-3</c:v>
                </c:pt>
                <c:pt idx="93">
                  <c:v>3.016037165642413E-3</c:v>
                </c:pt>
                <c:pt idx="94">
                  <c:v>3.033732692010651E-3</c:v>
                </c:pt>
                <c:pt idx="95">
                  <c:v>3.0487868972552939E-3</c:v>
                </c:pt>
                <c:pt idx="96">
                  <c:v>3.0611595218421419E-3</c:v>
                </c:pt>
                <c:pt idx="97">
                  <c:v>3.070817377472728E-3</c:v>
                </c:pt>
                <c:pt idx="98">
                  <c:v>3.0777344954115667E-3</c:v>
                </c:pt>
                <c:pt idx="99">
                  <c:v>3.0818922428284242E-3</c:v>
                </c:pt>
                <c:pt idx="100">
                  <c:v>3.0832794064261011E-3</c:v>
                </c:pt>
                <c:pt idx="101">
                  <c:v>3.0818922428284302E-3</c:v>
                </c:pt>
                <c:pt idx="102">
                  <c:v>3.0777344954115793E-3</c:v>
                </c:pt>
                <c:pt idx="103">
                  <c:v>3.0708173774727466E-3</c:v>
                </c:pt>
                <c:pt idx="104">
                  <c:v>3.0611595218421671E-3</c:v>
                </c:pt>
                <c:pt idx="105">
                  <c:v>3.0487868972553242E-3</c:v>
                </c:pt>
                <c:pt idx="106">
                  <c:v>3.0337326920106874E-3</c:v>
                </c:pt>
                <c:pt idx="107">
                  <c:v>3.0160371656424555E-3</c:v>
                </c:pt>
                <c:pt idx="108">
                  <c:v>2.9957474695361131E-3</c:v>
                </c:pt>
                <c:pt idx="109">
                  <c:v>2.9729174376054036E-3</c:v>
                </c:pt>
                <c:pt idx="110">
                  <c:v>2.9476073483312402E-3</c:v>
                </c:pt>
                <c:pt idx="111">
                  <c:v>2.9198836596345244E-3</c:v>
                </c:pt>
                <c:pt idx="112">
                  <c:v>2.8898187182146528E-3</c:v>
                </c:pt>
                <c:pt idx="113">
                  <c:v>2.8574904451323657E-3</c:v>
                </c:pt>
                <c:pt idx="114">
                  <c:v>2.8229819995484727E-3</c:v>
                </c:pt>
                <c:pt idx="115">
                  <c:v>2.7863814226479823E-3</c:v>
                </c:pt>
                <c:pt idx="116">
                  <c:v>2.7477812638813633E-3</c:v>
                </c:pt>
                <c:pt idx="117">
                  <c:v>2.7072781917405328E-3</c:v>
                </c:pt>
                <c:pt idx="118">
                  <c:v>2.6649725913561175E-3</c:v>
                </c:pt>
                <c:pt idx="119">
                  <c:v>2.6209681512542678E-3</c:v>
                </c:pt>
                <c:pt idx="120">
                  <c:v>2.5753714416456128E-3</c:v>
                </c:pt>
                <c:pt idx="121">
                  <c:v>2.5282914866358421E-3</c:v>
                </c:pt>
                <c:pt idx="122">
                  <c:v>2.4798393327469326E-3</c:v>
                </c:pt>
                <c:pt idx="123">
                  <c:v>2.4301276161206088E-3</c:v>
                </c:pt>
                <c:pt idx="124">
                  <c:v>2.3792701307415371E-3</c:v>
                </c:pt>
                <c:pt idx="125">
                  <c:v>2.3273813999676539E-3</c:v>
                </c:pt>
                <c:pt idx="126">
                  <c:v>2.2745762535896262E-3</c:v>
                </c:pt>
                <c:pt idx="127">
                  <c:v>2.220969412561466E-3</c:v>
                </c:pt>
                <c:pt idx="128">
                  <c:v>2.1666750834508528E-3</c:v>
                </c:pt>
                <c:pt idx="129">
                  <c:v>2.1118065645516645E-3</c:v>
                </c:pt>
                <c:pt idx="130">
                  <c:v>2.0564758654837718E-3</c:v>
                </c:pt>
                <c:pt idx="131">
                  <c:v>2.000793341977516E-3</c:v>
                </c:pt>
                <c:pt idx="132">
                  <c:v>1.9448673474037133E-3</c:v>
                </c:pt>
                <c:pt idx="133">
                  <c:v>1.8888039024658053E-3</c:v>
                </c:pt>
                <c:pt idx="134">
                  <c:v>1.8327063843203101E-3</c:v>
                </c:pt>
                <c:pt idx="135">
                  <c:v>1.776675236236334E-3</c:v>
                </c:pt>
                <c:pt idx="136">
                  <c:v>1.7208076987459693E-3</c:v>
                </c:pt>
                <c:pt idx="137">
                  <c:v>1.6651975630763208E-3</c:v>
                </c:pt>
                <c:pt idx="138">
                  <c:v>1.6099349474919895E-3</c:v>
                </c:pt>
                <c:pt idx="139">
                  <c:v>1.5551060970154268E-3</c:v>
                </c:pt>
                <c:pt idx="140">
                  <c:v>1.5007932068329117E-3</c:v>
                </c:pt>
                <c:pt idx="141">
                  <c:v>1.4470742695372387E-3</c:v>
                </c:pt>
                <c:pt idx="142">
                  <c:v>1.3940229462056633E-3</c:v>
                </c:pt>
                <c:pt idx="143">
                  <c:v>1.3417084611642965E-3</c:v>
                </c:pt>
                <c:pt idx="144">
                  <c:v>1.2901955201489975E-3</c:v>
                </c:pt>
                <c:pt idx="145">
                  <c:v>1.2395442514387693E-3</c:v>
                </c:pt>
                <c:pt idx="146">
                  <c:v>1.1898101694115047E-3</c:v>
                </c:pt>
                <c:pt idx="147">
                  <c:v>1.1410441598543957E-3</c:v>
                </c:pt>
                <c:pt idx="148">
                  <c:v>1.0932924862530132E-3</c:v>
                </c:pt>
                <c:pt idx="149">
                  <c:v>1.0465968161844574E-3</c:v>
                </c:pt>
                <c:pt idx="150">
                  <c:v>1.0009942668514978E-3</c:v>
                </c:pt>
                <c:pt idx="151">
                  <c:v>9.5651746871655856E-4</c:v>
                </c:pt>
                <c:pt idx="152">
                  <c:v>9.1319464612691704E-4</c:v>
                </c:pt>
                <c:pt idx="153">
                  <c:v>8.7104971376567855E-4</c:v>
                </c:pt>
                <c:pt idx="154">
                  <c:v>8.3010238771698275E-4</c:v>
                </c:pt>
                <c:pt idx="155">
                  <c:v>7.9036830989831323E-4</c:v>
                </c:pt>
                <c:pt idx="156">
                  <c:v>7.5185918458759728E-4</c:v>
                </c:pt>
                <c:pt idx="157">
                  <c:v>7.1458292575770548E-4</c:v>
                </c:pt>
                <c:pt idx="158">
                  <c:v>6.7854381392559488E-4</c:v>
                </c:pt>
                <c:pt idx="159">
                  <c:v>6.4374266122733481E-4</c:v>
                </c:pt>
                <c:pt idx="160">
                  <c:v>6.1017698344308438E-4</c:v>
                </c:pt>
                <c:pt idx="161">
                  <c:v>5.7784117771722673E-4</c:v>
                </c:pt>
                <c:pt idx="162">
                  <c:v>5.467267047477262E-4</c:v>
                </c:pt>
                <c:pt idx="163">
                  <c:v>5.168222742547643E-4</c:v>
                </c:pt>
                <c:pt idx="164">
                  <c:v>4.8811403258112578E-4</c:v>
                </c:pt>
                <c:pt idx="165">
                  <c:v>4.6058575132503594E-4</c:v>
                </c:pt>
                <c:pt idx="166">
                  <c:v>4.3421901595945442E-4</c:v>
                </c:pt>
                <c:pt idx="167">
                  <c:v>4.0899341344953949E-4</c:v>
                </c:pt>
                <c:pt idx="168">
                  <c:v>3.8488671794142362E-4</c:v>
                </c:pt>
                <c:pt idx="169">
                  <c:v>3.6187507365985187E-4</c:v>
                </c:pt>
                <c:pt idx="170">
                  <c:v>3.3993317421901991E-4</c:v>
                </c:pt>
                <c:pt idx="171">
                  <c:v>3.1903443761936945E-4</c:v>
                </c:pt>
                <c:pt idx="172">
                  <c:v>2.99151176272601E-4</c:v>
                </c:pt>
                <c:pt idx="173">
                  <c:v>2.8025476146707528E-4</c:v>
                </c:pt>
                <c:pt idx="174">
                  <c:v>2.6231578175555211E-4</c:v>
                </c:pt>
                <c:pt idx="175">
                  <c:v>2.4530419481632183E-4</c:v>
                </c:pt>
                <c:pt idx="176">
                  <c:v>2.2918947240671271E-4</c:v>
                </c:pt>
                <c:pt idx="177">
                  <c:v>2.1394073809423374E-4</c:v>
                </c:pt>
                <c:pt idx="178">
                  <c:v>1.9952689751486378E-4</c:v>
                </c:pt>
                <c:pt idx="179">
                  <c:v>1.8591676096980982E-4</c:v>
                </c:pt>
                <c:pt idx="180">
                  <c:v>1.7307915823112306E-4</c:v>
                </c:pt>
                <c:pt idx="181">
                  <c:v>1.6098304548261102E-4</c:v>
                </c:pt>
                <c:pt idx="182">
                  <c:v>1.4959760437526179E-4</c:v>
                </c:pt>
                <c:pt idx="183">
                  <c:v>1.3889233322572002E-4</c:v>
                </c:pt>
                <c:pt idx="184">
                  <c:v>1.2883713043208188E-4</c:v>
                </c:pt>
                <c:pt idx="185">
                  <c:v>1.1940237022329213E-4</c:v>
                </c:pt>
                <c:pt idx="186">
                  <c:v>1.1055897089666137E-4</c:v>
                </c:pt>
                <c:pt idx="187">
                  <c:v>1.022784557324592E-4</c:v>
                </c:pt>
                <c:pt idx="188">
                  <c:v>9.4533006805173027E-5</c:v>
                </c:pt>
                <c:pt idx="189">
                  <c:v>8.7295511937886516E-5</c:v>
                </c:pt>
                <c:pt idx="190">
                  <c:v>8.0539605069415859E-5</c:v>
                </c:pt>
                <c:pt idx="191">
                  <c:v>7.423970032341286E-5</c:v>
                </c:pt>
                <c:pt idx="192">
                  <c:v>6.8371020084737516E-5</c:v>
                </c:pt>
                <c:pt idx="193">
                  <c:v>6.2909617401158834E-5</c:v>
                </c:pt>
                <c:pt idx="194">
                  <c:v>5.7832393038008665E-5</c:v>
                </c:pt>
                <c:pt idx="195">
                  <c:v>5.3117107519970981E-5</c:v>
                </c:pt>
                <c:pt idx="196">
                  <c:v>4.8742388497923957E-5</c:v>
                </c:pt>
                <c:pt idx="197">
                  <c:v>4.4687733779854919E-5</c:v>
                </c:pt>
                <c:pt idx="198">
                  <c:v>4.093351036354395E-5</c:v>
                </c:pt>
                <c:pt idx="199">
                  <c:v>3.7460949805168527E-5</c:v>
                </c:pt>
                <c:pt idx="200">
                  <c:v>3.4252140252421259E-5</c:v>
                </c:pt>
              </c:numCache>
            </c:numRef>
          </c:val>
          <c:smooth val="0"/>
          <c:extLst>
            <c:ext xmlns:c16="http://schemas.microsoft.com/office/drawing/2014/chart" uri="{C3380CC4-5D6E-409C-BE32-E72D297353CC}">
              <c16:uniqueId val="{00000000-2A6F-467D-B710-83A4B4E855B5}"/>
            </c:ext>
          </c:extLst>
        </c:ser>
        <c:dLbls>
          <c:showLegendKey val="0"/>
          <c:showVal val="0"/>
          <c:showCatName val="0"/>
          <c:showSerName val="0"/>
          <c:showPercent val="0"/>
          <c:showBubbleSize val="0"/>
        </c:dLbls>
        <c:marker val="1"/>
        <c:smooth val="0"/>
        <c:axId val="613283808"/>
        <c:axId val="613280200"/>
      </c:lineChart>
      <c:catAx>
        <c:axId val="613283808"/>
        <c:scaling>
          <c:orientation val="minMax"/>
        </c:scaling>
        <c:delete val="0"/>
        <c:axPos val="b"/>
        <c:numFmt formatCode="#,##0_);\(#,##0\)"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0200"/>
        <c:crosses val="autoZero"/>
        <c:auto val="1"/>
        <c:lblAlgn val="ctr"/>
        <c:lblOffset val="100"/>
        <c:noMultiLvlLbl val="0"/>
      </c:catAx>
      <c:valAx>
        <c:axId val="613280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380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gradFill>
      <a:gsLst>
        <a:gs pos="1500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6FB-4BD8-8BF6-4C5A31BB5BD5}"/>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F6FB-4BD8-8BF6-4C5A31BB5BD5}"/>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05-F6FB-4BD8-8BF6-4C5A31BB5BD5}"/>
              </c:ext>
            </c:extLst>
          </c:dPt>
          <c:val>
            <c:numRef>
              <c:f>'SPERT® Normal Scheduler'!$I$115:$I$117</c:f>
              <c:numCache>
                <c:formatCode>0%</c:formatCode>
                <c:ptCount val="3"/>
                <c:pt idx="0">
                  <c:v>0.90374117551737698</c:v>
                </c:pt>
                <c:pt idx="1">
                  <c:v>4.8406737792180674E-2</c:v>
                </c:pt>
                <c:pt idx="2">
                  <c:v>4.7852086690442386E-2</c:v>
                </c:pt>
              </c:numCache>
            </c:numRef>
          </c:val>
          <c:extLst>
            <c:ext xmlns:c16="http://schemas.microsoft.com/office/drawing/2014/chart" uri="{C3380CC4-5D6E-409C-BE32-E72D297353CC}">
              <c16:uniqueId val="{00000006-F6FB-4BD8-8BF6-4C5A31BB5BD5}"/>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SPERT® Normal Distribution of All Rows Combined</a:t>
            </a:r>
            <a:endParaRPr lang="en-US"/>
          </a:p>
        </c:rich>
      </c:tx>
      <c:layout>
        <c:manualLayout>
          <c:xMode val="edge"/>
          <c:yMode val="edge"/>
          <c:x val="0.30204341539841106"/>
          <c:y val="3.29670523028196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3"/>
            </a:solidFill>
            <a:ln>
              <a:noFill/>
            </a:ln>
            <a:effectLst/>
          </c:spPr>
          <c:invertIfNegative val="0"/>
          <c:cat>
            <c:numRef>
              <c:f>'SPERT® Normal Scheduler'!$AD$104:$HV$104</c:f>
              <c:numCache>
                <c:formatCode>#,##0_);\(#,##0\)</c:formatCode>
                <c:ptCount val="201"/>
                <c:pt idx="0">
                  <c:v>160.86655193139711</c:v>
                </c:pt>
                <c:pt idx="1">
                  <c:v>161.31746974541647</c:v>
                </c:pt>
                <c:pt idx="2">
                  <c:v>161.76838755943584</c:v>
                </c:pt>
                <c:pt idx="3">
                  <c:v>162.2193053734552</c:v>
                </c:pt>
                <c:pt idx="4">
                  <c:v>162.67022318747456</c:v>
                </c:pt>
                <c:pt idx="5">
                  <c:v>163.12114100149392</c:v>
                </c:pt>
                <c:pt idx="6">
                  <c:v>163.57205881551329</c:v>
                </c:pt>
                <c:pt idx="7">
                  <c:v>164.02297662953265</c:v>
                </c:pt>
                <c:pt idx="8">
                  <c:v>164.47389444355201</c:v>
                </c:pt>
                <c:pt idx="9">
                  <c:v>164.92481225757138</c:v>
                </c:pt>
                <c:pt idx="10">
                  <c:v>165.37573007159074</c:v>
                </c:pt>
                <c:pt idx="11">
                  <c:v>165.8266478856101</c:v>
                </c:pt>
                <c:pt idx="12">
                  <c:v>166.27756569962946</c:v>
                </c:pt>
                <c:pt idx="13">
                  <c:v>166.72848351364883</c:v>
                </c:pt>
                <c:pt idx="14">
                  <c:v>167.17940132766819</c:v>
                </c:pt>
                <c:pt idx="15">
                  <c:v>167.63031914168755</c:v>
                </c:pt>
                <c:pt idx="16">
                  <c:v>168.08123695570691</c:v>
                </c:pt>
                <c:pt idx="17">
                  <c:v>168.53215476972628</c:v>
                </c:pt>
                <c:pt idx="18">
                  <c:v>168.98307258374564</c:v>
                </c:pt>
                <c:pt idx="19">
                  <c:v>169.433990397765</c:v>
                </c:pt>
                <c:pt idx="20">
                  <c:v>169.88490821178436</c:v>
                </c:pt>
                <c:pt idx="21">
                  <c:v>170.33582602580373</c:v>
                </c:pt>
                <c:pt idx="22">
                  <c:v>170.78674383982309</c:v>
                </c:pt>
                <c:pt idx="23">
                  <c:v>171.23766165384245</c:v>
                </c:pt>
                <c:pt idx="24">
                  <c:v>171.68857946786181</c:v>
                </c:pt>
                <c:pt idx="25">
                  <c:v>172.13949728188118</c:v>
                </c:pt>
                <c:pt idx="26">
                  <c:v>172.59041509590054</c:v>
                </c:pt>
                <c:pt idx="27">
                  <c:v>173.0413329099199</c:v>
                </c:pt>
                <c:pt idx="28">
                  <c:v>173.49225072393926</c:v>
                </c:pt>
                <c:pt idx="29">
                  <c:v>173.94316853795863</c:v>
                </c:pt>
                <c:pt idx="30">
                  <c:v>174.39408635197799</c:v>
                </c:pt>
                <c:pt idx="31">
                  <c:v>174.84500416599735</c:v>
                </c:pt>
                <c:pt idx="32">
                  <c:v>175.29592198001671</c:v>
                </c:pt>
                <c:pt idx="33">
                  <c:v>175.74683979403608</c:v>
                </c:pt>
                <c:pt idx="34">
                  <c:v>176.19775760805544</c:v>
                </c:pt>
                <c:pt idx="35">
                  <c:v>176.6486754220748</c:v>
                </c:pt>
                <c:pt idx="36">
                  <c:v>177.09959323609417</c:v>
                </c:pt>
                <c:pt idx="37">
                  <c:v>177.55051105011353</c:v>
                </c:pt>
                <c:pt idx="38">
                  <c:v>178.00142886413289</c:v>
                </c:pt>
                <c:pt idx="39">
                  <c:v>178.45234667815225</c:v>
                </c:pt>
                <c:pt idx="40">
                  <c:v>178.90326449217162</c:v>
                </c:pt>
                <c:pt idx="41">
                  <c:v>179.35418230619098</c:v>
                </c:pt>
                <c:pt idx="42">
                  <c:v>179.80510012021034</c:v>
                </c:pt>
                <c:pt idx="43">
                  <c:v>180.2560179342297</c:v>
                </c:pt>
                <c:pt idx="44">
                  <c:v>180.70693574824907</c:v>
                </c:pt>
                <c:pt idx="45">
                  <c:v>181.15785356226843</c:v>
                </c:pt>
                <c:pt idx="46">
                  <c:v>181.60877137628779</c:v>
                </c:pt>
                <c:pt idx="47">
                  <c:v>182.05968919030715</c:v>
                </c:pt>
                <c:pt idx="48">
                  <c:v>182.51060700432652</c:v>
                </c:pt>
                <c:pt idx="49">
                  <c:v>182.96152481834588</c:v>
                </c:pt>
                <c:pt idx="50">
                  <c:v>183.41244263236524</c:v>
                </c:pt>
                <c:pt idx="51">
                  <c:v>183.8633604463846</c:v>
                </c:pt>
                <c:pt idx="52">
                  <c:v>184.31427826040397</c:v>
                </c:pt>
                <c:pt idx="53">
                  <c:v>184.76519607442333</c:v>
                </c:pt>
                <c:pt idx="54">
                  <c:v>185.21611388844269</c:v>
                </c:pt>
                <c:pt idx="55">
                  <c:v>185.66703170246205</c:v>
                </c:pt>
                <c:pt idx="56">
                  <c:v>186.11794951648142</c:v>
                </c:pt>
                <c:pt idx="57">
                  <c:v>186.56886733050078</c:v>
                </c:pt>
                <c:pt idx="58">
                  <c:v>187.01978514452014</c:v>
                </c:pt>
                <c:pt idx="59">
                  <c:v>187.4707029585395</c:v>
                </c:pt>
                <c:pt idx="60">
                  <c:v>187.92162077255887</c:v>
                </c:pt>
                <c:pt idx="61">
                  <c:v>188.37253858657823</c:v>
                </c:pt>
                <c:pt idx="62">
                  <c:v>188.82345640059759</c:v>
                </c:pt>
                <c:pt idx="63">
                  <c:v>189.27437421461696</c:v>
                </c:pt>
                <c:pt idx="64">
                  <c:v>189.72529202863632</c:v>
                </c:pt>
                <c:pt idx="65">
                  <c:v>190.17620984265568</c:v>
                </c:pt>
                <c:pt idx="66">
                  <c:v>190.62712765667504</c:v>
                </c:pt>
                <c:pt idx="67">
                  <c:v>191.07804547069441</c:v>
                </c:pt>
                <c:pt idx="68">
                  <c:v>191.52896328471377</c:v>
                </c:pt>
                <c:pt idx="69">
                  <c:v>191.97988109873313</c:v>
                </c:pt>
                <c:pt idx="70">
                  <c:v>192.43079891275249</c:v>
                </c:pt>
                <c:pt idx="71">
                  <c:v>192.88171672677186</c:v>
                </c:pt>
                <c:pt idx="72">
                  <c:v>193.33263454079122</c:v>
                </c:pt>
                <c:pt idx="73">
                  <c:v>193.78355235481058</c:v>
                </c:pt>
                <c:pt idx="74">
                  <c:v>194.23447016882994</c:v>
                </c:pt>
                <c:pt idx="75">
                  <c:v>194.68538798284931</c:v>
                </c:pt>
                <c:pt idx="76">
                  <c:v>195.13630579686867</c:v>
                </c:pt>
                <c:pt idx="77">
                  <c:v>195.58722361088803</c:v>
                </c:pt>
                <c:pt idx="78">
                  <c:v>196.03814142490739</c:v>
                </c:pt>
                <c:pt idx="79">
                  <c:v>196.48905923892676</c:v>
                </c:pt>
                <c:pt idx="80">
                  <c:v>196.93997705294612</c:v>
                </c:pt>
                <c:pt idx="81">
                  <c:v>197.39089486696548</c:v>
                </c:pt>
                <c:pt idx="82">
                  <c:v>197.84181268098484</c:v>
                </c:pt>
                <c:pt idx="83">
                  <c:v>198.29273049500421</c:v>
                </c:pt>
                <c:pt idx="84">
                  <c:v>198.74364830902357</c:v>
                </c:pt>
                <c:pt idx="85">
                  <c:v>199.19456612304293</c:v>
                </c:pt>
                <c:pt idx="86">
                  <c:v>199.64548393706229</c:v>
                </c:pt>
                <c:pt idx="87">
                  <c:v>200.09640175108166</c:v>
                </c:pt>
                <c:pt idx="88">
                  <c:v>200.54731956510102</c:v>
                </c:pt>
                <c:pt idx="89">
                  <c:v>200.99823737912038</c:v>
                </c:pt>
                <c:pt idx="90">
                  <c:v>201.44915519313975</c:v>
                </c:pt>
                <c:pt idx="91">
                  <c:v>201.90007300715911</c:v>
                </c:pt>
                <c:pt idx="92">
                  <c:v>202.35099082117847</c:v>
                </c:pt>
                <c:pt idx="93">
                  <c:v>202.80190863519783</c:v>
                </c:pt>
                <c:pt idx="94">
                  <c:v>203.2528264492172</c:v>
                </c:pt>
                <c:pt idx="95">
                  <c:v>203.70374426323656</c:v>
                </c:pt>
                <c:pt idx="96">
                  <c:v>204.15466207725592</c:v>
                </c:pt>
                <c:pt idx="97">
                  <c:v>204.60557989127528</c:v>
                </c:pt>
                <c:pt idx="98">
                  <c:v>205.05649770529465</c:v>
                </c:pt>
                <c:pt idx="99">
                  <c:v>205.50741551931401</c:v>
                </c:pt>
                <c:pt idx="100">
                  <c:v>205.95833333333337</c:v>
                </c:pt>
                <c:pt idx="101">
                  <c:v>206.40925114735273</c:v>
                </c:pt>
                <c:pt idx="102">
                  <c:v>206.8601689613721</c:v>
                </c:pt>
                <c:pt idx="103">
                  <c:v>207.31108677539146</c:v>
                </c:pt>
                <c:pt idx="104">
                  <c:v>207.76200458941082</c:v>
                </c:pt>
                <c:pt idx="105">
                  <c:v>208.21292240343018</c:v>
                </c:pt>
                <c:pt idx="106">
                  <c:v>208.66384021744955</c:v>
                </c:pt>
                <c:pt idx="107">
                  <c:v>209.11475803146891</c:v>
                </c:pt>
                <c:pt idx="108">
                  <c:v>209.56567584548827</c:v>
                </c:pt>
                <c:pt idx="109">
                  <c:v>210.01659365950763</c:v>
                </c:pt>
                <c:pt idx="110">
                  <c:v>210.467511473527</c:v>
                </c:pt>
                <c:pt idx="111">
                  <c:v>210.91842928754636</c:v>
                </c:pt>
                <c:pt idx="112">
                  <c:v>211.36934710156572</c:v>
                </c:pt>
                <c:pt idx="113">
                  <c:v>211.82026491558508</c:v>
                </c:pt>
                <c:pt idx="114">
                  <c:v>212.27118272960445</c:v>
                </c:pt>
                <c:pt idx="115">
                  <c:v>212.72210054362381</c:v>
                </c:pt>
                <c:pt idx="116">
                  <c:v>213.17301835764317</c:v>
                </c:pt>
                <c:pt idx="117">
                  <c:v>213.62393617166254</c:v>
                </c:pt>
                <c:pt idx="118">
                  <c:v>214.0748539856819</c:v>
                </c:pt>
                <c:pt idx="119">
                  <c:v>214.52577179970126</c:v>
                </c:pt>
                <c:pt idx="120">
                  <c:v>214.97668961372062</c:v>
                </c:pt>
                <c:pt idx="121">
                  <c:v>215.42760742773999</c:v>
                </c:pt>
                <c:pt idx="122">
                  <c:v>215.87852524175935</c:v>
                </c:pt>
                <c:pt idx="123">
                  <c:v>216.32944305577871</c:v>
                </c:pt>
                <c:pt idx="124">
                  <c:v>216.78036086979807</c:v>
                </c:pt>
                <c:pt idx="125">
                  <c:v>217.23127868381744</c:v>
                </c:pt>
                <c:pt idx="126">
                  <c:v>217.6821964978368</c:v>
                </c:pt>
                <c:pt idx="127">
                  <c:v>218.13311431185616</c:v>
                </c:pt>
                <c:pt idx="128">
                  <c:v>218.58403212587552</c:v>
                </c:pt>
                <c:pt idx="129">
                  <c:v>219.03494993989489</c:v>
                </c:pt>
                <c:pt idx="130">
                  <c:v>219.48586775391425</c:v>
                </c:pt>
                <c:pt idx="131">
                  <c:v>219.93678556793361</c:v>
                </c:pt>
                <c:pt idx="132">
                  <c:v>220.38770338195297</c:v>
                </c:pt>
                <c:pt idx="133">
                  <c:v>220.83862119597234</c:v>
                </c:pt>
                <c:pt idx="134">
                  <c:v>221.2895390099917</c:v>
                </c:pt>
                <c:pt idx="135">
                  <c:v>221.74045682401106</c:v>
                </c:pt>
                <c:pt idx="136">
                  <c:v>222.19137463803042</c:v>
                </c:pt>
                <c:pt idx="137">
                  <c:v>222.64229245204979</c:v>
                </c:pt>
                <c:pt idx="138">
                  <c:v>223.09321026606915</c:v>
                </c:pt>
                <c:pt idx="139">
                  <c:v>223.54412808008851</c:v>
                </c:pt>
                <c:pt idx="140">
                  <c:v>223.99504589410788</c:v>
                </c:pt>
                <c:pt idx="141">
                  <c:v>224.44596370812724</c:v>
                </c:pt>
                <c:pt idx="142">
                  <c:v>224.8968815221466</c:v>
                </c:pt>
                <c:pt idx="143">
                  <c:v>225.34779933616596</c:v>
                </c:pt>
                <c:pt idx="144">
                  <c:v>225.79871715018533</c:v>
                </c:pt>
                <c:pt idx="145">
                  <c:v>226.24963496420469</c:v>
                </c:pt>
                <c:pt idx="146">
                  <c:v>226.70055277822405</c:v>
                </c:pt>
                <c:pt idx="147">
                  <c:v>227.15147059224341</c:v>
                </c:pt>
                <c:pt idx="148">
                  <c:v>227.60238840626278</c:v>
                </c:pt>
                <c:pt idx="149">
                  <c:v>228.05330622028214</c:v>
                </c:pt>
                <c:pt idx="150">
                  <c:v>228.5042240343015</c:v>
                </c:pt>
                <c:pt idx="151">
                  <c:v>228.95514184832086</c:v>
                </c:pt>
                <c:pt idx="152">
                  <c:v>229.40605966234023</c:v>
                </c:pt>
                <c:pt idx="153">
                  <c:v>229.85697747635959</c:v>
                </c:pt>
                <c:pt idx="154">
                  <c:v>230.30789529037895</c:v>
                </c:pt>
                <c:pt idx="155">
                  <c:v>230.75881310439831</c:v>
                </c:pt>
                <c:pt idx="156">
                  <c:v>231.20973091841768</c:v>
                </c:pt>
                <c:pt idx="157">
                  <c:v>231.66064873243704</c:v>
                </c:pt>
                <c:pt idx="158">
                  <c:v>232.1115665464564</c:v>
                </c:pt>
                <c:pt idx="159">
                  <c:v>232.56248436047576</c:v>
                </c:pt>
                <c:pt idx="160">
                  <c:v>233.01340217449513</c:v>
                </c:pt>
                <c:pt idx="161">
                  <c:v>233.46431998851449</c:v>
                </c:pt>
                <c:pt idx="162">
                  <c:v>233.91523780253385</c:v>
                </c:pt>
                <c:pt idx="163">
                  <c:v>234.36615561655321</c:v>
                </c:pt>
                <c:pt idx="164">
                  <c:v>234.81707343057258</c:v>
                </c:pt>
                <c:pt idx="165">
                  <c:v>235.26799124459194</c:v>
                </c:pt>
                <c:pt idx="166">
                  <c:v>235.7189090586113</c:v>
                </c:pt>
                <c:pt idx="167">
                  <c:v>236.16982687263067</c:v>
                </c:pt>
                <c:pt idx="168">
                  <c:v>236.62074468665003</c:v>
                </c:pt>
                <c:pt idx="169">
                  <c:v>237.07166250066939</c:v>
                </c:pt>
                <c:pt idx="170">
                  <c:v>237.52258031468875</c:v>
                </c:pt>
                <c:pt idx="171">
                  <c:v>237.97349812870812</c:v>
                </c:pt>
                <c:pt idx="172">
                  <c:v>238.42441594272748</c:v>
                </c:pt>
                <c:pt idx="173">
                  <c:v>238.87533375674684</c:v>
                </c:pt>
                <c:pt idx="174">
                  <c:v>239.3262515707662</c:v>
                </c:pt>
                <c:pt idx="175">
                  <c:v>239.77716938478557</c:v>
                </c:pt>
                <c:pt idx="176">
                  <c:v>240.22808719880493</c:v>
                </c:pt>
                <c:pt idx="177">
                  <c:v>240.67900501282429</c:v>
                </c:pt>
                <c:pt idx="178">
                  <c:v>241.12992282684365</c:v>
                </c:pt>
                <c:pt idx="179">
                  <c:v>241.58084064086302</c:v>
                </c:pt>
                <c:pt idx="180">
                  <c:v>242.03175845488238</c:v>
                </c:pt>
                <c:pt idx="181">
                  <c:v>242.48267626890174</c:v>
                </c:pt>
                <c:pt idx="182">
                  <c:v>242.9335940829211</c:v>
                </c:pt>
                <c:pt idx="183">
                  <c:v>243.38451189694047</c:v>
                </c:pt>
                <c:pt idx="184">
                  <c:v>243.83542971095983</c:v>
                </c:pt>
                <c:pt idx="185">
                  <c:v>244.28634752497919</c:v>
                </c:pt>
                <c:pt idx="186">
                  <c:v>244.73726533899855</c:v>
                </c:pt>
                <c:pt idx="187">
                  <c:v>245.18818315301792</c:v>
                </c:pt>
                <c:pt idx="188">
                  <c:v>245.63910096703728</c:v>
                </c:pt>
                <c:pt idx="189">
                  <c:v>246.09001878105664</c:v>
                </c:pt>
                <c:pt idx="190">
                  <c:v>246.540936595076</c:v>
                </c:pt>
                <c:pt idx="191">
                  <c:v>246.99185440909537</c:v>
                </c:pt>
                <c:pt idx="192">
                  <c:v>247.44277222311473</c:v>
                </c:pt>
                <c:pt idx="193">
                  <c:v>247.89369003713409</c:v>
                </c:pt>
                <c:pt idx="194">
                  <c:v>248.34460785115346</c:v>
                </c:pt>
                <c:pt idx="195">
                  <c:v>248.79552566517282</c:v>
                </c:pt>
                <c:pt idx="196">
                  <c:v>249.24644347919218</c:v>
                </c:pt>
                <c:pt idx="197">
                  <c:v>249.69736129321154</c:v>
                </c:pt>
                <c:pt idx="198">
                  <c:v>250.14827910723091</c:v>
                </c:pt>
                <c:pt idx="199">
                  <c:v>250.59919692125027</c:v>
                </c:pt>
                <c:pt idx="200">
                  <c:v>251.05011473526952</c:v>
                </c:pt>
              </c:numCache>
            </c:numRef>
          </c:cat>
          <c:val>
            <c:numRef>
              <c:f>'SPERT® Normal Scheduler'!$HW$107:$PO$107</c:f>
              <c:numCache>
                <c:formatCode>General</c:formatCode>
                <c:ptCount val="201"/>
                <c:pt idx="0">
                  <c:v>2.9485517809334423E-4</c:v>
                </c:pt>
                <c:pt idx="1">
                  <c:v>3.2247780561875242E-4</c:v>
                </c:pt>
                <c:pt idx="2">
                  <c:v>3.5237090001617922E-4</c:v>
                </c:pt>
                <c:pt idx="3">
                  <c:v>3.8468865318023587E-4</c:v>
                </c:pt>
                <c:pt idx="4">
                  <c:v>4.1959263086433309E-4</c:v>
                </c:pt>
                <c:pt idx="5">
                  <c:v>4.5725184126250995E-4</c:v>
                </c:pt>
                <c:pt idx="6">
                  <c:v>4.978427748782131E-4</c:v>
                </c:pt>
                <c:pt idx="7">
                  <c:v>5.4154941285130837E-4</c:v>
                </c:pt>
                <c:pt idx="8">
                  <c:v>5.8856320086684687E-4</c:v>
                </c:pt>
                <c:pt idx="9">
                  <c:v>6.3908298573853617E-4</c:v>
                </c:pt>
                <c:pt idx="10">
                  <c:v>6.9331491174853962E-4</c:v>
                </c:pt>
                <c:pt idx="11">
                  <c:v>7.5147227383466034E-4</c:v>
                </c:pt>
                <c:pt idx="12">
                  <c:v>8.1377532474816692E-4</c:v>
                </c:pt>
                <c:pt idx="13">
                  <c:v>8.8045103336191163E-4</c:v>
                </c:pt>
                <c:pt idx="14">
                  <c:v>9.5173279139081459E-4</c:v>
                </c:pt>
                <c:pt idx="15">
                  <c:v>1.0278600658965192E-3</c:v>
                </c:pt>
                <c:pt idx="16">
                  <c:v>1.1090779950866142E-3</c:v>
                </c:pt>
                <c:pt idx="17">
                  <c:v>1.1956369250872845E-3</c:v>
                </c:pt>
                <c:pt idx="18">
                  <c:v>1.2877918855678119E-3</c:v>
                </c:pt>
                <c:pt idx="19">
                  <c:v>1.3858020023266035E-3</c:v>
                </c:pt>
                <c:pt idx="20">
                  <c:v>1.4899298452121928E-3</c:v>
                </c:pt>
                <c:pt idx="21">
                  <c:v>1.600440710048999E-3</c:v>
                </c:pt>
                <c:pt idx="22">
                  <c:v>1.7176018335668948E-3</c:v>
                </c:pt>
                <c:pt idx="23">
                  <c:v>1.8416815406952184E-3</c:v>
                </c:pt>
                <c:pt idx="24">
                  <c:v>1.9729483239755968E-3</c:v>
                </c:pt>
                <c:pt idx="25">
                  <c:v>2.1116698552724271E-3</c:v>
                </c:pt>
                <c:pt idx="26">
                  <c:v>2.2581119304143455E-3</c:v>
                </c:pt>
                <c:pt idx="27">
                  <c:v>2.4125373478823759E-3</c:v>
                </c:pt>
                <c:pt idx="28">
                  <c:v>2.5752047231689321E-3</c:v>
                </c:pt>
                <c:pt idx="29">
                  <c:v>2.7463672409640937E-3</c:v>
                </c:pt>
                <c:pt idx="30">
                  <c:v>2.9262713478783978E-3</c:v>
                </c:pt>
                <c:pt idx="31">
                  <c:v>3.1151553889822211E-3</c:v>
                </c:pt>
                <c:pt idx="32">
                  <c:v>3.313248192026354E-3</c:v>
                </c:pt>
                <c:pt idx="33">
                  <c:v>3.5207676038033942E-3</c:v>
                </c:pt>
                <c:pt idx="34">
                  <c:v>3.737918983710127E-3</c:v>
                </c:pt>
                <c:pt idx="35">
                  <c:v>3.9648936601731121E-3</c:v>
                </c:pt>
                <c:pt idx="36">
                  <c:v>4.2018673561976588E-3</c:v>
                </c:pt>
                <c:pt idx="37">
                  <c:v>4.4489985908897339E-3</c:v>
                </c:pt>
                <c:pt idx="38">
                  <c:v>4.7064270643749333E-3</c:v>
                </c:pt>
                <c:pt idx="39">
                  <c:v>4.974272034093387E-3</c:v>
                </c:pt>
                <c:pt idx="40">
                  <c:v>5.2526306909780477E-3</c:v>
                </c:pt>
                <c:pt idx="41">
                  <c:v>5.5415765445206962E-3</c:v>
                </c:pt>
                <c:pt idx="42">
                  <c:v>5.8411578261888765E-3</c:v>
                </c:pt>
                <c:pt idx="43">
                  <c:v>6.151395921072049E-3</c:v>
                </c:pt>
                <c:pt idx="44">
                  <c:v>6.4722838380005046E-3</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8DB4-43E5-A53A-079DDD55B574}"/>
            </c:ext>
          </c:extLst>
        </c:ser>
        <c:ser>
          <c:idx val="1"/>
          <c:order val="1"/>
          <c:spPr>
            <a:solidFill>
              <a:schemeClr val="accent1"/>
            </a:solidFill>
            <a:ln>
              <a:noFill/>
            </a:ln>
            <a:effectLst/>
          </c:spPr>
          <c:invertIfNegative val="0"/>
          <c:cat>
            <c:numRef>
              <c:f>'SPERT® Normal Scheduler'!$AD$104:$HV$104</c:f>
              <c:numCache>
                <c:formatCode>#,##0_);\(#,##0\)</c:formatCode>
                <c:ptCount val="201"/>
                <c:pt idx="0">
                  <c:v>160.86655193139711</c:v>
                </c:pt>
                <c:pt idx="1">
                  <c:v>161.31746974541647</c:v>
                </c:pt>
                <c:pt idx="2">
                  <c:v>161.76838755943584</c:v>
                </c:pt>
                <c:pt idx="3">
                  <c:v>162.2193053734552</c:v>
                </c:pt>
                <c:pt idx="4">
                  <c:v>162.67022318747456</c:v>
                </c:pt>
                <c:pt idx="5">
                  <c:v>163.12114100149392</c:v>
                </c:pt>
                <c:pt idx="6">
                  <c:v>163.57205881551329</c:v>
                </c:pt>
                <c:pt idx="7">
                  <c:v>164.02297662953265</c:v>
                </c:pt>
                <c:pt idx="8">
                  <c:v>164.47389444355201</c:v>
                </c:pt>
                <c:pt idx="9">
                  <c:v>164.92481225757138</c:v>
                </c:pt>
                <c:pt idx="10">
                  <c:v>165.37573007159074</c:v>
                </c:pt>
                <c:pt idx="11">
                  <c:v>165.8266478856101</c:v>
                </c:pt>
                <c:pt idx="12">
                  <c:v>166.27756569962946</c:v>
                </c:pt>
                <c:pt idx="13">
                  <c:v>166.72848351364883</c:v>
                </c:pt>
                <c:pt idx="14">
                  <c:v>167.17940132766819</c:v>
                </c:pt>
                <c:pt idx="15">
                  <c:v>167.63031914168755</c:v>
                </c:pt>
                <c:pt idx="16">
                  <c:v>168.08123695570691</c:v>
                </c:pt>
                <c:pt idx="17">
                  <c:v>168.53215476972628</c:v>
                </c:pt>
                <c:pt idx="18">
                  <c:v>168.98307258374564</c:v>
                </c:pt>
                <c:pt idx="19">
                  <c:v>169.433990397765</c:v>
                </c:pt>
                <c:pt idx="20">
                  <c:v>169.88490821178436</c:v>
                </c:pt>
                <c:pt idx="21">
                  <c:v>170.33582602580373</c:v>
                </c:pt>
                <c:pt idx="22">
                  <c:v>170.78674383982309</c:v>
                </c:pt>
                <c:pt idx="23">
                  <c:v>171.23766165384245</c:v>
                </c:pt>
                <c:pt idx="24">
                  <c:v>171.68857946786181</c:v>
                </c:pt>
                <c:pt idx="25">
                  <c:v>172.13949728188118</c:v>
                </c:pt>
                <c:pt idx="26">
                  <c:v>172.59041509590054</c:v>
                </c:pt>
                <c:pt idx="27">
                  <c:v>173.0413329099199</c:v>
                </c:pt>
                <c:pt idx="28">
                  <c:v>173.49225072393926</c:v>
                </c:pt>
                <c:pt idx="29">
                  <c:v>173.94316853795863</c:v>
                </c:pt>
                <c:pt idx="30">
                  <c:v>174.39408635197799</c:v>
                </c:pt>
                <c:pt idx="31">
                  <c:v>174.84500416599735</c:v>
                </c:pt>
                <c:pt idx="32">
                  <c:v>175.29592198001671</c:v>
                </c:pt>
                <c:pt idx="33">
                  <c:v>175.74683979403608</c:v>
                </c:pt>
                <c:pt idx="34">
                  <c:v>176.19775760805544</c:v>
                </c:pt>
                <c:pt idx="35">
                  <c:v>176.6486754220748</c:v>
                </c:pt>
                <c:pt idx="36">
                  <c:v>177.09959323609417</c:v>
                </c:pt>
                <c:pt idx="37">
                  <c:v>177.55051105011353</c:v>
                </c:pt>
                <c:pt idx="38">
                  <c:v>178.00142886413289</c:v>
                </c:pt>
                <c:pt idx="39">
                  <c:v>178.45234667815225</c:v>
                </c:pt>
                <c:pt idx="40">
                  <c:v>178.90326449217162</c:v>
                </c:pt>
                <c:pt idx="41">
                  <c:v>179.35418230619098</c:v>
                </c:pt>
                <c:pt idx="42">
                  <c:v>179.80510012021034</c:v>
                </c:pt>
                <c:pt idx="43">
                  <c:v>180.2560179342297</c:v>
                </c:pt>
                <c:pt idx="44">
                  <c:v>180.70693574824907</c:v>
                </c:pt>
                <c:pt idx="45">
                  <c:v>181.15785356226843</c:v>
                </c:pt>
                <c:pt idx="46">
                  <c:v>181.60877137628779</c:v>
                </c:pt>
                <c:pt idx="47">
                  <c:v>182.05968919030715</c:v>
                </c:pt>
                <c:pt idx="48">
                  <c:v>182.51060700432652</c:v>
                </c:pt>
                <c:pt idx="49">
                  <c:v>182.96152481834588</c:v>
                </c:pt>
                <c:pt idx="50">
                  <c:v>183.41244263236524</c:v>
                </c:pt>
                <c:pt idx="51">
                  <c:v>183.8633604463846</c:v>
                </c:pt>
                <c:pt idx="52">
                  <c:v>184.31427826040397</c:v>
                </c:pt>
                <c:pt idx="53">
                  <c:v>184.76519607442333</c:v>
                </c:pt>
                <c:pt idx="54">
                  <c:v>185.21611388844269</c:v>
                </c:pt>
                <c:pt idx="55">
                  <c:v>185.66703170246205</c:v>
                </c:pt>
                <c:pt idx="56">
                  <c:v>186.11794951648142</c:v>
                </c:pt>
                <c:pt idx="57">
                  <c:v>186.56886733050078</c:v>
                </c:pt>
                <c:pt idx="58">
                  <c:v>187.01978514452014</c:v>
                </c:pt>
                <c:pt idx="59">
                  <c:v>187.4707029585395</c:v>
                </c:pt>
                <c:pt idx="60">
                  <c:v>187.92162077255887</c:v>
                </c:pt>
                <c:pt idx="61">
                  <c:v>188.37253858657823</c:v>
                </c:pt>
                <c:pt idx="62">
                  <c:v>188.82345640059759</c:v>
                </c:pt>
                <c:pt idx="63">
                  <c:v>189.27437421461696</c:v>
                </c:pt>
                <c:pt idx="64">
                  <c:v>189.72529202863632</c:v>
                </c:pt>
                <c:pt idx="65">
                  <c:v>190.17620984265568</c:v>
                </c:pt>
                <c:pt idx="66">
                  <c:v>190.62712765667504</c:v>
                </c:pt>
                <c:pt idx="67">
                  <c:v>191.07804547069441</c:v>
                </c:pt>
                <c:pt idx="68">
                  <c:v>191.52896328471377</c:v>
                </c:pt>
                <c:pt idx="69">
                  <c:v>191.97988109873313</c:v>
                </c:pt>
                <c:pt idx="70">
                  <c:v>192.43079891275249</c:v>
                </c:pt>
                <c:pt idx="71">
                  <c:v>192.88171672677186</c:v>
                </c:pt>
                <c:pt idx="72">
                  <c:v>193.33263454079122</c:v>
                </c:pt>
                <c:pt idx="73">
                  <c:v>193.78355235481058</c:v>
                </c:pt>
                <c:pt idx="74">
                  <c:v>194.23447016882994</c:v>
                </c:pt>
                <c:pt idx="75">
                  <c:v>194.68538798284931</c:v>
                </c:pt>
                <c:pt idx="76">
                  <c:v>195.13630579686867</c:v>
                </c:pt>
                <c:pt idx="77">
                  <c:v>195.58722361088803</c:v>
                </c:pt>
                <c:pt idx="78">
                  <c:v>196.03814142490739</c:v>
                </c:pt>
                <c:pt idx="79">
                  <c:v>196.48905923892676</c:v>
                </c:pt>
                <c:pt idx="80">
                  <c:v>196.93997705294612</c:v>
                </c:pt>
                <c:pt idx="81">
                  <c:v>197.39089486696548</c:v>
                </c:pt>
                <c:pt idx="82">
                  <c:v>197.84181268098484</c:v>
                </c:pt>
                <c:pt idx="83">
                  <c:v>198.29273049500421</c:v>
                </c:pt>
                <c:pt idx="84">
                  <c:v>198.74364830902357</c:v>
                </c:pt>
                <c:pt idx="85">
                  <c:v>199.19456612304293</c:v>
                </c:pt>
                <c:pt idx="86">
                  <c:v>199.64548393706229</c:v>
                </c:pt>
                <c:pt idx="87">
                  <c:v>200.09640175108166</c:v>
                </c:pt>
                <c:pt idx="88">
                  <c:v>200.54731956510102</c:v>
                </c:pt>
                <c:pt idx="89">
                  <c:v>200.99823737912038</c:v>
                </c:pt>
                <c:pt idx="90">
                  <c:v>201.44915519313975</c:v>
                </c:pt>
                <c:pt idx="91">
                  <c:v>201.90007300715911</c:v>
                </c:pt>
                <c:pt idx="92">
                  <c:v>202.35099082117847</c:v>
                </c:pt>
                <c:pt idx="93">
                  <c:v>202.80190863519783</c:v>
                </c:pt>
                <c:pt idx="94">
                  <c:v>203.2528264492172</c:v>
                </c:pt>
                <c:pt idx="95">
                  <c:v>203.70374426323656</c:v>
                </c:pt>
                <c:pt idx="96">
                  <c:v>204.15466207725592</c:v>
                </c:pt>
                <c:pt idx="97">
                  <c:v>204.60557989127528</c:v>
                </c:pt>
                <c:pt idx="98">
                  <c:v>205.05649770529465</c:v>
                </c:pt>
                <c:pt idx="99">
                  <c:v>205.50741551931401</c:v>
                </c:pt>
                <c:pt idx="100">
                  <c:v>205.95833333333337</c:v>
                </c:pt>
                <c:pt idx="101">
                  <c:v>206.40925114735273</c:v>
                </c:pt>
                <c:pt idx="102">
                  <c:v>206.8601689613721</c:v>
                </c:pt>
                <c:pt idx="103">
                  <c:v>207.31108677539146</c:v>
                </c:pt>
                <c:pt idx="104">
                  <c:v>207.76200458941082</c:v>
                </c:pt>
                <c:pt idx="105">
                  <c:v>208.21292240343018</c:v>
                </c:pt>
                <c:pt idx="106">
                  <c:v>208.66384021744955</c:v>
                </c:pt>
                <c:pt idx="107">
                  <c:v>209.11475803146891</c:v>
                </c:pt>
                <c:pt idx="108">
                  <c:v>209.56567584548827</c:v>
                </c:pt>
                <c:pt idx="109">
                  <c:v>210.01659365950763</c:v>
                </c:pt>
                <c:pt idx="110">
                  <c:v>210.467511473527</c:v>
                </c:pt>
                <c:pt idx="111">
                  <c:v>210.91842928754636</c:v>
                </c:pt>
                <c:pt idx="112">
                  <c:v>211.36934710156572</c:v>
                </c:pt>
                <c:pt idx="113">
                  <c:v>211.82026491558508</c:v>
                </c:pt>
                <c:pt idx="114">
                  <c:v>212.27118272960445</c:v>
                </c:pt>
                <c:pt idx="115">
                  <c:v>212.72210054362381</c:v>
                </c:pt>
                <c:pt idx="116">
                  <c:v>213.17301835764317</c:v>
                </c:pt>
                <c:pt idx="117">
                  <c:v>213.62393617166254</c:v>
                </c:pt>
                <c:pt idx="118">
                  <c:v>214.0748539856819</c:v>
                </c:pt>
                <c:pt idx="119">
                  <c:v>214.52577179970126</c:v>
                </c:pt>
                <c:pt idx="120">
                  <c:v>214.97668961372062</c:v>
                </c:pt>
                <c:pt idx="121">
                  <c:v>215.42760742773999</c:v>
                </c:pt>
                <c:pt idx="122">
                  <c:v>215.87852524175935</c:v>
                </c:pt>
                <c:pt idx="123">
                  <c:v>216.32944305577871</c:v>
                </c:pt>
                <c:pt idx="124">
                  <c:v>216.78036086979807</c:v>
                </c:pt>
                <c:pt idx="125">
                  <c:v>217.23127868381744</c:v>
                </c:pt>
                <c:pt idx="126">
                  <c:v>217.6821964978368</c:v>
                </c:pt>
                <c:pt idx="127">
                  <c:v>218.13311431185616</c:v>
                </c:pt>
                <c:pt idx="128">
                  <c:v>218.58403212587552</c:v>
                </c:pt>
                <c:pt idx="129">
                  <c:v>219.03494993989489</c:v>
                </c:pt>
                <c:pt idx="130">
                  <c:v>219.48586775391425</c:v>
                </c:pt>
                <c:pt idx="131">
                  <c:v>219.93678556793361</c:v>
                </c:pt>
                <c:pt idx="132">
                  <c:v>220.38770338195297</c:v>
                </c:pt>
                <c:pt idx="133">
                  <c:v>220.83862119597234</c:v>
                </c:pt>
                <c:pt idx="134">
                  <c:v>221.2895390099917</c:v>
                </c:pt>
                <c:pt idx="135">
                  <c:v>221.74045682401106</c:v>
                </c:pt>
                <c:pt idx="136">
                  <c:v>222.19137463803042</c:v>
                </c:pt>
                <c:pt idx="137">
                  <c:v>222.64229245204979</c:v>
                </c:pt>
                <c:pt idx="138">
                  <c:v>223.09321026606915</c:v>
                </c:pt>
                <c:pt idx="139">
                  <c:v>223.54412808008851</c:v>
                </c:pt>
                <c:pt idx="140">
                  <c:v>223.99504589410788</c:v>
                </c:pt>
                <c:pt idx="141">
                  <c:v>224.44596370812724</c:v>
                </c:pt>
                <c:pt idx="142">
                  <c:v>224.8968815221466</c:v>
                </c:pt>
                <c:pt idx="143">
                  <c:v>225.34779933616596</c:v>
                </c:pt>
                <c:pt idx="144">
                  <c:v>225.79871715018533</c:v>
                </c:pt>
                <c:pt idx="145">
                  <c:v>226.24963496420469</c:v>
                </c:pt>
                <c:pt idx="146">
                  <c:v>226.70055277822405</c:v>
                </c:pt>
                <c:pt idx="147">
                  <c:v>227.15147059224341</c:v>
                </c:pt>
                <c:pt idx="148">
                  <c:v>227.60238840626278</c:v>
                </c:pt>
                <c:pt idx="149">
                  <c:v>228.05330622028214</c:v>
                </c:pt>
                <c:pt idx="150">
                  <c:v>228.5042240343015</c:v>
                </c:pt>
                <c:pt idx="151">
                  <c:v>228.95514184832086</c:v>
                </c:pt>
                <c:pt idx="152">
                  <c:v>229.40605966234023</c:v>
                </c:pt>
                <c:pt idx="153">
                  <c:v>229.85697747635959</c:v>
                </c:pt>
                <c:pt idx="154">
                  <c:v>230.30789529037895</c:v>
                </c:pt>
                <c:pt idx="155">
                  <c:v>230.75881310439831</c:v>
                </c:pt>
                <c:pt idx="156">
                  <c:v>231.20973091841768</c:v>
                </c:pt>
                <c:pt idx="157">
                  <c:v>231.66064873243704</c:v>
                </c:pt>
                <c:pt idx="158">
                  <c:v>232.1115665464564</c:v>
                </c:pt>
                <c:pt idx="159">
                  <c:v>232.56248436047576</c:v>
                </c:pt>
                <c:pt idx="160">
                  <c:v>233.01340217449513</c:v>
                </c:pt>
                <c:pt idx="161">
                  <c:v>233.46431998851449</c:v>
                </c:pt>
                <c:pt idx="162">
                  <c:v>233.91523780253385</c:v>
                </c:pt>
                <c:pt idx="163">
                  <c:v>234.36615561655321</c:v>
                </c:pt>
                <c:pt idx="164">
                  <c:v>234.81707343057258</c:v>
                </c:pt>
                <c:pt idx="165">
                  <c:v>235.26799124459194</c:v>
                </c:pt>
                <c:pt idx="166">
                  <c:v>235.7189090586113</c:v>
                </c:pt>
                <c:pt idx="167">
                  <c:v>236.16982687263067</c:v>
                </c:pt>
                <c:pt idx="168">
                  <c:v>236.62074468665003</c:v>
                </c:pt>
                <c:pt idx="169">
                  <c:v>237.07166250066939</c:v>
                </c:pt>
                <c:pt idx="170">
                  <c:v>237.52258031468875</c:v>
                </c:pt>
                <c:pt idx="171">
                  <c:v>237.97349812870812</c:v>
                </c:pt>
                <c:pt idx="172">
                  <c:v>238.42441594272748</c:v>
                </c:pt>
                <c:pt idx="173">
                  <c:v>238.87533375674684</c:v>
                </c:pt>
                <c:pt idx="174">
                  <c:v>239.3262515707662</c:v>
                </c:pt>
                <c:pt idx="175">
                  <c:v>239.77716938478557</c:v>
                </c:pt>
                <c:pt idx="176">
                  <c:v>240.22808719880493</c:v>
                </c:pt>
                <c:pt idx="177">
                  <c:v>240.67900501282429</c:v>
                </c:pt>
                <c:pt idx="178">
                  <c:v>241.12992282684365</c:v>
                </c:pt>
                <c:pt idx="179">
                  <c:v>241.58084064086302</c:v>
                </c:pt>
                <c:pt idx="180">
                  <c:v>242.03175845488238</c:v>
                </c:pt>
                <c:pt idx="181">
                  <c:v>242.48267626890174</c:v>
                </c:pt>
                <c:pt idx="182">
                  <c:v>242.9335940829211</c:v>
                </c:pt>
                <c:pt idx="183">
                  <c:v>243.38451189694047</c:v>
                </c:pt>
                <c:pt idx="184">
                  <c:v>243.83542971095983</c:v>
                </c:pt>
                <c:pt idx="185">
                  <c:v>244.28634752497919</c:v>
                </c:pt>
                <c:pt idx="186">
                  <c:v>244.73726533899855</c:v>
                </c:pt>
                <c:pt idx="187">
                  <c:v>245.18818315301792</c:v>
                </c:pt>
                <c:pt idx="188">
                  <c:v>245.63910096703728</c:v>
                </c:pt>
                <c:pt idx="189">
                  <c:v>246.09001878105664</c:v>
                </c:pt>
                <c:pt idx="190">
                  <c:v>246.540936595076</c:v>
                </c:pt>
                <c:pt idx="191">
                  <c:v>246.99185440909537</c:v>
                </c:pt>
                <c:pt idx="192">
                  <c:v>247.44277222311473</c:v>
                </c:pt>
                <c:pt idx="193">
                  <c:v>247.89369003713409</c:v>
                </c:pt>
                <c:pt idx="194">
                  <c:v>248.34460785115346</c:v>
                </c:pt>
                <c:pt idx="195">
                  <c:v>248.79552566517282</c:v>
                </c:pt>
                <c:pt idx="196">
                  <c:v>249.24644347919218</c:v>
                </c:pt>
                <c:pt idx="197">
                  <c:v>249.69736129321154</c:v>
                </c:pt>
                <c:pt idx="198">
                  <c:v>250.14827910723091</c:v>
                </c:pt>
                <c:pt idx="199">
                  <c:v>250.59919692125027</c:v>
                </c:pt>
                <c:pt idx="200">
                  <c:v>251.05011473526952</c:v>
                </c:pt>
              </c:numCache>
            </c:numRef>
          </c:cat>
          <c:val>
            <c:numRef>
              <c:f>'SPERT® Normal Scheduler'!$HW$108:$PO$108</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6.8037847286903019E-3</c:v>
                </c:pt>
                <c:pt idx="46">
                  <c:v>7.1458304667159729E-3</c:v>
                </c:pt>
                <c:pt idx="47">
                  <c:v>7.4983202972946743E-3</c:v>
                </c:pt>
                <c:pt idx="48">
                  <c:v>7.8611195689759824E-3</c:v>
                </c:pt>
                <c:pt idx="49">
                  <c:v>8.2340585583657536E-3</c:v>
                </c:pt>
                <c:pt idx="50">
                  <c:v>8.6169313989664705E-3</c:v>
                </c:pt>
                <c:pt idx="51">
                  <c:v>9.0094951250866036E-3</c:v>
                </c:pt>
                <c:pt idx="52">
                  <c:v>9.4114688415546845E-3</c:v>
                </c:pt>
                <c:pt idx="53">
                  <c:v>9.8225330296675753E-3</c:v>
                </c:pt>
                <c:pt idx="54">
                  <c:v>1.0242328999405447E-2</c:v>
                </c:pt>
                <c:pt idx="55">
                  <c:v>1.0670458497456922E-2</c:v>
                </c:pt>
                <c:pt idx="56">
                  <c:v>1.1106483480017014E-2</c:v>
                </c:pt>
                <c:pt idx="57">
                  <c:v>1.1549926058648404E-2</c:v>
                </c:pt>
                <c:pt idx="58">
                  <c:v>1.2000268626734882E-2</c:v>
                </c:pt>
                <c:pt idx="59">
                  <c:v>1.2456954173207068E-2</c:v>
                </c:pt>
                <c:pt idx="60">
                  <c:v>1.2919386789288077E-2</c:v>
                </c:pt>
                <c:pt idx="61">
                  <c:v>1.3386932372994998E-2</c:v>
                </c:pt>
                <c:pt idx="62">
                  <c:v>1.3858919535046203E-2</c:v>
                </c:pt>
                <c:pt idx="63">
                  <c:v>1.4334640708670387E-2</c:v>
                </c:pt>
                <c:pt idx="64">
                  <c:v>1.4813353464598398E-2</c:v>
                </c:pt>
                <c:pt idx="65">
                  <c:v>1.5294282031250337E-2</c:v>
                </c:pt>
                <c:pt idx="66">
                  <c:v>1.5776619018817335E-2</c:v>
                </c:pt>
                <c:pt idx="67">
                  <c:v>1.6259527344588756E-2</c:v>
                </c:pt>
                <c:pt idx="68">
                  <c:v>1.6742142355501106E-2</c:v>
                </c:pt>
                <c:pt idx="69">
                  <c:v>1.7223574142495517E-2</c:v>
                </c:pt>
                <c:pt idx="70">
                  <c:v>1.7702910039876802E-2</c:v>
                </c:pt>
                <c:pt idx="71">
                  <c:v>1.8179217301480397E-2</c:v>
                </c:pt>
                <c:pt idx="72">
                  <c:v>1.8651545944085288E-2</c:v>
                </c:pt>
                <c:pt idx="73">
                  <c:v>1.9118931747173523E-2</c:v>
                </c:pt>
                <c:pt idx="74">
                  <c:v>1.9580399396841433E-2</c:v>
                </c:pt>
                <c:pt idx="75">
                  <c:v>2.003496576042621E-2</c:v>
                </c:pt>
                <c:pt idx="76">
                  <c:v>2.0481643277235971E-2</c:v>
                </c:pt>
                <c:pt idx="77">
                  <c:v>2.0919443449672396E-2</c:v>
                </c:pt>
                <c:pt idx="78">
                  <c:v>2.134738041802417E-2</c:v>
                </c:pt>
                <c:pt idx="79">
                  <c:v>2.176447460129674E-2</c:v>
                </c:pt>
                <c:pt idx="80">
                  <c:v>2.2169756385638728E-2</c:v>
                </c:pt>
                <c:pt idx="81">
                  <c:v>2.2562269841237478E-2</c:v>
                </c:pt>
                <c:pt idx="82">
                  <c:v>2.2941076447992877E-2</c:v>
                </c:pt>
                <c:pt idx="83">
                  <c:v>2.330525880984723E-2</c:v>
                </c:pt>
                <c:pt idx="84">
                  <c:v>2.3653924337355945E-2</c:v>
                </c:pt>
                <c:pt idx="85">
                  <c:v>2.39862088779332E-2</c:v>
                </c:pt>
                <c:pt idx="86">
                  <c:v>2.4301280273203198E-2</c:v>
                </c:pt>
                <c:pt idx="87">
                  <c:v>2.459834182303277E-2</c:v>
                </c:pt>
                <c:pt idx="88">
                  <c:v>2.4876635636116612E-2</c:v>
                </c:pt>
                <c:pt idx="89">
                  <c:v>2.513544584743169E-2</c:v>
                </c:pt>
                <c:pt idx="90">
                  <c:v>2.5374101683470946E-2</c:v>
                </c:pt>
                <c:pt idx="91">
                  <c:v>2.559198035690553E-2</c:v>
                </c:pt>
                <c:pt idx="92">
                  <c:v>2.5788509773204734E-2</c:v>
                </c:pt>
                <c:pt idx="93">
                  <c:v>2.596317103275839E-2</c:v>
                </c:pt>
                <c:pt idx="94">
                  <c:v>2.611550071319033E-2</c:v>
                </c:pt>
                <c:pt idx="95">
                  <c:v>2.6245092917816092E-2</c:v>
                </c:pt>
                <c:pt idx="96">
                  <c:v>2.6351601077573457E-2</c:v>
                </c:pt>
                <c:pt idx="97">
                  <c:v>2.643473949523055E-2</c:v>
                </c:pt>
                <c:pt idx="98">
                  <c:v>2.6494284622242105E-2</c:v>
                </c:pt>
                <c:pt idx="99">
                  <c:v>2.6530076060266972E-2</c:v>
                </c:pt>
                <c:pt idx="100">
                  <c:v>2.6542017281067261E-2</c:v>
                </c:pt>
                <c:pt idx="101">
                  <c:v>2.6530076060266965E-2</c:v>
                </c:pt>
                <c:pt idx="102">
                  <c:v>2.6494284622242095E-2</c:v>
                </c:pt>
                <c:pt idx="103">
                  <c:v>2.6434739495230532E-2</c:v>
                </c:pt>
                <c:pt idx="104">
                  <c:v>2.6351601077573429E-2</c:v>
                </c:pt>
                <c:pt idx="105">
                  <c:v>2.6245092917816064E-2</c:v>
                </c:pt>
                <c:pt idx="106">
                  <c:v>2.6115500713190298E-2</c:v>
                </c:pt>
                <c:pt idx="107">
                  <c:v>2.5963171032758352E-2</c:v>
                </c:pt>
                <c:pt idx="108">
                  <c:v>2.5788509773204689E-2</c:v>
                </c:pt>
                <c:pt idx="109">
                  <c:v>2.5591980356905474E-2</c:v>
                </c:pt>
                <c:pt idx="110">
                  <c:v>2.5374101683470891E-2</c:v>
                </c:pt>
                <c:pt idx="111">
                  <c:v>2.5135445847431628E-2</c:v>
                </c:pt>
                <c:pt idx="112">
                  <c:v>2.4876635636116546E-2</c:v>
                </c:pt>
                <c:pt idx="113">
                  <c:v>2.4598341823032697E-2</c:v>
                </c:pt>
                <c:pt idx="114">
                  <c:v>2.4301280273203121E-2</c:v>
                </c:pt>
                <c:pt idx="115">
                  <c:v>2.3986208877933117E-2</c:v>
                </c:pt>
                <c:pt idx="116">
                  <c:v>2.3653924337355858E-2</c:v>
                </c:pt>
                <c:pt idx="117">
                  <c:v>2.330525880984714E-2</c:v>
                </c:pt>
                <c:pt idx="118">
                  <c:v>2.2941076447992783E-2</c:v>
                </c:pt>
                <c:pt idx="119">
                  <c:v>2.2562269841237381E-2</c:v>
                </c:pt>
                <c:pt idx="120">
                  <c:v>2.2169756385638627E-2</c:v>
                </c:pt>
                <c:pt idx="121">
                  <c:v>2.176447460129664E-2</c:v>
                </c:pt>
                <c:pt idx="122">
                  <c:v>2.1347380418024062E-2</c:v>
                </c:pt>
                <c:pt idx="123">
                  <c:v>2.0919443449672285E-2</c:v>
                </c:pt>
                <c:pt idx="124">
                  <c:v>2.0481643277235864E-2</c:v>
                </c:pt>
                <c:pt idx="125">
                  <c:v>2.0034965760426095E-2</c:v>
                </c:pt>
                <c:pt idx="126">
                  <c:v>1.9580399396841319E-2</c:v>
                </c:pt>
                <c:pt idx="127">
                  <c:v>1.9118931747173412E-2</c:v>
                </c:pt>
                <c:pt idx="128">
                  <c:v>1.8651545944085173E-2</c:v>
                </c:pt>
                <c:pt idx="129">
                  <c:v>1.8179217301480279E-2</c:v>
                </c:pt>
                <c:pt idx="130">
                  <c:v>1.7702910039876681E-2</c:v>
                </c:pt>
                <c:pt idx="131">
                  <c:v>1.7223574142495392E-2</c:v>
                </c:pt>
                <c:pt idx="132">
                  <c:v>1.6742142355500984E-2</c:v>
                </c:pt>
                <c:pt idx="133">
                  <c:v>1.6259527344588638E-2</c:v>
                </c:pt>
                <c:pt idx="134">
                  <c:v>1.5776619018817217E-2</c:v>
                </c:pt>
                <c:pt idx="135">
                  <c:v>1.5294282031250215E-2</c:v>
                </c:pt>
                <c:pt idx="136">
                  <c:v>1.4813353464598276E-2</c:v>
                </c:pt>
                <c:pt idx="137">
                  <c:v>1.4334640708670264E-2</c:v>
                </c:pt>
                <c:pt idx="138">
                  <c:v>1.3858919535046085E-2</c:v>
                </c:pt>
                <c:pt idx="139">
                  <c:v>1.3386932372994882E-2</c:v>
                </c:pt>
                <c:pt idx="140">
                  <c:v>1.2919386789287961E-2</c:v>
                </c:pt>
                <c:pt idx="141">
                  <c:v>1.2456954173206953E-2</c:v>
                </c:pt>
                <c:pt idx="142">
                  <c:v>1.2000268626734768E-2</c:v>
                </c:pt>
                <c:pt idx="143">
                  <c:v>1.1549926058648291E-2</c:v>
                </c:pt>
                <c:pt idx="144">
                  <c:v>1.1106483480016905E-2</c:v>
                </c:pt>
                <c:pt idx="145">
                  <c:v>1.0670458497456813E-2</c:v>
                </c:pt>
                <c:pt idx="146">
                  <c:v>1.0242328999405342E-2</c:v>
                </c:pt>
                <c:pt idx="147">
                  <c:v>9.8225330296674712E-3</c:v>
                </c:pt>
                <c:pt idx="148">
                  <c:v>9.4114688415545822E-3</c:v>
                </c:pt>
                <c:pt idx="149">
                  <c:v>9.0094951250865047E-3</c:v>
                </c:pt>
                <c:pt idx="150">
                  <c:v>8.6169313989663699E-3</c:v>
                </c:pt>
                <c:pt idx="151">
                  <c:v>8.2340585583656582E-3</c:v>
                </c:pt>
                <c:pt idx="152">
                  <c:v>7.8611195689758887E-3</c:v>
                </c:pt>
                <c:pt idx="153">
                  <c:v>7.4983202972945823E-3</c:v>
                </c:pt>
                <c:pt idx="154">
                  <c:v>7.1458304667158853E-3</c:v>
                </c:pt>
                <c:pt idx="155">
                  <c:v>6.8037847286902186E-3</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1-8DB4-43E5-A53A-079DDD55B574}"/>
            </c:ext>
          </c:extLst>
        </c:ser>
        <c:ser>
          <c:idx val="2"/>
          <c:order val="2"/>
          <c:spPr>
            <a:solidFill>
              <a:schemeClr val="accent2"/>
            </a:solidFill>
            <a:ln>
              <a:noFill/>
            </a:ln>
            <a:effectLst/>
          </c:spPr>
          <c:invertIfNegative val="0"/>
          <c:cat>
            <c:numRef>
              <c:f>'SPERT® Normal Scheduler'!$AD$104:$HV$104</c:f>
              <c:numCache>
                <c:formatCode>#,##0_);\(#,##0\)</c:formatCode>
                <c:ptCount val="201"/>
                <c:pt idx="0">
                  <c:v>160.86655193139711</c:v>
                </c:pt>
                <c:pt idx="1">
                  <c:v>161.31746974541647</c:v>
                </c:pt>
                <c:pt idx="2">
                  <c:v>161.76838755943584</c:v>
                </c:pt>
                <c:pt idx="3">
                  <c:v>162.2193053734552</c:v>
                </c:pt>
                <c:pt idx="4">
                  <c:v>162.67022318747456</c:v>
                </c:pt>
                <c:pt idx="5">
                  <c:v>163.12114100149392</c:v>
                </c:pt>
                <c:pt idx="6">
                  <c:v>163.57205881551329</c:v>
                </c:pt>
                <c:pt idx="7">
                  <c:v>164.02297662953265</c:v>
                </c:pt>
                <c:pt idx="8">
                  <c:v>164.47389444355201</c:v>
                </c:pt>
                <c:pt idx="9">
                  <c:v>164.92481225757138</c:v>
                </c:pt>
                <c:pt idx="10">
                  <c:v>165.37573007159074</c:v>
                </c:pt>
                <c:pt idx="11">
                  <c:v>165.8266478856101</c:v>
                </c:pt>
                <c:pt idx="12">
                  <c:v>166.27756569962946</c:v>
                </c:pt>
                <c:pt idx="13">
                  <c:v>166.72848351364883</c:v>
                </c:pt>
                <c:pt idx="14">
                  <c:v>167.17940132766819</c:v>
                </c:pt>
                <c:pt idx="15">
                  <c:v>167.63031914168755</c:v>
                </c:pt>
                <c:pt idx="16">
                  <c:v>168.08123695570691</c:v>
                </c:pt>
                <c:pt idx="17">
                  <c:v>168.53215476972628</c:v>
                </c:pt>
                <c:pt idx="18">
                  <c:v>168.98307258374564</c:v>
                </c:pt>
                <c:pt idx="19">
                  <c:v>169.433990397765</c:v>
                </c:pt>
                <c:pt idx="20">
                  <c:v>169.88490821178436</c:v>
                </c:pt>
                <c:pt idx="21">
                  <c:v>170.33582602580373</c:v>
                </c:pt>
                <c:pt idx="22">
                  <c:v>170.78674383982309</c:v>
                </c:pt>
                <c:pt idx="23">
                  <c:v>171.23766165384245</c:v>
                </c:pt>
                <c:pt idx="24">
                  <c:v>171.68857946786181</c:v>
                </c:pt>
                <c:pt idx="25">
                  <c:v>172.13949728188118</c:v>
                </c:pt>
                <c:pt idx="26">
                  <c:v>172.59041509590054</c:v>
                </c:pt>
                <c:pt idx="27">
                  <c:v>173.0413329099199</c:v>
                </c:pt>
                <c:pt idx="28">
                  <c:v>173.49225072393926</c:v>
                </c:pt>
                <c:pt idx="29">
                  <c:v>173.94316853795863</c:v>
                </c:pt>
                <c:pt idx="30">
                  <c:v>174.39408635197799</c:v>
                </c:pt>
                <c:pt idx="31">
                  <c:v>174.84500416599735</c:v>
                </c:pt>
                <c:pt idx="32">
                  <c:v>175.29592198001671</c:v>
                </c:pt>
                <c:pt idx="33">
                  <c:v>175.74683979403608</c:v>
                </c:pt>
                <c:pt idx="34">
                  <c:v>176.19775760805544</c:v>
                </c:pt>
                <c:pt idx="35">
                  <c:v>176.6486754220748</c:v>
                </c:pt>
                <c:pt idx="36">
                  <c:v>177.09959323609417</c:v>
                </c:pt>
                <c:pt idx="37">
                  <c:v>177.55051105011353</c:v>
                </c:pt>
                <c:pt idx="38">
                  <c:v>178.00142886413289</c:v>
                </c:pt>
                <c:pt idx="39">
                  <c:v>178.45234667815225</c:v>
                </c:pt>
                <c:pt idx="40">
                  <c:v>178.90326449217162</c:v>
                </c:pt>
                <c:pt idx="41">
                  <c:v>179.35418230619098</c:v>
                </c:pt>
                <c:pt idx="42">
                  <c:v>179.80510012021034</c:v>
                </c:pt>
                <c:pt idx="43">
                  <c:v>180.2560179342297</c:v>
                </c:pt>
                <c:pt idx="44">
                  <c:v>180.70693574824907</c:v>
                </c:pt>
                <c:pt idx="45">
                  <c:v>181.15785356226843</c:v>
                </c:pt>
                <c:pt idx="46">
                  <c:v>181.60877137628779</c:v>
                </c:pt>
                <c:pt idx="47">
                  <c:v>182.05968919030715</c:v>
                </c:pt>
                <c:pt idx="48">
                  <c:v>182.51060700432652</c:v>
                </c:pt>
                <c:pt idx="49">
                  <c:v>182.96152481834588</c:v>
                </c:pt>
                <c:pt idx="50">
                  <c:v>183.41244263236524</c:v>
                </c:pt>
                <c:pt idx="51">
                  <c:v>183.8633604463846</c:v>
                </c:pt>
                <c:pt idx="52">
                  <c:v>184.31427826040397</c:v>
                </c:pt>
                <c:pt idx="53">
                  <c:v>184.76519607442333</c:v>
                </c:pt>
                <c:pt idx="54">
                  <c:v>185.21611388844269</c:v>
                </c:pt>
                <c:pt idx="55">
                  <c:v>185.66703170246205</c:v>
                </c:pt>
                <c:pt idx="56">
                  <c:v>186.11794951648142</c:v>
                </c:pt>
                <c:pt idx="57">
                  <c:v>186.56886733050078</c:v>
                </c:pt>
                <c:pt idx="58">
                  <c:v>187.01978514452014</c:v>
                </c:pt>
                <c:pt idx="59">
                  <c:v>187.4707029585395</c:v>
                </c:pt>
                <c:pt idx="60">
                  <c:v>187.92162077255887</c:v>
                </c:pt>
                <c:pt idx="61">
                  <c:v>188.37253858657823</c:v>
                </c:pt>
                <c:pt idx="62">
                  <c:v>188.82345640059759</c:v>
                </c:pt>
                <c:pt idx="63">
                  <c:v>189.27437421461696</c:v>
                </c:pt>
                <c:pt idx="64">
                  <c:v>189.72529202863632</c:v>
                </c:pt>
                <c:pt idx="65">
                  <c:v>190.17620984265568</c:v>
                </c:pt>
                <c:pt idx="66">
                  <c:v>190.62712765667504</c:v>
                </c:pt>
                <c:pt idx="67">
                  <c:v>191.07804547069441</c:v>
                </c:pt>
                <c:pt idx="68">
                  <c:v>191.52896328471377</c:v>
                </c:pt>
                <c:pt idx="69">
                  <c:v>191.97988109873313</c:v>
                </c:pt>
                <c:pt idx="70">
                  <c:v>192.43079891275249</c:v>
                </c:pt>
                <c:pt idx="71">
                  <c:v>192.88171672677186</c:v>
                </c:pt>
                <c:pt idx="72">
                  <c:v>193.33263454079122</c:v>
                </c:pt>
                <c:pt idx="73">
                  <c:v>193.78355235481058</c:v>
                </c:pt>
                <c:pt idx="74">
                  <c:v>194.23447016882994</c:v>
                </c:pt>
                <c:pt idx="75">
                  <c:v>194.68538798284931</c:v>
                </c:pt>
                <c:pt idx="76">
                  <c:v>195.13630579686867</c:v>
                </c:pt>
                <c:pt idx="77">
                  <c:v>195.58722361088803</c:v>
                </c:pt>
                <c:pt idx="78">
                  <c:v>196.03814142490739</c:v>
                </c:pt>
                <c:pt idx="79">
                  <c:v>196.48905923892676</c:v>
                </c:pt>
                <c:pt idx="80">
                  <c:v>196.93997705294612</c:v>
                </c:pt>
                <c:pt idx="81">
                  <c:v>197.39089486696548</c:v>
                </c:pt>
                <c:pt idx="82">
                  <c:v>197.84181268098484</c:v>
                </c:pt>
                <c:pt idx="83">
                  <c:v>198.29273049500421</c:v>
                </c:pt>
                <c:pt idx="84">
                  <c:v>198.74364830902357</c:v>
                </c:pt>
                <c:pt idx="85">
                  <c:v>199.19456612304293</c:v>
                </c:pt>
                <c:pt idx="86">
                  <c:v>199.64548393706229</c:v>
                </c:pt>
                <c:pt idx="87">
                  <c:v>200.09640175108166</c:v>
                </c:pt>
                <c:pt idx="88">
                  <c:v>200.54731956510102</c:v>
                </c:pt>
                <c:pt idx="89">
                  <c:v>200.99823737912038</c:v>
                </c:pt>
                <c:pt idx="90">
                  <c:v>201.44915519313975</c:v>
                </c:pt>
                <c:pt idx="91">
                  <c:v>201.90007300715911</c:v>
                </c:pt>
                <c:pt idx="92">
                  <c:v>202.35099082117847</c:v>
                </c:pt>
                <c:pt idx="93">
                  <c:v>202.80190863519783</c:v>
                </c:pt>
                <c:pt idx="94">
                  <c:v>203.2528264492172</c:v>
                </c:pt>
                <c:pt idx="95">
                  <c:v>203.70374426323656</c:v>
                </c:pt>
                <c:pt idx="96">
                  <c:v>204.15466207725592</c:v>
                </c:pt>
                <c:pt idx="97">
                  <c:v>204.60557989127528</c:v>
                </c:pt>
                <c:pt idx="98">
                  <c:v>205.05649770529465</c:v>
                </c:pt>
                <c:pt idx="99">
                  <c:v>205.50741551931401</c:v>
                </c:pt>
                <c:pt idx="100">
                  <c:v>205.95833333333337</c:v>
                </c:pt>
                <c:pt idx="101">
                  <c:v>206.40925114735273</c:v>
                </c:pt>
                <c:pt idx="102">
                  <c:v>206.8601689613721</c:v>
                </c:pt>
                <c:pt idx="103">
                  <c:v>207.31108677539146</c:v>
                </c:pt>
                <c:pt idx="104">
                  <c:v>207.76200458941082</c:v>
                </c:pt>
                <c:pt idx="105">
                  <c:v>208.21292240343018</c:v>
                </c:pt>
                <c:pt idx="106">
                  <c:v>208.66384021744955</c:v>
                </c:pt>
                <c:pt idx="107">
                  <c:v>209.11475803146891</c:v>
                </c:pt>
                <c:pt idx="108">
                  <c:v>209.56567584548827</c:v>
                </c:pt>
                <c:pt idx="109">
                  <c:v>210.01659365950763</c:v>
                </c:pt>
                <c:pt idx="110">
                  <c:v>210.467511473527</c:v>
                </c:pt>
                <c:pt idx="111">
                  <c:v>210.91842928754636</c:v>
                </c:pt>
                <c:pt idx="112">
                  <c:v>211.36934710156572</c:v>
                </c:pt>
                <c:pt idx="113">
                  <c:v>211.82026491558508</c:v>
                </c:pt>
                <c:pt idx="114">
                  <c:v>212.27118272960445</c:v>
                </c:pt>
                <c:pt idx="115">
                  <c:v>212.72210054362381</c:v>
                </c:pt>
                <c:pt idx="116">
                  <c:v>213.17301835764317</c:v>
                </c:pt>
                <c:pt idx="117">
                  <c:v>213.62393617166254</c:v>
                </c:pt>
                <c:pt idx="118">
                  <c:v>214.0748539856819</c:v>
                </c:pt>
                <c:pt idx="119">
                  <c:v>214.52577179970126</c:v>
                </c:pt>
                <c:pt idx="120">
                  <c:v>214.97668961372062</c:v>
                </c:pt>
                <c:pt idx="121">
                  <c:v>215.42760742773999</c:v>
                </c:pt>
                <c:pt idx="122">
                  <c:v>215.87852524175935</c:v>
                </c:pt>
                <c:pt idx="123">
                  <c:v>216.32944305577871</c:v>
                </c:pt>
                <c:pt idx="124">
                  <c:v>216.78036086979807</c:v>
                </c:pt>
                <c:pt idx="125">
                  <c:v>217.23127868381744</c:v>
                </c:pt>
                <c:pt idx="126">
                  <c:v>217.6821964978368</c:v>
                </c:pt>
                <c:pt idx="127">
                  <c:v>218.13311431185616</c:v>
                </c:pt>
                <c:pt idx="128">
                  <c:v>218.58403212587552</c:v>
                </c:pt>
                <c:pt idx="129">
                  <c:v>219.03494993989489</c:v>
                </c:pt>
                <c:pt idx="130">
                  <c:v>219.48586775391425</c:v>
                </c:pt>
                <c:pt idx="131">
                  <c:v>219.93678556793361</c:v>
                </c:pt>
                <c:pt idx="132">
                  <c:v>220.38770338195297</c:v>
                </c:pt>
                <c:pt idx="133">
                  <c:v>220.83862119597234</c:v>
                </c:pt>
                <c:pt idx="134">
                  <c:v>221.2895390099917</c:v>
                </c:pt>
                <c:pt idx="135">
                  <c:v>221.74045682401106</c:v>
                </c:pt>
                <c:pt idx="136">
                  <c:v>222.19137463803042</c:v>
                </c:pt>
                <c:pt idx="137">
                  <c:v>222.64229245204979</c:v>
                </c:pt>
                <c:pt idx="138">
                  <c:v>223.09321026606915</c:v>
                </c:pt>
                <c:pt idx="139">
                  <c:v>223.54412808008851</c:v>
                </c:pt>
                <c:pt idx="140">
                  <c:v>223.99504589410788</c:v>
                </c:pt>
                <c:pt idx="141">
                  <c:v>224.44596370812724</c:v>
                </c:pt>
                <c:pt idx="142">
                  <c:v>224.8968815221466</c:v>
                </c:pt>
                <c:pt idx="143">
                  <c:v>225.34779933616596</c:v>
                </c:pt>
                <c:pt idx="144">
                  <c:v>225.79871715018533</c:v>
                </c:pt>
                <c:pt idx="145">
                  <c:v>226.24963496420469</c:v>
                </c:pt>
                <c:pt idx="146">
                  <c:v>226.70055277822405</c:v>
                </c:pt>
                <c:pt idx="147">
                  <c:v>227.15147059224341</c:v>
                </c:pt>
                <c:pt idx="148">
                  <c:v>227.60238840626278</c:v>
                </c:pt>
                <c:pt idx="149">
                  <c:v>228.05330622028214</c:v>
                </c:pt>
                <c:pt idx="150">
                  <c:v>228.5042240343015</c:v>
                </c:pt>
                <c:pt idx="151">
                  <c:v>228.95514184832086</c:v>
                </c:pt>
                <c:pt idx="152">
                  <c:v>229.40605966234023</c:v>
                </c:pt>
                <c:pt idx="153">
                  <c:v>229.85697747635959</c:v>
                </c:pt>
                <c:pt idx="154">
                  <c:v>230.30789529037895</c:v>
                </c:pt>
                <c:pt idx="155">
                  <c:v>230.75881310439831</c:v>
                </c:pt>
                <c:pt idx="156">
                  <c:v>231.20973091841768</c:v>
                </c:pt>
                <c:pt idx="157">
                  <c:v>231.66064873243704</c:v>
                </c:pt>
                <c:pt idx="158">
                  <c:v>232.1115665464564</c:v>
                </c:pt>
                <c:pt idx="159">
                  <c:v>232.56248436047576</c:v>
                </c:pt>
                <c:pt idx="160">
                  <c:v>233.01340217449513</c:v>
                </c:pt>
                <c:pt idx="161">
                  <c:v>233.46431998851449</c:v>
                </c:pt>
                <c:pt idx="162">
                  <c:v>233.91523780253385</c:v>
                </c:pt>
                <c:pt idx="163">
                  <c:v>234.36615561655321</c:v>
                </c:pt>
                <c:pt idx="164">
                  <c:v>234.81707343057258</c:v>
                </c:pt>
                <c:pt idx="165">
                  <c:v>235.26799124459194</c:v>
                </c:pt>
                <c:pt idx="166">
                  <c:v>235.7189090586113</c:v>
                </c:pt>
                <c:pt idx="167">
                  <c:v>236.16982687263067</c:v>
                </c:pt>
                <c:pt idx="168">
                  <c:v>236.62074468665003</c:v>
                </c:pt>
                <c:pt idx="169">
                  <c:v>237.07166250066939</c:v>
                </c:pt>
                <c:pt idx="170">
                  <c:v>237.52258031468875</c:v>
                </c:pt>
                <c:pt idx="171">
                  <c:v>237.97349812870812</c:v>
                </c:pt>
                <c:pt idx="172">
                  <c:v>238.42441594272748</c:v>
                </c:pt>
                <c:pt idx="173">
                  <c:v>238.87533375674684</c:v>
                </c:pt>
                <c:pt idx="174">
                  <c:v>239.3262515707662</c:v>
                </c:pt>
                <c:pt idx="175">
                  <c:v>239.77716938478557</c:v>
                </c:pt>
                <c:pt idx="176">
                  <c:v>240.22808719880493</c:v>
                </c:pt>
                <c:pt idx="177">
                  <c:v>240.67900501282429</c:v>
                </c:pt>
                <c:pt idx="178">
                  <c:v>241.12992282684365</c:v>
                </c:pt>
                <c:pt idx="179">
                  <c:v>241.58084064086302</c:v>
                </c:pt>
                <c:pt idx="180">
                  <c:v>242.03175845488238</c:v>
                </c:pt>
                <c:pt idx="181">
                  <c:v>242.48267626890174</c:v>
                </c:pt>
                <c:pt idx="182">
                  <c:v>242.9335940829211</c:v>
                </c:pt>
                <c:pt idx="183">
                  <c:v>243.38451189694047</c:v>
                </c:pt>
                <c:pt idx="184">
                  <c:v>243.83542971095983</c:v>
                </c:pt>
                <c:pt idx="185">
                  <c:v>244.28634752497919</c:v>
                </c:pt>
                <c:pt idx="186">
                  <c:v>244.73726533899855</c:v>
                </c:pt>
                <c:pt idx="187">
                  <c:v>245.18818315301792</c:v>
                </c:pt>
                <c:pt idx="188">
                  <c:v>245.63910096703728</c:v>
                </c:pt>
                <c:pt idx="189">
                  <c:v>246.09001878105664</c:v>
                </c:pt>
                <c:pt idx="190">
                  <c:v>246.540936595076</c:v>
                </c:pt>
                <c:pt idx="191">
                  <c:v>246.99185440909537</c:v>
                </c:pt>
                <c:pt idx="192">
                  <c:v>247.44277222311473</c:v>
                </c:pt>
                <c:pt idx="193">
                  <c:v>247.89369003713409</c:v>
                </c:pt>
                <c:pt idx="194">
                  <c:v>248.34460785115346</c:v>
                </c:pt>
                <c:pt idx="195">
                  <c:v>248.79552566517282</c:v>
                </c:pt>
                <c:pt idx="196">
                  <c:v>249.24644347919218</c:v>
                </c:pt>
                <c:pt idx="197">
                  <c:v>249.69736129321154</c:v>
                </c:pt>
                <c:pt idx="198">
                  <c:v>250.14827910723091</c:v>
                </c:pt>
                <c:pt idx="199">
                  <c:v>250.59919692125027</c:v>
                </c:pt>
                <c:pt idx="200">
                  <c:v>251.05011473526952</c:v>
                </c:pt>
              </c:numCache>
            </c:numRef>
          </c:cat>
          <c:val>
            <c:numRef>
              <c:f>'SPERT® Normal Scheduler'!$HW$109:$PO$109</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6.4722838380004213E-3</c:v>
                </c:pt>
                <c:pt idx="157">
                  <c:v>6.1513959210719692E-3</c:v>
                </c:pt>
                <c:pt idx="158">
                  <c:v>5.8411578261888001E-3</c:v>
                </c:pt>
                <c:pt idx="159">
                  <c:v>5.5415765445206207E-3</c:v>
                </c:pt>
                <c:pt idx="160">
                  <c:v>5.2526306909779748E-3</c:v>
                </c:pt>
                <c:pt idx="161">
                  <c:v>4.9742720340933185E-3</c:v>
                </c:pt>
                <c:pt idx="162">
                  <c:v>4.7064270643748666E-3</c:v>
                </c:pt>
                <c:pt idx="163">
                  <c:v>4.4489985908896679E-3</c:v>
                </c:pt>
                <c:pt idx="164">
                  <c:v>4.2018673561975981E-3</c:v>
                </c:pt>
                <c:pt idx="165">
                  <c:v>3.964893660173054E-3</c:v>
                </c:pt>
                <c:pt idx="166">
                  <c:v>3.7379189837100707E-3</c:v>
                </c:pt>
                <c:pt idx="167">
                  <c:v>3.52076760380334E-3</c:v>
                </c:pt>
                <c:pt idx="168">
                  <c:v>3.3132481920263028E-3</c:v>
                </c:pt>
                <c:pt idx="169">
                  <c:v>3.1151553889821725E-3</c:v>
                </c:pt>
                <c:pt idx="170">
                  <c:v>2.9262713478783509E-3</c:v>
                </c:pt>
                <c:pt idx="171">
                  <c:v>2.7463672409640499E-3</c:v>
                </c:pt>
                <c:pt idx="172">
                  <c:v>2.5752047231688909E-3</c:v>
                </c:pt>
                <c:pt idx="173">
                  <c:v>2.412537347882336E-3</c:v>
                </c:pt>
                <c:pt idx="174">
                  <c:v>2.2581119304143078E-3</c:v>
                </c:pt>
                <c:pt idx="175">
                  <c:v>2.111669855272389E-3</c:v>
                </c:pt>
                <c:pt idx="176">
                  <c:v>1.9729483239755625E-3</c:v>
                </c:pt>
                <c:pt idx="177">
                  <c:v>1.8416815406951863E-3</c:v>
                </c:pt>
                <c:pt idx="178">
                  <c:v>1.7176018335668646E-3</c:v>
                </c:pt>
                <c:pt idx="179">
                  <c:v>1.6004407100489706E-3</c:v>
                </c:pt>
                <c:pt idx="180">
                  <c:v>1.4899298452121657E-3</c:v>
                </c:pt>
                <c:pt idx="181">
                  <c:v>1.3858020023265777E-3</c:v>
                </c:pt>
                <c:pt idx="182">
                  <c:v>1.2877918855677879E-3</c:v>
                </c:pt>
                <c:pt idx="183">
                  <c:v>1.1956369250872617E-3</c:v>
                </c:pt>
                <c:pt idx="184">
                  <c:v>1.1090779950865934E-3</c:v>
                </c:pt>
                <c:pt idx="185">
                  <c:v>1.0278600658964996E-3</c:v>
                </c:pt>
                <c:pt idx="186">
                  <c:v>9.5173279139079583E-4</c:v>
                </c:pt>
                <c:pt idx="187">
                  <c:v>8.804510333618945E-4</c:v>
                </c:pt>
                <c:pt idx="188">
                  <c:v>8.1377532474815066E-4</c:v>
                </c:pt>
                <c:pt idx="189">
                  <c:v>7.5147227383464495E-4</c:v>
                </c:pt>
                <c:pt idx="190">
                  <c:v>6.9331491174852552E-4</c:v>
                </c:pt>
                <c:pt idx="191">
                  <c:v>6.3908298573852305E-4</c:v>
                </c:pt>
                <c:pt idx="192">
                  <c:v>5.8856320086683451E-4</c:v>
                </c:pt>
                <c:pt idx="193">
                  <c:v>5.415494128512971E-4</c:v>
                </c:pt>
                <c:pt idx="194">
                  <c:v>4.9784277487820237E-4</c:v>
                </c:pt>
                <c:pt idx="195">
                  <c:v>4.5725184126250014E-4</c:v>
                </c:pt>
                <c:pt idx="196">
                  <c:v>4.1959263086432372E-4</c:v>
                </c:pt>
                <c:pt idx="197">
                  <c:v>3.8468865318022735E-4</c:v>
                </c:pt>
                <c:pt idx="198">
                  <c:v>3.5237090001617142E-4</c:v>
                </c:pt>
                <c:pt idx="199">
                  <c:v>3.2247780561874527E-4</c:v>
                </c:pt>
                <c:pt idx="200">
                  <c:v>2.9485517809334423E-4</c:v>
                </c:pt>
              </c:numCache>
            </c:numRef>
          </c:val>
          <c:extLst>
            <c:ext xmlns:c16="http://schemas.microsoft.com/office/drawing/2014/chart" uri="{C3380CC4-5D6E-409C-BE32-E72D297353CC}">
              <c16:uniqueId val="{00000002-8DB4-43E5-A53A-079DDD55B574}"/>
            </c:ext>
          </c:extLst>
        </c:ser>
        <c:dLbls>
          <c:showLegendKey val="0"/>
          <c:showVal val="0"/>
          <c:showCatName val="0"/>
          <c:showSerName val="0"/>
          <c:showPercent val="0"/>
          <c:showBubbleSize val="0"/>
        </c:dLbls>
        <c:gapWidth val="0"/>
        <c:overlap val="100"/>
        <c:axId val="613283808"/>
        <c:axId val="613280200"/>
      </c:barChart>
      <c:lineChart>
        <c:grouping val="standard"/>
        <c:varyColors val="0"/>
        <c:ser>
          <c:idx val="3"/>
          <c:order val="3"/>
          <c:spPr>
            <a:ln w="50800" cap="rnd">
              <a:solidFill>
                <a:schemeClr val="tx1">
                  <a:lumMod val="50000"/>
                  <a:lumOff val="50000"/>
                </a:schemeClr>
              </a:solidFill>
              <a:round/>
            </a:ln>
            <a:effectLst/>
          </c:spPr>
          <c:marker>
            <c:symbol val="none"/>
          </c:marker>
          <c:cat>
            <c:numRef>
              <c:f>'SPERT® Normal Scheduler'!$AD$104:$HV$104</c:f>
              <c:numCache>
                <c:formatCode>#,##0_);\(#,##0\)</c:formatCode>
                <c:ptCount val="201"/>
                <c:pt idx="0">
                  <c:v>160.86655193139711</c:v>
                </c:pt>
                <c:pt idx="1">
                  <c:v>161.31746974541647</c:v>
                </c:pt>
                <c:pt idx="2">
                  <c:v>161.76838755943584</c:v>
                </c:pt>
                <c:pt idx="3">
                  <c:v>162.2193053734552</c:v>
                </c:pt>
                <c:pt idx="4">
                  <c:v>162.67022318747456</c:v>
                </c:pt>
                <c:pt idx="5">
                  <c:v>163.12114100149392</c:v>
                </c:pt>
                <c:pt idx="6">
                  <c:v>163.57205881551329</c:v>
                </c:pt>
                <c:pt idx="7">
                  <c:v>164.02297662953265</c:v>
                </c:pt>
                <c:pt idx="8">
                  <c:v>164.47389444355201</c:v>
                </c:pt>
                <c:pt idx="9">
                  <c:v>164.92481225757138</c:v>
                </c:pt>
                <c:pt idx="10">
                  <c:v>165.37573007159074</c:v>
                </c:pt>
                <c:pt idx="11">
                  <c:v>165.8266478856101</c:v>
                </c:pt>
                <c:pt idx="12">
                  <c:v>166.27756569962946</c:v>
                </c:pt>
                <c:pt idx="13">
                  <c:v>166.72848351364883</c:v>
                </c:pt>
                <c:pt idx="14">
                  <c:v>167.17940132766819</c:v>
                </c:pt>
                <c:pt idx="15">
                  <c:v>167.63031914168755</c:v>
                </c:pt>
                <c:pt idx="16">
                  <c:v>168.08123695570691</c:v>
                </c:pt>
                <c:pt idx="17">
                  <c:v>168.53215476972628</c:v>
                </c:pt>
                <c:pt idx="18">
                  <c:v>168.98307258374564</c:v>
                </c:pt>
                <c:pt idx="19">
                  <c:v>169.433990397765</c:v>
                </c:pt>
                <c:pt idx="20">
                  <c:v>169.88490821178436</c:v>
                </c:pt>
                <c:pt idx="21">
                  <c:v>170.33582602580373</c:v>
                </c:pt>
                <c:pt idx="22">
                  <c:v>170.78674383982309</c:v>
                </c:pt>
                <c:pt idx="23">
                  <c:v>171.23766165384245</c:v>
                </c:pt>
                <c:pt idx="24">
                  <c:v>171.68857946786181</c:v>
                </c:pt>
                <c:pt idx="25">
                  <c:v>172.13949728188118</c:v>
                </c:pt>
                <c:pt idx="26">
                  <c:v>172.59041509590054</c:v>
                </c:pt>
                <c:pt idx="27">
                  <c:v>173.0413329099199</c:v>
                </c:pt>
                <c:pt idx="28">
                  <c:v>173.49225072393926</c:v>
                </c:pt>
                <c:pt idx="29">
                  <c:v>173.94316853795863</c:v>
                </c:pt>
                <c:pt idx="30">
                  <c:v>174.39408635197799</c:v>
                </c:pt>
                <c:pt idx="31">
                  <c:v>174.84500416599735</c:v>
                </c:pt>
                <c:pt idx="32">
                  <c:v>175.29592198001671</c:v>
                </c:pt>
                <c:pt idx="33">
                  <c:v>175.74683979403608</c:v>
                </c:pt>
                <c:pt idx="34">
                  <c:v>176.19775760805544</c:v>
                </c:pt>
                <c:pt idx="35">
                  <c:v>176.6486754220748</c:v>
                </c:pt>
                <c:pt idx="36">
                  <c:v>177.09959323609417</c:v>
                </c:pt>
                <c:pt idx="37">
                  <c:v>177.55051105011353</c:v>
                </c:pt>
                <c:pt idx="38">
                  <c:v>178.00142886413289</c:v>
                </c:pt>
                <c:pt idx="39">
                  <c:v>178.45234667815225</c:v>
                </c:pt>
                <c:pt idx="40">
                  <c:v>178.90326449217162</c:v>
                </c:pt>
                <c:pt idx="41">
                  <c:v>179.35418230619098</c:v>
                </c:pt>
                <c:pt idx="42">
                  <c:v>179.80510012021034</c:v>
                </c:pt>
                <c:pt idx="43">
                  <c:v>180.2560179342297</c:v>
                </c:pt>
                <c:pt idx="44">
                  <c:v>180.70693574824907</c:v>
                </c:pt>
                <c:pt idx="45">
                  <c:v>181.15785356226843</c:v>
                </c:pt>
                <c:pt idx="46">
                  <c:v>181.60877137628779</c:v>
                </c:pt>
                <c:pt idx="47">
                  <c:v>182.05968919030715</c:v>
                </c:pt>
                <c:pt idx="48">
                  <c:v>182.51060700432652</c:v>
                </c:pt>
                <c:pt idx="49">
                  <c:v>182.96152481834588</c:v>
                </c:pt>
                <c:pt idx="50">
                  <c:v>183.41244263236524</c:v>
                </c:pt>
                <c:pt idx="51">
                  <c:v>183.8633604463846</c:v>
                </c:pt>
                <c:pt idx="52">
                  <c:v>184.31427826040397</c:v>
                </c:pt>
                <c:pt idx="53">
                  <c:v>184.76519607442333</c:v>
                </c:pt>
                <c:pt idx="54">
                  <c:v>185.21611388844269</c:v>
                </c:pt>
                <c:pt idx="55">
                  <c:v>185.66703170246205</c:v>
                </c:pt>
                <c:pt idx="56">
                  <c:v>186.11794951648142</c:v>
                </c:pt>
                <c:pt idx="57">
                  <c:v>186.56886733050078</c:v>
                </c:pt>
                <c:pt idx="58">
                  <c:v>187.01978514452014</c:v>
                </c:pt>
                <c:pt idx="59">
                  <c:v>187.4707029585395</c:v>
                </c:pt>
                <c:pt idx="60">
                  <c:v>187.92162077255887</c:v>
                </c:pt>
                <c:pt idx="61">
                  <c:v>188.37253858657823</c:v>
                </c:pt>
                <c:pt idx="62">
                  <c:v>188.82345640059759</c:v>
                </c:pt>
                <c:pt idx="63">
                  <c:v>189.27437421461696</c:v>
                </c:pt>
                <c:pt idx="64">
                  <c:v>189.72529202863632</c:v>
                </c:pt>
                <c:pt idx="65">
                  <c:v>190.17620984265568</c:v>
                </c:pt>
                <c:pt idx="66">
                  <c:v>190.62712765667504</c:v>
                </c:pt>
                <c:pt idx="67">
                  <c:v>191.07804547069441</c:v>
                </c:pt>
                <c:pt idx="68">
                  <c:v>191.52896328471377</c:v>
                </c:pt>
                <c:pt idx="69">
                  <c:v>191.97988109873313</c:v>
                </c:pt>
                <c:pt idx="70">
                  <c:v>192.43079891275249</c:v>
                </c:pt>
                <c:pt idx="71">
                  <c:v>192.88171672677186</c:v>
                </c:pt>
                <c:pt idx="72">
                  <c:v>193.33263454079122</c:v>
                </c:pt>
                <c:pt idx="73">
                  <c:v>193.78355235481058</c:v>
                </c:pt>
                <c:pt idx="74">
                  <c:v>194.23447016882994</c:v>
                </c:pt>
                <c:pt idx="75">
                  <c:v>194.68538798284931</c:v>
                </c:pt>
                <c:pt idx="76">
                  <c:v>195.13630579686867</c:v>
                </c:pt>
                <c:pt idx="77">
                  <c:v>195.58722361088803</c:v>
                </c:pt>
                <c:pt idx="78">
                  <c:v>196.03814142490739</c:v>
                </c:pt>
                <c:pt idx="79">
                  <c:v>196.48905923892676</c:v>
                </c:pt>
                <c:pt idx="80">
                  <c:v>196.93997705294612</c:v>
                </c:pt>
                <c:pt idx="81">
                  <c:v>197.39089486696548</c:v>
                </c:pt>
                <c:pt idx="82">
                  <c:v>197.84181268098484</c:v>
                </c:pt>
                <c:pt idx="83">
                  <c:v>198.29273049500421</c:v>
                </c:pt>
                <c:pt idx="84">
                  <c:v>198.74364830902357</c:v>
                </c:pt>
                <c:pt idx="85">
                  <c:v>199.19456612304293</c:v>
                </c:pt>
                <c:pt idx="86">
                  <c:v>199.64548393706229</c:v>
                </c:pt>
                <c:pt idx="87">
                  <c:v>200.09640175108166</c:v>
                </c:pt>
                <c:pt idx="88">
                  <c:v>200.54731956510102</c:v>
                </c:pt>
                <c:pt idx="89">
                  <c:v>200.99823737912038</c:v>
                </c:pt>
                <c:pt idx="90">
                  <c:v>201.44915519313975</c:v>
                </c:pt>
                <c:pt idx="91">
                  <c:v>201.90007300715911</c:v>
                </c:pt>
                <c:pt idx="92">
                  <c:v>202.35099082117847</c:v>
                </c:pt>
                <c:pt idx="93">
                  <c:v>202.80190863519783</c:v>
                </c:pt>
                <c:pt idx="94">
                  <c:v>203.2528264492172</c:v>
                </c:pt>
                <c:pt idx="95">
                  <c:v>203.70374426323656</c:v>
                </c:pt>
                <c:pt idx="96">
                  <c:v>204.15466207725592</c:v>
                </c:pt>
                <c:pt idx="97">
                  <c:v>204.60557989127528</c:v>
                </c:pt>
                <c:pt idx="98">
                  <c:v>205.05649770529465</c:v>
                </c:pt>
                <c:pt idx="99">
                  <c:v>205.50741551931401</c:v>
                </c:pt>
                <c:pt idx="100">
                  <c:v>205.95833333333337</c:v>
                </c:pt>
                <c:pt idx="101">
                  <c:v>206.40925114735273</c:v>
                </c:pt>
                <c:pt idx="102">
                  <c:v>206.8601689613721</c:v>
                </c:pt>
                <c:pt idx="103">
                  <c:v>207.31108677539146</c:v>
                </c:pt>
                <c:pt idx="104">
                  <c:v>207.76200458941082</c:v>
                </c:pt>
                <c:pt idx="105">
                  <c:v>208.21292240343018</c:v>
                </c:pt>
                <c:pt idx="106">
                  <c:v>208.66384021744955</c:v>
                </c:pt>
                <c:pt idx="107">
                  <c:v>209.11475803146891</c:v>
                </c:pt>
                <c:pt idx="108">
                  <c:v>209.56567584548827</c:v>
                </c:pt>
                <c:pt idx="109">
                  <c:v>210.01659365950763</c:v>
                </c:pt>
                <c:pt idx="110">
                  <c:v>210.467511473527</c:v>
                </c:pt>
                <c:pt idx="111">
                  <c:v>210.91842928754636</c:v>
                </c:pt>
                <c:pt idx="112">
                  <c:v>211.36934710156572</c:v>
                </c:pt>
                <c:pt idx="113">
                  <c:v>211.82026491558508</c:v>
                </c:pt>
                <c:pt idx="114">
                  <c:v>212.27118272960445</c:v>
                </c:pt>
                <c:pt idx="115">
                  <c:v>212.72210054362381</c:v>
                </c:pt>
                <c:pt idx="116">
                  <c:v>213.17301835764317</c:v>
                </c:pt>
                <c:pt idx="117">
                  <c:v>213.62393617166254</c:v>
                </c:pt>
                <c:pt idx="118">
                  <c:v>214.0748539856819</c:v>
                </c:pt>
                <c:pt idx="119">
                  <c:v>214.52577179970126</c:v>
                </c:pt>
                <c:pt idx="120">
                  <c:v>214.97668961372062</c:v>
                </c:pt>
                <c:pt idx="121">
                  <c:v>215.42760742773999</c:v>
                </c:pt>
                <c:pt idx="122">
                  <c:v>215.87852524175935</c:v>
                </c:pt>
                <c:pt idx="123">
                  <c:v>216.32944305577871</c:v>
                </c:pt>
                <c:pt idx="124">
                  <c:v>216.78036086979807</c:v>
                </c:pt>
                <c:pt idx="125">
                  <c:v>217.23127868381744</c:v>
                </c:pt>
                <c:pt idx="126">
                  <c:v>217.6821964978368</c:v>
                </c:pt>
                <c:pt idx="127">
                  <c:v>218.13311431185616</c:v>
                </c:pt>
                <c:pt idx="128">
                  <c:v>218.58403212587552</c:v>
                </c:pt>
                <c:pt idx="129">
                  <c:v>219.03494993989489</c:v>
                </c:pt>
                <c:pt idx="130">
                  <c:v>219.48586775391425</c:v>
                </c:pt>
                <c:pt idx="131">
                  <c:v>219.93678556793361</c:v>
                </c:pt>
                <c:pt idx="132">
                  <c:v>220.38770338195297</c:v>
                </c:pt>
                <c:pt idx="133">
                  <c:v>220.83862119597234</c:v>
                </c:pt>
                <c:pt idx="134">
                  <c:v>221.2895390099917</c:v>
                </c:pt>
                <c:pt idx="135">
                  <c:v>221.74045682401106</c:v>
                </c:pt>
                <c:pt idx="136">
                  <c:v>222.19137463803042</c:v>
                </c:pt>
                <c:pt idx="137">
                  <c:v>222.64229245204979</c:v>
                </c:pt>
                <c:pt idx="138">
                  <c:v>223.09321026606915</c:v>
                </c:pt>
                <c:pt idx="139">
                  <c:v>223.54412808008851</c:v>
                </c:pt>
                <c:pt idx="140">
                  <c:v>223.99504589410788</c:v>
                </c:pt>
                <c:pt idx="141">
                  <c:v>224.44596370812724</c:v>
                </c:pt>
                <c:pt idx="142">
                  <c:v>224.8968815221466</c:v>
                </c:pt>
                <c:pt idx="143">
                  <c:v>225.34779933616596</c:v>
                </c:pt>
                <c:pt idx="144">
                  <c:v>225.79871715018533</c:v>
                </c:pt>
                <c:pt idx="145">
                  <c:v>226.24963496420469</c:v>
                </c:pt>
                <c:pt idx="146">
                  <c:v>226.70055277822405</c:v>
                </c:pt>
                <c:pt idx="147">
                  <c:v>227.15147059224341</c:v>
                </c:pt>
                <c:pt idx="148">
                  <c:v>227.60238840626278</c:v>
                </c:pt>
                <c:pt idx="149">
                  <c:v>228.05330622028214</c:v>
                </c:pt>
                <c:pt idx="150">
                  <c:v>228.5042240343015</c:v>
                </c:pt>
                <c:pt idx="151">
                  <c:v>228.95514184832086</c:v>
                </c:pt>
                <c:pt idx="152">
                  <c:v>229.40605966234023</c:v>
                </c:pt>
                <c:pt idx="153">
                  <c:v>229.85697747635959</c:v>
                </c:pt>
                <c:pt idx="154">
                  <c:v>230.30789529037895</c:v>
                </c:pt>
                <c:pt idx="155">
                  <c:v>230.75881310439831</c:v>
                </c:pt>
                <c:pt idx="156">
                  <c:v>231.20973091841768</c:v>
                </c:pt>
                <c:pt idx="157">
                  <c:v>231.66064873243704</c:v>
                </c:pt>
                <c:pt idx="158">
                  <c:v>232.1115665464564</c:v>
                </c:pt>
                <c:pt idx="159">
                  <c:v>232.56248436047576</c:v>
                </c:pt>
                <c:pt idx="160">
                  <c:v>233.01340217449513</c:v>
                </c:pt>
                <c:pt idx="161">
                  <c:v>233.46431998851449</c:v>
                </c:pt>
                <c:pt idx="162">
                  <c:v>233.91523780253385</c:v>
                </c:pt>
                <c:pt idx="163">
                  <c:v>234.36615561655321</c:v>
                </c:pt>
                <c:pt idx="164">
                  <c:v>234.81707343057258</c:v>
                </c:pt>
                <c:pt idx="165">
                  <c:v>235.26799124459194</c:v>
                </c:pt>
                <c:pt idx="166">
                  <c:v>235.7189090586113</c:v>
                </c:pt>
                <c:pt idx="167">
                  <c:v>236.16982687263067</c:v>
                </c:pt>
                <c:pt idx="168">
                  <c:v>236.62074468665003</c:v>
                </c:pt>
                <c:pt idx="169">
                  <c:v>237.07166250066939</c:v>
                </c:pt>
                <c:pt idx="170">
                  <c:v>237.52258031468875</c:v>
                </c:pt>
                <c:pt idx="171">
                  <c:v>237.97349812870812</c:v>
                </c:pt>
                <c:pt idx="172">
                  <c:v>238.42441594272748</c:v>
                </c:pt>
                <c:pt idx="173">
                  <c:v>238.87533375674684</c:v>
                </c:pt>
                <c:pt idx="174">
                  <c:v>239.3262515707662</c:v>
                </c:pt>
                <c:pt idx="175">
                  <c:v>239.77716938478557</c:v>
                </c:pt>
                <c:pt idx="176">
                  <c:v>240.22808719880493</c:v>
                </c:pt>
                <c:pt idx="177">
                  <c:v>240.67900501282429</c:v>
                </c:pt>
                <c:pt idx="178">
                  <c:v>241.12992282684365</c:v>
                </c:pt>
                <c:pt idx="179">
                  <c:v>241.58084064086302</c:v>
                </c:pt>
                <c:pt idx="180">
                  <c:v>242.03175845488238</c:v>
                </c:pt>
                <c:pt idx="181">
                  <c:v>242.48267626890174</c:v>
                </c:pt>
                <c:pt idx="182">
                  <c:v>242.9335940829211</c:v>
                </c:pt>
                <c:pt idx="183">
                  <c:v>243.38451189694047</c:v>
                </c:pt>
                <c:pt idx="184">
                  <c:v>243.83542971095983</c:v>
                </c:pt>
                <c:pt idx="185">
                  <c:v>244.28634752497919</c:v>
                </c:pt>
                <c:pt idx="186">
                  <c:v>244.73726533899855</c:v>
                </c:pt>
                <c:pt idx="187">
                  <c:v>245.18818315301792</c:v>
                </c:pt>
                <c:pt idx="188">
                  <c:v>245.63910096703728</c:v>
                </c:pt>
                <c:pt idx="189">
                  <c:v>246.09001878105664</c:v>
                </c:pt>
                <c:pt idx="190">
                  <c:v>246.540936595076</c:v>
                </c:pt>
                <c:pt idx="191">
                  <c:v>246.99185440909537</c:v>
                </c:pt>
                <c:pt idx="192">
                  <c:v>247.44277222311473</c:v>
                </c:pt>
                <c:pt idx="193">
                  <c:v>247.89369003713409</c:v>
                </c:pt>
                <c:pt idx="194">
                  <c:v>248.34460785115346</c:v>
                </c:pt>
                <c:pt idx="195">
                  <c:v>248.79552566517282</c:v>
                </c:pt>
                <c:pt idx="196">
                  <c:v>249.24644347919218</c:v>
                </c:pt>
                <c:pt idx="197">
                  <c:v>249.69736129321154</c:v>
                </c:pt>
                <c:pt idx="198">
                  <c:v>250.14827910723091</c:v>
                </c:pt>
                <c:pt idx="199">
                  <c:v>250.59919692125027</c:v>
                </c:pt>
                <c:pt idx="200">
                  <c:v>251.05011473526952</c:v>
                </c:pt>
              </c:numCache>
            </c:numRef>
          </c:cat>
          <c:val>
            <c:numRef>
              <c:f>'SPERT® Normal Scheduler'!$HW$110:$PO$110</c:f>
              <c:numCache>
                <c:formatCode>General</c:formatCode>
                <c:ptCount val="201"/>
                <c:pt idx="0">
                  <c:v>2.9485517809334423E-4</c:v>
                </c:pt>
                <c:pt idx="1">
                  <c:v>3.2247780561875242E-4</c:v>
                </c:pt>
                <c:pt idx="2">
                  <c:v>3.5237090001617922E-4</c:v>
                </c:pt>
                <c:pt idx="3">
                  <c:v>3.8468865318023587E-4</c:v>
                </c:pt>
                <c:pt idx="4">
                  <c:v>4.1959263086433309E-4</c:v>
                </c:pt>
                <c:pt idx="5">
                  <c:v>4.5725184126250995E-4</c:v>
                </c:pt>
                <c:pt idx="6">
                  <c:v>4.978427748782131E-4</c:v>
                </c:pt>
                <c:pt idx="7">
                  <c:v>5.4154941285130837E-4</c:v>
                </c:pt>
                <c:pt idx="8">
                  <c:v>5.8856320086684687E-4</c:v>
                </c:pt>
                <c:pt idx="9">
                  <c:v>6.3908298573853617E-4</c:v>
                </c:pt>
                <c:pt idx="10">
                  <c:v>6.9331491174853962E-4</c:v>
                </c:pt>
                <c:pt idx="11">
                  <c:v>7.5147227383466034E-4</c:v>
                </c:pt>
                <c:pt idx="12">
                  <c:v>8.1377532474816692E-4</c:v>
                </c:pt>
                <c:pt idx="13">
                  <c:v>8.8045103336191163E-4</c:v>
                </c:pt>
                <c:pt idx="14">
                  <c:v>9.5173279139081459E-4</c:v>
                </c:pt>
                <c:pt idx="15">
                  <c:v>1.0278600658965192E-3</c:v>
                </c:pt>
                <c:pt idx="16">
                  <c:v>1.1090779950866142E-3</c:v>
                </c:pt>
                <c:pt idx="17">
                  <c:v>1.1956369250872845E-3</c:v>
                </c:pt>
                <c:pt idx="18">
                  <c:v>1.2877918855678119E-3</c:v>
                </c:pt>
                <c:pt idx="19">
                  <c:v>1.3858020023266035E-3</c:v>
                </c:pt>
                <c:pt idx="20">
                  <c:v>1.4899298452121928E-3</c:v>
                </c:pt>
                <c:pt idx="21">
                  <c:v>1.600440710048999E-3</c:v>
                </c:pt>
                <c:pt idx="22">
                  <c:v>1.7176018335668948E-3</c:v>
                </c:pt>
                <c:pt idx="23">
                  <c:v>1.8416815406952184E-3</c:v>
                </c:pt>
                <c:pt idx="24">
                  <c:v>1.9729483239755968E-3</c:v>
                </c:pt>
                <c:pt idx="25">
                  <c:v>2.1116698552724271E-3</c:v>
                </c:pt>
                <c:pt idx="26">
                  <c:v>2.2581119304143455E-3</c:v>
                </c:pt>
                <c:pt idx="27">
                  <c:v>2.4125373478823759E-3</c:v>
                </c:pt>
                <c:pt idx="28">
                  <c:v>2.5752047231689321E-3</c:v>
                </c:pt>
                <c:pt idx="29">
                  <c:v>2.7463672409640937E-3</c:v>
                </c:pt>
                <c:pt idx="30">
                  <c:v>2.9262713478783978E-3</c:v>
                </c:pt>
                <c:pt idx="31">
                  <c:v>3.1151553889822211E-3</c:v>
                </c:pt>
                <c:pt idx="32">
                  <c:v>3.313248192026354E-3</c:v>
                </c:pt>
                <c:pt idx="33">
                  <c:v>3.5207676038033942E-3</c:v>
                </c:pt>
                <c:pt idx="34">
                  <c:v>3.737918983710127E-3</c:v>
                </c:pt>
                <c:pt idx="35">
                  <c:v>3.9648936601731121E-3</c:v>
                </c:pt>
                <c:pt idx="36">
                  <c:v>4.2018673561976588E-3</c:v>
                </c:pt>
                <c:pt idx="37">
                  <c:v>4.4489985908897339E-3</c:v>
                </c:pt>
                <c:pt idx="38">
                  <c:v>4.7064270643749333E-3</c:v>
                </c:pt>
                <c:pt idx="39">
                  <c:v>4.974272034093387E-3</c:v>
                </c:pt>
                <c:pt idx="40">
                  <c:v>5.2526306909780477E-3</c:v>
                </c:pt>
                <c:pt idx="41">
                  <c:v>5.5415765445206962E-3</c:v>
                </c:pt>
                <c:pt idx="42">
                  <c:v>5.8411578261888765E-3</c:v>
                </c:pt>
                <c:pt idx="43">
                  <c:v>6.151395921072049E-3</c:v>
                </c:pt>
                <c:pt idx="44">
                  <c:v>6.4722838380005046E-3</c:v>
                </c:pt>
                <c:pt idx="45">
                  <c:v>6.8037847286903019E-3</c:v>
                </c:pt>
                <c:pt idx="46">
                  <c:v>7.1458304667159729E-3</c:v>
                </c:pt>
                <c:pt idx="47">
                  <c:v>7.4983202972946743E-3</c:v>
                </c:pt>
                <c:pt idx="48">
                  <c:v>7.8611195689759824E-3</c:v>
                </c:pt>
                <c:pt idx="49">
                  <c:v>8.2340585583657536E-3</c:v>
                </c:pt>
                <c:pt idx="50">
                  <c:v>8.6169313989664705E-3</c:v>
                </c:pt>
                <c:pt idx="51">
                  <c:v>9.0094951250866036E-3</c:v>
                </c:pt>
                <c:pt idx="52">
                  <c:v>9.4114688415546845E-3</c:v>
                </c:pt>
                <c:pt idx="53">
                  <c:v>9.8225330296675753E-3</c:v>
                </c:pt>
                <c:pt idx="54">
                  <c:v>1.0242328999405447E-2</c:v>
                </c:pt>
                <c:pt idx="55">
                  <c:v>1.0670458497456922E-2</c:v>
                </c:pt>
                <c:pt idx="56">
                  <c:v>1.1106483480017014E-2</c:v>
                </c:pt>
                <c:pt idx="57">
                  <c:v>1.1549926058648404E-2</c:v>
                </c:pt>
                <c:pt idx="58">
                  <c:v>1.2000268626734882E-2</c:v>
                </c:pt>
                <c:pt idx="59">
                  <c:v>1.2456954173207068E-2</c:v>
                </c:pt>
                <c:pt idx="60">
                  <c:v>1.2919386789288077E-2</c:v>
                </c:pt>
                <c:pt idx="61">
                  <c:v>1.3386932372994998E-2</c:v>
                </c:pt>
                <c:pt idx="62">
                  <c:v>1.3858919535046203E-2</c:v>
                </c:pt>
                <c:pt idx="63">
                  <c:v>1.4334640708670387E-2</c:v>
                </c:pt>
                <c:pt idx="64">
                  <c:v>1.4813353464598398E-2</c:v>
                </c:pt>
                <c:pt idx="65">
                  <c:v>1.5294282031250337E-2</c:v>
                </c:pt>
                <c:pt idx="66">
                  <c:v>1.5776619018817335E-2</c:v>
                </c:pt>
                <c:pt idx="67">
                  <c:v>1.6259527344588756E-2</c:v>
                </c:pt>
                <c:pt idx="68">
                  <c:v>1.6742142355501106E-2</c:v>
                </c:pt>
                <c:pt idx="69">
                  <c:v>1.7223574142495517E-2</c:v>
                </c:pt>
                <c:pt idx="70">
                  <c:v>1.7702910039876802E-2</c:v>
                </c:pt>
                <c:pt idx="71">
                  <c:v>1.8179217301480397E-2</c:v>
                </c:pt>
                <c:pt idx="72">
                  <c:v>1.8651545944085288E-2</c:v>
                </c:pt>
                <c:pt idx="73">
                  <c:v>1.9118931747173523E-2</c:v>
                </c:pt>
                <c:pt idx="74">
                  <c:v>1.9580399396841433E-2</c:v>
                </c:pt>
                <c:pt idx="75">
                  <c:v>2.003496576042621E-2</c:v>
                </c:pt>
                <c:pt idx="76">
                  <c:v>2.0481643277235971E-2</c:v>
                </c:pt>
                <c:pt idx="77">
                  <c:v>2.0919443449672396E-2</c:v>
                </c:pt>
                <c:pt idx="78">
                  <c:v>2.134738041802417E-2</c:v>
                </c:pt>
                <c:pt idx="79">
                  <c:v>2.176447460129674E-2</c:v>
                </c:pt>
                <c:pt idx="80">
                  <c:v>2.2169756385638728E-2</c:v>
                </c:pt>
                <c:pt idx="81">
                  <c:v>2.2562269841237478E-2</c:v>
                </c:pt>
                <c:pt idx="82">
                  <c:v>2.2941076447992877E-2</c:v>
                </c:pt>
                <c:pt idx="83">
                  <c:v>2.330525880984723E-2</c:v>
                </c:pt>
                <c:pt idx="84">
                  <c:v>2.3653924337355945E-2</c:v>
                </c:pt>
                <c:pt idx="85">
                  <c:v>2.39862088779332E-2</c:v>
                </c:pt>
                <c:pt idx="86">
                  <c:v>2.4301280273203198E-2</c:v>
                </c:pt>
                <c:pt idx="87">
                  <c:v>2.459834182303277E-2</c:v>
                </c:pt>
                <c:pt idx="88">
                  <c:v>2.4876635636116612E-2</c:v>
                </c:pt>
                <c:pt idx="89">
                  <c:v>2.513544584743169E-2</c:v>
                </c:pt>
                <c:pt idx="90">
                  <c:v>2.5374101683470946E-2</c:v>
                </c:pt>
                <c:pt idx="91">
                  <c:v>2.559198035690553E-2</c:v>
                </c:pt>
                <c:pt idx="92">
                  <c:v>2.5788509773204734E-2</c:v>
                </c:pt>
                <c:pt idx="93">
                  <c:v>2.596317103275839E-2</c:v>
                </c:pt>
                <c:pt idx="94">
                  <c:v>2.611550071319033E-2</c:v>
                </c:pt>
                <c:pt idx="95">
                  <c:v>2.6245092917816092E-2</c:v>
                </c:pt>
                <c:pt idx="96">
                  <c:v>2.6351601077573457E-2</c:v>
                </c:pt>
                <c:pt idx="97">
                  <c:v>2.643473949523055E-2</c:v>
                </c:pt>
                <c:pt idx="98">
                  <c:v>2.6494284622242105E-2</c:v>
                </c:pt>
                <c:pt idx="99">
                  <c:v>2.6530076060266972E-2</c:v>
                </c:pt>
                <c:pt idx="100">
                  <c:v>2.6542017281067261E-2</c:v>
                </c:pt>
                <c:pt idx="101">
                  <c:v>2.6530076060266965E-2</c:v>
                </c:pt>
                <c:pt idx="102">
                  <c:v>2.6494284622242095E-2</c:v>
                </c:pt>
                <c:pt idx="103">
                  <c:v>2.6434739495230532E-2</c:v>
                </c:pt>
                <c:pt idx="104">
                  <c:v>2.6351601077573429E-2</c:v>
                </c:pt>
                <c:pt idx="105">
                  <c:v>2.6245092917816064E-2</c:v>
                </c:pt>
                <c:pt idx="106">
                  <c:v>2.6115500713190298E-2</c:v>
                </c:pt>
                <c:pt idx="107">
                  <c:v>2.5963171032758352E-2</c:v>
                </c:pt>
                <c:pt idx="108">
                  <c:v>2.5788509773204689E-2</c:v>
                </c:pt>
                <c:pt idx="109">
                  <c:v>2.5591980356905474E-2</c:v>
                </c:pt>
                <c:pt idx="110">
                  <c:v>2.5374101683470891E-2</c:v>
                </c:pt>
                <c:pt idx="111">
                  <c:v>2.5135445847431628E-2</c:v>
                </c:pt>
                <c:pt idx="112">
                  <c:v>2.4876635636116546E-2</c:v>
                </c:pt>
                <c:pt idx="113">
                  <c:v>2.4598341823032697E-2</c:v>
                </c:pt>
                <c:pt idx="114">
                  <c:v>2.4301280273203121E-2</c:v>
                </c:pt>
                <c:pt idx="115">
                  <c:v>2.3986208877933117E-2</c:v>
                </c:pt>
                <c:pt idx="116">
                  <c:v>2.3653924337355858E-2</c:v>
                </c:pt>
                <c:pt idx="117">
                  <c:v>2.330525880984714E-2</c:v>
                </c:pt>
                <c:pt idx="118">
                  <c:v>2.2941076447992783E-2</c:v>
                </c:pt>
                <c:pt idx="119">
                  <c:v>2.2562269841237381E-2</c:v>
                </c:pt>
                <c:pt idx="120">
                  <c:v>2.2169756385638627E-2</c:v>
                </c:pt>
                <c:pt idx="121">
                  <c:v>2.176447460129664E-2</c:v>
                </c:pt>
                <c:pt idx="122">
                  <c:v>2.1347380418024062E-2</c:v>
                </c:pt>
                <c:pt idx="123">
                  <c:v>2.0919443449672285E-2</c:v>
                </c:pt>
                <c:pt idx="124">
                  <c:v>2.0481643277235864E-2</c:v>
                </c:pt>
                <c:pt idx="125">
                  <c:v>2.0034965760426095E-2</c:v>
                </c:pt>
                <c:pt idx="126">
                  <c:v>1.9580399396841319E-2</c:v>
                </c:pt>
                <c:pt idx="127">
                  <c:v>1.9118931747173412E-2</c:v>
                </c:pt>
                <c:pt idx="128">
                  <c:v>1.8651545944085173E-2</c:v>
                </c:pt>
                <c:pt idx="129">
                  <c:v>1.8179217301480279E-2</c:v>
                </c:pt>
                <c:pt idx="130">
                  <c:v>1.7702910039876681E-2</c:v>
                </c:pt>
                <c:pt idx="131">
                  <c:v>1.7223574142495392E-2</c:v>
                </c:pt>
                <c:pt idx="132">
                  <c:v>1.6742142355500984E-2</c:v>
                </c:pt>
                <c:pt idx="133">
                  <c:v>1.6259527344588638E-2</c:v>
                </c:pt>
                <c:pt idx="134">
                  <c:v>1.5776619018817217E-2</c:v>
                </c:pt>
                <c:pt idx="135">
                  <c:v>1.5294282031250215E-2</c:v>
                </c:pt>
                <c:pt idx="136">
                  <c:v>1.4813353464598276E-2</c:v>
                </c:pt>
                <c:pt idx="137">
                  <c:v>1.4334640708670264E-2</c:v>
                </c:pt>
                <c:pt idx="138">
                  <c:v>1.3858919535046085E-2</c:v>
                </c:pt>
                <c:pt idx="139">
                  <c:v>1.3386932372994882E-2</c:v>
                </c:pt>
                <c:pt idx="140">
                  <c:v>1.2919386789287961E-2</c:v>
                </c:pt>
                <c:pt idx="141">
                  <c:v>1.2456954173206953E-2</c:v>
                </c:pt>
                <c:pt idx="142">
                  <c:v>1.2000268626734768E-2</c:v>
                </c:pt>
                <c:pt idx="143">
                  <c:v>1.1549926058648291E-2</c:v>
                </c:pt>
                <c:pt idx="144">
                  <c:v>1.1106483480016905E-2</c:v>
                </c:pt>
                <c:pt idx="145">
                  <c:v>1.0670458497456813E-2</c:v>
                </c:pt>
                <c:pt idx="146">
                  <c:v>1.0242328999405342E-2</c:v>
                </c:pt>
                <c:pt idx="147">
                  <c:v>9.8225330296674712E-3</c:v>
                </c:pt>
                <c:pt idx="148">
                  <c:v>9.4114688415545822E-3</c:v>
                </c:pt>
                <c:pt idx="149">
                  <c:v>9.0094951250865047E-3</c:v>
                </c:pt>
                <c:pt idx="150">
                  <c:v>8.6169313989663699E-3</c:v>
                </c:pt>
                <c:pt idx="151">
                  <c:v>8.2340585583656582E-3</c:v>
                </c:pt>
                <c:pt idx="152">
                  <c:v>7.8611195689758887E-3</c:v>
                </c:pt>
                <c:pt idx="153">
                  <c:v>7.4983202972945823E-3</c:v>
                </c:pt>
                <c:pt idx="154">
                  <c:v>7.1458304667158853E-3</c:v>
                </c:pt>
                <c:pt idx="155">
                  <c:v>6.8037847286902186E-3</c:v>
                </c:pt>
                <c:pt idx="156">
                  <c:v>6.4722838380004213E-3</c:v>
                </c:pt>
                <c:pt idx="157">
                  <c:v>6.1513959210719692E-3</c:v>
                </c:pt>
                <c:pt idx="158">
                  <c:v>5.8411578261888001E-3</c:v>
                </c:pt>
                <c:pt idx="159">
                  <c:v>5.5415765445206207E-3</c:v>
                </c:pt>
                <c:pt idx="160">
                  <c:v>5.2526306909779748E-3</c:v>
                </c:pt>
                <c:pt idx="161">
                  <c:v>4.9742720340933185E-3</c:v>
                </c:pt>
                <c:pt idx="162">
                  <c:v>4.7064270643748666E-3</c:v>
                </c:pt>
                <c:pt idx="163">
                  <c:v>4.4489985908896679E-3</c:v>
                </c:pt>
                <c:pt idx="164">
                  <c:v>4.2018673561975981E-3</c:v>
                </c:pt>
                <c:pt idx="165">
                  <c:v>3.964893660173054E-3</c:v>
                </c:pt>
                <c:pt idx="166">
                  <c:v>3.7379189837100707E-3</c:v>
                </c:pt>
                <c:pt idx="167">
                  <c:v>3.52076760380334E-3</c:v>
                </c:pt>
                <c:pt idx="168">
                  <c:v>3.3132481920263028E-3</c:v>
                </c:pt>
                <c:pt idx="169">
                  <c:v>3.1151553889821725E-3</c:v>
                </c:pt>
                <c:pt idx="170">
                  <c:v>2.9262713478783509E-3</c:v>
                </c:pt>
                <c:pt idx="171">
                  <c:v>2.7463672409640499E-3</c:v>
                </c:pt>
                <c:pt idx="172">
                  <c:v>2.5752047231688909E-3</c:v>
                </c:pt>
                <c:pt idx="173">
                  <c:v>2.412537347882336E-3</c:v>
                </c:pt>
                <c:pt idx="174">
                  <c:v>2.2581119304143078E-3</c:v>
                </c:pt>
                <c:pt idx="175">
                  <c:v>2.111669855272389E-3</c:v>
                </c:pt>
                <c:pt idx="176">
                  <c:v>1.9729483239755625E-3</c:v>
                </c:pt>
                <c:pt idx="177">
                  <c:v>1.8416815406951863E-3</c:v>
                </c:pt>
                <c:pt idx="178">
                  <c:v>1.7176018335668646E-3</c:v>
                </c:pt>
                <c:pt idx="179">
                  <c:v>1.6004407100489706E-3</c:v>
                </c:pt>
                <c:pt idx="180">
                  <c:v>1.4899298452121657E-3</c:v>
                </c:pt>
                <c:pt idx="181">
                  <c:v>1.3858020023265777E-3</c:v>
                </c:pt>
                <c:pt idx="182">
                  <c:v>1.2877918855677879E-3</c:v>
                </c:pt>
                <c:pt idx="183">
                  <c:v>1.1956369250872617E-3</c:v>
                </c:pt>
                <c:pt idx="184">
                  <c:v>1.1090779950865934E-3</c:v>
                </c:pt>
                <c:pt idx="185">
                  <c:v>1.0278600658964996E-3</c:v>
                </c:pt>
                <c:pt idx="186">
                  <c:v>9.5173279139079583E-4</c:v>
                </c:pt>
                <c:pt idx="187">
                  <c:v>8.804510333618945E-4</c:v>
                </c:pt>
                <c:pt idx="188">
                  <c:v>8.1377532474815066E-4</c:v>
                </c:pt>
                <c:pt idx="189">
                  <c:v>7.5147227383464495E-4</c:v>
                </c:pt>
                <c:pt idx="190">
                  <c:v>6.9331491174852552E-4</c:v>
                </c:pt>
                <c:pt idx="191">
                  <c:v>6.3908298573852305E-4</c:v>
                </c:pt>
                <c:pt idx="192">
                  <c:v>5.8856320086683451E-4</c:v>
                </c:pt>
                <c:pt idx="193">
                  <c:v>5.415494128512971E-4</c:v>
                </c:pt>
                <c:pt idx="194">
                  <c:v>4.9784277487820237E-4</c:v>
                </c:pt>
                <c:pt idx="195">
                  <c:v>4.5725184126250014E-4</c:v>
                </c:pt>
                <c:pt idx="196">
                  <c:v>4.1959263086432372E-4</c:v>
                </c:pt>
                <c:pt idx="197">
                  <c:v>3.8468865318022735E-4</c:v>
                </c:pt>
                <c:pt idx="198">
                  <c:v>3.5237090001617142E-4</c:v>
                </c:pt>
                <c:pt idx="199">
                  <c:v>3.2247780561874527E-4</c:v>
                </c:pt>
                <c:pt idx="200">
                  <c:v>2.9485517809334423E-4</c:v>
                </c:pt>
              </c:numCache>
            </c:numRef>
          </c:val>
          <c:smooth val="0"/>
          <c:extLst>
            <c:ext xmlns:c16="http://schemas.microsoft.com/office/drawing/2014/chart" uri="{C3380CC4-5D6E-409C-BE32-E72D297353CC}">
              <c16:uniqueId val="{00000003-8DB4-43E5-A53A-079DDD55B574}"/>
            </c:ext>
          </c:extLst>
        </c:ser>
        <c:dLbls>
          <c:showLegendKey val="0"/>
          <c:showVal val="0"/>
          <c:showCatName val="0"/>
          <c:showSerName val="0"/>
          <c:showPercent val="0"/>
          <c:showBubbleSize val="0"/>
        </c:dLbls>
        <c:marker val="1"/>
        <c:smooth val="0"/>
        <c:axId val="613283808"/>
        <c:axId val="613280200"/>
      </c:lineChart>
      <c:catAx>
        <c:axId val="613283808"/>
        <c:scaling>
          <c:orientation val="minMax"/>
        </c:scaling>
        <c:delete val="0"/>
        <c:axPos val="b"/>
        <c:numFmt formatCode="#,##0_);\(#,##0\)"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0200"/>
        <c:crosses val="autoZero"/>
        <c:auto val="1"/>
        <c:lblAlgn val="ctr"/>
        <c:lblOffset val="100"/>
        <c:noMultiLvlLbl val="0"/>
      </c:catAx>
      <c:valAx>
        <c:axId val="613280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380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gradFill>
      <a:gsLst>
        <a:gs pos="1500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6D9-4309-87ED-2DD967C98651}"/>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A6D9-4309-87ED-2DD967C98651}"/>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05-A6D9-4309-87ED-2DD967C98651}"/>
              </c:ext>
            </c:extLst>
          </c:dPt>
          <c:val>
            <c:numRef>
              <c:f>'SPERT® Normal Charts'!$D$15:$D$17</c:f>
              <c:numCache>
                <c:formatCode>0%</c:formatCode>
                <c:ptCount val="3"/>
                <c:pt idx="0">
                  <c:v>0.80352739416061048</c:v>
                </c:pt>
                <c:pt idx="1">
                  <c:v>9.823630291969479E-2</c:v>
                </c:pt>
                <c:pt idx="2">
                  <c:v>9.8236302919694762E-2</c:v>
                </c:pt>
              </c:numCache>
            </c:numRef>
          </c:val>
          <c:extLst>
            <c:ext xmlns:c16="http://schemas.microsoft.com/office/drawing/2014/chart" uri="{C3380CC4-5D6E-409C-BE32-E72D297353CC}">
              <c16:uniqueId val="{00000006-A6D9-4309-87ED-2DD967C9865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title pos="t" align="ctr" overlay="0">
      <cx:tx>
        <cx:txData>
          <cx:v>SPERT® Monte Carlo Simulation</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SPERT® Monte Carlo Simulation</a:t>
          </a:r>
        </a:p>
      </cx:txPr>
    </cx:title>
    <cx:plotArea>
      <cx:plotAreaRegion>
        <cx:series layoutId="clusteredColumn" uniqueId="{CD6D8552-D45A-4232-806D-0BE5BC2D6F17}">
          <cx:dataId val="0"/>
          <cx:layoutPr>
            <cx:binning intervalClosed="r"/>
          </cx:layoutPr>
        </cx:series>
      </cx:plotAreaRegion>
      <cx:axis id="0">
        <cx:catScaling gapWidth="0"/>
        <cx:tickLabels/>
        <cx:numFmt formatCode="#,##0" sourceLinked="0"/>
      </cx:axis>
      <cx:axis id="1">
        <cx:valScaling/>
        <cx:majorGridlines/>
        <cx:tickLabels/>
      </cx:axis>
    </cx:plotArea>
  </cx:chart>
  <cx:spPr>
    <a:gradFill>
      <a:gsLst>
        <a:gs pos="1500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gradFill>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microsoft.com/office/2014/relationships/chartEx" Target="../charts/chartEx1.xml"/><Relationship Id="rId2" Type="http://schemas.openxmlformats.org/officeDocument/2006/relationships/chart" Target="../charts/chart11.xml"/><Relationship Id="rId1" Type="http://schemas.openxmlformats.org/officeDocument/2006/relationships/image" Target="../media/image5.jpeg"/><Relationship Id="rId4" Type="http://schemas.openxmlformats.org/officeDocument/2006/relationships/hyperlink" Target="https://www.statisticalpert.com/contact-me/" TargetMode="External"/></Relationships>
</file>

<file path=xl/drawings/_rels/drawing11.xml.rels><?xml version="1.0" encoding="UTF-8" standalone="yes"?>
<Relationships xmlns="http://schemas.openxmlformats.org/package/2006/relationships"><Relationship Id="rId2" Type="http://schemas.openxmlformats.org/officeDocument/2006/relationships/hyperlink" Target="https://www.statisticalpert.com/contact-me/" TargetMode="External"/><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hyperlink" Target="https://www.statisticalpert.com/contact-me/" TargetMode="External"/><Relationship Id="rId1" Type="http://schemas.openxmlformats.org/officeDocument/2006/relationships/image" Target="../media/image5.jpeg"/><Relationship Id="rId4" Type="http://schemas.openxmlformats.org/officeDocument/2006/relationships/image" Target="../media/image8.png"/></Relationships>
</file>

<file path=xl/drawings/_rels/drawing13.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image" Target="../media/image5.jpeg"/><Relationship Id="rId5" Type="http://schemas.openxmlformats.org/officeDocument/2006/relationships/chart" Target="../charts/chart15.xml"/><Relationship Id="rId4" Type="http://schemas.openxmlformats.org/officeDocument/2006/relationships/hyperlink" Target="https://www.statisticalpert.com/contact-me/" TargetMode="External"/></Relationships>
</file>

<file path=xl/drawings/_rels/drawing14.xml.rels><?xml version="1.0" encoding="UTF-8" standalone="yes"?>
<Relationships xmlns="http://schemas.openxmlformats.org/package/2006/relationships"><Relationship Id="rId2" Type="http://schemas.openxmlformats.org/officeDocument/2006/relationships/hyperlink" Target="https://www.statisticalpert.com/contact-me/" TargetMode="External"/><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2" Type="http://schemas.openxmlformats.org/officeDocument/2006/relationships/hyperlink" Target="https://www.statisticalpert.com/contact-me/" TargetMode="External"/><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hyperlink" Target="https://www.statisticalpert.com/contact-me/" TargetMode="External"/><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jpeg"/><Relationship Id="rId4" Type="http://schemas.openxmlformats.org/officeDocument/2006/relationships/hyperlink" Target="https://www.statisticalpert.com/contact-me/" TargetMode="External"/></Relationships>
</file>

<file path=xl/drawings/_rels/drawing5.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5.jpeg"/><Relationship Id="rId1" Type="http://schemas.openxmlformats.org/officeDocument/2006/relationships/chart" Target="../charts/chart1.xml"/><Relationship Id="rId4" Type="http://schemas.openxmlformats.org/officeDocument/2006/relationships/hyperlink" Target="https://www.statisticalpert.com/contact-me/" TargetMode="External"/></Relationships>
</file>

<file path=xl/drawings/_rels/drawing6.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media/image5.jpeg"/><Relationship Id="rId1" Type="http://schemas.openxmlformats.org/officeDocument/2006/relationships/chart" Target="../charts/chart3.xml"/><Relationship Id="rId4" Type="http://schemas.openxmlformats.org/officeDocument/2006/relationships/hyperlink" Target="https://www.statisticalpert.com/contact-me/" TargetMode="External"/></Relationships>
</file>

<file path=xl/drawings/_rels/drawing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image" Target="../media/image5.jpeg"/><Relationship Id="rId1" Type="http://schemas.openxmlformats.org/officeDocument/2006/relationships/chart" Target="../charts/chart5.xml"/><Relationship Id="rId4" Type="http://schemas.openxmlformats.org/officeDocument/2006/relationships/hyperlink" Target="https://www.statisticalpert.com/contact-me/" TargetMode="External"/></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image" Target="../media/image5.jpeg"/><Relationship Id="rId1" Type="http://schemas.openxmlformats.org/officeDocument/2006/relationships/chart" Target="../charts/chart7.xml"/><Relationship Id="rId4" Type="http://schemas.openxmlformats.org/officeDocument/2006/relationships/hyperlink" Target="https://www.statisticalpert.com/contact-me/" TargetMode="External"/></Relationships>
</file>

<file path=xl/drawings/_rels/drawing9.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image" Target="../media/image5.jpeg"/><Relationship Id="rId1" Type="http://schemas.openxmlformats.org/officeDocument/2006/relationships/chart" Target="../charts/chart9.xml"/><Relationship Id="rId4" Type="http://schemas.openxmlformats.org/officeDocument/2006/relationships/hyperlink" Target="https://www.statisticalpert.com/contact-m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111226</xdr:colOff>
      <xdr:row>1</xdr:row>
      <xdr:rowOff>0</xdr:rowOff>
    </xdr:from>
    <xdr:to>
      <xdr:col>1</xdr:col>
      <xdr:colOff>0</xdr:colOff>
      <xdr:row>1</xdr:row>
      <xdr:rowOff>320803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226" y="190500"/>
          <a:ext cx="488849" cy="320803"/>
        </a:xfrm>
        <a:prstGeom prst="rect">
          <a:avLst/>
        </a:prstGeom>
      </xdr:spPr>
    </xdr:pic>
    <xdr:clientData/>
  </xdr:twoCellAnchor>
  <xdr:twoCellAnchor editAs="oneCell">
    <xdr:from>
      <xdr:col>3</xdr:col>
      <xdr:colOff>19049</xdr:colOff>
      <xdr:row>11</xdr:row>
      <xdr:rowOff>19891</xdr:rowOff>
    </xdr:from>
    <xdr:to>
      <xdr:col>9</xdr:col>
      <xdr:colOff>136524</xdr:colOff>
      <xdr:row>20</xdr:row>
      <xdr:rowOff>173834</xdr:rowOff>
    </xdr:to>
    <xdr:pic>
      <xdr:nvPicPr>
        <xdr:cNvPr id="2" name="Picture 1">
          <a:extLst>
            <a:ext uri="{FF2B5EF4-FFF2-40B4-BE49-F238E27FC236}">
              <a16:creationId xmlns:a16="http://schemas.microsoft.com/office/drawing/2014/main" id="{D2F3477B-C33B-4EFF-8459-9201BD89F96A}"/>
            </a:ext>
          </a:extLst>
        </xdr:cNvPr>
        <xdr:cNvPicPr>
          <a:picLocks noChangeAspect="1"/>
        </xdr:cNvPicPr>
      </xdr:nvPicPr>
      <xdr:blipFill>
        <a:blip xmlns:r="http://schemas.openxmlformats.org/officeDocument/2006/relationships" r:embed="rId2"/>
        <a:stretch>
          <a:fillRect/>
        </a:stretch>
      </xdr:blipFill>
      <xdr:spPr>
        <a:xfrm>
          <a:off x="8201024" y="2321766"/>
          <a:ext cx="3889375" cy="1839868"/>
        </a:xfrm>
        <a:prstGeom prst="rect">
          <a:avLst/>
        </a:prstGeom>
      </xdr:spPr>
    </xdr:pic>
    <xdr:clientData/>
  </xdr:twoCellAnchor>
  <xdr:twoCellAnchor editAs="oneCell">
    <xdr:from>
      <xdr:col>3</xdr:col>
      <xdr:colOff>9524</xdr:colOff>
      <xdr:row>22</xdr:row>
      <xdr:rowOff>177567</xdr:rowOff>
    </xdr:from>
    <xdr:to>
      <xdr:col>9</xdr:col>
      <xdr:colOff>149716</xdr:colOff>
      <xdr:row>32</xdr:row>
      <xdr:rowOff>133350</xdr:rowOff>
    </xdr:to>
    <xdr:pic>
      <xdr:nvPicPr>
        <xdr:cNvPr id="5" name="Picture 4">
          <a:extLst>
            <a:ext uri="{FF2B5EF4-FFF2-40B4-BE49-F238E27FC236}">
              <a16:creationId xmlns:a16="http://schemas.microsoft.com/office/drawing/2014/main" id="{01861625-6455-F1A1-6BF3-E1A7BE97590D}"/>
            </a:ext>
          </a:extLst>
        </xdr:cNvPr>
        <xdr:cNvPicPr>
          <a:picLocks noChangeAspect="1"/>
        </xdr:cNvPicPr>
      </xdr:nvPicPr>
      <xdr:blipFill>
        <a:blip xmlns:r="http://schemas.openxmlformats.org/officeDocument/2006/relationships" r:embed="rId3"/>
        <a:stretch>
          <a:fillRect/>
        </a:stretch>
      </xdr:blipFill>
      <xdr:spPr>
        <a:xfrm>
          <a:off x="8372474" y="4406667"/>
          <a:ext cx="3997817" cy="176553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0</xdr:col>
      <xdr:colOff>371477</xdr:colOff>
      <xdr:row>0</xdr:row>
      <xdr:rowOff>238125</xdr:rowOff>
    </xdr:to>
    <xdr:pic>
      <xdr:nvPicPr>
        <xdr:cNvPr id="3" name="Picture 2">
          <a:extLst>
            <a:ext uri="{FF2B5EF4-FFF2-40B4-BE49-F238E27FC236}">
              <a16:creationId xmlns:a16="http://schemas.microsoft.com/office/drawing/2014/main" id="{DD49622F-8D51-45D5-9293-62B3F97544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38100"/>
          <a:ext cx="304802" cy="200025"/>
        </a:xfrm>
        <a:prstGeom prst="rect">
          <a:avLst/>
        </a:prstGeom>
      </xdr:spPr>
    </xdr:pic>
    <xdr:clientData/>
  </xdr:twoCellAnchor>
  <xdr:twoCellAnchor>
    <xdr:from>
      <xdr:col>4</xdr:col>
      <xdr:colOff>247652</xdr:colOff>
      <xdr:row>26</xdr:row>
      <xdr:rowOff>180975</xdr:rowOff>
    </xdr:from>
    <xdr:to>
      <xdr:col>15</xdr:col>
      <xdr:colOff>85725</xdr:colOff>
      <xdr:row>42</xdr:row>
      <xdr:rowOff>0</xdr:rowOff>
    </xdr:to>
    <xdr:graphicFrame macro="">
      <xdr:nvGraphicFramePr>
        <xdr:cNvPr id="4" name="Chart 3">
          <a:extLst>
            <a:ext uri="{FF2B5EF4-FFF2-40B4-BE49-F238E27FC236}">
              <a16:creationId xmlns:a16="http://schemas.microsoft.com/office/drawing/2014/main" id="{9FBFF15C-4771-4FAE-A882-060B7EA596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266700</xdr:colOff>
      <xdr:row>8</xdr:row>
      <xdr:rowOff>209550</xdr:rowOff>
    </xdr:from>
    <xdr:to>
      <xdr:col>15</xdr:col>
      <xdr:colOff>76200</xdr:colOff>
      <xdr:row>26</xdr:row>
      <xdr:rowOff>0</xdr:rowOff>
    </xdr:to>
    <mc:AlternateContent xmlns:mc="http://schemas.openxmlformats.org/markup-compatibility/2006">
      <mc:Choice xmlns:cx1="http://schemas.microsoft.com/office/drawing/2015/9/8/chartex" Requires="cx1">
        <xdr:graphicFrame macro="">
          <xdr:nvGraphicFramePr>
            <xdr:cNvPr id="5" name="Chart 4">
              <a:extLst>
                <a:ext uri="{FF2B5EF4-FFF2-40B4-BE49-F238E27FC236}">
                  <a16:creationId xmlns:a16="http://schemas.microsoft.com/office/drawing/2014/main" id="{FE28AD7F-5415-43F1-99B3-BAAA98E7C27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3619500" y="1304925"/>
              <a:ext cx="7481888" cy="330993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9</xdr:col>
      <xdr:colOff>66675</xdr:colOff>
      <xdr:row>0</xdr:row>
      <xdr:rowOff>104775</xdr:rowOff>
    </xdr:from>
    <xdr:to>
      <xdr:col>10</xdr:col>
      <xdr:colOff>247650</xdr:colOff>
      <xdr:row>1</xdr:row>
      <xdr:rowOff>28575</xdr:rowOff>
    </xdr:to>
    <xdr:sp macro="" textlink="">
      <xdr:nvSpPr>
        <xdr:cNvPr id="6" name="Rectangle: Rounded Corners 5">
          <a:hlinkClick xmlns:r="http://schemas.openxmlformats.org/officeDocument/2006/relationships" r:id="rId4"/>
          <a:extLst>
            <a:ext uri="{FF2B5EF4-FFF2-40B4-BE49-F238E27FC236}">
              <a16:creationId xmlns:a16="http://schemas.microsoft.com/office/drawing/2014/main" id="{76B4BEEC-9C09-4FC4-AD22-225AE4E3CA21}"/>
            </a:ext>
          </a:extLst>
        </xdr:cNvPr>
        <xdr:cNvSpPr/>
      </xdr:nvSpPr>
      <xdr:spPr>
        <a:xfrm>
          <a:off x="6962775" y="104775"/>
          <a:ext cx="962025" cy="228600"/>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0</xdr:col>
      <xdr:colOff>371477</xdr:colOff>
      <xdr:row>0</xdr:row>
      <xdr:rowOff>247650</xdr:rowOff>
    </xdr:to>
    <xdr:pic>
      <xdr:nvPicPr>
        <xdr:cNvPr id="2" name="Picture 1">
          <a:extLst>
            <a:ext uri="{FF2B5EF4-FFF2-40B4-BE49-F238E27FC236}">
              <a16:creationId xmlns:a16="http://schemas.microsoft.com/office/drawing/2014/main" id="{33400B03-0847-4613-87B7-432716C31A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38100"/>
          <a:ext cx="304802" cy="209550"/>
        </a:xfrm>
        <a:prstGeom prst="rect">
          <a:avLst/>
        </a:prstGeom>
      </xdr:spPr>
    </xdr:pic>
    <xdr:clientData/>
  </xdr:twoCellAnchor>
  <xdr:twoCellAnchor editAs="oneCell">
    <xdr:from>
      <xdr:col>0</xdr:col>
      <xdr:colOff>66675</xdr:colOff>
      <xdr:row>0</xdr:row>
      <xdr:rowOff>38100</xdr:rowOff>
    </xdr:from>
    <xdr:to>
      <xdr:col>0</xdr:col>
      <xdr:colOff>371477</xdr:colOff>
      <xdr:row>0</xdr:row>
      <xdr:rowOff>247650</xdr:rowOff>
    </xdr:to>
    <xdr:pic>
      <xdr:nvPicPr>
        <xdr:cNvPr id="3" name="Picture 2">
          <a:extLst>
            <a:ext uri="{FF2B5EF4-FFF2-40B4-BE49-F238E27FC236}">
              <a16:creationId xmlns:a16="http://schemas.microsoft.com/office/drawing/2014/main" id="{146DC43E-4B6E-4483-B779-814A73B86F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38100"/>
          <a:ext cx="304802" cy="209550"/>
        </a:xfrm>
        <a:prstGeom prst="rect">
          <a:avLst/>
        </a:prstGeom>
      </xdr:spPr>
    </xdr:pic>
    <xdr:clientData/>
  </xdr:twoCellAnchor>
  <xdr:twoCellAnchor>
    <xdr:from>
      <xdr:col>5</xdr:col>
      <xdr:colOff>123825</xdr:colOff>
      <xdr:row>0</xdr:row>
      <xdr:rowOff>47625</xdr:rowOff>
    </xdr:from>
    <xdr:to>
      <xdr:col>6</xdr:col>
      <xdr:colOff>476250</xdr:colOff>
      <xdr:row>0</xdr:row>
      <xdr:rowOff>276225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DD5EF3E9-9D4D-4F2D-9E36-C985DDAF79B9}"/>
            </a:ext>
          </a:extLst>
        </xdr:cNvPr>
        <xdr:cNvSpPr/>
      </xdr:nvSpPr>
      <xdr:spPr>
        <a:xfrm>
          <a:off x="8629650" y="47625"/>
          <a:ext cx="962025" cy="228600"/>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66675</xdr:colOff>
      <xdr:row>0</xdr:row>
      <xdr:rowOff>38101</xdr:rowOff>
    </xdr:from>
    <xdr:to>
      <xdr:col>0</xdr:col>
      <xdr:colOff>371477</xdr:colOff>
      <xdr:row>0</xdr:row>
      <xdr:rowOff>228601</xdr:rowOff>
    </xdr:to>
    <xdr:pic>
      <xdr:nvPicPr>
        <xdr:cNvPr id="2" name="Picture 1">
          <a:extLst>
            <a:ext uri="{FF2B5EF4-FFF2-40B4-BE49-F238E27FC236}">
              <a16:creationId xmlns:a16="http://schemas.microsoft.com/office/drawing/2014/main" id="{BAF04343-AE03-401A-A70D-5C5EBFBA71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38101"/>
          <a:ext cx="304802" cy="190500"/>
        </a:xfrm>
        <a:prstGeom prst="rect">
          <a:avLst/>
        </a:prstGeom>
      </xdr:spPr>
    </xdr:pic>
    <xdr:clientData/>
  </xdr:twoCellAnchor>
  <xdr:twoCellAnchor>
    <xdr:from>
      <xdr:col>14</xdr:col>
      <xdr:colOff>19050</xdr:colOff>
      <xdr:row>0</xdr:row>
      <xdr:rowOff>28574</xdr:rowOff>
    </xdr:from>
    <xdr:to>
      <xdr:col>15</xdr:col>
      <xdr:colOff>0</xdr:colOff>
      <xdr:row>0</xdr:row>
      <xdr:rowOff>266699</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EB5F5E51-E519-4DFA-9C78-5816984476BB}"/>
            </a:ext>
          </a:extLst>
        </xdr:cNvPr>
        <xdr:cNvSpPr/>
      </xdr:nvSpPr>
      <xdr:spPr>
        <a:xfrm>
          <a:off x="8629650" y="28574"/>
          <a:ext cx="962025" cy="238125"/>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twoCellAnchor>
    <xdr:from>
      <xdr:col>0</xdr:col>
      <xdr:colOff>333374</xdr:colOff>
      <xdr:row>57</xdr:row>
      <xdr:rowOff>19050</xdr:rowOff>
    </xdr:from>
    <xdr:to>
      <xdr:col>12</xdr:col>
      <xdr:colOff>971550</xdr:colOff>
      <xdr:row>75</xdr:row>
      <xdr:rowOff>163830</xdr:rowOff>
    </xdr:to>
    <xdr:graphicFrame macro="">
      <xdr:nvGraphicFramePr>
        <xdr:cNvPr id="4" name="Chart 3">
          <a:extLst>
            <a:ext uri="{FF2B5EF4-FFF2-40B4-BE49-F238E27FC236}">
              <a16:creationId xmlns:a16="http://schemas.microsoft.com/office/drawing/2014/main" id="{FBC74E73-3515-46B1-B42E-C57368E618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107950</xdr:colOff>
      <xdr:row>67</xdr:row>
      <xdr:rowOff>133350</xdr:rowOff>
    </xdr:from>
    <xdr:to>
      <xdr:col>15</xdr:col>
      <xdr:colOff>349250</xdr:colOff>
      <xdr:row>69</xdr:row>
      <xdr:rowOff>88900</xdr:rowOff>
    </xdr:to>
    <xdr:sp macro="" textlink="">
      <xdr:nvSpPr>
        <xdr:cNvPr id="5" name="Speech Bubble: Rectangle 4">
          <a:extLst>
            <a:ext uri="{FF2B5EF4-FFF2-40B4-BE49-F238E27FC236}">
              <a16:creationId xmlns:a16="http://schemas.microsoft.com/office/drawing/2014/main" id="{85F0ED5D-F10C-460C-BBF0-D25C9CD5CD37}"/>
            </a:ext>
          </a:extLst>
        </xdr:cNvPr>
        <xdr:cNvSpPr/>
      </xdr:nvSpPr>
      <xdr:spPr>
        <a:xfrm>
          <a:off x="9747250" y="5975350"/>
          <a:ext cx="1270000" cy="323850"/>
        </a:xfrm>
        <a:prstGeom prst="wedgeRectCallout">
          <a:avLst>
            <a:gd name="adj1" fmla="val -21833"/>
            <a:gd name="adj2" fmla="val 15102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a:solidFill>
                <a:schemeClr val="bg1"/>
              </a:solidFill>
            </a:rPr>
            <a:t>February</a:t>
          </a:r>
          <a:r>
            <a:rPr lang="en-US" sz="1400" baseline="0">
              <a:solidFill>
                <a:schemeClr val="bg1"/>
              </a:solidFill>
            </a:rPr>
            <a:t> 7</a:t>
          </a:r>
          <a:endParaRPr lang="en-US" sz="1400">
            <a:solidFill>
              <a:schemeClr val="bg1"/>
            </a:solidFill>
          </a:endParaRPr>
        </a:p>
      </xdr:txBody>
    </xdr:sp>
    <xdr:clientData/>
  </xdr:twoCellAnchor>
  <xdr:twoCellAnchor>
    <xdr:from>
      <xdr:col>14</xdr:col>
      <xdr:colOff>107950</xdr:colOff>
      <xdr:row>63</xdr:row>
      <xdr:rowOff>152400</xdr:rowOff>
    </xdr:from>
    <xdr:to>
      <xdr:col>15</xdr:col>
      <xdr:colOff>349250</xdr:colOff>
      <xdr:row>65</xdr:row>
      <xdr:rowOff>107950</xdr:rowOff>
    </xdr:to>
    <xdr:sp macro="" textlink="">
      <xdr:nvSpPr>
        <xdr:cNvPr id="6" name="Speech Bubble: Rectangle 5">
          <a:extLst>
            <a:ext uri="{FF2B5EF4-FFF2-40B4-BE49-F238E27FC236}">
              <a16:creationId xmlns:a16="http://schemas.microsoft.com/office/drawing/2014/main" id="{07F27113-9FF3-43D2-9BF8-C1D99C56552A}"/>
            </a:ext>
          </a:extLst>
        </xdr:cNvPr>
        <xdr:cNvSpPr/>
      </xdr:nvSpPr>
      <xdr:spPr>
        <a:xfrm>
          <a:off x="9747250" y="5257800"/>
          <a:ext cx="1270000" cy="323850"/>
        </a:xfrm>
        <a:prstGeom prst="wedgeRectCallout">
          <a:avLst>
            <a:gd name="adj1" fmla="val -21833"/>
            <a:gd name="adj2" fmla="val 151023"/>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a:solidFill>
                <a:sysClr val="windowText" lastClr="000000"/>
              </a:solidFill>
            </a:rPr>
            <a:t>January 10</a:t>
          </a:r>
        </a:p>
      </xdr:txBody>
    </xdr:sp>
    <xdr:clientData/>
  </xdr:twoCellAnchor>
  <xdr:twoCellAnchor>
    <xdr:from>
      <xdr:col>14</xdr:col>
      <xdr:colOff>101600</xdr:colOff>
      <xdr:row>59</xdr:row>
      <xdr:rowOff>165100</xdr:rowOff>
    </xdr:from>
    <xdr:to>
      <xdr:col>15</xdr:col>
      <xdr:colOff>342900</xdr:colOff>
      <xdr:row>61</xdr:row>
      <xdr:rowOff>120650</xdr:rowOff>
    </xdr:to>
    <xdr:sp macro="" textlink="">
      <xdr:nvSpPr>
        <xdr:cNvPr id="7" name="Speech Bubble: Rectangle 6">
          <a:extLst>
            <a:ext uri="{FF2B5EF4-FFF2-40B4-BE49-F238E27FC236}">
              <a16:creationId xmlns:a16="http://schemas.microsoft.com/office/drawing/2014/main" id="{046EA310-4927-4A5D-8095-9EB9540993F6}"/>
            </a:ext>
          </a:extLst>
        </xdr:cNvPr>
        <xdr:cNvSpPr/>
      </xdr:nvSpPr>
      <xdr:spPr>
        <a:xfrm>
          <a:off x="9740900" y="4533900"/>
          <a:ext cx="1270000" cy="323850"/>
        </a:xfrm>
        <a:prstGeom prst="wedgeRectCallout">
          <a:avLst>
            <a:gd name="adj1" fmla="val -21833"/>
            <a:gd name="adj2" fmla="val 151023"/>
          </a:avLst>
        </a:prstGeom>
        <a:solidFill>
          <a:schemeClr val="accent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a:solidFill>
                <a:sysClr val="windowText" lastClr="000000"/>
              </a:solidFill>
            </a:rPr>
            <a:t>December 13</a:t>
          </a:r>
        </a:p>
      </xdr:txBody>
    </xdr:sp>
    <xdr:clientData/>
  </xdr:twoCellAnchor>
  <xdr:twoCellAnchor editAs="oneCell">
    <xdr:from>
      <xdr:col>15</xdr:col>
      <xdr:colOff>999902</xdr:colOff>
      <xdr:row>65</xdr:row>
      <xdr:rowOff>12700</xdr:rowOff>
    </xdr:from>
    <xdr:to>
      <xdr:col>21</xdr:col>
      <xdr:colOff>76205</xdr:colOff>
      <xdr:row>72</xdr:row>
      <xdr:rowOff>134921</xdr:rowOff>
    </xdr:to>
    <xdr:pic>
      <xdr:nvPicPr>
        <xdr:cNvPr id="12" name="Picture 11">
          <a:extLst>
            <a:ext uri="{FF2B5EF4-FFF2-40B4-BE49-F238E27FC236}">
              <a16:creationId xmlns:a16="http://schemas.microsoft.com/office/drawing/2014/main" id="{E49E5978-54BE-42C1-B77B-34035BF5D376}"/>
            </a:ext>
          </a:extLst>
        </xdr:cNvPr>
        <xdr:cNvPicPr>
          <a:picLocks noChangeAspect="1"/>
        </xdr:cNvPicPr>
      </xdr:nvPicPr>
      <xdr:blipFill>
        <a:blip xmlns:r="http://schemas.openxmlformats.org/officeDocument/2006/relationships" r:embed="rId4"/>
        <a:stretch>
          <a:fillRect/>
        </a:stretch>
      </xdr:blipFill>
      <xdr:spPr>
        <a:xfrm>
          <a:off x="11667902" y="5486400"/>
          <a:ext cx="3597503" cy="141127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66675</xdr:colOff>
      <xdr:row>0</xdr:row>
      <xdr:rowOff>34925</xdr:rowOff>
    </xdr:from>
    <xdr:to>
      <xdr:col>0</xdr:col>
      <xdr:colOff>371477</xdr:colOff>
      <xdr:row>0</xdr:row>
      <xdr:rowOff>225425</xdr:rowOff>
    </xdr:to>
    <xdr:pic>
      <xdr:nvPicPr>
        <xdr:cNvPr id="2" name="Picture 1">
          <a:extLst>
            <a:ext uri="{FF2B5EF4-FFF2-40B4-BE49-F238E27FC236}">
              <a16:creationId xmlns:a16="http://schemas.microsoft.com/office/drawing/2014/main" id="{C42416F2-52A1-4FA5-8E90-C0FE7B4B45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34925"/>
          <a:ext cx="304802" cy="190500"/>
        </a:xfrm>
        <a:prstGeom prst="rect">
          <a:avLst/>
        </a:prstGeom>
      </xdr:spPr>
    </xdr:pic>
    <xdr:clientData/>
  </xdr:twoCellAnchor>
  <xdr:twoCellAnchor>
    <xdr:from>
      <xdr:col>22</xdr:col>
      <xdr:colOff>73026</xdr:colOff>
      <xdr:row>5</xdr:row>
      <xdr:rowOff>42861</xdr:rowOff>
    </xdr:from>
    <xdr:to>
      <xdr:col>31</xdr:col>
      <xdr:colOff>282576</xdr:colOff>
      <xdr:row>27</xdr:row>
      <xdr:rowOff>158749</xdr:rowOff>
    </xdr:to>
    <xdr:graphicFrame macro="">
      <xdr:nvGraphicFramePr>
        <xdr:cNvPr id="4" name="Chart 3">
          <a:extLst>
            <a:ext uri="{FF2B5EF4-FFF2-40B4-BE49-F238E27FC236}">
              <a16:creationId xmlns:a16="http://schemas.microsoft.com/office/drawing/2014/main" id="{C36975B1-A8B1-420B-9FC4-329CCF16E0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63500</xdr:colOff>
      <xdr:row>28</xdr:row>
      <xdr:rowOff>66675</xdr:rowOff>
    </xdr:from>
    <xdr:to>
      <xdr:col>31</xdr:col>
      <xdr:colOff>288926</xdr:colOff>
      <xdr:row>49</xdr:row>
      <xdr:rowOff>182563</xdr:rowOff>
    </xdr:to>
    <xdr:graphicFrame macro="">
      <xdr:nvGraphicFramePr>
        <xdr:cNvPr id="5" name="Chart 4">
          <a:extLst>
            <a:ext uri="{FF2B5EF4-FFF2-40B4-BE49-F238E27FC236}">
              <a16:creationId xmlns:a16="http://schemas.microsoft.com/office/drawing/2014/main" id="{66619DB1-EFE9-406D-B40F-79AD46F2ED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28</xdr:col>
      <xdr:colOff>146050</xdr:colOff>
      <xdr:row>0</xdr:row>
      <xdr:rowOff>34925</xdr:rowOff>
    </xdr:from>
    <xdr:to>
      <xdr:col>29</xdr:col>
      <xdr:colOff>546100</xdr:colOff>
      <xdr:row>0</xdr:row>
      <xdr:rowOff>273050</xdr:rowOff>
    </xdr:to>
    <xdr:sp macro="" textlink="">
      <xdr:nvSpPr>
        <xdr:cNvPr id="6" name="Rectangle: Rounded Corners 5">
          <a:hlinkClick xmlns:r="http://schemas.openxmlformats.org/officeDocument/2006/relationships" r:id="rId4"/>
          <a:extLst>
            <a:ext uri="{FF2B5EF4-FFF2-40B4-BE49-F238E27FC236}">
              <a16:creationId xmlns:a16="http://schemas.microsoft.com/office/drawing/2014/main" id="{F0DE8A25-2AAF-4E89-9B50-B73FCC8F1AF9}"/>
            </a:ext>
          </a:extLst>
        </xdr:cNvPr>
        <xdr:cNvSpPr/>
      </xdr:nvSpPr>
      <xdr:spPr>
        <a:xfrm>
          <a:off x="9728200" y="34925"/>
          <a:ext cx="1009650" cy="238125"/>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twoCellAnchor>
    <xdr:from>
      <xdr:col>22</xdr:col>
      <xdr:colOff>63500</xdr:colOff>
      <xdr:row>305</xdr:row>
      <xdr:rowOff>120650</xdr:rowOff>
    </xdr:from>
    <xdr:to>
      <xdr:col>31</xdr:col>
      <xdr:colOff>288926</xdr:colOff>
      <xdr:row>322</xdr:row>
      <xdr:rowOff>100013</xdr:rowOff>
    </xdr:to>
    <xdr:graphicFrame macro="">
      <xdr:nvGraphicFramePr>
        <xdr:cNvPr id="7" name="Chart 6">
          <a:extLst>
            <a:ext uri="{FF2B5EF4-FFF2-40B4-BE49-F238E27FC236}">
              <a16:creationId xmlns:a16="http://schemas.microsoft.com/office/drawing/2014/main" id="{57F8FD84-DBEC-4660-9CED-B8AB728356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0</xdr:col>
      <xdr:colOff>352427</xdr:colOff>
      <xdr:row>1</xdr:row>
      <xdr:rowOff>9525</xdr:rowOff>
    </xdr:to>
    <xdr:pic>
      <xdr:nvPicPr>
        <xdr:cNvPr id="2" name="Picture 1">
          <a:extLst>
            <a:ext uri="{FF2B5EF4-FFF2-40B4-BE49-F238E27FC236}">
              <a16:creationId xmlns:a16="http://schemas.microsoft.com/office/drawing/2014/main" id="{8738D2FD-B9E0-491E-9046-CF92ED829C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38100"/>
          <a:ext cx="304802" cy="209550"/>
        </a:xfrm>
        <a:prstGeom prst="rect">
          <a:avLst/>
        </a:prstGeom>
      </xdr:spPr>
    </xdr:pic>
    <xdr:clientData/>
  </xdr:twoCellAnchor>
  <xdr:twoCellAnchor>
    <xdr:from>
      <xdr:col>6</xdr:col>
      <xdr:colOff>19050</xdr:colOff>
      <xdr:row>0</xdr:row>
      <xdr:rowOff>76200</xdr:rowOff>
    </xdr:from>
    <xdr:to>
      <xdr:col>7</xdr:col>
      <xdr:colOff>371475</xdr:colOff>
      <xdr:row>1</xdr:row>
      <xdr:rowOff>66675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FCF7A45A-69AA-4394-90EB-CC1F5871F835}"/>
            </a:ext>
          </a:extLst>
        </xdr:cNvPr>
        <xdr:cNvSpPr/>
      </xdr:nvSpPr>
      <xdr:spPr>
        <a:xfrm>
          <a:off x="5867400" y="76200"/>
          <a:ext cx="962025" cy="228600"/>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47625</xdr:colOff>
      <xdr:row>0</xdr:row>
      <xdr:rowOff>38101</xdr:rowOff>
    </xdr:from>
    <xdr:to>
      <xdr:col>0</xdr:col>
      <xdr:colOff>352427</xdr:colOff>
      <xdr:row>1</xdr:row>
      <xdr:rowOff>9526</xdr:rowOff>
    </xdr:to>
    <xdr:pic>
      <xdr:nvPicPr>
        <xdr:cNvPr id="2" name="Picture 1">
          <a:extLst>
            <a:ext uri="{FF2B5EF4-FFF2-40B4-BE49-F238E27FC236}">
              <a16:creationId xmlns:a16="http://schemas.microsoft.com/office/drawing/2014/main" id="{A4C7049B-D85B-4A83-89B9-E58715C908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38101"/>
          <a:ext cx="304802" cy="209550"/>
        </a:xfrm>
        <a:prstGeom prst="rect">
          <a:avLst/>
        </a:prstGeom>
      </xdr:spPr>
    </xdr:pic>
    <xdr:clientData/>
  </xdr:twoCellAnchor>
  <xdr:twoCellAnchor>
    <xdr:from>
      <xdr:col>8</xdr:col>
      <xdr:colOff>161925</xdr:colOff>
      <xdr:row>0</xdr:row>
      <xdr:rowOff>66675</xdr:rowOff>
    </xdr:from>
    <xdr:to>
      <xdr:col>10</xdr:col>
      <xdr:colOff>0</xdr:colOff>
      <xdr:row>1</xdr:row>
      <xdr:rowOff>57150</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0689ACE6-DC5D-4324-894F-5AC0BC35FEDD}"/>
            </a:ext>
          </a:extLst>
        </xdr:cNvPr>
        <xdr:cNvSpPr/>
      </xdr:nvSpPr>
      <xdr:spPr>
        <a:xfrm>
          <a:off x="5848350" y="66675"/>
          <a:ext cx="962025" cy="228600"/>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47625</xdr:colOff>
      <xdr:row>2</xdr:row>
      <xdr:rowOff>19050</xdr:rowOff>
    </xdr:from>
    <xdr:to>
      <xdr:col>3</xdr:col>
      <xdr:colOff>539774</xdr:colOff>
      <xdr:row>28</xdr:row>
      <xdr:rowOff>180975</xdr:rowOff>
    </xdr:to>
    <xdr:pic>
      <xdr:nvPicPr>
        <xdr:cNvPr id="10" name="Picture 9">
          <a:extLst>
            <a:ext uri="{FF2B5EF4-FFF2-40B4-BE49-F238E27FC236}">
              <a16:creationId xmlns:a16="http://schemas.microsoft.com/office/drawing/2014/main" id="{E8178DDB-F874-46C2-ACE2-601BE4734A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571500"/>
          <a:ext cx="2320949" cy="51244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47625</xdr:colOff>
      <xdr:row>0</xdr:row>
      <xdr:rowOff>38101</xdr:rowOff>
    </xdr:from>
    <xdr:to>
      <xdr:col>0</xdr:col>
      <xdr:colOff>355602</xdr:colOff>
      <xdr:row>0</xdr:row>
      <xdr:rowOff>247650</xdr:rowOff>
    </xdr:to>
    <xdr:pic>
      <xdr:nvPicPr>
        <xdr:cNvPr id="2" name="Picture 1">
          <a:extLst>
            <a:ext uri="{FF2B5EF4-FFF2-40B4-BE49-F238E27FC236}">
              <a16:creationId xmlns:a16="http://schemas.microsoft.com/office/drawing/2014/main" id="{BA6284BA-C76B-41EE-9396-ACF160C6E4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38101"/>
          <a:ext cx="304802" cy="2095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111227</xdr:colOff>
      <xdr:row>0</xdr:row>
      <xdr:rowOff>181091</xdr:rowOff>
    </xdr:from>
    <xdr:to>
      <xdr:col>1</xdr:col>
      <xdr:colOff>28575</xdr:colOff>
      <xdr:row>1</xdr:row>
      <xdr:rowOff>313207</xdr:rowOff>
    </xdr:to>
    <xdr:pic>
      <xdr:nvPicPr>
        <xdr:cNvPr id="2" name="Picture 1">
          <a:extLst>
            <a:ext uri="{FF2B5EF4-FFF2-40B4-BE49-F238E27FC236}">
              <a16:creationId xmlns:a16="http://schemas.microsoft.com/office/drawing/2014/main" id="{0C69499E-CDE4-40C6-A64D-1D0EF6053D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227" y="181091"/>
          <a:ext cx="517423" cy="322616"/>
        </a:xfrm>
        <a:prstGeom prst="rect">
          <a:avLst/>
        </a:prstGeom>
      </xdr:spPr>
    </xdr:pic>
    <xdr:clientData/>
  </xdr:twoCellAnchor>
  <xdr:twoCellAnchor editAs="oneCell">
    <xdr:from>
      <xdr:col>0</xdr:col>
      <xdr:colOff>600074</xdr:colOff>
      <xdr:row>36</xdr:row>
      <xdr:rowOff>88083</xdr:rowOff>
    </xdr:from>
    <xdr:to>
      <xdr:col>1</xdr:col>
      <xdr:colOff>6591300</xdr:colOff>
      <xdr:row>40</xdr:row>
      <xdr:rowOff>171254</xdr:rowOff>
    </xdr:to>
    <xdr:pic>
      <xdr:nvPicPr>
        <xdr:cNvPr id="7" name="Picture 6">
          <a:extLst>
            <a:ext uri="{FF2B5EF4-FFF2-40B4-BE49-F238E27FC236}">
              <a16:creationId xmlns:a16="http://schemas.microsoft.com/office/drawing/2014/main" id="{B786CFD0-3CD0-4C1A-88C7-4CCE1B5BA417}"/>
            </a:ext>
          </a:extLst>
        </xdr:cNvPr>
        <xdr:cNvPicPr>
          <a:picLocks noChangeAspect="1"/>
        </xdr:cNvPicPr>
      </xdr:nvPicPr>
      <xdr:blipFill>
        <a:blip xmlns:r="http://schemas.openxmlformats.org/officeDocument/2006/relationships" r:embed="rId2"/>
        <a:stretch>
          <a:fillRect/>
        </a:stretch>
      </xdr:blipFill>
      <xdr:spPr>
        <a:xfrm>
          <a:off x="600074" y="3745683"/>
          <a:ext cx="6591301" cy="845171"/>
        </a:xfrm>
        <a:prstGeom prst="rect">
          <a:avLst/>
        </a:prstGeom>
      </xdr:spPr>
    </xdr:pic>
    <xdr:clientData/>
  </xdr:twoCellAnchor>
  <xdr:twoCellAnchor>
    <xdr:from>
      <xdr:col>2</xdr:col>
      <xdr:colOff>88901</xdr:colOff>
      <xdr:row>2</xdr:row>
      <xdr:rowOff>88900</xdr:rowOff>
    </xdr:from>
    <xdr:to>
      <xdr:col>8</xdr:col>
      <xdr:colOff>495301</xdr:colOff>
      <xdr:row>27</xdr:row>
      <xdr:rowOff>128588</xdr:rowOff>
    </xdr:to>
    <xdr:sp macro="" textlink="">
      <xdr:nvSpPr>
        <xdr:cNvPr id="8" name="Rectangle 7">
          <a:extLst>
            <a:ext uri="{FF2B5EF4-FFF2-40B4-BE49-F238E27FC236}">
              <a16:creationId xmlns:a16="http://schemas.microsoft.com/office/drawing/2014/main" id="{C7243F51-A543-4EDA-AEB4-B35B0C811332}"/>
            </a:ext>
          </a:extLst>
        </xdr:cNvPr>
        <xdr:cNvSpPr/>
      </xdr:nvSpPr>
      <xdr:spPr>
        <a:xfrm>
          <a:off x="8251826" y="631825"/>
          <a:ext cx="4264025" cy="4630738"/>
        </a:xfrm>
        <a:prstGeom prst="rect">
          <a:avLst/>
        </a:prstGeom>
        <a:gradFill flip="none" rotWithShape="1">
          <a:gsLst>
            <a:gs pos="0">
              <a:schemeClr val="accent2">
                <a:lumMod val="5000"/>
                <a:lumOff val="95000"/>
              </a:schemeClr>
            </a:gs>
            <a:gs pos="74000">
              <a:schemeClr val="accent2">
                <a:lumMod val="45000"/>
                <a:lumOff val="55000"/>
              </a:schemeClr>
            </a:gs>
            <a:gs pos="83000">
              <a:schemeClr val="accent2">
                <a:lumMod val="45000"/>
                <a:lumOff val="55000"/>
              </a:schemeClr>
            </a:gs>
            <a:gs pos="100000">
              <a:schemeClr val="accent2">
                <a:lumMod val="30000"/>
                <a:lumOff val="70000"/>
              </a:schemeClr>
            </a:gs>
          </a:gsLst>
          <a:lin ang="540000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400" b="1">
              <a:solidFill>
                <a:srgbClr val="C00000"/>
              </a:solidFill>
            </a:rPr>
            <a:t>TL;DR</a:t>
          </a:r>
        </a:p>
        <a:p>
          <a:pPr algn="ctr"/>
          <a:r>
            <a:rPr lang="en-US" sz="1600" b="0">
              <a:solidFill>
                <a:sysClr val="windowText" lastClr="000000"/>
              </a:solidFill>
            </a:rPr>
            <a:t>On the Excel</a:t>
          </a:r>
          <a:r>
            <a:rPr lang="en-US" sz="1600" b="0" baseline="0">
              <a:solidFill>
                <a:sysClr val="windowText" lastClr="000000"/>
              </a:solidFill>
            </a:rPr>
            <a:t> Ribbon, look for the "Calculation" group under the "Formulas" menu selection.  Then, click the "Calculation Options" button and select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a:t>
          </a:r>
          <a:r>
            <a:rPr kumimoji="0" lang="en-US" sz="1600" b="1" i="0" u="none" strike="noStrike" kern="0" cap="none" spc="0" normalizeH="0" baseline="0" noProof="0">
              <a:ln>
                <a:noFill/>
              </a:ln>
              <a:solidFill>
                <a:srgbClr val="C00000"/>
              </a:solidFill>
              <a:effectLst/>
              <a:uLnTx/>
              <a:uFillTx/>
              <a:latin typeface="+mn-lt"/>
              <a:ea typeface="+mn-ea"/>
              <a:cs typeface="+mn-cs"/>
            </a:rPr>
            <a:t>Partial</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(newer Excel versions) or</a:t>
          </a:r>
          <a:r>
            <a:rPr lang="en-US" sz="1600" b="0" baseline="0">
              <a:solidFill>
                <a:sysClr val="windowText" lastClr="000000"/>
              </a:solidFill>
            </a:rPr>
            <a:t> "</a:t>
          </a:r>
          <a:r>
            <a:rPr lang="en-US" sz="1600" b="1" baseline="0">
              <a:solidFill>
                <a:srgbClr val="C00000"/>
              </a:solidFill>
            </a:rPr>
            <a:t>Automatic Except for Data Tables</a:t>
          </a:r>
          <a:r>
            <a:rPr lang="en-US" sz="1600" b="0" baseline="0">
              <a:solidFill>
                <a:sysClr val="windowText" lastClr="000000"/>
              </a:solidFill>
            </a:rPr>
            <a:t>" (older Excel versions) to increase the speed and calculation performance of all Version 5 SPERT worksheets.</a:t>
          </a:r>
        </a:p>
        <a:p>
          <a:pPr algn="ctr"/>
          <a:endParaRPr lang="en-US" sz="1600" b="0" baseline="0">
            <a:solidFill>
              <a:sysClr val="windowText" lastClr="000000"/>
            </a:solidFill>
          </a:endParaRPr>
        </a:p>
        <a:p>
          <a:pPr algn="ctr"/>
          <a:r>
            <a:rPr lang="en-US" sz="1600" b="0" baseline="0">
              <a:solidFill>
                <a:sysClr val="windowText" lastClr="000000"/>
              </a:solidFill>
            </a:rPr>
            <a:t>Or, simply delete the </a:t>
          </a:r>
          <a:r>
            <a:rPr lang="en-US" sz="1600" b="1" baseline="0">
              <a:solidFill>
                <a:sysClr val="windowText" lastClr="000000"/>
              </a:solidFill>
            </a:rPr>
            <a:t>SPERT® Normal MC Simulation </a:t>
          </a:r>
          <a:r>
            <a:rPr lang="en-US" sz="1600" b="0" baseline="0">
              <a:solidFill>
                <a:sysClr val="windowText" lastClr="000000"/>
              </a:solidFill>
            </a:rPr>
            <a:t>worksheet from this Excel workbook.</a:t>
          </a:r>
        </a:p>
        <a:p>
          <a:pPr algn="ctr"/>
          <a:endParaRPr lang="en-US" sz="1600" b="0" baseline="0">
            <a:solidFill>
              <a:sysClr val="windowText" lastClr="000000"/>
            </a:solidFill>
          </a:endParaRPr>
        </a:p>
        <a:p>
          <a:pPr algn="ctr"/>
          <a:r>
            <a:rPr lang="en-US" sz="1600" b="0" baseline="0">
              <a:solidFill>
                <a:sysClr val="windowText" lastClr="000000"/>
              </a:solidFill>
            </a:rPr>
            <a:t>Deleting the </a:t>
          </a:r>
          <a:r>
            <a:rPr lang="en-US" sz="1600" b="1" baseline="0">
              <a:solidFill>
                <a:sysClr val="windowText" lastClr="000000"/>
              </a:solidFill>
            </a:rPr>
            <a:t>SPERT® Normal MC Simulation </a:t>
          </a:r>
          <a:r>
            <a:rPr lang="en-US" sz="1600" b="0" baseline="0">
              <a:solidFill>
                <a:sysClr val="windowText" lastClr="000000"/>
              </a:solidFill>
            </a:rPr>
            <a:t>worksheet may improve any performance issues you may encounter using Excel.</a:t>
          </a:r>
          <a:endParaRPr lang="en-US" sz="1600" b="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114299</xdr:colOff>
      <xdr:row>0</xdr:row>
      <xdr:rowOff>38100</xdr:rowOff>
    </xdr:from>
    <xdr:to>
      <xdr:col>1</xdr:col>
      <xdr:colOff>129542</xdr:colOff>
      <xdr:row>0</xdr:row>
      <xdr:rowOff>285750</xdr:rowOff>
    </xdr:to>
    <xdr:pic>
      <xdr:nvPicPr>
        <xdr:cNvPr id="2" name="Picture 1">
          <a:extLst>
            <a:ext uri="{FF2B5EF4-FFF2-40B4-BE49-F238E27FC236}">
              <a16:creationId xmlns:a16="http://schemas.microsoft.com/office/drawing/2014/main" id="{C927C336-3A95-4B04-9E6D-9C42B5BF3F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299" y="38100"/>
          <a:ext cx="396243" cy="247650"/>
        </a:xfrm>
        <a:prstGeom prst="rect">
          <a:avLst/>
        </a:prstGeom>
      </xdr:spPr>
    </xdr:pic>
    <xdr:clientData/>
  </xdr:twoCellAnchor>
  <xdr:twoCellAnchor>
    <xdr:from>
      <xdr:col>3</xdr:col>
      <xdr:colOff>438150</xdr:colOff>
      <xdr:row>0</xdr:row>
      <xdr:rowOff>66675</xdr:rowOff>
    </xdr:from>
    <xdr:to>
      <xdr:col>4</xdr:col>
      <xdr:colOff>485775</xdr:colOff>
      <xdr:row>0</xdr:row>
      <xdr:rowOff>295275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542C5434-003D-4CB9-903D-36A0E81D8993}"/>
            </a:ext>
          </a:extLst>
        </xdr:cNvPr>
        <xdr:cNvSpPr/>
      </xdr:nvSpPr>
      <xdr:spPr>
        <a:xfrm>
          <a:off x="7115175" y="66675"/>
          <a:ext cx="962025" cy="228600"/>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twoCellAnchor editAs="oneCell">
    <xdr:from>
      <xdr:col>0</xdr:col>
      <xdr:colOff>114299</xdr:colOff>
      <xdr:row>0</xdr:row>
      <xdr:rowOff>38100</xdr:rowOff>
    </xdr:from>
    <xdr:to>
      <xdr:col>1</xdr:col>
      <xdr:colOff>129542</xdr:colOff>
      <xdr:row>0</xdr:row>
      <xdr:rowOff>285750</xdr:rowOff>
    </xdr:to>
    <xdr:pic>
      <xdr:nvPicPr>
        <xdr:cNvPr id="4" name="Picture 3">
          <a:extLst>
            <a:ext uri="{FF2B5EF4-FFF2-40B4-BE49-F238E27FC236}">
              <a16:creationId xmlns:a16="http://schemas.microsoft.com/office/drawing/2014/main" id="{FA804E31-5FF7-4432-9A3A-9507C6EB23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299" y="38100"/>
          <a:ext cx="396243" cy="247650"/>
        </a:xfrm>
        <a:prstGeom prst="rect">
          <a:avLst/>
        </a:prstGeom>
      </xdr:spPr>
    </xdr:pic>
    <xdr:clientData/>
  </xdr:twoCellAnchor>
  <xdr:twoCellAnchor>
    <xdr:from>
      <xdr:col>3</xdr:col>
      <xdr:colOff>438150</xdr:colOff>
      <xdr:row>0</xdr:row>
      <xdr:rowOff>66675</xdr:rowOff>
    </xdr:from>
    <xdr:to>
      <xdr:col>4</xdr:col>
      <xdr:colOff>485775</xdr:colOff>
      <xdr:row>0</xdr:row>
      <xdr:rowOff>295275</xdr:rowOff>
    </xdr:to>
    <xdr:sp macro="" textlink="">
      <xdr:nvSpPr>
        <xdr:cNvPr id="5" name="Rectangle: Rounded Corners 4">
          <a:hlinkClick xmlns:r="http://schemas.openxmlformats.org/officeDocument/2006/relationships" r:id="rId2"/>
          <a:extLst>
            <a:ext uri="{FF2B5EF4-FFF2-40B4-BE49-F238E27FC236}">
              <a16:creationId xmlns:a16="http://schemas.microsoft.com/office/drawing/2014/main" id="{613E6CD8-06C3-440B-AA62-176D924270B2}"/>
            </a:ext>
          </a:extLst>
        </xdr:cNvPr>
        <xdr:cNvSpPr/>
      </xdr:nvSpPr>
      <xdr:spPr>
        <a:xfrm>
          <a:off x="7115175" y="66675"/>
          <a:ext cx="962025" cy="228600"/>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114299</xdr:colOff>
      <xdr:row>0</xdr:row>
      <xdr:rowOff>38100</xdr:rowOff>
    </xdr:from>
    <xdr:to>
      <xdr:col>1</xdr:col>
      <xdr:colOff>129542</xdr:colOff>
      <xdr:row>0</xdr:row>
      <xdr:rowOff>285750</xdr:rowOff>
    </xdr:to>
    <xdr:pic>
      <xdr:nvPicPr>
        <xdr:cNvPr id="5" name="Picture 4">
          <a:extLst>
            <a:ext uri="{FF2B5EF4-FFF2-40B4-BE49-F238E27FC236}">
              <a16:creationId xmlns:a16="http://schemas.microsoft.com/office/drawing/2014/main" id="{A60DF280-B80F-420F-9BEF-A85A2173DE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299" y="38100"/>
          <a:ext cx="396243" cy="247650"/>
        </a:xfrm>
        <a:prstGeom prst="rect">
          <a:avLst/>
        </a:prstGeom>
      </xdr:spPr>
    </xdr:pic>
    <xdr:clientData/>
  </xdr:twoCellAnchor>
  <xdr:twoCellAnchor editAs="oneCell">
    <xdr:from>
      <xdr:col>7</xdr:col>
      <xdr:colOff>76200</xdr:colOff>
      <xdr:row>34</xdr:row>
      <xdr:rowOff>9525</xdr:rowOff>
    </xdr:from>
    <xdr:to>
      <xdr:col>9</xdr:col>
      <xdr:colOff>75921</xdr:colOff>
      <xdr:row>34</xdr:row>
      <xdr:rowOff>276192</xdr:rowOff>
    </xdr:to>
    <xdr:pic>
      <xdr:nvPicPr>
        <xdr:cNvPr id="2" name="Picture 1">
          <a:extLst>
            <a:ext uri="{FF2B5EF4-FFF2-40B4-BE49-F238E27FC236}">
              <a16:creationId xmlns:a16="http://schemas.microsoft.com/office/drawing/2014/main" id="{836C5AD0-B818-4795-BA62-AB0C17407CF9}"/>
            </a:ext>
          </a:extLst>
        </xdr:cNvPr>
        <xdr:cNvPicPr>
          <a:picLocks noChangeAspect="1"/>
        </xdr:cNvPicPr>
      </xdr:nvPicPr>
      <xdr:blipFill>
        <a:blip xmlns:r="http://schemas.openxmlformats.org/officeDocument/2006/relationships" r:embed="rId2"/>
        <a:stretch>
          <a:fillRect/>
        </a:stretch>
      </xdr:blipFill>
      <xdr:spPr>
        <a:xfrm>
          <a:off x="4743450" y="6934200"/>
          <a:ext cx="2228571" cy="266667"/>
        </a:xfrm>
        <a:prstGeom prst="rect">
          <a:avLst/>
        </a:prstGeom>
      </xdr:spPr>
    </xdr:pic>
    <xdr:clientData/>
  </xdr:twoCellAnchor>
  <xdr:twoCellAnchor editAs="oneCell">
    <xdr:from>
      <xdr:col>13</xdr:col>
      <xdr:colOff>402168</xdr:colOff>
      <xdr:row>36</xdr:row>
      <xdr:rowOff>52916</xdr:rowOff>
    </xdr:from>
    <xdr:to>
      <xdr:col>15</xdr:col>
      <xdr:colOff>811462</xdr:colOff>
      <xdr:row>36</xdr:row>
      <xdr:rowOff>291011</xdr:rowOff>
    </xdr:to>
    <xdr:pic>
      <xdr:nvPicPr>
        <xdr:cNvPr id="3" name="Picture 2">
          <a:extLst>
            <a:ext uri="{FF2B5EF4-FFF2-40B4-BE49-F238E27FC236}">
              <a16:creationId xmlns:a16="http://schemas.microsoft.com/office/drawing/2014/main" id="{3AA9AB51-AFAC-45B3-97F4-25D915D4D9C5}"/>
            </a:ext>
          </a:extLst>
        </xdr:cNvPr>
        <xdr:cNvPicPr>
          <a:picLocks noChangeAspect="1"/>
        </xdr:cNvPicPr>
      </xdr:nvPicPr>
      <xdr:blipFill>
        <a:blip xmlns:r="http://schemas.openxmlformats.org/officeDocument/2006/relationships" r:embed="rId3"/>
        <a:stretch>
          <a:fillRect/>
        </a:stretch>
      </xdr:blipFill>
      <xdr:spPr>
        <a:xfrm>
          <a:off x="9708093" y="7415741"/>
          <a:ext cx="2238094" cy="238095"/>
        </a:xfrm>
        <a:prstGeom prst="rect">
          <a:avLst/>
        </a:prstGeom>
      </xdr:spPr>
    </xdr:pic>
    <xdr:clientData/>
  </xdr:twoCellAnchor>
  <xdr:twoCellAnchor>
    <xdr:from>
      <xdr:col>9</xdr:col>
      <xdr:colOff>180975</xdr:colOff>
      <xdr:row>0</xdr:row>
      <xdr:rowOff>66675</xdr:rowOff>
    </xdr:from>
    <xdr:to>
      <xdr:col>11</xdr:col>
      <xdr:colOff>361950</xdr:colOff>
      <xdr:row>0</xdr:row>
      <xdr:rowOff>295275</xdr:rowOff>
    </xdr:to>
    <xdr:sp macro="" textlink="">
      <xdr:nvSpPr>
        <xdr:cNvPr id="6" name="Rectangle: Rounded Corners 5">
          <a:hlinkClick xmlns:r="http://schemas.openxmlformats.org/officeDocument/2006/relationships" r:id="rId4"/>
          <a:extLst>
            <a:ext uri="{FF2B5EF4-FFF2-40B4-BE49-F238E27FC236}">
              <a16:creationId xmlns:a16="http://schemas.microsoft.com/office/drawing/2014/main" id="{6CC074C3-A3FA-43E3-A6C9-4C89E754C93E}"/>
            </a:ext>
          </a:extLst>
        </xdr:cNvPr>
        <xdr:cNvSpPr/>
      </xdr:nvSpPr>
      <xdr:spPr>
        <a:xfrm>
          <a:off x="7077075" y="66675"/>
          <a:ext cx="962025" cy="228600"/>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152399</xdr:colOff>
      <xdr:row>107</xdr:row>
      <xdr:rowOff>76200</xdr:rowOff>
    </xdr:from>
    <xdr:to>
      <xdr:col>12</xdr:col>
      <xdr:colOff>904874</xdr:colOff>
      <xdr:row>116</xdr:row>
      <xdr:rowOff>9524</xdr:rowOff>
    </xdr:to>
    <xdr:sp macro="" textlink="">
      <xdr:nvSpPr>
        <xdr:cNvPr id="2" name="TextBox 1">
          <a:extLst>
            <a:ext uri="{FF2B5EF4-FFF2-40B4-BE49-F238E27FC236}">
              <a16:creationId xmlns:a16="http://schemas.microsoft.com/office/drawing/2014/main" id="{5D9DF57C-0AF4-460B-A02F-D8FAA234F2B8}"/>
            </a:ext>
          </a:extLst>
        </xdr:cNvPr>
        <xdr:cNvSpPr txBox="1"/>
      </xdr:nvSpPr>
      <xdr:spPr>
        <a:xfrm>
          <a:off x="4838699" y="3438525"/>
          <a:ext cx="3114675" cy="1809749"/>
        </a:xfrm>
        <a:prstGeom prst="rect">
          <a:avLst/>
        </a:prstGeom>
        <a:solidFill>
          <a:schemeClr val="lt1"/>
        </a:solidFill>
        <a:ln w="19050"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After you</a:t>
          </a:r>
          <a:r>
            <a:rPr lang="en-US" sz="1100" baseline="0">
              <a:solidFill>
                <a:schemeClr val="dk1"/>
              </a:solidFill>
              <a:effectLst/>
              <a:latin typeface="+mn-lt"/>
              <a:ea typeface="+mn-ea"/>
              <a:cs typeface="+mn-cs"/>
            </a:rPr>
            <a:t> finish entering your estimates above, use this area to calculate the probability of all uncertainties together.  This is especially useful for creating a forecast for an entire project, for example.</a:t>
          </a:r>
        </a:p>
        <a:p>
          <a:endParaRPr lang="en-US">
            <a:effectLst/>
          </a:endParaRPr>
        </a:p>
        <a:p>
          <a:r>
            <a:rPr lang="en-US" sz="1100">
              <a:solidFill>
                <a:schemeClr val="dk1"/>
              </a:solidFill>
              <a:effectLst/>
              <a:latin typeface="+mn-lt"/>
              <a:ea typeface="+mn-ea"/>
              <a:cs typeface="+mn-cs"/>
            </a:rPr>
            <a:t>Choose the confidence you want for</a:t>
          </a:r>
          <a:r>
            <a:rPr lang="en-US" sz="1100" baseline="0">
              <a:solidFill>
                <a:schemeClr val="dk1"/>
              </a:solidFill>
              <a:effectLst/>
              <a:latin typeface="+mn-lt"/>
              <a:ea typeface="+mn-ea"/>
              <a:cs typeface="+mn-cs"/>
            </a:rPr>
            <a:t> the confidence interval in cell D108, and/or choose the confidence lower and upperbound thresholds in cells D112 and D113.</a:t>
          </a:r>
          <a:endParaRPr lang="en-US">
            <a:effectLst/>
          </a:endParaRPr>
        </a:p>
      </xdr:txBody>
    </xdr:sp>
    <xdr:clientData/>
  </xdr:twoCellAnchor>
  <xdr:twoCellAnchor>
    <xdr:from>
      <xdr:col>4</xdr:col>
      <xdr:colOff>70757</xdr:colOff>
      <xdr:row>110</xdr:row>
      <xdr:rowOff>43545</xdr:rowOff>
    </xdr:from>
    <xdr:to>
      <xdr:col>6</xdr:col>
      <xdr:colOff>762000</xdr:colOff>
      <xdr:row>116</xdr:row>
      <xdr:rowOff>38101</xdr:rowOff>
    </xdr:to>
    <xdr:graphicFrame macro="">
      <xdr:nvGraphicFramePr>
        <xdr:cNvPr id="3" name="Chart 2">
          <a:extLst>
            <a:ext uri="{FF2B5EF4-FFF2-40B4-BE49-F238E27FC236}">
              <a16:creationId xmlns:a16="http://schemas.microsoft.com/office/drawing/2014/main" id="{696765D7-7368-4067-97E5-5A0947882B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762000</xdr:colOff>
      <xdr:row>107</xdr:row>
      <xdr:rowOff>38100</xdr:rowOff>
    </xdr:from>
    <xdr:to>
      <xdr:col>7</xdr:col>
      <xdr:colOff>9525</xdr:colOff>
      <xdr:row>115</xdr:row>
      <xdr:rowOff>209550</xdr:rowOff>
    </xdr:to>
    <xdr:sp macro="" textlink="">
      <xdr:nvSpPr>
        <xdr:cNvPr id="4" name="Right Brace 3">
          <a:extLst>
            <a:ext uri="{FF2B5EF4-FFF2-40B4-BE49-F238E27FC236}">
              <a16:creationId xmlns:a16="http://schemas.microsoft.com/office/drawing/2014/main" id="{F2C4905A-50CD-423C-BA11-FE0F2BB09639}"/>
            </a:ext>
          </a:extLst>
        </xdr:cNvPr>
        <xdr:cNvSpPr/>
      </xdr:nvSpPr>
      <xdr:spPr>
        <a:xfrm>
          <a:off x="4324350" y="3333750"/>
          <a:ext cx="161925" cy="1924050"/>
        </a:xfrm>
        <a:prstGeom prst="rightBrace">
          <a:avLst/>
        </a:prstGeom>
        <a:ln w="317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editAs="oneCell">
    <xdr:from>
      <xdr:col>0</xdr:col>
      <xdr:colOff>66675</xdr:colOff>
      <xdr:row>0</xdr:row>
      <xdr:rowOff>28576</xdr:rowOff>
    </xdr:from>
    <xdr:to>
      <xdr:col>0</xdr:col>
      <xdr:colOff>371477</xdr:colOff>
      <xdr:row>0</xdr:row>
      <xdr:rowOff>228600</xdr:rowOff>
    </xdr:to>
    <xdr:pic>
      <xdr:nvPicPr>
        <xdr:cNvPr id="5" name="Picture 4">
          <a:extLst>
            <a:ext uri="{FF2B5EF4-FFF2-40B4-BE49-F238E27FC236}">
              <a16:creationId xmlns:a16="http://schemas.microsoft.com/office/drawing/2014/main" id="{26A64BF8-41A8-460F-986A-6F1B9C3B54A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 y="28576"/>
          <a:ext cx="304802" cy="200024"/>
        </a:xfrm>
        <a:prstGeom prst="rect">
          <a:avLst/>
        </a:prstGeom>
      </xdr:spPr>
    </xdr:pic>
    <xdr:clientData/>
  </xdr:twoCellAnchor>
  <xdr:twoCellAnchor>
    <xdr:from>
      <xdr:col>0</xdr:col>
      <xdr:colOff>371474</xdr:colOff>
      <xdr:row>117</xdr:row>
      <xdr:rowOff>38100</xdr:rowOff>
    </xdr:from>
    <xdr:to>
      <xdr:col>13</xdr:col>
      <xdr:colOff>666749</xdr:colOff>
      <xdr:row>135</xdr:row>
      <xdr:rowOff>76200</xdr:rowOff>
    </xdr:to>
    <xdr:graphicFrame macro="">
      <xdr:nvGraphicFramePr>
        <xdr:cNvPr id="8" name="Chart 7">
          <a:extLst>
            <a:ext uri="{FF2B5EF4-FFF2-40B4-BE49-F238E27FC236}">
              <a16:creationId xmlns:a16="http://schemas.microsoft.com/office/drawing/2014/main" id="{842559D5-4F35-4EB1-9932-8AD8B67E3E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142875</xdr:colOff>
      <xdr:row>0</xdr:row>
      <xdr:rowOff>66675</xdr:rowOff>
    </xdr:from>
    <xdr:to>
      <xdr:col>10</xdr:col>
      <xdr:colOff>323850</xdr:colOff>
      <xdr:row>0</xdr:row>
      <xdr:rowOff>295275</xdr:rowOff>
    </xdr:to>
    <xdr:sp macro="" textlink="">
      <xdr:nvSpPr>
        <xdr:cNvPr id="7" name="Rectangle: Rounded Corners 6">
          <a:hlinkClick xmlns:r="http://schemas.openxmlformats.org/officeDocument/2006/relationships" r:id="rId4"/>
          <a:extLst>
            <a:ext uri="{FF2B5EF4-FFF2-40B4-BE49-F238E27FC236}">
              <a16:creationId xmlns:a16="http://schemas.microsoft.com/office/drawing/2014/main" id="{6E6F3337-AE86-4271-9EF2-5D7A4FE059CA}"/>
            </a:ext>
          </a:extLst>
        </xdr:cNvPr>
        <xdr:cNvSpPr/>
      </xdr:nvSpPr>
      <xdr:spPr>
        <a:xfrm>
          <a:off x="7038975" y="66675"/>
          <a:ext cx="962025" cy="228600"/>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152399</xdr:colOff>
      <xdr:row>107</xdr:row>
      <xdr:rowOff>76200</xdr:rowOff>
    </xdr:from>
    <xdr:to>
      <xdr:col>12</xdr:col>
      <xdr:colOff>904874</xdr:colOff>
      <xdr:row>116</xdr:row>
      <xdr:rowOff>9524</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4838699" y="3438525"/>
          <a:ext cx="3114675" cy="1809749"/>
        </a:xfrm>
        <a:prstGeom prst="rect">
          <a:avLst/>
        </a:prstGeom>
        <a:solidFill>
          <a:schemeClr val="lt1"/>
        </a:solidFill>
        <a:ln w="19050"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After you</a:t>
          </a:r>
          <a:r>
            <a:rPr lang="en-US" sz="1100" baseline="0">
              <a:solidFill>
                <a:schemeClr val="dk1"/>
              </a:solidFill>
              <a:effectLst/>
              <a:latin typeface="+mn-lt"/>
              <a:ea typeface="+mn-ea"/>
              <a:cs typeface="+mn-cs"/>
            </a:rPr>
            <a:t> finish entering your estimates above, use this area to calculate the probability of all uncertainties together.  This is especially useful for creating a forecast for an entire project, for example.</a:t>
          </a:r>
        </a:p>
        <a:p>
          <a:endParaRPr lang="en-US">
            <a:effectLst/>
          </a:endParaRPr>
        </a:p>
        <a:p>
          <a:r>
            <a:rPr lang="en-US" sz="1100">
              <a:solidFill>
                <a:schemeClr val="dk1"/>
              </a:solidFill>
              <a:effectLst/>
              <a:latin typeface="+mn-lt"/>
              <a:ea typeface="+mn-ea"/>
              <a:cs typeface="+mn-cs"/>
            </a:rPr>
            <a:t>Choose the confidence you want for</a:t>
          </a:r>
          <a:r>
            <a:rPr lang="en-US" sz="1100" baseline="0">
              <a:solidFill>
                <a:schemeClr val="dk1"/>
              </a:solidFill>
              <a:effectLst/>
              <a:latin typeface="+mn-lt"/>
              <a:ea typeface="+mn-ea"/>
              <a:cs typeface="+mn-cs"/>
            </a:rPr>
            <a:t> the confidence interval in cell D108, and/or choose the confidence lower and upperbound thresholds in cells D112 and D113.</a:t>
          </a:r>
          <a:endParaRPr lang="en-US">
            <a:effectLst/>
          </a:endParaRPr>
        </a:p>
      </xdr:txBody>
    </xdr:sp>
    <xdr:clientData/>
  </xdr:twoCellAnchor>
  <xdr:twoCellAnchor>
    <xdr:from>
      <xdr:col>4</xdr:col>
      <xdr:colOff>42182</xdr:colOff>
      <xdr:row>109</xdr:row>
      <xdr:rowOff>167369</xdr:rowOff>
    </xdr:from>
    <xdr:to>
      <xdr:col>6</xdr:col>
      <xdr:colOff>733425</xdr:colOff>
      <xdr:row>115</xdr:row>
      <xdr:rowOff>209550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762000</xdr:colOff>
      <xdr:row>107</xdr:row>
      <xdr:rowOff>38100</xdr:rowOff>
    </xdr:from>
    <xdr:to>
      <xdr:col>7</xdr:col>
      <xdr:colOff>9525</xdr:colOff>
      <xdr:row>115</xdr:row>
      <xdr:rowOff>209550</xdr:rowOff>
    </xdr:to>
    <xdr:sp macro="" textlink="">
      <xdr:nvSpPr>
        <xdr:cNvPr id="4" name="Right Brace 3">
          <a:extLst>
            <a:ext uri="{FF2B5EF4-FFF2-40B4-BE49-F238E27FC236}">
              <a16:creationId xmlns:a16="http://schemas.microsoft.com/office/drawing/2014/main" id="{00000000-0008-0000-0100-000004000000}"/>
            </a:ext>
          </a:extLst>
        </xdr:cNvPr>
        <xdr:cNvSpPr/>
      </xdr:nvSpPr>
      <xdr:spPr>
        <a:xfrm>
          <a:off x="4848225" y="3714750"/>
          <a:ext cx="295275" cy="1924050"/>
        </a:xfrm>
        <a:prstGeom prst="rightBrace">
          <a:avLst/>
        </a:prstGeom>
        <a:ln w="317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editAs="oneCell">
    <xdr:from>
      <xdr:col>0</xdr:col>
      <xdr:colOff>66675</xdr:colOff>
      <xdr:row>0</xdr:row>
      <xdr:rowOff>38100</xdr:rowOff>
    </xdr:from>
    <xdr:to>
      <xdr:col>0</xdr:col>
      <xdr:colOff>371477</xdr:colOff>
      <xdr:row>0</xdr:row>
      <xdr:rowOff>238124</xdr:rowOff>
    </xdr:to>
    <xdr:pic>
      <xdr:nvPicPr>
        <xdr:cNvPr id="6" name="Picture 5">
          <a:extLst>
            <a:ext uri="{FF2B5EF4-FFF2-40B4-BE49-F238E27FC236}">
              <a16:creationId xmlns:a16="http://schemas.microsoft.com/office/drawing/2014/main" id="{607F60B2-20C8-4055-BA23-0F2F660321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 y="38100"/>
          <a:ext cx="304802" cy="200024"/>
        </a:xfrm>
        <a:prstGeom prst="rect">
          <a:avLst/>
        </a:prstGeom>
      </xdr:spPr>
    </xdr:pic>
    <xdr:clientData/>
  </xdr:twoCellAnchor>
  <xdr:twoCellAnchor>
    <xdr:from>
      <xdr:col>1</xdr:col>
      <xdr:colOff>47625</xdr:colOff>
      <xdr:row>116</xdr:row>
      <xdr:rowOff>142875</xdr:rowOff>
    </xdr:from>
    <xdr:to>
      <xdr:col>14</xdr:col>
      <xdr:colOff>9525</xdr:colOff>
      <xdr:row>134</xdr:row>
      <xdr:rowOff>180975</xdr:rowOff>
    </xdr:to>
    <xdr:graphicFrame macro="">
      <xdr:nvGraphicFramePr>
        <xdr:cNvPr id="7" name="Chart 6">
          <a:extLst>
            <a:ext uri="{FF2B5EF4-FFF2-40B4-BE49-F238E27FC236}">
              <a16:creationId xmlns:a16="http://schemas.microsoft.com/office/drawing/2014/main" id="{BA21433D-771D-46FD-9F88-84E30AF71C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171450</xdr:colOff>
      <xdr:row>0</xdr:row>
      <xdr:rowOff>76200</xdr:rowOff>
    </xdr:from>
    <xdr:to>
      <xdr:col>10</xdr:col>
      <xdr:colOff>352425</xdr:colOff>
      <xdr:row>1</xdr:row>
      <xdr:rowOff>0</xdr:rowOff>
    </xdr:to>
    <xdr:sp macro="" textlink="">
      <xdr:nvSpPr>
        <xdr:cNvPr id="8" name="Rectangle: Rounded Corners 7">
          <a:hlinkClick xmlns:r="http://schemas.openxmlformats.org/officeDocument/2006/relationships" r:id="rId4"/>
          <a:extLst>
            <a:ext uri="{FF2B5EF4-FFF2-40B4-BE49-F238E27FC236}">
              <a16:creationId xmlns:a16="http://schemas.microsoft.com/office/drawing/2014/main" id="{272D72C3-7303-4ADC-8D19-BDFC491B0056}"/>
            </a:ext>
          </a:extLst>
        </xdr:cNvPr>
        <xdr:cNvSpPr/>
      </xdr:nvSpPr>
      <xdr:spPr>
        <a:xfrm>
          <a:off x="7067550" y="76200"/>
          <a:ext cx="962025" cy="228600"/>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9524</xdr:colOff>
      <xdr:row>107</xdr:row>
      <xdr:rowOff>76200</xdr:rowOff>
    </xdr:from>
    <xdr:to>
      <xdr:col>13</xdr:col>
      <xdr:colOff>247649</xdr:colOff>
      <xdr:row>116</xdr:row>
      <xdr:rowOff>9524</xdr:rowOff>
    </xdr:to>
    <xdr:sp macro="" textlink="">
      <xdr:nvSpPr>
        <xdr:cNvPr id="2" name="TextBox 1">
          <a:extLst>
            <a:ext uri="{FF2B5EF4-FFF2-40B4-BE49-F238E27FC236}">
              <a16:creationId xmlns:a16="http://schemas.microsoft.com/office/drawing/2014/main" id="{EC102021-7F16-4EAE-B9C5-F07EF73ADDB8}"/>
            </a:ext>
          </a:extLst>
        </xdr:cNvPr>
        <xdr:cNvSpPr txBox="1"/>
      </xdr:nvSpPr>
      <xdr:spPr>
        <a:xfrm>
          <a:off x="5305424" y="3438525"/>
          <a:ext cx="2981325" cy="1809749"/>
        </a:xfrm>
        <a:prstGeom prst="rect">
          <a:avLst/>
        </a:prstGeom>
        <a:solidFill>
          <a:schemeClr val="lt1"/>
        </a:solidFill>
        <a:ln w="19050"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After you</a:t>
          </a:r>
          <a:r>
            <a:rPr lang="en-US" sz="1100" baseline="0">
              <a:solidFill>
                <a:schemeClr val="dk1"/>
              </a:solidFill>
              <a:effectLst/>
              <a:latin typeface="+mn-lt"/>
              <a:ea typeface="+mn-ea"/>
              <a:cs typeface="+mn-cs"/>
            </a:rPr>
            <a:t> finish entering your estimates above, use this area to calculate the probability of all uncertainties together.  This is especially useful for creating a forecast for an entire project, for example.</a:t>
          </a:r>
        </a:p>
        <a:p>
          <a:endParaRPr lang="en-US">
            <a:effectLst/>
          </a:endParaRPr>
        </a:p>
        <a:p>
          <a:r>
            <a:rPr lang="en-US" sz="1100">
              <a:solidFill>
                <a:schemeClr val="dk1"/>
              </a:solidFill>
              <a:effectLst/>
              <a:latin typeface="+mn-lt"/>
              <a:ea typeface="+mn-ea"/>
              <a:cs typeface="+mn-cs"/>
            </a:rPr>
            <a:t>Choose the confidence you want for</a:t>
          </a:r>
          <a:r>
            <a:rPr lang="en-US" sz="1100" baseline="0">
              <a:solidFill>
                <a:schemeClr val="dk1"/>
              </a:solidFill>
              <a:effectLst/>
              <a:latin typeface="+mn-lt"/>
              <a:ea typeface="+mn-ea"/>
              <a:cs typeface="+mn-cs"/>
            </a:rPr>
            <a:t> the confidence interval in cell F108, and/or choose the confidence lower and upperbound thresholds in cells F112 and F113.</a:t>
          </a:r>
          <a:endParaRPr lang="en-US">
            <a:effectLst/>
          </a:endParaRPr>
        </a:p>
      </xdr:txBody>
    </xdr:sp>
    <xdr:clientData/>
  </xdr:twoCellAnchor>
  <xdr:twoCellAnchor>
    <xdr:from>
      <xdr:col>6</xdr:col>
      <xdr:colOff>38100</xdr:colOff>
      <xdr:row>109</xdr:row>
      <xdr:rowOff>110220</xdr:rowOff>
    </xdr:from>
    <xdr:to>
      <xdr:col>8</xdr:col>
      <xdr:colOff>95250</xdr:colOff>
      <xdr:row>116</xdr:row>
      <xdr:rowOff>38101</xdr:rowOff>
    </xdr:to>
    <xdr:graphicFrame macro="">
      <xdr:nvGraphicFramePr>
        <xdr:cNvPr id="3" name="Chart 2">
          <a:extLst>
            <a:ext uri="{FF2B5EF4-FFF2-40B4-BE49-F238E27FC236}">
              <a16:creationId xmlns:a16="http://schemas.microsoft.com/office/drawing/2014/main" id="{4DF07420-B29C-4E91-8325-B6B20B0B4E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95250</xdr:colOff>
      <xdr:row>107</xdr:row>
      <xdr:rowOff>57150</xdr:rowOff>
    </xdr:from>
    <xdr:to>
      <xdr:col>8</xdr:col>
      <xdr:colOff>180975</xdr:colOff>
      <xdr:row>116</xdr:row>
      <xdr:rowOff>9525</xdr:rowOff>
    </xdr:to>
    <xdr:sp macro="" textlink="">
      <xdr:nvSpPr>
        <xdr:cNvPr id="4" name="Right Brace 3">
          <a:extLst>
            <a:ext uri="{FF2B5EF4-FFF2-40B4-BE49-F238E27FC236}">
              <a16:creationId xmlns:a16="http://schemas.microsoft.com/office/drawing/2014/main" id="{B6E3F6A4-D78F-470C-8844-E047569F6319}"/>
            </a:ext>
          </a:extLst>
        </xdr:cNvPr>
        <xdr:cNvSpPr/>
      </xdr:nvSpPr>
      <xdr:spPr>
        <a:xfrm>
          <a:off x="5076825" y="3419475"/>
          <a:ext cx="85725" cy="1828800"/>
        </a:xfrm>
        <a:prstGeom prst="rightBrace">
          <a:avLst/>
        </a:prstGeom>
        <a:ln w="317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editAs="oneCell">
    <xdr:from>
      <xdr:col>0</xdr:col>
      <xdr:colOff>66675</xdr:colOff>
      <xdr:row>0</xdr:row>
      <xdr:rowOff>28576</xdr:rowOff>
    </xdr:from>
    <xdr:to>
      <xdr:col>0</xdr:col>
      <xdr:colOff>371477</xdr:colOff>
      <xdr:row>0</xdr:row>
      <xdr:rowOff>238125</xdr:rowOff>
    </xdr:to>
    <xdr:pic>
      <xdr:nvPicPr>
        <xdr:cNvPr id="5" name="Picture 4">
          <a:extLst>
            <a:ext uri="{FF2B5EF4-FFF2-40B4-BE49-F238E27FC236}">
              <a16:creationId xmlns:a16="http://schemas.microsoft.com/office/drawing/2014/main" id="{F1507F22-AFC7-416E-B81A-FC52B54D6F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 y="28576"/>
          <a:ext cx="304802" cy="209549"/>
        </a:xfrm>
        <a:prstGeom prst="rect">
          <a:avLst/>
        </a:prstGeom>
      </xdr:spPr>
    </xdr:pic>
    <xdr:clientData/>
  </xdr:twoCellAnchor>
  <xdr:twoCellAnchor>
    <xdr:from>
      <xdr:col>1</xdr:col>
      <xdr:colOff>0</xdr:colOff>
      <xdr:row>117</xdr:row>
      <xdr:rowOff>0</xdr:rowOff>
    </xdr:from>
    <xdr:to>
      <xdr:col>16</xdr:col>
      <xdr:colOff>133350</xdr:colOff>
      <xdr:row>135</xdr:row>
      <xdr:rowOff>38100</xdr:rowOff>
    </xdr:to>
    <xdr:graphicFrame macro="">
      <xdr:nvGraphicFramePr>
        <xdr:cNvPr id="6" name="Chart 5">
          <a:extLst>
            <a:ext uri="{FF2B5EF4-FFF2-40B4-BE49-F238E27FC236}">
              <a16:creationId xmlns:a16="http://schemas.microsoft.com/office/drawing/2014/main" id="{2D30EFEE-A0AE-4573-AD5D-2B766A92CA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733425</xdr:colOff>
      <xdr:row>0</xdr:row>
      <xdr:rowOff>85725</xdr:rowOff>
    </xdr:from>
    <xdr:to>
      <xdr:col>11</xdr:col>
      <xdr:colOff>1695450</xdr:colOff>
      <xdr:row>1</xdr:row>
      <xdr:rowOff>9525</xdr:rowOff>
    </xdr:to>
    <xdr:sp macro="" textlink="">
      <xdr:nvSpPr>
        <xdr:cNvPr id="7" name="Rectangle: Rounded Corners 6">
          <a:hlinkClick xmlns:r="http://schemas.openxmlformats.org/officeDocument/2006/relationships" r:id="rId4"/>
          <a:extLst>
            <a:ext uri="{FF2B5EF4-FFF2-40B4-BE49-F238E27FC236}">
              <a16:creationId xmlns:a16="http://schemas.microsoft.com/office/drawing/2014/main" id="{887E260E-4F75-4042-98D9-C33594C87828}"/>
            </a:ext>
          </a:extLst>
        </xdr:cNvPr>
        <xdr:cNvSpPr/>
      </xdr:nvSpPr>
      <xdr:spPr>
        <a:xfrm>
          <a:off x="7058025" y="85725"/>
          <a:ext cx="962025" cy="228600"/>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9524</xdr:colOff>
      <xdr:row>108</xdr:row>
      <xdr:rowOff>76200</xdr:rowOff>
    </xdr:from>
    <xdr:to>
      <xdr:col>16</xdr:col>
      <xdr:colOff>247649</xdr:colOff>
      <xdr:row>117</xdr:row>
      <xdr:rowOff>9524</xdr:rowOff>
    </xdr:to>
    <xdr:sp macro="" textlink="">
      <xdr:nvSpPr>
        <xdr:cNvPr id="2" name="TextBox 1">
          <a:extLst>
            <a:ext uri="{FF2B5EF4-FFF2-40B4-BE49-F238E27FC236}">
              <a16:creationId xmlns:a16="http://schemas.microsoft.com/office/drawing/2014/main" id="{553D2D02-025E-4627-8D34-0180C11DF2D1}"/>
            </a:ext>
          </a:extLst>
        </xdr:cNvPr>
        <xdr:cNvSpPr txBox="1"/>
      </xdr:nvSpPr>
      <xdr:spPr>
        <a:xfrm>
          <a:off x="5565774" y="20256500"/>
          <a:ext cx="3654425" cy="1825624"/>
        </a:xfrm>
        <a:prstGeom prst="rect">
          <a:avLst/>
        </a:prstGeom>
        <a:solidFill>
          <a:schemeClr val="lt1"/>
        </a:solidFill>
        <a:ln w="19050"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After you</a:t>
          </a:r>
          <a:r>
            <a:rPr lang="en-US" sz="1100" baseline="0">
              <a:solidFill>
                <a:schemeClr val="dk1"/>
              </a:solidFill>
              <a:effectLst/>
              <a:latin typeface="+mn-lt"/>
              <a:ea typeface="+mn-ea"/>
              <a:cs typeface="+mn-cs"/>
            </a:rPr>
            <a:t> finish entering your estimates above, use this area to calculate the probability of all uncertainties together.  This is especially useful for creating a forecast for an entire project, for example.</a:t>
          </a:r>
        </a:p>
        <a:p>
          <a:endParaRPr lang="en-US">
            <a:effectLst/>
          </a:endParaRPr>
        </a:p>
        <a:p>
          <a:r>
            <a:rPr lang="en-US" sz="1100">
              <a:solidFill>
                <a:schemeClr val="dk1"/>
              </a:solidFill>
              <a:effectLst/>
              <a:latin typeface="+mn-lt"/>
              <a:ea typeface="+mn-ea"/>
              <a:cs typeface="+mn-cs"/>
            </a:rPr>
            <a:t>Choose the confidence you want for</a:t>
          </a:r>
          <a:r>
            <a:rPr lang="en-US" sz="1100" baseline="0">
              <a:solidFill>
                <a:schemeClr val="dk1"/>
              </a:solidFill>
              <a:effectLst/>
              <a:latin typeface="+mn-lt"/>
              <a:ea typeface="+mn-ea"/>
              <a:cs typeface="+mn-cs"/>
            </a:rPr>
            <a:t> the confidence interval in cell I109, and/or choose the confidence lower and upperbound thresholds in cells I113 and I114.</a:t>
          </a:r>
          <a:endParaRPr lang="en-US">
            <a:effectLst/>
          </a:endParaRPr>
        </a:p>
      </xdr:txBody>
    </xdr:sp>
    <xdr:clientData/>
  </xdr:twoCellAnchor>
  <xdr:twoCellAnchor>
    <xdr:from>
      <xdr:col>9</xdr:col>
      <xdr:colOff>38100</xdr:colOff>
      <xdr:row>110</xdr:row>
      <xdr:rowOff>110220</xdr:rowOff>
    </xdr:from>
    <xdr:to>
      <xdr:col>11</xdr:col>
      <xdr:colOff>95250</xdr:colOff>
      <xdr:row>117</xdr:row>
      <xdr:rowOff>38101</xdr:rowOff>
    </xdr:to>
    <xdr:graphicFrame macro="">
      <xdr:nvGraphicFramePr>
        <xdr:cNvPr id="3" name="Chart 2">
          <a:extLst>
            <a:ext uri="{FF2B5EF4-FFF2-40B4-BE49-F238E27FC236}">
              <a16:creationId xmlns:a16="http://schemas.microsoft.com/office/drawing/2014/main" id="{7A6FB9F0-0B53-45BF-A0ED-A4FC1EBC4D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95250</xdr:colOff>
      <xdr:row>108</xdr:row>
      <xdr:rowOff>57150</xdr:rowOff>
    </xdr:from>
    <xdr:to>
      <xdr:col>11</xdr:col>
      <xdr:colOff>180975</xdr:colOff>
      <xdr:row>117</xdr:row>
      <xdr:rowOff>9525</xdr:rowOff>
    </xdr:to>
    <xdr:sp macro="" textlink="">
      <xdr:nvSpPr>
        <xdr:cNvPr id="4" name="Right Brace 3">
          <a:extLst>
            <a:ext uri="{FF2B5EF4-FFF2-40B4-BE49-F238E27FC236}">
              <a16:creationId xmlns:a16="http://schemas.microsoft.com/office/drawing/2014/main" id="{0F75E884-69F8-4CAC-87B7-33E0D46566A4}"/>
            </a:ext>
          </a:extLst>
        </xdr:cNvPr>
        <xdr:cNvSpPr/>
      </xdr:nvSpPr>
      <xdr:spPr>
        <a:xfrm>
          <a:off x="5321300" y="20237450"/>
          <a:ext cx="85725" cy="1844675"/>
        </a:xfrm>
        <a:prstGeom prst="rightBrace">
          <a:avLst/>
        </a:prstGeom>
        <a:ln w="317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editAs="oneCell">
    <xdr:from>
      <xdr:col>0</xdr:col>
      <xdr:colOff>66675</xdr:colOff>
      <xdr:row>0</xdr:row>
      <xdr:rowOff>28576</xdr:rowOff>
    </xdr:from>
    <xdr:to>
      <xdr:col>0</xdr:col>
      <xdr:colOff>374652</xdr:colOff>
      <xdr:row>0</xdr:row>
      <xdr:rowOff>241300</xdr:rowOff>
    </xdr:to>
    <xdr:pic>
      <xdr:nvPicPr>
        <xdr:cNvPr id="5" name="Picture 4">
          <a:extLst>
            <a:ext uri="{FF2B5EF4-FFF2-40B4-BE49-F238E27FC236}">
              <a16:creationId xmlns:a16="http://schemas.microsoft.com/office/drawing/2014/main" id="{0E83E79A-AFBA-4124-8AA5-38D44F9B355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 y="28576"/>
          <a:ext cx="304802" cy="209549"/>
        </a:xfrm>
        <a:prstGeom prst="rect">
          <a:avLst/>
        </a:prstGeom>
      </xdr:spPr>
    </xdr:pic>
    <xdr:clientData/>
  </xdr:twoCellAnchor>
  <xdr:twoCellAnchor>
    <xdr:from>
      <xdr:col>4</xdr:col>
      <xdr:colOff>0</xdr:colOff>
      <xdr:row>118</xdr:row>
      <xdr:rowOff>0</xdr:rowOff>
    </xdr:from>
    <xdr:to>
      <xdr:col>19</xdr:col>
      <xdr:colOff>133350</xdr:colOff>
      <xdr:row>136</xdr:row>
      <xdr:rowOff>38100</xdr:rowOff>
    </xdr:to>
    <xdr:graphicFrame macro="">
      <xdr:nvGraphicFramePr>
        <xdr:cNvPr id="6" name="Chart 5">
          <a:extLst>
            <a:ext uri="{FF2B5EF4-FFF2-40B4-BE49-F238E27FC236}">
              <a16:creationId xmlns:a16="http://schemas.microsoft.com/office/drawing/2014/main" id="{15B3201C-62DC-4D13-B3EB-5C53A4DC71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311150</xdr:colOff>
      <xdr:row>0</xdr:row>
      <xdr:rowOff>101600</xdr:rowOff>
    </xdr:from>
    <xdr:to>
      <xdr:col>14</xdr:col>
      <xdr:colOff>193675</xdr:colOff>
      <xdr:row>1</xdr:row>
      <xdr:rowOff>25400</xdr:rowOff>
    </xdr:to>
    <xdr:sp macro="" textlink="">
      <xdr:nvSpPr>
        <xdr:cNvPr id="7" name="Rectangle: Rounded Corners 6">
          <a:hlinkClick xmlns:r="http://schemas.openxmlformats.org/officeDocument/2006/relationships" r:id="rId4"/>
          <a:extLst>
            <a:ext uri="{FF2B5EF4-FFF2-40B4-BE49-F238E27FC236}">
              <a16:creationId xmlns:a16="http://schemas.microsoft.com/office/drawing/2014/main" id="{FF746756-D1A3-47F4-82DF-CA1BDF8ACA00}"/>
            </a:ext>
          </a:extLst>
        </xdr:cNvPr>
        <xdr:cNvSpPr/>
      </xdr:nvSpPr>
      <xdr:spPr>
        <a:xfrm>
          <a:off x="11093450" y="101600"/>
          <a:ext cx="962025" cy="228600"/>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42182</xdr:colOff>
      <xdr:row>10</xdr:row>
      <xdr:rowOff>167369</xdr:rowOff>
    </xdr:from>
    <xdr:to>
      <xdr:col>6</xdr:col>
      <xdr:colOff>733425</xdr:colOff>
      <xdr:row>16</xdr:row>
      <xdr:rowOff>209550</xdr:rowOff>
    </xdr:to>
    <xdr:graphicFrame macro="">
      <xdr:nvGraphicFramePr>
        <xdr:cNvPr id="3" name="Chart 2">
          <a:extLst>
            <a:ext uri="{FF2B5EF4-FFF2-40B4-BE49-F238E27FC236}">
              <a16:creationId xmlns:a16="http://schemas.microsoft.com/office/drawing/2014/main" id="{8B5FAAFD-A1BE-44E5-B4E7-CB56380851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66675</xdr:colOff>
      <xdr:row>0</xdr:row>
      <xdr:rowOff>38100</xdr:rowOff>
    </xdr:from>
    <xdr:to>
      <xdr:col>0</xdr:col>
      <xdr:colOff>371477</xdr:colOff>
      <xdr:row>0</xdr:row>
      <xdr:rowOff>238125</xdr:rowOff>
    </xdr:to>
    <xdr:pic>
      <xdr:nvPicPr>
        <xdr:cNvPr id="5" name="Picture 4">
          <a:extLst>
            <a:ext uri="{FF2B5EF4-FFF2-40B4-BE49-F238E27FC236}">
              <a16:creationId xmlns:a16="http://schemas.microsoft.com/office/drawing/2014/main" id="{DBBDF1A2-384B-4BC2-B328-1EE43B5E1B6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 y="38100"/>
          <a:ext cx="304802" cy="200025"/>
        </a:xfrm>
        <a:prstGeom prst="rect">
          <a:avLst/>
        </a:prstGeom>
      </xdr:spPr>
    </xdr:pic>
    <xdr:clientData/>
  </xdr:twoCellAnchor>
  <xdr:twoCellAnchor>
    <xdr:from>
      <xdr:col>7</xdr:col>
      <xdr:colOff>111125</xdr:colOff>
      <xdr:row>8</xdr:row>
      <xdr:rowOff>3174</xdr:rowOff>
    </xdr:from>
    <xdr:to>
      <xdr:col>16</xdr:col>
      <xdr:colOff>539751</xdr:colOff>
      <xdr:row>24</xdr:row>
      <xdr:rowOff>187324</xdr:rowOff>
    </xdr:to>
    <xdr:graphicFrame macro="">
      <xdr:nvGraphicFramePr>
        <xdr:cNvPr id="6" name="Chart 5">
          <a:extLst>
            <a:ext uri="{FF2B5EF4-FFF2-40B4-BE49-F238E27FC236}">
              <a16:creationId xmlns:a16="http://schemas.microsoft.com/office/drawing/2014/main" id="{054A8D96-75E4-4C3E-B7A5-9104937EC0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76200</xdr:colOff>
      <xdr:row>0</xdr:row>
      <xdr:rowOff>104775</xdr:rowOff>
    </xdr:from>
    <xdr:to>
      <xdr:col>10</xdr:col>
      <xdr:colOff>257175</xdr:colOff>
      <xdr:row>1</xdr:row>
      <xdr:rowOff>28575</xdr:rowOff>
    </xdr:to>
    <xdr:sp macro="" textlink="">
      <xdr:nvSpPr>
        <xdr:cNvPr id="7" name="Rectangle: Rounded Corners 6">
          <a:hlinkClick xmlns:r="http://schemas.openxmlformats.org/officeDocument/2006/relationships" r:id="rId4"/>
          <a:extLst>
            <a:ext uri="{FF2B5EF4-FFF2-40B4-BE49-F238E27FC236}">
              <a16:creationId xmlns:a16="http://schemas.microsoft.com/office/drawing/2014/main" id="{3ABEFF46-5F68-4406-AE3A-124696E576E7}"/>
            </a:ext>
          </a:extLst>
        </xdr:cNvPr>
        <xdr:cNvSpPr/>
      </xdr:nvSpPr>
      <xdr:spPr>
        <a:xfrm>
          <a:off x="6972300" y="104775"/>
          <a:ext cx="962025" cy="228600"/>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nu.org/licenses/" TargetMode="External"/><Relationship Id="rId3" Type="http://schemas.openxmlformats.org/officeDocument/2006/relationships/hyperlink" Target="https://www.youtube.com/statisticalpert" TargetMode="External"/><Relationship Id="rId7" Type="http://schemas.openxmlformats.org/officeDocument/2006/relationships/hyperlink" Target="https://www.pluralsight.com/courses/estimate-projects-products" TargetMode="External"/><Relationship Id="rId2" Type="http://schemas.openxmlformats.org/officeDocument/2006/relationships/hyperlink" Target="http://www.pluralsight.com/courses/estimate-projects-using-statistics-and-excel" TargetMode="External"/><Relationship Id="rId1" Type="http://schemas.openxmlformats.org/officeDocument/2006/relationships/hyperlink" Target="https://www.statisticalpert.com/" TargetMode="External"/><Relationship Id="rId6" Type="http://schemas.openxmlformats.org/officeDocument/2006/relationships/hyperlink" Target="https://www.linkedin.com/in/famousdavis/" TargetMode="External"/><Relationship Id="rId11" Type="http://schemas.openxmlformats.org/officeDocument/2006/relationships/drawing" Target="../drawings/drawing1.xml"/><Relationship Id="rId5" Type="http://schemas.openxmlformats.org/officeDocument/2006/relationships/hyperlink" Target="https://www.statisticalpert.com/download/753/" TargetMode="External"/><Relationship Id="rId10" Type="http://schemas.openxmlformats.org/officeDocument/2006/relationships/printerSettings" Target="../printerSettings/printerSettings1.bin"/><Relationship Id="rId4" Type="http://schemas.openxmlformats.org/officeDocument/2006/relationships/hyperlink" Target="https://www.statisticalpert.com/download-free-templates/" TargetMode="External"/><Relationship Id="rId9" Type="http://schemas.openxmlformats.org/officeDocument/2006/relationships/hyperlink" Target="https://www.statisticalpert.com/contact-me/"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www.gnu.org/licenses/" TargetMode="External"/><Relationship Id="rId13" Type="http://schemas.openxmlformats.org/officeDocument/2006/relationships/comments" Target="../comments7.xml"/><Relationship Id="rId3" Type="http://schemas.openxmlformats.org/officeDocument/2006/relationships/hyperlink" Target="https://www.youtube.com/statisticalpert/" TargetMode="External"/><Relationship Id="rId7" Type="http://schemas.openxmlformats.org/officeDocument/2006/relationships/hyperlink" Target="https://www.pluralsight.com/courses/fundamentals-monte-carlo-simulation" TargetMode="External"/><Relationship Id="rId12" Type="http://schemas.openxmlformats.org/officeDocument/2006/relationships/vmlDrawing" Target="../drawings/vmlDrawing7.vml"/><Relationship Id="rId2" Type="http://schemas.openxmlformats.org/officeDocument/2006/relationships/hyperlink" Target="http://www.pluralsight.com/courses/estimate-projects-using-statistics-and-excel" TargetMode="External"/><Relationship Id="rId1" Type="http://schemas.openxmlformats.org/officeDocument/2006/relationships/hyperlink" Target="https://www.statisticalpert.com/" TargetMode="External"/><Relationship Id="rId6" Type="http://schemas.openxmlformats.org/officeDocument/2006/relationships/hyperlink" Target="https://www.linkedin.com/in/famousdavis/" TargetMode="External"/><Relationship Id="rId11" Type="http://schemas.openxmlformats.org/officeDocument/2006/relationships/drawing" Target="../drawings/drawing10.xml"/><Relationship Id="rId5" Type="http://schemas.openxmlformats.org/officeDocument/2006/relationships/hyperlink" Target="https://www.youtube.com/statisticalpert" TargetMode="External"/><Relationship Id="rId10" Type="http://schemas.openxmlformats.org/officeDocument/2006/relationships/printerSettings" Target="../printerSettings/printerSettings10.bin"/><Relationship Id="rId4" Type="http://schemas.openxmlformats.org/officeDocument/2006/relationships/hyperlink" Target="https://twitter.com/StatisticalPERT" TargetMode="External"/><Relationship Id="rId9" Type="http://schemas.openxmlformats.org/officeDocument/2006/relationships/hyperlink" Target="https://www.statisticalpert.com/download-free-templates/"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statisticalpert.com/download-free-templates/" TargetMode="External"/><Relationship Id="rId3" Type="http://schemas.openxmlformats.org/officeDocument/2006/relationships/hyperlink" Target="https://www.youtube.com/statisticalpert" TargetMode="External"/><Relationship Id="rId7" Type="http://schemas.openxmlformats.org/officeDocument/2006/relationships/hyperlink" Target="https://www.gnu.org/licenses/" TargetMode="External"/><Relationship Id="rId2" Type="http://schemas.openxmlformats.org/officeDocument/2006/relationships/hyperlink" Target="http://www.pluralsight.com/courses/estimate-projects-using-statistics-and-excel" TargetMode="External"/><Relationship Id="rId1" Type="http://schemas.openxmlformats.org/officeDocument/2006/relationships/hyperlink" Target="https://www.statisticalpert.com/" TargetMode="External"/><Relationship Id="rId6" Type="http://schemas.openxmlformats.org/officeDocument/2006/relationships/hyperlink" Target="https://www.pluralsight.com/courses/estimate-projects-products" TargetMode="External"/><Relationship Id="rId11" Type="http://schemas.openxmlformats.org/officeDocument/2006/relationships/comments" Target="../comments8.xml"/><Relationship Id="rId5" Type="http://schemas.openxmlformats.org/officeDocument/2006/relationships/hyperlink" Target="https://www.linkedin.com/in/famousdavis/" TargetMode="External"/><Relationship Id="rId10" Type="http://schemas.openxmlformats.org/officeDocument/2006/relationships/vmlDrawing" Target="../drawings/vmlDrawing8.vml"/><Relationship Id="rId4" Type="http://schemas.openxmlformats.org/officeDocument/2006/relationships/hyperlink" Target="https://twitter.com/StatisticalPERT" TargetMode="External"/><Relationship Id="rId9"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1.bin"/><Relationship Id="rId3" Type="http://schemas.openxmlformats.org/officeDocument/2006/relationships/hyperlink" Target="https://www.youtube.com/statisticalpert" TargetMode="External"/><Relationship Id="rId7" Type="http://schemas.openxmlformats.org/officeDocument/2006/relationships/hyperlink" Target="https://www.pluralsight.com/courses/estimate-projects-products" TargetMode="External"/><Relationship Id="rId2" Type="http://schemas.openxmlformats.org/officeDocument/2006/relationships/hyperlink" Target="http://www.pluralsight.com/courses/estimate-projects-using-statistics-and-excel" TargetMode="External"/><Relationship Id="rId1" Type="http://schemas.openxmlformats.org/officeDocument/2006/relationships/hyperlink" Target="https://www.statisticalpert.com/" TargetMode="External"/><Relationship Id="rId6" Type="http://schemas.openxmlformats.org/officeDocument/2006/relationships/hyperlink" Target="https://www.statisticalpert.com/download-free-templates/" TargetMode="External"/><Relationship Id="rId11" Type="http://schemas.openxmlformats.org/officeDocument/2006/relationships/comments" Target="../comments9.xml"/><Relationship Id="rId5" Type="http://schemas.openxmlformats.org/officeDocument/2006/relationships/hyperlink" Target="https://www.gnu.org/licenses/" TargetMode="External"/><Relationship Id="rId10" Type="http://schemas.openxmlformats.org/officeDocument/2006/relationships/vmlDrawing" Target="../drawings/vmlDrawing9.vml"/><Relationship Id="rId4" Type="http://schemas.openxmlformats.org/officeDocument/2006/relationships/hyperlink" Target="https://twitter.com/StatisticalPERT" TargetMode="External"/><Relationship Id="rId9"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8" Type="http://schemas.openxmlformats.org/officeDocument/2006/relationships/drawing" Target="../drawings/drawing13.xml"/><Relationship Id="rId3" Type="http://schemas.openxmlformats.org/officeDocument/2006/relationships/hyperlink" Target="https://www.youtube.com/statisticalpert" TargetMode="External"/><Relationship Id="rId7" Type="http://schemas.openxmlformats.org/officeDocument/2006/relationships/hyperlink" Target="https://www.pluralsight.com/courses/estimate-projects-products" TargetMode="External"/><Relationship Id="rId2" Type="http://schemas.openxmlformats.org/officeDocument/2006/relationships/hyperlink" Target="http://www.pluralsight.com/courses/estimate-projects-using-statistics-and-excel" TargetMode="External"/><Relationship Id="rId1" Type="http://schemas.openxmlformats.org/officeDocument/2006/relationships/hyperlink" Target="https://www.statisticalpert.com/" TargetMode="External"/><Relationship Id="rId6" Type="http://schemas.openxmlformats.org/officeDocument/2006/relationships/hyperlink" Target="https://www.statisticalpert.com/download-free-templates/" TargetMode="External"/><Relationship Id="rId5" Type="http://schemas.openxmlformats.org/officeDocument/2006/relationships/hyperlink" Target="https://www.gnu.org/licenses/" TargetMode="External"/><Relationship Id="rId10" Type="http://schemas.openxmlformats.org/officeDocument/2006/relationships/comments" Target="../comments10.xml"/><Relationship Id="rId4" Type="http://schemas.openxmlformats.org/officeDocument/2006/relationships/hyperlink" Target="https://twitter.com/StatisticalPERT" TargetMode="External"/><Relationship Id="rId9" Type="http://schemas.openxmlformats.org/officeDocument/2006/relationships/vmlDrawing" Target="../drawings/vmlDrawing10.v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2.bin"/><Relationship Id="rId1" Type="http://schemas.openxmlformats.org/officeDocument/2006/relationships/hyperlink" Target="https://www.gnu.org/licenses/" TargetMode="External"/><Relationship Id="rId5" Type="http://schemas.openxmlformats.org/officeDocument/2006/relationships/comments" Target="../comments11.xml"/><Relationship Id="rId4" Type="http://schemas.openxmlformats.org/officeDocument/2006/relationships/vmlDrawing" Target="../drawings/vmlDrawing11.vml"/></Relationships>
</file>

<file path=xl/worksheets/_rels/sheet15.xml.rels><?xml version="1.0" encoding="UTF-8" standalone="yes"?>
<Relationships xmlns="http://schemas.openxmlformats.org/package/2006/relationships"><Relationship Id="rId8" Type="http://schemas.openxmlformats.org/officeDocument/2006/relationships/hyperlink" Target="https://www.gnu.org/licenses/" TargetMode="External"/><Relationship Id="rId3" Type="http://schemas.openxmlformats.org/officeDocument/2006/relationships/hyperlink" Target="https://www.youtube.com/statisticalpert/" TargetMode="External"/><Relationship Id="rId7" Type="http://schemas.openxmlformats.org/officeDocument/2006/relationships/hyperlink" Target="https://www.pluralsight.com/courses/estimate-projects-products" TargetMode="External"/><Relationship Id="rId2" Type="http://schemas.openxmlformats.org/officeDocument/2006/relationships/hyperlink" Target="http://www.pluralsight.com/courses/estimate-projects-using-statistics-and-excel" TargetMode="External"/><Relationship Id="rId1" Type="http://schemas.openxmlformats.org/officeDocument/2006/relationships/hyperlink" Target="https://www.statisticalpert.com/" TargetMode="External"/><Relationship Id="rId6" Type="http://schemas.openxmlformats.org/officeDocument/2006/relationships/hyperlink" Target="https://www.linkedin.com/in/famousdavis/" TargetMode="External"/><Relationship Id="rId5" Type="http://schemas.openxmlformats.org/officeDocument/2006/relationships/hyperlink" Target="https://www.youtube.com/statisticalpert" TargetMode="External"/><Relationship Id="rId10" Type="http://schemas.openxmlformats.org/officeDocument/2006/relationships/drawing" Target="../drawings/drawing15.xml"/><Relationship Id="rId4" Type="http://schemas.openxmlformats.org/officeDocument/2006/relationships/hyperlink" Target="https://twitter.com/StatisticalPERT" TargetMode="External"/><Relationship Id="rId9" Type="http://schemas.openxmlformats.org/officeDocument/2006/relationships/hyperlink" Target="https://www.statisticalpert.com/download-free-templates/"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hyperlink" Target="https://www.collabinart.com/" TargetMode="External"/><Relationship Id="rId1" Type="http://schemas.openxmlformats.org/officeDocument/2006/relationships/hyperlink" Target="http://www.pluralsight.com/courses/estimate-projects-using-statistics-and-excel" TargetMode="External"/></Relationships>
</file>

<file path=xl/worksheets/_rels/sheet17.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youtube.com/statisticalpert" TargetMode="External"/><Relationship Id="rId7" Type="http://schemas.openxmlformats.org/officeDocument/2006/relationships/hyperlink" Target="https://www.statisticalpert.com/download-free-templates/" TargetMode="External"/><Relationship Id="rId2" Type="http://schemas.openxmlformats.org/officeDocument/2006/relationships/hyperlink" Target="http://www.pluralsight.com/courses/estimate-projects-using-statistics-and-excel" TargetMode="External"/><Relationship Id="rId1" Type="http://schemas.openxmlformats.org/officeDocument/2006/relationships/hyperlink" Target="https://www.statisticalpert.com/" TargetMode="External"/><Relationship Id="rId6" Type="http://schemas.openxmlformats.org/officeDocument/2006/relationships/hyperlink" Target="https://www.gnu.org/licenses/" TargetMode="External"/><Relationship Id="rId5" Type="http://schemas.openxmlformats.org/officeDocument/2006/relationships/hyperlink" Target="https://www.pluralsight.com/courses/estimate-projects-products" TargetMode="External"/><Relationship Id="rId4" Type="http://schemas.openxmlformats.org/officeDocument/2006/relationships/hyperlink" Target="https://www.linkedin.com/in/famousdavis/" TargetMode="External"/><Relationship Id="rId9"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statisticalpert.com/download-free-templates/" TargetMode="External"/><Relationship Id="rId3" Type="http://schemas.openxmlformats.org/officeDocument/2006/relationships/hyperlink" Target="https://www.youtube.com/statisticalpert/" TargetMode="External"/><Relationship Id="rId7" Type="http://schemas.openxmlformats.org/officeDocument/2006/relationships/hyperlink" Target="https://www.gnu.org/licenses/" TargetMode="External"/><Relationship Id="rId2" Type="http://schemas.openxmlformats.org/officeDocument/2006/relationships/hyperlink" Target="https://www.pluralsight.com/courses/estimate-projects-products" TargetMode="External"/><Relationship Id="rId1" Type="http://schemas.openxmlformats.org/officeDocument/2006/relationships/hyperlink" Target="https://www.statisticalpert.com/" TargetMode="External"/><Relationship Id="rId6" Type="http://schemas.openxmlformats.org/officeDocument/2006/relationships/hyperlink" Target="https://app.pluralsight.com/library/courses/estimate-projects-products/table-of-contents" TargetMode="External"/><Relationship Id="rId5" Type="http://schemas.openxmlformats.org/officeDocument/2006/relationships/hyperlink" Target="https://www.linkedin.com/in/famousdavis/" TargetMode="External"/><Relationship Id="rId10" Type="http://schemas.openxmlformats.org/officeDocument/2006/relationships/drawing" Target="../drawings/drawing3.xml"/><Relationship Id="rId4" Type="http://schemas.openxmlformats.org/officeDocument/2006/relationships/hyperlink" Target="https://www.youtube.com/statisticalpert"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gnu.org/licenses/" TargetMode="External"/><Relationship Id="rId13" Type="http://schemas.openxmlformats.org/officeDocument/2006/relationships/comments" Target="../comments1.xml"/><Relationship Id="rId3" Type="http://schemas.openxmlformats.org/officeDocument/2006/relationships/hyperlink" Target="https://www.youtube.com/statisticalpert/" TargetMode="External"/><Relationship Id="rId7" Type="http://schemas.openxmlformats.org/officeDocument/2006/relationships/hyperlink" Target="https://www.pluralsight.com/courses/estimate-projects-products" TargetMode="External"/><Relationship Id="rId12" Type="http://schemas.openxmlformats.org/officeDocument/2006/relationships/vmlDrawing" Target="../drawings/vmlDrawing1.vml"/><Relationship Id="rId2" Type="http://schemas.openxmlformats.org/officeDocument/2006/relationships/hyperlink" Target="http://www.pluralsight.com/courses/estimate-projects-using-statistics-and-excel" TargetMode="External"/><Relationship Id="rId1" Type="http://schemas.openxmlformats.org/officeDocument/2006/relationships/hyperlink" Target="https://www.statisticalpert.com/" TargetMode="External"/><Relationship Id="rId6" Type="http://schemas.openxmlformats.org/officeDocument/2006/relationships/hyperlink" Target="https://www.linkedin.com/in/famousdavis/" TargetMode="External"/><Relationship Id="rId11" Type="http://schemas.openxmlformats.org/officeDocument/2006/relationships/drawing" Target="../drawings/drawing4.xml"/><Relationship Id="rId5" Type="http://schemas.openxmlformats.org/officeDocument/2006/relationships/hyperlink" Target="https://www.youtube.com/statisticalpert" TargetMode="External"/><Relationship Id="rId10" Type="http://schemas.openxmlformats.org/officeDocument/2006/relationships/printerSettings" Target="../printerSettings/printerSettings4.bin"/><Relationship Id="rId4" Type="http://schemas.openxmlformats.org/officeDocument/2006/relationships/hyperlink" Target="https://twitter.com/StatisticalPERT" TargetMode="External"/><Relationship Id="rId9" Type="http://schemas.openxmlformats.org/officeDocument/2006/relationships/hyperlink" Target="https://www.statisticalpert.com/download-free-templates/"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gnu.org/licenses/" TargetMode="External"/><Relationship Id="rId13" Type="http://schemas.openxmlformats.org/officeDocument/2006/relationships/comments" Target="../comments2.xml"/><Relationship Id="rId3" Type="http://schemas.openxmlformats.org/officeDocument/2006/relationships/hyperlink" Target="https://www.youtube.com/statisticalpert/" TargetMode="External"/><Relationship Id="rId7" Type="http://schemas.openxmlformats.org/officeDocument/2006/relationships/hyperlink" Target="https://www.pluralsight.com/courses/estimate-projects-products" TargetMode="External"/><Relationship Id="rId12" Type="http://schemas.openxmlformats.org/officeDocument/2006/relationships/vmlDrawing" Target="../drawings/vmlDrawing2.vml"/><Relationship Id="rId2" Type="http://schemas.openxmlformats.org/officeDocument/2006/relationships/hyperlink" Target="http://www.pluralsight.com/courses/estimate-projects-using-statistics-and-excel" TargetMode="External"/><Relationship Id="rId1" Type="http://schemas.openxmlformats.org/officeDocument/2006/relationships/hyperlink" Target="https://www.statisticalpert.com/" TargetMode="External"/><Relationship Id="rId6" Type="http://schemas.openxmlformats.org/officeDocument/2006/relationships/hyperlink" Target="https://www.linkedin.com/in/famousdavis/" TargetMode="External"/><Relationship Id="rId11" Type="http://schemas.openxmlformats.org/officeDocument/2006/relationships/drawing" Target="../drawings/drawing5.xml"/><Relationship Id="rId5" Type="http://schemas.openxmlformats.org/officeDocument/2006/relationships/hyperlink" Target="https://www.youtube.com/statisticalpert" TargetMode="External"/><Relationship Id="rId10" Type="http://schemas.openxmlformats.org/officeDocument/2006/relationships/printerSettings" Target="../printerSettings/printerSettings5.bin"/><Relationship Id="rId4" Type="http://schemas.openxmlformats.org/officeDocument/2006/relationships/hyperlink" Target="https://twitter.com/StatisticalPERT" TargetMode="External"/><Relationship Id="rId9" Type="http://schemas.openxmlformats.org/officeDocument/2006/relationships/hyperlink" Target="https://www.statisticalpert.com/download-free-templates/"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gnu.org/licenses/" TargetMode="External"/><Relationship Id="rId13" Type="http://schemas.openxmlformats.org/officeDocument/2006/relationships/comments" Target="../comments3.xml"/><Relationship Id="rId3" Type="http://schemas.openxmlformats.org/officeDocument/2006/relationships/hyperlink" Target="https://www.youtube.com/statisticalpert/" TargetMode="External"/><Relationship Id="rId7" Type="http://schemas.openxmlformats.org/officeDocument/2006/relationships/hyperlink" Target="https://www.pluralsight.com/courses/estimate-projects-products" TargetMode="External"/><Relationship Id="rId12" Type="http://schemas.openxmlformats.org/officeDocument/2006/relationships/vmlDrawing" Target="../drawings/vmlDrawing3.vml"/><Relationship Id="rId2" Type="http://schemas.openxmlformats.org/officeDocument/2006/relationships/hyperlink" Target="http://www.pluralsight.com/courses/estimate-projects-using-statistics-and-excel" TargetMode="External"/><Relationship Id="rId1" Type="http://schemas.openxmlformats.org/officeDocument/2006/relationships/hyperlink" Target="https://www.statisticalpert.com/" TargetMode="External"/><Relationship Id="rId6" Type="http://schemas.openxmlformats.org/officeDocument/2006/relationships/hyperlink" Target="https://www.linkedin.com/in/famousdavis/" TargetMode="External"/><Relationship Id="rId11" Type="http://schemas.openxmlformats.org/officeDocument/2006/relationships/drawing" Target="../drawings/drawing6.xml"/><Relationship Id="rId5" Type="http://schemas.openxmlformats.org/officeDocument/2006/relationships/hyperlink" Target="https://www.youtube.com/statisticalpert" TargetMode="External"/><Relationship Id="rId10" Type="http://schemas.openxmlformats.org/officeDocument/2006/relationships/printerSettings" Target="../printerSettings/printerSettings6.bin"/><Relationship Id="rId4" Type="http://schemas.openxmlformats.org/officeDocument/2006/relationships/hyperlink" Target="https://twitter.com/StatisticalPERT" TargetMode="External"/><Relationship Id="rId9" Type="http://schemas.openxmlformats.org/officeDocument/2006/relationships/hyperlink" Target="https://www.statisticalpert.com/download-free-templates/"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statisticalpert.com/download-free-templates/" TargetMode="External"/><Relationship Id="rId3" Type="http://schemas.openxmlformats.org/officeDocument/2006/relationships/hyperlink" Target="https://www.youtube.com/statisticalpert/" TargetMode="External"/><Relationship Id="rId7" Type="http://schemas.openxmlformats.org/officeDocument/2006/relationships/hyperlink" Target="https://www.gnu.org/licenses/" TargetMode="External"/><Relationship Id="rId12" Type="http://schemas.openxmlformats.org/officeDocument/2006/relationships/comments" Target="../comments4.xml"/><Relationship Id="rId2" Type="http://schemas.openxmlformats.org/officeDocument/2006/relationships/hyperlink" Target="http://www.pluralsight.com/courses/estimate-projects-using-statistics-and-excel" TargetMode="External"/><Relationship Id="rId1" Type="http://schemas.openxmlformats.org/officeDocument/2006/relationships/hyperlink" Target="https://www.statisticalpert.com/" TargetMode="External"/><Relationship Id="rId6" Type="http://schemas.openxmlformats.org/officeDocument/2006/relationships/hyperlink" Target="https://www.pluralsight.com/courses/estimate-projects-products" TargetMode="External"/><Relationship Id="rId11" Type="http://schemas.openxmlformats.org/officeDocument/2006/relationships/vmlDrawing" Target="../drawings/vmlDrawing4.vml"/><Relationship Id="rId5" Type="http://schemas.openxmlformats.org/officeDocument/2006/relationships/hyperlink" Target="https://www.linkedin.com/in/famousdavis/" TargetMode="External"/><Relationship Id="rId10" Type="http://schemas.openxmlformats.org/officeDocument/2006/relationships/drawing" Target="../drawings/drawing7.xml"/><Relationship Id="rId4" Type="http://schemas.openxmlformats.org/officeDocument/2006/relationships/hyperlink" Target="https://twitter.com/StatisticalPERT" TargetMode="External"/><Relationship Id="rId9"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vmlDrawing" Target="../drawings/vmlDrawing5.vml"/><Relationship Id="rId3" Type="http://schemas.openxmlformats.org/officeDocument/2006/relationships/hyperlink" Target="https://www.youtube.com/statisticalpert/" TargetMode="External"/><Relationship Id="rId7" Type="http://schemas.openxmlformats.org/officeDocument/2006/relationships/drawing" Target="../drawings/drawing8.xml"/><Relationship Id="rId2" Type="http://schemas.openxmlformats.org/officeDocument/2006/relationships/hyperlink" Target="http://www.pluralsight.com/courses/estimate-projects-using-statistics-and-excel" TargetMode="External"/><Relationship Id="rId1" Type="http://schemas.openxmlformats.org/officeDocument/2006/relationships/hyperlink" Target="https://www.statisticalpert.com/" TargetMode="External"/><Relationship Id="rId6" Type="http://schemas.openxmlformats.org/officeDocument/2006/relationships/printerSettings" Target="../printerSettings/printerSettings8.bin"/><Relationship Id="rId5" Type="http://schemas.openxmlformats.org/officeDocument/2006/relationships/hyperlink" Target="https://www.gnu.org/licenses/" TargetMode="External"/><Relationship Id="rId4" Type="http://schemas.openxmlformats.org/officeDocument/2006/relationships/hyperlink" Target="https://twitter.com/StatisticalPERT" TargetMode="External"/><Relationship Id="rId9" Type="http://schemas.openxmlformats.org/officeDocument/2006/relationships/comments" Target="../comments5.xml"/></Relationships>
</file>

<file path=xl/worksheets/_rels/sheet9.xml.rels><?xml version="1.0" encoding="UTF-8" standalone="yes"?>
<Relationships xmlns="http://schemas.openxmlformats.org/package/2006/relationships"><Relationship Id="rId8" Type="http://schemas.openxmlformats.org/officeDocument/2006/relationships/hyperlink" Target="https://www.gnu.org/licenses/" TargetMode="External"/><Relationship Id="rId13" Type="http://schemas.openxmlformats.org/officeDocument/2006/relationships/comments" Target="../comments6.xml"/><Relationship Id="rId3" Type="http://schemas.openxmlformats.org/officeDocument/2006/relationships/hyperlink" Target="https://www.youtube.com/statisticalpert/" TargetMode="External"/><Relationship Id="rId7" Type="http://schemas.openxmlformats.org/officeDocument/2006/relationships/hyperlink" Target="https://www.pluralsight.com/courses/estimate-projects-products" TargetMode="External"/><Relationship Id="rId12" Type="http://schemas.openxmlformats.org/officeDocument/2006/relationships/vmlDrawing" Target="../drawings/vmlDrawing6.vml"/><Relationship Id="rId2" Type="http://schemas.openxmlformats.org/officeDocument/2006/relationships/hyperlink" Target="http://www.pluralsight.com/courses/estimate-projects-using-statistics-and-excel" TargetMode="External"/><Relationship Id="rId1" Type="http://schemas.openxmlformats.org/officeDocument/2006/relationships/hyperlink" Target="https://www.statisticalpert.com/" TargetMode="External"/><Relationship Id="rId6" Type="http://schemas.openxmlformats.org/officeDocument/2006/relationships/hyperlink" Target="https://www.linkedin.com/in/famousdavis/" TargetMode="External"/><Relationship Id="rId11" Type="http://schemas.openxmlformats.org/officeDocument/2006/relationships/drawing" Target="../drawings/drawing9.xml"/><Relationship Id="rId5" Type="http://schemas.openxmlformats.org/officeDocument/2006/relationships/hyperlink" Target="https://www.youtube.com/statisticalpert" TargetMode="External"/><Relationship Id="rId10" Type="http://schemas.openxmlformats.org/officeDocument/2006/relationships/printerSettings" Target="../printerSettings/printerSettings9.bin"/><Relationship Id="rId4" Type="http://schemas.openxmlformats.org/officeDocument/2006/relationships/hyperlink" Target="https://twitter.com/StatisticalPERT" TargetMode="External"/><Relationship Id="rId9" Type="http://schemas.openxmlformats.org/officeDocument/2006/relationships/hyperlink" Target="https://www.statisticalpert.com/download-free-templa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4"/>
  <sheetViews>
    <sheetView showGridLines="0" showRowColHeaders="0" tabSelected="1" workbookViewId="0">
      <pane ySplit="2" topLeftCell="A3" activePane="bottomLeft" state="frozen"/>
      <selection pane="bottomLeft" activeCell="B42" sqref="B42"/>
    </sheetView>
  </sheetViews>
  <sheetFormatPr defaultColWidth="9" defaultRowHeight="14.25" x14ac:dyDescent="0.45"/>
  <cols>
    <col min="1" max="1" width="9" style="11"/>
    <col min="2" max="2" width="99.06640625" style="11" customWidth="1"/>
    <col min="3" max="16384" width="9" style="11"/>
  </cols>
  <sheetData>
    <row r="1" spans="1:7" x14ac:dyDescent="0.45">
      <c r="A1" s="5"/>
      <c r="B1" s="5"/>
      <c r="C1" s="207"/>
    </row>
    <row r="2" spans="1:7" ht="28.5" x14ac:dyDescent="0.85">
      <c r="A2" s="5"/>
      <c r="B2" s="44" t="s">
        <v>140</v>
      </c>
      <c r="C2" s="208"/>
    </row>
    <row r="3" spans="1:7" x14ac:dyDescent="0.45">
      <c r="A3" s="5"/>
      <c r="B3" s="5"/>
    </row>
    <row r="4" spans="1:7" ht="16.899999999999999" x14ac:dyDescent="0.5">
      <c r="A4" s="5"/>
      <c r="B4" s="5" t="s">
        <v>137</v>
      </c>
      <c r="D4" s="240" t="s">
        <v>221</v>
      </c>
      <c r="G4" s="209"/>
    </row>
    <row r="5" spans="1:7" x14ac:dyDescent="0.45">
      <c r="A5" s="5"/>
      <c r="B5" s="5" t="s">
        <v>89</v>
      </c>
      <c r="D5" s="241" t="s">
        <v>220</v>
      </c>
      <c r="G5" s="209"/>
    </row>
    <row r="6" spans="1:7" x14ac:dyDescent="0.45">
      <c r="A6" s="5"/>
      <c r="B6" s="5" t="s">
        <v>41</v>
      </c>
      <c r="G6" s="209"/>
    </row>
    <row r="7" spans="1:7" x14ac:dyDescent="0.45">
      <c r="A7" s="5"/>
      <c r="B7" s="5"/>
      <c r="G7" s="209"/>
    </row>
    <row r="8" spans="1:7" ht="16.899999999999999" x14ac:dyDescent="0.5">
      <c r="A8" s="5"/>
      <c r="B8" s="5" t="s">
        <v>132</v>
      </c>
      <c r="D8" s="242" t="s">
        <v>222</v>
      </c>
      <c r="G8" s="209"/>
    </row>
    <row r="9" spans="1:7" x14ac:dyDescent="0.45">
      <c r="A9" s="5"/>
      <c r="B9" s="5" t="s">
        <v>91</v>
      </c>
      <c r="D9" s="241" t="s">
        <v>219</v>
      </c>
      <c r="G9" s="209"/>
    </row>
    <row r="10" spans="1:7" x14ac:dyDescent="0.45">
      <c r="A10" s="5"/>
      <c r="B10" s="5" t="s">
        <v>133</v>
      </c>
      <c r="G10" s="209"/>
    </row>
    <row r="11" spans="1:7" x14ac:dyDescent="0.45">
      <c r="A11" s="5"/>
      <c r="B11" s="5" t="s">
        <v>208</v>
      </c>
      <c r="G11" s="209"/>
    </row>
    <row r="12" spans="1:7" x14ac:dyDescent="0.45">
      <c r="A12" s="5"/>
      <c r="B12" s="5"/>
      <c r="G12" s="209"/>
    </row>
    <row r="13" spans="1:7" x14ac:dyDescent="0.45">
      <c r="A13" s="5"/>
      <c r="B13" s="5" t="s">
        <v>44</v>
      </c>
      <c r="G13" s="209"/>
    </row>
    <row r="14" spans="1:7" x14ac:dyDescent="0.45">
      <c r="A14" s="5"/>
      <c r="B14" s="45" t="s">
        <v>138</v>
      </c>
      <c r="G14" s="209"/>
    </row>
    <row r="15" spans="1:7" x14ac:dyDescent="0.45">
      <c r="A15" s="5"/>
      <c r="B15" s="5" t="s">
        <v>134</v>
      </c>
      <c r="G15" s="209"/>
    </row>
    <row r="16" spans="1:7" x14ac:dyDescent="0.45">
      <c r="A16" s="5"/>
      <c r="B16" s="5" t="s">
        <v>892</v>
      </c>
      <c r="G16" s="210"/>
    </row>
    <row r="17" spans="1:9" x14ac:dyDescent="0.45">
      <c r="A17" s="5"/>
      <c r="B17" s="5"/>
      <c r="G17" s="209"/>
    </row>
    <row r="18" spans="1:9" x14ac:dyDescent="0.45">
      <c r="A18" s="5"/>
      <c r="B18" s="5" t="s">
        <v>64</v>
      </c>
      <c r="G18" s="406"/>
      <c r="H18" s="406"/>
      <c r="I18" s="406"/>
    </row>
    <row r="19" spans="1:9" x14ac:dyDescent="0.45">
      <c r="A19" s="5"/>
      <c r="B19" s="5" t="s">
        <v>68</v>
      </c>
      <c r="G19" s="209"/>
    </row>
    <row r="20" spans="1:9" x14ac:dyDescent="0.45">
      <c r="A20" s="5"/>
      <c r="B20" s="5" t="s">
        <v>45</v>
      </c>
    </row>
    <row r="21" spans="1:9" x14ac:dyDescent="0.45">
      <c r="A21" s="5"/>
      <c r="B21" s="5"/>
    </row>
    <row r="22" spans="1:9" x14ac:dyDescent="0.45">
      <c r="A22" s="5"/>
      <c r="B22" s="5" t="s">
        <v>42</v>
      </c>
      <c r="D22" s="255" t="s">
        <v>938</v>
      </c>
    </row>
    <row r="23" spans="1:9" x14ac:dyDescent="0.45">
      <c r="A23" s="5"/>
      <c r="B23" s="45" t="s">
        <v>43</v>
      </c>
    </row>
    <row r="24" spans="1:9" x14ac:dyDescent="0.45">
      <c r="A24" s="5"/>
      <c r="B24" s="5"/>
    </row>
    <row r="25" spans="1:9" x14ac:dyDescent="0.45">
      <c r="A25" s="5"/>
      <c r="B25" s="5"/>
      <c r="D25" s="255"/>
    </row>
    <row r="26" spans="1:9" x14ac:dyDescent="0.45">
      <c r="A26" s="5"/>
      <c r="B26" s="19" t="str">
        <f>_xlfn.CONCAT("Version ",'Change Log'!$B$3," – © 2015-",YEAR('Change Log'!$A$3),IF('Change Log'!$C$3="William W. Davis",", William W. Davis, MSPM, PMP",_xlfn.CONCAT(", original copyright holder is William W. Davis, MSPM, PMP; later modified by ",'Change Log'!$C$3)))</f>
        <v>Version 5.2 – © 2015-2025, William W. Davis, MSPM, PMP</v>
      </c>
    </row>
    <row r="27" spans="1:9" x14ac:dyDescent="0.45">
      <c r="A27" s="5"/>
      <c r="B27" s="99" t="s">
        <v>135</v>
      </c>
      <c r="D27" s="255"/>
    </row>
    <row r="28" spans="1:9" x14ac:dyDescent="0.45">
      <c r="A28" s="5"/>
      <c r="B28" s="99" t="s">
        <v>136</v>
      </c>
      <c r="C28" s="12"/>
      <c r="D28" s="255"/>
      <c r="H28" s="12"/>
    </row>
    <row r="29" spans="1:9" x14ac:dyDescent="0.45">
      <c r="A29" s="5"/>
      <c r="B29" s="99" t="s">
        <v>90</v>
      </c>
      <c r="C29" s="98"/>
      <c r="D29" s="255"/>
      <c r="E29" s="98"/>
      <c r="F29" s="98"/>
      <c r="G29" s="98"/>
      <c r="H29" s="98"/>
    </row>
    <row r="30" spans="1:9" x14ac:dyDescent="0.45">
      <c r="A30" s="5"/>
      <c r="B30" s="99" t="s">
        <v>207</v>
      </c>
      <c r="C30" s="98"/>
      <c r="D30" s="255"/>
      <c r="H30" s="12"/>
    </row>
    <row r="31" spans="1:9" x14ac:dyDescent="0.45">
      <c r="A31" s="5"/>
      <c r="B31" s="99" t="s">
        <v>991</v>
      </c>
      <c r="C31" s="98"/>
      <c r="D31" s="255"/>
      <c r="H31" s="12"/>
    </row>
    <row r="32" spans="1:9" x14ac:dyDescent="0.45">
      <c r="A32" s="5"/>
      <c r="B32" s="150" t="s">
        <v>205</v>
      </c>
      <c r="C32" s="98"/>
      <c r="D32" s="255"/>
      <c r="H32" s="12"/>
    </row>
    <row r="33" spans="1:8" x14ac:dyDescent="0.45">
      <c r="A33" s="5"/>
      <c r="B33" s="150" t="s">
        <v>88</v>
      </c>
      <c r="C33" s="98"/>
      <c r="D33" s="255"/>
      <c r="H33" s="12"/>
    </row>
    <row r="34" spans="1:8" x14ac:dyDescent="0.45">
      <c r="A34" s="5"/>
      <c r="B34" s="150" t="s">
        <v>204</v>
      </c>
      <c r="C34" s="12"/>
      <c r="D34" s="255" t="s">
        <v>939</v>
      </c>
      <c r="H34" s="12"/>
    </row>
    <row r="35" spans="1:8" x14ac:dyDescent="0.45">
      <c r="A35" s="5"/>
      <c r="B35" s="150" t="s">
        <v>206</v>
      </c>
      <c r="C35" s="12"/>
      <c r="H35" s="12"/>
    </row>
    <row r="36" spans="1:8" x14ac:dyDescent="0.45">
      <c r="A36" s="5"/>
      <c r="B36" s="150" t="s">
        <v>745</v>
      </c>
      <c r="C36" s="12"/>
      <c r="D36" s="255" t="s">
        <v>227</v>
      </c>
      <c r="H36" s="12"/>
    </row>
    <row r="37" spans="1:8" x14ac:dyDescent="0.45">
      <c r="A37" s="5"/>
      <c r="B37" s="150" t="s">
        <v>746</v>
      </c>
      <c r="C37" s="12"/>
      <c r="D37" s="255" t="s">
        <v>894</v>
      </c>
      <c r="H37" s="12"/>
    </row>
    <row r="38" spans="1:8" x14ac:dyDescent="0.45">
      <c r="A38" s="5"/>
      <c r="B38" s="150"/>
      <c r="C38" s="12"/>
      <c r="D38" s="255" t="s">
        <v>893</v>
      </c>
      <c r="H38" s="12"/>
    </row>
    <row r="39" spans="1:8" x14ac:dyDescent="0.45">
      <c r="A39" s="5"/>
      <c r="B39" s="150" t="s">
        <v>747</v>
      </c>
      <c r="C39" s="12"/>
      <c r="D39" s="255" t="s">
        <v>895</v>
      </c>
      <c r="H39" s="12"/>
    </row>
    <row r="40" spans="1:8" x14ac:dyDescent="0.45">
      <c r="A40" s="5"/>
      <c r="B40" s="150" t="s">
        <v>87</v>
      </c>
      <c r="C40" s="12"/>
      <c r="D40" s="255" t="s">
        <v>964</v>
      </c>
      <c r="H40" s="12"/>
    </row>
    <row r="41" spans="1:8" x14ac:dyDescent="0.45">
      <c r="A41" s="5"/>
      <c r="B41" s="256" t="s">
        <v>752</v>
      </c>
      <c r="C41" s="12"/>
      <c r="D41" s="255"/>
      <c r="H41" s="12"/>
    </row>
    <row r="42" spans="1:8" x14ac:dyDescent="0.45">
      <c r="A42" s="19"/>
      <c r="B42" s="5"/>
      <c r="C42" s="12"/>
      <c r="D42" s="255"/>
      <c r="H42" s="12"/>
    </row>
    <row r="43" spans="1:8" x14ac:dyDescent="0.45">
      <c r="A43" s="5"/>
      <c r="B43" s="5"/>
      <c r="D43" s="255"/>
    </row>
    <row r="44" spans="1:8" x14ac:dyDescent="0.45">
      <c r="A44" s="5"/>
      <c r="B44" s="5"/>
    </row>
  </sheetData>
  <mergeCells count="1">
    <mergeCell ref="G18:I18"/>
  </mergeCells>
  <hyperlinks>
    <hyperlink ref="B27" r:id="rId1" display="Download more FREE Statistical PERT templates at https://www.statisticalpert.com" xr:uid="{00000000-0004-0000-0000-000000000000}"/>
    <hyperlink ref="B30:D30" r:id="rId2" display="Take a Pluralsight course on Statistical PERT" xr:uid="{00000000-0004-0000-0000-000001000000}"/>
    <hyperlink ref="B29" r:id="rId3" xr:uid="{00000000-0004-0000-0000-000003000000}"/>
    <hyperlink ref="B31" r:id="rId4" location="newsletter" display="Follow Statistical PERT on Twitter to learn when new updates are released" xr:uid="{00000000-0004-0000-0000-000004000000}"/>
    <hyperlink ref="B14" r:id="rId5" display="a Quick Start guide for Statistical PERT® - Normal Edition.  The Quick Start guide explains the" xr:uid="{00000000-0004-0000-0000-000005000000}"/>
    <hyperlink ref="B30" r:id="rId6" display="Connect with me on LinkedIn" xr:uid="{C0C92256-31A4-4FB1-A305-87401A6C973C}"/>
    <hyperlink ref="B28" r:id="rId7" xr:uid="{F174AB8F-5919-441C-A3F4-7BDC7B764F06}"/>
    <hyperlink ref="B41" r:id="rId8" display="See the GNU General Public License for more details (http://www.gnu.org/licenses/)." xr:uid="{B70012EC-FEB6-4BF6-A7A5-A758DCB9E95F}"/>
    <hyperlink ref="B23" r:id="rId9" xr:uid="{A20720CF-4A82-40F1-9681-040C7B3AF3F9}"/>
  </hyperlinks>
  <pageMargins left="0.7" right="0.7" top="0.75" bottom="0.75" header="0.3" footer="0.3"/>
  <pageSetup orientation="portrait" r:id="rId10"/>
  <drawing r:id="rId1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E4E3D-3EA6-46E2-B33E-841E2A71135F}">
  <dimension ref="A1:PK10063"/>
  <sheetViews>
    <sheetView showGridLines="0" workbookViewId="0">
      <selection activeCell="B4" sqref="B4"/>
    </sheetView>
  </sheetViews>
  <sheetFormatPr defaultRowHeight="14.25" x14ac:dyDescent="0.45"/>
  <cols>
    <col min="1" max="1" width="5.73046875" style="1" customWidth="1"/>
    <col min="2" max="4" width="13.73046875" customWidth="1"/>
    <col min="5" max="6" width="4.73046875" style="1" customWidth="1"/>
    <col min="7" max="7" width="13.73046875" customWidth="1"/>
    <col min="8" max="8" width="25.73046875" style="1" customWidth="1"/>
    <col min="9" max="9" width="7.73046875" style="1" customWidth="1"/>
    <col min="10" max="11" width="11.73046875" customWidth="1"/>
    <col min="12" max="13" width="13.53125" hidden="1" customWidth="1"/>
    <col min="14" max="14" width="13.53125" customWidth="1"/>
    <col min="15" max="15" width="13.73046875" customWidth="1"/>
    <col min="16" max="16" width="10.73046875" customWidth="1"/>
    <col min="17" max="22" width="13.73046875" customWidth="1"/>
    <col min="24" max="226" width="9.06640625" hidden="1" customWidth="1"/>
    <col min="227" max="426" width="0" hidden="1" customWidth="1"/>
  </cols>
  <sheetData>
    <row r="1" spans="1:427" ht="24" customHeight="1" x14ac:dyDescent="0.45">
      <c r="A1" s="52"/>
      <c r="B1" s="52" t="s">
        <v>771</v>
      </c>
      <c r="C1" s="5"/>
      <c r="D1" s="5"/>
      <c r="E1" s="2"/>
      <c r="F1" s="2"/>
      <c r="G1" s="5"/>
      <c r="H1" s="5"/>
      <c r="I1" s="5"/>
      <c r="J1" s="5"/>
      <c r="K1" s="5"/>
      <c r="L1" s="5"/>
      <c r="M1" s="5"/>
      <c r="N1" s="5"/>
      <c r="O1" s="411" t="s">
        <v>72</v>
      </c>
      <c r="P1" s="412"/>
      <c r="Q1" s="427" t="str">
        <f>VLOOKUP(O1,VLookups!A43:C44,3,FALSE)</f>
        <v>Show the likelihood that the SPERT estimates will be EQUAL TO or GREATER THAN an uncertainty</v>
      </c>
      <c r="R1" s="427"/>
      <c r="S1" s="427"/>
      <c r="T1" s="427"/>
      <c r="U1" s="427"/>
      <c r="V1" s="427"/>
      <c r="W1" s="5"/>
    </row>
    <row r="2" spans="1:427" ht="15" customHeight="1" x14ac:dyDescent="0.45">
      <c r="B2" s="25"/>
      <c r="C2" s="25"/>
      <c r="D2" s="25"/>
      <c r="E2" s="26"/>
      <c r="F2" s="26"/>
      <c r="G2" s="25"/>
      <c r="H2" s="26"/>
      <c r="I2" s="26"/>
      <c r="J2" s="5"/>
      <c r="K2" s="5"/>
      <c r="L2" s="5"/>
      <c r="M2" s="5"/>
      <c r="N2" s="5"/>
      <c r="O2" s="431" t="s">
        <v>69</v>
      </c>
      <c r="P2" s="431" t="s">
        <v>70</v>
      </c>
      <c r="Q2" s="428" t="s">
        <v>51</v>
      </c>
      <c r="R2" s="429"/>
      <c r="S2" s="429"/>
      <c r="T2" s="429"/>
      <c r="U2" s="429"/>
      <c r="V2" s="430"/>
      <c r="W2" s="5"/>
      <c r="X2" s="163" t="s">
        <v>173</v>
      </c>
    </row>
    <row r="3" spans="1:427" x14ac:dyDescent="0.45">
      <c r="A3" s="3" t="s">
        <v>5</v>
      </c>
      <c r="B3" s="55" t="s">
        <v>39</v>
      </c>
      <c r="C3" s="55" t="s">
        <v>6</v>
      </c>
      <c r="D3" s="55" t="s">
        <v>40</v>
      </c>
      <c r="E3" s="55"/>
      <c r="F3" s="55"/>
      <c r="G3" s="55" t="s">
        <v>65</v>
      </c>
      <c r="H3" s="55" t="s">
        <v>9</v>
      </c>
      <c r="I3" s="55" t="s">
        <v>167</v>
      </c>
      <c r="J3" s="55" t="s">
        <v>760</v>
      </c>
      <c r="K3" s="55" t="s">
        <v>63</v>
      </c>
      <c r="L3" s="55" t="s">
        <v>81</v>
      </c>
      <c r="M3" s="55" t="s">
        <v>764</v>
      </c>
      <c r="N3" s="279" t="s">
        <v>765</v>
      </c>
      <c r="O3" s="432"/>
      <c r="P3" s="432"/>
      <c r="Q3" s="96">
        <v>0.1</v>
      </c>
      <c r="R3" s="51">
        <v>0.9</v>
      </c>
      <c r="S3" s="51">
        <v>0.85</v>
      </c>
      <c r="T3" s="51">
        <v>0.8</v>
      </c>
      <c r="U3" s="51">
        <v>0.75</v>
      </c>
      <c r="V3" s="51">
        <v>0.7</v>
      </c>
      <c r="W3" s="5"/>
      <c r="X3" s="163" t="s">
        <v>873</v>
      </c>
      <c r="HR3" s="163" t="s">
        <v>168</v>
      </c>
      <c r="PK3" s="166" t="s">
        <v>874</v>
      </c>
    </row>
    <row r="4" spans="1:427" ht="18" x14ac:dyDescent="0.55000000000000004">
      <c r="A4" s="4">
        <v>1</v>
      </c>
      <c r="B4" s="215">
        <v>60</v>
      </c>
      <c r="C4" s="215">
        <v>120</v>
      </c>
      <c r="D4" s="215">
        <v>180</v>
      </c>
      <c r="E4" s="120">
        <f>IF(OR(ISBLANK(C4),ISBLANK(D4),ISBLANK(B4)),"",IF(AND(B4&gt;0,C4&gt;0,D4&gt;0),IF(C4&gt;B4,IF(D4&gt;C4,1,-1),-1)))</f>
        <v>1</v>
      </c>
      <c r="F4" s="120">
        <f>IF(OR(ISBLANK(B4),ISBLANK(C4),ISBLANK(D4)),"",IFERROR(MIN(C4-B4,D4-C4)/MAX(C4-B4,D4-C4),""))</f>
        <v>1</v>
      </c>
      <c r="G4" s="217">
        <f>IF(AND(B4&gt;0,C4&gt;0,D4&gt;0),(B4+(4*C4)+D4)/6,"")</f>
        <v>120</v>
      </c>
      <c r="H4" s="216" t="s">
        <v>1</v>
      </c>
      <c r="I4" s="55"/>
      <c r="J4" s="389"/>
      <c r="K4" s="218">
        <f>IF(AND(B4&gt;0,C4&gt;0,D4&gt;0),IF(ISBLANK(J4),IF(ISBLANK(H4),"",(D4-B4)*VLOOKUP(H4,VLookups!$A$4:$B$13,2,FALSE)),J4),"")</f>
        <v>24</v>
      </c>
      <c r="L4" s="219">
        <f>IF(K4="","",K4^2)</f>
        <v>576</v>
      </c>
      <c r="M4" s="277">
        <f ca="1">RAND()</f>
        <v>6.1922164569928273E-2</v>
      </c>
      <c r="N4" s="278">
        <f ca="1">IF(K4="","",_xlfn.NORM.INV(M4,G4,K4))</f>
        <v>83.067935058429356</v>
      </c>
      <c r="O4" s="215">
        <v>150</v>
      </c>
      <c r="P4" s="269">
        <f>IF(AND(O4&gt;0,C4&gt;0,NOT(K4="")),ABS(VLOOKUP($O$1,VLookups!$A$43:$B$44,2,FALSE)-_xlfn.NORM.DIST(O4,G4,K4,TRUE)),"")</f>
        <v>0.89435022633314476</v>
      </c>
      <c r="Q4" s="220">
        <f>IF(AND($B4&gt;0,$C4&gt;0,$D4&gt;0,NOT(ISBLANK($H4))),_xlfn.NORM.INV(ABS(VLOOKUP($O$1,VLookups!$A$43:$B$44,2,FALSE)-Q$3),$G4,$K4),"")</f>
        <v>89.242762426929588</v>
      </c>
      <c r="R4" s="221">
        <f>IF(AND($B4&gt;0,$C4&gt;0,$D4&gt;0,NOT(ISBLANK($H4))),_xlfn.NORM.INV(ABS(VLOOKUP($O$1,VLookups!$A$43:$B$44,2,FALSE)-R$3),$G4,$K4),"")</f>
        <v>150.75723757307043</v>
      </c>
      <c r="S4" s="220">
        <f>IF(AND($B4&gt;0,$C4&gt;0,$D4&gt;0,NOT(ISBLANK($H4))),_xlfn.NORM.INV(ABS(VLOOKUP($O$1,VLookups!$A$43:$B$44,2,FALSE)-S$3),$G4,$K4),"")</f>
        <v>144.87440134785095</v>
      </c>
      <c r="T4" s="221">
        <f>IF(AND($B4&gt;0,$C4&gt;0,$D4&gt;0,NOT(ISBLANK($H4))),_xlfn.NORM.INV(ABS(VLOOKUP($O$1,VLookups!$A$43:$B$44,2,FALSE)-T$3),$G4,$K4),"")</f>
        <v>140.19890960574995</v>
      </c>
      <c r="U4" s="220">
        <f>IF(AND($B4&gt;0,$C4&gt;0,$D4&gt;0,NOT(ISBLANK($H4))),_xlfn.NORM.INV(ABS(VLOOKUP($O$1,VLookups!$A$43:$B$44,2,FALSE)-U$3),$G4,$K4),"")</f>
        <v>136.18775400470597</v>
      </c>
      <c r="V4" s="221">
        <f>IF(AND($B4&gt;0,$C4&gt;0,$D4&gt;0,NOT(ISBLANK($H4))),_xlfn.NORM.INV(ABS(VLOOKUP($O$1,VLookups!$A$43:$B$44,2,FALSE)-V$3),$G4,$K4),"")</f>
        <v>132.58561230499299</v>
      </c>
      <c r="W4" s="5"/>
      <c r="X4" s="164">
        <f>IF(AND(B4&gt;0,C4&gt;0,D4&gt;0),ABS(B4-D4)/(D41*200),"")</f>
        <v>0.8</v>
      </c>
      <c r="Y4" s="47">
        <f>IF(ISNONTEXT($X4),Z4-$X4,"")</f>
        <v>40.000000000000284</v>
      </c>
      <c r="Z4" s="47">
        <f t="shared" ref="Z4:CK4" si="0">IF(ISNONTEXT($X4),AA4-$X4,"")</f>
        <v>40.800000000000281</v>
      </c>
      <c r="AA4" s="47">
        <f t="shared" si="0"/>
        <v>41.600000000000279</v>
      </c>
      <c r="AB4" s="47">
        <f t="shared" si="0"/>
        <v>42.400000000000276</v>
      </c>
      <c r="AC4" s="47">
        <f t="shared" si="0"/>
        <v>43.200000000000273</v>
      </c>
      <c r="AD4" s="47">
        <f t="shared" si="0"/>
        <v>44.00000000000027</v>
      </c>
      <c r="AE4" s="47">
        <f t="shared" si="0"/>
        <v>44.800000000000267</v>
      </c>
      <c r="AF4" s="47">
        <f t="shared" si="0"/>
        <v>45.600000000000264</v>
      </c>
      <c r="AG4" s="47">
        <f t="shared" si="0"/>
        <v>46.400000000000261</v>
      </c>
      <c r="AH4" s="47">
        <f t="shared" si="0"/>
        <v>47.200000000000259</v>
      </c>
      <c r="AI4" s="47">
        <f t="shared" si="0"/>
        <v>48.000000000000256</v>
      </c>
      <c r="AJ4" s="47">
        <f t="shared" si="0"/>
        <v>48.800000000000253</v>
      </c>
      <c r="AK4" s="47">
        <f t="shared" si="0"/>
        <v>49.60000000000025</v>
      </c>
      <c r="AL4" s="47">
        <f t="shared" si="0"/>
        <v>50.400000000000247</v>
      </c>
      <c r="AM4" s="47">
        <f t="shared" si="0"/>
        <v>51.200000000000244</v>
      </c>
      <c r="AN4" s="47">
        <f t="shared" si="0"/>
        <v>52.000000000000242</v>
      </c>
      <c r="AO4" s="47">
        <f t="shared" si="0"/>
        <v>52.800000000000239</v>
      </c>
      <c r="AP4" s="47">
        <f t="shared" si="0"/>
        <v>53.600000000000236</v>
      </c>
      <c r="AQ4" s="47">
        <f t="shared" si="0"/>
        <v>54.400000000000233</v>
      </c>
      <c r="AR4" s="47">
        <f t="shared" si="0"/>
        <v>55.20000000000023</v>
      </c>
      <c r="AS4" s="47">
        <f t="shared" si="0"/>
        <v>56.000000000000227</v>
      </c>
      <c r="AT4" s="47">
        <f t="shared" si="0"/>
        <v>56.800000000000225</v>
      </c>
      <c r="AU4" s="47">
        <f t="shared" si="0"/>
        <v>57.600000000000222</v>
      </c>
      <c r="AV4" s="47">
        <f t="shared" si="0"/>
        <v>58.400000000000219</v>
      </c>
      <c r="AW4" s="47">
        <f t="shared" si="0"/>
        <v>59.200000000000216</v>
      </c>
      <c r="AX4" s="47">
        <f t="shared" si="0"/>
        <v>60.000000000000213</v>
      </c>
      <c r="AY4" s="47">
        <f t="shared" si="0"/>
        <v>60.80000000000021</v>
      </c>
      <c r="AZ4" s="47">
        <f t="shared" si="0"/>
        <v>61.600000000000207</v>
      </c>
      <c r="BA4" s="47">
        <f t="shared" si="0"/>
        <v>62.400000000000205</v>
      </c>
      <c r="BB4" s="47">
        <f t="shared" si="0"/>
        <v>63.200000000000202</v>
      </c>
      <c r="BC4" s="47">
        <f t="shared" si="0"/>
        <v>64.000000000000199</v>
      </c>
      <c r="BD4" s="47">
        <f t="shared" si="0"/>
        <v>64.800000000000196</v>
      </c>
      <c r="BE4" s="47">
        <f t="shared" si="0"/>
        <v>65.600000000000193</v>
      </c>
      <c r="BF4" s="47">
        <f t="shared" si="0"/>
        <v>66.40000000000019</v>
      </c>
      <c r="BG4" s="47">
        <f t="shared" si="0"/>
        <v>67.200000000000188</v>
      </c>
      <c r="BH4" s="47">
        <f t="shared" si="0"/>
        <v>68.000000000000185</v>
      </c>
      <c r="BI4" s="47">
        <f t="shared" si="0"/>
        <v>68.800000000000182</v>
      </c>
      <c r="BJ4" s="47">
        <f t="shared" si="0"/>
        <v>69.600000000000179</v>
      </c>
      <c r="BK4" s="47">
        <f t="shared" si="0"/>
        <v>70.400000000000176</v>
      </c>
      <c r="BL4" s="47">
        <f t="shared" si="0"/>
        <v>71.200000000000173</v>
      </c>
      <c r="BM4" s="47">
        <f t="shared" si="0"/>
        <v>72.000000000000171</v>
      </c>
      <c r="BN4" s="47">
        <f t="shared" si="0"/>
        <v>72.800000000000168</v>
      </c>
      <c r="BO4" s="47">
        <f t="shared" si="0"/>
        <v>73.600000000000165</v>
      </c>
      <c r="BP4" s="47">
        <f t="shared" si="0"/>
        <v>74.400000000000162</v>
      </c>
      <c r="BQ4" s="47">
        <f t="shared" si="0"/>
        <v>75.200000000000159</v>
      </c>
      <c r="BR4" s="47">
        <f t="shared" si="0"/>
        <v>76.000000000000156</v>
      </c>
      <c r="BS4" s="47">
        <f t="shared" si="0"/>
        <v>76.800000000000153</v>
      </c>
      <c r="BT4" s="47">
        <f t="shared" si="0"/>
        <v>77.600000000000151</v>
      </c>
      <c r="BU4" s="47">
        <f t="shared" si="0"/>
        <v>78.400000000000148</v>
      </c>
      <c r="BV4" s="47">
        <f t="shared" si="0"/>
        <v>79.200000000000145</v>
      </c>
      <c r="BW4" s="47">
        <f t="shared" si="0"/>
        <v>80.000000000000142</v>
      </c>
      <c r="BX4" s="47">
        <f t="shared" si="0"/>
        <v>80.800000000000139</v>
      </c>
      <c r="BY4" s="47">
        <f t="shared" si="0"/>
        <v>81.600000000000136</v>
      </c>
      <c r="BZ4" s="47">
        <f t="shared" si="0"/>
        <v>82.400000000000134</v>
      </c>
      <c r="CA4" s="47">
        <f t="shared" si="0"/>
        <v>83.200000000000131</v>
      </c>
      <c r="CB4" s="47">
        <f t="shared" si="0"/>
        <v>84.000000000000128</v>
      </c>
      <c r="CC4" s="47">
        <f t="shared" si="0"/>
        <v>84.800000000000125</v>
      </c>
      <c r="CD4" s="47">
        <f t="shared" si="0"/>
        <v>85.600000000000122</v>
      </c>
      <c r="CE4" s="47">
        <f t="shared" si="0"/>
        <v>86.400000000000119</v>
      </c>
      <c r="CF4" s="47">
        <f t="shared" si="0"/>
        <v>87.200000000000117</v>
      </c>
      <c r="CG4" s="47">
        <f t="shared" si="0"/>
        <v>88.000000000000114</v>
      </c>
      <c r="CH4" s="47">
        <f t="shared" si="0"/>
        <v>88.800000000000111</v>
      </c>
      <c r="CI4" s="47">
        <f t="shared" si="0"/>
        <v>89.600000000000108</v>
      </c>
      <c r="CJ4" s="47">
        <f t="shared" si="0"/>
        <v>90.400000000000105</v>
      </c>
      <c r="CK4" s="47">
        <f t="shared" si="0"/>
        <v>91.200000000000102</v>
      </c>
      <c r="CL4" s="47">
        <f t="shared" ref="CL4:DT4" si="1">IF(ISNONTEXT($X4),CM4-$X4,"")</f>
        <v>92.000000000000099</v>
      </c>
      <c r="CM4" s="47">
        <f t="shared" si="1"/>
        <v>92.800000000000097</v>
      </c>
      <c r="CN4" s="47">
        <f t="shared" si="1"/>
        <v>93.600000000000094</v>
      </c>
      <c r="CO4" s="47">
        <f t="shared" si="1"/>
        <v>94.400000000000091</v>
      </c>
      <c r="CP4" s="47">
        <f t="shared" si="1"/>
        <v>95.200000000000088</v>
      </c>
      <c r="CQ4" s="47">
        <f t="shared" si="1"/>
        <v>96.000000000000085</v>
      </c>
      <c r="CR4" s="47">
        <f t="shared" si="1"/>
        <v>96.800000000000082</v>
      </c>
      <c r="CS4" s="47">
        <f t="shared" si="1"/>
        <v>97.60000000000008</v>
      </c>
      <c r="CT4" s="47">
        <f t="shared" si="1"/>
        <v>98.400000000000077</v>
      </c>
      <c r="CU4" s="47">
        <f t="shared" si="1"/>
        <v>99.200000000000074</v>
      </c>
      <c r="CV4" s="47">
        <f t="shared" si="1"/>
        <v>100.00000000000007</v>
      </c>
      <c r="CW4" s="47">
        <f t="shared" si="1"/>
        <v>100.80000000000007</v>
      </c>
      <c r="CX4" s="47">
        <f t="shared" si="1"/>
        <v>101.60000000000007</v>
      </c>
      <c r="CY4" s="47">
        <f t="shared" si="1"/>
        <v>102.40000000000006</v>
      </c>
      <c r="CZ4" s="47">
        <f t="shared" si="1"/>
        <v>103.20000000000006</v>
      </c>
      <c r="DA4" s="47">
        <f t="shared" si="1"/>
        <v>104.00000000000006</v>
      </c>
      <c r="DB4" s="47">
        <f t="shared" si="1"/>
        <v>104.80000000000005</v>
      </c>
      <c r="DC4" s="47">
        <f t="shared" si="1"/>
        <v>105.60000000000005</v>
      </c>
      <c r="DD4" s="47">
        <f t="shared" si="1"/>
        <v>106.40000000000005</v>
      </c>
      <c r="DE4" s="47">
        <f t="shared" si="1"/>
        <v>107.20000000000005</v>
      </c>
      <c r="DF4" s="47">
        <f t="shared" si="1"/>
        <v>108.00000000000004</v>
      </c>
      <c r="DG4" s="47">
        <f t="shared" si="1"/>
        <v>108.80000000000004</v>
      </c>
      <c r="DH4" s="47">
        <f t="shared" si="1"/>
        <v>109.60000000000004</v>
      </c>
      <c r="DI4" s="47">
        <f t="shared" si="1"/>
        <v>110.40000000000003</v>
      </c>
      <c r="DJ4" s="47">
        <f t="shared" si="1"/>
        <v>111.20000000000003</v>
      </c>
      <c r="DK4" s="47">
        <f t="shared" si="1"/>
        <v>112.00000000000003</v>
      </c>
      <c r="DL4" s="47">
        <f t="shared" si="1"/>
        <v>112.80000000000003</v>
      </c>
      <c r="DM4" s="47">
        <f t="shared" si="1"/>
        <v>113.60000000000002</v>
      </c>
      <c r="DN4" s="47">
        <f t="shared" si="1"/>
        <v>114.40000000000002</v>
      </c>
      <c r="DO4" s="47">
        <f t="shared" si="1"/>
        <v>115.20000000000002</v>
      </c>
      <c r="DP4" s="47">
        <f t="shared" si="1"/>
        <v>116.00000000000001</v>
      </c>
      <c r="DQ4" s="47">
        <f t="shared" si="1"/>
        <v>116.80000000000001</v>
      </c>
      <c r="DR4" s="47">
        <f t="shared" si="1"/>
        <v>117.60000000000001</v>
      </c>
      <c r="DS4" s="47">
        <f t="shared" si="1"/>
        <v>118.4</v>
      </c>
      <c r="DT4" s="47">
        <f t="shared" si="1"/>
        <v>119.2</v>
      </c>
      <c r="DU4" s="179">
        <f>IF(ISNONTEXT($X4),$C$4,"")</f>
        <v>120</v>
      </c>
      <c r="DV4" s="47">
        <f>IF(ISNONTEXT($X4),DU4+$X4,"")</f>
        <v>120.8</v>
      </c>
      <c r="DW4" s="47">
        <f t="shared" ref="DW4:GH4" si="2">IF(ISNONTEXT($X4),DV4+$X4,"")</f>
        <v>121.6</v>
      </c>
      <c r="DX4" s="47">
        <f t="shared" si="2"/>
        <v>122.39999999999999</v>
      </c>
      <c r="DY4" s="47">
        <f t="shared" si="2"/>
        <v>123.19999999999999</v>
      </c>
      <c r="DZ4" s="47">
        <f t="shared" si="2"/>
        <v>123.99999999999999</v>
      </c>
      <c r="EA4" s="47">
        <f t="shared" si="2"/>
        <v>124.79999999999998</v>
      </c>
      <c r="EB4" s="47">
        <f t="shared" si="2"/>
        <v>125.59999999999998</v>
      </c>
      <c r="EC4" s="47">
        <f t="shared" si="2"/>
        <v>126.39999999999998</v>
      </c>
      <c r="ED4" s="47">
        <f t="shared" si="2"/>
        <v>127.19999999999997</v>
      </c>
      <c r="EE4" s="47">
        <f t="shared" si="2"/>
        <v>127.99999999999997</v>
      </c>
      <c r="EF4" s="47">
        <f t="shared" si="2"/>
        <v>128.79999999999998</v>
      </c>
      <c r="EG4" s="47">
        <f t="shared" si="2"/>
        <v>129.6</v>
      </c>
      <c r="EH4" s="47">
        <f t="shared" si="2"/>
        <v>130.4</v>
      </c>
      <c r="EI4" s="47">
        <f t="shared" si="2"/>
        <v>131.20000000000002</v>
      </c>
      <c r="EJ4" s="47">
        <f t="shared" si="2"/>
        <v>132.00000000000003</v>
      </c>
      <c r="EK4" s="47">
        <f t="shared" si="2"/>
        <v>132.80000000000004</v>
      </c>
      <c r="EL4" s="47">
        <f t="shared" si="2"/>
        <v>133.60000000000005</v>
      </c>
      <c r="EM4" s="47">
        <f t="shared" si="2"/>
        <v>134.40000000000006</v>
      </c>
      <c r="EN4" s="47">
        <f t="shared" si="2"/>
        <v>135.20000000000007</v>
      </c>
      <c r="EO4" s="47">
        <f t="shared" si="2"/>
        <v>136.00000000000009</v>
      </c>
      <c r="EP4" s="47">
        <f t="shared" si="2"/>
        <v>136.8000000000001</v>
      </c>
      <c r="EQ4" s="47">
        <f t="shared" si="2"/>
        <v>137.60000000000011</v>
      </c>
      <c r="ER4" s="47">
        <f t="shared" si="2"/>
        <v>138.40000000000012</v>
      </c>
      <c r="ES4" s="47">
        <f t="shared" si="2"/>
        <v>139.20000000000013</v>
      </c>
      <c r="ET4" s="47">
        <f t="shared" si="2"/>
        <v>140.00000000000014</v>
      </c>
      <c r="EU4" s="47">
        <f t="shared" si="2"/>
        <v>140.80000000000015</v>
      </c>
      <c r="EV4" s="47">
        <f t="shared" si="2"/>
        <v>141.60000000000016</v>
      </c>
      <c r="EW4" s="47">
        <f t="shared" si="2"/>
        <v>142.40000000000018</v>
      </c>
      <c r="EX4" s="47">
        <f t="shared" si="2"/>
        <v>143.20000000000019</v>
      </c>
      <c r="EY4" s="47">
        <f t="shared" si="2"/>
        <v>144.0000000000002</v>
      </c>
      <c r="EZ4" s="47">
        <f t="shared" si="2"/>
        <v>144.80000000000021</v>
      </c>
      <c r="FA4" s="47">
        <f t="shared" si="2"/>
        <v>145.60000000000022</v>
      </c>
      <c r="FB4" s="47">
        <f t="shared" si="2"/>
        <v>146.40000000000023</v>
      </c>
      <c r="FC4" s="47">
        <f t="shared" si="2"/>
        <v>147.20000000000024</v>
      </c>
      <c r="FD4" s="47">
        <f t="shared" si="2"/>
        <v>148.00000000000026</v>
      </c>
      <c r="FE4" s="47">
        <f t="shared" si="2"/>
        <v>148.80000000000027</v>
      </c>
      <c r="FF4" s="47">
        <f t="shared" si="2"/>
        <v>149.60000000000028</v>
      </c>
      <c r="FG4" s="47">
        <f t="shared" si="2"/>
        <v>150.40000000000029</v>
      </c>
      <c r="FH4" s="47">
        <f t="shared" si="2"/>
        <v>151.2000000000003</v>
      </c>
      <c r="FI4" s="47">
        <f t="shared" si="2"/>
        <v>152.00000000000031</v>
      </c>
      <c r="FJ4" s="47">
        <f t="shared" si="2"/>
        <v>152.80000000000032</v>
      </c>
      <c r="FK4" s="47">
        <f t="shared" si="2"/>
        <v>153.60000000000034</v>
      </c>
      <c r="FL4" s="47">
        <f t="shared" si="2"/>
        <v>154.40000000000035</v>
      </c>
      <c r="FM4" s="47">
        <f t="shared" si="2"/>
        <v>155.20000000000036</v>
      </c>
      <c r="FN4" s="47">
        <f t="shared" si="2"/>
        <v>156.00000000000037</v>
      </c>
      <c r="FO4" s="47">
        <f t="shared" si="2"/>
        <v>156.80000000000038</v>
      </c>
      <c r="FP4" s="47">
        <f t="shared" si="2"/>
        <v>157.60000000000039</v>
      </c>
      <c r="FQ4" s="47">
        <f t="shared" si="2"/>
        <v>158.4000000000004</v>
      </c>
      <c r="FR4" s="47">
        <f t="shared" si="2"/>
        <v>159.20000000000041</v>
      </c>
      <c r="FS4" s="47">
        <f t="shared" si="2"/>
        <v>160.00000000000043</v>
      </c>
      <c r="FT4" s="47">
        <f t="shared" si="2"/>
        <v>160.80000000000044</v>
      </c>
      <c r="FU4" s="47">
        <f t="shared" si="2"/>
        <v>161.60000000000045</v>
      </c>
      <c r="FV4" s="47">
        <f t="shared" si="2"/>
        <v>162.40000000000046</v>
      </c>
      <c r="FW4" s="47">
        <f t="shared" si="2"/>
        <v>163.20000000000047</v>
      </c>
      <c r="FX4" s="47">
        <f t="shared" si="2"/>
        <v>164.00000000000048</v>
      </c>
      <c r="FY4" s="47">
        <f t="shared" si="2"/>
        <v>164.80000000000049</v>
      </c>
      <c r="FZ4" s="47">
        <f t="shared" si="2"/>
        <v>165.60000000000051</v>
      </c>
      <c r="GA4" s="47">
        <f t="shared" si="2"/>
        <v>166.40000000000052</v>
      </c>
      <c r="GB4" s="47">
        <f t="shared" si="2"/>
        <v>167.20000000000053</v>
      </c>
      <c r="GC4" s="47">
        <f t="shared" si="2"/>
        <v>168.00000000000054</v>
      </c>
      <c r="GD4" s="47">
        <f t="shared" si="2"/>
        <v>168.80000000000055</v>
      </c>
      <c r="GE4" s="47">
        <f t="shared" si="2"/>
        <v>169.60000000000056</v>
      </c>
      <c r="GF4" s="47">
        <f t="shared" si="2"/>
        <v>170.40000000000057</v>
      </c>
      <c r="GG4" s="47">
        <f t="shared" si="2"/>
        <v>171.20000000000059</v>
      </c>
      <c r="GH4" s="47">
        <f t="shared" si="2"/>
        <v>172.0000000000006</v>
      </c>
      <c r="GI4" s="47">
        <f t="shared" ref="GI4:HQ4" si="3">IF(ISNONTEXT($X4),GH4+$X4,"")</f>
        <v>172.80000000000061</v>
      </c>
      <c r="GJ4" s="47">
        <f t="shared" si="3"/>
        <v>173.60000000000062</v>
      </c>
      <c r="GK4" s="47">
        <f t="shared" si="3"/>
        <v>174.40000000000063</v>
      </c>
      <c r="GL4" s="47">
        <f t="shared" si="3"/>
        <v>175.20000000000064</v>
      </c>
      <c r="GM4" s="47">
        <f t="shared" si="3"/>
        <v>176.00000000000065</v>
      </c>
      <c r="GN4" s="47">
        <f t="shared" si="3"/>
        <v>176.80000000000067</v>
      </c>
      <c r="GO4" s="47">
        <f t="shared" si="3"/>
        <v>177.60000000000068</v>
      </c>
      <c r="GP4" s="47">
        <f t="shared" si="3"/>
        <v>178.40000000000069</v>
      </c>
      <c r="GQ4" s="47">
        <f t="shared" si="3"/>
        <v>179.2000000000007</v>
      </c>
      <c r="GR4" s="47">
        <f t="shared" si="3"/>
        <v>180.00000000000071</v>
      </c>
      <c r="GS4" s="47">
        <f t="shared" si="3"/>
        <v>180.80000000000072</v>
      </c>
      <c r="GT4" s="47">
        <f t="shared" si="3"/>
        <v>181.60000000000073</v>
      </c>
      <c r="GU4" s="47">
        <f t="shared" si="3"/>
        <v>182.40000000000074</v>
      </c>
      <c r="GV4" s="47">
        <f t="shared" si="3"/>
        <v>183.20000000000076</v>
      </c>
      <c r="GW4" s="47">
        <f t="shared" si="3"/>
        <v>184.00000000000077</v>
      </c>
      <c r="GX4" s="47">
        <f t="shared" si="3"/>
        <v>184.80000000000078</v>
      </c>
      <c r="GY4" s="47">
        <f t="shared" si="3"/>
        <v>185.60000000000079</v>
      </c>
      <c r="GZ4" s="47">
        <f t="shared" si="3"/>
        <v>186.4000000000008</v>
      </c>
      <c r="HA4" s="47">
        <f t="shared" si="3"/>
        <v>187.20000000000081</v>
      </c>
      <c r="HB4" s="47">
        <f t="shared" si="3"/>
        <v>188.00000000000082</v>
      </c>
      <c r="HC4" s="47">
        <f t="shared" si="3"/>
        <v>188.80000000000084</v>
      </c>
      <c r="HD4" s="47">
        <f t="shared" si="3"/>
        <v>189.60000000000085</v>
      </c>
      <c r="HE4" s="47">
        <f t="shared" si="3"/>
        <v>190.40000000000086</v>
      </c>
      <c r="HF4" s="47">
        <f t="shared" si="3"/>
        <v>191.20000000000087</v>
      </c>
      <c r="HG4" s="47">
        <f t="shared" si="3"/>
        <v>192.00000000000088</v>
      </c>
      <c r="HH4" s="47">
        <f t="shared" si="3"/>
        <v>192.80000000000089</v>
      </c>
      <c r="HI4" s="47">
        <f t="shared" si="3"/>
        <v>193.6000000000009</v>
      </c>
      <c r="HJ4" s="47">
        <f t="shared" si="3"/>
        <v>194.40000000000092</v>
      </c>
      <c r="HK4" s="47">
        <f t="shared" si="3"/>
        <v>195.20000000000093</v>
      </c>
      <c r="HL4" s="47">
        <f t="shared" si="3"/>
        <v>196.00000000000094</v>
      </c>
      <c r="HM4" s="47">
        <f t="shared" si="3"/>
        <v>196.80000000000095</v>
      </c>
      <c r="HN4" s="47">
        <f t="shared" si="3"/>
        <v>197.60000000000096</v>
      </c>
      <c r="HO4" s="47">
        <f t="shared" si="3"/>
        <v>198.40000000000097</v>
      </c>
      <c r="HP4" s="47">
        <f t="shared" si="3"/>
        <v>199.20000000000098</v>
      </c>
      <c r="HQ4" s="47">
        <f t="shared" si="3"/>
        <v>200.00000000000099</v>
      </c>
      <c r="HR4" s="165">
        <f>IF(ISNONTEXT($K4),_xlfn.NORM.DIST(Y4,$G4,$K4,FALSE),NA())</f>
        <v>6.4261624845465286E-5</v>
      </c>
      <c r="HS4" s="165">
        <f t="shared" ref="HS4:KD4" si="4">IF(ISNONTEXT($K4),_xlfn.NORM.DIST(Z4,$G4,$K4,FALSE),NA())</f>
        <v>7.1773705793906127E-5</v>
      </c>
      <c r="HT4" s="165">
        <f t="shared" si="4"/>
        <v>8.007491538967009E-5</v>
      </c>
      <c r="HU4" s="165">
        <f t="shared" si="4"/>
        <v>8.9237019668035334E-5</v>
      </c>
      <c r="HV4" s="165">
        <f t="shared" si="4"/>
        <v>9.9337008394372045E-5</v>
      </c>
      <c r="HW4" s="165">
        <f t="shared" si="4"/>
        <v>1.1045733143459165E-4</v>
      </c>
      <c r="HX4" s="165">
        <f t="shared" si="4"/>
        <v>1.2268613001597756E-4</v>
      </c>
      <c r="HY4" s="165">
        <f t="shared" si="4"/>
        <v>1.3611746067500132E-4</v>
      </c>
      <c r="HZ4" s="165">
        <f t="shared" si="4"/>
        <v>1.508515095008087E-4</v>
      </c>
      <c r="IA4" s="165">
        <f t="shared" si="4"/>
        <v>1.6699479409651986E-4</v>
      </c>
      <c r="IB4" s="165">
        <f t="shared" si="4"/>
        <v>1.8466035049742287E-4</v>
      </c>
      <c r="IC4" s="165">
        <f t="shared" si="4"/>
        <v>2.0396790210787868E-4</v>
      </c>
      <c r="ID4" s="165">
        <f t="shared" si="4"/>
        <v>2.2504400754977264E-4</v>
      </c>
      <c r="IE4" s="165">
        <f t="shared" si="4"/>
        <v>2.480221841573347E-4</v>
      </c>
      <c r="IF4" s="165">
        <f t="shared" si="4"/>
        <v>2.7304300370890476E-4</v>
      </c>
      <c r="IG4" s="165">
        <f t="shared" si="4"/>
        <v>3.0025415685872638E-4</v>
      </c>
      <c r="IH4" s="165">
        <f t="shared" si="4"/>
        <v>3.2981048262417439E-4</v>
      </c>
      <c r="II4" s="165">
        <f t="shared" si="4"/>
        <v>3.6187395919913068E-4</v>
      </c>
      <c r="IJ4" s="165">
        <f t="shared" si="4"/>
        <v>3.9661365230572677E-4</v>
      </c>
      <c r="IK4" s="165">
        <f t="shared" si="4"/>
        <v>4.342056172676193E-4</v>
      </c>
      <c r="IL4" s="165">
        <f t="shared" si="4"/>
        <v>4.7483275099157189E-4</v>
      </c>
      <c r="IM4" s="165">
        <f t="shared" si="4"/>
        <v>5.1868459008352127E-4</v>
      </c>
      <c r="IN4" s="165">
        <f t="shared" si="4"/>
        <v>5.6595705140358101E-4</v>
      </c>
      <c r="IO4" s="165">
        <f t="shared" si="4"/>
        <v>6.168521114844434E-4</v>
      </c>
      <c r="IP4" s="165">
        <f t="shared" si="4"/>
        <v>6.715774214020565E-4</v>
      </c>
      <c r="IQ4" s="165">
        <f t="shared" si="4"/>
        <v>7.303458538987053E-4</v>
      </c>
      <c r="IR4" s="165">
        <f t="shared" si="4"/>
        <v>7.9337497981877864E-4</v>
      </c>
      <c r="IS4" s="165">
        <f t="shared" si="4"/>
        <v>8.6088647122827661E-4</v>
      </c>
      <c r="IT4" s="165">
        <f t="shared" si="4"/>
        <v>9.3310542895180674E-4</v>
      </c>
      <c r="IU4" s="165">
        <f t="shared" si="4"/>
        <v>1.0102596326761603E-3</v>
      </c>
      <c r="IV4" s="165">
        <f t="shared" si="4"/>
        <v>1.0925787122379169E-3</v>
      </c>
      <c r="IW4" s="165">
        <f t="shared" si="4"/>
        <v>1.1802932392334041E-3</v>
      </c>
      <c r="IX4" s="165">
        <f t="shared" si="4"/>
        <v>1.273633738661918E-3</v>
      </c>
      <c r="IY4" s="165">
        <f t="shared" si="4"/>
        <v>1.3728296209356197E-3</v>
      </c>
      <c r="IZ4" s="165">
        <f t="shared" si="4"/>
        <v>1.478108035259669E-3</v>
      </c>
      <c r="JA4" s="165">
        <f t="shared" si="4"/>
        <v>1.5896926461007751E-3</v>
      </c>
      <c r="JB4" s="165">
        <f t="shared" si="4"/>
        <v>1.7078023352176189E-3</v>
      </c>
      <c r="JC4" s="165">
        <f t="shared" si="4"/>
        <v>1.8326498325178283E-3</v>
      </c>
      <c r="JD4" s="165">
        <f t="shared" si="4"/>
        <v>1.9644402798280128E-3</v>
      </c>
      <c r="JE4" s="165">
        <f t="shared" si="4"/>
        <v>2.1033697325095182E-3</v>
      </c>
      <c r="JF4" s="165">
        <f t="shared" si="4"/>
        <v>2.2496236047162012E-3</v>
      </c>
      <c r="JG4" s="165">
        <f t="shared" si="4"/>
        <v>2.4033750649639003E-3</v>
      </c>
      <c r="JH4" s="165">
        <f t="shared" si="4"/>
        <v>2.5647833895561705E-3</v>
      </c>
      <c r="JI4" s="165">
        <f t="shared" si="4"/>
        <v>2.7339922822782262E-3</v>
      </c>
      <c r="JJ4" s="165">
        <f t="shared" si="4"/>
        <v>2.9111281696215015E-3</v>
      </c>
      <c r="JK4" s="165">
        <f t="shared" si="4"/>
        <v>3.0962984816247491E-3</v>
      </c>
      <c r="JL4" s="165">
        <f t="shared" si="4"/>
        <v>3.2895899292039611E-3</v>
      </c>
      <c r="JM4" s="165">
        <f t="shared" si="4"/>
        <v>3.4910667895819035E-3</v>
      </c>
      <c r="JN4" s="165">
        <f t="shared" si="4"/>
        <v>3.7007692121080338E-3</v>
      </c>
      <c r="JO4" s="165">
        <f t="shared" si="4"/>
        <v>3.9187115573703296E-3</v>
      </c>
      <c r="JP4" s="165">
        <f t="shared" si="4"/>
        <v>4.1448807830312354E-3</v>
      </c>
      <c r="JQ4" s="165">
        <f t="shared" si="4"/>
        <v>4.3792348902604653E-3</v>
      </c>
      <c r="JR4" s="165">
        <f t="shared" si="4"/>
        <v>4.6217014449773568E-3</v>
      </c>
      <c r="JS4" s="165">
        <f t="shared" si="4"/>
        <v>4.8721761883458968E-3</v>
      </c>
      <c r="JT4" s="165">
        <f t="shared" si="4"/>
        <v>5.1305217510771075E-3</v>
      </c>
      <c r="JU4" s="165">
        <f t="shared" si="4"/>
        <v>5.3965664860788657E-3</v>
      </c>
      <c r="JV4" s="165">
        <f t="shared" si="4"/>
        <v>5.6701034338449635E-3</v>
      </c>
      <c r="JW4" s="165">
        <f t="shared" si="4"/>
        <v>5.9508894346879723E-3</v>
      </c>
      <c r="JX4" s="165">
        <f t="shared" si="4"/>
        <v>6.2386444014894127E-3</v>
      </c>
      <c r="JY4" s="165">
        <f t="shared" si="4"/>
        <v>6.5330507660629009E-3</v>
      </c>
      <c r="JZ4" s="165">
        <f t="shared" si="4"/>
        <v>6.833753111499777E-3</v>
      </c>
      <c r="KA4" s="165">
        <f t="shared" si="4"/>
        <v>7.1403580019920171E-3</v>
      </c>
      <c r="KB4" s="165">
        <f t="shared" si="4"/>
        <v>7.4524340206058989E-3</v>
      </c>
      <c r="KC4" s="165">
        <f t="shared" si="4"/>
        <v>7.7695120243152817E-3</v>
      </c>
      <c r="KD4" s="165">
        <f t="shared" si="4"/>
        <v>8.0910856243005796E-3</v>
      </c>
      <c r="KE4" s="165">
        <f t="shared" ref="KE4:MP4" si="5">IF(ISNONTEXT($K4),_xlfn.NORM.DIST(CL4,$G4,$K4,FALSE),NA())</f>
        <v>8.4166118980858289E-3</v>
      </c>
      <c r="KF4" s="165">
        <f t="shared" si="5"/>
        <v>8.7455123385302164E-3</v>
      </c>
      <c r="KG4" s="165">
        <f t="shared" si="5"/>
        <v>9.0771740430229796E-3</v>
      </c>
      <c r="KH4" s="165">
        <f t="shared" si="5"/>
        <v>9.4109511444635564E-3</v>
      </c>
      <c r="KI4" s="165">
        <f t="shared" si="5"/>
        <v>9.7461664837568285E-3</v>
      </c>
      <c r="KJ4" s="165">
        <f t="shared" si="5"/>
        <v>1.0082113521631009E-2</v>
      </c>
      <c r="KK4" s="165">
        <f t="shared" si="5"/>
        <v>1.0418058485610804E-2</v>
      </c>
      <c r="KL4" s="165">
        <f t="shared" si="5"/>
        <v>1.0753242745968269E-2</v>
      </c>
      <c r="KM4" s="165">
        <f t="shared" si="5"/>
        <v>1.1086885412448148E-2</v>
      </c>
      <c r="KN4" s="165">
        <f t="shared" si="5"/>
        <v>1.1418186141542882E-2</v>
      </c>
      <c r="KO4" s="165">
        <f t="shared" si="5"/>
        <v>1.1746328142095969E-2</v>
      </c>
      <c r="KP4" s="165">
        <f t="shared" si="5"/>
        <v>1.207048136506181E-2</v>
      </c>
      <c r="KQ4" s="165">
        <f t="shared" si="5"/>
        <v>1.2389805861366799E-2</v>
      </c>
      <c r="KR4" s="165">
        <f t="shared" si="5"/>
        <v>1.2703455290021575E-2</v>
      </c>
      <c r="KS4" s="165">
        <f t="shared" si="5"/>
        <v>1.301058055694841E-2</v>
      </c>
      <c r="KT4" s="165">
        <f t="shared" si="5"/>
        <v>1.3310333563431365E-2</v>
      </c>
      <c r="KU4" s="165">
        <f t="shared" si="5"/>
        <v>1.3601871041688604E-2</v>
      </c>
      <c r="KV4" s="165">
        <f t="shared" si="5"/>
        <v>1.3884358453825003E-2</v>
      </c>
      <c r="KW4" s="165">
        <f t="shared" si="5"/>
        <v>1.4156973929364934E-2</v>
      </c>
      <c r="KX4" s="165">
        <f t="shared" si="5"/>
        <v>1.4418912215705135E-2</v>
      </c>
      <c r="KY4" s="165">
        <f t="shared" si="5"/>
        <v>1.466938861517916E-2</v>
      </c>
      <c r="KZ4" s="165">
        <f t="shared" si="5"/>
        <v>1.4907642881998719E-2</v>
      </c>
      <c r="LA4" s="165">
        <f t="shared" si="5"/>
        <v>1.5132943052142425E-2</v>
      </c>
      <c r="LB4" s="165">
        <f t="shared" si="5"/>
        <v>1.5344589179305148E-2</v>
      </c>
      <c r="LC4" s="165">
        <f t="shared" si="5"/>
        <v>1.5541916950305365E-2</v>
      </c>
      <c r="LD4" s="165">
        <f t="shared" si="5"/>
        <v>1.5724301153874725E-2</v>
      </c>
      <c r="LE4" s="165">
        <f t="shared" si="5"/>
        <v>1.589115897752184E-2</v>
      </c>
      <c r="LF4" s="165">
        <f t="shared" si="5"/>
        <v>1.6041953108167251E-2</v>
      </c>
      <c r="LG4" s="165">
        <f t="shared" si="5"/>
        <v>1.6176194613481121E-2</v>
      </c>
      <c r="LH4" s="165">
        <f t="shared" si="5"/>
        <v>1.6293445582310665E-2</v>
      </c>
      <c r="LI4" s="165">
        <f t="shared" si="5"/>
        <v>1.6393321504247497E-2</v>
      </c>
      <c r="LJ4" s="165">
        <f t="shared" si="5"/>
        <v>1.6475493370242403E-2</v>
      </c>
      <c r="LK4" s="165">
        <f t="shared" si="5"/>
        <v>1.6539689478208826E-2</v>
      </c>
      <c r="LL4" s="165">
        <f t="shared" si="5"/>
        <v>1.6585696929748012E-2</v>
      </c>
      <c r="LM4" s="165">
        <f t="shared" si="5"/>
        <v>1.6613362806457376E-2</v>
      </c>
      <c r="LN4" s="165">
        <f t="shared" si="5"/>
        <v>1.662259501672636E-2</v>
      </c>
      <c r="LO4" s="165">
        <f t="shared" si="5"/>
        <v>1.6613362806457376E-2</v>
      </c>
      <c r="LP4" s="165">
        <f t="shared" si="5"/>
        <v>1.6585696929748012E-2</v>
      </c>
      <c r="LQ4" s="165">
        <f t="shared" si="5"/>
        <v>1.6539689478208826E-2</v>
      </c>
      <c r="LR4" s="165">
        <f t="shared" si="5"/>
        <v>1.6475493370242403E-2</v>
      </c>
      <c r="LS4" s="165">
        <f t="shared" si="5"/>
        <v>1.6393321504247497E-2</v>
      </c>
      <c r="LT4" s="165">
        <f t="shared" si="5"/>
        <v>1.6293445582310665E-2</v>
      </c>
      <c r="LU4" s="165">
        <f t="shared" si="5"/>
        <v>1.6176194613481121E-2</v>
      </c>
      <c r="LV4" s="165">
        <f t="shared" si="5"/>
        <v>1.6041953108167251E-2</v>
      </c>
      <c r="LW4" s="165">
        <f t="shared" si="5"/>
        <v>1.589115897752184E-2</v>
      </c>
      <c r="LX4" s="165">
        <f t="shared" si="5"/>
        <v>1.5724301153874725E-2</v>
      </c>
      <c r="LY4" s="165">
        <f t="shared" si="5"/>
        <v>1.554191695030536E-2</v>
      </c>
      <c r="LZ4" s="165">
        <f t="shared" si="5"/>
        <v>1.5344589179305141E-2</v>
      </c>
      <c r="MA4" s="165">
        <f t="shared" si="5"/>
        <v>1.5132943052142415E-2</v>
      </c>
      <c r="MB4" s="165">
        <f t="shared" si="5"/>
        <v>1.4907642881998702E-2</v>
      </c>
      <c r="MC4" s="165">
        <f t="shared" si="5"/>
        <v>1.4669388615179137E-2</v>
      </c>
      <c r="MD4" s="165">
        <f t="shared" si="5"/>
        <v>1.4418912215705107E-2</v>
      </c>
      <c r="ME4" s="165">
        <f t="shared" si="5"/>
        <v>1.4156973929364901E-2</v>
      </c>
      <c r="MF4" s="165">
        <f t="shared" si="5"/>
        <v>1.3884358453824965E-2</v>
      </c>
      <c r="MG4" s="165">
        <f t="shared" si="5"/>
        <v>1.3601871041688557E-2</v>
      </c>
      <c r="MH4" s="165">
        <f t="shared" si="5"/>
        <v>1.3310333563431313E-2</v>
      </c>
      <c r="MI4" s="165">
        <f t="shared" si="5"/>
        <v>1.3010580556948348E-2</v>
      </c>
      <c r="MJ4" s="165">
        <f t="shared" si="5"/>
        <v>1.2703455290021507E-2</v>
      </c>
      <c r="MK4" s="165">
        <f t="shared" si="5"/>
        <v>1.2389805861366726E-2</v>
      </c>
      <c r="ML4" s="165">
        <f t="shared" si="5"/>
        <v>1.2070481365061728E-2</v>
      </c>
      <c r="MM4" s="165">
        <f t="shared" si="5"/>
        <v>1.1746328142095882E-2</v>
      </c>
      <c r="MN4" s="165">
        <f t="shared" si="5"/>
        <v>1.1418186141542788E-2</v>
      </c>
      <c r="MO4" s="165">
        <f t="shared" si="5"/>
        <v>1.1086885412448049E-2</v>
      </c>
      <c r="MP4" s="165">
        <f t="shared" si="5"/>
        <v>1.0753242745968162E-2</v>
      </c>
      <c r="MQ4" s="165">
        <f t="shared" ref="MQ4:PB4" si="6">IF(ISNONTEXT($K4),_xlfn.NORM.DIST(EX4,$G4,$K4,FALSE),NA())</f>
        <v>1.0418058485610691E-2</v>
      </c>
      <c r="MR4" s="165">
        <f t="shared" si="6"/>
        <v>1.0082113521630891E-2</v>
      </c>
      <c r="MS4" s="165">
        <f t="shared" si="6"/>
        <v>9.7461664837567036E-3</v>
      </c>
      <c r="MT4" s="165">
        <f t="shared" si="6"/>
        <v>9.4109511444634281E-3</v>
      </c>
      <c r="MU4" s="165">
        <f t="shared" si="6"/>
        <v>9.0771740430228443E-3</v>
      </c>
      <c r="MV4" s="165">
        <f t="shared" si="6"/>
        <v>8.7455123385300742E-3</v>
      </c>
      <c r="MW4" s="165">
        <f t="shared" si="6"/>
        <v>8.4166118980856814E-3</v>
      </c>
      <c r="MX4" s="165">
        <f t="shared" si="6"/>
        <v>8.0910856243004321E-3</v>
      </c>
      <c r="MY4" s="165">
        <f t="shared" si="6"/>
        <v>7.7695120243151282E-3</v>
      </c>
      <c r="MZ4" s="165">
        <f t="shared" si="6"/>
        <v>7.452434020605741E-3</v>
      </c>
      <c r="NA4" s="165">
        <f t="shared" si="6"/>
        <v>7.1403580019918584E-3</v>
      </c>
      <c r="NB4" s="165">
        <f t="shared" si="6"/>
        <v>6.8337531114996157E-3</v>
      </c>
      <c r="NC4" s="165">
        <f t="shared" si="6"/>
        <v>6.5330507660627361E-3</v>
      </c>
      <c r="ND4" s="165">
        <f t="shared" si="6"/>
        <v>6.2386444014892479E-3</v>
      </c>
      <c r="NE4" s="165">
        <f t="shared" si="6"/>
        <v>5.9508894346878057E-3</v>
      </c>
      <c r="NF4" s="165">
        <f t="shared" si="6"/>
        <v>5.6701034338447944E-3</v>
      </c>
      <c r="NG4" s="165">
        <f t="shared" si="6"/>
        <v>5.3965664860786975E-3</v>
      </c>
      <c r="NH4" s="165">
        <f t="shared" si="6"/>
        <v>5.1305217510769401E-3</v>
      </c>
      <c r="NI4" s="165">
        <f t="shared" si="6"/>
        <v>4.8721761883457285E-3</v>
      </c>
      <c r="NJ4" s="165">
        <f t="shared" si="6"/>
        <v>4.6217014449771911E-3</v>
      </c>
      <c r="NK4" s="165">
        <f t="shared" si="6"/>
        <v>4.3792348902602996E-3</v>
      </c>
      <c r="NL4" s="165">
        <f t="shared" si="6"/>
        <v>4.1448807830310724E-3</v>
      </c>
      <c r="NM4" s="165">
        <f t="shared" si="6"/>
        <v>3.9187115573701675E-3</v>
      </c>
      <c r="NN4" s="165">
        <f t="shared" si="6"/>
        <v>3.7007692121078747E-3</v>
      </c>
      <c r="NO4" s="165">
        <f t="shared" si="6"/>
        <v>3.4910667895817447E-3</v>
      </c>
      <c r="NP4" s="165">
        <f t="shared" si="6"/>
        <v>3.2895899292038075E-3</v>
      </c>
      <c r="NQ4" s="165">
        <f t="shared" si="6"/>
        <v>3.0962984816245978E-3</v>
      </c>
      <c r="NR4" s="165">
        <f t="shared" si="6"/>
        <v>2.9111281696213537E-3</v>
      </c>
      <c r="NS4" s="165">
        <f t="shared" si="6"/>
        <v>2.7339922822780822E-3</v>
      </c>
      <c r="NT4" s="165">
        <f t="shared" si="6"/>
        <v>2.5647833895560295E-3</v>
      </c>
      <c r="NU4" s="165">
        <f t="shared" si="6"/>
        <v>2.4033750649637628E-3</v>
      </c>
      <c r="NV4" s="165">
        <f t="shared" si="6"/>
        <v>2.2496236047160672E-3</v>
      </c>
      <c r="NW4" s="165">
        <f t="shared" si="6"/>
        <v>2.1033697325093885E-3</v>
      </c>
      <c r="NX4" s="165">
        <f t="shared" si="6"/>
        <v>1.9644402798278879E-3</v>
      </c>
      <c r="NY4" s="165">
        <f t="shared" si="6"/>
        <v>1.8326498325177069E-3</v>
      </c>
      <c r="NZ4" s="165">
        <f t="shared" si="6"/>
        <v>1.7078023352175029E-3</v>
      </c>
      <c r="OA4" s="165">
        <f t="shared" si="6"/>
        <v>1.5896926461006636E-3</v>
      </c>
      <c r="OB4" s="165">
        <f t="shared" si="6"/>
        <v>1.4781080352595606E-3</v>
      </c>
      <c r="OC4" s="165">
        <f t="shared" si="6"/>
        <v>1.372829620935516E-3</v>
      </c>
      <c r="OD4" s="165">
        <f t="shared" si="6"/>
        <v>1.2736337386618196E-3</v>
      </c>
      <c r="OE4" s="165">
        <f t="shared" si="6"/>
        <v>1.1802932392333094E-3</v>
      </c>
      <c r="OF4" s="165">
        <f t="shared" si="6"/>
        <v>1.0925787122378261E-3</v>
      </c>
      <c r="OG4" s="165">
        <f t="shared" si="6"/>
        <v>1.0102596326760742E-3</v>
      </c>
      <c r="OH4" s="165">
        <f t="shared" si="6"/>
        <v>9.3310542895172412E-4</v>
      </c>
      <c r="OI4" s="165">
        <f t="shared" si="6"/>
        <v>8.6088647122819877E-4</v>
      </c>
      <c r="OJ4" s="165">
        <f t="shared" si="6"/>
        <v>7.9337497981870459E-4</v>
      </c>
      <c r="OK4" s="165">
        <f t="shared" si="6"/>
        <v>7.3034585389863461E-4</v>
      </c>
      <c r="OL4" s="165">
        <f t="shared" si="6"/>
        <v>6.7157742140198993E-4</v>
      </c>
      <c r="OM4" s="165">
        <f t="shared" si="6"/>
        <v>6.1685211148438085E-4</v>
      </c>
      <c r="ON4" s="165">
        <f t="shared" si="6"/>
        <v>5.6595705140352148E-4</v>
      </c>
      <c r="OO4" s="165">
        <f t="shared" si="6"/>
        <v>5.1868459008346554E-4</v>
      </c>
      <c r="OP4" s="165">
        <f t="shared" si="6"/>
        <v>4.7483275099151963E-4</v>
      </c>
      <c r="OQ4" s="165">
        <f t="shared" si="6"/>
        <v>4.3420561726756991E-4</v>
      </c>
      <c r="OR4" s="165">
        <f t="shared" si="6"/>
        <v>3.9661365230568048E-4</v>
      </c>
      <c r="OS4" s="165">
        <f t="shared" si="6"/>
        <v>3.6187395919908764E-4</v>
      </c>
      <c r="OT4" s="165">
        <f t="shared" si="6"/>
        <v>3.2981048262413368E-4</v>
      </c>
      <c r="OU4" s="165">
        <f t="shared" si="6"/>
        <v>3.0025415685868854E-4</v>
      </c>
      <c r="OV4" s="165">
        <f t="shared" si="6"/>
        <v>2.7304300370886958E-4</v>
      </c>
      <c r="OW4" s="165">
        <f t="shared" si="6"/>
        <v>2.4802218415730169E-4</v>
      </c>
      <c r="OX4" s="165">
        <f t="shared" si="6"/>
        <v>2.2504400754974206E-4</v>
      </c>
      <c r="OY4" s="165">
        <f t="shared" si="6"/>
        <v>2.0396790210785044E-4</v>
      </c>
      <c r="OZ4" s="165">
        <f t="shared" si="6"/>
        <v>1.8466035049739663E-4</v>
      </c>
      <c r="PA4" s="165">
        <f t="shared" si="6"/>
        <v>1.6699479409649554E-4</v>
      </c>
      <c r="PB4" s="165">
        <f t="shared" si="6"/>
        <v>1.5085150950078631E-4</v>
      </c>
      <c r="PC4" s="165">
        <f t="shared" ref="PC4:PJ4" si="7">IF(ISNONTEXT($K4),_xlfn.NORM.DIST(HJ4,$G4,$K4,FALSE),NA())</f>
        <v>1.3611746067498053E-4</v>
      </c>
      <c r="PD4" s="165">
        <f t="shared" si="7"/>
        <v>1.2268613001595847E-4</v>
      </c>
      <c r="PE4" s="165">
        <f t="shared" si="7"/>
        <v>1.1045733143457408E-4</v>
      </c>
      <c r="PF4" s="165">
        <f t="shared" si="7"/>
        <v>9.9337008394355822E-5</v>
      </c>
      <c r="PG4" s="165">
        <f t="shared" si="7"/>
        <v>8.9237019668020426E-5</v>
      </c>
      <c r="PH4" s="165">
        <f t="shared" si="7"/>
        <v>8.007491538965651E-5</v>
      </c>
      <c r="PI4" s="165">
        <f t="shared" si="7"/>
        <v>7.1773705793893631E-5</v>
      </c>
      <c r="PJ4" s="165">
        <f t="shared" si="7"/>
        <v>6.4261624845453875E-5</v>
      </c>
    </row>
    <row r="5" spans="1:427" hidden="1" x14ac:dyDescent="0.45">
      <c r="A5" s="2"/>
      <c r="B5" s="86">
        <f>SUM(B4:B4)</f>
        <v>60</v>
      </c>
      <c r="C5" s="86">
        <f>SUM(C4:C4)</f>
        <v>120</v>
      </c>
      <c r="D5" s="86">
        <f>SUM(D4:D4)</f>
        <v>180</v>
      </c>
      <c r="E5" s="34"/>
      <c r="F5" s="34"/>
      <c r="G5" s="86">
        <f>SUM(G4:G4)</f>
        <v>120</v>
      </c>
      <c r="H5" s="5"/>
      <c r="I5" s="5"/>
      <c r="J5" s="87">
        <f>IF(K4="","",SQRT(L5))</f>
        <v>24</v>
      </c>
      <c r="K5" s="87"/>
      <c r="L5" s="70">
        <f>IF(L4="","",SUM(L4:L4))</f>
        <v>576</v>
      </c>
      <c r="M5" s="70"/>
      <c r="N5" s="70"/>
      <c r="O5" s="86">
        <f>IF(SUM(O4:O4)=0,"",SUM(O4:O4))</f>
        <v>150</v>
      </c>
      <c r="P5" s="76">
        <f>IF(OR(J5="",O5=""),"",ABS(VLOOKUP($O$1,VLookups!$A$43:$B$44,2,FALSE)-_xlfn.NORM.DIST(O5,G5,J5,TRUE)))</f>
        <v>0.89435022633314476</v>
      </c>
      <c r="Q5" s="88">
        <f t="shared" ref="Q5:V5" si="8">SUM(Q4:Q4)</f>
        <v>89.242762426929588</v>
      </c>
      <c r="R5" s="88">
        <f t="shared" si="8"/>
        <v>150.75723757307043</v>
      </c>
      <c r="S5" s="88">
        <f t="shared" si="8"/>
        <v>144.87440134785095</v>
      </c>
      <c r="T5" s="88">
        <f t="shared" si="8"/>
        <v>140.19890960574995</v>
      </c>
      <c r="U5" s="88">
        <f t="shared" si="8"/>
        <v>136.18775400470597</v>
      </c>
      <c r="V5" s="88">
        <f t="shared" si="8"/>
        <v>132.58561230499299</v>
      </c>
      <c r="W5" s="5"/>
    </row>
    <row r="6" spans="1:427" hidden="1" x14ac:dyDescent="0.45">
      <c r="A6" s="2"/>
      <c r="B6" s="5"/>
      <c r="C6" s="5"/>
      <c r="D6" s="5"/>
      <c r="E6" s="2"/>
      <c r="F6" s="2"/>
      <c r="G6" s="5"/>
      <c r="H6" s="2"/>
      <c r="I6" s="2"/>
      <c r="J6" s="2"/>
      <c r="K6" s="2"/>
      <c r="L6" s="2"/>
      <c r="M6" s="2"/>
      <c r="N6" s="2"/>
      <c r="O6" s="24"/>
      <c r="P6" s="5"/>
      <c r="Q6" s="33"/>
      <c r="R6" s="33"/>
      <c r="S6" s="33"/>
      <c r="T6" s="33"/>
      <c r="U6" s="33"/>
      <c r="V6" s="33"/>
      <c r="W6" s="5"/>
    </row>
    <row r="7" spans="1:427" ht="15.75" hidden="1" x14ac:dyDescent="0.5">
      <c r="A7" s="5"/>
      <c r="B7" s="419" t="s">
        <v>75</v>
      </c>
      <c r="C7" s="420"/>
      <c r="D7" s="421"/>
      <c r="E7" s="5"/>
      <c r="F7" s="5"/>
      <c r="G7" s="5"/>
      <c r="H7" s="5"/>
      <c r="I7" s="5"/>
      <c r="J7" s="31" t="s">
        <v>84</v>
      </c>
      <c r="K7" s="31"/>
      <c r="L7" s="31"/>
      <c r="M7" s="31"/>
      <c r="N7" s="31"/>
      <c r="O7" s="93">
        <v>1000</v>
      </c>
      <c r="P7" s="38">
        <f>IF(OR(J5="",O7=""),"",ABS(VLOOKUP($O$1,VLookups!$A$43:$B$44,2,FALSE)-_xlfn.NORM.DIST(O7,G5,J5,TRUE)))</f>
        <v>1</v>
      </c>
      <c r="Q7" s="64">
        <f>IF($J$5="","",_xlfn.NORM.INV(ABS(VLOOKUP($O$1,VLookups!$A$43:$B$44,2,FALSE)-Q$3),$G$5,$J5))</f>
        <v>89.242762426929588</v>
      </c>
      <c r="R7" s="65">
        <f>IF($J$5="","",_xlfn.NORM.INV(ABS(VLOOKUP($O$1,VLookups!$A$43:$B$44,2,FALSE)-R$3),$G$5,$J5))</f>
        <v>150.75723757307043</v>
      </c>
      <c r="S7" s="66">
        <f>IF($J$5="","",_xlfn.NORM.INV(ABS(VLOOKUP($O$1,VLookups!$A$43:$B$44,2,FALSE)-S$3),$G$5,$J5))</f>
        <v>144.87440134785095</v>
      </c>
      <c r="T7" s="67">
        <f>IF($J$5="","",_xlfn.NORM.INV(ABS(VLOOKUP($O$1,VLookups!$A$43:$B$44,2,FALSE)-T$3),$G$5,$J5))</f>
        <v>140.19890960574995</v>
      </c>
      <c r="U7" s="68">
        <f>IF($J$5="","",_xlfn.NORM.INV(ABS(VLOOKUP($O$1,VLookups!$A$43:$B$44,2,FALSE)-U$3),$G$5,$J5))</f>
        <v>136.18775400470597</v>
      </c>
      <c r="V7" s="69">
        <f>IF($J$5="","",_xlfn.NORM.INV(ABS(VLOOKUP($O$1,VLookups!$A$43:$B$44,2,FALSE)-V$3),$G$5,$J5))</f>
        <v>132.58561230499299</v>
      </c>
      <c r="W7" s="5"/>
    </row>
    <row r="8" spans="1:427" ht="15" customHeight="1" x14ac:dyDescent="0.45">
      <c r="A8" s="5"/>
      <c r="B8" s="5"/>
      <c r="C8" s="5"/>
      <c r="D8" s="5"/>
      <c r="E8" s="2"/>
      <c r="F8" s="2"/>
      <c r="G8" s="5"/>
      <c r="H8" s="347" t="s">
        <v>994</v>
      </c>
      <c r="I8" s="5"/>
      <c r="J8" s="5"/>
      <c r="K8" s="5"/>
      <c r="L8" s="5"/>
      <c r="M8" s="5"/>
      <c r="N8" s="5"/>
      <c r="O8" s="5"/>
      <c r="P8" s="5"/>
      <c r="W8" s="5"/>
      <c r="HR8" s="204">
        <f>IF(AND($D$32&gt;0,$D$33&gt;0),IF(OR(Y4&lt;$D$32,Y4=$D$32),HR4,0),"")</f>
        <v>6.4261624845465286E-5</v>
      </c>
      <c r="HS8" s="204">
        <f t="shared" ref="HS8:KD8" si="9">IF(AND($D$32&gt;0,$D$33&gt;0),IF(OR(Z4&lt;$D$32,Z4=$D$32),HS4,0),"")</f>
        <v>7.1773705793906127E-5</v>
      </c>
      <c r="HT8" s="204">
        <f t="shared" si="9"/>
        <v>8.007491538967009E-5</v>
      </c>
      <c r="HU8" s="204">
        <f t="shared" si="9"/>
        <v>8.9237019668035334E-5</v>
      </c>
      <c r="HV8" s="204">
        <f t="shared" si="9"/>
        <v>9.9337008394372045E-5</v>
      </c>
      <c r="HW8" s="204">
        <f t="shared" si="9"/>
        <v>1.1045733143459165E-4</v>
      </c>
      <c r="HX8" s="204">
        <f t="shared" si="9"/>
        <v>1.2268613001597756E-4</v>
      </c>
      <c r="HY8" s="204">
        <f t="shared" si="9"/>
        <v>1.3611746067500132E-4</v>
      </c>
      <c r="HZ8" s="204">
        <f t="shared" si="9"/>
        <v>1.508515095008087E-4</v>
      </c>
      <c r="IA8" s="204">
        <f t="shared" si="9"/>
        <v>1.6699479409651986E-4</v>
      </c>
      <c r="IB8" s="204">
        <f t="shared" si="9"/>
        <v>1.8466035049742287E-4</v>
      </c>
      <c r="IC8" s="204">
        <f t="shared" si="9"/>
        <v>2.0396790210787868E-4</v>
      </c>
      <c r="ID8" s="204">
        <f t="shared" si="9"/>
        <v>2.2504400754977264E-4</v>
      </c>
      <c r="IE8" s="204">
        <f t="shared" si="9"/>
        <v>2.480221841573347E-4</v>
      </c>
      <c r="IF8" s="204">
        <f t="shared" si="9"/>
        <v>2.7304300370890476E-4</v>
      </c>
      <c r="IG8" s="204">
        <f t="shared" si="9"/>
        <v>3.0025415685872638E-4</v>
      </c>
      <c r="IH8" s="204">
        <f t="shared" si="9"/>
        <v>3.2981048262417439E-4</v>
      </c>
      <c r="II8" s="204">
        <f t="shared" si="9"/>
        <v>3.6187395919913068E-4</v>
      </c>
      <c r="IJ8" s="204">
        <f t="shared" si="9"/>
        <v>3.9661365230572677E-4</v>
      </c>
      <c r="IK8" s="204">
        <f t="shared" si="9"/>
        <v>4.342056172676193E-4</v>
      </c>
      <c r="IL8" s="204">
        <f t="shared" si="9"/>
        <v>4.7483275099157189E-4</v>
      </c>
      <c r="IM8" s="204">
        <f t="shared" si="9"/>
        <v>5.1868459008352127E-4</v>
      </c>
      <c r="IN8" s="204">
        <f t="shared" si="9"/>
        <v>5.6595705140358101E-4</v>
      </c>
      <c r="IO8" s="204">
        <f t="shared" si="9"/>
        <v>6.168521114844434E-4</v>
      </c>
      <c r="IP8" s="204">
        <f t="shared" si="9"/>
        <v>6.715774214020565E-4</v>
      </c>
      <c r="IQ8" s="204">
        <f t="shared" si="9"/>
        <v>7.303458538987053E-4</v>
      </c>
      <c r="IR8" s="204">
        <f t="shared" si="9"/>
        <v>7.9337497981877864E-4</v>
      </c>
      <c r="IS8" s="204">
        <f t="shared" si="9"/>
        <v>8.6088647122827661E-4</v>
      </c>
      <c r="IT8" s="204">
        <f t="shared" si="9"/>
        <v>9.3310542895180674E-4</v>
      </c>
      <c r="IU8" s="204">
        <f t="shared" si="9"/>
        <v>1.0102596326761603E-3</v>
      </c>
      <c r="IV8" s="204">
        <f t="shared" si="9"/>
        <v>1.0925787122379169E-3</v>
      </c>
      <c r="IW8" s="204">
        <f t="shared" si="9"/>
        <v>1.1802932392334041E-3</v>
      </c>
      <c r="IX8" s="204">
        <f t="shared" si="9"/>
        <v>1.273633738661918E-3</v>
      </c>
      <c r="IY8" s="204">
        <f t="shared" si="9"/>
        <v>1.3728296209356197E-3</v>
      </c>
      <c r="IZ8" s="204">
        <f t="shared" si="9"/>
        <v>1.478108035259669E-3</v>
      </c>
      <c r="JA8" s="204">
        <f t="shared" si="9"/>
        <v>1.5896926461007751E-3</v>
      </c>
      <c r="JB8" s="204">
        <f t="shared" si="9"/>
        <v>1.7078023352176189E-3</v>
      </c>
      <c r="JC8" s="204">
        <f t="shared" si="9"/>
        <v>1.8326498325178283E-3</v>
      </c>
      <c r="JD8" s="204">
        <f t="shared" si="9"/>
        <v>1.9644402798280128E-3</v>
      </c>
      <c r="JE8" s="204">
        <f t="shared" si="9"/>
        <v>2.1033697325095182E-3</v>
      </c>
      <c r="JF8" s="204">
        <f t="shared" si="9"/>
        <v>2.2496236047162012E-3</v>
      </c>
      <c r="JG8" s="204">
        <f t="shared" si="9"/>
        <v>2.4033750649639003E-3</v>
      </c>
      <c r="JH8" s="204">
        <f t="shared" si="9"/>
        <v>2.5647833895561705E-3</v>
      </c>
      <c r="JI8" s="204">
        <f t="shared" si="9"/>
        <v>2.7339922822782262E-3</v>
      </c>
      <c r="JJ8" s="204">
        <f t="shared" si="9"/>
        <v>2.9111281696215015E-3</v>
      </c>
      <c r="JK8" s="204">
        <f t="shared" si="9"/>
        <v>3.0962984816247491E-3</v>
      </c>
      <c r="JL8" s="204">
        <f t="shared" si="9"/>
        <v>3.2895899292039611E-3</v>
      </c>
      <c r="JM8" s="204">
        <f t="shared" si="9"/>
        <v>3.4910667895819035E-3</v>
      </c>
      <c r="JN8" s="204">
        <f t="shared" si="9"/>
        <v>3.7007692121080338E-3</v>
      </c>
      <c r="JO8" s="204">
        <f t="shared" si="9"/>
        <v>3.9187115573703296E-3</v>
      </c>
      <c r="JP8" s="204">
        <f t="shared" si="9"/>
        <v>4.1448807830312354E-3</v>
      </c>
      <c r="JQ8" s="204">
        <f t="shared" si="9"/>
        <v>4.3792348902604653E-3</v>
      </c>
      <c r="JR8" s="204">
        <f t="shared" si="9"/>
        <v>4.6217014449773568E-3</v>
      </c>
      <c r="JS8" s="204">
        <f t="shared" si="9"/>
        <v>4.8721761883458968E-3</v>
      </c>
      <c r="JT8" s="204">
        <f t="shared" si="9"/>
        <v>5.1305217510771075E-3</v>
      </c>
      <c r="JU8" s="204">
        <f t="shared" si="9"/>
        <v>5.3965664860788657E-3</v>
      </c>
      <c r="JV8" s="204">
        <f t="shared" si="9"/>
        <v>5.6701034338449635E-3</v>
      </c>
      <c r="JW8" s="204">
        <f t="shared" si="9"/>
        <v>5.9508894346879723E-3</v>
      </c>
      <c r="JX8" s="204">
        <f t="shared" si="9"/>
        <v>6.2386444014894127E-3</v>
      </c>
      <c r="JY8" s="204">
        <f t="shared" si="9"/>
        <v>6.5330507660629009E-3</v>
      </c>
      <c r="JZ8" s="204">
        <f t="shared" si="9"/>
        <v>6.833753111499777E-3</v>
      </c>
      <c r="KA8" s="204">
        <f t="shared" si="9"/>
        <v>7.1403580019920171E-3</v>
      </c>
      <c r="KB8" s="204">
        <f t="shared" si="9"/>
        <v>0</v>
      </c>
      <c r="KC8" s="204">
        <f t="shared" si="9"/>
        <v>0</v>
      </c>
      <c r="KD8" s="204">
        <f t="shared" si="9"/>
        <v>0</v>
      </c>
      <c r="KE8" s="204">
        <f t="shared" ref="KE8:MP8" si="10">IF(AND($D$32&gt;0,$D$33&gt;0),IF(OR(CL4&lt;$D$32,CL4=$D$32),KE4,0),"")</f>
        <v>0</v>
      </c>
      <c r="KF8" s="204">
        <f t="shared" si="10"/>
        <v>0</v>
      </c>
      <c r="KG8" s="204">
        <f t="shared" si="10"/>
        <v>0</v>
      </c>
      <c r="KH8" s="204">
        <f t="shared" si="10"/>
        <v>0</v>
      </c>
      <c r="KI8" s="204">
        <f t="shared" si="10"/>
        <v>0</v>
      </c>
      <c r="KJ8" s="204">
        <f t="shared" si="10"/>
        <v>0</v>
      </c>
      <c r="KK8" s="204">
        <f t="shared" si="10"/>
        <v>0</v>
      </c>
      <c r="KL8" s="204">
        <f t="shared" si="10"/>
        <v>0</v>
      </c>
      <c r="KM8" s="204">
        <f t="shared" si="10"/>
        <v>0</v>
      </c>
      <c r="KN8" s="204">
        <f t="shared" si="10"/>
        <v>0</v>
      </c>
      <c r="KO8" s="204">
        <f t="shared" si="10"/>
        <v>0</v>
      </c>
      <c r="KP8" s="204">
        <f t="shared" si="10"/>
        <v>0</v>
      </c>
      <c r="KQ8" s="204">
        <f t="shared" si="10"/>
        <v>0</v>
      </c>
      <c r="KR8" s="204">
        <f t="shared" si="10"/>
        <v>0</v>
      </c>
      <c r="KS8" s="204">
        <f t="shared" si="10"/>
        <v>0</v>
      </c>
      <c r="KT8" s="204">
        <f t="shared" si="10"/>
        <v>0</v>
      </c>
      <c r="KU8" s="204">
        <f t="shared" si="10"/>
        <v>0</v>
      </c>
      <c r="KV8" s="204">
        <f t="shared" si="10"/>
        <v>0</v>
      </c>
      <c r="KW8" s="204">
        <f t="shared" si="10"/>
        <v>0</v>
      </c>
      <c r="KX8" s="204">
        <f t="shared" si="10"/>
        <v>0</v>
      </c>
      <c r="KY8" s="204">
        <f t="shared" si="10"/>
        <v>0</v>
      </c>
      <c r="KZ8" s="204">
        <f t="shared" si="10"/>
        <v>0</v>
      </c>
      <c r="LA8" s="204">
        <f t="shared" si="10"/>
        <v>0</v>
      </c>
      <c r="LB8" s="204">
        <f t="shared" si="10"/>
        <v>0</v>
      </c>
      <c r="LC8" s="204">
        <f t="shared" si="10"/>
        <v>0</v>
      </c>
      <c r="LD8" s="204">
        <f t="shared" si="10"/>
        <v>0</v>
      </c>
      <c r="LE8" s="204">
        <f t="shared" si="10"/>
        <v>0</v>
      </c>
      <c r="LF8" s="204">
        <f t="shared" si="10"/>
        <v>0</v>
      </c>
      <c r="LG8" s="204">
        <f t="shared" si="10"/>
        <v>0</v>
      </c>
      <c r="LH8" s="204">
        <f t="shared" si="10"/>
        <v>0</v>
      </c>
      <c r="LI8" s="204">
        <f t="shared" si="10"/>
        <v>0</v>
      </c>
      <c r="LJ8" s="204">
        <f t="shared" si="10"/>
        <v>0</v>
      </c>
      <c r="LK8" s="204">
        <f t="shared" si="10"/>
        <v>0</v>
      </c>
      <c r="LL8" s="204">
        <f t="shared" si="10"/>
        <v>0</v>
      </c>
      <c r="LM8" s="204">
        <f t="shared" si="10"/>
        <v>0</v>
      </c>
      <c r="LN8" s="204">
        <f t="shared" si="10"/>
        <v>0</v>
      </c>
      <c r="LO8" s="204">
        <f t="shared" si="10"/>
        <v>0</v>
      </c>
      <c r="LP8" s="204">
        <f t="shared" si="10"/>
        <v>0</v>
      </c>
      <c r="LQ8" s="204">
        <f t="shared" si="10"/>
        <v>0</v>
      </c>
      <c r="LR8" s="204">
        <f t="shared" si="10"/>
        <v>0</v>
      </c>
      <c r="LS8" s="204">
        <f t="shared" si="10"/>
        <v>0</v>
      </c>
      <c r="LT8" s="204">
        <f t="shared" si="10"/>
        <v>0</v>
      </c>
      <c r="LU8" s="204">
        <f t="shared" si="10"/>
        <v>0</v>
      </c>
      <c r="LV8" s="204">
        <f t="shared" si="10"/>
        <v>0</v>
      </c>
      <c r="LW8" s="204">
        <f t="shared" si="10"/>
        <v>0</v>
      </c>
      <c r="LX8" s="204">
        <f t="shared" si="10"/>
        <v>0</v>
      </c>
      <c r="LY8" s="204">
        <f t="shared" si="10"/>
        <v>0</v>
      </c>
      <c r="LZ8" s="204">
        <f t="shared" si="10"/>
        <v>0</v>
      </c>
      <c r="MA8" s="204">
        <f t="shared" si="10"/>
        <v>0</v>
      </c>
      <c r="MB8" s="204">
        <f t="shared" si="10"/>
        <v>0</v>
      </c>
      <c r="MC8" s="204">
        <f t="shared" si="10"/>
        <v>0</v>
      </c>
      <c r="MD8" s="204">
        <f t="shared" si="10"/>
        <v>0</v>
      </c>
      <c r="ME8" s="204">
        <f t="shared" si="10"/>
        <v>0</v>
      </c>
      <c r="MF8" s="204">
        <f t="shared" si="10"/>
        <v>0</v>
      </c>
      <c r="MG8" s="204">
        <f t="shared" si="10"/>
        <v>0</v>
      </c>
      <c r="MH8" s="204">
        <f t="shared" si="10"/>
        <v>0</v>
      </c>
      <c r="MI8" s="204">
        <f t="shared" si="10"/>
        <v>0</v>
      </c>
      <c r="MJ8" s="204">
        <f t="shared" si="10"/>
        <v>0</v>
      </c>
      <c r="MK8" s="204">
        <f t="shared" si="10"/>
        <v>0</v>
      </c>
      <c r="ML8" s="204">
        <f t="shared" si="10"/>
        <v>0</v>
      </c>
      <c r="MM8" s="204">
        <f t="shared" si="10"/>
        <v>0</v>
      </c>
      <c r="MN8" s="204">
        <f t="shared" si="10"/>
        <v>0</v>
      </c>
      <c r="MO8" s="204">
        <f t="shared" si="10"/>
        <v>0</v>
      </c>
      <c r="MP8" s="204">
        <f t="shared" si="10"/>
        <v>0</v>
      </c>
      <c r="MQ8" s="204">
        <f t="shared" ref="MQ8:PB8" si="11">IF(AND($D$32&gt;0,$D$33&gt;0),IF(OR(EX4&lt;$D$32,EX4=$D$32),MQ4,0),"")</f>
        <v>0</v>
      </c>
      <c r="MR8" s="204">
        <f t="shared" si="11"/>
        <v>0</v>
      </c>
      <c r="MS8" s="204">
        <f t="shared" si="11"/>
        <v>0</v>
      </c>
      <c r="MT8" s="204">
        <f t="shared" si="11"/>
        <v>0</v>
      </c>
      <c r="MU8" s="204">
        <f t="shared" si="11"/>
        <v>0</v>
      </c>
      <c r="MV8" s="204">
        <f t="shared" si="11"/>
        <v>0</v>
      </c>
      <c r="MW8" s="204">
        <f t="shared" si="11"/>
        <v>0</v>
      </c>
      <c r="MX8" s="204">
        <f t="shared" si="11"/>
        <v>0</v>
      </c>
      <c r="MY8" s="204">
        <f t="shared" si="11"/>
        <v>0</v>
      </c>
      <c r="MZ8" s="204">
        <f t="shared" si="11"/>
        <v>0</v>
      </c>
      <c r="NA8" s="204">
        <f t="shared" si="11"/>
        <v>0</v>
      </c>
      <c r="NB8" s="204">
        <f t="shared" si="11"/>
        <v>0</v>
      </c>
      <c r="NC8" s="204">
        <f t="shared" si="11"/>
        <v>0</v>
      </c>
      <c r="ND8" s="204">
        <f t="shared" si="11"/>
        <v>0</v>
      </c>
      <c r="NE8" s="204">
        <f t="shared" si="11"/>
        <v>0</v>
      </c>
      <c r="NF8" s="204">
        <f t="shared" si="11"/>
        <v>0</v>
      </c>
      <c r="NG8" s="204">
        <f t="shared" si="11"/>
        <v>0</v>
      </c>
      <c r="NH8" s="204">
        <f t="shared" si="11"/>
        <v>0</v>
      </c>
      <c r="NI8" s="204">
        <f t="shared" si="11"/>
        <v>0</v>
      </c>
      <c r="NJ8" s="204">
        <f t="shared" si="11"/>
        <v>0</v>
      </c>
      <c r="NK8" s="204">
        <f t="shared" si="11"/>
        <v>0</v>
      </c>
      <c r="NL8" s="204">
        <f t="shared" si="11"/>
        <v>0</v>
      </c>
      <c r="NM8" s="204">
        <f t="shared" si="11"/>
        <v>0</v>
      </c>
      <c r="NN8" s="204">
        <f t="shared" si="11"/>
        <v>0</v>
      </c>
      <c r="NO8" s="204">
        <f t="shared" si="11"/>
        <v>0</v>
      </c>
      <c r="NP8" s="204">
        <f t="shared" si="11"/>
        <v>0</v>
      </c>
      <c r="NQ8" s="204">
        <f t="shared" si="11"/>
        <v>0</v>
      </c>
      <c r="NR8" s="204">
        <f t="shared" si="11"/>
        <v>0</v>
      </c>
      <c r="NS8" s="204">
        <f t="shared" si="11"/>
        <v>0</v>
      </c>
      <c r="NT8" s="204">
        <f t="shared" si="11"/>
        <v>0</v>
      </c>
      <c r="NU8" s="204">
        <f t="shared" si="11"/>
        <v>0</v>
      </c>
      <c r="NV8" s="204">
        <f t="shared" si="11"/>
        <v>0</v>
      </c>
      <c r="NW8" s="204">
        <f t="shared" si="11"/>
        <v>0</v>
      </c>
      <c r="NX8" s="204">
        <f t="shared" si="11"/>
        <v>0</v>
      </c>
      <c r="NY8" s="204">
        <f t="shared" si="11"/>
        <v>0</v>
      </c>
      <c r="NZ8" s="204">
        <f t="shared" si="11"/>
        <v>0</v>
      </c>
      <c r="OA8" s="204">
        <f t="shared" si="11"/>
        <v>0</v>
      </c>
      <c r="OB8" s="204">
        <f t="shared" si="11"/>
        <v>0</v>
      </c>
      <c r="OC8" s="204">
        <f t="shared" si="11"/>
        <v>0</v>
      </c>
      <c r="OD8" s="204">
        <f t="shared" si="11"/>
        <v>0</v>
      </c>
      <c r="OE8" s="204">
        <f t="shared" si="11"/>
        <v>0</v>
      </c>
      <c r="OF8" s="204">
        <f t="shared" si="11"/>
        <v>0</v>
      </c>
      <c r="OG8" s="204">
        <f t="shared" si="11"/>
        <v>0</v>
      </c>
      <c r="OH8" s="204">
        <f t="shared" si="11"/>
        <v>0</v>
      </c>
      <c r="OI8" s="204">
        <f t="shared" si="11"/>
        <v>0</v>
      </c>
      <c r="OJ8" s="204">
        <f t="shared" si="11"/>
        <v>0</v>
      </c>
      <c r="OK8" s="204">
        <f t="shared" si="11"/>
        <v>0</v>
      </c>
      <c r="OL8" s="204">
        <f t="shared" si="11"/>
        <v>0</v>
      </c>
      <c r="OM8" s="204">
        <f t="shared" si="11"/>
        <v>0</v>
      </c>
      <c r="ON8" s="204">
        <f t="shared" si="11"/>
        <v>0</v>
      </c>
      <c r="OO8" s="204">
        <f t="shared" si="11"/>
        <v>0</v>
      </c>
      <c r="OP8" s="204">
        <f t="shared" si="11"/>
        <v>0</v>
      </c>
      <c r="OQ8" s="204">
        <f t="shared" si="11"/>
        <v>0</v>
      </c>
      <c r="OR8" s="204">
        <f t="shared" si="11"/>
        <v>0</v>
      </c>
      <c r="OS8" s="204">
        <f t="shared" si="11"/>
        <v>0</v>
      </c>
      <c r="OT8" s="204">
        <f t="shared" si="11"/>
        <v>0</v>
      </c>
      <c r="OU8" s="204">
        <f t="shared" si="11"/>
        <v>0</v>
      </c>
      <c r="OV8" s="204">
        <f t="shared" si="11"/>
        <v>0</v>
      </c>
      <c r="OW8" s="204">
        <f t="shared" si="11"/>
        <v>0</v>
      </c>
      <c r="OX8" s="204">
        <f t="shared" si="11"/>
        <v>0</v>
      </c>
      <c r="OY8" s="204">
        <f t="shared" si="11"/>
        <v>0</v>
      </c>
      <c r="OZ8" s="204">
        <f t="shared" si="11"/>
        <v>0</v>
      </c>
      <c r="PA8" s="204">
        <f t="shared" si="11"/>
        <v>0</v>
      </c>
      <c r="PB8" s="204">
        <f t="shared" si="11"/>
        <v>0</v>
      </c>
      <c r="PC8" s="204">
        <f t="shared" ref="PC8:PJ8" si="12">IF(AND($D$32&gt;0,$D$33&gt;0),IF(OR(HJ4&lt;$D$32,HJ4=$D$32),PC4,0),"")</f>
        <v>0</v>
      </c>
      <c r="PD8" s="204">
        <f t="shared" si="12"/>
        <v>0</v>
      </c>
      <c r="PE8" s="204">
        <f t="shared" si="12"/>
        <v>0</v>
      </c>
      <c r="PF8" s="204">
        <f t="shared" si="12"/>
        <v>0</v>
      </c>
      <c r="PG8" s="204">
        <f t="shared" si="12"/>
        <v>0</v>
      </c>
      <c r="PH8" s="204">
        <f t="shared" si="12"/>
        <v>0</v>
      </c>
      <c r="PI8" s="204">
        <f t="shared" si="12"/>
        <v>0</v>
      </c>
      <c r="PJ8" s="204">
        <f t="shared" si="12"/>
        <v>0</v>
      </c>
    </row>
    <row r="9" spans="1:427" ht="18" customHeight="1" x14ac:dyDescent="0.45">
      <c r="A9" s="5"/>
      <c r="E9" s="2"/>
      <c r="F9" s="2"/>
      <c r="G9" s="5"/>
      <c r="H9" s="5"/>
      <c r="I9" s="5"/>
      <c r="J9" s="5"/>
      <c r="K9" s="5"/>
      <c r="L9" s="5"/>
      <c r="M9" s="5"/>
      <c r="N9" s="5"/>
      <c r="O9" s="5"/>
      <c r="P9" s="5"/>
      <c r="Q9" s="438" t="str">
        <f>VLOOKUP(O1,VLookups!A43:L44,12,FALSE)</f>
        <v>Show the percentage of simulated trials that were LESS THAN or EQUAL TO the SPERT estimates above</v>
      </c>
      <c r="R9" s="438"/>
      <c r="S9" s="438"/>
      <c r="T9" s="438"/>
      <c r="U9" s="438"/>
      <c r="V9" s="438"/>
      <c r="W9" s="5"/>
      <c r="HR9" s="204">
        <f>IF(AND($D$32&gt;0,$D$33&gt;0),IF(AND(Y4&gt;$D$32,OR(Y4&lt;$D$33,Y4=$D$33)),HR4,0),"")</f>
        <v>0</v>
      </c>
      <c r="HS9" s="204">
        <f t="shared" ref="HS9:KD9" si="13">IF(AND($D$32&gt;0,$D$33&gt;0),IF(AND(Z4&gt;$D$32,OR(Z4&lt;$D$33,Z4=$D$33)),HS4,0),"")</f>
        <v>0</v>
      </c>
      <c r="HT9" s="204">
        <f t="shared" si="13"/>
        <v>0</v>
      </c>
      <c r="HU9" s="204">
        <f t="shared" si="13"/>
        <v>0</v>
      </c>
      <c r="HV9" s="204">
        <f t="shared" si="13"/>
        <v>0</v>
      </c>
      <c r="HW9" s="204">
        <f t="shared" si="13"/>
        <v>0</v>
      </c>
      <c r="HX9" s="204">
        <f t="shared" si="13"/>
        <v>0</v>
      </c>
      <c r="HY9" s="204">
        <f t="shared" si="13"/>
        <v>0</v>
      </c>
      <c r="HZ9" s="204">
        <f t="shared" si="13"/>
        <v>0</v>
      </c>
      <c r="IA9" s="204">
        <f t="shared" si="13"/>
        <v>0</v>
      </c>
      <c r="IB9" s="204">
        <f t="shared" si="13"/>
        <v>0</v>
      </c>
      <c r="IC9" s="204">
        <f t="shared" si="13"/>
        <v>0</v>
      </c>
      <c r="ID9" s="204">
        <f t="shared" si="13"/>
        <v>0</v>
      </c>
      <c r="IE9" s="204">
        <f t="shared" si="13"/>
        <v>0</v>
      </c>
      <c r="IF9" s="204">
        <f t="shared" si="13"/>
        <v>0</v>
      </c>
      <c r="IG9" s="204">
        <f t="shared" si="13"/>
        <v>0</v>
      </c>
      <c r="IH9" s="204">
        <f t="shared" si="13"/>
        <v>0</v>
      </c>
      <c r="II9" s="204">
        <f t="shared" si="13"/>
        <v>0</v>
      </c>
      <c r="IJ9" s="204">
        <f t="shared" si="13"/>
        <v>0</v>
      </c>
      <c r="IK9" s="204">
        <f t="shared" si="13"/>
        <v>0</v>
      </c>
      <c r="IL9" s="204">
        <f t="shared" si="13"/>
        <v>0</v>
      </c>
      <c r="IM9" s="204">
        <f t="shared" si="13"/>
        <v>0</v>
      </c>
      <c r="IN9" s="204">
        <f t="shared" si="13"/>
        <v>0</v>
      </c>
      <c r="IO9" s="204">
        <f t="shared" si="13"/>
        <v>0</v>
      </c>
      <c r="IP9" s="204">
        <f t="shared" si="13"/>
        <v>0</v>
      </c>
      <c r="IQ9" s="204">
        <f t="shared" si="13"/>
        <v>0</v>
      </c>
      <c r="IR9" s="204">
        <f t="shared" si="13"/>
        <v>0</v>
      </c>
      <c r="IS9" s="204">
        <f t="shared" si="13"/>
        <v>0</v>
      </c>
      <c r="IT9" s="204">
        <f t="shared" si="13"/>
        <v>0</v>
      </c>
      <c r="IU9" s="204">
        <f t="shared" si="13"/>
        <v>0</v>
      </c>
      <c r="IV9" s="204">
        <f t="shared" si="13"/>
        <v>0</v>
      </c>
      <c r="IW9" s="204">
        <f t="shared" si="13"/>
        <v>0</v>
      </c>
      <c r="IX9" s="204">
        <f t="shared" si="13"/>
        <v>0</v>
      </c>
      <c r="IY9" s="204">
        <f t="shared" si="13"/>
        <v>0</v>
      </c>
      <c r="IZ9" s="204">
        <f t="shared" si="13"/>
        <v>0</v>
      </c>
      <c r="JA9" s="204">
        <f t="shared" si="13"/>
        <v>0</v>
      </c>
      <c r="JB9" s="204">
        <f t="shared" si="13"/>
        <v>0</v>
      </c>
      <c r="JC9" s="204">
        <f t="shared" si="13"/>
        <v>0</v>
      </c>
      <c r="JD9" s="204">
        <f t="shared" si="13"/>
        <v>0</v>
      </c>
      <c r="JE9" s="204">
        <f t="shared" si="13"/>
        <v>0</v>
      </c>
      <c r="JF9" s="204">
        <f t="shared" si="13"/>
        <v>0</v>
      </c>
      <c r="JG9" s="204">
        <f t="shared" si="13"/>
        <v>0</v>
      </c>
      <c r="JH9" s="204">
        <f t="shared" si="13"/>
        <v>0</v>
      </c>
      <c r="JI9" s="204">
        <f t="shared" si="13"/>
        <v>0</v>
      </c>
      <c r="JJ9" s="204">
        <f t="shared" si="13"/>
        <v>0</v>
      </c>
      <c r="JK9" s="204">
        <f t="shared" si="13"/>
        <v>0</v>
      </c>
      <c r="JL9" s="204">
        <f t="shared" si="13"/>
        <v>0</v>
      </c>
      <c r="JM9" s="204">
        <f t="shared" si="13"/>
        <v>0</v>
      </c>
      <c r="JN9" s="204">
        <f t="shared" si="13"/>
        <v>0</v>
      </c>
      <c r="JO9" s="204">
        <f t="shared" si="13"/>
        <v>0</v>
      </c>
      <c r="JP9" s="204">
        <f t="shared" si="13"/>
        <v>0</v>
      </c>
      <c r="JQ9" s="204">
        <f t="shared" si="13"/>
        <v>0</v>
      </c>
      <c r="JR9" s="204">
        <f t="shared" si="13"/>
        <v>0</v>
      </c>
      <c r="JS9" s="204">
        <f t="shared" si="13"/>
        <v>0</v>
      </c>
      <c r="JT9" s="204">
        <f t="shared" si="13"/>
        <v>0</v>
      </c>
      <c r="JU9" s="204">
        <f t="shared" si="13"/>
        <v>0</v>
      </c>
      <c r="JV9" s="204">
        <f t="shared" si="13"/>
        <v>0</v>
      </c>
      <c r="JW9" s="204">
        <f t="shared" si="13"/>
        <v>0</v>
      </c>
      <c r="JX9" s="204">
        <f t="shared" si="13"/>
        <v>0</v>
      </c>
      <c r="JY9" s="204">
        <f t="shared" si="13"/>
        <v>0</v>
      </c>
      <c r="JZ9" s="204">
        <f t="shared" si="13"/>
        <v>0</v>
      </c>
      <c r="KA9" s="204">
        <f t="shared" si="13"/>
        <v>0</v>
      </c>
      <c r="KB9" s="204">
        <f t="shared" si="13"/>
        <v>7.4524340206058989E-3</v>
      </c>
      <c r="KC9" s="204">
        <f t="shared" si="13"/>
        <v>7.7695120243152817E-3</v>
      </c>
      <c r="KD9" s="204">
        <f t="shared" si="13"/>
        <v>8.0910856243005796E-3</v>
      </c>
      <c r="KE9" s="204">
        <f t="shared" ref="KE9:MP9" si="14">IF(AND($D$32&gt;0,$D$33&gt;0),IF(AND(CL4&gt;$D$32,OR(CL4&lt;$D$33,CL4=$D$33)),KE4,0),"")</f>
        <v>8.4166118980858289E-3</v>
      </c>
      <c r="KF9" s="204">
        <f t="shared" si="14"/>
        <v>8.7455123385302164E-3</v>
      </c>
      <c r="KG9" s="204">
        <f t="shared" si="14"/>
        <v>9.0771740430229796E-3</v>
      </c>
      <c r="KH9" s="204">
        <f t="shared" si="14"/>
        <v>9.4109511444635564E-3</v>
      </c>
      <c r="KI9" s="204">
        <f t="shared" si="14"/>
        <v>9.7461664837568285E-3</v>
      </c>
      <c r="KJ9" s="204">
        <f t="shared" si="14"/>
        <v>1.0082113521631009E-2</v>
      </c>
      <c r="KK9" s="204">
        <f t="shared" si="14"/>
        <v>1.0418058485610804E-2</v>
      </c>
      <c r="KL9" s="204">
        <f t="shared" si="14"/>
        <v>1.0753242745968269E-2</v>
      </c>
      <c r="KM9" s="204">
        <f t="shared" si="14"/>
        <v>1.1086885412448148E-2</v>
      </c>
      <c r="KN9" s="204">
        <f t="shared" si="14"/>
        <v>1.1418186141542882E-2</v>
      </c>
      <c r="KO9" s="204">
        <f t="shared" si="14"/>
        <v>1.1746328142095969E-2</v>
      </c>
      <c r="KP9" s="204">
        <f t="shared" si="14"/>
        <v>1.207048136506181E-2</v>
      </c>
      <c r="KQ9" s="204">
        <f t="shared" si="14"/>
        <v>1.2389805861366799E-2</v>
      </c>
      <c r="KR9" s="204">
        <f t="shared" si="14"/>
        <v>1.2703455290021575E-2</v>
      </c>
      <c r="KS9" s="204">
        <f t="shared" si="14"/>
        <v>1.301058055694841E-2</v>
      </c>
      <c r="KT9" s="204">
        <f t="shared" si="14"/>
        <v>1.3310333563431365E-2</v>
      </c>
      <c r="KU9" s="204">
        <f t="shared" si="14"/>
        <v>1.3601871041688604E-2</v>
      </c>
      <c r="KV9" s="204">
        <f t="shared" si="14"/>
        <v>1.3884358453825003E-2</v>
      </c>
      <c r="KW9" s="204">
        <f t="shared" si="14"/>
        <v>1.4156973929364934E-2</v>
      </c>
      <c r="KX9" s="204">
        <f t="shared" si="14"/>
        <v>1.4418912215705135E-2</v>
      </c>
      <c r="KY9" s="204">
        <f t="shared" si="14"/>
        <v>1.466938861517916E-2</v>
      </c>
      <c r="KZ9" s="204">
        <f t="shared" si="14"/>
        <v>1.4907642881998719E-2</v>
      </c>
      <c r="LA9" s="204">
        <f t="shared" si="14"/>
        <v>1.5132943052142425E-2</v>
      </c>
      <c r="LB9" s="204">
        <f t="shared" si="14"/>
        <v>1.5344589179305148E-2</v>
      </c>
      <c r="LC9" s="204">
        <f t="shared" si="14"/>
        <v>1.5541916950305365E-2</v>
      </c>
      <c r="LD9" s="204">
        <f t="shared" si="14"/>
        <v>1.5724301153874725E-2</v>
      </c>
      <c r="LE9" s="204">
        <f t="shared" si="14"/>
        <v>1.589115897752184E-2</v>
      </c>
      <c r="LF9" s="204">
        <f t="shared" si="14"/>
        <v>1.6041953108167251E-2</v>
      </c>
      <c r="LG9" s="204">
        <f t="shared" si="14"/>
        <v>1.6176194613481121E-2</v>
      </c>
      <c r="LH9" s="204">
        <f t="shared" si="14"/>
        <v>1.6293445582310665E-2</v>
      </c>
      <c r="LI9" s="204">
        <f t="shared" si="14"/>
        <v>1.6393321504247497E-2</v>
      </c>
      <c r="LJ9" s="204">
        <f t="shared" si="14"/>
        <v>1.6475493370242403E-2</v>
      </c>
      <c r="LK9" s="204">
        <f t="shared" si="14"/>
        <v>1.6539689478208826E-2</v>
      </c>
      <c r="LL9" s="204">
        <f t="shared" si="14"/>
        <v>1.6585696929748012E-2</v>
      </c>
      <c r="LM9" s="204">
        <f t="shared" si="14"/>
        <v>1.6613362806457376E-2</v>
      </c>
      <c r="LN9" s="204">
        <f t="shared" si="14"/>
        <v>1.662259501672636E-2</v>
      </c>
      <c r="LO9" s="204">
        <f t="shared" si="14"/>
        <v>1.6613362806457376E-2</v>
      </c>
      <c r="LP9" s="204">
        <f t="shared" si="14"/>
        <v>1.6585696929748012E-2</v>
      </c>
      <c r="LQ9" s="204">
        <f t="shared" si="14"/>
        <v>1.6539689478208826E-2</v>
      </c>
      <c r="LR9" s="204">
        <f t="shared" si="14"/>
        <v>1.6475493370242403E-2</v>
      </c>
      <c r="LS9" s="204">
        <f t="shared" si="14"/>
        <v>1.6393321504247497E-2</v>
      </c>
      <c r="LT9" s="204">
        <f t="shared" si="14"/>
        <v>1.6293445582310665E-2</v>
      </c>
      <c r="LU9" s="204">
        <f t="shared" si="14"/>
        <v>1.6176194613481121E-2</v>
      </c>
      <c r="LV9" s="204">
        <f t="shared" si="14"/>
        <v>1.6041953108167251E-2</v>
      </c>
      <c r="LW9" s="204">
        <f t="shared" si="14"/>
        <v>1.589115897752184E-2</v>
      </c>
      <c r="LX9" s="204">
        <f t="shared" si="14"/>
        <v>1.5724301153874725E-2</v>
      </c>
      <c r="LY9" s="204">
        <f t="shared" si="14"/>
        <v>1.554191695030536E-2</v>
      </c>
      <c r="LZ9" s="204">
        <f t="shared" si="14"/>
        <v>1.5344589179305141E-2</v>
      </c>
      <c r="MA9" s="204">
        <f t="shared" si="14"/>
        <v>1.5132943052142415E-2</v>
      </c>
      <c r="MB9" s="204">
        <f t="shared" si="14"/>
        <v>1.4907642881998702E-2</v>
      </c>
      <c r="MC9" s="204">
        <f t="shared" si="14"/>
        <v>1.4669388615179137E-2</v>
      </c>
      <c r="MD9" s="204">
        <f t="shared" si="14"/>
        <v>1.4418912215705107E-2</v>
      </c>
      <c r="ME9" s="204">
        <f t="shared" si="14"/>
        <v>1.4156973929364901E-2</v>
      </c>
      <c r="MF9" s="204">
        <f t="shared" si="14"/>
        <v>1.3884358453824965E-2</v>
      </c>
      <c r="MG9" s="204">
        <f t="shared" si="14"/>
        <v>1.3601871041688557E-2</v>
      </c>
      <c r="MH9" s="204">
        <f t="shared" si="14"/>
        <v>1.3310333563431313E-2</v>
      </c>
      <c r="MI9" s="204">
        <f t="shared" si="14"/>
        <v>1.3010580556948348E-2</v>
      </c>
      <c r="MJ9" s="204">
        <f t="shared" si="14"/>
        <v>1.2703455290021507E-2</v>
      </c>
      <c r="MK9" s="204">
        <f t="shared" si="14"/>
        <v>1.2389805861366726E-2</v>
      </c>
      <c r="ML9" s="204">
        <f t="shared" si="14"/>
        <v>1.2070481365061728E-2</v>
      </c>
      <c r="MM9" s="204">
        <f t="shared" si="14"/>
        <v>1.1746328142095882E-2</v>
      </c>
      <c r="MN9" s="204">
        <f t="shared" si="14"/>
        <v>1.1418186141542788E-2</v>
      </c>
      <c r="MO9" s="204">
        <f t="shared" si="14"/>
        <v>1.1086885412448049E-2</v>
      </c>
      <c r="MP9" s="204">
        <f t="shared" si="14"/>
        <v>1.0753242745968162E-2</v>
      </c>
      <c r="MQ9" s="204">
        <f t="shared" ref="MQ9:PB9" si="15">IF(AND($D$32&gt;0,$D$33&gt;0),IF(AND(EX4&gt;$D$32,OR(EX4&lt;$D$33,EX4=$D$33)),MQ4,0),"")</f>
        <v>1.0418058485610691E-2</v>
      </c>
      <c r="MR9" s="204">
        <f t="shared" si="15"/>
        <v>1.0082113521630891E-2</v>
      </c>
      <c r="MS9" s="204">
        <f t="shared" si="15"/>
        <v>9.7461664837567036E-3</v>
      </c>
      <c r="MT9" s="204">
        <f t="shared" si="15"/>
        <v>9.4109511444634281E-3</v>
      </c>
      <c r="MU9" s="204">
        <f t="shared" si="15"/>
        <v>9.0771740430228443E-3</v>
      </c>
      <c r="MV9" s="204">
        <f t="shared" si="15"/>
        <v>8.7455123385300742E-3</v>
      </c>
      <c r="MW9" s="204">
        <f t="shared" si="15"/>
        <v>8.4166118980856814E-3</v>
      </c>
      <c r="MX9" s="204">
        <f t="shared" si="15"/>
        <v>8.0910856243004321E-3</v>
      </c>
      <c r="MY9" s="204">
        <f t="shared" si="15"/>
        <v>7.7695120243151282E-3</v>
      </c>
      <c r="MZ9" s="204">
        <f t="shared" si="15"/>
        <v>7.452434020605741E-3</v>
      </c>
      <c r="NA9" s="204">
        <f t="shared" si="15"/>
        <v>0</v>
      </c>
      <c r="NB9" s="204">
        <f t="shared" si="15"/>
        <v>0</v>
      </c>
      <c r="NC9" s="204">
        <f t="shared" si="15"/>
        <v>0</v>
      </c>
      <c r="ND9" s="204">
        <f t="shared" si="15"/>
        <v>0</v>
      </c>
      <c r="NE9" s="204">
        <f t="shared" si="15"/>
        <v>0</v>
      </c>
      <c r="NF9" s="204">
        <f t="shared" si="15"/>
        <v>0</v>
      </c>
      <c r="NG9" s="204">
        <f t="shared" si="15"/>
        <v>0</v>
      </c>
      <c r="NH9" s="204">
        <f t="shared" si="15"/>
        <v>0</v>
      </c>
      <c r="NI9" s="204">
        <f t="shared" si="15"/>
        <v>0</v>
      </c>
      <c r="NJ9" s="204">
        <f t="shared" si="15"/>
        <v>0</v>
      </c>
      <c r="NK9" s="204">
        <f t="shared" si="15"/>
        <v>0</v>
      </c>
      <c r="NL9" s="204">
        <f t="shared" si="15"/>
        <v>0</v>
      </c>
      <c r="NM9" s="204">
        <f t="shared" si="15"/>
        <v>0</v>
      </c>
      <c r="NN9" s="204">
        <f t="shared" si="15"/>
        <v>0</v>
      </c>
      <c r="NO9" s="204">
        <f t="shared" si="15"/>
        <v>0</v>
      </c>
      <c r="NP9" s="204">
        <f t="shared" si="15"/>
        <v>0</v>
      </c>
      <c r="NQ9" s="204">
        <f t="shared" si="15"/>
        <v>0</v>
      </c>
      <c r="NR9" s="204">
        <f t="shared" si="15"/>
        <v>0</v>
      </c>
      <c r="NS9" s="204">
        <f t="shared" si="15"/>
        <v>0</v>
      </c>
      <c r="NT9" s="204">
        <f t="shared" si="15"/>
        <v>0</v>
      </c>
      <c r="NU9" s="204">
        <f t="shared" si="15"/>
        <v>0</v>
      </c>
      <c r="NV9" s="204">
        <f t="shared" si="15"/>
        <v>0</v>
      </c>
      <c r="NW9" s="204">
        <f t="shared" si="15"/>
        <v>0</v>
      </c>
      <c r="NX9" s="204">
        <f t="shared" si="15"/>
        <v>0</v>
      </c>
      <c r="NY9" s="204">
        <f t="shared" si="15"/>
        <v>0</v>
      </c>
      <c r="NZ9" s="204">
        <f t="shared" si="15"/>
        <v>0</v>
      </c>
      <c r="OA9" s="204">
        <f t="shared" si="15"/>
        <v>0</v>
      </c>
      <c r="OB9" s="204">
        <f t="shared" si="15"/>
        <v>0</v>
      </c>
      <c r="OC9" s="204">
        <f t="shared" si="15"/>
        <v>0</v>
      </c>
      <c r="OD9" s="204">
        <f t="shared" si="15"/>
        <v>0</v>
      </c>
      <c r="OE9" s="204">
        <f t="shared" si="15"/>
        <v>0</v>
      </c>
      <c r="OF9" s="204">
        <f t="shared" si="15"/>
        <v>0</v>
      </c>
      <c r="OG9" s="204">
        <f t="shared" si="15"/>
        <v>0</v>
      </c>
      <c r="OH9" s="204">
        <f t="shared" si="15"/>
        <v>0</v>
      </c>
      <c r="OI9" s="204">
        <f t="shared" si="15"/>
        <v>0</v>
      </c>
      <c r="OJ9" s="204">
        <f t="shared" si="15"/>
        <v>0</v>
      </c>
      <c r="OK9" s="204">
        <f t="shared" si="15"/>
        <v>0</v>
      </c>
      <c r="OL9" s="204">
        <f t="shared" si="15"/>
        <v>0</v>
      </c>
      <c r="OM9" s="204">
        <f t="shared" si="15"/>
        <v>0</v>
      </c>
      <c r="ON9" s="204">
        <f t="shared" si="15"/>
        <v>0</v>
      </c>
      <c r="OO9" s="204">
        <f t="shared" si="15"/>
        <v>0</v>
      </c>
      <c r="OP9" s="204">
        <f t="shared" si="15"/>
        <v>0</v>
      </c>
      <c r="OQ9" s="204">
        <f t="shared" si="15"/>
        <v>0</v>
      </c>
      <c r="OR9" s="204">
        <f t="shared" si="15"/>
        <v>0</v>
      </c>
      <c r="OS9" s="204">
        <f t="shared" si="15"/>
        <v>0</v>
      </c>
      <c r="OT9" s="204">
        <f t="shared" si="15"/>
        <v>0</v>
      </c>
      <c r="OU9" s="204">
        <f t="shared" si="15"/>
        <v>0</v>
      </c>
      <c r="OV9" s="204">
        <f t="shared" si="15"/>
        <v>0</v>
      </c>
      <c r="OW9" s="204">
        <f t="shared" si="15"/>
        <v>0</v>
      </c>
      <c r="OX9" s="204">
        <f t="shared" si="15"/>
        <v>0</v>
      </c>
      <c r="OY9" s="204">
        <f t="shared" si="15"/>
        <v>0</v>
      </c>
      <c r="OZ9" s="204">
        <f t="shared" si="15"/>
        <v>0</v>
      </c>
      <c r="PA9" s="204">
        <f t="shared" si="15"/>
        <v>0</v>
      </c>
      <c r="PB9" s="204">
        <f t="shared" si="15"/>
        <v>0</v>
      </c>
      <c r="PC9" s="204">
        <f t="shared" ref="PC9:PJ9" si="16">IF(AND($D$32&gt;0,$D$33&gt;0),IF(AND(HJ4&gt;$D$32,OR(HJ4&lt;$D$33,HJ4=$D$33)),PC4,0),"")</f>
        <v>0</v>
      </c>
      <c r="PD9" s="204">
        <f t="shared" si="16"/>
        <v>0</v>
      </c>
      <c r="PE9" s="204">
        <f t="shared" si="16"/>
        <v>0</v>
      </c>
      <c r="PF9" s="204">
        <f t="shared" si="16"/>
        <v>0</v>
      </c>
      <c r="PG9" s="204">
        <f t="shared" si="16"/>
        <v>0</v>
      </c>
      <c r="PH9" s="204">
        <f t="shared" si="16"/>
        <v>0</v>
      </c>
      <c r="PI9" s="204">
        <f t="shared" si="16"/>
        <v>0</v>
      </c>
      <c r="PJ9" s="204">
        <f t="shared" si="16"/>
        <v>0</v>
      </c>
    </row>
    <row r="10" spans="1:427" ht="16.899999999999999" x14ac:dyDescent="0.45">
      <c r="A10" s="5"/>
      <c r="B10" s="434" t="s">
        <v>775</v>
      </c>
      <c r="C10" s="435"/>
      <c r="D10" s="436"/>
      <c r="F10" s="2"/>
      <c r="G10" s="5"/>
      <c r="H10" s="5"/>
      <c r="I10" s="5"/>
      <c r="J10" s="5"/>
      <c r="K10" s="5"/>
      <c r="L10" s="5"/>
      <c r="M10" s="5"/>
      <c r="N10" s="5"/>
      <c r="O10" s="5"/>
      <c r="Q10" s="439" t="s">
        <v>778</v>
      </c>
      <c r="R10" s="440"/>
      <c r="S10" s="440"/>
      <c r="T10" s="440"/>
      <c r="U10" s="440"/>
      <c r="V10" s="441"/>
      <c r="W10" s="5"/>
      <c r="HR10" s="204">
        <f>IF(AND($D$32&gt;0,$D$33&gt;0),IF(AND(Y4&gt;$D$33),HR4,0),"")</f>
        <v>0</v>
      </c>
      <c r="HS10" s="204">
        <f t="shared" ref="HS10:KD10" si="17">IF(AND($D$32&gt;0,$D$33&gt;0),IF(AND(Z4&gt;$D$33),HS4,0),"")</f>
        <v>0</v>
      </c>
      <c r="HT10" s="204">
        <f t="shared" si="17"/>
        <v>0</v>
      </c>
      <c r="HU10" s="204">
        <f t="shared" si="17"/>
        <v>0</v>
      </c>
      <c r="HV10" s="204">
        <f t="shared" si="17"/>
        <v>0</v>
      </c>
      <c r="HW10" s="204">
        <f t="shared" si="17"/>
        <v>0</v>
      </c>
      <c r="HX10" s="204">
        <f t="shared" si="17"/>
        <v>0</v>
      </c>
      <c r="HY10" s="204">
        <f t="shared" si="17"/>
        <v>0</v>
      </c>
      <c r="HZ10" s="204">
        <f t="shared" si="17"/>
        <v>0</v>
      </c>
      <c r="IA10" s="204">
        <f t="shared" si="17"/>
        <v>0</v>
      </c>
      <c r="IB10" s="204">
        <f t="shared" si="17"/>
        <v>0</v>
      </c>
      <c r="IC10" s="204">
        <f t="shared" si="17"/>
        <v>0</v>
      </c>
      <c r="ID10" s="204">
        <f t="shared" si="17"/>
        <v>0</v>
      </c>
      <c r="IE10" s="204">
        <f t="shared" si="17"/>
        <v>0</v>
      </c>
      <c r="IF10" s="204">
        <f t="shared" si="17"/>
        <v>0</v>
      </c>
      <c r="IG10" s="204">
        <f t="shared" si="17"/>
        <v>0</v>
      </c>
      <c r="IH10" s="204">
        <f t="shared" si="17"/>
        <v>0</v>
      </c>
      <c r="II10" s="204">
        <f t="shared" si="17"/>
        <v>0</v>
      </c>
      <c r="IJ10" s="204">
        <f t="shared" si="17"/>
        <v>0</v>
      </c>
      <c r="IK10" s="204">
        <f t="shared" si="17"/>
        <v>0</v>
      </c>
      <c r="IL10" s="204">
        <f t="shared" si="17"/>
        <v>0</v>
      </c>
      <c r="IM10" s="204">
        <f t="shared" si="17"/>
        <v>0</v>
      </c>
      <c r="IN10" s="204">
        <f t="shared" si="17"/>
        <v>0</v>
      </c>
      <c r="IO10" s="204">
        <f t="shared" si="17"/>
        <v>0</v>
      </c>
      <c r="IP10" s="204">
        <f t="shared" si="17"/>
        <v>0</v>
      </c>
      <c r="IQ10" s="204">
        <f t="shared" si="17"/>
        <v>0</v>
      </c>
      <c r="IR10" s="204">
        <f t="shared" si="17"/>
        <v>0</v>
      </c>
      <c r="IS10" s="204">
        <f t="shared" si="17"/>
        <v>0</v>
      </c>
      <c r="IT10" s="204">
        <f t="shared" si="17"/>
        <v>0</v>
      </c>
      <c r="IU10" s="204">
        <f t="shared" si="17"/>
        <v>0</v>
      </c>
      <c r="IV10" s="204">
        <f t="shared" si="17"/>
        <v>0</v>
      </c>
      <c r="IW10" s="204">
        <f t="shared" si="17"/>
        <v>0</v>
      </c>
      <c r="IX10" s="204">
        <f t="shared" si="17"/>
        <v>0</v>
      </c>
      <c r="IY10" s="204">
        <f t="shared" si="17"/>
        <v>0</v>
      </c>
      <c r="IZ10" s="204">
        <f t="shared" si="17"/>
        <v>0</v>
      </c>
      <c r="JA10" s="204">
        <f t="shared" si="17"/>
        <v>0</v>
      </c>
      <c r="JB10" s="204">
        <f t="shared" si="17"/>
        <v>0</v>
      </c>
      <c r="JC10" s="204">
        <f t="shared" si="17"/>
        <v>0</v>
      </c>
      <c r="JD10" s="204">
        <f t="shared" si="17"/>
        <v>0</v>
      </c>
      <c r="JE10" s="204">
        <f t="shared" si="17"/>
        <v>0</v>
      </c>
      <c r="JF10" s="204">
        <f t="shared" si="17"/>
        <v>0</v>
      </c>
      <c r="JG10" s="204">
        <f t="shared" si="17"/>
        <v>0</v>
      </c>
      <c r="JH10" s="204">
        <f t="shared" si="17"/>
        <v>0</v>
      </c>
      <c r="JI10" s="204">
        <f t="shared" si="17"/>
        <v>0</v>
      </c>
      <c r="JJ10" s="204">
        <f t="shared" si="17"/>
        <v>0</v>
      </c>
      <c r="JK10" s="204">
        <f t="shared" si="17"/>
        <v>0</v>
      </c>
      <c r="JL10" s="204">
        <f t="shared" si="17"/>
        <v>0</v>
      </c>
      <c r="JM10" s="204">
        <f t="shared" si="17"/>
        <v>0</v>
      </c>
      <c r="JN10" s="204">
        <f t="shared" si="17"/>
        <v>0</v>
      </c>
      <c r="JO10" s="204">
        <f t="shared" si="17"/>
        <v>0</v>
      </c>
      <c r="JP10" s="204">
        <f t="shared" si="17"/>
        <v>0</v>
      </c>
      <c r="JQ10" s="204">
        <f t="shared" si="17"/>
        <v>0</v>
      </c>
      <c r="JR10" s="204">
        <f t="shared" si="17"/>
        <v>0</v>
      </c>
      <c r="JS10" s="204">
        <f t="shared" si="17"/>
        <v>0</v>
      </c>
      <c r="JT10" s="204">
        <f t="shared" si="17"/>
        <v>0</v>
      </c>
      <c r="JU10" s="204">
        <f t="shared" si="17"/>
        <v>0</v>
      </c>
      <c r="JV10" s="204">
        <f t="shared" si="17"/>
        <v>0</v>
      </c>
      <c r="JW10" s="204">
        <f t="shared" si="17"/>
        <v>0</v>
      </c>
      <c r="JX10" s="204">
        <f t="shared" si="17"/>
        <v>0</v>
      </c>
      <c r="JY10" s="204">
        <f t="shared" si="17"/>
        <v>0</v>
      </c>
      <c r="JZ10" s="204">
        <f t="shared" si="17"/>
        <v>0</v>
      </c>
      <c r="KA10" s="204">
        <f t="shared" si="17"/>
        <v>0</v>
      </c>
      <c r="KB10" s="204">
        <f t="shared" si="17"/>
        <v>0</v>
      </c>
      <c r="KC10" s="204">
        <f t="shared" si="17"/>
        <v>0</v>
      </c>
      <c r="KD10" s="204">
        <f t="shared" si="17"/>
        <v>0</v>
      </c>
      <c r="KE10" s="204">
        <f t="shared" ref="KE10:MP10" si="18">IF(AND($D$32&gt;0,$D$33&gt;0),IF(AND(CL4&gt;$D$33),KE4,0),"")</f>
        <v>0</v>
      </c>
      <c r="KF10" s="204">
        <f t="shared" si="18"/>
        <v>0</v>
      </c>
      <c r="KG10" s="204">
        <f t="shared" si="18"/>
        <v>0</v>
      </c>
      <c r="KH10" s="204">
        <f t="shared" si="18"/>
        <v>0</v>
      </c>
      <c r="KI10" s="204">
        <f t="shared" si="18"/>
        <v>0</v>
      </c>
      <c r="KJ10" s="204">
        <f t="shared" si="18"/>
        <v>0</v>
      </c>
      <c r="KK10" s="204">
        <f t="shared" si="18"/>
        <v>0</v>
      </c>
      <c r="KL10" s="204">
        <f t="shared" si="18"/>
        <v>0</v>
      </c>
      <c r="KM10" s="204">
        <f t="shared" si="18"/>
        <v>0</v>
      </c>
      <c r="KN10" s="204">
        <f t="shared" si="18"/>
        <v>0</v>
      </c>
      <c r="KO10" s="204">
        <f t="shared" si="18"/>
        <v>0</v>
      </c>
      <c r="KP10" s="204">
        <f t="shared" si="18"/>
        <v>0</v>
      </c>
      <c r="KQ10" s="204">
        <f t="shared" si="18"/>
        <v>0</v>
      </c>
      <c r="KR10" s="204">
        <f t="shared" si="18"/>
        <v>0</v>
      </c>
      <c r="KS10" s="204">
        <f t="shared" si="18"/>
        <v>0</v>
      </c>
      <c r="KT10" s="204">
        <f t="shared" si="18"/>
        <v>0</v>
      </c>
      <c r="KU10" s="204">
        <f t="shared" si="18"/>
        <v>0</v>
      </c>
      <c r="KV10" s="204">
        <f t="shared" si="18"/>
        <v>0</v>
      </c>
      <c r="KW10" s="204">
        <f t="shared" si="18"/>
        <v>0</v>
      </c>
      <c r="KX10" s="204">
        <f t="shared" si="18"/>
        <v>0</v>
      </c>
      <c r="KY10" s="204">
        <f t="shared" si="18"/>
        <v>0</v>
      </c>
      <c r="KZ10" s="204">
        <f t="shared" si="18"/>
        <v>0</v>
      </c>
      <c r="LA10" s="204">
        <f t="shared" si="18"/>
        <v>0</v>
      </c>
      <c r="LB10" s="204">
        <f t="shared" si="18"/>
        <v>0</v>
      </c>
      <c r="LC10" s="204">
        <f t="shared" si="18"/>
        <v>0</v>
      </c>
      <c r="LD10" s="204">
        <f t="shared" si="18"/>
        <v>0</v>
      </c>
      <c r="LE10" s="204">
        <f t="shared" si="18"/>
        <v>0</v>
      </c>
      <c r="LF10" s="204">
        <f t="shared" si="18"/>
        <v>0</v>
      </c>
      <c r="LG10" s="204">
        <f t="shared" si="18"/>
        <v>0</v>
      </c>
      <c r="LH10" s="204">
        <f t="shared" si="18"/>
        <v>0</v>
      </c>
      <c r="LI10" s="204">
        <f t="shared" si="18"/>
        <v>0</v>
      </c>
      <c r="LJ10" s="204">
        <f t="shared" si="18"/>
        <v>0</v>
      </c>
      <c r="LK10" s="204">
        <f t="shared" si="18"/>
        <v>0</v>
      </c>
      <c r="LL10" s="204">
        <f t="shared" si="18"/>
        <v>0</v>
      </c>
      <c r="LM10" s="204">
        <f t="shared" si="18"/>
        <v>0</v>
      </c>
      <c r="LN10" s="204">
        <f t="shared" si="18"/>
        <v>0</v>
      </c>
      <c r="LO10" s="204">
        <f t="shared" si="18"/>
        <v>0</v>
      </c>
      <c r="LP10" s="204">
        <f t="shared" si="18"/>
        <v>0</v>
      </c>
      <c r="LQ10" s="204">
        <f t="shared" si="18"/>
        <v>0</v>
      </c>
      <c r="LR10" s="204">
        <f t="shared" si="18"/>
        <v>0</v>
      </c>
      <c r="LS10" s="204">
        <f t="shared" si="18"/>
        <v>0</v>
      </c>
      <c r="LT10" s="204">
        <f t="shared" si="18"/>
        <v>0</v>
      </c>
      <c r="LU10" s="204">
        <f t="shared" si="18"/>
        <v>0</v>
      </c>
      <c r="LV10" s="204">
        <f t="shared" si="18"/>
        <v>0</v>
      </c>
      <c r="LW10" s="204">
        <f t="shared" si="18"/>
        <v>0</v>
      </c>
      <c r="LX10" s="204">
        <f t="shared" si="18"/>
        <v>0</v>
      </c>
      <c r="LY10" s="204">
        <f t="shared" si="18"/>
        <v>0</v>
      </c>
      <c r="LZ10" s="204">
        <f t="shared" si="18"/>
        <v>0</v>
      </c>
      <c r="MA10" s="204">
        <f t="shared" si="18"/>
        <v>0</v>
      </c>
      <c r="MB10" s="204">
        <f t="shared" si="18"/>
        <v>0</v>
      </c>
      <c r="MC10" s="204">
        <f t="shared" si="18"/>
        <v>0</v>
      </c>
      <c r="MD10" s="204">
        <f t="shared" si="18"/>
        <v>0</v>
      </c>
      <c r="ME10" s="204">
        <f t="shared" si="18"/>
        <v>0</v>
      </c>
      <c r="MF10" s="204">
        <f t="shared" si="18"/>
        <v>0</v>
      </c>
      <c r="MG10" s="204">
        <f t="shared" si="18"/>
        <v>0</v>
      </c>
      <c r="MH10" s="204">
        <f t="shared" si="18"/>
        <v>0</v>
      </c>
      <c r="MI10" s="204">
        <f t="shared" si="18"/>
        <v>0</v>
      </c>
      <c r="MJ10" s="204">
        <f t="shared" si="18"/>
        <v>0</v>
      </c>
      <c r="MK10" s="204">
        <f t="shared" si="18"/>
        <v>0</v>
      </c>
      <c r="ML10" s="204">
        <f t="shared" si="18"/>
        <v>0</v>
      </c>
      <c r="MM10" s="204">
        <f t="shared" si="18"/>
        <v>0</v>
      </c>
      <c r="MN10" s="204">
        <f t="shared" si="18"/>
        <v>0</v>
      </c>
      <c r="MO10" s="204">
        <f t="shared" si="18"/>
        <v>0</v>
      </c>
      <c r="MP10" s="204">
        <f t="shared" si="18"/>
        <v>0</v>
      </c>
      <c r="MQ10" s="204">
        <f t="shared" ref="MQ10:PB10" si="19">IF(AND($D$32&gt;0,$D$33&gt;0),IF(AND(EX4&gt;$D$33),MQ4,0),"")</f>
        <v>0</v>
      </c>
      <c r="MR10" s="204">
        <f t="shared" si="19"/>
        <v>0</v>
      </c>
      <c r="MS10" s="204">
        <f t="shared" si="19"/>
        <v>0</v>
      </c>
      <c r="MT10" s="204">
        <f t="shared" si="19"/>
        <v>0</v>
      </c>
      <c r="MU10" s="204">
        <f t="shared" si="19"/>
        <v>0</v>
      </c>
      <c r="MV10" s="204">
        <f t="shared" si="19"/>
        <v>0</v>
      </c>
      <c r="MW10" s="204">
        <f t="shared" si="19"/>
        <v>0</v>
      </c>
      <c r="MX10" s="204">
        <f t="shared" si="19"/>
        <v>0</v>
      </c>
      <c r="MY10" s="204">
        <f t="shared" si="19"/>
        <v>0</v>
      </c>
      <c r="MZ10" s="204">
        <f t="shared" si="19"/>
        <v>0</v>
      </c>
      <c r="NA10" s="204">
        <f t="shared" si="19"/>
        <v>7.1403580019918584E-3</v>
      </c>
      <c r="NB10" s="204">
        <f t="shared" si="19"/>
        <v>6.8337531114996157E-3</v>
      </c>
      <c r="NC10" s="204">
        <f t="shared" si="19"/>
        <v>6.5330507660627361E-3</v>
      </c>
      <c r="ND10" s="204">
        <f t="shared" si="19"/>
        <v>6.2386444014892479E-3</v>
      </c>
      <c r="NE10" s="204">
        <f t="shared" si="19"/>
        <v>5.9508894346878057E-3</v>
      </c>
      <c r="NF10" s="204">
        <f t="shared" si="19"/>
        <v>5.6701034338447944E-3</v>
      </c>
      <c r="NG10" s="204">
        <f t="shared" si="19"/>
        <v>5.3965664860786975E-3</v>
      </c>
      <c r="NH10" s="204">
        <f t="shared" si="19"/>
        <v>5.1305217510769401E-3</v>
      </c>
      <c r="NI10" s="204">
        <f t="shared" si="19"/>
        <v>4.8721761883457285E-3</v>
      </c>
      <c r="NJ10" s="204">
        <f t="shared" si="19"/>
        <v>4.6217014449771911E-3</v>
      </c>
      <c r="NK10" s="204">
        <f t="shared" si="19"/>
        <v>4.3792348902602996E-3</v>
      </c>
      <c r="NL10" s="204">
        <f t="shared" si="19"/>
        <v>4.1448807830310724E-3</v>
      </c>
      <c r="NM10" s="204">
        <f t="shared" si="19"/>
        <v>3.9187115573701675E-3</v>
      </c>
      <c r="NN10" s="204">
        <f t="shared" si="19"/>
        <v>3.7007692121078747E-3</v>
      </c>
      <c r="NO10" s="204">
        <f t="shared" si="19"/>
        <v>3.4910667895817447E-3</v>
      </c>
      <c r="NP10" s="204">
        <f t="shared" si="19"/>
        <v>3.2895899292038075E-3</v>
      </c>
      <c r="NQ10" s="204">
        <f t="shared" si="19"/>
        <v>3.0962984816245978E-3</v>
      </c>
      <c r="NR10" s="204">
        <f t="shared" si="19"/>
        <v>2.9111281696213537E-3</v>
      </c>
      <c r="NS10" s="204">
        <f t="shared" si="19"/>
        <v>2.7339922822780822E-3</v>
      </c>
      <c r="NT10" s="204">
        <f t="shared" si="19"/>
        <v>2.5647833895560295E-3</v>
      </c>
      <c r="NU10" s="204">
        <f t="shared" si="19"/>
        <v>2.4033750649637628E-3</v>
      </c>
      <c r="NV10" s="204">
        <f t="shared" si="19"/>
        <v>2.2496236047160672E-3</v>
      </c>
      <c r="NW10" s="204">
        <f t="shared" si="19"/>
        <v>2.1033697325093885E-3</v>
      </c>
      <c r="NX10" s="204">
        <f t="shared" si="19"/>
        <v>1.9644402798278879E-3</v>
      </c>
      <c r="NY10" s="204">
        <f t="shared" si="19"/>
        <v>1.8326498325177069E-3</v>
      </c>
      <c r="NZ10" s="204">
        <f t="shared" si="19"/>
        <v>1.7078023352175029E-3</v>
      </c>
      <c r="OA10" s="204">
        <f t="shared" si="19"/>
        <v>1.5896926461006636E-3</v>
      </c>
      <c r="OB10" s="204">
        <f t="shared" si="19"/>
        <v>1.4781080352595606E-3</v>
      </c>
      <c r="OC10" s="204">
        <f t="shared" si="19"/>
        <v>1.372829620935516E-3</v>
      </c>
      <c r="OD10" s="204">
        <f t="shared" si="19"/>
        <v>1.2736337386618196E-3</v>
      </c>
      <c r="OE10" s="204">
        <f t="shared" si="19"/>
        <v>1.1802932392333094E-3</v>
      </c>
      <c r="OF10" s="204">
        <f t="shared" si="19"/>
        <v>1.0925787122378261E-3</v>
      </c>
      <c r="OG10" s="204">
        <f t="shared" si="19"/>
        <v>1.0102596326760742E-3</v>
      </c>
      <c r="OH10" s="204">
        <f t="shared" si="19"/>
        <v>9.3310542895172412E-4</v>
      </c>
      <c r="OI10" s="204">
        <f t="shared" si="19"/>
        <v>8.6088647122819877E-4</v>
      </c>
      <c r="OJ10" s="204">
        <f t="shared" si="19"/>
        <v>7.9337497981870459E-4</v>
      </c>
      <c r="OK10" s="204">
        <f t="shared" si="19"/>
        <v>7.3034585389863461E-4</v>
      </c>
      <c r="OL10" s="204">
        <f t="shared" si="19"/>
        <v>6.7157742140198993E-4</v>
      </c>
      <c r="OM10" s="204">
        <f t="shared" si="19"/>
        <v>6.1685211148438085E-4</v>
      </c>
      <c r="ON10" s="204">
        <f t="shared" si="19"/>
        <v>5.6595705140352148E-4</v>
      </c>
      <c r="OO10" s="204">
        <f t="shared" si="19"/>
        <v>5.1868459008346554E-4</v>
      </c>
      <c r="OP10" s="204">
        <f t="shared" si="19"/>
        <v>4.7483275099151963E-4</v>
      </c>
      <c r="OQ10" s="204">
        <f t="shared" si="19"/>
        <v>4.3420561726756991E-4</v>
      </c>
      <c r="OR10" s="204">
        <f t="shared" si="19"/>
        <v>3.9661365230568048E-4</v>
      </c>
      <c r="OS10" s="204">
        <f t="shared" si="19"/>
        <v>3.6187395919908764E-4</v>
      </c>
      <c r="OT10" s="204">
        <f t="shared" si="19"/>
        <v>3.2981048262413368E-4</v>
      </c>
      <c r="OU10" s="204">
        <f t="shared" si="19"/>
        <v>3.0025415685868854E-4</v>
      </c>
      <c r="OV10" s="204">
        <f t="shared" si="19"/>
        <v>2.7304300370886958E-4</v>
      </c>
      <c r="OW10" s="204">
        <f t="shared" si="19"/>
        <v>2.4802218415730169E-4</v>
      </c>
      <c r="OX10" s="204">
        <f t="shared" si="19"/>
        <v>2.2504400754974206E-4</v>
      </c>
      <c r="OY10" s="204">
        <f t="shared" si="19"/>
        <v>2.0396790210785044E-4</v>
      </c>
      <c r="OZ10" s="204">
        <f t="shared" si="19"/>
        <v>1.8466035049739663E-4</v>
      </c>
      <c r="PA10" s="204">
        <f t="shared" si="19"/>
        <v>1.6699479409649554E-4</v>
      </c>
      <c r="PB10" s="204">
        <f t="shared" si="19"/>
        <v>1.5085150950078631E-4</v>
      </c>
      <c r="PC10" s="204">
        <f t="shared" ref="PC10:PJ10" si="20">IF(AND($D$32&gt;0,$D$33&gt;0),IF(AND(HJ4&gt;$D$33),PC4,0),"")</f>
        <v>1.3611746067498053E-4</v>
      </c>
      <c r="PD10" s="204">
        <f t="shared" si="20"/>
        <v>1.2268613001595847E-4</v>
      </c>
      <c r="PE10" s="204">
        <f t="shared" si="20"/>
        <v>1.1045733143457408E-4</v>
      </c>
      <c r="PF10" s="204">
        <f t="shared" si="20"/>
        <v>9.9337008394355822E-5</v>
      </c>
      <c r="PG10" s="204">
        <f t="shared" si="20"/>
        <v>8.9237019668020426E-5</v>
      </c>
      <c r="PH10" s="204">
        <f t="shared" si="20"/>
        <v>8.007491538965651E-5</v>
      </c>
      <c r="PI10" s="204">
        <f t="shared" si="20"/>
        <v>7.1773705793893631E-5</v>
      </c>
      <c r="PJ10" s="204">
        <f t="shared" si="20"/>
        <v>6.4261624845453875E-5</v>
      </c>
    </row>
    <row r="11" spans="1:427" ht="18" x14ac:dyDescent="0.55000000000000004">
      <c r="A11" s="5"/>
      <c r="F11" s="2"/>
      <c r="G11" s="5"/>
      <c r="H11" s="5"/>
      <c r="I11" s="5"/>
      <c r="J11" s="5"/>
      <c r="K11" s="5"/>
      <c r="L11" s="5"/>
      <c r="M11" s="5"/>
      <c r="N11" s="5"/>
      <c r="O11" s="5"/>
      <c r="P11" s="5"/>
      <c r="Q11" s="282">
        <f>IF(VLOOKUP($O$1,VLookups!$A$43:$C$44,2,FALSE),COUNTIF($C$64:$C$10063,"&gt;"&amp;Q4)/10000,COUNTIF($C$64:$C$10063,"&lt;"&amp;Q4)/10000)</f>
        <v>9.6500000000000002E-2</v>
      </c>
      <c r="R11" s="282">
        <f>IF(VLOOKUP($O$1,VLookups!$A$43:$C$44,2,FALSE),COUNTIF($C$64:$C$10063,"&gt;"&amp;R4)/10000,COUNTIF($C$64:$C$10063,"&lt;"&amp;R4)/10000)</f>
        <v>0.9032</v>
      </c>
      <c r="S11" s="282">
        <f>IF(VLOOKUP($O$1,VLookups!$A$43:$C$44,2,FALSE),COUNTIF($C$64:$C$10063,"&gt;"&amp;S4)/10000,COUNTIF($C$64:$C$10063,"&lt;"&amp;S4)/10000)</f>
        <v>0.85519999999999996</v>
      </c>
      <c r="T11" s="282">
        <f>IF(VLOOKUP($O$1,VLookups!$A$43:$C$44,2,FALSE),COUNTIF($C$64:$C$10063,"&gt;"&amp;T4)/10000,COUNTIF($C$64:$C$10063,"&lt;"&amp;T4)/10000)</f>
        <v>0.80300000000000005</v>
      </c>
      <c r="U11" s="282">
        <f>IF(VLOOKUP($O$1,VLookups!$A$43:$C$44,2,FALSE),COUNTIF($C$64:$C$10063,"&gt;"&amp;U4)/10000,COUNTIF($C$64:$C$10063,"&lt;"&amp;U4)/10000)</f>
        <v>0.74980000000000002</v>
      </c>
      <c r="V11" s="282">
        <f>IF(VLOOKUP($O$1,VLookups!$A$43:$C$44,2,FALSE),COUNTIF($C$64:$C$10063,"&gt;"&amp;V4)/10000,COUNTIF($C$64:$C$10063,"&lt;"&amp;V4)/10000)</f>
        <v>0.69940000000000002</v>
      </c>
      <c r="W11" s="5"/>
      <c r="HR11" s="254">
        <f t="shared" ref="HR11" si="21">MAX(HR8:HR10)</f>
        <v>6.4261624845465286E-5</v>
      </c>
      <c r="HS11" s="254">
        <f t="shared" ref="HS11:KD11" si="22">MAX(HS8:HS10)</f>
        <v>7.1773705793906127E-5</v>
      </c>
      <c r="HT11" s="254">
        <f t="shared" si="22"/>
        <v>8.007491538967009E-5</v>
      </c>
      <c r="HU11" s="254">
        <f t="shared" si="22"/>
        <v>8.9237019668035334E-5</v>
      </c>
      <c r="HV11" s="254">
        <f t="shared" si="22"/>
        <v>9.9337008394372045E-5</v>
      </c>
      <c r="HW11" s="254">
        <f t="shared" si="22"/>
        <v>1.1045733143459165E-4</v>
      </c>
      <c r="HX11" s="254">
        <f t="shared" si="22"/>
        <v>1.2268613001597756E-4</v>
      </c>
      <c r="HY11" s="254">
        <f t="shared" si="22"/>
        <v>1.3611746067500132E-4</v>
      </c>
      <c r="HZ11" s="254">
        <f t="shared" si="22"/>
        <v>1.508515095008087E-4</v>
      </c>
      <c r="IA11" s="254">
        <f t="shared" si="22"/>
        <v>1.6699479409651986E-4</v>
      </c>
      <c r="IB11" s="254">
        <f t="shared" si="22"/>
        <v>1.8466035049742287E-4</v>
      </c>
      <c r="IC11" s="254">
        <f t="shared" si="22"/>
        <v>2.0396790210787868E-4</v>
      </c>
      <c r="ID11" s="254">
        <f t="shared" si="22"/>
        <v>2.2504400754977264E-4</v>
      </c>
      <c r="IE11" s="254">
        <f t="shared" si="22"/>
        <v>2.480221841573347E-4</v>
      </c>
      <c r="IF11" s="254">
        <f t="shared" si="22"/>
        <v>2.7304300370890476E-4</v>
      </c>
      <c r="IG11" s="254">
        <f t="shared" si="22"/>
        <v>3.0025415685872638E-4</v>
      </c>
      <c r="IH11" s="254">
        <f t="shared" si="22"/>
        <v>3.2981048262417439E-4</v>
      </c>
      <c r="II11" s="254">
        <f t="shared" si="22"/>
        <v>3.6187395919913068E-4</v>
      </c>
      <c r="IJ11" s="254">
        <f t="shared" si="22"/>
        <v>3.9661365230572677E-4</v>
      </c>
      <c r="IK11" s="254">
        <f t="shared" si="22"/>
        <v>4.342056172676193E-4</v>
      </c>
      <c r="IL11" s="254">
        <f t="shared" si="22"/>
        <v>4.7483275099157189E-4</v>
      </c>
      <c r="IM11" s="254">
        <f t="shared" si="22"/>
        <v>5.1868459008352127E-4</v>
      </c>
      <c r="IN11" s="254">
        <f t="shared" si="22"/>
        <v>5.6595705140358101E-4</v>
      </c>
      <c r="IO11" s="254">
        <f t="shared" si="22"/>
        <v>6.168521114844434E-4</v>
      </c>
      <c r="IP11" s="254">
        <f t="shared" si="22"/>
        <v>6.715774214020565E-4</v>
      </c>
      <c r="IQ11" s="254">
        <f t="shared" si="22"/>
        <v>7.303458538987053E-4</v>
      </c>
      <c r="IR11" s="254">
        <f t="shared" si="22"/>
        <v>7.9337497981877864E-4</v>
      </c>
      <c r="IS11" s="254">
        <f t="shared" si="22"/>
        <v>8.6088647122827661E-4</v>
      </c>
      <c r="IT11" s="254">
        <f t="shared" si="22"/>
        <v>9.3310542895180674E-4</v>
      </c>
      <c r="IU11" s="254">
        <f t="shared" si="22"/>
        <v>1.0102596326761603E-3</v>
      </c>
      <c r="IV11" s="254">
        <f t="shared" si="22"/>
        <v>1.0925787122379169E-3</v>
      </c>
      <c r="IW11" s="254">
        <f t="shared" si="22"/>
        <v>1.1802932392334041E-3</v>
      </c>
      <c r="IX11" s="254">
        <f t="shared" si="22"/>
        <v>1.273633738661918E-3</v>
      </c>
      <c r="IY11" s="254">
        <f t="shared" si="22"/>
        <v>1.3728296209356197E-3</v>
      </c>
      <c r="IZ11" s="254">
        <f t="shared" si="22"/>
        <v>1.478108035259669E-3</v>
      </c>
      <c r="JA11" s="254">
        <f t="shared" si="22"/>
        <v>1.5896926461007751E-3</v>
      </c>
      <c r="JB11" s="254">
        <f t="shared" si="22"/>
        <v>1.7078023352176189E-3</v>
      </c>
      <c r="JC11" s="254">
        <f t="shared" si="22"/>
        <v>1.8326498325178283E-3</v>
      </c>
      <c r="JD11" s="254">
        <f t="shared" si="22"/>
        <v>1.9644402798280128E-3</v>
      </c>
      <c r="JE11" s="254">
        <f t="shared" si="22"/>
        <v>2.1033697325095182E-3</v>
      </c>
      <c r="JF11" s="254">
        <f t="shared" si="22"/>
        <v>2.2496236047162012E-3</v>
      </c>
      <c r="JG11" s="254">
        <f t="shared" si="22"/>
        <v>2.4033750649639003E-3</v>
      </c>
      <c r="JH11" s="254">
        <f t="shared" si="22"/>
        <v>2.5647833895561705E-3</v>
      </c>
      <c r="JI11" s="254">
        <f t="shared" si="22"/>
        <v>2.7339922822782262E-3</v>
      </c>
      <c r="JJ11" s="254">
        <f t="shared" si="22"/>
        <v>2.9111281696215015E-3</v>
      </c>
      <c r="JK11" s="254">
        <f t="shared" si="22"/>
        <v>3.0962984816247491E-3</v>
      </c>
      <c r="JL11" s="254">
        <f t="shared" si="22"/>
        <v>3.2895899292039611E-3</v>
      </c>
      <c r="JM11" s="254">
        <f t="shared" si="22"/>
        <v>3.4910667895819035E-3</v>
      </c>
      <c r="JN11" s="254">
        <f t="shared" si="22"/>
        <v>3.7007692121080338E-3</v>
      </c>
      <c r="JO11" s="254">
        <f t="shared" si="22"/>
        <v>3.9187115573703296E-3</v>
      </c>
      <c r="JP11" s="254">
        <f t="shared" si="22"/>
        <v>4.1448807830312354E-3</v>
      </c>
      <c r="JQ11" s="254">
        <f t="shared" si="22"/>
        <v>4.3792348902604653E-3</v>
      </c>
      <c r="JR11" s="254">
        <f t="shared" si="22"/>
        <v>4.6217014449773568E-3</v>
      </c>
      <c r="JS11" s="254">
        <f t="shared" si="22"/>
        <v>4.8721761883458968E-3</v>
      </c>
      <c r="JT11" s="254">
        <f t="shared" si="22"/>
        <v>5.1305217510771075E-3</v>
      </c>
      <c r="JU11" s="254">
        <f t="shared" si="22"/>
        <v>5.3965664860788657E-3</v>
      </c>
      <c r="JV11" s="254">
        <f t="shared" si="22"/>
        <v>5.6701034338449635E-3</v>
      </c>
      <c r="JW11" s="254">
        <f t="shared" si="22"/>
        <v>5.9508894346879723E-3</v>
      </c>
      <c r="JX11" s="254">
        <f t="shared" si="22"/>
        <v>6.2386444014894127E-3</v>
      </c>
      <c r="JY11" s="254">
        <f t="shared" si="22"/>
        <v>6.5330507660629009E-3</v>
      </c>
      <c r="JZ11" s="254">
        <f t="shared" si="22"/>
        <v>6.833753111499777E-3</v>
      </c>
      <c r="KA11" s="254">
        <f t="shared" si="22"/>
        <v>7.1403580019920171E-3</v>
      </c>
      <c r="KB11" s="254">
        <f t="shared" si="22"/>
        <v>7.4524340206058989E-3</v>
      </c>
      <c r="KC11" s="254">
        <f t="shared" si="22"/>
        <v>7.7695120243152817E-3</v>
      </c>
      <c r="KD11" s="254">
        <f t="shared" si="22"/>
        <v>8.0910856243005796E-3</v>
      </c>
      <c r="KE11" s="254">
        <f t="shared" ref="KE11:MP11" si="23">MAX(KE8:KE10)</f>
        <v>8.4166118980858289E-3</v>
      </c>
      <c r="KF11" s="254">
        <f t="shared" si="23"/>
        <v>8.7455123385302164E-3</v>
      </c>
      <c r="KG11" s="254">
        <f t="shared" si="23"/>
        <v>9.0771740430229796E-3</v>
      </c>
      <c r="KH11" s="254">
        <f t="shared" si="23"/>
        <v>9.4109511444635564E-3</v>
      </c>
      <c r="KI11" s="254">
        <f t="shared" si="23"/>
        <v>9.7461664837568285E-3</v>
      </c>
      <c r="KJ11" s="254">
        <f t="shared" si="23"/>
        <v>1.0082113521631009E-2</v>
      </c>
      <c r="KK11" s="254">
        <f t="shared" si="23"/>
        <v>1.0418058485610804E-2</v>
      </c>
      <c r="KL11" s="254">
        <f t="shared" si="23"/>
        <v>1.0753242745968269E-2</v>
      </c>
      <c r="KM11" s="254">
        <f t="shared" si="23"/>
        <v>1.1086885412448148E-2</v>
      </c>
      <c r="KN11" s="254">
        <f t="shared" si="23"/>
        <v>1.1418186141542882E-2</v>
      </c>
      <c r="KO11" s="254">
        <f t="shared" si="23"/>
        <v>1.1746328142095969E-2</v>
      </c>
      <c r="KP11" s="254">
        <f t="shared" si="23"/>
        <v>1.207048136506181E-2</v>
      </c>
      <c r="KQ11" s="254">
        <f t="shared" si="23"/>
        <v>1.2389805861366799E-2</v>
      </c>
      <c r="KR11" s="254">
        <f t="shared" si="23"/>
        <v>1.2703455290021575E-2</v>
      </c>
      <c r="KS11" s="254">
        <f t="shared" si="23"/>
        <v>1.301058055694841E-2</v>
      </c>
      <c r="KT11" s="254">
        <f t="shared" si="23"/>
        <v>1.3310333563431365E-2</v>
      </c>
      <c r="KU11" s="254">
        <f t="shared" si="23"/>
        <v>1.3601871041688604E-2</v>
      </c>
      <c r="KV11" s="254">
        <f t="shared" si="23"/>
        <v>1.3884358453825003E-2</v>
      </c>
      <c r="KW11" s="254">
        <f t="shared" si="23"/>
        <v>1.4156973929364934E-2</v>
      </c>
      <c r="KX11" s="254">
        <f t="shared" si="23"/>
        <v>1.4418912215705135E-2</v>
      </c>
      <c r="KY11" s="254">
        <f t="shared" si="23"/>
        <v>1.466938861517916E-2</v>
      </c>
      <c r="KZ11" s="254">
        <f t="shared" si="23"/>
        <v>1.4907642881998719E-2</v>
      </c>
      <c r="LA11" s="254">
        <f t="shared" si="23"/>
        <v>1.5132943052142425E-2</v>
      </c>
      <c r="LB11" s="254">
        <f t="shared" si="23"/>
        <v>1.5344589179305148E-2</v>
      </c>
      <c r="LC11" s="254">
        <f t="shared" si="23"/>
        <v>1.5541916950305365E-2</v>
      </c>
      <c r="LD11" s="254">
        <f t="shared" si="23"/>
        <v>1.5724301153874725E-2</v>
      </c>
      <c r="LE11" s="254">
        <f t="shared" si="23"/>
        <v>1.589115897752184E-2</v>
      </c>
      <c r="LF11" s="254">
        <f t="shared" si="23"/>
        <v>1.6041953108167251E-2</v>
      </c>
      <c r="LG11" s="254">
        <f t="shared" si="23"/>
        <v>1.6176194613481121E-2</v>
      </c>
      <c r="LH11" s="254">
        <f t="shared" si="23"/>
        <v>1.6293445582310665E-2</v>
      </c>
      <c r="LI11" s="254">
        <f t="shared" si="23"/>
        <v>1.6393321504247497E-2</v>
      </c>
      <c r="LJ11" s="254">
        <f t="shared" si="23"/>
        <v>1.6475493370242403E-2</v>
      </c>
      <c r="LK11" s="254">
        <f t="shared" si="23"/>
        <v>1.6539689478208826E-2</v>
      </c>
      <c r="LL11" s="254">
        <f t="shared" si="23"/>
        <v>1.6585696929748012E-2</v>
      </c>
      <c r="LM11" s="254">
        <f t="shared" si="23"/>
        <v>1.6613362806457376E-2</v>
      </c>
      <c r="LN11" s="254">
        <f t="shared" si="23"/>
        <v>1.662259501672636E-2</v>
      </c>
      <c r="LO11" s="254">
        <f t="shared" si="23"/>
        <v>1.6613362806457376E-2</v>
      </c>
      <c r="LP11" s="254">
        <f t="shared" si="23"/>
        <v>1.6585696929748012E-2</v>
      </c>
      <c r="LQ11" s="254">
        <f t="shared" si="23"/>
        <v>1.6539689478208826E-2</v>
      </c>
      <c r="LR11" s="254">
        <f t="shared" si="23"/>
        <v>1.6475493370242403E-2</v>
      </c>
      <c r="LS11" s="254">
        <f t="shared" si="23"/>
        <v>1.6393321504247497E-2</v>
      </c>
      <c r="LT11" s="254">
        <f t="shared" si="23"/>
        <v>1.6293445582310665E-2</v>
      </c>
      <c r="LU11" s="254">
        <f t="shared" si="23"/>
        <v>1.6176194613481121E-2</v>
      </c>
      <c r="LV11" s="254">
        <f t="shared" si="23"/>
        <v>1.6041953108167251E-2</v>
      </c>
      <c r="LW11" s="254">
        <f t="shared" si="23"/>
        <v>1.589115897752184E-2</v>
      </c>
      <c r="LX11" s="254">
        <f t="shared" si="23"/>
        <v>1.5724301153874725E-2</v>
      </c>
      <c r="LY11" s="254">
        <f t="shared" si="23"/>
        <v>1.554191695030536E-2</v>
      </c>
      <c r="LZ11" s="254">
        <f t="shared" si="23"/>
        <v>1.5344589179305141E-2</v>
      </c>
      <c r="MA11" s="254">
        <f t="shared" si="23"/>
        <v>1.5132943052142415E-2</v>
      </c>
      <c r="MB11" s="254">
        <f t="shared" si="23"/>
        <v>1.4907642881998702E-2</v>
      </c>
      <c r="MC11" s="254">
        <f t="shared" si="23"/>
        <v>1.4669388615179137E-2</v>
      </c>
      <c r="MD11" s="254">
        <f t="shared" si="23"/>
        <v>1.4418912215705107E-2</v>
      </c>
      <c r="ME11" s="254">
        <f t="shared" si="23"/>
        <v>1.4156973929364901E-2</v>
      </c>
      <c r="MF11" s="254">
        <f t="shared" si="23"/>
        <v>1.3884358453824965E-2</v>
      </c>
      <c r="MG11" s="254">
        <f t="shared" si="23"/>
        <v>1.3601871041688557E-2</v>
      </c>
      <c r="MH11" s="254">
        <f t="shared" si="23"/>
        <v>1.3310333563431313E-2</v>
      </c>
      <c r="MI11" s="254">
        <f t="shared" si="23"/>
        <v>1.3010580556948348E-2</v>
      </c>
      <c r="MJ11" s="254">
        <f t="shared" si="23"/>
        <v>1.2703455290021507E-2</v>
      </c>
      <c r="MK11" s="254">
        <f t="shared" si="23"/>
        <v>1.2389805861366726E-2</v>
      </c>
      <c r="ML11" s="254">
        <f t="shared" si="23"/>
        <v>1.2070481365061728E-2</v>
      </c>
      <c r="MM11" s="254">
        <f t="shared" si="23"/>
        <v>1.1746328142095882E-2</v>
      </c>
      <c r="MN11" s="254">
        <f t="shared" si="23"/>
        <v>1.1418186141542788E-2</v>
      </c>
      <c r="MO11" s="254">
        <f t="shared" si="23"/>
        <v>1.1086885412448049E-2</v>
      </c>
      <c r="MP11" s="254">
        <f t="shared" si="23"/>
        <v>1.0753242745968162E-2</v>
      </c>
      <c r="MQ11" s="254">
        <f t="shared" ref="MQ11:PB11" si="24">MAX(MQ8:MQ10)</f>
        <v>1.0418058485610691E-2</v>
      </c>
      <c r="MR11" s="254">
        <f t="shared" si="24"/>
        <v>1.0082113521630891E-2</v>
      </c>
      <c r="MS11" s="254">
        <f t="shared" si="24"/>
        <v>9.7461664837567036E-3</v>
      </c>
      <c r="MT11" s="254">
        <f t="shared" si="24"/>
        <v>9.4109511444634281E-3</v>
      </c>
      <c r="MU11" s="254">
        <f t="shared" si="24"/>
        <v>9.0771740430228443E-3</v>
      </c>
      <c r="MV11" s="254">
        <f t="shared" si="24"/>
        <v>8.7455123385300742E-3</v>
      </c>
      <c r="MW11" s="254">
        <f t="shared" si="24"/>
        <v>8.4166118980856814E-3</v>
      </c>
      <c r="MX11" s="254">
        <f t="shared" si="24"/>
        <v>8.0910856243004321E-3</v>
      </c>
      <c r="MY11" s="254">
        <f t="shared" si="24"/>
        <v>7.7695120243151282E-3</v>
      </c>
      <c r="MZ11" s="254">
        <f t="shared" si="24"/>
        <v>7.452434020605741E-3</v>
      </c>
      <c r="NA11" s="254">
        <f t="shared" si="24"/>
        <v>7.1403580019918584E-3</v>
      </c>
      <c r="NB11" s="254">
        <f t="shared" si="24"/>
        <v>6.8337531114996157E-3</v>
      </c>
      <c r="NC11" s="254">
        <f t="shared" si="24"/>
        <v>6.5330507660627361E-3</v>
      </c>
      <c r="ND11" s="254">
        <f t="shared" si="24"/>
        <v>6.2386444014892479E-3</v>
      </c>
      <c r="NE11" s="254">
        <f t="shared" si="24"/>
        <v>5.9508894346878057E-3</v>
      </c>
      <c r="NF11" s="254">
        <f t="shared" si="24"/>
        <v>5.6701034338447944E-3</v>
      </c>
      <c r="NG11" s="254">
        <f t="shared" si="24"/>
        <v>5.3965664860786975E-3</v>
      </c>
      <c r="NH11" s="254">
        <f t="shared" si="24"/>
        <v>5.1305217510769401E-3</v>
      </c>
      <c r="NI11" s="254">
        <f t="shared" si="24"/>
        <v>4.8721761883457285E-3</v>
      </c>
      <c r="NJ11" s="254">
        <f t="shared" si="24"/>
        <v>4.6217014449771911E-3</v>
      </c>
      <c r="NK11" s="254">
        <f t="shared" si="24"/>
        <v>4.3792348902602996E-3</v>
      </c>
      <c r="NL11" s="254">
        <f t="shared" si="24"/>
        <v>4.1448807830310724E-3</v>
      </c>
      <c r="NM11" s="254">
        <f t="shared" si="24"/>
        <v>3.9187115573701675E-3</v>
      </c>
      <c r="NN11" s="254">
        <f t="shared" si="24"/>
        <v>3.7007692121078747E-3</v>
      </c>
      <c r="NO11" s="254">
        <f t="shared" si="24"/>
        <v>3.4910667895817447E-3</v>
      </c>
      <c r="NP11" s="254">
        <f t="shared" si="24"/>
        <v>3.2895899292038075E-3</v>
      </c>
      <c r="NQ11" s="254">
        <f t="shared" si="24"/>
        <v>3.0962984816245978E-3</v>
      </c>
      <c r="NR11" s="254">
        <f t="shared" si="24"/>
        <v>2.9111281696213537E-3</v>
      </c>
      <c r="NS11" s="254">
        <f t="shared" si="24"/>
        <v>2.7339922822780822E-3</v>
      </c>
      <c r="NT11" s="254">
        <f t="shared" si="24"/>
        <v>2.5647833895560295E-3</v>
      </c>
      <c r="NU11" s="254">
        <f t="shared" si="24"/>
        <v>2.4033750649637628E-3</v>
      </c>
      <c r="NV11" s="254">
        <f t="shared" si="24"/>
        <v>2.2496236047160672E-3</v>
      </c>
      <c r="NW11" s="254">
        <f t="shared" si="24"/>
        <v>2.1033697325093885E-3</v>
      </c>
      <c r="NX11" s="254">
        <f t="shared" si="24"/>
        <v>1.9644402798278879E-3</v>
      </c>
      <c r="NY11" s="254">
        <f t="shared" si="24"/>
        <v>1.8326498325177069E-3</v>
      </c>
      <c r="NZ11" s="254">
        <f t="shared" si="24"/>
        <v>1.7078023352175029E-3</v>
      </c>
      <c r="OA11" s="254">
        <f t="shared" si="24"/>
        <v>1.5896926461006636E-3</v>
      </c>
      <c r="OB11" s="254">
        <f t="shared" si="24"/>
        <v>1.4781080352595606E-3</v>
      </c>
      <c r="OC11" s="254">
        <f t="shared" si="24"/>
        <v>1.372829620935516E-3</v>
      </c>
      <c r="OD11" s="254">
        <f t="shared" si="24"/>
        <v>1.2736337386618196E-3</v>
      </c>
      <c r="OE11" s="254">
        <f t="shared" si="24"/>
        <v>1.1802932392333094E-3</v>
      </c>
      <c r="OF11" s="254">
        <f t="shared" si="24"/>
        <v>1.0925787122378261E-3</v>
      </c>
      <c r="OG11" s="254">
        <f t="shared" si="24"/>
        <v>1.0102596326760742E-3</v>
      </c>
      <c r="OH11" s="254">
        <f t="shared" si="24"/>
        <v>9.3310542895172412E-4</v>
      </c>
      <c r="OI11" s="254">
        <f t="shared" si="24"/>
        <v>8.6088647122819877E-4</v>
      </c>
      <c r="OJ11" s="254">
        <f t="shared" si="24"/>
        <v>7.9337497981870459E-4</v>
      </c>
      <c r="OK11" s="254">
        <f t="shared" si="24"/>
        <v>7.3034585389863461E-4</v>
      </c>
      <c r="OL11" s="254">
        <f t="shared" si="24"/>
        <v>6.7157742140198993E-4</v>
      </c>
      <c r="OM11" s="254">
        <f t="shared" si="24"/>
        <v>6.1685211148438085E-4</v>
      </c>
      <c r="ON11" s="254">
        <f t="shared" si="24"/>
        <v>5.6595705140352148E-4</v>
      </c>
      <c r="OO11" s="254">
        <f t="shared" si="24"/>
        <v>5.1868459008346554E-4</v>
      </c>
      <c r="OP11" s="254">
        <f t="shared" si="24"/>
        <v>4.7483275099151963E-4</v>
      </c>
      <c r="OQ11" s="254">
        <f t="shared" si="24"/>
        <v>4.3420561726756991E-4</v>
      </c>
      <c r="OR11" s="254">
        <f t="shared" si="24"/>
        <v>3.9661365230568048E-4</v>
      </c>
      <c r="OS11" s="254">
        <f t="shared" si="24"/>
        <v>3.6187395919908764E-4</v>
      </c>
      <c r="OT11" s="254">
        <f t="shared" si="24"/>
        <v>3.2981048262413368E-4</v>
      </c>
      <c r="OU11" s="254">
        <f t="shared" si="24"/>
        <v>3.0025415685868854E-4</v>
      </c>
      <c r="OV11" s="254">
        <f t="shared" si="24"/>
        <v>2.7304300370886958E-4</v>
      </c>
      <c r="OW11" s="254">
        <f t="shared" si="24"/>
        <v>2.4802218415730169E-4</v>
      </c>
      <c r="OX11" s="254">
        <f t="shared" si="24"/>
        <v>2.2504400754974206E-4</v>
      </c>
      <c r="OY11" s="254">
        <f t="shared" si="24"/>
        <v>2.0396790210785044E-4</v>
      </c>
      <c r="OZ11" s="254">
        <f t="shared" si="24"/>
        <v>1.8466035049739663E-4</v>
      </c>
      <c r="PA11" s="254">
        <f t="shared" si="24"/>
        <v>1.6699479409649554E-4</v>
      </c>
      <c r="PB11" s="254">
        <f t="shared" si="24"/>
        <v>1.5085150950078631E-4</v>
      </c>
      <c r="PC11" s="254">
        <f t="shared" ref="PC11:PJ11" si="25">MAX(PC8:PC10)</f>
        <v>1.3611746067498053E-4</v>
      </c>
      <c r="PD11" s="254">
        <f t="shared" si="25"/>
        <v>1.2268613001595847E-4</v>
      </c>
      <c r="PE11" s="254">
        <f t="shared" si="25"/>
        <v>1.1045733143457408E-4</v>
      </c>
      <c r="PF11" s="254">
        <f t="shared" si="25"/>
        <v>9.9337008394355822E-5</v>
      </c>
      <c r="PG11" s="254">
        <f t="shared" si="25"/>
        <v>8.9237019668020426E-5</v>
      </c>
      <c r="PH11" s="254">
        <f t="shared" si="25"/>
        <v>8.007491538965651E-5</v>
      </c>
      <c r="PI11" s="254">
        <f t="shared" si="25"/>
        <v>7.1773705793893631E-5</v>
      </c>
      <c r="PJ11" s="254">
        <f t="shared" si="25"/>
        <v>6.4261624845453875E-5</v>
      </c>
    </row>
    <row r="12" spans="1:427" ht="15" customHeight="1" x14ac:dyDescent="0.45">
      <c r="A12"/>
      <c r="C12" s="291" t="s">
        <v>69</v>
      </c>
      <c r="D12" s="292">
        <v>150</v>
      </c>
      <c r="F12" s="37"/>
      <c r="G12" s="5"/>
      <c r="H12" s="5"/>
      <c r="I12" s="5"/>
      <c r="J12" s="5"/>
      <c r="K12" s="5"/>
      <c r="L12" s="5"/>
      <c r="M12" s="5"/>
      <c r="U12" s="5"/>
      <c r="V12" s="5"/>
      <c r="W12" s="5"/>
    </row>
    <row r="13" spans="1:427" ht="15" customHeight="1" x14ac:dyDescent="0.45">
      <c r="A13"/>
      <c r="C13" s="293" t="str">
        <f>IF(VLOOKUP(O1,VLookups!A43:C44,2,FALSE),"Planning estimate is not greater than","Planning estimate is greater than")</f>
        <v>Planning estimate is greater than</v>
      </c>
      <c r="D13" s="290">
        <f>IF(AND(O4&gt;0,C4&gt;0,NOT(K4="")),ABS(VLOOKUP($O$1,VLookups!$A$43:$B$44,2,FALSE)-(COUNTIF(C64:C10063,"&lt;"&amp;D12)/10000)),"")</f>
        <v>0.89710000000000001</v>
      </c>
      <c r="F13" s="2"/>
      <c r="G13" s="5"/>
      <c r="H13" s="5"/>
      <c r="I13" s="5"/>
      <c r="J13" s="5"/>
      <c r="K13" s="5"/>
      <c r="L13" s="5"/>
      <c r="M13" s="5"/>
      <c r="U13" s="5"/>
      <c r="V13" s="5"/>
      <c r="W13" s="5"/>
    </row>
    <row r="14" spans="1:427" ht="15" customHeight="1" x14ac:dyDescent="0.45">
      <c r="A14"/>
      <c r="C14" s="293" t="s">
        <v>831</v>
      </c>
      <c r="F14" s="43"/>
      <c r="G14" s="5"/>
      <c r="H14" s="5"/>
      <c r="I14" s="5"/>
      <c r="J14" s="5"/>
      <c r="K14" s="5"/>
      <c r="L14" s="5"/>
      <c r="M14" s="5"/>
      <c r="Q14" s="294"/>
      <c r="U14" s="5"/>
      <c r="V14" s="5"/>
      <c r="W14" s="5"/>
    </row>
    <row r="15" spans="1:427" ht="15" customHeight="1" x14ac:dyDescent="0.45">
      <c r="A15"/>
      <c r="C15" s="291" t="s">
        <v>31</v>
      </c>
      <c r="D15" s="286">
        <v>89</v>
      </c>
      <c r="F15" s="43"/>
      <c r="G15" s="5"/>
      <c r="H15" s="5"/>
      <c r="I15" s="5"/>
      <c r="J15" s="5"/>
      <c r="K15" s="5"/>
      <c r="L15" s="5"/>
      <c r="M15" s="5"/>
      <c r="Q15" s="443" t="s">
        <v>830</v>
      </c>
      <c r="R15" s="444"/>
      <c r="S15" s="444"/>
      <c r="T15" s="445"/>
      <c r="U15" s="5"/>
      <c r="V15" s="5"/>
      <c r="W15" s="5"/>
    </row>
    <row r="16" spans="1:427" ht="15" customHeight="1" x14ac:dyDescent="0.45">
      <c r="A16"/>
      <c r="C16" s="291" t="s">
        <v>32</v>
      </c>
      <c r="D16" s="286">
        <v>151</v>
      </c>
      <c r="F16" s="43"/>
      <c r="G16" s="5"/>
      <c r="H16" s="5"/>
      <c r="I16" s="5"/>
      <c r="J16" s="5"/>
      <c r="K16" s="5"/>
      <c r="L16" s="5"/>
      <c r="M16" s="5"/>
      <c r="Q16" s="344">
        <v>0.01</v>
      </c>
      <c r="R16" s="345">
        <f>IF(ISERROR(_xlfn.PERCENTILE.EXC($C$64:$C$10063,Q16)),"",_xlfn.PERCENTILE.EXC($C$66:$C$10065,Q16))</f>
        <v>64.454448625689835</v>
      </c>
      <c r="S16" s="344">
        <v>0.5</v>
      </c>
      <c r="T16" s="345">
        <f>IF(ISERROR(_xlfn.PERCENTILE.EXC($C$64:$C$10063,S16)),"",_xlfn.PERCENTILE.EXC($C$64:$C$10063,S16))</f>
        <v>119.97323511359158</v>
      </c>
      <c r="U16" s="5"/>
      <c r="V16" s="5"/>
      <c r="W16" s="5"/>
    </row>
    <row r="17" spans="1:23" ht="15" customHeight="1" x14ac:dyDescent="0.45">
      <c r="A17"/>
      <c r="C17" s="291" t="s">
        <v>79</v>
      </c>
      <c r="D17" s="290">
        <f>1-(COUNTIF($C$64:$C$10063,"&lt;"&amp;D15)/10000)-(COUNTIF($C$64:$C$10063,"&gt;"&amp;D16)/10000)</f>
        <v>0.80980000000000008</v>
      </c>
      <c r="F17" s="43"/>
      <c r="G17" s="5"/>
      <c r="H17" s="5"/>
      <c r="I17" s="5"/>
      <c r="J17" s="5"/>
      <c r="K17" s="5"/>
      <c r="L17" s="5"/>
      <c r="M17" s="5"/>
      <c r="Q17" s="344">
        <v>0.05</v>
      </c>
      <c r="R17" s="345">
        <f t="shared" ref="R17:R26" si="26">IF(ISERROR(_xlfn.PERCENTILE.EXC($C$64:$C$10063,Q17)),"",_xlfn.PERCENTILE.EXC($C$66:$C$10065,Q17))</f>
        <v>81.608387923685754</v>
      </c>
      <c r="S17" s="344">
        <v>0.55000000000000004</v>
      </c>
      <c r="T17" s="345">
        <f t="shared" ref="T17:T26" si="27">IF(ISERROR(_xlfn.PERCENTILE.EXC($C$64:$C$10063,S17)),"",_xlfn.PERCENTILE.EXC($C$64:$C$10063,S17))</f>
        <v>122.76494234735098</v>
      </c>
      <c r="U17" s="5"/>
      <c r="V17" s="5"/>
      <c r="W17" s="5"/>
    </row>
    <row r="18" spans="1:23" ht="15" customHeight="1" x14ac:dyDescent="0.45">
      <c r="A18"/>
      <c r="C18" s="291" t="s">
        <v>225</v>
      </c>
      <c r="D18" s="290">
        <f>COUNTIF($C$64:$C$10063,"&lt;"&amp;D15)/10000</f>
        <v>9.5200000000000007E-2</v>
      </c>
      <c r="F18" s="43"/>
      <c r="G18" s="5"/>
      <c r="H18" s="5"/>
      <c r="I18" s="5"/>
      <c r="J18" s="5"/>
      <c r="K18" s="5"/>
      <c r="L18" s="5"/>
      <c r="M18" s="5"/>
      <c r="Q18" s="344">
        <v>0.1</v>
      </c>
      <c r="R18" s="345">
        <f t="shared" si="26"/>
        <v>89.553574955367836</v>
      </c>
      <c r="S18" s="344">
        <v>0.6</v>
      </c>
      <c r="T18" s="345">
        <f t="shared" si="27"/>
        <v>125.94014792939464</v>
      </c>
      <c r="U18" s="5"/>
      <c r="V18" s="5"/>
      <c r="W18" s="5"/>
    </row>
    <row r="19" spans="1:23" ht="15" customHeight="1" x14ac:dyDescent="0.45">
      <c r="A19" s="5"/>
      <c r="B19" s="31"/>
      <c r="C19" s="291" t="s">
        <v>226</v>
      </c>
      <c r="D19" s="290">
        <f>COUNTIF($C$64:$C$10063,"&gt;"&amp;D16)/10000</f>
        <v>9.5000000000000001E-2</v>
      </c>
      <c r="G19" s="5"/>
      <c r="H19" s="5"/>
      <c r="I19" s="5"/>
      <c r="J19" s="5"/>
      <c r="K19" s="5"/>
      <c r="L19" s="5"/>
      <c r="M19" s="5"/>
      <c r="Q19" s="344">
        <v>0.15</v>
      </c>
      <c r="R19" s="345">
        <f t="shared" si="26"/>
        <v>95.061195252040221</v>
      </c>
      <c r="S19" s="344">
        <v>0.65</v>
      </c>
      <c r="T19" s="345">
        <f t="shared" si="27"/>
        <v>129.42062448082891</v>
      </c>
      <c r="U19" s="5"/>
      <c r="V19" s="5"/>
      <c r="W19" s="5"/>
    </row>
    <row r="20" spans="1:23" ht="15" customHeight="1" x14ac:dyDescent="0.45">
      <c r="A20" s="5"/>
      <c r="B20" s="31"/>
      <c r="C20" s="291"/>
      <c r="D20" s="31"/>
      <c r="G20" s="5"/>
      <c r="H20" s="5"/>
      <c r="I20" s="5"/>
      <c r="J20" s="5"/>
      <c r="K20" s="5"/>
      <c r="L20" s="5"/>
      <c r="M20" s="5"/>
      <c r="Q20" s="344">
        <v>0.2</v>
      </c>
      <c r="R20" s="345">
        <f t="shared" si="26"/>
        <v>99.873500073893709</v>
      </c>
      <c r="S20" s="344">
        <v>0.7</v>
      </c>
      <c r="T20" s="345">
        <f t="shared" si="27"/>
        <v>132.63716503061289</v>
      </c>
      <c r="U20" s="5"/>
      <c r="V20" s="5"/>
      <c r="W20" s="5"/>
    </row>
    <row r="21" spans="1:23" ht="15" customHeight="1" x14ac:dyDescent="0.45">
      <c r="A21" s="5"/>
      <c r="B21" s="31"/>
      <c r="C21" s="291" t="s">
        <v>39</v>
      </c>
      <c r="D21" s="346">
        <f>MIN($C$64:$C$10063)</f>
        <v>33.658165567297075</v>
      </c>
      <c r="E21" s="2"/>
      <c r="F21" s="2"/>
      <c r="G21" s="5"/>
      <c r="H21" s="5"/>
      <c r="I21" s="5"/>
      <c r="J21" s="5"/>
      <c r="K21" s="5"/>
      <c r="L21" s="5"/>
      <c r="M21" s="5"/>
      <c r="N21" s="5"/>
      <c r="O21" s="5"/>
      <c r="P21" s="5"/>
      <c r="Q21" s="344">
        <v>0.25</v>
      </c>
      <c r="R21" s="345">
        <f t="shared" si="26"/>
        <v>103.79756000757969</v>
      </c>
      <c r="S21" s="344">
        <v>0.75</v>
      </c>
      <c r="T21" s="345">
        <f t="shared" si="27"/>
        <v>136.19761589300794</v>
      </c>
      <c r="U21" s="5"/>
      <c r="V21" s="5"/>
      <c r="W21" s="5"/>
    </row>
    <row r="22" spans="1:23" ht="15" customHeight="1" x14ac:dyDescent="0.45">
      <c r="A22" s="5"/>
      <c r="B22" s="5"/>
      <c r="C22" s="291" t="s">
        <v>40</v>
      </c>
      <c r="D22" s="346">
        <f>MAX($C$64:$C$10063)</f>
        <v>225.51111369087357</v>
      </c>
      <c r="E22" s="2"/>
      <c r="F22" s="2"/>
      <c r="G22" s="5"/>
      <c r="H22" s="5"/>
      <c r="I22" s="5"/>
      <c r="J22" s="5"/>
      <c r="K22" s="5"/>
      <c r="L22" s="5"/>
      <c r="M22" s="5"/>
      <c r="N22" s="5"/>
      <c r="O22" s="5"/>
      <c r="P22" s="5"/>
      <c r="Q22" s="344">
        <v>0.3</v>
      </c>
      <c r="R22" s="345">
        <f t="shared" si="26"/>
        <v>107.53727863177087</v>
      </c>
      <c r="S22" s="344">
        <v>0.8</v>
      </c>
      <c r="T22" s="345">
        <f t="shared" si="27"/>
        <v>140.01668453533955</v>
      </c>
      <c r="U22" s="5"/>
      <c r="V22" s="5"/>
      <c r="W22" s="5"/>
    </row>
    <row r="23" spans="1:23" ht="15" customHeight="1" x14ac:dyDescent="0.45">
      <c r="A23" s="5"/>
      <c r="B23" s="5"/>
      <c r="C23" s="291" t="s">
        <v>774</v>
      </c>
      <c r="D23" s="341">
        <f>IF(ISERR(AVERAGE($C$64:$C$10063)),"",AVERAGE($C$64:$C$10063))</f>
        <v>120.01390916516131</v>
      </c>
      <c r="E23" s="2"/>
      <c r="F23" s="2"/>
      <c r="G23" s="5"/>
      <c r="H23" s="5"/>
      <c r="I23" s="5"/>
      <c r="J23" s="5"/>
      <c r="K23" s="5"/>
      <c r="L23" s="5"/>
      <c r="M23" s="5"/>
      <c r="N23" s="5"/>
      <c r="O23" s="5"/>
      <c r="P23" s="5"/>
      <c r="Q23" s="344">
        <v>0.35</v>
      </c>
      <c r="R23" s="345">
        <f t="shared" si="26"/>
        <v>110.6405119691839</v>
      </c>
      <c r="S23" s="344">
        <v>0.85</v>
      </c>
      <c r="T23" s="345">
        <f t="shared" si="27"/>
        <v>144.29131098565051</v>
      </c>
      <c r="U23" s="5"/>
      <c r="V23" s="5"/>
      <c r="W23" s="5"/>
    </row>
    <row r="24" spans="1:23" ht="15" customHeight="1" x14ac:dyDescent="0.45">
      <c r="A24" s="5"/>
      <c r="B24" s="5"/>
      <c r="C24" s="291" t="s">
        <v>828</v>
      </c>
      <c r="D24" s="341">
        <f>IF(ISERR(MEDIAN($C$64:$C$10063)),"",MEDIAN($C$64:$C$10063))</f>
        <v>119.97323511359158</v>
      </c>
      <c r="E24" s="2"/>
      <c r="F24" s="2"/>
      <c r="G24" s="5"/>
      <c r="H24" s="5"/>
      <c r="I24" s="5"/>
      <c r="J24" s="5"/>
      <c r="K24" s="5"/>
      <c r="L24" s="5"/>
      <c r="M24" s="5"/>
      <c r="N24" s="5"/>
      <c r="O24" s="5"/>
      <c r="P24" s="5"/>
      <c r="Q24" s="344">
        <v>0.4</v>
      </c>
      <c r="R24" s="345">
        <f t="shared" si="26"/>
        <v>113.89325009741263</v>
      </c>
      <c r="S24" s="344">
        <v>0.9</v>
      </c>
      <c r="T24" s="345">
        <f t="shared" si="27"/>
        <v>150.32743968529698</v>
      </c>
      <c r="U24" s="5"/>
      <c r="V24" s="5"/>
      <c r="W24" s="5"/>
    </row>
    <row r="25" spans="1:23" x14ac:dyDescent="0.45">
      <c r="A25" s="5"/>
      <c r="B25" s="5"/>
      <c r="C25" s="291" t="s">
        <v>826</v>
      </c>
      <c r="D25" s="342" cm="1">
        <f t="array" ref="D25">IF(ISERR(_xlfn.MODE.SNGL(ROUND($C$64:$C$10063,0))),"",_xlfn.MODE.SNGL(ROUND($C$64:$C$10063,0)))</f>
        <v>120</v>
      </c>
      <c r="E25" s="2"/>
      <c r="F25" s="2"/>
      <c r="G25" s="5"/>
      <c r="H25" s="5"/>
      <c r="I25" s="5"/>
      <c r="J25" s="5"/>
      <c r="K25" s="5"/>
      <c r="L25" s="5"/>
      <c r="M25" s="5"/>
      <c r="N25" s="5"/>
      <c r="O25" s="5"/>
      <c r="P25" s="5"/>
      <c r="Q25" s="344">
        <v>0.45</v>
      </c>
      <c r="R25" s="345">
        <f t="shared" si="26"/>
        <v>117.11539275860628</v>
      </c>
      <c r="S25" s="344">
        <v>0.95</v>
      </c>
      <c r="T25" s="345">
        <f t="shared" si="27"/>
        <v>159.14603427130982</v>
      </c>
      <c r="U25" s="5"/>
      <c r="V25" s="5"/>
      <c r="W25" s="5"/>
    </row>
    <row r="26" spans="1:23" ht="15" customHeight="1" x14ac:dyDescent="0.45">
      <c r="A26" s="5"/>
      <c r="B26" s="5"/>
      <c r="C26" s="291" t="s">
        <v>827</v>
      </c>
      <c r="D26" s="341">
        <f>IF(ISERR(_xlfn.STDEV.P($C$64:$C$10063)),"",_xlfn.STDEV.P($C$64:$C$10063))</f>
        <v>23.710919021834542</v>
      </c>
      <c r="E26" s="2"/>
      <c r="F26" s="2"/>
      <c r="G26" s="5"/>
      <c r="H26" s="5"/>
      <c r="I26" s="5"/>
      <c r="J26" s="5"/>
      <c r="K26" s="5"/>
      <c r="L26" s="5"/>
      <c r="M26" s="5"/>
      <c r="N26" s="5"/>
      <c r="O26" s="5"/>
      <c r="P26" s="5"/>
      <c r="Q26" s="344">
        <v>0.5</v>
      </c>
      <c r="R26" s="345">
        <f t="shared" si="26"/>
        <v>119.97323511359158</v>
      </c>
      <c r="S26" s="344">
        <v>0.99</v>
      </c>
      <c r="T26" s="345">
        <f t="shared" si="27"/>
        <v>174.93710322988022</v>
      </c>
      <c r="U26" s="5"/>
      <c r="V26" s="5"/>
      <c r="W26" s="5"/>
    </row>
    <row r="27" spans="1:23" ht="15" customHeight="1" x14ac:dyDescent="0.45">
      <c r="A27" s="5"/>
      <c r="B27" s="5"/>
      <c r="C27" s="31"/>
      <c r="D27" s="31"/>
      <c r="E27" s="2"/>
      <c r="F27" s="2"/>
      <c r="G27" s="5"/>
      <c r="H27" s="5"/>
      <c r="I27" s="5"/>
      <c r="J27" s="5"/>
      <c r="K27" s="5"/>
      <c r="L27" s="5"/>
      <c r="M27" s="5"/>
      <c r="N27" s="5"/>
      <c r="O27" s="5"/>
      <c r="P27" s="5"/>
      <c r="Q27" s="5"/>
      <c r="R27" s="5"/>
      <c r="S27" s="5"/>
      <c r="T27" s="5"/>
      <c r="U27" s="5"/>
      <c r="V27" s="5"/>
      <c r="W27" s="5"/>
    </row>
    <row r="28" spans="1:23" ht="15" customHeight="1" x14ac:dyDescent="0.45">
      <c r="A28" s="5"/>
      <c r="C28" s="31" t="str">
        <f>IF(VLOOKUP(VLookups!$A$81,VLookups!$A$75:$B$77,2,FALSE),"With a confidence interval of","With a credible interval of")</f>
        <v>With a confidence interval of</v>
      </c>
      <c r="D28" s="283">
        <v>0.8</v>
      </c>
      <c r="E28" s="2"/>
      <c r="F28" s="2"/>
      <c r="G28" s="5"/>
      <c r="H28" s="5"/>
      <c r="I28" s="5"/>
      <c r="J28" s="5"/>
      <c r="K28" s="5"/>
      <c r="L28" s="5"/>
      <c r="M28" s="5"/>
      <c r="N28" s="5"/>
      <c r="O28" s="5"/>
      <c r="P28" s="5"/>
      <c r="Q28" s="5"/>
      <c r="R28" s="5"/>
      <c r="S28" s="5"/>
      <c r="T28" s="5"/>
      <c r="U28" s="5"/>
      <c r="V28" s="5"/>
      <c r="W28" s="5"/>
    </row>
    <row r="29" spans="1:23" ht="15" customHeight="1" x14ac:dyDescent="0.5">
      <c r="A29" s="5"/>
      <c r="C29" s="31" t="s">
        <v>776</v>
      </c>
      <c r="D29" s="74">
        <f>IF(AND(D28&gt;0,D28&lt;1,NOT(J5="")),_xlfn.NORM.INV((1-$D$28)/2,$G$5,$J$5),"")</f>
        <v>89.242762426929588</v>
      </c>
      <c r="E29" s="2"/>
      <c r="F29" s="2"/>
      <c r="G29" s="5"/>
      <c r="H29" s="5"/>
      <c r="I29" s="5"/>
      <c r="J29" s="5"/>
      <c r="K29" s="5"/>
      <c r="L29" s="5"/>
      <c r="M29" s="5"/>
      <c r="N29" s="5"/>
      <c r="O29" s="5"/>
      <c r="P29" s="5"/>
      <c r="Q29" s="5"/>
      <c r="R29" s="5"/>
      <c r="S29" s="5"/>
      <c r="T29" s="5"/>
      <c r="U29" s="5"/>
      <c r="V29" s="5"/>
      <c r="W29" s="5"/>
    </row>
    <row r="30" spans="1:23" ht="15" customHeight="1" x14ac:dyDescent="0.5">
      <c r="A30" s="5"/>
      <c r="C30" s="31" t="s">
        <v>78</v>
      </c>
      <c r="D30" s="74">
        <f>IF(AND(D28&gt;0,D28&lt;1,NOT(J5="")),_xlfn.NORM.INV(($D$28+(1-$D$28)/2),$G$5,$J$5),"")</f>
        <v>150.75723757307043</v>
      </c>
      <c r="E30" s="2"/>
      <c r="F30" s="2"/>
      <c r="G30" s="5"/>
      <c r="H30" s="5"/>
      <c r="I30" s="5"/>
      <c r="J30" s="5"/>
      <c r="K30" s="5"/>
      <c r="L30" s="5"/>
      <c r="M30" s="5"/>
      <c r="N30" s="5"/>
      <c r="O30" s="5"/>
      <c r="P30" s="5"/>
      <c r="Q30" s="5"/>
      <c r="R30" s="5"/>
      <c r="S30" s="5"/>
      <c r="T30" s="5"/>
      <c r="U30" s="5"/>
      <c r="V30" s="5"/>
      <c r="W30" s="5"/>
    </row>
    <row r="31" spans="1:23" ht="15" customHeight="1" x14ac:dyDescent="0.5">
      <c r="A31" s="5"/>
      <c r="C31" s="31"/>
      <c r="D31" s="39"/>
      <c r="E31" s="2"/>
      <c r="F31" s="2"/>
      <c r="G31" s="5"/>
      <c r="H31" s="5"/>
      <c r="I31" s="5"/>
      <c r="J31" s="5"/>
      <c r="K31" s="5"/>
      <c r="L31" s="5"/>
      <c r="M31" s="5"/>
      <c r="N31" s="5"/>
      <c r="O31" s="5"/>
      <c r="P31" s="5"/>
      <c r="Q31" s="5"/>
      <c r="R31" s="5"/>
      <c r="S31" s="5"/>
      <c r="T31" s="5"/>
      <c r="U31" s="5"/>
      <c r="V31" s="5"/>
      <c r="W31" s="5"/>
    </row>
    <row r="32" spans="1:23" ht="15" customHeight="1" x14ac:dyDescent="0.45">
      <c r="A32" s="2"/>
      <c r="C32" s="31" t="s">
        <v>31</v>
      </c>
      <c r="D32" s="286">
        <v>89</v>
      </c>
      <c r="E32" s="2"/>
      <c r="F32" s="2"/>
      <c r="G32" s="5"/>
      <c r="H32" s="2"/>
      <c r="I32" s="2"/>
      <c r="J32" s="5"/>
      <c r="K32" s="5"/>
      <c r="L32" s="5"/>
      <c r="M32" s="5"/>
      <c r="N32" s="5"/>
      <c r="O32" s="5"/>
      <c r="P32" s="5"/>
      <c r="Q32" s="5"/>
      <c r="R32" s="5"/>
      <c r="S32" s="5"/>
      <c r="T32" s="5"/>
      <c r="U32" s="5"/>
      <c r="V32" s="5"/>
      <c r="W32" s="5"/>
    </row>
    <row r="33" spans="1:23" ht="15" customHeight="1" x14ac:dyDescent="0.45">
      <c r="A33" s="2"/>
      <c r="C33" s="31" t="s">
        <v>32</v>
      </c>
      <c r="D33" s="286">
        <v>151</v>
      </c>
      <c r="E33" s="2"/>
      <c r="F33" s="2"/>
      <c r="G33" s="5"/>
      <c r="H33" s="2"/>
      <c r="I33" s="2"/>
      <c r="J33" s="5"/>
      <c r="K33" s="5"/>
      <c r="L33" s="5"/>
      <c r="M33" s="5"/>
      <c r="N33" s="5"/>
      <c r="O33" s="5"/>
      <c r="P33" s="5"/>
      <c r="Q33" s="5"/>
      <c r="R33" s="5"/>
      <c r="S33" s="5"/>
      <c r="T33" s="5"/>
      <c r="U33" s="5"/>
      <c r="V33" s="5"/>
      <c r="W33" s="5"/>
    </row>
    <row r="34" spans="1:23" ht="15" customHeight="1" x14ac:dyDescent="0.45">
      <c r="A34" s="2"/>
      <c r="C34" s="31" t="s">
        <v>79</v>
      </c>
      <c r="D34" s="287">
        <f>IF(AND($D$32&gt;0,$D$33&gt;0,$D$32&lt;$D$33,NOT(J5="")),_xlfn.NORM.DIST($D$33,$G$5,$J$5,TRUE)-_xlfn.NORM.DIST($D$32,$G$5,$J$5,TRUE),"")</f>
        <v>0.80352739416061048</v>
      </c>
      <c r="E34" s="2"/>
      <c r="F34" s="2"/>
      <c r="G34" s="5"/>
      <c r="H34" s="2"/>
      <c r="I34" s="2"/>
      <c r="J34" s="5"/>
      <c r="K34" s="5"/>
      <c r="L34" s="5"/>
      <c r="M34" s="5"/>
      <c r="N34" s="5"/>
      <c r="O34" s="5"/>
      <c r="P34" s="5"/>
      <c r="Q34" s="5"/>
      <c r="R34" s="5"/>
      <c r="S34" s="5"/>
      <c r="T34" s="5"/>
      <c r="U34" s="5"/>
      <c r="V34" s="5"/>
      <c r="W34" s="5"/>
    </row>
    <row r="35" spans="1:23" ht="15" customHeight="1" x14ac:dyDescent="0.45">
      <c r="A35" s="2"/>
      <c r="C35" s="31" t="s">
        <v>225</v>
      </c>
      <c r="D35" s="288">
        <f>IF(AND($D$32&gt;0,$D$33&gt;0,$D$32&lt;$D$33,NOT($J$5="")),_xlfn.NORM.DIST(D32,$G$5,$J$5,TRUE),"")</f>
        <v>9.823630291969479E-2</v>
      </c>
      <c r="E35" s="2"/>
      <c r="F35" s="2"/>
      <c r="G35" s="5"/>
      <c r="H35" s="2"/>
      <c r="I35" s="2"/>
      <c r="J35" s="5"/>
      <c r="K35" s="5"/>
      <c r="L35" s="5"/>
      <c r="M35" s="5"/>
      <c r="N35" s="5"/>
      <c r="O35" s="5"/>
      <c r="P35" s="5"/>
      <c r="Q35" s="5"/>
      <c r="R35" s="5"/>
      <c r="S35" s="5"/>
      <c r="T35" s="5"/>
      <c r="U35" s="5"/>
      <c r="V35" s="5"/>
      <c r="W35" s="5"/>
    </row>
    <row r="36" spans="1:23" ht="15" customHeight="1" x14ac:dyDescent="0.45">
      <c r="A36" s="2"/>
      <c r="C36" s="31" t="s">
        <v>226</v>
      </c>
      <c r="D36" s="289">
        <f>IF(AND($D$32&gt;0,$D$33&gt;0,$D$32&lt;$D$33,NOT($J$5="")),1-_xlfn.NORM.DIST(D33,$G$5,$J$5,TRUE),"")</f>
        <v>9.8236302919694762E-2</v>
      </c>
      <c r="E36" s="2"/>
      <c r="F36" s="2"/>
      <c r="G36" s="5"/>
      <c r="H36" s="2"/>
      <c r="I36" s="2"/>
      <c r="J36" s="5"/>
      <c r="K36" s="5"/>
      <c r="L36" s="5"/>
      <c r="M36" s="5"/>
      <c r="N36" s="5"/>
      <c r="O36" s="5"/>
      <c r="P36" s="5"/>
      <c r="Q36" s="5"/>
      <c r="R36" s="5"/>
      <c r="S36" s="5"/>
      <c r="T36" s="5"/>
      <c r="U36" s="5"/>
      <c r="V36" s="5"/>
      <c r="W36" s="5"/>
    </row>
    <row r="37" spans="1:23" ht="15" customHeight="1" x14ac:dyDescent="0.45">
      <c r="A37" s="2"/>
      <c r="B37" s="5"/>
      <c r="E37" s="2"/>
      <c r="F37" s="2"/>
      <c r="G37" s="5"/>
      <c r="H37" s="2"/>
      <c r="I37" s="2"/>
      <c r="J37" s="5"/>
      <c r="K37" s="5"/>
      <c r="L37" s="5"/>
      <c r="M37" s="5"/>
      <c r="N37" s="5"/>
      <c r="O37" s="5"/>
      <c r="P37" s="5"/>
      <c r="Q37" s="5"/>
      <c r="R37" s="5"/>
      <c r="S37" s="5"/>
      <c r="T37" s="5"/>
      <c r="U37" s="5"/>
      <c r="V37" s="5"/>
      <c r="W37" s="5"/>
    </row>
    <row r="38" spans="1:23" ht="15" customHeight="1" x14ac:dyDescent="0.45">
      <c r="A38" s="2"/>
      <c r="B38" s="5"/>
      <c r="E38" s="2"/>
      <c r="F38" s="2"/>
      <c r="G38" s="5"/>
      <c r="H38" s="2"/>
      <c r="I38" s="2"/>
      <c r="J38" s="5"/>
      <c r="K38" s="5"/>
      <c r="L38" s="5"/>
      <c r="M38" s="5"/>
      <c r="N38" s="5"/>
      <c r="O38" s="5"/>
      <c r="P38" s="5"/>
      <c r="Q38" s="5"/>
      <c r="R38" s="5"/>
      <c r="S38" s="5"/>
      <c r="T38" s="5"/>
      <c r="U38" s="5"/>
      <c r="V38" s="5"/>
      <c r="W38" s="5"/>
    </row>
    <row r="39" spans="1:23" ht="15" customHeight="1" x14ac:dyDescent="0.45">
      <c r="A39" s="2"/>
      <c r="B39" s="5"/>
      <c r="E39" s="2"/>
      <c r="F39" s="2"/>
      <c r="G39" s="5"/>
      <c r="H39" s="2"/>
      <c r="I39" s="2"/>
      <c r="J39" s="5"/>
      <c r="K39" s="5"/>
      <c r="L39" s="5"/>
      <c r="M39" s="5"/>
      <c r="N39" s="5"/>
      <c r="O39" s="5"/>
      <c r="P39" s="5"/>
      <c r="Q39" s="5"/>
      <c r="R39" s="5"/>
      <c r="S39" s="5"/>
      <c r="T39" s="5"/>
      <c r="U39" s="5"/>
      <c r="V39" s="5"/>
      <c r="W39" s="5"/>
    </row>
    <row r="40" spans="1:23" x14ac:dyDescent="0.45">
      <c r="A40" s="2"/>
      <c r="B40" s="5"/>
      <c r="D40" s="55" t="s">
        <v>846</v>
      </c>
      <c r="E40" s="2"/>
      <c r="F40" s="2"/>
      <c r="G40" s="5"/>
      <c r="H40" s="2"/>
      <c r="I40" s="2"/>
      <c r="J40" s="5"/>
      <c r="K40" s="5"/>
      <c r="L40" s="5"/>
      <c r="M40" s="5"/>
      <c r="N40" s="5"/>
      <c r="O40" s="5"/>
      <c r="P40" s="5"/>
      <c r="Q40" s="5"/>
      <c r="R40" s="5"/>
      <c r="S40" s="5"/>
      <c r="T40" s="5"/>
      <c r="U40" s="5"/>
      <c r="V40" s="5"/>
      <c r="W40" s="5"/>
    </row>
    <row r="41" spans="1:23" x14ac:dyDescent="0.45">
      <c r="A41" s="2"/>
      <c r="B41" s="5"/>
      <c r="D41" s="357">
        <v>0.75</v>
      </c>
      <c r="E41" s="2"/>
      <c r="F41" s="2"/>
      <c r="G41" s="5"/>
      <c r="H41" s="2"/>
      <c r="I41" s="2"/>
      <c r="J41" s="5"/>
      <c r="K41" s="5"/>
      <c r="L41" s="5"/>
      <c r="M41" s="5"/>
      <c r="N41" s="5"/>
      <c r="O41" s="5"/>
      <c r="P41" s="5"/>
      <c r="Q41" s="5"/>
      <c r="R41" s="5"/>
      <c r="S41" s="5"/>
      <c r="T41" s="5"/>
      <c r="U41" s="5"/>
      <c r="V41" s="5"/>
      <c r="W41" s="5"/>
    </row>
    <row r="42" spans="1:23" x14ac:dyDescent="0.45">
      <c r="A42" s="2"/>
      <c r="B42" s="5"/>
      <c r="E42" s="2"/>
      <c r="F42" s="2"/>
      <c r="G42" s="5"/>
      <c r="H42" s="2"/>
      <c r="I42" s="2"/>
      <c r="J42" s="5"/>
      <c r="K42" s="5"/>
      <c r="L42" s="5"/>
      <c r="M42" s="5"/>
      <c r="N42" s="5"/>
      <c r="O42" s="5"/>
      <c r="P42" s="5"/>
      <c r="Q42" s="5"/>
      <c r="R42" s="5"/>
      <c r="S42" s="5"/>
      <c r="T42" s="5"/>
      <c r="U42" s="5"/>
      <c r="V42" s="5"/>
      <c r="W42" s="5"/>
    </row>
    <row r="43" spans="1:23" x14ac:dyDescent="0.45">
      <c r="A43" s="2"/>
      <c r="B43" s="5"/>
      <c r="C43" s="5"/>
      <c r="D43" s="5"/>
      <c r="E43" s="2"/>
      <c r="F43" s="2"/>
      <c r="G43" s="5"/>
      <c r="H43" s="2"/>
      <c r="I43" s="2"/>
      <c r="J43" s="5"/>
      <c r="K43" s="5"/>
      <c r="L43" s="5"/>
      <c r="M43" s="5"/>
      <c r="N43" s="5"/>
      <c r="O43" s="5"/>
      <c r="P43" s="5"/>
      <c r="Q43" s="5"/>
      <c r="R43" s="5"/>
      <c r="S43" s="5"/>
      <c r="T43" s="5"/>
      <c r="U43" s="5"/>
      <c r="V43" s="5"/>
      <c r="W43" s="5"/>
    </row>
    <row r="44" spans="1:23" x14ac:dyDescent="0.45">
      <c r="A44" s="2"/>
      <c r="B44" s="19" t="str">
        <f>_xlfn.CONCAT("Version ",'Change Log'!$B$3," – © 2015-",YEAR('Change Log'!$A$3),IF('Change Log'!$C$3="William W. Davis",", William W. Davis, MSPM, PMP",_xlfn.CONCAT(", original copyright holder is William W. Davis, MSPM, PMP; later modified by ",'Change Log'!$C$3)))</f>
        <v>Version 5.2 – © 2015-2025, William W. Davis, MSPM, PMP</v>
      </c>
      <c r="C44" s="5"/>
      <c r="D44" s="5"/>
      <c r="E44" s="5"/>
      <c r="F44" s="2"/>
      <c r="G44" s="2"/>
      <c r="H44" s="5"/>
      <c r="I44" s="5"/>
      <c r="J44" s="2"/>
      <c r="K44" s="2"/>
      <c r="L44" s="5"/>
      <c r="M44" s="5"/>
      <c r="N44" s="5"/>
      <c r="O44" s="5"/>
      <c r="P44" s="5"/>
      <c r="Q44" s="5"/>
      <c r="R44" s="5"/>
      <c r="S44" s="5"/>
      <c r="T44" s="5"/>
      <c r="U44" s="5"/>
      <c r="V44" s="5"/>
      <c r="W44" s="5"/>
    </row>
    <row r="45" spans="1:23" x14ac:dyDescent="0.45">
      <c r="A45" s="2"/>
      <c r="B45" s="407" t="s">
        <v>135</v>
      </c>
      <c r="C45" s="407"/>
      <c r="D45" s="407"/>
      <c r="E45" s="407"/>
      <c r="F45" s="407"/>
      <c r="G45" s="407"/>
      <c r="H45" s="407"/>
      <c r="I45" s="99"/>
      <c r="J45" s="2"/>
      <c r="K45" s="2"/>
      <c r="L45" s="5"/>
      <c r="M45" s="5"/>
      <c r="N45" s="5"/>
      <c r="O45" s="5"/>
      <c r="P45" s="5"/>
      <c r="Q45" s="5"/>
      <c r="R45" s="5"/>
      <c r="S45" s="5"/>
      <c r="T45" s="5"/>
      <c r="U45" s="5"/>
      <c r="V45" s="5"/>
      <c r="W45" s="5"/>
    </row>
    <row r="46" spans="1:23" x14ac:dyDescent="0.45">
      <c r="A46" s="2"/>
      <c r="B46" s="442" t="s">
        <v>897</v>
      </c>
      <c r="C46" s="442"/>
      <c r="D46" s="442"/>
      <c r="E46" s="442"/>
      <c r="F46" s="442"/>
      <c r="G46" s="442"/>
      <c r="H46" s="442"/>
      <c r="I46" s="99"/>
      <c r="J46" s="2"/>
      <c r="K46" s="2"/>
      <c r="L46" s="5"/>
      <c r="M46" s="5"/>
      <c r="N46" s="5"/>
      <c r="O46" s="5"/>
      <c r="P46" s="5"/>
      <c r="Q46" s="5"/>
      <c r="R46" s="5"/>
      <c r="S46" s="5"/>
      <c r="T46" s="5"/>
      <c r="U46" s="5"/>
      <c r="V46" s="5"/>
      <c r="W46" s="5"/>
    </row>
    <row r="47" spans="1:23" x14ac:dyDescent="0.45">
      <c r="A47" s="2"/>
      <c r="B47" s="407" t="s">
        <v>90</v>
      </c>
      <c r="C47" s="407"/>
      <c r="D47" s="407"/>
      <c r="E47" s="407"/>
      <c r="F47" s="407"/>
      <c r="G47" s="407"/>
      <c r="H47" s="407"/>
      <c r="I47" s="99"/>
      <c r="J47" s="2"/>
      <c r="K47" s="2"/>
      <c r="L47" s="5"/>
      <c r="M47" s="5"/>
      <c r="N47" s="5"/>
      <c r="O47" s="5"/>
      <c r="P47" s="5"/>
      <c r="Q47" s="5"/>
      <c r="R47" s="5"/>
      <c r="S47" s="5"/>
      <c r="T47" s="5"/>
      <c r="U47" s="5"/>
      <c r="V47" s="5"/>
      <c r="W47" s="5"/>
    </row>
    <row r="48" spans="1:23" x14ac:dyDescent="0.45">
      <c r="A48" s="2"/>
      <c r="B48" s="407" t="s">
        <v>207</v>
      </c>
      <c r="C48" s="407"/>
      <c r="D48" s="407"/>
      <c r="E48" s="407"/>
      <c r="F48" s="407"/>
      <c r="G48" s="407"/>
      <c r="H48" s="407"/>
      <c r="I48" s="99"/>
      <c r="J48" s="2"/>
      <c r="K48" s="2"/>
      <c r="L48" s="5"/>
      <c r="M48" s="5"/>
      <c r="N48" s="5"/>
      <c r="O48" s="5"/>
      <c r="P48" s="5"/>
      <c r="Q48" s="5"/>
      <c r="R48" s="5"/>
      <c r="S48" s="5"/>
      <c r="T48" s="5"/>
      <c r="U48" s="5"/>
      <c r="V48" s="5"/>
      <c r="W48" s="5"/>
    </row>
    <row r="49" spans="1:23" x14ac:dyDescent="0.45">
      <c r="A49" s="2"/>
      <c r="B49" s="407" t="s">
        <v>991</v>
      </c>
      <c r="C49" s="407"/>
      <c r="D49" s="407"/>
      <c r="E49" s="407"/>
      <c r="F49" s="407"/>
      <c r="G49" s="407"/>
      <c r="H49" s="407"/>
      <c r="I49" s="99"/>
      <c r="J49" s="2"/>
      <c r="K49" s="2"/>
      <c r="L49" s="5"/>
      <c r="M49" s="5"/>
      <c r="N49" s="5"/>
      <c r="O49" s="5"/>
      <c r="P49" s="5"/>
      <c r="Q49" s="5"/>
      <c r="R49" s="5"/>
      <c r="S49" s="5"/>
      <c r="T49" s="5"/>
      <c r="U49" s="5"/>
      <c r="V49" s="5"/>
      <c r="W49" s="5"/>
    </row>
    <row r="50" spans="1:23" x14ac:dyDescent="0.45">
      <c r="A50" s="2"/>
      <c r="B50" s="150" t="s">
        <v>205</v>
      </c>
      <c r="C50" s="5"/>
      <c r="D50" s="5"/>
      <c r="E50" s="5"/>
      <c r="F50" s="2"/>
      <c r="G50" s="2"/>
      <c r="H50" s="5"/>
      <c r="I50" s="5"/>
      <c r="J50" s="2"/>
      <c r="K50" s="2"/>
      <c r="L50" s="5"/>
      <c r="M50" s="5"/>
      <c r="N50" s="5"/>
      <c r="O50" s="5"/>
      <c r="P50" s="5"/>
      <c r="Q50" s="5"/>
      <c r="R50" s="5"/>
      <c r="S50" s="5"/>
      <c r="T50" s="5"/>
      <c r="U50" s="5"/>
      <c r="V50" s="5"/>
      <c r="W50" s="5"/>
    </row>
    <row r="51" spans="1:23" x14ac:dyDescent="0.45">
      <c r="A51" s="2"/>
      <c r="B51" s="150" t="s">
        <v>88</v>
      </c>
      <c r="C51" s="5"/>
      <c r="D51" s="5"/>
      <c r="E51" s="5"/>
      <c r="F51" s="2"/>
      <c r="G51" s="2"/>
      <c r="H51" s="5"/>
      <c r="I51" s="5"/>
      <c r="J51" s="2"/>
      <c r="K51" s="2"/>
      <c r="L51" s="5"/>
      <c r="M51" s="5"/>
      <c r="N51" s="5"/>
      <c r="O51" s="5"/>
      <c r="P51" s="5"/>
      <c r="Q51" s="5"/>
      <c r="R51" s="5"/>
      <c r="S51" s="5"/>
      <c r="T51" s="5"/>
      <c r="U51" s="5"/>
      <c r="V51" s="5"/>
      <c r="W51" s="5"/>
    </row>
    <row r="52" spans="1:23" x14ac:dyDescent="0.45">
      <c r="A52" s="19"/>
      <c r="B52" s="150" t="s">
        <v>204</v>
      </c>
      <c r="C52" s="5"/>
      <c r="D52" s="5"/>
      <c r="E52" s="2"/>
      <c r="F52" s="2"/>
      <c r="G52" s="5"/>
      <c r="H52" s="2"/>
      <c r="I52" s="2"/>
      <c r="J52" s="5"/>
      <c r="K52" s="5"/>
      <c r="L52" s="5"/>
      <c r="M52" s="5"/>
      <c r="N52" s="5"/>
      <c r="O52" s="5"/>
      <c r="P52" s="5"/>
      <c r="Q52" s="5"/>
      <c r="R52" s="5"/>
      <c r="S52" s="5"/>
      <c r="T52" s="5"/>
      <c r="U52" s="5"/>
      <c r="V52" s="5"/>
      <c r="W52" s="5"/>
    </row>
    <row r="53" spans="1:23" x14ac:dyDescent="0.45">
      <c r="A53" s="19"/>
      <c r="B53" s="150" t="s">
        <v>206</v>
      </c>
      <c r="C53" s="5"/>
      <c r="D53" s="5"/>
      <c r="E53" s="2"/>
      <c r="F53" s="2"/>
      <c r="G53" s="5"/>
      <c r="H53" s="2"/>
      <c r="I53" s="2"/>
      <c r="J53" s="5"/>
      <c r="K53" s="5"/>
      <c r="L53" s="5"/>
      <c r="M53" s="5"/>
      <c r="N53" s="5"/>
      <c r="O53" s="5"/>
      <c r="P53" s="5"/>
      <c r="Q53" s="5"/>
      <c r="R53" s="5"/>
      <c r="S53" s="5"/>
      <c r="T53" s="5"/>
      <c r="U53" s="5"/>
      <c r="V53" s="5"/>
      <c r="W53" s="5"/>
    </row>
    <row r="54" spans="1:23" x14ac:dyDescent="0.45">
      <c r="A54" s="19"/>
      <c r="B54" s="150" t="s">
        <v>745</v>
      </c>
      <c r="C54" s="5"/>
      <c r="D54" s="5"/>
      <c r="E54" s="2"/>
      <c r="F54" s="2"/>
      <c r="G54" s="5"/>
      <c r="H54" s="2"/>
      <c r="I54" s="2"/>
      <c r="J54" s="5"/>
      <c r="K54" s="5"/>
      <c r="L54" s="5"/>
      <c r="M54" s="5"/>
      <c r="N54" s="5"/>
      <c r="O54" s="5"/>
      <c r="P54" s="5"/>
      <c r="Q54" s="5"/>
      <c r="R54" s="5"/>
      <c r="S54" s="5"/>
      <c r="T54" s="5"/>
      <c r="U54" s="5"/>
      <c r="V54" s="5"/>
      <c r="W54" s="5"/>
    </row>
    <row r="55" spans="1:23" x14ac:dyDescent="0.45">
      <c r="A55" s="19"/>
      <c r="B55" s="150" t="s">
        <v>746</v>
      </c>
      <c r="C55" s="5"/>
      <c r="D55" s="5"/>
      <c r="E55" s="2"/>
      <c r="F55" s="2"/>
      <c r="G55" s="5"/>
      <c r="H55" s="2"/>
      <c r="I55" s="2"/>
      <c r="J55" s="5"/>
      <c r="K55" s="5"/>
      <c r="L55" s="5"/>
      <c r="M55" s="5"/>
      <c r="N55" s="5"/>
      <c r="O55" s="5"/>
      <c r="P55" s="5"/>
      <c r="Q55" s="5"/>
      <c r="R55" s="5"/>
      <c r="S55" s="5"/>
      <c r="T55" s="5"/>
      <c r="U55" s="5"/>
      <c r="V55" s="5"/>
      <c r="W55" s="5"/>
    </row>
    <row r="56" spans="1:23" x14ac:dyDescent="0.45">
      <c r="B56" s="150"/>
    </row>
    <row r="57" spans="1:23" x14ac:dyDescent="0.45">
      <c r="B57" s="150" t="s">
        <v>747</v>
      </c>
    </row>
    <row r="58" spans="1:23" x14ac:dyDescent="0.45">
      <c r="B58" s="150" t="s">
        <v>87</v>
      </c>
    </row>
    <row r="59" spans="1:23" x14ac:dyDescent="0.45">
      <c r="B59" s="408" t="s">
        <v>752</v>
      </c>
      <c r="C59" s="408"/>
      <c r="D59" s="408"/>
      <c r="E59" s="408"/>
      <c r="F59" s="408"/>
      <c r="G59" s="408"/>
      <c r="H59" s="408"/>
    </row>
    <row r="61" spans="1:23" x14ac:dyDescent="0.45">
      <c r="B61" s="437" t="s">
        <v>777</v>
      </c>
      <c r="C61" s="437"/>
    </row>
    <row r="62" spans="1:23" x14ac:dyDescent="0.45">
      <c r="B62" s="280" t="s">
        <v>762</v>
      </c>
      <c r="C62" s="280" t="s">
        <v>763</v>
      </c>
    </row>
    <row r="63" spans="1:23" x14ac:dyDescent="0.45">
      <c r="B63" s="276"/>
      <c r="C63" s="281">
        <f ca="1">$N$4</f>
        <v>83.067935058429356</v>
      </c>
    </row>
    <row r="64" spans="1:23" x14ac:dyDescent="0.45">
      <c r="B64" s="244">
        <v>1</v>
      </c>
      <c r="C64" s="243">
        <f t="dataTable" ref="C64:C10063" dt2D="0" dtr="0" r1="M3" ca="1"/>
        <v>107.53096421202811</v>
      </c>
    </row>
    <row r="65" spans="2:9" x14ac:dyDescent="0.45">
      <c r="B65" s="244">
        <v>2</v>
      </c>
      <c r="C65" s="243">
        <v>140.1795093818269</v>
      </c>
    </row>
    <row r="66" spans="2:9" x14ac:dyDescent="0.45">
      <c r="B66" s="244">
        <v>3</v>
      </c>
      <c r="C66" s="243">
        <v>112.34779368264</v>
      </c>
    </row>
    <row r="67" spans="2:9" x14ac:dyDescent="0.45">
      <c r="B67" s="244">
        <v>4</v>
      </c>
      <c r="C67" s="243">
        <v>115.77046056592354</v>
      </c>
    </row>
    <row r="68" spans="2:9" x14ac:dyDescent="0.45">
      <c r="B68" s="244">
        <v>5</v>
      </c>
      <c r="C68" s="243">
        <v>118.84240632407969</v>
      </c>
      <c r="H68"/>
      <c r="I68"/>
    </row>
    <row r="69" spans="2:9" x14ac:dyDescent="0.45">
      <c r="B69" s="244">
        <v>6</v>
      </c>
      <c r="C69" s="243">
        <v>75.909205647419128</v>
      </c>
      <c r="H69"/>
      <c r="I69"/>
    </row>
    <row r="70" spans="2:9" x14ac:dyDescent="0.45">
      <c r="B70" s="244">
        <v>7</v>
      </c>
      <c r="C70" s="243">
        <v>121.28258204539897</v>
      </c>
      <c r="H70"/>
      <c r="I70"/>
    </row>
    <row r="71" spans="2:9" x14ac:dyDescent="0.45">
      <c r="B71" s="244">
        <v>8</v>
      </c>
      <c r="C71" s="243">
        <v>154.84346167159038</v>
      </c>
      <c r="H71"/>
      <c r="I71"/>
    </row>
    <row r="72" spans="2:9" x14ac:dyDescent="0.45">
      <c r="B72" s="244">
        <v>9</v>
      </c>
      <c r="C72" s="243">
        <v>117.56141517473496</v>
      </c>
      <c r="H72"/>
      <c r="I72"/>
    </row>
    <row r="73" spans="2:9" x14ac:dyDescent="0.45">
      <c r="B73" s="244">
        <v>10</v>
      </c>
      <c r="C73" s="243">
        <v>128.09575823833705</v>
      </c>
      <c r="H73"/>
      <c r="I73"/>
    </row>
    <row r="74" spans="2:9" x14ac:dyDescent="0.45">
      <c r="B74" s="244">
        <v>11</v>
      </c>
      <c r="C74" s="243">
        <v>133.81442905807663</v>
      </c>
      <c r="H74"/>
      <c r="I74"/>
    </row>
    <row r="75" spans="2:9" x14ac:dyDescent="0.45">
      <c r="B75" s="244">
        <v>12</v>
      </c>
      <c r="C75" s="243">
        <v>94.083285198825592</v>
      </c>
      <c r="H75"/>
      <c r="I75"/>
    </row>
    <row r="76" spans="2:9" x14ac:dyDescent="0.45">
      <c r="B76" s="244">
        <v>13</v>
      </c>
      <c r="C76" s="243">
        <v>113.63322407949899</v>
      </c>
      <c r="H76"/>
      <c r="I76"/>
    </row>
    <row r="77" spans="2:9" x14ac:dyDescent="0.45">
      <c r="B77" s="244">
        <v>14</v>
      </c>
      <c r="C77" s="243">
        <v>114.06359125730074</v>
      </c>
      <c r="H77"/>
      <c r="I77"/>
    </row>
    <row r="78" spans="2:9" x14ac:dyDescent="0.45">
      <c r="B78" s="244">
        <v>15</v>
      </c>
      <c r="C78" s="243">
        <v>164.75151833447279</v>
      </c>
      <c r="H78"/>
      <c r="I78"/>
    </row>
    <row r="79" spans="2:9" x14ac:dyDescent="0.45">
      <c r="B79" s="244">
        <v>16</v>
      </c>
      <c r="C79" s="243">
        <v>91.555989561174059</v>
      </c>
      <c r="H79"/>
      <c r="I79"/>
    </row>
    <row r="80" spans="2:9" x14ac:dyDescent="0.45">
      <c r="B80" s="244">
        <v>17</v>
      </c>
      <c r="C80" s="243">
        <v>117.01720443895269</v>
      </c>
      <c r="H80"/>
      <c r="I80"/>
    </row>
    <row r="81" spans="2:9" x14ac:dyDescent="0.45">
      <c r="B81" s="244">
        <v>18</v>
      </c>
      <c r="C81" s="243">
        <v>160.065473055761</v>
      </c>
      <c r="H81"/>
      <c r="I81"/>
    </row>
    <row r="82" spans="2:9" x14ac:dyDescent="0.45">
      <c r="B82" s="244">
        <v>19</v>
      </c>
      <c r="C82" s="243">
        <v>141.90168180323099</v>
      </c>
      <c r="H82"/>
      <c r="I82"/>
    </row>
    <row r="83" spans="2:9" x14ac:dyDescent="0.45">
      <c r="B83" s="244">
        <v>20</v>
      </c>
      <c r="C83" s="243">
        <v>151.64462759170269</v>
      </c>
      <c r="H83"/>
      <c r="I83"/>
    </row>
    <row r="84" spans="2:9" x14ac:dyDescent="0.45">
      <c r="B84" s="244">
        <v>21</v>
      </c>
      <c r="C84" s="243">
        <v>120.26522980323149</v>
      </c>
      <c r="H84"/>
      <c r="I84"/>
    </row>
    <row r="85" spans="2:9" x14ac:dyDescent="0.45">
      <c r="B85" s="244">
        <v>22</v>
      </c>
      <c r="C85" s="243">
        <v>101.48919107630661</v>
      </c>
      <c r="H85"/>
      <c r="I85"/>
    </row>
    <row r="86" spans="2:9" x14ac:dyDescent="0.45">
      <c r="B86" s="244">
        <v>23</v>
      </c>
      <c r="C86" s="243">
        <v>88.74091298627549</v>
      </c>
      <c r="H86"/>
      <c r="I86"/>
    </row>
    <row r="87" spans="2:9" x14ac:dyDescent="0.45">
      <c r="B87" s="244">
        <v>24</v>
      </c>
      <c r="C87" s="243">
        <v>163.92759909726556</v>
      </c>
      <c r="H87"/>
      <c r="I87"/>
    </row>
    <row r="88" spans="2:9" x14ac:dyDescent="0.45">
      <c r="B88" s="244">
        <v>25</v>
      </c>
      <c r="C88" s="243">
        <v>140.84006925039989</v>
      </c>
      <c r="H88"/>
      <c r="I88"/>
    </row>
    <row r="89" spans="2:9" x14ac:dyDescent="0.45">
      <c r="B89" s="244">
        <v>26</v>
      </c>
      <c r="C89" s="243">
        <v>118.11374092022115</v>
      </c>
      <c r="H89"/>
      <c r="I89"/>
    </row>
    <row r="90" spans="2:9" x14ac:dyDescent="0.45">
      <c r="B90" s="244">
        <v>27</v>
      </c>
      <c r="C90" s="243">
        <v>98.17822413354061</v>
      </c>
      <c r="H90"/>
      <c r="I90"/>
    </row>
    <row r="91" spans="2:9" x14ac:dyDescent="0.45">
      <c r="B91" s="244">
        <v>28</v>
      </c>
      <c r="C91" s="243">
        <v>88.685628323061167</v>
      </c>
      <c r="H91"/>
      <c r="I91"/>
    </row>
    <row r="92" spans="2:9" x14ac:dyDescent="0.45">
      <c r="B92" s="244">
        <v>29</v>
      </c>
      <c r="C92" s="243">
        <v>100.92075303231721</v>
      </c>
      <c r="H92"/>
      <c r="I92"/>
    </row>
    <row r="93" spans="2:9" x14ac:dyDescent="0.45">
      <c r="B93" s="244">
        <v>30</v>
      </c>
      <c r="C93" s="243">
        <v>120.38278326688121</v>
      </c>
      <c r="H93"/>
      <c r="I93"/>
    </row>
    <row r="94" spans="2:9" x14ac:dyDescent="0.45">
      <c r="B94" s="244">
        <v>31</v>
      </c>
      <c r="C94" s="243">
        <v>114.01487077946251</v>
      </c>
      <c r="H94"/>
      <c r="I94"/>
    </row>
    <row r="95" spans="2:9" x14ac:dyDescent="0.45">
      <c r="B95" s="244">
        <v>32</v>
      </c>
      <c r="C95" s="243">
        <v>74.180215788530774</v>
      </c>
      <c r="H95"/>
      <c r="I95"/>
    </row>
    <row r="96" spans="2:9" x14ac:dyDescent="0.45">
      <c r="B96" s="244">
        <v>33</v>
      </c>
      <c r="C96" s="243">
        <v>125.35411903518909</v>
      </c>
      <c r="H96"/>
      <c r="I96"/>
    </row>
    <row r="97" spans="2:9" x14ac:dyDescent="0.45">
      <c r="B97" s="244">
        <v>34</v>
      </c>
      <c r="C97" s="243">
        <v>136.92785376907662</v>
      </c>
      <c r="H97"/>
      <c r="I97"/>
    </row>
    <row r="98" spans="2:9" x14ac:dyDescent="0.45">
      <c r="B98" s="244">
        <v>35</v>
      </c>
      <c r="C98" s="243">
        <v>112.27232818216628</v>
      </c>
      <c r="H98"/>
      <c r="I98"/>
    </row>
    <row r="99" spans="2:9" x14ac:dyDescent="0.45">
      <c r="B99" s="244">
        <v>36</v>
      </c>
      <c r="C99" s="243">
        <v>135.6409963702807</v>
      </c>
      <c r="H99"/>
      <c r="I99"/>
    </row>
    <row r="100" spans="2:9" x14ac:dyDescent="0.45">
      <c r="B100" s="244">
        <v>37</v>
      </c>
      <c r="C100" s="243">
        <v>97.285422948670217</v>
      </c>
      <c r="H100"/>
      <c r="I100"/>
    </row>
    <row r="101" spans="2:9" x14ac:dyDescent="0.45">
      <c r="B101" s="244">
        <v>38</v>
      </c>
      <c r="C101" s="243">
        <v>85.079472695176563</v>
      </c>
      <c r="H101"/>
      <c r="I101"/>
    </row>
    <row r="102" spans="2:9" x14ac:dyDescent="0.45">
      <c r="B102" s="244">
        <v>39</v>
      </c>
      <c r="C102" s="243">
        <v>119.88813997302741</v>
      </c>
      <c r="H102"/>
      <c r="I102"/>
    </row>
    <row r="103" spans="2:9" x14ac:dyDescent="0.45">
      <c r="B103" s="244">
        <v>40</v>
      </c>
      <c r="C103" s="243">
        <v>96.257541256244565</v>
      </c>
      <c r="H103"/>
      <c r="I103"/>
    </row>
    <row r="104" spans="2:9" x14ac:dyDescent="0.45">
      <c r="B104" s="244">
        <v>41</v>
      </c>
      <c r="C104" s="243">
        <v>124.10717121099142</v>
      </c>
      <c r="H104"/>
      <c r="I104"/>
    </row>
    <row r="105" spans="2:9" x14ac:dyDescent="0.45">
      <c r="B105" s="244">
        <v>42</v>
      </c>
      <c r="C105" s="243">
        <v>77.844109762925711</v>
      </c>
      <c r="H105"/>
      <c r="I105"/>
    </row>
    <row r="106" spans="2:9" x14ac:dyDescent="0.45">
      <c r="B106" s="244">
        <v>43</v>
      </c>
      <c r="C106" s="243">
        <v>98.046919249718712</v>
      </c>
      <c r="H106"/>
      <c r="I106"/>
    </row>
    <row r="107" spans="2:9" x14ac:dyDescent="0.45">
      <c r="B107" s="244">
        <v>44</v>
      </c>
      <c r="C107" s="243">
        <v>114.18926221537406</v>
      </c>
      <c r="H107"/>
      <c r="I107"/>
    </row>
    <row r="108" spans="2:9" x14ac:dyDescent="0.45">
      <c r="B108" s="244">
        <v>45</v>
      </c>
      <c r="C108" s="243">
        <v>112.64558556123306</v>
      </c>
      <c r="H108"/>
      <c r="I108"/>
    </row>
    <row r="109" spans="2:9" x14ac:dyDescent="0.45">
      <c r="B109" s="244">
        <v>46</v>
      </c>
      <c r="C109" s="243">
        <v>160.19440133651295</v>
      </c>
      <c r="H109"/>
      <c r="I109"/>
    </row>
    <row r="110" spans="2:9" x14ac:dyDescent="0.45">
      <c r="B110" s="244">
        <v>47</v>
      </c>
      <c r="C110" s="243">
        <v>157.27989233934693</v>
      </c>
      <c r="H110"/>
      <c r="I110"/>
    </row>
    <row r="111" spans="2:9" x14ac:dyDescent="0.45">
      <c r="B111" s="244">
        <v>48</v>
      </c>
      <c r="C111" s="243">
        <v>122.20275764057611</v>
      </c>
      <c r="H111"/>
      <c r="I111"/>
    </row>
    <row r="112" spans="2:9" x14ac:dyDescent="0.45">
      <c r="B112" s="244">
        <v>49</v>
      </c>
      <c r="C112" s="243">
        <v>106.2083208774585</v>
      </c>
      <c r="H112"/>
      <c r="I112"/>
    </row>
    <row r="113" spans="2:9" x14ac:dyDescent="0.45">
      <c r="B113" s="244">
        <v>50</v>
      </c>
      <c r="C113" s="243">
        <v>112.16672717611442</v>
      </c>
      <c r="H113"/>
      <c r="I113"/>
    </row>
    <row r="114" spans="2:9" x14ac:dyDescent="0.45">
      <c r="B114" s="244">
        <v>51</v>
      </c>
      <c r="C114" s="243">
        <v>96.720690009850983</v>
      </c>
      <c r="H114"/>
      <c r="I114"/>
    </row>
    <row r="115" spans="2:9" x14ac:dyDescent="0.45">
      <c r="B115" s="244">
        <v>52</v>
      </c>
      <c r="C115" s="243">
        <v>145.48840433402952</v>
      </c>
      <c r="H115"/>
      <c r="I115"/>
    </row>
    <row r="116" spans="2:9" x14ac:dyDescent="0.45">
      <c r="B116" s="244">
        <v>53</v>
      </c>
      <c r="C116" s="243">
        <v>105.03633672025796</v>
      </c>
      <c r="H116"/>
      <c r="I116"/>
    </row>
    <row r="117" spans="2:9" x14ac:dyDescent="0.45">
      <c r="B117" s="244">
        <v>54</v>
      </c>
      <c r="C117" s="243">
        <v>123.6114547795037</v>
      </c>
      <c r="H117"/>
      <c r="I117"/>
    </row>
    <row r="118" spans="2:9" x14ac:dyDescent="0.45">
      <c r="B118" s="244">
        <v>55</v>
      </c>
      <c r="C118" s="243">
        <v>155.55067935100564</v>
      </c>
      <c r="H118"/>
      <c r="I118"/>
    </row>
    <row r="119" spans="2:9" x14ac:dyDescent="0.45">
      <c r="B119" s="244">
        <v>56</v>
      </c>
      <c r="C119" s="243">
        <v>128.73040933514733</v>
      </c>
      <c r="H119"/>
      <c r="I119"/>
    </row>
    <row r="120" spans="2:9" x14ac:dyDescent="0.45">
      <c r="B120" s="244">
        <v>57</v>
      </c>
      <c r="C120" s="243">
        <v>49.482861808893972</v>
      </c>
      <c r="H120"/>
      <c r="I120"/>
    </row>
    <row r="121" spans="2:9" x14ac:dyDescent="0.45">
      <c r="B121" s="244">
        <v>58</v>
      </c>
      <c r="C121" s="243">
        <v>144.56586251140735</v>
      </c>
      <c r="H121"/>
      <c r="I121"/>
    </row>
    <row r="122" spans="2:9" x14ac:dyDescent="0.45">
      <c r="B122" s="244">
        <v>59</v>
      </c>
      <c r="C122" s="243">
        <v>127.04579931768608</v>
      </c>
      <c r="H122"/>
      <c r="I122"/>
    </row>
    <row r="123" spans="2:9" x14ac:dyDescent="0.45">
      <c r="B123" s="244">
        <v>60</v>
      </c>
      <c r="C123" s="243">
        <v>109.24794034261063</v>
      </c>
      <c r="H123"/>
      <c r="I123"/>
    </row>
    <row r="124" spans="2:9" x14ac:dyDescent="0.45">
      <c r="B124" s="244">
        <v>61</v>
      </c>
      <c r="C124" s="243">
        <v>151.77569317072528</v>
      </c>
      <c r="H124"/>
      <c r="I124"/>
    </row>
    <row r="125" spans="2:9" x14ac:dyDescent="0.45">
      <c r="B125" s="244">
        <v>62</v>
      </c>
      <c r="C125" s="243">
        <v>131.6307689582905</v>
      </c>
      <c r="H125"/>
      <c r="I125"/>
    </row>
    <row r="126" spans="2:9" x14ac:dyDescent="0.45">
      <c r="B126" s="244">
        <v>63</v>
      </c>
      <c r="C126" s="243">
        <v>142.67177190106105</v>
      </c>
      <c r="H126"/>
      <c r="I126"/>
    </row>
    <row r="127" spans="2:9" x14ac:dyDescent="0.45">
      <c r="B127" s="244">
        <v>64</v>
      </c>
      <c r="C127" s="243">
        <v>110.38641448720109</v>
      </c>
      <c r="H127"/>
      <c r="I127"/>
    </row>
    <row r="128" spans="2:9" x14ac:dyDescent="0.45">
      <c r="B128" s="244">
        <v>65</v>
      </c>
      <c r="C128" s="243">
        <v>133.2656549328226</v>
      </c>
      <c r="H128"/>
      <c r="I128"/>
    </row>
    <row r="129" spans="2:9" x14ac:dyDescent="0.45">
      <c r="B129" s="244">
        <v>66</v>
      </c>
      <c r="C129" s="243">
        <v>115.38542418579021</v>
      </c>
      <c r="H129"/>
      <c r="I129"/>
    </row>
    <row r="130" spans="2:9" x14ac:dyDescent="0.45">
      <c r="B130" s="244">
        <v>67</v>
      </c>
      <c r="C130" s="243">
        <v>130.59436948272401</v>
      </c>
      <c r="H130"/>
      <c r="I130"/>
    </row>
    <row r="131" spans="2:9" x14ac:dyDescent="0.45">
      <c r="B131" s="244">
        <v>68</v>
      </c>
      <c r="C131" s="243">
        <v>146.95758286137271</v>
      </c>
      <c r="H131"/>
      <c r="I131"/>
    </row>
    <row r="132" spans="2:9" x14ac:dyDescent="0.45">
      <c r="B132" s="244">
        <v>69</v>
      </c>
      <c r="C132" s="243">
        <v>173.04611217688625</v>
      </c>
      <c r="H132"/>
      <c r="I132"/>
    </row>
    <row r="133" spans="2:9" x14ac:dyDescent="0.45">
      <c r="B133" s="244">
        <v>70</v>
      </c>
      <c r="C133" s="243">
        <v>142.59808590921048</v>
      </c>
      <c r="H133"/>
      <c r="I133"/>
    </row>
    <row r="134" spans="2:9" x14ac:dyDescent="0.45">
      <c r="B134" s="244">
        <v>71</v>
      </c>
      <c r="C134" s="243">
        <v>109.60019757449869</v>
      </c>
      <c r="H134"/>
      <c r="I134"/>
    </row>
    <row r="135" spans="2:9" x14ac:dyDescent="0.45">
      <c r="B135" s="244">
        <v>72</v>
      </c>
      <c r="C135" s="243">
        <v>134.2250030317534</v>
      </c>
      <c r="H135"/>
      <c r="I135"/>
    </row>
    <row r="136" spans="2:9" x14ac:dyDescent="0.45">
      <c r="B136" s="244">
        <v>73</v>
      </c>
      <c r="C136" s="243">
        <v>103.17050798819996</v>
      </c>
      <c r="H136"/>
      <c r="I136"/>
    </row>
    <row r="137" spans="2:9" x14ac:dyDescent="0.45">
      <c r="B137" s="244">
        <v>74</v>
      </c>
      <c r="C137" s="243">
        <v>141.45061798869784</v>
      </c>
      <c r="H137"/>
      <c r="I137"/>
    </row>
    <row r="138" spans="2:9" x14ac:dyDescent="0.45">
      <c r="B138" s="244">
        <v>75</v>
      </c>
      <c r="C138" s="243">
        <v>99.527275904488363</v>
      </c>
      <c r="H138"/>
      <c r="I138"/>
    </row>
    <row r="139" spans="2:9" x14ac:dyDescent="0.45">
      <c r="B139" s="244">
        <v>76</v>
      </c>
      <c r="C139" s="243">
        <v>178.23368814218097</v>
      </c>
      <c r="H139"/>
      <c r="I139"/>
    </row>
    <row r="140" spans="2:9" x14ac:dyDescent="0.45">
      <c r="B140" s="244">
        <v>77</v>
      </c>
      <c r="C140" s="243">
        <v>133.65054966758802</v>
      </c>
      <c r="H140"/>
      <c r="I140"/>
    </row>
    <row r="141" spans="2:9" x14ac:dyDescent="0.45">
      <c r="B141" s="244">
        <v>78</v>
      </c>
      <c r="C141" s="243">
        <v>143.4598722502611</v>
      </c>
      <c r="H141"/>
      <c r="I141"/>
    </row>
    <row r="142" spans="2:9" x14ac:dyDescent="0.45">
      <c r="B142" s="244">
        <v>79</v>
      </c>
      <c r="C142" s="243">
        <v>173.42398228235194</v>
      </c>
      <c r="H142"/>
      <c r="I142"/>
    </row>
    <row r="143" spans="2:9" x14ac:dyDescent="0.45">
      <c r="B143" s="244">
        <v>80</v>
      </c>
      <c r="C143" s="243">
        <v>116.79104333747185</v>
      </c>
      <c r="H143"/>
      <c r="I143"/>
    </row>
    <row r="144" spans="2:9" x14ac:dyDescent="0.45">
      <c r="B144" s="244">
        <v>81</v>
      </c>
      <c r="C144" s="243">
        <v>141.00923480349255</v>
      </c>
      <c r="H144"/>
      <c r="I144"/>
    </row>
    <row r="145" spans="2:9" x14ac:dyDescent="0.45">
      <c r="B145" s="244">
        <v>82</v>
      </c>
      <c r="C145" s="243">
        <v>125.67903891317118</v>
      </c>
      <c r="H145"/>
      <c r="I145"/>
    </row>
    <row r="146" spans="2:9" x14ac:dyDescent="0.45">
      <c r="B146" s="244">
        <v>83</v>
      </c>
      <c r="C146" s="243">
        <v>129.8742508905793</v>
      </c>
      <c r="H146"/>
      <c r="I146"/>
    </row>
    <row r="147" spans="2:9" x14ac:dyDescent="0.45">
      <c r="B147" s="244">
        <v>84</v>
      </c>
      <c r="C147" s="243">
        <v>169.51059722989226</v>
      </c>
      <c r="H147"/>
      <c r="I147"/>
    </row>
    <row r="148" spans="2:9" x14ac:dyDescent="0.45">
      <c r="B148" s="244">
        <v>85</v>
      </c>
      <c r="C148" s="243">
        <v>148.81912714828707</v>
      </c>
      <c r="H148"/>
      <c r="I148"/>
    </row>
    <row r="149" spans="2:9" x14ac:dyDescent="0.45">
      <c r="B149" s="244">
        <v>86</v>
      </c>
      <c r="C149" s="243">
        <v>134.18344406104831</v>
      </c>
      <c r="H149"/>
      <c r="I149"/>
    </row>
    <row r="150" spans="2:9" x14ac:dyDescent="0.45">
      <c r="B150" s="244">
        <v>87</v>
      </c>
      <c r="C150" s="243">
        <v>108.87014544648798</v>
      </c>
      <c r="H150"/>
      <c r="I150"/>
    </row>
    <row r="151" spans="2:9" x14ac:dyDescent="0.45">
      <c r="B151" s="244">
        <v>88</v>
      </c>
      <c r="C151" s="243">
        <v>160.03386978227257</v>
      </c>
      <c r="H151"/>
      <c r="I151"/>
    </row>
    <row r="152" spans="2:9" x14ac:dyDescent="0.45">
      <c r="B152" s="244">
        <v>89</v>
      </c>
      <c r="C152" s="243">
        <v>127.56779718321101</v>
      </c>
      <c r="H152"/>
      <c r="I152"/>
    </row>
    <row r="153" spans="2:9" x14ac:dyDescent="0.45">
      <c r="B153" s="244">
        <v>90</v>
      </c>
      <c r="C153" s="243">
        <v>102.2714773699536</v>
      </c>
      <c r="H153"/>
      <c r="I153"/>
    </row>
    <row r="154" spans="2:9" x14ac:dyDescent="0.45">
      <c r="B154" s="244">
        <v>91</v>
      </c>
      <c r="C154" s="243">
        <v>108.80822552861825</v>
      </c>
      <c r="H154"/>
      <c r="I154"/>
    </row>
    <row r="155" spans="2:9" x14ac:dyDescent="0.45">
      <c r="B155" s="244">
        <v>92</v>
      </c>
      <c r="C155" s="243">
        <v>142.81358271575834</v>
      </c>
      <c r="H155"/>
      <c r="I155"/>
    </row>
    <row r="156" spans="2:9" x14ac:dyDescent="0.45">
      <c r="B156" s="244">
        <v>93</v>
      </c>
      <c r="C156" s="243">
        <v>62.503285598523576</v>
      </c>
      <c r="H156"/>
      <c r="I156"/>
    </row>
    <row r="157" spans="2:9" x14ac:dyDescent="0.45">
      <c r="B157" s="244">
        <v>94</v>
      </c>
      <c r="C157" s="243">
        <v>83.775978253627358</v>
      </c>
      <c r="H157"/>
      <c r="I157"/>
    </row>
    <row r="158" spans="2:9" x14ac:dyDescent="0.45">
      <c r="B158" s="244">
        <v>95</v>
      </c>
      <c r="C158" s="243">
        <v>127.84579814778529</v>
      </c>
      <c r="H158"/>
      <c r="I158"/>
    </row>
    <row r="159" spans="2:9" x14ac:dyDescent="0.45">
      <c r="B159" s="244">
        <v>96</v>
      </c>
      <c r="C159" s="243">
        <v>120.42037101834181</v>
      </c>
      <c r="H159"/>
      <c r="I159"/>
    </row>
    <row r="160" spans="2:9" x14ac:dyDescent="0.45">
      <c r="B160" s="244">
        <v>97</v>
      </c>
      <c r="C160" s="243">
        <v>127.65422156508963</v>
      </c>
      <c r="H160"/>
      <c r="I160"/>
    </row>
    <row r="161" spans="2:9" x14ac:dyDescent="0.45">
      <c r="B161" s="244">
        <v>98</v>
      </c>
      <c r="C161" s="243">
        <v>108.70507570316525</v>
      </c>
      <c r="H161"/>
      <c r="I161"/>
    </row>
    <row r="162" spans="2:9" x14ac:dyDescent="0.45">
      <c r="B162" s="244">
        <v>99</v>
      </c>
      <c r="C162" s="243">
        <v>89.872349213270184</v>
      </c>
      <c r="H162"/>
      <c r="I162"/>
    </row>
    <row r="163" spans="2:9" x14ac:dyDescent="0.45">
      <c r="B163" s="244">
        <v>100</v>
      </c>
      <c r="C163" s="243">
        <v>98.053337783182371</v>
      </c>
      <c r="H163"/>
      <c r="I163"/>
    </row>
    <row r="164" spans="2:9" x14ac:dyDescent="0.45">
      <c r="B164" s="244">
        <v>101</v>
      </c>
      <c r="C164" s="243">
        <v>110.87124893867728</v>
      </c>
      <c r="H164"/>
      <c r="I164"/>
    </row>
    <row r="165" spans="2:9" x14ac:dyDescent="0.45">
      <c r="B165" s="244">
        <v>102</v>
      </c>
      <c r="C165" s="243">
        <v>130.59690004867994</v>
      </c>
      <c r="H165"/>
      <c r="I165"/>
    </row>
    <row r="166" spans="2:9" x14ac:dyDescent="0.45">
      <c r="B166" s="244">
        <v>103</v>
      </c>
      <c r="C166" s="243">
        <v>108.08285310038175</v>
      </c>
      <c r="H166"/>
      <c r="I166"/>
    </row>
    <row r="167" spans="2:9" x14ac:dyDescent="0.45">
      <c r="B167" s="244">
        <v>104</v>
      </c>
      <c r="C167" s="243">
        <v>126.97059469501833</v>
      </c>
      <c r="H167"/>
      <c r="I167"/>
    </row>
    <row r="168" spans="2:9" x14ac:dyDescent="0.45">
      <c r="B168" s="244">
        <v>105</v>
      </c>
      <c r="C168" s="243">
        <v>117.18751819106758</v>
      </c>
      <c r="H168"/>
      <c r="I168"/>
    </row>
    <row r="169" spans="2:9" x14ac:dyDescent="0.45">
      <c r="B169" s="244">
        <v>106</v>
      </c>
      <c r="C169" s="243">
        <v>131.28444197525738</v>
      </c>
      <c r="H169"/>
      <c r="I169"/>
    </row>
    <row r="170" spans="2:9" x14ac:dyDescent="0.45">
      <c r="B170" s="244">
        <v>107</v>
      </c>
      <c r="C170" s="243">
        <v>128.82949970255129</v>
      </c>
      <c r="H170"/>
      <c r="I170"/>
    </row>
    <row r="171" spans="2:9" x14ac:dyDescent="0.45">
      <c r="B171" s="244">
        <v>108</v>
      </c>
      <c r="C171" s="243">
        <v>98.368041831566558</v>
      </c>
      <c r="H171"/>
      <c r="I171"/>
    </row>
    <row r="172" spans="2:9" x14ac:dyDescent="0.45">
      <c r="B172" s="244">
        <v>109</v>
      </c>
      <c r="C172" s="243">
        <v>135.01120750143821</v>
      </c>
      <c r="H172"/>
      <c r="I172"/>
    </row>
    <row r="173" spans="2:9" x14ac:dyDescent="0.45">
      <c r="B173" s="244">
        <v>110</v>
      </c>
      <c r="C173" s="243">
        <v>102.83923890887549</v>
      </c>
      <c r="H173"/>
      <c r="I173"/>
    </row>
    <row r="174" spans="2:9" x14ac:dyDescent="0.45">
      <c r="B174" s="244">
        <v>111</v>
      </c>
      <c r="C174" s="243">
        <v>105.75007100922247</v>
      </c>
      <c r="H174"/>
      <c r="I174"/>
    </row>
    <row r="175" spans="2:9" x14ac:dyDescent="0.45">
      <c r="B175" s="244">
        <v>112</v>
      </c>
      <c r="C175" s="243">
        <v>112.41293315851429</v>
      </c>
      <c r="H175"/>
      <c r="I175"/>
    </row>
    <row r="176" spans="2:9" x14ac:dyDescent="0.45">
      <c r="B176" s="244">
        <v>113</v>
      </c>
      <c r="C176" s="243">
        <v>129.16081543424411</v>
      </c>
      <c r="H176"/>
      <c r="I176"/>
    </row>
    <row r="177" spans="2:9" x14ac:dyDescent="0.45">
      <c r="B177" s="244">
        <v>114</v>
      </c>
      <c r="C177" s="243">
        <v>92.703835978533306</v>
      </c>
      <c r="H177"/>
      <c r="I177"/>
    </row>
    <row r="178" spans="2:9" x14ac:dyDescent="0.45">
      <c r="B178" s="244">
        <v>115</v>
      </c>
      <c r="C178" s="243">
        <v>90.886779650747201</v>
      </c>
      <c r="H178"/>
      <c r="I178"/>
    </row>
    <row r="179" spans="2:9" x14ac:dyDescent="0.45">
      <c r="B179" s="244">
        <v>116</v>
      </c>
      <c r="C179" s="243">
        <v>122.78251599021975</v>
      </c>
      <c r="H179"/>
      <c r="I179"/>
    </row>
    <row r="180" spans="2:9" x14ac:dyDescent="0.45">
      <c r="B180" s="244">
        <v>117</v>
      </c>
      <c r="C180" s="243">
        <v>136.47868060610011</v>
      </c>
      <c r="H180"/>
      <c r="I180"/>
    </row>
    <row r="181" spans="2:9" x14ac:dyDescent="0.45">
      <c r="B181" s="244">
        <v>118</v>
      </c>
      <c r="C181" s="243">
        <v>113.86445659486641</v>
      </c>
      <c r="H181"/>
      <c r="I181"/>
    </row>
    <row r="182" spans="2:9" x14ac:dyDescent="0.45">
      <c r="B182" s="244">
        <v>119</v>
      </c>
      <c r="C182" s="243">
        <v>124.91373939689656</v>
      </c>
      <c r="H182"/>
      <c r="I182"/>
    </row>
    <row r="183" spans="2:9" x14ac:dyDescent="0.45">
      <c r="B183" s="244">
        <v>120</v>
      </c>
      <c r="C183" s="243">
        <v>150.91953518768923</v>
      </c>
      <c r="H183"/>
      <c r="I183"/>
    </row>
    <row r="184" spans="2:9" x14ac:dyDescent="0.45">
      <c r="B184" s="244">
        <v>121</v>
      </c>
      <c r="C184" s="243">
        <v>196.75129051361827</v>
      </c>
      <c r="H184"/>
      <c r="I184"/>
    </row>
    <row r="185" spans="2:9" x14ac:dyDescent="0.45">
      <c r="B185" s="244">
        <v>122</v>
      </c>
      <c r="C185" s="243">
        <v>98.703685850916656</v>
      </c>
      <c r="H185"/>
      <c r="I185"/>
    </row>
    <row r="186" spans="2:9" x14ac:dyDescent="0.45">
      <c r="B186" s="244">
        <v>123</v>
      </c>
      <c r="C186" s="243">
        <v>132.50455743595214</v>
      </c>
      <c r="H186"/>
      <c r="I186"/>
    </row>
    <row r="187" spans="2:9" x14ac:dyDescent="0.45">
      <c r="B187" s="244">
        <v>124</v>
      </c>
      <c r="C187" s="243">
        <v>135.70213839966115</v>
      </c>
      <c r="H187"/>
      <c r="I187"/>
    </row>
    <row r="188" spans="2:9" x14ac:dyDescent="0.45">
      <c r="B188" s="244">
        <v>125</v>
      </c>
      <c r="C188" s="243">
        <v>175.61984800058599</v>
      </c>
      <c r="H188"/>
      <c r="I188"/>
    </row>
    <row r="189" spans="2:9" x14ac:dyDescent="0.45">
      <c r="B189" s="244">
        <v>126</v>
      </c>
      <c r="C189" s="243">
        <v>89.466716788503334</v>
      </c>
      <c r="H189"/>
      <c r="I189"/>
    </row>
    <row r="190" spans="2:9" x14ac:dyDescent="0.45">
      <c r="B190" s="244">
        <v>127</v>
      </c>
      <c r="C190" s="243">
        <v>129.93952770594649</v>
      </c>
      <c r="H190"/>
      <c r="I190"/>
    </row>
    <row r="191" spans="2:9" x14ac:dyDescent="0.45">
      <c r="B191" s="244">
        <v>128</v>
      </c>
      <c r="C191" s="243">
        <v>141.76578289448531</v>
      </c>
      <c r="H191"/>
      <c r="I191"/>
    </row>
    <row r="192" spans="2:9" x14ac:dyDescent="0.45">
      <c r="B192" s="244">
        <v>129</v>
      </c>
      <c r="C192" s="243">
        <v>130.22104874321832</v>
      </c>
      <c r="H192"/>
      <c r="I192"/>
    </row>
    <row r="193" spans="2:9" x14ac:dyDescent="0.45">
      <c r="B193" s="244">
        <v>130</v>
      </c>
      <c r="C193" s="243">
        <v>77.10892383294734</v>
      </c>
      <c r="H193"/>
      <c r="I193"/>
    </row>
    <row r="194" spans="2:9" x14ac:dyDescent="0.45">
      <c r="B194" s="244">
        <v>131</v>
      </c>
      <c r="C194" s="243">
        <v>121.20859847126212</v>
      </c>
      <c r="H194"/>
      <c r="I194"/>
    </row>
    <row r="195" spans="2:9" x14ac:dyDescent="0.45">
      <c r="B195" s="244">
        <v>132</v>
      </c>
      <c r="C195" s="243">
        <v>108.26212617846811</v>
      </c>
      <c r="H195"/>
      <c r="I195"/>
    </row>
    <row r="196" spans="2:9" x14ac:dyDescent="0.45">
      <c r="B196" s="244">
        <v>133</v>
      </c>
      <c r="C196" s="243">
        <v>132.47512037191871</v>
      </c>
      <c r="H196"/>
      <c r="I196"/>
    </row>
    <row r="197" spans="2:9" x14ac:dyDescent="0.45">
      <c r="B197" s="244">
        <v>134</v>
      </c>
      <c r="C197" s="243">
        <v>56.856300423463423</v>
      </c>
      <c r="H197"/>
      <c r="I197"/>
    </row>
    <row r="198" spans="2:9" x14ac:dyDescent="0.45">
      <c r="B198" s="244">
        <v>135</v>
      </c>
      <c r="C198" s="243">
        <v>148.71066213557592</v>
      </c>
      <c r="H198"/>
      <c r="I198"/>
    </row>
    <row r="199" spans="2:9" x14ac:dyDescent="0.45">
      <c r="B199" s="244">
        <v>136</v>
      </c>
      <c r="C199" s="243">
        <v>111.70595510002128</v>
      </c>
      <c r="H199"/>
      <c r="I199"/>
    </row>
    <row r="200" spans="2:9" x14ac:dyDescent="0.45">
      <c r="B200" s="244">
        <v>137</v>
      </c>
      <c r="C200" s="243">
        <v>96.361929336845449</v>
      </c>
      <c r="H200"/>
      <c r="I200"/>
    </row>
    <row r="201" spans="2:9" x14ac:dyDescent="0.45">
      <c r="B201" s="244">
        <v>138</v>
      </c>
      <c r="C201" s="243">
        <v>128.60081886572496</v>
      </c>
      <c r="H201"/>
      <c r="I201"/>
    </row>
    <row r="202" spans="2:9" x14ac:dyDescent="0.45">
      <c r="B202" s="244">
        <v>139</v>
      </c>
      <c r="C202" s="243">
        <v>96.218195722431219</v>
      </c>
      <c r="H202"/>
      <c r="I202"/>
    </row>
    <row r="203" spans="2:9" x14ac:dyDescent="0.45">
      <c r="B203" s="244">
        <v>140</v>
      </c>
      <c r="C203" s="243">
        <v>131.77529857194548</v>
      </c>
      <c r="H203"/>
      <c r="I203"/>
    </row>
    <row r="204" spans="2:9" x14ac:dyDescent="0.45">
      <c r="B204" s="244">
        <v>141</v>
      </c>
      <c r="C204" s="243">
        <v>57.672893837543661</v>
      </c>
      <c r="H204"/>
      <c r="I204"/>
    </row>
    <row r="205" spans="2:9" x14ac:dyDescent="0.45">
      <c r="B205" s="244">
        <v>142</v>
      </c>
      <c r="C205" s="243">
        <v>115.86829815570522</v>
      </c>
      <c r="H205"/>
      <c r="I205"/>
    </row>
    <row r="206" spans="2:9" x14ac:dyDescent="0.45">
      <c r="B206" s="244">
        <v>143</v>
      </c>
      <c r="C206" s="243">
        <v>102.97692667946679</v>
      </c>
      <c r="H206"/>
      <c r="I206"/>
    </row>
    <row r="207" spans="2:9" x14ac:dyDescent="0.45">
      <c r="B207" s="244">
        <v>144</v>
      </c>
      <c r="C207" s="243">
        <v>115.81209558157072</v>
      </c>
      <c r="H207"/>
      <c r="I207"/>
    </row>
    <row r="208" spans="2:9" x14ac:dyDescent="0.45">
      <c r="B208" s="244">
        <v>145</v>
      </c>
      <c r="C208" s="243">
        <v>150.1098084624941</v>
      </c>
      <c r="H208"/>
      <c r="I208"/>
    </row>
    <row r="209" spans="2:9" x14ac:dyDescent="0.45">
      <c r="B209" s="244">
        <v>146</v>
      </c>
      <c r="C209" s="243">
        <v>123.39958665095287</v>
      </c>
      <c r="H209"/>
      <c r="I209"/>
    </row>
    <row r="210" spans="2:9" x14ac:dyDescent="0.45">
      <c r="B210" s="244">
        <v>147</v>
      </c>
      <c r="C210" s="243">
        <v>84.872150101194137</v>
      </c>
      <c r="H210"/>
      <c r="I210"/>
    </row>
    <row r="211" spans="2:9" x14ac:dyDescent="0.45">
      <c r="B211" s="244">
        <v>148</v>
      </c>
      <c r="C211" s="243">
        <v>139.95701019647186</v>
      </c>
      <c r="H211"/>
      <c r="I211"/>
    </row>
    <row r="212" spans="2:9" x14ac:dyDescent="0.45">
      <c r="B212" s="244">
        <v>149</v>
      </c>
      <c r="C212" s="243">
        <v>104.31240162547248</v>
      </c>
      <c r="H212"/>
      <c r="I212"/>
    </row>
    <row r="213" spans="2:9" x14ac:dyDescent="0.45">
      <c r="B213" s="244">
        <v>150</v>
      </c>
      <c r="C213" s="243">
        <v>133.74778843841423</v>
      </c>
      <c r="H213"/>
      <c r="I213"/>
    </row>
    <row r="214" spans="2:9" x14ac:dyDescent="0.45">
      <c r="B214" s="244">
        <v>151</v>
      </c>
      <c r="C214" s="243">
        <v>111.45986435895597</v>
      </c>
      <c r="H214"/>
      <c r="I214"/>
    </row>
    <row r="215" spans="2:9" x14ac:dyDescent="0.45">
      <c r="B215" s="244">
        <v>152</v>
      </c>
      <c r="C215" s="243">
        <v>97.072808739693642</v>
      </c>
      <c r="H215"/>
      <c r="I215"/>
    </row>
    <row r="216" spans="2:9" x14ac:dyDescent="0.45">
      <c r="B216" s="244">
        <v>153</v>
      </c>
      <c r="C216" s="243">
        <v>104.75044316621994</v>
      </c>
      <c r="H216"/>
      <c r="I216"/>
    </row>
    <row r="217" spans="2:9" x14ac:dyDescent="0.45">
      <c r="B217" s="244">
        <v>154</v>
      </c>
      <c r="C217" s="243">
        <v>143.61740288923281</v>
      </c>
      <c r="H217"/>
      <c r="I217"/>
    </row>
    <row r="218" spans="2:9" x14ac:dyDescent="0.45">
      <c r="B218" s="244">
        <v>155</v>
      </c>
      <c r="C218" s="243">
        <v>108.97126768552205</v>
      </c>
      <c r="H218"/>
      <c r="I218"/>
    </row>
    <row r="219" spans="2:9" x14ac:dyDescent="0.45">
      <c r="B219" s="244">
        <v>156</v>
      </c>
      <c r="C219" s="243">
        <v>151.39154181470164</v>
      </c>
      <c r="H219"/>
      <c r="I219"/>
    </row>
    <row r="220" spans="2:9" x14ac:dyDescent="0.45">
      <c r="B220" s="244">
        <v>157</v>
      </c>
      <c r="C220" s="243">
        <v>109.85724961114114</v>
      </c>
      <c r="H220"/>
      <c r="I220"/>
    </row>
    <row r="221" spans="2:9" x14ac:dyDescent="0.45">
      <c r="B221" s="244">
        <v>158</v>
      </c>
      <c r="C221" s="243">
        <v>98.479726465751128</v>
      </c>
      <c r="H221"/>
      <c r="I221"/>
    </row>
    <row r="222" spans="2:9" x14ac:dyDescent="0.45">
      <c r="B222" s="244">
        <v>159</v>
      </c>
      <c r="C222" s="243">
        <v>111.17573723002452</v>
      </c>
      <c r="H222"/>
      <c r="I222"/>
    </row>
    <row r="223" spans="2:9" x14ac:dyDescent="0.45">
      <c r="B223" s="244">
        <v>160</v>
      </c>
      <c r="C223" s="243">
        <v>83.438509414867795</v>
      </c>
    </row>
    <row r="224" spans="2:9" x14ac:dyDescent="0.45">
      <c r="B224" s="244">
        <v>161</v>
      </c>
      <c r="C224" s="243">
        <v>120.32394684595958</v>
      </c>
    </row>
    <row r="225" spans="2:9" x14ac:dyDescent="0.45">
      <c r="B225" s="244">
        <v>162</v>
      </c>
      <c r="C225" s="243">
        <v>134.00597694128297</v>
      </c>
      <c r="H225"/>
      <c r="I225"/>
    </row>
    <row r="226" spans="2:9" x14ac:dyDescent="0.45">
      <c r="B226" s="244">
        <v>163</v>
      </c>
      <c r="C226" s="243">
        <v>125.70920701128799</v>
      </c>
      <c r="H226"/>
      <c r="I226"/>
    </row>
    <row r="227" spans="2:9" x14ac:dyDescent="0.45">
      <c r="B227" s="244">
        <v>164</v>
      </c>
      <c r="C227" s="243">
        <v>131.08561460284153</v>
      </c>
      <c r="H227"/>
      <c r="I227"/>
    </row>
    <row r="228" spans="2:9" x14ac:dyDescent="0.45">
      <c r="B228" s="244">
        <v>165</v>
      </c>
      <c r="C228" s="243">
        <v>139.63914320930425</v>
      </c>
      <c r="H228"/>
      <c r="I228"/>
    </row>
    <row r="229" spans="2:9" x14ac:dyDescent="0.45">
      <c r="B229" s="244">
        <v>166</v>
      </c>
      <c r="C229" s="243">
        <v>143.96035560039545</v>
      </c>
      <c r="H229"/>
      <c r="I229"/>
    </row>
    <row r="230" spans="2:9" x14ac:dyDescent="0.45">
      <c r="B230" s="244">
        <v>167</v>
      </c>
      <c r="C230" s="243">
        <v>137.39482922473977</v>
      </c>
      <c r="H230"/>
      <c r="I230"/>
    </row>
    <row r="231" spans="2:9" x14ac:dyDescent="0.45">
      <c r="B231" s="244">
        <v>168</v>
      </c>
      <c r="C231" s="243">
        <v>117.08755322300986</v>
      </c>
      <c r="H231"/>
      <c r="I231"/>
    </row>
    <row r="232" spans="2:9" x14ac:dyDescent="0.45">
      <c r="B232" s="244">
        <v>169</v>
      </c>
      <c r="C232" s="243">
        <v>154.72531010192526</v>
      </c>
      <c r="H232"/>
      <c r="I232"/>
    </row>
    <row r="233" spans="2:9" x14ac:dyDescent="0.45">
      <c r="B233" s="244">
        <v>170</v>
      </c>
      <c r="C233" s="243">
        <v>89.791431695895668</v>
      </c>
      <c r="H233"/>
      <c r="I233"/>
    </row>
    <row r="234" spans="2:9" x14ac:dyDescent="0.45">
      <c r="B234" s="244">
        <v>171</v>
      </c>
      <c r="C234" s="243">
        <v>87.310804302631425</v>
      </c>
      <c r="H234"/>
      <c r="I234"/>
    </row>
    <row r="235" spans="2:9" x14ac:dyDescent="0.45">
      <c r="B235" s="244">
        <v>172</v>
      </c>
      <c r="C235" s="243">
        <v>62.438785200662821</v>
      </c>
      <c r="H235"/>
      <c r="I235"/>
    </row>
    <row r="236" spans="2:9" x14ac:dyDescent="0.45">
      <c r="B236" s="244">
        <v>173</v>
      </c>
      <c r="C236" s="243">
        <v>117.14032867636</v>
      </c>
      <c r="H236"/>
      <c r="I236"/>
    </row>
    <row r="237" spans="2:9" x14ac:dyDescent="0.45">
      <c r="B237" s="244">
        <v>174</v>
      </c>
      <c r="C237" s="243">
        <v>171.2260232111521</v>
      </c>
      <c r="H237"/>
      <c r="I237"/>
    </row>
    <row r="238" spans="2:9" x14ac:dyDescent="0.45">
      <c r="B238" s="244">
        <v>175</v>
      </c>
      <c r="C238" s="243">
        <v>128.59146752141299</v>
      </c>
      <c r="H238"/>
      <c r="I238"/>
    </row>
    <row r="239" spans="2:9" x14ac:dyDescent="0.45">
      <c r="B239" s="244">
        <v>176</v>
      </c>
      <c r="C239" s="243">
        <v>117.872266300981</v>
      </c>
      <c r="H239"/>
      <c r="I239"/>
    </row>
    <row r="240" spans="2:9" x14ac:dyDescent="0.45">
      <c r="B240" s="244">
        <v>177</v>
      </c>
      <c r="C240" s="243">
        <v>115.25023536212396</v>
      </c>
      <c r="H240"/>
      <c r="I240"/>
    </row>
    <row r="241" spans="2:3" x14ac:dyDescent="0.45">
      <c r="B241" s="244">
        <v>178</v>
      </c>
      <c r="C241" s="243">
        <v>58.935006162958942</v>
      </c>
    </row>
    <row r="242" spans="2:3" x14ac:dyDescent="0.45">
      <c r="B242" s="244">
        <v>179</v>
      </c>
      <c r="C242" s="243">
        <v>93.955366899440321</v>
      </c>
    </row>
    <row r="243" spans="2:3" x14ac:dyDescent="0.45">
      <c r="B243" s="244">
        <v>180</v>
      </c>
      <c r="C243" s="243">
        <v>111.01894387901595</v>
      </c>
    </row>
    <row r="244" spans="2:3" x14ac:dyDescent="0.45">
      <c r="B244" s="244">
        <v>181</v>
      </c>
      <c r="C244" s="243">
        <v>93.595649034126211</v>
      </c>
    </row>
    <row r="245" spans="2:3" x14ac:dyDescent="0.45">
      <c r="B245" s="244">
        <v>182</v>
      </c>
      <c r="C245" s="243">
        <v>117.2391018820411</v>
      </c>
    </row>
    <row r="246" spans="2:3" x14ac:dyDescent="0.45">
      <c r="B246" s="244">
        <v>183</v>
      </c>
      <c r="C246" s="243">
        <v>85.034312255826336</v>
      </c>
    </row>
    <row r="247" spans="2:3" x14ac:dyDescent="0.45">
      <c r="B247" s="244">
        <v>184</v>
      </c>
      <c r="C247" s="243">
        <v>81.386008132707275</v>
      </c>
    </row>
    <row r="248" spans="2:3" x14ac:dyDescent="0.45">
      <c r="B248" s="244">
        <v>185</v>
      </c>
      <c r="C248" s="243">
        <v>107.34399095394447</v>
      </c>
    </row>
    <row r="249" spans="2:3" x14ac:dyDescent="0.45">
      <c r="B249" s="244">
        <v>186</v>
      </c>
      <c r="C249" s="243">
        <v>101.0402341908903</v>
      </c>
    </row>
    <row r="250" spans="2:3" x14ac:dyDescent="0.45">
      <c r="B250" s="244">
        <v>187</v>
      </c>
      <c r="C250" s="243">
        <v>134.12313757721168</v>
      </c>
    </row>
    <row r="251" spans="2:3" x14ac:dyDescent="0.45">
      <c r="B251" s="244">
        <v>188</v>
      </c>
      <c r="C251" s="243">
        <v>133.98677658992807</v>
      </c>
    </row>
    <row r="252" spans="2:3" x14ac:dyDescent="0.45">
      <c r="B252" s="244">
        <v>189</v>
      </c>
      <c r="C252" s="243">
        <v>76.030448612981374</v>
      </c>
    </row>
    <row r="253" spans="2:3" x14ac:dyDescent="0.45">
      <c r="B253" s="244">
        <v>190</v>
      </c>
      <c r="C253" s="243">
        <v>154.76469215325406</v>
      </c>
    </row>
    <row r="254" spans="2:3" x14ac:dyDescent="0.45">
      <c r="B254" s="244">
        <v>191</v>
      </c>
      <c r="C254" s="243">
        <v>130.15052501798348</v>
      </c>
    </row>
    <row r="255" spans="2:3" x14ac:dyDescent="0.45">
      <c r="B255" s="244">
        <v>192</v>
      </c>
      <c r="C255" s="243">
        <v>98.907161777922369</v>
      </c>
    </row>
    <row r="256" spans="2:3" x14ac:dyDescent="0.45">
      <c r="B256" s="244">
        <v>193</v>
      </c>
      <c r="C256" s="243">
        <v>137.66343320431432</v>
      </c>
    </row>
    <row r="257" spans="2:3" x14ac:dyDescent="0.45">
      <c r="B257" s="244">
        <v>194</v>
      </c>
      <c r="C257" s="243">
        <v>109.46436957925785</v>
      </c>
    </row>
    <row r="258" spans="2:3" x14ac:dyDescent="0.45">
      <c r="B258" s="244">
        <v>195</v>
      </c>
      <c r="C258" s="243">
        <v>76.401586678960157</v>
      </c>
    </row>
    <row r="259" spans="2:3" x14ac:dyDescent="0.45">
      <c r="B259" s="244">
        <v>196</v>
      </c>
      <c r="C259" s="243">
        <v>118.32286281297721</v>
      </c>
    </row>
    <row r="260" spans="2:3" x14ac:dyDescent="0.45">
      <c r="B260" s="244">
        <v>197</v>
      </c>
      <c r="C260" s="243">
        <v>103.60955249610438</v>
      </c>
    </row>
    <row r="261" spans="2:3" x14ac:dyDescent="0.45">
      <c r="B261" s="244">
        <v>198</v>
      </c>
      <c r="C261" s="243">
        <v>104.24363221287898</v>
      </c>
    </row>
    <row r="262" spans="2:3" x14ac:dyDescent="0.45">
      <c r="B262" s="244">
        <v>199</v>
      </c>
      <c r="C262" s="243">
        <v>117.11527145837535</v>
      </c>
    </row>
    <row r="263" spans="2:3" x14ac:dyDescent="0.45">
      <c r="B263" s="244">
        <v>200</v>
      </c>
      <c r="C263" s="243">
        <v>159.42575708152091</v>
      </c>
    </row>
    <row r="264" spans="2:3" x14ac:dyDescent="0.45">
      <c r="B264" s="244">
        <v>201</v>
      </c>
      <c r="C264" s="243">
        <v>82.304897660652983</v>
      </c>
    </row>
    <row r="265" spans="2:3" x14ac:dyDescent="0.45">
      <c r="B265" s="244">
        <v>202</v>
      </c>
      <c r="C265" s="243">
        <v>134.02867634843386</v>
      </c>
    </row>
    <row r="266" spans="2:3" x14ac:dyDescent="0.45">
      <c r="B266" s="244">
        <v>203</v>
      </c>
      <c r="C266" s="243">
        <v>81.477812583012579</v>
      </c>
    </row>
    <row r="267" spans="2:3" x14ac:dyDescent="0.45">
      <c r="B267" s="244">
        <v>204</v>
      </c>
      <c r="C267" s="243">
        <v>132.0431461985342</v>
      </c>
    </row>
    <row r="268" spans="2:3" x14ac:dyDescent="0.45">
      <c r="B268" s="244">
        <v>205</v>
      </c>
      <c r="C268" s="243">
        <v>107.70172126141676</v>
      </c>
    </row>
    <row r="269" spans="2:3" x14ac:dyDescent="0.45">
      <c r="B269" s="244">
        <v>206</v>
      </c>
      <c r="C269" s="243">
        <v>118.99007553887677</v>
      </c>
    </row>
    <row r="270" spans="2:3" x14ac:dyDescent="0.45">
      <c r="B270" s="244">
        <v>207</v>
      </c>
      <c r="C270" s="243">
        <v>84.805865925423205</v>
      </c>
    </row>
    <row r="271" spans="2:3" x14ac:dyDescent="0.45">
      <c r="B271" s="244">
        <v>208</v>
      </c>
      <c r="C271" s="243">
        <v>102.86496382622104</v>
      </c>
    </row>
    <row r="272" spans="2:3" x14ac:dyDescent="0.45">
      <c r="B272" s="244">
        <v>209</v>
      </c>
      <c r="C272" s="243">
        <v>117.0070425116065</v>
      </c>
    </row>
    <row r="273" spans="2:3" x14ac:dyDescent="0.45">
      <c r="B273" s="244">
        <v>210</v>
      </c>
      <c r="C273" s="243">
        <v>112.77686080431756</v>
      </c>
    </row>
    <row r="274" spans="2:3" x14ac:dyDescent="0.45">
      <c r="B274" s="244">
        <v>211</v>
      </c>
      <c r="C274" s="243">
        <v>138.90320432814804</v>
      </c>
    </row>
    <row r="275" spans="2:3" x14ac:dyDescent="0.45">
      <c r="B275" s="244">
        <v>212</v>
      </c>
      <c r="C275" s="243">
        <v>115.48583776196152</v>
      </c>
    </row>
    <row r="276" spans="2:3" x14ac:dyDescent="0.45">
      <c r="B276" s="244">
        <v>213</v>
      </c>
      <c r="C276" s="243">
        <v>121.87069375583417</v>
      </c>
    </row>
    <row r="277" spans="2:3" x14ac:dyDescent="0.45">
      <c r="B277" s="244">
        <v>214</v>
      </c>
      <c r="C277" s="243">
        <v>113.39614711765954</v>
      </c>
    </row>
    <row r="278" spans="2:3" x14ac:dyDescent="0.45">
      <c r="B278" s="244">
        <v>215</v>
      </c>
      <c r="C278" s="243">
        <v>114.00956459488971</v>
      </c>
    </row>
    <row r="279" spans="2:3" x14ac:dyDescent="0.45">
      <c r="B279" s="244">
        <v>216</v>
      </c>
      <c r="C279" s="243">
        <v>100.58826253459696</v>
      </c>
    </row>
    <row r="280" spans="2:3" x14ac:dyDescent="0.45">
      <c r="B280" s="244">
        <v>217</v>
      </c>
      <c r="C280" s="243">
        <v>185.57722932078394</v>
      </c>
    </row>
    <row r="281" spans="2:3" x14ac:dyDescent="0.45">
      <c r="B281" s="244">
        <v>218</v>
      </c>
      <c r="C281" s="243">
        <v>111.29881972182402</v>
      </c>
    </row>
    <row r="282" spans="2:3" x14ac:dyDescent="0.45">
      <c r="B282" s="244">
        <v>219</v>
      </c>
      <c r="C282" s="243">
        <v>113.44528313044592</v>
      </c>
    </row>
    <row r="283" spans="2:3" x14ac:dyDescent="0.45">
      <c r="B283" s="244">
        <v>220</v>
      </c>
      <c r="C283" s="243">
        <v>118.30938742094294</v>
      </c>
    </row>
    <row r="284" spans="2:3" x14ac:dyDescent="0.45">
      <c r="B284" s="244">
        <v>221</v>
      </c>
      <c r="C284" s="243">
        <v>98.572452574104517</v>
      </c>
    </row>
    <row r="285" spans="2:3" x14ac:dyDescent="0.45">
      <c r="B285" s="244">
        <v>222</v>
      </c>
      <c r="C285" s="243">
        <v>121.25301847352972</v>
      </c>
    </row>
    <row r="286" spans="2:3" x14ac:dyDescent="0.45">
      <c r="B286" s="244">
        <v>223</v>
      </c>
      <c r="C286" s="243">
        <v>85.752035733732669</v>
      </c>
    </row>
    <row r="287" spans="2:3" x14ac:dyDescent="0.45">
      <c r="B287" s="244">
        <v>224</v>
      </c>
      <c r="C287" s="243">
        <v>107.33823261404086</v>
      </c>
    </row>
    <row r="288" spans="2:3" x14ac:dyDescent="0.45">
      <c r="B288" s="244">
        <v>225</v>
      </c>
      <c r="C288" s="243">
        <v>144.15644761652314</v>
      </c>
    </row>
    <row r="289" spans="2:3" x14ac:dyDescent="0.45">
      <c r="B289" s="244">
        <v>226</v>
      </c>
      <c r="C289" s="243">
        <v>117.85732770198497</v>
      </c>
    </row>
    <row r="290" spans="2:3" x14ac:dyDescent="0.45">
      <c r="B290" s="244">
        <v>227</v>
      </c>
      <c r="C290" s="243">
        <v>123.92879938558555</v>
      </c>
    </row>
    <row r="291" spans="2:3" x14ac:dyDescent="0.45">
      <c r="B291" s="244">
        <v>228</v>
      </c>
      <c r="C291" s="243">
        <v>132.29186168807863</v>
      </c>
    </row>
    <row r="292" spans="2:3" x14ac:dyDescent="0.45">
      <c r="B292" s="244">
        <v>229</v>
      </c>
      <c r="C292" s="243">
        <v>112.48893401119764</v>
      </c>
    </row>
    <row r="293" spans="2:3" x14ac:dyDescent="0.45">
      <c r="B293" s="244">
        <v>230</v>
      </c>
      <c r="C293" s="243">
        <v>109.67936500240991</v>
      </c>
    </row>
    <row r="294" spans="2:3" x14ac:dyDescent="0.45">
      <c r="B294" s="244">
        <v>231</v>
      </c>
      <c r="C294" s="243">
        <v>129.28811346164983</v>
      </c>
    </row>
    <row r="295" spans="2:3" x14ac:dyDescent="0.45">
      <c r="B295" s="244">
        <v>232</v>
      </c>
      <c r="C295" s="243">
        <v>150.22825263215904</v>
      </c>
    </row>
    <row r="296" spans="2:3" x14ac:dyDescent="0.45">
      <c r="B296" s="244">
        <v>233</v>
      </c>
      <c r="C296" s="243">
        <v>156.85422514169602</v>
      </c>
    </row>
    <row r="297" spans="2:3" x14ac:dyDescent="0.45">
      <c r="B297" s="244">
        <v>234</v>
      </c>
      <c r="C297" s="243">
        <v>119.36058636780101</v>
      </c>
    </row>
    <row r="298" spans="2:3" x14ac:dyDescent="0.45">
      <c r="B298" s="244">
        <v>235</v>
      </c>
      <c r="C298" s="243">
        <v>136.8420710405413</v>
      </c>
    </row>
    <row r="299" spans="2:3" x14ac:dyDescent="0.45">
      <c r="B299" s="244">
        <v>236</v>
      </c>
      <c r="C299" s="243">
        <v>143.07225220265173</v>
      </c>
    </row>
    <row r="300" spans="2:3" x14ac:dyDescent="0.45">
      <c r="B300" s="244">
        <v>237</v>
      </c>
      <c r="C300" s="243">
        <v>160.0011366041945</v>
      </c>
    </row>
    <row r="301" spans="2:3" x14ac:dyDescent="0.45">
      <c r="B301" s="244">
        <v>238</v>
      </c>
      <c r="C301" s="243">
        <v>93.141009682784841</v>
      </c>
    </row>
    <row r="302" spans="2:3" x14ac:dyDescent="0.45">
      <c r="B302" s="244">
        <v>239</v>
      </c>
      <c r="C302" s="243">
        <v>140.50820801508604</v>
      </c>
    </row>
    <row r="303" spans="2:3" x14ac:dyDescent="0.45">
      <c r="B303" s="244">
        <v>240</v>
      </c>
      <c r="C303" s="243">
        <v>109.98175116078849</v>
      </c>
    </row>
    <row r="304" spans="2:3" x14ac:dyDescent="0.45">
      <c r="B304" s="244">
        <v>241</v>
      </c>
      <c r="C304" s="243">
        <v>124.39528864525727</v>
      </c>
    </row>
    <row r="305" spans="2:3" x14ac:dyDescent="0.45">
      <c r="B305" s="244">
        <v>242</v>
      </c>
      <c r="C305" s="243">
        <v>104.00710398681733</v>
      </c>
    </row>
    <row r="306" spans="2:3" x14ac:dyDescent="0.45">
      <c r="B306" s="244">
        <v>243</v>
      </c>
      <c r="C306" s="243">
        <v>136.06094909976048</v>
      </c>
    </row>
    <row r="307" spans="2:3" x14ac:dyDescent="0.45">
      <c r="B307" s="244">
        <v>244</v>
      </c>
      <c r="C307" s="243">
        <v>75.903465594633076</v>
      </c>
    </row>
    <row r="308" spans="2:3" x14ac:dyDescent="0.45">
      <c r="B308" s="244">
        <v>245</v>
      </c>
      <c r="C308" s="243">
        <v>145.04086734812319</v>
      </c>
    </row>
    <row r="309" spans="2:3" x14ac:dyDescent="0.45">
      <c r="B309" s="244">
        <v>246</v>
      </c>
      <c r="C309" s="243">
        <v>90.589245868435853</v>
      </c>
    </row>
    <row r="310" spans="2:3" x14ac:dyDescent="0.45">
      <c r="B310" s="244">
        <v>247</v>
      </c>
      <c r="C310" s="243">
        <v>116.78219345091127</v>
      </c>
    </row>
    <row r="311" spans="2:3" x14ac:dyDescent="0.45">
      <c r="B311" s="244">
        <v>248</v>
      </c>
      <c r="C311" s="243">
        <v>168.06374488903344</v>
      </c>
    </row>
    <row r="312" spans="2:3" x14ac:dyDescent="0.45">
      <c r="B312" s="244">
        <v>249</v>
      </c>
      <c r="C312" s="243">
        <v>118.98453657969114</v>
      </c>
    </row>
    <row r="313" spans="2:3" x14ac:dyDescent="0.45">
      <c r="B313" s="244">
        <v>250</v>
      </c>
      <c r="C313" s="243">
        <v>119.76441539358697</v>
      </c>
    </row>
    <row r="314" spans="2:3" x14ac:dyDescent="0.45">
      <c r="B314" s="244">
        <v>251</v>
      </c>
      <c r="C314" s="243">
        <v>129.57140528494602</v>
      </c>
    </row>
    <row r="315" spans="2:3" x14ac:dyDescent="0.45">
      <c r="B315" s="244">
        <v>252</v>
      </c>
      <c r="C315" s="243">
        <v>134.68643570160063</v>
      </c>
    </row>
    <row r="316" spans="2:3" x14ac:dyDescent="0.45">
      <c r="B316" s="244">
        <v>253</v>
      </c>
      <c r="C316" s="243">
        <v>93.612986259227668</v>
      </c>
    </row>
    <row r="317" spans="2:3" x14ac:dyDescent="0.45">
      <c r="B317" s="244">
        <v>254</v>
      </c>
      <c r="C317" s="243">
        <v>80.39147711721759</v>
      </c>
    </row>
    <row r="318" spans="2:3" x14ac:dyDescent="0.45">
      <c r="B318" s="244">
        <v>255</v>
      </c>
      <c r="C318" s="243">
        <v>113.3818794242874</v>
      </c>
    </row>
    <row r="319" spans="2:3" x14ac:dyDescent="0.45">
      <c r="B319" s="244">
        <v>256</v>
      </c>
      <c r="C319" s="243">
        <v>109.67919344194293</v>
      </c>
    </row>
    <row r="320" spans="2:3" x14ac:dyDescent="0.45">
      <c r="B320" s="244">
        <v>257</v>
      </c>
      <c r="C320" s="243">
        <v>128.13386063686326</v>
      </c>
    </row>
    <row r="321" spans="2:3" x14ac:dyDescent="0.45">
      <c r="B321" s="244">
        <v>258</v>
      </c>
      <c r="C321" s="243">
        <v>130.65466971055253</v>
      </c>
    </row>
    <row r="322" spans="2:3" x14ac:dyDescent="0.45">
      <c r="B322" s="244">
        <v>259</v>
      </c>
      <c r="C322" s="243">
        <v>102.73394881571858</v>
      </c>
    </row>
    <row r="323" spans="2:3" x14ac:dyDescent="0.45">
      <c r="B323" s="244">
        <v>260</v>
      </c>
      <c r="C323" s="243">
        <v>91.732835538735387</v>
      </c>
    </row>
    <row r="324" spans="2:3" x14ac:dyDescent="0.45">
      <c r="B324" s="244">
        <v>261</v>
      </c>
      <c r="C324" s="243">
        <v>124.91988066294631</v>
      </c>
    </row>
    <row r="325" spans="2:3" x14ac:dyDescent="0.45">
      <c r="B325" s="244">
        <v>262</v>
      </c>
      <c r="C325" s="243">
        <v>130.14722716288722</v>
      </c>
    </row>
    <row r="326" spans="2:3" x14ac:dyDescent="0.45">
      <c r="B326" s="244">
        <v>263</v>
      </c>
      <c r="C326" s="243">
        <v>86.738344232725211</v>
      </c>
    </row>
    <row r="327" spans="2:3" x14ac:dyDescent="0.45">
      <c r="B327" s="244">
        <v>264</v>
      </c>
      <c r="C327" s="243">
        <v>85.477823254366797</v>
      </c>
    </row>
    <row r="328" spans="2:3" x14ac:dyDescent="0.45">
      <c r="B328" s="244">
        <v>265</v>
      </c>
      <c r="C328" s="243">
        <v>128.33866218850304</v>
      </c>
    </row>
    <row r="329" spans="2:3" x14ac:dyDescent="0.45">
      <c r="B329" s="244">
        <v>266</v>
      </c>
      <c r="C329" s="243">
        <v>120.5057971741486</v>
      </c>
    </row>
    <row r="330" spans="2:3" x14ac:dyDescent="0.45">
      <c r="B330" s="244">
        <v>267</v>
      </c>
      <c r="C330" s="243">
        <v>159.28230451324379</v>
      </c>
    </row>
    <row r="331" spans="2:3" x14ac:dyDescent="0.45">
      <c r="B331" s="244">
        <v>268</v>
      </c>
      <c r="C331" s="243">
        <v>139.46892020063476</v>
      </c>
    </row>
    <row r="332" spans="2:3" x14ac:dyDescent="0.45">
      <c r="B332" s="244">
        <v>269</v>
      </c>
      <c r="C332" s="243">
        <v>131.61234182504617</v>
      </c>
    </row>
    <row r="333" spans="2:3" x14ac:dyDescent="0.45">
      <c r="B333" s="244">
        <v>270</v>
      </c>
      <c r="C333" s="243">
        <v>109.42011172624261</v>
      </c>
    </row>
    <row r="334" spans="2:3" x14ac:dyDescent="0.45">
      <c r="B334" s="244">
        <v>271</v>
      </c>
      <c r="C334" s="243">
        <v>141.61296080776629</v>
      </c>
    </row>
    <row r="335" spans="2:3" x14ac:dyDescent="0.45">
      <c r="B335" s="244">
        <v>272</v>
      </c>
      <c r="C335" s="243">
        <v>79.13768957425593</v>
      </c>
    </row>
    <row r="336" spans="2:3" x14ac:dyDescent="0.45">
      <c r="B336" s="244">
        <v>273</v>
      </c>
      <c r="C336" s="243">
        <v>122.7732623064921</v>
      </c>
    </row>
    <row r="337" spans="2:3" x14ac:dyDescent="0.45">
      <c r="B337" s="244">
        <v>274</v>
      </c>
      <c r="C337" s="243">
        <v>77.464669249834472</v>
      </c>
    </row>
    <row r="338" spans="2:3" x14ac:dyDescent="0.45">
      <c r="B338" s="244">
        <v>275</v>
      </c>
      <c r="C338" s="243">
        <v>129.60120325341589</v>
      </c>
    </row>
    <row r="339" spans="2:3" x14ac:dyDescent="0.45">
      <c r="B339" s="244">
        <v>276</v>
      </c>
      <c r="C339" s="243">
        <v>147.70016678675128</v>
      </c>
    </row>
    <row r="340" spans="2:3" x14ac:dyDescent="0.45">
      <c r="B340" s="244">
        <v>277</v>
      </c>
      <c r="C340" s="243">
        <v>113.65893135605826</v>
      </c>
    </row>
    <row r="341" spans="2:3" x14ac:dyDescent="0.45">
      <c r="B341" s="244">
        <v>278</v>
      </c>
      <c r="C341" s="243">
        <v>128.40700036552306</v>
      </c>
    </row>
    <row r="342" spans="2:3" x14ac:dyDescent="0.45">
      <c r="B342" s="244">
        <v>279</v>
      </c>
      <c r="C342" s="243">
        <v>110.34639604424409</v>
      </c>
    </row>
    <row r="343" spans="2:3" x14ac:dyDescent="0.45">
      <c r="B343" s="244">
        <v>280</v>
      </c>
      <c r="C343" s="243">
        <v>134.26043181168072</v>
      </c>
    </row>
    <row r="344" spans="2:3" x14ac:dyDescent="0.45">
      <c r="B344" s="244">
        <v>281</v>
      </c>
      <c r="C344" s="243">
        <v>166.88507781400614</v>
      </c>
    </row>
    <row r="345" spans="2:3" x14ac:dyDescent="0.45">
      <c r="B345" s="244">
        <v>282</v>
      </c>
      <c r="C345" s="243">
        <v>97.608572223794269</v>
      </c>
    </row>
    <row r="346" spans="2:3" x14ac:dyDescent="0.45">
      <c r="B346" s="244">
        <v>283</v>
      </c>
      <c r="C346" s="243">
        <v>98.583743801751879</v>
      </c>
    </row>
    <row r="347" spans="2:3" x14ac:dyDescent="0.45">
      <c r="B347" s="244">
        <v>284</v>
      </c>
      <c r="C347" s="243">
        <v>85.387427870284398</v>
      </c>
    </row>
    <row r="348" spans="2:3" x14ac:dyDescent="0.45">
      <c r="B348" s="244">
        <v>285</v>
      </c>
      <c r="C348" s="243">
        <v>130.31793166973557</v>
      </c>
    </row>
    <row r="349" spans="2:3" x14ac:dyDescent="0.45">
      <c r="B349" s="244">
        <v>286</v>
      </c>
      <c r="C349" s="243">
        <v>125.86651688807397</v>
      </c>
    </row>
    <row r="350" spans="2:3" x14ac:dyDescent="0.45">
      <c r="B350" s="244">
        <v>287</v>
      </c>
      <c r="C350" s="243">
        <v>70.38949484436607</v>
      </c>
    </row>
    <row r="351" spans="2:3" x14ac:dyDescent="0.45">
      <c r="B351" s="244">
        <v>288</v>
      </c>
      <c r="C351" s="243">
        <v>193.6580773604031</v>
      </c>
    </row>
    <row r="352" spans="2:3" x14ac:dyDescent="0.45">
      <c r="B352" s="244">
        <v>289</v>
      </c>
      <c r="C352" s="243">
        <v>111.3812739993412</v>
      </c>
    </row>
    <row r="353" spans="2:3" x14ac:dyDescent="0.45">
      <c r="B353" s="244">
        <v>290</v>
      </c>
      <c r="C353" s="243">
        <v>93.401955852894545</v>
      </c>
    </row>
    <row r="354" spans="2:3" x14ac:dyDescent="0.45">
      <c r="B354" s="244">
        <v>291</v>
      </c>
      <c r="C354" s="243">
        <v>123.45316075783396</v>
      </c>
    </row>
    <row r="355" spans="2:3" x14ac:dyDescent="0.45">
      <c r="B355" s="244">
        <v>292</v>
      </c>
      <c r="C355" s="243">
        <v>111.05225946741778</v>
      </c>
    </row>
    <row r="356" spans="2:3" x14ac:dyDescent="0.45">
      <c r="B356" s="244">
        <v>293</v>
      </c>
      <c r="C356" s="243">
        <v>80.705847713718711</v>
      </c>
    </row>
    <row r="357" spans="2:3" x14ac:dyDescent="0.45">
      <c r="B357" s="244">
        <v>294</v>
      </c>
      <c r="C357" s="243">
        <v>133.3824280481422</v>
      </c>
    </row>
    <row r="358" spans="2:3" x14ac:dyDescent="0.45">
      <c r="B358" s="244">
        <v>295</v>
      </c>
      <c r="C358" s="243">
        <v>109.61667042529933</v>
      </c>
    </row>
    <row r="359" spans="2:3" x14ac:dyDescent="0.45">
      <c r="B359" s="244">
        <v>296</v>
      </c>
      <c r="C359" s="243">
        <v>115.93140230000697</v>
      </c>
    </row>
    <row r="360" spans="2:3" x14ac:dyDescent="0.45">
      <c r="B360" s="244">
        <v>297</v>
      </c>
      <c r="C360" s="243">
        <v>98.309837183551437</v>
      </c>
    </row>
    <row r="361" spans="2:3" x14ac:dyDescent="0.45">
      <c r="B361" s="244">
        <v>298</v>
      </c>
      <c r="C361" s="243">
        <v>111.15524549284285</v>
      </c>
    </row>
    <row r="362" spans="2:3" x14ac:dyDescent="0.45">
      <c r="B362" s="244">
        <v>299</v>
      </c>
      <c r="C362" s="243">
        <v>144.11628508970998</v>
      </c>
    </row>
    <row r="363" spans="2:3" x14ac:dyDescent="0.45">
      <c r="B363" s="244">
        <v>300</v>
      </c>
      <c r="C363" s="243">
        <v>138.63390604306892</v>
      </c>
    </row>
    <row r="364" spans="2:3" x14ac:dyDescent="0.45">
      <c r="B364" s="244">
        <v>301</v>
      </c>
      <c r="C364" s="243">
        <v>96.39591260465663</v>
      </c>
    </row>
    <row r="365" spans="2:3" x14ac:dyDescent="0.45">
      <c r="B365" s="244">
        <v>302</v>
      </c>
      <c r="C365" s="243">
        <v>108.46026524909088</v>
      </c>
    </row>
    <row r="366" spans="2:3" x14ac:dyDescent="0.45">
      <c r="B366" s="244">
        <v>303</v>
      </c>
      <c r="C366" s="243">
        <v>62.91234499043064</v>
      </c>
    </row>
    <row r="367" spans="2:3" x14ac:dyDescent="0.45">
      <c r="B367" s="244">
        <v>304</v>
      </c>
      <c r="C367" s="243">
        <v>133.71314407973858</v>
      </c>
    </row>
    <row r="368" spans="2:3" x14ac:dyDescent="0.45">
      <c r="B368" s="244">
        <v>305</v>
      </c>
      <c r="C368" s="243">
        <v>159.85217680421721</v>
      </c>
    </row>
    <row r="369" spans="2:3" x14ac:dyDescent="0.45">
      <c r="B369" s="244">
        <v>306</v>
      </c>
      <c r="C369" s="243">
        <v>64.022487088479977</v>
      </c>
    </row>
    <row r="370" spans="2:3" x14ac:dyDescent="0.45">
      <c r="B370" s="244">
        <v>307</v>
      </c>
      <c r="C370" s="243">
        <v>134.66615268668244</v>
      </c>
    </row>
    <row r="371" spans="2:3" x14ac:dyDescent="0.45">
      <c r="B371" s="244">
        <v>308</v>
      </c>
      <c r="C371" s="243">
        <v>109.17661423665692</v>
      </c>
    </row>
    <row r="372" spans="2:3" x14ac:dyDescent="0.45">
      <c r="B372" s="244">
        <v>309</v>
      </c>
      <c r="C372" s="243">
        <v>147.26783781387473</v>
      </c>
    </row>
    <row r="373" spans="2:3" x14ac:dyDescent="0.45">
      <c r="B373" s="244">
        <v>310</v>
      </c>
      <c r="C373" s="243">
        <v>101.8855917724462</v>
      </c>
    </row>
    <row r="374" spans="2:3" x14ac:dyDescent="0.45">
      <c r="B374" s="244">
        <v>311</v>
      </c>
      <c r="C374" s="243">
        <v>174.51507825129653</v>
      </c>
    </row>
    <row r="375" spans="2:3" x14ac:dyDescent="0.45">
      <c r="B375" s="244">
        <v>312</v>
      </c>
      <c r="C375" s="243">
        <v>88.139872667799423</v>
      </c>
    </row>
    <row r="376" spans="2:3" x14ac:dyDescent="0.45">
      <c r="B376" s="244">
        <v>313</v>
      </c>
      <c r="C376" s="243">
        <v>129.64487758795553</v>
      </c>
    </row>
    <row r="377" spans="2:3" x14ac:dyDescent="0.45">
      <c r="B377" s="244">
        <v>314</v>
      </c>
      <c r="C377" s="243">
        <v>142.07292412512575</v>
      </c>
    </row>
    <row r="378" spans="2:3" x14ac:dyDescent="0.45">
      <c r="B378" s="244">
        <v>315</v>
      </c>
      <c r="C378" s="243">
        <v>120.90092451212534</v>
      </c>
    </row>
    <row r="379" spans="2:3" x14ac:dyDescent="0.45">
      <c r="B379" s="244">
        <v>316</v>
      </c>
      <c r="C379" s="243">
        <v>90.908630379666022</v>
      </c>
    </row>
    <row r="380" spans="2:3" x14ac:dyDescent="0.45">
      <c r="B380" s="244">
        <v>317</v>
      </c>
      <c r="C380" s="243">
        <v>115.44519146417538</v>
      </c>
    </row>
    <row r="381" spans="2:3" x14ac:dyDescent="0.45">
      <c r="B381" s="244">
        <v>318</v>
      </c>
      <c r="C381" s="243">
        <v>100.43774219342143</v>
      </c>
    </row>
    <row r="382" spans="2:3" x14ac:dyDescent="0.45">
      <c r="B382" s="244">
        <v>319</v>
      </c>
      <c r="C382" s="243">
        <v>85.922294565410851</v>
      </c>
    </row>
    <row r="383" spans="2:3" x14ac:dyDescent="0.45">
      <c r="B383" s="244">
        <v>320</v>
      </c>
      <c r="C383" s="243">
        <v>115.90026799387847</v>
      </c>
    </row>
    <row r="384" spans="2:3" x14ac:dyDescent="0.45">
      <c r="B384" s="244">
        <v>321</v>
      </c>
      <c r="C384" s="243">
        <v>106.12335394591699</v>
      </c>
    </row>
    <row r="385" spans="2:3" x14ac:dyDescent="0.45">
      <c r="B385" s="244">
        <v>322</v>
      </c>
      <c r="C385" s="243">
        <v>146.68647264857637</v>
      </c>
    </row>
    <row r="386" spans="2:3" x14ac:dyDescent="0.45">
      <c r="B386" s="244">
        <v>323</v>
      </c>
      <c r="C386" s="243">
        <v>53.935844563600199</v>
      </c>
    </row>
    <row r="387" spans="2:3" x14ac:dyDescent="0.45">
      <c r="B387" s="244">
        <v>324</v>
      </c>
      <c r="C387" s="243">
        <v>70.560934452278445</v>
      </c>
    </row>
    <row r="388" spans="2:3" x14ac:dyDescent="0.45">
      <c r="B388" s="244">
        <v>325</v>
      </c>
      <c r="C388" s="243">
        <v>96.80900519677445</v>
      </c>
    </row>
    <row r="389" spans="2:3" x14ac:dyDescent="0.45">
      <c r="B389" s="244">
        <v>326</v>
      </c>
      <c r="C389" s="243">
        <v>116.99569927563616</v>
      </c>
    </row>
    <row r="390" spans="2:3" x14ac:dyDescent="0.45">
      <c r="B390" s="244">
        <v>327</v>
      </c>
      <c r="C390" s="243">
        <v>125.18584471586207</v>
      </c>
    </row>
    <row r="391" spans="2:3" x14ac:dyDescent="0.45">
      <c r="B391" s="244">
        <v>328</v>
      </c>
      <c r="C391" s="243">
        <v>144.79890196091719</v>
      </c>
    </row>
    <row r="392" spans="2:3" x14ac:dyDescent="0.45">
      <c r="B392" s="244">
        <v>329</v>
      </c>
      <c r="C392" s="243">
        <v>128.98876868728334</v>
      </c>
    </row>
    <row r="393" spans="2:3" x14ac:dyDescent="0.45">
      <c r="B393" s="244">
        <v>330</v>
      </c>
      <c r="C393" s="243">
        <v>90.160048195963228</v>
      </c>
    </row>
    <row r="394" spans="2:3" x14ac:dyDescent="0.45">
      <c r="B394" s="244">
        <v>331</v>
      </c>
      <c r="C394" s="243">
        <v>152.58746138806384</v>
      </c>
    </row>
    <row r="395" spans="2:3" x14ac:dyDescent="0.45">
      <c r="B395" s="244">
        <v>332</v>
      </c>
      <c r="C395" s="243">
        <v>128.98262257154414</v>
      </c>
    </row>
    <row r="396" spans="2:3" x14ac:dyDescent="0.45">
      <c r="B396" s="244">
        <v>333</v>
      </c>
      <c r="C396" s="243">
        <v>96.99559780641458</v>
      </c>
    </row>
    <row r="397" spans="2:3" x14ac:dyDescent="0.45">
      <c r="B397" s="244">
        <v>334</v>
      </c>
      <c r="C397" s="243">
        <v>129.70764735101022</v>
      </c>
    </row>
    <row r="398" spans="2:3" x14ac:dyDescent="0.45">
      <c r="B398" s="244">
        <v>335</v>
      </c>
      <c r="C398" s="243">
        <v>122.59074103418438</v>
      </c>
    </row>
    <row r="399" spans="2:3" x14ac:dyDescent="0.45">
      <c r="B399" s="244">
        <v>336</v>
      </c>
      <c r="C399" s="243">
        <v>116.73987566294781</v>
      </c>
    </row>
    <row r="400" spans="2:3" x14ac:dyDescent="0.45">
      <c r="B400" s="244">
        <v>337</v>
      </c>
      <c r="C400" s="243">
        <v>100.88260934660295</v>
      </c>
    </row>
    <row r="401" spans="2:3" x14ac:dyDescent="0.45">
      <c r="B401" s="244">
        <v>338</v>
      </c>
      <c r="C401" s="243">
        <v>115.09244370408649</v>
      </c>
    </row>
    <row r="402" spans="2:3" x14ac:dyDescent="0.45">
      <c r="B402" s="244">
        <v>339</v>
      </c>
      <c r="C402" s="243">
        <v>128.19604800374989</v>
      </c>
    </row>
    <row r="403" spans="2:3" x14ac:dyDescent="0.45">
      <c r="B403" s="244">
        <v>340</v>
      </c>
      <c r="C403" s="243">
        <v>109.83134609610458</v>
      </c>
    </row>
    <row r="404" spans="2:3" x14ac:dyDescent="0.45">
      <c r="B404" s="244">
        <v>341</v>
      </c>
      <c r="C404" s="243">
        <v>114.94958356232769</v>
      </c>
    </row>
    <row r="405" spans="2:3" x14ac:dyDescent="0.45">
      <c r="B405" s="244">
        <v>342</v>
      </c>
      <c r="C405" s="243">
        <v>155.74351890236207</v>
      </c>
    </row>
    <row r="406" spans="2:3" x14ac:dyDescent="0.45">
      <c r="B406" s="244">
        <v>343</v>
      </c>
      <c r="C406" s="243">
        <v>76.093158207250539</v>
      </c>
    </row>
    <row r="407" spans="2:3" x14ac:dyDescent="0.45">
      <c r="B407" s="244">
        <v>344</v>
      </c>
      <c r="C407" s="243">
        <v>118.67710578873192</v>
      </c>
    </row>
    <row r="408" spans="2:3" x14ac:dyDescent="0.45">
      <c r="B408" s="244">
        <v>345</v>
      </c>
      <c r="C408" s="243">
        <v>151.35352533654913</v>
      </c>
    </row>
    <row r="409" spans="2:3" x14ac:dyDescent="0.45">
      <c r="B409" s="244">
        <v>346</v>
      </c>
      <c r="C409" s="243">
        <v>107.57728556266072</v>
      </c>
    </row>
    <row r="410" spans="2:3" x14ac:dyDescent="0.45">
      <c r="B410" s="244">
        <v>347</v>
      </c>
      <c r="C410" s="243">
        <v>103.94869979472783</v>
      </c>
    </row>
    <row r="411" spans="2:3" x14ac:dyDescent="0.45">
      <c r="B411" s="244">
        <v>348</v>
      </c>
      <c r="C411" s="243">
        <v>96.935618968776808</v>
      </c>
    </row>
    <row r="412" spans="2:3" x14ac:dyDescent="0.45">
      <c r="B412" s="244">
        <v>349</v>
      </c>
      <c r="C412" s="243">
        <v>148.65584124563406</v>
      </c>
    </row>
    <row r="413" spans="2:3" x14ac:dyDescent="0.45">
      <c r="B413" s="244">
        <v>350</v>
      </c>
      <c r="C413" s="243">
        <v>102.9952197895493</v>
      </c>
    </row>
    <row r="414" spans="2:3" x14ac:dyDescent="0.45">
      <c r="B414" s="244">
        <v>351</v>
      </c>
      <c r="C414" s="243">
        <v>123.41374803924509</v>
      </c>
    </row>
    <row r="415" spans="2:3" x14ac:dyDescent="0.45">
      <c r="B415" s="244">
        <v>352</v>
      </c>
      <c r="C415" s="243">
        <v>124.62684688604129</v>
      </c>
    </row>
    <row r="416" spans="2:3" x14ac:dyDescent="0.45">
      <c r="B416" s="244">
        <v>353</v>
      </c>
      <c r="C416" s="243">
        <v>132.77888509637083</v>
      </c>
    </row>
    <row r="417" spans="2:3" x14ac:dyDescent="0.45">
      <c r="B417" s="244">
        <v>354</v>
      </c>
      <c r="C417" s="243">
        <v>67.360923422195867</v>
      </c>
    </row>
    <row r="418" spans="2:3" x14ac:dyDescent="0.45">
      <c r="B418" s="244">
        <v>355</v>
      </c>
      <c r="C418" s="243">
        <v>156.9578258689271</v>
      </c>
    </row>
    <row r="419" spans="2:3" x14ac:dyDescent="0.45">
      <c r="B419" s="244">
        <v>356</v>
      </c>
      <c r="C419" s="243">
        <v>135.00499519270056</v>
      </c>
    </row>
    <row r="420" spans="2:3" x14ac:dyDescent="0.45">
      <c r="B420" s="244">
        <v>357</v>
      </c>
      <c r="C420" s="243">
        <v>109.17426424297309</v>
      </c>
    </row>
    <row r="421" spans="2:3" x14ac:dyDescent="0.45">
      <c r="B421" s="244">
        <v>358</v>
      </c>
      <c r="C421" s="243">
        <v>138.47516255327946</v>
      </c>
    </row>
    <row r="422" spans="2:3" x14ac:dyDescent="0.45">
      <c r="B422" s="244">
        <v>359</v>
      </c>
      <c r="C422" s="243">
        <v>106.92473945656332</v>
      </c>
    </row>
    <row r="423" spans="2:3" x14ac:dyDescent="0.45">
      <c r="B423" s="244">
        <v>360</v>
      </c>
      <c r="C423" s="243">
        <v>103.68520192996448</v>
      </c>
    </row>
    <row r="424" spans="2:3" x14ac:dyDescent="0.45">
      <c r="B424" s="244">
        <v>361</v>
      </c>
      <c r="C424" s="243">
        <v>126.26088523704151</v>
      </c>
    </row>
    <row r="425" spans="2:3" x14ac:dyDescent="0.45">
      <c r="B425" s="244">
        <v>362</v>
      </c>
      <c r="C425" s="243">
        <v>132.7542619326741</v>
      </c>
    </row>
    <row r="426" spans="2:3" x14ac:dyDescent="0.45">
      <c r="B426" s="244">
        <v>363</v>
      </c>
      <c r="C426" s="243">
        <v>69.304051993724869</v>
      </c>
    </row>
    <row r="427" spans="2:3" x14ac:dyDescent="0.45">
      <c r="B427" s="244">
        <v>364</v>
      </c>
      <c r="C427" s="243">
        <v>125.28490630481743</v>
      </c>
    </row>
    <row r="428" spans="2:3" x14ac:dyDescent="0.45">
      <c r="B428" s="244">
        <v>365</v>
      </c>
      <c r="C428" s="243">
        <v>138.65488417247971</v>
      </c>
    </row>
    <row r="429" spans="2:3" x14ac:dyDescent="0.45">
      <c r="B429" s="244">
        <v>366</v>
      </c>
      <c r="C429" s="243">
        <v>122.16692028897943</v>
      </c>
    </row>
    <row r="430" spans="2:3" x14ac:dyDescent="0.45">
      <c r="B430" s="244">
        <v>367</v>
      </c>
      <c r="C430" s="243">
        <v>100.59716305678414</v>
      </c>
    </row>
    <row r="431" spans="2:3" x14ac:dyDescent="0.45">
      <c r="B431" s="244">
        <v>368</v>
      </c>
      <c r="C431" s="243">
        <v>139.50413872496642</v>
      </c>
    </row>
    <row r="432" spans="2:3" x14ac:dyDescent="0.45">
      <c r="B432" s="244">
        <v>369</v>
      </c>
      <c r="C432" s="243">
        <v>85.68631314111505</v>
      </c>
    </row>
    <row r="433" spans="2:3" x14ac:dyDescent="0.45">
      <c r="B433" s="244">
        <v>370</v>
      </c>
      <c r="C433" s="243">
        <v>166.62573197607929</v>
      </c>
    </row>
    <row r="434" spans="2:3" x14ac:dyDescent="0.45">
      <c r="B434" s="244">
        <v>371</v>
      </c>
      <c r="C434" s="243">
        <v>94.797970956429609</v>
      </c>
    </row>
    <row r="435" spans="2:3" x14ac:dyDescent="0.45">
      <c r="B435" s="244">
        <v>372</v>
      </c>
      <c r="C435" s="243">
        <v>80.783397352806503</v>
      </c>
    </row>
    <row r="436" spans="2:3" x14ac:dyDescent="0.45">
      <c r="B436" s="244">
        <v>373</v>
      </c>
      <c r="C436" s="243">
        <v>147.49977391976515</v>
      </c>
    </row>
    <row r="437" spans="2:3" x14ac:dyDescent="0.45">
      <c r="B437" s="244">
        <v>374</v>
      </c>
      <c r="C437" s="243">
        <v>159.29244517553414</v>
      </c>
    </row>
    <row r="438" spans="2:3" x14ac:dyDescent="0.45">
      <c r="B438" s="244">
        <v>375</v>
      </c>
      <c r="C438" s="243">
        <v>137.63636097782518</v>
      </c>
    </row>
    <row r="439" spans="2:3" x14ac:dyDescent="0.45">
      <c r="B439" s="244">
        <v>376</v>
      </c>
      <c r="C439" s="243">
        <v>135.58468803186074</v>
      </c>
    </row>
    <row r="440" spans="2:3" x14ac:dyDescent="0.45">
      <c r="B440" s="244">
        <v>377</v>
      </c>
      <c r="C440" s="243">
        <v>111.98233448322627</v>
      </c>
    </row>
    <row r="441" spans="2:3" x14ac:dyDescent="0.45">
      <c r="B441" s="244">
        <v>378</v>
      </c>
      <c r="C441" s="243">
        <v>114.59721590401401</v>
      </c>
    </row>
    <row r="442" spans="2:3" x14ac:dyDescent="0.45">
      <c r="B442" s="244">
        <v>379</v>
      </c>
      <c r="C442" s="243">
        <v>143.58009602121987</v>
      </c>
    </row>
    <row r="443" spans="2:3" x14ac:dyDescent="0.45">
      <c r="B443" s="244">
        <v>380</v>
      </c>
      <c r="C443" s="243">
        <v>59.881046125179353</v>
      </c>
    </row>
    <row r="444" spans="2:3" x14ac:dyDescent="0.45">
      <c r="B444" s="244">
        <v>381</v>
      </c>
      <c r="C444" s="243">
        <v>75.406153226534684</v>
      </c>
    </row>
    <row r="445" spans="2:3" x14ac:dyDescent="0.45">
      <c r="B445" s="244">
        <v>382</v>
      </c>
      <c r="C445" s="243">
        <v>171.95589114441867</v>
      </c>
    </row>
    <row r="446" spans="2:3" x14ac:dyDescent="0.45">
      <c r="B446" s="244">
        <v>383</v>
      </c>
      <c r="C446" s="243">
        <v>150.61763684610719</v>
      </c>
    </row>
    <row r="447" spans="2:3" x14ac:dyDescent="0.45">
      <c r="B447" s="244">
        <v>384</v>
      </c>
      <c r="C447" s="243">
        <v>103.12299604011584</v>
      </c>
    </row>
    <row r="448" spans="2:3" x14ac:dyDescent="0.45">
      <c r="B448" s="244">
        <v>385</v>
      </c>
      <c r="C448" s="243">
        <v>135.32863365248411</v>
      </c>
    </row>
    <row r="449" spans="2:3" x14ac:dyDescent="0.45">
      <c r="B449" s="244">
        <v>386</v>
      </c>
      <c r="C449" s="243">
        <v>138.13250655031834</v>
      </c>
    </row>
    <row r="450" spans="2:3" x14ac:dyDescent="0.45">
      <c r="B450" s="244">
        <v>387</v>
      </c>
      <c r="C450" s="243">
        <v>106.62556562290236</v>
      </c>
    </row>
    <row r="451" spans="2:3" x14ac:dyDescent="0.45">
      <c r="B451" s="244">
        <v>388</v>
      </c>
      <c r="C451" s="243">
        <v>86.86045213707277</v>
      </c>
    </row>
    <row r="452" spans="2:3" x14ac:dyDescent="0.45">
      <c r="B452" s="244">
        <v>389</v>
      </c>
      <c r="C452" s="243">
        <v>104.09337530023933</v>
      </c>
    </row>
    <row r="453" spans="2:3" x14ac:dyDescent="0.45">
      <c r="B453" s="244">
        <v>390</v>
      </c>
      <c r="C453" s="243">
        <v>145.79847132733016</v>
      </c>
    </row>
    <row r="454" spans="2:3" x14ac:dyDescent="0.45">
      <c r="B454" s="244">
        <v>391</v>
      </c>
      <c r="C454" s="243">
        <v>143.27227483193795</v>
      </c>
    </row>
    <row r="455" spans="2:3" x14ac:dyDescent="0.45">
      <c r="B455" s="244">
        <v>392</v>
      </c>
      <c r="C455" s="243">
        <v>133.28429867694777</v>
      </c>
    </row>
    <row r="456" spans="2:3" x14ac:dyDescent="0.45">
      <c r="B456" s="244">
        <v>393</v>
      </c>
      <c r="C456" s="243">
        <v>123.23929539773818</v>
      </c>
    </row>
    <row r="457" spans="2:3" x14ac:dyDescent="0.45">
      <c r="B457" s="244">
        <v>394</v>
      </c>
      <c r="C457" s="243">
        <v>130.56838551650915</v>
      </c>
    </row>
    <row r="458" spans="2:3" x14ac:dyDescent="0.45">
      <c r="B458" s="244">
        <v>395</v>
      </c>
      <c r="C458" s="243">
        <v>127.03974432933222</v>
      </c>
    </row>
    <row r="459" spans="2:3" x14ac:dyDescent="0.45">
      <c r="B459" s="244">
        <v>396</v>
      </c>
      <c r="C459" s="243">
        <v>106.65620496030067</v>
      </c>
    </row>
    <row r="460" spans="2:3" x14ac:dyDescent="0.45">
      <c r="B460" s="244">
        <v>397</v>
      </c>
      <c r="C460" s="243">
        <v>125.54351324845139</v>
      </c>
    </row>
    <row r="461" spans="2:3" x14ac:dyDescent="0.45">
      <c r="B461" s="244">
        <v>398</v>
      </c>
      <c r="C461" s="243">
        <v>109.12089868031337</v>
      </c>
    </row>
    <row r="462" spans="2:3" x14ac:dyDescent="0.45">
      <c r="B462" s="244">
        <v>399</v>
      </c>
      <c r="C462" s="243">
        <v>159.62315881477406</v>
      </c>
    </row>
    <row r="463" spans="2:3" x14ac:dyDescent="0.45">
      <c r="B463" s="244">
        <v>400</v>
      </c>
      <c r="C463" s="243">
        <v>104.78704729549966</v>
      </c>
    </row>
    <row r="464" spans="2:3" x14ac:dyDescent="0.45">
      <c r="B464" s="244">
        <v>401</v>
      </c>
      <c r="C464" s="243">
        <v>73.184084090699429</v>
      </c>
    </row>
    <row r="465" spans="2:3" x14ac:dyDescent="0.45">
      <c r="B465" s="244">
        <v>402</v>
      </c>
      <c r="C465" s="243">
        <v>123.1395427393865</v>
      </c>
    </row>
    <row r="466" spans="2:3" x14ac:dyDescent="0.45">
      <c r="B466" s="244">
        <v>403</v>
      </c>
      <c r="C466" s="243">
        <v>82.342721738888869</v>
      </c>
    </row>
    <row r="467" spans="2:3" x14ac:dyDescent="0.45">
      <c r="B467" s="244">
        <v>404</v>
      </c>
      <c r="C467" s="243">
        <v>129.87429040723686</v>
      </c>
    </row>
    <row r="468" spans="2:3" x14ac:dyDescent="0.45">
      <c r="B468" s="244">
        <v>405</v>
      </c>
      <c r="C468" s="243">
        <v>137.03643278079693</v>
      </c>
    </row>
    <row r="469" spans="2:3" x14ac:dyDescent="0.45">
      <c r="B469" s="244">
        <v>406</v>
      </c>
      <c r="C469" s="243">
        <v>119.72195301485637</v>
      </c>
    </row>
    <row r="470" spans="2:3" x14ac:dyDescent="0.45">
      <c r="B470" s="244">
        <v>407</v>
      </c>
      <c r="C470" s="243">
        <v>143.557646678819</v>
      </c>
    </row>
    <row r="471" spans="2:3" x14ac:dyDescent="0.45">
      <c r="B471" s="244">
        <v>408</v>
      </c>
      <c r="C471" s="243">
        <v>108.62804010960467</v>
      </c>
    </row>
    <row r="472" spans="2:3" x14ac:dyDescent="0.45">
      <c r="B472" s="244">
        <v>409</v>
      </c>
      <c r="C472" s="243">
        <v>90.691971284865119</v>
      </c>
    </row>
    <row r="473" spans="2:3" x14ac:dyDescent="0.45">
      <c r="B473" s="244">
        <v>410</v>
      </c>
      <c r="C473" s="243">
        <v>110.89593232045955</v>
      </c>
    </row>
    <row r="474" spans="2:3" x14ac:dyDescent="0.45">
      <c r="B474" s="244">
        <v>411</v>
      </c>
      <c r="C474" s="243">
        <v>136.59186839318357</v>
      </c>
    </row>
    <row r="475" spans="2:3" x14ac:dyDescent="0.45">
      <c r="B475" s="244">
        <v>412</v>
      </c>
      <c r="C475" s="243">
        <v>99.157068369193382</v>
      </c>
    </row>
    <row r="476" spans="2:3" x14ac:dyDescent="0.45">
      <c r="B476" s="244">
        <v>413</v>
      </c>
      <c r="C476" s="243">
        <v>142.32147244376699</v>
      </c>
    </row>
    <row r="477" spans="2:3" x14ac:dyDescent="0.45">
      <c r="B477" s="244">
        <v>414</v>
      </c>
      <c r="C477" s="243">
        <v>122.31640275202741</v>
      </c>
    </row>
    <row r="478" spans="2:3" x14ac:dyDescent="0.45">
      <c r="B478" s="244">
        <v>415</v>
      </c>
      <c r="C478" s="243">
        <v>114.57949660723594</v>
      </c>
    </row>
    <row r="479" spans="2:3" x14ac:dyDescent="0.45">
      <c r="B479" s="244">
        <v>416</v>
      </c>
      <c r="C479" s="243">
        <v>94.678131686493941</v>
      </c>
    </row>
    <row r="480" spans="2:3" x14ac:dyDescent="0.45">
      <c r="B480" s="244">
        <v>417</v>
      </c>
      <c r="C480" s="243">
        <v>141.62518727260573</v>
      </c>
    </row>
    <row r="481" spans="2:3" x14ac:dyDescent="0.45">
      <c r="B481" s="244">
        <v>418</v>
      </c>
      <c r="C481" s="243">
        <v>111.47888551246226</v>
      </c>
    </row>
    <row r="482" spans="2:3" x14ac:dyDescent="0.45">
      <c r="B482" s="244">
        <v>419</v>
      </c>
      <c r="C482" s="243">
        <v>131.57342850265553</v>
      </c>
    </row>
    <row r="483" spans="2:3" x14ac:dyDescent="0.45">
      <c r="B483" s="244">
        <v>420</v>
      </c>
      <c r="C483" s="243">
        <v>114.12954957325547</v>
      </c>
    </row>
    <row r="484" spans="2:3" x14ac:dyDescent="0.45">
      <c r="B484" s="244">
        <v>421</v>
      </c>
      <c r="C484" s="243">
        <v>123.31547330549255</v>
      </c>
    </row>
    <row r="485" spans="2:3" x14ac:dyDescent="0.45">
      <c r="B485" s="244">
        <v>422</v>
      </c>
      <c r="C485" s="243">
        <v>138.90581884045309</v>
      </c>
    </row>
    <row r="486" spans="2:3" x14ac:dyDescent="0.45">
      <c r="B486" s="244">
        <v>423</v>
      </c>
      <c r="C486" s="243">
        <v>101.37995312992554</v>
      </c>
    </row>
    <row r="487" spans="2:3" x14ac:dyDescent="0.45">
      <c r="B487" s="244">
        <v>424</v>
      </c>
      <c r="C487" s="243">
        <v>137.59812388655763</v>
      </c>
    </row>
    <row r="488" spans="2:3" x14ac:dyDescent="0.45">
      <c r="B488" s="244">
        <v>425</v>
      </c>
      <c r="C488" s="243">
        <v>143.28009370639438</v>
      </c>
    </row>
    <row r="489" spans="2:3" x14ac:dyDescent="0.45">
      <c r="B489" s="244">
        <v>426</v>
      </c>
      <c r="C489" s="243">
        <v>89.597488419489039</v>
      </c>
    </row>
    <row r="490" spans="2:3" x14ac:dyDescent="0.45">
      <c r="B490" s="244">
        <v>427</v>
      </c>
      <c r="C490" s="243">
        <v>102.69638276204124</v>
      </c>
    </row>
    <row r="491" spans="2:3" x14ac:dyDescent="0.45">
      <c r="B491" s="244">
        <v>428</v>
      </c>
      <c r="C491" s="243">
        <v>162.22278191669244</v>
      </c>
    </row>
    <row r="492" spans="2:3" x14ac:dyDescent="0.45">
      <c r="B492" s="244">
        <v>429</v>
      </c>
      <c r="C492" s="243">
        <v>144.93927774562508</v>
      </c>
    </row>
    <row r="493" spans="2:3" x14ac:dyDescent="0.45">
      <c r="B493" s="244">
        <v>430</v>
      </c>
      <c r="C493" s="243">
        <v>90.13140027596782</v>
      </c>
    </row>
    <row r="494" spans="2:3" x14ac:dyDescent="0.45">
      <c r="B494" s="244">
        <v>431</v>
      </c>
      <c r="C494" s="243">
        <v>136.53929316320375</v>
      </c>
    </row>
    <row r="495" spans="2:3" x14ac:dyDescent="0.45">
      <c r="B495" s="244">
        <v>432</v>
      </c>
      <c r="C495" s="243">
        <v>156.31491536306493</v>
      </c>
    </row>
    <row r="496" spans="2:3" x14ac:dyDescent="0.45">
      <c r="B496" s="244">
        <v>433</v>
      </c>
      <c r="C496" s="243">
        <v>99.270241220627284</v>
      </c>
    </row>
    <row r="497" spans="2:3" x14ac:dyDescent="0.45">
      <c r="B497" s="244">
        <v>434</v>
      </c>
      <c r="C497" s="243">
        <v>133.2136815545758</v>
      </c>
    </row>
    <row r="498" spans="2:3" x14ac:dyDescent="0.45">
      <c r="B498" s="244">
        <v>435</v>
      </c>
      <c r="C498" s="243">
        <v>120.36488308377174</v>
      </c>
    </row>
    <row r="499" spans="2:3" x14ac:dyDescent="0.45">
      <c r="B499" s="244">
        <v>436</v>
      </c>
      <c r="C499" s="243">
        <v>136.98011202401497</v>
      </c>
    </row>
    <row r="500" spans="2:3" x14ac:dyDescent="0.45">
      <c r="B500" s="244">
        <v>437</v>
      </c>
      <c r="C500" s="243">
        <v>141.7119919686217</v>
      </c>
    </row>
    <row r="501" spans="2:3" x14ac:dyDescent="0.45">
      <c r="B501" s="244">
        <v>438</v>
      </c>
      <c r="C501" s="243">
        <v>170.87305847059608</v>
      </c>
    </row>
    <row r="502" spans="2:3" x14ac:dyDescent="0.45">
      <c r="B502" s="244">
        <v>439</v>
      </c>
      <c r="C502" s="243">
        <v>124.70744463785186</v>
      </c>
    </row>
    <row r="503" spans="2:3" x14ac:dyDescent="0.45">
      <c r="B503" s="244">
        <v>440</v>
      </c>
      <c r="C503" s="243">
        <v>130.55183237873226</v>
      </c>
    </row>
    <row r="504" spans="2:3" x14ac:dyDescent="0.45">
      <c r="B504" s="244">
        <v>441</v>
      </c>
      <c r="C504" s="243">
        <v>122.7092667312341</v>
      </c>
    </row>
    <row r="505" spans="2:3" x14ac:dyDescent="0.45">
      <c r="B505" s="244">
        <v>442</v>
      </c>
      <c r="C505" s="243">
        <v>123.66592182536769</v>
      </c>
    </row>
    <row r="506" spans="2:3" x14ac:dyDescent="0.45">
      <c r="B506" s="244">
        <v>443</v>
      </c>
      <c r="C506" s="243">
        <v>73.648771928593135</v>
      </c>
    </row>
    <row r="507" spans="2:3" x14ac:dyDescent="0.45">
      <c r="B507" s="244">
        <v>444</v>
      </c>
      <c r="C507" s="243">
        <v>107.71368234911718</v>
      </c>
    </row>
    <row r="508" spans="2:3" x14ac:dyDescent="0.45">
      <c r="B508" s="244">
        <v>445</v>
      </c>
      <c r="C508" s="243">
        <v>154.36152801702013</v>
      </c>
    </row>
    <row r="509" spans="2:3" x14ac:dyDescent="0.45">
      <c r="B509" s="244">
        <v>446</v>
      </c>
      <c r="C509" s="243">
        <v>108.76553171688155</v>
      </c>
    </row>
    <row r="510" spans="2:3" x14ac:dyDescent="0.45">
      <c r="B510" s="244">
        <v>447</v>
      </c>
      <c r="C510" s="243">
        <v>89.977736866355571</v>
      </c>
    </row>
    <row r="511" spans="2:3" x14ac:dyDescent="0.45">
      <c r="B511" s="244">
        <v>448</v>
      </c>
      <c r="C511" s="243">
        <v>125.28927285501469</v>
      </c>
    </row>
    <row r="512" spans="2:3" x14ac:dyDescent="0.45">
      <c r="B512" s="244">
        <v>449</v>
      </c>
      <c r="C512" s="243">
        <v>108.58521887480566</v>
      </c>
    </row>
    <row r="513" spans="2:3" x14ac:dyDescent="0.45">
      <c r="B513" s="244">
        <v>450</v>
      </c>
      <c r="C513" s="243">
        <v>121.59364642433444</v>
      </c>
    </row>
    <row r="514" spans="2:3" x14ac:dyDescent="0.45">
      <c r="B514" s="244">
        <v>451</v>
      </c>
      <c r="C514" s="243">
        <v>84.531250955570613</v>
      </c>
    </row>
    <row r="515" spans="2:3" x14ac:dyDescent="0.45">
      <c r="B515" s="244">
        <v>452</v>
      </c>
      <c r="C515" s="243">
        <v>140.26041325208456</v>
      </c>
    </row>
    <row r="516" spans="2:3" x14ac:dyDescent="0.45">
      <c r="B516" s="244">
        <v>453</v>
      </c>
      <c r="C516" s="243">
        <v>114.48219555856184</v>
      </c>
    </row>
    <row r="517" spans="2:3" x14ac:dyDescent="0.45">
      <c r="B517" s="244">
        <v>454</v>
      </c>
      <c r="C517" s="243">
        <v>103.37834190658148</v>
      </c>
    </row>
    <row r="518" spans="2:3" x14ac:dyDescent="0.45">
      <c r="B518" s="244">
        <v>455</v>
      </c>
      <c r="C518" s="243">
        <v>109.90589136259683</v>
      </c>
    </row>
    <row r="519" spans="2:3" x14ac:dyDescent="0.45">
      <c r="B519" s="244">
        <v>456</v>
      </c>
      <c r="C519" s="243">
        <v>86.211276053476837</v>
      </c>
    </row>
    <row r="520" spans="2:3" x14ac:dyDescent="0.45">
      <c r="B520" s="244">
        <v>457</v>
      </c>
      <c r="C520" s="243">
        <v>136.54427693723673</v>
      </c>
    </row>
    <row r="521" spans="2:3" x14ac:dyDescent="0.45">
      <c r="B521" s="244">
        <v>458</v>
      </c>
      <c r="C521" s="243">
        <v>102.96696967680018</v>
      </c>
    </row>
    <row r="522" spans="2:3" x14ac:dyDescent="0.45">
      <c r="B522" s="244">
        <v>459</v>
      </c>
      <c r="C522" s="243">
        <v>142.26691156271897</v>
      </c>
    </row>
    <row r="523" spans="2:3" x14ac:dyDescent="0.45">
      <c r="B523" s="244">
        <v>460</v>
      </c>
      <c r="C523" s="243">
        <v>182.36459262520853</v>
      </c>
    </row>
    <row r="524" spans="2:3" x14ac:dyDescent="0.45">
      <c r="B524" s="244">
        <v>461</v>
      </c>
      <c r="C524" s="243">
        <v>130.53313875203463</v>
      </c>
    </row>
    <row r="525" spans="2:3" x14ac:dyDescent="0.45">
      <c r="B525" s="244">
        <v>462</v>
      </c>
      <c r="C525" s="243">
        <v>141.65892518996955</v>
      </c>
    </row>
    <row r="526" spans="2:3" x14ac:dyDescent="0.45">
      <c r="B526" s="244">
        <v>463</v>
      </c>
      <c r="C526" s="243">
        <v>93.653117574874273</v>
      </c>
    </row>
    <row r="527" spans="2:3" x14ac:dyDescent="0.45">
      <c r="B527" s="244">
        <v>464</v>
      </c>
      <c r="C527" s="243">
        <v>128.06687983488686</v>
      </c>
    </row>
    <row r="528" spans="2:3" x14ac:dyDescent="0.45">
      <c r="B528" s="244">
        <v>465</v>
      </c>
      <c r="C528" s="243">
        <v>94.10375304559382</v>
      </c>
    </row>
    <row r="529" spans="2:3" x14ac:dyDescent="0.45">
      <c r="B529" s="244">
        <v>466</v>
      </c>
      <c r="C529" s="243">
        <v>154.82262007152426</v>
      </c>
    </row>
    <row r="530" spans="2:3" x14ac:dyDescent="0.45">
      <c r="B530" s="244">
        <v>467</v>
      </c>
      <c r="C530" s="243">
        <v>149.81674978286418</v>
      </c>
    </row>
    <row r="531" spans="2:3" x14ac:dyDescent="0.45">
      <c r="B531" s="244">
        <v>468</v>
      </c>
      <c r="C531" s="243">
        <v>119.27437913465239</v>
      </c>
    </row>
    <row r="532" spans="2:3" x14ac:dyDescent="0.45">
      <c r="B532" s="244">
        <v>469</v>
      </c>
      <c r="C532" s="243">
        <v>113.37274524170755</v>
      </c>
    </row>
    <row r="533" spans="2:3" x14ac:dyDescent="0.45">
      <c r="B533" s="244">
        <v>470</v>
      </c>
      <c r="C533" s="243">
        <v>112.87071333553847</v>
      </c>
    </row>
    <row r="534" spans="2:3" x14ac:dyDescent="0.45">
      <c r="B534" s="244">
        <v>471</v>
      </c>
      <c r="C534" s="243">
        <v>82.406506356981197</v>
      </c>
    </row>
    <row r="535" spans="2:3" x14ac:dyDescent="0.45">
      <c r="B535" s="244">
        <v>472</v>
      </c>
      <c r="C535" s="243">
        <v>130.11591878254262</v>
      </c>
    </row>
    <row r="536" spans="2:3" x14ac:dyDescent="0.45">
      <c r="B536" s="244">
        <v>473</v>
      </c>
      <c r="C536" s="243">
        <v>95.941488228818514</v>
      </c>
    </row>
    <row r="537" spans="2:3" x14ac:dyDescent="0.45">
      <c r="B537" s="244">
        <v>474</v>
      </c>
      <c r="C537" s="243">
        <v>138.67369583776917</v>
      </c>
    </row>
    <row r="538" spans="2:3" x14ac:dyDescent="0.45">
      <c r="B538" s="244">
        <v>475</v>
      </c>
      <c r="C538" s="243">
        <v>76.104013003216735</v>
      </c>
    </row>
    <row r="539" spans="2:3" x14ac:dyDescent="0.45">
      <c r="B539" s="244">
        <v>476</v>
      </c>
      <c r="C539" s="243">
        <v>138.5602702619147</v>
      </c>
    </row>
    <row r="540" spans="2:3" x14ac:dyDescent="0.45">
      <c r="B540" s="244">
        <v>477</v>
      </c>
      <c r="C540" s="243">
        <v>95.814136555348981</v>
      </c>
    </row>
    <row r="541" spans="2:3" x14ac:dyDescent="0.45">
      <c r="B541" s="244">
        <v>478</v>
      </c>
      <c r="C541" s="243">
        <v>130.36579536500324</v>
      </c>
    </row>
    <row r="542" spans="2:3" x14ac:dyDescent="0.45">
      <c r="B542" s="244">
        <v>479</v>
      </c>
      <c r="C542" s="243">
        <v>141.7055792399226</v>
      </c>
    </row>
    <row r="543" spans="2:3" x14ac:dyDescent="0.45">
      <c r="B543" s="244">
        <v>480</v>
      </c>
      <c r="C543" s="243">
        <v>83.449146675282222</v>
      </c>
    </row>
    <row r="544" spans="2:3" x14ac:dyDescent="0.45">
      <c r="B544" s="244">
        <v>481</v>
      </c>
      <c r="C544" s="243">
        <v>99.22933561373307</v>
      </c>
    </row>
    <row r="545" spans="2:3" x14ac:dyDescent="0.45">
      <c r="B545" s="244">
        <v>482</v>
      </c>
      <c r="C545" s="243">
        <v>97.892328439422528</v>
      </c>
    </row>
    <row r="546" spans="2:3" x14ac:dyDescent="0.45">
      <c r="B546" s="244">
        <v>483</v>
      </c>
      <c r="C546" s="243">
        <v>90.966451379507674</v>
      </c>
    </row>
    <row r="547" spans="2:3" x14ac:dyDescent="0.45">
      <c r="B547" s="244">
        <v>484</v>
      </c>
      <c r="C547" s="243">
        <v>102.1074936073268</v>
      </c>
    </row>
    <row r="548" spans="2:3" x14ac:dyDescent="0.45">
      <c r="B548" s="244">
        <v>485</v>
      </c>
      <c r="C548" s="243">
        <v>74.659564374434595</v>
      </c>
    </row>
    <row r="549" spans="2:3" x14ac:dyDescent="0.45">
      <c r="B549" s="244">
        <v>486</v>
      </c>
      <c r="C549" s="243">
        <v>111.70199193049191</v>
      </c>
    </row>
    <row r="550" spans="2:3" x14ac:dyDescent="0.45">
      <c r="B550" s="244">
        <v>487</v>
      </c>
      <c r="C550" s="243">
        <v>120.18964893458376</v>
      </c>
    </row>
    <row r="551" spans="2:3" x14ac:dyDescent="0.45">
      <c r="B551" s="244">
        <v>488</v>
      </c>
      <c r="C551" s="243">
        <v>141.54734848109189</v>
      </c>
    </row>
    <row r="552" spans="2:3" x14ac:dyDescent="0.45">
      <c r="B552" s="244">
        <v>489</v>
      </c>
      <c r="C552" s="243">
        <v>167.29165174392918</v>
      </c>
    </row>
    <row r="553" spans="2:3" x14ac:dyDescent="0.45">
      <c r="B553" s="244">
        <v>490</v>
      </c>
      <c r="C553" s="243">
        <v>168.22660637213383</v>
      </c>
    </row>
    <row r="554" spans="2:3" x14ac:dyDescent="0.45">
      <c r="B554" s="244">
        <v>491</v>
      </c>
      <c r="C554" s="243">
        <v>109.76607608336404</v>
      </c>
    </row>
    <row r="555" spans="2:3" x14ac:dyDescent="0.45">
      <c r="B555" s="244">
        <v>492</v>
      </c>
      <c r="C555" s="243">
        <v>116.19417629670356</v>
      </c>
    </row>
    <row r="556" spans="2:3" x14ac:dyDescent="0.45">
      <c r="B556" s="244">
        <v>493</v>
      </c>
      <c r="C556" s="243">
        <v>129.31136396721234</v>
      </c>
    </row>
    <row r="557" spans="2:3" x14ac:dyDescent="0.45">
      <c r="B557" s="244">
        <v>494</v>
      </c>
      <c r="C557" s="243">
        <v>124.3302589349863</v>
      </c>
    </row>
    <row r="558" spans="2:3" x14ac:dyDescent="0.45">
      <c r="B558" s="244">
        <v>495</v>
      </c>
      <c r="C558" s="243">
        <v>98.433988384588361</v>
      </c>
    </row>
    <row r="559" spans="2:3" x14ac:dyDescent="0.45">
      <c r="B559" s="244">
        <v>496</v>
      </c>
      <c r="C559" s="243">
        <v>110.60680398219407</v>
      </c>
    </row>
    <row r="560" spans="2:3" x14ac:dyDescent="0.45">
      <c r="B560" s="244">
        <v>497</v>
      </c>
      <c r="C560" s="243">
        <v>158.30008197966973</v>
      </c>
    </row>
    <row r="561" spans="2:3" x14ac:dyDescent="0.45">
      <c r="B561" s="244">
        <v>498</v>
      </c>
      <c r="C561" s="243">
        <v>129.74139198668135</v>
      </c>
    </row>
    <row r="562" spans="2:3" x14ac:dyDescent="0.45">
      <c r="B562" s="244">
        <v>499</v>
      </c>
      <c r="C562" s="243">
        <v>110.3986876136737</v>
      </c>
    </row>
    <row r="563" spans="2:3" x14ac:dyDescent="0.45">
      <c r="B563" s="244">
        <v>500</v>
      </c>
      <c r="C563" s="243">
        <v>152.33735376774518</v>
      </c>
    </row>
    <row r="564" spans="2:3" x14ac:dyDescent="0.45">
      <c r="B564" s="244">
        <v>501</v>
      </c>
      <c r="C564" s="243">
        <v>74.16020865143318</v>
      </c>
    </row>
    <row r="565" spans="2:3" x14ac:dyDescent="0.45">
      <c r="B565" s="244">
        <v>502</v>
      </c>
      <c r="C565" s="243">
        <v>110.94379634863623</v>
      </c>
    </row>
    <row r="566" spans="2:3" x14ac:dyDescent="0.45">
      <c r="B566" s="244">
        <v>503</v>
      </c>
      <c r="C566" s="243">
        <v>124.28071205964109</v>
      </c>
    </row>
    <row r="567" spans="2:3" x14ac:dyDescent="0.45">
      <c r="B567" s="244">
        <v>504</v>
      </c>
      <c r="C567" s="243">
        <v>124.30307772827494</v>
      </c>
    </row>
    <row r="568" spans="2:3" x14ac:dyDescent="0.45">
      <c r="B568" s="244">
        <v>505</v>
      </c>
      <c r="C568" s="243">
        <v>136.9195193567181</v>
      </c>
    </row>
    <row r="569" spans="2:3" x14ac:dyDescent="0.45">
      <c r="B569" s="244">
        <v>506</v>
      </c>
      <c r="C569" s="243">
        <v>103.54801112386998</v>
      </c>
    </row>
    <row r="570" spans="2:3" x14ac:dyDescent="0.45">
      <c r="B570" s="244">
        <v>507</v>
      </c>
      <c r="C570" s="243">
        <v>146.42159152329299</v>
      </c>
    </row>
    <row r="571" spans="2:3" x14ac:dyDescent="0.45">
      <c r="B571" s="244">
        <v>508</v>
      </c>
      <c r="C571" s="243">
        <v>159.80167778927751</v>
      </c>
    </row>
    <row r="572" spans="2:3" x14ac:dyDescent="0.45">
      <c r="B572" s="244">
        <v>509</v>
      </c>
      <c r="C572" s="243">
        <v>136.64159621322534</v>
      </c>
    </row>
    <row r="573" spans="2:3" x14ac:dyDescent="0.45">
      <c r="B573" s="244">
        <v>510</v>
      </c>
      <c r="C573" s="243">
        <v>123.60663799268569</v>
      </c>
    </row>
    <row r="574" spans="2:3" x14ac:dyDescent="0.45">
      <c r="B574" s="244">
        <v>511</v>
      </c>
      <c r="C574" s="243">
        <v>113.02384563126459</v>
      </c>
    </row>
    <row r="575" spans="2:3" x14ac:dyDescent="0.45">
      <c r="B575" s="244">
        <v>512</v>
      </c>
      <c r="C575" s="243">
        <v>105.50829240110311</v>
      </c>
    </row>
    <row r="576" spans="2:3" x14ac:dyDescent="0.45">
      <c r="B576" s="244">
        <v>513</v>
      </c>
      <c r="C576" s="243">
        <v>128.9420580468319</v>
      </c>
    </row>
    <row r="577" spans="2:3" x14ac:dyDescent="0.45">
      <c r="B577" s="244">
        <v>514</v>
      </c>
      <c r="C577" s="243">
        <v>103.89083338931115</v>
      </c>
    </row>
    <row r="578" spans="2:3" x14ac:dyDescent="0.45">
      <c r="B578" s="244">
        <v>515</v>
      </c>
      <c r="C578" s="243">
        <v>154.35301317989556</v>
      </c>
    </row>
    <row r="579" spans="2:3" x14ac:dyDescent="0.45">
      <c r="B579" s="244">
        <v>516</v>
      </c>
      <c r="C579" s="243">
        <v>107.27671763201475</v>
      </c>
    </row>
    <row r="580" spans="2:3" x14ac:dyDescent="0.45">
      <c r="B580" s="244">
        <v>517</v>
      </c>
      <c r="C580" s="243">
        <v>110.83303647335352</v>
      </c>
    </row>
    <row r="581" spans="2:3" x14ac:dyDescent="0.45">
      <c r="B581" s="244">
        <v>518</v>
      </c>
      <c r="C581" s="243">
        <v>122.62582914674682</v>
      </c>
    </row>
    <row r="582" spans="2:3" x14ac:dyDescent="0.45">
      <c r="B582" s="244">
        <v>519</v>
      </c>
      <c r="C582" s="243">
        <v>81.884058555156116</v>
      </c>
    </row>
    <row r="583" spans="2:3" x14ac:dyDescent="0.45">
      <c r="B583" s="244">
        <v>520</v>
      </c>
      <c r="C583" s="243">
        <v>85.222863112195967</v>
      </c>
    </row>
    <row r="584" spans="2:3" x14ac:dyDescent="0.45">
      <c r="B584" s="244">
        <v>521</v>
      </c>
      <c r="C584" s="243">
        <v>124.8338108260043</v>
      </c>
    </row>
    <row r="585" spans="2:3" x14ac:dyDescent="0.45">
      <c r="B585" s="244">
        <v>522</v>
      </c>
      <c r="C585" s="243">
        <v>101.61079428340437</v>
      </c>
    </row>
    <row r="586" spans="2:3" x14ac:dyDescent="0.45">
      <c r="B586" s="244">
        <v>523</v>
      </c>
      <c r="C586" s="243">
        <v>87.089261735696795</v>
      </c>
    </row>
    <row r="587" spans="2:3" x14ac:dyDescent="0.45">
      <c r="B587" s="244">
        <v>524</v>
      </c>
      <c r="C587" s="243">
        <v>103.14623440854689</v>
      </c>
    </row>
    <row r="588" spans="2:3" x14ac:dyDescent="0.45">
      <c r="B588" s="244">
        <v>525</v>
      </c>
      <c r="C588" s="243">
        <v>88.058420207531839</v>
      </c>
    </row>
    <row r="589" spans="2:3" x14ac:dyDescent="0.45">
      <c r="B589" s="244">
        <v>526</v>
      </c>
      <c r="C589" s="243">
        <v>156.96519235187219</v>
      </c>
    </row>
    <row r="590" spans="2:3" x14ac:dyDescent="0.45">
      <c r="B590" s="244">
        <v>527</v>
      </c>
      <c r="C590" s="243">
        <v>143.36014377769271</v>
      </c>
    </row>
    <row r="591" spans="2:3" x14ac:dyDescent="0.45">
      <c r="B591" s="244">
        <v>528</v>
      </c>
      <c r="C591" s="243">
        <v>141.61554771206212</v>
      </c>
    </row>
    <row r="592" spans="2:3" x14ac:dyDescent="0.45">
      <c r="B592" s="244">
        <v>529</v>
      </c>
      <c r="C592" s="243">
        <v>103.43481977044198</v>
      </c>
    </row>
    <row r="593" spans="2:3" x14ac:dyDescent="0.45">
      <c r="B593" s="244">
        <v>530</v>
      </c>
      <c r="C593" s="243">
        <v>141.56831875754636</v>
      </c>
    </row>
    <row r="594" spans="2:3" x14ac:dyDescent="0.45">
      <c r="B594" s="244">
        <v>531</v>
      </c>
      <c r="C594" s="243">
        <v>129.08973979134751</v>
      </c>
    </row>
    <row r="595" spans="2:3" x14ac:dyDescent="0.45">
      <c r="B595" s="244">
        <v>532</v>
      </c>
      <c r="C595" s="243">
        <v>100.91188585649785</v>
      </c>
    </row>
    <row r="596" spans="2:3" x14ac:dyDescent="0.45">
      <c r="B596" s="244">
        <v>533</v>
      </c>
      <c r="C596" s="243">
        <v>141.49031214196722</v>
      </c>
    </row>
    <row r="597" spans="2:3" x14ac:dyDescent="0.45">
      <c r="B597" s="244">
        <v>534</v>
      </c>
      <c r="C597" s="243">
        <v>104.29562548995901</v>
      </c>
    </row>
    <row r="598" spans="2:3" x14ac:dyDescent="0.45">
      <c r="B598" s="244">
        <v>535</v>
      </c>
      <c r="C598" s="243">
        <v>145.62788919923383</v>
      </c>
    </row>
    <row r="599" spans="2:3" x14ac:dyDescent="0.45">
      <c r="B599" s="244">
        <v>536</v>
      </c>
      <c r="C599" s="243">
        <v>97.718887079241412</v>
      </c>
    </row>
    <row r="600" spans="2:3" x14ac:dyDescent="0.45">
      <c r="B600" s="244">
        <v>537</v>
      </c>
      <c r="C600" s="243">
        <v>140.69339943175777</v>
      </c>
    </row>
    <row r="601" spans="2:3" x14ac:dyDescent="0.45">
      <c r="B601" s="244">
        <v>538</v>
      </c>
      <c r="C601" s="243">
        <v>160.27857856963391</v>
      </c>
    </row>
    <row r="602" spans="2:3" x14ac:dyDescent="0.45">
      <c r="B602" s="244">
        <v>539</v>
      </c>
      <c r="C602" s="243">
        <v>151.61133436401605</v>
      </c>
    </row>
    <row r="603" spans="2:3" x14ac:dyDescent="0.45">
      <c r="B603" s="244">
        <v>540</v>
      </c>
      <c r="C603" s="243">
        <v>134.58790478421614</v>
      </c>
    </row>
    <row r="604" spans="2:3" x14ac:dyDescent="0.45">
      <c r="B604" s="244">
        <v>541</v>
      </c>
      <c r="C604" s="243">
        <v>120.80266161172825</v>
      </c>
    </row>
    <row r="605" spans="2:3" x14ac:dyDescent="0.45">
      <c r="B605" s="244">
        <v>542</v>
      </c>
      <c r="C605" s="243">
        <v>109.8463567530646</v>
      </c>
    </row>
    <row r="606" spans="2:3" x14ac:dyDescent="0.45">
      <c r="B606" s="244">
        <v>543</v>
      </c>
      <c r="C606" s="243">
        <v>92.76153705267383</v>
      </c>
    </row>
    <row r="607" spans="2:3" x14ac:dyDescent="0.45">
      <c r="B607" s="244">
        <v>544</v>
      </c>
      <c r="C607" s="243">
        <v>86.853632611151781</v>
      </c>
    </row>
    <row r="608" spans="2:3" x14ac:dyDescent="0.45">
      <c r="B608" s="244">
        <v>545</v>
      </c>
      <c r="C608" s="243">
        <v>141.86166190878652</v>
      </c>
    </row>
    <row r="609" spans="2:3" x14ac:dyDescent="0.45">
      <c r="B609" s="244">
        <v>546</v>
      </c>
      <c r="C609" s="243">
        <v>134.81136881165548</v>
      </c>
    </row>
    <row r="610" spans="2:3" x14ac:dyDescent="0.45">
      <c r="B610" s="244">
        <v>547</v>
      </c>
      <c r="C610" s="243">
        <v>108.03568654071935</v>
      </c>
    </row>
    <row r="611" spans="2:3" x14ac:dyDescent="0.45">
      <c r="B611" s="244">
        <v>548</v>
      </c>
      <c r="C611" s="243">
        <v>153.37021191920601</v>
      </c>
    </row>
    <row r="612" spans="2:3" x14ac:dyDescent="0.45">
      <c r="B612" s="244">
        <v>549</v>
      </c>
      <c r="C612" s="243">
        <v>152.12682884234758</v>
      </c>
    </row>
    <row r="613" spans="2:3" x14ac:dyDescent="0.45">
      <c r="B613" s="244">
        <v>550</v>
      </c>
      <c r="C613" s="243">
        <v>128.34377753516355</v>
      </c>
    </row>
    <row r="614" spans="2:3" x14ac:dyDescent="0.45">
      <c r="B614" s="244">
        <v>551</v>
      </c>
      <c r="C614" s="243">
        <v>121.6455260469269</v>
      </c>
    </row>
    <row r="615" spans="2:3" x14ac:dyDescent="0.45">
      <c r="B615" s="244">
        <v>552</v>
      </c>
      <c r="C615" s="243">
        <v>134.44032824189236</v>
      </c>
    </row>
    <row r="616" spans="2:3" x14ac:dyDescent="0.45">
      <c r="B616" s="244">
        <v>553</v>
      </c>
      <c r="C616" s="243">
        <v>93.155183481960279</v>
      </c>
    </row>
    <row r="617" spans="2:3" x14ac:dyDescent="0.45">
      <c r="B617" s="244">
        <v>554</v>
      </c>
      <c r="C617" s="243">
        <v>120.18092740013672</v>
      </c>
    </row>
    <row r="618" spans="2:3" x14ac:dyDescent="0.45">
      <c r="B618" s="244">
        <v>555</v>
      </c>
      <c r="C618" s="243">
        <v>107.4164686497447</v>
      </c>
    </row>
    <row r="619" spans="2:3" x14ac:dyDescent="0.45">
      <c r="B619" s="244">
        <v>556</v>
      </c>
      <c r="C619" s="243">
        <v>135.05281175549152</v>
      </c>
    </row>
    <row r="620" spans="2:3" x14ac:dyDescent="0.45">
      <c r="B620" s="244">
        <v>557</v>
      </c>
      <c r="C620" s="243">
        <v>138.02591338174409</v>
      </c>
    </row>
    <row r="621" spans="2:3" x14ac:dyDescent="0.45">
      <c r="B621" s="244">
        <v>558</v>
      </c>
      <c r="C621" s="243">
        <v>132.8909483461176</v>
      </c>
    </row>
    <row r="622" spans="2:3" x14ac:dyDescent="0.45">
      <c r="B622" s="244">
        <v>559</v>
      </c>
      <c r="C622" s="243">
        <v>122.88309868130249</v>
      </c>
    </row>
    <row r="623" spans="2:3" x14ac:dyDescent="0.45">
      <c r="B623" s="244">
        <v>560</v>
      </c>
      <c r="C623" s="243">
        <v>114.88641041679927</v>
      </c>
    </row>
    <row r="624" spans="2:3" x14ac:dyDescent="0.45">
      <c r="B624" s="244">
        <v>561</v>
      </c>
      <c r="C624" s="243">
        <v>107.79942393739248</v>
      </c>
    </row>
    <row r="625" spans="2:3" x14ac:dyDescent="0.45">
      <c r="B625" s="244">
        <v>562</v>
      </c>
      <c r="C625" s="243">
        <v>68.084841981355012</v>
      </c>
    </row>
    <row r="626" spans="2:3" x14ac:dyDescent="0.45">
      <c r="B626" s="244">
        <v>563</v>
      </c>
      <c r="C626" s="243">
        <v>128.14643249177217</v>
      </c>
    </row>
    <row r="627" spans="2:3" x14ac:dyDescent="0.45">
      <c r="B627" s="244">
        <v>564</v>
      </c>
      <c r="C627" s="243">
        <v>100.06849939919073</v>
      </c>
    </row>
    <row r="628" spans="2:3" x14ac:dyDescent="0.45">
      <c r="B628" s="244">
        <v>565</v>
      </c>
      <c r="C628" s="243">
        <v>117.74245276861993</v>
      </c>
    </row>
    <row r="629" spans="2:3" x14ac:dyDescent="0.45">
      <c r="B629" s="244">
        <v>566</v>
      </c>
      <c r="C629" s="243">
        <v>96.039353762948565</v>
      </c>
    </row>
    <row r="630" spans="2:3" x14ac:dyDescent="0.45">
      <c r="B630" s="244">
        <v>567</v>
      </c>
      <c r="C630" s="243">
        <v>145.85380154953077</v>
      </c>
    </row>
    <row r="631" spans="2:3" x14ac:dyDescent="0.45">
      <c r="B631" s="244">
        <v>568</v>
      </c>
      <c r="C631" s="243">
        <v>132.38501144513913</v>
      </c>
    </row>
    <row r="632" spans="2:3" x14ac:dyDescent="0.45">
      <c r="B632" s="244">
        <v>569</v>
      </c>
      <c r="C632" s="243">
        <v>111.67404968464091</v>
      </c>
    </row>
    <row r="633" spans="2:3" x14ac:dyDescent="0.45">
      <c r="B633" s="244">
        <v>570</v>
      </c>
      <c r="C633" s="243">
        <v>175.30681344370171</v>
      </c>
    </row>
    <row r="634" spans="2:3" x14ac:dyDescent="0.45">
      <c r="B634" s="244">
        <v>571</v>
      </c>
      <c r="C634" s="243">
        <v>97.787209631986897</v>
      </c>
    </row>
    <row r="635" spans="2:3" x14ac:dyDescent="0.45">
      <c r="B635" s="244">
        <v>572</v>
      </c>
      <c r="C635" s="243">
        <v>136.12653012363265</v>
      </c>
    </row>
    <row r="636" spans="2:3" x14ac:dyDescent="0.45">
      <c r="B636" s="244">
        <v>573</v>
      </c>
      <c r="C636" s="243">
        <v>104.07985274669092</v>
      </c>
    </row>
    <row r="637" spans="2:3" x14ac:dyDescent="0.45">
      <c r="B637" s="244">
        <v>574</v>
      </c>
      <c r="C637" s="243">
        <v>126.34867764107491</v>
      </c>
    </row>
    <row r="638" spans="2:3" x14ac:dyDescent="0.45">
      <c r="B638" s="244">
        <v>575</v>
      </c>
      <c r="C638" s="243">
        <v>96.259714723183549</v>
      </c>
    </row>
    <row r="639" spans="2:3" x14ac:dyDescent="0.45">
      <c r="B639" s="244">
        <v>576</v>
      </c>
      <c r="C639" s="243">
        <v>88.171850884713791</v>
      </c>
    </row>
    <row r="640" spans="2:3" x14ac:dyDescent="0.45">
      <c r="B640" s="244">
        <v>577</v>
      </c>
      <c r="C640" s="243">
        <v>112.51891725939814</v>
      </c>
    </row>
    <row r="641" spans="2:3" x14ac:dyDescent="0.45">
      <c r="B641" s="244">
        <v>578</v>
      </c>
      <c r="C641" s="243">
        <v>128.0384106280726</v>
      </c>
    </row>
    <row r="642" spans="2:3" x14ac:dyDescent="0.45">
      <c r="B642" s="244">
        <v>579</v>
      </c>
      <c r="C642" s="243">
        <v>121.13295823638479</v>
      </c>
    </row>
    <row r="643" spans="2:3" x14ac:dyDescent="0.45">
      <c r="B643" s="244">
        <v>580</v>
      </c>
      <c r="C643" s="243">
        <v>126.20040215501946</v>
      </c>
    </row>
    <row r="644" spans="2:3" x14ac:dyDescent="0.45">
      <c r="B644" s="244">
        <v>581</v>
      </c>
      <c r="C644" s="243">
        <v>156.5652327331176</v>
      </c>
    </row>
    <row r="645" spans="2:3" x14ac:dyDescent="0.45">
      <c r="B645" s="244">
        <v>582</v>
      </c>
      <c r="C645" s="243">
        <v>86.554879882299588</v>
      </c>
    </row>
    <row r="646" spans="2:3" x14ac:dyDescent="0.45">
      <c r="B646" s="244">
        <v>583</v>
      </c>
      <c r="C646" s="243">
        <v>107.46830847058422</v>
      </c>
    </row>
    <row r="647" spans="2:3" x14ac:dyDescent="0.45">
      <c r="B647" s="244">
        <v>584</v>
      </c>
      <c r="C647" s="243">
        <v>110.0917794442903</v>
      </c>
    </row>
    <row r="648" spans="2:3" x14ac:dyDescent="0.45">
      <c r="B648" s="244">
        <v>585</v>
      </c>
      <c r="C648" s="243">
        <v>162.47106346913043</v>
      </c>
    </row>
    <row r="649" spans="2:3" x14ac:dyDescent="0.45">
      <c r="B649" s="244">
        <v>586</v>
      </c>
      <c r="C649" s="243">
        <v>78.845786616771406</v>
      </c>
    </row>
    <row r="650" spans="2:3" x14ac:dyDescent="0.45">
      <c r="B650" s="244">
        <v>587</v>
      </c>
      <c r="C650" s="243">
        <v>110.09744566668169</v>
      </c>
    </row>
    <row r="651" spans="2:3" x14ac:dyDescent="0.45">
      <c r="B651" s="244">
        <v>588</v>
      </c>
      <c r="C651" s="243">
        <v>96.349200931529808</v>
      </c>
    </row>
    <row r="652" spans="2:3" x14ac:dyDescent="0.45">
      <c r="B652" s="244">
        <v>589</v>
      </c>
      <c r="C652" s="243">
        <v>140.31888512109686</v>
      </c>
    </row>
    <row r="653" spans="2:3" x14ac:dyDescent="0.45">
      <c r="B653" s="244">
        <v>590</v>
      </c>
      <c r="C653" s="243">
        <v>164.73062865761659</v>
      </c>
    </row>
    <row r="654" spans="2:3" x14ac:dyDescent="0.45">
      <c r="B654" s="244">
        <v>591</v>
      </c>
      <c r="C654" s="243">
        <v>150.15974650473709</v>
      </c>
    </row>
    <row r="655" spans="2:3" x14ac:dyDescent="0.45">
      <c r="B655" s="244">
        <v>592</v>
      </c>
      <c r="C655" s="243">
        <v>88.333747453957812</v>
      </c>
    </row>
    <row r="656" spans="2:3" x14ac:dyDescent="0.45">
      <c r="B656" s="244">
        <v>593</v>
      </c>
      <c r="C656" s="243">
        <v>140.69809638392817</v>
      </c>
    </row>
    <row r="657" spans="2:3" x14ac:dyDescent="0.45">
      <c r="B657" s="244">
        <v>594</v>
      </c>
      <c r="C657" s="243">
        <v>99.115199946491202</v>
      </c>
    </row>
    <row r="658" spans="2:3" x14ac:dyDescent="0.45">
      <c r="B658" s="244">
        <v>595</v>
      </c>
      <c r="C658" s="243">
        <v>128.82124210992609</v>
      </c>
    </row>
    <row r="659" spans="2:3" x14ac:dyDescent="0.45">
      <c r="B659" s="244">
        <v>596</v>
      </c>
      <c r="C659" s="243">
        <v>118.94053581608723</v>
      </c>
    </row>
    <row r="660" spans="2:3" x14ac:dyDescent="0.45">
      <c r="B660" s="244">
        <v>597</v>
      </c>
      <c r="C660" s="243">
        <v>102.91999874789718</v>
      </c>
    </row>
    <row r="661" spans="2:3" x14ac:dyDescent="0.45">
      <c r="B661" s="244">
        <v>598</v>
      </c>
      <c r="C661" s="243">
        <v>138.89844201267238</v>
      </c>
    </row>
    <row r="662" spans="2:3" x14ac:dyDescent="0.45">
      <c r="B662" s="244">
        <v>599</v>
      </c>
      <c r="C662" s="243">
        <v>121.31664085759313</v>
      </c>
    </row>
    <row r="663" spans="2:3" x14ac:dyDescent="0.45">
      <c r="B663" s="244">
        <v>600</v>
      </c>
      <c r="C663" s="243">
        <v>117.34474456432385</v>
      </c>
    </row>
    <row r="664" spans="2:3" x14ac:dyDescent="0.45">
      <c r="B664" s="244">
        <v>601</v>
      </c>
      <c r="C664" s="243">
        <v>162.11934511321991</v>
      </c>
    </row>
    <row r="665" spans="2:3" x14ac:dyDescent="0.45">
      <c r="B665" s="244">
        <v>602</v>
      </c>
      <c r="C665" s="243">
        <v>120.30825928155784</v>
      </c>
    </row>
    <row r="666" spans="2:3" x14ac:dyDescent="0.45">
      <c r="B666" s="244">
        <v>603</v>
      </c>
      <c r="C666" s="243">
        <v>111.09666549940377</v>
      </c>
    </row>
    <row r="667" spans="2:3" x14ac:dyDescent="0.45">
      <c r="B667" s="244">
        <v>604</v>
      </c>
      <c r="C667" s="243">
        <v>112.2429268509686</v>
      </c>
    </row>
    <row r="668" spans="2:3" x14ac:dyDescent="0.45">
      <c r="B668" s="244">
        <v>605</v>
      </c>
      <c r="C668" s="243">
        <v>106.02559264735766</v>
      </c>
    </row>
    <row r="669" spans="2:3" x14ac:dyDescent="0.45">
      <c r="B669" s="244">
        <v>606</v>
      </c>
      <c r="C669" s="243">
        <v>107.42019530818027</v>
      </c>
    </row>
    <row r="670" spans="2:3" x14ac:dyDescent="0.45">
      <c r="B670" s="244">
        <v>607</v>
      </c>
      <c r="C670" s="243">
        <v>149.82476707126386</v>
      </c>
    </row>
    <row r="671" spans="2:3" x14ac:dyDescent="0.45">
      <c r="B671" s="244">
        <v>608</v>
      </c>
      <c r="C671" s="243">
        <v>173.8586570512237</v>
      </c>
    </row>
    <row r="672" spans="2:3" x14ac:dyDescent="0.45">
      <c r="B672" s="244">
        <v>609</v>
      </c>
      <c r="C672" s="243">
        <v>128.59325129608251</v>
      </c>
    </row>
    <row r="673" spans="2:3" x14ac:dyDescent="0.45">
      <c r="B673" s="244">
        <v>610</v>
      </c>
      <c r="C673" s="243">
        <v>63.707757857389261</v>
      </c>
    </row>
    <row r="674" spans="2:3" x14ac:dyDescent="0.45">
      <c r="B674" s="244">
        <v>611</v>
      </c>
      <c r="C674" s="243">
        <v>126.32374702064834</v>
      </c>
    </row>
    <row r="675" spans="2:3" x14ac:dyDescent="0.45">
      <c r="B675" s="244">
        <v>612</v>
      </c>
      <c r="C675" s="243">
        <v>101.05043561807213</v>
      </c>
    </row>
    <row r="676" spans="2:3" x14ac:dyDescent="0.45">
      <c r="B676" s="244">
        <v>613</v>
      </c>
      <c r="C676" s="243">
        <v>87.622762952748488</v>
      </c>
    </row>
    <row r="677" spans="2:3" x14ac:dyDescent="0.45">
      <c r="B677" s="244">
        <v>614</v>
      </c>
      <c r="C677" s="243">
        <v>117.7589439323457</v>
      </c>
    </row>
    <row r="678" spans="2:3" x14ac:dyDescent="0.45">
      <c r="B678" s="244">
        <v>615</v>
      </c>
      <c r="C678" s="243">
        <v>158.04886831326766</v>
      </c>
    </row>
    <row r="679" spans="2:3" x14ac:dyDescent="0.45">
      <c r="B679" s="244">
        <v>616</v>
      </c>
      <c r="C679" s="243">
        <v>167.14274303256897</v>
      </c>
    </row>
    <row r="680" spans="2:3" x14ac:dyDescent="0.45">
      <c r="B680" s="244">
        <v>617</v>
      </c>
      <c r="C680" s="243">
        <v>80.763615500156391</v>
      </c>
    </row>
    <row r="681" spans="2:3" x14ac:dyDescent="0.45">
      <c r="B681" s="244">
        <v>618</v>
      </c>
      <c r="C681" s="243">
        <v>144.20960569581638</v>
      </c>
    </row>
    <row r="682" spans="2:3" x14ac:dyDescent="0.45">
      <c r="B682" s="244">
        <v>619</v>
      </c>
      <c r="C682" s="243">
        <v>79.300542388964942</v>
      </c>
    </row>
    <row r="683" spans="2:3" x14ac:dyDescent="0.45">
      <c r="B683" s="244">
        <v>620</v>
      </c>
      <c r="C683" s="243">
        <v>108.93511920046315</v>
      </c>
    </row>
    <row r="684" spans="2:3" x14ac:dyDescent="0.45">
      <c r="B684" s="244">
        <v>621</v>
      </c>
      <c r="C684" s="243">
        <v>147.59466378642884</v>
      </c>
    </row>
    <row r="685" spans="2:3" x14ac:dyDescent="0.45">
      <c r="B685" s="244">
        <v>622</v>
      </c>
      <c r="C685" s="243">
        <v>104.02625185809073</v>
      </c>
    </row>
    <row r="686" spans="2:3" x14ac:dyDescent="0.45">
      <c r="B686" s="244">
        <v>623</v>
      </c>
      <c r="C686" s="243">
        <v>56.470021357513602</v>
      </c>
    </row>
    <row r="687" spans="2:3" x14ac:dyDescent="0.45">
      <c r="B687" s="244">
        <v>624</v>
      </c>
      <c r="C687" s="243">
        <v>149.62074901726871</v>
      </c>
    </row>
    <row r="688" spans="2:3" x14ac:dyDescent="0.45">
      <c r="B688" s="244">
        <v>625</v>
      </c>
      <c r="C688" s="243">
        <v>87.932929031401414</v>
      </c>
    </row>
    <row r="689" spans="2:3" x14ac:dyDescent="0.45">
      <c r="B689" s="244">
        <v>626</v>
      </c>
      <c r="C689" s="243">
        <v>103.99800871054659</v>
      </c>
    </row>
    <row r="690" spans="2:3" x14ac:dyDescent="0.45">
      <c r="B690" s="244">
        <v>627</v>
      </c>
      <c r="C690" s="243">
        <v>106.49904256070946</v>
      </c>
    </row>
    <row r="691" spans="2:3" x14ac:dyDescent="0.45">
      <c r="B691" s="244">
        <v>628</v>
      </c>
      <c r="C691" s="243">
        <v>106.69585052030517</v>
      </c>
    </row>
    <row r="692" spans="2:3" x14ac:dyDescent="0.45">
      <c r="B692" s="244">
        <v>629</v>
      </c>
      <c r="C692" s="243">
        <v>95.09026661098946</v>
      </c>
    </row>
    <row r="693" spans="2:3" x14ac:dyDescent="0.45">
      <c r="B693" s="244">
        <v>630</v>
      </c>
      <c r="C693" s="243">
        <v>105.15201859578607</v>
      </c>
    </row>
    <row r="694" spans="2:3" x14ac:dyDescent="0.45">
      <c r="B694" s="244">
        <v>631</v>
      </c>
      <c r="C694" s="243">
        <v>148.96116827283532</v>
      </c>
    </row>
    <row r="695" spans="2:3" x14ac:dyDescent="0.45">
      <c r="B695" s="244">
        <v>632</v>
      </c>
      <c r="C695" s="243">
        <v>131.20991244361923</v>
      </c>
    </row>
    <row r="696" spans="2:3" x14ac:dyDescent="0.45">
      <c r="B696" s="244">
        <v>633</v>
      </c>
      <c r="C696" s="243">
        <v>98.806743546019007</v>
      </c>
    </row>
    <row r="697" spans="2:3" x14ac:dyDescent="0.45">
      <c r="B697" s="244">
        <v>634</v>
      </c>
      <c r="C697" s="243">
        <v>152.9726260069728</v>
      </c>
    </row>
    <row r="698" spans="2:3" x14ac:dyDescent="0.45">
      <c r="B698" s="244">
        <v>635</v>
      </c>
      <c r="C698" s="243">
        <v>123.19575927096744</v>
      </c>
    </row>
    <row r="699" spans="2:3" x14ac:dyDescent="0.45">
      <c r="B699" s="244">
        <v>636</v>
      </c>
      <c r="C699" s="243">
        <v>86.969810307587579</v>
      </c>
    </row>
    <row r="700" spans="2:3" x14ac:dyDescent="0.45">
      <c r="B700" s="244">
        <v>637</v>
      </c>
      <c r="C700" s="243">
        <v>145.10728971783621</v>
      </c>
    </row>
    <row r="701" spans="2:3" x14ac:dyDescent="0.45">
      <c r="B701" s="244">
        <v>638</v>
      </c>
      <c r="C701" s="243">
        <v>109.59892460169968</v>
      </c>
    </row>
    <row r="702" spans="2:3" x14ac:dyDescent="0.45">
      <c r="B702" s="244">
        <v>639</v>
      </c>
      <c r="C702" s="243">
        <v>107.94413636118932</v>
      </c>
    </row>
    <row r="703" spans="2:3" x14ac:dyDescent="0.45">
      <c r="B703" s="244">
        <v>640</v>
      </c>
      <c r="C703" s="243">
        <v>135.02025959762403</v>
      </c>
    </row>
    <row r="704" spans="2:3" x14ac:dyDescent="0.45">
      <c r="B704" s="244">
        <v>641</v>
      </c>
      <c r="C704" s="243">
        <v>178.60230435740229</v>
      </c>
    </row>
    <row r="705" spans="2:3" x14ac:dyDescent="0.45">
      <c r="B705" s="244">
        <v>642</v>
      </c>
      <c r="C705" s="243">
        <v>109.77993532659443</v>
      </c>
    </row>
    <row r="706" spans="2:3" x14ac:dyDescent="0.45">
      <c r="B706" s="244">
        <v>643</v>
      </c>
      <c r="C706" s="243">
        <v>140.17394655864993</v>
      </c>
    </row>
    <row r="707" spans="2:3" x14ac:dyDescent="0.45">
      <c r="B707" s="244">
        <v>644</v>
      </c>
      <c r="C707" s="243">
        <v>94.467807587063533</v>
      </c>
    </row>
    <row r="708" spans="2:3" x14ac:dyDescent="0.45">
      <c r="B708" s="244">
        <v>645</v>
      </c>
      <c r="C708" s="243">
        <v>104.97640727589516</v>
      </c>
    </row>
    <row r="709" spans="2:3" x14ac:dyDescent="0.45">
      <c r="B709" s="244">
        <v>646</v>
      </c>
      <c r="C709" s="243">
        <v>117.70622882731583</v>
      </c>
    </row>
    <row r="710" spans="2:3" x14ac:dyDescent="0.45">
      <c r="B710" s="244">
        <v>647</v>
      </c>
      <c r="C710" s="243">
        <v>113.47044115191923</v>
      </c>
    </row>
    <row r="711" spans="2:3" x14ac:dyDescent="0.45">
      <c r="B711" s="244">
        <v>648</v>
      </c>
      <c r="C711" s="243">
        <v>131.78662470090964</v>
      </c>
    </row>
    <row r="712" spans="2:3" x14ac:dyDescent="0.45">
      <c r="B712" s="244">
        <v>649</v>
      </c>
      <c r="C712" s="243">
        <v>130.66969172670696</v>
      </c>
    </row>
    <row r="713" spans="2:3" x14ac:dyDescent="0.45">
      <c r="B713" s="244">
        <v>650</v>
      </c>
      <c r="C713" s="243">
        <v>137.63854988471013</v>
      </c>
    </row>
    <row r="714" spans="2:3" x14ac:dyDescent="0.45">
      <c r="B714" s="244">
        <v>651</v>
      </c>
      <c r="C714" s="243">
        <v>86.497684237205902</v>
      </c>
    </row>
    <row r="715" spans="2:3" x14ac:dyDescent="0.45">
      <c r="B715" s="244">
        <v>652</v>
      </c>
      <c r="C715" s="243">
        <v>117.5345873072733</v>
      </c>
    </row>
    <row r="716" spans="2:3" x14ac:dyDescent="0.45">
      <c r="B716" s="244">
        <v>653</v>
      </c>
      <c r="C716" s="243">
        <v>108.59312058612274</v>
      </c>
    </row>
    <row r="717" spans="2:3" x14ac:dyDescent="0.45">
      <c r="B717" s="244">
        <v>654</v>
      </c>
      <c r="C717" s="243">
        <v>87.82050491477267</v>
      </c>
    </row>
    <row r="718" spans="2:3" x14ac:dyDescent="0.45">
      <c r="B718" s="244">
        <v>655</v>
      </c>
      <c r="C718" s="243">
        <v>91.520185343074829</v>
      </c>
    </row>
    <row r="719" spans="2:3" x14ac:dyDescent="0.45">
      <c r="B719" s="244">
        <v>656</v>
      </c>
      <c r="C719" s="243">
        <v>120.19058282747753</v>
      </c>
    </row>
    <row r="720" spans="2:3" x14ac:dyDescent="0.45">
      <c r="B720" s="244">
        <v>657</v>
      </c>
      <c r="C720" s="243">
        <v>127.2030406405851</v>
      </c>
    </row>
    <row r="721" spans="2:3" x14ac:dyDescent="0.45">
      <c r="B721" s="244">
        <v>658</v>
      </c>
      <c r="C721" s="243">
        <v>119.79229359325821</v>
      </c>
    </row>
    <row r="722" spans="2:3" x14ac:dyDescent="0.45">
      <c r="B722" s="244">
        <v>659</v>
      </c>
      <c r="C722" s="243">
        <v>179.2790612994109</v>
      </c>
    </row>
    <row r="723" spans="2:3" x14ac:dyDescent="0.45">
      <c r="B723" s="244">
        <v>660</v>
      </c>
      <c r="C723" s="243">
        <v>129.75428746146278</v>
      </c>
    </row>
    <row r="724" spans="2:3" x14ac:dyDescent="0.45">
      <c r="B724" s="244">
        <v>661</v>
      </c>
      <c r="C724" s="243">
        <v>126.98243028373128</v>
      </c>
    </row>
    <row r="725" spans="2:3" x14ac:dyDescent="0.45">
      <c r="B725" s="244">
        <v>662</v>
      </c>
      <c r="C725" s="243">
        <v>125.0763311327084</v>
      </c>
    </row>
    <row r="726" spans="2:3" x14ac:dyDescent="0.45">
      <c r="B726" s="244">
        <v>663</v>
      </c>
      <c r="C726" s="243">
        <v>121.57795443112393</v>
      </c>
    </row>
    <row r="727" spans="2:3" x14ac:dyDescent="0.45">
      <c r="B727" s="244">
        <v>664</v>
      </c>
      <c r="C727" s="243">
        <v>129.10219906943641</v>
      </c>
    </row>
    <row r="728" spans="2:3" x14ac:dyDescent="0.45">
      <c r="B728" s="244">
        <v>665</v>
      </c>
      <c r="C728" s="243">
        <v>81.882087159183129</v>
      </c>
    </row>
    <row r="729" spans="2:3" x14ac:dyDescent="0.45">
      <c r="B729" s="244">
        <v>666</v>
      </c>
      <c r="C729" s="243">
        <v>93.539918096033261</v>
      </c>
    </row>
    <row r="730" spans="2:3" x14ac:dyDescent="0.45">
      <c r="B730" s="244">
        <v>667</v>
      </c>
      <c r="C730" s="243">
        <v>96.476741806800788</v>
      </c>
    </row>
    <row r="731" spans="2:3" x14ac:dyDescent="0.45">
      <c r="B731" s="244">
        <v>668</v>
      </c>
      <c r="C731" s="243">
        <v>100.88710651935008</v>
      </c>
    </row>
    <row r="732" spans="2:3" x14ac:dyDescent="0.45">
      <c r="B732" s="244">
        <v>669</v>
      </c>
      <c r="C732" s="243">
        <v>141.70920914807283</v>
      </c>
    </row>
    <row r="733" spans="2:3" x14ac:dyDescent="0.45">
      <c r="B733" s="244">
        <v>670</v>
      </c>
      <c r="C733" s="243">
        <v>80.322457274442883</v>
      </c>
    </row>
    <row r="734" spans="2:3" x14ac:dyDescent="0.45">
      <c r="B734" s="244">
        <v>671</v>
      </c>
      <c r="C734" s="243">
        <v>120.06225136952487</v>
      </c>
    </row>
    <row r="735" spans="2:3" x14ac:dyDescent="0.45">
      <c r="B735" s="244">
        <v>672</v>
      </c>
      <c r="C735" s="243">
        <v>96.960397008638012</v>
      </c>
    </row>
    <row r="736" spans="2:3" x14ac:dyDescent="0.45">
      <c r="B736" s="244">
        <v>673</v>
      </c>
      <c r="C736" s="243">
        <v>113.47387178270897</v>
      </c>
    </row>
    <row r="737" spans="2:3" x14ac:dyDescent="0.45">
      <c r="B737" s="244">
        <v>674</v>
      </c>
      <c r="C737" s="243">
        <v>133.38461874937732</v>
      </c>
    </row>
    <row r="738" spans="2:3" x14ac:dyDescent="0.45">
      <c r="B738" s="244">
        <v>675</v>
      </c>
      <c r="C738" s="243">
        <v>132.89584063450033</v>
      </c>
    </row>
    <row r="739" spans="2:3" x14ac:dyDescent="0.45">
      <c r="B739" s="244">
        <v>676</v>
      </c>
      <c r="C739" s="243">
        <v>142.36198265971262</v>
      </c>
    </row>
    <row r="740" spans="2:3" x14ac:dyDescent="0.45">
      <c r="B740" s="244">
        <v>677</v>
      </c>
      <c r="C740" s="243">
        <v>131.04252975954097</v>
      </c>
    </row>
    <row r="741" spans="2:3" x14ac:dyDescent="0.45">
      <c r="B741" s="244">
        <v>678</v>
      </c>
      <c r="C741" s="243">
        <v>152.42186380581649</v>
      </c>
    </row>
    <row r="742" spans="2:3" x14ac:dyDescent="0.45">
      <c r="B742" s="244">
        <v>679</v>
      </c>
      <c r="C742" s="243">
        <v>116.20742721268338</v>
      </c>
    </row>
    <row r="743" spans="2:3" x14ac:dyDescent="0.45">
      <c r="B743" s="244">
        <v>680</v>
      </c>
      <c r="C743" s="243">
        <v>139.38523874603698</v>
      </c>
    </row>
    <row r="744" spans="2:3" x14ac:dyDescent="0.45">
      <c r="B744" s="244">
        <v>681</v>
      </c>
      <c r="C744" s="243">
        <v>77.32424390400061</v>
      </c>
    </row>
    <row r="745" spans="2:3" x14ac:dyDescent="0.45">
      <c r="B745" s="244">
        <v>682</v>
      </c>
      <c r="C745" s="243">
        <v>86.045478377262313</v>
      </c>
    </row>
    <row r="746" spans="2:3" x14ac:dyDescent="0.45">
      <c r="B746" s="244">
        <v>683</v>
      </c>
      <c r="C746" s="243">
        <v>68.828254174492969</v>
      </c>
    </row>
    <row r="747" spans="2:3" x14ac:dyDescent="0.45">
      <c r="B747" s="244">
        <v>684</v>
      </c>
      <c r="C747" s="243">
        <v>106.61109380072396</v>
      </c>
    </row>
    <row r="748" spans="2:3" x14ac:dyDescent="0.45">
      <c r="B748" s="244">
        <v>685</v>
      </c>
      <c r="C748" s="243">
        <v>122.74124707993573</v>
      </c>
    </row>
    <row r="749" spans="2:3" x14ac:dyDescent="0.45">
      <c r="B749" s="244">
        <v>686</v>
      </c>
      <c r="C749" s="243">
        <v>82.763213181753059</v>
      </c>
    </row>
    <row r="750" spans="2:3" x14ac:dyDescent="0.45">
      <c r="B750" s="244">
        <v>687</v>
      </c>
      <c r="C750" s="243">
        <v>134.76574410390992</v>
      </c>
    </row>
    <row r="751" spans="2:3" x14ac:dyDescent="0.45">
      <c r="B751" s="244">
        <v>688</v>
      </c>
      <c r="C751" s="243">
        <v>132.91718732302013</v>
      </c>
    </row>
    <row r="752" spans="2:3" x14ac:dyDescent="0.45">
      <c r="B752" s="244">
        <v>689</v>
      </c>
      <c r="C752" s="243">
        <v>121.97813812030867</v>
      </c>
    </row>
    <row r="753" spans="2:3" x14ac:dyDescent="0.45">
      <c r="B753" s="244">
        <v>690</v>
      </c>
      <c r="C753" s="243">
        <v>128.43652972429987</v>
      </c>
    </row>
    <row r="754" spans="2:3" x14ac:dyDescent="0.45">
      <c r="B754" s="244">
        <v>691</v>
      </c>
      <c r="C754" s="243">
        <v>170.05172998918283</v>
      </c>
    </row>
    <row r="755" spans="2:3" x14ac:dyDescent="0.45">
      <c r="B755" s="244">
        <v>692</v>
      </c>
      <c r="C755" s="243">
        <v>98.947613782281948</v>
      </c>
    </row>
    <row r="756" spans="2:3" x14ac:dyDescent="0.45">
      <c r="B756" s="244">
        <v>693</v>
      </c>
      <c r="C756" s="243">
        <v>104.5569143637296</v>
      </c>
    </row>
    <row r="757" spans="2:3" x14ac:dyDescent="0.45">
      <c r="B757" s="244">
        <v>694</v>
      </c>
      <c r="C757" s="243">
        <v>121.38871078913584</v>
      </c>
    </row>
    <row r="758" spans="2:3" x14ac:dyDescent="0.45">
      <c r="B758" s="244">
        <v>695</v>
      </c>
      <c r="C758" s="243">
        <v>112.39123336281935</v>
      </c>
    </row>
    <row r="759" spans="2:3" x14ac:dyDescent="0.45">
      <c r="B759" s="244">
        <v>696</v>
      </c>
      <c r="C759" s="243">
        <v>111.48547789994812</v>
      </c>
    </row>
    <row r="760" spans="2:3" x14ac:dyDescent="0.45">
      <c r="B760" s="244">
        <v>697</v>
      </c>
      <c r="C760" s="243">
        <v>141.50194342423444</v>
      </c>
    </row>
    <row r="761" spans="2:3" x14ac:dyDescent="0.45">
      <c r="B761" s="244">
        <v>698</v>
      </c>
      <c r="C761" s="243">
        <v>105.84240416261777</v>
      </c>
    </row>
    <row r="762" spans="2:3" x14ac:dyDescent="0.45">
      <c r="B762" s="244">
        <v>699</v>
      </c>
      <c r="C762" s="243">
        <v>90.301202642207443</v>
      </c>
    </row>
    <row r="763" spans="2:3" x14ac:dyDescent="0.45">
      <c r="B763" s="244">
        <v>700</v>
      </c>
      <c r="C763" s="243">
        <v>117.06970994194555</v>
      </c>
    </row>
    <row r="764" spans="2:3" x14ac:dyDescent="0.45">
      <c r="B764" s="244">
        <v>701</v>
      </c>
      <c r="C764" s="243">
        <v>121.39266249923924</v>
      </c>
    </row>
    <row r="765" spans="2:3" x14ac:dyDescent="0.45">
      <c r="B765" s="244">
        <v>702</v>
      </c>
      <c r="C765" s="243">
        <v>123.95319138204731</v>
      </c>
    </row>
    <row r="766" spans="2:3" x14ac:dyDescent="0.45">
      <c r="B766" s="244">
        <v>703</v>
      </c>
      <c r="C766" s="243">
        <v>110.95268511055379</v>
      </c>
    </row>
    <row r="767" spans="2:3" x14ac:dyDescent="0.45">
      <c r="B767" s="244">
        <v>704</v>
      </c>
      <c r="C767" s="243">
        <v>98.116813113032435</v>
      </c>
    </row>
    <row r="768" spans="2:3" x14ac:dyDescent="0.45">
      <c r="B768" s="244">
        <v>705</v>
      </c>
      <c r="C768" s="243">
        <v>180.71798419561566</v>
      </c>
    </row>
    <row r="769" spans="2:3" x14ac:dyDescent="0.45">
      <c r="B769" s="244">
        <v>706</v>
      </c>
      <c r="C769" s="243">
        <v>124.12381470139375</v>
      </c>
    </row>
    <row r="770" spans="2:3" x14ac:dyDescent="0.45">
      <c r="B770" s="244">
        <v>707</v>
      </c>
      <c r="C770" s="243">
        <v>129.89095902685656</v>
      </c>
    </row>
    <row r="771" spans="2:3" x14ac:dyDescent="0.45">
      <c r="B771" s="244">
        <v>708</v>
      </c>
      <c r="C771" s="243">
        <v>142.08027307066124</v>
      </c>
    </row>
    <row r="772" spans="2:3" x14ac:dyDescent="0.45">
      <c r="B772" s="244">
        <v>709</v>
      </c>
      <c r="C772" s="243">
        <v>104.31260335214519</v>
      </c>
    </row>
    <row r="773" spans="2:3" x14ac:dyDescent="0.45">
      <c r="B773" s="244">
        <v>710</v>
      </c>
      <c r="C773" s="243">
        <v>114.00139018221324</v>
      </c>
    </row>
    <row r="774" spans="2:3" x14ac:dyDescent="0.45">
      <c r="B774" s="244">
        <v>711</v>
      </c>
      <c r="C774" s="243">
        <v>111.27538204721523</v>
      </c>
    </row>
    <row r="775" spans="2:3" x14ac:dyDescent="0.45">
      <c r="B775" s="244">
        <v>712</v>
      </c>
      <c r="C775" s="243">
        <v>111.40864923937205</v>
      </c>
    </row>
    <row r="776" spans="2:3" x14ac:dyDescent="0.45">
      <c r="B776" s="244">
        <v>713</v>
      </c>
      <c r="C776" s="243">
        <v>126.62317460378431</v>
      </c>
    </row>
    <row r="777" spans="2:3" x14ac:dyDescent="0.45">
      <c r="B777" s="244">
        <v>714</v>
      </c>
      <c r="C777" s="243">
        <v>149.79336464406902</v>
      </c>
    </row>
    <row r="778" spans="2:3" x14ac:dyDescent="0.45">
      <c r="B778" s="244">
        <v>715</v>
      </c>
      <c r="C778" s="243">
        <v>150.40989331768111</v>
      </c>
    </row>
    <row r="779" spans="2:3" x14ac:dyDescent="0.45">
      <c r="B779" s="244">
        <v>716</v>
      </c>
      <c r="C779" s="243">
        <v>106.52898147347825</v>
      </c>
    </row>
    <row r="780" spans="2:3" x14ac:dyDescent="0.45">
      <c r="B780" s="244">
        <v>717</v>
      </c>
      <c r="C780" s="243">
        <v>126.07444503275677</v>
      </c>
    </row>
    <row r="781" spans="2:3" x14ac:dyDescent="0.45">
      <c r="B781" s="244">
        <v>718</v>
      </c>
      <c r="C781" s="243">
        <v>102.60190886458676</v>
      </c>
    </row>
    <row r="782" spans="2:3" x14ac:dyDescent="0.45">
      <c r="B782" s="244">
        <v>719</v>
      </c>
      <c r="C782" s="243">
        <v>108.30954809172924</v>
      </c>
    </row>
    <row r="783" spans="2:3" x14ac:dyDescent="0.45">
      <c r="B783" s="244">
        <v>720</v>
      </c>
      <c r="C783" s="243">
        <v>119.61482545690401</v>
      </c>
    </row>
    <row r="784" spans="2:3" x14ac:dyDescent="0.45">
      <c r="B784" s="244">
        <v>721</v>
      </c>
      <c r="C784" s="243">
        <v>132.34682548953356</v>
      </c>
    </row>
    <row r="785" spans="2:3" x14ac:dyDescent="0.45">
      <c r="B785" s="244">
        <v>722</v>
      </c>
      <c r="C785" s="243">
        <v>128.57531492882231</v>
      </c>
    </row>
    <row r="786" spans="2:3" x14ac:dyDescent="0.45">
      <c r="B786" s="244">
        <v>723</v>
      </c>
      <c r="C786" s="243">
        <v>138.44898109630799</v>
      </c>
    </row>
    <row r="787" spans="2:3" x14ac:dyDescent="0.45">
      <c r="B787" s="244">
        <v>724</v>
      </c>
      <c r="C787" s="243">
        <v>105.01765807276851</v>
      </c>
    </row>
    <row r="788" spans="2:3" x14ac:dyDescent="0.45">
      <c r="B788" s="244">
        <v>725</v>
      </c>
      <c r="C788" s="243">
        <v>139.86277190034892</v>
      </c>
    </row>
    <row r="789" spans="2:3" x14ac:dyDescent="0.45">
      <c r="B789" s="244">
        <v>726</v>
      </c>
      <c r="C789" s="243">
        <v>97.995824836040441</v>
      </c>
    </row>
    <row r="790" spans="2:3" x14ac:dyDescent="0.45">
      <c r="B790" s="244">
        <v>727</v>
      </c>
      <c r="C790" s="243">
        <v>121.84106728498287</v>
      </c>
    </row>
    <row r="791" spans="2:3" x14ac:dyDescent="0.45">
      <c r="B791" s="244">
        <v>728</v>
      </c>
      <c r="C791" s="243">
        <v>147.14015070597827</v>
      </c>
    </row>
    <row r="792" spans="2:3" x14ac:dyDescent="0.45">
      <c r="B792" s="244">
        <v>729</v>
      </c>
      <c r="C792" s="243">
        <v>108.26310980191941</v>
      </c>
    </row>
    <row r="793" spans="2:3" x14ac:dyDescent="0.45">
      <c r="B793" s="244">
        <v>730</v>
      </c>
      <c r="C793" s="243">
        <v>131.95014092526347</v>
      </c>
    </row>
    <row r="794" spans="2:3" x14ac:dyDescent="0.45">
      <c r="B794" s="244">
        <v>731</v>
      </c>
      <c r="C794" s="243">
        <v>91.23653133621761</v>
      </c>
    </row>
    <row r="795" spans="2:3" x14ac:dyDescent="0.45">
      <c r="B795" s="244">
        <v>732</v>
      </c>
      <c r="C795" s="243">
        <v>159.50016651964441</v>
      </c>
    </row>
    <row r="796" spans="2:3" x14ac:dyDescent="0.45">
      <c r="B796" s="244">
        <v>733</v>
      </c>
      <c r="C796" s="243">
        <v>114.60517557036781</v>
      </c>
    </row>
    <row r="797" spans="2:3" x14ac:dyDescent="0.45">
      <c r="B797" s="244">
        <v>734</v>
      </c>
      <c r="C797" s="243">
        <v>101.28143331948874</v>
      </c>
    </row>
    <row r="798" spans="2:3" x14ac:dyDescent="0.45">
      <c r="B798" s="244">
        <v>735</v>
      </c>
      <c r="C798" s="243">
        <v>108.62002505264761</v>
      </c>
    </row>
    <row r="799" spans="2:3" x14ac:dyDescent="0.45">
      <c r="B799" s="244">
        <v>736</v>
      </c>
      <c r="C799" s="243">
        <v>142.40516295161311</v>
      </c>
    </row>
    <row r="800" spans="2:3" x14ac:dyDescent="0.45">
      <c r="B800" s="244">
        <v>737</v>
      </c>
      <c r="C800" s="243">
        <v>92.115146009517574</v>
      </c>
    </row>
    <row r="801" spans="2:3" x14ac:dyDescent="0.45">
      <c r="B801" s="244">
        <v>738</v>
      </c>
      <c r="C801" s="243">
        <v>101.93529278048271</v>
      </c>
    </row>
    <row r="802" spans="2:3" x14ac:dyDescent="0.45">
      <c r="B802" s="244">
        <v>739</v>
      </c>
      <c r="C802" s="243">
        <v>159.04397556714733</v>
      </c>
    </row>
    <row r="803" spans="2:3" x14ac:dyDescent="0.45">
      <c r="B803" s="244">
        <v>740</v>
      </c>
      <c r="C803" s="243">
        <v>121.03929310163447</v>
      </c>
    </row>
    <row r="804" spans="2:3" x14ac:dyDescent="0.45">
      <c r="B804" s="244">
        <v>741</v>
      </c>
      <c r="C804" s="243">
        <v>114.05521246470423</v>
      </c>
    </row>
    <row r="805" spans="2:3" x14ac:dyDescent="0.45">
      <c r="B805" s="244">
        <v>742</v>
      </c>
      <c r="C805" s="243">
        <v>61.135576594464766</v>
      </c>
    </row>
    <row r="806" spans="2:3" x14ac:dyDescent="0.45">
      <c r="B806" s="244">
        <v>743</v>
      </c>
      <c r="C806" s="243">
        <v>127.55195638896762</v>
      </c>
    </row>
    <row r="807" spans="2:3" x14ac:dyDescent="0.45">
      <c r="B807" s="244">
        <v>744</v>
      </c>
      <c r="C807" s="243">
        <v>132.10185397541196</v>
      </c>
    </row>
    <row r="808" spans="2:3" x14ac:dyDescent="0.45">
      <c r="B808" s="244">
        <v>745</v>
      </c>
      <c r="C808" s="243">
        <v>143.21140939765726</v>
      </c>
    </row>
    <row r="809" spans="2:3" x14ac:dyDescent="0.45">
      <c r="B809" s="244">
        <v>746</v>
      </c>
      <c r="C809" s="243">
        <v>113.96511460846031</v>
      </c>
    </row>
    <row r="810" spans="2:3" x14ac:dyDescent="0.45">
      <c r="B810" s="244">
        <v>747</v>
      </c>
      <c r="C810" s="243">
        <v>128.7441756657598</v>
      </c>
    </row>
    <row r="811" spans="2:3" x14ac:dyDescent="0.45">
      <c r="B811" s="244">
        <v>748</v>
      </c>
      <c r="C811" s="243">
        <v>126.63132941902361</v>
      </c>
    </row>
    <row r="812" spans="2:3" x14ac:dyDescent="0.45">
      <c r="B812" s="244">
        <v>749</v>
      </c>
      <c r="C812" s="243">
        <v>104.57864130143022</v>
      </c>
    </row>
    <row r="813" spans="2:3" x14ac:dyDescent="0.45">
      <c r="B813" s="244">
        <v>750</v>
      </c>
      <c r="C813" s="243">
        <v>77.285571140141627</v>
      </c>
    </row>
    <row r="814" spans="2:3" x14ac:dyDescent="0.45">
      <c r="B814" s="244">
        <v>751</v>
      </c>
      <c r="C814" s="243">
        <v>121.11117775052773</v>
      </c>
    </row>
    <row r="815" spans="2:3" x14ac:dyDescent="0.45">
      <c r="B815" s="244">
        <v>752</v>
      </c>
      <c r="C815" s="243">
        <v>165.10837671514616</v>
      </c>
    </row>
    <row r="816" spans="2:3" x14ac:dyDescent="0.45">
      <c r="B816" s="244">
        <v>753</v>
      </c>
      <c r="C816" s="243">
        <v>129.44153805566063</v>
      </c>
    </row>
    <row r="817" spans="2:3" x14ac:dyDescent="0.45">
      <c r="B817" s="244">
        <v>754</v>
      </c>
      <c r="C817" s="243">
        <v>114.62765528129378</v>
      </c>
    </row>
    <row r="818" spans="2:3" x14ac:dyDescent="0.45">
      <c r="B818" s="244">
        <v>755</v>
      </c>
      <c r="C818" s="243">
        <v>105.42566718248023</v>
      </c>
    </row>
    <row r="819" spans="2:3" x14ac:dyDescent="0.45">
      <c r="B819" s="244">
        <v>756</v>
      </c>
      <c r="C819" s="243">
        <v>108.57220697301864</v>
      </c>
    </row>
    <row r="820" spans="2:3" x14ac:dyDescent="0.45">
      <c r="B820" s="244">
        <v>757</v>
      </c>
      <c r="C820" s="243">
        <v>122.46728298402014</v>
      </c>
    </row>
    <row r="821" spans="2:3" x14ac:dyDescent="0.45">
      <c r="B821" s="244">
        <v>758</v>
      </c>
      <c r="C821" s="243">
        <v>112.29278928020106</v>
      </c>
    </row>
    <row r="822" spans="2:3" x14ac:dyDescent="0.45">
      <c r="B822" s="244">
        <v>759</v>
      </c>
      <c r="C822" s="243">
        <v>111.56884275912014</v>
      </c>
    </row>
    <row r="823" spans="2:3" x14ac:dyDescent="0.45">
      <c r="B823" s="244">
        <v>760</v>
      </c>
      <c r="C823" s="243">
        <v>109.94315913082936</v>
      </c>
    </row>
    <row r="824" spans="2:3" x14ac:dyDescent="0.45">
      <c r="B824" s="244">
        <v>761</v>
      </c>
      <c r="C824" s="243">
        <v>121.38733092810145</v>
      </c>
    </row>
    <row r="825" spans="2:3" x14ac:dyDescent="0.45">
      <c r="B825" s="244">
        <v>762</v>
      </c>
      <c r="C825" s="243">
        <v>107.4610405687761</v>
      </c>
    </row>
    <row r="826" spans="2:3" x14ac:dyDescent="0.45">
      <c r="B826" s="244">
        <v>763</v>
      </c>
      <c r="C826" s="243">
        <v>122.47357014735807</v>
      </c>
    </row>
    <row r="827" spans="2:3" x14ac:dyDescent="0.45">
      <c r="B827" s="244">
        <v>764</v>
      </c>
      <c r="C827" s="243">
        <v>112.5496936435421</v>
      </c>
    </row>
    <row r="828" spans="2:3" x14ac:dyDescent="0.45">
      <c r="B828" s="244">
        <v>765</v>
      </c>
      <c r="C828" s="243">
        <v>130.00174894365642</v>
      </c>
    </row>
    <row r="829" spans="2:3" x14ac:dyDescent="0.45">
      <c r="B829" s="244">
        <v>766</v>
      </c>
      <c r="C829" s="243">
        <v>139.16236729040236</v>
      </c>
    </row>
    <row r="830" spans="2:3" x14ac:dyDescent="0.45">
      <c r="B830" s="244">
        <v>767</v>
      </c>
      <c r="C830" s="243">
        <v>94.97976942467885</v>
      </c>
    </row>
    <row r="831" spans="2:3" x14ac:dyDescent="0.45">
      <c r="B831" s="244">
        <v>768</v>
      </c>
      <c r="C831" s="243">
        <v>130.70016229923309</v>
      </c>
    </row>
    <row r="832" spans="2:3" x14ac:dyDescent="0.45">
      <c r="B832" s="244">
        <v>769</v>
      </c>
      <c r="C832" s="243">
        <v>149.41246459122854</v>
      </c>
    </row>
    <row r="833" spans="2:3" x14ac:dyDescent="0.45">
      <c r="B833" s="244">
        <v>770</v>
      </c>
      <c r="C833" s="243">
        <v>133.71116379135665</v>
      </c>
    </row>
    <row r="834" spans="2:3" x14ac:dyDescent="0.45">
      <c r="B834" s="244">
        <v>771</v>
      </c>
      <c r="C834" s="243">
        <v>152.35537129493403</v>
      </c>
    </row>
    <row r="835" spans="2:3" x14ac:dyDescent="0.45">
      <c r="B835" s="244">
        <v>772</v>
      </c>
      <c r="C835" s="243">
        <v>150.576554007666</v>
      </c>
    </row>
    <row r="836" spans="2:3" x14ac:dyDescent="0.45">
      <c r="B836" s="244">
        <v>773</v>
      </c>
      <c r="C836" s="243">
        <v>129.17298967855612</v>
      </c>
    </row>
    <row r="837" spans="2:3" x14ac:dyDescent="0.45">
      <c r="B837" s="244">
        <v>774</v>
      </c>
      <c r="C837" s="243">
        <v>119.52917071046282</v>
      </c>
    </row>
    <row r="838" spans="2:3" x14ac:dyDescent="0.45">
      <c r="B838" s="244">
        <v>775</v>
      </c>
      <c r="C838" s="243">
        <v>137.72970343036184</v>
      </c>
    </row>
    <row r="839" spans="2:3" x14ac:dyDescent="0.45">
      <c r="B839" s="244">
        <v>776</v>
      </c>
      <c r="C839" s="243">
        <v>75.127488081964998</v>
      </c>
    </row>
    <row r="840" spans="2:3" x14ac:dyDescent="0.45">
      <c r="B840" s="244">
        <v>777</v>
      </c>
      <c r="C840" s="243">
        <v>139.54339047661912</v>
      </c>
    </row>
    <row r="841" spans="2:3" x14ac:dyDescent="0.45">
      <c r="B841" s="244">
        <v>778</v>
      </c>
      <c r="C841" s="243">
        <v>114.11150904760743</v>
      </c>
    </row>
    <row r="842" spans="2:3" x14ac:dyDescent="0.45">
      <c r="B842" s="244">
        <v>779</v>
      </c>
      <c r="C842" s="243">
        <v>124.16340485835519</v>
      </c>
    </row>
    <row r="843" spans="2:3" x14ac:dyDescent="0.45">
      <c r="B843" s="244">
        <v>780</v>
      </c>
      <c r="C843" s="243">
        <v>83.472868287320438</v>
      </c>
    </row>
    <row r="844" spans="2:3" x14ac:dyDescent="0.45">
      <c r="B844" s="244">
        <v>781</v>
      </c>
      <c r="C844" s="243">
        <v>135.77243848169326</v>
      </c>
    </row>
    <row r="845" spans="2:3" x14ac:dyDescent="0.45">
      <c r="B845" s="244">
        <v>782</v>
      </c>
      <c r="C845" s="243">
        <v>108.28270890809311</v>
      </c>
    </row>
    <row r="846" spans="2:3" x14ac:dyDescent="0.45">
      <c r="B846" s="244">
        <v>783</v>
      </c>
      <c r="C846" s="243">
        <v>121.66194307331919</v>
      </c>
    </row>
    <row r="847" spans="2:3" x14ac:dyDescent="0.45">
      <c r="B847" s="244">
        <v>784</v>
      </c>
      <c r="C847" s="243">
        <v>132.8600637756212</v>
      </c>
    </row>
    <row r="848" spans="2:3" x14ac:dyDescent="0.45">
      <c r="B848" s="244">
        <v>785</v>
      </c>
      <c r="C848" s="243">
        <v>116.89949033792251</v>
      </c>
    </row>
    <row r="849" spans="2:3" x14ac:dyDescent="0.45">
      <c r="B849" s="244">
        <v>786</v>
      </c>
      <c r="C849" s="243">
        <v>118.98696570856895</v>
      </c>
    </row>
    <row r="850" spans="2:3" x14ac:dyDescent="0.45">
      <c r="B850" s="244">
        <v>787</v>
      </c>
      <c r="C850" s="243">
        <v>135.16822114100376</v>
      </c>
    </row>
    <row r="851" spans="2:3" x14ac:dyDescent="0.45">
      <c r="B851" s="244">
        <v>788</v>
      </c>
      <c r="C851" s="243">
        <v>133.86580498369975</v>
      </c>
    </row>
    <row r="852" spans="2:3" x14ac:dyDescent="0.45">
      <c r="B852" s="244">
        <v>789</v>
      </c>
      <c r="C852" s="243">
        <v>101.36899600244342</v>
      </c>
    </row>
    <row r="853" spans="2:3" x14ac:dyDescent="0.45">
      <c r="B853" s="244">
        <v>790</v>
      </c>
      <c r="C853" s="243">
        <v>121.74322124722542</v>
      </c>
    </row>
    <row r="854" spans="2:3" x14ac:dyDescent="0.45">
      <c r="B854" s="244">
        <v>791</v>
      </c>
      <c r="C854" s="243">
        <v>110.90422882482939</v>
      </c>
    </row>
    <row r="855" spans="2:3" x14ac:dyDescent="0.45">
      <c r="B855" s="244">
        <v>792</v>
      </c>
      <c r="C855" s="243">
        <v>115.5704059377067</v>
      </c>
    </row>
    <row r="856" spans="2:3" x14ac:dyDescent="0.45">
      <c r="B856" s="244">
        <v>793</v>
      </c>
      <c r="C856" s="243">
        <v>143.57650272136129</v>
      </c>
    </row>
    <row r="857" spans="2:3" x14ac:dyDescent="0.45">
      <c r="B857" s="244">
        <v>794</v>
      </c>
      <c r="C857" s="243">
        <v>108.39073303478703</v>
      </c>
    </row>
    <row r="858" spans="2:3" x14ac:dyDescent="0.45">
      <c r="B858" s="244">
        <v>795</v>
      </c>
      <c r="C858" s="243">
        <v>119.96886999205357</v>
      </c>
    </row>
    <row r="859" spans="2:3" x14ac:dyDescent="0.45">
      <c r="B859" s="244">
        <v>796</v>
      </c>
      <c r="C859" s="243">
        <v>154.49384020308545</v>
      </c>
    </row>
    <row r="860" spans="2:3" x14ac:dyDescent="0.45">
      <c r="B860" s="244">
        <v>797</v>
      </c>
      <c r="C860" s="243">
        <v>157.39797643227973</v>
      </c>
    </row>
    <row r="861" spans="2:3" x14ac:dyDescent="0.45">
      <c r="B861" s="244">
        <v>798</v>
      </c>
      <c r="C861" s="243">
        <v>125.87212325248022</v>
      </c>
    </row>
    <row r="862" spans="2:3" x14ac:dyDescent="0.45">
      <c r="B862" s="244">
        <v>799</v>
      </c>
      <c r="C862" s="243">
        <v>137.17271626363299</v>
      </c>
    </row>
    <row r="863" spans="2:3" x14ac:dyDescent="0.45">
      <c r="B863" s="244">
        <v>800</v>
      </c>
      <c r="C863" s="243">
        <v>102.08430617544552</v>
      </c>
    </row>
    <row r="864" spans="2:3" x14ac:dyDescent="0.45">
      <c r="B864" s="244">
        <v>801</v>
      </c>
      <c r="C864" s="243">
        <v>99.986756742079535</v>
      </c>
    </row>
    <row r="865" spans="2:3" x14ac:dyDescent="0.45">
      <c r="B865" s="244">
        <v>802</v>
      </c>
      <c r="C865" s="243">
        <v>112.45464579164891</v>
      </c>
    </row>
    <row r="866" spans="2:3" x14ac:dyDescent="0.45">
      <c r="B866" s="244">
        <v>803</v>
      </c>
      <c r="C866" s="243">
        <v>148.38585292793732</v>
      </c>
    </row>
    <row r="867" spans="2:3" x14ac:dyDescent="0.45">
      <c r="B867" s="244">
        <v>804</v>
      </c>
      <c r="C867" s="243">
        <v>140.91559016254428</v>
      </c>
    </row>
    <row r="868" spans="2:3" x14ac:dyDescent="0.45">
      <c r="B868" s="244">
        <v>805</v>
      </c>
      <c r="C868" s="243">
        <v>148.94739304593742</v>
      </c>
    </row>
    <row r="869" spans="2:3" x14ac:dyDescent="0.45">
      <c r="B869" s="244">
        <v>806</v>
      </c>
      <c r="C869" s="243">
        <v>106.25462145859817</v>
      </c>
    </row>
    <row r="870" spans="2:3" x14ac:dyDescent="0.45">
      <c r="B870" s="244">
        <v>807</v>
      </c>
      <c r="C870" s="243">
        <v>114.53105300016402</v>
      </c>
    </row>
    <row r="871" spans="2:3" x14ac:dyDescent="0.45">
      <c r="B871" s="244">
        <v>808</v>
      </c>
      <c r="C871" s="243">
        <v>129.76998932066485</v>
      </c>
    </row>
    <row r="872" spans="2:3" x14ac:dyDescent="0.45">
      <c r="B872" s="244">
        <v>809</v>
      </c>
      <c r="C872" s="243">
        <v>130.09264640918383</v>
      </c>
    </row>
    <row r="873" spans="2:3" x14ac:dyDescent="0.45">
      <c r="B873" s="244">
        <v>810</v>
      </c>
      <c r="C873" s="243">
        <v>164.62091892546562</v>
      </c>
    </row>
    <row r="874" spans="2:3" x14ac:dyDescent="0.45">
      <c r="B874" s="244">
        <v>811</v>
      </c>
      <c r="C874" s="243">
        <v>111.19965010298986</v>
      </c>
    </row>
    <row r="875" spans="2:3" x14ac:dyDescent="0.45">
      <c r="B875" s="244">
        <v>812</v>
      </c>
      <c r="C875" s="243">
        <v>119.2273799324562</v>
      </c>
    </row>
    <row r="876" spans="2:3" x14ac:dyDescent="0.45">
      <c r="B876" s="244">
        <v>813</v>
      </c>
      <c r="C876" s="243">
        <v>151.92972025509863</v>
      </c>
    </row>
    <row r="877" spans="2:3" x14ac:dyDescent="0.45">
      <c r="B877" s="244">
        <v>814</v>
      </c>
      <c r="C877" s="243">
        <v>132.6158410190821</v>
      </c>
    </row>
    <row r="878" spans="2:3" x14ac:dyDescent="0.45">
      <c r="B878" s="244">
        <v>815</v>
      </c>
      <c r="C878" s="243">
        <v>146.20830773446067</v>
      </c>
    </row>
    <row r="879" spans="2:3" x14ac:dyDescent="0.45">
      <c r="B879" s="244">
        <v>816</v>
      </c>
      <c r="C879" s="243">
        <v>107.64019793060136</v>
      </c>
    </row>
    <row r="880" spans="2:3" x14ac:dyDescent="0.45">
      <c r="B880" s="244">
        <v>817</v>
      </c>
      <c r="C880" s="243">
        <v>61.717784508705606</v>
      </c>
    </row>
    <row r="881" spans="2:3" x14ac:dyDescent="0.45">
      <c r="B881" s="244">
        <v>818</v>
      </c>
      <c r="C881" s="243">
        <v>160.79237539996691</v>
      </c>
    </row>
    <row r="882" spans="2:3" x14ac:dyDescent="0.45">
      <c r="B882" s="244">
        <v>819</v>
      </c>
      <c r="C882" s="243">
        <v>139.90625747312973</v>
      </c>
    </row>
    <row r="883" spans="2:3" x14ac:dyDescent="0.45">
      <c r="B883" s="244">
        <v>820</v>
      </c>
      <c r="C883" s="243">
        <v>114.83604254335424</v>
      </c>
    </row>
    <row r="884" spans="2:3" x14ac:dyDescent="0.45">
      <c r="B884" s="244">
        <v>821</v>
      </c>
      <c r="C884" s="243">
        <v>62.423353230814413</v>
      </c>
    </row>
    <row r="885" spans="2:3" x14ac:dyDescent="0.45">
      <c r="B885" s="244">
        <v>822</v>
      </c>
      <c r="C885" s="243">
        <v>115.49322279645573</v>
      </c>
    </row>
    <row r="886" spans="2:3" x14ac:dyDescent="0.45">
      <c r="B886" s="244">
        <v>823</v>
      </c>
      <c r="C886" s="243">
        <v>131.8532691270907</v>
      </c>
    </row>
    <row r="887" spans="2:3" x14ac:dyDescent="0.45">
      <c r="B887" s="244">
        <v>824</v>
      </c>
      <c r="C887" s="243">
        <v>103.37613821376374</v>
      </c>
    </row>
    <row r="888" spans="2:3" x14ac:dyDescent="0.45">
      <c r="B888" s="244">
        <v>825</v>
      </c>
      <c r="C888" s="243">
        <v>162.9618685490401</v>
      </c>
    </row>
    <row r="889" spans="2:3" x14ac:dyDescent="0.45">
      <c r="B889" s="244">
        <v>826</v>
      </c>
      <c r="C889" s="243">
        <v>133.9087165252547</v>
      </c>
    </row>
    <row r="890" spans="2:3" x14ac:dyDescent="0.45">
      <c r="B890" s="244">
        <v>827</v>
      </c>
      <c r="C890" s="243">
        <v>127.34778188933988</v>
      </c>
    </row>
    <row r="891" spans="2:3" x14ac:dyDescent="0.45">
      <c r="B891" s="244">
        <v>828</v>
      </c>
      <c r="C891" s="243">
        <v>96.657241615105164</v>
      </c>
    </row>
    <row r="892" spans="2:3" x14ac:dyDescent="0.45">
      <c r="B892" s="244">
        <v>829</v>
      </c>
      <c r="C892" s="243">
        <v>89.276461955618188</v>
      </c>
    </row>
    <row r="893" spans="2:3" x14ac:dyDescent="0.45">
      <c r="B893" s="244">
        <v>830</v>
      </c>
      <c r="C893" s="243">
        <v>119.26758507193468</v>
      </c>
    </row>
    <row r="894" spans="2:3" x14ac:dyDescent="0.45">
      <c r="B894" s="244">
        <v>831</v>
      </c>
      <c r="C894" s="243">
        <v>136.68304851643833</v>
      </c>
    </row>
    <row r="895" spans="2:3" x14ac:dyDescent="0.45">
      <c r="B895" s="244">
        <v>832</v>
      </c>
      <c r="C895" s="243">
        <v>114.82567481718101</v>
      </c>
    </row>
    <row r="896" spans="2:3" x14ac:dyDescent="0.45">
      <c r="B896" s="244">
        <v>833</v>
      </c>
      <c r="C896" s="243">
        <v>154.77166421169937</v>
      </c>
    </row>
    <row r="897" spans="2:3" x14ac:dyDescent="0.45">
      <c r="B897" s="244">
        <v>834</v>
      </c>
      <c r="C897" s="243">
        <v>110.71462651541864</v>
      </c>
    </row>
    <row r="898" spans="2:3" x14ac:dyDescent="0.45">
      <c r="B898" s="244">
        <v>835</v>
      </c>
      <c r="C898" s="243">
        <v>118.58528188490317</v>
      </c>
    </row>
    <row r="899" spans="2:3" x14ac:dyDescent="0.45">
      <c r="B899" s="244">
        <v>836</v>
      </c>
      <c r="C899" s="243">
        <v>106.34561993385263</v>
      </c>
    </row>
    <row r="900" spans="2:3" x14ac:dyDescent="0.45">
      <c r="B900" s="244">
        <v>837</v>
      </c>
      <c r="C900" s="243">
        <v>121.3615100625524</v>
      </c>
    </row>
    <row r="901" spans="2:3" x14ac:dyDescent="0.45">
      <c r="B901" s="244">
        <v>838</v>
      </c>
      <c r="C901" s="243">
        <v>106.67325368621499</v>
      </c>
    </row>
    <row r="902" spans="2:3" x14ac:dyDescent="0.45">
      <c r="B902" s="244">
        <v>839</v>
      </c>
      <c r="C902" s="243">
        <v>82.82050294050255</v>
      </c>
    </row>
    <row r="903" spans="2:3" x14ac:dyDescent="0.45">
      <c r="B903" s="244">
        <v>840</v>
      </c>
      <c r="C903" s="243">
        <v>103.96871281218158</v>
      </c>
    </row>
    <row r="904" spans="2:3" x14ac:dyDescent="0.45">
      <c r="B904" s="244">
        <v>841</v>
      </c>
      <c r="C904" s="243">
        <v>152.30590903767771</v>
      </c>
    </row>
    <row r="905" spans="2:3" x14ac:dyDescent="0.45">
      <c r="B905" s="244">
        <v>842</v>
      </c>
      <c r="C905" s="243">
        <v>121.75698882309631</v>
      </c>
    </row>
    <row r="906" spans="2:3" x14ac:dyDescent="0.45">
      <c r="B906" s="244">
        <v>843</v>
      </c>
      <c r="C906" s="243">
        <v>93.566729194022543</v>
      </c>
    </row>
    <row r="907" spans="2:3" x14ac:dyDescent="0.45">
      <c r="B907" s="244">
        <v>844</v>
      </c>
      <c r="C907" s="243">
        <v>142.64247590705114</v>
      </c>
    </row>
    <row r="908" spans="2:3" x14ac:dyDescent="0.45">
      <c r="B908" s="244">
        <v>845</v>
      </c>
      <c r="C908" s="243">
        <v>116.6208813276894</v>
      </c>
    </row>
    <row r="909" spans="2:3" x14ac:dyDescent="0.45">
      <c r="B909" s="244">
        <v>846</v>
      </c>
      <c r="C909" s="243">
        <v>101.63846734241983</v>
      </c>
    </row>
    <row r="910" spans="2:3" x14ac:dyDescent="0.45">
      <c r="B910" s="244">
        <v>847</v>
      </c>
      <c r="C910" s="243">
        <v>109.87454261394358</v>
      </c>
    </row>
    <row r="911" spans="2:3" x14ac:dyDescent="0.45">
      <c r="B911" s="244">
        <v>848</v>
      </c>
      <c r="C911" s="243">
        <v>122.03601821512878</v>
      </c>
    </row>
    <row r="912" spans="2:3" x14ac:dyDescent="0.45">
      <c r="B912" s="244">
        <v>849</v>
      </c>
      <c r="C912" s="243">
        <v>137.29679889166596</v>
      </c>
    </row>
    <row r="913" spans="2:3" x14ac:dyDescent="0.45">
      <c r="B913" s="244">
        <v>850</v>
      </c>
      <c r="C913" s="243">
        <v>110.09819523784037</v>
      </c>
    </row>
    <row r="914" spans="2:3" x14ac:dyDescent="0.45">
      <c r="B914" s="244">
        <v>851</v>
      </c>
      <c r="C914" s="243">
        <v>132.51092588196789</v>
      </c>
    </row>
    <row r="915" spans="2:3" x14ac:dyDescent="0.45">
      <c r="B915" s="244">
        <v>852</v>
      </c>
      <c r="C915" s="243">
        <v>125.74851632796302</v>
      </c>
    </row>
    <row r="916" spans="2:3" x14ac:dyDescent="0.45">
      <c r="B916" s="244">
        <v>853</v>
      </c>
      <c r="C916" s="243">
        <v>113.81596309753512</v>
      </c>
    </row>
    <row r="917" spans="2:3" x14ac:dyDescent="0.45">
      <c r="B917" s="244">
        <v>854</v>
      </c>
      <c r="C917" s="243">
        <v>91.036367319443698</v>
      </c>
    </row>
    <row r="918" spans="2:3" x14ac:dyDescent="0.45">
      <c r="B918" s="244">
        <v>855</v>
      </c>
      <c r="C918" s="243">
        <v>130.33824899857709</v>
      </c>
    </row>
    <row r="919" spans="2:3" x14ac:dyDescent="0.45">
      <c r="B919" s="244">
        <v>856</v>
      </c>
      <c r="C919" s="243">
        <v>111.91398136575786</v>
      </c>
    </row>
    <row r="920" spans="2:3" x14ac:dyDescent="0.45">
      <c r="B920" s="244">
        <v>857</v>
      </c>
      <c r="C920" s="243">
        <v>132.85883449734956</v>
      </c>
    </row>
    <row r="921" spans="2:3" x14ac:dyDescent="0.45">
      <c r="B921" s="244">
        <v>858</v>
      </c>
      <c r="C921" s="243">
        <v>140.29609710880965</v>
      </c>
    </row>
    <row r="922" spans="2:3" x14ac:dyDescent="0.45">
      <c r="B922" s="244">
        <v>859</v>
      </c>
      <c r="C922" s="243">
        <v>94.716636014803427</v>
      </c>
    </row>
    <row r="923" spans="2:3" x14ac:dyDescent="0.45">
      <c r="B923" s="244">
        <v>860</v>
      </c>
      <c r="C923" s="243">
        <v>123.10347722633212</v>
      </c>
    </row>
    <row r="924" spans="2:3" x14ac:dyDescent="0.45">
      <c r="B924" s="244">
        <v>861</v>
      </c>
      <c r="C924" s="243">
        <v>110.6385130537015</v>
      </c>
    </row>
    <row r="925" spans="2:3" x14ac:dyDescent="0.45">
      <c r="B925" s="244">
        <v>862</v>
      </c>
      <c r="C925" s="243">
        <v>144.05659249186374</v>
      </c>
    </row>
    <row r="926" spans="2:3" x14ac:dyDescent="0.45">
      <c r="B926" s="244">
        <v>863</v>
      </c>
      <c r="C926" s="243">
        <v>127.37369044018347</v>
      </c>
    </row>
    <row r="927" spans="2:3" x14ac:dyDescent="0.45">
      <c r="B927" s="244">
        <v>864</v>
      </c>
      <c r="C927" s="243">
        <v>119.59120788459664</v>
      </c>
    </row>
    <row r="928" spans="2:3" x14ac:dyDescent="0.45">
      <c r="B928" s="244">
        <v>865</v>
      </c>
      <c r="C928" s="243">
        <v>126.21100057962063</v>
      </c>
    </row>
    <row r="929" spans="2:3" x14ac:dyDescent="0.45">
      <c r="B929" s="244">
        <v>866</v>
      </c>
      <c r="C929" s="243">
        <v>107.62398445143359</v>
      </c>
    </row>
    <row r="930" spans="2:3" x14ac:dyDescent="0.45">
      <c r="B930" s="244">
        <v>867</v>
      </c>
      <c r="C930" s="243">
        <v>95.193914885955138</v>
      </c>
    </row>
    <row r="931" spans="2:3" x14ac:dyDescent="0.45">
      <c r="B931" s="244">
        <v>868</v>
      </c>
      <c r="C931" s="243">
        <v>75.734091928971992</v>
      </c>
    </row>
    <row r="932" spans="2:3" x14ac:dyDescent="0.45">
      <c r="B932" s="244">
        <v>869</v>
      </c>
      <c r="C932" s="243">
        <v>94.73923302018494</v>
      </c>
    </row>
    <row r="933" spans="2:3" x14ac:dyDescent="0.45">
      <c r="B933" s="244">
        <v>870</v>
      </c>
      <c r="C933" s="243">
        <v>94.991098262832764</v>
      </c>
    </row>
    <row r="934" spans="2:3" x14ac:dyDescent="0.45">
      <c r="B934" s="244">
        <v>871</v>
      </c>
      <c r="C934" s="243">
        <v>91.556916324061831</v>
      </c>
    </row>
    <row r="935" spans="2:3" x14ac:dyDescent="0.45">
      <c r="B935" s="244">
        <v>872</v>
      </c>
      <c r="C935" s="243">
        <v>76.10559702598249</v>
      </c>
    </row>
    <row r="936" spans="2:3" x14ac:dyDescent="0.45">
      <c r="B936" s="244">
        <v>873</v>
      </c>
      <c r="C936" s="243">
        <v>145.04678827839544</v>
      </c>
    </row>
    <row r="937" spans="2:3" x14ac:dyDescent="0.45">
      <c r="B937" s="244">
        <v>874</v>
      </c>
      <c r="C937" s="243">
        <v>138.842248970463</v>
      </c>
    </row>
    <row r="938" spans="2:3" x14ac:dyDescent="0.45">
      <c r="B938" s="244">
        <v>875</v>
      </c>
      <c r="C938" s="243">
        <v>144.5940882144381</v>
      </c>
    </row>
    <row r="939" spans="2:3" x14ac:dyDescent="0.45">
      <c r="B939" s="244">
        <v>876</v>
      </c>
      <c r="C939" s="243">
        <v>113.9444182498131</v>
      </c>
    </row>
    <row r="940" spans="2:3" x14ac:dyDescent="0.45">
      <c r="B940" s="244">
        <v>877</v>
      </c>
      <c r="C940" s="243">
        <v>119.45908453853151</v>
      </c>
    </row>
    <row r="941" spans="2:3" x14ac:dyDescent="0.45">
      <c r="B941" s="244">
        <v>878</v>
      </c>
      <c r="C941" s="243">
        <v>119.12283974230165</v>
      </c>
    </row>
    <row r="942" spans="2:3" x14ac:dyDescent="0.45">
      <c r="B942" s="244">
        <v>879</v>
      </c>
      <c r="C942" s="243">
        <v>98.899475170315071</v>
      </c>
    </row>
    <row r="943" spans="2:3" x14ac:dyDescent="0.45">
      <c r="B943" s="244">
        <v>880</v>
      </c>
      <c r="C943" s="243">
        <v>88.111609946196708</v>
      </c>
    </row>
    <row r="944" spans="2:3" x14ac:dyDescent="0.45">
      <c r="B944" s="244">
        <v>881</v>
      </c>
      <c r="C944" s="243">
        <v>163.01576525182588</v>
      </c>
    </row>
    <row r="945" spans="2:3" x14ac:dyDescent="0.45">
      <c r="B945" s="244">
        <v>882</v>
      </c>
      <c r="C945" s="243">
        <v>137.22178703205418</v>
      </c>
    </row>
    <row r="946" spans="2:3" x14ac:dyDescent="0.45">
      <c r="B946" s="244">
        <v>883</v>
      </c>
      <c r="C946" s="243">
        <v>101.86499345046499</v>
      </c>
    </row>
    <row r="947" spans="2:3" x14ac:dyDescent="0.45">
      <c r="B947" s="244">
        <v>884</v>
      </c>
      <c r="C947" s="243">
        <v>125.40328026207004</v>
      </c>
    </row>
    <row r="948" spans="2:3" x14ac:dyDescent="0.45">
      <c r="B948" s="244">
        <v>885</v>
      </c>
      <c r="C948" s="243">
        <v>211.27808882483396</v>
      </c>
    </row>
    <row r="949" spans="2:3" x14ac:dyDescent="0.45">
      <c r="B949" s="244">
        <v>886</v>
      </c>
      <c r="C949" s="243">
        <v>119.60692700365003</v>
      </c>
    </row>
    <row r="950" spans="2:3" x14ac:dyDescent="0.45">
      <c r="B950" s="244">
        <v>887</v>
      </c>
      <c r="C950" s="243">
        <v>78.106678330957465</v>
      </c>
    </row>
    <row r="951" spans="2:3" x14ac:dyDescent="0.45">
      <c r="B951" s="244">
        <v>888</v>
      </c>
      <c r="C951" s="243">
        <v>149.55387153575998</v>
      </c>
    </row>
    <row r="952" spans="2:3" x14ac:dyDescent="0.45">
      <c r="B952" s="244">
        <v>889</v>
      </c>
      <c r="C952" s="243">
        <v>101.82112193122731</v>
      </c>
    </row>
    <row r="953" spans="2:3" x14ac:dyDescent="0.45">
      <c r="B953" s="244">
        <v>890</v>
      </c>
      <c r="C953" s="243">
        <v>78.749060409076435</v>
      </c>
    </row>
    <row r="954" spans="2:3" x14ac:dyDescent="0.45">
      <c r="B954" s="244">
        <v>891</v>
      </c>
      <c r="C954" s="243">
        <v>126.12546477758694</v>
      </c>
    </row>
    <row r="955" spans="2:3" x14ac:dyDescent="0.45">
      <c r="B955" s="244">
        <v>892</v>
      </c>
      <c r="C955" s="243">
        <v>115.64334659576377</v>
      </c>
    </row>
    <row r="956" spans="2:3" x14ac:dyDescent="0.45">
      <c r="B956" s="244">
        <v>893</v>
      </c>
      <c r="C956" s="243">
        <v>147.29963017230779</v>
      </c>
    </row>
    <row r="957" spans="2:3" x14ac:dyDescent="0.45">
      <c r="B957" s="244">
        <v>894</v>
      </c>
      <c r="C957" s="243">
        <v>109.23282728990222</v>
      </c>
    </row>
    <row r="958" spans="2:3" x14ac:dyDescent="0.45">
      <c r="B958" s="244">
        <v>895</v>
      </c>
      <c r="C958" s="243">
        <v>114.35902862072</v>
      </c>
    </row>
    <row r="959" spans="2:3" x14ac:dyDescent="0.45">
      <c r="B959" s="244">
        <v>896</v>
      </c>
      <c r="C959" s="243">
        <v>170.40302982780233</v>
      </c>
    </row>
    <row r="960" spans="2:3" x14ac:dyDescent="0.45">
      <c r="B960" s="244">
        <v>897</v>
      </c>
      <c r="C960" s="243">
        <v>160.83483014934765</v>
      </c>
    </row>
    <row r="961" spans="2:3" x14ac:dyDescent="0.45">
      <c r="B961" s="244">
        <v>898</v>
      </c>
      <c r="C961" s="243">
        <v>84.759855306057744</v>
      </c>
    </row>
    <row r="962" spans="2:3" x14ac:dyDescent="0.45">
      <c r="B962" s="244">
        <v>899</v>
      </c>
      <c r="C962" s="243">
        <v>166.67036769221986</v>
      </c>
    </row>
    <row r="963" spans="2:3" x14ac:dyDescent="0.45">
      <c r="B963" s="244">
        <v>900</v>
      </c>
      <c r="C963" s="243">
        <v>89.051872652904038</v>
      </c>
    </row>
    <row r="964" spans="2:3" x14ac:dyDescent="0.45">
      <c r="B964" s="244">
        <v>901</v>
      </c>
      <c r="C964" s="243">
        <v>122.56579504202971</v>
      </c>
    </row>
    <row r="965" spans="2:3" x14ac:dyDescent="0.45">
      <c r="B965" s="244">
        <v>902</v>
      </c>
      <c r="C965" s="243">
        <v>65.854631189142424</v>
      </c>
    </row>
    <row r="966" spans="2:3" x14ac:dyDescent="0.45">
      <c r="B966" s="244">
        <v>903</v>
      </c>
      <c r="C966" s="243">
        <v>133.68690460718241</v>
      </c>
    </row>
    <row r="967" spans="2:3" x14ac:dyDescent="0.45">
      <c r="B967" s="244">
        <v>904</v>
      </c>
      <c r="C967" s="243">
        <v>118.10965394714034</v>
      </c>
    </row>
    <row r="968" spans="2:3" x14ac:dyDescent="0.45">
      <c r="B968" s="244">
        <v>905</v>
      </c>
      <c r="C968" s="243">
        <v>101.0131618110383</v>
      </c>
    </row>
    <row r="969" spans="2:3" x14ac:dyDescent="0.45">
      <c r="B969" s="244">
        <v>906</v>
      </c>
      <c r="C969" s="243">
        <v>77.489631153448499</v>
      </c>
    </row>
    <row r="970" spans="2:3" x14ac:dyDescent="0.45">
      <c r="B970" s="244">
        <v>907</v>
      </c>
      <c r="C970" s="243">
        <v>124.49663925747835</v>
      </c>
    </row>
    <row r="971" spans="2:3" x14ac:dyDescent="0.45">
      <c r="B971" s="244">
        <v>908</v>
      </c>
      <c r="C971" s="243">
        <v>123.05334158283144</v>
      </c>
    </row>
    <row r="972" spans="2:3" x14ac:dyDescent="0.45">
      <c r="B972" s="244">
        <v>909</v>
      </c>
      <c r="C972" s="243">
        <v>120.05192328764457</v>
      </c>
    </row>
    <row r="973" spans="2:3" x14ac:dyDescent="0.45">
      <c r="B973" s="244">
        <v>910</v>
      </c>
      <c r="C973" s="243">
        <v>146.74998429546386</v>
      </c>
    </row>
    <row r="974" spans="2:3" x14ac:dyDescent="0.45">
      <c r="B974" s="244">
        <v>911</v>
      </c>
      <c r="C974" s="243">
        <v>127.36217068739062</v>
      </c>
    </row>
    <row r="975" spans="2:3" x14ac:dyDescent="0.45">
      <c r="B975" s="244">
        <v>912</v>
      </c>
      <c r="C975" s="243">
        <v>103.58527930700589</v>
      </c>
    </row>
    <row r="976" spans="2:3" x14ac:dyDescent="0.45">
      <c r="B976" s="244">
        <v>913</v>
      </c>
      <c r="C976" s="243">
        <v>112.54201005441978</v>
      </c>
    </row>
    <row r="977" spans="2:3" x14ac:dyDescent="0.45">
      <c r="B977" s="244">
        <v>914</v>
      </c>
      <c r="C977" s="243">
        <v>113.25811327635878</v>
      </c>
    </row>
    <row r="978" spans="2:3" x14ac:dyDescent="0.45">
      <c r="B978" s="244">
        <v>915</v>
      </c>
      <c r="C978" s="243">
        <v>131.30165630883357</v>
      </c>
    </row>
    <row r="979" spans="2:3" x14ac:dyDescent="0.45">
      <c r="B979" s="244">
        <v>916</v>
      </c>
      <c r="C979" s="243">
        <v>131.75303969144667</v>
      </c>
    </row>
    <row r="980" spans="2:3" x14ac:dyDescent="0.45">
      <c r="B980" s="244">
        <v>917</v>
      </c>
      <c r="C980" s="243">
        <v>86.521095687040116</v>
      </c>
    </row>
    <row r="981" spans="2:3" x14ac:dyDescent="0.45">
      <c r="B981" s="244">
        <v>918</v>
      </c>
      <c r="C981" s="243">
        <v>137.70801898895397</v>
      </c>
    </row>
    <row r="982" spans="2:3" x14ac:dyDescent="0.45">
      <c r="B982" s="244">
        <v>919</v>
      </c>
      <c r="C982" s="243">
        <v>119.34900669311922</v>
      </c>
    </row>
    <row r="983" spans="2:3" x14ac:dyDescent="0.45">
      <c r="B983" s="244">
        <v>920</v>
      </c>
      <c r="C983" s="243">
        <v>129.89013324182449</v>
      </c>
    </row>
    <row r="984" spans="2:3" x14ac:dyDescent="0.45">
      <c r="B984" s="244">
        <v>921</v>
      </c>
      <c r="C984" s="243">
        <v>103.79765984741687</v>
      </c>
    </row>
    <row r="985" spans="2:3" x14ac:dyDescent="0.45">
      <c r="B985" s="244">
        <v>922</v>
      </c>
      <c r="C985" s="243">
        <v>118.14838477817918</v>
      </c>
    </row>
    <row r="986" spans="2:3" x14ac:dyDescent="0.45">
      <c r="B986" s="244">
        <v>923</v>
      </c>
      <c r="C986" s="243">
        <v>122.42107541156876</v>
      </c>
    </row>
    <row r="987" spans="2:3" x14ac:dyDescent="0.45">
      <c r="B987" s="244">
        <v>924</v>
      </c>
      <c r="C987" s="243">
        <v>98.461082861465854</v>
      </c>
    </row>
    <row r="988" spans="2:3" x14ac:dyDescent="0.45">
      <c r="B988" s="244">
        <v>925</v>
      </c>
      <c r="C988" s="243">
        <v>121.61657429944911</v>
      </c>
    </row>
    <row r="989" spans="2:3" x14ac:dyDescent="0.45">
      <c r="B989" s="244">
        <v>926</v>
      </c>
      <c r="C989" s="243">
        <v>120.52458477040084</v>
      </c>
    </row>
    <row r="990" spans="2:3" x14ac:dyDescent="0.45">
      <c r="B990" s="244">
        <v>927</v>
      </c>
      <c r="C990" s="243">
        <v>80.746261365639299</v>
      </c>
    </row>
    <row r="991" spans="2:3" x14ac:dyDescent="0.45">
      <c r="B991" s="244">
        <v>928</v>
      </c>
      <c r="C991" s="243">
        <v>161.25292117298525</v>
      </c>
    </row>
    <row r="992" spans="2:3" x14ac:dyDescent="0.45">
      <c r="B992" s="244">
        <v>929</v>
      </c>
      <c r="C992" s="243">
        <v>109.41526829296249</v>
      </c>
    </row>
    <row r="993" spans="2:3" x14ac:dyDescent="0.45">
      <c r="B993" s="244">
        <v>930</v>
      </c>
      <c r="C993" s="243">
        <v>113.76875514888226</v>
      </c>
    </row>
    <row r="994" spans="2:3" x14ac:dyDescent="0.45">
      <c r="B994" s="244">
        <v>931</v>
      </c>
      <c r="C994" s="243">
        <v>120.8468349421433</v>
      </c>
    </row>
    <row r="995" spans="2:3" x14ac:dyDescent="0.45">
      <c r="B995" s="244">
        <v>932</v>
      </c>
      <c r="C995" s="243">
        <v>123.19852740451981</v>
      </c>
    </row>
    <row r="996" spans="2:3" x14ac:dyDescent="0.45">
      <c r="B996" s="244">
        <v>933</v>
      </c>
      <c r="C996" s="243">
        <v>101.80086908935176</v>
      </c>
    </row>
    <row r="997" spans="2:3" x14ac:dyDescent="0.45">
      <c r="B997" s="244">
        <v>934</v>
      </c>
      <c r="C997" s="243">
        <v>69.242766959268096</v>
      </c>
    </row>
    <row r="998" spans="2:3" x14ac:dyDescent="0.45">
      <c r="B998" s="244">
        <v>935</v>
      </c>
      <c r="C998" s="243">
        <v>151.23058347942535</v>
      </c>
    </row>
    <row r="999" spans="2:3" x14ac:dyDescent="0.45">
      <c r="B999" s="244">
        <v>936</v>
      </c>
      <c r="C999" s="243">
        <v>117.92417023371097</v>
      </c>
    </row>
    <row r="1000" spans="2:3" x14ac:dyDescent="0.45">
      <c r="B1000" s="244">
        <v>937</v>
      </c>
      <c r="C1000" s="243">
        <v>85.198472180295681</v>
      </c>
    </row>
    <row r="1001" spans="2:3" x14ac:dyDescent="0.45">
      <c r="B1001" s="244">
        <v>938</v>
      </c>
      <c r="C1001" s="243">
        <v>109.7717942899867</v>
      </c>
    </row>
    <row r="1002" spans="2:3" x14ac:dyDescent="0.45">
      <c r="B1002" s="244">
        <v>939</v>
      </c>
      <c r="C1002" s="243">
        <v>104.58279228150172</v>
      </c>
    </row>
    <row r="1003" spans="2:3" x14ac:dyDescent="0.45">
      <c r="B1003" s="244">
        <v>940</v>
      </c>
      <c r="C1003" s="243">
        <v>111.41305154946244</v>
      </c>
    </row>
    <row r="1004" spans="2:3" x14ac:dyDescent="0.45">
      <c r="B1004" s="244">
        <v>941</v>
      </c>
      <c r="C1004" s="243">
        <v>129.46877353180417</v>
      </c>
    </row>
    <row r="1005" spans="2:3" x14ac:dyDescent="0.45">
      <c r="B1005" s="244">
        <v>942</v>
      </c>
      <c r="C1005" s="243">
        <v>139.33342684205348</v>
      </c>
    </row>
    <row r="1006" spans="2:3" x14ac:dyDescent="0.45">
      <c r="B1006" s="244">
        <v>943</v>
      </c>
      <c r="C1006" s="243">
        <v>117.31357643428422</v>
      </c>
    </row>
    <row r="1007" spans="2:3" x14ac:dyDescent="0.45">
      <c r="B1007" s="244">
        <v>944</v>
      </c>
      <c r="C1007" s="243">
        <v>123.92349835784312</v>
      </c>
    </row>
    <row r="1008" spans="2:3" x14ac:dyDescent="0.45">
      <c r="B1008" s="244">
        <v>945</v>
      </c>
      <c r="C1008" s="243">
        <v>103.17660780903432</v>
      </c>
    </row>
    <row r="1009" spans="2:3" x14ac:dyDescent="0.45">
      <c r="B1009" s="244">
        <v>946</v>
      </c>
      <c r="C1009" s="243">
        <v>125.17046548540777</v>
      </c>
    </row>
    <row r="1010" spans="2:3" x14ac:dyDescent="0.45">
      <c r="B1010" s="244">
        <v>947</v>
      </c>
      <c r="C1010" s="243">
        <v>117.42636275595265</v>
      </c>
    </row>
    <row r="1011" spans="2:3" x14ac:dyDescent="0.45">
      <c r="B1011" s="244">
        <v>948</v>
      </c>
      <c r="C1011" s="243">
        <v>132.49393989108586</v>
      </c>
    </row>
    <row r="1012" spans="2:3" x14ac:dyDescent="0.45">
      <c r="B1012" s="244">
        <v>949</v>
      </c>
      <c r="C1012" s="243">
        <v>111.55523479823421</v>
      </c>
    </row>
    <row r="1013" spans="2:3" x14ac:dyDescent="0.45">
      <c r="B1013" s="244">
        <v>950</v>
      </c>
      <c r="C1013" s="243">
        <v>163.21881651430027</v>
      </c>
    </row>
    <row r="1014" spans="2:3" x14ac:dyDescent="0.45">
      <c r="B1014" s="244">
        <v>951</v>
      </c>
      <c r="C1014" s="243">
        <v>135.77173280659409</v>
      </c>
    </row>
    <row r="1015" spans="2:3" x14ac:dyDescent="0.45">
      <c r="B1015" s="244">
        <v>952</v>
      </c>
      <c r="C1015" s="243">
        <v>77.665747638253066</v>
      </c>
    </row>
    <row r="1016" spans="2:3" x14ac:dyDescent="0.45">
      <c r="B1016" s="244">
        <v>953</v>
      </c>
      <c r="C1016" s="243">
        <v>137.53627424902868</v>
      </c>
    </row>
    <row r="1017" spans="2:3" x14ac:dyDescent="0.45">
      <c r="B1017" s="244">
        <v>954</v>
      </c>
      <c r="C1017" s="243">
        <v>146.13485213177015</v>
      </c>
    </row>
    <row r="1018" spans="2:3" x14ac:dyDescent="0.45">
      <c r="B1018" s="244">
        <v>955</v>
      </c>
      <c r="C1018" s="243">
        <v>141.08456368743916</v>
      </c>
    </row>
    <row r="1019" spans="2:3" x14ac:dyDescent="0.45">
      <c r="B1019" s="244">
        <v>956</v>
      </c>
      <c r="C1019" s="243">
        <v>72.118551009971853</v>
      </c>
    </row>
    <row r="1020" spans="2:3" x14ac:dyDescent="0.45">
      <c r="B1020" s="244">
        <v>957</v>
      </c>
      <c r="C1020" s="243">
        <v>124.0695578222642</v>
      </c>
    </row>
    <row r="1021" spans="2:3" x14ac:dyDescent="0.45">
      <c r="B1021" s="244">
        <v>958</v>
      </c>
      <c r="C1021" s="243">
        <v>134.45568095318566</v>
      </c>
    </row>
    <row r="1022" spans="2:3" x14ac:dyDescent="0.45">
      <c r="B1022" s="244">
        <v>959</v>
      </c>
      <c r="C1022" s="243">
        <v>97.931548662635407</v>
      </c>
    </row>
    <row r="1023" spans="2:3" x14ac:dyDescent="0.45">
      <c r="B1023" s="244">
        <v>960</v>
      </c>
      <c r="C1023" s="243">
        <v>138.01561909962157</v>
      </c>
    </row>
    <row r="1024" spans="2:3" x14ac:dyDescent="0.45">
      <c r="B1024" s="244">
        <v>961</v>
      </c>
      <c r="C1024" s="243">
        <v>145.20225395019293</v>
      </c>
    </row>
    <row r="1025" spans="2:3" x14ac:dyDescent="0.45">
      <c r="B1025" s="244">
        <v>962</v>
      </c>
      <c r="C1025" s="243">
        <v>130.02212522438103</v>
      </c>
    </row>
    <row r="1026" spans="2:3" x14ac:dyDescent="0.45">
      <c r="B1026" s="244">
        <v>963</v>
      </c>
      <c r="C1026" s="243">
        <v>101.72945226691846</v>
      </c>
    </row>
    <row r="1027" spans="2:3" x14ac:dyDescent="0.45">
      <c r="B1027" s="244">
        <v>964</v>
      </c>
      <c r="C1027" s="243">
        <v>149.74950585370118</v>
      </c>
    </row>
    <row r="1028" spans="2:3" x14ac:dyDescent="0.45">
      <c r="B1028" s="244">
        <v>965</v>
      </c>
      <c r="C1028" s="243">
        <v>155.99099261213649</v>
      </c>
    </row>
    <row r="1029" spans="2:3" x14ac:dyDescent="0.45">
      <c r="B1029" s="244">
        <v>966</v>
      </c>
      <c r="C1029" s="243">
        <v>107.03908560027722</v>
      </c>
    </row>
    <row r="1030" spans="2:3" x14ac:dyDescent="0.45">
      <c r="B1030" s="244">
        <v>967</v>
      </c>
      <c r="C1030" s="243">
        <v>90.321683438683223</v>
      </c>
    </row>
    <row r="1031" spans="2:3" x14ac:dyDescent="0.45">
      <c r="B1031" s="244">
        <v>968</v>
      </c>
      <c r="C1031" s="243">
        <v>79.832339247530484</v>
      </c>
    </row>
    <row r="1032" spans="2:3" x14ac:dyDescent="0.45">
      <c r="B1032" s="244">
        <v>969</v>
      </c>
      <c r="C1032" s="243">
        <v>118.96937800963866</v>
      </c>
    </row>
    <row r="1033" spans="2:3" x14ac:dyDescent="0.45">
      <c r="B1033" s="244">
        <v>970</v>
      </c>
      <c r="C1033" s="243">
        <v>103.13253961585588</v>
      </c>
    </row>
    <row r="1034" spans="2:3" x14ac:dyDescent="0.45">
      <c r="B1034" s="244">
        <v>971</v>
      </c>
      <c r="C1034" s="243">
        <v>97.929857047746879</v>
      </c>
    </row>
    <row r="1035" spans="2:3" x14ac:dyDescent="0.45">
      <c r="B1035" s="244">
        <v>972</v>
      </c>
      <c r="C1035" s="243">
        <v>131.88330287544747</v>
      </c>
    </row>
    <row r="1036" spans="2:3" x14ac:dyDescent="0.45">
      <c r="B1036" s="244">
        <v>973</v>
      </c>
      <c r="C1036" s="243">
        <v>119.41896470586445</v>
      </c>
    </row>
    <row r="1037" spans="2:3" x14ac:dyDescent="0.45">
      <c r="B1037" s="244">
        <v>974</v>
      </c>
      <c r="C1037" s="243">
        <v>112.36584900360575</v>
      </c>
    </row>
    <row r="1038" spans="2:3" x14ac:dyDescent="0.45">
      <c r="B1038" s="244">
        <v>975</v>
      </c>
      <c r="C1038" s="243">
        <v>120.94856879338806</v>
      </c>
    </row>
    <row r="1039" spans="2:3" x14ac:dyDescent="0.45">
      <c r="B1039" s="244">
        <v>976</v>
      </c>
      <c r="C1039" s="243">
        <v>124.83734111046076</v>
      </c>
    </row>
    <row r="1040" spans="2:3" x14ac:dyDescent="0.45">
      <c r="B1040" s="244">
        <v>977</v>
      </c>
      <c r="C1040" s="243">
        <v>83.875391085766722</v>
      </c>
    </row>
    <row r="1041" spans="2:3" x14ac:dyDescent="0.45">
      <c r="B1041" s="244">
        <v>978</v>
      </c>
      <c r="C1041" s="243">
        <v>68.710236710068955</v>
      </c>
    </row>
    <row r="1042" spans="2:3" x14ac:dyDescent="0.45">
      <c r="B1042" s="244">
        <v>979</v>
      </c>
      <c r="C1042" s="243">
        <v>155.33440508330682</v>
      </c>
    </row>
    <row r="1043" spans="2:3" x14ac:dyDescent="0.45">
      <c r="B1043" s="244">
        <v>980</v>
      </c>
      <c r="C1043" s="243">
        <v>154.11856636306851</v>
      </c>
    </row>
    <row r="1044" spans="2:3" x14ac:dyDescent="0.45">
      <c r="B1044" s="244">
        <v>981</v>
      </c>
      <c r="C1044" s="243">
        <v>128.52999184074719</v>
      </c>
    </row>
    <row r="1045" spans="2:3" x14ac:dyDescent="0.45">
      <c r="B1045" s="244">
        <v>982</v>
      </c>
      <c r="C1045" s="243">
        <v>128.03027994649528</v>
      </c>
    </row>
    <row r="1046" spans="2:3" x14ac:dyDescent="0.45">
      <c r="B1046" s="244">
        <v>983</v>
      </c>
      <c r="C1046" s="243">
        <v>145.17664922257097</v>
      </c>
    </row>
    <row r="1047" spans="2:3" x14ac:dyDescent="0.45">
      <c r="B1047" s="244">
        <v>984</v>
      </c>
      <c r="C1047" s="243">
        <v>127.61040635540648</v>
      </c>
    </row>
    <row r="1048" spans="2:3" x14ac:dyDescent="0.45">
      <c r="B1048" s="244">
        <v>985</v>
      </c>
      <c r="C1048" s="243">
        <v>109.48086180152126</v>
      </c>
    </row>
    <row r="1049" spans="2:3" x14ac:dyDescent="0.45">
      <c r="B1049" s="244">
        <v>986</v>
      </c>
      <c r="C1049" s="243">
        <v>107.07485495385355</v>
      </c>
    </row>
    <row r="1050" spans="2:3" x14ac:dyDescent="0.45">
      <c r="B1050" s="244">
        <v>987</v>
      </c>
      <c r="C1050" s="243">
        <v>104.0942332351795</v>
      </c>
    </row>
    <row r="1051" spans="2:3" x14ac:dyDescent="0.45">
      <c r="B1051" s="244">
        <v>988</v>
      </c>
      <c r="C1051" s="243">
        <v>82.734538770537796</v>
      </c>
    </row>
    <row r="1052" spans="2:3" x14ac:dyDescent="0.45">
      <c r="B1052" s="244">
        <v>989</v>
      </c>
      <c r="C1052" s="243">
        <v>155.89559554212437</v>
      </c>
    </row>
    <row r="1053" spans="2:3" x14ac:dyDescent="0.45">
      <c r="B1053" s="244">
        <v>990</v>
      </c>
      <c r="C1053" s="243">
        <v>78.62217413185941</v>
      </c>
    </row>
    <row r="1054" spans="2:3" x14ac:dyDescent="0.45">
      <c r="B1054" s="244">
        <v>991</v>
      </c>
      <c r="C1054" s="243">
        <v>87.63648011461197</v>
      </c>
    </row>
    <row r="1055" spans="2:3" x14ac:dyDescent="0.45">
      <c r="B1055" s="244">
        <v>992</v>
      </c>
      <c r="C1055" s="243">
        <v>185.83414710749184</v>
      </c>
    </row>
    <row r="1056" spans="2:3" x14ac:dyDescent="0.45">
      <c r="B1056" s="244">
        <v>993</v>
      </c>
      <c r="C1056" s="243">
        <v>126.29076927077345</v>
      </c>
    </row>
    <row r="1057" spans="2:3" x14ac:dyDescent="0.45">
      <c r="B1057" s="244">
        <v>994</v>
      </c>
      <c r="C1057" s="243">
        <v>142.78000116565067</v>
      </c>
    </row>
    <row r="1058" spans="2:3" x14ac:dyDescent="0.45">
      <c r="B1058" s="244">
        <v>995</v>
      </c>
      <c r="C1058" s="243">
        <v>117.50801005829106</v>
      </c>
    </row>
    <row r="1059" spans="2:3" x14ac:dyDescent="0.45">
      <c r="B1059" s="244">
        <v>996</v>
      </c>
      <c r="C1059" s="243">
        <v>128.08708135089196</v>
      </c>
    </row>
    <row r="1060" spans="2:3" x14ac:dyDescent="0.45">
      <c r="B1060" s="244">
        <v>997</v>
      </c>
      <c r="C1060" s="243">
        <v>126.1673014725136</v>
      </c>
    </row>
    <row r="1061" spans="2:3" x14ac:dyDescent="0.45">
      <c r="B1061" s="244">
        <v>998</v>
      </c>
      <c r="C1061" s="243">
        <v>157.42806635769495</v>
      </c>
    </row>
    <row r="1062" spans="2:3" x14ac:dyDescent="0.45">
      <c r="B1062" s="244">
        <v>999</v>
      </c>
      <c r="C1062" s="243">
        <v>174.38257186508267</v>
      </c>
    </row>
    <row r="1063" spans="2:3" x14ac:dyDescent="0.45">
      <c r="B1063" s="244">
        <v>1000</v>
      </c>
      <c r="C1063" s="243">
        <v>149.44312661390799</v>
      </c>
    </row>
    <row r="1064" spans="2:3" x14ac:dyDescent="0.45">
      <c r="B1064" s="244">
        <v>1001</v>
      </c>
      <c r="C1064" s="243">
        <v>95.800066341951606</v>
      </c>
    </row>
    <row r="1065" spans="2:3" x14ac:dyDescent="0.45">
      <c r="B1065" s="244">
        <v>1002</v>
      </c>
      <c r="C1065" s="243">
        <v>121.64594613880448</v>
      </c>
    </row>
    <row r="1066" spans="2:3" x14ac:dyDescent="0.45">
      <c r="B1066" s="244">
        <v>1003</v>
      </c>
      <c r="C1066" s="243">
        <v>102.92155088012454</v>
      </c>
    </row>
    <row r="1067" spans="2:3" x14ac:dyDescent="0.45">
      <c r="B1067" s="244">
        <v>1004</v>
      </c>
      <c r="C1067" s="243">
        <v>144.61790826867013</v>
      </c>
    </row>
    <row r="1068" spans="2:3" x14ac:dyDescent="0.45">
      <c r="B1068" s="244">
        <v>1005</v>
      </c>
      <c r="C1068" s="243">
        <v>81.362998066656189</v>
      </c>
    </row>
    <row r="1069" spans="2:3" x14ac:dyDescent="0.45">
      <c r="B1069" s="244">
        <v>1006</v>
      </c>
      <c r="C1069" s="243">
        <v>108.50875929385278</v>
      </c>
    </row>
    <row r="1070" spans="2:3" x14ac:dyDescent="0.45">
      <c r="B1070" s="244">
        <v>1007</v>
      </c>
      <c r="C1070" s="243">
        <v>89.589224138943052</v>
      </c>
    </row>
    <row r="1071" spans="2:3" x14ac:dyDescent="0.45">
      <c r="B1071" s="244">
        <v>1008</v>
      </c>
      <c r="C1071" s="243">
        <v>144.86644278656482</v>
      </c>
    </row>
    <row r="1072" spans="2:3" x14ac:dyDescent="0.45">
      <c r="B1072" s="244">
        <v>1009</v>
      </c>
      <c r="C1072" s="243">
        <v>92.30482857352996</v>
      </c>
    </row>
    <row r="1073" spans="2:3" x14ac:dyDescent="0.45">
      <c r="B1073" s="244">
        <v>1010</v>
      </c>
      <c r="C1073" s="243">
        <v>130.71083813747069</v>
      </c>
    </row>
    <row r="1074" spans="2:3" x14ac:dyDescent="0.45">
      <c r="B1074" s="244">
        <v>1011</v>
      </c>
      <c r="C1074" s="243">
        <v>144.17871340387816</v>
      </c>
    </row>
    <row r="1075" spans="2:3" x14ac:dyDescent="0.45">
      <c r="B1075" s="244">
        <v>1012</v>
      </c>
      <c r="C1075" s="243">
        <v>170.08738280600787</v>
      </c>
    </row>
    <row r="1076" spans="2:3" x14ac:dyDescent="0.45">
      <c r="B1076" s="244">
        <v>1013</v>
      </c>
      <c r="C1076" s="243">
        <v>141.02385054205797</v>
      </c>
    </row>
    <row r="1077" spans="2:3" x14ac:dyDescent="0.45">
      <c r="B1077" s="244">
        <v>1014</v>
      </c>
      <c r="C1077" s="243">
        <v>158.74423203671614</v>
      </c>
    </row>
    <row r="1078" spans="2:3" x14ac:dyDescent="0.45">
      <c r="B1078" s="244">
        <v>1015</v>
      </c>
      <c r="C1078" s="243">
        <v>154.23877638731031</v>
      </c>
    </row>
    <row r="1079" spans="2:3" x14ac:dyDescent="0.45">
      <c r="B1079" s="244">
        <v>1016</v>
      </c>
      <c r="C1079" s="243">
        <v>143.31374603505066</v>
      </c>
    </row>
    <row r="1080" spans="2:3" x14ac:dyDescent="0.45">
      <c r="B1080" s="244">
        <v>1017</v>
      </c>
      <c r="C1080" s="243">
        <v>116.87937785894788</v>
      </c>
    </row>
    <row r="1081" spans="2:3" x14ac:dyDescent="0.45">
      <c r="B1081" s="244">
        <v>1018</v>
      </c>
      <c r="C1081" s="243">
        <v>132.70299140302544</v>
      </c>
    </row>
    <row r="1082" spans="2:3" x14ac:dyDescent="0.45">
      <c r="B1082" s="244">
        <v>1019</v>
      </c>
      <c r="C1082" s="243">
        <v>132.35526690577063</v>
      </c>
    </row>
    <row r="1083" spans="2:3" x14ac:dyDescent="0.45">
      <c r="B1083" s="244">
        <v>1020</v>
      </c>
      <c r="C1083" s="243">
        <v>78.783759484805856</v>
      </c>
    </row>
    <row r="1084" spans="2:3" x14ac:dyDescent="0.45">
      <c r="B1084" s="244">
        <v>1021</v>
      </c>
      <c r="C1084" s="243">
        <v>124.85457218987251</v>
      </c>
    </row>
    <row r="1085" spans="2:3" x14ac:dyDescent="0.45">
      <c r="B1085" s="244">
        <v>1022</v>
      </c>
      <c r="C1085" s="243">
        <v>121.98728678826244</v>
      </c>
    </row>
    <row r="1086" spans="2:3" x14ac:dyDescent="0.45">
      <c r="B1086" s="244">
        <v>1023</v>
      </c>
      <c r="C1086" s="243">
        <v>108.0483435036423</v>
      </c>
    </row>
    <row r="1087" spans="2:3" x14ac:dyDescent="0.45">
      <c r="B1087" s="244">
        <v>1024</v>
      </c>
      <c r="C1087" s="243">
        <v>119.62783708947428</v>
      </c>
    </row>
    <row r="1088" spans="2:3" x14ac:dyDescent="0.45">
      <c r="B1088" s="244">
        <v>1025</v>
      </c>
      <c r="C1088" s="243">
        <v>95.244456819322096</v>
      </c>
    </row>
    <row r="1089" spans="2:3" x14ac:dyDescent="0.45">
      <c r="B1089" s="244">
        <v>1026</v>
      </c>
      <c r="C1089" s="243">
        <v>127.21808747246865</v>
      </c>
    </row>
    <row r="1090" spans="2:3" x14ac:dyDescent="0.45">
      <c r="B1090" s="244">
        <v>1027</v>
      </c>
      <c r="C1090" s="243">
        <v>132.88349825671369</v>
      </c>
    </row>
    <row r="1091" spans="2:3" x14ac:dyDescent="0.45">
      <c r="B1091" s="244">
        <v>1028</v>
      </c>
      <c r="C1091" s="243">
        <v>119.22153222825708</v>
      </c>
    </row>
    <row r="1092" spans="2:3" x14ac:dyDescent="0.45">
      <c r="B1092" s="244">
        <v>1029</v>
      </c>
      <c r="C1092" s="243">
        <v>173.01913225314217</v>
      </c>
    </row>
    <row r="1093" spans="2:3" x14ac:dyDescent="0.45">
      <c r="B1093" s="244">
        <v>1030</v>
      </c>
      <c r="C1093" s="243">
        <v>116.04532291095481</v>
      </c>
    </row>
    <row r="1094" spans="2:3" x14ac:dyDescent="0.45">
      <c r="B1094" s="244">
        <v>1031</v>
      </c>
      <c r="C1094" s="243">
        <v>134.51167732817348</v>
      </c>
    </row>
    <row r="1095" spans="2:3" x14ac:dyDescent="0.45">
      <c r="B1095" s="244">
        <v>1032</v>
      </c>
      <c r="C1095" s="243">
        <v>113.00793273531787</v>
      </c>
    </row>
    <row r="1096" spans="2:3" x14ac:dyDescent="0.45">
      <c r="B1096" s="244">
        <v>1033</v>
      </c>
      <c r="C1096" s="243">
        <v>128.28416032603513</v>
      </c>
    </row>
    <row r="1097" spans="2:3" x14ac:dyDescent="0.45">
      <c r="B1097" s="244">
        <v>1034</v>
      </c>
      <c r="C1097" s="243">
        <v>136.52829937635192</v>
      </c>
    </row>
    <row r="1098" spans="2:3" x14ac:dyDescent="0.45">
      <c r="B1098" s="244">
        <v>1035</v>
      </c>
      <c r="C1098" s="243">
        <v>136.80003920289226</v>
      </c>
    </row>
    <row r="1099" spans="2:3" x14ac:dyDescent="0.45">
      <c r="B1099" s="244">
        <v>1036</v>
      </c>
      <c r="C1099" s="243">
        <v>122.71814898044104</v>
      </c>
    </row>
    <row r="1100" spans="2:3" x14ac:dyDescent="0.45">
      <c r="B1100" s="244">
        <v>1037</v>
      </c>
      <c r="C1100" s="243">
        <v>143.20194503254385</v>
      </c>
    </row>
    <row r="1101" spans="2:3" x14ac:dyDescent="0.45">
      <c r="B1101" s="244">
        <v>1038</v>
      </c>
      <c r="C1101" s="243">
        <v>98.128066494593739</v>
      </c>
    </row>
    <row r="1102" spans="2:3" x14ac:dyDescent="0.45">
      <c r="B1102" s="244">
        <v>1039</v>
      </c>
      <c r="C1102" s="243">
        <v>129.09759935541877</v>
      </c>
    </row>
    <row r="1103" spans="2:3" x14ac:dyDescent="0.45">
      <c r="B1103" s="244">
        <v>1040</v>
      </c>
      <c r="C1103" s="243">
        <v>110.02368656865747</v>
      </c>
    </row>
    <row r="1104" spans="2:3" x14ac:dyDescent="0.45">
      <c r="B1104" s="244">
        <v>1041</v>
      </c>
      <c r="C1104" s="243">
        <v>106.98908015678256</v>
      </c>
    </row>
    <row r="1105" spans="2:3" x14ac:dyDescent="0.45">
      <c r="B1105" s="244">
        <v>1042</v>
      </c>
      <c r="C1105" s="243">
        <v>118.01565211941696</v>
      </c>
    </row>
    <row r="1106" spans="2:3" x14ac:dyDescent="0.45">
      <c r="B1106" s="244">
        <v>1043</v>
      </c>
      <c r="C1106" s="243">
        <v>103.83727809040194</v>
      </c>
    </row>
    <row r="1107" spans="2:3" x14ac:dyDescent="0.45">
      <c r="B1107" s="244">
        <v>1044</v>
      </c>
      <c r="C1107" s="243">
        <v>127.76133041873901</v>
      </c>
    </row>
    <row r="1108" spans="2:3" x14ac:dyDescent="0.45">
      <c r="B1108" s="244">
        <v>1045</v>
      </c>
      <c r="C1108" s="243">
        <v>87.780338439617623</v>
      </c>
    </row>
    <row r="1109" spans="2:3" x14ac:dyDescent="0.45">
      <c r="B1109" s="244">
        <v>1046</v>
      </c>
      <c r="C1109" s="243">
        <v>115.97182604977169</v>
      </c>
    </row>
    <row r="1110" spans="2:3" x14ac:dyDescent="0.45">
      <c r="B1110" s="244">
        <v>1047</v>
      </c>
      <c r="C1110" s="243">
        <v>118.61846493775266</v>
      </c>
    </row>
    <row r="1111" spans="2:3" x14ac:dyDescent="0.45">
      <c r="B1111" s="244">
        <v>1048</v>
      </c>
      <c r="C1111" s="243">
        <v>106.50919951636421</v>
      </c>
    </row>
    <row r="1112" spans="2:3" x14ac:dyDescent="0.45">
      <c r="B1112" s="244">
        <v>1049</v>
      </c>
      <c r="C1112" s="243">
        <v>135.40201234037335</v>
      </c>
    </row>
    <row r="1113" spans="2:3" x14ac:dyDescent="0.45">
      <c r="B1113" s="244">
        <v>1050</v>
      </c>
      <c r="C1113" s="243">
        <v>89.962152894304225</v>
      </c>
    </row>
    <row r="1114" spans="2:3" x14ac:dyDescent="0.45">
      <c r="B1114" s="244">
        <v>1051</v>
      </c>
      <c r="C1114" s="243">
        <v>94.337480612285617</v>
      </c>
    </row>
    <row r="1115" spans="2:3" x14ac:dyDescent="0.45">
      <c r="B1115" s="244">
        <v>1052</v>
      </c>
      <c r="C1115" s="243">
        <v>123.86793797819948</v>
      </c>
    </row>
    <row r="1116" spans="2:3" x14ac:dyDescent="0.45">
      <c r="B1116" s="244">
        <v>1053</v>
      </c>
      <c r="C1116" s="243">
        <v>129.85338265754314</v>
      </c>
    </row>
    <row r="1117" spans="2:3" x14ac:dyDescent="0.45">
      <c r="B1117" s="244">
        <v>1054</v>
      </c>
      <c r="C1117" s="243">
        <v>98.976453470961701</v>
      </c>
    </row>
    <row r="1118" spans="2:3" x14ac:dyDescent="0.45">
      <c r="B1118" s="244">
        <v>1055</v>
      </c>
      <c r="C1118" s="243">
        <v>64.850780472717162</v>
      </c>
    </row>
    <row r="1119" spans="2:3" x14ac:dyDescent="0.45">
      <c r="B1119" s="244">
        <v>1056</v>
      </c>
      <c r="C1119" s="243">
        <v>97.047460732886805</v>
      </c>
    </row>
    <row r="1120" spans="2:3" x14ac:dyDescent="0.45">
      <c r="B1120" s="244">
        <v>1057</v>
      </c>
      <c r="C1120" s="243">
        <v>93.273112009312456</v>
      </c>
    </row>
    <row r="1121" spans="2:3" x14ac:dyDescent="0.45">
      <c r="B1121" s="244">
        <v>1058</v>
      </c>
      <c r="C1121" s="243">
        <v>103.00206232190156</v>
      </c>
    </row>
    <row r="1122" spans="2:3" x14ac:dyDescent="0.45">
      <c r="B1122" s="244">
        <v>1059</v>
      </c>
      <c r="C1122" s="243">
        <v>119.95214744391656</v>
      </c>
    </row>
    <row r="1123" spans="2:3" x14ac:dyDescent="0.45">
      <c r="B1123" s="244">
        <v>1060</v>
      </c>
      <c r="C1123" s="243">
        <v>87.84689523496094</v>
      </c>
    </row>
    <row r="1124" spans="2:3" x14ac:dyDescent="0.45">
      <c r="B1124" s="244">
        <v>1061</v>
      </c>
      <c r="C1124" s="243">
        <v>119.76362018972073</v>
      </c>
    </row>
    <row r="1125" spans="2:3" x14ac:dyDescent="0.45">
      <c r="B1125" s="244">
        <v>1062</v>
      </c>
      <c r="C1125" s="243">
        <v>120.97418169836895</v>
      </c>
    </row>
    <row r="1126" spans="2:3" x14ac:dyDescent="0.45">
      <c r="B1126" s="244">
        <v>1063</v>
      </c>
      <c r="C1126" s="243">
        <v>154.60045962295044</v>
      </c>
    </row>
    <row r="1127" spans="2:3" x14ac:dyDescent="0.45">
      <c r="B1127" s="244">
        <v>1064</v>
      </c>
      <c r="C1127" s="243">
        <v>130.97202170308682</v>
      </c>
    </row>
    <row r="1128" spans="2:3" x14ac:dyDescent="0.45">
      <c r="B1128" s="244">
        <v>1065</v>
      </c>
      <c r="C1128" s="243">
        <v>61.579560483343876</v>
      </c>
    </row>
    <row r="1129" spans="2:3" x14ac:dyDescent="0.45">
      <c r="B1129" s="244">
        <v>1066</v>
      </c>
      <c r="C1129" s="243">
        <v>104.94727980765893</v>
      </c>
    </row>
    <row r="1130" spans="2:3" x14ac:dyDescent="0.45">
      <c r="B1130" s="244">
        <v>1067</v>
      </c>
      <c r="C1130" s="243">
        <v>118.43218274407496</v>
      </c>
    </row>
    <row r="1131" spans="2:3" x14ac:dyDescent="0.45">
      <c r="B1131" s="244">
        <v>1068</v>
      </c>
      <c r="C1131" s="243">
        <v>173.93659107700287</v>
      </c>
    </row>
    <row r="1132" spans="2:3" x14ac:dyDescent="0.45">
      <c r="B1132" s="244">
        <v>1069</v>
      </c>
      <c r="C1132" s="243">
        <v>127.10031762507674</v>
      </c>
    </row>
    <row r="1133" spans="2:3" x14ac:dyDescent="0.45">
      <c r="B1133" s="244">
        <v>1070</v>
      </c>
      <c r="C1133" s="243">
        <v>74.520807047337769</v>
      </c>
    </row>
    <row r="1134" spans="2:3" x14ac:dyDescent="0.45">
      <c r="B1134" s="244">
        <v>1071</v>
      </c>
      <c r="C1134" s="243">
        <v>116.20261035841183</v>
      </c>
    </row>
    <row r="1135" spans="2:3" x14ac:dyDescent="0.45">
      <c r="B1135" s="244">
        <v>1072</v>
      </c>
      <c r="C1135" s="243">
        <v>163.54911891695542</v>
      </c>
    </row>
    <row r="1136" spans="2:3" x14ac:dyDescent="0.45">
      <c r="B1136" s="244">
        <v>1073</v>
      </c>
      <c r="C1136" s="243">
        <v>123.38307719298949</v>
      </c>
    </row>
    <row r="1137" spans="2:3" x14ac:dyDescent="0.45">
      <c r="B1137" s="244">
        <v>1074</v>
      </c>
      <c r="C1137" s="243">
        <v>99.488204430686949</v>
      </c>
    </row>
    <row r="1138" spans="2:3" x14ac:dyDescent="0.45">
      <c r="B1138" s="244">
        <v>1075</v>
      </c>
      <c r="C1138" s="243">
        <v>100.31465213184583</v>
      </c>
    </row>
    <row r="1139" spans="2:3" x14ac:dyDescent="0.45">
      <c r="B1139" s="244">
        <v>1076</v>
      </c>
      <c r="C1139" s="243">
        <v>137.21468141468068</v>
      </c>
    </row>
    <row r="1140" spans="2:3" x14ac:dyDescent="0.45">
      <c r="B1140" s="244">
        <v>1077</v>
      </c>
      <c r="C1140" s="243">
        <v>117.21310483137198</v>
      </c>
    </row>
    <row r="1141" spans="2:3" x14ac:dyDescent="0.45">
      <c r="B1141" s="244">
        <v>1078</v>
      </c>
      <c r="C1141" s="243">
        <v>123.89254060061334</v>
      </c>
    </row>
    <row r="1142" spans="2:3" x14ac:dyDescent="0.45">
      <c r="B1142" s="244">
        <v>1079</v>
      </c>
      <c r="C1142" s="243">
        <v>115.97411039339366</v>
      </c>
    </row>
    <row r="1143" spans="2:3" x14ac:dyDescent="0.45">
      <c r="B1143" s="244">
        <v>1080</v>
      </c>
      <c r="C1143" s="243">
        <v>131.53883234806173</v>
      </c>
    </row>
    <row r="1144" spans="2:3" x14ac:dyDescent="0.45">
      <c r="B1144" s="244">
        <v>1081</v>
      </c>
      <c r="C1144" s="243">
        <v>159.33860971246901</v>
      </c>
    </row>
    <row r="1145" spans="2:3" x14ac:dyDescent="0.45">
      <c r="B1145" s="244">
        <v>1082</v>
      </c>
      <c r="C1145" s="243">
        <v>129.42612565009881</v>
      </c>
    </row>
    <row r="1146" spans="2:3" x14ac:dyDescent="0.45">
      <c r="B1146" s="244">
        <v>1083</v>
      </c>
      <c r="C1146" s="243">
        <v>132.98083134834718</v>
      </c>
    </row>
    <row r="1147" spans="2:3" x14ac:dyDescent="0.45">
      <c r="B1147" s="244">
        <v>1084</v>
      </c>
      <c r="C1147" s="243">
        <v>140.54949705274262</v>
      </c>
    </row>
    <row r="1148" spans="2:3" x14ac:dyDescent="0.45">
      <c r="B1148" s="244">
        <v>1085</v>
      </c>
      <c r="C1148" s="243">
        <v>97.222841545729352</v>
      </c>
    </row>
    <row r="1149" spans="2:3" x14ac:dyDescent="0.45">
      <c r="B1149" s="244">
        <v>1086</v>
      </c>
      <c r="C1149" s="243">
        <v>157.65102418681545</v>
      </c>
    </row>
    <row r="1150" spans="2:3" x14ac:dyDescent="0.45">
      <c r="B1150" s="244">
        <v>1087</v>
      </c>
      <c r="C1150" s="243">
        <v>159.19847309655853</v>
      </c>
    </row>
    <row r="1151" spans="2:3" x14ac:dyDescent="0.45">
      <c r="B1151" s="244">
        <v>1088</v>
      </c>
      <c r="C1151" s="243">
        <v>128.27894744157942</v>
      </c>
    </row>
    <row r="1152" spans="2:3" x14ac:dyDescent="0.45">
      <c r="B1152" s="244">
        <v>1089</v>
      </c>
      <c r="C1152" s="243">
        <v>101.8663819081997</v>
      </c>
    </row>
    <row r="1153" spans="2:3" x14ac:dyDescent="0.45">
      <c r="B1153" s="244">
        <v>1090</v>
      </c>
      <c r="C1153" s="243">
        <v>120.68984053196999</v>
      </c>
    </row>
    <row r="1154" spans="2:3" x14ac:dyDescent="0.45">
      <c r="B1154" s="244">
        <v>1091</v>
      </c>
      <c r="C1154" s="243">
        <v>104.0232859768329</v>
      </c>
    </row>
    <row r="1155" spans="2:3" x14ac:dyDescent="0.45">
      <c r="B1155" s="244">
        <v>1092</v>
      </c>
      <c r="C1155" s="243">
        <v>138.31792063295751</v>
      </c>
    </row>
    <row r="1156" spans="2:3" x14ac:dyDescent="0.45">
      <c r="B1156" s="244">
        <v>1093</v>
      </c>
      <c r="C1156" s="243">
        <v>98.25300556772963</v>
      </c>
    </row>
    <row r="1157" spans="2:3" x14ac:dyDescent="0.45">
      <c r="B1157" s="244">
        <v>1094</v>
      </c>
      <c r="C1157" s="243">
        <v>143.18124048530092</v>
      </c>
    </row>
    <row r="1158" spans="2:3" x14ac:dyDescent="0.45">
      <c r="B1158" s="244">
        <v>1095</v>
      </c>
      <c r="C1158" s="243">
        <v>114.11919309812292</v>
      </c>
    </row>
    <row r="1159" spans="2:3" x14ac:dyDescent="0.45">
      <c r="B1159" s="244">
        <v>1096</v>
      </c>
      <c r="C1159" s="243">
        <v>77.583369909790179</v>
      </c>
    </row>
    <row r="1160" spans="2:3" x14ac:dyDescent="0.45">
      <c r="B1160" s="244">
        <v>1097</v>
      </c>
      <c r="C1160" s="243">
        <v>166.12501492726417</v>
      </c>
    </row>
    <row r="1161" spans="2:3" x14ac:dyDescent="0.45">
      <c r="B1161" s="244">
        <v>1098</v>
      </c>
      <c r="C1161" s="243">
        <v>139.14523171853423</v>
      </c>
    </row>
    <row r="1162" spans="2:3" x14ac:dyDescent="0.45">
      <c r="B1162" s="244">
        <v>1099</v>
      </c>
      <c r="C1162" s="243">
        <v>151.44671215694777</v>
      </c>
    </row>
    <row r="1163" spans="2:3" x14ac:dyDescent="0.45">
      <c r="B1163" s="244">
        <v>1100</v>
      </c>
      <c r="C1163" s="243">
        <v>159.14780983083506</v>
      </c>
    </row>
    <row r="1164" spans="2:3" x14ac:dyDescent="0.45">
      <c r="B1164" s="244">
        <v>1101</v>
      </c>
      <c r="C1164" s="243">
        <v>125.1767232788701</v>
      </c>
    </row>
    <row r="1165" spans="2:3" x14ac:dyDescent="0.45">
      <c r="B1165" s="244">
        <v>1102</v>
      </c>
      <c r="C1165" s="243">
        <v>95.652801511306961</v>
      </c>
    </row>
    <row r="1166" spans="2:3" x14ac:dyDescent="0.45">
      <c r="B1166" s="244">
        <v>1103</v>
      </c>
      <c r="C1166" s="243">
        <v>127.68428543632137</v>
      </c>
    </row>
    <row r="1167" spans="2:3" x14ac:dyDescent="0.45">
      <c r="B1167" s="244">
        <v>1104</v>
      </c>
      <c r="C1167" s="243">
        <v>141.86124919221518</v>
      </c>
    </row>
    <row r="1168" spans="2:3" x14ac:dyDescent="0.45">
      <c r="B1168" s="244">
        <v>1105</v>
      </c>
      <c r="C1168" s="243">
        <v>144.35347744791378</v>
      </c>
    </row>
    <row r="1169" spans="2:3" x14ac:dyDescent="0.45">
      <c r="B1169" s="244">
        <v>1106</v>
      </c>
      <c r="C1169" s="243">
        <v>138.00967640833343</v>
      </c>
    </row>
    <row r="1170" spans="2:3" x14ac:dyDescent="0.45">
      <c r="B1170" s="244">
        <v>1107</v>
      </c>
      <c r="C1170" s="243">
        <v>105.00461477811902</v>
      </c>
    </row>
    <row r="1171" spans="2:3" x14ac:dyDescent="0.45">
      <c r="B1171" s="244">
        <v>1108</v>
      </c>
      <c r="C1171" s="243">
        <v>163.59441194568558</v>
      </c>
    </row>
    <row r="1172" spans="2:3" x14ac:dyDescent="0.45">
      <c r="B1172" s="244">
        <v>1109</v>
      </c>
      <c r="C1172" s="243">
        <v>119.15467786348395</v>
      </c>
    </row>
    <row r="1173" spans="2:3" x14ac:dyDescent="0.45">
      <c r="B1173" s="244">
        <v>1110</v>
      </c>
      <c r="C1173" s="243">
        <v>135.98908301325318</v>
      </c>
    </row>
    <row r="1174" spans="2:3" x14ac:dyDescent="0.45">
      <c r="B1174" s="244">
        <v>1111</v>
      </c>
      <c r="C1174" s="243">
        <v>76.922779644936057</v>
      </c>
    </row>
    <row r="1175" spans="2:3" x14ac:dyDescent="0.45">
      <c r="B1175" s="244">
        <v>1112</v>
      </c>
      <c r="C1175" s="243">
        <v>102.0994766064447</v>
      </c>
    </row>
    <row r="1176" spans="2:3" x14ac:dyDescent="0.45">
      <c r="B1176" s="244">
        <v>1113</v>
      </c>
      <c r="C1176" s="243">
        <v>84.78487375695876</v>
      </c>
    </row>
    <row r="1177" spans="2:3" x14ac:dyDescent="0.45">
      <c r="B1177" s="244">
        <v>1114</v>
      </c>
      <c r="C1177" s="243">
        <v>144.4723028181221</v>
      </c>
    </row>
    <row r="1178" spans="2:3" x14ac:dyDescent="0.45">
      <c r="B1178" s="244">
        <v>1115</v>
      </c>
      <c r="C1178" s="243">
        <v>132.71826834176761</v>
      </c>
    </row>
    <row r="1179" spans="2:3" x14ac:dyDescent="0.45">
      <c r="B1179" s="244">
        <v>1116</v>
      </c>
      <c r="C1179" s="243">
        <v>162.44540644678256</v>
      </c>
    </row>
    <row r="1180" spans="2:3" x14ac:dyDescent="0.45">
      <c r="B1180" s="244">
        <v>1117</v>
      </c>
      <c r="C1180" s="243">
        <v>111.19611889051711</v>
      </c>
    </row>
    <row r="1181" spans="2:3" x14ac:dyDescent="0.45">
      <c r="B1181" s="244">
        <v>1118</v>
      </c>
      <c r="C1181" s="243">
        <v>145.09582800167834</v>
      </c>
    </row>
    <row r="1182" spans="2:3" x14ac:dyDescent="0.45">
      <c r="B1182" s="244">
        <v>1119</v>
      </c>
      <c r="C1182" s="243">
        <v>142.26570129039544</v>
      </c>
    </row>
    <row r="1183" spans="2:3" x14ac:dyDescent="0.45">
      <c r="B1183" s="244">
        <v>1120</v>
      </c>
      <c r="C1183" s="243">
        <v>107.93127463094025</v>
      </c>
    </row>
    <row r="1184" spans="2:3" x14ac:dyDescent="0.45">
      <c r="B1184" s="244">
        <v>1121</v>
      </c>
      <c r="C1184" s="243">
        <v>94.89152058815786</v>
      </c>
    </row>
    <row r="1185" spans="2:3" x14ac:dyDescent="0.45">
      <c r="B1185" s="244">
        <v>1122</v>
      </c>
      <c r="C1185" s="243">
        <v>107.87817172717085</v>
      </c>
    </row>
    <row r="1186" spans="2:3" x14ac:dyDescent="0.45">
      <c r="B1186" s="244">
        <v>1123</v>
      </c>
      <c r="C1186" s="243">
        <v>166.26548129809169</v>
      </c>
    </row>
    <row r="1187" spans="2:3" x14ac:dyDescent="0.45">
      <c r="B1187" s="244">
        <v>1124</v>
      </c>
      <c r="C1187" s="243">
        <v>125.06548949445498</v>
      </c>
    </row>
    <row r="1188" spans="2:3" x14ac:dyDescent="0.45">
      <c r="B1188" s="244">
        <v>1125</v>
      </c>
      <c r="C1188" s="243">
        <v>119.15540255777042</v>
      </c>
    </row>
    <row r="1189" spans="2:3" x14ac:dyDescent="0.45">
      <c r="B1189" s="244">
        <v>1126</v>
      </c>
      <c r="C1189" s="243">
        <v>158.24963931576707</v>
      </c>
    </row>
    <row r="1190" spans="2:3" x14ac:dyDescent="0.45">
      <c r="B1190" s="244">
        <v>1127</v>
      </c>
      <c r="C1190" s="243">
        <v>132.67650165097933</v>
      </c>
    </row>
    <row r="1191" spans="2:3" x14ac:dyDescent="0.45">
      <c r="B1191" s="244">
        <v>1128</v>
      </c>
      <c r="C1191" s="243">
        <v>87.690751948050689</v>
      </c>
    </row>
    <row r="1192" spans="2:3" x14ac:dyDescent="0.45">
      <c r="B1192" s="244">
        <v>1129</v>
      </c>
      <c r="C1192" s="243">
        <v>86.833679265812506</v>
      </c>
    </row>
    <row r="1193" spans="2:3" x14ac:dyDescent="0.45">
      <c r="B1193" s="244">
        <v>1130</v>
      </c>
      <c r="C1193" s="243">
        <v>140.88284908612135</v>
      </c>
    </row>
    <row r="1194" spans="2:3" x14ac:dyDescent="0.45">
      <c r="B1194" s="244">
        <v>1131</v>
      </c>
      <c r="C1194" s="243">
        <v>71.372155893291918</v>
      </c>
    </row>
    <row r="1195" spans="2:3" x14ac:dyDescent="0.45">
      <c r="B1195" s="244">
        <v>1132</v>
      </c>
      <c r="C1195" s="243">
        <v>122.84734596095936</v>
      </c>
    </row>
    <row r="1196" spans="2:3" x14ac:dyDescent="0.45">
      <c r="B1196" s="244">
        <v>1133</v>
      </c>
      <c r="C1196" s="243">
        <v>131.38042761328356</v>
      </c>
    </row>
    <row r="1197" spans="2:3" x14ac:dyDescent="0.45">
      <c r="B1197" s="244">
        <v>1134</v>
      </c>
      <c r="C1197" s="243">
        <v>141.2431425048203</v>
      </c>
    </row>
    <row r="1198" spans="2:3" x14ac:dyDescent="0.45">
      <c r="B1198" s="244">
        <v>1135</v>
      </c>
      <c r="C1198" s="243">
        <v>132.66869857389509</v>
      </c>
    </row>
    <row r="1199" spans="2:3" x14ac:dyDescent="0.45">
      <c r="B1199" s="244">
        <v>1136</v>
      </c>
      <c r="C1199" s="243">
        <v>108.45052709752211</v>
      </c>
    </row>
    <row r="1200" spans="2:3" x14ac:dyDescent="0.45">
      <c r="B1200" s="244">
        <v>1137</v>
      </c>
      <c r="C1200" s="243">
        <v>99.880292638043457</v>
      </c>
    </row>
    <row r="1201" spans="2:3" x14ac:dyDescent="0.45">
      <c r="B1201" s="244">
        <v>1138</v>
      </c>
      <c r="C1201" s="243">
        <v>113.09286463775929</v>
      </c>
    </row>
    <row r="1202" spans="2:3" x14ac:dyDescent="0.45">
      <c r="B1202" s="244">
        <v>1139</v>
      </c>
      <c r="C1202" s="243">
        <v>101.40261440149092</v>
      </c>
    </row>
    <row r="1203" spans="2:3" x14ac:dyDescent="0.45">
      <c r="B1203" s="244">
        <v>1140</v>
      </c>
      <c r="C1203" s="243">
        <v>110.10454629041017</v>
      </c>
    </row>
    <row r="1204" spans="2:3" x14ac:dyDescent="0.45">
      <c r="B1204" s="244">
        <v>1141</v>
      </c>
      <c r="C1204" s="243">
        <v>145.54210822047145</v>
      </c>
    </row>
    <row r="1205" spans="2:3" x14ac:dyDescent="0.45">
      <c r="B1205" s="244">
        <v>1142</v>
      </c>
      <c r="C1205" s="243">
        <v>102.9217629761106</v>
      </c>
    </row>
    <row r="1206" spans="2:3" x14ac:dyDescent="0.45">
      <c r="B1206" s="244">
        <v>1143</v>
      </c>
      <c r="C1206" s="243">
        <v>88.159135804439813</v>
      </c>
    </row>
    <row r="1207" spans="2:3" x14ac:dyDescent="0.45">
      <c r="B1207" s="244">
        <v>1144</v>
      </c>
      <c r="C1207" s="243">
        <v>95.210071956282377</v>
      </c>
    </row>
    <row r="1208" spans="2:3" x14ac:dyDescent="0.45">
      <c r="B1208" s="244">
        <v>1145</v>
      </c>
      <c r="C1208" s="243">
        <v>155.70186118909345</v>
      </c>
    </row>
    <row r="1209" spans="2:3" x14ac:dyDescent="0.45">
      <c r="B1209" s="244">
        <v>1146</v>
      </c>
      <c r="C1209" s="243">
        <v>129.93318393706957</v>
      </c>
    </row>
    <row r="1210" spans="2:3" x14ac:dyDescent="0.45">
      <c r="B1210" s="244">
        <v>1147</v>
      </c>
      <c r="C1210" s="243">
        <v>99.8213116623551</v>
      </c>
    </row>
    <row r="1211" spans="2:3" x14ac:dyDescent="0.45">
      <c r="B1211" s="244">
        <v>1148</v>
      </c>
      <c r="C1211" s="243">
        <v>184.65824762385643</v>
      </c>
    </row>
    <row r="1212" spans="2:3" x14ac:dyDescent="0.45">
      <c r="B1212" s="244">
        <v>1149</v>
      </c>
      <c r="C1212" s="243">
        <v>105.74579257458461</v>
      </c>
    </row>
    <row r="1213" spans="2:3" x14ac:dyDescent="0.45">
      <c r="B1213" s="244">
        <v>1150</v>
      </c>
      <c r="C1213" s="243">
        <v>122.85654319169396</v>
      </c>
    </row>
    <row r="1214" spans="2:3" x14ac:dyDescent="0.45">
      <c r="B1214" s="244">
        <v>1151</v>
      </c>
      <c r="C1214" s="243">
        <v>117.90708485044676</v>
      </c>
    </row>
    <row r="1215" spans="2:3" x14ac:dyDescent="0.45">
      <c r="B1215" s="244">
        <v>1152</v>
      </c>
      <c r="C1215" s="243">
        <v>97.134762295572955</v>
      </c>
    </row>
    <row r="1216" spans="2:3" x14ac:dyDescent="0.45">
      <c r="B1216" s="244">
        <v>1153</v>
      </c>
      <c r="C1216" s="243">
        <v>116.24175069714694</v>
      </c>
    </row>
    <row r="1217" spans="2:3" x14ac:dyDescent="0.45">
      <c r="B1217" s="244">
        <v>1154</v>
      </c>
      <c r="C1217" s="243">
        <v>124.48122591656704</v>
      </c>
    </row>
    <row r="1218" spans="2:3" x14ac:dyDescent="0.45">
      <c r="B1218" s="244">
        <v>1155</v>
      </c>
      <c r="C1218" s="243">
        <v>131.3523894908426</v>
      </c>
    </row>
    <row r="1219" spans="2:3" x14ac:dyDescent="0.45">
      <c r="B1219" s="244">
        <v>1156</v>
      </c>
      <c r="C1219" s="243">
        <v>99.920645128776769</v>
      </c>
    </row>
    <row r="1220" spans="2:3" x14ac:dyDescent="0.45">
      <c r="B1220" s="244">
        <v>1157</v>
      </c>
      <c r="C1220" s="243">
        <v>118.10764078749948</v>
      </c>
    </row>
    <row r="1221" spans="2:3" x14ac:dyDescent="0.45">
      <c r="B1221" s="244">
        <v>1158</v>
      </c>
      <c r="C1221" s="243">
        <v>81.538248068614479</v>
      </c>
    </row>
    <row r="1222" spans="2:3" x14ac:dyDescent="0.45">
      <c r="B1222" s="244">
        <v>1159</v>
      </c>
      <c r="C1222" s="243">
        <v>89.111760767109573</v>
      </c>
    </row>
    <row r="1223" spans="2:3" x14ac:dyDescent="0.45">
      <c r="B1223" s="244">
        <v>1160</v>
      </c>
      <c r="C1223" s="243">
        <v>127.43677951275004</v>
      </c>
    </row>
    <row r="1224" spans="2:3" x14ac:dyDescent="0.45">
      <c r="B1224" s="244">
        <v>1161</v>
      </c>
      <c r="C1224" s="243">
        <v>93.033791888655969</v>
      </c>
    </row>
    <row r="1225" spans="2:3" x14ac:dyDescent="0.45">
      <c r="B1225" s="244">
        <v>1162</v>
      </c>
      <c r="C1225" s="243">
        <v>107.06442550815082</v>
      </c>
    </row>
    <row r="1226" spans="2:3" x14ac:dyDescent="0.45">
      <c r="B1226" s="244">
        <v>1163</v>
      </c>
      <c r="C1226" s="243">
        <v>154.1055058731522</v>
      </c>
    </row>
    <row r="1227" spans="2:3" x14ac:dyDescent="0.45">
      <c r="B1227" s="244">
        <v>1164</v>
      </c>
      <c r="C1227" s="243">
        <v>94.137585835156287</v>
      </c>
    </row>
    <row r="1228" spans="2:3" x14ac:dyDescent="0.45">
      <c r="B1228" s="244">
        <v>1165</v>
      </c>
      <c r="C1228" s="243">
        <v>103.02182123644383</v>
      </c>
    </row>
    <row r="1229" spans="2:3" x14ac:dyDescent="0.45">
      <c r="B1229" s="244">
        <v>1166</v>
      </c>
      <c r="C1229" s="243">
        <v>148.5926826581146</v>
      </c>
    </row>
    <row r="1230" spans="2:3" x14ac:dyDescent="0.45">
      <c r="B1230" s="244">
        <v>1167</v>
      </c>
      <c r="C1230" s="243">
        <v>111.81054751100365</v>
      </c>
    </row>
    <row r="1231" spans="2:3" x14ac:dyDescent="0.45">
      <c r="B1231" s="244">
        <v>1168</v>
      </c>
      <c r="C1231" s="243">
        <v>96.782803556996996</v>
      </c>
    </row>
    <row r="1232" spans="2:3" x14ac:dyDescent="0.45">
      <c r="B1232" s="244">
        <v>1169</v>
      </c>
      <c r="C1232" s="243">
        <v>135.46569481700556</v>
      </c>
    </row>
    <row r="1233" spans="2:3" x14ac:dyDescent="0.45">
      <c r="B1233" s="244">
        <v>1170</v>
      </c>
      <c r="C1233" s="243">
        <v>77.597814763520716</v>
      </c>
    </row>
    <row r="1234" spans="2:3" x14ac:dyDescent="0.45">
      <c r="B1234" s="244">
        <v>1171</v>
      </c>
      <c r="C1234" s="243">
        <v>137.49627543071523</v>
      </c>
    </row>
    <row r="1235" spans="2:3" x14ac:dyDescent="0.45">
      <c r="B1235" s="244">
        <v>1172</v>
      </c>
      <c r="C1235" s="243">
        <v>154.36392262640786</v>
      </c>
    </row>
    <row r="1236" spans="2:3" x14ac:dyDescent="0.45">
      <c r="B1236" s="244">
        <v>1173</v>
      </c>
      <c r="C1236" s="243">
        <v>138.25278277646953</v>
      </c>
    </row>
    <row r="1237" spans="2:3" x14ac:dyDescent="0.45">
      <c r="B1237" s="244">
        <v>1174</v>
      </c>
      <c r="C1237" s="243">
        <v>139.24473748726277</v>
      </c>
    </row>
    <row r="1238" spans="2:3" x14ac:dyDescent="0.45">
      <c r="B1238" s="244">
        <v>1175</v>
      </c>
      <c r="C1238" s="243">
        <v>115.10417044448474</v>
      </c>
    </row>
    <row r="1239" spans="2:3" x14ac:dyDescent="0.45">
      <c r="B1239" s="244">
        <v>1176</v>
      </c>
      <c r="C1239" s="243">
        <v>122.57581037341025</v>
      </c>
    </row>
    <row r="1240" spans="2:3" x14ac:dyDescent="0.45">
      <c r="B1240" s="244">
        <v>1177</v>
      </c>
      <c r="C1240" s="243">
        <v>138.68109754731935</v>
      </c>
    </row>
    <row r="1241" spans="2:3" x14ac:dyDescent="0.45">
      <c r="B1241" s="244">
        <v>1178</v>
      </c>
      <c r="C1241" s="243">
        <v>115.04048317398818</v>
      </c>
    </row>
    <row r="1242" spans="2:3" x14ac:dyDescent="0.45">
      <c r="B1242" s="244">
        <v>1179</v>
      </c>
      <c r="C1242" s="243">
        <v>174.30707019539807</v>
      </c>
    </row>
    <row r="1243" spans="2:3" x14ac:dyDescent="0.45">
      <c r="B1243" s="244">
        <v>1180</v>
      </c>
      <c r="C1243" s="243">
        <v>75.547656994103974</v>
      </c>
    </row>
    <row r="1244" spans="2:3" x14ac:dyDescent="0.45">
      <c r="B1244" s="244">
        <v>1181</v>
      </c>
      <c r="C1244" s="243">
        <v>134.39214595500218</v>
      </c>
    </row>
    <row r="1245" spans="2:3" x14ac:dyDescent="0.45">
      <c r="B1245" s="244">
        <v>1182</v>
      </c>
      <c r="C1245" s="243">
        <v>116.00040571643022</v>
      </c>
    </row>
    <row r="1246" spans="2:3" x14ac:dyDescent="0.45">
      <c r="B1246" s="244">
        <v>1183</v>
      </c>
      <c r="C1246" s="243">
        <v>135.72516319557562</v>
      </c>
    </row>
    <row r="1247" spans="2:3" x14ac:dyDescent="0.45">
      <c r="B1247" s="244">
        <v>1184</v>
      </c>
      <c r="C1247" s="243">
        <v>167.26869107568382</v>
      </c>
    </row>
    <row r="1248" spans="2:3" x14ac:dyDescent="0.45">
      <c r="B1248" s="244">
        <v>1185</v>
      </c>
      <c r="C1248" s="243">
        <v>87.46170944702061</v>
      </c>
    </row>
    <row r="1249" spans="2:3" x14ac:dyDescent="0.45">
      <c r="B1249" s="244">
        <v>1186</v>
      </c>
      <c r="C1249" s="243">
        <v>107.13932529796521</v>
      </c>
    </row>
    <row r="1250" spans="2:3" x14ac:dyDescent="0.45">
      <c r="B1250" s="244">
        <v>1187</v>
      </c>
      <c r="C1250" s="243">
        <v>138.2978951377828</v>
      </c>
    </row>
    <row r="1251" spans="2:3" x14ac:dyDescent="0.45">
      <c r="B1251" s="244">
        <v>1188</v>
      </c>
      <c r="C1251" s="243">
        <v>119.9649836958764</v>
      </c>
    </row>
    <row r="1252" spans="2:3" x14ac:dyDescent="0.45">
      <c r="B1252" s="244">
        <v>1189</v>
      </c>
      <c r="C1252" s="243">
        <v>152.93959721699616</v>
      </c>
    </row>
    <row r="1253" spans="2:3" x14ac:dyDescent="0.45">
      <c r="B1253" s="244">
        <v>1190</v>
      </c>
      <c r="C1253" s="243">
        <v>151.86856047120449</v>
      </c>
    </row>
    <row r="1254" spans="2:3" x14ac:dyDescent="0.45">
      <c r="B1254" s="244">
        <v>1191</v>
      </c>
      <c r="C1254" s="243">
        <v>145.29102593003554</v>
      </c>
    </row>
    <row r="1255" spans="2:3" x14ac:dyDescent="0.45">
      <c r="B1255" s="244">
        <v>1192</v>
      </c>
      <c r="C1255" s="243">
        <v>118.94446908573812</v>
      </c>
    </row>
    <row r="1256" spans="2:3" x14ac:dyDescent="0.45">
      <c r="B1256" s="244">
        <v>1193</v>
      </c>
      <c r="C1256" s="243">
        <v>155.18259518880049</v>
      </c>
    </row>
    <row r="1257" spans="2:3" x14ac:dyDescent="0.45">
      <c r="B1257" s="244">
        <v>1194</v>
      </c>
      <c r="C1257" s="243">
        <v>130.71397828615733</v>
      </c>
    </row>
    <row r="1258" spans="2:3" x14ac:dyDescent="0.45">
      <c r="B1258" s="244">
        <v>1195</v>
      </c>
      <c r="C1258" s="243">
        <v>154.78661560847334</v>
      </c>
    </row>
    <row r="1259" spans="2:3" x14ac:dyDescent="0.45">
      <c r="B1259" s="244">
        <v>1196</v>
      </c>
      <c r="C1259" s="243">
        <v>127.58755670394099</v>
      </c>
    </row>
    <row r="1260" spans="2:3" x14ac:dyDescent="0.45">
      <c r="B1260" s="244">
        <v>1197</v>
      </c>
      <c r="C1260" s="243">
        <v>148.05809859143733</v>
      </c>
    </row>
    <row r="1261" spans="2:3" x14ac:dyDescent="0.45">
      <c r="B1261" s="244">
        <v>1198</v>
      </c>
      <c r="C1261" s="243">
        <v>133.4997259828701</v>
      </c>
    </row>
    <row r="1262" spans="2:3" x14ac:dyDescent="0.45">
      <c r="B1262" s="244">
        <v>1199</v>
      </c>
      <c r="C1262" s="243">
        <v>143.13466439744317</v>
      </c>
    </row>
    <row r="1263" spans="2:3" x14ac:dyDescent="0.45">
      <c r="B1263" s="244">
        <v>1200</v>
      </c>
      <c r="C1263" s="243">
        <v>117.01167964908102</v>
      </c>
    </row>
    <row r="1264" spans="2:3" x14ac:dyDescent="0.45">
      <c r="B1264" s="244">
        <v>1201</v>
      </c>
      <c r="C1264" s="243">
        <v>118.66348852952443</v>
      </c>
    </row>
    <row r="1265" spans="2:3" x14ac:dyDescent="0.45">
      <c r="B1265" s="244">
        <v>1202</v>
      </c>
      <c r="C1265" s="243">
        <v>130.56944897055845</v>
      </c>
    </row>
    <row r="1266" spans="2:3" x14ac:dyDescent="0.45">
      <c r="B1266" s="244">
        <v>1203</v>
      </c>
      <c r="C1266" s="243">
        <v>138.19843303764051</v>
      </c>
    </row>
    <row r="1267" spans="2:3" x14ac:dyDescent="0.45">
      <c r="B1267" s="244">
        <v>1204</v>
      </c>
      <c r="C1267" s="243">
        <v>134.20217748738654</v>
      </c>
    </row>
    <row r="1268" spans="2:3" x14ac:dyDescent="0.45">
      <c r="B1268" s="244">
        <v>1205</v>
      </c>
      <c r="C1268" s="243">
        <v>110.11354857181853</v>
      </c>
    </row>
    <row r="1269" spans="2:3" x14ac:dyDescent="0.45">
      <c r="B1269" s="244">
        <v>1206</v>
      </c>
      <c r="C1269" s="243">
        <v>120.37030821228073</v>
      </c>
    </row>
    <row r="1270" spans="2:3" x14ac:dyDescent="0.45">
      <c r="B1270" s="244">
        <v>1207</v>
      </c>
      <c r="C1270" s="243">
        <v>96.066784981756371</v>
      </c>
    </row>
    <row r="1271" spans="2:3" x14ac:dyDescent="0.45">
      <c r="B1271" s="244">
        <v>1208</v>
      </c>
      <c r="C1271" s="243">
        <v>110.8539418822065</v>
      </c>
    </row>
    <row r="1272" spans="2:3" x14ac:dyDescent="0.45">
      <c r="B1272" s="244">
        <v>1209</v>
      </c>
      <c r="C1272" s="243">
        <v>120.03778090886813</v>
      </c>
    </row>
    <row r="1273" spans="2:3" x14ac:dyDescent="0.45">
      <c r="B1273" s="244">
        <v>1210</v>
      </c>
      <c r="C1273" s="243">
        <v>151.91252406229623</v>
      </c>
    </row>
    <row r="1274" spans="2:3" x14ac:dyDescent="0.45">
      <c r="B1274" s="244">
        <v>1211</v>
      </c>
      <c r="C1274" s="243">
        <v>135.41325255073409</v>
      </c>
    </row>
    <row r="1275" spans="2:3" x14ac:dyDescent="0.45">
      <c r="B1275" s="244">
        <v>1212</v>
      </c>
      <c r="C1275" s="243">
        <v>145.29743141400911</v>
      </c>
    </row>
    <row r="1276" spans="2:3" x14ac:dyDescent="0.45">
      <c r="B1276" s="244">
        <v>1213</v>
      </c>
      <c r="C1276" s="243">
        <v>146.80172677156872</v>
      </c>
    </row>
    <row r="1277" spans="2:3" x14ac:dyDescent="0.45">
      <c r="B1277" s="244">
        <v>1214</v>
      </c>
      <c r="C1277" s="243">
        <v>103.75486366485626</v>
      </c>
    </row>
    <row r="1278" spans="2:3" x14ac:dyDescent="0.45">
      <c r="B1278" s="244">
        <v>1215</v>
      </c>
      <c r="C1278" s="243">
        <v>96.811647946146834</v>
      </c>
    </row>
    <row r="1279" spans="2:3" x14ac:dyDescent="0.45">
      <c r="B1279" s="244">
        <v>1216</v>
      </c>
      <c r="C1279" s="243">
        <v>116.0685138255069</v>
      </c>
    </row>
    <row r="1280" spans="2:3" x14ac:dyDescent="0.45">
      <c r="B1280" s="244">
        <v>1217</v>
      </c>
      <c r="C1280" s="243">
        <v>61.527701262797997</v>
      </c>
    </row>
    <row r="1281" spans="2:3" x14ac:dyDescent="0.45">
      <c r="B1281" s="244">
        <v>1218</v>
      </c>
      <c r="C1281" s="243">
        <v>121.03445967666141</v>
      </c>
    </row>
    <row r="1282" spans="2:3" x14ac:dyDescent="0.45">
      <c r="B1282" s="244">
        <v>1219</v>
      </c>
      <c r="C1282" s="243">
        <v>109.51183947152846</v>
      </c>
    </row>
    <row r="1283" spans="2:3" x14ac:dyDescent="0.45">
      <c r="B1283" s="244">
        <v>1220</v>
      </c>
      <c r="C1283" s="243">
        <v>136.24343717270446</v>
      </c>
    </row>
    <row r="1284" spans="2:3" x14ac:dyDescent="0.45">
      <c r="B1284" s="244">
        <v>1221</v>
      </c>
      <c r="C1284" s="243">
        <v>138.91241823396933</v>
      </c>
    </row>
    <row r="1285" spans="2:3" x14ac:dyDescent="0.45">
      <c r="B1285" s="244">
        <v>1222</v>
      </c>
      <c r="C1285" s="243">
        <v>138.16723686632122</v>
      </c>
    </row>
    <row r="1286" spans="2:3" x14ac:dyDescent="0.45">
      <c r="B1286" s="244">
        <v>1223</v>
      </c>
      <c r="C1286" s="243">
        <v>98.922429742051889</v>
      </c>
    </row>
    <row r="1287" spans="2:3" x14ac:dyDescent="0.45">
      <c r="B1287" s="244">
        <v>1224</v>
      </c>
      <c r="C1287" s="243">
        <v>131.44965143711107</v>
      </c>
    </row>
    <row r="1288" spans="2:3" x14ac:dyDescent="0.45">
      <c r="B1288" s="244">
        <v>1225</v>
      </c>
      <c r="C1288" s="243">
        <v>155.13983032544593</v>
      </c>
    </row>
    <row r="1289" spans="2:3" x14ac:dyDescent="0.45">
      <c r="B1289" s="244">
        <v>1226</v>
      </c>
      <c r="C1289" s="243">
        <v>46.67192912626885</v>
      </c>
    </row>
    <row r="1290" spans="2:3" x14ac:dyDescent="0.45">
      <c r="B1290" s="244">
        <v>1227</v>
      </c>
      <c r="C1290" s="243">
        <v>90.699610331432481</v>
      </c>
    </row>
    <row r="1291" spans="2:3" x14ac:dyDescent="0.45">
      <c r="B1291" s="244">
        <v>1228</v>
      </c>
      <c r="C1291" s="243">
        <v>139.29385457339055</v>
      </c>
    </row>
    <row r="1292" spans="2:3" x14ac:dyDescent="0.45">
      <c r="B1292" s="244">
        <v>1229</v>
      </c>
      <c r="C1292" s="243">
        <v>119.4138263896475</v>
      </c>
    </row>
    <row r="1293" spans="2:3" x14ac:dyDescent="0.45">
      <c r="B1293" s="244">
        <v>1230</v>
      </c>
      <c r="C1293" s="243">
        <v>134.15676909833667</v>
      </c>
    </row>
    <row r="1294" spans="2:3" x14ac:dyDescent="0.45">
      <c r="B1294" s="244">
        <v>1231</v>
      </c>
      <c r="C1294" s="243">
        <v>137.16708294109156</v>
      </c>
    </row>
    <row r="1295" spans="2:3" x14ac:dyDescent="0.45">
      <c r="B1295" s="244">
        <v>1232</v>
      </c>
      <c r="C1295" s="243">
        <v>133.5895379753139</v>
      </c>
    </row>
    <row r="1296" spans="2:3" x14ac:dyDescent="0.45">
      <c r="B1296" s="244">
        <v>1233</v>
      </c>
      <c r="C1296" s="243">
        <v>94.66971209526406</v>
      </c>
    </row>
    <row r="1297" spans="2:3" x14ac:dyDescent="0.45">
      <c r="B1297" s="244">
        <v>1234</v>
      </c>
      <c r="C1297" s="243">
        <v>152.53632011096934</v>
      </c>
    </row>
    <row r="1298" spans="2:3" x14ac:dyDescent="0.45">
      <c r="B1298" s="244">
        <v>1235</v>
      </c>
      <c r="C1298" s="243">
        <v>110.63416728236618</v>
      </c>
    </row>
    <row r="1299" spans="2:3" x14ac:dyDescent="0.45">
      <c r="B1299" s="244">
        <v>1236</v>
      </c>
      <c r="C1299" s="243">
        <v>64.795766827261303</v>
      </c>
    </row>
    <row r="1300" spans="2:3" x14ac:dyDescent="0.45">
      <c r="B1300" s="244">
        <v>1237</v>
      </c>
      <c r="C1300" s="243">
        <v>139.83784621457281</v>
      </c>
    </row>
    <row r="1301" spans="2:3" x14ac:dyDescent="0.45">
      <c r="B1301" s="244">
        <v>1238</v>
      </c>
      <c r="C1301" s="243">
        <v>103.27341671321</v>
      </c>
    </row>
    <row r="1302" spans="2:3" x14ac:dyDescent="0.45">
      <c r="B1302" s="244">
        <v>1239</v>
      </c>
      <c r="C1302" s="243">
        <v>97.023099150819775</v>
      </c>
    </row>
    <row r="1303" spans="2:3" x14ac:dyDescent="0.45">
      <c r="B1303" s="244">
        <v>1240</v>
      </c>
      <c r="C1303" s="243">
        <v>105.43055522218431</v>
      </c>
    </row>
    <row r="1304" spans="2:3" x14ac:dyDescent="0.45">
      <c r="B1304" s="244">
        <v>1241</v>
      </c>
      <c r="C1304" s="243">
        <v>106.00210346850353</v>
      </c>
    </row>
    <row r="1305" spans="2:3" x14ac:dyDescent="0.45">
      <c r="B1305" s="244">
        <v>1242</v>
      </c>
      <c r="C1305" s="243">
        <v>129.7959655834452</v>
      </c>
    </row>
    <row r="1306" spans="2:3" x14ac:dyDescent="0.45">
      <c r="B1306" s="244">
        <v>1243</v>
      </c>
      <c r="C1306" s="243">
        <v>126.55379902460847</v>
      </c>
    </row>
    <row r="1307" spans="2:3" x14ac:dyDescent="0.45">
      <c r="B1307" s="244">
        <v>1244</v>
      </c>
      <c r="C1307" s="243">
        <v>144.26976111816896</v>
      </c>
    </row>
    <row r="1308" spans="2:3" x14ac:dyDescent="0.45">
      <c r="B1308" s="244">
        <v>1245</v>
      </c>
      <c r="C1308" s="243">
        <v>117.26989950282515</v>
      </c>
    </row>
    <row r="1309" spans="2:3" x14ac:dyDescent="0.45">
      <c r="B1309" s="244">
        <v>1246</v>
      </c>
      <c r="C1309" s="243">
        <v>103.19317565984936</v>
      </c>
    </row>
    <row r="1310" spans="2:3" x14ac:dyDescent="0.45">
      <c r="B1310" s="244">
        <v>1247</v>
      </c>
      <c r="C1310" s="243">
        <v>104.01664122299884</v>
      </c>
    </row>
    <row r="1311" spans="2:3" x14ac:dyDescent="0.45">
      <c r="B1311" s="244">
        <v>1248</v>
      </c>
      <c r="C1311" s="243">
        <v>130.86217515155758</v>
      </c>
    </row>
    <row r="1312" spans="2:3" x14ac:dyDescent="0.45">
      <c r="B1312" s="244">
        <v>1249</v>
      </c>
      <c r="C1312" s="243">
        <v>105.82695434475566</v>
      </c>
    </row>
    <row r="1313" spans="2:3" x14ac:dyDescent="0.45">
      <c r="B1313" s="244">
        <v>1250</v>
      </c>
      <c r="C1313" s="243">
        <v>153.85435932698243</v>
      </c>
    </row>
    <row r="1314" spans="2:3" x14ac:dyDescent="0.45">
      <c r="B1314" s="244">
        <v>1251</v>
      </c>
      <c r="C1314" s="243">
        <v>122.50558593029346</v>
      </c>
    </row>
    <row r="1315" spans="2:3" x14ac:dyDescent="0.45">
      <c r="B1315" s="244">
        <v>1252</v>
      </c>
      <c r="C1315" s="243">
        <v>171.74217872745572</v>
      </c>
    </row>
    <row r="1316" spans="2:3" x14ac:dyDescent="0.45">
      <c r="B1316" s="244">
        <v>1253</v>
      </c>
      <c r="C1316" s="243">
        <v>128.14737598002694</v>
      </c>
    </row>
    <row r="1317" spans="2:3" x14ac:dyDescent="0.45">
      <c r="B1317" s="244">
        <v>1254</v>
      </c>
      <c r="C1317" s="243">
        <v>106.97028053120226</v>
      </c>
    </row>
    <row r="1318" spans="2:3" x14ac:dyDescent="0.45">
      <c r="B1318" s="244">
        <v>1255</v>
      </c>
      <c r="C1318" s="243">
        <v>100.99205571868723</v>
      </c>
    </row>
    <row r="1319" spans="2:3" x14ac:dyDescent="0.45">
      <c r="B1319" s="244">
        <v>1256</v>
      </c>
      <c r="C1319" s="243">
        <v>106.89974363289494</v>
      </c>
    </row>
    <row r="1320" spans="2:3" x14ac:dyDescent="0.45">
      <c r="B1320" s="244">
        <v>1257</v>
      </c>
      <c r="C1320" s="243">
        <v>148.76689748270755</v>
      </c>
    </row>
    <row r="1321" spans="2:3" x14ac:dyDescent="0.45">
      <c r="B1321" s="244">
        <v>1258</v>
      </c>
      <c r="C1321" s="243">
        <v>114.40476205662354</v>
      </c>
    </row>
    <row r="1322" spans="2:3" x14ac:dyDescent="0.45">
      <c r="B1322" s="244">
        <v>1259</v>
      </c>
      <c r="C1322" s="243">
        <v>122.4654693001269</v>
      </c>
    </row>
    <row r="1323" spans="2:3" x14ac:dyDescent="0.45">
      <c r="B1323" s="244">
        <v>1260</v>
      </c>
      <c r="C1323" s="243">
        <v>90.43671276199197</v>
      </c>
    </row>
    <row r="1324" spans="2:3" x14ac:dyDescent="0.45">
      <c r="B1324" s="244">
        <v>1261</v>
      </c>
      <c r="C1324" s="243">
        <v>123.09825009247048</v>
      </c>
    </row>
    <row r="1325" spans="2:3" x14ac:dyDescent="0.45">
      <c r="B1325" s="244">
        <v>1262</v>
      </c>
      <c r="C1325" s="243">
        <v>109.52734546959243</v>
      </c>
    </row>
    <row r="1326" spans="2:3" x14ac:dyDescent="0.45">
      <c r="B1326" s="244">
        <v>1263</v>
      </c>
      <c r="C1326" s="243">
        <v>145.66917596904676</v>
      </c>
    </row>
    <row r="1327" spans="2:3" x14ac:dyDescent="0.45">
      <c r="B1327" s="244">
        <v>1264</v>
      </c>
      <c r="C1327" s="243">
        <v>126.17287665849688</v>
      </c>
    </row>
    <row r="1328" spans="2:3" x14ac:dyDescent="0.45">
      <c r="B1328" s="244">
        <v>1265</v>
      </c>
      <c r="C1328" s="243">
        <v>76.421220275362941</v>
      </c>
    </row>
    <row r="1329" spans="2:3" x14ac:dyDescent="0.45">
      <c r="B1329" s="244">
        <v>1266</v>
      </c>
      <c r="C1329" s="243">
        <v>118.87106462150328</v>
      </c>
    </row>
    <row r="1330" spans="2:3" x14ac:dyDescent="0.45">
      <c r="B1330" s="244">
        <v>1267</v>
      </c>
      <c r="C1330" s="243">
        <v>137.36212018442643</v>
      </c>
    </row>
    <row r="1331" spans="2:3" x14ac:dyDescent="0.45">
      <c r="B1331" s="244">
        <v>1268</v>
      </c>
      <c r="C1331" s="243">
        <v>159.9548301764641</v>
      </c>
    </row>
    <row r="1332" spans="2:3" x14ac:dyDescent="0.45">
      <c r="B1332" s="244">
        <v>1269</v>
      </c>
      <c r="C1332" s="243">
        <v>102.22228804649325</v>
      </c>
    </row>
    <row r="1333" spans="2:3" x14ac:dyDescent="0.45">
      <c r="B1333" s="244">
        <v>1270</v>
      </c>
      <c r="C1333" s="243">
        <v>150.66932215454551</v>
      </c>
    </row>
    <row r="1334" spans="2:3" x14ac:dyDescent="0.45">
      <c r="B1334" s="244">
        <v>1271</v>
      </c>
      <c r="C1334" s="243">
        <v>121.59622294548234</v>
      </c>
    </row>
    <row r="1335" spans="2:3" x14ac:dyDescent="0.45">
      <c r="B1335" s="244">
        <v>1272</v>
      </c>
      <c r="C1335" s="243">
        <v>114.36418331984738</v>
      </c>
    </row>
    <row r="1336" spans="2:3" x14ac:dyDescent="0.45">
      <c r="B1336" s="244">
        <v>1273</v>
      </c>
      <c r="C1336" s="243">
        <v>125.79328693666399</v>
      </c>
    </row>
    <row r="1337" spans="2:3" x14ac:dyDescent="0.45">
      <c r="B1337" s="244">
        <v>1274</v>
      </c>
      <c r="C1337" s="243">
        <v>77.740707240630513</v>
      </c>
    </row>
    <row r="1338" spans="2:3" x14ac:dyDescent="0.45">
      <c r="B1338" s="244">
        <v>1275</v>
      </c>
      <c r="C1338" s="243">
        <v>117.74882025740163</v>
      </c>
    </row>
    <row r="1339" spans="2:3" x14ac:dyDescent="0.45">
      <c r="B1339" s="244">
        <v>1276</v>
      </c>
      <c r="C1339" s="243">
        <v>118.23821142247469</v>
      </c>
    </row>
    <row r="1340" spans="2:3" x14ac:dyDescent="0.45">
      <c r="B1340" s="244">
        <v>1277</v>
      </c>
      <c r="C1340" s="243">
        <v>127.13620959428377</v>
      </c>
    </row>
    <row r="1341" spans="2:3" x14ac:dyDescent="0.45">
      <c r="B1341" s="244">
        <v>1278</v>
      </c>
      <c r="C1341" s="243">
        <v>141.28802901418871</v>
      </c>
    </row>
    <row r="1342" spans="2:3" x14ac:dyDescent="0.45">
      <c r="B1342" s="244">
        <v>1279</v>
      </c>
      <c r="C1342" s="243">
        <v>106.59653673633342</v>
      </c>
    </row>
    <row r="1343" spans="2:3" x14ac:dyDescent="0.45">
      <c r="B1343" s="244">
        <v>1280</v>
      </c>
      <c r="C1343" s="243">
        <v>135.82301788682054</v>
      </c>
    </row>
    <row r="1344" spans="2:3" x14ac:dyDescent="0.45">
      <c r="B1344" s="244">
        <v>1281</v>
      </c>
      <c r="C1344" s="243">
        <v>91.516393428605099</v>
      </c>
    </row>
    <row r="1345" spans="2:3" x14ac:dyDescent="0.45">
      <c r="B1345" s="244">
        <v>1282</v>
      </c>
      <c r="C1345" s="243">
        <v>122.76273978606883</v>
      </c>
    </row>
    <row r="1346" spans="2:3" x14ac:dyDescent="0.45">
      <c r="B1346" s="244">
        <v>1283</v>
      </c>
      <c r="C1346" s="243">
        <v>129.56242320019186</v>
      </c>
    </row>
    <row r="1347" spans="2:3" x14ac:dyDescent="0.45">
      <c r="B1347" s="244">
        <v>1284</v>
      </c>
      <c r="C1347" s="243">
        <v>110.70727878924833</v>
      </c>
    </row>
    <row r="1348" spans="2:3" x14ac:dyDescent="0.45">
      <c r="B1348" s="244">
        <v>1285</v>
      </c>
      <c r="C1348" s="243">
        <v>127.55066639826406</v>
      </c>
    </row>
    <row r="1349" spans="2:3" x14ac:dyDescent="0.45">
      <c r="B1349" s="244">
        <v>1286</v>
      </c>
      <c r="C1349" s="243">
        <v>163.84614853939149</v>
      </c>
    </row>
    <row r="1350" spans="2:3" x14ac:dyDescent="0.45">
      <c r="B1350" s="244">
        <v>1287</v>
      </c>
      <c r="C1350" s="243">
        <v>99.973943180247176</v>
      </c>
    </row>
    <row r="1351" spans="2:3" x14ac:dyDescent="0.45">
      <c r="B1351" s="244">
        <v>1288</v>
      </c>
      <c r="C1351" s="243">
        <v>122.67802929471797</v>
      </c>
    </row>
    <row r="1352" spans="2:3" x14ac:dyDescent="0.45">
      <c r="B1352" s="244">
        <v>1289</v>
      </c>
      <c r="C1352" s="243">
        <v>128.1816099547606</v>
      </c>
    </row>
    <row r="1353" spans="2:3" x14ac:dyDescent="0.45">
      <c r="B1353" s="244">
        <v>1290</v>
      </c>
      <c r="C1353" s="243">
        <v>148.52660799429677</v>
      </c>
    </row>
    <row r="1354" spans="2:3" x14ac:dyDescent="0.45">
      <c r="B1354" s="244">
        <v>1291</v>
      </c>
      <c r="C1354" s="243">
        <v>119.40382015481819</v>
      </c>
    </row>
    <row r="1355" spans="2:3" x14ac:dyDescent="0.45">
      <c r="B1355" s="244">
        <v>1292</v>
      </c>
      <c r="C1355" s="243">
        <v>142.37175045505793</v>
      </c>
    </row>
    <row r="1356" spans="2:3" x14ac:dyDescent="0.45">
      <c r="B1356" s="244">
        <v>1293</v>
      </c>
      <c r="C1356" s="243">
        <v>123.06484123123982</v>
      </c>
    </row>
    <row r="1357" spans="2:3" x14ac:dyDescent="0.45">
      <c r="B1357" s="244">
        <v>1294</v>
      </c>
      <c r="C1357" s="243">
        <v>88.679753298685824</v>
      </c>
    </row>
    <row r="1358" spans="2:3" x14ac:dyDescent="0.45">
      <c r="B1358" s="244">
        <v>1295</v>
      </c>
      <c r="C1358" s="243">
        <v>135.30352178487496</v>
      </c>
    </row>
    <row r="1359" spans="2:3" x14ac:dyDescent="0.45">
      <c r="B1359" s="244">
        <v>1296</v>
      </c>
      <c r="C1359" s="243">
        <v>115.40822366121607</v>
      </c>
    </row>
    <row r="1360" spans="2:3" x14ac:dyDescent="0.45">
      <c r="B1360" s="244">
        <v>1297</v>
      </c>
      <c r="C1360" s="243">
        <v>105.3224415349859</v>
      </c>
    </row>
    <row r="1361" spans="2:3" x14ac:dyDescent="0.45">
      <c r="B1361" s="244">
        <v>1298</v>
      </c>
      <c r="C1361" s="243">
        <v>93.207275505801576</v>
      </c>
    </row>
    <row r="1362" spans="2:3" x14ac:dyDescent="0.45">
      <c r="B1362" s="244">
        <v>1299</v>
      </c>
      <c r="C1362" s="243">
        <v>141.58126339383222</v>
      </c>
    </row>
    <row r="1363" spans="2:3" x14ac:dyDescent="0.45">
      <c r="B1363" s="244">
        <v>1300</v>
      </c>
      <c r="C1363" s="243">
        <v>85.617760383554213</v>
      </c>
    </row>
    <row r="1364" spans="2:3" x14ac:dyDescent="0.45">
      <c r="B1364" s="244">
        <v>1301</v>
      </c>
      <c r="C1364" s="243">
        <v>132.51378022710063</v>
      </c>
    </row>
    <row r="1365" spans="2:3" x14ac:dyDescent="0.45">
      <c r="B1365" s="244">
        <v>1302</v>
      </c>
      <c r="C1365" s="243">
        <v>110.89574810712531</v>
      </c>
    </row>
    <row r="1366" spans="2:3" x14ac:dyDescent="0.45">
      <c r="B1366" s="244">
        <v>1303</v>
      </c>
      <c r="C1366" s="243">
        <v>105.04614109146624</v>
      </c>
    </row>
    <row r="1367" spans="2:3" x14ac:dyDescent="0.45">
      <c r="B1367" s="244">
        <v>1304</v>
      </c>
      <c r="C1367" s="243">
        <v>113.52985650152749</v>
      </c>
    </row>
    <row r="1368" spans="2:3" x14ac:dyDescent="0.45">
      <c r="B1368" s="244">
        <v>1305</v>
      </c>
      <c r="C1368" s="243">
        <v>94.625335490565661</v>
      </c>
    </row>
    <row r="1369" spans="2:3" x14ac:dyDescent="0.45">
      <c r="B1369" s="244">
        <v>1306</v>
      </c>
      <c r="C1369" s="243">
        <v>128.77199990823337</v>
      </c>
    </row>
    <row r="1370" spans="2:3" x14ac:dyDescent="0.45">
      <c r="B1370" s="244">
        <v>1307</v>
      </c>
      <c r="C1370" s="243">
        <v>94.549842332542738</v>
      </c>
    </row>
    <row r="1371" spans="2:3" x14ac:dyDescent="0.45">
      <c r="B1371" s="244">
        <v>1308</v>
      </c>
      <c r="C1371" s="243">
        <v>146.43722437572745</v>
      </c>
    </row>
    <row r="1372" spans="2:3" x14ac:dyDescent="0.45">
      <c r="B1372" s="244">
        <v>1309</v>
      </c>
      <c r="C1372" s="243">
        <v>117.8516230850575</v>
      </c>
    </row>
    <row r="1373" spans="2:3" x14ac:dyDescent="0.45">
      <c r="B1373" s="244">
        <v>1310</v>
      </c>
      <c r="C1373" s="243">
        <v>136.53030909246459</v>
      </c>
    </row>
    <row r="1374" spans="2:3" x14ac:dyDescent="0.45">
      <c r="B1374" s="244">
        <v>1311</v>
      </c>
      <c r="C1374" s="243">
        <v>134.78384691418407</v>
      </c>
    </row>
    <row r="1375" spans="2:3" x14ac:dyDescent="0.45">
      <c r="B1375" s="244">
        <v>1312</v>
      </c>
      <c r="C1375" s="243">
        <v>119.47594279874122</v>
      </c>
    </row>
    <row r="1376" spans="2:3" x14ac:dyDescent="0.45">
      <c r="B1376" s="244">
        <v>1313</v>
      </c>
      <c r="C1376" s="243">
        <v>123.48364203080158</v>
      </c>
    </row>
    <row r="1377" spans="2:3" x14ac:dyDescent="0.45">
      <c r="B1377" s="244">
        <v>1314</v>
      </c>
      <c r="C1377" s="243">
        <v>145.56514813686977</v>
      </c>
    </row>
    <row r="1378" spans="2:3" x14ac:dyDescent="0.45">
      <c r="B1378" s="244">
        <v>1315</v>
      </c>
      <c r="C1378" s="243">
        <v>120.16371178631097</v>
      </c>
    </row>
    <row r="1379" spans="2:3" x14ac:dyDescent="0.45">
      <c r="B1379" s="244">
        <v>1316</v>
      </c>
      <c r="C1379" s="243">
        <v>109.16441442025766</v>
      </c>
    </row>
    <row r="1380" spans="2:3" x14ac:dyDescent="0.45">
      <c r="B1380" s="244">
        <v>1317</v>
      </c>
      <c r="C1380" s="243">
        <v>134.83271859443127</v>
      </c>
    </row>
    <row r="1381" spans="2:3" x14ac:dyDescent="0.45">
      <c r="B1381" s="244">
        <v>1318</v>
      </c>
      <c r="C1381" s="243">
        <v>81.223240275374252</v>
      </c>
    </row>
    <row r="1382" spans="2:3" x14ac:dyDescent="0.45">
      <c r="B1382" s="244">
        <v>1319</v>
      </c>
      <c r="C1382" s="243">
        <v>89.142747421261646</v>
      </c>
    </row>
    <row r="1383" spans="2:3" x14ac:dyDescent="0.45">
      <c r="B1383" s="244">
        <v>1320</v>
      </c>
      <c r="C1383" s="243">
        <v>78.888715170803522</v>
      </c>
    </row>
    <row r="1384" spans="2:3" x14ac:dyDescent="0.45">
      <c r="B1384" s="244">
        <v>1321</v>
      </c>
      <c r="C1384" s="243">
        <v>128.36364248917624</v>
      </c>
    </row>
    <row r="1385" spans="2:3" x14ac:dyDescent="0.45">
      <c r="B1385" s="244">
        <v>1322</v>
      </c>
      <c r="C1385" s="243">
        <v>121.92887123776762</v>
      </c>
    </row>
    <row r="1386" spans="2:3" x14ac:dyDescent="0.45">
      <c r="B1386" s="244">
        <v>1323</v>
      </c>
      <c r="C1386" s="243">
        <v>128.30116153573908</v>
      </c>
    </row>
    <row r="1387" spans="2:3" x14ac:dyDescent="0.45">
      <c r="B1387" s="244">
        <v>1324</v>
      </c>
      <c r="C1387" s="243">
        <v>89.19728970388303</v>
      </c>
    </row>
    <row r="1388" spans="2:3" x14ac:dyDescent="0.45">
      <c r="B1388" s="244">
        <v>1325</v>
      </c>
      <c r="C1388" s="243">
        <v>103.28330112678412</v>
      </c>
    </row>
    <row r="1389" spans="2:3" x14ac:dyDescent="0.45">
      <c r="B1389" s="244">
        <v>1326</v>
      </c>
      <c r="C1389" s="243">
        <v>121.01746374164701</v>
      </c>
    </row>
    <row r="1390" spans="2:3" x14ac:dyDescent="0.45">
      <c r="B1390" s="244">
        <v>1327</v>
      </c>
      <c r="C1390" s="243">
        <v>100.79662799478967</v>
      </c>
    </row>
    <row r="1391" spans="2:3" x14ac:dyDescent="0.45">
      <c r="B1391" s="244">
        <v>1328</v>
      </c>
      <c r="C1391" s="243">
        <v>111.87248726037802</v>
      </c>
    </row>
    <row r="1392" spans="2:3" x14ac:dyDescent="0.45">
      <c r="B1392" s="244">
        <v>1329</v>
      </c>
      <c r="C1392" s="243">
        <v>99.262088309608941</v>
      </c>
    </row>
    <row r="1393" spans="2:3" x14ac:dyDescent="0.45">
      <c r="B1393" s="244">
        <v>1330</v>
      </c>
      <c r="C1393" s="243">
        <v>122.55974163454502</v>
      </c>
    </row>
    <row r="1394" spans="2:3" x14ac:dyDescent="0.45">
      <c r="B1394" s="244">
        <v>1331</v>
      </c>
      <c r="C1394" s="243">
        <v>109.08814460432512</v>
      </c>
    </row>
    <row r="1395" spans="2:3" x14ac:dyDescent="0.45">
      <c r="B1395" s="244">
        <v>1332</v>
      </c>
      <c r="C1395" s="243">
        <v>136.55868287017799</v>
      </c>
    </row>
    <row r="1396" spans="2:3" x14ac:dyDescent="0.45">
      <c r="B1396" s="244">
        <v>1333</v>
      </c>
      <c r="C1396" s="243">
        <v>134.86168071913215</v>
      </c>
    </row>
    <row r="1397" spans="2:3" x14ac:dyDescent="0.45">
      <c r="B1397" s="244">
        <v>1334</v>
      </c>
      <c r="C1397" s="243">
        <v>154.01287225537891</v>
      </c>
    </row>
    <row r="1398" spans="2:3" x14ac:dyDescent="0.45">
      <c r="B1398" s="244">
        <v>1335</v>
      </c>
      <c r="C1398" s="243">
        <v>127.60944357459348</v>
      </c>
    </row>
    <row r="1399" spans="2:3" x14ac:dyDescent="0.45">
      <c r="B1399" s="244">
        <v>1336</v>
      </c>
      <c r="C1399" s="243">
        <v>128.10714470636444</v>
      </c>
    </row>
    <row r="1400" spans="2:3" x14ac:dyDescent="0.45">
      <c r="B1400" s="244">
        <v>1337</v>
      </c>
      <c r="C1400" s="243">
        <v>127.54172997386827</v>
      </c>
    </row>
    <row r="1401" spans="2:3" x14ac:dyDescent="0.45">
      <c r="B1401" s="244">
        <v>1338</v>
      </c>
      <c r="C1401" s="243">
        <v>108.40892247557646</v>
      </c>
    </row>
    <row r="1402" spans="2:3" x14ac:dyDescent="0.45">
      <c r="B1402" s="244">
        <v>1339</v>
      </c>
      <c r="C1402" s="243">
        <v>119.10231399576945</v>
      </c>
    </row>
    <row r="1403" spans="2:3" x14ac:dyDescent="0.45">
      <c r="B1403" s="244">
        <v>1340</v>
      </c>
      <c r="C1403" s="243">
        <v>133.56159256085621</v>
      </c>
    </row>
    <row r="1404" spans="2:3" x14ac:dyDescent="0.45">
      <c r="B1404" s="244">
        <v>1341</v>
      </c>
      <c r="C1404" s="243">
        <v>164.33819582548588</v>
      </c>
    </row>
    <row r="1405" spans="2:3" x14ac:dyDescent="0.45">
      <c r="B1405" s="244">
        <v>1342</v>
      </c>
      <c r="C1405" s="243">
        <v>150.43690383201664</v>
      </c>
    </row>
    <row r="1406" spans="2:3" x14ac:dyDescent="0.45">
      <c r="B1406" s="244">
        <v>1343</v>
      </c>
      <c r="C1406" s="243">
        <v>113.68715370855485</v>
      </c>
    </row>
    <row r="1407" spans="2:3" x14ac:dyDescent="0.45">
      <c r="B1407" s="244">
        <v>1344</v>
      </c>
      <c r="C1407" s="243">
        <v>84.610239765750805</v>
      </c>
    </row>
    <row r="1408" spans="2:3" x14ac:dyDescent="0.45">
      <c r="B1408" s="244">
        <v>1345</v>
      </c>
      <c r="C1408" s="243">
        <v>132.10366866420779</v>
      </c>
    </row>
    <row r="1409" spans="2:3" x14ac:dyDescent="0.45">
      <c r="B1409" s="244">
        <v>1346</v>
      </c>
      <c r="C1409" s="243">
        <v>122.81034901279689</v>
      </c>
    </row>
    <row r="1410" spans="2:3" x14ac:dyDescent="0.45">
      <c r="B1410" s="244">
        <v>1347</v>
      </c>
      <c r="C1410" s="243">
        <v>96.981059810453729</v>
      </c>
    </row>
    <row r="1411" spans="2:3" x14ac:dyDescent="0.45">
      <c r="B1411" s="244">
        <v>1348</v>
      </c>
      <c r="C1411" s="243">
        <v>135.99804245905824</v>
      </c>
    </row>
    <row r="1412" spans="2:3" x14ac:dyDescent="0.45">
      <c r="B1412" s="244">
        <v>1349</v>
      </c>
      <c r="C1412" s="243">
        <v>133.93073226599057</v>
      </c>
    </row>
    <row r="1413" spans="2:3" x14ac:dyDescent="0.45">
      <c r="B1413" s="244">
        <v>1350</v>
      </c>
      <c r="C1413" s="243">
        <v>104.35559149986049</v>
      </c>
    </row>
    <row r="1414" spans="2:3" x14ac:dyDescent="0.45">
      <c r="B1414" s="244">
        <v>1351</v>
      </c>
      <c r="C1414" s="243">
        <v>125.48783310001291</v>
      </c>
    </row>
    <row r="1415" spans="2:3" x14ac:dyDescent="0.45">
      <c r="B1415" s="244">
        <v>1352</v>
      </c>
      <c r="C1415" s="243">
        <v>127.96421565865651</v>
      </c>
    </row>
    <row r="1416" spans="2:3" x14ac:dyDescent="0.45">
      <c r="B1416" s="244">
        <v>1353</v>
      </c>
      <c r="C1416" s="243">
        <v>141.58248932910828</v>
      </c>
    </row>
    <row r="1417" spans="2:3" x14ac:dyDescent="0.45">
      <c r="B1417" s="244">
        <v>1354</v>
      </c>
      <c r="C1417" s="243">
        <v>157.91900240896959</v>
      </c>
    </row>
    <row r="1418" spans="2:3" x14ac:dyDescent="0.45">
      <c r="B1418" s="244">
        <v>1355</v>
      </c>
      <c r="C1418" s="243">
        <v>100.74740824200695</v>
      </c>
    </row>
    <row r="1419" spans="2:3" x14ac:dyDescent="0.45">
      <c r="B1419" s="244">
        <v>1356</v>
      </c>
      <c r="C1419" s="243">
        <v>141.00696618155203</v>
      </c>
    </row>
    <row r="1420" spans="2:3" x14ac:dyDescent="0.45">
      <c r="B1420" s="244">
        <v>1357</v>
      </c>
      <c r="C1420" s="243">
        <v>117.90698834383718</v>
      </c>
    </row>
    <row r="1421" spans="2:3" x14ac:dyDescent="0.45">
      <c r="B1421" s="244">
        <v>1358</v>
      </c>
      <c r="C1421" s="243">
        <v>93.903686867254706</v>
      </c>
    </row>
    <row r="1422" spans="2:3" x14ac:dyDescent="0.45">
      <c r="B1422" s="244">
        <v>1359</v>
      </c>
      <c r="C1422" s="243">
        <v>136.26953590700637</v>
      </c>
    </row>
    <row r="1423" spans="2:3" x14ac:dyDescent="0.45">
      <c r="B1423" s="244">
        <v>1360</v>
      </c>
      <c r="C1423" s="243">
        <v>100.45272484600088</v>
      </c>
    </row>
    <row r="1424" spans="2:3" x14ac:dyDescent="0.45">
      <c r="B1424" s="244">
        <v>1361</v>
      </c>
      <c r="C1424" s="243">
        <v>110.069650117297</v>
      </c>
    </row>
    <row r="1425" spans="2:3" x14ac:dyDescent="0.45">
      <c r="B1425" s="244">
        <v>1362</v>
      </c>
      <c r="C1425" s="243">
        <v>99.927394334836691</v>
      </c>
    </row>
    <row r="1426" spans="2:3" x14ac:dyDescent="0.45">
      <c r="B1426" s="244">
        <v>1363</v>
      </c>
      <c r="C1426" s="243">
        <v>193.7953175562244</v>
      </c>
    </row>
    <row r="1427" spans="2:3" x14ac:dyDescent="0.45">
      <c r="B1427" s="244">
        <v>1364</v>
      </c>
      <c r="C1427" s="243">
        <v>95.527727765748594</v>
      </c>
    </row>
    <row r="1428" spans="2:3" x14ac:dyDescent="0.45">
      <c r="B1428" s="244">
        <v>1365</v>
      </c>
      <c r="C1428" s="243">
        <v>81.436542256036461</v>
      </c>
    </row>
    <row r="1429" spans="2:3" x14ac:dyDescent="0.45">
      <c r="B1429" s="244">
        <v>1366</v>
      </c>
      <c r="C1429" s="243">
        <v>152.76046242030122</v>
      </c>
    </row>
    <row r="1430" spans="2:3" x14ac:dyDescent="0.45">
      <c r="B1430" s="244">
        <v>1367</v>
      </c>
      <c r="C1430" s="243">
        <v>120.14834369914232</v>
      </c>
    </row>
    <row r="1431" spans="2:3" x14ac:dyDescent="0.45">
      <c r="B1431" s="244">
        <v>1368</v>
      </c>
      <c r="C1431" s="243">
        <v>120.46127191305806</v>
      </c>
    </row>
    <row r="1432" spans="2:3" x14ac:dyDescent="0.45">
      <c r="B1432" s="244">
        <v>1369</v>
      </c>
      <c r="C1432" s="243">
        <v>86.760225147282654</v>
      </c>
    </row>
    <row r="1433" spans="2:3" x14ac:dyDescent="0.45">
      <c r="B1433" s="244">
        <v>1370</v>
      </c>
      <c r="C1433" s="243">
        <v>112.03849123852439</v>
      </c>
    </row>
    <row r="1434" spans="2:3" x14ac:dyDescent="0.45">
      <c r="B1434" s="244">
        <v>1371</v>
      </c>
      <c r="C1434" s="243">
        <v>93.132277814597813</v>
      </c>
    </row>
    <row r="1435" spans="2:3" x14ac:dyDescent="0.45">
      <c r="B1435" s="244">
        <v>1372</v>
      </c>
      <c r="C1435" s="243">
        <v>90.604355408467683</v>
      </c>
    </row>
    <row r="1436" spans="2:3" x14ac:dyDescent="0.45">
      <c r="B1436" s="244">
        <v>1373</v>
      </c>
      <c r="C1436" s="243">
        <v>102.38222940689494</v>
      </c>
    </row>
    <row r="1437" spans="2:3" x14ac:dyDescent="0.45">
      <c r="B1437" s="244">
        <v>1374</v>
      </c>
      <c r="C1437" s="243">
        <v>103.74030893404503</v>
      </c>
    </row>
    <row r="1438" spans="2:3" x14ac:dyDescent="0.45">
      <c r="B1438" s="244">
        <v>1375</v>
      </c>
      <c r="C1438" s="243">
        <v>85.416834357595292</v>
      </c>
    </row>
    <row r="1439" spans="2:3" x14ac:dyDescent="0.45">
      <c r="B1439" s="244">
        <v>1376</v>
      </c>
      <c r="C1439" s="243">
        <v>109.46334680457744</v>
      </c>
    </row>
    <row r="1440" spans="2:3" x14ac:dyDescent="0.45">
      <c r="B1440" s="244">
        <v>1377</v>
      </c>
      <c r="C1440" s="243">
        <v>144.39681307495681</v>
      </c>
    </row>
    <row r="1441" spans="2:3" x14ac:dyDescent="0.45">
      <c r="B1441" s="244">
        <v>1378</v>
      </c>
      <c r="C1441" s="243">
        <v>83.92024909923434</v>
      </c>
    </row>
    <row r="1442" spans="2:3" x14ac:dyDescent="0.45">
      <c r="B1442" s="244">
        <v>1379</v>
      </c>
      <c r="C1442" s="243">
        <v>77.918116161381221</v>
      </c>
    </row>
    <row r="1443" spans="2:3" x14ac:dyDescent="0.45">
      <c r="B1443" s="244">
        <v>1380</v>
      </c>
      <c r="C1443" s="243">
        <v>131.84383525904016</v>
      </c>
    </row>
    <row r="1444" spans="2:3" x14ac:dyDescent="0.45">
      <c r="B1444" s="244">
        <v>1381</v>
      </c>
      <c r="C1444" s="243">
        <v>138.57188154761471</v>
      </c>
    </row>
    <row r="1445" spans="2:3" x14ac:dyDescent="0.45">
      <c r="B1445" s="244">
        <v>1382</v>
      </c>
      <c r="C1445" s="243">
        <v>109.03692894418657</v>
      </c>
    </row>
    <row r="1446" spans="2:3" x14ac:dyDescent="0.45">
      <c r="B1446" s="244">
        <v>1383</v>
      </c>
      <c r="C1446" s="243">
        <v>167.68738683937679</v>
      </c>
    </row>
    <row r="1447" spans="2:3" x14ac:dyDescent="0.45">
      <c r="B1447" s="244">
        <v>1384</v>
      </c>
      <c r="C1447" s="243">
        <v>109.01438586688185</v>
      </c>
    </row>
    <row r="1448" spans="2:3" x14ac:dyDescent="0.45">
      <c r="B1448" s="244">
        <v>1385</v>
      </c>
      <c r="C1448" s="243">
        <v>141.62766124057742</v>
      </c>
    </row>
    <row r="1449" spans="2:3" x14ac:dyDescent="0.45">
      <c r="B1449" s="244">
        <v>1386</v>
      </c>
      <c r="C1449" s="243">
        <v>160.15984881643311</v>
      </c>
    </row>
    <row r="1450" spans="2:3" x14ac:dyDescent="0.45">
      <c r="B1450" s="244">
        <v>1387</v>
      </c>
      <c r="C1450" s="243">
        <v>156.05141380157553</v>
      </c>
    </row>
    <row r="1451" spans="2:3" x14ac:dyDescent="0.45">
      <c r="B1451" s="244">
        <v>1388</v>
      </c>
      <c r="C1451" s="243">
        <v>117.18683009708479</v>
      </c>
    </row>
    <row r="1452" spans="2:3" x14ac:dyDescent="0.45">
      <c r="B1452" s="244">
        <v>1389</v>
      </c>
      <c r="C1452" s="243">
        <v>162.17122559801996</v>
      </c>
    </row>
    <row r="1453" spans="2:3" x14ac:dyDescent="0.45">
      <c r="B1453" s="244">
        <v>1390</v>
      </c>
      <c r="C1453" s="243">
        <v>118.63487276323735</v>
      </c>
    </row>
    <row r="1454" spans="2:3" x14ac:dyDescent="0.45">
      <c r="B1454" s="244">
        <v>1391</v>
      </c>
      <c r="C1454" s="243">
        <v>136.10155572442631</v>
      </c>
    </row>
    <row r="1455" spans="2:3" x14ac:dyDescent="0.45">
      <c r="B1455" s="244">
        <v>1392</v>
      </c>
      <c r="C1455" s="243">
        <v>92.853116995055018</v>
      </c>
    </row>
    <row r="1456" spans="2:3" x14ac:dyDescent="0.45">
      <c r="B1456" s="244">
        <v>1393</v>
      </c>
      <c r="C1456" s="243">
        <v>114.19217876717457</v>
      </c>
    </row>
    <row r="1457" spans="2:3" x14ac:dyDescent="0.45">
      <c r="B1457" s="244">
        <v>1394</v>
      </c>
      <c r="C1457" s="243">
        <v>83.607117523253919</v>
      </c>
    </row>
    <row r="1458" spans="2:3" x14ac:dyDescent="0.45">
      <c r="B1458" s="244">
        <v>1395</v>
      </c>
      <c r="C1458" s="243">
        <v>118.21165269620464</v>
      </c>
    </row>
    <row r="1459" spans="2:3" x14ac:dyDescent="0.45">
      <c r="B1459" s="244">
        <v>1396</v>
      </c>
      <c r="C1459" s="243">
        <v>109.70077494397887</v>
      </c>
    </row>
    <row r="1460" spans="2:3" x14ac:dyDescent="0.45">
      <c r="B1460" s="244">
        <v>1397</v>
      </c>
      <c r="C1460" s="243">
        <v>141.31463489054778</v>
      </c>
    </row>
    <row r="1461" spans="2:3" x14ac:dyDescent="0.45">
      <c r="B1461" s="244">
        <v>1398</v>
      </c>
      <c r="C1461" s="243">
        <v>104.54370172557873</v>
      </c>
    </row>
    <row r="1462" spans="2:3" x14ac:dyDescent="0.45">
      <c r="B1462" s="244">
        <v>1399</v>
      </c>
      <c r="C1462" s="243">
        <v>136.61755474819432</v>
      </c>
    </row>
    <row r="1463" spans="2:3" x14ac:dyDescent="0.45">
      <c r="B1463" s="244">
        <v>1400</v>
      </c>
      <c r="C1463" s="243">
        <v>150.69592253678957</v>
      </c>
    </row>
    <row r="1464" spans="2:3" x14ac:dyDescent="0.45">
      <c r="B1464" s="244">
        <v>1401</v>
      </c>
      <c r="C1464" s="243">
        <v>117.58288071526469</v>
      </c>
    </row>
    <row r="1465" spans="2:3" x14ac:dyDescent="0.45">
      <c r="B1465" s="244">
        <v>1402</v>
      </c>
      <c r="C1465" s="243">
        <v>107.53776800556795</v>
      </c>
    </row>
    <row r="1466" spans="2:3" x14ac:dyDescent="0.45">
      <c r="B1466" s="244">
        <v>1403</v>
      </c>
      <c r="C1466" s="243">
        <v>115.35920859263624</v>
      </c>
    </row>
    <row r="1467" spans="2:3" x14ac:dyDescent="0.45">
      <c r="B1467" s="244">
        <v>1404</v>
      </c>
      <c r="C1467" s="243">
        <v>133.53813029746783</v>
      </c>
    </row>
    <row r="1468" spans="2:3" x14ac:dyDescent="0.45">
      <c r="B1468" s="244">
        <v>1405</v>
      </c>
      <c r="C1468" s="243">
        <v>131.73316833234239</v>
      </c>
    </row>
    <row r="1469" spans="2:3" x14ac:dyDescent="0.45">
      <c r="B1469" s="244">
        <v>1406</v>
      </c>
      <c r="C1469" s="243">
        <v>107.36493545870289</v>
      </c>
    </row>
    <row r="1470" spans="2:3" x14ac:dyDescent="0.45">
      <c r="B1470" s="244">
        <v>1407</v>
      </c>
      <c r="C1470" s="243">
        <v>117.55055067470053</v>
      </c>
    </row>
    <row r="1471" spans="2:3" x14ac:dyDescent="0.45">
      <c r="B1471" s="244">
        <v>1408</v>
      </c>
      <c r="C1471" s="243">
        <v>131.84329832150976</v>
      </c>
    </row>
    <row r="1472" spans="2:3" x14ac:dyDescent="0.45">
      <c r="B1472" s="244">
        <v>1409</v>
      </c>
      <c r="C1472" s="243">
        <v>100.47050928545735</v>
      </c>
    </row>
    <row r="1473" spans="2:3" x14ac:dyDescent="0.45">
      <c r="B1473" s="244">
        <v>1410</v>
      </c>
      <c r="C1473" s="243">
        <v>125.13725039151682</v>
      </c>
    </row>
    <row r="1474" spans="2:3" x14ac:dyDescent="0.45">
      <c r="B1474" s="244">
        <v>1411</v>
      </c>
      <c r="C1474" s="243">
        <v>163.47284293764054</v>
      </c>
    </row>
    <row r="1475" spans="2:3" x14ac:dyDescent="0.45">
      <c r="B1475" s="244">
        <v>1412</v>
      </c>
      <c r="C1475" s="243">
        <v>160.20780706724534</v>
      </c>
    </row>
    <row r="1476" spans="2:3" x14ac:dyDescent="0.45">
      <c r="B1476" s="244">
        <v>1413</v>
      </c>
      <c r="C1476" s="243">
        <v>140.66481441045386</v>
      </c>
    </row>
    <row r="1477" spans="2:3" x14ac:dyDescent="0.45">
      <c r="B1477" s="244">
        <v>1414</v>
      </c>
      <c r="C1477" s="243">
        <v>124.25747865255786</v>
      </c>
    </row>
    <row r="1478" spans="2:3" x14ac:dyDescent="0.45">
      <c r="B1478" s="244">
        <v>1415</v>
      </c>
      <c r="C1478" s="243">
        <v>107.79818637812785</v>
      </c>
    </row>
    <row r="1479" spans="2:3" x14ac:dyDescent="0.45">
      <c r="B1479" s="244">
        <v>1416</v>
      </c>
      <c r="C1479" s="243">
        <v>155.23677093130422</v>
      </c>
    </row>
    <row r="1480" spans="2:3" x14ac:dyDescent="0.45">
      <c r="B1480" s="244">
        <v>1417</v>
      </c>
      <c r="C1480" s="243">
        <v>159.77129372217115</v>
      </c>
    </row>
    <row r="1481" spans="2:3" x14ac:dyDescent="0.45">
      <c r="B1481" s="244">
        <v>1418</v>
      </c>
      <c r="C1481" s="243">
        <v>177.88553784682063</v>
      </c>
    </row>
    <row r="1482" spans="2:3" x14ac:dyDescent="0.45">
      <c r="B1482" s="244">
        <v>1419</v>
      </c>
      <c r="C1482" s="243">
        <v>109.65262339973015</v>
      </c>
    </row>
    <row r="1483" spans="2:3" x14ac:dyDescent="0.45">
      <c r="B1483" s="244">
        <v>1420</v>
      </c>
      <c r="C1483" s="243">
        <v>122.64814233144759</v>
      </c>
    </row>
    <row r="1484" spans="2:3" x14ac:dyDescent="0.45">
      <c r="B1484" s="244">
        <v>1421</v>
      </c>
      <c r="C1484" s="243">
        <v>151.03085636364415</v>
      </c>
    </row>
    <row r="1485" spans="2:3" x14ac:dyDescent="0.45">
      <c r="B1485" s="244">
        <v>1422</v>
      </c>
      <c r="C1485" s="243">
        <v>115.87439435683791</v>
      </c>
    </row>
    <row r="1486" spans="2:3" x14ac:dyDescent="0.45">
      <c r="B1486" s="244">
        <v>1423</v>
      </c>
      <c r="C1486" s="243">
        <v>142.59250790960527</v>
      </c>
    </row>
    <row r="1487" spans="2:3" x14ac:dyDescent="0.45">
      <c r="B1487" s="244">
        <v>1424</v>
      </c>
      <c r="C1487" s="243">
        <v>70.963216992939323</v>
      </c>
    </row>
    <row r="1488" spans="2:3" x14ac:dyDescent="0.45">
      <c r="B1488" s="244">
        <v>1425</v>
      </c>
      <c r="C1488" s="243">
        <v>118.60202426553322</v>
      </c>
    </row>
    <row r="1489" spans="2:3" x14ac:dyDescent="0.45">
      <c r="B1489" s="244">
        <v>1426</v>
      </c>
      <c r="C1489" s="243">
        <v>122.43130000414538</v>
      </c>
    </row>
    <row r="1490" spans="2:3" x14ac:dyDescent="0.45">
      <c r="B1490" s="244">
        <v>1427</v>
      </c>
      <c r="C1490" s="243">
        <v>126.40112724155566</v>
      </c>
    </row>
    <row r="1491" spans="2:3" x14ac:dyDescent="0.45">
      <c r="B1491" s="244">
        <v>1428</v>
      </c>
      <c r="C1491" s="243">
        <v>97.58456830361861</v>
      </c>
    </row>
    <row r="1492" spans="2:3" x14ac:dyDescent="0.45">
      <c r="B1492" s="244">
        <v>1429</v>
      </c>
      <c r="C1492" s="243">
        <v>104.29351024950202</v>
      </c>
    </row>
    <row r="1493" spans="2:3" x14ac:dyDescent="0.45">
      <c r="B1493" s="244">
        <v>1430</v>
      </c>
      <c r="C1493" s="243">
        <v>89.449686328729911</v>
      </c>
    </row>
    <row r="1494" spans="2:3" x14ac:dyDescent="0.45">
      <c r="B1494" s="244">
        <v>1431</v>
      </c>
      <c r="C1494" s="243">
        <v>118.37506953303364</v>
      </c>
    </row>
    <row r="1495" spans="2:3" x14ac:dyDescent="0.45">
      <c r="B1495" s="244">
        <v>1432</v>
      </c>
      <c r="C1495" s="243">
        <v>107.04138262139617</v>
      </c>
    </row>
    <row r="1496" spans="2:3" x14ac:dyDescent="0.45">
      <c r="B1496" s="244">
        <v>1433</v>
      </c>
      <c r="C1496" s="243">
        <v>125.26190670781556</v>
      </c>
    </row>
    <row r="1497" spans="2:3" x14ac:dyDescent="0.45">
      <c r="B1497" s="244">
        <v>1434</v>
      </c>
      <c r="C1497" s="243">
        <v>119.36916078939768</v>
      </c>
    </row>
    <row r="1498" spans="2:3" x14ac:dyDescent="0.45">
      <c r="B1498" s="244">
        <v>1435</v>
      </c>
      <c r="C1498" s="243">
        <v>133.87363747525632</v>
      </c>
    </row>
    <row r="1499" spans="2:3" x14ac:dyDescent="0.45">
      <c r="B1499" s="244">
        <v>1436</v>
      </c>
      <c r="C1499" s="243">
        <v>117.08044158935994</v>
      </c>
    </row>
    <row r="1500" spans="2:3" x14ac:dyDescent="0.45">
      <c r="B1500" s="244">
        <v>1437</v>
      </c>
      <c r="C1500" s="243">
        <v>155.17593541684602</v>
      </c>
    </row>
    <row r="1501" spans="2:3" x14ac:dyDescent="0.45">
      <c r="B1501" s="244">
        <v>1438</v>
      </c>
      <c r="C1501" s="243">
        <v>110.4515943355706</v>
      </c>
    </row>
    <row r="1502" spans="2:3" x14ac:dyDescent="0.45">
      <c r="B1502" s="244">
        <v>1439</v>
      </c>
      <c r="C1502" s="243">
        <v>103.58662248066182</v>
      </c>
    </row>
    <row r="1503" spans="2:3" x14ac:dyDescent="0.45">
      <c r="B1503" s="244">
        <v>1440</v>
      </c>
      <c r="C1503" s="243">
        <v>116.84528794408305</v>
      </c>
    </row>
    <row r="1504" spans="2:3" x14ac:dyDescent="0.45">
      <c r="B1504" s="244">
        <v>1441</v>
      </c>
      <c r="C1504" s="243">
        <v>117.81116980361838</v>
      </c>
    </row>
    <row r="1505" spans="2:3" x14ac:dyDescent="0.45">
      <c r="B1505" s="244">
        <v>1442</v>
      </c>
      <c r="C1505" s="243">
        <v>121.21695619531235</v>
      </c>
    </row>
    <row r="1506" spans="2:3" x14ac:dyDescent="0.45">
      <c r="B1506" s="244">
        <v>1443</v>
      </c>
      <c r="C1506" s="243">
        <v>134.59265672830449</v>
      </c>
    </row>
    <row r="1507" spans="2:3" x14ac:dyDescent="0.45">
      <c r="B1507" s="244">
        <v>1444</v>
      </c>
      <c r="C1507" s="243">
        <v>106.14258300391015</v>
      </c>
    </row>
    <row r="1508" spans="2:3" x14ac:dyDescent="0.45">
      <c r="B1508" s="244">
        <v>1445</v>
      </c>
      <c r="C1508" s="243">
        <v>140.46203600604122</v>
      </c>
    </row>
    <row r="1509" spans="2:3" x14ac:dyDescent="0.45">
      <c r="B1509" s="244">
        <v>1446</v>
      </c>
      <c r="C1509" s="243">
        <v>104.38590146821237</v>
      </c>
    </row>
    <row r="1510" spans="2:3" x14ac:dyDescent="0.45">
      <c r="B1510" s="244">
        <v>1447</v>
      </c>
      <c r="C1510" s="243">
        <v>146.5515579448228</v>
      </c>
    </row>
    <row r="1511" spans="2:3" x14ac:dyDescent="0.45">
      <c r="B1511" s="244">
        <v>1448</v>
      </c>
      <c r="C1511" s="243">
        <v>123.32006361981635</v>
      </c>
    </row>
    <row r="1512" spans="2:3" x14ac:dyDescent="0.45">
      <c r="B1512" s="244">
        <v>1449</v>
      </c>
      <c r="C1512" s="243">
        <v>117.4640657270877</v>
      </c>
    </row>
    <row r="1513" spans="2:3" x14ac:dyDescent="0.45">
      <c r="B1513" s="244">
        <v>1450</v>
      </c>
      <c r="C1513" s="243">
        <v>150.8313367947701</v>
      </c>
    </row>
    <row r="1514" spans="2:3" x14ac:dyDescent="0.45">
      <c r="B1514" s="244">
        <v>1451</v>
      </c>
      <c r="C1514" s="243">
        <v>102.06049859615797</v>
      </c>
    </row>
    <row r="1515" spans="2:3" x14ac:dyDescent="0.45">
      <c r="B1515" s="244">
        <v>1452</v>
      </c>
      <c r="C1515" s="243">
        <v>111.86010536369253</v>
      </c>
    </row>
    <row r="1516" spans="2:3" x14ac:dyDescent="0.45">
      <c r="B1516" s="244">
        <v>1453</v>
      </c>
      <c r="C1516" s="243">
        <v>154.78379591724723</v>
      </c>
    </row>
    <row r="1517" spans="2:3" x14ac:dyDescent="0.45">
      <c r="B1517" s="244">
        <v>1454</v>
      </c>
      <c r="C1517" s="243">
        <v>118.3195395678995</v>
      </c>
    </row>
    <row r="1518" spans="2:3" x14ac:dyDescent="0.45">
      <c r="B1518" s="244">
        <v>1455</v>
      </c>
      <c r="C1518" s="243">
        <v>110.47079503122447</v>
      </c>
    </row>
    <row r="1519" spans="2:3" x14ac:dyDescent="0.45">
      <c r="B1519" s="244">
        <v>1456</v>
      </c>
      <c r="C1519" s="243">
        <v>84.064355785615362</v>
      </c>
    </row>
    <row r="1520" spans="2:3" x14ac:dyDescent="0.45">
      <c r="B1520" s="244">
        <v>1457</v>
      </c>
      <c r="C1520" s="243">
        <v>145.6282768851375</v>
      </c>
    </row>
    <row r="1521" spans="2:3" x14ac:dyDescent="0.45">
      <c r="B1521" s="244">
        <v>1458</v>
      </c>
      <c r="C1521" s="243">
        <v>95.94333309972896</v>
      </c>
    </row>
    <row r="1522" spans="2:3" x14ac:dyDescent="0.45">
      <c r="B1522" s="244">
        <v>1459</v>
      </c>
      <c r="C1522" s="243">
        <v>81.327024193526512</v>
      </c>
    </row>
    <row r="1523" spans="2:3" x14ac:dyDescent="0.45">
      <c r="B1523" s="244">
        <v>1460</v>
      </c>
      <c r="C1523" s="243">
        <v>100.62455954037827</v>
      </c>
    </row>
    <row r="1524" spans="2:3" x14ac:dyDescent="0.45">
      <c r="B1524" s="244">
        <v>1461</v>
      </c>
      <c r="C1524" s="243">
        <v>155.80228556720743</v>
      </c>
    </row>
    <row r="1525" spans="2:3" x14ac:dyDescent="0.45">
      <c r="B1525" s="244">
        <v>1462</v>
      </c>
      <c r="C1525" s="243">
        <v>127.76511883623893</v>
      </c>
    </row>
    <row r="1526" spans="2:3" x14ac:dyDescent="0.45">
      <c r="B1526" s="244">
        <v>1463</v>
      </c>
      <c r="C1526" s="243">
        <v>120.81404755169194</v>
      </c>
    </row>
    <row r="1527" spans="2:3" x14ac:dyDescent="0.45">
      <c r="B1527" s="244">
        <v>1464</v>
      </c>
      <c r="C1527" s="243">
        <v>94.07725287587013</v>
      </c>
    </row>
    <row r="1528" spans="2:3" x14ac:dyDescent="0.45">
      <c r="B1528" s="244">
        <v>1465</v>
      </c>
      <c r="C1528" s="243">
        <v>57.513795643883526</v>
      </c>
    </row>
    <row r="1529" spans="2:3" x14ac:dyDescent="0.45">
      <c r="B1529" s="244">
        <v>1466</v>
      </c>
      <c r="C1529" s="243">
        <v>150.64873223124144</v>
      </c>
    </row>
    <row r="1530" spans="2:3" x14ac:dyDescent="0.45">
      <c r="B1530" s="244">
        <v>1467</v>
      </c>
      <c r="C1530" s="243">
        <v>119.85239093391164</v>
      </c>
    </row>
    <row r="1531" spans="2:3" x14ac:dyDescent="0.45">
      <c r="B1531" s="244">
        <v>1468</v>
      </c>
      <c r="C1531" s="243">
        <v>144.56238969158133</v>
      </c>
    </row>
    <row r="1532" spans="2:3" x14ac:dyDescent="0.45">
      <c r="B1532" s="244">
        <v>1469</v>
      </c>
      <c r="C1532" s="243">
        <v>91.60529477651987</v>
      </c>
    </row>
    <row r="1533" spans="2:3" x14ac:dyDescent="0.45">
      <c r="B1533" s="244">
        <v>1470</v>
      </c>
      <c r="C1533" s="243">
        <v>129.53295376118757</v>
      </c>
    </row>
    <row r="1534" spans="2:3" x14ac:dyDescent="0.45">
      <c r="B1534" s="244">
        <v>1471</v>
      </c>
      <c r="C1534" s="243">
        <v>98.993107275284402</v>
      </c>
    </row>
    <row r="1535" spans="2:3" x14ac:dyDescent="0.45">
      <c r="B1535" s="244">
        <v>1472</v>
      </c>
      <c r="C1535" s="243">
        <v>132.33579333590257</v>
      </c>
    </row>
    <row r="1536" spans="2:3" x14ac:dyDescent="0.45">
      <c r="B1536" s="244">
        <v>1473</v>
      </c>
      <c r="C1536" s="243">
        <v>127.29722237487306</v>
      </c>
    </row>
    <row r="1537" spans="2:3" x14ac:dyDescent="0.45">
      <c r="B1537" s="244">
        <v>1474</v>
      </c>
      <c r="C1537" s="243">
        <v>136.42941204149156</v>
      </c>
    </row>
    <row r="1538" spans="2:3" x14ac:dyDescent="0.45">
      <c r="B1538" s="244">
        <v>1475</v>
      </c>
      <c r="C1538" s="243">
        <v>123.74215561992369</v>
      </c>
    </row>
    <row r="1539" spans="2:3" x14ac:dyDescent="0.45">
      <c r="B1539" s="244">
        <v>1476</v>
      </c>
      <c r="C1539" s="243">
        <v>94.153050814603091</v>
      </c>
    </row>
    <row r="1540" spans="2:3" x14ac:dyDescent="0.45">
      <c r="B1540" s="244">
        <v>1477</v>
      </c>
      <c r="C1540" s="243">
        <v>131.13428989142238</v>
      </c>
    </row>
    <row r="1541" spans="2:3" x14ac:dyDescent="0.45">
      <c r="B1541" s="244">
        <v>1478</v>
      </c>
      <c r="C1541" s="243">
        <v>154.71775496991935</v>
      </c>
    </row>
    <row r="1542" spans="2:3" x14ac:dyDescent="0.45">
      <c r="B1542" s="244">
        <v>1479</v>
      </c>
      <c r="C1542" s="243">
        <v>130.78380419227403</v>
      </c>
    </row>
    <row r="1543" spans="2:3" x14ac:dyDescent="0.45">
      <c r="B1543" s="244">
        <v>1480</v>
      </c>
      <c r="C1543" s="243">
        <v>114.38247645811572</v>
      </c>
    </row>
    <row r="1544" spans="2:3" x14ac:dyDescent="0.45">
      <c r="B1544" s="244">
        <v>1481</v>
      </c>
      <c r="C1544" s="243">
        <v>128.2787547741562</v>
      </c>
    </row>
    <row r="1545" spans="2:3" x14ac:dyDescent="0.45">
      <c r="B1545" s="244">
        <v>1482</v>
      </c>
      <c r="C1545" s="243">
        <v>156.91702273737815</v>
      </c>
    </row>
    <row r="1546" spans="2:3" x14ac:dyDescent="0.45">
      <c r="B1546" s="244">
        <v>1483</v>
      </c>
      <c r="C1546" s="243">
        <v>101.62724842946469</v>
      </c>
    </row>
    <row r="1547" spans="2:3" x14ac:dyDescent="0.45">
      <c r="B1547" s="244">
        <v>1484</v>
      </c>
      <c r="C1547" s="243">
        <v>97.122639127750233</v>
      </c>
    </row>
    <row r="1548" spans="2:3" x14ac:dyDescent="0.45">
      <c r="B1548" s="244">
        <v>1485</v>
      </c>
      <c r="C1548" s="243">
        <v>90.293463718762354</v>
      </c>
    </row>
    <row r="1549" spans="2:3" x14ac:dyDescent="0.45">
      <c r="B1549" s="244">
        <v>1486</v>
      </c>
      <c r="C1549" s="243">
        <v>137.7406233098433</v>
      </c>
    </row>
    <row r="1550" spans="2:3" x14ac:dyDescent="0.45">
      <c r="B1550" s="244">
        <v>1487</v>
      </c>
      <c r="C1550" s="243">
        <v>113.69192606989378</v>
      </c>
    </row>
    <row r="1551" spans="2:3" x14ac:dyDescent="0.45">
      <c r="B1551" s="244">
        <v>1488</v>
      </c>
      <c r="C1551" s="243">
        <v>96.549450096239156</v>
      </c>
    </row>
    <row r="1552" spans="2:3" x14ac:dyDescent="0.45">
      <c r="B1552" s="244">
        <v>1489</v>
      </c>
      <c r="C1552" s="243">
        <v>113.16429006779937</v>
      </c>
    </row>
    <row r="1553" spans="2:3" x14ac:dyDescent="0.45">
      <c r="B1553" s="244">
        <v>1490</v>
      </c>
      <c r="C1553" s="243">
        <v>155.59480994946017</v>
      </c>
    </row>
    <row r="1554" spans="2:3" x14ac:dyDescent="0.45">
      <c r="B1554" s="244">
        <v>1491</v>
      </c>
      <c r="C1554" s="243">
        <v>90.046308061286396</v>
      </c>
    </row>
    <row r="1555" spans="2:3" x14ac:dyDescent="0.45">
      <c r="B1555" s="244">
        <v>1492</v>
      </c>
      <c r="C1555" s="243">
        <v>101.88039944387695</v>
      </c>
    </row>
    <row r="1556" spans="2:3" x14ac:dyDescent="0.45">
      <c r="B1556" s="244">
        <v>1493</v>
      </c>
      <c r="C1556" s="243">
        <v>168.01429042967393</v>
      </c>
    </row>
    <row r="1557" spans="2:3" x14ac:dyDescent="0.45">
      <c r="B1557" s="244">
        <v>1494</v>
      </c>
      <c r="C1557" s="243">
        <v>144.96706696187852</v>
      </c>
    </row>
    <row r="1558" spans="2:3" x14ac:dyDescent="0.45">
      <c r="B1558" s="244">
        <v>1495</v>
      </c>
      <c r="C1558" s="243">
        <v>135.25695466954542</v>
      </c>
    </row>
    <row r="1559" spans="2:3" x14ac:dyDescent="0.45">
      <c r="B1559" s="244">
        <v>1496</v>
      </c>
      <c r="C1559" s="243">
        <v>148.93797983124367</v>
      </c>
    </row>
    <row r="1560" spans="2:3" x14ac:dyDescent="0.45">
      <c r="B1560" s="244">
        <v>1497</v>
      </c>
      <c r="C1560" s="243">
        <v>92.037141641979531</v>
      </c>
    </row>
    <row r="1561" spans="2:3" x14ac:dyDescent="0.45">
      <c r="B1561" s="244">
        <v>1498</v>
      </c>
      <c r="C1561" s="243">
        <v>132.5665920038785</v>
      </c>
    </row>
    <row r="1562" spans="2:3" x14ac:dyDescent="0.45">
      <c r="B1562" s="244">
        <v>1499</v>
      </c>
      <c r="C1562" s="243">
        <v>150.28970641699715</v>
      </c>
    </row>
    <row r="1563" spans="2:3" x14ac:dyDescent="0.45">
      <c r="B1563" s="244">
        <v>1500</v>
      </c>
      <c r="C1563" s="243">
        <v>109.95399128193958</v>
      </c>
    </row>
    <row r="1564" spans="2:3" x14ac:dyDescent="0.45">
      <c r="B1564" s="244">
        <v>1501</v>
      </c>
      <c r="C1564" s="243">
        <v>124.3539162872153</v>
      </c>
    </row>
    <row r="1565" spans="2:3" x14ac:dyDescent="0.45">
      <c r="B1565" s="244">
        <v>1502</v>
      </c>
      <c r="C1565" s="243">
        <v>118.04558515040206</v>
      </c>
    </row>
    <row r="1566" spans="2:3" x14ac:dyDescent="0.45">
      <c r="B1566" s="244">
        <v>1503</v>
      </c>
      <c r="C1566" s="243">
        <v>133.9474741043619</v>
      </c>
    </row>
    <row r="1567" spans="2:3" x14ac:dyDescent="0.45">
      <c r="B1567" s="244">
        <v>1504</v>
      </c>
      <c r="C1567" s="243">
        <v>87.162563192492044</v>
      </c>
    </row>
    <row r="1568" spans="2:3" x14ac:dyDescent="0.45">
      <c r="B1568" s="244">
        <v>1505</v>
      </c>
      <c r="C1568" s="243">
        <v>102.90958267771475</v>
      </c>
    </row>
    <row r="1569" spans="2:3" x14ac:dyDescent="0.45">
      <c r="B1569" s="244">
        <v>1506</v>
      </c>
      <c r="C1569" s="243">
        <v>101.86463002606186</v>
      </c>
    </row>
    <row r="1570" spans="2:3" x14ac:dyDescent="0.45">
      <c r="B1570" s="244">
        <v>1507</v>
      </c>
      <c r="C1570" s="243">
        <v>137.41663969127487</v>
      </c>
    </row>
    <row r="1571" spans="2:3" x14ac:dyDescent="0.45">
      <c r="B1571" s="244">
        <v>1508</v>
      </c>
      <c r="C1571" s="243">
        <v>123.24784495877806</v>
      </c>
    </row>
    <row r="1572" spans="2:3" x14ac:dyDescent="0.45">
      <c r="B1572" s="244">
        <v>1509</v>
      </c>
      <c r="C1572" s="243">
        <v>89.78722736508999</v>
      </c>
    </row>
    <row r="1573" spans="2:3" x14ac:dyDescent="0.45">
      <c r="B1573" s="244">
        <v>1510</v>
      </c>
      <c r="C1573" s="243">
        <v>33.658165567297075</v>
      </c>
    </row>
    <row r="1574" spans="2:3" x14ac:dyDescent="0.45">
      <c r="B1574" s="244">
        <v>1511</v>
      </c>
      <c r="C1574" s="243">
        <v>108.99574495563228</v>
      </c>
    </row>
    <row r="1575" spans="2:3" x14ac:dyDescent="0.45">
      <c r="B1575" s="244">
        <v>1512</v>
      </c>
      <c r="C1575" s="243">
        <v>98.654531835140233</v>
      </c>
    </row>
    <row r="1576" spans="2:3" x14ac:dyDescent="0.45">
      <c r="B1576" s="244">
        <v>1513</v>
      </c>
      <c r="C1576" s="243">
        <v>111.23378499752238</v>
      </c>
    </row>
    <row r="1577" spans="2:3" x14ac:dyDescent="0.45">
      <c r="B1577" s="244">
        <v>1514</v>
      </c>
      <c r="C1577" s="243">
        <v>129.91533775653525</v>
      </c>
    </row>
    <row r="1578" spans="2:3" x14ac:dyDescent="0.45">
      <c r="B1578" s="244">
        <v>1515</v>
      </c>
      <c r="C1578" s="243">
        <v>86.190483383622677</v>
      </c>
    </row>
    <row r="1579" spans="2:3" x14ac:dyDescent="0.45">
      <c r="B1579" s="244">
        <v>1516</v>
      </c>
      <c r="C1579" s="243">
        <v>100.4473441948392</v>
      </c>
    </row>
    <row r="1580" spans="2:3" x14ac:dyDescent="0.45">
      <c r="B1580" s="244">
        <v>1517</v>
      </c>
      <c r="C1580" s="243">
        <v>126.51892527986095</v>
      </c>
    </row>
    <row r="1581" spans="2:3" x14ac:dyDescent="0.45">
      <c r="B1581" s="244">
        <v>1518</v>
      </c>
      <c r="C1581" s="243">
        <v>94.682101475541714</v>
      </c>
    </row>
    <row r="1582" spans="2:3" x14ac:dyDescent="0.45">
      <c r="B1582" s="244">
        <v>1519</v>
      </c>
      <c r="C1582" s="243">
        <v>121.8019642423814</v>
      </c>
    </row>
    <row r="1583" spans="2:3" x14ac:dyDescent="0.45">
      <c r="B1583" s="244">
        <v>1520</v>
      </c>
      <c r="C1583" s="243">
        <v>91.441136558581434</v>
      </c>
    </row>
    <row r="1584" spans="2:3" x14ac:dyDescent="0.45">
      <c r="B1584" s="244">
        <v>1521</v>
      </c>
      <c r="C1584" s="243">
        <v>153.76264536076121</v>
      </c>
    </row>
    <row r="1585" spans="2:3" x14ac:dyDescent="0.45">
      <c r="B1585" s="244">
        <v>1522</v>
      </c>
      <c r="C1585" s="243">
        <v>159.81336562197581</v>
      </c>
    </row>
    <row r="1586" spans="2:3" x14ac:dyDescent="0.45">
      <c r="B1586" s="244">
        <v>1523</v>
      </c>
      <c r="C1586" s="243">
        <v>125.76998103626886</v>
      </c>
    </row>
    <row r="1587" spans="2:3" x14ac:dyDescent="0.45">
      <c r="B1587" s="244">
        <v>1524</v>
      </c>
      <c r="C1587" s="243">
        <v>97.69321296187394</v>
      </c>
    </row>
    <row r="1588" spans="2:3" x14ac:dyDescent="0.45">
      <c r="B1588" s="244">
        <v>1525</v>
      </c>
      <c r="C1588" s="243">
        <v>149.40909457282194</v>
      </c>
    </row>
    <row r="1589" spans="2:3" x14ac:dyDescent="0.45">
      <c r="B1589" s="244">
        <v>1526</v>
      </c>
      <c r="C1589" s="243">
        <v>119.07752439890774</v>
      </c>
    </row>
    <row r="1590" spans="2:3" x14ac:dyDescent="0.45">
      <c r="B1590" s="244">
        <v>1527</v>
      </c>
      <c r="C1590" s="243">
        <v>123.187195742942</v>
      </c>
    </row>
    <row r="1591" spans="2:3" x14ac:dyDescent="0.45">
      <c r="B1591" s="244">
        <v>1528</v>
      </c>
      <c r="C1591" s="243">
        <v>79.442127904465394</v>
      </c>
    </row>
    <row r="1592" spans="2:3" x14ac:dyDescent="0.45">
      <c r="B1592" s="244">
        <v>1529</v>
      </c>
      <c r="C1592" s="243">
        <v>143.22908219871601</v>
      </c>
    </row>
    <row r="1593" spans="2:3" x14ac:dyDescent="0.45">
      <c r="B1593" s="244">
        <v>1530</v>
      </c>
      <c r="C1593" s="243">
        <v>132.29096865407175</v>
      </c>
    </row>
    <row r="1594" spans="2:3" x14ac:dyDescent="0.45">
      <c r="B1594" s="244">
        <v>1531</v>
      </c>
      <c r="C1594" s="243">
        <v>115.48833797894612</v>
      </c>
    </row>
    <row r="1595" spans="2:3" x14ac:dyDescent="0.45">
      <c r="B1595" s="244">
        <v>1532</v>
      </c>
      <c r="C1595" s="243">
        <v>126.31465556451177</v>
      </c>
    </row>
    <row r="1596" spans="2:3" x14ac:dyDescent="0.45">
      <c r="B1596" s="244">
        <v>1533</v>
      </c>
      <c r="C1596" s="243">
        <v>145.86481704506434</v>
      </c>
    </row>
    <row r="1597" spans="2:3" x14ac:dyDescent="0.45">
      <c r="B1597" s="244">
        <v>1534</v>
      </c>
      <c r="C1597" s="243">
        <v>112.4907882254625</v>
      </c>
    </row>
    <row r="1598" spans="2:3" x14ac:dyDescent="0.45">
      <c r="B1598" s="244">
        <v>1535</v>
      </c>
      <c r="C1598" s="243">
        <v>138.62959852578507</v>
      </c>
    </row>
    <row r="1599" spans="2:3" x14ac:dyDescent="0.45">
      <c r="B1599" s="244">
        <v>1536</v>
      </c>
      <c r="C1599" s="243">
        <v>95.947698874297245</v>
      </c>
    </row>
    <row r="1600" spans="2:3" x14ac:dyDescent="0.45">
      <c r="B1600" s="244">
        <v>1537</v>
      </c>
      <c r="C1600" s="243">
        <v>91.901719886044788</v>
      </c>
    </row>
    <row r="1601" spans="2:3" x14ac:dyDescent="0.45">
      <c r="B1601" s="244">
        <v>1538</v>
      </c>
      <c r="C1601" s="243">
        <v>121.55516965856394</v>
      </c>
    </row>
    <row r="1602" spans="2:3" x14ac:dyDescent="0.45">
      <c r="B1602" s="244">
        <v>1539</v>
      </c>
      <c r="C1602" s="243">
        <v>118.69909331957703</v>
      </c>
    </row>
    <row r="1603" spans="2:3" x14ac:dyDescent="0.45">
      <c r="B1603" s="244">
        <v>1540</v>
      </c>
      <c r="C1603" s="243">
        <v>115.96650052526418</v>
      </c>
    </row>
    <row r="1604" spans="2:3" x14ac:dyDescent="0.45">
      <c r="B1604" s="244">
        <v>1541</v>
      </c>
      <c r="C1604" s="243">
        <v>130.15979513638263</v>
      </c>
    </row>
    <row r="1605" spans="2:3" x14ac:dyDescent="0.45">
      <c r="B1605" s="244">
        <v>1542</v>
      </c>
      <c r="C1605" s="243">
        <v>116.6916103371989</v>
      </c>
    </row>
    <row r="1606" spans="2:3" x14ac:dyDescent="0.45">
      <c r="B1606" s="244">
        <v>1543</v>
      </c>
      <c r="C1606" s="243">
        <v>122.47230988696668</v>
      </c>
    </row>
    <row r="1607" spans="2:3" x14ac:dyDescent="0.45">
      <c r="B1607" s="244">
        <v>1544</v>
      </c>
      <c r="C1607" s="243">
        <v>122.20237227002363</v>
      </c>
    </row>
    <row r="1608" spans="2:3" x14ac:dyDescent="0.45">
      <c r="B1608" s="244">
        <v>1545</v>
      </c>
      <c r="C1608" s="243">
        <v>79.793388791353024</v>
      </c>
    </row>
    <row r="1609" spans="2:3" x14ac:dyDescent="0.45">
      <c r="B1609" s="244">
        <v>1546</v>
      </c>
      <c r="C1609" s="243">
        <v>101.72600889533459</v>
      </c>
    </row>
    <row r="1610" spans="2:3" x14ac:dyDescent="0.45">
      <c r="B1610" s="244">
        <v>1547</v>
      </c>
      <c r="C1610" s="243">
        <v>93.68443351875456</v>
      </c>
    </row>
    <row r="1611" spans="2:3" x14ac:dyDescent="0.45">
      <c r="B1611" s="244">
        <v>1548</v>
      </c>
      <c r="C1611" s="243">
        <v>125.6073768569741</v>
      </c>
    </row>
    <row r="1612" spans="2:3" x14ac:dyDescent="0.45">
      <c r="B1612" s="244">
        <v>1549</v>
      </c>
      <c r="C1612" s="243">
        <v>151.90074601881406</v>
      </c>
    </row>
    <row r="1613" spans="2:3" x14ac:dyDescent="0.45">
      <c r="B1613" s="244">
        <v>1550</v>
      </c>
      <c r="C1613" s="243">
        <v>141.68989201283767</v>
      </c>
    </row>
    <row r="1614" spans="2:3" x14ac:dyDescent="0.45">
      <c r="B1614" s="244">
        <v>1551</v>
      </c>
      <c r="C1614" s="243">
        <v>93.180818551729871</v>
      </c>
    </row>
    <row r="1615" spans="2:3" x14ac:dyDescent="0.45">
      <c r="B1615" s="244">
        <v>1552</v>
      </c>
      <c r="C1615" s="243">
        <v>91.430025514277418</v>
      </c>
    </row>
    <row r="1616" spans="2:3" x14ac:dyDescent="0.45">
      <c r="B1616" s="244">
        <v>1553</v>
      </c>
      <c r="C1616" s="243">
        <v>118.04429408108584</v>
      </c>
    </row>
    <row r="1617" spans="2:3" x14ac:dyDescent="0.45">
      <c r="B1617" s="244">
        <v>1554</v>
      </c>
      <c r="C1617" s="243">
        <v>84.535112108530214</v>
      </c>
    </row>
    <row r="1618" spans="2:3" x14ac:dyDescent="0.45">
      <c r="B1618" s="244">
        <v>1555</v>
      </c>
      <c r="C1618" s="243">
        <v>111.13097462995043</v>
      </c>
    </row>
    <row r="1619" spans="2:3" x14ac:dyDescent="0.45">
      <c r="B1619" s="244">
        <v>1556</v>
      </c>
      <c r="C1619" s="243">
        <v>102.46431676250538</v>
      </c>
    </row>
    <row r="1620" spans="2:3" x14ac:dyDescent="0.45">
      <c r="B1620" s="244">
        <v>1557</v>
      </c>
      <c r="C1620" s="243">
        <v>113.41507861801115</v>
      </c>
    </row>
    <row r="1621" spans="2:3" x14ac:dyDescent="0.45">
      <c r="B1621" s="244">
        <v>1558</v>
      </c>
      <c r="C1621" s="243">
        <v>106.28507242087562</v>
      </c>
    </row>
    <row r="1622" spans="2:3" x14ac:dyDescent="0.45">
      <c r="B1622" s="244">
        <v>1559</v>
      </c>
      <c r="C1622" s="243">
        <v>110.37365733205927</v>
      </c>
    </row>
    <row r="1623" spans="2:3" x14ac:dyDescent="0.45">
      <c r="B1623" s="244">
        <v>1560</v>
      </c>
      <c r="C1623" s="243">
        <v>76.264477263920199</v>
      </c>
    </row>
    <row r="1624" spans="2:3" x14ac:dyDescent="0.45">
      <c r="B1624" s="244">
        <v>1561</v>
      </c>
      <c r="C1624" s="243">
        <v>121.11663355941887</v>
      </c>
    </row>
    <row r="1625" spans="2:3" x14ac:dyDescent="0.45">
      <c r="B1625" s="244">
        <v>1562</v>
      </c>
      <c r="C1625" s="243">
        <v>135.1176761151041</v>
      </c>
    </row>
    <row r="1626" spans="2:3" x14ac:dyDescent="0.45">
      <c r="B1626" s="244">
        <v>1563</v>
      </c>
      <c r="C1626" s="243">
        <v>115.02329649670813</v>
      </c>
    </row>
    <row r="1627" spans="2:3" x14ac:dyDescent="0.45">
      <c r="B1627" s="244">
        <v>1564</v>
      </c>
      <c r="C1627" s="243">
        <v>140.4354348806024</v>
      </c>
    </row>
    <row r="1628" spans="2:3" x14ac:dyDescent="0.45">
      <c r="B1628" s="244">
        <v>1565</v>
      </c>
      <c r="C1628" s="243">
        <v>99.547843026719889</v>
      </c>
    </row>
    <row r="1629" spans="2:3" x14ac:dyDescent="0.45">
      <c r="B1629" s="244">
        <v>1566</v>
      </c>
      <c r="C1629" s="243">
        <v>118.48095473889057</v>
      </c>
    </row>
    <row r="1630" spans="2:3" x14ac:dyDescent="0.45">
      <c r="B1630" s="244">
        <v>1567</v>
      </c>
      <c r="C1630" s="243">
        <v>127.11726125017007</v>
      </c>
    </row>
    <row r="1631" spans="2:3" x14ac:dyDescent="0.45">
      <c r="B1631" s="244">
        <v>1568</v>
      </c>
      <c r="C1631" s="243">
        <v>117.35597259547224</v>
      </c>
    </row>
    <row r="1632" spans="2:3" x14ac:dyDescent="0.45">
      <c r="B1632" s="244">
        <v>1569</v>
      </c>
      <c r="C1632" s="243">
        <v>93.444045323070227</v>
      </c>
    </row>
    <row r="1633" spans="2:3" x14ac:dyDescent="0.45">
      <c r="B1633" s="244">
        <v>1570</v>
      </c>
      <c r="C1633" s="243">
        <v>80.004363851784248</v>
      </c>
    </row>
    <row r="1634" spans="2:3" x14ac:dyDescent="0.45">
      <c r="B1634" s="244">
        <v>1571</v>
      </c>
      <c r="C1634" s="243">
        <v>140.20740784081156</v>
      </c>
    </row>
    <row r="1635" spans="2:3" x14ac:dyDescent="0.45">
      <c r="B1635" s="244">
        <v>1572</v>
      </c>
      <c r="C1635" s="243">
        <v>118.42752750520324</v>
      </c>
    </row>
    <row r="1636" spans="2:3" x14ac:dyDescent="0.45">
      <c r="B1636" s="244">
        <v>1573</v>
      </c>
      <c r="C1636" s="243">
        <v>165.04224435109592</v>
      </c>
    </row>
    <row r="1637" spans="2:3" x14ac:dyDescent="0.45">
      <c r="B1637" s="244">
        <v>1574</v>
      </c>
      <c r="C1637" s="243">
        <v>128.37426823982602</v>
      </c>
    </row>
    <row r="1638" spans="2:3" x14ac:dyDescent="0.45">
      <c r="B1638" s="244">
        <v>1575</v>
      </c>
      <c r="C1638" s="243">
        <v>97.478610768832922</v>
      </c>
    </row>
    <row r="1639" spans="2:3" x14ac:dyDescent="0.45">
      <c r="B1639" s="244">
        <v>1576</v>
      </c>
      <c r="C1639" s="243">
        <v>152.36350256856494</v>
      </c>
    </row>
    <row r="1640" spans="2:3" x14ac:dyDescent="0.45">
      <c r="B1640" s="244">
        <v>1577</v>
      </c>
      <c r="C1640" s="243">
        <v>145.2848116233435</v>
      </c>
    </row>
    <row r="1641" spans="2:3" x14ac:dyDescent="0.45">
      <c r="B1641" s="244">
        <v>1578</v>
      </c>
      <c r="C1641" s="243">
        <v>134.6656045679205</v>
      </c>
    </row>
    <row r="1642" spans="2:3" x14ac:dyDescent="0.45">
      <c r="B1642" s="244">
        <v>1579</v>
      </c>
      <c r="C1642" s="243">
        <v>136.45157870907155</v>
      </c>
    </row>
    <row r="1643" spans="2:3" x14ac:dyDescent="0.45">
      <c r="B1643" s="244">
        <v>1580</v>
      </c>
      <c r="C1643" s="243">
        <v>117.16186560082474</v>
      </c>
    </row>
    <row r="1644" spans="2:3" x14ac:dyDescent="0.45">
      <c r="B1644" s="244">
        <v>1581</v>
      </c>
      <c r="C1644" s="243">
        <v>98.561693855191166</v>
      </c>
    </row>
    <row r="1645" spans="2:3" x14ac:dyDescent="0.45">
      <c r="B1645" s="244">
        <v>1582</v>
      </c>
      <c r="C1645" s="243">
        <v>153.9759680242355</v>
      </c>
    </row>
    <row r="1646" spans="2:3" x14ac:dyDescent="0.45">
      <c r="B1646" s="244">
        <v>1583</v>
      </c>
      <c r="C1646" s="243">
        <v>97.671697440361044</v>
      </c>
    </row>
    <row r="1647" spans="2:3" x14ac:dyDescent="0.45">
      <c r="B1647" s="244">
        <v>1584</v>
      </c>
      <c r="C1647" s="243">
        <v>108.52547365312883</v>
      </c>
    </row>
    <row r="1648" spans="2:3" x14ac:dyDescent="0.45">
      <c r="B1648" s="244">
        <v>1585</v>
      </c>
      <c r="C1648" s="243">
        <v>122.39828070057565</v>
      </c>
    </row>
    <row r="1649" spans="2:3" x14ac:dyDescent="0.45">
      <c r="B1649" s="244">
        <v>1586</v>
      </c>
      <c r="C1649" s="243">
        <v>73.462234468161967</v>
      </c>
    </row>
    <row r="1650" spans="2:3" x14ac:dyDescent="0.45">
      <c r="B1650" s="244">
        <v>1587</v>
      </c>
      <c r="C1650" s="243">
        <v>117.94882361050121</v>
      </c>
    </row>
    <row r="1651" spans="2:3" x14ac:dyDescent="0.45">
      <c r="B1651" s="244">
        <v>1588</v>
      </c>
      <c r="C1651" s="243">
        <v>143.46097832244499</v>
      </c>
    </row>
    <row r="1652" spans="2:3" x14ac:dyDescent="0.45">
      <c r="B1652" s="244">
        <v>1589</v>
      </c>
      <c r="C1652" s="243">
        <v>89.383420948585993</v>
      </c>
    </row>
    <row r="1653" spans="2:3" x14ac:dyDescent="0.45">
      <c r="B1653" s="244">
        <v>1590</v>
      </c>
      <c r="C1653" s="243">
        <v>101.04111444442296</v>
      </c>
    </row>
    <row r="1654" spans="2:3" x14ac:dyDescent="0.45">
      <c r="B1654" s="244">
        <v>1591</v>
      </c>
      <c r="C1654" s="243">
        <v>86.997708647310915</v>
      </c>
    </row>
    <row r="1655" spans="2:3" x14ac:dyDescent="0.45">
      <c r="B1655" s="244">
        <v>1592</v>
      </c>
      <c r="C1655" s="243">
        <v>120.75148447156849</v>
      </c>
    </row>
    <row r="1656" spans="2:3" x14ac:dyDescent="0.45">
      <c r="B1656" s="244">
        <v>1593</v>
      </c>
      <c r="C1656" s="243">
        <v>103.83423643994759</v>
      </c>
    </row>
    <row r="1657" spans="2:3" x14ac:dyDescent="0.45">
      <c r="B1657" s="244">
        <v>1594</v>
      </c>
      <c r="C1657" s="243">
        <v>89.151405620224551</v>
      </c>
    </row>
    <row r="1658" spans="2:3" x14ac:dyDescent="0.45">
      <c r="B1658" s="244">
        <v>1595</v>
      </c>
      <c r="C1658" s="243">
        <v>127.2009965316746</v>
      </c>
    </row>
    <row r="1659" spans="2:3" x14ac:dyDescent="0.45">
      <c r="B1659" s="244">
        <v>1596</v>
      </c>
      <c r="C1659" s="243">
        <v>83.011222898194418</v>
      </c>
    </row>
    <row r="1660" spans="2:3" x14ac:dyDescent="0.45">
      <c r="B1660" s="244">
        <v>1597</v>
      </c>
      <c r="C1660" s="243">
        <v>146.30827202434853</v>
      </c>
    </row>
    <row r="1661" spans="2:3" x14ac:dyDescent="0.45">
      <c r="B1661" s="244">
        <v>1598</v>
      </c>
      <c r="C1661" s="243">
        <v>115.03614110612735</v>
      </c>
    </row>
    <row r="1662" spans="2:3" x14ac:dyDescent="0.45">
      <c r="B1662" s="244">
        <v>1599</v>
      </c>
      <c r="C1662" s="243">
        <v>132.33470103981236</v>
      </c>
    </row>
    <row r="1663" spans="2:3" x14ac:dyDescent="0.45">
      <c r="B1663" s="244">
        <v>1600</v>
      </c>
      <c r="C1663" s="243">
        <v>112.47742324842059</v>
      </c>
    </row>
    <row r="1664" spans="2:3" x14ac:dyDescent="0.45">
      <c r="B1664" s="244">
        <v>1601</v>
      </c>
      <c r="C1664" s="243">
        <v>109.66329775948564</v>
      </c>
    </row>
    <row r="1665" spans="2:3" x14ac:dyDescent="0.45">
      <c r="B1665" s="244">
        <v>1602</v>
      </c>
      <c r="C1665" s="243">
        <v>135.54915202076592</v>
      </c>
    </row>
    <row r="1666" spans="2:3" x14ac:dyDescent="0.45">
      <c r="B1666" s="244">
        <v>1603</v>
      </c>
      <c r="C1666" s="243">
        <v>146.02912696847699</v>
      </c>
    </row>
    <row r="1667" spans="2:3" x14ac:dyDescent="0.45">
      <c r="B1667" s="244">
        <v>1604</v>
      </c>
      <c r="C1667" s="243">
        <v>95.944968926337182</v>
      </c>
    </row>
    <row r="1668" spans="2:3" x14ac:dyDescent="0.45">
      <c r="B1668" s="244">
        <v>1605</v>
      </c>
      <c r="C1668" s="243">
        <v>115.63235395088206</v>
      </c>
    </row>
    <row r="1669" spans="2:3" x14ac:dyDescent="0.45">
      <c r="B1669" s="244">
        <v>1606</v>
      </c>
      <c r="C1669" s="243">
        <v>148.47678633297411</v>
      </c>
    </row>
    <row r="1670" spans="2:3" x14ac:dyDescent="0.45">
      <c r="B1670" s="244">
        <v>1607</v>
      </c>
      <c r="C1670" s="243">
        <v>118.04392617047651</v>
      </c>
    </row>
    <row r="1671" spans="2:3" x14ac:dyDescent="0.45">
      <c r="B1671" s="244">
        <v>1608</v>
      </c>
      <c r="C1671" s="243">
        <v>86.011346029611502</v>
      </c>
    </row>
    <row r="1672" spans="2:3" x14ac:dyDescent="0.45">
      <c r="B1672" s="244">
        <v>1609</v>
      </c>
      <c r="C1672" s="243">
        <v>138.79925405278081</v>
      </c>
    </row>
    <row r="1673" spans="2:3" x14ac:dyDescent="0.45">
      <c r="B1673" s="244">
        <v>1610</v>
      </c>
      <c r="C1673" s="243">
        <v>88.867947144831476</v>
      </c>
    </row>
    <row r="1674" spans="2:3" x14ac:dyDescent="0.45">
      <c r="B1674" s="244">
        <v>1611</v>
      </c>
      <c r="C1674" s="243">
        <v>105.34485038430661</v>
      </c>
    </row>
    <row r="1675" spans="2:3" x14ac:dyDescent="0.45">
      <c r="B1675" s="244">
        <v>1612</v>
      </c>
      <c r="C1675" s="243">
        <v>135.1868113450017</v>
      </c>
    </row>
    <row r="1676" spans="2:3" x14ac:dyDescent="0.45">
      <c r="B1676" s="244">
        <v>1613</v>
      </c>
      <c r="C1676" s="243">
        <v>105.6809340183182</v>
      </c>
    </row>
    <row r="1677" spans="2:3" x14ac:dyDescent="0.45">
      <c r="B1677" s="244">
        <v>1614</v>
      </c>
      <c r="C1677" s="243">
        <v>108.10472588780407</v>
      </c>
    </row>
    <row r="1678" spans="2:3" x14ac:dyDescent="0.45">
      <c r="B1678" s="244">
        <v>1615</v>
      </c>
      <c r="C1678" s="243">
        <v>129.23750510071028</v>
      </c>
    </row>
    <row r="1679" spans="2:3" x14ac:dyDescent="0.45">
      <c r="B1679" s="244">
        <v>1616</v>
      </c>
      <c r="C1679" s="243">
        <v>130.47324269236412</v>
      </c>
    </row>
    <row r="1680" spans="2:3" x14ac:dyDescent="0.45">
      <c r="B1680" s="244">
        <v>1617</v>
      </c>
      <c r="C1680" s="243">
        <v>133.9238580268289</v>
      </c>
    </row>
    <row r="1681" spans="2:3" x14ac:dyDescent="0.45">
      <c r="B1681" s="244">
        <v>1618</v>
      </c>
      <c r="C1681" s="243">
        <v>115.45463225053625</v>
      </c>
    </row>
    <row r="1682" spans="2:3" x14ac:dyDescent="0.45">
      <c r="B1682" s="244">
        <v>1619</v>
      </c>
      <c r="C1682" s="243">
        <v>98.720019322526227</v>
      </c>
    </row>
    <row r="1683" spans="2:3" x14ac:dyDescent="0.45">
      <c r="B1683" s="244">
        <v>1620</v>
      </c>
      <c r="C1683" s="243">
        <v>170.72369175596583</v>
      </c>
    </row>
    <row r="1684" spans="2:3" x14ac:dyDescent="0.45">
      <c r="B1684" s="244">
        <v>1621</v>
      </c>
      <c r="C1684" s="243">
        <v>156.77484265481385</v>
      </c>
    </row>
    <row r="1685" spans="2:3" x14ac:dyDescent="0.45">
      <c r="B1685" s="244">
        <v>1622</v>
      </c>
      <c r="C1685" s="243">
        <v>85.133497349051922</v>
      </c>
    </row>
    <row r="1686" spans="2:3" x14ac:dyDescent="0.45">
      <c r="B1686" s="244">
        <v>1623</v>
      </c>
      <c r="C1686" s="243">
        <v>116.12592507921106</v>
      </c>
    </row>
    <row r="1687" spans="2:3" x14ac:dyDescent="0.45">
      <c r="B1687" s="244">
        <v>1624</v>
      </c>
      <c r="C1687" s="243">
        <v>126.71916789660716</v>
      </c>
    </row>
    <row r="1688" spans="2:3" x14ac:dyDescent="0.45">
      <c r="B1688" s="244">
        <v>1625</v>
      </c>
      <c r="C1688" s="243">
        <v>108.37786849206832</v>
      </c>
    </row>
    <row r="1689" spans="2:3" x14ac:dyDescent="0.45">
      <c r="B1689" s="244">
        <v>1626</v>
      </c>
      <c r="C1689" s="243">
        <v>135.46726055930924</v>
      </c>
    </row>
    <row r="1690" spans="2:3" x14ac:dyDescent="0.45">
      <c r="B1690" s="244">
        <v>1627</v>
      </c>
      <c r="C1690" s="243">
        <v>124.63441479252099</v>
      </c>
    </row>
    <row r="1691" spans="2:3" x14ac:dyDescent="0.45">
      <c r="B1691" s="244">
        <v>1628</v>
      </c>
      <c r="C1691" s="243">
        <v>153.66884189595763</v>
      </c>
    </row>
    <row r="1692" spans="2:3" x14ac:dyDescent="0.45">
      <c r="B1692" s="244">
        <v>1629</v>
      </c>
      <c r="C1692" s="243">
        <v>105.77229968202244</v>
      </c>
    </row>
    <row r="1693" spans="2:3" x14ac:dyDescent="0.45">
      <c r="B1693" s="244">
        <v>1630</v>
      </c>
      <c r="C1693" s="243">
        <v>139.789954005244</v>
      </c>
    </row>
    <row r="1694" spans="2:3" x14ac:dyDescent="0.45">
      <c r="B1694" s="244">
        <v>1631</v>
      </c>
      <c r="C1694" s="243">
        <v>164.34378396349609</v>
      </c>
    </row>
    <row r="1695" spans="2:3" x14ac:dyDescent="0.45">
      <c r="B1695" s="244">
        <v>1632</v>
      </c>
      <c r="C1695" s="243">
        <v>120.2347597749078</v>
      </c>
    </row>
    <row r="1696" spans="2:3" x14ac:dyDescent="0.45">
      <c r="B1696" s="244">
        <v>1633</v>
      </c>
      <c r="C1696" s="243">
        <v>114.96280220245656</v>
      </c>
    </row>
    <row r="1697" spans="2:3" x14ac:dyDescent="0.45">
      <c r="B1697" s="244">
        <v>1634</v>
      </c>
      <c r="C1697" s="243">
        <v>112.45058947177277</v>
      </c>
    </row>
    <row r="1698" spans="2:3" x14ac:dyDescent="0.45">
      <c r="B1698" s="244">
        <v>1635</v>
      </c>
      <c r="C1698" s="243">
        <v>125.34704079812623</v>
      </c>
    </row>
    <row r="1699" spans="2:3" x14ac:dyDescent="0.45">
      <c r="B1699" s="244">
        <v>1636</v>
      </c>
      <c r="C1699" s="243">
        <v>159.30829551429238</v>
      </c>
    </row>
    <row r="1700" spans="2:3" x14ac:dyDescent="0.45">
      <c r="B1700" s="244">
        <v>1637</v>
      </c>
      <c r="C1700" s="243">
        <v>79.923081860484203</v>
      </c>
    </row>
    <row r="1701" spans="2:3" x14ac:dyDescent="0.45">
      <c r="B1701" s="244">
        <v>1638</v>
      </c>
      <c r="C1701" s="243">
        <v>87.507952176185086</v>
      </c>
    </row>
    <row r="1702" spans="2:3" x14ac:dyDescent="0.45">
      <c r="B1702" s="244">
        <v>1639</v>
      </c>
      <c r="C1702" s="243">
        <v>141.0606886312334</v>
      </c>
    </row>
    <row r="1703" spans="2:3" x14ac:dyDescent="0.45">
      <c r="B1703" s="244">
        <v>1640</v>
      </c>
      <c r="C1703" s="243">
        <v>144.22954939944862</v>
      </c>
    </row>
    <row r="1704" spans="2:3" x14ac:dyDescent="0.45">
      <c r="B1704" s="244">
        <v>1641</v>
      </c>
      <c r="C1704" s="243">
        <v>148.08366029225104</v>
      </c>
    </row>
    <row r="1705" spans="2:3" x14ac:dyDescent="0.45">
      <c r="B1705" s="244">
        <v>1642</v>
      </c>
      <c r="C1705" s="243">
        <v>163.12747071974582</v>
      </c>
    </row>
    <row r="1706" spans="2:3" x14ac:dyDescent="0.45">
      <c r="B1706" s="244">
        <v>1643</v>
      </c>
      <c r="C1706" s="243">
        <v>98.388833223131854</v>
      </c>
    </row>
    <row r="1707" spans="2:3" x14ac:dyDescent="0.45">
      <c r="B1707" s="244">
        <v>1644</v>
      </c>
      <c r="C1707" s="243">
        <v>121.88300030605097</v>
      </c>
    </row>
    <row r="1708" spans="2:3" x14ac:dyDescent="0.45">
      <c r="B1708" s="244">
        <v>1645</v>
      </c>
      <c r="C1708" s="243">
        <v>123.90273684678779</v>
      </c>
    </row>
    <row r="1709" spans="2:3" x14ac:dyDescent="0.45">
      <c r="B1709" s="244">
        <v>1646</v>
      </c>
      <c r="C1709" s="243">
        <v>90.706731530486266</v>
      </c>
    </row>
    <row r="1710" spans="2:3" x14ac:dyDescent="0.45">
      <c r="B1710" s="244">
        <v>1647</v>
      </c>
      <c r="C1710" s="243">
        <v>109.24773919840894</v>
      </c>
    </row>
    <row r="1711" spans="2:3" x14ac:dyDescent="0.45">
      <c r="B1711" s="244">
        <v>1648</v>
      </c>
      <c r="C1711" s="243">
        <v>161.89084324340095</v>
      </c>
    </row>
    <row r="1712" spans="2:3" x14ac:dyDescent="0.45">
      <c r="B1712" s="244">
        <v>1649</v>
      </c>
      <c r="C1712" s="243">
        <v>91.014179126134891</v>
      </c>
    </row>
    <row r="1713" spans="2:3" x14ac:dyDescent="0.45">
      <c r="B1713" s="244">
        <v>1650</v>
      </c>
      <c r="C1713" s="243">
        <v>89.88243439967232</v>
      </c>
    </row>
    <row r="1714" spans="2:3" x14ac:dyDescent="0.45">
      <c r="B1714" s="244">
        <v>1651</v>
      </c>
      <c r="C1714" s="243">
        <v>94.726304634929704</v>
      </c>
    </row>
    <row r="1715" spans="2:3" x14ac:dyDescent="0.45">
      <c r="B1715" s="244">
        <v>1652</v>
      </c>
      <c r="C1715" s="243">
        <v>123.70674923056559</v>
      </c>
    </row>
    <row r="1716" spans="2:3" x14ac:dyDescent="0.45">
      <c r="B1716" s="244">
        <v>1653</v>
      </c>
      <c r="C1716" s="243">
        <v>104.32875178157451</v>
      </c>
    </row>
    <row r="1717" spans="2:3" x14ac:dyDescent="0.45">
      <c r="B1717" s="244">
        <v>1654</v>
      </c>
      <c r="C1717" s="243">
        <v>156.81680141235188</v>
      </c>
    </row>
    <row r="1718" spans="2:3" x14ac:dyDescent="0.45">
      <c r="B1718" s="244">
        <v>1655</v>
      </c>
      <c r="C1718" s="243">
        <v>105.11060152704711</v>
      </c>
    </row>
    <row r="1719" spans="2:3" x14ac:dyDescent="0.45">
      <c r="B1719" s="244">
        <v>1656</v>
      </c>
      <c r="C1719" s="243">
        <v>134.96458869962677</v>
      </c>
    </row>
    <row r="1720" spans="2:3" x14ac:dyDescent="0.45">
      <c r="B1720" s="244">
        <v>1657</v>
      </c>
      <c r="C1720" s="243">
        <v>136.36029304931841</v>
      </c>
    </row>
    <row r="1721" spans="2:3" x14ac:dyDescent="0.45">
      <c r="B1721" s="244">
        <v>1658</v>
      </c>
      <c r="C1721" s="243">
        <v>144.42775935088281</v>
      </c>
    </row>
    <row r="1722" spans="2:3" x14ac:dyDescent="0.45">
      <c r="B1722" s="244">
        <v>1659</v>
      </c>
      <c r="C1722" s="243">
        <v>106.29953478065404</v>
      </c>
    </row>
    <row r="1723" spans="2:3" x14ac:dyDescent="0.45">
      <c r="B1723" s="244">
        <v>1660</v>
      </c>
      <c r="C1723" s="243">
        <v>135.24263725291357</v>
      </c>
    </row>
    <row r="1724" spans="2:3" x14ac:dyDescent="0.45">
      <c r="B1724" s="244">
        <v>1661</v>
      </c>
      <c r="C1724" s="243">
        <v>120.60840009613698</v>
      </c>
    </row>
    <row r="1725" spans="2:3" x14ac:dyDescent="0.45">
      <c r="B1725" s="244">
        <v>1662</v>
      </c>
      <c r="C1725" s="243">
        <v>103.68179531987073</v>
      </c>
    </row>
    <row r="1726" spans="2:3" x14ac:dyDescent="0.45">
      <c r="B1726" s="244">
        <v>1663</v>
      </c>
      <c r="C1726" s="243">
        <v>115.49926320373241</v>
      </c>
    </row>
    <row r="1727" spans="2:3" x14ac:dyDescent="0.45">
      <c r="B1727" s="244">
        <v>1664</v>
      </c>
      <c r="C1727" s="243">
        <v>101.68881876786921</v>
      </c>
    </row>
    <row r="1728" spans="2:3" x14ac:dyDescent="0.45">
      <c r="B1728" s="244">
        <v>1665</v>
      </c>
      <c r="C1728" s="243">
        <v>129.26321363316913</v>
      </c>
    </row>
    <row r="1729" spans="2:3" x14ac:dyDescent="0.45">
      <c r="B1729" s="244">
        <v>1666</v>
      </c>
      <c r="C1729" s="243">
        <v>96.661181621569114</v>
      </c>
    </row>
    <row r="1730" spans="2:3" x14ac:dyDescent="0.45">
      <c r="B1730" s="244">
        <v>1667</v>
      </c>
      <c r="C1730" s="243">
        <v>118.69033805549421</v>
      </c>
    </row>
    <row r="1731" spans="2:3" x14ac:dyDescent="0.45">
      <c r="B1731" s="244">
        <v>1668</v>
      </c>
      <c r="C1731" s="243">
        <v>136.70629084532072</v>
      </c>
    </row>
    <row r="1732" spans="2:3" x14ac:dyDescent="0.45">
      <c r="B1732" s="244">
        <v>1669</v>
      </c>
      <c r="C1732" s="243">
        <v>89.905753535709636</v>
      </c>
    </row>
    <row r="1733" spans="2:3" x14ac:dyDescent="0.45">
      <c r="B1733" s="244">
        <v>1670</v>
      </c>
      <c r="C1733" s="243">
        <v>162.8712431018198</v>
      </c>
    </row>
    <row r="1734" spans="2:3" x14ac:dyDescent="0.45">
      <c r="B1734" s="244">
        <v>1671</v>
      </c>
      <c r="C1734" s="243">
        <v>150.05206309042984</v>
      </c>
    </row>
    <row r="1735" spans="2:3" x14ac:dyDescent="0.45">
      <c r="B1735" s="244">
        <v>1672</v>
      </c>
      <c r="C1735" s="243">
        <v>113.55465240555323</v>
      </c>
    </row>
    <row r="1736" spans="2:3" x14ac:dyDescent="0.45">
      <c r="B1736" s="244">
        <v>1673</v>
      </c>
      <c r="C1736" s="243">
        <v>136.55491035303831</v>
      </c>
    </row>
    <row r="1737" spans="2:3" x14ac:dyDescent="0.45">
      <c r="B1737" s="244">
        <v>1674</v>
      </c>
      <c r="C1737" s="243">
        <v>117.97069421245146</v>
      </c>
    </row>
    <row r="1738" spans="2:3" x14ac:dyDescent="0.45">
      <c r="B1738" s="244">
        <v>1675</v>
      </c>
      <c r="C1738" s="243">
        <v>127.08965326437141</v>
      </c>
    </row>
    <row r="1739" spans="2:3" x14ac:dyDescent="0.45">
      <c r="B1739" s="244">
        <v>1676</v>
      </c>
      <c r="C1739" s="243">
        <v>128.7673459359421</v>
      </c>
    </row>
    <row r="1740" spans="2:3" x14ac:dyDescent="0.45">
      <c r="B1740" s="244">
        <v>1677</v>
      </c>
      <c r="C1740" s="243">
        <v>101.70816671362505</v>
      </c>
    </row>
    <row r="1741" spans="2:3" x14ac:dyDescent="0.45">
      <c r="B1741" s="244">
        <v>1678</v>
      </c>
      <c r="C1741" s="243">
        <v>102.42855144743342</v>
      </c>
    </row>
    <row r="1742" spans="2:3" x14ac:dyDescent="0.45">
      <c r="B1742" s="244">
        <v>1679</v>
      </c>
      <c r="C1742" s="243">
        <v>138.09626728574855</v>
      </c>
    </row>
    <row r="1743" spans="2:3" x14ac:dyDescent="0.45">
      <c r="B1743" s="244">
        <v>1680</v>
      </c>
      <c r="C1743" s="243">
        <v>122.27044432686959</v>
      </c>
    </row>
    <row r="1744" spans="2:3" x14ac:dyDescent="0.45">
      <c r="B1744" s="244">
        <v>1681</v>
      </c>
      <c r="C1744" s="243">
        <v>145.99520287841872</v>
      </c>
    </row>
    <row r="1745" spans="2:3" x14ac:dyDescent="0.45">
      <c r="B1745" s="244">
        <v>1682</v>
      </c>
      <c r="C1745" s="243">
        <v>104.39200628949963</v>
      </c>
    </row>
    <row r="1746" spans="2:3" x14ac:dyDescent="0.45">
      <c r="B1746" s="244">
        <v>1683</v>
      </c>
      <c r="C1746" s="243">
        <v>113.39387262305763</v>
      </c>
    </row>
    <row r="1747" spans="2:3" x14ac:dyDescent="0.45">
      <c r="B1747" s="244">
        <v>1684</v>
      </c>
      <c r="C1747" s="243">
        <v>121.55375124900306</v>
      </c>
    </row>
    <row r="1748" spans="2:3" x14ac:dyDescent="0.45">
      <c r="B1748" s="244">
        <v>1685</v>
      </c>
      <c r="C1748" s="243">
        <v>105.69182126966037</v>
      </c>
    </row>
    <row r="1749" spans="2:3" x14ac:dyDescent="0.45">
      <c r="B1749" s="244">
        <v>1686</v>
      </c>
      <c r="C1749" s="243">
        <v>118.41350734758842</v>
      </c>
    </row>
    <row r="1750" spans="2:3" x14ac:dyDescent="0.45">
      <c r="B1750" s="244">
        <v>1687</v>
      </c>
      <c r="C1750" s="243">
        <v>127.33711295950089</v>
      </c>
    </row>
    <row r="1751" spans="2:3" x14ac:dyDescent="0.45">
      <c r="B1751" s="244">
        <v>1688</v>
      </c>
      <c r="C1751" s="243">
        <v>88.648584743527408</v>
      </c>
    </row>
    <row r="1752" spans="2:3" x14ac:dyDescent="0.45">
      <c r="B1752" s="244">
        <v>1689</v>
      </c>
      <c r="C1752" s="243">
        <v>121.65644327557348</v>
      </c>
    </row>
    <row r="1753" spans="2:3" x14ac:dyDescent="0.45">
      <c r="B1753" s="244">
        <v>1690</v>
      </c>
      <c r="C1753" s="243">
        <v>129.20333535626824</v>
      </c>
    </row>
    <row r="1754" spans="2:3" x14ac:dyDescent="0.45">
      <c r="B1754" s="244">
        <v>1691</v>
      </c>
      <c r="C1754" s="243">
        <v>122.99498740894413</v>
      </c>
    </row>
    <row r="1755" spans="2:3" x14ac:dyDescent="0.45">
      <c r="B1755" s="244">
        <v>1692</v>
      </c>
      <c r="C1755" s="243">
        <v>83.133313859282765</v>
      </c>
    </row>
    <row r="1756" spans="2:3" x14ac:dyDescent="0.45">
      <c r="B1756" s="244">
        <v>1693</v>
      </c>
      <c r="C1756" s="243">
        <v>118.18693165771589</v>
      </c>
    </row>
    <row r="1757" spans="2:3" x14ac:dyDescent="0.45">
      <c r="B1757" s="244">
        <v>1694</v>
      </c>
      <c r="C1757" s="243">
        <v>126.82571522990619</v>
      </c>
    </row>
    <row r="1758" spans="2:3" x14ac:dyDescent="0.45">
      <c r="B1758" s="244">
        <v>1695</v>
      </c>
      <c r="C1758" s="243">
        <v>112.96966127356507</v>
      </c>
    </row>
    <row r="1759" spans="2:3" x14ac:dyDescent="0.45">
      <c r="B1759" s="244">
        <v>1696</v>
      </c>
      <c r="C1759" s="243">
        <v>106.52332951125328</v>
      </c>
    </row>
    <row r="1760" spans="2:3" x14ac:dyDescent="0.45">
      <c r="B1760" s="244">
        <v>1697</v>
      </c>
      <c r="C1760" s="243">
        <v>94.444425853943173</v>
      </c>
    </row>
    <row r="1761" spans="2:3" x14ac:dyDescent="0.45">
      <c r="B1761" s="244">
        <v>1698</v>
      </c>
      <c r="C1761" s="243">
        <v>115.67276316748585</v>
      </c>
    </row>
    <row r="1762" spans="2:3" x14ac:dyDescent="0.45">
      <c r="B1762" s="244">
        <v>1699</v>
      </c>
      <c r="C1762" s="243">
        <v>198.0677733950651</v>
      </c>
    </row>
    <row r="1763" spans="2:3" x14ac:dyDescent="0.45">
      <c r="B1763" s="244">
        <v>1700</v>
      </c>
      <c r="C1763" s="243">
        <v>146.06050607725032</v>
      </c>
    </row>
    <row r="1764" spans="2:3" x14ac:dyDescent="0.45">
      <c r="B1764" s="244">
        <v>1701</v>
      </c>
      <c r="C1764" s="243">
        <v>147.07506829250414</v>
      </c>
    </row>
    <row r="1765" spans="2:3" x14ac:dyDescent="0.45">
      <c r="B1765" s="244">
        <v>1702</v>
      </c>
      <c r="C1765" s="243">
        <v>100.65773439743481</v>
      </c>
    </row>
    <row r="1766" spans="2:3" x14ac:dyDescent="0.45">
      <c r="B1766" s="244">
        <v>1703</v>
      </c>
      <c r="C1766" s="243">
        <v>80.435852276478073</v>
      </c>
    </row>
    <row r="1767" spans="2:3" x14ac:dyDescent="0.45">
      <c r="B1767" s="244">
        <v>1704</v>
      </c>
      <c r="C1767" s="243">
        <v>57.199461864999648</v>
      </c>
    </row>
    <row r="1768" spans="2:3" x14ac:dyDescent="0.45">
      <c r="B1768" s="244">
        <v>1705</v>
      </c>
      <c r="C1768" s="243">
        <v>101.5688500844027</v>
      </c>
    </row>
    <row r="1769" spans="2:3" x14ac:dyDescent="0.45">
      <c r="B1769" s="244">
        <v>1706</v>
      </c>
      <c r="C1769" s="243">
        <v>171.44853749033939</v>
      </c>
    </row>
    <row r="1770" spans="2:3" x14ac:dyDescent="0.45">
      <c r="B1770" s="244">
        <v>1707</v>
      </c>
      <c r="C1770" s="243">
        <v>148.83585003013485</v>
      </c>
    </row>
    <row r="1771" spans="2:3" x14ac:dyDescent="0.45">
      <c r="B1771" s="244">
        <v>1708</v>
      </c>
      <c r="C1771" s="243">
        <v>111.63048356849053</v>
      </c>
    </row>
    <row r="1772" spans="2:3" x14ac:dyDescent="0.45">
      <c r="B1772" s="244">
        <v>1709</v>
      </c>
      <c r="C1772" s="243">
        <v>152.96037673088605</v>
      </c>
    </row>
    <row r="1773" spans="2:3" x14ac:dyDescent="0.45">
      <c r="B1773" s="244">
        <v>1710</v>
      </c>
      <c r="C1773" s="243">
        <v>147.629424257523</v>
      </c>
    </row>
    <row r="1774" spans="2:3" x14ac:dyDescent="0.45">
      <c r="B1774" s="244">
        <v>1711</v>
      </c>
      <c r="C1774" s="243">
        <v>130.53087076028729</v>
      </c>
    </row>
    <row r="1775" spans="2:3" x14ac:dyDescent="0.45">
      <c r="B1775" s="244">
        <v>1712</v>
      </c>
      <c r="C1775" s="243">
        <v>121.85557979148463</v>
      </c>
    </row>
    <row r="1776" spans="2:3" x14ac:dyDescent="0.45">
      <c r="B1776" s="244">
        <v>1713</v>
      </c>
      <c r="C1776" s="243">
        <v>125.78149433062079</v>
      </c>
    </row>
    <row r="1777" spans="2:3" x14ac:dyDescent="0.45">
      <c r="B1777" s="244">
        <v>1714</v>
      </c>
      <c r="C1777" s="243">
        <v>85.089186053687513</v>
      </c>
    </row>
    <row r="1778" spans="2:3" x14ac:dyDescent="0.45">
      <c r="B1778" s="244">
        <v>1715</v>
      </c>
      <c r="C1778" s="243">
        <v>112.69613938899056</v>
      </c>
    </row>
    <row r="1779" spans="2:3" x14ac:dyDescent="0.45">
      <c r="B1779" s="244">
        <v>1716</v>
      </c>
      <c r="C1779" s="243">
        <v>133.44058781354218</v>
      </c>
    </row>
    <row r="1780" spans="2:3" x14ac:dyDescent="0.45">
      <c r="B1780" s="244">
        <v>1717</v>
      </c>
      <c r="C1780" s="243">
        <v>103.71180990845227</v>
      </c>
    </row>
    <row r="1781" spans="2:3" x14ac:dyDescent="0.45">
      <c r="B1781" s="244">
        <v>1718</v>
      </c>
      <c r="C1781" s="243">
        <v>140.60385729558504</v>
      </c>
    </row>
    <row r="1782" spans="2:3" x14ac:dyDescent="0.45">
      <c r="B1782" s="244">
        <v>1719</v>
      </c>
      <c r="C1782" s="243">
        <v>110.77866669193847</v>
      </c>
    </row>
    <row r="1783" spans="2:3" x14ac:dyDescent="0.45">
      <c r="B1783" s="244">
        <v>1720</v>
      </c>
      <c r="C1783" s="243">
        <v>118.51934715759505</v>
      </c>
    </row>
    <row r="1784" spans="2:3" x14ac:dyDescent="0.45">
      <c r="B1784" s="244">
        <v>1721</v>
      </c>
      <c r="C1784" s="243">
        <v>113.77014053166313</v>
      </c>
    </row>
    <row r="1785" spans="2:3" x14ac:dyDescent="0.45">
      <c r="B1785" s="244">
        <v>1722</v>
      </c>
      <c r="C1785" s="243">
        <v>120.42749890791818</v>
      </c>
    </row>
    <row r="1786" spans="2:3" x14ac:dyDescent="0.45">
      <c r="B1786" s="244">
        <v>1723</v>
      </c>
      <c r="C1786" s="243">
        <v>101.1521541035529</v>
      </c>
    </row>
    <row r="1787" spans="2:3" x14ac:dyDescent="0.45">
      <c r="B1787" s="244">
        <v>1724</v>
      </c>
      <c r="C1787" s="243">
        <v>105.76920793942577</v>
      </c>
    </row>
    <row r="1788" spans="2:3" x14ac:dyDescent="0.45">
      <c r="B1788" s="244">
        <v>1725</v>
      </c>
      <c r="C1788" s="243">
        <v>127.88288337763622</v>
      </c>
    </row>
    <row r="1789" spans="2:3" x14ac:dyDescent="0.45">
      <c r="B1789" s="244">
        <v>1726</v>
      </c>
      <c r="C1789" s="243">
        <v>83.537189832530572</v>
      </c>
    </row>
    <row r="1790" spans="2:3" x14ac:dyDescent="0.45">
      <c r="B1790" s="244">
        <v>1727</v>
      </c>
      <c r="C1790" s="243">
        <v>89.323953679629739</v>
      </c>
    </row>
    <row r="1791" spans="2:3" x14ac:dyDescent="0.45">
      <c r="B1791" s="244">
        <v>1728</v>
      </c>
      <c r="C1791" s="243">
        <v>108.99747186333967</v>
      </c>
    </row>
    <row r="1792" spans="2:3" x14ac:dyDescent="0.45">
      <c r="B1792" s="244">
        <v>1729</v>
      </c>
      <c r="C1792" s="243">
        <v>80.776931993512903</v>
      </c>
    </row>
    <row r="1793" spans="2:3" x14ac:dyDescent="0.45">
      <c r="B1793" s="244">
        <v>1730</v>
      </c>
      <c r="C1793" s="243">
        <v>114.67070785709458</v>
      </c>
    </row>
    <row r="1794" spans="2:3" x14ac:dyDescent="0.45">
      <c r="B1794" s="244">
        <v>1731</v>
      </c>
      <c r="C1794" s="243">
        <v>136.43033087430453</v>
      </c>
    </row>
    <row r="1795" spans="2:3" x14ac:dyDescent="0.45">
      <c r="B1795" s="244">
        <v>1732</v>
      </c>
      <c r="C1795" s="243">
        <v>140.59987989239454</v>
      </c>
    </row>
    <row r="1796" spans="2:3" x14ac:dyDescent="0.45">
      <c r="B1796" s="244">
        <v>1733</v>
      </c>
      <c r="C1796" s="243">
        <v>139.26330719100815</v>
      </c>
    </row>
    <row r="1797" spans="2:3" x14ac:dyDescent="0.45">
      <c r="B1797" s="244">
        <v>1734</v>
      </c>
      <c r="C1797" s="243">
        <v>142.57383762225297</v>
      </c>
    </row>
    <row r="1798" spans="2:3" x14ac:dyDescent="0.45">
      <c r="B1798" s="244">
        <v>1735</v>
      </c>
      <c r="C1798" s="243">
        <v>106.57556206058443</v>
      </c>
    </row>
    <row r="1799" spans="2:3" x14ac:dyDescent="0.45">
      <c r="B1799" s="244">
        <v>1736</v>
      </c>
      <c r="C1799" s="243">
        <v>130.46923346053282</v>
      </c>
    </row>
    <row r="1800" spans="2:3" x14ac:dyDescent="0.45">
      <c r="B1800" s="244">
        <v>1737</v>
      </c>
      <c r="C1800" s="243">
        <v>96.883846423508658</v>
      </c>
    </row>
    <row r="1801" spans="2:3" x14ac:dyDescent="0.45">
      <c r="B1801" s="244">
        <v>1738</v>
      </c>
      <c r="C1801" s="243">
        <v>79.986204668752336</v>
      </c>
    </row>
    <row r="1802" spans="2:3" x14ac:dyDescent="0.45">
      <c r="B1802" s="244">
        <v>1739</v>
      </c>
      <c r="C1802" s="243">
        <v>147.44422891201086</v>
      </c>
    </row>
    <row r="1803" spans="2:3" x14ac:dyDescent="0.45">
      <c r="B1803" s="244">
        <v>1740</v>
      </c>
      <c r="C1803" s="243">
        <v>121.01964262054221</v>
      </c>
    </row>
    <row r="1804" spans="2:3" x14ac:dyDescent="0.45">
      <c r="B1804" s="244">
        <v>1741</v>
      </c>
      <c r="C1804" s="243">
        <v>131.37805481756126</v>
      </c>
    </row>
    <row r="1805" spans="2:3" x14ac:dyDescent="0.45">
      <c r="B1805" s="244">
        <v>1742</v>
      </c>
      <c r="C1805" s="243">
        <v>131.3488259604033</v>
      </c>
    </row>
    <row r="1806" spans="2:3" x14ac:dyDescent="0.45">
      <c r="B1806" s="244">
        <v>1743</v>
      </c>
      <c r="C1806" s="243">
        <v>136.48363403374211</v>
      </c>
    </row>
    <row r="1807" spans="2:3" x14ac:dyDescent="0.45">
      <c r="B1807" s="244">
        <v>1744</v>
      </c>
      <c r="C1807" s="243">
        <v>94.847531780636615</v>
      </c>
    </row>
    <row r="1808" spans="2:3" x14ac:dyDescent="0.45">
      <c r="B1808" s="244">
        <v>1745</v>
      </c>
      <c r="C1808" s="243">
        <v>104.26331483779403</v>
      </c>
    </row>
    <row r="1809" spans="2:3" x14ac:dyDescent="0.45">
      <c r="B1809" s="244">
        <v>1746</v>
      </c>
      <c r="C1809" s="243">
        <v>92.30379736353666</v>
      </c>
    </row>
    <row r="1810" spans="2:3" x14ac:dyDescent="0.45">
      <c r="B1810" s="244">
        <v>1747</v>
      </c>
      <c r="C1810" s="243">
        <v>112.26890000502148</v>
      </c>
    </row>
    <row r="1811" spans="2:3" x14ac:dyDescent="0.45">
      <c r="B1811" s="244">
        <v>1748</v>
      </c>
      <c r="C1811" s="243">
        <v>108.74207485107273</v>
      </c>
    </row>
    <row r="1812" spans="2:3" x14ac:dyDescent="0.45">
      <c r="B1812" s="244">
        <v>1749</v>
      </c>
      <c r="C1812" s="243">
        <v>76.578616915636147</v>
      </c>
    </row>
    <row r="1813" spans="2:3" x14ac:dyDescent="0.45">
      <c r="B1813" s="244">
        <v>1750</v>
      </c>
      <c r="C1813" s="243">
        <v>81.517857631368912</v>
      </c>
    </row>
    <row r="1814" spans="2:3" x14ac:dyDescent="0.45">
      <c r="B1814" s="244">
        <v>1751</v>
      </c>
      <c r="C1814" s="243">
        <v>116.97020178924627</v>
      </c>
    </row>
    <row r="1815" spans="2:3" x14ac:dyDescent="0.45">
      <c r="B1815" s="244">
        <v>1752</v>
      </c>
      <c r="C1815" s="243">
        <v>101.39142909729277</v>
      </c>
    </row>
    <row r="1816" spans="2:3" x14ac:dyDescent="0.45">
      <c r="B1816" s="244">
        <v>1753</v>
      </c>
      <c r="C1816" s="243">
        <v>74.331877528154905</v>
      </c>
    </row>
    <row r="1817" spans="2:3" x14ac:dyDescent="0.45">
      <c r="B1817" s="244">
        <v>1754</v>
      </c>
      <c r="C1817" s="243">
        <v>119.40571738488414</v>
      </c>
    </row>
    <row r="1818" spans="2:3" x14ac:dyDescent="0.45">
      <c r="B1818" s="244">
        <v>1755</v>
      </c>
      <c r="C1818" s="243">
        <v>148.36670861523544</v>
      </c>
    </row>
    <row r="1819" spans="2:3" x14ac:dyDescent="0.45">
      <c r="B1819" s="244">
        <v>1756</v>
      </c>
      <c r="C1819" s="243">
        <v>150.19083057008598</v>
      </c>
    </row>
    <row r="1820" spans="2:3" x14ac:dyDescent="0.45">
      <c r="B1820" s="244">
        <v>1757</v>
      </c>
      <c r="C1820" s="243">
        <v>141.67855393979059</v>
      </c>
    </row>
    <row r="1821" spans="2:3" x14ac:dyDescent="0.45">
      <c r="B1821" s="244">
        <v>1758</v>
      </c>
      <c r="C1821" s="243">
        <v>84.26701553383765</v>
      </c>
    </row>
    <row r="1822" spans="2:3" x14ac:dyDescent="0.45">
      <c r="B1822" s="244">
        <v>1759</v>
      </c>
      <c r="C1822" s="243">
        <v>116.89268159287687</v>
      </c>
    </row>
    <row r="1823" spans="2:3" x14ac:dyDescent="0.45">
      <c r="B1823" s="244">
        <v>1760</v>
      </c>
      <c r="C1823" s="243">
        <v>124.16477463122636</v>
      </c>
    </row>
    <row r="1824" spans="2:3" x14ac:dyDescent="0.45">
      <c r="B1824" s="244">
        <v>1761</v>
      </c>
      <c r="C1824" s="243">
        <v>98.691268140377304</v>
      </c>
    </row>
    <row r="1825" spans="2:3" x14ac:dyDescent="0.45">
      <c r="B1825" s="244">
        <v>1762</v>
      </c>
      <c r="C1825" s="243">
        <v>114.09455244457575</v>
      </c>
    </row>
    <row r="1826" spans="2:3" x14ac:dyDescent="0.45">
      <c r="B1826" s="244">
        <v>1763</v>
      </c>
      <c r="C1826" s="243">
        <v>144.08932124656508</v>
      </c>
    </row>
    <row r="1827" spans="2:3" x14ac:dyDescent="0.45">
      <c r="B1827" s="244">
        <v>1764</v>
      </c>
      <c r="C1827" s="243">
        <v>99.314648315734559</v>
      </c>
    </row>
    <row r="1828" spans="2:3" x14ac:dyDescent="0.45">
      <c r="B1828" s="244">
        <v>1765</v>
      </c>
      <c r="C1828" s="243">
        <v>140.24778695163795</v>
      </c>
    </row>
    <row r="1829" spans="2:3" x14ac:dyDescent="0.45">
      <c r="B1829" s="244">
        <v>1766</v>
      </c>
      <c r="C1829" s="243">
        <v>135.51587862874854</v>
      </c>
    </row>
    <row r="1830" spans="2:3" x14ac:dyDescent="0.45">
      <c r="B1830" s="244">
        <v>1767</v>
      </c>
      <c r="C1830" s="243">
        <v>118.00013249445546</v>
      </c>
    </row>
    <row r="1831" spans="2:3" x14ac:dyDescent="0.45">
      <c r="B1831" s="244">
        <v>1768</v>
      </c>
      <c r="C1831" s="243">
        <v>99.927460185452219</v>
      </c>
    </row>
    <row r="1832" spans="2:3" x14ac:dyDescent="0.45">
      <c r="B1832" s="244">
        <v>1769</v>
      </c>
      <c r="C1832" s="243">
        <v>145.00050910496063</v>
      </c>
    </row>
    <row r="1833" spans="2:3" x14ac:dyDescent="0.45">
      <c r="B1833" s="244">
        <v>1770</v>
      </c>
      <c r="C1833" s="243">
        <v>145.44984797375554</v>
      </c>
    </row>
    <row r="1834" spans="2:3" x14ac:dyDescent="0.45">
      <c r="B1834" s="244">
        <v>1771</v>
      </c>
      <c r="C1834" s="243">
        <v>154.81226031849894</v>
      </c>
    </row>
    <row r="1835" spans="2:3" x14ac:dyDescent="0.45">
      <c r="B1835" s="244">
        <v>1772</v>
      </c>
      <c r="C1835" s="243">
        <v>92.56964500114313</v>
      </c>
    </row>
    <row r="1836" spans="2:3" x14ac:dyDescent="0.45">
      <c r="B1836" s="244">
        <v>1773</v>
      </c>
      <c r="C1836" s="243">
        <v>117.29772114710413</v>
      </c>
    </row>
    <row r="1837" spans="2:3" x14ac:dyDescent="0.45">
      <c r="B1837" s="244">
        <v>1774</v>
      </c>
      <c r="C1837" s="243">
        <v>121.17288555672738</v>
      </c>
    </row>
    <row r="1838" spans="2:3" x14ac:dyDescent="0.45">
      <c r="B1838" s="244">
        <v>1775</v>
      </c>
      <c r="C1838" s="243">
        <v>132.77871350607381</v>
      </c>
    </row>
    <row r="1839" spans="2:3" x14ac:dyDescent="0.45">
      <c r="B1839" s="244">
        <v>1776</v>
      </c>
      <c r="C1839" s="243">
        <v>133.49096595654504</v>
      </c>
    </row>
    <row r="1840" spans="2:3" x14ac:dyDescent="0.45">
      <c r="B1840" s="244">
        <v>1777</v>
      </c>
      <c r="C1840" s="243">
        <v>89.854959906134866</v>
      </c>
    </row>
    <row r="1841" spans="2:3" x14ac:dyDescent="0.45">
      <c r="B1841" s="244">
        <v>1778</v>
      </c>
      <c r="C1841" s="243">
        <v>117.03004272215668</v>
      </c>
    </row>
    <row r="1842" spans="2:3" x14ac:dyDescent="0.45">
      <c r="B1842" s="244">
        <v>1779</v>
      </c>
      <c r="C1842" s="243">
        <v>113.49909300511341</v>
      </c>
    </row>
    <row r="1843" spans="2:3" x14ac:dyDescent="0.45">
      <c r="B1843" s="244">
        <v>1780</v>
      </c>
      <c r="C1843" s="243">
        <v>104.77598455695647</v>
      </c>
    </row>
    <row r="1844" spans="2:3" x14ac:dyDescent="0.45">
      <c r="B1844" s="244">
        <v>1781</v>
      </c>
      <c r="C1844" s="243">
        <v>120.09819336254186</v>
      </c>
    </row>
    <row r="1845" spans="2:3" x14ac:dyDescent="0.45">
      <c r="B1845" s="244">
        <v>1782</v>
      </c>
      <c r="C1845" s="243">
        <v>109.01923794392042</v>
      </c>
    </row>
    <row r="1846" spans="2:3" x14ac:dyDescent="0.45">
      <c r="B1846" s="244">
        <v>1783</v>
      </c>
      <c r="C1846" s="243">
        <v>105.67571112725375</v>
      </c>
    </row>
    <row r="1847" spans="2:3" x14ac:dyDescent="0.45">
      <c r="B1847" s="244">
        <v>1784</v>
      </c>
      <c r="C1847" s="243">
        <v>176.20206889731128</v>
      </c>
    </row>
    <row r="1848" spans="2:3" x14ac:dyDescent="0.45">
      <c r="B1848" s="244">
        <v>1785</v>
      </c>
      <c r="C1848" s="243">
        <v>105.28298525066245</v>
      </c>
    </row>
    <row r="1849" spans="2:3" x14ac:dyDescent="0.45">
      <c r="B1849" s="244">
        <v>1786</v>
      </c>
      <c r="C1849" s="243">
        <v>97.705348056943222</v>
      </c>
    </row>
    <row r="1850" spans="2:3" x14ac:dyDescent="0.45">
      <c r="B1850" s="244">
        <v>1787</v>
      </c>
      <c r="C1850" s="243">
        <v>148.75804636746233</v>
      </c>
    </row>
    <row r="1851" spans="2:3" x14ac:dyDescent="0.45">
      <c r="B1851" s="244">
        <v>1788</v>
      </c>
      <c r="C1851" s="243">
        <v>132.02323169993318</v>
      </c>
    </row>
    <row r="1852" spans="2:3" x14ac:dyDescent="0.45">
      <c r="B1852" s="244">
        <v>1789</v>
      </c>
      <c r="C1852" s="243">
        <v>97.85576789828967</v>
      </c>
    </row>
    <row r="1853" spans="2:3" x14ac:dyDescent="0.45">
      <c r="B1853" s="244">
        <v>1790</v>
      </c>
      <c r="C1853" s="243">
        <v>118.8532000962721</v>
      </c>
    </row>
    <row r="1854" spans="2:3" x14ac:dyDescent="0.45">
      <c r="B1854" s="244">
        <v>1791</v>
      </c>
      <c r="C1854" s="243">
        <v>89.694961395728726</v>
      </c>
    </row>
    <row r="1855" spans="2:3" x14ac:dyDescent="0.45">
      <c r="B1855" s="244">
        <v>1792</v>
      </c>
      <c r="C1855" s="243">
        <v>136.36767160923915</v>
      </c>
    </row>
    <row r="1856" spans="2:3" x14ac:dyDescent="0.45">
      <c r="B1856" s="244">
        <v>1793</v>
      </c>
      <c r="C1856" s="243">
        <v>132.30995506812906</v>
      </c>
    </row>
    <row r="1857" spans="2:3" x14ac:dyDescent="0.45">
      <c r="B1857" s="244">
        <v>1794</v>
      </c>
      <c r="C1857" s="243">
        <v>124.87961375350544</v>
      </c>
    </row>
    <row r="1858" spans="2:3" x14ac:dyDescent="0.45">
      <c r="B1858" s="244">
        <v>1795</v>
      </c>
      <c r="C1858" s="243">
        <v>112.30041593950753</v>
      </c>
    </row>
    <row r="1859" spans="2:3" x14ac:dyDescent="0.45">
      <c r="B1859" s="244">
        <v>1796</v>
      </c>
      <c r="C1859" s="243">
        <v>110.27776919714245</v>
      </c>
    </row>
    <row r="1860" spans="2:3" x14ac:dyDescent="0.45">
      <c r="B1860" s="244">
        <v>1797</v>
      </c>
      <c r="C1860" s="243">
        <v>132.59702110955376</v>
      </c>
    </row>
    <row r="1861" spans="2:3" x14ac:dyDescent="0.45">
      <c r="B1861" s="244">
        <v>1798</v>
      </c>
      <c r="C1861" s="243">
        <v>138.70057575747072</v>
      </c>
    </row>
    <row r="1862" spans="2:3" x14ac:dyDescent="0.45">
      <c r="B1862" s="244">
        <v>1799</v>
      </c>
      <c r="C1862" s="243">
        <v>151.59123737920507</v>
      </c>
    </row>
    <row r="1863" spans="2:3" x14ac:dyDescent="0.45">
      <c r="B1863" s="244">
        <v>1800</v>
      </c>
      <c r="C1863" s="243">
        <v>70.002019302622443</v>
      </c>
    </row>
    <row r="1864" spans="2:3" x14ac:dyDescent="0.45">
      <c r="B1864" s="244">
        <v>1801</v>
      </c>
      <c r="C1864" s="243">
        <v>125.59852437030025</v>
      </c>
    </row>
    <row r="1865" spans="2:3" x14ac:dyDescent="0.45">
      <c r="B1865" s="244">
        <v>1802</v>
      </c>
      <c r="C1865" s="243">
        <v>162.83702239869618</v>
      </c>
    </row>
    <row r="1866" spans="2:3" x14ac:dyDescent="0.45">
      <c r="B1866" s="244">
        <v>1803</v>
      </c>
      <c r="C1866" s="243">
        <v>129.77205769654262</v>
      </c>
    </row>
    <row r="1867" spans="2:3" x14ac:dyDescent="0.45">
      <c r="B1867" s="244">
        <v>1804</v>
      </c>
      <c r="C1867" s="243">
        <v>137.43736233816679</v>
      </c>
    </row>
    <row r="1868" spans="2:3" x14ac:dyDescent="0.45">
      <c r="B1868" s="244">
        <v>1805</v>
      </c>
      <c r="C1868" s="243">
        <v>113.56907701844726</v>
      </c>
    </row>
    <row r="1869" spans="2:3" x14ac:dyDescent="0.45">
      <c r="B1869" s="244">
        <v>1806</v>
      </c>
      <c r="C1869" s="243">
        <v>94.137655027605533</v>
      </c>
    </row>
    <row r="1870" spans="2:3" x14ac:dyDescent="0.45">
      <c r="B1870" s="244">
        <v>1807</v>
      </c>
      <c r="C1870" s="243">
        <v>150.02600873870583</v>
      </c>
    </row>
    <row r="1871" spans="2:3" x14ac:dyDescent="0.45">
      <c r="B1871" s="244">
        <v>1808</v>
      </c>
      <c r="C1871" s="243">
        <v>130.12629755314657</v>
      </c>
    </row>
    <row r="1872" spans="2:3" x14ac:dyDescent="0.45">
      <c r="B1872" s="244">
        <v>1809</v>
      </c>
      <c r="C1872" s="243">
        <v>142.00467687074163</v>
      </c>
    </row>
    <row r="1873" spans="2:3" x14ac:dyDescent="0.45">
      <c r="B1873" s="244">
        <v>1810</v>
      </c>
      <c r="C1873" s="243">
        <v>103.63337171684039</v>
      </c>
    </row>
    <row r="1874" spans="2:3" x14ac:dyDescent="0.45">
      <c r="B1874" s="244">
        <v>1811</v>
      </c>
      <c r="C1874" s="243">
        <v>142.78711680233138</v>
      </c>
    </row>
    <row r="1875" spans="2:3" x14ac:dyDescent="0.45">
      <c r="B1875" s="244">
        <v>1812</v>
      </c>
      <c r="C1875" s="243">
        <v>95.024367756745903</v>
      </c>
    </row>
    <row r="1876" spans="2:3" x14ac:dyDescent="0.45">
      <c r="B1876" s="244">
        <v>1813</v>
      </c>
      <c r="C1876" s="243">
        <v>107.77997860986065</v>
      </c>
    </row>
    <row r="1877" spans="2:3" x14ac:dyDescent="0.45">
      <c r="B1877" s="244">
        <v>1814</v>
      </c>
      <c r="C1877" s="243">
        <v>160.90835384918807</v>
      </c>
    </row>
    <row r="1878" spans="2:3" x14ac:dyDescent="0.45">
      <c r="B1878" s="244">
        <v>1815</v>
      </c>
      <c r="C1878" s="243">
        <v>173.65613061308682</v>
      </c>
    </row>
    <row r="1879" spans="2:3" x14ac:dyDescent="0.45">
      <c r="B1879" s="244">
        <v>1816</v>
      </c>
      <c r="C1879" s="243">
        <v>104.44931807897596</v>
      </c>
    </row>
    <row r="1880" spans="2:3" x14ac:dyDescent="0.45">
      <c r="B1880" s="244">
        <v>1817</v>
      </c>
      <c r="C1880" s="243">
        <v>131.90372572819572</v>
      </c>
    </row>
    <row r="1881" spans="2:3" x14ac:dyDescent="0.45">
      <c r="B1881" s="244">
        <v>1818</v>
      </c>
      <c r="C1881" s="243">
        <v>99.789887405463588</v>
      </c>
    </row>
    <row r="1882" spans="2:3" x14ac:dyDescent="0.45">
      <c r="B1882" s="244">
        <v>1819</v>
      </c>
      <c r="C1882" s="243">
        <v>127.41803997335937</v>
      </c>
    </row>
    <row r="1883" spans="2:3" x14ac:dyDescent="0.45">
      <c r="B1883" s="244">
        <v>1820</v>
      </c>
      <c r="C1883" s="243">
        <v>103.79726048806816</v>
      </c>
    </row>
    <row r="1884" spans="2:3" x14ac:dyDescent="0.45">
      <c r="B1884" s="244">
        <v>1821</v>
      </c>
      <c r="C1884" s="243">
        <v>123.18817562058402</v>
      </c>
    </row>
    <row r="1885" spans="2:3" x14ac:dyDescent="0.45">
      <c r="B1885" s="244">
        <v>1822</v>
      </c>
      <c r="C1885" s="243">
        <v>130.19588537401035</v>
      </c>
    </row>
    <row r="1886" spans="2:3" x14ac:dyDescent="0.45">
      <c r="B1886" s="244">
        <v>1823</v>
      </c>
      <c r="C1886" s="243">
        <v>120.77578875019985</v>
      </c>
    </row>
    <row r="1887" spans="2:3" x14ac:dyDescent="0.45">
      <c r="B1887" s="244">
        <v>1824</v>
      </c>
      <c r="C1887" s="243">
        <v>132.07266650930808</v>
      </c>
    </row>
    <row r="1888" spans="2:3" x14ac:dyDescent="0.45">
      <c r="B1888" s="244">
        <v>1825</v>
      </c>
      <c r="C1888" s="243">
        <v>71.075293164196921</v>
      </c>
    </row>
    <row r="1889" spans="2:3" x14ac:dyDescent="0.45">
      <c r="B1889" s="244">
        <v>1826</v>
      </c>
      <c r="C1889" s="243">
        <v>128.29694147101952</v>
      </c>
    </row>
    <row r="1890" spans="2:3" x14ac:dyDescent="0.45">
      <c r="B1890" s="244">
        <v>1827</v>
      </c>
      <c r="C1890" s="243">
        <v>96.162481900172423</v>
      </c>
    </row>
    <row r="1891" spans="2:3" x14ac:dyDescent="0.45">
      <c r="B1891" s="244">
        <v>1828</v>
      </c>
      <c r="C1891" s="243">
        <v>160.55862697316212</v>
      </c>
    </row>
    <row r="1892" spans="2:3" x14ac:dyDescent="0.45">
      <c r="B1892" s="244">
        <v>1829</v>
      </c>
      <c r="C1892" s="243">
        <v>143.10941588524943</v>
      </c>
    </row>
    <row r="1893" spans="2:3" x14ac:dyDescent="0.45">
      <c r="B1893" s="244">
        <v>1830</v>
      </c>
      <c r="C1893" s="243">
        <v>83.470317593926211</v>
      </c>
    </row>
    <row r="1894" spans="2:3" x14ac:dyDescent="0.45">
      <c r="B1894" s="244">
        <v>1831</v>
      </c>
      <c r="C1894" s="243">
        <v>132.97837081657369</v>
      </c>
    </row>
    <row r="1895" spans="2:3" x14ac:dyDescent="0.45">
      <c r="B1895" s="244">
        <v>1832</v>
      </c>
      <c r="C1895" s="243">
        <v>94.697957103164072</v>
      </c>
    </row>
    <row r="1896" spans="2:3" x14ac:dyDescent="0.45">
      <c r="B1896" s="244">
        <v>1833</v>
      </c>
      <c r="C1896" s="243">
        <v>134.923612023922</v>
      </c>
    </row>
    <row r="1897" spans="2:3" x14ac:dyDescent="0.45">
      <c r="B1897" s="244">
        <v>1834</v>
      </c>
      <c r="C1897" s="243">
        <v>129.98648620575247</v>
      </c>
    </row>
    <row r="1898" spans="2:3" x14ac:dyDescent="0.45">
      <c r="B1898" s="244">
        <v>1835</v>
      </c>
      <c r="C1898" s="243">
        <v>110.87730459383386</v>
      </c>
    </row>
    <row r="1899" spans="2:3" x14ac:dyDescent="0.45">
      <c r="B1899" s="244">
        <v>1836</v>
      </c>
      <c r="C1899" s="243">
        <v>119.11424568926856</v>
      </c>
    </row>
    <row r="1900" spans="2:3" x14ac:dyDescent="0.45">
      <c r="B1900" s="244">
        <v>1837</v>
      </c>
      <c r="C1900" s="243">
        <v>131.46948787486883</v>
      </c>
    </row>
    <row r="1901" spans="2:3" x14ac:dyDescent="0.45">
      <c r="B1901" s="244">
        <v>1838</v>
      </c>
      <c r="C1901" s="243">
        <v>154.28327739001548</v>
      </c>
    </row>
    <row r="1902" spans="2:3" x14ac:dyDescent="0.45">
      <c r="B1902" s="244">
        <v>1839</v>
      </c>
      <c r="C1902" s="243">
        <v>107.66707435690927</v>
      </c>
    </row>
    <row r="1903" spans="2:3" x14ac:dyDescent="0.45">
      <c r="B1903" s="244">
        <v>1840</v>
      </c>
      <c r="C1903" s="243">
        <v>61.776616136914562</v>
      </c>
    </row>
    <row r="1904" spans="2:3" x14ac:dyDescent="0.45">
      <c r="B1904" s="244">
        <v>1841</v>
      </c>
      <c r="C1904" s="243">
        <v>119.4589307035811</v>
      </c>
    </row>
    <row r="1905" spans="2:3" x14ac:dyDescent="0.45">
      <c r="B1905" s="244">
        <v>1842</v>
      </c>
      <c r="C1905" s="243">
        <v>122.3670474855888</v>
      </c>
    </row>
    <row r="1906" spans="2:3" x14ac:dyDescent="0.45">
      <c r="B1906" s="244">
        <v>1843</v>
      </c>
      <c r="C1906" s="243">
        <v>94.739001494643688</v>
      </c>
    </row>
    <row r="1907" spans="2:3" x14ac:dyDescent="0.45">
      <c r="B1907" s="244">
        <v>1844</v>
      </c>
      <c r="C1907" s="243">
        <v>158.57032958235504</v>
      </c>
    </row>
    <row r="1908" spans="2:3" x14ac:dyDescent="0.45">
      <c r="B1908" s="244">
        <v>1845</v>
      </c>
      <c r="C1908" s="243">
        <v>91.714123139609541</v>
      </c>
    </row>
    <row r="1909" spans="2:3" x14ac:dyDescent="0.45">
      <c r="B1909" s="244">
        <v>1846</v>
      </c>
      <c r="C1909" s="243">
        <v>119.18438444822263</v>
      </c>
    </row>
    <row r="1910" spans="2:3" x14ac:dyDescent="0.45">
      <c r="B1910" s="244">
        <v>1847</v>
      </c>
      <c r="C1910" s="243">
        <v>152.20693273044597</v>
      </c>
    </row>
    <row r="1911" spans="2:3" x14ac:dyDescent="0.45">
      <c r="B1911" s="244">
        <v>1848</v>
      </c>
      <c r="C1911" s="243">
        <v>172.5362737922847</v>
      </c>
    </row>
    <row r="1912" spans="2:3" x14ac:dyDescent="0.45">
      <c r="B1912" s="244">
        <v>1849</v>
      </c>
      <c r="C1912" s="243">
        <v>105.02875251042985</v>
      </c>
    </row>
    <row r="1913" spans="2:3" x14ac:dyDescent="0.45">
      <c r="B1913" s="244">
        <v>1850</v>
      </c>
      <c r="C1913" s="243">
        <v>112.49356407951306</v>
      </c>
    </row>
    <row r="1914" spans="2:3" x14ac:dyDescent="0.45">
      <c r="B1914" s="244">
        <v>1851</v>
      </c>
      <c r="C1914" s="243">
        <v>107.08204521552373</v>
      </c>
    </row>
    <row r="1915" spans="2:3" x14ac:dyDescent="0.45">
      <c r="B1915" s="244">
        <v>1852</v>
      </c>
      <c r="C1915" s="243">
        <v>109.89583673991874</v>
      </c>
    </row>
    <row r="1916" spans="2:3" x14ac:dyDescent="0.45">
      <c r="B1916" s="244">
        <v>1853</v>
      </c>
      <c r="C1916" s="243">
        <v>152.74202486348634</v>
      </c>
    </row>
    <row r="1917" spans="2:3" x14ac:dyDescent="0.45">
      <c r="B1917" s="244">
        <v>1854</v>
      </c>
      <c r="C1917" s="243">
        <v>109.0733663145049</v>
      </c>
    </row>
    <row r="1918" spans="2:3" x14ac:dyDescent="0.45">
      <c r="B1918" s="244">
        <v>1855</v>
      </c>
      <c r="C1918" s="243">
        <v>163.2901558421533</v>
      </c>
    </row>
    <row r="1919" spans="2:3" x14ac:dyDescent="0.45">
      <c r="B1919" s="244">
        <v>1856</v>
      </c>
      <c r="C1919" s="243">
        <v>149.51915873575416</v>
      </c>
    </row>
    <row r="1920" spans="2:3" x14ac:dyDescent="0.45">
      <c r="B1920" s="244">
        <v>1857</v>
      </c>
      <c r="C1920" s="243">
        <v>121.00248271136682</v>
      </c>
    </row>
    <row r="1921" spans="2:3" x14ac:dyDescent="0.45">
      <c r="B1921" s="244">
        <v>1858</v>
      </c>
      <c r="C1921" s="243">
        <v>126.24202199376168</v>
      </c>
    </row>
    <row r="1922" spans="2:3" x14ac:dyDescent="0.45">
      <c r="B1922" s="244">
        <v>1859</v>
      </c>
      <c r="C1922" s="243">
        <v>68.308131449927998</v>
      </c>
    </row>
    <row r="1923" spans="2:3" x14ac:dyDescent="0.45">
      <c r="B1923" s="244">
        <v>1860</v>
      </c>
      <c r="C1923" s="243">
        <v>117.28490019210201</v>
      </c>
    </row>
    <row r="1924" spans="2:3" x14ac:dyDescent="0.45">
      <c r="B1924" s="244">
        <v>1861</v>
      </c>
      <c r="C1924" s="243">
        <v>148.18346065084111</v>
      </c>
    </row>
    <row r="1925" spans="2:3" x14ac:dyDescent="0.45">
      <c r="B1925" s="244">
        <v>1862</v>
      </c>
      <c r="C1925" s="243">
        <v>94.630577398444061</v>
      </c>
    </row>
    <row r="1926" spans="2:3" x14ac:dyDescent="0.45">
      <c r="B1926" s="244">
        <v>1863</v>
      </c>
      <c r="C1926" s="243">
        <v>117.19817702908207</v>
      </c>
    </row>
    <row r="1927" spans="2:3" x14ac:dyDescent="0.45">
      <c r="B1927" s="244">
        <v>1864</v>
      </c>
      <c r="C1927" s="243">
        <v>141.70375717554009</v>
      </c>
    </row>
    <row r="1928" spans="2:3" x14ac:dyDescent="0.45">
      <c r="B1928" s="244">
        <v>1865</v>
      </c>
      <c r="C1928" s="243">
        <v>104.58031938801838</v>
      </c>
    </row>
    <row r="1929" spans="2:3" x14ac:dyDescent="0.45">
      <c r="B1929" s="244">
        <v>1866</v>
      </c>
      <c r="C1929" s="243">
        <v>95.291679065576346</v>
      </c>
    </row>
    <row r="1930" spans="2:3" x14ac:dyDescent="0.45">
      <c r="B1930" s="244">
        <v>1867</v>
      </c>
      <c r="C1930" s="243">
        <v>163.60796750208806</v>
      </c>
    </row>
    <row r="1931" spans="2:3" x14ac:dyDescent="0.45">
      <c r="B1931" s="244">
        <v>1868</v>
      </c>
      <c r="C1931" s="243">
        <v>117.50183214803319</v>
      </c>
    </row>
    <row r="1932" spans="2:3" x14ac:dyDescent="0.45">
      <c r="B1932" s="244">
        <v>1869</v>
      </c>
      <c r="C1932" s="243">
        <v>169.14734102692876</v>
      </c>
    </row>
    <row r="1933" spans="2:3" x14ac:dyDescent="0.45">
      <c r="B1933" s="244">
        <v>1870</v>
      </c>
      <c r="C1933" s="243">
        <v>160.21866492534485</v>
      </c>
    </row>
    <row r="1934" spans="2:3" x14ac:dyDescent="0.45">
      <c r="B1934" s="244">
        <v>1871</v>
      </c>
      <c r="C1934" s="243">
        <v>80.246712782173049</v>
      </c>
    </row>
    <row r="1935" spans="2:3" x14ac:dyDescent="0.45">
      <c r="B1935" s="244">
        <v>1872</v>
      </c>
      <c r="C1935" s="243">
        <v>145.6533893699372</v>
      </c>
    </row>
    <row r="1936" spans="2:3" x14ac:dyDescent="0.45">
      <c r="B1936" s="244">
        <v>1873</v>
      </c>
      <c r="C1936" s="243">
        <v>102.53812121687736</v>
      </c>
    </row>
    <row r="1937" spans="2:3" x14ac:dyDescent="0.45">
      <c r="B1937" s="244">
        <v>1874</v>
      </c>
      <c r="C1937" s="243">
        <v>98.31314386881354</v>
      </c>
    </row>
    <row r="1938" spans="2:3" x14ac:dyDescent="0.45">
      <c r="B1938" s="244">
        <v>1875</v>
      </c>
      <c r="C1938" s="243">
        <v>133.8846604894907</v>
      </c>
    </row>
    <row r="1939" spans="2:3" x14ac:dyDescent="0.45">
      <c r="B1939" s="244">
        <v>1876</v>
      </c>
      <c r="C1939" s="243">
        <v>136.10917971218907</v>
      </c>
    </row>
    <row r="1940" spans="2:3" x14ac:dyDescent="0.45">
      <c r="B1940" s="244">
        <v>1877</v>
      </c>
      <c r="C1940" s="243">
        <v>131.86846348186305</v>
      </c>
    </row>
    <row r="1941" spans="2:3" x14ac:dyDescent="0.45">
      <c r="B1941" s="244">
        <v>1878</v>
      </c>
      <c r="C1941" s="243">
        <v>147.7732597800761</v>
      </c>
    </row>
    <row r="1942" spans="2:3" x14ac:dyDescent="0.45">
      <c r="B1942" s="244">
        <v>1879</v>
      </c>
      <c r="C1942" s="243">
        <v>125.12866352809981</v>
      </c>
    </row>
    <row r="1943" spans="2:3" x14ac:dyDescent="0.45">
      <c r="B1943" s="244">
        <v>1880</v>
      </c>
      <c r="C1943" s="243">
        <v>111.72407658129941</v>
      </c>
    </row>
    <row r="1944" spans="2:3" x14ac:dyDescent="0.45">
      <c r="B1944" s="244">
        <v>1881</v>
      </c>
      <c r="C1944" s="243">
        <v>125.91829870718267</v>
      </c>
    </row>
    <row r="1945" spans="2:3" x14ac:dyDescent="0.45">
      <c r="B1945" s="244">
        <v>1882</v>
      </c>
      <c r="C1945" s="243">
        <v>140.51697257475854</v>
      </c>
    </row>
    <row r="1946" spans="2:3" x14ac:dyDescent="0.45">
      <c r="B1946" s="244">
        <v>1883</v>
      </c>
      <c r="C1946" s="243">
        <v>175.79683291081687</v>
      </c>
    </row>
    <row r="1947" spans="2:3" x14ac:dyDescent="0.45">
      <c r="B1947" s="244">
        <v>1884</v>
      </c>
      <c r="C1947" s="243">
        <v>159.19872848681092</v>
      </c>
    </row>
    <row r="1948" spans="2:3" x14ac:dyDescent="0.45">
      <c r="B1948" s="244">
        <v>1885</v>
      </c>
      <c r="C1948" s="243">
        <v>116.24644078112512</v>
      </c>
    </row>
    <row r="1949" spans="2:3" x14ac:dyDescent="0.45">
      <c r="B1949" s="244">
        <v>1886</v>
      </c>
      <c r="C1949" s="243">
        <v>134.18606601352784</v>
      </c>
    </row>
    <row r="1950" spans="2:3" x14ac:dyDescent="0.45">
      <c r="B1950" s="244">
        <v>1887</v>
      </c>
      <c r="C1950" s="243">
        <v>112.31308591311182</v>
      </c>
    </row>
    <row r="1951" spans="2:3" x14ac:dyDescent="0.45">
      <c r="B1951" s="244">
        <v>1888</v>
      </c>
      <c r="C1951" s="243">
        <v>141.28852540661617</v>
      </c>
    </row>
    <row r="1952" spans="2:3" x14ac:dyDescent="0.45">
      <c r="B1952" s="244">
        <v>1889</v>
      </c>
      <c r="C1952" s="243">
        <v>131.81758195845541</v>
      </c>
    </row>
    <row r="1953" spans="2:3" x14ac:dyDescent="0.45">
      <c r="B1953" s="244">
        <v>1890</v>
      </c>
      <c r="C1953" s="243">
        <v>111.82988179578328</v>
      </c>
    </row>
    <row r="1954" spans="2:3" x14ac:dyDescent="0.45">
      <c r="B1954" s="244">
        <v>1891</v>
      </c>
      <c r="C1954" s="243">
        <v>110.6431774781706</v>
      </c>
    </row>
    <row r="1955" spans="2:3" x14ac:dyDescent="0.45">
      <c r="B1955" s="244">
        <v>1892</v>
      </c>
      <c r="C1955" s="243">
        <v>87.601167139971167</v>
      </c>
    </row>
    <row r="1956" spans="2:3" x14ac:dyDescent="0.45">
      <c r="B1956" s="244">
        <v>1893</v>
      </c>
      <c r="C1956" s="243">
        <v>94.100515212999809</v>
      </c>
    </row>
    <row r="1957" spans="2:3" x14ac:dyDescent="0.45">
      <c r="B1957" s="244">
        <v>1894</v>
      </c>
      <c r="C1957" s="243">
        <v>103.33080564700685</v>
      </c>
    </row>
    <row r="1958" spans="2:3" x14ac:dyDescent="0.45">
      <c r="B1958" s="244">
        <v>1895</v>
      </c>
      <c r="C1958" s="243">
        <v>110.3149238189381</v>
      </c>
    </row>
    <row r="1959" spans="2:3" x14ac:dyDescent="0.45">
      <c r="B1959" s="244">
        <v>1896</v>
      </c>
      <c r="C1959" s="243">
        <v>128.90095131978291</v>
      </c>
    </row>
    <row r="1960" spans="2:3" x14ac:dyDescent="0.45">
      <c r="B1960" s="244">
        <v>1897</v>
      </c>
      <c r="C1960" s="243">
        <v>145.27937586621383</v>
      </c>
    </row>
    <row r="1961" spans="2:3" x14ac:dyDescent="0.45">
      <c r="B1961" s="244">
        <v>1898</v>
      </c>
      <c r="C1961" s="243">
        <v>105.62657441544275</v>
      </c>
    </row>
    <row r="1962" spans="2:3" x14ac:dyDescent="0.45">
      <c r="B1962" s="244">
        <v>1899</v>
      </c>
      <c r="C1962" s="243">
        <v>101.38880428016704</v>
      </c>
    </row>
    <row r="1963" spans="2:3" x14ac:dyDescent="0.45">
      <c r="B1963" s="244">
        <v>1900</v>
      </c>
      <c r="C1963" s="243">
        <v>60.754496328960272</v>
      </c>
    </row>
    <row r="1964" spans="2:3" x14ac:dyDescent="0.45">
      <c r="B1964" s="244">
        <v>1901</v>
      </c>
      <c r="C1964" s="243">
        <v>124.70125713726028</v>
      </c>
    </row>
    <row r="1965" spans="2:3" x14ac:dyDescent="0.45">
      <c r="B1965" s="244">
        <v>1902</v>
      </c>
      <c r="C1965" s="243">
        <v>95.58398441581636</v>
      </c>
    </row>
    <row r="1966" spans="2:3" x14ac:dyDescent="0.45">
      <c r="B1966" s="244">
        <v>1903</v>
      </c>
      <c r="C1966" s="243">
        <v>94.26951260387122</v>
      </c>
    </row>
    <row r="1967" spans="2:3" x14ac:dyDescent="0.45">
      <c r="B1967" s="244">
        <v>1904</v>
      </c>
      <c r="C1967" s="243">
        <v>141.011362412214</v>
      </c>
    </row>
    <row r="1968" spans="2:3" x14ac:dyDescent="0.45">
      <c r="B1968" s="244">
        <v>1905</v>
      </c>
      <c r="C1968" s="243">
        <v>144.53639952029761</v>
      </c>
    </row>
    <row r="1969" spans="2:3" x14ac:dyDescent="0.45">
      <c r="B1969" s="244">
        <v>1906</v>
      </c>
      <c r="C1969" s="243">
        <v>116.15667195428958</v>
      </c>
    </row>
    <row r="1970" spans="2:3" x14ac:dyDescent="0.45">
      <c r="B1970" s="244">
        <v>1907</v>
      </c>
      <c r="C1970" s="243">
        <v>153.89423165708442</v>
      </c>
    </row>
    <row r="1971" spans="2:3" x14ac:dyDescent="0.45">
      <c r="B1971" s="244">
        <v>1908</v>
      </c>
      <c r="C1971" s="243">
        <v>103.35025327631479</v>
      </c>
    </row>
    <row r="1972" spans="2:3" x14ac:dyDescent="0.45">
      <c r="B1972" s="244">
        <v>1909</v>
      </c>
      <c r="C1972" s="243">
        <v>109.66557776947533</v>
      </c>
    </row>
    <row r="1973" spans="2:3" x14ac:dyDescent="0.45">
      <c r="B1973" s="244">
        <v>1910</v>
      </c>
      <c r="C1973" s="243">
        <v>104.22155287134919</v>
      </c>
    </row>
    <row r="1974" spans="2:3" x14ac:dyDescent="0.45">
      <c r="B1974" s="244">
        <v>1911</v>
      </c>
      <c r="C1974" s="243">
        <v>114.36962274372893</v>
      </c>
    </row>
    <row r="1975" spans="2:3" x14ac:dyDescent="0.45">
      <c r="B1975" s="244">
        <v>1912</v>
      </c>
      <c r="C1975" s="243">
        <v>78.795002384548354</v>
      </c>
    </row>
    <row r="1976" spans="2:3" x14ac:dyDescent="0.45">
      <c r="B1976" s="244">
        <v>1913</v>
      </c>
      <c r="C1976" s="243">
        <v>104.8825124788552</v>
      </c>
    </row>
    <row r="1977" spans="2:3" x14ac:dyDescent="0.45">
      <c r="B1977" s="244">
        <v>1914</v>
      </c>
      <c r="C1977" s="243">
        <v>109.0857837495988</v>
      </c>
    </row>
    <row r="1978" spans="2:3" x14ac:dyDescent="0.45">
      <c r="B1978" s="244">
        <v>1915</v>
      </c>
      <c r="C1978" s="243">
        <v>125.9641504022793</v>
      </c>
    </row>
    <row r="1979" spans="2:3" x14ac:dyDescent="0.45">
      <c r="B1979" s="244">
        <v>1916</v>
      </c>
      <c r="C1979" s="243">
        <v>137.11724331884241</v>
      </c>
    </row>
    <row r="1980" spans="2:3" x14ac:dyDescent="0.45">
      <c r="B1980" s="244">
        <v>1917</v>
      </c>
      <c r="C1980" s="243">
        <v>135.28521296244946</v>
      </c>
    </row>
    <row r="1981" spans="2:3" x14ac:dyDescent="0.45">
      <c r="B1981" s="244">
        <v>1918</v>
      </c>
      <c r="C1981" s="243">
        <v>135.15680896215326</v>
      </c>
    </row>
    <row r="1982" spans="2:3" x14ac:dyDescent="0.45">
      <c r="B1982" s="244">
        <v>1919</v>
      </c>
      <c r="C1982" s="243">
        <v>110.90978354423821</v>
      </c>
    </row>
    <row r="1983" spans="2:3" x14ac:dyDescent="0.45">
      <c r="B1983" s="244">
        <v>1920</v>
      </c>
      <c r="C1983" s="243">
        <v>104.14725649690862</v>
      </c>
    </row>
    <row r="1984" spans="2:3" x14ac:dyDescent="0.45">
      <c r="B1984" s="244">
        <v>1921</v>
      </c>
      <c r="C1984" s="243">
        <v>119.15876072653337</v>
      </c>
    </row>
    <row r="1985" spans="2:3" x14ac:dyDescent="0.45">
      <c r="B1985" s="244">
        <v>1922</v>
      </c>
      <c r="C1985" s="243">
        <v>130.60504769929403</v>
      </c>
    </row>
    <row r="1986" spans="2:3" x14ac:dyDescent="0.45">
      <c r="B1986" s="244">
        <v>1923</v>
      </c>
      <c r="C1986" s="243">
        <v>103.23458575884254</v>
      </c>
    </row>
    <row r="1987" spans="2:3" x14ac:dyDescent="0.45">
      <c r="B1987" s="244">
        <v>1924</v>
      </c>
      <c r="C1987" s="243">
        <v>111.15897674273961</v>
      </c>
    </row>
    <row r="1988" spans="2:3" x14ac:dyDescent="0.45">
      <c r="B1988" s="244">
        <v>1925</v>
      </c>
      <c r="C1988" s="243">
        <v>142.70745214183597</v>
      </c>
    </row>
    <row r="1989" spans="2:3" x14ac:dyDescent="0.45">
      <c r="B1989" s="244">
        <v>1926</v>
      </c>
      <c r="C1989" s="243">
        <v>125.0213168998912</v>
      </c>
    </row>
    <row r="1990" spans="2:3" x14ac:dyDescent="0.45">
      <c r="B1990" s="244">
        <v>1927</v>
      </c>
      <c r="C1990" s="243">
        <v>151.65900644754251</v>
      </c>
    </row>
    <row r="1991" spans="2:3" x14ac:dyDescent="0.45">
      <c r="B1991" s="244">
        <v>1928</v>
      </c>
      <c r="C1991" s="243">
        <v>107.14328279967418</v>
      </c>
    </row>
    <row r="1992" spans="2:3" x14ac:dyDescent="0.45">
      <c r="B1992" s="244">
        <v>1929</v>
      </c>
      <c r="C1992" s="243">
        <v>85.388556494666943</v>
      </c>
    </row>
    <row r="1993" spans="2:3" x14ac:dyDescent="0.45">
      <c r="B1993" s="244">
        <v>1930</v>
      </c>
      <c r="C1993" s="243">
        <v>113.24752605590932</v>
      </c>
    </row>
    <row r="1994" spans="2:3" x14ac:dyDescent="0.45">
      <c r="B1994" s="244">
        <v>1931</v>
      </c>
      <c r="C1994" s="243">
        <v>104.19959906983433</v>
      </c>
    </row>
    <row r="1995" spans="2:3" x14ac:dyDescent="0.45">
      <c r="B1995" s="244">
        <v>1932</v>
      </c>
      <c r="C1995" s="243">
        <v>87.863731533155047</v>
      </c>
    </row>
    <row r="1996" spans="2:3" x14ac:dyDescent="0.45">
      <c r="B1996" s="244">
        <v>1933</v>
      </c>
      <c r="C1996" s="243">
        <v>109.28491799031065</v>
      </c>
    </row>
    <row r="1997" spans="2:3" x14ac:dyDescent="0.45">
      <c r="B1997" s="244">
        <v>1934</v>
      </c>
      <c r="C1997" s="243">
        <v>131.66798621370714</v>
      </c>
    </row>
    <row r="1998" spans="2:3" x14ac:dyDescent="0.45">
      <c r="B1998" s="244">
        <v>1935</v>
      </c>
      <c r="C1998" s="243">
        <v>124.96867634277642</v>
      </c>
    </row>
    <row r="1999" spans="2:3" x14ac:dyDescent="0.45">
      <c r="B1999" s="244">
        <v>1936</v>
      </c>
      <c r="C1999" s="243">
        <v>141.47546785197034</v>
      </c>
    </row>
    <row r="2000" spans="2:3" x14ac:dyDescent="0.45">
      <c r="B2000" s="244">
        <v>1937</v>
      </c>
      <c r="C2000" s="243">
        <v>146.62285550217433</v>
      </c>
    </row>
    <row r="2001" spans="2:3" x14ac:dyDescent="0.45">
      <c r="B2001" s="244">
        <v>1938</v>
      </c>
      <c r="C2001" s="243">
        <v>109.23553885863791</v>
      </c>
    </row>
    <row r="2002" spans="2:3" x14ac:dyDescent="0.45">
      <c r="B2002" s="244">
        <v>1939</v>
      </c>
      <c r="C2002" s="243">
        <v>118.56553531098717</v>
      </c>
    </row>
    <row r="2003" spans="2:3" x14ac:dyDescent="0.45">
      <c r="B2003" s="244">
        <v>1940</v>
      </c>
      <c r="C2003" s="243">
        <v>130.70558775611011</v>
      </c>
    </row>
    <row r="2004" spans="2:3" x14ac:dyDescent="0.45">
      <c r="B2004" s="244">
        <v>1941</v>
      </c>
      <c r="C2004" s="243">
        <v>113.56063411597333</v>
      </c>
    </row>
    <row r="2005" spans="2:3" x14ac:dyDescent="0.45">
      <c r="B2005" s="244">
        <v>1942</v>
      </c>
      <c r="C2005" s="243">
        <v>122.69549083650877</v>
      </c>
    </row>
    <row r="2006" spans="2:3" x14ac:dyDescent="0.45">
      <c r="B2006" s="244">
        <v>1943</v>
      </c>
      <c r="C2006" s="243">
        <v>142.1204410477734</v>
      </c>
    </row>
    <row r="2007" spans="2:3" x14ac:dyDescent="0.45">
      <c r="B2007" s="244">
        <v>1944</v>
      </c>
      <c r="C2007" s="243">
        <v>120.37312627597274</v>
      </c>
    </row>
    <row r="2008" spans="2:3" x14ac:dyDescent="0.45">
      <c r="B2008" s="244">
        <v>1945</v>
      </c>
      <c r="C2008" s="243">
        <v>88.025311147828234</v>
      </c>
    </row>
    <row r="2009" spans="2:3" x14ac:dyDescent="0.45">
      <c r="B2009" s="244">
        <v>1946</v>
      </c>
      <c r="C2009" s="243">
        <v>110.60367711060016</v>
      </c>
    </row>
    <row r="2010" spans="2:3" x14ac:dyDescent="0.45">
      <c r="B2010" s="244">
        <v>1947</v>
      </c>
      <c r="C2010" s="243">
        <v>185.40695580834301</v>
      </c>
    </row>
    <row r="2011" spans="2:3" x14ac:dyDescent="0.45">
      <c r="B2011" s="244">
        <v>1948</v>
      </c>
      <c r="C2011" s="243">
        <v>120.38515480529118</v>
      </c>
    </row>
    <row r="2012" spans="2:3" x14ac:dyDescent="0.45">
      <c r="B2012" s="244">
        <v>1949</v>
      </c>
      <c r="C2012" s="243">
        <v>151.05160819472286</v>
      </c>
    </row>
    <row r="2013" spans="2:3" x14ac:dyDescent="0.45">
      <c r="B2013" s="244">
        <v>1950</v>
      </c>
      <c r="C2013" s="243">
        <v>74.963288257341475</v>
      </c>
    </row>
    <row r="2014" spans="2:3" x14ac:dyDescent="0.45">
      <c r="B2014" s="244">
        <v>1951</v>
      </c>
      <c r="C2014" s="243">
        <v>128.49263057956435</v>
      </c>
    </row>
    <row r="2015" spans="2:3" x14ac:dyDescent="0.45">
      <c r="B2015" s="244">
        <v>1952</v>
      </c>
      <c r="C2015" s="243">
        <v>120.41148124833705</v>
      </c>
    </row>
    <row r="2016" spans="2:3" x14ac:dyDescent="0.45">
      <c r="B2016" s="244">
        <v>1953</v>
      </c>
      <c r="C2016" s="243">
        <v>111.11713662809815</v>
      </c>
    </row>
    <row r="2017" spans="2:3" x14ac:dyDescent="0.45">
      <c r="B2017" s="244">
        <v>1954</v>
      </c>
      <c r="C2017" s="243">
        <v>129.70367474087993</v>
      </c>
    </row>
    <row r="2018" spans="2:3" x14ac:dyDescent="0.45">
      <c r="B2018" s="244">
        <v>1955</v>
      </c>
      <c r="C2018" s="243">
        <v>98.91626063987313</v>
      </c>
    </row>
    <row r="2019" spans="2:3" x14ac:dyDescent="0.45">
      <c r="B2019" s="244">
        <v>1956</v>
      </c>
      <c r="C2019" s="243">
        <v>118.70879337524407</v>
      </c>
    </row>
    <row r="2020" spans="2:3" x14ac:dyDescent="0.45">
      <c r="B2020" s="244">
        <v>1957</v>
      </c>
      <c r="C2020" s="243">
        <v>116.96356422340158</v>
      </c>
    </row>
    <row r="2021" spans="2:3" x14ac:dyDescent="0.45">
      <c r="B2021" s="244">
        <v>1958</v>
      </c>
      <c r="C2021" s="243">
        <v>127.8756378568682</v>
      </c>
    </row>
    <row r="2022" spans="2:3" x14ac:dyDescent="0.45">
      <c r="B2022" s="244">
        <v>1959</v>
      </c>
      <c r="C2022" s="243">
        <v>127.87899029627319</v>
      </c>
    </row>
    <row r="2023" spans="2:3" x14ac:dyDescent="0.45">
      <c r="B2023" s="244">
        <v>1960</v>
      </c>
      <c r="C2023" s="243">
        <v>85.147365837693258</v>
      </c>
    </row>
    <row r="2024" spans="2:3" x14ac:dyDescent="0.45">
      <c r="B2024" s="244">
        <v>1961</v>
      </c>
      <c r="C2024" s="243">
        <v>105.94813449041729</v>
      </c>
    </row>
    <row r="2025" spans="2:3" x14ac:dyDescent="0.45">
      <c r="B2025" s="244">
        <v>1962</v>
      </c>
      <c r="C2025" s="243">
        <v>120.44355230008338</v>
      </c>
    </row>
    <row r="2026" spans="2:3" x14ac:dyDescent="0.45">
      <c r="B2026" s="244">
        <v>1963</v>
      </c>
      <c r="C2026" s="243">
        <v>94.691514083923877</v>
      </c>
    </row>
    <row r="2027" spans="2:3" x14ac:dyDescent="0.45">
      <c r="B2027" s="244">
        <v>1964</v>
      </c>
      <c r="C2027" s="243">
        <v>84.430188945548849</v>
      </c>
    </row>
    <row r="2028" spans="2:3" x14ac:dyDescent="0.45">
      <c r="B2028" s="244">
        <v>1965</v>
      </c>
      <c r="C2028" s="243">
        <v>49.72030088846833</v>
      </c>
    </row>
    <row r="2029" spans="2:3" x14ac:dyDescent="0.45">
      <c r="B2029" s="244">
        <v>1966</v>
      </c>
      <c r="C2029" s="243">
        <v>94.863105920419514</v>
      </c>
    </row>
    <row r="2030" spans="2:3" x14ac:dyDescent="0.45">
      <c r="B2030" s="244">
        <v>1967</v>
      </c>
      <c r="C2030" s="243">
        <v>97.913651957491624</v>
      </c>
    </row>
    <row r="2031" spans="2:3" x14ac:dyDescent="0.45">
      <c r="B2031" s="244">
        <v>1968</v>
      </c>
      <c r="C2031" s="243">
        <v>112.01559150772023</v>
      </c>
    </row>
    <row r="2032" spans="2:3" x14ac:dyDescent="0.45">
      <c r="B2032" s="244">
        <v>1969</v>
      </c>
      <c r="C2032" s="243">
        <v>97.84228526329143</v>
      </c>
    </row>
    <row r="2033" spans="2:3" x14ac:dyDescent="0.45">
      <c r="B2033" s="244">
        <v>1970</v>
      </c>
      <c r="C2033" s="243">
        <v>123.05398464256822</v>
      </c>
    </row>
    <row r="2034" spans="2:3" x14ac:dyDescent="0.45">
      <c r="B2034" s="244">
        <v>1971</v>
      </c>
      <c r="C2034" s="243">
        <v>110.66799176981053</v>
      </c>
    </row>
    <row r="2035" spans="2:3" x14ac:dyDescent="0.45">
      <c r="B2035" s="244">
        <v>1972</v>
      </c>
      <c r="C2035" s="243">
        <v>113.93527129543833</v>
      </c>
    </row>
    <row r="2036" spans="2:3" x14ac:dyDescent="0.45">
      <c r="B2036" s="244">
        <v>1973</v>
      </c>
      <c r="C2036" s="243">
        <v>122.78740073646053</v>
      </c>
    </row>
    <row r="2037" spans="2:3" x14ac:dyDescent="0.45">
      <c r="B2037" s="244">
        <v>1974</v>
      </c>
      <c r="C2037" s="243">
        <v>127.92371289173902</v>
      </c>
    </row>
    <row r="2038" spans="2:3" x14ac:dyDescent="0.45">
      <c r="B2038" s="244">
        <v>1975</v>
      </c>
      <c r="C2038" s="243">
        <v>165.83420778081614</v>
      </c>
    </row>
    <row r="2039" spans="2:3" x14ac:dyDescent="0.45">
      <c r="B2039" s="244">
        <v>1976</v>
      </c>
      <c r="C2039" s="243">
        <v>111.41461312994912</v>
      </c>
    </row>
    <row r="2040" spans="2:3" x14ac:dyDescent="0.45">
      <c r="B2040" s="244">
        <v>1977</v>
      </c>
      <c r="C2040" s="243">
        <v>108.3362056121896</v>
      </c>
    </row>
    <row r="2041" spans="2:3" x14ac:dyDescent="0.45">
      <c r="B2041" s="244">
        <v>1978</v>
      </c>
      <c r="C2041" s="243">
        <v>100.04502025003239</v>
      </c>
    </row>
    <row r="2042" spans="2:3" x14ac:dyDescent="0.45">
      <c r="B2042" s="244">
        <v>1979</v>
      </c>
      <c r="C2042" s="243">
        <v>133.27084140617333</v>
      </c>
    </row>
    <row r="2043" spans="2:3" x14ac:dyDescent="0.45">
      <c r="B2043" s="244">
        <v>1980</v>
      </c>
      <c r="C2043" s="243">
        <v>125.66904203230257</v>
      </c>
    </row>
    <row r="2044" spans="2:3" x14ac:dyDescent="0.45">
      <c r="B2044" s="244">
        <v>1981</v>
      </c>
      <c r="C2044" s="243">
        <v>106.20338449003171</v>
      </c>
    </row>
    <row r="2045" spans="2:3" x14ac:dyDescent="0.45">
      <c r="B2045" s="244">
        <v>1982</v>
      </c>
      <c r="C2045" s="243">
        <v>117.36810392871952</v>
      </c>
    </row>
    <row r="2046" spans="2:3" x14ac:dyDescent="0.45">
      <c r="B2046" s="244">
        <v>1983</v>
      </c>
      <c r="C2046" s="243">
        <v>95.411875933334102</v>
      </c>
    </row>
    <row r="2047" spans="2:3" x14ac:dyDescent="0.45">
      <c r="B2047" s="244">
        <v>1984</v>
      </c>
      <c r="C2047" s="243">
        <v>144.23414231302723</v>
      </c>
    </row>
    <row r="2048" spans="2:3" x14ac:dyDescent="0.45">
      <c r="B2048" s="244">
        <v>1985</v>
      </c>
      <c r="C2048" s="243">
        <v>170.48836653329741</v>
      </c>
    </row>
    <row r="2049" spans="2:3" x14ac:dyDescent="0.45">
      <c r="B2049" s="244">
        <v>1986</v>
      </c>
      <c r="C2049" s="243">
        <v>115.53891218080562</v>
      </c>
    </row>
    <row r="2050" spans="2:3" x14ac:dyDescent="0.45">
      <c r="B2050" s="244">
        <v>1987</v>
      </c>
      <c r="C2050" s="243">
        <v>170.59318674004595</v>
      </c>
    </row>
    <row r="2051" spans="2:3" x14ac:dyDescent="0.45">
      <c r="B2051" s="244">
        <v>1988</v>
      </c>
      <c r="C2051" s="243">
        <v>110.97390562084341</v>
      </c>
    </row>
    <row r="2052" spans="2:3" x14ac:dyDescent="0.45">
      <c r="B2052" s="244">
        <v>1989</v>
      </c>
      <c r="C2052" s="243">
        <v>90.812603007819888</v>
      </c>
    </row>
    <row r="2053" spans="2:3" x14ac:dyDescent="0.45">
      <c r="B2053" s="244">
        <v>1990</v>
      </c>
      <c r="C2053" s="243">
        <v>119.27212703301934</v>
      </c>
    </row>
    <row r="2054" spans="2:3" x14ac:dyDescent="0.45">
      <c r="B2054" s="244">
        <v>1991</v>
      </c>
      <c r="C2054" s="243">
        <v>87.978320627147767</v>
      </c>
    </row>
    <row r="2055" spans="2:3" x14ac:dyDescent="0.45">
      <c r="B2055" s="244">
        <v>1992</v>
      </c>
      <c r="C2055" s="243">
        <v>123.82785591530158</v>
      </c>
    </row>
    <row r="2056" spans="2:3" x14ac:dyDescent="0.45">
      <c r="B2056" s="244">
        <v>1993</v>
      </c>
      <c r="C2056" s="243">
        <v>103.53192737664511</v>
      </c>
    </row>
    <row r="2057" spans="2:3" x14ac:dyDescent="0.45">
      <c r="B2057" s="244">
        <v>1994</v>
      </c>
      <c r="C2057" s="243">
        <v>140.25140153509099</v>
      </c>
    </row>
    <row r="2058" spans="2:3" x14ac:dyDescent="0.45">
      <c r="B2058" s="244">
        <v>1995</v>
      </c>
      <c r="C2058" s="243">
        <v>124.27354109400989</v>
      </c>
    </row>
    <row r="2059" spans="2:3" x14ac:dyDescent="0.45">
      <c r="B2059" s="244">
        <v>1996</v>
      </c>
      <c r="C2059" s="243">
        <v>112.3845861664266</v>
      </c>
    </row>
    <row r="2060" spans="2:3" x14ac:dyDescent="0.45">
      <c r="B2060" s="244">
        <v>1997</v>
      </c>
      <c r="C2060" s="243">
        <v>128.57598774002329</v>
      </c>
    </row>
    <row r="2061" spans="2:3" x14ac:dyDescent="0.45">
      <c r="B2061" s="244">
        <v>1998</v>
      </c>
      <c r="C2061" s="243">
        <v>123.34035105036064</v>
      </c>
    </row>
    <row r="2062" spans="2:3" x14ac:dyDescent="0.45">
      <c r="B2062" s="244">
        <v>1999</v>
      </c>
      <c r="C2062" s="243">
        <v>118.44015818469846</v>
      </c>
    </row>
    <row r="2063" spans="2:3" x14ac:dyDescent="0.45">
      <c r="B2063" s="244">
        <v>2000</v>
      </c>
      <c r="C2063" s="243">
        <v>113.99335494789001</v>
      </c>
    </row>
    <row r="2064" spans="2:3" x14ac:dyDescent="0.45">
      <c r="B2064" s="244">
        <v>2001</v>
      </c>
      <c r="C2064" s="243">
        <v>109.26768312678364</v>
      </c>
    </row>
    <row r="2065" spans="2:3" x14ac:dyDescent="0.45">
      <c r="B2065" s="244">
        <v>2002</v>
      </c>
      <c r="C2065" s="243">
        <v>125.83938112416209</v>
      </c>
    </row>
    <row r="2066" spans="2:3" x14ac:dyDescent="0.45">
      <c r="B2066" s="244">
        <v>2003</v>
      </c>
      <c r="C2066" s="243">
        <v>97.462773825955608</v>
      </c>
    </row>
    <row r="2067" spans="2:3" x14ac:dyDescent="0.45">
      <c r="B2067" s="244">
        <v>2004</v>
      </c>
      <c r="C2067" s="243">
        <v>123.17298228299798</v>
      </c>
    </row>
    <row r="2068" spans="2:3" x14ac:dyDescent="0.45">
      <c r="B2068" s="244">
        <v>2005</v>
      </c>
      <c r="C2068" s="243">
        <v>93.087925021004693</v>
      </c>
    </row>
    <row r="2069" spans="2:3" x14ac:dyDescent="0.45">
      <c r="B2069" s="244">
        <v>2006</v>
      </c>
      <c r="C2069" s="243">
        <v>100.55221610064572</v>
      </c>
    </row>
    <row r="2070" spans="2:3" x14ac:dyDescent="0.45">
      <c r="B2070" s="244">
        <v>2007</v>
      </c>
      <c r="C2070" s="243">
        <v>82.898066647945853</v>
      </c>
    </row>
    <row r="2071" spans="2:3" x14ac:dyDescent="0.45">
      <c r="B2071" s="244">
        <v>2008</v>
      </c>
      <c r="C2071" s="243">
        <v>99.272432953290661</v>
      </c>
    </row>
    <row r="2072" spans="2:3" x14ac:dyDescent="0.45">
      <c r="B2072" s="244">
        <v>2009</v>
      </c>
      <c r="C2072" s="243">
        <v>114.38282724227363</v>
      </c>
    </row>
    <row r="2073" spans="2:3" x14ac:dyDescent="0.45">
      <c r="B2073" s="244">
        <v>2010</v>
      </c>
      <c r="C2073" s="243">
        <v>144.39873787579771</v>
      </c>
    </row>
    <row r="2074" spans="2:3" x14ac:dyDescent="0.45">
      <c r="B2074" s="244">
        <v>2011</v>
      </c>
      <c r="C2074" s="243">
        <v>99.917994436245223</v>
      </c>
    </row>
    <row r="2075" spans="2:3" x14ac:dyDescent="0.45">
      <c r="B2075" s="244">
        <v>2012</v>
      </c>
      <c r="C2075" s="243">
        <v>126.78162489291199</v>
      </c>
    </row>
    <row r="2076" spans="2:3" x14ac:dyDescent="0.45">
      <c r="B2076" s="244">
        <v>2013</v>
      </c>
      <c r="C2076" s="243">
        <v>151.80255624772451</v>
      </c>
    </row>
    <row r="2077" spans="2:3" x14ac:dyDescent="0.45">
      <c r="B2077" s="244">
        <v>2014</v>
      </c>
      <c r="C2077" s="243">
        <v>149.69654136456552</v>
      </c>
    </row>
    <row r="2078" spans="2:3" x14ac:dyDescent="0.45">
      <c r="B2078" s="244">
        <v>2015</v>
      </c>
      <c r="C2078" s="243">
        <v>136.74694085082297</v>
      </c>
    </row>
    <row r="2079" spans="2:3" x14ac:dyDescent="0.45">
      <c r="B2079" s="244">
        <v>2016</v>
      </c>
      <c r="C2079" s="243">
        <v>141.97973477654864</v>
      </c>
    </row>
    <row r="2080" spans="2:3" x14ac:dyDescent="0.45">
      <c r="B2080" s="244">
        <v>2017</v>
      </c>
      <c r="C2080" s="243">
        <v>133.71041930510191</v>
      </c>
    </row>
    <row r="2081" spans="2:3" x14ac:dyDescent="0.45">
      <c r="B2081" s="244">
        <v>2018</v>
      </c>
      <c r="C2081" s="243">
        <v>131.35052713581706</v>
      </c>
    </row>
    <row r="2082" spans="2:3" x14ac:dyDescent="0.45">
      <c r="B2082" s="244">
        <v>2019</v>
      </c>
      <c r="C2082" s="243">
        <v>121.89150828841902</v>
      </c>
    </row>
    <row r="2083" spans="2:3" x14ac:dyDescent="0.45">
      <c r="B2083" s="244">
        <v>2020</v>
      </c>
      <c r="C2083" s="243">
        <v>94.617964371162714</v>
      </c>
    </row>
    <row r="2084" spans="2:3" x14ac:dyDescent="0.45">
      <c r="B2084" s="244">
        <v>2021</v>
      </c>
      <c r="C2084" s="243">
        <v>110.77850898126565</v>
      </c>
    </row>
    <row r="2085" spans="2:3" x14ac:dyDescent="0.45">
      <c r="B2085" s="244">
        <v>2022</v>
      </c>
      <c r="C2085" s="243">
        <v>165.37140553094522</v>
      </c>
    </row>
    <row r="2086" spans="2:3" x14ac:dyDescent="0.45">
      <c r="B2086" s="244">
        <v>2023</v>
      </c>
      <c r="C2086" s="243">
        <v>133.77691344482426</v>
      </c>
    </row>
    <row r="2087" spans="2:3" x14ac:dyDescent="0.45">
      <c r="B2087" s="244">
        <v>2024</v>
      </c>
      <c r="C2087" s="243">
        <v>138.08664603704821</v>
      </c>
    </row>
    <row r="2088" spans="2:3" x14ac:dyDescent="0.45">
      <c r="B2088" s="244">
        <v>2025</v>
      </c>
      <c r="C2088" s="243">
        <v>115.60652596362146</v>
      </c>
    </row>
    <row r="2089" spans="2:3" x14ac:dyDescent="0.45">
      <c r="B2089" s="244">
        <v>2026</v>
      </c>
      <c r="C2089" s="243">
        <v>147.13458827486667</v>
      </c>
    </row>
    <row r="2090" spans="2:3" x14ac:dyDescent="0.45">
      <c r="B2090" s="244">
        <v>2027</v>
      </c>
      <c r="C2090" s="243">
        <v>147.22657388261896</v>
      </c>
    </row>
    <row r="2091" spans="2:3" x14ac:dyDescent="0.45">
      <c r="B2091" s="244">
        <v>2028</v>
      </c>
      <c r="C2091" s="243">
        <v>117.39941198726886</v>
      </c>
    </row>
    <row r="2092" spans="2:3" x14ac:dyDescent="0.45">
      <c r="B2092" s="244">
        <v>2029</v>
      </c>
      <c r="C2092" s="243">
        <v>115.27997327600552</v>
      </c>
    </row>
    <row r="2093" spans="2:3" x14ac:dyDescent="0.45">
      <c r="B2093" s="244">
        <v>2030</v>
      </c>
      <c r="C2093" s="243">
        <v>118.54726815163363</v>
      </c>
    </row>
    <row r="2094" spans="2:3" x14ac:dyDescent="0.45">
      <c r="B2094" s="244">
        <v>2031</v>
      </c>
      <c r="C2094" s="243">
        <v>114.39793285027189</v>
      </c>
    </row>
    <row r="2095" spans="2:3" x14ac:dyDescent="0.45">
      <c r="B2095" s="244">
        <v>2032</v>
      </c>
      <c r="C2095" s="243">
        <v>88.502879205288934</v>
      </c>
    </row>
    <row r="2096" spans="2:3" x14ac:dyDescent="0.45">
      <c r="B2096" s="244">
        <v>2033</v>
      </c>
      <c r="C2096" s="243">
        <v>124.55263190493953</v>
      </c>
    </row>
    <row r="2097" spans="2:3" x14ac:dyDescent="0.45">
      <c r="B2097" s="244">
        <v>2034</v>
      </c>
      <c r="C2097" s="243">
        <v>82.825238326771284</v>
      </c>
    </row>
    <row r="2098" spans="2:3" x14ac:dyDescent="0.45">
      <c r="B2098" s="244">
        <v>2035</v>
      </c>
      <c r="C2098" s="243">
        <v>97.074837128874719</v>
      </c>
    </row>
    <row r="2099" spans="2:3" x14ac:dyDescent="0.45">
      <c r="B2099" s="244">
        <v>2036</v>
      </c>
      <c r="C2099" s="243">
        <v>108.57457884296673</v>
      </c>
    </row>
    <row r="2100" spans="2:3" x14ac:dyDescent="0.45">
      <c r="B2100" s="244">
        <v>2037</v>
      </c>
      <c r="C2100" s="243">
        <v>123.39225527690351</v>
      </c>
    </row>
    <row r="2101" spans="2:3" x14ac:dyDescent="0.45">
      <c r="B2101" s="244">
        <v>2038</v>
      </c>
      <c r="C2101" s="243">
        <v>149.11520754335885</v>
      </c>
    </row>
    <row r="2102" spans="2:3" x14ac:dyDescent="0.45">
      <c r="B2102" s="244">
        <v>2039</v>
      </c>
      <c r="C2102" s="243">
        <v>124.2660185800672</v>
      </c>
    </row>
    <row r="2103" spans="2:3" x14ac:dyDescent="0.45">
      <c r="B2103" s="244">
        <v>2040</v>
      </c>
      <c r="C2103" s="243">
        <v>95.271793850557884</v>
      </c>
    </row>
    <row r="2104" spans="2:3" x14ac:dyDescent="0.45">
      <c r="B2104" s="244">
        <v>2041</v>
      </c>
      <c r="C2104" s="243">
        <v>122.40713065708925</v>
      </c>
    </row>
    <row r="2105" spans="2:3" x14ac:dyDescent="0.45">
      <c r="B2105" s="244">
        <v>2042</v>
      </c>
      <c r="C2105" s="243">
        <v>100.51250941749777</v>
      </c>
    </row>
    <row r="2106" spans="2:3" x14ac:dyDescent="0.45">
      <c r="B2106" s="244">
        <v>2043</v>
      </c>
      <c r="C2106" s="243">
        <v>114.19513361075019</v>
      </c>
    </row>
    <row r="2107" spans="2:3" x14ac:dyDescent="0.45">
      <c r="B2107" s="244">
        <v>2044</v>
      </c>
      <c r="C2107" s="243">
        <v>145.72445043641193</v>
      </c>
    </row>
    <row r="2108" spans="2:3" x14ac:dyDescent="0.45">
      <c r="B2108" s="244">
        <v>2045</v>
      </c>
      <c r="C2108" s="243">
        <v>102.61026843605008</v>
      </c>
    </row>
    <row r="2109" spans="2:3" x14ac:dyDescent="0.45">
      <c r="B2109" s="244">
        <v>2046</v>
      </c>
      <c r="C2109" s="243">
        <v>141.64874258525165</v>
      </c>
    </row>
    <row r="2110" spans="2:3" x14ac:dyDescent="0.45">
      <c r="B2110" s="244">
        <v>2047</v>
      </c>
      <c r="C2110" s="243">
        <v>132.05060150057966</v>
      </c>
    </row>
    <row r="2111" spans="2:3" x14ac:dyDescent="0.45">
      <c r="B2111" s="244">
        <v>2048</v>
      </c>
      <c r="C2111" s="243">
        <v>122.66006615788837</v>
      </c>
    </row>
    <row r="2112" spans="2:3" x14ac:dyDescent="0.45">
      <c r="B2112" s="244">
        <v>2049</v>
      </c>
      <c r="C2112" s="243">
        <v>89.273747267696649</v>
      </c>
    </row>
    <row r="2113" spans="2:3" x14ac:dyDescent="0.45">
      <c r="B2113" s="244">
        <v>2050</v>
      </c>
      <c r="C2113" s="243">
        <v>84.209244070891259</v>
      </c>
    </row>
    <row r="2114" spans="2:3" x14ac:dyDescent="0.45">
      <c r="B2114" s="244">
        <v>2051</v>
      </c>
      <c r="C2114" s="243">
        <v>102.08477890006819</v>
      </c>
    </row>
    <row r="2115" spans="2:3" x14ac:dyDescent="0.45">
      <c r="B2115" s="244">
        <v>2052</v>
      </c>
      <c r="C2115" s="243">
        <v>146.77648821628492</v>
      </c>
    </row>
    <row r="2116" spans="2:3" x14ac:dyDescent="0.45">
      <c r="B2116" s="244">
        <v>2053</v>
      </c>
      <c r="C2116" s="243">
        <v>137.62296107549739</v>
      </c>
    </row>
    <row r="2117" spans="2:3" x14ac:dyDescent="0.45">
      <c r="B2117" s="244">
        <v>2054</v>
      </c>
      <c r="C2117" s="243">
        <v>98.195835872730356</v>
      </c>
    </row>
    <row r="2118" spans="2:3" x14ac:dyDescent="0.45">
      <c r="B2118" s="244">
        <v>2055</v>
      </c>
      <c r="C2118" s="243">
        <v>114.37416455403154</v>
      </c>
    </row>
    <row r="2119" spans="2:3" x14ac:dyDescent="0.45">
      <c r="B2119" s="244">
        <v>2056</v>
      </c>
      <c r="C2119" s="243">
        <v>87.494623945741381</v>
      </c>
    </row>
    <row r="2120" spans="2:3" x14ac:dyDescent="0.45">
      <c r="B2120" s="244">
        <v>2057</v>
      </c>
      <c r="C2120" s="243">
        <v>128.48076675249894</v>
      </c>
    </row>
    <row r="2121" spans="2:3" x14ac:dyDescent="0.45">
      <c r="B2121" s="244">
        <v>2058</v>
      </c>
      <c r="C2121" s="243">
        <v>94.238221603390542</v>
      </c>
    </row>
    <row r="2122" spans="2:3" x14ac:dyDescent="0.45">
      <c r="B2122" s="244">
        <v>2059</v>
      </c>
      <c r="C2122" s="243">
        <v>140.62949390625641</v>
      </c>
    </row>
    <row r="2123" spans="2:3" x14ac:dyDescent="0.45">
      <c r="B2123" s="244">
        <v>2060</v>
      </c>
      <c r="C2123" s="243">
        <v>132.26453820511875</v>
      </c>
    </row>
    <row r="2124" spans="2:3" x14ac:dyDescent="0.45">
      <c r="B2124" s="244">
        <v>2061</v>
      </c>
      <c r="C2124" s="243">
        <v>97.009524533291753</v>
      </c>
    </row>
    <row r="2125" spans="2:3" x14ac:dyDescent="0.45">
      <c r="B2125" s="244">
        <v>2062</v>
      </c>
      <c r="C2125" s="243">
        <v>119.20552497500228</v>
      </c>
    </row>
    <row r="2126" spans="2:3" x14ac:dyDescent="0.45">
      <c r="B2126" s="244">
        <v>2063</v>
      </c>
      <c r="C2126" s="243">
        <v>115.43848071716809</v>
      </c>
    </row>
    <row r="2127" spans="2:3" x14ac:dyDescent="0.45">
      <c r="B2127" s="244">
        <v>2064</v>
      </c>
      <c r="C2127" s="243">
        <v>117.18887890169476</v>
      </c>
    </row>
    <row r="2128" spans="2:3" x14ac:dyDescent="0.45">
      <c r="B2128" s="244">
        <v>2065</v>
      </c>
      <c r="C2128" s="243">
        <v>107.58882863815059</v>
      </c>
    </row>
    <row r="2129" spans="2:3" x14ac:dyDescent="0.45">
      <c r="B2129" s="244">
        <v>2066</v>
      </c>
      <c r="C2129" s="243">
        <v>113.91440450418683</v>
      </c>
    </row>
    <row r="2130" spans="2:3" x14ac:dyDescent="0.45">
      <c r="B2130" s="244">
        <v>2067</v>
      </c>
      <c r="C2130" s="243">
        <v>125.13203664692684</v>
      </c>
    </row>
    <row r="2131" spans="2:3" x14ac:dyDescent="0.45">
      <c r="B2131" s="244">
        <v>2068</v>
      </c>
      <c r="C2131" s="243">
        <v>137.1255868078112</v>
      </c>
    </row>
    <row r="2132" spans="2:3" x14ac:dyDescent="0.45">
      <c r="B2132" s="244">
        <v>2069</v>
      </c>
      <c r="C2132" s="243">
        <v>119.21090335089009</v>
      </c>
    </row>
    <row r="2133" spans="2:3" x14ac:dyDescent="0.45">
      <c r="B2133" s="244">
        <v>2070</v>
      </c>
      <c r="C2133" s="243">
        <v>116.47424880251222</v>
      </c>
    </row>
    <row r="2134" spans="2:3" x14ac:dyDescent="0.45">
      <c r="B2134" s="244">
        <v>2071</v>
      </c>
      <c r="C2134" s="243">
        <v>116.92711719311121</v>
      </c>
    </row>
    <row r="2135" spans="2:3" x14ac:dyDescent="0.45">
      <c r="B2135" s="244">
        <v>2072</v>
      </c>
      <c r="C2135" s="243">
        <v>117.58889067252613</v>
      </c>
    </row>
    <row r="2136" spans="2:3" x14ac:dyDescent="0.45">
      <c r="B2136" s="244">
        <v>2073</v>
      </c>
      <c r="C2136" s="243">
        <v>132.39982358312017</v>
      </c>
    </row>
    <row r="2137" spans="2:3" x14ac:dyDescent="0.45">
      <c r="B2137" s="244">
        <v>2074</v>
      </c>
      <c r="C2137" s="243">
        <v>116.62735909906257</v>
      </c>
    </row>
    <row r="2138" spans="2:3" x14ac:dyDescent="0.45">
      <c r="B2138" s="244">
        <v>2075</v>
      </c>
      <c r="C2138" s="243">
        <v>106.56028831880556</v>
      </c>
    </row>
    <row r="2139" spans="2:3" x14ac:dyDescent="0.45">
      <c r="B2139" s="244">
        <v>2076</v>
      </c>
      <c r="C2139" s="243">
        <v>81.345574264539721</v>
      </c>
    </row>
    <row r="2140" spans="2:3" x14ac:dyDescent="0.45">
      <c r="B2140" s="244">
        <v>2077</v>
      </c>
      <c r="C2140" s="243">
        <v>116.44922840855379</v>
      </c>
    </row>
    <row r="2141" spans="2:3" x14ac:dyDescent="0.45">
      <c r="B2141" s="244">
        <v>2078</v>
      </c>
      <c r="C2141" s="243">
        <v>151.26299763590569</v>
      </c>
    </row>
    <row r="2142" spans="2:3" x14ac:dyDescent="0.45">
      <c r="B2142" s="244">
        <v>2079</v>
      </c>
      <c r="C2142" s="243">
        <v>94.628484876984331</v>
      </c>
    </row>
    <row r="2143" spans="2:3" x14ac:dyDescent="0.45">
      <c r="B2143" s="244">
        <v>2080</v>
      </c>
      <c r="C2143" s="243">
        <v>117.61622349710586</v>
      </c>
    </row>
    <row r="2144" spans="2:3" x14ac:dyDescent="0.45">
      <c r="B2144" s="244">
        <v>2081</v>
      </c>
      <c r="C2144" s="243">
        <v>121.25857401622901</v>
      </c>
    </row>
    <row r="2145" spans="2:3" x14ac:dyDescent="0.45">
      <c r="B2145" s="244">
        <v>2082</v>
      </c>
      <c r="C2145" s="243">
        <v>116.23055827152974</v>
      </c>
    </row>
    <row r="2146" spans="2:3" x14ac:dyDescent="0.45">
      <c r="B2146" s="244">
        <v>2083</v>
      </c>
      <c r="C2146" s="243">
        <v>114.01319199796964</v>
      </c>
    </row>
    <row r="2147" spans="2:3" x14ac:dyDescent="0.45">
      <c r="B2147" s="244">
        <v>2084</v>
      </c>
      <c r="C2147" s="243">
        <v>132.89235529991242</v>
      </c>
    </row>
    <row r="2148" spans="2:3" x14ac:dyDescent="0.45">
      <c r="B2148" s="244">
        <v>2085</v>
      </c>
      <c r="C2148" s="243">
        <v>131.39053520086907</v>
      </c>
    </row>
    <row r="2149" spans="2:3" x14ac:dyDescent="0.45">
      <c r="B2149" s="244">
        <v>2086</v>
      </c>
      <c r="C2149" s="243">
        <v>107.35963335290897</v>
      </c>
    </row>
    <row r="2150" spans="2:3" x14ac:dyDescent="0.45">
      <c r="B2150" s="244">
        <v>2087</v>
      </c>
      <c r="C2150" s="243">
        <v>146.70070906154174</v>
      </c>
    </row>
    <row r="2151" spans="2:3" x14ac:dyDescent="0.45">
      <c r="B2151" s="244">
        <v>2088</v>
      </c>
      <c r="C2151" s="243">
        <v>136.85443306183345</v>
      </c>
    </row>
    <row r="2152" spans="2:3" x14ac:dyDescent="0.45">
      <c r="B2152" s="244">
        <v>2089</v>
      </c>
      <c r="C2152" s="243">
        <v>95.938265133768851</v>
      </c>
    </row>
    <row r="2153" spans="2:3" x14ac:dyDescent="0.45">
      <c r="B2153" s="244">
        <v>2090</v>
      </c>
      <c r="C2153" s="243">
        <v>93.028098227930982</v>
      </c>
    </row>
    <row r="2154" spans="2:3" x14ac:dyDescent="0.45">
      <c r="B2154" s="244">
        <v>2091</v>
      </c>
      <c r="C2154" s="243">
        <v>121.712769143483</v>
      </c>
    </row>
    <row r="2155" spans="2:3" x14ac:dyDescent="0.45">
      <c r="B2155" s="244">
        <v>2092</v>
      </c>
      <c r="C2155" s="243">
        <v>77.53130508751758</v>
      </c>
    </row>
    <row r="2156" spans="2:3" x14ac:dyDescent="0.45">
      <c r="B2156" s="244">
        <v>2093</v>
      </c>
      <c r="C2156" s="243">
        <v>126.24310570832175</v>
      </c>
    </row>
    <row r="2157" spans="2:3" x14ac:dyDescent="0.45">
      <c r="B2157" s="244">
        <v>2094</v>
      </c>
      <c r="C2157" s="243">
        <v>118.80189518493809</v>
      </c>
    </row>
    <row r="2158" spans="2:3" x14ac:dyDescent="0.45">
      <c r="B2158" s="244">
        <v>2095</v>
      </c>
      <c r="C2158" s="243">
        <v>99.217653432682425</v>
      </c>
    </row>
    <row r="2159" spans="2:3" x14ac:dyDescent="0.45">
      <c r="B2159" s="244">
        <v>2096</v>
      </c>
      <c r="C2159" s="243">
        <v>151.17974000715972</v>
      </c>
    </row>
    <row r="2160" spans="2:3" x14ac:dyDescent="0.45">
      <c r="B2160" s="244">
        <v>2097</v>
      </c>
      <c r="C2160" s="243">
        <v>117.27781573676718</v>
      </c>
    </row>
    <row r="2161" spans="2:3" x14ac:dyDescent="0.45">
      <c r="B2161" s="244">
        <v>2098</v>
      </c>
      <c r="C2161" s="243">
        <v>122.74638423227562</v>
      </c>
    </row>
    <row r="2162" spans="2:3" x14ac:dyDescent="0.45">
      <c r="B2162" s="244">
        <v>2099</v>
      </c>
      <c r="C2162" s="243">
        <v>134.2738556045783</v>
      </c>
    </row>
    <row r="2163" spans="2:3" x14ac:dyDescent="0.45">
      <c r="B2163" s="244">
        <v>2100</v>
      </c>
      <c r="C2163" s="243">
        <v>95.06550726516852</v>
      </c>
    </row>
    <row r="2164" spans="2:3" x14ac:dyDescent="0.45">
      <c r="B2164" s="244">
        <v>2101</v>
      </c>
      <c r="C2164" s="243">
        <v>117.76299797071506</v>
      </c>
    </row>
    <row r="2165" spans="2:3" x14ac:dyDescent="0.45">
      <c r="B2165" s="244">
        <v>2102</v>
      </c>
      <c r="C2165" s="243">
        <v>146.24707038737608</v>
      </c>
    </row>
    <row r="2166" spans="2:3" x14ac:dyDescent="0.45">
      <c r="B2166" s="244">
        <v>2103</v>
      </c>
      <c r="C2166" s="243">
        <v>126.22715251430131</v>
      </c>
    </row>
    <row r="2167" spans="2:3" x14ac:dyDescent="0.45">
      <c r="B2167" s="244">
        <v>2104</v>
      </c>
      <c r="C2167" s="243">
        <v>134.64663972791681</v>
      </c>
    </row>
    <row r="2168" spans="2:3" x14ac:dyDescent="0.45">
      <c r="B2168" s="244">
        <v>2105</v>
      </c>
      <c r="C2168" s="243">
        <v>141.13615724826829</v>
      </c>
    </row>
    <row r="2169" spans="2:3" x14ac:dyDescent="0.45">
      <c r="B2169" s="244">
        <v>2106</v>
      </c>
      <c r="C2169" s="243">
        <v>120.71950951413011</v>
      </c>
    </row>
    <row r="2170" spans="2:3" x14ac:dyDescent="0.45">
      <c r="B2170" s="244">
        <v>2107</v>
      </c>
      <c r="C2170" s="243">
        <v>120.4853400596791</v>
      </c>
    </row>
    <row r="2171" spans="2:3" x14ac:dyDescent="0.45">
      <c r="B2171" s="244">
        <v>2108</v>
      </c>
      <c r="C2171" s="243">
        <v>157.49429141101962</v>
      </c>
    </row>
    <row r="2172" spans="2:3" x14ac:dyDescent="0.45">
      <c r="B2172" s="244">
        <v>2109</v>
      </c>
      <c r="C2172" s="243">
        <v>107.03087486290109</v>
      </c>
    </row>
    <row r="2173" spans="2:3" x14ac:dyDescent="0.45">
      <c r="B2173" s="244">
        <v>2110</v>
      </c>
      <c r="C2173" s="243">
        <v>99.430252118860466</v>
      </c>
    </row>
    <row r="2174" spans="2:3" x14ac:dyDescent="0.45">
      <c r="B2174" s="244">
        <v>2111</v>
      </c>
      <c r="C2174" s="243">
        <v>134.08079507027273</v>
      </c>
    </row>
    <row r="2175" spans="2:3" x14ac:dyDescent="0.45">
      <c r="B2175" s="244">
        <v>2112</v>
      </c>
      <c r="C2175" s="243">
        <v>89.283224676699575</v>
      </c>
    </row>
    <row r="2176" spans="2:3" x14ac:dyDescent="0.45">
      <c r="B2176" s="244">
        <v>2113</v>
      </c>
      <c r="C2176" s="243">
        <v>105.30248275277755</v>
      </c>
    </row>
    <row r="2177" spans="2:3" x14ac:dyDescent="0.45">
      <c r="B2177" s="244">
        <v>2114</v>
      </c>
      <c r="C2177" s="243">
        <v>100.43744486919746</v>
      </c>
    </row>
    <row r="2178" spans="2:3" x14ac:dyDescent="0.45">
      <c r="B2178" s="244">
        <v>2115</v>
      </c>
      <c r="C2178" s="243">
        <v>119.51608114627034</v>
      </c>
    </row>
    <row r="2179" spans="2:3" x14ac:dyDescent="0.45">
      <c r="B2179" s="244">
        <v>2116</v>
      </c>
      <c r="C2179" s="243">
        <v>109.13453773575672</v>
      </c>
    </row>
    <row r="2180" spans="2:3" x14ac:dyDescent="0.45">
      <c r="B2180" s="244">
        <v>2117</v>
      </c>
      <c r="C2180" s="243">
        <v>113.27230971897495</v>
      </c>
    </row>
    <row r="2181" spans="2:3" x14ac:dyDescent="0.45">
      <c r="B2181" s="244">
        <v>2118</v>
      </c>
      <c r="C2181" s="243">
        <v>112.81253773138269</v>
      </c>
    </row>
    <row r="2182" spans="2:3" x14ac:dyDescent="0.45">
      <c r="B2182" s="244">
        <v>2119</v>
      </c>
      <c r="C2182" s="243">
        <v>63.472455315082414</v>
      </c>
    </row>
    <row r="2183" spans="2:3" x14ac:dyDescent="0.45">
      <c r="B2183" s="244">
        <v>2120</v>
      </c>
      <c r="C2183" s="243">
        <v>125.64853216137806</v>
      </c>
    </row>
    <row r="2184" spans="2:3" x14ac:dyDescent="0.45">
      <c r="B2184" s="244">
        <v>2121</v>
      </c>
      <c r="C2184" s="243">
        <v>114.45000743567715</v>
      </c>
    </row>
    <row r="2185" spans="2:3" x14ac:dyDescent="0.45">
      <c r="B2185" s="244">
        <v>2122</v>
      </c>
      <c r="C2185" s="243">
        <v>86.238652167620089</v>
      </c>
    </row>
    <row r="2186" spans="2:3" x14ac:dyDescent="0.45">
      <c r="B2186" s="244">
        <v>2123</v>
      </c>
      <c r="C2186" s="243">
        <v>93.646811167606884</v>
      </c>
    </row>
    <row r="2187" spans="2:3" x14ac:dyDescent="0.45">
      <c r="B2187" s="244">
        <v>2124</v>
      </c>
      <c r="C2187" s="243">
        <v>105.39881169332817</v>
      </c>
    </row>
    <row r="2188" spans="2:3" x14ac:dyDescent="0.45">
      <c r="B2188" s="244">
        <v>2125</v>
      </c>
      <c r="C2188" s="243">
        <v>140.12869315197204</v>
      </c>
    </row>
    <row r="2189" spans="2:3" x14ac:dyDescent="0.45">
      <c r="B2189" s="244">
        <v>2126</v>
      </c>
      <c r="C2189" s="243">
        <v>140.18970425251786</v>
      </c>
    </row>
    <row r="2190" spans="2:3" x14ac:dyDescent="0.45">
      <c r="B2190" s="244">
        <v>2127</v>
      </c>
      <c r="C2190" s="243">
        <v>102.8618579502713</v>
      </c>
    </row>
    <row r="2191" spans="2:3" x14ac:dyDescent="0.45">
      <c r="B2191" s="244">
        <v>2128</v>
      </c>
      <c r="C2191" s="243">
        <v>79.485399744303493</v>
      </c>
    </row>
    <row r="2192" spans="2:3" x14ac:dyDescent="0.45">
      <c r="B2192" s="244">
        <v>2129</v>
      </c>
      <c r="C2192" s="243">
        <v>89.365794639313762</v>
      </c>
    </row>
    <row r="2193" spans="2:3" x14ac:dyDescent="0.45">
      <c r="B2193" s="244">
        <v>2130</v>
      </c>
      <c r="C2193" s="243">
        <v>116.67158656992552</v>
      </c>
    </row>
    <row r="2194" spans="2:3" x14ac:dyDescent="0.45">
      <c r="B2194" s="244">
        <v>2131</v>
      </c>
      <c r="C2194" s="243">
        <v>160.47816104171932</v>
      </c>
    </row>
    <row r="2195" spans="2:3" x14ac:dyDescent="0.45">
      <c r="B2195" s="244">
        <v>2132</v>
      </c>
      <c r="C2195" s="243">
        <v>102.63312304161332</v>
      </c>
    </row>
    <row r="2196" spans="2:3" x14ac:dyDescent="0.45">
      <c r="B2196" s="244">
        <v>2133</v>
      </c>
      <c r="C2196" s="243">
        <v>104.18861652061685</v>
      </c>
    </row>
    <row r="2197" spans="2:3" x14ac:dyDescent="0.45">
      <c r="B2197" s="244">
        <v>2134</v>
      </c>
      <c r="C2197" s="243">
        <v>121.27254310077812</v>
      </c>
    </row>
    <row r="2198" spans="2:3" x14ac:dyDescent="0.45">
      <c r="B2198" s="244">
        <v>2135</v>
      </c>
      <c r="C2198" s="243">
        <v>124.4011912768474</v>
      </c>
    </row>
    <row r="2199" spans="2:3" x14ac:dyDescent="0.45">
      <c r="B2199" s="244">
        <v>2136</v>
      </c>
      <c r="C2199" s="243">
        <v>124.39837700982868</v>
      </c>
    </row>
    <row r="2200" spans="2:3" x14ac:dyDescent="0.45">
      <c r="B2200" s="244">
        <v>2137</v>
      </c>
      <c r="C2200" s="243">
        <v>150.50651266816189</v>
      </c>
    </row>
    <row r="2201" spans="2:3" x14ac:dyDescent="0.45">
      <c r="B2201" s="244">
        <v>2138</v>
      </c>
      <c r="C2201" s="243">
        <v>148.11933670090315</v>
      </c>
    </row>
    <row r="2202" spans="2:3" x14ac:dyDescent="0.45">
      <c r="B2202" s="244">
        <v>2139</v>
      </c>
      <c r="C2202" s="243">
        <v>151.58041321635648</v>
      </c>
    </row>
    <row r="2203" spans="2:3" x14ac:dyDescent="0.45">
      <c r="B2203" s="244">
        <v>2140</v>
      </c>
      <c r="C2203" s="243">
        <v>127.79262785459386</v>
      </c>
    </row>
    <row r="2204" spans="2:3" x14ac:dyDescent="0.45">
      <c r="B2204" s="244">
        <v>2141</v>
      </c>
      <c r="C2204" s="243">
        <v>136.08181847008501</v>
      </c>
    </row>
    <row r="2205" spans="2:3" x14ac:dyDescent="0.45">
      <c r="B2205" s="244">
        <v>2142</v>
      </c>
      <c r="C2205" s="243">
        <v>101.94881131238239</v>
      </c>
    </row>
    <row r="2206" spans="2:3" x14ac:dyDescent="0.45">
      <c r="B2206" s="244">
        <v>2143</v>
      </c>
      <c r="C2206" s="243">
        <v>113.03939314774995</v>
      </c>
    </row>
    <row r="2207" spans="2:3" x14ac:dyDescent="0.45">
      <c r="B2207" s="244">
        <v>2144</v>
      </c>
      <c r="C2207" s="243">
        <v>147.01661844652605</v>
      </c>
    </row>
    <row r="2208" spans="2:3" x14ac:dyDescent="0.45">
      <c r="B2208" s="244">
        <v>2145</v>
      </c>
      <c r="C2208" s="243">
        <v>122.46865211000977</v>
      </c>
    </row>
    <row r="2209" spans="2:3" x14ac:dyDescent="0.45">
      <c r="B2209" s="244">
        <v>2146</v>
      </c>
      <c r="C2209" s="243">
        <v>131.91002691620986</v>
      </c>
    </row>
    <row r="2210" spans="2:3" x14ac:dyDescent="0.45">
      <c r="B2210" s="244">
        <v>2147</v>
      </c>
      <c r="C2210" s="243">
        <v>92.546988654519339</v>
      </c>
    </row>
    <row r="2211" spans="2:3" x14ac:dyDescent="0.45">
      <c r="B2211" s="244">
        <v>2148</v>
      </c>
      <c r="C2211" s="243">
        <v>113.23355715172603</v>
      </c>
    </row>
    <row r="2212" spans="2:3" x14ac:dyDescent="0.45">
      <c r="B2212" s="244">
        <v>2149</v>
      </c>
      <c r="C2212" s="243">
        <v>144.72225988014478</v>
      </c>
    </row>
    <row r="2213" spans="2:3" x14ac:dyDescent="0.45">
      <c r="B2213" s="244">
        <v>2150</v>
      </c>
      <c r="C2213" s="243">
        <v>126.93468079493991</v>
      </c>
    </row>
    <row r="2214" spans="2:3" x14ac:dyDescent="0.45">
      <c r="B2214" s="244">
        <v>2151</v>
      </c>
      <c r="C2214" s="243">
        <v>131.6832160978004</v>
      </c>
    </row>
    <row r="2215" spans="2:3" x14ac:dyDescent="0.45">
      <c r="B2215" s="244">
        <v>2152</v>
      </c>
      <c r="C2215" s="243">
        <v>110.57253304512204</v>
      </c>
    </row>
    <row r="2216" spans="2:3" x14ac:dyDescent="0.45">
      <c r="B2216" s="244">
        <v>2153</v>
      </c>
      <c r="C2216" s="243">
        <v>74.679506099047501</v>
      </c>
    </row>
    <row r="2217" spans="2:3" x14ac:dyDescent="0.45">
      <c r="B2217" s="244">
        <v>2154</v>
      </c>
      <c r="C2217" s="243">
        <v>112.29788305043525</v>
      </c>
    </row>
    <row r="2218" spans="2:3" x14ac:dyDescent="0.45">
      <c r="B2218" s="244">
        <v>2155</v>
      </c>
      <c r="C2218" s="243">
        <v>164.1290404801785</v>
      </c>
    </row>
    <row r="2219" spans="2:3" x14ac:dyDescent="0.45">
      <c r="B2219" s="244">
        <v>2156</v>
      </c>
      <c r="C2219" s="243">
        <v>144.20259807481742</v>
      </c>
    </row>
    <row r="2220" spans="2:3" x14ac:dyDescent="0.45">
      <c r="B2220" s="244">
        <v>2157</v>
      </c>
      <c r="C2220" s="243">
        <v>116.43882852305116</v>
      </c>
    </row>
    <row r="2221" spans="2:3" x14ac:dyDescent="0.45">
      <c r="B2221" s="244">
        <v>2158</v>
      </c>
      <c r="C2221" s="243">
        <v>124.02840453265833</v>
      </c>
    </row>
    <row r="2222" spans="2:3" x14ac:dyDescent="0.45">
      <c r="B2222" s="244">
        <v>2159</v>
      </c>
      <c r="C2222" s="243">
        <v>126.6001266443749</v>
      </c>
    </row>
    <row r="2223" spans="2:3" x14ac:dyDescent="0.45">
      <c r="B2223" s="244">
        <v>2160</v>
      </c>
      <c r="C2223" s="243">
        <v>135.94820719701909</v>
      </c>
    </row>
    <row r="2224" spans="2:3" x14ac:dyDescent="0.45">
      <c r="B2224" s="244">
        <v>2161</v>
      </c>
      <c r="C2224" s="243">
        <v>96.002836726924784</v>
      </c>
    </row>
    <row r="2225" spans="2:3" x14ac:dyDescent="0.45">
      <c r="B2225" s="244">
        <v>2162</v>
      </c>
      <c r="C2225" s="243">
        <v>98.778296587070983</v>
      </c>
    </row>
    <row r="2226" spans="2:3" x14ac:dyDescent="0.45">
      <c r="B2226" s="244">
        <v>2163</v>
      </c>
      <c r="C2226" s="243">
        <v>133.2788229790734</v>
      </c>
    </row>
    <row r="2227" spans="2:3" x14ac:dyDescent="0.45">
      <c r="B2227" s="244">
        <v>2164</v>
      </c>
      <c r="C2227" s="243">
        <v>92.603012366619836</v>
      </c>
    </row>
    <row r="2228" spans="2:3" x14ac:dyDescent="0.45">
      <c r="B2228" s="244">
        <v>2165</v>
      </c>
      <c r="C2228" s="243">
        <v>100.64378840227809</v>
      </c>
    </row>
    <row r="2229" spans="2:3" x14ac:dyDescent="0.45">
      <c r="B2229" s="244">
        <v>2166</v>
      </c>
      <c r="C2229" s="243">
        <v>116.21840873943317</v>
      </c>
    </row>
    <row r="2230" spans="2:3" x14ac:dyDescent="0.45">
      <c r="B2230" s="244">
        <v>2167</v>
      </c>
      <c r="C2230" s="243">
        <v>95.328540644739348</v>
      </c>
    </row>
    <row r="2231" spans="2:3" x14ac:dyDescent="0.45">
      <c r="B2231" s="244">
        <v>2168</v>
      </c>
      <c r="C2231" s="243">
        <v>162.13307804605455</v>
      </c>
    </row>
    <row r="2232" spans="2:3" x14ac:dyDescent="0.45">
      <c r="B2232" s="244">
        <v>2169</v>
      </c>
      <c r="C2232" s="243">
        <v>116.86454153730688</v>
      </c>
    </row>
    <row r="2233" spans="2:3" x14ac:dyDescent="0.45">
      <c r="B2233" s="244">
        <v>2170</v>
      </c>
      <c r="C2233" s="243">
        <v>129.97262050632759</v>
      </c>
    </row>
    <row r="2234" spans="2:3" x14ac:dyDescent="0.45">
      <c r="B2234" s="244">
        <v>2171</v>
      </c>
      <c r="C2234" s="243">
        <v>146.17845910668078</v>
      </c>
    </row>
    <row r="2235" spans="2:3" x14ac:dyDescent="0.45">
      <c r="B2235" s="244">
        <v>2172</v>
      </c>
      <c r="C2235" s="243">
        <v>154.29398356891119</v>
      </c>
    </row>
    <row r="2236" spans="2:3" x14ac:dyDescent="0.45">
      <c r="B2236" s="244">
        <v>2173</v>
      </c>
      <c r="C2236" s="243">
        <v>129.43023540819979</v>
      </c>
    </row>
    <row r="2237" spans="2:3" x14ac:dyDescent="0.45">
      <c r="B2237" s="244">
        <v>2174</v>
      </c>
      <c r="C2237" s="243">
        <v>127.85882913065771</v>
      </c>
    </row>
    <row r="2238" spans="2:3" x14ac:dyDescent="0.45">
      <c r="B2238" s="244">
        <v>2175</v>
      </c>
      <c r="C2238" s="243">
        <v>138.5213479646705</v>
      </c>
    </row>
    <row r="2239" spans="2:3" x14ac:dyDescent="0.45">
      <c r="B2239" s="244">
        <v>2176</v>
      </c>
      <c r="C2239" s="243">
        <v>123.74413116608983</v>
      </c>
    </row>
    <row r="2240" spans="2:3" x14ac:dyDescent="0.45">
      <c r="B2240" s="244">
        <v>2177</v>
      </c>
      <c r="C2240" s="243">
        <v>149.34533803179161</v>
      </c>
    </row>
    <row r="2241" spans="2:3" x14ac:dyDescent="0.45">
      <c r="B2241" s="244">
        <v>2178</v>
      </c>
      <c r="C2241" s="243">
        <v>102.94277430391178</v>
      </c>
    </row>
    <row r="2242" spans="2:3" x14ac:dyDescent="0.45">
      <c r="B2242" s="244">
        <v>2179</v>
      </c>
      <c r="C2242" s="243">
        <v>113.20494975000719</v>
      </c>
    </row>
    <row r="2243" spans="2:3" x14ac:dyDescent="0.45">
      <c r="B2243" s="244">
        <v>2180</v>
      </c>
      <c r="C2243" s="243">
        <v>78.551293452961545</v>
      </c>
    </row>
    <row r="2244" spans="2:3" x14ac:dyDescent="0.45">
      <c r="B2244" s="244">
        <v>2181</v>
      </c>
      <c r="C2244" s="243">
        <v>106.59703258361139</v>
      </c>
    </row>
    <row r="2245" spans="2:3" x14ac:dyDescent="0.45">
      <c r="B2245" s="244">
        <v>2182</v>
      </c>
      <c r="C2245" s="243">
        <v>123.93227775528698</v>
      </c>
    </row>
    <row r="2246" spans="2:3" x14ac:dyDescent="0.45">
      <c r="B2246" s="244">
        <v>2183</v>
      </c>
      <c r="C2246" s="243">
        <v>102.08429637313905</v>
      </c>
    </row>
    <row r="2247" spans="2:3" x14ac:dyDescent="0.45">
      <c r="B2247" s="244">
        <v>2184</v>
      </c>
      <c r="C2247" s="243">
        <v>130.04458068437373</v>
      </c>
    </row>
    <row r="2248" spans="2:3" x14ac:dyDescent="0.45">
      <c r="B2248" s="244">
        <v>2185</v>
      </c>
      <c r="C2248" s="243">
        <v>118.35684119256263</v>
      </c>
    </row>
    <row r="2249" spans="2:3" x14ac:dyDescent="0.45">
      <c r="B2249" s="244">
        <v>2186</v>
      </c>
      <c r="C2249" s="243">
        <v>122.34026118553733</v>
      </c>
    </row>
    <row r="2250" spans="2:3" x14ac:dyDescent="0.45">
      <c r="B2250" s="244">
        <v>2187</v>
      </c>
      <c r="C2250" s="243">
        <v>122.61869407609422</v>
      </c>
    </row>
    <row r="2251" spans="2:3" x14ac:dyDescent="0.45">
      <c r="B2251" s="244">
        <v>2188</v>
      </c>
      <c r="C2251" s="243">
        <v>124.82458237835071</v>
      </c>
    </row>
    <row r="2252" spans="2:3" x14ac:dyDescent="0.45">
      <c r="B2252" s="244">
        <v>2189</v>
      </c>
      <c r="C2252" s="243">
        <v>84.457100094831631</v>
      </c>
    </row>
    <row r="2253" spans="2:3" x14ac:dyDescent="0.45">
      <c r="B2253" s="244">
        <v>2190</v>
      </c>
      <c r="C2253" s="243">
        <v>146.97963623155505</v>
      </c>
    </row>
    <row r="2254" spans="2:3" x14ac:dyDescent="0.45">
      <c r="B2254" s="244">
        <v>2191</v>
      </c>
      <c r="C2254" s="243">
        <v>116.71102843984457</v>
      </c>
    </row>
    <row r="2255" spans="2:3" x14ac:dyDescent="0.45">
      <c r="B2255" s="244">
        <v>2192</v>
      </c>
      <c r="C2255" s="243">
        <v>150.53896272261636</v>
      </c>
    </row>
    <row r="2256" spans="2:3" x14ac:dyDescent="0.45">
      <c r="B2256" s="244">
        <v>2193</v>
      </c>
      <c r="C2256" s="243">
        <v>166.82031238045238</v>
      </c>
    </row>
    <row r="2257" spans="2:3" x14ac:dyDescent="0.45">
      <c r="B2257" s="244">
        <v>2194</v>
      </c>
      <c r="C2257" s="243">
        <v>99.333497796523787</v>
      </c>
    </row>
    <row r="2258" spans="2:3" x14ac:dyDescent="0.45">
      <c r="B2258" s="244">
        <v>2195</v>
      </c>
      <c r="C2258" s="243">
        <v>77.770491139325344</v>
      </c>
    </row>
    <row r="2259" spans="2:3" x14ac:dyDescent="0.45">
      <c r="B2259" s="244">
        <v>2196</v>
      </c>
      <c r="C2259" s="243">
        <v>133.77400473973503</v>
      </c>
    </row>
    <row r="2260" spans="2:3" x14ac:dyDescent="0.45">
      <c r="B2260" s="244">
        <v>2197</v>
      </c>
      <c r="C2260" s="243">
        <v>127.37208663164319</v>
      </c>
    </row>
    <row r="2261" spans="2:3" x14ac:dyDescent="0.45">
      <c r="B2261" s="244">
        <v>2198</v>
      </c>
      <c r="C2261" s="243">
        <v>121.15811604818198</v>
      </c>
    </row>
    <row r="2262" spans="2:3" x14ac:dyDescent="0.45">
      <c r="B2262" s="244">
        <v>2199</v>
      </c>
      <c r="C2262" s="243">
        <v>111.24727918368654</v>
      </c>
    </row>
    <row r="2263" spans="2:3" x14ac:dyDescent="0.45">
      <c r="B2263" s="244">
        <v>2200</v>
      </c>
      <c r="C2263" s="243">
        <v>106.97550177557386</v>
      </c>
    </row>
    <row r="2264" spans="2:3" x14ac:dyDescent="0.45">
      <c r="B2264" s="244">
        <v>2201</v>
      </c>
      <c r="C2264" s="243">
        <v>139.08836771855533</v>
      </c>
    </row>
    <row r="2265" spans="2:3" x14ac:dyDescent="0.45">
      <c r="B2265" s="244">
        <v>2202</v>
      </c>
      <c r="C2265" s="243">
        <v>115.42220733630049</v>
      </c>
    </row>
    <row r="2266" spans="2:3" x14ac:dyDescent="0.45">
      <c r="B2266" s="244">
        <v>2203</v>
      </c>
      <c r="C2266" s="243">
        <v>124.13643771624362</v>
      </c>
    </row>
    <row r="2267" spans="2:3" x14ac:dyDescent="0.45">
      <c r="B2267" s="244">
        <v>2204</v>
      </c>
      <c r="C2267" s="243">
        <v>147.69768152766599</v>
      </c>
    </row>
    <row r="2268" spans="2:3" x14ac:dyDescent="0.45">
      <c r="B2268" s="244">
        <v>2205</v>
      </c>
      <c r="C2268" s="243">
        <v>136.99585755616476</v>
      </c>
    </row>
    <row r="2269" spans="2:3" x14ac:dyDescent="0.45">
      <c r="B2269" s="244">
        <v>2206</v>
      </c>
      <c r="C2269" s="243">
        <v>121.67097799900334</v>
      </c>
    </row>
    <row r="2270" spans="2:3" x14ac:dyDescent="0.45">
      <c r="B2270" s="244">
        <v>2207</v>
      </c>
      <c r="C2270" s="243">
        <v>135.59515625940747</v>
      </c>
    </row>
    <row r="2271" spans="2:3" x14ac:dyDescent="0.45">
      <c r="B2271" s="244">
        <v>2208</v>
      </c>
      <c r="C2271" s="243">
        <v>88.819071321415763</v>
      </c>
    </row>
    <row r="2272" spans="2:3" x14ac:dyDescent="0.45">
      <c r="B2272" s="244">
        <v>2209</v>
      </c>
      <c r="C2272" s="243">
        <v>93.571209002676937</v>
      </c>
    </row>
    <row r="2273" spans="2:3" x14ac:dyDescent="0.45">
      <c r="B2273" s="244">
        <v>2210</v>
      </c>
      <c r="C2273" s="243">
        <v>138.4809749907792</v>
      </c>
    </row>
    <row r="2274" spans="2:3" x14ac:dyDescent="0.45">
      <c r="B2274" s="244">
        <v>2211</v>
      </c>
      <c r="C2274" s="243">
        <v>136.59162737283071</v>
      </c>
    </row>
    <row r="2275" spans="2:3" x14ac:dyDescent="0.45">
      <c r="B2275" s="244">
        <v>2212</v>
      </c>
      <c r="C2275" s="243">
        <v>154.15710416195344</v>
      </c>
    </row>
    <row r="2276" spans="2:3" x14ac:dyDescent="0.45">
      <c r="B2276" s="244">
        <v>2213</v>
      </c>
      <c r="C2276" s="243">
        <v>140.0354474511511</v>
      </c>
    </row>
    <row r="2277" spans="2:3" x14ac:dyDescent="0.45">
      <c r="B2277" s="244">
        <v>2214</v>
      </c>
      <c r="C2277" s="243">
        <v>109.9642825715394</v>
      </c>
    </row>
    <row r="2278" spans="2:3" x14ac:dyDescent="0.45">
      <c r="B2278" s="244">
        <v>2215</v>
      </c>
      <c r="C2278" s="243">
        <v>92.891180882325813</v>
      </c>
    </row>
    <row r="2279" spans="2:3" x14ac:dyDescent="0.45">
      <c r="B2279" s="244">
        <v>2216</v>
      </c>
      <c r="C2279" s="243">
        <v>119.62255815882688</v>
      </c>
    </row>
    <row r="2280" spans="2:3" x14ac:dyDescent="0.45">
      <c r="B2280" s="244">
        <v>2217</v>
      </c>
      <c r="C2280" s="243">
        <v>115.43241433010412</v>
      </c>
    </row>
    <row r="2281" spans="2:3" x14ac:dyDescent="0.45">
      <c r="B2281" s="244">
        <v>2218</v>
      </c>
      <c r="C2281" s="243">
        <v>118.6752899351592</v>
      </c>
    </row>
    <row r="2282" spans="2:3" x14ac:dyDescent="0.45">
      <c r="B2282" s="244">
        <v>2219</v>
      </c>
      <c r="C2282" s="243">
        <v>130.93188733717545</v>
      </c>
    </row>
    <row r="2283" spans="2:3" x14ac:dyDescent="0.45">
      <c r="B2283" s="244">
        <v>2220</v>
      </c>
      <c r="C2283" s="243">
        <v>161.09347572372022</v>
      </c>
    </row>
    <row r="2284" spans="2:3" x14ac:dyDescent="0.45">
      <c r="B2284" s="244">
        <v>2221</v>
      </c>
      <c r="C2284" s="243">
        <v>147.18505040752046</v>
      </c>
    </row>
    <row r="2285" spans="2:3" x14ac:dyDescent="0.45">
      <c r="B2285" s="244">
        <v>2222</v>
      </c>
      <c r="C2285" s="243">
        <v>134.33089241182282</v>
      </c>
    </row>
    <row r="2286" spans="2:3" x14ac:dyDescent="0.45">
      <c r="B2286" s="244">
        <v>2223</v>
      </c>
      <c r="C2286" s="243">
        <v>152.92403006787984</v>
      </c>
    </row>
    <row r="2287" spans="2:3" x14ac:dyDescent="0.45">
      <c r="B2287" s="244">
        <v>2224</v>
      </c>
      <c r="C2287" s="243">
        <v>75.153146859838103</v>
      </c>
    </row>
    <row r="2288" spans="2:3" x14ac:dyDescent="0.45">
      <c r="B2288" s="244">
        <v>2225</v>
      </c>
      <c r="C2288" s="243">
        <v>172.70755399671719</v>
      </c>
    </row>
    <row r="2289" spans="2:3" x14ac:dyDescent="0.45">
      <c r="B2289" s="244">
        <v>2226</v>
      </c>
      <c r="C2289" s="243">
        <v>114.74278452763632</v>
      </c>
    </row>
    <row r="2290" spans="2:3" x14ac:dyDescent="0.45">
      <c r="B2290" s="244">
        <v>2227</v>
      </c>
      <c r="C2290" s="243">
        <v>152.07177148635614</v>
      </c>
    </row>
    <row r="2291" spans="2:3" x14ac:dyDescent="0.45">
      <c r="B2291" s="244">
        <v>2228</v>
      </c>
      <c r="C2291" s="243">
        <v>95.818489124764625</v>
      </c>
    </row>
    <row r="2292" spans="2:3" x14ac:dyDescent="0.45">
      <c r="B2292" s="244">
        <v>2229</v>
      </c>
      <c r="C2292" s="243">
        <v>123.94346359307531</v>
      </c>
    </row>
    <row r="2293" spans="2:3" x14ac:dyDescent="0.45">
      <c r="B2293" s="244">
        <v>2230</v>
      </c>
      <c r="C2293" s="243">
        <v>125.76725839818147</v>
      </c>
    </row>
    <row r="2294" spans="2:3" x14ac:dyDescent="0.45">
      <c r="B2294" s="244">
        <v>2231</v>
      </c>
      <c r="C2294" s="243">
        <v>113.89920405032721</v>
      </c>
    </row>
    <row r="2295" spans="2:3" x14ac:dyDescent="0.45">
      <c r="B2295" s="244">
        <v>2232</v>
      </c>
      <c r="C2295" s="243">
        <v>80.27249794284748</v>
      </c>
    </row>
    <row r="2296" spans="2:3" x14ac:dyDescent="0.45">
      <c r="B2296" s="244">
        <v>2233</v>
      </c>
      <c r="C2296" s="243">
        <v>68.955341556003518</v>
      </c>
    </row>
    <row r="2297" spans="2:3" x14ac:dyDescent="0.45">
      <c r="B2297" s="244">
        <v>2234</v>
      </c>
      <c r="C2297" s="243">
        <v>106.74429951668399</v>
      </c>
    </row>
    <row r="2298" spans="2:3" x14ac:dyDescent="0.45">
      <c r="B2298" s="244">
        <v>2235</v>
      </c>
      <c r="C2298" s="243">
        <v>60.270703595183875</v>
      </c>
    </row>
    <row r="2299" spans="2:3" x14ac:dyDescent="0.45">
      <c r="B2299" s="244">
        <v>2236</v>
      </c>
      <c r="C2299" s="243">
        <v>146.84949104439823</v>
      </c>
    </row>
    <row r="2300" spans="2:3" x14ac:dyDescent="0.45">
      <c r="B2300" s="244">
        <v>2237</v>
      </c>
      <c r="C2300" s="243">
        <v>125.28619312723006</v>
      </c>
    </row>
    <row r="2301" spans="2:3" x14ac:dyDescent="0.45">
      <c r="B2301" s="244">
        <v>2238</v>
      </c>
      <c r="C2301" s="243">
        <v>135.99217893627699</v>
      </c>
    </row>
    <row r="2302" spans="2:3" x14ac:dyDescent="0.45">
      <c r="B2302" s="244">
        <v>2239</v>
      </c>
      <c r="C2302" s="243">
        <v>148.3395750899588</v>
      </c>
    </row>
    <row r="2303" spans="2:3" x14ac:dyDescent="0.45">
      <c r="B2303" s="244">
        <v>2240</v>
      </c>
      <c r="C2303" s="243">
        <v>131.13713547895398</v>
      </c>
    </row>
    <row r="2304" spans="2:3" x14ac:dyDescent="0.45">
      <c r="B2304" s="244">
        <v>2241</v>
      </c>
      <c r="C2304" s="243">
        <v>150.83245424574289</v>
      </c>
    </row>
    <row r="2305" spans="2:3" x14ac:dyDescent="0.45">
      <c r="B2305" s="244">
        <v>2242</v>
      </c>
      <c r="C2305" s="243">
        <v>100.33409459707721</v>
      </c>
    </row>
    <row r="2306" spans="2:3" x14ac:dyDescent="0.45">
      <c r="B2306" s="244">
        <v>2243</v>
      </c>
      <c r="C2306" s="243">
        <v>71.189451254817868</v>
      </c>
    </row>
    <row r="2307" spans="2:3" x14ac:dyDescent="0.45">
      <c r="B2307" s="244">
        <v>2244</v>
      </c>
      <c r="C2307" s="243">
        <v>154.07685766752269</v>
      </c>
    </row>
    <row r="2308" spans="2:3" x14ac:dyDescent="0.45">
      <c r="B2308" s="244">
        <v>2245</v>
      </c>
      <c r="C2308" s="243">
        <v>114.28203674775469</v>
      </c>
    </row>
    <row r="2309" spans="2:3" x14ac:dyDescent="0.45">
      <c r="B2309" s="244">
        <v>2246</v>
      </c>
      <c r="C2309" s="243">
        <v>109.50262335737533</v>
      </c>
    </row>
    <row r="2310" spans="2:3" x14ac:dyDescent="0.45">
      <c r="B2310" s="244">
        <v>2247</v>
      </c>
      <c r="C2310" s="243">
        <v>132.91242931699639</v>
      </c>
    </row>
    <row r="2311" spans="2:3" x14ac:dyDescent="0.45">
      <c r="B2311" s="244">
        <v>2248</v>
      </c>
      <c r="C2311" s="243">
        <v>140.16928012213</v>
      </c>
    </row>
    <row r="2312" spans="2:3" x14ac:dyDescent="0.45">
      <c r="B2312" s="244">
        <v>2249</v>
      </c>
      <c r="C2312" s="243">
        <v>110.56124182609321</v>
      </c>
    </row>
    <row r="2313" spans="2:3" x14ac:dyDescent="0.45">
      <c r="B2313" s="244">
        <v>2250</v>
      </c>
      <c r="C2313" s="243">
        <v>115.59385113281633</v>
      </c>
    </row>
    <row r="2314" spans="2:3" x14ac:dyDescent="0.45">
      <c r="B2314" s="244">
        <v>2251</v>
      </c>
      <c r="C2314" s="243">
        <v>99.329705578390147</v>
      </c>
    </row>
    <row r="2315" spans="2:3" x14ac:dyDescent="0.45">
      <c r="B2315" s="244">
        <v>2252</v>
      </c>
      <c r="C2315" s="243">
        <v>154.82744089577355</v>
      </c>
    </row>
    <row r="2316" spans="2:3" x14ac:dyDescent="0.45">
      <c r="B2316" s="244">
        <v>2253</v>
      </c>
      <c r="C2316" s="243">
        <v>136.46426633874069</v>
      </c>
    </row>
    <row r="2317" spans="2:3" x14ac:dyDescent="0.45">
      <c r="B2317" s="244">
        <v>2254</v>
      </c>
      <c r="C2317" s="243">
        <v>138.50599550308539</v>
      </c>
    </row>
    <row r="2318" spans="2:3" x14ac:dyDescent="0.45">
      <c r="B2318" s="244">
        <v>2255</v>
      </c>
      <c r="C2318" s="243">
        <v>131.33965151895711</v>
      </c>
    </row>
    <row r="2319" spans="2:3" x14ac:dyDescent="0.45">
      <c r="B2319" s="244">
        <v>2256</v>
      </c>
      <c r="C2319" s="243">
        <v>120.84761643314403</v>
      </c>
    </row>
    <row r="2320" spans="2:3" x14ac:dyDescent="0.45">
      <c r="B2320" s="244">
        <v>2257</v>
      </c>
      <c r="C2320" s="243">
        <v>122.41031329261848</v>
      </c>
    </row>
    <row r="2321" spans="2:3" x14ac:dyDescent="0.45">
      <c r="B2321" s="244">
        <v>2258</v>
      </c>
      <c r="C2321" s="243">
        <v>91.826624082738903</v>
      </c>
    </row>
    <row r="2322" spans="2:3" x14ac:dyDescent="0.45">
      <c r="B2322" s="244">
        <v>2259</v>
      </c>
      <c r="C2322" s="243">
        <v>125.24750113577124</v>
      </c>
    </row>
    <row r="2323" spans="2:3" x14ac:dyDescent="0.45">
      <c r="B2323" s="244">
        <v>2260</v>
      </c>
      <c r="C2323" s="243">
        <v>145.69827775851735</v>
      </c>
    </row>
    <row r="2324" spans="2:3" x14ac:dyDescent="0.45">
      <c r="B2324" s="244">
        <v>2261</v>
      </c>
      <c r="C2324" s="243">
        <v>93.064408126238305</v>
      </c>
    </row>
    <row r="2325" spans="2:3" x14ac:dyDescent="0.45">
      <c r="B2325" s="244">
        <v>2262</v>
      </c>
      <c r="C2325" s="243">
        <v>123.60564901199399</v>
      </c>
    </row>
    <row r="2326" spans="2:3" x14ac:dyDescent="0.45">
      <c r="B2326" s="244">
        <v>2263</v>
      </c>
      <c r="C2326" s="243">
        <v>153.08605003415701</v>
      </c>
    </row>
    <row r="2327" spans="2:3" x14ac:dyDescent="0.45">
      <c r="B2327" s="244">
        <v>2264</v>
      </c>
      <c r="C2327" s="243">
        <v>102.56897897671888</v>
      </c>
    </row>
    <row r="2328" spans="2:3" x14ac:dyDescent="0.45">
      <c r="B2328" s="244">
        <v>2265</v>
      </c>
      <c r="C2328" s="243">
        <v>115.43092825532561</v>
      </c>
    </row>
    <row r="2329" spans="2:3" x14ac:dyDescent="0.45">
      <c r="B2329" s="244">
        <v>2266</v>
      </c>
      <c r="C2329" s="243">
        <v>173.21606661640396</v>
      </c>
    </row>
    <row r="2330" spans="2:3" x14ac:dyDescent="0.45">
      <c r="B2330" s="244">
        <v>2267</v>
      </c>
      <c r="C2330" s="243">
        <v>60.841760309906221</v>
      </c>
    </row>
    <row r="2331" spans="2:3" x14ac:dyDescent="0.45">
      <c r="B2331" s="244">
        <v>2268</v>
      </c>
      <c r="C2331" s="243">
        <v>159.72692043301055</v>
      </c>
    </row>
    <row r="2332" spans="2:3" x14ac:dyDescent="0.45">
      <c r="B2332" s="244">
        <v>2269</v>
      </c>
      <c r="C2332" s="243">
        <v>120.24864226456877</v>
      </c>
    </row>
    <row r="2333" spans="2:3" x14ac:dyDescent="0.45">
      <c r="B2333" s="244">
        <v>2270</v>
      </c>
      <c r="C2333" s="243">
        <v>135.51394042072786</v>
      </c>
    </row>
    <row r="2334" spans="2:3" x14ac:dyDescent="0.45">
      <c r="B2334" s="244">
        <v>2271</v>
      </c>
      <c r="C2334" s="243">
        <v>109.718059296799</v>
      </c>
    </row>
    <row r="2335" spans="2:3" x14ac:dyDescent="0.45">
      <c r="B2335" s="244">
        <v>2272</v>
      </c>
      <c r="C2335" s="243">
        <v>177.71879789503583</v>
      </c>
    </row>
    <row r="2336" spans="2:3" x14ac:dyDescent="0.45">
      <c r="B2336" s="244">
        <v>2273</v>
      </c>
      <c r="C2336" s="243">
        <v>145.21619567730011</v>
      </c>
    </row>
    <row r="2337" spans="2:3" x14ac:dyDescent="0.45">
      <c r="B2337" s="244">
        <v>2274</v>
      </c>
      <c r="C2337" s="243">
        <v>65.603544146964438</v>
      </c>
    </row>
    <row r="2338" spans="2:3" x14ac:dyDescent="0.45">
      <c r="B2338" s="244">
        <v>2275</v>
      </c>
      <c r="C2338" s="243">
        <v>112.88383406224558</v>
      </c>
    </row>
    <row r="2339" spans="2:3" x14ac:dyDescent="0.45">
      <c r="B2339" s="244">
        <v>2276</v>
      </c>
      <c r="C2339" s="243">
        <v>133.63109890249444</v>
      </c>
    </row>
    <row r="2340" spans="2:3" x14ac:dyDescent="0.45">
      <c r="B2340" s="244">
        <v>2277</v>
      </c>
      <c r="C2340" s="243">
        <v>80.640689686649608</v>
      </c>
    </row>
    <row r="2341" spans="2:3" x14ac:dyDescent="0.45">
      <c r="B2341" s="244">
        <v>2278</v>
      </c>
      <c r="C2341" s="243">
        <v>80.866130042490539</v>
      </c>
    </row>
    <row r="2342" spans="2:3" x14ac:dyDescent="0.45">
      <c r="B2342" s="244">
        <v>2279</v>
      </c>
      <c r="C2342" s="243">
        <v>105.09878013294487</v>
      </c>
    </row>
    <row r="2343" spans="2:3" x14ac:dyDescent="0.45">
      <c r="B2343" s="244">
        <v>2280</v>
      </c>
      <c r="C2343" s="243">
        <v>92.392913156544864</v>
      </c>
    </row>
    <row r="2344" spans="2:3" x14ac:dyDescent="0.45">
      <c r="B2344" s="244">
        <v>2281</v>
      </c>
      <c r="C2344" s="243">
        <v>93.572048532923958</v>
      </c>
    </row>
    <row r="2345" spans="2:3" x14ac:dyDescent="0.45">
      <c r="B2345" s="244">
        <v>2282</v>
      </c>
      <c r="C2345" s="243">
        <v>139.36722430454375</v>
      </c>
    </row>
    <row r="2346" spans="2:3" x14ac:dyDescent="0.45">
      <c r="B2346" s="244">
        <v>2283</v>
      </c>
      <c r="C2346" s="243">
        <v>132.80817769504205</v>
      </c>
    </row>
    <row r="2347" spans="2:3" x14ac:dyDescent="0.45">
      <c r="B2347" s="244">
        <v>2284</v>
      </c>
      <c r="C2347" s="243">
        <v>129.09070538209886</v>
      </c>
    </row>
    <row r="2348" spans="2:3" x14ac:dyDescent="0.45">
      <c r="B2348" s="244">
        <v>2285</v>
      </c>
      <c r="C2348" s="243">
        <v>136.52974309715341</v>
      </c>
    </row>
    <row r="2349" spans="2:3" x14ac:dyDescent="0.45">
      <c r="B2349" s="244">
        <v>2286</v>
      </c>
      <c r="C2349" s="243">
        <v>112.39485884876817</v>
      </c>
    </row>
    <row r="2350" spans="2:3" x14ac:dyDescent="0.45">
      <c r="B2350" s="244">
        <v>2287</v>
      </c>
      <c r="C2350" s="243">
        <v>103.34162210406659</v>
      </c>
    </row>
    <row r="2351" spans="2:3" x14ac:dyDescent="0.45">
      <c r="B2351" s="244">
        <v>2288</v>
      </c>
      <c r="C2351" s="243">
        <v>102.86744752724438</v>
      </c>
    </row>
    <row r="2352" spans="2:3" x14ac:dyDescent="0.45">
      <c r="B2352" s="244">
        <v>2289</v>
      </c>
      <c r="C2352" s="243">
        <v>130.7317818905511</v>
      </c>
    </row>
    <row r="2353" spans="2:3" x14ac:dyDescent="0.45">
      <c r="B2353" s="244">
        <v>2290</v>
      </c>
      <c r="C2353" s="243">
        <v>83.052915137055251</v>
      </c>
    </row>
    <row r="2354" spans="2:3" x14ac:dyDescent="0.45">
      <c r="B2354" s="244">
        <v>2291</v>
      </c>
      <c r="C2354" s="243">
        <v>126.66743000646902</v>
      </c>
    </row>
    <row r="2355" spans="2:3" x14ac:dyDescent="0.45">
      <c r="B2355" s="244">
        <v>2292</v>
      </c>
      <c r="C2355" s="243">
        <v>126.63586476713394</v>
      </c>
    </row>
    <row r="2356" spans="2:3" x14ac:dyDescent="0.45">
      <c r="B2356" s="244">
        <v>2293</v>
      </c>
      <c r="C2356" s="243">
        <v>139.81858176936697</v>
      </c>
    </row>
    <row r="2357" spans="2:3" x14ac:dyDescent="0.45">
      <c r="B2357" s="244">
        <v>2294</v>
      </c>
      <c r="C2357" s="243">
        <v>148.35059941441128</v>
      </c>
    </row>
    <row r="2358" spans="2:3" x14ac:dyDescent="0.45">
      <c r="B2358" s="244">
        <v>2295</v>
      </c>
      <c r="C2358" s="243">
        <v>122.21479309942868</v>
      </c>
    </row>
    <row r="2359" spans="2:3" x14ac:dyDescent="0.45">
      <c r="B2359" s="244">
        <v>2296</v>
      </c>
      <c r="C2359" s="243">
        <v>151.09226321021563</v>
      </c>
    </row>
    <row r="2360" spans="2:3" x14ac:dyDescent="0.45">
      <c r="B2360" s="244">
        <v>2297</v>
      </c>
      <c r="C2360" s="243">
        <v>67.77462683976762</v>
      </c>
    </row>
    <row r="2361" spans="2:3" x14ac:dyDescent="0.45">
      <c r="B2361" s="244">
        <v>2298</v>
      </c>
      <c r="C2361" s="243">
        <v>142.4965836216706</v>
      </c>
    </row>
    <row r="2362" spans="2:3" x14ac:dyDescent="0.45">
      <c r="B2362" s="244">
        <v>2299</v>
      </c>
      <c r="C2362" s="243">
        <v>118.8608084983528</v>
      </c>
    </row>
    <row r="2363" spans="2:3" x14ac:dyDescent="0.45">
      <c r="B2363" s="244">
        <v>2300</v>
      </c>
      <c r="C2363" s="243">
        <v>147.2274580187196</v>
      </c>
    </row>
    <row r="2364" spans="2:3" x14ac:dyDescent="0.45">
      <c r="B2364" s="244">
        <v>2301</v>
      </c>
      <c r="C2364" s="243">
        <v>76.246475485522495</v>
      </c>
    </row>
    <row r="2365" spans="2:3" x14ac:dyDescent="0.45">
      <c r="B2365" s="244">
        <v>2302</v>
      </c>
      <c r="C2365" s="243">
        <v>147.23979300105913</v>
      </c>
    </row>
    <row r="2366" spans="2:3" x14ac:dyDescent="0.45">
      <c r="B2366" s="244">
        <v>2303</v>
      </c>
      <c r="C2366" s="243">
        <v>128.13875965740291</v>
      </c>
    </row>
    <row r="2367" spans="2:3" x14ac:dyDescent="0.45">
      <c r="B2367" s="244">
        <v>2304</v>
      </c>
      <c r="C2367" s="243">
        <v>124.19724531279732</v>
      </c>
    </row>
    <row r="2368" spans="2:3" x14ac:dyDescent="0.45">
      <c r="B2368" s="244">
        <v>2305</v>
      </c>
      <c r="C2368" s="243">
        <v>90.043469088171406</v>
      </c>
    </row>
    <row r="2369" spans="2:3" x14ac:dyDescent="0.45">
      <c r="B2369" s="244">
        <v>2306</v>
      </c>
      <c r="C2369" s="243">
        <v>107.37936394822709</v>
      </c>
    </row>
    <row r="2370" spans="2:3" x14ac:dyDescent="0.45">
      <c r="B2370" s="244">
        <v>2307</v>
      </c>
      <c r="C2370" s="243">
        <v>125.79978548722171</v>
      </c>
    </row>
    <row r="2371" spans="2:3" x14ac:dyDescent="0.45">
      <c r="B2371" s="244">
        <v>2308</v>
      </c>
      <c r="C2371" s="243">
        <v>100.62629337929528</v>
      </c>
    </row>
    <row r="2372" spans="2:3" x14ac:dyDescent="0.45">
      <c r="B2372" s="244">
        <v>2309</v>
      </c>
      <c r="C2372" s="243">
        <v>136.82913489290416</v>
      </c>
    </row>
    <row r="2373" spans="2:3" x14ac:dyDescent="0.45">
      <c r="B2373" s="244">
        <v>2310</v>
      </c>
      <c r="C2373" s="243">
        <v>114.84130447679172</v>
      </c>
    </row>
    <row r="2374" spans="2:3" x14ac:dyDescent="0.45">
      <c r="B2374" s="244">
        <v>2311</v>
      </c>
      <c r="C2374" s="243">
        <v>116.63933330613007</v>
      </c>
    </row>
    <row r="2375" spans="2:3" x14ac:dyDescent="0.45">
      <c r="B2375" s="244">
        <v>2312</v>
      </c>
      <c r="C2375" s="243">
        <v>89.324235762243362</v>
      </c>
    </row>
    <row r="2376" spans="2:3" x14ac:dyDescent="0.45">
      <c r="B2376" s="244">
        <v>2313</v>
      </c>
      <c r="C2376" s="243">
        <v>84.289875043899713</v>
      </c>
    </row>
    <row r="2377" spans="2:3" x14ac:dyDescent="0.45">
      <c r="B2377" s="244">
        <v>2314</v>
      </c>
      <c r="C2377" s="243">
        <v>119.24926572428984</v>
      </c>
    </row>
    <row r="2378" spans="2:3" x14ac:dyDescent="0.45">
      <c r="B2378" s="244">
        <v>2315</v>
      </c>
      <c r="C2378" s="243">
        <v>63.642633124331198</v>
      </c>
    </row>
    <row r="2379" spans="2:3" x14ac:dyDescent="0.45">
      <c r="B2379" s="244">
        <v>2316</v>
      </c>
      <c r="C2379" s="243">
        <v>132.85016944112448</v>
      </c>
    </row>
    <row r="2380" spans="2:3" x14ac:dyDescent="0.45">
      <c r="B2380" s="244">
        <v>2317</v>
      </c>
      <c r="C2380" s="243">
        <v>123.97105560412271</v>
      </c>
    </row>
    <row r="2381" spans="2:3" x14ac:dyDescent="0.45">
      <c r="B2381" s="244">
        <v>2318</v>
      </c>
      <c r="C2381" s="243">
        <v>142.66876829171403</v>
      </c>
    </row>
    <row r="2382" spans="2:3" x14ac:dyDescent="0.45">
      <c r="B2382" s="244">
        <v>2319</v>
      </c>
      <c r="C2382" s="243">
        <v>127.27600096717116</v>
      </c>
    </row>
    <row r="2383" spans="2:3" x14ac:dyDescent="0.45">
      <c r="B2383" s="244">
        <v>2320</v>
      </c>
      <c r="C2383" s="243">
        <v>120.42625428056012</v>
      </c>
    </row>
    <row r="2384" spans="2:3" x14ac:dyDescent="0.45">
      <c r="B2384" s="244">
        <v>2321</v>
      </c>
      <c r="C2384" s="243">
        <v>108.73357728163667</v>
      </c>
    </row>
    <row r="2385" spans="2:3" x14ac:dyDescent="0.45">
      <c r="B2385" s="244">
        <v>2322</v>
      </c>
      <c r="C2385" s="243">
        <v>139.92687236279713</v>
      </c>
    </row>
    <row r="2386" spans="2:3" x14ac:dyDescent="0.45">
      <c r="B2386" s="244">
        <v>2323</v>
      </c>
      <c r="C2386" s="243">
        <v>99.835110528666405</v>
      </c>
    </row>
    <row r="2387" spans="2:3" x14ac:dyDescent="0.45">
      <c r="B2387" s="244">
        <v>2324</v>
      </c>
      <c r="C2387" s="243">
        <v>149.142253811459</v>
      </c>
    </row>
    <row r="2388" spans="2:3" x14ac:dyDescent="0.45">
      <c r="B2388" s="244">
        <v>2325</v>
      </c>
      <c r="C2388" s="243">
        <v>100.16832628807668</v>
      </c>
    </row>
    <row r="2389" spans="2:3" x14ac:dyDescent="0.45">
      <c r="B2389" s="244">
        <v>2326</v>
      </c>
      <c r="C2389" s="243">
        <v>173.66880373441802</v>
      </c>
    </row>
    <row r="2390" spans="2:3" x14ac:dyDescent="0.45">
      <c r="B2390" s="244">
        <v>2327</v>
      </c>
      <c r="C2390" s="243">
        <v>97.935037401423713</v>
      </c>
    </row>
    <row r="2391" spans="2:3" x14ac:dyDescent="0.45">
      <c r="B2391" s="244">
        <v>2328</v>
      </c>
      <c r="C2391" s="243">
        <v>132.85665984070087</v>
      </c>
    </row>
    <row r="2392" spans="2:3" x14ac:dyDescent="0.45">
      <c r="B2392" s="244">
        <v>2329</v>
      </c>
      <c r="C2392" s="243">
        <v>101.79009130557861</v>
      </c>
    </row>
    <row r="2393" spans="2:3" x14ac:dyDescent="0.45">
      <c r="B2393" s="244">
        <v>2330</v>
      </c>
      <c r="C2393" s="243">
        <v>82.062446039727206</v>
      </c>
    </row>
    <row r="2394" spans="2:3" x14ac:dyDescent="0.45">
      <c r="B2394" s="244">
        <v>2331</v>
      </c>
      <c r="C2394" s="243">
        <v>138.29056799688638</v>
      </c>
    </row>
    <row r="2395" spans="2:3" x14ac:dyDescent="0.45">
      <c r="B2395" s="244">
        <v>2332</v>
      </c>
      <c r="C2395" s="243">
        <v>126.83667220020614</v>
      </c>
    </row>
    <row r="2396" spans="2:3" x14ac:dyDescent="0.45">
      <c r="B2396" s="244">
        <v>2333</v>
      </c>
      <c r="C2396" s="243">
        <v>104.2145922720305</v>
      </c>
    </row>
    <row r="2397" spans="2:3" x14ac:dyDescent="0.45">
      <c r="B2397" s="244">
        <v>2334</v>
      </c>
      <c r="C2397" s="243">
        <v>130.84123212642865</v>
      </c>
    </row>
    <row r="2398" spans="2:3" x14ac:dyDescent="0.45">
      <c r="B2398" s="244">
        <v>2335</v>
      </c>
      <c r="C2398" s="243">
        <v>128.34901156505009</v>
      </c>
    </row>
    <row r="2399" spans="2:3" x14ac:dyDescent="0.45">
      <c r="B2399" s="244">
        <v>2336</v>
      </c>
      <c r="C2399" s="243">
        <v>131.53968597154588</v>
      </c>
    </row>
    <row r="2400" spans="2:3" x14ac:dyDescent="0.45">
      <c r="B2400" s="244">
        <v>2337</v>
      </c>
      <c r="C2400" s="243">
        <v>118.76322451268338</v>
      </c>
    </row>
    <row r="2401" spans="2:3" x14ac:dyDescent="0.45">
      <c r="B2401" s="244">
        <v>2338</v>
      </c>
      <c r="C2401" s="243">
        <v>126.90912654070146</v>
      </c>
    </row>
    <row r="2402" spans="2:3" x14ac:dyDescent="0.45">
      <c r="B2402" s="244">
        <v>2339</v>
      </c>
      <c r="C2402" s="243">
        <v>80.068859563995673</v>
      </c>
    </row>
    <row r="2403" spans="2:3" x14ac:dyDescent="0.45">
      <c r="B2403" s="244">
        <v>2340</v>
      </c>
      <c r="C2403" s="243">
        <v>99.215779825988392</v>
      </c>
    </row>
    <row r="2404" spans="2:3" x14ac:dyDescent="0.45">
      <c r="B2404" s="244">
        <v>2341</v>
      </c>
      <c r="C2404" s="243">
        <v>118.83848149075489</v>
      </c>
    </row>
    <row r="2405" spans="2:3" x14ac:dyDescent="0.45">
      <c r="B2405" s="244">
        <v>2342</v>
      </c>
      <c r="C2405" s="243">
        <v>85.224295485585742</v>
      </c>
    </row>
    <row r="2406" spans="2:3" x14ac:dyDescent="0.45">
      <c r="B2406" s="244">
        <v>2343</v>
      </c>
      <c r="C2406" s="243">
        <v>141.83450446486776</v>
      </c>
    </row>
    <row r="2407" spans="2:3" x14ac:dyDescent="0.45">
      <c r="B2407" s="244">
        <v>2344</v>
      </c>
      <c r="C2407" s="243">
        <v>132.29664104024525</v>
      </c>
    </row>
    <row r="2408" spans="2:3" x14ac:dyDescent="0.45">
      <c r="B2408" s="244">
        <v>2345</v>
      </c>
      <c r="C2408" s="243">
        <v>131.13892266318516</v>
      </c>
    </row>
    <row r="2409" spans="2:3" x14ac:dyDescent="0.45">
      <c r="B2409" s="244">
        <v>2346</v>
      </c>
      <c r="C2409" s="243">
        <v>122.40171112545202</v>
      </c>
    </row>
    <row r="2410" spans="2:3" x14ac:dyDescent="0.45">
      <c r="B2410" s="244">
        <v>2347</v>
      </c>
      <c r="C2410" s="243">
        <v>96.532811265323971</v>
      </c>
    </row>
    <row r="2411" spans="2:3" x14ac:dyDescent="0.45">
      <c r="B2411" s="244">
        <v>2348</v>
      </c>
      <c r="C2411" s="243">
        <v>115.34823897885266</v>
      </c>
    </row>
    <row r="2412" spans="2:3" x14ac:dyDescent="0.45">
      <c r="B2412" s="244">
        <v>2349</v>
      </c>
      <c r="C2412" s="243">
        <v>140.04469015004952</v>
      </c>
    </row>
    <row r="2413" spans="2:3" x14ac:dyDescent="0.45">
      <c r="B2413" s="244">
        <v>2350</v>
      </c>
      <c r="C2413" s="243">
        <v>138.80705352048133</v>
      </c>
    </row>
    <row r="2414" spans="2:3" x14ac:dyDescent="0.45">
      <c r="B2414" s="244">
        <v>2351</v>
      </c>
      <c r="C2414" s="243">
        <v>138.55796814327587</v>
      </c>
    </row>
    <row r="2415" spans="2:3" x14ac:dyDescent="0.45">
      <c r="B2415" s="244">
        <v>2352</v>
      </c>
      <c r="C2415" s="243">
        <v>81.311620099270073</v>
      </c>
    </row>
    <row r="2416" spans="2:3" x14ac:dyDescent="0.45">
      <c r="B2416" s="244">
        <v>2353</v>
      </c>
      <c r="C2416" s="243">
        <v>121.98276221260505</v>
      </c>
    </row>
    <row r="2417" spans="2:3" x14ac:dyDescent="0.45">
      <c r="B2417" s="244">
        <v>2354</v>
      </c>
      <c r="C2417" s="243">
        <v>114.57220353851399</v>
      </c>
    </row>
    <row r="2418" spans="2:3" x14ac:dyDescent="0.45">
      <c r="B2418" s="244">
        <v>2355</v>
      </c>
      <c r="C2418" s="243">
        <v>131.12995364299007</v>
      </c>
    </row>
    <row r="2419" spans="2:3" x14ac:dyDescent="0.45">
      <c r="B2419" s="244">
        <v>2356</v>
      </c>
      <c r="C2419" s="243">
        <v>50.908293256635631</v>
      </c>
    </row>
    <row r="2420" spans="2:3" x14ac:dyDescent="0.45">
      <c r="B2420" s="244">
        <v>2357</v>
      </c>
      <c r="C2420" s="243">
        <v>108.91082323987754</v>
      </c>
    </row>
    <row r="2421" spans="2:3" x14ac:dyDescent="0.45">
      <c r="B2421" s="244">
        <v>2358</v>
      </c>
      <c r="C2421" s="243">
        <v>84.905298802297864</v>
      </c>
    </row>
    <row r="2422" spans="2:3" x14ac:dyDescent="0.45">
      <c r="B2422" s="244">
        <v>2359</v>
      </c>
      <c r="C2422" s="243">
        <v>131.67387197464296</v>
      </c>
    </row>
    <row r="2423" spans="2:3" x14ac:dyDescent="0.45">
      <c r="B2423" s="244">
        <v>2360</v>
      </c>
      <c r="C2423" s="243">
        <v>124.6813967716034</v>
      </c>
    </row>
    <row r="2424" spans="2:3" x14ac:dyDescent="0.45">
      <c r="B2424" s="244">
        <v>2361</v>
      </c>
      <c r="C2424" s="243">
        <v>127.71567683404857</v>
      </c>
    </row>
    <row r="2425" spans="2:3" x14ac:dyDescent="0.45">
      <c r="B2425" s="244">
        <v>2362</v>
      </c>
      <c r="C2425" s="243">
        <v>91.110162585070555</v>
      </c>
    </row>
    <row r="2426" spans="2:3" x14ac:dyDescent="0.45">
      <c r="B2426" s="244">
        <v>2363</v>
      </c>
      <c r="C2426" s="243">
        <v>121.47315132131779</v>
      </c>
    </row>
    <row r="2427" spans="2:3" x14ac:dyDescent="0.45">
      <c r="B2427" s="244">
        <v>2364</v>
      </c>
      <c r="C2427" s="243">
        <v>70.37325633452356</v>
      </c>
    </row>
    <row r="2428" spans="2:3" x14ac:dyDescent="0.45">
      <c r="B2428" s="244">
        <v>2365</v>
      </c>
      <c r="C2428" s="243">
        <v>139.9558827906728</v>
      </c>
    </row>
    <row r="2429" spans="2:3" x14ac:dyDescent="0.45">
      <c r="B2429" s="244">
        <v>2366</v>
      </c>
      <c r="C2429" s="243">
        <v>111.14961321225513</v>
      </c>
    </row>
    <row r="2430" spans="2:3" x14ac:dyDescent="0.45">
      <c r="B2430" s="244">
        <v>2367</v>
      </c>
      <c r="C2430" s="243">
        <v>119.95219321087718</v>
      </c>
    </row>
    <row r="2431" spans="2:3" x14ac:dyDescent="0.45">
      <c r="B2431" s="244">
        <v>2368</v>
      </c>
      <c r="C2431" s="243">
        <v>134.03970492479783</v>
      </c>
    </row>
    <row r="2432" spans="2:3" x14ac:dyDescent="0.45">
      <c r="B2432" s="244">
        <v>2369</v>
      </c>
      <c r="C2432" s="243">
        <v>121.62110943697471</v>
      </c>
    </row>
    <row r="2433" spans="2:3" x14ac:dyDescent="0.45">
      <c r="B2433" s="244">
        <v>2370</v>
      </c>
      <c r="C2433" s="243">
        <v>158.07941649407354</v>
      </c>
    </row>
    <row r="2434" spans="2:3" x14ac:dyDescent="0.45">
      <c r="B2434" s="244">
        <v>2371</v>
      </c>
      <c r="C2434" s="243">
        <v>100.10881937950985</v>
      </c>
    </row>
    <row r="2435" spans="2:3" x14ac:dyDescent="0.45">
      <c r="B2435" s="244">
        <v>2372</v>
      </c>
      <c r="C2435" s="243">
        <v>111.71264883428883</v>
      </c>
    </row>
    <row r="2436" spans="2:3" x14ac:dyDescent="0.45">
      <c r="B2436" s="244">
        <v>2373</v>
      </c>
      <c r="C2436" s="243">
        <v>124.47371914123607</v>
      </c>
    </row>
    <row r="2437" spans="2:3" x14ac:dyDescent="0.45">
      <c r="B2437" s="244">
        <v>2374</v>
      </c>
      <c r="C2437" s="243">
        <v>164.47691735362821</v>
      </c>
    </row>
    <row r="2438" spans="2:3" x14ac:dyDescent="0.45">
      <c r="B2438" s="244">
        <v>2375</v>
      </c>
      <c r="C2438" s="243">
        <v>145.67534788006</v>
      </c>
    </row>
    <row r="2439" spans="2:3" x14ac:dyDescent="0.45">
      <c r="B2439" s="244">
        <v>2376</v>
      </c>
      <c r="C2439" s="243">
        <v>100.47667881645833</v>
      </c>
    </row>
    <row r="2440" spans="2:3" x14ac:dyDescent="0.45">
      <c r="B2440" s="244">
        <v>2377</v>
      </c>
      <c r="C2440" s="243">
        <v>91.077629197718082</v>
      </c>
    </row>
    <row r="2441" spans="2:3" x14ac:dyDescent="0.45">
      <c r="B2441" s="244">
        <v>2378</v>
      </c>
      <c r="C2441" s="243">
        <v>133.73773866595252</v>
      </c>
    </row>
    <row r="2442" spans="2:3" x14ac:dyDescent="0.45">
      <c r="B2442" s="244">
        <v>2379</v>
      </c>
      <c r="C2442" s="243">
        <v>144.21133059100467</v>
      </c>
    </row>
    <row r="2443" spans="2:3" x14ac:dyDescent="0.45">
      <c r="B2443" s="244">
        <v>2380</v>
      </c>
      <c r="C2443" s="243">
        <v>87.328429940059465</v>
      </c>
    </row>
    <row r="2444" spans="2:3" x14ac:dyDescent="0.45">
      <c r="B2444" s="244">
        <v>2381</v>
      </c>
      <c r="C2444" s="243">
        <v>129.55514431063392</v>
      </c>
    </row>
    <row r="2445" spans="2:3" x14ac:dyDescent="0.45">
      <c r="B2445" s="244">
        <v>2382</v>
      </c>
      <c r="C2445" s="243">
        <v>87.58714430454738</v>
      </c>
    </row>
    <row r="2446" spans="2:3" x14ac:dyDescent="0.45">
      <c r="B2446" s="244">
        <v>2383</v>
      </c>
      <c r="C2446" s="243">
        <v>131.14905353493506</v>
      </c>
    </row>
    <row r="2447" spans="2:3" x14ac:dyDescent="0.45">
      <c r="B2447" s="244">
        <v>2384</v>
      </c>
      <c r="C2447" s="243">
        <v>143.74239566793537</v>
      </c>
    </row>
    <row r="2448" spans="2:3" x14ac:dyDescent="0.45">
      <c r="B2448" s="244">
        <v>2385</v>
      </c>
      <c r="C2448" s="243">
        <v>138.05167903910373</v>
      </c>
    </row>
    <row r="2449" spans="2:3" x14ac:dyDescent="0.45">
      <c r="B2449" s="244">
        <v>2386</v>
      </c>
      <c r="C2449" s="243">
        <v>105.85226019642816</v>
      </c>
    </row>
    <row r="2450" spans="2:3" x14ac:dyDescent="0.45">
      <c r="B2450" s="244">
        <v>2387</v>
      </c>
      <c r="C2450" s="243">
        <v>100.01279998726525</v>
      </c>
    </row>
    <row r="2451" spans="2:3" x14ac:dyDescent="0.45">
      <c r="B2451" s="244">
        <v>2388</v>
      </c>
      <c r="C2451" s="243">
        <v>119.07674939673409</v>
      </c>
    </row>
    <row r="2452" spans="2:3" x14ac:dyDescent="0.45">
      <c r="B2452" s="244">
        <v>2389</v>
      </c>
      <c r="C2452" s="243">
        <v>142.16581559682729</v>
      </c>
    </row>
    <row r="2453" spans="2:3" x14ac:dyDescent="0.45">
      <c r="B2453" s="244">
        <v>2390</v>
      </c>
      <c r="C2453" s="243">
        <v>93.784885649965261</v>
      </c>
    </row>
    <row r="2454" spans="2:3" x14ac:dyDescent="0.45">
      <c r="B2454" s="244">
        <v>2391</v>
      </c>
      <c r="C2454" s="243">
        <v>93.418168811560108</v>
      </c>
    </row>
    <row r="2455" spans="2:3" x14ac:dyDescent="0.45">
      <c r="B2455" s="244">
        <v>2392</v>
      </c>
      <c r="C2455" s="243">
        <v>128.98449454190734</v>
      </c>
    </row>
    <row r="2456" spans="2:3" x14ac:dyDescent="0.45">
      <c r="B2456" s="244">
        <v>2393</v>
      </c>
      <c r="C2456" s="243">
        <v>161.9737482309323</v>
      </c>
    </row>
    <row r="2457" spans="2:3" x14ac:dyDescent="0.45">
      <c r="B2457" s="244">
        <v>2394</v>
      </c>
      <c r="C2457" s="243">
        <v>178.0087921191697</v>
      </c>
    </row>
    <row r="2458" spans="2:3" x14ac:dyDescent="0.45">
      <c r="B2458" s="244">
        <v>2395</v>
      </c>
      <c r="C2458" s="243">
        <v>116.73094348796972</v>
      </c>
    </row>
    <row r="2459" spans="2:3" x14ac:dyDescent="0.45">
      <c r="B2459" s="244">
        <v>2396</v>
      </c>
      <c r="C2459" s="243">
        <v>104.22826570090156</v>
      </c>
    </row>
    <row r="2460" spans="2:3" x14ac:dyDescent="0.45">
      <c r="B2460" s="244">
        <v>2397</v>
      </c>
      <c r="C2460" s="243">
        <v>127.48659885933368</v>
      </c>
    </row>
    <row r="2461" spans="2:3" x14ac:dyDescent="0.45">
      <c r="B2461" s="244">
        <v>2398</v>
      </c>
      <c r="C2461" s="243">
        <v>70.919126390418455</v>
      </c>
    </row>
    <row r="2462" spans="2:3" x14ac:dyDescent="0.45">
      <c r="B2462" s="244">
        <v>2399</v>
      </c>
      <c r="C2462" s="243">
        <v>126.09045277720679</v>
      </c>
    </row>
    <row r="2463" spans="2:3" x14ac:dyDescent="0.45">
      <c r="B2463" s="244">
        <v>2400</v>
      </c>
      <c r="C2463" s="243">
        <v>112.01534659726761</v>
      </c>
    </row>
    <row r="2464" spans="2:3" x14ac:dyDescent="0.45">
      <c r="B2464" s="244">
        <v>2401</v>
      </c>
      <c r="C2464" s="243">
        <v>132.09460446421241</v>
      </c>
    </row>
    <row r="2465" spans="2:3" x14ac:dyDescent="0.45">
      <c r="B2465" s="244">
        <v>2402</v>
      </c>
      <c r="C2465" s="243">
        <v>119.32746223914603</v>
      </c>
    </row>
    <row r="2466" spans="2:3" x14ac:dyDescent="0.45">
      <c r="B2466" s="244">
        <v>2403</v>
      </c>
      <c r="C2466" s="243">
        <v>119.90036050954065</v>
      </c>
    </row>
    <row r="2467" spans="2:3" x14ac:dyDescent="0.45">
      <c r="B2467" s="244">
        <v>2404</v>
      </c>
      <c r="C2467" s="243">
        <v>138.49774590712155</v>
      </c>
    </row>
    <row r="2468" spans="2:3" x14ac:dyDescent="0.45">
      <c r="B2468" s="244">
        <v>2405</v>
      </c>
      <c r="C2468" s="243">
        <v>139.70525649412349</v>
      </c>
    </row>
    <row r="2469" spans="2:3" x14ac:dyDescent="0.45">
      <c r="B2469" s="244">
        <v>2406</v>
      </c>
      <c r="C2469" s="243">
        <v>144.11110557443075</v>
      </c>
    </row>
    <row r="2470" spans="2:3" x14ac:dyDescent="0.45">
      <c r="B2470" s="244">
        <v>2407</v>
      </c>
      <c r="C2470" s="243">
        <v>137.42258901426885</v>
      </c>
    </row>
    <row r="2471" spans="2:3" x14ac:dyDescent="0.45">
      <c r="B2471" s="244">
        <v>2408</v>
      </c>
      <c r="C2471" s="243">
        <v>105.52845054722617</v>
      </c>
    </row>
    <row r="2472" spans="2:3" x14ac:dyDescent="0.45">
      <c r="B2472" s="244">
        <v>2409</v>
      </c>
      <c r="C2472" s="243">
        <v>110.51235848837874</v>
      </c>
    </row>
    <row r="2473" spans="2:3" x14ac:dyDescent="0.45">
      <c r="B2473" s="244">
        <v>2410</v>
      </c>
      <c r="C2473" s="243">
        <v>104.12091305918527</v>
      </c>
    </row>
    <row r="2474" spans="2:3" x14ac:dyDescent="0.45">
      <c r="B2474" s="244">
        <v>2411</v>
      </c>
      <c r="C2474" s="243">
        <v>98.458352110672223</v>
      </c>
    </row>
    <row r="2475" spans="2:3" x14ac:dyDescent="0.45">
      <c r="B2475" s="244">
        <v>2412</v>
      </c>
      <c r="C2475" s="243">
        <v>121.85108517315057</v>
      </c>
    </row>
    <row r="2476" spans="2:3" x14ac:dyDescent="0.45">
      <c r="B2476" s="244">
        <v>2413</v>
      </c>
      <c r="C2476" s="243">
        <v>145.91705196389046</v>
      </c>
    </row>
    <row r="2477" spans="2:3" x14ac:dyDescent="0.45">
      <c r="B2477" s="244">
        <v>2414</v>
      </c>
      <c r="C2477" s="243">
        <v>130.58890132800823</v>
      </c>
    </row>
    <row r="2478" spans="2:3" x14ac:dyDescent="0.45">
      <c r="B2478" s="244">
        <v>2415</v>
      </c>
      <c r="C2478" s="243">
        <v>102.55507465363942</v>
      </c>
    </row>
    <row r="2479" spans="2:3" x14ac:dyDescent="0.45">
      <c r="B2479" s="244">
        <v>2416</v>
      </c>
      <c r="C2479" s="243">
        <v>89.036068218649746</v>
      </c>
    </row>
    <row r="2480" spans="2:3" x14ac:dyDescent="0.45">
      <c r="B2480" s="244">
        <v>2417</v>
      </c>
      <c r="C2480" s="243">
        <v>145.36644796219565</v>
      </c>
    </row>
    <row r="2481" spans="2:3" x14ac:dyDescent="0.45">
      <c r="B2481" s="244">
        <v>2418</v>
      </c>
      <c r="C2481" s="243">
        <v>104.94430805124517</v>
      </c>
    </row>
    <row r="2482" spans="2:3" x14ac:dyDescent="0.45">
      <c r="B2482" s="244">
        <v>2419</v>
      </c>
      <c r="C2482" s="243">
        <v>113.46747467154457</v>
      </c>
    </row>
    <row r="2483" spans="2:3" x14ac:dyDescent="0.45">
      <c r="B2483" s="244">
        <v>2420</v>
      </c>
      <c r="C2483" s="243">
        <v>140.19292996728842</v>
      </c>
    </row>
    <row r="2484" spans="2:3" x14ac:dyDescent="0.45">
      <c r="B2484" s="244">
        <v>2421</v>
      </c>
      <c r="C2484" s="243">
        <v>109.07406587238299</v>
      </c>
    </row>
    <row r="2485" spans="2:3" x14ac:dyDescent="0.45">
      <c r="B2485" s="244">
        <v>2422</v>
      </c>
      <c r="C2485" s="243">
        <v>121.45598750485216</v>
      </c>
    </row>
    <row r="2486" spans="2:3" x14ac:dyDescent="0.45">
      <c r="B2486" s="244">
        <v>2423</v>
      </c>
      <c r="C2486" s="243">
        <v>111.68125360409178</v>
      </c>
    </row>
    <row r="2487" spans="2:3" x14ac:dyDescent="0.45">
      <c r="B2487" s="244">
        <v>2424</v>
      </c>
      <c r="C2487" s="243">
        <v>121.19368140894052</v>
      </c>
    </row>
    <row r="2488" spans="2:3" x14ac:dyDescent="0.45">
      <c r="B2488" s="244">
        <v>2425</v>
      </c>
      <c r="C2488" s="243">
        <v>142.55674548617378</v>
      </c>
    </row>
    <row r="2489" spans="2:3" x14ac:dyDescent="0.45">
      <c r="B2489" s="244">
        <v>2426</v>
      </c>
      <c r="C2489" s="243">
        <v>144.09975347632502</v>
      </c>
    </row>
    <row r="2490" spans="2:3" x14ac:dyDescent="0.45">
      <c r="B2490" s="244">
        <v>2427</v>
      </c>
      <c r="C2490" s="243">
        <v>102.81227663284071</v>
      </c>
    </row>
    <row r="2491" spans="2:3" x14ac:dyDescent="0.45">
      <c r="B2491" s="244">
        <v>2428</v>
      </c>
      <c r="C2491" s="243">
        <v>133.67117270959227</v>
      </c>
    </row>
    <row r="2492" spans="2:3" x14ac:dyDescent="0.45">
      <c r="B2492" s="244">
        <v>2429</v>
      </c>
      <c r="C2492" s="243">
        <v>80.390605282779291</v>
      </c>
    </row>
    <row r="2493" spans="2:3" x14ac:dyDescent="0.45">
      <c r="B2493" s="244">
        <v>2430</v>
      </c>
      <c r="C2493" s="243">
        <v>79.548485859932384</v>
      </c>
    </row>
    <row r="2494" spans="2:3" x14ac:dyDescent="0.45">
      <c r="B2494" s="244">
        <v>2431</v>
      </c>
      <c r="C2494" s="243">
        <v>189.30552047763058</v>
      </c>
    </row>
    <row r="2495" spans="2:3" x14ac:dyDescent="0.45">
      <c r="B2495" s="244">
        <v>2432</v>
      </c>
      <c r="C2495" s="243">
        <v>85.456290907356802</v>
      </c>
    </row>
    <row r="2496" spans="2:3" x14ac:dyDescent="0.45">
      <c r="B2496" s="244">
        <v>2433</v>
      </c>
      <c r="C2496" s="243">
        <v>116.94351397126125</v>
      </c>
    </row>
    <row r="2497" spans="2:3" x14ac:dyDescent="0.45">
      <c r="B2497" s="244">
        <v>2434</v>
      </c>
      <c r="C2497" s="243">
        <v>103.87219039423444</v>
      </c>
    </row>
    <row r="2498" spans="2:3" x14ac:dyDescent="0.45">
      <c r="B2498" s="244">
        <v>2435</v>
      </c>
      <c r="C2498" s="243">
        <v>115.70946912540164</v>
      </c>
    </row>
    <row r="2499" spans="2:3" x14ac:dyDescent="0.45">
      <c r="B2499" s="244">
        <v>2436</v>
      </c>
      <c r="C2499" s="243">
        <v>85.69359069956289</v>
      </c>
    </row>
    <row r="2500" spans="2:3" x14ac:dyDescent="0.45">
      <c r="B2500" s="244">
        <v>2437</v>
      </c>
      <c r="C2500" s="243">
        <v>109.70293696236371</v>
      </c>
    </row>
    <row r="2501" spans="2:3" x14ac:dyDescent="0.45">
      <c r="B2501" s="244">
        <v>2438</v>
      </c>
      <c r="C2501" s="243">
        <v>93.895514870413962</v>
      </c>
    </row>
    <row r="2502" spans="2:3" x14ac:dyDescent="0.45">
      <c r="B2502" s="244">
        <v>2439</v>
      </c>
      <c r="C2502" s="243">
        <v>98.324265446267049</v>
      </c>
    </row>
    <row r="2503" spans="2:3" x14ac:dyDescent="0.45">
      <c r="B2503" s="244">
        <v>2440</v>
      </c>
      <c r="C2503" s="243">
        <v>134.25344605652111</v>
      </c>
    </row>
    <row r="2504" spans="2:3" x14ac:dyDescent="0.45">
      <c r="B2504" s="244">
        <v>2441</v>
      </c>
      <c r="C2504" s="243">
        <v>123.4964778303586</v>
      </c>
    </row>
    <row r="2505" spans="2:3" x14ac:dyDescent="0.45">
      <c r="B2505" s="244">
        <v>2442</v>
      </c>
      <c r="C2505" s="243">
        <v>106.23484269081723</v>
      </c>
    </row>
    <row r="2506" spans="2:3" x14ac:dyDescent="0.45">
      <c r="B2506" s="244">
        <v>2443</v>
      </c>
      <c r="C2506" s="243">
        <v>172.64764605484388</v>
      </c>
    </row>
    <row r="2507" spans="2:3" x14ac:dyDescent="0.45">
      <c r="B2507" s="244">
        <v>2444</v>
      </c>
      <c r="C2507" s="243">
        <v>139.77499390616873</v>
      </c>
    </row>
    <row r="2508" spans="2:3" x14ac:dyDescent="0.45">
      <c r="B2508" s="244">
        <v>2445</v>
      </c>
      <c r="C2508" s="243">
        <v>129.18696415248689</v>
      </c>
    </row>
    <row r="2509" spans="2:3" x14ac:dyDescent="0.45">
      <c r="B2509" s="244">
        <v>2446</v>
      </c>
      <c r="C2509" s="243">
        <v>98.613439627750367</v>
      </c>
    </row>
    <row r="2510" spans="2:3" x14ac:dyDescent="0.45">
      <c r="B2510" s="244">
        <v>2447</v>
      </c>
      <c r="C2510" s="243">
        <v>118.21342947125399</v>
      </c>
    </row>
    <row r="2511" spans="2:3" x14ac:dyDescent="0.45">
      <c r="B2511" s="244">
        <v>2448</v>
      </c>
      <c r="C2511" s="243">
        <v>165.75272790754605</v>
      </c>
    </row>
    <row r="2512" spans="2:3" x14ac:dyDescent="0.45">
      <c r="B2512" s="244">
        <v>2449</v>
      </c>
      <c r="C2512" s="243">
        <v>153.38643442811036</v>
      </c>
    </row>
    <row r="2513" spans="2:3" x14ac:dyDescent="0.45">
      <c r="B2513" s="244">
        <v>2450</v>
      </c>
      <c r="C2513" s="243">
        <v>152.27560295604425</v>
      </c>
    </row>
    <row r="2514" spans="2:3" x14ac:dyDescent="0.45">
      <c r="B2514" s="244">
        <v>2451</v>
      </c>
      <c r="C2514" s="243">
        <v>91.397839343718204</v>
      </c>
    </row>
    <row r="2515" spans="2:3" x14ac:dyDescent="0.45">
      <c r="B2515" s="244">
        <v>2452</v>
      </c>
      <c r="C2515" s="243">
        <v>114.50053755873139</v>
      </c>
    </row>
    <row r="2516" spans="2:3" x14ac:dyDescent="0.45">
      <c r="B2516" s="244">
        <v>2453</v>
      </c>
      <c r="C2516" s="243">
        <v>80.635096133343296</v>
      </c>
    </row>
    <row r="2517" spans="2:3" x14ac:dyDescent="0.45">
      <c r="B2517" s="244">
        <v>2454</v>
      </c>
      <c r="C2517" s="243">
        <v>88.640384860928037</v>
      </c>
    </row>
    <row r="2518" spans="2:3" x14ac:dyDescent="0.45">
      <c r="B2518" s="244">
        <v>2455</v>
      </c>
      <c r="C2518" s="243">
        <v>135.89545272466981</v>
      </c>
    </row>
    <row r="2519" spans="2:3" x14ac:dyDescent="0.45">
      <c r="B2519" s="244">
        <v>2456</v>
      </c>
      <c r="C2519" s="243">
        <v>98.440743122669403</v>
      </c>
    </row>
    <row r="2520" spans="2:3" x14ac:dyDescent="0.45">
      <c r="B2520" s="244">
        <v>2457</v>
      </c>
      <c r="C2520" s="243">
        <v>137.18617182634398</v>
      </c>
    </row>
    <row r="2521" spans="2:3" x14ac:dyDescent="0.45">
      <c r="B2521" s="244">
        <v>2458</v>
      </c>
      <c r="C2521" s="243">
        <v>96.3767922491825</v>
      </c>
    </row>
    <row r="2522" spans="2:3" x14ac:dyDescent="0.45">
      <c r="B2522" s="244">
        <v>2459</v>
      </c>
      <c r="C2522" s="243">
        <v>129.43659145923738</v>
      </c>
    </row>
    <row r="2523" spans="2:3" x14ac:dyDescent="0.45">
      <c r="B2523" s="244">
        <v>2460</v>
      </c>
      <c r="C2523" s="243">
        <v>118.59380388929502</v>
      </c>
    </row>
    <row r="2524" spans="2:3" x14ac:dyDescent="0.45">
      <c r="B2524" s="244">
        <v>2461</v>
      </c>
      <c r="C2524" s="243">
        <v>110.19538163782249</v>
      </c>
    </row>
    <row r="2525" spans="2:3" x14ac:dyDescent="0.45">
      <c r="B2525" s="244">
        <v>2462</v>
      </c>
      <c r="C2525" s="243">
        <v>71.452120315365761</v>
      </c>
    </row>
    <row r="2526" spans="2:3" x14ac:dyDescent="0.45">
      <c r="B2526" s="244">
        <v>2463</v>
      </c>
      <c r="C2526" s="243">
        <v>126.42625459990488</v>
      </c>
    </row>
    <row r="2527" spans="2:3" x14ac:dyDescent="0.45">
      <c r="B2527" s="244">
        <v>2464</v>
      </c>
      <c r="C2527" s="243">
        <v>153.6656215156807</v>
      </c>
    </row>
    <row r="2528" spans="2:3" x14ac:dyDescent="0.45">
      <c r="B2528" s="244">
        <v>2465</v>
      </c>
      <c r="C2528" s="243">
        <v>109.36642601341086</v>
      </c>
    </row>
    <row r="2529" spans="2:3" x14ac:dyDescent="0.45">
      <c r="B2529" s="244">
        <v>2466</v>
      </c>
      <c r="C2529" s="243">
        <v>88.744026974853568</v>
      </c>
    </row>
    <row r="2530" spans="2:3" x14ac:dyDescent="0.45">
      <c r="B2530" s="244">
        <v>2467</v>
      </c>
      <c r="C2530" s="243">
        <v>140.39023916975066</v>
      </c>
    </row>
    <row r="2531" spans="2:3" x14ac:dyDescent="0.45">
      <c r="B2531" s="244">
        <v>2468</v>
      </c>
      <c r="C2531" s="243">
        <v>113.00086270874786</v>
      </c>
    </row>
    <row r="2532" spans="2:3" x14ac:dyDescent="0.45">
      <c r="B2532" s="244">
        <v>2469</v>
      </c>
      <c r="C2532" s="243">
        <v>142.88086673443502</v>
      </c>
    </row>
    <row r="2533" spans="2:3" x14ac:dyDescent="0.45">
      <c r="B2533" s="244">
        <v>2470</v>
      </c>
      <c r="C2533" s="243">
        <v>164.76595664350555</v>
      </c>
    </row>
    <row r="2534" spans="2:3" x14ac:dyDescent="0.45">
      <c r="B2534" s="244">
        <v>2471</v>
      </c>
      <c r="C2534" s="243">
        <v>123.50752077321913</v>
      </c>
    </row>
    <row r="2535" spans="2:3" x14ac:dyDescent="0.45">
      <c r="B2535" s="244">
        <v>2472</v>
      </c>
      <c r="C2535" s="243">
        <v>100.83117786753098</v>
      </c>
    </row>
    <row r="2536" spans="2:3" x14ac:dyDescent="0.45">
      <c r="B2536" s="244">
        <v>2473</v>
      </c>
      <c r="C2536" s="243">
        <v>119.28366656064165</v>
      </c>
    </row>
    <row r="2537" spans="2:3" x14ac:dyDescent="0.45">
      <c r="B2537" s="244">
        <v>2474</v>
      </c>
      <c r="C2537" s="243">
        <v>105.28900590981662</v>
      </c>
    </row>
    <row r="2538" spans="2:3" x14ac:dyDescent="0.45">
      <c r="B2538" s="244">
        <v>2475</v>
      </c>
      <c r="C2538" s="243">
        <v>143.85697803747783</v>
      </c>
    </row>
    <row r="2539" spans="2:3" x14ac:dyDescent="0.45">
      <c r="B2539" s="244">
        <v>2476</v>
      </c>
      <c r="C2539" s="243">
        <v>101.12754087862788</v>
      </c>
    </row>
    <row r="2540" spans="2:3" x14ac:dyDescent="0.45">
      <c r="B2540" s="244">
        <v>2477</v>
      </c>
      <c r="C2540" s="243">
        <v>115.49524282033852</v>
      </c>
    </row>
    <row r="2541" spans="2:3" x14ac:dyDescent="0.45">
      <c r="B2541" s="244">
        <v>2478</v>
      </c>
      <c r="C2541" s="243">
        <v>150.30026462479617</v>
      </c>
    </row>
    <row r="2542" spans="2:3" x14ac:dyDescent="0.45">
      <c r="B2542" s="244">
        <v>2479</v>
      </c>
      <c r="C2542" s="243">
        <v>83.971353873410465</v>
      </c>
    </row>
    <row r="2543" spans="2:3" x14ac:dyDescent="0.45">
      <c r="B2543" s="244">
        <v>2480</v>
      </c>
      <c r="C2543" s="243">
        <v>115.66086835038172</v>
      </c>
    </row>
    <row r="2544" spans="2:3" x14ac:dyDescent="0.45">
      <c r="B2544" s="244">
        <v>2481</v>
      </c>
      <c r="C2544" s="243">
        <v>64.070900352651691</v>
      </c>
    </row>
    <row r="2545" spans="2:3" x14ac:dyDescent="0.45">
      <c r="B2545" s="244">
        <v>2482</v>
      </c>
      <c r="C2545" s="243">
        <v>149.07093034426893</v>
      </c>
    </row>
    <row r="2546" spans="2:3" x14ac:dyDescent="0.45">
      <c r="B2546" s="244">
        <v>2483</v>
      </c>
      <c r="C2546" s="243">
        <v>104.40758305768897</v>
      </c>
    </row>
    <row r="2547" spans="2:3" x14ac:dyDescent="0.45">
      <c r="B2547" s="244">
        <v>2484</v>
      </c>
      <c r="C2547" s="243">
        <v>147.5181391797322</v>
      </c>
    </row>
    <row r="2548" spans="2:3" x14ac:dyDescent="0.45">
      <c r="B2548" s="244">
        <v>2485</v>
      </c>
      <c r="C2548" s="243">
        <v>122.72651679982611</v>
      </c>
    </row>
    <row r="2549" spans="2:3" x14ac:dyDescent="0.45">
      <c r="B2549" s="244">
        <v>2486</v>
      </c>
      <c r="C2549" s="243">
        <v>112.81410578449474</v>
      </c>
    </row>
    <row r="2550" spans="2:3" x14ac:dyDescent="0.45">
      <c r="B2550" s="244">
        <v>2487</v>
      </c>
      <c r="C2550" s="243">
        <v>110.26732968997769</v>
      </c>
    </row>
    <row r="2551" spans="2:3" x14ac:dyDescent="0.45">
      <c r="B2551" s="244">
        <v>2488</v>
      </c>
      <c r="C2551" s="243">
        <v>95.338562448899125</v>
      </c>
    </row>
    <row r="2552" spans="2:3" x14ac:dyDescent="0.45">
      <c r="B2552" s="244">
        <v>2489</v>
      </c>
      <c r="C2552" s="243">
        <v>111.30550508000849</v>
      </c>
    </row>
    <row r="2553" spans="2:3" x14ac:dyDescent="0.45">
      <c r="B2553" s="244">
        <v>2490</v>
      </c>
      <c r="C2553" s="243">
        <v>91.718276267218613</v>
      </c>
    </row>
    <row r="2554" spans="2:3" x14ac:dyDescent="0.45">
      <c r="B2554" s="244">
        <v>2491</v>
      </c>
      <c r="C2554" s="243">
        <v>138.51657384723967</v>
      </c>
    </row>
    <row r="2555" spans="2:3" x14ac:dyDescent="0.45">
      <c r="B2555" s="244">
        <v>2492</v>
      </c>
      <c r="C2555" s="243">
        <v>104.91893664246287</v>
      </c>
    </row>
    <row r="2556" spans="2:3" x14ac:dyDescent="0.45">
      <c r="B2556" s="244">
        <v>2493</v>
      </c>
      <c r="C2556" s="243">
        <v>174.93720258625737</v>
      </c>
    </row>
    <row r="2557" spans="2:3" x14ac:dyDescent="0.45">
      <c r="B2557" s="244">
        <v>2494</v>
      </c>
      <c r="C2557" s="243">
        <v>101.47255048244087</v>
      </c>
    </row>
    <row r="2558" spans="2:3" x14ac:dyDescent="0.45">
      <c r="B2558" s="244">
        <v>2495</v>
      </c>
      <c r="C2558" s="243">
        <v>94.883141503403863</v>
      </c>
    </row>
    <row r="2559" spans="2:3" x14ac:dyDescent="0.45">
      <c r="B2559" s="244">
        <v>2496</v>
      </c>
      <c r="C2559" s="243">
        <v>136.7811024305272</v>
      </c>
    </row>
    <row r="2560" spans="2:3" x14ac:dyDescent="0.45">
      <c r="B2560" s="244">
        <v>2497</v>
      </c>
      <c r="C2560" s="243">
        <v>98.445501230879898</v>
      </c>
    </row>
    <row r="2561" spans="2:3" x14ac:dyDescent="0.45">
      <c r="B2561" s="244">
        <v>2498</v>
      </c>
      <c r="C2561" s="243">
        <v>145.80620777214622</v>
      </c>
    </row>
    <row r="2562" spans="2:3" x14ac:dyDescent="0.45">
      <c r="B2562" s="244">
        <v>2499</v>
      </c>
      <c r="C2562" s="243">
        <v>121.28118019017987</v>
      </c>
    </row>
    <row r="2563" spans="2:3" x14ac:dyDescent="0.45">
      <c r="B2563" s="244">
        <v>2500</v>
      </c>
      <c r="C2563" s="243">
        <v>135.67654016449646</v>
      </c>
    </row>
    <row r="2564" spans="2:3" x14ac:dyDescent="0.45">
      <c r="B2564" s="244">
        <v>2501</v>
      </c>
      <c r="C2564" s="243">
        <v>105.96146368778754</v>
      </c>
    </row>
    <row r="2565" spans="2:3" x14ac:dyDescent="0.45">
      <c r="B2565" s="244">
        <v>2502</v>
      </c>
      <c r="C2565" s="243">
        <v>97.489418900620777</v>
      </c>
    </row>
    <row r="2566" spans="2:3" x14ac:dyDescent="0.45">
      <c r="B2566" s="244">
        <v>2503</v>
      </c>
      <c r="C2566" s="243">
        <v>141.59118602412266</v>
      </c>
    </row>
    <row r="2567" spans="2:3" x14ac:dyDescent="0.45">
      <c r="B2567" s="244">
        <v>2504</v>
      </c>
      <c r="C2567" s="243">
        <v>139.58977006947623</v>
      </c>
    </row>
    <row r="2568" spans="2:3" x14ac:dyDescent="0.45">
      <c r="B2568" s="244">
        <v>2505</v>
      </c>
      <c r="C2568" s="243">
        <v>112.03667299210838</v>
      </c>
    </row>
    <row r="2569" spans="2:3" x14ac:dyDescent="0.45">
      <c r="B2569" s="244">
        <v>2506</v>
      </c>
      <c r="C2569" s="243">
        <v>142.39353341834973</v>
      </c>
    </row>
    <row r="2570" spans="2:3" x14ac:dyDescent="0.45">
      <c r="B2570" s="244">
        <v>2507</v>
      </c>
      <c r="C2570" s="243">
        <v>136.17813145075692</v>
      </c>
    </row>
    <row r="2571" spans="2:3" x14ac:dyDescent="0.45">
      <c r="B2571" s="244">
        <v>2508</v>
      </c>
      <c r="C2571" s="243">
        <v>138.43536092624933</v>
      </c>
    </row>
    <row r="2572" spans="2:3" x14ac:dyDescent="0.45">
      <c r="B2572" s="244">
        <v>2509</v>
      </c>
      <c r="C2572" s="243">
        <v>67.877729702767454</v>
      </c>
    </row>
    <row r="2573" spans="2:3" x14ac:dyDescent="0.45">
      <c r="B2573" s="244">
        <v>2510</v>
      </c>
      <c r="C2573" s="243">
        <v>165.75720116878966</v>
      </c>
    </row>
    <row r="2574" spans="2:3" x14ac:dyDescent="0.45">
      <c r="B2574" s="244">
        <v>2511</v>
      </c>
      <c r="C2574" s="243">
        <v>130.98399484802212</v>
      </c>
    </row>
    <row r="2575" spans="2:3" x14ac:dyDescent="0.45">
      <c r="B2575" s="244">
        <v>2512</v>
      </c>
      <c r="C2575" s="243">
        <v>139.65683986570434</v>
      </c>
    </row>
    <row r="2576" spans="2:3" x14ac:dyDescent="0.45">
      <c r="B2576" s="244">
        <v>2513</v>
      </c>
      <c r="C2576" s="243">
        <v>112.40370933196688</v>
      </c>
    </row>
    <row r="2577" spans="2:3" x14ac:dyDescent="0.45">
      <c r="B2577" s="244">
        <v>2514</v>
      </c>
      <c r="C2577" s="243">
        <v>130.62052931136373</v>
      </c>
    </row>
    <row r="2578" spans="2:3" x14ac:dyDescent="0.45">
      <c r="B2578" s="244">
        <v>2515</v>
      </c>
      <c r="C2578" s="243">
        <v>131.34763009046165</v>
      </c>
    </row>
    <row r="2579" spans="2:3" x14ac:dyDescent="0.45">
      <c r="B2579" s="244">
        <v>2516</v>
      </c>
      <c r="C2579" s="243">
        <v>124.01684427823434</v>
      </c>
    </row>
    <row r="2580" spans="2:3" x14ac:dyDescent="0.45">
      <c r="B2580" s="244">
        <v>2517</v>
      </c>
      <c r="C2580" s="243">
        <v>141.36314512745292</v>
      </c>
    </row>
    <row r="2581" spans="2:3" x14ac:dyDescent="0.45">
      <c r="B2581" s="244">
        <v>2518</v>
      </c>
      <c r="C2581" s="243">
        <v>143.11603634630291</v>
      </c>
    </row>
    <row r="2582" spans="2:3" x14ac:dyDescent="0.45">
      <c r="B2582" s="244">
        <v>2519</v>
      </c>
      <c r="C2582" s="243">
        <v>126.91273291081529</v>
      </c>
    </row>
    <row r="2583" spans="2:3" x14ac:dyDescent="0.45">
      <c r="B2583" s="244">
        <v>2520</v>
      </c>
      <c r="C2583" s="243">
        <v>123.83418000265816</v>
      </c>
    </row>
    <row r="2584" spans="2:3" x14ac:dyDescent="0.45">
      <c r="B2584" s="244">
        <v>2521</v>
      </c>
      <c r="C2584" s="243">
        <v>99.338542768161687</v>
      </c>
    </row>
    <row r="2585" spans="2:3" x14ac:dyDescent="0.45">
      <c r="B2585" s="244">
        <v>2522</v>
      </c>
      <c r="C2585" s="243">
        <v>116.00379903799413</v>
      </c>
    </row>
    <row r="2586" spans="2:3" x14ac:dyDescent="0.45">
      <c r="B2586" s="244">
        <v>2523</v>
      </c>
      <c r="C2586" s="243">
        <v>73.944408583959273</v>
      </c>
    </row>
    <row r="2587" spans="2:3" x14ac:dyDescent="0.45">
      <c r="B2587" s="244">
        <v>2524</v>
      </c>
      <c r="C2587" s="243">
        <v>122.89070086474527</v>
      </c>
    </row>
    <row r="2588" spans="2:3" x14ac:dyDescent="0.45">
      <c r="B2588" s="244">
        <v>2525</v>
      </c>
      <c r="C2588" s="243">
        <v>119.5599553597078</v>
      </c>
    </row>
    <row r="2589" spans="2:3" x14ac:dyDescent="0.45">
      <c r="B2589" s="244">
        <v>2526</v>
      </c>
      <c r="C2589" s="243">
        <v>154.96609332347973</v>
      </c>
    </row>
    <row r="2590" spans="2:3" x14ac:dyDescent="0.45">
      <c r="B2590" s="244">
        <v>2527</v>
      </c>
      <c r="C2590" s="243">
        <v>95.30586884718295</v>
      </c>
    </row>
    <row r="2591" spans="2:3" x14ac:dyDescent="0.45">
      <c r="B2591" s="244">
        <v>2528</v>
      </c>
      <c r="C2591" s="243">
        <v>148.8105375607494</v>
      </c>
    </row>
    <row r="2592" spans="2:3" x14ac:dyDescent="0.45">
      <c r="B2592" s="244">
        <v>2529</v>
      </c>
      <c r="C2592" s="243">
        <v>119.48544046851521</v>
      </c>
    </row>
    <row r="2593" spans="2:3" x14ac:dyDescent="0.45">
      <c r="B2593" s="244">
        <v>2530</v>
      </c>
      <c r="C2593" s="243">
        <v>155.72947638606061</v>
      </c>
    </row>
    <row r="2594" spans="2:3" x14ac:dyDescent="0.45">
      <c r="B2594" s="244">
        <v>2531</v>
      </c>
      <c r="C2594" s="243">
        <v>90.271019933967381</v>
      </c>
    </row>
    <row r="2595" spans="2:3" x14ac:dyDescent="0.45">
      <c r="B2595" s="244">
        <v>2532</v>
      </c>
      <c r="C2595" s="243">
        <v>108.97058015875616</v>
      </c>
    </row>
    <row r="2596" spans="2:3" x14ac:dyDescent="0.45">
      <c r="B2596" s="244">
        <v>2533</v>
      </c>
      <c r="C2596" s="243">
        <v>101.58609932481535</v>
      </c>
    </row>
    <row r="2597" spans="2:3" x14ac:dyDescent="0.45">
      <c r="B2597" s="244">
        <v>2534</v>
      </c>
      <c r="C2597" s="243">
        <v>92.840610204724541</v>
      </c>
    </row>
    <row r="2598" spans="2:3" x14ac:dyDescent="0.45">
      <c r="B2598" s="244">
        <v>2535</v>
      </c>
      <c r="C2598" s="243">
        <v>103.94669744594739</v>
      </c>
    </row>
    <row r="2599" spans="2:3" x14ac:dyDescent="0.45">
      <c r="B2599" s="244">
        <v>2536</v>
      </c>
      <c r="C2599" s="243">
        <v>94.445374480357856</v>
      </c>
    </row>
    <row r="2600" spans="2:3" x14ac:dyDescent="0.45">
      <c r="B2600" s="244">
        <v>2537</v>
      </c>
      <c r="C2600" s="243">
        <v>90.986381301255136</v>
      </c>
    </row>
    <row r="2601" spans="2:3" x14ac:dyDescent="0.45">
      <c r="B2601" s="244">
        <v>2538</v>
      </c>
      <c r="C2601" s="243">
        <v>112.57735370516055</v>
      </c>
    </row>
    <row r="2602" spans="2:3" x14ac:dyDescent="0.45">
      <c r="B2602" s="244">
        <v>2539</v>
      </c>
      <c r="C2602" s="243">
        <v>113.8510582595288</v>
      </c>
    </row>
    <row r="2603" spans="2:3" x14ac:dyDescent="0.45">
      <c r="B2603" s="244">
        <v>2540</v>
      </c>
      <c r="C2603" s="243">
        <v>163.54470996920634</v>
      </c>
    </row>
    <row r="2604" spans="2:3" x14ac:dyDescent="0.45">
      <c r="B2604" s="244">
        <v>2541</v>
      </c>
      <c r="C2604" s="243">
        <v>128.11350124320569</v>
      </c>
    </row>
    <row r="2605" spans="2:3" x14ac:dyDescent="0.45">
      <c r="B2605" s="244">
        <v>2542</v>
      </c>
      <c r="C2605" s="243">
        <v>109.97584438586793</v>
      </c>
    </row>
    <row r="2606" spans="2:3" x14ac:dyDescent="0.45">
      <c r="B2606" s="244">
        <v>2543</v>
      </c>
      <c r="C2606" s="243">
        <v>138.50392840527016</v>
      </c>
    </row>
    <row r="2607" spans="2:3" x14ac:dyDescent="0.45">
      <c r="B2607" s="244">
        <v>2544</v>
      </c>
      <c r="C2607" s="243">
        <v>128.76994792063866</v>
      </c>
    </row>
    <row r="2608" spans="2:3" x14ac:dyDescent="0.45">
      <c r="B2608" s="244">
        <v>2545</v>
      </c>
      <c r="C2608" s="243">
        <v>114.40108329069429</v>
      </c>
    </row>
    <row r="2609" spans="2:3" x14ac:dyDescent="0.45">
      <c r="B2609" s="244">
        <v>2546</v>
      </c>
      <c r="C2609" s="243">
        <v>124.7387580989745</v>
      </c>
    </row>
    <row r="2610" spans="2:3" x14ac:dyDescent="0.45">
      <c r="B2610" s="244">
        <v>2547</v>
      </c>
      <c r="C2610" s="243">
        <v>105.12787733152757</v>
      </c>
    </row>
    <row r="2611" spans="2:3" x14ac:dyDescent="0.45">
      <c r="B2611" s="244">
        <v>2548</v>
      </c>
      <c r="C2611" s="243">
        <v>133.621724320439</v>
      </c>
    </row>
    <row r="2612" spans="2:3" x14ac:dyDescent="0.45">
      <c r="B2612" s="244">
        <v>2549</v>
      </c>
      <c r="C2612" s="243">
        <v>108.69587606351948</v>
      </c>
    </row>
    <row r="2613" spans="2:3" x14ac:dyDescent="0.45">
      <c r="B2613" s="244">
        <v>2550</v>
      </c>
      <c r="C2613" s="243">
        <v>133.51533778180965</v>
      </c>
    </row>
    <row r="2614" spans="2:3" x14ac:dyDescent="0.45">
      <c r="B2614" s="244">
        <v>2551</v>
      </c>
      <c r="C2614" s="243">
        <v>128.76795268046581</v>
      </c>
    </row>
    <row r="2615" spans="2:3" x14ac:dyDescent="0.45">
      <c r="B2615" s="244">
        <v>2552</v>
      </c>
      <c r="C2615" s="243">
        <v>114.62445934841213</v>
      </c>
    </row>
    <row r="2616" spans="2:3" x14ac:dyDescent="0.45">
      <c r="B2616" s="244">
        <v>2553</v>
      </c>
      <c r="C2616" s="243">
        <v>91.856415726308995</v>
      </c>
    </row>
    <row r="2617" spans="2:3" x14ac:dyDescent="0.45">
      <c r="B2617" s="244">
        <v>2554</v>
      </c>
      <c r="C2617" s="243">
        <v>139.78201767213707</v>
      </c>
    </row>
    <row r="2618" spans="2:3" x14ac:dyDescent="0.45">
      <c r="B2618" s="244">
        <v>2555</v>
      </c>
      <c r="C2618" s="243">
        <v>89.351534887864304</v>
      </c>
    </row>
    <row r="2619" spans="2:3" x14ac:dyDescent="0.45">
      <c r="B2619" s="244">
        <v>2556</v>
      </c>
      <c r="C2619" s="243">
        <v>164.82593212016388</v>
      </c>
    </row>
    <row r="2620" spans="2:3" x14ac:dyDescent="0.45">
      <c r="B2620" s="244">
        <v>2557</v>
      </c>
      <c r="C2620" s="243">
        <v>97.870397747295726</v>
      </c>
    </row>
    <row r="2621" spans="2:3" x14ac:dyDescent="0.45">
      <c r="B2621" s="244">
        <v>2558</v>
      </c>
      <c r="C2621" s="243">
        <v>129.4256309154016</v>
      </c>
    </row>
    <row r="2622" spans="2:3" x14ac:dyDescent="0.45">
      <c r="B2622" s="244">
        <v>2559</v>
      </c>
      <c r="C2622" s="243">
        <v>122.11119762930403</v>
      </c>
    </row>
    <row r="2623" spans="2:3" x14ac:dyDescent="0.45">
      <c r="B2623" s="244">
        <v>2560</v>
      </c>
      <c r="C2623" s="243">
        <v>162.07867975511454</v>
      </c>
    </row>
    <row r="2624" spans="2:3" x14ac:dyDescent="0.45">
      <c r="B2624" s="244">
        <v>2561</v>
      </c>
      <c r="C2624" s="243">
        <v>154.07011158113917</v>
      </c>
    </row>
    <row r="2625" spans="2:3" x14ac:dyDescent="0.45">
      <c r="B2625" s="244">
        <v>2562</v>
      </c>
      <c r="C2625" s="243">
        <v>139.27485910121715</v>
      </c>
    </row>
    <row r="2626" spans="2:3" x14ac:dyDescent="0.45">
      <c r="B2626" s="244">
        <v>2563</v>
      </c>
      <c r="C2626" s="243">
        <v>131.84023349670471</v>
      </c>
    </row>
    <row r="2627" spans="2:3" x14ac:dyDescent="0.45">
      <c r="B2627" s="244">
        <v>2564</v>
      </c>
      <c r="C2627" s="243">
        <v>149.32735182731525</v>
      </c>
    </row>
    <row r="2628" spans="2:3" x14ac:dyDescent="0.45">
      <c r="B2628" s="244">
        <v>2565</v>
      </c>
      <c r="C2628" s="243">
        <v>146.91734269092808</v>
      </c>
    </row>
    <row r="2629" spans="2:3" x14ac:dyDescent="0.45">
      <c r="B2629" s="244">
        <v>2566</v>
      </c>
      <c r="C2629" s="243">
        <v>124.85129223543301</v>
      </c>
    </row>
    <row r="2630" spans="2:3" x14ac:dyDescent="0.45">
      <c r="B2630" s="244">
        <v>2567</v>
      </c>
      <c r="C2630" s="243">
        <v>136.10155962583278</v>
      </c>
    </row>
    <row r="2631" spans="2:3" x14ac:dyDescent="0.45">
      <c r="B2631" s="244">
        <v>2568</v>
      </c>
      <c r="C2631" s="243">
        <v>127.79834260440748</v>
      </c>
    </row>
    <row r="2632" spans="2:3" x14ac:dyDescent="0.45">
      <c r="B2632" s="244">
        <v>2569</v>
      </c>
      <c r="C2632" s="243">
        <v>111.19638338717219</v>
      </c>
    </row>
    <row r="2633" spans="2:3" x14ac:dyDescent="0.45">
      <c r="B2633" s="244">
        <v>2570</v>
      </c>
      <c r="C2633" s="243">
        <v>110.56933599384054</v>
      </c>
    </row>
    <row r="2634" spans="2:3" x14ac:dyDescent="0.45">
      <c r="B2634" s="244">
        <v>2571</v>
      </c>
      <c r="C2634" s="243">
        <v>120.30757507269409</v>
      </c>
    </row>
    <row r="2635" spans="2:3" x14ac:dyDescent="0.45">
      <c r="B2635" s="244">
        <v>2572</v>
      </c>
      <c r="C2635" s="243">
        <v>82.443860237494761</v>
      </c>
    </row>
    <row r="2636" spans="2:3" x14ac:dyDescent="0.45">
      <c r="B2636" s="244">
        <v>2573</v>
      </c>
      <c r="C2636" s="243">
        <v>86.441522327935914</v>
      </c>
    </row>
    <row r="2637" spans="2:3" x14ac:dyDescent="0.45">
      <c r="B2637" s="244">
        <v>2574</v>
      </c>
      <c r="C2637" s="243">
        <v>111.35404860900751</v>
      </c>
    </row>
    <row r="2638" spans="2:3" x14ac:dyDescent="0.45">
      <c r="B2638" s="244">
        <v>2575</v>
      </c>
      <c r="C2638" s="243">
        <v>119.01459534358372</v>
      </c>
    </row>
    <row r="2639" spans="2:3" x14ac:dyDescent="0.45">
      <c r="B2639" s="244">
        <v>2576</v>
      </c>
      <c r="C2639" s="243">
        <v>140.29259641692201</v>
      </c>
    </row>
    <row r="2640" spans="2:3" x14ac:dyDescent="0.45">
      <c r="B2640" s="244">
        <v>2577</v>
      </c>
      <c r="C2640" s="243">
        <v>123.67795452841926</v>
      </c>
    </row>
    <row r="2641" spans="2:3" x14ac:dyDescent="0.45">
      <c r="B2641" s="244">
        <v>2578</v>
      </c>
      <c r="C2641" s="243">
        <v>152.50533214031918</v>
      </c>
    </row>
    <row r="2642" spans="2:3" x14ac:dyDescent="0.45">
      <c r="B2642" s="244">
        <v>2579</v>
      </c>
      <c r="C2642" s="243">
        <v>82.37079439732878</v>
      </c>
    </row>
    <row r="2643" spans="2:3" x14ac:dyDescent="0.45">
      <c r="B2643" s="244">
        <v>2580</v>
      </c>
      <c r="C2643" s="243">
        <v>118.77361283638581</v>
      </c>
    </row>
    <row r="2644" spans="2:3" x14ac:dyDescent="0.45">
      <c r="B2644" s="244">
        <v>2581</v>
      </c>
      <c r="C2644" s="243">
        <v>94.130139745815583</v>
      </c>
    </row>
    <row r="2645" spans="2:3" x14ac:dyDescent="0.45">
      <c r="B2645" s="244">
        <v>2582</v>
      </c>
      <c r="C2645" s="243">
        <v>121.67055454691517</v>
      </c>
    </row>
    <row r="2646" spans="2:3" x14ac:dyDescent="0.45">
      <c r="B2646" s="244">
        <v>2583</v>
      </c>
      <c r="C2646" s="243">
        <v>148.99936429857544</v>
      </c>
    </row>
    <row r="2647" spans="2:3" x14ac:dyDescent="0.45">
      <c r="B2647" s="244">
        <v>2584</v>
      </c>
      <c r="C2647" s="243">
        <v>139.74438635845831</v>
      </c>
    </row>
    <row r="2648" spans="2:3" x14ac:dyDescent="0.45">
      <c r="B2648" s="244">
        <v>2585</v>
      </c>
      <c r="C2648" s="243">
        <v>164.21870208875924</v>
      </c>
    </row>
    <row r="2649" spans="2:3" x14ac:dyDescent="0.45">
      <c r="B2649" s="244">
        <v>2586</v>
      </c>
      <c r="C2649" s="243">
        <v>110.9192163438297</v>
      </c>
    </row>
    <row r="2650" spans="2:3" x14ac:dyDescent="0.45">
      <c r="B2650" s="244">
        <v>2587</v>
      </c>
      <c r="C2650" s="243">
        <v>156.49711706062061</v>
      </c>
    </row>
    <row r="2651" spans="2:3" x14ac:dyDescent="0.45">
      <c r="B2651" s="244">
        <v>2588</v>
      </c>
      <c r="C2651" s="243">
        <v>105.07971912962728</v>
      </c>
    </row>
    <row r="2652" spans="2:3" x14ac:dyDescent="0.45">
      <c r="B2652" s="244">
        <v>2589</v>
      </c>
      <c r="C2652" s="243">
        <v>120.23873929022308</v>
      </c>
    </row>
    <row r="2653" spans="2:3" x14ac:dyDescent="0.45">
      <c r="B2653" s="244">
        <v>2590</v>
      </c>
      <c r="C2653" s="243">
        <v>130.6984527267303</v>
      </c>
    </row>
    <row r="2654" spans="2:3" x14ac:dyDescent="0.45">
      <c r="B2654" s="244">
        <v>2591</v>
      </c>
      <c r="C2654" s="243">
        <v>98.323651655783934</v>
      </c>
    </row>
    <row r="2655" spans="2:3" x14ac:dyDescent="0.45">
      <c r="B2655" s="244">
        <v>2592</v>
      </c>
      <c r="C2655" s="243">
        <v>112.39041636604509</v>
      </c>
    </row>
    <row r="2656" spans="2:3" x14ac:dyDescent="0.45">
      <c r="B2656" s="244">
        <v>2593</v>
      </c>
      <c r="C2656" s="243">
        <v>109.3067684603723</v>
      </c>
    </row>
    <row r="2657" spans="2:3" x14ac:dyDescent="0.45">
      <c r="B2657" s="244">
        <v>2594</v>
      </c>
      <c r="C2657" s="243">
        <v>143.22371009194043</v>
      </c>
    </row>
    <row r="2658" spans="2:3" x14ac:dyDescent="0.45">
      <c r="B2658" s="244">
        <v>2595</v>
      </c>
      <c r="C2658" s="243">
        <v>142.72312629104545</v>
      </c>
    </row>
    <row r="2659" spans="2:3" x14ac:dyDescent="0.45">
      <c r="B2659" s="244">
        <v>2596</v>
      </c>
      <c r="C2659" s="243">
        <v>101.96968972399794</v>
      </c>
    </row>
    <row r="2660" spans="2:3" x14ac:dyDescent="0.45">
      <c r="B2660" s="244">
        <v>2597</v>
      </c>
      <c r="C2660" s="243">
        <v>94.470413238781418</v>
      </c>
    </row>
    <row r="2661" spans="2:3" x14ac:dyDescent="0.45">
      <c r="B2661" s="244">
        <v>2598</v>
      </c>
      <c r="C2661" s="243">
        <v>120.76863307320829</v>
      </c>
    </row>
    <row r="2662" spans="2:3" x14ac:dyDescent="0.45">
      <c r="B2662" s="244">
        <v>2599</v>
      </c>
      <c r="C2662" s="243">
        <v>140.40489971547979</v>
      </c>
    </row>
    <row r="2663" spans="2:3" x14ac:dyDescent="0.45">
      <c r="B2663" s="244">
        <v>2600</v>
      </c>
      <c r="C2663" s="243">
        <v>135.22701275597913</v>
      </c>
    </row>
    <row r="2664" spans="2:3" x14ac:dyDescent="0.45">
      <c r="B2664" s="244">
        <v>2601</v>
      </c>
      <c r="C2664" s="243">
        <v>136.51665922931619</v>
      </c>
    </row>
    <row r="2665" spans="2:3" x14ac:dyDescent="0.45">
      <c r="B2665" s="244">
        <v>2602</v>
      </c>
      <c r="C2665" s="243">
        <v>120.18073905469511</v>
      </c>
    </row>
    <row r="2666" spans="2:3" x14ac:dyDescent="0.45">
      <c r="B2666" s="244">
        <v>2603</v>
      </c>
      <c r="C2666" s="243">
        <v>101.92646675676642</v>
      </c>
    </row>
    <row r="2667" spans="2:3" x14ac:dyDescent="0.45">
      <c r="B2667" s="244">
        <v>2604</v>
      </c>
      <c r="C2667" s="243">
        <v>102.99499688062834</v>
      </c>
    </row>
    <row r="2668" spans="2:3" x14ac:dyDescent="0.45">
      <c r="B2668" s="244">
        <v>2605</v>
      </c>
      <c r="C2668" s="243">
        <v>103.85741469476417</v>
      </c>
    </row>
    <row r="2669" spans="2:3" x14ac:dyDescent="0.45">
      <c r="B2669" s="244">
        <v>2606</v>
      </c>
      <c r="C2669" s="243">
        <v>119.81899183681463</v>
      </c>
    </row>
    <row r="2670" spans="2:3" x14ac:dyDescent="0.45">
      <c r="B2670" s="244">
        <v>2607</v>
      </c>
      <c r="C2670" s="243">
        <v>150.77789594783292</v>
      </c>
    </row>
    <row r="2671" spans="2:3" x14ac:dyDescent="0.45">
      <c r="B2671" s="244">
        <v>2608</v>
      </c>
      <c r="C2671" s="243">
        <v>118.71527959410001</v>
      </c>
    </row>
    <row r="2672" spans="2:3" x14ac:dyDescent="0.45">
      <c r="B2672" s="244">
        <v>2609</v>
      </c>
      <c r="C2672" s="243">
        <v>131.19943480329741</v>
      </c>
    </row>
    <row r="2673" spans="2:3" x14ac:dyDescent="0.45">
      <c r="B2673" s="244">
        <v>2610</v>
      </c>
      <c r="C2673" s="243">
        <v>148.18113803985401</v>
      </c>
    </row>
    <row r="2674" spans="2:3" x14ac:dyDescent="0.45">
      <c r="B2674" s="244">
        <v>2611</v>
      </c>
      <c r="C2674" s="243">
        <v>94.698289078299837</v>
      </c>
    </row>
    <row r="2675" spans="2:3" x14ac:dyDescent="0.45">
      <c r="B2675" s="244">
        <v>2612</v>
      </c>
      <c r="C2675" s="243">
        <v>129.98582802426668</v>
      </c>
    </row>
    <row r="2676" spans="2:3" x14ac:dyDescent="0.45">
      <c r="B2676" s="244">
        <v>2613</v>
      </c>
      <c r="C2676" s="243">
        <v>114.09845704010512</v>
      </c>
    </row>
    <row r="2677" spans="2:3" x14ac:dyDescent="0.45">
      <c r="B2677" s="244">
        <v>2614</v>
      </c>
      <c r="C2677" s="243">
        <v>117.61215067967144</v>
      </c>
    </row>
    <row r="2678" spans="2:3" x14ac:dyDescent="0.45">
      <c r="B2678" s="244">
        <v>2615</v>
      </c>
      <c r="C2678" s="243">
        <v>108.08739531286493</v>
      </c>
    </row>
    <row r="2679" spans="2:3" x14ac:dyDescent="0.45">
      <c r="B2679" s="244">
        <v>2616</v>
      </c>
      <c r="C2679" s="243">
        <v>106.59537762110482</v>
      </c>
    </row>
    <row r="2680" spans="2:3" x14ac:dyDescent="0.45">
      <c r="B2680" s="244">
        <v>2617</v>
      </c>
      <c r="C2680" s="243">
        <v>158.34705532747424</v>
      </c>
    </row>
    <row r="2681" spans="2:3" x14ac:dyDescent="0.45">
      <c r="B2681" s="244">
        <v>2618</v>
      </c>
      <c r="C2681" s="243">
        <v>105.03132803435764</v>
      </c>
    </row>
    <row r="2682" spans="2:3" x14ac:dyDescent="0.45">
      <c r="B2682" s="244">
        <v>2619</v>
      </c>
      <c r="C2682" s="243">
        <v>112.005328646552</v>
      </c>
    </row>
    <row r="2683" spans="2:3" x14ac:dyDescent="0.45">
      <c r="B2683" s="244">
        <v>2620</v>
      </c>
      <c r="C2683" s="243">
        <v>132.75602882791452</v>
      </c>
    </row>
    <row r="2684" spans="2:3" x14ac:dyDescent="0.45">
      <c r="B2684" s="244">
        <v>2621</v>
      </c>
      <c r="C2684" s="243">
        <v>97.278144449274919</v>
      </c>
    </row>
    <row r="2685" spans="2:3" x14ac:dyDescent="0.45">
      <c r="B2685" s="244">
        <v>2622</v>
      </c>
      <c r="C2685" s="243">
        <v>123.54610484847144</v>
      </c>
    </row>
    <row r="2686" spans="2:3" x14ac:dyDescent="0.45">
      <c r="B2686" s="244">
        <v>2623</v>
      </c>
      <c r="C2686" s="243">
        <v>140.9078741380593</v>
      </c>
    </row>
    <row r="2687" spans="2:3" x14ac:dyDescent="0.45">
      <c r="B2687" s="244">
        <v>2624</v>
      </c>
      <c r="C2687" s="243">
        <v>100.23496812407288</v>
      </c>
    </row>
    <row r="2688" spans="2:3" x14ac:dyDescent="0.45">
      <c r="B2688" s="244">
        <v>2625</v>
      </c>
      <c r="C2688" s="243">
        <v>89.892307413493199</v>
      </c>
    </row>
    <row r="2689" spans="2:3" x14ac:dyDescent="0.45">
      <c r="B2689" s="244">
        <v>2626</v>
      </c>
      <c r="C2689" s="243">
        <v>111.32175991878809</v>
      </c>
    </row>
    <row r="2690" spans="2:3" x14ac:dyDescent="0.45">
      <c r="B2690" s="244">
        <v>2627</v>
      </c>
      <c r="C2690" s="243">
        <v>116.56028750286387</v>
      </c>
    </row>
    <row r="2691" spans="2:3" x14ac:dyDescent="0.45">
      <c r="B2691" s="244">
        <v>2628</v>
      </c>
      <c r="C2691" s="243">
        <v>134.35353820801586</v>
      </c>
    </row>
    <row r="2692" spans="2:3" x14ac:dyDescent="0.45">
      <c r="B2692" s="244">
        <v>2629</v>
      </c>
      <c r="C2692" s="243">
        <v>91.052981258836525</v>
      </c>
    </row>
    <row r="2693" spans="2:3" x14ac:dyDescent="0.45">
      <c r="B2693" s="244">
        <v>2630</v>
      </c>
      <c r="C2693" s="243">
        <v>134.20304244692639</v>
      </c>
    </row>
    <row r="2694" spans="2:3" x14ac:dyDescent="0.45">
      <c r="B2694" s="244">
        <v>2631</v>
      </c>
      <c r="C2694" s="243">
        <v>122.13270131300247</v>
      </c>
    </row>
    <row r="2695" spans="2:3" x14ac:dyDescent="0.45">
      <c r="B2695" s="244">
        <v>2632</v>
      </c>
      <c r="C2695" s="243">
        <v>111.29601583436292</v>
      </c>
    </row>
    <row r="2696" spans="2:3" x14ac:dyDescent="0.45">
      <c r="B2696" s="244">
        <v>2633</v>
      </c>
      <c r="C2696" s="243">
        <v>102.53165837617718</v>
      </c>
    </row>
    <row r="2697" spans="2:3" x14ac:dyDescent="0.45">
      <c r="B2697" s="244">
        <v>2634</v>
      </c>
      <c r="C2697" s="243">
        <v>128.5085223366446</v>
      </c>
    </row>
    <row r="2698" spans="2:3" x14ac:dyDescent="0.45">
      <c r="B2698" s="244">
        <v>2635</v>
      </c>
      <c r="C2698" s="243">
        <v>118.95014970011658</v>
      </c>
    </row>
    <row r="2699" spans="2:3" x14ac:dyDescent="0.45">
      <c r="B2699" s="244">
        <v>2636</v>
      </c>
      <c r="C2699" s="243">
        <v>124.97590460540077</v>
      </c>
    </row>
    <row r="2700" spans="2:3" x14ac:dyDescent="0.45">
      <c r="B2700" s="244">
        <v>2637</v>
      </c>
      <c r="C2700" s="243">
        <v>143.98033540495314</v>
      </c>
    </row>
    <row r="2701" spans="2:3" x14ac:dyDescent="0.45">
      <c r="B2701" s="244">
        <v>2638</v>
      </c>
      <c r="C2701" s="243">
        <v>137.82745553433944</v>
      </c>
    </row>
    <row r="2702" spans="2:3" x14ac:dyDescent="0.45">
      <c r="B2702" s="244">
        <v>2639</v>
      </c>
      <c r="C2702" s="243">
        <v>120.65299338565187</v>
      </c>
    </row>
    <row r="2703" spans="2:3" x14ac:dyDescent="0.45">
      <c r="B2703" s="244">
        <v>2640</v>
      </c>
      <c r="C2703" s="243">
        <v>118.92210866382507</v>
      </c>
    </row>
    <row r="2704" spans="2:3" x14ac:dyDescent="0.45">
      <c r="B2704" s="244">
        <v>2641</v>
      </c>
      <c r="C2704" s="243">
        <v>144.99248007161941</v>
      </c>
    </row>
    <row r="2705" spans="2:3" x14ac:dyDescent="0.45">
      <c r="B2705" s="244">
        <v>2642</v>
      </c>
      <c r="C2705" s="243">
        <v>98.782753612589318</v>
      </c>
    </row>
    <row r="2706" spans="2:3" x14ac:dyDescent="0.45">
      <c r="B2706" s="244">
        <v>2643</v>
      </c>
      <c r="C2706" s="243">
        <v>99.283296240411488</v>
      </c>
    </row>
    <row r="2707" spans="2:3" x14ac:dyDescent="0.45">
      <c r="B2707" s="244">
        <v>2644</v>
      </c>
      <c r="C2707" s="243">
        <v>99.107322668576131</v>
      </c>
    </row>
    <row r="2708" spans="2:3" x14ac:dyDescent="0.45">
      <c r="B2708" s="244">
        <v>2645</v>
      </c>
      <c r="C2708" s="243">
        <v>69.752541368920973</v>
      </c>
    </row>
    <row r="2709" spans="2:3" x14ac:dyDescent="0.45">
      <c r="B2709" s="244">
        <v>2646</v>
      </c>
      <c r="C2709" s="243">
        <v>115.57163846103812</v>
      </c>
    </row>
    <row r="2710" spans="2:3" x14ac:dyDescent="0.45">
      <c r="B2710" s="244">
        <v>2647</v>
      </c>
      <c r="C2710" s="243">
        <v>137.15365191298633</v>
      </c>
    </row>
    <row r="2711" spans="2:3" x14ac:dyDescent="0.45">
      <c r="B2711" s="244">
        <v>2648</v>
      </c>
      <c r="C2711" s="243">
        <v>113.67434559920075</v>
      </c>
    </row>
    <row r="2712" spans="2:3" x14ac:dyDescent="0.45">
      <c r="B2712" s="244">
        <v>2649</v>
      </c>
      <c r="C2712" s="243">
        <v>73.345161084623896</v>
      </c>
    </row>
    <row r="2713" spans="2:3" x14ac:dyDescent="0.45">
      <c r="B2713" s="244">
        <v>2650</v>
      </c>
      <c r="C2713" s="243">
        <v>110.46233924286737</v>
      </c>
    </row>
    <row r="2714" spans="2:3" x14ac:dyDescent="0.45">
      <c r="B2714" s="244">
        <v>2651</v>
      </c>
      <c r="C2714" s="243">
        <v>157.82373934720781</v>
      </c>
    </row>
    <row r="2715" spans="2:3" x14ac:dyDescent="0.45">
      <c r="B2715" s="244">
        <v>2652</v>
      </c>
      <c r="C2715" s="243">
        <v>65.670399673487651</v>
      </c>
    </row>
    <row r="2716" spans="2:3" x14ac:dyDescent="0.45">
      <c r="B2716" s="244">
        <v>2653</v>
      </c>
      <c r="C2716" s="243">
        <v>161.28444092786137</v>
      </c>
    </row>
    <row r="2717" spans="2:3" x14ac:dyDescent="0.45">
      <c r="B2717" s="244">
        <v>2654</v>
      </c>
      <c r="C2717" s="243">
        <v>109.65412725263299</v>
      </c>
    </row>
    <row r="2718" spans="2:3" x14ac:dyDescent="0.45">
      <c r="B2718" s="244">
        <v>2655</v>
      </c>
      <c r="C2718" s="243">
        <v>118.96884329947538</v>
      </c>
    </row>
    <row r="2719" spans="2:3" x14ac:dyDescent="0.45">
      <c r="B2719" s="244">
        <v>2656</v>
      </c>
      <c r="C2719" s="243">
        <v>116.71778177108177</v>
      </c>
    </row>
    <row r="2720" spans="2:3" x14ac:dyDescent="0.45">
      <c r="B2720" s="244">
        <v>2657</v>
      </c>
      <c r="C2720" s="243">
        <v>89.913758574356436</v>
      </c>
    </row>
    <row r="2721" spans="2:3" x14ac:dyDescent="0.45">
      <c r="B2721" s="244">
        <v>2658</v>
      </c>
      <c r="C2721" s="243">
        <v>117.14378161929318</v>
      </c>
    </row>
    <row r="2722" spans="2:3" x14ac:dyDescent="0.45">
      <c r="B2722" s="244">
        <v>2659</v>
      </c>
      <c r="C2722" s="243">
        <v>107.87940860583787</v>
      </c>
    </row>
    <row r="2723" spans="2:3" x14ac:dyDescent="0.45">
      <c r="B2723" s="244">
        <v>2660</v>
      </c>
      <c r="C2723" s="243">
        <v>142.96195071088567</v>
      </c>
    </row>
    <row r="2724" spans="2:3" x14ac:dyDescent="0.45">
      <c r="B2724" s="244">
        <v>2661</v>
      </c>
      <c r="C2724" s="243">
        <v>169.22625447836194</v>
      </c>
    </row>
    <row r="2725" spans="2:3" x14ac:dyDescent="0.45">
      <c r="B2725" s="244">
        <v>2662</v>
      </c>
      <c r="C2725" s="243">
        <v>108.71560597703763</v>
      </c>
    </row>
    <row r="2726" spans="2:3" x14ac:dyDescent="0.45">
      <c r="B2726" s="244">
        <v>2663</v>
      </c>
      <c r="C2726" s="243">
        <v>126.79136610835934</v>
      </c>
    </row>
    <row r="2727" spans="2:3" x14ac:dyDescent="0.45">
      <c r="B2727" s="244">
        <v>2664</v>
      </c>
      <c r="C2727" s="243">
        <v>123.71334359311875</v>
      </c>
    </row>
    <row r="2728" spans="2:3" x14ac:dyDescent="0.45">
      <c r="B2728" s="244">
        <v>2665</v>
      </c>
      <c r="C2728" s="243">
        <v>98.864468106937153</v>
      </c>
    </row>
    <row r="2729" spans="2:3" x14ac:dyDescent="0.45">
      <c r="B2729" s="244">
        <v>2666</v>
      </c>
      <c r="C2729" s="243">
        <v>119.32690347989289</v>
      </c>
    </row>
    <row r="2730" spans="2:3" x14ac:dyDescent="0.45">
      <c r="B2730" s="244">
        <v>2667</v>
      </c>
      <c r="C2730" s="243">
        <v>104.52245436013517</v>
      </c>
    </row>
    <row r="2731" spans="2:3" x14ac:dyDescent="0.45">
      <c r="B2731" s="244">
        <v>2668</v>
      </c>
      <c r="C2731" s="243">
        <v>127.45557643604853</v>
      </c>
    </row>
    <row r="2732" spans="2:3" x14ac:dyDescent="0.45">
      <c r="B2732" s="244">
        <v>2669</v>
      </c>
      <c r="C2732" s="243">
        <v>113.6639523117681</v>
      </c>
    </row>
    <row r="2733" spans="2:3" x14ac:dyDescent="0.45">
      <c r="B2733" s="244">
        <v>2670</v>
      </c>
      <c r="C2733" s="243">
        <v>137.93796605548479</v>
      </c>
    </row>
    <row r="2734" spans="2:3" x14ac:dyDescent="0.45">
      <c r="B2734" s="244">
        <v>2671</v>
      </c>
      <c r="C2734" s="243">
        <v>126.02898709297027</v>
      </c>
    </row>
    <row r="2735" spans="2:3" x14ac:dyDescent="0.45">
      <c r="B2735" s="244">
        <v>2672</v>
      </c>
      <c r="C2735" s="243">
        <v>116.85433474990948</v>
      </c>
    </row>
    <row r="2736" spans="2:3" x14ac:dyDescent="0.45">
      <c r="B2736" s="244">
        <v>2673</v>
      </c>
      <c r="C2736" s="243">
        <v>122.65727125777579</v>
      </c>
    </row>
    <row r="2737" spans="2:3" x14ac:dyDescent="0.45">
      <c r="B2737" s="244">
        <v>2674</v>
      </c>
      <c r="C2737" s="243">
        <v>138.28519481849537</v>
      </c>
    </row>
    <row r="2738" spans="2:3" x14ac:dyDescent="0.45">
      <c r="B2738" s="244">
        <v>2675</v>
      </c>
      <c r="C2738" s="243">
        <v>144.08396992748959</v>
      </c>
    </row>
    <row r="2739" spans="2:3" x14ac:dyDescent="0.45">
      <c r="B2739" s="244">
        <v>2676</v>
      </c>
      <c r="C2739" s="243">
        <v>122.5505810767045</v>
      </c>
    </row>
    <row r="2740" spans="2:3" x14ac:dyDescent="0.45">
      <c r="B2740" s="244">
        <v>2677</v>
      </c>
      <c r="C2740" s="243">
        <v>82.956639446752931</v>
      </c>
    </row>
    <row r="2741" spans="2:3" x14ac:dyDescent="0.45">
      <c r="B2741" s="244">
        <v>2678</v>
      </c>
      <c r="C2741" s="243">
        <v>121.32233027434877</v>
      </c>
    </row>
    <row r="2742" spans="2:3" x14ac:dyDescent="0.45">
      <c r="B2742" s="244">
        <v>2679</v>
      </c>
      <c r="C2742" s="243">
        <v>122.09113361804779</v>
      </c>
    </row>
    <row r="2743" spans="2:3" x14ac:dyDescent="0.45">
      <c r="B2743" s="244">
        <v>2680</v>
      </c>
      <c r="C2743" s="243">
        <v>138.66889841316117</v>
      </c>
    </row>
    <row r="2744" spans="2:3" x14ac:dyDescent="0.45">
      <c r="B2744" s="244">
        <v>2681</v>
      </c>
      <c r="C2744" s="243">
        <v>75.009967509123157</v>
      </c>
    </row>
    <row r="2745" spans="2:3" x14ac:dyDescent="0.45">
      <c r="B2745" s="244">
        <v>2682</v>
      </c>
      <c r="C2745" s="243">
        <v>131.86114411117913</v>
      </c>
    </row>
    <row r="2746" spans="2:3" x14ac:dyDescent="0.45">
      <c r="B2746" s="244">
        <v>2683</v>
      </c>
      <c r="C2746" s="243">
        <v>121.35244248507819</v>
      </c>
    </row>
    <row r="2747" spans="2:3" x14ac:dyDescent="0.45">
      <c r="B2747" s="244">
        <v>2684</v>
      </c>
      <c r="C2747" s="243">
        <v>112.78629687173245</v>
      </c>
    </row>
    <row r="2748" spans="2:3" x14ac:dyDescent="0.45">
      <c r="B2748" s="244">
        <v>2685</v>
      </c>
      <c r="C2748" s="243">
        <v>115.42973651269196</v>
      </c>
    </row>
    <row r="2749" spans="2:3" x14ac:dyDescent="0.45">
      <c r="B2749" s="244">
        <v>2686</v>
      </c>
      <c r="C2749" s="243">
        <v>135.96065327676865</v>
      </c>
    </row>
    <row r="2750" spans="2:3" x14ac:dyDescent="0.45">
      <c r="B2750" s="244">
        <v>2687</v>
      </c>
      <c r="C2750" s="243">
        <v>174.31275949698559</v>
      </c>
    </row>
    <row r="2751" spans="2:3" x14ac:dyDescent="0.45">
      <c r="B2751" s="244">
        <v>2688</v>
      </c>
      <c r="C2751" s="243">
        <v>87.713473990473872</v>
      </c>
    </row>
    <row r="2752" spans="2:3" x14ac:dyDescent="0.45">
      <c r="B2752" s="244">
        <v>2689</v>
      </c>
      <c r="C2752" s="243">
        <v>96.79377764130146</v>
      </c>
    </row>
    <row r="2753" spans="2:3" x14ac:dyDescent="0.45">
      <c r="B2753" s="244">
        <v>2690</v>
      </c>
      <c r="C2753" s="243">
        <v>170.55074840925886</v>
      </c>
    </row>
    <row r="2754" spans="2:3" x14ac:dyDescent="0.45">
      <c r="B2754" s="244">
        <v>2691</v>
      </c>
      <c r="C2754" s="243">
        <v>128.94808804913836</v>
      </c>
    </row>
    <row r="2755" spans="2:3" x14ac:dyDescent="0.45">
      <c r="B2755" s="244">
        <v>2692</v>
      </c>
      <c r="C2755" s="243">
        <v>106.11209384609131</v>
      </c>
    </row>
    <row r="2756" spans="2:3" x14ac:dyDescent="0.45">
      <c r="B2756" s="244">
        <v>2693</v>
      </c>
      <c r="C2756" s="243">
        <v>97.066627987768996</v>
      </c>
    </row>
    <row r="2757" spans="2:3" x14ac:dyDescent="0.45">
      <c r="B2757" s="244">
        <v>2694</v>
      </c>
      <c r="C2757" s="243">
        <v>95.823401691764332</v>
      </c>
    </row>
    <row r="2758" spans="2:3" x14ac:dyDescent="0.45">
      <c r="B2758" s="244">
        <v>2695</v>
      </c>
      <c r="C2758" s="243">
        <v>83.734896948486536</v>
      </c>
    </row>
    <row r="2759" spans="2:3" x14ac:dyDescent="0.45">
      <c r="B2759" s="244">
        <v>2696</v>
      </c>
      <c r="C2759" s="243">
        <v>69.815528677650661</v>
      </c>
    </row>
    <row r="2760" spans="2:3" x14ac:dyDescent="0.45">
      <c r="B2760" s="244">
        <v>2697</v>
      </c>
      <c r="C2760" s="243">
        <v>123.51715774485723</v>
      </c>
    </row>
    <row r="2761" spans="2:3" x14ac:dyDescent="0.45">
      <c r="B2761" s="244">
        <v>2698</v>
      </c>
      <c r="C2761" s="243">
        <v>114.48209400475514</v>
      </c>
    </row>
    <row r="2762" spans="2:3" x14ac:dyDescent="0.45">
      <c r="B2762" s="244">
        <v>2699</v>
      </c>
      <c r="C2762" s="243">
        <v>127.62044408318204</v>
      </c>
    </row>
    <row r="2763" spans="2:3" x14ac:dyDescent="0.45">
      <c r="B2763" s="244">
        <v>2700</v>
      </c>
      <c r="C2763" s="243">
        <v>112.27989756916178</v>
      </c>
    </row>
    <row r="2764" spans="2:3" x14ac:dyDescent="0.45">
      <c r="B2764" s="244">
        <v>2701</v>
      </c>
      <c r="C2764" s="243">
        <v>88.205404986991539</v>
      </c>
    </row>
    <row r="2765" spans="2:3" x14ac:dyDescent="0.45">
      <c r="B2765" s="244">
        <v>2702</v>
      </c>
      <c r="C2765" s="243">
        <v>114.05139740625178</v>
      </c>
    </row>
    <row r="2766" spans="2:3" x14ac:dyDescent="0.45">
      <c r="B2766" s="244">
        <v>2703</v>
      </c>
      <c r="C2766" s="243">
        <v>138.44529377727704</v>
      </c>
    </row>
    <row r="2767" spans="2:3" x14ac:dyDescent="0.45">
      <c r="B2767" s="244">
        <v>2704</v>
      </c>
      <c r="C2767" s="243">
        <v>125.04750869147523</v>
      </c>
    </row>
    <row r="2768" spans="2:3" x14ac:dyDescent="0.45">
      <c r="B2768" s="244">
        <v>2705</v>
      </c>
      <c r="C2768" s="243">
        <v>131.45268571164902</v>
      </c>
    </row>
    <row r="2769" spans="2:3" x14ac:dyDescent="0.45">
      <c r="B2769" s="244">
        <v>2706</v>
      </c>
      <c r="C2769" s="243">
        <v>118.1103328823592</v>
      </c>
    </row>
    <row r="2770" spans="2:3" x14ac:dyDescent="0.45">
      <c r="B2770" s="244">
        <v>2707</v>
      </c>
      <c r="C2770" s="243">
        <v>96.967570208061304</v>
      </c>
    </row>
    <row r="2771" spans="2:3" x14ac:dyDescent="0.45">
      <c r="B2771" s="244">
        <v>2708</v>
      </c>
      <c r="C2771" s="243">
        <v>108.32461105365249</v>
      </c>
    </row>
    <row r="2772" spans="2:3" x14ac:dyDescent="0.45">
      <c r="B2772" s="244">
        <v>2709</v>
      </c>
      <c r="C2772" s="243">
        <v>141.69353032506811</v>
      </c>
    </row>
    <row r="2773" spans="2:3" x14ac:dyDescent="0.45">
      <c r="B2773" s="244">
        <v>2710</v>
      </c>
      <c r="C2773" s="243">
        <v>132.94706139086179</v>
      </c>
    </row>
    <row r="2774" spans="2:3" x14ac:dyDescent="0.45">
      <c r="B2774" s="244">
        <v>2711</v>
      </c>
      <c r="C2774" s="243">
        <v>95.667784863819548</v>
      </c>
    </row>
    <row r="2775" spans="2:3" x14ac:dyDescent="0.45">
      <c r="B2775" s="244">
        <v>2712</v>
      </c>
      <c r="C2775" s="243">
        <v>93.232741206832571</v>
      </c>
    </row>
    <row r="2776" spans="2:3" x14ac:dyDescent="0.45">
      <c r="B2776" s="244">
        <v>2713</v>
      </c>
      <c r="C2776" s="243">
        <v>84.855089980231583</v>
      </c>
    </row>
    <row r="2777" spans="2:3" x14ac:dyDescent="0.45">
      <c r="B2777" s="244">
        <v>2714</v>
      </c>
      <c r="C2777" s="243">
        <v>135.20866958232918</v>
      </c>
    </row>
    <row r="2778" spans="2:3" x14ac:dyDescent="0.45">
      <c r="B2778" s="244">
        <v>2715</v>
      </c>
      <c r="C2778" s="243">
        <v>142.45431615854991</v>
      </c>
    </row>
    <row r="2779" spans="2:3" x14ac:dyDescent="0.45">
      <c r="B2779" s="244">
        <v>2716</v>
      </c>
      <c r="C2779" s="243">
        <v>100.79287581517428</v>
      </c>
    </row>
    <row r="2780" spans="2:3" x14ac:dyDescent="0.45">
      <c r="B2780" s="244">
        <v>2717</v>
      </c>
      <c r="C2780" s="243">
        <v>78.338393561423871</v>
      </c>
    </row>
    <row r="2781" spans="2:3" x14ac:dyDescent="0.45">
      <c r="B2781" s="244">
        <v>2718</v>
      </c>
      <c r="C2781" s="243">
        <v>122.18008891688608</v>
      </c>
    </row>
    <row r="2782" spans="2:3" x14ac:dyDescent="0.45">
      <c r="B2782" s="244">
        <v>2719</v>
      </c>
      <c r="C2782" s="243">
        <v>126.88866730919615</v>
      </c>
    </row>
    <row r="2783" spans="2:3" x14ac:dyDescent="0.45">
      <c r="B2783" s="244">
        <v>2720</v>
      </c>
      <c r="C2783" s="243">
        <v>152.66475254518329</v>
      </c>
    </row>
    <row r="2784" spans="2:3" x14ac:dyDescent="0.45">
      <c r="B2784" s="244">
        <v>2721</v>
      </c>
      <c r="C2784" s="243">
        <v>101.60840595544525</v>
      </c>
    </row>
    <row r="2785" spans="2:3" x14ac:dyDescent="0.45">
      <c r="B2785" s="244">
        <v>2722</v>
      </c>
      <c r="C2785" s="243">
        <v>97.75438912364956</v>
      </c>
    </row>
    <row r="2786" spans="2:3" x14ac:dyDescent="0.45">
      <c r="B2786" s="244">
        <v>2723</v>
      </c>
      <c r="C2786" s="243">
        <v>127.38465942008828</v>
      </c>
    </row>
    <row r="2787" spans="2:3" x14ac:dyDescent="0.45">
      <c r="B2787" s="244">
        <v>2724</v>
      </c>
      <c r="C2787" s="243">
        <v>107.93447553664326</v>
      </c>
    </row>
    <row r="2788" spans="2:3" x14ac:dyDescent="0.45">
      <c r="B2788" s="244">
        <v>2725</v>
      </c>
      <c r="C2788" s="243">
        <v>149.96145526227122</v>
      </c>
    </row>
    <row r="2789" spans="2:3" x14ac:dyDescent="0.45">
      <c r="B2789" s="244">
        <v>2726</v>
      </c>
      <c r="C2789" s="243">
        <v>155.27975934061467</v>
      </c>
    </row>
    <row r="2790" spans="2:3" x14ac:dyDescent="0.45">
      <c r="B2790" s="244">
        <v>2727</v>
      </c>
      <c r="C2790" s="243">
        <v>120.5954704190076</v>
      </c>
    </row>
    <row r="2791" spans="2:3" x14ac:dyDescent="0.45">
      <c r="B2791" s="244">
        <v>2728</v>
      </c>
      <c r="C2791" s="243">
        <v>103.43430512020181</v>
      </c>
    </row>
    <row r="2792" spans="2:3" x14ac:dyDescent="0.45">
      <c r="B2792" s="244">
        <v>2729</v>
      </c>
      <c r="C2792" s="243">
        <v>123.7692477156664</v>
      </c>
    </row>
    <row r="2793" spans="2:3" x14ac:dyDescent="0.45">
      <c r="B2793" s="244">
        <v>2730</v>
      </c>
      <c r="C2793" s="243">
        <v>93.648861885439345</v>
      </c>
    </row>
    <row r="2794" spans="2:3" x14ac:dyDescent="0.45">
      <c r="B2794" s="244">
        <v>2731</v>
      </c>
      <c r="C2794" s="243">
        <v>132.47566133969428</v>
      </c>
    </row>
    <row r="2795" spans="2:3" x14ac:dyDescent="0.45">
      <c r="B2795" s="244">
        <v>2732</v>
      </c>
      <c r="C2795" s="243">
        <v>143.30029297948576</v>
      </c>
    </row>
    <row r="2796" spans="2:3" x14ac:dyDescent="0.45">
      <c r="B2796" s="244">
        <v>2733</v>
      </c>
      <c r="C2796" s="243">
        <v>101.47785690683885</v>
      </c>
    </row>
    <row r="2797" spans="2:3" x14ac:dyDescent="0.45">
      <c r="B2797" s="244">
        <v>2734</v>
      </c>
      <c r="C2797" s="243">
        <v>116.79216467342546</v>
      </c>
    </row>
    <row r="2798" spans="2:3" x14ac:dyDescent="0.45">
      <c r="B2798" s="244">
        <v>2735</v>
      </c>
      <c r="C2798" s="243">
        <v>170.52661311594892</v>
      </c>
    </row>
    <row r="2799" spans="2:3" x14ac:dyDescent="0.45">
      <c r="B2799" s="244">
        <v>2736</v>
      </c>
      <c r="C2799" s="243">
        <v>180.32153173099942</v>
      </c>
    </row>
    <row r="2800" spans="2:3" x14ac:dyDescent="0.45">
      <c r="B2800" s="244">
        <v>2737</v>
      </c>
      <c r="C2800" s="243">
        <v>117.74795153535527</v>
      </c>
    </row>
    <row r="2801" spans="2:3" x14ac:dyDescent="0.45">
      <c r="B2801" s="244">
        <v>2738</v>
      </c>
      <c r="C2801" s="243">
        <v>97.756720193555367</v>
      </c>
    </row>
    <row r="2802" spans="2:3" x14ac:dyDescent="0.45">
      <c r="B2802" s="244">
        <v>2739</v>
      </c>
      <c r="C2802" s="243">
        <v>119.53789539519859</v>
      </c>
    </row>
    <row r="2803" spans="2:3" x14ac:dyDescent="0.45">
      <c r="B2803" s="244">
        <v>2740</v>
      </c>
      <c r="C2803" s="243">
        <v>87.428918416916162</v>
      </c>
    </row>
    <row r="2804" spans="2:3" x14ac:dyDescent="0.45">
      <c r="B2804" s="244">
        <v>2741</v>
      </c>
      <c r="C2804" s="243">
        <v>104.26706674303718</v>
      </c>
    </row>
    <row r="2805" spans="2:3" x14ac:dyDescent="0.45">
      <c r="B2805" s="244">
        <v>2742</v>
      </c>
      <c r="C2805" s="243">
        <v>122.45025680580949</v>
      </c>
    </row>
    <row r="2806" spans="2:3" x14ac:dyDescent="0.45">
      <c r="B2806" s="244">
        <v>2743</v>
      </c>
      <c r="C2806" s="243">
        <v>172.27103432322872</v>
      </c>
    </row>
    <row r="2807" spans="2:3" x14ac:dyDescent="0.45">
      <c r="B2807" s="244">
        <v>2744</v>
      </c>
      <c r="C2807" s="243">
        <v>97.75955742778963</v>
      </c>
    </row>
    <row r="2808" spans="2:3" x14ac:dyDescent="0.45">
      <c r="B2808" s="244">
        <v>2745</v>
      </c>
      <c r="C2808" s="243">
        <v>175.028249003486</v>
      </c>
    </row>
    <row r="2809" spans="2:3" x14ac:dyDescent="0.45">
      <c r="B2809" s="244">
        <v>2746</v>
      </c>
      <c r="C2809" s="243">
        <v>108.33156401767627</v>
      </c>
    </row>
    <row r="2810" spans="2:3" x14ac:dyDescent="0.45">
      <c r="B2810" s="244">
        <v>2747</v>
      </c>
      <c r="C2810" s="243">
        <v>100.95463672687826</v>
      </c>
    </row>
    <row r="2811" spans="2:3" x14ac:dyDescent="0.45">
      <c r="B2811" s="244">
        <v>2748</v>
      </c>
      <c r="C2811" s="243">
        <v>138.97378745907781</v>
      </c>
    </row>
    <row r="2812" spans="2:3" x14ac:dyDescent="0.45">
      <c r="B2812" s="244">
        <v>2749</v>
      </c>
      <c r="C2812" s="243">
        <v>94.598712673683721</v>
      </c>
    </row>
    <row r="2813" spans="2:3" x14ac:dyDescent="0.45">
      <c r="B2813" s="244">
        <v>2750</v>
      </c>
      <c r="C2813" s="243">
        <v>156.57553156379987</v>
      </c>
    </row>
    <row r="2814" spans="2:3" x14ac:dyDescent="0.45">
      <c r="B2814" s="244">
        <v>2751</v>
      </c>
      <c r="C2814" s="243">
        <v>103.27044644763728</v>
      </c>
    </row>
    <row r="2815" spans="2:3" x14ac:dyDescent="0.45">
      <c r="B2815" s="244">
        <v>2752</v>
      </c>
      <c r="C2815" s="243">
        <v>118.66165113320635</v>
      </c>
    </row>
    <row r="2816" spans="2:3" x14ac:dyDescent="0.45">
      <c r="B2816" s="244">
        <v>2753</v>
      </c>
      <c r="C2816" s="243">
        <v>96.317185447938741</v>
      </c>
    </row>
    <row r="2817" spans="2:3" x14ac:dyDescent="0.45">
      <c r="B2817" s="244">
        <v>2754</v>
      </c>
      <c r="C2817" s="243">
        <v>176.45200283680316</v>
      </c>
    </row>
    <row r="2818" spans="2:3" x14ac:dyDescent="0.45">
      <c r="B2818" s="244">
        <v>2755</v>
      </c>
      <c r="C2818" s="243">
        <v>87.606637909231893</v>
      </c>
    </row>
    <row r="2819" spans="2:3" x14ac:dyDescent="0.45">
      <c r="B2819" s="244">
        <v>2756</v>
      </c>
      <c r="C2819" s="243">
        <v>98.442158417413779</v>
      </c>
    </row>
    <row r="2820" spans="2:3" x14ac:dyDescent="0.45">
      <c r="B2820" s="244">
        <v>2757</v>
      </c>
      <c r="C2820" s="243">
        <v>132.94792149040816</v>
      </c>
    </row>
    <row r="2821" spans="2:3" x14ac:dyDescent="0.45">
      <c r="B2821" s="244">
        <v>2758</v>
      </c>
      <c r="C2821" s="243">
        <v>104.92078752007765</v>
      </c>
    </row>
    <row r="2822" spans="2:3" x14ac:dyDescent="0.45">
      <c r="B2822" s="244">
        <v>2759</v>
      </c>
      <c r="C2822" s="243">
        <v>149.31631423682668</v>
      </c>
    </row>
    <row r="2823" spans="2:3" x14ac:dyDescent="0.45">
      <c r="B2823" s="244">
        <v>2760</v>
      </c>
      <c r="C2823" s="243">
        <v>115.67417055417403</v>
      </c>
    </row>
    <row r="2824" spans="2:3" x14ac:dyDescent="0.45">
      <c r="B2824" s="244">
        <v>2761</v>
      </c>
      <c r="C2824" s="243">
        <v>94.465668575350023</v>
      </c>
    </row>
    <row r="2825" spans="2:3" x14ac:dyDescent="0.45">
      <c r="B2825" s="244">
        <v>2762</v>
      </c>
      <c r="C2825" s="243">
        <v>135.05689748345225</v>
      </c>
    </row>
    <row r="2826" spans="2:3" x14ac:dyDescent="0.45">
      <c r="B2826" s="244">
        <v>2763</v>
      </c>
      <c r="C2826" s="243">
        <v>154.52807253043881</v>
      </c>
    </row>
    <row r="2827" spans="2:3" x14ac:dyDescent="0.45">
      <c r="B2827" s="244">
        <v>2764</v>
      </c>
      <c r="C2827" s="243">
        <v>131.50522940386963</v>
      </c>
    </row>
    <row r="2828" spans="2:3" x14ac:dyDescent="0.45">
      <c r="B2828" s="244">
        <v>2765</v>
      </c>
      <c r="C2828" s="243">
        <v>92.513509051219842</v>
      </c>
    </row>
    <row r="2829" spans="2:3" x14ac:dyDescent="0.45">
      <c r="B2829" s="244">
        <v>2766</v>
      </c>
      <c r="C2829" s="243">
        <v>96.087763031602108</v>
      </c>
    </row>
    <row r="2830" spans="2:3" x14ac:dyDescent="0.45">
      <c r="B2830" s="244">
        <v>2767</v>
      </c>
      <c r="C2830" s="243">
        <v>112.83352324421317</v>
      </c>
    </row>
    <row r="2831" spans="2:3" x14ac:dyDescent="0.45">
      <c r="B2831" s="244">
        <v>2768</v>
      </c>
      <c r="C2831" s="243">
        <v>115.02827667374876</v>
      </c>
    </row>
    <row r="2832" spans="2:3" x14ac:dyDescent="0.45">
      <c r="B2832" s="244">
        <v>2769</v>
      </c>
      <c r="C2832" s="243">
        <v>128.00245824971014</v>
      </c>
    </row>
    <row r="2833" spans="2:3" x14ac:dyDescent="0.45">
      <c r="B2833" s="244">
        <v>2770</v>
      </c>
      <c r="C2833" s="243">
        <v>129.50699667199302</v>
      </c>
    </row>
    <row r="2834" spans="2:3" x14ac:dyDescent="0.45">
      <c r="B2834" s="244">
        <v>2771</v>
      </c>
      <c r="C2834" s="243">
        <v>94.910271775343716</v>
      </c>
    </row>
    <row r="2835" spans="2:3" x14ac:dyDescent="0.45">
      <c r="B2835" s="244">
        <v>2772</v>
      </c>
      <c r="C2835" s="243">
        <v>146.0608642743764</v>
      </c>
    </row>
    <row r="2836" spans="2:3" x14ac:dyDescent="0.45">
      <c r="B2836" s="244">
        <v>2773</v>
      </c>
      <c r="C2836" s="243">
        <v>136.37667088175675</v>
      </c>
    </row>
    <row r="2837" spans="2:3" x14ac:dyDescent="0.45">
      <c r="B2837" s="244">
        <v>2774</v>
      </c>
      <c r="C2837" s="243">
        <v>122.75011059915204</v>
      </c>
    </row>
    <row r="2838" spans="2:3" x14ac:dyDescent="0.45">
      <c r="B2838" s="244">
        <v>2775</v>
      </c>
      <c r="C2838" s="243">
        <v>120.43736474482427</v>
      </c>
    </row>
    <row r="2839" spans="2:3" x14ac:dyDescent="0.45">
      <c r="B2839" s="244">
        <v>2776</v>
      </c>
      <c r="C2839" s="243">
        <v>76.042606322953958</v>
      </c>
    </row>
    <row r="2840" spans="2:3" x14ac:dyDescent="0.45">
      <c r="B2840" s="244">
        <v>2777</v>
      </c>
      <c r="C2840" s="243">
        <v>122.6775968526488</v>
      </c>
    </row>
    <row r="2841" spans="2:3" x14ac:dyDescent="0.45">
      <c r="B2841" s="244">
        <v>2778</v>
      </c>
      <c r="C2841" s="243">
        <v>131.68853991142748</v>
      </c>
    </row>
    <row r="2842" spans="2:3" x14ac:dyDescent="0.45">
      <c r="B2842" s="244">
        <v>2779</v>
      </c>
      <c r="C2842" s="243">
        <v>120.27251572065838</v>
      </c>
    </row>
    <row r="2843" spans="2:3" x14ac:dyDescent="0.45">
      <c r="B2843" s="244">
        <v>2780</v>
      </c>
      <c r="C2843" s="243">
        <v>122.79878433152432</v>
      </c>
    </row>
    <row r="2844" spans="2:3" x14ac:dyDescent="0.45">
      <c r="B2844" s="244">
        <v>2781</v>
      </c>
      <c r="C2844" s="243">
        <v>91.079877143909499</v>
      </c>
    </row>
    <row r="2845" spans="2:3" x14ac:dyDescent="0.45">
      <c r="B2845" s="244">
        <v>2782</v>
      </c>
      <c r="C2845" s="243">
        <v>146.99953334803237</v>
      </c>
    </row>
    <row r="2846" spans="2:3" x14ac:dyDescent="0.45">
      <c r="B2846" s="244">
        <v>2783</v>
      </c>
      <c r="C2846" s="243">
        <v>95.889551276317263</v>
      </c>
    </row>
    <row r="2847" spans="2:3" x14ac:dyDescent="0.45">
      <c r="B2847" s="244">
        <v>2784</v>
      </c>
      <c r="C2847" s="243">
        <v>110.63989556429543</v>
      </c>
    </row>
    <row r="2848" spans="2:3" x14ac:dyDescent="0.45">
      <c r="B2848" s="244">
        <v>2785</v>
      </c>
      <c r="C2848" s="243">
        <v>114.60370369081329</v>
      </c>
    </row>
    <row r="2849" spans="2:3" x14ac:dyDescent="0.45">
      <c r="B2849" s="244">
        <v>2786</v>
      </c>
      <c r="C2849" s="243">
        <v>61.199747024170406</v>
      </c>
    </row>
    <row r="2850" spans="2:3" x14ac:dyDescent="0.45">
      <c r="B2850" s="244">
        <v>2787</v>
      </c>
      <c r="C2850" s="243">
        <v>132.51163803206813</v>
      </c>
    </row>
    <row r="2851" spans="2:3" x14ac:dyDescent="0.45">
      <c r="B2851" s="244">
        <v>2788</v>
      </c>
      <c r="C2851" s="243">
        <v>109.56087624430215</v>
      </c>
    </row>
    <row r="2852" spans="2:3" x14ac:dyDescent="0.45">
      <c r="B2852" s="244">
        <v>2789</v>
      </c>
      <c r="C2852" s="243">
        <v>126.58055684335783</v>
      </c>
    </row>
    <row r="2853" spans="2:3" x14ac:dyDescent="0.45">
      <c r="B2853" s="244">
        <v>2790</v>
      </c>
      <c r="C2853" s="243">
        <v>120.91763551706036</v>
      </c>
    </row>
    <row r="2854" spans="2:3" x14ac:dyDescent="0.45">
      <c r="B2854" s="244">
        <v>2791</v>
      </c>
      <c r="C2854" s="243">
        <v>154.26582141439928</v>
      </c>
    </row>
    <row r="2855" spans="2:3" x14ac:dyDescent="0.45">
      <c r="B2855" s="244">
        <v>2792</v>
      </c>
      <c r="C2855" s="243">
        <v>104.30540367605215</v>
      </c>
    </row>
    <row r="2856" spans="2:3" x14ac:dyDescent="0.45">
      <c r="B2856" s="244">
        <v>2793</v>
      </c>
      <c r="C2856" s="243">
        <v>114.06273327786674</v>
      </c>
    </row>
    <row r="2857" spans="2:3" x14ac:dyDescent="0.45">
      <c r="B2857" s="244">
        <v>2794</v>
      </c>
      <c r="C2857" s="243">
        <v>115.93044540952394</v>
      </c>
    </row>
    <row r="2858" spans="2:3" x14ac:dyDescent="0.45">
      <c r="B2858" s="244">
        <v>2795</v>
      </c>
      <c r="C2858" s="243">
        <v>153.53235821361477</v>
      </c>
    </row>
    <row r="2859" spans="2:3" x14ac:dyDescent="0.45">
      <c r="B2859" s="244">
        <v>2796</v>
      </c>
      <c r="C2859" s="243">
        <v>121.67366736864129</v>
      </c>
    </row>
    <row r="2860" spans="2:3" x14ac:dyDescent="0.45">
      <c r="B2860" s="244">
        <v>2797</v>
      </c>
      <c r="C2860" s="243">
        <v>106.19904799689448</v>
      </c>
    </row>
    <row r="2861" spans="2:3" x14ac:dyDescent="0.45">
      <c r="B2861" s="244">
        <v>2798</v>
      </c>
      <c r="C2861" s="243">
        <v>112.06353552059426</v>
      </c>
    </row>
    <row r="2862" spans="2:3" x14ac:dyDescent="0.45">
      <c r="B2862" s="244">
        <v>2799</v>
      </c>
      <c r="C2862" s="243">
        <v>120.79762432472347</v>
      </c>
    </row>
    <row r="2863" spans="2:3" x14ac:dyDescent="0.45">
      <c r="B2863" s="244">
        <v>2800</v>
      </c>
      <c r="C2863" s="243">
        <v>124.14357843871625</v>
      </c>
    </row>
    <row r="2864" spans="2:3" x14ac:dyDescent="0.45">
      <c r="B2864" s="244">
        <v>2801</v>
      </c>
      <c r="C2864" s="243">
        <v>130.63832408935977</v>
      </c>
    </row>
    <row r="2865" spans="2:3" x14ac:dyDescent="0.45">
      <c r="B2865" s="244">
        <v>2802</v>
      </c>
      <c r="C2865" s="243">
        <v>77.833327506847084</v>
      </c>
    </row>
    <row r="2866" spans="2:3" x14ac:dyDescent="0.45">
      <c r="B2866" s="244">
        <v>2803</v>
      </c>
      <c r="C2866" s="243">
        <v>140.31388341979076</v>
      </c>
    </row>
    <row r="2867" spans="2:3" x14ac:dyDescent="0.45">
      <c r="B2867" s="244">
        <v>2804</v>
      </c>
      <c r="C2867" s="243">
        <v>147.14122826317481</v>
      </c>
    </row>
    <row r="2868" spans="2:3" x14ac:dyDescent="0.45">
      <c r="B2868" s="244">
        <v>2805</v>
      </c>
      <c r="C2868" s="243">
        <v>104.44257513110526</v>
      </c>
    </row>
    <row r="2869" spans="2:3" x14ac:dyDescent="0.45">
      <c r="B2869" s="244">
        <v>2806</v>
      </c>
      <c r="C2869" s="243">
        <v>162.69355019962262</v>
      </c>
    </row>
    <row r="2870" spans="2:3" x14ac:dyDescent="0.45">
      <c r="B2870" s="244">
        <v>2807</v>
      </c>
      <c r="C2870" s="243">
        <v>160.73645885301292</v>
      </c>
    </row>
    <row r="2871" spans="2:3" x14ac:dyDescent="0.45">
      <c r="B2871" s="244">
        <v>2808</v>
      </c>
      <c r="C2871" s="243">
        <v>92.438608824953832</v>
      </c>
    </row>
    <row r="2872" spans="2:3" x14ac:dyDescent="0.45">
      <c r="B2872" s="244">
        <v>2809</v>
      </c>
      <c r="C2872" s="243">
        <v>143.10826241606944</v>
      </c>
    </row>
    <row r="2873" spans="2:3" x14ac:dyDescent="0.45">
      <c r="B2873" s="244">
        <v>2810</v>
      </c>
      <c r="C2873" s="243">
        <v>141.38627202899809</v>
      </c>
    </row>
    <row r="2874" spans="2:3" x14ac:dyDescent="0.45">
      <c r="B2874" s="244">
        <v>2811</v>
      </c>
      <c r="C2874" s="243">
        <v>118.63383807836414</v>
      </c>
    </row>
    <row r="2875" spans="2:3" x14ac:dyDescent="0.45">
      <c r="B2875" s="244">
        <v>2812</v>
      </c>
      <c r="C2875" s="243">
        <v>140.29197057631774</v>
      </c>
    </row>
    <row r="2876" spans="2:3" x14ac:dyDescent="0.45">
      <c r="B2876" s="244">
        <v>2813</v>
      </c>
      <c r="C2876" s="243">
        <v>160.88042619864723</v>
      </c>
    </row>
    <row r="2877" spans="2:3" x14ac:dyDescent="0.45">
      <c r="B2877" s="244">
        <v>2814</v>
      </c>
      <c r="C2877" s="243">
        <v>108.06449085250409</v>
      </c>
    </row>
    <row r="2878" spans="2:3" x14ac:dyDescent="0.45">
      <c r="B2878" s="244">
        <v>2815</v>
      </c>
      <c r="C2878" s="243">
        <v>110.6564811415754</v>
      </c>
    </row>
    <row r="2879" spans="2:3" x14ac:dyDescent="0.45">
      <c r="B2879" s="244">
        <v>2816</v>
      </c>
      <c r="C2879" s="243">
        <v>117.21838107461056</v>
      </c>
    </row>
    <row r="2880" spans="2:3" x14ac:dyDescent="0.45">
      <c r="B2880" s="244">
        <v>2817</v>
      </c>
      <c r="C2880" s="243">
        <v>117.6559664146294</v>
      </c>
    </row>
    <row r="2881" spans="2:3" x14ac:dyDescent="0.45">
      <c r="B2881" s="244">
        <v>2818</v>
      </c>
      <c r="C2881" s="243">
        <v>112.14590292077651</v>
      </c>
    </row>
    <row r="2882" spans="2:3" x14ac:dyDescent="0.45">
      <c r="B2882" s="244">
        <v>2819</v>
      </c>
      <c r="C2882" s="243">
        <v>138.89417955281581</v>
      </c>
    </row>
    <row r="2883" spans="2:3" x14ac:dyDescent="0.45">
      <c r="B2883" s="244">
        <v>2820</v>
      </c>
      <c r="C2883" s="243">
        <v>166.67346602792333</v>
      </c>
    </row>
    <row r="2884" spans="2:3" x14ac:dyDescent="0.45">
      <c r="B2884" s="244">
        <v>2821</v>
      </c>
      <c r="C2884" s="243">
        <v>149.59189576880868</v>
      </c>
    </row>
    <row r="2885" spans="2:3" x14ac:dyDescent="0.45">
      <c r="B2885" s="244">
        <v>2822</v>
      </c>
      <c r="C2885" s="243">
        <v>101.72288043917426</v>
      </c>
    </row>
    <row r="2886" spans="2:3" x14ac:dyDescent="0.45">
      <c r="B2886" s="244">
        <v>2823</v>
      </c>
      <c r="C2886" s="243">
        <v>124.15574719976217</v>
      </c>
    </row>
    <row r="2887" spans="2:3" x14ac:dyDescent="0.45">
      <c r="B2887" s="244">
        <v>2824</v>
      </c>
      <c r="C2887" s="243">
        <v>144.02289403580744</v>
      </c>
    </row>
    <row r="2888" spans="2:3" x14ac:dyDescent="0.45">
      <c r="B2888" s="244">
        <v>2825</v>
      </c>
      <c r="C2888" s="243">
        <v>120.20835840721244</v>
      </c>
    </row>
    <row r="2889" spans="2:3" x14ac:dyDescent="0.45">
      <c r="B2889" s="244">
        <v>2826</v>
      </c>
      <c r="C2889" s="243">
        <v>79.35020662739953</v>
      </c>
    </row>
    <row r="2890" spans="2:3" x14ac:dyDescent="0.45">
      <c r="B2890" s="244">
        <v>2827</v>
      </c>
      <c r="C2890" s="243">
        <v>153.70921952859982</v>
      </c>
    </row>
    <row r="2891" spans="2:3" x14ac:dyDescent="0.45">
      <c r="B2891" s="244">
        <v>2828</v>
      </c>
      <c r="C2891" s="243">
        <v>120.50620257656286</v>
      </c>
    </row>
    <row r="2892" spans="2:3" x14ac:dyDescent="0.45">
      <c r="B2892" s="244">
        <v>2829</v>
      </c>
      <c r="C2892" s="243">
        <v>93.367208408324458</v>
      </c>
    </row>
    <row r="2893" spans="2:3" x14ac:dyDescent="0.45">
      <c r="B2893" s="244">
        <v>2830</v>
      </c>
      <c r="C2893" s="243">
        <v>99.10779961576138</v>
      </c>
    </row>
    <row r="2894" spans="2:3" x14ac:dyDescent="0.45">
      <c r="B2894" s="244">
        <v>2831</v>
      </c>
      <c r="C2894" s="243">
        <v>143.64011774518877</v>
      </c>
    </row>
    <row r="2895" spans="2:3" x14ac:dyDescent="0.45">
      <c r="B2895" s="244">
        <v>2832</v>
      </c>
      <c r="C2895" s="243">
        <v>147.54639082702056</v>
      </c>
    </row>
    <row r="2896" spans="2:3" x14ac:dyDescent="0.45">
      <c r="B2896" s="244">
        <v>2833</v>
      </c>
      <c r="C2896" s="243">
        <v>104.47668913426018</v>
      </c>
    </row>
    <row r="2897" spans="2:3" x14ac:dyDescent="0.45">
      <c r="B2897" s="244">
        <v>2834</v>
      </c>
      <c r="C2897" s="243">
        <v>129.40305966159707</v>
      </c>
    </row>
    <row r="2898" spans="2:3" x14ac:dyDescent="0.45">
      <c r="B2898" s="244">
        <v>2835</v>
      </c>
      <c r="C2898" s="243">
        <v>145.17567256536725</v>
      </c>
    </row>
    <row r="2899" spans="2:3" x14ac:dyDescent="0.45">
      <c r="B2899" s="244">
        <v>2836</v>
      </c>
      <c r="C2899" s="243">
        <v>146.45555803335046</v>
      </c>
    </row>
    <row r="2900" spans="2:3" x14ac:dyDescent="0.45">
      <c r="B2900" s="244">
        <v>2837</v>
      </c>
      <c r="C2900" s="243">
        <v>90.278558004569419</v>
      </c>
    </row>
    <row r="2901" spans="2:3" x14ac:dyDescent="0.45">
      <c r="B2901" s="244">
        <v>2838</v>
      </c>
      <c r="C2901" s="243">
        <v>107.31037053648383</v>
      </c>
    </row>
    <row r="2902" spans="2:3" x14ac:dyDescent="0.45">
      <c r="B2902" s="244">
        <v>2839</v>
      </c>
      <c r="C2902" s="243">
        <v>99.5996242823269</v>
      </c>
    </row>
    <row r="2903" spans="2:3" x14ac:dyDescent="0.45">
      <c r="B2903" s="244">
        <v>2840</v>
      </c>
      <c r="C2903" s="243">
        <v>165.74162581910269</v>
      </c>
    </row>
    <row r="2904" spans="2:3" x14ac:dyDescent="0.45">
      <c r="B2904" s="244">
        <v>2841</v>
      </c>
      <c r="C2904" s="243">
        <v>123.68674192894034</v>
      </c>
    </row>
    <row r="2905" spans="2:3" x14ac:dyDescent="0.45">
      <c r="B2905" s="244">
        <v>2842</v>
      </c>
      <c r="C2905" s="243">
        <v>121.75832720578558</v>
      </c>
    </row>
    <row r="2906" spans="2:3" x14ac:dyDescent="0.45">
      <c r="B2906" s="244">
        <v>2843</v>
      </c>
      <c r="C2906" s="243">
        <v>145.94678030100522</v>
      </c>
    </row>
    <row r="2907" spans="2:3" x14ac:dyDescent="0.45">
      <c r="B2907" s="244">
        <v>2844</v>
      </c>
      <c r="C2907" s="243">
        <v>129.47151437240746</v>
      </c>
    </row>
    <row r="2908" spans="2:3" x14ac:dyDescent="0.45">
      <c r="B2908" s="244">
        <v>2845</v>
      </c>
      <c r="C2908" s="243">
        <v>94.162686173669698</v>
      </c>
    </row>
    <row r="2909" spans="2:3" x14ac:dyDescent="0.45">
      <c r="B2909" s="244">
        <v>2846</v>
      </c>
      <c r="C2909" s="243">
        <v>117.00301846086533</v>
      </c>
    </row>
    <row r="2910" spans="2:3" x14ac:dyDescent="0.45">
      <c r="B2910" s="244">
        <v>2847</v>
      </c>
      <c r="C2910" s="243">
        <v>79.634812704824171</v>
      </c>
    </row>
    <row r="2911" spans="2:3" x14ac:dyDescent="0.45">
      <c r="B2911" s="244">
        <v>2848</v>
      </c>
      <c r="C2911" s="243">
        <v>126.6691950830305</v>
      </c>
    </row>
    <row r="2912" spans="2:3" x14ac:dyDescent="0.45">
      <c r="B2912" s="244">
        <v>2849</v>
      </c>
      <c r="C2912" s="243">
        <v>121.1654368104292</v>
      </c>
    </row>
    <row r="2913" spans="2:3" x14ac:dyDescent="0.45">
      <c r="B2913" s="244">
        <v>2850</v>
      </c>
      <c r="C2913" s="243">
        <v>175.75372077943598</v>
      </c>
    </row>
    <row r="2914" spans="2:3" x14ac:dyDescent="0.45">
      <c r="B2914" s="244">
        <v>2851</v>
      </c>
      <c r="C2914" s="243">
        <v>124.45373738086585</v>
      </c>
    </row>
    <row r="2915" spans="2:3" x14ac:dyDescent="0.45">
      <c r="B2915" s="244">
        <v>2852</v>
      </c>
      <c r="C2915" s="243">
        <v>113.73031921517928</v>
      </c>
    </row>
    <row r="2916" spans="2:3" x14ac:dyDescent="0.45">
      <c r="B2916" s="244">
        <v>2853</v>
      </c>
      <c r="C2916" s="243">
        <v>109.31020315859632</v>
      </c>
    </row>
    <row r="2917" spans="2:3" x14ac:dyDescent="0.45">
      <c r="B2917" s="244">
        <v>2854</v>
      </c>
      <c r="C2917" s="243">
        <v>86.022705900734735</v>
      </c>
    </row>
    <row r="2918" spans="2:3" x14ac:dyDescent="0.45">
      <c r="B2918" s="244">
        <v>2855</v>
      </c>
      <c r="C2918" s="243">
        <v>87.804846269110882</v>
      </c>
    </row>
    <row r="2919" spans="2:3" x14ac:dyDescent="0.45">
      <c r="B2919" s="244">
        <v>2856</v>
      </c>
      <c r="C2919" s="243">
        <v>135.31466160940303</v>
      </c>
    </row>
    <row r="2920" spans="2:3" x14ac:dyDescent="0.45">
      <c r="B2920" s="244">
        <v>2857</v>
      </c>
      <c r="C2920" s="243">
        <v>87.393697666962737</v>
      </c>
    </row>
    <row r="2921" spans="2:3" x14ac:dyDescent="0.45">
      <c r="B2921" s="244">
        <v>2858</v>
      </c>
      <c r="C2921" s="243">
        <v>142.59051145348056</v>
      </c>
    </row>
    <row r="2922" spans="2:3" x14ac:dyDescent="0.45">
      <c r="B2922" s="244">
        <v>2859</v>
      </c>
      <c r="C2922" s="243">
        <v>111.30524350935421</v>
      </c>
    </row>
    <row r="2923" spans="2:3" x14ac:dyDescent="0.45">
      <c r="B2923" s="244">
        <v>2860</v>
      </c>
      <c r="C2923" s="243">
        <v>94.525569632078856</v>
      </c>
    </row>
    <row r="2924" spans="2:3" x14ac:dyDescent="0.45">
      <c r="B2924" s="244">
        <v>2861</v>
      </c>
      <c r="C2924" s="243">
        <v>141.98096718775079</v>
      </c>
    </row>
    <row r="2925" spans="2:3" x14ac:dyDescent="0.45">
      <c r="B2925" s="244">
        <v>2862</v>
      </c>
      <c r="C2925" s="243">
        <v>102.94664907983642</v>
      </c>
    </row>
    <row r="2926" spans="2:3" x14ac:dyDescent="0.45">
      <c r="B2926" s="244">
        <v>2863</v>
      </c>
      <c r="C2926" s="243">
        <v>133.39920366054096</v>
      </c>
    </row>
    <row r="2927" spans="2:3" x14ac:dyDescent="0.45">
      <c r="B2927" s="244">
        <v>2864</v>
      </c>
      <c r="C2927" s="243">
        <v>110.02620666458125</v>
      </c>
    </row>
    <row r="2928" spans="2:3" x14ac:dyDescent="0.45">
      <c r="B2928" s="244">
        <v>2865</v>
      </c>
      <c r="C2928" s="243">
        <v>110.43642622808184</v>
      </c>
    </row>
    <row r="2929" spans="2:3" x14ac:dyDescent="0.45">
      <c r="B2929" s="244">
        <v>2866</v>
      </c>
      <c r="C2929" s="243">
        <v>154.79421353080352</v>
      </c>
    </row>
    <row r="2930" spans="2:3" x14ac:dyDescent="0.45">
      <c r="B2930" s="244">
        <v>2867</v>
      </c>
      <c r="C2930" s="243">
        <v>93.522002711862953</v>
      </c>
    </row>
    <row r="2931" spans="2:3" x14ac:dyDescent="0.45">
      <c r="B2931" s="244">
        <v>2868</v>
      </c>
      <c r="C2931" s="243">
        <v>171.82879808348491</v>
      </c>
    </row>
    <row r="2932" spans="2:3" x14ac:dyDescent="0.45">
      <c r="B2932" s="244">
        <v>2869</v>
      </c>
      <c r="C2932" s="243">
        <v>100.48182416099716</v>
      </c>
    </row>
    <row r="2933" spans="2:3" x14ac:dyDescent="0.45">
      <c r="B2933" s="244">
        <v>2870</v>
      </c>
      <c r="C2933" s="243">
        <v>103.03621924247658</v>
      </c>
    </row>
    <row r="2934" spans="2:3" x14ac:dyDescent="0.45">
      <c r="B2934" s="244">
        <v>2871</v>
      </c>
      <c r="C2934" s="243">
        <v>134.87358743644052</v>
      </c>
    </row>
    <row r="2935" spans="2:3" x14ac:dyDescent="0.45">
      <c r="B2935" s="244">
        <v>2872</v>
      </c>
      <c r="C2935" s="243">
        <v>99.940065061894387</v>
      </c>
    </row>
    <row r="2936" spans="2:3" x14ac:dyDescent="0.45">
      <c r="B2936" s="244">
        <v>2873</v>
      </c>
      <c r="C2936" s="243">
        <v>132.44316366451986</v>
      </c>
    </row>
    <row r="2937" spans="2:3" x14ac:dyDescent="0.45">
      <c r="B2937" s="244">
        <v>2874</v>
      </c>
      <c r="C2937" s="243">
        <v>136.25783933080561</v>
      </c>
    </row>
    <row r="2938" spans="2:3" x14ac:dyDescent="0.45">
      <c r="B2938" s="244">
        <v>2875</v>
      </c>
      <c r="C2938" s="243">
        <v>132.86330300655899</v>
      </c>
    </row>
    <row r="2939" spans="2:3" x14ac:dyDescent="0.45">
      <c r="B2939" s="244">
        <v>2876</v>
      </c>
      <c r="C2939" s="243">
        <v>118.05632546379222</v>
      </c>
    </row>
    <row r="2940" spans="2:3" x14ac:dyDescent="0.45">
      <c r="B2940" s="244">
        <v>2877</v>
      </c>
      <c r="C2940" s="243">
        <v>134.20812083208838</v>
      </c>
    </row>
    <row r="2941" spans="2:3" x14ac:dyDescent="0.45">
      <c r="B2941" s="244">
        <v>2878</v>
      </c>
      <c r="C2941" s="243">
        <v>102.36158126261341</v>
      </c>
    </row>
    <row r="2942" spans="2:3" x14ac:dyDescent="0.45">
      <c r="B2942" s="244">
        <v>2879</v>
      </c>
      <c r="C2942" s="243">
        <v>129.37007257678067</v>
      </c>
    </row>
    <row r="2943" spans="2:3" x14ac:dyDescent="0.45">
      <c r="B2943" s="244">
        <v>2880</v>
      </c>
      <c r="C2943" s="243">
        <v>159.10169812670441</v>
      </c>
    </row>
    <row r="2944" spans="2:3" x14ac:dyDescent="0.45">
      <c r="B2944" s="244">
        <v>2881</v>
      </c>
      <c r="C2944" s="243">
        <v>120.39183373398079</v>
      </c>
    </row>
    <row r="2945" spans="2:3" x14ac:dyDescent="0.45">
      <c r="B2945" s="244">
        <v>2882</v>
      </c>
      <c r="C2945" s="243">
        <v>108.0084695277969</v>
      </c>
    </row>
    <row r="2946" spans="2:3" x14ac:dyDescent="0.45">
      <c r="B2946" s="244">
        <v>2883</v>
      </c>
      <c r="C2946" s="243">
        <v>127.65547721851726</v>
      </c>
    </row>
    <row r="2947" spans="2:3" x14ac:dyDescent="0.45">
      <c r="B2947" s="244">
        <v>2884</v>
      </c>
      <c r="C2947" s="243">
        <v>131.30046988619776</v>
      </c>
    </row>
    <row r="2948" spans="2:3" x14ac:dyDescent="0.45">
      <c r="B2948" s="244">
        <v>2885</v>
      </c>
      <c r="C2948" s="243">
        <v>132.62512716536156</v>
      </c>
    </row>
    <row r="2949" spans="2:3" x14ac:dyDescent="0.45">
      <c r="B2949" s="244">
        <v>2886</v>
      </c>
      <c r="C2949" s="243">
        <v>110.78687878053078</v>
      </c>
    </row>
    <row r="2950" spans="2:3" x14ac:dyDescent="0.45">
      <c r="B2950" s="244">
        <v>2887</v>
      </c>
      <c r="C2950" s="243">
        <v>68.59623262923823</v>
      </c>
    </row>
    <row r="2951" spans="2:3" x14ac:dyDescent="0.45">
      <c r="B2951" s="244">
        <v>2888</v>
      </c>
      <c r="C2951" s="243">
        <v>79.656644734189399</v>
      </c>
    </row>
    <row r="2952" spans="2:3" x14ac:dyDescent="0.45">
      <c r="B2952" s="244">
        <v>2889</v>
      </c>
      <c r="C2952" s="243">
        <v>81.383226572818927</v>
      </c>
    </row>
    <row r="2953" spans="2:3" x14ac:dyDescent="0.45">
      <c r="B2953" s="244">
        <v>2890</v>
      </c>
      <c r="C2953" s="243">
        <v>86.08528622572733</v>
      </c>
    </row>
    <row r="2954" spans="2:3" x14ac:dyDescent="0.45">
      <c r="B2954" s="244">
        <v>2891</v>
      </c>
      <c r="C2954" s="243">
        <v>151.85844877872762</v>
      </c>
    </row>
    <row r="2955" spans="2:3" x14ac:dyDescent="0.45">
      <c r="B2955" s="244">
        <v>2892</v>
      </c>
      <c r="C2955" s="243">
        <v>143.75387517112512</v>
      </c>
    </row>
    <row r="2956" spans="2:3" x14ac:dyDescent="0.45">
      <c r="B2956" s="244">
        <v>2893</v>
      </c>
      <c r="C2956" s="243">
        <v>131.3109402444681</v>
      </c>
    </row>
    <row r="2957" spans="2:3" x14ac:dyDescent="0.45">
      <c r="B2957" s="244">
        <v>2894</v>
      </c>
      <c r="C2957" s="243">
        <v>106.3757004165591</v>
      </c>
    </row>
    <row r="2958" spans="2:3" x14ac:dyDescent="0.45">
      <c r="B2958" s="244">
        <v>2895</v>
      </c>
      <c r="C2958" s="243">
        <v>139.32644556153949</v>
      </c>
    </row>
    <row r="2959" spans="2:3" x14ac:dyDescent="0.45">
      <c r="B2959" s="244">
        <v>2896</v>
      </c>
      <c r="C2959" s="243">
        <v>140.61780711311567</v>
      </c>
    </row>
    <row r="2960" spans="2:3" x14ac:dyDescent="0.45">
      <c r="B2960" s="244">
        <v>2897</v>
      </c>
      <c r="C2960" s="243">
        <v>104.12355443754917</v>
      </c>
    </row>
    <row r="2961" spans="2:3" x14ac:dyDescent="0.45">
      <c r="B2961" s="244">
        <v>2898</v>
      </c>
      <c r="C2961" s="243">
        <v>115.53934694329419</v>
      </c>
    </row>
    <row r="2962" spans="2:3" x14ac:dyDescent="0.45">
      <c r="B2962" s="244">
        <v>2899</v>
      </c>
      <c r="C2962" s="243">
        <v>121.35745233847328</v>
      </c>
    </row>
    <row r="2963" spans="2:3" x14ac:dyDescent="0.45">
      <c r="B2963" s="244">
        <v>2900</v>
      </c>
      <c r="C2963" s="243">
        <v>136.3527981708765</v>
      </c>
    </row>
    <row r="2964" spans="2:3" x14ac:dyDescent="0.45">
      <c r="B2964" s="244">
        <v>2901</v>
      </c>
      <c r="C2964" s="243">
        <v>145.80316914808571</v>
      </c>
    </row>
    <row r="2965" spans="2:3" x14ac:dyDescent="0.45">
      <c r="B2965" s="244">
        <v>2902</v>
      </c>
      <c r="C2965" s="243">
        <v>178.0120110727577</v>
      </c>
    </row>
    <row r="2966" spans="2:3" x14ac:dyDescent="0.45">
      <c r="B2966" s="244">
        <v>2903</v>
      </c>
      <c r="C2966" s="243">
        <v>88.223980850323656</v>
      </c>
    </row>
    <row r="2967" spans="2:3" x14ac:dyDescent="0.45">
      <c r="B2967" s="244">
        <v>2904</v>
      </c>
      <c r="C2967" s="243">
        <v>112.87544882681033</v>
      </c>
    </row>
    <row r="2968" spans="2:3" x14ac:dyDescent="0.45">
      <c r="B2968" s="244">
        <v>2905</v>
      </c>
      <c r="C2968" s="243">
        <v>162.27349323885707</v>
      </c>
    </row>
    <row r="2969" spans="2:3" x14ac:dyDescent="0.45">
      <c r="B2969" s="244">
        <v>2906</v>
      </c>
      <c r="C2969" s="243">
        <v>136.49356283787961</v>
      </c>
    </row>
    <row r="2970" spans="2:3" x14ac:dyDescent="0.45">
      <c r="B2970" s="244">
        <v>2907</v>
      </c>
      <c r="C2970" s="243">
        <v>116.26481710581326</v>
      </c>
    </row>
    <row r="2971" spans="2:3" x14ac:dyDescent="0.45">
      <c r="B2971" s="244">
        <v>2908</v>
      </c>
      <c r="C2971" s="243">
        <v>130.87270396488984</v>
      </c>
    </row>
    <row r="2972" spans="2:3" x14ac:dyDescent="0.45">
      <c r="B2972" s="244">
        <v>2909</v>
      </c>
      <c r="C2972" s="243">
        <v>125.45091594959527</v>
      </c>
    </row>
    <row r="2973" spans="2:3" x14ac:dyDescent="0.45">
      <c r="B2973" s="244">
        <v>2910</v>
      </c>
      <c r="C2973" s="243">
        <v>115.93868835177669</v>
      </c>
    </row>
    <row r="2974" spans="2:3" x14ac:dyDescent="0.45">
      <c r="B2974" s="244">
        <v>2911</v>
      </c>
      <c r="C2974" s="243">
        <v>144.00957381910894</v>
      </c>
    </row>
    <row r="2975" spans="2:3" x14ac:dyDescent="0.45">
      <c r="B2975" s="244">
        <v>2912</v>
      </c>
      <c r="C2975" s="243">
        <v>105.19259065429104</v>
      </c>
    </row>
    <row r="2976" spans="2:3" x14ac:dyDescent="0.45">
      <c r="B2976" s="244">
        <v>2913</v>
      </c>
      <c r="C2976" s="243">
        <v>112.13800401095884</v>
      </c>
    </row>
    <row r="2977" spans="2:3" x14ac:dyDescent="0.45">
      <c r="B2977" s="244">
        <v>2914</v>
      </c>
      <c r="C2977" s="243">
        <v>154.09446054210468</v>
      </c>
    </row>
    <row r="2978" spans="2:3" x14ac:dyDescent="0.45">
      <c r="B2978" s="244">
        <v>2915</v>
      </c>
      <c r="C2978" s="243">
        <v>81.605087638517006</v>
      </c>
    </row>
    <row r="2979" spans="2:3" x14ac:dyDescent="0.45">
      <c r="B2979" s="244">
        <v>2916</v>
      </c>
      <c r="C2979" s="243">
        <v>100.9521345764651</v>
      </c>
    </row>
    <row r="2980" spans="2:3" x14ac:dyDescent="0.45">
      <c r="B2980" s="244">
        <v>2917</v>
      </c>
      <c r="C2980" s="243">
        <v>114.12470624157149</v>
      </c>
    </row>
    <row r="2981" spans="2:3" x14ac:dyDescent="0.45">
      <c r="B2981" s="244">
        <v>2918</v>
      </c>
      <c r="C2981" s="243">
        <v>74.776001050120769</v>
      </c>
    </row>
    <row r="2982" spans="2:3" x14ac:dyDescent="0.45">
      <c r="B2982" s="244">
        <v>2919</v>
      </c>
      <c r="C2982" s="243">
        <v>120.83766838159514</v>
      </c>
    </row>
    <row r="2983" spans="2:3" x14ac:dyDescent="0.45">
      <c r="B2983" s="244">
        <v>2920</v>
      </c>
      <c r="C2983" s="243">
        <v>109.37795535848679</v>
      </c>
    </row>
    <row r="2984" spans="2:3" x14ac:dyDescent="0.45">
      <c r="B2984" s="244">
        <v>2921</v>
      </c>
      <c r="C2984" s="243">
        <v>74.725873989644626</v>
      </c>
    </row>
    <row r="2985" spans="2:3" x14ac:dyDescent="0.45">
      <c r="B2985" s="244">
        <v>2922</v>
      </c>
      <c r="C2985" s="243">
        <v>142.2999088400862</v>
      </c>
    </row>
    <row r="2986" spans="2:3" x14ac:dyDescent="0.45">
      <c r="B2986" s="244">
        <v>2923</v>
      </c>
      <c r="C2986" s="243">
        <v>135.22061657971065</v>
      </c>
    </row>
    <row r="2987" spans="2:3" x14ac:dyDescent="0.45">
      <c r="B2987" s="244">
        <v>2924</v>
      </c>
      <c r="C2987" s="243">
        <v>103.28071239802335</v>
      </c>
    </row>
    <row r="2988" spans="2:3" x14ac:dyDescent="0.45">
      <c r="B2988" s="244">
        <v>2925</v>
      </c>
      <c r="C2988" s="243">
        <v>141.84504985190409</v>
      </c>
    </row>
    <row r="2989" spans="2:3" x14ac:dyDescent="0.45">
      <c r="B2989" s="244">
        <v>2926</v>
      </c>
      <c r="C2989" s="243">
        <v>128.71845004159704</v>
      </c>
    </row>
    <row r="2990" spans="2:3" x14ac:dyDescent="0.45">
      <c r="B2990" s="244">
        <v>2927</v>
      </c>
      <c r="C2990" s="243">
        <v>158.35629998910917</v>
      </c>
    </row>
    <row r="2991" spans="2:3" x14ac:dyDescent="0.45">
      <c r="B2991" s="244">
        <v>2928</v>
      </c>
      <c r="C2991" s="243">
        <v>146.05145388407553</v>
      </c>
    </row>
    <row r="2992" spans="2:3" x14ac:dyDescent="0.45">
      <c r="B2992" s="244">
        <v>2929</v>
      </c>
      <c r="C2992" s="243">
        <v>130.66265282646032</v>
      </c>
    </row>
    <row r="2993" spans="2:3" x14ac:dyDescent="0.45">
      <c r="B2993" s="244">
        <v>2930</v>
      </c>
      <c r="C2993" s="243">
        <v>172.01895653103242</v>
      </c>
    </row>
    <row r="2994" spans="2:3" x14ac:dyDescent="0.45">
      <c r="B2994" s="244">
        <v>2931</v>
      </c>
      <c r="C2994" s="243">
        <v>135.24714129327566</v>
      </c>
    </row>
    <row r="2995" spans="2:3" x14ac:dyDescent="0.45">
      <c r="B2995" s="244">
        <v>2932</v>
      </c>
      <c r="C2995" s="243">
        <v>138.76898068043934</v>
      </c>
    </row>
    <row r="2996" spans="2:3" x14ac:dyDescent="0.45">
      <c r="B2996" s="244">
        <v>2933</v>
      </c>
      <c r="C2996" s="243">
        <v>130.26628815941956</v>
      </c>
    </row>
    <row r="2997" spans="2:3" x14ac:dyDescent="0.45">
      <c r="B2997" s="244">
        <v>2934</v>
      </c>
      <c r="C2997" s="243">
        <v>100.52170072836321</v>
      </c>
    </row>
    <row r="2998" spans="2:3" x14ac:dyDescent="0.45">
      <c r="B2998" s="244">
        <v>2935</v>
      </c>
      <c r="C2998" s="243">
        <v>116.3649228460088</v>
      </c>
    </row>
    <row r="2999" spans="2:3" x14ac:dyDescent="0.45">
      <c r="B2999" s="244">
        <v>2936</v>
      </c>
      <c r="C2999" s="243">
        <v>134.9952075446366</v>
      </c>
    </row>
    <row r="3000" spans="2:3" x14ac:dyDescent="0.45">
      <c r="B3000" s="244">
        <v>2937</v>
      </c>
      <c r="C3000" s="243">
        <v>127.15138121754109</v>
      </c>
    </row>
    <row r="3001" spans="2:3" x14ac:dyDescent="0.45">
      <c r="B3001" s="244">
        <v>2938</v>
      </c>
      <c r="C3001" s="243">
        <v>121.72925116377459</v>
      </c>
    </row>
    <row r="3002" spans="2:3" x14ac:dyDescent="0.45">
      <c r="B3002" s="244">
        <v>2939</v>
      </c>
      <c r="C3002" s="243">
        <v>166.04086072318728</v>
      </c>
    </row>
    <row r="3003" spans="2:3" x14ac:dyDescent="0.45">
      <c r="B3003" s="244">
        <v>2940</v>
      </c>
      <c r="C3003" s="243">
        <v>102.39287989411633</v>
      </c>
    </row>
    <row r="3004" spans="2:3" x14ac:dyDescent="0.45">
      <c r="B3004" s="244">
        <v>2941</v>
      </c>
      <c r="C3004" s="243">
        <v>127.25982069519169</v>
      </c>
    </row>
    <row r="3005" spans="2:3" x14ac:dyDescent="0.45">
      <c r="B3005" s="244">
        <v>2942</v>
      </c>
      <c r="C3005" s="243">
        <v>124.17385685340922</v>
      </c>
    </row>
    <row r="3006" spans="2:3" x14ac:dyDescent="0.45">
      <c r="B3006" s="244">
        <v>2943</v>
      </c>
      <c r="C3006" s="243">
        <v>139.60203994436108</v>
      </c>
    </row>
    <row r="3007" spans="2:3" x14ac:dyDescent="0.45">
      <c r="B3007" s="244">
        <v>2944</v>
      </c>
      <c r="C3007" s="243">
        <v>88.210988274956577</v>
      </c>
    </row>
    <row r="3008" spans="2:3" x14ac:dyDescent="0.45">
      <c r="B3008" s="244">
        <v>2945</v>
      </c>
      <c r="C3008" s="243">
        <v>137.0728415642885</v>
      </c>
    </row>
    <row r="3009" spans="2:3" x14ac:dyDescent="0.45">
      <c r="B3009" s="244">
        <v>2946</v>
      </c>
      <c r="C3009" s="243">
        <v>162.24680256710965</v>
      </c>
    </row>
    <row r="3010" spans="2:3" x14ac:dyDescent="0.45">
      <c r="B3010" s="244">
        <v>2947</v>
      </c>
      <c r="C3010" s="243">
        <v>130.21760846562407</v>
      </c>
    </row>
    <row r="3011" spans="2:3" x14ac:dyDescent="0.45">
      <c r="B3011" s="244">
        <v>2948</v>
      </c>
      <c r="C3011" s="243">
        <v>145.91544111888442</v>
      </c>
    </row>
    <row r="3012" spans="2:3" x14ac:dyDescent="0.45">
      <c r="B3012" s="244">
        <v>2949</v>
      </c>
      <c r="C3012" s="243">
        <v>122.11965545793581</v>
      </c>
    </row>
    <row r="3013" spans="2:3" x14ac:dyDescent="0.45">
      <c r="B3013" s="244">
        <v>2950</v>
      </c>
      <c r="C3013" s="243">
        <v>138.17156004019958</v>
      </c>
    </row>
    <row r="3014" spans="2:3" x14ac:dyDescent="0.45">
      <c r="B3014" s="244">
        <v>2951</v>
      </c>
      <c r="C3014" s="243">
        <v>114.33343130237891</v>
      </c>
    </row>
    <row r="3015" spans="2:3" x14ac:dyDescent="0.45">
      <c r="B3015" s="244">
        <v>2952</v>
      </c>
      <c r="C3015" s="243">
        <v>51.289163262195871</v>
      </c>
    </row>
    <row r="3016" spans="2:3" x14ac:dyDescent="0.45">
      <c r="B3016" s="244">
        <v>2953</v>
      </c>
      <c r="C3016" s="243">
        <v>115.15903105621076</v>
      </c>
    </row>
    <row r="3017" spans="2:3" x14ac:dyDescent="0.45">
      <c r="B3017" s="244">
        <v>2954</v>
      </c>
      <c r="C3017" s="243">
        <v>134.72564537903907</v>
      </c>
    </row>
    <row r="3018" spans="2:3" x14ac:dyDescent="0.45">
      <c r="B3018" s="244">
        <v>2955</v>
      </c>
      <c r="C3018" s="243">
        <v>101.78009451941452</v>
      </c>
    </row>
    <row r="3019" spans="2:3" x14ac:dyDescent="0.45">
      <c r="B3019" s="244">
        <v>2956</v>
      </c>
      <c r="C3019" s="243">
        <v>124.44895748090302</v>
      </c>
    </row>
    <row r="3020" spans="2:3" x14ac:dyDescent="0.45">
      <c r="B3020" s="244">
        <v>2957</v>
      </c>
      <c r="C3020" s="243">
        <v>146.30306636335351</v>
      </c>
    </row>
    <row r="3021" spans="2:3" x14ac:dyDescent="0.45">
      <c r="B3021" s="244">
        <v>2958</v>
      </c>
      <c r="C3021" s="243">
        <v>91.71816467904236</v>
      </c>
    </row>
    <row r="3022" spans="2:3" x14ac:dyDescent="0.45">
      <c r="B3022" s="244">
        <v>2959</v>
      </c>
      <c r="C3022" s="243">
        <v>100.86478364968829</v>
      </c>
    </row>
    <row r="3023" spans="2:3" x14ac:dyDescent="0.45">
      <c r="B3023" s="244">
        <v>2960</v>
      </c>
      <c r="C3023" s="243">
        <v>90.93048373895428</v>
      </c>
    </row>
    <row r="3024" spans="2:3" x14ac:dyDescent="0.45">
      <c r="B3024" s="244">
        <v>2961</v>
      </c>
      <c r="C3024" s="243">
        <v>108.97363500648888</v>
      </c>
    </row>
    <row r="3025" spans="2:3" x14ac:dyDescent="0.45">
      <c r="B3025" s="244">
        <v>2962</v>
      </c>
      <c r="C3025" s="243">
        <v>118.56973422247674</v>
      </c>
    </row>
    <row r="3026" spans="2:3" x14ac:dyDescent="0.45">
      <c r="B3026" s="244">
        <v>2963</v>
      </c>
      <c r="C3026" s="243">
        <v>118.18911852986798</v>
      </c>
    </row>
    <row r="3027" spans="2:3" x14ac:dyDescent="0.45">
      <c r="B3027" s="244">
        <v>2964</v>
      </c>
      <c r="C3027" s="243">
        <v>129.42153378804809</v>
      </c>
    </row>
    <row r="3028" spans="2:3" x14ac:dyDescent="0.45">
      <c r="B3028" s="244">
        <v>2965</v>
      </c>
      <c r="C3028" s="243">
        <v>88.400099936835417</v>
      </c>
    </row>
    <row r="3029" spans="2:3" x14ac:dyDescent="0.45">
      <c r="B3029" s="244">
        <v>2966</v>
      </c>
      <c r="C3029" s="243">
        <v>106.69698547897242</v>
      </c>
    </row>
    <row r="3030" spans="2:3" x14ac:dyDescent="0.45">
      <c r="B3030" s="244">
        <v>2967</v>
      </c>
      <c r="C3030" s="243">
        <v>124.47466655221191</v>
      </c>
    </row>
    <row r="3031" spans="2:3" x14ac:dyDescent="0.45">
      <c r="B3031" s="244">
        <v>2968</v>
      </c>
      <c r="C3031" s="243">
        <v>87.692242401679863</v>
      </c>
    </row>
    <row r="3032" spans="2:3" x14ac:dyDescent="0.45">
      <c r="B3032" s="244">
        <v>2969</v>
      </c>
      <c r="C3032" s="243">
        <v>86.61004872171776</v>
      </c>
    </row>
    <row r="3033" spans="2:3" x14ac:dyDescent="0.45">
      <c r="B3033" s="244">
        <v>2970</v>
      </c>
      <c r="C3033" s="243">
        <v>118.16347967966108</v>
      </c>
    </row>
    <row r="3034" spans="2:3" x14ac:dyDescent="0.45">
      <c r="B3034" s="244">
        <v>2971</v>
      </c>
      <c r="C3034" s="243">
        <v>123.26154439857203</v>
      </c>
    </row>
    <row r="3035" spans="2:3" x14ac:dyDescent="0.45">
      <c r="B3035" s="244">
        <v>2972</v>
      </c>
      <c r="C3035" s="243">
        <v>105.81808221708735</v>
      </c>
    </row>
    <row r="3036" spans="2:3" x14ac:dyDescent="0.45">
      <c r="B3036" s="244">
        <v>2973</v>
      </c>
      <c r="C3036" s="243">
        <v>93.502326781151339</v>
      </c>
    </row>
    <row r="3037" spans="2:3" x14ac:dyDescent="0.45">
      <c r="B3037" s="244">
        <v>2974</v>
      </c>
      <c r="C3037" s="243">
        <v>121.58500130218715</v>
      </c>
    </row>
    <row r="3038" spans="2:3" x14ac:dyDescent="0.45">
      <c r="B3038" s="244">
        <v>2975</v>
      </c>
      <c r="C3038" s="243">
        <v>122.66229176818815</v>
      </c>
    </row>
    <row r="3039" spans="2:3" x14ac:dyDescent="0.45">
      <c r="B3039" s="244">
        <v>2976</v>
      </c>
      <c r="C3039" s="243">
        <v>172.17425649547124</v>
      </c>
    </row>
    <row r="3040" spans="2:3" x14ac:dyDescent="0.45">
      <c r="B3040" s="244">
        <v>2977</v>
      </c>
      <c r="C3040" s="243">
        <v>81.043881900927957</v>
      </c>
    </row>
    <row r="3041" spans="2:3" x14ac:dyDescent="0.45">
      <c r="B3041" s="244">
        <v>2978</v>
      </c>
      <c r="C3041" s="243">
        <v>135.66045403372334</v>
      </c>
    </row>
    <row r="3042" spans="2:3" x14ac:dyDescent="0.45">
      <c r="B3042" s="244">
        <v>2979</v>
      </c>
      <c r="C3042" s="243">
        <v>89.221796506369131</v>
      </c>
    </row>
    <row r="3043" spans="2:3" x14ac:dyDescent="0.45">
      <c r="B3043" s="244">
        <v>2980</v>
      </c>
      <c r="C3043" s="243">
        <v>89.424065960052246</v>
      </c>
    </row>
    <row r="3044" spans="2:3" x14ac:dyDescent="0.45">
      <c r="B3044" s="244">
        <v>2981</v>
      </c>
      <c r="C3044" s="243">
        <v>135.23324991828329</v>
      </c>
    </row>
    <row r="3045" spans="2:3" x14ac:dyDescent="0.45">
      <c r="B3045" s="244">
        <v>2982</v>
      </c>
      <c r="C3045" s="243">
        <v>103.20236307000536</v>
      </c>
    </row>
    <row r="3046" spans="2:3" x14ac:dyDescent="0.45">
      <c r="B3046" s="244">
        <v>2983</v>
      </c>
      <c r="C3046" s="243">
        <v>110.03127532167409</v>
      </c>
    </row>
    <row r="3047" spans="2:3" x14ac:dyDescent="0.45">
      <c r="B3047" s="244">
        <v>2984</v>
      </c>
      <c r="C3047" s="243">
        <v>128.45118042737926</v>
      </c>
    </row>
    <row r="3048" spans="2:3" x14ac:dyDescent="0.45">
      <c r="B3048" s="244">
        <v>2985</v>
      </c>
      <c r="C3048" s="243">
        <v>108.16774149603151</v>
      </c>
    </row>
    <row r="3049" spans="2:3" x14ac:dyDescent="0.45">
      <c r="B3049" s="244">
        <v>2986</v>
      </c>
      <c r="C3049" s="243">
        <v>131.08710238345878</v>
      </c>
    </row>
    <row r="3050" spans="2:3" x14ac:dyDescent="0.45">
      <c r="B3050" s="244">
        <v>2987</v>
      </c>
      <c r="C3050" s="243">
        <v>138.40622986003984</v>
      </c>
    </row>
    <row r="3051" spans="2:3" x14ac:dyDescent="0.45">
      <c r="B3051" s="244">
        <v>2988</v>
      </c>
      <c r="C3051" s="243">
        <v>158.46692702404536</v>
      </c>
    </row>
    <row r="3052" spans="2:3" x14ac:dyDescent="0.45">
      <c r="B3052" s="244">
        <v>2989</v>
      </c>
      <c r="C3052" s="243">
        <v>109.68148858909206</v>
      </c>
    </row>
    <row r="3053" spans="2:3" x14ac:dyDescent="0.45">
      <c r="B3053" s="244">
        <v>2990</v>
      </c>
      <c r="C3053" s="243">
        <v>157.37987653179687</v>
      </c>
    </row>
    <row r="3054" spans="2:3" x14ac:dyDescent="0.45">
      <c r="B3054" s="244">
        <v>2991</v>
      </c>
      <c r="C3054" s="243">
        <v>119.08745350050704</v>
      </c>
    </row>
    <row r="3055" spans="2:3" x14ac:dyDescent="0.45">
      <c r="B3055" s="244">
        <v>2992</v>
      </c>
      <c r="C3055" s="243">
        <v>124.2098322079899</v>
      </c>
    </row>
    <row r="3056" spans="2:3" x14ac:dyDescent="0.45">
      <c r="B3056" s="244">
        <v>2993</v>
      </c>
      <c r="C3056" s="243">
        <v>113.24938433094918</v>
      </c>
    </row>
    <row r="3057" spans="2:3" x14ac:dyDescent="0.45">
      <c r="B3057" s="244">
        <v>2994</v>
      </c>
      <c r="C3057" s="243">
        <v>79.897639405835776</v>
      </c>
    </row>
    <row r="3058" spans="2:3" x14ac:dyDescent="0.45">
      <c r="B3058" s="244">
        <v>2995</v>
      </c>
      <c r="C3058" s="243">
        <v>102.88073917253094</v>
      </c>
    </row>
    <row r="3059" spans="2:3" x14ac:dyDescent="0.45">
      <c r="B3059" s="244">
        <v>2996</v>
      </c>
      <c r="C3059" s="243">
        <v>127.94762302591683</v>
      </c>
    </row>
    <row r="3060" spans="2:3" x14ac:dyDescent="0.45">
      <c r="B3060" s="244">
        <v>2997</v>
      </c>
      <c r="C3060" s="243">
        <v>149.58269288653298</v>
      </c>
    </row>
    <row r="3061" spans="2:3" x14ac:dyDescent="0.45">
      <c r="B3061" s="244">
        <v>2998</v>
      </c>
      <c r="C3061" s="243">
        <v>119.82974997961426</v>
      </c>
    </row>
    <row r="3062" spans="2:3" x14ac:dyDescent="0.45">
      <c r="B3062" s="244">
        <v>2999</v>
      </c>
      <c r="C3062" s="243">
        <v>105.60685155923007</v>
      </c>
    </row>
    <row r="3063" spans="2:3" x14ac:dyDescent="0.45">
      <c r="B3063" s="244">
        <v>3000</v>
      </c>
      <c r="C3063" s="243">
        <v>82.036244470950564</v>
      </c>
    </row>
    <row r="3064" spans="2:3" x14ac:dyDescent="0.45">
      <c r="B3064" s="244">
        <v>3001</v>
      </c>
      <c r="C3064" s="243">
        <v>70.8135224084306</v>
      </c>
    </row>
    <row r="3065" spans="2:3" x14ac:dyDescent="0.45">
      <c r="B3065" s="244">
        <v>3002</v>
      </c>
      <c r="C3065" s="243">
        <v>130.30855986608381</v>
      </c>
    </row>
    <row r="3066" spans="2:3" x14ac:dyDescent="0.45">
      <c r="B3066" s="244">
        <v>3003</v>
      </c>
      <c r="C3066" s="243">
        <v>119.18850412761022</v>
      </c>
    </row>
    <row r="3067" spans="2:3" x14ac:dyDescent="0.45">
      <c r="B3067" s="244">
        <v>3004</v>
      </c>
      <c r="C3067" s="243">
        <v>84.508483223994205</v>
      </c>
    </row>
    <row r="3068" spans="2:3" x14ac:dyDescent="0.45">
      <c r="B3068" s="244">
        <v>3005</v>
      </c>
      <c r="C3068" s="243">
        <v>123.57846039795561</v>
      </c>
    </row>
    <row r="3069" spans="2:3" x14ac:dyDescent="0.45">
      <c r="B3069" s="244">
        <v>3006</v>
      </c>
      <c r="C3069" s="243">
        <v>140.39659355649513</v>
      </c>
    </row>
    <row r="3070" spans="2:3" x14ac:dyDescent="0.45">
      <c r="B3070" s="244">
        <v>3007</v>
      </c>
      <c r="C3070" s="243">
        <v>152.50194637628607</v>
      </c>
    </row>
    <row r="3071" spans="2:3" x14ac:dyDescent="0.45">
      <c r="B3071" s="244">
        <v>3008</v>
      </c>
      <c r="C3071" s="243">
        <v>129.66819346506389</v>
      </c>
    </row>
    <row r="3072" spans="2:3" x14ac:dyDescent="0.45">
      <c r="B3072" s="244">
        <v>3009</v>
      </c>
      <c r="C3072" s="243">
        <v>118.84845196193707</v>
      </c>
    </row>
    <row r="3073" spans="2:3" x14ac:dyDescent="0.45">
      <c r="B3073" s="244">
        <v>3010</v>
      </c>
      <c r="C3073" s="243">
        <v>149.1500843932543</v>
      </c>
    </row>
    <row r="3074" spans="2:3" x14ac:dyDescent="0.45">
      <c r="B3074" s="244">
        <v>3011</v>
      </c>
      <c r="C3074" s="243">
        <v>171.53817254376506</v>
      </c>
    </row>
    <row r="3075" spans="2:3" x14ac:dyDescent="0.45">
      <c r="B3075" s="244">
        <v>3012</v>
      </c>
      <c r="C3075" s="243">
        <v>103.26612493074279</v>
      </c>
    </row>
    <row r="3076" spans="2:3" x14ac:dyDescent="0.45">
      <c r="B3076" s="244">
        <v>3013</v>
      </c>
      <c r="C3076" s="243">
        <v>126.24649844220775</v>
      </c>
    </row>
    <row r="3077" spans="2:3" x14ac:dyDescent="0.45">
      <c r="B3077" s="244">
        <v>3014</v>
      </c>
      <c r="C3077" s="243">
        <v>117.44702740414864</v>
      </c>
    </row>
    <row r="3078" spans="2:3" x14ac:dyDescent="0.45">
      <c r="B3078" s="244">
        <v>3015</v>
      </c>
      <c r="C3078" s="243">
        <v>109.47185411784159</v>
      </c>
    </row>
    <row r="3079" spans="2:3" x14ac:dyDescent="0.45">
      <c r="B3079" s="244">
        <v>3016</v>
      </c>
      <c r="C3079" s="243">
        <v>122.36975169163431</v>
      </c>
    </row>
    <row r="3080" spans="2:3" x14ac:dyDescent="0.45">
      <c r="B3080" s="244">
        <v>3017</v>
      </c>
      <c r="C3080" s="243">
        <v>139.71171762132673</v>
      </c>
    </row>
    <row r="3081" spans="2:3" x14ac:dyDescent="0.45">
      <c r="B3081" s="244">
        <v>3018</v>
      </c>
      <c r="C3081" s="243">
        <v>95.723010631580905</v>
      </c>
    </row>
    <row r="3082" spans="2:3" x14ac:dyDescent="0.45">
      <c r="B3082" s="244">
        <v>3019</v>
      </c>
      <c r="C3082" s="243">
        <v>158.12642486156093</v>
      </c>
    </row>
    <row r="3083" spans="2:3" x14ac:dyDescent="0.45">
      <c r="B3083" s="244">
        <v>3020</v>
      </c>
      <c r="C3083" s="243">
        <v>123.67212151141131</v>
      </c>
    </row>
    <row r="3084" spans="2:3" x14ac:dyDescent="0.45">
      <c r="B3084" s="244">
        <v>3021</v>
      </c>
      <c r="C3084" s="243">
        <v>143.9796645446211</v>
      </c>
    </row>
    <row r="3085" spans="2:3" x14ac:dyDescent="0.45">
      <c r="B3085" s="244">
        <v>3022</v>
      </c>
      <c r="C3085" s="243">
        <v>96.358082054985218</v>
      </c>
    </row>
    <row r="3086" spans="2:3" x14ac:dyDescent="0.45">
      <c r="B3086" s="244">
        <v>3023</v>
      </c>
      <c r="C3086" s="243">
        <v>133.62314584894384</v>
      </c>
    </row>
    <row r="3087" spans="2:3" x14ac:dyDescent="0.45">
      <c r="B3087" s="244">
        <v>3024</v>
      </c>
      <c r="C3087" s="243">
        <v>87.543568140056692</v>
      </c>
    </row>
    <row r="3088" spans="2:3" x14ac:dyDescent="0.45">
      <c r="B3088" s="244">
        <v>3025</v>
      </c>
      <c r="C3088" s="243">
        <v>112.54607547872769</v>
      </c>
    </row>
    <row r="3089" spans="2:3" x14ac:dyDescent="0.45">
      <c r="B3089" s="244">
        <v>3026</v>
      </c>
      <c r="C3089" s="243">
        <v>117.17819633772304</v>
      </c>
    </row>
    <row r="3090" spans="2:3" x14ac:dyDescent="0.45">
      <c r="B3090" s="244">
        <v>3027</v>
      </c>
      <c r="C3090" s="243">
        <v>133.91312759895138</v>
      </c>
    </row>
    <row r="3091" spans="2:3" x14ac:dyDescent="0.45">
      <c r="B3091" s="244">
        <v>3028</v>
      </c>
      <c r="C3091" s="243">
        <v>139.59075508913833</v>
      </c>
    </row>
    <row r="3092" spans="2:3" x14ac:dyDescent="0.45">
      <c r="B3092" s="244">
        <v>3029</v>
      </c>
      <c r="C3092" s="243">
        <v>129.40196795533785</v>
      </c>
    </row>
    <row r="3093" spans="2:3" x14ac:dyDescent="0.45">
      <c r="B3093" s="244">
        <v>3030</v>
      </c>
      <c r="C3093" s="243">
        <v>103.97893431089267</v>
      </c>
    </row>
    <row r="3094" spans="2:3" x14ac:dyDescent="0.45">
      <c r="B3094" s="244">
        <v>3031</v>
      </c>
      <c r="C3094" s="243">
        <v>127.84957215501156</v>
      </c>
    </row>
    <row r="3095" spans="2:3" x14ac:dyDescent="0.45">
      <c r="B3095" s="244">
        <v>3032</v>
      </c>
      <c r="C3095" s="243">
        <v>102.57030726535869</v>
      </c>
    </row>
    <row r="3096" spans="2:3" x14ac:dyDescent="0.45">
      <c r="B3096" s="244">
        <v>3033</v>
      </c>
      <c r="C3096" s="243">
        <v>139.92307396653507</v>
      </c>
    </row>
    <row r="3097" spans="2:3" x14ac:dyDescent="0.45">
      <c r="B3097" s="244">
        <v>3034</v>
      </c>
      <c r="C3097" s="243">
        <v>133.25254608368567</v>
      </c>
    </row>
    <row r="3098" spans="2:3" x14ac:dyDescent="0.45">
      <c r="B3098" s="244">
        <v>3035</v>
      </c>
      <c r="C3098" s="243">
        <v>116.33381809226084</v>
      </c>
    </row>
    <row r="3099" spans="2:3" x14ac:dyDescent="0.45">
      <c r="B3099" s="244">
        <v>3036</v>
      </c>
      <c r="C3099" s="243">
        <v>103.70740604327963</v>
      </c>
    </row>
    <row r="3100" spans="2:3" x14ac:dyDescent="0.45">
      <c r="B3100" s="244">
        <v>3037</v>
      </c>
      <c r="C3100" s="243">
        <v>164.90928854726127</v>
      </c>
    </row>
    <row r="3101" spans="2:3" x14ac:dyDescent="0.45">
      <c r="B3101" s="244">
        <v>3038</v>
      </c>
      <c r="C3101" s="243">
        <v>108.86662251256541</v>
      </c>
    </row>
    <row r="3102" spans="2:3" x14ac:dyDescent="0.45">
      <c r="B3102" s="244">
        <v>3039</v>
      </c>
      <c r="C3102" s="243">
        <v>123.95793210503612</v>
      </c>
    </row>
    <row r="3103" spans="2:3" x14ac:dyDescent="0.45">
      <c r="B3103" s="244">
        <v>3040</v>
      </c>
      <c r="C3103" s="243">
        <v>77.084376363366374</v>
      </c>
    </row>
    <row r="3104" spans="2:3" x14ac:dyDescent="0.45">
      <c r="B3104" s="244">
        <v>3041</v>
      </c>
      <c r="C3104" s="243">
        <v>111.72509972997238</v>
      </c>
    </row>
    <row r="3105" spans="2:3" x14ac:dyDescent="0.45">
      <c r="B3105" s="244">
        <v>3042</v>
      </c>
      <c r="C3105" s="243">
        <v>84.690520492848961</v>
      </c>
    </row>
    <row r="3106" spans="2:3" x14ac:dyDescent="0.45">
      <c r="B3106" s="244">
        <v>3043</v>
      </c>
      <c r="C3106" s="243">
        <v>113.75915342982603</v>
      </c>
    </row>
    <row r="3107" spans="2:3" x14ac:dyDescent="0.45">
      <c r="B3107" s="244">
        <v>3044</v>
      </c>
      <c r="C3107" s="243">
        <v>110.16117398810937</v>
      </c>
    </row>
    <row r="3108" spans="2:3" x14ac:dyDescent="0.45">
      <c r="B3108" s="244">
        <v>3045</v>
      </c>
      <c r="C3108" s="243">
        <v>132.10355132003249</v>
      </c>
    </row>
    <row r="3109" spans="2:3" x14ac:dyDescent="0.45">
      <c r="B3109" s="244">
        <v>3046</v>
      </c>
      <c r="C3109" s="243">
        <v>93.731925117761378</v>
      </c>
    </row>
    <row r="3110" spans="2:3" x14ac:dyDescent="0.45">
      <c r="B3110" s="244">
        <v>3047</v>
      </c>
      <c r="C3110" s="243">
        <v>113.61566064222706</v>
      </c>
    </row>
    <row r="3111" spans="2:3" x14ac:dyDescent="0.45">
      <c r="B3111" s="244">
        <v>3048</v>
      </c>
      <c r="C3111" s="243">
        <v>142.42555884493669</v>
      </c>
    </row>
    <row r="3112" spans="2:3" x14ac:dyDescent="0.45">
      <c r="B3112" s="244">
        <v>3049</v>
      </c>
      <c r="C3112" s="243">
        <v>184.77978306465806</v>
      </c>
    </row>
    <row r="3113" spans="2:3" x14ac:dyDescent="0.45">
      <c r="B3113" s="244">
        <v>3050</v>
      </c>
      <c r="C3113" s="243">
        <v>123.17029503010941</v>
      </c>
    </row>
    <row r="3114" spans="2:3" x14ac:dyDescent="0.45">
      <c r="B3114" s="244">
        <v>3051</v>
      </c>
      <c r="C3114" s="243">
        <v>140.68054584018293</v>
      </c>
    </row>
    <row r="3115" spans="2:3" x14ac:dyDescent="0.45">
      <c r="B3115" s="244">
        <v>3052</v>
      </c>
      <c r="C3115" s="243">
        <v>103.01504112995951</v>
      </c>
    </row>
    <row r="3116" spans="2:3" x14ac:dyDescent="0.45">
      <c r="B3116" s="244">
        <v>3053</v>
      </c>
      <c r="C3116" s="243">
        <v>99.272401830998717</v>
      </c>
    </row>
    <row r="3117" spans="2:3" x14ac:dyDescent="0.45">
      <c r="B3117" s="244">
        <v>3054</v>
      </c>
      <c r="C3117" s="243">
        <v>163.33750553923386</v>
      </c>
    </row>
    <row r="3118" spans="2:3" x14ac:dyDescent="0.45">
      <c r="B3118" s="244">
        <v>3055</v>
      </c>
      <c r="C3118" s="243">
        <v>168.65582985393812</v>
      </c>
    </row>
    <row r="3119" spans="2:3" x14ac:dyDescent="0.45">
      <c r="B3119" s="244">
        <v>3056</v>
      </c>
      <c r="C3119" s="243">
        <v>140.20740291203617</v>
      </c>
    </row>
    <row r="3120" spans="2:3" x14ac:dyDescent="0.45">
      <c r="B3120" s="244">
        <v>3057</v>
      </c>
      <c r="C3120" s="243">
        <v>128.24650610101989</v>
      </c>
    </row>
    <row r="3121" spans="2:3" x14ac:dyDescent="0.45">
      <c r="B3121" s="244">
        <v>3058</v>
      </c>
      <c r="C3121" s="243">
        <v>117.50290467130881</v>
      </c>
    </row>
    <row r="3122" spans="2:3" x14ac:dyDescent="0.45">
      <c r="B3122" s="244">
        <v>3059</v>
      </c>
      <c r="C3122" s="243">
        <v>119.89578020187029</v>
      </c>
    </row>
    <row r="3123" spans="2:3" x14ac:dyDescent="0.45">
      <c r="B3123" s="244">
        <v>3060</v>
      </c>
      <c r="C3123" s="243">
        <v>136.57195782831073</v>
      </c>
    </row>
    <row r="3124" spans="2:3" x14ac:dyDescent="0.45">
      <c r="B3124" s="244">
        <v>3061</v>
      </c>
      <c r="C3124" s="243">
        <v>115.93307103948224</v>
      </c>
    </row>
    <row r="3125" spans="2:3" x14ac:dyDescent="0.45">
      <c r="B3125" s="244">
        <v>3062</v>
      </c>
      <c r="C3125" s="243">
        <v>114.73883192731566</v>
      </c>
    </row>
    <row r="3126" spans="2:3" x14ac:dyDescent="0.45">
      <c r="B3126" s="244">
        <v>3063</v>
      </c>
      <c r="C3126" s="243">
        <v>136.14878848007675</v>
      </c>
    </row>
    <row r="3127" spans="2:3" x14ac:dyDescent="0.45">
      <c r="B3127" s="244">
        <v>3064</v>
      </c>
      <c r="C3127" s="243">
        <v>130.58718240582604</v>
      </c>
    </row>
    <row r="3128" spans="2:3" x14ac:dyDescent="0.45">
      <c r="B3128" s="244">
        <v>3065</v>
      </c>
      <c r="C3128" s="243">
        <v>112.34002180859963</v>
      </c>
    </row>
    <row r="3129" spans="2:3" x14ac:dyDescent="0.45">
      <c r="B3129" s="244">
        <v>3066</v>
      </c>
      <c r="C3129" s="243">
        <v>116.48505119086565</v>
      </c>
    </row>
    <row r="3130" spans="2:3" x14ac:dyDescent="0.45">
      <c r="B3130" s="244">
        <v>3067</v>
      </c>
      <c r="C3130" s="243">
        <v>115.93731072134455</v>
      </c>
    </row>
    <row r="3131" spans="2:3" x14ac:dyDescent="0.45">
      <c r="B3131" s="244">
        <v>3068</v>
      </c>
      <c r="C3131" s="243">
        <v>75.075010524705704</v>
      </c>
    </row>
    <row r="3132" spans="2:3" x14ac:dyDescent="0.45">
      <c r="B3132" s="244">
        <v>3069</v>
      </c>
      <c r="C3132" s="243">
        <v>170.22457074253188</v>
      </c>
    </row>
    <row r="3133" spans="2:3" x14ac:dyDescent="0.45">
      <c r="B3133" s="244">
        <v>3070</v>
      </c>
      <c r="C3133" s="243">
        <v>109.59508095479373</v>
      </c>
    </row>
    <row r="3134" spans="2:3" x14ac:dyDescent="0.45">
      <c r="B3134" s="244">
        <v>3071</v>
      </c>
      <c r="C3134" s="243">
        <v>87.753526214304287</v>
      </c>
    </row>
    <row r="3135" spans="2:3" x14ac:dyDescent="0.45">
      <c r="B3135" s="244">
        <v>3072</v>
      </c>
      <c r="C3135" s="243">
        <v>154.51141948939792</v>
      </c>
    </row>
    <row r="3136" spans="2:3" x14ac:dyDescent="0.45">
      <c r="B3136" s="244">
        <v>3073</v>
      </c>
      <c r="C3136" s="243">
        <v>88.711019590538825</v>
      </c>
    </row>
    <row r="3137" spans="2:3" x14ac:dyDescent="0.45">
      <c r="B3137" s="244">
        <v>3074</v>
      </c>
      <c r="C3137" s="243">
        <v>115.85297057889841</v>
      </c>
    </row>
    <row r="3138" spans="2:3" x14ac:dyDescent="0.45">
      <c r="B3138" s="244">
        <v>3075</v>
      </c>
      <c r="C3138" s="243">
        <v>112.72421983461469</v>
      </c>
    </row>
    <row r="3139" spans="2:3" x14ac:dyDescent="0.45">
      <c r="B3139" s="244">
        <v>3076</v>
      </c>
      <c r="C3139" s="243">
        <v>139.53073070700873</v>
      </c>
    </row>
    <row r="3140" spans="2:3" x14ac:dyDescent="0.45">
      <c r="B3140" s="244">
        <v>3077</v>
      </c>
      <c r="C3140" s="243">
        <v>116.29596685201759</v>
      </c>
    </row>
    <row r="3141" spans="2:3" x14ac:dyDescent="0.45">
      <c r="B3141" s="244">
        <v>3078</v>
      </c>
      <c r="C3141" s="243">
        <v>139.20298772352365</v>
      </c>
    </row>
    <row r="3142" spans="2:3" x14ac:dyDescent="0.45">
      <c r="B3142" s="244">
        <v>3079</v>
      </c>
      <c r="C3142" s="243">
        <v>139.57416315438493</v>
      </c>
    </row>
    <row r="3143" spans="2:3" x14ac:dyDescent="0.45">
      <c r="B3143" s="244">
        <v>3080</v>
      </c>
      <c r="C3143" s="243">
        <v>91.830058778829297</v>
      </c>
    </row>
    <row r="3144" spans="2:3" x14ac:dyDescent="0.45">
      <c r="B3144" s="244">
        <v>3081</v>
      </c>
      <c r="C3144" s="243">
        <v>171.73995781466715</v>
      </c>
    </row>
    <row r="3145" spans="2:3" x14ac:dyDescent="0.45">
      <c r="B3145" s="244">
        <v>3082</v>
      </c>
      <c r="C3145" s="243">
        <v>132.51576024316165</v>
      </c>
    </row>
    <row r="3146" spans="2:3" x14ac:dyDescent="0.45">
      <c r="B3146" s="244">
        <v>3083</v>
      </c>
      <c r="C3146" s="243">
        <v>108.17227286760487</v>
      </c>
    </row>
    <row r="3147" spans="2:3" x14ac:dyDescent="0.45">
      <c r="B3147" s="244">
        <v>3084</v>
      </c>
      <c r="C3147" s="243">
        <v>116.66646569182075</v>
      </c>
    </row>
    <row r="3148" spans="2:3" x14ac:dyDescent="0.45">
      <c r="B3148" s="244">
        <v>3085</v>
      </c>
      <c r="C3148" s="243">
        <v>150.44187766013019</v>
      </c>
    </row>
    <row r="3149" spans="2:3" x14ac:dyDescent="0.45">
      <c r="B3149" s="244">
        <v>3086</v>
      </c>
      <c r="C3149" s="243">
        <v>140.7893830079901</v>
      </c>
    </row>
    <row r="3150" spans="2:3" x14ac:dyDescent="0.45">
      <c r="B3150" s="244">
        <v>3087</v>
      </c>
      <c r="C3150" s="243">
        <v>169.55149723645934</v>
      </c>
    </row>
    <row r="3151" spans="2:3" x14ac:dyDescent="0.45">
      <c r="B3151" s="244">
        <v>3088</v>
      </c>
      <c r="C3151" s="243">
        <v>118.98600008548328</v>
      </c>
    </row>
    <row r="3152" spans="2:3" x14ac:dyDescent="0.45">
      <c r="B3152" s="244">
        <v>3089</v>
      </c>
      <c r="C3152" s="243">
        <v>136.17428561686231</v>
      </c>
    </row>
    <row r="3153" spans="2:3" x14ac:dyDescent="0.45">
      <c r="B3153" s="244">
        <v>3090</v>
      </c>
      <c r="C3153" s="243">
        <v>114.42260680092433</v>
      </c>
    </row>
    <row r="3154" spans="2:3" x14ac:dyDescent="0.45">
      <c r="B3154" s="244">
        <v>3091</v>
      </c>
      <c r="C3154" s="243">
        <v>88.349770379731169</v>
      </c>
    </row>
    <row r="3155" spans="2:3" x14ac:dyDescent="0.45">
      <c r="B3155" s="244">
        <v>3092</v>
      </c>
      <c r="C3155" s="243">
        <v>113.52260531855276</v>
      </c>
    </row>
    <row r="3156" spans="2:3" x14ac:dyDescent="0.45">
      <c r="B3156" s="244">
        <v>3093</v>
      </c>
      <c r="C3156" s="243">
        <v>149.97098987388014</v>
      </c>
    </row>
    <row r="3157" spans="2:3" x14ac:dyDescent="0.45">
      <c r="B3157" s="244">
        <v>3094</v>
      </c>
      <c r="C3157" s="243">
        <v>81.867031657052223</v>
      </c>
    </row>
    <row r="3158" spans="2:3" x14ac:dyDescent="0.45">
      <c r="B3158" s="244">
        <v>3095</v>
      </c>
      <c r="C3158" s="243">
        <v>109.30245528296808</v>
      </c>
    </row>
    <row r="3159" spans="2:3" x14ac:dyDescent="0.45">
      <c r="B3159" s="244">
        <v>3096</v>
      </c>
      <c r="C3159" s="243">
        <v>108.74652066350747</v>
      </c>
    </row>
    <row r="3160" spans="2:3" x14ac:dyDescent="0.45">
      <c r="B3160" s="244">
        <v>3097</v>
      </c>
      <c r="C3160" s="243">
        <v>124.08597538729259</v>
      </c>
    </row>
    <row r="3161" spans="2:3" x14ac:dyDescent="0.45">
      <c r="B3161" s="244">
        <v>3098</v>
      </c>
      <c r="C3161" s="243">
        <v>137.04068337025311</v>
      </c>
    </row>
    <row r="3162" spans="2:3" x14ac:dyDescent="0.45">
      <c r="B3162" s="244">
        <v>3099</v>
      </c>
      <c r="C3162" s="243">
        <v>98.88934945205321</v>
      </c>
    </row>
    <row r="3163" spans="2:3" x14ac:dyDescent="0.45">
      <c r="B3163" s="244">
        <v>3100</v>
      </c>
      <c r="C3163" s="243">
        <v>121.00093792610687</v>
      </c>
    </row>
    <row r="3164" spans="2:3" x14ac:dyDescent="0.45">
      <c r="B3164" s="244">
        <v>3101</v>
      </c>
      <c r="C3164" s="243">
        <v>68.162126223600708</v>
      </c>
    </row>
    <row r="3165" spans="2:3" x14ac:dyDescent="0.45">
      <c r="B3165" s="244">
        <v>3102</v>
      </c>
      <c r="C3165" s="243">
        <v>127.32059734054364</v>
      </c>
    </row>
    <row r="3166" spans="2:3" x14ac:dyDescent="0.45">
      <c r="B3166" s="244">
        <v>3103</v>
      </c>
      <c r="C3166" s="243">
        <v>97.207256222704046</v>
      </c>
    </row>
    <row r="3167" spans="2:3" x14ac:dyDescent="0.45">
      <c r="B3167" s="244">
        <v>3104</v>
      </c>
      <c r="C3167" s="243">
        <v>118.30287519425192</v>
      </c>
    </row>
    <row r="3168" spans="2:3" x14ac:dyDescent="0.45">
      <c r="B3168" s="244">
        <v>3105</v>
      </c>
      <c r="C3168" s="243">
        <v>86.082374291560456</v>
      </c>
    </row>
    <row r="3169" spans="2:3" x14ac:dyDescent="0.45">
      <c r="B3169" s="244">
        <v>3106</v>
      </c>
      <c r="C3169" s="243">
        <v>96.221492507702408</v>
      </c>
    </row>
    <row r="3170" spans="2:3" x14ac:dyDescent="0.45">
      <c r="B3170" s="244">
        <v>3107</v>
      </c>
      <c r="C3170" s="243">
        <v>155.86713521835551</v>
      </c>
    </row>
    <row r="3171" spans="2:3" x14ac:dyDescent="0.45">
      <c r="B3171" s="244">
        <v>3108</v>
      </c>
      <c r="C3171" s="243">
        <v>106.87474809043597</v>
      </c>
    </row>
    <row r="3172" spans="2:3" x14ac:dyDescent="0.45">
      <c r="B3172" s="244">
        <v>3109</v>
      </c>
      <c r="C3172" s="243">
        <v>116.09521262071259</v>
      </c>
    </row>
    <row r="3173" spans="2:3" x14ac:dyDescent="0.45">
      <c r="B3173" s="244">
        <v>3110</v>
      </c>
      <c r="C3173" s="243">
        <v>134.66304070531135</v>
      </c>
    </row>
    <row r="3174" spans="2:3" x14ac:dyDescent="0.45">
      <c r="B3174" s="244">
        <v>3111</v>
      </c>
      <c r="C3174" s="243">
        <v>81.430383459289715</v>
      </c>
    </row>
    <row r="3175" spans="2:3" x14ac:dyDescent="0.45">
      <c r="B3175" s="244">
        <v>3112</v>
      </c>
      <c r="C3175" s="243">
        <v>98.129611508814349</v>
      </c>
    </row>
    <row r="3176" spans="2:3" x14ac:dyDescent="0.45">
      <c r="B3176" s="244">
        <v>3113</v>
      </c>
      <c r="C3176" s="243">
        <v>100.22027322082855</v>
      </c>
    </row>
    <row r="3177" spans="2:3" x14ac:dyDescent="0.45">
      <c r="B3177" s="244">
        <v>3114</v>
      </c>
      <c r="C3177" s="243">
        <v>102.26682319953254</v>
      </c>
    </row>
    <row r="3178" spans="2:3" x14ac:dyDescent="0.45">
      <c r="B3178" s="244">
        <v>3115</v>
      </c>
      <c r="C3178" s="243">
        <v>97.737365407550953</v>
      </c>
    </row>
    <row r="3179" spans="2:3" x14ac:dyDescent="0.45">
      <c r="B3179" s="244">
        <v>3116</v>
      </c>
      <c r="C3179" s="243">
        <v>117.97207657094933</v>
      </c>
    </row>
    <row r="3180" spans="2:3" x14ac:dyDescent="0.45">
      <c r="B3180" s="244">
        <v>3117</v>
      </c>
      <c r="C3180" s="243">
        <v>149.71866797479362</v>
      </c>
    </row>
    <row r="3181" spans="2:3" x14ac:dyDescent="0.45">
      <c r="B3181" s="244">
        <v>3118</v>
      </c>
      <c r="C3181" s="243">
        <v>173.51615756448535</v>
      </c>
    </row>
    <row r="3182" spans="2:3" x14ac:dyDescent="0.45">
      <c r="B3182" s="244">
        <v>3119</v>
      </c>
      <c r="C3182" s="243">
        <v>90.519649440337076</v>
      </c>
    </row>
    <row r="3183" spans="2:3" x14ac:dyDescent="0.45">
      <c r="B3183" s="244">
        <v>3120</v>
      </c>
      <c r="C3183" s="243">
        <v>90.96381508804761</v>
      </c>
    </row>
    <row r="3184" spans="2:3" x14ac:dyDescent="0.45">
      <c r="B3184" s="244">
        <v>3121</v>
      </c>
      <c r="C3184" s="243">
        <v>104.94159721386686</v>
      </c>
    </row>
    <row r="3185" spans="2:3" x14ac:dyDescent="0.45">
      <c r="B3185" s="244">
        <v>3122</v>
      </c>
      <c r="C3185" s="243">
        <v>130.95498331624501</v>
      </c>
    </row>
    <row r="3186" spans="2:3" x14ac:dyDescent="0.45">
      <c r="B3186" s="244">
        <v>3123</v>
      </c>
      <c r="C3186" s="243">
        <v>124.62219659296447</v>
      </c>
    </row>
    <row r="3187" spans="2:3" x14ac:dyDescent="0.45">
      <c r="B3187" s="244">
        <v>3124</v>
      </c>
      <c r="C3187" s="243">
        <v>104.69929365153347</v>
      </c>
    </row>
    <row r="3188" spans="2:3" x14ac:dyDescent="0.45">
      <c r="B3188" s="244">
        <v>3125</v>
      </c>
      <c r="C3188" s="243">
        <v>132.55172345424148</v>
      </c>
    </row>
    <row r="3189" spans="2:3" x14ac:dyDescent="0.45">
      <c r="B3189" s="244">
        <v>3126</v>
      </c>
      <c r="C3189" s="243">
        <v>139.91344256834699</v>
      </c>
    </row>
    <row r="3190" spans="2:3" x14ac:dyDescent="0.45">
      <c r="B3190" s="244">
        <v>3127</v>
      </c>
      <c r="C3190" s="243">
        <v>82.758221939431721</v>
      </c>
    </row>
    <row r="3191" spans="2:3" x14ac:dyDescent="0.45">
      <c r="B3191" s="244">
        <v>3128</v>
      </c>
      <c r="C3191" s="243">
        <v>118.41779915366459</v>
      </c>
    </row>
    <row r="3192" spans="2:3" x14ac:dyDescent="0.45">
      <c r="B3192" s="244">
        <v>3129</v>
      </c>
      <c r="C3192" s="243">
        <v>94.686071641953333</v>
      </c>
    </row>
    <row r="3193" spans="2:3" x14ac:dyDescent="0.45">
      <c r="B3193" s="244">
        <v>3130</v>
      </c>
      <c r="C3193" s="243">
        <v>108.65392942144614</v>
      </c>
    </row>
    <row r="3194" spans="2:3" x14ac:dyDescent="0.45">
      <c r="B3194" s="244">
        <v>3131</v>
      </c>
      <c r="C3194" s="243">
        <v>102.02622546104897</v>
      </c>
    </row>
    <row r="3195" spans="2:3" x14ac:dyDescent="0.45">
      <c r="B3195" s="244">
        <v>3132</v>
      </c>
      <c r="C3195" s="243">
        <v>119.54958264235428</v>
      </c>
    </row>
    <row r="3196" spans="2:3" x14ac:dyDescent="0.45">
      <c r="B3196" s="244">
        <v>3133</v>
      </c>
      <c r="C3196" s="243">
        <v>101.18878912523935</v>
      </c>
    </row>
    <row r="3197" spans="2:3" x14ac:dyDescent="0.45">
      <c r="B3197" s="244">
        <v>3134</v>
      </c>
      <c r="C3197" s="243">
        <v>87.298107824199803</v>
      </c>
    </row>
    <row r="3198" spans="2:3" x14ac:dyDescent="0.45">
      <c r="B3198" s="244">
        <v>3135</v>
      </c>
      <c r="C3198" s="243">
        <v>91.813922495477016</v>
      </c>
    </row>
    <row r="3199" spans="2:3" x14ac:dyDescent="0.45">
      <c r="B3199" s="244">
        <v>3136</v>
      </c>
      <c r="C3199" s="243">
        <v>113.01518557284945</v>
      </c>
    </row>
    <row r="3200" spans="2:3" x14ac:dyDescent="0.45">
      <c r="B3200" s="244">
        <v>3137</v>
      </c>
      <c r="C3200" s="243">
        <v>130.36031148757141</v>
      </c>
    </row>
    <row r="3201" spans="2:3" x14ac:dyDescent="0.45">
      <c r="B3201" s="244">
        <v>3138</v>
      </c>
      <c r="C3201" s="243">
        <v>126.46556630576242</v>
      </c>
    </row>
    <row r="3202" spans="2:3" x14ac:dyDescent="0.45">
      <c r="B3202" s="244">
        <v>3139</v>
      </c>
      <c r="C3202" s="243">
        <v>116.90440602187083</v>
      </c>
    </row>
    <row r="3203" spans="2:3" x14ac:dyDescent="0.45">
      <c r="B3203" s="244">
        <v>3140</v>
      </c>
      <c r="C3203" s="243">
        <v>136.58398087785434</v>
      </c>
    </row>
    <row r="3204" spans="2:3" x14ac:dyDescent="0.45">
      <c r="B3204" s="244">
        <v>3141</v>
      </c>
      <c r="C3204" s="243">
        <v>181.93558061111239</v>
      </c>
    </row>
    <row r="3205" spans="2:3" x14ac:dyDescent="0.45">
      <c r="B3205" s="244">
        <v>3142</v>
      </c>
      <c r="C3205" s="243">
        <v>123.27144583708349</v>
      </c>
    </row>
    <row r="3206" spans="2:3" x14ac:dyDescent="0.45">
      <c r="B3206" s="244">
        <v>3143</v>
      </c>
      <c r="C3206" s="243">
        <v>188.9687119093187</v>
      </c>
    </row>
    <row r="3207" spans="2:3" x14ac:dyDescent="0.45">
      <c r="B3207" s="244">
        <v>3144</v>
      </c>
      <c r="C3207" s="243">
        <v>101.85460051845634</v>
      </c>
    </row>
    <row r="3208" spans="2:3" x14ac:dyDescent="0.45">
      <c r="B3208" s="244">
        <v>3145</v>
      </c>
      <c r="C3208" s="243">
        <v>103.79940953851749</v>
      </c>
    </row>
    <row r="3209" spans="2:3" x14ac:dyDescent="0.45">
      <c r="B3209" s="244">
        <v>3146</v>
      </c>
      <c r="C3209" s="243">
        <v>104.23444210531777</v>
      </c>
    </row>
    <row r="3210" spans="2:3" x14ac:dyDescent="0.45">
      <c r="B3210" s="244">
        <v>3147</v>
      </c>
      <c r="C3210" s="243">
        <v>122.8192191565812</v>
      </c>
    </row>
    <row r="3211" spans="2:3" x14ac:dyDescent="0.45">
      <c r="B3211" s="244">
        <v>3148</v>
      </c>
      <c r="C3211" s="243">
        <v>99.769862619664423</v>
      </c>
    </row>
    <row r="3212" spans="2:3" x14ac:dyDescent="0.45">
      <c r="B3212" s="244">
        <v>3149</v>
      </c>
      <c r="C3212" s="243">
        <v>111.00234434869493</v>
      </c>
    </row>
    <row r="3213" spans="2:3" x14ac:dyDescent="0.45">
      <c r="B3213" s="244">
        <v>3150</v>
      </c>
      <c r="C3213" s="243">
        <v>82.45327071803645</v>
      </c>
    </row>
    <row r="3214" spans="2:3" x14ac:dyDescent="0.45">
      <c r="B3214" s="244">
        <v>3151</v>
      </c>
      <c r="C3214" s="243">
        <v>129.46972900534993</v>
      </c>
    </row>
    <row r="3215" spans="2:3" x14ac:dyDescent="0.45">
      <c r="B3215" s="244">
        <v>3152</v>
      </c>
      <c r="C3215" s="243">
        <v>87.631724000042112</v>
      </c>
    </row>
    <row r="3216" spans="2:3" x14ac:dyDescent="0.45">
      <c r="B3216" s="244">
        <v>3153</v>
      </c>
      <c r="C3216" s="243">
        <v>123.42648699514905</v>
      </c>
    </row>
    <row r="3217" spans="2:3" x14ac:dyDescent="0.45">
      <c r="B3217" s="244">
        <v>3154</v>
      </c>
      <c r="C3217" s="243">
        <v>110.44588230663797</v>
      </c>
    </row>
    <row r="3218" spans="2:3" x14ac:dyDescent="0.45">
      <c r="B3218" s="244">
        <v>3155</v>
      </c>
      <c r="C3218" s="243">
        <v>99.544013189796217</v>
      </c>
    </row>
    <row r="3219" spans="2:3" x14ac:dyDescent="0.45">
      <c r="B3219" s="244">
        <v>3156</v>
      </c>
      <c r="C3219" s="243">
        <v>147.32628981579336</v>
      </c>
    </row>
    <row r="3220" spans="2:3" x14ac:dyDescent="0.45">
      <c r="B3220" s="244">
        <v>3157</v>
      </c>
      <c r="C3220" s="243">
        <v>89.374507455221575</v>
      </c>
    </row>
    <row r="3221" spans="2:3" x14ac:dyDescent="0.45">
      <c r="B3221" s="244">
        <v>3158</v>
      </c>
      <c r="C3221" s="243">
        <v>90.636555308203214</v>
      </c>
    </row>
    <row r="3222" spans="2:3" x14ac:dyDescent="0.45">
      <c r="B3222" s="244">
        <v>3159</v>
      </c>
      <c r="C3222" s="243">
        <v>90.055121173653276</v>
      </c>
    </row>
    <row r="3223" spans="2:3" x14ac:dyDescent="0.45">
      <c r="B3223" s="244">
        <v>3160</v>
      </c>
      <c r="C3223" s="243">
        <v>109.26820470902722</v>
      </c>
    </row>
    <row r="3224" spans="2:3" x14ac:dyDescent="0.45">
      <c r="B3224" s="244">
        <v>3161</v>
      </c>
      <c r="C3224" s="243">
        <v>155.17301628149687</v>
      </c>
    </row>
    <row r="3225" spans="2:3" x14ac:dyDescent="0.45">
      <c r="B3225" s="244">
        <v>3162</v>
      </c>
      <c r="C3225" s="243">
        <v>140.10732256810672</v>
      </c>
    </row>
    <row r="3226" spans="2:3" x14ac:dyDescent="0.45">
      <c r="B3226" s="244">
        <v>3163</v>
      </c>
      <c r="C3226" s="243">
        <v>102.99942109261684</v>
      </c>
    </row>
    <row r="3227" spans="2:3" x14ac:dyDescent="0.45">
      <c r="B3227" s="244">
        <v>3164</v>
      </c>
      <c r="C3227" s="243">
        <v>142.87457502812666</v>
      </c>
    </row>
    <row r="3228" spans="2:3" x14ac:dyDescent="0.45">
      <c r="B3228" s="244">
        <v>3165</v>
      </c>
      <c r="C3228" s="243">
        <v>138.47506074615228</v>
      </c>
    </row>
    <row r="3229" spans="2:3" x14ac:dyDescent="0.45">
      <c r="B3229" s="244">
        <v>3166</v>
      </c>
      <c r="C3229" s="243">
        <v>107.20907921801923</v>
      </c>
    </row>
    <row r="3230" spans="2:3" x14ac:dyDescent="0.45">
      <c r="B3230" s="244">
        <v>3167</v>
      </c>
      <c r="C3230" s="243">
        <v>128.02721860264111</v>
      </c>
    </row>
    <row r="3231" spans="2:3" x14ac:dyDescent="0.45">
      <c r="B3231" s="244">
        <v>3168</v>
      </c>
      <c r="C3231" s="243">
        <v>115.9089660609251</v>
      </c>
    </row>
    <row r="3232" spans="2:3" x14ac:dyDescent="0.45">
      <c r="B3232" s="244">
        <v>3169</v>
      </c>
      <c r="C3232" s="243">
        <v>154.45918051172856</v>
      </c>
    </row>
    <row r="3233" spans="2:3" x14ac:dyDescent="0.45">
      <c r="B3233" s="244">
        <v>3170</v>
      </c>
      <c r="C3233" s="243">
        <v>118.98085800485676</v>
      </c>
    </row>
    <row r="3234" spans="2:3" x14ac:dyDescent="0.45">
      <c r="B3234" s="244">
        <v>3171</v>
      </c>
      <c r="C3234" s="243">
        <v>132.48579176303392</v>
      </c>
    </row>
    <row r="3235" spans="2:3" x14ac:dyDescent="0.45">
      <c r="B3235" s="244">
        <v>3172</v>
      </c>
      <c r="C3235" s="243">
        <v>84.934442414571109</v>
      </c>
    </row>
    <row r="3236" spans="2:3" x14ac:dyDescent="0.45">
      <c r="B3236" s="244">
        <v>3173</v>
      </c>
      <c r="C3236" s="243">
        <v>98.230304474311623</v>
      </c>
    </row>
    <row r="3237" spans="2:3" x14ac:dyDescent="0.45">
      <c r="B3237" s="244">
        <v>3174</v>
      </c>
      <c r="C3237" s="243">
        <v>83.408834899068694</v>
      </c>
    </row>
    <row r="3238" spans="2:3" x14ac:dyDescent="0.45">
      <c r="B3238" s="244">
        <v>3175</v>
      </c>
      <c r="C3238" s="243">
        <v>121.63691392189496</v>
      </c>
    </row>
    <row r="3239" spans="2:3" x14ac:dyDescent="0.45">
      <c r="B3239" s="244">
        <v>3176</v>
      </c>
      <c r="C3239" s="243">
        <v>129.03377097682863</v>
      </c>
    </row>
    <row r="3240" spans="2:3" x14ac:dyDescent="0.45">
      <c r="B3240" s="244">
        <v>3177</v>
      </c>
      <c r="C3240" s="243">
        <v>107.56165674569041</v>
      </c>
    </row>
    <row r="3241" spans="2:3" x14ac:dyDescent="0.45">
      <c r="B3241" s="244">
        <v>3178</v>
      </c>
      <c r="C3241" s="243">
        <v>109.62418102759329</v>
      </c>
    </row>
    <row r="3242" spans="2:3" x14ac:dyDescent="0.45">
      <c r="B3242" s="244">
        <v>3179</v>
      </c>
      <c r="C3242" s="243">
        <v>80.757042099065899</v>
      </c>
    </row>
    <row r="3243" spans="2:3" x14ac:dyDescent="0.45">
      <c r="B3243" s="244">
        <v>3180</v>
      </c>
      <c r="C3243" s="243">
        <v>128.44832303654644</v>
      </c>
    </row>
    <row r="3244" spans="2:3" x14ac:dyDescent="0.45">
      <c r="B3244" s="244">
        <v>3181</v>
      </c>
      <c r="C3244" s="243">
        <v>113.46011845289163</v>
      </c>
    </row>
    <row r="3245" spans="2:3" x14ac:dyDescent="0.45">
      <c r="B3245" s="244">
        <v>3182</v>
      </c>
      <c r="C3245" s="243">
        <v>112.27248538410524</v>
      </c>
    </row>
    <row r="3246" spans="2:3" x14ac:dyDescent="0.45">
      <c r="B3246" s="244">
        <v>3183</v>
      </c>
      <c r="C3246" s="243">
        <v>126.21229939369057</v>
      </c>
    </row>
    <row r="3247" spans="2:3" x14ac:dyDescent="0.45">
      <c r="B3247" s="244">
        <v>3184</v>
      </c>
      <c r="C3247" s="243">
        <v>175.25798690199827</v>
      </c>
    </row>
    <row r="3248" spans="2:3" x14ac:dyDescent="0.45">
      <c r="B3248" s="244">
        <v>3185</v>
      </c>
      <c r="C3248" s="243">
        <v>147.81717147254341</v>
      </c>
    </row>
    <row r="3249" spans="2:3" x14ac:dyDescent="0.45">
      <c r="B3249" s="244">
        <v>3186</v>
      </c>
      <c r="C3249" s="243">
        <v>67.821269463036444</v>
      </c>
    </row>
    <row r="3250" spans="2:3" x14ac:dyDescent="0.45">
      <c r="B3250" s="244">
        <v>3187</v>
      </c>
      <c r="C3250" s="243">
        <v>107.51487471264002</v>
      </c>
    </row>
    <row r="3251" spans="2:3" x14ac:dyDescent="0.45">
      <c r="B3251" s="244">
        <v>3188</v>
      </c>
      <c r="C3251" s="243">
        <v>146.6518569626935</v>
      </c>
    </row>
    <row r="3252" spans="2:3" x14ac:dyDescent="0.45">
      <c r="B3252" s="244">
        <v>3189</v>
      </c>
      <c r="C3252" s="243">
        <v>119.53871244065499</v>
      </c>
    </row>
    <row r="3253" spans="2:3" x14ac:dyDescent="0.45">
      <c r="B3253" s="244">
        <v>3190</v>
      </c>
      <c r="C3253" s="243">
        <v>160.41101868050572</v>
      </c>
    </row>
    <row r="3254" spans="2:3" x14ac:dyDescent="0.45">
      <c r="B3254" s="244">
        <v>3191</v>
      </c>
      <c r="C3254" s="243">
        <v>134.17134997484743</v>
      </c>
    </row>
    <row r="3255" spans="2:3" x14ac:dyDescent="0.45">
      <c r="B3255" s="244">
        <v>3192</v>
      </c>
      <c r="C3255" s="243">
        <v>85.353337983843062</v>
      </c>
    </row>
    <row r="3256" spans="2:3" x14ac:dyDescent="0.45">
      <c r="B3256" s="244">
        <v>3193</v>
      </c>
      <c r="C3256" s="243">
        <v>112.9109931770563</v>
      </c>
    </row>
    <row r="3257" spans="2:3" x14ac:dyDescent="0.45">
      <c r="B3257" s="244">
        <v>3194</v>
      </c>
      <c r="C3257" s="243">
        <v>142.87610764686573</v>
      </c>
    </row>
    <row r="3258" spans="2:3" x14ac:dyDescent="0.45">
      <c r="B3258" s="244">
        <v>3195</v>
      </c>
      <c r="C3258" s="243">
        <v>119.97760023512961</v>
      </c>
    </row>
    <row r="3259" spans="2:3" x14ac:dyDescent="0.45">
      <c r="B3259" s="244">
        <v>3196</v>
      </c>
      <c r="C3259" s="243">
        <v>116.98238844495155</v>
      </c>
    </row>
    <row r="3260" spans="2:3" x14ac:dyDescent="0.45">
      <c r="B3260" s="244">
        <v>3197</v>
      </c>
      <c r="C3260" s="243">
        <v>146.34513560517874</v>
      </c>
    </row>
    <row r="3261" spans="2:3" x14ac:dyDescent="0.45">
      <c r="B3261" s="244">
        <v>3198</v>
      </c>
      <c r="C3261" s="243">
        <v>116.38057123467527</v>
      </c>
    </row>
    <row r="3262" spans="2:3" x14ac:dyDescent="0.45">
      <c r="B3262" s="244">
        <v>3199</v>
      </c>
      <c r="C3262" s="243">
        <v>157.44239991377947</v>
      </c>
    </row>
    <row r="3263" spans="2:3" x14ac:dyDescent="0.45">
      <c r="B3263" s="244">
        <v>3200</v>
      </c>
      <c r="C3263" s="243">
        <v>160.28623103439628</v>
      </c>
    </row>
    <row r="3264" spans="2:3" x14ac:dyDescent="0.45">
      <c r="B3264" s="244">
        <v>3201</v>
      </c>
      <c r="C3264" s="243">
        <v>140.17981935510983</v>
      </c>
    </row>
    <row r="3265" spans="2:3" x14ac:dyDescent="0.45">
      <c r="B3265" s="244">
        <v>3202</v>
      </c>
      <c r="C3265" s="243">
        <v>164.25428993731026</v>
      </c>
    </row>
    <row r="3266" spans="2:3" x14ac:dyDescent="0.45">
      <c r="B3266" s="244">
        <v>3203</v>
      </c>
      <c r="C3266" s="243">
        <v>106.87011234690264</v>
      </c>
    </row>
    <row r="3267" spans="2:3" x14ac:dyDescent="0.45">
      <c r="B3267" s="244">
        <v>3204</v>
      </c>
      <c r="C3267" s="243">
        <v>122.78053935140859</v>
      </c>
    </row>
    <row r="3268" spans="2:3" x14ac:dyDescent="0.45">
      <c r="B3268" s="244">
        <v>3205</v>
      </c>
      <c r="C3268" s="243">
        <v>130.26753548949893</v>
      </c>
    </row>
    <row r="3269" spans="2:3" x14ac:dyDescent="0.45">
      <c r="B3269" s="244">
        <v>3206</v>
      </c>
      <c r="C3269" s="243">
        <v>96.196274894495957</v>
      </c>
    </row>
    <row r="3270" spans="2:3" x14ac:dyDescent="0.45">
      <c r="B3270" s="244">
        <v>3207</v>
      </c>
      <c r="C3270" s="243">
        <v>145.89874972734123</v>
      </c>
    </row>
    <row r="3271" spans="2:3" x14ac:dyDescent="0.45">
      <c r="B3271" s="244">
        <v>3208</v>
      </c>
      <c r="C3271" s="243">
        <v>127.90249350317357</v>
      </c>
    </row>
    <row r="3272" spans="2:3" x14ac:dyDescent="0.45">
      <c r="B3272" s="244">
        <v>3209</v>
      </c>
      <c r="C3272" s="243">
        <v>119.46401992595841</v>
      </c>
    </row>
    <row r="3273" spans="2:3" x14ac:dyDescent="0.45">
      <c r="B3273" s="244">
        <v>3210</v>
      </c>
      <c r="C3273" s="243">
        <v>166.47519395826166</v>
      </c>
    </row>
    <row r="3274" spans="2:3" x14ac:dyDescent="0.45">
      <c r="B3274" s="244">
        <v>3211</v>
      </c>
      <c r="C3274" s="243">
        <v>141.64528845713659</v>
      </c>
    </row>
    <row r="3275" spans="2:3" x14ac:dyDescent="0.45">
      <c r="B3275" s="244">
        <v>3212</v>
      </c>
      <c r="C3275" s="243">
        <v>143.16157503767079</v>
      </c>
    </row>
    <row r="3276" spans="2:3" x14ac:dyDescent="0.45">
      <c r="B3276" s="244">
        <v>3213</v>
      </c>
      <c r="C3276" s="243">
        <v>101.52025476721705</v>
      </c>
    </row>
    <row r="3277" spans="2:3" x14ac:dyDescent="0.45">
      <c r="B3277" s="244">
        <v>3214</v>
      </c>
      <c r="C3277" s="243">
        <v>82.725718198360283</v>
      </c>
    </row>
    <row r="3278" spans="2:3" x14ac:dyDescent="0.45">
      <c r="B3278" s="244">
        <v>3215</v>
      </c>
      <c r="C3278" s="243">
        <v>154.85519693445843</v>
      </c>
    </row>
    <row r="3279" spans="2:3" x14ac:dyDescent="0.45">
      <c r="B3279" s="244">
        <v>3216</v>
      </c>
      <c r="C3279" s="243">
        <v>128.44090395765892</v>
      </c>
    </row>
    <row r="3280" spans="2:3" x14ac:dyDescent="0.45">
      <c r="B3280" s="244">
        <v>3217</v>
      </c>
      <c r="C3280" s="243">
        <v>117.64183084262329</v>
      </c>
    </row>
    <row r="3281" spans="2:3" x14ac:dyDescent="0.45">
      <c r="B3281" s="244">
        <v>3218</v>
      </c>
      <c r="C3281" s="243">
        <v>117.1821691906499</v>
      </c>
    </row>
    <row r="3282" spans="2:3" x14ac:dyDescent="0.45">
      <c r="B3282" s="244">
        <v>3219</v>
      </c>
      <c r="C3282" s="243">
        <v>141.40744786919026</v>
      </c>
    </row>
    <row r="3283" spans="2:3" x14ac:dyDescent="0.45">
      <c r="B3283" s="244">
        <v>3220</v>
      </c>
      <c r="C3283" s="243">
        <v>84.59339413713505</v>
      </c>
    </row>
    <row r="3284" spans="2:3" x14ac:dyDescent="0.45">
      <c r="B3284" s="244">
        <v>3221</v>
      </c>
      <c r="C3284" s="243">
        <v>111.42662780917054</v>
      </c>
    </row>
    <row r="3285" spans="2:3" x14ac:dyDescent="0.45">
      <c r="B3285" s="244">
        <v>3222</v>
      </c>
      <c r="C3285" s="243">
        <v>134.22406039782089</v>
      </c>
    </row>
    <row r="3286" spans="2:3" x14ac:dyDescent="0.45">
      <c r="B3286" s="244">
        <v>3223</v>
      </c>
      <c r="C3286" s="243">
        <v>124.96203366044247</v>
      </c>
    </row>
    <row r="3287" spans="2:3" x14ac:dyDescent="0.45">
      <c r="B3287" s="244">
        <v>3224</v>
      </c>
      <c r="C3287" s="243">
        <v>116.12540589836024</v>
      </c>
    </row>
    <row r="3288" spans="2:3" x14ac:dyDescent="0.45">
      <c r="B3288" s="244">
        <v>3225</v>
      </c>
      <c r="C3288" s="243">
        <v>126.58607274756838</v>
      </c>
    </row>
    <row r="3289" spans="2:3" x14ac:dyDescent="0.45">
      <c r="B3289" s="244">
        <v>3226</v>
      </c>
      <c r="C3289" s="243">
        <v>102.88290036061483</v>
      </c>
    </row>
    <row r="3290" spans="2:3" x14ac:dyDescent="0.45">
      <c r="B3290" s="244">
        <v>3227</v>
      </c>
      <c r="C3290" s="243">
        <v>122.61158326768752</v>
      </c>
    </row>
    <row r="3291" spans="2:3" x14ac:dyDescent="0.45">
      <c r="B3291" s="244">
        <v>3228</v>
      </c>
      <c r="C3291" s="243">
        <v>163.48195490000899</v>
      </c>
    </row>
    <row r="3292" spans="2:3" x14ac:dyDescent="0.45">
      <c r="B3292" s="244">
        <v>3229</v>
      </c>
      <c r="C3292" s="243">
        <v>77.246154952917166</v>
      </c>
    </row>
    <row r="3293" spans="2:3" x14ac:dyDescent="0.45">
      <c r="B3293" s="244">
        <v>3230</v>
      </c>
      <c r="C3293" s="243">
        <v>128.21890805624901</v>
      </c>
    </row>
    <row r="3294" spans="2:3" x14ac:dyDescent="0.45">
      <c r="B3294" s="244">
        <v>3231</v>
      </c>
      <c r="C3294" s="243">
        <v>125.37219164638805</v>
      </c>
    </row>
    <row r="3295" spans="2:3" x14ac:dyDescent="0.45">
      <c r="B3295" s="244">
        <v>3232</v>
      </c>
      <c r="C3295" s="243">
        <v>152.37492704080961</v>
      </c>
    </row>
    <row r="3296" spans="2:3" x14ac:dyDescent="0.45">
      <c r="B3296" s="244">
        <v>3233</v>
      </c>
      <c r="C3296" s="243">
        <v>98.533570151013606</v>
      </c>
    </row>
    <row r="3297" spans="2:3" x14ac:dyDescent="0.45">
      <c r="B3297" s="244">
        <v>3234</v>
      </c>
      <c r="C3297" s="243">
        <v>106.66385178424639</v>
      </c>
    </row>
    <row r="3298" spans="2:3" x14ac:dyDescent="0.45">
      <c r="B3298" s="244">
        <v>3235</v>
      </c>
      <c r="C3298" s="243">
        <v>120.55133943387079</v>
      </c>
    </row>
    <row r="3299" spans="2:3" x14ac:dyDescent="0.45">
      <c r="B3299" s="244">
        <v>3236</v>
      </c>
      <c r="C3299" s="243">
        <v>129.9545033109375</v>
      </c>
    </row>
    <row r="3300" spans="2:3" x14ac:dyDescent="0.45">
      <c r="B3300" s="244">
        <v>3237</v>
      </c>
      <c r="C3300" s="243">
        <v>60.392449289545439</v>
      </c>
    </row>
    <row r="3301" spans="2:3" x14ac:dyDescent="0.45">
      <c r="B3301" s="244">
        <v>3238</v>
      </c>
      <c r="C3301" s="243">
        <v>149.63189332650578</v>
      </c>
    </row>
    <row r="3302" spans="2:3" x14ac:dyDescent="0.45">
      <c r="B3302" s="244">
        <v>3239</v>
      </c>
      <c r="C3302" s="243">
        <v>98.877469561386974</v>
      </c>
    </row>
    <row r="3303" spans="2:3" x14ac:dyDescent="0.45">
      <c r="B3303" s="244">
        <v>3240</v>
      </c>
      <c r="C3303" s="243">
        <v>98.892636553155569</v>
      </c>
    </row>
    <row r="3304" spans="2:3" x14ac:dyDescent="0.45">
      <c r="B3304" s="244">
        <v>3241</v>
      </c>
      <c r="C3304" s="243">
        <v>140.12403616907983</v>
      </c>
    </row>
    <row r="3305" spans="2:3" x14ac:dyDescent="0.45">
      <c r="B3305" s="244">
        <v>3242</v>
      </c>
      <c r="C3305" s="243">
        <v>128.44956546163593</v>
      </c>
    </row>
    <row r="3306" spans="2:3" x14ac:dyDescent="0.45">
      <c r="B3306" s="244">
        <v>3243</v>
      </c>
      <c r="C3306" s="243">
        <v>84.119140660694754</v>
      </c>
    </row>
    <row r="3307" spans="2:3" x14ac:dyDescent="0.45">
      <c r="B3307" s="244">
        <v>3244</v>
      </c>
      <c r="C3307" s="243">
        <v>120.1843156970923</v>
      </c>
    </row>
    <row r="3308" spans="2:3" x14ac:dyDescent="0.45">
      <c r="B3308" s="244">
        <v>3245</v>
      </c>
      <c r="C3308" s="243">
        <v>118.63666561779753</v>
      </c>
    </row>
    <row r="3309" spans="2:3" x14ac:dyDescent="0.45">
      <c r="B3309" s="244">
        <v>3246</v>
      </c>
      <c r="C3309" s="243">
        <v>143.19086123595318</v>
      </c>
    </row>
    <row r="3310" spans="2:3" x14ac:dyDescent="0.45">
      <c r="B3310" s="244">
        <v>3247</v>
      </c>
      <c r="C3310" s="243">
        <v>149.94533458984935</v>
      </c>
    </row>
    <row r="3311" spans="2:3" x14ac:dyDescent="0.45">
      <c r="B3311" s="244">
        <v>3248</v>
      </c>
      <c r="C3311" s="243">
        <v>120.62442150621224</v>
      </c>
    </row>
    <row r="3312" spans="2:3" x14ac:dyDescent="0.45">
      <c r="B3312" s="244">
        <v>3249</v>
      </c>
      <c r="C3312" s="243">
        <v>111.57165764620208</v>
      </c>
    </row>
    <row r="3313" spans="2:3" x14ac:dyDescent="0.45">
      <c r="B3313" s="244">
        <v>3250</v>
      </c>
      <c r="C3313" s="243">
        <v>96.327026241375791</v>
      </c>
    </row>
    <row r="3314" spans="2:3" x14ac:dyDescent="0.45">
      <c r="B3314" s="244">
        <v>3251</v>
      </c>
      <c r="C3314" s="243">
        <v>98.091744866397192</v>
      </c>
    </row>
    <row r="3315" spans="2:3" x14ac:dyDescent="0.45">
      <c r="B3315" s="244">
        <v>3252</v>
      </c>
      <c r="C3315" s="243">
        <v>111.12547508822354</v>
      </c>
    </row>
    <row r="3316" spans="2:3" x14ac:dyDescent="0.45">
      <c r="B3316" s="244">
        <v>3253</v>
      </c>
      <c r="C3316" s="243">
        <v>121.44827438078978</v>
      </c>
    </row>
    <row r="3317" spans="2:3" x14ac:dyDescent="0.45">
      <c r="B3317" s="244">
        <v>3254</v>
      </c>
      <c r="C3317" s="243">
        <v>181.77103874690368</v>
      </c>
    </row>
    <row r="3318" spans="2:3" x14ac:dyDescent="0.45">
      <c r="B3318" s="244">
        <v>3255</v>
      </c>
      <c r="C3318" s="243">
        <v>134.3152106907113</v>
      </c>
    </row>
    <row r="3319" spans="2:3" x14ac:dyDescent="0.45">
      <c r="B3319" s="244">
        <v>3256</v>
      </c>
      <c r="C3319" s="243">
        <v>92.266745401318275</v>
      </c>
    </row>
    <row r="3320" spans="2:3" x14ac:dyDescent="0.45">
      <c r="B3320" s="244">
        <v>3257</v>
      </c>
      <c r="C3320" s="243">
        <v>145.24545768932404</v>
      </c>
    </row>
    <row r="3321" spans="2:3" x14ac:dyDescent="0.45">
      <c r="B3321" s="244">
        <v>3258</v>
      </c>
      <c r="C3321" s="243">
        <v>80.610616943382894</v>
      </c>
    </row>
    <row r="3322" spans="2:3" x14ac:dyDescent="0.45">
      <c r="B3322" s="244">
        <v>3259</v>
      </c>
      <c r="C3322" s="243">
        <v>134.36376312467519</v>
      </c>
    </row>
    <row r="3323" spans="2:3" x14ac:dyDescent="0.45">
      <c r="B3323" s="244">
        <v>3260</v>
      </c>
      <c r="C3323" s="243">
        <v>61.728435184588534</v>
      </c>
    </row>
    <row r="3324" spans="2:3" x14ac:dyDescent="0.45">
      <c r="B3324" s="244">
        <v>3261</v>
      </c>
      <c r="C3324" s="243">
        <v>131.94393986404427</v>
      </c>
    </row>
    <row r="3325" spans="2:3" x14ac:dyDescent="0.45">
      <c r="B3325" s="244">
        <v>3262</v>
      </c>
      <c r="C3325" s="243">
        <v>95.445400758274133</v>
      </c>
    </row>
    <row r="3326" spans="2:3" x14ac:dyDescent="0.45">
      <c r="B3326" s="244">
        <v>3263</v>
      </c>
      <c r="C3326" s="243">
        <v>120.38956609246182</v>
      </c>
    </row>
    <row r="3327" spans="2:3" x14ac:dyDescent="0.45">
      <c r="B3327" s="244">
        <v>3264</v>
      </c>
      <c r="C3327" s="243">
        <v>130.36742048214373</v>
      </c>
    </row>
    <row r="3328" spans="2:3" x14ac:dyDescent="0.45">
      <c r="B3328" s="244">
        <v>3265</v>
      </c>
      <c r="C3328" s="243">
        <v>120.82564899629961</v>
      </c>
    </row>
    <row r="3329" spans="2:3" x14ac:dyDescent="0.45">
      <c r="B3329" s="244">
        <v>3266</v>
      </c>
      <c r="C3329" s="243">
        <v>119.98650591804771</v>
      </c>
    </row>
    <row r="3330" spans="2:3" x14ac:dyDescent="0.45">
      <c r="B3330" s="244">
        <v>3267</v>
      </c>
      <c r="C3330" s="243">
        <v>156.903194670083</v>
      </c>
    </row>
    <row r="3331" spans="2:3" x14ac:dyDescent="0.45">
      <c r="B3331" s="244">
        <v>3268</v>
      </c>
      <c r="C3331" s="243">
        <v>118.33992208293822</v>
      </c>
    </row>
    <row r="3332" spans="2:3" x14ac:dyDescent="0.45">
      <c r="B3332" s="244">
        <v>3269</v>
      </c>
      <c r="C3332" s="243">
        <v>126.72270434890501</v>
      </c>
    </row>
    <row r="3333" spans="2:3" x14ac:dyDescent="0.45">
      <c r="B3333" s="244">
        <v>3270</v>
      </c>
      <c r="C3333" s="243">
        <v>142.22191023957129</v>
      </c>
    </row>
    <row r="3334" spans="2:3" x14ac:dyDescent="0.45">
      <c r="B3334" s="244">
        <v>3271</v>
      </c>
      <c r="C3334" s="243">
        <v>72.987800226558747</v>
      </c>
    </row>
    <row r="3335" spans="2:3" x14ac:dyDescent="0.45">
      <c r="B3335" s="244">
        <v>3272</v>
      </c>
      <c r="C3335" s="243">
        <v>149.97366601472021</v>
      </c>
    </row>
    <row r="3336" spans="2:3" x14ac:dyDescent="0.45">
      <c r="B3336" s="244">
        <v>3273</v>
      </c>
      <c r="C3336" s="243">
        <v>169.8615360124877</v>
      </c>
    </row>
    <row r="3337" spans="2:3" x14ac:dyDescent="0.45">
      <c r="B3337" s="244">
        <v>3274</v>
      </c>
      <c r="C3337" s="243">
        <v>106.50370755483573</v>
      </c>
    </row>
    <row r="3338" spans="2:3" x14ac:dyDescent="0.45">
      <c r="B3338" s="244">
        <v>3275</v>
      </c>
      <c r="C3338" s="243">
        <v>119.01287413044254</v>
      </c>
    </row>
    <row r="3339" spans="2:3" x14ac:dyDescent="0.45">
      <c r="B3339" s="244">
        <v>3276</v>
      </c>
      <c r="C3339" s="243">
        <v>146.64086689372499</v>
      </c>
    </row>
    <row r="3340" spans="2:3" x14ac:dyDescent="0.45">
      <c r="B3340" s="244">
        <v>3277</v>
      </c>
      <c r="C3340" s="243">
        <v>138.1445108914705</v>
      </c>
    </row>
    <row r="3341" spans="2:3" x14ac:dyDescent="0.45">
      <c r="B3341" s="244">
        <v>3278</v>
      </c>
      <c r="C3341" s="243">
        <v>152.25362114759389</v>
      </c>
    </row>
    <row r="3342" spans="2:3" x14ac:dyDescent="0.45">
      <c r="B3342" s="244">
        <v>3279</v>
      </c>
      <c r="C3342" s="243">
        <v>128.89199492066345</v>
      </c>
    </row>
    <row r="3343" spans="2:3" x14ac:dyDescent="0.45">
      <c r="B3343" s="244">
        <v>3280</v>
      </c>
      <c r="C3343" s="243">
        <v>64.21140399024506</v>
      </c>
    </row>
    <row r="3344" spans="2:3" x14ac:dyDescent="0.45">
      <c r="B3344" s="244">
        <v>3281</v>
      </c>
      <c r="C3344" s="243">
        <v>118.07446545640813</v>
      </c>
    </row>
    <row r="3345" spans="2:3" x14ac:dyDescent="0.45">
      <c r="B3345" s="244">
        <v>3282</v>
      </c>
      <c r="C3345" s="243">
        <v>153.59873145429091</v>
      </c>
    </row>
    <row r="3346" spans="2:3" x14ac:dyDescent="0.45">
      <c r="B3346" s="244">
        <v>3283</v>
      </c>
      <c r="C3346" s="243">
        <v>135.43324580552604</v>
      </c>
    </row>
    <row r="3347" spans="2:3" x14ac:dyDescent="0.45">
      <c r="B3347" s="244">
        <v>3284</v>
      </c>
      <c r="C3347" s="243">
        <v>125.27638793732091</v>
      </c>
    </row>
    <row r="3348" spans="2:3" x14ac:dyDescent="0.45">
      <c r="B3348" s="244">
        <v>3285</v>
      </c>
      <c r="C3348" s="243">
        <v>133.38733649824536</v>
      </c>
    </row>
    <row r="3349" spans="2:3" x14ac:dyDescent="0.45">
      <c r="B3349" s="244">
        <v>3286</v>
      </c>
      <c r="C3349" s="243">
        <v>117.89194198293139</v>
      </c>
    </row>
    <row r="3350" spans="2:3" x14ac:dyDescent="0.45">
      <c r="B3350" s="244">
        <v>3287</v>
      </c>
      <c r="C3350" s="243">
        <v>139.43355087110359</v>
      </c>
    </row>
    <row r="3351" spans="2:3" x14ac:dyDescent="0.45">
      <c r="B3351" s="244">
        <v>3288</v>
      </c>
      <c r="C3351" s="243">
        <v>143.39957845552985</v>
      </c>
    </row>
    <row r="3352" spans="2:3" x14ac:dyDescent="0.45">
      <c r="B3352" s="244">
        <v>3289</v>
      </c>
      <c r="C3352" s="243">
        <v>97.054920020480466</v>
      </c>
    </row>
    <row r="3353" spans="2:3" x14ac:dyDescent="0.45">
      <c r="B3353" s="244">
        <v>3290</v>
      </c>
      <c r="C3353" s="243">
        <v>124.69255113954308</v>
      </c>
    </row>
    <row r="3354" spans="2:3" x14ac:dyDescent="0.45">
      <c r="B3354" s="244">
        <v>3291</v>
      </c>
      <c r="C3354" s="243">
        <v>96.481367712888414</v>
      </c>
    </row>
    <row r="3355" spans="2:3" x14ac:dyDescent="0.45">
      <c r="B3355" s="244">
        <v>3292</v>
      </c>
      <c r="C3355" s="243">
        <v>180.70079766070208</v>
      </c>
    </row>
    <row r="3356" spans="2:3" x14ac:dyDescent="0.45">
      <c r="B3356" s="244">
        <v>3293</v>
      </c>
      <c r="C3356" s="243">
        <v>113.67090771239717</v>
      </c>
    </row>
    <row r="3357" spans="2:3" x14ac:dyDescent="0.45">
      <c r="B3357" s="244">
        <v>3294</v>
      </c>
      <c r="C3357" s="243">
        <v>126.19220802896189</v>
      </c>
    </row>
    <row r="3358" spans="2:3" x14ac:dyDescent="0.45">
      <c r="B3358" s="244">
        <v>3295</v>
      </c>
      <c r="C3358" s="243">
        <v>140.72763465107028</v>
      </c>
    </row>
    <row r="3359" spans="2:3" x14ac:dyDescent="0.45">
      <c r="B3359" s="244">
        <v>3296</v>
      </c>
      <c r="C3359" s="243">
        <v>91.470409227966428</v>
      </c>
    </row>
    <row r="3360" spans="2:3" x14ac:dyDescent="0.45">
      <c r="B3360" s="244">
        <v>3297</v>
      </c>
      <c r="C3360" s="243">
        <v>95.706307744431172</v>
      </c>
    </row>
    <row r="3361" spans="2:3" x14ac:dyDescent="0.45">
      <c r="B3361" s="244">
        <v>3298</v>
      </c>
      <c r="C3361" s="243">
        <v>158.87386886117366</v>
      </c>
    </row>
    <row r="3362" spans="2:3" x14ac:dyDescent="0.45">
      <c r="B3362" s="244">
        <v>3299</v>
      </c>
      <c r="C3362" s="243">
        <v>141.94870264671417</v>
      </c>
    </row>
    <row r="3363" spans="2:3" x14ac:dyDescent="0.45">
      <c r="B3363" s="244">
        <v>3300</v>
      </c>
      <c r="C3363" s="243">
        <v>152.8768619590885</v>
      </c>
    </row>
    <row r="3364" spans="2:3" x14ac:dyDescent="0.45">
      <c r="B3364" s="244">
        <v>3301</v>
      </c>
      <c r="C3364" s="243">
        <v>80.208333264866297</v>
      </c>
    </row>
    <row r="3365" spans="2:3" x14ac:dyDescent="0.45">
      <c r="B3365" s="244">
        <v>3302</v>
      </c>
      <c r="C3365" s="243">
        <v>117.90665266424899</v>
      </c>
    </row>
    <row r="3366" spans="2:3" x14ac:dyDescent="0.45">
      <c r="B3366" s="244">
        <v>3303</v>
      </c>
      <c r="C3366" s="243">
        <v>134.62532476879545</v>
      </c>
    </row>
    <row r="3367" spans="2:3" x14ac:dyDescent="0.45">
      <c r="B3367" s="244">
        <v>3304</v>
      </c>
      <c r="C3367" s="243">
        <v>116.71547860622603</v>
      </c>
    </row>
    <row r="3368" spans="2:3" x14ac:dyDescent="0.45">
      <c r="B3368" s="244">
        <v>3305</v>
      </c>
      <c r="C3368" s="243">
        <v>119.24150681401427</v>
      </c>
    </row>
    <row r="3369" spans="2:3" x14ac:dyDescent="0.45">
      <c r="B3369" s="244">
        <v>3306</v>
      </c>
      <c r="C3369" s="243">
        <v>142.89251616922834</v>
      </c>
    </row>
    <row r="3370" spans="2:3" x14ac:dyDescent="0.45">
      <c r="B3370" s="244">
        <v>3307</v>
      </c>
      <c r="C3370" s="243">
        <v>124.4745829365321</v>
      </c>
    </row>
    <row r="3371" spans="2:3" x14ac:dyDescent="0.45">
      <c r="B3371" s="244">
        <v>3308</v>
      </c>
      <c r="C3371" s="243">
        <v>88.163754844049322</v>
      </c>
    </row>
    <row r="3372" spans="2:3" x14ac:dyDescent="0.45">
      <c r="B3372" s="244">
        <v>3309</v>
      </c>
      <c r="C3372" s="243">
        <v>110.12141020624831</v>
      </c>
    </row>
    <row r="3373" spans="2:3" x14ac:dyDescent="0.45">
      <c r="B3373" s="244">
        <v>3310</v>
      </c>
      <c r="C3373" s="243">
        <v>149.43414042019265</v>
      </c>
    </row>
    <row r="3374" spans="2:3" x14ac:dyDescent="0.45">
      <c r="B3374" s="244">
        <v>3311</v>
      </c>
      <c r="C3374" s="243">
        <v>132.36111559826949</v>
      </c>
    </row>
    <row r="3375" spans="2:3" x14ac:dyDescent="0.45">
      <c r="B3375" s="244">
        <v>3312</v>
      </c>
      <c r="C3375" s="243">
        <v>135.02794963061078</v>
      </c>
    </row>
    <row r="3376" spans="2:3" x14ac:dyDescent="0.45">
      <c r="B3376" s="244">
        <v>3313</v>
      </c>
      <c r="C3376" s="243">
        <v>102.08348538064905</v>
      </c>
    </row>
    <row r="3377" spans="2:3" x14ac:dyDescent="0.45">
      <c r="B3377" s="244">
        <v>3314</v>
      </c>
      <c r="C3377" s="243">
        <v>109.89525304921793</v>
      </c>
    </row>
    <row r="3378" spans="2:3" x14ac:dyDescent="0.45">
      <c r="B3378" s="244">
        <v>3315</v>
      </c>
      <c r="C3378" s="243">
        <v>122.03108300500377</v>
      </c>
    </row>
    <row r="3379" spans="2:3" x14ac:dyDescent="0.45">
      <c r="B3379" s="244">
        <v>3316</v>
      </c>
      <c r="C3379" s="243">
        <v>116.78135592752729</v>
      </c>
    </row>
    <row r="3380" spans="2:3" x14ac:dyDescent="0.45">
      <c r="B3380" s="244">
        <v>3317</v>
      </c>
      <c r="C3380" s="243">
        <v>123.97175255282497</v>
      </c>
    </row>
    <row r="3381" spans="2:3" x14ac:dyDescent="0.45">
      <c r="B3381" s="244">
        <v>3318</v>
      </c>
      <c r="C3381" s="243">
        <v>118.61226355492718</v>
      </c>
    </row>
    <row r="3382" spans="2:3" x14ac:dyDescent="0.45">
      <c r="B3382" s="244">
        <v>3319</v>
      </c>
      <c r="C3382" s="243">
        <v>95.429598033634861</v>
      </c>
    </row>
    <row r="3383" spans="2:3" x14ac:dyDescent="0.45">
      <c r="B3383" s="244">
        <v>3320</v>
      </c>
      <c r="C3383" s="243">
        <v>83.657262665534745</v>
      </c>
    </row>
    <row r="3384" spans="2:3" x14ac:dyDescent="0.45">
      <c r="B3384" s="244">
        <v>3321</v>
      </c>
      <c r="C3384" s="243">
        <v>143.33972856030485</v>
      </c>
    </row>
    <row r="3385" spans="2:3" x14ac:dyDescent="0.45">
      <c r="B3385" s="244">
        <v>3322</v>
      </c>
      <c r="C3385" s="243">
        <v>135.33036980283299</v>
      </c>
    </row>
    <row r="3386" spans="2:3" x14ac:dyDescent="0.45">
      <c r="B3386" s="244">
        <v>3323</v>
      </c>
      <c r="C3386" s="243">
        <v>117.70967079063507</v>
      </c>
    </row>
    <row r="3387" spans="2:3" x14ac:dyDescent="0.45">
      <c r="B3387" s="244">
        <v>3324</v>
      </c>
      <c r="C3387" s="243">
        <v>147.82966380895866</v>
      </c>
    </row>
    <row r="3388" spans="2:3" x14ac:dyDescent="0.45">
      <c r="B3388" s="244">
        <v>3325</v>
      </c>
      <c r="C3388" s="243">
        <v>116.85061353114409</v>
      </c>
    </row>
    <row r="3389" spans="2:3" x14ac:dyDescent="0.45">
      <c r="B3389" s="244">
        <v>3326</v>
      </c>
      <c r="C3389" s="243">
        <v>93.072641594767646</v>
      </c>
    </row>
    <row r="3390" spans="2:3" x14ac:dyDescent="0.45">
      <c r="B3390" s="244">
        <v>3327</v>
      </c>
      <c r="C3390" s="243">
        <v>83.722553551572105</v>
      </c>
    </row>
    <row r="3391" spans="2:3" x14ac:dyDescent="0.45">
      <c r="B3391" s="244">
        <v>3328</v>
      </c>
      <c r="C3391" s="243">
        <v>96.096829276217079</v>
      </c>
    </row>
    <row r="3392" spans="2:3" x14ac:dyDescent="0.45">
      <c r="B3392" s="244">
        <v>3329</v>
      </c>
      <c r="C3392" s="243">
        <v>95.090015744405406</v>
      </c>
    </row>
    <row r="3393" spans="2:3" x14ac:dyDescent="0.45">
      <c r="B3393" s="244">
        <v>3330</v>
      </c>
      <c r="C3393" s="243">
        <v>125.94126639517546</v>
      </c>
    </row>
    <row r="3394" spans="2:3" x14ac:dyDescent="0.45">
      <c r="B3394" s="244">
        <v>3331</v>
      </c>
      <c r="C3394" s="243">
        <v>140.30826196780103</v>
      </c>
    </row>
    <row r="3395" spans="2:3" x14ac:dyDescent="0.45">
      <c r="B3395" s="244">
        <v>3332</v>
      </c>
      <c r="C3395" s="243">
        <v>131.16968391055767</v>
      </c>
    </row>
    <row r="3396" spans="2:3" x14ac:dyDescent="0.45">
      <c r="B3396" s="244">
        <v>3333</v>
      </c>
      <c r="C3396" s="243">
        <v>117.41953594276629</v>
      </c>
    </row>
    <row r="3397" spans="2:3" x14ac:dyDescent="0.45">
      <c r="B3397" s="244">
        <v>3334</v>
      </c>
      <c r="C3397" s="243">
        <v>93.486969891234324</v>
      </c>
    </row>
    <row r="3398" spans="2:3" x14ac:dyDescent="0.45">
      <c r="B3398" s="244">
        <v>3335</v>
      </c>
      <c r="C3398" s="243">
        <v>104.50535577357853</v>
      </c>
    </row>
    <row r="3399" spans="2:3" x14ac:dyDescent="0.45">
      <c r="B3399" s="244">
        <v>3336</v>
      </c>
      <c r="C3399" s="243">
        <v>111.16445249017825</v>
      </c>
    </row>
    <row r="3400" spans="2:3" x14ac:dyDescent="0.45">
      <c r="B3400" s="244">
        <v>3337</v>
      </c>
      <c r="C3400" s="243">
        <v>140.73162216084168</v>
      </c>
    </row>
    <row r="3401" spans="2:3" x14ac:dyDescent="0.45">
      <c r="B3401" s="244">
        <v>3338</v>
      </c>
      <c r="C3401" s="243">
        <v>112.1638760477654</v>
      </c>
    </row>
    <row r="3402" spans="2:3" x14ac:dyDescent="0.45">
      <c r="B3402" s="244">
        <v>3339</v>
      </c>
      <c r="C3402" s="243">
        <v>153.54635990089685</v>
      </c>
    </row>
    <row r="3403" spans="2:3" x14ac:dyDescent="0.45">
      <c r="B3403" s="244">
        <v>3340</v>
      </c>
      <c r="C3403" s="243">
        <v>125.55849959976206</v>
      </c>
    </row>
    <row r="3404" spans="2:3" x14ac:dyDescent="0.45">
      <c r="B3404" s="244">
        <v>3341</v>
      </c>
      <c r="C3404" s="243">
        <v>114.53205141660052</v>
      </c>
    </row>
    <row r="3405" spans="2:3" x14ac:dyDescent="0.45">
      <c r="B3405" s="244">
        <v>3342</v>
      </c>
      <c r="C3405" s="243">
        <v>122.57122112793472</v>
      </c>
    </row>
    <row r="3406" spans="2:3" x14ac:dyDescent="0.45">
      <c r="B3406" s="244">
        <v>3343</v>
      </c>
      <c r="C3406" s="243">
        <v>141.87648158678007</v>
      </c>
    </row>
    <row r="3407" spans="2:3" x14ac:dyDescent="0.45">
      <c r="B3407" s="244">
        <v>3344</v>
      </c>
      <c r="C3407" s="243">
        <v>127.22779787968223</v>
      </c>
    </row>
    <row r="3408" spans="2:3" x14ac:dyDescent="0.45">
      <c r="B3408" s="244">
        <v>3345</v>
      </c>
      <c r="C3408" s="243">
        <v>137.20828454840913</v>
      </c>
    </row>
    <row r="3409" spans="2:3" x14ac:dyDescent="0.45">
      <c r="B3409" s="244">
        <v>3346</v>
      </c>
      <c r="C3409" s="243">
        <v>112.01635369940601</v>
      </c>
    </row>
    <row r="3410" spans="2:3" x14ac:dyDescent="0.45">
      <c r="B3410" s="244">
        <v>3347</v>
      </c>
      <c r="C3410" s="243">
        <v>140.04214586058953</v>
      </c>
    </row>
    <row r="3411" spans="2:3" x14ac:dyDescent="0.45">
      <c r="B3411" s="244">
        <v>3348</v>
      </c>
      <c r="C3411" s="243">
        <v>144.75630163981171</v>
      </c>
    </row>
    <row r="3412" spans="2:3" x14ac:dyDescent="0.45">
      <c r="B3412" s="244">
        <v>3349</v>
      </c>
      <c r="C3412" s="243">
        <v>143.23702442156508</v>
      </c>
    </row>
    <row r="3413" spans="2:3" x14ac:dyDescent="0.45">
      <c r="B3413" s="244">
        <v>3350</v>
      </c>
      <c r="C3413" s="243">
        <v>101.82188087598787</v>
      </c>
    </row>
    <row r="3414" spans="2:3" x14ac:dyDescent="0.45">
      <c r="B3414" s="244">
        <v>3351</v>
      </c>
      <c r="C3414" s="243">
        <v>105.37066833573728</v>
      </c>
    </row>
    <row r="3415" spans="2:3" x14ac:dyDescent="0.45">
      <c r="B3415" s="244">
        <v>3352</v>
      </c>
      <c r="C3415" s="243">
        <v>159.68979572023903</v>
      </c>
    </row>
    <row r="3416" spans="2:3" x14ac:dyDescent="0.45">
      <c r="B3416" s="244">
        <v>3353</v>
      </c>
      <c r="C3416" s="243">
        <v>87.472043182465512</v>
      </c>
    </row>
    <row r="3417" spans="2:3" x14ac:dyDescent="0.45">
      <c r="B3417" s="244">
        <v>3354</v>
      </c>
      <c r="C3417" s="243">
        <v>102.57176886017974</v>
      </c>
    </row>
    <row r="3418" spans="2:3" x14ac:dyDescent="0.45">
      <c r="B3418" s="244">
        <v>3355</v>
      </c>
      <c r="C3418" s="243">
        <v>120.92807842963416</v>
      </c>
    </row>
    <row r="3419" spans="2:3" x14ac:dyDescent="0.45">
      <c r="B3419" s="244">
        <v>3356</v>
      </c>
      <c r="C3419" s="243">
        <v>145.61627809018881</v>
      </c>
    </row>
    <row r="3420" spans="2:3" x14ac:dyDescent="0.45">
      <c r="B3420" s="244">
        <v>3357</v>
      </c>
      <c r="C3420" s="243">
        <v>101.97576632557343</v>
      </c>
    </row>
    <row r="3421" spans="2:3" x14ac:dyDescent="0.45">
      <c r="B3421" s="244">
        <v>3358</v>
      </c>
      <c r="C3421" s="243">
        <v>135.43742344685438</v>
      </c>
    </row>
    <row r="3422" spans="2:3" x14ac:dyDescent="0.45">
      <c r="B3422" s="244">
        <v>3359</v>
      </c>
      <c r="C3422" s="243">
        <v>59.848796021770788</v>
      </c>
    </row>
    <row r="3423" spans="2:3" x14ac:dyDescent="0.45">
      <c r="B3423" s="244">
        <v>3360</v>
      </c>
      <c r="C3423" s="243">
        <v>105.31969462956474</v>
      </c>
    </row>
    <row r="3424" spans="2:3" x14ac:dyDescent="0.45">
      <c r="B3424" s="244">
        <v>3361</v>
      </c>
      <c r="C3424" s="243">
        <v>91.431333125438371</v>
      </c>
    </row>
    <row r="3425" spans="2:3" x14ac:dyDescent="0.45">
      <c r="B3425" s="244">
        <v>3362</v>
      </c>
      <c r="C3425" s="243">
        <v>148.37287991091517</v>
      </c>
    </row>
    <row r="3426" spans="2:3" x14ac:dyDescent="0.45">
      <c r="B3426" s="244">
        <v>3363</v>
      </c>
      <c r="C3426" s="243">
        <v>133.0226027991053</v>
      </c>
    </row>
    <row r="3427" spans="2:3" x14ac:dyDescent="0.45">
      <c r="B3427" s="244">
        <v>3364</v>
      </c>
      <c r="C3427" s="243">
        <v>91.041726536312552</v>
      </c>
    </row>
    <row r="3428" spans="2:3" x14ac:dyDescent="0.45">
      <c r="B3428" s="244">
        <v>3365</v>
      </c>
      <c r="C3428" s="243">
        <v>131.74923403275122</v>
      </c>
    </row>
    <row r="3429" spans="2:3" x14ac:dyDescent="0.45">
      <c r="B3429" s="244">
        <v>3366</v>
      </c>
      <c r="C3429" s="243">
        <v>124.52826740109334</v>
      </c>
    </row>
    <row r="3430" spans="2:3" x14ac:dyDescent="0.45">
      <c r="B3430" s="244">
        <v>3367</v>
      </c>
      <c r="C3430" s="243">
        <v>164.31875278827465</v>
      </c>
    </row>
    <row r="3431" spans="2:3" x14ac:dyDescent="0.45">
      <c r="B3431" s="244">
        <v>3368</v>
      </c>
      <c r="C3431" s="243">
        <v>128.78272520238244</v>
      </c>
    </row>
    <row r="3432" spans="2:3" x14ac:dyDescent="0.45">
      <c r="B3432" s="244">
        <v>3369</v>
      </c>
      <c r="C3432" s="243">
        <v>126.74512299966125</v>
      </c>
    </row>
    <row r="3433" spans="2:3" x14ac:dyDescent="0.45">
      <c r="B3433" s="244">
        <v>3370</v>
      </c>
      <c r="C3433" s="243">
        <v>109.32751913521118</v>
      </c>
    </row>
    <row r="3434" spans="2:3" x14ac:dyDescent="0.45">
      <c r="B3434" s="244">
        <v>3371</v>
      </c>
      <c r="C3434" s="243">
        <v>101.41132177105067</v>
      </c>
    </row>
    <row r="3435" spans="2:3" x14ac:dyDescent="0.45">
      <c r="B3435" s="244">
        <v>3372</v>
      </c>
      <c r="C3435" s="243">
        <v>122.32332916648586</v>
      </c>
    </row>
    <row r="3436" spans="2:3" x14ac:dyDescent="0.45">
      <c r="B3436" s="244">
        <v>3373</v>
      </c>
      <c r="C3436" s="243">
        <v>146.12502428811899</v>
      </c>
    </row>
    <row r="3437" spans="2:3" x14ac:dyDescent="0.45">
      <c r="B3437" s="244">
        <v>3374</v>
      </c>
      <c r="C3437" s="243">
        <v>125.87018048825134</v>
      </c>
    </row>
    <row r="3438" spans="2:3" x14ac:dyDescent="0.45">
      <c r="B3438" s="244">
        <v>3375</v>
      </c>
      <c r="C3438" s="243">
        <v>156.56668558881407</v>
      </c>
    </row>
    <row r="3439" spans="2:3" x14ac:dyDescent="0.45">
      <c r="B3439" s="244">
        <v>3376</v>
      </c>
      <c r="C3439" s="243">
        <v>139.38125012313577</v>
      </c>
    </row>
    <row r="3440" spans="2:3" x14ac:dyDescent="0.45">
      <c r="B3440" s="244">
        <v>3377</v>
      </c>
      <c r="C3440" s="243">
        <v>121.23312130600029</v>
      </c>
    </row>
    <row r="3441" spans="2:3" x14ac:dyDescent="0.45">
      <c r="B3441" s="244">
        <v>3378</v>
      </c>
      <c r="C3441" s="243">
        <v>116.1613312288921</v>
      </c>
    </row>
    <row r="3442" spans="2:3" x14ac:dyDescent="0.45">
      <c r="B3442" s="244">
        <v>3379</v>
      </c>
      <c r="C3442" s="243">
        <v>124.96772324468085</v>
      </c>
    </row>
    <row r="3443" spans="2:3" x14ac:dyDescent="0.45">
      <c r="B3443" s="244">
        <v>3380</v>
      </c>
      <c r="C3443" s="243">
        <v>132.79694987186113</v>
      </c>
    </row>
    <row r="3444" spans="2:3" x14ac:dyDescent="0.45">
      <c r="B3444" s="244">
        <v>3381</v>
      </c>
      <c r="C3444" s="243">
        <v>113.61315474572125</v>
      </c>
    </row>
    <row r="3445" spans="2:3" x14ac:dyDescent="0.45">
      <c r="B3445" s="244">
        <v>3382</v>
      </c>
      <c r="C3445" s="243">
        <v>126.560826329238</v>
      </c>
    </row>
    <row r="3446" spans="2:3" x14ac:dyDescent="0.45">
      <c r="B3446" s="244">
        <v>3383</v>
      </c>
      <c r="C3446" s="243">
        <v>117.60516088726536</v>
      </c>
    </row>
    <row r="3447" spans="2:3" x14ac:dyDescent="0.45">
      <c r="B3447" s="244">
        <v>3384</v>
      </c>
      <c r="C3447" s="243">
        <v>131.56560952228969</v>
      </c>
    </row>
    <row r="3448" spans="2:3" x14ac:dyDescent="0.45">
      <c r="B3448" s="244">
        <v>3385</v>
      </c>
      <c r="C3448" s="243">
        <v>133.04711654066759</v>
      </c>
    </row>
    <row r="3449" spans="2:3" x14ac:dyDescent="0.45">
      <c r="B3449" s="244">
        <v>3386</v>
      </c>
      <c r="C3449" s="243">
        <v>143.96314742116476</v>
      </c>
    </row>
    <row r="3450" spans="2:3" x14ac:dyDescent="0.45">
      <c r="B3450" s="244">
        <v>3387</v>
      </c>
      <c r="C3450" s="243">
        <v>140.61646773051942</v>
      </c>
    </row>
    <row r="3451" spans="2:3" x14ac:dyDescent="0.45">
      <c r="B3451" s="244">
        <v>3388</v>
      </c>
      <c r="C3451" s="243">
        <v>139.87354893595074</v>
      </c>
    </row>
    <row r="3452" spans="2:3" x14ac:dyDescent="0.45">
      <c r="B3452" s="244">
        <v>3389</v>
      </c>
      <c r="C3452" s="243">
        <v>112.47869422650672</v>
      </c>
    </row>
    <row r="3453" spans="2:3" x14ac:dyDescent="0.45">
      <c r="B3453" s="244">
        <v>3390</v>
      </c>
      <c r="C3453" s="243">
        <v>118.67899559292634</v>
      </c>
    </row>
    <row r="3454" spans="2:3" x14ac:dyDescent="0.45">
      <c r="B3454" s="244">
        <v>3391</v>
      </c>
      <c r="C3454" s="243">
        <v>112.87265980625583</v>
      </c>
    </row>
    <row r="3455" spans="2:3" x14ac:dyDescent="0.45">
      <c r="B3455" s="244">
        <v>3392</v>
      </c>
      <c r="C3455" s="243">
        <v>116.42680542098213</v>
      </c>
    </row>
    <row r="3456" spans="2:3" x14ac:dyDescent="0.45">
      <c r="B3456" s="244">
        <v>3393</v>
      </c>
      <c r="C3456" s="243">
        <v>97.380753569574068</v>
      </c>
    </row>
    <row r="3457" spans="2:3" x14ac:dyDescent="0.45">
      <c r="B3457" s="244">
        <v>3394</v>
      </c>
      <c r="C3457" s="243">
        <v>104.57932650928186</v>
      </c>
    </row>
    <row r="3458" spans="2:3" x14ac:dyDescent="0.45">
      <c r="B3458" s="244">
        <v>3395</v>
      </c>
      <c r="C3458" s="243">
        <v>116.27568930752413</v>
      </c>
    </row>
    <row r="3459" spans="2:3" x14ac:dyDescent="0.45">
      <c r="B3459" s="244">
        <v>3396</v>
      </c>
      <c r="C3459" s="243">
        <v>112.73835137144587</v>
      </c>
    </row>
    <row r="3460" spans="2:3" x14ac:dyDescent="0.45">
      <c r="B3460" s="244">
        <v>3397</v>
      </c>
      <c r="C3460" s="243">
        <v>157.23169585365903</v>
      </c>
    </row>
    <row r="3461" spans="2:3" x14ac:dyDescent="0.45">
      <c r="B3461" s="244">
        <v>3398</v>
      </c>
      <c r="C3461" s="243">
        <v>151.28939059387699</v>
      </c>
    </row>
    <row r="3462" spans="2:3" x14ac:dyDescent="0.45">
      <c r="B3462" s="244">
        <v>3399</v>
      </c>
      <c r="C3462" s="243">
        <v>124.87083664854623</v>
      </c>
    </row>
    <row r="3463" spans="2:3" x14ac:dyDescent="0.45">
      <c r="B3463" s="244">
        <v>3400</v>
      </c>
      <c r="C3463" s="243">
        <v>120.2196744632641</v>
      </c>
    </row>
    <row r="3464" spans="2:3" x14ac:dyDescent="0.45">
      <c r="B3464" s="244">
        <v>3401</v>
      </c>
      <c r="C3464" s="243">
        <v>130.18197454683508</v>
      </c>
    </row>
    <row r="3465" spans="2:3" x14ac:dyDescent="0.45">
      <c r="B3465" s="244">
        <v>3402</v>
      </c>
      <c r="C3465" s="243">
        <v>170.37033287733624</v>
      </c>
    </row>
    <row r="3466" spans="2:3" x14ac:dyDescent="0.45">
      <c r="B3466" s="244">
        <v>3403</v>
      </c>
      <c r="C3466" s="243">
        <v>131.69589194124543</v>
      </c>
    </row>
    <row r="3467" spans="2:3" x14ac:dyDescent="0.45">
      <c r="B3467" s="244">
        <v>3404</v>
      </c>
      <c r="C3467" s="243">
        <v>129.27885269621351</v>
      </c>
    </row>
    <row r="3468" spans="2:3" x14ac:dyDescent="0.45">
      <c r="B3468" s="244">
        <v>3405</v>
      </c>
      <c r="C3468" s="243">
        <v>92.170960133933917</v>
      </c>
    </row>
    <row r="3469" spans="2:3" x14ac:dyDescent="0.45">
      <c r="B3469" s="244">
        <v>3406</v>
      </c>
      <c r="C3469" s="243">
        <v>92.41858920472616</v>
      </c>
    </row>
    <row r="3470" spans="2:3" x14ac:dyDescent="0.45">
      <c r="B3470" s="244">
        <v>3407</v>
      </c>
      <c r="C3470" s="243">
        <v>137.72847664309364</v>
      </c>
    </row>
    <row r="3471" spans="2:3" x14ac:dyDescent="0.45">
      <c r="B3471" s="244">
        <v>3408</v>
      </c>
      <c r="C3471" s="243">
        <v>116.21541577424244</v>
      </c>
    </row>
    <row r="3472" spans="2:3" x14ac:dyDescent="0.45">
      <c r="B3472" s="244">
        <v>3409</v>
      </c>
      <c r="C3472" s="243">
        <v>145.42752697394272</v>
      </c>
    </row>
    <row r="3473" spans="2:3" x14ac:dyDescent="0.45">
      <c r="B3473" s="244">
        <v>3410</v>
      </c>
      <c r="C3473" s="243">
        <v>130.96243897787693</v>
      </c>
    </row>
    <row r="3474" spans="2:3" x14ac:dyDescent="0.45">
      <c r="B3474" s="244">
        <v>3411</v>
      </c>
      <c r="C3474" s="243">
        <v>145.14489619221069</v>
      </c>
    </row>
    <row r="3475" spans="2:3" x14ac:dyDescent="0.45">
      <c r="B3475" s="244">
        <v>3412</v>
      </c>
      <c r="C3475" s="243">
        <v>112.47386286530043</v>
      </c>
    </row>
    <row r="3476" spans="2:3" x14ac:dyDescent="0.45">
      <c r="B3476" s="244">
        <v>3413</v>
      </c>
      <c r="C3476" s="243">
        <v>91.289351995999112</v>
      </c>
    </row>
    <row r="3477" spans="2:3" x14ac:dyDescent="0.45">
      <c r="B3477" s="244">
        <v>3414</v>
      </c>
      <c r="C3477" s="243">
        <v>98.523999006336282</v>
      </c>
    </row>
    <row r="3478" spans="2:3" x14ac:dyDescent="0.45">
      <c r="B3478" s="244">
        <v>3415</v>
      </c>
      <c r="C3478" s="243">
        <v>155.24873640037018</v>
      </c>
    </row>
    <row r="3479" spans="2:3" x14ac:dyDescent="0.45">
      <c r="B3479" s="244">
        <v>3416</v>
      </c>
      <c r="C3479" s="243">
        <v>128.43086825412595</v>
      </c>
    </row>
    <row r="3480" spans="2:3" x14ac:dyDescent="0.45">
      <c r="B3480" s="244">
        <v>3417</v>
      </c>
      <c r="C3480" s="243">
        <v>163.2145606840171</v>
      </c>
    </row>
    <row r="3481" spans="2:3" x14ac:dyDescent="0.45">
      <c r="B3481" s="244">
        <v>3418</v>
      </c>
      <c r="C3481" s="243">
        <v>129.10823186789779</v>
      </c>
    </row>
    <row r="3482" spans="2:3" x14ac:dyDescent="0.45">
      <c r="B3482" s="244">
        <v>3419</v>
      </c>
      <c r="C3482" s="243">
        <v>103.2247411009082</v>
      </c>
    </row>
    <row r="3483" spans="2:3" x14ac:dyDescent="0.45">
      <c r="B3483" s="244">
        <v>3420</v>
      </c>
      <c r="C3483" s="243">
        <v>178.80859686738182</v>
      </c>
    </row>
    <row r="3484" spans="2:3" x14ac:dyDescent="0.45">
      <c r="B3484" s="244">
        <v>3421</v>
      </c>
      <c r="C3484" s="243">
        <v>94.361287687273091</v>
      </c>
    </row>
    <row r="3485" spans="2:3" x14ac:dyDescent="0.45">
      <c r="B3485" s="244">
        <v>3422</v>
      </c>
      <c r="C3485" s="243">
        <v>173.19130424183564</v>
      </c>
    </row>
    <row r="3486" spans="2:3" x14ac:dyDescent="0.45">
      <c r="B3486" s="244">
        <v>3423</v>
      </c>
      <c r="C3486" s="243">
        <v>87.441159720322034</v>
      </c>
    </row>
    <row r="3487" spans="2:3" x14ac:dyDescent="0.45">
      <c r="B3487" s="244">
        <v>3424</v>
      </c>
      <c r="C3487" s="243">
        <v>108.5714065614135</v>
      </c>
    </row>
    <row r="3488" spans="2:3" x14ac:dyDescent="0.45">
      <c r="B3488" s="244">
        <v>3425</v>
      </c>
      <c r="C3488" s="243">
        <v>133.42146282625635</v>
      </c>
    </row>
    <row r="3489" spans="2:3" x14ac:dyDescent="0.45">
      <c r="B3489" s="244">
        <v>3426</v>
      </c>
      <c r="C3489" s="243">
        <v>93.776660743142543</v>
      </c>
    </row>
    <row r="3490" spans="2:3" x14ac:dyDescent="0.45">
      <c r="B3490" s="244">
        <v>3427</v>
      </c>
      <c r="C3490" s="243">
        <v>52.576830059175393</v>
      </c>
    </row>
    <row r="3491" spans="2:3" x14ac:dyDescent="0.45">
      <c r="B3491" s="244">
        <v>3428</v>
      </c>
      <c r="C3491" s="243">
        <v>126.20110393693056</v>
      </c>
    </row>
    <row r="3492" spans="2:3" x14ac:dyDescent="0.45">
      <c r="B3492" s="244">
        <v>3429</v>
      </c>
      <c r="C3492" s="243">
        <v>145.18455542298062</v>
      </c>
    </row>
    <row r="3493" spans="2:3" x14ac:dyDescent="0.45">
      <c r="B3493" s="244">
        <v>3430</v>
      </c>
      <c r="C3493" s="243">
        <v>112.03064018309659</v>
      </c>
    </row>
    <row r="3494" spans="2:3" x14ac:dyDescent="0.45">
      <c r="B3494" s="244">
        <v>3431</v>
      </c>
      <c r="C3494" s="243">
        <v>136.77916378228122</v>
      </c>
    </row>
    <row r="3495" spans="2:3" x14ac:dyDescent="0.45">
      <c r="B3495" s="244">
        <v>3432</v>
      </c>
      <c r="C3495" s="243">
        <v>75.608054947851514</v>
      </c>
    </row>
    <row r="3496" spans="2:3" x14ac:dyDescent="0.45">
      <c r="B3496" s="244">
        <v>3433</v>
      </c>
      <c r="C3496" s="243">
        <v>96.309379247282379</v>
      </c>
    </row>
    <row r="3497" spans="2:3" x14ac:dyDescent="0.45">
      <c r="B3497" s="244">
        <v>3434</v>
      </c>
      <c r="C3497" s="243">
        <v>153.21124149714637</v>
      </c>
    </row>
    <row r="3498" spans="2:3" x14ac:dyDescent="0.45">
      <c r="B3498" s="244">
        <v>3435</v>
      </c>
      <c r="C3498" s="243">
        <v>107.96173133328423</v>
      </c>
    </row>
    <row r="3499" spans="2:3" x14ac:dyDescent="0.45">
      <c r="B3499" s="244">
        <v>3436</v>
      </c>
      <c r="C3499" s="243">
        <v>115.40588334111735</v>
      </c>
    </row>
    <row r="3500" spans="2:3" x14ac:dyDescent="0.45">
      <c r="B3500" s="244">
        <v>3437</v>
      </c>
      <c r="C3500" s="243">
        <v>133.30079693810981</v>
      </c>
    </row>
    <row r="3501" spans="2:3" x14ac:dyDescent="0.45">
      <c r="B3501" s="244">
        <v>3438</v>
      </c>
      <c r="C3501" s="243">
        <v>139.78135156802253</v>
      </c>
    </row>
    <row r="3502" spans="2:3" x14ac:dyDescent="0.45">
      <c r="B3502" s="244">
        <v>3439</v>
      </c>
      <c r="C3502" s="243">
        <v>141.27871459540569</v>
      </c>
    </row>
    <row r="3503" spans="2:3" x14ac:dyDescent="0.45">
      <c r="B3503" s="244">
        <v>3440</v>
      </c>
      <c r="C3503" s="243">
        <v>111.57582241413341</v>
      </c>
    </row>
    <row r="3504" spans="2:3" x14ac:dyDescent="0.45">
      <c r="B3504" s="244">
        <v>3441</v>
      </c>
      <c r="C3504" s="243">
        <v>103.39511821051977</v>
      </c>
    </row>
    <row r="3505" spans="2:3" x14ac:dyDescent="0.45">
      <c r="B3505" s="244">
        <v>3442</v>
      </c>
      <c r="C3505" s="243">
        <v>83.6258362615512</v>
      </c>
    </row>
    <row r="3506" spans="2:3" x14ac:dyDescent="0.45">
      <c r="B3506" s="244">
        <v>3443</v>
      </c>
      <c r="C3506" s="243">
        <v>132.10850672473146</v>
      </c>
    </row>
    <row r="3507" spans="2:3" x14ac:dyDescent="0.45">
      <c r="B3507" s="244">
        <v>3444</v>
      </c>
      <c r="C3507" s="243">
        <v>156.74617735517424</v>
      </c>
    </row>
    <row r="3508" spans="2:3" x14ac:dyDescent="0.45">
      <c r="B3508" s="244">
        <v>3445</v>
      </c>
      <c r="C3508" s="243">
        <v>124.44221009064962</v>
      </c>
    </row>
    <row r="3509" spans="2:3" x14ac:dyDescent="0.45">
      <c r="B3509" s="244">
        <v>3446</v>
      </c>
      <c r="C3509" s="243">
        <v>106.38749245082414</v>
      </c>
    </row>
    <row r="3510" spans="2:3" x14ac:dyDescent="0.45">
      <c r="B3510" s="244">
        <v>3447</v>
      </c>
      <c r="C3510" s="243">
        <v>127.5481455405525</v>
      </c>
    </row>
    <row r="3511" spans="2:3" x14ac:dyDescent="0.45">
      <c r="B3511" s="244">
        <v>3448</v>
      </c>
      <c r="C3511" s="243">
        <v>43.35276932913311</v>
      </c>
    </row>
    <row r="3512" spans="2:3" x14ac:dyDescent="0.45">
      <c r="B3512" s="244">
        <v>3449</v>
      </c>
      <c r="C3512" s="243">
        <v>146.56850644187804</v>
      </c>
    </row>
    <row r="3513" spans="2:3" x14ac:dyDescent="0.45">
      <c r="B3513" s="244">
        <v>3450</v>
      </c>
      <c r="C3513" s="243">
        <v>97.035833298567752</v>
      </c>
    </row>
    <row r="3514" spans="2:3" x14ac:dyDescent="0.45">
      <c r="B3514" s="244">
        <v>3451</v>
      </c>
      <c r="C3514" s="243">
        <v>174.3940994051876</v>
      </c>
    </row>
    <row r="3515" spans="2:3" x14ac:dyDescent="0.45">
      <c r="B3515" s="244">
        <v>3452</v>
      </c>
      <c r="C3515" s="243">
        <v>156.31508601591597</v>
      </c>
    </row>
    <row r="3516" spans="2:3" x14ac:dyDescent="0.45">
      <c r="B3516" s="244">
        <v>3453</v>
      </c>
      <c r="C3516" s="243">
        <v>155.15816110088525</v>
      </c>
    </row>
    <row r="3517" spans="2:3" x14ac:dyDescent="0.45">
      <c r="B3517" s="244">
        <v>3454</v>
      </c>
      <c r="C3517" s="243">
        <v>120.80672561020428</v>
      </c>
    </row>
    <row r="3518" spans="2:3" x14ac:dyDescent="0.45">
      <c r="B3518" s="244">
        <v>3455</v>
      </c>
      <c r="C3518" s="243">
        <v>125.36269376059673</v>
      </c>
    </row>
    <row r="3519" spans="2:3" x14ac:dyDescent="0.45">
      <c r="B3519" s="244">
        <v>3456</v>
      </c>
      <c r="C3519" s="243">
        <v>151.1255442975378</v>
      </c>
    </row>
    <row r="3520" spans="2:3" x14ac:dyDescent="0.45">
      <c r="B3520" s="244">
        <v>3457</v>
      </c>
      <c r="C3520" s="243">
        <v>126.6478992122008</v>
      </c>
    </row>
    <row r="3521" spans="2:3" x14ac:dyDescent="0.45">
      <c r="B3521" s="244">
        <v>3458</v>
      </c>
      <c r="C3521" s="243">
        <v>158.06023003526235</v>
      </c>
    </row>
    <row r="3522" spans="2:3" x14ac:dyDescent="0.45">
      <c r="B3522" s="244">
        <v>3459</v>
      </c>
      <c r="C3522" s="243">
        <v>108.71994577976685</v>
      </c>
    </row>
    <row r="3523" spans="2:3" x14ac:dyDescent="0.45">
      <c r="B3523" s="244">
        <v>3460</v>
      </c>
      <c r="C3523" s="243">
        <v>145.53477413140709</v>
      </c>
    </row>
    <row r="3524" spans="2:3" x14ac:dyDescent="0.45">
      <c r="B3524" s="244">
        <v>3461</v>
      </c>
      <c r="C3524" s="243">
        <v>97.812223085819568</v>
      </c>
    </row>
    <row r="3525" spans="2:3" x14ac:dyDescent="0.45">
      <c r="B3525" s="244">
        <v>3462</v>
      </c>
      <c r="C3525" s="243">
        <v>131.11762319040562</v>
      </c>
    </row>
    <row r="3526" spans="2:3" x14ac:dyDescent="0.45">
      <c r="B3526" s="244">
        <v>3463</v>
      </c>
      <c r="C3526" s="243">
        <v>83.806622136273759</v>
      </c>
    </row>
    <row r="3527" spans="2:3" x14ac:dyDescent="0.45">
      <c r="B3527" s="244">
        <v>3464</v>
      </c>
      <c r="C3527" s="243">
        <v>89.559800810997999</v>
      </c>
    </row>
    <row r="3528" spans="2:3" x14ac:dyDescent="0.45">
      <c r="B3528" s="244">
        <v>3465</v>
      </c>
      <c r="C3528" s="243">
        <v>174.73562847341859</v>
      </c>
    </row>
    <row r="3529" spans="2:3" x14ac:dyDescent="0.45">
      <c r="B3529" s="244">
        <v>3466</v>
      </c>
      <c r="C3529" s="243">
        <v>133.83211631482891</v>
      </c>
    </row>
    <row r="3530" spans="2:3" x14ac:dyDescent="0.45">
      <c r="B3530" s="244">
        <v>3467</v>
      </c>
      <c r="C3530" s="243">
        <v>109.92275289935831</v>
      </c>
    </row>
    <row r="3531" spans="2:3" x14ac:dyDescent="0.45">
      <c r="B3531" s="244">
        <v>3468</v>
      </c>
      <c r="C3531" s="243">
        <v>148.1124456093128</v>
      </c>
    </row>
    <row r="3532" spans="2:3" x14ac:dyDescent="0.45">
      <c r="B3532" s="244">
        <v>3469</v>
      </c>
      <c r="C3532" s="243">
        <v>132.22044845217573</v>
      </c>
    </row>
    <row r="3533" spans="2:3" x14ac:dyDescent="0.45">
      <c r="B3533" s="244">
        <v>3470</v>
      </c>
      <c r="C3533" s="243">
        <v>132.22278119940148</v>
      </c>
    </row>
    <row r="3534" spans="2:3" x14ac:dyDescent="0.45">
      <c r="B3534" s="244">
        <v>3471</v>
      </c>
      <c r="C3534" s="243">
        <v>142.36357780925078</v>
      </c>
    </row>
    <row r="3535" spans="2:3" x14ac:dyDescent="0.45">
      <c r="B3535" s="244">
        <v>3472</v>
      </c>
      <c r="C3535" s="243">
        <v>82.275207950327911</v>
      </c>
    </row>
    <row r="3536" spans="2:3" x14ac:dyDescent="0.45">
      <c r="B3536" s="244">
        <v>3473</v>
      </c>
      <c r="C3536" s="243">
        <v>141.41724920335744</v>
      </c>
    </row>
    <row r="3537" spans="2:3" x14ac:dyDescent="0.45">
      <c r="B3537" s="244">
        <v>3474</v>
      </c>
      <c r="C3537" s="243">
        <v>109.33617595835371</v>
      </c>
    </row>
    <row r="3538" spans="2:3" x14ac:dyDescent="0.45">
      <c r="B3538" s="244">
        <v>3475</v>
      </c>
      <c r="C3538" s="243">
        <v>163.22924347235571</v>
      </c>
    </row>
    <row r="3539" spans="2:3" x14ac:dyDescent="0.45">
      <c r="B3539" s="244">
        <v>3476</v>
      </c>
      <c r="C3539" s="243">
        <v>113.51156775624763</v>
      </c>
    </row>
    <row r="3540" spans="2:3" x14ac:dyDescent="0.45">
      <c r="B3540" s="244">
        <v>3477</v>
      </c>
      <c r="C3540" s="243">
        <v>176.10212188960787</v>
      </c>
    </row>
    <row r="3541" spans="2:3" x14ac:dyDescent="0.45">
      <c r="B3541" s="244">
        <v>3478</v>
      </c>
      <c r="C3541" s="243">
        <v>122.59789162948185</v>
      </c>
    </row>
    <row r="3542" spans="2:3" x14ac:dyDescent="0.45">
      <c r="B3542" s="244">
        <v>3479</v>
      </c>
      <c r="C3542" s="243">
        <v>119.54086946457785</v>
      </c>
    </row>
    <row r="3543" spans="2:3" x14ac:dyDescent="0.45">
      <c r="B3543" s="244">
        <v>3480</v>
      </c>
      <c r="C3543" s="243">
        <v>144.45999802299019</v>
      </c>
    </row>
    <row r="3544" spans="2:3" x14ac:dyDescent="0.45">
      <c r="B3544" s="244">
        <v>3481</v>
      </c>
      <c r="C3544" s="243">
        <v>137.23653304008585</v>
      </c>
    </row>
    <row r="3545" spans="2:3" x14ac:dyDescent="0.45">
      <c r="B3545" s="244">
        <v>3482</v>
      </c>
      <c r="C3545" s="243">
        <v>162.34203269587715</v>
      </c>
    </row>
    <row r="3546" spans="2:3" x14ac:dyDescent="0.45">
      <c r="B3546" s="244">
        <v>3483</v>
      </c>
      <c r="C3546" s="243">
        <v>137.99600403178161</v>
      </c>
    </row>
    <row r="3547" spans="2:3" x14ac:dyDescent="0.45">
      <c r="B3547" s="244">
        <v>3484</v>
      </c>
      <c r="C3547" s="243">
        <v>105.29196532282174</v>
      </c>
    </row>
    <row r="3548" spans="2:3" x14ac:dyDescent="0.45">
      <c r="B3548" s="244">
        <v>3485</v>
      </c>
      <c r="C3548" s="243">
        <v>80.494680908210597</v>
      </c>
    </row>
    <row r="3549" spans="2:3" x14ac:dyDescent="0.45">
      <c r="B3549" s="244">
        <v>3486</v>
      </c>
      <c r="C3549" s="243">
        <v>153.3695440872074</v>
      </c>
    </row>
    <row r="3550" spans="2:3" x14ac:dyDescent="0.45">
      <c r="B3550" s="244">
        <v>3487</v>
      </c>
      <c r="C3550" s="243">
        <v>147.19415374683436</v>
      </c>
    </row>
    <row r="3551" spans="2:3" x14ac:dyDescent="0.45">
      <c r="B3551" s="244">
        <v>3488</v>
      </c>
      <c r="C3551" s="243">
        <v>113.57822924737695</v>
      </c>
    </row>
    <row r="3552" spans="2:3" x14ac:dyDescent="0.45">
      <c r="B3552" s="244">
        <v>3489</v>
      </c>
      <c r="C3552" s="243">
        <v>110.30308713557366</v>
      </c>
    </row>
    <row r="3553" spans="2:3" x14ac:dyDescent="0.45">
      <c r="B3553" s="244">
        <v>3490</v>
      </c>
      <c r="C3553" s="243">
        <v>104.86315041111035</v>
      </c>
    </row>
    <row r="3554" spans="2:3" x14ac:dyDescent="0.45">
      <c r="B3554" s="244">
        <v>3491</v>
      </c>
      <c r="C3554" s="243">
        <v>123.67656000420985</v>
      </c>
    </row>
    <row r="3555" spans="2:3" x14ac:dyDescent="0.45">
      <c r="B3555" s="244">
        <v>3492</v>
      </c>
      <c r="C3555" s="243">
        <v>105.03651514875327</v>
      </c>
    </row>
    <row r="3556" spans="2:3" x14ac:dyDescent="0.45">
      <c r="B3556" s="244">
        <v>3493</v>
      </c>
      <c r="C3556" s="243">
        <v>128.53420111371275</v>
      </c>
    </row>
    <row r="3557" spans="2:3" x14ac:dyDescent="0.45">
      <c r="B3557" s="244">
        <v>3494</v>
      </c>
      <c r="C3557" s="243">
        <v>109.48713429739684</v>
      </c>
    </row>
    <row r="3558" spans="2:3" x14ac:dyDescent="0.45">
      <c r="B3558" s="244">
        <v>3495</v>
      </c>
      <c r="C3558" s="243">
        <v>159.32073529528085</v>
      </c>
    </row>
    <row r="3559" spans="2:3" x14ac:dyDescent="0.45">
      <c r="B3559" s="244">
        <v>3496</v>
      </c>
      <c r="C3559" s="243">
        <v>69.751869067933072</v>
      </c>
    </row>
    <row r="3560" spans="2:3" x14ac:dyDescent="0.45">
      <c r="B3560" s="244">
        <v>3497</v>
      </c>
      <c r="C3560" s="243">
        <v>111.34602680981091</v>
      </c>
    </row>
    <row r="3561" spans="2:3" x14ac:dyDescent="0.45">
      <c r="B3561" s="244">
        <v>3498</v>
      </c>
      <c r="C3561" s="243">
        <v>141.85080222199394</v>
      </c>
    </row>
    <row r="3562" spans="2:3" x14ac:dyDescent="0.45">
      <c r="B3562" s="244">
        <v>3499</v>
      </c>
      <c r="C3562" s="243">
        <v>118.03332769894722</v>
      </c>
    </row>
    <row r="3563" spans="2:3" x14ac:dyDescent="0.45">
      <c r="B3563" s="244">
        <v>3500</v>
      </c>
      <c r="C3563" s="243">
        <v>86.083533962133203</v>
      </c>
    </row>
    <row r="3564" spans="2:3" x14ac:dyDescent="0.45">
      <c r="B3564" s="244">
        <v>3501</v>
      </c>
      <c r="C3564" s="243">
        <v>135.59982901850432</v>
      </c>
    </row>
    <row r="3565" spans="2:3" x14ac:dyDescent="0.45">
      <c r="B3565" s="244">
        <v>3502</v>
      </c>
      <c r="C3565" s="243">
        <v>91.71602643171444</v>
      </c>
    </row>
    <row r="3566" spans="2:3" x14ac:dyDescent="0.45">
      <c r="B3566" s="244">
        <v>3503</v>
      </c>
      <c r="C3566" s="243">
        <v>136.7107784279053</v>
      </c>
    </row>
    <row r="3567" spans="2:3" x14ac:dyDescent="0.45">
      <c r="B3567" s="244">
        <v>3504</v>
      </c>
      <c r="C3567" s="243">
        <v>83.990239029950999</v>
      </c>
    </row>
    <row r="3568" spans="2:3" x14ac:dyDescent="0.45">
      <c r="B3568" s="244">
        <v>3505</v>
      </c>
      <c r="C3568" s="243">
        <v>111.88543634670326</v>
      </c>
    </row>
    <row r="3569" spans="2:3" x14ac:dyDescent="0.45">
      <c r="B3569" s="244">
        <v>3506</v>
      </c>
      <c r="C3569" s="243">
        <v>124.85884380999278</v>
      </c>
    </row>
    <row r="3570" spans="2:3" x14ac:dyDescent="0.45">
      <c r="B3570" s="244">
        <v>3507</v>
      </c>
      <c r="C3570" s="243">
        <v>92.77978781204061</v>
      </c>
    </row>
    <row r="3571" spans="2:3" x14ac:dyDescent="0.45">
      <c r="B3571" s="244">
        <v>3508</v>
      </c>
      <c r="C3571" s="243">
        <v>145.77088404401132</v>
      </c>
    </row>
    <row r="3572" spans="2:3" x14ac:dyDescent="0.45">
      <c r="B3572" s="244">
        <v>3509</v>
      </c>
      <c r="C3572" s="243">
        <v>111.1400344830482</v>
      </c>
    </row>
    <row r="3573" spans="2:3" x14ac:dyDescent="0.45">
      <c r="B3573" s="244">
        <v>3510</v>
      </c>
      <c r="C3573" s="243">
        <v>97.179483481756535</v>
      </c>
    </row>
    <row r="3574" spans="2:3" x14ac:dyDescent="0.45">
      <c r="B3574" s="244">
        <v>3511</v>
      </c>
      <c r="C3574" s="243">
        <v>125.00388908551079</v>
      </c>
    </row>
    <row r="3575" spans="2:3" x14ac:dyDescent="0.45">
      <c r="B3575" s="244">
        <v>3512</v>
      </c>
      <c r="C3575" s="243">
        <v>97.871241590146766</v>
      </c>
    </row>
    <row r="3576" spans="2:3" x14ac:dyDescent="0.45">
      <c r="B3576" s="244">
        <v>3513</v>
      </c>
      <c r="C3576" s="243">
        <v>76.84658243853778</v>
      </c>
    </row>
    <row r="3577" spans="2:3" x14ac:dyDescent="0.45">
      <c r="B3577" s="244">
        <v>3514</v>
      </c>
      <c r="C3577" s="243">
        <v>156.75348468414873</v>
      </c>
    </row>
    <row r="3578" spans="2:3" x14ac:dyDescent="0.45">
      <c r="B3578" s="244">
        <v>3515</v>
      </c>
      <c r="C3578" s="243">
        <v>128.68918538630135</v>
      </c>
    </row>
    <row r="3579" spans="2:3" x14ac:dyDescent="0.45">
      <c r="B3579" s="244">
        <v>3516</v>
      </c>
      <c r="C3579" s="243">
        <v>100.09201874576742</v>
      </c>
    </row>
    <row r="3580" spans="2:3" x14ac:dyDescent="0.45">
      <c r="B3580" s="244">
        <v>3517</v>
      </c>
      <c r="C3580" s="243">
        <v>168.48331316442921</v>
      </c>
    </row>
    <row r="3581" spans="2:3" x14ac:dyDescent="0.45">
      <c r="B3581" s="244">
        <v>3518</v>
      </c>
      <c r="C3581" s="243">
        <v>89.313364520091881</v>
      </c>
    </row>
    <row r="3582" spans="2:3" x14ac:dyDescent="0.45">
      <c r="B3582" s="244">
        <v>3519</v>
      </c>
      <c r="C3582" s="243">
        <v>89.425433959665924</v>
      </c>
    </row>
    <row r="3583" spans="2:3" x14ac:dyDescent="0.45">
      <c r="B3583" s="244">
        <v>3520</v>
      </c>
      <c r="C3583" s="243">
        <v>120.36560291416114</v>
      </c>
    </row>
    <row r="3584" spans="2:3" x14ac:dyDescent="0.45">
      <c r="B3584" s="244">
        <v>3521</v>
      </c>
      <c r="C3584" s="243">
        <v>136.66401419515194</v>
      </c>
    </row>
    <row r="3585" spans="2:3" x14ac:dyDescent="0.45">
      <c r="B3585" s="244">
        <v>3522</v>
      </c>
      <c r="C3585" s="243">
        <v>127.68447256994077</v>
      </c>
    </row>
    <row r="3586" spans="2:3" x14ac:dyDescent="0.45">
      <c r="B3586" s="244">
        <v>3523</v>
      </c>
      <c r="C3586" s="243">
        <v>91.299454997875586</v>
      </c>
    </row>
    <row r="3587" spans="2:3" x14ac:dyDescent="0.45">
      <c r="B3587" s="244">
        <v>3524</v>
      </c>
      <c r="C3587" s="243">
        <v>139.44271636698303</v>
      </c>
    </row>
    <row r="3588" spans="2:3" x14ac:dyDescent="0.45">
      <c r="B3588" s="244">
        <v>3525</v>
      </c>
      <c r="C3588" s="243">
        <v>97.039587020629739</v>
      </c>
    </row>
    <row r="3589" spans="2:3" x14ac:dyDescent="0.45">
      <c r="B3589" s="244">
        <v>3526</v>
      </c>
      <c r="C3589" s="243">
        <v>79.743350218305878</v>
      </c>
    </row>
    <row r="3590" spans="2:3" x14ac:dyDescent="0.45">
      <c r="B3590" s="244">
        <v>3527</v>
      </c>
      <c r="C3590" s="243">
        <v>103.38866165903477</v>
      </c>
    </row>
    <row r="3591" spans="2:3" x14ac:dyDescent="0.45">
      <c r="B3591" s="244">
        <v>3528</v>
      </c>
      <c r="C3591" s="243">
        <v>153.1652775976294</v>
      </c>
    </row>
    <row r="3592" spans="2:3" x14ac:dyDescent="0.45">
      <c r="B3592" s="244">
        <v>3529</v>
      </c>
      <c r="C3592" s="243">
        <v>121.14478008912104</v>
      </c>
    </row>
    <row r="3593" spans="2:3" x14ac:dyDescent="0.45">
      <c r="B3593" s="244">
        <v>3530</v>
      </c>
      <c r="C3593" s="243">
        <v>151.46931484154209</v>
      </c>
    </row>
    <row r="3594" spans="2:3" x14ac:dyDescent="0.45">
      <c r="B3594" s="244">
        <v>3531</v>
      </c>
      <c r="C3594" s="243">
        <v>106.42952312817438</v>
      </c>
    </row>
    <row r="3595" spans="2:3" x14ac:dyDescent="0.45">
      <c r="B3595" s="244">
        <v>3532</v>
      </c>
      <c r="C3595" s="243">
        <v>126.05238518611918</v>
      </c>
    </row>
    <row r="3596" spans="2:3" x14ac:dyDescent="0.45">
      <c r="B3596" s="244">
        <v>3533</v>
      </c>
      <c r="C3596" s="243">
        <v>64.387551413267488</v>
      </c>
    </row>
    <row r="3597" spans="2:3" x14ac:dyDescent="0.45">
      <c r="B3597" s="244">
        <v>3534</v>
      </c>
      <c r="C3597" s="243">
        <v>131.92100895119631</v>
      </c>
    </row>
    <row r="3598" spans="2:3" x14ac:dyDescent="0.45">
      <c r="B3598" s="244">
        <v>3535</v>
      </c>
      <c r="C3598" s="243">
        <v>144.54010794719659</v>
      </c>
    </row>
    <row r="3599" spans="2:3" x14ac:dyDescent="0.45">
      <c r="B3599" s="244">
        <v>3536</v>
      </c>
      <c r="C3599" s="243">
        <v>117.17223897361124</v>
      </c>
    </row>
    <row r="3600" spans="2:3" x14ac:dyDescent="0.45">
      <c r="B3600" s="244">
        <v>3537</v>
      </c>
      <c r="C3600" s="243">
        <v>126.66839477150828</v>
      </c>
    </row>
    <row r="3601" spans="2:3" x14ac:dyDescent="0.45">
      <c r="B3601" s="244">
        <v>3538</v>
      </c>
      <c r="C3601" s="243">
        <v>96.871616320026533</v>
      </c>
    </row>
    <row r="3602" spans="2:3" x14ac:dyDescent="0.45">
      <c r="B3602" s="244">
        <v>3539</v>
      </c>
      <c r="C3602" s="243">
        <v>74.538206424728614</v>
      </c>
    </row>
    <row r="3603" spans="2:3" x14ac:dyDescent="0.45">
      <c r="B3603" s="244">
        <v>3540</v>
      </c>
      <c r="C3603" s="243">
        <v>89.737766993156583</v>
      </c>
    </row>
    <row r="3604" spans="2:3" x14ac:dyDescent="0.45">
      <c r="B3604" s="244">
        <v>3541</v>
      </c>
      <c r="C3604" s="243">
        <v>67.003602624100239</v>
      </c>
    </row>
    <row r="3605" spans="2:3" x14ac:dyDescent="0.45">
      <c r="B3605" s="244">
        <v>3542</v>
      </c>
      <c r="C3605" s="243">
        <v>126.856922581237</v>
      </c>
    </row>
    <row r="3606" spans="2:3" x14ac:dyDescent="0.45">
      <c r="B3606" s="244">
        <v>3543</v>
      </c>
      <c r="C3606" s="243">
        <v>124.85660303112317</v>
      </c>
    </row>
    <row r="3607" spans="2:3" x14ac:dyDescent="0.45">
      <c r="B3607" s="244">
        <v>3544</v>
      </c>
      <c r="C3607" s="243">
        <v>118.08336624049851</v>
      </c>
    </row>
    <row r="3608" spans="2:3" x14ac:dyDescent="0.45">
      <c r="B3608" s="244">
        <v>3545</v>
      </c>
      <c r="C3608" s="243">
        <v>136.69080612099634</v>
      </c>
    </row>
    <row r="3609" spans="2:3" x14ac:dyDescent="0.45">
      <c r="B3609" s="244">
        <v>3546</v>
      </c>
      <c r="C3609" s="243">
        <v>127.32429951586448</v>
      </c>
    </row>
    <row r="3610" spans="2:3" x14ac:dyDescent="0.45">
      <c r="B3610" s="244">
        <v>3547</v>
      </c>
      <c r="C3610" s="243">
        <v>101.78706742303632</v>
      </c>
    </row>
    <row r="3611" spans="2:3" x14ac:dyDescent="0.45">
      <c r="B3611" s="244">
        <v>3548</v>
      </c>
      <c r="C3611" s="243">
        <v>159.85314701915183</v>
      </c>
    </row>
    <row r="3612" spans="2:3" x14ac:dyDescent="0.45">
      <c r="B3612" s="244">
        <v>3549</v>
      </c>
      <c r="C3612" s="243">
        <v>93.273879023529787</v>
      </c>
    </row>
    <row r="3613" spans="2:3" x14ac:dyDescent="0.45">
      <c r="B3613" s="244">
        <v>3550</v>
      </c>
      <c r="C3613" s="243">
        <v>150.13645953663288</v>
      </c>
    </row>
    <row r="3614" spans="2:3" x14ac:dyDescent="0.45">
      <c r="B3614" s="244">
        <v>3551</v>
      </c>
      <c r="C3614" s="243">
        <v>105.39408423115835</v>
      </c>
    </row>
    <row r="3615" spans="2:3" x14ac:dyDescent="0.45">
      <c r="B3615" s="244">
        <v>3552</v>
      </c>
      <c r="C3615" s="243">
        <v>169.86335281929152</v>
      </c>
    </row>
    <row r="3616" spans="2:3" x14ac:dyDescent="0.45">
      <c r="B3616" s="244">
        <v>3553</v>
      </c>
      <c r="C3616" s="243">
        <v>89.667694623631164</v>
      </c>
    </row>
    <row r="3617" spans="2:3" x14ac:dyDescent="0.45">
      <c r="B3617" s="244">
        <v>3554</v>
      </c>
      <c r="C3617" s="243">
        <v>121.98985539287501</v>
      </c>
    </row>
    <row r="3618" spans="2:3" x14ac:dyDescent="0.45">
      <c r="B3618" s="244">
        <v>3555</v>
      </c>
      <c r="C3618" s="243">
        <v>148.93711912744746</v>
      </c>
    </row>
    <row r="3619" spans="2:3" x14ac:dyDescent="0.45">
      <c r="B3619" s="244">
        <v>3556</v>
      </c>
      <c r="C3619" s="243">
        <v>143.55454327384052</v>
      </c>
    </row>
    <row r="3620" spans="2:3" x14ac:dyDescent="0.45">
      <c r="B3620" s="244">
        <v>3557</v>
      </c>
      <c r="C3620" s="243">
        <v>121.66659495478571</v>
      </c>
    </row>
    <row r="3621" spans="2:3" x14ac:dyDescent="0.45">
      <c r="B3621" s="244">
        <v>3558</v>
      </c>
      <c r="C3621" s="243">
        <v>144.11168751784044</v>
      </c>
    </row>
    <row r="3622" spans="2:3" x14ac:dyDescent="0.45">
      <c r="B3622" s="244">
        <v>3559</v>
      </c>
      <c r="C3622" s="243">
        <v>87.985241788339124</v>
      </c>
    </row>
    <row r="3623" spans="2:3" x14ac:dyDescent="0.45">
      <c r="B3623" s="244">
        <v>3560</v>
      </c>
      <c r="C3623" s="243">
        <v>100.02368845275483</v>
      </c>
    </row>
    <row r="3624" spans="2:3" x14ac:dyDescent="0.45">
      <c r="B3624" s="244">
        <v>3561</v>
      </c>
      <c r="C3624" s="243">
        <v>127.84847409012193</v>
      </c>
    </row>
    <row r="3625" spans="2:3" x14ac:dyDescent="0.45">
      <c r="B3625" s="244">
        <v>3562</v>
      </c>
      <c r="C3625" s="243">
        <v>127.25055940986135</v>
      </c>
    </row>
    <row r="3626" spans="2:3" x14ac:dyDescent="0.45">
      <c r="B3626" s="244">
        <v>3563</v>
      </c>
      <c r="C3626" s="243">
        <v>113.00646092353726</v>
      </c>
    </row>
    <row r="3627" spans="2:3" x14ac:dyDescent="0.45">
      <c r="B3627" s="244">
        <v>3564</v>
      </c>
      <c r="C3627" s="243">
        <v>94.557429310538083</v>
      </c>
    </row>
    <row r="3628" spans="2:3" x14ac:dyDescent="0.45">
      <c r="B3628" s="244">
        <v>3565</v>
      </c>
      <c r="C3628" s="243">
        <v>121.1200604321194</v>
      </c>
    </row>
    <row r="3629" spans="2:3" x14ac:dyDescent="0.45">
      <c r="B3629" s="244">
        <v>3566</v>
      </c>
      <c r="C3629" s="243">
        <v>104.71352658164238</v>
      </c>
    </row>
    <row r="3630" spans="2:3" x14ac:dyDescent="0.45">
      <c r="B3630" s="244">
        <v>3567</v>
      </c>
      <c r="C3630" s="243">
        <v>88.119868400673596</v>
      </c>
    </row>
    <row r="3631" spans="2:3" x14ac:dyDescent="0.45">
      <c r="B3631" s="244">
        <v>3568</v>
      </c>
      <c r="C3631" s="243">
        <v>132.55449007520633</v>
      </c>
    </row>
    <row r="3632" spans="2:3" x14ac:dyDescent="0.45">
      <c r="B3632" s="244">
        <v>3569</v>
      </c>
      <c r="C3632" s="243">
        <v>100.90529315667526</v>
      </c>
    </row>
    <row r="3633" spans="2:3" x14ac:dyDescent="0.45">
      <c r="B3633" s="244">
        <v>3570</v>
      </c>
      <c r="C3633" s="243">
        <v>141.44347629551794</v>
      </c>
    </row>
    <row r="3634" spans="2:3" x14ac:dyDescent="0.45">
      <c r="B3634" s="244">
        <v>3571</v>
      </c>
      <c r="C3634" s="243">
        <v>126.53924623620165</v>
      </c>
    </row>
    <row r="3635" spans="2:3" x14ac:dyDescent="0.45">
      <c r="B3635" s="244">
        <v>3572</v>
      </c>
      <c r="C3635" s="243">
        <v>74.186384269438449</v>
      </c>
    </row>
    <row r="3636" spans="2:3" x14ac:dyDescent="0.45">
      <c r="B3636" s="244">
        <v>3573</v>
      </c>
      <c r="C3636" s="243">
        <v>108.81999074537505</v>
      </c>
    </row>
    <row r="3637" spans="2:3" x14ac:dyDescent="0.45">
      <c r="B3637" s="244">
        <v>3574</v>
      </c>
      <c r="C3637" s="243">
        <v>74.214564979404685</v>
      </c>
    </row>
    <row r="3638" spans="2:3" x14ac:dyDescent="0.45">
      <c r="B3638" s="244">
        <v>3575</v>
      </c>
      <c r="C3638" s="243">
        <v>123.08621771516012</v>
      </c>
    </row>
    <row r="3639" spans="2:3" x14ac:dyDescent="0.45">
      <c r="B3639" s="244">
        <v>3576</v>
      </c>
      <c r="C3639" s="243">
        <v>86.919718390799062</v>
      </c>
    </row>
    <row r="3640" spans="2:3" x14ac:dyDescent="0.45">
      <c r="B3640" s="244">
        <v>3577</v>
      </c>
      <c r="C3640" s="243">
        <v>106.8972887619134</v>
      </c>
    </row>
    <row r="3641" spans="2:3" x14ac:dyDescent="0.45">
      <c r="B3641" s="244">
        <v>3578</v>
      </c>
      <c r="C3641" s="243">
        <v>114.67239797025435</v>
      </c>
    </row>
    <row r="3642" spans="2:3" x14ac:dyDescent="0.45">
      <c r="B3642" s="244">
        <v>3579</v>
      </c>
      <c r="C3642" s="243">
        <v>148.62952181612016</v>
      </c>
    </row>
    <row r="3643" spans="2:3" x14ac:dyDescent="0.45">
      <c r="B3643" s="244">
        <v>3580</v>
      </c>
      <c r="C3643" s="243">
        <v>150.40264457651006</v>
      </c>
    </row>
    <row r="3644" spans="2:3" x14ac:dyDescent="0.45">
      <c r="B3644" s="244">
        <v>3581</v>
      </c>
      <c r="C3644" s="243">
        <v>131.72063869988804</v>
      </c>
    </row>
    <row r="3645" spans="2:3" x14ac:dyDescent="0.45">
      <c r="B3645" s="244">
        <v>3582</v>
      </c>
      <c r="C3645" s="243">
        <v>111.42405404228047</v>
      </c>
    </row>
    <row r="3646" spans="2:3" x14ac:dyDescent="0.45">
      <c r="B3646" s="244">
        <v>3583</v>
      </c>
      <c r="C3646" s="243">
        <v>144.24937143414684</v>
      </c>
    </row>
    <row r="3647" spans="2:3" x14ac:dyDescent="0.45">
      <c r="B3647" s="244">
        <v>3584</v>
      </c>
      <c r="C3647" s="243">
        <v>109.90512371936791</v>
      </c>
    </row>
    <row r="3648" spans="2:3" x14ac:dyDescent="0.45">
      <c r="B3648" s="244">
        <v>3585</v>
      </c>
      <c r="C3648" s="243">
        <v>120.93061441589806</v>
      </c>
    </row>
    <row r="3649" spans="2:3" x14ac:dyDescent="0.45">
      <c r="B3649" s="244">
        <v>3586</v>
      </c>
      <c r="C3649" s="243">
        <v>175.9523566079084</v>
      </c>
    </row>
    <row r="3650" spans="2:3" x14ac:dyDescent="0.45">
      <c r="B3650" s="244">
        <v>3587</v>
      </c>
      <c r="C3650" s="243">
        <v>119.77044268877582</v>
      </c>
    </row>
    <row r="3651" spans="2:3" x14ac:dyDescent="0.45">
      <c r="B3651" s="244">
        <v>3588</v>
      </c>
      <c r="C3651" s="243">
        <v>134.05644786168858</v>
      </c>
    </row>
    <row r="3652" spans="2:3" x14ac:dyDescent="0.45">
      <c r="B3652" s="244">
        <v>3589</v>
      </c>
      <c r="C3652" s="243">
        <v>116.88927376942618</v>
      </c>
    </row>
    <row r="3653" spans="2:3" x14ac:dyDescent="0.45">
      <c r="B3653" s="244">
        <v>3590</v>
      </c>
      <c r="C3653" s="243">
        <v>134.70128382284497</v>
      </c>
    </row>
    <row r="3654" spans="2:3" x14ac:dyDescent="0.45">
      <c r="B3654" s="244">
        <v>3591</v>
      </c>
      <c r="C3654" s="243">
        <v>80.211329763116225</v>
      </c>
    </row>
    <row r="3655" spans="2:3" x14ac:dyDescent="0.45">
      <c r="B3655" s="244">
        <v>3592</v>
      </c>
      <c r="C3655" s="243">
        <v>116.81974513689494</v>
      </c>
    </row>
    <row r="3656" spans="2:3" x14ac:dyDescent="0.45">
      <c r="B3656" s="244">
        <v>3593</v>
      </c>
      <c r="C3656" s="243">
        <v>129.65837408232238</v>
      </c>
    </row>
    <row r="3657" spans="2:3" x14ac:dyDescent="0.45">
      <c r="B3657" s="244">
        <v>3594</v>
      </c>
      <c r="C3657" s="243">
        <v>137.06550699210086</v>
      </c>
    </row>
    <row r="3658" spans="2:3" x14ac:dyDescent="0.45">
      <c r="B3658" s="244">
        <v>3595</v>
      </c>
      <c r="C3658" s="243">
        <v>110.90322132954498</v>
      </c>
    </row>
    <row r="3659" spans="2:3" x14ac:dyDescent="0.45">
      <c r="B3659" s="244">
        <v>3596</v>
      </c>
      <c r="C3659" s="243">
        <v>109.48469126545088</v>
      </c>
    </row>
    <row r="3660" spans="2:3" x14ac:dyDescent="0.45">
      <c r="B3660" s="244">
        <v>3597</v>
      </c>
      <c r="C3660" s="243">
        <v>89.743264395284811</v>
      </c>
    </row>
    <row r="3661" spans="2:3" x14ac:dyDescent="0.45">
      <c r="B3661" s="244">
        <v>3598</v>
      </c>
      <c r="C3661" s="243">
        <v>115.64710146227958</v>
      </c>
    </row>
    <row r="3662" spans="2:3" x14ac:dyDescent="0.45">
      <c r="B3662" s="244">
        <v>3599</v>
      </c>
      <c r="C3662" s="243">
        <v>157.55143054162735</v>
      </c>
    </row>
    <row r="3663" spans="2:3" x14ac:dyDescent="0.45">
      <c r="B3663" s="244">
        <v>3600</v>
      </c>
      <c r="C3663" s="243">
        <v>132.38224620323106</v>
      </c>
    </row>
    <row r="3664" spans="2:3" x14ac:dyDescent="0.45">
      <c r="B3664" s="244">
        <v>3601</v>
      </c>
      <c r="C3664" s="243">
        <v>99.111284659276976</v>
      </c>
    </row>
    <row r="3665" spans="2:3" x14ac:dyDescent="0.45">
      <c r="B3665" s="244">
        <v>3602</v>
      </c>
      <c r="C3665" s="243">
        <v>150.05509983952314</v>
      </c>
    </row>
    <row r="3666" spans="2:3" x14ac:dyDescent="0.45">
      <c r="B3666" s="244">
        <v>3603</v>
      </c>
      <c r="C3666" s="243">
        <v>123.52485028133228</v>
      </c>
    </row>
    <row r="3667" spans="2:3" x14ac:dyDescent="0.45">
      <c r="B3667" s="244">
        <v>3604</v>
      </c>
      <c r="C3667" s="243">
        <v>115.30499163020758</v>
      </c>
    </row>
    <row r="3668" spans="2:3" x14ac:dyDescent="0.45">
      <c r="B3668" s="244">
        <v>3605</v>
      </c>
      <c r="C3668" s="243">
        <v>97.860234010952894</v>
      </c>
    </row>
    <row r="3669" spans="2:3" x14ac:dyDescent="0.45">
      <c r="B3669" s="244">
        <v>3606</v>
      </c>
      <c r="C3669" s="243">
        <v>139.60501350234341</v>
      </c>
    </row>
    <row r="3670" spans="2:3" x14ac:dyDescent="0.45">
      <c r="B3670" s="244">
        <v>3607</v>
      </c>
      <c r="C3670" s="243">
        <v>99.361953448500088</v>
      </c>
    </row>
    <row r="3671" spans="2:3" x14ac:dyDescent="0.45">
      <c r="B3671" s="244">
        <v>3608</v>
      </c>
      <c r="C3671" s="243">
        <v>140.91158831946606</v>
      </c>
    </row>
    <row r="3672" spans="2:3" x14ac:dyDescent="0.45">
      <c r="B3672" s="244">
        <v>3609</v>
      </c>
      <c r="C3672" s="243">
        <v>156.87296655687464</v>
      </c>
    </row>
    <row r="3673" spans="2:3" x14ac:dyDescent="0.45">
      <c r="B3673" s="244">
        <v>3610</v>
      </c>
      <c r="C3673" s="243">
        <v>107.80111607655046</v>
      </c>
    </row>
    <row r="3674" spans="2:3" x14ac:dyDescent="0.45">
      <c r="B3674" s="244">
        <v>3611</v>
      </c>
      <c r="C3674" s="243">
        <v>137.56374081294143</v>
      </c>
    </row>
    <row r="3675" spans="2:3" x14ac:dyDescent="0.45">
      <c r="B3675" s="244">
        <v>3612</v>
      </c>
      <c r="C3675" s="243">
        <v>154.65096555338852</v>
      </c>
    </row>
    <row r="3676" spans="2:3" x14ac:dyDescent="0.45">
      <c r="B3676" s="244">
        <v>3613</v>
      </c>
      <c r="C3676" s="243">
        <v>122.33769913437578</v>
      </c>
    </row>
    <row r="3677" spans="2:3" x14ac:dyDescent="0.45">
      <c r="B3677" s="244">
        <v>3614</v>
      </c>
      <c r="C3677" s="243">
        <v>146.34950589524109</v>
      </c>
    </row>
    <row r="3678" spans="2:3" x14ac:dyDescent="0.45">
      <c r="B3678" s="244">
        <v>3615</v>
      </c>
      <c r="C3678" s="243">
        <v>159.09205079964175</v>
      </c>
    </row>
    <row r="3679" spans="2:3" x14ac:dyDescent="0.45">
      <c r="B3679" s="244">
        <v>3616</v>
      </c>
      <c r="C3679" s="243">
        <v>113.82779066451087</v>
      </c>
    </row>
    <row r="3680" spans="2:3" x14ac:dyDescent="0.45">
      <c r="B3680" s="244">
        <v>3617</v>
      </c>
      <c r="C3680" s="243">
        <v>107.5434348791766</v>
      </c>
    </row>
    <row r="3681" spans="2:3" x14ac:dyDescent="0.45">
      <c r="B3681" s="244">
        <v>3618</v>
      </c>
      <c r="C3681" s="243">
        <v>137.52521591342546</v>
      </c>
    </row>
    <row r="3682" spans="2:3" x14ac:dyDescent="0.45">
      <c r="B3682" s="244">
        <v>3619</v>
      </c>
      <c r="C3682" s="243">
        <v>110.53483131732318</v>
      </c>
    </row>
    <row r="3683" spans="2:3" x14ac:dyDescent="0.45">
      <c r="B3683" s="244">
        <v>3620</v>
      </c>
      <c r="C3683" s="243">
        <v>101.16427469314235</v>
      </c>
    </row>
    <row r="3684" spans="2:3" x14ac:dyDescent="0.45">
      <c r="B3684" s="244">
        <v>3621</v>
      </c>
      <c r="C3684" s="243">
        <v>102.37048182952535</v>
      </c>
    </row>
    <row r="3685" spans="2:3" x14ac:dyDescent="0.45">
      <c r="B3685" s="244">
        <v>3622</v>
      </c>
      <c r="C3685" s="243">
        <v>160.29674729327155</v>
      </c>
    </row>
    <row r="3686" spans="2:3" x14ac:dyDescent="0.45">
      <c r="B3686" s="244">
        <v>3623</v>
      </c>
      <c r="C3686" s="243">
        <v>114.6825879993178</v>
      </c>
    </row>
    <row r="3687" spans="2:3" x14ac:dyDescent="0.45">
      <c r="B3687" s="244">
        <v>3624</v>
      </c>
      <c r="C3687" s="243">
        <v>145.53377940077209</v>
      </c>
    </row>
    <row r="3688" spans="2:3" x14ac:dyDescent="0.45">
      <c r="B3688" s="244">
        <v>3625</v>
      </c>
      <c r="C3688" s="243">
        <v>114.98605093296872</v>
      </c>
    </row>
    <row r="3689" spans="2:3" x14ac:dyDescent="0.45">
      <c r="B3689" s="244">
        <v>3626</v>
      </c>
      <c r="C3689" s="243">
        <v>176.4898475336129</v>
      </c>
    </row>
    <row r="3690" spans="2:3" x14ac:dyDescent="0.45">
      <c r="B3690" s="244">
        <v>3627</v>
      </c>
      <c r="C3690" s="243">
        <v>129.30229582934092</v>
      </c>
    </row>
    <row r="3691" spans="2:3" x14ac:dyDescent="0.45">
      <c r="B3691" s="244">
        <v>3628</v>
      </c>
      <c r="C3691" s="243">
        <v>136.19437334694376</v>
      </c>
    </row>
    <row r="3692" spans="2:3" x14ac:dyDescent="0.45">
      <c r="B3692" s="244">
        <v>3629</v>
      </c>
      <c r="C3692" s="243">
        <v>132.79961489532667</v>
      </c>
    </row>
    <row r="3693" spans="2:3" x14ac:dyDescent="0.45">
      <c r="B3693" s="244">
        <v>3630</v>
      </c>
      <c r="C3693" s="243">
        <v>134.96536898630487</v>
      </c>
    </row>
    <row r="3694" spans="2:3" x14ac:dyDescent="0.45">
      <c r="B3694" s="244">
        <v>3631</v>
      </c>
      <c r="C3694" s="243">
        <v>114.22371586214061</v>
      </c>
    </row>
    <row r="3695" spans="2:3" x14ac:dyDescent="0.45">
      <c r="B3695" s="244">
        <v>3632</v>
      </c>
      <c r="C3695" s="243">
        <v>171.07094948566092</v>
      </c>
    </row>
    <row r="3696" spans="2:3" x14ac:dyDescent="0.45">
      <c r="B3696" s="244">
        <v>3633</v>
      </c>
      <c r="C3696" s="243">
        <v>79.467545893899256</v>
      </c>
    </row>
    <row r="3697" spans="2:3" x14ac:dyDescent="0.45">
      <c r="B3697" s="244">
        <v>3634</v>
      </c>
      <c r="C3697" s="243">
        <v>116.70037341184889</v>
      </c>
    </row>
    <row r="3698" spans="2:3" x14ac:dyDescent="0.45">
      <c r="B3698" s="244">
        <v>3635</v>
      </c>
      <c r="C3698" s="243">
        <v>96.131057441448746</v>
      </c>
    </row>
    <row r="3699" spans="2:3" x14ac:dyDescent="0.45">
      <c r="B3699" s="244">
        <v>3636</v>
      </c>
      <c r="C3699" s="243">
        <v>80.995720479899461</v>
      </c>
    </row>
    <row r="3700" spans="2:3" x14ac:dyDescent="0.45">
      <c r="B3700" s="244">
        <v>3637</v>
      </c>
      <c r="C3700" s="243">
        <v>104.72448088945924</v>
      </c>
    </row>
    <row r="3701" spans="2:3" x14ac:dyDescent="0.45">
      <c r="B3701" s="244">
        <v>3638</v>
      </c>
      <c r="C3701" s="243">
        <v>123.75645360675053</v>
      </c>
    </row>
    <row r="3702" spans="2:3" x14ac:dyDescent="0.45">
      <c r="B3702" s="244">
        <v>3639</v>
      </c>
      <c r="C3702" s="243">
        <v>114.98791351620433</v>
      </c>
    </row>
    <row r="3703" spans="2:3" x14ac:dyDescent="0.45">
      <c r="B3703" s="244">
        <v>3640</v>
      </c>
      <c r="C3703" s="243">
        <v>92.842367463007321</v>
      </c>
    </row>
    <row r="3704" spans="2:3" x14ac:dyDescent="0.45">
      <c r="B3704" s="244">
        <v>3641</v>
      </c>
      <c r="C3704" s="243">
        <v>103.45963479718766</v>
      </c>
    </row>
    <row r="3705" spans="2:3" x14ac:dyDescent="0.45">
      <c r="B3705" s="244">
        <v>3642</v>
      </c>
      <c r="C3705" s="243">
        <v>145.55616878846214</v>
      </c>
    </row>
    <row r="3706" spans="2:3" x14ac:dyDescent="0.45">
      <c r="B3706" s="244">
        <v>3643</v>
      </c>
      <c r="C3706" s="243">
        <v>167.24586768464746</v>
      </c>
    </row>
    <row r="3707" spans="2:3" x14ac:dyDescent="0.45">
      <c r="B3707" s="244">
        <v>3644</v>
      </c>
      <c r="C3707" s="243">
        <v>121.71130693259249</v>
      </c>
    </row>
    <row r="3708" spans="2:3" x14ac:dyDescent="0.45">
      <c r="B3708" s="244">
        <v>3645</v>
      </c>
      <c r="C3708" s="243">
        <v>99.904716268381463</v>
      </c>
    </row>
    <row r="3709" spans="2:3" x14ac:dyDescent="0.45">
      <c r="B3709" s="244">
        <v>3646</v>
      </c>
      <c r="C3709" s="243">
        <v>98.213181508855513</v>
      </c>
    </row>
    <row r="3710" spans="2:3" x14ac:dyDescent="0.45">
      <c r="B3710" s="244">
        <v>3647</v>
      </c>
      <c r="C3710" s="243">
        <v>118.82291984559193</v>
      </c>
    </row>
    <row r="3711" spans="2:3" x14ac:dyDescent="0.45">
      <c r="B3711" s="244">
        <v>3648</v>
      </c>
      <c r="C3711" s="243">
        <v>87.353177443568825</v>
      </c>
    </row>
    <row r="3712" spans="2:3" x14ac:dyDescent="0.45">
      <c r="B3712" s="244">
        <v>3649</v>
      </c>
      <c r="C3712" s="243">
        <v>120.90332668386974</v>
      </c>
    </row>
    <row r="3713" spans="2:3" x14ac:dyDescent="0.45">
      <c r="B3713" s="244">
        <v>3650</v>
      </c>
      <c r="C3713" s="243">
        <v>110.2550648241174</v>
      </c>
    </row>
    <row r="3714" spans="2:3" x14ac:dyDescent="0.45">
      <c r="B3714" s="244">
        <v>3651</v>
      </c>
      <c r="C3714" s="243">
        <v>140.43899927555495</v>
      </c>
    </row>
    <row r="3715" spans="2:3" x14ac:dyDescent="0.45">
      <c r="B3715" s="244">
        <v>3652</v>
      </c>
      <c r="C3715" s="243">
        <v>136.10922666982216</v>
      </c>
    </row>
    <row r="3716" spans="2:3" x14ac:dyDescent="0.45">
      <c r="B3716" s="244">
        <v>3653</v>
      </c>
      <c r="C3716" s="243">
        <v>150.35299248358461</v>
      </c>
    </row>
    <row r="3717" spans="2:3" x14ac:dyDescent="0.45">
      <c r="B3717" s="244">
        <v>3654</v>
      </c>
      <c r="C3717" s="243">
        <v>150.86183799572791</v>
      </c>
    </row>
    <row r="3718" spans="2:3" x14ac:dyDescent="0.45">
      <c r="B3718" s="244">
        <v>3655</v>
      </c>
      <c r="C3718" s="243">
        <v>90.90338309395996</v>
      </c>
    </row>
    <row r="3719" spans="2:3" x14ac:dyDescent="0.45">
      <c r="B3719" s="244">
        <v>3656</v>
      </c>
      <c r="C3719" s="243">
        <v>85.541875196516628</v>
      </c>
    </row>
    <row r="3720" spans="2:3" x14ac:dyDescent="0.45">
      <c r="B3720" s="244">
        <v>3657</v>
      </c>
      <c r="C3720" s="243">
        <v>92.713484956387816</v>
      </c>
    </row>
    <row r="3721" spans="2:3" x14ac:dyDescent="0.45">
      <c r="B3721" s="244">
        <v>3658</v>
      </c>
      <c r="C3721" s="243">
        <v>130.04366431892615</v>
      </c>
    </row>
    <row r="3722" spans="2:3" x14ac:dyDescent="0.45">
      <c r="B3722" s="244">
        <v>3659</v>
      </c>
      <c r="C3722" s="243">
        <v>129.22590394571003</v>
      </c>
    </row>
    <row r="3723" spans="2:3" x14ac:dyDescent="0.45">
      <c r="B3723" s="244">
        <v>3660</v>
      </c>
      <c r="C3723" s="243">
        <v>108.62076580725645</v>
      </c>
    </row>
    <row r="3724" spans="2:3" x14ac:dyDescent="0.45">
      <c r="B3724" s="244">
        <v>3661</v>
      </c>
      <c r="C3724" s="243">
        <v>144.62155423332354</v>
      </c>
    </row>
    <row r="3725" spans="2:3" x14ac:dyDescent="0.45">
      <c r="B3725" s="244">
        <v>3662</v>
      </c>
      <c r="C3725" s="243">
        <v>111.9853443130648</v>
      </c>
    </row>
    <row r="3726" spans="2:3" x14ac:dyDescent="0.45">
      <c r="B3726" s="244">
        <v>3663</v>
      </c>
      <c r="C3726" s="243">
        <v>141.78471389540874</v>
      </c>
    </row>
    <row r="3727" spans="2:3" x14ac:dyDescent="0.45">
      <c r="B3727" s="244">
        <v>3664</v>
      </c>
      <c r="C3727" s="243">
        <v>81.849360177752871</v>
      </c>
    </row>
    <row r="3728" spans="2:3" x14ac:dyDescent="0.45">
      <c r="B3728" s="244">
        <v>3665</v>
      </c>
      <c r="C3728" s="243">
        <v>152.10213154618089</v>
      </c>
    </row>
    <row r="3729" spans="2:3" x14ac:dyDescent="0.45">
      <c r="B3729" s="244">
        <v>3666</v>
      </c>
      <c r="C3729" s="243">
        <v>170.42586256838638</v>
      </c>
    </row>
    <row r="3730" spans="2:3" x14ac:dyDescent="0.45">
      <c r="B3730" s="244">
        <v>3667</v>
      </c>
      <c r="C3730" s="243">
        <v>132.91594883618325</v>
      </c>
    </row>
    <row r="3731" spans="2:3" x14ac:dyDescent="0.45">
      <c r="B3731" s="244">
        <v>3668</v>
      </c>
      <c r="C3731" s="243">
        <v>146.84262861398796</v>
      </c>
    </row>
    <row r="3732" spans="2:3" x14ac:dyDescent="0.45">
      <c r="B3732" s="244">
        <v>3669</v>
      </c>
      <c r="C3732" s="243">
        <v>105.14823615360407</v>
      </c>
    </row>
    <row r="3733" spans="2:3" x14ac:dyDescent="0.45">
      <c r="B3733" s="244">
        <v>3670</v>
      </c>
      <c r="C3733" s="243">
        <v>90.905682238666813</v>
      </c>
    </row>
    <row r="3734" spans="2:3" x14ac:dyDescent="0.45">
      <c r="B3734" s="244">
        <v>3671</v>
      </c>
      <c r="C3734" s="243">
        <v>117.62813624764519</v>
      </c>
    </row>
    <row r="3735" spans="2:3" x14ac:dyDescent="0.45">
      <c r="B3735" s="244">
        <v>3672</v>
      </c>
      <c r="C3735" s="243">
        <v>99.413442487648339</v>
      </c>
    </row>
    <row r="3736" spans="2:3" x14ac:dyDescent="0.45">
      <c r="B3736" s="244">
        <v>3673</v>
      </c>
      <c r="C3736" s="243">
        <v>118.1497108002926</v>
      </c>
    </row>
    <row r="3737" spans="2:3" x14ac:dyDescent="0.45">
      <c r="B3737" s="244">
        <v>3674</v>
      </c>
      <c r="C3737" s="243">
        <v>126.35622007595646</v>
      </c>
    </row>
    <row r="3738" spans="2:3" x14ac:dyDescent="0.45">
      <c r="B3738" s="244">
        <v>3675</v>
      </c>
      <c r="C3738" s="243">
        <v>131.24015383242067</v>
      </c>
    </row>
    <row r="3739" spans="2:3" x14ac:dyDescent="0.45">
      <c r="B3739" s="244">
        <v>3676</v>
      </c>
      <c r="C3739" s="243">
        <v>178.2766991402919</v>
      </c>
    </row>
    <row r="3740" spans="2:3" x14ac:dyDescent="0.45">
      <c r="B3740" s="244">
        <v>3677</v>
      </c>
      <c r="C3740" s="243">
        <v>126.64695510182034</v>
      </c>
    </row>
    <row r="3741" spans="2:3" x14ac:dyDescent="0.45">
      <c r="B3741" s="244">
        <v>3678</v>
      </c>
      <c r="C3741" s="243">
        <v>79.213720969558977</v>
      </c>
    </row>
    <row r="3742" spans="2:3" x14ac:dyDescent="0.45">
      <c r="B3742" s="244">
        <v>3679</v>
      </c>
      <c r="C3742" s="243">
        <v>104.57441996852538</v>
      </c>
    </row>
    <row r="3743" spans="2:3" x14ac:dyDescent="0.45">
      <c r="B3743" s="244">
        <v>3680</v>
      </c>
      <c r="C3743" s="243">
        <v>167.21984095815162</v>
      </c>
    </row>
    <row r="3744" spans="2:3" x14ac:dyDescent="0.45">
      <c r="B3744" s="244">
        <v>3681</v>
      </c>
      <c r="C3744" s="243">
        <v>158.145888603732</v>
      </c>
    </row>
    <row r="3745" spans="2:3" x14ac:dyDescent="0.45">
      <c r="B3745" s="244">
        <v>3682</v>
      </c>
      <c r="C3745" s="243">
        <v>142.39149080325615</v>
      </c>
    </row>
    <row r="3746" spans="2:3" x14ac:dyDescent="0.45">
      <c r="B3746" s="244">
        <v>3683</v>
      </c>
      <c r="C3746" s="243">
        <v>127.31287650010253</v>
      </c>
    </row>
    <row r="3747" spans="2:3" x14ac:dyDescent="0.45">
      <c r="B3747" s="244">
        <v>3684</v>
      </c>
      <c r="C3747" s="243">
        <v>146.49789032110141</v>
      </c>
    </row>
    <row r="3748" spans="2:3" x14ac:dyDescent="0.45">
      <c r="B3748" s="244">
        <v>3685</v>
      </c>
      <c r="C3748" s="243">
        <v>119.44918928523593</v>
      </c>
    </row>
    <row r="3749" spans="2:3" x14ac:dyDescent="0.45">
      <c r="B3749" s="244">
        <v>3686</v>
      </c>
      <c r="C3749" s="243">
        <v>111.82244166310856</v>
      </c>
    </row>
    <row r="3750" spans="2:3" x14ac:dyDescent="0.45">
      <c r="B3750" s="244">
        <v>3687</v>
      </c>
      <c r="C3750" s="243">
        <v>107.53535831206884</v>
      </c>
    </row>
    <row r="3751" spans="2:3" x14ac:dyDescent="0.45">
      <c r="B3751" s="244">
        <v>3688</v>
      </c>
      <c r="C3751" s="243">
        <v>149.14846126043619</v>
      </c>
    </row>
    <row r="3752" spans="2:3" x14ac:dyDescent="0.45">
      <c r="B3752" s="244">
        <v>3689</v>
      </c>
      <c r="C3752" s="243">
        <v>155.6579468325026</v>
      </c>
    </row>
    <row r="3753" spans="2:3" x14ac:dyDescent="0.45">
      <c r="B3753" s="244">
        <v>3690</v>
      </c>
      <c r="C3753" s="243">
        <v>125.37567440836345</v>
      </c>
    </row>
    <row r="3754" spans="2:3" x14ac:dyDescent="0.45">
      <c r="B3754" s="244">
        <v>3691</v>
      </c>
      <c r="C3754" s="243">
        <v>135.09644973082555</v>
      </c>
    </row>
    <row r="3755" spans="2:3" x14ac:dyDescent="0.45">
      <c r="B3755" s="244">
        <v>3692</v>
      </c>
      <c r="C3755" s="243">
        <v>134.01433238033675</v>
      </c>
    </row>
    <row r="3756" spans="2:3" x14ac:dyDescent="0.45">
      <c r="B3756" s="244">
        <v>3693</v>
      </c>
      <c r="C3756" s="243">
        <v>112.63310145710095</v>
      </c>
    </row>
    <row r="3757" spans="2:3" x14ac:dyDescent="0.45">
      <c r="B3757" s="244">
        <v>3694</v>
      </c>
      <c r="C3757" s="243">
        <v>114.6437134332452</v>
      </c>
    </row>
    <row r="3758" spans="2:3" x14ac:dyDescent="0.45">
      <c r="B3758" s="244">
        <v>3695</v>
      </c>
      <c r="C3758" s="243">
        <v>114.14712164345002</v>
      </c>
    </row>
    <row r="3759" spans="2:3" x14ac:dyDescent="0.45">
      <c r="B3759" s="244">
        <v>3696</v>
      </c>
      <c r="C3759" s="243">
        <v>140.72953763144764</v>
      </c>
    </row>
    <row r="3760" spans="2:3" x14ac:dyDescent="0.45">
      <c r="B3760" s="244">
        <v>3697</v>
      </c>
      <c r="C3760" s="243">
        <v>120.69084583074002</v>
      </c>
    </row>
    <row r="3761" spans="2:3" x14ac:dyDescent="0.45">
      <c r="B3761" s="244">
        <v>3698</v>
      </c>
      <c r="C3761" s="243">
        <v>173.79896571720394</v>
      </c>
    </row>
    <row r="3762" spans="2:3" x14ac:dyDescent="0.45">
      <c r="B3762" s="244">
        <v>3699</v>
      </c>
      <c r="C3762" s="243">
        <v>100.18549307502795</v>
      </c>
    </row>
    <row r="3763" spans="2:3" x14ac:dyDescent="0.45">
      <c r="B3763" s="244">
        <v>3700</v>
      </c>
      <c r="C3763" s="243">
        <v>158.99598225281375</v>
      </c>
    </row>
    <row r="3764" spans="2:3" x14ac:dyDescent="0.45">
      <c r="B3764" s="244">
        <v>3701</v>
      </c>
      <c r="C3764" s="243">
        <v>131.61247479150285</v>
      </c>
    </row>
    <row r="3765" spans="2:3" x14ac:dyDescent="0.45">
      <c r="B3765" s="244">
        <v>3702</v>
      </c>
      <c r="C3765" s="243">
        <v>86.283841869146556</v>
      </c>
    </row>
    <row r="3766" spans="2:3" x14ac:dyDescent="0.45">
      <c r="B3766" s="244">
        <v>3703</v>
      </c>
      <c r="C3766" s="243">
        <v>131.95757180232957</v>
      </c>
    </row>
    <row r="3767" spans="2:3" x14ac:dyDescent="0.45">
      <c r="B3767" s="244">
        <v>3704</v>
      </c>
      <c r="C3767" s="243">
        <v>141.80485530186181</v>
      </c>
    </row>
    <row r="3768" spans="2:3" x14ac:dyDescent="0.45">
      <c r="B3768" s="244">
        <v>3705</v>
      </c>
      <c r="C3768" s="243">
        <v>110.3433217519857</v>
      </c>
    </row>
    <row r="3769" spans="2:3" x14ac:dyDescent="0.45">
      <c r="B3769" s="244">
        <v>3706</v>
      </c>
      <c r="C3769" s="243">
        <v>120.32483932469188</v>
      </c>
    </row>
    <row r="3770" spans="2:3" x14ac:dyDescent="0.45">
      <c r="B3770" s="244">
        <v>3707</v>
      </c>
      <c r="C3770" s="243">
        <v>137.34113901329002</v>
      </c>
    </row>
    <row r="3771" spans="2:3" x14ac:dyDescent="0.45">
      <c r="B3771" s="244">
        <v>3708</v>
      </c>
      <c r="C3771" s="243">
        <v>122.53616617347234</v>
      </c>
    </row>
    <row r="3772" spans="2:3" x14ac:dyDescent="0.45">
      <c r="B3772" s="244">
        <v>3709</v>
      </c>
      <c r="C3772" s="243">
        <v>126.95932193586826</v>
      </c>
    </row>
    <row r="3773" spans="2:3" x14ac:dyDescent="0.45">
      <c r="B3773" s="244">
        <v>3710</v>
      </c>
      <c r="C3773" s="243">
        <v>100.36078962754434</v>
      </c>
    </row>
    <row r="3774" spans="2:3" x14ac:dyDescent="0.45">
      <c r="B3774" s="244">
        <v>3711</v>
      </c>
      <c r="C3774" s="243">
        <v>123.15133574562275</v>
      </c>
    </row>
    <row r="3775" spans="2:3" x14ac:dyDescent="0.45">
      <c r="B3775" s="244">
        <v>3712</v>
      </c>
      <c r="C3775" s="243">
        <v>98.927099274631217</v>
      </c>
    </row>
    <row r="3776" spans="2:3" x14ac:dyDescent="0.45">
      <c r="B3776" s="244">
        <v>3713</v>
      </c>
      <c r="C3776" s="243">
        <v>129.92077834869912</v>
      </c>
    </row>
    <row r="3777" spans="2:3" x14ac:dyDescent="0.45">
      <c r="B3777" s="244">
        <v>3714</v>
      </c>
      <c r="C3777" s="243">
        <v>129.85371527900125</v>
      </c>
    </row>
    <row r="3778" spans="2:3" x14ac:dyDescent="0.45">
      <c r="B3778" s="244">
        <v>3715</v>
      </c>
      <c r="C3778" s="243">
        <v>143.6003893836893</v>
      </c>
    </row>
    <row r="3779" spans="2:3" x14ac:dyDescent="0.45">
      <c r="B3779" s="244">
        <v>3716</v>
      </c>
      <c r="C3779" s="243">
        <v>119.64926272869243</v>
      </c>
    </row>
    <row r="3780" spans="2:3" x14ac:dyDescent="0.45">
      <c r="B3780" s="244">
        <v>3717</v>
      </c>
      <c r="C3780" s="243">
        <v>132.69801538676487</v>
      </c>
    </row>
    <row r="3781" spans="2:3" x14ac:dyDescent="0.45">
      <c r="B3781" s="244">
        <v>3718</v>
      </c>
      <c r="C3781" s="243">
        <v>121.87719964180296</v>
      </c>
    </row>
    <row r="3782" spans="2:3" x14ac:dyDescent="0.45">
      <c r="B3782" s="244">
        <v>3719</v>
      </c>
      <c r="C3782" s="243">
        <v>121.71323445567216</v>
      </c>
    </row>
    <row r="3783" spans="2:3" x14ac:dyDescent="0.45">
      <c r="B3783" s="244">
        <v>3720</v>
      </c>
      <c r="C3783" s="243">
        <v>135.74842527781738</v>
      </c>
    </row>
    <row r="3784" spans="2:3" x14ac:dyDescent="0.45">
      <c r="B3784" s="244">
        <v>3721</v>
      </c>
      <c r="C3784" s="243">
        <v>126.46191255380499</v>
      </c>
    </row>
    <row r="3785" spans="2:3" x14ac:dyDescent="0.45">
      <c r="B3785" s="244">
        <v>3722</v>
      </c>
      <c r="C3785" s="243">
        <v>127.05803180279794</v>
      </c>
    </row>
    <row r="3786" spans="2:3" x14ac:dyDescent="0.45">
      <c r="B3786" s="244">
        <v>3723</v>
      </c>
      <c r="C3786" s="243">
        <v>135.91016639505173</v>
      </c>
    </row>
    <row r="3787" spans="2:3" x14ac:dyDescent="0.45">
      <c r="B3787" s="244">
        <v>3724</v>
      </c>
      <c r="C3787" s="243">
        <v>147.00037784915909</v>
      </c>
    </row>
    <row r="3788" spans="2:3" x14ac:dyDescent="0.45">
      <c r="B3788" s="244">
        <v>3725</v>
      </c>
      <c r="C3788" s="243">
        <v>107.20785933388652</v>
      </c>
    </row>
    <row r="3789" spans="2:3" x14ac:dyDescent="0.45">
      <c r="B3789" s="244">
        <v>3726</v>
      </c>
      <c r="C3789" s="243">
        <v>166.23030967058389</v>
      </c>
    </row>
    <row r="3790" spans="2:3" x14ac:dyDescent="0.45">
      <c r="B3790" s="244">
        <v>3727</v>
      </c>
      <c r="C3790" s="243">
        <v>79.799428664270351</v>
      </c>
    </row>
    <row r="3791" spans="2:3" x14ac:dyDescent="0.45">
      <c r="B3791" s="244">
        <v>3728</v>
      </c>
      <c r="C3791" s="243">
        <v>142.79218479424711</v>
      </c>
    </row>
    <row r="3792" spans="2:3" x14ac:dyDescent="0.45">
      <c r="B3792" s="244">
        <v>3729</v>
      </c>
      <c r="C3792" s="243">
        <v>179.6895896143742</v>
      </c>
    </row>
    <row r="3793" spans="2:3" x14ac:dyDescent="0.45">
      <c r="B3793" s="244">
        <v>3730</v>
      </c>
      <c r="C3793" s="243">
        <v>118.86765977804822</v>
      </c>
    </row>
    <row r="3794" spans="2:3" x14ac:dyDescent="0.45">
      <c r="B3794" s="244">
        <v>3731</v>
      </c>
      <c r="C3794" s="243">
        <v>137.0535834855915</v>
      </c>
    </row>
    <row r="3795" spans="2:3" x14ac:dyDescent="0.45">
      <c r="B3795" s="244">
        <v>3732</v>
      </c>
      <c r="C3795" s="243">
        <v>157.28001884131089</v>
      </c>
    </row>
    <row r="3796" spans="2:3" x14ac:dyDescent="0.45">
      <c r="B3796" s="244">
        <v>3733</v>
      </c>
      <c r="C3796" s="243">
        <v>83.294361528149807</v>
      </c>
    </row>
    <row r="3797" spans="2:3" x14ac:dyDescent="0.45">
      <c r="B3797" s="244">
        <v>3734</v>
      </c>
      <c r="C3797" s="243">
        <v>127.110119684168</v>
      </c>
    </row>
    <row r="3798" spans="2:3" x14ac:dyDescent="0.45">
      <c r="B3798" s="244">
        <v>3735</v>
      </c>
      <c r="C3798" s="243">
        <v>99.813377372820568</v>
      </c>
    </row>
    <row r="3799" spans="2:3" x14ac:dyDescent="0.45">
      <c r="B3799" s="244">
        <v>3736</v>
      </c>
      <c r="C3799" s="243">
        <v>105.04462512549513</v>
      </c>
    </row>
    <row r="3800" spans="2:3" x14ac:dyDescent="0.45">
      <c r="B3800" s="244">
        <v>3737</v>
      </c>
      <c r="C3800" s="243">
        <v>139.18976449916684</v>
      </c>
    </row>
    <row r="3801" spans="2:3" x14ac:dyDescent="0.45">
      <c r="B3801" s="244">
        <v>3738</v>
      </c>
      <c r="C3801" s="243">
        <v>106.79537230646108</v>
      </c>
    </row>
    <row r="3802" spans="2:3" x14ac:dyDescent="0.45">
      <c r="B3802" s="244">
        <v>3739</v>
      </c>
      <c r="C3802" s="243">
        <v>121.59736892656089</v>
      </c>
    </row>
    <row r="3803" spans="2:3" x14ac:dyDescent="0.45">
      <c r="B3803" s="244">
        <v>3740</v>
      </c>
      <c r="C3803" s="243">
        <v>158.00563428478398</v>
      </c>
    </row>
    <row r="3804" spans="2:3" x14ac:dyDescent="0.45">
      <c r="B3804" s="244">
        <v>3741</v>
      </c>
      <c r="C3804" s="243">
        <v>127.26587974204971</v>
      </c>
    </row>
    <row r="3805" spans="2:3" x14ac:dyDescent="0.45">
      <c r="B3805" s="244">
        <v>3742</v>
      </c>
      <c r="C3805" s="243">
        <v>130.57895168183529</v>
      </c>
    </row>
    <row r="3806" spans="2:3" x14ac:dyDescent="0.45">
      <c r="B3806" s="244">
        <v>3743</v>
      </c>
      <c r="C3806" s="243">
        <v>104.92005121031022</v>
      </c>
    </row>
    <row r="3807" spans="2:3" x14ac:dyDescent="0.45">
      <c r="B3807" s="244">
        <v>3744</v>
      </c>
      <c r="C3807" s="243">
        <v>137.87844922526926</v>
      </c>
    </row>
    <row r="3808" spans="2:3" x14ac:dyDescent="0.45">
      <c r="B3808" s="244">
        <v>3745</v>
      </c>
      <c r="C3808" s="243">
        <v>105.23939205961712</v>
      </c>
    </row>
    <row r="3809" spans="2:3" x14ac:dyDescent="0.45">
      <c r="B3809" s="244">
        <v>3746</v>
      </c>
      <c r="C3809" s="243">
        <v>107.88145041988329</v>
      </c>
    </row>
    <row r="3810" spans="2:3" x14ac:dyDescent="0.45">
      <c r="B3810" s="244">
        <v>3747</v>
      </c>
      <c r="C3810" s="243">
        <v>123.66815685066646</v>
      </c>
    </row>
    <row r="3811" spans="2:3" x14ac:dyDescent="0.45">
      <c r="B3811" s="244">
        <v>3748</v>
      </c>
      <c r="C3811" s="243">
        <v>144.9482258578185</v>
      </c>
    </row>
    <row r="3812" spans="2:3" x14ac:dyDescent="0.45">
      <c r="B3812" s="244">
        <v>3749</v>
      </c>
      <c r="C3812" s="243">
        <v>72.885659435300838</v>
      </c>
    </row>
    <row r="3813" spans="2:3" x14ac:dyDescent="0.45">
      <c r="B3813" s="244">
        <v>3750</v>
      </c>
      <c r="C3813" s="243">
        <v>124.78567397234083</v>
      </c>
    </row>
    <row r="3814" spans="2:3" x14ac:dyDescent="0.45">
      <c r="B3814" s="244">
        <v>3751</v>
      </c>
      <c r="C3814" s="243">
        <v>160.69786233131234</v>
      </c>
    </row>
    <row r="3815" spans="2:3" x14ac:dyDescent="0.45">
      <c r="B3815" s="244">
        <v>3752</v>
      </c>
      <c r="C3815" s="243">
        <v>95.48961835784965</v>
      </c>
    </row>
    <row r="3816" spans="2:3" x14ac:dyDescent="0.45">
      <c r="B3816" s="244">
        <v>3753</v>
      </c>
      <c r="C3816" s="243">
        <v>101.12462911147762</v>
      </c>
    </row>
    <row r="3817" spans="2:3" x14ac:dyDescent="0.45">
      <c r="B3817" s="244">
        <v>3754</v>
      </c>
      <c r="C3817" s="243">
        <v>129.90779409935848</v>
      </c>
    </row>
    <row r="3818" spans="2:3" x14ac:dyDescent="0.45">
      <c r="B3818" s="244">
        <v>3755</v>
      </c>
      <c r="C3818" s="243">
        <v>128.59486087260493</v>
      </c>
    </row>
    <row r="3819" spans="2:3" x14ac:dyDescent="0.45">
      <c r="B3819" s="244">
        <v>3756</v>
      </c>
      <c r="C3819" s="243">
        <v>69.93288821934766</v>
      </c>
    </row>
    <row r="3820" spans="2:3" x14ac:dyDescent="0.45">
      <c r="B3820" s="244">
        <v>3757</v>
      </c>
      <c r="C3820" s="243">
        <v>135.30786350990456</v>
      </c>
    </row>
    <row r="3821" spans="2:3" x14ac:dyDescent="0.45">
      <c r="B3821" s="244">
        <v>3758</v>
      </c>
      <c r="C3821" s="243">
        <v>110.53462553824752</v>
      </c>
    </row>
    <row r="3822" spans="2:3" x14ac:dyDescent="0.45">
      <c r="B3822" s="244">
        <v>3759</v>
      </c>
      <c r="C3822" s="243">
        <v>129.23400015860236</v>
      </c>
    </row>
    <row r="3823" spans="2:3" x14ac:dyDescent="0.45">
      <c r="B3823" s="244">
        <v>3760</v>
      </c>
      <c r="C3823" s="243">
        <v>91.643535548660367</v>
      </c>
    </row>
    <row r="3824" spans="2:3" x14ac:dyDescent="0.45">
      <c r="B3824" s="244">
        <v>3761</v>
      </c>
      <c r="C3824" s="243">
        <v>96.587192310472375</v>
      </c>
    </row>
    <row r="3825" spans="2:3" x14ac:dyDescent="0.45">
      <c r="B3825" s="244">
        <v>3762</v>
      </c>
      <c r="C3825" s="243">
        <v>89.685286853761312</v>
      </c>
    </row>
    <row r="3826" spans="2:3" x14ac:dyDescent="0.45">
      <c r="B3826" s="244">
        <v>3763</v>
      </c>
      <c r="C3826" s="243">
        <v>117.22850464823534</v>
      </c>
    </row>
    <row r="3827" spans="2:3" x14ac:dyDescent="0.45">
      <c r="B3827" s="244">
        <v>3764</v>
      </c>
      <c r="C3827" s="243">
        <v>145.13849085290269</v>
      </c>
    </row>
    <row r="3828" spans="2:3" x14ac:dyDescent="0.45">
      <c r="B3828" s="244">
        <v>3765</v>
      </c>
      <c r="C3828" s="243">
        <v>144.02199033154682</v>
      </c>
    </row>
    <row r="3829" spans="2:3" x14ac:dyDescent="0.45">
      <c r="B3829" s="244">
        <v>3766</v>
      </c>
      <c r="C3829" s="243">
        <v>110.31521126880411</v>
      </c>
    </row>
    <row r="3830" spans="2:3" x14ac:dyDescent="0.45">
      <c r="B3830" s="244">
        <v>3767</v>
      </c>
      <c r="C3830" s="243">
        <v>107.63476000404316</v>
      </c>
    </row>
    <row r="3831" spans="2:3" x14ac:dyDescent="0.45">
      <c r="B3831" s="244">
        <v>3768</v>
      </c>
      <c r="C3831" s="243">
        <v>122.12140576753639</v>
      </c>
    </row>
    <row r="3832" spans="2:3" x14ac:dyDescent="0.45">
      <c r="B3832" s="244">
        <v>3769</v>
      </c>
      <c r="C3832" s="243">
        <v>143.02948103278473</v>
      </c>
    </row>
    <row r="3833" spans="2:3" x14ac:dyDescent="0.45">
      <c r="B3833" s="244">
        <v>3770</v>
      </c>
      <c r="C3833" s="243">
        <v>79.016242646726255</v>
      </c>
    </row>
    <row r="3834" spans="2:3" x14ac:dyDescent="0.45">
      <c r="B3834" s="244">
        <v>3771</v>
      </c>
      <c r="C3834" s="243">
        <v>151.58569119040317</v>
      </c>
    </row>
    <row r="3835" spans="2:3" x14ac:dyDescent="0.45">
      <c r="B3835" s="244">
        <v>3772</v>
      </c>
      <c r="C3835" s="243">
        <v>131.94550446545196</v>
      </c>
    </row>
    <row r="3836" spans="2:3" x14ac:dyDescent="0.45">
      <c r="B3836" s="244">
        <v>3773</v>
      </c>
      <c r="C3836" s="243">
        <v>111.02438556424701</v>
      </c>
    </row>
    <row r="3837" spans="2:3" x14ac:dyDescent="0.45">
      <c r="B3837" s="244">
        <v>3774</v>
      </c>
      <c r="C3837" s="243">
        <v>135.86980933975244</v>
      </c>
    </row>
    <row r="3838" spans="2:3" x14ac:dyDescent="0.45">
      <c r="B3838" s="244">
        <v>3775</v>
      </c>
      <c r="C3838" s="243">
        <v>99.66230289341047</v>
      </c>
    </row>
    <row r="3839" spans="2:3" x14ac:dyDescent="0.45">
      <c r="B3839" s="244">
        <v>3776</v>
      </c>
      <c r="C3839" s="243">
        <v>132.98593042889723</v>
      </c>
    </row>
    <row r="3840" spans="2:3" x14ac:dyDescent="0.45">
      <c r="B3840" s="244">
        <v>3777</v>
      </c>
      <c r="C3840" s="243">
        <v>122.00804501287094</v>
      </c>
    </row>
    <row r="3841" spans="2:3" x14ac:dyDescent="0.45">
      <c r="B3841" s="244">
        <v>3778</v>
      </c>
      <c r="C3841" s="243">
        <v>117.11507966048738</v>
      </c>
    </row>
    <row r="3842" spans="2:3" x14ac:dyDescent="0.45">
      <c r="B3842" s="244">
        <v>3779</v>
      </c>
      <c r="C3842" s="243">
        <v>135.13784253949709</v>
      </c>
    </row>
    <row r="3843" spans="2:3" x14ac:dyDescent="0.45">
      <c r="B3843" s="244">
        <v>3780</v>
      </c>
      <c r="C3843" s="243">
        <v>105.77803348671131</v>
      </c>
    </row>
    <row r="3844" spans="2:3" x14ac:dyDescent="0.45">
      <c r="B3844" s="244">
        <v>3781</v>
      </c>
      <c r="C3844" s="243">
        <v>103.1715062210458</v>
      </c>
    </row>
    <row r="3845" spans="2:3" x14ac:dyDescent="0.45">
      <c r="B3845" s="244">
        <v>3782</v>
      </c>
      <c r="C3845" s="243">
        <v>112.24093100127826</v>
      </c>
    </row>
    <row r="3846" spans="2:3" x14ac:dyDescent="0.45">
      <c r="B3846" s="244">
        <v>3783</v>
      </c>
      <c r="C3846" s="243">
        <v>104.2322541682707</v>
      </c>
    </row>
    <row r="3847" spans="2:3" x14ac:dyDescent="0.45">
      <c r="B3847" s="244">
        <v>3784</v>
      </c>
      <c r="C3847" s="243">
        <v>96.961536658685787</v>
      </c>
    </row>
    <row r="3848" spans="2:3" x14ac:dyDescent="0.45">
      <c r="B3848" s="244">
        <v>3785</v>
      </c>
      <c r="C3848" s="243">
        <v>96.105119278577476</v>
      </c>
    </row>
    <row r="3849" spans="2:3" x14ac:dyDescent="0.45">
      <c r="B3849" s="244">
        <v>3786</v>
      </c>
      <c r="C3849" s="243">
        <v>112.05516490259996</v>
      </c>
    </row>
    <row r="3850" spans="2:3" x14ac:dyDescent="0.45">
      <c r="B3850" s="244">
        <v>3787</v>
      </c>
      <c r="C3850" s="243">
        <v>111.44857228830661</v>
      </c>
    </row>
    <row r="3851" spans="2:3" x14ac:dyDescent="0.45">
      <c r="B3851" s="244">
        <v>3788</v>
      </c>
      <c r="C3851" s="243">
        <v>128.50057168294339</v>
      </c>
    </row>
    <row r="3852" spans="2:3" x14ac:dyDescent="0.45">
      <c r="B3852" s="244">
        <v>3789</v>
      </c>
      <c r="C3852" s="243">
        <v>104.84856213522127</v>
      </c>
    </row>
    <row r="3853" spans="2:3" x14ac:dyDescent="0.45">
      <c r="B3853" s="244">
        <v>3790</v>
      </c>
      <c r="C3853" s="243">
        <v>158.49772780597382</v>
      </c>
    </row>
    <row r="3854" spans="2:3" x14ac:dyDescent="0.45">
      <c r="B3854" s="244">
        <v>3791</v>
      </c>
      <c r="C3854" s="243">
        <v>91.008647435433062</v>
      </c>
    </row>
    <row r="3855" spans="2:3" x14ac:dyDescent="0.45">
      <c r="B3855" s="244">
        <v>3792</v>
      </c>
      <c r="C3855" s="243">
        <v>111.34638664284664</v>
      </c>
    </row>
    <row r="3856" spans="2:3" x14ac:dyDescent="0.45">
      <c r="B3856" s="244">
        <v>3793</v>
      </c>
      <c r="C3856" s="243">
        <v>128.31030513504001</v>
      </c>
    </row>
    <row r="3857" spans="2:3" x14ac:dyDescent="0.45">
      <c r="B3857" s="244">
        <v>3794</v>
      </c>
      <c r="C3857" s="243">
        <v>185.71144214608282</v>
      </c>
    </row>
    <row r="3858" spans="2:3" x14ac:dyDescent="0.45">
      <c r="B3858" s="244">
        <v>3795</v>
      </c>
      <c r="C3858" s="243">
        <v>154.95492459915053</v>
      </c>
    </row>
    <row r="3859" spans="2:3" x14ac:dyDescent="0.45">
      <c r="B3859" s="244">
        <v>3796</v>
      </c>
      <c r="C3859" s="243">
        <v>67.015071713841692</v>
      </c>
    </row>
    <row r="3860" spans="2:3" x14ac:dyDescent="0.45">
      <c r="B3860" s="244">
        <v>3797</v>
      </c>
      <c r="C3860" s="243">
        <v>135.97620866948267</v>
      </c>
    </row>
    <row r="3861" spans="2:3" x14ac:dyDescent="0.45">
      <c r="B3861" s="244">
        <v>3798</v>
      </c>
      <c r="C3861" s="243">
        <v>135.78953537110789</v>
      </c>
    </row>
    <row r="3862" spans="2:3" x14ac:dyDescent="0.45">
      <c r="B3862" s="244">
        <v>3799</v>
      </c>
      <c r="C3862" s="243">
        <v>112.01333392617867</v>
      </c>
    </row>
    <row r="3863" spans="2:3" x14ac:dyDescent="0.45">
      <c r="B3863" s="244">
        <v>3800</v>
      </c>
      <c r="C3863" s="243">
        <v>101.75341101010606</v>
      </c>
    </row>
    <row r="3864" spans="2:3" x14ac:dyDescent="0.45">
      <c r="B3864" s="244">
        <v>3801</v>
      </c>
      <c r="C3864" s="243">
        <v>131.30764416881433</v>
      </c>
    </row>
    <row r="3865" spans="2:3" x14ac:dyDescent="0.45">
      <c r="B3865" s="244">
        <v>3802</v>
      </c>
      <c r="C3865" s="243">
        <v>123.78241296062104</v>
      </c>
    </row>
    <row r="3866" spans="2:3" x14ac:dyDescent="0.45">
      <c r="B3866" s="244">
        <v>3803</v>
      </c>
      <c r="C3866" s="243">
        <v>150.77795366287683</v>
      </c>
    </row>
    <row r="3867" spans="2:3" x14ac:dyDescent="0.45">
      <c r="B3867" s="244">
        <v>3804</v>
      </c>
      <c r="C3867" s="243">
        <v>142.56994821507345</v>
      </c>
    </row>
    <row r="3868" spans="2:3" x14ac:dyDescent="0.45">
      <c r="B3868" s="244">
        <v>3805</v>
      </c>
      <c r="C3868" s="243">
        <v>138.33265257820256</v>
      </c>
    </row>
    <row r="3869" spans="2:3" x14ac:dyDescent="0.45">
      <c r="B3869" s="244">
        <v>3806</v>
      </c>
      <c r="C3869" s="243">
        <v>135.27436406291767</v>
      </c>
    </row>
    <row r="3870" spans="2:3" x14ac:dyDescent="0.45">
      <c r="B3870" s="244">
        <v>3807</v>
      </c>
      <c r="C3870" s="243">
        <v>111.03300281917977</v>
      </c>
    </row>
    <row r="3871" spans="2:3" x14ac:dyDescent="0.45">
      <c r="B3871" s="244">
        <v>3808</v>
      </c>
      <c r="C3871" s="243">
        <v>119.73823400009196</v>
      </c>
    </row>
    <row r="3872" spans="2:3" x14ac:dyDescent="0.45">
      <c r="B3872" s="244">
        <v>3809</v>
      </c>
      <c r="C3872" s="243">
        <v>134.83258545295033</v>
      </c>
    </row>
    <row r="3873" spans="2:3" x14ac:dyDescent="0.45">
      <c r="B3873" s="244">
        <v>3810</v>
      </c>
      <c r="C3873" s="243">
        <v>133.71015769735871</v>
      </c>
    </row>
    <row r="3874" spans="2:3" x14ac:dyDescent="0.45">
      <c r="B3874" s="244">
        <v>3811</v>
      </c>
      <c r="C3874" s="243">
        <v>129.00047337819427</v>
      </c>
    </row>
    <row r="3875" spans="2:3" x14ac:dyDescent="0.45">
      <c r="B3875" s="244">
        <v>3812</v>
      </c>
      <c r="C3875" s="243">
        <v>123.33481717884798</v>
      </c>
    </row>
    <row r="3876" spans="2:3" x14ac:dyDescent="0.45">
      <c r="B3876" s="244">
        <v>3813</v>
      </c>
      <c r="C3876" s="243">
        <v>131.13143716196785</v>
      </c>
    </row>
    <row r="3877" spans="2:3" x14ac:dyDescent="0.45">
      <c r="B3877" s="244">
        <v>3814</v>
      </c>
      <c r="C3877" s="243">
        <v>118.68991348384274</v>
      </c>
    </row>
    <row r="3878" spans="2:3" x14ac:dyDescent="0.45">
      <c r="B3878" s="244">
        <v>3815</v>
      </c>
      <c r="C3878" s="243">
        <v>143.06744972685931</v>
      </c>
    </row>
    <row r="3879" spans="2:3" x14ac:dyDescent="0.45">
      <c r="B3879" s="244">
        <v>3816</v>
      </c>
      <c r="C3879" s="243">
        <v>127.08538165311775</v>
      </c>
    </row>
    <row r="3880" spans="2:3" x14ac:dyDescent="0.45">
      <c r="B3880" s="244">
        <v>3817</v>
      </c>
      <c r="C3880" s="243">
        <v>141.46950570634795</v>
      </c>
    </row>
    <row r="3881" spans="2:3" x14ac:dyDescent="0.45">
      <c r="B3881" s="244">
        <v>3818</v>
      </c>
      <c r="C3881" s="243">
        <v>94.72589980654098</v>
      </c>
    </row>
    <row r="3882" spans="2:3" x14ac:dyDescent="0.45">
      <c r="B3882" s="244">
        <v>3819</v>
      </c>
      <c r="C3882" s="243">
        <v>80.89652847655303</v>
      </c>
    </row>
    <row r="3883" spans="2:3" x14ac:dyDescent="0.45">
      <c r="B3883" s="244">
        <v>3820</v>
      </c>
      <c r="C3883" s="243">
        <v>100.46878404848388</v>
      </c>
    </row>
    <row r="3884" spans="2:3" x14ac:dyDescent="0.45">
      <c r="B3884" s="244">
        <v>3821</v>
      </c>
      <c r="C3884" s="243">
        <v>123.13410967624171</v>
      </c>
    </row>
    <row r="3885" spans="2:3" x14ac:dyDescent="0.45">
      <c r="B3885" s="244">
        <v>3822</v>
      </c>
      <c r="C3885" s="243">
        <v>113.36830304611033</v>
      </c>
    </row>
    <row r="3886" spans="2:3" x14ac:dyDescent="0.45">
      <c r="B3886" s="244">
        <v>3823</v>
      </c>
      <c r="C3886" s="243">
        <v>97.692175952989544</v>
      </c>
    </row>
    <row r="3887" spans="2:3" x14ac:dyDescent="0.45">
      <c r="B3887" s="244">
        <v>3824</v>
      </c>
      <c r="C3887" s="243">
        <v>121.77480187183306</v>
      </c>
    </row>
    <row r="3888" spans="2:3" x14ac:dyDescent="0.45">
      <c r="B3888" s="244">
        <v>3825</v>
      </c>
      <c r="C3888" s="243">
        <v>125.73758474904032</v>
      </c>
    </row>
    <row r="3889" spans="2:3" x14ac:dyDescent="0.45">
      <c r="B3889" s="244">
        <v>3826</v>
      </c>
      <c r="C3889" s="243">
        <v>129.23365039982971</v>
      </c>
    </row>
    <row r="3890" spans="2:3" x14ac:dyDescent="0.45">
      <c r="B3890" s="244">
        <v>3827</v>
      </c>
      <c r="C3890" s="243">
        <v>98.12429579202265</v>
      </c>
    </row>
    <row r="3891" spans="2:3" x14ac:dyDescent="0.45">
      <c r="B3891" s="244">
        <v>3828</v>
      </c>
      <c r="C3891" s="243">
        <v>100.88897832061389</v>
      </c>
    </row>
    <row r="3892" spans="2:3" x14ac:dyDescent="0.45">
      <c r="B3892" s="244">
        <v>3829</v>
      </c>
      <c r="C3892" s="243">
        <v>124.38463153591771</v>
      </c>
    </row>
    <row r="3893" spans="2:3" x14ac:dyDescent="0.45">
      <c r="B3893" s="244">
        <v>3830</v>
      </c>
      <c r="C3893" s="243">
        <v>110.53650940985837</v>
      </c>
    </row>
    <row r="3894" spans="2:3" x14ac:dyDescent="0.45">
      <c r="B3894" s="244">
        <v>3831</v>
      </c>
      <c r="C3894" s="243">
        <v>143.08380357896118</v>
      </c>
    </row>
    <row r="3895" spans="2:3" x14ac:dyDescent="0.45">
      <c r="B3895" s="244">
        <v>3832</v>
      </c>
      <c r="C3895" s="243">
        <v>125.85461481846295</v>
      </c>
    </row>
    <row r="3896" spans="2:3" x14ac:dyDescent="0.45">
      <c r="B3896" s="244">
        <v>3833</v>
      </c>
      <c r="C3896" s="243">
        <v>107.72837937579736</v>
      </c>
    </row>
    <row r="3897" spans="2:3" x14ac:dyDescent="0.45">
      <c r="B3897" s="244">
        <v>3834</v>
      </c>
      <c r="C3897" s="243">
        <v>146.213649918307</v>
      </c>
    </row>
    <row r="3898" spans="2:3" x14ac:dyDescent="0.45">
      <c r="B3898" s="244">
        <v>3835</v>
      </c>
      <c r="C3898" s="243">
        <v>54.804987029786503</v>
      </c>
    </row>
    <row r="3899" spans="2:3" x14ac:dyDescent="0.45">
      <c r="B3899" s="244">
        <v>3836</v>
      </c>
      <c r="C3899" s="243">
        <v>88.571846413526742</v>
      </c>
    </row>
    <row r="3900" spans="2:3" x14ac:dyDescent="0.45">
      <c r="B3900" s="244">
        <v>3837</v>
      </c>
      <c r="C3900" s="243">
        <v>129.55055674947232</v>
      </c>
    </row>
    <row r="3901" spans="2:3" x14ac:dyDescent="0.45">
      <c r="B3901" s="244">
        <v>3838</v>
      </c>
      <c r="C3901" s="243">
        <v>93.840755176147042</v>
      </c>
    </row>
    <row r="3902" spans="2:3" x14ac:dyDescent="0.45">
      <c r="B3902" s="244">
        <v>3839</v>
      </c>
      <c r="C3902" s="243">
        <v>136.85161066927799</v>
      </c>
    </row>
    <row r="3903" spans="2:3" x14ac:dyDescent="0.45">
      <c r="B3903" s="244">
        <v>3840</v>
      </c>
      <c r="C3903" s="243">
        <v>127.06220622943292</v>
      </c>
    </row>
    <row r="3904" spans="2:3" x14ac:dyDescent="0.45">
      <c r="B3904" s="244">
        <v>3841</v>
      </c>
      <c r="C3904" s="243">
        <v>92.221422073745671</v>
      </c>
    </row>
    <row r="3905" spans="2:3" x14ac:dyDescent="0.45">
      <c r="B3905" s="244">
        <v>3842</v>
      </c>
      <c r="C3905" s="243">
        <v>118.81576889674895</v>
      </c>
    </row>
    <row r="3906" spans="2:3" x14ac:dyDescent="0.45">
      <c r="B3906" s="244">
        <v>3843</v>
      </c>
      <c r="C3906" s="243">
        <v>122.97097706458293</v>
      </c>
    </row>
    <row r="3907" spans="2:3" x14ac:dyDescent="0.45">
      <c r="B3907" s="244">
        <v>3844</v>
      </c>
      <c r="C3907" s="243">
        <v>103.60519063216124</v>
      </c>
    </row>
    <row r="3908" spans="2:3" x14ac:dyDescent="0.45">
      <c r="B3908" s="244">
        <v>3845</v>
      </c>
      <c r="C3908" s="243">
        <v>126.5733262632874</v>
      </c>
    </row>
    <row r="3909" spans="2:3" x14ac:dyDescent="0.45">
      <c r="B3909" s="244">
        <v>3846</v>
      </c>
      <c r="C3909" s="243">
        <v>146.6926937062513</v>
      </c>
    </row>
    <row r="3910" spans="2:3" x14ac:dyDescent="0.45">
      <c r="B3910" s="244">
        <v>3847</v>
      </c>
      <c r="C3910" s="243">
        <v>97.381420783843822</v>
      </c>
    </row>
    <row r="3911" spans="2:3" x14ac:dyDescent="0.45">
      <c r="B3911" s="244">
        <v>3848</v>
      </c>
      <c r="C3911" s="243">
        <v>127.01842044386976</v>
      </c>
    </row>
    <row r="3912" spans="2:3" x14ac:dyDescent="0.45">
      <c r="B3912" s="244">
        <v>3849</v>
      </c>
      <c r="C3912" s="243">
        <v>145.32586666972372</v>
      </c>
    </row>
    <row r="3913" spans="2:3" x14ac:dyDescent="0.45">
      <c r="B3913" s="244">
        <v>3850</v>
      </c>
      <c r="C3913" s="243">
        <v>156.10377827254661</v>
      </c>
    </row>
    <row r="3914" spans="2:3" x14ac:dyDescent="0.45">
      <c r="B3914" s="244">
        <v>3851</v>
      </c>
      <c r="C3914" s="243">
        <v>141.62999038960024</v>
      </c>
    </row>
    <row r="3915" spans="2:3" x14ac:dyDescent="0.45">
      <c r="B3915" s="244">
        <v>3852</v>
      </c>
      <c r="C3915" s="243">
        <v>63.707264199697981</v>
      </c>
    </row>
    <row r="3916" spans="2:3" x14ac:dyDescent="0.45">
      <c r="B3916" s="244">
        <v>3853</v>
      </c>
      <c r="C3916" s="243">
        <v>119.18258449240905</v>
      </c>
    </row>
    <row r="3917" spans="2:3" x14ac:dyDescent="0.45">
      <c r="B3917" s="244">
        <v>3854</v>
      </c>
      <c r="C3917" s="243">
        <v>93.91293319485645</v>
      </c>
    </row>
    <row r="3918" spans="2:3" x14ac:dyDescent="0.45">
      <c r="B3918" s="244">
        <v>3855</v>
      </c>
      <c r="C3918" s="243">
        <v>97.993199374542399</v>
      </c>
    </row>
    <row r="3919" spans="2:3" x14ac:dyDescent="0.45">
      <c r="B3919" s="244">
        <v>3856</v>
      </c>
      <c r="C3919" s="243">
        <v>121.25620067006841</v>
      </c>
    </row>
    <row r="3920" spans="2:3" x14ac:dyDescent="0.45">
      <c r="B3920" s="244">
        <v>3857</v>
      </c>
      <c r="C3920" s="243">
        <v>64.257993259752155</v>
      </c>
    </row>
    <row r="3921" spans="2:3" x14ac:dyDescent="0.45">
      <c r="B3921" s="244">
        <v>3858</v>
      </c>
      <c r="C3921" s="243">
        <v>167.43251418140244</v>
      </c>
    </row>
    <row r="3922" spans="2:3" x14ac:dyDescent="0.45">
      <c r="B3922" s="244">
        <v>3859</v>
      </c>
      <c r="C3922" s="243">
        <v>96.471070901777978</v>
      </c>
    </row>
    <row r="3923" spans="2:3" x14ac:dyDescent="0.45">
      <c r="B3923" s="244">
        <v>3860</v>
      </c>
      <c r="C3923" s="243">
        <v>105.8554723261912</v>
      </c>
    </row>
    <row r="3924" spans="2:3" x14ac:dyDescent="0.45">
      <c r="B3924" s="244">
        <v>3861</v>
      </c>
      <c r="C3924" s="243">
        <v>134.68681668106643</v>
      </c>
    </row>
    <row r="3925" spans="2:3" x14ac:dyDescent="0.45">
      <c r="B3925" s="244">
        <v>3862</v>
      </c>
      <c r="C3925" s="243">
        <v>115.95039618945522</v>
      </c>
    </row>
    <row r="3926" spans="2:3" x14ac:dyDescent="0.45">
      <c r="B3926" s="244">
        <v>3863</v>
      </c>
      <c r="C3926" s="243">
        <v>146.12130522428458</v>
      </c>
    </row>
    <row r="3927" spans="2:3" x14ac:dyDescent="0.45">
      <c r="B3927" s="244">
        <v>3864</v>
      </c>
      <c r="C3927" s="243">
        <v>130.35161278252815</v>
      </c>
    </row>
    <row r="3928" spans="2:3" x14ac:dyDescent="0.45">
      <c r="B3928" s="244">
        <v>3865</v>
      </c>
      <c r="C3928" s="243">
        <v>104.55482312664481</v>
      </c>
    </row>
    <row r="3929" spans="2:3" x14ac:dyDescent="0.45">
      <c r="B3929" s="244">
        <v>3866</v>
      </c>
      <c r="C3929" s="243">
        <v>148.69786542935702</v>
      </c>
    </row>
    <row r="3930" spans="2:3" x14ac:dyDescent="0.45">
      <c r="B3930" s="244">
        <v>3867</v>
      </c>
      <c r="C3930" s="243">
        <v>123.51443843765765</v>
      </c>
    </row>
    <row r="3931" spans="2:3" x14ac:dyDescent="0.45">
      <c r="B3931" s="244">
        <v>3868</v>
      </c>
      <c r="C3931" s="243">
        <v>126.62108510086766</v>
      </c>
    </row>
    <row r="3932" spans="2:3" x14ac:dyDescent="0.45">
      <c r="B3932" s="244">
        <v>3869</v>
      </c>
      <c r="C3932" s="243">
        <v>105.85829375324981</v>
      </c>
    </row>
    <row r="3933" spans="2:3" x14ac:dyDescent="0.45">
      <c r="B3933" s="244">
        <v>3870</v>
      </c>
      <c r="C3933" s="243">
        <v>131.99378835157714</v>
      </c>
    </row>
    <row r="3934" spans="2:3" x14ac:dyDescent="0.45">
      <c r="B3934" s="244">
        <v>3871</v>
      </c>
      <c r="C3934" s="243">
        <v>133.89349712572704</v>
      </c>
    </row>
    <row r="3935" spans="2:3" x14ac:dyDescent="0.45">
      <c r="B3935" s="244">
        <v>3872</v>
      </c>
      <c r="C3935" s="243">
        <v>88.413683074993088</v>
      </c>
    </row>
    <row r="3936" spans="2:3" x14ac:dyDescent="0.45">
      <c r="B3936" s="244">
        <v>3873</v>
      </c>
      <c r="C3936" s="243">
        <v>121.37073646050705</v>
      </c>
    </row>
    <row r="3937" spans="2:3" x14ac:dyDescent="0.45">
      <c r="B3937" s="244">
        <v>3874</v>
      </c>
      <c r="C3937" s="243">
        <v>133.56213019124473</v>
      </c>
    </row>
    <row r="3938" spans="2:3" x14ac:dyDescent="0.45">
      <c r="B3938" s="244">
        <v>3875</v>
      </c>
      <c r="C3938" s="243">
        <v>103.89155135101677</v>
      </c>
    </row>
    <row r="3939" spans="2:3" x14ac:dyDescent="0.45">
      <c r="B3939" s="244">
        <v>3876</v>
      </c>
      <c r="C3939" s="243">
        <v>121.19804911279743</v>
      </c>
    </row>
    <row r="3940" spans="2:3" x14ac:dyDescent="0.45">
      <c r="B3940" s="244">
        <v>3877</v>
      </c>
      <c r="C3940" s="243">
        <v>133.40982307665485</v>
      </c>
    </row>
    <row r="3941" spans="2:3" x14ac:dyDescent="0.45">
      <c r="B3941" s="244">
        <v>3878</v>
      </c>
      <c r="C3941" s="243">
        <v>131.13169128000661</v>
      </c>
    </row>
    <row r="3942" spans="2:3" x14ac:dyDescent="0.45">
      <c r="B3942" s="244">
        <v>3879</v>
      </c>
      <c r="C3942" s="243">
        <v>64.559500406128478</v>
      </c>
    </row>
    <row r="3943" spans="2:3" x14ac:dyDescent="0.45">
      <c r="B3943" s="244">
        <v>3880</v>
      </c>
      <c r="C3943" s="243">
        <v>155.12721623784017</v>
      </c>
    </row>
    <row r="3944" spans="2:3" x14ac:dyDescent="0.45">
      <c r="B3944" s="244">
        <v>3881</v>
      </c>
      <c r="C3944" s="243">
        <v>138.2973602937044</v>
      </c>
    </row>
    <row r="3945" spans="2:3" x14ac:dyDescent="0.45">
      <c r="B3945" s="244">
        <v>3882</v>
      </c>
      <c r="C3945" s="243">
        <v>123.27710199467117</v>
      </c>
    </row>
    <row r="3946" spans="2:3" x14ac:dyDescent="0.45">
      <c r="B3946" s="244">
        <v>3883</v>
      </c>
      <c r="C3946" s="243">
        <v>156.89935905286592</v>
      </c>
    </row>
    <row r="3947" spans="2:3" x14ac:dyDescent="0.45">
      <c r="B3947" s="244">
        <v>3884</v>
      </c>
      <c r="C3947" s="243">
        <v>138.41383028736948</v>
      </c>
    </row>
    <row r="3948" spans="2:3" x14ac:dyDescent="0.45">
      <c r="B3948" s="244">
        <v>3885</v>
      </c>
      <c r="C3948" s="243">
        <v>103.87224618111668</v>
      </c>
    </row>
    <row r="3949" spans="2:3" x14ac:dyDescent="0.45">
      <c r="B3949" s="244">
        <v>3886</v>
      </c>
      <c r="C3949" s="243">
        <v>110.3086869737416</v>
      </c>
    </row>
    <row r="3950" spans="2:3" x14ac:dyDescent="0.45">
      <c r="B3950" s="244">
        <v>3887</v>
      </c>
      <c r="C3950" s="243">
        <v>102.20982200757571</v>
      </c>
    </row>
    <row r="3951" spans="2:3" x14ac:dyDescent="0.45">
      <c r="B3951" s="244">
        <v>3888</v>
      </c>
      <c r="C3951" s="243">
        <v>138.49967314323285</v>
      </c>
    </row>
    <row r="3952" spans="2:3" x14ac:dyDescent="0.45">
      <c r="B3952" s="244">
        <v>3889</v>
      </c>
      <c r="C3952" s="243">
        <v>106.6020733490987</v>
      </c>
    </row>
    <row r="3953" spans="2:3" x14ac:dyDescent="0.45">
      <c r="B3953" s="244">
        <v>3890</v>
      </c>
      <c r="C3953" s="243">
        <v>154.55039391754241</v>
      </c>
    </row>
    <row r="3954" spans="2:3" x14ac:dyDescent="0.45">
      <c r="B3954" s="244">
        <v>3891</v>
      </c>
      <c r="C3954" s="243">
        <v>79.95549549485213</v>
      </c>
    </row>
    <row r="3955" spans="2:3" x14ac:dyDescent="0.45">
      <c r="B3955" s="244">
        <v>3892</v>
      </c>
      <c r="C3955" s="243">
        <v>95.316376161082815</v>
      </c>
    </row>
    <row r="3956" spans="2:3" x14ac:dyDescent="0.45">
      <c r="B3956" s="244">
        <v>3893</v>
      </c>
      <c r="C3956" s="243">
        <v>61.976315478633609</v>
      </c>
    </row>
    <row r="3957" spans="2:3" x14ac:dyDescent="0.45">
      <c r="B3957" s="244">
        <v>3894</v>
      </c>
      <c r="C3957" s="243">
        <v>90.711735840014924</v>
      </c>
    </row>
    <row r="3958" spans="2:3" x14ac:dyDescent="0.45">
      <c r="B3958" s="244">
        <v>3895</v>
      </c>
      <c r="C3958" s="243">
        <v>80.86418723925857</v>
      </c>
    </row>
    <row r="3959" spans="2:3" x14ac:dyDescent="0.45">
      <c r="B3959" s="244">
        <v>3896</v>
      </c>
      <c r="C3959" s="243">
        <v>114.68921851003456</v>
      </c>
    </row>
    <row r="3960" spans="2:3" x14ac:dyDescent="0.45">
      <c r="B3960" s="244">
        <v>3897</v>
      </c>
      <c r="C3960" s="243">
        <v>114.53305827537284</v>
      </c>
    </row>
    <row r="3961" spans="2:3" x14ac:dyDescent="0.45">
      <c r="B3961" s="244">
        <v>3898</v>
      </c>
      <c r="C3961" s="243">
        <v>94.148882529316211</v>
      </c>
    </row>
    <row r="3962" spans="2:3" x14ac:dyDescent="0.45">
      <c r="B3962" s="244">
        <v>3899</v>
      </c>
      <c r="C3962" s="243">
        <v>120.5517977008578</v>
      </c>
    </row>
    <row r="3963" spans="2:3" x14ac:dyDescent="0.45">
      <c r="B3963" s="244">
        <v>3900</v>
      </c>
      <c r="C3963" s="243">
        <v>83.672712541706701</v>
      </c>
    </row>
    <row r="3964" spans="2:3" x14ac:dyDescent="0.45">
      <c r="B3964" s="244">
        <v>3901</v>
      </c>
      <c r="C3964" s="243">
        <v>137.1101339712626</v>
      </c>
    </row>
    <row r="3965" spans="2:3" x14ac:dyDescent="0.45">
      <c r="B3965" s="244">
        <v>3902</v>
      </c>
      <c r="C3965" s="243">
        <v>99.396449536523548</v>
      </c>
    </row>
    <row r="3966" spans="2:3" x14ac:dyDescent="0.45">
      <c r="B3966" s="244">
        <v>3903</v>
      </c>
      <c r="C3966" s="243">
        <v>156.10313428461569</v>
      </c>
    </row>
    <row r="3967" spans="2:3" x14ac:dyDescent="0.45">
      <c r="B3967" s="244">
        <v>3904</v>
      </c>
      <c r="C3967" s="243">
        <v>110.71521338598146</v>
      </c>
    </row>
    <row r="3968" spans="2:3" x14ac:dyDescent="0.45">
      <c r="B3968" s="244">
        <v>3905</v>
      </c>
      <c r="C3968" s="243">
        <v>136.70048070166632</v>
      </c>
    </row>
    <row r="3969" spans="2:3" x14ac:dyDescent="0.45">
      <c r="B3969" s="244">
        <v>3906</v>
      </c>
      <c r="C3969" s="243">
        <v>110.71820689571776</v>
      </c>
    </row>
    <row r="3970" spans="2:3" x14ac:dyDescent="0.45">
      <c r="B3970" s="244">
        <v>3907</v>
      </c>
      <c r="C3970" s="243">
        <v>121.76231224047169</v>
      </c>
    </row>
    <row r="3971" spans="2:3" x14ac:dyDescent="0.45">
      <c r="B3971" s="244">
        <v>3908</v>
      </c>
      <c r="C3971" s="243">
        <v>124.84617353427633</v>
      </c>
    </row>
    <row r="3972" spans="2:3" x14ac:dyDescent="0.45">
      <c r="B3972" s="244">
        <v>3909</v>
      </c>
      <c r="C3972" s="243">
        <v>96.339748521280825</v>
      </c>
    </row>
    <row r="3973" spans="2:3" x14ac:dyDescent="0.45">
      <c r="B3973" s="244">
        <v>3910</v>
      </c>
      <c r="C3973" s="243">
        <v>93.694625169730443</v>
      </c>
    </row>
    <row r="3974" spans="2:3" x14ac:dyDescent="0.45">
      <c r="B3974" s="244">
        <v>3911</v>
      </c>
      <c r="C3974" s="243">
        <v>116.2891773802598</v>
      </c>
    </row>
    <row r="3975" spans="2:3" x14ac:dyDescent="0.45">
      <c r="B3975" s="244">
        <v>3912</v>
      </c>
      <c r="C3975" s="243">
        <v>112.62284491740211</v>
      </c>
    </row>
    <row r="3976" spans="2:3" x14ac:dyDescent="0.45">
      <c r="B3976" s="244">
        <v>3913</v>
      </c>
      <c r="C3976" s="243">
        <v>95.511808255738757</v>
      </c>
    </row>
    <row r="3977" spans="2:3" x14ac:dyDescent="0.45">
      <c r="B3977" s="244">
        <v>3914</v>
      </c>
      <c r="C3977" s="243">
        <v>118.41263074967888</v>
      </c>
    </row>
    <row r="3978" spans="2:3" x14ac:dyDescent="0.45">
      <c r="B3978" s="244">
        <v>3915</v>
      </c>
      <c r="C3978" s="243">
        <v>130.85996495392016</v>
      </c>
    </row>
    <row r="3979" spans="2:3" x14ac:dyDescent="0.45">
      <c r="B3979" s="244">
        <v>3916</v>
      </c>
      <c r="C3979" s="243">
        <v>120.78258721213186</v>
      </c>
    </row>
    <row r="3980" spans="2:3" x14ac:dyDescent="0.45">
      <c r="B3980" s="244">
        <v>3917</v>
      </c>
      <c r="C3980" s="243">
        <v>140.15195026240772</v>
      </c>
    </row>
    <row r="3981" spans="2:3" x14ac:dyDescent="0.45">
      <c r="B3981" s="244">
        <v>3918</v>
      </c>
      <c r="C3981" s="243">
        <v>118.70302208964917</v>
      </c>
    </row>
    <row r="3982" spans="2:3" x14ac:dyDescent="0.45">
      <c r="B3982" s="244">
        <v>3919</v>
      </c>
      <c r="C3982" s="243">
        <v>142.48822194527139</v>
      </c>
    </row>
    <row r="3983" spans="2:3" x14ac:dyDescent="0.45">
      <c r="B3983" s="244">
        <v>3920</v>
      </c>
      <c r="C3983" s="243">
        <v>153.48544677227193</v>
      </c>
    </row>
    <row r="3984" spans="2:3" x14ac:dyDescent="0.45">
      <c r="B3984" s="244">
        <v>3921</v>
      </c>
      <c r="C3984" s="243">
        <v>117.7594602078369</v>
      </c>
    </row>
    <row r="3985" spans="2:3" x14ac:dyDescent="0.45">
      <c r="B3985" s="244">
        <v>3922</v>
      </c>
      <c r="C3985" s="243">
        <v>120.16123753972553</v>
      </c>
    </row>
    <row r="3986" spans="2:3" x14ac:dyDescent="0.45">
      <c r="B3986" s="244">
        <v>3923</v>
      </c>
      <c r="C3986" s="243">
        <v>115.51418534516264</v>
      </c>
    </row>
    <row r="3987" spans="2:3" x14ac:dyDescent="0.45">
      <c r="B3987" s="244">
        <v>3924</v>
      </c>
      <c r="C3987" s="243">
        <v>102.64719878803908</v>
      </c>
    </row>
    <row r="3988" spans="2:3" x14ac:dyDescent="0.45">
      <c r="B3988" s="244">
        <v>3925</v>
      </c>
      <c r="C3988" s="243">
        <v>97.554233164793885</v>
      </c>
    </row>
    <row r="3989" spans="2:3" x14ac:dyDescent="0.45">
      <c r="B3989" s="244">
        <v>3926</v>
      </c>
      <c r="C3989" s="243">
        <v>145.79574603662877</v>
      </c>
    </row>
    <row r="3990" spans="2:3" x14ac:dyDescent="0.45">
      <c r="B3990" s="244">
        <v>3927</v>
      </c>
      <c r="C3990" s="243">
        <v>101.11333820230091</v>
      </c>
    </row>
    <row r="3991" spans="2:3" x14ac:dyDescent="0.45">
      <c r="B3991" s="244">
        <v>3928</v>
      </c>
      <c r="C3991" s="243">
        <v>98.758250606058652</v>
      </c>
    </row>
    <row r="3992" spans="2:3" x14ac:dyDescent="0.45">
      <c r="B3992" s="244">
        <v>3929</v>
      </c>
      <c r="C3992" s="243">
        <v>157.77018390043202</v>
      </c>
    </row>
    <row r="3993" spans="2:3" x14ac:dyDescent="0.45">
      <c r="B3993" s="244">
        <v>3930</v>
      </c>
      <c r="C3993" s="243">
        <v>94.588699053346787</v>
      </c>
    </row>
    <row r="3994" spans="2:3" x14ac:dyDescent="0.45">
      <c r="B3994" s="244">
        <v>3931</v>
      </c>
      <c r="C3994" s="243">
        <v>139.53111309105549</v>
      </c>
    </row>
    <row r="3995" spans="2:3" x14ac:dyDescent="0.45">
      <c r="B3995" s="244">
        <v>3932</v>
      </c>
      <c r="C3995" s="243">
        <v>141.03781874141532</v>
      </c>
    </row>
    <row r="3996" spans="2:3" x14ac:dyDescent="0.45">
      <c r="B3996" s="244">
        <v>3933</v>
      </c>
      <c r="C3996" s="243">
        <v>168.3003352264713</v>
      </c>
    </row>
    <row r="3997" spans="2:3" x14ac:dyDescent="0.45">
      <c r="B3997" s="244">
        <v>3934</v>
      </c>
      <c r="C3997" s="243">
        <v>101.83147650222112</v>
      </c>
    </row>
    <row r="3998" spans="2:3" x14ac:dyDescent="0.45">
      <c r="B3998" s="244">
        <v>3935</v>
      </c>
      <c r="C3998" s="243">
        <v>142.7961731839423</v>
      </c>
    </row>
    <row r="3999" spans="2:3" x14ac:dyDescent="0.45">
      <c r="B3999" s="244">
        <v>3936</v>
      </c>
      <c r="C3999" s="243">
        <v>109.69597302657547</v>
      </c>
    </row>
    <row r="4000" spans="2:3" x14ac:dyDescent="0.45">
      <c r="B4000" s="244">
        <v>3937</v>
      </c>
      <c r="C4000" s="243">
        <v>132.53989371159258</v>
      </c>
    </row>
    <row r="4001" spans="2:3" x14ac:dyDescent="0.45">
      <c r="B4001" s="244">
        <v>3938</v>
      </c>
      <c r="C4001" s="243">
        <v>125.38566954451674</v>
      </c>
    </row>
    <row r="4002" spans="2:3" x14ac:dyDescent="0.45">
      <c r="B4002" s="244">
        <v>3939</v>
      </c>
      <c r="C4002" s="243">
        <v>108.14885624188237</v>
      </c>
    </row>
    <row r="4003" spans="2:3" x14ac:dyDescent="0.45">
      <c r="B4003" s="244">
        <v>3940</v>
      </c>
      <c r="C4003" s="243">
        <v>125.73065241363567</v>
      </c>
    </row>
    <row r="4004" spans="2:3" x14ac:dyDescent="0.45">
      <c r="B4004" s="244">
        <v>3941</v>
      </c>
      <c r="C4004" s="243">
        <v>135.59989298038911</v>
      </c>
    </row>
    <row r="4005" spans="2:3" x14ac:dyDescent="0.45">
      <c r="B4005" s="244">
        <v>3942</v>
      </c>
      <c r="C4005" s="243">
        <v>144.68505883518304</v>
      </c>
    </row>
    <row r="4006" spans="2:3" x14ac:dyDescent="0.45">
      <c r="B4006" s="244">
        <v>3943</v>
      </c>
      <c r="C4006" s="243">
        <v>112.58697796844949</v>
      </c>
    </row>
    <row r="4007" spans="2:3" x14ac:dyDescent="0.45">
      <c r="B4007" s="244">
        <v>3944</v>
      </c>
      <c r="C4007" s="243">
        <v>140.34488631604353</v>
      </c>
    </row>
    <row r="4008" spans="2:3" x14ac:dyDescent="0.45">
      <c r="B4008" s="244">
        <v>3945</v>
      </c>
      <c r="C4008" s="243">
        <v>131.67388243884355</v>
      </c>
    </row>
    <row r="4009" spans="2:3" x14ac:dyDescent="0.45">
      <c r="B4009" s="244">
        <v>3946</v>
      </c>
      <c r="C4009" s="243">
        <v>115.93511931393958</v>
      </c>
    </row>
    <row r="4010" spans="2:3" x14ac:dyDescent="0.45">
      <c r="B4010" s="244">
        <v>3947</v>
      </c>
      <c r="C4010" s="243">
        <v>101.58076212175087</v>
      </c>
    </row>
    <row r="4011" spans="2:3" x14ac:dyDescent="0.45">
      <c r="B4011" s="244">
        <v>3948</v>
      </c>
      <c r="C4011" s="243">
        <v>106.23327105512843</v>
      </c>
    </row>
    <row r="4012" spans="2:3" x14ac:dyDescent="0.45">
      <c r="B4012" s="244">
        <v>3949</v>
      </c>
      <c r="C4012" s="243">
        <v>137.32082205003263</v>
      </c>
    </row>
    <row r="4013" spans="2:3" x14ac:dyDescent="0.45">
      <c r="B4013" s="244">
        <v>3950</v>
      </c>
      <c r="C4013" s="243">
        <v>86.502125751935154</v>
      </c>
    </row>
    <row r="4014" spans="2:3" x14ac:dyDescent="0.45">
      <c r="B4014" s="244">
        <v>3951</v>
      </c>
      <c r="C4014" s="243">
        <v>144.98529551442607</v>
      </c>
    </row>
    <row r="4015" spans="2:3" x14ac:dyDescent="0.45">
      <c r="B4015" s="244">
        <v>3952</v>
      </c>
      <c r="C4015" s="243">
        <v>154.47820136876538</v>
      </c>
    </row>
    <row r="4016" spans="2:3" x14ac:dyDescent="0.45">
      <c r="B4016" s="244">
        <v>3953</v>
      </c>
      <c r="C4016" s="243">
        <v>112.43368076364534</v>
      </c>
    </row>
    <row r="4017" spans="2:3" x14ac:dyDescent="0.45">
      <c r="B4017" s="244">
        <v>3954</v>
      </c>
      <c r="C4017" s="243">
        <v>108.95726786813469</v>
      </c>
    </row>
    <row r="4018" spans="2:3" x14ac:dyDescent="0.45">
      <c r="B4018" s="244">
        <v>3955</v>
      </c>
      <c r="C4018" s="243">
        <v>140.02049776971211</v>
      </c>
    </row>
    <row r="4019" spans="2:3" x14ac:dyDescent="0.45">
      <c r="B4019" s="244">
        <v>3956</v>
      </c>
      <c r="C4019" s="243">
        <v>136.49338580834271</v>
      </c>
    </row>
    <row r="4020" spans="2:3" x14ac:dyDescent="0.45">
      <c r="B4020" s="244">
        <v>3957</v>
      </c>
      <c r="C4020" s="243">
        <v>111.53234377613445</v>
      </c>
    </row>
    <row r="4021" spans="2:3" x14ac:dyDescent="0.45">
      <c r="B4021" s="244">
        <v>3958</v>
      </c>
      <c r="C4021" s="243">
        <v>116.55240468564109</v>
      </c>
    </row>
    <row r="4022" spans="2:3" x14ac:dyDescent="0.45">
      <c r="B4022" s="244">
        <v>3959</v>
      </c>
      <c r="C4022" s="243">
        <v>94.306720549300877</v>
      </c>
    </row>
    <row r="4023" spans="2:3" x14ac:dyDescent="0.45">
      <c r="B4023" s="244">
        <v>3960</v>
      </c>
      <c r="C4023" s="243">
        <v>142.74233954284722</v>
      </c>
    </row>
    <row r="4024" spans="2:3" x14ac:dyDescent="0.45">
      <c r="B4024" s="244">
        <v>3961</v>
      </c>
      <c r="C4024" s="243">
        <v>119.53149439414649</v>
      </c>
    </row>
    <row r="4025" spans="2:3" x14ac:dyDescent="0.45">
      <c r="B4025" s="244">
        <v>3962</v>
      </c>
      <c r="C4025" s="243">
        <v>116.87082590714913</v>
      </c>
    </row>
    <row r="4026" spans="2:3" x14ac:dyDescent="0.45">
      <c r="B4026" s="244">
        <v>3963</v>
      </c>
      <c r="C4026" s="243">
        <v>144.34316975239309</v>
      </c>
    </row>
    <row r="4027" spans="2:3" x14ac:dyDescent="0.45">
      <c r="B4027" s="244">
        <v>3964</v>
      </c>
      <c r="C4027" s="243">
        <v>89.401498102294781</v>
      </c>
    </row>
    <row r="4028" spans="2:3" x14ac:dyDescent="0.45">
      <c r="B4028" s="244">
        <v>3965</v>
      </c>
      <c r="C4028" s="243">
        <v>116.73761488464065</v>
      </c>
    </row>
    <row r="4029" spans="2:3" x14ac:dyDescent="0.45">
      <c r="B4029" s="244">
        <v>3966</v>
      </c>
      <c r="C4029" s="243">
        <v>115.52263110674029</v>
      </c>
    </row>
    <row r="4030" spans="2:3" x14ac:dyDescent="0.45">
      <c r="B4030" s="244">
        <v>3967</v>
      </c>
      <c r="C4030" s="243">
        <v>100.2369336344898</v>
      </c>
    </row>
    <row r="4031" spans="2:3" x14ac:dyDescent="0.45">
      <c r="B4031" s="244">
        <v>3968</v>
      </c>
      <c r="C4031" s="243">
        <v>119.26107915124523</v>
      </c>
    </row>
    <row r="4032" spans="2:3" x14ac:dyDescent="0.45">
      <c r="B4032" s="244">
        <v>3969</v>
      </c>
      <c r="C4032" s="243">
        <v>138.79901128561147</v>
      </c>
    </row>
    <row r="4033" spans="2:3" x14ac:dyDescent="0.45">
      <c r="B4033" s="244">
        <v>3970</v>
      </c>
      <c r="C4033" s="243">
        <v>114.29042954919746</v>
      </c>
    </row>
    <row r="4034" spans="2:3" x14ac:dyDescent="0.45">
      <c r="B4034" s="244">
        <v>3971</v>
      </c>
      <c r="C4034" s="243">
        <v>71.230596285173149</v>
      </c>
    </row>
    <row r="4035" spans="2:3" x14ac:dyDescent="0.45">
      <c r="B4035" s="244">
        <v>3972</v>
      </c>
      <c r="C4035" s="243">
        <v>147.76884762865677</v>
      </c>
    </row>
    <row r="4036" spans="2:3" x14ac:dyDescent="0.45">
      <c r="B4036" s="244">
        <v>3973</v>
      </c>
      <c r="C4036" s="243">
        <v>124.35904360902994</v>
      </c>
    </row>
    <row r="4037" spans="2:3" x14ac:dyDescent="0.45">
      <c r="B4037" s="244">
        <v>3974</v>
      </c>
      <c r="C4037" s="243">
        <v>92.714331504653984</v>
      </c>
    </row>
    <row r="4038" spans="2:3" x14ac:dyDescent="0.45">
      <c r="B4038" s="244">
        <v>3975</v>
      </c>
      <c r="C4038" s="243">
        <v>134.01872956820904</v>
      </c>
    </row>
    <row r="4039" spans="2:3" x14ac:dyDescent="0.45">
      <c r="B4039" s="244">
        <v>3976</v>
      </c>
      <c r="C4039" s="243">
        <v>112.86599020687163</v>
      </c>
    </row>
    <row r="4040" spans="2:3" x14ac:dyDescent="0.45">
      <c r="B4040" s="244">
        <v>3977</v>
      </c>
      <c r="C4040" s="243">
        <v>89.382187897162893</v>
      </c>
    </row>
    <row r="4041" spans="2:3" x14ac:dyDescent="0.45">
      <c r="B4041" s="244">
        <v>3978</v>
      </c>
      <c r="C4041" s="243">
        <v>100.8862920273976</v>
      </c>
    </row>
    <row r="4042" spans="2:3" x14ac:dyDescent="0.45">
      <c r="B4042" s="244">
        <v>3979</v>
      </c>
      <c r="C4042" s="243">
        <v>103.00764630039571</v>
      </c>
    </row>
    <row r="4043" spans="2:3" x14ac:dyDescent="0.45">
      <c r="B4043" s="244">
        <v>3980</v>
      </c>
      <c r="C4043" s="243">
        <v>100.86148618207525</v>
      </c>
    </row>
    <row r="4044" spans="2:3" x14ac:dyDescent="0.45">
      <c r="B4044" s="244">
        <v>3981</v>
      </c>
      <c r="C4044" s="243">
        <v>146.09739380917799</v>
      </c>
    </row>
    <row r="4045" spans="2:3" x14ac:dyDescent="0.45">
      <c r="B4045" s="244">
        <v>3982</v>
      </c>
      <c r="C4045" s="243">
        <v>107.36894472642103</v>
      </c>
    </row>
    <row r="4046" spans="2:3" x14ac:dyDescent="0.45">
      <c r="B4046" s="244">
        <v>3983</v>
      </c>
      <c r="C4046" s="243">
        <v>118.97447968559432</v>
      </c>
    </row>
    <row r="4047" spans="2:3" x14ac:dyDescent="0.45">
      <c r="B4047" s="244">
        <v>3984</v>
      </c>
      <c r="C4047" s="243">
        <v>121.9260338567299</v>
      </c>
    </row>
    <row r="4048" spans="2:3" x14ac:dyDescent="0.45">
      <c r="B4048" s="244">
        <v>3985</v>
      </c>
      <c r="C4048" s="243">
        <v>105.72147699375223</v>
      </c>
    </row>
    <row r="4049" spans="2:3" x14ac:dyDescent="0.45">
      <c r="B4049" s="244">
        <v>3986</v>
      </c>
      <c r="C4049" s="243">
        <v>133.51919001521063</v>
      </c>
    </row>
    <row r="4050" spans="2:3" x14ac:dyDescent="0.45">
      <c r="B4050" s="244">
        <v>3987</v>
      </c>
      <c r="C4050" s="243">
        <v>97.387044806130689</v>
      </c>
    </row>
    <row r="4051" spans="2:3" x14ac:dyDescent="0.45">
      <c r="B4051" s="244">
        <v>3988</v>
      </c>
      <c r="C4051" s="243">
        <v>119.85127656713162</v>
      </c>
    </row>
    <row r="4052" spans="2:3" x14ac:dyDescent="0.45">
      <c r="B4052" s="244">
        <v>3989</v>
      </c>
      <c r="C4052" s="243">
        <v>63.515011112660943</v>
      </c>
    </row>
    <row r="4053" spans="2:3" x14ac:dyDescent="0.45">
      <c r="B4053" s="244">
        <v>3990</v>
      </c>
      <c r="C4053" s="243">
        <v>104.53098497721537</v>
      </c>
    </row>
    <row r="4054" spans="2:3" x14ac:dyDescent="0.45">
      <c r="B4054" s="244">
        <v>3991</v>
      </c>
      <c r="C4054" s="243">
        <v>123.36043409704358</v>
      </c>
    </row>
    <row r="4055" spans="2:3" x14ac:dyDescent="0.45">
      <c r="B4055" s="244">
        <v>3992</v>
      </c>
      <c r="C4055" s="243">
        <v>118.12054203127926</v>
      </c>
    </row>
    <row r="4056" spans="2:3" x14ac:dyDescent="0.45">
      <c r="B4056" s="244">
        <v>3993</v>
      </c>
      <c r="C4056" s="243">
        <v>77.319191713086781</v>
      </c>
    </row>
    <row r="4057" spans="2:3" x14ac:dyDescent="0.45">
      <c r="B4057" s="244">
        <v>3994</v>
      </c>
      <c r="C4057" s="243">
        <v>122.05369267735244</v>
      </c>
    </row>
    <row r="4058" spans="2:3" x14ac:dyDescent="0.45">
      <c r="B4058" s="244">
        <v>3995</v>
      </c>
      <c r="C4058" s="243">
        <v>158.78391031064604</v>
      </c>
    </row>
    <row r="4059" spans="2:3" x14ac:dyDescent="0.45">
      <c r="B4059" s="244">
        <v>3996</v>
      </c>
      <c r="C4059" s="243">
        <v>91.031446247178394</v>
      </c>
    </row>
    <row r="4060" spans="2:3" x14ac:dyDescent="0.45">
      <c r="B4060" s="244">
        <v>3997</v>
      </c>
      <c r="C4060" s="243">
        <v>108.98170478479578</v>
      </c>
    </row>
    <row r="4061" spans="2:3" x14ac:dyDescent="0.45">
      <c r="B4061" s="244">
        <v>3998</v>
      </c>
      <c r="C4061" s="243">
        <v>136.53537319860777</v>
      </c>
    </row>
    <row r="4062" spans="2:3" x14ac:dyDescent="0.45">
      <c r="B4062" s="244">
        <v>3999</v>
      </c>
      <c r="C4062" s="243">
        <v>122.39306905555073</v>
      </c>
    </row>
    <row r="4063" spans="2:3" x14ac:dyDescent="0.45">
      <c r="B4063" s="244">
        <v>4000</v>
      </c>
      <c r="C4063" s="243">
        <v>162.46537856853809</v>
      </c>
    </row>
    <row r="4064" spans="2:3" x14ac:dyDescent="0.45">
      <c r="B4064" s="244">
        <v>4001</v>
      </c>
      <c r="C4064" s="243">
        <v>95.179424673493116</v>
      </c>
    </row>
    <row r="4065" spans="2:3" x14ac:dyDescent="0.45">
      <c r="B4065" s="244">
        <v>4002</v>
      </c>
      <c r="C4065" s="243">
        <v>133.56819855536446</v>
      </c>
    </row>
    <row r="4066" spans="2:3" x14ac:dyDescent="0.45">
      <c r="B4066" s="244">
        <v>4003</v>
      </c>
      <c r="C4066" s="243">
        <v>98.42690390852394</v>
      </c>
    </row>
    <row r="4067" spans="2:3" x14ac:dyDescent="0.45">
      <c r="B4067" s="244">
        <v>4004</v>
      </c>
      <c r="C4067" s="243">
        <v>102.99779434930645</v>
      </c>
    </row>
    <row r="4068" spans="2:3" x14ac:dyDescent="0.45">
      <c r="B4068" s="244">
        <v>4005</v>
      </c>
      <c r="C4068" s="243">
        <v>121.58152397384927</v>
      </c>
    </row>
    <row r="4069" spans="2:3" x14ac:dyDescent="0.45">
      <c r="B4069" s="244">
        <v>4006</v>
      </c>
      <c r="C4069" s="243">
        <v>136.57198933050441</v>
      </c>
    </row>
    <row r="4070" spans="2:3" x14ac:dyDescent="0.45">
      <c r="B4070" s="244">
        <v>4007</v>
      </c>
      <c r="C4070" s="243">
        <v>119.05169210386759</v>
      </c>
    </row>
    <row r="4071" spans="2:3" x14ac:dyDescent="0.45">
      <c r="B4071" s="244">
        <v>4008</v>
      </c>
      <c r="C4071" s="243">
        <v>97.690999045252269</v>
      </c>
    </row>
    <row r="4072" spans="2:3" x14ac:dyDescent="0.45">
      <c r="B4072" s="244">
        <v>4009</v>
      </c>
      <c r="C4072" s="243">
        <v>131.96898515785225</v>
      </c>
    </row>
    <row r="4073" spans="2:3" x14ac:dyDescent="0.45">
      <c r="B4073" s="244">
        <v>4010</v>
      </c>
      <c r="C4073" s="243">
        <v>104.79566947403417</v>
      </c>
    </row>
    <row r="4074" spans="2:3" x14ac:dyDescent="0.45">
      <c r="B4074" s="244">
        <v>4011</v>
      </c>
      <c r="C4074" s="243">
        <v>110.30109657266837</v>
      </c>
    </row>
    <row r="4075" spans="2:3" x14ac:dyDescent="0.45">
      <c r="B4075" s="244">
        <v>4012</v>
      </c>
      <c r="C4075" s="243">
        <v>136.96540322507261</v>
      </c>
    </row>
    <row r="4076" spans="2:3" x14ac:dyDescent="0.45">
      <c r="B4076" s="244">
        <v>4013</v>
      </c>
      <c r="C4076" s="243">
        <v>109.24697595774808</v>
      </c>
    </row>
    <row r="4077" spans="2:3" x14ac:dyDescent="0.45">
      <c r="B4077" s="244">
        <v>4014</v>
      </c>
      <c r="C4077" s="243">
        <v>132.75866948042312</v>
      </c>
    </row>
    <row r="4078" spans="2:3" x14ac:dyDescent="0.45">
      <c r="B4078" s="244">
        <v>4015</v>
      </c>
      <c r="C4078" s="243">
        <v>145.46635747692508</v>
      </c>
    </row>
    <row r="4079" spans="2:3" x14ac:dyDescent="0.45">
      <c r="B4079" s="244">
        <v>4016</v>
      </c>
      <c r="C4079" s="243">
        <v>98.538446699344533</v>
      </c>
    </row>
    <row r="4080" spans="2:3" x14ac:dyDescent="0.45">
      <c r="B4080" s="244">
        <v>4017</v>
      </c>
      <c r="C4080" s="243">
        <v>128.17680097184896</v>
      </c>
    </row>
    <row r="4081" spans="2:3" x14ac:dyDescent="0.45">
      <c r="B4081" s="244">
        <v>4018</v>
      </c>
      <c r="C4081" s="243">
        <v>138.60849007451213</v>
      </c>
    </row>
    <row r="4082" spans="2:3" x14ac:dyDescent="0.45">
      <c r="B4082" s="244">
        <v>4019</v>
      </c>
      <c r="C4082" s="243">
        <v>144.23174611302031</v>
      </c>
    </row>
    <row r="4083" spans="2:3" x14ac:dyDescent="0.45">
      <c r="B4083" s="244">
        <v>4020</v>
      </c>
      <c r="C4083" s="243">
        <v>138.82192594388755</v>
      </c>
    </row>
    <row r="4084" spans="2:3" x14ac:dyDescent="0.45">
      <c r="B4084" s="244">
        <v>4021</v>
      </c>
      <c r="C4084" s="243">
        <v>136.53103577318757</v>
      </c>
    </row>
    <row r="4085" spans="2:3" x14ac:dyDescent="0.45">
      <c r="B4085" s="244">
        <v>4022</v>
      </c>
      <c r="C4085" s="243">
        <v>105.51830767297213</v>
      </c>
    </row>
    <row r="4086" spans="2:3" x14ac:dyDescent="0.45">
      <c r="B4086" s="244">
        <v>4023</v>
      </c>
      <c r="C4086" s="243">
        <v>83.666290600208285</v>
      </c>
    </row>
    <row r="4087" spans="2:3" x14ac:dyDescent="0.45">
      <c r="B4087" s="244">
        <v>4024</v>
      </c>
      <c r="C4087" s="243">
        <v>107.74088670966226</v>
      </c>
    </row>
    <row r="4088" spans="2:3" x14ac:dyDescent="0.45">
      <c r="B4088" s="244">
        <v>4025</v>
      </c>
      <c r="C4088" s="243">
        <v>129.54789090648907</v>
      </c>
    </row>
    <row r="4089" spans="2:3" x14ac:dyDescent="0.45">
      <c r="B4089" s="244">
        <v>4026</v>
      </c>
      <c r="C4089" s="243">
        <v>124.9944940187458</v>
      </c>
    </row>
    <row r="4090" spans="2:3" x14ac:dyDescent="0.45">
      <c r="B4090" s="244">
        <v>4027</v>
      </c>
      <c r="C4090" s="243">
        <v>130.68274268408578</v>
      </c>
    </row>
    <row r="4091" spans="2:3" x14ac:dyDescent="0.45">
      <c r="B4091" s="244">
        <v>4028</v>
      </c>
      <c r="C4091" s="243">
        <v>122.00395798629221</v>
      </c>
    </row>
    <row r="4092" spans="2:3" x14ac:dyDescent="0.45">
      <c r="B4092" s="244">
        <v>4029</v>
      </c>
      <c r="C4092" s="243">
        <v>160.16316446474116</v>
      </c>
    </row>
    <row r="4093" spans="2:3" x14ac:dyDescent="0.45">
      <c r="B4093" s="244">
        <v>4030</v>
      </c>
      <c r="C4093" s="243">
        <v>134.09406315201321</v>
      </c>
    </row>
    <row r="4094" spans="2:3" x14ac:dyDescent="0.45">
      <c r="B4094" s="244">
        <v>4031</v>
      </c>
      <c r="C4094" s="243">
        <v>135.94174378531</v>
      </c>
    </row>
    <row r="4095" spans="2:3" x14ac:dyDescent="0.45">
      <c r="B4095" s="244">
        <v>4032</v>
      </c>
      <c r="C4095" s="243">
        <v>82.176622825828659</v>
      </c>
    </row>
    <row r="4096" spans="2:3" x14ac:dyDescent="0.45">
      <c r="B4096" s="244">
        <v>4033</v>
      </c>
      <c r="C4096" s="243">
        <v>113.26820490418741</v>
      </c>
    </row>
    <row r="4097" spans="2:3" x14ac:dyDescent="0.45">
      <c r="B4097" s="244">
        <v>4034</v>
      </c>
      <c r="C4097" s="243">
        <v>111.76290664893119</v>
      </c>
    </row>
    <row r="4098" spans="2:3" x14ac:dyDescent="0.45">
      <c r="B4098" s="244">
        <v>4035</v>
      </c>
      <c r="C4098" s="243">
        <v>95.437286839770195</v>
      </c>
    </row>
    <row r="4099" spans="2:3" x14ac:dyDescent="0.45">
      <c r="B4099" s="244">
        <v>4036</v>
      </c>
      <c r="C4099" s="243">
        <v>145.43681497441708</v>
      </c>
    </row>
    <row r="4100" spans="2:3" x14ac:dyDescent="0.45">
      <c r="B4100" s="244">
        <v>4037</v>
      </c>
      <c r="C4100" s="243">
        <v>107.03988710785671</v>
      </c>
    </row>
    <row r="4101" spans="2:3" x14ac:dyDescent="0.45">
      <c r="B4101" s="244">
        <v>4038</v>
      </c>
      <c r="C4101" s="243">
        <v>123.99067043793062</v>
      </c>
    </row>
    <row r="4102" spans="2:3" x14ac:dyDescent="0.45">
      <c r="B4102" s="244">
        <v>4039</v>
      </c>
      <c r="C4102" s="243">
        <v>134.31495051912231</v>
      </c>
    </row>
    <row r="4103" spans="2:3" x14ac:dyDescent="0.45">
      <c r="B4103" s="244">
        <v>4040</v>
      </c>
      <c r="C4103" s="243">
        <v>133.72303429875538</v>
      </c>
    </row>
    <row r="4104" spans="2:3" x14ac:dyDescent="0.45">
      <c r="B4104" s="244">
        <v>4041</v>
      </c>
      <c r="C4104" s="243">
        <v>103.49241625261149</v>
      </c>
    </row>
    <row r="4105" spans="2:3" x14ac:dyDescent="0.45">
      <c r="B4105" s="244">
        <v>4042</v>
      </c>
      <c r="C4105" s="243">
        <v>121.79058224994907</v>
      </c>
    </row>
    <row r="4106" spans="2:3" x14ac:dyDescent="0.45">
      <c r="B4106" s="244">
        <v>4043</v>
      </c>
      <c r="C4106" s="243">
        <v>134.57016016505054</v>
      </c>
    </row>
    <row r="4107" spans="2:3" x14ac:dyDescent="0.45">
      <c r="B4107" s="244">
        <v>4044</v>
      </c>
      <c r="C4107" s="243">
        <v>152.79390945705484</v>
      </c>
    </row>
    <row r="4108" spans="2:3" x14ac:dyDescent="0.45">
      <c r="B4108" s="244">
        <v>4045</v>
      </c>
      <c r="C4108" s="243">
        <v>117.001148759635</v>
      </c>
    </row>
    <row r="4109" spans="2:3" x14ac:dyDescent="0.45">
      <c r="B4109" s="244">
        <v>4046</v>
      </c>
      <c r="C4109" s="243">
        <v>106.1449086348393</v>
      </c>
    </row>
    <row r="4110" spans="2:3" x14ac:dyDescent="0.45">
      <c r="B4110" s="244">
        <v>4047</v>
      </c>
      <c r="C4110" s="243">
        <v>96.697592515638661</v>
      </c>
    </row>
    <row r="4111" spans="2:3" x14ac:dyDescent="0.45">
      <c r="B4111" s="244">
        <v>4048</v>
      </c>
      <c r="C4111" s="243">
        <v>68.667124916621844</v>
      </c>
    </row>
    <row r="4112" spans="2:3" x14ac:dyDescent="0.45">
      <c r="B4112" s="244">
        <v>4049</v>
      </c>
      <c r="C4112" s="243">
        <v>136.29601466314526</v>
      </c>
    </row>
    <row r="4113" spans="2:3" x14ac:dyDescent="0.45">
      <c r="B4113" s="244">
        <v>4050</v>
      </c>
      <c r="C4113" s="243">
        <v>147.48908800988625</v>
      </c>
    </row>
    <row r="4114" spans="2:3" x14ac:dyDescent="0.45">
      <c r="B4114" s="244">
        <v>4051</v>
      </c>
      <c r="C4114" s="243">
        <v>86.04927933411355</v>
      </c>
    </row>
    <row r="4115" spans="2:3" x14ac:dyDescent="0.45">
      <c r="B4115" s="244">
        <v>4052</v>
      </c>
      <c r="C4115" s="243">
        <v>134.98597684745232</v>
      </c>
    </row>
    <row r="4116" spans="2:3" x14ac:dyDescent="0.45">
      <c r="B4116" s="244">
        <v>4053</v>
      </c>
      <c r="C4116" s="243">
        <v>110.77059450632868</v>
      </c>
    </row>
    <row r="4117" spans="2:3" x14ac:dyDescent="0.45">
      <c r="B4117" s="244">
        <v>4054</v>
      </c>
      <c r="C4117" s="243">
        <v>135.09454297590958</v>
      </c>
    </row>
    <row r="4118" spans="2:3" x14ac:dyDescent="0.45">
      <c r="B4118" s="244">
        <v>4055</v>
      </c>
      <c r="C4118" s="243">
        <v>137.8679384650585</v>
      </c>
    </row>
    <row r="4119" spans="2:3" x14ac:dyDescent="0.45">
      <c r="B4119" s="244">
        <v>4056</v>
      </c>
      <c r="C4119" s="243">
        <v>128.62713249025509</v>
      </c>
    </row>
    <row r="4120" spans="2:3" x14ac:dyDescent="0.45">
      <c r="B4120" s="244">
        <v>4057</v>
      </c>
      <c r="C4120" s="243">
        <v>110.66574956603789</v>
      </c>
    </row>
    <row r="4121" spans="2:3" x14ac:dyDescent="0.45">
      <c r="B4121" s="244">
        <v>4058</v>
      </c>
      <c r="C4121" s="243">
        <v>118.4954483747203</v>
      </c>
    </row>
    <row r="4122" spans="2:3" x14ac:dyDescent="0.45">
      <c r="B4122" s="244">
        <v>4059</v>
      </c>
      <c r="C4122" s="243">
        <v>97.082613392232474</v>
      </c>
    </row>
    <row r="4123" spans="2:3" x14ac:dyDescent="0.45">
      <c r="B4123" s="244">
        <v>4060</v>
      </c>
      <c r="C4123" s="243">
        <v>89.296350820592323</v>
      </c>
    </row>
    <row r="4124" spans="2:3" x14ac:dyDescent="0.45">
      <c r="B4124" s="244">
        <v>4061</v>
      </c>
      <c r="C4124" s="243">
        <v>110.1539836195462</v>
      </c>
    </row>
    <row r="4125" spans="2:3" x14ac:dyDescent="0.45">
      <c r="B4125" s="244">
        <v>4062</v>
      </c>
      <c r="C4125" s="243">
        <v>134.32468407396394</v>
      </c>
    </row>
    <row r="4126" spans="2:3" x14ac:dyDescent="0.45">
      <c r="B4126" s="244">
        <v>4063</v>
      </c>
      <c r="C4126" s="243">
        <v>79.482542761508157</v>
      </c>
    </row>
    <row r="4127" spans="2:3" x14ac:dyDescent="0.45">
      <c r="B4127" s="244">
        <v>4064</v>
      </c>
      <c r="C4127" s="243">
        <v>81.286188094888288</v>
      </c>
    </row>
    <row r="4128" spans="2:3" x14ac:dyDescent="0.45">
      <c r="B4128" s="244">
        <v>4065</v>
      </c>
      <c r="C4128" s="243">
        <v>156.56932031260766</v>
      </c>
    </row>
    <row r="4129" spans="2:3" x14ac:dyDescent="0.45">
      <c r="B4129" s="244">
        <v>4066</v>
      </c>
      <c r="C4129" s="243">
        <v>150.80708226067372</v>
      </c>
    </row>
    <row r="4130" spans="2:3" x14ac:dyDescent="0.45">
      <c r="B4130" s="244">
        <v>4067</v>
      </c>
      <c r="C4130" s="243">
        <v>112.27494507322611</v>
      </c>
    </row>
    <row r="4131" spans="2:3" x14ac:dyDescent="0.45">
      <c r="B4131" s="244">
        <v>4068</v>
      </c>
      <c r="C4131" s="243">
        <v>113.30857724669384</v>
      </c>
    </row>
    <row r="4132" spans="2:3" x14ac:dyDescent="0.45">
      <c r="B4132" s="244">
        <v>4069</v>
      </c>
      <c r="C4132" s="243">
        <v>131.55681026240433</v>
      </c>
    </row>
    <row r="4133" spans="2:3" x14ac:dyDescent="0.45">
      <c r="B4133" s="244">
        <v>4070</v>
      </c>
      <c r="C4133" s="243">
        <v>123.01504996376107</v>
      </c>
    </row>
    <row r="4134" spans="2:3" x14ac:dyDescent="0.45">
      <c r="B4134" s="244">
        <v>4071</v>
      </c>
      <c r="C4134" s="243">
        <v>155.31369645714832</v>
      </c>
    </row>
    <row r="4135" spans="2:3" x14ac:dyDescent="0.45">
      <c r="B4135" s="244">
        <v>4072</v>
      </c>
      <c r="C4135" s="243">
        <v>100.19610567084838</v>
      </c>
    </row>
    <row r="4136" spans="2:3" x14ac:dyDescent="0.45">
      <c r="B4136" s="244">
        <v>4073</v>
      </c>
      <c r="C4136" s="243">
        <v>154.53496592174434</v>
      </c>
    </row>
    <row r="4137" spans="2:3" x14ac:dyDescent="0.45">
      <c r="B4137" s="244">
        <v>4074</v>
      </c>
      <c r="C4137" s="243">
        <v>116.25954108133222</v>
      </c>
    </row>
    <row r="4138" spans="2:3" x14ac:dyDescent="0.45">
      <c r="B4138" s="244">
        <v>4075</v>
      </c>
      <c r="C4138" s="243">
        <v>168.82594319466352</v>
      </c>
    </row>
    <row r="4139" spans="2:3" x14ac:dyDescent="0.45">
      <c r="B4139" s="244">
        <v>4076</v>
      </c>
      <c r="C4139" s="243">
        <v>100.06208925602294</v>
      </c>
    </row>
    <row r="4140" spans="2:3" x14ac:dyDescent="0.45">
      <c r="B4140" s="244">
        <v>4077</v>
      </c>
      <c r="C4140" s="243">
        <v>118.28038452360248</v>
      </c>
    </row>
    <row r="4141" spans="2:3" x14ac:dyDescent="0.45">
      <c r="B4141" s="244">
        <v>4078</v>
      </c>
      <c r="C4141" s="243">
        <v>110.12788805708853</v>
      </c>
    </row>
    <row r="4142" spans="2:3" x14ac:dyDescent="0.45">
      <c r="B4142" s="244">
        <v>4079</v>
      </c>
      <c r="C4142" s="243">
        <v>111.37516673061258</v>
      </c>
    </row>
    <row r="4143" spans="2:3" x14ac:dyDescent="0.45">
      <c r="B4143" s="244">
        <v>4080</v>
      </c>
      <c r="C4143" s="243">
        <v>160.62486296456706</v>
      </c>
    </row>
    <row r="4144" spans="2:3" x14ac:dyDescent="0.45">
      <c r="B4144" s="244">
        <v>4081</v>
      </c>
      <c r="C4144" s="243">
        <v>96.071186281211681</v>
      </c>
    </row>
    <row r="4145" spans="2:3" x14ac:dyDescent="0.45">
      <c r="B4145" s="244">
        <v>4082</v>
      </c>
      <c r="C4145" s="243">
        <v>100.32745208932765</v>
      </c>
    </row>
    <row r="4146" spans="2:3" x14ac:dyDescent="0.45">
      <c r="B4146" s="244">
        <v>4083</v>
      </c>
      <c r="C4146" s="243">
        <v>81.75823370617681</v>
      </c>
    </row>
    <row r="4147" spans="2:3" x14ac:dyDescent="0.45">
      <c r="B4147" s="244">
        <v>4084</v>
      </c>
      <c r="C4147" s="243">
        <v>133.30717040305865</v>
      </c>
    </row>
    <row r="4148" spans="2:3" x14ac:dyDescent="0.45">
      <c r="B4148" s="244">
        <v>4085</v>
      </c>
      <c r="C4148" s="243">
        <v>129.51823701883774</v>
      </c>
    </row>
    <row r="4149" spans="2:3" x14ac:dyDescent="0.45">
      <c r="B4149" s="244">
        <v>4086</v>
      </c>
      <c r="C4149" s="243">
        <v>103.84739282200202</v>
      </c>
    </row>
    <row r="4150" spans="2:3" x14ac:dyDescent="0.45">
      <c r="B4150" s="244">
        <v>4087</v>
      </c>
      <c r="C4150" s="243">
        <v>142.77610401309633</v>
      </c>
    </row>
    <row r="4151" spans="2:3" x14ac:dyDescent="0.45">
      <c r="B4151" s="244">
        <v>4088</v>
      </c>
      <c r="C4151" s="243">
        <v>130.85725739993435</v>
      </c>
    </row>
    <row r="4152" spans="2:3" x14ac:dyDescent="0.45">
      <c r="B4152" s="244">
        <v>4089</v>
      </c>
      <c r="C4152" s="243">
        <v>104.37572322936535</v>
      </c>
    </row>
    <row r="4153" spans="2:3" x14ac:dyDescent="0.45">
      <c r="B4153" s="244">
        <v>4090</v>
      </c>
      <c r="C4153" s="243">
        <v>134.0132241153438</v>
      </c>
    </row>
    <row r="4154" spans="2:3" x14ac:dyDescent="0.45">
      <c r="B4154" s="244">
        <v>4091</v>
      </c>
      <c r="C4154" s="243">
        <v>97.671440766489567</v>
      </c>
    </row>
    <row r="4155" spans="2:3" x14ac:dyDescent="0.45">
      <c r="B4155" s="244">
        <v>4092</v>
      </c>
      <c r="C4155" s="243">
        <v>116.26768112457809</v>
      </c>
    </row>
    <row r="4156" spans="2:3" x14ac:dyDescent="0.45">
      <c r="B4156" s="244">
        <v>4093</v>
      </c>
      <c r="C4156" s="243">
        <v>143.94129813265474</v>
      </c>
    </row>
    <row r="4157" spans="2:3" x14ac:dyDescent="0.45">
      <c r="B4157" s="244">
        <v>4094</v>
      </c>
      <c r="C4157" s="243">
        <v>111.46976847538433</v>
      </c>
    </row>
    <row r="4158" spans="2:3" x14ac:dyDescent="0.45">
      <c r="B4158" s="244">
        <v>4095</v>
      </c>
      <c r="C4158" s="243">
        <v>132.26675727501075</v>
      </c>
    </row>
    <row r="4159" spans="2:3" x14ac:dyDescent="0.45">
      <c r="B4159" s="244">
        <v>4096</v>
      </c>
      <c r="C4159" s="243">
        <v>66.364179377368657</v>
      </c>
    </row>
    <row r="4160" spans="2:3" x14ac:dyDescent="0.45">
      <c r="B4160" s="244">
        <v>4097</v>
      </c>
      <c r="C4160" s="243">
        <v>135.54479003157167</v>
      </c>
    </row>
    <row r="4161" spans="2:3" x14ac:dyDescent="0.45">
      <c r="B4161" s="244">
        <v>4098</v>
      </c>
      <c r="C4161" s="243">
        <v>146.43523908882847</v>
      </c>
    </row>
    <row r="4162" spans="2:3" x14ac:dyDescent="0.45">
      <c r="B4162" s="244">
        <v>4099</v>
      </c>
      <c r="C4162" s="243">
        <v>142.95196045728056</v>
      </c>
    </row>
    <row r="4163" spans="2:3" x14ac:dyDescent="0.45">
      <c r="B4163" s="244">
        <v>4100</v>
      </c>
      <c r="C4163" s="243">
        <v>138.46814438439733</v>
      </c>
    </row>
    <row r="4164" spans="2:3" x14ac:dyDescent="0.45">
      <c r="B4164" s="244">
        <v>4101</v>
      </c>
      <c r="C4164" s="243">
        <v>125.33871794173906</v>
      </c>
    </row>
    <row r="4165" spans="2:3" x14ac:dyDescent="0.45">
      <c r="B4165" s="244">
        <v>4102</v>
      </c>
      <c r="C4165" s="243">
        <v>130.12645479162981</v>
      </c>
    </row>
    <row r="4166" spans="2:3" x14ac:dyDescent="0.45">
      <c r="B4166" s="244">
        <v>4103</v>
      </c>
      <c r="C4166" s="243">
        <v>163.33816888017012</v>
      </c>
    </row>
    <row r="4167" spans="2:3" x14ac:dyDescent="0.45">
      <c r="B4167" s="244">
        <v>4104</v>
      </c>
      <c r="C4167" s="243">
        <v>141.09643569173625</v>
      </c>
    </row>
    <row r="4168" spans="2:3" x14ac:dyDescent="0.45">
      <c r="B4168" s="244">
        <v>4105</v>
      </c>
      <c r="C4168" s="243">
        <v>118.30281500099977</v>
      </c>
    </row>
    <row r="4169" spans="2:3" x14ac:dyDescent="0.45">
      <c r="B4169" s="244">
        <v>4106</v>
      </c>
      <c r="C4169" s="243">
        <v>150.15281938634828</v>
      </c>
    </row>
    <row r="4170" spans="2:3" x14ac:dyDescent="0.45">
      <c r="B4170" s="244">
        <v>4107</v>
      </c>
      <c r="C4170" s="243">
        <v>103.14453674975849</v>
      </c>
    </row>
    <row r="4171" spans="2:3" x14ac:dyDescent="0.45">
      <c r="B4171" s="244">
        <v>4108</v>
      </c>
      <c r="C4171" s="243">
        <v>167.23088211667056</v>
      </c>
    </row>
    <row r="4172" spans="2:3" x14ac:dyDescent="0.45">
      <c r="B4172" s="244">
        <v>4109</v>
      </c>
      <c r="C4172" s="243">
        <v>102.65917931592534</v>
      </c>
    </row>
    <row r="4173" spans="2:3" x14ac:dyDescent="0.45">
      <c r="B4173" s="244">
        <v>4110</v>
      </c>
      <c r="C4173" s="243">
        <v>140.56948405824073</v>
      </c>
    </row>
    <row r="4174" spans="2:3" x14ac:dyDescent="0.45">
      <c r="B4174" s="244">
        <v>4111</v>
      </c>
      <c r="C4174" s="243">
        <v>127.17943513578045</v>
      </c>
    </row>
    <row r="4175" spans="2:3" x14ac:dyDescent="0.45">
      <c r="B4175" s="244">
        <v>4112</v>
      </c>
      <c r="C4175" s="243">
        <v>117.52491352129199</v>
      </c>
    </row>
    <row r="4176" spans="2:3" x14ac:dyDescent="0.45">
      <c r="B4176" s="244">
        <v>4113</v>
      </c>
      <c r="C4176" s="243">
        <v>94.140029279298687</v>
      </c>
    </row>
    <row r="4177" spans="2:3" x14ac:dyDescent="0.45">
      <c r="B4177" s="244">
        <v>4114</v>
      </c>
      <c r="C4177" s="243">
        <v>130.35577057834121</v>
      </c>
    </row>
    <row r="4178" spans="2:3" x14ac:dyDescent="0.45">
      <c r="B4178" s="244">
        <v>4115</v>
      </c>
      <c r="C4178" s="243">
        <v>74.85830213372364</v>
      </c>
    </row>
    <row r="4179" spans="2:3" x14ac:dyDescent="0.45">
      <c r="B4179" s="244">
        <v>4116</v>
      </c>
      <c r="C4179" s="243">
        <v>97.118479682738496</v>
      </c>
    </row>
    <row r="4180" spans="2:3" x14ac:dyDescent="0.45">
      <c r="B4180" s="244">
        <v>4117</v>
      </c>
      <c r="C4180" s="243">
        <v>142.6351958833537</v>
      </c>
    </row>
    <row r="4181" spans="2:3" x14ac:dyDescent="0.45">
      <c r="B4181" s="244">
        <v>4118</v>
      </c>
      <c r="C4181" s="243">
        <v>129.41893576742186</v>
      </c>
    </row>
    <row r="4182" spans="2:3" x14ac:dyDescent="0.45">
      <c r="B4182" s="244">
        <v>4119</v>
      </c>
      <c r="C4182" s="243">
        <v>103.46306219839119</v>
      </c>
    </row>
    <row r="4183" spans="2:3" x14ac:dyDescent="0.45">
      <c r="B4183" s="244">
        <v>4120</v>
      </c>
      <c r="C4183" s="243">
        <v>115.52092687824907</v>
      </c>
    </row>
    <row r="4184" spans="2:3" x14ac:dyDescent="0.45">
      <c r="B4184" s="244">
        <v>4121</v>
      </c>
      <c r="C4184" s="243">
        <v>52.513011973831823</v>
      </c>
    </row>
    <row r="4185" spans="2:3" x14ac:dyDescent="0.45">
      <c r="B4185" s="244">
        <v>4122</v>
      </c>
      <c r="C4185" s="243">
        <v>97.414746141156968</v>
      </c>
    </row>
    <row r="4186" spans="2:3" x14ac:dyDescent="0.45">
      <c r="B4186" s="244">
        <v>4123</v>
      </c>
      <c r="C4186" s="243">
        <v>98.508163322091519</v>
      </c>
    </row>
    <row r="4187" spans="2:3" x14ac:dyDescent="0.45">
      <c r="B4187" s="244">
        <v>4124</v>
      </c>
      <c r="C4187" s="243">
        <v>106.01388219573651</v>
      </c>
    </row>
    <row r="4188" spans="2:3" x14ac:dyDescent="0.45">
      <c r="B4188" s="244">
        <v>4125</v>
      </c>
      <c r="C4188" s="243">
        <v>100.77633547885129</v>
      </c>
    </row>
    <row r="4189" spans="2:3" x14ac:dyDescent="0.45">
      <c r="B4189" s="244">
        <v>4126</v>
      </c>
      <c r="C4189" s="243">
        <v>75.924882887464477</v>
      </c>
    </row>
    <row r="4190" spans="2:3" x14ac:dyDescent="0.45">
      <c r="B4190" s="244">
        <v>4127</v>
      </c>
      <c r="C4190" s="243">
        <v>92.684366297206893</v>
      </c>
    </row>
    <row r="4191" spans="2:3" x14ac:dyDescent="0.45">
      <c r="B4191" s="244">
        <v>4128</v>
      </c>
      <c r="C4191" s="243">
        <v>104.64180914810362</v>
      </c>
    </row>
    <row r="4192" spans="2:3" x14ac:dyDescent="0.45">
      <c r="B4192" s="244">
        <v>4129</v>
      </c>
      <c r="C4192" s="243">
        <v>166.02066821866737</v>
      </c>
    </row>
    <row r="4193" spans="2:3" x14ac:dyDescent="0.45">
      <c r="B4193" s="244">
        <v>4130</v>
      </c>
      <c r="C4193" s="243">
        <v>128.46914590672554</v>
      </c>
    </row>
    <row r="4194" spans="2:3" x14ac:dyDescent="0.45">
      <c r="B4194" s="244">
        <v>4131</v>
      </c>
      <c r="C4194" s="243">
        <v>126.23925604533308</v>
      </c>
    </row>
    <row r="4195" spans="2:3" x14ac:dyDescent="0.45">
      <c r="B4195" s="244">
        <v>4132</v>
      </c>
      <c r="C4195" s="243">
        <v>97.662367809832659</v>
      </c>
    </row>
    <row r="4196" spans="2:3" x14ac:dyDescent="0.45">
      <c r="B4196" s="244">
        <v>4133</v>
      </c>
      <c r="C4196" s="243">
        <v>108.01803543737</v>
      </c>
    </row>
    <row r="4197" spans="2:3" x14ac:dyDescent="0.45">
      <c r="B4197" s="244">
        <v>4134</v>
      </c>
      <c r="C4197" s="243">
        <v>94.400153259902723</v>
      </c>
    </row>
    <row r="4198" spans="2:3" x14ac:dyDescent="0.45">
      <c r="B4198" s="244">
        <v>4135</v>
      </c>
      <c r="C4198" s="243">
        <v>84.044683984178079</v>
      </c>
    </row>
    <row r="4199" spans="2:3" x14ac:dyDescent="0.45">
      <c r="B4199" s="244">
        <v>4136</v>
      </c>
      <c r="C4199" s="243">
        <v>108.31938279394363</v>
      </c>
    </row>
    <row r="4200" spans="2:3" x14ac:dyDescent="0.45">
      <c r="B4200" s="244">
        <v>4137</v>
      </c>
      <c r="C4200" s="243">
        <v>101.59185483632511</v>
      </c>
    </row>
    <row r="4201" spans="2:3" x14ac:dyDescent="0.45">
      <c r="B4201" s="244">
        <v>4138</v>
      </c>
      <c r="C4201" s="243">
        <v>148.17916355708371</v>
      </c>
    </row>
    <row r="4202" spans="2:3" x14ac:dyDescent="0.45">
      <c r="B4202" s="244">
        <v>4139</v>
      </c>
      <c r="C4202" s="243">
        <v>182.45570851360327</v>
      </c>
    </row>
    <row r="4203" spans="2:3" x14ac:dyDescent="0.45">
      <c r="B4203" s="244">
        <v>4140</v>
      </c>
      <c r="C4203" s="243">
        <v>112.3671556040709</v>
      </c>
    </row>
    <row r="4204" spans="2:3" x14ac:dyDescent="0.45">
      <c r="B4204" s="244">
        <v>4141</v>
      </c>
      <c r="C4204" s="243">
        <v>139.56690116632774</v>
      </c>
    </row>
    <row r="4205" spans="2:3" x14ac:dyDescent="0.45">
      <c r="B4205" s="244">
        <v>4142</v>
      </c>
      <c r="C4205" s="243">
        <v>133.76889004953324</v>
      </c>
    </row>
    <row r="4206" spans="2:3" x14ac:dyDescent="0.45">
      <c r="B4206" s="244">
        <v>4143</v>
      </c>
      <c r="C4206" s="243">
        <v>136.67962411489438</v>
      </c>
    </row>
    <row r="4207" spans="2:3" x14ac:dyDescent="0.45">
      <c r="B4207" s="244">
        <v>4144</v>
      </c>
      <c r="C4207" s="243">
        <v>129.92192459047058</v>
      </c>
    </row>
    <row r="4208" spans="2:3" x14ac:dyDescent="0.45">
      <c r="B4208" s="244">
        <v>4145</v>
      </c>
      <c r="C4208" s="243">
        <v>155.91938612514392</v>
      </c>
    </row>
    <row r="4209" spans="2:3" x14ac:dyDescent="0.45">
      <c r="B4209" s="244">
        <v>4146</v>
      </c>
      <c r="C4209" s="243">
        <v>122.32641525494085</v>
      </c>
    </row>
    <row r="4210" spans="2:3" x14ac:dyDescent="0.45">
      <c r="B4210" s="244">
        <v>4147</v>
      </c>
      <c r="C4210" s="243">
        <v>129.82105167813774</v>
      </c>
    </row>
    <row r="4211" spans="2:3" x14ac:dyDescent="0.45">
      <c r="B4211" s="244">
        <v>4148</v>
      </c>
      <c r="C4211" s="243">
        <v>107.79695346786458</v>
      </c>
    </row>
    <row r="4212" spans="2:3" x14ac:dyDescent="0.45">
      <c r="B4212" s="244">
        <v>4149</v>
      </c>
      <c r="C4212" s="243">
        <v>102.72900625877223</v>
      </c>
    </row>
    <row r="4213" spans="2:3" x14ac:dyDescent="0.45">
      <c r="B4213" s="244">
        <v>4150</v>
      </c>
      <c r="C4213" s="243">
        <v>152.35960750688491</v>
      </c>
    </row>
    <row r="4214" spans="2:3" x14ac:dyDescent="0.45">
      <c r="B4214" s="244">
        <v>4151</v>
      </c>
      <c r="C4214" s="243">
        <v>130.32404792039438</v>
      </c>
    </row>
    <row r="4215" spans="2:3" x14ac:dyDescent="0.45">
      <c r="B4215" s="244">
        <v>4152</v>
      </c>
      <c r="C4215" s="243">
        <v>130.24265941329281</v>
      </c>
    </row>
    <row r="4216" spans="2:3" x14ac:dyDescent="0.45">
      <c r="B4216" s="244">
        <v>4153</v>
      </c>
      <c r="C4216" s="243">
        <v>88.359201483775166</v>
      </c>
    </row>
    <row r="4217" spans="2:3" x14ac:dyDescent="0.45">
      <c r="B4217" s="244">
        <v>4154</v>
      </c>
      <c r="C4217" s="243">
        <v>124.27900343600801</v>
      </c>
    </row>
    <row r="4218" spans="2:3" x14ac:dyDescent="0.45">
      <c r="B4218" s="244">
        <v>4155</v>
      </c>
      <c r="C4218" s="243">
        <v>119.89182060687048</v>
      </c>
    </row>
    <row r="4219" spans="2:3" x14ac:dyDescent="0.45">
      <c r="B4219" s="244">
        <v>4156</v>
      </c>
      <c r="C4219" s="243">
        <v>120.93501647937379</v>
      </c>
    </row>
    <row r="4220" spans="2:3" x14ac:dyDescent="0.45">
      <c r="B4220" s="244">
        <v>4157</v>
      </c>
      <c r="C4220" s="243">
        <v>137.73744675737157</v>
      </c>
    </row>
    <row r="4221" spans="2:3" x14ac:dyDescent="0.45">
      <c r="B4221" s="244">
        <v>4158</v>
      </c>
      <c r="C4221" s="243">
        <v>86.810519898792336</v>
      </c>
    </row>
    <row r="4222" spans="2:3" x14ac:dyDescent="0.45">
      <c r="B4222" s="244">
        <v>4159</v>
      </c>
      <c r="C4222" s="243">
        <v>97.153852536027387</v>
      </c>
    </row>
    <row r="4223" spans="2:3" x14ac:dyDescent="0.45">
      <c r="B4223" s="244">
        <v>4160</v>
      </c>
      <c r="C4223" s="243">
        <v>102.41839705561604</v>
      </c>
    </row>
    <row r="4224" spans="2:3" x14ac:dyDescent="0.45">
      <c r="B4224" s="244">
        <v>4161</v>
      </c>
      <c r="C4224" s="243">
        <v>138.2413977519779</v>
      </c>
    </row>
    <row r="4225" spans="2:3" x14ac:dyDescent="0.45">
      <c r="B4225" s="244">
        <v>4162</v>
      </c>
      <c r="C4225" s="243">
        <v>158.40842359940774</v>
      </c>
    </row>
    <row r="4226" spans="2:3" x14ac:dyDescent="0.45">
      <c r="B4226" s="244">
        <v>4163</v>
      </c>
      <c r="C4226" s="243">
        <v>154.94830196473174</v>
      </c>
    </row>
    <row r="4227" spans="2:3" x14ac:dyDescent="0.45">
      <c r="B4227" s="244">
        <v>4164</v>
      </c>
      <c r="C4227" s="243">
        <v>119.47690926669262</v>
      </c>
    </row>
    <row r="4228" spans="2:3" x14ac:dyDescent="0.45">
      <c r="B4228" s="244">
        <v>4165</v>
      </c>
      <c r="C4228" s="243">
        <v>102.46651018220878</v>
      </c>
    </row>
    <row r="4229" spans="2:3" x14ac:dyDescent="0.45">
      <c r="B4229" s="244">
        <v>4166</v>
      </c>
      <c r="C4229" s="243">
        <v>158.40148188802686</v>
      </c>
    </row>
    <row r="4230" spans="2:3" x14ac:dyDescent="0.45">
      <c r="B4230" s="244">
        <v>4167</v>
      </c>
      <c r="C4230" s="243">
        <v>102.97072660476363</v>
      </c>
    </row>
    <row r="4231" spans="2:3" x14ac:dyDescent="0.45">
      <c r="B4231" s="244">
        <v>4168</v>
      </c>
      <c r="C4231" s="243">
        <v>97.296089537773511</v>
      </c>
    </row>
    <row r="4232" spans="2:3" x14ac:dyDescent="0.45">
      <c r="B4232" s="244">
        <v>4169</v>
      </c>
      <c r="C4232" s="243">
        <v>123.92594220382777</v>
      </c>
    </row>
    <row r="4233" spans="2:3" x14ac:dyDescent="0.45">
      <c r="B4233" s="244">
        <v>4170</v>
      </c>
      <c r="C4233" s="243">
        <v>106.63563484967851</v>
      </c>
    </row>
    <row r="4234" spans="2:3" x14ac:dyDescent="0.45">
      <c r="B4234" s="244">
        <v>4171</v>
      </c>
      <c r="C4234" s="243">
        <v>129.48805161453703</v>
      </c>
    </row>
    <row r="4235" spans="2:3" x14ac:dyDescent="0.45">
      <c r="B4235" s="244">
        <v>4172</v>
      </c>
      <c r="C4235" s="243">
        <v>125.28748366922457</v>
      </c>
    </row>
    <row r="4236" spans="2:3" x14ac:dyDescent="0.45">
      <c r="B4236" s="244">
        <v>4173</v>
      </c>
      <c r="C4236" s="243">
        <v>127.87681880620147</v>
      </c>
    </row>
    <row r="4237" spans="2:3" x14ac:dyDescent="0.45">
      <c r="B4237" s="244">
        <v>4174</v>
      </c>
      <c r="C4237" s="243">
        <v>89.800536799411816</v>
      </c>
    </row>
    <row r="4238" spans="2:3" x14ac:dyDescent="0.45">
      <c r="B4238" s="244">
        <v>4175</v>
      </c>
      <c r="C4238" s="243">
        <v>94.652038324220058</v>
      </c>
    </row>
    <row r="4239" spans="2:3" x14ac:dyDescent="0.45">
      <c r="B4239" s="244">
        <v>4176</v>
      </c>
      <c r="C4239" s="243">
        <v>101.5350382119627</v>
      </c>
    </row>
    <row r="4240" spans="2:3" x14ac:dyDescent="0.45">
      <c r="B4240" s="244">
        <v>4177</v>
      </c>
      <c r="C4240" s="243">
        <v>105.97810675531738</v>
      </c>
    </row>
    <row r="4241" spans="2:3" x14ac:dyDescent="0.45">
      <c r="B4241" s="244">
        <v>4178</v>
      </c>
      <c r="C4241" s="243">
        <v>109.13739514162154</v>
      </c>
    </row>
    <row r="4242" spans="2:3" x14ac:dyDescent="0.45">
      <c r="B4242" s="244">
        <v>4179</v>
      </c>
      <c r="C4242" s="243">
        <v>104.8007405703102</v>
      </c>
    </row>
    <row r="4243" spans="2:3" x14ac:dyDescent="0.45">
      <c r="B4243" s="244">
        <v>4180</v>
      </c>
      <c r="C4243" s="243">
        <v>130.2437799199601</v>
      </c>
    </row>
    <row r="4244" spans="2:3" x14ac:dyDescent="0.45">
      <c r="B4244" s="244">
        <v>4181</v>
      </c>
      <c r="C4244" s="243">
        <v>147.44521268210715</v>
      </c>
    </row>
    <row r="4245" spans="2:3" x14ac:dyDescent="0.45">
      <c r="B4245" s="244">
        <v>4182</v>
      </c>
      <c r="C4245" s="243">
        <v>125.01110535564793</v>
      </c>
    </row>
    <row r="4246" spans="2:3" x14ac:dyDescent="0.45">
      <c r="B4246" s="244">
        <v>4183</v>
      </c>
      <c r="C4246" s="243">
        <v>167.86020009458116</v>
      </c>
    </row>
    <row r="4247" spans="2:3" x14ac:dyDescent="0.45">
      <c r="B4247" s="244">
        <v>4184</v>
      </c>
      <c r="C4247" s="243">
        <v>162.26967875644434</v>
      </c>
    </row>
    <row r="4248" spans="2:3" x14ac:dyDescent="0.45">
      <c r="B4248" s="244">
        <v>4185</v>
      </c>
      <c r="C4248" s="243">
        <v>129.3163542316596</v>
      </c>
    </row>
    <row r="4249" spans="2:3" x14ac:dyDescent="0.45">
      <c r="B4249" s="244">
        <v>4186</v>
      </c>
      <c r="C4249" s="243">
        <v>101.03249699548627</v>
      </c>
    </row>
    <row r="4250" spans="2:3" x14ac:dyDescent="0.45">
      <c r="B4250" s="244">
        <v>4187</v>
      </c>
      <c r="C4250" s="243">
        <v>120.9140475863134</v>
      </c>
    </row>
    <row r="4251" spans="2:3" x14ac:dyDescent="0.45">
      <c r="B4251" s="244">
        <v>4188</v>
      </c>
      <c r="C4251" s="243">
        <v>113.88105673364936</v>
      </c>
    </row>
    <row r="4252" spans="2:3" x14ac:dyDescent="0.45">
      <c r="B4252" s="244">
        <v>4189</v>
      </c>
      <c r="C4252" s="243">
        <v>125.05912434475735</v>
      </c>
    </row>
    <row r="4253" spans="2:3" x14ac:dyDescent="0.45">
      <c r="B4253" s="244">
        <v>4190</v>
      </c>
      <c r="C4253" s="243">
        <v>125.43533411908723</v>
      </c>
    </row>
    <row r="4254" spans="2:3" x14ac:dyDescent="0.45">
      <c r="B4254" s="244">
        <v>4191</v>
      </c>
      <c r="C4254" s="243">
        <v>120.44083669995825</v>
      </c>
    </row>
    <row r="4255" spans="2:3" x14ac:dyDescent="0.45">
      <c r="B4255" s="244">
        <v>4192</v>
      </c>
      <c r="C4255" s="243">
        <v>107.92084381071508</v>
      </c>
    </row>
    <row r="4256" spans="2:3" x14ac:dyDescent="0.45">
      <c r="B4256" s="244">
        <v>4193</v>
      </c>
      <c r="C4256" s="243">
        <v>134.5260331649246</v>
      </c>
    </row>
    <row r="4257" spans="2:3" x14ac:dyDescent="0.45">
      <c r="B4257" s="244">
        <v>4194</v>
      </c>
      <c r="C4257" s="243">
        <v>119.92792428718234</v>
      </c>
    </row>
    <row r="4258" spans="2:3" x14ac:dyDescent="0.45">
      <c r="B4258" s="244">
        <v>4195</v>
      </c>
      <c r="C4258" s="243">
        <v>152.07541115381446</v>
      </c>
    </row>
    <row r="4259" spans="2:3" x14ac:dyDescent="0.45">
      <c r="B4259" s="244">
        <v>4196</v>
      </c>
      <c r="C4259" s="243">
        <v>155.07356327602238</v>
      </c>
    </row>
    <row r="4260" spans="2:3" x14ac:dyDescent="0.45">
      <c r="B4260" s="244">
        <v>4197</v>
      </c>
      <c r="C4260" s="243">
        <v>114.80811740304453</v>
      </c>
    </row>
    <row r="4261" spans="2:3" x14ac:dyDescent="0.45">
      <c r="B4261" s="244">
        <v>4198</v>
      </c>
      <c r="C4261" s="243">
        <v>173.0740143324025</v>
      </c>
    </row>
    <row r="4262" spans="2:3" x14ac:dyDescent="0.45">
      <c r="B4262" s="244">
        <v>4199</v>
      </c>
      <c r="C4262" s="243">
        <v>142.84893810887607</v>
      </c>
    </row>
    <row r="4263" spans="2:3" x14ac:dyDescent="0.45">
      <c r="B4263" s="244">
        <v>4200</v>
      </c>
      <c r="C4263" s="243">
        <v>136.72418466569036</v>
      </c>
    </row>
    <row r="4264" spans="2:3" x14ac:dyDescent="0.45">
      <c r="B4264" s="244">
        <v>4201</v>
      </c>
      <c r="C4264" s="243">
        <v>109.77230196375294</v>
      </c>
    </row>
    <row r="4265" spans="2:3" x14ac:dyDescent="0.45">
      <c r="B4265" s="244">
        <v>4202</v>
      </c>
      <c r="C4265" s="243">
        <v>120.12702442631171</v>
      </c>
    </row>
    <row r="4266" spans="2:3" x14ac:dyDescent="0.45">
      <c r="B4266" s="244">
        <v>4203</v>
      </c>
      <c r="C4266" s="243">
        <v>125.35805407475254</v>
      </c>
    </row>
    <row r="4267" spans="2:3" x14ac:dyDescent="0.45">
      <c r="B4267" s="244">
        <v>4204</v>
      </c>
      <c r="C4267" s="243">
        <v>94.796435133133087</v>
      </c>
    </row>
    <row r="4268" spans="2:3" x14ac:dyDescent="0.45">
      <c r="B4268" s="244">
        <v>4205</v>
      </c>
      <c r="C4268" s="243">
        <v>130.67712035114531</v>
      </c>
    </row>
    <row r="4269" spans="2:3" x14ac:dyDescent="0.45">
      <c r="B4269" s="244">
        <v>4206</v>
      </c>
      <c r="C4269" s="243">
        <v>95.929423637933382</v>
      </c>
    </row>
    <row r="4270" spans="2:3" x14ac:dyDescent="0.45">
      <c r="B4270" s="244">
        <v>4207</v>
      </c>
      <c r="C4270" s="243">
        <v>84.362278060033347</v>
      </c>
    </row>
    <row r="4271" spans="2:3" x14ac:dyDescent="0.45">
      <c r="B4271" s="244">
        <v>4208</v>
      </c>
      <c r="C4271" s="243">
        <v>111.76346604374037</v>
      </c>
    </row>
    <row r="4272" spans="2:3" x14ac:dyDescent="0.45">
      <c r="B4272" s="244">
        <v>4209</v>
      </c>
      <c r="C4272" s="243">
        <v>98.73656442900122</v>
      </c>
    </row>
    <row r="4273" spans="2:3" x14ac:dyDescent="0.45">
      <c r="B4273" s="244">
        <v>4210</v>
      </c>
      <c r="C4273" s="243">
        <v>114.55139032590785</v>
      </c>
    </row>
    <row r="4274" spans="2:3" x14ac:dyDescent="0.45">
      <c r="B4274" s="244">
        <v>4211</v>
      </c>
      <c r="C4274" s="243">
        <v>132.90477604944766</v>
      </c>
    </row>
    <row r="4275" spans="2:3" x14ac:dyDescent="0.45">
      <c r="B4275" s="244">
        <v>4212</v>
      </c>
      <c r="C4275" s="243">
        <v>126.80776355346859</v>
      </c>
    </row>
    <row r="4276" spans="2:3" x14ac:dyDescent="0.45">
      <c r="B4276" s="244">
        <v>4213</v>
      </c>
      <c r="C4276" s="243">
        <v>138.77593337010936</v>
      </c>
    </row>
    <row r="4277" spans="2:3" x14ac:dyDescent="0.45">
      <c r="B4277" s="244">
        <v>4214</v>
      </c>
      <c r="C4277" s="243">
        <v>138.11513106030387</v>
      </c>
    </row>
    <row r="4278" spans="2:3" x14ac:dyDescent="0.45">
      <c r="B4278" s="244">
        <v>4215</v>
      </c>
      <c r="C4278" s="243">
        <v>100.38182523113144</v>
      </c>
    </row>
    <row r="4279" spans="2:3" x14ac:dyDescent="0.45">
      <c r="B4279" s="244">
        <v>4216</v>
      </c>
      <c r="C4279" s="243">
        <v>110.79429179298256</v>
      </c>
    </row>
    <row r="4280" spans="2:3" x14ac:dyDescent="0.45">
      <c r="B4280" s="244">
        <v>4217</v>
      </c>
      <c r="C4280" s="243">
        <v>143.35654414483875</v>
      </c>
    </row>
    <row r="4281" spans="2:3" x14ac:dyDescent="0.45">
      <c r="B4281" s="244">
        <v>4218</v>
      </c>
      <c r="C4281" s="243">
        <v>133.7590540053275</v>
      </c>
    </row>
    <row r="4282" spans="2:3" x14ac:dyDescent="0.45">
      <c r="B4282" s="244">
        <v>4219</v>
      </c>
      <c r="C4282" s="243">
        <v>138.73930373820997</v>
      </c>
    </row>
    <row r="4283" spans="2:3" x14ac:dyDescent="0.45">
      <c r="B4283" s="244">
        <v>4220</v>
      </c>
      <c r="C4283" s="243">
        <v>111.89623241945631</v>
      </c>
    </row>
    <row r="4284" spans="2:3" x14ac:dyDescent="0.45">
      <c r="B4284" s="244">
        <v>4221</v>
      </c>
      <c r="C4284" s="243">
        <v>116.00060752809817</v>
      </c>
    </row>
    <row r="4285" spans="2:3" x14ac:dyDescent="0.45">
      <c r="B4285" s="244">
        <v>4222</v>
      </c>
      <c r="C4285" s="243">
        <v>117.82731403334311</v>
      </c>
    </row>
    <row r="4286" spans="2:3" x14ac:dyDescent="0.45">
      <c r="B4286" s="244">
        <v>4223</v>
      </c>
      <c r="C4286" s="243">
        <v>186.21317707515882</v>
      </c>
    </row>
    <row r="4287" spans="2:3" x14ac:dyDescent="0.45">
      <c r="B4287" s="244">
        <v>4224</v>
      </c>
      <c r="C4287" s="243">
        <v>99.452636034160804</v>
      </c>
    </row>
    <row r="4288" spans="2:3" x14ac:dyDescent="0.45">
      <c r="B4288" s="244">
        <v>4225</v>
      </c>
      <c r="C4288" s="243">
        <v>148.020098543752</v>
      </c>
    </row>
    <row r="4289" spans="2:3" x14ac:dyDescent="0.45">
      <c r="B4289" s="244">
        <v>4226</v>
      </c>
      <c r="C4289" s="243">
        <v>128.41915214523206</v>
      </c>
    </row>
    <row r="4290" spans="2:3" x14ac:dyDescent="0.45">
      <c r="B4290" s="244">
        <v>4227</v>
      </c>
      <c r="C4290" s="243">
        <v>120.41559042609336</v>
      </c>
    </row>
    <row r="4291" spans="2:3" x14ac:dyDescent="0.45">
      <c r="B4291" s="244">
        <v>4228</v>
      </c>
      <c r="C4291" s="243">
        <v>103.6601908387795</v>
      </c>
    </row>
    <row r="4292" spans="2:3" x14ac:dyDescent="0.45">
      <c r="B4292" s="244">
        <v>4229</v>
      </c>
      <c r="C4292" s="243">
        <v>152.55528232768106</v>
      </c>
    </row>
    <row r="4293" spans="2:3" x14ac:dyDescent="0.45">
      <c r="B4293" s="244">
        <v>4230</v>
      </c>
      <c r="C4293" s="243">
        <v>129.75038319118326</v>
      </c>
    </row>
    <row r="4294" spans="2:3" x14ac:dyDescent="0.45">
      <c r="B4294" s="244">
        <v>4231</v>
      </c>
      <c r="C4294" s="243">
        <v>149.27087290319781</v>
      </c>
    </row>
    <row r="4295" spans="2:3" x14ac:dyDescent="0.45">
      <c r="B4295" s="244">
        <v>4232</v>
      </c>
      <c r="C4295" s="243">
        <v>174.76596763157443</v>
      </c>
    </row>
    <row r="4296" spans="2:3" x14ac:dyDescent="0.45">
      <c r="B4296" s="244">
        <v>4233</v>
      </c>
      <c r="C4296" s="243">
        <v>70.188017129461016</v>
      </c>
    </row>
    <row r="4297" spans="2:3" x14ac:dyDescent="0.45">
      <c r="B4297" s="244">
        <v>4234</v>
      </c>
      <c r="C4297" s="243">
        <v>131.88388913706308</v>
      </c>
    </row>
    <row r="4298" spans="2:3" x14ac:dyDescent="0.45">
      <c r="B4298" s="244">
        <v>4235</v>
      </c>
      <c r="C4298" s="243">
        <v>124.16699071897456</v>
      </c>
    </row>
    <row r="4299" spans="2:3" x14ac:dyDescent="0.45">
      <c r="B4299" s="244">
        <v>4236</v>
      </c>
      <c r="C4299" s="243">
        <v>121.08246278513647</v>
      </c>
    </row>
    <row r="4300" spans="2:3" x14ac:dyDescent="0.45">
      <c r="B4300" s="244">
        <v>4237</v>
      </c>
      <c r="C4300" s="243">
        <v>158.63743426693918</v>
      </c>
    </row>
    <row r="4301" spans="2:3" x14ac:dyDescent="0.45">
      <c r="B4301" s="244">
        <v>4238</v>
      </c>
      <c r="C4301" s="243">
        <v>96.14366896925776</v>
      </c>
    </row>
    <row r="4302" spans="2:3" x14ac:dyDescent="0.45">
      <c r="B4302" s="244">
        <v>4239</v>
      </c>
      <c r="C4302" s="243">
        <v>132.46539691186345</v>
      </c>
    </row>
    <row r="4303" spans="2:3" x14ac:dyDescent="0.45">
      <c r="B4303" s="244">
        <v>4240</v>
      </c>
      <c r="C4303" s="243">
        <v>103.05941914452438</v>
      </c>
    </row>
    <row r="4304" spans="2:3" x14ac:dyDescent="0.45">
      <c r="B4304" s="244">
        <v>4241</v>
      </c>
      <c r="C4304" s="243">
        <v>127.61660295447768</v>
      </c>
    </row>
    <row r="4305" spans="2:3" x14ac:dyDescent="0.45">
      <c r="B4305" s="244">
        <v>4242</v>
      </c>
      <c r="C4305" s="243">
        <v>122.36659651475725</v>
      </c>
    </row>
    <row r="4306" spans="2:3" x14ac:dyDescent="0.45">
      <c r="B4306" s="244">
        <v>4243</v>
      </c>
      <c r="C4306" s="243">
        <v>132.33577641281408</v>
      </c>
    </row>
    <row r="4307" spans="2:3" x14ac:dyDescent="0.45">
      <c r="B4307" s="244">
        <v>4244</v>
      </c>
      <c r="C4307" s="243">
        <v>129.25964578168688</v>
      </c>
    </row>
    <row r="4308" spans="2:3" x14ac:dyDescent="0.45">
      <c r="B4308" s="244">
        <v>4245</v>
      </c>
      <c r="C4308" s="243">
        <v>110.84347939168778</v>
      </c>
    </row>
    <row r="4309" spans="2:3" x14ac:dyDescent="0.45">
      <c r="B4309" s="244">
        <v>4246</v>
      </c>
      <c r="C4309" s="243">
        <v>122.02037050402303</v>
      </c>
    </row>
    <row r="4310" spans="2:3" x14ac:dyDescent="0.45">
      <c r="B4310" s="244">
        <v>4247</v>
      </c>
      <c r="C4310" s="243">
        <v>152.90279918735342</v>
      </c>
    </row>
    <row r="4311" spans="2:3" x14ac:dyDescent="0.45">
      <c r="B4311" s="244">
        <v>4248</v>
      </c>
      <c r="C4311" s="243">
        <v>154.72168855763547</v>
      </c>
    </row>
    <row r="4312" spans="2:3" x14ac:dyDescent="0.45">
      <c r="B4312" s="244">
        <v>4249</v>
      </c>
      <c r="C4312" s="243">
        <v>137.03732815177395</v>
      </c>
    </row>
    <row r="4313" spans="2:3" x14ac:dyDescent="0.45">
      <c r="B4313" s="244">
        <v>4250</v>
      </c>
      <c r="C4313" s="243">
        <v>125.70359901843418</v>
      </c>
    </row>
    <row r="4314" spans="2:3" x14ac:dyDescent="0.45">
      <c r="B4314" s="244">
        <v>4251</v>
      </c>
      <c r="C4314" s="243">
        <v>115.22803139107438</v>
      </c>
    </row>
    <row r="4315" spans="2:3" x14ac:dyDescent="0.45">
      <c r="B4315" s="244">
        <v>4252</v>
      </c>
      <c r="C4315" s="243">
        <v>119.49389442608073</v>
      </c>
    </row>
    <row r="4316" spans="2:3" x14ac:dyDescent="0.45">
      <c r="B4316" s="244">
        <v>4253</v>
      </c>
      <c r="C4316" s="243">
        <v>131.38397023352417</v>
      </c>
    </row>
    <row r="4317" spans="2:3" x14ac:dyDescent="0.45">
      <c r="B4317" s="244">
        <v>4254</v>
      </c>
      <c r="C4317" s="243">
        <v>117.2076328318465</v>
      </c>
    </row>
    <row r="4318" spans="2:3" x14ac:dyDescent="0.45">
      <c r="B4318" s="244">
        <v>4255</v>
      </c>
      <c r="C4318" s="243">
        <v>61.141418810829279</v>
      </c>
    </row>
    <row r="4319" spans="2:3" x14ac:dyDescent="0.45">
      <c r="B4319" s="244">
        <v>4256</v>
      </c>
      <c r="C4319" s="243">
        <v>103.40311408036808</v>
      </c>
    </row>
    <row r="4320" spans="2:3" x14ac:dyDescent="0.45">
      <c r="B4320" s="244">
        <v>4257</v>
      </c>
      <c r="C4320" s="243">
        <v>136.31586830742111</v>
      </c>
    </row>
    <row r="4321" spans="2:3" x14ac:dyDescent="0.45">
      <c r="B4321" s="244">
        <v>4258</v>
      </c>
      <c r="C4321" s="243">
        <v>126.67234093996011</v>
      </c>
    </row>
    <row r="4322" spans="2:3" x14ac:dyDescent="0.45">
      <c r="B4322" s="244">
        <v>4259</v>
      </c>
      <c r="C4322" s="243">
        <v>155.26226458503635</v>
      </c>
    </row>
    <row r="4323" spans="2:3" x14ac:dyDescent="0.45">
      <c r="B4323" s="244">
        <v>4260</v>
      </c>
      <c r="C4323" s="243">
        <v>97.17507800142144</v>
      </c>
    </row>
    <row r="4324" spans="2:3" x14ac:dyDescent="0.45">
      <c r="B4324" s="244">
        <v>4261</v>
      </c>
      <c r="C4324" s="243">
        <v>110.38592028615592</v>
      </c>
    </row>
    <row r="4325" spans="2:3" x14ac:dyDescent="0.45">
      <c r="B4325" s="244">
        <v>4262</v>
      </c>
      <c r="C4325" s="243">
        <v>126.34181694463797</v>
      </c>
    </row>
    <row r="4326" spans="2:3" x14ac:dyDescent="0.45">
      <c r="B4326" s="244">
        <v>4263</v>
      </c>
      <c r="C4326" s="243">
        <v>172.84110402090317</v>
      </c>
    </row>
    <row r="4327" spans="2:3" x14ac:dyDescent="0.45">
      <c r="B4327" s="244">
        <v>4264</v>
      </c>
      <c r="C4327" s="243">
        <v>121.27156758227737</v>
      </c>
    </row>
    <row r="4328" spans="2:3" x14ac:dyDescent="0.45">
      <c r="B4328" s="244">
        <v>4265</v>
      </c>
      <c r="C4328" s="243">
        <v>87.520693575233068</v>
      </c>
    </row>
    <row r="4329" spans="2:3" x14ac:dyDescent="0.45">
      <c r="B4329" s="244">
        <v>4266</v>
      </c>
      <c r="C4329" s="243">
        <v>149.34088389685911</v>
      </c>
    </row>
    <row r="4330" spans="2:3" x14ac:dyDescent="0.45">
      <c r="B4330" s="244">
        <v>4267</v>
      </c>
      <c r="C4330" s="243">
        <v>108.62302296213741</v>
      </c>
    </row>
    <row r="4331" spans="2:3" x14ac:dyDescent="0.45">
      <c r="B4331" s="244">
        <v>4268</v>
      </c>
      <c r="C4331" s="243">
        <v>141.28755715392865</v>
      </c>
    </row>
    <row r="4332" spans="2:3" x14ac:dyDescent="0.45">
      <c r="B4332" s="244">
        <v>4269</v>
      </c>
      <c r="C4332" s="243">
        <v>132.92907121919225</v>
      </c>
    </row>
    <row r="4333" spans="2:3" x14ac:dyDescent="0.45">
      <c r="B4333" s="244">
        <v>4270</v>
      </c>
      <c r="C4333" s="243">
        <v>115.37084278143105</v>
      </c>
    </row>
    <row r="4334" spans="2:3" x14ac:dyDescent="0.45">
      <c r="B4334" s="244">
        <v>4271</v>
      </c>
      <c r="C4334" s="243">
        <v>120.40537777137936</v>
      </c>
    </row>
    <row r="4335" spans="2:3" x14ac:dyDescent="0.45">
      <c r="B4335" s="244">
        <v>4272</v>
      </c>
      <c r="C4335" s="243">
        <v>157.85716721071014</v>
      </c>
    </row>
    <row r="4336" spans="2:3" x14ac:dyDescent="0.45">
      <c r="B4336" s="244">
        <v>4273</v>
      </c>
      <c r="C4336" s="243">
        <v>88.368758514098573</v>
      </c>
    </row>
    <row r="4337" spans="2:3" x14ac:dyDescent="0.45">
      <c r="B4337" s="244">
        <v>4274</v>
      </c>
      <c r="C4337" s="243">
        <v>102.8485127609222</v>
      </c>
    </row>
    <row r="4338" spans="2:3" x14ac:dyDescent="0.45">
      <c r="B4338" s="244">
        <v>4275</v>
      </c>
      <c r="C4338" s="243">
        <v>156.31809216086333</v>
      </c>
    </row>
    <row r="4339" spans="2:3" x14ac:dyDescent="0.45">
      <c r="B4339" s="244">
        <v>4276</v>
      </c>
      <c r="C4339" s="243">
        <v>100.6373090913641</v>
      </c>
    </row>
    <row r="4340" spans="2:3" x14ac:dyDescent="0.45">
      <c r="B4340" s="244">
        <v>4277</v>
      </c>
      <c r="C4340" s="243">
        <v>138.82418957661542</v>
      </c>
    </row>
    <row r="4341" spans="2:3" x14ac:dyDescent="0.45">
      <c r="B4341" s="244">
        <v>4278</v>
      </c>
      <c r="C4341" s="243">
        <v>109.94584113794673</v>
      </c>
    </row>
    <row r="4342" spans="2:3" x14ac:dyDescent="0.45">
      <c r="B4342" s="244">
        <v>4279</v>
      </c>
      <c r="C4342" s="243">
        <v>158.5587614689843</v>
      </c>
    </row>
    <row r="4343" spans="2:3" x14ac:dyDescent="0.45">
      <c r="B4343" s="244">
        <v>4280</v>
      </c>
      <c r="C4343" s="243">
        <v>167.35751869773787</v>
      </c>
    </row>
    <row r="4344" spans="2:3" x14ac:dyDescent="0.45">
      <c r="B4344" s="244">
        <v>4281</v>
      </c>
      <c r="C4344" s="243">
        <v>111.64748692895823</v>
      </c>
    </row>
    <row r="4345" spans="2:3" x14ac:dyDescent="0.45">
      <c r="B4345" s="244">
        <v>4282</v>
      </c>
      <c r="C4345" s="243">
        <v>93.167457488780144</v>
      </c>
    </row>
    <row r="4346" spans="2:3" x14ac:dyDescent="0.45">
      <c r="B4346" s="244">
        <v>4283</v>
      </c>
      <c r="C4346" s="243">
        <v>95.980801625744363</v>
      </c>
    </row>
    <row r="4347" spans="2:3" x14ac:dyDescent="0.45">
      <c r="B4347" s="244">
        <v>4284</v>
      </c>
      <c r="C4347" s="243">
        <v>130.7718624250536</v>
      </c>
    </row>
    <row r="4348" spans="2:3" x14ac:dyDescent="0.45">
      <c r="B4348" s="244">
        <v>4285</v>
      </c>
      <c r="C4348" s="243">
        <v>138.3702930951448</v>
      </c>
    </row>
    <row r="4349" spans="2:3" x14ac:dyDescent="0.45">
      <c r="B4349" s="244">
        <v>4286</v>
      </c>
      <c r="C4349" s="243">
        <v>100.63177812368724</v>
      </c>
    </row>
    <row r="4350" spans="2:3" x14ac:dyDescent="0.45">
      <c r="B4350" s="244">
        <v>4287</v>
      </c>
      <c r="C4350" s="243">
        <v>107.55142814370556</v>
      </c>
    </row>
    <row r="4351" spans="2:3" x14ac:dyDescent="0.45">
      <c r="B4351" s="244">
        <v>4288</v>
      </c>
      <c r="C4351" s="243">
        <v>104.12701524247035</v>
      </c>
    </row>
    <row r="4352" spans="2:3" x14ac:dyDescent="0.45">
      <c r="B4352" s="244">
        <v>4289</v>
      </c>
      <c r="C4352" s="243">
        <v>112.09066249584819</v>
      </c>
    </row>
    <row r="4353" spans="2:3" x14ac:dyDescent="0.45">
      <c r="B4353" s="244">
        <v>4290</v>
      </c>
      <c r="C4353" s="243">
        <v>88.170199536319814</v>
      </c>
    </row>
    <row r="4354" spans="2:3" x14ac:dyDescent="0.45">
      <c r="B4354" s="244">
        <v>4291</v>
      </c>
      <c r="C4354" s="243">
        <v>111.18225204322884</v>
      </c>
    </row>
    <row r="4355" spans="2:3" x14ac:dyDescent="0.45">
      <c r="B4355" s="244">
        <v>4292</v>
      </c>
      <c r="C4355" s="243">
        <v>64.681799761024877</v>
      </c>
    </row>
    <row r="4356" spans="2:3" x14ac:dyDescent="0.45">
      <c r="B4356" s="244">
        <v>4293</v>
      </c>
      <c r="C4356" s="243">
        <v>111.83837687283179</v>
      </c>
    </row>
    <row r="4357" spans="2:3" x14ac:dyDescent="0.45">
      <c r="B4357" s="244">
        <v>4294</v>
      </c>
      <c r="C4357" s="243">
        <v>112.44315446206878</v>
      </c>
    </row>
    <row r="4358" spans="2:3" x14ac:dyDescent="0.45">
      <c r="B4358" s="244">
        <v>4295</v>
      </c>
      <c r="C4358" s="243">
        <v>131.8952888857221</v>
      </c>
    </row>
    <row r="4359" spans="2:3" x14ac:dyDescent="0.45">
      <c r="B4359" s="244">
        <v>4296</v>
      </c>
      <c r="C4359" s="243">
        <v>96.430213356552514</v>
      </c>
    </row>
    <row r="4360" spans="2:3" x14ac:dyDescent="0.45">
      <c r="B4360" s="244">
        <v>4297</v>
      </c>
      <c r="C4360" s="243">
        <v>110.27356898402759</v>
      </c>
    </row>
    <row r="4361" spans="2:3" x14ac:dyDescent="0.45">
      <c r="B4361" s="244">
        <v>4298</v>
      </c>
      <c r="C4361" s="243">
        <v>106.91620289368404</v>
      </c>
    </row>
    <row r="4362" spans="2:3" x14ac:dyDescent="0.45">
      <c r="B4362" s="244">
        <v>4299</v>
      </c>
      <c r="C4362" s="243">
        <v>116.64299276824747</v>
      </c>
    </row>
    <row r="4363" spans="2:3" x14ac:dyDescent="0.45">
      <c r="B4363" s="244">
        <v>4300</v>
      </c>
      <c r="C4363" s="243">
        <v>72.922776159261048</v>
      </c>
    </row>
    <row r="4364" spans="2:3" x14ac:dyDescent="0.45">
      <c r="B4364" s="244">
        <v>4301</v>
      </c>
      <c r="C4364" s="243">
        <v>144.58637495605004</v>
      </c>
    </row>
    <row r="4365" spans="2:3" x14ac:dyDescent="0.45">
      <c r="B4365" s="244">
        <v>4302</v>
      </c>
      <c r="C4365" s="243">
        <v>117.48266483714096</v>
      </c>
    </row>
    <row r="4366" spans="2:3" x14ac:dyDescent="0.45">
      <c r="B4366" s="244">
        <v>4303</v>
      </c>
      <c r="C4366" s="243">
        <v>90.135138382510803</v>
      </c>
    </row>
    <row r="4367" spans="2:3" x14ac:dyDescent="0.45">
      <c r="B4367" s="244">
        <v>4304</v>
      </c>
      <c r="C4367" s="243">
        <v>137.14614169370157</v>
      </c>
    </row>
    <row r="4368" spans="2:3" x14ac:dyDescent="0.45">
      <c r="B4368" s="244">
        <v>4305</v>
      </c>
      <c r="C4368" s="243">
        <v>96.952148556795819</v>
      </c>
    </row>
    <row r="4369" spans="2:3" x14ac:dyDescent="0.45">
      <c r="B4369" s="244">
        <v>4306</v>
      </c>
      <c r="C4369" s="243">
        <v>149.61850032390115</v>
      </c>
    </row>
    <row r="4370" spans="2:3" x14ac:dyDescent="0.45">
      <c r="B4370" s="244">
        <v>4307</v>
      </c>
      <c r="C4370" s="243">
        <v>81.999441914287758</v>
      </c>
    </row>
    <row r="4371" spans="2:3" x14ac:dyDescent="0.45">
      <c r="B4371" s="244">
        <v>4308</v>
      </c>
      <c r="C4371" s="243">
        <v>95.585559415607577</v>
      </c>
    </row>
    <row r="4372" spans="2:3" x14ac:dyDescent="0.45">
      <c r="B4372" s="244">
        <v>4309</v>
      </c>
      <c r="C4372" s="243">
        <v>72.946920109850083</v>
      </c>
    </row>
    <row r="4373" spans="2:3" x14ac:dyDescent="0.45">
      <c r="B4373" s="244">
        <v>4310</v>
      </c>
      <c r="C4373" s="243">
        <v>110.54193862237625</v>
      </c>
    </row>
    <row r="4374" spans="2:3" x14ac:dyDescent="0.45">
      <c r="B4374" s="244">
        <v>4311</v>
      </c>
      <c r="C4374" s="243">
        <v>119.79834213433212</v>
      </c>
    </row>
    <row r="4375" spans="2:3" x14ac:dyDescent="0.45">
      <c r="B4375" s="244">
        <v>4312</v>
      </c>
      <c r="C4375" s="243">
        <v>144.43138483789249</v>
      </c>
    </row>
    <row r="4376" spans="2:3" x14ac:dyDescent="0.45">
      <c r="B4376" s="244">
        <v>4313</v>
      </c>
      <c r="C4376" s="243">
        <v>91.184040474575653</v>
      </c>
    </row>
    <row r="4377" spans="2:3" x14ac:dyDescent="0.45">
      <c r="B4377" s="244">
        <v>4314</v>
      </c>
      <c r="C4377" s="243">
        <v>132.64052035808143</v>
      </c>
    </row>
    <row r="4378" spans="2:3" x14ac:dyDescent="0.45">
      <c r="B4378" s="244">
        <v>4315</v>
      </c>
      <c r="C4378" s="243">
        <v>93.744936377626445</v>
      </c>
    </row>
    <row r="4379" spans="2:3" x14ac:dyDescent="0.45">
      <c r="B4379" s="244">
        <v>4316</v>
      </c>
      <c r="C4379" s="243">
        <v>101.26181448082215</v>
      </c>
    </row>
    <row r="4380" spans="2:3" x14ac:dyDescent="0.45">
      <c r="B4380" s="244">
        <v>4317</v>
      </c>
      <c r="C4380" s="243">
        <v>111.3273280659194</v>
      </c>
    </row>
    <row r="4381" spans="2:3" x14ac:dyDescent="0.45">
      <c r="B4381" s="244">
        <v>4318</v>
      </c>
      <c r="C4381" s="243">
        <v>119.72511289489138</v>
      </c>
    </row>
    <row r="4382" spans="2:3" x14ac:dyDescent="0.45">
      <c r="B4382" s="244">
        <v>4319</v>
      </c>
      <c r="C4382" s="243">
        <v>102.31353057626316</v>
      </c>
    </row>
    <row r="4383" spans="2:3" x14ac:dyDescent="0.45">
      <c r="B4383" s="244">
        <v>4320</v>
      </c>
      <c r="C4383" s="243">
        <v>80.045099651853846</v>
      </c>
    </row>
    <row r="4384" spans="2:3" x14ac:dyDescent="0.45">
      <c r="B4384" s="244">
        <v>4321</v>
      </c>
      <c r="C4384" s="243">
        <v>101.99912647325988</v>
      </c>
    </row>
    <row r="4385" spans="2:3" x14ac:dyDescent="0.45">
      <c r="B4385" s="244">
        <v>4322</v>
      </c>
      <c r="C4385" s="243">
        <v>144.81303397339107</v>
      </c>
    </row>
    <row r="4386" spans="2:3" x14ac:dyDescent="0.45">
      <c r="B4386" s="244">
        <v>4323</v>
      </c>
      <c r="C4386" s="243">
        <v>119.779258656864</v>
      </c>
    </row>
    <row r="4387" spans="2:3" x14ac:dyDescent="0.45">
      <c r="B4387" s="244">
        <v>4324</v>
      </c>
      <c r="C4387" s="243">
        <v>86.120069122274771</v>
      </c>
    </row>
    <row r="4388" spans="2:3" x14ac:dyDescent="0.45">
      <c r="B4388" s="244">
        <v>4325</v>
      </c>
      <c r="C4388" s="243">
        <v>143.06961513483336</v>
      </c>
    </row>
    <row r="4389" spans="2:3" x14ac:dyDescent="0.45">
      <c r="B4389" s="244">
        <v>4326</v>
      </c>
      <c r="C4389" s="243">
        <v>138.50673738752346</v>
      </c>
    </row>
    <row r="4390" spans="2:3" x14ac:dyDescent="0.45">
      <c r="B4390" s="244">
        <v>4327</v>
      </c>
      <c r="C4390" s="243">
        <v>127.89521267913221</v>
      </c>
    </row>
    <row r="4391" spans="2:3" x14ac:dyDescent="0.45">
      <c r="B4391" s="244">
        <v>4328</v>
      </c>
      <c r="C4391" s="243">
        <v>139.83727133571301</v>
      </c>
    </row>
    <row r="4392" spans="2:3" x14ac:dyDescent="0.45">
      <c r="B4392" s="244">
        <v>4329</v>
      </c>
      <c r="C4392" s="243">
        <v>146.16118739042491</v>
      </c>
    </row>
    <row r="4393" spans="2:3" x14ac:dyDescent="0.45">
      <c r="B4393" s="244">
        <v>4330</v>
      </c>
      <c r="C4393" s="243">
        <v>77.21817493310121</v>
      </c>
    </row>
    <row r="4394" spans="2:3" x14ac:dyDescent="0.45">
      <c r="B4394" s="244">
        <v>4331</v>
      </c>
      <c r="C4394" s="243">
        <v>80.555942939558093</v>
      </c>
    </row>
    <row r="4395" spans="2:3" x14ac:dyDescent="0.45">
      <c r="B4395" s="244">
        <v>4332</v>
      </c>
      <c r="C4395" s="243">
        <v>111.9194407573959</v>
      </c>
    </row>
    <row r="4396" spans="2:3" x14ac:dyDescent="0.45">
      <c r="B4396" s="244">
        <v>4333</v>
      </c>
      <c r="C4396" s="243">
        <v>120.37576181340876</v>
      </c>
    </row>
    <row r="4397" spans="2:3" x14ac:dyDescent="0.45">
      <c r="B4397" s="244">
        <v>4334</v>
      </c>
      <c r="C4397" s="243">
        <v>125.03040548472725</v>
      </c>
    </row>
    <row r="4398" spans="2:3" x14ac:dyDescent="0.45">
      <c r="B4398" s="244">
        <v>4335</v>
      </c>
      <c r="C4398" s="243">
        <v>162.80743784001459</v>
      </c>
    </row>
    <row r="4399" spans="2:3" x14ac:dyDescent="0.45">
      <c r="B4399" s="244">
        <v>4336</v>
      </c>
      <c r="C4399" s="243">
        <v>102.0205428111865</v>
      </c>
    </row>
    <row r="4400" spans="2:3" x14ac:dyDescent="0.45">
      <c r="B4400" s="244">
        <v>4337</v>
      </c>
      <c r="C4400" s="243">
        <v>156.7398223193174</v>
      </c>
    </row>
    <row r="4401" spans="2:3" x14ac:dyDescent="0.45">
      <c r="B4401" s="244">
        <v>4338</v>
      </c>
      <c r="C4401" s="243">
        <v>108.4704943031858</v>
      </c>
    </row>
    <row r="4402" spans="2:3" x14ac:dyDescent="0.45">
      <c r="B4402" s="244">
        <v>4339</v>
      </c>
      <c r="C4402" s="243">
        <v>116.04409159264769</v>
      </c>
    </row>
    <row r="4403" spans="2:3" x14ac:dyDescent="0.45">
      <c r="B4403" s="244">
        <v>4340</v>
      </c>
      <c r="C4403" s="243">
        <v>140.06956530065517</v>
      </c>
    </row>
    <row r="4404" spans="2:3" x14ac:dyDescent="0.45">
      <c r="B4404" s="244">
        <v>4341</v>
      </c>
      <c r="C4404" s="243">
        <v>81.73506029520469</v>
      </c>
    </row>
    <row r="4405" spans="2:3" x14ac:dyDescent="0.45">
      <c r="B4405" s="244">
        <v>4342</v>
      </c>
      <c r="C4405" s="243">
        <v>146.52296609887264</v>
      </c>
    </row>
    <row r="4406" spans="2:3" x14ac:dyDescent="0.45">
      <c r="B4406" s="244">
        <v>4343</v>
      </c>
      <c r="C4406" s="243">
        <v>112.53379365725428</v>
      </c>
    </row>
    <row r="4407" spans="2:3" x14ac:dyDescent="0.45">
      <c r="B4407" s="244">
        <v>4344</v>
      </c>
      <c r="C4407" s="243">
        <v>113.37397817106759</v>
      </c>
    </row>
    <row r="4408" spans="2:3" x14ac:dyDescent="0.45">
      <c r="B4408" s="244">
        <v>4345</v>
      </c>
      <c r="C4408" s="243">
        <v>70.282179444020613</v>
      </c>
    </row>
    <row r="4409" spans="2:3" x14ac:dyDescent="0.45">
      <c r="B4409" s="244">
        <v>4346</v>
      </c>
      <c r="C4409" s="243">
        <v>120.87407498160077</v>
      </c>
    </row>
    <row r="4410" spans="2:3" x14ac:dyDescent="0.45">
      <c r="B4410" s="244">
        <v>4347</v>
      </c>
      <c r="C4410" s="243">
        <v>131.84732313675136</v>
      </c>
    </row>
    <row r="4411" spans="2:3" x14ac:dyDescent="0.45">
      <c r="B4411" s="244">
        <v>4348</v>
      </c>
      <c r="C4411" s="243">
        <v>116.20526735248578</v>
      </c>
    </row>
    <row r="4412" spans="2:3" x14ac:dyDescent="0.45">
      <c r="B4412" s="244">
        <v>4349</v>
      </c>
      <c r="C4412" s="243">
        <v>154.89928892700073</v>
      </c>
    </row>
    <row r="4413" spans="2:3" x14ac:dyDescent="0.45">
      <c r="B4413" s="244">
        <v>4350</v>
      </c>
      <c r="C4413" s="243">
        <v>110.58093282833144</v>
      </c>
    </row>
    <row r="4414" spans="2:3" x14ac:dyDescent="0.45">
      <c r="B4414" s="244">
        <v>4351</v>
      </c>
      <c r="C4414" s="243">
        <v>126.29761710629748</v>
      </c>
    </row>
    <row r="4415" spans="2:3" x14ac:dyDescent="0.45">
      <c r="B4415" s="244">
        <v>4352</v>
      </c>
      <c r="C4415" s="243">
        <v>130.55533054424797</v>
      </c>
    </row>
    <row r="4416" spans="2:3" x14ac:dyDescent="0.45">
      <c r="B4416" s="244">
        <v>4353</v>
      </c>
      <c r="C4416" s="243">
        <v>145.84351081401678</v>
      </c>
    </row>
    <row r="4417" spans="2:3" x14ac:dyDescent="0.45">
      <c r="B4417" s="244">
        <v>4354</v>
      </c>
      <c r="C4417" s="243">
        <v>144.70604461733939</v>
      </c>
    </row>
    <row r="4418" spans="2:3" x14ac:dyDescent="0.45">
      <c r="B4418" s="244">
        <v>4355</v>
      </c>
      <c r="C4418" s="243">
        <v>106.96932319295618</v>
      </c>
    </row>
    <row r="4419" spans="2:3" x14ac:dyDescent="0.45">
      <c r="B4419" s="244">
        <v>4356</v>
      </c>
      <c r="C4419" s="243">
        <v>97.729787075804609</v>
      </c>
    </row>
    <row r="4420" spans="2:3" x14ac:dyDescent="0.45">
      <c r="B4420" s="244">
        <v>4357</v>
      </c>
      <c r="C4420" s="243">
        <v>125.89574735379929</v>
      </c>
    </row>
    <row r="4421" spans="2:3" x14ac:dyDescent="0.45">
      <c r="B4421" s="244">
        <v>4358</v>
      </c>
      <c r="C4421" s="243">
        <v>112.65477803721441</v>
      </c>
    </row>
    <row r="4422" spans="2:3" x14ac:dyDescent="0.45">
      <c r="B4422" s="244">
        <v>4359</v>
      </c>
      <c r="C4422" s="243">
        <v>96.128360463849205</v>
      </c>
    </row>
    <row r="4423" spans="2:3" x14ac:dyDescent="0.45">
      <c r="B4423" s="244">
        <v>4360</v>
      </c>
      <c r="C4423" s="243">
        <v>115.72458418764155</v>
      </c>
    </row>
    <row r="4424" spans="2:3" x14ac:dyDescent="0.45">
      <c r="B4424" s="244">
        <v>4361</v>
      </c>
      <c r="C4424" s="243">
        <v>145.1277955966043</v>
      </c>
    </row>
    <row r="4425" spans="2:3" x14ac:dyDescent="0.45">
      <c r="B4425" s="244">
        <v>4362</v>
      </c>
      <c r="C4425" s="243">
        <v>116.58912309489591</v>
      </c>
    </row>
    <row r="4426" spans="2:3" x14ac:dyDescent="0.45">
      <c r="B4426" s="244">
        <v>4363</v>
      </c>
      <c r="C4426" s="243">
        <v>113.021236934839</v>
      </c>
    </row>
    <row r="4427" spans="2:3" x14ac:dyDescent="0.45">
      <c r="B4427" s="244">
        <v>4364</v>
      </c>
      <c r="C4427" s="243">
        <v>113.39090717946613</v>
      </c>
    </row>
    <row r="4428" spans="2:3" x14ac:dyDescent="0.45">
      <c r="B4428" s="244">
        <v>4365</v>
      </c>
      <c r="C4428" s="243">
        <v>94.379270317648107</v>
      </c>
    </row>
    <row r="4429" spans="2:3" x14ac:dyDescent="0.45">
      <c r="B4429" s="244">
        <v>4366</v>
      </c>
      <c r="C4429" s="243">
        <v>180.60389960621305</v>
      </c>
    </row>
    <row r="4430" spans="2:3" x14ac:dyDescent="0.45">
      <c r="B4430" s="244">
        <v>4367</v>
      </c>
      <c r="C4430" s="243">
        <v>138.24599278446587</v>
      </c>
    </row>
    <row r="4431" spans="2:3" x14ac:dyDescent="0.45">
      <c r="B4431" s="244">
        <v>4368</v>
      </c>
      <c r="C4431" s="243">
        <v>113.63501125965173</v>
      </c>
    </row>
    <row r="4432" spans="2:3" x14ac:dyDescent="0.45">
      <c r="B4432" s="244">
        <v>4369</v>
      </c>
      <c r="C4432" s="243">
        <v>92.267983196560976</v>
      </c>
    </row>
    <row r="4433" spans="2:3" x14ac:dyDescent="0.45">
      <c r="B4433" s="244">
        <v>4370</v>
      </c>
      <c r="C4433" s="243">
        <v>120.9952879732911</v>
      </c>
    </row>
    <row r="4434" spans="2:3" x14ac:dyDescent="0.45">
      <c r="B4434" s="244">
        <v>4371</v>
      </c>
      <c r="C4434" s="243">
        <v>87.506478418671819</v>
      </c>
    </row>
    <row r="4435" spans="2:3" x14ac:dyDescent="0.45">
      <c r="B4435" s="244">
        <v>4372</v>
      </c>
      <c r="C4435" s="243">
        <v>105.20797214242262</v>
      </c>
    </row>
    <row r="4436" spans="2:3" x14ac:dyDescent="0.45">
      <c r="B4436" s="244">
        <v>4373</v>
      </c>
      <c r="C4436" s="243">
        <v>89.508532093595591</v>
      </c>
    </row>
    <row r="4437" spans="2:3" x14ac:dyDescent="0.45">
      <c r="B4437" s="244">
        <v>4374</v>
      </c>
      <c r="C4437" s="243">
        <v>141.44351536107305</v>
      </c>
    </row>
    <row r="4438" spans="2:3" x14ac:dyDescent="0.45">
      <c r="B4438" s="244">
        <v>4375</v>
      </c>
      <c r="C4438" s="243">
        <v>130.77584763449192</v>
      </c>
    </row>
    <row r="4439" spans="2:3" x14ac:dyDescent="0.45">
      <c r="B4439" s="244">
        <v>4376</v>
      </c>
      <c r="C4439" s="243">
        <v>122.36696065484034</v>
      </c>
    </row>
    <row r="4440" spans="2:3" x14ac:dyDescent="0.45">
      <c r="B4440" s="244">
        <v>4377</v>
      </c>
      <c r="C4440" s="243">
        <v>134.84650717940238</v>
      </c>
    </row>
    <row r="4441" spans="2:3" x14ac:dyDescent="0.45">
      <c r="B4441" s="244">
        <v>4378</v>
      </c>
      <c r="C4441" s="243">
        <v>105.21925793939371</v>
      </c>
    </row>
    <row r="4442" spans="2:3" x14ac:dyDescent="0.45">
      <c r="B4442" s="244">
        <v>4379</v>
      </c>
      <c r="C4442" s="243">
        <v>102.72223327068892</v>
      </c>
    </row>
    <row r="4443" spans="2:3" x14ac:dyDescent="0.45">
      <c r="B4443" s="244">
        <v>4380</v>
      </c>
      <c r="C4443" s="243">
        <v>126.26757832849887</v>
      </c>
    </row>
    <row r="4444" spans="2:3" x14ac:dyDescent="0.45">
      <c r="B4444" s="244">
        <v>4381</v>
      </c>
      <c r="C4444" s="243">
        <v>116.46736989076949</v>
      </c>
    </row>
    <row r="4445" spans="2:3" x14ac:dyDescent="0.45">
      <c r="B4445" s="244">
        <v>4382</v>
      </c>
      <c r="C4445" s="243">
        <v>197.26518335743577</v>
      </c>
    </row>
    <row r="4446" spans="2:3" x14ac:dyDescent="0.45">
      <c r="B4446" s="244">
        <v>4383</v>
      </c>
      <c r="C4446" s="243">
        <v>119.08540253191839</v>
      </c>
    </row>
    <row r="4447" spans="2:3" x14ac:dyDescent="0.45">
      <c r="B4447" s="244">
        <v>4384</v>
      </c>
      <c r="C4447" s="243">
        <v>149.83929757654363</v>
      </c>
    </row>
    <row r="4448" spans="2:3" x14ac:dyDescent="0.45">
      <c r="B4448" s="244">
        <v>4385</v>
      </c>
      <c r="C4448" s="243">
        <v>163.90481109424189</v>
      </c>
    </row>
    <row r="4449" spans="2:3" x14ac:dyDescent="0.45">
      <c r="B4449" s="244">
        <v>4386</v>
      </c>
      <c r="C4449" s="243">
        <v>118.08163272294115</v>
      </c>
    </row>
    <row r="4450" spans="2:3" x14ac:dyDescent="0.45">
      <c r="B4450" s="244">
        <v>4387</v>
      </c>
      <c r="C4450" s="243">
        <v>84.066010716563682</v>
      </c>
    </row>
    <row r="4451" spans="2:3" x14ac:dyDescent="0.45">
      <c r="B4451" s="244">
        <v>4388</v>
      </c>
      <c r="C4451" s="243">
        <v>93.042778736148392</v>
      </c>
    </row>
    <row r="4452" spans="2:3" x14ac:dyDescent="0.45">
      <c r="B4452" s="244">
        <v>4389</v>
      </c>
      <c r="C4452" s="243">
        <v>78.056577506479357</v>
      </c>
    </row>
    <row r="4453" spans="2:3" x14ac:dyDescent="0.45">
      <c r="B4453" s="244">
        <v>4390</v>
      </c>
      <c r="C4453" s="243">
        <v>137.25194844983841</v>
      </c>
    </row>
    <row r="4454" spans="2:3" x14ac:dyDescent="0.45">
      <c r="B4454" s="244">
        <v>4391</v>
      </c>
      <c r="C4454" s="243">
        <v>133.02188009986153</v>
      </c>
    </row>
    <row r="4455" spans="2:3" x14ac:dyDescent="0.45">
      <c r="B4455" s="244">
        <v>4392</v>
      </c>
      <c r="C4455" s="243">
        <v>105.04298772397696</v>
      </c>
    </row>
    <row r="4456" spans="2:3" x14ac:dyDescent="0.45">
      <c r="B4456" s="244">
        <v>4393</v>
      </c>
      <c r="C4456" s="243">
        <v>77.786446198784674</v>
      </c>
    </row>
    <row r="4457" spans="2:3" x14ac:dyDescent="0.45">
      <c r="B4457" s="244">
        <v>4394</v>
      </c>
      <c r="C4457" s="243">
        <v>125.34017536079196</v>
      </c>
    </row>
    <row r="4458" spans="2:3" x14ac:dyDescent="0.45">
      <c r="B4458" s="244">
        <v>4395</v>
      </c>
      <c r="C4458" s="243">
        <v>150.11160236598397</v>
      </c>
    </row>
    <row r="4459" spans="2:3" x14ac:dyDescent="0.45">
      <c r="B4459" s="244">
        <v>4396</v>
      </c>
      <c r="C4459" s="243">
        <v>121.76783313053626</v>
      </c>
    </row>
    <row r="4460" spans="2:3" x14ac:dyDescent="0.45">
      <c r="B4460" s="244">
        <v>4397</v>
      </c>
      <c r="C4460" s="243">
        <v>114.30109032101237</v>
      </c>
    </row>
    <row r="4461" spans="2:3" x14ac:dyDescent="0.45">
      <c r="B4461" s="244">
        <v>4398</v>
      </c>
      <c r="C4461" s="243">
        <v>106.53564832466981</v>
      </c>
    </row>
    <row r="4462" spans="2:3" x14ac:dyDescent="0.45">
      <c r="B4462" s="244">
        <v>4399</v>
      </c>
      <c r="C4462" s="243">
        <v>121.40929268312912</v>
      </c>
    </row>
    <row r="4463" spans="2:3" x14ac:dyDescent="0.45">
      <c r="B4463" s="244">
        <v>4400</v>
      </c>
      <c r="C4463" s="243">
        <v>114.29678530657571</v>
      </c>
    </row>
    <row r="4464" spans="2:3" x14ac:dyDescent="0.45">
      <c r="B4464" s="244">
        <v>4401</v>
      </c>
      <c r="C4464" s="243">
        <v>126.46517964535859</v>
      </c>
    </row>
    <row r="4465" spans="2:3" x14ac:dyDescent="0.45">
      <c r="B4465" s="244">
        <v>4402</v>
      </c>
      <c r="C4465" s="243">
        <v>134.46420032033916</v>
      </c>
    </row>
    <row r="4466" spans="2:3" x14ac:dyDescent="0.45">
      <c r="B4466" s="244">
        <v>4403</v>
      </c>
      <c r="C4466" s="243">
        <v>95.928613577612623</v>
      </c>
    </row>
    <row r="4467" spans="2:3" x14ac:dyDescent="0.45">
      <c r="B4467" s="244">
        <v>4404</v>
      </c>
      <c r="C4467" s="243">
        <v>134.4604334077369</v>
      </c>
    </row>
    <row r="4468" spans="2:3" x14ac:dyDescent="0.45">
      <c r="B4468" s="244">
        <v>4405</v>
      </c>
      <c r="C4468" s="243">
        <v>100.28978480102995</v>
      </c>
    </row>
    <row r="4469" spans="2:3" x14ac:dyDescent="0.45">
      <c r="B4469" s="244">
        <v>4406</v>
      </c>
      <c r="C4469" s="243">
        <v>98.781854471877395</v>
      </c>
    </row>
    <row r="4470" spans="2:3" x14ac:dyDescent="0.45">
      <c r="B4470" s="244">
        <v>4407</v>
      </c>
      <c r="C4470" s="243">
        <v>112.90871869881992</v>
      </c>
    </row>
    <row r="4471" spans="2:3" x14ac:dyDescent="0.45">
      <c r="B4471" s="244">
        <v>4408</v>
      </c>
      <c r="C4471" s="243">
        <v>69.374401056609415</v>
      </c>
    </row>
    <row r="4472" spans="2:3" x14ac:dyDescent="0.45">
      <c r="B4472" s="244">
        <v>4409</v>
      </c>
      <c r="C4472" s="243">
        <v>76.870562320555962</v>
      </c>
    </row>
    <row r="4473" spans="2:3" x14ac:dyDescent="0.45">
      <c r="B4473" s="244">
        <v>4410</v>
      </c>
      <c r="C4473" s="243">
        <v>115.54199967631789</v>
      </c>
    </row>
    <row r="4474" spans="2:3" x14ac:dyDescent="0.45">
      <c r="B4474" s="244">
        <v>4411</v>
      </c>
      <c r="C4474" s="243">
        <v>110.49153504951873</v>
      </c>
    </row>
    <row r="4475" spans="2:3" x14ac:dyDescent="0.45">
      <c r="B4475" s="244">
        <v>4412</v>
      </c>
      <c r="C4475" s="243">
        <v>84.846971175900265</v>
      </c>
    </row>
    <row r="4476" spans="2:3" x14ac:dyDescent="0.45">
      <c r="B4476" s="244">
        <v>4413</v>
      </c>
      <c r="C4476" s="243">
        <v>131.91928679103981</v>
      </c>
    </row>
    <row r="4477" spans="2:3" x14ac:dyDescent="0.45">
      <c r="B4477" s="244">
        <v>4414</v>
      </c>
      <c r="C4477" s="243">
        <v>102.39625873579199</v>
      </c>
    </row>
    <row r="4478" spans="2:3" x14ac:dyDescent="0.45">
      <c r="B4478" s="244">
        <v>4415</v>
      </c>
      <c r="C4478" s="243">
        <v>107.66595067932253</v>
      </c>
    </row>
    <row r="4479" spans="2:3" x14ac:dyDescent="0.45">
      <c r="B4479" s="244">
        <v>4416</v>
      </c>
      <c r="C4479" s="243">
        <v>88.45605300492511</v>
      </c>
    </row>
    <row r="4480" spans="2:3" x14ac:dyDescent="0.45">
      <c r="B4480" s="244">
        <v>4417</v>
      </c>
      <c r="C4480" s="243">
        <v>154.50490336164188</v>
      </c>
    </row>
    <row r="4481" spans="2:3" x14ac:dyDescent="0.45">
      <c r="B4481" s="244">
        <v>4418</v>
      </c>
      <c r="C4481" s="243">
        <v>119.92245343034747</v>
      </c>
    </row>
    <row r="4482" spans="2:3" x14ac:dyDescent="0.45">
      <c r="B4482" s="244">
        <v>4419</v>
      </c>
      <c r="C4482" s="243">
        <v>110.48107407051654</v>
      </c>
    </row>
    <row r="4483" spans="2:3" x14ac:dyDescent="0.45">
      <c r="B4483" s="244">
        <v>4420</v>
      </c>
      <c r="C4483" s="243">
        <v>142.93621100087265</v>
      </c>
    </row>
    <row r="4484" spans="2:3" x14ac:dyDescent="0.45">
      <c r="B4484" s="244">
        <v>4421</v>
      </c>
      <c r="C4484" s="243">
        <v>122.37655200135437</v>
      </c>
    </row>
    <row r="4485" spans="2:3" x14ac:dyDescent="0.45">
      <c r="B4485" s="244">
        <v>4422</v>
      </c>
      <c r="C4485" s="243">
        <v>99.822745339108977</v>
      </c>
    </row>
    <row r="4486" spans="2:3" x14ac:dyDescent="0.45">
      <c r="B4486" s="244">
        <v>4423</v>
      </c>
      <c r="C4486" s="243">
        <v>119.33647379760973</v>
      </c>
    </row>
    <row r="4487" spans="2:3" x14ac:dyDescent="0.45">
      <c r="B4487" s="244">
        <v>4424</v>
      </c>
      <c r="C4487" s="243">
        <v>148.42840581312879</v>
      </c>
    </row>
    <row r="4488" spans="2:3" x14ac:dyDescent="0.45">
      <c r="B4488" s="244">
        <v>4425</v>
      </c>
      <c r="C4488" s="243">
        <v>124.59481299639027</v>
      </c>
    </row>
    <row r="4489" spans="2:3" x14ac:dyDescent="0.45">
      <c r="B4489" s="244">
        <v>4426</v>
      </c>
      <c r="C4489" s="243">
        <v>130.62418948826277</v>
      </c>
    </row>
    <row r="4490" spans="2:3" x14ac:dyDescent="0.45">
      <c r="B4490" s="244">
        <v>4427</v>
      </c>
      <c r="C4490" s="243">
        <v>80.115643312587878</v>
      </c>
    </row>
    <row r="4491" spans="2:3" x14ac:dyDescent="0.45">
      <c r="B4491" s="244">
        <v>4428</v>
      </c>
      <c r="C4491" s="243">
        <v>120.35911954865254</v>
      </c>
    </row>
    <row r="4492" spans="2:3" x14ac:dyDescent="0.45">
      <c r="B4492" s="244">
        <v>4429</v>
      </c>
      <c r="C4492" s="243">
        <v>116.03566383990193</v>
      </c>
    </row>
    <row r="4493" spans="2:3" x14ac:dyDescent="0.45">
      <c r="B4493" s="244">
        <v>4430</v>
      </c>
      <c r="C4493" s="243">
        <v>131.67679817789906</v>
      </c>
    </row>
    <row r="4494" spans="2:3" x14ac:dyDescent="0.45">
      <c r="B4494" s="244">
        <v>4431</v>
      </c>
      <c r="C4494" s="243">
        <v>123.93544728254017</v>
      </c>
    </row>
    <row r="4495" spans="2:3" x14ac:dyDescent="0.45">
      <c r="B4495" s="244">
        <v>4432</v>
      </c>
      <c r="C4495" s="243">
        <v>118.61330230726375</v>
      </c>
    </row>
    <row r="4496" spans="2:3" x14ac:dyDescent="0.45">
      <c r="B4496" s="244">
        <v>4433</v>
      </c>
      <c r="C4496" s="243">
        <v>118.7473214333065</v>
      </c>
    </row>
    <row r="4497" spans="2:3" x14ac:dyDescent="0.45">
      <c r="B4497" s="244">
        <v>4434</v>
      </c>
      <c r="C4497" s="243">
        <v>151.25074378462372</v>
      </c>
    </row>
    <row r="4498" spans="2:3" x14ac:dyDescent="0.45">
      <c r="B4498" s="244">
        <v>4435</v>
      </c>
      <c r="C4498" s="243">
        <v>144.81457579869362</v>
      </c>
    </row>
    <row r="4499" spans="2:3" x14ac:dyDescent="0.45">
      <c r="B4499" s="244">
        <v>4436</v>
      </c>
      <c r="C4499" s="243">
        <v>107.53361201320735</v>
      </c>
    </row>
    <row r="4500" spans="2:3" x14ac:dyDescent="0.45">
      <c r="B4500" s="244">
        <v>4437</v>
      </c>
      <c r="C4500" s="243">
        <v>138.00527330786383</v>
      </c>
    </row>
    <row r="4501" spans="2:3" x14ac:dyDescent="0.45">
      <c r="B4501" s="244">
        <v>4438</v>
      </c>
      <c r="C4501" s="243">
        <v>126.41203061396865</v>
      </c>
    </row>
    <row r="4502" spans="2:3" x14ac:dyDescent="0.45">
      <c r="B4502" s="244">
        <v>4439</v>
      </c>
      <c r="C4502" s="243">
        <v>153.21764251419262</v>
      </c>
    </row>
    <row r="4503" spans="2:3" x14ac:dyDescent="0.45">
      <c r="B4503" s="244">
        <v>4440</v>
      </c>
      <c r="C4503" s="243">
        <v>115.49284650557402</v>
      </c>
    </row>
    <row r="4504" spans="2:3" x14ac:dyDescent="0.45">
      <c r="B4504" s="244">
        <v>4441</v>
      </c>
      <c r="C4504" s="243">
        <v>79.093024840369068</v>
      </c>
    </row>
    <row r="4505" spans="2:3" x14ac:dyDescent="0.45">
      <c r="B4505" s="244">
        <v>4442</v>
      </c>
      <c r="C4505" s="243">
        <v>121.55355376339058</v>
      </c>
    </row>
    <row r="4506" spans="2:3" x14ac:dyDescent="0.45">
      <c r="B4506" s="244">
        <v>4443</v>
      </c>
      <c r="C4506" s="243">
        <v>113.33599390515383</v>
      </c>
    </row>
    <row r="4507" spans="2:3" x14ac:dyDescent="0.45">
      <c r="B4507" s="244">
        <v>4444</v>
      </c>
      <c r="C4507" s="243">
        <v>138.64965259109815</v>
      </c>
    </row>
    <row r="4508" spans="2:3" x14ac:dyDescent="0.45">
      <c r="B4508" s="244">
        <v>4445</v>
      </c>
      <c r="C4508" s="243">
        <v>108.39875345131392</v>
      </c>
    </row>
    <row r="4509" spans="2:3" x14ac:dyDescent="0.45">
      <c r="B4509" s="244">
        <v>4446</v>
      </c>
      <c r="C4509" s="243">
        <v>117.1260751582633</v>
      </c>
    </row>
    <row r="4510" spans="2:3" x14ac:dyDescent="0.45">
      <c r="B4510" s="244">
        <v>4447</v>
      </c>
      <c r="C4510" s="243">
        <v>137.72232386154565</v>
      </c>
    </row>
    <row r="4511" spans="2:3" x14ac:dyDescent="0.45">
      <c r="B4511" s="244">
        <v>4448</v>
      </c>
      <c r="C4511" s="243">
        <v>122.14656200103947</v>
      </c>
    </row>
    <row r="4512" spans="2:3" x14ac:dyDescent="0.45">
      <c r="B4512" s="244">
        <v>4449</v>
      </c>
      <c r="C4512" s="243">
        <v>131.40752748603538</v>
      </c>
    </row>
    <row r="4513" spans="2:3" x14ac:dyDescent="0.45">
      <c r="B4513" s="244">
        <v>4450</v>
      </c>
      <c r="C4513" s="243">
        <v>135.59954239228642</v>
      </c>
    </row>
    <row r="4514" spans="2:3" x14ac:dyDescent="0.45">
      <c r="B4514" s="244">
        <v>4451</v>
      </c>
      <c r="C4514" s="243">
        <v>135.23754499036178</v>
      </c>
    </row>
    <row r="4515" spans="2:3" x14ac:dyDescent="0.45">
      <c r="B4515" s="244">
        <v>4452</v>
      </c>
      <c r="C4515" s="243">
        <v>129.99093190806573</v>
      </c>
    </row>
    <row r="4516" spans="2:3" x14ac:dyDescent="0.45">
      <c r="B4516" s="244">
        <v>4453</v>
      </c>
      <c r="C4516" s="243">
        <v>112.39691623909273</v>
      </c>
    </row>
    <row r="4517" spans="2:3" x14ac:dyDescent="0.45">
      <c r="B4517" s="244">
        <v>4454</v>
      </c>
      <c r="C4517" s="243">
        <v>117.15306345532312</v>
      </c>
    </row>
    <row r="4518" spans="2:3" x14ac:dyDescent="0.45">
      <c r="B4518" s="244">
        <v>4455</v>
      </c>
      <c r="C4518" s="243">
        <v>168.75795943173262</v>
      </c>
    </row>
    <row r="4519" spans="2:3" x14ac:dyDescent="0.45">
      <c r="B4519" s="244">
        <v>4456</v>
      </c>
      <c r="C4519" s="243">
        <v>100.29208227943255</v>
      </c>
    </row>
    <row r="4520" spans="2:3" x14ac:dyDescent="0.45">
      <c r="B4520" s="244">
        <v>4457</v>
      </c>
      <c r="C4520" s="243">
        <v>120.61559229799536</v>
      </c>
    </row>
    <row r="4521" spans="2:3" x14ac:dyDescent="0.45">
      <c r="B4521" s="244">
        <v>4458</v>
      </c>
      <c r="C4521" s="243">
        <v>155.03420738769233</v>
      </c>
    </row>
    <row r="4522" spans="2:3" x14ac:dyDescent="0.45">
      <c r="B4522" s="244">
        <v>4459</v>
      </c>
      <c r="C4522" s="243">
        <v>114.55811794209448</v>
      </c>
    </row>
    <row r="4523" spans="2:3" x14ac:dyDescent="0.45">
      <c r="B4523" s="244">
        <v>4460</v>
      </c>
      <c r="C4523" s="243">
        <v>134.88221400545075</v>
      </c>
    </row>
    <row r="4524" spans="2:3" x14ac:dyDescent="0.45">
      <c r="B4524" s="244">
        <v>4461</v>
      </c>
      <c r="C4524" s="243">
        <v>150.51067823443316</v>
      </c>
    </row>
    <row r="4525" spans="2:3" x14ac:dyDescent="0.45">
      <c r="B4525" s="244">
        <v>4462</v>
      </c>
      <c r="C4525" s="243">
        <v>150.36536465744825</v>
      </c>
    </row>
    <row r="4526" spans="2:3" x14ac:dyDescent="0.45">
      <c r="B4526" s="244">
        <v>4463</v>
      </c>
      <c r="C4526" s="243">
        <v>115.40722386609583</v>
      </c>
    </row>
    <row r="4527" spans="2:3" x14ac:dyDescent="0.45">
      <c r="B4527" s="244">
        <v>4464</v>
      </c>
      <c r="C4527" s="243">
        <v>163.93451428812125</v>
      </c>
    </row>
    <row r="4528" spans="2:3" x14ac:dyDescent="0.45">
      <c r="B4528" s="244">
        <v>4465</v>
      </c>
      <c r="C4528" s="243">
        <v>139.20914005320017</v>
      </c>
    </row>
    <row r="4529" spans="2:3" x14ac:dyDescent="0.45">
      <c r="B4529" s="244">
        <v>4466</v>
      </c>
      <c r="C4529" s="243">
        <v>125.61230284057635</v>
      </c>
    </row>
    <row r="4530" spans="2:3" x14ac:dyDescent="0.45">
      <c r="B4530" s="244">
        <v>4467</v>
      </c>
      <c r="C4530" s="243">
        <v>105.65184452869582</v>
      </c>
    </row>
    <row r="4531" spans="2:3" x14ac:dyDescent="0.45">
      <c r="B4531" s="244">
        <v>4468</v>
      </c>
      <c r="C4531" s="243">
        <v>117.34861955086606</v>
      </c>
    </row>
    <row r="4532" spans="2:3" x14ac:dyDescent="0.45">
      <c r="B4532" s="244">
        <v>4469</v>
      </c>
      <c r="C4532" s="243">
        <v>138.11938531830674</v>
      </c>
    </row>
    <row r="4533" spans="2:3" x14ac:dyDescent="0.45">
      <c r="B4533" s="244">
        <v>4470</v>
      </c>
      <c r="C4533" s="243">
        <v>176.86026205184811</v>
      </c>
    </row>
    <row r="4534" spans="2:3" x14ac:dyDescent="0.45">
      <c r="B4534" s="244">
        <v>4471</v>
      </c>
      <c r="C4534" s="243">
        <v>152.11241064432582</v>
      </c>
    </row>
    <row r="4535" spans="2:3" x14ac:dyDescent="0.45">
      <c r="B4535" s="244">
        <v>4472</v>
      </c>
      <c r="C4535" s="243">
        <v>118.46019153457783</v>
      </c>
    </row>
    <row r="4536" spans="2:3" x14ac:dyDescent="0.45">
      <c r="B4536" s="244">
        <v>4473</v>
      </c>
      <c r="C4536" s="243">
        <v>137.25160151147458</v>
      </c>
    </row>
    <row r="4537" spans="2:3" x14ac:dyDescent="0.45">
      <c r="B4537" s="244">
        <v>4474</v>
      </c>
      <c r="C4537" s="243">
        <v>115.52499256195036</v>
      </c>
    </row>
    <row r="4538" spans="2:3" x14ac:dyDescent="0.45">
      <c r="B4538" s="244">
        <v>4475</v>
      </c>
      <c r="C4538" s="243">
        <v>108.46092551237281</v>
      </c>
    </row>
    <row r="4539" spans="2:3" x14ac:dyDescent="0.45">
      <c r="B4539" s="244">
        <v>4476</v>
      </c>
      <c r="C4539" s="243">
        <v>120.06809146910815</v>
      </c>
    </row>
    <row r="4540" spans="2:3" x14ac:dyDescent="0.45">
      <c r="B4540" s="244">
        <v>4477</v>
      </c>
      <c r="C4540" s="243">
        <v>151.4789921285535</v>
      </c>
    </row>
    <row r="4541" spans="2:3" x14ac:dyDescent="0.45">
      <c r="B4541" s="244">
        <v>4478</v>
      </c>
      <c r="C4541" s="243">
        <v>90.589589056020941</v>
      </c>
    </row>
    <row r="4542" spans="2:3" x14ac:dyDescent="0.45">
      <c r="B4542" s="244">
        <v>4479</v>
      </c>
      <c r="C4542" s="243">
        <v>113.29975891373554</v>
      </c>
    </row>
    <row r="4543" spans="2:3" x14ac:dyDescent="0.45">
      <c r="B4543" s="244">
        <v>4480</v>
      </c>
      <c r="C4543" s="243">
        <v>121.14423958628075</v>
      </c>
    </row>
    <row r="4544" spans="2:3" x14ac:dyDescent="0.45">
      <c r="B4544" s="244">
        <v>4481</v>
      </c>
      <c r="C4544" s="243">
        <v>142.3100379640145</v>
      </c>
    </row>
    <row r="4545" spans="2:3" x14ac:dyDescent="0.45">
      <c r="B4545" s="244">
        <v>4482</v>
      </c>
      <c r="C4545" s="243">
        <v>93.572160833150093</v>
      </c>
    </row>
    <row r="4546" spans="2:3" x14ac:dyDescent="0.45">
      <c r="B4546" s="244">
        <v>4483</v>
      </c>
      <c r="C4546" s="243">
        <v>122.62021284416672</v>
      </c>
    </row>
    <row r="4547" spans="2:3" x14ac:dyDescent="0.45">
      <c r="B4547" s="244">
        <v>4484</v>
      </c>
      <c r="C4547" s="243">
        <v>140.28178046492783</v>
      </c>
    </row>
    <row r="4548" spans="2:3" x14ac:dyDescent="0.45">
      <c r="B4548" s="244">
        <v>4485</v>
      </c>
      <c r="C4548" s="243">
        <v>76.950835339994768</v>
      </c>
    </row>
    <row r="4549" spans="2:3" x14ac:dyDescent="0.45">
      <c r="B4549" s="244">
        <v>4486</v>
      </c>
      <c r="C4549" s="243">
        <v>88.101066593123619</v>
      </c>
    </row>
    <row r="4550" spans="2:3" x14ac:dyDescent="0.45">
      <c r="B4550" s="244">
        <v>4487</v>
      </c>
      <c r="C4550" s="243">
        <v>152.49884849903273</v>
      </c>
    </row>
    <row r="4551" spans="2:3" x14ac:dyDescent="0.45">
      <c r="B4551" s="244">
        <v>4488</v>
      </c>
      <c r="C4551" s="243">
        <v>137.08484790682598</v>
      </c>
    </row>
    <row r="4552" spans="2:3" x14ac:dyDescent="0.45">
      <c r="B4552" s="244">
        <v>4489</v>
      </c>
      <c r="C4552" s="243">
        <v>79.588312791817543</v>
      </c>
    </row>
    <row r="4553" spans="2:3" x14ac:dyDescent="0.45">
      <c r="B4553" s="244">
        <v>4490</v>
      </c>
      <c r="C4553" s="243">
        <v>132.2516499615852</v>
      </c>
    </row>
    <row r="4554" spans="2:3" x14ac:dyDescent="0.45">
      <c r="B4554" s="244">
        <v>4491</v>
      </c>
      <c r="C4554" s="243">
        <v>93.081078373977931</v>
      </c>
    </row>
    <row r="4555" spans="2:3" x14ac:dyDescent="0.45">
      <c r="B4555" s="244">
        <v>4492</v>
      </c>
      <c r="C4555" s="243">
        <v>83.314159508336701</v>
      </c>
    </row>
    <row r="4556" spans="2:3" x14ac:dyDescent="0.45">
      <c r="B4556" s="244">
        <v>4493</v>
      </c>
      <c r="C4556" s="243">
        <v>106.99644804323474</v>
      </c>
    </row>
    <row r="4557" spans="2:3" x14ac:dyDescent="0.45">
      <c r="B4557" s="244">
        <v>4494</v>
      </c>
      <c r="C4557" s="243">
        <v>111.23680320021973</v>
      </c>
    </row>
    <row r="4558" spans="2:3" x14ac:dyDescent="0.45">
      <c r="B4558" s="244">
        <v>4495</v>
      </c>
      <c r="C4558" s="243">
        <v>99.293415637649474</v>
      </c>
    </row>
    <row r="4559" spans="2:3" x14ac:dyDescent="0.45">
      <c r="B4559" s="244">
        <v>4496</v>
      </c>
      <c r="C4559" s="243">
        <v>115.51190029149555</v>
      </c>
    </row>
    <row r="4560" spans="2:3" x14ac:dyDescent="0.45">
      <c r="B4560" s="244">
        <v>4497</v>
      </c>
      <c r="C4560" s="243">
        <v>136.56497215882194</v>
      </c>
    </row>
    <row r="4561" spans="2:3" x14ac:dyDescent="0.45">
      <c r="B4561" s="244">
        <v>4498</v>
      </c>
      <c r="C4561" s="243">
        <v>120.8360780926232</v>
      </c>
    </row>
    <row r="4562" spans="2:3" x14ac:dyDescent="0.45">
      <c r="B4562" s="244">
        <v>4499</v>
      </c>
      <c r="C4562" s="243">
        <v>79.288024291790109</v>
      </c>
    </row>
    <row r="4563" spans="2:3" x14ac:dyDescent="0.45">
      <c r="B4563" s="244">
        <v>4500</v>
      </c>
      <c r="C4563" s="243">
        <v>110.08246604287592</v>
      </c>
    </row>
    <row r="4564" spans="2:3" x14ac:dyDescent="0.45">
      <c r="B4564" s="244">
        <v>4501</v>
      </c>
      <c r="C4564" s="243">
        <v>102.66219555324741</v>
      </c>
    </row>
    <row r="4565" spans="2:3" x14ac:dyDescent="0.45">
      <c r="B4565" s="244">
        <v>4502</v>
      </c>
      <c r="C4565" s="243">
        <v>152.43118015088666</v>
      </c>
    </row>
    <row r="4566" spans="2:3" x14ac:dyDescent="0.45">
      <c r="B4566" s="244">
        <v>4503</v>
      </c>
      <c r="C4566" s="243">
        <v>135.17290434943362</v>
      </c>
    </row>
    <row r="4567" spans="2:3" x14ac:dyDescent="0.45">
      <c r="B4567" s="244">
        <v>4504</v>
      </c>
      <c r="C4567" s="243">
        <v>174.61104908170842</v>
      </c>
    </row>
    <row r="4568" spans="2:3" x14ac:dyDescent="0.45">
      <c r="B4568" s="244">
        <v>4505</v>
      </c>
      <c r="C4568" s="243">
        <v>148.7281619563278</v>
      </c>
    </row>
    <row r="4569" spans="2:3" x14ac:dyDescent="0.45">
      <c r="B4569" s="244">
        <v>4506</v>
      </c>
      <c r="C4569" s="243">
        <v>122.9384773015346</v>
      </c>
    </row>
    <row r="4570" spans="2:3" x14ac:dyDescent="0.45">
      <c r="B4570" s="244">
        <v>4507</v>
      </c>
      <c r="C4570" s="243">
        <v>116.28693110091395</v>
      </c>
    </row>
    <row r="4571" spans="2:3" x14ac:dyDescent="0.45">
      <c r="B4571" s="244">
        <v>4508</v>
      </c>
      <c r="C4571" s="243">
        <v>136.63459523573391</v>
      </c>
    </row>
    <row r="4572" spans="2:3" x14ac:dyDescent="0.45">
      <c r="B4572" s="244">
        <v>4509</v>
      </c>
      <c r="C4572" s="243">
        <v>99.708779598443812</v>
      </c>
    </row>
    <row r="4573" spans="2:3" x14ac:dyDescent="0.45">
      <c r="B4573" s="244">
        <v>4510</v>
      </c>
      <c r="C4573" s="243">
        <v>142.78767202996934</v>
      </c>
    </row>
    <row r="4574" spans="2:3" x14ac:dyDescent="0.45">
      <c r="B4574" s="244">
        <v>4511</v>
      </c>
      <c r="C4574" s="243">
        <v>81.608561622905157</v>
      </c>
    </row>
    <row r="4575" spans="2:3" x14ac:dyDescent="0.45">
      <c r="B4575" s="244">
        <v>4512</v>
      </c>
      <c r="C4575" s="243">
        <v>134.02990710356011</v>
      </c>
    </row>
    <row r="4576" spans="2:3" x14ac:dyDescent="0.45">
      <c r="B4576" s="244">
        <v>4513</v>
      </c>
      <c r="C4576" s="243">
        <v>123.02743611997428</v>
      </c>
    </row>
    <row r="4577" spans="2:3" x14ac:dyDescent="0.45">
      <c r="B4577" s="244">
        <v>4514</v>
      </c>
      <c r="C4577" s="243">
        <v>78.841052468949158</v>
      </c>
    </row>
    <row r="4578" spans="2:3" x14ac:dyDescent="0.45">
      <c r="B4578" s="244">
        <v>4515</v>
      </c>
      <c r="C4578" s="243">
        <v>133.21733149923125</v>
      </c>
    </row>
    <row r="4579" spans="2:3" x14ac:dyDescent="0.45">
      <c r="B4579" s="244">
        <v>4516</v>
      </c>
      <c r="C4579" s="243">
        <v>123.88107795730093</v>
      </c>
    </row>
    <row r="4580" spans="2:3" x14ac:dyDescent="0.45">
      <c r="B4580" s="244">
        <v>4517</v>
      </c>
      <c r="C4580" s="243">
        <v>139.19278378657245</v>
      </c>
    </row>
    <row r="4581" spans="2:3" x14ac:dyDescent="0.45">
      <c r="B4581" s="244">
        <v>4518</v>
      </c>
      <c r="C4581" s="243">
        <v>107.86453663296379</v>
      </c>
    </row>
    <row r="4582" spans="2:3" x14ac:dyDescent="0.45">
      <c r="B4582" s="244">
        <v>4519</v>
      </c>
      <c r="C4582" s="243">
        <v>128.80942939038746</v>
      </c>
    </row>
    <row r="4583" spans="2:3" x14ac:dyDescent="0.45">
      <c r="B4583" s="244">
        <v>4520</v>
      </c>
      <c r="C4583" s="243">
        <v>68.520094948426078</v>
      </c>
    </row>
    <row r="4584" spans="2:3" x14ac:dyDescent="0.45">
      <c r="B4584" s="244">
        <v>4521</v>
      </c>
      <c r="C4584" s="243">
        <v>171.34174852031424</v>
      </c>
    </row>
    <row r="4585" spans="2:3" x14ac:dyDescent="0.45">
      <c r="B4585" s="244">
        <v>4522</v>
      </c>
      <c r="C4585" s="243">
        <v>123.62551451483554</v>
      </c>
    </row>
    <row r="4586" spans="2:3" x14ac:dyDescent="0.45">
      <c r="B4586" s="244">
        <v>4523</v>
      </c>
      <c r="C4586" s="243">
        <v>161.31472778929654</v>
      </c>
    </row>
    <row r="4587" spans="2:3" x14ac:dyDescent="0.45">
      <c r="B4587" s="244">
        <v>4524</v>
      </c>
      <c r="C4587" s="243">
        <v>142.22209426143687</v>
      </c>
    </row>
    <row r="4588" spans="2:3" x14ac:dyDescent="0.45">
      <c r="B4588" s="244">
        <v>4525</v>
      </c>
      <c r="C4588" s="243">
        <v>136.28353067683781</v>
      </c>
    </row>
    <row r="4589" spans="2:3" x14ac:dyDescent="0.45">
      <c r="B4589" s="244">
        <v>4526</v>
      </c>
      <c r="C4589" s="243">
        <v>109.30247396732742</v>
      </c>
    </row>
    <row r="4590" spans="2:3" x14ac:dyDescent="0.45">
      <c r="B4590" s="244">
        <v>4527</v>
      </c>
      <c r="C4590" s="243">
        <v>125.03250424946418</v>
      </c>
    </row>
    <row r="4591" spans="2:3" x14ac:dyDescent="0.45">
      <c r="B4591" s="244">
        <v>4528</v>
      </c>
      <c r="C4591" s="243">
        <v>107.01404945662976</v>
      </c>
    </row>
    <row r="4592" spans="2:3" x14ac:dyDescent="0.45">
      <c r="B4592" s="244">
        <v>4529</v>
      </c>
      <c r="C4592" s="243">
        <v>120.03235959517444</v>
      </c>
    </row>
    <row r="4593" spans="2:3" x14ac:dyDescent="0.45">
      <c r="B4593" s="244">
        <v>4530</v>
      </c>
      <c r="C4593" s="243">
        <v>131.53671615383686</v>
      </c>
    </row>
    <row r="4594" spans="2:3" x14ac:dyDescent="0.45">
      <c r="B4594" s="244">
        <v>4531</v>
      </c>
      <c r="C4594" s="243">
        <v>111.8872986002026</v>
      </c>
    </row>
    <row r="4595" spans="2:3" x14ac:dyDescent="0.45">
      <c r="B4595" s="244">
        <v>4532</v>
      </c>
      <c r="C4595" s="243">
        <v>115.77312097558206</v>
      </c>
    </row>
    <row r="4596" spans="2:3" x14ac:dyDescent="0.45">
      <c r="B4596" s="244">
        <v>4533</v>
      </c>
      <c r="C4596" s="243">
        <v>147.13580052761361</v>
      </c>
    </row>
    <row r="4597" spans="2:3" x14ac:dyDescent="0.45">
      <c r="B4597" s="244">
        <v>4534</v>
      </c>
      <c r="C4597" s="243">
        <v>137.71217319783793</v>
      </c>
    </row>
    <row r="4598" spans="2:3" x14ac:dyDescent="0.45">
      <c r="B4598" s="244">
        <v>4535</v>
      </c>
      <c r="C4598" s="243">
        <v>101.9523433392234</v>
      </c>
    </row>
    <row r="4599" spans="2:3" x14ac:dyDescent="0.45">
      <c r="B4599" s="244">
        <v>4536</v>
      </c>
      <c r="C4599" s="243">
        <v>107.85766053568824</v>
      </c>
    </row>
    <row r="4600" spans="2:3" x14ac:dyDescent="0.45">
      <c r="B4600" s="244">
        <v>4537</v>
      </c>
      <c r="C4600" s="243">
        <v>102.84844193765898</v>
      </c>
    </row>
    <row r="4601" spans="2:3" x14ac:dyDescent="0.45">
      <c r="B4601" s="244">
        <v>4538</v>
      </c>
      <c r="C4601" s="243">
        <v>115.51184100160366</v>
      </c>
    </row>
    <row r="4602" spans="2:3" x14ac:dyDescent="0.45">
      <c r="B4602" s="244">
        <v>4539</v>
      </c>
      <c r="C4602" s="243">
        <v>107.67848976815215</v>
      </c>
    </row>
    <row r="4603" spans="2:3" x14ac:dyDescent="0.45">
      <c r="B4603" s="244">
        <v>4540</v>
      </c>
      <c r="C4603" s="243">
        <v>107.20313299872248</v>
      </c>
    </row>
    <row r="4604" spans="2:3" x14ac:dyDescent="0.45">
      <c r="B4604" s="244">
        <v>4541</v>
      </c>
      <c r="C4604" s="243">
        <v>118.54968348899644</v>
      </c>
    </row>
    <row r="4605" spans="2:3" x14ac:dyDescent="0.45">
      <c r="B4605" s="244">
        <v>4542</v>
      </c>
      <c r="C4605" s="243">
        <v>87.996319427772178</v>
      </c>
    </row>
    <row r="4606" spans="2:3" x14ac:dyDescent="0.45">
      <c r="B4606" s="244">
        <v>4543</v>
      </c>
      <c r="C4606" s="243">
        <v>124.23892168236047</v>
      </c>
    </row>
    <row r="4607" spans="2:3" x14ac:dyDescent="0.45">
      <c r="B4607" s="244">
        <v>4544</v>
      </c>
      <c r="C4607" s="243">
        <v>90.531477805318332</v>
      </c>
    </row>
    <row r="4608" spans="2:3" x14ac:dyDescent="0.45">
      <c r="B4608" s="244">
        <v>4545</v>
      </c>
      <c r="C4608" s="243">
        <v>136.1626078733488</v>
      </c>
    </row>
    <row r="4609" spans="2:3" x14ac:dyDescent="0.45">
      <c r="B4609" s="244">
        <v>4546</v>
      </c>
      <c r="C4609" s="243">
        <v>84.078049794848823</v>
      </c>
    </row>
    <row r="4610" spans="2:3" x14ac:dyDescent="0.45">
      <c r="B4610" s="244">
        <v>4547</v>
      </c>
      <c r="C4610" s="243">
        <v>110.05384956997396</v>
      </c>
    </row>
    <row r="4611" spans="2:3" x14ac:dyDescent="0.45">
      <c r="B4611" s="244">
        <v>4548</v>
      </c>
      <c r="C4611" s="243">
        <v>127.99096269952702</v>
      </c>
    </row>
    <row r="4612" spans="2:3" x14ac:dyDescent="0.45">
      <c r="B4612" s="244">
        <v>4549</v>
      </c>
      <c r="C4612" s="243">
        <v>140.72735619721547</v>
      </c>
    </row>
    <row r="4613" spans="2:3" x14ac:dyDescent="0.45">
      <c r="B4613" s="244">
        <v>4550</v>
      </c>
      <c r="C4613" s="243">
        <v>111.05910787186718</v>
      </c>
    </row>
    <row r="4614" spans="2:3" x14ac:dyDescent="0.45">
      <c r="B4614" s="244">
        <v>4551</v>
      </c>
      <c r="C4614" s="243">
        <v>122.18732669525507</v>
      </c>
    </row>
    <row r="4615" spans="2:3" x14ac:dyDescent="0.45">
      <c r="B4615" s="244">
        <v>4552</v>
      </c>
      <c r="C4615" s="243">
        <v>107.90206914573278</v>
      </c>
    </row>
    <row r="4616" spans="2:3" x14ac:dyDescent="0.45">
      <c r="B4616" s="244">
        <v>4553</v>
      </c>
      <c r="C4616" s="243">
        <v>88.601588061148874</v>
      </c>
    </row>
    <row r="4617" spans="2:3" x14ac:dyDescent="0.45">
      <c r="B4617" s="244">
        <v>4554</v>
      </c>
      <c r="C4617" s="243">
        <v>98.788813391251765</v>
      </c>
    </row>
    <row r="4618" spans="2:3" x14ac:dyDescent="0.45">
      <c r="B4618" s="244">
        <v>4555</v>
      </c>
      <c r="C4618" s="243">
        <v>89.91393155134709</v>
      </c>
    </row>
    <row r="4619" spans="2:3" x14ac:dyDescent="0.45">
      <c r="B4619" s="244">
        <v>4556</v>
      </c>
      <c r="C4619" s="243">
        <v>101.6663365699432</v>
      </c>
    </row>
    <row r="4620" spans="2:3" x14ac:dyDescent="0.45">
      <c r="B4620" s="244">
        <v>4557</v>
      </c>
      <c r="C4620" s="243">
        <v>115.5618116552687</v>
      </c>
    </row>
    <row r="4621" spans="2:3" x14ac:dyDescent="0.45">
      <c r="B4621" s="244">
        <v>4558</v>
      </c>
      <c r="C4621" s="243">
        <v>101.96608146679414</v>
      </c>
    </row>
    <row r="4622" spans="2:3" x14ac:dyDescent="0.45">
      <c r="B4622" s="244">
        <v>4559</v>
      </c>
      <c r="C4622" s="243">
        <v>169.31687567708207</v>
      </c>
    </row>
    <row r="4623" spans="2:3" x14ac:dyDescent="0.45">
      <c r="B4623" s="244">
        <v>4560</v>
      </c>
      <c r="C4623" s="243">
        <v>107.80673277351457</v>
      </c>
    </row>
    <row r="4624" spans="2:3" x14ac:dyDescent="0.45">
      <c r="B4624" s="244">
        <v>4561</v>
      </c>
      <c r="C4624" s="243">
        <v>135.32726570766681</v>
      </c>
    </row>
    <row r="4625" spans="2:3" x14ac:dyDescent="0.45">
      <c r="B4625" s="244">
        <v>4562</v>
      </c>
      <c r="C4625" s="243">
        <v>98.635037610604442</v>
      </c>
    </row>
    <row r="4626" spans="2:3" x14ac:dyDescent="0.45">
      <c r="B4626" s="244">
        <v>4563</v>
      </c>
      <c r="C4626" s="243">
        <v>104.40688384973208</v>
      </c>
    </row>
    <row r="4627" spans="2:3" x14ac:dyDescent="0.45">
      <c r="B4627" s="244">
        <v>4564</v>
      </c>
      <c r="C4627" s="243">
        <v>106.26246945666243</v>
      </c>
    </row>
    <row r="4628" spans="2:3" x14ac:dyDescent="0.45">
      <c r="B4628" s="244">
        <v>4565</v>
      </c>
      <c r="C4628" s="243">
        <v>110.78011339000359</v>
      </c>
    </row>
    <row r="4629" spans="2:3" x14ac:dyDescent="0.45">
      <c r="B4629" s="244">
        <v>4566</v>
      </c>
      <c r="C4629" s="243">
        <v>112.20593743852112</v>
      </c>
    </row>
    <row r="4630" spans="2:3" x14ac:dyDescent="0.45">
      <c r="B4630" s="244">
        <v>4567</v>
      </c>
      <c r="C4630" s="243">
        <v>149.8789809068947</v>
      </c>
    </row>
    <row r="4631" spans="2:3" x14ac:dyDescent="0.45">
      <c r="B4631" s="244">
        <v>4568</v>
      </c>
      <c r="C4631" s="243">
        <v>105.79597093984435</v>
      </c>
    </row>
    <row r="4632" spans="2:3" x14ac:dyDescent="0.45">
      <c r="B4632" s="244">
        <v>4569</v>
      </c>
      <c r="C4632" s="243">
        <v>80.76866309008949</v>
      </c>
    </row>
    <row r="4633" spans="2:3" x14ac:dyDescent="0.45">
      <c r="B4633" s="244">
        <v>4570</v>
      </c>
      <c r="C4633" s="243">
        <v>111.37411416159944</v>
      </c>
    </row>
    <row r="4634" spans="2:3" x14ac:dyDescent="0.45">
      <c r="B4634" s="244">
        <v>4571</v>
      </c>
      <c r="C4634" s="243">
        <v>99.867293806501692</v>
      </c>
    </row>
    <row r="4635" spans="2:3" x14ac:dyDescent="0.45">
      <c r="B4635" s="244">
        <v>4572</v>
      </c>
      <c r="C4635" s="243">
        <v>148.40765167585604</v>
      </c>
    </row>
    <row r="4636" spans="2:3" x14ac:dyDescent="0.45">
      <c r="B4636" s="244">
        <v>4573</v>
      </c>
      <c r="C4636" s="243">
        <v>137.66091821732212</v>
      </c>
    </row>
    <row r="4637" spans="2:3" x14ac:dyDescent="0.45">
      <c r="B4637" s="244">
        <v>4574</v>
      </c>
      <c r="C4637" s="243">
        <v>133.9384665073257</v>
      </c>
    </row>
    <row r="4638" spans="2:3" x14ac:dyDescent="0.45">
      <c r="B4638" s="244">
        <v>4575</v>
      </c>
      <c r="C4638" s="243">
        <v>134.63302714675297</v>
      </c>
    </row>
    <row r="4639" spans="2:3" x14ac:dyDescent="0.45">
      <c r="B4639" s="244">
        <v>4576</v>
      </c>
      <c r="C4639" s="243">
        <v>167.80395604032492</v>
      </c>
    </row>
    <row r="4640" spans="2:3" x14ac:dyDescent="0.45">
      <c r="B4640" s="244">
        <v>4577</v>
      </c>
      <c r="C4640" s="243">
        <v>132.41221657788182</v>
      </c>
    </row>
    <row r="4641" spans="2:3" x14ac:dyDescent="0.45">
      <c r="B4641" s="244">
        <v>4578</v>
      </c>
      <c r="C4641" s="243">
        <v>160.35780213244885</v>
      </c>
    </row>
    <row r="4642" spans="2:3" x14ac:dyDescent="0.45">
      <c r="B4642" s="244">
        <v>4579</v>
      </c>
      <c r="C4642" s="243">
        <v>110.94827532417207</v>
      </c>
    </row>
    <row r="4643" spans="2:3" x14ac:dyDescent="0.45">
      <c r="B4643" s="244">
        <v>4580</v>
      </c>
      <c r="C4643" s="243">
        <v>95.824147787482872</v>
      </c>
    </row>
    <row r="4644" spans="2:3" x14ac:dyDescent="0.45">
      <c r="B4644" s="244">
        <v>4581</v>
      </c>
      <c r="C4644" s="243">
        <v>163.25250634073066</v>
      </c>
    </row>
    <row r="4645" spans="2:3" x14ac:dyDescent="0.45">
      <c r="B4645" s="244">
        <v>4582</v>
      </c>
      <c r="C4645" s="243">
        <v>134.00082280621294</v>
      </c>
    </row>
    <row r="4646" spans="2:3" x14ac:dyDescent="0.45">
      <c r="B4646" s="244">
        <v>4583</v>
      </c>
      <c r="C4646" s="243">
        <v>68.851291746829475</v>
      </c>
    </row>
    <row r="4647" spans="2:3" x14ac:dyDescent="0.45">
      <c r="B4647" s="244">
        <v>4584</v>
      </c>
      <c r="C4647" s="243">
        <v>95.157784014354803</v>
      </c>
    </row>
    <row r="4648" spans="2:3" x14ac:dyDescent="0.45">
      <c r="B4648" s="244">
        <v>4585</v>
      </c>
      <c r="C4648" s="243">
        <v>121.93681300117605</v>
      </c>
    </row>
    <row r="4649" spans="2:3" x14ac:dyDescent="0.45">
      <c r="B4649" s="244">
        <v>4586</v>
      </c>
      <c r="C4649" s="243">
        <v>153.07386954673609</v>
      </c>
    </row>
    <row r="4650" spans="2:3" x14ac:dyDescent="0.45">
      <c r="B4650" s="244">
        <v>4587</v>
      </c>
      <c r="C4650" s="243">
        <v>166.80413686295896</v>
      </c>
    </row>
    <row r="4651" spans="2:3" x14ac:dyDescent="0.45">
      <c r="B4651" s="244">
        <v>4588</v>
      </c>
      <c r="C4651" s="243">
        <v>127.65740692163369</v>
      </c>
    </row>
    <row r="4652" spans="2:3" x14ac:dyDescent="0.45">
      <c r="B4652" s="244">
        <v>4589</v>
      </c>
      <c r="C4652" s="243">
        <v>152.29548653087139</v>
      </c>
    </row>
    <row r="4653" spans="2:3" x14ac:dyDescent="0.45">
      <c r="B4653" s="244">
        <v>4590</v>
      </c>
      <c r="C4653" s="243">
        <v>126.98790236207265</v>
      </c>
    </row>
    <row r="4654" spans="2:3" x14ac:dyDescent="0.45">
      <c r="B4654" s="244">
        <v>4591</v>
      </c>
      <c r="C4654" s="243">
        <v>91.812281800857022</v>
      </c>
    </row>
    <row r="4655" spans="2:3" x14ac:dyDescent="0.45">
      <c r="B4655" s="244">
        <v>4592</v>
      </c>
      <c r="C4655" s="243">
        <v>160.61891376478331</v>
      </c>
    </row>
    <row r="4656" spans="2:3" x14ac:dyDescent="0.45">
      <c r="B4656" s="244">
        <v>4593</v>
      </c>
      <c r="C4656" s="243">
        <v>117.03434274376202</v>
      </c>
    </row>
    <row r="4657" spans="2:3" x14ac:dyDescent="0.45">
      <c r="B4657" s="244">
        <v>4594</v>
      </c>
      <c r="C4657" s="243">
        <v>98.596191563688421</v>
      </c>
    </row>
    <row r="4658" spans="2:3" x14ac:dyDescent="0.45">
      <c r="B4658" s="244">
        <v>4595</v>
      </c>
      <c r="C4658" s="243">
        <v>148.75317514704673</v>
      </c>
    </row>
    <row r="4659" spans="2:3" x14ac:dyDescent="0.45">
      <c r="B4659" s="244">
        <v>4596</v>
      </c>
      <c r="C4659" s="243">
        <v>114.12455439136559</v>
      </c>
    </row>
    <row r="4660" spans="2:3" x14ac:dyDescent="0.45">
      <c r="B4660" s="244">
        <v>4597</v>
      </c>
      <c r="C4660" s="243">
        <v>116.54694041312442</v>
      </c>
    </row>
    <row r="4661" spans="2:3" x14ac:dyDescent="0.45">
      <c r="B4661" s="244">
        <v>4598</v>
      </c>
      <c r="C4661" s="243">
        <v>127.61488323352953</v>
      </c>
    </row>
    <row r="4662" spans="2:3" x14ac:dyDescent="0.45">
      <c r="B4662" s="244">
        <v>4599</v>
      </c>
      <c r="C4662" s="243">
        <v>104.52506402037706</v>
      </c>
    </row>
    <row r="4663" spans="2:3" x14ac:dyDescent="0.45">
      <c r="B4663" s="244">
        <v>4600</v>
      </c>
      <c r="C4663" s="243">
        <v>92.237239210085676</v>
      </c>
    </row>
    <row r="4664" spans="2:3" x14ac:dyDescent="0.45">
      <c r="B4664" s="244">
        <v>4601</v>
      </c>
      <c r="C4664" s="243">
        <v>140.20878579915916</v>
      </c>
    </row>
    <row r="4665" spans="2:3" x14ac:dyDescent="0.45">
      <c r="B4665" s="244">
        <v>4602</v>
      </c>
      <c r="C4665" s="243">
        <v>118.17528671399928</v>
      </c>
    </row>
    <row r="4666" spans="2:3" x14ac:dyDescent="0.45">
      <c r="B4666" s="244">
        <v>4603</v>
      </c>
      <c r="C4666" s="243">
        <v>109.04977031806816</v>
      </c>
    </row>
    <row r="4667" spans="2:3" x14ac:dyDescent="0.45">
      <c r="B4667" s="244">
        <v>4604</v>
      </c>
      <c r="C4667" s="243">
        <v>102.58286082097965</v>
      </c>
    </row>
    <row r="4668" spans="2:3" x14ac:dyDescent="0.45">
      <c r="B4668" s="244">
        <v>4605</v>
      </c>
      <c r="C4668" s="243">
        <v>141.26272206627755</v>
      </c>
    </row>
    <row r="4669" spans="2:3" x14ac:dyDescent="0.45">
      <c r="B4669" s="244">
        <v>4606</v>
      </c>
      <c r="C4669" s="243">
        <v>99.238559119061364</v>
      </c>
    </row>
    <row r="4670" spans="2:3" x14ac:dyDescent="0.45">
      <c r="B4670" s="244">
        <v>4607</v>
      </c>
      <c r="C4670" s="243">
        <v>132.47660281715315</v>
      </c>
    </row>
    <row r="4671" spans="2:3" x14ac:dyDescent="0.45">
      <c r="B4671" s="244">
        <v>4608</v>
      </c>
      <c r="C4671" s="243">
        <v>122.00129328551088</v>
      </c>
    </row>
    <row r="4672" spans="2:3" x14ac:dyDescent="0.45">
      <c r="B4672" s="244">
        <v>4609</v>
      </c>
      <c r="C4672" s="243">
        <v>123.66704384699351</v>
      </c>
    </row>
    <row r="4673" spans="2:3" x14ac:dyDescent="0.45">
      <c r="B4673" s="244">
        <v>4610</v>
      </c>
      <c r="C4673" s="243">
        <v>118.01804348651807</v>
      </c>
    </row>
    <row r="4674" spans="2:3" x14ac:dyDescent="0.45">
      <c r="B4674" s="244">
        <v>4611</v>
      </c>
      <c r="C4674" s="243">
        <v>95.422428247680926</v>
      </c>
    </row>
    <row r="4675" spans="2:3" x14ac:dyDescent="0.45">
      <c r="B4675" s="244">
        <v>4612</v>
      </c>
      <c r="C4675" s="243">
        <v>130.9529867767472</v>
      </c>
    </row>
    <row r="4676" spans="2:3" x14ac:dyDescent="0.45">
      <c r="B4676" s="244">
        <v>4613</v>
      </c>
      <c r="C4676" s="243">
        <v>105.98844286755457</v>
      </c>
    </row>
    <row r="4677" spans="2:3" x14ac:dyDescent="0.45">
      <c r="B4677" s="244">
        <v>4614</v>
      </c>
      <c r="C4677" s="243">
        <v>108.75552868057589</v>
      </c>
    </row>
    <row r="4678" spans="2:3" x14ac:dyDescent="0.45">
      <c r="B4678" s="244">
        <v>4615</v>
      </c>
      <c r="C4678" s="243">
        <v>123.39434189614991</v>
      </c>
    </row>
    <row r="4679" spans="2:3" x14ac:dyDescent="0.45">
      <c r="B4679" s="244">
        <v>4616</v>
      </c>
      <c r="C4679" s="243">
        <v>91.161754323223846</v>
      </c>
    </row>
    <row r="4680" spans="2:3" x14ac:dyDescent="0.45">
      <c r="B4680" s="244">
        <v>4617</v>
      </c>
      <c r="C4680" s="243">
        <v>145.02836058642384</v>
      </c>
    </row>
    <row r="4681" spans="2:3" x14ac:dyDescent="0.45">
      <c r="B4681" s="244">
        <v>4618</v>
      </c>
      <c r="C4681" s="243">
        <v>165.58077284343267</v>
      </c>
    </row>
    <row r="4682" spans="2:3" x14ac:dyDescent="0.45">
      <c r="B4682" s="244">
        <v>4619</v>
      </c>
      <c r="C4682" s="243">
        <v>76.771130137399652</v>
      </c>
    </row>
    <row r="4683" spans="2:3" x14ac:dyDescent="0.45">
      <c r="B4683" s="244">
        <v>4620</v>
      </c>
      <c r="C4683" s="243">
        <v>133.23877111332496</v>
      </c>
    </row>
    <row r="4684" spans="2:3" x14ac:dyDescent="0.45">
      <c r="B4684" s="244">
        <v>4621</v>
      </c>
      <c r="C4684" s="243">
        <v>69.905527455194488</v>
      </c>
    </row>
    <row r="4685" spans="2:3" x14ac:dyDescent="0.45">
      <c r="B4685" s="244">
        <v>4622</v>
      </c>
      <c r="C4685" s="243">
        <v>77.127995276689859</v>
      </c>
    </row>
    <row r="4686" spans="2:3" x14ac:dyDescent="0.45">
      <c r="B4686" s="244">
        <v>4623</v>
      </c>
      <c r="C4686" s="243">
        <v>140.84771592491708</v>
      </c>
    </row>
    <row r="4687" spans="2:3" x14ac:dyDescent="0.45">
      <c r="B4687" s="244">
        <v>4624</v>
      </c>
      <c r="C4687" s="243">
        <v>99.828853113104302</v>
      </c>
    </row>
    <row r="4688" spans="2:3" x14ac:dyDescent="0.45">
      <c r="B4688" s="244">
        <v>4625</v>
      </c>
      <c r="C4688" s="243">
        <v>129.0278921129435</v>
      </c>
    </row>
    <row r="4689" spans="2:3" x14ac:dyDescent="0.45">
      <c r="B4689" s="244">
        <v>4626</v>
      </c>
      <c r="C4689" s="243">
        <v>111.16717522948831</v>
      </c>
    </row>
    <row r="4690" spans="2:3" x14ac:dyDescent="0.45">
      <c r="B4690" s="244">
        <v>4627</v>
      </c>
      <c r="C4690" s="243">
        <v>147.57749536696633</v>
      </c>
    </row>
    <row r="4691" spans="2:3" x14ac:dyDescent="0.45">
      <c r="B4691" s="244">
        <v>4628</v>
      </c>
      <c r="C4691" s="243">
        <v>74.837915411901648</v>
      </c>
    </row>
    <row r="4692" spans="2:3" x14ac:dyDescent="0.45">
      <c r="B4692" s="244">
        <v>4629</v>
      </c>
      <c r="C4692" s="243">
        <v>127.24226363953861</v>
      </c>
    </row>
    <row r="4693" spans="2:3" x14ac:dyDescent="0.45">
      <c r="B4693" s="244">
        <v>4630</v>
      </c>
      <c r="C4693" s="243">
        <v>121.62155181736857</v>
      </c>
    </row>
    <row r="4694" spans="2:3" x14ac:dyDescent="0.45">
      <c r="B4694" s="244">
        <v>4631</v>
      </c>
      <c r="C4694" s="243">
        <v>136.63535917530783</v>
      </c>
    </row>
    <row r="4695" spans="2:3" x14ac:dyDescent="0.45">
      <c r="B4695" s="244">
        <v>4632</v>
      </c>
      <c r="C4695" s="243">
        <v>137.6357838465328</v>
      </c>
    </row>
    <row r="4696" spans="2:3" x14ac:dyDescent="0.45">
      <c r="B4696" s="244">
        <v>4633</v>
      </c>
      <c r="C4696" s="243">
        <v>167.91012335118054</v>
      </c>
    </row>
    <row r="4697" spans="2:3" x14ac:dyDescent="0.45">
      <c r="B4697" s="244">
        <v>4634</v>
      </c>
      <c r="C4697" s="243">
        <v>131.62473140199566</v>
      </c>
    </row>
    <row r="4698" spans="2:3" x14ac:dyDescent="0.45">
      <c r="B4698" s="244">
        <v>4635</v>
      </c>
      <c r="C4698" s="243">
        <v>155.81175665378436</v>
      </c>
    </row>
    <row r="4699" spans="2:3" x14ac:dyDescent="0.45">
      <c r="B4699" s="244">
        <v>4636</v>
      </c>
      <c r="C4699" s="243">
        <v>109.62950724625149</v>
      </c>
    </row>
    <row r="4700" spans="2:3" x14ac:dyDescent="0.45">
      <c r="B4700" s="244">
        <v>4637</v>
      </c>
      <c r="C4700" s="243">
        <v>174.16011367257744</v>
      </c>
    </row>
    <row r="4701" spans="2:3" x14ac:dyDescent="0.45">
      <c r="B4701" s="244">
        <v>4638</v>
      </c>
      <c r="C4701" s="243">
        <v>165.8844612842683</v>
      </c>
    </row>
    <row r="4702" spans="2:3" x14ac:dyDescent="0.45">
      <c r="B4702" s="244">
        <v>4639</v>
      </c>
      <c r="C4702" s="243">
        <v>123.10675344070853</v>
      </c>
    </row>
    <row r="4703" spans="2:3" x14ac:dyDescent="0.45">
      <c r="B4703" s="244">
        <v>4640</v>
      </c>
      <c r="C4703" s="243">
        <v>107.66258897793108</v>
      </c>
    </row>
    <row r="4704" spans="2:3" x14ac:dyDescent="0.45">
      <c r="B4704" s="244">
        <v>4641</v>
      </c>
      <c r="C4704" s="243">
        <v>112.76726681235574</v>
      </c>
    </row>
    <row r="4705" spans="2:3" x14ac:dyDescent="0.45">
      <c r="B4705" s="244">
        <v>4642</v>
      </c>
      <c r="C4705" s="243">
        <v>169.97690005677612</v>
      </c>
    </row>
    <row r="4706" spans="2:3" x14ac:dyDescent="0.45">
      <c r="B4706" s="244">
        <v>4643</v>
      </c>
      <c r="C4706" s="243">
        <v>137.13410723464699</v>
      </c>
    </row>
    <row r="4707" spans="2:3" x14ac:dyDescent="0.45">
      <c r="B4707" s="244">
        <v>4644</v>
      </c>
      <c r="C4707" s="243">
        <v>134.63652421269654</v>
      </c>
    </row>
    <row r="4708" spans="2:3" x14ac:dyDescent="0.45">
      <c r="B4708" s="244">
        <v>4645</v>
      </c>
      <c r="C4708" s="243">
        <v>109.49375153744768</v>
      </c>
    </row>
    <row r="4709" spans="2:3" x14ac:dyDescent="0.45">
      <c r="B4709" s="244">
        <v>4646</v>
      </c>
      <c r="C4709" s="243">
        <v>113.61055180455297</v>
      </c>
    </row>
    <row r="4710" spans="2:3" x14ac:dyDescent="0.45">
      <c r="B4710" s="244">
        <v>4647</v>
      </c>
      <c r="C4710" s="243">
        <v>126.74073363639853</v>
      </c>
    </row>
    <row r="4711" spans="2:3" x14ac:dyDescent="0.45">
      <c r="B4711" s="244">
        <v>4648</v>
      </c>
      <c r="C4711" s="243">
        <v>101.89503794833773</v>
      </c>
    </row>
    <row r="4712" spans="2:3" x14ac:dyDescent="0.45">
      <c r="B4712" s="244">
        <v>4649</v>
      </c>
      <c r="C4712" s="243">
        <v>139.21235500424118</v>
      </c>
    </row>
    <row r="4713" spans="2:3" x14ac:dyDescent="0.45">
      <c r="B4713" s="244">
        <v>4650</v>
      </c>
      <c r="C4713" s="243">
        <v>66.525750141753264</v>
      </c>
    </row>
    <row r="4714" spans="2:3" x14ac:dyDescent="0.45">
      <c r="B4714" s="244">
        <v>4651</v>
      </c>
      <c r="C4714" s="243">
        <v>76.641640003331474</v>
      </c>
    </row>
    <row r="4715" spans="2:3" x14ac:dyDescent="0.45">
      <c r="B4715" s="244">
        <v>4652</v>
      </c>
      <c r="C4715" s="243">
        <v>96.111888322346374</v>
      </c>
    </row>
    <row r="4716" spans="2:3" x14ac:dyDescent="0.45">
      <c r="B4716" s="244">
        <v>4653</v>
      </c>
      <c r="C4716" s="243">
        <v>139.12333188729838</v>
      </c>
    </row>
    <row r="4717" spans="2:3" x14ac:dyDescent="0.45">
      <c r="B4717" s="244">
        <v>4654</v>
      </c>
      <c r="C4717" s="243">
        <v>137.11468057398827</v>
      </c>
    </row>
    <row r="4718" spans="2:3" x14ac:dyDescent="0.45">
      <c r="B4718" s="244">
        <v>4655</v>
      </c>
      <c r="C4718" s="243">
        <v>152.84977532146414</v>
      </c>
    </row>
    <row r="4719" spans="2:3" x14ac:dyDescent="0.45">
      <c r="B4719" s="244">
        <v>4656</v>
      </c>
      <c r="C4719" s="243">
        <v>139.76457100877934</v>
      </c>
    </row>
    <row r="4720" spans="2:3" x14ac:dyDescent="0.45">
      <c r="B4720" s="244">
        <v>4657</v>
      </c>
      <c r="C4720" s="243">
        <v>118.01707443499359</v>
      </c>
    </row>
    <row r="4721" spans="2:3" x14ac:dyDescent="0.45">
      <c r="B4721" s="244">
        <v>4658</v>
      </c>
      <c r="C4721" s="243">
        <v>138.18584395262795</v>
      </c>
    </row>
    <row r="4722" spans="2:3" x14ac:dyDescent="0.45">
      <c r="B4722" s="244">
        <v>4659</v>
      </c>
      <c r="C4722" s="243">
        <v>141.72129098544582</v>
      </c>
    </row>
    <row r="4723" spans="2:3" x14ac:dyDescent="0.45">
      <c r="B4723" s="244">
        <v>4660</v>
      </c>
      <c r="C4723" s="243">
        <v>137.04247684362969</v>
      </c>
    </row>
    <row r="4724" spans="2:3" x14ac:dyDescent="0.45">
      <c r="B4724" s="244">
        <v>4661</v>
      </c>
      <c r="C4724" s="243">
        <v>137.84718285927585</v>
      </c>
    </row>
    <row r="4725" spans="2:3" x14ac:dyDescent="0.45">
      <c r="B4725" s="244">
        <v>4662</v>
      </c>
      <c r="C4725" s="243">
        <v>132.27200802745753</v>
      </c>
    </row>
    <row r="4726" spans="2:3" x14ac:dyDescent="0.45">
      <c r="B4726" s="244">
        <v>4663</v>
      </c>
      <c r="C4726" s="243">
        <v>123.28852371808279</v>
      </c>
    </row>
    <row r="4727" spans="2:3" x14ac:dyDescent="0.45">
      <c r="B4727" s="244">
        <v>4664</v>
      </c>
      <c r="C4727" s="243">
        <v>87.250816370282109</v>
      </c>
    </row>
    <row r="4728" spans="2:3" x14ac:dyDescent="0.45">
      <c r="B4728" s="244">
        <v>4665</v>
      </c>
      <c r="C4728" s="243">
        <v>122.68743296654729</v>
      </c>
    </row>
    <row r="4729" spans="2:3" x14ac:dyDescent="0.45">
      <c r="B4729" s="244">
        <v>4666</v>
      </c>
      <c r="C4729" s="243">
        <v>105.16702927266319</v>
      </c>
    </row>
    <row r="4730" spans="2:3" x14ac:dyDescent="0.45">
      <c r="B4730" s="244">
        <v>4667</v>
      </c>
      <c r="C4730" s="243">
        <v>154.00027392308616</v>
      </c>
    </row>
    <row r="4731" spans="2:3" x14ac:dyDescent="0.45">
      <c r="B4731" s="244">
        <v>4668</v>
      </c>
      <c r="C4731" s="243">
        <v>158.46029770234389</v>
      </c>
    </row>
    <row r="4732" spans="2:3" x14ac:dyDescent="0.45">
      <c r="B4732" s="244">
        <v>4669</v>
      </c>
      <c r="C4732" s="243">
        <v>89.512320318646644</v>
      </c>
    </row>
    <row r="4733" spans="2:3" x14ac:dyDescent="0.45">
      <c r="B4733" s="244">
        <v>4670</v>
      </c>
      <c r="C4733" s="243">
        <v>130.3946169405406</v>
      </c>
    </row>
    <row r="4734" spans="2:3" x14ac:dyDescent="0.45">
      <c r="B4734" s="244">
        <v>4671</v>
      </c>
      <c r="C4734" s="243">
        <v>139.50086771206622</v>
      </c>
    </row>
    <row r="4735" spans="2:3" x14ac:dyDescent="0.45">
      <c r="B4735" s="244">
        <v>4672</v>
      </c>
      <c r="C4735" s="243">
        <v>134.30260326123218</v>
      </c>
    </row>
    <row r="4736" spans="2:3" x14ac:dyDescent="0.45">
      <c r="B4736" s="244">
        <v>4673</v>
      </c>
      <c r="C4736" s="243">
        <v>95.657646775648175</v>
      </c>
    </row>
    <row r="4737" spans="2:3" x14ac:dyDescent="0.45">
      <c r="B4737" s="244">
        <v>4674</v>
      </c>
      <c r="C4737" s="243">
        <v>124.85567603209614</v>
      </c>
    </row>
    <row r="4738" spans="2:3" x14ac:dyDescent="0.45">
      <c r="B4738" s="244">
        <v>4675</v>
      </c>
      <c r="C4738" s="243">
        <v>101.38355932542797</v>
      </c>
    </row>
    <row r="4739" spans="2:3" x14ac:dyDescent="0.45">
      <c r="B4739" s="244">
        <v>4676</v>
      </c>
      <c r="C4739" s="243">
        <v>91.535647458639033</v>
      </c>
    </row>
    <row r="4740" spans="2:3" x14ac:dyDescent="0.45">
      <c r="B4740" s="244">
        <v>4677</v>
      </c>
      <c r="C4740" s="243">
        <v>98.824841326340987</v>
      </c>
    </row>
    <row r="4741" spans="2:3" x14ac:dyDescent="0.45">
      <c r="B4741" s="244">
        <v>4678</v>
      </c>
      <c r="C4741" s="243">
        <v>119.28897859066952</v>
      </c>
    </row>
    <row r="4742" spans="2:3" x14ac:dyDescent="0.45">
      <c r="B4742" s="244">
        <v>4679</v>
      </c>
      <c r="C4742" s="243">
        <v>113.95366519686688</v>
      </c>
    </row>
    <row r="4743" spans="2:3" x14ac:dyDescent="0.45">
      <c r="B4743" s="244">
        <v>4680</v>
      </c>
      <c r="C4743" s="243">
        <v>105.55704029192354</v>
      </c>
    </row>
    <row r="4744" spans="2:3" x14ac:dyDescent="0.45">
      <c r="B4744" s="244">
        <v>4681</v>
      </c>
      <c r="C4744" s="243">
        <v>99.560040169907239</v>
      </c>
    </row>
    <row r="4745" spans="2:3" x14ac:dyDescent="0.45">
      <c r="B4745" s="244">
        <v>4682</v>
      </c>
      <c r="C4745" s="243">
        <v>88.447576448310272</v>
      </c>
    </row>
    <row r="4746" spans="2:3" x14ac:dyDescent="0.45">
      <c r="B4746" s="244">
        <v>4683</v>
      </c>
      <c r="C4746" s="243">
        <v>71.969784940389516</v>
      </c>
    </row>
    <row r="4747" spans="2:3" x14ac:dyDescent="0.45">
      <c r="B4747" s="244">
        <v>4684</v>
      </c>
      <c r="C4747" s="243">
        <v>122.89047939362818</v>
      </c>
    </row>
    <row r="4748" spans="2:3" x14ac:dyDescent="0.45">
      <c r="B4748" s="244">
        <v>4685</v>
      </c>
      <c r="C4748" s="243">
        <v>117.29592356242931</v>
      </c>
    </row>
    <row r="4749" spans="2:3" x14ac:dyDescent="0.45">
      <c r="B4749" s="244">
        <v>4686</v>
      </c>
      <c r="C4749" s="243">
        <v>107.29631137598832</v>
      </c>
    </row>
    <row r="4750" spans="2:3" x14ac:dyDescent="0.45">
      <c r="B4750" s="244">
        <v>4687</v>
      </c>
      <c r="C4750" s="243">
        <v>86.510833706705</v>
      </c>
    </row>
    <row r="4751" spans="2:3" x14ac:dyDescent="0.45">
      <c r="B4751" s="244">
        <v>4688</v>
      </c>
      <c r="C4751" s="243">
        <v>144.07611585368716</v>
      </c>
    </row>
    <row r="4752" spans="2:3" x14ac:dyDescent="0.45">
      <c r="B4752" s="244">
        <v>4689</v>
      </c>
      <c r="C4752" s="243">
        <v>79.750186485841297</v>
      </c>
    </row>
    <row r="4753" spans="2:3" x14ac:dyDescent="0.45">
      <c r="B4753" s="244">
        <v>4690</v>
      </c>
      <c r="C4753" s="243">
        <v>144.37857744618157</v>
      </c>
    </row>
    <row r="4754" spans="2:3" x14ac:dyDescent="0.45">
      <c r="B4754" s="244">
        <v>4691</v>
      </c>
      <c r="C4754" s="243">
        <v>164.83676394801088</v>
      </c>
    </row>
    <row r="4755" spans="2:3" x14ac:dyDescent="0.45">
      <c r="B4755" s="244">
        <v>4692</v>
      </c>
      <c r="C4755" s="243">
        <v>123.99205546751732</v>
      </c>
    </row>
    <row r="4756" spans="2:3" x14ac:dyDescent="0.45">
      <c r="B4756" s="244">
        <v>4693</v>
      </c>
      <c r="C4756" s="243">
        <v>119.12387342842369</v>
      </c>
    </row>
    <row r="4757" spans="2:3" x14ac:dyDescent="0.45">
      <c r="B4757" s="244">
        <v>4694</v>
      </c>
      <c r="C4757" s="243">
        <v>122.75414154271968</v>
      </c>
    </row>
    <row r="4758" spans="2:3" x14ac:dyDescent="0.45">
      <c r="B4758" s="244">
        <v>4695</v>
      </c>
      <c r="C4758" s="243">
        <v>126.50896145602186</v>
      </c>
    </row>
    <row r="4759" spans="2:3" x14ac:dyDescent="0.45">
      <c r="B4759" s="244">
        <v>4696</v>
      </c>
      <c r="C4759" s="243">
        <v>98.450280487929263</v>
      </c>
    </row>
    <row r="4760" spans="2:3" x14ac:dyDescent="0.45">
      <c r="B4760" s="244">
        <v>4697</v>
      </c>
      <c r="C4760" s="243">
        <v>130.66747738444795</v>
      </c>
    </row>
    <row r="4761" spans="2:3" x14ac:dyDescent="0.45">
      <c r="B4761" s="244">
        <v>4698</v>
      </c>
      <c r="C4761" s="243">
        <v>101.55588738611613</v>
      </c>
    </row>
    <row r="4762" spans="2:3" x14ac:dyDescent="0.45">
      <c r="B4762" s="244">
        <v>4699</v>
      </c>
      <c r="C4762" s="243">
        <v>149.78728986448485</v>
      </c>
    </row>
    <row r="4763" spans="2:3" x14ac:dyDescent="0.45">
      <c r="B4763" s="244">
        <v>4700</v>
      </c>
      <c r="C4763" s="243">
        <v>48.550239235690526</v>
      </c>
    </row>
    <row r="4764" spans="2:3" x14ac:dyDescent="0.45">
      <c r="B4764" s="244">
        <v>4701</v>
      </c>
      <c r="C4764" s="243">
        <v>148.99811812282093</v>
      </c>
    </row>
    <row r="4765" spans="2:3" x14ac:dyDescent="0.45">
      <c r="B4765" s="244">
        <v>4702</v>
      </c>
      <c r="C4765" s="243">
        <v>147.8619167228035</v>
      </c>
    </row>
    <row r="4766" spans="2:3" x14ac:dyDescent="0.45">
      <c r="B4766" s="244">
        <v>4703</v>
      </c>
      <c r="C4766" s="243">
        <v>121.33067952353807</v>
      </c>
    </row>
    <row r="4767" spans="2:3" x14ac:dyDescent="0.45">
      <c r="B4767" s="244">
        <v>4704</v>
      </c>
      <c r="C4767" s="243">
        <v>118.96730603005456</v>
      </c>
    </row>
    <row r="4768" spans="2:3" x14ac:dyDescent="0.45">
      <c r="B4768" s="244">
        <v>4705</v>
      </c>
      <c r="C4768" s="243">
        <v>129.3316838780928</v>
      </c>
    </row>
    <row r="4769" spans="2:3" x14ac:dyDescent="0.45">
      <c r="B4769" s="244">
        <v>4706</v>
      </c>
      <c r="C4769" s="243">
        <v>150.96394331920339</v>
      </c>
    </row>
    <row r="4770" spans="2:3" x14ac:dyDescent="0.45">
      <c r="B4770" s="244">
        <v>4707</v>
      </c>
      <c r="C4770" s="243">
        <v>123.11405075374599</v>
      </c>
    </row>
    <row r="4771" spans="2:3" x14ac:dyDescent="0.45">
      <c r="B4771" s="244">
        <v>4708</v>
      </c>
      <c r="C4771" s="243">
        <v>107.40509141339405</v>
      </c>
    </row>
    <row r="4772" spans="2:3" x14ac:dyDescent="0.45">
      <c r="B4772" s="244">
        <v>4709</v>
      </c>
      <c r="C4772" s="243">
        <v>109.43186082934739</v>
      </c>
    </row>
    <row r="4773" spans="2:3" x14ac:dyDescent="0.45">
      <c r="B4773" s="244">
        <v>4710</v>
      </c>
      <c r="C4773" s="243">
        <v>50.121673182875497</v>
      </c>
    </row>
    <row r="4774" spans="2:3" x14ac:dyDescent="0.45">
      <c r="B4774" s="244">
        <v>4711</v>
      </c>
      <c r="C4774" s="243">
        <v>132.35571004509586</v>
      </c>
    </row>
    <row r="4775" spans="2:3" x14ac:dyDescent="0.45">
      <c r="B4775" s="244">
        <v>4712</v>
      </c>
      <c r="C4775" s="243">
        <v>130.9237031252718</v>
      </c>
    </row>
    <row r="4776" spans="2:3" x14ac:dyDescent="0.45">
      <c r="B4776" s="244">
        <v>4713</v>
      </c>
      <c r="C4776" s="243">
        <v>176.8250789716688</v>
      </c>
    </row>
    <row r="4777" spans="2:3" x14ac:dyDescent="0.45">
      <c r="B4777" s="244">
        <v>4714</v>
      </c>
      <c r="C4777" s="243">
        <v>127.4774807253708</v>
      </c>
    </row>
    <row r="4778" spans="2:3" x14ac:dyDescent="0.45">
      <c r="B4778" s="244">
        <v>4715</v>
      </c>
      <c r="C4778" s="243">
        <v>121.88494953742938</v>
      </c>
    </row>
    <row r="4779" spans="2:3" x14ac:dyDescent="0.45">
      <c r="B4779" s="244">
        <v>4716</v>
      </c>
      <c r="C4779" s="243">
        <v>94.184007933807152</v>
      </c>
    </row>
    <row r="4780" spans="2:3" x14ac:dyDescent="0.45">
      <c r="B4780" s="244">
        <v>4717</v>
      </c>
      <c r="C4780" s="243">
        <v>106.31328490245689</v>
      </c>
    </row>
    <row r="4781" spans="2:3" x14ac:dyDescent="0.45">
      <c r="B4781" s="244">
        <v>4718</v>
      </c>
      <c r="C4781" s="243">
        <v>112.08746707976346</v>
      </c>
    </row>
    <row r="4782" spans="2:3" x14ac:dyDescent="0.45">
      <c r="B4782" s="244">
        <v>4719</v>
      </c>
      <c r="C4782" s="243">
        <v>94.556375231586458</v>
      </c>
    </row>
    <row r="4783" spans="2:3" x14ac:dyDescent="0.45">
      <c r="B4783" s="244">
        <v>4720</v>
      </c>
      <c r="C4783" s="243">
        <v>97.248726611636101</v>
      </c>
    </row>
    <row r="4784" spans="2:3" x14ac:dyDescent="0.45">
      <c r="B4784" s="244">
        <v>4721</v>
      </c>
      <c r="C4784" s="243">
        <v>108.12729029236058</v>
      </c>
    </row>
    <row r="4785" spans="2:3" x14ac:dyDescent="0.45">
      <c r="B4785" s="244">
        <v>4722</v>
      </c>
      <c r="C4785" s="243">
        <v>127.43747922672749</v>
      </c>
    </row>
    <row r="4786" spans="2:3" x14ac:dyDescent="0.45">
      <c r="B4786" s="244">
        <v>4723</v>
      </c>
      <c r="C4786" s="243">
        <v>168.85484517541437</v>
      </c>
    </row>
    <row r="4787" spans="2:3" x14ac:dyDescent="0.45">
      <c r="B4787" s="244">
        <v>4724</v>
      </c>
      <c r="C4787" s="243">
        <v>123.93924758677166</v>
      </c>
    </row>
    <row r="4788" spans="2:3" x14ac:dyDescent="0.45">
      <c r="B4788" s="244">
        <v>4725</v>
      </c>
      <c r="C4788" s="243">
        <v>123.97084277016471</v>
      </c>
    </row>
    <row r="4789" spans="2:3" x14ac:dyDescent="0.45">
      <c r="B4789" s="244">
        <v>4726</v>
      </c>
      <c r="C4789" s="243">
        <v>90.288239857092151</v>
      </c>
    </row>
    <row r="4790" spans="2:3" x14ac:dyDescent="0.45">
      <c r="B4790" s="244">
        <v>4727</v>
      </c>
      <c r="C4790" s="243">
        <v>124.03580145838042</v>
      </c>
    </row>
    <row r="4791" spans="2:3" x14ac:dyDescent="0.45">
      <c r="B4791" s="244">
        <v>4728</v>
      </c>
      <c r="C4791" s="243">
        <v>79.383021216099792</v>
      </c>
    </row>
    <row r="4792" spans="2:3" x14ac:dyDescent="0.45">
      <c r="B4792" s="244">
        <v>4729</v>
      </c>
      <c r="C4792" s="243">
        <v>129.89950544129238</v>
      </c>
    </row>
    <row r="4793" spans="2:3" x14ac:dyDescent="0.45">
      <c r="B4793" s="244">
        <v>4730</v>
      </c>
      <c r="C4793" s="243">
        <v>152.64022904284622</v>
      </c>
    </row>
    <row r="4794" spans="2:3" x14ac:dyDescent="0.45">
      <c r="B4794" s="244">
        <v>4731</v>
      </c>
      <c r="C4794" s="243">
        <v>85.85584899739365</v>
      </c>
    </row>
    <row r="4795" spans="2:3" x14ac:dyDescent="0.45">
      <c r="B4795" s="244">
        <v>4732</v>
      </c>
      <c r="C4795" s="243">
        <v>147.9161569204542</v>
      </c>
    </row>
    <row r="4796" spans="2:3" x14ac:dyDescent="0.45">
      <c r="B4796" s="244">
        <v>4733</v>
      </c>
      <c r="C4796" s="243">
        <v>115.30859309233148</v>
      </c>
    </row>
    <row r="4797" spans="2:3" x14ac:dyDescent="0.45">
      <c r="B4797" s="244">
        <v>4734</v>
      </c>
      <c r="C4797" s="243">
        <v>119.8675423646704</v>
      </c>
    </row>
    <row r="4798" spans="2:3" x14ac:dyDescent="0.45">
      <c r="B4798" s="244">
        <v>4735</v>
      </c>
      <c r="C4798" s="243">
        <v>107.86455415229335</v>
      </c>
    </row>
    <row r="4799" spans="2:3" x14ac:dyDescent="0.45">
      <c r="B4799" s="244">
        <v>4736</v>
      </c>
      <c r="C4799" s="243">
        <v>104.10857228693961</v>
      </c>
    </row>
    <row r="4800" spans="2:3" x14ac:dyDescent="0.45">
      <c r="B4800" s="244">
        <v>4737</v>
      </c>
      <c r="C4800" s="243">
        <v>122.46895654587031</v>
      </c>
    </row>
    <row r="4801" spans="2:3" x14ac:dyDescent="0.45">
      <c r="B4801" s="244">
        <v>4738</v>
      </c>
      <c r="C4801" s="243">
        <v>138.36902143899047</v>
      </c>
    </row>
    <row r="4802" spans="2:3" x14ac:dyDescent="0.45">
      <c r="B4802" s="244">
        <v>4739</v>
      </c>
      <c r="C4802" s="243">
        <v>87.533807721196368</v>
      </c>
    </row>
    <row r="4803" spans="2:3" x14ac:dyDescent="0.45">
      <c r="B4803" s="244">
        <v>4740</v>
      </c>
      <c r="C4803" s="243">
        <v>120.46840201070998</v>
      </c>
    </row>
    <row r="4804" spans="2:3" x14ac:dyDescent="0.45">
      <c r="B4804" s="244">
        <v>4741</v>
      </c>
      <c r="C4804" s="243">
        <v>130.30390650082228</v>
      </c>
    </row>
    <row r="4805" spans="2:3" x14ac:dyDescent="0.45">
      <c r="B4805" s="244">
        <v>4742</v>
      </c>
      <c r="C4805" s="243">
        <v>119.20963614603664</v>
      </c>
    </row>
    <row r="4806" spans="2:3" x14ac:dyDescent="0.45">
      <c r="B4806" s="244">
        <v>4743</v>
      </c>
      <c r="C4806" s="243">
        <v>121.60702764984997</v>
      </c>
    </row>
    <row r="4807" spans="2:3" x14ac:dyDescent="0.45">
      <c r="B4807" s="244">
        <v>4744</v>
      </c>
      <c r="C4807" s="243">
        <v>102.54370549363125</v>
      </c>
    </row>
    <row r="4808" spans="2:3" x14ac:dyDescent="0.45">
      <c r="B4808" s="244">
        <v>4745</v>
      </c>
      <c r="C4808" s="243">
        <v>92.546058264143369</v>
      </c>
    </row>
    <row r="4809" spans="2:3" x14ac:dyDescent="0.45">
      <c r="B4809" s="244">
        <v>4746</v>
      </c>
      <c r="C4809" s="243">
        <v>133.90582580075051</v>
      </c>
    </row>
    <row r="4810" spans="2:3" x14ac:dyDescent="0.45">
      <c r="B4810" s="244">
        <v>4747</v>
      </c>
      <c r="C4810" s="243">
        <v>87.800927068901188</v>
      </c>
    </row>
    <row r="4811" spans="2:3" x14ac:dyDescent="0.45">
      <c r="B4811" s="244">
        <v>4748</v>
      </c>
      <c r="C4811" s="243">
        <v>109.28842540543985</v>
      </c>
    </row>
    <row r="4812" spans="2:3" x14ac:dyDescent="0.45">
      <c r="B4812" s="244">
        <v>4749</v>
      </c>
      <c r="C4812" s="243">
        <v>121.57768488223542</v>
      </c>
    </row>
    <row r="4813" spans="2:3" x14ac:dyDescent="0.45">
      <c r="B4813" s="244">
        <v>4750</v>
      </c>
      <c r="C4813" s="243">
        <v>102.70532412995696</v>
      </c>
    </row>
    <row r="4814" spans="2:3" x14ac:dyDescent="0.45">
      <c r="B4814" s="244">
        <v>4751</v>
      </c>
      <c r="C4814" s="243">
        <v>173.35833209302876</v>
      </c>
    </row>
    <row r="4815" spans="2:3" x14ac:dyDescent="0.45">
      <c r="B4815" s="244">
        <v>4752</v>
      </c>
      <c r="C4815" s="243">
        <v>101.54369056562777</v>
      </c>
    </row>
    <row r="4816" spans="2:3" x14ac:dyDescent="0.45">
      <c r="B4816" s="244">
        <v>4753</v>
      </c>
      <c r="C4816" s="243">
        <v>72.146409965338975</v>
      </c>
    </row>
    <row r="4817" spans="2:3" x14ac:dyDescent="0.45">
      <c r="B4817" s="244">
        <v>4754</v>
      </c>
      <c r="C4817" s="243">
        <v>87.687271066315617</v>
      </c>
    </row>
    <row r="4818" spans="2:3" x14ac:dyDescent="0.45">
      <c r="B4818" s="244">
        <v>4755</v>
      </c>
      <c r="C4818" s="243">
        <v>151.6245800330183</v>
      </c>
    </row>
    <row r="4819" spans="2:3" x14ac:dyDescent="0.45">
      <c r="B4819" s="244">
        <v>4756</v>
      </c>
      <c r="C4819" s="243">
        <v>136.03413824668598</v>
      </c>
    </row>
    <row r="4820" spans="2:3" x14ac:dyDescent="0.45">
      <c r="B4820" s="244">
        <v>4757</v>
      </c>
      <c r="C4820" s="243">
        <v>154.87780210029655</v>
      </c>
    </row>
    <row r="4821" spans="2:3" x14ac:dyDescent="0.45">
      <c r="B4821" s="244">
        <v>4758</v>
      </c>
      <c r="C4821" s="243">
        <v>98.665639329132262</v>
      </c>
    </row>
    <row r="4822" spans="2:3" x14ac:dyDescent="0.45">
      <c r="B4822" s="244">
        <v>4759</v>
      </c>
      <c r="C4822" s="243">
        <v>166.27226068774837</v>
      </c>
    </row>
    <row r="4823" spans="2:3" x14ac:dyDescent="0.45">
      <c r="B4823" s="244">
        <v>4760</v>
      </c>
      <c r="C4823" s="243">
        <v>135.73176560268541</v>
      </c>
    </row>
    <row r="4824" spans="2:3" x14ac:dyDescent="0.45">
      <c r="B4824" s="244">
        <v>4761</v>
      </c>
      <c r="C4824" s="243">
        <v>85.836290984973829</v>
      </c>
    </row>
    <row r="4825" spans="2:3" x14ac:dyDescent="0.45">
      <c r="B4825" s="244">
        <v>4762</v>
      </c>
      <c r="C4825" s="243">
        <v>154.23519252498357</v>
      </c>
    </row>
    <row r="4826" spans="2:3" x14ac:dyDescent="0.45">
      <c r="B4826" s="244">
        <v>4763</v>
      </c>
      <c r="C4826" s="243">
        <v>65.768144621115709</v>
      </c>
    </row>
    <row r="4827" spans="2:3" x14ac:dyDescent="0.45">
      <c r="B4827" s="244">
        <v>4764</v>
      </c>
      <c r="C4827" s="243">
        <v>136.83981039452712</v>
      </c>
    </row>
    <row r="4828" spans="2:3" x14ac:dyDescent="0.45">
      <c r="B4828" s="244">
        <v>4765</v>
      </c>
      <c r="C4828" s="243">
        <v>114.97781232313949</v>
      </c>
    </row>
    <row r="4829" spans="2:3" x14ac:dyDescent="0.45">
      <c r="B4829" s="244">
        <v>4766</v>
      </c>
      <c r="C4829" s="243">
        <v>116.39515123178319</v>
      </c>
    </row>
    <row r="4830" spans="2:3" x14ac:dyDescent="0.45">
      <c r="B4830" s="244">
        <v>4767</v>
      </c>
      <c r="C4830" s="243">
        <v>92.694013786577273</v>
      </c>
    </row>
    <row r="4831" spans="2:3" x14ac:dyDescent="0.45">
      <c r="B4831" s="244">
        <v>4768</v>
      </c>
      <c r="C4831" s="243">
        <v>109.97464798421422</v>
      </c>
    </row>
    <row r="4832" spans="2:3" x14ac:dyDescent="0.45">
      <c r="B4832" s="244">
        <v>4769</v>
      </c>
      <c r="C4832" s="243">
        <v>112.63594251134289</v>
      </c>
    </row>
    <row r="4833" spans="2:3" x14ac:dyDescent="0.45">
      <c r="B4833" s="244">
        <v>4770</v>
      </c>
      <c r="C4833" s="243">
        <v>47.995596796898852</v>
      </c>
    </row>
    <row r="4834" spans="2:3" x14ac:dyDescent="0.45">
      <c r="B4834" s="244">
        <v>4771</v>
      </c>
      <c r="C4834" s="243">
        <v>158.53684403801995</v>
      </c>
    </row>
    <row r="4835" spans="2:3" x14ac:dyDescent="0.45">
      <c r="B4835" s="244">
        <v>4772</v>
      </c>
      <c r="C4835" s="243">
        <v>101.65684083873883</v>
      </c>
    </row>
    <row r="4836" spans="2:3" x14ac:dyDescent="0.45">
      <c r="B4836" s="244">
        <v>4773</v>
      </c>
      <c r="C4836" s="243">
        <v>80.483844408237431</v>
      </c>
    </row>
    <row r="4837" spans="2:3" x14ac:dyDescent="0.45">
      <c r="B4837" s="244">
        <v>4774</v>
      </c>
      <c r="C4837" s="243">
        <v>104.56088506791868</v>
      </c>
    </row>
    <row r="4838" spans="2:3" x14ac:dyDescent="0.45">
      <c r="B4838" s="244">
        <v>4775</v>
      </c>
      <c r="C4838" s="243">
        <v>131.60774028148697</v>
      </c>
    </row>
    <row r="4839" spans="2:3" x14ac:dyDescent="0.45">
      <c r="B4839" s="244">
        <v>4776</v>
      </c>
      <c r="C4839" s="243">
        <v>145.34567246323107</v>
      </c>
    </row>
    <row r="4840" spans="2:3" x14ac:dyDescent="0.45">
      <c r="B4840" s="244">
        <v>4777</v>
      </c>
      <c r="C4840" s="243">
        <v>121.33447666245141</v>
      </c>
    </row>
    <row r="4841" spans="2:3" x14ac:dyDescent="0.45">
      <c r="B4841" s="244">
        <v>4778</v>
      </c>
      <c r="C4841" s="243">
        <v>134.6018573051694</v>
      </c>
    </row>
    <row r="4842" spans="2:3" x14ac:dyDescent="0.45">
      <c r="B4842" s="244">
        <v>4779</v>
      </c>
      <c r="C4842" s="243">
        <v>142.03878343694882</v>
      </c>
    </row>
    <row r="4843" spans="2:3" x14ac:dyDescent="0.45">
      <c r="B4843" s="244">
        <v>4780</v>
      </c>
      <c r="C4843" s="243">
        <v>122.22825239792245</v>
      </c>
    </row>
    <row r="4844" spans="2:3" x14ac:dyDescent="0.45">
      <c r="B4844" s="244">
        <v>4781</v>
      </c>
      <c r="C4844" s="243">
        <v>115.80482068074546</v>
      </c>
    </row>
    <row r="4845" spans="2:3" x14ac:dyDescent="0.45">
      <c r="B4845" s="244">
        <v>4782</v>
      </c>
      <c r="C4845" s="243">
        <v>108.31944977564018</v>
      </c>
    </row>
    <row r="4846" spans="2:3" x14ac:dyDescent="0.45">
      <c r="B4846" s="244">
        <v>4783</v>
      </c>
      <c r="C4846" s="243">
        <v>153.59982589492864</v>
      </c>
    </row>
    <row r="4847" spans="2:3" x14ac:dyDescent="0.45">
      <c r="B4847" s="244">
        <v>4784</v>
      </c>
      <c r="C4847" s="243">
        <v>130.43053645764024</v>
      </c>
    </row>
    <row r="4848" spans="2:3" x14ac:dyDescent="0.45">
      <c r="B4848" s="244">
        <v>4785</v>
      </c>
      <c r="C4848" s="243">
        <v>109.27358769581137</v>
      </c>
    </row>
    <row r="4849" spans="2:3" x14ac:dyDescent="0.45">
      <c r="B4849" s="244">
        <v>4786</v>
      </c>
      <c r="C4849" s="243">
        <v>104.71658837929991</v>
      </c>
    </row>
    <row r="4850" spans="2:3" x14ac:dyDescent="0.45">
      <c r="B4850" s="244">
        <v>4787</v>
      </c>
      <c r="C4850" s="243">
        <v>103.74026539064849</v>
      </c>
    </row>
    <row r="4851" spans="2:3" x14ac:dyDescent="0.45">
      <c r="B4851" s="244">
        <v>4788</v>
      </c>
      <c r="C4851" s="243">
        <v>109.41222606289554</v>
      </c>
    </row>
    <row r="4852" spans="2:3" x14ac:dyDescent="0.45">
      <c r="B4852" s="244">
        <v>4789</v>
      </c>
      <c r="C4852" s="243">
        <v>114.43334612129972</v>
      </c>
    </row>
    <row r="4853" spans="2:3" x14ac:dyDescent="0.45">
      <c r="B4853" s="244">
        <v>4790</v>
      </c>
      <c r="C4853" s="243">
        <v>119.65945536200624</v>
      </c>
    </row>
    <row r="4854" spans="2:3" x14ac:dyDescent="0.45">
      <c r="B4854" s="244">
        <v>4791</v>
      </c>
      <c r="C4854" s="243">
        <v>114.27073796985252</v>
      </c>
    </row>
    <row r="4855" spans="2:3" x14ac:dyDescent="0.45">
      <c r="B4855" s="244">
        <v>4792</v>
      </c>
      <c r="C4855" s="243">
        <v>133.07083005130357</v>
      </c>
    </row>
    <row r="4856" spans="2:3" x14ac:dyDescent="0.45">
      <c r="B4856" s="244">
        <v>4793</v>
      </c>
      <c r="C4856" s="243">
        <v>128.29797988881083</v>
      </c>
    </row>
    <row r="4857" spans="2:3" x14ac:dyDescent="0.45">
      <c r="B4857" s="244">
        <v>4794</v>
      </c>
      <c r="C4857" s="243">
        <v>70.928606105194007</v>
      </c>
    </row>
    <row r="4858" spans="2:3" x14ac:dyDescent="0.45">
      <c r="B4858" s="244">
        <v>4795</v>
      </c>
      <c r="C4858" s="243">
        <v>130.14832325816678</v>
      </c>
    </row>
    <row r="4859" spans="2:3" x14ac:dyDescent="0.45">
      <c r="B4859" s="244">
        <v>4796</v>
      </c>
      <c r="C4859" s="243">
        <v>86.005151083776013</v>
      </c>
    </row>
    <row r="4860" spans="2:3" x14ac:dyDescent="0.45">
      <c r="B4860" s="244">
        <v>4797</v>
      </c>
      <c r="C4860" s="243">
        <v>93.816342382870715</v>
      </c>
    </row>
    <row r="4861" spans="2:3" x14ac:dyDescent="0.45">
      <c r="B4861" s="244">
        <v>4798</v>
      </c>
      <c r="C4861" s="243">
        <v>107.06755732862932</v>
      </c>
    </row>
    <row r="4862" spans="2:3" x14ac:dyDescent="0.45">
      <c r="B4862" s="244">
        <v>4799</v>
      </c>
      <c r="C4862" s="243">
        <v>117.04099638143128</v>
      </c>
    </row>
    <row r="4863" spans="2:3" x14ac:dyDescent="0.45">
      <c r="B4863" s="244">
        <v>4800</v>
      </c>
      <c r="C4863" s="243">
        <v>102.73933488122138</v>
      </c>
    </row>
    <row r="4864" spans="2:3" x14ac:dyDescent="0.45">
      <c r="B4864" s="244">
        <v>4801</v>
      </c>
      <c r="C4864" s="243">
        <v>139.66109788932022</v>
      </c>
    </row>
    <row r="4865" spans="2:3" x14ac:dyDescent="0.45">
      <c r="B4865" s="244">
        <v>4802</v>
      </c>
      <c r="C4865" s="243">
        <v>134.35920477775718</v>
      </c>
    </row>
    <row r="4866" spans="2:3" x14ac:dyDescent="0.45">
      <c r="B4866" s="244">
        <v>4803</v>
      </c>
      <c r="C4866" s="243">
        <v>156.26539829863506</v>
      </c>
    </row>
    <row r="4867" spans="2:3" x14ac:dyDescent="0.45">
      <c r="B4867" s="244">
        <v>4804</v>
      </c>
      <c r="C4867" s="243">
        <v>102.87135365233893</v>
      </c>
    </row>
    <row r="4868" spans="2:3" x14ac:dyDescent="0.45">
      <c r="B4868" s="244">
        <v>4805</v>
      </c>
      <c r="C4868" s="243">
        <v>113.05706437835232</v>
      </c>
    </row>
    <row r="4869" spans="2:3" x14ac:dyDescent="0.45">
      <c r="B4869" s="244">
        <v>4806</v>
      </c>
      <c r="C4869" s="243">
        <v>166.99420072780458</v>
      </c>
    </row>
    <row r="4870" spans="2:3" x14ac:dyDescent="0.45">
      <c r="B4870" s="244">
        <v>4807</v>
      </c>
      <c r="C4870" s="243">
        <v>123.97031799503797</v>
      </c>
    </row>
    <row r="4871" spans="2:3" x14ac:dyDescent="0.45">
      <c r="B4871" s="244">
        <v>4808</v>
      </c>
      <c r="C4871" s="243">
        <v>98.04864078940173</v>
      </c>
    </row>
    <row r="4872" spans="2:3" x14ac:dyDescent="0.45">
      <c r="B4872" s="244">
        <v>4809</v>
      </c>
      <c r="C4872" s="243">
        <v>162.50040260090117</v>
      </c>
    </row>
    <row r="4873" spans="2:3" x14ac:dyDescent="0.45">
      <c r="B4873" s="244">
        <v>4810</v>
      </c>
      <c r="C4873" s="243">
        <v>133.98390109943338</v>
      </c>
    </row>
    <row r="4874" spans="2:3" x14ac:dyDescent="0.45">
      <c r="B4874" s="244">
        <v>4811</v>
      </c>
      <c r="C4874" s="243">
        <v>111.6017718267467</v>
      </c>
    </row>
    <row r="4875" spans="2:3" x14ac:dyDescent="0.45">
      <c r="B4875" s="244">
        <v>4812</v>
      </c>
      <c r="C4875" s="243">
        <v>138.48357825053739</v>
      </c>
    </row>
    <row r="4876" spans="2:3" x14ac:dyDescent="0.45">
      <c r="B4876" s="244">
        <v>4813</v>
      </c>
      <c r="C4876" s="243">
        <v>114.07679140009181</v>
      </c>
    </row>
    <row r="4877" spans="2:3" x14ac:dyDescent="0.45">
      <c r="B4877" s="244">
        <v>4814</v>
      </c>
      <c r="C4877" s="243">
        <v>102.06120027561128</v>
      </c>
    </row>
    <row r="4878" spans="2:3" x14ac:dyDescent="0.45">
      <c r="B4878" s="244">
        <v>4815</v>
      </c>
      <c r="C4878" s="243">
        <v>121.67088456288469</v>
      </c>
    </row>
    <row r="4879" spans="2:3" x14ac:dyDescent="0.45">
      <c r="B4879" s="244">
        <v>4816</v>
      </c>
      <c r="C4879" s="243">
        <v>158.01619553040433</v>
      </c>
    </row>
    <row r="4880" spans="2:3" x14ac:dyDescent="0.45">
      <c r="B4880" s="244">
        <v>4817</v>
      </c>
      <c r="C4880" s="243">
        <v>98.100796244989368</v>
      </c>
    </row>
    <row r="4881" spans="2:3" x14ac:dyDescent="0.45">
      <c r="B4881" s="244">
        <v>4818</v>
      </c>
      <c r="C4881" s="243">
        <v>64.524565023711816</v>
      </c>
    </row>
    <row r="4882" spans="2:3" x14ac:dyDescent="0.45">
      <c r="B4882" s="244">
        <v>4819</v>
      </c>
      <c r="C4882" s="243">
        <v>92.920551086996625</v>
      </c>
    </row>
    <row r="4883" spans="2:3" x14ac:dyDescent="0.45">
      <c r="B4883" s="244">
        <v>4820</v>
      </c>
      <c r="C4883" s="243">
        <v>136.28238312618691</v>
      </c>
    </row>
    <row r="4884" spans="2:3" x14ac:dyDescent="0.45">
      <c r="B4884" s="244">
        <v>4821</v>
      </c>
      <c r="C4884" s="243">
        <v>136.95762924457912</v>
      </c>
    </row>
    <row r="4885" spans="2:3" x14ac:dyDescent="0.45">
      <c r="B4885" s="244">
        <v>4822</v>
      </c>
      <c r="C4885" s="243">
        <v>129.67316679588225</v>
      </c>
    </row>
    <row r="4886" spans="2:3" x14ac:dyDescent="0.45">
      <c r="B4886" s="244">
        <v>4823</v>
      </c>
      <c r="C4886" s="243">
        <v>119.58926019419218</v>
      </c>
    </row>
    <row r="4887" spans="2:3" x14ac:dyDescent="0.45">
      <c r="B4887" s="244">
        <v>4824</v>
      </c>
      <c r="C4887" s="243">
        <v>131.38926686797606</v>
      </c>
    </row>
    <row r="4888" spans="2:3" x14ac:dyDescent="0.45">
      <c r="B4888" s="244">
        <v>4825</v>
      </c>
      <c r="C4888" s="243">
        <v>72.721162381812775</v>
      </c>
    </row>
    <row r="4889" spans="2:3" x14ac:dyDescent="0.45">
      <c r="B4889" s="244">
        <v>4826</v>
      </c>
      <c r="C4889" s="243">
        <v>131.42486301348649</v>
      </c>
    </row>
    <row r="4890" spans="2:3" x14ac:dyDescent="0.45">
      <c r="B4890" s="244">
        <v>4827</v>
      </c>
      <c r="C4890" s="243">
        <v>142.96405859170025</v>
      </c>
    </row>
    <row r="4891" spans="2:3" x14ac:dyDescent="0.45">
      <c r="B4891" s="244">
        <v>4828</v>
      </c>
      <c r="C4891" s="243">
        <v>79.588520696046871</v>
      </c>
    </row>
    <row r="4892" spans="2:3" x14ac:dyDescent="0.45">
      <c r="B4892" s="244">
        <v>4829</v>
      </c>
      <c r="C4892" s="243">
        <v>102.61007244972441</v>
      </c>
    </row>
    <row r="4893" spans="2:3" x14ac:dyDescent="0.45">
      <c r="B4893" s="244">
        <v>4830</v>
      </c>
      <c r="C4893" s="243">
        <v>124.58859511871302</v>
      </c>
    </row>
    <row r="4894" spans="2:3" x14ac:dyDescent="0.45">
      <c r="B4894" s="244">
        <v>4831</v>
      </c>
      <c r="C4894" s="243">
        <v>132.34241261329419</v>
      </c>
    </row>
    <row r="4895" spans="2:3" x14ac:dyDescent="0.45">
      <c r="B4895" s="244">
        <v>4832</v>
      </c>
      <c r="C4895" s="243">
        <v>95.151489195796515</v>
      </c>
    </row>
    <row r="4896" spans="2:3" x14ac:dyDescent="0.45">
      <c r="B4896" s="244">
        <v>4833</v>
      </c>
      <c r="C4896" s="243">
        <v>104.39440579771326</v>
      </c>
    </row>
    <row r="4897" spans="2:3" x14ac:dyDescent="0.45">
      <c r="B4897" s="244">
        <v>4834</v>
      </c>
      <c r="C4897" s="243">
        <v>100.1188421797911</v>
      </c>
    </row>
    <row r="4898" spans="2:3" x14ac:dyDescent="0.45">
      <c r="B4898" s="244">
        <v>4835</v>
      </c>
      <c r="C4898" s="243">
        <v>135.86867919379196</v>
      </c>
    </row>
    <row r="4899" spans="2:3" x14ac:dyDescent="0.45">
      <c r="B4899" s="244">
        <v>4836</v>
      </c>
      <c r="C4899" s="243">
        <v>108.41293863783349</v>
      </c>
    </row>
    <row r="4900" spans="2:3" x14ac:dyDescent="0.45">
      <c r="B4900" s="244">
        <v>4837</v>
      </c>
      <c r="C4900" s="243">
        <v>147.85811402346005</v>
      </c>
    </row>
    <row r="4901" spans="2:3" x14ac:dyDescent="0.45">
      <c r="B4901" s="244">
        <v>4838</v>
      </c>
      <c r="C4901" s="243">
        <v>124.10004301736137</v>
      </c>
    </row>
    <row r="4902" spans="2:3" x14ac:dyDescent="0.45">
      <c r="B4902" s="244">
        <v>4839</v>
      </c>
      <c r="C4902" s="243">
        <v>126.36911757271467</v>
      </c>
    </row>
    <row r="4903" spans="2:3" x14ac:dyDescent="0.45">
      <c r="B4903" s="244">
        <v>4840</v>
      </c>
      <c r="C4903" s="243">
        <v>143.88058115476895</v>
      </c>
    </row>
    <row r="4904" spans="2:3" x14ac:dyDescent="0.45">
      <c r="B4904" s="244">
        <v>4841</v>
      </c>
      <c r="C4904" s="243">
        <v>101.66986069044742</v>
      </c>
    </row>
    <row r="4905" spans="2:3" x14ac:dyDescent="0.45">
      <c r="B4905" s="244">
        <v>4842</v>
      </c>
      <c r="C4905" s="243">
        <v>106.04912661774605</v>
      </c>
    </row>
    <row r="4906" spans="2:3" x14ac:dyDescent="0.45">
      <c r="B4906" s="244">
        <v>4843</v>
      </c>
      <c r="C4906" s="243">
        <v>98.376363474660366</v>
      </c>
    </row>
    <row r="4907" spans="2:3" x14ac:dyDescent="0.45">
      <c r="B4907" s="244">
        <v>4844</v>
      </c>
      <c r="C4907" s="243">
        <v>96.963412780020292</v>
      </c>
    </row>
    <row r="4908" spans="2:3" x14ac:dyDescent="0.45">
      <c r="B4908" s="244">
        <v>4845</v>
      </c>
      <c r="C4908" s="243">
        <v>108.11523432597102</v>
      </c>
    </row>
    <row r="4909" spans="2:3" x14ac:dyDescent="0.45">
      <c r="B4909" s="244">
        <v>4846</v>
      </c>
      <c r="C4909" s="243">
        <v>121.30130363030352</v>
      </c>
    </row>
    <row r="4910" spans="2:3" x14ac:dyDescent="0.45">
      <c r="B4910" s="244">
        <v>4847</v>
      </c>
      <c r="C4910" s="243">
        <v>92.598817236804337</v>
      </c>
    </row>
    <row r="4911" spans="2:3" x14ac:dyDescent="0.45">
      <c r="B4911" s="244">
        <v>4848</v>
      </c>
      <c r="C4911" s="243">
        <v>149.29538673513832</v>
      </c>
    </row>
    <row r="4912" spans="2:3" x14ac:dyDescent="0.45">
      <c r="B4912" s="244">
        <v>4849</v>
      </c>
      <c r="C4912" s="243">
        <v>81.67750846874236</v>
      </c>
    </row>
    <row r="4913" spans="2:3" x14ac:dyDescent="0.45">
      <c r="B4913" s="244">
        <v>4850</v>
      </c>
      <c r="C4913" s="243">
        <v>149.52190858584876</v>
      </c>
    </row>
    <row r="4914" spans="2:3" x14ac:dyDescent="0.45">
      <c r="B4914" s="244">
        <v>4851</v>
      </c>
      <c r="C4914" s="243">
        <v>90.026311858291933</v>
      </c>
    </row>
    <row r="4915" spans="2:3" x14ac:dyDescent="0.45">
      <c r="B4915" s="244">
        <v>4852</v>
      </c>
      <c r="C4915" s="243">
        <v>101.58224140979092</v>
      </c>
    </row>
    <row r="4916" spans="2:3" x14ac:dyDescent="0.45">
      <c r="B4916" s="244">
        <v>4853</v>
      </c>
      <c r="C4916" s="243">
        <v>124.86771613526641</v>
      </c>
    </row>
    <row r="4917" spans="2:3" x14ac:dyDescent="0.45">
      <c r="B4917" s="244">
        <v>4854</v>
      </c>
      <c r="C4917" s="243">
        <v>90.056862047254228</v>
      </c>
    </row>
    <row r="4918" spans="2:3" x14ac:dyDescent="0.45">
      <c r="B4918" s="244">
        <v>4855</v>
      </c>
      <c r="C4918" s="243">
        <v>94.129199390800693</v>
      </c>
    </row>
    <row r="4919" spans="2:3" x14ac:dyDescent="0.45">
      <c r="B4919" s="244">
        <v>4856</v>
      </c>
      <c r="C4919" s="243">
        <v>133.01687104096888</v>
      </c>
    </row>
    <row r="4920" spans="2:3" x14ac:dyDescent="0.45">
      <c r="B4920" s="244">
        <v>4857</v>
      </c>
      <c r="C4920" s="243">
        <v>162.24786357270807</v>
      </c>
    </row>
    <row r="4921" spans="2:3" x14ac:dyDescent="0.45">
      <c r="B4921" s="244">
        <v>4858</v>
      </c>
      <c r="C4921" s="243">
        <v>99.984859829213789</v>
      </c>
    </row>
    <row r="4922" spans="2:3" x14ac:dyDescent="0.45">
      <c r="B4922" s="244">
        <v>4859</v>
      </c>
      <c r="C4922" s="243">
        <v>107.81215122428658</v>
      </c>
    </row>
    <row r="4923" spans="2:3" x14ac:dyDescent="0.45">
      <c r="B4923" s="244">
        <v>4860</v>
      </c>
      <c r="C4923" s="243">
        <v>148.64503295907468</v>
      </c>
    </row>
    <row r="4924" spans="2:3" x14ac:dyDescent="0.45">
      <c r="B4924" s="244">
        <v>4861</v>
      </c>
      <c r="C4924" s="243">
        <v>97.874951281188402</v>
      </c>
    </row>
    <row r="4925" spans="2:3" x14ac:dyDescent="0.45">
      <c r="B4925" s="244">
        <v>4862</v>
      </c>
      <c r="C4925" s="243">
        <v>169.31617138974539</v>
      </c>
    </row>
    <row r="4926" spans="2:3" x14ac:dyDescent="0.45">
      <c r="B4926" s="244">
        <v>4863</v>
      </c>
      <c r="C4926" s="243">
        <v>131.45232141087808</v>
      </c>
    </row>
    <row r="4927" spans="2:3" x14ac:dyDescent="0.45">
      <c r="B4927" s="244">
        <v>4864</v>
      </c>
      <c r="C4927" s="243">
        <v>88.457492445411177</v>
      </c>
    </row>
    <row r="4928" spans="2:3" x14ac:dyDescent="0.45">
      <c r="B4928" s="244">
        <v>4865</v>
      </c>
      <c r="C4928" s="243">
        <v>118.92572172840603</v>
      </c>
    </row>
    <row r="4929" spans="2:3" x14ac:dyDescent="0.45">
      <c r="B4929" s="244">
        <v>4866</v>
      </c>
      <c r="C4929" s="243">
        <v>124.25874691946471</v>
      </c>
    </row>
    <row r="4930" spans="2:3" x14ac:dyDescent="0.45">
      <c r="B4930" s="244">
        <v>4867</v>
      </c>
      <c r="C4930" s="243">
        <v>121.88630303039841</v>
      </c>
    </row>
    <row r="4931" spans="2:3" x14ac:dyDescent="0.45">
      <c r="B4931" s="244">
        <v>4868</v>
      </c>
      <c r="C4931" s="243">
        <v>134.09168390113362</v>
      </c>
    </row>
    <row r="4932" spans="2:3" x14ac:dyDescent="0.45">
      <c r="B4932" s="244">
        <v>4869</v>
      </c>
      <c r="C4932" s="243">
        <v>101.62260930199363</v>
      </c>
    </row>
    <row r="4933" spans="2:3" x14ac:dyDescent="0.45">
      <c r="B4933" s="244">
        <v>4870</v>
      </c>
      <c r="C4933" s="243">
        <v>95.68586167092883</v>
      </c>
    </row>
    <row r="4934" spans="2:3" x14ac:dyDescent="0.45">
      <c r="B4934" s="244">
        <v>4871</v>
      </c>
      <c r="C4934" s="243">
        <v>136.61743746615753</v>
      </c>
    </row>
    <row r="4935" spans="2:3" x14ac:dyDescent="0.45">
      <c r="B4935" s="244">
        <v>4872</v>
      </c>
      <c r="C4935" s="243">
        <v>103.87525905078081</v>
      </c>
    </row>
    <row r="4936" spans="2:3" x14ac:dyDescent="0.45">
      <c r="B4936" s="244">
        <v>4873</v>
      </c>
      <c r="C4936" s="243">
        <v>104.20306954545454</v>
      </c>
    </row>
    <row r="4937" spans="2:3" x14ac:dyDescent="0.45">
      <c r="B4937" s="244">
        <v>4874</v>
      </c>
      <c r="C4937" s="243">
        <v>99.679924570871989</v>
      </c>
    </row>
    <row r="4938" spans="2:3" x14ac:dyDescent="0.45">
      <c r="B4938" s="244">
        <v>4875</v>
      </c>
      <c r="C4938" s="243">
        <v>115.53869481827577</v>
      </c>
    </row>
    <row r="4939" spans="2:3" x14ac:dyDescent="0.45">
      <c r="B4939" s="244">
        <v>4876</v>
      </c>
      <c r="C4939" s="243">
        <v>95.199696744968918</v>
      </c>
    </row>
    <row r="4940" spans="2:3" x14ac:dyDescent="0.45">
      <c r="B4940" s="244">
        <v>4877</v>
      </c>
      <c r="C4940" s="243">
        <v>105.60652155430984</v>
      </c>
    </row>
    <row r="4941" spans="2:3" x14ac:dyDescent="0.45">
      <c r="B4941" s="244">
        <v>4878</v>
      </c>
      <c r="C4941" s="243">
        <v>137.9466677576624</v>
      </c>
    </row>
    <row r="4942" spans="2:3" x14ac:dyDescent="0.45">
      <c r="B4942" s="244">
        <v>4879</v>
      </c>
      <c r="C4942" s="243">
        <v>125.58889483023442</v>
      </c>
    </row>
    <row r="4943" spans="2:3" x14ac:dyDescent="0.45">
      <c r="B4943" s="244">
        <v>4880</v>
      </c>
      <c r="C4943" s="243">
        <v>157.85818132212094</v>
      </c>
    </row>
    <row r="4944" spans="2:3" x14ac:dyDescent="0.45">
      <c r="B4944" s="244">
        <v>4881</v>
      </c>
      <c r="C4944" s="243">
        <v>104.68774994769502</v>
      </c>
    </row>
    <row r="4945" spans="2:3" x14ac:dyDescent="0.45">
      <c r="B4945" s="244">
        <v>4882</v>
      </c>
      <c r="C4945" s="243">
        <v>139.43896047049756</v>
      </c>
    </row>
    <row r="4946" spans="2:3" x14ac:dyDescent="0.45">
      <c r="B4946" s="244">
        <v>4883</v>
      </c>
      <c r="C4946" s="243">
        <v>148.93180497435674</v>
      </c>
    </row>
    <row r="4947" spans="2:3" x14ac:dyDescent="0.45">
      <c r="B4947" s="244">
        <v>4884</v>
      </c>
      <c r="C4947" s="243">
        <v>83.933716407333236</v>
      </c>
    </row>
    <row r="4948" spans="2:3" x14ac:dyDescent="0.45">
      <c r="B4948" s="244">
        <v>4885</v>
      </c>
      <c r="C4948" s="243">
        <v>124.8882762453886</v>
      </c>
    </row>
    <row r="4949" spans="2:3" x14ac:dyDescent="0.45">
      <c r="B4949" s="244">
        <v>4886</v>
      </c>
      <c r="C4949" s="243">
        <v>138.080214791549</v>
      </c>
    </row>
    <row r="4950" spans="2:3" x14ac:dyDescent="0.45">
      <c r="B4950" s="244">
        <v>4887</v>
      </c>
      <c r="C4950" s="243">
        <v>144.54388341259556</v>
      </c>
    </row>
    <row r="4951" spans="2:3" x14ac:dyDescent="0.45">
      <c r="B4951" s="244">
        <v>4888</v>
      </c>
      <c r="C4951" s="243">
        <v>103.71404341118853</v>
      </c>
    </row>
    <row r="4952" spans="2:3" x14ac:dyDescent="0.45">
      <c r="B4952" s="244">
        <v>4889</v>
      </c>
      <c r="C4952" s="243">
        <v>138.26077813414452</v>
      </c>
    </row>
    <row r="4953" spans="2:3" x14ac:dyDescent="0.45">
      <c r="B4953" s="244">
        <v>4890</v>
      </c>
      <c r="C4953" s="243">
        <v>150.5328171610775</v>
      </c>
    </row>
    <row r="4954" spans="2:3" x14ac:dyDescent="0.45">
      <c r="B4954" s="244">
        <v>4891</v>
      </c>
      <c r="C4954" s="243">
        <v>87.503745355193416</v>
      </c>
    </row>
    <row r="4955" spans="2:3" x14ac:dyDescent="0.45">
      <c r="B4955" s="244">
        <v>4892</v>
      </c>
      <c r="C4955" s="243">
        <v>139.64459833254952</v>
      </c>
    </row>
    <row r="4956" spans="2:3" x14ac:dyDescent="0.45">
      <c r="B4956" s="244">
        <v>4893</v>
      </c>
      <c r="C4956" s="243">
        <v>122.07239874427042</v>
      </c>
    </row>
    <row r="4957" spans="2:3" x14ac:dyDescent="0.45">
      <c r="B4957" s="244">
        <v>4894</v>
      </c>
      <c r="C4957" s="243">
        <v>144.06528647488821</v>
      </c>
    </row>
    <row r="4958" spans="2:3" x14ac:dyDescent="0.45">
      <c r="B4958" s="244">
        <v>4895</v>
      </c>
      <c r="C4958" s="243">
        <v>77.927249624032569</v>
      </c>
    </row>
    <row r="4959" spans="2:3" x14ac:dyDescent="0.45">
      <c r="B4959" s="244">
        <v>4896</v>
      </c>
      <c r="C4959" s="243">
        <v>122.69427178969713</v>
      </c>
    </row>
    <row r="4960" spans="2:3" x14ac:dyDescent="0.45">
      <c r="B4960" s="244">
        <v>4897</v>
      </c>
      <c r="C4960" s="243">
        <v>84.901322114471384</v>
      </c>
    </row>
    <row r="4961" spans="2:3" x14ac:dyDescent="0.45">
      <c r="B4961" s="244">
        <v>4898</v>
      </c>
      <c r="C4961" s="243">
        <v>126.57963319804925</v>
      </c>
    </row>
    <row r="4962" spans="2:3" x14ac:dyDescent="0.45">
      <c r="B4962" s="244">
        <v>4899</v>
      </c>
      <c r="C4962" s="243">
        <v>112.27528232411015</v>
      </c>
    </row>
    <row r="4963" spans="2:3" x14ac:dyDescent="0.45">
      <c r="B4963" s="244">
        <v>4900</v>
      </c>
      <c r="C4963" s="243">
        <v>122.31133695349402</v>
      </c>
    </row>
    <row r="4964" spans="2:3" x14ac:dyDescent="0.45">
      <c r="B4964" s="244">
        <v>4901</v>
      </c>
      <c r="C4964" s="243">
        <v>119.05663066743692</v>
      </c>
    </row>
    <row r="4965" spans="2:3" x14ac:dyDescent="0.45">
      <c r="B4965" s="244">
        <v>4902</v>
      </c>
      <c r="C4965" s="243">
        <v>111.21909202656501</v>
      </c>
    </row>
    <row r="4966" spans="2:3" x14ac:dyDescent="0.45">
      <c r="B4966" s="244">
        <v>4903</v>
      </c>
      <c r="C4966" s="243">
        <v>144.94945731250701</v>
      </c>
    </row>
    <row r="4967" spans="2:3" x14ac:dyDescent="0.45">
      <c r="B4967" s="244">
        <v>4904</v>
      </c>
      <c r="C4967" s="243">
        <v>149.08549028846181</v>
      </c>
    </row>
    <row r="4968" spans="2:3" x14ac:dyDescent="0.45">
      <c r="B4968" s="244">
        <v>4905</v>
      </c>
      <c r="C4968" s="243">
        <v>132.80383993629206</v>
      </c>
    </row>
    <row r="4969" spans="2:3" x14ac:dyDescent="0.45">
      <c r="B4969" s="244">
        <v>4906</v>
      </c>
      <c r="C4969" s="243">
        <v>119.62691690823256</v>
      </c>
    </row>
    <row r="4970" spans="2:3" x14ac:dyDescent="0.45">
      <c r="B4970" s="244">
        <v>4907</v>
      </c>
      <c r="C4970" s="243">
        <v>144.66922104967375</v>
      </c>
    </row>
    <row r="4971" spans="2:3" x14ac:dyDescent="0.45">
      <c r="B4971" s="244">
        <v>4908</v>
      </c>
      <c r="C4971" s="243">
        <v>94.413591930037555</v>
      </c>
    </row>
    <row r="4972" spans="2:3" x14ac:dyDescent="0.45">
      <c r="B4972" s="244">
        <v>4909</v>
      </c>
      <c r="C4972" s="243">
        <v>108.04440545493577</v>
      </c>
    </row>
    <row r="4973" spans="2:3" x14ac:dyDescent="0.45">
      <c r="B4973" s="244">
        <v>4910</v>
      </c>
      <c r="C4973" s="243">
        <v>121.79897404719854</v>
      </c>
    </row>
    <row r="4974" spans="2:3" x14ac:dyDescent="0.45">
      <c r="B4974" s="244">
        <v>4911</v>
      </c>
      <c r="C4974" s="243">
        <v>115.0112229465269</v>
      </c>
    </row>
    <row r="4975" spans="2:3" x14ac:dyDescent="0.45">
      <c r="B4975" s="244">
        <v>4912</v>
      </c>
      <c r="C4975" s="243">
        <v>123.50423444904938</v>
      </c>
    </row>
    <row r="4976" spans="2:3" x14ac:dyDescent="0.45">
      <c r="B4976" s="244">
        <v>4913</v>
      </c>
      <c r="C4976" s="243">
        <v>88.371405015579427</v>
      </c>
    </row>
    <row r="4977" spans="2:3" x14ac:dyDescent="0.45">
      <c r="B4977" s="244">
        <v>4914</v>
      </c>
      <c r="C4977" s="243">
        <v>125.30880008471944</v>
      </c>
    </row>
    <row r="4978" spans="2:3" x14ac:dyDescent="0.45">
      <c r="B4978" s="244">
        <v>4915</v>
      </c>
      <c r="C4978" s="243">
        <v>132.67791001770848</v>
      </c>
    </row>
    <row r="4979" spans="2:3" x14ac:dyDescent="0.45">
      <c r="B4979" s="244">
        <v>4916</v>
      </c>
      <c r="C4979" s="243">
        <v>127.42727626194856</v>
      </c>
    </row>
    <row r="4980" spans="2:3" x14ac:dyDescent="0.45">
      <c r="B4980" s="244">
        <v>4917</v>
      </c>
      <c r="C4980" s="243">
        <v>140.78740008719998</v>
      </c>
    </row>
    <row r="4981" spans="2:3" x14ac:dyDescent="0.45">
      <c r="B4981" s="244">
        <v>4918</v>
      </c>
      <c r="C4981" s="243">
        <v>119.07079656662087</v>
      </c>
    </row>
    <row r="4982" spans="2:3" x14ac:dyDescent="0.45">
      <c r="B4982" s="244">
        <v>4919</v>
      </c>
      <c r="C4982" s="243">
        <v>97.874325159541286</v>
      </c>
    </row>
    <row r="4983" spans="2:3" x14ac:dyDescent="0.45">
      <c r="B4983" s="244">
        <v>4920</v>
      </c>
      <c r="C4983" s="243">
        <v>142.34777483109323</v>
      </c>
    </row>
    <row r="4984" spans="2:3" x14ac:dyDescent="0.45">
      <c r="B4984" s="244">
        <v>4921</v>
      </c>
      <c r="C4984" s="243">
        <v>100.15926670925847</v>
      </c>
    </row>
    <row r="4985" spans="2:3" x14ac:dyDescent="0.45">
      <c r="B4985" s="244">
        <v>4922</v>
      </c>
      <c r="C4985" s="243">
        <v>116.07306517268957</v>
      </c>
    </row>
    <row r="4986" spans="2:3" x14ac:dyDescent="0.45">
      <c r="B4986" s="244">
        <v>4923</v>
      </c>
      <c r="C4986" s="243">
        <v>134.106970381488</v>
      </c>
    </row>
    <row r="4987" spans="2:3" x14ac:dyDescent="0.45">
      <c r="B4987" s="244">
        <v>4924</v>
      </c>
      <c r="C4987" s="243">
        <v>134.38781779349449</v>
      </c>
    </row>
    <row r="4988" spans="2:3" x14ac:dyDescent="0.45">
      <c r="B4988" s="244">
        <v>4925</v>
      </c>
      <c r="C4988" s="243">
        <v>141.36051677519146</v>
      </c>
    </row>
    <row r="4989" spans="2:3" x14ac:dyDescent="0.45">
      <c r="B4989" s="244">
        <v>4926</v>
      </c>
      <c r="C4989" s="243">
        <v>105.3980229515974</v>
      </c>
    </row>
    <row r="4990" spans="2:3" x14ac:dyDescent="0.45">
      <c r="B4990" s="244">
        <v>4927</v>
      </c>
      <c r="C4990" s="243">
        <v>134.63553827927541</v>
      </c>
    </row>
    <row r="4991" spans="2:3" x14ac:dyDescent="0.45">
      <c r="B4991" s="244">
        <v>4928</v>
      </c>
      <c r="C4991" s="243">
        <v>92.411406932573726</v>
      </c>
    </row>
    <row r="4992" spans="2:3" x14ac:dyDescent="0.45">
      <c r="B4992" s="244">
        <v>4929</v>
      </c>
      <c r="C4992" s="243">
        <v>132.76594991888715</v>
      </c>
    </row>
    <row r="4993" spans="2:3" x14ac:dyDescent="0.45">
      <c r="B4993" s="244">
        <v>4930</v>
      </c>
      <c r="C4993" s="243">
        <v>163.88399067968356</v>
      </c>
    </row>
    <row r="4994" spans="2:3" x14ac:dyDescent="0.45">
      <c r="B4994" s="244">
        <v>4931</v>
      </c>
      <c r="C4994" s="243">
        <v>105.49008526104795</v>
      </c>
    </row>
    <row r="4995" spans="2:3" x14ac:dyDescent="0.45">
      <c r="B4995" s="244">
        <v>4932</v>
      </c>
      <c r="C4995" s="243">
        <v>112.95534623050889</v>
      </c>
    </row>
    <row r="4996" spans="2:3" x14ac:dyDescent="0.45">
      <c r="B4996" s="244">
        <v>4933</v>
      </c>
      <c r="C4996" s="243">
        <v>135.3687620839666</v>
      </c>
    </row>
    <row r="4997" spans="2:3" x14ac:dyDescent="0.45">
      <c r="B4997" s="244">
        <v>4934</v>
      </c>
      <c r="C4997" s="243">
        <v>131.68170560790259</v>
      </c>
    </row>
    <row r="4998" spans="2:3" x14ac:dyDescent="0.45">
      <c r="B4998" s="244">
        <v>4935</v>
      </c>
      <c r="C4998" s="243">
        <v>121.36050264208738</v>
      </c>
    </row>
    <row r="4999" spans="2:3" x14ac:dyDescent="0.45">
      <c r="B4999" s="244">
        <v>4936</v>
      </c>
      <c r="C4999" s="243">
        <v>118.93310388775085</v>
      </c>
    </row>
    <row r="5000" spans="2:3" x14ac:dyDescent="0.45">
      <c r="B5000" s="244">
        <v>4937</v>
      </c>
      <c r="C5000" s="243">
        <v>144.77353707379635</v>
      </c>
    </row>
    <row r="5001" spans="2:3" x14ac:dyDescent="0.45">
      <c r="B5001" s="244">
        <v>4938</v>
      </c>
      <c r="C5001" s="243">
        <v>110.63068700691208</v>
      </c>
    </row>
    <row r="5002" spans="2:3" x14ac:dyDescent="0.45">
      <c r="B5002" s="244">
        <v>4939</v>
      </c>
      <c r="C5002" s="243">
        <v>147.69064379052989</v>
      </c>
    </row>
    <row r="5003" spans="2:3" x14ac:dyDescent="0.45">
      <c r="B5003" s="244">
        <v>4940</v>
      </c>
      <c r="C5003" s="243">
        <v>136.11817518542193</v>
      </c>
    </row>
    <row r="5004" spans="2:3" x14ac:dyDescent="0.45">
      <c r="B5004" s="244">
        <v>4941</v>
      </c>
      <c r="C5004" s="243">
        <v>65.136017093619287</v>
      </c>
    </row>
    <row r="5005" spans="2:3" x14ac:dyDescent="0.45">
      <c r="B5005" s="244">
        <v>4942</v>
      </c>
      <c r="C5005" s="243">
        <v>140.73533401569762</v>
      </c>
    </row>
    <row r="5006" spans="2:3" x14ac:dyDescent="0.45">
      <c r="B5006" s="244">
        <v>4943</v>
      </c>
      <c r="C5006" s="243">
        <v>113.91479771246443</v>
      </c>
    </row>
    <row r="5007" spans="2:3" x14ac:dyDescent="0.45">
      <c r="B5007" s="244">
        <v>4944</v>
      </c>
      <c r="C5007" s="243">
        <v>124.21810811782753</v>
      </c>
    </row>
    <row r="5008" spans="2:3" x14ac:dyDescent="0.45">
      <c r="B5008" s="244">
        <v>4945</v>
      </c>
      <c r="C5008" s="243">
        <v>131.51165338264707</v>
      </c>
    </row>
    <row r="5009" spans="2:3" x14ac:dyDescent="0.45">
      <c r="B5009" s="244">
        <v>4946</v>
      </c>
      <c r="C5009" s="243">
        <v>121.71087066272153</v>
      </c>
    </row>
    <row r="5010" spans="2:3" x14ac:dyDescent="0.45">
      <c r="B5010" s="244">
        <v>4947</v>
      </c>
      <c r="C5010" s="243">
        <v>129.50130179631697</v>
      </c>
    </row>
    <row r="5011" spans="2:3" x14ac:dyDescent="0.45">
      <c r="B5011" s="244">
        <v>4948</v>
      </c>
      <c r="C5011" s="243">
        <v>164.28117845899607</v>
      </c>
    </row>
    <row r="5012" spans="2:3" x14ac:dyDescent="0.45">
      <c r="B5012" s="244">
        <v>4949</v>
      </c>
      <c r="C5012" s="243">
        <v>102.04586372813333</v>
      </c>
    </row>
    <row r="5013" spans="2:3" x14ac:dyDescent="0.45">
      <c r="B5013" s="244">
        <v>4950</v>
      </c>
      <c r="C5013" s="243">
        <v>156.1387392874816</v>
      </c>
    </row>
    <row r="5014" spans="2:3" x14ac:dyDescent="0.45">
      <c r="B5014" s="244">
        <v>4951</v>
      </c>
      <c r="C5014" s="243">
        <v>125.67884479991486</v>
      </c>
    </row>
    <row r="5015" spans="2:3" x14ac:dyDescent="0.45">
      <c r="B5015" s="244">
        <v>4952</v>
      </c>
      <c r="C5015" s="243">
        <v>115.20198942914058</v>
      </c>
    </row>
    <row r="5016" spans="2:3" x14ac:dyDescent="0.45">
      <c r="B5016" s="244">
        <v>4953</v>
      </c>
      <c r="C5016" s="243">
        <v>114.37967263170724</v>
      </c>
    </row>
    <row r="5017" spans="2:3" x14ac:dyDescent="0.45">
      <c r="B5017" s="244">
        <v>4954</v>
      </c>
      <c r="C5017" s="243">
        <v>93.222477287943548</v>
      </c>
    </row>
    <row r="5018" spans="2:3" x14ac:dyDescent="0.45">
      <c r="B5018" s="244">
        <v>4955</v>
      </c>
      <c r="C5018" s="243">
        <v>104.89821065300401</v>
      </c>
    </row>
    <row r="5019" spans="2:3" x14ac:dyDescent="0.45">
      <c r="B5019" s="244">
        <v>4956</v>
      </c>
      <c r="C5019" s="243">
        <v>125.90045764481762</v>
      </c>
    </row>
    <row r="5020" spans="2:3" x14ac:dyDescent="0.45">
      <c r="B5020" s="244">
        <v>4957</v>
      </c>
      <c r="C5020" s="243">
        <v>114.43120126413291</v>
      </c>
    </row>
    <row r="5021" spans="2:3" x14ac:dyDescent="0.45">
      <c r="B5021" s="244">
        <v>4958</v>
      </c>
      <c r="C5021" s="243">
        <v>96.432464633107088</v>
      </c>
    </row>
    <row r="5022" spans="2:3" x14ac:dyDescent="0.45">
      <c r="B5022" s="244">
        <v>4959</v>
      </c>
      <c r="C5022" s="243">
        <v>125.09844126426455</v>
      </c>
    </row>
    <row r="5023" spans="2:3" x14ac:dyDescent="0.45">
      <c r="B5023" s="244">
        <v>4960</v>
      </c>
      <c r="C5023" s="243">
        <v>77.560798949566305</v>
      </c>
    </row>
    <row r="5024" spans="2:3" x14ac:dyDescent="0.45">
      <c r="B5024" s="244">
        <v>4961</v>
      </c>
      <c r="C5024" s="243">
        <v>167.32731419214278</v>
      </c>
    </row>
    <row r="5025" spans="2:3" x14ac:dyDescent="0.45">
      <c r="B5025" s="244">
        <v>4962</v>
      </c>
      <c r="C5025" s="243">
        <v>111.05789192125152</v>
      </c>
    </row>
    <row r="5026" spans="2:3" x14ac:dyDescent="0.45">
      <c r="B5026" s="244">
        <v>4963</v>
      </c>
      <c r="C5026" s="243">
        <v>145.15927889836587</v>
      </c>
    </row>
    <row r="5027" spans="2:3" x14ac:dyDescent="0.45">
      <c r="B5027" s="244">
        <v>4964</v>
      </c>
      <c r="C5027" s="243">
        <v>150.09486134509274</v>
      </c>
    </row>
    <row r="5028" spans="2:3" x14ac:dyDescent="0.45">
      <c r="B5028" s="244">
        <v>4965</v>
      </c>
      <c r="C5028" s="243">
        <v>127.55578074898386</v>
      </c>
    </row>
    <row r="5029" spans="2:3" x14ac:dyDescent="0.45">
      <c r="B5029" s="244">
        <v>4966</v>
      </c>
      <c r="C5029" s="243">
        <v>82.49598404531045</v>
      </c>
    </row>
    <row r="5030" spans="2:3" x14ac:dyDescent="0.45">
      <c r="B5030" s="244">
        <v>4967</v>
      </c>
      <c r="C5030" s="243">
        <v>149.47084950659044</v>
      </c>
    </row>
    <row r="5031" spans="2:3" x14ac:dyDescent="0.45">
      <c r="B5031" s="244">
        <v>4968</v>
      </c>
      <c r="C5031" s="243">
        <v>104.45047322228042</v>
      </c>
    </row>
    <row r="5032" spans="2:3" x14ac:dyDescent="0.45">
      <c r="B5032" s="244">
        <v>4969</v>
      </c>
      <c r="C5032" s="243">
        <v>150.73309186374541</v>
      </c>
    </row>
    <row r="5033" spans="2:3" x14ac:dyDescent="0.45">
      <c r="B5033" s="244">
        <v>4970</v>
      </c>
      <c r="C5033" s="243">
        <v>106.08716127799991</v>
      </c>
    </row>
    <row r="5034" spans="2:3" x14ac:dyDescent="0.45">
      <c r="B5034" s="244">
        <v>4971</v>
      </c>
      <c r="C5034" s="243">
        <v>62.450051220394464</v>
      </c>
    </row>
    <row r="5035" spans="2:3" x14ac:dyDescent="0.45">
      <c r="B5035" s="244">
        <v>4972</v>
      </c>
      <c r="C5035" s="243">
        <v>119.920253690902</v>
      </c>
    </row>
    <row r="5036" spans="2:3" x14ac:dyDescent="0.45">
      <c r="B5036" s="244">
        <v>4973</v>
      </c>
      <c r="C5036" s="243">
        <v>135.23873786090181</v>
      </c>
    </row>
    <row r="5037" spans="2:3" x14ac:dyDescent="0.45">
      <c r="B5037" s="244">
        <v>4974</v>
      </c>
      <c r="C5037" s="243">
        <v>112.92181731587537</v>
      </c>
    </row>
    <row r="5038" spans="2:3" x14ac:dyDescent="0.45">
      <c r="B5038" s="244">
        <v>4975</v>
      </c>
      <c r="C5038" s="243">
        <v>113.24464210183619</v>
      </c>
    </row>
    <row r="5039" spans="2:3" x14ac:dyDescent="0.45">
      <c r="B5039" s="244">
        <v>4976</v>
      </c>
      <c r="C5039" s="243">
        <v>138.87892031806689</v>
      </c>
    </row>
    <row r="5040" spans="2:3" x14ac:dyDescent="0.45">
      <c r="B5040" s="244">
        <v>4977</v>
      </c>
      <c r="C5040" s="243">
        <v>114.44278291916633</v>
      </c>
    </row>
    <row r="5041" spans="2:3" x14ac:dyDescent="0.45">
      <c r="B5041" s="244">
        <v>4978</v>
      </c>
      <c r="C5041" s="243">
        <v>141.80210432916559</v>
      </c>
    </row>
    <row r="5042" spans="2:3" x14ac:dyDescent="0.45">
      <c r="B5042" s="244">
        <v>4979</v>
      </c>
      <c r="C5042" s="243">
        <v>121.59763694892672</v>
      </c>
    </row>
    <row r="5043" spans="2:3" x14ac:dyDescent="0.45">
      <c r="B5043" s="244">
        <v>4980</v>
      </c>
      <c r="C5043" s="243">
        <v>110.99015417240705</v>
      </c>
    </row>
    <row r="5044" spans="2:3" x14ac:dyDescent="0.45">
      <c r="B5044" s="244">
        <v>4981</v>
      </c>
      <c r="C5044" s="243">
        <v>131.84708648973776</v>
      </c>
    </row>
    <row r="5045" spans="2:3" x14ac:dyDescent="0.45">
      <c r="B5045" s="244">
        <v>4982</v>
      </c>
      <c r="C5045" s="243">
        <v>99.260405096794756</v>
      </c>
    </row>
    <row r="5046" spans="2:3" x14ac:dyDescent="0.45">
      <c r="B5046" s="244">
        <v>4983</v>
      </c>
      <c r="C5046" s="243">
        <v>94.411430684250334</v>
      </c>
    </row>
    <row r="5047" spans="2:3" x14ac:dyDescent="0.45">
      <c r="B5047" s="244">
        <v>4984</v>
      </c>
      <c r="C5047" s="243">
        <v>108.3344939896802</v>
      </c>
    </row>
    <row r="5048" spans="2:3" x14ac:dyDescent="0.45">
      <c r="B5048" s="244">
        <v>4985</v>
      </c>
      <c r="C5048" s="243">
        <v>121.42775182333024</v>
      </c>
    </row>
    <row r="5049" spans="2:3" x14ac:dyDescent="0.45">
      <c r="B5049" s="244">
        <v>4986</v>
      </c>
      <c r="C5049" s="243">
        <v>132.30240600855598</v>
      </c>
    </row>
    <row r="5050" spans="2:3" x14ac:dyDescent="0.45">
      <c r="B5050" s="244">
        <v>4987</v>
      </c>
      <c r="C5050" s="243">
        <v>137.16707323990474</v>
      </c>
    </row>
    <row r="5051" spans="2:3" x14ac:dyDescent="0.45">
      <c r="B5051" s="244">
        <v>4988</v>
      </c>
      <c r="C5051" s="243">
        <v>119.41750343421764</v>
      </c>
    </row>
    <row r="5052" spans="2:3" x14ac:dyDescent="0.45">
      <c r="B5052" s="244">
        <v>4989</v>
      </c>
      <c r="C5052" s="243">
        <v>185.1120006787632</v>
      </c>
    </row>
    <row r="5053" spans="2:3" x14ac:dyDescent="0.45">
      <c r="B5053" s="244">
        <v>4990</v>
      </c>
      <c r="C5053" s="243">
        <v>108.37294560086178</v>
      </c>
    </row>
    <row r="5054" spans="2:3" x14ac:dyDescent="0.45">
      <c r="B5054" s="244">
        <v>4991</v>
      </c>
      <c r="C5054" s="243">
        <v>146.75865722487902</v>
      </c>
    </row>
    <row r="5055" spans="2:3" x14ac:dyDescent="0.45">
      <c r="B5055" s="244">
        <v>4992</v>
      </c>
      <c r="C5055" s="243">
        <v>136.61160472816363</v>
      </c>
    </row>
    <row r="5056" spans="2:3" x14ac:dyDescent="0.45">
      <c r="B5056" s="244">
        <v>4993</v>
      </c>
      <c r="C5056" s="243">
        <v>107.52207499001373</v>
      </c>
    </row>
    <row r="5057" spans="2:3" x14ac:dyDescent="0.45">
      <c r="B5057" s="244">
        <v>4994</v>
      </c>
      <c r="C5057" s="243">
        <v>115.3563168116067</v>
      </c>
    </row>
    <row r="5058" spans="2:3" x14ac:dyDescent="0.45">
      <c r="B5058" s="244">
        <v>4995</v>
      </c>
      <c r="C5058" s="243">
        <v>105.29961517077496</v>
      </c>
    </row>
    <row r="5059" spans="2:3" x14ac:dyDescent="0.45">
      <c r="B5059" s="244">
        <v>4996</v>
      </c>
      <c r="C5059" s="243">
        <v>103.59463275346802</v>
      </c>
    </row>
    <row r="5060" spans="2:3" x14ac:dyDescent="0.45">
      <c r="B5060" s="244">
        <v>4997</v>
      </c>
      <c r="C5060" s="243">
        <v>119.35142508570364</v>
      </c>
    </row>
    <row r="5061" spans="2:3" x14ac:dyDescent="0.45">
      <c r="B5061" s="244">
        <v>4998</v>
      </c>
      <c r="C5061" s="243">
        <v>94.161807723379013</v>
      </c>
    </row>
    <row r="5062" spans="2:3" x14ac:dyDescent="0.45">
      <c r="B5062" s="244">
        <v>4999</v>
      </c>
      <c r="C5062" s="243">
        <v>94.798617109437387</v>
      </c>
    </row>
    <row r="5063" spans="2:3" x14ac:dyDescent="0.45">
      <c r="B5063" s="244">
        <v>5000</v>
      </c>
      <c r="C5063" s="243">
        <v>131.94401635558393</v>
      </c>
    </row>
    <row r="5064" spans="2:3" x14ac:dyDescent="0.45">
      <c r="B5064" s="244">
        <v>5001</v>
      </c>
      <c r="C5064" s="243">
        <v>117.81257145784208</v>
      </c>
    </row>
    <row r="5065" spans="2:3" x14ac:dyDescent="0.45">
      <c r="B5065" s="244">
        <v>5002</v>
      </c>
      <c r="C5065" s="243">
        <v>122.63104145706846</v>
      </c>
    </row>
    <row r="5066" spans="2:3" x14ac:dyDescent="0.45">
      <c r="B5066" s="244">
        <v>5003</v>
      </c>
      <c r="C5066" s="243">
        <v>147.96073471563273</v>
      </c>
    </row>
    <row r="5067" spans="2:3" x14ac:dyDescent="0.45">
      <c r="B5067" s="244">
        <v>5004</v>
      </c>
      <c r="C5067" s="243">
        <v>132.52508573594213</v>
      </c>
    </row>
    <row r="5068" spans="2:3" x14ac:dyDescent="0.45">
      <c r="B5068" s="244">
        <v>5005</v>
      </c>
      <c r="C5068" s="243">
        <v>145.84662721983517</v>
      </c>
    </row>
    <row r="5069" spans="2:3" x14ac:dyDescent="0.45">
      <c r="B5069" s="244">
        <v>5006</v>
      </c>
      <c r="C5069" s="243">
        <v>162.91551920690938</v>
      </c>
    </row>
    <row r="5070" spans="2:3" x14ac:dyDescent="0.45">
      <c r="B5070" s="244">
        <v>5007</v>
      </c>
      <c r="C5070" s="243">
        <v>112.77807637854099</v>
      </c>
    </row>
    <row r="5071" spans="2:3" x14ac:dyDescent="0.45">
      <c r="B5071" s="244">
        <v>5008</v>
      </c>
      <c r="C5071" s="243">
        <v>130.7181103991424</v>
      </c>
    </row>
    <row r="5072" spans="2:3" x14ac:dyDescent="0.45">
      <c r="B5072" s="244">
        <v>5009</v>
      </c>
      <c r="C5072" s="243">
        <v>103.25612035584797</v>
      </c>
    </row>
    <row r="5073" spans="2:3" x14ac:dyDescent="0.45">
      <c r="B5073" s="244">
        <v>5010</v>
      </c>
      <c r="C5073" s="243">
        <v>124.96404607577773</v>
      </c>
    </row>
    <row r="5074" spans="2:3" x14ac:dyDescent="0.45">
      <c r="B5074" s="244">
        <v>5011</v>
      </c>
      <c r="C5074" s="243">
        <v>132.03802450435381</v>
      </c>
    </row>
    <row r="5075" spans="2:3" x14ac:dyDescent="0.45">
      <c r="B5075" s="244">
        <v>5012</v>
      </c>
      <c r="C5075" s="243">
        <v>117.65326850904086</v>
      </c>
    </row>
    <row r="5076" spans="2:3" x14ac:dyDescent="0.45">
      <c r="B5076" s="244">
        <v>5013</v>
      </c>
      <c r="C5076" s="243">
        <v>130.17958091693293</v>
      </c>
    </row>
    <row r="5077" spans="2:3" x14ac:dyDescent="0.45">
      <c r="B5077" s="244">
        <v>5014</v>
      </c>
      <c r="C5077" s="243">
        <v>160.99447442396729</v>
      </c>
    </row>
    <row r="5078" spans="2:3" x14ac:dyDescent="0.45">
      <c r="B5078" s="244">
        <v>5015</v>
      </c>
      <c r="C5078" s="243">
        <v>109.59747829386772</v>
      </c>
    </row>
    <row r="5079" spans="2:3" x14ac:dyDescent="0.45">
      <c r="B5079" s="244">
        <v>5016</v>
      </c>
      <c r="C5079" s="243">
        <v>80.644928828043589</v>
      </c>
    </row>
    <row r="5080" spans="2:3" x14ac:dyDescent="0.45">
      <c r="B5080" s="244">
        <v>5017</v>
      </c>
      <c r="C5080" s="243">
        <v>153.05072971495133</v>
      </c>
    </row>
    <row r="5081" spans="2:3" x14ac:dyDescent="0.45">
      <c r="B5081" s="244">
        <v>5018</v>
      </c>
      <c r="C5081" s="243">
        <v>139.80290504423374</v>
      </c>
    </row>
    <row r="5082" spans="2:3" x14ac:dyDescent="0.45">
      <c r="B5082" s="244">
        <v>5019</v>
      </c>
      <c r="C5082" s="243">
        <v>81.831900276408376</v>
      </c>
    </row>
    <row r="5083" spans="2:3" x14ac:dyDescent="0.45">
      <c r="B5083" s="244">
        <v>5020</v>
      </c>
      <c r="C5083" s="243">
        <v>134.09371746750568</v>
      </c>
    </row>
    <row r="5084" spans="2:3" x14ac:dyDescent="0.45">
      <c r="B5084" s="244">
        <v>5021</v>
      </c>
      <c r="C5084" s="243">
        <v>159.0365864428195</v>
      </c>
    </row>
    <row r="5085" spans="2:3" x14ac:dyDescent="0.45">
      <c r="B5085" s="244">
        <v>5022</v>
      </c>
      <c r="C5085" s="243">
        <v>122.63733180177128</v>
      </c>
    </row>
    <row r="5086" spans="2:3" x14ac:dyDescent="0.45">
      <c r="B5086" s="244">
        <v>5023</v>
      </c>
      <c r="C5086" s="243">
        <v>117.65647265098154</v>
      </c>
    </row>
    <row r="5087" spans="2:3" x14ac:dyDescent="0.45">
      <c r="B5087" s="244">
        <v>5024</v>
      </c>
      <c r="C5087" s="243">
        <v>119.62521493498771</v>
      </c>
    </row>
    <row r="5088" spans="2:3" x14ac:dyDescent="0.45">
      <c r="B5088" s="244">
        <v>5025</v>
      </c>
      <c r="C5088" s="243">
        <v>115.22405884519387</v>
      </c>
    </row>
    <row r="5089" spans="2:3" x14ac:dyDescent="0.45">
      <c r="B5089" s="244">
        <v>5026</v>
      </c>
      <c r="C5089" s="243">
        <v>126.7763034689098</v>
      </c>
    </row>
    <row r="5090" spans="2:3" x14ac:dyDescent="0.45">
      <c r="B5090" s="244">
        <v>5027</v>
      </c>
      <c r="C5090" s="243">
        <v>69.783219825500439</v>
      </c>
    </row>
    <row r="5091" spans="2:3" x14ac:dyDescent="0.45">
      <c r="B5091" s="244">
        <v>5028</v>
      </c>
      <c r="C5091" s="243">
        <v>103.53661086301416</v>
      </c>
    </row>
    <row r="5092" spans="2:3" x14ac:dyDescent="0.45">
      <c r="B5092" s="244">
        <v>5029</v>
      </c>
      <c r="C5092" s="243">
        <v>121.09617923834877</v>
      </c>
    </row>
    <row r="5093" spans="2:3" x14ac:dyDescent="0.45">
      <c r="B5093" s="244">
        <v>5030</v>
      </c>
      <c r="C5093" s="243">
        <v>86.661723243020447</v>
      </c>
    </row>
    <row r="5094" spans="2:3" x14ac:dyDescent="0.45">
      <c r="B5094" s="244">
        <v>5031</v>
      </c>
      <c r="C5094" s="243">
        <v>142.5717647819431</v>
      </c>
    </row>
    <row r="5095" spans="2:3" x14ac:dyDescent="0.45">
      <c r="B5095" s="244">
        <v>5032</v>
      </c>
      <c r="C5095" s="243">
        <v>104.77055361569651</v>
      </c>
    </row>
    <row r="5096" spans="2:3" x14ac:dyDescent="0.45">
      <c r="B5096" s="244">
        <v>5033</v>
      </c>
      <c r="C5096" s="243">
        <v>105.31981738910936</v>
      </c>
    </row>
    <row r="5097" spans="2:3" x14ac:dyDescent="0.45">
      <c r="B5097" s="244">
        <v>5034</v>
      </c>
      <c r="C5097" s="243">
        <v>142.95620668655766</v>
      </c>
    </row>
    <row r="5098" spans="2:3" x14ac:dyDescent="0.45">
      <c r="B5098" s="244">
        <v>5035</v>
      </c>
      <c r="C5098" s="243">
        <v>111.65801960751494</v>
      </c>
    </row>
    <row r="5099" spans="2:3" x14ac:dyDescent="0.45">
      <c r="B5099" s="244">
        <v>5036</v>
      </c>
      <c r="C5099" s="243">
        <v>106.13554867965011</v>
      </c>
    </row>
    <row r="5100" spans="2:3" x14ac:dyDescent="0.45">
      <c r="B5100" s="244">
        <v>5037</v>
      </c>
      <c r="C5100" s="243">
        <v>97.437079218854308</v>
      </c>
    </row>
    <row r="5101" spans="2:3" x14ac:dyDescent="0.45">
      <c r="B5101" s="244">
        <v>5038</v>
      </c>
      <c r="C5101" s="243">
        <v>136.47487386893715</v>
      </c>
    </row>
    <row r="5102" spans="2:3" x14ac:dyDescent="0.45">
      <c r="B5102" s="244">
        <v>5039</v>
      </c>
      <c r="C5102" s="243">
        <v>102.45968155655032</v>
      </c>
    </row>
    <row r="5103" spans="2:3" x14ac:dyDescent="0.45">
      <c r="B5103" s="244">
        <v>5040</v>
      </c>
      <c r="C5103" s="243">
        <v>88.178296070508338</v>
      </c>
    </row>
    <row r="5104" spans="2:3" x14ac:dyDescent="0.45">
      <c r="B5104" s="244">
        <v>5041</v>
      </c>
      <c r="C5104" s="243">
        <v>129.79755363967291</v>
      </c>
    </row>
    <row r="5105" spans="2:3" x14ac:dyDescent="0.45">
      <c r="B5105" s="244">
        <v>5042</v>
      </c>
      <c r="C5105" s="243">
        <v>108.10280428869657</v>
      </c>
    </row>
    <row r="5106" spans="2:3" x14ac:dyDescent="0.45">
      <c r="B5106" s="244">
        <v>5043</v>
      </c>
      <c r="C5106" s="243">
        <v>120.42263751264963</v>
      </c>
    </row>
    <row r="5107" spans="2:3" x14ac:dyDescent="0.45">
      <c r="B5107" s="244">
        <v>5044</v>
      </c>
      <c r="C5107" s="243">
        <v>130.04562197819402</v>
      </c>
    </row>
    <row r="5108" spans="2:3" x14ac:dyDescent="0.45">
      <c r="B5108" s="244">
        <v>5045</v>
      </c>
      <c r="C5108" s="243">
        <v>131.03494422579644</v>
      </c>
    </row>
    <row r="5109" spans="2:3" x14ac:dyDescent="0.45">
      <c r="B5109" s="244">
        <v>5046</v>
      </c>
      <c r="C5109" s="243">
        <v>151.99134143260792</v>
      </c>
    </row>
    <row r="5110" spans="2:3" x14ac:dyDescent="0.45">
      <c r="B5110" s="244">
        <v>5047</v>
      </c>
      <c r="C5110" s="243">
        <v>125.94864950202583</v>
      </c>
    </row>
    <row r="5111" spans="2:3" x14ac:dyDescent="0.45">
      <c r="B5111" s="244">
        <v>5048</v>
      </c>
      <c r="C5111" s="243">
        <v>142.1675578049863</v>
      </c>
    </row>
    <row r="5112" spans="2:3" x14ac:dyDescent="0.45">
      <c r="B5112" s="244">
        <v>5049</v>
      </c>
      <c r="C5112" s="243">
        <v>67.079739240330184</v>
      </c>
    </row>
    <row r="5113" spans="2:3" x14ac:dyDescent="0.45">
      <c r="B5113" s="244">
        <v>5050</v>
      </c>
      <c r="C5113" s="243">
        <v>130.49638229128075</v>
      </c>
    </row>
    <row r="5114" spans="2:3" x14ac:dyDescent="0.45">
      <c r="B5114" s="244">
        <v>5051</v>
      </c>
      <c r="C5114" s="243">
        <v>141.59715852811308</v>
      </c>
    </row>
    <row r="5115" spans="2:3" x14ac:dyDescent="0.45">
      <c r="B5115" s="244">
        <v>5052</v>
      </c>
      <c r="C5115" s="243">
        <v>110.79523784195062</v>
      </c>
    </row>
    <row r="5116" spans="2:3" x14ac:dyDescent="0.45">
      <c r="B5116" s="244">
        <v>5053</v>
      </c>
      <c r="C5116" s="243">
        <v>83.500607886444456</v>
      </c>
    </row>
    <row r="5117" spans="2:3" x14ac:dyDescent="0.45">
      <c r="B5117" s="244">
        <v>5054</v>
      </c>
      <c r="C5117" s="243">
        <v>142.76254916741169</v>
      </c>
    </row>
    <row r="5118" spans="2:3" x14ac:dyDescent="0.45">
      <c r="B5118" s="244">
        <v>5055</v>
      </c>
      <c r="C5118" s="243">
        <v>114.131197525229</v>
      </c>
    </row>
    <row r="5119" spans="2:3" x14ac:dyDescent="0.45">
      <c r="B5119" s="244">
        <v>5056</v>
      </c>
      <c r="C5119" s="243">
        <v>165.3894761420797</v>
      </c>
    </row>
    <row r="5120" spans="2:3" x14ac:dyDescent="0.45">
      <c r="B5120" s="244">
        <v>5057</v>
      </c>
      <c r="C5120" s="243">
        <v>133.14171795181656</v>
      </c>
    </row>
    <row r="5121" spans="2:3" x14ac:dyDescent="0.45">
      <c r="B5121" s="244">
        <v>5058</v>
      </c>
      <c r="C5121" s="243">
        <v>112.43609069896179</v>
      </c>
    </row>
    <row r="5122" spans="2:3" x14ac:dyDescent="0.45">
      <c r="B5122" s="244">
        <v>5059</v>
      </c>
      <c r="C5122" s="243">
        <v>131.63895285803579</v>
      </c>
    </row>
    <row r="5123" spans="2:3" x14ac:dyDescent="0.45">
      <c r="B5123" s="244">
        <v>5060</v>
      </c>
      <c r="C5123" s="243">
        <v>119.54053054269416</v>
      </c>
    </row>
    <row r="5124" spans="2:3" x14ac:dyDescent="0.45">
      <c r="B5124" s="244">
        <v>5061</v>
      </c>
      <c r="C5124" s="243">
        <v>115.03470765719787</v>
      </c>
    </row>
    <row r="5125" spans="2:3" x14ac:dyDescent="0.45">
      <c r="B5125" s="244">
        <v>5062</v>
      </c>
      <c r="C5125" s="243">
        <v>120.47731093502026</v>
      </c>
    </row>
    <row r="5126" spans="2:3" x14ac:dyDescent="0.45">
      <c r="B5126" s="244">
        <v>5063</v>
      </c>
      <c r="C5126" s="243">
        <v>131.72512088738597</v>
      </c>
    </row>
    <row r="5127" spans="2:3" x14ac:dyDescent="0.45">
      <c r="B5127" s="244">
        <v>5064</v>
      </c>
      <c r="C5127" s="243">
        <v>109.60539015307073</v>
      </c>
    </row>
    <row r="5128" spans="2:3" x14ac:dyDescent="0.45">
      <c r="B5128" s="244">
        <v>5065</v>
      </c>
      <c r="C5128" s="243">
        <v>73.327187443610427</v>
      </c>
    </row>
    <row r="5129" spans="2:3" x14ac:dyDescent="0.45">
      <c r="B5129" s="244">
        <v>5066</v>
      </c>
      <c r="C5129" s="243">
        <v>127.14451515163627</v>
      </c>
    </row>
    <row r="5130" spans="2:3" x14ac:dyDescent="0.45">
      <c r="B5130" s="244">
        <v>5067</v>
      </c>
      <c r="C5130" s="243">
        <v>147.28615677996453</v>
      </c>
    </row>
    <row r="5131" spans="2:3" x14ac:dyDescent="0.45">
      <c r="B5131" s="244">
        <v>5068</v>
      </c>
      <c r="C5131" s="243">
        <v>90.635697561066593</v>
      </c>
    </row>
    <row r="5132" spans="2:3" x14ac:dyDescent="0.45">
      <c r="B5132" s="244">
        <v>5069</v>
      </c>
      <c r="C5132" s="243">
        <v>148.61435296190319</v>
      </c>
    </row>
    <row r="5133" spans="2:3" x14ac:dyDescent="0.45">
      <c r="B5133" s="244">
        <v>5070</v>
      </c>
      <c r="C5133" s="243">
        <v>100.713089095697</v>
      </c>
    </row>
    <row r="5134" spans="2:3" x14ac:dyDescent="0.45">
      <c r="B5134" s="244">
        <v>5071</v>
      </c>
      <c r="C5134" s="243">
        <v>79.751373684929106</v>
      </c>
    </row>
    <row r="5135" spans="2:3" x14ac:dyDescent="0.45">
      <c r="B5135" s="244">
        <v>5072</v>
      </c>
      <c r="C5135" s="243">
        <v>87.059227536565686</v>
      </c>
    </row>
    <row r="5136" spans="2:3" x14ac:dyDescent="0.45">
      <c r="B5136" s="244">
        <v>5073</v>
      </c>
      <c r="C5136" s="243">
        <v>88.041756981114673</v>
      </c>
    </row>
    <row r="5137" spans="2:3" x14ac:dyDescent="0.45">
      <c r="B5137" s="244">
        <v>5074</v>
      </c>
      <c r="C5137" s="243">
        <v>93.791030772351519</v>
      </c>
    </row>
    <row r="5138" spans="2:3" x14ac:dyDescent="0.45">
      <c r="B5138" s="244">
        <v>5075</v>
      </c>
      <c r="C5138" s="243">
        <v>102.45278226422127</v>
      </c>
    </row>
    <row r="5139" spans="2:3" x14ac:dyDescent="0.45">
      <c r="B5139" s="244">
        <v>5076</v>
      </c>
      <c r="C5139" s="243">
        <v>128.55280876328754</v>
      </c>
    </row>
    <row r="5140" spans="2:3" x14ac:dyDescent="0.45">
      <c r="B5140" s="244">
        <v>5077</v>
      </c>
      <c r="C5140" s="243">
        <v>126.94413010068298</v>
      </c>
    </row>
    <row r="5141" spans="2:3" x14ac:dyDescent="0.45">
      <c r="B5141" s="244">
        <v>5078</v>
      </c>
      <c r="C5141" s="243">
        <v>102.73386134499835</v>
      </c>
    </row>
    <row r="5142" spans="2:3" x14ac:dyDescent="0.45">
      <c r="B5142" s="244">
        <v>5079</v>
      </c>
      <c r="C5142" s="243">
        <v>154.6728220814723</v>
      </c>
    </row>
    <row r="5143" spans="2:3" x14ac:dyDescent="0.45">
      <c r="B5143" s="244">
        <v>5080</v>
      </c>
      <c r="C5143" s="243">
        <v>67.640102295862917</v>
      </c>
    </row>
    <row r="5144" spans="2:3" x14ac:dyDescent="0.45">
      <c r="B5144" s="244">
        <v>5081</v>
      </c>
      <c r="C5144" s="243">
        <v>131.02770711849007</v>
      </c>
    </row>
    <row r="5145" spans="2:3" x14ac:dyDescent="0.45">
      <c r="B5145" s="244">
        <v>5082</v>
      </c>
      <c r="C5145" s="243">
        <v>140.11342066030795</v>
      </c>
    </row>
    <row r="5146" spans="2:3" x14ac:dyDescent="0.45">
      <c r="B5146" s="244">
        <v>5083</v>
      </c>
      <c r="C5146" s="243">
        <v>90.03107895585714</v>
      </c>
    </row>
    <row r="5147" spans="2:3" x14ac:dyDescent="0.45">
      <c r="B5147" s="244">
        <v>5084</v>
      </c>
      <c r="C5147" s="243">
        <v>124.89485017486891</v>
      </c>
    </row>
    <row r="5148" spans="2:3" x14ac:dyDescent="0.45">
      <c r="B5148" s="244">
        <v>5085</v>
      </c>
      <c r="C5148" s="243">
        <v>111.33325244593931</v>
      </c>
    </row>
    <row r="5149" spans="2:3" x14ac:dyDescent="0.45">
      <c r="B5149" s="244">
        <v>5086</v>
      </c>
      <c r="C5149" s="243">
        <v>120.7519219760165</v>
      </c>
    </row>
    <row r="5150" spans="2:3" x14ac:dyDescent="0.45">
      <c r="B5150" s="244">
        <v>5087</v>
      </c>
      <c r="C5150" s="243">
        <v>89.287050981832735</v>
      </c>
    </row>
    <row r="5151" spans="2:3" x14ac:dyDescent="0.45">
      <c r="B5151" s="244">
        <v>5088</v>
      </c>
      <c r="C5151" s="243">
        <v>134.15411624101787</v>
      </c>
    </row>
    <row r="5152" spans="2:3" x14ac:dyDescent="0.45">
      <c r="B5152" s="244">
        <v>5089</v>
      </c>
      <c r="C5152" s="243">
        <v>156.85892796167781</v>
      </c>
    </row>
    <row r="5153" spans="2:3" x14ac:dyDescent="0.45">
      <c r="B5153" s="244">
        <v>5090</v>
      </c>
      <c r="C5153" s="243">
        <v>117.12357879001851</v>
      </c>
    </row>
    <row r="5154" spans="2:3" x14ac:dyDescent="0.45">
      <c r="B5154" s="244">
        <v>5091</v>
      </c>
      <c r="C5154" s="243">
        <v>113.72903634039207</v>
      </c>
    </row>
    <row r="5155" spans="2:3" x14ac:dyDescent="0.45">
      <c r="B5155" s="244">
        <v>5092</v>
      </c>
      <c r="C5155" s="243">
        <v>93.426652972835967</v>
      </c>
    </row>
    <row r="5156" spans="2:3" x14ac:dyDescent="0.45">
      <c r="B5156" s="244">
        <v>5093</v>
      </c>
      <c r="C5156" s="243">
        <v>123.62134475518207</v>
      </c>
    </row>
    <row r="5157" spans="2:3" x14ac:dyDescent="0.45">
      <c r="B5157" s="244">
        <v>5094</v>
      </c>
      <c r="C5157" s="243">
        <v>80.000348413442765</v>
      </c>
    </row>
    <row r="5158" spans="2:3" x14ac:dyDescent="0.45">
      <c r="B5158" s="244">
        <v>5095</v>
      </c>
      <c r="C5158" s="243">
        <v>121.02207385354252</v>
      </c>
    </row>
    <row r="5159" spans="2:3" x14ac:dyDescent="0.45">
      <c r="B5159" s="244">
        <v>5096</v>
      </c>
      <c r="C5159" s="243">
        <v>132.66930532913011</v>
      </c>
    </row>
    <row r="5160" spans="2:3" x14ac:dyDescent="0.45">
      <c r="B5160" s="244">
        <v>5097</v>
      </c>
      <c r="C5160" s="243">
        <v>110.69978099573109</v>
      </c>
    </row>
    <row r="5161" spans="2:3" x14ac:dyDescent="0.45">
      <c r="B5161" s="244">
        <v>5098</v>
      </c>
      <c r="C5161" s="243">
        <v>105.71566344362199</v>
      </c>
    </row>
    <row r="5162" spans="2:3" x14ac:dyDescent="0.45">
      <c r="B5162" s="244">
        <v>5099</v>
      </c>
      <c r="C5162" s="243">
        <v>150.57052442828325</v>
      </c>
    </row>
    <row r="5163" spans="2:3" x14ac:dyDescent="0.45">
      <c r="B5163" s="244">
        <v>5100</v>
      </c>
      <c r="C5163" s="243">
        <v>109.45012739548676</v>
      </c>
    </row>
    <row r="5164" spans="2:3" x14ac:dyDescent="0.45">
      <c r="B5164" s="244">
        <v>5101</v>
      </c>
      <c r="C5164" s="243">
        <v>128.05236861825702</v>
      </c>
    </row>
    <row r="5165" spans="2:3" x14ac:dyDescent="0.45">
      <c r="B5165" s="244">
        <v>5102</v>
      </c>
      <c r="C5165" s="243">
        <v>102.19764592661313</v>
      </c>
    </row>
    <row r="5166" spans="2:3" x14ac:dyDescent="0.45">
      <c r="B5166" s="244">
        <v>5103</v>
      </c>
      <c r="C5166" s="243">
        <v>120.27690148086717</v>
      </c>
    </row>
    <row r="5167" spans="2:3" x14ac:dyDescent="0.45">
      <c r="B5167" s="244">
        <v>5104</v>
      </c>
      <c r="C5167" s="243">
        <v>171.32604425459598</v>
      </c>
    </row>
    <row r="5168" spans="2:3" x14ac:dyDescent="0.45">
      <c r="B5168" s="244">
        <v>5105</v>
      </c>
      <c r="C5168" s="243">
        <v>125.5815312577049</v>
      </c>
    </row>
    <row r="5169" spans="2:3" x14ac:dyDescent="0.45">
      <c r="B5169" s="244">
        <v>5106</v>
      </c>
      <c r="C5169" s="243">
        <v>120.92829579320798</v>
      </c>
    </row>
    <row r="5170" spans="2:3" x14ac:dyDescent="0.45">
      <c r="B5170" s="244">
        <v>5107</v>
      </c>
      <c r="C5170" s="243">
        <v>176.3671634073622</v>
      </c>
    </row>
    <row r="5171" spans="2:3" x14ac:dyDescent="0.45">
      <c r="B5171" s="244">
        <v>5108</v>
      </c>
      <c r="C5171" s="243">
        <v>141.20310221457538</v>
      </c>
    </row>
    <row r="5172" spans="2:3" x14ac:dyDescent="0.45">
      <c r="B5172" s="244">
        <v>5109</v>
      </c>
      <c r="C5172" s="243">
        <v>128.07858761166614</v>
      </c>
    </row>
    <row r="5173" spans="2:3" x14ac:dyDescent="0.45">
      <c r="B5173" s="244">
        <v>5110</v>
      </c>
      <c r="C5173" s="243">
        <v>110.82766830187315</v>
      </c>
    </row>
    <row r="5174" spans="2:3" x14ac:dyDescent="0.45">
      <c r="B5174" s="244">
        <v>5111</v>
      </c>
      <c r="C5174" s="243">
        <v>92.619321839535957</v>
      </c>
    </row>
    <row r="5175" spans="2:3" x14ac:dyDescent="0.45">
      <c r="B5175" s="244">
        <v>5112</v>
      </c>
      <c r="C5175" s="243">
        <v>112.96088562857902</v>
      </c>
    </row>
    <row r="5176" spans="2:3" x14ac:dyDescent="0.45">
      <c r="B5176" s="244">
        <v>5113</v>
      </c>
      <c r="C5176" s="243">
        <v>143.68603724880288</v>
      </c>
    </row>
    <row r="5177" spans="2:3" x14ac:dyDescent="0.45">
      <c r="B5177" s="244">
        <v>5114</v>
      </c>
      <c r="C5177" s="243">
        <v>112.65465095214923</v>
      </c>
    </row>
    <row r="5178" spans="2:3" x14ac:dyDescent="0.45">
      <c r="B5178" s="244">
        <v>5115</v>
      </c>
      <c r="C5178" s="243">
        <v>117.28937639663036</v>
      </c>
    </row>
    <row r="5179" spans="2:3" x14ac:dyDescent="0.45">
      <c r="B5179" s="244">
        <v>5116</v>
      </c>
      <c r="C5179" s="243">
        <v>134.15927060345098</v>
      </c>
    </row>
    <row r="5180" spans="2:3" x14ac:dyDescent="0.45">
      <c r="B5180" s="244">
        <v>5117</v>
      </c>
      <c r="C5180" s="243">
        <v>115.94845777812417</v>
      </c>
    </row>
    <row r="5181" spans="2:3" x14ac:dyDescent="0.45">
      <c r="B5181" s="244">
        <v>5118</v>
      </c>
      <c r="C5181" s="243">
        <v>94.329894291747166</v>
      </c>
    </row>
    <row r="5182" spans="2:3" x14ac:dyDescent="0.45">
      <c r="B5182" s="244">
        <v>5119</v>
      </c>
      <c r="C5182" s="243">
        <v>133.2950541952803</v>
      </c>
    </row>
    <row r="5183" spans="2:3" x14ac:dyDescent="0.45">
      <c r="B5183" s="244">
        <v>5120</v>
      </c>
      <c r="C5183" s="243">
        <v>144.5078610903663</v>
      </c>
    </row>
    <row r="5184" spans="2:3" x14ac:dyDescent="0.45">
      <c r="B5184" s="244">
        <v>5121</v>
      </c>
      <c r="C5184" s="243">
        <v>106.42269089204363</v>
      </c>
    </row>
    <row r="5185" spans="2:3" x14ac:dyDescent="0.45">
      <c r="B5185" s="244">
        <v>5122</v>
      </c>
      <c r="C5185" s="243">
        <v>126.07810699730997</v>
      </c>
    </row>
    <row r="5186" spans="2:3" x14ac:dyDescent="0.45">
      <c r="B5186" s="244">
        <v>5123</v>
      </c>
      <c r="C5186" s="243">
        <v>136.42833329686303</v>
      </c>
    </row>
    <row r="5187" spans="2:3" x14ac:dyDescent="0.45">
      <c r="B5187" s="244">
        <v>5124</v>
      </c>
      <c r="C5187" s="243">
        <v>107.95983758603671</v>
      </c>
    </row>
    <row r="5188" spans="2:3" x14ac:dyDescent="0.45">
      <c r="B5188" s="244">
        <v>5125</v>
      </c>
      <c r="C5188" s="243">
        <v>111.48138673293832</v>
      </c>
    </row>
    <row r="5189" spans="2:3" x14ac:dyDescent="0.45">
      <c r="B5189" s="244">
        <v>5126</v>
      </c>
      <c r="C5189" s="243">
        <v>110.18564417676299</v>
      </c>
    </row>
    <row r="5190" spans="2:3" x14ac:dyDescent="0.45">
      <c r="B5190" s="244">
        <v>5127</v>
      </c>
      <c r="C5190" s="243">
        <v>97.108141944581149</v>
      </c>
    </row>
    <row r="5191" spans="2:3" x14ac:dyDescent="0.45">
      <c r="B5191" s="244">
        <v>5128</v>
      </c>
      <c r="C5191" s="243">
        <v>142.03294406815908</v>
      </c>
    </row>
    <row r="5192" spans="2:3" x14ac:dyDescent="0.45">
      <c r="B5192" s="244">
        <v>5129</v>
      </c>
      <c r="C5192" s="243">
        <v>147.00070887377328</v>
      </c>
    </row>
    <row r="5193" spans="2:3" x14ac:dyDescent="0.45">
      <c r="B5193" s="244">
        <v>5130</v>
      </c>
      <c r="C5193" s="243">
        <v>102.91195138767276</v>
      </c>
    </row>
    <row r="5194" spans="2:3" x14ac:dyDescent="0.45">
      <c r="B5194" s="244">
        <v>5131</v>
      </c>
      <c r="C5194" s="243">
        <v>87.646684967972561</v>
      </c>
    </row>
    <row r="5195" spans="2:3" x14ac:dyDescent="0.45">
      <c r="B5195" s="244">
        <v>5132</v>
      </c>
      <c r="C5195" s="243">
        <v>117.26509531112249</v>
      </c>
    </row>
    <row r="5196" spans="2:3" x14ac:dyDescent="0.45">
      <c r="B5196" s="244">
        <v>5133</v>
      </c>
      <c r="C5196" s="243">
        <v>137.96461230706592</v>
      </c>
    </row>
    <row r="5197" spans="2:3" x14ac:dyDescent="0.45">
      <c r="B5197" s="244">
        <v>5134</v>
      </c>
      <c r="C5197" s="243">
        <v>124.78816123792539</v>
      </c>
    </row>
    <row r="5198" spans="2:3" x14ac:dyDescent="0.45">
      <c r="B5198" s="244">
        <v>5135</v>
      </c>
      <c r="C5198" s="243">
        <v>137.28762787377724</v>
      </c>
    </row>
    <row r="5199" spans="2:3" x14ac:dyDescent="0.45">
      <c r="B5199" s="244">
        <v>5136</v>
      </c>
      <c r="C5199" s="243">
        <v>130.38170620249099</v>
      </c>
    </row>
    <row r="5200" spans="2:3" x14ac:dyDescent="0.45">
      <c r="B5200" s="244">
        <v>5137</v>
      </c>
      <c r="C5200" s="243">
        <v>131.93011384549635</v>
      </c>
    </row>
    <row r="5201" spans="2:3" x14ac:dyDescent="0.45">
      <c r="B5201" s="244">
        <v>5138</v>
      </c>
      <c r="C5201" s="243">
        <v>93.705634226445113</v>
      </c>
    </row>
    <row r="5202" spans="2:3" x14ac:dyDescent="0.45">
      <c r="B5202" s="244">
        <v>5139</v>
      </c>
      <c r="C5202" s="243">
        <v>145.4011120897049</v>
      </c>
    </row>
    <row r="5203" spans="2:3" x14ac:dyDescent="0.45">
      <c r="B5203" s="244">
        <v>5140</v>
      </c>
      <c r="C5203" s="243">
        <v>136.41197608413646</v>
      </c>
    </row>
    <row r="5204" spans="2:3" x14ac:dyDescent="0.45">
      <c r="B5204" s="244">
        <v>5141</v>
      </c>
      <c r="C5204" s="243">
        <v>126.79850197236067</v>
      </c>
    </row>
    <row r="5205" spans="2:3" x14ac:dyDescent="0.45">
      <c r="B5205" s="244">
        <v>5142</v>
      </c>
      <c r="C5205" s="243">
        <v>132.08789720901143</v>
      </c>
    </row>
    <row r="5206" spans="2:3" x14ac:dyDescent="0.45">
      <c r="B5206" s="244">
        <v>5143</v>
      </c>
      <c r="C5206" s="243">
        <v>114.94153045455421</v>
      </c>
    </row>
    <row r="5207" spans="2:3" x14ac:dyDescent="0.45">
      <c r="B5207" s="244">
        <v>5144</v>
      </c>
      <c r="C5207" s="243">
        <v>157.41579882294428</v>
      </c>
    </row>
    <row r="5208" spans="2:3" x14ac:dyDescent="0.45">
      <c r="B5208" s="244">
        <v>5145</v>
      </c>
      <c r="C5208" s="243">
        <v>118.82764644949543</v>
      </c>
    </row>
    <row r="5209" spans="2:3" x14ac:dyDescent="0.45">
      <c r="B5209" s="244">
        <v>5146</v>
      </c>
      <c r="C5209" s="243">
        <v>105.7720586776383</v>
      </c>
    </row>
    <row r="5210" spans="2:3" x14ac:dyDescent="0.45">
      <c r="B5210" s="244">
        <v>5147</v>
      </c>
      <c r="C5210" s="243">
        <v>98.608129761959844</v>
      </c>
    </row>
    <row r="5211" spans="2:3" x14ac:dyDescent="0.45">
      <c r="B5211" s="244">
        <v>5148</v>
      </c>
      <c r="C5211" s="243">
        <v>94.985571293142641</v>
      </c>
    </row>
    <row r="5212" spans="2:3" x14ac:dyDescent="0.45">
      <c r="B5212" s="244">
        <v>5149</v>
      </c>
      <c r="C5212" s="243">
        <v>140.75492294476095</v>
      </c>
    </row>
    <row r="5213" spans="2:3" x14ac:dyDescent="0.45">
      <c r="B5213" s="244">
        <v>5150</v>
      </c>
      <c r="C5213" s="243">
        <v>139.93634745334137</v>
      </c>
    </row>
    <row r="5214" spans="2:3" x14ac:dyDescent="0.45">
      <c r="B5214" s="244">
        <v>5151</v>
      </c>
      <c r="C5214" s="243">
        <v>142.04086985991466</v>
      </c>
    </row>
    <row r="5215" spans="2:3" x14ac:dyDescent="0.45">
      <c r="B5215" s="244">
        <v>5152</v>
      </c>
      <c r="C5215" s="243">
        <v>125.40304066105411</v>
      </c>
    </row>
    <row r="5216" spans="2:3" x14ac:dyDescent="0.45">
      <c r="B5216" s="244">
        <v>5153</v>
      </c>
      <c r="C5216" s="243">
        <v>127.11948900974312</v>
      </c>
    </row>
    <row r="5217" spans="2:3" x14ac:dyDescent="0.45">
      <c r="B5217" s="244">
        <v>5154</v>
      </c>
      <c r="C5217" s="243">
        <v>111.99097817253939</v>
      </c>
    </row>
    <row r="5218" spans="2:3" x14ac:dyDescent="0.45">
      <c r="B5218" s="244">
        <v>5155</v>
      </c>
      <c r="C5218" s="243">
        <v>119.28094467680198</v>
      </c>
    </row>
    <row r="5219" spans="2:3" x14ac:dyDescent="0.45">
      <c r="B5219" s="244">
        <v>5156</v>
      </c>
      <c r="C5219" s="243">
        <v>131.95145684205067</v>
      </c>
    </row>
    <row r="5220" spans="2:3" x14ac:dyDescent="0.45">
      <c r="B5220" s="244">
        <v>5157</v>
      </c>
      <c r="C5220" s="243">
        <v>132.53332512434903</v>
      </c>
    </row>
    <row r="5221" spans="2:3" x14ac:dyDescent="0.45">
      <c r="B5221" s="244">
        <v>5158</v>
      </c>
      <c r="C5221" s="243">
        <v>123.7026532431789</v>
      </c>
    </row>
    <row r="5222" spans="2:3" x14ac:dyDescent="0.45">
      <c r="B5222" s="244">
        <v>5159</v>
      </c>
      <c r="C5222" s="243">
        <v>116.69460133308047</v>
      </c>
    </row>
    <row r="5223" spans="2:3" x14ac:dyDescent="0.45">
      <c r="B5223" s="244">
        <v>5160</v>
      </c>
      <c r="C5223" s="243">
        <v>125.42783444867183</v>
      </c>
    </row>
    <row r="5224" spans="2:3" x14ac:dyDescent="0.45">
      <c r="B5224" s="244">
        <v>5161</v>
      </c>
      <c r="C5224" s="243">
        <v>136.58492632306204</v>
      </c>
    </row>
    <row r="5225" spans="2:3" x14ac:dyDescent="0.45">
      <c r="B5225" s="244">
        <v>5162</v>
      </c>
      <c r="C5225" s="243">
        <v>132.35271940680784</v>
      </c>
    </row>
    <row r="5226" spans="2:3" x14ac:dyDescent="0.45">
      <c r="B5226" s="244">
        <v>5163</v>
      </c>
      <c r="C5226" s="243">
        <v>99.726045258734132</v>
      </c>
    </row>
    <row r="5227" spans="2:3" x14ac:dyDescent="0.45">
      <c r="B5227" s="244">
        <v>5164</v>
      </c>
      <c r="C5227" s="243">
        <v>106.01386290829603</v>
      </c>
    </row>
    <row r="5228" spans="2:3" x14ac:dyDescent="0.45">
      <c r="B5228" s="244">
        <v>5165</v>
      </c>
      <c r="C5228" s="243">
        <v>132.03072104467532</v>
      </c>
    </row>
    <row r="5229" spans="2:3" x14ac:dyDescent="0.45">
      <c r="B5229" s="244">
        <v>5166</v>
      </c>
      <c r="C5229" s="243">
        <v>124.14378982867623</v>
      </c>
    </row>
    <row r="5230" spans="2:3" x14ac:dyDescent="0.45">
      <c r="B5230" s="244">
        <v>5167</v>
      </c>
      <c r="C5230" s="243">
        <v>115.74365179169001</v>
      </c>
    </row>
    <row r="5231" spans="2:3" x14ac:dyDescent="0.45">
      <c r="B5231" s="244">
        <v>5168</v>
      </c>
      <c r="C5231" s="243">
        <v>87.335569909229378</v>
      </c>
    </row>
    <row r="5232" spans="2:3" x14ac:dyDescent="0.45">
      <c r="B5232" s="244">
        <v>5169</v>
      </c>
      <c r="C5232" s="243">
        <v>104.55428532071403</v>
      </c>
    </row>
    <row r="5233" spans="2:3" x14ac:dyDescent="0.45">
      <c r="B5233" s="244">
        <v>5170</v>
      </c>
      <c r="C5233" s="243">
        <v>154.37084402299843</v>
      </c>
    </row>
    <row r="5234" spans="2:3" x14ac:dyDescent="0.45">
      <c r="B5234" s="244">
        <v>5171</v>
      </c>
      <c r="C5234" s="243">
        <v>135.44377200592663</v>
      </c>
    </row>
    <row r="5235" spans="2:3" x14ac:dyDescent="0.45">
      <c r="B5235" s="244">
        <v>5172</v>
      </c>
      <c r="C5235" s="243">
        <v>101.46883121326104</v>
      </c>
    </row>
    <row r="5236" spans="2:3" x14ac:dyDescent="0.45">
      <c r="B5236" s="244">
        <v>5173</v>
      </c>
      <c r="C5236" s="243">
        <v>168.26829429142921</v>
      </c>
    </row>
    <row r="5237" spans="2:3" x14ac:dyDescent="0.45">
      <c r="B5237" s="244">
        <v>5174</v>
      </c>
      <c r="C5237" s="243">
        <v>142.94094943572622</v>
      </c>
    </row>
    <row r="5238" spans="2:3" x14ac:dyDescent="0.45">
      <c r="B5238" s="244">
        <v>5175</v>
      </c>
      <c r="C5238" s="243">
        <v>122.3527525514499</v>
      </c>
    </row>
    <row r="5239" spans="2:3" x14ac:dyDescent="0.45">
      <c r="B5239" s="244">
        <v>5176</v>
      </c>
      <c r="C5239" s="243">
        <v>132.77364334104493</v>
      </c>
    </row>
    <row r="5240" spans="2:3" x14ac:dyDescent="0.45">
      <c r="B5240" s="244">
        <v>5177</v>
      </c>
      <c r="C5240" s="243">
        <v>82.703346725623831</v>
      </c>
    </row>
    <row r="5241" spans="2:3" x14ac:dyDescent="0.45">
      <c r="B5241" s="244">
        <v>5178</v>
      </c>
      <c r="C5241" s="243">
        <v>101.42038345025338</v>
      </c>
    </row>
    <row r="5242" spans="2:3" x14ac:dyDescent="0.45">
      <c r="B5242" s="244">
        <v>5179</v>
      </c>
      <c r="C5242" s="243">
        <v>126.44874733398265</v>
      </c>
    </row>
    <row r="5243" spans="2:3" x14ac:dyDescent="0.45">
      <c r="B5243" s="244">
        <v>5180</v>
      </c>
      <c r="C5243" s="243">
        <v>149.97421018106655</v>
      </c>
    </row>
    <row r="5244" spans="2:3" x14ac:dyDescent="0.45">
      <c r="B5244" s="244">
        <v>5181</v>
      </c>
      <c r="C5244" s="243">
        <v>171.20512264238383</v>
      </c>
    </row>
    <row r="5245" spans="2:3" x14ac:dyDescent="0.45">
      <c r="B5245" s="244">
        <v>5182</v>
      </c>
      <c r="C5245" s="243">
        <v>124.24500653651678</v>
      </c>
    </row>
    <row r="5246" spans="2:3" x14ac:dyDescent="0.45">
      <c r="B5246" s="244">
        <v>5183</v>
      </c>
      <c r="C5246" s="243">
        <v>135.69538543622753</v>
      </c>
    </row>
    <row r="5247" spans="2:3" x14ac:dyDescent="0.45">
      <c r="B5247" s="244">
        <v>5184</v>
      </c>
      <c r="C5247" s="243">
        <v>138.3055897496709</v>
      </c>
    </row>
    <row r="5248" spans="2:3" x14ac:dyDescent="0.45">
      <c r="B5248" s="244">
        <v>5185</v>
      </c>
      <c r="C5248" s="243">
        <v>136.40016110137788</v>
      </c>
    </row>
    <row r="5249" spans="2:3" x14ac:dyDescent="0.45">
      <c r="B5249" s="244">
        <v>5186</v>
      </c>
      <c r="C5249" s="243">
        <v>120.688265598957</v>
      </c>
    </row>
    <row r="5250" spans="2:3" x14ac:dyDescent="0.45">
      <c r="B5250" s="244">
        <v>5187</v>
      </c>
      <c r="C5250" s="243">
        <v>80.178729938947228</v>
      </c>
    </row>
    <row r="5251" spans="2:3" x14ac:dyDescent="0.45">
      <c r="B5251" s="244">
        <v>5188</v>
      </c>
      <c r="C5251" s="243">
        <v>114.93494412309785</v>
      </c>
    </row>
    <row r="5252" spans="2:3" x14ac:dyDescent="0.45">
      <c r="B5252" s="244">
        <v>5189</v>
      </c>
      <c r="C5252" s="243">
        <v>134.35322401455647</v>
      </c>
    </row>
    <row r="5253" spans="2:3" x14ac:dyDescent="0.45">
      <c r="B5253" s="244">
        <v>5190</v>
      </c>
      <c r="C5253" s="243">
        <v>119.13193533517034</v>
      </c>
    </row>
    <row r="5254" spans="2:3" x14ac:dyDescent="0.45">
      <c r="B5254" s="244">
        <v>5191</v>
      </c>
      <c r="C5254" s="243">
        <v>117.56475948211327</v>
      </c>
    </row>
    <row r="5255" spans="2:3" x14ac:dyDescent="0.45">
      <c r="B5255" s="244">
        <v>5192</v>
      </c>
      <c r="C5255" s="243">
        <v>130.5513287795489</v>
      </c>
    </row>
    <row r="5256" spans="2:3" x14ac:dyDescent="0.45">
      <c r="B5256" s="244">
        <v>5193</v>
      </c>
      <c r="C5256" s="243">
        <v>102.74337352424776</v>
      </c>
    </row>
    <row r="5257" spans="2:3" x14ac:dyDescent="0.45">
      <c r="B5257" s="244">
        <v>5194</v>
      </c>
      <c r="C5257" s="243">
        <v>128.40524542643402</v>
      </c>
    </row>
    <row r="5258" spans="2:3" x14ac:dyDescent="0.45">
      <c r="B5258" s="244">
        <v>5195</v>
      </c>
      <c r="C5258" s="243">
        <v>110.82696085331523</v>
      </c>
    </row>
    <row r="5259" spans="2:3" x14ac:dyDescent="0.45">
      <c r="B5259" s="244">
        <v>5196</v>
      </c>
      <c r="C5259" s="243">
        <v>157.23341400511953</v>
      </c>
    </row>
    <row r="5260" spans="2:3" x14ac:dyDescent="0.45">
      <c r="B5260" s="244">
        <v>5197</v>
      </c>
      <c r="C5260" s="243">
        <v>123.13975252268983</v>
      </c>
    </row>
    <row r="5261" spans="2:3" x14ac:dyDescent="0.45">
      <c r="B5261" s="244">
        <v>5198</v>
      </c>
      <c r="C5261" s="243">
        <v>101.33288495358474</v>
      </c>
    </row>
    <row r="5262" spans="2:3" x14ac:dyDescent="0.45">
      <c r="B5262" s="244">
        <v>5199</v>
      </c>
      <c r="C5262" s="243">
        <v>128.99091519900227</v>
      </c>
    </row>
    <row r="5263" spans="2:3" x14ac:dyDescent="0.45">
      <c r="B5263" s="244">
        <v>5200</v>
      </c>
      <c r="C5263" s="243">
        <v>125.51324505807644</v>
      </c>
    </row>
    <row r="5264" spans="2:3" x14ac:dyDescent="0.45">
      <c r="B5264" s="244">
        <v>5201</v>
      </c>
      <c r="C5264" s="243">
        <v>70.471196153303254</v>
      </c>
    </row>
    <row r="5265" spans="2:3" x14ac:dyDescent="0.45">
      <c r="B5265" s="244">
        <v>5202</v>
      </c>
      <c r="C5265" s="243">
        <v>134.08091736046023</v>
      </c>
    </row>
    <row r="5266" spans="2:3" x14ac:dyDescent="0.45">
      <c r="B5266" s="244">
        <v>5203</v>
      </c>
      <c r="C5266" s="243">
        <v>115.14794869840651</v>
      </c>
    </row>
    <row r="5267" spans="2:3" x14ac:dyDescent="0.45">
      <c r="B5267" s="244">
        <v>5204</v>
      </c>
      <c r="C5267" s="243">
        <v>142.89838384514439</v>
      </c>
    </row>
    <row r="5268" spans="2:3" x14ac:dyDescent="0.45">
      <c r="B5268" s="244">
        <v>5205</v>
      </c>
      <c r="C5268" s="243">
        <v>93.88055324878863</v>
      </c>
    </row>
    <row r="5269" spans="2:3" x14ac:dyDescent="0.45">
      <c r="B5269" s="244">
        <v>5206</v>
      </c>
      <c r="C5269" s="243">
        <v>113.98324240033359</v>
      </c>
    </row>
    <row r="5270" spans="2:3" x14ac:dyDescent="0.45">
      <c r="B5270" s="244">
        <v>5207</v>
      </c>
      <c r="C5270" s="243">
        <v>125.63662930140082</v>
      </c>
    </row>
    <row r="5271" spans="2:3" x14ac:dyDescent="0.45">
      <c r="B5271" s="244">
        <v>5208</v>
      </c>
      <c r="C5271" s="243">
        <v>154.92535758211611</v>
      </c>
    </row>
    <row r="5272" spans="2:3" x14ac:dyDescent="0.45">
      <c r="B5272" s="244">
        <v>5209</v>
      </c>
      <c r="C5272" s="243">
        <v>143.65272343403612</v>
      </c>
    </row>
    <row r="5273" spans="2:3" x14ac:dyDescent="0.45">
      <c r="B5273" s="244">
        <v>5210</v>
      </c>
      <c r="C5273" s="243">
        <v>76.96597358060518</v>
      </c>
    </row>
    <row r="5274" spans="2:3" x14ac:dyDescent="0.45">
      <c r="B5274" s="244">
        <v>5211</v>
      </c>
      <c r="C5274" s="243">
        <v>116.54517072689758</v>
      </c>
    </row>
    <row r="5275" spans="2:3" x14ac:dyDescent="0.45">
      <c r="B5275" s="244">
        <v>5212</v>
      </c>
      <c r="C5275" s="243">
        <v>169.59494835983924</v>
      </c>
    </row>
    <row r="5276" spans="2:3" x14ac:dyDescent="0.45">
      <c r="B5276" s="244">
        <v>5213</v>
      </c>
      <c r="C5276" s="243">
        <v>70.491036464539462</v>
      </c>
    </row>
    <row r="5277" spans="2:3" x14ac:dyDescent="0.45">
      <c r="B5277" s="244">
        <v>5214</v>
      </c>
      <c r="C5277" s="243">
        <v>65.689913818227311</v>
      </c>
    </row>
    <row r="5278" spans="2:3" x14ac:dyDescent="0.45">
      <c r="B5278" s="244">
        <v>5215</v>
      </c>
      <c r="C5278" s="243">
        <v>122.6780236414437</v>
      </c>
    </row>
    <row r="5279" spans="2:3" x14ac:dyDescent="0.45">
      <c r="B5279" s="244">
        <v>5216</v>
      </c>
      <c r="C5279" s="243">
        <v>161.60300785428709</v>
      </c>
    </row>
    <row r="5280" spans="2:3" x14ac:dyDescent="0.45">
      <c r="B5280" s="244">
        <v>5217</v>
      </c>
      <c r="C5280" s="243">
        <v>151.79595700066614</v>
      </c>
    </row>
    <row r="5281" spans="2:3" x14ac:dyDescent="0.45">
      <c r="B5281" s="244">
        <v>5218</v>
      </c>
      <c r="C5281" s="243">
        <v>137.49682448350484</v>
      </c>
    </row>
    <row r="5282" spans="2:3" x14ac:dyDescent="0.45">
      <c r="B5282" s="244">
        <v>5219</v>
      </c>
      <c r="C5282" s="243">
        <v>144.91261628598653</v>
      </c>
    </row>
    <row r="5283" spans="2:3" x14ac:dyDescent="0.45">
      <c r="B5283" s="244">
        <v>5220</v>
      </c>
      <c r="C5283" s="243">
        <v>88.602359905456169</v>
      </c>
    </row>
    <row r="5284" spans="2:3" x14ac:dyDescent="0.45">
      <c r="B5284" s="244">
        <v>5221</v>
      </c>
      <c r="C5284" s="243">
        <v>139.42781654274717</v>
      </c>
    </row>
    <row r="5285" spans="2:3" x14ac:dyDescent="0.45">
      <c r="B5285" s="244">
        <v>5222</v>
      </c>
      <c r="C5285" s="243">
        <v>81.54914868704202</v>
      </c>
    </row>
    <row r="5286" spans="2:3" x14ac:dyDescent="0.45">
      <c r="B5286" s="244">
        <v>5223</v>
      </c>
      <c r="C5286" s="243">
        <v>131.24987409240293</v>
      </c>
    </row>
    <row r="5287" spans="2:3" x14ac:dyDescent="0.45">
      <c r="B5287" s="244">
        <v>5224</v>
      </c>
      <c r="C5287" s="243">
        <v>80.172133557208198</v>
      </c>
    </row>
    <row r="5288" spans="2:3" x14ac:dyDescent="0.45">
      <c r="B5288" s="244">
        <v>5225</v>
      </c>
      <c r="C5288" s="243">
        <v>58.626235337679098</v>
      </c>
    </row>
    <row r="5289" spans="2:3" x14ac:dyDescent="0.45">
      <c r="B5289" s="244">
        <v>5226</v>
      </c>
      <c r="C5289" s="243">
        <v>135.09569609543277</v>
      </c>
    </row>
    <row r="5290" spans="2:3" x14ac:dyDescent="0.45">
      <c r="B5290" s="244">
        <v>5227</v>
      </c>
      <c r="C5290" s="243">
        <v>119.827364933395</v>
      </c>
    </row>
    <row r="5291" spans="2:3" x14ac:dyDescent="0.45">
      <c r="B5291" s="244">
        <v>5228</v>
      </c>
      <c r="C5291" s="243">
        <v>91.586373224374341</v>
      </c>
    </row>
    <row r="5292" spans="2:3" x14ac:dyDescent="0.45">
      <c r="B5292" s="244">
        <v>5229</v>
      </c>
      <c r="C5292" s="243">
        <v>135.94013382910066</v>
      </c>
    </row>
    <row r="5293" spans="2:3" x14ac:dyDescent="0.45">
      <c r="B5293" s="244">
        <v>5230</v>
      </c>
      <c r="C5293" s="243">
        <v>115.04082767229875</v>
      </c>
    </row>
    <row r="5294" spans="2:3" x14ac:dyDescent="0.45">
      <c r="B5294" s="244">
        <v>5231</v>
      </c>
      <c r="C5294" s="243">
        <v>143.92906902556035</v>
      </c>
    </row>
    <row r="5295" spans="2:3" x14ac:dyDescent="0.45">
      <c r="B5295" s="244">
        <v>5232</v>
      </c>
      <c r="C5295" s="243">
        <v>93.871227705097368</v>
      </c>
    </row>
    <row r="5296" spans="2:3" x14ac:dyDescent="0.45">
      <c r="B5296" s="244">
        <v>5233</v>
      </c>
      <c r="C5296" s="243">
        <v>119.88900652708477</v>
      </c>
    </row>
    <row r="5297" spans="2:3" x14ac:dyDescent="0.45">
      <c r="B5297" s="244">
        <v>5234</v>
      </c>
      <c r="C5297" s="243">
        <v>97.154826638536619</v>
      </c>
    </row>
    <row r="5298" spans="2:3" x14ac:dyDescent="0.45">
      <c r="B5298" s="244">
        <v>5235</v>
      </c>
      <c r="C5298" s="243">
        <v>87.574759687751921</v>
      </c>
    </row>
    <row r="5299" spans="2:3" x14ac:dyDescent="0.45">
      <c r="B5299" s="244">
        <v>5236</v>
      </c>
      <c r="C5299" s="243">
        <v>117.02053599226828</v>
      </c>
    </row>
    <row r="5300" spans="2:3" x14ac:dyDescent="0.45">
      <c r="B5300" s="244">
        <v>5237</v>
      </c>
      <c r="C5300" s="243">
        <v>109.58686960668517</v>
      </c>
    </row>
    <row r="5301" spans="2:3" x14ac:dyDescent="0.45">
      <c r="B5301" s="244">
        <v>5238</v>
      </c>
      <c r="C5301" s="243">
        <v>86.218288676605368</v>
      </c>
    </row>
    <row r="5302" spans="2:3" x14ac:dyDescent="0.45">
      <c r="B5302" s="244">
        <v>5239</v>
      </c>
      <c r="C5302" s="243">
        <v>98.551212622464476</v>
      </c>
    </row>
    <row r="5303" spans="2:3" x14ac:dyDescent="0.45">
      <c r="B5303" s="244">
        <v>5240</v>
      </c>
      <c r="C5303" s="243">
        <v>119.54733954292418</v>
      </c>
    </row>
    <row r="5304" spans="2:3" x14ac:dyDescent="0.45">
      <c r="B5304" s="244">
        <v>5241</v>
      </c>
      <c r="C5304" s="243">
        <v>163.4332512409128</v>
      </c>
    </row>
    <row r="5305" spans="2:3" x14ac:dyDescent="0.45">
      <c r="B5305" s="244">
        <v>5242</v>
      </c>
      <c r="C5305" s="243">
        <v>126.08172173498774</v>
      </c>
    </row>
    <row r="5306" spans="2:3" x14ac:dyDescent="0.45">
      <c r="B5306" s="244">
        <v>5243</v>
      </c>
      <c r="C5306" s="243">
        <v>118.60557824036901</v>
      </c>
    </row>
    <row r="5307" spans="2:3" x14ac:dyDescent="0.45">
      <c r="B5307" s="244">
        <v>5244</v>
      </c>
      <c r="C5307" s="243">
        <v>112.92728152591259</v>
      </c>
    </row>
    <row r="5308" spans="2:3" x14ac:dyDescent="0.45">
      <c r="B5308" s="244">
        <v>5245</v>
      </c>
      <c r="C5308" s="243">
        <v>112.39002315270574</v>
      </c>
    </row>
    <row r="5309" spans="2:3" x14ac:dyDescent="0.45">
      <c r="B5309" s="244">
        <v>5246</v>
      </c>
      <c r="C5309" s="243">
        <v>125.79303210700121</v>
      </c>
    </row>
    <row r="5310" spans="2:3" x14ac:dyDescent="0.45">
      <c r="B5310" s="244">
        <v>5247</v>
      </c>
      <c r="C5310" s="243">
        <v>109.49303493913584</v>
      </c>
    </row>
    <row r="5311" spans="2:3" x14ac:dyDescent="0.45">
      <c r="B5311" s="244">
        <v>5248</v>
      </c>
      <c r="C5311" s="243">
        <v>137.90471217428373</v>
      </c>
    </row>
    <row r="5312" spans="2:3" x14ac:dyDescent="0.45">
      <c r="B5312" s="244">
        <v>5249</v>
      </c>
      <c r="C5312" s="243">
        <v>154.53559950786365</v>
      </c>
    </row>
    <row r="5313" spans="2:3" x14ac:dyDescent="0.45">
      <c r="B5313" s="244">
        <v>5250</v>
      </c>
      <c r="C5313" s="243">
        <v>116.73712498545538</v>
      </c>
    </row>
    <row r="5314" spans="2:3" x14ac:dyDescent="0.45">
      <c r="B5314" s="244">
        <v>5251</v>
      </c>
      <c r="C5314" s="243">
        <v>129.48465213695786</v>
      </c>
    </row>
    <row r="5315" spans="2:3" x14ac:dyDescent="0.45">
      <c r="B5315" s="244">
        <v>5252</v>
      </c>
      <c r="C5315" s="243">
        <v>106.70825085183654</v>
      </c>
    </row>
    <row r="5316" spans="2:3" x14ac:dyDescent="0.45">
      <c r="B5316" s="244">
        <v>5253</v>
      </c>
      <c r="C5316" s="243">
        <v>89.612051729481408</v>
      </c>
    </row>
    <row r="5317" spans="2:3" x14ac:dyDescent="0.45">
      <c r="B5317" s="244">
        <v>5254</v>
      </c>
      <c r="C5317" s="243">
        <v>125.77181037900127</v>
      </c>
    </row>
    <row r="5318" spans="2:3" x14ac:dyDescent="0.45">
      <c r="B5318" s="244">
        <v>5255</v>
      </c>
      <c r="C5318" s="243">
        <v>96.179644093121652</v>
      </c>
    </row>
    <row r="5319" spans="2:3" x14ac:dyDescent="0.45">
      <c r="B5319" s="244">
        <v>5256</v>
      </c>
      <c r="C5319" s="243">
        <v>137.60724918083574</v>
      </c>
    </row>
    <row r="5320" spans="2:3" x14ac:dyDescent="0.45">
      <c r="B5320" s="244">
        <v>5257</v>
      </c>
      <c r="C5320" s="243">
        <v>161.495642232764</v>
      </c>
    </row>
    <row r="5321" spans="2:3" x14ac:dyDescent="0.45">
      <c r="B5321" s="244">
        <v>5258</v>
      </c>
      <c r="C5321" s="243">
        <v>91.802971149807291</v>
      </c>
    </row>
    <row r="5322" spans="2:3" x14ac:dyDescent="0.45">
      <c r="B5322" s="244">
        <v>5259</v>
      </c>
      <c r="C5322" s="243">
        <v>91.675019742721076</v>
      </c>
    </row>
    <row r="5323" spans="2:3" x14ac:dyDescent="0.45">
      <c r="B5323" s="244">
        <v>5260</v>
      </c>
      <c r="C5323" s="243">
        <v>143.96646929839321</v>
      </c>
    </row>
    <row r="5324" spans="2:3" x14ac:dyDescent="0.45">
      <c r="B5324" s="244">
        <v>5261</v>
      </c>
      <c r="C5324" s="243">
        <v>116.93049712986765</v>
      </c>
    </row>
    <row r="5325" spans="2:3" x14ac:dyDescent="0.45">
      <c r="B5325" s="244">
        <v>5262</v>
      </c>
      <c r="C5325" s="243">
        <v>141.82333953758899</v>
      </c>
    </row>
    <row r="5326" spans="2:3" x14ac:dyDescent="0.45">
      <c r="B5326" s="244">
        <v>5263</v>
      </c>
      <c r="C5326" s="243">
        <v>91.838675601820825</v>
      </c>
    </row>
    <row r="5327" spans="2:3" x14ac:dyDescent="0.45">
      <c r="B5327" s="244">
        <v>5264</v>
      </c>
      <c r="C5327" s="243">
        <v>46.238131854207225</v>
      </c>
    </row>
    <row r="5328" spans="2:3" x14ac:dyDescent="0.45">
      <c r="B5328" s="244">
        <v>5265</v>
      </c>
      <c r="C5328" s="243">
        <v>104.11237888668057</v>
      </c>
    </row>
    <row r="5329" spans="2:3" x14ac:dyDescent="0.45">
      <c r="B5329" s="244">
        <v>5266</v>
      </c>
      <c r="C5329" s="243">
        <v>112.59615748367757</v>
      </c>
    </row>
    <row r="5330" spans="2:3" x14ac:dyDescent="0.45">
      <c r="B5330" s="244">
        <v>5267</v>
      </c>
      <c r="C5330" s="243">
        <v>156.40505739378006</v>
      </c>
    </row>
    <row r="5331" spans="2:3" x14ac:dyDescent="0.45">
      <c r="B5331" s="244">
        <v>5268</v>
      </c>
      <c r="C5331" s="243">
        <v>110.75254764139079</v>
      </c>
    </row>
    <row r="5332" spans="2:3" x14ac:dyDescent="0.45">
      <c r="B5332" s="244">
        <v>5269</v>
      </c>
      <c r="C5332" s="243">
        <v>139.43162484502119</v>
      </c>
    </row>
    <row r="5333" spans="2:3" x14ac:dyDescent="0.45">
      <c r="B5333" s="244">
        <v>5270</v>
      </c>
      <c r="C5333" s="243">
        <v>119.33646686240873</v>
      </c>
    </row>
    <row r="5334" spans="2:3" x14ac:dyDescent="0.45">
      <c r="B5334" s="244">
        <v>5271</v>
      </c>
      <c r="C5334" s="243">
        <v>103.38889093850612</v>
      </c>
    </row>
    <row r="5335" spans="2:3" x14ac:dyDescent="0.45">
      <c r="B5335" s="244">
        <v>5272</v>
      </c>
      <c r="C5335" s="243">
        <v>126.96462262192361</v>
      </c>
    </row>
    <row r="5336" spans="2:3" x14ac:dyDescent="0.45">
      <c r="B5336" s="244">
        <v>5273</v>
      </c>
      <c r="C5336" s="243">
        <v>101.45724301820391</v>
      </c>
    </row>
    <row r="5337" spans="2:3" x14ac:dyDescent="0.45">
      <c r="B5337" s="244">
        <v>5274</v>
      </c>
      <c r="C5337" s="243">
        <v>83.449433667951581</v>
      </c>
    </row>
    <row r="5338" spans="2:3" x14ac:dyDescent="0.45">
      <c r="B5338" s="244">
        <v>5275</v>
      </c>
      <c r="C5338" s="243">
        <v>145.68602397892698</v>
      </c>
    </row>
    <row r="5339" spans="2:3" x14ac:dyDescent="0.45">
      <c r="B5339" s="244">
        <v>5276</v>
      </c>
      <c r="C5339" s="243">
        <v>127.361173499496</v>
      </c>
    </row>
    <row r="5340" spans="2:3" x14ac:dyDescent="0.45">
      <c r="B5340" s="244">
        <v>5277</v>
      </c>
      <c r="C5340" s="243">
        <v>144.3739399464624</v>
      </c>
    </row>
    <row r="5341" spans="2:3" x14ac:dyDescent="0.45">
      <c r="B5341" s="244">
        <v>5278</v>
      </c>
      <c r="C5341" s="243">
        <v>86.789186666126099</v>
      </c>
    </row>
    <row r="5342" spans="2:3" x14ac:dyDescent="0.45">
      <c r="B5342" s="244">
        <v>5279</v>
      </c>
      <c r="C5342" s="243">
        <v>126.14506440504975</v>
      </c>
    </row>
    <row r="5343" spans="2:3" x14ac:dyDescent="0.45">
      <c r="B5343" s="244">
        <v>5280</v>
      </c>
      <c r="C5343" s="243">
        <v>74.306094912141731</v>
      </c>
    </row>
    <row r="5344" spans="2:3" x14ac:dyDescent="0.45">
      <c r="B5344" s="244">
        <v>5281</v>
      </c>
      <c r="C5344" s="243">
        <v>136.16185064087298</v>
      </c>
    </row>
    <row r="5345" spans="2:3" x14ac:dyDescent="0.45">
      <c r="B5345" s="244">
        <v>5282</v>
      </c>
      <c r="C5345" s="243">
        <v>148.04329009793253</v>
      </c>
    </row>
    <row r="5346" spans="2:3" x14ac:dyDescent="0.45">
      <c r="B5346" s="244">
        <v>5283</v>
      </c>
      <c r="C5346" s="243">
        <v>120.64617017876463</v>
      </c>
    </row>
    <row r="5347" spans="2:3" x14ac:dyDescent="0.45">
      <c r="B5347" s="244">
        <v>5284</v>
      </c>
      <c r="C5347" s="243">
        <v>96.494368755028276</v>
      </c>
    </row>
    <row r="5348" spans="2:3" x14ac:dyDescent="0.45">
      <c r="B5348" s="244">
        <v>5285</v>
      </c>
      <c r="C5348" s="243">
        <v>123.90151674597274</v>
      </c>
    </row>
    <row r="5349" spans="2:3" x14ac:dyDescent="0.45">
      <c r="B5349" s="244">
        <v>5286</v>
      </c>
      <c r="C5349" s="243">
        <v>132.60514932686618</v>
      </c>
    </row>
    <row r="5350" spans="2:3" x14ac:dyDescent="0.45">
      <c r="B5350" s="244">
        <v>5287</v>
      </c>
      <c r="C5350" s="243">
        <v>88.035974951498488</v>
      </c>
    </row>
    <row r="5351" spans="2:3" x14ac:dyDescent="0.45">
      <c r="B5351" s="244">
        <v>5288</v>
      </c>
      <c r="C5351" s="243">
        <v>124.48290515216146</v>
      </c>
    </row>
    <row r="5352" spans="2:3" x14ac:dyDescent="0.45">
      <c r="B5352" s="244">
        <v>5289</v>
      </c>
      <c r="C5352" s="243">
        <v>120.39777962799255</v>
      </c>
    </row>
    <row r="5353" spans="2:3" x14ac:dyDescent="0.45">
      <c r="B5353" s="244">
        <v>5290</v>
      </c>
      <c r="C5353" s="243">
        <v>143.31320295623121</v>
      </c>
    </row>
    <row r="5354" spans="2:3" x14ac:dyDescent="0.45">
      <c r="B5354" s="244">
        <v>5291</v>
      </c>
      <c r="C5354" s="243">
        <v>129.55020078440293</v>
      </c>
    </row>
    <row r="5355" spans="2:3" x14ac:dyDescent="0.45">
      <c r="B5355" s="244">
        <v>5292</v>
      </c>
      <c r="C5355" s="243">
        <v>111.37653555171251</v>
      </c>
    </row>
    <row r="5356" spans="2:3" x14ac:dyDescent="0.45">
      <c r="B5356" s="244">
        <v>5293</v>
      </c>
      <c r="C5356" s="243">
        <v>95.630898494614158</v>
      </c>
    </row>
    <row r="5357" spans="2:3" x14ac:dyDescent="0.45">
      <c r="B5357" s="244">
        <v>5294</v>
      </c>
      <c r="C5357" s="243">
        <v>120.6602918220313</v>
      </c>
    </row>
    <row r="5358" spans="2:3" x14ac:dyDescent="0.45">
      <c r="B5358" s="244">
        <v>5295</v>
      </c>
      <c r="C5358" s="243">
        <v>149.08679305756885</v>
      </c>
    </row>
    <row r="5359" spans="2:3" x14ac:dyDescent="0.45">
      <c r="B5359" s="244">
        <v>5296</v>
      </c>
      <c r="C5359" s="243">
        <v>109.51640506850326</v>
      </c>
    </row>
    <row r="5360" spans="2:3" x14ac:dyDescent="0.45">
      <c r="B5360" s="244">
        <v>5297</v>
      </c>
      <c r="C5360" s="243">
        <v>120.28530817245591</v>
      </c>
    </row>
    <row r="5361" spans="2:3" x14ac:dyDescent="0.45">
      <c r="B5361" s="244">
        <v>5298</v>
      </c>
      <c r="C5361" s="243">
        <v>78.552604018808623</v>
      </c>
    </row>
    <row r="5362" spans="2:3" x14ac:dyDescent="0.45">
      <c r="B5362" s="244">
        <v>5299</v>
      </c>
      <c r="C5362" s="243">
        <v>93.678434867425693</v>
      </c>
    </row>
    <row r="5363" spans="2:3" x14ac:dyDescent="0.45">
      <c r="B5363" s="244">
        <v>5300</v>
      </c>
      <c r="C5363" s="243">
        <v>106.39124813762699</v>
      </c>
    </row>
    <row r="5364" spans="2:3" x14ac:dyDescent="0.45">
      <c r="B5364" s="244">
        <v>5301</v>
      </c>
      <c r="C5364" s="243">
        <v>87.232250260690833</v>
      </c>
    </row>
    <row r="5365" spans="2:3" x14ac:dyDescent="0.45">
      <c r="B5365" s="244">
        <v>5302</v>
      </c>
      <c r="C5365" s="243">
        <v>103.90632836036434</v>
      </c>
    </row>
    <row r="5366" spans="2:3" x14ac:dyDescent="0.45">
      <c r="B5366" s="244">
        <v>5303</v>
      </c>
      <c r="C5366" s="243">
        <v>112.39584348161178</v>
      </c>
    </row>
    <row r="5367" spans="2:3" x14ac:dyDescent="0.45">
      <c r="B5367" s="244">
        <v>5304</v>
      </c>
      <c r="C5367" s="243">
        <v>128.43066025005808</v>
      </c>
    </row>
    <row r="5368" spans="2:3" x14ac:dyDescent="0.45">
      <c r="B5368" s="244">
        <v>5305</v>
      </c>
      <c r="C5368" s="243">
        <v>137.50764511126286</v>
      </c>
    </row>
    <row r="5369" spans="2:3" x14ac:dyDescent="0.45">
      <c r="B5369" s="244">
        <v>5306</v>
      </c>
      <c r="C5369" s="243">
        <v>97.10868522184829</v>
      </c>
    </row>
    <row r="5370" spans="2:3" x14ac:dyDescent="0.45">
      <c r="B5370" s="244">
        <v>5307</v>
      </c>
      <c r="C5370" s="243">
        <v>112.76070501464366</v>
      </c>
    </row>
    <row r="5371" spans="2:3" x14ac:dyDescent="0.45">
      <c r="B5371" s="244">
        <v>5308</v>
      </c>
      <c r="C5371" s="243">
        <v>121.41158974305407</v>
      </c>
    </row>
    <row r="5372" spans="2:3" x14ac:dyDescent="0.45">
      <c r="B5372" s="244">
        <v>5309</v>
      </c>
      <c r="C5372" s="243">
        <v>150.01684989422702</v>
      </c>
    </row>
    <row r="5373" spans="2:3" x14ac:dyDescent="0.45">
      <c r="B5373" s="244">
        <v>5310</v>
      </c>
      <c r="C5373" s="243">
        <v>85.708740862249186</v>
      </c>
    </row>
    <row r="5374" spans="2:3" x14ac:dyDescent="0.45">
      <c r="B5374" s="244">
        <v>5311</v>
      </c>
      <c r="C5374" s="243">
        <v>101.81381017204282</v>
      </c>
    </row>
    <row r="5375" spans="2:3" x14ac:dyDescent="0.45">
      <c r="B5375" s="244">
        <v>5312</v>
      </c>
      <c r="C5375" s="243">
        <v>80.221756951019231</v>
      </c>
    </row>
    <row r="5376" spans="2:3" x14ac:dyDescent="0.45">
      <c r="B5376" s="244">
        <v>5313</v>
      </c>
      <c r="C5376" s="243">
        <v>83.081078071026383</v>
      </c>
    </row>
    <row r="5377" spans="2:3" x14ac:dyDescent="0.45">
      <c r="B5377" s="244">
        <v>5314</v>
      </c>
      <c r="C5377" s="243">
        <v>103.68438114164572</v>
      </c>
    </row>
    <row r="5378" spans="2:3" x14ac:dyDescent="0.45">
      <c r="B5378" s="244">
        <v>5315</v>
      </c>
      <c r="C5378" s="243">
        <v>150.29832016133059</v>
      </c>
    </row>
    <row r="5379" spans="2:3" x14ac:dyDescent="0.45">
      <c r="B5379" s="244">
        <v>5316</v>
      </c>
      <c r="C5379" s="243">
        <v>141.22505977290365</v>
      </c>
    </row>
    <row r="5380" spans="2:3" x14ac:dyDescent="0.45">
      <c r="B5380" s="244">
        <v>5317</v>
      </c>
      <c r="C5380" s="243">
        <v>121.89289609907017</v>
      </c>
    </row>
    <row r="5381" spans="2:3" x14ac:dyDescent="0.45">
      <c r="B5381" s="244">
        <v>5318</v>
      </c>
      <c r="C5381" s="243">
        <v>144.39450760358164</v>
      </c>
    </row>
    <row r="5382" spans="2:3" x14ac:dyDescent="0.45">
      <c r="B5382" s="244">
        <v>5319</v>
      </c>
      <c r="C5382" s="243">
        <v>121.12982667978781</v>
      </c>
    </row>
    <row r="5383" spans="2:3" x14ac:dyDescent="0.45">
      <c r="B5383" s="244">
        <v>5320</v>
      </c>
      <c r="C5383" s="243">
        <v>150.21380468416771</v>
      </c>
    </row>
    <row r="5384" spans="2:3" x14ac:dyDescent="0.45">
      <c r="B5384" s="244">
        <v>5321</v>
      </c>
      <c r="C5384" s="243">
        <v>137.5951549408158</v>
      </c>
    </row>
    <row r="5385" spans="2:3" x14ac:dyDescent="0.45">
      <c r="B5385" s="244">
        <v>5322</v>
      </c>
      <c r="C5385" s="243">
        <v>102.81121094391671</v>
      </c>
    </row>
    <row r="5386" spans="2:3" x14ac:dyDescent="0.45">
      <c r="B5386" s="244">
        <v>5323</v>
      </c>
      <c r="C5386" s="243">
        <v>114.83146286398018</v>
      </c>
    </row>
    <row r="5387" spans="2:3" x14ac:dyDescent="0.45">
      <c r="B5387" s="244">
        <v>5324</v>
      </c>
      <c r="C5387" s="243">
        <v>102.30501109263093</v>
      </c>
    </row>
    <row r="5388" spans="2:3" x14ac:dyDescent="0.45">
      <c r="B5388" s="244">
        <v>5325</v>
      </c>
      <c r="C5388" s="243">
        <v>122.4258411753686</v>
      </c>
    </row>
    <row r="5389" spans="2:3" x14ac:dyDescent="0.45">
      <c r="B5389" s="244">
        <v>5326</v>
      </c>
      <c r="C5389" s="243">
        <v>128.94753757009954</v>
      </c>
    </row>
    <row r="5390" spans="2:3" x14ac:dyDescent="0.45">
      <c r="B5390" s="244">
        <v>5327</v>
      </c>
      <c r="C5390" s="243">
        <v>150.15638597506202</v>
      </c>
    </row>
    <row r="5391" spans="2:3" x14ac:dyDescent="0.45">
      <c r="B5391" s="244">
        <v>5328</v>
      </c>
      <c r="C5391" s="243">
        <v>43.15283405024384</v>
      </c>
    </row>
    <row r="5392" spans="2:3" x14ac:dyDescent="0.45">
      <c r="B5392" s="244">
        <v>5329</v>
      </c>
      <c r="C5392" s="243">
        <v>120.32470426153873</v>
      </c>
    </row>
    <row r="5393" spans="2:3" x14ac:dyDescent="0.45">
      <c r="B5393" s="244">
        <v>5330</v>
      </c>
      <c r="C5393" s="243">
        <v>124.17413644082771</v>
      </c>
    </row>
    <row r="5394" spans="2:3" x14ac:dyDescent="0.45">
      <c r="B5394" s="244">
        <v>5331</v>
      </c>
      <c r="C5394" s="243">
        <v>94.367368483277033</v>
      </c>
    </row>
    <row r="5395" spans="2:3" x14ac:dyDescent="0.45">
      <c r="B5395" s="244">
        <v>5332</v>
      </c>
      <c r="C5395" s="243">
        <v>119.59629580317582</v>
      </c>
    </row>
    <row r="5396" spans="2:3" x14ac:dyDescent="0.45">
      <c r="B5396" s="244">
        <v>5333</v>
      </c>
      <c r="C5396" s="243">
        <v>99.341531331888717</v>
      </c>
    </row>
    <row r="5397" spans="2:3" x14ac:dyDescent="0.45">
      <c r="B5397" s="244">
        <v>5334</v>
      </c>
      <c r="C5397" s="243">
        <v>148.52445200197181</v>
      </c>
    </row>
    <row r="5398" spans="2:3" x14ac:dyDescent="0.45">
      <c r="B5398" s="244">
        <v>5335</v>
      </c>
      <c r="C5398" s="243">
        <v>128.35826165554644</v>
      </c>
    </row>
    <row r="5399" spans="2:3" x14ac:dyDescent="0.45">
      <c r="B5399" s="244">
        <v>5336</v>
      </c>
      <c r="C5399" s="243">
        <v>93.049940233469897</v>
      </c>
    </row>
    <row r="5400" spans="2:3" x14ac:dyDescent="0.45">
      <c r="B5400" s="244">
        <v>5337</v>
      </c>
      <c r="C5400" s="243">
        <v>136.06845350857077</v>
      </c>
    </row>
    <row r="5401" spans="2:3" x14ac:dyDescent="0.45">
      <c r="B5401" s="244">
        <v>5338</v>
      </c>
      <c r="C5401" s="243">
        <v>135.87422017245865</v>
      </c>
    </row>
    <row r="5402" spans="2:3" x14ac:dyDescent="0.45">
      <c r="B5402" s="244">
        <v>5339</v>
      </c>
      <c r="C5402" s="243">
        <v>162.04799631322757</v>
      </c>
    </row>
    <row r="5403" spans="2:3" x14ac:dyDescent="0.45">
      <c r="B5403" s="244">
        <v>5340</v>
      </c>
      <c r="C5403" s="243">
        <v>107.04602654217392</v>
      </c>
    </row>
    <row r="5404" spans="2:3" x14ac:dyDescent="0.45">
      <c r="B5404" s="244">
        <v>5341</v>
      </c>
      <c r="C5404" s="243">
        <v>93.58425984961174</v>
      </c>
    </row>
    <row r="5405" spans="2:3" x14ac:dyDescent="0.45">
      <c r="B5405" s="244">
        <v>5342</v>
      </c>
      <c r="C5405" s="243">
        <v>113.11843051670104</v>
      </c>
    </row>
    <row r="5406" spans="2:3" x14ac:dyDescent="0.45">
      <c r="B5406" s="244">
        <v>5343</v>
      </c>
      <c r="C5406" s="243">
        <v>92.958325923164011</v>
      </c>
    </row>
    <row r="5407" spans="2:3" x14ac:dyDescent="0.45">
      <c r="B5407" s="244">
        <v>5344</v>
      </c>
      <c r="C5407" s="243">
        <v>110.97011743984315</v>
      </c>
    </row>
    <row r="5408" spans="2:3" x14ac:dyDescent="0.45">
      <c r="B5408" s="244">
        <v>5345</v>
      </c>
      <c r="C5408" s="243">
        <v>99.580693038866656</v>
      </c>
    </row>
    <row r="5409" spans="2:3" x14ac:dyDescent="0.45">
      <c r="B5409" s="244">
        <v>5346</v>
      </c>
      <c r="C5409" s="243">
        <v>82.68505923440236</v>
      </c>
    </row>
    <row r="5410" spans="2:3" x14ac:dyDescent="0.45">
      <c r="B5410" s="244">
        <v>5347</v>
      </c>
      <c r="C5410" s="243">
        <v>123.46229966151485</v>
      </c>
    </row>
    <row r="5411" spans="2:3" x14ac:dyDescent="0.45">
      <c r="B5411" s="244">
        <v>5348</v>
      </c>
      <c r="C5411" s="243">
        <v>131.99721472853884</v>
      </c>
    </row>
    <row r="5412" spans="2:3" x14ac:dyDescent="0.45">
      <c r="B5412" s="244">
        <v>5349</v>
      </c>
      <c r="C5412" s="243">
        <v>125.97476519240176</v>
      </c>
    </row>
    <row r="5413" spans="2:3" x14ac:dyDescent="0.45">
      <c r="B5413" s="244">
        <v>5350</v>
      </c>
      <c r="C5413" s="243">
        <v>178.19692340157744</v>
      </c>
    </row>
    <row r="5414" spans="2:3" x14ac:dyDescent="0.45">
      <c r="B5414" s="244">
        <v>5351</v>
      </c>
      <c r="C5414" s="243">
        <v>135.05843415909723</v>
      </c>
    </row>
    <row r="5415" spans="2:3" x14ac:dyDescent="0.45">
      <c r="B5415" s="244">
        <v>5352</v>
      </c>
      <c r="C5415" s="243">
        <v>89.735611025283319</v>
      </c>
    </row>
    <row r="5416" spans="2:3" x14ac:dyDescent="0.45">
      <c r="B5416" s="244">
        <v>5353</v>
      </c>
      <c r="C5416" s="243">
        <v>144.13752766971467</v>
      </c>
    </row>
    <row r="5417" spans="2:3" x14ac:dyDescent="0.45">
      <c r="B5417" s="244">
        <v>5354</v>
      </c>
      <c r="C5417" s="243">
        <v>122.3627372371711</v>
      </c>
    </row>
    <row r="5418" spans="2:3" x14ac:dyDescent="0.45">
      <c r="B5418" s="244">
        <v>5355</v>
      </c>
      <c r="C5418" s="243">
        <v>116.30277231016728</v>
      </c>
    </row>
    <row r="5419" spans="2:3" x14ac:dyDescent="0.45">
      <c r="B5419" s="244">
        <v>5356</v>
      </c>
      <c r="C5419" s="243">
        <v>101.4746461939111</v>
      </c>
    </row>
    <row r="5420" spans="2:3" x14ac:dyDescent="0.45">
      <c r="B5420" s="244">
        <v>5357</v>
      </c>
      <c r="C5420" s="243">
        <v>133.35161724603711</v>
      </c>
    </row>
    <row r="5421" spans="2:3" x14ac:dyDescent="0.45">
      <c r="B5421" s="244">
        <v>5358</v>
      </c>
      <c r="C5421" s="243">
        <v>132.52909977416323</v>
      </c>
    </row>
    <row r="5422" spans="2:3" x14ac:dyDescent="0.45">
      <c r="B5422" s="244">
        <v>5359</v>
      </c>
      <c r="C5422" s="243">
        <v>126.01381609335965</v>
      </c>
    </row>
    <row r="5423" spans="2:3" x14ac:dyDescent="0.45">
      <c r="B5423" s="244">
        <v>5360</v>
      </c>
      <c r="C5423" s="243">
        <v>137.01177763850885</v>
      </c>
    </row>
    <row r="5424" spans="2:3" x14ac:dyDescent="0.45">
      <c r="B5424" s="244">
        <v>5361</v>
      </c>
      <c r="C5424" s="243">
        <v>120.97867325923264</v>
      </c>
    </row>
    <row r="5425" spans="2:3" x14ac:dyDescent="0.45">
      <c r="B5425" s="244">
        <v>5362</v>
      </c>
      <c r="C5425" s="243">
        <v>111.50667971551971</v>
      </c>
    </row>
    <row r="5426" spans="2:3" x14ac:dyDescent="0.45">
      <c r="B5426" s="244">
        <v>5363</v>
      </c>
      <c r="C5426" s="243">
        <v>145.65923788408622</v>
      </c>
    </row>
    <row r="5427" spans="2:3" x14ac:dyDescent="0.45">
      <c r="B5427" s="244">
        <v>5364</v>
      </c>
      <c r="C5427" s="243">
        <v>83.976138944410565</v>
      </c>
    </row>
    <row r="5428" spans="2:3" x14ac:dyDescent="0.45">
      <c r="B5428" s="244">
        <v>5365</v>
      </c>
      <c r="C5428" s="243">
        <v>136.72747435991192</v>
      </c>
    </row>
    <row r="5429" spans="2:3" x14ac:dyDescent="0.45">
      <c r="B5429" s="244">
        <v>5366</v>
      </c>
      <c r="C5429" s="243">
        <v>80.492488591496823</v>
      </c>
    </row>
    <row r="5430" spans="2:3" x14ac:dyDescent="0.45">
      <c r="B5430" s="244">
        <v>5367</v>
      </c>
      <c r="C5430" s="243">
        <v>144.52232062073404</v>
      </c>
    </row>
    <row r="5431" spans="2:3" x14ac:dyDescent="0.45">
      <c r="B5431" s="244">
        <v>5368</v>
      </c>
      <c r="C5431" s="243">
        <v>128.59695114333283</v>
      </c>
    </row>
    <row r="5432" spans="2:3" x14ac:dyDescent="0.45">
      <c r="B5432" s="244">
        <v>5369</v>
      </c>
      <c r="C5432" s="243">
        <v>148.27918501619789</v>
      </c>
    </row>
    <row r="5433" spans="2:3" x14ac:dyDescent="0.45">
      <c r="B5433" s="244">
        <v>5370</v>
      </c>
      <c r="C5433" s="243">
        <v>124.75898062161575</v>
      </c>
    </row>
    <row r="5434" spans="2:3" x14ac:dyDescent="0.45">
      <c r="B5434" s="244">
        <v>5371</v>
      </c>
      <c r="C5434" s="243">
        <v>143.94957722878851</v>
      </c>
    </row>
    <row r="5435" spans="2:3" x14ac:dyDescent="0.45">
      <c r="B5435" s="244">
        <v>5372</v>
      </c>
      <c r="C5435" s="243">
        <v>49.837494357578734</v>
      </c>
    </row>
    <row r="5436" spans="2:3" x14ac:dyDescent="0.45">
      <c r="B5436" s="244">
        <v>5373</v>
      </c>
      <c r="C5436" s="243">
        <v>100.07659609678078</v>
      </c>
    </row>
    <row r="5437" spans="2:3" x14ac:dyDescent="0.45">
      <c r="B5437" s="244">
        <v>5374</v>
      </c>
      <c r="C5437" s="243">
        <v>125.89665476668802</v>
      </c>
    </row>
    <row r="5438" spans="2:3" x14ac:dyDescent="0.45">
      <c r="B5438" s="244">
        <v>5375</v>
      </c>
      <c r="C5438" s="243">
        <v>136.4872220889709</v>
      </c>
    </row>
    <row r="5439" spans="2:3" x14ac:dyDescent="0.45">
      <c r="B5439" s="244">
        <v>5376</v>
      </c>
      <c r="C5439" s="243">
        <v>92.016685345103227</v>
      </c>
    </row>
    <row r="5440" spans="2:3" x14ac:dyDescent="0.45">
      <c r="B5440" s="244">
        <v>5377</v>
      </c>
      <c r="C5440" s="243">
        <v>109.55134718928231</v>
      </c>
    </row>
    <row r="5441" spans="2:3" x14ac:dyDescent="0.45">
      <c r="B5441" s="244">
        <v>5378</v>
      </c>
      <c r="C5441" s="243">
        <v>107.06940033296422</v>
      </c>
    </row>
    <row r="5442" spans="2:3" x14ac:dyDescent="0.45">
      <c r="B5442" s="244">
        <v>5379</v>
      </c>
      <c r="C5442" s="243">
        <v>82.991250372526835</v>
      </c>
    </row>
    <row r="5443" spans="2:3" x14ac:dyDescent="0.45">
      <c r="B5443" s="244">
        <v>5380</v>
      </c>
      <c r="C5443" s="243">
        <v>104.90323092051104</v>
      </c>
    </row>
    <row r="5444" spans="2:3" x14ac:dyDescent="0.45">
      <c r="B5444" s="244">
        <v>5381</v>
      </c>
      <c r="C5444" s="243">
        <v>120.27540175146252</v>
      </c>
    </row>
    <row r="5445" spans="2:3" x14ac:dyDescent="0.45">
      <c r="B5445" s="244">
        <v>5382</v>
      </c>
      <c r="C5445" s="243">
        <v>138.05771385203104</v>
      </c>
    </row>
    <row r="5446" spans="2:3" x14ac:dyDescent="0.45">
      <c r="B5446" s="244">
        <v>5383</v>
      </c>
      <c r="C5446" s="243">
        <v>81.978133045030077</v>
      </c>
    </row>
    <row r="5447" spans="2:3" x14ac:dyDescent="0.45">
      <c r="B5447" s="244">
        <v>5384</v>
      </c>
      <c r="C5447" s="243">
        <v>106.72628469066214</v>
      </c>
    </row>
    <row r="5448" spans="2:3" x14ac:dyDescent="0.45">
      <c r="B5448" s="244">
        <v>5385</v>
      </c>
      <c r="C5448" s="243">
        <v>146.10427197892767</v>
      </c>
    </row>
    <row r="5449" spans="2:3" x14ac:dyDescent="0.45">
      <c r="B5449" s="244">
        <v>5386</v>
      </c>
      <c r="C5449" s="243">
        <v>129.06579302824821</v>
      </c>
    </row>
    <row r="5450" spans="2:3" x14ac:dyDescent="0.45">
      <c r="B5450" s="244">
        <v>5387</v>
      </c>
      <c r="C5450" s="243">
        <v>124.79909262950888</v>
      </c>
    </row>
    <row r="5451" spans="2:3" x14ac:dyDescent="0.45">
      <c r="B5451" s="244">
        <v>5388</v>
      </c>
      <c r="C5451" s="243">
        <v>131.05090691621166</v>
      </c>
    </row>
    <row r="5452" spans="2:3" x14ac:dyDescent="0.45">
      <c r="B5452" s="244">
        <v>5389</v>
      </c>
      <c r="C5452" s="243">
        <v>99.830431782587738</v>
      </c>
    </row>
    <row r="5453" spans="2:3" x14ac:dyDescent="0.45">
      <c r="B5453" s="244">
        <v>5390</v>
      </c>
      <c r="C5453" s="243">
        <v>116.04053595592517</v>
      </c>
    </row>
    <row r="5454" spans="2:3" x14ac:dyDescent="0.45">
      <c r="B5454" s="244">
        <v>5391</v>
      </c>
      <c r="C5454" s="243">
        <v>108.04091585677534</v>
      </c>
    </row>
    <row r="5455" spans="2:3" x14ac:dyDescent="0.45">
      <c r="B5455" s="244">
        <v>5392</v>
      </c>
      <c r="C5455" s="243">
        <v>95.20463493118362</v>
      </c>
    </row>
    <row r="5456" spans="2:3" x14ac:dyDescent="0.45">
      <c r="B5456" s="244">
        <v>5393</v>
      </c>
      <c r="C5456" s="243">
        <v>105.32021365712491</v>
      </c>
    </row>
    <row r="5457" spans="2:3" x14ac:dyDescent="0.45">
      <c r="B5457" s="244">
        <v>5394</v>
      </c>
      <c r="C5457" s="243">
        <v>117.03093061205035</v>
      </c>
    </row>
    <row r="5458" spans="2:3" x14ac:dyDescent="0.45">
      <c r="B5458" s="244">
        <v>5395</v>
      </c>
      <c r="C5458" s="243">
        <v>109.44163702499166</v>
      </c>
    </row>
    <row r="5459" spans="2:3" x14ac:dyDescent="0.45">
      <c r="B5459" s="244">
        <v>5396</v>
      </c>
      <c r="C5459" s="243">
        <v>71.937295937011314</v>
      </c>
    </row>
    <row r="5460" spans="2:3" x14ac:dyDescent="0.45">
      <c r="B5460" s="244">
        <v>5397</v>
      </c>
      <c r="C5460" s="243">
        <v>139.10524936758043</v>
      </c>
    </row>
    <row r="5461" spans="2:3" x14ac:dyDescent="0.45">
      <c r="B5461" s="244">
        <v>5398</v>
      </c>
      <c r="C5461" s="243">
        <v>132.09271352936537</v>
      </c>
    </row>
    <row r="5462" spans="2:3" x14ac:dyDescent="0.45">
      <c r="B5462" s="244">
        <v>5399</v>
      </c>
      <c r="C5462" s="243">
        <v>86.370394274360706</v>
      </c>
    </row>
    <row r="5463" spans="2:3" x14ac:dyDescent="0.45">
      <c r="B5463" s="244">
        <v>5400</v>
      </c>
      <c r="C5463" s="243">
        <v>117.10572158412971</v>
      </c>
    </row>
    <row r="5464" spans="2:3" x14ac:dyDescent="0.45">
      <c r="B5464" s="244">
        <v>5401</v>
      </c>
      <c r="C5464" s="243">
        <v>120.03590663740603</v>
      </c>
    </row>
    <row r="5465" spans="2:3" x14ac:dyDescent="0.45">
      <c r="B5465" s="244">
        <v>5402</v>
      </c>
      <c r="C5465" s="243">
        <v>146.80668587561286</v>
      </c>
    </row>
    <row r="5466" spans="2:3" x14ac:dyDescent="0.45">
      <c r="B5466" s="244">
        <v>5403</v>
      </c>
      <c r="C5466" s="243">
        <v>142.86139376111117</v>
      </c>
    </row>
    <row r="5467" spans="2:3" x14ac:dyDescent="0.45">
      <c r="B5467" s="244">
        <v>5404</v>
      </c>
      <c r="C5467" s="243">
        <v>88.685672289631327</v>
      </c>
    </row>
    <row r="5468" spans="2:3" x14ac:dyDescent="0.45">
      <c r="B5468" s="244">
        <v>5405</v>
      </c>
      <c r="C5468" s="243">
        <v>85.440847925560476</v>
      </c>
    </row>
    <row r="5469" spans="2:3" x14ac:dyDescent="0.45">
      <c r="B5469" s="244">
        <v>5406</v>
      </c>
      <c r="C5469" s="243">
        <v>152.71274963288369</v>
      </c>
    </row>
    <row r="5470" spans="2:3" x14ac:dyDescent="0.45">
      <c r="B5470" s="244">
        <v>5407</v>
      </c>
      <c r="C5470" s="243">
        <v>106.62812313312854</v>
      </c>
    </row>
    <row r="5471" spans="2:3" x14ac:dyDescent="0.45">
      <c r="B5471" s="244">
        <v>5408</v>
      </c>
      <c r="C5471" s="243">
        <v>121.55643558805315</v>
      </c>
    </row>
    <row r="5472" spans="2:3" x14ac:dyDescent="0.45">
      <c r="B5472" s="244">
        <v>5409</v>
      </c>
      <c r="C5472" s="243">
        <v>148.76251789856121</v>
      </c>
    </row>
    <row r="5473" spans="2:3" x14ac:dyDescent="0.45">
      <c r="B5473" s="244">
        <v>5410</v>
      </c>
      <c r="C5473" s="243">
        <v>105.29950726357205</v>
      </c>
    </row>
    <row r="5474" spans="2:3" x14ac:dyDescent="0.45">
      <c r="B5474" s="244">
        <v>5411</v>
      </c>
      <c r="C5474" s="243">
        <v>101.59824356959192</v>
      </c>
    </row>
    <row r="5475" spans="2:3" x14ac:dyDescent="0.45">
      <c r="B5475" s="244">
        <v>5412</v>
      </c>
      <c r="C5475" s="243">
        <v>127.07435751803193</v>
      </c>
    </row>
    <row r="5476" spans="2:3" x14ac:dyDescent="0.45">
      <c r="B5476" s="244">
        <v>5413</v>
      </c>
      <c r="C5476" s="243">
        <v>115.81245065289998</v>
      </c>
    </row>
    <row r="5477" spans="2:3" x14ac:dyDescent="0.45">
      <c r="B5477" s="244">
        <v>5414</v>
      </c>
      <c r="C5477" s="243">
        <v>108.51942987709351</v>
      </c>
    </row>
    <row r="5478" spans="2:3" x14ac:dyDescent="0.45">
      <c r="B5478" s="244">
        <v>5415</v>
      </c>
      <c r="C5478" s="243">
        <v>121.32449854494119</v>
      </c>
    </row>
    <row r="5479" spans="2:3" x14ac:dyDescent="0.45">
      <c r="B5479" s="244">
        <v>5416</v>
      </c>
      <c r="C5479" s="243">
        <v>139.95786010073238</v>
      </c>
    </row>
    <row r="5480" spans="2:3" x14ac:dyDescent="0.45">
      <c r="B5480" s="244">
        <v>5417</v>
      </c>
      <c r="C5480" s="243">
        <v>92.256814946188172</v>
      </c>
    </row>
    <row r="5481" spans="2:3" x14ac:dyDescent="0.45">
      <c r="B5481" s="244">
        <v>5418</v>
      </c>
      <c r="C5481" s="243">
        <v>118.75927976274747</v>
      </c>
    </row>
    <row r="5482" spans="2:3" x14ac:dyDescent="0.45">
      <c r="B5482" s="244">
        <v>5419</v>
      </c>
      <c r="C5482" s="243">
        <v>124.09297084441528</v>
      </c>
    </row>
    <row r="5483" spans="2:3" x14ac:dyDescent="0.45">
      <c r="B5483" s="244">
        <v>5420</v>
      </c>
      <c r="C5483" s="243">
        <v>104.29618834587848</v>
      </c>
    </row>
    <row r="5484" spans="2:3" x14ac:dyDescent="0.45">
      <c r="B5484" s="244">
        <v>5421</v>
      </c>
      <c r="C5484" s="243">
        <v>168.2165595044502</v>
      </c>
    </row>
    <row r="5485" spans="2:3" x14ac:dyDescent="0.45">
      <c r="B5485" s="244">
        <v>5422</v>
      </c>
      <c r="C5485" s="243">
        <v>89.659932902146338</v>
      </c>
    </row>
    <row r="5486" spans="2:3" x14ac:dyDescent="0.45">
      <c r="B5486" s="244">
        <v>5423</v>
      </c>
      <c r="C5486" s="243">
        <v>95.862713335950289</v>
      </c>
    </row>
    <row r="5487" spans="2:3" x14ac:dyDescent="0.45">
      <c r="B5487" s="244">
        <v>5424</v>
      </c>
      <c r="C5487" s="243">
        <v>98.581333920458377</v>
      </c>
    </row>
    <row r="5488" spans="2:3" x14ac:dyDescent="0.45">
      <c r="B5488" s="244">
        <v>5425</v>
      </c>
      <c r="C5488" s="243">
        <v>137.71215855894607</v>
      </c>
    </row>
    <row r="5489" spans="2:3" x14ac:dyDescent="0.45">
      <c r="B5489" s="244">
        <v>5426</v>
      </c>
      <c r="C5489" s="243">
        <v>127.7138680330299</v>
      </c>
    </row>
    <row r="5490" spans="2:3" x14ac:dyDescent="0.45">
      <c r="B5490" s="244">
        <v>5427</v>
      </c>
      <c r="C5490" s="243">
        <v>114.39284826834208</v>
      </c>
    </row>
    <row r="5491" spans="2:3" x14ac:dyDescent="0.45">
      <c r="B5491" s="244">
        <v>5428</v>
      </c>
      <c r="C5491" s="243">
        <v>105.67859906788578</v>
      </c>
    </row>
    <row r="5492" spans="2:3" x14ac:dyDescent="0.45">
      <c r="B5492" s="244">
        <v>5429</v>
      </c>
      <c r="C5492" s="243">
        <v>150.65430965052593</v>
      </c>
    </row>
    <row r="5493" spans="2:3" x14ac:dyDescent="0.45">
      <c r="B5493" s="244">
        <v>5430</v>
      </c>
      <c r="C5493" s="243">
        <v>172.56682248626677</v>
      </c>
    </row>
    <row r="5494" spans="2:3" x14ac:dyDescent="0.45">
      <c r="B5494" s="244">
        <v>5431</v>
      </c>
      <c r="C5494" s="243">
        <v>157.21221749801421</v>
      </c>
    </row>
    <row r="5495" spans="2:3" x14ac:dyDescent="0.45">
      <c r="B5495" s="244">
        <v>5432</v>
      </c>
      <c r="C5495" s="243">
        <v>144.10666241191927</v>
      </c>
    </row>
    <row r="5496" spans="2:3" x14ac:dyDescent="0.45">
      <c r="B5496" s="244">
        <v>5433</v>
      </c>
      <c r="C5496" s="243">
        <v>127.37801030939343</v>
      </c>
    </row>
    <row r="5497" spans="2:3" x14ac:dyDescent="0.45">
      <c r="B5497" s="244">
        <v>5434</v>
      </c>
      <c r="C5497" s="243">
        <v>103.192422454058</v>
      </c>
    </row>
    <row r="5498" spans="2:3" x14ac:dyDescent="0.45">
      <c r="B5498" s="244">
        <v>5435</v>
      </c>
      <c r="C5498" s="243">
        <v>92.723683039838434</v>
      </c>
    </row>
    <row r="5499" spans="2:3" x14ac:dyDescent="0.45">
      <c r="B5499" s="244">
        <v>5436</v>
      </c>
      <c r="C5499" s="243">
        <v>95.215904260863496</v>
      </c>
    </row>
    <row r="5500" spans="2:3" x14ac:dyDescent="0.45">
      <c r="B5500" s="244">
        <v>5437</v>
      </c>
      <c r="C5500" s="243">
        <v>132.69021211003204</v>
      </c>
    </row>
    <row r="5501" spans="2:3" x14ac:dyDescent="0.45">
      <c r="B5501" s="244">
        <v>5438</v>
      </c>
      <c r="C5501" s="243">
        <v>150.12047921016185</v>
      </c>
    </row>
    <row r="5502" spans="2:3" x14ac:dyDescent="0.45">
      <c r="B5502" s="244">
        <v>5439</v>
      </c>
      <c r="C5502" s="243">
        <v>114.57349911494417</v>
      </c>
    </row>
    <row r="5503" spans="2:3" x14ac:dyDescent="0.45">
      <c r="B5503" s="244">
        <v>5440</v>
      </c>
      <c r="C5503" s="243">
        <v>109.6295518073081</v>
      </c>
    </row>
    <row r="5504" spans="2:3" x14ac:dyDescent="0.45">
      <c r="B5504" s="244">
        <v>5441</v>
      </c>
      <c r="C5504" s="243">
        <v>105.33196221257549</v>
      </c>
    </row>
    <row r="5505" spans="2:3" x14ac:dyDescent="0.45">
      <c r="B5505" s="244">
        <v>5442</v>
      </c>
      <c r="C5505" s="243">
        <v>132.87066606388129</v>
      </c>
    </row>
    <row r="5506" spans="2:3" x14ac:dyDescent="0.45">
      <c r="B5506" s="244">
        <v>5443</v>
      </c>
      <c r="C5506" s="243">
        <v>105.59616240703836</v>
      </c>
    </row>
    <row r="5507" spans="2:3" x14ac:dyDescent="0.45">
      <c r="B5507" s="244">
        <v>5444</v>
      </c>
      <c r="C5507" s="243">
        <v>140.44806807986612</v>
      </c>
    </row>
    <row r="5508" spans="2:3" x14ac:dyDescent="0.45">
      <c r="B5508" s="244">
        <v>5445</v>
      </c>
      <c r="C5508" s="243">
        <v>141.46035938957732</v>
      </c>
    </row>
    <row r="5509" spans="2:3" x14ac:dyDescent="0.45">
      <c r="B5509" s="244">
        <v>5446</v>
      </c>
      <c r="C5509" s="243">
        <v>135.95297597857552</v>
      </c>
    </row>
    <row r="5510" spans="2:3" x14ac:dyDescent="0.45">
      <c r="B5510" s="244">
        <v>5447</v>
      </c>
      <c r="C5510" s="243">
        <v>124.49844467294817</v>
      </c>
    </row>
    <row r="5511" spans="2:3" x14ac:dyDescent="0.45">
      <c r="B5511" s="244">
        <v>5448</v>
      </c>
      <c r="C5511" s="243">
        <v>137.52633572152797</v>
      </c>
    </row>
    <row r="5512" spans="2:3" x14ac:dyDescent="0.45">
      <c r="B5512" s="244">
        <v>5449</v>
      </c>
      <c r="C5512" s="243">
        <v>102.32670280625075</v>
      </c>
    </row>
    <row r="5513" spans="2:3" x14ac:dyDescent="0.45">
      <c r="B5513" s="244">
        <v>5450</v>
      </c>
      <c r="C5513" s="243">
        <v>91.626600821280107</v>
      </c>
    </row>
    <row r="5514" spans="2:3" x14ac:dyDescent="0.45">
      <c r="B5514" s="244">
        <v>5451</v>
      </c>
      <c r="C5514" s="243">
        <v>133.95761607885564</v>
      </c>
    </row>
    <row r="5515" spans="2:3" x14ac:dyDescent="0.45">
      <c r="B5515" s="244">
        <v>5452</v>
      </c>
      <c r="C5515" s="243">
        <v>114.8854060639984</v>
      </c>
    </row>
    <row r="5516" spans="2:3" x14ac:dyDescent="0.45">
      <c r="B5516" s="244">
        <v>5453</v>
      </c>
      <c r="C5516" s="243">
        <v>104.96623223785473</v>
      </c>
    </row>
    <row r="5517" spans="2:3" x14ac:dyDescent="0.45">
      <c r="B5517" s="244">
        <v>5454</v>
      </c>
      <c r="C5517" s="243">
        <v>133.28075263035805</v>
      </c>
    </row>
    <row r="5518" spans="2:3" x14ac:dyDescent="0.45">
      <c r="B5518" s="244">
        <v>5455</v>
      </c>
      <c r="C5518" s="243">
        <v>174.08541536423786</v>
      </c>
    </row>
    <row r="5519" spans="2:3" x14ac:dyDescent="0.45">
      <c r="B5519" s="244">
        <v>5456</v>
      </c>
      <c r="C5519" s="243">
        <v>103.57691074114121</v>
      </c>
    </row>
    <row r="5520" spans="2:3" x14ac:dyDescent="0.45">
      <c r="B5520" s="244">
        <v>5457</v>
      </c>
      <c r="C5520" s="243">
        <v>168.09136856696591</v>
      </c>
    </row>
    <row r="5521" spans="2:3" x14ac:dyDescent="0.45">
      <c r="B5521" s="244">
        <v>5458</v>
      </c>
      <c r="C5521" s="243">
        <v>164.10646152534511</v>
      </c>
    </row>
    <row r="5522" spans="2:3" x14ac:dyDescent="0.45">
      <c r="B5522" s="244">
        <v>5459</v>
      </c>
      <c r="C5522" s="243">
        <v>105.13502316977289</v>
      </c>
    </row>
    <row r="5523" spans="2:3" x14ac:dyDescent="0.45">
      <c r="B5523" s="244">
        <v>5460</v>
      </c>
      <c r="C5523" s="243">
        <v>126.08903672419119</v>
      </c>
    </row>
    <row r="5524" spans="2:3" x14ac:dyDescent="0.45">
      <c r="B5524" s="244">
        <v>5461</v>
      </c>
      <c r="C5524" s="243">
        <v>106.67041966818417</v>
      </c>
    </row>
    <row r="5525" spans="2:3" x14ac:dyDescent="0.45">
      <c r="B5525" s="244">
        <v>5462</v>
      </c>
      <c r="C5525" s="243">
        <v>96.038749095451152</v>
      </c>
    </row>
    <row r="5526" spans="2:3" x14ac:dyDescent="0.45">
      <c r="B5526" s="244">
        <v>5463</v>
      </c>
      <c r="C5526" s="243">
        <v>97.073505485721142</v>
      </c>
    </row>
    <row r="5527" spans="2:3" x14ac:dyDescent="0.45">
      <c r="B5527" s="244">
        <v>5464</v>
      </c>
      <c r="C5527" s="243">
        <v>87.92239856330724</v>
      </c>
    </row>
    <row r="5528" spans="2:3" x14ac:dyDescent="0.45">
      <c r="B5528" s="244">
        <v>5465</v>
      </c>
      <c r="C5528" s="243">
        <v>119.49494171289105</v>
      </c>
    </row>
    <row r="5529" spans="2:3" x14ac:dyDescent="0.45">
      <c r="B5529" s="244">
        <v>5466</v>
      </c>
      <c r="C5529" s="243">
        <v>106.87985346500824</v>
      </c>
    </row>
    <row r="5530" spans="2:3" x14ac:dyDescent="0.45">
      <c r="B5530" s="244">
        <v>5467</v>
      </c>
      <c r="C5530" s="243">
        <v>102.28861454181447</v>
      </c>
    </row>
    <row r="5531" spans="2:3" x14ac:dyDescent="0.45">
      <c r="B5531" s="244">
        <v>5468</v>
      </c>
      <c r="C5531" s="243">
        <v>122.14686751552432</v>
      </c>
    </row>
    <row r="5532" spans="2:3" x14ac:dyDescent="0.45">
      <c r="B5532" s="244">
        <v>5469</v>
      </c>
      <c r="C5532" s="243">
        <v>146.35215127102248</v>
      </c>
    </row>
    <row r="5533" spans="2:3" x14ac:dyDescent="0.45">
      <c r="B5533" s="244">
        <v>5470</v>
      </c>
      <c r="C5533" s="243">
        <v>132.81167910560984</v>
      </c>
    </row>
    <row r="5534" spans="2:3" x14ac:dyDescent="0.45">
      <c r="B5534" s="244">
        <v>5471</v>
      </c>
      <c r="C5534" s="243">
        <v>106.52564363967549</v>
      </c>
    </row>
    <row r="5535" spans="2:3" x14ac:dyDescent="0.45">
      <c r="B5535" s="244">
        <v>5472</v>
      </c>
      <c r="C5535" s="243">
        <v>86.092817191793145</v>
      </c>
    </row>
    <row r="5536" spans="2:3" x14ac:dyDescent="0.45">
      <c r="B5536" s="244">
        <v>5473</v>
      </c>
      <c r="C5536" s="243">
        <v>134.51626477680799</v>
      </c>
    </row>
    <row r="5537" spans="2:3" x14ac:dyDescent="0.45">
      <c r="B5537" s="244">
        <v>5474</v>
      </c>
      <c r="C5537" s="243">
        <v>179.84053580777044</v>
      </c>
    </row>
    <row r="5538" spans="2:3" x14ac:dyDescent="0.45">
      <c r="B5538" s="244">
        <v>5475</v>
      </c>
      <c r="C5538" s="243">
        <v>140.61294135218469</v>
      </c>
    </row>
    <row r="5539" spans="2:3" x14ac:dyDescent="0.45">
      <c r="B5539" s="244">
        <v>5476</v>
      </c>
      <c r="C5539" s="243">
        <v>89.149890232218198</v>
      </c>
    </row>
    <row r="5540" spans="2:3" x14ac:dyDescent="0.45">
      <c r="B5540" s="244">
        <v>5477</v>
      </c>
      <c r="C5540" s="243">
        <v>77.29418687150023</v>
      </c>
    </row>
    <row r="5541" spans="2:3" x14ac:dyDescent="0.45">
      <c r="B5541" s="244">
        <v>5478</v>
      </c>
      <c r="C5541" s="243">
        <v>148.01441513371645</v>
      </c>
    </row>
    <row r="5542" spans="2:3" x14ac:dyDescent="0.45">
      <c r="B5542" s="244">
        <v>5479</v>
      </c>
      <c r="C5542" s="243">
        <v>102.0383345864265</v>
      </c>
    </row>
    <row r="5543" spans="2:3" x14ac:dyDescent="0.45">
      <c r="B5543" s="244">
        <v>5480</v>
      </c>
      <c r="C5543" s="243">
        <v>115.05848488367292</v>
      </c>
    </row>
    <row r="5544" spans="2:3" x14ac:dyDescent="0.45">
      <c r="B5544" s="244">
        <v>5481</v>
      </c>
      <c r="C5544" s="243">
        <v>127.31355906423295</v>
      </c>
    </row>
    <row r="5545" spans="2:3" x14ac:dyDescent="0.45">
      <c r="B5545" s="244">
        <v>5482</v>
      </c>
      <c r="C5545" s="243">
        <v>107.47021768885008</v>
      </c>
    </row>
    <row r="5546" spans="2:3" x14ac:dyDescent="0.45">
      <c r="B5546" s="244">
        <v>5483</v>
      </c>
      <c r="C5546" s="243">
        <v>86.318875006054242</v>
      </c>
    </row>
    <row r="5547" spans="2:3" x14ac:dyDescent="0.45">
      <c r="B5547" s="244">
        <v>5484</v>
      </c>
      <c r="C5547" s="243">
        <v>109.90516836259243</v>
      </c>
    </row>
    <row r="5548" spans="2:3" x14ac:dyDescent="0.45">
      <c r="B5548" s="244">
        <v>5485</v>
      </c>
      <c r="C5548" s="243">
        <v>97.007229180929102</v>
      </c>
    </row>
    <row r="5549" spans="2:3" x14ac:dyDescent="0.45">
      <c r="B5549" s="244">
        <v>5486</v>
      </c>
      <c r="C5549" s="243">
        <v>84.668784105521752</v>
      </c>
    </row>
    <row r="5550" spans="2:3" x14ac:dyDescent="0.45">
      <c r="B5550" s="244">
        <v>5487</v>
      </c>
      <c r="C5550" s="243">
        <v>169.01202298640598</v>
      </c>
    </row>
    <row r="5551" spans="2:3" x14ac:dyDescent="0.45">
      <c r="B5551" s="244">
        <v>5488</v>
      </c>
      <c r="C5551" s="243">
        <v>117.70820966028509</v>
      </c>
    </row>
    <row r="5552" spans="2:3" x14ac:dyDescent="0.45">
      <c r="B5552" s="244">
        <v>5489</v>
      </c>
      <c r="C5552" s="243">
        <v>100.97222548495608</v>
      </c>
    </row>
    <row r="5553" spans="2:3" x14ac:dyDescent="0.45">
      <c r="B5553" s="244">
        <v>5490</v>
      </c>
      <c r="C5553" s="243">
        <v>88.387018642549307</v>
      </c>
    </row>
    <row r="5554" spans="2:3" x14ac:dyDescent="0.45">
      <c r="B5554" s="244">
        <v>5491</v>
      </c>
      <c r="C5554" s="243">
        <v>131.66126555608378</v>
      </c>
    </row>
    <row r="5555" spans="2:3" x14ac:dyDescent="0.45">
      <c r="B5555" s="244">
        <v>5492</v>
      </c>
      <c r="C5555" s="243">
        <v>139.0178375029291</v>
      </c>
    </row>
    <row r="5556" spans="2:3" x14ac:dyDescent="0.45">
      <c r="B5556" s="244">
        <v>5493</v>
      </c>
      <c r="C5556" s="243">
        <v>84.895784198723447</v>
      </c>
    </row>
    <row r="5557" spans="2:3" x14ac:dyDescent="0.45">
      <c r="B5557" s="244">
        <v>5494</v>
      </c>
      <c r="C5557" s="243">
        <v>119.54418554805403</v>
      </c>
    </row>
    <row r="5558" spans="2:3" x14ac:dyDescent="0.45">
      <c r="B5558" s="244">
        <v>5495</v>
      </c>
      <c r="C5558" s="243">
        <v>80.980265168391924</v>
      </c>
    </row>
    <row r="5559" spans="2:3" x14ac:dyDescent="0.45">
      <c r="B5559" s="244">
        <v>5496</v>
      </c>
      <c r="C5559" s="243">
        <v>169.18158832424129</v>
      </c>
    </row>
    <row r="5560" spans="2:3" x14ac:dyDescent="0.45">
      <c r="B5560" s="244">
        <v>5497</v>
      </c>
      <c r="C5560" s="243">
        <v>129.1742843451496</v>
      </c>
    </row>
    <row r="5561" spans="2:3" x14ac:dyDescent="0.45">
      <c r="B5561" s="244">
        <v>5498</v>
      </c>
      <c r="C5561" s="243">
        <v>115.85087258191899</v>
      </c>
    </row>
    <row r="5562" spans="2:3" x14ac:dyDescent="0.45">
      <c r="B5562" s="244">
        <v>5499</v>
      </c>
      <c r="C5562" s="243">
        <v>88.860049144248975</v>
      </c>
    </row>
    <row r="5563" spans="2:3" x14ac:dyDescent="0.45">
      <c r="B5563" s="244">
        <v>5500</v>
      </c>
      <c r="C5563" s="243">
        <v>94.987762211594656</v>
      </c>
    </row>
    <row r="5564" spans="2:3" x14ac:dyDescent="0.45">
      <c r="B5564" s="244">
        <v>5501</v>
      </c>
      <c r="C5564" s="243">
        <v>113.19869205217996</v>
      </c>
    </row>
    <row r="5565" spans="2:3" x14ac:dyDescent="0.45">
      <c r="B5565" s="244">
        <v>5502</v>
      </c>
      <c r="C5565" s="243">
        <v>77.296618714904668</v>
      </c>
    </row>
    <row r="5566" spans="2:3" x14ac:dyDescent="0.45">
      <c r="B5566" s="244">
        <v>5503</v>
      </c>
      <c r="C5566" s="243">
        <v>158.94332697873398</v>
      </c>
    </row>
    <row r="5567" spans="2:3" x14ac:dyDescent="0.45">
      <c r="B5567" s="244">
        <v>5504</v>
      </c>
      <c r="C5567" s="243">
        <v>107.83458827752926</v>
      </c>
    </row>
    <row r="5568" spans="2:3" x14ac:dyDescent="0.45">
      <c r="B5568" s="244">
        <v>5505</v>
      </c>
      <c r="C5568" s="243">
        <v>161.96352016963539</v>
      </c>
    </row>
    <row r="5569" spans="2:3" x14ac:dyDescent="0.45">
      <c r="B5569" s="244">
        <v>5506</v>
      </c>
      <c r="C5569" s="243">
        <v>104.20323660061484</v>
      </c>
    </row>
    <row r="5570" spans="2:3" x14ac:dyDescent="0.45">
      <c r="B5570" s="244">
        <v>5507</v>
      </c>
      <c r="C5570" s="243">
        <v>110.11019055047439</v>
      </c>
    </row>
    <row r="5571" spans="2:3" x14ac:dyDescent="0.45">
      <c r="B5571" s="244">
        <v>5508</v>
      </c>
      <c r="C5571" s="243">
        <v>129.2704759198418</v>
      </c>
    </row>
    <row r="5572" spans="2:3" x14ac:dyDescent="0.45">
      <c r="B5572" s="244">
        <v>5509</v>
      </c>
      <c r="C5572" s="243">
        <v>159.29863388303525</v>
      </c>
    </row>
    <row r="5573" spans="2:3" x14ac:dyDescent="0.45">
      <c r="B5573" s="244">
        <v>5510</v>
      </c>
      <c r="C5573" s="243">
        <v>118.6381279390265</v>
      </c>
    </row>
    <row r="5574" spans="2:3" x14ac:dyDescent="0.45">
      <c r="B5574" s="244">
        <v>5511</v>
      </c>
      <c r="C5574" s="243">
        <v>163.71827055517574</v>
      </c>
    </row>
    <row r="5575" spans="2:3" x14ac:dyDescent="0.45">
      <c r="B5575" s="244">
        <v>5512</v>
      </c>
      <c r="C5575" s="243">
        <v>111.06042197234906</v>
      </c>
    </row>
    <row r="5576" spans="2:3" x14ac:dyDescent="0.45">
      <c r="B5576" s="244">
        <v>5513</v>
      </c>
      <c r="C5576" s="243">
        <v>118.57991797662163</v>
      </c>
    </row>
    <row r="5577" spans="2:3" x14ac:dyDescent="0.45">
      <c r="B5577" s="244">
        <v>5514</v>
      </c>
      <c r="C5577" s="243">
        <v>113.18536996025563</v>
      </c>
    </row>
    <row r="5578" spans="2:3" x14ac:dyDescent="0.45">
      <c r="B5578" s="244">
        <v>5515</v>
      </c>
      <c r="C5578" s="243">
        <v>168.03387287536626</v>
      </c>
    </row>
    <row r="5579" spans="2:3" x14ac:dyDescent="0.45">
      <c r="B5579" s="244">
        <v>5516</v>
      </c>
      <c r="C5579" s="243">
        <v>127.01496364707511</v>
      </c>
    </row>
    <row r="5580" spans="2:3" x14ac:dyDescent="0.45">
      <c r="B5580" s="244">
        <v>5517</v>
      </c>
      <c r="C5580" s="243">
        <v>95.495985772071464</v>
      </c>
    </row>
    <row r="5581" spans="2:3" x14ac:dyDescent="0.45">
      <c r="B5581" s="244">
        <v>5518</v>
      </c>
      <c r="C5581" s="243">
        <v>166.3494167165174</v>
      </c>
    </row>
    <row r="5582" spans="2:3" x14ac:dyDescent="0.45">
      <c r="B5582" s="244">
        <v>5519</v>
      </c>
      <c r="C5582" s="243">
        <v>135.26547320599047</v>
      </c>
    </row>
    <row r="5583" spans="2:3" x14ac:dyDescent="0.45">
      <c r="B5583" s="244">
        <v>5520</v>
      </c>
      <c r="C5583" s="243">
        <v>117.1695076666759</v>
      </c>
    </row>
    <row r="5584" spans="2:3" x14ac:dyDescent="0.45">
      <c r="B5584" s="244">
        <v>5521</v>
      </c>
      <c r="C5584" s="243">
        <v>106.44365338848657</v>
      </c>
    </row>
    <row r="5585" spans="2:3" x14ac:dyDescent="0.45">
      <c r="B5585" s="244">
        <v>5522</v>
      </c>
      <c r="C5585" s="243">
        <v>100.89523398835135</v>
      </c>
    </row>
    <row r="5586" spans="2:3" x14ac:dyDescent="0.45">
      <c r="B5586" s="244">
        <v>5523</v>
      </c>
      <c r="C5586" s="243">
        <v>104.35715432581766</v>
      </c>
    </row>
    <row r="5587" spans="2:3" x14ac:dyDescent="0.45">
      <c r="B5587" s="244">
        <v>5524</v>
      </c>
      <c r="C5587" s="243">
        <v>127.59434151110517</v>
      </c>
    </row>
    <row r="5588" spans="2:3" x14ac:dyDescent="0.45">
      <c r="B5588" s="244">
        <v>5525</v>
      </c>
      <c r="C5588" s="243">
        <v>109.81687607602225</v>
      </c>
    </row>
    <row r="5589" spans="2:3" x14ac:dyDescent="0.45">
      <c r="B5589" s="244">
        <v>5526</v>
      </c>
      <c r="C5589" s="243">
        <v>139.6121659139466</v>
      </c>
    </row>
    <row r="5590" spans="2:3" x14ac:dyDescent="0.45">
      <c r="B5590" s="244">
        <v>5527</v>
      </c>
      <c r="C5590" s="243">
        <v>108.91667015295937</v>
      </c>
    </row>
    <row r="5591" spans="2:3" x14ac:dyDescent="0.45">
      <c r="B5591" s="244">
        <v>5528</v>
      </c>
      <c r="C5591" s="243">
        <v>97.838318459893145</v>
      </c>
    </row>
    <row r="5592" spans="2:3" x14ac:dyDescent="0.45">
      <c r="B5592" s="244">
        <v>5529</v>
      </c>
      <c r="C5592" s="243">
        <v>128.68374520282623</v>
      </c>
    </row>
    <row r="5593" spans="2:3" x14ac:dyDescent="0.45">
      <c r="B5593" s="244">
        <v>5530</v>
      </c>
      <c r="C5593" s="243">
        <v>179.97761037364654</v>
      </c>
    </row>
    <row r="5594" spans="2:3" x14ac:dyDescent="0.45">
      <c r="B5594" s="244">
        <v>5531</v>
      </c>
      <c r="C5594" s="243">
        <v>126.20721002593481</v>
      </c>
    </row>
    <row r="5595" spans="2:3" x14ac:dyDescent="0.45">
      <c r="B5595" s="244">
        <v>5532</v>
      </c>
      <c r="C5595" s="243">
        <v>127.9384535152209</v>
      </c>
    </row>
    <row r="5596" spans="2:3" x14ac:dyDescent="0.45">
      <c r="B5596" s="244">
        <v>5533</v>
      </c>
      <c r="C5596" s="243">
        <v>168.06883321142908</v>
      </c>
    </row>
    <row r="5597" spans="2:3" x14ac:dyDescent="0.45">
      <c r="B5597" s="244">
        <v>5534</v>
      </c>
      <c r="C5597" s="243">
        <v>149.16506945873505</v>
      </c>
    </row>
    <row r="5598" spans="2:3" x14ac:dyDescent="0.45">
      <c r="B5598" s="244">
        <v>5535</v>
      </c>
      <c r="C5598" s="243">
        <v>96.811731320789562</v>
      </c>
    </row>
    <row r="5599" spans="2:3" x14ac:dyDescent="0.45">
      <c r="B5599" s="244">
        <v>5536</v>
      </c>
      <c r="C5599" s="243">
        <v>132.70239451272252</v>
      </c>
    </row>
    <row r="5600" spans="2:3" x14ac:dyDescent="0.45">
      <c r="B5600" s="244">
        <v>5537</v>
      </c>
      <c r="C5600" s="243">
        <v>113.39159688262029</v>
      </c>
    </row>
    <row r="5601" spans="2:3" x14ac:dyDescent="0.45">
      <c r="B5601" s="244">
        <v>5538</v>
      </c>
      <c r="C5601" s="243">
        <v>95.434084978430562</v>
      </c>
    </row>
    <row r="5602" spans="2:3" x14ac:dyDescent="0.45">
      <c r="B5602" s="244">
        <v>5539</v>
      </c>
      <c r="C5602" s="243">
        <v>169.52201106138088</v>
      </c>
    </row>
    <row r="5603" spans="2:3" x14ac:dyDescent="0.45">
      <c r="B5603" s="244">
        <v>5540</v>
      </c>
      <c r="C5603" s="243">
        <v>135.48084144066456</v>
      </c>
    </row>
    <row r="5604" spans="2:3" x14ac:dyDescent="0.45">
      <c r="B5604" s="244">
        <v>5541</v>
      </c>
      <c r="C5604" s="243">
        <v>82.200276994818964</v>
      </c>
    </row>
    <row r="5605" spans="2:3" x14ac:dyDescent="0.45">
      <c r="B5605" s="244">
        <v>5542</v>
      </c>
      <c r="C5605" s="243">
        <v>100.99751277001317</v>
      </c>
    </row>
    <row r="5606" spans="2:3" x14ac:dyDescent="0.45">
      <c r="B5606" s="244">
        <v>5543</v>
      </c>
      <c r="C5606" s="243">
        <v>93.469957519448457</v>
      </c>
    </row>
    <row r="5607" spans="2:3" x14ac:dyDescent="0.45">
      <c r="B5607" s="244">
        <v>5544</v>
      </c>
      <c r="C5607" s="243">
        <v>119.43396905834699</v>
      </c>
    </row>
    <row r="5608" spans="2:3" x14ac:dyDescent="0.45">
      <c r="B5608" s="244">
        <v>5545</v>
      </c>
      <c r="C5608" s="243">
        <v>116.7692472764172</v>
      </c>
    </row>
    <row r="5609" spans="2:3" x14ac:dyDescent="0.45">
      <c r="B5609" s="244">
        <v>5546</v>
      </c>
      <c r="C5609" s="243">
        <v>116.8675098605883</v>
      </c>
    </row>
    <row r="5610" spans="2:3" x14ac:dyDescent="0.45">
      <c r="B5610" s="244">
        <v>5547</v>
      </c>
      <c r="C5610" s="243">
        <v>142.456907201723</v>
      </c>
    </row>
    <row r="5611" spans="2:3" x14ac:dyDescent="0.45">
      <c r="B5611" s="244">
        <v>5548</v>
      </c>
      <c r="C5611" s="243">
        <v>118.93238607203472</v>
      </c>
    </row>
    <row r="5612" spans="2:3" x14ac:dyDescent="0.45">
      <c r="B5612" s="244">
        <v>5549</v>
      </c>
      <c r="C5612" s="243">
        <v>108.33797553902291</v>
      </c>
    </row>
    <row r="5613" spans="2:3" x14ac:dyDescent="0.45">
      <c r="B5613" s="244">
        <v>5550</v>
      </c>
      <c r="C5613" s="243">
        <v>109.90688692713769</v>
      </c>
    </row>
    <row r="5614" spans="2:3" x14ac:dyDescent="0.45">
      <c r="B5614" s="244">
        <v>5551</v>
      </c>
      <c r="C5614" s="243">
        <v>99.522131823852376</v>
      </c>
    </row>
    <row r="5615" spans="2:3" x14ac:dyDescent="0.45">
      <c r="B5615" s="244">
        <v>5552</v>
      </c>
      <c r="C5615" s="243">
        <v>106.81385140945645</v>
      </c>
    </row>
    <row r="5616" spans="2:3" x14ac:dyDescent="0.45">
      <c r="B5616" s="244">
        <v>5553</v>
      </c>
      <c r="C5616" s="243">
        <v>156.42232927984497</v>
      </c>
    </row>
    <row r="5617" spans="2:3" x14ac:dyDescent="0.45">
      <c r="B5617" s="244">
        <v>5554</v>
      </c>
      <c r="C5617" s="243">
        <v>96.782251587545971</v>
      </c>
    </row>
    <row r="5618" spans="2:3" x14ac:dyDescent="0.45">
      <c r="B5618" s="244">
        <v>5555</v>
      </c>
      <c r="C5618" s="243">
        <v>142.14276177157871</v>
      </c>
    </row>
    <row r="5619" spans="2:3" x14ac:dyDescent="0.45">
      <c r="B5619" s="244">
        <v>5556</v>
      </c>
      <c r="C5619" s="243">
        <v>127.29528666807829</v>
      </c>
    </row>
    <row r="5620" spans="2:3" x14ac:dyDescent="0.45">
      <c r="B5620" s="244">
        <v>5557</v>
      </c>
      <c r="C5620" s="243">
        <v>129.29102201570402</v>
      </c>
    </row>
    <row r="5621" spans="2:3" x14ac:dyDescent="0.45">
      <c r="B5621" s="244">
        <v>5558</v>
      </c>
      <c r="C5621" s="243">
        <v>154.41724224518762</v>
      </c>
    </row>
    <row r="5622" spans="2:3" x14ac:dyDescent="0.45">
      <c r="B5622" s="244">
        <v>5559</v>
      </c>
      <c r="C5622" s="243">
        <v>160.72700507886097</v>
      </c>
    </row>
    <row r="5623" spans="2:3" x14ac:dyDescent="0.45">
      <c r="B5623" s="244">
        <v>5560</v>
      </c>
      <c r="C5623" s="243">
        <v>100.67091553120861</v>
      </c>
    </row>
    <row r="5624" spans="2:3" x14ac:dyDescent="0.45">
      <c r="B5624" s="244">
        <v>5561</v>
      </c>
      <c r="C5624" s="243">
        <v>135.88270152305918</v>
      </c>
    </row>
    <row r="5625" spans="2:3" x14ac:dyDescent="0.45">
      <c r="B5625" s="244">
        <v>5562</v>
      </c>
      <c r="C5625" s="243">
        <v>110.04869155036202</v>
      </c>
    </row>
    <row r="5626" spans="2:3" x14ac:dyDescent="0.45">
      <c r="B5626" s="244">
        <v>5563</v>
      </c>
      <c r="C5626" s="243">
        <v>115.67109637903101</v>
      </c>
    </row>
    <row r="5627" spans="2:3" x14ac:dyDescent="0.45">
      <c r="B5627" s="244">
        <v>5564</v>
      </c>
      <c r="C5627" s="243">
        <v>142.79573151013113</v>
      </c>
    </row>
    <row r="5628" spans="2:3" x14ac:dyDescent="0.45">
      <c r="B5628" s="244">
        <v>5565</v>
      </c>
      <c r="C5628" s="243">
        <v>106.3005824198884</v>
      </c>
    </row>
    <row r="5629" spans="2:3" x14ac:dyDescent="0.45">
      <c r="B5629" s="244">
        <v>5566</v>
      </c>
      <c r="C5629" s="243">
        <v>73.667528336953097</v>
      </c>
    </row>
    <row r="5630" spans="2:3" x14ac:dyDescent="0.45">
      <c r="B5630" s="244">
        <v>5567</v>
      </c>
      <c r="C5630" s="243">
        <v>89.934338279934138</v>
      </c>
    </row>
    <row r="5631" spans="2:3" x14ac:dyDescent="0.45">
      <c r="B5631" s="244">
        <v>5568</v>
      </c>
      <c r="C5631" s="243">
        <v>132.7877720143133</v>
      </c>
    </row>
    <row r="5632" spans="2:3" x14ac:dyDescent="0.45">
      <c r="B5632" s="244">
        <v>5569</v>
      </c>
      <c r="C5632" s="243">
        <v>136.9259754193516</v>
      </c>
    </row>
    <row r="5633" spans="2:3" x14ac:dyDescent="0.45">
      <c r="B5633" s="244">
        <v>5570</v>
      </c>
      <c r="C5633" s="243">
        <v>105.79010907053639</v>
      </c>
    </row>
    <row r="5634" spans="2:3" x14ac:dyDescent="0.45">
      <c r="B5634" s="244">
        <v>5571</v>
      </c>
      <c r="C5634" s="243">
        <v>99.002210155588358</v>
      </c>
    </row>
    <row r="5635" spans="2:3" x14ac:dyDescent="0.45">
      <c r="B5635" s="244">
        <v>5572</v>
      </c>
      <c r="C5635" s="243">
        <v>180.60485165553251</v>
      </c>
    </row>
    <row r="5636" spans="2:3" x14ac:dyDescent="0.45">
      <c r="B5636" s="244">
        <v>5573</v>
      </c>
      <c r="C5636" s="243">
        <v>81.639488509315939</v>
      </c>
    </row>
    <row r="5637" spans="2:3" x14ac:dyDescent="0.45">
      <c r="B5637" s="244">
        <v>5574</v>
      </c>
      <c r="C5637" s="243">
        <v>136.5736139811498</v>
      </c>
    </row>
    <row r="5638" spans="2:3" x14ac:dyDescent="0.45">
      <c r="B5638" s="244">
        <v>5575</v>
      </c>
      <c r="C5638" s="243">
        <v>122.08749441323097</v>
      </c>
    </row>
    <row r="5639" spans="2:3" x14ac:dyDescent="0.45">
      <c r="B5639" s="244">
        <v>5576</v>
      </c>
      <c r="C5639" s="243">
        <v>94.807357755843356</v>
      </c>
    </row>
    <row r="5640" spans="2:3" x14ac:dyDescent="0.45">
      <c r="B5640" s="244">
        <v>5577</v>
      </c>
      <c r="C5640" s="243">
        <v>120.94670592633884</v>
      </c>
    </row>
    <row r="5641" spans="2:3" x14ac:dyDescent="0.45">
      <c r="B5641" s="244">
        <v>5578</v>
      </c>
      <c r="C5641" s="243">
        <v>130.25092538353951</v>
      </c>
    </row>
    <row r="5642" spans="2:3" x14ac:dyDescent="0.45">
      <c r="B5642" s="244">
        <v>5579</v>
      </c>
      <c r="C5642" s="243">
        <v>83.508974740400788</v>
      </c>
    </row>
    <row r="5643" spans="2:3" x14ac:dyDescent="0.45">
      <c r="B5643" s="244">
        <v>5580</v>
      </c>
      <c r="C5643" s="243">
        <v>96.348544532871529</v>
      </c>
    </row>
    <row r="5644" spans="2:3" x14ac:dyDescent="0.45">
      <c r="B5644" s="244">
        <v>5581</v>
      </c>
      <c r="C5644" s="243">
        <v>123.33600421384317</v>
      </c>
    </row>
    <row r="5645" spans="2:3" x14ac:dyDescent="0.45">
      <c r="B5645" s="244">
        <v>5582</v>
      </c>
      <c r="C5645" s="243">
        <v>95.02940941156109</v>
      </c>
    </row>
    <row r="5646" spans="2:3" x14ac:dyDescent="0.45">
      <c r="B5646" s="244">
        <v>5583</v>
      </c>
      <c r="C5646" s="243">
        <v>160.5031299199795</v>
      </c>
    </row>
    <row r="5647" spans="2:3" x14ac:dyDescent="0.45">
      <c r="B5647" s="244">
        <v>5584</v>
      </c>
      <c r="C5647" s="243">
        <v>120.88532272783299</v>
      </c>
    </row>
    <row r="5648" spans="2:3" x14ac:dyDescent="0.45">
      <c r="B5648" s="244">
        <v>5585</v>
      </c>
      <c r="C5648" s="243">
        <v>172.50389422160356</v>
      </c>
    </row>
    <row r="5649" spans="2:3" x14ac:dyDescent="0.45">
      <c r="B5649" s="244">
        <v>5586</v>
      </c>
      <c r="C5649" s="243">
        <v>125.0244554110733</v>
      </c>
    </row>
    <row r="5650" spans="2:3" x14ac:dyDescent="0.45">
      <c r="B5650" s="244">
        <v>5587</v>
      </c>
      <c r="C5650" s="243">
        <v>96.641618868171747</v>
      </c>
    </row>
    <row r="5651" spans="2:3" x14ac:dyDescent="0.45">
      <c r="B5651" s="244">
        <v>5588</v>
      </c>
      <c r="C5651" s="243">
        <v>126.66283481461227</v>
      </c>
    </row>
    <row r="5652" spans="2:3" x14ac:dyDescent="0.45">
      <c r="B5652" s="244">
        <v>5589</v>
      </c>
      <c r="C5652" s="243">
        <v>141.60645516920252</v>
      </c>
    </row>
    <row r="5653" spans="2:3" x14ac:dyDescent="0.45">
      <c r="B5653" s="244">
        <v>5590</v>
      </c>
      <c r="C5653" s="243">
        <v>125.79690723808473</v>
      </c>
    </row>
    <row r="5654" spans="2:3" x14ac:dyDescent="0.45">
      <c r="B5654" s="244">
        <v>5591</v>
      </c>
      <c r="C5654" s="243">
        <v>126.60163432415997</v>
      </c>
    </row>
    <row r="5655" spans="2:3" x14ac:dyDescent="0.45">
      <c r="B5655" s="244">
        <v>5592</v>
      </c>
      <c r="C5655" s="243">
        <v>89.25086251011912</v>
      </c>
    </row>
    <row r="5656" spans="2:3" x14ac:dyDescent="0.45">
      <c r="B5656" s="244">
        <v>5593</v>
      </c>
      <c r="C5656" s="243">
        <v>112.74689316549345</v>
      </c>
    </row>
    <row r="5657" spans="2:3" x14ac:dyDescent="0.45">
      <c r="B5657" s="244">
        <v>5594</v>
      </c>
      <c r="C5657" s="243">
        <v>117.50561729089918</v>
      </c>
    </row>
    <row r="5658" spans="2:3" x14ac:dyDescent="0.45">
      <c r="B5658" s="244">
        <v>5595</v>
      </c>
      <c r="C5658" s="243">
        <v>144.24087735459409</v>
      </c>
    </row>
    <row r="5659" spans="2:3" x14ac:dyDescent="0.45">
      <c r="B5659" s="244">
        <v>5596</v>
      </c>
      <c r="C5659" s="243">
        <v>138.79282020971047</v>
      </c>
    </row>
    <row r="5660" spans="2:3" x14ac:dyDescent="0.45">
      <c r="B5660" s="244">
        <v>5597</v>
      </c>
      <c r="C5660" s="243">
        <v>133.97127532558355</v>
      </c>
    </row>
    <row r="5661" spans="2:3" x14ac:dyDescent="0.45">
      <c r="B5661" s="244">
        <v>5598</v>
      </c>
      <c r="C5661" s="243">
        <v>106.83533470036356</v>
      </c>
    </row>
    <row r="5662" spans="2:3" x14ac:dyDescent="0.45">
      <c r="B5662" s="244">
        <v>5599</v>
      </c>
      <c r="C5662" s="243">
        <v>108.79421639475044</v>
      </c>
    </row>
    <row r="5663" spans="2:3" x14ac:dyDescent="0.45">
      <c r="B5663" s="244">
        <v>5600</v>
      </c>
      <c r="C5663" s="243">
        <v>155.58091717519378</v>
      </c>
    </row>
    <row r="5664" spans="2:3" x14ac:dyDescent="0.45">
      <c r="B5664" s="244">
        <v>5601</v>
      </c>
      <c r="C5664" s="243">
        <v>113.6993746408844</v>
      </c>
    </row>
    <row r="5665" spans="2:3" x14ac:dyDescent="0.45">
      <c r="B5665" s="244">
        <v>5602</v>
      </c>
      <c r="C5665" s="243">
        <v>109.9561348876187</v>
      </c>
    </row>
    <row r="5666" spans="2:3" x14ac:dyDescent="0.45">
      <c r="B5666" s="244">
        <v>5603</v>
      </c>
      <c r="C5666" s="243">
        <v>142.12735449832246</v>
      </c>
    </row>
    <row r="5667" spans="2:3" x14ac:dyDescent="0.45">
      <c r="B5667" s="244">
        <v>5604</v>
      </c>
      <c r="C5667" s="243">
        <v>118.42410305478253</v>
      </c>
    </row>
    <row r="5668" spans="2:3" x14ac:dyDescent="0.45">
      <c r="B5668" s="244">
        <v>5605</v>
      </c>
      <c r="C5668" s="243">
        <v>91.830871627068532</v>
      </c>
    </row>
    <row r="5669" spans="2:3" x14ac:dyDescent="0.45">
      <c r="B5669" s="244">
        <v>5606</v>
      </c>
      <c r="C5669" s="243">
        <v>90.514432413539112</v>
      </c>
    </row>
    <row r="5670" spans="2:3" x14ac:dyDescent="0.45">
      <c r="B5670" s="244">
        <v>5607</v>
      </c>
      <c r="C5670" s="243">
        <v>138.19938243290684</v>
      </c>
    </row>
    <row r="5671" spans="2:3" x14ac:dyDescent="0.45">
      <c r="B5671" s="244">
        <v>5608</v>
      </c>
      <c r="C5671" s="243">
        <v>99.992912210154302</v>
      </c>
    </row>
    <row r="5672" spans="2:3" x14ac:dyDescent="0.45">
      <c r="B5672" s="244">
        <v>5609</v>
      </c>
      <c r="C5672" s="243">
        <v>143.27354491586686</v>
      </c>
    </row>
    <row r="5673" spans="2:3" x14ac:dyDescent="0.45">
      <c r="B5673" s="244">
        <v>5610</v>
      </c>
      <c r="C5673" s="243">
        <v>110.8619081097689</v>
      </c>
    </row>
    <row r="5674" spans="2:3" x14ac:dyDescent="0.45">
      <c r="B5674" s="244">
        <v>5611</v>
      </c>
      <c r="C5674" s="243">
        <v>134.40940895644036</v>
      </c>
    </row>
    <row r="5675" spans="2:3" x14ac:dyDescent="0.45">
      <c r="B5675" s="244">
        <v>5612</v>
      </c>
      <c r="C5675" s="243">
        <v>75.201285076620024</v>
      </c>
    </row>
    <row r="5676" spans="2:3" x14ac:dyDescent="0.45">
      <c r="B5676" s="244">
        <v>5613</v>
      </c>
      <c r="C5676" s="243">
        <v>151.66993806872557</v>
      </c>
    </row>
    <row r="5677" spans="2:3" x14ac:dyDescent="0.45">
      <c r="B5677" s="244">
        <v>5614</v>
      </c>
      <c r="C5677" s="243">
        <v>122.9766654694091</v>
      </c>
    </row>
    <row r="5678" spans="2:3" x14ac:dyDescent="0.45">
      <c r="B5678" s="244">
        <v>5615</v>
      </c>
      <c r="C5678" s="243">
        <v>133.42596165084672</v>
      </c>
    </row>
    <row r="5679" spans="2:3" x14ac:dyDescent="0.45">
      <c r="B5679" s="244">
        <v>5616</v>
      </c>
      <c r="C5679" s="243">
        <v>134.50419284830633</v>
      </c>
    </row>
    <row r="5680" spans="2:3" x14ac:dyDescent="0.45">
      <c r="B5680" s="244">
        <v>5617</v>
      </c>
      <c r="C5680" s="243">
        <v>104.38816683874789</v>
      </c>
    </row>
    <row r="5681" spans="2:3" x14ac:dyDescent="0.45">
      <c r="B5681" s="244">
        <v>5618</v>
      </c>
      <c r="C5681" s="243">
        <v>112.04176813477535</v>
      </c>
    </row>
    <row r="5682" spans="2:3" x14ac:dyDescent="0.45">
      <c r="B5682" s="244">
        <v>5619</v>
      </c>
      <c r="C5682" s="243">
        <v>123.01996482962757</v>
      </c>
    </row>
    <row r="5683" spans="2:3" x14ac:dyDescent="0.45">
      <c r="B5683" s="244">
        <v>5620</v>
      </c>
      <c r="C5683" s="243">
        <v>116.46553032201739</v>
      </c>
    </row>
    <row r="5684" spans="2:3" x14ac:dyDescent="0.45">
      <c r="B5684" s="244">
        <v>5621</v>
      </c>
      <c r="C5684" s="243">
        <v>134.72144554011032</v>
      </c>
    </row>
    <row r="5685" spans="2:3" x14ac:dyDescent="0.45">
      <c r="B5685" s="244">
        <v>5622</v>
      </c>
      <c r="C5685" s="243">
        <v>118.78686492558322</v>
      </c>
    </row>
    <row r="5686" spans="2:3" x14ac:dyDescent="0.45">
      <c r="B5686" s="244">
        <v>5623</v>
      </c>
      <c r="C5686" s="243">
        <v>137.72090013729741</v>
      </c>
    </row>
    <row r="5687" spans="2:3" x14ac:dyDescent="0.45">
      <c r="B5687" s="244">
        <v>5624</v>
      </c>
      <c r="C5687" s="243">
        <v>149.45492155061777</v>
      </c>
    </row>
    <row r="5688" spans="2:3" x14ac:dyDescent="0.45">
      <c r="B5688" s="244">
        <v>5625</v>
      </c>
      <c r="C5688" s="243">
        <v>114.64114146250324</v>
      </c>
    </row>
    <row r="5689" spans="2:3" x14ac:dyDescent="0.45">
      <c r="B5689" s="244">
        <v>5626</v>
      </c>
      <c r="C5689" s="243">
        <v>79.755085055169872</v>
      </c>
    </row>
    <row r="5690" spans="2:3" x14ac:dyDescent="0.45">
      <c r="B5690" s="244">
        <v>5627</v>
      </c>
      <c r="C5690" s="243">
        <v>106.38128051327496</v>
      </c>
    </row>
    <row r="5691" spans="2:3" x14ac:dyDescent="0.45">
      <c r="B5691" s="244">
        <v>5628</v>
      </c>
      <c r="C5691" s="243">
        <v>73.517117749284694</v>
      </c>
    </row>
    <row r="5692" spans="2:3" x14ac:dyDescent="0.45">
      <c r="B5692" s="244">
        <v>5629</v>
      </c>
      <c r="C5692" s="243">
        <v>117.77926584811087</v>
      </c>
    </row>
    <row r="5693" spans="2:3" x14ac:dyDescent="0.45">
      <c r="B5693" s="244">
        <v>5630</v>
      </c>
      <c r="C5693" s="243">
        <v>115.62200687054758</v>
      </c>
    </row>
    <row r="5694" spans="2:3" x14ac:dyDescent="0.45">
      <c r="B5694" s="244">
        <v>5631</v>
      </c>
      <c r="C5694" s="243">
        <v>100.63096024254099</v>
      </c>
    </row>
    <row r="5695" spans="2:3" x14ac:dyDescent="0.45">
      <c r="B5695" s="244">
        <v>5632</v>
      </c>
      <c r="C5695" s="243">
        <v>128.78029746969497</v>
      </c>
    </row>
    <row r="5696" spans="2:3" x14ac:dyDescent="0.45">
      <c r="B5696" s="244">
        <v>5633</v>
      </c>
      <c r="C5696" s="243">
        <v>71.913800875973763</v>
      </c>
    </row>
    <row r="5697" spans="2:3" x14ac:dyDescent="0.45">
      <c r="B5697" s="244">
        <v>5634</v>
      </c>
      <c r="C5697" s="243">
        <v>101.31178928392274</v>
      </c>
    </row>
    <row r="5698" spans="2:3" x14ac:dyDescent="0.45">
      <c r="B5698" s="244">
        <v>5635</v>
      </c>
      <c r="C5698" s="243">
        <v>142.78415985104394</v>
      </c>
    </row>
    <row r="5699" spans="2:3" x14ac:dyDescent="0.45">
      <c r="B5699" s="244">
        <v>5636</v>
      </c>
      <c r="C5699" s="243">
        <v>159.02011582694823</v>
      </c>
    </row>
    <row r="5700" spans="2:3" x14ac:dyDescent="0.45">
      <c r="B5700" s="244">
        <v>5637</v>
      </c>
      <c r="C5700" s="243">
        <v>135.48429781918392</v>
      </c>
    </row>
    <row r="5701" spans="2:3" x14ac:dyDescent="0.45">
      <c r="B5701" s="244">
        <v>5638</v>
      </c>
      <c r="C5701" s="243">
        <v>135.69891801410796</v>
      </c>
    </row>
    <row r="5702" spans="2:3" x14ac:dyDescent="0.45">
      <c r="B5702" s="244">
        <v>5639</v>
      </c>
      <c r="C5702" s="243">
        <v>120.13783640346438</v>
      </c>
    </row>
    <row r="5703" spans="2:3" x14ac:dyDescent="0.45">
      <c r="B5703" s="244">
        <v>5640</v>
      </c>
      <c r="C5703" s="243">
        <v>102.01843858119641</v>
      </c>
    </row>
    <row r="5704" spans="2:3" x14ac:dyDescent="0.45">
      <c r="B5704" s="244">
        <v>5641</v>
      </c>
      <c r="C5704" s="243">
        <v>103.98796804529248</v>
      </c>
    </row>
    <row r="5705" spans="2:3" x14ac:dyDescent="0.45">
      <c r="B5705" s="244">
        <v>5642</v>
      </c>
      <c r="C5705" s="243">
        <v>121.94076749978247</v>
      </c>
    </row>
    <row r="5706" spans="2:3" x14ac:dyDescent="0.45">
      <c r="B5706" s="244">
        <v>5643</v>
      </c>
      <c r="C5706" s="243">
        <v>129.88396597284498</v>
      </c>
    </row>
    <row r="5707" spans="2:3" x14ac:dyDescent="0.45">
      <c r="B5707" s="244">
        <v>5644</v>
      </c>
      <c r="C5707" s="243">
        <v>89.760013361808234</v>
      </c>
    </row>
    <row r="5708" spans="2:3" x14ac:dyDescent="0.45">
      <c r="B5708" s="244">
        <v>5645</v>
      </c>
      <c r="C5708" s="243">
        <v>116.88173114494393</v>
      </c>
    </row>
    <row r="5709" spans="2:3" x14ac:dyDescent="0.45">
      <c r="B5709" s="244">
        <v>5646</v>
      </c>
      <c r="C5709" s="243">
        <v>104.76073452909925</v>
      </c>
    </row>
    <row r="5710" spans="2:3" x14ac:dyDescent="0.45">
      <c r="B5710" s="244">
        <v>5647</v>
      </c>
      <c r="C5710" s="243">
        <v>90.763149415153407</v>
      </c>
    </row>
    <row r="5711" spans="2:3" x14ac:dyDescent="0.45">
      <c r="B5711" s="244">
        <v>5648</v>
      </c>
      <c r="C5711" s="243">
        <v>127.36334741201821</v>
      </c>
    </row>
    <row r="5712" spans="2:3" x14ac:dyDescent="0.45">
      <c r="B5712" s="244">
        <v>5649</v>
      </c>
      <c r="C5712" s="243">
        <v>117.84251832030751</v>
      </c>
    </row>
    <row r="5713" spans="2:3" x14ac:dyDescent="0.45">
      <c r="B5713" s="244">
        <v>5650</v>
      </c>
      <c r="C5713" s="243">
        <v>151.50083290704765</v>
      </c>
    </row>
    <row r="5714" spans="2:3" x14ac:dyDescent="0.45">
      <c r="B5714" s="244">
        <v>5651</v>
      </c>
      <c r="C5714" s="243">
        <v>115.3068573032031</v>
      </c>
    </row>
    <row r="5715" spans="2:3" x14ac:dyDescent="0.45">
      <c r="B5715" s="244">
        <v>5652</v>
      </c>
      <c r="C5715" s="243">
        <v>68.286173692686759</v>
      </c>
    </row>
    <row r="5716" spans="2:3" x14ac:dyDescent="0.45">
      <c r="B5716" s="244">
        <v>5653</v>
      </c>
      <c r="C5716" s="243">
        <v>105.81693622181524</v>
      </c>
    </row>
    <row r="5717" spans="2:3" x14ac:dyDescent="0.45">
      <c r="B5717" s="244">
        <v>5654</v>
      </c>
      <c r="C5717" s="243">
        <v>97.923777810448499</v>
      </c>
    </row>
    <row r="5718" spans="2:3" x14ac:dyDescent="0.45">
      <c r="B5718" s="244">
        <v>5655</v>
      </c>
      <c r="C5718" s="243">
        <v>171.72854409284093</v>
      </c>
    </row>
    <row r="5719" spans="2:3" x14ac:dyDescent="0.45">
      <c r="B5719" s="244">
        <v>5656</v>
      </c>
      <c r="C5719" s="243">
        <v>137.42504405956018</v>
      </c>
    </row>
    <row r="5720" spans="2:3" x14ac:dyDescent="0.45">
      <c r="B5720" s="244">
        <v>5657</v>
      </c>
      <c r="C5720" s="243">
        <v>110.04312340434863</v>
      </c>
    </row>
    <row r="5721" spans="2:3" x14ac:dyDescent="0.45">
      <c r="B5721" s="244">
        <v>5658</v>
      </c>
      <c r="C5721" s="243">
        <v>113.12572734608651</v>
      </c>
    </row>
    <row r="5722" spans="2:3" x14ac:dyDescent="0.45">
      <c r="B5722" s="244">
        <v>5659</v>
      </c>
      <c r="C5722" s="243">
        <v>96.40646181827546</v>
      </c>
    </row>
    <row r="5723" spans="2:3" x14ac:dyDescent="0.45">
      <c r="B5723" s="244">
        <v>5660</v>
      </c>
      <c r="C5723" s="243">
        <v>119.00059967033869</v>
      </c>
    </row>
    <row r="5724" spans="2:3" x14ac:dyDescent="0.45">
      <c r="B5724" s="244">
        <v>5661</v>
      </c>
      <c r="C5724" s="243">
        <v>145.69870031009904</v>
      </c>
    </row>
    <row r="5725" spans="2:3" x14ac:dyDescent="0.45">
      <c r="B5725" s="244">
        <v>5662</v>
      </c>
      <c r="C5725" s="243">
        <v>94.380548804199009</v>
      </c>
    </row>
    <row r="5726" spans="2:3" x14ac:dyDescent="0.45">
      <c r="B5726" s="244">
        <v>5663</v>
      </c>
      <c r="C5726" s="243">
        <v>99.035089456400755</v>
      </c>
    </row>
    <row r="5727" spans="2:3" x14ac:dyDescent="0.45">
      <c r="B5727" s="244">
        <v>5664</v>
      </c>
      <c r="C5727" s="243">
        <v>146.6849131363964</v>
      </c>
    </row>
    <row r="5728" spans="2:3" x14ac:dyDescent="0.45">
      <c r="B5728" s="244">
        <v>5665</v>
      </c>
      <c r="C5728" s="243">
        <v>129.61042331448243</v>
      </c>
    </row>
    <row r="5729" spans="2:3" x14ac:dyDescent="0.45">
      <c r="B5729" s="244">
        <v>5666</v>
      </c>
      <c r="C5729" s="243">
        <v>135.77877687979267</v>
      </c>
    </row>
    <row r="5730" spans="2:3" x14ac:dyDescent="0.45">
      <c r="B5730" s="244">
        <v>5667</v>
      </c>
      <c r="C5730" s="243">
        <v>110.44916212909247</v>
      </c>
    </row>
    <row r="5731" spans="2:3" x14ac:dyDescent="0.45">
      <c r="B5731" s="244">
        <v>5668</v>
      </c>
      <c r="C5731" s="243">
        <v>84.531089623914866</v>
      </c>
    </row>
    <row r="5732" spans="2:3" x14ac:dyDescent="0.45">
      <c r="B5732" s="244">
        <v>5669</v>
      </c>
      <c r="C5732" s="243">
        <v>120.63883579317788</v>
      </c>
    </row>
    <row r="5733" spans="2:3" x14ac:dyDescent="0.45">
      <c r="B5733" s="244">
        <v>5670</v>
      </c>
      <c r="C5733" s="243">
        <v>131.14448752400244</v>
      </c>
    </row>
    <row r="5734" spans="2:3" x14ac:dyDescent="0.45">
      <c r="B5734" s="244">
        <v>5671</v>
      </c>
      <c r="C5734" s="243">
        <v>104.59953096874192</v>
      </c>
    </row>
    <row r="5735" spans="2:3" x14ac:dyDescent="0.45">
      <c r="B5735" s="244">
        <v>5672</v>
      </c>
      <c r="C5735" s="243">
        <v>111.7536191746978</v>
      </c>
    </row>
    <row r="5736" spans="2:3" x14ac:dyDescent="0.45">
      <c r="B5736" s="244">
        <v>5673</v>
      </c>
      <c r="C5736" s="243">
        <v>80.613977960953136</v>
      </c>
    </row>
    <row r="5737" spans="2:3" x14ac:dyDescent="0.45">
      <c r="B5737" s="244">
        <v>5674</v>
      </c>
      <c r="C5737" s="243">
        <v>90.151355287293001</v>
      </c>
    </row>
    <row r="5738" spans="2:3" x14ac:dyDescent="0.45">
      <c r="B5738" s="244">
        <v>5675</v>
      </c>
      <c r="C5738" s="243">
        <v>110.41831991401693</v>
      </c>
    </row>
    <row r="5739" spans="2:3" x14ac:dyDescent="0.45">
      <c r="B5739" s="244">
        <v>5676</v>
      </c>
      <c r="C5739" s="243">
        <v>96.081288882546943</v>
      </c>
    </row>
    <row r="5740" spans="2:3" x14ac:dyDescent="0.45">
      <c r="B5740" s="244">
        <v>5677</v>
      </c>
      <c r="C5740" s="243">
        <v>75.295277973200484</v>
      </c>
    </row>
    <row r="5741" spans="2:3" x14ac:dyDescent="0.45">
      <c r="B5741" s="244">
        <v>5678</v>
      </c>
      <c r="C5741" s="243">
        <v>132.34332669998562</v>
      </c>
    </row>
    <row r="5742" spans="2:3" x14ac:dyDescent="0.45">
      <c r="B5742" s="244">
        <v>5679</v>
      </c>
      <c r="C5742" s="243">
        <v>101.29552157719074</v>
      </c>
    </row>
    <row r="5743" spans="2:3" x14ac:dyDescent="0.45">
      <c r="B5743" s="244">
        <v>5680</v>
      </c>
      <c r="C5743" s="243">
        <v>118.1614604218578</v>
      </c>
    </row>
    <row r="5744" spans="2:3" x14ac:dyDescent="0.45">
      <c r="B5744" s="244">
        <v>5681</v>
      </c>
      <c r="C5744" s="243">
        <v>135.10061594351623</v>
      </c>
    </row>
    <row r="5745" spans="2:3" x14ac:dyDescent="0.45">
      <c r="B5745" s="244">
        <v>5682</v>
      </c>
      <c r="C5745" s="243">
        <v>114.54925064287868</v>
      </c>
    </row>
    <row r="5746" spans="2:3" x14ac:dyDescent="0.45">
      <c r="B5746" s="244">
        <v>5683</v>
      </c>
      <c r="C5746" s="243">
        <v>106.02168346102214</v>
      </c>
    </row>
    <row r="5747" spans="2:3" x14ac:dyDescent="0.45">
      <c r="B5747" s="244">
        <v>5684</v>
      </c>
      <c r="C5747" s="243">
        <v>109.60018081033843</v>
      </c>
    </row>
    <row r="5748" spans="2:3" x14ac:dyDescent="0.45">
      <c r="B5748" s="244">
        <v>5685</v>
      </c>
      <c r="C5748" s="243">
        <v>105.61083957787316</v>
      </c>
    </row>
    <row r="5749" spans="2:3" x14ac:dyDescent="0.45">
      <c r="B5749" s="244">
        <v>5686</v>
      </c>
      <c r="C5749" s="243">
        <v>157.99773271817884</v>
      </c>
    </row>
    <row r="5750" spans="2:3" x14ac:dyDescent="0.45">
      <c r="B5750" s="244">
        <v>5687</v>
      </c>
      <c r="C5750" s="243">
        <v>109.64841073494907</v>
      </c>
    </row>
    <row r="5751" spans="2:3" x14ac:dyDescent="0.45">
      <c r="B5751" s="244">
        <v>5688</v>
      </c>
      <c r="C5751" s="243">
        <v>72.206161735314581</v>
      </c>
    </row>
    <row r="5752" spans="2:3" x14ac:dyDescent="0.45">
      <c r="B5752" s="244">
        <v>5689</v>
      </c>
      <c r="C5752" s="243">
        <v>108.56140960732148</v>
      </c>
    </row>
    <row r="5753" spans="2:3" x14ac:dyDescent="0.45">
      <c r="B5753" s="244">
        <v>5690</v>
      </c>
      <c r="C5753" s="243">
        <v>110.76927125775143</v>
      </c>
    </row>
    <row r="5754" spans="2:3" x14ac:dyDescent="0.45">
      <c r="B5754" s="244">
        <v>5691</v>
      </c>
      <c r="C5754" s="243">
        <v>168.93795128436278</v>
      </c>
    </row>
    <row r="5755" spans="2:3" x14ac:dyDescent="0.45">
      <c r="B5755" s="244">
        <v>5692</v>
      </c>
      <c r="C5755" s="243">
        <v>107.0627163763357</v>
      </c>
    </row>
    <row r="5756" spans="2:3" x14ac:dyDescent="0.45">
      <c r="B5756" s="244">
        <v>5693</v>
      </c>
      <c r="C5756" s="243">
        <v>100.54453955838116</v>
      </c>
    </row>
    <row r="5757" spans="2:3" x14ac:dyDescent="0.45">
      <c r="B5757" s="244">
        <v>5694</v>
      </c>
      <c r="C5757" s="243">
        <v>131.55226203890868</v>
      </c>
    </row>
    <row r="5758" spans="2:3" x14ac:dyDescent="0.45">
      <c r="B5758" s="244">
        <v>5695</v>
      </c>
      <c r="C5758" s="243">
        <v>147.53636335469014</v>
      </c>
    </row>
    <row r="5759" spans="2:3" x14ac:dyDescent="0.45">
      <c r="B5759" s="244">
        <v>5696</v>
      </c>
      <c r="C5759" s="243">
        <v>141.71206155361989</v>
      </c>
    </row>
    <row r="5760" spans="2:3" x14ac:dyDescent="0.45">
      <c r="B5760" s="244">
        <v>5697</v>
      </c>
      <c r="C5760" s="243">
        <v>128.94881916216775</v>
      </c>
    </row>
    <row r="5761" spans="2:3" x14ac:dyDescent="0.45">
      <c r="B5761" s="244">
        <v>5698</v>
      </c>
      <c r="C5761" s="243">
        <v>144.9793533326928</v>
      </c>
    </row>
    <row r="5762" spans="2:3" x14ac:dyDescent="0.45">
      <c r="B5762" s="244">
        <v>5699</v>
      </c>
      <c r="C5762" s="243">
        <v>147.1051478694352</v>
      </c>
    </row>
    <row r="5763" spans="2:3" x14ac:dyDescent="0.45">
      <c r="B5763" s="244">
        <v>5700</v>
      </c>
      <c r="C5763" s="243">
        <v>122.75392509015312</v>
      </c>
    </row>
    <row r="5764" spans="2:3" x14ac:dyDescent="0.45">
      <c r="B5764" s="244">
        <v>5701</v>
      </c>
      <c r="C5764" s="243">
        <v>121.12118975185312</v>
      </c>
    </row>
    <row r="5765" spans="2:3" x14ac:dyDescent="0.45">
      <c r="B5765" s="244">
        <v>5702</v>
      </c>
      <c r="C5765" s="243">
        <v>44.47456397843311</v>
      </c>
    </row>
    <row r="5766" spans="2:3" x14ac:dyDescent="0.45">
      <c r="B5766" s="244">
        <v>5703</v>
      </c>
      <c r="C5766" s="243">
        <v>110.40801385753642</v>
      </c>
    </row>
    <row r="5767" spans="2:3" x14ac:dyDescent="0.45">
      <c r="B5767" s="244">
        <v>5704</v>
      </c>
      <c r="C5767" s="243">
        <v>157.41689998037864</v>
      </c>
    </row>
    <row r="5768" spans="2:3" x14ac:dyDescent="0.45">
      <c r="B5768" s="244">
        <v>5705</v>
      </c>
      <c r="C5768" s="243">
        <v>92.932488577120807</v>
      </c>
    </row>
    <row r="5769" spans="2:3" x14ac:dyDescent="0.45">
      <c r="B5769" s="244">
        <v>5706</v>
      </c>
      <c r="C5769" s="243">
        <v>112.67286907054564</v>
      </c>
    </row>
    <row r="5770" spans="2:3" x14ac:dyDescent="0.45">
      <c r="B5770" s="244">
        <v>5707</v>
      </c>
      <c r="C5770" s="243">
        <v>144.3805370995058</v>
      </c>
    </row>
    <row r="5771" spans="2:3" x14ac:dyDescent="0.45">
      <c r="B5771" s="244">
        <v>5708</v>
      </c>
      <c r="C5771" s="243">
        <v>159.07904184825622</v>
      </c>
    </row>
    <row r="5772" spans="2:3" x14ac:dyDescent="0.45">
      <c r="B5772" s="244">
        <v>5709</v>
      </c>
      <c r="C5772" s="243">
        <v>90.501149039986743</v>
      </c>
    </row>
    <row r="5773" spans="2:3" x14ac:dyDescent="0.45">
      <c r="B5773" s="244">
        <v>5710</v>
      </c>
      <c r="C5773" s="243">
        <v>155.75219502334426</v>
      </c>
    </row>
    <row r="5774" spans="2:3" x14ac:dyDescent="0.45">
      <c r="B5774" s="244">
        <v>5711</v>
      </c>
      <c r="C5774" s="243">
        <v>102.83050558531679</v>
      </c>
    </row>
    <row r="5775" spans="2:3" x14ac:dyDescent="0.45">
      <c r="B5775" s="244">
        <v>5712</v>
      </c>
      <c r="C5775" s="243">
        <v>135.40734248133725</v>
      </c>
    </row>
    <row r="5776" spans="2:3" x14ac:dyDescent="0.45">
      <c r="B5776" s="244">
        <v>5713</v>
      </c>
      <c r="C5776" s="243">
        <v>102.64835782078018</v>
      </c>
    </row>
    <row r="5777" spans="2:3" x14ac:dyDescent="0.45">
      <c r="B5777" s="244">
        <v>5714</v>
      </c>
      <c r="C5777" s="243">
        <v>146.01946568741852</v>
      </c>
    </row>
    <row r="5778" spans="2:3" x14ac:dyDescent="0.45">
      <c r="B5778" s="244">
        <v>5715</v>
      </c>
      <c r="C5778" s="243">
        <v>136.5224315769442</v>
      </c>
    </row>
    <row r="5779" spans="2:3" x14ac:dyDescent="0.45">
      <c r="B5779" s="244">
        <v>5716</v>
      </c>
      <c r="C5779" s="243">
        <v>104.04763765792822</v>
      </c>
    </row>
    <row r="5780" spans="2:3" x14ac:dyDescent="0.45">
      <c r="B5780" s="244">
        <v>5717</v>
      </c>
      <c r="C5780" s="243">
        <v>116.48195054480883</v>
      </c>
    </row>
    <row r="5781" spans="2:3" x14ac:dyDescent="0.45">
      <c r="B5781" s="244">
        <v>5718</v>
      </c>
      <c r="C5781" s="243">
        <v>135.7122927847366</v>
      </c>
    </row>
    <row r="5782" spans="2:3" x14ac:dyDescent="0.45">
      <c r="B5782" s="244">
        <v>5719</v>
      </c>
      <c r="C5782" s="243">
        <v>84.166158401870717</v>
      </c>
    </row>
    <row r="5783" spans="2:3" x14ac:dyDescent="0.45">
      <c r="B5783" s="244">
        <v>5720</v>
      </c>
      <c r="C5783" s="243">
        <v>115.11375123981587</v>
      </c>
    </row>
    <row r="5784" spans="2:3" x14ac:dyDescent="0.45">
      <c r="B5784" s="244">
        <v>5721</v>
      </c>
      <c r="C5784" s="243">
        <v>157.46973845866961</v>
      </c>
    </row>
    <row r="5785" spans="2:3" x14ac:dyDescent="0.45">
      <c r="B5785" s="244">
        <v>5722</v>
      </c>
      <c r="C5785" s="243">
        <v>120.22721396020508</v>
      </c>
    </row>
    <row r="5786" spans="2:3" x14ac:dyDescent="0.45">
      <c r="B5786" s="244">
        <v>5723</v>
      </c>
      <c r="C5786" s="243">
        <v>115.57235480335478</v>
      </c>
    </row>
    <row r="5787" spans="2:3" x14ac:dyDescent="0.45">
      <c r="B5787" s="244">
        <v>5724</v>
      </c>
      <c r="C5787" s="243">
        <v>171.61393562798514</v>
      </c>
    </row>
    <row r="5788" spans="2:3" x14ac:dyDescent="0.45">
      <c r="B5788" s="244">
        <v>5725</v>
      </c>
      <c r="C5788" s="243">
        <v>134.72019354637749</v>
      </c>
    </row>
    <row r="5789" spans="2:3" x14ac:dyDescent="0.45">
      <c r="B5789" s="244">
        <v>5726</v>
      </c>
      <c r="C5789" s="243">
        <v>107.30583384832242</v>
      </c>
    </row>
    <row r="5790" spans="2:3" x14ac:dyDescent="0.45">
      <c r="B5790" s="244">
        <v>5727</v>
      </c>
      <c r="C5790" s="243">
        <v>121.32127282049532</v>
      </c>
    </row>
    <row r="5791" spans="2:3" x14ac:dyDescent="0.45">
      <c r="B5791" s="244">
        <v>5728</v>
      </c>
      <c r="C5791" s="243">
        <v>154.62297941306647</v>
      </c>
    </row>
    <row r="5792" spans="2:3" x14ac:dyDescent="0.45">
      <c r="B5792" s="244">
        <v>5729</v>
      </c>
      <c r="C5792" s="243">
        <v>141.14924920430167</v>
      </c>
    </row>
    <row r="5793" spans="2:3" x14ac:dyDescent="0.45">
      <c r="B5793" s="244">
        <v>5730</v>
      </c>
      <c r="C5793" s="243">
        <v>128.4507986525947</v>
      </c>
    </row>
    <row r="5794" spans="2:3" x14ac:dyDescent="0.45">
      <c r="B5794" s="244">
        <v>5731</v>
      </c>
      <c r="C5794" s="243">
        <v>132.29791943016681</v>
      </c>
    </row>
    <row r="5795" spans="2:3" x14ac:dyDescent="0.45">
      <c r="B5795" s="244">
        <v>5732</v>
      </c>
      <c r="C5795" s="243">
        <v>128.55842845522014</v>
      </c>
    </row>
    <row r="5796" spans="2:3" x14ac:dyDescent="0.45">
      <c r="B5796" s="244">
        <v>5733</v>
      </c>
      <c r="C5796" s="243">
        <v>112.80724460077339</v>
      </c>
    </row>
    <row r="5797" spans="2:3" x14ac:dyDescent="0.45">
      <c r="B5797" s="244">
        <v>5734</v>
      </c>
      <c r="C5797" s="243">
        <v>127.02343912935899</v>
      </c>
    </row>
    <row r="5798" spans="2:3" x14ac:dyDescent="0.45">
      <c r="B5798" s="244">
        <v>5735</v>
      </c>
      <c r="C5798" s="243">
        <v>128.97337484236201</v>
      </c>
    </row>
    <row r="5799" spans="2:3" x14ac:dyDescent="0.45">
      <c r="B5799" s="244">
        <v>5736</v>
      </c>
      <c r="C5799" s="243">
        <v>166.54031867489374</v>
      </c>
    </row>
    <row r="5800" spans="2:3" x14ac:dyDescent="0.45">
      <c r="B5800" s="244">
        <v>5737</v>
      </c>
      <c r="C5800" s="243">
        <v>97.011456905670329</v>
      </c>
    </row>
    <row r="5801" spans="2:3" x14ac:dyDescent="0.45">
      <c r="B5801" s="244">
        <v>5738</v>
      </c>
      <c r="C5801" s="243">
        <v>113.61744971213244</v>
      </c>
    </row>
    <row r="5802" spans="2:3" x14ac:dyDescent="0.45">
      <c r="B5802" s="244">
        <v>5739</v>
      </c>
      <c r="C5802" s="243">
        <v>88.435716842074044</v>
      </c>
    </row>
    <row r="5803" spans="2:3" x14ac:dyDescent="0.45">
      <c r="B5803" s="244">
        <v>5740</v>
      </c>
      <c r="C5803" s="243">
        <v>138.22211951461475</v>
      </c>
    </row>
    <row r="5804" spans="2:3" x14ac:dyDescent="0.45">
      <c r="B5804" s="244">
        <v>5741</v>
      </c>
      <c r="C5804" s="243">
        <v>149.20665487797675</v>
      </c>
    </row>
    <row r="5805" spans="2:3" x14ac:dyDescent="0.45">
      <c r="B5805" s="244">
        <v>5742</v>
      </c>
      <c r="C5805" s="243">
        <v>94.722155256981551</v>
      </c>
    </row>
    <row r="5806" spans="2:3" x14ac:dyDescent="0.45">
      <c r="B5806" s="244">
        <v>5743</v>
      </c>
      <c r="C5806" s="243">
        <v>140.1914079796361</v>
      </c>
    </row>
    <row r="5807" spans="2:3" x14ac:dyDescent="0.45">
      <c r="B5807" s="244">
        <v>5744</v>
      </c>
      <c r="C5807" s="243">
        <v>97.338857264917777</v>
      </c>
    </row>
    <row r="5808" spans="2:3" x14ac:dyDescent="0.45">
      <c r="B5808" s="244">
        <v>5745</v>
      </c>
      <c r="C5808" s="243">
        <v>167.66880104664676</v>
      </c>
    </row>
    <row r="5809" spans="2:3" x14ac:dyDescent="0.45">
      <c r="B5809" s="244">
        <v>5746</v>
      </c>
      <c r="C5809" s="243">
        <v>123.70165945312552</v>
      </c>
    </row>
    <row r="5810" spans="2:3" x14ac:dyDescent="0.45">
      <c r="B5810" s="244">
        <v>5747</v>
      </c>
      <c r="C5810" s="243">
        <v>111.28073657488306</v>
      </c>
    </row>
    <row r="5811" spans="2:3" x14ac:dyDescent="0.45">
      <c r="B5811" s="244">
        <v>5748</v>
      </c>
      <c r="C5811" s="243">
        <v>116.53265343271651</v>
      </c>
    </row>
    <row r="5812" spans="2:3" x14ac:dyDescent="0.45">
      <c r="B5812" s="244">
        <v>5749</v>
      </c>
      <c r="C5812" s="243">
        <v>110.62554754811623</v>
      </c>
    </row>
    <row r="5813" spans="2:3" x14ac:dyDescent="0.45">
      <c r="B5813" s="244">
        <v>5750</v>
      </c>
      <c r="C5813" s="243">
        <v>93.070071128825958</v>
      </c>
    </row>
    <row r="5814" spans="2:3" x14ac:dyDescent="0.45">
      <c r="B5814" s="244">
        <v>5751</v>
      </c>
      <c r="C5814" s="243">
        <v>43.991585955394839</v>
      </c>
    </row>
    <row r="5815" spans="2:3" x14ac:dyDescent="0.45">
      <c r="B5815" s="244">
        <v>5752</v>
      </c>
      <c r="C5815" s="243">
        <v>134.2579252768866</v>
      </c>
    </row>
    <row r="5816" spans="2:3" x14ac:dyDescent="0.45">
      <c r="B5816" s="244">
        <v>5753</v>
      </c>
      <c r="C5816" s="243">
        <v>85.251231408179876</v>
      </c>
    </row>
    <row r="5817" spans="2:3" x14ac:dyDescent="0.45">
      <c r="B5817" s="244">
        <v>5754</v>
      </c>
      <c r="C5817" s="243">
        <v>90.883869117085766</v>
      </c>
    </row>
    <row r="5818" spans="2:3" x14ac:dyDescent="0.45">
      <c r="B5818" s="244">
        <v>5755</v>
      </c>
      <c r="C5818" s="243">
        <v>83.861348570783179</v>
      </c>
    </row>
    <row r="5819" spans="2:3" x14ac:dyDescent="0.45">
      <c r="B5819" s="244">
        <v>5756</v>
      </c>
      <c r="C5819" s="243">
        <v>134.36924445067299</v>
      </c>
    </row>
    <row r="5820" spans="2:3" x14ac:dyDescent="0.45">
      <c r="B5820" s="244">
        <v>5757</v>
      </c>
      <c r="C5820" s="243">
        <v>129.15654496920695</v>
      </c>
    </row>
    <row r="5821" spans="2:3" x14ac:dyDescent="0.45">
      <c r="B5821" s="244">
        <v>5758</v>
      </c>
      <c r="C5821" s="243">
        <v>113.93357518794791</v>
      </c>
    </row>
    <row r="5822" spans="2:3" x14ac:dyDescent="0.45">
      <c r="B5822" s="244">
        <v>5759</v>
      </c>
      <c r="C5822" s="243">
        <v>102.39608788254456</v>
      </c>
    </row>
    <row r="5823" spans="2:3" x14ac:dyDescent="0.45">
      <c r="B5823" s="244">
        <v>5760</v>
      </c>
      <c r="C5823" s="243">
        <v>162.96370144684539</v>
      </c>
    </row>
    <row r="5824" spans="2:3" x14ac:dyDescent="0.45">
      <c r="B5824" s="244">
        <v>5761</v>
      </c>
      <c r="C5824" s="243">
        <v>96.585799250117105</v>
      </c>
    </row>
    <row r="5825" spans="2:3" x14ac:dyDescent="0.45">
      <c r="B5825" s="244">
        <v>5762</v>
      </c>
      <c r="C5825" s="243">
        <v>151.10038035410616</v>
      </c>
    </row>
    <row r="5826" spans="2:3" x14ac:dyDescent="0.45">
      <c r="B5826" s="244">
        <v>5763</v>
      </c>
      <c r="C5826" s="243">
        <v>131.46086619430221</v>
      </c>
    </row>
    <row r="5827" spans="2:3" x14ac:dyDescent="0.45">
      <c r="B5827" s="244">
        <v>5764</v>
      </c>
      <c r="C5827" s="243">
        <v>142.0315399557926</v>
      </c>
    </row>
    <row r="5828" spans="2:3" x14ac:dyDescent="0.45">
      <c r="B5828" s="244">
        <v>5765</v>
      </c>
      <c r="C5828" s="243">
        <v>151.62406961053384</v>
      </c>
    </row>
    <row r="5829" spans="2:3" x14ac:dyDescent="0.45">
      <c r="B5829" s="244">
        <v>5766</v>
      </c>
      <c r="C5829" s="243">
        <v>149.27533186081169</v>
      </c>
    </row>
    <row r="5830" spans="2:3" x14ac:dyDescent="0.45">
      <c r="B5830" s="244">
        <v>5767</v>
      </c>
      <c r="C5830" s="243">
        <v>122.3023898935145</v>
      </c>
    </row>
    <row r="5831" spans="2:3" x14ac:dyDescent="0.45">
      <c r="B5831" s="244">
        <v>5768</v>
      </c>
      <c r="C5831" s="243">
        <v>135.98122728365831</v>
      </c>
    </row>
    <row r="5832" spans="2:3" x14ac:dyDescent="0.45">
      <c r="B5832" s="244">
        <v>5769</v>
      </c>
      <c r="C5832" s="243">
        <v>132.22531125943692</v>
      </c>
    </row>
    <row r="5833" spans="2:3" x14ac:dyDescent="0.45">
      <c r="B5833" s="244">
        <v>5770</v>
      </c>
      <c r="C5833" s="243">
        <v>98.085382458752846</v>
      </c>
    </row>
    <row r="5834" spans="2:3" x14ac:dyDescent="0.45">
      <c r="B5834" s="244">
        <v>5771</v>
      </c>
      <c r="C5834" s="243">
        <v>151.99158625930792</v>
      </c>
    </row>
    <row r="5835" spans="2:3" x14ac:dyDescent="0.45">
      <c r="B5835" s="244">
        <v>5772</v>
      </c>
      <c r="C5835" s="243">
        <v>134.8160665812681</v>
      </c>
    </row>
    <row r="5836" spans="2:3" x14ac:dyDescent="0.45">
      <c r="B5836" s="244">
        <v>5773</v>
      </c>
      <c r="C5836" s="243">
        <v>114.36084825111995</v>
      </c>
    </row>
    <row r="5837" spans="2:3" x14ac:dyDescent="0.45">
      <c r="B5837" s="244">
        <v>5774</v>
      </c>
      <c r="C5837" s="243">
        <v>91.282489603612163</v>
      </c>
    </row>
    <row r="5838" spans="2:3" x14ac:dyDescent="0.45">
      <c r="B5838" s="244">
        <v>5775</v>
      </c>
      <c r="C5838" s="243">
        <v>97.219999953664399</v>
      </c>
    </row>
    <row r="5839" spans="2:3" x14ac:dyDescent="0.45">
      <c r="B5839" s="244">
        <v>5776</v>
      </c>
      <c r="C5839" s="243">
        <v>110.34427154667686</v>
      </c>
    </row>
    <row r="5840" spans="2:3" x14ac:dyDescent="0.45">
      <c r="B5840" s="244">
        <v>5777</v>
      </c>
      <c r="C5840" s="243">
        <v>126.52700021290136</v>
      </c>
    </row>
    <row r="5841" spans="2:3" x14ac:dyDescent="0.45">
      <c r="B5841" s="244">
        <v>5778</v>
      </c>
      <c r="C5841" s="243">
        <v>109.6907287991815</v>
      </c>
    </row>
    <row r="5842" spans="2:3" x14ac:dyDescent="0.45">
      <c r="B5842" s="244">
        <v>5779</v>
      </c>
      <c r="C5842" s="243">
        <v>88.770881488045092</v>
      </c>
    </row>
    <row r="5843" spans="2:3" x14ac:dyDescent="0.45">
      <c r="B5843" s="244">
        <v>5780</v>
      </c>
      <c r="C5843" s="243">
        <v>43.744356289985404</v>
      </c>
    </row>
    <row r="5844" spans="2:3" x14ac:dyDescent="0.45">
      <c r="B5844" s="244">
        <v>5781</v>
      </c>
      <c r="C5844" s="243">
        <v>114.93299403854607</v>
      </c>
    </row>
    <row r="5845" spans="2:3" x14ac:dyDescent="0.45">
      <c r="B5845" s="244">
        <v>5782</v>
      </c>
      <c r="C5845" s="243">
        <v>111.25129991970113</v>
      </c>
    </row>
    <row r="5846" spans="2:3" x14ac:dyDescent="0.45">
      <c r="B5846" s="244">
        <v>5783</v>
      </c>
      <c r="C5846" s="243">
        <v>149.66111293621654</v>
      </c>
    </row>
    <row r="5847" spans="2:3" x14ac:dyDescent="0.45">
      <c r="B5847" s="244">
        <v>5784</v>
      </c>
      <c r="C5847" s="243">
        <v>124.69233926092853</v>
      </c>
    </row>
    <row r="5848" spans="2:3" x14ac:dyDescent="0.45">
      <c r="B5848" s="244">
        <v>5785</v>
      </c>
      <c r="C5848" s="243">
        <v>73.664360041849022</v>
      </c>
    </row>
    <row r="5849" spans="2:3" x14ac:dyDescent="0.45">
      <c r="B5849" s="244">
        <v>5786</v>
      </c>
      <c r="C5849" s="243">
        <v>110.19741232460949</v>
      </c>
    </row>
    <row r="5850" spans="2:3" x14ac:dyDescent="0.45">
      <c r="B5850" s="244">
        <v>5787</v>
      </c>
      <c r="C5850" s="243">
        <v>131.07545973960879</v>
      </c>
    </row>
    <row r="5851" spans="2:3" x14ac:dyDescent="0.45">
      <c r="B5851" s="244">
        <v>5788</v>
      </c>
      <c r="C5851" s="243">
        <v>160.41989240966038</v>
      </c>
    </row>
    <row r="5852" spans="2:3" x14ac:dyDescent="0.45">
      <c r="B5852" s="244">
        <v>5789</v>
      </c>
      <c r="C5852" s="243">
        <v>100.65717889863146</v>
      </c>
    </row>
    <row r="5853" spans="2:3" x14ac:dyDescent="0.45">
      <c r="B5853" s="244">
        <v>5790</v>
      </c>
      <c r="C5853" s="243">
        <v>150.20069410429241</v>
      </c>
    </row>
    <row r="5854" spans="2:3" x14ac:dyDescent="0.45">
      <c r="B5854" s="244">
        <v>5791</v>
      </c>
      <c r="C5854" s="243">
        <v>131.54410869996025</v>
      </c>
    </row>
    <row r="5855" spans="2:3" x14ac:dyDescent="0.45">
      <c r="B5855" s="244">
        <v>5792</v>
      </c>
      <c r="C5855" s="243">
        <v>115.00778286990374</v>
      </c>
    </row>
    <row r="5856" spans="2:3" x14ac:dyDescent="0.45">
      <c r="B5856" s="244">
        <v>5793</v>
      </c>
      <c r="C5856" s="243">
        <v>73.000941658605953</v>
      </c>
    </row>
    <row r="5857" spans="2:3" x14ac:dyDescent="0.45">
      <c r="B5857" s="244">
        <v>5794</v>
      </c>
      <c r="C5857" s="243">
        <v>109.45671159759178</v>
      </c>
    </row>
    <row r="5858" spans="2:3" x14ac:dyDescent="0.45">
      <c r="B5858" s="244">
        <v>5795</v>
      </c>
      <c r="C5858" s="243">
        <v>101.93076929434403</v>
      </c>
    </row>
    <row r="5859" spans="2:3" x14ac:dyDescent="0.45">
      <c r="B5859" s="244">
        <v>5796</v>
      </c>
      <c r="C5859" s="243">
        <v>150.43099096509957</v>
      </c>
    </row>
    <row r="5860" spans="2:3" x14ac:dyDescent="0.45">
      <c r="B5860" s="244">
        <v>5797</v>
      </c>
      <c r="C5860" s="243">
        <v>104.3745797911297</v>
      </c>
    </row>
    <row r="5861" spans="2:3" x14ac:dyDescent="0.45">
      <c r="B5861" s="244">
        <v>5798</v>
      </c>
      <c r="C5861" s="243">
        <v>112.18963127734862</v>
      </c>
    </row>
    <row r="5862" spans="2:3" x14ac:dyDescent="0.45">
      <c r="B5862" s="244">
        <v>5799</v>
      </c>
      <c r="C5862" s="243">
        <v>110.20579986420877</v>
      </c>
    </row>
    <row r="5863" spans="2:3" x14ac:dyDescent="0.45">
      <c r="B5863" s="244">
        <v>5800</v>
      </c>
      <c r="C5863" s="243">
        <v>96.96831566137719</v>
      </c>
    </row>
    <row r="5864" spans="2:3" x14ac:dyDescent="0.45">
      <c r="B5864" s="244">
        <v>5801</v>
      </c>
      <c r="C5864" s="243">
        <v>130.36530188340805</v>
      </c>
    </row>
    <row r="5865" spans="2:3" x14ac:dyDescent="0.45">
      <c r="B5865" s="244">
        <v>5802</v>
      </c>
      <c r="C5865" s="243">
        <v>134.89291783292026</v>
      </c>
    </row>
    <row r="5866" spans="2:3" x14ac:dyDescent="0.45">
      <c r="B5866" s="244">
        <v>5803</v>
      </c>
      <c r="C5866" s="243">
        <v>122.09873991091517</v>
      </c>
    </row>
    <row r="5867" spans="2:3" x14ac:dyDescent="0.45">
      <c r="B5867" s="244">
        <v>5804</v>
      </c>
      <c r="C5867" s="243">
        <v>92.5570395547864</v>
      </c>
    </row>
    <row r="5868" spans="2:3" x14ac:dyDescent="0.45">
      <c r="B5868" s="244">
        <v>5805</v>
      </c>
      <c r="C5868" s="243">
        <v>125.87546085815724</v>
      </c>
    </row>
    <row r="5869" spans="2:3" x14ac:dyDescent="0.45">
      <c r="B5869" s="244">
        <v>5806</v>
      </c>
      <c r="C5869" s="243">
        <v>112.84952063411333</v>
      </c>
    </row>
    <row r="5870" spans="2:3" x14ac:dyDescent="0.45">
      <c r="B5870" s="244">
        <v>5807</v>
      </c>
      <c r="C5870" s="243">
        <v>141.61272677349803</v>
      </c>
    </row>
    <row r="5871" spans="2:3" x14ac:dyDescent="0.45">
      <c r="B5871" s="244">
        <v>5808</v>
      </c>
      <c r="C5871" s="243">
        <v>138.82888427271448</v>
      </c>
    </row>
    <row r="5872" spans="2:3" x14ac:dyDescent="0.45">
      <c r="B5872" s="244">
        <v>5809</v>
      </c>
      <c r="C5872" s="243">
        <v>94.973199946465144</v>
      </c>
    </row>
    <row r="5873" spans="2:3" x14ac:dyDescent="0.45">
      <c r="B5873" s="244">
        <v>5810</v>
      </c>
      <c r="C5873" s="243">
        <v>75.441126455148492</v>
      </c>
    </row>
    <row r="5874" spans="2:3" x14ac:dyDescent="0.45">
      <c r="B5874" s="244">
        <v>5811</v>
      </c>
      <c r="C5874" s="243">
        <v>160.35384238085476</v>
      </c>
    </row>
    <row r="5875" spans="2:3" x14ac:dyDescent="0.45">
      <c r="B5875" s="244">
        <v>5812</v>
      </c>
      <c r="C5875" s="243">
        <v>124.05963043775616</v>
      </c>
    </row>
    <row r="5876" spans="2:3" x14ac:dyDescent="0.45">
      <c r="B5876" s="244">
        <v>5813</v>
      </c>
      <c r="C5876" s="243">
        <v>118.2741447987152</v>
      </c>
    </row>
    <row r="5877" spans="2:3" x14ac:dyDescent="0.45">
      <c r="B5877" s="244">
        <v>5814</v>
      </c>
      <c r="C5877" s="243">
        <v>100.35633869131473</v>
      </c>
    </row>
    <row r="5878" spans="2:3" x14ac:dyDescent="0.45">
      <c r="B5878" s="244">
        <v>5815</v>
      </c>
      <c r="C5878" s="243">
        <v>81.277464809277063</v>
      </c>
    </row>
    <row r="5879" spans="2:3" x14ac:dyDescent="0.45">
      <c r="B5879" s="244">
        <v>5816</v>
      </c>
      <c r="C5879" s="243">
        <v>150.7890934680546</v>
      </c>
    </row>
    <row r="5880" spans="2:3" x14ac:dyDescent="0.45">
      <c r="B5880" s="244">
        <v>5817</v>
      </c>
      <c r="C5880" s="243">
        <v>68.156812349964696</v>
      </c>
    </row>
    <row r="5881" spans="2:3" x14ac:dyDescent="0.45">
      <c r="B5881" s="244">
        <v>5818</v>
      </c>
      <c r="C5881" s="243">
        <v>148.35534196007103</v>
      </c>
    </row>
    <row r="5882" spans="2:3" x14ac:dyDescent="0.45">
      <c r="B5882" s="244">
        <v>5819</v>
      </c>
      <c r="C5882" s="243">
        <v>72.444395491636584</v>
      </c>
    </row>
    <row r="5883" spans="2:3" x14ac:dyDescent="0.45">
      <c r="B5883" s="244">
        <v>5820</v>
      </c>
      <c r="C5883" s="243">
        <v>116.1022315257992</v>
      </c>
    </row>
    <row r="5884" spans="2:3" x14ac:dyDescent="0.45">
      <c r="B5884" s="244">
        <v>5821</v>
      </c>
      <c r="C5884" s="243">
        <v>87.443882565034642</v>
      </c>
    </row>
    <row r="5885" spans="2:3" x14ac:dyDescent="0.45">
      <c r="B5885" s="244">
        <v>5822</v>
      </c>
      <c r="C5885" s="243">
        <v>119.56978359665378</v>
      </c>
    </row>
    <row r="5886" spans="2:3" x14ac:dyDescent="0.45">
      <c r="B5886" s="244">
        <v>5823</v>
      </c>
      <c r="C5886" s="243">
        <v>141.58903137333277</v>
      </c>
    </row>
    <row r="5887" spans="2:3" x14ac:dyDescent="0.45">
      <c r="B5887" s="244">
        <v>5824</v>
      </c>
      <c r="C5887" s="243">
        <v>157.99183095356847</v>
      </c>
    </row>
    <row r="5888" spans="2:3" x14ac:dyDescent="0.45">
      <c r="B5888" s="244">
        <v>5825</v>
      </c>
      <c r="C5888" s="243">
        <v>123.64327588941396</v>
      </c>
    </row>
    <row r="5889" spans="2:3" x14ac:dyDescent="0.45">
      <c r="B5889" s="244">
        <v>5826</v>
      </c>
      <c r="C5889" s="243">
        <v>94.824215975773598</v>
      </c>
    </row>
    <row r="5890" spans="2:3" x14ac:dyDescent="0.45">
      <c r="B5890" s="244">
        <v>5827</v>
      </c>
      <c r="C5890" s="243">
        <v>168.19254852264592</v>
      </c>
    </row>
    <row r="5891" spans="2:3" x14ac:dyDescent="0.45">
      <c r="B5891" s="244">
        <v>5828</v>
      </c>
      <c r="C5891" s="243">
        <v>100.26714040443717</v>
      </c>
    </row>
    <row r="5892" spans="2:3" x14ac:dyDescent="0.45">
      <c r="B5892" s="244">
        <v>5829</v>
      </c>
      <c r="C5892" s="243">
        <v>121.25450258227535</v>
      </c>
    </row>
    <row r="5893" spans="2:3" x14ac:dyDescent="0.45">
      <c r="B5893" s="244">
        <v>5830</v>
      </c>
      <c r="C5893" s="243">
        <v>85.516889307401826</v>
      </c>
    </row>
    <row r="5894" spans="2:3" x14ac:dyDescent="0.45">
      <c r="B5894" s="244">
        <v>5831</v>
      </c>
      <c r="C5894" s="243">
        <v>93.22679927337137</v>
      </c>
    </row>
    <row r="5895" spans="2:3" x14ac:dyDescent="0.45">
      <c r="B5895" s="244">
        <v>5832</v>
      </c>
      <c r="C5895" s="243">
        <v>168.25201270643436</v>
      </c>
    </row>
    <row r="5896" spans="2:3" x14ac:dyDescent="0.45">
      <c r="B5896" s="244">
        <v>5833</v>
      </c>
      <c r="C5896" s="243">
        <v>99.00402863630471</v>
      </c>
    </row>
    <row r="5897" spans="2:3" x14ac:dyDescent="0.45">
      <c r="B5897" s="244">
        <v>5834</v>
      </c>
      <c r="C5897" s="243">
        <v>116.19897048714681</v>
      </c>
    </row>
    <row r="5898" spans="2:3" x14ac:dyDescent="0.45">
      <c r="B5898" s="244">
        <v>5835</v>
      </c>
      <c r="C5898" s="243">
        <v>98.606775749129625</v>
      </c>
    </row>
    <row r="5899" spans="2:3" x14ac:dyDescent="0.45">
      <c r="B5899" s="244">
        <v>5836</v>
      </c>
      <c r="C5899" s="243">
        <v>127.36445950835412</v>
      </c>
    </row>
    <row r="5900" spans="2:3" x14ac:dyDescent="0.45">
      <c r="B5900" s="244">
        <v>5837</v>
      </c>
      <c r="C5900" s="243">
        <v>155.32242843905141</v>
      </c>
    </row>
    <row r="5901" spans="2:3" x14ac:dyDescent="0.45">
      <c r="B5901" s="244">
        <v>5838</v>
      </c>
      <c r="C5901" s="243">
        <v>139.54691730858963</v>
      </c>
    </row>
    <row r="5902" spans="2:3" x14ac:dyDescent="0.45">
      <c r="B5902" s="244">
        <v>5839</v>
      </c>
      <c r="C5902" s="243">
        <v>151.4327926567224</v>
      </c>
    </row>
    <row r="5903" spans="2:3" x14ac:dyDescent="0.45">
      <c r="B5903" s="244">
        <v>5840</v>
      </c>
      <c r="C5903" s="243">
        <v>125.01784497214248</v>
      </c>
    </row>
    <row r="5904" spans="2:3" x14ac:dyDescent="0.45">
      <c r="B5904" s="244">
        <v>5841</v>
      </c>
      <c r="C5904" s="243">
        <v>89.906633492446304</v>
      </c>
    </row>
    <row r="5905" spans="2:3" x14ac:dyDescent="0.45">
      <c r="B5905" s="244">
        <v>5842</v>
      </c>
      <c r="C5905" s="243">
        <v>145.39289950419476</v>
      </c>
    </row>
    <row r="5906" spans="2:3" x14ac:dyDescent="0.45">
      <c r="B5906" s="244">
        <v>5843</v>
      </c>
      <c r="C5906" s="243">
        <v>157.98955180125239</v>
      </c>
    </row>
    <row r="5907" spans="2:3" x14ac:dyDescent="0.45">
      <c r="B5907" s="244">
        <v>5844</v>
      </c>
      <c r="C5907" s="243">
        <v>115.33655388595982</v>
      </c>
    </row>
    <row r="5908" spans="2:3" x14ac:dyDescent="0.45">
      <c r="B5908" s="244">
        <v>5845</v>
      </c>
      <c r="C5908" s="243">
        <v>109.42739522944132</v>
      </c>
    </row>
    <row r="5909" spans="2:3" x14ac:dyDescent="0.45">
      <c r="B5909" s="244">
        <v>5846</v>
      </c>
      <c r="C5909" s="243">
        <v>123.30472425386559</v>
      </c>
    </row>
    <row r="5910" spans="2:3" x14ac:dyDescent="0.45">
      <c r="B5910" s="244">
        <v>5847</v>
      </c>
      <c r="C5910" s="243">
        <v>140.30460814039563</v>
      </c>
    </row>
    <row r="5911" spans="2:3" x14ac:dyDescent="0.45">
      <c r="B5911" s="244">
        <v>5848</v>
      </c>
      <c r="C5911" s="243">
        <v>131.34439275115528</v>
      </c>
    </row>
    <row r="5912" spans="2:3" x14ac:dyDescent="0.45">
      <c r="B5912" s="244">
        <v>5849</v>
      </c>
      <c r="C5912" s="243">
        <v>125.31120563197248</v>
      </c>
    </row>
    <row r="5913" spans="2:3" x14ac:dyDescent="0.45">
      <c r="B5913" s="244">
        <v>5850</v>
      </c>
      <c r="C5913" s="243">
        <v>129.87014266626889</v>
      </c>
    </row>
    <row r="5914" spans="2:3" x14ac:dyDescent="0.45">
      <c r="B5914" s="244">
        <v>5851</v>
      </c>
      <c r="C5914" s="243">
        <v>99.393615499236105</v>
      </c>
    </row>
    <row r="5915" spans="2:3" x14ac:dyDescent="0.45">
      <c r="B5915" s="244">
        <v>5852</v>
      </c>
      <c r="C5915" s="243">
        <v>148.96249314020099</v>
      </c>
    </row>
    <row r="5916" spans="2:3" x14ac:dyDescent="0.45">
      <c r="B5916" s="244">
        <v>5853</v>
      </c>
      <c r="C5916" s="243">
        <v>130.41061061319147</v>
      </c>
    </row>
    <row r="5917" spans="2:3" x14ac:dyDescent="0.45">
      <c r="B5917" s="244">
        <v>5854</v>
      </c>
      <c r="C5917" s="243">
        <v>111.92981352120943</v>
      </c>
    </row>
    <row r="5918" spans="2:3" x14ac:dyDescent="0.45">
      <c r="B5918" s="244">
        <v>5855</v>
      </c>
      <c r="C5918" s="243">
        <v>106.99775996652227</v>
      </c>
    </row>
    <row r="5919" spans="2:3" x14ac:dyDescent="0.45">
      <c r="B5919" s="244">
        <v>5856</v>
      </c>
      <c r="C5919" s="243">
        <v>109.02866596547732</v>
      </c>
    </row>
    <row r="5920" spans="2:3" x14ac:dyDescent="0.45">
      <c r="B5920" s="244">
        <v>5857</v>
      </c>
      <c r="C5920" s="243">
        <v>125.90895353832948</v>
      </c>
    </row>
    <row r="5921" spans="2:3" x14ac:dyDescent="0.45">
      <c r="B5921" s="244">
        <v>5858</v>
      </c>
      <c r="C5921" s="243">
        <v>116.06906280368057</v>
      </c>
    </row>
    <row r="5922" spans="2:3" x14ac:dyDescent="0.45">
      <c r="B5922" s="244">
        <v>5859</v>
      </c>
      <c r="C5922" s="243">
        <v>99.666137036531325</v>
      </c>
    </row>
    <row r="5923" spans="2:3" x14ac:dyDescent="0.45">
      <c r="B5923" s="244">
        <v>5860</v>
      </c>
      <c r="C5923" s="243">
        <v>87.487259067982961</v>
      </c>
    </row>
    <row r="5924" spans="2:3" x14ac:dyDescent="0.45">
      <c r="B5924" s="244">
        <v>5861</v>
      </c>
      <c r="C5924" s="243">
        <v>133.89456615793142</v>
      </c>
    </row>
    <row r="5925" spans="2:3" x14ac:dyDescent="0.45">
      <c r="B5925" s="244">
        <v>5862</v>
      </c>
      <c r="C5925" s="243">
        <v>117.73318854739335</v>
      </c>
    </row>
    <row r="5926" spans="2:3" x14ac:dyDescent="0.45">
      <c r="B5926" s="244">
        <v>5863</v>
      </c>
      <c r="C5926" s="243">
        <v>122.18228615783283</v>
      </c>
    </row>
    <row r="5927" spans="2:3" x14ac:dyDescent="0.45">
      <c r="B5927" s="244">
        <v>5864</v>
      </c>
      <c r="C5927" s="243">
        <v>102.39266219164965</v>
      </c>
    </row>
    <row r="5928" spans="2:3" x14ac:dyDescent="0.45">
      <c r="B5928" s="244">
        <v>5865</v>
      </c>
      <c r="C5928" s="243">
        <v>113.50160051928356</v>
      </c>
    </row>
    <row r="5929" spans="2:3" x14ac:dyDescent="0.45">
      <c r="B5929" s="244">
        <v>5866</v>
      </c>
      <c r="C5929" s="243">
        <v>142.42453763922896</v>
      </c>
    </row>
    <row r="5930" spans="2:3" x14ac:dyDescent="0.45">
      <c r="B5930" s="244">
        <v>5867</v>
      </c>
      <c r="C5930" s="243">
        <v>161.01327747726316</v>
      </c>
    </row>
    <row r="5931" spans="2:3" x14ac:dyDescent="0.45">
      <c r="B5931" s="244">
        <v>5868</v>
      </c>
      <c r="C5931" s="243">
        <v>98.898521951426005</v>
      </c>
    </row>
    <row r="5932" spans="2:3" x14ac:dyDescent="0.45">
      <c r="B5932" s="244">
        <v>5869</v>
      </c>
      <c r="C5932" s="243">
        <v>104.48289181060787</v>
      </c>
    </row>
    <row r="5933" spans="2:3" x14ac:dyDescent="0.45">
      <c r="B5933" s="244">
        <v>5870</v>
      </c>
      <c r="C5933" s="243">
        <v>118.88387602653255</v>
      </c>
    </row>
    <row r="5934" spans="2:3" x14ac:dyDescent="0.45">
      <c r="B5934" s="244">
        <v>5871</v>
      </c>
      <c r="C5934" s="243">
        <v>107.21799869840416</v>
      </c>
    </row>
    <row r="5935" spans="2:3" x14ac:dyDescent="0.45">
      <c r="B5935" s="244">
        <v>5872</v>
      </c>
      <c r="C5935" s="243">
        <v>136.27220133231293</v>
      </c>
    </row>
    <row r="5936" spans="2:3" x14ac:dyDescent="0.45">
      <c r="B5936" s="244">
        <v>5873</v>
      </c>
      <c r="C5936" s="243">
        <v>126.44638311044476</v>
      </c>
    </row>
    <row r="5937" spans="2:3" x14ac:dyDescent="0.45">
      <c r="B5937" s="244">
        <v>5874</v>
      </c>
      <c r="C5937" s="243">
        <v>129.41317409447305</v>
      </c>
    </row>
    <row r="5938" spans="2:3" x14ac:dyDescent="0.45">
      <c r="B5938" s="244">
        <v>5875</v>
      </c>
      <c r="C5938" s="243">
        <v>104.72605276827068</v>
      </c>
    </row>
    <row r="5939" spans="2:3" x14ac:dyDescent="0.45">
      <c r="B5939" s="244">
        <v>5876</v>
      </c>
      <c r="C5939" s="243">
        <v>123.25169273429259</v>
      </c>
    </row>
    <row r="5940" spans="2:3" x14ac:dyDescent="0.45">
      <c r="B5940" s="244">
        <v>5877</v>
      </c>
      <c r="C5940" s="243">
        <v>133.21070336929074</v>
      </c>
    </row>
    <row r="5941" spans="2:3" x14ac:dyDescent="0.45">
      <c r="B5941" s="244">
        <v>5878</v>
      </c>
      <c r="C5941" s="243">
        <v>89.69864393758003</v>
      </c>
    </row>
    <row r="5942" spans="2:3" x14ac:dyDescent="0.45">
      <c r="B5942" s="244">
        <v>5879</v>
      </c>
      <c r="C5942" s="243">
        <v>127.337987363774</v>
      </c>
    </row>
    <row r="5943" spans="2:3" x14ac:dyDescent="0.45">
      <c r="B5943" s="244">
        <v>5880</v>
      </c>
      <c r="C5943" s="243">
        <v>139.03135172053192</v>
      </c>
    </row>
    <row r="5944" spans="2:3" x14ac:dyDescent="0.45">
      <c r="B5944" s="244">
        <v>5881</v>
      </c>
      <c r="C5944" s="243">
        <v>125.48140179835748</v>
      </c>
    </row>
    <row r="5945" spans="2:3" x14ac:dyDescent="0.45">
      <c r="B5945" s="244">
        <v>5882</v>
      </c>
      <c r="C5945" s="243">
        <v>93.534904419844764</v>
      </c>
    </row>
    <row r="5946" spans="2:3" x14ac:dyDescent="0.45">
      <c r="B5946" s="244">
        <v>5883</v>
      </c>
      <c r="C5946" s="243">
        <v>128.51923102784994</v>
      </c>
    </row>
    <row r="5947" spans="2:3" x14ac:dyDescent="0.45">
      <c r="B5947" s="244">
        <v>5884</v>
      </c>
      <c r="C5947" s="243">
        <v>116.00129124890606</v>
      </c>
    </row>
    <row r="5948" spans="2:3" x14ac:dyDescent="0.45">
      <c r="B5948" s="244">
        <v>5885</v>
      </c>
      <c r="C5948" s="243">
        <v>115.34925954339606</v>
      </c>
    </row>
    <row r="5949" spans="2:3" x14ac:dyDescent="0.45">
      <c r="B5949" s="244">
        <v>5886</v>
      </c>
      <c r="C5949" s="243">
        <v>102.91389994293193</v>
      </c>
    </row>
    <row r="5950" spans="2:3" x14ac:dyDescent="0.45">
      <c r="B5950" s="244">
        <v>5887</v>
      </c>
      <c r="C5950" s="243">
        <v>102.10834344517687</v>
      </c>
    </row>
    <row r="5951" spans="2:3" x14ac:dyDescent="0.45">
      <c r="B5951" s="244">
        <v>5888</v>
      </c>
      <c r="C5951" s="243">
        <v>101.21094488404984</v>
      </c>
    </row>
    <row r="5952" spans="2:3" x14ac:dyDescent="0.45">
      <c r="B5952" s="244">
        <v>5889</v>
      </c>
      <c r="C5952" s="243">
        <v>105.75652806521657</v>
      </c>
    </row>
    <row r="5953" spans="2:3" x14ac:dyDescent="0.45">
      <c r="B5953" s="244">
        <v>5890</v>
      </c>
      <c r="C5953" s="243">
        <v>102.43029319393236</v>
      </c>
    </row>
    <row r="5954" spans="2:3" x14ac:dyDescent="0.45">
      <c r="B5954" s="244">
        <v>5891</v>
      </c>
      <c r="C5954" s="243">
        <v>123.36406355478471</v>
      </c>
    </row>
    <row r="5955" spans="2:3" x14ac:dyDescent="0.45">
      <c r="B5955" s="244">
        <v>5892</v>
      </c>
      <c r="C5955" s="243">
        <v>176.32350968606835</v>
      </c>
    </row>
    <row r="5956" spans="2:3" x14ac:dyDescent="0.45">
      <c r="B5956" s="244">
        <v>5893</v>
      </c>
      <c r="C5956" s="243">
        <v>103.65055792277954</v>
      </c>
    </row>
    <row r="5957" spans="2:3" x14ac:dyDescent="0.45">
      <c r="B5957" s="244">
        <v>5894</v>
      </c>
      <c r="C5957" s="243">
        <v>121.75189600665794</v>
      </c>
    </row>
    <row r="5958" spans="2:3" x14ac:dyDescent="0.45">
      <c r="B5958" s="244">
        <v>5895</v>
      </c>
      <c r="C5958" s="243">
        <v>86.989974222471858</v>
      </c>
    </row>
    <row r="5959" spans="2:3" x14ac:dyDescent="0.45">
      <c r="B5959" s="244">
        <v>5896</v>
      </c>
      <c r="C5959" s="243">
        <v>116.95540082321479</v>
      </c>
    </row>
    <row r="5960" spans="2:3" x14ac:dyDescent="0.45">
      <c r="B5960" s="244">
        <v>5897</v>
      </c>
      <c r="C5960" s="243">
        <v>156.05555169910872</v>
      </c>
    </row>
    <row r="5961" spans="2:3" x14ac:dyDescent="0.45">
      <c r="B5961" s="244">
        <v>5898</v>
      </c>
      <c r="C5961" s="243">
        <v>119.19607992602037</v>
      </c>
    </row>
    <row r="5962" spans="2:3" x14ac:dyDescent="0.45">
      <c r="B5962" s="244">
        <v>5899</v>
      </c>
      <c r="C5962" s="243">
        <v>100.33936510042237</v>
      </c>
    </row>
    <row r="5963" spans="2:3" x14ac:dyDescent="0.45">
      <c r="B5963" s="244">
        <v>5900</v>
      </c>
      <c r="C5963" s="243">
        <v>132.49936639731246</v>
      </c>
    </row>
    <row r="5964" spans="2:3" x14ac:dyDescent="0.45">
      <c r="B5964" s="244">
        <v>5901</v>
      </c>
      <c r="C5964" s="243">
        <v>119.81648053174804</v>
      </c>
    </row>
    <row r="5965" spans="2:3" x14ac:dyDescent="0.45">
      <c r="B5965" s="244">
        <v>5902</v>
      </c>
      <c r="C5965" s="243">
        <v>150.17901831527902</v>
      </c>
    </row>
    <row r="5966" spans="2:3" x14ac:dyDescent="0.45">
      <c r="B5966" s="244">
        <v>5903</v>
      </c>
      <c r="C5966" s="243">
        <v>138.12701608529389</v>
      </c>
    </row>
    <row r="5967" spans="2:3" x14ac:dyDescent="0.45">
      <c r="B5967" s="244">
        <v>5904</v>
      </c>
      <c r="C5967" s="243">
        <v>132.7649783794804</v>
      </c>
    </row>
    <row r="5968" spans="2:3" x14ac:dyDescent="0.45">
      <c r="B5968" s="244">
        <v>5905</v>
      </c>
      <c r="C5968" s="243">
        <v>120.80767541314228</v>
      </c>
    </row>
    <row r="5969" spans="2:3" x14ac:dyDescent="0.45">
      <c r="B5969" s="244">
        <v>5906</v>
      </c>
      <c r="C5969" s="243">
        <v>115.37621951389386</v>
      </c>
    </row>
    <row r="5970" spans="2:3" x14ac:dyDescent="0.45">
      <c r="B5970" s="244">
        <v>5907</v>
      </c>
      <c r="C5970" s="243">
        <v>114.48102967337555</v>
      </c>
    </row>
    <row r="5971" spans="2:3" x14ac:dyDescent="0.45">
      <c r="B5971" s="244">
        <v>5908</v>
      </c>
      <c r="C5971" s="243">
        <v>116.62676532576859</v>
      </c>
    </row>
    <row r="5972" spans="2:3" x14ac:dyDescent="0.45">
      <c r="B5972" s="244">
        <v>5909</v>
      </c>
      <c r="C5972" s="243">
        <v>138.70580978317639</v>
      </c>
    </row>
    <row r="5973" spans="2:3" x14ac:dyDescent="0.45">
      <c r="B5973" s="244">
        <v>5910</v>
      </c>
      <c r="C5973" s="243">
        <v>117.79835733360004</v>
      </c>
    </row>
    <row r="5974" spans="2:3" x14ac:dyDescent="0.45">
      <c r="B5974" s="244">
        <v>5911</v>
      </c>
      <c r="C5974" s="243">
        <v>159.02138077650025</v>
      </c>
    </row>
    <row r="5975" spans="2:3" x14ac:dyDescent="0.45">
      <c r="B5975" s="244">
        <v>5912</v>
      </c>
      <c r="C5975" s="243">
        <v>93.236267735675341</v>
      </c>
    </row>
    <row r="5976" spans="2:3" x14ac:dyDescent="0.45">
      <c r="B5976" s="244">
        <v>5913</v>
      </c>
      <c r="C5976" s="243">
        <v>152.16069232002812</v>
      </c>
    </row>
    <row r="5977" spans="2:3" x14ac:dyDescent="0.45">
      <c r="B5977" s="244">
        <v>5914</v>
      </c>
      <c r="C5977" s="243">
        <v>113.81704395593543</v>
      </c>
    </row>
    <row r="5978" spans="2:3" x14ac:dyDescent="0.45">
      <c r="B5978" s="244">
        <v>5915</v>
      </c>
      <c r="C5978" s="243">
        <v>131.01038871133312</v>
      </c>
    </row>
    <row r="5979" spans="2:3" x14ac:dyDescent="0.45">
      <c r="B5979" s="244">
        <v>5916</v>
      </c>
      <c r="C5979" s="243">
        <v>166.20151735962051</v>
      </c>
    </row>
    <row r="5980" spans="2:3" x14ac:dyDescent="0.45">
      <c r="B5980" s="244">
        <v>5917</v>
      </c>
      <c r="C5980" s="243">
        <v>110.70219134692331</v>
      </c>
    </row>
    <row r="5981" spans="2:3" x14ac:dyDescent="0.45">
      <c r="B5981" s="244">
        <v>5918</v>
      </c>
      <c r="C5981" s="243">
        <v>61.186288339924289</v>
      </c>
    </row>
    <row r="5982" spans="2:3" x14ac:dyDescent="0.45">
      <c r="B5982" s="244">
        <v>5919</v>
      </c>
      <c r="C5982" s="243">
        <v>134.63555770162168</v>
      </c>
    </row>
    <row r="5983" spans="2:3" x14ac:dyDescent="0.45">
      <c r="B5983" s="244">
        <v>5920</v>
      </c>
      <c r="C5983" s="243">
        <v>82.783551057474085</v>
      </c>
    </row>
    <row r="5984" spans="2:3" x14ac:dyDescent="0.45">
      <c r="B5984" s="244">
        <v>5921</v>
      </c>
      <c r="C5984" s="243">
        <v>141.19232948020047</v>
      </c>
    </row>
    <row r="5985" spans="2:3" x14ac:dyDescent="0.45">
      <c r="B5985" s="244">
        <v>5922</v>
      </c>
      <c r="C5985" s="243">
        <v>104.88735862329816</v>
      </c>
    </row>
    <row r="5986" spans="2:3" x14ac:dyDescent="0.45">
      <c r="B5986" s="244">
        <v>5923</v>
      </c>
      <c r="C5986" s="243">
        <v>107.53613675957767</v>
      </c>
    </row>
    <row r="5987" spans="2:3" x14ac:dyDescent="0.45">
      <c r="B5987" s="244">
        <v>5924</v>
      </c>
      <c r="C5987" s="243">
        <v>134.90053255921649</v>
      </c>
    </row>
    <row r="5988" spans="2:3" x14ac:dyDescent="0.45">
      <c r="B5988" s="244">
        <v>5925</v>
      </c>
      <c r="C5988" s="243">
        <v>106.41084247664917</v>
      </c>
    </row>
    <row r="5989" spans="2:3" x14ac:dyDescent="0.45">
      <c r="B5989" s="244">
        <v>5926</v>
      </c>
      <c r="C5989" s="243">
        <v>131.88143791674483</v>
      </c>
    </row>
    <row r="5990" spans="2:3" x14ac:dyDescent="0.45">
      <c r="B5990" s="244">
        <v>5927</v>
      </c>
      <c r="C5990" s="243">
        <v>114.68085176586942</v>
      </c>
    </row>
    <row r="5991" spans="2:3" x14ac:dyDescent="0.45">
      <c r="B5991" s="244">
        <v>5928</v>
      </c>
      <c r="C5991" s="243">
        <v>114.16994879758134</v>
      </c>
    </row>
    <row r="5992" spans="2:3" x14ac:dyDescent="0.45">
      <c r="B5992" s="244">
        <v>5929</v>
      </c>
      <c r="C5992" s="243">
        <v>122.2187621741831</v>
      </c>
    </row>
    <row r="5993" spans="2:3" x14ac:dyDescent="0.45">
      <c r="B5993" s="244">
        <v>5930</v>
      </c>
      <c r="C5993" s="243">
        <v>154.75822809171677</v>
      </c>
    </row>
    <row r="5994" spans="2:3" x14ac:dyDescent="0.45">
      <c r="B5994" s="244">
        <v>5931</v>
      </c>
      <c r="C5994" s="243">
        <v>88.321366704781539</v>
      </c>
    </row>
    <row r="5995" spans="2:3" x14ac:dyDescent="0.45">
      <c r="B5995" s="244">
        <v>5932</v>
      </c>
      <c r="C5995" s="243">
        <v>104.06497052274501</v>
      </c>
    </row>
    <row r="5996" spans="2:3" x14ac:dyDescent="0.45">
      <c r="B5996" s="244">
        <v>5933</v>
      </c>
      <c r="C5996" s="243">
        <v>138.48818387132678</v>
      </c>
    </row>
    <row r="5997" spans="2:3" x14ac:dyDescent="0.45">
      <c r="B5997" s="244">
        <v>5934</v>
      </c>
      <c r="C5997" s="243">
        <v>113.76496714751545</v>
      </c>
    </row>
    <row r="5998" spans="2:3" x14ac:dyDescent="0.45">
      <c r="B5998" s="244">
        <v>5935</v>
      </c>
      <c r="C5998" s="243">
        <v>133.99642091051675</v>
      </c>
    </row>
    <row r="5999" spans="2:3" x14ac:dyDescent="0.45">
      <c r="B5999" s="244">
        <v>5936</v>
      </c>
      <c r="C5999" s="243">
        <v>123.10735627345551</v>
      </c>
    </row>
    <row r="6000" spans="2:3" x14ac:dyDescent="0.45">
      <c r="B6000" s="244">
        <v>5937</v>
      </c>
      <c r="C6000" s="243">
        <v>126.26527626116692</v>
      </c>
    </row>
    <row r="6001" spans="2:3" x14ac:dyDescent="0.45">
      <c r="B6001" s="244">
        <v>5938</v>
      </c>
      <c r="C6001" s="243">
        <v>131.92157847968241</v>
      </c>
    </row>
    <row r="6002" spans="2:3" x14ac:dyDescent="0.45">
      <c r="B6002" s="244">
        <v>5939</v>
      </c>
      <c r="C6002" s="243">
        <v>91.460513883486996</v>
      </c>
    </row>
    <row r="6003" spans="2:3" x14ac:dyDescent="0.45">
      <c r="B6003" s="244">
        <v>5940</v>
      </c>
      <c r="C6003" s="243">
        <v>110.65483643470681</v>
      </c>
    </row>
    <row r="6004" spans="2:3" x14ac:dyDescent="0.45">
      <c r="B6004" s="244">
        <v>5941</v>
      </c>
      <c r="C6004" s="243">
        <v>124.99545871594802</v>
      </c>
    </row>
    <row r="6005" spans="2:3" x14ac:dyDescent="0.45">
      <c r="B6005" s="244">
        <v>5942</v>
      </c>
      <c r="C6005" s="243">
        <v>99.294825592417865</v>
      </c>
    </row>
    <row r="6006" spans="2:3" x14ac:dyDescent="0.45">
      <c r="B6006" s="244">
        <v>5943</v>
      </c>
      <c r="C6006" s="243">
        <v>115.95071360205829</v>
      </c>
    </row>
    <row r="6007" spans="2:3" x14ac:dyDescent="0.45">
      <c r="B6007" s="244">
        <v>5944</v>
      </c>
      <c r="C6007" s="243">
        <v>109.20774524031035</v>
      </c>
    </row>
    <row r="6008" spans="2:3" x14ac:dyDescent="0.45">
      <c r="B6008" s="244">
        <v>5945</v>
      </c>
      <c r="C6008" s="243">
        <v>100.73864609617351</v>
      </c>
    </row>
    <row r="6009" spans="2:3" x14ac:dyDescent="0.45">
      <c r="B6009" s="244">
        <v>5946</v>
      </c>
      <c r="C6009" s="243">
        <v>142.69105478939625</v>
      </c>
    </row>
    <row r="6010" spans="2:3" x14ac:dyDescent="0.45">
      <c r="B6010" s="244">
        <v>5947</v>
      </c>
      <c r="C6010" s="243">
        <v>164.06476832129735</v>
      </c>
    </row>
    <row r="6011" spans="2:3" x14ac:dyDescent="0.45">
      <c r="B6011" s="244">
        <v>5948</v>
      </c>
      <c r="C6011" s="243">
        <v>122.50951801310515</v>
      </c>
    </row>
    <row r="6012" spans="2:3" x14ac:dyDescent="0.45">
      <c r="B6012" s="244">
        <v>5949</v>
      </c>
      <c r="C6012" s="243">
        <v>111.10058694112686</v>
      </c>
    </row>
    <row r="6013" spans="2:3" x14ac:dyDescent="0.45">
      <c r="B6013" s="244">
        <v>5950</v>
      </c>
      <c r="C6013" s="243">
        <v>74.219334382945704</v>
      </c>
    </row>
    <row r="6014" spans="2:3" x14ac:dyDescent="0.45">
      <c r="B6014" s="244">
        <v>5951</v>
      </c>
      <c r="C6014" s="243">
        <v>66.023389907503486</v>
      </c>
    </row>
    <row r="6015" spans="2:3" x14ac:dyDescent="0.45">
      <c r="B6015" s="244">
        <v>5952</v>
      </c>
      <c r="C6015" s="243">
        <v>103.59785343192748</v>
      </c>
    </row>
    <row r="6016" spans="2:3" x14ac:dyDescent="0.45">
      <c r="B6016" s="244">
        <v>5953</v>
      </c>
      <c r="C6016" s="243">
        <v>134.83337523202198</v>
      </c>
    </row>
    <row r="6017" spans="2:3" x14ac:dyDescent="0.45">
      <c r="B6017" s="244">
        <v>5954</v>
      </c>
      <c r="C6017" s="243">
        <v>141.02883565196842</v>
      </c>
    </row>
    <row r="6018" spans="2:3" x14ac:dyDescent="0.45">
      <c r="B6018" s="244">
        <v>5955</v>
      </c>
      <c r="C6018" s="243">
        <v>101.98327267801282</v>
      </c>
    </row>
    <row r="6019" spans="2:3" x14ac:dyDescent="0.45">
      <c r="B6019" s="244">
        <v>5956</v>
      </c>
      <c r="C6019" s="243">
        <v>132.70629460250325</v>
      </c>
    </row>
    <row r="6020" spans="2:3" x14ac:dyDescent="0.45">
      <c r="B6020" s="244">
        <v>5957</v>
      </c>
      <c r="C6020" s="243">
        <v>116.40339597626405</v>
      </c>
    </row>
    <row r="6021" spans="2:3" x14ac:dyDescent="0.45">
      <c r="B6021" s="244">
        <v>5958</v>
      </c>
      <c r="C6021" s="243">
        <v>74.394305293946914</v>
      </c>
    </row>
    <row r="6022" spans="2:3" x14ac:dyDescent="0.45">
      <c r="B6022" s="244">
        <v>5959</v>
      </c>
      <c r="C6022" s="243">
        <v>140.40233539636878</v>
      </c>
    </row>
    <row r="6023" spans="2:3" x14ac:dyDescent="0.45">
      <c r="B6023" s="244">
        <v>5960</v>
      </c>
      <c r="C6023" s="243">
        <v>108.60073727778767</v>
      </c>
    </row>
    <row r="6024" spans="2:3" x14ac:dyDescent="0.45">
      <c r="B6024" s="244">
        <v>5961</v>
      </c>
      <c r="C6024" s="243">
        <v>102.38633311129099</v>
      </c>
    </row>
    <row r="6025" spans="2:3" x14ac:dyDescent="0.45">
      <c r="B6025" s="244">
        <v>5962</v>
      </c>
      <c r="C6025" s="243">
        <v>103.96495889222525</v>
      </c>
    </row>
    <row r="6026" spans="2:3" x14ac:dyDescent="0.45">
      <c r="B6026" s="244">
        <v>5963</v>
      </c>
      <c r="C6026" s="243">
        <v>109.35484235623139</v>
      </c>
    </row>
    <row r="6027" spans="2:3" x14ac:dyDescent="0.45">
      <c r="B6027" s="244">
        <v>5964</v>
      </c>
      <c r="C6027" s="243">
        <v>85.093299837728779</v>
      </c>
    </row>
    <row r="6028" spans="2:3" x14ac:dyDescent="0.45">
      <c r="B6028" s="244">
        <v>5965</v>
      </c>
      <c r="C6028" s="243">
        <v>134.09222588537676</v>
      </c>
    </row>
    <row r="6029" spans="2:3" x14ac:dyDescent="0.45">
      <c r="B6029" s="244">
        <v>5966</v>
      </c>
      <c r="C6029" s="243">
        <v>75.164960628155029</v>
      </c>
    </row>
    <row r="6030" spans="2:3" x14ac:dyDescent="0.45">
      <c r="B6030" s="244">
        <v>5967</v>
      </c>
      <c r="C6030" s="243">
        <v>132.05307132523305</v>
      </c>
    </row>
    <row r="6031" spans="2:3" x14ac:dyDescent="0.45">
      <c r="B6031" s="244">
        <v>5968</v>
      </c>
      <c r="C6031" s="243">
        <v>97.47370198346826</v>
      </c>
    </row>
    <row r="6032" spans="2:3" x14ac:dyDescent="0.45">
      <c r="B6032" s="244">
        <v>5969</v>
      </c>
      <c r="C6032" s="243">
        <v>161.24648188423299</v>
      </c>
    </row>
    <row r="6033" spans="2:3" x14ac:dyDescent="0.45">
      <c r="B6033" s="244">
        <v>5970</v>
      </c>
      <c r="C6033" s="243">
        <v>130.04349775927469</v>
      </c>
    </row>
    <row r="6034" spans="2:3" x14ac:dyDescent="0.45">
      <c r="B6034" s="244">
        <v>5971</v>
      </c>
      <c r="C6034" s="243">
        <v>134.94615201111421</v>
      </c>
    </row>
    <row r="6035" spans="2:3" x14ac:dyDescent="0.45">
      <c r="B6035" s="244">
        <v>5972</v>
      </c>
      <c r="C6035" s="243">
        <v>114.6314731494879</v>
      </c>
    </row>
    <row r="6036" spans="2:3" x14ac:dyDescent="0.45">
      <c r="B6036" s="244">
        <v>5973</v>
      </c>
      <c r="C6036" s="243">
        <v>77.752008224023768</v>
      </c>
    </row>
    <row r="6037" spans="2:3" x14ac:dyDescent="0.45">
      <c r="B6037" s="244">
        <v>5974</v>
      </c>
      <c r="C6037" s="243">
        <v>127.80826007500671</v>
      </c>
    </row>
    <row r="6038" spans="2:3" x14ac:dyDescent="0.45">
      <c r="B6038" s="244">
        <v>5975</v>
      </c>
      <c r="C6038" s="243">
        <v>86.421914688269268</v>
      </c>
    </row>
    <row r="6039" spans="2:3" x14ac:dyDescent="0.45">
      <c r="B6039" s="244">
        <v>5976</v>
      </c>
      <c r="C6039" s="243">
        <v>145.00486864466646</v>
      </c>
    </row>
    <row r="6040" spans="2:3" x14ac:dyDescent="0.45">
      <c r="B6040" s="244">
        <v>5977</v>
      </c>
      <c r="C6040" s="243">
        <v>71.418015099445284</v>
      </c>
    </row>
    <row r="6041" spans="2:3" x14ac:dyDescent="0.45">
      <c r="B6041" s="244">
        <v>5978</v>
      </c>
      <c r="C6041" s="243">
        <v>120.35677346526782</v>
      </c>
    </row>
    <row r="6042" spans="2:3" x14ac:dyDescent="0.45">
      <c r="B6042" s="244">
        <v>5979</v>
      </c>
      <c r="C6042" s="243">
        <v>102.30846841795312</v>
      </c>
    </row>
    <row r="6043" spans="2:3" x14ac:dyDescent="0.45">
      <c r="B6043" s="244">
        <v>5980</v>
      </c>
      <c r="C6043" s="243">
        <v>171.39922440351691</v>
      </c>
    </row>
    <row r="6044" spans="2:3" x14ac:dyDescent="0.45">
      <c r="B6044" s="244">
        <v>5981</v>
      </c>
      <c r="C6044" s="243">
        <v>80.91790299804893</v>
      </c>
    </row>
    <row r="6045" spans="2:3" x14ac:dyDescent="0.45">
      <c r="B6045" s="244">
        <v>5982</v>
      </c>
      <c r="C6045" s="243">
        <v>141.87348031902155</v>
      </c>
    </row>
    <row r="6046" spans="2:3" x14ac:dyDescent="0.45">
      <c r="B6046" s="244">
        <v>5983</v>
      </c>
      <c r="C6046" s="243">
        <v>121.20281875885965</v>
      </c>
    </row>
    <row r="6047" spans="2:3" x14ac:dyDescent="0.45">
      <c r="B6047" s="244">
        <v>5984</v>
      </c>
      <c r="C6047" s="243">
        <v>191.61129356223552</v>
      </c>
    </row>
    <row r="6048" spans="2:3" x14ac:dyDescent="0.45">
      <c r="B6048" s="244">
        <v>5985</v>
      </c>
      <c r="C6048" s="243">
        <v>131.14341622656676</v>
      </c>
    </row>
    <row r="6049" spans="2:3" x14ac:dyDescent="0.45">
      <c r="B6049" s="244">
        <v>5986</v>
      </c>
      <c r="C6049" s="243">
        <v>104.23352297568192</v>
      </c>
    </row>
    <row r="6050" spans="2:3" x14ac:dyDescent="0.45">
      <c r="B6050" s="244">
        <v>5987</v>
      </c>
      <c r="C6050" s="243">
        <v>124.96470005382892</v>
      </c>
    </row>
    <row r="6051" spans="2:3" x14ac:dyDescent="0.45">
      <c r="B6051" s="244">
        <v>5988</v>
      </c>
      <c r="C6051" s="243">
        <v>68.255447734679692</v>
      </c>
    </row>
    <row r="6052" spans="2:3" x14ac:dyDescent="0.45">
      <c r="B6052" s="244">
        <v>5989</v>
      </c>
      <c r="C6052" s="243">
        <v>150.71442861960114</v>
      </c>
    </row>
    <row r="6053" spans="2:3" x14ac:dyDescent="0.45">
      <c r="B6053" s="244">
        <v>5990</v>
      </c>
      <c r="C6053" s="243">
        <v>122.08874297623476</v>
      </c>
    </row>
    <row r="6054" spans="2:3" x14ac:dyDescent="0.45">
      <c r="B6054" s="244">
        <v>5991</v>
      </c>
      <c r="C6054" s="243">
        <v>141.13068432250751</v>
      </c>
    </row>
    <row r="6055" spans="2:3" x14ac:dyDescent="0.45">
      <c r="B6055" s="244">
        <v>5992</v>
      </c>
      <c r="C6055" s="243">
        <v>103.42753457744107</v>
      </c>
    </row>
    <row r="6056" spans="2:3" x14ac:dyDescent="0.45">
      <c r="B6056" s="244">
        <v>5993</v>
      </c>
      <c r="C6056" s="243">
        <v>117.59260165279044</v>
      </c>
    </row>
    <row r="6057" spans="2:3" x14ac:dyDescent="0.45">
      <c r="B6057" s="244">
        <v>5994</v>
      </c>
      <c r="C6057" s="243">
        <v>66.594470333787967</v>
      </c>
    </row>
    <row r="6058" spans="2:3" x14ac:dyDescent="0.45">
      <c r="B6058" s="244">
        <v>5995</v>
      </c>
      <c r="C6058" s="243">
        <v>101.94078818651478</v>
      </c>
    </row>
    <row r="6059" spans="2:3" x14ac:dyDescent="0.45">
      <c r="B6059" s="244">
        <v>5996</v>
      </c>
      <c r="C6059" s="243">
        <v>109.26690000427327</v>
      </c>
    </row>
    <row r="6060" spans="2:3" x14ac:dyDescent="0.45">
      <c r="B6060" s="244">
        <v>5997</v>
      </c>
      <c r="C6060" s="243">
        <v>122.35421653993524</v>
      </c>
    </row>
    <row r="6061" spans="2:3" x14ac:dyDescent="0.45">
      <c r="B6061" s="244">
        <v>5998</v>
      </c>
      <c r="C6061" s="243">
        <v>150.05249213791362</v>
      </c>
    </row>
    <row r="6062" spans="2:3" x14ac:dyDescent="0.45">
      <c r="B6062" s="244">
        <v>5999</v>
      </c>
      <c r="C6062" s="243">
        <v>117.99268383878965</v>
      </c>
    </row>
    <row r="6063" spans="2:3" x14ac:dyDescent="0.45">
      <c r="B6063" s="244">
        <v>6000</v>
      </c>
      <c r="C6063" s="243">
        <v>72.687954104539443</v>
      </c>
    </row>
    <row r="6064" spans="2:3" x14ac:dyDescent="0.45">
      <c r="B6064" s="244">
        <v>6001</v>
      </c>
      <c r="C6064" s="243">
        <v>111.00773138608666</v>
      </c>
    </row>
    <row r="6065" spans="2:3" x14ac:dyDescent="0.45">
      <c r="B6065" s="244">
        <v>6002</v>
      </c>
      <c r="C6065" s="243">
        <v>117.55388719306509</v>
      </c>
    </row>
    <row r="6066" spans="2:3" x14ac:dyDescent="0.45">
      <c r="B6066" s="244">
        <v>6003</v>
      </c>
      <c r="C6066" s="243">
        <v>131.76584804866934</v>
      </c>
    </row>
    <row r="6067" spans="2:3" x14ac:dyDescent="0.45">
      <c r="B6067" s="244">
        <v>6004</v>
      </c>
      <c r="C6067" s="243">
        <v>130.64668442461735</v>
      </c>
    </row>
    <row r="6068" spans="2:3" x14ac:dyDescent="0.45">
      <c r="B6068" s="244">
        <v>6005</v>
      </c>
      <c r="C6068" s="243">
        <v>104.2076565805195</v>
      </c>
    </row>
    <row r="6069" spans="2:3" x14ac:dyDescent="0.45">
      <c r="B6069" s="244">
        <v>6006</v>
      </c>
      <c r="C6069" s="243">
        <v>164.22449836144787</v>
      </c>
    </row>
    <row r="6070" spans="2:3" x14ac:dyDescent="0.45">
      <c r="B6070" s="244">
        <v>6007</v>
      </c>
      <c r="C6070" s="243">
        <v>116.52897132166713</v>
      </c>
    </row>
    <row r="6071" spans="2:3" x14ac:dyDescent="0.45">
      <c r="B6071" s="244">
        <v>6008</v>
      </c>
      <c r="C6071" s="243">
        <v>111.30582528244584</v>
      </c>
    </row>
    <row r="6072" spans="2:3" x14ac:dyDescent="0.45">
      <c r="B6072" s="244">
        <v>6009</v>
      </c>
      <c r="C6072" s="243">
        <v>122.74853432614057</v>
      </c>
    </row>
    <row r="6073" spans="2:3" x14ac:dyDescent="0.45">
      <c r="B6073" s="244">
        <v>6010</v>
      </c>
      <c r="C6073" s="243">
        <v>97.114179550799889</v>
      </c>
    </row>
    <row r="6074" spans="2:3" x14ac:dyDescent="0.45">
      <c r="B6074" s="244">
        <v>6011</v>
      </c>
      <c r="C6074" s="243">
        <v>102.77096784722883</v>
      </c>
    </row>
    <row r="6075" spans="2:3" x14ac:dyDescent="0.45">
      <c r="B6075" s="244">
        <v>6012</v>
      </c>
      <c r="C6075" s="243">
        <v>151.98082587493022</v>
      </c>
    </row>
    <row r="6076" spans="2:3" x14ac:dyDescent="0.45">
      <c r="B6076" s="244">
        <v>6013</v>
      </c>
      <c r="C6076" s="243">
        <v>131.66522756495345</v>
      </c>
    </row>
    <row r="6077" spans="2:3" x14ac:dyDescent="0.45">
      <c r="B6077" s="244">
        <v>6014</v>
      </c>
      <c r="C6077" s="243">
        <v>113.7764899123879</v>
      </c>
    </row>
    <row r="6078" spans="2:3" x14ac:dyDescent="0.45">
      <c r="B6078" s="244">
        <v>6015</v>
      </c>
      <c r="C6078" s="243">
        <v>148.38845171872453</v>
      </c>
    </row>
    <row r="6079" spans="2:3" x14ac:dyDescent="0.45">
      <c r="B6079" s="244">
        <v>6016</v>
      </c>
      <c r="C6079" s="243">
        <v>152.62168538516124</v>
      </c>
    </row>
    <row r="6080" spans="2:3" x14ac:dyDescent="0.45">
      <c r="B6080" s="244">
        <v>6017</v>
      </c>
      <c r="C6080" s="243">
        <v>118.4705848165964</v>
      </c>
    </row>
    <row r="6081" spans="2:3" x14ac:dyDescent="0.45">
      <c r="B6081" s="244">
        <v>6018</v>
      </c>
      <c r="C6081" s="243">
        <v>124.28227561093242</v>
      </c>
    </row>
    <row r="6082" spans="2:3" x14ac:dyDescent="0.45">
      <c r="B6082" s="244">
        <v>6019</v>
      </c>
      <c r="C6082" s="243">
        <v>141.56086787387957</v>
      </c>
    </row>
    <row r="6083" spans="2:3" x14ac:dyDescent="0.45">
      <c r="B6083" s="244">
        <v>6020</v>
      </c>
      <c r="C6083" s="243">
        <v>142.07151931202336</v>
      </c>
    </row>
    <row r="6084" spans="2:3" x14ac:dyDescent="0.45">
      <c r="B6084" s="244">
        <v>6021</v>
      </c>
      <c r="C6084" s="243">
        <v>131.59696670447909</v>
      </c>
    </row>
    <row r="6085" spans="2:3" x14ac:dyDescent="0.45">
      <c r="B6085" s="244">
        <v>6022</v>
      </c>
      <c r="C6085" s="243">
        <v>117.89287439645264</v>
      </c>
    </row>
    <row r="6086" spans="2:3" x14ac:dyDescent="0.45">
      <c r="B6086" s="244">
        <v>6023</v>
      </c>
      <c r="C6086" s="243">
        <v>113.36293117213293</v>
      </c>
    </row>
    <row r="6087" spans="2:3" x14ac:dyDescent="0.45">
      <c r="B6087" s="244">
        <v>6024</v>
      </c>
      <c r="C6087" s="243">
        <v>149.04384889948864</v>
      </c>
    </row>
    <row r="6088" spans="2:3" x14ac:dyDescent="0.45">
      <c r="B6088" s="244">
        <v>6025</v>
      </c>
      <c r="C6088" s="243">
        <v>81.093161143154205</v>
      </c>
    </row>
    <row r="6089" spans="2:3" x14ac:dyDescent="0.45">
      <c r="B6089" s="244">
        <v>6026</v>
      </c>
      <c r="C6089" s="243">
        <v>126.47372048792489</v>
      </c>
    </row>
    <row r="6090" spans="2:3" x14ac:dyDescent="0.45">
      <c r="B6090" s="244">
        <v>6027</v>
      </c>
      <c r="C6090" s="243">
        <v>106.01926909158576</v>
      </c>
    </row>
    <row r="6091" spans="2:3" x14ac:dyDescent="0.45">
      <c r="B6091" s="244">
        <v>6028</v>
      </c>
      <c r="C6091" s="243">
        <v>108.81681224735377</v>
      </c>
    </row>
    <row r="6092" spans="2:3" x14ac:dyDescent="0.45">
      <c r="B6092" s="244">
        <v>6029</v>
      </c>
      <c r="C6092" s="243">
        <v>122.22044922460061</v>
      </c>
    </row>
    <row r="6093" spans="2:3" x14ac:dyDescent="0.45">
      <c r="B6093" s="244">
        <v>6030</v>
      </c>
      <c r="C6093" s="243">
        <v>143.36198535346364</v>
      </c>
    </row>
    <row r="6094" spans="2:3" x14ac:dyDescent="0.45">
      <c r="B6094" s="244">
        <v>6031</v>
      </c>
      <c r="C6094" s="243">
        <v>127.52024580663047</v>
      </c>
    </row>
    <row r="6095" spans="2:3" x14ac:dyDescent="0.45">
      <c r="B6095" s="244">
        <v>6032</v>
      </c>
      <c r="C6095" s="243">
        <v>125.26150353816814</v>
      </c>
    </row>
    <row r="6096" spans="2:3" x14ac:dyDescent="0.45">
      <c r="B6096" s="244">
        <v>6033</v>
      </c>
      <c r="C6096" s="243">
        <v>118.1473703445034</v>
      </c>
    </row>
    <row r="6097" spans="2:3" x14ac:dyDescent="0.45">
      <c r="B6097" s="244">
        <v>6034</v>
      </c>
      <c r="C6097" s="243">
        <v>138.44069034119619</v>
      </c>
    </row>
    <row r="6098" spans="2:3" x14ac:dyDescent="0.45">
      <c r="B6098" s="244">
        <v>6035</v>
      </c>
      <c r="C6098" s="243">
        <v>137.06331797306817</v>
      </c>
    </row>
    <row r="6099" spans="2:3" x14ac:dyDescent="0.45">
      <c r="B6099" s="244">
        <v>6036</v>
      </c>
      <c r="C6099" s="243">
        <v>110.63974892319311</v>
      </c>
    </row>
    <row r="6100" spans="2:3" x14ac:dyDescent="0.45">
      <c r="B6100" s="244">
        <v>6037</v>
      </c>
      <c r="C6100" s="243">
        <v>110.30135810429927</v>
      </c>
    </row>
    <row r="6101" spans="2:3" x14ac:dyDescent="0.45">
      <c r="B6101" s="244">
        <v>6038</v>
      </c>
      <c r="C6101" s="243">
        <v>109.04131222073906</v>
      </c>
    </row>
    <row r="6102" spans="2:3" x14ac:dyDescent="0.45">
      <c r="B6102" s="244">
        <v>6039</v>
      </c>
      <c r="C6102" s="243">
        <v>92.843591420627689</v>
      </c>
    </row>
    <row r="6103" spans="2:3" x14ac:dyDescent="0.45">
      <c r="B6103" s="244">
        <v>6040</v>
      </c>
      <c r="C6103" s="243">
        <v>147.80694511879548</v>
      </c>
    </row>
    <row r="6104" spans="2:3" x14ac:dyDescent="0.45">
      <c r="B6104" s="244">
        <v>6041</v>
      </c>
      <c r="C6104" s="243">
        <v>128.60057965916724</v>
      </c>
    </row>
    <row r="6105" spans="2:3" x14ac:dyDescent="0.45">
      <c r="B6105" s="244">
        <v>6042</v>
      </c>
      <c r="C6105" s="243">
        <v>102.92053002297072</v>
      </c>
    </row>
    <row r="6106" spans="2:3" x14ac:dyDescent="0.45">
      <c r="B6106" s="244">
        <v>6043</v>
      </c>
      <c r="C6106" s="243">
        <v>95.2741364101052</v>
      </c>
    </row>
    <row r="6107" spans="2:3" x14ac:dyDescent="0.45">
      <c r="B6107" s="244">
        <v>6044</v>
      </c>
      <c r="C6107" s="243">
        <v>154.86351563035197</v>
      </c>
    </row>
    <row r="6108" spans="2:3" x14ac:dyDescent="0.45">
      <c r="B6108" s="244">
        <v>6045</v>
      </c>
      <c r="C6108" s="243">
        <v>165.88272289119328</v>
      </c>
    </row>
    <row r="6109" spans="2:3" x14ac:dyDescent="0.45">
      <c r="B6109" s="244">
        <v>6046</v>
      </c>
      <c r="C6109" s="243">
        <v>119.59162615046915</v>
      </c>
    </row>
    <row r="6110" spans="2:3" x14ac:dyDescent="0.45">
      <c r="B6110" s="244">
        <v>6047</v>
      </c>
      <c r="C6110" s="243">
        <v>104.33594950685689</v>
      </c>
    </row>
    <row r="6111" spans="2:3" x14ac:dyDescent="0.45">
      <c r="B6111" s="244">
        <v>6048</v>
      </c>
      <c r="C6111" s="243">
        <v>142.85511268155781</v>
      </c>
    </row>
    <row r="6112" spans="2:3" x14ac:dyDescent="0.45">
      <c r="B6112" s="244">
        <v>6049</v>
      </c>
      <c r="C6112" s="243">
        <v>137.57328701737453</v>
      </c>
    </row>
    <row r="6113" spans="2:3" x14ac:dyDescent="0.45">
      <c r="B6113" s="244">
        <v>6050</v>
      </c>
      <c r="C6113" s="243">
        <v>121.20647039086195</v>
      </c>
    </row>
    <row r="6114" spans="2:3" x14ac:dyDescent="0.45">
      <c r="B6114" s="244">
        <v>6051</v>
      </c>
      <c r="C6114" s="243">
        <v>167.51985221583044</v>
      </c>
    </row>
    <row r="6115" spans="2:3" x14ac:dyDescent="0.45">
      <c r="B6115" s="244">
        <v>6052</v>
      </c>
      <c r="C6115" s="243">
        <v>123.13342999930427</v>
      </c>
    </row>
    <row r="6116" spans="2:3" x14ac:dyDescent="0.45">
      <c r="B6116" s="244">
        <v>6053</v>
      </c>
      <c r="C6116" s="243">
        <v>97.488714067217671</v>
      </c>
    </row>
    <row r="6117" spans="2:3" x14ac:dyDescent="0.45">
      <c r="B6117" s="244">
        <v>6054</v>
      </c>
      <c r="C6117" s="243">
        <v>148.55944610989778</v>
      </c>
    </row>
    <row r="6118" spans="2:3" x14ac:dyDescent="0.45">
      <c r="B6118" s="244">
        <v>6055</v>
      </c>
      <c r="C6118" s="243">
        <v>98.359734151986345</v>
      </c>
    </row>
    <row r="6119" spans="2:3" x14ac:dyDescent="0.45">
      <c r="B6119" s="244">
        <v>6056</v>
      </c>
      <c r="C6119" s="243">
        <v>134.98830136283794</v>
      </c>
    </row>
    <row r="6120" spans="2:3" x14ac:dyDescent="0.45">
      <c r="B6120" s="244">
        <v>6057</v>
      </c>
      <c r="C6120" s="243">
        <v>98.36548005675769</v>
      </c>
    </row>
    <row r="6121" spans="2:3" x14ac:dyDescent="0.45">
      <c r="B6121" s="244">
        <v>6058</v>
      </c>
      <c r="C6121" s="243">
        <v>107.00730235949726</v>
      </c>
    </row>
    <row r="6122" spans="2:3" x14ac:dyDescent="0.45">
      <c r="B6122" s="244">
        <v>6059</v>
      </c>
      <c r="C6122" s="243">
        <v>123.9394279795513</v>
      </c>
    </row>
    <row r="6123" spans="2:3" x14ac:dyDescent="0.45">
      <c r="B6123" s="244">
        <v>6060</v>
      </c>
      <c r="C6123" s="243">
        <v>90.831186412105836</v>
      </c>
    </row>
    <row r="6124" spans="2:3" x14ac:dyDescent="0.45">
      <c r="B6124" s="244">
        <v>6061</v>
      </c>
      <c r="C6124" s="243">
        <v>111.9969087554137</v>
      </c>
    </row>
    <row r="6125" spans="2:3" x14ac:dyDescent="0.45">
      <c r="B6125" s="244">
        <v>6062</v>
      </c>
      <c r="C6125" s="243">
        <v>120.34535601949906</v>
      </c>
    </row>
    <row r="6126" spans="2:3" x14ac:dyDescent="0.45">
      <c r="B6126" s="244">
        <v>6063</v>
      </c>
      <c r="C6126" s="243">
        <v>167.48241789351763</v>
      </c>
    </row>
    <row r="6127" spans="2:3" x14ac:dyDescent="0.45">
      <c r="B6127" s="244">
        <v>6064</v>
      </c>
      <c r="C6127" s="243">
        <v>181.71972854409108</v>
      </c>
    </row>
    <row r="6128" spans="2:3" x14ac:dyDescent="0.45">
      <c r="B6128" s="244">
        <v>6065</v>
      </c>
      <c r="C6128" s="243">
        <v>84.565094077608194</v>
      </c>
    </row>
    <row r="6129" spans="2:3" x14ac:dyDescent="0.45">
      <c r="B6129" s="244">
        <v>6066</v>
      </c>
      <c r="C6129" s="243">
        <v>101.15509816067899</v>
      </c>
    </row>
    <row r="6130" spans="2:3" x14ac:dyDescent="0.45">
      <c r="B6130" s="244">
        <v>6067</v>
      </c>
      <c r="C6130" s="243">
        <v>115.27519963721001</v>
      </c>
    </row>
    <row r="6131" spans="2:3" x14ac:dyDescent="0.45">
      <c r="B6131" s="244">
        <v>6068</v>
      </c>
      <c r="C6131" s="243">
        <v>92.10011068892419</v>
      </c>
    </row>
    <row r="6132" spans="2:3" x14ac:dyDescent="0.45">
      <c r="B6132" s="244">
        <v>6069</v>
      </c>
      <c r="C6132" s="243">
        <v>96.499099065687346</v>
      </c>
    </row>
    <row r="6133" spans="2:3" x14ac:dyDescent="0.45">
      <c r="B6133" s="244">
        <v>6070</v>
      </c>
      <c r="C6133" s="243">
        <v>117.28137494575873</v>
      </c>
    </row>
    <row r="6134" spans="2:3" x14ac:dyDescent="0.45">
      <c r="B6134" s="244">
        <v>6071</v>
      </c>
      <c r="C6134" s="243">
        <v>93.233615152815389</v>
      </c>
    </row>
    <row r="6135" spans="2:3" x14ac:dyDescent="0.45">
      <c r="B6135" s="244">
        <v>6072</v>
      </c>
      <c r="C6135" s="243">
        <v>136.85043924673204</v>
      </c>
    </row>
    <row r="6136" spans="2:3" x14ac:dyDescent="0.45">
      <c r="B6136" s="244">
        <v>6073</v>
      </c>
      <c r="C6136" s="243">
        <v>159.96700924479484</v>
      </c>
    </row>
    <row r="6137" spans="2:3" x14ac:dyDescent="0.45">
      <c r="B6137" s="244">
        <v>6074</v>
      </c>
      <c r="C6137" s="243">
        <v>142.32476274504947</v>
      </c>
    </row>
    <row r="6138" spans="2:3" x14ac:dyDescent="0.45">
      <c r="B6138" s="244">
        <v>6075</v>
      </c>
      <c r="C6138" s="243">
        <v>147.79844412148708</v>
      </c>
    </row>
    <row r="6139" spans="2:3" x14ac:dyDescent="0.45">
      <c r="B6139" s="244">
        <v>6076</v>
      </c>
      <c r="C6139" s="243">
        <v>149.75784172275604</v>
      </c>
    </row>
    <row r="6140" spans="2:3" x14ac:dyDescent="0.45">
      <c r="B6140" s="244">
        <v>6077</v>
      </c>
      <c r="C6140" s="243">
        <v>133.00895197348817</v>
      </c>
    </row>
    <row r="6141" spans="2:3" x14ac:dyDescent="0.45">
      <c r="B6141" s="244">
        <v>6078</v>
      </c>
      <c r="C6141" s="243">
        <v>98.963843390528979</v>
      </c>
    </row>
    <row r="6142" spans="2:3" x14ac:dyDescent="0.45">
      <c r="B6142" s="244">
        <v>6079</v>
      </c>
      <c r="C6142" s="243">
        <v>112.46617557188148</v>
      </c>
    </row>
    <row r="6143" spans="2:3" x14ac:dyDescent="0.45">
      <c r="B6143" s="244">
        <v>6080</v>
      </c>
      <c r="C6143" s="243">
        <v>117.09167354451769</v>
      </c>
    </row>
    <row r="6144" spans="2:3" x14ac:dyDescent="0.45">
      <c r="B6144" s="244">
        <v>6081</v>
      </c>
      <c r="C6144" s="243">
        <v>130.70210086873692</v>
      </c>
    </row>
    <row r="6145" spans="2:3" x14ac:dyDescent="0.45">
      <c r="B6145" s="244">
        <v>6082</v>
      </c>
      <c r="C6145" s="243">
        <v>131.3854958432112</v>
      </c>
    </row>
    <row r="6146" spans="2:3" x14ac:dyDescent="0.45">
      <c r="B6146" s="244">
        <v>6083</v>
      </c>
      <c r="C6146" s="243">
        <v>106.76221098069962</v>
      </c>
    </row>
    <row r="6147" spans="2:3" x14ac:dyDescent="0.45">
      <c r="B6147" s="244">
        <v>6084</v>
      </c>
      <c r="C6147" s="243">
        <v>107.98398344237744</v>
      </c>
    </row>
    <row r="6148" spans="2:3" x14ac:dyDescent="0.45">
      <c r="B6148" s="244">
        <v>6085</v>
      </c>
      <c r="C6148" s="243">
        <v>126.58412187521455</v>
      </c>
    </row>
    <row r="6149" spans="2:3" x14ac:dyDescent="0.45">
      <c r="B6149" s="244">
        <v>6086</v>
      </c>
      <c r="C6149" s="243">
        <v>128.3802001130978</v>
      </c>
    </row>
    <row r="6150" spans="2:3" x14ac:dyDescent="0.45">
      <c r="B6150" s="244">
        <v>6087</v>
      </c>
      <c r="C6150" s="243">
        <v>157.10347261424408</v>
      </c>
    </row>
    <row r="6151" spans="2:3" x14ac:dyDescent="0.45">
      <c r="B6151" s="244">
        <v>6088</v>
      </c>
      <c r="C6151" s="243">
        <v>77.367731971977491</v>
      </c>
    </row>
    <row r="6152" spans="2:3" x14ac:dyDescent="0.45">
      <c r="B6152" s="244">
        <v>6089</v>
      </c>
      <c r="C6152" s="243">
        <v>139.90936364164608</v>
      </c>
    </row>
    <row r="6153" spans="2:3" x14ac:dyDescent="0.45">
      <c r="B6153" s="244">
        <v>6090</v>
      </c>
      <c r="C6153" s="243">
        <v>158.01071756401367</v>
      </c>
    </row>
    <row r="6154" spans="2:3" x14ac:dyDescent="0.45">
      <c r="B6154" s="244">
        <v>6091</v>
      </c>
      <c r="C6154" s="243">
        <v>124.06126263804344</v>
      </c>
    </row>
    <row r="6155" spans="2:3" x14ac:dyDescent="0.45">
      <c r="B6155" s="244">
        <v>6092</v>
      </c>
      <c r="C6155" s="243">
        <v>114.48860943654277</v>
      </c>
    </row>
    <row r="6156" spans="2:3" x14ac:dyDescent="0.45">
      <c r="B6156" s="244">
        <v>6093</v>
      </c>
      <c r="C6156" s="243">
        <v>56.678114486536444</v>
      </c>
    </row>
    <row r="6157" spans="2:3" x14ac:dyDescent="0.45">
      <c r="B6157" s="244">
        <v>6094</v>
      </c>
      <c r="C6157" s="243">
        <v>147.41936747389016</v>
      </c>
    </row>
    <row r="6158" spans="2:3" x14ac:dyDescent="0.45">
      <c r="B6158" s="244">
        <v>6095</v>
      </c>
      <c r="C6158" s="243">
        <v>111.50766039169716</v>
      </c>
    </row>
    <row r="6159" spans="2:3" x14ac:dyDescent="0.45">
      <c r="B6159" s="244">
        <v>6096</v>
      </c>
      <c r="C6159" s="243">
        <v>86.252160091930662</v>
      </c>
    </row>
    <row r="6160" spans="2:3" x14ac:dyDescent="0.45">
      <c r="B6160" s="244">
        <v>6097</v>
      </c>
      <c r="C6160" s="243">
        <v>124.36382611806013</v>
      </c>
    </row>
    <row r="6161" spans="2:3" x14ac:dyDescent="0.45">
      <c r="B6161" s="244">
        <v>6098</v>
      </c>
      <c r="C6161" s="243">
        <v>130.70227902225426</v>
      </c>
    </row>
    <row r="6162" spans="2:3" x14ac:dyDescent="0.45">
      <c r="B6162" s="244">
        <v>6099</v>
      </c>
      <c r="C6162" s="243">
        <v>113.32105760920035</v>
      </c>
    </row>
    <row r="6163" spans="2:3" x14ac:dyDescent="0.45">
      <c r="B6163" s="244">
        <v>6100</v>
      </c>
      <c r="C6163" s="243">
        <v>184.16130354406044</v>
      </c>
    </row>
    <row r="6164" spans="2:3" x14ac:dyDescent="0.45">
      <c r="B6164" s="244">
        <v>6101</v>
      </c>
      <c r="C6164" s="243">
        <v>131.05402649568742</v>
      </c>
    </row>
    <row r="6165" spans="2:3" x14ac:dyDescent="0.45">
      <c r="B6165" s="244">
        <v>6102</v>
      </c>
      <c r="C6165" s="243">
        <v>124.3262998911091</v>
      </c>
    </row>
    <row r="6166" spans="2:3" x14ac:dyDescent="0.45">
      <c r="B6166" s="244">
        <v>6103</v>
      </c>
      <c r="C6166" s="243">
        <v>97.684443249263495</v>
      </c>
    </row>
    <row r="6167" spans="2:3" x14ac:dyDescent="0.45">
      <c r="B6167" s="244">
        <v>6104</v>
      </c>
      <c r="C6167" s="243">
        <v>89.820326935168012</v>
      </c>
    </row>
    <row r="6168" spans="2:3" x14ac:dyDescent="0.45">
      <c r="B6168" s="244">
        <v>6105</v>
      </c>
      <c r="C6168" s="243">
        <v>103.1072368042454</v>
      </c>
    </row>
    <row r="6169" spans="2:3" x14ac:dyDescent="0.45">
      <c r="B6169" s="244">
        <v>6106</v>
      </c>
      <c r="C6169" s="243">
        <v>108.11748098605445</v>
      </c>
    </row>
    <row r="6170" spans="2:3" x14ac:dyDescent="0.45">
      <c r="B6170" s="244">
        <v>6107</v>
      </c>
      <c r="C6170" s="243">
        <v>116.24660510637688</v>
      </c>
    </row>
    <row r="6171" spans="2:3" x14ac:dyDescent="0.45">
      <c r="B6171" s="244">
        <v>6108</v>
      </c>
      <c r="C6171" s="243">
        <v>146.85198591197502</v>
      </c>
    </row>
    <row r="6172" spans="2:3" x14ac:dyDescent="0.45">
      <c r="B6172" s="244">
        <v>6109</v>
      </c>
      <c r="C6172" s="243">
        <v>94.872092245048037</v>
      </c>
    </row>
    <row r="6173" spans="2:3" x14ac:dyDescent="0.45">
      <c r="B6173" s="244">
        <v>6110</v>
      </c>
      <c r="C6173" s="243">
        <v>171.73916345868102</v>
      </c>
    </row>
    <row r="6174" spans="2:3" x14ac:dyDescent="0.45">
      <c r="B6174" s="244">
        <v>6111</v>
      </c>
      <c r="C6174" s="243">
        <v>129.9612671169165</v>
      </c>
    </row>
    <row r="6175" spans="2:3" x14ac:dyDescent="0.45">
      <c r="B6175" s="244">
        <v>6112</v>
      </c>
      <c r="C6175" s="243">
        <v>92.961608864910573</v>
      </c>
    </row>
    <row r="6176" spans="2:3" x14ac:dyDescent="0.45">
      <c r="B6176" s="244">
        <v>6113</v>
      </c>
      <c r="C6176" s="243">
        <v>125.12982761306831</v>
      </c>
    </row>
    <row r="6177" spans="2:3" x14ac:dyDescent="0.45">
      <c r="B6177" s="244">
        <v>6114</v>
      </c>
      <c r="C6177" s="243">
        <v>132.62933593318633</v>
      </c>
    </row>
    <row r="6178" spans="2:3" x14ac:dyDescent="0.45">
      <c r="B6178" s="244">
        <v>6115</v>
      </c>
      <c r="C6178" s="243">
        <v>95.979546215303358</v>
      </c>
    </row>
    <row r="6179" spans="2:3" x14ac:dyDescent="0.45">
      <c r="B6179" s="244">
        <v>6116</v>
      </c>
      <c r="C6179" s="243">
        <v>108.2370610100952</v>
      </c>
    </row>
    <row r="6180" spans="2:3" x14ac:dyDescent="0.45">
      <c r="B6180" s="244">
        <v>6117</v>
      </c>
      <c r="C6180" s="243">
        <v>122.9049415836478</v>
      </c>
    </row>
    <row r="6181" spans="2:3" x14ac:dyDescent="0.45">
      <c r="B6181" s="244">
        <v>6118</v>
      </c>
      <c r="C6181" s="243">
        <v>119.79027489327625</v>
      </c>
    </row>
    <row r="6182" spans="2:3" x14ac:dyDescent="0.45">
      <c r="B6182" s="244">
        <v>6119</v>
      </c>
      <c r="C6182" s="243">
        <v>97.039993328111166</v>
      </c>
    </row>
    <row r="6183" spans="2:3" x14ac:dyDescent="0.45">
      <c r="B6183" s="244">
        <v>6120</v>
      </c>
      <c r="C6183" s="243">
        <v>139.53065453359002</v>
      </c>
    </row>
    <row r="6184" spans="2:3" x14ac:dyDescent="0.45">
      <c r="B6184" s="244">
        <v>6121</v>
      </c>
      <c r="C6184" s="243">
        <v>125.80995513688447</v>
      </c>
    </row>
    <row r="6185" spans="2:3" x14ac:dyDescent="0.45">
      <c r="B6185" s="244">
        <v>6122</v>
      </c>
      <c r="C6185" s="243">
        <v>104.72680602856481</v>
      </c>
    </row>
    <row r="6186" spans="2:3" x14ac:dyDescent="0.45">
      <c r="B6186" s="244">
        <v>6123</v>
      </c>
      <c r="C6186" s="243">
        <v>110.23044239372983</v>
      </c>
    </row>
    <row r="6187" spans="2:3" x14ac:dyDescent="0.45">
      <c r="B6187" s="244">
        <v>6124</v>
      </c>
      <c r="C6187" s="243">
        <v>117.73124606340885</v>
      </c>
    </row>
    <row r="6188" spans="2:3" x14ac:dyDescent="0.45">
      <c r="B6188" s="244">
        <v>6125</v>
      </c>
      <c r="C6188" s="243">
        <v>150.86148844150131</v>
      </c>
    </row>
    <row r="6189" spans="2:3" x14ac:dyDescent="0.45">
      <c r="B6189" s="244">
        <v>6126</v>
      </c>
      <c r="C6189" s="243">
        <v>76.436748976157332</v>
      </c>
    </row>
    <row r="6190" spans="2:3" x14ac:dyDescent="0.45">
      <c r="B6190" s="244">
        <v>6127</v>
      </c>
      <c r="C6190" s="243">
        <v>135.17214064556825</v>
      </c>
    </row>
    <row r="6191" spans="2:3" x14ac:dyDescent="0.45">
      <c r="B6191" s="244">
        <v>6128</v>
      </c>
      <c r="C6191" s="243">
        <v>155.73759680263362</v>
      </c>
    </row>
    <row r="6192" spans="2:3" x14ac:dyDescent="0.45">
      <c r="B6192" s="244">
        <v>6129</v>
      </c>
      <c r="C6192" s="243">
        <v>142.98792511799525</v>
      </c>
    </row>
    <row r="6193" spans="2:3" x14ac:dyDescent="0.45">
      <c r="B6193" s="244">
        <v>6130</v>
      </c>
      <c r="C6193" s="243">
        <v>135.22598688776719</v>
      </c>
    </row>
    <row r="6194" spans="2:3" x14ac:dyDescent="0.45">
      <c r="B6194" s="244">
        <v>6131</v>
      </c>
      <c r="C6194" s="243">
        <v>162.68293818885132</v>
      </c>
    </row>
    <row r="6195" spans="2:3" x14ac:dyDescent="0.45">
      <c r="B6195" s="244">
        <v>6132</v>
      </c>
      <c r="C6195" s="243">
        <v>151.19627823611586</v>
      </c>
    </row>
    <row r="6196" spans="2:3" x14ac:dyDescent="0.45">
      <c r="B6196" s="244">
        <v>6133</v>
      </c>
      <c r="C6196" s="243">
        <v>119.65448433032394</v>
      </c>
    </row>
    <row r="6197" spans="2:3" x14ac:dyDescent="0.45">
      <c r="B6197" s="244">
        <v>6134</v>
      </c>
      <c r="C6197" s="243">
        <v>102.78878521005927</v>
      </c>
    </row>
    <row r="6198" spans="2:3" x14ac:dyDescent="0.45">
      <c r="B6198" s="244">
        <v>6135</v>
      </c>
      <c r="C6198" s="243">
        <v>101.06289769376677</v>
      </c>
    </row>
    <row r="6199" spans="2:3" x14ac:dyDescent="0.45">
      <c r="B6199" s="244">
        <v>6136</v>
      </c>
      <c r="C6199" s="243">
        <v>137.17531984373417</v>
      </c>
    </row>
    <row r="6200" spans="2:3" x14ac:dyDescent="0.45">
      <c r="B6200" s="244">
        <v>6137</v>
      </c>
      <c r="C6200" s="243">
        <v>107.45616101444728</v>
      </c>
    </row>
    <row r="6201" spans="2:3" x14ac:dyDescent="0.45">
      <c r="B6201" s="244">
        <v>6138</v>
      </c>
      <c r="C6201" s="243">
        <v>101.40669446315096</v>
      </c>
    </row>
    <row r="6202" spans="2:3" x14ac:dyDescent="0.45">
      <c r="B6202" s="244">
        <v>6139</v>
      </c>
      <c r="C6202" s="243">
        <v>105.08827895200781</v>
      </c>
    </row>
    <row r="6203" spans="2:3" x14ac:dyDescent="0.45">
      <c r="B6203" s="244">
        <v>6140</v>
      </c>
      <c r="C6203" s="243">
        <v>89.411744968360239</v>
      </c>
    </row>
    <row r="6204" spans="2:3" x14ac:dyDescent="0.45">
      <c r="B6204" s="244">
        <v>6141</v>
      </c>
      <c r="C6204" s="243">
        <v>86.23361441058411</v>
      </c>
    </row>
    <row r="6205" spans="2:3" x14ac:dyDescent="0.45">
      <c r="B6205" s="244">
        <v>6142</v>
      </c>
      <c r="C6205" s="243">
        <v>121.67245439696241</v>
      </c>
    </row>
    <row r="6206" spans="2:3" x14ac:dyDescent="0.45">
      <c r="B6206" s="244">
        <v>6143</v>
      </c>
      <c r="C6206" s="243">
        <v>100.40559966284496</v>
      </c>
    </row>
    <row r="6207" spans="2:3" x14ac:dyDescent="0.45">
      <c r="B6207" s="244">
        <v>6144</v>
      </c>
      <c r="C6207" s="243">
        <v>143.03340452199191</v>
      </c>
    </row>
    <row r="6208" spans="2:3" x14ac:dyDescent="0.45">
      <c r="B6208" s="244">
        <v>6145</v>
      </c>
      <c r="C6208" s="243">
        <v>118.69143716789843</v>
      </c>
    </row>
    <row r="6209" spans="2:3" x14ac:dyDescent="0.45">
      <c r="B6209" s="244">
        <v>6146</v>
      </c>
      <c r="C6209" s="243">
        <v>87.023132793353426</v>
      </c>
    </row>
    <row r="6210" spans="2:3" x14ac:dyDescent="0.45">
      <c r="B6210" s="244">
        <v>6147</v>
      </c>
      <c r="C6210" s="243">
        <v>123.65717734167569</v>
      </c>
    </row>
    <row r="6211" spans="2:3" x14ac:dyDescent="0.45">
      <c r="B6211" s="244">
        <v>6148</v>
      </c>
      <c r="C6211" s="243">
        <v>101.59007237389764</v>
      </c>
    </row>
    <row r="6212" spans="2:3" x14ac:dyDescent="0.45">
      <c r="B6212" s="244">
        <v>6149</v>
      </c>
      <c r="C6212" s="243">
        <v>123.25019637504792</v>
      </c>
    </row>
    <row r="6213" spans="2:3" x14ac:dyDescent="0.45">
      <c r="B6213" s="244">
        <v>6150</v>
      </c>
      <c r="C6213" s="243">
        <v>122.50544947071425</v>
      </c>
    </row>
    <row r="6214" spans="2:3" x14ac:dyDescent="0.45">
      <c r="B6214" s="244">
        <v>6151</v>
      </c>
      <c r="C6214" s="243">
        <v>115.59420533663152</v>
      </c>
    </row>
    <row r="6215" spans="2:3" x14ac:dyDescent="0.45">
      <c r="B6215" s="244">
        <v>6152</v>
      </c>
      <c r="C6215" s="243">
        <v>136.43107149248556</v>
      </c>
    </row>
    <row r="6216" spans="2:3" x14ac:dyDescent="0.45">
      <c r="B6216" s="244">
        <v>6153</v>
      </c>
      <c r="C6216" s="243">
        <v>109.29524576712191</v>
      </c>
    </row>
    <row r="6217" spans="2:3" x14ac:dyDescent="0.45">
      <c r="B6217" s="244">
        <v>6154</v>
      </c>
      <c r="C6217" s="243">
        <v>91.392243254969998</v>
      </c>
    </row>
    <row r="6218" spans="2:3" x14ac:dyDescent="0.45">
      <c r="B6218" s="244">
        <v>6155</v>
      </c>
      <c r="C6218" s="243">
        <v>111.0435142979143</v>
      </c>
    </row>
    <row r="6219" spans="2:3" x14ac:dyDescent="0.45">
      <c r="B6219" s="244">
        <v>6156</v>
      </c>
      <c r="C6219" s="243">
        <v>141.61242253116157</v>
      </c>
    </row>
    <row r="6220" spans="2:3" x14ac:dyDescent="0.45">
      <c r="B6220" s="244">
        <v>6157</v>
      </c>
      <c r="C6220" s="243">
        <v>131.0394046700539</v>
      </c>
    </row>
    <row r="6221" spans="2:3" x14ac:dyDescent="0.45">
      <c r="B6221" s="244">
        <v>6158</v>
      </c>
      <c r="C6221" s="243">
        <v>139.00434708948461</v>
      </c>
    </row>
    <row r="6222" spans="2:3" x14ac:dyDescent="0.45">
      <c r="B6222" s="244">
        <v>6159</v>
      </c>
      <c r="C6222" s="243">
        <v>140.2479870332013</v>
      </c>
    </row>
    <row r="6223" spans="2:3" x14ac:dyDescent="0.45">
      <c r="B6223" s="244">
        <v>6160</v>
      </c>
      <c r="C6223" s="243">
        <v>93.602452396540286</v>
      </c>
    </row>
    <row r="6224" spans="2:3" x14ac:dyDescent="0.45">
      <c r="B6224" s="244">
        <v>6161</v>
      </c>
      <c r="C6224" s="243">
        <v>133.00789733874217</v>
      </c>
    </row>
    <row r="6225" spans="2:3" x14ac:dyDescent="0.45">
      <c r="B6225" s="244">
        <v>6162</v>
      </c>
      <c r="C6225" s="243">
        <v>94.636985081270893</v>
      </c>
    </row>
    <row r="6226" spans="2:3" x14ac:dyDescent="0.45">
      <c r="B6226" s="244">
        <v>6163</v>
      </c>
      <c r="C6226" s="243">
        <v>118.51172729227834</v>
      </c>
    </row>
    <row r="6227" spans="2:3" x14ac:dyDescent="0.45">
      <c r="B6227" s="244">
        <v>6164</v>
      </c>
      <c r="C6227" s="243">
        <v>102.09887133546283</v>
      </c>
    </row>
    <row r="6228" spans="2:3" x14ac:dyDescent="0.45">
      <c r="B6228" s="244">
        <v>6165</v>
      </c>
      <c r="C6228" s="243">
        <v>112.44953292906729</v>
      </c>
    </row>
    <row r="6229" spans="2:3" x14ac:dyDescent="0.45">
      <c r="B6229" s="244">
        <v>6166</v>
      </c>
      <c r="C6229" s="243">
        <v>131.20921763877942</v>
      </c>
    </row>
    <row r="6230" spans="2:3" x14ac:dyDescent="0.45">
      <c r="B6230" s="244">
        <v>6167</v>
      </c>
      <c r="C6230" s="243">
        <v>142.48469510680005</v>
      </c>
    </row>
    <row r="6231" spans="2:3" x14ac:dyDescent="0.45">
      <c r="B6231" s="244">
        <v>6168</v>
      </c>
      <c r="C6231" s="243">
        <v>159.78243995970206</v>
      </c>
    </row>
    <row r="6232" spans="2:3" x14ac:dyDescent="0.45">
      <c r="B6232" s="244">
        <v>6169</v>
      </c>
      <c r="C6232" s="243">
        <v>127.24168122889577</v>
      </c>
    </row>
    <row r="6233" spans="2:3" x14ac:dyDescent="0.45">
      <c r="B6233" s="244">
        <v>6170</v>
      </c>
      <c r="C6233" s="243">
        <v>120.44201762525482</v>
      </c>
    </row>
    <row r="6234" spans="2:3" x14ac:dyDescent="0.45">
      <c r="B6234" s="244">
        <v>6171</v>
      </c>
      <c r="C6234" s="243">
        <v>138.90375692123595</v>
      </c>
    </row>
    <row r="6235" spans="2:3" x14ac:dyDescent="0.45">
      <c r="B6235" s="244">
        <v>6172</v>
      </c>
      <c r="C6235" s="243">
        <v>125.0730051792672</v>
      </c>
    </row>
    <row r="6236" spans="2:3" x14ac:dyDescent="0.45">
      <c r="B6236" s="244">
        <v>6173</v>
      </c>
      <c r="C6236" s="243">
        <v>164.45188536368283</v>
      </c>
    </row>
    <row r="6237" spans="2:3" x14ac:dyDescent="0.45">
      <c r="B6237" s="244">
        <v>6174</v>
      </c>
      <c r="C6237" s="243">
        <v>129.35955358768567</v>
      </c>
    </row>
    <row r="6238" spans="2:3" x14ac:dyDescent="0.45">
      <c r="B6238" s="244">
        <v>6175</v>
      </c>
      <c r="C6238" s="243">
        <v>100.38436255420228</v>
      </c>
    </row>
    <row r="6239" spans="2:3" x14ac:dyDescent="0.45">
      <c r="B6239" s="244">
        <v>6176</v>
      </c>
      <c r="C6239" s="243">
        <v>97.13299349057624</v>
      </c>
    </row>
    <row r="6240" spans="2:3" x14ac:dyDescent="0.45">
      <c r="B6240" s="244">
        <v>6177</v>
      </c>
      <c r="C6240" s="243">
        <v>161.30517202881543</v>
      </c>
    </row>
    <row r="6241" spans="2:3" x14ac:dyDescent="0.45">
      <c r="B6241" s="244">
        <v>6178</v>
      </c>
      <c r="C6241" s="243">
        <v>90.11232141768852</v>
      </c>
    </row>
    <row r="6242" spans="2:3" x14ac:dyDescent="0.45">
      <c r="B6242" s="244">
        <v>6179</v>
      </c>
      <c r="C6242" s="243">
        <v>125.22214988678732</v>
      </c>
    </row>
    <row r="6243" spans="2:3" x14ac:dyDescent="0.45">
      <c r="B6243" s="244">
        <v>6180</v>
      </c>
      <c r="C6243" s="243">
        <v>127.52971150331629</v>
      </c>
    </row>
    <row r="6244" spans="2:3" x14ac:dyDescent="0.45">
      <c r="B6244" s="244">
        <v>6181</v>
      </c>
      <c r="C6244" s="243">
        <v>109.38388408942831</v>
      </c>
    </row>
    <row r="6245" spans="2:3" x14ac:dyDescent="0.45">
      <c r="B6245" s="244">
        <v>6182</v>
      </c>
      <c r="C6245" s="243">
        <v>165.80994309822381</v>
      </c>
    </row>
    <row r="6246" spans="2:3" x14ac:dyDescent="0.45">
      <c r="B6246" s="244">
        <v>6183</v>
      </c>
      <c r="C6246" s="243">
        <v>171.38349650639424</v>
      </c>
    </row>
    <row r="6247" spans="2:3" x14ac:dyDescent="0.45">
      <c r="B6247" s="244">
        <v>6184</v>
      </c>
      <c r="C6247" s="243">
        <v>73.185839706292811</v>
      </c>
    </row>
    <row r="6248" spans="2:3" x14ac:dyDescent="0.45">
      <c r="B6248" s="244">
        <v>6185</v>
      </c>
      <c r="C6248" s="243">
        <v>91.19031040437234</v>
      </c>
    </row>
    <row r="6249" spans="2:3" x14ac:dyDescent="0.45">
      <c r="B6249" s="244">
        <v>6186</v>
      </c>
      <c r="C6249" s="243">
        <v>91.805106407254385</v>
      </c>
    </row>
    <row r="6250" spans="2:3" x14ac:dyDescent="0.45">
      <c r="B6250" s="244">
        <v>6187</v>
      </c>
      <c r="C6250" s="243">
        <v>109.47432233560146</v>
      </c>
    </row>
    <row r="6251" spans="2:3" x14ac:dyDescent="0.45">
      <c r="B6251" s="244">
        <v>6188</v>
      </c>
      <c r="C6251" s="243">
        <v>79.916440438736615</v>
      </c>
    </row>
    <row r="6252" spans="2:3" x14ac:dyDescent="0.45">
      <c r="B6252" s="244">
        <v>6189</v>
      </c>
      <c r="C6252" s="243">
        <v>108.08936288782797</v>
      </c>
    </row>
    <row r="6253" spans="2:3" x14ac:dyDescent="0.45">
      <c r="B6253" s="244">
        <v>6190</v>
      </c>
      <c r="C6253" s="243">
        <v>92.045395127722827</v>
      </c>
    </row>
    <row r="6254" spans="2:3" x14ac:dyDescent="0.45">
      <c r="B6254" s="244">
        <v>6191</v>
      </c>
      <c r="C6254" s="243">
        <v>133.46907659091696</v>
      </c>
    </row>
    <row r="6255" spans="2:3" x14ac:dyDescent="0.45">
      <c r="B6255" s="244">
        <v>6192</v>
      </c>
      <c r="C6255" s="243">
        <v>112.28795362867474</v>
      </c>
    </row>
    <row r="6256" spans="2:3" x14ac:dyDescent="0.45">
      <c r="B6256" s="244">
        <v>6193</v>
      </c>
      <c r="C6256" s="243">
        <v>111.94120858874578</v>
      </c>
    </row>
    <row r="6257" spans="2:3" x14ac:dyDescent="0.45">
      <c r="B6257" s="244">
        <v>6194</v>
      </c>
      <c r="C6257" s="243">
        <v>137.61174391608455</v>
      </c>
    </row>
    <row r="6258" spans="2:3" x14ac:dyDescent="0.45">
      <c r="B6258" s="244">
        <v>6195</v>
      </c>
      <c r="C6258" s="243">
        <v>96.440928790655562</v>
      </c>
    </row>
    <row r="6259" spans="2:3" x14ac:dyDescent="0.45">
      <c r="B6259" s="244">
        <v>6196</v>
      </c>
      <c r="C6259" s="243">
        <v>129.40467531002147</v>
      </c>
    </row>
    <row r="6260" spans="2:3" x14ac:dyDescent="0.45">
      <c r="B6260" s="244">
        <v>6197</v>
      </c>
      <c r="C6260" s="243">
        <v>115.330118682763</v>
      </c>
    </row>
    <row r="6261" spans="2:3" x14ac:dyDescent="0.45">
      <c r="B6261" s="244">
        <v>6198</v>
      </c>
      <c r="C6261" s="243">
        <v>112.95502537222491</v>
      </c>
    </row>
    <row r="6262" spans="2:3" x14ac:dyDescent="0.45">
      <c r="B6262" s="244">
        <v>6199</v>
      </c>
      <c r="C6262" s="243">
        <v>117.59243209160566</v>
      </c>
    </row>
    <row r="6263" spans="2:3" x14ac:dyDescent="0.45">
      <c r="B6263" s="244">
        <v>6200</v>
      </c>
      <c r="C6263" s="243">
        <v>126.5937780778014</v>
      </c>
    </row>
    <row r="6264" spans="2:3" x14ac:dyDescent="0.45">
      <c r="B6264" s="244">
        <v>6201</v>
      </c>
      <c r="C6264" s="243">
        <v>89.968515261753296</v>
      </c>
    </row>
    <row r="6265" spans="2:3" x14ac:dyDescent="0.45">
      <c r="B6265" s="244">
        <v>6202</v>
      </c>
      <c r="C6265" s="243">
        <v>141.01115488223175</v>
      </c>
    </row>
    <row r="6266" spans="2:3" x14ac:dyDescent="0.45">
      <c r="B6266" s="244">
        <v>6203</v>
      </c>
      <c r="C6266" s="243">
        <v>97.415166753934585</v>
      </c>
    </row>
    <row r="6267" spans="2:3" x14ac:dyDescent="0.45">
      <c r="B6267" s="244">
        <v>6204</v>
      </c>
      <c r="C6267" s="243">
        <v>133.54422110143719</v>
      </c>
    </row>
    <row r="6268" spans="2:3" x14ac:dyDescent="0.45">
      <c r="B6268" s="244">
        <v>6205</v>
      </c>
      <c r="C6268" s="243">
        <v>99.053575630302163</v>
      </c>
    </row>
    <row r="6269" spans="2:3" x14ac:dyDescent="0.45">
      <c r="B6269" s="244">
        <v>6206</v>
      </c>
      <c r="C6269" s="243">
        <v>150.44633075950469</v>
      </c>
    </row>
    <row r="6270" spans="2:3" x14ac:dyDescent="0.45">
      <c r="B6270" s="244">
        <v>6207</v>
      </c>
      <c r="C6270" s="243">
        <v>112.48139906992408</v>
      </c>
    </row>
    <row r="6271" spans="2:3" x14ac:dyDescent="0.45">
      <c r="B6271" s="244">
        <v>6208</v>
      </c>
      <c r="C6271" s="243">
        <v>130.04461555076605</v>
      </c>
    </row>
    <row r="6272" spans="2:3" x14ac:dyDescent="0.45">
      <c r="B6272" s="244">
        <v>6209</v>
      </c>
      <c r="C6272" s="243">
        <v>100.38054955310301</v>
      </c>
    </row>
    <row r="6273" spans="2:3" x14ac:dyDescent="0.45">
      <c r="B6273" s="244">
        <v>6210</v>
      </c>
      <c r="C6273" s="243">
        <v>146.22295939302944</v>
      </c>
    </row>
    <row r="6274" spans="2:3" x14ac:dyDescent="0.45">
      <c r="B6274" s="244">
        <v>6211</v>
      </c>
      <c r="C6274" s="243">
        <v>119.74143274138363</v>
      </c>
    </row>
    <row r="6275" spans="2:3" x14ac:dyDescent="0.45">
      <c r="B6275" s="244">
        <v>6212</v>
      </c>
      <c r="C6275" s="243">
        <v>123.34232311978354</v>
      </c>
    </row>
    <row r="6276" spans="2:3" x14ac:dyDescent="0.45">
      <c r="B6276" s="244">
        <v>6213</v>
      </c>
      <c r="C6276" s="243">
        <v>99.497449894243417</v>
      </c>
    </row>
    <row r="6277" spans="2:3" x14ac:dyDescent="0.45">
      <c r="B6277" s="244">
        <v>6214</v>
      </c>
      <c r="C6277" s="243">
        <v>103.255214475036</v>
      </c>
    </row>
    <row r="6278" spans="2:3" x14ac:dyDescent="0.45">
      <c r="B6278" s="244">
        <v>6215</v>
      </c>
      <c r="C6278" s="243">
        <v>172.32778731351533</v>
      </c>
    </row>
    <row r="6279" spans="2:3" x14ac:dyDescent="0.45">
      <c r="B6279" s="244">
        <v>6216</v>
      </c>
      <c r="C6279" s="243">
        <v>134.61851878909545</v>
      </c>
    </row>
    <row r="6280" spans="2:3" x14ac:dyDescent="0.45">
      <c r="B6280" s="244">
        <v>6217</v>
      </c>
      <c r="C6280" s="243">
        <v>93.635219534449732</v>
      </c>
    </row>
    <row r="6281" spans="2:3" x14ac:dyDescent="0.45">
      <c r="B6281" s="244">
        <v>6218</v>
      </c>
      <c r="C6281" s="243">
        <v>137.70759053114125</v>
      </c>
    </row>
    <row r="6282" spans="2:3" x14ac:dyDescent="0.45">
      <c r="B6282" s="244">
        <v>6219</v>
      </c>
      <c r="C6282" s="243">
        <v>109.84090603154611</v>
      </c>
    </row>
    <row r="6283" spans="2:3" x14ac:dyDescent="0.45">
      <c r="B6283" s="244">
        <v>6220</v>
      </c>
      <c r="C6283" s="243">
        <v>134.30594275547432</v>
      </c>
    </row>
    <row r="6284" spans="2:3" x14ac:dyDescent="0.45">
      <c r="B6284" s="244">
        <v>6221</v>
      </c>
      <c r="C6284" s="243">
        <v>103.44323997288572</v>
      </c>
    </row>
    <row r="6285" spans="2:3" x14ac:dyDescent="0.45">
      <c r="B6285" s="244">
        <v>6222</v>
      </c>
      <c r="C6285" s="243">
        <v>127.74023550793169</v>
      </c>
    </row>
    <row r="6286" spans="2:3" x14ac:dyDescent="0.45">
      <c r="B6286" s="244">
        <v>6223</v>
      </c>
      <c r="C6286" s="243">
        <v>104.73908543655838</v>
      </c>
    </row>
    <row r="6287" spans="2:3" x14ac:dyDescent="0.45">
      <c r="B6287" s="244">
        <v>6224</v>
      </c>
      <c r="C6287" s="243">
        <v>153.40772528341509</v>
      </c>
    </row>
    <row r="6288" spans="2:3" x14ac:dyDescent="0.45">
      <c r="B6288" s="244">
        <v>6225</v>
      </c>
      <c r="C6288" s="243">
        <v>136.55065783863876</v>
      </c>
    </row>
    <row r="6289" spans="2:3" x14ac:dyDescent="0.45">
      <c r="B6289" s="244">
        <v>6226</v>
      </c>
      <c r="C6289" s="243">
        <v>135.61029046525789</v>
      </c>
    </row>
    <row r="6290" spans="2:3" x14ac:dyDescent="0.45">
      <c r="B6290" s="244">
        <v>6227</v>
      </c>
      <c r="C6290" s="243">
        <v>117.06980065360707</v>
      </c>
    </row>
    <row r="6291" spans="2:3" x14ac:dyDescent="0.45">
      <c r="B6291" s="244">
        <v>6228</v>
      </c>
      <c r="C6291" s="243">
        <v>130.36195255694514</v>
      </c>
    </row>
    <row r="6292" spans="2:3" x14ac:dyDescent="0.45">
      <c r="B6292" s="244">
        <v>6229</v>
      </c>
      <c r="C6292" s="243">
        <v>113.62675350746993</v>
      </c>
    </row>
    <row r="6293" spans="2:3" x14ac:dyDescent="0.45">
      <c r="B6293" s="244">
        <v>6230</v>
      </c>
      <c r="C6293" s="243">
        <v>152.62893762659425</v>
      </c>
    </row>
    <row r="6294" spans="2:3" x14ac:dyDescent="0.45">
      <c r="B6294" s="244">
        <v>6231</v>
      </c>
      <c r="C6294" s="243">
        <v>113.78899820165287</v>
      </c>
    </row>
    <row r="6295" spans="2:3" x14ac:dyDescent="0.45">
      <c r="B6295" s="244">
        <v>6232</v>
      </c>
      <c r="C6295" s="243">
        <v>143.62112648390485</v>
      </c>
    </row>
    <row r="6296" spans="2:3" x14ac:dyDescent="0.45">
      <c r="B6296" s="244">
        <v>6233</v>
      </c>
      <c r="C6296" s="243">
        <v>104.85075274251972</v>
      </c>
    </row>
    <row r="6297" spans="2:3" x14ac:dyDescent="0.45">
      <c r="B6297" s="244">
        <v>6234</v>
      </c>
      <c r="C6297" s="243">
        <v>130.25040961371181</v>
      </c>
    </row>
    <row r="6298" spans="2:3" x14ac:dyDescent="0.45">
      <c r="B6298" s="244">
        <v>6235</v>
      </c>
      <c r="C6298" s="243">
        <v>94.313399085029189</v>
      </c>
    </row>
    <row r="6299" spans="2:3" x14ac:dyDescent="0.45">
      <c r="B6299" s="244">
        <v>6236</v>
      </c>
      <c r="C6299" s="243">
        <v>126.40665826327975</v>
      </c>
    </row>
    <row r="6300" spans="2:3" x14ac:dyDescent="0.45">
      <c r="B6300" s="244">
        <v>6237</v>
      </c>
      <c r="C6300" s="243">
        <v>137.19087703250068</v>
      </c>
    </row>
    <row r="6301" spans="2:3" x14ac:dyDescent="0.45">
      <c r="B6301" s="244">
        <v>6238</v>
      </c>
      <c r="C6301" s="243">
        <v>88.757612186522181</v>
      </c>
    </row>
    <row r="6302" spans="2:3" x14ac:dyDescent="0.45">
      <c r="B6302" s="244">
        <v>6239</v>
      </c>
      <c r="C6302" s="243">
        <v>124.35489261461987</v>
      </c>
    </row>
    <row r="6303" spans="2:3" x14ac:dyDescent="0.45">
      <c r="B6303" s="244">
        <v>6240</v>
      </c>
      <c r="C6303" s="243">
        <v>118.22968253947967</v>
      </c>
    </row>
    <row r="6304" spans="2:3" x14ac:dyDescent="0.45">
      <c r="B6304" s="244">
        <v>6241</v>
      </c>
      <c r="C6304" s="243">
        <v>94.066569687950732</v>
      </c>
    </row>
    <row r="6305" spans="2:3" x14ac:dyDescent="0.45">
      <c r="B6305" s="244">
        <v>6242</v>
      </c>
      <c r="C6305" s="243">
        <v>92.891817003741622</v>
      </c>
    </row>
    <row r="6306" spans="2:3" x14ac:dyDescent="0.45">
      <c r="B6306" s="244">
        <v>6243</v>
      </c>
      <c r="C6306" s="243">
        <v>117.16066688976689</v>
      </c>
    </row>
    <row r="6307" spans="2:3" x14ac:dyDescent="0.45">
      <c r="B6307" s="244">
        <v>6244</v>
      </c>
      <c r="C6307" s="243">
        <v>129.83139485910789</v>
      </c>
    </row>
    <row r="6308" spans="2:3" x14ac:dyDescent="0.45">
      <c r="B6308" s="244">
        <v>6245</v>
      </c>
      <c r="C6308" s="243">
        <v>110.44598456376042</v>
      </c>
    </row>
    <row r="6309" spans="2:3" x14ac:dyDescent="0.45">
      <c r="B6309" s="244">
        <v>6246</v>
      </c>
      <c r="C6309" s="243">
        <v>82.259004570142395</v>
      </c>
    </row>
    <row r="6310" spans="2:3" x14ac:dyDescent="0.45">
      <c r="B6310" s="244">
        <v>6247</v>
      </c>
      <c r="C6310" s="243">
        <v>92.421220024268948</v>
      </c>
    </row>
    <row r="6311" spans="2:3" x14ac:dyDescent="0.45">
      <c r="B6311" s="244">
        <v>6248</v>
      </c>
      <c r="C6311" s="243">
        <v>124.74924261645849</v>
      </c>
    </row>
    <row r="6312" spans="2:3" x14ac:dyDescent="0.45">
      <c r="B6312" s="244">
        <v>6249</v>
      </c>
      <c r="C6312" s="243">
        <v>112.54664249002428</v>
      </c>
    </row>
    <row r="6313" spans="2:3" x14ac:dyDescent="0.45">
      <c r="B6313" s="244">
        <v>6250</v>
      </c>
      <c r="C6313" s="243">
        <v>128.4533793287529</v>
      </c>
    </row>
    <row r="6314" spans="2:3" x14ac:dyDescent="0.45">
      <c r="B6314" s="244">
        <v>6251</v>
      </c>
      <c r="C6314" s="243">
        <v>91.300166942456769</v>
      </c>
    </row>
    <row r="6315" spans="2:3" x14ac:dyDescent="0.45">
      <c r="B6315" s="244">
        <v>6252</v>
      </c>
      <c r="C6315" s="243">
        <v>172.36283627748162</v>
      </c>
    </row>
    <row r="6316" spans="2:3" x14ac:dyDescent="0.45">
      <c r="B6316" s="244">
        <v>6253</v>
      </c>
      <c r="C6316" s="243">
        <v>131.02212616831187</v>
      </c>
    </row>
    <row r="6317" spans="2:3" x14ac:dyDescent="0.45">
      <c r="B6317" s="244">
        <v>6254</v>
      </c>
      <c r="C6317" s="243">
        <v>132.19637991774931</v>
      </c>
    </row>
    <row r="6318" spans="2:3" x14ac:dyDescent="0.45">
      <c r="B6318" s="244">
        <v>6255</v>
      </c>
      <c r="C6318" s="243">
        <v>101.79348217865729</v>
      </c>
    </row>
    <row r="6319" spans="2:3" x14ac:dyDescent="0.45">
      <c r="B6319" s="244">
        <v>6256</v>
      </c>
      <c r="C6319" s="243">
        <v>102.29261895430916</v>
      </c>
    </row>
    <row r="6320" spans="2:3" x14ac:dyDescent="0.45">
      <c r="B6320" s="244">
        <v>6257</v>
      </c>
      <c r="C6320" s="243">
        <v>179.68155891014737</v>
      </c>
    </row>
    <row r="6321" spans="2:3" x14ac:dyDescent="0.45">
      <c r="B6321" s="244">
        <v>6258</v>
      </c>
      <c r="C6321" s="243">
        <v>135.15705409782413</v>
      </c>
    </row>
    <row r="6322" spans="2:3" x14ac:dyDescent="0.45">
      <c r="B6322" s="244">
        <v>6259</v>
      </c>
      <c r="C6322" s="243">
        <v>130.82426543235283</v>
      </c>
    </row>
    <row r="6323" spans="2:3" x14ac:dyDescent="0.45">
      <c r="B6323" s="244">
        <v>6260</v>
      </c>
      <c r="C6323" s="243">
        <v>102.71831875460421</v>
      </c>
    </row>
    <row r="6324" spans="2:3" x14ac:dyDescent="0.45">
      <c r="B6324" s="244">
        <v>6261</v>
      </c>
      <c r="C6324" s="243">
        <v>161.27110278673698</v>
      </c>
    </row>
    <row r="6325" spans="2:3" x14ac:dyDescent="0.45">
      <c r="B6325" s="244">
        <v>6262</v>
      </c>
      <c r="C6325" s="243">
        <v>104.99362025302158</v>
      </c>
    </row>
    <row r="6326" spans="2:3" x14ac:dyDescent="0.45">
      <c r="B6326" s="244">
        <v>6263</v>
      </c>
      <c r="C6326" s="243">
        <v>151.3689750759319</v>
      </c>
    </row>
    <row r="6327" spans="2:3" x14ac:dyDescent="0.45">
      <c r="B6327" s="244">
        <v>6264</v>
      </c>
      <c r="C6327" s="243">
        <v>130.02305511465264</v>
      </c>
    </row>
    <row r="6328" spans="2:3" x14ac:dyDescent="0.45">
      <c r="B6328" s="244">
        <v>6265</v>
      </c>
      <c r="C6328" s="243">
        <v>78.301885193093383</v>
      </c>
    </row>
    <row r="6329" spans="2:3" x14ac:dyDescent="0.45">
      <c r="B6329" s="244">
        <v>6266</v>
      </c>
      <c r="C6329" s="243">
        <v>132.4764925228834</v>
      </c>
    </row>
    <row r="6330" spans="2:3" x14ac:dyDescent="0.45">
      <c r="B6330" s="244">
        <v>6267</v>
      </c>
      <c r="C6330" s="243">
        <v>132.91740590670335</v>
      </c>
    </row>
    <row r="6331" spans="2:3" x14ac:dyDescent="0.45">
      <c r="B6331" s="244">
        <v>6268</v>
      </c>
      <c r="C6331" s="243">
        <v>149.48714004826343</v>
      </c>
    </row>
    <row r="6332" spans="2:3" x14ac:dyDescent="0.45">
      <c r="B6332" s="244">
        <v>6269</v>
      </c>
      <c r="C6332" s="243">
        <v>129.570350383262</v>
      </c>
    </row>
    <row r="6333" spans="2:3" x14ac:dyDescent="0.45">
      <c r="B6333" s="244">
        <v>6270</v>
      </c>
      <c r="C6333" s="243">
        <v>103.48615124583306</v>
      </c>
    </row>
    <row r="6334" spans="2:3" x14ac:dyDescent="0.45">
      <c r="B6334" s="244">
        <v>6271</v>
      </c>
      <c r="C6334" s="243">
        <v>91.864739384504489</v>
      </c>
    </row>
    <row r="6335" spans="2:3" x14ac:dyDescent="0.45">
      <c r="B6335" s="244">
        <v>6272</v>
      </c>
      <c r="C6335" s="243">
        <v>158.56648497770416</v>
      </c>
    </row>
    <row r="6336" spans="2:3" x14ac:dyDescent="0.45">
      <c r="B6336" s="244">
        <v>6273</v>
      </c>
      <c r="C6336" s="243">
        <v>137.87575532839423</v>
      </c>
    </row>
    <row r="6337" spans="2:3" x14ac:dyDescent="0.45">
      <c r="B6337" s="244">
        <v>6274</v>
      </c>
      <c r="C6337" s="243">
        <v>106.07297973563628</v>
      </c>
    </row>
    <row r="6338" spans="2:3" x14ac:dyDescent="0.45">
      <c r="B6338" s="244">
        <v>6275</v>
      </c>
      <c r="C6338" s="243">
        <v>147.55096081016703</v>
      </c>
    </row>
    <row r="6339" spans="2:3" x14ac:dyDescent="0.45">
      <c r="B6339" s="244">
        <v>6276</v>
      </c>
      <c r="C6339" s="243">
        <v>130.97834552280099</v>
      </c>
    </row>
    <row r="6340" spans="2:3" x14ac:dyDescent="0.45">
      <c r="B6340" s="244">
        <v>6277</v>
      </c>
      <c r="C6340" s="243">
        <v>143.12646077247547</v>
      </c>
    </row>
    <row r="6341" spans="2:3" x14ac:dyDescent="0.45">
      <c r="B6341" s="244">
        <v>6278</v>
      </c>
      <c r="C6341" s="243">
        <v>155.18396176474528</v>
      </c>
    </row>
    <row r="6342" spans="2:3" x14ac:dyDescent="0.45">
      <c r="B6342" s="244">
        <v>6279</v>
      </c>
      <c r="C6342" s="243">
        <v>113.67284255876937</v>
      </c>
    </row>
    <row r="6343" spans="2:3" x14ac:dyDescent="0.45">
      <c r="B6343" s="244">
        <v>6280</v>
      </c>
      <c r="C6343" s="243">
        <v>94.477042770521891</v>
      </c>
    </row>
    <row r="6344" spans="2:3" x14ac:dyDescent="0.45">
      <c r="B6344" s="244">
        <v>6281</v>
      </c>
      <c r="C6344" s="243">
        <v>70.229222128498122</v>
      </c>
    </row>
    <row r="6345" spans="2:3" x14ac:dyDescent="0.45">
      <c r="B6345" s="244">
        <v>6282</v>
      </c>
      <c r="C6345" s="243">
        <v>83.380426369954108</v>
      </c>
    </row>
    <row r="6346" spans="2:3" x14ac:dyDescent="0.45">
      <c r="B6346" s="244">
        <v>6283</v>
      </c>
      <c r="C6346" s="243">
        <v>137.95065305922856</v>
      </c>
    </row>
    <row r="6347" spans="2:3" x14ac:dyDescent="0.45">
      <c r="B6347" s="244">
        <v>6284</v>
      </c>
      <c r="C6347" s="243">
        <v>96.092081971402791</v>
      </c>
    </row>
    <row r="6348" spans="2:3" x14ac:dyDescent="0.45">
      <c r="B6348" s="244">
        <v>6285</v>
      </c>
      <c r="C6348" s="243">
        <v>149.5377916007221</v>
      </c>
    </row>
    <row r="6349" spans="2:3" x14ac:dyDescent="0.45">
      <c r="B6349" s="244">
        <v>6286</v>
      </c>
      <c r="C6349" s="243">
        <v>132.26204833691204</v>
      </c>
    </row>
    <row r="6350" spans="2:3" x14ac:dyDescent="0.45">
      <c r="B6350" s="244">
        <v>6287</v>
      </c>
      <c r="C6350" s="243">
        <v>125.20071669901768</v>
      </c>
    </row>
    <row r="6351" spans="2:3" x14ac:dyDescent="0.45">
      <c r="B6351" s="244">
        <v>6288</v>
      </c>
      <c r="C6351" s="243">
        <v>155.89952646538239</v>
      </c>
    </row>
    <row r="6352" spans="2:3" x14ac:dyDescent="0.45">
      <c r="B6352" s="244">
        <v>6289</v>
      </c>
      <c r="C6352" s="243">
        <v>170.99590059712631</v>
      </c>
    </row>
    <row r="6353" spans="2:3" x14ac:dyDescent="0.45">
      <c r="B6353" s="244">
        <v>6290</v>
      </c>
      <c r="C6353" s="243">
        <v>133.41044802704965</v>
      </c>
    </row>
    <row r="6354" spans="2:3" x14ac:dyDescent="0.45">
      <c r="B6354" s="244">
        <v>6291</v>
      </c>
      <c r="C6354" s="243">
        <v>138.70298437115602</v>
      </c>
    </row>
    <row r="6355" spans="2:3" x14ac:dyDescent="0.45">
      <c r="B6355" s="244">
        <v>6292</v>
      </c>
      <c r="C6355" s="243">
        <v>132.65234606433967</v>
      </c>
    </row>
    <row r="6356" spans="2:3" x14ac:dyDescent="0.45">
      <c r="B6356" s="244">
        <v>6293</v>
      </c>
      <c r="C6356" s="243">
        <v>112.6944191363614</v>
      </c>
    </row>
    <row r="6357" spans="2:3" x14ac:dyDescent="0.45">
      <c r="B6357" s="244">
        <v>6294</v>
      </c>
      <c r="C6357" s="243">
        <v>133.21561070284221</v>
      </c>
    </row>
    <row r="6358" spans="2:3" x14ac:dyDescent="0.45">
      <c r="B6358" s="244">
        <v>6295</v>
      </c>
      <c r="C6358" s="243">
        <v>134.23602053764935</v>
      </c>
    </row>
    <row r="6359" spans="2:3" x14ac:dyDescent="0.45">
      <c r="B6359" s="244">
        <v>6296</v>
      </c>
      <c r="C6359" s="243">
        <v>111.97731774382906</v>
      </c>
    </row>
    <row r="6360" spans="2:3" x14ac:dyDescent="0.45">
      <c r="B6360" s="244">
        <v>6297</v>
      </c>
      <c r="C6360" s="243">
        <v>104.87488791001664</v>
      </c>
    </row>
    <row r="6361" spans="2:3" x14ac:dyDescent="0.45">
      <c r="B6361" s="244">
        <v>6298</v>
      </c>
      <c r="C6361" s="243">
        <v>118.48632435179685</v>
      </c>
    </row>
    <row r="6362" spans="2:3" x14ac:dyDescent="0.45">
      <c r="B6362" s="244">
        <v>6299</v>
      </c>
      <c r="C6362" s="243">
        <v>110.54665364948823</v>
      </c>
    </row>
    <row r="6363" spans="2:3" x14ac:dyDescent="0.45">
      <c r="B6363" s="244">
        <v>6300</v>
      </c>
      <c r="C6363" s="243">
        <v>134.36009148745336</v>
      </c>
    </row>
    <row r="6364" spans="2:3" x14ac:dyDescent="0.45">
      <c r="B6364" s="244">
        <v>6301</v>
      </c>
      <c r="C6364" s="243">
        <v>76.784889612894688</v>
      </c>
    </row>
    <row r="6365" spans="2:3" x14ac:dyDescent="0.45">
      <c r="B6365" s="244">
        <v>6302</v>
      </c>
      <c r="C6365" s="243">
        <v>98.216681093928202</v>
      </c>
    </row>
    <row r="6366" spans="2:3" x14ac:dyDescent="0.45">
      <c r="B6366" s="244">
        <v>6303</v>
      </c>
      <c r="C6366" s="243">
        <v>137.04987667742233</v>
      </c>
    </row>
    <row r="6367" spans="2:3" x14ac:dyDescent="0.45">
      <c r="B6367" s="244">
        <v>6304</v>
      </c>
      <c r="C6367" s="243">
        <v>160.15424699245213</v>
      </c>
    </row>
    <row r="6368" spans="2:3" x14ac:dyDescent="0.45">
      <c r="B6368" s="244">
        <v>6305</v>
      </c>
      <c r="C6368" s="243">
        <v>112.05040440281016</v>
      </c>
    </row>
    <row r="6369" spans="2:3" x14ac:dyDescent="0.45">
      <c r="B6369" s="244">
        <v>6306</v>
      </c>
      <c r="C6369" s="243">
        <v>126.2967715610409</v>
      </c>
    </row>
    <row r="6370" spans="2:3" x14ac:dyDescent="0.45">
      <c r="B6370" s="244">
        <v>6307</v>
      </c>
      <c r="C6370" s="243">
        <v>139.42236121559807</v>
      </c>
    </row>
    <row r="6371" spans="2:3" x14ac:dyDescent="0.45">
      <c r="B6371" s="244">
        <v>6308</v>
      </c>
      <c r="C6371" s="243">
        <v>118.05904277924101</v>
      </c>
    </row>
    <row r="6372" spans="2:3" x14ac:dyDescent="0.45">
      <c r="B6372" s="244">
        <v>6309</v>
      </c>
      <c r="C6372" s="243">
        <v>99.757658500601707</v>
      </c>
    </row>
    <row r="6373" spans="2:3" x14ac:dyDescent="0.45">
      <c r="B6373" s="244">
        <v>6310</v>
      </c>
      <c r="C6373" s="243">
        <v>108.91186463453244</v>
      </c>
    </row>
    <row r="6374" spans="2:3" x14ac:dyDescent="0.45">
      <c r="B6374" s="244">
        <v>6311</v>
      </c>
      <c r="C6374" s="243">
        <v>161.68339996679242</v>
      </c>
    </row>
    <row r="6375" spans="2:3" x14ac:dyDescent="0.45">
      <c r="B6375" s="244">
        <v>6312</v>
      </c>
      <c r="C6375" s="243">
        <v>167.31212201767764</v>
      </c>
    </row>
    <row r="6376" spans="2:3" x14ac:dyDescent="0.45">
      <c r="B6376" s="244">
        <v>6313</v>
      </c>
      <c r="C6376" s="243">
        <v>100.1922014568552</v>
      </c>
    </row>
    <row r="6377" spans="2:3" x14ac:dyDescent="0.45">
      <c r="B6377" s="244">
        <v>6314</v>
      </c>
      <c r="C6377" s="243">
        <v>127.23188728718074</v>
      </c>
    </row>
    <row r="6378" spans="2:3" x14ac:dyDescent="0.45">
      <c r="B6378" s="244">
        <v>6315</v>
      </c>
      <c r="C6378" s="243">
        <v>98.753091923277211</v>
      </c>
    </row>
    <row r="6379" spans="2:3" x14ac:dyDescent="0.45">
      <c r="B6379" s="244">
        <v>6316</v>
      </c>
      <c r="C6379" s="243">
        <v>73.063458483135463</v>
      </c>
    </row>
    <row r="6380" spans="2:3" x14ac:dyDescent="0.45">
      <c r="B6380" s="244">
        <v>6317</v>
      </c>
      <c r="C6380" s="243">
        <v>128.84729303516639</v>
      </c>
    </row>
    <row r="6381" spans="2:3" x14ac:dyDescent="0.45">
      <c r="B6381" s="244">
        <v>6318</v>
      </c>
      <c r="C6381" s="243">
        <v>93.364855180878834</v>
      </c>
    </row>
    <row r="6382" spans="2:3" x14ac:dyDescent="0.45">
      <c r="B6382" s="244">
        <v>6319</v>
      </c>
      <c r="C6382" s="243">
        <v>123.25689763116678</v>
      </c>
    </row>
    <row r="6383" spans="2:3" x14ac:dyDescent="0.45">
      <c r="B6383" s="244">
        <v>6320</v>
      </c>
      <c r="C6383" s="243">
        <v>145.08933636624707</v>
      </c>
    </row>
    <row r="6384" spans="2:3" x14ac:dyDescent="0.45">
      <c r="B6384" s="244">
        <v>6321</v>
      </c>
      <c r="C6384" s="243">
        <v>162.97891828149892</v>
      </c>
    </row>
    <row r="6385" spans="2:3" x14ac:dyDescent="0.45">
      <c r="B6385" s="244">
        <v>6322</v>
      </c>
      <c r="C6385" s="243">
        <v>112.87282168466643</v>
      </c>
    </row>
    <row r="6386" spans="2:3" x14ac:dyDescent="0.45">
      <c r="B6386" s="244">
        <v>6323</v>
      </c>
      <c r="C6386" s="243">
        <v>107.34472353053481</v>
      </c>
    </row>
    <row r="6387" spans="2:3" x14ac:dyDescent="0.45">
      <c r="B6387" s="244">
        <v>6324</v>
      </c>
      <c r="C6387" s="243">
        <v>100.14726862432613</v>
      </c>
    </row>
    <row r="6388" spans="2:3" x14ac:dyDescent="0.45">
      <c r="B6388" s="244">
        <v>6325</v>
      </c>
      <c r="C6388" s="243">
        <v>122.60044970652797</v>
      </c>
    </row>
    <row r="6389" spans="2:3" x14ac:dyDescent="0.45">
      <c r="B6389" s="244">
        <v>6326</v>
      </c>
      <c r="C6389" s="243">
        <v>106.92890733366711</v>
      </c>
    </row>
    <row r="6390" spans="2:3" x14ac:dyDescent="0.45">
      <c r="B6390" s="244">
        <v>6327</v>
      </c>
      <c r="C6390" s="243">
        <v>105.26462869764238</v>
      </c>
    </row>
    <row r="6391" spans="2:3" x14ac:dyDescent="0.45">
      <c r="B6391" s="244">
        <v>6328</v>
      </c>
      <c r="C6391" s="243">
        <v>125.23722657082463</v>
      </c>
    </row>
    <row r="6392" spans="2:3" x14ac:dyDescent="0.45">
      <c r="B6392" s="244">
        <v>6329</v>
      </c>
      <c r="C6392" s="243">
        <v>136.5024921330058</v>
      </c>
    </row>
    <row r="6393" spans="2:3" x14ac:dyDescent="0.45">
      <c r="B6393" s="244">
        <v>6330</v>
      </c>
      <c r="C6393" s="243">
        <v>106.65480323210438</v>
      </c>
    </row>
    <row r="6394" spans="2:3" x14ac:dyDescent="0.45">
      <c r="B6394" s="244">
        <v>6331</v>
      </c>
      <c r="C6394" s="243">
        <v>150.52528248747123</v>
      </c>
    </row>
    <row r="6395" spans="2:3" x14ac:dyDescent="0.45">
      <c r="B6395" s="244">
        <v>6332</v>
      </c>
      <c r="C6395" s="243">
        <v>100.9442771568082</v>
      </c>
    </row>
    <row r="6396" spans="2:3" x14ac:dyDescent="0.45">
      <c r="B6396" s="244">
        <v>6333</v>
      </c>
      <c r="C6396" s="243">
        <v>130.75577860718207</v>
      </c>
    </row>
    <row r="6397" spans="2:3" x14ac:dyDescent="0.45">
      <c r="B6397" s="244">
        <v>6334</v>
      </c>
      <c r="C6397" s="243">
        <v>175.77263400278582</v>
      </c>
    </row>
    <row r="6398" spans="2:3" x14ac:dyDescent="0.45">
      <c r="B6398" s="244">
        <v>6335</v>
      </c>
      <c r="C6398" s="243">
        <v>93.672830492087499</v>
      </c>
    </row>
    <row r="6399" spans="2:3" x14ac:dyDescent="0.45">
      <c r="B6399" s="244">
        <v>6336</v>
      </c>
      <c r="C6399" s="243">
        <v>130.39138479365107</v>
      </c>
    </row>
    <row r="6400" spans="2:3" x14ac:dyDescent="0.45">
      <c r="B6400" s="244">
        <v>6337</v>
      </c>
      <c r="C6400" s="243">
        <v>124.48459351673951</v>
      </c>
    </row>
    <row r="6401" spans="2:3" x14ac:dyDescent="0.45">
      <c r="B6401" s="244">
        <v>6338</v>
      </c>
      <c r="C6401" s="243">
        <v>116.44967801788751</v>
      </c>
    </row>
    <row r="6402" spans="2:3" x14ac:dyDescent="0.45">
      <c r="B6402" s="244">
        <v>6339</v>
      </c>
      <c r="C6402" s="243">
        <v>138.61210368307582</v>
      </c>
    </row>
    <row r="6403" spans="2:3" x14ac:dyDescent="0.45">
      <c r="B6403" s="244">
        <v>6340</v>
      </c>
      <c r="C6403" s="243">
        <v>148.10431022570395</v>
      </c>
    </row>
    <row r="6404" spans="2:3" x14ac:dyDescent="0.45">
      <c r="B6404" s="244">
        <v>6341</v>
      </c>
      <c r="C6404" s="243">
        <v>114.84164561658062</v>
      </c>
    </row>
    <row r="6405" spans="2:3" x14ac:dyDescent="0.45">
      <c r="B6405" s="244">
        <v>6342</v>
      </c>
      <c r="C6405" s="243">
        <v>111.55037204085433</v>
      </c>
    </row>
    <row r="6406" spans="2:3" x14ac:dyDescent="0.45">
      <c r="B6406" s="244">
        <v>6343</v>
      </c>
      <c r="C6406" s="243">
        <v>105.44970196118614</v>
      </c>
    </row>
    <row r="6407" spans="2:3" x14ac:dyDescent="0.45">
      <c r="B6407" s="244">
        <v>6344</v>
      </c>
      <c r="C6407" s="243">
        <v>107.34108771983203</v>
      </c>
    </row>
    <row r="6408" spans="2:3" x14ac:dyDescent="0.45">
      <c r="B6408" s="244">
        <v>6345</v>
      </c>
      <c r="C6408" s="243">
        <v>151.74302487468407</v>
      </c>
    </row>
    <row r="6409" spans="2:3" x14ac:dyDescent="0.45">
      <c r="B6409" s="244">
        <v>6346</v>
      </c>
      <c r="C6409" s="243">
        <v>104.00867227705214</v>
      </c>
    </row>
    <row r="6410" spans="2:3" x14ac:dyDescent="0.45">
      <c r="B6410" s="244">
        <v>6347</v>
      </c>
      <c r="C6410" s="243">
        <v>145.8869735321756</v>
      </c>
    </row>
    <row r="6411" spans="2:3" x14ac:dyDescent="0.45">
      <c r="B6411" s="244">
        <v>6348</v>
      </c>
      <c r="C6411" s="243">
        <v>129.79190106177481</v>
      </c>
    </row>
    <row r="6412" spans="2:3" x14ac:dyDescent="0.45">
      <c r="B6412" s="244">
        <v>6349</v>
      </c>
      <c r="C6412" s="243">
        <v>126.58362098657798</v>
      </c>
    </row>
    <row r="6413" spans="2:3" x14ac:dyDescent="0.45">
      <c r="B6413" s="244">
        <v>6350</v>
      </c>
      <c r="C6413" s="243">
        <v>133.8354538495534</v>
      </c>
    </row>
    <row r="6414" spans="2:3" x14ac:dyDescent="0.45">
      <c r="B6414" s="244">
        <v>6351</v>
      </c>
      <c r="C6414" s="243">
        <v>105.8750571775591</v>
      </c>
    </row>
    <row r="6415" spans="2:3" x14ac:dyDescent="0.45">
      <c r="B6415" s="244">
        <v>6352</v>
      </c>
      <c r="C6415" s="243">
        <v>114.16477977661872</v>
      </c>
    </row>
    <row r="6416" spans="2:3" x14ac:dyDescent="0.45">
      <c r="B6416" s="244">
        <v>6353</v>
      </c>
      <c r="C6416" s="243">
        <v>110.94333236985786</v>
      </c>
    </row>
    <row r="6417" spans="2:3" x14ac:dyDescent="0.45">
      <c r="B6417" s="244">
        <v>6354</v>
      </c>
      <c r="C6417" s="243">
        <v>82.51052668645309</v>
      </c>
    </row>
    <row r="6418" spans="2:3" x14ac:dyDescent="0.45">
      <c r="B6418" s="244">
        <v>6355</v>
      </c>
      <c r="C6418" s="243">
        <v>100.27247748992644</v>
      </c>
    </row>
    <row r="6419" spans="2:3" x14ac:dyDescent="0.45">
      <c r="B6419" s="244">
        <v>6356</v>
      </c>
      <c r="C6419" s="243">
        <v>92.364316256235156</v>
      </c>
    </row>
    <row r="6420" spans="2:3" x14ac:dyDescent="0.45">
      <c r="B6420" s="244">
        <v>6357</v>
      </c>
      <c r="C6420" s="243">
        <v>131.61063444383771</v>
      </c>
    </row>
    <row r="6421" spans="2:3" x14ac:dyDescent="0.45">
      <c r="B6421" s="244">
        <v>6358</v>
      </c>
      <c r="C6421" s="243">
        <v>126.25428052509169</v>
      </c>
    </row>
    <row r="6422" spans="2:3" x14ac:dyDescent="0.45">
      <c r="B6422" s="244">
        <v>6359</v>
      </c>
      <c r="C6422" s="243">
        <v>138.93191902505873</v>
      </c>
    </row>
    <row r="6423" spans="2:3" x14ac:dyDescent="0.45">
      <c r="B6423" s="244">
        <v>6360</v>
      </c>
      <c r="C6423" s="243">
        <v>126.19388393465572</v>
      </c>
    </row>
    <row r="6424" spans="2:3" x14ac:dyDescent="0.45">
      <c r="B6424" s="244">
        <v>6361</v>
      </c>
      <c r="C6424" s="243">
        <v>118.08733504198499</v>
      </c>
    </row>
    <row r="6425" spans="2:3" x14ac:dyDescent="0.45">
      <c r="B6425" s="244">
        <v>6362</v>
      </c>
      <c r="C6425" s="243">
        <v>121.78822098324511</v>
      </c>
    </row>
    <row r="6426" spans="2:3" x14ac:dyDescent="0.45">
      <c r="B6426" s="244">
        <v>6363</v>
      </c>
      <c r="C6426" s="243">
        <v>127.96789415298508</v>
      </c>
    </row>
    <row r="6427" spans="2:3" x14ac:dyDescent="0.45">
      <c r="B6427" s="244">
        <v>6364</v>
      </c>
      <c r="C6427" s="243">
        <v>87.712885376890483</v>
      </c>
    </row>
    <row r="6428" spans="2:3" x14ac:dyDescent="0.45">
      <c r="B6428" s="244">
        <v>6365</v>
      </c>
      <c r="C6428" s="243">
        <v>110.3376931542029</v>
      </c>
    </row>
    <row r="6429" spans="2:3" x14ac:dyDescent="0.45">
      <c r="B6429" s="244">
        <v>6366</v>
      </c>
      <c r="C6429" s="243">
        <v>140.93275523501876</v>
      </c>
    </row>
    <row r="6430" spans="2:3" x14ac:dyDescent="0.45">
      <c r="B6430" s="244">
        <v>6367</v>
      </c>
      <c r="C6430" s="243">
        <v>110.59712867571241</v>
      </c>
    </row>
    <row r="6431" spans="2:3" x14ac:dyDescent="0.45">
      <c r="B6431" s="244">
        <v>6368</v>
      </c>
      <c r="C6431" s="243">
        <v>127.34973761655706</v>
      </c>
    </row>
    <row r="6432" spans="2:3" x14ac:dyDescent="0.45">
      <c r="B6432" s="244">
        <v>6369</v>
      </c>
      <c r="C6432" s="243">
        <v>127.38815002824522</v>
      </c>
    </row>
    <row r="6433" spans="2:3" x14ac:dyDescent="0.45">
      <c r="B6433" s="244">
        <v>6370</v>
      </c>
      <c r="C6433" s="243">
        <v>128.36281489145586</v>
      </c>
    </row>
    <row r="6434" spans="2:3" x14ac:dyDescent="0.45">
      <c r="B6434" s="244">
        <v>6371</v>
      </c>
      <c r="C6434" s="243">
        <v>149.2672681614996</v>
      </c>
    </row>
    <row r="6435" spans="2:3" x14ac:dyDescent="0.45">
      <c r="B6435" s="244">
        <v>6372</v>
      </c>
      <c r="C6435" s="243">
        <v>112.66873039892795</v>
      </c>
    </row>
    <row r="6436" spans="2:3" x14ac:dyDescent="0.45">
      <c r="B6436" s="244">
        <v>6373</v>
      </c>
      <c r="C6436" s="243">
        <v>184.61864825073218</v>
      </c>
    </row>
    <row r="6437" spans="2:3" x14ac:dyDescent="0.45">
      <c r="B6437" s="244">
        <v>6374</v>
      </c>
      <c r="C6437" s="243">
        <v>151.56813815244956</v>
      </c>
    </row>
    <row r="6438" spans="2:3" x14ac:dyDescent="0.45">
      <c r="B6438" s="244">
        <v>6375</v>
      </c>
      <c r="C6438" s="243">
        <v>54.525111928210734</v>
      </c>
    </row>
    <row r="6439" spans="2:3" x14ac:dyDescent="0.45">
      <c r="B6439" s="244">
        <v>6376</v>
      </c>
      <c r="C6439" s="243">
        <v>129.84872632994521</v>
      </c>
    </row>
    <row r="6440" spans="2:3" x14ac:dyDescent="0.45">
      <c r="B6440" s="244">
        <v>6377</v>
      </c>
      <c r="C6440" s="243">
        <v>63.464566811496454</v>
      </c>
    </row>
    <row r="6441" spans="2:3" x14ac:dyDescent="0.45">
      <c r="B6441" s="244">
        <v>6378</v>
      </c>
      <c r="C6441" s="243">
        <v>125.0532558777972</v>
      </c>
    </row>
    <row r="6442" spans="2:3" x14ac:dyDescent="0.45">
      <c r="B6442" s="244">
        <v>6379</v>
      </c>
      <c r="C6442" s="243">
        <v>82.000533878238258</v>
      </c>
    </row>
    <row r="6443" spans="2:3" x14ac:dyDescent="0.45">
      <c r="B6443" s="244">
        <v>6380</v>
      </c>
      <c r="C6443" s="243">
        <v>110.77955471198784</v>
      </c>
    </row>
    <row r="6444" spans="2:3" x14ac:dyDescent="0.45">
      <c r="B6444" s="244">
        <v>6381</v>
      </c>
      <c r="C6444" s="243">
        <v>110.18360164837266</v>
      </c>
    </row>
    <row r="6445" spans="2:3" x14ac:dyDescent="0.45">
      <c r="B6445" s="244">
        <v>6382</v>
      </c>
      <c r="C6445" s="243">
        <v>138.56002461071159</v>
      </c>
    </row>
    <row r="6446" spans="2:3" x14ac:dyDescent="0.45">
      <c r="B6446" s="244">
        <v>6383</v>
      </c>
      <c r="C6446" s="243">
        <v>161.30003542226027</v>
      </c>
    </row>
    <row r="6447" spans="2:3" x14ac:dyDescent="0.45">
      <c r="B6447" s="244">
        <v>6384</v>
      </c>
      <c r="C6447" s="243">
        <v>141.74823198005382</v>
      </c>
    </row>
    <row r="6448" spans="2:3" x14ac:dyDescent="0.45">
      <c r="B6448" s="244">
        <v>6385</v>
      </c>
      <c r="C6448" s="243">
        <v>123.07691259497302</v>
      </c>
    </row>
    <row r="6449" spans="2:3" x14ac:dyDescent="0.45">
      <c r="B6449" s="244">
        <v>6386</v>
      </c>
      <c r="C6449" s="243">
        <v>146.29826770348035</v>
      </c>
    </row>
    <row r="6450" spans="2:3" x14ac:dyDescent="0.45">
      <c r="B6450" s="244">
        <v>6387</v>
      </c>
      <c r="C6450" s="243">
        <v>129.91092633825076</v>
      </c>
    </row>
    <row r="6451" spans="2:3" x14ac:dyDescent="0.45">
      <c r="B6451" s="244">
        <v>6388</v>
      </c>
      <c r="C6451" s="243">
        <v>141.07370175656342</v>
      </c>
    </row>
    <row r="6452" spans="2:3" x14ac:dyDescent="0.45">
      <c r="B6452" s="244">
        <v>6389</v>
      </c>
      <c r="C6452" s="243">
        <v>113.05097799640581</v>
      </c>
    </row>
    <row r="6453" spans="2:3" x14ac:dyDescent="0.45">
      <c r="B6453" s="244">
        <v>6390</v>
      </c>
      <c r="C6453" s="243">
        <v>77.727703345812785</v>
      </c>
    </row>
    <row r="6454" spans="2:3" x14ac:dyDescent="0.45">
      <c r="B6454" s="244">
        <v>6391</v>
      </c>
      <c r="C6454" s="243">
        <v>162.94183231416761</v>
      </c>
    </row>
    <row r="6455" spans="2:3" x14ac:dyDescent="0.45">
      <c r="B6455" s="244">
        <v>6392</v>
      </c>
      <c r="C6455" s="243">
        <v>145.59570736673939</v>
      </c>
    </row>
    <row r="6456" spans="2:3" x14ac:dyDescent="0.45">
      <c r="B6456" s="244">
        <v>6393</v>
      </c>
      <c r="C6456" s="243">
        <v>120.42307180294135</v>
      </c>
    </row>
    <row r="6457" spans="2:3" x14ac:dyDescent="0.45">
      <c r="B6457" s="244">
        <v>6394</v>
      </c>
      <c r="C6457" s="243">
        <v>96.393677460976278</v>
      </c>
    </row>
    <row r="6458" spans="2:3" x14ac:dyDescent="0.45">
      <c r="B6458" s="244">
        <v>6395</v>
      </c>
      <c r="C6458" s="243">
        <v>102.95927486804099</v>
      </c>
    </row>
    <row r="6459" spans="2:3" x14ac:dyDescent="0.45">
      <c r="B6459" s="244">
        <v>6396</v>
      </c>
      <c r="C6459" s="243">
        <v>133.86571132568562</v>
      </c>
    </row>
    <row r="6460" spans="2:3" x14ac:dyDescent="0.45">
      <c r="B6460" s="244">
        <v>6397</v>
      </c>
      <c r="C6460" s="243">
        <v>117.61917252188974</v>
      </c>
    </row>
    <row r="6461" spans="2:3" x14ac:dyDescent="0.45">
      <c r="B6461" s="244">
        <v>6398</v>
      </c>
      <c r="C6461" s="243">
        <v>103.5052254929973</v>
      </c>
    </row>
    <row r="6462" spans="2:3" x14ac:dyDescent="0.45">
      <c r="B6462" s="244">
        <v>6399</v>
      </c>
      <c r="C6462" s="243">
        <v>135.61922682114991</v>
      </c>
    </row>
    <row r="6463" spans="2:3" x14ac:dyDescent="0.45">
      <c r="B6463" s="244">
        <v>6400</v>
      </c>
      <c r="C6463" s="243">
        <v>123.52090381214703</v>
      </c>
    </row>
    <row r="6464" spans="2:3" x14ac:dyDescent="0.45">
      <c r="B6464" s="244">
        <v>6401</v>
      </c>
      <c r="C6464" s="243">
        <v>122.14100739689246</v>
      </c>
    </row>
    <row r="6465" spans="2:3" x14ac:dyDescent="0.45">
      <c r="B6465" s="244">
        <v>6402</v>
      </c>
      <c r="C6465" s="243">
        <v>107.22830262318259</v>
      </c>
    </row>
    <row r="6466" spans="2:3" x14ac:dyDescent="0.45">
      <c r="B6466" s="244">
        <v>6403</v>
      </c>
      <c r="C6466" s="243">
        <v>130.3455572823263</v>
      </c>
    </row>
    <row r="6467" spans="2:3" x14ac:dyDescent="0.45">
      <c r="B6467" s="244">
        <v>6404</v>
      </c>
      <c r="C6467" s="243">
        <v>54.428934084949304</v>
      </c>
    </row>
    <row r="6468" spans="2:3" x14ac:dyDescent="0.45">
      <c r="B6468" s="244">
        <v>6405</v>
      </c>
      <c r="C6468" s="243">
        <v>107.6569326423889</v>
      </c>
    </row>
    <row r="6469" spans="2:3" x14ac:dyDescent="0.45">
      <c r="B6469" s="244">
        <v>6406</v>
      </c>
      <c r="C6469" s="243">
        <v>127.73434866130786</v>
      </c>
    </row>
    <row r="6470" spans="2:3" x14ac:dyDescent="0.45">
      <c r="B6470" s="244">
        <v>6407</v>
      </c>
      <c r="C6470" s="243">
        <v>114.32580263076377</v>
      </c>
    </row>
    <row r="6471" spans="2:3" x14ac:dyDescent="0.45">
      <c r="B6471" s="244">
        <v>6408</v>
      </c>
      <c r="C6471" s="243">
        <v>123.33125298857381</v>
      </c>
    </row>
    <row r="6472" spans="2:3" x14ac:dyDescent="0.45">
      <c r="B6472" s="244">
        <v>6409</v>
      </c>
      <c r="C6472" s="243">
        <v>104.66018123917729</v>
      </c>
    </row>
    <row r="6473" spans="2:3" x14ac:dyDescent="0.45">
      <c r="B6473" s="244">
        <v>6410</v>
      </c>
      <c r="C6473" s="243">
        <v>125.29721425793362</v>
      </c>
    </row>
    <row r="6474" spans="2:3" x14ac:dyDescent="0.45">
      <c r="B6474" s="244">
        <v>6411</v>
      </c>
      <c r="C6474" s="243">
        <v>94.718465574147245</v>
      </c>
    </row>
    <row r="6475" spans="2:3" x14ac:dyDescent="0.45">
      <c r="B6475" s="244">
        <v>6412</v>
      </c>
      <c r="C6475" s="243">
        <v>131.53322400213369</v>
      </c>
    </row>
    <row r="6476" spans="2:3" x14ac:dyDescent="0.45">
      <c r="B6476" s="244">
        <v>6413</v>
      </c>
      <c r="C6476" s="243">
        <v>155.94720430389719</v>
      </c>
    </row>
    <row r="6477" spans="2:3" x14ac:dyDescent="0.45">
      <c r="B6477" s="244">
        <v>6414</v>
      </c>
      <c r="C6477" s="243">
        <v>120.98789216959096</v>
      </c>
    </row>
    <row r="6478" spans="2:3" x14ac:dyDescent="0.45">
      <c r="B6478" s="244">
        <v>6415</v>
      </c>
      <c r="C6478" s="243">
        <v>95.264104217379639</v>
      </c>
    </row>
    <row r="6479" spans="2:3" x14ac:dyDescent="0.45">
      <c r="B6479" s="244">
        <v>6416</v>
      </c>
      <c r="C6479" s="243">
        <v>71.491680962758082</v>
      </c>
    </row>
    <row r="6480" spans="2:3" x14ac:dyDescent="0.45">
      <c r="B6480" s="244">
        <v>6417</v>
      </c>
      <c r="C6480" s="243">
        <v>156.01293737117047</v>
      </c>
    </row>
    <row r="6481" spans="2:3" x14ac:dyDescent="0.45">
      <c r="B6481" s="244">
        <v>6418</v>
      </c>
      <c r="C6481" s="243">
        <v>70.784690360103994</v>
      </c>
    </row>
    <row r="6482" spans="2:3" x14ac:dyDescent="0.45">
      <c r="B6482" s="244">
        <v>6419</v>
      </c>
      <c r="C6482" s="243">
        <v>117.50865877198444</v>
      </c>
    </row>
    <row r="6483" spans="2:3" x14ac:dyDescent="0.45">
      <c r="B6483" s="244">
        <v>6420</v>
      </c>
      <c r="C6483" s="243">
        <v>173.18284139841793</v>
      </c>
    </row>
    <row r="6484" spans="2:3" x14ac:dyDescent="0.45">
      <c r="B6484" s="244">
        <v>6421</v>
      </c>
      <c r="C6484" s="243">
        <v>165.1472885463744</v>
      </c>
    </row>
    <row r="6485" spans="2:3" x14ac:dyDescent="0.45">
      <c r="B6485" s="244">
        <v>6422</v>
      </c>
      <c r="C6485" s="243">
        <v>95.513483763157652</v>
      </c>
    </row>
    <row r="6486" spans="2:3" x14ac:dyDescent="0.45">
      <c r="B6486" s="244">
        <v>6423</v>
      </c>
      <c r="C6486" s="243">
        <v>116.98911884381725</v>
      </c>
    </row>
    <row r="6487" spans="2:3" x14ac:dyDescent="0.45">
      <c r="B6487" s="244">
        <v>6424</v>
      </c>
      <c r="C6487" s="243">
        <v>135.61448378768267</v>
      </c>
    </row>
    <row r="6488" spans="2:3" x14ac:dyDescent="0.45">
      <c r="B6488" s="244">
        <v>6425</v>
      </c>
      <c r="C6488" s="243">
        <v>95.514825637370365</v>
      </c>
    </row>
    <row r="6489" spans="2:3" x14ac:dyDescent="0.45">
      <c r="B6489" s="244">
        <v>6426</v>
      </c>
      <c r="C6489" s="243">
        <v>125.41421446255055</v>
      </c>
    </row>
    <row r="6490" spans="2:3" x14ac:dyDescent="0.45">
      <c r="B6490" s="244">
        <v>6427</v>
      </c>
      <c r="C6490" s="243">
        <v>149.9039323088999</v>
      </c>
    </row>
    <row r="6491" spans="2:3" x14ac:dyDescent="0.45">
      <c r="B6491" s="244">
        <v>6428</v>
      </c>
      <c r="C6491" s="243">
        <v>86.022463622338464</v>
      </c>
    </row>
    <row r="6492" spans="2:3" x14ac:dyDescent="0.45">
      <c r="B6492" s="244">
        <v>6429</v>
      </c>
      <c r="C6492" s="243">
        <v>145.45073752269877</v>
      </c>
    </row>
    <row r="6493" spans="2:3" x14ac:dyDescent="0.45">
      <c r="B6493" s="244">
        <v>6430</v>
      </c>
      <c r="C6493" s="243">
        <v>108.61264894411551</v>
      </c>
    </row>
    <row r="6494" spans="2:3" x14ac:dyDescent="0.45">
      <c r="B6494" s="244">
        <v>6431</v>
      </c>
      <c r="C6494" s="243">
        <v>88.363829222167794</v>
      </c>
    </row>
    <row r="6495" spans="2:3" x14ac:dyDescent="0.45">
      <c r="B6495" s="244">
        <v>6432</v>
      </c>
      <c r="C6495" s="243">
        <v>156.33820007598683</v>
      </c>
    </row>
    <row r="6496" spans="2:3" x14ac:dyDescent="0.45">
      <c r="B6496" s="244">
        <v>6433</v>
      </c>
      <c r="C6496" s="243">
        <v>151.02239955484674</v>
      </c>
    </row>
    <row r="6497" spans="2:3" x14ac:dyDescent="0.45">
      <c r="B6497" s="244">
        <v>6434</v>
      </c>
      <c r="C6497" s="243">
        <v>86.121723339282312</v>
      </c>
    </row>
    <row r="6498" spans="2:3" x14ac:dyDescent="0.45">
      <c r="B6498" s="244">
        <v>6435</v>
      </c>
      <c r="C6498" s="243">
        <v>122.23137483453618</v>
      </c>
    </row>
    <row r="6499" spans="2:3" x14ac:dyDescent="0.45">
      <c r="B6499" s="244">
        <v>6436</v>
      </c>
      <c r="C6499" s="243">
        <v>132.13794936595812</v>
      </c>
    </row>
    <row r="6500" spans="2:3" x14ac:dyDescent="0.45">
      <c r="B6500" s="244">
        <v>6437</v>
      </c>
      <c r="C6500" s="243">
        <v>117.19020986660281</v>
      </c>
    </row>
    <row r="6501" spans="2:3" x14ac:dyDescent="0.45">
      <c r="B6501" s="244">
        <v>6438</v>
      </c>
      <c r="C6501" s="243">
        <v>114.11382738348793</v>
      </c>
    </row>
    <row r="6502" spans="2:3" x14ac:dyDescent="0.45">
      <c r="B6502" s="244">
        <v>6439</v>
      </c>
      <c r="C6502" s="243">
        <v>95.944880095648998</v>
      </c>
    </row>
    <row r="6503" spans="2:3" x14ac:dyDescent="0.45">
      <c r="B6503" s="244">
        <v>6440</v>
      </c>
      <c r="C6503" s="243">
        <v>127.1132419373136</v>
      </c>
    </row>
    <row r="6504" spans="2:3" x14ac:dyDescent="0.45">
      <c r="B6504" s="244">
        <v>6441</v>
      </c>
      <c r="C6504" s="243">
        <v>132.49503798785292</v>
      </c>
    </row>
    <row r="6505" spans="2:3" x14ac:dyDescent="0.45">
      <c r="B6505" s="244">
        <v>6442</v>
      </c>
      <c r="C6505" s="243">
        <v>138.77321330530762</v>
      </c>
    </row>
    <row r="6506" spans="2:3" x14ac:dyDescent="0.45">
      <c r="B6506" s="244">
        <v>6443</v>
      </c>
      <c r="C6506" s="243">
        <v>77.552708608826322</v>
      </c>
    </row>
    <row r="6507" spans="2:3" x14ac:dyDescent="0.45">
      <c r="B6507" s="244">
        <v>6444</v>
      </c>
      <c r="C6507" s="243">
        <v>150.93504705112579</v>
      </c>
    </row>
    <row r="6508" spans="2:3" x14ac:dyDescent="0.45">
      <c r="B6508" s="244">
        <v>6445</v>
      </c>
      <c r="C6508" s="243">
        <v>91.754994115039395</v>
      </c>
    </row>
    <row r="6509" spans="2:3" x14ac:dyDescent="0.45">
      <c r="B6509" s="244">
        <v>6446</v>
      </c>
      <c r="C6509" s="243">
        <v>75.373930367111143</v>
      </c>
    </row>
    <row r="6510" spans="2:3" x14ac:dyDescent="0.45">
      <c r="B6510" s="244">
        <v>6447</v>
      </c>
      <c r="C6510" s="243">
        <v>119.7971790949601</v>
      </c>
    </row>
    <row r="6511" spans="2:3" x14ac:dyDescent="0.45">
      <c r="B6511" s="244">
        <v>6448</v>
      </c>
      <c r="C6511" s="243">
        <v>152.41359048606481</v>
      </c>
    </row>
    <row r="6512" spans="2:3" x14ac:dyDescent="0.45">
      <c r="B6512" s="244">
        <v>6449</v>
      </c>
      <c r="C6512" s="243">
        <v>141.29221356119004</v>
      </c>
    </row>
    <row r="6513" spans="2:3" x14ac:dyDescent="0.45">
      <c r="B6513" s="244">
        <v>6450</v>
      </c>
      <c r="C6513" s="243">
        <v>106.81477115322502</v>
      </c>
    </row>
    <row r="6514" spans="2:3" x14ac:dyDescent="0.45">
      <c r="B6514" s="244">
        <v>6451</v>
      </c>
      <c r="C6514" s="243">
        <v>133.01873501591348</v>
      </c>
    </row>
    <row r="6515" spans="2:3" x14ac:dyDescent="0.45">
      <c r="B6515" s="244">
        <v>6452</v>
      </c>
      <c r="C6515" s="243">
        <v>139.98524521324418</v>
      </c>
    </row>
    <row r="6516" spans="2:3" x14ac:dyDescent="0.45">
      <c r="B6516" s="244">
        <v>6453</v>
      </c>
      <c r="C6516" s="243">
        <v>126.1313225980213</v>
      </c>
    </row>
    <row r="6517" spans="2:3" x14ac:dyDescent="0.45">
      <c r="B6517" s="244">
        <v>6454</v>
      </c>
      <c r="C6517" s="243">
        <v>105.23594491903889</v>
      </c>
    </row>
    <row r="6518" spans="2:3" x14ac:dyDescent="0.45">
      <c r="B6518" s="244">
        <v>6455</v>
      </c>
      <c r="C6518" s="243">
        <v>93.204236102459475</v>
      </c>
    </row>
    <row r="6519" spans="2:3" x14ac:dyDescent="0.45">
      <c r="B6519" s="244">
        <v>6456</v>
      </c>
      <c r="C6519" s="243">
        <v>150.4105813258027</v>
      </c>
    </row>
    <row r="6520" spans="2:3" x14ac:dyDescent="0.45">
      <c r="B6520" s="244">
        <v>6457</v>
      </c>
      <c r="C6520" s="243">
        <v>137.19563637653931</v>
      </c>
    </row>
    <row r="6521" spans="2:3" x14ac:dyDescent="0.45">
      <c r="B6521" s="244">
        <v>6458</v>
      </c>
      <c r="C6521" s="243">
        <v>88.239011000364471</v>
      </c>
    </row>
    <row r="6522" spans="2:3" x14ac:dyDescent="0.45">
      <c r="B6522" s="244">
        <v>6459</v>
      </c>
      <c r="C6522" s="243">
        <v>114.04658630941496</v>
      </c>
    </row>
    <row r="6523" spans="2:3" x14ac:dyDescent="0.45">
      <c r="B6523" s="244">
        <v>6460</v>
      </c>
      <c r="C6523" s="243">
        <v>81.190376640119041</v>
      </c>
    </row>
    <row r="6524" spans="2:3" x14ac:dyDescent="0.45">
      <c r="B6524" s="244">
        <v>6461</v>
      </c>
      <c r="C6524" s="243">
        <v>113.3252124320538</v>
      </c>
    </row>
    <row r="6525" spans="2:3" x14ac:dyDescent="0.45">
      <c r="B6525" s="244">
        <v>6462</v>
      </c>
      <c r="C6525" s="243">
        <v>120.95574415986239</v>
      </c>
    </row>
    <row r="6526" spans="2:3" x14ac:dyDescent="0.45">
      <c r="B6526" s="244">
        <v>6463</v>
      </c>
      <c r="C6526" s="243">
        <v>110.39629833659845</v>
      </c>
    </row>
    <row r="6527" spans="2:3" x14ac:dyDescent="0.45">
      <c r="B6527" s="244">
        <v>6464</v>
      </c>
      <c r="C6527" s="243">
        <v>131.64287657865424</v>
      </c>
    </row>
    <row r="6528" spans="2:3" x14ac:dyDescent="0.45">
      <c r="B6528" s="244">
        <v>6465</v>
      </c>
      <c r="C6528" s="243">
        <v>127.76356085098199</v>
      </c>
    </row>
    <row r="6529" spans="2:3" x14ac:dyDescent="0.45">
      <c r="B6529" s="244">
        <v>6466</v>
      </c>
      <c r="C6529" s="243">
        <v>122.59049424916964</v>
      </c>
    </row>
    <row r="6530" spans="2:3" x14ac:dyDescent="0.45">
      <c r="B6530" s="244">
        <v>6467</v>
      </c>
      <c r="C6530" s="243">
        <v>124.65553136809069</v>
      </c>
    </row>
    <row r="6531" spans="2:3" x14ac:dyDescent="0.45">
      <c r="B6531" s="244">
        <v>6468</v>
      </c>
      <c r="C6531" s="243">
        <v>157.97533578399961</v>
      </c>
    </row>
    <row r="6532" spans="2:3" x14ac:dyDescent="0.45">
      <c r="B6532" s="244">
        <v>6469</v>
      </c>
      <c r="C6532" s="243">
        <v>140.65871057272489</v>
      </c>
    </row>
    <row r="6533" spans="2:3" x14ac:dyDescent="0.45">
      <c r="B6533" s="244">
        <v>6470</v>
      </c>
      <c r="C6533" s="243">
        <v>99.387097160028191</v>
      </c>
    </row>
    <row r="6534" spans="2:3" x14ac:dyDescent="0.45">
      <c r="B6534" s="244">
        <v>6471</v>
      </c>
      <c r="C6534" s="243">
        <v>110.08653962136897</v>
      </c>
    </row>
    <row r="6535" spans="2:3" x14ac:dyDescent="0.45">
      <c r="B6535" s="244">
        <v>6472</v>
      </c>
      <c r="C6535" s="243">
        <v>112.4462253664106</v>
      </c>
    </row>
    <row r="6536" spans="2:3" x14ac:dyDescent="0.45">
      <c r="B6536" s="244">
        <v>6473</v>
      </c>
      <c r="C6536" s="243">
        <v>92.273390112510043</v>
      </c>
    </row>
    <row r="6537" spans="2:3" x14ac:dyDescent="0.45">
      <c r="B6537" s="244">
        <v>6474</v>
      </c>
      <c r="C6537" s="243">
        <v>84.074857575032595</v>
      </c>
    </row>
    <row r="6538" spans="2:3" x14ac:dyDescent="0.45">
      <c r="B6538" s="244">
        <v>6475</v>
      </c>
      <c r="C6538" s="243">
        <v>140.15073596358971</v>
      </c>
    </row>
    <row r="6539" spans="2:3" x14ac:dyDescent="0.45">
      <c r="B6539" s="244">
        <v>6476</v>
      </c>
      <c r="C6539" s="243">
        <v>133.08336403108953</v>
      </c>
    </row>
    <row r="6540" spans="2:3" x14ac:dyDescent="0.45">
      <c r="B6540" s="244">
        <v>6477</v>
      </c>
      <c r="C6540" s="243">
        <v>117.33002100277844</v>
      </c>
    </row>
    <row r="6541" spans="2:3" x14ac:dyDescent="0.45">
      <c r="B6541" s="244">
        <v>6478</v>
      </c>
      <c r="C6541" s="243">
        <v>87.839896184887422</v>
      </c>
    </row>
    <row r="6542" spans="2:3" x14ac:dyDescent="0.45">
      <c r="B6542" s="244">
        <v>6479</v>
      </c>
      <c r="C6542" s="243">
        <v>174.33047828530681</v>
      </c>
    </row>
    <row r="6543" spans="2:3" x14ac:dyDescent="0.45">
      <c r="B6543" s="244">
        <v>6480</v>
      </c>
      <c r="C6543" s="243">
        <v>108.82115747891883</v>
      </c>
    </row>
    <row r="6544" spans="2:3" x14ac:dyDescent="0.45">
      <c r="B6544" s="244">
        <v>6481</v>
      </c>
      <c r="C6544" s="243">
        <v>131.13101285763776</v>
      </c>
    </row>
    <row r="6545" spans="2:3" x14ac:dyDescent="0.45">
      <c r="B6545" s="244">
        <v>6482</v>
      </c>
      <c r="C6545" s="243">
        <v>144.57205201332644</v>
      </c>
    </row>
    <row r="6546" spans="2:3" x14ac:dyDescent="0.45">
      <c r="B6546" s="244">
        <v>6483</v>
      </c>
      <c r="C6546" s="243">
        <v>126.71617781456902</v>
      </c>
    </row>
    <row r="6547" spans="2:3" x14ac:dyDescent="0.45">
      <c r="B6547" s="244">
        <v>6484</v>
      </c>
      <c r="C6547" s="243">
        <v>114.17312403759901</v>
      </c>
    </row>
    <row r="6548" spans="2:3" x14ac:dyDescent="0.45">
      <c r="B6548" s="244">
        <v>6485</v>
      </c>
      <c r="C6548" s="243">
        <v>127.29900508812628</v>
      </c>
    </row>
    <row r="6549" spans="2:3" x14ac:dyDescent="0.45">
      <c r="B6549" s="244">
        <v>6486</v>
      </c>
      <c r="C6549" s="243">
        <v>134.76658253211974</v>
      </c>
    </row>
    <row r="6550" spans="2:3" x14ac:dyDescent="0.45">
      <c r="B6550" s="244">
        <v>6487</v>
      </c>
      <c r="C6550" s="243">
        <v>92.358386901344133</v>
      </c>
    </row>
    <row r="6551" spans="2:3" x14ac:dyDescent="0.45">
      <c r="B6551" s="244">
        <v>6488</v>
      </c>
      <c r="C6551" s="243">
        <v>76.798555789949802</v>
      </c>
    </row>
    <row r="6552" spans="2:3" x14ac:dyDescent="0.45">
      <c r="B6552" s="244">
        <v>6489</v>
      </c>
      <c r="C6552" s="243">
        <v>148.05835548371888</v>
      </c>
    </row>
    <row r="6553" spans="2:3" x14ac:dyDescent="0.45">
      <c r="B6553" s="244">
        <v>6490</v>
      </c>
      <c r="C6553" s="243">
        <v>138.13790558989905</v>
      </c>
    </row>
    <row r="6554" spans="2:3" x14ac:dyDescent="0.45">
      <c r="B6554" s="244">
        <v>6491</v>
      </c>
      <c r="C6554" s="243">
        <v>151.90202051622541</v>
      </c>
    </row>
    <row r="6555" spans="2:3" x14ac:dyDescent="0.45">
      <c r="B6555" s="244">
        <v>6492</v>
      </c>
      <c r="C6555" s="243">
        <v>106.61459246566048</v>
      </c>
    </row>
    <row r="6556" spans="2:3" x14ac:dyDescent="0.45">
      <c r="B6556" s="244">
        <v>6493</v>
      </c>
      <c r="C6556" s="243">
        <v>93.126836585678291</v>
      </c>
    </row>
    <row r="6557" spans="2:3" x14ac:dyDescent="0.45">
      <c r="B6557" s="244">
        <v>6494</v>
      </c>
      <c r="C6557" s="243">
        <v>144.1658449267961</v>
      </c>
    </row>
    <row r="6558" spans="2:3" x14ac:dyDescent="0.45">
      <c r="B6558" s="244">
        <v>6495</v>
      </c>
      <c r="C6558" s="243">
        <v>132.56207690033162</v>
      </c>
    </row>
    <row r="6559" spans="2:3" x14ac:dyDescent="0.45">
      <c r="B6559" s="244">
        <v>6496</v>
      </c>
      <c r="C6559" s="243">
        <v>79.937084051846909</v>
      </c>
    </row>
    <row r="6560" spans="2:3" x14ac:dyDescent="0.45">
      <c r="B6560" s="244">
        <v>6497</v>
      </c>
      <c r="C6560" s="243">
        <v>140.9518842507874</v>
      </c>
    </row>
    <row r="6561" spans="2:3" x14ac:dyDescent="0.45">
      <c r="B6561" s="244">
        <v>6498</v>
      </c>
      <c r="C6561" s="243">
        <v>151.82435596255237</v>
      </c>
    </row>
    <row r="6562" spans="2:3" x14ac:dyDescent="0.45">
      <c r="B6562" s="244">
        <v>6499</v>
      </c>
      <c r="C6562" s="243">
        <v>126.55109394907467</v>
      </c>
    </row>
    <row r="6563" spans="2:3" x14ac:dyDescent="0.45">
      <c r="B6563" s="244">
        <v>6500</v>
      </c>
      <c r="C6563" s="243">
        <v>120.73354119199399</v>
      </c>
    </row>
    <row r="6564" spans="2:3" x14ac:dyDescent="0.45">
      <c r="B6564" s="244">
        <v>6501</v>
      </c>
      <c r="C6564" s="243">
        <v>118.10663927842377</v>
      </c>
    </row>
    <row r="6565" spans="2:3" x14ac:dyDescent="0.45">
      <c r="B6565" s="244">
        <v>6502</v>
      </c>
      <c r="C6565" s="243">
        <v>81.054314559602247</v>
      </c>
    </row>
    <row r="6566" spans="2:3" x14ac:dyDescent="0.45">
      <c r="B6566" s="244">
        <v>6503</v>
      </c>
      <c r="C6566" s="243">
        <v>133.78416317328734</v>
      </c>
    </row>
    <row r="6567" spans="2:3" x14ac:dyDescent="0.45">
      <c r="B6567" s="244">
        <v>6504</v>
      </c>
      <c r="C6567" s="243">
        <v>147.85510741684138</v>
      </c>
    </row>
    <row r="6568" spans="2:3" x14ac:dyDescent="0.45">
      <c r="B6568" s="244">
        <v>6505</v>
      </c>
      <c r="C6568" s="243">
        <v>138.75280780608836</v>
      </c>
    </row>
    <row r="6569" spans="2:3" x14ac:dyDescent="0.45">
      <c r="B6569" s="244">
        <v>6506</v>
      </c>
      <c r="C6569" s="243">
        <v>102.02791951409732</v>
      </c>
    </row>
    <row r="6570" spans="2:3" x14ac:dyDescent="0.45">
      <c r="B6570" s="244">
        <v>6507</v>
      </c>
      <c r="C6570" s="243">
        <v>105.14515904085729</v>
      </c>
    </row>
    <row r="6571" spans="2:3" x14ac:dyDescent="0.45">
      <c r="B6571" s="244">
        <v>6508</v>
      </c>
      <c r="C6571" s="243">
        <v>180.76790733505192</v>
      </c>
    </row>
    <row r="6572" spans="2:3" x14ac:dyDescent="0.45">
      <c r="B6572" s="244">
        <v>6509</v>
      </c>
      <c r="C6572" s="243">
        <v>86.973424360329716</v>
      </c>
    </row>
    <row r="6573" spans="2:3" x14ac:dyDescent="0.45">
      <c r="B6573" s="244">
        <v>6510</v>
      </c>
      <c r="C6573" s="243">
        <v>147.4772525073916</v>
      </c>
    </row>
    <row r="6574" spans="2:3" x14ac:dyDescent="0.45">
      <c r="B6574" s="244">
        <v>6511</v>
      </c>
      <c r="C6574" s="243">
        <v>99.06751682413605</v>
      </c>
    </row>
    <row r="6575" spans="2:3" x14ac:dyDescent="0.45">
      <c r="B6575" s="244">
        <v>6512</v>
      </c>
      <c r="C6575" s="243">
        <v>121.18274978604371</v>
      </c>
    </row>
    <row r="6576" spans="2:3" x14ac:dyDescent="0.45">
      <c r="B6576" s="244">
        <v>6513</v>
      </c>
      <c r="C6576" s="243">
        <v>115.30093544837162</v>
      </c>
    </row>
    <row r="6577" spans="2:3" x14ac:dyDescent="0.45">
      <c r="B6577" s="244">
        <v>6514</v>
      </c>
      <c r="C6577" s="243">
        <v>143.76609700521834</v>
      </c>
    </row>
    <row r="6578" spans="2:3" x14ac:dyDescent="0.45">
      <c r="B6578" s="244">
        <v>6515</v>
      </c>
      <c r="C6578" s="243">
        <v>53.135985850364463</v>
      </c>
    </row>
    <row r="6579" spans="2:3" x14ac:dyDescent="0.45">
      <c r="B6579" s="244">
        <v>6516</v>
      </c>
      <c r="C6579" s="243">
        <v>161.36942988672649</v>
      </c>
    </row>
    <row r="6580" spans="2:3" x14ac:dyDescent="0.45">
      <c r="B6580" s="244">
        <v>6517</v>
      </c>
      <c r="C6580" s="243">
        <v>141.11604086079447</v>
      </c>
    </row>
    <row r="6581" spans="2:3" x14ac:dyDescent="0.45">
      <c r="B6581" s="244">
        <v>6518</v>
      </c>
      <c r="C6581" s="243">
        <v>93.284676763756252</v>
      </c>
    </row>
    <row r="6582" spans="2:3" x14ac:dyDescent="0.45">
      <c r="B6582" s="244">
        <v>6519</v>
      </c>
      <c r="C6582" s="243">
        <v>124.19672801786149</v>
      </c>
    </row>
    <row r="6583" spans="2:3" x14ac:dyDescent="0.45">
      <c r="B6583" s="244">
        <v>6520</v>
      </c>
      <c r="C6583" s="243">
        <v>83.038047880679159</v>
      </c>
    </row>
    <row r="6584" spans="2:3" x14ac:dyDescent="0.45">
      <c r="B6584" s="244">
        <v>6521</v>
      </c>
      <c r="C6584" s="243">
        <v>101.01920827803332</v>
      </c>
    </row>
    <row r="6585" spans="2:3" x14ac:dyDescent="0.45">
      <c r="B6585" s="244">
        <v>6522</v>
      </c>
      <c r="C6585" s="243">
        <v>175.73915699690446</v>
      </c>
    </row>
    <row r="6586" spans="2:3" x14ac:dyDescent="0.45">
      <c r="B6586" s="244">
        <v>6523</v>
      </c>
      <c r="C6586" s="243">
        <v>101.33579178901651</v>
      </c>
    </row>
    <row r="6587" spans="2:3" x14ac:dyDescent="0.45">
      <c r="B6587" s="244">
        <v>6524</v>
      </c>
      <c r="C6587" s="243">
        <v>141.76134108950095</v>
      </c>
    </row>
    <row r="6588" spans="2:3" x14ac:dyDescent="0.45">
      <c r="B6588" s="244">
        <v>6525</v>
      </c>
      <c r="C6588" s="243">
        <v>143.15932898922185</v>
      </c>
    </row>
    <row r="6589" spans="2:3" x14ac:dyDescent="0.45">
      <c r="B6589" s="244">
        <v>6526</v>
      </c>
      <c r="C6589" s="243">
        <v>96.419503940400602</v>
      </c>
    </row>
    <row r="6590" spans="2:3" x14ac:dyDescent="0.45">
      <c r="B6590" s="244">
        <v>6527</v>
      </c>
      <c r="C6590" s="243">
        <v>92.939699011256437</v>
      </c>
    </row>
    <row r="6591" spans="2:3" x14ac:dyDescent="0.45">
      <c r="B6591" s="244">
        <v>6528</v>
      </c>
      <c r="C6591" s="243">
        <v>94.657120672659516</v>
      </c>
    </row>
    <row r="6592" spans="2:3" x14ac:dyDescent="0.45">
      <c r="B6592" s="244">
        <v>6529</v>
      </c>
      <c r="C6592" s="243">
        <v>163.83492827119801</v>
      </c>
    </row>
    <row r="6593" spans="2:3" x14ac:dyDescent="0.45">
      <c r="B6593" s="244">
        <v>6530</v>
      </c>
      <c r="C6593" s="243">
        <v>130.99984436080186</v>
      </c>
    </row>
    <row r="6594" spans="2:3" x14ac:dyDescent="0.45">
      <c r="B6594" s="244">
        <v>6531</v>
      </c>
      <c r="C6594" s="243">
        <v>115.97317718385715</v>
      </c>
    </row>
    <row r="6595" spans="2:3" x14ac:dyDescent="0.45">
      <c r="B6595" s="244">
        <v>6532</v>
      </c>
      <c r="C6595" s="243">
        <v>131.84934819065171</v>
      </c>
    </row>
    <row r="6596" spans="2:3" x14ac:dyDescent="0.45">
      <c r="B6596" s="244">
        <v>6533</v>
      </c>
      <c r="C6596" s="243">
        <v>122.63249400734196</v>
      </c>
    </row>
    <row r="6597" spans="2:3" x14ac:dyDescent="0.45">
      <c r="B6597" s="244">
        <v>6534</v>
      </c>
      <c r="C6597" s="243">
        <v>85.632167901581511</v>
      </c>
    </row>
    <row r="6598" spans="2:3" x14ac:dyDescent="0.45">
      <c r="B6598" s="244">
        <v>6535</v>
      </c>
      <c r="C6598" s="243">
        <v>118.95510748477348</v>
      </c>
    </row>
    <row r="6599" spans="2:3" x14ac:dyDescent="0.45">
      <c r="B6599" s="244">
        <v>6536</v>
      </c>
      <c r="C6599" s="243">
        <v>103.64255335871096</v>
      </c>
    </row>
    <row r="6600" spans="2:3" x14ac:dyDescent="0.45">
      <c r="B6600" s="244">
        <v>6537</v>
      </c>
      <c r="C6600" s="243">
        <v>170.64931181293883</v>
      </c>
    </row>
    <row r="6601" spans="2:3" x14ac:dyDescent="0.45">
      <c r="B6601" s="244">
        <v>6538</v>
      </c>
      <c r="C6601" s="243">
        <v>93.904426224856863</v>
      </c>
    </row>
    <row r="6602" spans="2:3" x14ac:dyDescent="0.45">
      <c r="B6602" s="244">
        <v>6539</v>
      </c>
      <c r="C6602" s="243">
        <v>131.6307695416703</v>
      </c>
    </row>
    <row r="6603" spans="2:3" x14ac:dyDescent="0.45">
      <c r="B6603" s="244">
        <v>6540</v>
      </c>
      <c r="C6603" s="243">
        <v>109.74806991697109</v>
      </c>
    </row>
    <row r="6604" spans="2:3" x14ac:dyDescent="0.45">
      <c r="B6604" s="244">
        <v>6541</v>
      </c>
      <c r="C6604" s="243">
        <v>84.689302752634859</v>
      </c>
    </row>
    <row r="6605" spans="2:3" x14ac:dyDescent="0.45">
      <c r="B6605" s="244">
        <v>6542</v>
      </c>
      <c r="C6605" s="243">
        <v>115.04227520861923</v>
      </c>
    </row>
    <row r="6606" spans="2:3" x14ac:dyDescent="0.45">
      <c r="B6606" s="244">
        <v>6543</v>
      </c>
      <c r="C6606" s="243">
        <v>88.261945301203482</v>
      </c>
    </row>
    <row r="6607" spans="2:3" x14ac:dyDescent="0.45">
      <c r="B6607" s="244">
        <v>6544</v>
      </c>
      <c r="C6607" s="243">
        <v>108.09913434559648</v>
      </c>
    </row>
    <row r="6608" spans="2:3" x14ac:dyDescent="0.45">
      <c r="B6608" s="244">
        <v>6545</v>
      </c>
      <c r="C6608" s="243">
        <v>100.53812695849049</v>
      </c>
    </row>
    <row r="6609" spans="2:3" x14ac:dyDescent="0.45">
      <c r="B6609" s="244">
        <v>6546</v>
      </c>
      <c r="C6609" s="243">
        <v>94.324374196987094</v>
      </c>
    </row>
    <row r="6610" spans="2:3" x14ac:dyDescent="0.45">
      <c r="B6610" s="244">
        <v>6547</v>
      </c>
      <c r="C6610" s="243">
        <v>107.38471780083643</v>
      </c>
    </row>
    <row r="6611" spans="2:3" x14ac:dyDescent="0.45">
      <c r="B6611" s="244">
        <v>6548</v>
      </c>
      <c r="C6611" s="243">
        <v>141.41452836508168</v>
      </c>
    </row>
    <row r="6612" spans="2:3" x14ac:dyDescent="0.45">
      <c r="B6612" s="244">
        <v>6549</v>
      </c>
      <c r="C6612" s="243">
        <v>165.77591393474302</v>
      </c>
    </row>
    <row r="6613" spans="2:3" x14ac:dyDescent="0.45">
      <c r="B6613" s="244">
        <v>6550</v>
      </c>
      <c r="C6613" s="243">
        <v>138.27033961785847</v>
      </c>
    </row>
    <row r="6614" spans="2:3" x14ac:dyDescent="0.45">
      <c r="B6614" s="244">
        <v>6551</v>
      </c>
      <c r="C6614" s="243">
        <v>169.85924851464046</v>
      </c>
    </row>
    <row r="6615" spans="2:3" x14ac:dyDescent="0.45">
      <c r="B6615" s="244">
        <v>6552</v>
      </c>
      <c r="C6615" s="243">
        <v>144.48221238508447</v>
      </c>
    </row>
    <row r="6616" spans="2:3" x14ac:dyDescent="0.45">
      <c r="B6616" s="244">
        <v>6553</v>
      </c>
      <c r="C6616" s="243">
        <v>93.020075208727135</v>
      </c>
    </row>
    <row r="6617" spans="2:3" x14ac:dyDescent="0.45">
      <c r="B6617" s="244">
        <v>6554</v>
      </c>
      <c r="C6617" s="243">
        <v>83.116062616274974</v>
      </c>
    </row>
    <row r="6618" spans="2:3" x14ac:dyDescent="0.45">
      <c r="B6618" s="244">
        <v>6555</v>
      </c>
      <c r="C6618" s="243">
        <v>114.77417398147637</v>
      </c>
    </row>
    <row r="6619" spans="2:3" x14ac:dyDescent="0.45">
      <c r="B6619" s="244">
        <v>6556</v>
      </c>
      <c r="C6619" s="243">
        <v>130.91055194992276</v>
      </c>
    </row>
    <row r="6620" spans="2:3" x14ac:dyDescent="0.45">
      <c r="B6620" s="244">
        <v>6557</v>
      </c>
      <c r="C6620" s="243">
        <v>136.71005111342572</v>
      </c>
    </row>
    <row r="6621" spans="2:3" x14ac:dyDescent="0.45">
      <c r="B6621" s="244">
        <v>6558</v>
      </c>
      <c r="C6621" s="243">
        <v>117.87804336127628</v>
      </c>
    </row>
    <row r="6622" spans="2:3" x14ac:dyDescent="0.45">
      <c r="B6622" s="244">
        <v>6559</v>
      </c>
      <c r="C6622" s="243">
        <v>143.03565163305674</v>
      </c>
    </row>
    <row r="6623" spans="2:3" x14ac:dyDescent="0.45">
      <c r="B6623" s="244">
        <v>6560</v>
      </c>
      <c r="C6623" s="243">
        <v>64.867047250543976</v>
      </c>
    </row>
    <row r="6624" spans="2:3" x14ac:dyDescent="0.45">
      <c r="B6624" s="244">
        <v>6561</v>
      </c>
      <c r="C6624" s="243">
        <v>92.69855163003956</v>
      </c>
    </row>
    <row r="6625" spans="2:3" x14ac:dyDescent="0.45">
      <c r="B6625" s="244">
        <v>6562</v>
      </c>
      <c r="C6625" s="243">
        <v>107.91241397437005</v>
      </c>
    </row>
    <row r="6626" spans="2:3" x14ac:dyDescent="0.45">
      <c r="B6626" s="244">
        <v>6563</v>
      </c>
      <c r="C6626" s="243">
        <v>132.70373615680737</v>
      </c>
    </row>
    <row r="6627" spans="2:3" x14ac:dyDescent="0.45">
      <c r="B6627" s="244">
        <v>6564</v>
      </c>
      <c r="C6627" s="243">
        <v>113.99095720297937</v>
      </c>
    </row>
    <row r="6628" spans="2:3" x14ac:dyDescent="0.45">
      <c r="B6628" s="244">
        <v>6565</v>
      </c>
      <c r="C6628" s="243">
        <v>103.21513626644295</v>
      </c>
    </row>
    <row r="6629" spans="2:3" x14ac:dyDescent="0.45">
      <c r="B6629" s="244">
        <v>6566</v>
      </c>
      <c r="C6629" s="243">
        <v>94.84445273295006</v>
      </c>
    </row>
    <row r="6630" spans="2:3" x14ac:dyDescent="0.45">
      <c r="B6630" s="244">
        <v>6567</v>
      </c>
      <c r="C6630" s="243">
        <v>94.863321885286041</v>
      </c>
    </row>
    <row r="6631" spans="2:3" x14ac:dyDescent="0.45">
      <c r="B6631" s="244">
        <v>6568</v>
      </c>
      <c r="C6631" s="243">
        <v>144.97157454731999</v>
      </c>
    </row>
    <row r="6632" spans="2:3" x14ac:dyDescent="0.45">
      <c r="B6632" s="244">
        <v>6569</v>
      </c>
      <c r="C6632" s="243">
        <v>103.65988714960326</v>
      </c>
    </row>
    <row r="6633" spans="2:3" x14ac:dyDescent="0.45">
      <c r="B6633" s="244">
        <v>6570</v>
      </c>
      <c r="C6633" s="243">
        <v>116.25558956527364</v>
      </c>
    </row>
    <row r="6634" spans="2:3" x14ac:dyDescent="0.45">
      <c r="B6634" s="244">
        <v>6571</v>
      </c>
      <c r="C6634" s="243">
        <v>118.10323674926845</v>
      </c>
    </row>
    <row r="6635" spans="2:3" x14ac:dyDescent="0.45">
      <c r="B6635" s="244">
        <v>6572</v>
      </c>
      <c r="C6635" s="243">
        <v>137.44224667579493</v>
      </c>
    </row>
    <row r="6636" spans="2:3" x14ac:dyDescent="0.45">
      <c r="B6636" s="244">
        <v>6573</v>
      </c>
      <c r="C6636" s="243">
        <v>126.20483217518522</v>
      </c>
    </row>
    <row r="6637" spans="2:3" x14ac:dyDescent="0.45">
      <c r="B6637" s="244">
        <v>6574</v>
      </c>
      <c r="C6637" s="243">
        <v>163.60899969658971</v>
      </c>
    </row>
    <row r="6638" spans="2:3" x14ac:dyDescent="0.45">
      <c r="B6638" s="244">
        <v>6575</v>
      </c>
      <c r="C6638" s="243">
        <v>99.318386721725815</v>
      </c>
    </row>
    <row r="6639" spans="2:3" x14ac:dyDescent="0.45">
      <c r="B6639" s="244">
        <v>6576</v>
      </c>
      <c r="C6639" s="243">
        <v>156.03568967964642</v>
      </c>
    </row>
    <row r="6640" spans="2:3" x14ac:dyDescent="0.45">
      <c r="B6640" s="244">
        <v>6577</v>
      </c>
      <c r="C6640" s="243">
        <v>54.277366761963435</v>
      </c>
    </row>
    <row r="6641" spans="2:3" x14ac:dyDescent="0.45">
      <c r="B6641" s="244">
        <v>6578</v>
      </c>
      <c r="C6641" s="243">
        <v>139.66795958191656</v>
      </c>
    </row>
    <row r="6642" spans="2:3" x14ac:dyDescent="0.45">
      <c r="B6642" s="244">
        <v>6579</v>
      </c>
      <c r="C6642" s="243">
        <v>84.319150655486126</v>
      </c>
    </row>
    <row r="6643" spans="2:3" x14ac:dyDescent="0.45">
      <c r="B6643" s="244">
        <v>6580</v>
      </c>
      <c r="C6643" s="243">
        <v>122.22593220060111</v>
      </c>
    </row>
    <row r="6644" spans="2:3" x14ac:dyDescent="0.45">
      <c r="B6644" s="244">
        <v>6581</v>
      </c>
      <c r="C6644" s="243">
        <v>149.62942934762879</v>
      </c>
    </row>
    <row r="6645" spans="2:3" x14ac:dyDescent="0.45">
      <c r="B6645" s="244">
        <v>6582</v>
      </c>
      <c r="C6645" s="243">
        <v>116.74027647861999</v>
      </c>
    </row>
    <row r="6646" spans="2:3" x14ac:dyDescent="0.45">
      <c r="B6646" s="244">
        <v>6583</v>
      </c>
      <c r="C6646" s="243">
        <v>136.48881618744849</v>
      </c>
    </row>
    <row r="6647" spans="2:3" x14ac:dyDescent="0.45">
      <c r="B6647" s="244">
        <v>6584</v>
      </c>
      <c r="C6647" s="243">
        <v>133.16371284681483</v>
      </c>
    </row>
    <row r="6648" spans="2:3" x14ac:dyDescent="0.45">
      <c r="B6648" s="244">
        <v>6585</v>
      </c>
      <c r="C6648" s="243">
        <v>117.77086162610438</v>
      </c>
    </row>
    <row r="6649" spans="2:3" x14ac:dyDescent="0.45">
      <c r="B6649" s="244">
        <v>6586</v>
      </c>
      <c r="C6649" s="243">
        <v>85.266256503869499</v>
      </c>
    </row>
    <row r="6650" spans="2:3" x14ac:dyDescent="0.45">
      <c r="B6650" s="244">
        <v>6587</v>
      </c>
      <c r="C6650" s="243">
        <v>124.33887986525566</v>
      </c>
    </row>
    <row r="6651" spans="2:3" x14ac:dyDescent="0.45">
      <c r="B6651" s="244">
        <v>6588</v>
      </c>
      <c r="C6651" s="243">
        <v>78.841163316338722</v>
      </c>
    </row>
    <row r="6652" spans="2:3" x14ac:dyDescent="0.45">
      <c r="B6652" s="244">
        <v>6589</v>
      </c>
      <c r="C6652" s="243">
        <v>105.83854614807012</v>
      </c>
    </row>
    <row r="6653" spans="2:3" x14ac:dyDescent="0.45">
      <c r="B6653" s="244">
        <v>6590</v>
      </c>
      <c r="C6653" s="243">
        <v>65.007061656758168</v>
      </c>
    </row>
    <row r="6654" spans="2:3" x14ac:dyDescent="0.45">
      <c r="B6654" s="244">
        <v>6591</v>
      </c>
      <c r="C6654" s="243">
        <v>112.24221258065305</v>
      </c>
    </row>
    <row r="6655" spans="2:3" x14ac:dyDescent="0.45">
      <c r="B6655" s="244">
        <v>6592</v>
      </c>
      <c r="C6655" s="243">
        <v>119.81468878198569</v>
      </c>
    </row>
    <row r="6656" spans="2:3" x14ac:dyDescent="0.45">
      <c r="B6656" s="244">
        <v>6593</v>
      </c>
      <c r="C6656" s="243">
        <v>144.04006129143718</v>
      </c>
    </row>
    <row r="6657" spans="2:3" x14ac:dyDescent="0.45">
      <c r="B6657" s="244">
        <v>6594</v>
      </c>
      <c r="C6657" s="243">
        <v>134.20079777076216</v>
      </c>
    </row>
    <row r="6658" spans="2:3" x14ac:dyDescent="0.45">
      <c r="B6658" s="244">
        <v>6595</v>
      </c>
      <c r="C6658" s="243">
        <v>132.22983085830674</v>
      </c>
    </row>
    <row r="6659" spans="2:3" x14ac:dyDescent="0.45">
      <c r="B6659" s="244">
        <v>6596</v>
      </c>
      <c r="C6659" s="243">
        <v>129.19978055439125</v>
      </c>
    </row>
    <row r="6660" spans="2:3" x14ac:dyDescent="0.45">
      <c r="B6660" s="244">
        <v>6597</v>
      </c>
      <c r="C6660" s="243">
        <v>146.34158537872787</v>
      </c>
    </row>
    <row r="6661" spans="2:3" x14ac:dyDescent="0.45">
      <c r="B6661" s="244">
        <v>6598</v>
      </c>
      <c r="C6661" s="243">
        <v>89.723186825629057</v>
      </c>
    </row>
    <row r="6662" spans="2:3" x14ac:dyDescent="0.45">
      <c r="B6662" s="244">
        <v>6599</v>
      </c>
      <c r="C6662" s="243">
        <v>118.0315511809948</v>
      </c>
    </row>
    <row r="6663" spans="2:3" x14ac:dyDescent="0.45">
      <c r="B6663" s="244">
        <v>6600</v>
      </c>
      <c r="C6663" s="243">
        <v>94.230714995004362</v>
      </c>
    </row>
    <row r="6664" spans="2:3" x14ac:dyDescent="0.45">
      <c r="B6664" s="244">
        <v>6601</v>
      </c>
      <c r="C6664" s="243">
        <v>164.35807504386617</v>
      </c>
    </row>
    <row r="6665" spans="2:3" x14ac:dyDescent="0.45">
      <c r="B6665" s="244">
        <v>6602</v>
      </c>
      <c r="C6665" s="243">
        <v>120.92749837226907</v>
      </c>
    </row>
    <row r="6666" spans="2:3" x14ac:dyDescent="0.45">
      <c r="B6666" s="244">
        <v>6603</v>
      </c>
      <c r="C6666" s="243">
        <v>85.22417096794004</v>
      </c>
    </row>
    <row r="6667" spans="2:3" x14ac:dyDescent="0.45">
      <c r="B6667" s="244">
        <v>6604</v>
      </c>
      <c r="C6667" s="243">
        <v>125.59537829608655</v>
      </c>
    </row>
    <row r="6668" spans="2:3" x14ac:dyDescent="0.45">
      <c r="B6668" s="244">
        <v>6605</v>
      </c>
      <c r="C6668" s="243">
        <v>110.03086672076489</v>
      </c>
    </row>
    <row r="6669" spans="2:3" x14ac:dyDescent="0.45">
      <c r="B6669" s="244">
        <v>6606</v>
      </c>
      <c r="C6669" s="243">
        <v>134.31073000850085</v>
      </c>
    </row>
    <row r="6670" spans="2:3" x14ac:dyDescent="0.45">
      <c r="B6670" s="244">
        <v>6607</v>
      </c>
      <c r="C6670" s="243">
        <v>125.9119364954399</v>
      </c>
    </row>
    <row r="6671" spans="2:3" x14ac:dyDescent="0.45">
      <c r="B6671" s="244">
        <v>6608</v>
      </c>
      <c r="C6671" s="243">
        <v>124.28644784391648</v>
      </c>
    </row>
    <row r="6672" spans="2:3" x14ac:dyDescent="0.45">
      <c r="B6672" s="244">
        <v>6609</v>
      </c>
      <c r="C6672" s="243">
        <v>118.59572525356894</v>
      </c>
    </row>
    <row r="6673" spans="2:3" x14ac:dyDescent="0.45">
      <c r="B6673" s="244">
        <v>6610</v>
      </c>
      <c r="C6673" s="243">
        <v>89.980803964997932</v>
      </c>
    </row>
    <row r="6674" spans="2:3" x14ac:dyDescent="0.45">
      <c r="B6674" s="244">
        <v>6611</v>
      </c>
      <c r="C6674" s="243">
        <v>182.02935047209553</v>
      </c>
    </row>
    <row r="6675" spans="2:3" x14ac:dyDescent="0.45">
      <c r="B6675" s="244">
        <v>6612</v>
      </c>
      <c r="C6675" s="243">
        <v>118.84299937001008</v>
      </c>
    </row>
    <row r="6676" spans="2:3" x14ac:dyDescent="0.45">
      <c r="B6676" s="244">
        <v>6613</v>
      </c>
      <c r="C6676" s="243">
        <v>117.7288455305499</v>
      </c>
    </row>
    <row r="6677" spans="2:3" x14ac:dyDescent="0.45">
      <c r="B6677" s="244">
        <v>6614</v>
      </c>
      <c r="C6677" s="243">
        <v>105.19052291443691</v>
      </c>
    </row>
    <row r="6678" spans="2:3" x14ac:dyDescent="0.45">
      <c r="B6678" s="244">
        <v>6615</v>
      </c>
      <c r="C6678" s="243">
        <v>133.02655925758663</v>
      </c>
    </row>
    <row r="6679" spans="2:3" x14ac:dyDescent="0.45">
      <c r="B6679" s="244">
        <v>6616</v>
      </c>
      <c r="C6679" s="243">
        <v>98.264656740523066</v>
      </c>
    </row>
    <row r="6680" spans="2:3" x14ac:dyDescent="0.45">
      <c r="B6680" s="244">
        <v>6617</v>
      </c>
      <c r="C6680" s="243">
        <v>126.32037587419615</v>
      </c>
    </row>
    <row r="6681" spans="2:3" x14ac:dyDescent="0.45">
      <c r="B6681" s="244">
        <v>6618</v>
      </c>
      <c r="C6681" s="243">
        <v>120.31805979864353</v>
      </c>
    </row>
    <row r="6682" spans="2:3" x14ac:dyDescent="0.45">
      <c r="B6682" s="244">
        <v>6619</v>
      </c>
      <c r="C6682" s="243">
        <v>80.537541354822196</v>
      </c>
    </row>
    <row r="6683" spans="2:3" x14ac:dyDescent="0.45">
      <c r="B6683" s="244">
        <v>6620</v>
      </c>
      <c r="C6683" s="243">
        <v>160.44724093937054</v>
      </c>
    </row>
    <row r="6684" spans="2:3" x14ac:dyDescent="0.45">
      <c r="B6684" s="244">
        <v>6621</v>
      </c>
      <c r="C6684" s="243">
        <v>109.11465481894039</v>
      </c>
    </row>
    <row r="6685" spans="2:3" x14ac:dyDescent="0.45">
      <c r="B6685" s="244">
        <v>6622</v>
      </c>
      <c r="C6685" s="243">
        <v>103.77309696397072</v>
      </c>
    </row>
    <row r="6686" spans="2:3" x14ac:dyDescent="0.45">
      <c r="B6686" s="244">
        <v>6623</v>
      </c>
      <c r="C6686" s="243">
        <v>132.41669571941878</v>
      </c>
    </row>
    <row r="6687" spans="2:3" x14ac:dyDescent="0.45">
      <c r="B6687" s="244">
        <v>6624</v>
      </c>
      <c r="C6687" s="243">
        <v>100.99611717789678</v>
      </c>
    </row>
    <row r="6688" spans="2:3" x14ac:dyDescent="0.45">
      <c r="B6688" s="244">
        <v>6625</v>
      </c>
      <c r="C6688" s="243">
        <v>115.89634054495777</v>
      </c>
    </row>
    <row r="6689" spans="2:3" x14ac:dyDescent="0.45">
      <c r="B6689" s="244">
        <v>6626</v>
      </c>
      <c r="C6689" s="243">
        <v>90.46146529772335</v>
      </c>
    </row>
    <row r="6690" spans="2:3" x14ac:dyDescent="0.45">
      <c r="B6690" s="244">
        <v>6627</v>
      </c>
      <c r="C6690" s="243">
        <v>129.93200845767799</v>
      </c>
    </row>
    <row r="6691" spans="2:3" x14ac:dyDescent="0.45">
      <c r="B6691" s="244">
        <v>6628</v>
      </c>
      <c r="C6691" s="243">
        <v>125.35656942622117</v>
      </c>
    </row>
    <row r="6692" spans="2:3" x14ac:dyDescent="0.45">
      <c r="B6692" s="244">
        <v>6629</v>
      </c>
      <c r="C6692" s="243">
        <v>73.191456655107984</v>
      </c>
    </row>
    <row r="6693" spans="2:3" x14ac:dyDescent="0.45">
      <c r="B6693" s="244">
        <v>6630</v>
      </c>
      <c r="C6693" s="243">
        <v>142.04626666564855</v>
      </c>
    </row>
    <row r="6694" spans="2:3" x14ac:dyDescent="0.45">
      <c r="B6694" s="244">
        <v>6631</v>
      </c>
      <c r="C6694" s="243">
        <v>127.37173452523858</v>
      </c>
    </row>
    <row r="6695" spans="2:3" x14ac:dyDescent="0.45">
      <c r="B6695" s="244">
        <v>6632</v>
      </c>
      <c r="C6695" s="243">
        <v>118.53067484029899</v>
      </c>
    </row>
    <row r="6696" spans="2:3" x14ac:dyDescent="0.45">
      <c r="B6696" s="244">
        <v>6633</v>
      </c>
      <c r="C6696" s="243">
        <v>118.63803846424568</v>
      </c>
    </row>
    <row r="6697" spans="2:3" x14ac:dyDescent="0.45">
      <c r="B6697" s="244">
        <v>6634</v>
      </c>
      <c r="C6697" s="243">
        <v>109.14389470984722</v>
      </c>
    </row>
    <row r="6698" spans="2:3" x14ac:dyDescent="0.45">
      <c r="B6698" s="244">
        <v>6635</v>
      </c>
      <c r="C6698" s="243">
        <v>121.27488143881817</v>
      </c>
    </row>
    <row r="6699" spans="2:3" x14ac:dyDescent="0.45">
      <c r="B6699" s="244">
        <v>6636</v>
      </c>
      <c r="C6699" s="243">
        <v>129.03120181023272</v>
      </c>
    </row>
    <row r="6700" spans="2:3" x14ac:dyDescent="0.45">
      <c r="B6700" s="244">
        <v>6637</v>
      </c>
      <c r="C6700" s="243">
        <v>104.99181847338771</v>
      </c>
    </row>
    <row r="6701" spans="2:3" x14ac:dyDescent="0.45">
      <c r="B6701" s="244">
        <v>6638</v>
      </c>
      <c r="C6701" s="243">
        <v>101.64736148205442</v>
      </c>
    </row>
    <row r="6702" spans="2:3" x14ac:dyDescent="0.45">
      <c r="B6702" s="244">
        <v>6639</v>
      </c>
      <c r="C6702" s="243">
        <v>78.239306731473874</v>
      </c>
    </row>
    <row r="6703" spans="2:3" x14ac:dyDescent="0.45">
      <c r="B6703" s="244">
        <v>6640</v>
      </c>
      <c r="C6703" s="243">
        <v>100.29781891139839</v>
      </c>
    </row>
    <row r="6704" spans="2:3" x14ac:dyDescent="0.45">
      <c r="B6704" s="244">
        <v>6641</v>
      </c>
      <c r="C6704" s="243">
        <v>129.02230208707996</v>
      </c>
    </row>
    <row r="6705" spans="2:3" x14ac:dyDescent="0.45">
      <c r="B6705" s="244">
        <v>6642</v>
      </c>
      <c r="C6705" s="243">
        <v>145.78702424521398</v>
      </c>
    </row>
    <row r="6706" spans="2:3" x14ac:dyDescent="0.45">
      <c r="B6706" s="244">
        <v>6643</v>
      </c>
      <c r="C6706" s="243">
        <v>127.50909863104549</v>
      </c>
    </row>
    <row r="6707" spans="2:3" x14ac:dyDescent="0.45">
      <c r="B6707" s="244">
        <v>6644</v>
      </c>
      <c r="C6707" s="243">
        <v>107.69078245859437</v>
      </c>
    </row>
    <row r="6708" spans="2:3" x14ac:dyDescent="0.45">
      <c r="B6708" s="244">
        <v>6645</v>
      </c>
      <c r="C6708" s="243">
        <v>132.01135512870911</v>
      </c>
    </row>
    <row r="6709" spans="2:3" x14ac:dyDescent="0.45">
      <c r="B6709" s="244">
        <v>6646</v>
      </c>
      <c r="C6709" s="243">
        <v>152.570432967172</v>
      </c>
    </row>
    <row r="6710" spans="2:3" x14ac:dyDescent="0.45">
      <c r="B6710" s="244">
        <v>6647</v>
      </c>
      <c r="C6710" s="243">
        <v>158.56183293808897</v>
      </c>
    </row>
    <row r="6711" spans="2:3" x14ac:dyDescent="0.45">
      <c r="B6711" s="244">
        <v>6648</v>
      </c>
      <c r="C6711" s="243">
        <v>107.14138618097998</v>
      </c>
    </row>
    <row r="6712" spans="2:3" x14ac:dyDescent="0.45">
      <c r="B6712" s="244">
        <v>6649</v>
      </c>
      <c r="C6712" s="243">
        <v>88.378198506532698</v>
      </c>
    </row>
    <row r="6713" spans="2:3" x14ac:dyDescent="0.45">
      <c r="B6713" s="244">
        <v>6650</v>
      </c>
      <c r="C6713" s="243">
        <v>110.02346430327769</v>
      </c>
    </row>
    <row r="6714" spans="2:3" x14ac:dyDescent="0.45">
      <c r="B6714" s="244">
        <v>6651</v>
      </c>
      <c r="C6714" s="243">
        <v>117.70380564329297</v>
      </c>
    </row>
    <row r="6715" spans="2:3" x14ac:dyDescent="0.45">
      <c r="B6715" s="244">
        <v>6652</v>
      </c>
      <c r="C6715" s="243">
        <v>113.39464267192167</v>
      </c>
    </row>
    <row r="6716" spans="2:3" x14ac:dyDescent="0.45">
      <c r="B6716" s="244">
        <v>6653</v>
      </c>
      <c r="C6716" s="243">
        <v>151.90060318512138</v>
      </c>
    </row>
    <row r="6717" spans="2:3" x14ac:dyDescent="0.45">
      <c r="B6717" s="244">
        <v>6654</v>
      </c>
      <c r="C6717" s="243">
        <v>128.62755753563957</v>
      </c>
    </row>
    <row r="6718" spans="2:3" x14ac:dyDescent="0.45">
      <c r="B6718" s="244">
        <v>6655</v>
      </c>
      <c r="C6718" s="243">
        <v>132.53401484011354</v>
      </c>
    </row>
    <row r="6719" spans="2:3" x14ac:dyDescent="0.45">
      <c r="B6719" s="244">
        <v>6656</v>
      </c>
      <c r="C6719" s="243">
        <v>57.374862095621026</v>
      </c>
    </row>
    <row r="6720" spans="2:3" x14ac:dyDescent="0.45">
      <c r="B6720" s="244">
        <v>6657</v>
      </c>
      <c r="C6720" s="243">
        <v>103.50642442800272</v>
      </c>
    </row>
    <row r="6721" spans="2:3" x14ac:dyDescent="0.45">
      <c r="B6721" s="244">
        <v>6658</v>
      </c>
      <c r="C6721" s="243">
        <v>92.985551557945627</v>
      </c>
    </row>
    <row r="6722" spans="2:3" x14ac:dyDescent="0.45">
      <c r="B6722" s="244">
        <v>6659</v>
      </c>
      <c r="C6722" s="243">
        <v>108.44763974721302</v>
      </c>
    </row>
    <row r="6723" spans="2:3" x14ac:dyDescent="0.45">
      <c r="B6723" s="244">
        <v>6660</v>
      </c>
      <c r="C6723" s="243">
        <v>137.88109091635002</v>
      </c>
    </row>
    <row r="6724" spans="2:3" x14ac:dyDescent="0.45">
      <c r="B6724" s="244">
        <v>6661</v>
      </c>
      <c r="C6724" s="243">
        <v>149.73977909457125</v>
      </c>
    </row>
    <row r="6725" spans="2:3" x14ac:dyDescent="0.45">
      <c r="B6725" s="244">
        <v>6662</v>
      </c>
      <c r="C6725" s="243">
        <v>93.957728049735323</v>
      </c>
    </row>
    <row r="6726" spans="2:3" x14ac:dyDescent="0.45">
      <c r="B6726" s="244">
        <v>6663</v>
      </c>
      <c r="C6726" s="243">
        <v>135.56486373343716</v>
      </c>
    </row>
    <row r="6727" spans="2:3" x14ac:dyDescent="0.45">
      <c r="B6727" s="244">
        <v>6664</v>
      </c>
      <c r="C6727" s="243">
        <v>136.18777413747313</v>
      </c>
    </row>
    <row r="6728" spans="2:3" x14ac:dyDescent="0.45">
      <c r="B6728" s="244">
        <v>6665</v>
      </c>
      <c r="C6728" s="243">
        <v>134.86636566008002</v>
      </c>
    </row>
    <row r="6729" spans="2:3" x14ac:dyDescent="0.45">
      <c r="B6729" s="244">
        <v>6666</v>
      </c>
      <c r="C6729" s="243">
        <v>137.23962147190448</v>
      </c>
    </row>
    <row r="6730" spans="2:3" x14ac:dyDescent="0.45">
      <c r="B6730" s="244">
        <v>6667</v>
      </c>
      <c r="C6730" s="243">
        <v>131.61417976163938</v>
      </c>
    </row>
    <row r="6731" spans="2:3" x14ac:dyDescent="0.45">
      <c r="B6731" s="244">
        <v>6668</v>
      </c>
      <c r="C6731" s="243">
        <v>116.76341489490233</v>
      </c>
    </row>
    <row r="6732" spans="2:3" x14ac:dyDescent="0.45">
      <c r="B6732" s="244">
        <v>6669</v>
      </c>
      <c r="C6732" s="243">
        <v>127.16514777052383</v>
      </c>
    </row>
    <row r="6733" spans="2:3" x14ac:dyDescent="0.45">
      <c r="B6733" s="244">
        <v>6670</v>
      </c>
      <c r="C6733" s="243">
        <v>151.79249525594577</v>
      </c>
    </row>
    <row r="6734" spans="2:3" x14ac:dyDescent="0.45">
      <c r="B6734" s="244">
        <v>6671</v>
      </c>
      <c r="C6734" s="243">
        <v>113.86891230117986</v>
      </c>
    </row>
    <row r="6735" spans="2:3" x14ac:dyDescent="0.45">
      <c r="B6735" s="244">
        <v>6672</v>
      </c>
      <c r="C6735" s="243">
        <v>117.27145888029428</v>
      </c>
    </row>
    <row r="6736" spans="2:3" x14ac:dyDescent="0.45">
      <c r="B6736" s="244">
        <v>6673</v>
      </c>
      <c r="C6736" s="243">
        <v>92.970810875022693</v>
      </c>
    </row>
    <row r="6737" spans="2:3" x14ac:dyDescent="0.45">
      <c r="B6737" s="244">
        <v>6674</v>
      </c>
      <c r="C6737" s="243">
        <v>111.75413497566477</v>
      </c>
    </row>
    <row r="6738" spans="2:3" x14ac:dyDescent="0.45">
      <c r="B6738" s="244">
        <v>6675</v>
      </c>
      <c r="C6738" s="243">
        <v>109.67399692931623</v>
      </c>
    </row>
    <row r="6739" spans="2:3" x14ac:dyDescent="0.45">
      <c r="B6739" s="244">
        <v>6676</v>
      </c>
      <c r="C6739" s="243">
        <v>103.53715344003541</v>
      </c>
    </row>
    <row r="6740" spans="2:3" x14ac:dyDescent="0.45">
      <c r="B6740" s="244">
        <v>6677</v>
      </c>
      <c r="C6740" s="243">
        <v>115.54285036785731</v>
      </c>
    </row>
    <row r="6741" spans="2:3" x14ac:dyDescent="0.45">
      <c r="B6741" s="244">
        <v>6678</v>
      </c>
      <c r="C6741" s="243">
        <v>111.17830602227377</v>
      </c>
    </row>
    <row r="6742" spans="2:3" x14ac:dyDescent="0.45">
      <c r="B6742" s="244">
        <v>6679</v>
      </c>
      <c r="C6742" s="243">
        <v>109.76849158089942</v>
      </c>
    </row>
    <row r="6743" spans="2:3" x14ac:dyDescent="0.45">
      <c r="B6743" s="244">
        <v>6680</v>
      </c>
      <c r="C6743" s="243">
        <v>128.2385122848882</v>
      </c>
    </row>
    <row r="6744" spans="2:3" x14ac:dyDescent="0.45">
      <c r="B6744" s="244">
        <v>6681</v>
      </c>
      <c r="C6744" s="243">
        <v>97.929244939158707</v>
      </c>
    </row>
    <row r="6745" spans="2:3" x14ac:dyDescent="0.45">
      <c r="B6745" s="244">
        <v>6682</v>
      </c>
      <c r="C6745" s="243">
        <v>109.52460602233543</v>
      </c>
    </row>
    <row r="6746" spans="2:3" x14ac:dyDescent="0.45">
      <c r="B6746" s="244">
        <v>6683</v>
      </c>
      <c r="C6746" s="243">
        <v>124.62995333692626</v>
      </c>
    </row>
    <row r="6747" spans="2:3" x14ac:dyDescent="0.45">
      <c r="B6747" s="244">
        <v>6684</v>
      </c>
      <c r="C6747" s="243">
        <v>112.59044096006009</v>
      </c>
    </row>
    <row r="6748" spans="2:3" x14ac:dyDescent="0.45">
      <c r="B6748" s="244">
        <v>6685</v>
      </c>
      <c r="C6748" s="243">
        <v>109.90357541523805</v>
      </c>
    </row>
    <row r="6749" spans="2:3" x14ac:dyDescent="0.45">
      <c r="B6749" s="244">
        <v>6686</v>
      </c>
      <c r="C6749" s="243">
        <v>143.53791722591069</v>
      </c>
    </row>
    <row r="6750" spans="2:3" x14ac:dyDescent="0.45">
      <c r="B6750" s="244">
        <v>6687</v>
      </c>
      <c r="C6750" s="243">
        <v>123.89490860701251</v>
      </c>
    </row>
    <row r="6751" spans="2:3" x14ac:dyDescent="0.45">
      <c r="B6751" s="244">
        <v>6688</v>
      </c>
      <c r="C6751" s="243">
        <v>90.086178195869195</v>
      </c>
    </row>
    <row r="6752" spans="2:3" x14ac:dyDescent="0.45">
      <c r="B6752" s="244">
        <v>6689</v>
      </c>
      <c r="C6752" s="243">
        <v>103.4275710487895</v>
      </c>
    </row>
    <row r="6753" spans="2:3" x14ac:dyDescent="0.45">
      <c r="B6753" s="244">
        <v>6690</v>
      </c>
      <c r="C6753" s="243">
        <v>114.33454439145342</v>
      </c>
    </row>
    <row r="6754" spans="2:3" x14ac:dyDescent="0.45">
      <c r="B6754" s="244">
        <v>6691</v>
      </c>
      <c r="C6754" s="243">
        <v>107.35985270083307</v>
      </c>
    </row>
    <row r="6755" spans="2:3" x14ac:dyDescent="0.45">
      <c r="B6755" s="244">
        <v>6692</v>
      </c>
      <c r="C6755" s="243">
        <v>99.208989478745423</v>
      </c>
    </row>
    <row r="6756" spans="2:3" x14ac:dyDescent="0.45">
      <c r="B6756" s="244">
        <v>6693</v>
      </c>
      <c r="C6756" s="243">
        <v>160.59059677787255</v>
      </c>
    </row>
    <row r="6757" spans="2:3" x14ac:dyDescent="0.45">
      <c r="B6757" s="244">
        <v>6694</v>
      </c>
      <c r="C6757" s="243">
        <v>141.71448165103547</v>
      </c>
    </row>
    <row r="6758" spans="2:3" x14ac:dyDescent="0.45">
      <c r="B6758" s="244">
        <v>6695</v>
      </c>
      <c r="C6758" s="243">
        <v>140.71284793134623</v>
      </c>
    </row>
    <row r="6759" spans="2:3" x14ac:dyDescent="0.45">
      <c r="B6759" s="244">
        <v>6696</v>
      </c>
      <c r="C6759" s="243">
        <v>138.31048595984788</v>
      </c>
    </row>
    <row r="6760" spans="2:3" x14ac:dyDescent="0.45">
      <c r="B6760" s="244">
        <v>6697</v>
      </c>
      <c r="C6760" s="243">
        <v>122.85799612206409</v>
      </c>
    </row>
    <row r="6761" spans="2:3" x14ac:dyDescent="0.45">
      <c r="B6761" s="244">
        <v>6698</v>
      </c>
      <c r="C6761" s="243">
        <v>71.762544406470084</v>
      </c>
    </row>
    <row r="6762" spans="2:3" x14ac:dyDescent="0.45">
      <c r="B6762" s="244">
        <v>6699</v>
      </c>
      <c r="C6762" s="243">
        <v>118.57838595310342</v>
      </c>
    </row>
    <row r="6763" spans="2:3" x14ac:dyDescent="0.45">
      <c r="B6763" s="244">
        <v>6700</v>
      </c>
      <c r="C6763" s="243">
        <v>102.64311081266267</v>
      </c>
    </row>
    <row r="6764" spans="2:3" x14ac:dyDescent="0.45">
      <c r="B6764" s="244">
        <v>6701</v>
      </c>
      <c r="C6764" s="243">
        <v>103.21857799451492</v>
      </c>
    </row>
    <row r="6765" spans="2:3" x14ac:dyDescent="0.45">
      <c r="B6765" s="244">
        <v>6702</v>
      </c>
      <c r="C6765" s="243">
        <v>134.62989451518573</v>
      </c>
    </row>
    <row r="6766" spans="2:3" x14ac:dyDescent="0.45">
      <c r="B6766" s="244">
        <v>6703</v>
      </c>
      <c r="C6766" s="243">
        <v>110.27559404520724</v>
      </c>
    </row>
    <row r="6767" spans="2:3" x14ac:dyDescent="0.45">
      <c r="B6767" s="244">
        <v>6704</v>
      </c>
      <c r="C6767" s="243">
        <v>74.770873076426795</v>
      </c>
    </row>
    <row r="6768" spans="2:3" x14ac:dyDescent="0.45">
      <c r="B6768" s="244">
        <v>6705</v>
      </c>
      <c r="C6768" s="243">
        <v>130.953422148794</v>
      </c>
    </row>
    <row r="6769" spans="2:3" x14ac:dyDescent="0.45">
      <c r="B6769" s="244">
        <v>6706</v>
      </c>
      <c r="C6769" s="243">
        <v>110.77984465665608</v>
      </c>
    </row>
    <row r="6770" spans="2:3" x14ac:dyDescent="0.45">
      <c r="B6770" s="244">
        <v>6707</v>
      </c>
      <c r="C6770" s="243">
        <v>151.06941467918517</v>
      </c>
    </row>
    <row r="6771" spans="2:3" x14ac:dyDescent="0.45">
      <c r="B6771" s="244">
        <v>6708</v>
      </c>
      <c r="C6771" s="243">
        <v>125.46750279824343</v>
      </c>
    </row>
    <row r="6772" spans="2:3" x14ac:dyDescent="0.45">
      <c r="B6772" s="244">
        <v>6709</v>
      </c>
      <c r="C6772" s="243">
        <v>126.09546489565743</v>
      </c>
    </row>
    <row r="6773" spans="2:3" x14ac:dyDescent="0.45">
      <c r="B6773" s="244">
        <v>6710</v>
      </c>
      <c r="C6773" s="243">
        <v>152.82048293904828</v>
      </c>
    </row>
    <row r="6774" spans="2:3" x14ac:dyDescent="0.45">
      <c r="B6774" s="244">
        <v>6711</v>
      </c>
      <c r="C6774" s="243">
        <v>122.64625743247198</v>
      </c>
    </row>
    <row r="6775" spans="2:3" x14ac:dyDescent="0.45">
      <c r="B6775" s="244">
        <v>6712</v>
      </c>
      <c r="C6775" s="243">
        <v>160.54342281789283</v>
      </c>
    </row>
    <row r="6776" spans="2:3" x14ac:dyDescent="0.45">
      <c r="B6776" s="244">
        <v>6713</v>
      </c>
      <c r="C6776" s="243">
        <v>86.740474912978385</v>
      </c>
    </row>
    <row r="6777" spans="2:3" x14ac:dyDescent="0.45">
      <c r="B6777" s="244">
        <v>6714</v>
      </c>
      <c r="C6777" s="243">
        <v>135.06359629582192</v>
      </c>
    </row>
    <row r="6778" spans="2:3" x14ac:dyDescent="0.45">
      <c r="B6778" s="244">
        <v>6715</v>
      </c>
      <c r="C6778" s="243">
        <v>134.33793555500739</v>
      </c>
    </row>
    <row r="6779" spans="2:3" x14ac:dyDescent="0.45">
      <c r="B6779" s="244">
        <v>6716</v>
      </c>
      <c r="C6779" s="243">
        <v>129.27239283785411</v>
      </c>
    </row>
    <row r="6780" spans="2:3" x14ac:dyDescent="0.45">
      <c r="B6780" s="244">
        <v>6717</v>
      </c>
      <c r="C6780" s="243">
        <v>131.90001885741179</v>
      </c>
    </row>
    <row r="6781" spans="2:3" x14ac:dyDescent="0.45">
      <c r="B6781" s="244">
        <v>6718</v>
      </c>
      <c r="C6781" s="243">
        <v>95.710781846828496</v>
      </c>
    </row>
    <row r="6782" spans="2:3" x14ac:dyDescent="0.45">
      <c r="B6782" s="244">
        <v>6719</v>
      </c>
      <c r="C6782" s="243">
        <v>91.731920102421071</v>
      </c>
    </row>
    <row r="6783" spans="2:3" x14ac:dyDescent="0.45">
      <c r="B6783" s="244">
        <v>6720</v>
      </c>
      <c r="C6783" s="243">
        <v>96.033999102748922</v>
      </c>
    </row>
    <row r="6784" spans="2:3" x14ac:dyDescent="0.45">
      <c r="B6784" s="244">
        <v>6721</v>
      </c>
      <c r="C6784" s="243">
        <v>135.53832824802726</v>
      </c>
    </row>
    <row r="6785" spans="2:3" x14ac:dyDescent="0.45">
      <c r="B6785" s="244">
        <v>6722</v>
      </c>
      <c r="C6785" s="243">
        <v>126.34371801940421</v>
      </c>
    </row>
    <row r="6786" spans="2:3" x14ac:dyDescent="0.45">
      <c r="B6786" s="244">
        <v>6723</v>
      </c>
      <c r="C6786" s="243">
        <v>117.17167683380266</v>
      </c>
    </row>
    <row r="6787" spans="2:3" x14ac:dyDescent="0.45">
      <c r="B6787" s="244">
        <v>6724</v>
      </c>
      <c r="C6787" s="243">
        <v>74.269602033538575</v>
      </c>
    </row>
    <row r="6788" spans="2:3" x14ac:dyDescent="0.45">
      <c r="B6788" s="244">
        <v>6725</v>
      </c>
      <c r="C6788" s="243">
        <v>99.485162761409711</v>
      </c>
    </row>
    <row r="6789" spans="2:3" x14ac:dyDescent="0.45">
      <c r="B6789" s="244">
        <v>6726</v>
      </c>
      <c r="C6789" s="243">
        <v>132.46618502870754</v>
      </c>
    </row>
    <row r="6790" spans="2:3" x14ac:dyDescent="0.45">
      <c r="B6790" s="244">
        <v>6727</v>
      </c>
      <c r="C6790" s="243">
        <v>139.3177427154211</v>
      </c>
    </row>
    <row r="6791" spans="2:3" x14ac:dyDescent="0.45">
      <c r="B6791" s="244">
        <v>6728</v>
      </c>
      <c r="C6791" s="243">
        <v>125.19283762348211</v>
      </c>
    </row>
    <row r="6792" spans="2:3" x14ac:dyDescent="0.45">
      <c r="B6792" s="244">
        <v>6729</v>
      </c>
      <c r="C6792" s="243">
        <v>117.08318968772845</v>
      </c>
    </row>
    <row r="6793" spans="2:3" x14ac:dyDescent="0.45">
      <c r="B6793" s="244">
        <v>6730</v>
      </c>
      <c r="C6793" s="243">
        <v>122.47601743604086</v>
      </c>
    </row>
    <row r="6794" spans="2:3" x14ac:dyDescent="0.45">
      <c r="B6794" s="244">
        <v>6731</v>
      </c>
      <c r="C6794" s="243">
        <v>107.20791478192437</v>
      </c>
    </row>
    <row r="6795" spans="2:3" x14ac:dyDescent="0.45">
      <c r="B6795" s="244">
        <v>6732</v>
      </c>
      <c r="C6795" s="243">
        <v>175.13447334371551</v>
      </c>
    </row>
    <row r="6796" spans="2:3" x14ac:dyDescent="0.45">
      <c r="B6796" s="244">
        <v>6733</v>
      </c>
      <c r="C6796" s="243">
        <v>127.47692110634404</v>
      </c>
    </row>
    <row r="6797" spans="2:3" x14ac:dyDescent="0.45">
      <c r="B6797" s="244">
        <v>6734</v>
      </c>
      <c r="C6797" s="243">
        <v>140.0989523222722</v>
      </c>
    </row>
    <row r="6798" spans="2:3" x14ac:dyDescent="0.45">
      <c r="B6798" s="244">
        <v>6735</v>
      </c>
      <c r="C6798" s="243">
        <v>119.38199042831781</v>
      </c>
    </row>
    <row r="6799" spans="2:3" x14ac:dyDescent="0.45">
      <c r="B6799" s="244">
        <v>6736</v>
      </c>
      <c r="C6799" s="243">
        <v>173.0047458824248</v>
      </c>
    </row>
    <row r="6800" spans="2:3" x14ac:dyDescent="0.45">
      <c r="B6800" s="244">
        <v>6737</v>
      </c>
      <c r="C6800" s="243">
        <v>107.77143072597113</v>
      </c>
    </row>
    <row r="6801" spans="2:3" x14ac:dyDescent="0.45">
      <c r="B6801" s="244">
        <v>6738</v>
      </c>
      <c r="C6801" s="243">
        <v>145.21190439197494</v>
      </c>
    </row>
    <row r="6802" spans="2:3" x14ac:dyDescent="0.45">
      <c r="B6802" s="244">
        <v>6739</v>
      </c>
      <c r="C6802" s="243">
        <v>139.08865683298399</v>
      </c>
    </row>
    <row r="6803" spans="2:3" x14ac:dyDescent="0.45">
      <c r="B6803" s="244">
        <v>6740</v>
      </c>
      <c r="C6803" s="243">
        <v>90.091265969778206</v>
      </c>
    </row>
    <row r="6804" spans="2:3" x14ac:dyDescent="0.45">
      <c r="B6804" s="244">
        <v>6741</v>
      </c>
      <c r="C6804" s="243">
        <v>103.39342727839204</v>
      </c>
    </row>
    <row r="6805" spans="2:3" x14ac:dyDescent="0.45">
      <c r="B6805" s="244">
        <v>6742</v>
      </c>
      <c r="C6805" s="243">
        <v>113.32644117168731</v>
      </c>
    </row>
    <row r="6806" spans="2:3" x14ac:dyDescent="0.45">
      <c r="B6806" s="244">
        <v>6743</v>
      </c>
      <c r="C6806" s="243">
        <v>129.1333978107296</v>
      </c>
    </row>
    <row r="6807" spans="2:3" x14ac:dyDescent="0.45">
      <c r="B6807" s="244">
        <v>6744</v>
      </c>
      <c r="C6807" s="243">
        <v>130.88114563141727</v>
      </c>
    </row>
    <row r="6808" spans="2:3" x14ac:dyDescent="0.45">
      <c r="B6808" s="244">
        <v>6745</v>
      </c>
      <c r="C6808" s="243">
        <v>141.37761920195089</v>
      </c>
    </row>
    <row r="6809" spans="2:3" x14ac:dyDescent="0.45">
      <c r="B6809" s="244">
        <v>6746</v>
      </c>
      <c r="C6809" s="243">
        <v>95.036760510979917</v>
      </c>
    </row>
    <row r="6810" spans="2:3" x14ac:dyDescent="0.45">
      <c r="B6810" s="244">
        <v>6747</v>
      </c>
      <c r="C6810" s="243">
        <v>144.71188520601154</v>
      </c>
    </row>
    <row r="6811" spans="2:3" x14ac:dyDescent="0.45">
      <c r="B6811" s="244">
        <v>6748</v>
      </c>
      <c r="C6811" s="243">
        <v>123.48868529494511</v>
      </c>
    </row>
    <row r="6812" spans="2:3" x14ac:dyDescent="0.45">
      <c r="B6812" s="244">
        <v>6749</v>
      </c>
      <c r="C6812" s="243">
        <v>146.71545946046774</v>
      </c>
    </row>
    <row r="6813" spans="2:3" x14ac:dyDescent="0.45">
      <c r="B6813" s="244">
        <v>6750</v>
      </c>
      <c r="C6813" s="243">
        <v>86.237318826232851</v>
      </c>
    </row>
    <row r="6814" spans="2:3" x14ac:dyDescent="0.45">
      <c r="B6814" s="244">
        <v>6751</v>
      </c>
      <c r="C6814" s="243">
        <v>166.3143317380611</v>
      </c>
    </row>
    <row r="6815" spans="2:3" x14ac:dyDescent="0.45">
      <c r="B6815" s="244">
        <v>6752</v>
      </c>
      <c r="C6815" s="243">
        <v>133.75101071957465</v>
      </c>
    </row>
    <row r="6816" spans="2:3" x14ac:dyDescent="0.45">
      <c r="B6816" s="244">
        <v>6753</v>
      </c>
      <c r="C6816" s="243">
        <v>146.04600578948427</v>
      </c>
    </row>
    <row r="6817" spans="2:3" x14ac:dyDescent="0.45">
      <c r="B6817" s="244">
        <v>6754</v>
      </c>
      <c r="C6817" s="243">
        <v>104.27201377098329</v>
      </c>
    </row>
    <row r="6818" spans="2:3" x14ac:dyDescent="0.45">
      <c r="B6818" s="244">
        <v>6755</v>
      </c>
      <c r="C6818" s="243">
        <v>121.20588350156649</v>
      </c>
    </row>
    <row r="6819" spans="2:3" x14ac:dyDescent="0.45">
      <c r="B6819" s="244">
        <v>6756</v>
      </c>
      <c r="C6819" s="243">
        <v>103.55275903459636</v>
      </c>
    </row>
    <row r="6820" spans="2:3" x14ac:dyDescent="0.45">
      <c r="B6820" s="244">
        <v>6757</v>
      </c>
      <c r="C6820" s="243">
        <v>102.16484996007421</v>
      </c>
    </row>
    <row r="6821" spans="2:3" x14ac:dyDescent="0.45">
      <c r="B6821" s="244">
        <v>6758</v>
      </c>
      <c r="C6821" s="243">
        <v>142.19212557323189</v>
      </c>
    </row>
    <row r="6822" spans="2:3" x14ac:dyDescent="0.45">
      <c r="B6822" s="244">
        <v>6759</v>
      </c>
      <c r="C6822" s="243">
        <v>108.94865391781281</v>
      </c>
    </row>
    <row r="6823" spans="2:3" x14ac:dyDescent="0.45">
      <c r="B6823" s="244">
        <v>6760</v>
      </c>
      <c r="C6823" s="243">
        <v>132.84539842772224</v>
      </c>
    </row>
    <row r="6824" spans="2:3" x14ac:dyDescent="0.45">
      <c r="B6824" s="244">
        <v>6761</v>
      </c>
      <c r="C6824" s="243">
        <v>142.83725675698747</v>
      </c>
    </row>
    <row r="6825" spans="2:3" x14ac:dyDescent="0.45">
      <c r="B6825" s="244">
        <v>6762</v>
      </c>
      <c r="C6825" s="243">
        <v>77.437812350221748</v>
      </c>
    </row>
    <row r="6826" spans="2:3" x14ac:dyDescent="0.45">
      <c r="B6826" s="244">
        <v>6763</v>
      </c>
      <c r="C6826" s="243">
        <v>133.04799214694049</v>
      </c>
    </row>
    <row r="6827" spans="2:3" x14ac:dyDescent="0.45">
      <c r="B6827" s="244">
        <v>6764</v>
      </c>
      <c r="C6827" s="243">
        <v>136.02252709688099</v>
      </c>
    </row>
    <row r="6828" spans="2:3" x14ac:dyDescent="0.45">
      <c r="B6828" s="244">
        <v>6765</v>
      </c>
      <c r="C6828" s="243">
        <v>142.02056595829231</v>
      </c>
    </row>
    <row r="6829" spans="2:3" x14ac:dyDescent="0.45">
      <c r="B6829" s="244">
        <v>6766</v>
      </c>
      <c r="C6829" s="243">
        <v>85.487995500271978</v>
      </c>
    </row>
    <row r="6830" spans="2:3" x14ac:dyDescent="0.45">
      <c r="B6830" s="244">
        <v>6767</v>
      </c>
      <c r="C6830" s="243">
        <v>82.427629810517885</v>
      </c>
    </row>
    <row r="6831" spans="2:3" x14ac:dyDescent="0.45">
      <c r="B6831" s="244">
        <v>6768</v>
      </c>
      <c r="C6831" s="243">
        <v>130.27264186446854</v>
      </c>
    </row>
    <row r="6832" spans="2:3" x14ac:dyDescent="0.45">
      <c r="B6832" s="244">
        <v>6769</v>
      </c>
      <c r="C6832" s="243">
        <v>115.45814120912075</v>
      </c>
    </row>
    <row r="6833" spans="2:3" x14ac:dyDescent="0.45">
      <c r="B6833" s="244">
        <v>6770</v>
      </c>
      <c r="C6833" s="243">
        <v>121.41129373731097</v>
      </c>
    </row>
    <row r="6834" spans="2:3" x14ac:dyDescent="0.45">
      <c r="B6834" s="244">
        <v>6771</v>
      </c>
      <c r="C6834" s="243">
        <v>59.506750891128235</v>
      </c>
    </row>
    <row r="6835" spans="2:3" x14ac:dyDescent="0.45">
      <c r="B6835" s="244">
        <v>6772</v>
      </c>
      <c r="C6835" s="243">
        <v>108.26433114575374</v>
      </c>
    </row>
    <row r="6836" spans="2:3" x14ac:dyDescent="0.45">
      <c r="B6836" s="244">
        <v>6773</v>
      </c>
      <c r="C6836" s="243">
        <v>151.75760271402771</v>
      </c>
    </row>
    <row r="6837" spans="2:3" x14ac:dyDescent="0.45">
      <c r="B6837" s="244">
        <v>6774</v>
      </c>
      <c r="C6837" s="243">
        <v>105.05439685472466</v>
      </c>
    </row>
    <row r="6838" spans="2:3" x14ac:dyDescent="0.45">
      <c r="B6838" s="244">
        <v>6775</v>
      </c>
      <c r="C6838" s="243">
        <v>150.70614383583887</v>
      </c>
    </row>
    <row r="6839" spans="2:3" x14ac:dyDescent="0.45">
      <c r="B6839" s="244">
        <v>6776</v>
      </c>
      <c r="C6839" s="243">
        <v>112.75424599479804</v>
      </c>
    </row>
    <row r="6840" spans="2:3" x14ac:dyDescent="0.45">
      <c r="B6840" s="244">
        <v>6777</v>
      </c>
      <c r="C6840" s="243">
        <v>120.34049542664957</v>
      </c>
    </row>
    <row r="6841" spans="2:3" x14ac:dyDescent="0.45">
      <c r="B6841" s="244">
        <v>6778</v>
      </c>
      <c r="C6841" s="243">
        <v>133.29878417788785</v>
      </c>
    </row>
    <row r="6842" spans="2:3" x14ac:dyDescent="0.45">
      <c r="B6842" s="244">
        <v>6779</v>
      </c>
      <c r="C6842" s="243">
        <v>115.32455232928784</v>
      </c>
    </row>
    <row r="6843" spans="2:3" x14ac:dyDescent="0.45">
      <c r="B6843" s="244">
        <v>6780</v>
      </c>
      <c r="C6843" s="243">
        <v>104.95368884296575</v>
      </c>
    </row>
    <row r="6844" spans="2:3" x14ac:dyDescent="0.45">
      <c r="B6844" s="244">
        <v>6781</v>
      </c>
      <c r="C6844" s="243">
        <v>123.03422572459097</v>
      </c>
    </row>
    <row r="6845" spans="2:3" x14ac:dyDescent="0.45">
      <c r="B6845" s="244">
        <v>6782</v>
      </c>
      <c r="C6845" s="243">
        <v>112.77020162454261</v>
      </c>
    </row>
    <row r="6846" spans="2:3" x14ac:dyDescent="0.45">
      <c r="B6846" s="244">
        <v>6783</v>
      </c>
      <c r="C6846" s="243">
        <v>153.52688774797934</v>
      </c>
    </row>
    <row r="6847" spans="2:3" x14ac:dyDescent="0.45">
      <c r="B6847" s="244">
        <v>6784</v>
      </c>
      <c r="C6847" s="243">
        <v>57.257121228306517</v>
      </c>
    </row>
    <row r="6848" spans="2:3" x14ac:dyDescent="0.45">
      <c r="B6848" s="244">
        <v>6785</v>
      </c>
      <c r="C6848" s="243">
        <v>119.84414966517336</v>
      </c>
    </row>
    <row r="6849" spans="2:3" x14ac:dyDescent="0.45">
      <c r="B6849" s="244">
        <v>6786</v>
      </c>
      <c r="C6849" s="243">
        <v>108.97224937995848</v>
      </c>
    </row>
    <row r="6850" spans="2:3" x14ac:dyDescent="0.45">
      <c r="B6850" s="244">
        <v>6787</v>
      </c>
      <c r="C6850" s="243">
        <v>123.73512407776795</v>
      </c>
    </row>
    <row r="6851" spans="2:3" x14ac:dyDescent="0.45">
      <c r="B6851" s="244">
        <v>6788</v>
      </c>
      <c r="C6851" s="243">
        <v>85.780045878935908</v>
      </c>
    </row>
    <row r="6852" spans="2:3" x14ac:dyDescent="0.45">
      <c r="B6852" s="244">
        <v>6789</v>
      </c>
      <c r="C6852" s="243">
        <v>117.20562143002221</v>
      </c>
    </row>
    <row r="6853" spans="2:3" x14ac:dyDescent="0.45">
      <c r="B6853" s="244">
        <v>6790</v>
      </c>
      <c r="C6853" s="243">
        <v>80.326350610903589</v>
      </c>
    </row>
    <row r="6854" spans="2:3" x14ac:dyDescent="0.45">
      <c r="B6854" s="244">
        <v>6791</v>
      </c>
      <c r="C6854" s="243">
        <v>103.91337680495458</v>
      </c>
    </row>
    <row r="6855" spans="2:3" x14ac:dyDescent="0.45">
      <c r="B6855" s="244">
        <v>6792</v>
      </c>
      <c r="C6855" s="243">
        <v>126.42891259287315</v>
      </c>
    </row>
    <row r="6856" spans="2:3" x14ac:dyDescent="0.45">
      <c r="B6856" s="244">
        <v>6793</v>
      </c>
      <c r="C6856" s="243">
        <v>151.73093560903871</v>
      </c>
    </row>
    <row r="6857" spans="2:3" x14ac:dyDescent="0.45">
      <c r="B6857" s="244">
        <v>6794</v>
      </c>
      <c r="C6857" s="243">
        <v>126.76184203958341</v>
      </c>
    </row>
    <row r="6858" spans="2:3" x14ac:dyDescent="0.45">
      <c r="B6858" s="244">
        <v>6795</v>
      </c>
      <c r="C6858" s="243">
        <v>109.10214767614541</v>
      </c>
    </row>
    <row r="6859" spans="2:3" x14ac:dyDescent="0.45">
      <c r="B6859" s="244">
        <v>6796</v>
      </c>
      <c r="C6859" s="243">
        <v>74.743866266430416</v>
      </c>
    </row>
    <row r="6860" spans="2:3" x14ac:dyDescent="0.45">
      <c r="B6860" s="244">
        <v>6797</v>
      </c>
      <c r="C6860" s="243">
        <v>113.67564916535676</v>
      </c>
    </row>
    <row r="6861" spans="2:3" x14ac:dyDescent="0.45">
      <c r="B6861" s="244">
        <v>6798</v>
      </c>
      <c r="C6861" s="243">
        <v>113.54467335385895</v>
      </c>
    </row>
    <row r="6862" spans="2:3" x14ac:dyDescent="0.45">
      <c r="B6862" s="244">
        <v>6799</v>
      </c>
      <c r="C6862" s="243">
        <v>105.15871385861946</v>
      </c>
    </row>
    <row r="6863" spans="2:3" x14ac:dyDescent="0.45">
      <c r="B6863" s="244">
        <v>6800</v>
      </c>
      <c r="C6863" s="243">
        <v>116.67417184180813</v>
      </c>
    </row>
    <row r="6864" spans="2:3" x14ac:dyDescent="0.45">
      <c r="B6864" s="244">
        <v>6801</v>
      </c>
      <c r="C6864" s="243">
        <v>145.57140292165587</v>
      </c>
    </row>
    <row r="6865" spans="2:3" x14ac:dyDescent="0.45">
      <c r="B6865" s="244">
        <v>6802</v>
      </c>
      <c r="C6865" s="243">
        <v>127.04564668376842</v>
      </c>
    </row>
    <row r="6866" spans="2:3" x14ac:dyDescent="0.45">
      <c r="B6866" s="244">
        <v>6803</v>
      </c>
      <c r="C6866" s="243">
        <v>109.99210399589444</v>
      </c>
    </row>
    <row r="6867" spans="2:3" x14ac:dyDescent="0.45">
      <c r="B6867" s="244">
        <v>6804</v>
      </c>
      <c r="C6867" s="243">
        <v>124.40594412837785</v>
      </c>
    </row>
    <row r="6868" spans="2:3" x14ac:dyDescent="0.45">
      <c r="B6868" s="244">
        <v>6805</v>
      </c>
      <c r="C6868" s="243">
        <v>135.36113873421635</v>
      </c>
    </row>
    <row r="6869" spans="2:3" x14ac:dyDescent="0.45">
      <c r="B6869" s="244">
        <v>6806</v>
      </c>
      <c r="C6869" s="243">
        <v>116.00788750036305</v>
      </c>
    </row>
    <row r="6870" spans="2:3" x14ac:dyDescent="0.45">
      <c r="B6870" s="244">
        <v>6807</v>
      </c>
      <c r="C6870" s="243">
        <v>132.7453496245962</v>
      </c>
    </row>
    <row r="6871" spans="2:3" x14ac:dyDescent="0.45">
      <c r="B6871" s="244">
        <v>6808</v>
      </c>
      <c r="C6871" s="243">
        <v>109.69238882075479</v>
      </c>
    </row>
    <row r="6872" spans="2:3" x14ac:dyDescent="0.45">
      <c r="B6872" s="244">
        <v>6809</v>
      </c>
      <c r="C6872" s="243">
        <v>148.0972189440576</v>
      </c>
    </row>
    <row r="6873" spans="2:3" x14ac:dyDescent="0.45">
      <c r="B6873" s="244">
        <v>6810</v>
      </c>
      <c r="C6873" s="243">
        <v>57.003558902705194</v>
      </c>
    </row>
    <row r="6874" spans="2:3" x14ac:dyDescent="0.45">
      <c r="B6874" s="244">
        <v>6811</v>
      </c>
      <c r="C6874" s="243">
        <v>137.63751383517229</v>
      </c>
    </row>
    <row r="6875" spans="2:3" x14ac:dyDescent="0.45">
      <c r="B6875" s="244">
        <v>6812</v>
      </c>
      <c r="C6875" s="243">
        <v>112.04390685268865</v>
      </c>
    </row>
    <row r="6876" spans="2:3" x14ac:dyDescent="0.45">
      <c r="B6876" s="244">
        <v>6813</v>
      </c>
      <c r="C6876" s="243">
        <v>114.03990799844883</v>
      </c>
    </row>
    <row r="6877" spans="2:3" x14ac:dyDescent="0.45">
      <c r="B6877" s="244">
        <v>6814</v>
      </c>
      <c r="C6877" s="243">
        <v>135.29754945873731</v>
      </c>
    </row>
    <row r="6878" spans="2:3" x14ac:dyDescent="0.45">
      <c r="B6878" s="244">
        <v>6815</v>
      </c>
      <c r="C6878" s="243">
        <v>114.85463495317728</v>
      </c>
    </row>
    <row r="6879" spans="2:3" x14ac:dyDescent="0.45">
      <c r="B6879" s="244">
        <v>6816</v>
      </c>
      <c r="C6879" s="243">
        <v>141.2087199670006</v>
      </c>
    </row>
    <row r="6880" spans="2:3" x14ac:dyDescent="0.45">
      <c r="B6880" s="244">
        <v>6817</v>
      </c>
      <c r="C6880" s="243">
        <v>157.30713169032481</v>
      </c>
    </row>
    <row r="6881" spans="2:3" x14ac:dyDescent="0.45">
      <c r="B6881" s="244">
        <v>6818</v>
      </c>
      <c r="C6881" s="243">
        <v>90.335926597122452</v>
      </c>
    </row>
    <row r="6882" spans="2:3" x14ac:dyDescent="0.45">
      <c r="B6882" s="244">
        <v>6819</v>
      </c>
      <c r="C6882" s="243">
        <v>97.454348761869454</v>
      </c>
    </row>
    <row r="6883" spans="2:3" x14ac:dyDescent="0.45">
      <c r="B6883" s="244">
        <v>6820</v>
      </c>
      <c r="C6883" s="243">
        <v>89.515841157541942</v>
      </c>
    </row>
    <row r="6884" spans="2:3" x14ac:dyDescent="0.45">
      <c r="B6884" s="244">
        <v>6821</v>
      </c>
      <c r="C6884" s="243">
        <v>116.18842362854355</v>
      </c>
    </row>
    <row r="6885" spans="2:3" x14ac:dyDescent="0.45">
      <c r="B6885" s="244">
        <v>6822</v>
      </c>
      <c r="C6885" s="243">
        <v>149.60562289230228</v>
      </c>
    </row>
    <row r="6886" spans="2:3" x14ac:dyDescent="0.45">
      <c r="B6886" s="244">
        <v>6823</v>
      </c>
      <c r="C6886" s="243">
        <v>117.49853194697252</v>
      </c>
    </row>
    <row r="6887" spans="2:3" x14ac:dyDescent="0.45">
      <c r="B6887" s="244">
        <v>6824</v>
      </c>
      <c r="C6887" s="243">
        <v>146.89356200058168</v>
      </c>
    </row>
    <row r="6888" spans="2:3" x14ac:dyDescent="0.45">
      <c r="B6888" s="244">
        <v>6825</v>
      </c>
      <c r="C6888" s="243">
        <v>117.11269202296718</v>
      </c>
    </row>
    <row r="6889" spans="2:3" x14ac:dyDescent="0.45">
      <c r="B6889" s="244">
        <v>6826</v>
      </c>
      <c r="C6889" s="243">
        <v>119.08554355757272</v>
      </c>
    </row>
    <row r="6890" spans="2:3" x14ac:dyDescent="0.45">
      <c r="B6890" s="244">
        <v>6827</v>
      </c>
      <c r="C6890" s="243">
        <v>128.88100585682972</v>
      </c>
    </row>
    <row r="6891" spans="2:3" x14ac:dyDescent="0.45">
      <c r="B6891" s="244">
        <v>6828</v>
      </c>
      <c r="C6891" s="243">
        <v>142.99934517921093</v>
      </c>
    </row>
    <row r="6892" spans="2:3" x14ac:dyDescent="0.45">
      <c r="B6892" s="244">
        <v>6829</v>
      </c>
      <c r="C6892" s="243">
        <v>137.66209927941549</v>
      </c>
    </row>
    <row r="6893" spans="2:3" x14ac:dyDescent="0.45">
      <c r="B6893" s="244">
        <v>6830</v>
      </c>
      <c r="C6893" s="243">
        <v>143.20475255696485</v>
      </c>
    </row>
    <row r="6894" spans="2:3" x14ac:dyDescent="0.45">
      <c r="B6894" s="244">
        <v>6831</v>
      </c>
      <c r="C6894" s="243">
        <v>88.544989526030122</v>
      </c>
    </row>
    <row r="6895" spans="2:3" x14ac:dyDescent="0.45">
      <c r="B6895" s="244">
        <v>6832</v>
      </c>
      <c r="C6895" s="243">
        <v>128.14961147988316</v>
      </c>
    </row>
    <row r="6896" spans="2:3" x14ac:dyDescent="0.45">
      <c r="B6896" s="244">
        <v>6833</v>
      </c>
      <c r="C6896" s="243">
        <v>163.52044077974148</v>
      </c>
    </row>
    <row r="6897" spans="2:3" x14ac:dyDescent="0.45">
      <c r="B6897" s="244">
        <v>6834</v>
      </c>
      <c r="C6897" s="243">
        <v>143.11253106280876</v>
      </c>
    </row>
    <row r="6898" spans="2:3" x14ac:dyDescent="0.45">
      <c r="B6898" s="244">
        <v>6835</v>
      </c>
      <c r="C6898" s="243">
        <v>109.44759017286481</v>
      </c>
    </row>
    <row r="6899" spans="2:3" x14ac:dyDescent="0.45">
      <c r="B6899" s="244">
        <v>6836</v>
      </c>
      <c r="C6899" s="243">
        <v>113.70762049559279</v>
      </c>
    </row>
    <row r="6900" spans="2:3" x14ac:dyDescent="0.45">
      <c r="B6900" s="244">
        <v>6837</v>
      </c>
      <c r="C6900" s="243">
        <v>105.36381864173784</v>
      </c>
    </row>
    <row r="6901" spans="2:3" x14ac:dyDescent="0.45">
      <c r="B6901" s="244">
        <v>6838</v>
      </c>
      <c r="C6901" s="243">
        <v>117.6279326433532</v>
      </c>
    </row>
    <row r="6902" spans="2:3" x14ac:dyDescent="0.45">
      <c r="B6902" s="244">
        <v>6839</v>
      </c>
      <c r="C6902" s="243">
        <v>93.416367657683949</v>
      </c>
    </row>
    <row r="6903" spans="2:3" x14ac:dyDescent="0.45">
      <c r="B6903" s="244">
        <v>6840</v>
      </c>
      <c r="C6903" s="243">
        <v>111.82933511996153</v>
      </c>
    </row>
    <row r="6904" spans="2:3" x14ac:dyDescent="0.45">
      <c r="B6904" s="244">
        <v>6841</v>
      </c>
      <c r="C6904" s="243">
        <v>111.12163641924374</v>
      </c>
    </row>
    <row r="6905" spans="2:3" x14ac:dyDescent="0.45">
      <c r="B6905" s="244">
        <v>6842</v>
      </c>
      <c r="C6905" s="243">
        <v>127.30925031931831</v>
      </c>
    </row>
    <row r="6906" spans="2:3" x14ac:dyDescent="0.45">
      <c r="B6906" s="244">
        <v>6843</v>
      </c>
      <c r="C6906" s="243">
        <v>117.59891504701785</v>
      </c>
    </row>
    <row r="6907" spans="2:3" x14ac:dyDescent="0.45">
      <c r="B6907" s="244">
        <v>6844</v>
      </c>
      <c r="C6907" s="243">
        <v>108.30667940879448</v>
      </c>
    </row>
    <row r="6908" spans="2:3" x14ac:dyDescent="0.45">
      <c r="B6908" s="244">
        <v>6845</v>
      </c>
      <c r="C6908" s="243">
        <v>140.05242469907967</v>
      </c>
    </row>
    <row r="6909" spans="2:3" x14ac:dyDescent="0.45">
      <c r="B6909" s="244">
        <v>6846</v>
      </c>
      <c r="C6909" s="243">
        <v>86.157237323528037</v>
      </c>
    </row>
    <row r="6910" spans="2:3" x14ac:dyDescent="0.45">
      <c r="B6910" s="244">
        <v>6847</v>
      </c>
      <c r="C6910" s="243">
        <v>152.42452107821222</v>
      </c>
    </row>
    <row r="6911" spans="2:3" x14ac:dyDescent="0.45">
      <c r="B6911" s="244">
        <v>6848</v>
      </c>
      <c r="C6911" s="243">
        <v>105.49996965921665</v>
      </c>
    </row>
    <row r="6912" spans="2:3" x14ac:dyDescent="0.45">
      <c r="B6912" s="244">
        <v>6849</v>
      </c>
      <c r="C6912" s="243">
        <v>107.68974749930661</v>
      </c>
    </row>
    <row r="6913" spans="2:3" x14ac:dyDescent="0.45">
      <c r="B6913" s="244">
        <v>6850</v>
      </c>
      <c r="C6913" s="243">
        <v>122.51355986382472</v>
      </c>
    </row>
    <row r="6914" spans="2:3" x14ac:dyDescent="0.45">
      <c r="B6914" s="244">
        <v>6851</v>
      </c>
      <c r="C6914" s="243">
        <v>138.36830346844417</v>
      </c>
    </row>
    <row r="6915" spans="2:3" x14ac:dyDescent="0.45">
      <c r="B6915" s="244">
        <v>6852</v>
      </c>
      <c r="C6915" s="243">
        <v>82.499601714420578</v>
      </c>
    </row>
    <row r="6916" spans="2:3" x14ac:dyDescent="0.45">
      <c r="B6916" s="244">
        <v>6853</v>
      </c>
      <c r="C6916" s="243">
        <v>116.54978845698786</v>
      </c>
    </row>
    <row r="6917" spans="2:3" x14ac:dyDescent="0.45">
      <c r="B6917" s="244">
        <v>6854</v>
      </c>
      <c r="C6917" s="243">
        <v>93.50882026086812</v>
      </c>
    </row>
    <row r="6918" spans="2:3" x14ac:dyDescent="0.45">
      <c r="B6918" s="244">
        <v>6855</v>
      </c>
      <c r="C6918" s="243">
        <v>138.83472729719637</v>
      </c>
    </row>
    <row r="6919" spans="2:3" x14ac:dyDescent="0.45">
      <c r="B6919" s="244">
        <v>6856</v>
      </c>
      <c r="C6919" s="243">
        <v>118.9979116237611</v>
      </c>
    </row>
    <row r="6920" spans="2:3" x14ac:dyDescent="0.45">
      <c r="B6920" s="244">
        <v>6857</v>
      </c>
      <c r="C6920" s="243">
        <v>126.20225151019208</v>
      </c>
    </row>
    <row r="6921" spans="2:3" x14ac:dyDescent="0.45">
      <c r="B6921" s="244">
        <v>6858</v>
      </c>
      <c r="C6921" s="243">
        <v>119.50117405111607</v>
      </c>
    </row>
    <row r="6922" spans="2:3" x14ac:dyDescent="0.45">
      <c r="B6922" s="244">
        <v>6859</v>
      </c>
      <c r="C6922" s="243">
        <v>142.92873340005664</v>
      </c>
    </row>
    <row r="6923" spans="2:3" x14ac:dyDescent="0.45">
      <c r="B6923" s="244">
        <v>6860</v>
      </c>
      <c r="C6923" s="243">
        <v>94.049309831219503</v>
      </c>
    </row>
    <row r="6924" spans="2:3" x14ac:dyDescent="0.45">
      <c r="B6924" s="244">
        <v>6861</v>
      </c>
      <c r="C6924" s="243">
        <v>121.66291403894839</v>
      </c>
    </row>
    <row r="6925" spans="2:3" x14ac:dyDescent="0.45">
      <c r="B6925" s="244">
        <v>6862</v>
      </c>
      <c r="C6925" s="243">
        <v>120.61796567270576</v>
      </c>
    </row>
    <row r="6926" spans="2:3" x14ac:dyDescent="0.45">
      <c r="B6926" s="244">
        <v>6863</v>
      </c>
      <c r="C6926" s="243">
        <v>157.96449158806385</v>
      </c>
    </row>
    <row r="6927" spans="2:3" x14ac:dyDescent="0.45">
      <c r="B6927" s="244">
        <v>6864</v>
      </c>
      <c r="C6927" s="243">
        <v>132.57576151622132</v>
      </c>
    </row>
    <row r="6928" spans="2:3" x14ac:dyDescent="0.45">
      <c r="B6928" s="244">
        <v>6865</v>
      </c>
      <c r="C6928" s="243">
        <v>132.27986279846721</v>
      </c>
    </row>
    <row r="6929" spans="2:3" x14ac:dyDescent="0.45">
      <c r="B6929" s="244">
        <v>6866</v>
      </c>
      <c r="C6929" s="243">
        <v>158.14375873935288</v>
      </c>
    </row>
    <row r="6930" spans="2:3" x14ac:dyDescent="0.45">
      <c r="B6930" s="244">
        <v>6867</v>
      </c>
      <c r="C6930" s="243">
        <v>104.97126855502052</v>
      </c>
    </row>
    <row r="6931" spans="2:3" x14ac:dyDescent="0.45">
      <c r="B6931" s="244">
        <v>6868</v>
      </c>
      <c r="C6931" s="243">
        <v>108.04246510605903</v>
      </c>
    </row>
    <row r="6932" spans="2:3" x14ac:dyDescent="0.45">
      <c r="B6932" s="244">
        <v>6869</v>
      </c>
      <c r="C6932" s="243">
        <v>135.80616563511074</v>
      </c>
    </row>
    <row r="6933" spans="2:3" x14ac:dyDescent="0.45">
      <c r="B6933" s="244">
        <v>6870</v>
      </c>
      <c r="C6933" s="243">
        <v>103.5359002992505</v>
      </c>
    </row>
    <row r="6934" spans="2:3" x14ac:dyDescent="0.45">
      <c r="B6934" s="244">
        <v>6871</v>
      </c>
      <c r="C6934" s="243">
        <v>120.93873034032194</v>
      </c>
    </row>
    <row r="6935" spans="2:3" x14ac:dyDescent="0.45">
      <c r="B6935" s="244">
        <v>6872</v>
      </c>
      <c r="C6935" s="243">
        <v>125.98513826673359</v>
      </c>
    </row>
    <row r="6936" spans="2:3" x14ac:dyDescent="0.45">
      <c r="B6936" s="244">
        <v>6873</v>
      </c>
      <c r="C6936" s="243">
        <v>85.503034938645925</v>
      </c>
    </row>
    <row r="6937" spans="2:3" x14ac:dyDescent="0.45">
      <c r="B6937" s="244">
        <v>6874</v>
      </c>
      <c r="C6937" s="243">
        <v>98.023587238191666</v>
      </c>
    </row>
    <row r="6938" spans="2:3" x14ac:dyDescent="0.45">
      <c r="B6938" s="244">
        <v>6875</v>
      </c>
      <c r="C6938" s="243">
        <v>104.04717217100743</v>
      </c>
    </row>
    <row r="6939" spans="2:3" x14ac:dyDescent="0.45">
      <c r="B6939" s="244">
        <v>6876</v>
      </c>
      <c r="C6939" s="243">
        <v>136.37521823553007</v>
      </c>
    </row>
    <row r="6940" spans="2:3" x14ac:dyDescent="0.45">
      <c r="B6940" s="244">
        <v>6877</v>
      </c>
      <c r="C6940" s="243">
        <v>76.393763418714784</v>
      </c>
    </row>
    <row r="6941" spans="2:3" x14ac:dyDescent="0.45">
      <c r="B6941" s="244">
        <v>6878</v>
      </c>
      <c r="C6941" s="243">
        <v>110.14244671134115</v>
      </c>
    </row>
    <row r="6942" spans="2:3" x14ac:dyDescent="0.45">
      <c r="B6942" s="244">
        <v>6879</v>
      </c>
      <c r="C6942" s="243">
        <v>142.11566436426463</v>
      </c>
    </row>
    <row r="6943" spans="2:3" x14ac:dyDescent="0.45">
      <c r="B6943" s="244">
        <v>6880</v>
      </c>
      <c r="C6943" s="243">
        <v>154.11800785275463</v>
      </c>
    </row>
    <row r="6944" spans="2:3" x14ac:dyDescent="0.45">
      <c r="B6944" s="244">
        <v>6881</v>
      </c>
      <c r="C6944" s="243">
        <v>105.92649378688455</v>
      </c>
    </row>
    <row r="6945" spans="2:3" x14ac:dyDescent="0.45">
      <c r="B6945" s="244">
        <v>6882</v>
      </c>
      <c r="C6945" s="243">
        <v>150.05068668131364</v>
      </c>
    </row>
    <row r="6946" spans="2:3" x14ac:dyDescent="0.45">
      <c r="B6946" s="244">
        <v>6883</v>
      </c>
      <c r="C6946" s="243">
        <v>180.26198407250331</v>
      </c>
    </row>
    <row r="6947" spans="2:3" x14ac:dyDescent="0.45">
      <c r="B6947" s="244">
        <v>6884</v>
      </c>
      <c r="C6947" s="243">
        <v>69.795538476479081</v>
      </c>
    </row>
    <row r="6948" spans="2:3" x14ac:dyDescent="0.45">
      <c r="B6948" s="244">
        <v>6885</v>
      </c>
      <c r="C6948" s="243">
        <v>92.145713410877747</v>
      </c>
    </row>
    <row r="6949" spans="2:3" x14ac:dyDescent="0.45">
      <c r="B6949" s="244">
        <v>6886</v>
      </c>
      <c r="C6949" s="243">
        <v>123.96582125614728</v>
      </c>
    </row>
    <row r="6950" spans="2:3" x14ac:dyDescent="0.45">
      <c r="B6950" s="244">
        <v>6887</v>
      </c>
      <c r="C6950" s="243">
        <v>120.71226834207641</v>
      </c>
    </row>
    <row r="6951" spans="2:3" x14ac:dyDescent="0.45">
      <c r="B6951" s="244">
        <v>6888</v>
      </c>
      <c r="C6951" s="243">
        <v>125.81497824049588</v>
      </c>
    </row>
    <row r="6952" spans="2:3" x14ac:dyDescent="0.45">
      <c r="B6952" s="244">
        <v>6889</v>
      </c>
      <c r="C6952" s="243">
        <v>108.79629583162703</v>
      </c>
    </row>
    <row r="6953" spans="2:3" x14ac:dyDescent="0.45">
      <c r="B6953" s="244">
        <v>6890</v>
      </c>
      <c r="C6953" s="243">
        <v>125.50796224965507</v>
      </c>
    </row>
    <row r="6954" spans="2:3" x14ac:dyDescent="0.45">
      <c r="B6954" s="244">
        <v>6891</v>
      </c>
      <c r="C6954" s="243">
        <v>116.7903599465275</v>
      </c>
    </row>
    <row r="6955" spans="2:3" x14ac:dyDescent="0.45">
      <c r="B6955" s="244">
        <v>6892</v>
      </c>
      <c r="C6955" s="243">
        <v>83.546573311665142</v>
      </c>
    </row>
    <row r="6956" spans="2:3" x14ac:dyDescent="0.45">
      <c r="B6956" s="244">
        <v>6893</v>
      </c>
      <c r="C6956" s="243">
        <v>155.32527313827245</v>
      </c>
    </row>
    <row r="6957" spans="2:3" x14ac:dyDescent="0.45">
      <c r="B6957" s="244">
        <v>6894</v>
      </c>
      <c r="C6957" s="243">
        <v>83.746711807037684</v>
      </c>
    </row>
    <row r="6958" spans="2:3" x14ac:dyDescent="0.45">
      <c r="B6958" s="244">
        <v>6895</v>
      </c>
      <c r="C6958" s="243">
        <v>73.14688534916047</v>
      </c>
    </row>
    <row r="6959" spans="2:3" x14ac:dyDescent="0.45">
      <c r="B6959" s="244">
        <v>6896</v>
      </c>
      <c r="C6959" s="243">
        <v>70.368934811125897</v>
      </c>
    </row>
    <row r="6960" spans="2:3" x14ac:dyDescent="0.45">
      <c r="B6960" s="244">
        <v>6897</v>
      </c>
      <c r="C6960" s="243">
        <v>110.96602929538855</v>
      </c>
    </row>
    <row r="6961" spans="2:3" x14ac:dyDescent="0.45">
      <c r="B6961" s="244">
        <v>6898</v>
      </c>
      <c r="C6961" s="243">
        <v>148.18722208869994</v>
      </c>
    </row>
    <row r="6962" spans="2:3" x14ac:dyDescent="0.45">
      <c r="B6962" s="244">
        <v>6899</v>
      </c>
      <c r="C6962" s="243">
        <v>69.988125672061429</v>
      </c>
    </row>
    <row r="6963" spans="2:3" x14ac:dyDescent="0.45">
      <c r="B6963" s="244">
        <v>6900</v>
      </c>
      <c r="C6963" s="243">
        <v>133.30657493536643</v>
      </c>
    </row>
    <row r="6964" spans="2:3" x14ac:dyDescent="0.45">
      <c r="B6964" s="244">
        <v>6901</v>
      </c>
      <c r="C6964" s="243">
        <v>117.59290764283305</v>
      </c>
    </row>
    <row r="6965" spans="2:3" x14ac:dyDescent="0.45">
      <c r="B6965" s="244">
        <v>6902</v>
      </c>
      <c r="C6965" s="243">
        <v>138.21245241905507</v>
      </c>
    </row>
    <row r="6966" spans="2:3" x14ac:dyDescent="0.45">
      <c r="B6966" s="244">
        <v>6903</v>
      </c>
      <c r="C6966" s="243">
        <v>155.74748610259789</v>
      </c>
    </row>
    <row r="6967" spans="2:3" x14ac:dyDescent="0.45">
      <c r="B6967" s="244">
        <v>6904</v>
      </c>
      <c r="C6967" s="243">
        <v>104.32075631736409</v>
      </c>
    </row>
    <row r="6968" spans="2:3" x14ac:dyDescent="0.45">
      <c r="B6968" s="244">
        <v>6905</v>
      </c>
      <c r="C6968" s="243">
        <v>160.90502388293299</v>
      </c>
    </row>
    <row r="6969" spans="2:3" x14ac:dyDescent="0.45">
      <c r="B6969" s="244">
        <v>6906</v>
      </c>
      <c r="C6969" s="243">
        <v>104.67224961852716</v>
      </c>
    </row>
    <row r="6970" spans="2:3" x14ac:dyDescent="0.45">
      <c r="B6970" s="244">
        <v>6907</v>
      </c>
      <c r="C6970" s="243">
        <v>82.701233195375423</v>
      </c>
    </row>
    <row r="6971" spans="2:3" x14ac:dyDescent="0.45">
      <c r="B6971" s="244">
        <v>6908</v>
      </c>
      <c r="C6971" s="243">
        <v>107.49378033485441</v>
      </c>
    </row>
    <row r="6972" spans="2:3" x14ac:dyDescent="0.45">
      <c r="B6972" s="244">
        <v>6909</v>
      </c>
      <c r="C6972" s="243">
        <v>107.44605769533905</v>
      </c>
    </row>
    <row r="6973" spans="2:3" x14ac:dyDescent="0.45">
      <c r="B6973" s="244">
        <v>6910</v>
      </c>
      <c r="C6973" s="243">
        <v>94.328402296976009</v>
      </c>
    </row>
    <row r="6974" spans="2:3" x14ac:dyDescent="0.45">
      <c r="B6974" s="244">
        <v>6911</v>
      </c>
      <c r="C6974" s="243">
        <v>86.240495919474213</v>
      </c>
    </row>
    <row r="6975" spans="2:3" x14ac:dyDescent="0.45">
      <c r="B6975" s="244">
        <v>6912</v>
      </c>
      <c r="C6975" s="243">
        <v>105.1642627676105</v>
      </c>
    </row>
    <row r="6976" spans="2:3" x14ac:dyDescent="0.45">
      <c r="B6976" s="244">
        <v>6913</v>
      </c>
      <c r="C6976" s="243">
        <v>65.567811279393425</v>
      </c>
    </row>
    <row r="6977" spans="2:3" x14ac:dyDescent="0.45">
      <c r="B6977" s="244">
        <v>6914</v>
      </c>
      <c r="C6977" s="243">
        <v>91.339266054456544</v>
      </c>
    </row>
    <row r="6978" spans="2:3" x14ac:dyDescent="0.45">
      <c r="B6978" s="244">
        <v>6915</v>
      </c>
      <c r="C6978" s="243">
        <v>116.35087476451756</v>
      </c>
    </row>
    <row r="6979" spans="2:3" x14ac:dyDescent="0.45">
      <c r="B6979" s="244">
        <v>6916</v>
      </c>
      <c r="C6979" s="243">
        <v>101.10783166014815</v>
      </c>
    </row>
    <row r="6980" spans="2:3" x14ac:dyDescent="0.45">
      <c r="B6980" s="244">
        <v>6917</v>
      </c>
      <c r="C6980" s="243">
        <v>133.23118417456084</v>
      </c>
    </row>
    <row r="6981" spans="2:3" x14ac:dyDescent="0.45">
      <c r="B6981" s="244">
        <v>6918</v>
      </c>
      <c r="C6981" s="243">
        <v>123.56925391390571</v>
      </c>
    </row>
    <row r="6982" spans="2:3" x14ac:dyDescent="0.45">
      <c r="B6982" s="244">
        <v>6919</v>
      </c>
      <c r="C6982" s="243">
        <v>59.585063931952355</v>
      </c>
    </row>
    <row r="6983" spans="2:3" x14ac:dyDescent="0.45">
      <c r="B6983" s="244">
        <v>6920</v>
      </c>
      <c r="C6983" s="243">
        <v>135.44581093297285</v>
      </c>
    </row>
    <row r="6984" spans="2:3" x14ac:dyDescent="0.45">
      <c r="B6984" s="244">
        <v>6921</v>
      </c>
      <c r="C6984" s="243">
        <v>79.41794384862726</v>
      </c>
    </row>
    <row r="6985" spans="2:3" x14ac:dyDescent="0.45">
      <c r="B6985" s="244">
        <v>6922</v>
      </c>
      <c r="C6985" s="243">
        <v>151.12064585394646</v>
      </c>
    </row>
    <row r="6986" spans="2:3" x14ac:dyDescent="0.45">
      <c r="B6986" s="244">
        <v>6923</v>
      </c>
      <c r="C6986" s="243">
        <v>115.62232019501226</v>
      </c>
    </row>
    <row r="6987" spans="2:3" x14ac:dyDescent="0.45">
      <c r="B6987" s="244">
        <v>6924</v>
      </c>
      <c r="C6987" s="243">
        <v>111.59878487993342</v>
      </c>
    </row>
    <row r="6988" spans="2:3" x14ac:dyDescent="0.45">
      <c r="B6988" s="244">
        <v>6925</v>
      </c>
      <c r="C6988" s="243">
        <v>143.37128861602108</v>
      </c>
    </row>
    <row r="6989" spans="2:3" x14ac:dyDescent="0.45">
      <c r="B6989" s="244">
        <v>6926</v>
      </c>
      <c r="C6989" s="243">
        <v>119.51525543398981</v>
      </c>
    </row>
    <row r="6990" spans="2:3" x14ac:dyDescent="0.45">
      <c r="B6990" s="244">
        <v>6927</v>
      </c>
      <c r="C6990" s="243">
        <v>82.045821370097002</v>
      </c>
    </row>
    <row r="6991" spans="2:3" x14ac:dyDescent="0.45">
      <c r="B6991" s="244">
        <v>6928</v>
      </c>
      <c r="C6991" s="243">
        <v>54.364469128038891</v>
      </c>
    </row>
    <row r="6992" spans="2:3" x14ac:dyDescent="0.45">
      <c r="B6992" s="244">
        <v>6929</v>
      </c>
      <c r="C6992" s="243">
        <v>141.44361279106781</v>
      </c>
    </row>
    <row r="6993" spans="2:3" x14ac:dyDescent="0.45">
      <c r="B6993" s="244">
        <v>6930</v>
      </c>
      <c r="C6993" s="243">
        <v>119.78425194664895</v>
      </c>
    </row>
    <row r="6994" spans="2:3" x14ac:dyDescent="0.45">
      <c r="B6994" s="244">
        <v>6931</v>
      </c>
      <c r="C6994" s="243">
        <v>149.45871146967306</v>
      </c>
    </row>
    <row r="6995" spans="2:3" x14ac:dyDescent="0.45">
      <c r="B6995" s="244">
        <v>6932</v>
      </c>
      <c r="C6995" s="243">
        <v>90.878058025285014</v>
      </c>
    </row>
    <row r="6996" spans="2:3" x14ac:dyDescent="0.45">
      <c r="B6996" s="244">
        <v>6933</v>
      </c>
      <c r="C6996" s="243">
        <v>129.66757892656818</v>
      </c>
    </row>
    <row r="6997" spans="2:3" x14ac:dyDescent="0.45">
      <c r="B6997" s="244">
        <v>6934</v>
      </c>
      <c r="C6997" s="243">
        <v>186.71632381210355</v>
      </c>
    </row>
    <row r="6998" spans="2:3" x14ac:dyDescent="0.45">
      <c r="B6998" s="244">
        <v>6935</v>
      </c>
      <c r="C6998" s="243">
        <v>115.87562931420625</v>
      </c>
    </row>
    <row r="6999" spans="2:3" x14ac:dyDescent="0.45">
      <c r="B6999" s="244">
        <v>6936</v>
      </c>
      <c r="C6999" s="243">
        <v>117.11549200424977</v>
      </c>
    </row>
    <row r="7000" spans="2:3" x14ac:dyDescent="0.45">
      <c r="B7000" s="244">
        <v>6937</v>
      </c>
      <c r="C7000" s="243">
        <v>120.73531904497091</v>
      </c>
    </row>
    <row r="7001" spans="2:3" x14ac:dyDescent="0.45">
      <c r="B7001" s="244">
        <v>6938</v>
      </c>
      <c r="C7001" s="243">
        <v>131.90530220383457</v>
      </c>
    </row>
    <row r="7002" spans="2:3" x14ac:dyDescent="0.45">
      <c r="B7002" s="244">
        <v>6939</v>
      </c>
      <c r="C7002" s="243">
        <v>136.56729829682132</v>
      </c>
    </row>
    <row r="7003" spans="2:3" x14ac:dyDescent="0.45">
      <c r="B7003" s="244">
        <v>6940</v>
      </c>
      <c r="C7003" s="243">
        <v>157.87828474795265</v>
      </c>
    </row>
    <row r="7004" spans="2:3" x14ac:dyDescent="0.45">
      <c r="B7004" s="244">
        <v>6941</v>
      </c>
      <c r="C7004" s="243">
        <v>121.65828123748715</v>
      </c>
    </row>
    <row r="7005" spans="2:3" x14ac:dyDescent="0.45">
      <c r="B7005" s="244">
        <v>6942</v>
      </c>
      <c r="C7005" s="243">
        <v>125.46305057356605</v>
      </c>
    </row>
    <row r="7006" spans="2:3" x14ac:dyDescent="0.45">
      <c r="B7006" s="244">
        <v>6943</v>
      </c>
      <c r="C7006" s="243">
        <v>128.31915291432</v>
      </c>
    </row>
    <row r="7007" spans="2:3" x14ac:dyDescent="0.45">
      <c r="B7007" s="244">
        <v>6944</v>
      </c>
      <c r="C7007" s="243">
        <v>112.75764604290399</v>
      </c>
    </row>
    <row r="7008" spans="2:3" x14ac:dyDescent="0.45">
      <c r="B7008" s="244">
        <v>6945</v>
      </c>
      <c r="C7008" s="243">
        <v>102.32597912185429</v>
      </c>
    </row>
    <row r="7009" spans="2:3" x14ac:dyDescent="0.45">
      <c r="B7009" s="244">
        <v>6946</v>
      </c>
      <c r="C7009" s="243">
        <v>118.51079229857541</v>
      </c>
    </row>
    <row r="7010" spans="2:3" x14ac:dyDescent="0.45">
      <c r="B7010" s="244">
        <v>6947</v>
      </c>
      <c r="C7010" s="243">
        <v>139.36080397224904</v>
      </c>
    </row>
    <row r="7011" spans="2:3" x14ac:dyDescent="0.45">
      <c r="B7011" s="244">
        <v>6948</v>
      </c>
      <c r="C7011" s="243">
        <v>191.89754298073456</v>
      </c>
    </row>
    <row r="7012" spans="2:3" x14ac:dyDescent="0.45">
      <c r="B7012" s="244">
        <v>6949</v>
      </c>
      <c r="C7012" s="243">
        <v>119.96483794420682</v>
      </c>
    </row>
    <row r="7013" spans="2:3" x14ac:dyDescent="0.45">
      <c r="B7013" s="244">
        <v>6950</v>
      </c>
      <c r="C7013" s="243">
        <v>160.56732994791818</v>
      </c>
    </row>
    <row r="7014" spans="2:3" x14ac:dyDescent="0.45">
      <c r="B7014" s="244">
        <v>6951</v>
      </c>
      <c r="C7014" s="243">
        <v>99.970769638388774</v>
      </c>
    </row>
    <row r="7015" spans="2:3" x14ac:dyDescent="0.45">
      <c r="B7015" s="244">
        <v>6952</v>
      </c>
      <c r="C7015" s="243">
        <v>120.54757578541243</v>
      </c>
    </row>
    <row r="7016" spans="2:3" x14ac:dyDescent="0.45">
      <c r="B7016" s="244">
        <v>6953</v>
      </c>
      <c r="C7016" s="243">
        <v>93.360354437732667</v>
      </c>
    </row>
    <row r="7017" spans="2:3" x14ac:dyDescent="0.45">
      <c r="B7017" s="244">
        <v>6954</v>
      </c>
      <c r="C7017" s="243">
        <v>79.880226529262629</v>
      </c>
    </row>
    <row r="7018" spans="2:3" x14ac:dyDescent="0.45">
      <c r="B7018" s="244">
        <v>6955</v>
      </c>
      <c r="C7018" s="243">
        <v>101.31719716156132</v>
      </c>
    </row>
    <row r="7019" spans="2:3" x14ac:dyDescent="0.45">
      <c r="B7019" s="244">
        <v>6956</v>
      </c>
      <c r="C7019" s="243">
        <v>83.372134459514555</v>
      </c>
    </row>
    <row r="7020" spans="2:3" x14ac:dyDescent="0.45">
      <c r="B7020" s="244">
        <v>6957</v>
      </c>
      <c r="C7020" s="243">
        <v>110.09631029727177</v>
      </c>
    </row>
    <row r="7021" spans="2:3" x14ac:dyDescent="0.45">
      <c r="B7021" s="244">
        <v>6958</v>
      </c>
      <c r="C7021" s="243">
        <v>88.012347388880144</v>
      </c>
    </row>
    <row r="7022" spans="2:3" x14ac:dyDescent="0.45">
      <c r="B7022" s="244">
        <v>6959</v>
      </c>
      <c r="C7022" s="243">
        <v>122.11561001119151</v>
      </c>
    </row>
    <row r="7023" spans="2:3" x14ac:dyDescent="0.45">
      <c r="B7023" s="244">
        <v>6960</v>
      </c>
      <c r="C7023" s="243">
        <v>117.62656341337548</v>
      </c>
    </row>
    <row r="7024" spans="2:3" x14ac:dyDescent="0.45">
      <c r="B7024" s="244">
        <v>6961</v>
      </c>
      <c r="C7024" s="243">
        <v>144.94936275065027</v>
      </c>
    </row>
    <row r="7025" spans="2:3" x14ac:dyDescent="0.45">
      <c r="B7025" s="244">
        <v>6962</v>
      </c>
      <c r="C7025" s="243">
        <v>138.152548065725</v>
      </c>
    </row>
    <row r="7026" spans="2:3" x14ac:dyDescent="0.45">
      <c r="B7026" s="244">
        <v>6963</v>
      </c>
      <c r="C7026" s="243">
        <v>142.5904407899919</v>
      </c>
    </row>
    <row r="7027" spans="2:3" x14ac:dyDescent="0.45">
      <c r="B7027" s="244">
        <v>6964</v>
      </c>
      <c r="C7027" s="243">
        <v>94.860689214188</v>
      </c>
    </row>
    <row r="7028" spans="2:3" x14ac:dyDescent="0.45">
      <c r="B7028" s="244">
        <v>6965</v>
      </c>
      <c r="C7028" s="243">
        <v>73.743532152540723</v>
      </c>
    </row>
    <row r="7029" spans="2:3" x14ac:dyDescent="0.45">
      <c r="B7029" s="244">
        <v>6966</v>
      </c>
      <c r="C7029" s="243">
        <v>104.75713714103431</v>
      </c>
    </row>
    <row r="7030" spans="2:3" x14ac:dyDescent="0.45">
      <c r="B7030" s="244">
        <v>6967</v>
      </c>
      <c r="C7030" s="243">
        <v>90.407874681935354</v>
      </c>
    </row>
    <row r="7031" spans="2:3" x14ac:dyDescent="0.45">
      <c r="B7031" s="244">
        <v>6968</v>
      </c>
      <c r="C7031" s="243">
        <v>114.59562859030815</v>
      </c>
    </row>
    <row r="7032" spans="2:3" x14ac:dyDescent="0.45">
      <c r="B7032" s="244">
        <v>6969</v>
      </c>
      <c r="C7032" s="243">
        <v>128.67877880231219</v>
      </c>
    </row>
    <row r="7033" spans="2:3" x14ac:dyDescent="0.45">
      <c r="B7033" s="244">
        <v>6970</v>
      </c>
      <c r="C7033" s="243">
        <v>93.068277309297216</v>
      </c>
    </row>
    <row r="7034" spans="2:3" x14ac:dyDescent="0.45">
      <c r="B7034" s="244">
        <v>6971</v>
      </c>
      <c r="C7034" s="243">
        <v>83.035520201724282</v>
      </c>
    </row>
    <row r="7035" spans="2:3" x14ac:dyDescent="0.45">
      <c r="B7035" s="244">
        <v>6972</v>
      </c>
      <c r="C7035" s="243">
        <v>133.96106077529586</v>
      </c>
    </row>
    <row r="7036" spans="2:3" x14ac:dyDescent="0.45">
      <c r="B7036" s="244">
        <v>6973</v>
      </c>
      <c r="C7036" s="243">
        <v>124.95793737465041</v>
      </c>
    </row>
    <row r="7037" spans="2:3" x14ac:dyDescent="0.45">
      <c r="B7037" s="244">
        <v>6974</v>
      </c>
      <c r="C7037" s="243">
        <v>92.991976112348482</v>
      </c>
    </row>
    <row r="7038" spans="2:3" x14ac:dyDescent="0.45">
      <c r="B7038" s="244">
        <v>6975</v>
      </c>
      <c r="C7038" s="243">
        <v>119.24420623125222</v>
      </c>
    </row>
    <row r="7039" spans="2:3" x14ac:dyDescent="0.45">
      <c r="B7039" s="244">
        <v>6976</v>
      </c>
      <c r="C7039" s="243">
        <v>154.1825717898011</v>
      </c>
    </row>
    <row r="7040" spans="2:3" x14ac:dyDescent="0.45">
      <c r="B7040" s="244">
        <v>6977</v>
      </c>
      <c r="C7040" s="243">
        <v>94.427579769026551</v>
      </c>
    </row>
    <row r="7041" spans="2:3" x14ac:dyDescent="0.45">
      <c r="B7041" s="244">
        <v>6978</v>
      </c>
      <c r="C7041" s="243">
        <v>126.64473396100976</v>
      </c>
    </row>
    <row r="7042" spans="2:3" x14ac:dyDescent="0.45">
      <c r="B7042" s="244">
        <v>6979</v>
      </c>
      <c r="C7042" s="243">
        <v>86.373304971506741</v>
      </c>
    </row>
    <row r="7043" spans="2:3" x14ac:dyDescent="0.45">
      <c r="B7043" s="244">
        <v>6980</v>
      </c>
      <c r="C7043" s="243">
        <v>119.70257070605967</v>
      </c>
    </row>
    <row r="7044" spans="2:3" x14ac:dyDescent="0.45">
      <c r="B7044" s="244">
        <v>6981</v>
      </c>
      <c r="C7044" s="243">
        <v>100.57279233816163</v>
      </c>
    </row>
    <row r="7045" spans="2:3" x14ac:dyDescent="0.45">
      <c r="B7045" s="244">
        <v>6982</v>
      </c>
      <c r="C7045" s="243">
        <v>138.67972663720593</v>
      </c>
    </row>
    <row r="7046" spans="2:3" x14ac:dyDescent="0.45">
      <c r="B7046" s="244">
        <v>6983</v>
      </c>
      <c r="C7046" s="243">
        <v>103.5806407962758</v>
      </c>
    </row>
    <row r="7047" spans="2:3" x14ac:dyDescent="0.45">
      <c r="B7047" s="244">
        <v>6984</v>
      </c>
      <c r="C7047" s="243">
        <v>88.075476186599872</v>
      </c>
    </row>
    <row r="7048" spans="2:3" x14ac:dyDescent="0.45">
      <c r="B7048" s="244">
        <v>6985</v>
      </c>
      <c r="C7048" s="243">
        <v>134.38244934343132</v>
      </c>
    </row>
    <row r="7049" spans="2:3" x14ac:dyDescent="0.45">
      <c r="B7049" s="244">
        <v>6986</v>
      </c>
      <c r="C7049" s="243">
        <v>128.83846495632449</v>
      </c>
    </row>
    <row r="7050" spans="2:3" x14ac:dyDescent="0.45">
      <c r="B7050" s="244">
        <v>6987</v>
      </c>
      <c r="C7050" s="243">
        <v>135.03872712298968</v>
      </c>
    </row>
    <row r="7051" spans="2:3" x14ac:dyDescent="0.45">
      <c r="B7051" s="244">
        <v>6988</v>
      </c>
      <c r="C7051" s="243">
        <v>113.1260005749827</v>
      </c>
    </row>
    <row r="7052" spans="2:3" x14ac:dyDescent="0.45">
      <c r="B7052" s="244">
        <v>6989</v>
      </c>
      <c r="C7052" s="243">
        <v>107.78608112748566</v>
      </c>
    </row>
    <row r="7053" spans="2:3" x14ac:dyDescent="0.45">
      <c r="B7053" s="244">
        <v>6990</v>
      </c>
      <c r="C7053" s="243">
        <v>158.72367782028618</v>
      </c>
    </row>
    <row r="7054" spans="2:3" x14ac:dyDescent="0.45">
      <c r="B7054" s="244">
        <v>6991</v>
      </c>
      <c r="C7054" s="243">
        <v>136.72523700972886</v>
      </c>
    </row>
    <row r="7055" spans="2:3" x14ac:dyDescent="0.45">
      <c r="B7055" s="244">
        <v>6992</v>
      </c>
      <c r="C7055" s="243">
        <v>149.46935778285351</v>
      </c>
    </row>
    <row r="7056" spans="2:3" x14ac:dyDescent="0.45">
      <c r="B7056" s="244">
        <v>6993</v>
      </c>
      <c r="C7056" s="243">
        <v>125.09222424428197</v>
      </c>
    </row>
    <row r="7057" spans="2:3" x14ac:dyDescent="0.45">
      <c r="B7057" s="244">
        <v>6994</v>
      </c>
      <c r="C7057" s="243">
        <v>147.91768868821077</v>
      </c>
    </row>
    <row r="7058" spans="2:3" x14ac:dyDescent="0.45">
      <c r="B7058" s="244">
        <v>6995</v>
      </c>
      <c r="C7058" s="243">
        <v>86.641747441194696</v>
      </c>
    </row>
    <row r="7059" spans="2:3" x14ac:dyDescent="0.45">
      <c r="B7059" s="244">
        <v>6996</v>
      </c>
      <c r="C7059" s="243">
        <v>96.130555157855554</v>
      </c>
    </row>
    <row r="7060" spans="2:3" x14ac:dyDescent="0.45">
      <c r="B7060" s="244">
        <v>6997</v>
      </c>
      <c r="C7060" s="243">
        <v>84.644215812898608</v>
      </c>
    </row>
    <row r="7061" spans="2:3" x14ac:dyDescent="0.45">
      <c r="B7061" s="244">
        <v>6998</v>
      </c>
      <c r="C7061" s="243">
        <v>57.240228520356837</v>
      </c>
    </row>
    <row r="7062" spans="2:3" x14ac:dyDescent="0.45">
      <c r="B7062" s="244">
        <v>6999</v>
      </c>
      <c r="C7062" s="243">
        <v>94.364686626116281</v>
      </c>
    </row>
    <row r="7063" spans="2:3" x14ac:dyDescent="0.45">
      <c r="B7063" s="244">
        <v>7000</v>
      </c>
      <c r="C7063" s="243">
        <v>120.92870306156922</v>
      </c>
    </row>
    <row r="7064" spans="2:3" x14ac:dyDescent="0.45">
      <c r="B7064" s="244">
        <v>7001</v>
      </c>
      <c r="C7064" s="243">
        <v>113.14191846593441</v>
      </c>
    </row>
    <row r="7065" spans="2:3" x14ac:dyDescent="0.45">
      <c r="B7065" s="244">
        <v>7002</v>
      </c>
      <c r="C7065" s="243">
        <v>127.86780903792115</v>
      </c>
    </row>
    <row r="7066" spans="2:3" x14ac:dyDescent="0.45">
      <c r="B7066" s="244">
        <v>7003</v>
      </c>
      <c r="C7066" s="243">
        <v>105.63036975908385</v>
      </c>
    </row>
    <row r="7067" spans="2:3" x14ac:dyDescent="0.45">
      <c r="B7067" s="244">
        <v>7004</v>
      </c>
      <c r="C7067" s="243">
        <v>105.51311471298821</v>
      </c>
    </row>
    <row r="7068" spans="2:3" x14ac:dyDescent="0.45">
      <c r="B7068" s="244">
        <v>7005</v>
      </c>
      <c r="C7068" s="243">
        <v>95.186823249546364</v>
      </c>
    </row>
    <row r="7069" spans="2:3" x14ac:dyDescent="0.45">
      <c r="B7069" s="244">
        <v>7006</v>
      </c>
      <c r="C7069" s="243">
        <v>142.79362027110835</v>
      </c>
    </row>
    <row r="7070" spans="2:3" x14ac:dyDescent="0.45">
      <c r="B7070" s="244">
        <v>7007</v>
      </c>
      <c r="C7070" s="243">
        <v>140.74138375174851</v>
      </c>
    </row>
    <row r="7071" spans="2:3" x14ac:dyDescent="0.45">
      <c r="B7071" s="244">
        <v>7008</v>
      </c>
      <c r="C7071" s="243">
        <v>128.94534175271977</v>
      </c>
    </row>
    <row r="7072" spans="2:3" x14ac:dyDescent="0.45">
      <c r="B7072" s="244">
        <v>7009</v>
      </c>
      <c r="C7072" s="243">
        <v>125.54226288798206</v>
      </c>
    </row>
    <row r="7073" spans="2:3" x14ac:dyDescent="0.45">
      <c r="B7073" s="244">
        <v>7010</v>
      </c>
      <c r="C7073" s="243">
        <v>128.36597570951275</v>
      </c>
    </row>
    <row r="7074" spans="2:3" x14ac:dyDescent="0.45">
      <c r="B7074" s="244">
        <v>7011</v>
      </c>
      <c r="C7074" s="243">
        <v>103.89886600232413</v>
      </c>
    </row>
    <row r="7075" spans="2:3" x14ac:dyDescent="0.45">
      <c r="B7075" s="244">
        <v>7012</v>
      </c>
      <c r="C7075" s="243">
        <v>147.59825171273758</v>
      </c>
    </row>
    <row r="7076" spans="2:3" x14ac:dyDescent="0.45">
      <c r="B7076" s="244">
        <v>7013</v>
      </c>
      <c r="C7076" s="243">
        <v>71.768524069787418</v>
      </c>
    </row>
    <row r="7077" spans="2:3" x14ac:dyDescent="0.45">
      <c r="B7077" s="244">
        <v>7014</v>
      </c>
      <c r="C7077" s="243">
        <v>123.10718961131801</v>
      </c>
    </row>
    <row r="7078" spans="2:3" x14ac:dyDescent="0.45">
      <c r="B7078" s="244">
        <v>7015</v>
      </c>
      <c r="C7078" s="243">
        <v>115.86797786652565</v>
      </c>
    </row>
    <row r="7079" spans="2:3" x14ac:dyDescent="0.45">
      <c r="B7079" s="244">
        <v>7016</v>
      </c>
      <c r="C7079" s="243">
        <v>128.0633500218901</v>
      </c>
    </row>
    <row r="7080" spans="2:3" x14ac:dyDescent="0.45">
      <c r="B7080" s="244">
        <v>7017</v>
      </c>
      <c r="C7080" s="243">
        <v>165.82375646495728</v>
      </c>
    </row>
    <row r="7081" spans="2:3" x14ac:dyDescent="0.45">
      <c r="B7081" s="244">
        <v>7018</v>
      </c>
      <c r="C7081" s="243">
        <v>126.50028432554137</v>
      </c>
    </row>
    <row r="7082" spans="2:3" x14ac:dyDescent="0.45">
      <c r="B7082" s="244">
        <v>7019</v>
      </c>
      <c r="C7082" s="243">
        <v>112.07968938856041</v>
      </c>
    </row>
    <row r="7083" spans="2:3" x14ac:dyDescent="0.45">
      <c r="B7083" s="244">
        <v>7020</v>
      </c>
      <c r="C7083" s="243">
        <v>91.551885032784213</v>
      </c>
    </row>
    <row r="7084" spans="2:3" x14ac:dyDescent="0.45">
      <c r="B7084" s="244">
        <v>7021</v>
      </c>
      <c r="C7084" s="243">
        <v>100.17507938795438</v>
      </c>
    </row>
    <row r="7085" spans="2:3" x14ac:dyDescent="0.45">
      <c r="B7085" s="244">
        <v>7022</v>
      </c>
      <c r="C7085" s="243">
        <v>159.58781951588259</v>
      </c>
    </row>
    <row r="7086" spans="2:3" x14ac:dyDescent="0.45">
      <c r="B7086" s="244">
        <v>7023</v>
      </c>
      <c r="C7086" s="243">
        <v>106.86795332854088</v>
      </c>
    </row>
    <row r="7087" spans="2:3" x14ac:dyDescent="0.45">
      <c r="B7087" s="244">
        <v>7024</v>
      </c>
      <c r="C7087" s="243">
        <v>85.124123406287481</v>
      </c>
    </row>
    <row r="7088" spans="2:3" x14ac:dyDescent="0.45">
      <c r="B7088" s="244">
        <v>7025</v>
      </c>
      <c r="C7088" s="243">
        <v>152.37466054119531</v>
      </c>
    </row>
    <row r="7089" spans="2:3" x14ac:dyDescent="0.45">
      <c r="B7089" s="244">
        <v>7026</v>
      </c>
      <c r="C7089" s="243">
        <v>119.9968896528848</v>
      </c>
    </row>
    <row r="7090" spans="2:3" x14ac:dyDescent="0.45">
      <c r="B7090" s="244">
        <v>7027</v>
      </c>
      <c r="C7090" s="243">
        <v>89.527034424815682</v>
      </c>
    </row>
    <row r="7091" spans="2:3" x14ac:dyDescent="0.45">
      <c r="B7091" s="244">
        <v>7028</v>
      </c>
      <c r="C7091" s="243">
        <v>92.653403146585745</v>
      </c>
    </row>
    <row r="7092" spans="2:3" x14ac:dyDescent="0.45">
      <c r="B7092" s="244">
        <v>7029</v>
      </c>
      <c r="C7092" s="243">
        <v>136.13543087932905</v>
      </c>
    </row>
    <row r="7093" spans="2:3" x14ac:dyDescent="0.45">
      <c r="B7093" s="244">
        <v>7030</v>
      </c>
      <c r="C7093" s="243">
        <v>160.94089075776105</v>
      </c>
    </row>
    <row r="7094" spans="2:3" x14ac:dyDescent="0.45">
      <c r="B7094" s="244">
        <v>7031</v>
      </c>
      <c r="C7094" s="243">
        <v>91.243257250916571</v>
      </c>
    </row>
    <row r="7095" spans="2:3" x14ac:dyDescent="0.45">
      <c r="B7095" s="244">
        <v>7032</v>
      </c>
      <c r="C7095" s="243">
        <v>152.49969435362965</v>
      </c>
    </row>
    <row r="7096" spans="2:3" x14ac:dyDescent="0.45">
      <c r="B7096" s="244">
        <v>7033</v>
      </c>
      <c r="C7096" s="243">
        <v>152.28726116032922</v>
      </c>
    </row>
    <row r="7097" spans="2:3" x14ac:dyDescent="0.45">
      <c r="B7097" s="244">
        <v>7034</v>
      </c>
      <c r="C7097" s="243">
        <v>159.71122461856754</v>
      </c>
    </row>
    <row r="7098" spans="2:3" x14ac:dyDescent="0.45">
      <c r="B7098" s="244">
        <v>7035</v>
      </c>
      <c r="C7098" s="243">
        <v>118.84454912532667</v>
      </c>
    </row>
    <row r="7099" spans="2:3" x14ac:dyDescent="0.45">
      <c r="B7099" s="244">
        <v>7036</v>
      </c>
      <c r="C7099" s="243">
        <v>109.74539719781004</v>
      </c>
    </row>
    <row r="7100" spans="2:3" x14ac:dyDescent="0.45">
      <c r="B7100" s="244">
        <v>7037</v>
      </c>
      <c r="C7100" s="243">
        <v>114.17474119245148</v>
      </c>
    </row>
    <row r="7101" spans="2:3" x14ac:dyDescent="0.45">
      <c r="B7101" s="244">
        <v>7038</v>
      </c>
      <c r="C7101" s="243">
        <v>130.94412305866214</v>
      </c>
    </row>
    <row r="7102" spans="2:3" x14ac:dyDescent="0.45">
      <c r="B7102" s="244">
        <v>7039</v>
      </c>
      <c r="C7102" s="243">
        <v>95.652395192699828</v>
      </c>
    </row>
    <row r="7103" spans="2:3" x14ac:dyDescent="0.45">
      <c r="B7103" s="244">
        <v>7040</v>
      </c>
      <c r="C7103" s="243">
        <v>141.16028318655694</v>
      </c>
    </row>
    <row r="7104" spans="2:3" x14ac:dyDescent="0.45">
      <c r="B7104" s="244">
        <v>7041</v>
      </c>
      <c r="C7104" s="243">
        <v>112.598476665726</v>
      </c>
    </row>
    <row r="7105" spans="2:3" x14ac:dyDescent="0.45">
      <c r="B7105" s="244">
        <v>7042</v>
      </c>
      <c r="C7105" s="243">
        <v>111.27966006408937</v>
      </c>
    </row>
    <row r="7106" spans="2:3" x14ac:dyDescent="0.45">
      <c r="B7106" s="244">
        <v>7043</v>
      </c>
      <c r="C7106" s="243">
        <v>148.463289892098</v>
      </c>
    </row>
    <row r="7107" spans="2:3" x14ac:dyDescent="0.45">
      <c r="B7107" s="244">
        <v>7044</v>
      </c>
      <c r="C7107" s="243">
        <v>97.076673887897343</v>
      </c>
    </row>
    <row r="7108" spans="2:3" x14ac:dyDescent="0.45">
      <c r="B7108" s="244">
        <v>7045</v>
      </c>
      <c r="C7108" s="243">
        <v>114.33692262148904</v>
      </c>
    </row>
    <row r="7109" spans="2:3" x14ac:dyDescent="0.45">
      <c r="B7109" s="244">
        <v>7046</v>
      </c>
      <c r="C7109" s="243">
        <v>115.98716895084267</v>
      </c>
    </row>
    <row r="7110" spans="2:3" x14ac:dyDescent="0.45">
      <c r="B7110" s="244">
        <v>7047</v>
      </c>
      <c r="C7110" s="243">
        <v>111.2086373373109</v>
      </c>
    </row>
    <row r="7111" spans="2:3" x14ac:dyDescent="0.45">
      <c r="B7111" s="244">
        <v>7048</v>
      </c>
      <c r="C7111" s="243">
        <v>106.50335624770318</v>
      </c>
    </row>
    <row r="7112" spans="2:3" x14ac:dyDescent="0.45">
      <c r="B7112" s="244">
        <v>7049</v>
      </c>
      <c r="C7112" s="243">
        <v>125.65617630331874</v>
      </c>
    </row>
    <row r="7113" spans="2:3" x14ac:dyDescent="0.45">
      <c r="B7113" s="244">
        <v>7050</v>
      </c>
      <c r="C7113" s="243">
        <v>79.229844769662236</v>
      </c>
    </row>
    <row r="7114" spans="2:3" x14ac:dyDescent="0.45">
      <c r="B7114" s="244">
        <v>7051</v>
      </c>
      <c r="C7114" s="243">
        <v>116.43381988380165</v>
      </c>
    </row>
    <row r="7115" spans="2:3" x14ac:dyDescent="0.45">
      <c r="B7115" s="244">
        <v>7052</v>
      </c>
      <c r="C7115" s="243">
        <v>124.25034780796589</v>
      </c>
    </row>
    <row r="7116" spans="2:3" x14ac:dyDescent="0.45">
      <c r="B7116" s="244">
        <v>7053</v>
      </c>
      <c r="C7116" s="243">
        <v>121.67877191924177</v>
      </c>
    </row>
    <row r="7117" spans="2:3" x14ac:dyDescent="0.45">
      <c r="B7117" s="244">
        <v>7054</v>
      </c>
      <c r="C7117" s="243">
        <v>128.66499826774557</v>
      </c>
    </row>
    <row r="7118" spans="2:3" x14ac:dyDescent="0.45">
      <c r="B7118" s="244">
        <v>7055</v>
      </c>
      <c r="C7118" s="243">
        <v>96.266158011865727</v>
      </c>
    </row>
    <row r="7119" spans="2:3" x14ac:dyDescent="0.45">
      <c r="B7119" s="244">
        <v>7056</v>
      </c>
      <c r="C7119" s="243">
        <v>120.4929204512753</v>
      </c>
    </row>
    <row r="7120" spans="2:3" x14ac:dyDescent="0.45">
      <c r="B7120" s="244">
        <v>7057</v>
      </c>
      <c r="C7120" s="243">
        <v>146.17443023508926</v>
      </c>
    </row>
    <row r="7121" spans="2:3" x14ac:dyDescent="0.45">
      <c r="B7121" s="244">
        <v>7058</v>
      </c>
      <c r="C7121" s="243">
        <v>136.77056969073385</v>
      </c>
    </row>
    <row r="7122" spans="2:3" x14ac:dyDescent="0.45">
      <c r="B7122" s="244">
        <v>7059</v>
      </c>
      <c r="C7122" s="243">
        <v>103.20602736087173</v>
      </c>
    </row>
    <row r="7123" spans="2:3" x14ac:dyDescent="0.45">
      <c r="B7123" s="244">
        <v>7060</v>
      </c>
      <c r="C7123" s="243">
        <v>92.49067515978453</v>
      </c>
    </row>
    <row r="7124" spans="2:3" x14ac:dyDescent="0.45">
      <c r="B7124" s="244">
        <v>7061</v>
      </c>
      <c r="C7124" s="243">
        <v>124.81732562450503</v>
      </c>
    </row>
    <row r="7125" spans="2:3" x14ac:dyDescent="0.45">
      <c r="B7125" s="244">
        <v>7062</v>
      </c>
      <c r="C7125" s="243">
        <v>85.756235532900817</v>
      </c>
    </row>
    <row r="7126" spans="2:3" x14ac:dyDescent="0.45">
      <c r="B7126" s="244">
        <v>7063</v>
      </c>
      <c r="C7126" s="243">
        <v>115.17407056356819</v>
      </c>
    </row>
    <row r="7127" spans="2:3" x14ac:dyDescent="0.45">
      <c r="B7127" s="244">
        <v>7064</v>
      </c>
      <c r="C7127" s="243">
        <v>120.00087514640703</v>
      </c>
    </row>
    <row r="7128" spans="2:3" x14ac:dyDescent="0.45">
      <c r="B7128" s="244">
        <v>7065</v>
      </c>
      <c r="C7128" s="243">
        <v>111.88473062251089</v>
      </c>
    </row>
    <row r="7129" spans="2:3" x14ac:dyDescent="0.45">
      <c r="B7129" s="244">
        <v>7066</v>
      </c>
      <c r="C7129" s="243">
        <v>102.34193388117792</v>
      </c>
    </row>
    <row r="7130" spans="2:3" x14ac:dyDescent="0.45">
      <c r="B7130" s="244">
        <v>7067</v>
      </c>
      <c r="C7130" s="243">
        <v>103.12136264221309</v>
      </c>
    </row>
    <row r="7131" spans="2:3" x14ac:dyDescent="0.45">
      <c r="B7131" s="244">
        <v>7068</v>
      </c>
      <c r="C7131" s="243">
        <v>129.54751611511932</v>
      </c>
    </row>
    <row r="7132" spans="2:3" x14ac:dyDescent="0.45">
      <c r="B7132" s="244">
        <v>7069</v>
      </c>
      <c r="C7132" s="243">
        <v>123.90654398287155</v>
      </c>
    </row>
    <row r="7133" spans="2:3" x14ac:dyDescent="0.45">
      <c r="B7133" s="244">
        <v>7070</v>
      </c>
      <c r="C7133" s="243">
        <v>75.213820181949941</v>
      </c>
    </row>
    <row r="7134" spans="2:3" x14ac:dyDescent="0.45">
      <c r="B7134" s="244">
        <v>7071</v>
      </c>
      <c r="C7134" s="243">
        <v>119.6624918910795</v>
      </c>
    </row>
    <row r="7135" spans="2:3" x14ac:dyDescent="0.45">
      <c r="B7135" s="244">
        <v>7072</v>
      </c>
      <c r="C7135" s="243">
        <v>136.37837099258567</v>
      </c>
    </row>
    <row r="7136" spans="2:3" x14ac:dyDescent="0.45">
      <c r="B7136" s="244">
        <v>7073</v>
      </c>
      <c r="C7136" s="243">
        <v>111.93126016381215</v>
      </c>
    </row>
    <row r="7137" spans="2:3" x14ac:dyDescent="0.45">
      <c r="B7137" s="244">
        <v>7074</v>
      </c>
      <c r="C7137" s="243">
        <v>114.92594542987709</v>
      </c>
    </row>
    <row r="7138" spans="2:3" x14ac:dyDescent="0.45">
      <c r="B7138" s="244">
        <v>7075</v>
      </c>
      <c r="C7138" s="243">
        <v>95.62707781728173</v>
      </c>
    </row>
    <row r="7139" spans="2:3" x14ac:dyDescent="0.45">
      <c r="B7139" s="244">
        <v>7076</v>
      </c>
      <c r="C7139" s="243">
        <v>130.14826613860697</v>
      </c>
    </row>
    <row r="7140" spans="2:3" x14ac:dyDescent="0.45">
      <c r="B7140" s="244">
        <v>7077</v>
      </c>
      <c r="C7140" s="243">
        <v>110.08733245808166</v>
      </c>
    </row>
    <row r="7141" spans="2:3" x14ac:dyDescent="0.45">
      <c r="B7141" s="244">
        <v>7078</v>
      </c>
      <c r="C7141" s="243">
        <v>138.50019000014268</v>
      </c>
    </row>
    <row r="7142" spans="2:3" x14ac:dyDescent="0.45">
      <c r="B7142" s="244">
        <v>7079</v>
      </c>
      <c r="C7142" s="243">
        <v>58.757705147944733</v>
      </c>
    </row>
    <row r="7143" spans="2:3" x14ac:dyDescent="0.45">
      <c r="B7143" s="244">
        <v>7080</v>
      </c>
      <c r="C7143" s="243">
        <v>86.844556576523985</v>
      </c>
    </row>
    <row r="7144" spans="2:3" x14ac:dyDescent="0.45">
      <c r="B7144" s="244">
        <v>7081</v>
      </c>
      <c r="C7144" s="243">
        <v>157.3353108860974</v>
      </c>
    </row>
    <row r="7145" spans="2:3" x14ac:dyDescent="0.45">
      <c r="B7145" s="244">
        <v>7082</v>
      </c>
      <c r="C7145" s="243">
        <v>128.48307512542124</v>
      </c>
    </row>
    <row r="7146" spans="2:3" x14ac:dyDescent="0.45">
      <c r="B7146" s="244">
        <v>7083</v>
      </c>
      <c r="C7146" s="243">
        <v>133.19150382023716</v>
      </c>
    </row>
    <row r="7147" spans="2:3" x14ac:dyDescent="0.45">
      <c r="B7147" s="244">
        <v>7084</v>
      </c>
      <c r="C7147" s="243">
        <v>143.75807886648056</v>
      </c>
    </row>
    <row r="7148" spans="2:3" x14ac:dyDescent="0.45">
      <c r="B7148" s="244">
        <v>7085</v>
      </c>
      <c r="C7148" s="243">
        <v>87.871732232387473</v>
      </c>
    </row>
    <row r="7149" spans="2:3" x14ac:dyDescent="0.45">
      <c r="B7149" s="244">
        <v>7086</v>
      </c>
      <c r="C7149" s="243">
        <v>153.59524102836406</v>
      </c>
    </row>
    <row r="7150" spans="2:3" x14ac:dyDescent="0.45">
      <c r="B7150" s="244">
        <v>7087</v>
      </c>
      <c r="C7150" s="243">
        <v>101.7438801794064</v>
      </c>
    </row>
    <row r="7151" spans="2:3" x14ac:dyDescent="0.45">
      <c r="B7151" s="244">
        <v>7088</v>
      </c>
      <c r="C7151" s="243">
        <v>93.444679078753694</v>
      </c>
    </row>
    <row r="7152" spans="2:3" x14ac:dyDescent="0.45">
      <c r="B7152" s="244">
        <v>7089</v>
      </c>
      <c r="C7152" s="243">
        <v>159.22354854342836</v>
      </c>
    </row>
    <row r="7153" spans="2:3" x14ac:dyDescent="0.45">
      <c r="B7153" s="244">
        <v>7090</v>
      </c>
      <c r="C7153" s="243">
        <v>92.734698576922597</v>
      </c>
    </row>
    <row r="7154" spans="2:3" x14ac:dyDescent="0.45">
      <c r="B7154" s="244">
        <v>7091</v>
      </c>
      <c r="C7154" s="243">
        <v>133.30589978047823</v>
      </c>
    </row>
    <row r="7155" spans="2:3" x14ac:dyDescent="0.45">
      <c r="B7155" s="244">
        <v>7092</v>
      </c>
      <c r="C7155" s="243">
        <v>80.360997350508811</v>
      </c>
    </row>
    <row r="7156" spans="2:3" x14ac:dyDescent="0.45">
      <c r="B7156" s="244">
        <v>7093</v>
      </c>
      <c r="C7156" s="243">
        <v>137.22957247050985</v>
      </c>
    </row>
    <row r="7157" spans="2:3" x14ac:dyDescent="0.45">
      <c r="B7157" s="244">
        <v>7094</v>
      </c>
      <c r="C7157" s="243">
        <v>96.498451659651167</v>
      </c>
    </row>
    <row r="7158" spans="2:3" x14ac:dyDescent="0.45">
      <c r="B7158" s="244">
        <v>7095</v>
      </c>
      <c r="C7158" s="243">
        <v>142.76003470985103</v>
      </c>
    </row>
    <row r="7159" spans="2:3" x14ac:dyDescent="0.45">
      <c r="B7159" s="244">
        <v>7096</v>
      </c>
      <c r="C7159" s="243">
        <v>113.84374755358063</v>
      </c>
    </row>
    <row r="7160" spans="2:3" x14ac:dyDescent="0.45">
      <c r="B7160" s="244">
        <v>7097</v>
      </c>
      <c r="C7160" s="243">
        <v>120.10915142392476</v>
      </c>
    </row>
    <row r="7161" spans="2:3" x14ac:dyDescent="0.45">
      <c r="B7161" s="244">
        <v>7098</v>
      </c>
      <c r="C7161" s="243">
        <v>52.980241844734039</v>
      </c>
    </row>
    <row r="7162" spans="2:3" x14ac:dyDescent="0.45">
      <c r="B7162" s="244">
        <v>7099</v>
      </c>
      <c r="C7162" s="243">
        <v>145.89157811124338</v>
      </c>
    </row>
    <row r="7163" spans="2:3" x14ac:dyDescent="0.45">
      <c r="B7163" s="244">
        <v>7100</v>
      </c>
      <c r="C7163" s="243">
        <v>132.00528176229398</v>
      </c>
    </row>
    <row r="7164" spans="2:3" x14ac:dyDescent="0.45">
      <c r="B7164" s="244">
        <v>7101</v>
      </c>
      <c r="C7164" s="243">
        <v>109.10277923435562</v>
      </c>
    </row>
    <row r="7165" spans="2:3" x14ac:dyDescent="0.45">
      <c r="B7165" s="244">
        <v>7102</v>
      </c>
      <c r="C7165" s="243">
        <v>122.01375812704156</v>
      </c>
    </row>
    <row r="7166" spans="2:3" x14ac:dyDescent="0.45">
      <c r="B7166" s="244">
        <v>7103</v>
      </c>
      <c r="C7166" s="243">
        <v>125.46196993132179</v>
      </c>
    </row>
    <row r="7167" spans="2:3" x14ac:dyDescent="0.45">
      <c r="B7167" s="244">
        <v>7104</v>
      </c>
      <c r="C7167" s="243">
        <v>148.63545368629048</v>
      </c>
    </row>
    <row r="7168" spans="2:3" x14ac:dyDescent="0.45">
      <c r="B7168" s="244">
        <v>7105</v>
      </c>
      <c r="C7168" s="243">
        <v>124.1530287270578</v>
      </c>
    </row>
    <row r="7169" spans="2:3" x14ac:dyDescent="0.45">
      <c r="B7169" s="244">
        <v>7106</v>
      </c>
      <c r="C7169" s="243">
        <v>78.487217318963374</v>
      </c>
    </row>
    <row r="7170" spans="2:3" x14ac:dyDescent="0.45">
      <c r="B7170" s="244">
        <v>7107</v>
      </c>
      <c r="C7170" s="243">
        <v>131.39222477482349</v>
      </c>
    </row>
    <row r="7171" spans="2:3" x14ac:dyDescent="0.45">
      <c r="B7171" s="244">
        <v>7108</v>
      </c>
      <c r="C7171" s="243">
        <v>76.731540269290264</v>
      </c>
    </row>
    <row r="7172" spans="2:3" x14ac:dyDescent="0.45">
      <c r="B7172" s="244">
        <v>7109</v>
      </c>
      <c r="C7172" s="243">
        <v>93.675795427652616</v>
      </c>
    </row>
    <row r="7173" spans="2:3" x14ac:dyDescent="0.45">
      <c r="B7173" s="244">
        <v>7110</v>
      </c>
      <c r="C7173" s="243">
        <v>149.03455753498005</v>
      </c>
    </row>
    <row r="7174" spans="2:3" x14ac:dyDescent="0.45">
      <c r="B7174" s="244">
        <v>7111</v>
      </c>
      <c r="C7174" s="243">
        <v>129.75554290792959</v>
      </c>
    </row>
    <row r="7175" spans="2:3" x14ac:dyDescent="0.45">
      <c r="B7175" s="244">
        <v>7112</v>
      </c>
      <c r="C7175" s="243">
        <v>133.09589212020566</v>
      </c>
    </row>
    <row r="7176" spans="2:3" x14ac:dyDescent="0.45">
      <c r="B7176" s="244">
        <v>7113</v>
      </c>
      <c r="C7176" s="243">
        <v>92.172221721945519</v>
      </c>
    </row>
    <row r="7177" spans="2:3" x14ac:dyDescent="0.45">
      <c r="B7177" s="244">
        <v>7114</v>
      </c>
      <c r="C7177" s="243">
        <v>167.1215656600572</v>
      </c>
    </row>
    <row r="7178" spans="2:3" x14ac:dyDescent="0.45">
      <c r="B7178" s="244">
        <v>7115</v>
      </c>
      <c r="C7178" s="243">
        <v>125.54026088809805</v>
      </c>
    </row>
    <row r="7179" spans="2:3" x14ac:dyDescent="0.45">
      <c r="B7179" s="244">
        <v>7116</v>
      </c>
      <c r="C7179" s="243">
        <v>110.13723167507236</v>
      </c>
    </row>
    <row r="7180" spans="2:3" x14ac:dyDescent="0.45">
      <c r="B7180" s="244">
        <v>7117</v>
      </c>
      <c r="C7180" s="243">
        <v>122.37612966009264</v>
      </c>
    </row>
    <row r="7181" spans="2:3" x14ac:dyDescent="0.45">
      <c r="B7181" s="244">
        <v>7118</v>
      </c>
      <c r="C7181" s="243">
        <v>113.56096819991751</v>
      </c>
    </row>
    <row r="7182" spans="2:3" x14ac:dyDescent="0.45">
      <c r="B7182" s="244">
        <v>7119</v>
      </c>
      <c r="C7182" s="243">
        <v>79.797111051177808</v>
      </c>
    </row>
    <row r="7183" spans="2:3" x14ac:dyDescent="0.45">
      <c r="B7183" s="244">
        <v>7120</v>
      </c>
      <c r="C7183" s="243">
        <v>123.08595573522364</v>
      </c>
    </row>
    <row r="7184" spans="2:3" x14ac:dyDescent="0.45">
      <c r="B7184" s="244">
        <v>7121</v>
      </c>
      <c r="C7184" s="243">
        <v>102.0392931825556</v>
      </c>
    </row>
    <row r="7185" spans="2:3" x14ac:dyDescent="0.45">
      <c r="B7185" s="244">
        <v>7122</v>
      </c>
      <c r="C7185" s="243">
        <v>101.49910083259103</v>
      </c>
    </row>
    <row r="7186" spans="2:3" x14ac:dyDescent="0.45">
      <c r="B7186" s="244">
        <v>7123</v>
      </c>
      <c r="C7186" s="243">
        <v>155.12683806335653</v>
      </c>
    </row>
    <row r="7187" spans="2:3" x14ac:dyDescent="0.45">
      <c r="B7187" s="244">
        <v>7124</v>
      </c>
      <c r="C7187" s="243">
        <v>146.32414324594842</v>
      </c>
    </row>
    <row r="7188" spans="2:3" x14ac:dyDescent="0.45">
      <c r="B7188" s="244">
        <v>7125</v>
      </c>
      <c r="C7188" s="243">
        <v>88.773983036232423</v>
      </c>
    </row>
    <row r="7189" spans="2:3" x14ac:dyDescent="0.45">
      <c r="B7189" s="244">
        <v>7126</v>
      </c>
      <c r="C7189" s="243">
        <v>108.60277602929143</v>
      </c>
    </row>
    <row r="7190" spans="2:3" x14ac:dyDescent="0.45">
      <c r="B7190" s="244">
        <v>7127</v>
      </c>
      <c r="C7190" s="243">
        <v>114.97383749261705</v>
      </c>
    </row>
    <row r="7191" spans="2:3" x14ac:dyDescent="0.45">
      <c r="B7191" s="244">
        <v>7128</v>
      </c>
      <c r="C7191" s="243">
        <v>100.94371771722163</v>
      </c>
    </row>
    <row r="7192" spans="2:3" x14ac:dyDescent="0.45">
      <c r="B7192" s="244">
        <v>7129</v>
      </c>
      <c r="C7192" s="243">
        <v>109.98525418395099</v>
      </c>
    </row>
    <row r="7193" spans="2:3" x14ac:dyDescent="0.45">
      <c r="B7193" s="244">
        <v>7130</v>
      </c>
      <c r="C7193" s="243">
        <v>109.22761720909774</v>
      </c>
    </row>
    <row r="7194" spans="2:3" x14ac:dyDescent="0.45">
      <c r="B7194" s="244">
        <v>7131</v>
      </c>
      <c r="C7194" s="243">
        <v>137.8547170386293</v>
      </c>
    </row>
    <row r="7195" spans="2:3" x14ac:dyDescent="0.45">
      <c r="B7195" s="244">
        <v>7132</v>
      </c>
      <c r="C7195" s="243">
        <v>118.0021256178657</v>
      </c>
    </row>
    <row r="7196" spans="2:3" x14ac:dyDescent="0.45">
      <c r="B7196" s="244">
        <v>7133</v>
      </c>
      <c r="C7196" s="243">
        <v>141.64708767752029</v>
      </c>
    </row>
    <row r="7197" spans="2:3" x14ac:dyDescent="0.45">
      <c r="B7197" s="244">
        <v>7134</v>
      </c>
      <c r="C7197" s="243">
        <v>87.710463408639555</v>
      </c>
    </row>
    <row r="7198" spans="2:3" x14ac:dyDescent="0.45">
      <c r="B7198" s="244">
        <v>7135</v>
      </c>
      <c r="C7198" s="243">
        <v>135.48358375681593</v>
      </c>
    </row>
    <row r="7199" spans="2:3" x14ac:dyDescent="0.45">
      <c r="B7199" s="244">
        <v>7136</v>
      </c>
      <c r="C7199" s="243">
        <v>149.2860516868555</v>
      </c>
    </row>
    <row r="7200" spans="2:3" x14ac:dyDescent="0.45">
      <c r="B7200" s="244">
        <v>7137</v>
      </c>
      <c r="C7200" s="243">
        <v>166.55627645072457</v>
      </c>
    </row>
    <row r="7201" spans="2:3" x14ac:dyDescent="0.45">
      <c r="B7201" s="244">
        <v>7138</v>
      </c>
      <c r="C7201" s="243">
        <v>94.276942053065952</v>
      </c>
    </row>
    <row r="7202" spans="2:3" x14ac:dyDescent="0.45">
      <c r="B7202" s="244">
        <v>7139</v>
      </c>
      <c r="C7202" s="243">
        <v>162.57523767069722</v>
      </c>
    </row>
    <row r="7203" spans="2:3" x14ac:dyDescent="0.45">
      <c r="B7203" s="244">
        <v>7140</v>
      </c>
      <c r="C7203" s="243">
        <v>156.9650637040464</v>
      </c>
    </row>
    <row r="7204" spans="2:3" x14ac:dyDescent="0.45">
      <c r="B7204" s="244">
        <v>7141</v>
      </c>
      <c r="C7204" s="243">
        <v>113.62232942078488</v>
      </c>
    </row>
    <row r="7205" spans="2:3" x14ac:dyDescent="0.45">
      <c r="B7205" s="244">
        <v>7142</v>
      </c>
      <c r="C7205" s="243">
        <v>116.52822584947576</v>
      </c>
    </row>
    <row r="7206" spans="2:3" x14ac:dyDescent="0.45">
      <c r="B7206" s="244">
        <v>7143</v>
      </c>
      <c r="C7206" s="243">
        <v>111.81792437175449</v>
      </c>
    </row>
    <row r="7207" spans="2:3" x14ac:dyDescent="0.45">
      <c r="B7207" s="244">
        <v>7144</v>
      </c>
      <c r="C7207" s="243">
        <v>112.88802289950361</v>
      </c>
    </row>
    <row r="7208" spans="2:3" x14ac:dyDescent="0.45">
      <c r="B7208" s="244">
        <v>7145</v>
      </c>
      <c r="C7208" s="243">
        <v>117.67315568848375</v>
      </c>
    </row>
    <row r="7209" spans="2:3" x14ac:dyDescent="0.45">
      <c r="B7209" s="244">
        <v>7146</v>
      </c>
      <c r="C7209" s="243">
        <v>89.301123568809132</v>
      </c>
    </row>
    <row r="7210" spans="2:3" x14ac:dyDescent="0.45">
      <c r="B7210" s="244">
        <v>7147</v>
      </c>
      <c r="C7210" s="243">
        <v>106.08157142223619</v>
      </c>
    </row>
    <row r="7211" spans="2:3" x14ac:dyDescent="0.45">
      <c r="B7211" s="244">
        <v>7148</v>
      </c>
      <c r="C7211" s="243">
        <v>121.6284176320965</v>
      </c>
    </row>
    <row r="7212" spans="2:3" x14ac:dyDescent="0.45">
      <c r="B7212" s="244">
        <v>7149</v>
      </c>
      <c r="C7212" s="243">
        <v>106.00708566783334</v>
      </c>
    </row>
    <row r="7213" spans="2:3" x14ac:dyDescent="0.45">
      <c r="B7213" s="244">
        <v>7150</v>
      </c>
      <c r="C7213" s="243">
        <v>132.83613891294607</v>
      </c>
    </row>
    <row r="7214" spans="2:3" x14ac:dyDescent="0.45">
      <c r="B7214" s="244">
        <v>7151</v>
      </c>
      <c r="C7214" s="243">
        <v>162.656447492864</v>
      </c>
    </row>
    <row r="7215" spans="2:3" x14ac:dyDescent="0.45">
      <c r="B7215" s="244">
        <v>7152</v>
      </c>
      <c r="C7215" s="243">
        <v>146.77691732715866</v>
      </c>
    </row>
    <row r="7216" spans="2:3" x14ac:dyDescent="0.45">
      <c r="B7216" s="244">
        <v>7153</v>
      </c>
      <c r="C7216" s="243">
        <v>133.32234586539437</v>
      </c>
    </row>
    <row r="7217" spans="2:3" x14ac:dyDescent="0.45">
      <c r="B7217" s="244">
        <v>7154</v>
      </c>
      <c r="C7217" s="243">
        <v>136.21786902979841</v>
      </c>
    </row>
    <row r="7218" spans="2:3" x14ac:dyDescent="0.45">
      <c r="B7218" s="244">
        <v>7155</v>
      </c>
      <c r="C7218" s="243">
        <v>114.64624399502921</v>
      </c>
    </row>
    <row r="7219" spans="2:3" x14ac:dyDescent="0.45">
      <c r="B7219" s="244">
        <v>7156</v>
      </c>
      <c r="C7219" s="243">
        <v>110.58130905174161</v>
      </c>
    </row>
    <row r="7220" spans="2:3" x14ac:dyDescent="0.45">
      <c r="B7220" s="244">
        <v>7157</v>
      </c>
      <c r="C7220" s="243">
        <v>105.99463180965944</v>
      </c>
    </row>
    <row r="7221" spans="2:3" x14ac:dyDescent="0.45">
      <c r="B7221" s="244">
        <v>7158</v>
      </c>
      <c r="C7221" s="243">
        <v>131.46108362931625</v>
      </c>
    </row>
    <row r="7222" spans="2:3" x14ac:dyDescent="0.45">
      <c r="B7222" s="244">
        <v>7159</v>
      </c>
      <c r="C7222" s="243">
        <v>130.03943273046431</v>
      </c>
    </row>
    <row r="7223" spans="2:3" x14ac:dyDescent="0.45">
      <c r="B7223" s="244">
        <v>7160</v>
      </c>
      <c r="C7223" s="243">
        <v>117.67283380585739</v>
      </c>
    </row>
    <row r="7224" spans="2:3" x14ac:dyDescent="0.45">
      <c r="B7224" s="244">
        <v>7161</v>
      </c>
      <c r="C7224" s="243">
        <v>111.94570730225743</v>
      </c>
    </row>
    <row r="7225" spans="2:3" x14ac:dyDescent="0.45">
      <c r="B7225" s="244">
        <v>7162</v>
      </c>
      <c r="C7225" s="243">
        <v>120.53730533484691</v>
      </c>
    </row>
    <row r="7226" spans="2:3" x14ac:dyDescent="0.45">
      <c r="B7226" s="244">
        <v>7163</v>
      </c>
      <c r="C7226" s="243">
        <v>126.24427747714387</v>
      </c>
    </row>
    <row r="7227" spans="2:3" x14ac:dyDescent="0.45">
      <c r="B7227" s="244">
        <v>7164</v>
      </c>
      <c r="C7227" s="243">
        <v>123.85896780590701</v>
      </c>
    </row>
    <row r="7228" spans="2:3" x14ac:dyDescent="0.45">
      <c r="B7228" s="244">
        <v>7165</v>
      </c>
      <c r="C7228" s="243">
        <v>94.742792831612419</v>
      </c>
    </row>
    <row r="7229" spans="2:3" x14ac:dyDescent="0.45">
      <c r="B7229" s="244">
        <v>7166</v>
      </c>
      <c r="C7229" s="243">
        <v>130.2709845427014</v>
      </c>
    </row>
    <row r="7230" spans="2:3" x14ac:dyDescent="0.45">
      <c r="B7230" s="244">
        <v>7167</v>
      </c>
      <c r="C7230" s="243">
        <v>84.29671720900879</v>
      </c>
    </row>
    <row r="7231" spans="2:3" x14ac:dyDescent="0.45">
      <c r="B7231" s="244">
        <v>7168</v>
      </c>
      <c r="C7231" s="243">
        <v>112.59446518943432</v>
      </c>
    </row>
    <row r="7232" spans="2:3" x14ac:dyDescent="0.45">
      <c r="B7232" s="244">
        <v>7169</v>
      </c>
      <c r="C7232" s="243">
        <v>134.85388779395697</v>
      </c>
    </row>
    <row r="7233" spans="2:3" x14ac:dyDescent="0.45">
      <c r="B7233" s="244">
        <v>7170</v>
      </c>
      <c r="C7233" s="243">
        <v>117.91943625462804</v>
      </c>
    </row>
    <row r="7234" spans="2:3" x14ac:dyDescent="0.45">
      <c r="B7234" s="244">
        <v>7171</v>
      </c>
      <c r="C7234" s="243">
        <v>140.42964841940878</v>
      </c>
    </row>
    <row r="7235" spans="2:3" x14ac:dyDescent="0.45">
      <c r="B7235" s="244">
        <v>7172</v>
      </c>
      <c r="C7235" s="243">
        <v>99.157437618528277</v>
      </c>
    </row>
    <row r="7236" spans="2:3" x14ac:dyDescent="0.45">
      <c r="B7236" s="244">
        <v>7173</v>
      </c>
      <c r="C7236" s="243">
        <v>97.486178529424038</v>
      </c>
    </row>
    <row r="7237" spans="2:3" x14ac:dyDescent="0.45">
      <c r="B7237" s="244">
        <v>7174</v>
      </c>
      <c r="C7237" s="243">
        <v>122.42809388946557</v>
      </c>
    </row>
    <row r="7238" spans="2:3" x14ac:dyDescent="0.45">
      <c r="B7238" s="244">
        <v>7175</v>
      </c>
      <c r="C7238" s="243">
        <v>148.76629303107521</v>
      </c>
    </row>
    <row r="7239" spans="2:3" x14ac:dyDescent="0.45">
      <c r="B7239" s="244">
        <v>7176</v>
      </c>
      <c r="C7239" s="243">
        <v>148.26703412018463</v>
      </c>
    </row>
    <row r="7240" spans="2:3" x14ac:dyDescent="0.45">
      <c r="B7240" s="244">
        <v>7177</v>
      </c>
      <c r="C7240" s="243">
        <v>135.37268716095673</v>
      </c>
    </row>
    <row r="7241" spans="2:3" x14ac:dyDescent="0.45">
      <c r="B7241" s="244">
        <v>7178</v>
      </c>
      <c r="C7241" s="243">
        <v>153.14305610084523</v>
      </c>
    </row>
    <row r="7242" spans="2:3" x14ac:dyDescent="0.45">
      <c r="B7242" s="244">
        <v>7179</v>
      </c>
      <c r="C7242" s="243">
        <v>105.60183358537412</v>
      </c>
    </row>
    <row r="7243" spans="2:3" x14ac:dyDescent="0.45">
      <c r="B7243" s="244">
        <v>7180</v>
      </c>
      <c r="C7243" s="243">
        <v>136.17380894643881</v>
      </c>
    </row>
    <row r="7244" spans="2:3" x14ac:dyDescent="0.45">
      <c r="B7244" s="244">
        <v>7181</v>
      </c>
      <c r="C7244" s="243">
        <v>123.82306309073299</v>
      </c>
    </row>
    <row r="7245" spans="2:3" x14ac:dyDescent="0.45">
      <c r="B7245" s="244">
        <v>7182</v>
      </c>
      <c r="C7245" s="243">
        <v>112.40860425754649</v>
      </c>
    </row>
    <row r="7246" spans="2:3" x14ac:dyDescent="0.45">
      <c r="B7246" s="244">
        <v>7183</v>
      </c>
      <c r="C7246" s="243">
        <v>132.05770076871994</v>
      </c>
    </row>
    <row r="7247" spans="2:3" x14ac:dyDescent="0.45">
      <c r="B7247" s="244">
        <v>7184</v>
      </c>
      <c r="C7247" s="243">
        <v>108.166875655604</v>
      </c>
    </row>
    <row r="7248" spans="2:3" x14ac:dyDescent="0.45">
      <c r="B7248" s="244">
        <v>7185</v>
      </c>
      <c r="C7248" s="243">
        <v>157.90065280816344</v>
      </c>
    </row>
    <row r="7249" spans="2:3" x14ac:dyDescent="0.45">
      <c r="B7249" s="244">
        <v>7186</v>
      </c>
      <c r="C7249" s="243">
        <v>139.62004796446686</v>
      </c>
    </row>
    <row r="7250" spans="2:3" x14ac:dyDescent="0.45">
      <c r="B7250" s="244">
        <v>7187</v>
      </c>
      <c r="C7250" s="243">
        <v>117.77323006973648</v>
      </c>
    </row>
    <row r="7251" spans="2:3" x14ac:dyDescent="0.45">
      <c r="B7251" s="244">
        <v>7188</v>
      </c>
      <c r="C7251" s="243">
        <v>145.2385563158374</v>
      </c>
    </row>
    <row r="7252" spans="2:3" x14ac:dyDescent="0.45">
      <c r="B7252" s="244">
        <v>7189</v>
      </c>
      <c r="C7252" s="243">
        <v>64.455124355108239</v>
      </c>
    </row>
    <row r="7253" spans="2:3" x14ac:dyDescent="0.45">
      <c r="B7253" s="244">
        <v>7190</v>
      </c>
      <c r="C7253" s="243">
        <v>81.987299565288083</v>
      </c>
    </row>
    <row r="7254" spans="2:3" x14ac:dyDescent="0.45">
      <c r="B7254" s="244">
        <v>7191</v>
      </c>
      <c r="C7254" s="243">
        <v>195.91957223411353</v>
      </c>
    </row>
    <row r="7255" spans="2:3" x14ac:dyDescent="0.45">
      <c r="B7255" s="244">
        <v>7192</v>
      </c>
      <c r="C7255" s="243">
        <v>128.93333847531505</v>
      </c>
    </row>
    <row r="7256" spans="2:3" x14ac:dyDescent="0.45">
      <c r="B7256" s="244">
        <v>7193</v>
      </c>
      <c r="C7256" s="243">
        <v>136.75306393747582</v>
      </c>
    </row>
    <row r="7257" spans="2:3" x14ac:dyDescent="0.45">
      <c r="B7257" s="244">
        <v>7194</v>
      </c>
      <c r="C7257" s="243">
        <v>143.98864962767709</v>
      </c>
    </row>
    <row r="7258" spans="2:3" x14ac:dyDescent="0.45">
      <c r="B7258" s="244">
        <v>7195</v>
      </c>
      <c r="C7258" s="243">
        <v>118.463190867329</v>
      </c>
    </row>
    <row r="7259" spans="2:3" x14ac:dyDescent="0.45">
      <c r="B7259" s="244">
        <v>7196</v>
      </c>
      <c r="C7259" s="243">
        <v>123.40384374527177</v>
      </c>
    </row>
    <row r="7260" spans="2:3" x14ac:dyDescent="0.45">
      <c r="B7260" s="244">
        <v>7197</v>
      </c>
      <c r="C7260" s="243">
        <v>121.05178219283444</v>
      </c>
    </row>
    <row r="7261" spans="2:3" x14ac:dyDescent="0.45">
      <c r="B7261" s="244">
        <v>7198</v>
      </c>
      <c r="C7261" s="243">
        <v>91.53931692432387</v>
      </c>
    </row>
    <row r="7262" spans="2:3" x14ac:dyDescent="0.45">
      <c r="B7262" s="244">
        <v>7199</v>
      </c>
      <c r="C7262" s="243">
        <v>141.0126966728364</v>
      </c>
    </row>
    <row r="7263" spans="2:3" x14ac:dyDescent="0.45">
      <c r="B7263" s="244">
        <v>7200</v>
      </c>
      <c r="C7263" s="243">
        <v>105.3926432585254</v>
      </c>
    </row>
    <row r="7264" spans="2:3" x14ac:dyDescent="0.45">
      <c r="B7264" s="244">
        <v>7201</v>
      </c>
      <c r="C7264" s="243">
        <v>86.550435058375029</v>
      </c>
    </row>
    <row r="7265" spans="2:3" x14ac:dyDescent="0.45">
      <c r="B7265" s="244">
        <v>7202</v>
      </c>
      <c r="C7265" s="243">
        <v>142.28009871886141</v>
      </c>
    </row>
    <row r="7266" spans="2:3" x14ac:dyDescent="0.45">
      <c r="B7266" s="244">
        <v>7203</v>
      </c>
      <c r="C7266" s="243">
        <v>109.15071649499768</v>
      </c>
    </row>
    <row r="7267" spans="2:3" x14ac:dyDescent="0.45">
      <c r="B7267" s="244">
        <v>7204</v>
      </c>
      <c r="C7267" s="243">
        <v>94.306379122545948</v>
      </c>
    </row>
    <row r="7268" spans="2:3" x14ac:dyDescent="0.45">
      <c r="B7268" s="244">
        <v>7205</v>
      </c>
      <c r="C7268" s="243">
        <v>81.479334624711782</v>
      </c>
    </row>
    <row r="7269" spans="2:3" x14ac:dyDescent="0.45">
      <c r="B7269" s="244">
        <v>7206</v>
      </c>
      <c r="C7269" s="243">
        <v>140.95494992028145</v>
      </c>
    </row>
    <row r="7270" spans="2:3" x14ac:dyDescent="0.45">
      <c r="B7270" s="244">
        <v>7207</v>
      </c>
      <c r="C7270" s="243">
        <v>96.564879656168316</v>
      </c>
    </row>
    <row r="7271" spans="2:3" x14ac:dyDescent="0.45">
      <c r="B7271" s="244">
        <v>7208</v>
      </c>
      <c r="C7271" s="243">
        <v>145.41033067656861</v>
      </c>
    </row>
    <row r="7272" spans="2:3" x14ac:dyDescent="0.45">
      <c r="B7272" s="244">
        <v>7209</v>
      </c>
      <c r="C7272" s="243">
        <v>144.65243277679153</v>
      </c>
    </row>
    <row r="7273" spans="2:3" x14ac:dyDescent="0.45">
      <c r="B7273" s="244">
        <v>7210</v>
      </c>
      <c r="C7273" s="243">
        <v>129.81413372177261</v>
      </c>
    </row>
    <row r="7274" spans="2:3" x14ac:dyDescent="0.45">
      <c r="B7274" s="244">
        <v>7211</v>
      </c>
      <c r="C7274" s="243">
        <v>129.91820564909699</v>
      </c>
    </row>
    <row r="7275" spans="2:3" x14ac:dyDescent="0.45">
      <c r="B7275" s="244">
        <v>7212</v>
      </c>
      <c r="C7275" s="243">
        <v>162.71559856128124</v>
      </c>
    </row>
    <row r="7276" spans="2:3" x14ac:dyDescent="0.45">
      <c r="B7276" s="244">
        <v>7213</v>
      </c>
      <c r="C7276" s="243">
        <v>82.901138489321696</v>
      </c>
    </row>
    <row r="7277" spans="2:3" x14ac:dyDescent="0.45">
      <c r="B7277" s="244">
        <v>7214</v>
      </c>
      <c r="C7277" s="243">
        <v>85.542950696643572</v>
      </c>
    </row>
    <row r="7278" spans="2:3" x14ac:dyDescent="0.45">
      <c r="B7278" s="244">
        <v>7215</v>
      </c>
      <c r="C7278" s="243">
        <v>105.24670655046633</v>
      </c>
    </row>
    <row r="7279" spans="2:3" x14ac:dyDescent="0.45">
      <c r="B7279" s="244">
        <v>7216</v>
      </c>
      <c r="C7279" s="243">
        <v>122.83086640634623</v>
      </c>
    </row>
    <row r="7280" spans="2:3" x14ac:dyDescent="0.45">
      <c r="B7280" s="244">
        <v>7217</v>
      </c>
      <c r="C7280" s="243">
        <v>134.66281039696929</v>
      </c>
    </row>
    <row r="7281" spans="2:3" x14ac:dyDescent="0.45">
      <c r="B7281" s="244">
        <v>7218</v>
      </c>
      <c r="C7281" s="243">
        <v>118.08111235725225</v>
      </c>
    </row>
    <row r="7282" spans="2:3" x14ac:dyDescent="0.45">
      <c r="B7282" s="244">
        <v>7219</v>
      </c>
      <c r="C7282" s="243">
        <v>134.23649533959662</v>
      </c>
    </row>
    <row r="7283" spans="2:3" x14ac:dyDescent="0.45">
      <c r="B7283" s="244">
        <v>7220</v>
      </c>
      <c r="C7283" s="243">
        <v>115.6819062649887</v>
      </c>
    </row>
    <row r="7284" spans="2:3" x14ac:dyDescent="0.45">
      <c r="B7284" s="244">
        <v>7221</v>
      </c>
      <c r="C7284" s="243">
        <v>148.80189595522614</v>
      </c>
    </row>
    <row r="7285" spans="2:3" x14ac:dyDescent="0.45">
      <c r="B7285" s="244">
        <v>7222</v>
      </c>
      <c r="C7285" s="243">
        <v>86.755973971144556</v>
      </c>
    </row>
    <row r="7286" spans="2:3" x14ac:dyDescent="0.45">
      <c r="B7286" s="244">
        <v>7223</v>
      </c>
      <c r="C7286" s="243">
        <v>111.35614181606385</v>
      </c>
    </row>
    <row r="7287" spans="2:3" x14ac:dyDescent="0.45">
      <c r="B7287" s="244">
        <v>7224</v>
      </c>
      <c r="C7287" s="243">
        <v>107.71032149008175</v>
      </c>
    </row>
    <row r="7288" spans="2:3" x14ac:dyDescent="0.45">
      <c r="B7288" s="244">
        <v>7225</v>
      </c>
      <c r="C7288" s="243">
        <v>133.0916241402366</v>
      </c>
    </row>
    <row r="7289" spans="2:3" x14ac:dyDescent="0.45">
      <c r="B7289" s="244">
        <v>7226</v>
      </c>
      <c r="C7289" s="243">
        <v>154.1110217220504</v>
      </c>
    </row>
    <row r="7290" spans="2:3" x14ac:dyDescent="0.45">
      <c r="B7290" s="244">
        <v>7227</v>
      </c>
      <c r="C7290" s="243">
        <v>108.45093434783321</v>
      </c>
    </row>
    <row r="7291" spans="2:3" x14ac:dyDescent="0.45">
      <c r="B7291" s="244">
        <v>7228</v>
      </c>
      <c r="C7291" s="243">
        <v>152.23731466100361</v>
      </c>
    </row>
    <row r="7292" spans="2:3" x14ac:dyDescent="0.45">
      <c r="B7292" s="244">
        <v>7229</v>
      </c>
      <c r="C7292" s="243">
        <v>140.22801186739594</v>
      </c>
    </row>
    <row r="7293" spans="2:3" x14ac:dyDescent="0.45">
      <c r="B7293" s="244">
        <v>7230</v>
      </c>
      <c r="C7293" s="243">
        <v>98.401540393285202</v>
      </c>
    </row>
    <row r="7294" spans="2:3" x14ac:dyDescent="0.45">
      <c r="B7294" s="244">
        <v>7231</v>
      </c>
      <c r="C7294" s="243">
        <v>137.64000731258264</v>
      </c>
    </row>
    <row r="7295" spans="2:3" x14ac:dyDescent="0.45">
      <c r="B7295" s="244">
        <v>7232</v>
      </c>
      <c r="C7295" s="243">
        <v>136.44400958885345</v>
      </c>
    </row>
    <row r="7296" spans="2:3" x14ac:dyDescent="0.45">
      <c r="B7296" s="244">
        <v>7233</v>
      </c>
      <c r="C7296" s="243">
        <v>143.63267346906844</v>
      </c>
    </row>
    <row r="7297" spans="2:3" x14ac:dyDescent="0.45">
      <c r="B7297" s="244">
        <v>7234</v>
      </c>
      <c r="C7297" s="243">
        <v>115.74610808505449</v>
      </c>
    </row>
    <row r="7298" spans="2:3" x14ac:dyDescent="0.45">
      <c r="B7298" s="244">
        <v>7235</v>
      </c>
      <c r="C7298" s="243">
        <v>131.68230446827786</v>
      </c>
    </row>
    <row r="7299" spans="2:3" x14ac:dyDescent="0.45">
      <c r="B7299" s="244">
        <v>7236</v>
      </c>
      <c r="C7299" s="243">
        <v>154.57899250301034</v>
      </c>
    </row>
    <row r="7300" spans="2:3" x14ac:dyDescent="0.45">
      <c r="B7300" s="244">
        <v>7237</v>
      </c>
      <c r="C7300" s="243">
        <v>122.5880697566456</v>
      </c>
    </row>
    <row r="7301" spans="2:3" x14ac:dyDescent="0.45">
      <c r="B7301" s="244">
        <v>7238</v>
      </c>
      <c r="C7301" s="243">
        <v>142.8220670947031</v>
      </c>
    </row>
    <row r="7302" spans="2:3" x14ac:dyDescent="0.45">
      <c r="B7302" s="244">
        <v>7239</v>
      </c>
      <c r="C7302" s="243">
        <v>110.26791538070191</v>
      </c>
    </row>
    <row r="7303" spans="2:3" x14ac:dyDescent="0.45">
      <c r="B7303" s="244">
        <v>7240</v>
      </c>
      <c r="C7303" s="243">
        <v>106.96527139760839</v>
      </c>
    </row>
    <row r="7304" spans="2:3" x14ac:dyDescent="0.45">
      <c r="B7304" s="244">
        <v>7241</v>
      </c>
      <c r="C7304" s="243">
        <v>181.37571068655103</v>
      </c>
    </row>
    <row r="7305" spans="2:3" x14ac:dyDescent="0.45">
      <c r="B7305" s="244">
        <v>7242</v>
      </c>
      <c r="C7305" s="243">
        <v>123.16339613082881</v>
      </c>
    </row>
    <row r="7306" spans="2:3" x14ac:dyDescent="0.45">
      <c r="B7306" s="244">
        <v>7243</v>
      </c>
      <c r="C7306" s="243">
        <v>159.75309879339508</v>
      </c>
    </row>
    <row r="7307" spans="2:3" x14ac:dyDescent="0.45">
      <c r="B7307" s="244">
        <v>7244</v>
      </c>
      <c r="C7307" s="243">
        <v>130.73221378129102</v>
      </c>
    </row>
    <row r="7308" spans="2:3" x14ac:dyDescent="0.45">
      <c r="B7308" s="244">
        <v>7245</v>
      </c>
      <c r="C7308" s="243">
        <v>94.117987632492728</v>
      </c>
    </row>
    <row r="7309" spans="2:3" x14ac:dyDescent="0.45">
      <c r="B7309" s="244">
        <v>7246</v>
      </c>
      <c r="C7309" s="243">
        <v>98.002137336845308</v>
      </c>
    </row>
    <row r="7310" spans="2:3" x14ac:dyDescent="0.45">
      <c r="B7310" s="244">
        <v>7247</v>
      </c>
      <c r="C7310" s="243">
        <v>91.19352787673968</v>
      </c>
    </row>
    <row r="7311" spans="2:3" x14ac:dyDescent="0.45">
      <c r="B7311" s="244">
        <v>7248</v>
      </c>
      <c r="C7311" s="243">
        <v>139.7249573471525</v>
      </c>
    </row>
    <row r="7312" spans="2:3" x14ac:dyDescent="0.45">
      <c r="B7312" s="244">
        <v>7249</v>
      </c>
      <c r="C7312" s="243">
        <v>149.54788062896543</v>
      </c>
    </row>
    <row r="7313" spans="2:3" x14ac:dyDescent="0.45">
      <c r="B7313" s="244">
        <v>7250</v>
      </c>
      <c r="C7313" s="243">
        <v>112.81592929060707</v>
      </c>
    </row>
    <row r="7314" spans="2:3" x14ac:dyDescent="0.45">
      <c r="B7314" s="244">
        <v>7251</v>
      </c>
      <c r="C7314" s="243">
        <v>154.47333508543667</v>
      </c>
    </row>
    <row r="7315" spans="2:3" x14ac:dyDescent="0.45">
      <c r="B7315" s="244">
        <v>7252</v>
      </c>
      <c r="C7315" s="243">
        <v>140.98047017397468</v>
      </c>
    </row>
    <row r="7316" spans="2:3" x14ac:dyDescent="0.45">
      <c r="B7316" s="244">
        <v>7253</v>
      </c>
      <c r="C7316" s="243">
        <v>127.72716844583977</v>
      </c>
    </row>
    <row r="7317" spans="2:3" x14ac:dyDescent="0.45">
      <c r="B7317" s="244">
        <v>7254</v>
      </c>
      <c r="C7317" s="243">
        <v>148.53545997363304</v>
      </c>
    </row>
    <row r="7318" spans="2:3" x14ac:dyDescent="0.45">
      <c r="B7318" s="244">
        <v>7255</v>
      </c>
      <c r="C7318" s="243">
        <v>153.89059854815997</v>
      </c>
    </row>
    <row r="7319" spans="2:3" x14ac:dyDescent="0.45">
      <c r="B7319" s="244">
        <v>7256</v>
      </c>
      <c r="C7319" s="243">
        <v>127.83783920321196</v>
      </c>
    </row>
    <row r="7320" spans="2:3" x14ac:dyDescent="0.45">
      <c r="B7320" s="244">
        <v>7257</v>
      </c>
      <c r="C7320" s="243">
        <v>79.161263533157367</v>
      </c>
    </row>
    <row r="7321" spans="2:3" x14ac:dyDescent="0.45">
      <c r="B7321" s="244">
        <v>7258</v>
      </c>
      <c r="C7321" s="243">
        <v>117.94155175145023</v>
      </c>
    </row>
    <row r="7322" spans="2:3" x14ac:dyDescent="0.45">
      <c r="B7322" s="244">
        <v>7259</v>
      </c>
      <c r="C7322" s="243">
        <v>150.24350483115319</v>
      </c>
    </row>
    <row r="7323" spans="2:3" x14ac:dyDescent="0.45">
      <c r="B7323" s="244">
        <v>7260</v>
      </c>
      <c r="C7323" s="243">
        <v>125.92883541562949</v>
      </c>
    </row>
    <row r="7324" spans="2:3" x14ac:dyDescent="0.45">
      <c r="B7324" s="244">
        <v>7261</v>
      </c>
      <c r="C7324" s="243">
        <v>141.93969983248553</v>
      </c>
    </row>
    <row r="7325" spans="2:3" x14ac:dyDescent="0.45">
      <c r="B7325" s="244">
        <v>7262</v>
      </c>
      <c r="C7325" s="243">
        <v>108.75495529795957</v>
      </c>
    </row>
    <row r="7326" spans="2:3" x14ac:dyDescent="0.45">
      <c r="B7326" s="244">
        <v>7263</v>
      </c>
      <c r="C7326" s="243">
        <v>164.98207025001452</v>
      </c>
    </row>
    <row r="7327" spans="2:3" x14ac:dyDescent="0.45">
      <c r="B7327" s="244">
        <v>7264</v>
      </c>
      <c r="C7327" s="243">
        <v>140.58519699896388</v>
      </c>
    </row>
    <row r="7328" spans="2:3" x14ac:dyDescent="0.45">
      <c r="B7328" s="244">
        <v>7265</v>
      </c>
      <c r="C7328" s="243">
        <v>114.88831633230195</v>
      </c>
    </row>
    <row r="7329" spans="2:3" x14ac:dyDescent="0.45">
      <c r="B7329" s="244">
        <v>7266</v>
      </c>
      <c r="C7329" s="243">
        <v>141.37043213670481</v>
      </c>
    </row>
    <row r="7330" spans="2:3" x14ac:dyDescent="0.45">
      <c r="B7330" s="244">
        <v>7267</v>
      </c>
      <c r="C7330" s="243">
        <v>118.1621461152409</v>
      </c>
    </row>
    <row r="7331" spans="2:3" x14ac:dyDescent="0.45">
      <c r="B7331" s="244">
        <v>7268</v>
      </c>
      <c r="C7331" s="243">
        <v>81.004230778804839</v>
      </c>
    </row>
    <row r="7332" spans="2:3" x14ac:dyDescent="0.45">
      <c r="B7332" s="244">
        <v>7269</v>
      </c>
      <c r="C7332" s="243">
        <v>124.01569887364712</v>
      </c>
    </row>
    <row r="7333" spans="2:3" x14ac:dyDescent="0.45">
      <c r="B7333" s="244">
        <v>7270</v>
      </c>
      <c r="C7333" s="243">
        <v>94.045932170704219</v>
      </c>
    </row>
    <row r="7334" spans="2:3" x14ac:dyDescent="0.45">
      <c r="B7334" s="244">
        <v>7271</v>
      </c>
      <c r="C7334" s="243">
        <v>83.929603745213228</v>
      </c>
    </row>
    <row r="7335" spans="2:3" x14ac:dyDescent="0.45">
      <c r="B7335" s="244">
        <v>7272</v>
      </c>
      <c r="C7335" s="243">
        <v>144.06915252732509</v>
      </c>
    </row>
    <row r="7336" spans="2:3" x14ac:dyDescent="0.45">
      <c r="B7336" s="244">
        <v>7273</v>
      </c>
      <c r="C7336" s="243">
        <v>126.85823682297509</v>
      </c>
    </row>
    <row r="7337" spans="2:3" x14ac:dyDescent="0.45">
      <c r="B7337" s="244">
        <v>7274</v>
      </c>
      <c r="C7337" s="243">
        <v>147.05327196110969</v>
      </c>
    </row>
    <row r="7338" spans="2:3" x14ac:dyDescent="0.45">
      <c r="B7338" s="244">
        <v>7275</v>
      </c>
      <c r="C7338" s="243">
        <v>91.428672977466704</v>
      </c>
    </row>
    <row r="7339" spans="2:3" x14ac:dyDescent="0.45">
      <c r="B7339" s="244">
        <v>7276</v>
      </c>
      <c r="C7339" s="243">
        <v>100.67664857210845</v>
      </c>
    </row>
    <row r="7340" spans="2:3" x14ac:dyDescent="0.45">
      <c r="B7340" s="244">
        <v>7277</v>
      </c>
      <c r="C7340" s="243">
        <v>151.26884933470984</v>
      </c>
    </row>
    <row r="7341" spans="2:3" x14ac:dyDescent="0.45">
      <c r="B7341" s="244">
        <v>7278</v>
      </c>
      <c r="C7341" s="243">
        <v>137.37372083067027</v>
      </c>
    </row>
    <row r="7342" spans="2:3" x14ac:dyDescent="0.45">
      <c r="B7342" s="244">
        <v>7279</v>
      </c>
      <c r="C7342" s="243">
        <v>203.61875488669472</v>
      </c>
    </row>
    <row r="7343" spans="2:3" x14ac:dyDescent="0.45">
      <c r="B7343" s="244">
        <v>7280</v>
      </c>
      <c r="C7343" s="243">
        <v>100.20306037159752</v>
      </c>
    </row>
    <row r="7344" spans="2:3" x14ac:dyDescent="0.45">
      <c r="B7344" s="244">
        <v>7281</v>
      </c>
      <c r="C7344" s="243">
        <v>110.96908187945843</v>
      </c>
    </row>
    <row r="7345" spans="2:3" x14ac:dyDescent="0.45">
      <c r="B7345" s="244">
        <v>7282</v>
      </c>
      <c r="C7345" s="243">
        <v>165.15215239723835</v>
      </c>
    </row>
    <row r="7346" spans="2:3" x14ac:dyDescent="0.45">
      <c r="B7346" s="244">
        <v>7283</v>
      </c>
      <c r="C7346" s="243">
        <v>129.13460535265185</v>
      </c>
    </row>
    <row r="7347" spans="2:3" x14ac:dyDescent="0.45">
      <c r="B7347" s="244">
        <v>7284</v>
      </c>
      <c r="C7347" s="243">
        <v>115.57423166700222</v>
      </c>
    </row>
    <row r="7348" spans="2:3" x14ac:dyDescent="0.45">
      <c r="B7348" s="244">
        <v>7285</v>
      </c>
      <c r="C7348" s="243">
        <v>133.95140211194547</v>
      </c>
    </row>
    <row r="7349" spans="2:3" x14ac:dyDescent="0.45">
      <c r="B7349" s="244">
        <v>7286</v>
      </c>
      <c r="C7349" s="243">
        <v>136.80606244251732</v>
      </c>
    </row>
    <row r="7350" spans="2:3" x14ac:dyDescent="0.45">
      <c r="B7350" s="244">
        <v>7287</v>
      </c>
      <c r="C7350" s="243">
        <v>88.246970413914894</v>
      </c>
    </row>
    <row r="7351" spans="2:3" x14ac:dyDescent="0.45">
      <c r="B7351" s="244">
        <v>7288</v>
      </c>
      <c r="C7351" s="243">
        <v>128.48600181000376</v>
      </c>
    </row>
    <row r="7352" spans="2:3" x14ac:dyDescent="0.45">
      <c r="B7352" s="244">
        <v>7289</v>
      </c>
      <c r="C7352" s="243">
        <v>107.7670045461781</v>
      </c>
    </row>
    <row r="7353" spans="2:3" x14ac:dyDescent="0.45">
      <c r="B7353" s="244">
        <v>7290</v>
      </c>
      <c r="C7353" s="243">
        <v>140.06620713328505</v>
      </c>
    </row>
    <row r="7354" spans="2:3" x14ac:dyDescent="0.45">
      <c r="B7354" s="244">
        <v>7291</v>
      </c>
      <c r="C7354" s="243">
        <v>153.41033705144361</v>
      </c>
    </row>
    <row r="7355" spans="2:3" x14ac:dyDescent="0.45">
      <c r="B7355" s="244">
        <v>7292</v>
      </c>
      <c r="C7355" s="243">
        <v>83.451410005242096</v>
      </c>
    </row>
    <row r="7356" spans="2:3" x14ac:dyDescent="0.45">
      <c r="B7356" s="244">
        <v>7293</v>
      </c>
      <c r="C7356" s="243">
        <v>124.56745561515515</v>
      </c>
    </row>
    <row r="7357" spans="2:3" x14ac:dyDescent="0.45">
      <c r="B7357" s="244">
        <v>7294</v>
      </c>
      <c r="C7357" s="243">
        <v>65.204164409818802</v>
      </c>
    </row>
    <row r="7358" spans="2:3" x14ac:dyDescent="0.45">
      <c r="B7358" s="244">
        <v>7295</v>
      </c>
      <c r="C7358" s="243">
        <v>116.679698140035</v>
      </c>
    </row>
    <row r="7359" spans="2:3" x14ac:dyDescent="0.45">
      <c r="B7359" s="244">
        <v>7296</v>
      </c>
      <c r="C7359" s="243">
        <v>131.80232696066508</v>
      </c>
    </row>
    <row r="7360" spans="2:3" x14ac:dyDescent="0.45">
      <c r="B7360" s="244">
        <v>7297</v>
      </c>
      <c r="C7360" s="243">
        <v>147.28832855419094</v>
      </c>
    </row>
    <row r="7361" spans="2:3" x14ac:dyDescent="0.45">
      <c r="B7361" s="244">
        <v>7298</v>
      </c>
      <c r="C7361" s="243">
        <v>117.44765051868029</v>
      </c>
    </row>
    <row r="7362" spans="2:3" x14ac:dyDescent="0.45">
      <c r="B7362" s="244">
        <v>7299</v>
      </c>
      <c r="C7362" s="243">
        <v>82.094384038947709</v>
      </c>
    </row>
    <row r="7363" spans="2:3" x14ac:dyDescent="0.45">
      <c r="B7363" s="244">
        <v>7300</v>
      </c>
      <c r="C7363" s="243">
        <v>93.30507180291869</v>
      </c>
    </row>
    <row r="7364" spans="2:3" x14ac:dyDescent="0.45">
      <c r="B7364" s="244">
        <v>7301</v>
      </c>
      <c r="C7364" s="243">
        <v>95.373422280436799</v>
      </c>
    </row>
    <row r="7365" spans="2:3" x14ac:dyDescent="0.45">
      <c r="B7365" s="244">
        <v>7302</v>
      </c>
      <c r="C7365" s="243">
        <v>101.27992159395174</v>
      </c>
    </row>
    <row r="7366" spans="2:3" x14ac:dyDescent="0.45">
      <c r="B7366" s="244">
        <v>7303</v>
      </c>
      <c r="C7366" s="243">
        <v>179.12592421649265</v>
      </c>
    </row>
    <row r="7367" spans="2:3" x14ac:dyDescent="0.45">
      <c r="B7367" s="244">
        <v>7304</v>
      </c>
      <c r="C7367" s="243">
        <v>111.5720559203578</v>
      </c>
    </row>
    <row r="7368" spans="2:3" x14ac:dyDescent="0.45">
      <c r="B7368" s="244">
        <v>7305</v>
      </c>
      <c r="C7368" s="243">
        <v>76.935954224982822</v>
      </c>
    </row>
    <row r="7369" spans="2:3" x14ac:dyDescent="0.45">
      <c r="B7369" s="244">
        <v>7306</v>
      </c>
      <c r="C7369" s="243">
        <v>108.84107359217073</v>
      </c>
    </row>
    <row r="7370" spans="2:3" x14ac:dyDescent="0.45">
      <c r="B7370" s="244">
        <v>7307</v>
      </c>
      <c r="C7370" s="243">
        <v>139.33541704997924</v>
      </c>
    </row>
    <row r="7371" spans="2:3" x14ac:dyDescent="0.45">
      <c r="B7371" s="244">
        <v>7308</v>
      </c>
      <c r="C7371" s="243">
        <v>91.12400751648633</v>
      </c>
    </row>
    <row r="7372" spans="2:3" x14ac:dyDescent="0.45">
      <c r="B7372" s="244">
        <v>7309</v>
      </c>
      <c r="C7372" s="243">
        <v>136.68184900688104</v>
      </c>
    </row>
    <row r="7373" spans="2:3" x14ac:dyDescent="0.45">
      <c r="B7373" s="244">
        <v>7310</v>
      </c>
      <c r="C7373" s="243">
        <v>138.85502499902952</v>
      </c>
    </row>
    <row r="7374" spans="2:3" x14ac:dyDescent="0.45">
      <c r="B7374" s="244">
        <v>7311</v>
      </c>
      <c r="C7374" s="243">
        <v>114.76075181040838</v>
      </c>
    </row>
    <row r="7375" spans="2:3" x14ac:dyDescent="0.45">
      <c r="B7375" s="244">
        <v>7312</v>
      </c>
      <c r="C7375" s="243">
        <v>129.73820649380681</v>
      </c>
    </row>
    <row r="7376" spans="2:3" x14ac:dyDescent="0.45">
      <c r="B7376" s="244">
        <v>7313</v>
      </c>
      <c r="C7376" s="243">
        <v>91.194634337998963</v>
      </c>
    </row>
    <row r="7377" spans="2:3" x14ac:dyDescent="0.45">
      <c r="B7377" s="244">
        <v>7314</v>
      </c>
      <c r="C7377" s="243">
        <v>137.52375306545758</v>
      </c>
    </row>
    <row r="7378" spans="2:3" x14ac:dyDescent="0.45">
      <c r="B7378" s="244">
        <v>7315</v>
      </c>
      <c r="C7378" s="243">
        <v>123.3854586765939</v>
      </c>
    </row>
    <row r="7379" spans="2:3" x14ac:dyDescent="0.45">
      <c r="B7379" s="244">
        <v>7316</v>
      </c>
      <c r="C7379" s="243">
        <v>117.42478723948498</v>
      </c>
    </row>
    <row r="7380" spans="2:3" x14ac:dyDescent="0.45">
      <c r="B7380" s="244">
        <v>7317</v>
      </c>
      <c r="C7380" s="243">
        <v>148.83262019795106</v>
      </c>
    </row>
    <row r="7381" spans="2:3" x14ac:dyDescent="0.45">
      <c r="B7381" s="244">
        <v>7318</v>
      </c>
      <c r="C7381" s="243">
        <v>123.27233319937862</v>
      </c>
    </row>
    <row r="7382" spans="2:3" x14ac:dyDescent="0.45">
      <c r="B7382" s="244">
        <v>7319</v>
      </c>
      <c r="C7382" s="243">
        <v>101.46226239449972</v>
      </c>
    </row>
    <row r="7383" spans="2:3" x14ac:dyDescent="0.45">
      <c r="B7383" s="244">
        <v>7320</v>
      </c>
      <c r="C7383" s="243">
        <v>88.757174964168058</v>
      </c>
    </row>
    <row r="7384" spans="2:3" x14ac:dyDescent="0.45">
      <c r="B7384" s="244">
        <v>7321</v>
      </c>
      <c r="C7384" s="243">
        <v>135.44154390337661</v>
      </c>
    </row>
    <row r="7385" spans="2:3" x14ac:dyDescent="0.45">
      <c r="B7385" s="244">
        <v>7322</v>
      </c>
      <c r="C7385" s="243">
        <v>98.509278345058846</v>
      </c>
    </row>
    <row r="7386" spans="2:3" x14ac:dyDescent="0.45">
      <c r="B7386" s="244">
        <v>7323</v>
      </c>
      <c r="C7386" s="243">
        <v>129.72689953389227</v>
      </c>
    </row>
    <row r="7387" spans="2:3" x14ac:dyDescent="0.45">
      <c r="B7387" s="244">
        <v>7324</v>
      </c>
      <c r="C7387" s="243">
        <v>103.51727176087508</v>
      </c>
    </row>
    <row r="7388" spans="2:3" x14ac:dyDescent="0.45">
      <c r="B7388" s="244">
        <v>7325</v>
      </c>
      <c r="C7388" s="243">
        <v>133.63456816956361</v>
      </c>
    </row>
    <row r="7389" spans="2:3" x14ac:dyDescent="0.45">
      <c r="B7389" s="244">
        <v>7326</v>
      </c>
      <c r="C7389" s="243">
        <v>119.95216980199687</v>
      </c>
    </row>
    <row r="7390" spans="2:3" x14ac:dyDescent="0.45">
      <c r="B7390" s="244">
        <v>7327</v>
      </c>
      <c r="C7390" s="243">
        <v>72.868711983760988</v>
      </c>
    </row>
    <row r="7391" spans="2:3" x14ac:dyDescent="0.45">
      <c r="B7391" s="244">
        <v>7328</v>
      </c>
      <c r="C7391" s="243">
        <v>173.31116291016173</v>
      </c>
    </row>
    <row r="7392" spans="2:3" x14ac:dyDescent="0.45">
      <c r="B7392" s="244">
        <v>7329</v>
      </c>
      <c r="C7392" s="243">
        <v>117.77117466266708</v>
      </c>
    </row>
    <row r="7393" spans="2:3" x14ac:dyDescent="0.45">
      <c r="B7393" s="244">
        <v>7330</v>
      </c>
      <c r="C7393" s="243">
        <v>132.75998252384537</v>
      </c>
    </row>
    <row r="7394" spans="2:3" x14ac:dyDescent="0.45">
      <c r="B7394" s="244">
        <v>7331</v>
      </c>
      <c r="C7394" s="243">
        <v>118.65068798732959</v>
      </c>
    </row>
    <row r="7395" spans="2:3" x14ac:dyDescent="0.45">
      <c r="B7395" s="244">
        <v>7332</v>
      </c>
      <c r="C7395" s="243">
        <v>162.73163180142518</v>
      </c>
    </row>
    <row r="7396" spans="2:3" x14ac:dyDescent="0.45">
      <c r="B7396" s="244">
        <v>7333</v>
      </c>
      <c r="C7396" s="243">
        <v>78.4137245165753</v>
      </c>
    </row>
    <row r="7397" spans="2:3" x14ac:dyDescent="0.45">
      <c r="B7397" s="244">
        <v>7334</v>
      </c>
      <c r="C7397" s="243">
        <v>97.050679870466851</v>
      </c>
    </row>
    <row r="7398" spans="2:3" x14ac:dyDescent="0.45">
      <c r="B7398" s="244">
        <v>7335</v>
      </c>
      <c r="C7398" s="243">
        <v>137.00804746206325</v>
      </c>
    </row>
    <row r="7399" spans="2:3" x14ac:dyDescent="0.45">
      <c r="B7399" s="244">
        <v>7336</v>
      </c>
      <c r="C7399" s="243">
        <v>123.47773930760852</v>
      </c>
    </row>
    <row r="7400" spans="2:3" x14ac:dyDescent="0.45">
      <c r="B7400" s="244">
        <v>7337</v>
      </c>
      <c r="C7400" s="243">
        <v>155.42461356714924</v>
      </c>
    </row>
    <row r="7401" spans="2:3" x14ac:dyDescent="0.45">
      <c r="B7401" s="244">
        <v>7338</v>
      </c>
      <c r="C7401" s="243">
        <v>107.26786965579643</v>
      </c>
    </row>
    <row r="7402" spans="2:3" x14ac:dyDescent="0.45">
      <c r="B7402" s="244">
        <v>7339</v>
      </c>
      <c r="C7402" s="243">
        <v>114.49074221618001</v>
      </c>
    </row>
    <row r="7403" spans="2:3" x14ac:dyDescent="0.45">
      <c r="B7403" s="244">
        <v>7340</v>
      </c>
      <c r="C7403" s="243">
        <v>137.22661271551607</v>
      </c>
    </row>
    <row r="7404" spans="2:3" x14ac:dyDescent="0.45">
      <c r="B7404" s="244">
        <v>7341</v>
      </c>
      <c r="C7404" s="243">
        <v>105.87755905555849</v>
      </c>
    </row>
    <row r="7405" spans="2:3" x14ac:dyDescent="0.45">
      <c r="B7405" s="244">
        <v>7342</v>
      </c>
      <c r="C7405" s="243">
        <v>141.51037111859387</v>
      </c>
    </row>
    <row r="7406" spans="2:3" x14ac:dyDescent="0.45">
      <c r="B7406" s="244">
        <v>7343</v>
      </c>
      <c r="C7406" s="243">
        <v>115.34470291316322</v>
      </c>
    </row>
    <row r="7407" spans="2:3" x14ac:dyDescent="0.45">
      <c r="B7407" s="244">
        <v>7344</v>
      </c>
      <c r="C7407" s="243">
        <v>102.22315338899901</v>
      </c>
    </row>
    <row r="7408" spans="2:3" x14ac:dyDescent="0.45">
      <c r="B7408" s="244">
        <v>7345</v>
      </c>
      <c r="C7408" s="243">
        <v>131.70648452799719</v>
      </c>
    </row>
    <row r="7409" spans="2:3" x14ac:dyDescent="0.45">
      <c r="B7409" s="244">
        <v>7346</v>
      </c>
      <c r="C7409" s="243">
        <v>126.890943715451</v>
      </c>
    </row>
    <row r="7410" spans="2:3" x14ac:dyDescent="0.45">
      <c r="B7410" s="244">
        <v>7347</v>
      </c>
      <c r="C7410" s="243">
        <v>97.732183956100485</v>
      </c>
    </row>
    <row r="7411" spans="2:3" x14ac:dyDescent="0.45">
      <c r="B7411" s="244">
        <v>7348</v>
      </c>
      <c r="C7411" s="243">
        <v>156.1409453223437</v>
      </c>
    </row>
    <row r="7412" spans="2:3" x14ac:dyDescent="0.45">
      <c r="B7412" s="244">
        <v>7349</v>
      </c>
      <c r="C7412" s="243">
        <v>116.45630371293238</v>
      </c>
    </row>
    <row r="7413" spans="2:3" x14ac:dyDescent="0.45">
      <c r="B7413" s="244">
        <v>7350</v>
      </c>
      <c r="C7413" s="243">
        <v>154.44339427497863</v>
      </c>
    </row>
    <row r="7414" spans="2:3" x14ac:dyDescent="0.45">
      <c r="B7414" s="244">
        <v>7351</v>
      </c>
      <c r="C7414" s="243">
        <v>110.03918030966794</v>
      </c>
    </row>
    <row r="7415" spans="2:3" x14ac:dyDescent="0.45">
      <c r="B7415" s="244">
        <v>7352</v>
      </c>
      <c r="C7415" s="243">
        <v>119.80875772450486</v>
      </c>
    </row>
    <row r="7416" spans="2:3" x14ac:dyDescent="0.45">
      <c r="B7416" s="244">
        <v>7353</v>
      </c>
      <c r="C7416" s="243">
        <v>109.7771279093124</v>
      </c>
    </row>
    <row r="7417" spans="2:3" x14ac:dyDescent="0.45">
      <c r="B7417" s="244">
        <v>7354</v>
      </c>
      <c r="C7417" s="243">
        <v>133.51817541060785</v>
      </c>
    </row>
    <row r="7418" spans="2:3" x14ac:dyDescent="0.45">
      <c r="B7418" s="244">
        <v>7355</v>
      </c>
      <c r="C7418" s="243">
        <v>125.95252821734938</v>
      </c>
    </row>
    <row r="7419" spans="2:3" x14ac:dyDescent="0.45">
      <c r="B7419" s="244">
        <v>7356</v>
      </c>
      <c r="C7419" s="243">
        <v>83.086715328233481</v>
      </c>
    </row>
    <row r="7420" spans="2:3" x14ac:dyDescent="0.45">
      <c r="B7420" s="244">
        <v>7357</v>
      </c>
      <c r="C7420" s="243">
        <v>119.62789112525911</v>
      </c>
    </row>
    <row r="7421" spans="2:3" x14ac:dyDescent="0.45">
      <c r="B7421" s="244">
        <v>7358</v>
      </c>
      <c r="C7421" s="243">
        <v>108.85435287387037</v>
      </c>
    </row>
    <row r="7422" spans="2:3" x14ac:dyDescent="0.45">
      <c r="B7422" s="244">
        <v>7359</v>
      </c>
      <c r="C7422" s="243">
        <v>88.592874735336594</v>
      </c>
    </row>
    <row r="7423" spans="2:3" x14ac:dyDescent="0.45">
      <c r="B7423" s="244">
        <v>7360</v>
      </c>
      <c r="C7423" s="243">
        <v>107.49080789877866</v>
      </c>
    </row>
    <row r="7424" spans="2:3" x14ac:dyDescent="0.45">
      <c r="B7424" s="244">
        <v>7361</v>
      </c>
      <c r="C7424" s="243">
        <v>139.64124224653659</v>
      </c>
    </row>
    <row r="7425" spans="2:3" x14ac:dyDescent="0.45">
      <c r="B7425" s="244">
        <v>7362</v>
      </c>
      <c r="C7425" s="243">
        <v>119.43362577791699</v>
      </c>
    </row>
    <row r="7426" spans="2:3" x14ac:dyDescent="0.45">
      <c r="B7426" s="244">
        <v>7363</v>
      </c>
      <c r="C7426" s="243">
        <v>163.59766231224714</v>
      </c>
    </row>
    <row r="7427" spans="2:3" x14ac:dyDescent="0.45">
      <c r="B7427" s="244">
        <v>7364</v>
      </c>
      <c r="C7427" s="243">
        <v>100.59326802942175</v>
      </c>
    </row>
    <row r="7428" spans="2:3" x14ac:dyDescent="0.45">
      <c r="B7428" s="244">
        <v>7365</v>
      </c>
      <c r="C7428" s="243">
        <v>136.9844019721194</v>
      </c>
    </row>
    <row r="7429" spans="2:3" x14ac:dyDescent="0.45">
      <c r="B7429" s="244">
        <v>7366</v>
      </c>
      <c r="C7429" s="243">
        <v>93.455367669308501</v>
      </c>
    </row>
    <row r="7430" spans="2:3" x14ac:dyDescent="0.45">
      <c r="B7430" s="244">
        <v>7367</v>
      </c>
      <c r="C7430" s="243">
        <v>127.93674291753045</v>
      </c>
    </row>
    <row r="7431" spans="2:3" x14ac:dyDescent="0.45">
      <c r="B7431" s="244">
        <v>7368</v>
      </c>
      <c r="C7431" s="243">
        <v>139.63253374546386</v>
      </c>
    </row>
    <row r="7432" spans="2:3" x14ac:dyDescent="0.45">
      <c r="B7432" s="244">
        <v>7369</v>
      </c>
      <c r="C7432" s="243">
        <v>107.56801286290033</v>
      </c>
    </row>
    <row r="7433" spans="2:3" x14ac:dyDescent="0.45">
      <c r="B7433" s="244">
        <v>7370</v>
      </c>
      <c r="C7433" s="243">
        <v>137.09218145124612</v>
      </c>
    </row>
    <row r="7434" spans="2:3" x14ac:dyDescent="0.45">
      <c r="B7434" s="244">
        <v>7371</v>
      </c>
      <c r="C7434" s="243">
        <v>77.009242185269244</v>
      </c>
    </row>
    <row r="7435" spans="2:3" x14ac:dyDescent="0.45">
      <c r="B7435" s="244">
        <v>7372</v>
      </c>
      <c r="C7435" s="243">
        <v>125.51595250210052</v>
      </c>
    </row>
    <row r="7436" spans="2:3" x14ac:dyDescent="0.45">
      <c r="B7436" s="244">
        <v>7373</v>
      </c>
      <c r="C7436" s="243">
        <v>128.34074737008731</v>
      </c>
    </row>
    <row r="7437" spans="2:3" x14ac:dyDescent="0.45">
      <c r="B7437" s="244">
        <v>7374</v>
      </c>
      <c r="C7437" s="243">
        <v>108.01773999334728</v>
      </c>
    </row>
    <row r="7438" spans="2:3" x14ac:dyDescent="0.45">
      <c r="B7438" s="244">
        <v>7375</v>
      </c>
      <c r="C7438" s="243">
        <v>122.61991596342685</v>
      </c>
    </row>
    <row r="7439" spans="2:3" x14ac:dyDescent="0.45">
      <c r="B7439" s="244">
        <v>7376</v>
      </c>
      <c r="C7439" s="243">
        <v>82.615113214465154</v>
      </c>
    </row>
    <row r="7440" spans="2:3" x14ac:dyDescent="0.45">
      <c r="B7440" s="244">
        <v>7377</v>
      </c>
      <c r="C7440" s="243">
        <v>90.682636976981598</v>
      </c>
    </row>
    <row r="7441" spans="2:3" x14ac:dyDescent="0.45">
      <c r="B7441" s="244">
        <v>7378</v>
      </c>
      <c r="C7441" s="243">
        <v>77.442086833068004</v>
      </c>
    </row>
    <row r="7442" spans="2:3" x14ac:dyDescent="0.45">
      <c r="B7442" s="244">
        <v>7379</v>
      </c>
      <c r="C7442" s="243">
        <v>225.51111369087357</v>
      </c>
    </row>
    <row r="7443" spans="2:3" x14ac:dyDescent="0.45">
      <c r="B7443" s="244">
        <v>7380</v>
      </c>
      <c r="C7443" s="243">
        <v>113.62836970283573</v>
      </c>
    </row>
    <row r="7444" spans="2:3" x14ac:dyDescent="0.45">
      <c r="B7444" s="244">
        <v>7381</v>
      </c>
      <c r="C7444" s="243">
        <v>117.20200007131547</v>
      </c>
    </row>
    <row r="7445" spans="2:3" x14ac:dyDescent="0.45">
      <c r="B7445" s="244">
        <v>7382</v>
      </c>
      <c r="C7445" s="243">
        <v>92.870537475638599</v>
      </c>
    </row>
    <row r="7446" spans="2:3" x14ac:dyDescent="0.45">
      <c r="B7446" s="244">
        <v>7383</v>
      </c>
      <c r="C7446" s="243">
        <v>130.7555063460438</v>
      </c>
    </row>
    <row r="7447" spans="2:3" x14ac:dyDescent="0.45">
      <c r="B7447" s="244">
        <v>7384</v>
      </c>
      <c r="C7447" s="243">
        <v>131.08675724128548</v>
      </c>
    </row>
    <row r="7448" spans="2:3" x14ac:dyDescent="0.45">
      <c r="B7448" s="244">
        <v>7385</v>
      </c>
      <c r="C7448" s="243">
        <v>118.00469773369386</v>
      </c>
    </row>
    <row r="7449" spans="2:3" x14ac:dyDescent="0.45">
      <c r="B7449" s="244">
        <v>7386</v>
      </c>
      <c r="C7449" s="243">
        <v>141.59213977289977</v>
      </c>
    </row>
    <row r="7450" spans="2:3" x14ac:dyDescent="0.45">
      <c r="B7450" s="244">
        <v>7387</v>
      </c>
      <c r="C7450" s="243">
        <v>153.16781917662945</v>
      </c>
    </row>
    <row r="7451" spans="2:3" x14ac:dyDescent="0.45">
      <c r="B7451" s="244">
        <v>7388</v>
      </c>
      <c r="C7451" s="243">
        <v>155.81364370400874</v>
      </c>
    </row>
    <row r="7452" spans="2:3" x14ac:dyDescent="0.45">
      <c r="B7452" s="244">
        <v>7389</v>
      </c>
      <c r="C7452" s="243">
        <v>108.01046911746062</v>
      </c>
    </row>
    <row r="7453" spans="2:3" x14ac:dyDescent="0.45">
      <c r="B7453" s="244">
        <v>7390</v>
      </c>
      <c r="C7453" s="243">
        <v>151.9534686870665</v>
      </c>
    </row>
    <row r="7454" spans="2:3" x14ac:dyDescent="0.45">
      <c r="B7454" s="244">
        <v>7391</v>
      </c>
      <c r="C7454" s="243">
        <v>121.39480503471465</v>
      </c>
    </row>
    <row r="7455" spans="2:3" x14ac:dyDescent="0.45">
      <c r="B7455" s="244">
        <v>7392</v>
      </c>
      <c r="C7455" s="243">
        <v>86.251431316445178</v>
      </c>
    </row>
    <row r="7456" spans="2:3" x14ac:dyDescent="0.45">
      <c r="B7456" s="244">
        <v>7393</v>
      </c>
      <c r="C7456" s="243">
        <v>88.937349787535737</v>
      </c>
    </row>
    <row r="7457" spans="2:3" x14ac:dyDescent="0.45">
      <c r="B7457" s="244">
        <v>7394</v>
      </c>
      <c r="C7457" s="243">
        <v>138.59918743315026</v>
      </c>
    </row>
    <row r="7458" spans="2:3" x14ac:dyDescent="0.45">
      <c r="B7458" s="244">
        <v>7395</v>
      </c>
      <c r="C7458" s="243">
        <v>105.5109813712405</v>
      </c>
    </row>
    <row r="7459" spans="2:3" x14ac:dyDescent="0.45">
      <c r="B7459" s="244">
        <v>7396</v>
      </c>
      <c r="C7459" s="243">
        <v>100.01823907692504</v>
      </c>
    </row>
    <row r="7460" spans="2:3" x14ac:dyDescent="0.45">
      <c r="B7460" s="244">
        <v>7397</v>
      </c>
      <c r="C7460" s="243">
        <v>101.65479932043817</v>
      </c>
    </row>
    <row r="7461" spans="2:3" x14ac:dyDescent="0.45">
      <c r="B7461" s="244">
        <v>7398</v>
      </c>
      <c r="C7461" s="243">
        <v>105.28765337298519</v>
      </c>
    </row>
    <row r="7462" spans="2:3" x14ac:dyDescent="0.45">
      <c r="B7462" s="244">
        <v>7399</v>
      </c>
      <c r="C7462" s="243">
        <v>135.58281138181511</v>
      </c>
    </row>
    <row r="7463" spans="2:3" x14ac:dyDescent="0.45">
      <c r="B7463" s="244">
        <v>7400</v>
      </c>
      <c r="C7463" s="243">
        <v>152.6515100421243</v>
      </c>
    </row>
    <row r="7464" spans="2:3" x14ac:dyDescent="0.45">
      <c r="B7464" s="244">
        <v>7401</v>
      </c>
      <c r="C7464" s="243">
        <v>135.43092576740668</v>
      </c>
    </row>
    <row r="7465" spans="2:3" x14ac:dyDescent="0.45">
      <c r="B7465" s="244">
        <v>7402</v>
      </c>
      <c r="C7465" s="243">
        <v>105.35222140397315</v>
      </c>
    </row>
    <row r="7466" spans="2:3" x14ac:dyDescent="0.45">
      <c r="B7466" s="244">
        <v>7403</v>
      </c>
      <c r="C7466" s="243">
        <v>113.06078529246064</v>
      </c>
    </row>
    <row r="7467" spans="2:3" x14ac:dyDescent="0.45">
      <c r="B7467" s="244">
        <v>7404</v>
      </c>
      <c r="C7467" s="243">
        <v>109.82669363232355</v>
      </c>
    </row>
    <row r="7468" spans="2:3" x14ac:dyDescent="0.45">
      <c r="B7468" s="244">
        <v>7405</v>
      </c>
      <c r="C7468" s="243">
        <v>105.165578170541</v>
      </c>
    </row>
    <row r="7469" spans="2:3" x14ac:dyDescent="0.45">
      <c r="B7469" s="244">
        <v>7406</v>
      </c>
      <c r="C7469" s="243">
        <v>150.96601238790083</v>
      </c>
    </row>
    <row r="7470" spans="2:3" x14ac:dyDescent="0.45">
      <c r="B7470" s="244">
        <v>7407</v>
      </c>
      <c r="C7470" s="243">
        <v>117.40206172287965</v>
      </c>
    </row>
    <row r="7471" spans="2:3" x14ac:dyDescent="0.45">
      <c r="B7471" s="244">
        <v>7408</v>
      </c>
      <c r="C7471" s="243">
        <v>109.37595637606007</v>
      </c>
    </row>
    <row r="7472" spans="2:3" x14ac:dyDescent="0.45">
      <c r="B7472" s="244">
        <v>7409</v>
      </c>
      <c r="C7472" s="243">
        <v>137.55477520881016</v>
      </c>
    </row>
    <row r="7473" spans="2:3" x14ac:dyDescent="0.45">
      <c r="B7473" s="244">
        <v>7410</v>
      </c>
      <c r="C7473" s="243">
        <v>82.895678124885265</v>
      </c>
    </row>
    <row r="7474" spans="2:3" x14ac:dyDescent="0.45">
      <c r="B7474" s="244">
        <v>7411</v>
      </c>
      <c r="C7474" s="243">
        <v>129.73603699992304</v>
      </c>
    </row>
    <row r="7475" spans="2:3" x14ac:dyDescent="0.45">
      <c r="B7475" s="244">
        <v>7412</v>
      </c>
      <c r="C7475" s="243">
        <v>102.00368617816997</v>
      </c>
    </row>
    <row r="7476" spans="2:3" x14ac:dyDescent="0.45">
      <c r="B7476" s="244">
        <v>7413</v>
      </c>
      <c r="C7476" s="243">
        <v>105.48343933204178</v>
      </c>
    </row>
    <row r="7477" spans="2:3" x14ac:dyDescent="0.45">
      <c r="B7477" s="244">
        <v>7414</v>
      </c>
      <c r="C7477" s="243">
        <v>156.65973157447146</v>
      </c>
    </row>
    <row r="7478" spans="2:3" x14ac:dyDescent="0.45">
      <c r="B7478" s="244">
        <v>7415</v>
      </c>
      <c r="C7478" s="243">
        <v>100.60367813396587</v>
      </c>
    </row>
    <row r="7479" spans="2:3" x14ac:dyDescent="0.45">
      <c r="B7479" s="244">
        <v>7416</v>
      </c>
      <c r="C7479" s="243">
        <v>79.104676465547954</v>
      </c>
    </row>
    <row r="7480" spans="2:3" x14ac:dyDescent="0.45">
      <c r="B7480" s="244">
        <v>7417</v>
      </c>
      <c r="C7480" s="243">
        <v>123.85194204121073</v>
      </c>
    </row>
    <row r="7481" spans="2:3" x14ac:dyDescent="0.45">
      <c r="B7481" s="244">
        <v>7418</v>
      </c>
      <c r="C7481" s="243">
        <v>92.00856661647326</v>
      </c>
    </row>
    <row r="7482" spans="2:3" x14ac:dyDescent="0.45">
      <c r="B7482" s="244">
        <v>7419</v>
      </c>
      <c r="C7482" s="243">
        <v>109.64581288968928</v>
      </c>
    </row>
    <row r="7483" spans="2:3" x14ac:dyDescent="0.45">
      <c r="B7483" s="244">
        <v>7420</v>
      </c>
      <c r="C7483" s="243">
        <v>133.66772085357604</v>
      </c>
    </row>
    <row r="7484" spans="2:3" x14ac:dyDescent="0.45">
      <c r="B7484" s="244">
        <v>7421</v>
      </c>
      <c r="C7484" s="243">
        <v>117.61484678510138</v>
      </c>
    </row>
    <row r="7485" spans="2:3" x14ac:dyDescent="0.45">
      <c r="B7485" s="244">
        <v>7422</v>
      </c>
      <c r="C7485" s="243">
        <v>120.81795321573908</v>
      </c>
    </row>
    <row r="7486" spans="2:3" x14ac:dyDescent="0.45">
      <c r="B7486" s="244">
        <v>7423</v>
      </c>
      <c r="C7486" s="243">
        <v>89.754854183719758</v>
      </c>
    </row>
    <row r="7487" spans="2:3" x14ac:dyDescent="0.45">
      <c r="B7487" s="244">
        <v>7424</v>
      </c>
      <c r="C7487" s="243">
        <v>111.07979575080809</v>
      </c>
    </row>
    <row r="7488" spans="2:3" x14ac:dyDescent="0.45">
      <c r="B7488" s="244">
        <v>7425</v>
      </c>
      <c r="C7488" s="243">
        <v>126.69277172826148</v>
      </c>
    </row>
    <row r="7489" spans="2:3" x14ac:dyDescent="0.45">
      <c r="B7489" s="244">
        <v>7426</v>
      </c>
      <c r="C7489" s="243">
        <v>141.59330389678541</v>
      </c>
    </row>
    <row r="7490" spans="2:3" x14ac:dyDescent="0.45">
      <c r="B7490" s="244">
        <v>7427</v>
      </c>
      <c r="C7490" s="243">
        <v>179.37667791980235</v>
      </c>
    </row>
    <row r="7491" spans="2:3" x14ac:dyDescent="0.45">
      <c r="B7491" s="244">
        <v>7428</v>
      </c>
      <c r="C7491" s="243">
        <v>188.46977822382811</v>
      </c>
    </row>
    <row r="7492" spans="2:3" x14ac:dyDescent="0.45">
      <c r="B7492" s="244">
        <v>7429</v>
      </c>
      <c r="C7492" s="243">
        <v>157.32002891637092</v>
      </c>
    </row>
    <row r="7493" spans="2:3" x14ac:dyDescent="0.45">
      <c r="B7493" s="244">
        <v>7430</v>
      </c>
      <c r="C7493" s="243">
        <v>120.77775405299637</v>
      </c>
    </row>
    <row r="7494" spans="2:3" x14ac:dyDescent="0.45">
      <c r="B7494" s="244">
        <v>7431</v>
      </c>
      <c r="C7494" s="243">
        <v>98.604220165392647</v>
      </c>
    </row>
    <row r="7495" spans="2:3" x14ac:dyDescent="0.45">
      <c r="B7495" s="244">
        <v>7432</v>
      </c>
      <c r="C7495" s="243">
        <v>116.81663491925745</v>
      </c>
    </row>
    <row r="7496" spans="2:3" x14ac:dyDescent="0.45">
      <c r="B7496" s="244">
        <v>7433</v>
      </c>
      <c r="C7496" s="243">
        <v>107.75480166999309</v>
      </c>
    </row>
    <row r="7497" spans="2:3" x14ac:dyDescent="0.45">
      <c r="B7497" s="244">
        <v>7434</v>
      </c>
      <c r="C7497" s="243">
        <v>81.914483185442819</v>
      </c>
    </row>
    <row r="7498" spans="2:3" x14ac:dyDescent="0.45">
      <c r="B7498" s="244">
        <v>7435</v>
      </c>
      <c r="C7498" s="243">
        <v>122.40770544271733</v>
      </c>
    </row>
    <row r="7499" spans="2:3" x14ac:dyDescent="0.45">
      <c r="B7499" s="244">
        <v>7436</v>
      </c>
      <c r="C7499" s="243">
        <v>123.00153759077477</v>
      </c>
    </row>
    <row r="7500" spans="2:3" x14ac:dyDescent="0.45">
      <c r="B7500" s="244">
        <v>7437</v>
      </c>
      <c r="C7500" s="243">
        <v>156.98413888519207</v>
      </c>
    </row>
    <row r="7501" spans="2:3" x14ac:dyDescent="0.45">
      <c r="B7501" s="244">
        <v>7438</v>
      </c>
      <c r="C7501" s="243">
        <v>113.59791778718238</v>
      </c>
    </row>
    <row r="7502" spans="2:3" x14ac:dyDescent="0.45">
      <c r="B7502" s="244">
        <v>7439</v>
      </c>
      <c r="C7502" s="243">
        <v>115.71268190565277</v>
      </c>
    </row>
    <row r="7503" spans="2:3" x14ac:dyDescent="0.45">
      <c r="B7503" s="244">
        <v>7440</v>
      </c>
      <c r="C7503" s="243">
        <v>142.28584147947339</v>
      </c>
    </row>
    <row r="7504" spans="2:3" x14ac:dyDescent="0.45">
      <c r="B7504" s="244">
        <v>7441</v>
      </c>
      <c r="C7504" s="243">
        <v>124.45423977706676</v>
      </c>
    </row>
    <row r="7505" spans="2:3" x14ac:dyDescent="0.45">
      <c r="B7505" s="244">
        <v>7442</v>
      </c>
      <c r="C7505" s="243">
        <v>150.14828621001823</v>
      </c>
    </row>
    <row r="7506" spans="2:3" x14ac:dyDescent="0.45">
      <c r="B7506" s="244">
        <v>7443</v>
      </c>
      <c r="C7506" s="243">
        <v>91.162746575531969</v>
      </c>
    </row>
    <row r="7507" spans="2:3" x14ac:dyDescent="0.45">
      <c r="B7507" s="244">
        <v>7444</v>
      </c>
      <c r="C7507" s="243">
        <v>102.00874193316878</v>
      </c>
    </row>
    <row r="7508" spans="2:3" x14ac:dyDescent="0.45">
      <c r="B7508" s="244">
        <v>7445</v>
      </c>
      <c r="C7508" s="243">
        <v>68.908586345752923</v>
      </c>
    </row>
    <row r="7509" spans="2:3" x14ac:dyDescent="0.45">
      <c r="B7509" s="244">
        <v>7446</v>
      </c>
      <c r="C7509" s="243">
        <v>106.79949115462931</v>
      </c>
    </row>
    <row r="7510" spans="2:3" x14ac:dyDescent="0.45">
      <c r="B7510" s="244">
        <v>7447</v>
      </c>
      <c r="C7510" s="243">
        <v>127.8409782738606</v>
      </c>
    </row>
    <row r="7511" spans="2:3" x14ac:dyDescent="0.45">
      <c r="B7511" s="244">
        <v>7448</v>
      </c>
      <c r="C7511" s="243">
        <v>147.55745564698722</v>
      </c>
    </row>
    <row r="7512" spans="2:3" x14ac:dyDescent="0.45">
      <c r="B7512" s="244">
        <v>7449</v>
      </c>
      <c r="C7512" s="243">
        <v>127.8021809428142</v>
      </c>
    </row>
    <row r="7513" spans="2:3" x14ac:dyDescent="0.45">
      <c r="B7513" s="244">
        <v>7450</v>
      </c>
      <c r="C7513" s="243">
        <v>82.101872601097398</v>
      </c>
    </row>
    <row r="7514" spans="2:3" x14ac:dyDescent="0.45">
      <c r="B7514" s="244">
        <v>7451</v>
      </c>
      <c r="C7514" s="243">
        <v>150.69596768563213</v>
      </c>
    </row>
    <row r="7515" spans="2:3" x14ac:dyDescent="0.45">
      <c r="B7515" s="244">
        <v>7452</v>
      </c>
      <c r="C7515" s="243">
        <v>92.787184273090418</v>
      </c>
    </row>
    <row r="7516" spans="2:3" x14ac:dyDescent="0.45">
      <c r="B7516" s="244">
        <v>7453</v>
      </c>
      <c r="C7516" s="243">
        <v>93.387574808508305</v>
      </c>
    </row>
    <row r="7517" spans="2:3" x14ac:dyDescent="0.45">
      <c r="B7517" s="244">
        <v>7454</v>
      </c>
      <c r="C7517" s="243">
        <v>106.43287532513446</v>
      </c>
    </row>
    <row r="7518" spans="2:3" x14ac:dyDescent="0.45">
      <c r="B7518" s="244">
        <v>7455</v>
      </c>
      <c r="C7518" s="243">
        <v>86.47135415852344</v>
      </c>
    </row>
    <row r="7519" spans="2:3" x14ac:dyDescent="0.45">
      <c r="B7519" s="244">
        <v>7456</v>
      </c>
      <c r="C7519" s="243">
        <v>107.09245858499801</v>
      </c>
    </row>
    <row r="7520" spans="2:3" x14ac:dyDescent="0.45">
      <c r="B7520" s="244">
        <v>7457</v>
      </c>
      <c r="C7520" s="243">
        <v>133.85244482014468</v>
      </c>
    </row>
    <row r="7521" spans="2:3" x14ac:dyDescent="0.45">
      <c r="B7521" s="244">
        <v>7458</v>
      </c>
      <c r="C7521" s="243">
        <v>116.55356108136853</v>
      </c>
    </row>
    <row r="7522" spans="2:3" x14ac:dyDescent="0.45">
      <c r="B7522" s="244">
        <v>7459</v>
      </c>
      <c r="C7522" s="243">
        <v>114.96344595613012</v>
      </c>
    </row>
    <row r="7523" spans="2:3" x14ac:dyDescent="0.45">
      <c r="B7523" s="244">
        <v>7460</v>
      </c>
      <c r="C7523" s="243">
        <v>59.332458276712174</v>
      </c>
    </row>
    <row r="7524" spans="2:3" x14ac:dyDescent="0.45">
      <c r="B7524" s="244">
        <v>7461</v>
      </c>
      <c r="C7524" s="243">
        <v>118.98339165088645</v>
      </c>
    </row>
    <row r="7525" spans="2:3" x14ac:dyDescent="0.45">
      <c r="B7525" s="244">
        <v>7462</v>
      </c>
      <c r="C7525" s="243">
        <v>135.39000058141039</v>
      </c>
    </row>
    <row r="7526" spans="2:3" x14ac:dyDescent="0.45">
      <c r="B7526" s="244">
        <v>7463</v>
      </c>
      <c r="C7526" s="243">
        <v>116.41775455396147</v>
      </c>
    </row>
    <row r="7527" spans="2:3" x14ac:dyDescent="0.45">
      <c r="B7527" s="244">
        <v>7464</v>
      </c>
      <c r="C7527" s="243">
        <v>146.76986368921061</v>
      </c>
    </row>
    <row r="7528" spans="2:3" x14ac:dyDescent="0.45">
      <c r="B7528" s="244">
        <v>7465</v>
      </c>
      <c r="C7528" s="243">
        <v>90.470778498751855</v>
      </c>
    </row>
    <row r="7529" spans="2:3" x14ac:dyDescent="0.45">
      <c r="B7529" s="244">
        <v>7466</v>
      </c>
      <c r="C7529" s="243">
        <v>113.41948185699803</v>
      </c>
    </row>
    <row r="7530" spans="2:3" x14ac:dyDescent="0.45">
      <c r="B7530" s="244">
        <v>7467</v>
      </c>
      <c r="C7530" s="243">
        <v>148.5318778529047</v>
      </c>
    </row>
    <row r="7531" spans="2:3" x14ac:dyDescent="0.45">
      <c r="B7531" s="244">
        <v>7468</v>
      </c>
      <c r="C7531" s="243">
        <v>127.60341872034115</v>
      </c>
    </row>
    <row r="7532" spans="2:3" x14ac:dyDescent="0.45">
      <c r="B7532" s="244">
        <v>7469</v>
      </c>
      <c r="C7532" s="243">
        <v>142.51733552481562</v>
      </c>
    </row>
    <row r="7533" spans="2:3" x14ac:dyDescent="0.45">
      <c r="B7533" s="244">
        <v>7470</v>
      </c>
      <c r="C7533" s="243">
        <v>126.8674106906914</v>
      </c>
    </row>
    <row r="7534" spans="2:3" x14ac:dyDescent="0.45">
      <c r="B7534" s="244">
        <v>7471</v>
      </c>
      <c r="C7534" s="243">
        <v>125.86909630657065</v>
      </c>
    </row>
    <row r="7535" spans="2:3" x14ac:dyDescent="0.45">
      <c r="B7535" s="244">
        <v>7472</v>
      </c>
      <c r="C7535" s="243">
        <v>174.41958960514336</v>
      </c>
    </row>
    <row r="7536" spans="2:3" x14ac:dyDescent="0.45">
      <c r="B7536" s="244">
        <v>7473</v>
      </c>
      <c r="C7536" s="243">
        <v>138.05484695722478</v>
      </c>
    </row>
    <row r="7537" spans="2:3" x14ac:dyDescent="0.45">
      <c r="B7537" s="244">
        <v>7474</v>
      </c>
      <c r="C7537" s="243">
        <v>118.29957010616602</v>
      </c>
    </row>
    <row r="7538" spans="2:3" x14ac:dyDescent="0.45">
      <c r="B7538" s="244">
        <v>7475</v>
      </c>
      <c r="C7538" s="243">
        <v>125.60469570318229</v>
      </c>
    </row>
    <row r="7539" spans="2:3" x14ac:dyDescent="0.45">
      <c r="B7539" s="244">
        <v>7476</v>
      </c>
      <c r="C7539" s="243">
        <v>125.65382939548593</v>
      </c>
    </row>
    <row r="7540" spans="2:3" x14ac:dyDescent="0.45">
      <c r="B7540" s="244">
        <v>7477</v>
      </c>
      <c r="C7540" s="243">
        <v>122.56479344790922</v>
      </c>
    </row>
    <row r="7541" spans="2:3" x14ac:dyDescent="0.45">
      <c r="B7541" s="244">
        <v>7478</v>
      </c>
      <c r="C7541" s="243">
        <v>177.67898075080495</v>
      </c>
    </row>
    <row r="7542" spans="2:3" x14ac:dyDescent="0.45">
      <c r="B7542" s="244">
        <v>7479</v>
      </c>
      <c r="C7542" s="243">
        <v>95.631802003453174</v>
      </c>
    </row>
    <row r="7543" spans="2:3" x14ac:dyDescent="0.45">
      <c r="B7543" s="244">
        <v>7480</v>
      </c>
      <c r="C7543" s="243">
        <v>87.621885021684903</v>
      </c>
    </row>
    <row r="7544" spans="2:3" x14ac:dyDescent="0.45">
      <c r="B7544" s="244">
        <v>7481</v>
      </c>
      <c r="C7544" s="243">
        <v>159.08981858105565</v>
      </c>
    </row>
    <row r="7545" spans="2:3" x14ac:dyDescent="0.45">
      <c r="B7545" s="244">
        <v>7482</v>
      </c>
      <c r="C7545" s="243">
        <v>73.110943994924952</v>
      </c>
    </row>
    <row r="7546" spans="2:3" x14ac:dyDescent="0.45">
      <c r="B7546" s="244">
        <v>7483</v>
      </c>
      <c r="C7546" s="243">
        <v>136.22966987729822</v>
      </c>
    </row>
    <row r="7547" spans="2:3" x14ac:dyDescent="0.45">
      <c r="B7547" s="244">
        <v>7484</v>
      </c>
      <c r="C7547" s="243">
        <v>156.00163791454986</v>
      </c>
    </row>
    <row r="7548" spans="2:3" x14ac:dyDescent="0.45">
      <c r="B7548" s="244">
        <v>7485</v>
      </c>
      <c r="C7548" s="243">
        <v>143.92871924579708</v>
      </c>
    </row>
    <row r="7549" spans="2:3" x14ac:dyDescent="0.45">
      <c r="B7549" s="244">
        <v>7486</v>
      </c>
      <c r="C7549" s="243">
        <v>103.25385259640585</v>
      </c>
    </row>
    <row r="7550" spans="2:3" x14ac:dyDescent="0.45">
      <c r="B7550" s="244">
        <v>7487</v>
      </c>
      <c r="C7550" s="243">
        <v>83.432777012111416</v>
      </c>
    </row>
    <row r="7551" spans="2:3" x14ac:dyDescent="0.45">
      <c r="B7551" s="244">
        <v>7488</v>
      </c>
      <c r="C7551" s="243">
        <v>95.493371230760232</v>
      </c>
    </row>
    <row r="7552" spans="2:3" x14ac:dyDescent="0.45">
      <c r="B7552" s="244">
        <v>7489</v>
      </c>
      <c r="C7552" s="243">
        <v>119.84592777836176</v>
      </c>
    </row>
    <row r="7553" spans="2:3" x14ac:dyDescent="0.45">
      <c r="B7553" s="244">
        <v>7490</v>
      </c>
      <c r="C7553" s="243">
        <v>124.48306178189735</v>
      </c>
    </row>
    <row r="7554" spans="2:3" x14ac:dyDescent="0.45">
      <c r="B7554" s="244">
        <v>7491</v>
      </c>
      <c r="C7554" s="243">
        <v>147.24008903762748</v>
      </c>
    </row>
    <row r="7555" spans="2:3" x14ac:dyDescent="0.45">
      <c r="B7555" s="244">
        <v>7492</v>
      </c>
      <c r="C7555" s="243">
        <v>127.25176292566576</v>
      </c>
    </row>
    <row r="7556" spans="2:3" x14ac:dyDescent="0.45">
      <c r="B7556" s="244">
        <v>7493</v>
      </c>
      <c r="C7556" s="243">
        <v>172.71508773194122</v>
      </c>
    </row>
    <row r="7557" spans="2:3" x14ac:dyDescent="0.45">
      <c r="B7557" s="244">
        <v>7494</v>
      </c>
      <c r="C7557" s="243">
        <v>103.80833748816504</v>
      </c>
    </row>
    <row r="7558" spans="2:3" x14ac:dyDescent="0.45">
      <c r="B7558" s="244">
        <v>7495</v>
      </c>
      <c r="C7558" s="243">
        <v>148.18846944040305</v>
      </c>
    </row>
    <row r="7559" spans="2:3" x14ac:dyDescent="0.45">
      <c r="B7559" s="244">
        <v>7496</v>
      </c>
      <c r="C7559" s="243">
        <v>110.89883800694027</v>
      </c>
    </row>
    <row r="7560" spans="2:3" x14ac:dyDescent="0.45">
      <c r="B7560" s="244">
        <v>7497</v>
      </c>
      <c r="C7560" s="243">
        <v>107.11473388201344</v>
      </c>
    </row>
    <row r="7561" spans="2:3" x14ac:dyDescent="0.45">
      <c r="B7561" s="244">
        <v>7498</v>
      </c>
      <c r="C7561" s="243">
        <v>114.40624506256579</v>
      </c>
    </row>
    <row r="7562" spans="2:3" x14ac:dyDescent="0.45">
      <c r="B7562" s="244">
        <v>7499</v>
      </c>
      <c r="C7562" s="243">
        <v>161.67528165328756</v>
      </c>
    </row>
    <row r="7563" spans="2:3" x14ac:dyDescent="0.45">
      <c r="B7563" s="244">
        <v>7500</v>
      </c>
      <c r="C7563" s="243">
        <v>143.17898352849645</v>
      </c>
    </row>
    <row r="7564" spans="2:3" x14ac:dyDescent="0.45">
      <c r="B7564" s="244">
        <v>7501</v>
      </c>
      <c r="C7564" s="243">
        <v>108.84280625961507</v>
      </c>
    </row>
    <row r="7565" spans="2:3" x14ac:dyDescent="0.45">
      <c r="B7565" s="244">
        <v>7502</v>
      </c>
      <c r="C7565" s="243">
        <v>131.0489804946026</v>
      </c>
    </row>
    <row r="7566" spans="2:3" x14ac:dyDescent="0.45">
      <c r="B7566" s="244">
        <v>7503</v>
      </c>
      <c r="C7566" s="243">
        <v>82.517966046227201</v>
      </c>
    </row>
    <row r="7567" spans="2:3" x14ac:dyDescent="0.45">
      <c r="B7567" s="244">
        <v>7504</v>
      </c>
      <c r="C7567" s="243">
        <v>118.32317706044245</v>
      </c>
    </row>
    <row r="7568" spans="2:3" x14ac:dyDescent="0.45">
      <c r="B7568" s="244">
        <v>7505</v>
      </c>
      <c r="C7568" s="243">
        <v>97.496345876380133</v>
      </c>
    </row>
    <row r="7569" spans="2:3" x14ac:dyDescent="0.45">
      <c r="B7569" s="244">
        <v>7506</v>
      </c>
      <c r="C7569" s="243">
        <v>136.2315156986318</v>
      </c>
    </row>
    <row r="7570" spans="2:3" x14ac:dyDescent="0.45">
      <c r="B7570" s="244">
        <v>7507</v>
      </c>
      <c r="C7570" s="243">
        <v>139.58551731342359</v>
      </c>
    </row>
    <row r="7571" spans="2:3" x14ac:dyDescent="0.45">
      <c r="B7571" s="244">
        <v>7508</v>
      </c>
      <c r="C7571" s="243">
        <v>119.15550252493185</v>
      </c>
    </row>
    <row r="7572" spans="2:3" x14ac:dyDescent="0.45">
      <c r="B7572" s="244">
        <v>7509</v>
      </c>
      <c r="C7572" s="243">
        <v>139.81437999181122</v>
      </c>
    </row>
    <row r="7573" spans="2:3" x14ac:dyDescent="0.45">
      <c r="B7573" s="244">
        <v>7510</v>
      </c>
      <c r="C7573" s="243">
        <v>91.088346659955576</v>
      </c>
    </row>
    <row r="7574" spans="2:3" x14ac:dyDescent="0.45">
      <c r="B7574" s="244">
        <v>7511</v>
      </c>
      <c r="C7574" s="243">
        <v>143.80893830386213</v>
      </c>
    </row>
    <row r="7575" spans="2:3" x14ac:dyDescent="0.45">
      <c r="B7575" s="244">
        <v>7512</v>
      </c>
      <c r="C7575" s="243">
        <v>144.64135476023188</v>
      </c>
    </row>
    <row r="7576" spans="2:3" x14ac:dyDescent="0.45">
      <c r="B7576" s="244">
        <v>7513</v>
      </c>
      <c r="C7576" s="243">
        <v>78.687792013204245</v>
      </c>
    </row>
    <row r="7577" spans="2:3" x14ac:dyDescent="0.45">
      <c r="B7577" s="244">
        <v>7514</v>
      </c>
      <c r="C7577" s="243">
        <v>134.34144985133051</v>
      </c>
    </row>
    <row r="7578" spans="2:3" x14ac:dyDescent="0.45">
      <c r="B7578" s="244">
        <v>7515</v>
      </c>
      <c r="C7578" s="243">
        <v>114.61250418077361</v>
      </c>
    </row>
    <row r="7579" spans="2:3" x14ac:dyDescent="0.45">
      <c r="B7579" s="244">
        <v>7516</v>
      </c>
      <c r="C7579" s="243">
        <v>89.714278571962296</v>
      </c>
    </row>
    <row r="7580" spans="2:3" x14ac:dyDescent="0.45">
      <c r="B7580" s="244">
        <v>7517</v>
      </c>
      <c r="C7580" s="243">
        <v>161.2312592074735</v>
      </c>
    </row>
    <row r="7581" spans="2:3" x14ac:dyDescent="0.45">
      <c r="B7581" s="244">
        <v>7518</v>
      </c>
      <c r="C7581" s="243">
        <v>151.70001884453211</v>
      </c>
    </row>
    <row r="7582" spans="2:3" x14ac:dyDescent="0.45">
      <c r="B7582" s="244">
        <v>7519</v>
      </c>
      <c r="C7582" s="243">
        <v>121.21484417165156</v>
      </c>
    </row>
    <row r="7583" spans="2:3" x14ac:dyDescent="0.45">
      <c r="B7583" s="244">
        <v>7520</v>
      </c>
      <c r="C7583" s="243">
        <v>133.99446820786596</v>
      </c>
    </row>
    <row r="7584" spans="2:3" x14ac:dyDescent="0.45">
      <c r="B7584" s="244">
        <v>7521</v>
      </c>
      <c r="C7584" s="243">
        <v>118.63982789878516</v>
      </c>
    </row>
    <row r="7585" spans="2:3" x14ac:dyDescent="0.45">
      <c r="B7585" s="244">
        <v>7522</v>
      </c>
      <c r="C7585" s="243">
        <v>113.76324010013566</v>
      </c>
    </row>
    <row r="7586" spans="2:3" x14ac:dyDescent="0.45">
      <c r="B7586" s="244">
        <v>7523</v>
      </c>
      <c r="C7586" s="243">
        <v>127.62118233884166</v>
      </c>
    </row>
    <row r="7587" spans="2:3" x14ac:dyDescent="0.45">
      <c r="B7587" s="244">
        <v>7524</v>
      </c>
      <c r="C7587" s="243">
        <v>158.90740017024063</v>
      </c>
    </row>
    <row r="7588" spans="2:3" x14ac:dyDescent="0.45">
      <c r="B7588" s="244">
        <v>7525</v>
      </c>
      <c r="C7588" s="243">
        <v>91.115247545457152</v>
      </c>
    </row>
    <row r="7589" spans="2:3" x14ac:dyDescent="0.45">
      <c r="B7589" s="244">
        <v>7526</v>
      </c>
      <c r="C7589" s="243">
        <v>96.278219667599558</v>
      </c>
    </row>
    <row r="7590" spans="2:3" x14ac:dyDescent="0.45">
      <c r="B7590" s="244">
        <v>7527</v>
      </c>
      <c r="C7590" s="243">
        <v>167.1703299667615</v>
      </c>
    </row>
    <row r="7591" spans="2:3" x14ac:dyDescent="0.45">
      <c r="B7591" s="244">
        <v>7528</v>
      </c>
      <c r="C7591" s="243">
        <v>117.79636460534873</v>
      </c>
    </row>
    <row r="7592" spans="2:3" x14ac:dyDescent="0.45">
      <c r="B7592" s="244">
        <v>7529</v>
      </c>
      <c r="C7592" s="243">
        <v>112.02051192261807</v>
      </c>
    </row>
    <row r="7593" spans="2:3" x14ac:dyDescent="0.45">
      <c r="B7593" s="244">
        <v>7530</v>
      </c>
      <c r="C7593" s="243">
        <v>88.754709992663038</v>
      </c>
    </row>
    <row r="7594" spans="2:3" x14ac:dyDescent="0.45">
      <c r="B7594" s="244">
        <v>7531</v>
      </c>
      <c r="C7594" s="243">
        <v>154.28209060581517</v>
      </c>
    </row>
    <row r="7595" spans="2:3" x14ac:dyDescent="0.45">
      <c r="B7595" s="244">
        <v>7532</v>
      </c>
      <c r="C7595" s="243">
        <v>98.460356658032296</v>
      </c>
    </row>
    <row r="7596" spans="2:3" x14ac:dyDescent="0.45">
      <c r="B7596" s="244">
        <v>7533</v>
      </c>
      <c r="C7596" s="243">
        <v>116.99985826885852</v>
      </c>
    </row>
    <row r="7597" spans="2:3" x14ac:dyDescent="0.45">
      <c r="B7597" s="244">
        <v>7534</v>
      </c>
      <c r="C7597" s="243">
        <v>120.03742732186036</v>
      </c>
    </row>
    <row r="7598" spans="2:3" x14ac:dyDescent="0.45">
      <c r="B7598" s="244">
        <v>7535</v>
      </c>
      <c r="C7598" s="243">
        <v>121.80290272459095</v>
      </c>
    </row>
    <row r="7599" spans="2:3" x14ac:dyDescent="0.45">
      <c r="B7599" s="244">
        <v>7536</v>
      </c>
      <c r="C7599" s="243">
        <v>124.80170454996119</v>
      </c>
    </row>
    <row r="7600" spans="2:3" x14ac:dyDescent="0.45">
      <c r="B7600" s="244">
        <v>7537</v>
      </c>
      <c r="C7600" s="243">
        <v>179.44766984674993</v>
      </c>
    </row>
    <row r="7601" spans="2:3" x14ac:dyDescent="0.45">
      <c r="B7601" s="244">
        <v>7538</v>
      </c>
      <c r="C7601" s="243">
        <v>122.3396964049215</v>
      </c>
    </row>
    <row r="7602" spans="2:3" x14ac:dyDescent="0.45">
      <c r="B7602" s="244">
        <v>7539</v>
      </c>
      <c r="C7602" s="243">
        <v>111.73968820143459</v>
      </c>
    </row>
    <row r="7603" spans="2:3" x14ac:dyDescent="0.45">
      <c r="B7603" s="244">
        <v>7540</v>
      </c>
      <c r="C7603" s="243">
        <v>131.97610170346593</v>
      </c>
    </row>
    <row r="7604" spans="2:3" x14ac:dyDescent="0.45">
      <c r="B7604" s="244">
        <v>7541</v>
      </c>
      <c r="C7604" s="243">
        <v>125.00713893554183</v>
      </c>
    </row>
    <row r="7605" spans="2:3" x14ac:dyDescent="0.45">
      <c r="B7605" s="244">
        <v>7542</v>
      </c>
      <c r="C7605" s="243">
        <v>63.560362297375399</v>
      </c>
    </row>
    <row r="7606" spans="2:3" x14ac:dyDescent="0.45">
      <c r="B7606" s="244">
        <v>7543</v>
      </c>
      <c r="C7606" s="243">
        <v>179.77102140265521</v>
      </c>
    </row>
    <row r="7607" spans="2:3" x14ac:dyDescent="0.45">
      <c r="B7607" s="244">
        <v>7544</v>
      </c>
      <c r="C7607" s="243">
        <v>122.78135886215001</v>
      </c>
    </row>
    <row r="7608" spans="2:3" x14ac:dyDescent="0.45">
      <c r="B7608" s="244">
        <v>7545</v>
      </c>
      <c r="C7608" s="243">
        <v>101.01339711184005</v>
      </c>
    </row>
    <row r="7609" spans="2:3" x14ac:dyDescent="0.45">
      <c r="B7609" s="244">
        <v>7546</v>
      </c>
      <c r="C7609" s="243">
        <v>76.837514904048192</v>
      </c>
    </row>
    <row r="7610" spans="2:3" x14ac:dyDescent="0.45">
      <c r="B7610" s="244">
        <v>7547</v>
      </c>
      <c r="C7610" s="243">
        <v>115.82507567925894</v>
      </c>
    </row>
    <row r="7611" spans="2:3" x14ac:dyDescent="0.45">
      <c r="B7611" s="244">
        <v>7548</v>
      </c>
      <c r="C7611" s="243">
        <v>142.36729974652036</v>
      </c>
    </row>
    <row r="7612" spans="2:3" x14ac:dyDescent="0.45">
      <c r="B7612" s="244">
        <v>7549</v>
      </c>
      <c r="C7612" s="243">
        <v>136.03878074546739</v>
      </c>
    </row>
    <row r="7613" spans="2:3" x14ac:dyDescent="0.45">
      <c r="B7613" s="244">
        <v>7550</v>
      </c>
      <c r="C7613" s="243">
        <v>124.99884752316078</v>
      </c>
    </row>
    <row r="7614" spans="2:3" x14ac:dyDescent="0.45">
      <c r="B7614" s="244">
        <v>7551</v>
      </c>
      <c r="C7614" s="243">
        <v>110.77943996917658</v>
      </c>
    </row>
    <row r="7615" spans="2:3" x14ac:dyDescent="0.45">
      <c r="B7615" s="244">
        <v>7552</v>
      </c>
      <c r="C7615" s="243">
        <v>120.13177798601185</v>
      </c>
    </row>
    <row r="7616" spans="2:3" x14ac:dyDescent="0.45">
      <c r="B7616" s="244">
        <v>7553</v>
      </c>
      <c r="C7616" s="243">
        <v>158.83014830155992</v>
      </c>
    </row>
    <row r="7617" spans="2:3" x14ac:dyDescent="0.45">
      <c r="B7617" s="244">
        <v>7554</v>
      </c>
      <c r="C7617" s="243">
        <v>81.513518111601172</v>
      </c>
    </row>
    <row r="7618" spans="2:3" x14ac:dyDescent="0.45">
      <c r="B7618" s="244">
        <v>7555</v>
      </c>
      <c r="C7618" s="243">
        <v>144.40091395936739</v>
      </c>
    </row>
    <row r="7619" spans="2:3" x14ac:dyDescent="0.45">
      <c r="B7619" s="244">
        <v>7556</v>
      </c>
      <c r="C7619" s="243">
        <v>134.79054739307642</v>
      </c>
    </row>
    <row r="7620" spans="2:3" x14ac:dyDescent="0.45">
      <c r="B7620" s="244">
        <v>7557</v>
      </c>
      <c r="C7620" s="243">
        <v>166.42215628303953</v>
      </c>
    </row>
    <row r="7621" spans="2:3" x14ac:dyDescent="0.45">
      <c r="B7621" s="244">
        <v>7558</v>
      </c>
      <c r="C7621" s="243">
        <v>121.01077776778658</v>
      </c>
    </row>
    <row r="7622" spans="2:3" x14ac:dyDescent="0.45">
      <c r="B7622" s="244">
        <v>7559</v>
      </c>
      <c r="C7622" s="243">
        <v>157.18211138396407</v>
      </c>
    </row>
    <row r="7623" spans="2:3" x14ac:dyDescent="0.45">
      <c r="B7623" s="244">
        <v>7560</v>
      </c>
      <c r="C7623" s="243">
        <v>150.99296333658413</v>
      </c>
    </row>
    <row r="7624" spans="2:3" x14ac:dyDescent="0.45">
      <c r="B7624" s="244">
        <v>7561</v>
      </c>
      <c r="C7624" s="243">
        <v>103.13380084481085</v>
      </c>
    </row>
    <row r="7625" spans="2:3" x14ac:dyDescent="0.45">
      <c r="B7625" s="244">
        <v>7562</v>
      </c>
      <c r="C7625" s="243">
        <v>125.37724498449853</v>
      </c>
    </row>
    <row r="7626" spans="2:3" x14ac:dyDescent="0.45">
      <c r="B7626" s="244">
        <v>7563</v>
      </c>
      <c r="C7626" s="243">
        <v>165.19699667335988</v>
      </c>
    </row>
    <row r="7627" spans="2:3" x14ac:dyDescent="0.45">
      <c r="B7627" s="244">
        <v>7564</v>
      </c>
      <c r="C7627" s="243">
        <v>86.674950599691499</v>
      </c>
    </row>
    <row r="7628" spans="2:3" x14ac:dyDescent="0.45">
      <c r="B7628" s="244">
        <v>7565</v>
      </c>
      <c r="C7628" s="243">
        <v>106.01197883004751</v>
      </c>
    </row>
    <row r="7629" spans="2:3" x14ac:dyDescent="0.45">
      <c r="B7629" s="244">
        <v>7566</v>
      </c>
      <c r="C7629" s="243">
        <v>105.36373848102554</v>
      </c>
    </row>
    <row r="7630" spans="2:3" x14ac:dyDescent="0.45">
      <c r="B7630" s="244">
        <v>7567</v>
      </c>
      <c r="C7630" s="243">
        <v>69.131874744845632</v>
      </c>
    </row>
    <row r="7631" spans="2:3" x14ac:dyDescent="0.45">
      <c r="B7631" s="244">
        <v>7568</v>
      </c>
      <c r="C7631" s="243">
        <v>136.65602011158285</v>
      </c>
    </row>
    <row r="7632" spans="2:3" x14ac:dyDescent="0.45">
      <c r="B7632" s="244">
        <v>7569</v>
      </c>
      <c r="C7632" s="243">
        <v>96.760119791867851</v>
      </c>
    </row>
    <row r="7633" spans="2:3" x14ac:dyDescent="0.45">
      <c r="B7633" s="244">
        <v>7570</v>
      </c>
      <c r="C7633" s="243">
        <v>73.536634177462091</v>
      </c>
    </row>
    <row r="7634" spans="2:3" x14ac:dyDescent="0.45">
      <c r="B7634" s="244">
        <v>7571</v>
      </c>
      <c r="C7634" s="243">
        <v>145.51180040297422</v>
      </c>
    </row>
    <row r="7635" spans="2:3" x14ac:dyDescent="0.45">
      <c r="B7635" s="244">
        <v>7572</v>
      </c>
      <c r="C7635" s="243">
        <v>98.74506335662636</v>
      </c>
    </row>
    <row r="7636" spans="2:3" x14ac:dyDescent="0.45">
      <c r="B7636" s="244">
        <v>7573</v>
      </c>
      <c r="C7636" s="243">
        <v>113.7594000045587</v>
      </c>
    </row>
    <row r="7637" spans="2:3" x14ac:dyDescent="0.45">
      <c r="B7637" s="244">
        <v>7574</v>
      </c>
      <c r="C7637" s="243">
        <v>145.46261500714471</v>
      </c>
    </row>
    <row r="7638" spans="2:3" x14ac:dyDescent="0.45">
      <c r="B7638" s="244">
        <v>7575</v>
      </c>
      <c r="C7638" s="243">
        <v>114.92650063564717</v>
      </c>
    </row>
    <row r="7639" spans="2:3" x14ac:dyDescent="0.45">
      <c r="B7639" s="244">
        <v>7576</v>
      </c>
      <c r="C7639" s="243">
        <v>119.71535829287299</v>
      </c>
    </row>
    <row r="7640" spans="2:3" x14ac:dyDescent="0.45">
      <c r="B7640" s="244">
        <v>7577</v>
      </c>
      <c r="C7640" s="243">
        <v>102.87358945246129</v>
      </c>
    </row>
    <row r="7641" spans="2:3" x14ac:dyDescent="0.45">
      <c r="B7641" s="244">
        <v>7578</v>
      </c>
      <c r="C7641" s="243">
        <v>104.02752595060761</v>
      </c>
    </row>
    <row r="7642" spans="2:3" x14ac:dyDescent="0.45">
      <c r="B7642" s="244">
        <v>7579</v>
      </c>
      <c r="C7642" s="243">
        <v>141.67133404576884</v>
      </c>
    </row>
    <row r="7643" spans="2:3" x14ac:dyDescent="0.45">
      <c r="B7643" s="244">
        <v>7580</v>
      </c>
      <c r="C7643" s="243">
        <v>85.569844174309054</v>
      </c>
    </row>
    <row r="7644" spans="2:3" x14ac:dyDescent="0.45">
      <c r="B7644" s="244">
        <v>7581</v>
      </c>
      <c r="C7644" s="243">
        <v>93.979316317737243</v>
      </c>
    </row>
    <row r="7645" spans="2:3" x14ac:dyDescent="0.45">
      <c r="B7645" s="244">
        <v>7582</v>
      </c>
      <c r="C7645" s="243">
        <v>116.65687652961492</v>
      </c>
    </row>
    <row r="7646" spans="2:3" x14ac:dyDescent="0.45">
      <c r="B7646" s="244">
        <v>7583</v>
      </c>
      <c r="C7646" s="243">
        <v>125.37069895695198</v>
      </c>
    </row>
    <row r="7647" spans="2:3" x14ac:dyDescent="0.45">
      <c r="B7647" s="244">
        <v>7584</v>
      </c>
      <c r="C7647" s="243">
        <v>70.971043394654487</v>
      </c>
    </row>
    <row r="7648" spans="2:3" x14ac:dyDescent="0.45">
      <c r="B7648" s="244">
        <v>7585</v>
      </c>
      <c r="C7648" s="243">
        <v>118.28186301525729</v>
      </c>
    </row>
    <row r="7649" spans="2:3" x14ac:dyDescent="0.45">
      <c r="B7649" s="244">
        <v>7586</v>
      </c>
      <c r="C7649" s="243">
        <v>114.29345528841159</v>
      </c>
    </row>
    <row r="7650" spans="2:3" x14ac:dyDescent="0.45">
      <c r="B7650" s="244">
        <v>7587</v>
      </c>
      <c r="C7650" s="243">
        <v>132.30800511044509</v>
      </c>
    </row>
    <row r="7651" spans="2:3" x14ac:dyDescent="0.45">
      <c r="B7651" s="244">
        <v>7588</v>
      </c>
      <c r="C7651" s="243">
        <v>159.62640854334964</v>
      </c>
    </row>
    <row r="7652" spans="2:3" x14ac:dyDescent="0.45">
      <c r="B7652" s="244">
        <v>7589</v>
      </c>
      <c r="C7652" s="243">
        <v>85.677972783709066</v>
      </c>
    </row>
    <row r="7653" spans="2:3" x14ac:dyDescent="0.45">
      <c r="B7653" s="244">
        <v>7590</v>
      </c>
      <c r="C7653" s="243">
        <v>102.46006786357259</v>
      </c>
    </row>
    <row r="7654" spans="2:3" x14ac:dyDescent="0.45">
      <c r="B7654" s="244">
        <v>7591</v>
      </c>
      <c r="C7654" s="243">
        <v>93.886502806318504</v>
      </c>
    </row>
    <row r="7655" spans="2:3" x14ac:dyDescent="0.45">
      <c r="B7655" s="244">
        <v>7592</v>
      </c>
      <c r="C7655" s="243">
        <v>92.323519242328587</v>
      </c>
    </row>
    <row r="7656" spans="2:3" x14ac:dyDescent="0.45">
      <c r="B7656" s="244">
        <v>7593</v>
      </c>
      <c r="C7656" s="243">
        <v>116.75079059092215</v>
      </c>
    </row>
    <row r="7657" spans="2:3" x14ac:dyDescent="0.45">
      <c r="B7657" s="244">
        <v>7594</v>
      </c>
      <c r="C7657" s="243">
        <v>172.04600415726935</v>
      </c>
    </row>
    <row r="7658" spans="2:3" x14ac:dyDescent="0.45">
      <c r="B7658" s="244">
        <v>7595</v>
      </c>
      <c r="C7658" s="243">
        <v>106.65688267546294</v>
      </c>
    </row>
    <row r="7659" spans="2:3" x14ac:dyDescent="0.45">
      <c r="B7659" s="244">
        <v>7596</v>
      </c>
      <c r="C7659" s="243">
        <v>129.74121036484976</v>
      </c>
    </row>
    <row r="7660" spans="2:3" x14ac:dyDescent="0.45">
      <c r="B7660" s="244">
        <v>7597</v>
      </c>
      <c r="C7660" s="243">
        <v>138.96510833107942</v>
      </c>
    </row>
    <row r="7661" spans="2:3" x14ac:dyDescent="0.45">
      <c r="B7661" s="244">
        <v>7598</v>
      </c>
      <c r="C7661" s="243">
        <v>124.91373839061447</v>
      </c>
    </row>
    <row r="7662" spans="2:3" x14ac:dyDescent="0.45">
      <c r="B7662" s="244">
        <v>7599</v>
      </c>
      <c r="C7662" s="243">
        <v>112.63409303891081</v>
      </c>
    </row>
    <row r="7663" spans="2:3" x14ac:dyDescent="0.45">
      <c r="B7663" s="244">
        <v>7600</v>
      </c>
      <c r="C7663" s="243">
        <v>137.49946361575999</v>
      </c>
    </row>
    <row r="7664" spans="2:3" x14ac:dyDescent="0.45">
      <c r="B7664" s="244">
        <v>7601</v>
      </c>
      <c r="C7664" s="243">
        <v>110.64084387950847</v>
      </c>
    </row>
    <row r="7665" spans="2:3" x14ac:dyDescent="0.45">
      <c r="B7665" s="244">
        <v>7602</v>
      </c>
      <c r="C7665" s="243">
        <v>128.60865442501685</v>
      </c>
    </row>
    <row r="7666" spans="2:3" x14ac:dyDescent="0.45">
      <c r="B7666" s="244">
        <v>7603</v>
      </c>
      <c r="C7666" s="243">
        <v>160.61906836422153</v>
      </c>
    </row>
    <row r="7667" spans="2:3" x14ac:dyDescent="0.45">
      <c r="B7667" s="244">
        <v>7604</v>
      </c>
      <c r="C7667" s="243">
        <v>121.45731607808234</v>
      </c>
    </row>
    <row r="7668" spans="2:3" x14ac:dyDescent="0.45">
      <c r="B7668" s="244">
        <v>7605</v>
      </c>
      <c r="C7668" s="243">
        <v>113.41335643486002</v>
      </c>
    </row>
    <row r="7669" spans="2:3" x14ac:dyDescent="0.45">
      <c r="B7669" s="244">
        <v>7606</v>
      </c>
      <c r="C7669" s="243">
        <v>97.828226294786418</v>
      </c>
    </row>
    <row r="7670" spans="2:3" x14ac:dyDescent="0.45">
      <c r="B7670" s="244">
        <v>7607</v>
      </c>
      <c r="C7670" s="243">
        <v>112.7337145510873</v>
      </c>
    </row>
    <row r="7671" spans="2:3" x14ac:dyDescent="0.45">
      <c r="B7671" s="244">
        <v>7608</v>
      </c>
      <c r="C7671" s="243">
        <v>109.32442085145036</v>
      </c>
    </row>
    <row r="7672" spans="2:3" x14ac:dyDescent="0.45">
      <c r="B7672" s="244">
        <v>7609</v>
      </c>
      <c r="C7672" s="243">
        <v>150.02588842979793</v>
      </c>
    </row>
    <row r="7673" spans="2:3" x14ac:dyDescent="0.45">
      <c r="B7673" s="244">
        <v>7610</v>
      </c>
      <c r="C7673" s="243">
        <v>101.48932310974925</v>
      </c>
    </row>
    <row r="7674" spans="2:3" x14ac:dyDescent="0.45">
      <c r="B7674" s="244">
        <v>7611</v>
      </c>
      <c r="C7674" s="243">
        <v>112.45361362360634</v>
      </c>
    </row>
    <row r="7675" spans="2:3" x14ac:dyDescent="0.45">
      <c r="B7675" s="244">
        <v>7612</v>
      </c>
      <c r="C7675" s="243">
        <v>113.54641508772799</v>
      </c>
    </row>
    <row r="7676" spans="2:3" x14ac:dyDescent="0.45">
      <c r="B7676" s="244">
        <v>7613</v>
      </c>
      <c r="C7676" s="243">
        <v>134.25505082139239</v>
      </c>
    </row>
    <row r="7677" spans="2:3" x14ac:dyDescent="0.45">
      <c r="B7677" s="244">
        <v>7614</v>
      </c>
      <c r="C7677" s="243">
        <v>162.13711146196567</v>
      </c>
    </row>
    <row r="7678" spans="2:3" x14ac:dyDescent="0.45">
      <c r="B7678" s="244">
        <v>7615</v>
      </c>
      <c r="C7678" s="243">
        <v>108.9337841952447</v>
      </c>
    </row>
    <row r="7679" spans="2:3" x14ac:dyDescent="0.45">
      <c r="B7679" s="244">
        <v>7616</v>
      </c>
      <c r="C7679" s="243">
        <v>122.43194331202812</v>
      </c>
    </row>
    <row r="7680" spans="2:3" x14ac:dyDescent="0.45">
      <c r="B7680" s="244">
        <v>7617</v>
      </c>
      <c r="C7680" s="243">
        <v>146.3359148619854</v>
      </c>
    </row>
    <row r="7681" spans="2:3" x14ac:dyDescent="0.45">
      <c r="B7681" s="244">
        <v>7618</v>
      </c>
      <c r="C7681" s="243">
        <v>101.81136671473247</v>
      </c>
    </row>
    <row r="7682" spans="2:3" x14ac:dyDescent="0.45">
      <c r="B7682" s="244">
        <v>7619</v>
      </c>
      <c r="C7682" s="243">
        <v>101.38841300973037</v>
      </c>
    </row>
    <row r="7683" spans="2:3" x14ac:dyDescent="0.45">
      <c r="B7683" s="244">
        <v>7620</v>
      </c>
      <c r="C7683" s="243">
        <v>163.27920330022584</v>
      </c>
    </row>
    <row r="7684" spans="2:3" x14ac:dyDescent="0.45">
      <c r="B7684" s="244">
        <v>7621</v>
      </c>
      <c r="C7684" s="243">
        <v>131.83372518890536</v>
      </c>
    </row>
    <row r="7685" spans="2:3" x14ac:dyDescent="0.45">
      <c r="B7685" s="244">
        <v>7622</v>
      </c>
      <c r="C7685" s="243">
        <v>138.4492716948173</v>
      </c>
    </row>
    <row r="7686" spans="2:3" x14ac:dyDescent="0.45">
      <c r="B7686" s="244">
        <v>7623</v>
      </c>
      <c r="C7686" s="243">
        <v>95.732878439126168</v>
      </c>
    </row>
    <row r="7687" spans="2:3" x14ac:dyDescent="0.45">
      <c r="B7687" s="244">
        <v>7624</v>
      </c>
      <c r="C7687" s="243">
        <v>125.48782888693937</v>
      </c>
    </row>
    <row r="7688" spans="2:3" x14ac:dyDescent="0.45">
      <c r="B7688" s="244">
        <v>7625</v>
      </c>
      <c r="C7688" s="243">
        <v>143.25321387269034</v>
      </c>
    </row>
    <row r="7689" spans="2:3" x14ac:dyDescent="0.45">
      <c r="B7689" s="244">
        <v>7626</v>
      </c>
      <c r="C7689" s="243">
        <v>95.855871451147692</v>
      </c>
    </row>
    <row r="7690" spans="2:3" x14ac:dyDescent="0.45">
      <c r="B7690" s="244">
        <v>7627</v>
      </c>
      <c r="C7690" s="243">
        <v>134.0481733620172</v>
      </c>
    </row>
    <row r="7691" spans="2:3" x14ac:dyDescent="0.45">
      <c r="B7691" s="244">
        <v>7628</v>
      </c>
      <c r="C7691" s="243">
        <v>108.76453270491199</v>
      </c>
    </row>
    <row r="7692" spans="2:3" x14ac:dyDescent="0.45">
      <c r="B7692" s="244">
        <v>7629</v>
      </c>
      <c r="C7692" s="243">
        <v>109.41541274256173</v>
      </c>
    </row>
    <row r="7693" spans="2:3" x14ac:dyDescent="0.45">
      <c r="B7693" s="244">
        <v>7630</v>
      </c>
      <c r="C7693" s="243">
        <v>149.4392717489458</v>
      </c>
    </row>
    <row r="7694" spans="2:3" x14ac:dyDescent="0.45">
      <c r="B7694" s="244">
        <v>7631</v>
      </c>
      <c r="C7694" s="243">
        <v>116.2783059049616</v>
      </c>
    </row>
    <row r="7695" spans="2:3" x14ac:dyDescent="0.45">
      <c r="B7695" s="244">
        <v>7632</v>
      </c>
      <c r="C7695" s="243">
        <v>145.94598479010943</v>
      </c>
    </row>
    <row r="7696" spans="2:3" x14ac:dyDescent="0.45">
      <c r="B7696" s="244">
        <v>7633</v>
      </c>
      <c r="C7696" s="243">
        <v>126.0577428858073</v>
      </c>
    </row>
    <row r="7697" spans="2:3" x14ac:dyDescent="0.45">
      <c r="B7697" s="244">
        <v>7634</v>
      </c>
      <c r="C7697" s="243">
        <v>138.00191180560023</v>
      </c>
    </row>
    <row r="7698" spans="2:3" x14ac:dyDescent="0.45">
      <c r="B7698" s="244">
        <v>7635</v>
      </c>
      <c r="C7698" s="243">
        <v>131.91847781957665</v>
      </c>
    </row>
    <row r="7699" spans="2:3" x14ac:dyDescent="0.45">
      <c r="B7699" s="244">
        <v>7636</v>
      </c>
      <c r="C7699" s="243">
        <v>90.444343672884031</v>
      </c>
    </row>
    <row r="7700" spans="2:3" x14ac:dyDescent="0.45">
      <c r="B7700" s="244">
        <v>7637</v>
      </c>
      <c r="C7700" s="243">
        <v>131.55550941072437</v>
      </c>
    </row>
    <row r="7701" spans="2:3" x14ac:dyDescent="0.45">
      <c r="B7701" s="244">
        <v>7638</v>
      </c>
      <c r="C7701" s="243">
        <v>115.4181463380957</v>
      </c>
    </row>
    <row r="7702" spans="2:3" x14ac:dyDescent="0.45">
      <c r="B7702" s="244">
        <v>7639</v>
      </c>
      <c r="C7702" s="243">
        <v>133.14587083906005</v>
      </c>
    </row>
    <row r="7703" spans="2:3" x14ac:dyDescent="0.45">
      <c r="B7703" s="244">
        <v>7640</v>
      </c>
      <c r="C7703" s="243">
        <v>91.573363137491469</v>
      </c>
    </row>
    <row r="7704" spans="2:3" x14ac:dyDescent="0.45">
      <c r="B7704" s="244">
        <v>7641</v>
      </c>
      <c r="C7704" s="243">
        <v>134.17849589342546</v>
      </c>
    </row>
    <row r="7705" spans="2:3" x14ac:dyDescent="0.45">
      <c r="B7705" s="244">
        <v>7642</v>
      </c>
      <c r="C7705" s="243">
        <v>116.93995371305147</v>
      </c>
    </row>
    <row r="7706" spans="2:3" x14ac:dyDescent="0.45">
      <c r="B7706" s="244">
        <v>7643</v>
      </c>
      <c r="C7706" s="243">
        <v>124.59200726862227</v>
      </c>
    </row>
    <row r="7707" spans="2:3" x14ac:dyDescent="0.45">
      <c r="B7707" s="244">
        <v>7644</v>
      </c>
      <c r="C7707" s="243">
        <v>75.623218710470439</v>
      </c>
    </row>
    <row r="7708" spans="2:3" x14ac:dyDescent="0.45">
      <c r="B7708" s="244">
        <v>7645</v>
      </c>
      <c r="C7708" s="243">
        <v>88.619721178685225</v>
      </c>
    </row>
    <row r="7709" spans="2:3" x14ac:dyDescent="0.45">
      <c r="B7709" s="244">
        <v>7646</v>
      </c>
      <c r="C7709" s="243">
        <v>113.16503151581121</v>
      </c>
    </row>
    <row r="7710" spans="2:3" x14ac:dyDescent="0.45">
      <c r="B7710" s="244">
        <v>7647</v>
      </c>
      <c r="C7710" s="243">
        <v>83.254105379872669</v>
      </c>
    </row>
    <row r="7711" spans="2:3" x14ac:dyDescent="0.45">
      <c r="B7711" s="244">
        <v>7648</v>
      </c>
      <c r="C7711" s="243">
        <v>106.41207041299806</v>
      </c>
    </row>
    <row r="7712" spans="2:3" x14ac:dyDescent="0.45">
      <c r="B7712" s="244">
        <v>7649</v>
      </c>
      <c r="C7712" s="243">
        <v>109.20768907317242</v>
      </c>
    </row>
    <row r="7713" spans="2:3" x14ac:dyDescent="0.45">
      <c r="B7713" s="244">
        <v>7650</v>
      </c>
      <c r="C7713" s="243">
        <v>113.08126085388122</v>
      </c>
    </row>
    <row r="7714" spans="2:3" x14ac:dyDescent="0.45">
      <c r="B7714" s="244">
        <v>7651</v>
      </c>
      <c r="C7714" s="243">
        <v>121.70989033838126</v>
      </c>
    </row>
    <row r="7715" spans="2:3" x14ac:dyDescent="0.45">
      <c r="B7715" s="244">
        <v>7652</v>
      </c>
      <c r="C7715" s="243">
        <v>126.86088229870641</v>
      </c>
    </row>
    <row r="7716" spans="2:3" x14ac:dyDescent="0.45">
      <c r="B7716" s="244">
        <v>7653</v>
      </c>
      <c r="C7716" s="243">
        <v>135.23387170462851</v>
      </c>
    </row>
    <row r="7717" spans="2:3" x14ac:dyDescent="0.45">
      <c r="B7717" s="244">
        <v>7654</v>
      </c>
      <c r="C7717" s="243">
        <v>114.81064946114654</v>
      </c>
    </row>
    <row r="7718" spans="2:3" x14ac:dyDescent="0.45">
      <c r="B7718" s="244">
        <v>7655</v>
      </c>
      <c r="C7718" s="243">
        <v>83.321151136800154</v>
      </c>
    </row>
    <row r="7719" spans="2:3" x14ac:dyDescent="0.45">
      <c r="B7719" s="244">
        <v>7656</v>
      </c>
      <c r="C7719" s="243">
        <v>133.7817105999903</v>
      </c>
    </row>
    <row r="7720" spans="2:3" x14ac:dyDescent="0.45">
      <c r="B7720" s="244">
        <v>7657</v>
      </c>
      <c r="C7720" s="243">
        <v>96.715394503192641</v>
      </c>
    </row>
    <row r="7721" spans="2:3" x14ac:dyDescent="0.45">
      <c r="B7721" s="244">
        <v>7658</v>
      </c>
      <c r="C7721" s="243">
        <v>106.32328934454752</v>
      </c>
    </row>
    <row r="7722" spans="2:3" x14ac:dyDescent="0.45">
      <c r="B7722" s="244">
        <v>7659</v>
      </c>
      <c r="C7722" s="243">
        <v>88.998733585749434</v>
      </c>
    </row>
    <row r="7723" spans="2:3" x14ac:dyDescent="0.45">
      <c r="B7723" s="244">
        <v>7660</v>
      </c>
      <c r="C7723" s="243">
        <v>80.721527072997702</v>
      </c>
    </row>
    <row r="7724" spans="2:3" x14ac:dyDescent="0.45">
      <c r="B7724" s="244">
        <v>7661</v>
      </c>
      <c r="C7724" s="243">
        <v>90.239895825242982</v>
      </c>
    </row>
    <row r="7725" spans="2:3" x14ac:dyDescent="0.45">
      <c r="B7725" s="244">
        <v>7662</v>
      </c>
      <c r="C7725" s="243">
        <v>115.54119869735936</v>
      </c>
    </row>
    <row r="7726" spans="2:3" x14ac:dyDescent="0.45">
      <c r="B7726" s="244">
        <v>7663</v>
      </c>
      <c r="C7726" s="243">
        <v>124.06435380403799</v>
      </c>
    </row>
    <row r="7727" spans="2:3" x14ac:dyDescent="0.45">
      <c r="B7727" s="244">
        <v>7664</v>
      </c>
      <c r="C7727" s="243">
        <v>145.84193786795237</v>
      </c>
    </row>
    <row r="7728" spans="2:3" x14ac:dyDescent="0.45">
      <c r="B7728" s="244">
        <v>7665</v>
      </c>
      <c r="C7728" s="243">
        <v>142.03626172742688</v>
      </c>
    </row>
    <row r="7729" spans="2:3" x14ac:dyDescent="0.45">
      <c r="B7729" s="244">
        <v>7666</v>
      </c>
      <c r="C7729" s="243">
        <v>102.25600276041682</v>
      </c>
    </row>
    <row r="7730" spans="2:3" x14ac:dyDescent="0.45">
      <c r="B7730" s="244">
        <v>7667</v>
      </c>
      <c r="C7730" s="243">
        <v>101.49342218701454</v>
      </c>
    </row>
    <row r="7731" spans="2:3" x14ac:dyDescent="0.45">
      <c r="B7731" s="244">
        <v>7668</v>
      </c>
      <c r="C7731" s="243">
        <v>110.20499236650616</v>
      </c>
    </row>
    <row r="7732" spans="2:3" x14ac:dyDescent="0.45">
      <c r="B7732" s="244">
        <v>7669</v>
      </c>
      <c r="C7732" s="243">
        <v>137.91422436858971</v>
      </c>
    </row>
    <row r="7733" spans="2:3" x14ac:dyDescent="0.45">
      <c r="B7733" s="244">
        <v>7670</v>
      </c>
      <c r="C7733" s="243">
        <v>105.81973989807608</v>
      </c>
    </row>
    <row r="7734" spans="2:3" x14ac:dyDescent="0.45">
      <c r="B7734" s="244">
        <v>7671</v>
      </c>
      <c r="C7734" s="243">
        <v>146.66215577622947</v>
      </c>
    </row>
    <row r="7735" spans="2:3" x14ac:dyDescent="0.45">
      <c r="B7735" s="244">
        <v>7672</v>
      </c>
      <c r="C7735" s="243">
        <v>134.00417708147143</v>
      </c>
    </row>
    <row r="7736" spans="2:3" x14ac:dyDescent="0.45">
      <c r="B7736" s="244">
        <v>7673</v>
      </c>
      <c r="C7736" s="243">
        <v>114.53263445675748</v>
      </c>
    </row>
    <row r="7737" spans="2:3" x14ac:dyDescent="0.45">
      <c r="B7737" s="244">
        <v>7674</v>
      </c>
      <c r="C7737" s="243">
        <v>82.976437108462989</v>
      </c>
    </row>
    <row r="7738" spans="2:3" x14ac:dyDescent="0.45">
      <c r="B7738" s="244">
        <v>7675</v>
      </c>
      <c r="C7738" s="243">
        <v>94.412548528455233</v>
      </c>
    </row>
    <row r="7739" spans="2:3" x14ac:dyDescent="0.45">
      <c r="B7739" s="244">
        <v>7676</v>
      </c>
      <c r="C7739" s="243">
        <v>116.3138969903554</v>
      </c>
    </row>
    <row r="7740" spans="2:3" x14ac:dyDescent="0.45">
      <c r="B7740" s="244">
        <v>7677</v>
      </c>
      <c r="C7740" s="243">
        <v>136.4979225494555</v>
      </c>
    </row>
    <row r="7741" spans="2:3" x14ac:dyDescent="0.45">
      <c r="B7741" s="244">
        <v>7678</v>
      </c>
      <c r="C7741" s="243">
        <v>130.46394545829784</v>
      </c>
    </row>
    <row r="7742" spans="2:3" x14ac:dyDescent="0.45">
      <c r="B7742" s="244">
        <v>7679</v>
      </c>
      <c r="C7742" s="243">
        <v>143.46373572844081</v>
      </c>
    </row>
    <row r="7743" spans="2:3" x14ac:dyDescent="0.45">
      <c r="B7743" s="244">
        <v>7680</v>
      </c>
      <c r="C7743" s="243">
        <v>128.1885992819513</v>
      </c>
    </row>
    <row r="7744" spans="2:3" x14ac:dyDescent="0.45">
      <c r="B7744" s="244">
        <v>7681</v>
      </c>
      <c r="C7744" s="243">
        <v>114.48683559465699</v>
      </c>
    </row>
    <row r="7745" spans="2:3" x14ac:dyDescent="0.45">
      <c r="B7745" s="244">
        <v>7682</v>
      </c>
      <c r="C7745" s="243">
        <v>84.445767777716981</v>
      </c>
    </row>
    <row r="7746" spans="2:3" x14ac:dyDescent="0.45">
      <c r="B7746" s="244">
        <v>7683</v>
      </c>
      <c r="C7746" s="243">
        <v>148.14281932014973</v>
      </c>
    </row>
    <row r="7747" spans="2:3" x14ac:dyDescent="0.45">
      <c r="B7747" s="244">
        <v>7684</v>
      </c>
      <c r="C7747" s="243">
        <v>132.42566328167837</v>
      </c>
    </row>
    <row r="7748" spans="2:3" x14ac:dyDescent="0.45">
      <c r="B7748" s="244">
        <v>7685</v>
      </c>
      <c r="C7748" s="243">
        <v>121.73398793245464</v>
      </c>
    </row>
    <row r="7749" spans="2:3" x14ac:dyDescent="0.45">
      <c r="B7749" s="244">
        <v>7686</v>
      </c>
      <c r="C7749" s="243">
        <v>83.253964643094989</v>
      </c>
    </row>
    <row r="7750" spans="2:3" x14ac:dyDescent="0.45">
      <c r="B7750" s="244">
        <v>7687</v>
      </c>
      <c r="C7750" s="243">
        <v>115.73657937278274</v>
      </c>
    </row>
    <row r="7751" spans="2:3" x14ac:dyDescent="0.45">
      <c r="B7751" s="244">
        <v>7688</v>
      </c>
      <c r="C7751" s="243">
        <v>134.17471757857908</v>
      </c>
    </row>
    <row r="7752" spans="2:3" x14ac:dyDescent="0.45">
      <c r="B7752" s="244">
        <v>7689</v>
      </c>
      <c r="C7752" s="243">
        <v>97.726965816605841</v>
      </c>
    </row>
    <row r="7753" spans="2:3" x14ac:dyDescent="0.45">
      <c r="B7753" s="244">
        <v>7690</v>
      </c>
      <c r="C7753" s="243">
        <v>152.41608581031247</v>
      </c>
    </row>
    <row r="7754" spans="2:3" x14ac:dyDescent="0.45">
      <c r="B7754" s="244">
        <v>7691</v>
      </c>
      <c r="C7754" s="243">
        <v>89.901653234807398</v>
      </c>
    </row>
    <row r="7755" spans="2:3" x14ac:dyDescent="0.45">
      <c r="B7755" s="244">
        <v>7692</v>
      </c>
      <c r="C7755" s="243">
        <v>97.296977580311491</v>
      </c>
    </row>
    <row r="7756" spans="2:3" x14ac:dyDescent="0.45">
      <c r="B7756" s="244">
        <v>7693</v>
      </c>
      <c r="C7756" s="243">
        <v>128.26399294626236</v>
      </c>
    </row>
    <row r="7757" spans="2:3" x14ac:dyDescent="0.45">
      <c r="B7757" s="244">
        <v>7694</v>
      </c>
      <c r="C7757" s="243">
        <v>135.90885490343575</v>
      </c>
    </row>
    <row r="7758" spans="2:3" x14ac:dyDescent="0.45">
      <c r="B7758" s="244">
        <v>7695</v>
      </c>
      <c r="C7758" s="243">
        <v>146.24041355693578</v>
      </c>
    </row>
    <row r="7759" spans="2:3" x14ac:dyDescent="0.45">
      <c r="B7759" s="244">
        <v>7696</v>
      </c>
      <c r="C7759" s="243">
        <v>182.15677380906456</v>
      </c>
    </row>
    <row r="7760" spans="2:3" x14ac:dyDescent="0.45">
      <c r="B7760" s="244">
        <v>7697</v>
      </c>
      <c r="C7760" s="243">
        <v>121.49333205586069</v>
      </c>
    </row>
    <row r="7761" spans="2:3" x14ac:dyDescent="0.45">
      <c r="B7761" s="244">
        <v>7698</v>
      </c>
      <c r="C7761" s="243">
        <v>136.11768774974919</v>
      </c>
    </row>
    <row r="7762" spans="2:3" x14ac:dyDescent="0.45">
      <c r="B7762" s="244">
        <v>7699</v>
      </c>
      <c r="C7762" s="243">
        <v>131.23204950705792</v>
      </c>
    </row>
    <row r="7763" spans="2:3" x14ac:dyDescent="0.45">
      <c r="B7763" s="244">
        <v>7700</v>
      </c>
      <c r="C7763" s="243">
        <v>140.45129538873385</v>
      </c>
    </row>
    <row r="7764" spans="2:3" x14ac:dyDescent="0.45">
      <c r="B7764" s="244">
        <v>7701</v>
      </c>
      <c r="C7764" s="243">
        <v>129.39634359987235</v>
      </c>
    </row>
    <row r="7765" spans="2:3" x14ac:dyDescent="0.45">
      <c r="B7765" s="244">
        <v>7702</v>
      </c>
      <c r="C7765" s="243">
        <v>113.83247438450154</v>
      </c>
    </row>
    <row r="7766" spans="2:3" x14ac:dyDescent="0.45">
      <c r="B7766" s="244">
        <v>7703</v>
      </c>
      <c r="C7766" s="243">
        <v>111.95988657498795</v>
      </c>
    </row>
    <row r="7767" spans="2:3" x14ac:dyDescent="0.45">
      <c r="B7767" s="244">
        <v>7704</v>
      </c>
      <c r="C7767" s="243">
        <v>124.32813265825193</v>
      </c>
    </row>
    <row r="7768" spans="2:3" x14ac:dyDescent="0.45">
      <c r="B7768" s="244">
        <v>7705</v>
      </c>
      <c r="C7768" s="243">
        <v>121.30339640758626</v>
      </c>
    </row>
    <row r="7769" spans="2:3" x14ac:dyDescent="0.45">
      <c r="B7769" s="244">
        <v>7706</v>
      </c>
      <c r="C7769" s="243">
        <v>113.99223219043459</v>
      </c>
    </row>
    <row r="7770" spans="2:3" x14ac:dyDescent="0.45">
      <c r="B7770" s="244">
        <v>7707</v>
      </c>
      <c r="C7770" s="243">
        <v>95.867554600399899</v>
      </c>
    </row>
    <row r="7771" spans="2:3" x14ac:dyDescent="0.45">
      <c r="B7771" s="244">
        <v>7708</v>
      </c>
      <c r="C7771" s="243">
        <v>170.40229251648967</v>
      </c>
    </row>
    <row r="7772" spans="2:3" x14ac:dyDescent="0.45">
      <c r="B7772" s="244">
        <v>7709</v>
      </c>
      <c r="C7772" s="243">
        <v>118.06759948954689</v>
      </c>
    </row>
    <row r="7773" spans="2:3" x14ac:dyDescent="0.45">
      <c r="B7773" s="244">
        <v>7710</v>
      </c>
      <c r="C7773" s="243">
        <v>94.57545265118452</v>
      </c>
    </row>
    <row r="7774" spans="2:3" x14ac:dyDescent="0.45">
      <c r="B7774" s="244">
        <v>7711</v>
      </c>
      <c r="C7774" s="243">
        <v>110.11989796729746</v>
      </c>
    </row>
    <row r="7775" spans="2:3" x14ac:dyDescent="0.45">
      <c r="B7775" s="244">
        <v>7712</v>
      </c>
      <c r="C7775" s="243">
        <v>114.46722354038572</v>
      </c>
    </row>
    <row r="7776" spans="2:3" x14ac:dyDescent="0.45">
      <c r="B7776" s="244">
        <v>7713</v>
      </c>
      <c r="C7776" s="243">
        <v>127.33313453642106</v>
      </c>
    </row>
    <row r="7777" spans="2:3" x14ac:dyDescent="0.45">
      <c r="B7777" s="244">
        <v>7714</v>
      </c>
      <c r="C7777" s="243">
        <v>135.21740270740446</v>
      </c>
    </row>
    <row r="7778" spans="2:3" x14ac:dyDescent="0.45">
      <c r="B7778" s="244">
        <v>7715</v>
      </c>
      <c r="C7778" s="243">
        <v>103.72531542221954</v>
      </c>
    </row>
    <row r="7779" spans="2:3" x14ac:dyDescent="0.45">
      <c r="B7779" s="244">
        <v>7716</v>
      </c>
      <c r="C7779" s="243">
        <v>134.08073974832104</v>
      </c>
    </row>
    <row r="7780" spans="2:3" x14ac:dyDescent="0.45">
      <c r="B7780" s="244">
        <v>7717</v>
      </c>
      <c r="C7780" s="243">
        <v>139.12944157755089</v>
      </c>
    </row>
    <row r="7781" spans="2:3" x14ac:dyDescent="0.45">
      <c r="B7781" s="244">
        <v>7718</v>
      </c>
      <c r="C7781" s="243">
        <v>74.580594254438097</v>
      </c>
    </row>
    <row r="7782" spans="2:3" x14ac:dyDescent="0.45">
      <c r="B7782" s="244">
        <v>7719</v>
      </c>
      <c r="C7782" s="243">
        <v>141.29979898400549</v>
      </c>
    </row>
    <row r="7783" spans="2:3" x14ac:dyDescent="0.45">
      <c r="B7783" s="244">
        <v>7720</v>
      </c>
      <c r="C7783" s="243">
        <v>138.68894094108148</v>
      </c>
    </row>
    <row r="7784" spans="2:3" x14ac:dyDescent="0.45">
      <c r="B7784" s="244">
        <v>7721</v>
      </c>
      <c r="C7784" s="243">
        <v>116.6905152232283</v>
      </c>
    </row>
    <row r="7785" spans="2:3" x14ac:dyDescent="0.45">
      <c r="B7785" s="244">
        <v>7722</v>
      </c>
      <c r="C7785" s="243">
        <v>150.67288371760822</v>
      </c>
    </row>
    <row r="7786" spans="2:3" x14ac:dyDescent="0.45">
      <c r="B7786" s="244">
        <v>7723</v>
      </c>
      <c r="C7786" s="243">
        <v>150.29522212884169</v>
      </c>
    </row>
    <row r="7787" spans="2:3" x14ac:dyDescent="0.45">
      <c r="B7787" s="244">
        <v>7724</v>
      </c>
      <c r="C7787" s="243">
        <v>124.7822560904809</v>
      </c>
    </row>
    <row r="7788" spans="2:3" x14ac:dyDescent="0.45">
      <c r="B7788" s="244">
        <v>7725</v>
      </c>
      <c r="C7788" s="243">
        <v>100.30968172817117</v>
      </c>
    </row>
    <row r="7789" spans="2:3" x14ac:dyDescent="0.45">
      <c r="B7789" s="244">
        <v>7726</v>
      </c>
      <c r="C7789" s="243">
        <v>141.03608663738024</v>
      </c>
    </row>
    <row r="7790" spans="2:3" x14ac:dyDescent="0.45">
      <c r="B7790" s="244">
        <v>7727</v>
      </c>
      <c r="C7790" s="243">
        <v>139.5579876398325</v>
      </c>
    </row>
    <row r="7791" spans="2:3" x14ac:dyDescent="0.45">
      <c r="B7791" s="244">
        <v>7728</v>
      </c>
      <c r="C7791" s="243">
        <v>108.91172023783621</v>
      </c>
    </row>
    <row r="7792" spans="2:3" x14ac:dyDescent="0.45">
      <c r="B7792" s="244">
        <v>7729</v>
      </c>
      <c r="C7792" s="243">
        <v>108.81234654255846</v>
      </c>
    </row>
    <row r="7793" spans="2:3" x14ac:dyDescent="0.45">
      <c r="B7793" s="244">
        <v>7730</v>
      </c>
      <c r="C7793" s="243">
        <v>81.650838455467323</v>
      </c>
    </row>
    <row r="7794" spans="2:3" x14ac:dyDescent="0.45">
      <c r="B7794" s="244">
        <v>7731</v>
      </c>
      <c r="C7794" s="243">
        <v>102.44664963554996</v>
      </c>
    </row>
    <row r="7795" spans="2:3" x14ac:dyDescent="0.45">
      <c r="B7795" s="244">
        <v>7732</v>
      </c>
      <c r="C7795" s="243">
        <v>169.91977612347608</v>
      </c>
    </row>
    <row r="7796" spans="2:3" x14ac:dyDescent="0.45">
      <c r="B7796" s="244">
        <v>7733</v>
      </c>
      <c r="C7796" s="243">
        <v>126.20801566973471</v>
      </c>
    </row>
    <row r="7797" spans="2:3" x14ac:dyDescent="0.45">
      <c r="B7797" s="244">
        <v>7734</v>
      </c>
      <c r="C7797" s="243">
        <v>97.112182319219059</v>
      </c>
    </row>
    <row r="7798" spans="2:3" x14ac:dyDescent="0.45">
      <c r="B7798" s="244">
        <v>7735</v>
      </c>
      <c r="C7798" s="243">
        <v>158.69573611683427</v>
      </c>
    </row>
    <row r="7799" spans="2:3" x14ac:dyDescent="0.45">
      <c r="B7799" s="244">
        <v>7736</v>
      </c>
      <c r="C7799" s="243">
        <v>111.48805954737277</v>
      </c>
    </row>
    <row r="7800" spans="2:3" x14ac:dyDescent="0.45">
      <c r="B7800" s="244">
        <v>7737</v>
      </c>
      <c r="C7800" s="243">
        <v>141.44210080250824</v>
      </c>
    </row>
    <row r="7801" spans="2:3" x14ac:dyDescent="0.45">
      <c r="B7801" s="244">
        <v>7738</v>
      </c>
      <c r="C7801" s="243">
        <v>95.67555981137555</v>
      </c>
    </row>
    <row r="7802" spans="2:3" x14ac:dyDescent="0.45">
      <c r="B7802" s="244">
        <v>7739</v>
      </c>
      <c r="C7802" s="243">
        <v>129.54255772631348</v>
      </c>
    </row>
    <row r="7803" spans="2:3" x14ac:dyDescent="0.45">
      <c r="B7803" s="244">
        <v>7740</v>
      </c>
      <c r="C7803" s="243">
        <v>134.22393285465222</v>
      </c>
    </row>
    <row r="7804" spans="2:3" x14ac:dyDescent="0.45">
      <c r="B7804" s="244">
        <v>7741</v>
      </c>
      <c r="C7804" s="243">
        <v>96.027815742000172</v>
      </c>
    </row>
    <row r="7805" spans="2:3" x14ac:dyDescent="0.45">
      <c r="B7805" s="244">
        <v>7742</v>
      </c>
      <c r="C7805" s="243">
        <v>88.206274980053735</v>
      </c>
    </row>
    <row r="7806" spans="2:3" x14ac:dyDescent="0.45">
      <c r="B7806" s="244">
        <v>7743</v>
      </c>
      <c r="C7806" s="243">
        <v>125.24544512115425</v>
      </c>
    </row>
    <row r="7807" spans="2:3" x14ac:dyDescent="0.45">
      <c r="B7807" s="244">
        <v>7744</v>
      </c>
      <c r="C7807" s="243">
        <v>85.359615940793915</v>
      </c>
    </row>
    <row r="7808" spans="2:3" x14ac:dyDescent="0.45">
      <c r="B7808" s="244">
        <v>7745</v>
      </c>
      <c r="C7808" s="243">
        <v>151.43349408746201</v>
      </c>
    </row>
    <row r="7809" spans="2:3" x14ac:dyDescent="0.45">
      <c r="B7809" s="244">
        <v>7746</v>
      </c>
      <c r="C7809" s="243">
        <v>111.65826848540931</v>
      </c>
    </row>
    <row r="7810" spans="2:3" x14ac:dyDescent="0.45">
      <c r="B7810" s="244">
        <v>7747</v>
      </c>
      <c r="C7810" s="243">
        <v>137.71480251150862</v>
      </c>
    </row>
    <row r="7811" spans="2:3" x14ac:dyDescent="0.45">
      <c r="B7811" s="244">
        <v>7748</v>
      </c>
      <c r="C7811" s="243">
        <v>87.969413278746657</v>
      </c>
    </row>
    <row r="7812" spans="2:3" x14ac:dyDescent="0.45">
      <c r="B7812" s="244">
        <v>7749</v>
      </c>
      <c r="C7812" s="243">
        <v>98.493208822542229</v>
      </c>
    </row>
    <row r="7813" spans="2:3" x14ac:dyDescent="0.45">
      <c r="B7813" s="244">
        <v>7750</v>
      </c>
      <c r="C7813" s="243">
        <v>131.3174024923608</v>
      </c>
    </row>
    <row r="7814" spans="2:3" x14ac:dyDescent="0.45">
      <c r="B7814" s="244">
        <v>7751</v>
      </c>
      <c r="C7814" s="243">
        <v>99.515811258529666</v>
      </c>
    </row>
    <row r="7815" spans="2:3" x14ac:dyDescent="0.45">
      <c r="B7815" s="244">
        <v>7752</v>
      </c>
      <c r="C7815" s="243">
        <v>113.10069264850711</v>
      </c>
    </row>
    <row r="7816" spans="2:3" x14ac:dyDescent="0.45">
      <c r="B7816" s="244">
        <v>7753</v>
      </c>
      <c r="C7816" s="243">
        <v>146.6405248159694</v>
      </c>
    </row>
    <row r="7817" spans="2:3" x14ac:dyDescent="0.45">
      <c r="B7817" s="244">
        <v>7754</v>
      </c>
      <c r="C7817" s="243">
        <v>106.58019602444608</v>
      </c>
    </row>
    <row r="7818" spans="2:3" x14ac:dyDescent="0.45">
      <c r="B7818" s="244">
        <v>7755</v>
      </c>
      <c r="C7818" s="243">
        <v>86.066332114520606</v>
      </c>
    </row>
    <row r="7819" spans="2:3" x14ac:dyDescent="0.45">
      <c r="B7819" s="244">
        <v>7756</v>
      </c>
      <c r="C7819" s="243">
        <v>79.456426825656578</v>
      </c>
    </row>
    <row r="7820" spans="2:3" x14ac:dyDescent="0.45">
      <c r="B7820" s="244">
        <v>7757</v>
      </c>
      <c r="C7820" s="243">
        <v>131.13303322442269</v>
      </c>
    </row>
    <row r="7821" spans="2:3" x14ac:dyDescent="0.45">
      <c r="B7821" s="244">
        <v>7758</v>
      </c>
      <c r="C7821" s="243">
        <v>123.27296502814283</v>
      </c>
    </row>
    <row r="7822" spans="2:3" x14ac:dyDescent="0.45">
      <c r="B7822" s="244">
        <v>7759</v>
      </c>
      <c r="C7822" s="243">
        <v>99.034801345028342</v>
      </c>
    </row>
    <row r="7823" spans="2:3" x14ac:dyDescent="0.45">
      <c r="B7823" s="244">
        <v>7760</v>
      </c>
      <c r="C7823" s="243">
        <v>125.45672417045844</v>
      </c>
    </row>
    <row r="7824" spans="2:3" x14ac:dyDescent="0.45">
      <c r="B7824" s="244">
        <v>7761</v>
      </c>
      <c r="C7824" s="243">
        <v>131.58682841680104</v>
      </c>
    </row>
    <row r="7825" spans="2:3" x14ac:dyDescent="0.45">
      <c r="B7825" s="244">
        <v>7762</v>
      </c>
      <c r="C7825" s="243">
        <v>140.63711937297703</v>
      </c>
    </row>
    <row r="7826" spans="2:3" x14ac:dyDescent="0.45">
      <c r="B7826" s="244">
        <v>7763</v>
      </c>
      <c r="C7826" s="243">
        <v>144.36447881456573</v>
      </c>
    </row>
    <row r="7827" spans="2:3" x14ac:dyDescent="0.45">
      <c r="B7827" s="244">
        <v>7764</v>
      </c>
      <c r="C7827" s="243">
        <v>86.766137777464678</v>
      </c>
    </row>
    <row r="7828" spans="2:3" x14ac:dyDescent="0.45">
      <c r="B7828" s="244">
        <v>7765</v>
      </c>
      <c r="C7828" s="243">
        <v>92.458329203365537</v>
      </c>
    </row>
    <row r="7829" spans="2:3" x14ac:dyDescent="0.45">
      <c r="B7829" s="244">
        <v>7766</v>
      </c>
      <c r="C7829" s="243">
        <v>128.72732346903501</v>
      </c>
    </row>
    <row r="7830" spans="2:3" x14ac:dyDescent="0.45">
      <c r="B7830" s="244">
        <v>7767</v>
      </c>
      <c r="C7830" s="243">
        <v>127.41834981871099</v>
      </c>
    </row>
    <row r="7831" spans="2:3" x14ac:dyDescent="0.45">
      <c r="B7831" s="244">
        <v>7768</v>
      </c>
      <c r="C7831" s="243">
        <v>103.14542392939953</v>
      </c>
    </row>
    <row r="7832" spans="2:3" x14ac:dyDescent="0.45">
      <c r="B7832" s="244">
        <v>7769</v>
      </c>
      <c r="C7832" s="243">
        <v>176.7469342770728</v>
      </c>
    </row>
    <row r="7833" spans="2:3" x14ac:dyDescent="0.45">
      <c r="B7833" s="244">
        <v>7770</v>
      </c>
      <c r="C7833" s="243">
        <v>98.179946051361924</v>
      </c>
    </row>
    <row r="7834" spans="2:3" x14ac:dyDescent="0.45">
      <c r="B7834" s="244">
        <v>7771</v>
      </c>
      <c r="C7834" s="243">
        <v>116.88446050284925</v>
      </c>
    </row>
    <row r="7835" spans="2:3" x14ac:dyDescent="0.45">
      <c r="B7835" s="244">
        <v>7772</v>
      </c>
      <c r="C7835" s="243">
        <v>118.22075413635001</v>
      </c>
    </row>
    <row r="7836" spans="2:3" x14ac:dyDescent="0.45">
      <c r="B7836" s="244">
        <v>7773</v>
      </c>
      <c r="C7836" s="243">
        <v>102.00753971151508</v>
      </c>
    </row>
    <row r="7837" spans="2:3" x14ac:dyDescent="0.45">
      <c r="B7837" s="244">
        <v>7774</v>
      </c>
      <c r="C7837" s="243">
        <v>137.56662543757841</v>
      </c>
    </row>
    <row r="7838" spans="2:3" x14ac:dyDescent="0.45">
      <c r="B7838" s="244">
        <v>7775</v>
      </c>
      <c r="C7838" s="243">
        <v>80.61706136658276</v>
      </c>
    </row>
    <row r="7839" spans="2:3" x14ac:dyDescent="0.45">
      <c r="B7839" s="244">
        <v>7776</v>
      </c>
      <c r="C7839" s="243">
        <v>80.947551407474066</v>
      </c>
    </row>
    <row r="7840" spans="2:3" x14ac:dyDescent="0.45">
      <c r="B7840" s="244">
        <v>7777</v>
      </c>
      <c r="C7840" s="243">
        <v>143.42283325928975</v>
      </c>
    </row>
    <row r="7841" spans="2:3" x14ac:dyDescent="0.45">
      <c r="B7841" s="244">
        <v>7778</v>
      </c>
      <c r="C7841" s="243">
        <v>112.43121428712054</v>
      </c>
    </row>
    <row r="7842" spans="2:3" x14ac:dyDescent="0.45">
      <c r="B7842" s="244">
        <v>7779</v>
      </c>
      <c r="C7842" s="243">
        <v>99.624297198574993</v>
      </c>
    </row>
    <row r="7843" spans="2:3" x14ac:dyDescent="0.45">
      <c r="B7843" s="244">
        <v>7780</v>
      </c>
      <c r="C7843" s="243">
        <v>128.92970345611798</v>
      </c>
    </row>
    <row r="7844" spans="2:3" x14ac:dyDescent="0.45">
      <c r="B7844" s="244">
        <v>7781</v>
      </c>
      <c r="C7844" s="243">
        <v>106.53488122889219</v>
      </c>
    </row>
    <row r="7845" spans="2:3" x14ac:dyDescent="0.45">
      <c r="B7845" s="244">
        <v>7782</v>
      </c>
      <c r="C7845" s="243">
        <v>124.28691171442487</v>
      </c>
    </row>
    <row r="7846" spans="2:3" x14ac:dyDescent="0.45">
      <c r="B7846" s="244">
        <v>7783</v>
      </c>
      <c r="C7846" s="243">
        <v>137.45567819420143</v>
      </c>
    </row>
    <row r="7847" spans="2:3" x14ac:dyDescent="0.45">
      <c r="B7847" s="244">
        <v>7784</v>
      </c>
      <c r="C7847" s="243">
        <v>84.674823202777688</v>
      </c>
    </row>
    <row r="7848" spans="2:3" x14ac:dyDescent="0.45">
      <c r="B7848" s="244">
        <v>7785</v>
      </c>
      <c r="C7848" s="243">
        <v>118.14962713138804</v>
      </c>
    </row>
    <row r="7849" spans="2:3" x14ac:dyDescent="0.45">
      <c r="B7849" s="244">
        <v>7786</v>
      </c>
      <c r="C7849" s="243">
        <v>125.95910740354461</v>
      </c>
    </row>
    <row r="7850" spans="2:3" x14ac:dyDescent="0.45">
      <c r="B7850" s="244">
        <v>7787</v>
      </c>
      <c r="C7850" s="243">
        <v>137.1410794137276</v>
      </c>
    </row>
    <row r="7851" spans="2:3" x14ac:dyDescent="0.45">
      <c r="B7851" s="244">
        <v>7788</v>
      </c>
      <c r="C7851" s="243">
        <v>163.11669074297603</v>
      </c>
    </row>
    <row r="7852" spans="2:3" x14ac:dyDescent="0.45">
      <c r="B7852" s="244">
        <v>7789</v>
      </c>
      <c r="C7852" s="243">
        <v>131.6534281335631</v>
      </c>
    </row>
    <row r="7853" spans="2:3" x14ac:dyDescent="0.45">
      <c r="B7853" s="244">
        <v>7790</v>
      </c>
      <c r="C7853" s="243">
        <v>140.41701364120209</v>
      </c>
    </row>
    <row r="7854" spans="2:3" x14ac:dyDescent="0.45">
      <c r="B7854" s="244">
        <v>7791</v>
      </c>
      <c r="C7854" s="243">
        <v>135.44204663084366</v>
      </c>
    </row>
    <row r="7855" spans="2:3" x14ac:dyDescent="0.45">
      <c r="B7855" s="244">
        <v>7792</v>
      </c>
      <c r="C7855" s="243">
        <v>144.85200679696689</v>
      </c>
    </row>
    <row r="7856" spans="2:3" x14ac:dyDescent="0.45">
      <c r="B7856" s="244">
        <v>7793</v>
      </c>
      <c r="C7856" s="243">
        <v>119.30310658970387</v>
      </c>
    </row>
    <row r="7857" spans="2:3" x14ac:dyDescent="0.45">
      <c r="B7857" s="244">
        <v>7794</v>
      </c>
      <c r="C7857" s="243">
        <v>168.79368927999911</v>
      </c>
    </row>
    <row r="7858" spans="2:3" x14ac:dyDescent="0.45">
      <c r="B7858" s="244">
        <v>7795</v>
      </c>
      <c r="C7858" s="243">
        <v>137.91444211057848</v>
      </c>
    </row>
    <row r="7859" spans="2:3" x14ac:dyDescent="0.45">
      <c r="B7859" s="244">
        <v>7796</v>
      </c>
      <c r="C7859" s="243">
        <v>87.560277612357453</v>
      </c>
    </row>
    <row r="7860" spans="2:3" x14ac:dyDescent="0.45">
      <c r="B7860" s="244">
        <v>7797</v>
      </c>
      <c r="C7860" s="243">
        <v>91.771976937230491</v>
      </c>
    </row>
    <row r="7861" spans="2:3" x14ac:dyDescent="0.45">
      <c r="B7861" s="244">
        <v>7798</v>
      </c>
      <c r="C7861" s="243">
        <v>132.90075495730517</v>
      </c>
    </row>
    <row r="7862" spans="2:3" x14ac:dyDescent="0.45">
      <c r="B7862" s="244">
        <v>7799</v>
      </c>
      <c r="C7862" s="243">
        <v>106.10564987371413</v>
      </c>
    </row>
    <row r="7863" spans="2:3" x14ac:dyDescent="0.45">
      <c r="B7863" s="244">
        <v>7800</v>
      </c>
      <c r="C7863" s="243">
        <v>85.308808633800751</v>
      </c>
    </row>
    <row r="7864" spans="2:3" x14ac:dyDescent="0.45">
      <c r="B7864" s="244">
        <v>7801</v>
      </c>
      <c r="C7864" s="243">
        <v>124.41170313801796</v>
      </c>
    </row>
    <row r="7865" spans="2:3" x14ac:dyDescent="0.45">
      <c r="B7865" s="244">
        <v>7802</v>
      </c>
      <c r="C7865" s="243">
        <v>144.38603505463809</v>
      </c>
    </row>
    <row r="7866" spans="2:3" x14ac:dyDescent="0.45">
      <c r="B7866" s="244">
        <v>7803</v>
      </c>
      <c r="C7866" s="243">
        <v>128.58933162678574</v>
      </c>
    </row>
    <row r="7867" spans="2:3" x14ac:dyDescent="0.45">
      <c r="B7867" s="244">
        <v>7804</v>
      </c>
      <c r="C7867" s="243">
        <v>143.00408163056329</v>
      </c>
    </row>
    <row r="7868" spans="2:3" x14ac:dyDescent="0.45">
      <c r="B7868" s="244">
        <v>7805</v>
      </c>
      <c r="C7868" s="243">
        <v>112.12015759573563</v>
      </c>
    </row>
    <row r="7869" spans="2:3" x14ac:dyDescent="0.45">
      <c r="B7869" s="244">
        <v>7806</v>
      </c>
      <c r="C7869" s="243">
        <v>95.654009198285536</v>
      </c>
    </row>
    <row r="7870" spans="2:3" x14ac:dyDescent="0.45">
      <c r="B7870" s="244">
        <v>7807</v>
      </c>
      <c r="C7870" s="243">
        <v>133.1010611703235</v>
      </c>
    </row>
    <row r="7871" spans="2:3" x14ac:dyDescent="0.45">
      <c r="B7871" s="244">
        <v>7808</v>
      </c>
      <c r="C7871" s="243">
        <v>77.121696357969512</v>
      </c>
    </row>
    <row r="7872" spans="2:3" x14ac:dyDescent="0.45">
      <c r="B7872" s="244">
        <v>7809</v>
      </c>
      <c r="C7872" s="243">
        <v>126.22596515923151</v>
      </c>
    </row>
    <row r="7873" spans="2:3" x14ac:dyDescent="0.45">
      <c r="B7873" s="244">
        <v>7810</v>
      </c>
      <c r="C7873" s="243">
        <v>126.69540092878599</v>
      </c>
    </row>
    <row r="7874" spans="2:3" x14ac:dyDescent="0.45">
      <c r="B7874" s="244">
        <v>7811</v>
      </c>
      <c r="C7874" s="243">
        <v>139.14621334045296</v>
      </c>
    </row>
    <row r="7875" spans="2:3" x14ac:dyDescent="0.45">
      <c r="B7875" s="244">
        <v>7812</v>
      </c>
      <c r="C7875" s="243">
        <v>122.22457287930895</v>
      </c>
    </row>
    <row r="7876" spans="2:3" x14ac:dyDescent="0.45">
      <c r="B7876" s="244">
        <v>7813</v>
      </c>
      <c r="C7876" s="243">
        <v>92.835766507263628</v>
      </c>
    </row>
    <row r="7877" spans="2:3" x14ac:dyDescent="0.45">
      <c r="B7877" s="244">
        <v>7814</v>
      </c>
      <c r="C7877" s="243">
        <v>116.82167651130001</v>
      </c>
    </row>
    <row r="7878" spans="2:3" x14ac:dyDescent="0.45">
      <c r="B7878" s="244">
        <v>7815</v>
      </c>
      <c r="C7878" s="243">
        <v>119.43878733593291</v>
      </c>
    </row>
    <row r="7879" spans="2:3" x14ac:dyDescent="0.45">
      <c r="B7879" s="244">
        <v>7816</v>
      </c>
      <c r="C7879" s="243">
        <v>153.51984570319016</v>
      </c>
    </row>
    <row r="7880" spans="2:3" x14ac:dyDescent="0.45">
      <c r="B7880" s="244">
        <v>7817</v>
      </c>
      <c r="C7880" s="243">
        <v>120.79689831758583</v>
      </c>
    </row>
    <row r="7881" spans="2:3" x14ac:dyDescent="0.45">
      <c r="B7881" s="244">
        <v>7818</v>
      </c>
      <c r="C7881" s="243">
        <v>142.3726160232892</v>
      </c>
    </row>
    <row r="7882" spans="2:3" x14ac:dyDescent="0.45">
      <c r="B7882" s="244">
        <v>7819</v>
      </c>
      <c r="C7882" s="243">
        <v>121.30582412220166</v>
      </c>
    </row>
    <row r="7883" spans="2:3" x14ac:dyDescent="0.45">
      <c r="B7883" s="244">
        <v>7820</v>
      </c>
      <c r="C7883" s="243">
        <v>116.46737708421171</v>
      </c>
    </row>
    <row r="7884" spans="2:3" x14ac:dyDescent="0.45">
      <c r="B7884" s="244">
        <v>7821</v>
      </c>
      <c r="C7884" s="243">
        <v>115.42414339797527</v>
      </c>
    </row>
    <row r="7885" spans="2:3" x14ac:dyDescent="0.45">
      <c r="B7885" s="244">
        <v>7822</v>
      </c>
      <c r="C7885" s="243">
        <v>99.901111078936367</v>
      </c>
    </row>
    <row r="7886" spans="2:3" x14ac:dyDescent="0.45">
      <c r="B7886" s="244">
        <v>7823</v>
      </c>
      <c r="C7886" s="243">
        <v>95.599456650753325</v>
      </c>
    </row>
    <row r="7887" spans="2:3" x14ac:dyDescent="0.45">
      <c r="B7887" s="244">
        <v>7824</v>
      </c>
      <c r="C7887" s="243">
        <v>197.0503676124693</v>
      </c>
    </row>
    <row r="7888" spans="2:3" x14ac:dyDescent="0.45">
      <c r="B7888" s="244">
        <v>7825</v>
      </c>
      <c r="C7888" s="243">
        <v>115.14306490195479</v>
      </c>
    </row>
    <row r="7889" spans="2:3" x14ac:dyDescent="0.45">
      <c r="B7889" s="244">
        <v>7826</v>
      </c>
      <c r="C7889" s="243">
        <v>133.68986625244253</v>
      </c>
    </row>
    <row r="7890" spans="2:3" x14ac:dyDescent="0.45">
      <c r="B7890" s="244">
        <v>7827</v>
      </c>
      <c r="C7890" s="243">
        <v>170.49273479645541</v>
      </c>
    </row>
    <row r="7891" spans="2:3" x14ac:dyDescent="0.45">
      <c r="B7891" s="244">
        <v>7828</v>
      </c>
      <c r="C7891" s="243">
        <v>135.75737663741228</v>
      </c>
    </row>
    <row r="7892" spans="2:3" x14ac:dyDescent="0.45">
      <c r="B7892" s="244">
        <v>7829</v>
      </c>
      <c r="C7892" s="243">
        <v>90.449405257936306</v>
      </c>
    </row>
    <row r="7893" spans="2:3" x14ac:dyDescent="0.45">
      <c r="B7893" s="244">
        <v>7830</v>
      </c>
      <c r="C7893" s="243">
        <v>82.05792871192466</v>
      </c>
    </row>
    <row r="7894" spans="2:3" x14ac:dyDescent="0.45">
      <c r="B7894" s="244">
        <v>7831</v>
      </c>
      <c r="C7894" s="243">
        <v>86.791988372866825</v>
      </c>
    </row>
    <row r="7895" spans="2:3" x14ac:dyDescent="0.45">
      <c r="B7895" s="244">
        <v>7832</v>
      </c>
      <c r="C7895" s="243">
        <v>118.06333739569448</v>
      </c>
    </row>
    <row r="7896" spans="2:3" x14ac:dyDescent="0.45">
      <c r="B7896" s="244">
        <v>7833</v>
      </c>
      <c r="C7896" s="243">
        <v>123.27443592526039</v>
      </c>
    </row>
    <row r="7897" spans="2:3" x14ac:dyDescent="0.45">
      <c r="B7897" s="244">
        <v>7834</v>
      </c>
      <c r="C7897" s="243">
        <v>100.99596681863522</v>
      </c>
    </row>
    <row r="7898" spans="2:3" x14ac:dyDescent="0.45">
      <c r="B7898" s="244">
        <v>7835</v>
      </c>
      <c r="C7898" s="243">
        <v>103.53977404740647</v>
      </c>
    </row>
    <row r="7899" spans="2:3" x14ac:dyDescent="0.45">
      <c r="B7899" s="244">
        <v>7836</v>
      </c>
      <c r="C7899" s="243">
        <v>129.91563476807102</v>
      </c>
    </row>
    <row r="7900" spans="2:3" x14ac:dyDescent="0.45">
      <c r="B7900" s="244">
        <v>7837</v>
      </c>
      <c r="C7900" s="243">
        <v>86.374425372430537</v>
      </c>
    </row>
    <row r="7901" spans="2:3" x14ac:dyDescent="0.45">
      <c r="B7901" s="244">
        <v>7838</v>
      </c>
      <c r="C7901" s="243">
        <v>133.30368756334411</v>
      </c>
    </row>
    <row r="7902" spans="2:3" x14ac:dyDescent="0.45">
      <c r="B7902" s="244">
        <v>7839</v>
      </c>
      <c r="C7902" s="243">
        <v>137.98984790607307</v>
      </c>
    </row>
    <row r="7903" spans="2:3" x14ac:dyDescent="0.45">
      <c r="B7903" s="244">
        <v>7840</v>
      </c>
      <c r="C7903" s="243">
        <v>88.511020798693352</v>
      </c>
    </row>
    <row r="7904" spans="2:3" x14ac:dyDescent="0.45">
      <c r="B7904" s="244">
        <v>7841</v>
      </c>
      <c r="C7904" s="243">
        <v>100.78377716354476</v>
      </c>
    </row>
    <row r="7905" spans="2:3" x14ac:dyDescent="0.45">
      <c r="B7905" s="244">
        <v>7842</v>
      </c>
      <c r="C7905" s="243">
        <v>80.3239872742339</v>
      </c>
    </row>
    <row r="7906" spans="2:3" x14ac:dyDescent="0.45">
      <c r="B7906" s="244">
        <v>7843</v>
      </c>
      <c r="C7906" s="243">
        <v>103.92780562323451</v>
      </c>
    </row>
    <row r="7907" spans="2:3" x14ac:dyDescent="0.45">
      <c r="B7907" s="244">
        <v>7844</v>
      </c>
      <c r="C7907" s="243">
        <v>142.54362575824862</v>
      </c>
    </row>
    <row r="7908" spans="2:3" x14ac:dyDescent="0.45">
      <c r="B7908" s="244">
        <v>7845</v>
      </c>
      <c r="C7908" s="243">
        <v>111.92505004846555</v>
      </c>
    </row>
    <row r="7909" spans="2:3" x14ac:dyDescent="0.45">
      <c r="B7909" s="244">
        <v>7846</v>
      </c>
      <c r="C7909" s="243">
        <v>69.461101590387514</v>
      </c>
    </row>
    <row r="7910" spans="2:3" x14ac:dyDescent="0.45">
      <c r="B7910" s="244">
        <v>7847</v>
      </c>
      <c r="C7910" s="243">
        <v>116.48282498553168</v>
      </c>
    </row>
    <row r="7911" spans="2:3" x14ac:dyDescent="0.45">
      <c r="B7911" s="244">
        <v>7848</v>
      </c>
      <c r="C7911" s="243">
        <v>114.78635141111535</v>
      </c>
    </row>
    <row r="7912" spans="2:3" x14ac:dyDescent="0.45">
      <c r="B7912" s="244">
        <v>7849</v>
      </c>
      <c r="C7912" s="243">
        <v>107.19754526725035</v>
      </c>
    </row>
    <row r="7913" spans="2:3" x14ac:dyDescent="0.45">
      <c r="B7913" s="244">
        <v>7850</v>
      </c>
      <c r="C7913" s="243">
        <v>137.727408431106</v>
      </c>
    </row>
    <row r="7914" spans="2:3" x14ac:dyDescent="0.45">
      <c r="B7914" s="244">
        <v>7851</v>
      </c>
      <c r="C7914" s="243">
        <v>132.48035405014036</v>
      </c>
    </row>
    <row r="7915" spans="2:3" x14ac:dyDescent="0.45">
      <c r="B7915" s="244">
        <v>7852</v>
      </c>
      <c r="C7915" s="243">
        <v>97.223363559570544</v>
      </c>
    </row>
    <row r="7916" spans="2:3" x14ac:dyDescent="0.45">
      <c r="B7916" s="244">
        <v>7853</v>
      </c>
      <c r="C7916" s="243">
        <v>146.58477263679123</v>
      </c>
    </row>
    <row r="7917" spans="2:3" x14ac:dyDescent="0.45">
      <c r="B7917" s="244">
        <v>7854</v>
      </c>
      <c r="C7917" s="243">
        <v>133.60030134351118</v>
      </c>
    </row>
    <row r="7918" spans="2:3" x14ac:dyDescent="0.45">
      <c r="B7918" s="244">
        <v>7855</v>
      </c>
      <c r="C7918" s="243">
        <v>124.69229884720095</v>
      </c>
    </row>
    <row r="7919" spans="2:3" x14ac:dyDescent="0.45">
      <c r="B7919" s="244">
        <v>7856</v>
      </c>
      <c r="C7919" s="243">
        <v>120.6187136729606</v>
      </c>
    </row>
    <row r="7920" spans="2:3" x14ac:dyDescent="0.45">
      <c r="B7920" s="244">
        <v>7857</v>
      </c>
      <c r="C7920" s="243">
        <v>129.55863312412646</v>
      </c>
    </row>
    <row r="7921" spans="2:3" x14ac:dyDescent="0.45">
      <c r="B7921" s="244">
        <v>7858</v>
      </c>
      <c r="C7921" s="243">
        <v>114.86989793233327</v>
      </c>
    </row>
    <row r="7922" spans="2:3" x14ac:dyDescent="0.45">
      <c r="B7922" s="244">
        <v>7859</v>
      </c>
      <c r="C7922" s="243">
        <v>117.49787378813502</v>
      </c>
    </row>
    <row r="7923" spans="2:3" x14ac:dyDescent="0.45">
      <c r="B7923" s="244">
        <v>7860</v>
      </c>
      <c r="C7923" s="243">
        <v>92.917707501400358</v>
      </c>
    </row>
    <row r="7924" spans="2:3" x14ac:dyDescent="0.45">
      <c r="B7924" s="244">
        <v>7861</v>
      </c>
      <c r="C7924" s="243">
        <v>135.88131069229331</v>
      </c>
    </row>
    <row r="7925" spans="2:3" x14ac:dyDescent="0.45">
      <c r="B7925" s="244">
        <v>7862</v>
      </c>
      <c r="C7925" s="243">
        <v>113.42189707233022</v>
      </c>
    </row>
    <row r="7926" spans="2:3" x14ac:dyDescent="0.45">
      <c r="B7926" s="244">
        <v>7863</v>
      </c>
      <c r="C7926" s="243">
        <v>137.97608241634882</v>
      </c>
    </row>
    <row r="7927" spans="2:3" x14ac:dyDescent="0.45">
      <c r="B7927" s="244">
        <v>7864</v>
      </c>
      <c r="C7927" s="243">
        <v>140.05097982803542</v>
      </c>
    </row>
    <row r="7928" spans="2:3" x14ac:dyDescent="0.45">
      <c r="B7928" s="244">
        <v>7865</v>
      </c>
      <c r="C7928" s="243">
        <v>84.278743080955991</v>
      </c>
    </row>
    <row r="7929" spans="2:3" x14ac:dyDescent="0.45">
      <c r="B7929" s="244">
        <v>7866</v>
      </c>
      <c r="C7929" s="243">
        <v>141.7326771149377</v>
      </c>
    </row>
    <row r="7930" spans="2:3" x14ac:dyDescent="0.45">
      <c r="B7930" s="244">
        <v>7867</v>
      </c>
      <c r="C7930" s="243">
        <v>104.75388284987793</v>
      </c>
    </row>
    <row r="7931" spans="2:3" x14ac:dyDescent="0.45">
      <c r="B7931" s="244">
        <v>7868</v>
      </c>
      <c r="C7931" s="243">
        <v>133.3410080324827</v>
      </c>
    </row>
    <row r="7932" spans="2:3" x14ac:dyDescent="0.45">
      <c r="B7932" s="244">
        <v>7869</v>
      </c>
      <c r="C7932" s="243">
        <v>116.62900311977897</v>
      </c>
    </row>
    <row r="7933" spans="2:3" x14ac:dyDescent="0.45">
      <c r="B7933" s="244">
        <v>7870</v>
      </c>
      <c r="C7933" s="243">
        <v>144.74259551578683</v>
      </c>
    </row>
    <row r="7934" spans="2:3" x14ac:dyDescent="0.45">
      <c r="B7934" s="244">
        <v>7871</v>
      </c>
      <c r="C7934" s="243">
        <v>104.78396106572747</v>
      </c>
    </row>
    <row r="7935" spans="2:3" x14ac:dyDescent="0.45">
      <c r="B7935" s="244">
        <v>7872</v>
      </c>
      <c r="C7935" s="243">
        <v>119.92857821882804</v>
      </c>
    </row>
    <row r="7936" spans="2:3" x14ac:dyDescent="0.45">
      <c r="B7936" s="244">
        <v>7873</v>
      </c>
      <c r="C7936" s="243">
        <v>124.85534323247923</v>
      </c>
    </row>
    <row r="7937" spans="2:3" x14ac:dyDescent="0.45">
      <c r="B7937" s="244">
        <v>7874</v>
      </c>
      <c r="C7937" s="243">
        <v>120.31880847762346</v>
      </c>
    </row>
    <row r="7938" spans="2:3" x14ac:dyDescent="0.45">
      <c r="B7938" s="244">
        <v>7875</v>
      </c>
      <c r="C7938" s="243">
        <v>91.258222983456136</v>
      </c>
    </row>
    <row r="7939" spans="2:3" x14ac:dyDescent="0.45">
      <c r="B7939" s="244">
        <v>7876</v>
      </c>
      <c r="C7939" s="243">
        <v>86.014814716790141</v>
      </c>
    </row>
    <row r="7940" spans="2:3" x14ac:dyDescent="0.45">
      <c r="B7940" s="244">
        <v>7877</v>
      </c>
      <c r="C7940" s="243">
        <v>114.48309210643153</v>
      </c>
    </row>
    <row r="7941" spans="2:3" x14ac:dyDescent="0.45">
      <c r="B7941" s="244">
        <v>7878</v>
      </c>
      <c r="C7941" s="243">
        <v>124.44934446482411</v>
      </c>
    </row>
    <row r="7942" spans="2:3" x14ac:dyDescent="0.45">
      <c r="B7942" s="244">
        <v>7879</v>
      </c>
      <c r="C7942" s="243">
        <v>87.548837067292368</v>
      </c>
    </row>
    <row r="7943" spans="2:3" x14ac:dyDescent="0.45">
      <c r="B7943" s="244">
        <v>7880</v>
      </c>
      <c r="C7943" s="243">
        <v>131.43496018458217</v>
      </c>
    </row>
    <row r="7944" spans="2:3" x14ac:dyDescent="0.45">
      <c r="B7944" s="244">
        <v>7881</v>
      </c>
      <c r="C7944" s="243">
        <v>129.42291374844049</v>
      </c>
    </row>
    <row r="7945" spans="2:3" x14ac:dyDescent="0.45">
      <c r="B7945" s="244">
        <v>7882</v>
      </c>
      <c r="C7945" s="243">
        <v>128.76938584263766</v>
      </c>
    </row>
    <row r="7946" spans="2:3" x14ac:dyDescent="0.45">
      <c r="B7946" s="244">
        <v>7883</v>
      </c>
      <c r="C7946" s="243">
        <v>143.8483791996527</v>
      </c>
    </row>
    <row r="7947" spans="2:3" x14ac:dyDescent="0.45">
      <c r="B7947" s="244">
        <v>7884</v>
      </c>
      <c r="C7947" s="243">
        <v>132.54119744175927</v>
      </c>
    </row>
    <row r="7948" spans="2:3" x14ac:dyDescent="0.45">
      <c r="B7948" s="244">
        <v>7885</v>
      </c>
      <c r="C7948" s="243">
        <v>105.42517896555695</v>
      </c>
    </row>
    <row r="7949" spans="2:3" x14ac:dyDescent="0.45">
      <c r="B7949" s="244">
        <v>7886</v>
      </c>
      <c r="C7949" s="243">
        <v>132.36060193511585</v>
      </c>
    </row>
    <row r="7950" spans="2:3" x14ac:dyDescent="0.45">
      <c r="B7950" s="244">
        <v>7887</v>
      </c>
      <c r="C7950" s="243">
        <v>151.35882747635804</v>
      </c>
    </row>
    <row r="7951" spans="2:3" x14ac:dyDescent="0.45">
      <c r="B7951" s="244">
        <v>7888</v>
      </c>
      <c r="C7951" s="243">
        <v>141.81509321498618</v>
      </c>
    </row>
    <row r="7952" spans="2:3" x14ac:dyDescent="0.45">
      <c r="B7952" s="244">
        <v>7889</v>
      </c>
      <c r="C7952" s="243">
        <v>84.396935057041532</v>
      </c>
    </row>
    <row r="7953" spans="2:3" x14ac:dyDescent="0.45">
      <c r="B7953" s="244">
        <v>7890</v>
      </c>
      <c r="C7953" s="243">
        <v>129.85437391206651</v>
      </c>
    </row>
    <row r="7954" spans="2:3" x14ac:dyDescent="0.45">
      <c r="B7954" s="244">
        <v>7891</v>
      </c>
      <c r="C7954" s="243">
        <v>112.2841914416871</v>
      </c>
    </row>
    <row r="7955" spans="2:3" x14ac:dyDescent="0.45">
      <c r="B7955" s="244">
        <v>7892</v>
      </c>
      <c r="C7955" s="243">
        <v>155.15018706619998</v>
      </c>
    </row>
    <row r="7956" spans="2:3" x14ac:dyDescent="0.45">
      <c r="B7956" s="244">
        <v>7893</v>
      </c>
      <c r="C7956" s="243">
        <v>139.11401039495465</v>
      </c>
    </row>
    <row r="7957" spans="2:3" x14ac:dyDescent="0.45">
      <c r="B7957" s="244">
        <v>7894</v>
      </c>
      <c r="C7957" s="243">
        <v>127.92480734374428</v>
      </c>
    </row>
    <row r="7958" spans="2:3" x14ac:dyDescent="0.45">
      <c r="B7958" s="244">
        <v>7895</v>
      </c>
      <c r="C7958" s="243">
        <v>122.06295918104205</v>
      </c>
    </row>
    <row r="7959" spans="2:3" x14ac:dyDescent="0.45">
      <c r="B7959" s="244">
        <v>7896</v>
      </c>
      <c r="C7959" s="243">
        <v>91.35559492748601</v>
      </c>
    </row>
    <row r="7960" spans="2:3" x14ac:dyDescent="0.45">
      <c r="B7960" s="244">
        <v>7897</v>
      </c>
      <c r="C7960" s="243">
        <v>115.71256383473178</v>
      </c>
    </row>
    <row r="7961" spans="2:3" x14ac:dyDescent="0.45">
      <c r="B7961" s="244">
        <v>7898</v>
      </c>
      <c r="C7961" s="243">
        <v>96.727615746512598</v>
      </c>
    </row>
    <row r="7962" spans="2:3" x14ac:dyDescent="0.45">
      <c r="B7962" s="244">
        <v>7899</v>
      </c>
      <c r="C7962" s="243">
        <v>162.51878024567549</v>
      </c>
    </row>
    <row r="7963" spans="2:3" x14ac:dyDescent="0.45">
      <c r="B7963" s="244">
        <v>7900</v>
      </c>
      <c r="C7963" s="243">
        <v>136.04303599368379</v>
      </c>
    </row>
    <row r="7964" spans="2:3" x14ac:dyDescent="0.45">
      <c r="B7964" s="244">
        <v>7901</v>
      </c>
      <c r="C7964" s="243">
        <v>139.45812992561085</v>
      </c>
    </row>
    <row r="7965" spans="2:3" x14ac:dyDescent="0.45">
      <c r="B7965" s="244">
        <v>7902</v>
      </c>
      <c r="C7965" s="243">
        <v>129.24243710121755</v>
      </c>
    </row>
    <row r="7966" spans="2:3" x14ac:dyDescent="0.45">
      <c r="B7966" s="244">
        <v>7903</v>
      </c>
      <c r="C7966" s="243">
        <v>110.92625359067843</v>
      </c>
    </row>
    <row r="7967" spans="2:3" x14ac:dyDescent="0.45">
      <c r="B7967" s="244">
        <v>7904</v>
      </c>
      <c r="C7967" s="243">
        <v>102.17578297371566</v>
      </c>
    </row>
    <row r="7968" spans="2:3" x14ac:dyDescent="0.45">
      <c r="B7968" s="244">
        <v>7905</v>
      </c>
      <c r="C7968" s="243">
        <v>120.16209918149052</v>
      </c>
    </row>
    <row r="7969" spans="2:3" x14ac:dyDescent="0.45">
      <c r="B7969" s="244">
        <v>7906</v>
      </c>
      <c r="C7969" s="243">
        <v>123.82119106786588</v>
      </c>
    </row>
    <row r="7970" spans="2:3" x14ac:dyDescent="0.45">
      <c r="B7970" s="244">
        <v>7907</v>
      </c>
      <c r="C7970" s="243">
        <v>113.83187260673972</v>
      </c>
    </row>
    <row r="7971" spans="2:3" x14ac:dyDescent="0.45">
      <c r="B7971" s="244">
        <v>7908</v>
      </c>
      <c r="C7971" s="243">
        <v>124.78647795733674</v>
      </c>
    </row>
    <row r="7972" spans="2:3" x14ac:dyDescent="0.45">
      <c r="B7972" s="244">
        <v>7909</v>
      </c>
      <c r="C7972" s="243">
        <v>118.62441643585964</v>
      </c>
    </row>
    <row r="7973" spans="2:3" x14ac:dyDescent="0.45">
      <c r="B7973" s="244">
        <v>7910</v>
      </c>
      <c r="C7973" s="243">
        <v>93.94798007908733</v>
      </c>
    </row>
    <row r="7974" spans="2:3" x14ac:dyDescent="0.45">
      <c r="B7974" s="244">
        <v>7911</v>
      </c>
      <c r="C7974" s="243">
        <v>110.71945257267937</v>
      </c>
    </row>
    <row r="7975" spans="2:3" x14ac:dyDescent="0.45">
      <c r="B7975" s="244">
        <v>7912</v>
      </c>
      <c r="C7975" s="243">
        <v>104.0052184994226</v>
      </c>
    </row>
    <row r="7976" spans="2:3" x14ac:dyDescent="0.45">
      <c r="B7976" s="244">
        <v>7913</v>
      </c>
      <c r="C7976" s="243">
        <v>118.11040246350161</v>
      </c>
    </row>
    <row r="7977" spans="2:3" x14ac:dyDescent="0.45">
      <c r="B7977" s="244">
        <v>7914</v>
      </c>
      <c r="C7977" s="243">
        <v>121.16426628106939</v>
      </c>
    </row>
    <row r="7978" spans="2:3" x14ac:dyDescent="0.45">
      <c r="B7978" s="244">
        <v>7915</v>
      </c>
      <c r="C7978" s="243">
        <v>148.02011452157799</v>
      </c>
    </row>
    <row r="7979" spans="2:3" x14ac:dyDescent="0.45">
      <c r="B7979" s="244">
        <v>7916</v>
      </c>
      <c r="C7979" s="243">
        <v>146.7870637305314</v>
      </c>
    </row>
    <row r="7980" spans="2:3" x14ac:dyDescent="0.45">
      <c r="B7980" s="244">
        <v>7917</v>
      </c>
      <c r="C7980" s="243">
        <v>120.57835579522063</v>
      </c>
    </row>
    <row r="7981" spans="2:3" x14ac:dyDescent="0.45">
      <c r="B7981" s="244">
        <v>7918</v>
      </c>
      <c r="C7981" s="243">
        <v>131.70260456744003</v>
      </c>
    </row>
    <row r="7982" spans="2:3" x14ac:dyDescent="0.45">
      <c r="B7982" s="244">
        <v>7919</v>
      </c>
      <c r="C7982" s="243">
        <v>126.75135080012323</v>
      </c>
    </row>
    <row r="7983" spans="2:3" x14ac:dyDescent="0.45">
      <c r="B7983" s="244">
        <v>7920</v>
      </c>
      <c r="C7983" s="243">
        <v>144.16275455145376</v>
      </c>
    </row>
    <row r="7984" spans="2:3" x14ac:dyDescent="0.45">
      <c r="B7984" s="244">
        <v>7921</v>
      </c>
      <c r="C7984" s="243">
        <v>98.758818642552683</v>
      </c>
    </row>
    <row r="7985" spans="2:3" x14ac:dyDescent="0.45">
      <c r="B7985" s="244">
        <v>7922</v>
      </c>
      <c r="C7985" s="243">
        <v>173.49207249486085</v>
      </c>
    </row>
    <row r="7986" spans="2:3" x14ac:dyDescent="0.45">
      <c r="B7986" s="244">
        <v>7923</v>
      </c>
      <c r="C7986" s="243">
        <v>145.47909742507747</v>
      </c>
    </row>
    <row r="7987" spans="2:3" x14ac:dyDescent="0.45">
      <c r="B7987" s="244">
        <v>7924</v>
      </c>
      <c r="C7987" s="243">
        <v>108.68555682476348</v>
      </c>
    </row>
    <row r="7988" spans="2:3" x14ac:dyDescent="0.45">
      <c r="B7988" s="244">
        <v>7925</v>
      </c>
      <c r="C7988" s="243">
        <v>153.92613088161875</v>
      </c>
    </row>
    <row r="7989" spans="2:3" x14ac:dyDescent="0.45">
      <c r="B7989" s="244">
        <v>7926</v>
      </c>
      <c r="C7989" s="243">
        <v>183.60093487316738</v>
      </c>
    </row>
    <row r="7990" spans="2:3" x14ac:dyDescent="0.45">
      <c r="B7990" s="244">
        <v>7927</v>
      </c>
      <c r="C7990" s="243">
        <v>120.63506248358125</v>
      </c>
    </row>
    <row r="7991" spans="2:3" x14ac:dyDescent="0.45">
      <c r="B7991" s="244">
        <v>7928</v>
      </c>
      <c r="C7991" s="243">
        <v>113.91747907136347</v>
      </c>
    </row>
    <row r="7992" spans="2:3" x14ac:dyDescent="0.45">
      <c r="B7992" s="244">
        <v>7929</v>
      </c>
      <c r="C7992" s="243">
        <v>106.37221736833459</v>
      </c>
    </row>
    <row r="7993" spans="2:3" x14ac:dyDescent="0.45">
      <c r="B7993" s="244">
        <v>7930</v>
      </c>
      <c r="C7993" s="243">
        <v>124.22310799038337</v>
      </c>
    </row>
    <row r="7994" spans="2:3" x14ac:dyDescent="0.45">
      <c r="B7994" s="244">
        <v>7931</v>
      </c>
      <c r="C7994" s="243">
        <v>103.94531935015388</v>
      </c>
    </row>
    <row r="7995" spans="2:3" x14ac:dyDescent="0.45">
      <c r="B7995" s="244">
        <v>7932</v>
      </c>
      <c r="C7995" s="243">
        <v>104.26882984014001</v>
      </c>
    </row>
    <row r="7996" spans="2:3" x14ac:dyDescent="0.45">
      <c r="B7996" s="244">
        <v>7933</v>
      </c>
      <c r="C7996" s="243">
        <v>111.00864475133854</v>
      </c>
    </row>
    <row r="7997" spans="2:3" x14ac:dyDescent="0.45">
      <c r="B7997" s="244">
        <v>7934</v>
      </c>
      <c r="C7997" s="243">
        <v>152.77909615107842</v>
      </c>
    </row>
    <row r="7998" spans="2:3" x14ac:dyDescent="0.45">
      <c r="B7998" s="244">
        <v>7935</v>
      </c>
      <c r="C7998" s="243">
        <v>119.89526242009427</v>
      </c>
    </row>
    <row r="7999" spans="2:3" x14ac:dyDescent="0.45">
      <c r="B7999" s="244">
        <v>7936</v>
      </c>
      <c r="C7999" s="243">
        <v>115.91510529070339</v>
      </c>
    </row>
    <row r="8000" spans="2:3" x14ac:dyDescent="0.45">
      <c r="B8000" s="244">
        <v>7937</v>
      </c>
      <c r="C8000" s="243">
        <v>103.64433945610949</v>
      </c>
    </row>
    <row r="8001" spans="2:3" x14ac:dyDescent="0.45">
      <c r="B8001" s="244">
        <v>7938</v>
      </c>
      <c r="C8001" s="243">
        <v>111.28258554090969</v>
      </c>
    </row>
    <row r="8002" spans="2:3" x14ac:dyDescent="0.45">
      <c r="B8002" s="244">
        <v>7939</v>
      </c>
      <c r="C8002" s="243">
        <v>108.14273130619091</v>
      </c>
    </row>
    <row r="8003" spans="2:3" x14ac:dyDescent="0.45">
      <c r="B8003" s="244">
        <v>7940</v>
      </c>
      <c r="C8003" s="243">
        <v>125.30720694097977</v>
      </c>
    </row>
    <row r="8004" spans="2:3" x14ac:dyDescent="0.45">
      <c r="B8004" s="244">
        <v>7941</v>
      </c>
      <c r="C8004" s="243">
        <v>118.84428760719038</v>
      </c>
    </row>
    <row r="8005" spans="2:3" x14ac:dyDescent="0.45">
      <c r="B8005" s="244">
        <v>7942</v>
      </c>
      <c r="C8005" s="243">
        <v>126.37231577094062</v>
      </c>
    </row>
    <row r="8006" spans="2:3" x14ac:dyDescent="0.45">
      <c r="B8006" s="244">
        <v>7943</v>
      </c>
      <c r="C8006" s="243">
        <v>112.99494432675814</v>
      </c>
    </row>
    <row r="8007" spans="2:3" x14ac:dyDescent="0.45">
      <c r="B8007" s="244">
        <v>7944</v>
      </c>
      <c r="C8007" s="243">
        <v>130.84079223239769</v>
      </c>
    </row>
    <row r="8008" spans="2:3" x14ac:dyDescent="0.45">
      <c r="B8008" s="244">
        <v>7945</v>
      </c>
      <c r="C8008" s="243">
        <v>134.18079934969603</v>
      </c>
    </row>
    <row r="8009" spans="2:3" x14ac:dyDescent="0.45">
      <c r="B8009" s="244">
        <v>7946</v>
      </c>
      <c r="C8009" s="243">
        <v>108.10131540307627</v>
      </c>
    </row>
    <row r="8010" spans="2:3" x14ac:dyDescent="0.45">
      <c r="B8010" s="244">
        <v>7947</v>
      </c>
      <c r="C8010" s="243">
        <v>158.43623784386648</v>
      </c>
    </row>
    <row r="8011" spans="2:3" x14ac:dyDescent="0.45">
      <c r="B8011" s="244">
        <v>7948</v>
      </c>
      <c r="C8011" s="243">
        <v>124.4678250784047</v>
      </c>
    </row>
    <row r="8012" spans="2:3" x14ac:dyDescent="0.45">
      <c r="B8012" s="244">
        <v>7949</v>
      </c>
      <c r="C8012" s="243">
        <v>153.87169007839015</v>
      </c>
    </row>
    <row r="8013" spans="2:3" x14ac:dyDescent="0.45">
      <c r="B8013" s="244">
        <v>7950</v>
      </c>
      <c r="C8013" s="243">
        <v>126.99044204760762</v>
      </c>
    </row>
    <row r="8014" spans="2:3" x14ac:dyDescent="0.45">
      <c r="B8014" s="244">
        <v>7951</v>
      </c>
      <c r="C8014" s="243">
        <v>116.83321732335371</v>
      </c>
    </row>
    <row r="8015" spans="2:3" x14ac:dyDescent="0.45">
      <c r="B8015" s="244">
        <v>7952</v>
      </c>
      <c r="C8015" s="243">
        <v>75.701847185380728</v>
      </c>
    </row>
    <row r="8016" spans="2:3" x14ac:dyDescent="0.45">
      <c r="B8016" s="244">
        <v>7953</v>
      </c>
      <c r="C8016" s="243">
        <v>139.64739391878408</v>
      </c>
    </row>
    <row r="8017" spans="2:3" x14ac:dyDescent="0.45">
      <c r="B8017" s="244">
        <v>7954</v>
      </c>
      <c r="C8017" s="243">
        <v>150.65849811498504</v>
      </c>
    </row>
    <row r="8018" spans="2:3" x14ac:dyDescent="0.45">
      <c r="B8018" s="244">
        <v>7955</v>
      </c>
      <c r="C8018" s="243">
        <v>121.89515441446275</v>
      </c>
    </row>
    <row r="8019" spans="2:3" x14ac:dyDescent="0.45">
      <c r="B8019" s="244">
        <v>7956</v>
      </c>
      <c r="C8019" s="243">
        <v>117.92055497590933</v>
      </c>
    </row>
    <row r="8020" spans="2:3" x14ac:dyDescent="0.45">
      <c r="B8020" s="244">
        <v>7957</v>
      </c>
      <c r="C8020" s="243">
        <v>138.57035441119052</v>
      </c>
    </row>
    <row r="8021" spans="2:3" x14ac:dyDescent="0.45">
      <c r="B8021" s="244">
        <v>7958</v>
      </c>
      <c r="C8021" s="243">
        <v>119.24246970462693</v>
      </c>
    </row>
    <row r="8022" spans="2:3" x14ac:dyDescent="0.45">
      <c r="B8022" s="244">
        <v>7959</v>
      </c>
      <c r="C8022" s="243">
        <v>145.91809929758301</v>
      </c>
    </row>
    <row r="8023" spans="2:3" x14ac:dyDescent="0.45">
      <c r="B8023" s="244">
        <v>7960</v>
      </c>
      <c r="C8023" s="243">
        <v>139.93447359489005</v>
      </c>
    </row>
    <row r="8024" spans="2:3" x14ac:dyDescent="0.45">
      <c r="B8024" s="244">
        <v>7961</v>
      </c>
      <c r="C8024" s="243">
        <v>144.77290223927557</v>
      </c>
    </row>
    <row r="8025" spans="2:3" x14ac:dyDescent="0.45">
      <c r="B8025" s="244">
        <v>7962</v>
      </c>
      <c r="C8025" s="243">
        <v>109.90973912746423</v>
      </c>
    </row>
    <row r="8026" spans="2:3" x14ac:dyDescent="0.45">
      <c r="B8026" s="244">
        <v>7963</v>
      </c>
      <c r="C8026" s="243">
        <v>110.41033287262785</v>
      </c>
    </row>
    <row r="8027" spans="2:3" x14ac:dyDescent="0.45">
      <c r="B8027" s="244">
        <v>7964</v>
      </c>
      <c r="C8027" s="243">
        <v>103.93161542680654</v>
      </c>
    </row>
    <row r="8028" spans="2:3" x14ac:dyDescent="0.45">
      <c r="B8028" s="244">
        <v>7965</v>
      </c>
      <c r="C8028" s="243">
        <v>154.02157791679798</v>
      </c>
    </row>
    <row r="8029" spans="2:3" x14ac:dyDescent="0.45">
      <c r="B8029" s="244">
        <v>7966</v>
      </c>
      <c r="C8029" s="243">
        <v>114.24502596387595</v>
      </c>
    </row>
    <row r="8030" spans="2:3" x14ac:dyDescent="0.45">
      <c r="B8030" s="244">
        <v>7967</v>
      </c>
      <c r="C8030" s="243">
        <v>111.92892384547763</v>
      </c>
    </row>
    <row r="8031" spans="2:3" x14ac:dyDescent="0.45">
      <c r="B8031" s="244">
        <v>7968</v>
      </c>
      <c r="C8031" s="243">
        <v>159.29134428374482</v>
      </c>
    </row>
    <row r="8032" spans="2:3" x14ac:dyDescent="0.45">
      <c r="B8032" s="244">
        <v>7969</v>
      </c>
      <c r="C8032" s="243">
        <v>99.943740762289181</v>
      </c>
    </row>
    <row r="8033" spans="2:3" x14ac:dyDescent="0.45">
      <c r="B8033" s="244">
        <v>7970</v>
      </c>
      <c r="C8033" s="243">
        <v>133.26821356057638</v>
      </c>
    </row>
    <row r="8034" spans="2:3" x14ac:dyDescent="0.45">
      <c r="B8034" s="244">
        <v>7971</v>
      </c>
      <c r="C8034" s="243">
        <v>111.47125584923562</v>
      </c>
    </row>
    <row r="8035" spans="2:3" x14ac:dyDescent="0.45">
      <c r="B8035" s="244">
        <v>7972</v>
      </c>
      <c r="C8035" s="243">
        <v>122.53236944042754</v>
      </c>
    </row>
    <row r="8036" spans="2:3" x14ac:dyDescent="0.45">
      <c r="B8036" s="244">
        <v>7973</v>
      </c>
      <c r="C8036" s="243">
        <v>151.67982133388836</v>
      </c>
    </row>
    <row r="8037" spans="2:3" x14ac:dyDescent="0.45">
      <c r="B8037" s="244">
        <v>7974</v>
      </c>
      <c r="C8037" s="243">
        <v>87.524994331573623</v>
      </c>
    </row>
    <row r="8038" spans="2:3" x14ac:dyDescent="0.45">
      <c r="B8038" s="244">
        <v>7975</v>
      </c>
      <c r="C8038" s="243">
        <v>134.80152767147752</v>
      </c>
    </row>
    <row r="8039" spans="2:3" x14ac:dyDescent="0.45">
      <c r="B8039" s="244">
        <v>7976</v>
      </c>
      <c r="C8039" s="243">
        <v>178.77492406401052</v>
      </c>
    </row>
    <row r="8040" spans="2:3" x14ac:dyDescent="0.45">
      <c r="B8040" s="244">
        <v>7977</v>
      </c>
      <c r="C8040" s="243">
        <v>76.08285689671257</v>
      </c>
    </row>
    <row r="8041" spans="2:3" x14ac:dyDescent="0.45">
      <c r="B8041" s="244">
        <v>7978</v>
      </c>
      <c r="C8041" s="243">
        <v>120.4036885504203</v>
      </c>
    </row>
    <row r="8042" spans="2:3" x14ac:dyDescent="0.45">
      <c r="B8042" s="244">
        <v>7979</v>
      </c>
      <c r="C8042" s="243">
        <v>152.52404500962035</v>
      </c>
    </row>
    <row r="8043" spans="2:3" x14ac:dyDescent="0.45">
      <c r="B8043" s="244">
        <v>7980</v>
      </c>
      <c r="C8043" s="243">
        <v>122.82437367544948</v>
      </c>
    </row>
    <row r="8044" spans="2:3" x14ac:dyDescent="0.45">
      <c r="B8044" s="244">
        <v>7981</v>
      </c>
      <c r="C8044" s="243">
        <v>100.2455525073746</v>
      </c>
    </row>
    <row r="8045" spans="2:3" x14ac:dyDescent="0.45">
      <c r="B8045" s="244">
        <v>7982</v>
      </c>
      <c r="C8045" s="243">
        <v>123.9829578100198</v>
      </c>
    </row>
    <row r="8046" spans="2:3" x14ac:dyDescent="0.45">
      <c r="B8046" s="244">
        <v>7983</v>
      </c>
      <c r="C8046" s="243">
        <v>88.477648994192322</v>
      </c>
    </row>
    <row r="8047" spans="2:3" x14ac:dyDescent="0.45">
      <c r="B8047" s="244">
        <v>7984</v>
      </c>
      <c r="C8047" s="243">
        <v>84.1618715791966</v>
      </c>
    </row>
    <row r="8048" spans="2:3" x14ac:dyDescent="0.45">
      <c r="B8048" s="244">
        <v>7985</v>
      </c>
      <c r="C8048" s="243">
        <v>139.98571572755884</v>
      </c>
    </row>
    <row r="8049" spans="2:3" x14ac:dyDescent="0.45">
      <c r="B8049" s="244">
        <v>7986</v>
      </c>
      <c r="C8049" s="243">
        <v>114.29679097943482</v>
      </c>
    </row>
    <row r="8050" spans="2:3" x14ac:dyDescent="0.45">
      <c r="B8050" s="244">
        <v>7987</v>
      </c>
      <c r="C8050" s="243">
        <v>132.43507085182105</v>
      </c>
    </row>
    <row r="8051" spans="2:3" x14ac:dyDescent="0.45">
      <c r="B8051" s="244">
        <v>7988</v>
      </c>
      <c r="C8051" s="243">
        <v>137.66724916614757</v>
      </c>
    </row>
    <row r="8052" spans="2:3" x14ac:dyDescent="0.45">
      <c r="B8052" s="244">
        <v>7989</v>
      </c>
      <c r="C8052" s="243">
        <v>121.71272762694973</v>
      </c>
    </row>
    <row r="8053" spans="2:3" x14ac:dyDescent="0.45">
      <c r="B8053" s="244">
        <v>7990</v>
      </c>
      <c r="C8053" s="243">
        <v>137.492351495973</v>
      </c>
    </row>
    <row r="8054" spans="2:3" x14ac:dyDescent="0.45">
      <c r="B8054" s="244">
        <v>7991</v>
      </c>
      <c r="C8054" s="243">
        <v>123.10610262248193</v>
      </c>
    </row>
    <row r="8055" spans="2:3" x14ac:dyDescent="0.45">
      <c r="B8055" s="244">
        <v>7992</v>
      </c>
      <c r="C8055" s="243">
        <v>139.19459838020239</v>
      </c>
    </row>
    <row r="8056" spans="2:3" x14ac:dyDescent="0.45">
      <c r="B8056" s="244">
        <v>7993</v>
      </c>
      <c r="C8056" s="243">
        <v>131.7692534704471</v>
      </c>
    </row>
    <row r="8057" spans="2:3" x14ac:dyDescent="0.45">
      <c r="B8057" s="244">
        <v>7994</v>
      </c>
      <c r="C8057" s="243">
        <v>185.76062945217075</v>
      </c>
    </row>
    <row r="8058" spans="2:3" x14ac:dyDescent="0.45">
      <c r="B8058" s="244">
        <v>7995</v>
      </c>
      <c r="C8058" s="243">
        <v>101.67062562219829</v>
      </c>
    </row>
    <row r="8059" spans="2:3" x14ac:dyDescent="0.45">
      <c r="B8059" s="244">
        <v>7996</v>
      </c>
      <c r="C8059" s="243">
        <v>92.714599589757654</v>
      </c>
    </row>
    <row r="8060" spans="2:3" x14ac:dyDescent="0.45">
      <c r="B8060" s="244">
        <v>7997</v>
      </c>
      <c r="C8060" s="243">
        <v>107.84515057921753</v>
      </c>
    </row>
    <row r="8061" spans="2:3" x14ac:dyDescent="0.45">
      <c r="B8061" s="244">
        <v>7998</v>
      </c>
      <c r="C8061" s="243">
        <v>75.026574605386998</v>
      </c>
    </row>
    <row r="8062" spans="2:3" x14ac:dyDescent="0.45">
      <c r="B8062" s="244">
        <v>7999</v>
      </c>
      <c r="C8062" s="243">
        <v>121.08204603181849</v>
      </c>
    </row>
    <row r="8063" spans="2:3" x14ac:dyDescent="0.45">
      <c r="B8063" s="244">
        <v>8000</v>
      </c>
      <c r="C8063" s="243">
        <v>120.52293418612712</v>
      </c>
    </row>
    <row r="8064" spans="2:3" x14ac:dyDescent="0.45">
      <c r="B8064" s="244">
        <v>8001</v>
      </c>
      <c r="C8064" s="243">
        <v>165.17863683682197</v>
      </c>
    </row>
    <row r="8065" spans="2:3" x14ac:dyDescent="0.45">
      <c r="B8065" s="244">
        <v>8002</v>
      </c>
      <c r="C8065" s="243">
        <v>155.28491503417138</v>
      </c>
    </row>
    <row r="8066" spans="2:3" x14ac:dyDescent="0.45">
      <c r="B8066" s="244">
        <v>8003</v>
      </c>
      <c r="C8066" s="243">
        <v>126.89505209054923</v>
      </c>
    </row>
    <row r="8067" spans="2:3" x14ac:dyDescent="0.45">
      <c r="B8067" s="244">
        <v>8004</v>
      </c>
      <c r="C8067" s="243">
        <v>167.05756535371285</v>
      </c>
    </row>
    <row r="8068" spans="2:3" x14ac:dyDescent="0.45">
      <c r="B8068" s="244">
        <v>8005</v>
      </c>
      <c r="C8068" s="243">
        <v>147.87818272148189</v>
      </c>
    </row>
    <row r="8069" spans="2:3" x14ac:dyDescent="0.45">
      <c r="B8069" s="244">
        <v>8006</v>
      </c>
      <c r="C8069" s="243">
        <v>90.93064820052669</v>
      </c>
    </row>
    <row r="8070" spans="2:3" x14ac:dyDescent="0.45">
      <c r="B8070" s="244">
        <v>8007</v>
      </c>
      <c r="C8070" s="243">
        <v>141.37774654706067</v>
      </c>
    </row>
    <row r="8071" spans="2:3" x14ac:dyDescent="0.45">
      <c r="B8071" s="244">
        <v>8008</v>
      </c>
      <c r="C8071" s="243">
        <v>92.149379638717448</v>
      </c>
    </row>
    <row r="8072" spans="2:3" x14ac:dyDescent="0.45">
      <c r="B8072" s="244">
        <v>8009</v>
      </c>
      <c r="C8072" s="243">
        <v>148.88887752310322</v>
      </c>
    </row>
    <row r="8073" spans="2:3" x14ac:dyDescent="0.45">
      <c r="B8073" s="244">
        <v>8010</v>
      </c>
      <c r="C8073" s="243">
        <v>131.14002338133218</v>
      </c>
    </row>
    <row r="8074" spans="2:3" x14ac:dyDescent="0.45">
      <c r="B8074" s="244">
        <v>8011</v>
      </c>
      <c r="C8074" s="243">
        <v>76.642153299953421</v>
      </c>
    </row>
    <row r="8075" spans="2:3" x14ac:dyDescent="0.45">
      <c r="B8075" s="244">
        <v>8012</v>
      </c>
      <c r="C8075" s="243">
        <v>128.21978664210772</v>
      </c>
    </row>
    <row r="8076" spans="2:3" x14ac:dyDescent="0.45">
      <c r="B8076" s="244">
        <v>8013</v>
      </c>
      <c r="C8076" s="243">
        <v>82.602800987156016</v>
      </c>
    </row>
    <row r="8077" spans="2:3" x14ac:dyDescent="0.45">
      <c r="B8077" s="244">
        <v>8014</v>
      </c>
      <c r="C8077" s="243">
        <v>121.57155997664539</v>
      </c>
    </row>
    <row r="8078" spans="2:3" x14ac:dyDescent="0.45">
      <c r="B8078" s="244">
        <v>8015</v>
      </c>
      <c r="C8078" s="243">
        <v>145.09722350285551</v>
      </c>
    </row>
    <row r="8079" spans="2:3" x14ac:dyDescent="0.45">
      <c r="B8079" s="244">
        <v>8016</v>
      </c>
      <c r="C8079" s="243">
        <v>114.71664690783095</v>
      </c>
    </row>
    <row r="8080" spans="2:3" x14ac:dyDescent="0.45">
      <c r="B8080" s="244">
        <v>8017</v>
      </c>
      <c r="C8080" s="243">
        <v>150.79995971805192</v>
      </c>
    </row>
    <row r="8081" spans="2:3" x14ac:dyDescent="0.45">
      <c r="B8081" s="244">
        <v>8018</v>
      </c>
      <c r="C8081" s="243">
        <v>64.582030417091914</v>
      </c>
    </row>
    <row r="8082" spans="2:3" x14ac:dyDescent="0.45">
      <c r="B8082" s="244">
        <v>8019</v>
      </c>
      <c r="C8082" s="243">
        <v>149.01182981972519</v>
      </c>
    </row>
    <row r="8083" spans="2:3" x14ac:dyDescent="0.45">
      <c r="B8083" s="244">
        <v>8020</v>
      </c>
      <c r="C8083" s="243">
        <v>144.97244542584764</v>
      </c>
    </row>
    <row r="8084" spans="2:3" x14ac:dyDescent="0.45">
      <c r="B8084" s="244">
        <v>8021</v>
      </c>
      <c r="C8084" s="243">
        <v>57.853829564856483</v>
      </c>
    </row>
    <row r="8085" spans="2:3" x14ac:dyDescent="0.45">
      <c r="B8085" s="244">
        <v>8022</v>
      </c>
      <c r="C8085" s="243">
        <v>145.28019757375145</v>
      </c>
    </row>
    <row r="8086" spans="2:3" x14ac:dyDescent="0.45">
      <c r="B8086" s="244">
        <v>8023</v>
      </c>
      <c r="C8086" s="243">
        <v>109.39993428716349</v>
      </c>
    </row>
    <row r="8087" spans="2:3" x14ac:dyDescent="0.45">
      <c r="B8087" s="244">
        <v>8024</v>
      </c>
      <c r="C8087" s="243">
        <v>118.41534248548567</v>
      </c>
    </row>
    <row r="8088" spans="2:3" x14ac:dyDescent="0.45">
      <c r="B8088" s="244">
        <v>8025</v>
      </c>
      <c r="C8088" s="243">
        <v>122.18409170263652</v>
      </c>
    </row>
    <row r="8089" spans="2:3" x14ac:dyDescent="0.45">
      <c r="B8089" s="244">
        <v>8026</v>
      </c>
      <c r="C8089" s="243">
        <v>178.20280391338551</v>
      </c>
    </row>
    <row r="8090" spans="2:3" x14ac:dyDescent="0.45">
      <c r="B8090" s="244">
        <v>8027</v>
      </c>
      <c r="C8090" s="243">
        <v>116.4971998746188</v>
      </c>
    </row>
    <row r="8091" spans="2:3" x14ac:dyDescent="0.45">
      <c r="B8091" s="244">
        <v>8028</v>
      </c>
      <c r="C8091" s="243">
        <v>106.5953696322885</v>
      </c>
    </row>
    <row r="8092" spans="2:3" x14ac:dyDescent="0.45">
      <c r="B8092" s="244">
        <v>8029</v>
      </c>
      <c r="C8092" s="243">
        <v>125.26701404467335</v>
      </c>
    </row>
    <row r="8093" spans="2:3" x14ac:dyDescent="0.45">
      <c r="B8093" s="244">
        <v>8030</v>
      </c>
      <c r="C8093" s="243">
        <v>107.69602369241244</v>
      </c>
    </row>
    <row r="8094" spans="2:3" x14ac:dyDescent="0.45">
      <c r="B8094" s="244">
        <v>8031</v>
      </c>
      <c r="C8094" s="243">
        <v>107.53010512840694</v>
      </c>
    </row>
    <row r="8095" spans="2:3" x14ac:dyDescent="0.45">
      <c r="B8095" s="244">
        <v>8032</v>
      </c>
      <c r="C8095" s="243">
        <v>112.73091533881919</v>
      </c>
    </row>
    <row r="8096" spans="2:3" x14ac:dyDescent="0.45">
      <c r="B8096" s="244">
        <v>8033</v>
      </c>
      <c r="C8096" s="243">
        <v>113.96993863806831</v>
      </c>
    </row>
    <row r="8097" spans="2:3" x14ac:dyDescent="0.45">
      <c r="B8097" s="244">
        <v>8034</v>
      </c>
      <c r="C8097" s="243">
        <v>96.138600994625079</v>
      </c>
    </row>
    <row r="8098" spans="2:3" x14ac:dyDescent="0.45">
      <c r="B8098" s="244">
        <v>8035</v>
      </c>
      <c r="C8098" s="243">
        <v>135.24310624381511</v>
      </c>
    </row>
    <row r="8099" spans="2:3" x14ac:dyDescent="0.45">
      <c r="B8099" s="244">
        <v>8036</v>
      </c>
      <c r="C8099" s="243">
        <v>124.99807716547376</v>
      </c>
    </row>
    <row r="8100" spans="2:3" x14ac:dyDescent="0.45">
      <c r="B8100" s="244">
        <v>8037</v>
      </c>
      <c r="C8100" s="243">
        <v>147.25621010806776</v>
      </c>
    </row>
    <row r="8101" spans="2:3" x14ac:dyDescent="0.45">
      <c r="B8101" s="244">
        <v>8038</v>
      </c>
      <c r="C8101" s="243">
        <v>128.48570910119503</v>
      </c>
    </row>
    <row r="8102" spans="2:3" x14ac:dyDescent="0.45">
      <c r="B8102" s="244">
        <v>8039</v>
      </c>
      <c r="C8102" s="243">
        <v>120.54579076837672</v>
      </c>
    </row>
    <row r="8103" spans="2:3" x14ac:dyDescent="0.45">
      <c r="B8103" s="244">
        <v>8040</v>
      </c>
      <c r="C8103" s="243">
        <v>73.899579123277505</v>
      </c>
    </row>
    <row r="8104" spans="2:3" x14ac:dyDescent="0.45">
      <c r="B8104" s="244">
        <v>8041</v>
      </c>
      <c r="C8104" s="243">
        <v>164.23895585176788</v>
      </c>
    </row>
    <row r="8105" spans="2:3" x14ac:dyDescent="0.45">
      <c r="B8105" s="244">
        <v>8042</v>
      </c>
      <c r="C8105" s="243">
        <v>157.72859661681167</v>
      </c>
    </row>
    <row r="8106" spans="2:3" x14ac:dyDescent="0.45">
      <c r="B8106" s="244">
        <v>8043</v>
      </c>
      <c r="C8106" s="243">
        <v>91.973657623141776</v>
      </c>
    </row>
    <row r="8107" spans="2:3" x14ac:dyDescent="0.45">
      <c r="B8107" s="244">
        <v>8044</v>
      </c>
      <c r="C8107" s="243">
        <v>135.50464753284766</v>
      </c>
    </row>
    <row r="8108" spans="2:3" x14ac:dyDescent="0.45">
      <c r="B8108" s="244">
        <v>8045</v>
      </c>
      <c r="C8108" s="243">
        <v>82.839792500311347</v>
      </c>
    </row>
    <row r="8109" spans="2:3" x14ac:dyDescent="0.45">
      <c r="B8109" s="244">
        <v>8046</v>
      </c>
      <c r="C8109" s="243">
        <v>93.305603986502831</v>
      </c>
    </row>
    <row r="8110" spans="2:3" x14ac:dyDescent="0.45">
      <c r="B8110" s="244">
        <v>8047</v>
      </c>
      <c r="C8110" s="243">
        <v>104.63049263240185</v>
      </c>
    </row>
    <row r="8111" spans="2:3" x14ac:dyDescent="0.45">
      <c r="B8111" s="244">
        <v>8048</v>
      </c>
      <c r="C8111" s="243">
        <v>82.185236876014727</v>
      </c>
    </row>
    <row r="8112" spans="2:3" x14ac:dyDescent="0.45">
      <c r="B8112" s="244">
        <v>8049</v>
      </c>
      <c r="C8112" s="243">
        <v>141.27313354076094</v>
      </c>
    </row>
    <row r="8113" spans="2:3" x14ac:dyDescent="0.45">
      <c r="B8113" s="244">
        <v>8050</v>
      </c>
      <c r="C8113" s="243">
        <v>119.55574343363944</v>
      </c>
    </row>
    <row r="8114" spans="2:3" x14ac:dyDescent="0.45">
      <c r="B8114" s="244">
        <v>8051</v>
      </c>
      <c r="C8114" s="243">
        <v>123.60948198899283</v>
      </c>
    </row>
    <row r="8115" spans="2:3" x14ac:dyDescent="0.45">
      <c r="B8115" s="244">
        <v>8052</v>
      </c>
      <c r="C8115" s="243">
        <v>101.29803057569515</v>
      </c>
    </row>
    <row r="8116" spans="2:3" x14ac:dyDescent="0.45">
      <c r="B8116" s="244">
        <v>8053</v>
      </c>
      <c r="C8116" s="243">
        <v>140.1267169623676</v>
      </c>
    </row>
    <row r="8117" spans="2:3" x14ac:dyDescent="0.45">
      <c r="B8117" s="244">
        <v>8054</v>
      </c>
      <c r="C8117" s="243">
        <v>120.13145917570321</v>
      </c>
    </row>
    <row r="8118" spans="2:3" x14ac:dyDescent="0.45">
      <c r="B8118" s="244">
        <v>8055</v>
      </c>
      <c r="C8118" s="243">
        <v>107.51079182593412</v>
      </c>
    </row>
    <row r="8119" spans="2:3" x14ac:dyDescent="0.45">
      <c r="B8119" s="244">
        <v>8056</v>
      </c>
      <c r="C8119" s="243">
        <v>82.92858076458883</v>
      </c>
    </row>
    <row r="8120" spans="2:3" x14ac:dyDescent="0.45">
      <c r="B8120" s="244">
        <v>8057</v>
      </c>
      <c r="C8120" s="243">
        <v>161.17171657167717</v>
      </c>
    </row>
    <row r="8121" spans="2:3" x14ac:dyDescent="0.45">
      <c r="B8121" s="244">
        <v>8058</v>
      </c>
      <c r="C8121" s="243">
        <v>98.80195985130365</v>
      </c>
    </row>
    <row r="8122" spans="2:3" x14ac:dyDescent="0.45">
      <c r="B8122" s="244">
        <v>8059</v>
      </c>
      <c r="C8122" s="243">
        <v>149.91773454992887</v>
      </c>
    </row>
    <row r="8123" spans="2:3" x14ac:dyDescent="0.45">
      <c r="B8123" s="244">
        <v>8060</v>
      </c>
      <c r="C8123" s="243">
        <v>110.3666305781223</v>
      </c>
    </row>
    <row r="8124" spans="2:3" x14ac:dyDescent="0.45">
      <c r="B8124" s="244">
        <v>8061</v>
      </c>
      <c r="C8124" s="243">
        <v>82.020657830426444</v>
      </c>
    </row>
    <row r="8125" spans="2:3" x14ac:dyDescent="0.45">
      <c r="B8125" s="244">
        <v>8062</v>
      </c>
      <c r="C8125" s="243">
        <v>77.454037293757821</v>
      </c>
    </row>
    <row r="8126" spans="2:3" x14ac:dyDescent="0.45">
      <c r="B8126" s="244">
        <v>8063</v>
      </c>
      <c r="C8126" s="243">
        <v>110.9121924876778</v>
      </c>
    </row>
    <row r="8127" spans="2:3" x14ac:dyDescent="0.45">
      <c r="B8127" s="244">
        <v>8064</v>
      </c>
      <c r="C8127" s="243">
        <v>105.30741258206544</v>
      </c>
    </row>
    <row r="8128" spans="2:3" x14ac:dyDescent="0.45">
      <c r="B8128" s="244">
        <v>8065</v>
      </c>
      <c r="C8128" s="243">
        <v>97.091641222723581</v>
      </c>
    </row>
    <row r="8129" spans="2:3" x14ac:dyDescent="0.45">
      <c r="B8129" s="244">
        <v>8066</v>
      </c>
      <c r="C8129" s="243">
        <v>94.942174309489815</v>
      </c>
    </row>
    <row r="8130" spans="2:3" x14ac:dyDescent="0.45">
      <c r="B8130" s="244">
        <v>8067</v>
      </c>
      <c r="C8130" s="243">
        <v>147.29449003074376</v>
      </c>
    </row>
    <row r="8131" spans="2:3" x14ac:dyDescent="0.45">
      <c r="B8131" s="244">
        <v>8068</v>
      </c>
      <c r="C8131" s="243">
        <v>125.85083870012639</v>
      </c>
    </row>
    <row r="8132" spans="2:3" x14ac:dyDescent="0.45">
      <c r="B8132" s="244">
        <v>8069</v>
      </c>
      <c r="C8132" s="243">
        <v>109.1460963825507</v>
      </c>
    </row>
    <row r="8133" spans="2:3" x14ac:dyDescent="0.45">
      <c r="B8133" s="244">
        <v>8070</v>
      </c>
      <c r="C8133" s="243">
        <v>108.13415564558753</v>
      </c>
    </row>
    <row r="8134" spans="2:3" x14ac:dyDescent="0.45">
      <c r="B8134" s="244">
        <v>8071</v>
      </c>
      <c r="C8134" s="243">
        <v>124.10290463449037</v>
      </c>
    </row>
    <row r="8135" spans="2:3" x14ac:dyDescent="0.45">
      <c r="B8135" s="244">
        <v>8072</v>
      </c>
      <c r="C8135" s="243">
        <v>178.16843936966382</v>
      </c>
    </row>
    <row r="8136" spans="2:3" x14ac:dyDescent="0.45">
      <c r="B8136" s="244">
        <v>8073</v>
      </c>
      <c r="C8136" s="243">
        <v>102.28580082958007</v>
      </c>
    </row>
    <row r="8137" spans="2:3" x14ac:dyDescent="0.45">
      <c r="B8137" s="244">
        <v>8074</v>
      </c>
      <c r="C8137" s="243">
        <v>91.248946320722496</v>
      </c>
    </row>
    <row r="8138" spans="2:3" x14ac:dyDescent="0.45">
      <c r="B8138" s="244">
        <v>8075</v>
      </c>
      <c r="C8138" s="243">
        <v>78.20428405672051</v>
      </c>
    </row>
    <row r="8139" spans="2:3" x14ac:dyDescent="0.45">
      <c r="B8139" s="244">
        <v>8076</v>
      </c>
      <c r="C8139" s="243">
        <v>113.64529682531725</v>
      </c>
    </row>
    <row r="8140" spans="2:3" x14ac:dyDescent="0.45">
      <c r="B8140" s="244">
        <v>8077</v>
      </c>
      <c r="C8140" s="243">
        <v>102.9627933768044</v>
      </c>
    </row>
    <row r="8141" spans="2:3" x14ac:dyDescent="0.45">
      <c r="B8141" s="244">
        <v>8078</v>
      </c>
      <c r="C8141" s="243">
        <v>126.20591266883847</v>
      </c>
    </row>
    <row r="8142" spans="2:3" x14ac:dyDescent="0.45">
      <c r="B8142" s="244">
        <v>8079</v>
      </c>
      <c r="C8142" s="243">
        <v>119.98408262603569</v>
      </c>
    </row>
    <row r="8143" spans="2:3" x14ac:dyDescent="0.45">
      <c r="B8143" s="244">
        <v>8080</v>
      </c>
      <c r="C8143" s="243">
        <v>93.814246352650116</v>
      </c>
    </row>
    <row r="8144" spans="2:3" x14ac:dyDescent="0.45">
      <c r="B8144" s="244">
        <v>8081</v>
      </c>
      <c r="C8144" s="243">
        <v>137.04336009438217</v>
      </c>
    </row>
    <row r="8145" spans="2:3" x14ac:dyDescent="0.45">
      <c r="B8145" s="244">
        <v>8082</v>
      </c>
      <c r="C8145" s="243">
        <v>107.10667337893256</v>
      </c>
    </row>
    <row r="8146" spans="2:3" x14ac:dyDescent="0.45">
      <c r="B8146" s="244">
        <v>8083</v>
      </c>
      <c r="C8146" s="243">
        <v>107.89053447129743</v>
      </c>
    </row>
    <row r="8147" spans="2:3" x14ac:dyDescent="0.45">
      <c r="B8147" s="244">
        <v>8084</v>
      </c>
      <c r="C8147" s="243">
        <v>121.92630621995414</v>
      </c>
    </row>
    <row r="8148" spans="2:3" x14ac:dyDescent="0.45">
      <c r="B8148" s="244">
        <v>8085</v>
      </c>
      <c r="C8148" s="243">
        <v>91.724878196749273</v>
      </c>
    </row>
    <row r="8149" spans="2:3" x14ac:dyDescent="0.45">
      <c r="B8149" s="244">
        <v>8086</v>
      </c>
      <c r="C8149" s="243">
        <v>94.760184627298486</v>
      </c>
    </row>
    <row r="8150" spans="2:3" x14ac:dyDescent="0.45">
      <c r="B8150" s="244">
        <v>8087</v>
      </c>
      <c r="C8150" s="243">
        <v>81.42465102593647</v>
      </c>
    </row>
    <row r="8151" spans="2:3" x14ac:dyDescent="0.45">
      <c r="B8151" s="244">
        <v>8088</v>
      </c>
      <c r="C8151" s="243">
        <v>86.827075491700725</v>
      </c>
    </row>
    <row r="8152" spans="2:3" x14ac:dyDescent="0.45">
      <c r="B8152" s="244">
        <v>8089</v>
      </c>
      <c r="C8152" s="243">
        <v>106.07737652732592</v>
      </c>
    </row>
    <row r="8153" spans="2:3" x14ac:dyDescent="0.45">
      <c r="B8153" s="244">
        <v>8090</v>
      </c>
      <c r="C8153" s="243">
        <v>147.75927072148326</v>
      </c>
    </row>
    <row r="8154" spans="2:3" x14ac:dyDescent="0.45">
      <c r="B8154" s="244">
        <v>8091</v>
      </c>
      <c r="C8154" s="243">
        <v>91.297767020763615</v>
      </c>
    </row>
    <row r="8155" spans="2:3" x14ac:dyDescent="0.45">
      <c r="B8155" s="244">
        <v>8092</v>
      </c>
      <c r="C8155" s="243">
        <v>136.30887931749157</v>
      </c>
    </row>
    <row r="8156" spans="2:3" x14ac:dyDescent="0.45">
      <c r="B8156" s="244">
        <v>8093</v>
      </c>
      <c r="C8156" s="243">
        <v>109.28100976646883</v>
      </c>
    </row>
    <row r="8157" spans="2:3" x14ac:dyDescent="0.45">
      <c r="B8157" s="244">
        <v>8094</v>
      </c>
      <c r="C8157" s="243">
        <v>103.05626348733414</v>
      </c>
    </row>
    <row r="8158" spans="2:3" x14ac:dyDescent="0.45">
      <c r="B8158" s="244">
        <v>8095</v>
      </c>
      <c r="C8158" s="243">
        <v>86.827613670202837</v>
      </c>
    </row>
    <row r="8159" spans="2:3" x14ac:dyDescent="0.45">
      <c r="B8159" s="244">
        <v>8096</v>
      </c>
      <c r="C8159" s="243">
        <v>155.74979572915919</v>
      </c>
    </row>
    <row r="8160" spans="2:3" x14ac:dyDescent="0.45">
      <c r="B8160" s="244">
        <v>8097</v>
      </c>
      <c r="C8160" s="243">
        <v>60.650346621246079</v>
      </c>
    </row>
    <row r="8161" spans="2:3" x14ac:dyDescent="0.45">
      <c r="B8161" s="244">
        <v>8098</v>
      </c>
      <c r="C8161" s="243">
        <v>99.124094950991946</v>
      </c>
    </row>
    <row r="8162" spans="2:3" x14ac:dyDescent="0.45">
      <c r="B8162" s="244">
        <v>8099</v>
      </c>
      <c r="C8162" s="243">
        <v>117.62159297980212</v>
      </c>
    </row>
    <row r="8163" spans="2:3" x14ac:dyDescent="0.45">
      <c r="B8163" s="244">
        <v>8100</v>
      </c>
      <c r="C8163" s="243">
        <v>130.25422890031362</v>
      </c>
    </row>
    <row r="8164" spans="2:3" x14ac:dyDescent="0.45">
      <c r="B8164" s="244">
        <v>8101</v>
      </c>
      <c r="C8164" s="243">
        <v>123.5012940990967</v>
      </c>
    </row>
    <row r="8165" spans="2:3" x14ac:dyDescent="0.45">
      <c r="B8165" s="244">
        <v>8102</v>
      </c>
      <c r="C8165" s="243">
        <v>117.58971024896933</v>
      </c>
    </row>
    <row r="8166" spans="2:3" x14ac:dyDescent="0.45">
      <c r="B8166" s="244">
        <v>8103</v>
      </c>
      <c r="C8166" s="243">
        <v>121.00187306214207</v>
      </c>
    </row>
    <row r="8167" spans="2:3" x14ac:dyDescent="0.45">
      <c r="B8167" s="244">
        <v>8104</v>
      </c>
      <c r="C8167" s="243">
        <v>104.28609570529018</v>
      </c>
    </row>
    <row r="8168" spans="2:3" x14ac:dyDescent="0.45">
      <c r="B8168" s="244">
        <v>8105</v>
      </c>
      <c r="C8168" s="243">
        <v>82.217502813328949</v>
      </c>
    </row>
    <row r="8169" spans="2:3" x14ac:dyDescent="0.45">
      <c r="B8169" s="244">
        <v>8106</v>
      </c>
      <c r="C8169" s="243">
        <v>114.83137718525329</v>
      </c>
    </row>
    <row r="8170" spans="2:3" x14ac:dyDescent="0.45">
      <c r="B8170" s="244">
        <v>8107</v>
      </c>
      <c r="C8170" s="243">
        <v>141.92996557055528</v>
      </c>
    </row>
    <row r="8171" spans="2:3" x14ac:dyDescent="0.45">
      <c r="B8171" s="244">
        <v>8108</v>
      </c>
      <c r="C8171" s="243">
        <v>107.98947620041858</v>
      </c>
    </row>
    <row r="8172" spans="2:3" x14ac:dyDescent="0.45">
      <c r="B8172" s="244">
        <v>8109</v>
      </c>
      <c r="C8172" s="243">
        <v>140.46988927978137</v>
      </c>
    </row>
    <row r="8173" spans="2:3" x14ac:dyDescent="0.45">
      <c r="B8173" s="244">
        <v>8110</v>
      </c>
      <c r="C8173" s="243">
        <v>128.45182944774126</v>
      </c>
    </row>
    <row r="8174" spans="2:3" x14ac:dyDescent="0.45">
      <c r="B8174" s="244">
        <v>8111</v>
      </c>
      <c r="C8174" s="243">
        <v>90.138809852004627</v>
      </c>
    </row>
    <row r="8175" spans="2:3" x14ac:dyDescent="0.45">
      <c r="B8175" s="244">
        <v>8112</v>
      </c>
      <c r="C8175" s="243">
        <v>137.21272574957993</v>
      </c>
    </row>
    <row r="8176" spans="2:3" x14ac:dyDescent="0.45">
      <c r="B8176" s="244">
        <v>8113</v>
      </c>
      <c r="C8176" s="243">
        <v>108.82931542409526</v>
      </c>
    </row>
    <row r="8177" spans="2:3" x14ac:dyDescent="0.45">
      <c r="B8177" s="244">
        <v>8114</v>
      </c>
      <c r="C8177" s="243">
        <v>107.62343719265237</v>
      </c>
    </row>
    <row r="8178" spans="2:3" x14ac:dyDescent="0.45">
      <c r="B8178" s="244">
        <v>8115</v>
      </c>
      <c r="C8178" s="243">
        <v>91.365412960958921</v>
      </c>
    </row>
    <row r="8179" spans="2:3" x14ac:dyDescent="0.45">
      <c r="B8179" s="244">
        <v>8116</v>
      </c>
      <c r="C8179" s="243">
        <v>110.79447062285844</v>
      </c>
    </row>
    <row r="8180" spans="2:3" x14ac:dyDescent="0.45">
      <c r="B8180" s="244">
        <v>8117</v>
      </c>
      <c r="C8180" s="243">
        <v>144.53908601638753</v>
      </c>
    </row>
    <row r="8181" spans="2:3" x14ac:dyDescent="0.45">
      <c r="B8181" s="244">
        <v>8118</v>
      </c>
      <c r="C8181" s="243">
        <v>124.51064819931537</v>
      </c>
    </row>
    <row r="8182" spans="2:3" x14ac:dyDescent="0.45">
      <c r="B8182" s="244">
        <v>8119</v>
      </c>
      <c r="C8182" s="243">
        <v>119.66316061135714</v>
      </c>
    </row>
    <row r="8183" spans="2:3" x14ac:dyDescent="0.45">
      <c r="B8183" s="244">
        <v>8120</v>
      </c>
      <c r="C8183" s="243">
        <v>131.93669318416039</v>
      </c>
    </row>
    <row r="8184" spans="2:3" x14ac:dyDescent="0.45">
      <c r="B8184" s="244">
        <v>8121</v>
      </c>
      <c r="C8184" s="243">
        <v>151.58707547613432</v>
      </c>
    </row>
    <row r="8185" spans="2:3" x14ac:dyDescent="0.45">
      <c r="B8185" s="244">
        <v>8122</v>
      </c>
      <c r="C8185" s="243">
        <v>150.73157424125546</v>
      </c>
    </row>
    <row r="8186" spans="2:3" x14ac:dyDescent="0.45">
      <c r="B8186" s="244">
        <v>8123</v>
      </c>
      <c r="C8186" s="243">
        <v>138.18468717089547</v>
      </c>
    </row>
    <row r="8187" spans="2:3" x14ac:dyDescent="0.45">
      <c r="B8187" s="244">
        <v>8124</v>
      </c>
      <c r="C8187" s="243">
        <v>91.7545532229787</v>
      </c>
    </row>
    <row r="8188" spans="2:3" x14ac:dyDescent="0.45">
      <c r="B8188" s="244">
        <v>8125</v>
      </c>
      <c r="C8188" s="243">
        <v>113.90096563524324</v>
      </c>
    </row>
    <row r="8189" spans="2:3" x14ac:dyDescent="0.45">
      <c r="B8189" s="244">
        <v>8126</v>
      </c>
      <c r="C8189" s="243">
        <v>73.89414727843625</v>
      </c>
    </row>
    <row r="8190" spans="2:3" x14ac:dyDescent="0.45">
      <c r="B8190" s="244">
        <v>8127</v>
      </c>
      <c r="C8190" s="243">
        <v>109.20180500037247</v>
      </c>
    </row>
    <row r="8191" spans="2:3" x14ac:dyDescent="0.45">
      <c r="B8191" s="244">
        <v>8128</v>
      </c>
      <c r="C8191" s="243">
        <v>162.14963798781815</v>
      </c>
    </row>
    <row r="8192" spans="2:3" x14ac:dyDescent="0.45">
      <c r="B8192" s="244">
        <v>8129</v>
      </c>
      <c r="C8192" s="243">
        <v>106.68863033528123</v>
      </c>
    </row>
    <row r="8193" spans="2:3" x14ac:dyDescent="0.45">
      <c r="B8193" s="244">
        <v>8130</v>
      </c>
      <c r="C8193" s="243">
        <v>137.38888471230649</v>
      </c>
    </row>
    <row r="8194" spans="2:3" x14ac:dyDescent="0.45">
      <c r="B8194" s="244">
        <v>8131</v>
      </c>
      <c r="C8194" s="243">
        <v>129.69845654179593</v>
      </c>
    </row>
    <row r="8195" spans="2:3" x14ac:dyDescent="0.45">
      <c r="B8195" s="244">
        <v>8132</v>
      </c>
      <c r="C8195" s="243">
        <v>105.73052030991471</v>
      </c>
    </row>
    <row r="8196" spans="2:3" x14ac:dyDescent="0.45">
      <c r="B8196" s="244">
        <v>8133</v>
      </c>
      <c r="C8196" s="243">
        <v>102.47744798171075</v>
      </c>
    </row>
    <row r="8197" spans="2:3" x14ac:dyDescent="0.45">
      <c r="B8197" s="244">
        <v>8134</v>
      </c>
      <c r="C8197" s="243">
        <v>120.31675780233452</v>
      </c>
    </row>
    <row r="8198" spans="2:3" x14ac:dyDescent="0.45">
      <c r="B8198" s="244">
        <v>8135</v>
      </c>
      <c r="C8198" s="243">
        <v>107.2748793569682</v>
      </c>
    </row>
    <row r="8199" spans="2:3" x14ac:dyDescent="0.45">
      <c r="B8199" s="244">
        <v>8136</v>
      </c>
      <c r="C8199" s="243">
        <v>88.941098657091061</v>
      </c>
    </row>
    <row r="8200" spans="2:3" x14ac:dyDescent="0.45">
      <c r="B8200" s="244">
        <v>8137</v>
      </c>
      <c r="C8200" s="243">
        <v>111.74785000975533</v>
      </c>
    </row>
    <row r="8201" spans="2:3" x14ac:dyDescent="0.45">
      <c r="B8201" s="244">
        <v>8138</v>
      </c>
      <c r="C8201" s="243">
        <v>174.05645786510263</v>
      </c>
    </row>
    <row r="8202" spans="2:3" x14ac:dyDescent="0.45">
      <c r="B8202" s="244">
        <v>8139</v>
      </c>
      <c r="C8202" s="243">
        <v>139.07449442283459</v>
      </c>
    </row>
    <row r="8203" spans="2:3" x14ac:dyDescent="0.45">
      <c r="B8203" s="244">
        <v>8140</v>
      </c>
      <c r="C8203" s="243">
        <v>102.41317959644671</v>
      </c>
    </row>
    <row r="8204" spans="2:3" x14ac:dyDescent="0.45">
      <c r="B8204" s="244">
        <v>8141</v>
      </c>
      <c r="C8204" s="243">
        <v>99.117289028191891</v>
      </c>
    </row>
    <row r="8205" spans="2:3" x14ac:dyDescent="0.45">
      <c r="B8205" s="244">
        <v>8142</v>
      </c>
      <c r="C8205" s="243">
        <v>106.2025976296763</v>
      </c>
    </row>
    <row r="8206" spans="2:3" x14ac:dyDescent="0.45">
      <c r="B8206" s="244">
        <v>8143</v>
      </c>
      <c r="C8206" s="243">
        <v>78.137124465188862</v>
      </c>
    </row>
    <row r="8207" spans="2:3" x14ac:dyDescent="0.45">
      <c r="B8207" s="244">
        <v>8144</v>
      </c>
      <c r="C8207" s="243">
        <v>135.32582079327011</v>
      </c>
    </row>
    <row r="8208" spans="2:3" x14ac:dyDescent="0.45">
      <c r="B8208" s="244">
        <v>8145</v>
      </c>
      <c r="C8208" s="243">
        <v>123.01101904235985</v>
      </c>
    </row>
    <row r="8209" spans="2:3" x14ac:dyDescent="0.45">
      <c r="B8209" s="244">
        <v>8146</v>
      </c>
      <c r="C8209" s="243">
        <v>110.73282800295256</v>
      </c>
    </row>
    <row r="8210" spans="2:3" x14ac:dyDescent="0.45">
      <c r="B8210" s="244">
        <v>8147</v>
      </c>
      <c r="C8210" s="243">
        <v>106.87972277390912</v>
      </c>
    </row>
    <row r="8211" spans="2:3" x14ac:dyDescent="0.45">
      <c r="B8211" s="244">
        <v>8148</v>
      </c>
      <c r="C8211" s="243">
        <v>109.61323614935959</v>
      </c>
    </row>
    <row r="8212" spans="2:3" x14ac:dyDescent="0.45">
      <c r="B8212" s="244">
        <v>8149</v>
      </c>
      <c r="C8212" s="243">
        <v>143.53492801755743</v>
      </c>
    </row>
    <row r="8213" spans="2:3" x14ac:dyDescent="0.45">
      <c r="B8213" s="244">
        <v>8150</v>
      </c>
      <c r="C8213" s="243">
        <v>141.75858263541267</v>
      </c>
    </row>
    <row r="8214" spans="2:3" x14ac:dyDescent="0.45">
      <c r="B8214" s="244">
        <v>8151</v>
      </c>
      <c r="C8214" s="243">
        <v>123.423589279388</v>
      </c>
    </row>
    <row r="8215" spans="2:3" x14ac:dyDescent="0.45">
      <c r="B8215" s="244">
        <v>8152</v>
      </c>
      <c r="C8215" s="243">
        <v>104.02541100839247</v>
      </c>
    </row>
    <row r="8216" spans="2:3" x14ac:dyDescent="0.45">
      <c r="B8216" s="244">
        <v>8153</v>
      </c>
      <c r="C8216" s="243">
        <v>124.58931591507515</v>
      </c>
    </row>
    <row r="8217" spans="2:3" x14ac:dyDescent="0.45">
      <c r="B8217" s="244">
        <v>8154</v>
      </c>
      <c r="C8217" s="243">
        <v>106.34939531201397</v>
      </c>
    </row>
    <row r="8218" spans="2:3" x14ac:dyDescent="0.45">
      <c r="B8218" s="244">
        <v>8155</v>
      </c>
      <c r="C8218" s="243">
        <v>138.12356443164043</v>
      </c>
    </row>
    <row r="8219" spans="2:3" x14ac:dyDescent="0.45">
      <c r="B8219" s="244">
        <v>8156</v>
      </c>
      <c r="C8219" s="243">
        <v>99.875051640741717</v>
      </c>
    </row>
    <row r="8220" spans="2:3" x14ac:dyDescent="0.45">
      <c r="B8220" s="244">
        <v>8157</v>
      </c>
      <c r="C8220" s="243">
        <v>152.51192728152756</v>
      </c>
    </row>
    <row r="8221" spans="2:3" x14ac:dyDescent="0.45">
      <c r="B8221" s="244">
        <v>8158</v>
      </c>
      <c r="C8221" s="243">
        <v>89.351976749519196</v>
      </c>
    </row>
    <row r="8222" spans="2:3" x14ac:dyDescent="0.45">
      <c r="B8222" s="244">
        <v>8159</v>
      </c>
      <c r="C8222" s="243">
        <v>78.447785957889295</v>
      </c>
    </row>
    <row r="8223" spans="2:3" x14ac:dyDescent="0.45">
      <c r="B8223" s="244">
        <v>8160</v>
      </c>
      <c r="C8223" s="243">
        <v>88.531605354051194</v>
      </c>
    </row>
    <row r="8224" spans="2:3" x14ac:dyDescent="0.45">
      <c r="B8224" s="244">
        <v>8161</v>
      </c>
      <c r="C8224" s="243">
        <v>164.77777248712596</v>
      </c>
    </row>
    <row r="8225" spans="2:3" x14ac:dyDescent="0.45">
      <c r="B8225" s="244">
        <v>8162</v>
      </c>
      <c r="C8225" s="243">
        <v>128.36279749999315</v>
      </c>
    </row>
    <row r="8226" spans="2:3" x14ac:dyDescent="0.45">
      <c r="B8226" s="244">
        <v>8163</v>
      </c>
      <c r="C8226" s="243">
        <v>122.12387095796845</v>
      </c>
    </row>
    <row r="8227" spans="2:3" x14ac:dyDescent="0.45">
      <c r="B8227" s="244">
        <v>8164</v>
      </c>
      <c r="C8227" s="243">
        <v>137.89031674416981</v>
      </c>
    </row>
    <row r="8228" spans="2:3" x14ac:dyDescent="0.45">
      <c r="B8228" s="244">
        <v>8165</v>
      </c>
      <c r="C8228" s="243">
        <v>119.40491828283849</v>
      </c>
    </row>
    <row r="8229" spans="2:3" x14ac:dyDescent="0.45">
      <c r="B8229" s="244">
        <v>8166</v>
      </c>
      <c r="C8229" s="243">
        <v>117.79635194430819</v>
      </c>
    </row>
    <row r="8230" spans="2:3" x14ac:dyDescent="0.45">
      <c r="B8230" s="244">
        <v>8167</v>
      </c>
      <c r="C8230" s="243">
        <v>137.26416997563706</v>
      </c>
    </row>
    <row r="8231" spans="2:3" x14ac:dyDescent="0.45">
      <c r="B8231" s="244">
        <v>8168</v>
      </c>
      <c r="C8231" s="243">
        <v>136.22549069480542</v>
      </c>
    </row>
    <row r="8232" spans="2:3" x14ac:dyDescent="0.45">
      <c r="B8232" s="244">
        <v>8169</v>
      </c>
      <c r="C8232" s="243">
        <v>89.229709439033385</v>
      </c>
    </row>
    <row r="8233" spans="2:3" x14ac:dyDescent="0.45">
      <c r="B8233" s="244">
        <v>8170</v>
      </c>
      <c r="C8233" s="243">
        <v>96.035295687778756</v>
      </c>
    </row>
    <row r="8234" spans="2:3" x14ac:dyDescent="0.45">
      <c r="B8234" s="244">
        <v>8171</v>
      </c>
      <c r="C8234" s="243">
        <v>85.115463149044388</v>
      </c>
    </row>
    <row r="8235" spans="2:3" x14ac:dyDescent="0.45">
      <c r="B8235" s="244">
        <v>8172</v>
      </c>
      <c r="C8235" s="243">
        <v>143.07046728295271</v>
      </c>
    </row>
    <row r="8236" spans="2:3" x14ac:dyDescent="0.45">
      <c r="B8236" s="244">
        <v>8173</v>
      </c>
      <c r="C8236" s="243">
        <v>144.54808437107928</v>
      </c>
    </row>
    <row r="8237" spans="2:3" x14ac:dyDescent="0.45">
      <c r="B8237" s="244">
        <v>8174</v>
      </c>
      <c r="C8237" s="243">
        <v>134.1889043345106</v>
      </c>
    </row>
    <row r="8238" spans="2:3" x14ac:dyDescent="0.45">
      <c r="B8238" s="244">
        <v>8175</v>
      </c>
      <c r="C8238" s="243">
        <v>126.97172824922735</v>
      </c>
    </row>
    <row r="8239" spans="2:3" x14ac:dyDescent="0.45">
      <c r="B8239" s="244">
        <v>8176</v>
      </c>
      <c r="C8239" s="243">
        <v>103.10376618101643</v>
      </c>
    </row>
    <row r="8240" spans="2:3" x14ac:dyDescent="0.45">
      <c r="B8240" s="244">
        <v>8177</v>
      </c>
      <c r="C8240" s="243">
        <v>141.85837522497229</v>
      </c>
    </row>
    <row r="8241" spans="2:3" x14ac:dyDescent="0.45">
      <c r="B8241" s="244">
        <v>8178</v>
      </c>
      <c r="C8241" s="243">
        <v>115.45072472970379</v>
      </c>
    </row>
    <row r="8242" spans="2:3" x14ac:dyDescent="0.45">
      <c r="B8242" s="244">
        <v>8179</v>
      </c>
      <c r="C8242" s="243">
        <v>95.078243937174619</v>
      </c>
    </row>
    <row r="8243" spans="2:3" x14ac:dyDescent="0.45">
      <c r="B8243" s="244">
        <v>8180</v>
      </c>
      <c r="C8243" s="243">
        <v>157.98733988043091</v>
      </c>
    </row>
    <row r="8244" spans="2:3" x14ac:dyDescent="0.45">
      <c r="B8244" s="244">
        <v>8181</v>
      </c>
      <c r="C8244" s="243">
        <v>144.07528548313263</v>
      </c>
    </row>
    <row r="8245" spans="2:3" x14ac:dyDescent="0.45">
      <c r="B8245" s="244">
        <v>8182</v>
      </c>
      <c r="C8245" s="243">
        <v>107.58664865574649</v>
      </c>
    </row>
    <row r="8246" spans="2:3" x14ac:dyDescent="0.45">
      <c r="B8246" s="244">
        <v>8183</v>
      </c>
      <c r="C8246" s="243">
        <v>135.74896945772886</v>
      </c>
    </row>
    <row r="8247" spans="2:3" x14ac:dyDescent="0.45">
      <c r="B8247" s="244">
        <v>8184</v>
      </c>
      <c r="C8247" s="243">
        <v>116.04766849582994</v>
      </c>
    </row>
    <row r="8248" spans="2:3" x14ac:dyDescent="0.45">
      <c r="B8248" s="244">
        <v>8185</v>
      </c>
      <c r="C8248" s="243">
        <v>113.83036051054685</v>
      </c>
    </row>
    <row r="8249" spans="2:3" x14ac:dyDescent="0.45">
      <c r="B8249" s="244">
        <v>8186</v>
      </c>
      <c r="C8249" s="243">
        <v>107.3549447634295</v>
      </c>
    </row>
    <row r="8250" spans="2:3" x14ac:dyDescent="0.45">
      <c r="B8250" s="244">
        <v>8187</v>
      </c>
      <c r="C8250" s="243">
        <v>128.631883082493</v>
      </c>
    </row>
    <row r="8251" spans="2:3" x14ac:dyDescent="0.45">
      <c r="B8251" s="244">
        <v>8188</v>
      </c>
      <c r="C8251" s="243">
        <v>136.50085446545069</v>
      </c>
    </row>
    <row r="8252" spans="2:3" x14ac:dyDescent="0.45">
      <c r="B8252" s="244">
        <v>8189</v>
      </c>
      <c r="C8252" s="243">
        <v>176.84515691981045</v>
      </c>
    </row>
    <row r="8253" spans="2:3" x14ac:dyDescent="0.45">
      <c r="B8253" s="244">
        <v>8190</v>
      </c>
      <c r="C8253" s="243">
        <v>130.95042528108254</v>
      </c>
    </row>
    <row r="8254" spans="2:3" x14ac:dyDescent="0.45">
      <c r="B8254" s="244">
        <v>8191</v>
      </c>
      <c r="C8254" s="243">
        <v>174.9272669485438</v>
      </c>
    </row>
    <row r="8255" spans="2:3" x14ac:dyDescent="0.45">
      <c r="B8255" s="244">
        <v>8192</v>
      </c>
      <c r="C8255" s="243">
        <v>92.579738589437895</v>
      </c>
    </row>
    <row r="8256" spans="2:3" x14ac:dyDescent="0.45">
      <c r="B8256" s="244">
        <v>8193</v>
      </c>
      <c r="C8256" s="243">
        <v>86.83526118723691</v>
      </c>
    </row>
    <row r="8257" spans="2:3" x14ac:dyDescent="0.45">
      <c r="B8257" s="244">
        <v>8194</v>
      </c>
      <c r="C8257" s="243">
        <v>142.03453779305499</v>
      </c>
    </row>
    <row r="8258" spans="2:3" x14ac:dyDescent="0.45">
      <c r="B8258" s="244">
        <v>8195</v>
      </c>
      <c r="C8258" s="243">
        <v>104.90242580168309</v>
      </c>
    </row>
    <row r="8259" spans="2:3" x14ac:dyDescent="0.45">
      <c r="B8259" s="244">
        <v>8196</v>
      </c>
      <c r="C8259" s="243">
        <v>102.70594887554755</v>
      </c>
    </row>
    <row r="8260" spans="2:3" x14ac:dyDescent="0.45">
      <c r="B8260" s="244">
        <v>8197</v>
      </c>
      <c r="C8260" s="243">
        <v>104.4580581403094</v>
      </c>
    </row>
    <row r="8261" spans="2:3" x14ac:dyDescent="0.45">
      <c r="B8261" s="244">
        <v>8198</v>
      </c>
      <c r="C8261" s="243">
        <v>97.201290392275695</v>
      </c>
    </row>
    <row r="8262" spans="2:3" x14ac:dyDescent="0.45">
      <c r="B8262" s="244">
        <v>8199</v>
      </c>
      <c r="C8262" s="243">
        <v>144.98720965616954</v>
      </c>
    </row>
    <row r="8263" spans="2:3" x14ac:dyDescent="0.45">
      <c r="B8263" s="244">
        <v>8200</v>
      </c>
      <c r="C8263" s="243">
        <v>98.903220383937636</v>
      </c>
    </row>
    <row r="8264" spans="2:3" x14ac:dyDescent="0.45">
      <c r="B8264" s="244">
        <v>8201</v>
      </c>
      <c r="C8264" s="243">
        <v>143.36548844530572</v>
      </c>
    </row>
    <row r="8265" spans="2:3" x14ac:dyDescent="0.45">
      <c r="B8265" s="244">
        <v>8202</v>
      </c>
      <c r="C8265" s="243">
        <v>113.45393176321804</v>
      </c>
    </row>
    <row r="8266" spans="2:3" x14ac:dyDescent="0.45">
      <c r="B8266" s="244">
        <v>8203</v>
      </c>
      <c r="C8266" s="243">
        <v>151.34485905398338</v>
      </c>
    </row>
    <row r="8267" spans="2:3" x14ac:dyDescent="0.45">
      <c r="B8267" s="244">
        <v>8204</v>
      </c>
      <c r="C8267" s="243">
        <v>110.28876647282829</v>
      </c>
    </row>
    <row r="8268" spans="2:3" x14ac:dyDescent="0.45">
      <c r="B8268" s="244">
        <v>8205</v>
      </c>
      <c r="C8268" s="243">
        <v>127.15774545189305</v>
      </c>
    </row>
    <row r="8269" spans="2:3" x14ac:dyDescent="0.45">
      <c r="B8269" s="244">
        <v>8206</v>
      </c>
      <c r="C8269" s="243">
        <v>125.64439958173286</v>
      </c>
    </row>
    <row r="8270" spans="2:3" x14ac:dyDescent="0.45">
      <c r="B8270" s="244">
        <v>8207</v>
      </c>
      <c r="C8270" s="243">
        <v>159.40602246014274</v>
      </c>
    </row>
    <row r="8271" spans="2:3" x14ac:dyDescent="0.45">
      <c r="B8271" s="244">
        <v>8208</v>
      </c>
      <c r="C8271" s="243">
        <v>114.35319253260838</v>
      </c>
    </row>
    <row r="8272" spans="2:3" x14ac:dyDescent="0.45">
      <c r="B8272" s="244">
        <v>8209</v>
      </c>
      <c r="C8272" s="243">
        <v>119.06055814687444</v>
      </c>
    </row>
    <row r="8273" spans="2:3" x14ac:dyDescent="0.45">
      <c r="B8273" s="244">
        <v>8210</v>
      </c>
      <c r="C8273" s="243">
        <v>129.89020168140206</v>
      </c>
    </row>
    <row r="8274" spans="2:3" x14ac:dyDescent="0.45">
      <c r="B8274" s="244">
        <v>8211</v>
      </c>
      <c r="C8274" s="243">
        <v>40.423696670047036</v>
      </c>
    </row>
    <row r="8275" spans="2:3" x14ac:dyDescent="0.45">
      <c r="B8275" s="244">
        <v>8212</v>
      </c>
      <c r="C8275" s="243">
        <v>98.614492135567815</v>
      </c>
    </row>
    <row r="8276" spans="2:3" x14ac:dyDescent="0.45">
      <c r="B8276" s="244">
        <v>8213</v>
      </c>
      <c r="C8276" s="243">
        <v>108.89133432732474</v>
      </c>
    </row>
    <row r="8277" spans="2:3" x14ac:dyDescent="0.45">
      <c r="B8277" s="244">
        <v>8214</v>
      </c>
      <c r="C8277" s="243">
        <v>109.1287268542719</v>
      </c>
    </row>
    <row r="8278" spans="2:3" x14ac:dyDescent="0.45">
      <c r="B8278" s="244">
        <v>8215</v>
      </c>
      <c r="C8278" s="243">
        <v>81.640040244778831</v>
      </c>
    </row>
    <row r="8279" spans="2:3" x14ac:dyDescent="0.45">
      <c r="B8279" s="244">
        <v>8216</v>
      </c>
      <c r="C8279" s="243">
        <v>138.69472900747016</v>
      </c>
    </row>
    <row r="8280" spans="2:3" x14ac:dyDescent="0.45">
      <c r="B8280" s="244">
        <v>8217</v>
      </c>
      <c r="C8280" s="243">
        <v>134.44424643101524</v>
      </c>
    </row>
    <row r="8281" spans="2:3" x14ac:dyDescent="0.45">
      <c r="B8281" s="244">
        <v>8218</v>
      </c>
      <c r="C8281" s="243">
        <v>93.861735338909824</v>
      </c>
    </row>
    <row r="8282" spans="2:3" x14ac:dyDescent="0.45">
      <c r="B8282" s="244">
        <v>8219</v>
      </c>
      <c r="C8282" s="243">
        <v>135.99065672134407</v>
      </c>
    </row>
    <row r="8283" spans="2:3" x14ac:dyDescent="0.45">
      <c r="B8283" s="244">
        <v>8220</v>
      </c>
      <c r="C8283" s="243">
        <v>105.18887379720277</v>
      </c>
    </row>
    <row r="8284" spans="2:3" x14ac:dyDescent="0.45">
      <c r="B8284" s="244">
        <v>8221</v>
      </c>
      <c r="C8284" s="243">
        <v>143.1907988116848</v>
      </c>
    </row>
    <row r="8285" spans="2:3" x14ac:dyDescent="0.45">
      <c r="B8285" s="244">
        <v>8222</v>
      </c>
      <c r="C8285" s="243">
        <v>126.77612590986992</v>
      </c>
    </row>
    <row r="8286" spans="2:3" x14ac:dyDescent="0.45">
      <c r="B8286" s="244">
        <v>8223</v>
      </c>
      <c r="C8286" s="243">
        <v>162.28102942278178</v>
      </c>
    </row>
    <row r="8287" spans="2:3" x14ac:dyDescent="0.45">
      <c r="B8287" s="244">
        <v>8224</v>
      </c>
      <c r="C8287" s="243">
        <v>122.98065110926927</v>
      </c>
    </row>
    <row r="8288" spans="2:3" x14ac:dyDescent="0.45">
      <c r="B8288" s="244">
        <v>8225</v>
      </c>
      <c r="C8288" s="243">
        <v>143.30732936776462</v>
      </c>
    </row>
    <row r="8289" spans="2:3" x14ac:dyDescent="0.45">
      <c r="B8289" s="244">
        <v>8226</v>
      </c>
      <c r="C8289" s="243">
        <v>100.47494365675998</v>
      </c>
    </row>
    <row r="8290" spans="2:3" x14ac:dyDescent="0.45">
      <c r="B8290" s="244">
        <v>8227</v>
      </c>
      <c r="C8290" s="243">
        <v>95.853543644390939</v>
      </c>
    </row>
    <row r="8291" spans="2:3" x14ac:dyDescent="0.45">
      <c r="B8291" s="244">
        <v>8228</v>
      </c>
      <c r="C8291" s="243">
        <v>147.50326227981239</v>
      </c>
    </row>
    <row r="8292" spans="2:3" x14ac:dyDescent="0.45">
      <c r="B8292" s="244">
        <v>8229</v>
      </c>
      <c r="C8292" s="243">
        <v>143.22477615625087</v>
      </c>
    </row>
    <row r="8293" spans="2:3" x14ac:dyDescent="0.45">
      <c r="B8293" s="244">
        <v>8230</v>
      </c>
      <c r="C8293" s="243">
        <v>125.39132327810152</v>
      </c>
    </row>
    <row r="8294" spans="2:3" x14ac:dyDescent="0.45">
      <c r="B8294" s="244">
        <v>8231</v>
      </c>
      <c r="C8294" s="243">
        <v>135.33565657231611</v>
      </c>
    </row>
    <row r="8295" spans="2:3" x14ac:dyDescent="0.45">
      <c r="B8295" s="244">
        <v>8232</v>
      </c>
      <c r="C8295" s="243">
        <v>130.67975670225056</v>
      </c>
    </row>
    <row r="8296" spans="2:3" x14ac:dyDescent="0.45">
      <c r="B8296" s="244">
        <v>8233</v>
      </c>
      <c r="C8296" s="243">
        <v>82.792173920161744</v>
      </c>
    </row>
    <row r="8297" spans="2:3" x14ac:dyDescent="0.45">
      <c r="B8297" s="244">
        <v>8234</v>
      </c>
      <c r="C8297" s="243">
        <v>98.174135880745297</v>
      </c>
    </row>
    <row r="8298" spans="2:3" x14ac:dyDescent="0.45">
      <c r="B8298" s="244">
        <v>8235</v>
      </c>
      <c r="C8298" s="243">
        <v>110.37415431263331</v>
      </c>
    </row>
    <row r="8299" spans="2:3" x14ac:dyDescent="0.45">
      <c r="B8299" s="244">
        <v>8236</v>
      </c>
      <c r="C8299" s="243">
        <v>117.05525374528368</v>
      </c>
    </row>
    <row r="8300" spans="2:3" x14ac:dyDescent="0.45">
      <c r="B8300" s="244">
        <v>8237</v>
      </c>
      <c r="C8300" s="243">
        <v>121.81028358837025</v>
      </c>
    </row>
    <row r="8301" spans="2:3" x14ac:dyDescent="0.45">
      <c r="B8301" s="244">
        <v>8238</v>
      </c>
      <c r="C8301" s="243">
        <v>79.038487879240506</v>
      </c>
    </row>
    <row r="8302" spans="2:3" x14ac:dyDescent="0.45">
      <c r="B8302" s="244">
        <v>8239</v>
      </c>
      <c r="C8302" s="243">
        <v>149.16595826412839</v>
      </c>
    </row>
    <row r="8303" spans="2:3" x14ac:dyDescent="0.45">
      <c r="B8303" s="244">
        <v>8240</v>
      </c>
      <c r="C8303" s="243">
        <v>130.63898621215247</v>
      </c>
    </row>
    <row r="8304" spans="2:3" x14ac:dyDescent="0.45">
      <c r="B8304" s="244">
        <v>8241</v>
      </c>
      <c r="C8304" s="243">
        <v>136.51806585998435</v>
      </c>
    </row>
    <row r="8305" spans="2:3" x14ac:dyDescent="0.45">
      <c r="B8305" s="244">
        <v>8242</v>
      </c>
      <c r="C8305" s="243">
        <v>82.062212798151535</v>
      </c>
    </row>
    <row r="8306" spans="2:3" x14ac:dyDescent="0.45">
      <c r="B8306" s="244">
        <v>8243</v>
      </c>
      <c r="C8306" s="243">
        <v>149.1644488140746</v>
      </c>
    </row>
    <row r="8307" spans="2:3" x14ac:dyDescent="0.45">
      <c r="B8307" s="244">
        <v>8244</v>
      </c>
      <c r="C8307" s="243">
        <v>115.73001305337193</v>
      </c>
    </row>
    <row r="8308" spans="2:3" x14ac:dyDescent="0.45">
      <c r="B8308" s="244">
        <v>8245</v>
      </c>
      <c r="C8308" s="243">
        <v>151.64664932356231</v>
      </c>
    </row>
    <row r="8309" spans="2:3" x14ac:dyDescent="0.45">
      <c r="B8309" s="244">
        <v>8246</v>
      </c>
      <c r="C8309" s="243">
        <v>88.236710406426681</v>
      </c>
    </row>
    <row r="8310" spans="2:3" x14ac:dyDescent="0.45">
      <c r="B8310" s="244">
        <v>8247</v>
      </c>
      <c r="C8310" s="243">
        <v>135.39539033991602</v>
      </c>
    </row>
    <row r="8311" spans="2:3" x14ac:dyDescent="0.45">
      <c r="B8311" s="244">
        <v>8248</v>
      </c>
      <c r="C8311" s="243">
        <v>86.429784800128175</v>
      </c>
    </row>
    <row r="8312" spans="2:3" x14ac:dyDescent="0.45">
      <c r="B8312" s="244">
        <v>8249</v>
      </c>
      <c r="C8312" s="243">
        <v>111.66665617323929</v>
      </c>
    </row>
    <row r="8313" spans="2:3" x14ac:dyDescent="0.45">
      <c r="B8313" s="244">
        <v>8250</v>
      </c>
      <c r="C8313" s="243">
        <v>128.17614593440672</v>
      </c>
    </row>
    <row r="8314" spans="2:3" x14ac:dyDescent="0.45">
      <c r="B8314" s="244">
        <v>8251</v>
      </c>
      <c r="C8314" s="243">
        <v>136.16309679802976</v>
      </c>
    </row>
    <row r="8315" spans="2:3" x14ac:dyDescent="0.45">
      <c r="B8315" s="244">
        <v>8252</v>
      </c>
      <c r="C8315" s="243">
        <v>172.34145306438654</v>
      </c>
    </row>
    <row r="8316" spans="2:3" x14ac:dyDescent="0.45">
      <c r="B8316" s="244">
        <v>8253</v>
      </c>
      <c r="C8316" s="243">
        <v>131.8485490113747</v>
      </c>
    </row>
    <row r="8317" spans="2:3" x14ac:dyDescent="0.45">
      <c r="B8317" s="244">
        <v>8254</v>
      </c>
      <c r="C8317" s="243">
        <v>106.03533343961502</v>
      </c>
    </row>
    <row r="8318" spans="2:3" x14ac:dyDescent="0.45">
      <c r="B8318" s="244">
        <v>8255</v>
      </c>
      <c r="C8318" s="243">
        <v>126.38631595976787</v>
      </c>
    </row>
    <row r="8319" spans="2:3" x14ac:dyDescent="0.45">
      <c r="B8319" s="244">
        <v>8256</v>
      </c>
      <c r="C8319" s="243">
        <v>133.2959279958325</v>
      </c>
    </row>
    <row r="8320" spans="2:3" x14ac:dyDescent="0.45">
      <c r="B8320" s="244">
        <v>8257</v>
      </c>
      <c r="C8320" s="243">
        <v>136.16793993968756</v>
      </c>
    </row>
    <row r="8321" spans="2:3" x14ac:dyDescent="0.45">
      <c r="B8321" s="244">
        <v>8258</v>
      </c>
      <c r="C8321" s="243">
        <v>137.44234652155882</v>
      </c>
    </row>
    <row r="8322" spans="2:3" x14ac:dyDescent="0.45">
      <c r="B8322" s="244">
        <v>8259</v>
      </c>
      <c r="C8322" s="243">
        <v>124.98704791506917</v>
      </c>
    </row>
    <row r="8323" spans="2:3" x14ac:dyDescent="0.45">
      <c r="B8323" s="244">
        <v>8260</v>
      </c>
      <c r="C8323" s="243">
        <v>149.05216542236377</v>
      </c>
    </row>
    <row r="8324" spans="2:3" x14ac:dyDescent="0.45">
      <c r="B8324" s="244">
        <v>8261</v>
      </c>
      <c r="C8324" s="243">
        <v>120.459379652837</v>
      </c>
    </row>
    <row r="8325" spans="2:3" x14ac:dyDescent="0.45">
      <c r="B8325" s="244">
        <v>8262</v>
      </c>
      <c r="C8325" s="243">
        <v>115.53074380354882</v>
      </c>
    </row>
    <row r="8326" spans="2:3" x14ac:dyDescent="0.45">
      <c r="B8326" s="244">
        <v>8263</v>
      </c>
      <c r="C8326" s="243">
        <v>114.25049007626447</v>
      </c>
    </row>
    <row r="8327" spans="2:3" x14ac:dyDescent="0.45">
      <c r="B8327" s="244">
        <v>8264</v>
      </c>
      <c r="C8327" s="243">
        <v>142.94723812527073</v>
      </c>
    </row>
    <row r="8328" spans="2:3" x14ac:dyDescent="0.45">
      <c r="B8328" s="244">
        <v>8265</v>
      </c>
      <c r="C8328" s="243">
        <v>101.31033360488017</v>
      </c>
    </row>
    <row r="8329" spans="2:3" x14ac:dyDescent="0.45">
      <c r="B8329" s="244">
        <v>8266</v>
      </c>
      <c r="C8329" s="243">
        <v>112.5520723274895</v>
      </c>
    </row>
    <row r="8330" spans="2:3" x14ac:dyDescent="0.45">
      <c r="B8330" s="244">
        <v>8267</v>
      </c>
      <c r="C8330" s="243">
        <v>125.03858186889556</v>
      </c>
    </row>
    <row r="8331" spans="2:3" x14ac:dyDescent="0.45">
      <c r="B8331" s="244">
        <v>8268</v>
      </c>
      <c r="C8331" s="243">
        <v>143.88798815300223</v>
      </c>
    </row>
    <row r="8332" spans="2:3" x14ac:dyDescent="0.45">
      <c r="B8332" s="244">
        <v>8269</v>
      </c>
      <c r="C8332" s="243">
        <v>128.25531614937518</v>
      </c>
    </row>
    <row r="8333" spans="2:3" x14ac:dyDescent="0.45">
      <c r="B8333" s="244">
        <v>8270</v>
      </c>
      <c r="C8333" s="243">
        <v>108.0174691600693</v>
      </c>
    </row>
    <row r="8334" spans="2:3" x14ac:dyDescent="0.45">
      <c r="B8334" s="244">
        <v>8271</v>
      </c>
      <c r="C8334" s="243">
        <v>100.93319738209262</v>
      </c>
    </row>
    <row r="8335" spans="2:3" x14ac:dyDescent="0.45">
      <c r="B8335" s="244">
        <v>8272</v>
      </c>
      <c r="C8335" s="243">
        <v>142.79998446158896</v>
      </c>
    </row>
    <row r="8336" spans="2:3" x14ac:dyDescent="0.45">
      <c r="B8336" s="244">
        <v>8273</v>
      </c>
      <c r="C8336" s="243">
        <v>91.431251520478554</v>
      </c>
    </row>
    <row r="8337" spans="2:3" x14ac:dyDescent="0.45">
      <c r="B8337" s="244">
        <v>8274</v>
      </c>
      <c r="C8337" s="243">
        <v>129.01127179041859</v>
      </c>
    </row>
    <row r="8338" spans="2:3" x14ac:dyDescent="0.45">
      <c r="B8338" s="244">
        <v>8275</v>
      </c>
      <c r="C8338" s="243">
        <v>76.732760436346439</v>
      </c>
    </row>
    <row r="8339" spans="2:3" x14ac:dyDescent="0.45">
      <c r="B8339" s="244">
        <v>8276</v>
      </c>
      <c r="C8339" s="243">
        <v>82.299772583161371</v>
      </c>
    </row>
    <row r="8340" spans="2:3" x14ac:dyDescent="0.45">
      <c r="B8340" s="244">
        <v>8277</v>
      </c>
      <c r="C8340" s="243">
        <v>120.30832812300184</v>
      </c>
    </row>
    <row r="8341" spans="2:3" x14ac:dyDescent="0.45">
      <c r="B8341" s="244">
        <v>8278</v>
      </c>
      <c r="C8341" s="243">
        <v>87.797430847063922</v>
      </c>
    </row>
    <row r="8342" spans="2:3" x14ac:dyDescent="0.45">
      <c r="B8342" s="244">
        <v>8279</v>
      </c>
      <c r="C8342" s="243">
        <v>123.66898501324245</v>
      </c>
    </row>
    <row r="8343" spans="2:3" x14ac:dyDescent="0.45">
      <c r="B8343" s="244">
        <v>8280</v>
      </c>
      <c r="C8343" s="243">
        <v>133.40780037799118</v>
      </c>
    </row>
    <row r="8344" spans="2:3" x14ac:dyDescent="0.45">
      <c r="B8344" s="244">
        <v>8281</v>
      </c>
      <c r="C8344" s="243">
        <v>145.51054736317283</v>
      </c>
    </row>
    <row r="8345" spans="2:3" x14ac:dyDescent="0.45">
      <c r="B8345" s="244">
        <v>8282</v>
      </c>
      <c r="C8345" s="243">
        <v>153.78505832750784</v>
      </c>
    </row>
    <row r="8346" spans="2:3" x14ac:dyDescent="0.45">
      <c r="B8346" s="244">
        <v>8283</v>
      </c>
      <c r="C8346" s="243">
        <v>98.00058189464977</v>
      </c>
    </row>
    <row r="8347" spans="2:3" x14ac:dyDescent="0.45">
      <c r="B8347" s="244">
        <v>8284</v>
      </c>
      <c r="C8347" s="243">
        <v>113.70448766464325</v>
      </c>
    </row>
    <row r="8348" spans="2:3" x14ac:dyDescent="0.45">
      <c r="B8348" s="244">
        <v>8285</v>
      </c>
      <c r="C8348" s="243">
        <v>141.90809796023945</v>
      </c>
    </row>
    <row r="8349" spans="2:3" x14ac:dyDescent="0.45">
      <c r="B8349" s="244">
        <v>8286</v>
      </c>
      <c r="C8349" s="243">
        <v>103.07687760939021</v>
      </c>
    </row>
    <row r="8350" spans="2:3" x14ac:dyDescent="0.45">
      <c r="B8350" s="244">
        <v>8287</v>
      </c>
      <c r="C8350" s="243">
        <v>107.73993690269218</v>
      </c>
    </row>
    <row r="8351" spans="2:3" x14ac:dyDescent="0.45">
      <c r="B8351" s="244">
        <v>8288</v>
      </c>
      <c r="C8351" s="243">
        <v>109.49716507752881</v>
      </c>
    </row>
    <row r="8352" spans="2:3" x14ac:dyDescent="0.45">
      <c r="B8352" s="244">
        <v>8289</v>
      </c>
      <c r="C8352" s="243">
        <v>125.27708729918884</v>
      </c>
    </row>
    <row r="8353" spans="2:3" x14ac:dyDescent="0.45">
      <c r="B8353" s="244">
        <v>8290</v>
      </c>
      <c r="C8353" s="243">
        <v>97.842561609667499</v>
      </c>
    </row>
    <row r="8354" spans="2:3" x14ac:dyDescent="0.45">
      <c r="B8354" s="244">
        <v>8291</v>
      </c>
      <c r="C8354" s="243">
        <v>100.11283578472924</v>
      </c>
    </row>
    <row r="8355" spans="2:3" x14ac:dyDescent="0.45">
      <c r="B8355" s="244">
        <v>8292</v>
      </c>
      <c r="C8355" s="243">
        <v>149.88900177282736</v>
      </c>
    </row>
    <row r="8356" spans="2:3" x14ac:dyDescent="0.45">
      <c r="B8356" s="244">
        <v>8293</v>
      </c>
      <c r="C8356" s="243">
        <v>90.482236434506788</v>
      </c>
    </row>
    <row r="8357" spans="2:3" x14ac:dyDescent="0.45">
      <c r="B8357" s="244">
        <v>8294</v>
      </c>
      <c r="C8357" s="243">
        <v>123.4968239146466</v>
      </c>
    </row>
    <row r="8358" spans="2:3" x14ac:dyDescent="0.45">
      <c r="B8358" s="244">
        <v>8295</v>
      </c>
      <c r="C8358" s="243">
        <v>104.63317043708977</v>
      </c>
    </row>
    <row r="8359" spans="2:3" x14ac:dyDescent="0.45">
      <c r="B8359" s="244">
        <v>8296</v>
      </c>
      <c r="C8359" s="243">
        <v>106.3761939101252</v>
      </c>
    </row>
    <row r="8360" spans="2:3" x14ac:dyDescent="0.45">
      <c r="B8360" s="244">
        <v>8297</v>
      </c>
      <c r="C8360" s="243">
        <v>107.33099955607194</v>
      </c>
    </row>
    <row r="8361" spans="2:3" x14ac:dyDescent="0.45">
      <c r="B8361" s="244">
        <v>8298</v>
      </c>
      <c r="C8361" s="243">
        <v>151.78135676613817</v>
      </c>
    </row>
    <row r="8362" spans="2:3" x14ac:dyDescent="0.45">
      <c r="B8362" s="244">
        <v>8299</v>
      </c>
      <c r="C8362" s="243">
        <v>123.34647792591394</v>
      </c>
    </row>
    <row r="8363" spans="2:3" x14ac:dyDescent="0.45">
      <c r="B8363" s="244">
        <v>8300</v>
      </c>
      <c r="C8363" s="243">
        <v>129.35593510889959</v>
      </c>
    </row>
    <row r="8364" spans="2:3" x14ac:dyDescent="0.45">
      <c r="B8364" s="244">
        <v>8301</v>
      </c>
      <c r="C8364" s="243">
        <v>141.01949324762816</v>
      </c>
    </row>
    <row r="8365" spans="2:3" x14ac:dyDescent="0.45">
      <c r="B8365" s="244">
        <v>8302</v>
      </c>
      <c r="C8365" s="243">
        <v>100.25037481774945</v>
      </c>
    </row>
    <row r="8366" spans="2:3" x14ac:dyDescent="0.45">
      <c r="B8366" s="244">
        <v>8303</v>
      </c>
      <c r="C8366" s="243">
        <v>111.25487718602866</v>
      </c>
    </row>
    <row r="8367" spans="2:3" x14ac:dyDescent="0.45">
      <c r="B8367" s="244">
        <v>8304</v>
      </c>
      <c r="C8367" s="243">
        <v>87.906388621778206</v>
      </c>
    </row>
    <row r="8368" spans="2:3" x14ac:dyDescent="0.45">
      <c r="B8368" s="244">
        <v>8305</v>
      </c>
      <c r="C8368" s="243">
        <v>111.39323454854335</v>
      </c>
    </row>
    <row r="8369" spans="2:3" x14ac:dyDescent="0.45">
      <c r="B8369" s="244">
        <v>8306</v>
      </c>
      <c r="C8369" s="243">
        <v>114.87518604034179</v>
      </c>
    </row>
    <row r="8370" spans="2:3" x14ac:dyDescent="0.45">
      <c r="B8370" s="244">
        <v>8307</v>
      </c>
      <c r="C8370" s="243">
        <v>110.15898789570198</v>
      </c>
    </row>
    <row r="8371" spans="2:3" x14ac:dyDescent="0.45">
      <c r="B8371" s="244">
        <v>8308</v>
      </c>
      <c r="C8371" s="243">
        <v>116.84197656135959</v>
      </c>
    </row>
    <row r="8372" spans="2:3" x14ac:dyDescent="0.45">
      <c r="B8372" s="244">
        <v>8309</v>
      </c>
      <c r="C8372" s="243">
        <v>140.15861793375274</v>
      </c>
    </row>
    <row r="8373" spans="2:3" x14ac:dyDescent="0.45">
      <c r="B8373" s="244">
        <v>8310</v>
      </c>
      <c r="C8373" s="243">
        <v>145.76075408192912</v>
      </c>
    </row>
    <row r="8374" spans="2:3" x14ac:dyDescent="0.45">
      <c r="B8374" s="244">
        <v>8311</v>
      </c>
      <c r="C8374" s="243">
        <v>104.20233899157429</v>
      </c>
    </row>
    <row r="8375" spans="2:3" x14ac:dyDescent="0.45">
      <c r="B8375" s="244">
        <v>8312</v>
      </c>
      <c r="C8375" s="243">
        <v>93.393885904015761</v>
      </c>
    </row>
    <row r="8376" spans="2:3" x14ac:dyDescent="0.45">
      <c r="B8376" s="244">
        <v>8313</v>
      </c>
      <c r="C8376" s="243">
        <v>152.39630316502752</v>
      </c>
    </row>
    <row r="8377" spans="2:3" x14ac:dyDescent="0.45">
      <c r="B8377" s="244">
        <v>8314</v>
      </c>
      <c r="C8377" s="243">
        <v>84.045306396077834</v>
      </c>
    </row>
    <row r="8378" spans="2:3" x14ac:dyDescent="0.45">
      <c r="B8378" s="244">
        <v>8315</v>
      </c>
      <c r="C8378" s="243">
        <v>111.37408551500876</v>
      </c>
    </row>
    <row r="8379" spans="2:3" x14ac:dyDescent="0.45">
      <c r="B8379" s="244">
        <v>8316</v>
      </c>
      <c r="C8379" s="243">
        <v>107.11521500800697</v>
      </c>
    </row>
    <row r="8380" spans="2:3" x14ac:dyDescent="0.45">
      <c r="B8380" s="244">
        <v>8317</v>
      </c>
      <c r="C8380" s="243">
        <v>138.06171243712109</v>
      </c>
    </row>
    <row r="8381" spans="2:3" x14ac:dyDescent="0.45">
      <c r="B8381" s="244">
        <v>8318</v>
      </c>
      <c r="C8381" s="243">
        <v>83.783790116098714</v>
      </c>
    </row>
    <row r="8382" spans="2:3" x14ac:dyDescent="0.45">
      <c r="B8382" s="244">
        <v>8319</v>
      </c>
      <c r="C8382" s="243">
        <v>109.43838397073719</v>
      </c>
    </row>
    <row r="8383" spans="2:3" x14ac:dyDescent="0.45">
      <c r="B8383" s="244">
        <v>8320</v>
      </c>
      <c r="C8383" s="243">
        <v>107.07022000090979</v>
      </c>
    </row>
    <row r="8384" spans="2:3" x14ac:dyDescent="0.45">
      <c r="B8384" s="244">
        <v>8321</v>
      </c>
      <c r="C8384" s="243">
        <v>114.91913809158312</v>
      </c>
    </row>
    <row r="8385" spans="2:3" x14ac:dyDescent="0.45">
      <c r="B8385" s="244">
        <v>8322</v>
      </c>
      <c r="C8385" s="243">
        <v>129.59981404838985</v>
      </c>
    </row>
    <row r="8386" spans="2:3" x14ac:dyDescent="0.45">
      <c r="B8386" s="244">
        <v>8323</v>
      </c>
      <c r="C8386" s="243">
        <v>134.36707436648146</v>
      </c>
    </row>
    <row r="8387" spans="2:3" x14ac:dyDescent="0.45">
      <c r="B8387" s="244">
        <v>8324</v>
      </c>
      <c r="C8387" s="243">
        <v>140.75847737635638</v>
      </c>
    </row>
    <row r="8388" spans="2:3" x14ac:dyDescent="0.45">
      <c r="B8388" s="244">
        <v>8325</v>
      </c>
      <c r="C8388" s="243">
        <v>116.10756053666567</v>
      </c>
    </row>
    <row r="8389" spans="2:3" x14ac:dyDescent="0.45">
      <c r="B8389" s="244">
        <v>8326</v>
      </c>
      <c r="C8389" s="243">
        <v>110.46573721636784</v>
      </c>
    </row>
    <row r="8390" spans="2:3" x14ac:dyDescent="0.45">
      <c r="B8390" s="244">
        <v>8327</v>
      </c>
      <c r="C8390" s="243">
        <v>109.28974923285423</v>
      </c>
    </row>
    <row r="8391" spans="2:3" x14ac:dyDescent="0.45">
      <c r="B8391" s="244">
        <v>8328</v>
      </c>
      <c r="C8391" s="243">
        <v>142.6220077900326</v>
      </c>
    </row>
    <row r="8392" spans="2:3" x14ac:dyDescent="0.45">
      <c r="B8392" s="244">
        <v>8329</v>
      </c>
      <c r="C8392" s="243">
        <v>125.96936815168536</v>
      </c>
    </row>
    <row r="8393" spans="2:3" x14ac:dyDescent="0.45">
      <c r="B8393" s="244">
        <v>8330</v>
      </c>
      <c r="C8393" s="243">
        <v>118.78717771658458</v>
      </c>
    </row>
    <row r="8394" spans="2:3" x14ac:dyDescent="0.45">
      <c r="B8394" s="244">
        <v>8331</v>
      </c>
      <c r="C8394" s="243">
        <v>110.54022582119693</v>
      </c>
    </row>
    <row r="8395" spans="2:3" x14ac:dyDescent="0.45">
      <c r="B8395" s="244">
        <v>8332</v>
      </c>
      <c r="C8395" s="243">
        <v>119.39668362857942</v>
      </c>
    </row>
    <row r="8396" spans="2:3" x14ac:dyDescent="0.45">
      <c r="B8396" s="244">
        <v>8333</v>
      </c>
      <c r="C8396" s="243">
        <v>151.32056234634231</v>
      </c>
    </row>
    <row r="8397" spans="2:3" x14ac:dyDescent="0.45">
      <c r="B8397" s="244">
        <v>8334</v>
      </c>
      <c r="C8397" s="243">
        <v>109.19204427833449</v>
      </c>
    </row>
    <row r="8398" spans="2:3" x14ac:dyDescent="0.45">
      <c r="B8398" s="244">
        <v>8335</v>
      </c>
      <c r="C8398" s="243">
        <v>159.90364902366275</v>
      </c>
    </row>
    <row r="8399" spans="2:3" x14ac:dyDescent="0.45">
      <c r="B8399" s="244">
        <v>8336</v>
      </c>
      <c r="C8399" s="243">
        <v>94.755994854372602</v>
      </c>
    </row>
    <row r="8400" spans="2:3" x14ac:dyDescent="0.45">
      <c r="B8400" s="244">
        <v>8337</v>
      </c>
      <c r="C8400" s="243">
        <v>124.94118229060945</v>
      </c>
    </row>
    <row r="8401" spans="2:3" x14ac:dyDescent="0.45">
      <c r="B8401" s="244">
        <v>8338</v>
      </c>
      <c r="C8401" s="243">
        <v>126.63974990763788</v>
      </c>
    </row>
    <row r="8402" spans="2:3" x14ac:dyDescent="0.45">
      <c r="B8402" s="244">
        <v>8339</v>
      </c>
      <c r="C8402" s="243">
        <v>121.35965341521639</v>
      </c>
    </row>
    <row r="8403" spans="2:3" x14ac:dyDescent="0.45">
      <c r="B8403" s="244">
        <v>8340</v>
      </c>
      <c r="C8403" s="243">
        <v>98.718428301592198</v>
      </c>
    </row>
    <row r="8404" spans="2:3" x14ac:dyDescent="0.45">
      <c r="B8404" s="244">
        <v>8341</v>
      </c>
      <c r="C8404" s="243">
        <v>102.32619163722342</v>
      </c>
    </row>
    <row r="8405" spans="2:3" x14ac:dyDescent="0.45">
      <c r="B8405" s="244">
        <v>8342</v>
      </c>
      <c r="C8405" s="243">
        <v>124.96333911571065</v>
      </c>
    </row>
    <row r="8406" spans="2:3" x14ac:dyDescent="0.45">
      <c r="B8406" s="244">
        <v>8343</v>
      </c>
      <c r="C8406" s="243">
        <v>125.89925430017311</v>
      </c>
    </row>
    <row r="8407" spans="2:3" x14ac:dyDescent="0.45">
      <c r="B8407" s="244">
        <v>8344</v>
      </c>
      <c r="C8407" s="243">
        <v>156.64395447452995</v>
      </c>
    </row>
    <row r="8408" spans="2:3" x14ac:dyDescent="0.45">
      <c r="B8408" s="244">
        <v>8345</v>
      </c>
      <c r="C8408" s="243">
        <v>119.9888677301049</v>
      </c>
    </row>
    <row r="8409" spans="2:3" x14ac:dyDescent="0.45">
      <c r="B8409" s="244">
        <v>8346</v>
      </c>
      <c r="C8409" s="243">
        <v>114.88024029246682</v>
      </c>
    </row>
    <row r="8410" spans="2:3" x14ac:dyDescent="0.45">
      <c r="B8410" s="244">
        <v>8347</v>
      </c>
      <c r="C8410" s="243">
        <v>138.54229774474859</v>
      </c>
    </row>
    <row r="8411" spans="2:3" x14ac:dyDescent="0.45">
      <c r="B8411" s="244">
        <v>8348</v>
      </c>
      <c r="C8411" s="243">
        <v>157.73840180260493</v>
      </c>
    </row>
    <row r="8412" spans="2:3" x14ac:dyDescent="0.45">
      <c r="B8412" s="244">
        <v>8349</v>
      </c>
      <c r="C8412" s="243">
        <v>83.472693452494354</v>
      </c>
    </row>
    <row r="8413" spans="2:3" x14ac:dyDescent="0.45">
      <c r="B8413" s="244">
        <v>8350</v>
      </c>
      <c r="C8413" s="243">
        <v>98.766101315304425</v>
      </c>
    </row>
    <row r="8414" spans="2:3" x14ac:dyDescent="0.45">
      <c r="B8414" s="244">
        <v>8351</v>
      </c>
      <c r="C8414" s="243">
        <v>116.27535047928896</v>
      </c>
    </row>
    <row r="8415" spans="2:3" x14ac:dyDescent="0.45">
      <c r="B8415" s="244">
        <v>8352</v>
      </c>
      <c r="C8415" s="243">
        <v>102.83040565948772</v>
      </c>
    </row>
    <row r="8416" spans="2:3" x14ac:dyDescent="0.45">
      <c r="B8416" s="244">
        <v>8353</v>
      </c>
      <c r="C8416" s="243">
        <v>118.59163731894357</v>
      </c>
    </row>
    <row r="8417" spans="2:3" x14ac:dyDescent="0.45">
      <c r="B8417" s="244">
        <v>8354</v>
      </c>
      <c r="C8417" s="243">
        <v>127.80797388922379</v>
      </c>
    </row>
    <row r="8418" spans="2:3" x14ac:dyDescent="0.45">
      <c r="B8418" s="244">
        <v>8355</v>
      </c>
      <c r="C8418" s="243">
        <v>127.30906623608348</v>
      </c>
    </row>
    <row r="8419" spans="2:3" x14ac:dyDescent="0.45">
      <c r="B8419" s="244">
        <v>8356</v>
      </c>
      <c r="C8419" s="243">
        <v>145.75866257154829</v>
      </c>
    </row>
    <row r="8420" spans="2:3" x14ac:dyDescent="0.45">
      <c r="B8420" s="244">
        <v>8357</v>
      </c>
      <c r="C8420" s="243">
        <v>136.44611134991115</v>
      </c>
    </row>
    <row r="8421" spans="2:3" x14ac:dyDescent="0.45">
      <c r="B8421" s="244">
        <v>8358</v>
      </c>
      <c r="C8421" s="243">
        <v>60.436922981946452</v>
      </c>
    </row>
    <row r="8422" spans="2:3" x14ac:dyDescent="0.45">
      <c r="B8422" s="244">
        <v>8359</v>
      </c>
      <c r="C8422" s="243">
        <v>155.32549500577807</v>
      </c>
    </row>
    <row r="8423" spans="2:3" x14ac:dyDescent="0.45">
      <c r="B8423" s="244">
        <v>8360</v>
      </c>
      <c r="C8423" s="243">
        <v>166.03616461375825</v>
      </c>
    </row>
    <row r="8424" spans="2:3" x14ac:dyDescent="0.45">
      <c r="B8424" s="244">
        <v>8361</v>
      </c>
      <c r="C8424" s="243">
        <v>108.29929047472191</v>
      </c>
    </row>
    <row r="8425" spans="2:3" x14ac:dyDescent="0.45">
      <c r="B8425" s="244">
        <v>8362</v>
      </c>
      <c r="C8425" s="243">
        <v>118.34908827933228</v>
      </c>
    </row>
    <row r="8426" spans="2:3" x14ac:dyDescent="0.45">
      <c r="B8426" s="244">
        <v>8363</v>
      </c>
      <c r="C8426" s="243">
        <v>77.202991762941139</v>
      </c>
    </row>
    <row r="8427" spans="2:3" x14ac:dyDescent="0.45">
      <c r="B8427" s="244">
        <v>8364</v>
      </c>
      <c r="C8427" s="243">
        <v>121.5107346755339</v>
      </c>
    </row>
    <row r="8428" spans="2:3" x14ac:dyDescent="0.45">
      <c r="B8428" s="244">
        <v>8365</v>
      </c>
      <c r="C8428" s="243">
        <v>120.70286837365855</v>
      </c>
    </row>
    <row r="8429" spans="2:3" x14ac:dyDescent="0.45">
      <c r="B8429" s="244">
        <v>8366</v>
      </c>
      <c r="C8429" s="243">
        <v>135.18116056421846</v>
      </c>
    </row>
    <row r="8430" spans="2:3" x14ac:dyDescent="0.45">
      <c r="B8430" s="244">
        <v>8367</v>
      </c>
      <c r="C8430" s="243">
        <v>70.472819579468776</v>
      </c>
    </row>
    <row r="8431" spans="2:3" x14ac:dyDescent="0.45">
      <c r="B8431" s="244">
        <v>8368</v>
      </c>
      <c r="C8431" s="243">
        <v>108.97064480477891</v>
      </c>
    </row>
    <row r="8432" spans="2:3" x14ac:dyDescent="0.45">
      <c r="B8432" s="244">
        <v>8369</v>
      </c>
      <c r="C8432" s="243">
        <v>84.418854113204191</v>
      </c>
    </row>
    <row r="8433" spans="2:3" x14ac:dyDescent="0.45">
      <c r="B8433" s="244">
        <v>8370</v>
      </c>
      <c r="C8433" s="243">
        <v>124.51500225850889</v>
      </c>
    </row>
    <row r="8434" spans="2:3" x14ac:dyDescent="0.45">
      <c r="B8434" s="244">
        <v>8371</v>
      </c>
      <c r="C8434" s="243">
        <v>184.2269161558205</v>
      </c>
    </row>
    <row r="8435" spans="2:3" x14ac:dyDescent="0.45">
      <c r="B8435" s="244">
        <v>8372</v>
      </c>
      <c r="C8435" s="243">
        <v>90.144706872667555</v>
      </c>
    </row>
    <row r="8436" spans="2:3" x14ac:dyDescent="0.45">
      <c r="B8436" s="244">
        <v>8373</v>
      </c>
      <c r="C8436" s="243">
        <v>118.81484336714108</v>
      </c>
    </row>
    <row r="8437" spans="2:3" x14ac:dyDescent="0.45">
      <c r="B8437" s="244">
        <v>8374</v>
      </c>
      <c r="C8437" s="243">
        <v>111.38726754789482</v>
      </c>
    </row>
    <row r="8438" spans="2:3" x14ac:dyDescent="0.45">
      <c r="B8438" s="244">
        <v>8375</v>
      </c>
      <c r="C8438" s="243">
        <v>78.769924520009823</v>
      </c>
    </row>
    <row r="8439" spans="2:3" x14ac:dyDescent="0.45">
      <c r="B8439" s="244">
        <v>8376</v>
      </c>
      <c r="C8439" s="243">
        <v>110.87869203391053</v>
      </c>
    </row>
    <row r="8440" spans="2:3" x14ac:dyDescent="0.45">
      <c r="B8440" s="244">
        <v>8377</v>
      </c>
      <c r="C8440" s="243">
        <v>103.81653584505312</v>
      </c>
    </row>
    <row r="8441" spans="2:3" x14ac:dyDescent="0.45">
      <c r="B8441" s="244">
        <v>8378</v>
      </c>
      <c r="C8441" s="243">
        <v>46.371272189559946</v>
      </c>
    </row>
    <row r="8442" spans="2:3" x14ac:dyDescent="0.45">
      <c r="B8442" s="244">
        <v>8379</v>
      </c>
      <c r="C8442" s="243">
        <v>142.52809615626842</v>
      </c>
    </row>
    <row r="8443" spans="2:3" x14ac:dyDescent="0.45">
      <c r="B8443" s="244">
        <v>8380</v>
      </c>
      <c r="C8443" s="243">
        <v>134.06426031981695</v>
      </c>
    </row>
    <row r="8444" spans="2:3" x14ac:dyDescent="0.45">
      <c r="B8444" s="244">
        <v>8381</v>
      </c>
      <c r="C8444" s="243">
        <v>126.81490638944388</v>
      </c>
    </row>
    <row r="8445" spans="2:3" x14ac:dyDescent="0.45">
      <c r="B8445" s="244">
        <v>8382</v>
      </c>
      <c r="C8445" s="243">
        <v>90.149398432224174</v>
      </c>
    </row>
    <row r="8446" spans="2:3" x14ac:dyDescent="0.45">
      <c r="B8446" s="244">
        <v>8383</v>
      </c>
      <c r="C8446" s="243">
        <v>111.69581694044504</v>
      </c>
    </row>
    <row r="8447" spans="2:3" x14ac:dyDescent="0.45">
      <c r="B8447" s="244">
        <v>8384</v>
      </c>
      <c r="C8447" s="243">
        <v>146.72188243033776</v>
      </c>
    </row>
    <row r="8448" spans="2:3" x14ac:dyDescent="0.45">
      <c r="B8448" s="244">
        <v>8385</v>
      </c>
      <c r="C8448" s="243">
        <v>159.43005450730996</v>
      </c>
    </row>
    <row r="8449" spans="2:3" x14ac:dyDescent="0.45">
      <c r="B8449" s="244">
        <v>8386</v>
      </c>
      <c r="C8449" s="243">
        <v>149.18890161750957</v>
      </c>
    </row>
    <row r="8450" spans="2:3" x14ac:dyDescent="0.45">
      <c r="B8450" s="244">
        <v>8387</v>
      </c>
      <c r="C8450" s="243">
        <v>150.95202920938067</v>
      </c>
    </row>
    <row r="8451" spans="2:3" x14ac:dyDescent="0.45">
      <c r="B8451" s="244">
        <v>8388</v>
      </c>
      <c r="C8451" s="243">
        <v>107.85796266340533</v>
      </c>
    </row>
    <row r="8452" spans="2:3" x14ac:dyDescent="0.45">
      <c r="B8452" s="244">
        <v>8389</v>
      </c>
      <c r="C8452" s="243">
        <v>123.15160956265288</v>
      </c>
    </row>
    <row r="8453" spans="2:3" x14ac:dyDescent="0.45">
      <c r="B8453" s="244">
        <v>8390</v>
      </c>
      <c r="C8453" s="243">
        <v>104.52201358863223</v>
      </c>
    </row>
    <row r="8454" spans="2:3" x14ac:dyDescent="0.45">
      <c r="B8454" s="244">
        <v>8391</v>
      </c>
      <c r="C8454" s="243">
        <v>111.48851815880499</v>
      </c>
    </row>
    <row r="8455" spans="2:3" x14ac:dyDescent="0.45">
      <c r="B8455" s="244">
        <v>8392</v>
      </c>
      <c r="C8455" s="243">
        <v>138.69762505322024</v>
      </c>
    </row>
    <row r="8456" spans="2:3" x14ac:dyDescent="0.45">
      <c r="B8456" s="244">
        <v>8393</v>
      </c>
      <c r="C8456" s="243">
        <v>114.19346964982952</v>
      </c>
    </row>
    <row r="8457" spans="2:3" x14ac:dyDescent="0.45">
      <c r="B8457" s="244">
        <v>8394</v>
      </c>
      <c r="C8457" s="243">
        <v>112.86137467826008</v>
      </c>
    </row>
    <row r="8458" spans="2:3" x14ac:dyDescent="0.45">
      <c r="B8458" s="244">
        <v>8395</v>
      </c>
      <c r="C8458" s="243">
        <v>155.64925251954236</v>
      </c>
    </row>
    <row r="8459" spans="2:3" x14ac:dyDescent="0.45">
      <c r="B8459" s="244">
        <v>8396</v>
      </c>
      <c r="C8459" s="243">
        <v>130.73041213845471</v>
      </c>
    </row>
    <row r="8460" spans="2:3" x14ac:dyDescent="0.45">
      <c r="B8460" s="244">
        <v>8397</v>
      </c>
      <c r="C8460" s="243">
        <v>107.8574158251802</v>
      </c>
    </row>
    <row r="8461" spans="2:3" x14ac:dyDescent="0.45">
      <c r="B8461" s="244">
        <v>8398</v>
      </c>
      <c r="C8461" s="243">
        <v>113.8760043182855</v>
      </c>
    </row>
    <row r="8462" spans="2:3" x14ac:dyDescent="0.45">
      <c r="B8462" s="244">
        <v>8399</v>
      </c>
      <c r="C8462" s="243">
        <v>124.12018342879325</v>
      </c>
    </row>
    <row r="8463" spans="2:3" x14ac:dyDescent="0.45">
      <c r="B8463" s="244">
        <v>8400</v>
      </c>
      <c r="C8463" s="243">
        <v>137.94653890098152</v>
      </c>
    </row>
    <row r="8464" spans="2:3" x14ac:dyDescent="0.45">
      <c r="B8464" s="244">
        <v>8401</v>
      </c>
      <c r="C8464" s="243">
        <v>106.41457532179845</v>
      </c>
    </row>
    <row r="8465" spans="2:3" x14ac:dyDescent="0.45">
      <c r="B8465" s="244">
        <v>8402</v>
      </c>
      <c r="C8465" s="243">
        <v>149.08202583981563</v>
      </c>
    </row>
    <row r="8466" spans="2:3" x14ac:dyDescent="0.45">
      <c r="B8466" s="244">
        <v>8403</v>
      </c>
      <c r="C8466" s="243">
        <v>122.33603868002199</v>
      </c>
    </row>
    <row r="8467" spans="2:3" x14ac:dyDescent="0.45">
      <c r="B8467" s="244">
        <v>8404</v>
      </c>
      <c r="C8467" s="243">
        <v>112.57578415449468</v>
      </c>
    </row>
    <row r="8468" spans="2:3" x14ac:dyDescent="0.45">
      <c r="B8468" s="244">
        <v>8405</v>
      </c>
      <c r="C8468" s="243">
        <v>147.68053990502932</v>
      </c>
    </row>
    <row r="8469" spans="2:3" x14ac:dyDescent="0.45">
      <c r="B8469" s="244">
        <v>8406</v>
      </c>
      <c r="C8469" s="243">
        <v>113.19856972900995</v>
      </c>
    </row>
    <row r="8470" spans="2:3" x14ac:dyDescent="0.45">
      <c r="B8470" s="244">
        <v>8407</v>
      </c>
      <c r="C8470" s="243">
        <v>106.43811409954712</v>
      </c>
    </row>
    <row r="8471" spans="2:3" x14ac:dyDescent="0.45">
      <c r="B8471" s="244">
        <v>8408</v>
      </c>
      <c r="C8471" s="243">
        <v>124.67884055781535</v>
      </c>
    </row>
    <row r="8472" spans="2:3" x14ac:dyDescent="0.45">
      <c r="B8472" s="244">
        <v>8409</v>
      </c>
      <c r="C8472" s="243">
        <v>69.874473137028943</v>
      </c>
    </row>
    <row r="8473" spans="2:3" x14ac:dyDescent="0.45">
      <c r="B8473" s="244">
        <v>8410</v>
      </c>
      <c r="C8473" s="243">
        <v>139.11672433146703</v>
      </c>
    </row>
    <row r="8474" spans="2:3" x14ac:dyDescent="0.45">
      <c r="B8474" s="244">
        <v>8411</v>
      </c>
      <c r="C8474" s="243">
        <v>113.05227385021664</v>
      </c>
    </row>
    <row r="8475" spans="2:3" x14ac:dyDescent="0.45">
      <c r="B8475" s="244">
        <v>8412</v>
      </c>
      <c r="C8475" s="243">
        <v>156.43649863662984</v>
      </c>
    </row>
    <row r="8476" spans="2:3" x14ac:dyDescent="0.45">
      <c r="B8476" s="244">
        <v>8413</v>
      </c>
      <c r="C8476" s="243">
        <v>123.59505175772625</v>
      </c>
    </row>
    <row r="8477" spans="2:3" x14ac:dyDescent="0.45">
      <c r="B8477" s="244">
        <v>8414</v>
      </c>
      <c r="C8477" s="243">
        <v>122.25938511586418</v>
      </c>
    </row>
    <row r="8478" spans="2:3" x14ac:dyDescent="0.45">
      <c r="B8478" s="244">
        <v>8415</v>
      </c>
      <c r="C8478" s="243">
        <v>148.91763420994963</v>
      </c>
    </row>
    <row r="8479" spans="2:3" x14ac:dyDescent="0.45">
      <c r="B8479" s="244">
        <v>8416</v>
      </c>
      <c r="C8479" s="243">
        <v>135.12239343480169</v>
      </c>
    </row>
    <row r="8480" spans="2:3" x14ac:dyDescent="0.45">
      <c r="B8480" s="244">
        <v>8417</v>
      </c>
      <c r="C8480" s="243">
        <v>109.72705249201891</v>
      </c>
    </row>
    <row r="8481" spans="2:3" x14ac:dyDescent="0.45">
      <c r="B8481" s="244">
        <v>8418</v>
      </c>
      <c r="C8481" s="243">
        <v>114.20629662286825</v>
      </c>
    </row>
    <row r="8482" spans="2:3" x14ac:dyDescent="0.45">
      <c r="B8482" s="244">
        <v>8419</v>
      </c>
      <c r="C8482" s="243">
        <v>167.03875050527643</v>
      </c>
    </row>
    <row r="8483" spans="2:3" x14ac:dyDescent="0.45">
      <c r="B8483" s="244">
        <v>8420</v>
      </c>
      <c r="C8483" s="243">
        <v>108.42000534799131</v>
      </c>
    </row>
    <row r="8484" spans="2:3" x14ac:dyDescent="0.45">
      <c r="B8484" s="244">
        <v>8421</v>
      </c>
      <c r="C8484" s="243">
        <v>86.006206857181184</v>
      </c>
    </row>
    <row r="8485" spans="2:3" x14ac:dyDescent="0.45">
      <c r="B8485" s="244">
        <v>8422</v>
      </c>
      <c r="C8485" s="243">
        <v>112.84307733387833</v>
      </c>
    </row>
    <row r="8486" spans="2:3" x14ac:dyDescent="0.45">
      <c r="B8486" s="244">
        <v>8423</v>
      </c>
      <c r="C8486" s="243">
        <v>137.24441655442666</v>
      </c>
    </row>
    <row r="8487" spans="2:3" x14ac:dyDescent="0.45">
      <c r="B8487" s="244">
        <v>8424</v>
      </c>
      <c r="C8487" s="243">
        <v>119.13142904640931</v>
      </c>
    </row>
    <row r="8488" spans="2:3" x14ac:dyDescent="0.45">
      <c r="B8488" s="244">
        <v>8425</v>
      </c>
      <c r="C8488" s="243">
        <v>136.92984028578505</v>
      </c>
    </row>
    <row r="8489" spans="2:3" x14ac:dyDescent="0.45">
      <c r="B8489" s="244">
        <v>8426</v>
      </c>
      <c r="C8489" s="243">
        <v>134.23232267385413</v>
      </c>
    </row>
    <row r="8490" spans="2:3" x14ac:dyDescent="0.45">
      <c r="B8490" s="244">
        <v>8427</v>
      </c>
      <c r="C8490" s="243">
        <v>159.17775639589689</v>
      </c>
    </row>
    <row r="8491" spans="2:3" x14ac:dyDescent="0.45">
      <c r="B8491" s="244">
        <v>8428</v>
      </c>
      <c r="C8491" s="243">
        <v>118.39487078904544</v>
      </c>
    </row>
    <row r="8492" spans="2:3" x14ac:dyDescent="0.45">
      <c r="B8492" s="244">
        <v>8429</v>
      </c>
      <c r="C8492" s="243">
        <v>127.2278065507253</v>
      </c>
    </row>
    <row r="8493" spans="2:3" x14ac:dyDescent="0.45">
      <c r="B8493" s="244">
        <v>8430</v>
      </c>
      <c r="C8493" s="243">
        <v>161.54333337982484</v>
      </c>
    </row>
    <row r="8494" spans="2:3" x14ac:dyDescent="0.45">
      <c r="B8494" s="244">
        <v>8431</v>
      </c>
      <c r="C8494" s="243">
        <v>136.35790991643216</v>
      </c>
    </row>
    <row r="8495" spans="2:3" x14ac:dyDescent="0.45">
      <c r="B8495" s="244">
        <v>8432</v>
      </c>
      <c r="C8495" s="243">
        <v>138.03573976144503</v>
      </c>
    </row>
    <row r="8496" spans="2:3" x14ac:dyDescent="0.45">
      <c r="B8496" s="244">
        <v>8433</v>
      </c>
      <c r="C8496" s="243">
        <v>91.387543323863611</v>
      </c>
    </row>
    <row r="8497" spans="2:3" x14ac:dyDescent="0.45">
      <c r="B8497" s="244">
        <v>8434</v>
      </c>
      <c r="C8497" s="243">
        <v>171.65196584885808</v>
      </c>
    </row>
    <row r="8498" spans="2:3" x14ac:dyDescent="0.45">
      <c r="B8498" s="244">
        <v>8435</v>
      </c>
      <c r="C8498" s="243">
        <v>153.79439000201276</v>
      </c>
    </row>
    <row r="8499" spans="2:3" x14ac:dyDescent="0.45">
      <c r="B8499" s="244">
        <v>8436</v>
      </c>
      <c r="C8499" s="243">
        <v>93.956967739453333</v>
      </c>
    </row>
    <row r="8500" spans="2:3" x14ac:dyDescent="0.45">
      <c r="B8500" s="244">
        <v>8437</v>
      </c>
      <c r="C8500" s="243">
        <v>125.61218738675932</v>
      </c>
    </row>
    <row r="8501" spans="2:3" x14ac:dyDescent="0.45">
      <c r="B8501" s="244">
        <v>8438</v>
      </c>
      <c r="C8501" s="243">
        <v>152.42416013292166</v>
      </c>
    </row>
    <row r="8502" spans="2:3" x14ac:dyDescent="0.45">
      <c r="B8502" s="244">
        <v>8439</v>
      </c>
      <c r="C8502" s="243">
        <v>134.78304698585765</v>
      </c>
    </row>
    <row r="8503" spans="2:3" x14ac:dyDescent="0.45">
      <c r="B8503" s="244">
        <v>8440</v>
      </c>
      <c r="C8503" s="243">
        <v>108.83074893986921</v>
      </c>
    </row>
    <row r="8504" spans="2:3" x14ac:dyDescent="0.45">
      <c r="B8504" s="244">
        <v>8441</v>
      </c>
      <c r="C8504" s="243">
        <v>119.83937162149893</v>
      </c>
    </row>
    <row r="8505" spans="2:3" x14ac:dyDescent="0.45">
      <c r="B8505" s="244">
        <v>8442</v>
      </c>
      <c r="C8505" s="243">
        <v>119.9007608291253</v>
      </c>
    </row>
    <row r="8506" spans="2:3" x14ac:dyDescent="0.45">
      <c r="B8506" s="244">
        <v>8443</v>
      </c>
      <c r="C8506" s="243">
        <v>103.86000407988247</v>
      </c>
    </row>
    <row r="8507" spans="2:3" x14ac:dyDescent="0.45">
      <c r="B8507" s="244">
        <v>8444</v>
      </c>
      <c r="C8507" s="243">
        <v>140.17478707806046</v>
      </c>
    </row>
    <row r="8508" spans="2:3" x14ac:dyDescent="0.45">
      <c r="B8508" s="244">
        <v>8445</v>
      </c>
      <c r="C8508" s="243">
        <v>82.798054010778472</v>
      </c>
    </row>
    <row r="8509" spans="2:3" x14ac:dyDescent="0.45">
      <c r="B8509" s="244">
        <v>8446</v>
      </c>
      <c r="C8509" s="243">
        <v>140.95222363030328</v>
      </c>
    </row>
    <row r="8510" spans="2:3" x14ac:dyDescent="0.45">
      <c r="B8510" s="244">
        <v>8447</v>
      </c>
      <c r="C8510" s="243">
        <v>150.01545121192257</v>
      </c>
    </row>
    <row r="8511" spans="2:3" x14ac:dyDescent="0.45">
      <c r="B8511" s="244">
        <v>8448</v>
      </c>
      <c r="C8511" s="243">
        <v>82.417665946394465</v>
      </c>
    </row>
    <row r="8512" spans="2:3" x14ac:dyDescent="0.45">
      <c r="B8512" s="244">
        <v>8449</v>
      </c>
      <c r="C8512" s="243">
        <v>93.0354060726483</v>
      </c>
    </row>
    <row r="8513" spans="2:3" x14ac:dyDescent="0.45">
      <c r="B8513" s="244">
        <v>8450</v>
      </c>
      <c r="C8513" s="243">
        <v>109.038535032627</v>
      </c>
    </row>
    <row r="8514" spans="2:3" x14ac:dyDescent="0.45">
      <c r="B8514" s="244">
        <v>8451</v>
      </c>
      <c r="C8514" s="243">
        <v>115.36237463396188</v>
      </c>
    </row>
    <row r="8515" spans="2:3" x14ac:dyDescent="0.45">
      <c r="B8515" s="244">
        <v>8452</v>
      </c>
      <c r="C8515" s="243">
        <v>121.55818613620498</v>
      </c>
    </row>
    <row r="8516" spans="2:3" x14ac:dyDescent="0.45">
      <c r="B8516" s="244">
        <v>8453</v>
      </c>
      <c r="C8516" s="243">
        <v>175.80686955148894</v>
      </c>
    </row>
    <row r="8517" spans="2:3" x14ac:dyDescent="0.45">
      <c r="B8517" s="244">
        <v>8454</v>
      </c>
      <c r="C8517" s="243">
        <v>107.282707857452</v>
      </c>
    </row>
    <row r="8518" spans="2:3" x14ac:dyDescent="0.45">
      <c r="B8518" s="244">
        <v>8455</v>
      </c>
      <c r="C8518" s="243">
        <v>140.17570116442187</v>
      </c>
    </row>
    <row r="8519" spans="2:3" x14ac:dyDescent="0.45">
      <c r="B8519" s="244">
        <v>8456</v>
      </c>
      <c r="C8519" s="243">
        <v>112.71935881977414</v>
      </c>
    </row>
    <row r="8520" spans="2:3" x14ac:dyDescent="0.45">
      <c r="B8520" s="244">
        <v>8457</v>
      </c>
      <c r="C8520" s="243">
        <v>135.99199541771529</v>
      </c>
    </row>
    <row r="8521" spans="2:3" x14ac:dyDescent="0.45">
      <c r="B8521" s="244">
        <v>8458</v>
      </c>
      <c r="C8521" s="243">
        <v>152.44557778289163</v>
      </c>
    </row>
    <row r="8522" spans="2:3" x14ac:dyDescent="0.45">
      <c r="B8522" s="244">
        <v>8459</v>
      </c>
      <c r="C8522" s="243">
        <v>126.29866267066026</v>
      </c>
    </row>
    <row r="8523" spans="2:3" x14ac:dyDescent="0.45">
      <c r="B8523" s="244">
        <v>8460</v>
      </c>
      <c r="C8523" s="243">
        <v>131.55208615749723</v>
      </c>
    </row>
    <row r="8524" spans="2:3" x14ac:dyDescent="0.45">
      <c r="B8524" s="244">
        <v>8461</v>
      </c>
      <c r="C8524" s="243">
        <v>114.40990374601286</v>
      </c>
    </row>
    <row r="8525" spans="2:3" x14ac:dyDescent="0.45">
      <c r="B8525" s="244">
        <v>8462</v>
      </c>
      <c r="C8525" s="243">
        <v>79.873193024244358</v>
      </c>
    </row>
    <row r="8526" spans="2:3" x14ac:dyDescent="0.45">
      <c r="B8526" s="244">
        <v>8463</v>
      </c>
      <c r="C8526" s="243">
        <v>166.59883662776116</v>
      </c>
    </row>
    <row r="8527" spans="2:3" x14ac:dyDescent="0.45">
      <c r="B8527" s="244">
        <v>8464</v>
      </c>
      <c r="C8527" s="243">
        <v>112.36116593613382</v>
      </c>
    </row>
    <row r="8528" spans="2:3" x14ac:dyDescent="0.45">
      <c r="B8528" s="244">
        <v>8465</v>
      </c>
      <c r="C8528" s="243">
        <v>141.36568402668502</v>
      </c>
    </row>
    <row r="8529" spans="2:3" x14ac:dyDescent="0.45">
      <c r="B8529" s="244">
        <v>8466</v>
      </c>
      <c r="C8529" s="243">
        <v>131.96057314984662</v>
      </c>
    </row>
    <row r="8530" spans="2:3" x14ac:dyDescent="0.45">
      <c r="B8530" s="244">
        <v>8467</v>
      </c>
      <c r="C8530" s="243">
        <v>111.88372064080995</v>
      </c>
    </row>
    <row r="8531" spans="2:3" x14ac:dyDescent="0.45">
      <c r="B8531" s="244">
        <v>8468</v>
      </c>
      <c r="C8531" s="243">
        <v>117.39984340092042</v>
      </c>
    </row>
    <row r="8532" spans="2:3" x14ac:dyDescent="0.45">
      <c r="B8532" s="244">
        <v>8469</v>
      </c>
      <c r="C8532" s="243">
        <v>119.54809092947545</v>
      </c>
    </row>
    <row r="8533" spans="2:3" x14ac:dyDescent="0.45">
      <c r="B8533" s="244">
        <v>8470</v>
      </c>
      <c r="C8533" s="243">
        <v>86.080482417308232</v>
      </c>
    </row>
    <row r="8534" spans="2:3" x14ac:dyDescent="0.45">
      <c r="B8534" s="244">
        <v>8471</v>
      </c>
      <c r="C8534" s="243">
        <v>90.601911220832022</v>
      </c>
    </row>
    <row r="8535" spans="2:3" x14ac:dyDescent="0.45">
      <c r="B8535" s="244">
        <v>8472</v>
      </c>
      <c r="C8535" s="243">
        <v>71.48217790529479</v>
      </c>
    </row>
    <row r="8536" spans="2:3" x14ac:dyDescent="0.45">
      <c r="B8536" s="244">
        <v>8473</v>
      </c>
      <c r="C8536" s="243">
        <v>119.68407232898677</v>
      </c>
    </row>
    <row r="8537" spans="2:3" x14ac:dyDescent="0.45">
      <c r="B8537" s="244">
        <v>8474</v>
      </c>
      <c r="C8537" s="243">
        <v>98.736499496855473</v>
      </c>
    </row>
    <row r="8538" spans="2:3" x14ac:dyDescent="0.45">
      <c r="B8538" s="244">
        <v>8475</v>
      </c>
      <c r="C8538" s="243">
        <v>120.54397917822646</v>
      </c>
    </row>
    <row r="8539" spans="2:3" x14ac:dyDescent="0.45">
      <c r="B8539" s="244">
        <v>8476</v>
      </c>
      <c r="C8539" s="243">
        <v>106.70366827775653</v>
      </c>
    </row>
    <row r="8540" spans="2:3" x14ac:dyDescent="0.45">
      <c r="B8540" s="244">
        <v>8477</v>
      </c>
      <c r="C8540" s="243">
        <v>138.65471609352323</v>
      </c>
    </row>
    <row r="8541" spans="2:3" x14ac:dyDescent="0.45">
      <c r="B8541" s="244">
        <v>8478</v>
      </c>
      <c r="C8541" s="243">
        <v>154.48232937329243</v>
      </c>
    </row>
    <row r="8542" spans="2:3" x14ac:dyDescent="0.45">
      <c r="B8542" s="244">
        <v>8479</v>
      </c>
      <c r="C8542" s="243">
        <v>126.41498135461335</v>
      </c>
    </row>
    <row r="8543" spans="2:3" x14ac:dyDescent="0.45">
      <c r="B8543" s="244">
        <v>8480</v>
      </c>
      <c r="C8543" s="243">
        <v>140.93071650125748</v>
      </c>
    </row>
    <row r="8544" spans="2:3" x14ac:dyDescent="0.45">
      <c r="B8544" s="244">
        <v>8481</v>
      </c>
      <c r="C8544" s="243">
        <v>118.91247243697001</v>
      </c>
    </row>
    <row r="8545" spans="2:3" x14ac:dyDescent="0.45">
      <c r="B8545" s="244">
        <v>8482</v>
      </c>
      <c r="C8545" s="243">
        <v>92.404026672870685</v>
      </c>
    </row>
    <row r="8546" spans="2:3" x14ac:dyDescent="0.45">
      <c r="B8546" s="244">
        <v>8483</v>
      </c>
      <c r="C8546" s="243">
        <v>138.45404713764606</v>
      </c>
    </row>
    <row r="8547" spans="2:3" x14ac:dyDescent="0.45">
      <c r="B8547" s="244">
        <v>8484</v>
      </c>
      <c r="C8547" s="243">
        <v>87.306307490630005</v>
      </c>
    </row>
    <row r="8548" spans="2:3" x14ac:dyDescent="0.45">
      <c r="B8548" s="244">
        <v>8485</v>
      </c>
      <c r="C8548" s="243">
        <v>41.375939239245042</v>
      </c>
    </row>
    <row r="8549" spans="2:3" x14ac:dyDescent="0.45">
      <c r="B8549" s="244">
        <v>8486</v>
      </c>
      <c r="C8549" s="243">
        <v>87.367710661275325</v>
      </c>
    </row>
    <row r="8550" spans="2:3" x14ac:dyDescent="0.45">
      <c r="B8550" s="244">
        <v>8487</v>
      </c>
      <c r="C8550" s="243">
        <v>125.42909635292085</v>
      </c>
    </row>
    <row r="8551" spans="2:3" x14ac:dyDescent="0.45">
      <c r="B8551" s="244">
        <v>8488</v>
      </c>
      <c r="C8551" s="243">
        <v>120.79600639936514</v>
      </c>
    </row>
    <row r="8552" spans="2:3" x14ac:dyDescent="0.45">
      <c r="B8552" s="244">
        <v>8489</v>
      </c>
      <c r="C8552" s="243">
        <v>90.040175628034746</v>
      </c>
    </row>
    <row r="8553" spans="2:3" x14ac:dyDescent="0.45">
      <c r="B8553" s="244">
        <v>8490</v>
      </c>
      <c r="C8553" s="243">
        <v>125.02649686346608</v>
      </c>
    </row>
    <row r="8554" spans="2:3" x14ac:dyDescent="0.45">
      <c r="B8554" s="244">
        <v>8491</v>
      </c>
      <c r="C8554" s="243">
        <v>164.48085866129259</v>
      </c>
    </row>
    <row r="8555" spans="2:3" x14ac:dyDescent="0.45">
      <c r="B8555" s="244">
        <v>8492</v>
      </c>
      <c r="C8555" s="243">
        <v>155.35582236413734</v>
      </c>
    </row>
    <row r="8556" spans="2:3" x14ac:dyDescent="0.45">
      <c r="B8556" s="244">
        <v>8493</v>
      </c>
      <c r="C8556" s="243">
        <v>114.18753437729697</v>
      </c>
    </row>
    <row r="8557" spans="2:3" x14ac:dyDescent="0.45">
      <c r="B8557" s="244">
        <v>8494</v>
      </c>
      <c r="C8557" s="243">
        <v>157.89062546516962</v>
      </c>
    </row>
    <row r="8558" spans="2:3" x14ac:dyDescent="0.45">
      <c r="B8558" s="244">
        <v>8495</v>
      </c>
      <c r="C8558" s="243">
        <v>123.80073606244058</v>
      </c>
    </row>
    <row r="8559" spans="2:3" x14ac:dyDescent="0.45">
      <c r="B8559" s="244">
        <v>8496</v>
      </c>
      <c r="C8559" s="243">
        <v>150.8208678097177</v>
      </c>
    </row>
    <row r="8560" spans="2:3" x14ac:dyDescent="0.45">
      <c r="B8560" s="244">
        <v>8497</v>
      </c>
      <c r="C8560" s="243">
        <v>88.626944348158588</v>
      </c>
    </row>
    <row r="8561" spans="2:3" x14ac:dyDescent="0.45">
      <c r="B8561" s="244">
        <v>8498</v>
      </c>
      <c r="C8561" s="243">
        <v>130.8908613252886</v>
      </c>
    </row>
    <row r="8562" spans="2:3" x14ac:dyDescent="0.45">
      <c r="B8562" s="244">
        <v>8499</v>
      </c>
      <c r="C8562" s="243">
        <v>61.672741270708045</v>
      </c>
    </row>
    <row r="8563" spans="2:3" x14ac:dyDescent="0.45">
      <c r="B8563" s="244">
        <v>8500</v>
      </c>
      <c r="C8563" s="243">
        <v>100.44428412072146</v>
      </c>
    </row>
    <row r="8564" spans="2:3" x14ac:dyDescent="0.45">
      <c r="B8564" s="244">
        <v>8501</v>
      </c>
      <c r="C8564" s="243">
        <v>74.133723799277632</v>
      </c>
    </row>
    <row r="8565" spans="2:3" x14ac:dyDescent="0.45">
      <c r="B8565" s="244">
        <v>8502</v>
      </c>
      <c r="C8565" s="243">
        <v>104.69345658459181</v>
      </c>
    </row>
    <row r="8566" spans="2:3" x14ac:dyDescent="0.45">
      <c r="B8566" s="244">
        <v>8503</v>
      </c>
      <c r="C8566" s="243">
        <v>133.30558202708298</v>
      </c>
    </row>
    <row r="8567" spans="2:3" x14ac:dyDescent="0.45">
      <c r="B8567" s="244">
        <v>8504</v>
      </c>
      <c r="C8567" s="243">
        <v>91.937761193429267</v>
      </c>
    </row>
    <row r="8568" spans="2:3" x14ac:dyDescent="0.45">
      <c r="B8568" s="244">
        <v>8505</v>
      </c>
      <c r="C8568" s="243">
        <v>147.7432920681602</v>
      </c>
    </row>
    <row r="8569" spans="2:3" x14ac:dyDescent="0.45">
      <c r="B8569" s="244">
        <v>8506</v>
      </c>
      <c r="C8569" s="243">
        <v>146.50872935246386</v>
      </c>
    </row>
    <row r="8570" spans="2:3" x14ac:dyDescent="0.45">
      <c r="B8570" s="244">
        <v>8507</v>
      </c>
      <c r="C8570" s="243">
        <v>122.12717026685515</v>
      </c>
    </row>
    <row r="8571" spans="2:3" x14ac:dyDescent="0.45">
      <c r="B8571" s="244">
        <v>8508</v>
      </c>
      <c r="C8571" s="243">
        <v>132.82585629987767</v>
      </c>
    </row>
    <row r="8572" spans="2:3" x14ac:dyDescent="0.45">
      <c r="B8572" s="244">
        <v>8509</v>
      </c>
      <c r="C8572" s="243">
        <v>109.24946565459507</v>
      </c>
    </row>
    <row r="8573" spans="2:3" x14ac:dyDescent="0.45">
      <c r="B8573" s="244">
        <v>8510</v>
      </c>
      <c r="C8573" s="243">
        <v>134.86004906855939</v>
      </c>
    </row>
    <row r="8574" spans="2:3" x14ac:dyDescent="0.45">
      <c r="B8574" s="244">
        <v>8511</v>
      </c>
      <c r="C8574" s="243">
        <v>153.72402862140521</v>
      </c>
    </row>
    <row r="8575" spans="2:3" x14ac:dyDescent="0.45">
      <c r="B8575" s="244">
        <v>8512</v>
      </c>
      <c r="C8575" s="243">
        <v>102.73376338284353</v>
      </c>
    </row>
    <row r="8576" spans="2:3" x14ac:dyDescent="0.45">
      <c r="B8576" s="244">
        <v>8513</v>
      </c>
      <c r="C8576" s="243">
        <v>154.50877292273006</v>
      </c>
    </row>
    <row r="8577" spans="2:3" x14ac:dyDescent="0.45">
      <c r="B8577" s="244">
        <v>8514</v>
      </c>
      <c r="C8577" s="243">
        <v>97.433595328247378</v>
      </c>
    </row>
    <row r="8578" spans="2:3" x14ac:dyDescent="0.45">
      <c r="B8578" s="244">
        <v>8515</v>
      </c>
      <c r="C8578" s="243">
        <v>131.56299734611514</v>
      </c>
    </row>
    <row r="8579" spans="2:3" x14ac:dyDescent="0.45">
      <c r="B8579" s="244">
        <v>8516</v>
      </c>
      <c r="C8579" s="243">
        <v>152.569021343136</v>
      </c>
    </row>
    <row r="8580" spans="2:3" x14ac:dyDescent="0.45">
      <c r="B8580" s="244">
        <v>8517</v>
      </c>
      <c r="C8580" s="243">
        <v>106.96698299331506</v>
      </c>
    </row>
    <row r="8581" spans="2:3" x14ac:dyDescent="0.45">
      <c r="B8581" s="244">
        <v>8518</v>
      </c>
      <c r="C8581" s="243">
        <v>108.57145786468445</v>
      </c>
    </row>
    <row r="8582" spans="2:3" x14ac:dyDescent="0.45">
      <c r="B8582" s="244">
        <v>8519</v>
      </c>
      <c r="C8582" s="243">
        <v>117.03029431356731</v>
      </c>
    </row>
    <row r="8583" spans="2:3" x14ac:dyDescent="0.45">
      <c r="B8583" s="244">
        <v>8520</v>
      </c>
      <c r="C8583" s="243">
        <v>106.50171901739286</v>
      </c>
    </row>
    <row r="8584" spans="2:3" x14ac:dyDescent="0.45">
      <c r="B8584" s="244">
        <v>8521</v>
      </c>
      <c r="C8584" s="243">
        <v>123.92423970076176</v>
      </c>
    </row>
    <row r="8585" spans="2:3" x14ac:dyDescent="0.45">
      <c r="B8585" s="244">
        <v>8522</v>
      </c>
      <c r="C8585" s="243">
        <v>130.46493197485773</v>
      </c>
    </row>
    <row r="8586" spans="2:3" x14ac:dyDescent="0.45">
      <c r="B8586" s="244">
        <v>8523</v>
      </c>
      <c r="C8586" s="243">
        <v>121.33346729943717</v>
      </c>
    </row>
    <row r="8587" spans="2:3" x14ac:dyDescent="0.45">
      <c r="B8587" s="244">
        <v>8524</v>
      </c>
      <c r="C8587" s="243">
        <v>109.44861955279205</v>
      </c>
    </row>
    <row r="8588" spans="2:3" x14ac:dyDescent="0.45">
      <c r="B8588" s="244">
        <v>8525</v>
      </c>
      <c r="C8588" s="243">
        <v>183.98365478043186</v>
      </c>
    </row>
    <row r="8589" spans="2:3" x14ac:dyDescent="0.45">
      <c r="B8589" s="244">
        <v>8526</v>
      </c>
      <c r="C8589" s="243">
        <v>143.66766466838214</v>
      </c>
    </row>
    <row r="8590" spans="2:3" x14ac:dyDescent="0.45">
      <c r="B8590" s="244">
        <v>8527</v>
      </c>
      <c r="C8590" s="243">
        <v>138.60155813455017</v>
      </c>
    </row>
    <row r="8591" spans="2:3" x14ac:dyDescent="0.45">
      <c r="B8591" s="244">
        <v>8528</v>
      </c>
      <c r="C8591" s="243">
        <v>92.498667643960488</v>
      </c>
    </row>
    <row r="8592" spans="2:3" x14ac:dyDescent="0.45">
      <c r="B8592" s="244">
        <v>8529</v>
      </c>
      <c r="C8592" s="243">
        <v>99.497459267354387</v>
      </c>
    </row>
    <row r="8593" spans="2:3" x14ac:dyDescent="0.45">
      <c r="B8593" s="244">
        <v>8530</v>
      </c>
      <c r="C8593" s="243">
        <v>123.02682793943252</v>
      </c>
    </row>
    <row r="8594" spans="2:3" x14ac:dyDescent="0.45">
      <c r="B8594" s="244">
        <v>8531</v>
      </c>
      <c r="C8594" s="243">
        <v>132.28503427396379</v>
      </c>
    </row>
    <row r="8595" spans="2:3" x14ac:dyDescent="0.45">
      <c r="B8595" s="244">
        <v>8532</v>
      </c>
      <c r="C8595" s="243">
        <v>138.82890455675491</v>
      </c>
    </row>
    <row r="8596" spans="2:3" x14ac:dyDescent="0.45">
      <c r="B8596" s="244">
        <v>8533</v>
      </c>
      <c r="C8596" s="243">
        <v>125.45180393111197</v>
      </c>
    </row>
    <row r="8597" spans="2:3" x14ac:dyDescent="0.45">
      <c r="B8597" s="244">
        <v>8534</v>
      </c>
      <c r="C8597" s="243">
        <v>121.09737446822311</v>
      </c>
    </row>
    <row r="8598" spans="2:3" x14ac:dyDescent="0.45">
      <c r="B8598" s="244">
        <v>8535</v>
      </c>
      <c r="C8598" s="243">
        <v>97.485924226965267</v>
      </c>
    </row>
    <row r="8599" spans="2:3" x14ac:dyDescent="0.45">
      <c r="B8599" s="244">
        <v>8536</v>
      </c>
      <c r="C8599" s="243">
        <v>87.510291117003902</v>
      </c>
    </row>
    <row r="8600" spans="2:3" x14ac:dyDescent="0.45">
      <c r="B8600" s="244">
        <v>8537</v>
      </c>
      <c r="C8600" s="243">
        <v>142.00724214355461</v>
      </c>
    </row>
    <row r="8601" spans="2:3" x14ac:dyDescent="0.45">
      <c r="B8601" s="244">
        <v>8538</v>
      </c>
      <c r="C8601" s="243">
        <v>152.57438478413098</v>
      </c>
    </row>
    <row r="8602" spans="2:3" x14ac:dyDescent="0.45">
      <c r="B8602" s="244">
        <v>8539</v>
      </c>
      <c r="C8602" s="243">
        <v>118.2066747840379</v>
      </c>
    </row>
    <row r="8603" spans="2:3" x14ac:dyDescent="0.45">
      <c r="B8603" s="244">
        <v>8540</v>
      </c>
      <c r="C8603" s="243">
        <v>173.12800981572121</v>
      </c>
    </row>
    <row r="8604" spans="2:3" x14ac:dyDescent="0.45">
      <c r="B8604" s="244">
        <v>8541</v>
      </c>
      <c r="C8604" s="243">
        <v>93.029821582286303</v>
      </c>
    </row>
    <row r="8605" spans="2:3" x14ac:dyDescent="0.45">
      <c r="B8605" s="244">
        <v>8542</v>
      </c>
      <c r="C8605" s="243">
        <v>157.52563900438744</v>
      </c>
    </row>
    <row r="8606" spans="2:3" x14ac:dyDescent="0.45">
      <c r="B8606" s="244">
        <v>8543</v>
      </c>
      <c r="C8606" s="243">
        <v>132.66563352357895</v>
      </c>
    </row>
    <row r="8607" spans="2:3" x14ac:dyDescent="0.45">
      <c r="B8607" s="244">
        <v>8544</v>
      </c>
      <c r="C8607" s="243">
        <v>148.0494487743409</v>
      </c>
    </row>
    <row r="8608" spans="2:3" x14ac:dyDescent="0.45">
      <c r="B8608" s="244">
        <v>8545</v>
      </c>
      <c r="C8608" s="243">
        <v>92.475203034568011</v>
      </c>
    </row>
    <row r="8609" spans="2:3" x14ac:dyDescent="0.45">
      <c r="B8609" s="244">
        <v>8546</v>
      </c>
      <c r="C8609" s="243">
        <v>145.34369151248004</v>
      </c>
    </row>
    <row r="8610" spans="2:3" x14ac:dyDescent="0.45">
      <c r="B8610" s="244">
        <v>8547</v>
      </c>
      <c r="C8610" s="243">
        <v>98.317369005764931</v>
      </c>
    </row>
    <row r="8611" spans="2:3" x14ac:dyDescent="0.45">
      <c r="B8611" s="244">
        <v>8548</v>
      </c>
      <c r="C8611" s="243">
        <v>128.81174003334101</v>
      </c>
    </row>
    <row r="8612" spans="2:3" x14ac:dyDescent="0.45">
      <c r="B8612" s="244">
        <v>8549</v>
      </c>
      <c r="C8612" s="243">
        <v>78.61725170139438</v>
      </c>
    </row>
    <row r="8613" spans="2:3" x14ac:dyDescent="0.45">
      <c r="B8613" s="244">
        <v>8550</v>
      </c>
      <c r="C8613" s="243">
        <v>111.0632618315943</v>
      </c>
    </row>
    <row r="8614" spans="2:3" x14ac:dyDescent="0.45">
      <c r="B8614" s="244">
        <v>8551</v>
      </c>
      <c r="C8614" s="243">
        <v>141.30515947603465</v>
      </c>
    </row>
    <row r="8615" spans="2:3" x14ac:dyDescent="0.45">
      <c r="B8615" s="244">
        <v>8552</v>
      </c>
      <c r="C8615" s="243">
        <v>134.87639279577948</v>
      </c>
    </row>
    <row r="8616" spans="2:3" x14ac:dyDescent="0.45">
      <c r="B8616" s="244">
        <v>8553</v>
      </c>
      <c r="C8616" s="243">
        <v>175.46610645989796</v>
      </c>
    </row>
    <row r="8617" spans="2:3" x14ac:dyDescent="0.45">
      <c r="B8617" s="244">
        <v>8554</v>
      </c>
      <c r="C8617" s="243">
        <v>100.60482916014635</v>
      </c>
    </row>
    <row r="8618" spans="2:3" x14ac:dyDescent="0.45">
      <c r="B8618" s="244">
        <v>8555</v>
      </c>
      <c r="C8618" s="243">
        <v>100.97911101669916</v>
      </c>
    </row>
    <row r="8619" spans="2:3" x14ac:dyDescent="0.45">
      <c r="B8619" s="244">
        <v>8556</v>
      </c>
      <c r="C8619" s="243">
        <v>160.27292049253447</v>
      </c>
    </row>
    <row r="8620" spans="2:3" x14ac:dyDescent="0.45">
      <c r="B8620" s="244">
        <v>8557</v>
      </c>
      <c r="C8620" s="243">
        <v>109.79343523489274</v>
      </c>
    </row>
    <row r="8621" spans="2:3" x14ac:dyDescent="0.45">
      <c r="B8621" s="244">
        <v>8558</v>
      </c>
      <c r="C8621" s="243">
        <v>75.070500136520067</v>
      </c>
    </row>
    <row r="8622" spans="2:3" x14ac:dyDescent="0.45">
      <c r="B8622" s="244">
        <v>8559</v>
      </c>
      <c r="C8622" s="243">
        <v>116.50789330539349</v>
      </c>
    </row>
    <row r="8623" spans="2:3" x14ac:dyDescent="0.45">
      <c r="B8623" s="244">
        <v>8560</v>
      </c>
      <c r="C8623" s="243">
        <v>100.61254786852689</v>
      </c>
    </row>
    <row r="8624" spans="2:3" x14ac:dyDescent="0.45">
      <c r="B8624" s="244">
        <v>8561</v>
      </c>
      <c r="C8624" s="243">
        <v>139.25664728446191</v>
      </c>
    </row>
    <row r="8625" spans="2:3" x14ac:dyDescent="0.45">
      <c r="B8625" s="244">
        <v>8562</v>
      </c>
      <c r="C8625" s="243">
        <v>114.03723977769096</v>
      </c>
    </row>
    <row r="8626" spans="2:3" x14ac:dyDescent="0.45">
      <c r="B8626" s="244">
        <v>8563</v>
      </c>
      <c r="C8626" s="243">
        <v>133.60527419021417</v>
      </c>
    </row>
    <row r="8627" spans="2:3" x14ac:dyDescent="0.45">
      <c r="B8627" s="244">
        <v>8564</v>
      </c>
      <c r="C8627" s="243">
        <v>107.93454700306495</v>
      </c>
    </row>
    <row r="8628" spans="2:3" x14ac:dyDescent="0.45">
      <c r="B8628" s="244">
        <v>8565</v>
      </c>
      <c r="C8628" s="243">
        <v>87.677253561054485</v>
      </c>
    </row>
    <row r="8629" spans="2:3" x14ac:dyDescent="0.45">
      <c r="B8629" s="244">
        <v>8566</v>
      </c>
      <c r="C8629" s="243">
        <v>116.06797029859456</v>
      </c>
    </row>
    <row r="8630" spans="2:3" x14ac:dyDescent="0.45">
      <c r="B8630" s="244">
        <v>8567</v>
      </c>
      <c r="C8630" s="243">
        <v>165.60599913052724</v>
      </c>
    </row>
    <row r="8631" spans="2:3" x14ac:dyDescent="0.45">
      <c r="B8631" s="244">
        <v>8568</v>
      </c>
      <c r="C8631" s="243">
        <v>104.55044453945222</v>
      </c>
    </row>
    <row r="8632" spans="2:3" x14ac:dyDescent="0.45">
      <c r="B8632" s="244">
        <v>8569</v>
      </c>
      <c r="C8632" s="243">
        <v>144.44921653183806</v>
      </c>
    </row>
    <row r="8633" spans="2:3" x14ac:dyDescent="0.45">
      <c r="B8633" s="244">
        <v>8570</v>
      </c>
      <c r="C8633" s="243">
        <v>94.424915161444588</v>
      </c>
    </row>
    <row r="8634" spans="2:3" x14ac:dyDescent="0.45">
      <c r="B8634" s="244">
        <v>8571</v>
      </c>
      <c r="C8634" s="243">
        <v>121.52090074660046</v>
      </c>
    </row>
    <row r="8635" spans="2:3" x14ac:dyDescent="0.45">
      <c r="B8635" s="244">
        <v>8572</v>
      </c>
      <c r="C8635" s="243">
        <v>117.65187233914619</v>
      </c>
    </row>
    <row r="8636" spans="2:3" x14ac:dyDescent="0.45">
      <c r="B8636" s="244">
        <v>8573</v>
      </c>
      <c r="C8636" s="243">
        <v>101.29923785111095</v>
      </c>
    </row>
    <row r="8637" spans="2:3" x14ac:dyDescent="0.45">
      <c r="B8637" s="244">
        <v>8574</v>
      </c>
      <c r="C8637" s="243">
        <v>125.55229479809181</v>
      </c>
    </row>
    <row r="8638" spans="2:3" x14ac:dyDescent="0.45">
      <c r="B8638" s="244">
        <v>8575</v>
      </c>
      <c r="C8638" s="243">
        <v>122.79069338332909</v>
      </c>
    </row>
    <row r="8639" spans="2:3" x14ac:dyDescent="0.45">
      <c r="B8639" s="244">
        <v>8576</v>
      </c>
      <c r="C8639" s="243">
        <v>135.19498148345511</v>
      </c>
    </row>
    <row r="8640" spans="2:3" x14ac:dyDescent="0.45">
      <c r="B8640" s="244">
        <v>8577</v>
      </c>
      <c r="C8640" s="243">
        <v>113.57895153419651</v>
      </c>
    </row>
    <row r="8641" spans="2:3" x14ac:dyDescent="0.45">
      <c r="B8641" s="244">
        <v>8578</v>
      </c>
      <c r="C8641" s="243">
        <v>113.57164864246457</v>
      </c>
    </row>
    <row r="8642" spans="2:3" x14ac:dyDescent="0.45">
      <c r="B8642" s="244">
        <v>8579</v>
      </c>
      <c r="C8642" s="243">
        <v>57.521607383462573</v>
      </c>
    </row>
    <row r="8643" spans="2:3" x14ac:dyDescent="0.45">
      <c r="B8643" s="244">
        <v>8580</v>
      </c>
      <c r="C8643" s="243">
        <v>117.75499685346658</v>
      </c>
    </row>
    <row r="8644" spans="2:3" x14ac:dyDescent="0.45">
      <c r="B8644" s="244">
        <v>8581</v>
      </c>
      <c r="C8644" s="243">
        <v>116.32675850605204</v>
      </c>
    </row>
    <row r="8645" spans="2:3" x14ac:dyDescent="0.45">
      <c r="B8645" s="244">
        <v>8582</v>
      </c>
      <c r="C8645" s="243">
        <v>121.80334853652502</v>
      </c>
    </row>
    <row r="8646" spans="2:3" x14ac:dyDescent="0.45">
      <c r="B8646" s="244">
        <v>8583</v>
      </c>
      <c r="C8646" s="243">
        <v>90.748237948658357</v>
      </c>
    </row>
    <row r="8647" spans="2:3" x14ac:dyDescent="0.45">
      <c r="B8647" s="244">
        <v>8584</v>
      </c>
      <c r="C8647" s="243">
        <v>97.159884395022274</v>
      </c>
    </row>
    <row r="8648" spans="2:3" x14ac:dyDescent="0.45">
      <c r="B8648" s="244">
        <v>8585</v>
      </c>
      <c r="C8648" s="243">
        <v>103.9058507635674</v>
      </c>
    </row>
    <row r="8649" spans="2:3" x14ac:dyDescent="0.45">
      <c r="B8649" s="244">
        <v>8586</v>
      </c>
      <c r="C8649" s="243">
        <v>88.962712378806742</v>
      </c>
    </row>
    <row r="8650" spans="2:3" x14ac:dyDescent="0.45">
      <c r="B8650" s="244">
        <v>8587</v>
      </c>
      <c r="C8650" s="243">
        <v>139.71626127072247</v>
      </c>
    </row>
    <row r="8651" spans="2:3" x14ac:dyDescent="0.45">
      <c r="B8651" s="244">
        <v>8588</v>
      </c>
      <c r="C8651" s="243">
        <v>113.82872197569462</v>
      </c>
    </row>
    <row r="8652" spans="2:3" x14ac:dyDescent="0.45">
      <c r="B8652" s="244">
        <v>8589</v>
      </c>
      <c r="C8652" s="243">
        <v>97.908823262885079</v>
      </c>
    </row>
    <row r="8653" spans="2:3" x14ac:dyDescent="0.45">
      <c r="B8653" s="244">
        <v>8590</v>
      </c>
      <c r="C8653" s="243">
        <v>90.012293925116779</v>
      </c>
    </row>
    <row r="8654" spans="2:3" x14ac:dyDescent="0.45">
      <c r="B8654" s="244">
        <v>8591</v>
      </c>
      <c r="C8654" s="243">
        <v>105.48102569233653</v>
      </c>
    </row>
    <row r="8655" spans="2:3" x14ac:dyDescent="0.45">
      <c r="B8655" s="244">
        <v>8592</v>
      </c>
      <c r="C8655" s="243">
        <v>109.03540557801992</v>
      </c>
    </row>
    <row r="8656" spans="2:3" x14ac:dyDescent="0.45">
      <c r="B8656" s="244">
        <v>8593</v>
      </c>
      <c r="C8656" s="243">
        <v>140.27225863943852</v>
      </c>
    </row>
    <row r="8657" spans="2:3" x14ac:dyDescent="0.45">
      <c r="B8657" s="244">
        <v>8594</v>
      </c>
      <c r="C8657" s="243">
        <v>141.73142187654284</v>
      </c>
    </row>
    <row r="8658" spans="2:3" x14ac:dyDescent="0.45">
      <c r="B8658" s="244">
        <v>8595</v>
      </c>
      <c r="C8658" s="243">
        <v>120.23523461265279</v>
      </c>
    </row>
    <row r="8659" spans="2:3" x14ac:dyDescent="0.45">
      <c r="B8659" s="244">
        <v>8596</v>
      </c>
      <c r="C8659" s="243">
        <v>144.24040729578797</v>
      </c>
    </row>
    <row r="8660" spans="2:3" x14ac:dyDescent="0.45">
      <c r="B8660" s="244">
        <v>8597</v>
      </c>
      <c r="C8660" s="243">
        <v>84.624230092138419</v>
      </c>
    </row>
    <row r="8661" spans="2:3" x14ac:dyDescent="0.45">
      <c r="B8661" s="244">
        <v>8598</v>
      </c>
      <c r="C8661" s="243">
        <v>118.36767580548393</v>
      </c>
    </row>
    <row r="8662" spans="2:3" x14ac:dyDescent="0.45">
      <c r="B8662" s="244">
        <v>8599</v>
      </c>
      <c r="C8662" s="243">
        <v>109.21553047354968</v>
      </c>
    </row>
    <row r="8663" spans="2:3" x14ac:dyDescent="0.45">
      <c r="B8663" s="244">
        <v>8600</v>
      </c>
      <c r="C8663" s="243">
        <v>168.123971602556</v>
      </c>
    </row>
    <row r="8664" spans="2:3" x14ac:dyDescent="0.45">
      <c r="B8664" s="244">
        <v>8601</v>
      </c>
      <c r="C8664" s="243">
        <v>106.8027129997798</v>
      </c>
    </row>
    <row r="8665" spans="2:3" x14ac:dyDescent="0.45">
      <c r="B8665" s="244">
        <v>8602</v>
      </c>
      <c r="C8665" s="243">
        <v>117.24930863623143</v>
      </c>
    </row>
    <row r="8666" spans="2:3" x14ac:dyDescent="0.45">
      <c r="B8666" s="244">
        <v>8603</v>
      </c>
      <c r="C8666" s="243">
        <v>108.09496576597331</v>
      </c>
    </row>
    <row r="8667" spans="2:3" x14ac:dyDescent="0.45">
      <c r="B8667" s="244">
        <v>8604</v>
      </c>
      <c r="C8667" s="243">
        <v>125.47340735241248</v>
      </c>
    </row>
    <row r="8668" spans="2:3" x14ac:dyDescent="0.45">
      <c r="B8668" s="244">
        <v>8605</v>
      </c>
      <c r="C8668" s="243">
        <v>127.96115893463863</v>
      </c>
    </row>
    <row r="8669" spans="2:3" x14ac:dyDescent="0.45">
      <c r="B8669" s="244">
        <v>8606</v>
      </c>
      <c r="C8669" s="243">
        <v>88.967413496540729</v>
      </c>
    </row>
    <row r="8670" spans="2:3" x14ac:dyDescent="0.45">
      <c r="B8670" s="244">
        <v>8607</v>
      </c>
      <c r="C8670" s="243">
        <v>102.40599427875725</v>
      </c>
    </row>
    <row r="8671" spans="2:3" x14ac:dyDescent="0.45">
      <c r="B8671" s="244">
        <v>8608</v>
      </c>
      <c r="C8671" s="243">
        <v>100.65677092286133</v>
      </c>
    </row>
    <row r="8672" spans="2:3" x14ac:dyDescent="0.45">
      <c r="B8672" s="244">
        <v>8609</v>
      </c>
      <c r="C8672" s="243">
        <v>147.64239461617564</v>
      </c>
    </row>
    <row r="8673" spans="2:3" x14ac:dyDescent="0.45">
      <c r="B8673" s="244">
        <v>8610</v>
      </c>
      <c r="C8673" s="243">
        <v>104.88573237275769</v>
      </c>
    </row>
    <row r="8674" spans="2:3" x14ac:dyDescent="0.45">
      <c r="B8674" s="244">
        <v>8611</v>
      </c>
      <c r="C8674" s="243">
        <v>125.26725054469897</v>
      </c>
    </row>
    <row r="8675" spans="2:3" x14ac:dyDescent="0.45">
      <c r="B8675" s="244">
        <v>8612</v>
      </c>
      <c r="C8675" s="243">
        <v>119.30127301697624</v>
      </c>
    </row>
    <row r="8676" spans="2:3" x14ac:dyDescent="0.45">
      <c r="B8676" s="244">
        <v>8613</v>
      </c>
      <c r="C8676" s="243">
        <v>81.863204541654298</v>
      </c>
    </row>
    <row r="8677" spans="2:3" x14ac:dyDescent="0.45">
      <c r="B8677" s="244">
        <v>8614</v>
      </c>
      <c r="C8677" s="243">
        <v>142.08478188458255</v>
      </c>
    </row>
    <row r="8678" spans="2:3" x14ac:dyDescent="0.45">
      <c r="B8678" s="244">
        <v>8615</v>
      </c>
      <c r="C8678" s="243">
        <v>132.57519876766742</v>
      </c>
    </row>
    <row r="8679" spans="2:3" x14ac:dyDescent="0.45">
      <c r="B8679" s="244">
        <v>8616</v>
      </c>
      <c r="C8679" s="243">
        <v>144.04767515980703</v>
      </c>
    </row>
    <row r="8680" spans="2:3" x14ac:dyDescent="0.45">
      <c r="B8680" s="244">
        <v>8617</v>
      </c>
      <c r="C8680" s="243">
        <v>96.970713677198191</v>
      </c>
    </row>
    <row r="8681" spans="2:3" x14ac:dyDescent="0.45">
      <c r="B8681" s="244">
        <v>8618</v>
      </c>
      <c r="C8681" s="243">
        <v>98.289462857307797</v>
      </c>
    </row>
    <row r="8682" spans="2:3" x14ac:dyDescent="0.45">
      <c r="B8682" s="244">
        <v>8619</v>
      </c>
      <c r="C8682" s="243">
        <v>137.85489104818822</v>
      </c>
    </row>
    <row r="8683" spans="2:3" x14ac:dyDescent="0.45">
      <c r="B8683" s="244">
        <v>8620</v>
      </c>
      <c r="C8683" s="243">
        <v>134.26484756829893</v>
      </c>
    </row>
    <row r="8684" spans="2:3" x14ac:dyDescent="0.45">
      <c r="B8684" s="244">
        <v>8621</v>
      </c>
      <c r="C8684" s="243">
        <v>134.347332503004</v>
      </c>
    </row>
    <row r="8685" spans="2:3" x14ac:dyDescent="0.45">
      <c r="B8685" s="244">
        <v>8622</v>
      </c>
      <c r="C8685" s="243">
        <v>163.58188190059931</v>
      </c>
    </row>
    <row r="8686" spans="2:3" x14ac:dyDescent="0.45">
      <c r="B8686" s="244">
        <v>8623</v>
      </c>
      <c r="C8686" s="243">
        <v>116.2136674289377</v>
      </c>
    </row>
    <row r="8687" spans="2:3" x14ac:dyDescent="0.45">
      <c r="B8687" s="244">
        <v>8624</v>
      </c>
      <c r="C8687" s="243">
        <v>149.91611713319614</v>
      </c>
    </row>
    <row r="8688" spans="2:3" x14ac:dyDescent="0.45">
      <c r="B8688" s="244">
        <v>8625</v>
      </c>
      <c r="C8688" s="243">
        <v>81.924909989854768</v>
      </c>
    </row>
    <row r="8689" spans="2:3" x14ac:dyDescent="0.45">
      <c r="B8689" s="244">
        <v>8626</v>
      </c>
      <c r="C8689" s="243">
        <v>149.75074155351845</v>
      </c>
    </row>
    <row r="8690" spans="2:3" x14ac:dyDescent="0.45">
      <c r="B8690" s="244">
        <v>8627</v>
      </c>
      <c r="C8690" s="243">
        <v>154.3641140429971</v>
      </c>
    </row>
    <row r="8691" spans="2:3" x14ac:dyDescent="0.45">
      <c r="B8691" s="244">
        <v>8628</v>
      </c>
      <c r="C8691" s="243">
        <v>120.75235683540167</v>
      </c>
    </row>
    <row r="8692" spans="2:3" x14ac:dyDescent="0.45">
      <c r="B8692" s="244">
        <v>8629</v>
      </c>
      <c r="C8692" s="243">
        <v>114.2991202256693</v>
      </c>
    </row>
    <row r="8693" spans="2:3" x14ac:dyDescent="0.45">
      <c r="B8693" s="244">
        <v>8630</v>
      </c>
      <c r="C8693" s="243">
        <v>127.46246512856439</v>
      </c>
    </row>
    <row r="8694" spans="2:3" x14ac:dyDescent="0.45">
      <c r="B8694" s="244">
        <v>8631</v>
      </c>
      <c r="C8694" s="243">
        <v>108.16114783399664</v>
      </c>
    </row>
    <row r="8695" spans="2:3" x14ac:dyDescent="0.45">
      <c r="B8695" s="244">
        <v>8632</v>
      </c>
      <c r="C8695" s="243">
        <v>144.29511390344138</v>
      </c>
    </row>
    <row r="8696" spans="2:3" x14ac:dyDescent="0.45">
      <c r="B8696" s="244">
        <v>8633</v>
      </c>
      <c r="C8696" s="243">
        <v>97.794527057670138</v>
      </c>
    </row>
    <row r="8697" spans="2:3" x14ac:dyDescent="0.45">
      <c r="B8697" s="244">
        <v>8634</v>
      </c>
      <c r="C8697" s="243">
        <v>163.55587697797392</v>
      </c>
    </row>
    <row r="8698" spans="2:3" x14ac:dyDescent="0.45">
      <c r="B8698" s="244">
        <v>8635</v>
      </c>
      <c r="C8698" s="243">
        <v>159.17843828177263</v>
      </c>
    </row>
    <row r="8699" spans="2:3" x14ac:dyDescent="0.45">
      <c r="B8699" s="244">
        <v>8636</v>
      </c>
      <c r="C8699" s="243">
        <v>118.12771946310116</v>
      </c>
    </row>
    <row r="8700" spans="2:3" x14ac:dyDescent="0.45">
      <c r="B8700" s="244">
        <v>8637</v>
      </c>
      <c r="C8700" s="243">
        <v>135.39351498503669</v>
      </c>
    </row>
    <row r="8701" spans="2:3" x14ac:dyDescent="0.45">
      <c r="B8701" s="244">
        <v>8638</v>
      </c>
      <c r="C8701" s="243">
        <v>102.34413552507695</v>
      </c>
    </row>
    <row r="8702" spans="2:3" x14ac:dyDescent="0.45">
      <c r="B8702" s="244">
        <v>8639</v>
      </c>
      <c r="C8702" s="243">
        <v>123.25027335082548</v>
      </c>
    </row>
    <row r="8703" spans="2:3" x14ac:dyDescent="0.45">
      <c r="B8703" s="244">
        <v>8640</v>
      </c>
      <c r="C8703" s="243">
        <v>72.627825215808755</v>
      </c>
    </row>
    <row r="8704" spans="2:3" x14ac:dyDescent="0.45">
      <c r="B8704" s="244">
        <v>8641</v>
      </c>
      <c r="C8704" s="243">
        <v>133.47839050307564</v>
      </c>
    </row>
    <row r="8705" spans="2:3" x14ac:dyDescent="0.45">
      <c r="B8705" s="244">
        <v>8642</v>
      </c>
      <c r="C8705" s="243">
        <v>108.40149398462285</v>
      </c>
    </row>
    <row r="8706" spans="2:3" x14ac:dyDescent="0.45">
      <c r="B8706" s="244">
        <v>8643</v>
      </c>
      <c r="C8706" s="243">
        <v>102.56882805662298</v>
      </c>
    </row>
    <row r="8707" spans="2:3" x14ac:dyDescent="0.45">
      <c r="B8707" s="244">
        <v>8644</v>
      </c>
      <c r="C8707" s="243">
        <v>84.058046550308674</v>
      </c>
    </row>
    <row r="8708" spans="2:3" x14ac:dyDescent="0.45">
      <c r="B8708" s="244">
        <v>8645</v>
      </c>
      <c r="C8708" s="243">
        <v>133.54730708294846</v>
      </c>
    </row>
    <row r="8709" spans="2:3" x14ac:dyDescent="0.45">
      <c r="B8709" s="244">
        <v>8646</v>
      </c>
      <c r="C8709" s="243">
        <v>133.9141776236649</v>
      </c>
    </row>
    <row r="8710" spans="2:3" x14ac:dyDescent="0.45">
      <c r="B8710" s="244">
        <v>8647</v>
      </c>
      <c r="C8710" s="243">
        <v>127.52869172772503</v>
      </c>
    </row>
    <row r="8711" spans="2:3" x14ac:dyDescent="0.45">
      <c r="B8711" s="244">
        <v>8648</v>
      </c>
      <c r="C8711" s="243">
        <v>116.12009289438028</v>
      </c>
    </row>
    <row r="8712" spans="2:3" x14ac:dyDescent="0.45">
      <c r="B8712" s="244">
        <v>8649</v>
      </c>
      <c r="C8712" s="243">
        <v>123.64879130753252</v>
      </c>
    </row>
    <row r="8713" spans="2:3" x14ac:dyDescent="0.45">
      <c r="B8713" s="244">
        <v>8650</v>
      </c>
      <c r="C8713" s="243">
        <v>139.66922283701825</v>
      </c>
    </row>
    <row r="8714" spans="2:3" x14ac:dyDescent="0.45">
      <c r="B8714" s="244">
        <v>8651</v>
      </c>
      <c r="C8714" s="243">
        <v>168.08179926683673</v>
      </c>
    </row>
    <row r="8715" spans="2:3" x14ac:dyDescent="0.45">
      <c r="B8715" s="244">
        <v>8652</v>
      </c>
      <c r="C8715" s="243">
        <v>117.15785374156907</v>
      </c>
    </row>
    <row r="8716" spans="2:3" x14ac:dyDescent="0.45">
      <c r="B8716" s="244">
        <v>8653</v>
      </c>
      <c r="C8716" s="243">
        <v>107.29281450282974</v>
      </c>
    </row>
    <row r="8717" spans="2:3" x14ac:dyDescent="0.45">
      <c r="B8717" s="244">
        <v>8654</v>
      </c>
      <c r="C8717" s="243">
        <v>175.34884228196091</v>
      </c>
    </row>
    <row r="8718" spans="2:3" x14ac:dyDescent="0.45">
      <c r="B8718" s="244">
        <v>8655</v>
      </c>
      <c r="C8718" s="243">
        <v>110.80986581634359</v>
      </c>
    </row>
    <row r="8719" spans="2:3" x14ac:dyDescent="0.45">
      <c r="B8719" s="244">
        <v>8656</v>
      </c>
      <c r="C8719" s="243">
        <v>108.25751254401337</v>
      </c>
    </row>
    <row r="8720" spans="2:3" x14ac:dyDescent="0.45">
      <c r="B8720" s="244">
        <v>8657</v>
      </c>
      <c r="C8720" s="243">
        <v>168.2684032063346</v>
      </c>
    </row>
    <row r="8721" spans="2:3" x14ac:dyDescent="0.45">
      <c r="B8721" s="244">
        <v>8658</v>
      </c>
      <c r="C8721" s="243">
        <v>131.11563735283264</v>
      </c>
    </row>
    <row r="8722" spans="2:3" x14ac:dyDescent="0.45">
      <c r="B8722" s="244">
        <v>8659</v>
      </c>
      <c r="C8722" s="243">
        <v>126.07343924537713</v>
      </c>
    </row>
    <row r="8723" spans="2:3" x14ac:dyDescent="0.45">
      <c r="B8723" s="244">
        <v>8660</v>
      </c>
      <c r="C8723" s="243">
        <v>134.66080706411466</v>
      </c>
    </row>
    <row r="8724" spans="2:3" x14ac:dyDescent="0.45">
      <c r="B8724" s="244">
        <v>8661</v>
      </c>
      <c r="C8724" s="243">
        <v>169.63939139660738</v>
      </c>
    </row>
    <row r="8725" spans="2:3" x14ac:dyDescent="0.45">
      <c r="B8725" s="244">
        <v>8662</v>
      </c>
      <c r="C8725" s="243">
        <v>167.32143179824985</v>
      </c>
    </row>
    <row r="8726" spans="2:3" x14ac:dyDescent="0.45">
      <c r="B8726" s="244">
        <v>8663</v>
      </c>
      <c r="C8726" s="243">
        <v>152.09769766562454</v>
      </c>
    </row>
    <row r="8727" spans="2:3" x14ac:dyDescent="0.45">
      <c r="B8727" s="244">
        <v>8664</v>
      </c>
      <c r="C8727" s="243">
        <v>115.88318408444306</v>
      </c>
    </row>
    <row r="8728" spans="2:3" x14ac:dyDescent="0.45">
      <c r="B8728" s="244">
        <v>8665</v>
      </c>
      <c r="C8728" s="243">
        <v>110.14423866295635</v>
      </c>
    </row>
    <row r="8729" spans="2:3" x14ac:dyDescent="0.45">
      <c r="B8729" s="244">
        <v>8666</v>
      </c>
      <c r="C8729" s="243">
        <v>120.104675075489</v>
      </c>
    </row>
    <row r="8730" spans="2:3" x14ac:dyDescent="0.45">
      <c r="B8730" s="244">
        <v>8667</v>
      </c>
      <c r="C8730" s="243">
        <v>108.69496482532712</v>
      </c>
    </row>
    <row r="8731" spans="2:3" x14ac:dyDescent="0.45">
      <c r="B8731" s="244">
        <v>8668</v>
      </c>
      <c r="C8731" s="243">
        <v>157.12477372974843</v>
      </c>
    </row>
    <row r="8732" spans="2:3" x14ac:dyDescent="0.45">
      <c r="B8732" s="244">
        <v>8669</v>
      </c>
      <c r="C8732" s="243">
        <v>124.56436784289221</v>
      </c>
    </row>
    <row r="8733" spans="2:3" x14ac:dyDescent="0.45">
      <c r="B8733" s="244">
        <v>8670</v>
      </c>
      <c r="C8733" s="243">
        <v>88.477093598375404</v>
      </c>
    </row>
    <row r="8734" spans="2:3" x14ac:dyDescent="0.45">
      <c r="B8734" s="244">
        <v>8671</v>
      </c>
      <c r="C8734" s="243">
        <v>126.62978527778384</v>
      </c>
    </row>
    <row r="8735" spans="2:3" x14ac:dyDescent="0.45">
      <c r="B8735" s="244">
        <v>8672</v>
      </c>
      <c r="C8735" s="243">
        <v>95.219892406371656</v>
      </c>
    </row>
    <row r="8736" spans="2:3" x14ac:dyDescent="0.45">
      <c r="B8736" s="244">
        <v>8673</v>
      </c>
      <c r="C8736" s="243">
        <v>124.26244969208508</v>
      </c>
    </row>
    <row r="8737" spans="2:3" x14ac:dyDescent="0.45">
      <c r="B8737" s="244">
        <v>8674</v>
      </c>
      <c r="C8737" s="243">
        <v>110.46330127987535</v>
      </c>
    </row>
    <row r="8738" spans="2:3" x14ac:dyDescent="0.45">
      <c r="B8738" s="244">
        <v>8675</v>
      </c>
      <c r="C8738" s="243">
        <v>106.5265737475749</v>
      </c>
    </row>
    <row r="8739" spans="2:3" x14ac:dyDescent="0.45">
      <c r="B8739" s="244">
        <v>8676</v>
      </c>
      <c r="C8739" s="243">
        <v>112.98707233969229</v>
      </c>
    </row>
    <row r="8740" spans="2:3" x14ac:dyDescent="0.45">
      <c r="B8740" s="244">
        <v>8677</v>
      </c>
      <c r="C8740" s="243">
        <v>96.057625904651275</v>
      </c>
    </row>
    <row r="8741" spans="2:3" x14ac:dyDescent="0.45">
      <c r="B8741" s="244">
        <v>8678</v>
      </c>
      <c r="C8741" s="243">
        <v>91.094205379049882</v>
      </c>
    </row>
    <row r="8742" spans="2:3" x14ac:dyDescent="0.45">
      <c r="B8742" s="244">
        <v>8679</v>
      </c>
      <c r="C8742" s="243">
        <v>125.23963796191165</v>
      </c>
    </row>
    <row r="8743" spans="2:3" x14ac:dyDescent="0.45">
      <c r="B8743" s="244">
        <v>8680</v>
      </c>
      <c r="C8743" s="243">
        <v>109.14135394408109</v>
      </c>
    </row>
    <row r="8744" spans="2:3" x14ac:dyDescent="0.45">
      <c r="B8744" s="244">
        <v>8681</v>
      </c>
      <c r="C8744" s="243">
        <v>141.33097953750894</v>
      </c>
    </row>
    <row r="8745" spans="2:3" x14ac:dyDescent="0.45">
      <c r="B8745" s="244">
        <v>8682</v>
      </c>
      <c r="C8745" s="243">
        <v>132.33544478777304</v>
      </c>
    </row>
    <row r="8746" spans="2:3" x14ac:dyDescent="0.45">
      <c r="B8746" s="244">
        <v>8683</v>
      </c>
      <c r="C8746" s="243">
        <v>170.72328344565176</v>
      </c>
    </row>
    <row r="8747" spans="2:3" x14ac:dyDescent="0.45">
      <c r="B8747" s="244">
        <v>8684</v>
      </c>
      <c r="C8747" s="243">
        <v>136.78733905700037</v>
      </c>
    </row>
    <row r="8748" spans="2:3" x14ac:dyDescent="0.45">
      <c r="B8748" s="244">
        <v>8685</v>
      </c>
      <c r="C8748" s="243">
        <v>68.23198141466942</v>
      </c>
    </row>
    <row r="8749" spans="2:3" x14ac:dyDescent="0.45">
      <c r="B8749" s="244">
        <v>8686</v>
      </c>
      <c r="C8749" s="243">
        <v>97.905993984916563</v>
      </c>
    </row>
    <row r="8750" spans="2:3" x14ac:dyDescent="0.45">
      <c r="B8750" s="244">
        <v>8687</v>
      </c>
      <c r="C8750" s="243">
        <v>121.71724314420291</v>
      </c>
    </row>
    <row r="8751" spans="2:3" x14ac:dyDescent="0.45">
      <c r="B8751" s="244">
        <v>8688</v>
      </c>
      <c r="C8751" s="243">
        <v>128.53520776236024</v>
      </c>
    </row>
    <row r="8752" spans="2:3" x14ac:dyDescent="0.45">
      <c r="B8752" s="244">
        <v>8689</v>
      </c>
      <c r="C8752" s="243">
        <v>130.91684624653269</v>
      </c>
    </row>
    <row r="8753" spans="2:3" x14ac:dyDescent="0.45">
      <c r="B8753" s="244">
        <v>8690</v>
      </c>
      <c r="C8753" s="243">
        <v>133.79502252229909</v>
      </c>
    </row>
    <row r="8754" spans="2:3" x14ac:dyDescent="0.45">
      <c r="B8754" s="244">
        <v>8691</v>
      </c>
      <c r="C8754" s="243">
        <v>121.37124144009618</v>
      </c>
    </row>
    <row r="8755" spans="2:3" x14ac:dyDescent="0.45">
      <c r="B8755" s="244">
        <v>8692</v>
      </c>
      <c r="C8755" s="243">
        <v>154.9924867030004</v>
      </c>
    </row>
    <row r="8756" spans="2:3" x14ac:dyDescent="0.45">
      <c r="B8756" s="244">
        <v>8693</v>
      </c>
      <c r="C8756" s="243">
        <v>102.86161194885528</v>
      </c>
    </row>
    <row r="8757" spans="2:3" x14ac:dyDescent="0.45">
      <c r="B8757" s="244">
        <v>8694</v>
      </c>
      <c r="C8757" s="243">
        <v>59.416379159422618</v>
      </c>
    </row>
    <row r="8758" spans="2:3" x14ac:dyDescent="0.45">
      <c r="B8758" s="244">
        <v>8695</v>
      </c>
      <c r="C8758" s="243">
        <v>118.23267615543188</v>
      </c>
    </row>
    <row r="8759" spans="2:3" x14ac:dyDescent="0.45">
      <c r="B8759" s="244">
        <v>8696</v>
      </c>
      <c r="C8759" s="243">
        <v>99.62726020647294</v>
      </c>
    </row>
    <row r="8760" spans="2:3" x14ac:dyDescent="0.45">
      <c r="B8760" s="244">
        <v>8697</v>
      </c>
      <c r="C8760" s="243">
        <v>139.87812372705164</v>
      </c>
    </row>
    <row r="8761" spans="2:3" x14ac:dyDescent="0.45">
      <c r="B8761" s="244">
        <v>8698</v>
      </c>
      <c r="C8761" s="243">
        <v>116.45226853065134</v>
      </c>
    </row>
    <row r="8762" spans="2:3" x14ac:dyDescent="0.45">
      <c r="B8762" s="244">
        <v>8699</v>
      </c>
      <c r="C8762" s="243">
        <v>163.17814527692173</v>
      </c>
    </row>
    <row r="8763" spans="2:3" x14ac:dyDescent="0.45">
      <c r="B8763" s="244">
        <v>8700</v>
      </c>
      <c r="C8763" s="243">
        <v>95.615829585070458</v>
      </c>
    </row>
    <row r="8764" spans="2:3" x14ac:dyDescent="0.45">
      <c r="B8764" s="244">
        <v>8701</v>
      </c>
      <c r="C8764" s="243">
        <v>141.6882278861508</v>
      </c>
    </row>
    <row r="8765" spans="2:3" x14ac:dyDescent="0.45">
      <c r="B8765" s="244">
        <v>8702</v>
      </c>
      <c r="C8765" s="243">
        <v>105.67931352966933</v>
      </c>
    </row>
    <row r="8766" spans="2:3" x14ac:dyDescent="0.45">
      <c r="B8766" s="244">
        <v>8703</v>
      </c>
      <c r="C8766" s="243">
        <v>107.39851342193313</v>
      </c>
    </row>
    <row r="8767" spans="2:3" x14ac:dyDescent="0.45">
      <c r="B8767" s="244">
        <v>8704</v>
      </c>
      <c r="C8767" s="243">
        <v>125.93847023072342</v>
      </c>
    </row>
    <row r="8768" spans="2:3" x14ac:dyDescent="0.45">
      <c r="B8768" s="244">
        <v>8705</v>
      </c>
      <c r="C8768" s="243">
        <v>145.73249209462878</v>
      </c>
    </row>
    <row r="8769" spans="2:3" x14ac:dyDescent="0.45">
      <c r="B8769" s="244">
        <v>8706</v>
      </c>
      <c r="C8769" s="243">
        <v>151.61259484374781</v>
      </c>
    </row>
    <row r="8770" spans="2:3" x14ac:dyDescent="0.45">
      <c r="B8770" s="244">
        <v>8707</v>
      </c>
      <c r="C8770" s="243">
        <v>135.80861623308164</v>
      </c>
    </row>
    <row r="8771" spans="2:3" x14ac:dyDescent="0.45">
      <c r="B8771" s="244">
        <v>8708</v>
      </c>
      <c r="C8771" s="243">
        <v>96.179157524764662</v>
      </c>
    </row>
    <row r="8772" spans="2:3" x14ac:dyDescent="0.45">
      <c r="B8772" s="244">
        <v>8709</v>
      </c>
      <c r="C8772" s="243">
        <v>115.84867274542589</v>
      </c>
    </row>
    <row r="8773" spans="2:3" x14ac:dyDescent="0.45">
      <c r="B8773" s="244">
        <v>8710</v>
      </c>
      <c r="C8773" s="243">
        <v>109.19242106659139</v>
      </c>
    </row>
    <row r="8774" spans="2:3" x14ac:dyDescent="0.45">
      <c r="B8774" s="244">
        <v>8711</v>
      </c>
      <c r="C8774" s="243">
        <v>107.78153977147316</v>
      </c>
    </row>
    <row r="8775" spans="2:3" x14ac:dyDescent="0.45">
      <c r="B8775" s="244">
        <v>8712</v>
      </c>
      <c r="C8775" s="243">
        <v>101.48335296143379</v>
      </c>
    </row>
    <row r="8776" spans="2:3" x14ac:dyDescent="0.45">
      <c r="B8776" s="244">
        <v>8713</v>
      </c>
      <c r="C8776" s="243">
        <v>112.2501231918062</v>
      </c>
    </row>
    <row r="8777" spans="2:3" x14ac:dyDescent="0.45">
      <c r="B8777" s="244">
        <v>8714</v>
      </c>
      <c r="C8777" s="243">
        <v>112.22894401133364</v>
      </c>
    </row>
    <row r="8778" spans="2:3" x14ac:dyDescent="0.45">
      <c r="B8778" s="244">
        <v>8715</v>
      </c>
      <c r="C8778" s="243">
        <v>159.09849186321051</v>
      </c>
    </row>
    <row r="8779" spans="2:3" x14ac:dyDescent="0.45">
      <c r="B8779" s="244">
        <v>8716</v>
      </c>
      <c r="C8779" s="243">
        <v>144.94174748302441</v>
      </c>
    </row>
    <row r="8780" spans="2:3" x14ac:dyDescent="0.45">
      <c r="B8780" s="244">
        <v>8717</v>
      </c>
      <c r="C8780" s="243">
        <v>153.82510102266744</v>
      </c>
    </row>
    <row r="8781" spans="2:3" x14ac:dyDescent="0.45">
      <c r="B8781" s="244">
        <v>8718</v>
      </c>
      <c r="C8781" s="243">
        <v>155.39570013704807</v>
      </c>
    </row>
    <row r="8782" spans="2:3" x14ac:dyDescent="0.45">
      <c r="B8782" s="244">
        <v>8719</v>
      </c>
      <c r="C8782" s="243">
        <v>89.55517929093682</v>
      </c>
    </row>
    <row r="8783" spans="2:3" x14ac:dyDescent="0.45">
      <c r="B8783" s="244">
        <v>8720</v>
      </c>
      <c r="C8783" s="243">
        <v>129.36974619536744</v>
      </c>
    </row>
    <row r="8784" spans="2:3" x14ac:dyDescent="0.45">
      <c r="B8784" s="244">
        <v>8721</v>
      </c>
      <c r="C8784" s="243">
        <v>144.06490047339184</v>
      </c>
    </row>
    <row r="8785" spans="2:3" x14ac:dyDescent="0.45">
      <c r="B8785" s="244">
        <v>8722</v>
      </c>
      <c r="C8785" s="243">
        <v>114.28393545302181</v>
      </c>
    </row>
    <row r="8786" spans="2:3" x14ac:dyDescent="0.45">
      <c r="B8786" s="244">
        <v>8723</v>
      </c>
      <c r="C8786" s="243">
        <v>90.390507160520031</v>
      </c>
    </row>
    <row r="8787" spans="2:3" x14ac:dyDescent="0.45">
      <c r="B8787" s="244">
        <v>8724</v>
      </c>
      <c r="C8787" s="243">
        <v>131.81909175417272</v>
      </c>
    </row>
    <row r="8788" spans="2:3" x14ac:dyDescent="0.45">
      <c r="B8788" s="244">
        <v>8725</v>
      </c>
      <c r="C8788" s="243">
        <v>137.64270994611564</v>
      </c>
    </row>
    <row r="8789" spans="2:3" x14ac:dyDescent="0.45">
      <c r="B8789" s="244">
        <v>8726</v>
      </c>
      <c r="C8789" s="243">
        <v>168.44002920287082</v>
      </c>
    </row>
    <row r="8790" spans="2:3" x14ac:dyDescent="0.45">
      <c r="B8790" s="244">
        <v>8727</v>
      </c>
      <c r="C8790" s="243">
        <v>122.87510803364511</v>
      </c>
    </row>
    <row r="8791" spans="2:3" x14ac:dyDescent="0.45">
      <c r="B8791" s="244">
        <v>8728</v>
      </c>
      <c r="C8791" s="243">
        <v>117.51261330804701</v>
      </c>
    </row>
    <row r="8792" spans="2:3" x14ac:dyDescent="0.45">
      <c r="B8792" s="244">
        <v>8729</v>
      </c>
      <c r="C8792" s="243">
        <v>87.577698069014417</v>
      </c>
    </row>
    <row r="8793" spans="2:3" x14ac:dyDescent="0.45">
      <c r="B8793" s="244">
        <v>8730</v>
      </c>
      <c r="C8793" s="243">
        <v>112.86760351271325</v>
      </c>
    </row>
    <row r="8794" spans="2:3" x14ac:dyDescent="0.45">
      <c r="B8794" s="244">
        <v>8731</v>
      </c>
      <c r="C8794" s="243">
        <v>113.83206313172094</v>
      </c>
    </row>
    <row r="8795" spans="2:3" x14ac:dyDescent="0.45">
      <c r="B8795" s="244">
        <v>8732</v>
      </c>
      <c r="C8795" s="243">
        <v>99.121227825127676</v>
      </c>
    </row>
    <row r="8796" spans="2:3" x14ac:dyDescent="0.45">
      <c r="B8796" s="244">
        <v>8733</v>
      </c>
      <c r="C8796" s="243">
        <v>91.002703210901359</v>
      </c>
    </row>
    <row r="8797" spans="2:3" x14ac:dyDescent="0.45">
      <c r="B8797" s="244">
        <v>8734</v>
      </c>
      <c r="C8797" s="243">
        <v>113.53797460448686</v>
      </c>
    </row>
    <row r="8798" spans="2:3" x14ac:dyDescent="0.45">
      <c r="B8798" s="244">
        <v>8735</v>
      </c>
      <c r="C8798" s="243">
        <v>87.751643161498635</v>
      </c>
    </row>
    <row r="8799" spans="2:3" x14ac:dyDescent="0.45">
      <c r="B8799" s="244">
        <v>8736</v>
      </c>
      <c r="C8799" s="243">
        <v>82.263900356988188</v>
      </c>
    </row>
    <row r="8800" spans="2:3" x14ac:dyDescent="0.45">
      <c r="B8800" s="244">
        <v>8737</v>
      </c>
      <c r="C8800" s="243">
        <v>148.14346289704724</v>
      </c>
    </row>
    <row r="8801" spans="2:3" x14ac:dyDescent="0.45">
      <c r="B8801" s="244">
        <v>8738</v>
      </c>
      <c r="C8801" s="243">
        <v>117.30323791793812</v>
      </c>
    </row>
    <row r="8802" spans="2:3" x14ac:dyDescent="0.45">
      <c r="B8802" s="244">
        <v>8739</v>
      </c>
      <c r="C8802" s="243">
        <v>121.49358098906501</v>
      </c>
    </row>
    <row r="8803" spans="2:3" x14ac:dyDescent="0.45">
      <c r="B8803" s="244">
        <v>8740</v>
      </c>
      <c r="C8803" s="243">
        <v>82.132066444840063</v>
      </c>
    </row>
    <row r="8804" spans="2:3" x14ac:dyDescent="0.45">
      <c r="B8804" s="244">
        <v>8741</v>
      </c>
      <c r="C8804" s="243">
        <v>89.39507045244568</v>
      </c>
    </row>
    <row r="8805" spans="2:3" x14ac:dyDescent="0.45">
      <c r="B8805" s="244">
        <v>8742</v>
      </c>
      <c r="C8805" s="243">
        <v>143.48955602869904</v>
      </c>
    </row>
    <row r="8806" spans="2:3" x14ac:dyDescent="0.45">
      <c r="B8806" s="244">
        <v>8743</v>
      </c>
      <c r="C8806" s="243">
        <v>152.5248276620041</v>
      </c>
    </row>
    <row r="8807" spans="2:3" x14ac:dyDescent="0.45">
      <c r="B8807" s="244">
        <v>8744</v>
      </c>
      <c r="C8807" s="243">
        <v>85.078414325139534</v>
      </c>
    </row>
    <row r="8808" spans="2:3" x14ac:dyDescent="0.45">
      <c r="B8808" s="244">
        <v>8745</v>
      </c>
      <c r="C8808" s="243">
        <v>122.5260390508097</v>
      </c>
    </row>
    <row r="8809" spans="2:3" x14ac:dyDescent="0.45">
      <c r="B8809" s="244">
        <v>8746</v>
      </c>
      <c r="C8809" s="243">
        <v>107.38585709550725</v>
      </c>
    </row>
    <row r="8810" spans="2:3" x14ac:dyDescent="0.45">
      <c r="B8810" s="244">
        <v>8747</v>
      </c>
      <c r="C8810" s="243">
        <v>155.22582999056635</v>
      </c>
    </row>
    <row r="8811" spans="2:3" x14ac:dyDescent="0.45">
      <c r="B8811" s="244">
        <v>8748</v>
      </c>
      <c r="C8811" s="243">
        <v>97.387639944511449</v>
      </c>
    </row>
    <row r="8812" spans="2:3" x14ac:dyDescent="0.45">
      <c r="B8812" s="244">
        <v>8749</v>
      </c>
      <c r="C8812" s="243">
        <v>130.77407707217159</v>
      </c>
    </row>
    <row r="8813" spans="2:3" x14ac:dyDescent="0.45">
      <c r="B8813" s="244">
        <v>8750</v>
      </c>
      <c r="C8813" s="243">
        <v>137.183164449164</v>
      </c>
    </row>
    <row r="8814" spans="2:3" x14ac:dyDescent="0.45">
      <c r="B8814" s="244">
        <v>8751</v>
      </c>
      <c r="C8814" s="243">
        <v>133.26251736165307</v>
      </c>
    </row>
    <row r="8815" spans="2:3" x14ac:dyDescent="0.45">
      <c r="B8815" s="244">
        <v>8752</v>
      </c>
      <c r="C8815" s="243">
        <v>120.94477256384322</v>
      </c>
    </row>
    <row r="8816" spans="2:3" x14ac:dyDescent="0.45">
      <c r="B8816" s="244">
        <v>8753</v>
      </c>
      <c r="C8816" s="243">
        <v>137.10258431735537</v>
      </c>
    </row>
    <row r="8817" spans="2:3" x14ac:dyDescent="0.45">
      <c r="B8817" s="244">
        <v>8754</v>
      </c>
      <c r="C8817" s="243">
        <v>120.26864989637544</v>
      </c>
    </row>
    <row r="8818" spans="2:3" x14ac:dyDescent="0.45">
      <c r="B8818" s="244">
        <v>8755</v>
      </c>
      <c r="C8818" s="243">
        <v>134.00505197858593</v>
      </c>
    </row>
    <row r="8819" spans="2:3" x14ac:dyDescent="0.45">
      <c r="B8819" s="244">
        <v>8756</v>
      </c>
      <c r="C8819" s="243">
        <v>104.75343948678386</v>
      </c>
    </row>
    <row r="8820" spans="2:3" x14ac:dyDescent="0.45">
      <c r="B8820" s="244">
        <v>8757</v>
      </c>
      <c r="C8820" s="243">
        <v>141.62121067893693</v>
      </c>
    </row>
    <row r="8821" spans="2:3" x14ac:dyDescent="0.45">
      <c r="B8821" s="244">
        <v>8758</v>
      </c>
      <c r="C8821" s="243">
        <v>153.21793578627151</v>
      </c>
    </row>
    <row r="8822" spans="2:3" x14ac:dyDescent="0.45">
      <c r="B8822" s="244">
        <v>8759</v>
      </c>
      <c r="C8822" s="243">
        <v>116.61725917364214</v>
      </c>
    </row>
    <row r="8823" spans="2:3" x14ac:dyDescent="0.45">
      <c r="B8823" s="244">
        <v>8760</v>
      </c>
      <c r="C8823" s="243">
        <v>138.53700435817763</v>
      </c>
    </row>
    <row r="8824" spans="2:3" x14ac:dyDescent="0.45">
      <c r="B8824" s="244">
        <v>8761</v>
      </c>
      <c r="C8824" s="243">
        <v>109.48789298810361</v>
      </c>
    </row>
    <row r="8825" spans="2:3" x14ac:dyDescent="0.45">
      <c r="B8825" s="244">
        <v>8762</v>
      </c>
      <c r="C8825" s="243">
        <v>122.34307052655554</v>
      </c>
    </row>
    <row r="8826" spans="2:3" x14ac:dyDescent="0.45">
      <c r="B8826" s="244">
        <v>8763</v>
      </c>
      <c r="C8826" s="243">
        <v>151.93614766765788</v>
      </c>
    </row>
    <row r="8827" spans="2:3" x14ac:dyDescent="0.45">
      <c r="B8827" s="244">
        <v>8764</v>
      </c>
      <c r="C8827" s="243">
        <v>94.430367841451186</v>
      </c>
    </row>
    <row r="8828" spans="2:3" x14ac:dyDescent="0.45">
      <c r="B8828" s="244">
        <v>8765</v>
      </c>
      <c r="C8828" s="243">
        <v>110.33809985103736</v>
      </c>
    </row>
    <row r="8829" spans="2:3" x14ac:dyDescent="0.45">
      <c r="B8829" s="244">
        <v>8766</v>
      </c>
      <c r="C8829" s="243">
        <v>110.1785339508385</v>
      </c>
    </row>
    <row r="8830" spans="2:3" x14ac:dyDescent="0.45">
      <c r="B8830" s="244">
        <v>8767</v>
      </c>
      <c r="C8830" s="243">
        <v>164.79321970010585</v>
      </c>
    </row>
    <row r="8831" spans="2:3" x14ac:dyDescent="0.45">
      <c r="B8831" s="244">
        <v>8768</v>
      </c>
      <c r="C8831" s="243">
        <v>158.57968695278583</v>
      </c>
    </row>
    <row r="8832" spans="2:3" x14ac:dyDescent="0.45">
      <c r="B8832" s="244">
        <v>8769</v>
      </c>
      <c r="C8832" s="243">
        <v>123.57396825691028</v>
      </c>
    </row>
    <row r="8833" spans="2:3" x14ac:dyDescent="0.45">
      <c r="B8833" s="244">
        <v>8770</v>
      </c>
      <c r="C8833" s="243">
        <v>139.18431915203641</v>
      </c>
    </row>
    <row r="8834" spans="2:3" x14ac:dyDescent="0.45">
      <c r="B8834" s="244">
        <v>8771</v>
      </c>
      <c r="C8834" s="243">
        <v>107.84830397024814</v>
      </c>
    </row>
    <row r="8835" spans="2:3" x14ac:dyDescent="0.45">
      <c r="B8835" s="244">
        <v>8772</v>
      </c>
      <c r="C8835" s="243">
        <v>131.88135560329033</v>
      </c>
    </row>
    <row r="8836" spans="2:3" x14ac:dyDescent="0.45">
      <c r="B8836" s="244">
        <v>8773</v>
      </c>
      <c r="C8836" s="243">
        <v>99.379812327819764</v>
      </c>
    </row>
    <row r="8837" spans="2:3" x14ac:dyDescent="0.45">
      <c r="B8837" s="244">
        <v>8774</v>
      </c>
      <c r="C8837" s="243">
        <v>94.027714668391084</v>
      </c>
    </row>
    <row r="8838" spans="2:3" x14ac:dyDescent="0.45">
      <c r="B8838" s="244">
        <v>8775</v>
      </c>
      <c r="C8838" s="243">
        <v>124.4467153605877</v>
      </c>
    </row>
    <row r="8839" spans="2:3" x14ac:dyDescent="0.45">
      <c r="B8839" s="244">
        <v>8776</v>
      </c>
      <c r="C8839" s="243">
        <v>97.506870313248456</v>
      </c>
    </row>
    <row r="8840" spans="2:3" x14ac:dyDescent="0.45">
      <c r="B8840" s="244">
        <v>8777</v>
      </c>
      <c r="C8840" s="243">
        <v>100.95599204369478</v>
      </c>
    </row>
    <row r="8841" spans="2:3" x14ac:dyDescent="0.45">
      <c r="B8841" s="244">
        <v>8778</v>
      </c>
      <c r="C8841" s="243">
        <v>107.77936379299095</v>
      </c>
    </row>
    <row r="8842" spans="2:3" x14ac:dyDescent="0.45">
      <c r="B8842" s="244">
        <v>8779</v>
      </c>
      <c r="C8842" s="243">
        <v>137.60003621552926</v>
      </c>
    </row>
    <row r="8843" spans="2:3" x14ac:dyDescent="0.45">
      <c r="B8843" s="244">
        <v>8780</v>
      </c>
      <c r="C8843" s="243">
        <v>115.61506046579794</v>
      </c>
    </row>
    <row r="8844" spans="2:3" x14ac:dyDescent="0.45">
      <c r="B8844" s="244">
        <v>8781</v>
      </c>
      <c r="C8844" s="243">
        <v>132.79717776693113</v>
      </c>
    </row>
    <row r="8845" spans="2:3" x14ac:dyDescent="0.45">
      <c r="B8845" s="244">
        <v>8782</v>
      </c>
      <c r="C8845" s="243">
        <v>156.32975070676414</v>
      </c>
    </row>
    <row r="8846" spans="2:3" x14ac:dyDescent="0.45">
      <c r="B8846" s="244">
        <v>8783</v>
      </c>
      <c r="C8846" s="243">
        <v>109.16504746754792</v>
      </c>
    </row>
    <row r="8847" spans="2:3" x14ac:dyDescent="0.45">
      <c r="B8847" s="244">
        <v>8784</v>
      </c>
      <c r="C8847" s="243">
        <v>134.89233917738497</v>
      </c>
    </row>
    <row r="8848" spans="2:3" x14ac:dyDescent="0.45">
      <c r="B8848" s="244">
        <v>8785</v>
      </c>
      <c r="C8848" s="243">
        <v>153.31824091589118</v>
      </c>
    </row>
    <row r="8849" spans="2:3" x14ac:dyDescent="0.45">
      <c r="B8849" s="244">
        <v>8786</v>
      </c>
      <c r="C8849" s="243">
        <v>133.81370927969246</v>
      </c>
    </row>
    <row r="8850" spans="2:3" x14ac:dyDescent="0.45">
      <c r="B8850" s="244">
        <v>8787</v>
      </c>
      <c r="C8850" s="243">
        <v>115.53045455429631</v>
      </c>
    </row>
    <row r="8851" spans="2:3" x14ac:dyDescent="0.45">
      <c r="B8851" s="244">
        <v>8788</v>
      </c>
      <c r="C8851" s="243">
        <v>128.71149425291642</v>
      </c>
    </row>
    <row r="8852" spans="2:3" x14ac:dyDescent="0.45">
      <c r="B8852" s="244">
        <v>8789</v>
      </c>
      <c r="C8852" s="243">
        <v>119.66809238163682</v>
      </c>
    </row>
    <row r="8853" spans="2:3" x14ac:dyDescent="0.45">
      <c r="B8853" s="244">
        <v>8790</v>
      </c>
      <c r="C8853" s="243">
        <v>55.094394405294238</v>
      </c>
    </row>
    <row r="8854" spans="2:3" x14ac:dyDescent="0.45">
      <c r="B8854" s="244">
        <v>8791</v>
      </c>
      <c r="C8854" s="243">
        <v>110.70112182433742</v>
      </c>
    </row>
    <row r="8855" spans="2:3" x14ac:dyDescent="0.45">
      <c r="B8855" s="244">
        <v>8792</v>
      </c>
      <c r="C8855" s="243">
        <v>141.20876187440729</v>
      </c>
    </row>
    <row r="8856" spans="2:3" x14ac:dyDescent="0.45">
      <c r="B8856" s="244">
        <v>8793</v>
      </c>
      <c r="C8856" s="243">
        <v>135.52831598214971</v>
      </c>
    </row>
    <row r="8857" spans="2:3" x14ac:dyDescent="0.45">
      <c r="B8857" s="244">
        <v>8794</v>
      </c>
      <c r="C8857" s="243">
        <v>112.66116789686049</v>
      </c>
    </row>
    <row r="8858" spans="2:3" x14ac:dyDescent="0.45">
      <c r="B8858" s="244">
        <v>8795</v>
      </c>
      <c r="C8858" s="243">
        <v>113.99103282836694</v>
      </c>
    </row>
    <row r="8859" spans="2:3" x14ac:dyDescent="0.45">
      <c r="B8859" s="244">
        <v>8796</v>
      </c>
      <c r="C8859" s="243">
        <v>95.525340430992543</v>
      </c>
    </row>
    <row r="8860" spans="2:3" x14ac:dyDescent="0.45">
      <c r="B8860" s="244">
        <v>8797</v>
      </c>
      <c r="C8860" s="243">
        <v>122.23873303719181</v>
      </c>
    </row>
    <row r="8861" spans="2:3" x14ac:dyDescent="0.45">
      <c r="B8861" s="244">
        <v>8798</v>
      </c>
      <c r="C8861" s="243">
        <v>139.01383353065683</v>
      </c>
    </row>
    <row r="8862" spans="2:3" x14ac:dyDescent="0.45">
      <c r="B8862" s="244">
        <v>8799</v>
      </c>
      <c r="C8862" s="243">
        <v>92.484638595012569</v>
      </c>
    </row>
    <row r="8863" spans="2:3" x14ac:dyDescent="0.45">
      <c r="B8863" s="244">
        <v>8800</v>
      </c>
      <c r="C8863" s="243">
        <v>141.42072064944435</v>
      </c>
    </row>
    <row r="8864" spans="2:3" x14ac:dyDescent="0.45">
      <c r="B8864" s="244">
        <v>8801</v>
      </c>
      <c r="C8864" s="243">
        <v>99.430628914618538</v>
      </c>
    </row>
    <row r="8865" spans="2:3" x14ac:dyDescent="0.45">
      <c r="B8865" s="244">
        <v>8802</v>
      </c>
      <c r="C8865" s="243">
        <v>131.34808375464993</v>
      </c>
    </row>
    <row r="8866" spans="2:3" x14ac:dyDescent="0.45">
      <c r="B8866" s="244">
        <v>8803</v>
      </c>
      <c r="C8866" s="243">
        <v>122.08685156101694</v>
      </c>
    </row>
    <row r="8867" spans="2:3" x14ac:dyDescent="0.45">
      <c r="B8867" s="244">
        <v>8804</v>
      </c>
      <c r="C8867" s="243">
        <v>71.233174069118462</v>
      </c>
    </row>
    <row r="8868" spans="2:3" x14ac:dyDescent="0.45">
      <c r="B8868" s="244">
        <v>8805</v>
      </c>
      <c r="C8868" s="243">
        <v>92.916359858607692</v>
      </c>
    </row>
    <row r="8869" spans="2:3" x14ac:dyDescent="0.45">
      <c r="B8869" s="244">
        <v>8806</v>
      </c>
      <c r="C8869" s="243">
        <v>103.43248038335619</v>
      </c>
    </row>
    <row r="8870" spans="2:3" x14ac:dyDescent="0.45">
      <c r="B8870" s="244">
        <v>8807</v>
      </c>
      <c r="C8870" s="243">
        <v>120.90657079822414</v>
      </c>
    </row>
    <row r="8871" spans="2:3" x14ac:dyDescent="0.45">
      <c r="B8871" s="244">
        <v>8808</v>
      </c>
      <c r="C8871" s="243">
        <v>123.94260536484813</v>
      </c>
    </row>
    <row r="8872" spans="2:3" x14ac:dyDescent="0.45">
      <c r="B8872" s="244">
        <v>8809</v>
      </c>
      <c r="C8872" s="243">
        <v>114.01512466637858</v>
      </c>
    </row>
    <row r="8873" spans="2:3" x14ac:dyDescent="0.45">
      <c r="B8873" s="244">
        <v>8810</v>
      </c>
      <c r="C8873" s="243">
        <v>125.34430119531883</v>
      </c>
    </row>
    <row r="8874" spans="2:3" x14ac:dyDescent="0.45">
      <c r="B8874" s="244">
        <v>8811</v>
      </c>
      <c r="C8874" s="243">
        <v>115.10728842740895</v>
      </c>
    </row>
    <row r="8875" spans="2:3" x14ac:dyDescent="0.45">
      <c r="B8875" s="244">
        <v>8812</v>
      </c>
      <c r="C8875" s="243">
        <v>88.874807822408727</v>
      </c>
    </row>
    <row r="8876" spans="2:3" x14ac:dyDescent="0.45">
      <c r="B8876" s="244">
        <v>8813</v>
      </c>
      <c r="C8876" s="243">
        <v>109.5145254156801</v>
      </c>
    </row>
    <row r="8877" spans="2:3" x14ac:dyDescent="0.45">
      <c r="B8877" s="244">
        <v>8814</v>
      </c>
      <c r="C8877" s="243">
        <v>119.2074940659768</v>
      </c>
    </row>
    <row r="8878" spans="2:3" x14ac:dyDescent="0.45">
      <c r="B8878" s="244">
        <v>8815</v>
      </c>
      <c r="C8878" s="243">
        <v>143.6851899147932</v>
      </c>
    </row>
    <row r="8879" spans="2:3" x14ac:dyDescent="0.45">
      <c r="B8879" s="244">
        <v>8816</v>
      </c>
      <c r="C8879" s="243">
        <v>123.34307147561955</v>
      </c>
    </row>
    <row r="8880" spans="2:3" x14ac:dyDescent="0.45">
      <c r="B8880" s="244">
        <v>8817</v>
      </c>
      <c r="C8880" s="243">
        <v>97.258122277334337</v>
      </c>
    </row>
    <row r="8881" spans="2:3" x14ac:dyDescent="0.45">
      <c r="B8881" s="244">
        <v>8818</v>
      </c>
      <c r="C8881" s="243">
        <v>106.89765261197587</v>
      </c>
    </row>
    <row r="8882" spans="2:3" x14ac:dyDescent="0.45">
      <c r="B8882" s="244">
        <v>8819</v>
      </c>
      <c r="C8882" s="243">
        <v>107.80640975068155</v>
      </c>
    </row>
    <row r="8883" spans="2:3" x14ac:dyDescent="0.45">
      <c r="B8883" s="244">
        <v>8820</v>
      </c>
      <c r="C8883" s="243">
        <v>104.27133096742955</v>
      </c>
    </row>
    <row r="8884" spans="2:3" x14ac:dyDescent="0.45">
      <c r="B8884" s="244">
        <v>8821</v>
      </c>
      <c r="C8884" s="243">
        <v>105.09982576147624</v>
      </c>
    </row>
    <row r="8885" spans="2:3" x14ac:dyDescent="0.45">
      <c r="B8885" s="244">
        <v>8822</v>
      </c>
      <c r="C8885" s="243">
        <v>147.85207401586231</v>
      </c>
    </row>
    <row r="8886" spans="2:3" x14ac:dyDescent="0.45">
      <c r="B8886" s="244">
        <v>8823</v>
      </c>
      <c r="C8886" s="243">
        <v>116.71752618596608</v>
      </c>
    </row>
    <row r="8887" spans="2:3" x14ac:dyDescent="0.45">
      <c r="B8887" s="244">
        <v>8824</v>
      </c>
      <c r="C8887" s="243">
        <v>158.35014549106356</v>
      </c>
    </row>
    <row r="8888" spans="2:3" x14ac:dyDescent="0.45">
      <c r="B8888" s="244">
        <v>8825</v>
      </c>
      <c r="C8888" s="243">
        <v>161.24385590776967</v>
      </c>
    </row>
    <row r="8889" spans="2:3" x14ac:dyDescent="0.45">
      <c r="B8889" s="244">
        <v>8826</v>
      </c>
      <c r="C8889" s="243">
        <v>114.08999146714206</v>
      </c>
    </row>
    <row r="8890" spans="2:3" x14ac:dyDescent="0.45">
      <c r="B8890" s="244">
        <v>8827</v>
      </c>
      <c r="C8890" s="243">
        <v>112.29578313948592</v>
      </c>
    </row>
    <row r="8891" spans="2:3" x14ac:dyDescent="0.45">
      <c r="B8891" s="244">
        <v>8828</v>
      </c>
      <c r="C8891" s="243">
        <v>105.34615597905763</v>
      </c>
    </row>
    <row r="8892" spans="2:3" x14ac:dyDescent="0.45">
      <c r="B8892" s="244">
        <v>8829</v>
      </c>
      <c r="C8892" s="243">
        <v>46.124357015728279</v>
      </c>
    </row>
    <row r="8893" spans="2:3" x14ac:dyDescent="0.45">
      <c r="B8893" s="244">
        <v>8830</v>
      </c>
      <c r="C8893" s="243">
        <v>111.55179413217073</v>
      </c>
    </row>
    <row r="8894" spans="2:3" x14ac:dyDescent="0.45">
      <c r="B8894" s="244">
        <v>8831</v>
      </c>
      <c r="C8894" s="243">
        <v>127.50204273686876</v>
      </c>
    </row>
    <row r="8895" spans="2:3" x14ac:dyDescent="0.45">
      <c r="B8895" s="244">
        <v>8832</v>
      </c>
      <c r="C8895" s="243">
        <v>101.87948917428578</v>
      </c>
    </row>
    <row r="8896" spans="2:3" x14ac:dyDescent="0.45">
      <c r="B8896" s="244">
        <v>8833</v>
      </c>
      <c r="C8896" s="243">
        <v>114.69647437473979</v>
      </c>
    </row>
    <row r="8897" spans="2:3" x14ac:dyDescent="0.45">
      <c r="B8897" s="244">
        <v>8834</v>
      </c>
      <c r="C8897" s="243">
        <v>119.68445773723568</v>
      </c>
    </row>
    <row r="8898" spans="2:3" x14ac:dyDescent="0.45">
      <c r="B8898" s="244">
        <v>8835</v>
      </c>
      <c r="C8898" s="243">
        <v>158.21745975092412</v>
      </c>
    </row>
    <row r="8899" spans="2:3" x14ac:dyDescent="0.45">
      <c r="B8899" s="244">
        <v>8836</v>
      </c>
      <c r="C8899" s="243">
        <v>136.87722817782009</v>
      </c>
    </row>
    <row r="8900" spans="2:3" x14ac:dyDescent="0.45">
      <c r="B8900" s="244">
        <v>8837</v>
      </c>
      <c r="C8900" s="243">
        <v>144.50172214389855</v>
      </c>
    </row>
    <row r="8901" spans="2:3" x14ac:dyDescent="0.45">
      <c r="B8901" s="244">
        <v>8838</v>
      </c>
      <c r="C8901" s="243">
        <v>134.65411774056457</v>
      </c>
    </row>
    <row r="8902" spans="2:3" x14ac:dyDescent="0.45">
      <c r="B8902" s="244">
        <v>8839</v>
      </c>
      <c r="C8902" s="243">
        <v>103.32343181558923</v>
      </c>
    </row>
    <row r="8903" spans="2:3" x14ac:dyDescent="0.45">
      <c r="B8903" s="244">
        <v>8840</v>
      </c>
      <c r="C8903" s="243">
        <v>113.19043513550476</v>
      </c>
    </row>
    <row r="8904" spans="2:3" x14ac:dyDescent="0.45">
      <c r="B8904" s="244">
        <v>8841</v>
      </c>
      <c r="C8904" s="243">
        <v>141.27150393224289</v>
      </c>
    </row>
    <row r="8905" spans="2:3" x14ac:dyDescent="0.45">
      <c r="B8905" s="244">
        <v>8842</v>
      </c>
      <c r="C8905" s="243">
        <v>154.94121926336641</v>
      </c>
    </row>
    <row r="8906" spans="2:3" x14ac:dyDescent="0.45">
      <c r="B8906" s="244">
        <v>8843</v>
      </c>
      <c r="C8906" s="243">
        <v>134.94415009272004</v>
      </c>
    </row>
    <row r="8907" spans="2:3" x14ac:dyDescent="0.45">
      <c r="B8907" s="244">
        <v>8844</v>
      </c>
      <c r="C8907" s="243">
        <v>95.786048422812954</v>
      </c>
    </row>
    <row r="8908" spans="2:3" x14ac:dyDescent="0.45">
      <c r="B8908" s="244">
        <v>8845</v>
      </c>
      <c r="C8908" s="243">
        <v>111.61234054867278</v>
      </c>
    </row>
    <row r="8909" spans="2:3" x14ac:dyDescent="0.45">
      <c r="B8909" s="244">
        <v>8846</v>
      </c>
      <c r="C8909" s="243">
        <v>116.29399385972484</v>
      </c>
    </row>
    <row r="8910" spans="2:3" x14ac:dyDescent="0.45">
      <c r="B8910" s="244">
        <v>8847</v>
      </c>
      <c r="C8910" s="243">
        <v>83.67728683613224</v>
      </c>
    </row>
    <row r="8911" spans="2:3" x14ac:dyDescent="0.45">
      <c r="B8911" s="244">
        <v>8848</v>
      </c>
      <c r="C8911" s="243">
        <v>115.93099010827622</v>
      </c>
    </row>
    <row r="8912" spans="2:3" x14ac:dyDescent="0.45">
      <c r="B8912" s="244">
        <v>8849</v>
      </c>
      <c r="C8912" s="243">
        <v>126.01792669669025</v>
      </c>
    </row>
    <row r="8913" spans="2:3" x14ac:dyDescent="0.45">
      <c r="B8913" s="244">
        <v>8850</v>
      </c>
      <c r="C8913" s="243">
        <v>126.71660626592548</v>
      </c>
    </row>
    <row r="8914" spans="2:3" x14ac:dyDescent="0.45">
      <c r="B8914" s="244">
        <v>8851</v>
      </c>
      <c r="C8914" s="243">
        <v>87.000576476841445</v>
      </c>
    </row>
    <row r="8915" spans="2:3" x14ac:dyDescent="0.45">
      <c r="B8915" s="244">
        <v>8852</v>
      </c>
      <c r="C8915" s="243">
        <v>156.32000700337093</v>
      </c>
    </row>
    <row r="8916" spans="2:3" x14ac:dyDescent="0.45">
      <c r="B8916" s="244">
        <v>8853</v>
      </c>
      <c r="C8916" s="243">
        <v>154.7131355244365</v>
      </c>
    </row>
    <row r="8917" spans="2:3" x14ac:dyDescent="0.45">
      <c r="B8917" s="244">
        <v>8854</v>
      </c>
      <c r="C8917" s="243">
        <v>106.64789188750356</v>
      </c>
    </row>
    <row r="8918" spans="2:3" x14ac:dyDescent="0.45">
      <c r="B8918" s="244">
        <v>8855</v>
      </c>
      <c r="C8918" s="243">
        <v>146.20283103849613</v>
      </c>
    </row>
    <row r="8919" spans="2:3" x14ac:dyDescent="0.45">
      <c r="B8919" s="244">
        <v>8856</v>
      </c>
      <c r="C8919" s="243">
        <v>139.42616755189454</v>
      </c>
    </row>
    <row r="8920" spans="2:3" x14ac:dyDescent="0.45">
      <c r="B8920" s="244">
        <v>8857</v>
      </c>
      <c r="C8920" s="243">
        <v>103.20140601682772</v>
      </c>
    </row>
    <row r="8921" spans="2:3" x14ac:dyDescent="0.45">
      <c r="B8921" s="244">
        <v>8858</v>
      </c>
      <c r="C8921" s="243">
        <v>143.49032839971608</v>
      </c>
    </row>
    <row r="8922" spans="2:3" x14ac:dyDescent="0.45">
      <c r="B8922" s="244">
        <v>8859</v>
      </c>
      <c r="C8922" s="243">
        <v>96.559396780968768</v>
      </c>
    </row>
    <row r="8923" spans="2:3" x14ac:dyDescent="0.45">
      <c r="B8923" s="244">
        <v>8860</v>
      </c>
      <c r="C8923" s="243">
        <v>143.99748605395587</v>
      </c>
    </row>
    <row r="8924" spans="2:3" x14ac:dyDescent="0.45">
      <c r="B8924" s="244">
        <v>8861</v>
      </c>
      <c r="C8924" s="243">
        <v>113.16667786131683</v>
      </c>
    </row>
    <row r="8925" spans="2:3" x14ac:dyDescent="0.45">
      <c r="B8925" s="244">
        <v>8862</v>
      </c>
      <c r="C8925" s="243">
        <v>142.94688260590925</v>
      </c>
    </row>
    <row r="8926" spans="2:3" x14ac:dyDescent="0.45">
      <c r="B8926" s="244">
        <v>8863</v>
      </c>
      <c r="C8926" s="243">
        <v>113.30009559105122</v>
      </c>
    </row>
    <row r="8927" spans="2:3" x14ac:dyDescent="0.45">
      <c r="B8927" s="244">
        <v>8864</v>
      </c>
      <c r="C8927" s="243">
        <v>109.35986300320742</v>
      </c>
    </row>
    <row r="8928" spans="2:3" x14ac:dyDescent="0.45">
      <c r="B8928" s="244">
        <v>8865</v>
      </c>
      <c r="C8928" s="243">
        <v>85.819906769696203</v>
      </c>
    </row>
    <row r="8929" spans="2:3" x14ac:dyDescent="0.45">
      <c r="B8929" s="244">
        <v>8866</v>
      </c>
      <c r="C8929" s="243">
        <v>121.27368505615185</v>
      </c>
    </row>
    <row r="8930" spans="2:3" x14ac:dyDescent="0.45">
      <c r="B8930" s="244">
        <v>8867</v>
      </c>
      <c r="C8930" s="243">
        <v>115.98960078700664</v>
      </c>
    </row>
    <row r="8931" spans="2:3" x14ac:dyDescent="0.45">
      <c r="B8931" s="244">
        <v>8868</v>
      </c>
      <c r="C8931" s="243">
        <v>161.48403164011097</v>
      </c>
    </row>
    <row r="8932" spans="2:3" x14ac:dyDescent="0.45">
      <c r="B8932" s="244">
        <v>8869</v>
      </c>
      <c r="C8932" s="243">
        <v>82.979684021177832</v>
      </c>
    </row>
    <row r="8933" spans="2:3" x14ac:dyDescent="0.45">
      <c r="B8933" s="244">
        <v>8870</v>
      </c>
      <c r="C8933" s="243">
        <v>92.606703643513555</v>
      </c>
    </row>
    <row r="8934" spans="2:3" x14ac:dyDescent="0.45">
      <c r="B8934" s="244">
        <v>8871</v>
      </c>
      <c r="C8934" s="243">
        <v>128.19038981759408</v>
      </c>
    </row>
    <row r="8935" spans="2:3" x14ac:dyDescent="0.45">
      <c r="B8935" s="244">
        <v>8872</v>
      </c>
      <c r="C8935" s="243">
        <v>127.42910287344142</v>
      </c>
    </row>
    <row r="8936" spans="2:3" x14ac:dyDescent="0.45">
      <c r="B8936" s="244">
        <v>8873</v>
      </c>
      <c r="C8936" s="243">
        <v>129.9244405292614</v>
      </c>
    </row>
    <row r="8937" spans="2:3" x14ac:dyDescent="0.45">
      <c r="B8937" s="244">
        <v>8874</v>
      </c>
      <c r="C8937" s="243">
        <v>141.51996728447943</v>
      </c>
    </row>
    <row r="8938" spans="2:3" x14ac:dyDescent="0.45">
      <c r="B8938" s="244">
        <v>8875</v>
      </c>
      <c r="C8938" s="243">
        <v>125.52337550158379</v>
      </c>
    </row>
    <row r="8939" spans="2:3" x14ac:dyDescent="0.45">
      <c r="B8939" s="244">
        <v>8876</v>
      </c>
      <c r="C8939" s="243">
        <v>99.401649959572637</v>
      </c>
    </row>
    <row r="8940" spans="2:3" x14ac:dyDescent="0.45">
      <c r="B8940" s="244">
        <v>8877</v>
      </c>
      <c r="C8940" s="243">
        <v>95.788452278920857</v>
      </c>
    </row>
    <row r="8941" spans="2:3" x14ac:dyDescent="0.45">
      <c r="B8941" s="244">
        <v>8878</v>
      </c>
      <c r="C8941" s="243">
        <v>145.4022834217821</v>
      </c>
    </row>
    <row r="8942" spans="2:3" x14ac:dyDescent="0.45">
      <c r="B8942" s="244">
        <v>8879</v>
      </c>
      <c r="C8942" s="243">
        <v>143.96263384502797</v>
      </c>
    </row>
    <row r="8943" spans="2:3" x14ac:dyDescent="0.45">
      <c r="B8943" s="244">
        <v>8880</v>
      </c>
      <c r="C8943" s="243">
        <v>101.47756310702002</v>
      </c>
    </row>
    <row r="8944" spans="2:3" x14ac:dyDescent="0.45">
      <c r="B8944" s="244">
        <v>8881</v>
      </c>
      <c r="C8944" s="243">
        <v>109.93230443978658</v>
      </c>
    </row>
    <row r="8945" spans="2:3" x14ac:dyDescent="0.45">
      <c r="B8945" s="244">
        <v>8882</v>
      </c>
      <c r="C8945" s="243">
        <v>107.97155487027263</v>
      </c>
    </row>
    <row r="8946" spans="2:3" x14ac:dyDescent="0.45">
      <c r="B8946" s="244">
        <v>8883</v>
      </c>
      <c r="C8946" s="243">
        <v>134.95285607315463</v>
      </c>
    </row>
    <row r="8947" spans="2:3" x14ac:dyDescent="0.45">
      <c r="B8947" s="244">
        <v>8884</v>
      </c>
      <c r="C8947" s="243">
        <v>97.669848521947046</v>
      </c>
    </row>
    <row r="8948" spans="2:3" x14ac:dyDescent="0.45">
      <c r="B8948" s="244">
        <v>8885</v>
      </c>
      <c r="C8948" s="243">
        <v>146.92005631113221</v>
      </c>
    </row>
    <row r="8949" spans="2:3" x14ac:dyDescent="0.45">
      <c r="B8949" s="244">
        <v>8886</v>
      </c>
      <c r="C8949" s="243">
        <v>97.907672001324315</v>
      </c>
    </row>
    <row r="8950" spans="2:3" x14ac:dyDescent="0.45">
      <c r="B8950" s="244">
        <v>8887</v>
      </c>
      <c r="C8950" s="243">
        <v>98.083210845421036</v>
      </c>
    </row>
    <row r="8951" spans="2:3" x14ac:dyDescent="0.45">
      <c r="B8951" s="244">
        <v>8888</v>
      </c>
      <c r="C8951" s="243">
        <v>119.7677275684669</v>
      </c>
    </row>
    <row r="8952" spans="2:3" x14ac:dyDescent="0.45">
      <c r="B8952" s="244">
        <v>8889</v>
      </c>
      <c r="C8952" s="243">
        <v>89.697448610895535</v>
      </c>
    </row>
    <row r="8953" spans="2:3" x14ac:dyDescent="0.45">
      <c r="B8953" s="244">
        <v>8890</v>
      </c>
      <c r="C8953" s="243">
        <v>154.0032507915613</v>
      </c>
    </row>
    <row r="8954" spans="2:3" x14ac:dyDescent="0.45">
      <c r="B8954" s="244">
        <v>8891</v>
      </c>
      <c r="C8954" s="243">
        <v>89.717545067051091</v>
      </c>
    </row>
    <row r="8955" spans="2:3" x14ac:dyDescent="0.45">
      <c r="B8955" s="244">
        <v>8892</v>
      </c>
      <c r="C8955" s="243">
        <v>133.49241397700132</v>
      </c>
    </row>
    <row r="8956" spans="2:3" x14ac:dyDescent="0.45">
      <c r="B8956" s="244">
        <v>8893</v>
      </c>
      <c r="C8956" s="243">
        <v>99.347896988921775</v>
      </c>
    </row>
    <row r="8957" spans="2:3" x14ac:dyDescent="0.45">
      <c r="B8957" s="244">
        <v>8894</v>
      </c>
      <c r="C8957" s="243">
        <v>109.94636531123362</v>
      </c>
    </row>
    <row r="8958" spans="2:3" x14ac:dyDescent="0.45">
      <c r="B8958" s="244">
        <v>8895</v>
      </c>
      <c r="C8958" s="243">
        <v>113.62391259512012</v>
      </c>
    </row>
    <row r="8959" spans="2:3" x14ac:dyDescent="0.45">
      <c r="B8959" s="244">
        <v>8896</v>
      </c>
      <c r="C8959" s="243">
        <v>125.30125357883628</v>
      </c>
    </row>
    <row r="8960" spans="2:3" x14ac:dyDescent="0.45">
      <c r="B8960" s="244">
        <v>8897</v>
      </c>
      <c r="C8960" s="243">
        <v>79.215740424381323</v>
      </c>
    </row>
    <row r="8961" spans="2:3" x14ac:dyDescent="0.45">
      <c r="B8961" s="244">
        <v>8898</v>
      </c>
      <c r="C8961" s="243">
        <v>165.61634722129321</v>
      </c>
    </row>
    <row r="8962" spans="2:3" x14ac:dyDescent="0.45">
      <c r="B8962" s="244">
        <v>8899</v>
      </c>
      <c r="C8962" s="243">
        <v>107.43504100505149</v>
      </c>
    </row>
    <row r="8963" spans="2:3" x14ac:dyDescent="0.45">
      <c r="B8963" s="244">
        <v>8900</v>
      </c>
      <c r="C8963" s="243">
        <v>152.63513239238864</v>
      </c>
    </row>
    <row r="8964" spans="2:3" x14ac:dyDescent="0.45">
      <c r="B8964" s="244">
        <v>8901</v>
      </c>
      <c r="C8964" s="243">
        <v>148.66311599538506</v>
      </c>
    </row>
    <row r="8965" spans="2:3" x14ac:dyDescent="0.45">
      <c r="B8965" s="244">
        <v>8902</v>
      </c>
      <c r="C8965" s="243">
        <v>137.88891945752493</v>
      </c>
    </row>
    <row r="8966" spans="2:3" x14ac:dyDescent="0.45">
      <c r="B8966" s="244">
        <v>8903</v>
      </c>
      <c r="C8966" s="243">
        <v>143.65206556208162</v>
      </c>
    </row>
    <row r="8967" spans="2:3" x14ac:dyDescent="0.45">
      <c r="B8967" s="244">
        <v>8904</v>
      </c>
      <c r="C8967" s="243">
        <v>97.156728708603111</v>
      </c>
    </row>
    <row r="8968" spans="2:3" x14ac:dyDescent="0.45">
      <c r="B8968" s="244">
        <v>8905</v>
      </c>
      <c r="C8968" s="243">
        <v>134.43228216347444</v>
      </c>
    </row>
    <row r="8969" spans="2:3" x14ac:dyDescent="0.45">
      <c r="B8969" s="244">
        <v>8906</v>
      </c>
      <c r="C8969" s="243">
        <v>143.81806297588997</v>
      </c>
    </row>
    <row r="8970" spans="2:3" x14ac:dyDescent="0.45">
      <c r="B8970" s="244">
        <v>8907</v>
      </c>
      <c r="C8970" s="243">
        <v>171.02282005404305</v>
      </c>
    </row>
    <row r="8971" spans="2:3" x14ac:dyDescent="0.45">
      <c r="B8971" s="244">
        <v>8908</v>
      </c>
      <c r="C8971" s="243">
        <v>123.89555825348008</v>
      </c>
    </row>
    <row r="8972" spans="2:3" x14ac:dyDescent="0.45">
      <c r="B8972" s="244">
        <v>8909</v>
      </c>
      <c r="C8972" s="243">
        <v>132.1166602257596</v>
      </c>
    </row>
    <row r="8973" spans="2:3" x14ac:dyDescent="0.45">
      <c r="B8973" s="244">
        <v>8910</v>
      </c>
      <c r="C8973" s="243">
        <v>128.56307711284603</v>
      </c>
    </row>
    <row r="8974" spans="2:3" x14ac:dyDescent="0.45">
      <c r="B8974" s="244">
        <v>8911</v>
      </c>
      <c r="C8974" s="243">
        <v>125.45261641904214</v>
      </c>
    </row>
    <row r="8975" spans="2:3" x14ac:dyDescent="0.45">
      <c r="B8975" s="244">
        <v>8912</v>
      </c>
      <c r="C8975" s="243">
        <v>89.010851841377288</v>
      </c>
    </row>
    <row r="8976" spans="2:3" x14ac:dyDescent="0.45">
      <c r="B8976" s="244">
        <v>8913</v>
      </c>
      <c r="C8976" s="243">
        <v>87.121415297533048</v>
      </c>
    </row>
    <row r="8977" spans="2:3" x14ac:dyDescent="0.45">
      <c r="B8977" s="244">
        <v>8914</v>
      </c>
      <c r="C8977" s="243">
        <v>166.76380195317404</v>
      </c>
    </row>
    <row r="8978" spans="2:3" x14ac:dyDescent="0.45">
      <c r="B8978" s="244">
        <v>8915</v>
      </c>
      <c r="C8978" s="243">
        <v>121.61751913835218</v>
      </c>
    </row>
    <row r="8979" spans="2:3" x14ac:dyDescent="0.45">
      <c r="B8979" s="244">
        <v>8916</v>
      </c>
      <c r="C8979" s="243">
        <v>144.59364518499603</v>
      </c>
    </row>
    <row r="8980" spans="2:3" x14ac:dyDescent="0.45">
      <c r="B8980" s="244">
        <v>8917</v>
      </c>
      <c r="C8980" s="243">
        <v>118.81129110890872</v>
      </c>
    </row>
    <row r="8981" spans="2:3" x14ac:dyDescent="0.45">
      <c r="B8981" s="244">
        <v>8918</v>
      </c>
      <c r="C8981" s="243">
        <v>101.11460749856109</v>
      </c>
    </row>
    <row r="8982" spans="2:3" x14ac:dyDescent="0.45">
      <c r="B8982" s="244">
        <v>8919</v>
      </c>
      <c r="C8982" s="243">
        <v>119.73866521674489</v>
      </c>
    </row>
    <row r="8983" spans="2:3" x14ac:dyDescent="0.45">
      <c r="B8983" s="244">
        <v>8920</v>
      </c>
      <c r="C8983" s="243">
        <v>101.42103806848677</v>
      </c>
    </row>
    <row r="8984" spans="2:3" x14ac:dyDescent="0.45">
      <c r="B8984" s="244">
        <v>8921</v>
      </c>
      <c r="C8984" s="243">
        <v>101.36233588427935</v>
      </c>
    </row>
    <row r="8985" spans="2:3" x14ac:dyDescent="0.45">
      <c r="B8985" s="244">
        <v>8922</v>
      </c>
      <c r="C8985" s="243">
        <v>99.1525533624432</v>
      </c>
    </row>
    <row r="8986" spans="2:3" x14ac:dyDescent="0.45">
      <c r="B8986" s="244">
        <v>8923</v>
      </c>
      <c r="C8986" s="243">
        <v>136.68009604272655</v>
      </c>
    </row>
    <row r="8987" spans="2:3" x14ac:dyDescent="0.45">
      <c r="B8987" s="244">
        <v>8924</v>
      </c>
      <c r="C8987" s="243">
        <v>138.68821674035783</v>
      </c>
    </row>
    <row r="8988" spans="2:3" x14ac:dyDescent="0.45">
      <c r="B8988" s="244">
        <v>8925</v>
      </c>
      <c r="C8988" s="243">
        <v>95.921734454602841</v>
      </c>
    </row>
    <row r="8989" spans="2:3" x14ac:dyDescent="0.45">
      <c r="B8989" s="244">
        <v>8926</v>
      </c>
      <c r="C8989" s="243">
        <v>131.01996483919359</v>
      </c>
    </row>
    <row r="8990" spans="2:3" x14ac:dyDescent="0.45">
      <c r="B8990" s="244">
        <v>8927</v>
      </c>
      <c r="C8990" s="243">
        <v>135.58240973291561</v>
      </c>
    </row>
    <row r="8991" spans="2:3" x14ac:dyDescent="0.45">
      <c r="B8991" s="244">
        <v>8928</v>
      </c>
      <c r="C8991" s="243">
        <v>81.157046602881536</v>
      </c>
    </row>
    <row r="8992" spans="2:3" x14ac:dyDescent="0.45">
      <c r="B8992" s="244">
        <v>8929</v>
      </c>
      <c r="C8992" s="243">
        <v>130.67119202072126</v>
      </c>
    </row>
    <row r="8993" spans="2:3" x14ac:dyDescent="0.45">
      <c r="B8993" s="244">
        <v>8930</v>
      </c>
      <c r="C8993" s="243">
        <v>137.9067570951398</v>
      </c>
    </row>
    <row r="8994" spans="2:3" x14ac:dyDescent="0.45">
      <c r="B8994" s="244">
        <v>8931</v>
      </c>
      <c r="C8994" s="243">
        <v>148.96561782067806</v>
      </c>
    </row>
    <row r="8995" spans="2:3" x14ac:dyDescent="0.45">
      <c r="B8995" s="244">
        <v>8932</v>
      </c>
      <c r="C8995" s="243">
        <v>132.50430044413966</v>
      </c>
    </row>
    <row r="8996" spans="2:3" x14ac:dyDescent="0.45">
      <c r="B8996" s="244">
        <v>8933</v>
      </c>
      <c r="C8996" s="243">
        <v>126.83902020555686</v>
      </c>
    </row>
    <row r="8997" spans="2:3" x14ac:dyDescent="0.45">
      <c r="B8997" s="244">
        <v>8934</v>
      </c>
      <c r="C8997" s="243">
        <v>118.96283175471194</v>
      </c>
    </row>
    <row r="8998" spans="2:3" x14ac:dyDescent="0.45">
      <c r="B8998" s="244">
        <v>8935</v>
      </c>
      <c r="C8998" s="243">
        <v>127.05168712775115</v>
      </c>
    </row>
    <row r="8999" spans="2:3" x14ac:dyDescent="0.45">
      <c r="B8999" s="244">
        <v>8936</v>
      </c>
      <c r="C8999" s="243">
        <v>118.05605220617385</v>
      </c>
    </row>
    <row r="9000" spans="2:3" x14ac:dyDescent="0.45">
      <c r="B9000" s="244">
        <v>8937</v>
      </c>
      <c r="C9000" s="243">
        <v>90.808834324509547</v>
      </c>
    </row>
    <row r="9001" spans="2:3" x14ac:dyDescent="0.45">
      <c r="B9001" s="244">
        <v>8938</v>
      </c>
      <c r="C9001" s="243">
        <v>115.70631156518172</v>
      </c>
    </row>
    <row r="9002" spans="2:3" x14ac:dyDescent="0.45">
      <c r="B9002" s="244">
        <v>8939</v>
      </c>
      <c r="C9002" s="243">
        <v>186.27496378554198</v>
      </c>
    </row>
    <row r="9003" spans="2:3" x14ac:dyDescent="0.45">
      <c r="B9003" s="244">
        <v>8940</v>
      </c>
      <c r="C9003" s="243">
        <v>112.06055318592369</v>
      </c>
    </row>
    <row r="9004" spans="2:3" x14ac:dyDescent="0.45">
      <c r="B9004" s="244">
        <v>8941</v>
      </c>
      <c r="C9004" s="243">
        <v>180.47744463484219</v>
      </c>
    </row>
    <row r="9005" spans="2:3" x14ac:dyDescent="0.45">
      <c r="B9005" s="244">
        <v>8942</v>
      </c>
      <c r="C9005" s="243">
        <v>128.30067253864286</v>
      </c>
    </row>
    <row r="9006" spans="2:3" x14ac:dyDescent="0.45">
      <c r="B9006" s="244">
        <v>8943</v>
      </c>
      <c r="C9006" s="243">
        <v>130.23611480709704</v>
      </c>
    </row>
    <row r="9007" spans="2:3" x14ac:dyDescent="0.45">
      <c r="B9007" s="244">
        <v>8944</v>
      </c>
      <c r="C9007" s="243">
        <v>123.87745275633714</v>
      </c>
    </row>
    <row r="9008" spans="2:3" x14ac:dyDescent="0.45">
      <c r="B9008" s="244">
        <v>8945</v>
      </c>
      <c r="C9008" s="243">
        <v>102.86872301175413</v>
      </c>
    </row>
    <row r="9009" spans="2:3" x14ac:dyDescent="0.45">
      <c r="B9009" s="244">
        <v>8946</v>
      </c>
      <c r="C9009" s="243">
        <v>101.72761284490343</v>
      </c>
    </row>
    <row r="9010" spans="2:3" x14ac:dyDescent="0.45">
      <c r="B9010" s="244">
        <v>8947</v>
      </c>
      <c r="C9010" s="243">
        <v>108.46891442107376</v>
      </c>
    </row>
    <row r="9011" spans="2:3" x14ac:dyDescent="0.45">
      <c r="B9011" s="244">
        <v>8948</v>
      </c>
      <c r="C9011" s="243">
        <v>121.13968687761007</v>
      </c>
    </row>
    <row r="9012" spans="2:3" x14ac:dyDescent="0.45">
      <c r="B9012" s="244">
        <v>8949</v>
      </c>
      <c r="C9012" s="243">
        <v>97.157084582266506</v>
      </c>
    </row>
    <row r="9013" spans="2:3" x14ac:dyDescent="0.45">
      <c r="B9013" s="244">
        <v>8950</v>
      </c>
      <c r="C9013" s="243">
        <v>66.90713160950429</v>
      </c>
    </row>
    <row r="9014" spans="2:3" x14ac:dyDescent="0.45">
      <c r="B9014" s="244">
        <v>8951</v>
      </c>
      <c r="C9014" s="243">
        <v>119.61456021135783</v>
      </c>
    </row>
    <row r="9015" spans="2:3" x14ac:dyDescent="0.45">
      <c r="B9015" s="244">
        <v>8952</v>
      </c>
      <c r="C9015" s="243">
        <v>145.79582004941213</v>
      </c>
    </row>
    <row r="9016" spans="2:3" x14ac:dyDescent="0.45">
      <c r="B9016" s="244">
        <v>8953</v>
      </c>
      <c r="C9016" s="243">
        <v>130.220243895621</v>
      </c>
    </row>
    <row r="9017" spans="2:3" x14ac:dyDescent="0.45">
      <c r="B9017" s="244">
        <v>8954</v>
      </c>
      <c r="C9017" s="243">
        <v>134.04170107730096</v>
      </c>
    </row>
    <row r="9018" spans="2:3" x14ac:dyDescent="0.45">
      <c r="B9018" s="244">
        <v>8955</v>
      </c>
      <c r="C9018" s="243">
        <v>140.72320251445791</v>
      </c>
    </row>
    <row r="9019" spans="2:3" x14ac:dyDescent="0.45">
      <c r="B9019" s="244">
        <v>8956</v>
      </c>
      <c r="C9019" s="243">
        <v>148.70417853361533</v>
      </c>
    </row>
    <row r="9020" spans="2:3" x14ac:dyDescent="0.45">
      <c r="B9020" s="244">
        <v>8957</v>
      </c>
      <c r="C9020" s="243">
        <v>128.7387279691047</v>
      </c>
    </row>
    <row r="9021" spans="2:3" x14ac:dyDescent="0.45">
      <c r="B9021" s="244">
        <v>8958</v>
      </c>
      <c r="C9021" s="243">
        <v>122.24318012604701</v>
      </c>
    </row>
    <row r="9022" spans="2:3" x14ac:dyDescent="0.45">
      <c r="B9022" s="244">
        <v>8959</v>
      </c>
      <c r="C9022" s="243">
        <v>150.73973702874213</v>
      </c>
    </row>
    <row r="9023" spans="2:3" x14ac:dyDescent="0.45">
      <c r="B9023" s="244">
        <v>8960</v>
      </c>
      <c r="C9023" s="243">
        <v>143.07440832182044</v>
      </c>
    </row>
    <row r="9024" spans="2:3" x14ac:dyDescent="0.45">
      <c r="B9024" s="244">
        <v>8961</v>
      </c>
      <c r="C9024" s="243">
        <v>120.46427116756384</v>
      </c>
    </row>
    <row r="9025" spans="2:3" x14ac:dyDescent="0.45">
      <c r="B9025" s="244">
        <v>8962</v>
      </c>
      <c r="C9025" s="243">
        <v>139.15925345123233</v>
      </c>
    </row>
    <row r="9026" spans="2:3" x14ac:dyDescent="0.45">
      <c r="B9026" s="244">
        <v>8963</v>
      </c>
      <c r="C9026" s="243">
        <v>126.85848864912644</v>
      </c>
    </row>
    <row r="9027" spans="2:3" x14ac:dyDescent="0.45">
      <c r="B9027" s="244">
        <v>8964</v>
      </c>
      <c r="C9027" s="243">
        <v>113.12284656740479</v>
      </c>
    </row>
    <row r="9028" spans="2:3" x14ac:dyDescent="0.45">
      <c r="B9028" s="244">
        <v>8965</v>
      </c>
      <c r="C9028" s="243">
        <v>97.156768579811171</v>
      </c>
    </row>
    <row r="9029" spans="2:3" x14ac:dyDescent="0.45">
      <c r="B9029" s="244">
        <v>8966</v>
      </c>
      <c r="C9029" s="243">
        <v>85.656047907787155</v>
      </c>
    </row>
    <row r="9030" spans="2:3" x14ac:dyDescent="0.45">
      <c r="B9030" s="244">
        <v>8967</v>
      </c>
      <c r="C9030" s="243">
        <v>157.35853765227182</v>
      </c>
    </row>
    <row r="9031" spans="2:3" x14ac:dyDescent="0.45">
      <c r="B9031" s="244">
        <v>8968</v>
      </c>
      <c r="C9031" s="243">
        <v>126.91561847058723</v>
      </c>
    </row>
    <row r="9032" spans="2:3" x14ac:dyDescent="0.45">
      <c r="B9032" s="244">
        <v>8969</v>
      </c>
      <c r="C9032" s="243">
        <v>122.35106041830639</v>
      </c>
    </row>
    <row r="9033" spans="2:3" x14ac:dyDescent="0.45">
      <c r="B9033" s="244">
        <v>8970</v>
      </c>
      <c r="C9033" s="243">
        <v>89.810390534241435</v>
      </c>
    </row>
    <row r="9034" spans="2:3" x14ac:dyDescent="0.45">
      <c r="B9034" s="244">
        <v>8971</v>
      </c>
      <c r="C9034" s="243">
        <v>120.20737226195197</v>
      </c>
    </row>
    <row r="9035" spans="2:3" x14ac:dyDescent="0.45">
      <c r="B9035" s="244">
        <v>8972</v>
      </c>
      <c r="C9035" s="243">
        <v>116.4768301226037</v>
      </c>
    </row>
    <row r="9036" spans="2:3" x14ac:dyDescent="0.45">
      <c r="B9036" s="244">
        <v>8973</v>
      </c>
      <c r="C9036" s="243">
        <v>127.01123395062683</v>
      </c>
    </row>
    <row r="9037" spans="2:3" x14ac:dyDescent="0.45">
      <c r="B9037" s="244">
        <v>8974</v>
      </c>
      <c r="C9037" s="243">
        <v>113.83940950019181</v>
      </c>
    </row>
    <row r="9038" spans="2:3" x14ac:dyDescent="0.45">
      <c r="B9038" s="244">
        <v>8975</v>
      </c>
      <c r="C9038" s="243">
        <v>74.180967879445461</v>
      </c>
    </row>
    <row r="9039" spans="2:3" x14ac:dyDescent="0.45">
      <c r="B9039" s="244">
        <v>8976</v>
      </c>
      <c r="C9039" s="243">
        <v>145.16036988176728</v>
      </c>
    </row>
    <row r="9040" spans="2:3" x14ac:dyDescent="0.45">
      <c r="B9040" s="244">
        <v>8977</v>
      </c>
      <c r="C9040" s="243">
        <v>145.2482384810892</v>
      </c>
    </row>
    <row r="9041" spans="2:3" x14ac:dyDescent="0.45">
      <c r="B9041" s="244">
        <v>8978</v>
      </c>
      <c r="C9041" s="243">
        <v>110.10230596268029</v>
      </c>
    </row>
    <row r="9042" spans="2:3" x14ac:dyDescent="0.45">
      <c r="B9042" s="244">
        <v>8979</v>
      </c>
      <c r="C9042" s="243">
        <v>143.91646027393901</v>
      </c>
    </row>
    <row r="9043" spans="2:3" x14ac:dyDescent="0.45">
      <c r="B9043" s="244">
        <v>8980</v>
      </c>
      <c r="C9043" s="243">
        <v>113.61396529548995</v>
      </c>
    </row>
    <row r="9044" spans="2:3" x14ac:dyDescent="0.45">
      <c r="B9044" s="244">
        <v>8981</v>
      </c>
      <c r="C9044" s="243">
        <v>184.16196970127154</v>
      </c>
    </row>
    <row r="9045" spans="2:3" x14ac:dyDescent="0.45">
      <c r="B9045" s="244">
        <v>8982</v>
      </c>
      <c r="C9045" s="243">
        <v>173.32000590117497</v>
      </c>
    </row>
    <row r="9046" spans="2:3" x14ac:dyDescent="0.45">
      <c r="B9046" s="244">
        <v>8983</v>
      </c>
      <c r="C9046" s="243">
        <v>117.09533580053059</v>
      </c>
    </row>
    <row r="9047" spans="2:3" x14ac:dyDescent="0.45">
      <c r="B9047" s="244">
        <v>8984</v>
      </c>
      <c r="C9047" s="243">
        <v>143.75984774574638</v>
      </c>
    </row>
    <row r="9048" spans="2:3" x14ac:dyDescent="0.45">
      <c r="B9048" s="244">
        <v>8985</v>
      </c>
      <c r="C9048" s="243">
        <v>112.0004497110817</v>
      </c>
    </row>
    <row r="9049" spans="2:3" x14ac:dyDescent="0.45">
      <c r="B9049" s="244">
        <v>8986</v>
      </c>
      <c r="C9049" s="243">
        <v>120.25969135812139</v>
      </c>
    </row>
    <row r="9050" spans="2:3" x14ac:dyDescent="0.45">
      <c r="B9050" s="244">
        <v>8987</v>
      </c>
      <c r="C9050" s="243">
        <v>125.08019788781284</v>
      </c>
    </row>
    <row r="9051" spans="2:3" x14ac:dyDescent="0.45">
      <c r="B9051" s="244">
        <v>8988</v>
      </c>
      <c r="C9051" s="243">
        <v>153.97295012081116</v>
      </c>
    </row>
    <row r="9052" spans="2:3" x14ac:dyDescent="0.45">
      <c r="B9052" s="244">
        <v>8989</v>
      </c>
      <c r="C9052" s="243">
        <v>134.77715614980281</v>
      </c>
    </row>
    <row r="9053" spans="2:3" x14ac:dyDescent="0.45">
      <c r="B9053" s="244">
        <v>8990</v>
      </c>
      <c r="C9053" s="243">
        <v>122.68956289249915</v>
      </c>
    </row>
    <row r="9054" spans="2:3" x14ac:dyDescent="0.45">
      <c r="B9054" s="244">
        <v>8991</v>
      </c>
      <c r="C9054" s="243">
        <v>134.48098907828296</v>
      </c>
    </row>
    <row r="9055" spans="2:3" x14ac:dyDescent="0.45">
      <c r="B9055" s="244">
        <v>8992</v>
      </c>
      <c r="C9055" s="243">
        <v>122.58866865159028</v>
      </c>
    </row>
    <row r="9056" spans="2:3" x14ac:dyDescent="0.45">
      <c r="B9056" s="244">
        <v>8993</v>
      </c>
      <c r="C9056" s="243">
        <v>126.92634984070597</v>
      </c>
    </row>
    <row r="9057" spans="2:3" x14ac:dyDescent="0.45">
      <c r="B9057" s="244">
        <v>8994</v>
      </c>
      <c r="C9057" s="243">
        <v>118.44225928882074</v>
      </c>
    </row>
    <row r="9058" spans="2:3" x14ac:dyDescent="0.45">
      <c r="B9058" s="244">
        <v>8995</v>
      </c>
      <c r="C9058" s="243">
        <v>100.7546556479177</v>
      </c>
    </row>
    <row r="9059" spans="2:3" x14ac:dyDescent="0.45">
      <c r="B9059" s="244">
        <v>8996</v>
      </c>
      <c r="C9059" s="243">
        <v>97.936012356310627</v>
      </c>
    </row>
    <row r="9060" spans="2:3" x14ac:dyDescent="0.45">
      <c r="B9060" s="244">
        <v>8997</v>
      </c>
      <c r="C9060" s="243">
        <v>90.099627382706501</v>
      </c>
    </row>
    <row r="9061" spans="2:3" x14ac:dyDescent="0.45">
      <c r="B9061" s="244">
        <v>8998</v>
      </c>
      <c r="C9061" s="243">
        <v>122.11184382742448</v>
      </c>
    </row>
    <row r="9062" spans="2:3" x14ac:dyDescent="0.45">
      <c r="B9062" s="244">
        <v>8999</v>
      </c>
      <c r="C9062" s="243">
        <v>147.16707597603053</v>
      </c>
    </row>
    <row r="9063" spans="2:3" x14ac:dyDescent="0.45">
      <c r="B9063" s="244">
        <v>9000</v>
      </c>
      <c r="C9063" s="243">
        <v>136.35000137823803</v>
      </c>
    </row>
    <row r="9064" spans="2:3" x14ac:dyDescent="0.45">
      <c r="B9064" s="244">
        <v>9001</v>
      </c>
      <c r="C9064" s="243">
        <v>89.332431467951949</v>
      </c>
    </row>
    <row r="9065" spans="2:3" x14ac:dyDescent="0.45">
      <c r="B9065" s="244">
        <v>9002</v>
      </c>
      <c r="C9065" s="243">
        <v>159.02009528516786</v>
      </c>
    </row>
    <row r="9066" spans="2:3" x14ac:dyDescent="0.45">
      <c r="B9066" s="244">
        <v>9003</v>
      </c>
      <c r="C9066" s="243">
        <v>95.929000613724739</v>
      </c>
    </row>
    <row r="9067" spans="2:3" x14ac:dyDescent="0.45">
      <c r="B9067" s="244">
        <v>9004</v>
      </c>
      <c r="C9067" s="243">
        <v>131.82020606150732</v>
      </c>
    </row>
    <row r="9068" spans="2:3" x14ac:dyDescent="0.45">
      <c r="B9068" s="244">
        <v>9005</v>
      </c>
      <c r="C9068" s="243">
        <v>143.61882451984042</v>
      </c>
    </row>
    <row r="9069" spans="2:3" x14ac:dyDescent="0.45">
      <c r="B9069" s="244">
        <v>9006</v>
      </c>
      <c r="C9069" s="243">
        <v>107.60863511050594</v>
      </c>
    </row>
    <row r="9070" spans="2:3" x14ac:dyDescent="0.45">
      <c r="B9070" s="244">
        <v>9007</v>
      </c>
      <c r="C9070" s="243">
        <v>137.81708530516042</v>
      </c>
    </row>
    <row r="9071" spans="2:3" x14ac:dyDescent="0.45">
      <c r="B9071" s="244">
        <v>9008</v>
      </c>
      <c r="C9071" s="243">
        <v>146.51746928564768</v>
      </c>
    </row>
    <row r="9072" spans="2:3" x14ac:dyDescent="0.45">
      <c r="B9072" s="244">
        <v>9009</v>
      </c>
      <c r="C9072" s="243">
        <v>126.83821824817467</v>
      </c>
    </row>
    <row r="9073" spans="2:3" x14ac:dyDescent="0.45">
      <c r="B9073" s="244">
        <v>9010</v>
      </c>
      <c r="C9073" s="243">
        <v>130.7199715261988</v>
      </c>
    </row>
    <row r="9074" spans="2:3" x14ac:dyDescent="0.45">
      <c r="B9074" s="244">
        <v>9011</v>
      </c>
      <c r="C9074" s="243">
        <v>124.46833172120795</v>
      </c>
    </row>
    <row r="9075" spans="2:3" x14ac:dyDescent="0.45">
      <c r="B9075" s="244">
        <v>9012</v>
      </c>
      <c r="C9075" s="243">
        <v>96.927661432075865</v>
      </c>
    </row>
    <row r="9076" spans="2:3" x14ac:dyDescent="0.45">
      <c r="B9076" s="244">
        <v>9013</v>
      </c>
      <c r="C9076" s="243">
        <v>97.140557547892058</v>
      </c>
    </row>
    <row r="9077" spans="2:3" x14ac:dyDescent="0.45">
      <c r="B9077" s="244">
        <v>9014</v>
      </c>
      <c r="C9077" s="243">
        <v>127.58589053232082</v>
      </c>
    </row>
    <row r="9078" spans="2:3" x14ac:dyDescent="0.45">
      <c r="B9078" s="244">
        <v>9015</v>
      </c>
      <c r="C9078" s="243">
        <v>141.60357396487262</v>
      </c>
    </row>
    <row r="9079" spans="2:3" x14ac:dyDescent="0.45">
      <c r="B9079" s="244">
        <v>9016</v>
      </c>
      <c r="C9079" s="243">
        <v>106.02313729850995</v>
      </c>
    </row>
    <row r="9080" spans="2:3" x14ac:dyDescent="0.45">
      <c r="B9080" s="244">
        <v>9017</v>
      </c>
      <c r="C9080" s="243">
        <v>105.57433469784306</v>
      </c>
    </row>
    <row r="9081" spans="2:3" x14ac:dyDescent="0.45">
      <c r="B9081" s="244">
        <v>9018</v>
      </c>
      <c r="C9081" s="243">
        <v>140.52276194098096</v>
      </c>
    </row>
    <row r="9082" spans="2:3" x14ac:dyDescent="0.45">
      <c r="B9082" s="244">
        <v>9019</v>
      </c>
      <c r="C9082" s="243">
        <v>143.96701920016594</v>
      </c>
    </row>
    <row r="9083" spans="2:3" x14ac:dyDescent="0.45">
      <c r="B9083" s="244">
        <v>9020</v>
      </c>
      <c r="C9083" s="243">
        <v>115.0687414744984</v>
      </c>
    </row>
    <row r="9084" spans="2:3" x14ac:dyDescent="0.45">
      <c r="B9084" s="244">
        <v>9021</v>
      </c>
      <c r="C9084" s="243">
        <v>95.378527701918898</v>
      </c>
    </row>
    <row r="9085" spans="2:3" x14ac:dyDescent="0.45">
      <c r="B9085" s="244">
        <v>9022</v>
      </c>
      <c r="C9085" s="243">
        <v>121.03359599142554</v>
      </c>
    </row>
    <row r="9086" spans="2:3" x14ac:dyDescent="0.45">
      <c r="B9086" s="244">
        <v>9023</v>
      </c>
      <c r="C9086" s="243">
        <v>152.17312457433815</v>
      </c>
    </row>
    <row r="9087" spans="2:3" x14ac:dyDescent="0.45">
      <c r="B9087" s="244">
        <v>9024</v>
      </c>
      <c r="C9087" s="243">
        <v>91.784202131833354</v>
      </c>
    </row>
    <row r="9088" spans="2:3" x14ac:dyDescent="0.45">
      <c r="B9088" s="244">
        <v>9025</v>
      </c>
      <c r="C9088" s="243">
        <v>124.98805745545545</v>
      </c>
    </row>
    <row r="9089" spans="2:3" x14ac:dyDescent="0.45">
      <c r="B9089" s="244">
        <v>9026</v>
      </c>
      <c r="C9089" s="243">
        <v>117.29523308776061</v>
      </c>
    </row>
    <row r="9090" spans="2:3" x14ac:dyDescent="0.45">
      <c r="B9090" s="244">
        <v>9027</v>
      </c>
      <c r="C9090" s="243">
        <v>131.06233295838612</v>
      </c>
    </row>
    <row r="9091" spans="2:3" x14ac:dyDescent="0.45">
      <c r="B9091" s="244">
        <v>9028</v>
      </c>
      <c r="C9091" s="243">
        <v>107.03453101524222</v>
      </c>
    </row>
    <row r="9092" spans="2:3" x14ac:dyDescent="0.45">
      <c r="B9092" s="244">
        <v>9029</v>
      </c>
      <c r="C9092" s="243">
        <v>87.406348826056757</v>
      </c>
    </row>
    <row r="9093" spans="2:3" x14ac:dyDescent="0.45">
      <c r="B9093" s="244">
        <v>9030</v>
      </c>
      <c r="C9093" s="243">
        <v>140.3445717463045</v>
      </c>
    </row>
    <row r="9094" spans="2:3" x14ac:dyDescent="0.45">
      <c r="B9094" s="244">
        <v>9031</v>
      </c>
      <c r="C9094" s="243">
        <v>145.24250659202164</v>
      </c>
    </row>
    <row r="9095" spans="2:3" x14ac:dyDescent="0.45">
      <c r="B9095" s="244">
        <v>9032</v>
      </c>
      <c r="C9095" s="243">
        <v>100.59754035023681</v>
      </c>
    </row>
    <row r="9096" spans="2:3" x14ac:dyDescent="0.45">
      <c r="B9096" s="244">
        <v>9033</v>
      </c>
      <c r="C9096" s="243">
        <v>85.961966885680937</v>
      </c>
    </row>
    <row r="9097" spans="2:3" x14ac:dyDescent="0.45">
      <c r="B9097" s="244">
        <v>9034</v>
      </c>
      <c r="C9097" s="243">
        <v>101.55634734044426</v>
      </c>
    </row>
    <row r="9098" spans="2:3" x14ac:dyDescent="0.45">
      <c r="B9098" s="244">
        <v>9035</v>
      </c>
      <c r="C9098" s="243">
        <v>99.783342563250812</v>
      </c>
    </row>
    <row r="9099" spans="2:3" x14ac:dyDescent="0.45">
      <c r="B9099" s="244">
        <v>9036</v>
      </c>
      <c r="C9099" s="243">
        <v>178.99424660458737</v>
      </c>
    </row>
    <row r="9100" spans="2:3" x14ac:dyDescent="0.45">
      <c r="B9100" s="244">
        <v>9037</v>
      </c>
      <c r="C9100" s="243">
        <v>105.21031937642809</v>
      </c>
    </row>
    <row r="9101" spans="2:3" x14ac:dyDescent="0.45">
      <c r="B9101" s="244">
        <v>9038</v>
      </c>
      <c r="C9101" s="243">
        <v>88.436559264776093</v>
      </c>
    </row>
    <row r="9102" spans="2:3" x14ac:dyDescent="0.45">
      <c r="B9102" s="244">
        <v>9039</v>
      </c>
      <c r="C9102" s="243">
        <v>109.79111339163038</v>
      </c>
    </row>
    <row r="9103" spans="2:3" x14ac:dyDescent="0.45">
      <c r="B9103" s="244">
        <v>9040</v>
      </c>
      <c r="C9103" s="243">
        <v>77.379637755144856</v>
      </c>
    </row>
    <row r="9104" spans="2:3" x14ac:dyDescent="0.45">
      <c r="B9104" s="244">
        <v>9041</v>
      </c>
      <c r="C9104" s="243">
        <v>69.103482167476955</v>
      </c>
    </row>
    <row r="9105" spans="2:3" x14ac:dyDescent="0.45">
      <c r="B9105" s="244">
        <v>9042</v>
      </c>
      <c r="C9105" s="243">
        <v>155.10601130733247</v>
      </c>
    </row>
    <row r="9106" spans="2:3" x14ac:dyDescent="0.45">
      <c r="B9106" s="244">
        <v>9043</v>
      </c>
      <c r="C9106" s="243">
        <v>95.674390028812951</v>
      </c>
    </row>
    <row r="9107" spans="2:3" x14ac:dyDescent="0.45">
      <c r="B9107" s="244">
        <v>9044</v>
      </c>
      <c r="C9107" s="243">
        <v>136.76359123316468</v>
      </c>
    </row>
    <row r="9108" spans="2:3" x14ac:dyDescent="0.45">
      <c r="B9108" s="244">
        <v>9045</v>
      </c>
      <c r="C9108" s="243">
        <v>88.678189769020236</v>
      </c>
    </row>
    <row r="9109" spans="2:3" x14ac:dyDescent="0.45">
      <c r="B9109" s="244">
        <v>9046</v>
      </c>
      <c r="C9109" s="243">
        <v>87.004193540920099</v>
      </c>
    </row>
    <row r="9110" spans="2:3" x14ac:dyDescent="0.45">
      <c r="B9110" s="244">
        <v>9047</v>
      </c>
      <c r="C9110" s="243">
        <v>147.21524018828737</v>
      </c>
    </row>
    <row r="9111" spans="2:3" x14ac:dyDescent="0.45">
      <c r="B9111" s="244">
        <v>9048</v>
      </c>
      <c r="C9111" s="243">
        <v>91.642920932264644</v>
      </c>
    </row>
    <row r="9112" spans="2:3" x14ac:dyDescent="0.45">
      <c r="B9112" s="244">
        <v>9049</v>
      </c>
      <c r="C9112" s="243">
        <v>96.867168195807267</v>
      </c>
    </row>
    <row r="9113" spans="2:3" x14ac:dyDescent="0.45">
      <c r="B9113" s="244">
        <v>9050</v>
      </c>
      <c r="C9113" s="243">
        <v>101.78571480622929</v>
      </c>
    </row>
    <row r="9114" spans="2:3" x14ac:dyDescent="0.45">
      <c r="B9114" s="244">
        <v>9051</v>
      </c>
      <c r="C9114" s="243">
        <v>121.6671679018376</v>
      </c>
    </row>
    <row r="9115" spans="2:3" x14ac:dyDescent="0.45">
      <c r="B9115" s="244">
        <v>9052</v>
      </c>
      <c r="C9115" s="243">
        <v>107.96700045754802</v>
      </c>
    </row>
    <row r="9116" spans="2:3" x14ac:dyDescent="0.45">
      <c r="B9116" s="244">
        <v>9053</v>
      </c>
      <c r="C9116" s="243">
        <v>140.3088115937758</v>
      </c>
    </row>
    <row r="9117" spans="2:3" x14ac:dyDescent="0.45">
      <c r="B9117" s="244">
        <v>9054</v>
      </c>
      <c r="C9117" s="243">
        <v>110.41432625459443</v>
      </c>
    </row>
    <row r="9118" spans="2:3" x14ac:dyDescent="0.45">
      <c r="B9118" s="244">
        <v>9055</v>
      </c>
      <c r="C9118" s="243">
        <v>147.13480119662501</v>
      </c>
    </row>
    <row r="9119" spans="2:3" x14ac:dyDescent="0.45">
      <c r="B9119" s="244">
        <v>9056</v>
      </c>
      <c r="C9119" s="243">
        <v>106.15205172199126</v>
      </c>
    </row>
    <row r="9120" spans="2:3" x14ac:dyDescent="0.45">
      <c r="B9120" s="244">
        <v>9057</v>
      </c>
      <c r="C9120" s="243">
        <v>144.14968949264409</v>
      </c>
    </row>
    <row r="9121" spans="2:3" x14ac:dyDescent="0.45">
      <c r="B9121" s="244">
        <v>9058</v>
      </c>
      <c r="C9121" s="243">
        <v>128.42335555006792</v>
      </c>
    </row>
    <row r="9122" spans="2:3" x14ac:dyDescent="0.45">
      <c r="B9122" s="244">
        <v>9059</v>
      </c>
      <c r="C9122" s="243">
        <v>131.59396507758672</v>
      </c>
    </row>
    <row r="9123" spans="2:3" x14ac:dyDescent="0.45">
      <c r="B9123" s="244">
        <v>9060</v>
      </c>
      <c r="C9123" s="243">
        <v>122.62974052341758</v>
      </c>
    </row>
    <row r="9124" spans="2:3" x14ac:dyDescent="0.45">
      <c r="B9124" s="244">
        <v>9061</v>
      </c>
      <c r="C9124" s="243">
        <v>126.63367486230473</v>
      </c>
    </row>
    <row r="9125" spans="2:3" x14ac:dyDescent="0.45">
      <c r="B9125" s="244">
        <v>9062</v>
      </c>
      <c r="C9125" s="243">
        <v>120.06151470378829</v>
      </c>
    </row>
    <row r="9126" spans="2:3" x14ac:dyDescent="0.45">
      <c r="B9126" s="244">
        <v>9063</v>
      </c>
      <c r="C9126" s="243">
        <v>111.06435545198963</v>
      </c>
    </row>
    <row r="9127" spans="2:3" x14ac:dyDescent="0.45">
      <c r="B9127" s="244">
        <v>9064</v>
      </c>
      <c r="C9127" s="243">
        <v>144.97401485034669</v>
      </c>
    </row>
    <row r="9128" spans="2:3" x14ac:dyDescent="0.45">
      <c r="B9128" s="244">
        <v>9065</v>
      </c>
      <c r="C9128" s="243">
        <v>126.39703955080967</v>
      </c>
    </row>
    <row r="9129" spans="2:3" x14ac:dyDescent="0.45">
      <c r="B9129" s="244">
        <v>9066</v>
      </c>
      <c r="C9129" s="243">
        <v>123.16682542416471</v>
      </c>
    </row>
    <row r="9130" spans="2:3" x14ac:dyDescent="0.45">
      <c r="B9130" s="244">
        <v>9067</v>
      </c>
      <c r="C9130" s="243">
        <v>93.444019948438068</v>
      </c>
    </row>
    <row r="9131" spans="2:3" x14ac:dyDescent="0.45">
      <c r="B9131" s="244">
        <v>9068</v>
      </c>
      <c r="C9131" s="243">
        <v>108.02650210237432</v>
      </c>
    </row>
    <row r="9132" spans="2:3" x14ac:dyDescent="0.45">
      <c r="B9132" s="244">
        <v>9069</v>
      </c>
      <c r="C9132" s="243">
        <v>121.50752825027897</v>
      </c>
    </row>
    <row r="9133" spans="2:3" x14ac:dyDescent="0.45">
      <c r="B9133" s="244">
        <v>9070</v>
      </c>
      <c r="C9133" s="243">
        <v>107.87708057585346</v>
      </c>
    </row>
    <row r="9134" spans="2:3" x14ac:dyDescent="0.45">
      <c r="B9134" s="244">
        <v>9071</v>
      </c>
      <c r="C9134" s="243">
        <v>114.37843628303044</v>
      </c>
    </row>
    <row r="9135" spans="2:3" x14ac:dyDescent="0.45">
      <c r="B9135" s="244">
        <v>9072</v>
      </c>
      <c r="C9135" s="243">
        <v>75.740705334939221</v>
      </c>
    </row>
    <row r="9136" spans="2:3" x14ac:dyDescent="0.45">
      <c r="B9136" s="244">
        <v>9073</v>
      </c>
      <c r="C9136" s="243">
        <v>119.70840372703734</v>
      </c>
    </row>
    <row r="9137" spans="2:3" x14ac:dyDescent="0.45">
      <c r="B9137" s="244">
        <v>9074</v>
      </c>
      <c r="C9137" s="243">
        <v>116.08566653270078</v>
      </c>
    </row>
    <row r="9138" spans="2:3" x14ac:dyDescent="0.45">
      <c r="B9138" s="244">
        <v>9075</v>
      </c>
      <c r="C9138" s="243">
        <v>120.84540864882077</v>
      </c>
    </row>
    <row r="9139" spans="2:3" x14ac:dyDescent="0.45">
      <c r="B9139" s="244">
        <v>9076</v>
      </c>
      <c r="C9139" s="243">
        <v>117.53229577193014</v>
      </c>
    </row>
    <row r="9140" spans="2:3" x14ac:dyDescent="0.45">
      <c r="B9140" s="244">
        <v>9077</v>
      </c>
      <c r="C9140" s="243">
        <v>143.60300870809658</v>
      </c>
    </row>
    <row r="9141" spans="2:3" x14ac:dyDescent="0.45">
      <c r="B9141" s="244">
        <v>9078</v>
      </c>
      <c r="C9141" s="243">
        <v>110.10784258351356</v>
      </c>
    </row>
    <row r="9142" spans="2:3" x14ac:dyDescent="0.45">
      <c r="B9142" s="244">
        <v>9079</v>
      </c>
      <c r="C9142" s="243">
        <v>42.217904144689143</v>
      </c>
    </row>
    <row r="9143" spans="2:3" x14ac:dyDescent="0.45">
      <c r="B9143" s="244">
        <v>9080</v>
      </c>
      <c r="C9143" s="243">
        <v>128.1184437887546</v>
      </c>
    </row>
    <row r="9144" spans="2:3" x14ac:dyDescent="0.45">
      <c r="B9144" s="244">
        <v>9081</v>
      </c>
      <c r="C9144" s="243">
        <v>127.90998874680497</v>
      </c>
    </row>
    <row r="9145" spans="2:3" x14ac:dyDescent="0.45">
      <c r="B9145" s="244">
        <v>9082</v>
      </c>
      <c r="C9145" s="243">
        <v>70.173579748869074</v>
      </c>
    </row>
    <row r="9146" spans="2:3" x14ac:dyDescent="0.45">
      <c r="B9146" s="244">
        <v>9083</v>
      </c>
      <c r="C9146" s="243">
        <v>131.80659290346455</v>
      </c>
    </row>
    <row r="9147" spans="2:3" x14ac:dyDescent="0.45">
      <c r="B9147" s="244">
        <v>9084</v>
      </c>
      <c r="C9147" s="243">
        <v>132.41601049611199</v>
      </c>
    </row>
    <row r="9148" spans="2:3" x14ac:dyDescent="0.45">
      <c r="B9148" s="244">
        <v>9085</v>
      </c>
      <c r="C9148" s="243">
        <v>160.10716959965876</v>
      </c>
    </row>
    <row r="9149" spans="2:3" x14ac:dyDescent="0.45">
      <c r="B9149" s="244">
        <v>9086</v>
      </c>
      <c r="C9149" s="243">
        <v>145.37151732325017</v>
      </c>
    </row>
    <row r="9150" spans="2:3" x14ac:dyDescent="0.45">
      <c r="B9150" s="244">
        <v>9087</v>
      </c>
      <c r="C9150" s="243">
        <v>82.404579085713308</v>
      </c>
    </row>
    <row r="9151" spans="2:3" x14ac:dyDescent="0.45">
      <c r="B9151" s="244">
        <v>9088</v>
      </c>
      <c r="C9151" s="243">
        <v>139.89483725974546</v>
      </c>
    </row>
    <row r="9152" spans="2:3" x14ac:dyDescent="0.45">
      <c r="B9152" s="244">
        <v>9089</v>
      </c>
      <c r="C9152" s="243">
        <v>130.43863608358072</v>
      </c>
    </row>
    <row r="9153" spans="2:3" x14ac:dyDescent="0.45">
      <c r="B9153" s="244">
        <v>9090</v>
      </c>
      <c r="C9153" s="243">
        <v>105.03046121995467</v>
      </c>
    </row>
    <row r="9154" spans="2:3" x14ac:dyDescent="0.45">
      <c r="B9154" s="244">
        <v>9091</v>
      </c>
      <c r="C9154" s="243">
        <v>146.30709023147566</v>
      </c>
    </row>
    <row r="9155" spans="2:3" x14ac:dyDescent="0.45">
      <c r="B9155" s="244">
        <v>9092</v>
      </c>
      <c r="C9155" s="243">
        <v>121.69128784081117</v>
      </c>
    </row>
    <row r="9156" spans="2:3" x14ac:dyDescent="0.45">
      <c r="B9156" s="244">
        <v>9093</v>
      </c>
      <c r="C9156" s="243">
        <v>148.04514138044414</v>
      </c>
    </row>
    <row r="9157" spans="2:3" x14ac:dyDescent="0.45">
      <c r="B9157" s="244">
        <v>9094</v>
      </c>
      <c r="C9157" s="243">
        <v>96.327208759978234</v>
      </c>
    </row>
    <row r="9158" spans="2:3" x14ac:dyDescent="0.45">
      <c r="B9158" s="244">
        <v>9095</v>
      </c>
      <c r="C9158" s="243">
        <v>142.43080227908638</v>
      </c>
    </row>
    <row r="9159" spans="2:3" x14ac:dyDescent="0.45">
      <c r="B9159" s="244">
        <v>9096</v>
      </c>
      <c r="C9159" s="243">
        <v>97.823810257232594</v>
      </c>
    </row>
    <row r="9160" spans="2:3" x14ac:dyDescent="0.45">
      <c r="B9160" s="244">
        <v>9097</v>
      </c>
      <c r="C9160" s="243">
        <v>102.17254212302097</v>
      </c>
    </row>
    <row r="9161" spans="2:3" x14ac:dyDescent="0.45">
      <c r="B9161" s="244">
        <v>9098</v>
      </c>
      <c r="C9161" s="243">
        <v>134.7652170114925</v>
      </c>
    </row>
    <row r="9162" spans="2:3" x14ac:dyDescent="0.45">
      <c r="B9162" s="244">
        <v>9099</v>
      </c>
      <c r="C9162" s="243">
        <v>93.37091992661243</v>
      </c>
    </row>
    <row r="9163" spans="2:3" x14ac:dyDescent="0.45">
      <c r="B9163" s="244">
        <v>9100</v>
      </c>
      <c r="C9163" s="243">
        <v>121.52614910507558</v>
      </c>
    </row>
    <row r="9164" spans="2:3" x14ac:dyDescent="0.45">
      <c r="B9164" s="244">
        <v>9101</v>
      </c>
      <c r="C9164" s="243">
        <v>114.27557011572003</v>
      </c>
    </row>
    <row r="9165" spans="2:3" x14ac:dyDescent="0.45">
      <c r="B9165" s="244">
        <v>9102</v>
      </c>
      <c r="C9165" s="243">
        <v>100.09566052272099</v>
      </c>
    </row>
    <row r="9166" spans="2:3" x14ac:dyDescent="0.45">
      <c r="B9166" s="244">
        <v>9103</v>
      </c>
      <c r="C9166" s="243">
        <v>144.13174763574781</v>
      </c>
    </row>
    <row r="9167" spans="2:3" x14ac:dyDescent="0.45">
      <c r="B9167" s="244">
        <v>9104</v>
      </c>
      <c r="C9167" s="243">
        <v>129.23718114186266</v>
      </c>
    </row>
    <row r="9168" spans="2:3" x14ac:dyDescent="0.45">
      <c r="B9168" s="244">
        <v>9105</v>
      </c>
      <c r="C9168" s="243">
        <v>119.52007200367849</v>
      </c>
    </row>
    <row r="9169" spans="2:3" x14ac:dyDescent="0.45">
      <c r="B9169" s="244">
        <v>9106</v>
      </c>
      <c r="C9169" s="243">
        <v>122.86786798707402</v>
      </c>
    </row>
    <row r="9170" spans="2:3" x14ac:dyDescent="0.45">
      <c r="B9170" s="244">
        <v>9107</v>
      </c>
      <c r="C9170" s="243">
        <v>140.02348066122505</v>
      </c>
    </row>
    <row r="9171" spans="2:3" x14ac:dyDescent="0.45">
      <c r="B9171" s="244">
        <v>9108</v>
      </c>
      <c r="C9171" s="243">
        <v>113.88431916804076</v>
      </c>
    </row>
    <row r="9172" spans="2:3" x14ac:dyDescent="0.45">
      <c r="B9172" s="244">
        <v>9109</v>
      </c>
      <c r="C9172" s="243">
        <v>119.02943457527202</v>
      </c>
    </row>
    <row r="9173" spans="2:3" x14ac:dyDescent="0.45">
      <c r="B9173" s="244">
        <v>9110</v>
      </c>
      <c r="C9173" s="243">
        <v>137.73105141354108</v>
      </c>
    </row>
    <row r="9174" spans="2:3" x14ac:dyDescent="0.45">
      <c r="B9174" s="244">
        <v>9111</v>
      </c>
      <c r="C9174" s="243">
        <v>119.37249818413106</v>
      </c>
    </row>
    <row r="9175" spans="2:3" x14ac:dyDescent="0.45">
      <c r="B9175" s="244">
        <v>9112</v>
      </c>
      <c r="C9175" s="243">
        <v>142.77426161735553</v>
      </c>
    </row>
    <row r="9176" spans="2:3" x14ac:dyDescent="0.45">
      <c r="B9176" s="244">
        <v>9113</v>
      </c>
      <c r="C9176" s="243">
        <v>137.59067765955936</v>
      </c>
    </row>
    <row r="9177" spans="2:3" x14ac:dyDescent="0.45">
      <c r="B9177" s="244">
        <v>9114</v>
      </c>
      <c r="C9177" s="243">
        <v>150.47863505044694</v>
      </c>
    </row>
    <row r="9178" spans="2:3" x14ac:dyDescent="0.45">
      <c r="B9178" s="244">
        <v>9115</v>
      </c>
      <c r="C9178" s="243">
        <v>141.68878742851626</v>
      </c>
    </row>
    <row r="9179" spans="2:3" x14ac:dyDescent="0.45">
      <c r="B9179" s="244">
        <v>9116</v>
      </c>
      <c r="C9179" s="243">
        <v>78.759157979343442</v>
      </c>
    </row>
    <row r="9180" spans="2:3" x14ac:dyDescent="0.45">
      <c r="B9180" s="244">
        <v>9117</v>
      </c>
      <c r="C9180" s="243">
        <v>87.787575379436561</v>
      </c>
    </row>
    <row r="9181" spans="2:3" x14ac:dyDescent="0.45">
      <c r="B9181" s="244">
        <v>9118</v>
      </c>
      <c r="C9181" s="243">
        <v>95.291977236635972</v>
      </c>
    </row>
    <row r="9182" spans="2:3" x14ac:dyDescent="0.45">
      <c r="B9182" s="244">
        <v>9119</v>
      </c>
      <c r="C9182" s="243">
        <v>101.80970614417573</v>
      </c>
    </row>
    <row r="9183" spans="2:3" x14ac:dyDescent="0.45">
      <c r="B9183" s="244">
        <v>9120</v>
      </c>
      <c r="C9183" s="243">
        <v>113.20939077115148</v>
      </c>
    </row>
    <row r="9184" spans="2:3" x14ac:dyDescent="0.45">
      <c r="B9184" s="244">
        <v>9121</v>
      </c>
      <c r="C9184" s="243">
        <v>102.46322692523205</v>
      </c>
    </row>
    <row r="9185" spans="2:3" x14ac:dyDescent="0.45">
      <c r="B9185" s="244">
        <v>9122</v>
      </c>
      <c r="C9185" s="243">
        <v>149.96818778026196</v>
      </c>
    </row>
    <row r="9186" spans="2:3" x14ac:dyDescent="0.45">
      <c r="B9186" s="244">
        <v>9123</v>
      </c>
      <c r="C9186" s="243">
        <v>112.15929230188054</v>
      </c>
    </row>
    <row r="9187" spans="2:3" x14ac:dyDescent="0.45">
      <c r="B9187" s="244">
        <v>9124</v>
      </c>
      <c r="C9187" s="243">
        <v>104.79089368543433</v>
      </c>
    </row>
    <row r="9188" spans="2:3" x14ac:dyDescent="0.45">
      <c r="B9188" s="244">
        <v>9125</v>
      </c>
      <c r="C9188" s="243">
        <v>132.41616387533756</v>
      </c>
    </row>
    <row r="9189" spans="2:3" x14ac:dyDescent="0.45">
      <c r="B9189" s="244">
        <v>9126</v>
      </c>
      <c r="C9189" s="243">
        <v>143.20229275840703</v>
      </c>
    </row>
    <row r="9190" spans="2:3" x14ac:dyDescent="0.45">
      <c r="B9190" s="244">
        <v>9127</v>
      </c>
      <c r="C9190" s="243">
        <v>135.79567154912021</v>
      </c>
    </row>
    <row r="9191" spans="2:3" x14ac:dyDescent="0.45">
      <c r="B9191" s="244">
        <v>9128</v>
      </c>
      <c r="C9191" s="243">
        <v>151.45224134240277</v>
      </c>
    </row>
    <row r="9192" spans="2:3" x14ac:dyDescent="0.45">
      <c r="B9192" s="244">
        <v>9129</v>
      </c>
      <c r="C9192" s="243">
        <v>119.27952332850266</v>
      </c>
    </row>
    <row r="9193" spans="2:3" x14ac:dyDescent="0.45">
      <c r="B9193" s="244">
        <v>9130</v>
      </c>
      <c r="C9193" s="243">
        <v>76.097026281474797</v>
      </c>
    </row>
    <row r="9194" spans="2:3" x14ac:dyDescent="0.45">
      <c r="B9194" s="244">
        <v>9131</v>
      </c>
      <c r="C9194" s="243">
        <v>108.54384835979457</v>
      </c>
    </row>
    <row r="9195" spans="2:3" x14ac:dyDescent="0.45">
      <c r="B9195" s="244">
        <v>9132</v>
      </c>
      <c r="C9195" s="243">
        <v>102.68623195066002</v>
      </c>
    </row>
    <row r="9196" spans="2:3" x14ac:dyDescent="0.45">
      <c r="B9196" s="244">
        <v>9133</v>
      </c>
      <c r="C9196" s="243">
        <v>84.864638097477822</v>
      </c>
    </row>
    <row r="9197" spans="2:3" x14ac:dyDescent="0.45">
      <c r="B9197" s="244">
        <v>9134</v>
      </c>
      <c r="C9197" s="243">
        <v>94.779837483809956</v>
      </c>
    </row>
    <row r="9198" spans="2:3" x14ac:dyDescent="0.45">
      <c r="B9198" s="244">
        <v>9135</v>
      </c>
      <c r="C9198" s="243">
        <v>69.788527575773713</v>
      </c>
    </row>
    <row r="9199" spans="2:3" x14ac:dyDescent="0.45">
      <c r="B9199" s="244">
        <v>9136</v>
      </c>
      <c r="C9199" s="243">
        <v>92.139618482672915</v>
      </c>
    </row>
    <row r="9200" spans="2:3" x14ac:dyDescent="0.45">
      <c r="B9200" s="244">
        <v>9137</v>
      </c>
      <c r="C9200" s="243">
        <v>141.47960713489107</v>
      </c>
    </row>
    <row r="9201" spans="2:3" x14ac:dyDescent="0.45">
      <c r="B9201" s="244">
        <v>9138</v>
      </c>
      <c r="C9201" s="243">
        <v>114.92107621915665</v>
      </c>
    </row>
    <row r="9202" spans="2:3" x14ac:dyDescent="0.45">
      <c r="B9202" s="244">
        <v>9139</v>
      </c>
      <c r="C9202" s="243">
        <v>131.73521199367286</v>
      </c>
    </row>
    <row r="9203" spans="2:3" x14ac:dyDescent="0.45">
      <c r="B9203" s="244">
        <v>9140</v>
      </c>
      <c r="C9203" s="243">
        <v>159.03839877619646</v>
      </c>
    </row>
    <row r="9204" spans="2:3" x14ac:dyDescent="0.45">
      <c r="B9204" s="244">
        <v>9141</v>
      </c>
      <c r="C9204" s="243">
        <v>119.22332454937599</v>
      </c>
    </row>
    <row r="9205" spans="2:3" x14ac:dyDescent="0.45">
      <c r="B9205" s="244">
        <v>9142</v>
      </c>
      <c r="C9205" s="243">
        <v>92.833526669974262</v>
      </c>
    </row>
    <row r="9206" spans="2:3" x14ac:dyDescent="0.45">
      <c r="B9206" s="244">
        <v>9143</v>
      </c>
      <c r="C9206" s="243">
        <v>146.14502919090506</v>
      </c>
    </row>
    <row r="9207" spans="2:3" x14ac:dyDescent="0.45">
      <c r="B9207" s="244">
        <v>9144</v>
      </c>
      <c r="C9207" s="243">
        <v>122.76674444294547</v>
      </c>
    </row>
    <row r="9208" spans="2:3" x14ac:dyDescent="0.45">
      <c r="B9208" s="244">
        <v>9145</v>
      </c>
      <c r="C9208" s="243">
        <v>92.915549660330527</v>
      </c>
    </row>
    <row r="9209" spans="2:3" x14ac:dyDescent="0.45">
      <c r="B9209" s="244">
        <v>9146</v>
      </c>
      <c r="C9209" s="243">
        <v>139.43919280411291</v>
      </c>
    </row>
    <row r="9210" spans="2:3" x14ac:dyDescent="0.45">
      <c r="B9210" s="244">
        <v>9147</v>
      </c>
      <c r="C9210" s="243">
        <v>121.71132015463341</v>
      </c>
    </row>
    <row r="9211" spans="2:3" x14ac:dyDescent="0.45">
      <c r="B9211" s="244">
        <v>9148</v>
      </c>
      <c r="C9211" s="243">
        <v>131.21049851025376</v>
      </c>
    </row>
    <row r="9212" spans="2:3" x14ac:dyDescent="0.45">
      <c r="B9212" s="244">
        <v>9149</v>
      </c>
      <c r="C9212" s="243">
        <v>154.43541138321888</v>
      </c>
    </row>
    <row r="9213" spans="2:3" x14ac:dyDescent="0.45">
      <c r="B9213" s="244">
        <v>9150</v>
      </c>
      <c r="C9213" s="243">
        <v>73.578479888910039</v>
      </c>
    </row>
    <row r="9214" spans="2:3" x14ac:dyDescent="0.45">
      <c r="B9214" s="244">
        <v>9151</v>
      </c>
      <c r="C9214" s="243">
        <v>193.63105948516022</v>
      </c>
    </row>
    <row r="9215" spans="2:3" x14ac:dyDescent="0.45">
      <c r="B9215" s="244">
        <v>9152</v>
      </c>
      <c r="C9215" s="243">
        <v>105.227026373607</v>
      </c>
    </row>
    <row r="9216" spans="2:3" x14ac:dyDescent="0.45">
      <c r="B9216" s="244">
        <v>9153</v>
      </c>
      <c r="C9216" s="243">
        <v>140.94509157376558</v>
      </c>
    </row>
    <row r="9217" spans="2:3" x14ac:dyDescent="0.45">
      <c r="B9217" s="244">
        <v>9154</v>
      </c>
      <c r="C9217" s="243">
        <v>110.43985774846115</v>
      </c>
    </row>
    <row r="9218" spans="2:3" x14ac:dyDescent="0.45">
      <c r="B9218" s="244">
        <v>9155</v>
      </c>
      <c r="C9218" s="243">
        <v>138.88044473194861</v>
      </c>
    </row>
    <row r="9219" spans="2:3" x14ac:dyDescent="0.45">
      <c r="B9219" s="244">
        <v>9156</v>
      </c>
      <c r="C9219" s="243">
        <v>141.77240265027007</v>
      </c>
    </row>
    <row r="9220" spans="2:3" x14ac:dyDescent="0.45">
      <c r="B9220" s="244">
        <v>9157</v>
      </c>
      <c r="C9220" s="243">
        <v>102.65696085268729</v>
      </c>
    </row>
    <row r="9221" spans="2:3" x14ac:dyDescent="0.45">
      <c r="B9221" s="244">
        <v>9158</v>
      </c>
      <c r="C9221" s="243">
        <v>115.83954479840045</v>
      </c>
    </row>
    <row r="9222" spans="2:3" x14ac:dyDescent="0.45">
      <c r="B9222" s="244">
        <v>9159</v>
      </c>
      <c r="C9222" s="243">
        <v>104.78028012886016</v>
      </c>
    </row>
    <row r="9223" spans="2:3" x14ac:dyDescent="0.45">
      <c r="B9223" s="244">
        <v>9160</v>
      </c>
      <c r="C9223" s="243">
        <v>137.13957218954579</v>
      </c>
    </row>
    <row r="9224" spans="2:3" x14ac:dyDescent="0.45">
      <c r="B9224" s="244">
        <v>9161</v>
      </c>
      <c r="C9224" s="243">
        <v>145.92997818414366</v>
      </c>
    </row>
    <row r="9225" spans="2:3" x14ac:dyDescent="0.45">
      <c r="B9225" s="244">
        <v>9162</v>
      </c>
      <c r="C9225" s="243">
        <v>65.329440015230261</v>
      </c>
    </row>
    <row r="9226" spans="2:3" x14ac:dyDescent="0.45">
      <c r="B9226" s="244">
        <v>9163</v>
      </c>
      <c r="C9226" s="243">
        <v>110.53728008775138</v>
      </c>
    </row>
    <row r="9227" spans="2:3" x14ac:dyDescent="0.45">
      <c r="B9227" s="244">
        <v>9164</v>
      </c>
      <c r="C9227" s="243">
        <v>121.40510123742446</v>
      </c>
    </row>
    <row r="9228" spans="2:3" x14ac:dyDescent="0.45">
      <c r="B9228" s="244">
        <v>9165</v>
      </c>
      <c r="C9228" s="243">
        <v>160.77100427841057</v>
      </c>
    </row>
    <row r="9229" spans="2:3" x14ac:dyDescent="0.45">
      <c r="B9229" s="244">
        <v>9166</v>
      </c>
      <c r="C9229" s="243">
        <v>125.00309340838818</v>
      </c>
    </row>
    <row r="9230" spans="2:3" x14ac:dyDescent="0.45">
      <c r="B9230" s="244">
        <v>9167</v>
      </c>
      <c r="C9230" s="243">
        <v>146.29684233805705</v>
      </c>
    </row>
    <row r="9231" spans="2:3" x14ac:dyDescent="0.45">
      <c r="B9231" s="244">
        <v>9168</v>
      </c>
      <c r="C9231" s="243">
        <v>100.89276123552693</v>
      </c>
    </row>
    <row r="9232" spans="2:3" x14ac:dyDescent="0.45">
      <c r="B9232" s="244">
        <v>9169</v>
      </c>
      <c r="C9232" s="243">
        <v>105.348276778436</v>
      </c>
    </row>
    <row r="9233" spans="2:3" x14ac:dyDescent="0.45">
      <c r="B9233" s="244">
        <v>9170</v>
      </c>
      <c r="C9233" s="243">
        <v>49.49133136119147</v>
      </c>
    </row>
    <row r="9234" spans="2:3" x14ac:dyDescent="0.45">
      <c r="B9234" s="244">
        <v>9171</v>
      </c>
      <c r="C9234" s="243">
        <v>92.315182382371972</v>
      </c>
    </row>
    <row r="9235" spans="2:3" x14ac:dyDescent="0.45">
      <c r="B9235" s="244">
        <v>9172</v>
      </c>
      <c r="C9235" s="243">
        <v>104.90620687152264</v>
      </c>
    </row>
    <row r="9236" spans="2:3" x14ac:dyDescent="0.45">
      <c r="B9236" s="244">
        <v>9173</v>
      </c>
      <c r="C9236" s="243">
        <v>148.35167921302164</v>
      </c>
    </row>
    <row r="9237" spans="2:3" x14ac:dyDescent="0.45">
      <c r="B9237" s="244">
        <v>9174</v>
      </c>
      <c r="C9237" s="243">
        <v>118.22555811673421</v>
      </c>
    </row>
    <row r="9238" spans="2:3" x14ac:dyDescent="0.45">
      <c r="B9238" s="244">
        <v>9175</v>
      </c>
      <c r="C9238" s="243">
        <v>145.35764221322833</v>
      </c>
    </row>
    <row r="9239" spans="2:3" x14ac:dyDescent="0.45">
      <c r="B9239" s="244">
        <v>9176</v>
      </c>
      <c r="C9239" s="243">
        <v>147.46890516421675</v>
      </c>
    </row>
    <row r="9240" spans="2:3" x14ac:dyDescent="0.45">
      <c r="B9240" s="244">
        <v>9177</v>
      </c>
      <c r="C9240" s="243">
        <v>162.4656288270765</v>
      </c>
    </row>
    <row r="9241" spans="2:3" x14ac:dyDescent="0.45">
      <c r="B9241" s="244">
        <v>9178</v>
      </c>
      <c r="C9241" s="243">
        <v>70.124822117218585</v>
      </c>
    </row>
    <row r="9242" spans="2:3" x14ac:dyDescent="0.45">
      <c r="B9242" s="244">
        <v>9179</v>
      </c>
      <c r="C9242" s="243">
        <v>119.63179554153838</v>
      </c>
    </row>
    <row r="9243" spans="2:3" x14ac:dyDescent="0.45">
      <c r="B9243" s="244">
        <v>9180</v>
      </c>
      <c r="C9243" s="243">
        <v>130.32914722734407</v>
      </c>
    </row>
    <row r="9244" spans="2:3" x14ac:dyDescent="0.45">
      <c r="B9244" s="244">
        <v>9181</v>
      </c>
      <c r="C9244" s="243">
        <v>133.47582692621876</v>
      </c>
    </row>
    <row r="9245" spans="2:3" x14ac:dyDescent="0.45">
      <c r="B9245" s="244">
        <v>9182</v>
      </c>
      <c r="C9245" s="243">
        <v>137.9637729843412</v>
      </c>
    </row>
    <row r="9246" spans="2:3" x14ac:dyDescent="0.45">
      <c r="B9246" s="244">
        <v>9183</v>
      </c>
      <c r="C9246" s="243">
        <v>142.41599071095249</v>
      </c>
    </row>
    <row r="9247" spans="2:3" x14ac:dyDescent="0.45">
      <c r="B9247" s="244">
        <v>9184</v>
      </c>
      <c r="C9247" s="243">
        <v>113.38047757493305</v>
      </c>
    </row>
    <row r="9248" spans="2:3" x14ac:dyDescent="0.45">
      <c r="B9248" s="244">
        <v>9185</v>
      </c>
      <c r="C9248" s="243">
        <v>98.694588308988997</v>
      </c>
    </row>
    <row r="9249" spans="2:3" x14ac:dyDescent="0.45">
      <c r="B9249" s="244">
        <v>9186</v>
      </c>
      <c r="C9249" s="243">
        <v>122.11332022021958</v>
      </c>
    </row>
    <row r="9250" spans="2:3" x14ac:dyDescent="0.45">
      <c r="B9250" s="244">
        <v>9187</v>
      </c>
      <c r="C9250" s="243">
        <v>93.989005941129335</v>
      </c>
    </row>
    <row r="9251" spans="2:3" x14ac:dyDescent="0.45">
      <c r="B9251" s="244">
        <v>9188</v>
      </c>
      <c r="C9251" s="243">
        <v>89.336493948690901</v>
      </c>
    </row>
    <row r="9252" spans="2:3" x14ac:dyDescent="0.45">
      <c r="B9252" s="244">
        <v>9189</v>
      </c>
      <c r="C9252" s="243">
        <v>79.496313045873819</v>
      </c>
    </row>
    <row r="9253" spans="2:3" x14ac:dyDescent="0.45">
      <c r="B9253" s="244">
        <v>9190</v>
      </c>
      <c r="C9253" s="243">
        <v>105.53205642489181</v>
      </c>
    </row>
    <row r="9254" spans="2:3" x14ac:dyDescent="0.45">
      <c r="B9254" s="244">
        <v>9191</v>
      </c>
      <c r="C9254" s="243">
        <v>98.413941162304624</v>
      </c>
    </row>
    <row r="9255" spans="2:3" x14ac:dyDescent="0.45">
      <c r="B9255" s="244">
        <v>9192</v>
      </c>
      <c r="C9255" s="243">
        <v>143.32980096398379</v>
      </c>
    </row>
    <row r="9256" spans="2:3" x14ac:dyDescent="0.45">
      <c r="B9256" s="244">
        <v>9193</v>
      </c>
      <c r="C9256" s="243">
        <v>126.278127304306</v>
      </c>
    </row>
    <row r="9257" spans="2:3" x14ac:dyDescent="0.45">
      <c r="B9257" s="244">
        <v>9194</v>
      </c>
      <c r="C9257" s="243">
        <v>104.43442028737294</v>
      </c>
    </row>
    <row r="9258" spans="2:3" x14ac:dyDescent="0.45">
      <c r="B9258" s="244">
        <v>9195</v>
      </c>
      <c r="C9258" s="243">
        <v>161.24865758712355</v>
      </c>
    </row>
    <row r="9259" spans="2:3" x14ac:dyDescent="0.45">
      <c r="B9259" s="244">
        <v>9196</v>
      </c>
      <c r="C9259" s="243">
        <v>90.570864491318957</v>
      </c>
    </row>
    <row r="9260" spans="2:3" x14ac:dyDescent="0.45">
      <c r="B9260" s="244">
        <v>9197</v>
      </c>
      <c r="C9260" s="243">
        <v>118.57688399986665</v>
      </c>
    </row>
    <row r="9261" spans="2:3" x14ac:dyDescent="0.45">
      <c r="B9261" s="244">
        <v>9198</v>
      </c>
      <c r="C9261" s="243">
        <v>101.68187507401622</v>
      </c>
    </row>
    <row r="9262" spans="2:3" x14ac:dyDescent="0.45">
      <c r="B9262" s="244">
        <v>9199</v>
      </c>
      <c r="C9262" s="243">
        <v>128.30939068981212</v>
      </c>
    </row>
    <row r="9263" spans="2:3" x14ac:dyDescent="0.45">
      <c r="B9263" s="244">
        <v>9200</v>
      </c>
      <c r="C9263" s="243">
        <v>95.729869488177314</v>
      </c>
    </row>
    <row r="9264" spans="2:3" x14ac:dyDescent="0.45">
      <c r="B9264" s="244">
        <v>9201</v>
      </c>
      <c r="C9264" s="243">
        <v>142.16118087431494</v>
      </c>
    </row>
    <row r="9265" spans="2:3" x14ac:dyDescent="0.45">
      <c r="B9265" s="244">
        <v>9202</v>
      </c>
      <c r="C9265" s="243">
        <v>86.159084871122843</v>
      </c>
    </row>
    <row r="9266" spans="2:3" x14ac:dyDescent="0.45">
      <c r="B9266" s="244">
        <v>9203</v>
      </c>
      <c r="C9266" s="243">
        <v>132.33218330552344</v>
      </c>
    </row>
    <row r="9267" spans="2:3" x14ac:dyDescent="0.45">
      <c r="B9267" s="244">
        <v>9204</v>
      </c>
      <c r="C9267" s="243">
        <v>114.48300710232215</v>
      </c>
    </row>
    <row r="9268" spans="2:3" x14ac:dyDescent="0.45">
      <c r="B9268" s="244">
        <v>9205</v>
      </c>
      <c r="C9268" s="243">
        <v>96.174534126556452</v>
      </c>
    </row>
    <row r="9269" spans="2:3" x14ac:dyDescent="0.45">
      <c r="B9269" s="244">
        <v>9206</v>
      </c>
      <c r="C9269" s="243">
        <v>99.933824198643691</v>
      </c>
    </row>
    <row r="9270" spans="2:3" x14ac:dyDescent="0.45">
      <c r="B9270" s="244">
        <v>9207</v>
      </c>
      <c r="C9270" s="243">
        <v>95.098770869140793</v>
      </c>
    </row>
    <row r="9271" spans="2:3" x14ac:dyDescent="0.45">
      <c r="B9271" s="244">
        <v>9208</v>
      </c>
      <c r="C9271" s="243">
        <v>139.24677500098574</v>
      </c>
    </row>
    <row r="9272" spans="2:3" x14ac:dyDescent="0.45">
      <c r="B9272" s="244">
        <v>9209</v>
      </c>
      <c r="C9272" s="243">
        <v>109.91145076768902</v>
      </c>
    </row>
    <row r="9273" spans="2:3" x14ac:dyDescent="0.45">
      <c r="B9273" s="244">
        <v>9210</v>
      </c>
      <c r="C9273" s="243">
        <v>107.63521111239537</v>
      </c>
    </row>
    <row r="9274" spans="2:3" x14ac:dyDescent="0.45">
      <c r="B9274" s="244">
        <v>9211</v>
      </c>
      <c r="C9274" s="243">
        <v>162.24489130757422</v>
      </c>
    </row>
    <row r="9275" spans="2:3" x14ac:dyDescent="0.45">
      <c r="B9275" s="244">
        <v>9212</v>
      </c>
      <c r="C9275" s="243">
        <v>128.61473483129626</v>
      </c>
    </row>
    <row r="9276" spans="2:3" x14ac:dyDescent="0.45">
      <c r="B9276" s="244">
        <v>9213</v>
      </c>
      <c r="C9276" s="243">
        <v>106.97594672020666</v>
      </c>
    </row>
    <row r="9277" spans="2:3" x14ac:dyDescent="0.45">
      <c r="B9277" s="244">
        <v>9214</v>
      </c>
      <c r="C9277" s="243">
        <v>120.34839409243091</v>
      </c>
    </row>
    <row r="9278" spans="2:3" x14ac:dyDescent="0.45">
      <c r="B9278" s="244">
        <v>9215</v>
      </c>
      <c r="C9278" s="243">
        <v>100.87284472922411</v>
      </c>
    </row>
    <row r="9279" spans="2:3" x14ac:dyDescent="0.45">
      <c r="B9279" s="244">
        <v>9216</v>
      </c>
      <c r="C9279" s="243">
        <v>168.37216909602353</v>
      </c>
    </row>
    <row r="9280" spans="2:3" x14ac:dyDescent="0.45">
      <c r="B9280" s="244">
        <v>9217</v>
      </c>
      <c r="C9280" s="243">
        <v>82.41864586873011</v>
      </c>
    </row>
    <row r="9281" spans="2:3" x14ac:dyDescent="0.45">
      <c r="B9281" s="244">
        <v>9218</v>
      </c>
      <c r="C9281" s="243">
        <v>98.719094657036095</v>
      </c>
    </row>
    <row r="9282" spans="2:3" x14ac:dyDescent="0.45">
      <c r="B9282" s="244">
        <v>9219</v>
      </c>
      <c r="C9282" s="243">
        <v>126.9478050456883</v>
      </c>
    </row>
    <row r="9283" spans="2:3" x14ac:dyDescent="0.45">
      <c r="B9283" s="244">
        <v>9220</v>
      </c>
      <c r="C9283" s="243">
        <v>98.407715556012292</v>
      </c>
    </row>
    <row r="9284" spans="2:3" x14ac:dyDescent="0.45">
      <c r="B9284" s="244">
        <v>9221</v>
      </c>
      <c r="C9284" s="243">
        <v>117.8354093825269</v>
      </c>
    </row>
    <row r="9285" spans="2:3" x14ac:dyDescent="0.45">
      <c r="B9285" s="244">
        <v>9222</v>
      </c>
      <c r="C9285" s="243">
        <v>122.46817911320073</v>
      </c>
    </row>
    <row r="9286" spans="2:3" x14ac:dyDescent="0.45">
      <c r="B9286" s="244">
        <v>9223</v>
      </c>
      <c r="C9286" s="243">
        <v>102.39360175239993</v>
      </c>
    </row>
    <row r="9287" spans="2:3" x14ac:dyDescent="0.45">
      <c r="B9287" s="244">
        <v>9224</v>
      </c>
      <c r="C9287" s="243">
        <v>148.37918097725478</v>
      </c>
    </row>
    <row r="9288" spans="2:3" x14ac:dyDescent="0.45">
      <c r="B9288" s="244">
        <v>9225</v>
      </c>
      <c r="C9288" s="243">
        <v>103.16568606559005</v>
      </c>
    </row>
    <row r="9289" spans="2:3" x14ac:dyDescent="0.45">
      <c r="B9289" s="244">
        <v>9226</v>
      </c>
      <c r="C9289" s="243">
        <v>85.812075932153107</v>
      </c>
    </row>
    <row r="9290" spans="2:3" x14ac:dyDescent="0.45">
      <c r="B9290" s="244">
        <v>9227</v>
      </c>
      <c r="C9290" s="243">
        <v>144.22925225764686</v>
      </c>
    </row>
    <row r="9291" spans="2:3" x14ac:dyDescent="0.45">
      <c r="B9291" s="244">
        <v>9228</v>
      </c>
      <c r="C9291" s="243">
        <v>110.03743095457132</v>
      </c>
    </row>
    <row r="9292" spans="2:3" x14ac:dyDescent="0.45">
      <c r="B9292" s="244">
        <v>9229</v>
      </c>
      <c r="C9292" s="243">
        <v>87.536841090631967</v>
      </c>
    </row>
    <row r="9293" spans="2:3" x14ac:dyDescent="0.45">
      <c r="B9293" s="244">
        <v>9230</v>
      </c>
      <c r="C9293" s="243">
        <v>120.22816649240295</v>
      </c>
    </row>
    <row r="9294" spans="2:3" x14ac:dyDescent="0.45">
      <c r="B9294" s="244">
        <v>9231</v>
      </c>
      <c r="C9294" s="243">
        <v>135.55564186321047</v>
      </c>
    </row>
    <row r="9295" spans="2:3" x14ac:dyDescent="0.45">
      <c r="B9295" s="244">
        <v>9232</v>
      </c>
      <c r="C9295" s="243">
        <v>141.12070491886629</v>
      </c>
    </row>
    <row r="9296" spans="2:3" x14ac:dyDescent="0.45">
      <c r="B9296" s="244">
        <v>9233</v>
      </c>
      <c r="C9296" s="243">
        <v>80.549712194128489</v>
      </c>
    </row>
    <row r="9297" spans="2:3" x14ac:dyDescent="0.45">
      <c r="B9297" s="244">
        <v>9234</v>
      </c>
      <c r="C9297" s="243">
        <v>137.69239720890681</v>
      </c>
    </row>
    <row r="9298" spans="2:3" x14ac:dyDescent="0.45">
      <c r="B9298" s="244">
        <v>9235</v>
      </c>
      <c r="C9298" s="243">
        <v>114.65226251580224</v>
      </c>
    </row>
    <row r="9299" spans="2:3" x14ac:dyDescent="0.45">
      <c r="B9299" s="244">
        <v>9236</v>
      </c>
      <c r="C9299" s="243">
        <v>125.38878383141616</v>
      </c>
    </row>
    <row r="9300" spans="2:3" x14ac:dyDescent="0.45">
      <c r="B9300" s="244">
        <v>9237</v>
      </c>
      <c r="C9300" s="243">
        <v>79.132495249345212</v>
      </c>
    </row>
    <row r="9301" spans="2:3" x14ac:dyDescent="0.45">
      <c r="B9301" s="244">
        <v>9238</v>
      </c>
      <c r="C9301" s="243">
        <v>123.66278744156048</v>
      </c>
    </row>
    <row r="9302" spans="2:3" x14ac:dyDescent="0.45">
      <c r="B9302" s="244">
        <v>9239</v>
      </c>
      <c r="C9302" s="243">
        <v>143.30275414845852</v>
      </c>
    </row>
    <row r="9303" spans="2:3" x14ac:dyDescent="0.45">
      <c r="B9303" s="244">
        <v>9240</v>
      </c>
      <c r="C9303" s="243">
        <v>124.63735767581728</v>
      </c>
    </row>
    <row r="9304" spans="2:3" x14ac:dyDescent="0.45">
      <c r="B9304" s="244">
        <v>9241</v>
      </c>
      <c r="C9304" s="243">
        <v>127.53049240979668</v>
      </c>
    </row>
    <row r="9305" spans="2:3" x14ac:dyDescent="0.45">
      <c r="B9305" s="244">
        <v>9242</v>
      </c>
      <c r="C9305" s="243">
        <v>112.92272789315878</v>
      </c>
    </row>
    <row r="9306" spans="2:3" x14ac:dyDescent="0.45">
      <c r="B9306" s="244">
        <v>9243</v>
      </c>
      <c r="C9306" s="243">
        <v>118.11947298299746</v>
      </c>
    </row>
    <row r="9307" spans="2:3" x14ac:dyDescent="0.45">
      <c r="B9307" s="244">
        <v>9244</v>
      </c>
      <c r="C9307" s="243">
        <v>115.49305511361311</v>
      </c>
    </row>
    <row r="9308" spans="2:3" x14ac:dyDescent="0.45">
      <c r="B9308" s="244">
        <v>9245</v>
      </c>
      <c r="C9308" s="243">
        <v>114.1918305099848</v>
      </c>
    </row>
    <row r="9309" spans="2:3" x14ac:dyDescent="0.45">
      <c r="B9309" s="244">
        <v>9246</v>
      </c>
      <c r="C9309" s="243">
        <v>152.39899819774553</v>
      </c>
    </row>
    <row r="9310" spans="2:3" x14ac:dyDescent="0.45">
      <c r="B9310" s="244">
        <v>9247</v>
      </c>
      <c r="C9310" s="243">
        <v>124.87586844142004</v>
      </c>
    </row>
    <row r="9311" spans="2:3" x14ac:dyDescent="0.45">
      <c r="B9311" s="244">
        <v>9248</v>
      </c>
      <c r="C9311" s="243">
        <v>93.265499259908694</v>
      </c>
    </row>
    <row r="9312" spans="2:3" x14ac:dyDescent="0.45">
      <c r="B9312" s="244">
        <v>9249</v>
      </c>
      <c r="C9312" s="243">
        <v>143.5189652202607</v>
      </c>
    </row>
    <row r="9313" spans="2:3" x14ac:dyDescent="0.45">
      <c r="B9313" s="244">
        <v>9250</v>
      </c>
      <c r="C9313" s="243">
        <v>124.21602758281225</v>
      </c>
    </row>
    <row r="9314" spans="2:3" x14ac:dyDescent="0.45">
      <c r="B9314" s="244">
        <v>9251</v>
      </c>
      <c r="C9314" s="243">
        <v>48.244732643074173</v>
      </c>
    </row>
    <row r="9315" spans="2:3" x14ac:dyDescent="0.45">
      <c r="B9315" s="244">
        <v>9252</v>
      </c>
      <c r="C9315" s="243">
        <v>154.68526551058079</v>
      </c>
    </row>
    <row r="9316" spans="2:3" x14ac:dyDescent="0.45">
      <c r="B9316" s="244">
        <v>9253</v>
      </c>
      <c r="C9316" s="243">
        <v>89.86761567673004</v>
      </c>
    </row>
    <row r="9317" spans="2:3" x14ac:dyDescent="0.45">
      <c r="B9317" s="244">
        <v>9254</v>
      </c>
      <c r="C9317" s="243">
        <v>114.37664603567742</v>
      </c>
    </row>
    <row r="9318" spans="2:3" x14ac:dyDescent="0.45">
      <c r="B9318" s="244">
        <v>9255</v>
      </c>
      <c r="C9318" s="243">
        <v>89.732524794966452</v>
      </c>
    </row>
    <row r="9319" spans="2:3" x14ac:dyDescent="0.45">
      <c r="B9319" s="244">
        <v>9256</v>
      </c>
      <c r="C9319" s="243">
        <v>117.49323080821323</v>
      </c>
    </row>
    <row r="9320" spans="2:3" x14ac:dyDescent="0.45">
      <c r="B9320" s="244">
        <v>9257</v>
      </c>
      <c r="C9320" s="243">
        <v>100.02882945285637</v>
      </c>
    </row>
    <row r="9321" spans="2:3" x14ac:dyDescent="0.45">
      <c r="B9321" s="244">
        <v>9258</v>
      </c>
      <c r="C9321" s="243">
        <v>137.02504350029275</v>
      </c>
    </row>
    <row r="9322" spans="2:3" x14ac:dyDescent="0.45">
      <c r="B9322" s="244">
        <v>9259</v>
      </c>
      <c r="C9322" s="243">
        <v>101.09282941085904</v>
      </c>
    </row>
    <row r="9323" spans="2:3" x14ac:dyDescent="0.45">
      <c r="B9323" s="244">
        <v>9260</v>
      </c>
      <c r="C9323" s="243">
        <v>154.82724809707122</v>
      </c>
    </row>
    <row r="9324" spans="2:3" x14ac:dyDescent="0.45">
      <c r="B9324" s="244">
        <v>9261</v>
      </c>
      <c r="C9324" s="243">
        <v>108.25322113432632</v>
      </c>
    </row>
    <row r="9325" spans="2:3" x14ac:dyDescent="0.45">
      <c r="B9325" s="244">
        <v>9262</v>
      </c>
      <c r="C9325" s="243">
        <v>108.43012413016515</v>
      </c>
    </row>
    <row r="9326" spans="2:3" x14ac:dyDescent="0.45">
      <c r="B9326" s="244">
        <v>9263</v>
      </c>
      <c r="C9326" s="243">
        <v>110.90089437692768</v>
      </c>
    </row>
    <row r="9327" spans="2:3" x14ac:dyDescent="0.45">
      <c r="B9327" s="244">
        <v>9264</v>
      </c>
      <c r="C9327" s="243">
        <v>113.77977327821225</v>
      </c>
    </row>
    <row r="9328" spans="2:3" x14ac:dyDescent="0.45">
      <c r="B9328" s="244">
        <v>9265</v>
      </c>
      <c r="C9328" s="243">
        <v>117.55575082391285</v>
      </c>
    </row>
    <row r="9329" spans="2:3" x14ac:dyDescent="0.45">
      <c r="B9329" s="244">
        <v>9266</v>
      </c>
      <c r="C9329" s="243">
        <v>93.266448375598486</v>
      </c>
    </row>
    <row r="9330" spans="2:3" x14ac:dyDescent="0.45">
      <c r="B9330" s="244">
        <v>9267</v>
      </c>
      <c r="C9330" s="243">
        <v>147.42844784546824</v>
      </c>
    </row>
    <row r="9331" spans="2:3" x14ac:dyDescent="0.45">
      <c r="B9331" s="244">
        <v>9268</v>
      </c>
      <c r="C9331" s="243">
        <v>135.72694879090861</v>
      </c>
    </row>
    <row r="9332" spans="2:3" x14ac:dyDescent="0.45">
      <c r="B9332" s="244">
        <v>9269</v>
      </c>
      <c r="C9332" s="243">
        <v>131.12127264331957</v>
      </c>
    </row>
    <row r="9333" spans="2:3" x14ac:dyDescent="0.45">
      <c r="B9333" s="244">
        <v>9270</v>
      </c>
      <c r="C9333" s="243">
        <v>105.86920058015028</v>
      </c>
    </row>
    <row r="9334" spans="2:3" x14ac:dyDescent="0.45">
      <c r="B9334" s="244">
        <v>9271</v>
      </c>
      <c r="C9334" s="243">
        <v>95.36092773287244</v>
      </c>
    </row>
    <row r="9335" spans="2:3" x14ac:dyDescent="0.45">
      <c r="B9335" s="244">
        <v>9272</v>
      </c>
      <c r="C9335" s="243">
        <v>103.24569985971812</v>
      </c>
    </row>
    <row r="9336" spans="2:3" x14ac:dyDescent="0.45">
      <c r="B9336" s="244">
        <v>9273</v>
      </c>
      <c r="C9336" s="243">
        <v>138.09536952678241</v>
      </c>
    </row>
    <row r="9337" spans="2:3" x14ac:dyDescent="0.45">
      <c r="B9337" s="244">
        <v>9274</v>
      </c>
      <c r="C9337" s="243">
        <v>69.339520543969897</v>
      </c>
    </row>
    <row r="9338" spans="2:3" x14ac:dyDescent="0.45">
      <c r="B9338" s="244">
        <v>9275</v>
      </c>
      <c r="C9338" s="243">
        <v>114.40839417866401</v>
      </c>
    </row>
    <row r="9339" spans="2:3" x14ac:dyDescent="0.45">
      <c r="B9339" s="244">
        <v>9276</v>
      </c>
      <c r="C9339" s="243">
        <v>108.0663706713185</v>
      </c>
    </row>
    <row r="9340" spans="2:3" x14ac:dyDescent="0.45">
      <c r="B9340" s="244">
        <v>9277</v>
      </c>
      <c r="C9340" s="243">
        <v>107.00667010433679</v>
      </c>
    </row>
    <row r="9341" spans="2:3" x14ac:dyDescent="0.45">
      <c r="B9341" s="244">
        <v>9278</v>
      </c>
      <c r="C9341" s="243">
        <v>115.6562785199161</v>
      </c>
    </row>
    <row r="9342" spans="2:3" x14ac:dyDescent="0.45">
      <c r="B9342" s="244">
        <v>9279</v>
      </c>
      <c r="C9342" s="243">
        <v>96.937895105011606</v>
      </c>
    </row>
    <row r="9343" spans="2:3" x14ac:dyDescent="0.45">
      <c r="B9343" s="244">
        <v>9280</v>
      </c>
      <c r="C9343" s="243">
        <v>139.24051361677687</v>
      </c>
    </row>
    <row r="9344" spans="2:3" x14ac:dyDescent="0.45">
      <c r="B9344" s="244">
        <v>9281</v>
      </c>
      <c r="C9344" s="243">
        <v>105.92948234650878</v>
      </c>
    </row>
    <row r="9345" spans="2:3" x14ac:dyDescent="0.45">
      <c r="B9345" s="244">
        <v>9282</v>
      </c>
      <c r="C9345" s="243">
        <v>140.95837492655704</v>
      </c>
    </row>
    <row r="9346" spans="2:3" x14ac:dyDescent="0.45">
      <c r="B9346" s="244">
        <v>9283</v>
      </c>
      <c r="C9346" s="243">
        <v>108.87693412428128</v>
      </c>
    </row>
    <row r="9347" spans="2:3" x14ac:dyDescent="0.45">
      <c r="B9347" s="244">
        <v>9284</v>
      </c>
      <c r="C9347" s="243">
        <v>103.13694401614254</v>
      </c>
    </row>
    <row r="9348" spans="2:3" x14ac:dyDescent="0.45">
      <c r="B9348" s="244">
        <v>9285</v>
      </c>
      <c r="C9348" s="243">
        <v>143.17735265601763</v>
      </c>
    </row>
    <row r="9349" spans="2:3" x14ac:dyDescent="0.45">
      <c r="B9349" s="244">
        <v>9286</v>
      </c>
      <c r="C9349" s="243">
        <v>130.92253544137165</v>
      </c>
    </row>
    <row r="9350" spans="2:3" x14ac:dyDescent="0.45">
      <c r="B9350" s="244">
        <v>9287</v>
      </c>
      <c r="C9350" s="243">
        <v>86.029553654487586</v>
      </c>
    </row>
    <row r="9351" spans="2:3" x14ac:dyDescent="0.45">
      <c r="B9351" s="244">
        <v>9288</v>
      </c>
      <c r="C9351" s="243">
        <v>165.71650640626484</v>
      </c>
    </row>
    <row r="9352" spans="2:3" x14ac:dyDescent="0.45">
      <c r="B9352" s="244">
        <v>9289</v>
      </c>
      <c r="C9352" s="243">
        <v>168.62751932324909</v>
      </c>
    </row>
    <row r="9353" spans="2:3" x14ac:dyDescent="0.45">
      <c r="B9353" s="244">
        <v>9290</v>
      </c>
      <c r="C9353" s="243">
        <v>158.04097446865396</v>
      </c>
    </row>
    <row r="9354" spans="2:3" x14ac:dyDescent="0.45">
      <c r="B9354" s="244">
        <v>9291</v>
      </c>
      <c r="C9354" s="243">
        <v>114.40565773250603</v>
      </c>
    </row>
    <row r="9355" spans="2:3" x14ac:dyDescent="0.45">
      <c r="B9355" s="244">
        <v>9292</v>
      </c>
      <c r="C9355" s="243">
        <v>133.87863651717811</v>
      </c>
    </row>
    <row r="9356" spans="2:3" x14ac:dyDescent="0.45">
      <c r="B9356" s="244">
        <v>9293</v>
      </c>
      <c r="C9356" s="243">
        <v>137.47903312388274</v>
      </c>
    </row>
    <row r="9357" spans="2:3" x14ac:dyDescent="0.45">
      <c r="B9357" s="244">
        <v>9294</v>
      </c>
      <c r="C9357" s="243">
        <v>127.18055622628549</v>
      </c>
    </row>
    <row r="9358" spans="2:3" x14ac:dyDescent="0.45">
      <c r="B9358" s="244">
        <v>9295</v>
      </c>
      <c r="C9358" s="243">
        <v>101.15279412240619</v>
      </c>
    </row>
    <row r="9359" spans="2:3" x14ac:dyDescent="0.45">
      <c r="B9359" s="244">
        <v>9296</v>
      </c>
      <c r="C9359" s="243">
        <v>117.27465342095398</v>
      </c>
    </row>
    <row r="9360" spans="2:3" x14ac:dyDescent="0.45">
      <c r="B9360" s="244">
        <v>9297</v>
      </c>
      <c r="C9360" s="243">
        <v>105.28039928284014</v>
      </c>
    </row>
    <row r="9361" spans="2:3" x14ac:dyDescent="0.45">
      <c r="B9361" s="244">
        <v>9298</v>
      </c>
      <c r="C9361" s="243">
        <v>127.29414717202266</v>
      </c>
    </row>
    <row r="9362" spans="2:3" x14ac:dyDescent="0.45">
      <c r="B9362" s="244">
        <v>9299</v>
      </c>
      <c r="C9362" s="243">
        <v>140.30707776539904</v>
      </c>
    </row>
    <row r="9363" spans="2:3" x14ac:dyDescent="0.45">
      <c r="B9363" s="244">
        <v>9300</v>
      </c>
      <c r="C9363" s="243">
        <v>136.80985064874386</v>
      </c>
    </row>
    <row r="9364" spans="2:3" x14ac:dyDescent="0.45">
      <c r="B9364" s="244">
        <v>9301</v>
      </c>
      <c r="C9364" s="243">
        <v>116.85200607149707</v>
      </c>
    </row>
    <row r="9365" spans="2:3" x14ac:dyDescent="0.45">
      <c r="B9365" s="244">
        <v>9302</v>
      </c>
      <c r="C9365" s="243">
        <v>142.86382933503685</v>
      </c>
    </row>
    <row r="9366" spans="2:3" x14ac:dyDescent="0.45">
      <c r="B9366" s="244">
        <v>9303</v>
      </c>
      <c r="C9366" s="243">
        <v>122.84607773280048</v>
      </c>
    </row>
    <row r="9367" spans="2:3" x14ac:dyDescent="0.45">
      <c r="B9367" s="244">
        <v>9304</v>
      </c>
      <c r="C9367" s="243">
        <v>126.37785286912957</v>
      </c>
    </row>
    <row r="9368" spans="2:3" x14ac:dyDescent="0.45">
      <c r="B9368" s="244">
        <v>9305</v>
      </c>
      <c r="C9368" s="243">
        <v>103.22235672664581</v>
      </c>
    </row>
    <row r="9369" spans="2:3" x14ac:dyDescent="0.45">
      <c r="B9369" s="244">
        <v>9306</v>
      </c>
      <c r="C9369" s="243">
        <v>132.8881660642225</v>
      </c>
    </row>
    <row r="9370" spans="2:3" x14ac:dyDescent="0.45">
      <c r="B9370" s="244">
        <v>9307</v>
      </c>
      <c r="C9370" s="243">
        <v>147.14524947429254</v>
      </c>
    </row>
    <row r="9371" spans="2:3" x14ac:dyDescent="0.45">
      <c r="B9371" s="244">
        <v>9308</v>
      </c>
      <c r="C9371" s="243">
        <v>113.62003985357268</v>
      </c>
    </row>
    <row r="9372" spans="2:3" x14ac:dyDescent="0.45">
      <c r="B9372" s="244">
        <v>9309</v>
      </c>
      <c r="C9372" s="243">
        <v>124.02762360141064</v>
      </c>
    </row>
    <row r="9373" spans="2:3" x14ac:dyDescent="0.45">
      <c r="B9373" s="244">
        <v>9310</v>
      </c>
      <c r="C9373" s="243">
        <v>63.596424220925158</v>
      </c>
    </row>
    <row r="9374" spans="2:3" x14ac:dyDescent="0.45">
      <c r="B9374" s="244">
        <v>9311</v>
      </c>
      <c r="C9374" s="243">
        <v>135.70091763683229</v>
      </c>
    </row>
    <row r="9375" spans="2:3" x14ac:dyDescent="0.45">
      <c r="B9375" s="244">
        <v>9312</v>
      </c>
      <c r="C9375" s="243">
        <v>101.10160138136503</v>
      </c>
    </row>
    <row r="9376" spans="2:3" x14ac:dyDescent="0.45">
      <c r="B9376" s="244">
        <v>9313</v>
      </c>
      <c r="C9376" s="243">
        <v>134.35771406370336</v>
      </c>
    </row>
    <row r="9377" spans="2:3" x14ac:dyDescent="0.45">
      <c r="B9377" s="244">
        <v>9314</v>
      </c>
      <c r="C9377" s="243">
        <v>117.50219713978332</v>
      </c>
    </row>
    <row r="9378" spans="2:3" x14ac:dyDescent="0.45">
      <c r="B9378" s="244">
        <v>9315</v>
      </c>
      <c r="C9378" s="243">
        <v>87.311668493756514</v>
      </c>
    </row>
    <row r="9379" spans="2:3" x14ac:dyDescent="0.45">
      <c r="B9379" s="244">
        <v>9316</v>
      </c>
      <c r="C9379" s="243">
        <v>106.54315127345738</v>
      </c>
    </row>
    <row r="9380" spans="2:3" x14ac:dyDescent="0.45">
      <c r="B9380" s="244">
        <v>9317</v>
      </c>
      <c r="C9380" s="243">
        <v>137.89763169543886</v>
      </c>
    </row>
    <row r="9381" spans="2:3" x14ac:dyDescent="0.45">
      <c r="B9381" s="244">
        <v>9318</v>
      </c>
      <c r="C9381" s="243">
        <v>135.03745966343058</v>
      </c>
    </row>
    <row r="9382" spans="2:3" x14ac:dyDescent="0.45">
      <c r="B9382" s="244">
        <v>9319</v>
      </c>
      <c r="C9382" s="243">
        <v>142.76890164331056</v>
      </c>
    </row>
    <row r="9383" spans="2:3" x14ac:dyDescent="0.45">
      <c r="B9383" s="244">
        <v>9320</v>
      </c>
      <c r="C9383" s="243">
        <v>159.698802912476</v>
      </c>
    </row>
    <row r="9384" spans="2:3" x14ac:dyDescent="0.45">
      <c r="B9384" s="244">
        <v>9321</v>
      </c>
      <c r="C9384" s="243">
        <v>136.45680726080181</v>
      </c>
    </row>
    <row r="9385" spans="2:3" x14ac:dyDescent="0.45">
      <c r="B9385" s="244">
        <v>9322</v>
      </c>
      <c r="C9385" s="243">
        <v>108.04748959731856</v>
      </c>
    </row>
    <row r="9386" spans="2:3" x14ac:dyDescent="0.45">
      <c r="B9386" s="244">
        <v>9323</v>
      </c>
      <c r="C9386" s="243">
        <v>174.13159242688357</v>
      </c>
    </row>
    <row r="9387" spans="2:3" x14ac:dyDescent="0.45">
      <c r="B9387" s="244">
        <v>9324</v>
      </c>
      <c r="C9387" s="243">
        <v>103.32731129895264</v>
      </c>
    </row>
    <row r="9388" spans="2:3" x14ac:dyDescent="0.45">
      <c r="B9388" s="244">
        <v>9325</v>
      </c>
      <c r="C9388" s="243">
        <v>102.54361235331557</v>
      </c>
    </row>
    <row r="9389" spans="2:3" x14ac:dyDescent="0.45">
      <c r="B9389" s="244">
        <v>9326</v>
      </c>
      <c r="C9389" s="243">
        <v>126.21119222872946</v>
      </c>
    </row>
    <row r="9390" spans="2:3" x14ac:dyDescent="0.45">
      <c r="B9390" s="244">
        <v>9327</v>
      </c>
      <c r="C9390" s="243">
        <v>155.30498455043008</v>
      </c>
    </row>
    <row r="9391" spans="2:3" x14ac:dyDescent="0.45">
      <c r="B9391" s="244">
        <v>9328</v>
      </c>
      <c r="C9391" s="243">
        <v>126.73276861386125</v>
      </c>
    </row>
    <row r="9392" spans="2:3" x14ac:dyDescent="0.45">
      <c r="B9392" s="244">
        <v>9329</v>
      </c>
      <c r="C9392" s="243">
        <v>146.9822043555435</v>
      </c>
    </row>
    <row r="9393" spans="2:3" x14ac:dyDescent="0.45">
      <c r="B9393" s="244">
        <v>9330</v>
      </c>
      <c r="C9393" s="243">
        <v>80.04809751401497</v>
      </c>
    </row>
    <row r="9394" spans="2:3" x14ac:dyDescent="0.45">
      <c r="B9394" s="244">
        <v>9331</v>
      </c>
      <c r="C9394" s="243">
        <v>135.4974228211918</v>
      </c>
    </row>
    <row r="9395" spans="2:3" x14ac:dyDescent="0.45">
      <c r="B9395" s="244">
        <v>9332</v>
      </c>
      <c r="C9395" s="243">
        <v>57.643232155752813</v>
      </c>
    </row>
    <row r="9396" spans="2:3" x14ac:dyDescent="0.45">
      <c r="B9396" s="244">
        <v>9333</v>
      </c>
      <c r="C9396" s="243">
        <v>115.88512695815893</v>
      </c>
    </row>
    <row r="9397" spans="2:3" x14ac:dyDescent="0.45">
      <c r="B9397" s="244">
        <v>9334</v>
      </c>
      <c r="C9397" s="243">
        <v>80.775684677038825</v>
      </c>
    </row>
    <row r="9398" spans="2:3" x14ac:dyDescent="0.45">
      <c r="B9398" s="244">
        <v>9335</v>
      </c>
      <c r="C9398" s="243">
        <v>127.88507067748242</v>
      </c>
    </row>
    <row r="9399" spans="2:3" x14ac:dyDescent="0.45">
      <c r="B9399" s="244">
        <v>9336</v>
      </c>
      <c r="C9399" s="243">
        <v>115.2267732298417</v>
      </c>
    </row>
    <row r="9400" spans="2:3" x14ac:dyDescent="0.45">
      <c r="B9400" s="244">
        <v>9337</v>
      </c>
      <c r="C9400" s="243">
        <v>155.82953488876009</v>
      </c>
    </row>
    <row r="9401" spans="2:3" x14ac:dyDescent="0.45">
      <c r="B9401" s="244">
        <v>9338</v>
      </c>
      <c r="C9401" s="243">
        <v>90.099390386001772</v>
      </c>
    </row>
    <row r="9402" spans="2:3" x14ac:dyDescent="0.45">
      <c r="B9402" s="244">
        <v>9339</v>
      </c>
      <c r="C9402" s="243">
        <v>114.15637742705596</v>
      </c>
    </row>
    <row r="9403" spans="2:3" x14ac:dyDescent="0.45">
      <c r="B9403" s="244">
        <v>9340</v>
      </c>
      <c r="C9403" s="243">
        <v>104.17200448716662</v>
      </c>
    </row>
    <row r="9404" spans="2:3" x14ac:dyDescent="0.45">
      <c r="B9404" s="244">
        <v>9341</v>
      </c>
      <c r="C9404" s="243">
        <v>115.38536480818601</v>
      </c>
    </row>
    <row r="9405" spans="2:3" x14ac:dyDescent="0.45">
      <c r="B9405" s="244">
        <v>9342</v>
      </c>
      <c r="C9405" s="243">
        <v>79.450322452546985</v>
      </c>
    </row>
    <row r="9406" spans="2:3" x14ac:dyDescent="0.45">
      <c r="B9406" s="244">
        <v>9343</v>
      </c>
      <c r="C9406" s="243">
        <v>113.99733400176133</v>
      </c>
    </row>
    <row r="9407" spans="2:3" x14ac:dyDescent="0.45">
      <c r="B9407" s="244">
        <v>9344</v>
      </c>
      <c r="C9407" s="243">
        <v>140.40754487098607</v>
      </c>
    </row>
    <row r="9408" spans="2:3" x14ac:dyDescent="0.45">
      <c r="B9408" s="244">
        <v>9345</v>
      </c>
      <c r="C9408" s="243">
        <v>130.56426349456029</v>
      </c>
    </row>
    <row r="9409" spans="2:3" x14ac:dyDescent="0.45">
      <c r="B9409" s="244">
        <v>9346</v>
      </c>
      <c r="C9409" s="243">
        <v>120.18707011684231</v>
      </c>
    </row>
    <row r="9410" spans="2:3" x14ac:dyDescent="0.45">
      <c r="B9410" s="244">
        <v>9347</v>
      </c>
      <c r="C9410" s="243">
        <v>138.02932595506138</v>
      </c>
    </row>
    <row r="9411" spans="2:3" x14ac:dyDescent="0.45">
      <c r="B9411" s="244">
        <v>9348</v>
      </c>
      <c r="C9411" s="243">
        <v>131.06626261960102</v>
      </c>
    </row>
    <row r="9412" spans="2:3" x14ac:dyDescent="0.45">
      <c r="B9412" s="244">
        <v>9349</v>
      </c>
      <c r="C9412" s="243">
        <v>119.35190375042379</v>
      </c>
    </row>
    <row r="9413" spans="2:3" x14ac:dyDescent="0.45">
      <c r="B9413" s="244">
        <v>9350</v>
      </c>
      <c r="C9413" s="243">
        <v>123.37445152080952</v>
      </c>
    </row>
    <row r="9414" spans="2:3" x14ac:dyDescent="0.45">
      <c r="B9414" s="244">
        <v>9351</v>
      </c>
      <c r="C9414" s="243">
        <v>113.38396333193545</v>
      </c>
    </row>
    <row r="9415" spans="2:3" x14ac:dyDescent="0.45">
      <c r="B9415" s="244">
        <v>9352</v>
      </c>
      <c r="C9415" s="243">
        <v>139.03007113230447</v>
      </c>
    </row>
    <row r="9416" spans="2:3" x14ac:dyDescent="0.45">
      <c r="B9416" s="244">
        <v>9353</v>
      </c>
      <c r="C9416" s="243">
        <v>131.27814794352366</v>
      </c>
    </row>
    <row r="9417" spans="2:3" x14ac:dyDescent="0.45">
      <c r="B9417" s="244">
        <v>9354</v>
      </c>
      <c r="C9417" s="243">
        <v>104.96173883463149</v>
      </c>
    </row>
    <row r="9418" spans="2:3" x14ac:dyDescent="0.45">
      <c r="B9418" s="244">
        <v>9355</v>
      </c>
      <c r="C9418" s="243">
        <v>120.40847834372397</v>
      </c>
    </row>
    <row r="9419" spans="2:3" x14ac:dyDescent="0.45">
      <c r="B9419" s="244">
        <v>9356</v>
      </c>
      <c r="C9419" s="243">
        <v>128.48353049738489</v>
      </c>
    </row>
    <row r="9420" spans="2:3" x14ac:dyDescent="0.45">
      <c r="B9420" s="244">
        <v>9357</v>
      </c>
      <c r="C9420" s="243">
        <v>131.46312504707893</v>
      </c>
    </row>
    <row r="9421" spans="2:3" x14ac:dyDescent="0.45">
      <c r="B9421" s="244">
        <v>9358</v>
      </c>
      <c r="C9421" s="243">
        <v>106.73425462430833</v>
      </c>
    </row>
    <row r="9422" spans="2:3" x14ac:dyDescent="0.45">
      <c r="B9422" s="244">
        <v>9359</v>
      </c>
      <c r="C9422" s="243">
        <v>83.93643156396692</v>
      </c>
    </row>
    <row r="9423" spans="2:3" x14ac:dyDescent="0.45">
      <c r="B9423" s="244">
        <v>9360</v>
      </c>
      <c r="C9423" s="243">
        <v>138.02051734409702</v>
      </c>
    </row>
    <row r="9424" spans="2:3" x14ac:dyDescent="0.45">
      <c r="B9424" s="244">
        <v>9361</v>
      </c>
      <c r="C9424" s="243">
        <v>122.85029108131558</v>
      </c>
    </row>
    <row r="9425" spans="2:3" x14ac:dyDescent="0.45">
      <c r="B9425" s="244">
        <v>9362</v>
      </c>
      <c r="C9425" s="243">
        <v>93.622241022050943</v>
      </c>
    </row>
    <row r="9426" spans="2:3" x14ac:dyDescent="0.45">
      <c r="B9426" s="244">
        <v>9363</v>
      </c>
      <c r="C9426" s="243">
        <v>102.60142884490962</v>
      </c>
    </row>
    <row r="9427" spans="2:3" x14ac:dyDescent="0.45">
      <c r="B9427" s="244">
        <v>9364</v>
      </c>
      <c r="C9427" s="243">
        <v>81.322577294577741</v>
      </c>
    </row>
    <row r="9428" spans="2:3" x14ac:dyDescent="0.45">
      <c r="B9428" s="244">
        <v>9365</v>
      </c>
      <c r="C9428" s="243">
        <v>112.54166415488368</v>
      </c>
    </row>
    <row r="9429" spans="2:3" x14ac:dyDescent="0.45">
      <c r="B9429" s="244">
        <v>9366</v>
      </c>
      <c r="C9429" s="243">
        <v>84.654301035227036</v>
      </c>
    </row>
    <row r="9430" spans="2:3" x14ac:dyDescent="0.45">
      <c r="B9430" s="244">
        <v>9367</v>
      </c>
      <c r="C9430" s="243">
        <v>83.341772120271898</v>
      </c>
    </row>
    <row r="9431" spans="2:3" x14ac:dyDescent="0.45">
      <c r="B9431" s="244">
        <v>9368</v>
      </c>
      <c r="C9431" s="243">
        <v>166.66368982662249</v>
      </c>
    </row>
    <row r="9432" spans="2:3" x14ac:dyDescent="0.45">
      <c r="B9432" s="244">
        <v>9369</v>
      </c>
      <c r="C9432" s="243">
        <v>132.0565401110722</v>
      </c>
    </row>
    <row r="9433" spans="2:3" x14ac:dyDescent="0.45">
      <c r="B9433" s="244">
        <v>9370</v>
      </c>
      <c r="C9433" s="243">
        <v>158.28001422355428</v>
      </c>
    </row>
    <row r="9434" spans="2:3" x14ac:dyDescent="0.45">
      <c r="B9434" s="244">
        <v>9371</v>
      </c>
      <c r="C9434" s="243">
        <v>152.62506984023059</v>
      </c>
    </row>
    <row r="9435" spans="2:3" x14ac:dyDescent="0.45">
      <c r="B9435" s="244">
        <v>9372</v>
      </c>
      <c r="C9435" s="243">
        <v>152.27708005056638</v>
      </c>
    </row>
    <row r="9436" spans="2:3" x14ac:dyDescent="0.45">
      <c r="B9436" s="244">
        <v>9373</v>
      </c>
      <c r="C9436" s="243">
        <v>73.29103841707385</v>
      </c>
    </row>
    <row r="9437" spans="2:3" x14ac:dyDescent="0.45">
      <c r="B9437" s="244">
        <v>9374</v>
      </c>
      <c r="C9437" s="243">
        <v>110.92717992075194</v>
      </c>
    </row>
    <row r="9438" spans="2:3" x14ac:dyDescent="0.45">
      <c r="B9438" s="244">
        <v>9375</v>
      </c>
      <c r="C9438" s="243">
        <v>88.35871552160971</v>
      </c>
    </row>
    <row r="9439" spans="2:3" x14ac:dyDescent="0.45">
      <c r="B9439" s="244">
        <v>9376</v>
      </c>
      <c r="C9439" s="243">
        <v>143.61250184264537</v>
      </c>
    </row>
    <row r="9440" spans="2:3" x14ac:dyDescent="0.45">
      <c r="B9440" s="244">
        <v>9377</v>
      </c>
      <c r="C9440" s="243">
        <v>110.51318342882942</v>
      </c>
    </row>
    <row r="9441" spans="2:3" x14ac:dyDescent="0.45">
      <c r="B9441" s="244">
        <v>9378</v>
      </c>
      <c r="C9441" s="243">
        <v>165.24050189634119</v>
      </c>
    </row>
    <row r="9442" spans="2:3" x14ac:dyDescent="0.45">
      <c r="B9442" s="244">
        <v>9379</v>
      </c>
      <c r="C9442" s="243">
        <v>117.65608602794319</v>
      </c>
    </row>
    <row r="9443" spans="2:3" x14ac:dyDescent="0.45">
      <c r="B9443" s="244">
        <v>9380</v>
      </c>
      <c r="C9443" s="243">
        <v>120.09707859325587</v>
      </c>
    </row>
    <row r="9444" spans="2:3" x14ac:dyDescent="0.45">
      <c r="B9444" s="244">
        <v>9381</v>
      </c>
      <c r="C9444" s="243">
        <v>144.44950077507121</v>
      </c>
    </row>
    <row r="9445" spans="2:3" x14ac:dyDescent="0.45">
      <c r="B9445" s="244">
        <v>9382</v>
      </c>
      <c r="C9445" s="243">
        <v>130.86893555595648</v>
      </c>
    </row>
    <row r="9446" spans="2:3" x14ac:dyDescent="0.45">
      <c r="B9446" s="244">
        <v>9383</v>
      </c>
      <c r="C9446" s="243">
        <v>92.802907810649188</v>
      </c>
    </row>
    <row r="9447" spans="2:3" x14ac:dyDescent="0.45">
      <c r="B9447" s="244">
        <v>9384</v>
      </c>
      <c r="C9447" s="243">
        <v>144.17798978544386</v>
      </c>
    </row>
    <row r="9448" spans="2:3" x14ac:dyDescent="0.45">
      <c r="B9448" s="244">
        <v>9385</v>
      </c>
      <c r="C9448" s="243">
        <v>96.916069420995115</v>
      </c>
    </row>
    <row r="9449" spans="2:3" x14ac:dyDescent="0.45">
      <c r="B9449" s="244">
        <v>9386</v>
      </c>
      <c r="C9449" s="243">
        <v>131.52526525675796</v>
      </c>
    </row>
    <row r="9450" spans="2:3" x14ac:dyDescent="0.45">
      <c r="B9450" s="244">
        <v>9387</v>
      </c>
      <c r="C9450" s="243">
        <v>97.985803250755453</v>
      </c>
    </row>
    <row r="9451" spans="2:3" x14ac:dyDescent="0.45">
      <c r="B9451" s="244">
        <v>9388</v>
      </c>
      <c r="C9451" s="243">
        <v>69.656086001475003</v>
      </c>
    </row>
    <row r="9452" spans="2:3" x14ac:dyDescent="0.45">
      <c r="B9452" s="244">
        <v>9389</v>
      </c>
      <c r="C9452" s="243">
        <v>119.17230663570554</v>
      </c>
    </row>
    <row r="9453" spans="2:3" x14ac:dyDescent="0.45">
      <c r="B9453" s="244">
        <v>9390</v>
      </c>
      <c r="C9453" s="243">
        <v>119.49834510187496</v>
      </c>
    </row>
    <row r="9454" spans="2:3" x14ac:dyDescent="0.45">
      <c r="B9454" s="244">
        <v>9391</v>
      </c>
      <c r="C9454" s="243">
        <v>103.09107910519042</v>
      </c>
    </row>
    <row r="9455" spans="2:3" x14ac:dyDescent="0.45">
      <c r="B9455" s="244">
        <v>9392</v>
      </c>
      <c r="C9455" s="243">
        <v>130.49990366143166</v>
      </c>
    </row>
    <row r="9456" spans="2:3" x14ac:dyDescent="0.45">
      <c r="B9456" s="244">
        <v>9393</v>
      </c>
      <c r="C9456" s="243">
        <v>146.81535741745307</v>
      </c>
    </row>
    <row r="9457" spans="2:3" x14ac:dyDescent="0.45">
      <c r="B9457" s="244">
        <v>9394</v>
      </c>
      <c r="C9457" s="243">
        <v>103.92854263257344</v>
      </c>
    </row>
    <row r="9458" spans="2:3" x14ac:dyDescent="0.45">
      <c r="B9458" s="244">
        <v>9395</v>
      </c>
      <c r="C9458" s="243">
        <v>140.79877005784513</v>
      </c>
    </row>
    <row r="9459" spans="2:3" x14ac:dyDescent="0.45">
      <c r="B9459" s="244">
        <v>9396</v>
      </c>
      <c r="C9459" s="243">
        <v>90.888913068436366</v>
      </c>
    </row>
    <row r="9460" spans="2:3" x14ac:dyDescent="0.45">
      <c r="B9460" s="244">
        <v>9397</v>
      </c>
      <c r="C9460" s="243">
        <v>111.78662511919264</v>
      </c>
    </row>
    <row r="9461" spans="2:3" x14ac:dyDescent="0.45">
      <c r="B9461" s="244">
        <v>9398</v>
      </c>
      <c r="C9461" s="243">
        <v>116.24032068154895</v>
      </c>
    </row>
    <row r="9462" spans="2:3" x14ac:dyDescent="0.45">
      <c r="B9462" s="244">
        <v>9399</v>
      </c>
      <c r="C9462" s="243">
        <v>97.256784436011571</v>
      </c>
    </row>
    <row r="9463" spans="2:3" x14ac:dyDescent="0.45">
      <c r="B9463" s="244">
        <v>9400</v>
      </c>
      <c r="C9463" s="243">
        <v>131.63038777965113</v>
      </c>
    </row>
    <row r="9464" spans="2:3" x14ac:dyDescent="0.45">
      <c r="B9464" s="244">
        <v>9401</v>
      </c>
      <c r="C9464" s="243">
        <v>92.334390629464124</v>
      </c>
    </row>
    <row r="9465" spans="2:3" x14ac:dyDescent="0.45">
      <c r="B9465" s="244">
        <v>9402</v>
      </c>
      <c r="C9465" s="243">
        <v>154.85828331050018</v>
      </c>
    </row>
    <row r="9466" spans="2:3" x14ac:dyDescent="0.45">
      <c r="B9466" s="244">
        <v>9403</v>
      </c>
      <c r="C9466" s="243">
        <v>145.43299551111477</v>
      </c>
    </row>
    <row r="9467" spans="2:3" x14ac:dyDescent="0.45">
      <c r="B9467" s="244">
        <v>9404</v>
      </c>
      <c r="C9467" s="243">
        <v>110.38424546334102</v>
      </c>
    </row>
    <row r="9468" spans="2:3" x14ac:dyDescent="0.45">
      <c r="B9468" s="244">
        <v>9405</v>
      </c>
      <c r="C9468" s="243">
        <v>131.5246145223071</v>
      </c>
    </row>
    <row r="9469" spans="2:3" x14ac:dyDescent="0.45">
      <c r="B9469" s="244">
        <v>9406</v>
      </c>
      <c r="C9469" s="243">
        <v>170.55203129818617</v>
      </c>
    </row>
    <row r="9470" spans="2:3" x14ac:dyDescent="0.45">
      <c r="B9470" s="244">
        <v>9407</v>
      </c>
      <c r="C9470" s="243">
        <v>117.21251887050033</v>
      </c>
    </row>
    <row r="9471" spans="2:3" x14ac:dyDescent="0.45">
      <c r="B9471" s="244">
        <v>9408</v>
      </c>
      <c r="C9471" s="243">
        <v>119.74375630064313</v>
      </c>
    </row>
    <row r="9472" spans="2:3" x14ac:dyDescent="0.45">
      <c r="B9472" s="244">
        <v>9409</v>
      </c>
      <c r="C9472" s="243">
        <v>113.84546955578421</v>
      </c>
    </row>
    <row r="9473" spans="2:3" x14ac:dyDescent="0.45">
      <c r="B9473" s="244">
        <v>9410</v>
      </c>
      <c r="C9473" s="243">
        <v>169.54763780890718</v>
      </c>
    </row>
    <row r="9474" spans="2:3" x14ac:dyDescent="0.45">
      <c r="B9474" s="244">
        <v>9411</v>
      </c>
      <c r="C9474" s="243">
        <v>130.59553415039241</v>
      </c>
    </row>
    <row r="9475" spans="2:3" x14ac:dyDescent="0.45">
      <c r="B9475" s="244">
        <v>9412</v>
      </c>
      <c r="C9475" s="243">
        <v>142.78207925896788</v>
      </c>
    </row>
    <row r="9476" spans="2:3" x14ac:dyDescent="0.45">
      <c r="B9476" s="244">
        <v>9413</v>
      </c>
      <c r="C9476" s="243">
        <v>120.82088521998428</v>
      </c>
    </row>
    <row r="9477" spans="2:3" x14ac:dyDescent="0.45">
      <c r="B9477" s="244">
        <v>9414</v>
      </c>
      <c r="C9477" s="243">
        <v>153.95481537400642</v>
      </c>
    </row>
    <row r="9478" spans="2:3" x14ac:dyDescent="0.45">
      <c r="B9478" s="244">
        <v>9415</v>
      </c>
      <c r="C9478" s="243">
        <v>120.22756821216637</v>
      </c>
    </row>
    <row r="9479" spans="2:3" x14ac:dyDescent="0.45">
      <c r="B9479" s="244">
        <v>9416</v>
      </c>
      <c r="C9479" s="243">
        <v>141.68189509507962</v>
      </c>
    </row>
    <row r="9480" spans="2:3" x14ac:dyDescent="0.45">
      <c r="B9480" s="244">
        <v>9417</v>
      </c>
      <c r="C9480" s="243">
        <v>124.79566794120959</v>
      </c>
    </row>
    <row r="9481" spans="2:3" x14ac:dyDescent="0.45">
      <c r="B9481" s="244">
        <v>9418</v>
      </c>
      <c r="C9481" s="243">
        <v>112.65180429076375</v>
      </c>
    </row>
    <row r="9482" spans="2:3" x14ac:dyDescent="0.45">
      <c r="B9482" s="244">
        <v>9419</v>
      </c>
      <c r="C9482" s="243">
        <v>94.060192979404746</v>
      </c>
    </row>
    <row r="9483" spans="2:3" x14ac:dyDescent="0.45">
      <c r="B9483" s="244">
        <v>9420</v>
      </c>
      <c r="C9483" s="243">
        <v>105.92640648817327</v>
      </c>
    </row>
    <row r="9484" spans="2:3" x14ac:dyDescent="0.45">
      <c r="B9484" s="244">
        <v>9421</v>
      </c>
      <c r="C9484" s="243">
        <v>78.944180776248487</v>
      </c>
    </row>
    <row r="9485" spans="2:3" x14ac:dyDescent="0.45">
      <c r="B9485" s="244">
        <v>9422</v>
      </c>
      <c r="C9485" s="243">
        <v>124.98059027798492</v>
      </c>
    </row>
    <row r="9486" spans="2:3" x14ac:dyDescent="0.45">
      <c r="B9486" s="244">
        <v>9423</v>
      </c>
      <c r="C9486" s="243">
        <v>82.70688194887461</v>
      </c>
    </row>
    <row r="9487" spans="2:3" x14ac:dyDescent="0.45">
      <c r="B9487" s="244">
        <v>9424</v>
      </c>
      <c r="C9487" s="243">
        <v>154.63009963629361</v>
      </c>
    </row>
    <row r="9488" spans="2:3" x14ac:dyDescent="0.45">
      <c r="B9488" s="244">
        <v>9425</v>
      </c>
      <c r="C9488" s="243">
        <v>165.32916225581923</v>
      </c>
    </row>
    <row r="9489" spans="2:3" x14ac:dyDescent="0.45">
      <c r="B9489" s="244">
        <v>9426</v>
      </c>
      <c r="C9489" s="243">
        <v>102.91643140072681</v>
      </c>
    </row>
    <row r="9490" spans="2:3" x14ac:dyDescent="0.45">
      <c r="B9490" s="244">
        <v>9427</v>
      </c>
      <c r="C9490" s="243">
        <v>75.860094319036051</v>
      </c>
    </row>
    <row r="9491" spans="2:3" x14ac:dyDescent="0.45">
      <c r="B9491" s="244">
        <v>9428</v>
      </c>
      <c r="C9491" s="243">
        <v>138.93361239874028</v>
      </c>
    </row>
    <row r="9492" spans="2:3" x14ac:dyDescent="0.45">
      <c r="B9492" s="244">
        <v>9429</v>
      </c>
      <c r="C9492" s="243">
        <v>108.4521326834745</v>
      </c>
    </row>
    <row r="9493" spans="2:3" x14ac:dyDescent="0.45">
      <c r="B9493" s="244">
        <v>9430</v>
      </c>
      <c r="C9493" s="243">
        <v>111.08703930192542</v>
      </c>
    </row>
    <row r="9494" spans="2:3" x14ac:dyDescent="0.45">
      <c r="B9494" s="244">
        <v>9431</v>
      </c>
      <c r="C9494" s="243">
        <v>88.269477418354683</v>
      </c>
    </row>
    <row r="9495" spans="2:3" x14ac:dyDescent="0.45">
      <c r="B9495" s="244">
        <v>9432</v>
      </c>
      <c r="C9495" s="243">
        <v>110.53548781909431</v>
      </c>
    </row>
    <row r="9496" spans="2:3" x14ac:dyDescent="0.45">
      <c r="B9496" s="244">
        <v>9433</v>
      </c>
      <c r="C9496" s="243">
        <v>120.80091444713163</v>
      </c>
    </row>
    <row r="9497" spans="2:3" x14ac:dyDescent="0.45">
      <c r="B9497" s="244">
        <v>9434</v>
      </c>
      <c r="C9497" s="243">
        <v>97.78883352502649</v>
      </c>
    </row>
    <row r="9498" spans="2:3" x14ac:dyDescent="0.45">
      <c r="B9498" s="244">
        <v>9435</v>
      </c>
      <c r="C9498" s="243">
        <v>136.19869674169598</v>
      </c>
    </row>
    <row r="9499" spans="2:3" x14ac:dyDescent="0.45">
      <c r="B9499" s="244">
        <v>9436</v>
      </c>
      <c r="C9499" s="243">
        <v>99.838059611665614</v>
      </c>
    </row>
    <row r="9500" spans="2:3" x14ac:dyDescent="0.45">
      <c r="B9500" s="244">
        <v>9437</v>
      </c>
      <c r="C9500" s="243">
        <v>125.47748194083172</v>
      </c>
    </row>
    <row r="9501" spans="2:3" x14ac:dyDescent="0.45">
      <c r="B9501" s="244">
        <v>9438</v>
      </c>
      <c r="C9501" s="243">
        <v>139.40536310843225</v>
      </c>
    </row>
    <row r="9502" spans="2:3" x14ac:dyDescent="0.45">
      <c r="B9502" s="244">
        <v>9439</v>
      </c>
      <c r="C9502" s="243">
        <v>164.29819290186816</v>
      </c>
    </row>
    <row r="9503" spans="2:3" x14ac:dyDescent="0.45">
      <c r="B9503" s="244">
        <v>9440</v>
      </c>
      <c r="C9503" s="243">
        <v>128.31160807791213</v>
      </c>
    </row>
    <row r="9504" spans="2:3" x14ac:dyDescent="0.45">
      <c r="B9504" s="244">
        <v>9441</v>
      </c>
      <c r="C9504" s="243">
        <v>112.60559789011</v>
      </c>
    </row>
    <row r="9505" spans="2:3" x14ac:dyDescent="0.45">
      <c r="B9505" s="244">
        <v>9442</v>
      </c>
      <c r="C9505" s="243">
        <v>118.56997623042822</v>
      </c>
    </row>
    <row r="9506" spans="2:3" x14ac:dyDescent="0.45">
      <c r="B9506" s="244">
        <v>9443</v>
      </c>
      <c r="C9506" s="243">
        <v>138.37535645184755</v>
      </c>
    </row>
    <row r="9507" spans="2:3" x14ac:dyDescent="0.45">
      <c r="B9507" s="244">
        <v>9444</v>
      </c>
      <c r="C9507" s="243">
        <v>135.6440242485555</v>
      </c>
    </row>
    <row r="9508" spans="2:3" x14ac:dyDescent="0.45">
      <c r="B9508" s="244">
        <v>9445</v>
      </c>
      <c r="C9508" s="243">
        <v>106.31044062530852</v>
      </c>
    </row>
    <row r="9509" spans="2:3" x14ac:dyDescent="0.45">
      <c r="B9509" s="244">
        <v>9446</v>
      </c>
      <c r="C9509" s="243">
        <v>110.52515438619299</v>
      </c>
    </row>
    <row r="9510" spans="2:3" x14ac:dyDescent="0.45">
      <c r="B9510" s="244">
        <v>9447</v>
      </c>
      <c r="C9510" s="243">
        <v>91.375538514612032</v>
      </c>
    </row>
    <row r="9511" spans="2:3" x14ac:dyDescent="0.45">
      <c r="B9511" s="244">
        <v>9448</v>
      </c>
      <c r="C9511" s="243">
        <v>111.21418054630506</v>
      </c>
    </row>
    <row r="9512" spans="2:3" x14ac:dyDescent="0.45">
      <c r="B9512" s="244">
        <v>9449</v>
      </c>
      <c r="C9512" s="243">
        <v>109.90180020409051</v>
      </c>
    </row>
    <row r="9513" spans="2:3" x14ac:dyDescent="0.45">
      <c r="B9513" s="244">
        <v>9450</v>
      </c>
      <c r="C9513" s="243">
        <v>124.70165481838706</v>
      </c>
    </row>
    <row r="9514" spans="2:3" x14ac:dyDescent="0.45">
      <c r="B9514" s="244">
        <v>9451</v>
      </c>
      <c r="C9514" s="243">
        <v>72.583913333337406</v>
      </c>
    </row>
    <row r="9515" spans="2:3" x14ac:dyDescent="0.45">
      <c r="B9515" s="244">
        <v>9452</v>
      </c>
      <c r="C9515" s="243">
        <v>126.06418083902506</v>
      </c>
    </row>
    <row r="9516" spans="2:3" x14ac:dyDescent="0.45">
      <c r="B9516" s="244">
        <v>9453</v>
      </c>
      <c r="C9516" s="243">
        <v>113.07348576283651</v>
      </c>
    </row>
    <row r="9517" spans="2:3" x14ac:dyDescent="0.45">
      <c r="B9517" s="244">
        <v>9454</v>
      </c>
      <c r="C9517" s="243">
        <v>128.57697021060383</v>
      </c>
    </row>
    <row r="9518" spans="2:3" x14ac:dyDescent="0.45">
      <c r="B9518" s="244">
        <v>9455</v>
      </c>
      <c r="C9518" s="243">
        <v>118.67193345202021</v>
      </c>
    </row>
    <row r="9519" spans="2:3" x14ac:dyDescent="0.45">
      <c r="B9519" s="244">
        <v>9456</v>
      </c>
      <c r="C9519" s="243">
        <v>129.71369984651517</v>
      </c>
    </row>
    <row r="9520" spans="2:3" x14ac:dyDescent="0.45">
      <c r="B9520" s="244">
        <v>9457</v>
      </c>
      <c r="C9520" s="243">
        <v>109.57898070381201</v>
      </c>
    </row>
    <row r="9521" spans="2:3" x14ac:dyDescent="0.45">
      <c r="B9521" s="244">
        <v>9458</v>
      </c>
      <c r="C9521" s="243">
        <v>102.4772776904982</v>
      </c>
    </row>
    <row r="9522" spans="2:3" x14ac:dyDescent="0.45">
      <c r="B9522" s="244">
        <v>9459</v>
      </c>
      <c r="C9522" s="243">
        <v>177.62229223594585</v>
      </c>
    </row>
    <row r="9523" spans="2:3" x14ac:dyDescent="0.45">
      <c r="B9523" s="244">
        <v>9460</v>
      </c>
      <c r="C9523" s="243">
        <v>123.49090602102952</v>
      </c>
    </row>
    <row r="9524" spans="2:3" x14ac:dyDescent="0.45">
      <c r="B9524" s="244">
        <v>9461</v>
      </c>
      <c r="C9524" s="243">
        <v>87.018448116335236</v>
      </c>
    </row>
    <row r="9525" spans="2:3" x14ac:dyDescent="0.45">
      <c r="B9525" s="244">
        <v>9462</v>
      </c>
      <c r="C9525" s="243">
        <v>142.62763678559693</v>
      </c>
    </row>
    <row r="9526" spans="2:3" x14ac:dyDescent="0.45">
      <c r="B9526" s="244">
        <v>9463</v>
      </c>
      <c r="C9526" s="243">
        <v>123.35482999432304</v>
      </c>
    </row>
    <row r="9527" spans="2:3" x14ac:dyDescent="0.45">
      <c r="B9527" s="244">
        <v>9464</v>
      </c>
      <c r="C9527" s="243">
        <v>89.162864839988345</v>
      </c>
    </row>
    <row r="9528" spans="2:3" x14ac:dyDescent="0.45">
      <c r="B9528" s="244">
        <v>9465</v>
      </c>
      <c r="C9528" s="243">
        <v>112.48784462645247</v>
      </c>
    </row>
    <row r="9529" spans="2:3" x14ac:dyDescent="0.45">
      <c r="B9529" s="244">
        <v>9466</v>
      </c>
      <c r="C9529" s="243">
        <v>94.295389144696145</v>
      </c>
    </row>
    <row r="9530" spans="2:3" x14ac:dyDescent="0.45">
      <c r="B9530" s="244">
        <v>9467</v>
      </c>
      <c r="C9530" s="243">
        <v>93.726755927645556</v>
      </c>
    </row>
    <row r="9531" spans="2:3" x14ac:dyDescent="0.45">
      <c r="B9531" s="244">
        <v>9468</v>
      </c>
      <c r="C9531" s="243">
        <v>100.45357241199729</v>
      </c>
    </row>
    <row r="9532" spans="2:3" x14ac:dyDescent="0.45">
      <c r="B9532" s="244">
        <v>9469</v>
      </c>
      <c r="C9532" s="243">
        <v>150.67222258967209</v>
      </c>
    </row>
    <row r="9533" spans="2:3" x14ac:dyDescent="0.45">
      <c r="B9533" s="244">
        <v>9470</v>
      </c>
      <c r="C9533" s="243">
        <v>132.0850268641997</v>
      </c>
    </row>
    <row r="9534" spans="2:3" x14ac:dyDescent="0.45">
      <c r="B9534" s="244">
        <v>9471</v>
      </c>
      <c r="C9534" s="243">
        <v>89.40064840764876</v>
      </c>
    </row>
    <row r="9535" spans="2:3" x14ac:dyDescent="0.45">
      <c r="B9535" s="244">
        <v>9472</v>
      </c>
      <c r="C9535" s="243">
        <v>118.86111538591244</v>
      </c>
    </row>
    <row r="9536" spans="2:3" x14ac:dyDescent="0.45">
      <c r="B9536" s="244">
        <v>9473</v>
      </c>
      <c r="C9536" s="243">
        <v>130.92015739749155</v>
      </c>
    </row>
    <row r="9537" spans="2:3" x14ac:dyDescent="0.45">
      <c r="B9537" s="244">
        <v>9474</v>
      </c>
      <c r="C9537" s="243">
        <v>121.88984625304285</v>
      </c>
    </row>
    <row r="9538" spans="2:3" x14ac:dyDescent="0.45">
      <c r="B9538" s="244">
        <v>9475</v>
      </c>
      <c r="C9538" s="243">
        <v>113.01472554683473</v>
      </c>
    </row>
    <row r="9539" spans="2:3" x14ac:dyDescent="0.45">
      <c r="B9539" s="244">
        <v>9476</v>
      </c>
      <c r="C9539" s="243">
        <v>101.74867195343768</v>
      </c>
    </row>
    <row r="9540" spans="2:3" x14ac:dyDescent="0.45">
      <c r="B9540" s="244">
        <v>9477</v>
      </c>
      <c r="C9540" s="243">
        <v>94.575084383396899</v>
      </c>
    </row>
    <row r="9541" spans="2:3" x14ac:dyDescent="0.45">
      <c r="B9541" s="244">
        <v>9478</v>
      </c>
      <c r="C9541" s="243">
        <v>134.53968397126857</v>
      </c>
    </row>
    <row r="9542" spans="2:3" x14ac:dyDescent="0.45">
      <c r="B9542" s="244">
        <v>9479</v>
      </c>
      <c r="C9542" s="243">
        <v>67.061934198572004</v>
      </c>
    </row>
    <row r="9543" spans="2:3" x14ac:dyDescent="0.45">
      <c r="B9543" s="244">
        <v>9480</v>
      </c>
      <c r="C9543" s="243">
        <v>98.010314884911281</v>
      </c>
    </row>
    <row r="9544" spans="2:3" x14ac:dyDescent="0.45">
      <c r="B9544" s="244">
        <v>9481</v>
      </c>
      <c r="C9544" s="243">
        <v>125.67342989039219</v>
      </c>
    </row>
    <row r="9545" spans="2:3" x14ac:dyDescent="0.45">
      <c r="B9545" s="244">
        <v>9482</v>
      </c>
      <c r="C9545" s="243">
        <v>148.55653156884244</v>
      </c>
    </row>
    <row r="9546" spans="2:3" x14ac:dyDescent="0.45">
      <c r="B9546" s="244">
        <v>9483</v>
      </c>
      <c r="C9546" s="243">
        <v>121.42056419149301</v>
      </c>
    </row>
    <row r="9547" spans="2:3" x14ac:dyDescent="0.45">
      <c r="B9547" s="244">
        <v>9484</v>
      </c>
      <c r="C9547" s="243">
        <v>147.01270836846814</v>
      </c>
    </row>
    <row r="9548" spans="2:3" x14ac:dyDescent="0.45">
      <c r="B9548" s="244">
        <v>9485</v>
      </c>
      <c r="C9548" s="243">
        <v>86.816322488682601</v>
      </c>
    </row>
    <row r="9549" spans="2:3" x14ac:dyDescent="0.45">
      <c r="B9549" s="244">
        <v>9486</v>
      </c>
      <c r="C9549" s="243">
        <v>99.134666533759543</v>
      </c>
    </row>
    <row r="9550" spans="2:3" x14ac:dyDescent="0.45">
      <c r="B9550" s="244">
        <v>9487</v>
      </c>
      <c r="C9550" s="243">
        <v>108.80789633588989</v>
      </c>
    </row>
    <row r="9551" spans="2:3" x14ac:dyDescent="0.45">
      <c r="B9551" s="244">
        <v>9488</v>
      </c>
      <c r="C9551" s="243">
        <v>125.8541906440267</v>
      </c>
    </row>
    <row r="9552" spans="2:3" x14ac:dyDescent="0.45">
      <c r="B9552" s="244">
        <v>9489</v>
      </c>
      <c r="C9552" s="243">
        <v>143.38591590126623</v>
      </c>
    </row>
    <row r="9553" spans="2:3" x14ac:dyDescent="0.45">
      <c r="B9553" s="244">
        <v>9490</v>
      </c>
      <c r="C9553" s="243">
        <v>98.524203067288113</v>
      </c>
    </row>
    <row r="9554" spans="2:3" x14ac:dyDescent="0.45">
      <c r="B9554" s="244">
        <v>9491</v>
      </c>
      <c r="C9554" s="243">
        <v>154.18536475624069</v>
      </c>
    </row>
    <row r="9555" spans="2:3" x14ac:dyDescent="0.45">
      <c r="B9555" s="244">
        <v>9492</v>
      </c>
      <c r="C9555" s="243">
        <v>138.60904518221011</v>
      </c>
    </row>
    <row r="9556" spans="2:3" x14ac:dyDescent="0.45">
      <c r="B9556" s="244">
        <v>9493</v>
      </c>
      <c r="C9556" s="243">
        <v>105.84431199018869</v>
      </c>
    </row>
    <row r="9557" spans="2:3" x14ac:dyDescent="0.45">
      <c r="B9557" s="244">
        <v>9494</v>
      </c>
      <c r="C9557" s="243">
        <v>131.04157686052366</v>
      </c>
    </row>
    <row r="9558" spans="2:3" x14ac:dyDescent="0.45">
      <c r="B9558" s="244">
        <v>9495</v>
      </c>
      <c r="C9558" s="243">
        <v>113.02927736288443</v>
      </c>
    </row>
    <row r="9559" spans="2:3" x14ac:dyDescent="0.45">
      <c r="B9559" s="244">
        <v>9496</v>
      </c>
      <c r="C9559" s="243">
        <v>89.359491743428606</v>
      </c>
    </row>
    <row r="9560" spans="2:3" x14ac:dyDescent="0.45">
      <c r="B9560" s="244">
        <v>9497</v>
      </c>
      <c r="C9560" s="243">
        <v>140.13074105208938</v>
      </c>
    </row>
    <row r="9561" spans="2:3" x14ac:dyDescent="0.45">
      <c r="B9561" s="244">
        <v>9498</v>
      </c>
      <c r="C9561" s="243">
        <v>113.56001230974732</v>
      </c>
    </row>
    <row r="9562" spans="2:3" x14ac:dyDescent="0.45">
      <c r="B9562" s="244">
        <v>9499</v>
      </c>
      <c r="C9562" s="243">
        <v>131.54169566281274</v>
      </c>
    </row>
    <row r="9563" spans="2:3" x14ac:dyDescent="0.45">
      <c r="B9563" s="244">
        <v>9500</v>
      </c>
      <c r="C9563" s="243">
        <v>151.32780309452554</v>
      </c>
    </row>
    <row r="9564" spans="2:3" x14ac:dyDescent="0.45">
      <c r="B9564" s="244">
        <v>9501</v>
      </c>
      <c r="C9564" s="243">
        <v>97.426026286473203</v>
      </c>
    </row>
    <row r="9565" spans="2:3" x14ac:dyDescent="0.45">
      <c r="B9565" s="244">
        <v>9502</v>
      </c>
      <c r="C9565" s="243">
        <v>125.56292069155168</v>
      </c>
    </row>
    <row r="9566" spans="2:3" x14ac:dyDescent="0.45">
      <c r="B9566" s="244">
        <v>9503</v>
      </c>
      <c r="C9566" s="243">
        <v>120.71856169131669</v>
      </c>
    </row>
    <row r="9567" spans="2:3" x14ac:dyDescent="0.45">
      <c r="B9567" s="244">
        <v>9504</v>
      </c>
      <c r="C9567" s="243">
        <v>132.5985118267877</v>
      </c>
    </row>
    <row r="9568" spans="2:3" x14ac:dyDescent="0.45">
      <c r="B9568" s="244">
        <v>9505</v>
      </c>
      <c r="C9568" s="243">
        <v>124.60005108868557</v>
      </c>
    </row>
    <row r="9569" spans="2:3" x14ac:dyDescent="0.45">
      <c r="B9569" s="244">
        <v>9506</v>
      </c>
      <c r="C9569" s="243">
        <v>142.96622007833486</v>
      </c>
    </row>
    <row r="9570" spans="2:3" x14ac:dyDescent="0.45">
      <c r="B9570" s="244">
        <v>9507</v>
      </c>
      <c r="C9570" s="243">
        <v>120.31347082176808</v>
      </c>
    </row>
    <row r="9571" spans="2:3" x14ac:dyDescent="0.45">
      <c r="B9571" s="244">
        <v>9508</v>
      </c>
      <c r="C9571" s="243">
        <v>82.938843034107805</v>
      </c>
    </row>
    <row r="9572" spans="2:3" x14ac:dyDescent="0.45">
      <c r="B9572" s="244">
        <v>9509</v>
      </c>
      <c r="C9572" s="243">
        <v>153.90505774810546</v>
      </c>
    </row>
    <row r="9573" spans="2:3" x14ac:dyDescent="0.45">
      <c r="B9573" s="244">
        <v>9510</v>
      </c>
      <c r="C9573" s="243">
        <v>144.32791253947397</v>
      </c>
    </row>
    <row r="9574" spans="2:3" x14ac:dyDescent="0.45">
      <c r="B9574" s="244">
        <v>9511</v>
      </c>
      <c r="C9574" s="243">
        <v>132.83824574062641</v>
      </c>
    </row>
    <row r="9575" spans="2:3" x14ac:dyDescent="0.45">
      <c r="B9575" s="244">
        <v>9512</v>
      </c>
      <c r="C9575" s="243">
        <v>112.44003252788224</v>
      </c>
    </row>
    <row r="9576" spans="2:3" x14ac:dyDescent="0.45">
      <c r="B9576" s="244">
        <v>9513</v>
      </c>
      <c r="C9576" s="243">
        <v>122.46068809627927</v>
      </c>
    </row>
    <row r="9577" spans="2:3" x14ac:dyDescent="0.45">
      <c r="B9577" s="244">
        <v>9514</v>
      </c>
      <c r="C9577" s="243">
        <v>191.04103945408636</v>
      </c>
    </row>
    <row r="9578" spans="2:3" x14ac:dyDescent="0.45">
      <c r="B9578" s="244">
        <v>9515</v>
      </c>
      <c r="C9578" s="243">
        <v>158.69369921080335</v>
      </c>
    </row>
    <row r="9579" spans="2:3" x14ac:dyDescent="0.45">
      <c r="B9579" s="244">
        <v>9516</v>
      </c>
      <c r="C9579" s="243">
        <v>106.59976969037031</v>
      </c>
    </row>
    <row r="9580" spans="2:3" x14ac:dyDescent="0.45">
      <c r="B9580" s="244">
        <v>9517</v>
      </c>
      <c r="C9580" s="243">
        <v>128.32118638457547</v>
      </c>
    </row>
    <row r="9581" spans="2:3" x14ac:dyDescent="0.45">
      <c r="B9581" s="244">
        <v>9518</v>
      </c>
      <c r="C9581" s="243">
        <v>169.1466702416115</v>
      </c>
    </row>
    <row r="9582" spans="2:3" x14ac:dyDescent="0.45">
      <c r="B9582" s="244">
        <v>9519</v>
      </c>
      <c r="C9582" s="243">
        <v>76.842345066194994</v>
      </c>
    </row>
    <row r="9583" spans="2:3" x14ac:dyDescent="0.45">
      <c r="B9583" s="244">
        <v>9520</v>
      </c>
      <c r="C9583" s="243">
        <v>118.78981854039279</v>
      </c>
    </row>
    <row r="9584" spans="2:3" x14ac:dyDescent="0.45">
      <c r="B9584" s="244">
        <v>9521</v>
      </c>
      <c r="C9584" s="243">
        <v>92.895592790647839</v>
      </c>
    </row>
    <row r="9585" spans="2:3" x14ac:dyDescent="0.45">
      <c r="B9585" s="244">
        <v>9522</v>
      </c>
      <c r="C9585" s="243">
        <v>130.13137011736609</v>
      </c>
    </row>
    <row r="9586" spans="2:3" x14ac:dyDescent="0.45">
      <c r="B9586" s="244">
        <v>9523</v>
      </c>
      <c r="C9586" s="243">
        <v>151.64139214212486</v>
      </c>
    </row>
    <row r="9587" spans="2:3" x14ac:dyDescent="0.45">
      <c r="B9587" s="244">
        <v>9524</v>
      </c>
      <c r="C9587" s="243">
        <v>127.3517378745415</v>
      </c>
    </row>
    <row r="9588" spans="2:3" x14ac:dyDescent="0.45">
      <c r="B9588" s="244">
        <v>9525</v>
      </c>
      <c r="C9588" s="243">
        <v>99.207252841274737</v>
      </c>
    </row>
    <row r="9589" spans="2:3" x14ac:dyDescent="0.45">
      <c r="B9589" s="244">
        <v>9526</v>
      </c>
      <c r="C9589" s="243">
        <v>76.141869351630547</v>
      </c>
    </row>
    <row r="9590" spans="2:3" x14ac:dyDescent="0.45">
      <c r="B9590" s="244">
        <v>9527</v>
      </c>
      <c r="C9590" s="243">
        <v>104.59419307476323</v>
      </c>
    </row>
    <row r="9591" spans="2:3" x14ac:dyDescent="0.45">
      <c r="B9591" s="244">
        <v>9528</v>
      </c>
      <c r="C9591" s="243">
        <v>137.59109890560697</v>
      </c>
    </row>
    <row r="9592" spans="2:3" x14ac:dyDescent="0.45">
      <c r="B9592" s="244">
        <v>9529</v>
      </c>
      <c r="C9592" s="243">
        <v>95.016748692030319</v>
      </c>
    </row>
    <row r="9593" spans="2:3" x14ac:dyDescent="0.45">
      <c r="B9593" s="244">
        <v>9530</v>
      </c>
      <c r="C9593" s="243">
        <v>115.2026479258831</v>
      </c>
    </row>
    <row r="9594" spans="2:3" x14ac:dyDescent="0.45">
      <c r="B9594" s="244">
        <v>9531</v>
      </c>
      <c r="C9594" s="243">
        <v>153.63876377977758</v>
      </c>
    </row>
    <row r="9595" spans="2:3" x14ac:dyDescent="0.45">
      <c r="B9595" s="244">
        <v>9532</v>
      </c>
      <c r="C9595" s="243">
        <v>103.67375213591401</v>
      </c>
    </row>
    <row r="9596" spans="2:3" x14ac:dyDescent="0.45">
      <c r="B9596" s="244">
        <v>9533</v>
      </c>
      <c r="C9596" s="243">
        <v>159.11229864033089</v>
      </c>
    </row>
    <row r="9597" spans="2:3" x14ac:dyDescent="0.45">
      <c r="B9597" s="244">
        <v>9534</v>
      </c>
      <c r="C9597" s="243">
        <v>123.96278541166825</v>
      </c>
    </row>
    <row r="9598" spans="2:3" x14ac:dyDescent="0.45">
      <c r="B9598" s="244">
        <v>9535</v>
      </c>
      <c r="C9598" s="243">
        <v>105.61324582192441</v>
      </c>
    </row>
    <row r="9599" spans="2:3" x14ac:dyDescent="0.45">
      <c r="B9599" s="244">
        <v>9536</v>
      </c>
      <c r="C9599" s="243">
        <v>94.255737694215384</v>
      </c>
    </row>
    <row r="9600" spans="2:3" x14ac:dyDescent="0.45">
      <c r="B9600" s="244">
        <v>9537</v>
      </c>
      <c r="C9600" s="243">
        <v>169.33153762219439</v>
      </c>
    </row>
    <row r="9601" spans="2:3" x14ac:dyDescent="0.45">
      <c r="B9601" s="244">
        <v>9538</v>
      </c>
      <c r="C9601" s="243">
        <v>75.669902018214856</v>
      </c>
    </row>
    <row r="9602" spans="2:3" x14ac:dyDescent="0.45">
      <c r="B9602" s="244">
        <v>9539</v>
      </c>
      <c r="C9602" s="243">
        <v>84.616181943273887</v>
      </c>
    </row>
    <row r="9603" spans="2:3" x14ac:dyDescent="0.45">
      <c r="B9603" s="244">
        <v>9540</v>
      </c>
      <c r="C9603" s="243">
        <v>122.26950747866387</v>
      </c>
    </row>
    <row r="9604" spans="2:3" x14ac:dyDescent="0.45">
      <c r="B9604" s="244">
        <v>9541</v>
      </c>
      <c r="C9604" s="243">
        <v>170.74633492758628</v>
      </c>
    </row>
    <row r="9605" spans="2:3" x14ac:dyDescent="0.45">
      <c r="B9605" s="244">
        <v>9542</v>
      </c>
      <c r="C9605" s="243">
        <v>115.18799623891273</v>
      </c>
    </row>
    <row r="9606" spans="2:3" x14ac:dyDescent="0.45">
      <c r="B9606" s="244">
        <v>9543</v>
      </c>
      <c r="C9606" s="243">
        <v>125.30573278064274</v>
      </c>
    </row>
    <row r="9607" spans="2:3" x14ac:dyDescent="0.45">
      <c r="B9607" s="244">
        <v>9544</v>
      </c>
      <c r="C9607" s="243">
        <v>144.95458741966627</v>
      </c>
    </row>
    <row r="9608" spans="2:3" x14ac:dyDescent="0.45">
      <c r="B9608" s="244">
        <v>9545</v>
      </c>
      <c r="C9608" s="243">
        <v>131.02326850424694</v>
      </c>
    </row>
    <row r="9609" spans="2:3" x14ac:dyDescent="0.45">
      <c r="B9609" s="244">
        <v>9546</v>
      </c>
      <c r="C9609" s="243">
        <v>115.52008807121831</v>
      </c>
    </row>
    <row r="9610" spans="2:3" x14ac:dyDescent="0.45">
      <c r="B9610" s="244">
        <v>9547</v>
      </c>
      <c r="C9610" s="243">
        <v>104.83179695763502</v>
      </c>
    </row>
    <row r="9611" spans="2:3" x14ac:dyDescent="0.45">
      <c r="B9611" s="244">
        <v>9548</v>
      </c>
      <c r="C9611" s="243">
        <v>140.00143159784923</v>
      </c>
    </row>
    <row r="9612" spans="2:3" x14ac:dyDescent="0.45">
      <c r="B9612" s="244">
        <v>9549</v>
      </c>
      <c r="C9612" s="243">
        <v>95.355036497896521</v>
      </c>
    </row>
    <row r="9613" spans="2:3" x14ac:dyDescent="0.45">
      <c r="B9613" s="244">
        <v>9550</v>
      </c>
      <c r="C9613" s="243">
        <v>98.064479241618329</v>
      </c>
    </row>
    <row r="9614" spans="2:3" x14ac:dyDescent="0.45">
      <c r="B9614" s="244">
        <v>9551</v>
      </c>
      <c r="C9614" s="243">
        <v>114.82480603321753</v>
      </c>
    </row>
    <row r="9615" spans="2:3" x14ac:dyDescent="0.45">
      <c r="B9615" s="244">
        <v>9552</v>
      </c>
      <c r="C9615" s="243">
        <v>119.38132457294445</v>
      </c>
    </row>
    <row r="9616" spans="2:3" x14ac:dyDescent="0.45">
      <c r="B9616" s="244">
        <v>9553</v>
      </c>
      <c r="C9616" s="243">
        <v>158.4222073396169</v>
      </c>
    </row>
    <row r="9617" spans="2:3" x14ac:dyDescent="0.45">
      <c r="B9617" s="244">
        <v>9554</v>
      </c>
      <c r="C9617" s="243">
        <v>149.45133366071636</v>
      </c>
    </row>
    <row r="9618" spans="2:3" x14ac:dyDescent="0.45">
      <c r="B9618" s="244">
        <v>9555</v>
      </c>
      <c r="C9618" s="243">
        <v>73.961775597967545</v>
      </c>
    </row>
    <row r="9619" spans="2:3" x14ac:dyDescent="0.45">
      <c r="B9619" s="244">
        <v>9556</v>
      </c>
      <c r="C9619" s="243">
        <v>125.80076514610789</v>
      </c>
    </row>
    <row r="9620" spans="2:3" x14ac:dyDescent="0.45">
      <c r="B9620" s="244">
        <v>9557</v>
      </c>
      <c r="C9620" s="243">
        <v>111.92292578870477</v>
      </c>
    </row>
    <row r="9621" spans="2:3" x14ac:dyDescent="0.45">
      <c r="B9621" s="244">
        <v>9558</v>
      </c>
      <c r="C9621" s="243">
        <v>98.282215173148273</v>
      </c>
    </row>
    <row r="9622" spans="2:3" x14ac:dyDescent="0.45">
      <c r="B9622" s="244">
        <v>9559</v>
      </c>
      <c r="C9622" s="243">
        <v>134.3306995387268</v>
      </c>
    </row>
    <row r="9623" spans="2:3" x14ac:dyDescent="0.45">
      <c r="B9623" s="244">
        <v>9560</v>
      </c>
      <c r="C9623" s="243">
        <v>117.81269560817515</v>
      </c>
    </row>
    <row r="9624" spans="2:3" x14ac:dyDescent="0.45">
      <c r="B9624" s="244">
        <v>9561</v>
      </c>
      <c r="C9624" s="243">
        <v>91.007513403408296</v>
      </c>
    </row>
    <row r="9625" spans="2:3" x14ac:dyDescent="0.45">
      <c r="B9625" s="244">
        <v>9562</v>
      </c>
      <c r="C9625" s="243">
        <v>115.72096882612743</v>
      </c>
    </row>
    <row r="9626" spans="2:3" x14ac:dyDescent="0.45">
      <c r="B9626" s="244">
        <v>9563</v>
      </c>
      <c r="C9626" s="243">
        <v>128.83354207711542</v>
      </c>
    </row>
    <row r="9627" spans="2:3" x14ac:dyDescent="0.45">
      <c r="B9627" s="244">
        <v>9564</v>
      </c>
      <c r="C9627" s="243">
        <v>92.881377352750661</v>
      </c>
    </row>
    <row r="9628" spans="2:3" x14ac:dyDescent="0.45">
      <c r="B9628" s="244">
        <v>9565</v>
      </c>
      <c r="C9628" s="243">
        <v>112.75689416534109</v>
      </c>
    </row>
    <row r="9629" spans="2:3" x14ac:dyDescent="0.45">
      <c r="B9629" s="244">
        <v>9566</v>
      </c>
      <c r="C9629" s="243">
        <v>110.09665146693506</v>
      </c>
    </row>
    <row r="9630" spans="2:3" x14ac:dyDescent="0.45">
      <c r="B9630" s="244">
        <v>9567</v>
      </c>
      <c r="C9630" s="243">
        <v>133.05334468088</v>
      </c>
    </row>
    <row r="9631" spans="2:3" x14ac:dyDescent="0.45">
      <c r="B9631" s="244">
        <v>9568</v>
      </c>
      <c r="C9631" s="243">
        <v>117.68865552473724</v>
      </c>
    </row>
    <row r="9632" spans="2:3" x14ac:dyDescent="0.45">
      <c r="B9632" s="244">
        <v>9569</v>
      </c>
      <c r="C9632" s="243">
        <v>143.71553458692941</v>
      </c>
    </row>
    <row r="9633" spans="2:3" x14ac:dyDescent="0.45">
      <c r="B9633" s="244">
        <v>9570</v>
      </c>
      <c r="C9633" s="243">
        <v>149.28783182909547</v>
      </c>
    </row>
    <row r="9634" spans="2:3" x14ac:dyDescent="0.45">
      <c r="B9634" s="244">
        <v>9571</v>
      </c>
      <c r="C9634" s="243">
        <v>138.33378736825941</v>
      </c>
    </row>
    <row r="9635" spans="2:3" x14ac:dyDescent="0.45">
      <c r="B9635" s="244">
        <v>9572</v>
      </c>
      <c r="C9635" s="243">
        <v>135.96432473051726</v>
      </c>
    </row>
    <row r="9636" spans="2:3" x14ac:dyDescent="0.45">
      <c r="B9636" s="244">
        <v>9573</v>
      </c>
      <c r="C9636" s="243">
        <v>69.879711082671008</v>
      </c>
    </row>
    <row r="9637" spans="2:3" x14ac:dyDescent="0.45">
      <c r="B9637" s="244">
        <v>9574</v>
      </c>
      <c r="C9637" s="243">
        <v>155.46283892701706</v>
      </c>
    </row>
    <row r="9638" spans="2:3" x14ac:dyDescent="0.45">
      <c r="B9638" s="244">
        <v>9575</v>
      </c>
      <c r="C9638" s="243">
        <v>121.43286218343901</v>
      </c>
    </row>
    <row r="9639" spans="2:3" x14ac:dyDescent="0.45">
      <c r="B9639" s="244">
        <v>9576</v>
      </c>
      <c r="C9639" s="243">
        <v>117.40248465305518</v>
      </c>
    </row>
    <row r="9640" spans="2:3" x14ac:dyDescent="0.45">
      <c r="B9640" s="244">
        <v>9577</v>
      </c>
      <c r="C9640" s="243">
        <v>107.19921602190669</v>
      </c>
    </row>
    <row r="9641" spans="2:3" x14ac:dyDescent="0.45">
      <c r="B9641" s="244">
        <v>9578</v>
      </c>
      <c r="C9641" s="243">
        <v>145.02285205009116</v>
      </c>
    </row>
    <row r="9642" spans="2:3" x14ac:dyDescent="0.45">
      <c r="B9642" s="244">
        <v>9579</v>
      </c>
      <c r="C9642" s="243">
        <v>120.5316517460658</v>
      </c>
    </row>
    <row r="9643" spans="2:3" x14ac:dyDescent="0.45">
      <c r="B9643" s="244">
        <v>9580</v>
      </c>
      <c r="C9643" s="243">
        <v>152.05082055689246</v>
      </c>
    </row>
    <row r="9644" spans="2:3" x14ac:dyDescent="0.45">
      <c r="B9644" s="244">
        <v>9581</v>
      </c>
      <c r="C9644" s="243">
        <v>127.50283113264625</v>
      </c>
    </row>
    <row r="9645" spans="2:3" x14ac:dyDescent="0.45">
      <c r="B9645" s="244">
        <v>9582</v>
      </c>
      <c r="C9645" s="243">
        <v>146.70999097569342</v>
      </c>
    </row>
    <row r="9646" spans="2:3" x14ac:dyDescent="0.45">
      <c r="B9646" s="244">
        <v>9583</v>
      </c>
      <c r="C9646" s="243">
        <v>89.068234044650765</v>
      </c>
    </row>
    <row r="9647" spans="2:3" x14ac:dyDescent="0.45">
      <c r="B9647" s="244">
        <v>9584</v>
      </c>
      <c r="C9647" s="243">
        <v>143.27748829299529</v>
      </c>
    </row>
    <row r="9648" spans="2:3" x14ac:dyDescent="0.45">
      <c r="B9648" s="244">
        <v>9585</v>
      </c>
      <c r="C9648" s="243">
        <v>107.37367161811576</v>
      </c>
    </row>
    <row r="9649" spans="2:3" x14ac:dyDescent="0.45">
      <c r="B9649" s="244">
        <v>9586</v>
      </c>
      <c r="C9649" s="243">
        <v>119.37879350429182</v>
      </c>
    </row>
    <row r="9650" spans="2:3" x14ac:dyDescent="0.45">
      <c r="B9650" s="244">
        <v>9587</v>
      </c>
      <c r="C9650" s="243">
        <v>156.32969146065238</v>
      </c>
    </row>
    <row r="9651" spans="2:3" x14ac:dyDescent="0.45">
      <c r="B9651" s="244">
        <v>9588</v>
      </c>
      <c r="C9651" s="243">
        <v>120.30674176557746</v>
      </c>
    </row>
    <row r="9652" spans="2:3" x14ac:dyDescent="0.45">
      <c r="B9652" s="244">
        <v>9589</v>
      </c>
      <c r="C9652" s="243">
        <v>120.00546140756417</v>
      </c>
    </row>
    <row r="9653" spans="2:3" x14ac:dyDescent="0.45">
      <c r="B9653" s="244">
        <v>9590</v>
      </c>
      <c r="C9653" s="243">
        <v>137.27057011150853</v>
      </c>
    </row>
    <row r="9654" spans="2:3" x14ac:dyDescent="0.45">
      <c r="B9654" s="244">
        <v>9591</v>
      </c>
      <c r="C9654" s="243">
        <v>148.38997459809454</v>
      </c>
    </row>
    <row r="9655" spans="2:3" x14ac:dyDescent="0.45">
      <c r="B9655" s="244">
        <v>9592</v>
      </c>
      <c r="C9655" s="243">
        <v>109.28982636849551</v>
      </c>
    </row>
    <row r="9656" spans="2:3" x14ac:dyDescent="0.45">
      <c r="B9656" s="244">
        <v>9593</v>
      </c>
      <c r="C9656" s="243">
        <v>94.052441232180342</v>
      </c>
    </row>
    <row r="9657" spans="2:3" x14ac:dyDescent="0.45">
      <c r="B9657" s="244">
        <v>9594</v>
      </c>
      <c r="C9657" s="243">
        <v>137.88571732499699</v>
      </c>
    </row>
    <row r="9658" spans="2:3" x14ac:dyDescent="0.45">
      <c r="B9658" s="244">
        <v>9595</v>
      </c>
      <c r="C9658" s="243">
        <v>87.329829389888545</v>
      </c>
    </row>
    <row r="9659" spans="2:3" x14ac:dyDescent="0.45">
      <c r="B9659" s="244">
        <v>9596</v>
      </c>
      <c r="C9659" s="243">
        <v>102.20736072044097</v>
      </c>
    </row>
    <row r="9660" spans="2:3" x14ac:dyDescent="0.45">
      <c r="B9660" s="244">
        <v>9597</v>
      </c>
      <c r="C9660" s="243">
        <v>109.68068440721346</v>
      </c>
    </row>
    <row r="9661" spans="2:3" x14ac:dyDescent="0.45">
      <c r="B9661" s="244">
        <v>9598</v>
      </c>
      <c r="C9661" s="243">
        <v>106.48064758974593</v>
      </c>
    </row>
    <row r="9662" spans="2:3" x14ac:dyDescent="0.45">
      <c r="B9662" s="244">
        <v>9599</v>
      </c>
      <c r="C9662" s="243">
        <v>120.5495472358007</v>
      </c>
    </row>
    <row r="9663" spans="2:3" x14ac:dyDescent="0.45">
      <c r="B9663" s="244">
        <v>9600</v>
      </c>
      <c r="C9663" s="243">
        <v>138.24003234859569</v>
      </c>
    </row>
    <row r="9664" spans="2:3" x14ac:dyDescent="0.45">
      <c r="B9664" s="244">
        <v>9601</v>
      </c>
      <c r="C9664" s="243">
        <v>97.516029025301421</v>
      </c>
    </row>
    <row r="9665" spans="2:3" x14ac:dyDescent="0.45">
      <c r="B9665" s="244">
        <v>9602</v>
      </c>
      <c r="C9665" s="243">
        <v>96.510740122872363</v>
      </c>
    </row>
    <row r="9666" spans="2:3" x14ac:dyDescent="0.45">
      <c r="B9666" s="244">
        <v>9603</v>
      </c>
      <c r="C9666" s="243">
        <v>158.00943857666238</v>
      </c>
    </row>
    <row r="9667" spans="2:3" x14ac:dyDescent="0.45">
      <c r="B9667" s="244">
        <v>9604</v>
      </c>
      <c r="C9667" s="243">
        <v>128.34156846851377</v>
      </c>
    </row>
    <row r="9668" spans="2:3" x14ac:dyDescent="0.45">
      <c r="B9668" s="244">
        <v>9605</v>
      </c>
      <c r="C9668" s="243">
        <v>129.16688607851029</v>
      </c>
    </row>
    <row r="9669" spans="2:3" x14ac:dyDescent="0.45">
      <c r="B9669" s="244">
        <v>9606</v>
      </c>
      <c r="C9669" s="243">
        <v>100.51406320655657</v>
      </c>
    </row>
    <row r="9670" spans="2:3" x14ac:dyDescent="0.45">
      <c r="B9670" s="244">
        <v>9607</v>
      </c>
      <c r="C9670" s="243">
        <v>121.34988085306534</v>
      </c>
    </row>
    <row r="9671" spans="2:3" x14ac:dyDescent="0.45">
      <c r="B9671" s="244">
        <v>9608</v>
      </c>
      <c r="C9671" s="243">
        <v>103.13548907780844</v>
      </c>
    </row>
    <row r="9672" spans="2:3" x14ac:dyDescent="0.45">
      <c r="B9672" s="244">
        <v>9609</v>
      </c>
      <c r="C9672" s="243">
        <v>120.67094494179493</v>
      </c>
    </row>
    <row r="9673" spans="2:3" x14ac:dyDescent="0.45">
      <c r="B9673" s="244">
        <v>9610</v>
      </c>
      <c r="C9673" s="243">
        <v>126.5256972969637</v>
      </c>
    </row>
    <row r="9674" spans="2:3" x14ac:dyDescent="0.45">
      <c r="B9674" s="244">
        <v>9611</v>
      </c>
      <c r="C9674" s="243">
        <v>78.101898302361789</v>
      </c>
    </row>
    <row r="9675" spans="2:3" x14ac:dyDescent="0.45">
      <c r="B9675" s="244">
        <v>9612</v>
      </c>
      <c r="C9675" s="243">
        <v>115.66252275448898</v>
      </c>
    </row>
    <row r="9676" spans="2:3" x14ac:dyDescent="0.45">
      <c r="B9676" s="244">
        <v>9613</v>
      </c>
      <c r="C9676" s="243">
        <v>97.347507098135026</v>
      </c>
    </row>
    <row r="9677" spans="2:3" x14ac:dyDescent="0.45">
      <c r="B9677" s="244">
        <v>9614</v>
      </c>
      <c r="C9677" s="243">
        <v>116.48654798945316</v>
      </c>
    </row>
    <row r="9678" spans="2:3" x14ac:dyDescent="0.45">
      <c r="B9678" s="244">
        <v>9615</v>
      </c>
      <c r="C9678" s="243">
        <v>92.088671252776606</v>
      </c>
    </row>
    <row r="9679" spans="2:3" x14ac:dyDescent="0.45">
      <c r="B9679" s="244">
        <v>9616</v>
      </c>
      <c r="C9679" s="243">
        <v>115.64844192735286</v>
      </c>
    </row>
    <row r="9680" spans="2:3" x14ac:dyDescent="0.45">
      <c r="B9680" s="244">
        <v>9617</v>
      </c>
      <c r="C9680" s="243">
        <v>147.60421927520341</v>
      </c>
    </row>
    <row r="9681" spans="2:3" x14ac:dyDescent="0.45">
      <c r="B9681" s="244">
        <v>9618</v>
      </c>
      <c r="C9681" s="243">
        <v>123.85037918647058</v>
      </c>
    </row>
    <row r="9682" spans="2:3" x14ac:dyDescent="0.45">
      <c r="B9682" s="244">
        <v>9619</v>
      </c>
      <c r="C9682" s="243">
        <v>142.80537235323891</v>
      </c>
    </row>
    <row r="9683" spans="2:3" x14ac:dyDescent="0.45">
      <c r="B9683" s="244">
        <v>9620</v>
      </c>
      <c r="C9683" s="243">
        <v>97.288101624761538</v>
      </c>
    </row>
    <row r="9684" spans="2:3" x14ac:dyDescent="0.45">
      <c r="B9684" s="244">
        <v>9621</v>
      </c>
      <c r="C9684" s="243">
        <v>127.92390005585429</v>
      </c>
    </row>
    <row r="9685" spans="2:3" x14ac:dyDescent="0.45">
      <c r="B9685" s="244">
        <v>9622</v>
      </c>
      <c r="C9685" s="243">
        <v>100.6680672553012</v>
      </c>
    </row>
    <row r="9686" spans="2:3" x14ac:dyDescent="0.45">
      <c r="B9686" s="244">
        <v>9623</v>
      </c>
      <c r="C9686" s="243">
        <v>78.883501361366598</v>
      </c>
    </row>
    <row r="9687" spans="2:3" x14ac:dyDescent="0.45">
      <c r="B9687" s="244">
        <v>9624</v>
      </c>
      <c r="C9687" s="243">
        <v>138.12544729984765</v>
      </c>
    </row>
    <row r="9688" spans="2:3" x14ac:dyDescent="0.45">
      <c r="B9688" s="244">
        <v>9625</v>
      </c>
      <c r="C9688" s="243">
        <v>153.60599326465984</v>
      </c>
    </row>
    <row r="9689" spans="2:3" x14ac:dyDescent="0.45">
      <c r="B9689" s="244">
        <v>9626</v>
      </c>
      <c r="C9689" s="243">
        <v>97.143694456884731</v>
      </c>
    </row>
    <row r="9690" spans="2:3" x14ac:dyDescent="0.45">
      <c r="B9690" s="244">
        <v>9627</v>
      </c>
      <c r="C9690" s="243">
        <v>86.938814760582929</v>
      </c>
    </row>
    <row r="9691" spans="2:3" x14ac:dyDescent="0.45">
      <c r="B9691" s="244">
        <v>9628</v>
      </c>
      <c r="C9691" s="243">
        <v>102.73899212040229</v>
      </c>
    </row>
    <row r="9692" spans="2:3" x14ac:dyDescent="0.45">
      <c r="B9692" s="244">
        <v>9629</v>
      </c>
      <c r="C9692" s="243">
        <v>114.41682169676329</v>
      </c>
    </row>
    <row r="9693" spans="2:3" x14ac:dyDescent="0.45">
      <c r="B9693" s="244">
        <v>9630</v>
      </c>
      <c r="C9693" s="243">
        <v>92.326683543054315</v>
      </c>
    </row>
    <row r="9694" spans="2:3" x14ac:dyDescent="0.45">
      <c r="B9694" s="244">
        <v>9631</v>
      </c>
      <c r="C9694" s="243">
        <v>103.17304031461302</v>
      </c>
    </row>
    <row r="9695" spans="2:3" x14ac:dyDescent="0.45">
      <c r="B9695" s="244">
        <v>9632</v>
      </c>
      <c r="C9695" s="243">
        <v>131.8206592337084</v>
      </c>
    </row>
    <row r="9696" spans="2:3" x14ac:dyDescent="0.45">
      <c r="B9696" s="244">
        <v>9633</v>
      </c>
      <c r="C9696" s="243">
        <v>160.91570150050316</v>
      </c>
    </row>
    <row r="9697" spans="2:3" x14ac:dyDescent="0.45">
      <c r="B9697" s="244">
        <v>9634</v>
      </c>
      <c r="C9697" s="243">
        <v>125.12908842468057</v>
      </c>
    </row>
    <row r="9698" spans="2:3" x14ac:dyDescent="0.45">
      <c r="B9698" s="244">
        <v>9635</v>
      </c>
      <c r="C9698" s="243">
        <v>136.66452046129433</v>
      </c>
    </row>
    <row r="9699" spans="2:3" x14ac:dyDescent="0.45">
      <c r="B9699" s="244">
        <v>9636</v>
      </c>
      <c r="C9699" s="243">
        <v>130.66834289770645</v>
      </c>
    </row>
    <row r="9700" spans="2:3" x14ac:dyDescent="0.45">
      <c r="B9700" s="244">
        <v>9637</v>
      </c>
      <c r="C9700" s="243">
        <v>112.3904276388304</v>
      </c>
    </row>
    <row r="9701" spans="2:3" x14ac:dyDescent="0.45">
      <c r="B9701" s="244">
        <v>9638</v>
      </c>
      <c r="C9701" s="243">
        <v>120.37298498416907</v>
      </c>
    </row>
    <row r="9702" spans="2:3" x14ac:dyDescent="0.45">
      <c r="B9702" s="244">
        <v>9639</v>
      </c>
      <c r="C9702" s="243">
        <v>120.16532681924578</v>
      </c>
    </row>
    <row r="9703" spans="2:3" x14ac:dyDescent="0.45">
      <c r="B9703" s="244">
        <v>9640</v>
      </c>
      <c r="C9703" s="243">
        <v>122.97831491121609</v>
      </c>
    </row>
    <row r="9704" spans="2:3" x14ac:dyDescent="0.45">
      <c r="B9704" s="244">
        <v>9641</v>
      </c>
      <c r="C9704" s="243">
        <v>109.24876143044632</v>
      </c>
    </row>
    <row r="9705" spans="2:3" x14ac:dyDescent="0.45">
      <c r="B9705" s="244">
        <v>9642</v>
      </c>
      <c r="C9705" s="243">
        <v>121.69034430955504</v>
      </c>
    </row>
    <row r="9706" spans="2:3" x14ac:dyDescent="0.45">
      <c r="B9706" s="244">
        <v>9643</v>
      </c>
      <c r="C9706" s="243">
        <v>66.85903029900129</v>
      </c>
    </row>
    <row r="9707" spans="2:3" x14ac:dyDescent="0.45">
      <c r="B9707" s="244">
        <v>9644</v>
      </c>
      <c r="C9707" s="243">
        <v>137.62717776232</v>
      </c>
    </row>
    <row r="9708" spans="2:3" x14ac:dyDescent="0.45">
      <c r="B9708" s="244">
        <v>9645</v>
      </c>
      <c r="C9708" s="243">
        <v>114.77479555654826</v>
      </c>
    </row>
    <row r="9709" spans="2:3" x14ac:dyDescent="0.45">
      <c r="B9709" s="244">
        <v>9646</v>
      </c>
      <c r="C9709" s="243">
        <v>127.28374543236217</v>
      </c>
    </row>
    <row r="9710" spans="2:3" x14ac:dyDescent="0.45">
      <c r="B9710" s="244">
        <v>9647</v>
      </c>
      <c r="C9710" s="243">
        <v>104.80215925008233</v>
      </c>
    </row>
    <row r="9711" spans="2:3" x14ac:dyDescent="0.45">
      <c r="B9711" s="244">
        <v>9648</v>
      </c>
      <c r="C9711" s="243">
        <v>140.0890234798668</v>
      </c>
    </row>
    <row r="9712" spans="2:3" x14ac:dyDescent="0.45">
      <c r="B9712" s="244">
        <v>9649</v>
      </c>
      <c r="C9712" s="243">
        <v>152.49010491059096</v>
      </c>
    </row>
    <row r="9713" spans="2:3" x14ac:dyDescent="0.45">
      <c r="B9713" s="244">
        <v>9650</v>
      </c>
      <c r="C9713" s="243">
        <v>110.98782471456735</v>
      </c>
    </row>
    <row r="9714" spans="2:3" x14ac:dyDescent="0.45">
      <c r="B9714" s="244">
        <v>9651</v>
      </c>
      <c r="C9714" s="243">
        <v>61.054027622248796</v>
      </c>
    </row>
    <row r="9715" spans="2:3" x14ac:dyDescent="0.45">
      <c r="B9715" s="244">
        <v>9652</v>
      </c>
      <c r="C9715" s="243">
        <v>132.93952092521994</v>
      </c>
    </row>
    <row r="9716" spans="2:3" x14ac:dyDescent="0.45">
      <c r="B9716" s="244">
        <v>9653</v>
      </c>
      <c r="C9716" s="243">
        <v>132.15760888444402</v>
      </c>
    </row>
    <row r="9717" spans="2:3" x14ac:dyDescent="0.45">
      <c r="B9717" s="244">
        <v>9654</v>
      </c>
      <c r="C9717" s="243">
        <v>107.10051289063571</v>
      </c>
    </row>
    <row r="9718" spans="2:3" x14ac:dyDescent="0.45">
      <c r="B9718" s="244">
        <v>9655</v>
      </c>
      <c r="C9718" s="243">
        <v>137.12596896475904</v>
      </c>
    </row>
    <row r="9719" spans="2:3" x14ac:dyDescent="0.45">
      <c r="B9719" s="244">
        <v>9656</v>
      </c>
      <c r="C9719" s="243">
        <v>113.39766551215021</v>
      </c>
    </row>
    <row r="9720" spans="2:3" x14ac:dyDescent="0.45">
      <c r="B9720" s="244">
        <v>9657</v>
      </c>
      <c r="C9720" s="243">
        <v>118.30550202777559</v>
      </c>
    </row>
    <row r="9721" spans="2:3" x14ac:dyDescent="0.45">
      <c r="B9721" s="244">
        <v>9658</v>
      </c>
      <c r="C9721" s="243">
        <v>84.851752972688871</v>
      </c>
    </row>
    <row r="9722" spans="2:3" x14ac:dyDescent="0.45">
      <c r="B9722" s="244">
        <v>9659</v>
      </c>
      <c r="C9722" s="243">
        <v>121.64134003868891</v>
      </c>
    </row>
    <row r="9723" spans="2:3" x14ac:dyDescent="0.45">
      <c r="B9723" s="244">
        <v>9660</v>
      </c>
      <c r="C9723" s="243">
        <v>129.76383134669157</v>
      </c>
    </row>
    <row r="9724" spans="2:3" x14ac:dyDescent="0.45">
      <c r="B9724" s="244">
        <v>9661</v>
      </c>
      <c r="C9724" s="243">
        <v>104.66170167275162</v>
      </c>
    </row>
    <row r="9725" spans="2:3" x14ac:dyDescent="0.45">
      <c r="B9725" s="244">
        <v>9662</v>
      </c>
      <c r="C9725" s="243">
        <v>104.25807795653259</v>
      </c>
    </row>
    <row r="9726" spans="2:3" x14ac:dyDescent="0.45">
      <c r="B9726" s="244">
        <v>9663</v>
      </c>
      <c r="C9726" s="243">
        <v>94.880442724422281</v>
      </c>
    </row>
    <row r="9727" spans="2:3" x14ac:dyDescent="0.45">
      <c r="B9727" s="244">
        <v>9664</v>
      </c>
      <c r="C9727" s="243">
        <v>124.67487927303588</v>
      </c>
    </row>
    <row r="9728" spans="2:3" x14ac:dyDescent="0.45">
      <c r="B9728" s="244">
        <v>9665</v>
      </c>
      <c r="C9728" s="243">
        <v>136.43475718234012</v>
      </c>
    </row>
    <row r="9729" spans="2:3" x14ac:dyDescent="0.45">
      <c r="B9729" s="244">
        <v>9666</v>
      </c>
      <c r="C9729" s="243">
        <v>152.51303023855763</v>
      </c>
    </row>
    <row r="9730" spans="2:3" x14ac:dyDescent="0.45">
      <c r="B9730" s="244">
        <v>9667</v>
      </c>
      <c r="C9730" s="243">
        <v>63.69659349123782</v>
      </c>
    </row>
    <row r="9731" spans="2:3" x14ac:dyDescent="0.45">
      <c r="B9731" s="244">
        <v>9668</v>
      </c>
      <c r="C9731" s="243">
        <v>100.2733840200919</v>
      </c>
    </row>
    <row r="9732" spans="2:3" x14ac:dyDescent="0.45">
      <c r="B9732" s="244">
        <v>9669</v>
      </c>
      <c r="C9732" s="243">
        <v>115.3403038155499</v>
      </c>
    </row>
    <row r="9733" spans="2:3" x14ac:dyDescent="0.45">
      <c r="B9733" s="244">
        <v>9670</v>
      </c>
      <c r="C9733" s="243">
        <v>81.352426452486981</v>
      </c>
    </row>
    <row r="9734" spans="2:3" x14ac:dyDescent="0.45">
      <c r="B9734" s="244">
        <v>9671</v>
      </c>
      <c r="C9734" s="243">
        <v>96.76950558002676</v>
      </c>
    </row>
    <row r="9735" spans="2:3" x14ac:dyDescent="0.45">
      <c r="B9735" s="244">
        <v>9672</v>
      </c>
      <c r="C9735" s="243">
        <v>117.78808462000514</v>
      </c>
    </row>
    <row r="9736" spans="2:3" x14ac:dyDescent="0.45">
      <c r="B9736" s="244">
        <v>9673</v>
      </c>
      <c r="C9736" s="243">
        <v>124.55299875788354</v>
      </c>
    </row>
    <row r="9737" spans="2:3" x14ac:dyDescent="0.45">
      <c r="B9737" s="244">
        <v>9674</v>
      </c>
      <c r="C9737" s="243">
        <v>130.83701396781908</v>
      </c>
    </row>
    <row r="9738" spans="2:3" x14ac:dyDescent="0.45">
      <c r="B9738" s="244">
        <v>9675</v>
      </c>
      <c r="C9738" s="243">
        <v>62.41136606707056</v>
      </c>
    </row>
    <row r="9739" spans="2:3" x14ac:dyDescent="0.45">
      <c r="B9739" s="244">
        <v>9676</v>
      </c>
      <c r="C9739" s="243">
        <v>145.57597477040787</v>
      </c>
    </row>
    <row r="9740" spans="2:3" x14ac:dyDescent="0.45">
      <c r="B9740" s="244">
        <v>9677</v>
      </c>
      <c r="C9740" s="243">
        <v>125.34283360057343</v>
      </c>
    </row>
    <row r="9741" spans="2:3" x14ac:dyDescent="0.45">
      <c r="B9741" s="244">
        <v>9678</v>
      </c>
      <c r="C9741" s="243">
        <v>121.9992335710221</v>
      </c>
    </row>
    <row r="9742" spans="2:3" x14ac:dyDescent="0.45">
      <c r="B9742" s="244">
        <v>9679</v>
      </c>
      <c r="C9742" s="243">
        <v>98.306476349514966</v>
      </c>
    </row>
    <row r="9743" spans="2:3" x14ac:dyDescent="0.45">
      <c r="B9743" s="244">
        <v>9680</v>
      </c>
      <c r="C9743" s="243">
        <v>89.064302698034254</v>
      </c>
    </row>
    <row r="9744" spans="2:3" x14ac:dyDescent="0.45">
      <c r="B9744" s="244">
        <v>9681</v>
      </c>
      <c r="C9744" s="243">
        <v>103.90679435129471</v>
      </c>
    </row>
    <row r="9745" spans="2:3" x14ac:dyDescent="0.45">
      <c r="B9745" s="244">
        <v>9682</v>
      </c>
      <c r="C9745" s="243">
        <v>102.04817066078678</v>
      </c>
    </row>
    <row r="9746" spans="2:3" x14ac:dyDescent="0.45">
      <c r="B9746" s="244">
        <v>9683</v>
      </c>
      <c r="C9746" s="243">
        <v>160.98775426410995</v>
      </c>
    </row>
    <row r="9747" spans="2:3" x14ac:dyDescent="0.45">
      <c r="B9747" s="244">
        <v>9684</v>
      </c>
      <c r="C9747" s="243">
        <v>139.61145517774546</v>
      </c>
    </row>
    <row r="9748" spans="2:3" x14ac:dyDescent="0.45">
      <c r="B9748" s="244">
        <v>9685</v>
      </c>
      <c r="C9748" s="243">
        <v>120.54982267093909</v>
      </c>
    </row>
    <row r="9749" spans="2:3" x14ac:dyDescent="0.45">
      <c r="B9749" s="244">
        <v>9686</v>
      </c>
      <c r="C9749" s="243">
        <v>98.155626360952709</v>
      </c>
    </row>
    <row r="9750" spans="2:3" x14ac:dyDescent="0.45">
      <c r="B9750" s="244">
        <v>9687</v>
      </c>
      <c r="C9750" s="243">
        <v>125.52784229187512</v>
      </c>
    </row>
    <row r="9751" spans="2:3" x14ac:dyDescent="0.45">
      <c r="B9751" s="244">
        <v>9688</v>
      </c>
      <c r="C9751" s="243">
        <v>134.89345747946373</v>
      </c>
    </row>
    <row r="9752" spans="2:3" x14ac:dyDescent="0.45">
      <c r="B9752" s="244">
        <v>9689</v>
      </c>
      <c r="C9752" s="243">
        <v>119.31446468006651</v>
      </c>
    </row>
    <row r="9753" spans="2:3" x14ac:dyDescent="0.45">
      <c r="B9753" s="244">
        <v>9690</v>
      </c>
      <c r="C9753" s="243">
        <v>133.29269898003801</v>
      </c>
    </row>
    <row r="9754" spans="2:3" x14ac:dyDescent="0.45">
      <c r="B9754" s="244">
        <v>9691</v>
      </c>
      <c r="C9754" s="243">
        <v>96.134094807042317</v>
      </c>
    </row>
    <row r="9755" spans="2:3" x14ac:dyDescent="0.45">
      <c r="B9755" s="244">
        <v>9692</v>
      </c>
      <c r="C9755" s="243">
        <v>150.33045913646376</v>
      </c>
    </row>
    <row r="9756" spans="2:3" x14ac:dyDescent="0.45">
      <c r="B9756" s="244">
        <v>9693</v>
      </c>
      <c r="C9756" s="243">
        <v>112.88740491240405</v>
      </c>
    </row>
    <row r="9757" spans="2:3" x14ac:dyDescent="0.45">
      <c r="B9757" s="244">
        <v>9694</v>
      </c>
      <c r="C9757" s="243">
        <v>134.82650601767165</v>
      </c>
    </row>
    <row r="9758" spans="2:3" x14ac:dyDescent="0.45">
      <c r="B9758" s="244">
        <v>9695</v>
      </c>
      <c r="C9758" s="243">
        <v>119.7055133432375</v>
      </c>
    </row>
    <row r="9759" spans="2:3" x14ac:dyDescent="0.45">
      <c r="B9759" s="244">
        <v>9696</v>
      </c>
      <c r="C9759" s="243">
        <v>146.27342226611734</v>
      </c>
    </row>
    <row r="9760" spans="2:3" x14ac:dyDescent="0.45">
      <c r="B9760" s="244">
        <v>9697</v>
      </c>
      <c r="C9760" s="243">
        <v>100.94204438055041</v>
      </c>
    </row>
    <row r="9761" spans="2:3" x14ac:dyDescent="0.45">
      <c r="B9761" s="244">
        <v>9698</v>
      </c>
      <c r="C9761" s="243">
        <v>128.98780378335303</v>
      </c>
    </row>
    <row r="9762" spans="2:3" x14ac:dyDescent="0.45">
      <c r="B9762" s="244">
        <v>9699</v>
      </c>
      <c r="C9762" s="243">
        <v>134.42209597730323</v>
      </c>
    </row>
    <row r="9763" spans="2:3" x14ac:dyDescent="0.45">
      <c r="B9763" s="244">
        <v>9700</v>
      </c>
      <c r="C9763" s="243">
        <v>100.77425520827026</v>
      </c>
    </row>
    <row r="9764" spans="2:3" x14ac:dyDescent="0.45">
      <c r="B9764" s="244">
        <v>9701</v>
      </c>
      <c r="C9764" s="243">
        <v>130.12497476842114</v>
      </c>
    </row>
    <row r="9765" spans="2:3" x14ac:dyDescent="0.45">
      <c r="B9765" s="244">
        <v>9702</v>
      </c>
      <c r="C9765" s="243">
        <v>109.06805943146466</v>
      </c>
    </row>
    <row r="9766" spans="2:3" x14ac:dyDescent="0.45">
      <c r="B9766" s="244">
        <v>9703</v>
      </c>
      <c r="C9766" s="243">
        <v>130.27223988757086</v>
      </c>
    </row>
    <row r="9767" spans="2:3" x14ac:dyDescent="0.45">
      <c r="B9767" s="244">
        <v>9704</v>
      </c>
      <c r="C9767" s="243">
        <v>120.83625874083235</v>
      </c>
    </row>
    <row r="9768" spans="2:3" x14ac:dyDescent="0.45">
      <c r="B9768" s="244">
        <v>9705</v>
      </c>
      <c r="C9768" s="243">
        <v>149.06883841582612</v>
      </c>
    </row>
    <row r="9769" spans="2:3" x14ac:dyDescent="0.45">
      <c r="B9769" s="244">
        <v>9706</v>
      </c>
      <c r="C9769" s="243">
        <v>91.491480993708123</v>
      </c>
    </row>
    <row r="9770" spans="2:3" x14ac:dyDescent="0.45">
      <c r="B9770" s="244">
        <v>9707</v>
      </c>
      <c r="C9770" s="243">
        <v>111.4354418012592</v>
      </c>
    </row>
    <row r="9771" spans="2:3" x14ac:dyDescent="0.45">
      <c r="B9771" s="244">
        <v>9708</v>
      </c>
      <c r="C9771" s="243">
        <v>85.033375083480649</v>
      </c>
    </row>
    <row r="9772" spans="2:3" x14ac:dyDescent="0.45">
      <c r="B9772" s="244">
        <v>9709</v>
      </c>
      <c r="C9772" s="243">
        <v>129.97864827245854</v>
      </c>
    </row>
    <row r="9773" spans="2:3" x14ac:dyDescent="0.45">
      <c r="B9773" s="244">
        <v>9710</v>
      </c>
      <c r="C9773" s="243">
        <v>157.55152132143644</v>
      </c>
    </row>
    <row r="9774" spans="2:3" x14ac:dyDescent="0.45">
      <c r="B9774" s="244">
        <v>9711</v>
      </c>
      <c r="C9774" s="243">
        <v>70.135299249516748</v>
      </c>
    </row>
    <row r="9775" spans="2:3" x14ac:dyDescent="0.45">
      <c r="B9775" s="244">
        <v>9712</v>
      </c>
      <c r="C9775" s="243">
        <v>147.3599207012341</v>
      </c>
    </row>
    <row r="9776" spans="2:3" x14ac:dyDescent="0.45">
      <c r="B9776" s="244">
        <v>9713</v>
      </c>
      <c r="C9776" s="243">
        <v>126.57400801348098</v>
      </c>
    </row>
    <row r="9777" spans="2:3" x14ac:dyDescent="0.45">
      <c r="B9777" s="244">
        <v>9714</v>
      </c>
      <c r="C9777" s="243">
        <v>105.40306518605726</v>
      </c>
    </row>
    <row r="9778" spans="2:3" x14ac:dyDescent="0.45">
      <c r="B9778" s="244">
        <v>9715</v>
      </c>
      <c r="C9778" s="243">
        <v>193.47781286994297</v>
      </c>
    </row>
    <row r="9779" spans="2:3" x14ac:dyDescent="0.45">
      <c r="B9779" s="244">
        <v>9716</v>
      </c>
      <c r="C9779" s="243">
        <v>181.77358099688203</v>
      </c>
    </row>
    <row r="9780" spans="2:3" x14ac:dyDescent="0.45">
      <c r="B9780" s="244">
        <v>9717</v>
      </c>
      <c r="C9780" s="243">
        <v>104.70685036301893</v>
      </c>
    </row>
    <row r="9781" spans="2:3" x14ac:dyDescent="0.45">
      <c r="B9781" s="244">
        <v>9718</v>
      </c>
      <c r="C9781" s="243">
        <v>105.99170384713015</v>
      </c>
    </row>
    <row r="9782" spans="2:3" x14ac:dyDescent="0.45">
      <c r="B9782" s="244">
        <v>9719</v>
      </c>
      <c r="C9782" s="243">
        <v>131.14243296699652</v>
      </c>
    </row>
    <row r="9783" spans="2:3" x14ac:dyDescent="0.45">
      <c r="B9783" s="244">
        <v>9720</v>
      </c>
      <c r="C9783" s="243">
        <v>145.2186883471104</v>
      </c>
    </row>
    <row r="9784" spans="2:3" x14ac:dyDescent="0.45">
      <c r="B9784" s="244">
        <v>9721</v>
      </c>
      <c r="C9784" s="243">
        <v>46.256077287427388</v>
      </c>
    </row>
    <row r="9785" spans="2:3" x14ac:dyDescent="0.45">
      <c r="B9785" s="244">
        <v>9722</v>
      </c>
      <c r="C9785" s="243">
        <v>125.02312255076178</v>
      </c>
    </row>
    <row r="9786" spans="2:3" x14ac:dyDescent="0.45">
      <c r="B9786" s="244">
        <v>9723</v>
      </c>
      <c r="C9786" s="243">
        <v>96.164856129946259</v>
      </c>
    </row>
    <row r="9787" spans="2:3" x14ac:dyDescent="0.45">
      <c r="B9787" s="244">
        <v>9724</v>
      </c>
      <c r="C9787" s="243">
        <v>109.55815029565468</v>
      </c>
    </row>
    <row r="9788" spans="2:3" x14ac:dyDescent="0.45">
      <c r="B9788" s="244">
        <v>9725</v>
      </c>
      <c r="C9788" s="243">
        <v>81.42555692340369</v>
      </c>
    </row>
    <row r="9789" spans="2:3" x14ac:dyDescent="0.45">
      <c r="B9789" s="244">
        <v>9726</v>
      </c>
      <c r="C9789" s="243">
        <v>103.82345006151617</v>
      </c>
    </row>
    <row r="9790" spans="2:3" x14ac:dyDescent="0.45">
      <c r="B9790" s="244">
        <v>9727</v>
      </c>
      <c r="C9790" s="243">
        <v>113.92566645970783</v>
      </c>
    </row>
    <row r="9791" spans="2:3" x14ac:dyDescent="0.45">
      <c r="B9791" s="244">
        <v>9728</v>
      </c>
      <c r="C9791" s="243">
        <v>141.93986831863396</v>
      </c>
    </row>
    <row r="9792" spans="2:3" x14ac:dyDescent="0.45">
      <c r="B9792" s="244">
        <v>9729</v>
      </c>
      <c r="C9792" s="243">
        <v>126.15724931073126</v>
      </c>
    </row>
    <row r="9793" spans="2:3" x14ac:dyDescent="0.45">
      <c r="B9793" s="244">
        <v>9730</v>
      </c>
      <c r="C9793" s="243">
        <v>131.69891145244574</v>
      </c>
    </row>
    <row r="9794" spans="2:3" x14ac:dyDescent="0.45">
      <c r="B9794" s="244">
        <v>9731</v>
      </c>
      <c r="C9794" s="243">
        <v>154.83447725544931</v>
      </c>
    </row>
    <row r="9795" spans="2:3" x14ac:dyDescent="0.45">
      <c r="B9795" s="244">
        <v>9732</v>
      </c>
      <c r="C9795" s="243">
        <v>108.79140158083439</v>
      </c>
    </row>
    <row r="9796" spans="2:3" x14ac:dyDescent="0.45">
      <c r="B9796" s="244">
        <v>9733</v>
      </c>
      <c r="C9796" s="243">
        <v>148.24182037725126</v>
      </c>
    </row>
    <row r="9797" spans="2:3" x14ac:dyDescent="0.45">
      <c r="B9797" s="244">
        <v>9734</v>
      </c>
      <c r="C9797" s="243">
        <v>60.702838949959769</v>
      </c>
    </row>
    <row r="9798" spans="2:3" x14ac:dyDescent="0.45">
      <c r="B9798" s="244">
        <v>9735</v>
      </c>
      <c r="C9798" s="243">
        <v>110.67682553380243</v>
      </c>
    </row>
    <row r="9799" spans="2:3" x14ac:dyDescent="0.45">
      <c r="B9799" s="244">
        <v>9736</v>
      </c>
      <c r="C9799" s="243">
        <v>137.64155200747936</v>
      </c>
    </row>
    <row r="9800" spans="2:3" x14ac:dyDescent="0.45">
      <c r="B9800" s="244">
        <v>9737</v>
      </c>
      <c r="C9800" s="243">
        <v>110.23268466161973</v>
      </c>
    </row>
    <row r="9801" spans="2:3" x14ac:dyDescent="0.45">
      <c r="B9801" s="244">
        <v>9738</v>
      </c>
      <c r="C9801" s="243">
        <v>138.13004068934791</v>
      </c>
    </row>
    <row r="9802" spans="2:3" x14ac:dyDescent="0.45">
      <c r="B9802" s="244">
        <v>9739</v>
      </c>
      <c r="C9802" s="243">
        <v>142.43111486503182</v>
      </c>
    </row>
    <row r="9803" spans="2:3" x14ac:dyDescent="0.45">
      <c r="B9803" s="244">
        <v>9740</v>
      </c>
      <c r="C9803" s="243">
        <v>103.82247631565406</v>
      </c>
    </row>
    <row r="9804" spans="2:3" x14ac:dyDescent="0.45">
      <c r="B9804" s="244">
        <v>9741</v>
      </c>
      <c r="C9804" s="243">
        <v>90.888047607228771</v>
      </c>
    </row>
    <row r="9805" spans="2:3" x14ac:dyDescent="0.45">
      <c r="B9805" s="244">
        <v>9742</v>
      </c>
      <c r="C9805" s="243">
        <v>124.09727841842631</v>
      </c>
    </row>
    <row r="9806" spans="2:3" x14ac:dyDescent="0.45">
      <c r="B9806" s="244">
        <v>9743</v>
      </c>
      <c r="C9806" s="243">
        <v>122.08572756509211</v>
      </c>
    </row>
    <row r="9807" spans="2:3" x14ac:dyDescent="0.45">
      <c r="B9807" s="244">
        <v>9744</v>
      </c>
      <c r="C9807" s="243">
        <v>124.74707438441888</v>
      </c>
    </row>
    <row r="9808" spans="2:3" x14ac:dyDescent="0.45">
      <c r="B9808" s="244">
        <v>9745</v>
      </c>
      <c r="C9808" s="243">
        <v>126.18339439213969</v>
      </c>
    </row>
    <row r="9809" spans="2:3" x14ac:dyDescent="0.45">
      <c r="B9809" s="244">
        <v>9746</v>
      </c>
      <c r="C9809" s="243">
        <v>110.32198805623759</v>
      </c>
    </row>
    <row r="9810" spans="2:3" x14ac:dyDescent="0.45">
      <c r="B9810" s="244">
        <v>9747</v>
      </c>
      <c r="C9810" s="243">
        <v>67.495811915988014</v>
      </c>
    </row>
    <row r="9811" spans="2:3" x14ac:dyDescent="0.45">
      <c r="B9811" s="244">
        <v>9748</v>
      </c>
      <c r="C9811" s="243">
        <v>134.73845723531241</v>
      </c>
    </row>
    <row r="9812" spans="2:3" x14ac:dyDescent="0.45">
      <c r="B9812" s="244">
        <v>9749</v>
      </c>
      <c r="C9812" s="243">
        <v>128.29145852876132</v>
      </c>
    </row>
    <row r="9813" spans="2:3" x14ac:dyDescent="0.45">
      <c r="B9813" s="244">
        <v>9750</v>
      </c>
      <c r="C9813" s="243">
        <v>109.11139883083344</v>
      </c>
    </row>
    <row r="9814" spans="2:3" x14ac:dyDescent="0.45">
      <c r="B9814" s="244">
        <v>9751</v>
      </c>
      <c r="C9814" s="243">
        <v>93.823038232536419</v>
      </c>
    </row>
    <row r="9815" spans="2:3" x14ac:dyDescent="0.45">
      <c r="B9815" s="244">
        <v>9752</v>
      </c>
      <c r="C9815" s="243">
        <v>107.14734201347287</v>
      </c>
    </row>
    <row r="9816" spans="2:3" x14ac:dyDescent="0.45">
      <c r="B9816" s="244">
        <v>9753</v>
      </c>
      <c r="C9816" s="243">
        <v>74.793225597759985</v>
      </c>
    </row>
    <row r="9817" spans="2:3" x14ac:dyDescent="0.45">
      <c r="B9817" s="244">
        <v>9754</v>
      </c>
      <c r="C9817" s="243">
        <v>108.57553904391936</v>
      </c>
    </row>
    <row r="9818" spans="2:3" x14ac:dyDescent="0.45">
      <c r="B9818" s="244">
        <v>9755</v>
      </c>
      <c r="C9818" s="243">
        <v>123.6577200087652</v>
      </c>
    </row>
    <row r="9819" spans="2:3" x14ac:dyDescent="0.45">
      <c r="B9819" s="244">
        <v>9756</v>
      </c>
      <c r="C9819" s="243">
        <v>104.39884651078646</v>
      </c>
    </row>
    <row r="9820" spans="2:3" x14ac:dyDescent="0.45">
      <c r="B9820" s="244">
        <v>9757</v>
      </c>
      <c r="C9820" s="243">
        <v>124.79334943865612</v>
      </c>
    </row>
    <row r="9821" spans="2:3" x14ac:dyDescent="0.45">
      <c r="B9821" s="244">
        <v>9758</v>
      </c>
      <c r="C9821" s="243">
        <v>144.18655863834732</v>
      </c>
    </row>
    <row r="9822" spans="2:3" x14ac:dyDescent="0.45">
      <c r="B9822" s="244">
        <v>9759</v>
      </c>
      <c r="C9822" s="243">
        <v>95.361834157706269</v>
      </c>
    </row>
    <row r="9823" spans="2:3" x14ac:dyDescent="0.45">
      <c r="B9823" s="244">
        <v>9760</v>
      </c>
      <c r="C9823" s="243">
        <v>140.86359601181007</v>
      </c>
    </row>
    <row r="9824" spans="2:3" x14ac:dyDescent="0.45">
      <c r="B9824" s="244">
        <v>9761</v>
      </c>
      <c r="C9824" s="243">
        <v>125.39345196212045</v>
      </c>
    </row>
    <row r="9825" spans="2:3" x14ac:dyDescent="0.45">
      <c r="B9825" s="244">
        <v>9762</v>
      </c>
      <c r="C9825" s="243">
        <v>125.1209352104907</v>
      </c>
    </row>
    <row r="9826" spans="2:3" x14ac:dyDescent="0.45">
      <c r="B9826" s="244">
        <v>9763</v>
      </c>
      <c r="C9826" s="243">
        <v>145.86556163306744</v>
      </c>
    </row>
    <row r="9827" spans="2:3" x14ac:dyDescent="0.45">
      <c r="B9827" s="244">
        <v>9764</v>
      </c>
      <c r="C9827" s="243">
        <v>118.09610270027774</v>
      </c>
    </row>
    <row r="9828" spans="2:3" x14ac:dyDescent="0.45">
      <c r="B9828" s="244">
        <v>9765</v>
      </c>
      <c r="C9828" s="243">
        <v>152.69088933007697</v>
      </c>
    </row>
    <row r="9829" spans="2:3" x14ac:dyDescent="0.45">
      <c r="B9829" s="244">
        <v>9766</v>
      </c>
      <c r="C9829" s="243">
        <v>94.709274792004564</v>
      </c>
    </row>
    <row r="9830" spans="2:3" x14ac:dyDescent="0.45">
      <c r="B9830" s="244">
        <v>9767</v>
      </c>
      <c r="C9830" s="243">
        <v>113.58495679911319</v>
      </c>
    </row>
    <row r="9831" spans="2:3" x14ac:dyDescent="0.45">
      <c r="B9831" s="244">
        <v>9768</v>
      </c>
      <c r="C9831" s="243">
        <v>119.04049484597112</v>
      </c>
    </row>
    <row r="9832" spans="2:3" x14ac:dyDescent="0.45">
      <c r="B9832" s="244">
        <v>9769</v>
      </c>
      <c r="C9832" s="243">
        <v>125.49628817493303</v>
      </c>
    </row>
    <row r="9833" spans="2:3" x14ac:dyDescent="0.45">
      <c r="B9833" s="244">
        <v>9770</v>
      </c>
      <c r="C9833" s="243">
        <v>140.122024557255</v>
      </c>
    </row>
    <row r="9834" spans="2:3" x14ac:dyDescent="0.45">
      <c r="B9834" s="244">
        <v>9771</v>
      </c>
      <c r="C9834" s="243">
        <v>121.72920888245102</v>
      </c>
    </row>
    <row r="9835" spans="2:3" x14ac:dyDescent="0.45">
      <c r="B9835" s="244">
        <v>9772</v>
      </c>
      <c r="C9835" s="243">
        <v>95.377382861627069</v>
      </c>
    </row>
    <row r="9836" spans="2:3" x14ac:dyDescent="0.45">
      <c r="B9836" s="244">
        <v>9773</v>
      </c>
      <c r="C9836" s="243">
        <v>103.40262235334241</v>
      </c>
    </row>
    <row r="9837" spans="2:3" x14ac:dyDescent="0.45">
      <c r="B9837" s="244">
        <v>9774</v>
      </c>
      <c r="C9837" s="243">
        <v>94.043765555473342</v>
      </c>
    </row>
    <row r="9838" spans="2:3" x14ac:dyDescent="0.45">
      <c r="B9838" s="244">
        <v>9775</v>
      </c>
      <c r="C9838" s="243">
        <v>151.80110895192996</v>
      </c>
    </row>
    <row r="9839" spans="2:3" x14ac:dyDescent="0.45">
      <c r="B9839" s="244">
        <v>9776</v>
      </c>
      <c r="C9839" s="243">
        <v>102.2792710107536</v>
      </c>
    </row>
    <row r="9840" spans="2:3" x14ac:dyDescent="0.45">
      <c r="B9840" s="244">
        <v>9777</v>
      </c>
      <c r="C9840" s="243">
        <v>116.36350899854382</v>
      </c>
    </row>
    <row r="9841" spans="2:3" x14ac:dyDescent="0.45">
      <c r="B9841" s="244">
        <v>9778</v>
      </c>
      <c r="C9841" s="243">
        <v>110.03199777654044</v>
      </c>
    </row>
    <row r="9842" spans="2:3" x14ac:dyDescent="0.45">
      <c r="B9842" s="244">
        <v>9779</v>
      </c>
      <c r="C9842" s="243">
        <v>166.03255352089752</v>
      </c>
    </row>
    <row r="9843" spans="2:3" x14ac:dyDescent="0.45">
      <c r="B9843" s="244">
        <v>9780</v>
      </c>
      <c r="C9843" s="243">
        <v>133.20195764771969</v>
      </c>
    </row>
    <row r="9844" spans="2:3" x14ac:dyDescent="0.45">
      <c r="B9844" s="244">
        <v>9781</v>
      </c>
      <c r="C9844" s="243">
        <v>145.30238921907176</v>
      </c>
    </row>
    <row r="9845" spans="2:3" x14ac:dyDescent="0.45">
      <c r="B9845" s="244">
        <v>9782</v>
      </c>
      <c r="C9845" s="243">
        <v>142.99232064692194</v>
      </c>
    </row>
    <row r="9846" spans="2:3" x14ac:dyDescent="0.45">
      <c r="B9846" s="244">
        <v>9783</v>
      </c>
      <c r="C9846" s="243">
        <v>124.9833764119127</v>
      </c>
    </row>
    <row r="9847" spans="2:3" x14ac:dyDescent="0.45">
      <c r="B9847" s="244">
        <v>9784</v>
      </c>
      <c r="C9847" s="243">
        <v>146.11733148840887</v>
      </c>
    </row>
    <row r="9848" spans="2:3" x14ac:dyDescent="0.45">
      <c r="B9848" s="244">
        <v>9785</v>
      </c>
      <c r="C9848" s="243">
        <v>56.607416757473693</v>
      </c>
    </row>
    <row r="9849" spans="2:3" x14ac:dyDescent="0.45">
      <c r="B9849" s="244">
        <v>9786</v>
      </c>
      <c r="C9849" s="243">
        <v>123.26856274033386</v>
      </c>
    </row>
    <row r="9850" spans="2:3" x14ac:dyDescent="0.45">
      <c r="B9850" s="244">
        <v>9787</v>
      </c>
      <c r="C9850" s="243">
        <v>91.357289704685158</v>
      </c>
    </row>
    <row r="9851" spans="2:3" x14ac:dyDescent="0.45">
      <c r="B9851" s="244">
        <v>9788</v>
      </c>
      <c r="C9851" s="243">
        <v>75.874719656797367</v>
      </c>
    </row>
    <row r="9852" spans="2:3" x14ac:dyDescent="0.45">
      <c r="B9852" s="244">
        <v>9789</v>
      </c>
      <c r="C9852" s="243">
        <v>112.11884196916712</v>
      </c>
    </row>
    <row r="9853" spans="2:3" x14ac:dyDescent="0.45">
      <c r="B9853" s="244">
        <v>9790</v>
      </c>
      <c r="C9853" s="243">
        <v>98.468085498538457</v>
      </c>
    </row>
    <row r="9854" spans="2:3" x14ac:dyDescent="0.45">
      <c r="B9854" s="244">
        <v>9791</v>
      </c>
      <c r="C9854" s="243">
        <v>95.269628815992561</v>
      </c>
    </row>
    <row r="9855" spans="2:3" x14ac:dyDescent="0.45">
      <c r="B9855" s="244">
        <v>9792</v>
      </c>
      <c r="C9855" s="243">
        <v>101.02222637128673</v>
      </c>
    </row>
    <row r="9856" spans="2:3" x14ac:dyDescent="0.45">
      <c r="B9856" s="244">
        <v>9793</v>
      </c>
      <c r="C9856" s="243">
        <v>149.39706984816752</v>
      </c>
    </row>
    <row r="9857" spans="2:3" x14ac:dyDescent="0.45">
      <c r="B9857" s="244">
        <v>9794</v>
      </c>
      <c r="C9857" s="243">
        <v>127.32999405747684</v>
      </c>
    </row>
    <row r="9858" spans="2:3" x14ac:dyDescent="0.45">
      <c r="B9858" s="244">
        <v>9795</v>
      </c>
      <c r="C9858" s="243">
        <v>120.84365977139431</v>
      </c>
    </row>
    <row r="9859" spans="2:3" x14ac:dyDescent="0.45">
      <c r="B9859" s="244">
        <v>9796</v>
      </c>
      <c r="C9859" s="243">
        <v>140.50322535018157</v>
      </c>
    </row>
    <row r="9860" spans="2:3" x14ac:dyDescent="0.45">
      <c r="B9860" s="244">
        <v>9797</v>
      </c>
      <c r="C9860" s="243">
        <v>94.297180369963996</v>
      </c>
    </row>
    <row r="9861" spans="2:3" x14ac:dyDescent="0.45">
      <c r="B9861" s="244">
        <v>9798</v>
      </c>
      <c r="C9861" s="243">
        <v>118.36589307701792</v>
      </c>
    </row>
    <row r="9862" spans="2:3" x14ac:dyDescent="0.45">
      <c r="B9862" s="244">
        <v>9799</v>
      </c>
      <c r="C9862" s="243">
        <v>171.4069441061161</v>
      </c>
    </row>
    <row r="9863" spans="2:3" x14ac:dyDescent="0.45">
      <c r="B9863" s="244">
        <v>9800</v>
      </c>
      <c r="C9863" s="243">
        <v>155.47961603639041</v>
      </c>
    </row>
    <row r="9864" spans="2:3" x14ac:dyDescent="0.45">
      <c r="B9864" s="244">
        <v>9801</v>
      </c>
      <c r="C9864" s="243">
        <v>109.26031704413887</v>
      </c>
    </row>
    <row r="9865" spans="2:3" x14ac:dyDescent="0.45">
      <c r="B9865" s="244">
        <v>9802</v>
      </c>
      <c r="C9865" s="243">
        <v>88.196693912365475</v>
      </c>
    </row>
    <row r="9866" spans="2:3" x14ac:dyDescent="0.45">
      <c r="B9866" s="244">
        <v>9803</v>
      </c>
      <c r="C9866" s="243">
        <v>107.91295053956506</v>
      </c>
    </row>
    <row r="9867" spans="2:3" x14ac:dyDescent="0.45">
      <c r="B9867" s="244">
        <v>9804</v>
      </c>
      <c r="C9867" s="243">
        <v>139.48707645001863</v>
      </c>
    </row>
    <row r="9868" spans="2:3" x14ac:dyDescent="0.45">
      <c r="B9868" s="244">
        <v>9805</v>
      </c>
      <c r="C9868" s="243">
        <v>131.77651637069437</v>
      </c>
    </row>
    <row r="9869" spans="2:3" x14ac:dyDescent="0.45">
      <c r="B9869" s="244">
        <v>9806</v>
      </c>
      <c r="C9869" s="243">
        <v>138.83799005861749</v>
      </c>
    </row>
    <row r="9870" spans="2:3" x14ac:dyDescent="0.45">
      <c r="B9870" s="244">
        <v>9807</v>
      </c>
      <c r="C9870" s="243">
        <v>117.34101253083472</v>
      </c>
    </row>
    <row r="9871" spans="2:3" x14ac:dyDescent="0.45">
      <c r="B9871" s="244">
        <v>9808</v>
      </c>
      <c r="C9871" s="243">
        <v>93.982464642314312</v>
      </c>
    </row>
    <row r="9872" spans="2:3" x14ac:dyDescent="0.45">
      <c r="B9872" s="244">
        <v>9809</v>
      </c>
      <c r="C9872" s="243">
        <v>111.57993736738852</v>
      </c>
    </row>
    <row r="9873" spans="2:3" x14ac:dyDescent="0.45">
      <c r="B9873" s="244">
        <v>9810</v>
      </c>
      <c r="C9873" s="243">
        <v>115.20980716551726</v>
      </c>
    </row>
    <row r="9874" spans="2:3" x14ac:dyDescent="0.45">
      <c r="B9874" s="244">
        <v>9811</v>
      </c>
      <c r="C9874" s="243">
        <v>166.02097774992751</v>
      </c>
    </row>
    <row r="9875" spans="2:3" x14ac:dyDescent="0.45">
      <c r="B9875" s="244">
        <v>9812</v>
      </c>
      <c r="C9875" s="243">
        <v>150.88034475632318</v>
      </c>
    </row>
    <row r="9876" spans="2:3" x14ac:dyDescent="0.45">
      <c r="B9876" s="244">
        <v>9813</v>
      </c>
      <c r="C9876" s="243">
        <v>145.29885911585529</v>
      </c>
    </row>
    <row r="9877" spans="2:3" x14ac:dyDescent="0.45">
      <c r="B9877" s="244">
        <v>9814</v>
      </c>
      <c r="C9877" s="243">
        <v>130.16124565654007</v>
      </c>
    </row>
    <row r="9878" spans="2:3" x14ac:dyDescent="0.45">
      <c r="B9878" s="244">
        <v>9815</v>
      </c>
      <c r="C9878" s="243">
        <v>82.687539330641684</v>
      </c>
    </row>
    <row r="9879" spans="2:3" x14ac:dyDescent="0.45">
      <c r="B9879" s="244">
        <v>9816</v>
      </c>
      <c r="C9879" s="243">
        <v>104.98814247425095</v>
      </c>
    </row>
    <row r="9880" spans="2:3" x14ac:dyDescent="0.45">
      <c r="B9880" s="244">
        <v>9817</v>
      </c>
      <c r="C9880" s="243">
        <v>132.73068036753665</v>
      </c>
    </row>
    <row r="9881" spans="2:3" x14ac:dyDescent="0.45">
      <c r="B9881" s="244">
        <v>9818</v>
      </c>
      <c r="C9881" s="243">
        <v>84.962408305363482</v>
      </c>
    </row>
    <row r="9882" spans="2:3" x14ac:dyDescent="0.45">
      <c r="B9882" s="244">
        <v>9819</v>
      </c>
      <c r="C9882" s="243">
        <v>98.61604423902233</v>
      </c>
    </row>
    <row r="9883" spans="2:3" x14ac:dyDescent="0.45">
      <c r="B9883" s="244">
        <v>9820</v>
      </c>
      <c r="C9883" s="243">
        <v>135.28580085843231</v>
      </c>
    </row>
    <row r="9884" spans="2:3" x14ac:dyDescent="0.45">
      <c r="B9884" s="244">
        <v>9821</v>
      </c>
      <c r="C9884" s="243">
        <v>110.64739395960692</v>
      </c>
    </row>
    <row r="9885" spans="2:3" x14ac:dyDescent="0.45">
      <c r="B9885" s="244">
        <v>9822</v>
      </c>
      <c r="C9885" s="243">
        <v>109.90581357225689</v>
      </c>
    </row>
    <row r="9886" spans="2:3" x14ac:dyDescent="0.45">
      <c r="B9886" s="244">
        <v>9823</v>
      </c>
      <c r="C9886" s="243">
        <v>126.4227155455799</v>
      </c>
    </row>
    <row r="9887" spans="2:3" x14ac:dyDescent="0.45">
      <c r="B9887" s="244">
        <v>9824</v>
      </c>
      <c r="C9887" s="243">
        <v>139.12283593413139</v>
      </c>
    </row>
    <row r="9888" spans="2:3" x14ac:dyDescent="0.45">
      <c r="B9888" s="244">
        <v>9825</v>
      </c>
      <c r="C9888" s="243">
        <v>127.6922135561227</v>
      </c>
    </row>
    <row r="9889" spans="2:3" x14ac:dyDescent="0.45">
      <c r="B9889" s="244">
        <v>9826</v>
      </c>
      <c r="C9889" s="243">
        <v>86.975984315888454</v>
      </c>
    </row>
    <row r="9890" spans="2:3" x14ac:dyDescent="0.45">
      <c r="B9890" s="244">
        <v>9827</v>
      </c>
      <c r="C9890" s="243">
        <v>40.828011382400973</v>
      </c>
    </row>
    <row r="9891" spans="2:3" x14ac:dyDescent="0.45">
      <c r="B9891" s="244">
        <v>9828</v>
      </c>
      <c r="C9891" s="243">
        <v>108.79444055681023</v>
      </c>
    </row>
    <row r="9892" spans="2:3" x14ac:dyDescent="0.45">
      <c r="B9892" s="244">
        <v>9829</v>
      </c>
      <c r="C9892" s="243">
        <v>86.574034751916457</v>
      </c>
    </row>
    <row r="9893" spans="2:3" x14ac:dyDescent="0.45">
      <c r="B9893" s="244">
        <v>9830</v>
      </c>
      <c r="C9893" s="243">
        <v>117.27252931937183</v>
      </c>
    </row>
    <row r="9894" spans="2:3" x14ac:dyDescent="0.45">
      <c r="B9894" s="244">
        <v>9831</v>
      </c>
      <c r="C9894" s="243">
        <v>83.446707021441256</v>
      </c>
    </row>
    <row r="9895" spans="2:3" x14ac:dyDescent="0.45">
      <c r="B9895" s="244">
        <v>9832</v>
      </c>
      <c r="C9895" s="243">
        <v>153.54728808637731</v>
      </c>
    </row>
    <row r="9896" spans="2:3" x14ac:dyDescent="0.45">
      <c r="B9896" s="244">
        <v>9833</v>
      </c>
      <c r="C9896" s="243">
        <v>145.29706751245286</v>
      </c>
    </row>
    <row r="9897" spans="2:3" x14ac:dyDescent="0.45">
      <c r="B9897" s="244">
        <v>9834</v>
      </c>
      <c r="C9897" s="243">
        <v>134.22508691333064</v>
      </c>
    </row>
    <row r="9898" spans="2:3" x14ac:dyDescent="0.45">
      <c r="B9898" s="244">
        <v>9835</v>
      </c>
      <c r="C9898" s="243">
        <v>108.67952907477427</v>
      </c>
    </row>
    <row r="9899" spans="2:3" x14ac:dyDescent="0.45">
      <c r="B9899" s="244">
        <v>9836</v>
      </c>
      <c r="C9899" s="243">
        <v>94.151453787374251</v>
      </c>
    </row>
    <row r="9900" spans="2:3" x14ac:dyDescent="0.45">
      <c r="B9900" s="244">
        <v>9837</v>
      </c>
      <c r="C9900" s="243">
        <v>147.97080931889647</v>
      </c>
    </row>
    <row r="9901" spans="2:3" x14ac:dyDescent="0.45">
      <c r="B9901" s="244">
        <v>9838</v>
      </c>
      <c r="C9901" s="243">
        <v>130.64538768166986</v>
      </c>
    </row>
    <row r="9902" spans="2:3" x14ac:dyDescent="0.45">
      <c r="B9902" s="244">
        <v>9839</v>
      </c>
      <c r="C9902" s="243">
        <v>150.12845975745228</v>
      </c>
    </row>
    <row r="9903" spans="2:3" x14ac:dyDescent="0.45">
      <c r="B9903" s="244">
        <v>9840</v>
      </c>
      <c r="C9903" s="243">
        <v>122.24378783878603</v>
      </c>
    </row>
    <row r="9904" spans="2:3" x14ac:dyDescent="0.45">
      <c r="B9904" s="244">
        <v>9841</v>
      </c>
      <c r="C9904" s="243">
        <v>99.118025813221735</v>
      </c>
    </row>
    <row r="9905" spans="2:3" x14ac:dyDescent="0.45">
      <c r="B9905" s="244">
        <v>9842</v>
      </c>
      <c r="C9905" s="243">
        <v>98.886517095940718</v>
      </c>
    </row>
    <row r="9906" spans="2:3" x14ac:dyDescent="0.45">
      <c r="B9906" s="244">
        <v>9843</v>
      </c>
      <c r="C9906" s="243">
        <v>130.68473557968434</v>
      </c>
    </row>
    <row r="9907" spans="2:3" x14ac:dyDescent="0.45">
      <c r="B9907" s="244">
        <v>9844</v>
      </c>
      <c r="C9907" s="243">
        <v>96.921845310755174</v>
      </c>
    </row>
    <row r="9908" spans="2:3" x14ac:dyDescent="0.45">
      <c r="B9908" s="244">
        <v>9845</v>
      </c>
      <c r="C9908" s="243">
        <v>110.4076227510385</v>
      </c>
    </row>
    <row r="9909" spans="2:3" x14ac:dyDescent="0.45">
      <c r="B9909" s="244">
        <v>9846</v>
      </c>
      <c r="C9909" s="243">
        <v>103.11592578103318</v>
      </c>
    </row>
    <row r="9910" spans="2:3" x14ac:dyDescent="0.45">
      <c r="B9910" s="244">
        <v>9847</v>
      </c>
      <c r="C9910" s="243">
        <v>122.36391125043161</v>
      </c>
    </row>
    <row r="9911" spans="2:3" x14ac:dyDescent="0.45">
      <c r="B9911" s="244">
        <v>9848</v>
      </c>
      <c r="C9911" s="243">
        <v>151.12173495479209</v>
      </c>
    </row>
    <row r="9912" spans="2:3" x14ac:dyDescent="0.45">
      <c r="B9912" s="244">
        <v>9849</v>
      </c>
      <c r="C9912" s="243">
        <v>146.134493046171</v>
      </c>
    </row>
    <row r="9913" spans="2:3" x14ac:dyDescent="0.45">
      <c r="B9913" s="244">
        <v>9850</v>
      </c>
      <c r="C9913" s="243">
        <v>146.31813589803423</v>
      </c>
    </row>
    <row r="9914" spans="2:3" x14ac:dyDescent="0.45">
      <c r="B9914" s="244">
        <v>9851</v>
      </c>
      <c r="C9914" s="243">
        <v>106.74142842852831</v>
      </c>
    </row>
    <row r="9915" spans="2:3" x14ac:dyDescent="0.45">
      <c r="B9915" s="244">
        <v>9852</v>
      </c>
      <c r="C9915" s="243">
        <v>92.633692280569818</v>
      </c>
    </row>
    <row r="9916" spans="2:3" x14ac:dyDescent="0.45">
      <c r="B9916" s="244">
        <v>9853</v>
      </c>
      <c r="C9916" s="243">
        <v>143.21589198220101</v>
      </c>
    </row>
    <row r="9917" spans="2:3" x14ac:dyDescent="0.45">
      <c r="B9917" s="244">
        <v>9854</v>
      </c>
      <c r="C9917" s="243">
        <v>154.02628245420237</v>
      </c>
    </row>
    <row r="9918" spans="2:3" x14ac:dyDescent="0.45">
      <c r="B9918" s="244">
        <v>9855</v>
      </c>
      <c r="C9918" s="243">
        <v>147.45849985407671</v>
      </c>
    </row>
    <row r="9919" spans="2:3" x14ac:dyDescent="0.45">
      <c r="B9919" s="244">
        <v>9856</v>
      </c>
      <c r="C9919" s="243">
        <v>125.44419269549444</v>
      </c>
    </row>
    <row r="9920" spans="2:3" x14ac:dyDescent="0.45">
      <c r="B9920" s="244">
        <v>9857</v>
      </c>
      <c r="C9920" s="243">
        <v>143.30036763919787</v>
      </c>
    </row>
    <row r="9921" spans="2:3" x14ac:dyDescent="0.45">
      <c r="B9921" s="244">
        <v>9858</v>
      </c>
      <c r="C9921" s="243">
        <v>128.41796216414065</v>
      </c>
    </row>
    <row r="9922" spans="2:3" x14ac:dyDescent="0.45">
      <c r="B9922" s="244">
        <v>9859</v>
      </c>
      <c r="C9922" s="243">
        <v>140.7708457568109</v>
      </c>
    </row>
    <row r="9923" spans="2:3" x14ac:dyDescent="0.45">
      <c r="B9923" s="244">
        <v>9860</v>
      </c>
      <c r="C9923" s="243">
        <v>119.77502129464985</v>
      </c>
    </row>
    <row r="9924" spans="2:3" x14ac:dyDescent="0.45">
      <c r="B9924" s="244">
        <v>9861</v>
      </c>
      <c r="C9924" s="243">
        <v>133.49822275506682</v>
      </c>
    </row>
    <row r="9925" spans="2:3" x14ac:dyDescent="0.45">
      <c r="B9925" s="244">
        <v>9862</v>
      </c>
      <c r="C9925" s="243">
        <v>117.53233255142814</v>
      </c>
    </row>
    <row r="9926" spans="2:3" x14ac:dyDescent="0.45">
      <c r="B9926" s="244">
        <v>9863</v>
      </c>
      <c r="C9926" s="243">
        <v>128.63545842143887</v>
      </c>
    </row>
    <row r="9927" spans="2:3" x14ac:dyDescent="0.45">
      <c r="B9927" s="244">
        <v>9864</v>
      </c>
      <c r="C9927" s="243">
        <v>108.1629172828427</v>
      </c>
    </row>
    <row r="9928" spans="2:3" x14ac:dyDescent="0.45">
      <c r="B9928" s="244">
        <v>9865</v>
      </c>
      <c r="C9928" s="243">
        <v>89.534617033572204</v>
      </c>
    </row>
    <row r="9929" spans="2:3" x14ac:dyDescent="0.45">
      <c r="B9929" s="244">
        <v>9866</v>
      </c>
      <c r="C9929" s="243">
        <v>170.60950717062269</v>
      </c>
    </row>
    <row r="9930" spans="2:3" x14ac:dyDescent="0.45">
      <c r="B9930" s="244">
        <v>9867</v>
      </c>
      <c r="C9930" s="243">
        <v>90.870825738603656</v>
      </c>
    </row>
    <row r="9931" spans="2:3" x14ac:dyDescent="0.45">
      <c r="B9931" s="244">
        <v>9868</v>
      </c>
      <c r="C9931" s="243">
        <v>138.16066155520235</v>
      </c>
    </row>
    <row r="9932" spans="2:3" x14ac:dyDescent="0.45">
      <c r="B9932" s="244">
        <v>9869</v>
      </c>
      <c r="C9932" s="243">
        <v>154.07164007111516</v>
      </c>
    </row>
    <row r="9933" spans="2:3" x14ac:dyDescent="0.45">
      <c r="B9933" s="244">
        <v>9870</v>
      </c>
      <c r="C9933" s="243">
        <v>119.60373965477172</v>
      </c>
    </row>
    <row r="9934" spans="2:3" x14ac:dyDescent="0.45">
      <c r="B9934" s="244">
        <v>9871</v>
      </c>
      <c r="C9934" s="243">
        <v>155.0720052816809</v>
      </c>
    </row>
    <row r="9935" spans="2:3" x14ac:dyDescent="0.45">
      <c r="B9935" s="244">
        <v>9872</v>
      </c>
      <c r="C9935" s="243">
        <v>109.1943996087544</v>
      </c>
    </row>
    <row r="9936" spans="2:3" x14ac:dyDescent="0.45">
      <c r="B9936" s="244">
        <v>9873</v>
      </c>
      <c r="C9936" s="243">
        <v>109.97521754488118</v>
      </c>
    </row>
    <row r="9937" spans="2:3" x14ac:dyDescent="0.45">
      <c r="B9937" s="244">
        <v>9874</v>
      </c>
      <c r="C9937" s="243">
        <v>161.44810771577846</v>
      </c>
    </row>
    <row r="9938" spans="2:3" x14ac:dyDescent="0.45">
      <c r="B9938" s="244">
        <v>9875</v>
      </c>
      <c r="C9938" s="243">
        <v>111.22983548160202</v>
      </c>
    </row>
    <row r="9939" spans="2:3" x14ac:dyDescent="0.45">
      <c r="B9939" s="244">
        <v>9876</v>
      </c>
      <c r="C9939" s="243">
        <v>108.64203886106368</v>
      </c>
    </row>
    <row r="9940" spans="2:3" x14ac:dyDescent="0.45">
      <c r="B9940" s="244">
        <v>9877</v>
      </c>
      <c r="C9940" s="243">
        <v>122.43470995330792</v>
      </c>
    </row>
    <row r="9941" spans="2:3" x14ac:dyDescent="0.45">
      <c r="B9941" s="244">
        <v>9878</v>
      </c>
      <c r="C9941" s="243">
        <v>131.1901610268693</v>
      </c>
    </row>
    <row r="9942" spans="2:3" x14ac:dyDescent="0.45">
      <c r="B9942" s="244">
        <v>9879</v>
      </c>
      <c r="C9942" s="243">
        <v>107.56678052617679</v>
      </c>
    </row>
    <row r="9943" spans="2:3" x14ac:dyDescent="0.45">
      <c r="B9943" s="244">
        <v>9880</v>
      </c>
      <c r="C9943" s="243">
        <v>91.983432971700921</v>
      </c>
    </row>
    <row r="9944" spans="2:3" x14ac:dyDescent="0.45">
      <c r="B9944" s="244">
        <v>9881</v>
      </c>
      <c r="C9944" s="243">
        <v>121.96114861482629</v>
      </c>
    </row>
    <row r="9945" spans="2:3" x14ac:dyDescent="0.45">
      <c r="B9945" s="244">
        <v>9882</v>
      </c>
      <c r="C9945" s="243">
        <v>109.87284685393493</v>
      </c>
    </row>
    <row r="9946" spans="2:3" x14ac:dyDescent="0.45">
      <c r="B9946" s="244">
        <v>9883</v>
      </c>
      <c r="C9946" s="243">
        <v>90.558657743635024</v>
      </c>
    </row>
    <row r="9947" spans="2:3" x14ac:dyDescent="0.45">
      <c r="B9947" s="244">
        <v>9884</v>
      </c>
      <c r="C9947" s="243">
        <v>139.21954907712404</v>
      </c>
    </row>
    <row r="9948" spans="2:3" x14ac:dyDescent="0.45">
      <c r="B9948" s="244">
        <v>9885</v>
      </c>
      <c r="C9948" s="243">
        <v>151.4221297224843</v>
      </c>
    </row>
    <row r="9949" spans="2:3" x14ac:dyDescent="0.45">
      <c r="B9949" s="244">
        <v>9886</v>
      </c>
      <c r="C9949" s="243">
        <v>121.58969975173578</v>
      </c>
    </row>
    <row r="9950" spans="2:3" x14ac:dyDescent="0.45">
      <c r="B9950" s="244">
        <v>9887</v>
      </c>
      <c r="C9950" s="243">
        <v>148.49253407846211</v>
      </c>
    </row>
    <row r="9951" spans="2:3" x14ac:dyDescent="0.45">
      <c r="B9951" s="244">
        <v>9888</v>
      </c>
      <c r="C9951" s="243">
        <v>141.87024652631561</v>
      </c>
    </row>
    <row r="9952" spans="2:3" x14ac:dyDescent="0.45">
      <c r="B9952" s="244">
        <v>9889</v>
      </c>
      <c r="C9952" s="243">
        <v>114.50410890986336</v>
      </c>
    </row>
    <row r="9953" spans="2:3" x14ac:dyDescent="0.45">
      <c r="B9953" s="244">
        <v>9890</v>
      </c>
      <c r="C9953" s="243">
        <v>111.28984013622922</v>
      </c>
    </row>
    <row r="9954" spans="2:3" x14ac:dyDescent="0.45">
      <c r="B9954" s="244">
        <v>9891</v>
      </c>
      <c r="C9954" s="243">
        <v>143.84584492656356</v>
      </c>
    </row>
    <row r="9955" spans="2:3" x14ac:dyDescent="0.45">
      <c r="B9955" s="244">
        <v>9892</v>
      </c>
      <c r="C9955" s="243">
        <v>128.53801413979789</v>
      </c>
    </row>
    <row r="9956" spans="2:3" x14ac:dyDescent="0.45">
      <c r="B9956" s="244">
        <v>9893</v>
      </c>
      <c r="C9956" s="243">
        <v>126.09200180753137</v>
      </c>
    </row>
    <row r="9957" spans="2:3" x14ac:dyDescent="0.45">
      <c r="B9957" s="244">
        <v>9894</v>
      </c>
      <c r="C9957" s="243">
        <v>98.282942653811148</v>
      </c>
    </row>
    <row r="9958" spans="2:3" x14ac:dyDescent="0.45">
      <c r="B9958" s="244">
        <v>9895</v>
      </c>
      <c r="C9958" s="243">
        <v>138.32706774664496</v>
      </c>
    </row>
    <row r="9959" spans="2:3" x14ac:dyDescent="0.45">
      <c r="B9959" s="244">
        <v>9896</v>
      </c>
      <c r="C9959" s="243">
        <v>87.17864229518986</v>
      </c>
    </row>
    <row r="9960" spans="2:3" x14ac:dyDescent="0.45">
      <c r="B9960" s="244">
        <v>9897</v>
      </c>
      <c r="C9960" s="243">
        <v>133.46888505544371</v>
      </c>
    </row>
    <row r="9961" spans="2:3" x14ac:dyDescent="0.45">
      <c r="B9961" s="244">
        <v>9898</v>
      </c>
      <c r="C9961" s="243">
        <v>111.67454636914259</v>
      </c>
    </row>
    <row r="9962" spans="2:3" x14ac:dyDescent="0.45">
      <c r="B9962" s="244">
        <v>9899</v>
      </c>
      <c r="C9962" s="243">
        <v>130.11604697710152</v>
      </c>
    </row>
    <row r="9963" spans="2:3" x14ac:dyDescent="0.45">
      <c r="B9963" s="244">
        <v>9900</v>
      </c>
      <c r="C9963" s="243">
        <v>123.67939012614221</v>
      </c>
    </row>
    <row r="9964" spans="2:3" x14ac:dyDescent="0.45">
      <c r="B9964" s="244">
        <v>9901</v>
      </c>
      <c r="C9964" s="243">
        <v>118.03532684294585</v>
      </c>
    </row>
    <row r="9965" spans="2:3" x14ac:dyDescent="0.45">
      <c r="B9965" s="244">
        <v>9902</v>
      </c>
      <c r="C9965" s="243">
        <v>91.171478684646644</v>
      </c>
    </row>
    <row r="9966" spans="2:3" x14ac:dyDescent="0.45">
      <c r="B9966" s="244">
        <v>9903</v>
      </c>
      <c r="C9966" s="243">
        <v>135.66592077188105</v>
      </c>
    </row>
    <row r="9967" spans="2:3" x14ac:dyDescent="0.45">
      <c r="B9967" s="244">
        <v>9904</v>
      </c>
      <c r="C9967" s="243">
        <v>90.935938678373617</v>
      </c>
    </row>
    <row r="9968" spans="2:3" x14ac:dyDescent="0.45">
      <c r="B9968" s="244">
        <v>9905</v>
      </c>
      <c r="C9968" s="243">
        <v>137.87793654142124</v>
      </c>
    </row>
    <row r="9969" spans="2:3" x14ac:dyDescent="0.45">
      <c r="B9969" s="244">
        <v>9906</v>
      </c>
      <c r="C9969" s="243">
        <v>110.48118286514431</v>
      </c>
    </row>
    <row r="9970" spans="2:3" x14ac:dyDescent="0.45">
      <c r="B9970" s="244">
        <v>9907</v>
      </c>
      <c r="C9970" s="243">
        <v>106.87121893469981</v>
      </c>
    </row>
    <row r="9971" spans="2:3" x14ac:dyDescent="0.45">
      <c r="B9971" s="244">
        <v>9908</v>
      </c>
      <c r="C9971" s="243">
        <v>77.257135334268511</v>
      </c>
    </row>
    <row r="9972" spans="2:3" x14ac:dyDescent="0.45">
      <c r="B9972" s="244">
        <v>9909</v>
      </c>
      <c r="C9972" s="243">
        <v>93.579883559947945</v>
      </c>
    </row>
    <row r="9973" spans="2:3" x14ac:dyDescent="0.45">
      <c r="B9973" s="244">
        <v>9910</v>
      </c>
      <c r="C9973" s="243">
        <v>137.90909381862636</v>
      </c>
    </row>
    <row r="9974" spans="2:3" x14ac:dyDescent="0.45">
      <c r="B9974" s="244">
        <v>9911</v>
      </c>
      <c r="C9974" s="243">
        <v>106.90734610212223</v>
      </c>
    </row>
    <row r="9975" spans="2:3" x14ac:dyDescent="0.45">
      <c r="B9975" s="244">
        <v>9912</v>
      </c>
      <c r="C9975" s="243">
        <v>173.87482895874649</v>
      </c>
    </row>
    <row r="9976" spans="2:3" x14ac:dyDescent="0.45">
      <c r="B9976" s="244">
        <v>9913</v>
      </c>
      <c r="C9976" s="243">
        <v>59.065862110916996</v>
      </c>
    </row>
    <row r="9977" spans="2:3" x14ac:dyDescent="0.45">
      <c r="B9977" s="244">
        <v>9914</v>
      </c>
      <c r="C9977" s="243">
        <v>125.27621411566601</v>
      </c>
    </row>
    <row r="9978" spans="2:3" x14ac:dyDescent="0.45">
      <c r="B9978" s="244">
        <v>9915</v>
      </c>
      <c r="C9978" s="243">
        <v>158.54505146539083</v>
      </c>
    </row>
    <row r="9979" spans="2:3" x14ac:dyDescent="0.45">
      <c r="B9979" s="244">
        <v>9916</v>
      </c>
      <c r="C9979" s="243">
        <v>136.05034704883369</v>
      </c>
    </row>
    <row r="9980" spans="2:3" x14ac:dyDescent="0.45">
      <c r="B9980" s="244">
        <v>9917</v>
      </c>
      <c r="C9980" s="243">
        <v>107.82250257088941</v>
      </c>
    </row>
    <row r="9981" spans="2:3" x14ac:dyDescent="0.45">
      <c r="B9981" s="244">
        <v>9918</v>
      </c>
      <c r="C9981" s="243">
        <v>118.00382108633269</v>
      </c>
    </row>
    <row r="9982" spans="2:3" x14ac:dyDescent="0.45">
      <c r="B9982" s="244">
        <v>9919</v>
      </c>
      <c r="C9982" s="243">
        <v>89.539135935246961</v>
      </c>
    </row>
    <row r="9983" spans="2:3" x14ac:dyDescent="0.45">
      <c r="B9983" s="244">
        <v>9920</v>
      </c>
      <c r="C9983" s="243">
        <v>154.22924987821682</v>
      </c>
    </row>
    <row r="9984" spans="2:3" x14ac:dyDescent="0.45">
      <c r="B9984" s="244">
        <v>9921</v>
      </c>
      <c r="C9984" s="243">
        <v>114.30745280208774</v>
      </c>
    </row>
    <row r="9985" spans="2:3" x14ac:dyDescent="0.45">
      <c r="B9985" s="244">
        <v>9922</v>
      </c>
      <c r="C9985" s="243">
        <v>86.975404557760044</v>
      </c>
    </row>
    <row r="9986" spans="2:3" x14ac:dyDescent="0.45">
      <c r="B9986" s="244">
        <v>9923</v>
      </c>
      <c r="C9986" s="243">
        <v>155.03250973288496</v>
      </c>
    </row>
    <row r="9987" spans="2:3" x14ac:dyDescent="0.45">
      <c r="B9987" s="244">
        <v>9924</v>
      </c>
      <c r="C9987" s="243">
        <v>114.10808165595502</v>
      </c>
    </row>
    <row r="9988" spans="2:3" x14ac:dyDescent="0.45">
      <c r="B9988" s="244">
        <v>9925</v>
      </c>
      <c r="C9988" s="243">
        <v>158.24729874930313</v>
      </c>
    </row>
    <row r="9989" spans="2:3" x14ac:dyDescent="0.45">
      <c r="B9989" s="244">
        <v>9926</v>
      </c>
      <c r="C9989" s="243">
        <v>100.23419734618</v>
      </c>
    </row>
    <row r="9990" spans="2:3" x14ac:dyDescent="0.45">
      <c r="B9990" s="244">
        <v>9927</v>
      </c>
      <c r="C9990" s="243">
        <v>165.67975956312404</v>
      </c>
    </row>
    <row r="9991" spans="2:3" x14ac:dyDescent="0.45">
      <c r="B9991" s="244">
        <v>9928</v>
      </c>
      <c r="C9991" s="243">
        <v>124.36363647882958</v>
      </c>
    </row>
    <row r="9992" spans="2:3" x14ac:dyDescent="0.45">
      <c r="B9992" s="244">
        <v>9929</v>
      </c>
      <c r="C9992" s="243">
        <v>148.13751415850518</v>
      </c>
    </row>
    <row r="9993" spans="2:3" x14ac:dyDescent="0.45">
      <c r="B9993" s="244">
        <v>9930</v>
      </c>
      <c r="C9993" s="243">
        <v>123.14971104633737</v>
      </c>
    </row>
    <row r="9994" spans="2:3" x14ac:dyDescent="0.45">
      <c r="B9994" s="244">
        <v>9931</v>
      </c>
      <c r="C9994" s="243">
        <v>159.52016313058874</v>
      </c>
    </row>
    <row r="9995" spans="2:3" x14ac:dyDescent="0.45">
      <c r="B9995" s="244">
        <v>9932</v>
      </c>
      <c r="C9995" s="243">
        <v>103.62178330398095</v>
      </c>
    </row>
    <row r="9996" spans="2:3" x14ac:dyDescent="0.45">
      <c r="B9996" s="244">
        <v>9933</v>
      </c>
      <c r="C9996" s="243">
        <v>149.79417271615768</v>
      </c>
    </row>
    <row r="9997" spans="2:3" x14ac:dyDescent="0.45">
      <c r="B9997" s="244">
        <v>9934</v>
      </c>
      <c r="C9997" s="243">
        <v>83.727581657197589</v>
      </c>
    </row>
    <row r="9998" spans="2:3" x14ac:dyDescent="0.45">
      <c r="B9998" s="244">
        <v>9935</v>
      </c>
      <c r="C9998" s="243">
        <v>139.79255558013386</v>
      </c>
    </row>
    <row r="9999" spans="2:3" x14ac:dyDescent="0.45">
      <c r="B9999" s="244">
        <v>9936</v>
      </c>
      <c r="C9999" s="243">
        <v>117.45091222375373</v>
      </c>
    </row>
    <row r="10000" spans="2:3" x14ac:dyDescent="0.45">
      <c r="B10000" s="244">
        <v>9937</v>
      </c>
      <c r="C10000" s="243">
        <v>155.30312402138134</v>
      </c>
    </row>
    <row r="10001" spans="2:3" x14ac:dyDescent="0.45">
      <c r="B10001" s="244">
        <v>9938</v>
      </c>
      <c r="C10001" s="243">
        <v>119.76999883718297</v>
      </c>
    </row>
    <row r="10002" spans="2:3" x14ac:dyDescent="0.45">
      <c r="B10002" s="244">
        <v>9939</v>
      </c>
      <c r="C10002" s="243">
        <v>88.749490992073817</v>
      </c>
    </row>
    <row r="10003" spans="2:3" x14ac:dyDescent="0.45">
      <c r="B10003" s="244">
        <v>9940</v>
      </c>
      <c r="C10003" s="243">
        <v>151.75227099645326</v>
      </c>
    </row>
    <row r="10004" spans="2:3" x14ac:dyDescent="0.45">
      <c r="B10004" s="244">
        <v>9941</v>
      </c>
      <c r="C10004" s="243">
        <v>109.83659703064561</v>
      </c>
    </row>
    <row r="10005" spans="2:3" x14ac:dyDescent="0.45">
      <c r="B10005" s="244">
        <v>9942</v>
      </c>
      <c r="C10005" s="243">
        <v>124.85116837762538</v>
      </c>
    </row>
    <row r="10006" spans="2:3" x14ac:dyDescent="0.45">
      <c r="B10006" s="244">
        <v>9943</v>
      </c>
      <c r="C10006" s="243">
        <v>150.26121370542273</v>
      </c>
    </row>
    <row r="10007" spans="2:3" x14ac:dyDescent="0.45">
      <c r="B10007" s="244">
        <v>9944</v>
      </c>
      <c r="C10007" s="243">
        <v>118.14323164566106</v>
      </c>
    </row>
    <row r="10008" spans="2:3" x14ac:dyDescent="0.45">
      <c r="B10008" s="244">
        <v>9945</v>
      </c>
      <c r="C10008" s="243">
        <v>127.83341887359974</v>
      </c>
    </row>
    <row r="10009" spans="2:3" x14ac:dyDescent="0.45">
      <c r="B10009" s="244">
        <v>9946</v>
      </c>
      <c r="C10009" s="243">
        <v>150.78837426988156</v>
      </c>
    </row>
    <row r="10010" spans="2:3" x14ac:dyDescent="0.45">
      <c r="B10010" s="244">
        <v>9947</v>
      </c>
      <c r="C10010" s="243">
        <v>116.49351037806285</v>
      </c>
    </row>
    <row r="10011" spans="2:3" x14ac:dyDescent="0.45">
      <c r="B10011" s="244">
        <v>9948</v>
      </c>
      <c r="C10011" s="243">
        <v>99.590187038139305</v>
      </c>
    </row>
    <row r="10012" spans="2:3" x14ac:dyDescent="0.45">
      <c r="B10012" s="244">
        <v>9949</v>
      </c>
      <c r="C10012" s="243">
        <v>129.19933466268392</v>
      </c>
    </row>
    <row r="10013" spans="2:3" x14ac:dyDescent="0.45">
      <c r="B10013" s="244">
        <v>9950</v>
      </c>
      <c r="C10013" s="243">
        <v>164.497289668436</v>
      </c>
    </row>
    <row r="10014" spans="2:3" x14ac:dyDescent="0.45">
      <c r="B10014" s="244">
        <v>9951</v>
      </c>
      <c r="C10014" s="243">
        <v>137.70342503275583</v>
      </c>
    </row>
    <row r="10015" spans="2:3" x14ac:dyDescent="0.45">
      <c r="B10015" s="244">
        <v>9952</v>
      </c>
      <c r="C10015" s="243">
        <v>121.40738905851305</v>
      </c>
    </row>
    <row r="10016" spans="2:3" x14ac:dyDescent="0.45">
      <c r="B10016" s="244">
        <v>9953</v>
      </c>
      <c r="C10016" s="243">
        <v>119.22686900011129</v>
      </c>
    </row>
    <row r="10017" spans="2:3" x14ac:dyDescent="0.45">
      <c r="B10017" s="244">
        <v>9954</v>
      </c>
      <c r="C10017" s="243">
        <v>99.151670231872487</v>
      </c>
    </row>
    <row r="10018" spans="2:3" x14ac:dyDescent="0.45">
      <c r="B10018" s="244">
        <v>9955</v>
      </c>
      <c r="C10018" s="243">
        <v>144.2233595957583</v>
      </c>
    </row>
    <row r="10019" spans="2:3" x14ac:dyDescent="0.45">
      <c r="B10019" s="244">
        <v>9956</v>
      </c>
      <c r="C10019" s="243">
        <v>109.91082282274209</v>
      </c>
    </row>
    <row r="10020" spans="2:3" x14ac:dyDescent="0.45">
      <c r="B10020" s="244">
        <v>9957</v>
      </c>
      <c r="C10020" s="243">
        <v>89.268862487204501</v>
      </c>
    </row>
    <row r="10021" spans="2:3" x14ac:dyDescent="0.45">
      <c r="B10021" s="244">
        <v>9958</v>
      </c>
      <c r="C10021" s="243">
        <v>141.08047865878387</v>
      </c>
    </row>
    <row r="10022" spans="2:3" x14ac:dyDescent="0.45">
      <c r="B10022" s="244">
        <v>9959</v>
      </c>
      <c r="C10022" s="243">
        <v>109.6569344296104</v>
      </c>
    </row>
    <row r="10023" spans="2:3" x14ac:dyDescent="0.45">
      <c r="B10023" s="244">
        <v>9960</v>
      </c>
      <c r="C10023" s="243">
        <v>111.02658077855341</v>
      </c>
    </row>
    <row r="10024" spans="2:3" x14ac:dyDescent="0.45">
      <c r="B10024" s="244">
        <v>9961</v>
      </c>
      <c r="C10024" s="243">
        <v>128.25446577893217</v>
      </c>
    </row>
    <row r="10025" spans="2:3" x14ac:dyDescent="0.45">
      <c r="B10025" s="244">
        <v>9962</v>
      </c>
      <c r="C10025" s="243">
        <v>102.22210473392784</v>
      </c>
    </row>
    <row r="10026" spans="2:3" x14ac:dyDescent="0.45">
      <c r="B10026" s="244">
        <v>9963</v>
      </c>
      <c r="C10026" s="243">
        <v>164.10278762837385</v>
      </c>
    </row>
    <row r="10027" spans="2:3" x14ac:dyDescent="0.45">
      <c r="B10027" s="244">
        <v>9964</v>
      </c>
      <c r="C10027" s="243">
        <v>145.32127319932286</v>
      </c>
    </row>
    <row r="10028" spans="2:3" x14ac:dyDescent="0.45">
      <c r="B10028" s="244">
        <v>9965</v>
      </c>
      <c r="C10028" s="243">
        <v>93.517020133537088</v>
      </c>
    </row>
    <row r="10029" spans="2:3" x14ac:dyDescent="0.45">
      <c r="B10029" s="244">
        <v>9966</v>
      </c>
      <c r="C10029" s="243">
        <v>125.28945500226233</v>
      </c>
    </row>
    <row r="10030" spans="2:3" x14ac:dyDescent="0.45">
      <c r="B10030" s="244">
        <v>9967</v>
      </c>
      <c r="C10030" s="243">
        <v>90.102562415640222</v>
      </c>
    </row>
    <row r="10031" spans="2:3" x14ac:dyDescent="0.45">
      <c r="B10031" s="244">
        <v>9968</v>
      </c>
      <c r="C10031" s="243">
        <v>169.11132585172294</v>
      </c>
    </row>
    <row r="10032" spans="2:3" x14ac:dyDescent="0.45">
      <c r="B10032" s="244">
        <v>9969</v>
      </c>
      <c r="C10032" s="243">
        <v>120.40652585607543</v>
      </c>
    </row>
    <row r="10033" spans="2:3" x14ac:dyDescent="0.45">
      <c r="B10033" s="244">
        <v>9970</v>
      </c>
      <c r="C10033" s="243">
        <v>132.88489530278292</v>
      </c>
    </row>
    <row r="10034" spans="2:3" x14ac:dyDescent="0.45">
      <c r="B10034" s="244">
        <v>9971</v>
      </c>
      <c r="C10034" s="243">
        <v>110.88300160545005</v>
      </c>
    </row>
    <row r="10035" spans="2:3" x14ac:dyDescent="0.45">
      <c r="B10035" s="244">
        <v>9972</v>
      </c>
      <c r="C10035" s="243">
        <v>101.44485605996802</v>
      </c>
    </row>
    <row r="10036" spans="2:3" x14ac:dyDescent="0.45">
      <c r="B10036" s="244">
        <v>9973</v>
      </c>
      <c r="C10036" s="243">
        <v>119.48135940378985</v>
      </c>
    </row>
    <row r="10037" spans="2:3" x14ac:dyDescent="0.45">
      <c r="B10037" s="244">
        <v>9974</v>
      </c>
      <c r="C10037" s="243">
        <v>87.551664672182397</v>
      </c>
    </row>
    <row r="10038" spans="2:3" x14ac:dyDescent="0.45">
      <c r="B10038" s="244">
        <v>9975</v>
      </c>
      <c r="C10038" s="243">
        <v>125.33089697623592</v>
      </c>
    </row>
    <row r="10039" spans="2:3" x14ac:dyDescent="0.45">
      <c r="B10039" s="244">
        <v>9976</v>
      </c>
      <c r="C10039" s="243">
        <v>118.86953025413463</v>
      </c>
    </row>
    <row r="10040" spans="2:3" x14ac:dyDescent="0.45">
      <c r="B10040" s="244">
        <v>9977</v>
      </c>
      <c r="C10040" s="243">
        <v>120.61951027674246</v>
      </c>
    </row>
    <row r="10041" spans="2:3" x14ac:dyDescent="0.45">
      <c r="B10041" s="244">
        <v>9978</v>
      </c>
      <c r="C10041" s="243">
        <v>111.56760628947448</v>
      </c>
    </row>
    <row r="10042" spans="2:3" x14ac:dyDescent="0.45">
      <c r="B10042" s="244">
        <v>9979</v>
      </c>
      <c r="C10042" s="243">
        <v>146.39206917166257</v>
      </c>
    </row>
    <row r="10043" spans="2:3" x14ac:dyDescent="0.45">
      <c r="B10043" s="244">
        <v>9980</v>
      </c>
      <c r="C10043" s="243">
        <v>86.665912750970122</v>
      </c>
    </row>
    <row r="10044" spans="2:3" x14ac:dyDescent="0.45">
      <c r="B10044" s="244">
        <v>9981</v>
      </c>
      <c r="C10044" s="243">
        <v>98.97863557917654</v>
      </c>
    </row>
    <row r="10045" spans="2:3" x14ac:dyDescent="0.45">
      <c r="B10045" s="244">
        <v>9982</v>
      </c>
      <c r="C10045" s="243">
        <v>105.82647876688259</v>
      </c>
    </row>
    <row r="10046" spans="2:3" x14ac:dyDescent="0.45">
      <c r="B10046" s="244">
        <v>9983</v>
      </c>
      <c r="C10046" s="243">
        <v>110.28946156300215</v>
      </c>
    </row>
    <row r="10047" spans="2:3" x14ac:dyDescent="0.45">
      <c r="B10047" s="244">
        <v>9984</v>
      </c>
      <c r="C10047" s="243">
        <v>121.52540563132217</v>
      </c>
    </row>
    <row r="10048" spans="2:3" x14ac:dyDescent="0.45">
      <c r="B10048" s="244">
        <v>9985</v>
      </c>
      <c r="C10048" s="243">
        <v>126.44741106276915</v>
      </c>
    </row>
    <row r="10049" spans="2:3" x14ac:dyDescent="0.45">
      <c r="B10049" s="244">
        <v>9986</v>
      </c>
      <c r="C10049" s="243">
        <v>89.970094829598963</v>
      </c>
    </row>
    <row r="10050" spans="2:3" x14ac:dyDescent="0.45">
      <c r="B10050" s="244">
        <v>9987</v>
      </c>
      <c r="C10050" s="243">
        <v>115.80711220501094</v>
      </c>
    </row>
    <row r="10051" spans="2:3" x14ac:dyDescent="0.45">
      <c r="B10051" s="244">
        <v>9988</v>
      </c>
      <c r="C10051" s="243">
        <v>113.50954052371893</v>
      </c>
    </row>
    <row r="10052" spans="2:3" x14ac:dyDescent="0.45">
      <c r="B10052" s="244">
        <v>9989</v>
      </c>
      <c r="C10052" s="243">
        <v>160.41507823102052</v>
      </c>
    </row>
    <row r="10053" spans="2:3" x14ac:dyDescent="0.45">
      <c r="B10053" s="244">
        <v>9990</v>
      </c>
      <c r="C10053" s="243">
        <v>73.965415234266999</v>
      </c>
    </row>
    <row r="10054" spans="2:3" x14ac:dyDescent="0.45">
      <c r="B10054" s="244">
        <v>9991</v>
      </c>
      <c r="C10054" s="243">
        <v>142.61921986757847</v>
      </c>
    </row>
    <row r="10055" spans="2:3" x14ac:dyDescent="0.45">
      <c r="B10055" s="244">
        <v>9992</v>
      </c>
      <c r="C10055" s="243">
        <v>129.97919330409124</v>
      </c>
    </row>
    <row r="10056" spans="2:3" x14ac:dyDescent="0.45">
      <c r="B10056" s="244">
        <v>9993</v>
      </c>
      <c r="C10056" s="243">
        <v>78.296633463351469</v>
      </c>
    </row>
    <row r="10057" spans="2:3" x14ac:dyDescent="0.45">
      <c r="B10057" s="244">
        <v>9994</v>
      </c>
      <c r="C10057" s="243">
        <v>162.15993417575123</v>
      </c>
    </row>
    <row r="10058" spans="2:3" x14ac:dyDescent="0.45">
      <c r="B10058" s="244">
        <v>9995</v>
      </c>
      <c r="C10058" s="243">
        <v>98.734178528026774</v>
      </c>
    </row>
    <row r="10059" spans="2:3" x14ac:dyDescent="0.45">
      <c r="B10059" s="244">
        <v>9996</v>
      </c>
      <c r="C10059" s="243">
        <v>135.71159616640722</v>
      </c>
    </row>
    <row r="10060" spans="2:3" x14ac:dyDescent="0.45">
      <c r="B10060" s="244">
        <v>9997</v>
      </c>
      <c r="C10060" s="243">
        <v>91.17601154299534</v>
      </c>
    </row>
    <row r="10061" spans="2:3" x14ac:dyDescent="0.45">
      <c r="B10061" s="244">
        <v>9998</v>
      </c>
      <c r="C10061" s="243">
        <v>104.68826108045245</v>
      </c>
    </row>
    <row r="10062" spans="2:3" x14ac:dyDescent="0.45">
      <c r="B10062" s="244">
        <v>9999</v>
      </c>
      <c r="C10062" s="243">
        <v>137.1485106081538</v>
      </c>
    </row>
    <row r="10063" spans="2:3" x14ac:dyDescent="0.45">
      <c r="B10063" s="244">
        <v>10000</v>
      </c>
      <c r="C10063" s="243">
        <v>100.40553800609561</v>
      </c>
    </row>
  </sheetData>
  <mergeCells count="17">
    <mergeCell ref="Q9:V9"/>
    <mergeCell ref="Q10:V10"/>
    <mergeCell ref="B45:H45"/>
    <mergeCell ref="B46:H46"/>
    <mergeCell ref="B47:H47"/>
    <mergeCell ref="Q15:T15"/>
    <mergeCell ref="Q1:V1"/>
    <mergeCell ref="O2:O3"/>
    <mergeCell ref="P2:P3"/>
    <mergeCell ref="Q2:V2"/>
    <mergeCell ref="B7:D7"/>
    <mergeCell ref="B49:H49"/>
    <mergeCell ref="B59:H59"/>
    <mergeCell ref="O1:P1"/>
    <mergeCell ref="B10:D10"/>
    <mergeCell ref="B61:C61"/>
    <mergeCell ref="B48:H48"/>
  </mergeCells>
  <conditionalFormatting sqref="E4">
    <cfRule type="iconSet" priority="23">
      <iconSet iconSet="3Symbols2" showValue="0">
        <cfvo type="percent" val="0"/>
        <cfvo type="percent" val="0.5"/>
        <cfvo type="num" val="1"/>
      </iconSet>
    </cfRule>
  </conditionalFormatting>
  <conditionalFormatting sqref="F4">
    <cfRule type="iconSet" priority="24">
      <iconSet showValue="0">
        <cfvo type="percent" val="0"/>
        <cfvo type="num" val="0.2"/>
        <cfvo type="num" val="0.3332"/>
      </iconSet>
    </cfRule>
  </conditionalFormatting>
  <conditionalFormatting sqref="Q7:V7">
    <cfRule type="colorScale" priority="6">
      <colorScale>
        <cfvo type="min"/>
        <cfvo type="max"/>
        <color theme="9" tint="0.79998168889431442"/>
        <color theme="9"/>
      </colorScale>
    </cfRule>
  </conditionalFormatting>
  <dataValidations count="1">
    <dataValidation type="decimal" allowBlank="1" showInputMessage="1" showErrorMessage="1" sqref="Q3:V3" xr:uid="{63716E6A-A3D2-4476-9C18-731C4F65AD4C}">
      <formula1>0.0001</formula1>
      <formula2>0.9999</formula2>
    </dataValidation>
  </dataValidations>
  <hyperlinks>
    <hyperlink ref="B45" r:id="rId1" display="Download more FREE Statistical PERT templates at https://www.statisticalpert.com" xr:uid="{D86B107C-98F9-4E85-81F2-AFA50E4904DA}"/>
    <hyperlink ref="B46" r:id="rId2" display="Take a Pluralsight course on Statistical PERT" xr:uid="{D36EC8EA-F612-4C28-A643-67E98DFAF5A6}"/>
    <hyperlink ref="B47" r:id="rId3" xr:uid="{FF7226BE-1036-4C44-80F2-4E2CDE32213E}"/>
    <hyperlink ref="B49" r:id="rId4" display="Follow Statistical PERT on Twitter to learn when new updates are released" xr:uid="{825094F6-2FDD-4314-9EB4-377E9CAEF765}"/>
    <hyperlink ref="B47:H47" r:id="rId5" display="Watch Statistical PERT videos on YouTube " xr:uid="{491774C8-36F3-4D7B-87F4-9612144C7A34}"/>
    <hyperlink ref="B48:H48" r:id="rId6" display="Connect with or follow me on LinkedIn" xr:uid="{3C76781F-9C41-4099-8D24-E02B822195F5}"/>
    <hyperlink ref="B46:H46" r:id="rId7" display="Watch a Pluralsight course on Statistical PERT® Normal Edition" xr:uid="{90DA3D31-ECE8-4A42-A5AD-3C1DBD91C694}"/>
    <hyperlink ref="B59" r:id="rId8" display="See the GNU General Public License for more details (http://www.gnu.org/licenses/)." xr:uid="{F7C612A5-05E2-42D3-A94A-BDD04960EEE0}"/>
    <hyperlink ref="B49:H49" r:id="rId9" location="newsletter" display="Subscribe to the SPERT® newsletter for monthly tips, free webinars, and new release notifications" xr:uid="{5D9D4D11-887E-4E63-9FEC-2964DA8EC5F6}"/>
  </hyperlinks>
  <pageMargins left="0.7" right="0.7" top="0.75" bottom="0.75" header="0.3" footer="0.3"/>
  <pageSetup orientation="portrait" horizontalDpi="0" verticalDpi="0" r:id="rId10"/>
  <drawing r:id="rId11"/>
  <legacyDrawing r:id="rId12"/>
  <extLst>
    <ext xmlns:x14="http://schemas.microsoft.com/office/spreadsheetml/2009/9/main" uri="{78C0D931-6437-407d-A8EE-F0AAD7539E65}">
      <x14:conditionalFormattings>
        <x14:conditionalFormatting xmlns:xm="http://schemas.microsoft.com/office/excel/2006/main">
          <x14:cfRule type="expression" priority="21" id="{27B40E0A-BF0B-4B01-8E1B-D796611112E3}">
            <xm:f>IF($B$7=VLookups!$A$48,TRUE,FALSE)</xm:f>
            <x14:dxf>
              <numFmt numFmtId="9" formatCode="&quot;$&quot;#,##0_);\(&quot;$&quot;#,##0\)"/>
            </x14:dxf>
          </x14:cfRule>
          <xm:sqref>B4:D5</xm:sqref>
        </x14:conditionalFormatting>
        <x14:conditionalFormatting xmlns:xm="http://schemas.microsoft.com/office/excel/2006/main">
          <x14:cfRule type="expression" priority="1" id="{2D24B99B-8FEF-4531-981D-E9C3CCC0CE1E}">
            <xm:f>IF($B$7=VLookups!$A$48,TRUE,FALSE)</xm:f>
            <x14:dxf>
              <numFmt numFmtId="9" formatCode="&quot;$&quot;#,##0_);\(&quot;$&quot;#,##0\)"/>
            </x14:dxf>
          </x14:cfRule>
          <xm:sqref>D15:D16</xm:sqref>
        </x14:conditionalFormatting>
        <x14:conditionalFormatting xmlns:xm="http://schemas.microsoft.com/office/excel/2006/main">
          <x14:cfRule type="expression" priority="8" id="{67AA6DEA-6F07-4B0D-8EA3-B6AAFEA2509D}">
            <xm:f>IF($B$7=VLookups!$A$48,TRUE,FALSE)</xm:f>
            <x14:dxf>
              <numFmt numFmtId="9" formatCode="&quot;$&quot;#,##0_);\(&quot;$&quot;#,##0\)"/>
            </x14:dxf>
          </x14:cfRule>
          <xm:sqref>D29:D30</xm:sqref>
        </x14:conditionalFormatting>
        <x14:conditionalFormatting xmlns:xm="http://schemas.microsoft.com/office/excel/2006/main">
          <x14:cfRule type="expression" priority="7" id="{4EB6A04F-1239-4CD3-AE63-91DB90076393}">
            <xm:f>IF($B$7=VLookups!$A$48,TRUE,FALSE)</xm:f>
            <x14:dxf>
              <numFmt numFmtId="9" formatCode="&quot;$&quot;#,##0_);\(&quot;$&quot;#,##0\)"/>
            </x14:dxf>
          </x14:cfRule>
          <xm:sqref>D32:D33</xm:sqref>
        </x14:conditionalFormatting>
        <x14:conditionalFormatting xmlns:xm="http://schemas.microsoft.com/office/excel/2006/main">
          <x14:cfRule type="expression" priority="20" id="{34AA27A6-43C9-4C57-8D44-DE4F78B3E9CF}">
            <xm:f>IF($B$7=VLookups!$A$48,TRUE,FALSE)</xm:f>
            <x14:dxf>
              <numFmt numFmtId="9" formatCode="&quot;$&quot;#,##0_);\(&quot;$&quot;#,##0\)"/>
            </x14:dxf>
          </x14:cfRule>
          <xm:sqref>J5:K5</xm:sqref>
        </x14:conditionalFormatting>
        <x14:conditionalFormatting xmlns:xm="http://schemas.microsoft.com/office/excel/2006/main">
          <x14:cfRule type="expression" priority="22" id="{7EDFB516-CEF2-40C4-9B12-755AE87A2B25}">
            <xm:f>IF($B$7=VLookups!$A$48,TRUE,FALSE)</xm:f>
            <x14:dxf>
              <numFmt numFmtId="9" formatCode="&quot;$&quot;#,##0_);\(&quot;$&quot;#,##0\)"/>
            </x14:dxf>
          </x14:cfRule>
          <xm:sqref>K4 G4:G5</xm:sqref>
        </x14:conditionalFormatting>
        <x14:conditionalFormatting xmlns:xm="http://schemas.microsoft.com/office/excel/2006/main">
          <x14:cfRule type="expression" priority="16" id="{6A6055B0-7AD8-406D-AEE0-B300BB4EFF97}">
            <xm:f>IF($B$7=VLookups!$A$48,TRUE,FALSE)</xm:f>
            <x14:dxf>
              <numFmt numFmtId="9" formatCode="&quot;$&quot;#,##0_);\(&quot;$&quot;#,##0\)"/>
            </x14:dxf>
          </x14:cfRule>
          <xm:sqref>L4:O5</xm:sqref>
        </x14:conditionalFormatting>
        <x14:conditionalFormatting xmlns:xm="http://schemas.microsoft.com/office/excel/2006/main">
          <x14:cfRule type="expression" priority="15" id="{64EF013A-CB75-4B69-81F4-5D43AEC8A379}">
            <xm:f>IF($B$7=VLookups!$A$48,TRUE,FALSE)</xm:f>
            <x14:dxf>
              <numFmt numFmtId="9" formatCode="&quot;$&quot;#,##0_);\(&quot;$&quot;#,##0\)"/>
            </x14:dxf>
          </x14:cfRule>
          <xm:sqref>O7</xm:sqref>
        </x14:conditionalFormatting>
        <x14:conditionalFormatting xmlns:xm="http://schemas.microsoft.com/office/excel/2006/main">
          <x14:cfRule type="expression" priority="5" id="{BB0EC879-62E0-4304-8EBA-A3E45421D9EB}">
            <xm:f>IF($B$7=VLookups!$A$48,TRUE,FALSE)</xm:f>
            <x14:dxf>
              <numFmt numFmtId="9" formatCode="&quot;$&quot;#,##0_);\(&quot;$&quot;#,##0\)"/>
            </x14:dxf>
          </x14:cfRule>
          <xm:sqref>Q4:V5</xm:sqref>
        </x14:conditionalFormatting>
        <x14:conditionalFormatting xmlns:xm="http://schemas.microsoft.com/office/excel/2006/main">
          <x14:cfRule type="expression" priority="9" id="{90CD34DE-C5CF-48D1-B482-49E88B02F1B5}">
            <xm:f>IF($B$7=VLookups!$A$48,TRUE,FALSE)</xm:f>
            <x14:dxf>
              <numFmt numFmtId="9" formatCode="&quot;$&quot;#,##0_);\(&quot;$&quot;#,##0\)"/>
            </x14:dxf>
          </x14:cfRule>
          <xm:sqref>Q7:V7</xm:sqref>
        </x14:conditionalFormatting>
        <x14:conditionalFormatting xmlns:xm="http://schemas.microsoft.com/office/excel/2006/main">
          <x14:cfRule type="expression" priority="2" id="{E7B87287-C291-4444-A2A9-A94D190F2C01}">
            <xm:f>IF($B$7=VLookups!$A$48,TRUE,FALSE)</xm:f>
            <x14:dxf>
              <numFmt numFmtId="9" formatCode="&quot;$&quot;#,##0_);\(&quot;$&quot;#,##0\)"/>
            </x14:dxf>
          </x14:cfRule>
          <xm:sqref>Q11:V11</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2B948F8D-F320-412F-B32A-2B69A16B7C77}">
          <x14:formula1>
            <xm:f>VLookups!$A$4:$A$13</xm:f>
          </x14:formula1>
          <xm:sqref>I5 H4:H5</xm:sqref>
        </x14:dataValidation>
        <x14:dataValidation type="list" allowBlank="1" showInputMessage="1" showErrorMessage="1" xr:uid="{735B67EE-FC2C-4DCD-8BE8-68CFE43F4800}">
          <x14:formula1>
            <xm:f>VLookups!$A$43:$A$44</xm:f>
          </x14:formula1>
          <xm:sqref>O1:P1</xm:sqref>
        </x14:dataValidation>
        <x14:dataValidation type="list" allowBlank="1" showInputMessage="1" showErrorMessage="1" xr:uid="{D82B7480-A4DB-4F68-87C6-9446969F2FCB}">
          <x14:formula1>
            <xm:f>VLookups!$A$48:$A$49</xm:f>
          </x14:formula1>
          <xm:sqref>B7:D7</xm:sqref>
        </x14:dataValidation>
        <x14:dataValidation type="list" allowBlank="1" showInputMessage="1" showErrorMessage="1" xr:uid="{290300E5-46BA-419E-A958-B2BE8352EB85}">
          <x14:formula1>
            <xm:f>VLookups!$B$64:$B$71</xm:f>
          </x14:formula1>
          <xm:sqref>D41</xm:sqref>
        </x14:dataValidation>
      </x14:dataValidations>
    </ext>
    <ext xmlns:x14="http://schemas.microsoft.com/office/spreadsheetml/2009/9/main" uri="{05C60535-1F16-4fd2-B633-F4F36F0B64E0}">
      <x14:sparklineGroups xmlns:xm="http://schemas.microsoft.com/office/excel/2006/main">
        <x14:sparklineGroup displayEmptyCellsAs="gap" displayHidden="1" xr2:uid="{7CDEC335-2AD1-4CBF-BE6D-3E369E0B43A1}">
          <x14:colorSeries theme="1"/>
          <x14:colorNegative rgb="FFD00000"/>
          <x14:colorAxis rgb="FF000000"/>
          <x14:colorMarkers rgb="FFD00000"/>
          <x14:colorFirst rgb="FFD00000"/>
          <x14:colorLast rgb="FFD00000"/>
          <x14:colorHigh rgb="FFD00000"/>
          <x14:colorLow rgb="FFD00000"/>
          <x14:sparklines>
            <x14:sparkline>
              <xm:f>'SPERT® Normal MC Simulation'!HR4:PJ4</xm:f>
              <xm:sqref>I4</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B371A-EEE2-4E66-9053-05B5CE52F60A}">
  <dimension ref="A1:U219"/>
  <sheetViews>
    <sheetView showGridLines="0" workbookViewId="0">
      <selection activeCell="C3" sqref="C3"/>
    </sheetView>
  </sheetViews>
  <sheetFormatPr defaultRowHeight="14.25" x14ac:dyDescent="0.45"/>
  <cols>
    <col min="1" max="1" width="5.73046875" style="1" customWidth="1"/>
    <col min="2" max="2" width="50.73046875" customWidth="1"/>
    <col min="3" max="5" width="23.73046875" customWidth="1"/>
    <col min="17" max="17" width="0" hidden="1" customWidth="1"/>
    <col min="18" max="20" width="10.73046875" hidden="1" customWidth="1"/>
  </cols>
  <sheetData>
    <row r="1" spans="1:21" ht="24" customHeight="1" x14ac:dyDescent="0.45">
      <c r="A1" s="52"/>
      <c r="B1" s="52" t="s">
        <v>807</v>
      </c>
      <c r="C1" s="325"/>
      <c r="D1" s="324"/>
      <c r="E1" s="325"/>
      <c r="G1" s="5"/>
      <c r="H1" s="5"/>
      <c r="I1" s="5"/>
      <c r="J1" s="5"/>
      <c r="K1" s="5"/>
      <c r="L1" s="5"/>
      <c r="M1" s="5"/>
      <c r="N1" s="5"/>
      <c r="O1" s="5"/>
      <c r="P1" s="5"/>
      <c r="Q1" s="156"/>
      <c r="R1" s="223" t="s">
        <v>211</v>
      </c>
      <c r="S1" s="223" t="s">
        <v>212</v>
      </c>
      <c r="T1" s="223" t="s">
        <v>213</v>
      </c>
    </row>
    <row r="2" spans="1:21" x14ac:dyDescent="0.45">
      <c r="A2" s="2"/>
      <c r="B2" s="5"/>
      <c r="C2" s="224" t="s">
        <v>211</v>
      </c>
      <c r="D2" s="224" t="s">
        <v>212</v>
      </c>
      <c r="E2" s="224" t="s">
        <v>213</v>
      </c>
      <c r="F2" s="5"/>
      <c r="G2" s="5"/>
      <c r="H2" s="5"/>
      <c r="I2" s="5"/>
      <c r="J2" s="5"/>
      <c r="K2" s="5"/>
      <c r="L2" s="5"/>
      <c r="M2" s="5"/>
      <c r="N2" s="5"/>
      <c r="O2" s="5"/>
      <c r="P2" s="5"/>
      <c r="Q2" s="156">
        <v>1</v>
      </c>
      <c r="R2" s="20">
        <f t="shared" ref="R2:R13" si="0">IF(OR(ROUND(C$16+0.3,0)&gt;$Q2,ROUND(C$16+0.3,0)=$Q2),C$13^2,"")</f>
        <v>16</v>
      </c>
      <c r="S2" s="20">
        <f t="shared" ref="S2:S13" si="1">IF(OR(ROUND(D$16+0.3,0)&gt;$Q2,ROUND(D$16+0.3,0)=$Q2),D$13^2,"")</f>
        <v>16</v>
      </c>
      <c r="T2" s="20">
        <f t="shared" ref="T2:T13" si="2">IF(OR(ROUND(E$16+0.3,0)&gt;$Q2,ROUND(E$16+0.3,0)=$Q2),E$13^2,"")</f>
        <v>16</v>
      </c>
      <c r="U2" s="166" t="s">
        <v>223</v>
      </c>
    </row>
    <row r="3" spans="1:21" x14ac:dyDescent="0.45">
      <c r="A3" s="5"/>
      <c r="B3" s="157" t="s">
        <v>898</v>
      </c>
      <c r="C3" s="226">
        <v>46146</v>
      </c>
      <c r="D3" s="227"/>
      <c r="E3" s="227"/>
      <c r="F3" s="158"/>
      <c r="G3" s="5"/>
      <c r="H3" s="5"/>
      <c r="I3" s="5"/>
      <c r="J3" s="5"/>
      <c r="K3" s="5"/>
      <c r="L3" s="5"/>
      <c r="M3" s="5"/>
      <c r="N3" s="5"/>
      <c r="O3" s="5"/>
      <c r="P3" s="5"/>
      <c r="Q3" s="156">
        <f>Q2+1</f>
        <v>2</v>
      </c>
      <c r="R3" s="20">
        <f t="shared" si="0"/>
        <v>16</v>
      </c>
      <c r="S3" s="20">
        <f t="shared" si="1"/>
        <v>16</v>
      </c>
      <c r="T3" s="20">
        <f t="shared" si="2"/>
        <v>16</v>
      </c>
    </row>
    <row r="4" spans="1:21" x14ac:dyDescent="0.45">
      <c r="A4" s="5"/>
      <c r="B4" s="157" t="s">
        <v>143</v>
      </c>
      <c r="C4" s="228">
        <v>2</v>
      </c>
      <c r="D4" s="229"/>
      <c r="E4" s="229"/>
      <c r="F4" s="158" t="s">
        <v>144</v>
      </c>
      <c r="G4" s="5"/>
      <c r="H4" s="5"/>
      <c r="I4" s="5"/>
      <c r="J4" s="5"/>
      <c r="K4" s="5"/>
      <c r="L4" s="5"/>
      <c r="M4" s="5"/>
      <c r="N4" s="5"/>
      <c r="O4" s="5"/>
      <c r="P4" s="5"/>
      <c r="Q4" s="156">
        <f t="shared" ref="Q4:Q68" si="3">Q3+1</f>
        <v>3</v>
      </c>
      <c r="R4" s="20">
        <f t="shared" si="0"/>
        <v>16</v>
      </c>
      <c r="S4" s="20">
        <f t="shared" si="1"/>
        <v>16</v>
      </c>
      <c r="T4" s="20">
        <f t="shared" si="2"/>
        <v>16</v>
      </c>
    </row>
    <row r="5" spans="1:21" x14ac:dyDescent="0.45">
      <c r="A5" s="5"/>
      <c r="B5" s="157" t="s">
        <v>145</v>
      </c>
      <c r="C5" s="230">
        <v>18</v>
      </c>
      <c r="D5" s="231"/>
      <c r="E5" s="231"/>
      <c r="F5" s="158" t="s">
        <v>158</v>
      </c>
      <c r="G5" s="5"/>
      <c r="H5" s="5"/>
      <c r="I5" s="5"/>
      <c r="J5" s="5"/>
      <c r="K5" s="5"/>
      <c r="L5" s="5"/>
      <c r="M5" s="5"/>
      <c r="N5" s="5"/>
      <c r="O5" s="5"/>
      <c r="P5" s="5"/>
      <c r="Q5" s="156">
        <f t="shared" si="3"/>
        <v>4</v>
      </c>
      <c r="R5" s="20">
        <f t="shared" si="0"/>
        <v>16</v>
      </c>
      <c r="S5" s="20">
        <f t="shared" si="1"/>
        <v>16</v>
      </c>
      <c r="T5" s="20">
        <f t="shared" si="2"/>
        <v>16</v>
      </c>
    </row>
    <row r="6" spans="1:21" x14ac:dyDescent="0.45">
      <c r="A6" s="5"/>
      <c r="B6" s="157" t="s">
        <v>146</v>
      </c>
      <c r="C6" s="261" t="s">
        <v>1</v>
      </c>
      <c r="D6" s="262"/>
      <c r="E6" s="262"/>
      <c r="F6" s="158" t="s">
        <v>147</v>
      </c>
      <c r="G6" s="5"/>
      <c r="H6" s="5"/>
      <c r="I6" s="5"/>
      <c r="J6" s="5"/>
      <c r="K6" s="5"/>
      <c r="L6" s="5"/>
      <c r="M6" s="5"/>
      <c r="N6" s="5"/>
      <c r="O6" s="5"/>
      <c r="P6" s="5"/>
      <c r="Q6" s="156">
        <f t="shared" si="3"/>
        <v>5</v>
      </c>
      <c r="R6" s="20">
        <f t="shared" si="0"/>
        <v>16</v>
      </c>
      <c r="S6" s="20">
        <f t="shared" si="1"/>
        <v>16</v>
      </c>
      <c r="T6" s="20">
        <f t="shared" si="2"/>
        <v>16</v>
      </c>
    </row>
    <row r="7" spans="1:21" x14ac:dyDescent="0.45">
      <c r="A7" s="5"/>
      <c r="B7" s="157" t="s">
        <v>148</v>
      </c>
      <c r="C7" s="228">
        <v>10</v>
      </c>
      <c r="D7" s="229"/>
      <c r="E7" s="229"/>
      <c r="F7" s="158" t="s">
        <v>159</v>
      </c>
      <c r="G7" s="5"/>
      <c r="H7" s="5"/>
      <c r="I7" s="5"/>
      <c r="J7" s="5"/>
      <c r="K7" s="5"/>
      <c r="L7" s="5"/>
      <c r="M7" s="5"/>
      <c r="N7" s="5"/>
      <c r="O7" s="5"/>
      <c r="P7" s="5"/>
      <c r="Q7" s="156">
        <f t="shared" si="3"/>
        <v>6</v>
      </c>
      <c r="R7" s="20">
        <f t="shared" si="0"/>
        <v>16</v>
      </c>
      <c r="S7" s="20">
        <f t="shared" si="1"/>
        <v>16</v>
      </c>
      <c r="T7" s="20">
        <f t="shared" si="2"/>
        <v>16</v>
      </c>
    </row>
    <row r="8" spans="1:21" x14ac:dyDescent="0.45">
      <c r="A8" s="5"/>
      <c r="B8" s="157" t="s">
        <v>149</v>
      </c>
      <c r="C8" s="228">
        <v>30</v>
      </c>
      <c r="D8" s="229"/>
      <c r="E8" s="229"/>
      <c r="F8" s="158" t="s">
        <v>160</v>
      </c>
      <c r="G8" s="5"/>
      <c r="H8" s="5"/>
      <c r="I8" s="5"/>
      <c r="J8" s="5"/>
      <c r="K8" s="5"/>
      <c r="L8" s="5"/>
      <c r="M8" s="5"/>
      <c r="N8" s="5"/>
      <c r="O8" s="5"/>
      <c r="P8" s="5"/>
      <c r="Q8" s="156">
        <f t="shared" si="3"/>
        <v>7</v>
      </c>
      <c r="R8" s="20">
        <f t="shared" si="0"/>
        <v>16</v>
      </c>
      <c r="S8" s="20">
        <f t="shared" si="1"/>
        <v>16</v>
      </c>
      <c r="T8" s="20">
        <f t="shared" si="2"/>
        <v>16</v>
      </c>
    </row>
    <row r="9" spans="1:21" x14ac:dyDescent="0.45">
      <c r="A9" s="5"/>
      <c r="B9" s="157" t="s">
        <v>215</v>
      </c>
      <c r="C9" s="230">
        <v>200</v>
      </c>
      <c r="D9" s="231"/>
      <c r="E9" s="231"/>
      <c r="F9" s="158" t="s">
        <v>161</v>
      </c>
      <c r="G9" s="5"/>
      <c r="H9" s="5"/>
      <c r="I9" s="5"/>
      <c r="J9" s="5"/>
      <c r="K9" s="5"/>
      <c r="L9" s="5"/>
      <c r="M9" s="5"/>
      <c r="N9" s="5"/>
      <c r="O9" s="5"/>
      <c r="P9" s="5"/>
      <c r="Q9" s="156">
        <f t="shared" si="3"/>
        <v>8</v>
      </c>
      <c r="R9" s="20">
        <f t="shared" si="0"/>
        <v>16</v>
      </c>
      <c r="S9" s="20">
        <f t="shared" si="1"/>
        <v>16</v>
      </c>
      <c r="T9" s="20">
        <f t="shared" si="2"/>
        <v>16</v>
      </c>
    </row>
    <row r="10" spans="1:21" x14ac:dyDescent="0.45">
      <c r="A10" s="5"/>
      <c r="B10" s="157" t="s">
        <v>216</v>
      </c>
      <c r="C10" s="232">
        <v>0.5</v>
      </c>
      <c r="D10" s="233">
        <v>0.8</v>
      </c>
      <c r="E10" s="233">
        <v>0.9</v>
      </c>
      <c r="F10" s="158" t="s">
        <v>217</v>
      </c>
      <c r="G10" s="5"/>
      <c r="H10" s="5"/>
      <c r="I10" s="5"/>
      <c r="J10" s="5"/>
      <c r="K10" s="5"/>
      <c r="L10" s="5"/>
      <c r="M10" s="5"/>
      <c r="N10" s="5"/>
      <c r="O10" s="5"/>
      <c r="P10" s="5"/>
      <c r="Q10" s="156">
        <f t="shared" si="3"/>
        <v>9</v>
      </c>
      <c r="R10" s="20">
        <f t="shared" si="0"/>
        <v>16</v>
      </c>
      <c r="S10" s="20">
        <f t="shared" si="1"/>
        <v>16</v>
      </c>
      <c r="T10" s="20">
        <f t="shared" si="2"/>
        <v>16</v>
      </c>
    </row>
    <row r="11" spans="1:21" x14ac:dyDescent="0.45">
      <c r="A11" s="5"/>
      <c r="B11" s="162" t="s">
        <v>164</v>
      </c>
      <c r="C11" s="225">
        <f>IF(OR(ISBLANK(C5),ISBLANK(C7),ISBLANK(C8)),"",IFERROR(MIN(C5-C7,C8-C5)/MAX(C5-C7,C8-C5),""))</f>
        <v>0.66666666666666663</v>
      </c>
      <c r="D11" s="225">
        <f>IF(OR(ISBLANK($C$5),ISBLANK($C$7),ISBLANK($C$8)),"",(IFERROR(MIN(IF(ISBLANK(D5),$C$5,D5)-IF(ISBLANK(D7),$C$7,D7),IF(ISBLANK(D8),$C$8,D8)-IF(ISBLANK(D5),$C$5,D5))/MAX(IF(ISBLANK(D5),$C$5,D5)-IF(ISBLANK(D7),$C$7,D7),IF(ISBLANK(D8),$C$8,D8)-IF(ISBLANK(D5),$C$5,D5)),"")))</f>
        <v>0.66666666666666663</v>
      </c>
      <c r="E11" s="225">
        <f>IF(OR(ISBLANK($C$5),ISBLANK($C$7),ISBLANK($C$8)),"",(IFERROR(MIN(IF(ISBLANK(E5),$C$5,E5)-IF(ISBLANK(E7),$C$7,E7),IF(ISBLANK(E8),$C$8,E8)-IF(ISBLANK(E5),$C$5,E5))/MAX(IF(ISBLANK(E5),$C$5,E5)-IF(ISBLANK(E7),$C$7,E7),IF(ISBLANK(E8),$C$8,E8)-IF(ISBLANK(E5),$C$5,E5)),"")))</f>
        <v>0.66666666666666663</v>
      </c>
      <c r="F11" s="161" t="s">
        <v>165</v>
      </c>
      <c r="G11" s="5"/>
      <c r="H11" s="5"/>
      <c r="I11" s="5"/>
      <c r="J11" s="5"/>
      <c r="K11" s="5"/>
      <c r="L11" s="5"/>
      <c r="M11" s="5"/>
      <c r="N11" s="5"/>
      <c r="O11" s="5"/>
      <c r="P11" s="5"/>
      <c r="Q11" s="156">
        <f t="shared" si="3"/>
        <v>10</v>
      </c>
      <c r="R11" s="20">
        <f t="shared" si="0"/>
        <v>16</v>
      </c>
      <c r="S11" s="20">
        <f t="shared" si="1"/>
        <v>16</v>
      </c>
      <c r="T11" s="20">
        <f t="shared" si="2"/>
        <v>16</v>
      </c>
    </row>
    <row r="12" spans="1:21" x14ac:dyDescent="0.45">
      <c r="A12" s="5"/>
      <c r="B12" s="157" t="s">
        <v>150</v>
      </c>
      <c r="C12" s="234">
        <f>IF(OR(ISBLANK(C5),ISBLANK(C7),ISBLANK(C8)),"",((C8+(4*C5)+C7)/6))</f>
        <v>18.666666666666668</v>
      </c>
      <c r="D12" s="235">
        <f>IF(OR(ISBLANK($C$5),ISBLANK($C$7),ISBLANK($C$8)),"",(((IF(ISBLANK(D8),$C$8,D8))+(4*IF(ISBLANK(D5),$C$5,D5))+IF(ISBLANK(D7),$C$7,D7))/6))</f>
        <v>18.666666666666668</v>
      </c>
      <c r="E12" s="235">
        <f>IF(OR(ISBLANK($C$5),ISBLANK($C$7),ISBLANK($C$8)),"",(((IF(ISBLANK(E8),$C$8,E8))+(4*IF(ISBLANK(E5),$C$5,E5))+IF(ISBLANK(E7),$C$7,E7))/6))</f>
        <v>18.666666666666668</v>
      </c>
      <c r="F12" s="158" t="s">
        <v>162</v>
      </c>
      <c r="G12" s="5"/>
      <c r="H12" s="5"/>
      <c r="I12" s="5"/>
      <c r="J12" s="5"/>
      <c r="K12" s="5"/>
      <c r="L12" s="5"/>
      <c r="M12" s="5"/>
      <c r="N12" s="5"/>
      <c r="O12" s="5"/>
      <c r="P12" s="5"/>
      <c r="Q12" s="156">
        <f t="shared" si="3"/>
        <v>11</v>
      </c>
      <c r="R12" s="20">
        <f t="shared" si="0"/>
        <v>16</v>
      </c>
      <c r="S12" s="20">
        <f t="shared" si="1"/>
        <v>16</v>
      </c>
      <c r="T12" s="20">
        <f t="shared" si="2"/>
        <v>16</v>
      </c>
    </row>
    <row r="13" spans="1:21" x14ac:dyDescent="0.45">
      <c r="A13" s="5"/>
      <c r="B13" s="157" t="s">
        <v>151</v>
      </c>
      <c r="C13" s="234">
        <f>IF(OR(ISBLANK(C6),ISBLANK(C7),ISBLANK(C8)),"",(C8-C7)*VLOOKUP(C6,VLookups!$A$4:$B$13,2,FALSE))</f>
        <v>4</v>
      </c>
      <c r="D13" s="235">
        <f>IF(OR(ISBLANK($C$6),ISBLANK($C$7),ISBLANK($C$8)),"",(IF(ISBLANK(D8),$C$8,D8)-IF(ISBLANK(D7),$C$7,D7))*VLOOKUP(IF(ISBLANK(D6),$C$6,D6),VLookups!$A$4:$B$13,2,FALSE))</f>
        <v>4</v>
      </c>
      <c r="E13" s="235">
        <f>IF(OR(ISBLANK($C$6),ISBLANK($C$7),ISBLANK($C$8)),"",(IF(ISBLANK(E8),$C$8,E8)-IF(ISBLANK(E7),$C$7,E7))*VLOOKUP(IF(ISBLANK(E6),$C$6,E6),VLookups!$A$4:$B$13,2,FALSE))</f>
        <v>4</v>
      </c>
      <c r="F13" s="159" t="s">
        <v>163</v>
      </c>
      <c r="G13" s="5"/>
      <c r="H13" s="5"/>
      <c r="I13" s="5"/>
      <c r="J13" s="5"/>
      <c r="K13" s="5"/>
      <c r="L13" s="5"/>
      <c r="M13" s="5"/>
      <c r="N13" s="5"/>
      <c r="O13" s="5"/>
      <c r="P13" s="5"/>
      <c r="Q13" s="156">
        <f t="shared" si="3"/>
        <v>12</v>
      </c>
      <c r="R13" s="20" t="str">
        <f t="shared" si="0"/>
        <v/>
      </c>
      <c r="S13" s="20">
        <f t="shared" si="1"/>
        <v>16</v>
      </c>
      <c r="T13" s="20">
        <f t="shared" si="2"/>
        <v>16</v>
      </c>
    </row>
    <row r="14" spans="1:21" x14ac:dyDescent="0.45">
      <c r="A14" s="5"/>
      <c r="B14" s="274" t="s">
        <v>761</v>
      </c>
      <c r="C14" s="332"/>
      <c r="D14" s="332"/>
      <c r="E14" s="332"/>
      <c r="F14" s="275" t="s">
        <v>766</v>
      </c>
      <c r="G14" s="5"/>
      <c r="H14" s="5"/>
      <c r="I14" s="5"/>
      <c r="J14" s="5"/>
      <c r="K14" s="5"/>
      <c r="L14" s="5"/>
      <c r="M14" s="5"/>
      <c r="N14" s="5"/>
      <c r="O14" s="5"/>
      <c r="P14" s="5"/>
      <c r="Q14" s="156"/>
      <c r="R14" s="20"/>
      <c r="S14" s="20"/>
      <c r="T14" s="20"/>
    </row>
    <row r="15" spans="1:21" x14ac:dyDescent="0.45">
      <c r="A15" s="5"/>
      <c r="B15" s="157" t="s">
        <v>152</v>
      </c>
      <c r="C15" s="234">
        <f>IF(OR(ISBLANK(C10),C12="",C13=""),"",_xlfn.NORM.INV(1-C10,C12,IF(ISBLANK(C14),C13,C14)))</f>
        <v>18.666666666666668</v>
      </c>
      <c r="D15" s="235">
        <f>IF(OR(ISBLANK($C$10),$C$12="",$C$13=""),"",_xlfn.NORM.INV(1-IF(ISBLANK(D10),$C$10,D10),IF(ISBLANK(D12),$C$12,D12),IF(ISBLANK(D14),IF(ISBLANK(D13),$C$13,D13),D14)))</f>
        <v>15.300181732375009</v>
      </c>
      <c r="E15" s="235">
        <f>IF(OR(ISBLANK($C$10),$C$12="",$C$13=""),"",_xlfn.NORM.INV(1-IF(ISBLANK(E10),$C$10,E10),IF(ISBLANK(E12),$C$12,E12),IF(ISBLANK(E14),IF(ISBLANK(E13),$C$13,E13),E14)))</f>
        <v>13.540460404488265</v>
      </c>
      <c r="F15" s="158" t="s">
        <v>899</v>
      </c>
      <c r="G15" s="5"/>
      <c r="H15" s="5"/>
      <c r="I15" s="5"/>
      <c r="J15" s="5"/>
      <c r="K15" s="5"/>
      <c r="L15" s="5"/>
      <c r="M15" s="5"/>
      <c r="N15" s="5"/>
      <c r="O15" s="5"/>
      <c r="P15" s="5"/>
      <c r="Q15" s="156">
        <f>Q13+1</f>
        <v>13</v>
      </c>
      <c r="R15" s="20" t="str">
        <f t="shared" ref="R15:T16" si="4">IF(OR(ROUND(C$16+0.3,0)&gt;$Q15,ROUND(C$16+0.3,0)=$Q15),C$13^2,"")</f>
        <v/>
      </c>
      <c r="S15" s="20">
        <f t="shared" si="4"/>
        <v>16</v>
      </c>
      <c r="T15" s="20">
        <f t="shared" si="4"/>
        <v>16</v>
      </c>
    </row>
    <row r="16" spans="1:21" x14ac:dyDescent="0.45">
      <c r="A16" s="5"/>
      <c r="B16" s="157" t="s">
        <v>153</v>
      </c>
      <c r="C16" s="333">
        <f>IF(OR(C9="",C15=""),"",C9/C15)</f>
        <v>10.714285714285714</v>
      </c>
      <c r="D16" s="334">
        <f>IF(OR($C$9="",$C$15=""),"",IF(ISBLANK(D9),$C$9,D9)/IF(ISBLANK(D15),$C$15,D15))</f>
        <v>13.071740159582699</v>
      </c>
      <c r="E16" s="334">
        <f>IF(OR($C$9="",$C$15=""),"",IF(ISBLANK(E9),$C$9,E9)/IF(ISBLANK(E15),$C$15,E15))</f>
        <v>14.770546497348485</v>
      </c>
      <c r="F16" s="158" t="s">
        <v>214</v>
      </c>
      <c r="G16" s="5"/>
      <c r="H16" s="5"/>
      <c r="I16" s="5"/>
      <c r="J16" s="5"/>
      <c r="K16" s="5"/>
      <c r="L16" s="5"/>
      <c r="M16" s="5"/>
      <c r="N16" s="5"/>
      <c r="O16" s="5"/>
      <c r="P16" s="5"/>
      <c r="Q16" s="156">
        <f t="shared" si="3"/>
        <v>14</v>
      </c>
      <c r="R16" s="20" t="str">
        <f t="shared" si="4"/>
        <v/>
      </c>
      <c r="S16" s="20" t="str">
        <f t="shared" si="4"/>
        <v/>
      </c>
      <c r="T16" s="20">
        <f t="shared" si="4"/>
        <v>16</v>
      </c>
    </row>
    <row r="17" spans="1:20" x14ac:dyDescent="0.45">
      <c r="A17" s="5"/>
      <c r="B17" s="274" t="s">
        <v>816</v>
      </c>
      <c r="C17" s="332">
        <v>0.3</v>
      </c>
      <c r="D17" s="332"/>
      <c r="E17" s="332"/>
      <c r="F17" s="275" t="s">
        <v>815</v>
      </c>
      <c r="G17" s="5"/>
      <c r="H17" s="5"/>
      <c r="I17" s="5"/>
      <c r="J17" s="5"/>
      <c r="K17" s="5"/>
      <c r="L17" s="5"/>
      <c r="M17" s="5"/>
      <c r="N17" s="5"/>
      <c r="O17" s="5"/>
      <c r="P17" s="5"/>
      <c r="Q17" s="156"/>
      <c r="R17" s="20"/>
      <c r="S17" s="20"/>
      <c r="T17" s="20"/>
    </row>
    <row r="18" spans="1:20" x14ac:dyDescent="0.45">
      <c r="A18" s="5"/>
      <c r="B18" s="157" t="s">
        <v>154</v>
      </c>
      <c r="C18" s="236">
        <f>IF(OR(C4="",C16=""),"",C4*ROUND(C16+C17,0))</f>
        <v>22</v>
      </c>
      <c r="D18" s="237">
        <f>IF(OR($C$4="",$C$16=""),"",IF(ISBLANK(D4),$C$4,D4)*ROUND(IF(ISBLANK(D16),$C$16,D16)+(IF(ISBLANK(D17),$C$17,D17)),0))</f>
        <v>26</v>
      </c>
      <c r="E18" s="237">
        <f>IF(OR($C$4="",$C$16=""),"",IF(ISBLANK(E4),$C$4,E4)*ROUND(IF(ISBLANK(E16),$C$16,E16)+(IF(ISBLANK(E17),$C$17,E17)),0))</f>
        <v>30</v>
      </c>
      <c r="F18" s="158" t="s">
        <v>155</v>
      </c>
      <c r="G18" s="5"/>
      <c r="H18" s="5"/>
      <c r="I18" s="5"/>
      <c r="J18" s="5"/>
      <c r="K18" s="5"/>
      <c r="L18" s="5"/>
      <c r="M18" s="5"/>
      <c r="N18" s="5"/>
      <c r="O18" s="5"/>
      <c r="P18" s="5"/>
      <c r="Q18" s="156">
        <f>Q16+1</f>
        <v>15</v>
      </c>
      <c r="R18" s="20" t="str">
        <f t="shared" ref="R18:R49" si="5">IF(OR(ROUND(C$16+0.3,0)&gt;$Q18,ROUND(C$16+0.3,0)=$Q18),C$13^2,"")</f>
        <v/>
      </c>
      <c r="S18" s="20" t="str">
        <f t="shared" ref="S18:S49" si="6">IF(OR(ROUND(D$16+0.3,0)&gt;$Q18,ROUND(D$16+0.3,0)=$Q18),D$13^2,"")</f>
        <v/>
      </c>
      <c r="T18" s="20">
        <f t="shared" ref="T18:T49" si="7">IF(OR(ROUND(E$16+0.3,0)&gt;$Q18,ROUND(E$16+0.3,0)=$Q18),E$13^2,"")</f>
        <v>16</v>
      </c>
    </row>
    <row r="19" spans="1:20" x14ac:dyDescent="0.45">
      <c r="A19" s="5"/>
      <c r="B19" s="274" t="s">
        <v>813</v>
      </c>
      <c r="C19" s="229"/>
      <c r="D19" s="229"/>
      <c r="E19" s="229"/>
      <c r="F19" s="275" t="s">
        <v>814</v>
      </c>
      <c r="G19" s="5"/>
      <c r="H19" s="5"/>
      <c r="I19" s="5"/>
      <c r="J19" s="5"/>
      <c r="K19" s="5"/>
      <c r="L19" s="5"/>
      <c r="M19" s="5"/>
      <c r="N19" s="5"/>
      <c r="O19" s="5"/>
      <c r="P19" s="5"/>
      <c r="Q19" s="156">
        <f t="shared" si="3"/>
        <v>16</v>
      </c>
      <c r="R19" s="20" t="str">
        <f t="shared" si="5"/>
        <v/>
      </c>
      <c r="S19" s="20" t="str">
        <f t="shared" si="6"/>
        <v/>
      </c>
      <c r="T19" s="20" t="str">
        <f t="shared" si="7"/>
        <v/>
      </c>
    </row>
    <row r="20" spans="1:20" x14ac:dyDescent="0.45">
      <c r="A20" s="5"/>
      <c r="B20" s="157" t="s">
        <v>156</v>
      </c>
      <c r="C20" s="238">
        <f>IF(C18="","",C18*7+C19)</f>
        <v>154</v>
      </c>
      <c r="D20" s="239">
        <f>IF($C$18="","",IF(ISBLANK(D18),$C$18,D18)*7+IF(ISBLANK(D19),$C$19,D19))</f>
        <v>182</v>
      </c>
      <c r="E20" s="239">
        <f>IF($C$18="","",IF(ISBLANK(E18),$C$18,E18)*7+IF(ISBLANK(E19),$C$19,E19))</f>
        <v>210</v>
      </c>
      <c r="F20" s="160" t="s">
        <v>157</v>
      </c>
      <c r="G20" s="5"/>
      <c r="H20" s="5"/>
      <c r="I20" s="5"/>
      <c r="J20" s="5"/>
      <c r="K20" s="5"/>
      <c r="L20" s="5"/>
      <c r="M20" s="5"/>
      <c r="N20" s="5"/>
      <c r="O20" s="5"/>
      <c r="P20" s="5"/>
      <c r="Q20" s="156">
        <f t="shared" si="3"/>
        <v>17</v>
      </c>
      <c r="R20" s="20" t="str">
        <f t="shared" si="5"/>
        <v/>
      </c>
      <c r="S20" s="20" t="str">
        <f t="shared" si="6"/>
        <v/>
      </c>
      <c r="T20" s="20" t="str">
        <f t="shared" si="7"/>
        <v/>
      </c>
    </row>
    <row r="21" spans="1:20" ht="18" x14ac:dyDescent="0.55000000000000004">
      <c r="A21" s="5"/>
      <c r="B21" s="157" t="s">
        <v>218</v>
      </c>
      <c r="C21" s="331">
        <f>IF(OR(C3="",C20=""),"",C3+C20)</f>
        <v>46300</v>
      </c>
      <c r="D21" s="331">
        <f>IF(OR($C$3="",$C$20=""),"",IF(ISBLANK(D3),$C$3,D3)+IF(ISBLANK(D20),$C$20,D20))</f>
        <v>46328</v>
      </c>
      <c r="E21" s="331">
        <f>IF(OR($C$3="",$C$20=""),"",IF(ISBLANK(E3),$C$3,E3)+IF(ISBLANK(E20),$C$20,E20))</f>
        <v>46356</v>
      </c>
      <c r="F21" s="158" t="s">
        <v>841</v>
      </c>
      <c r="G21" s="5"/>
      <c r="H21" s="5"/>
      <c r="I21" s="5"/>
      <c r="J21" s="5"/>
      <c r="K21" s="5"/>
      <c r="L21" s="5"/>
      <c r="M21" s="5"/>
      <c r="N21" s="5"/>
      <c r="O21" s="5"/>
      <c r="P21" s="5"/>
      <c r="Q21" s="156">
        <f t="shared" si="3"/>
        <v>18</v>
      </c>
      <c r="R21" s="20" t="str">
        <f t="shared" si="5"/>
        <v/>
      </c>
      <c r="S21" s="20" t="str">
        <f t="shared" si="6"/>
        <v/>
      </c>
      <c r="T21" s="20" t="str">
        <f t="shared" si="7"/>
        <v/>
      </c>
    </row>
    <row r="22" spans="1:20" x14ac:dyDescent="0.45">
      <c r="A22" s="2"/>
      <c r="B22" s="5"/>
      <c r="C22" s="347" t="s">
        <v>994</v>
      </c>
      <c r="D22" s="5"/>
      <c r="E22" s="5"/>
      <c r="F22" s="5"/>
      <c r="G22" s="5"/>
      <c r="H22" s="5"/>
      <c r="I22" s="5"/>
      <c r="J22" s="5"/>
      <c r="K22" s="5"/>
      <c r="L22" s="5"/>
      <c r="M22" s="5"/>
      <c r="N22" s="5"/>
      <c r="O22" s="5"/>
      <c r="P22" s="5"/>
      <c r="Q22" s="156" t="e">
        <f>#REF!+1</f>
        <v>#REF!</v>
      </c>
      <c r="R22" s="20" t="e">
        <f t="shared" si="5"/>
        <v>#REF!</v>
      </c>
      <c r="S22" s="20" t="e">
        <f t="shared" si="6"/>
        <v>#REF!</v>
      </c>
      <c r="T22" s="20" t="e">
        <f t="shared" si="7"/>
        <v>#REF!</v>
      </c>
    </row>
    <row r="23" spans="1:20" x14ac:dyDescent="0.45">
      <c r="A23" s="2"/>
      <c r="B23" s="19" t="str">
        <f>_xlfn.CONCAT("Version ",'Change Log'!$B$3," – © 2015-",YEAR('Change Log'!$A$3),IF('Change Log'!$C$3="William W. Davis",", William W. Davis, MSPM, PMP",_xlfn.CONCAT(", original copyright holder is William W. Davis, MSPM, PMP; later modified by ",'Change Log'!$C$3)))</f>
        <v>Version 5.2 – © 2015-2025, William W. Davis, MSPM, PMP</v>
      </c>
      <c r="C23" s="5"/>
      <c r="D23" s="5"/>
      <c r="E23" s="5"/>
      <c r="F23" s="5"/>
      <c r="G23" s="5"/>
      <c r="H23" s="5"/>
      <c r="I23" s="5"/>
      <c r="J23" s="5"/>
      <c r="K23" s="5"/>
      <c r="L23" s="5"/>
      <c r="M23" s="5"/>
      <c r="N23" s="5"/>
      <c r="O23" s="5"/>
      <c r="P23" s="5"/>
      <c r="Q23" s="156" t="e">
        <f t="shared" si="3"/>
        <v>#REF!</v>
      </c>
      <c r="R23" s="20" t="e">
        <f t="shared" si="5"/>
        <v>#REF!</v>
      </c>
      <c r="S23" s="20" t="e">
        <f t="shared" si="6"/>
        <v>#REF!</v>
      </c>
      <c r="T23" s="20" t="e">
        <f t="shared" si="7"/>
        <v>#REF!</v>
      </c>
    </row>
    <row r="24" spans="1:20" x14ac:dyDescent="0.45">
      <c r="A24" s="2"/>
      <c r="B24" s="407" t="s">
        <v>135</v>
      </c>
      <c r="C24" s="407"/>
      <c r="D24" s="407"/>
      <c r="E24" s="407"/>
      <c r="F24" s="407"/>
      <c r="G24" s="5"/>
      <c r="H24" s="5"/>
      <c r="I24" s="5"/>
      <c r="J24" s="5"/>
      <c r="K24" s="5"/>
      <c r="L24" s="5"/>
      <c r="M24" s="5"/>
      <c r="N24" s="5"/>
      <c r="O24" s="5"/>
      <c r="P24" s="5"/>
      <c r="Q24" s="156" t="e">
        <f t="shared" si="3"/>
        <v>#REF!</v>
      </c>
      <c r="R24" s="20" t="e">
        <f t="shared" si="5"/>
        <v>#REF!</v>
      </c>
      <c r="S24" s="20" t="e">
        <f t="shared" si="6"/>
        <v>#REF!</v>
      </c>
      <c r="T24" s="20" t="e">
        <f t="shared" si="7"/>
        <v>#REF!</v>
      </c>
    </row>
    <row r="25" spans="1:20" x14ac:dyDescent="0.45">
      <c r="A25" s="2"/>
      <c r="B25" s="407" t="s">
        <v>136</v>
      </c>
      <c r="C25" s="407"/>
      <c r="D25" s="407"/>
      <c r="E25" s="407"/>
      <c r="F25" s="407"/>
      <c r="G25" s="5"/>
      <c r="H25" s="5"/>
      <c r="I25" s="5"/>
      <c r="J25" s="5"/>
      <c r="K25" s="5"/>
      <c r="L25" s="5"/>
      <c r="M25" s="5"/>
      <c r="N25" s="5"/>
      <c r="O25" s="5"/>
      <c r="P25" s="5"/>
      <c r="Q25" s="156" t="e">
        <f t="shared" si="3"/>
        <v>#REF!</v>
      </c>
      <c r="R25" s="20" t="e">
        <f t="shared" si="5"/>
        <v>#REF!</v>
      </c>
      <c r="S25" s="20" t="e">
        <f t="shared" si="6"/>
        <v>#REF!</v>
      </c>
      <c r="T25" s="20" t="e">
        <f t="shared" si="7"/>
        <v>#REF!</v>
      </c>
    </row>
    <row r="26" spans="1:20" x14ac:dyDescent="0.45">
      <c r="A26" s="2"/>
      <c r="B26" s="407" t="s">
        <v>90</v>
      </c>
      <c r="C26" s="407"/>
      <c r="D26" s="407"/>
      <c r="E26" s="407"/>
      <c r="F26" s="407"/>
      <c r="G26" s="5"/>
      <c r="H26" s="5"/>
      <c r="I26" s="5"/>
      <c r="J26" s="5"/>
      <c r="K26" s="5"/>
      <c r="L26" s="5"/>
      <c r="M26" s="5"/>
      <c r="N26" s="5"/>
      <c r="O26" s="5"/>
      <c r="P26" s="5"/>
      <c r="Q26" s="156" t="e">
        <f t="shared" si="3"/>
        <v>#REF!</v>
      </c>
      <c r="R26" s="20" t="e">
        <f t="shared" si="5"/>
        <v>#REF!</v>
      </c>
      <c r="S26" s="20" t="e">
        <f t="shared" si="6"/>
        <v>#REF!</v>
      </c>
      <c r="T26" s="20" t="e">
        <f t="shared" si="7"/>
        <v>#REF!</v>
      </c>
    </row>
    <row r="27" spans="1:20" x14ac:dyDescent="0.45">
      <c r="A27" s="2"/>
      <c r="B27" s="407" t="s">
        <v>207</v>
      </c>
      <c r="C27" s="407"/>
      <c r="D27" s="407"/>
      <c r="E27" s="407"/>
      <c r="F27" s="407"/>
      <c r="G27" s="5"/>
      <c r="H27" s="5"/>
      <c r="I27" s="5"/>
      <c r="J27" s="5"/>
      <c r="K27" s="5"/>
      <c r="L27" s="5"/>
      <c r="M27" s="5"/>
      <c r="N27" s="5"/>
      <c r="O27" s="5"/>
      <c r="P27" s="5"/>
      <c r="Q27" s="156" t="e">
        <f t="shared" si="3"/>
        <v>#REF!</v>
      </c>
      <c r="R27" s="20" t="e">
        <f t="shared" si="5"/>
        <v>#REF!</v>
      </c>
      <c r="S27" s="20" t="e">
        <f t="shared" si="6"/>
        <v>#REF!</v>
      </c>
      <c r="T27" s="20" t="e">
        <f t="shared" si="7"/>
        <v>#REF!</v>
      </c>
    </row>
    <row r="28" spans="1:20" x14ac:dyDescent="0.45">
      <c r="A28" s="2"/>
      <c r="B28" s="407" t="s">
        <v>991</v>
      </c>
      <c r="C28" s="407"/>
      <c r="D28" s="407"/>
      <c r="E28" s="335"/>
      <c r="F28" s="335"/>
      <c r="G28" s="5"/>
      <c r="H28" s="5"/>
      <c r="I28" s="5"/>
      <c r="J28" s="5"/>
      <c r="K28" s="5"/>
      <c r="L28" s="5"/>
      <c r="M28" s="5"/>
      <c r="N28" s="5"/>
      <c r="O28" s="5"/>
      <c r="P28" s="5"/>
      <c r="Q28" s="156" t="e">
        <f t="shared" si="3"/>
        <v>#REF!</v>
      </c>
      <c r="R28" s="20" t="e">
        <f t="shared" si="5"/>
        <v>#REF!</v>
      </c>
      <c r="S28" s="20" t="e">
        <f t="shared" si="6"/>
        <v>#REF!</v>
      </c>
      <c r="T28" s="20" t="e">
        <f t="shared" si="7"/>
        <v>#REF!</v>
      </c>
    </row>
    <row r="29" spans="1:20" x14ac:dyDescent="0.45">
      <c r="A29" s="2"/>
      <c r="B29" s="150" t="s">
        <v>205</v>
      </c>
      <c r="C29" s="5"/>
      <c r="D29" s="5"/>
      <c r="E29" s="5"/>
      <c r="F29" s="5"/>
      <c r="G29" s="5"/>
      <c r="H29" s="5"/>
      <c r="I29" s="5"/>
      <c r="J29" s="5"/>
      <c r="K29" s="5"/>
      <c r="L29" s="5"/>
      <c r="M29" s="5"/>
      <c r="N29" s="5"/>
      <c r="O29" s="5"/>
      <c r="P29" s="5"/>
      <c r="Q29" s="156" t="e">
        <f t="shared" si="3"/>
        <v>#REF!</v>
      </c>
      <c r="R29" s="20" t="e">
        <f t="shared" si="5"/>
        <v>#REF!</v>
      </c>
      <c r="S29" s="20" t="e">
        <f t="shared" si="6"/>
        <v>#REF!</v>
      </c>
      <c r="T29" s="20" t="e">
        <f t="shared" si="7"/>
        <v>#REF!</v>
      </c>
    </row>
    <row r="30" spans="1:20" x14ac:dyDescent="0.45">
      <c r="A30" s="2"/>
      <c r="B30" s="150" t="s">
        <v>88</v>
      </c>
      <c r="C30" s="5"/>
      <c r="D30" s="5"/>
      <c r="E30" s="5"/>
      <c r="F30" s="5"/>
      <c r="G30" s="5"/>
      <c r="H30" s="5"/>
      <c r="I30" s="5"/>
      <c r="J30" s="5"/>
      <c r="K30" s="5"/>
      <c r="L30" s="5"/>
      <c r="M30" s="5"/>
      <c r="N30" s="5"/>
      <c r="O30" s="5"/>
      <c r="P30" s="5"/>
      <c r="Q30" s="156" t="e">
        <f t="shared" si="3"/>
        <v>#REF!</v>
      </c>
      <c r="R30" s="20" t="e">
        <f t="shared" si="5"/>
        <v>#REF!</v>
      </c>
      <c r="S30" s="20" t="e">
        <f t="shared" si="6"/>
        <v>#REF!</v>
      </c>
      <c r="T30" s="20" t="e">
        <f t="shared" si="7"/>
        <v>#REF!</v>
      </c>
    </row>
    <row r="31" spans="1:20" x14ac:dyDescent="0.45">
      <c r="A31" s="19"/>
      <c r="B31" s="150" t="s">
        <v>204</v>
      </c>
      <c r="C31" s="5"/>
      <c r="D31" s="5"/>
      <c r="E31" s="5"/>
      <c r="F31" s="5"/>
      <c r="G31" s="5"/>
      <c r="H31" s="5"/>
      <c r="I31" s="5"/>
      <c r="J31" s="5"/>
      <c r="K31" s="5"/>
      <c r="L31" s="5"/>
      <c r="M31" s="5"/>
      <c r="N31" s="5"/>
      <c r="O31" s="5"/>
      <c r="P31" s="5"/>
      <c r="Q31" s="156" t="e">
        <f t="shared" si="3"/>
        <v>#REF!</v>
      </c>
      <c r="R31" s="20" t="e">
        <f t="shared" si="5"/>
        <v>#REF!</v>
      </c>
      <c r="S31" s="20" t="e">
        <f t="shared" si="6"/>
        <v>#REF!</v>
      </c>
      <c r="T31" s="20" t="e">
        <f t="shared" si="7"/>
        <v>#REF!</v>
      </c>
    </row>
    <row r="32" spans="1:20" x14ac:dyDescent="0.45">
      <c r="A32" s="19"/>
      <c r="B32" s="150" t="s">
        <v>206</v>
      </c>
      <c r="C32" s="5"/>
      <c r="D32" s="5"/>
      <c r="E32" s="5"/>
      <c r="F32" s="5"/>
      <c r="G32" s="5"/>
      <c r="H32" s="5"/>
      <c r="I32" s="5"/>
      <c r="J32" s="5"/>
      <c r="K32" s="5"/>
      <c r="L32" s="5"/>
      <c r="M32" s="5"/>
      <c r="N32" s="5"/>
      <c r="O32" s="5"/>
      <c r="P32" s="5"/>
      <c r="Q32" s="156" t="e">
        <f t="shared" si="3"/>
        <v>#REF!</v>
      </c>
      <c r="R32" s="20" t="e">
        <f t="shared" si="5"/>
        <v>#REF!</v>
      </c>
      <c r="S32" s="20" t="e">
        <f t="shared" si="6"/>
        <v>#REF!</v>
      </c>
      <c r="T32" s="20" t="e">
        <f t="shared" si="7"/>
        <v>#REF!</v>
      </c>
    </row>
    <row r="33" spans="1:20" x14ac:dyDescent="0.45">
      <c r="A33" s="19"/>
      <c r="B33" s="150" t="s">
        <v>745</v>
      </c>
      <c r="C33" s="5"/>
      <c r="D33" s="5"/>
      <c r="E33" s="5"/>
      <c r="F33" s="5"/>
      <c r="G33" s="5"/>
      <c r="H33" s="5"/>
      <c r="I33" s="5"/>
      <c r="J33" s="5"/>
      <c r="K33" s="5"/>
      <c r="L33" s="5"/>
      <c r="M33" s="5"/>
      <c r="N33" s="5"/>
      <c r="O33" s="5"/>
      <c r="P33" s="5"/>
      <c r="Q33" s="156" t="e">
        <f t="shared" si="3"/>
        <v>#REF!</v>
      </c>
      <c r="R33" s="20" t="e">
        <f t="shared" si="5"/>
        <v>#REF!</v>
      </c>
      <c r="S33" s="20" t="e">
        <f t="shared" si="6"/>
        <v>#REF!</v>
      </c>
      <c r="T33" s="20" t="e">
        <f t="shared" si="7"/>
        <v>#REF!</v>
      </c>
    </row>
    <row r="34" spans="1:20" x14ac:dyDescent="0.45">
      <c r="A34" s="19"/>
      <c r="B34" s="150" t="s">
        <v>746</v>
      </c>
      <c r="C34" s="5"/>
      <c r="D34" s="5"/>
      <c r="E34" s="5"/>
      <c r="F34" s="5"/>
      <c r="G34" s="5"/>
      <c r="H34" s="5"/>
      <c r="I34" s="5"/>
      <c r="J34" s="5"/>
      <c r="K34" s="5"/>
      <c r="L34" s="5"/>
      <c r="M34" s="5"/>
      <c r="N34" s="5"/>
      <c r="O34" s="5"/>
      <c r="P34" s="5"/>
      <c r="Q34" s="156" t="e">
        <f t="shared" si="3"/>
        <v>#REF!</v>
      </c>
      <c r="R34" s="20" t="e">
        <f t="shared" si="5"/>
        <v>#REF!</v>
      </c>
      <c r="S34" s="20" t="e">
        <f t="shared" si="6"/>
        <v>#REF!</v>
      </c>
      <c r="T34" s="20" t="e">
        <f t="shared" si="7"/>
        <v>#REF!</v>
      </c>
    </row>
    <row r="35" spans="1:20" x14ac:dyDescent="0.45">
      <c r="A35" s="2"/>
      <c r="B35" s="150"/>
      <c r="C35" s="5"/>
      <c r="D35" s="5"/>
      <c r="E35" s="5"/>
      <c r="F35" s="5"/>
      <c r="G35" s="5"/>
      <c r="H35" s="5"/>
      <c r="I35" s="5"/>
      <c r="J35" s="5"/>
      <c r="K35" s="5"/>
      <c r="L35" s="5"/>
      <c r="M35" s="5"/>
      <c r="N35" s="5"/>
      <c r="O35" s="5"/>
      <c r="P35" s="5"/>
      <c r="Q35" s="156" t="e">
        <f t="shared" si="3"/>
        <v>#REF!</v>
      </c>
      <c r="R35" s="20" t="e">
        <f t="shared" si="5"/>
        <v>#REF!</v>
      </c>
      <c r="S35" s="20" t="e">
        <f t="shared" si="6"/>
        <v>#REF!</v>
      </c>
      <c r="T35" s="20" t="e">
        <f t="shared" si="7"/>
        <v>#REF!</v>
      </c>
    </row>
    <row r="36" spans="1:20" x14ac:dyDescent="0.45">
      <c r="A36" s="2"/>
      <c r="B36" s="150" t="s">
        <v>747</v>
      </c>
      <c r="C36" s="5"/>
      <c r="D36" s="5"/>
      <c r="E36" s="5"/>
      <c r="F36" s="5"/>
      <c r="G36" s="5"/>
      <c r="H36" s="5"/>
      <c r="I36" s="5"/>
      <c r="J36" s="5"/>
      <c r="K36" s="5"/>
      <c r="L36" s="5"/>
      <c r="M36" s="5"/>
      <c r="N36" s="5"/>
      <c r="O36" s="5"/>
      <c r="P36" s="5"/>
      <c r="Q36" s="156" t="e">
        <f t="shared" si="3"/>
        <v>#REF!</v>
      </c>
      <c r="R36" s="20" t="e">
        <f t="shared" si="5"/>
        <v>#REF!</v>
      </c>
      <c r="S36" s="20" t="e">
        <f t="shared" si="6"/>
        <v>#REF!</v>
      </c>
      <c r="T36" s="20" t="e">
        <f t="shared" si="7"/>
        <v>#REF!</v>
      </c>
    </row>
    <row r="37" spans="1:20" x14ac:dyDescent="0.45">
      <c r="A37" s="2"/>
      <c r="B37" s="150" t="s">
        <v>87</v>
      </c>
      <c r="C37" s="5"/>
      <c r="D37" s="5"/>
      <c r="E37" s="5"/>
      <c r="F37" s="5"/>
      <c r="G37" s="5"/>
      <c r="H37" s="5"/>
      <c r="I37" s="5"/>
      <c r="J37" s="5"/>
      <c r="K37" s="5"/>
      <c r="L37" s="5"/>
      <c r="M37" s="5"/>
      <c r="N37" s="5"/>
      <c r="O37" s="5"/>
      <c r="P37" s="5"/>
      <c r="Q37" s="156" t="e">
        <f t="shared" si="3"/>
        <v>#REF!</v>
      </c>
      <c r="R37" s="20" t="e">
        <f t="shared" si="5"/>
        <v>#REF!</v>
      </c>
      <c r="S37" s="20" t="e">
        <f t="shared" si="6"/>
        <v>#REF!</v>
      </c>
      <c r="T37" s="20" t="e">
        <f t="shared" si="7"/>
        <v>#REF!</v>
      </c>
    </row>
    <row r="38" spans="1:20" x14ac:dyDescent="0.45">
      <c r="B38" s="408" t="s">
        <v>752</v>
      </c>
      <c r="C38" s="408"/>
      <c r="D38" s="263"/>
      <c r="E38" s="263"/>
      <c r="F38" s="263"/>
      <c r="G38" s="263"/>
      <c r="H38" s="263"/>
      <c r="Q38" s="156" t="e">
        <f t="shared" si="3"/>
        <v>#REF!</v>
      </c>
      <c r="R38" s="20" t="e">
        <f t="shared" si="5"/>
        <v>#REF!</v>
      </c>
      <c r="S38" s="20" t="e">
        <f t="shared" si="6"/>
        <v>#REF!</v>
      </c>
      <c r="T38" s="20" t="e">
        <f t="shared" si="7"/>
        <v>#REF!</v>
      </c>
    </row>
    <row r="39" spans="1:20" x14ac:dyDescent="0.45">
      <c r="Q39" s="156" t="e">
        <f t="shared" si="3"/>
        <v>#REF!</v>
      </c>
      <c r="R39" s="20" t="e">
        <f t="shared" si="5"/>
        <v>#REF!</v>
      </c>
      <c r="S39" s="20" t="e">
        <f t="shared" si="6"/>
        <v>#REF!</v>
      </c>
      <c r="T39" s="20" t="e">
        <f t="shared" si="7"/>
        <v>#REF!</v>
      </c>
    </row>
    <row r="40" spans="1:20" x14ac:dyDescent="0.45">
      <c r="Q40" s="156" t="e">
        <f t="shared" si="3"/>
        <v>#REF!</v>
      </c>
      <c r="R40" s="20" t="e">
        <f t="shared" si="5"/>
        <v>#REF!</v>
      </c>
      <c r="S40" s="20" t="e">
        <f t="shared" si="6"/>
        <v>#REF!</v>
      </c>
      <c r="T40" s="20" t="e">
        <f t="shared" si="7"/>
        <v>#REF!</v>
      </c>
    </row>
    <row r="41" spans="1:20" x14ac:dyDescent="0.45">
      <c r="Q41" s="156" t="e">
        <f t="shared" si="3"/>
        <v>#REF!</v>
      </c>
      <c r="R41" s="20" t="e">
        <f t="shared" si="5"/>
        <v>#REF!</v>
      </c>
      <c r="S41" s="20" t="e">
        <f t="shared" si="6"/>
        <v>#REF!</v>
      </c>
      <c r="T41" s="20" t="e">
        <f t="shared" si="7"/>
        <v>#REF!</v>
      </c>
    </row>
    <row r="42" spans="1:20" x14ac:dyDescent="0.45">
      <c r="Q42" s="156" t="e">
        <f t="shared" si="3"/>
        <v>#REF!</v>
      </c>
      <c r="R42" s="20" t="e">
        <f t="shared" si="5"/>
        <v>#REF!</v>
      </c>
      <c r="S42" s="20" t="e">
        <f t="shared" si="6"/>
        <v>#REF!</v>
      </c>
      <c r="T42" s="20" t="e">
        <f t="shared" si="7"/>
        <v>#REF!</v>
      </c>
    </row>
    <row r="43" spans="1:20" x14ac:dyDescent="0.45">
      <c r="Q43" s="156" t="e">
        <f t="shared" si="3"/>
        <v>#REF!</v>
      </c>
      <c r="R43" s="20" t="e">
        <f t="shared" si="5"/>
        <v>#REF!</v>
      </c>
      <c r="S43" s="20" t="e">
        <f t="shared" si="6"/>
        <v>#REF!</v>
      </c>
      <c r="T43" s="20" t="e">
        <f t="shared" si="7"/>
        <v>#REF!</v>
      </c>
    </row>
    <row r="44" spans="1:20" x14ac:dyDescent="0.45">
      <c r="Q44" s="156" t="e">
        <f t="shared" si="3"/>
        <v>#REF!</v>
      </c>
      <c r="R44" s="20" t="e">
        <f t="shared" si="5"/>
        <v>#REF!</v>
      </c>
      <c r="S44" s="20" t="e">
        <f t="shared" si="6"/>
        <v>#REF!</v>
      </c>
      <c r="T44" s="20" t="e">
        <f t="shared" si="7"/>
        <v>#REF!</v>
      </c>
    </row>
    <row r="45" spans="1:20" x14ac:dyDescent="0.45">
      <c r="Q45" s="156" t="e">
        <f t="shared" si="3"/>
        <v>#REF!</v>
      </c>
      <c r="R45" s="20" t="e">
        <f t="shared" si="5"/>
        <v>#REF!</v>
      </c>
      <c r="S45" s="20" t="e">
        <f t="shared" si="6"/>
        <v>#REF!</v>
      </c>
      <c r="T45" s="20" t="e">
        <f t="shared" si="7"/>
        <v>#REF!</v>
      </c>
    </row>
    <row r="46" spans="1:20" x14ac:dyDescent="0.45">
      <c r="Q46" s="156" t="e">
        <f t="shared" si="3"/>
        <v>#REF!</v>
      </c>
      <c r="R46" s="20" t="e">
        <f t="shared" si="5"/>
        <v>#REF!</v>
      </c>
      <c r="S46" s="20" t="e">
        <f t="shared" si="6"/>
        <v>#REF!</v>
      </c>
      <c r="T46" s="20" t="e">
        <f t="shared" si="7"/>
        <v>#REF!</v>
      </c>
    </row>
    <row r="47" spans="1:20" x14ac:dyDescent="0.45">
      <c r="A47"/>
      <c r="Q47" s="156" t="e">
        <f t="shared" si="3"/>
        <v>#REF!</v>
      </c>
      <c r="R47" s="20" t="e">
        <f t="shared" si="5"/>
        <v>#REF!</v>
      </c>
      <c r="S47" s="20" t="e">
        <f t="shared" si="6"/>
        <v>#REF!</v>
      </c>
      <c r="T47" s="20" t="e">
        <f t="shared" si="7"/>
        <v>#REF!</v>
      </c>
    </row>
    <row r="48" spans="1:20" x14ac:dyDescent="0.45">
      <c r="A48"/>
      <c r="Q48" s="156" t="e">
        <f t="shared" si="3"/>
        <v>#REF!</v>
      </c>
      <c r="R48" s="20" t="e">
        <f t="shared" si="5"/>
        <v>#REF!</v>
      </c>
      <c r="S48" s="20" t="e">
        <f t="shared" si="6"/>
        <v>#REF!</v>
      </c>
      <c r="T48" s="20" t="e">
        <f t="shared" si="7"/>
        <v>#REF!</v>
      </c>
    </row>
    <row r="49" spans="1:20" x14ac:dyDescent="0.45">
      <c r="A49"/>
      <c r="Q49" s="156" t="e">
        <f t="shared" si="3"/>
        <v>#REF!</v>
      </c>
      <c r="R49" s="20" t="e">
        <f t="shared" si="5"/>
        <v>#REF!</v>
      </c>
      <c r="S49" s="20" t="e">
        <f t="shared" si="6"/>
        <v>#REF!</v>
      </c>
      <c r="T49" s="20" t="e">
        <f t="shared" si="7"/>
        <v>#REF!</v>
      </c>
    </row>
    <row r="50" spans="1:20" x14ac:dyDescent="0.45">
      <c r="A50"/>
      <c r="Q50" s="156" t="e">
        <f t="shared" si="3"/>
        <v>#REF!</v>
      </c>
      <c r="R50" s="20" t="e">
        <f t="shared" ref="R50:R81" si="8">IF(OR(ROUND(C$16+0.3,0)&gt;$Q50,ROUND(C$16+0.3,0)=$Q50),C$13^2,"")</f>
        <v>#REF!</v>
      </c>
      <c r="S50" s="20" t="e">
        <f t="shared" ref="S50:S81" si="9">IF(OR(ROUND(D$16+0.3,0)&gt;$Q50,ROUND(D$16+0.3,0)=$Q50),D$13^2,"")</f>
        <v>#REF!</v>
      </c>
      <c r="T50" s="20" t="e">
        <f t="shared" ref="T50:T81" si="10">IF(OR(ROUND(E$16+0.3,0)&gt;$Q50,ROUND(E$16+0.3,0)=$Q50),E$13^2,"")</f>
        <v>#REF!</v>
      </c>
    </row>
    <row r="51" spans="1:20" x14ac:dyDescent="0.45">
      <c r="A51"/>
      <c r="Q51" s="156" t="e">
        <f t="shared" si="3"/>
        <v>#REF!</v>
      </c>
      <c r="R51" s="20" t="e">
        <f t="shared" si="8"/>
        <v>#REF!</v>
      </c>
      <c r="S51" s="20" t="e">
        <f t="shared" si="9"/>
        <v>#REF!</v>
      </c>
      <c r="T51" s="20" t="e">
        <f t="shared" si="10"/>
        <v>#REF!</v>
      </c>
    </row>
    <row r="52" spans="1:20" x14ac:dyDescent="0.45">
      <c r="A52"/>
      <c r="Q52" s="156" t="e">
        <f t="shared" si="3"/>
        <v>#REF!</v>
      </c>
      <c r="R52" s="20" t="e">
        <f t="shared" si="8"/>
        <v>#REF!</v>
      </c>
      <c r="S52" s="20" t="e">
        <f t="shared" si="9"/>
        <v>#REF!</v>
      </c>
      <c r="T52" s="20" t="e">
        <f t="shared" si="10"/>
        <v>#REF!</v>
      </c>
    </row>
    <row r="53" spans="1:20" x14ac:dyDescent="0.45">
      <c r="A53"/>
      <c r="Q53" s="156" t="e">
        <f t="shared" si="3"/>
        <v>#REF!</v>
      </c>
      <c r="R53" s="20" t="e">
        <f t="shared" si="8"/>
        <v>#REF!</v>
      </c>
      <c r="S53" s="20" t="e">
        <f t="shared" si="9"/>
        <v>#REF!</v>
      </c>
      <c r="T53" s="20" t="e">
        <f t="shared" si="10"/>
        <v>#REF!</v>
      </c>
    </row>
    <row r="54" spans="1:20" x14ac:dyDescent="0.45">
      <c r="A54"/>
      <c r="Q54" s="156" t="e">
        <f t="shared" si="3"/>
        <v>#REF!</v>
      </c>
      <c r="R54" s="20" t="e">
        <f t="shared" si="8"/>
        <v>#REF!</v>
      </c>
      <c r="S54" s="20" t="e">
        <f t="shared" si="9"/>
        <v>#REF!</v>
      </c>
      <c r="T54" s="20" t="e">
        <f t="shared" si="10"/>
        <v>#REF!</v>
      </c>
    </row>
    <row r="55" spans="1:20" x14ac:dyDescent="0.45">
      <c r="A55"/>
      <c r="Q55" s="156" t="e">
        <f t="shared" si="3"/>
        <v>#REF!</v>
      </c>
      <c r="R55" s="20" t="e">
        <f t="shared" si="8"/>
        <v>#REF!</v>
      </c>
      <c r="S55" s="20" t="e">
        <f t="shared" si="9"/>
        <v>#REF!</v>
      </c>
      <c r="T55" s="20" t="e">
        <f t="shared" si="10"/>
        <v>#REF!</v>
      </c>
    </row>
    <row r="56" spans="1:20" x14ac:dyDescent="0.45">
      <c r="A56"/>
      <c r="Q56" s="156" t="e">
        <f t="shared" si="3"/>
        <v>#REF!</v>
      </c>
      <c r="R56" s="20" t="e">
        <f t="shared" si="8"/>
        <v>#REF!</v>
      </c>
      <c r="S56" s="20" t="e">
        <f t="shared" si="9"/>
        <v>#REF!</v>
      </c>
      <c r="T56" s="20" t="e">
        <f t="shared" si="10"/>
        <v>#REF!</v>
      </c>
    </row>
    <row r="57" spans="1:20" x14ac:dyDescent="0.45">
      <c r="A57"/>
      <c r="Q57" s="156" t="e">
        <f t="shared" si="3"/>
        <v>#REF!</v>
      </c>
      <c r="R57" s="20" t="e">
        <f t="shared" si="8"/>
        <v>#REF!</v>
      </c>
      <c r="S57" s="20" t="e">
        <f t="shared" si="9"/>
        <v>#REF!</v>
      </c>
      <c r="T57" s="20" t="e">
        <f t="shared" si="10"/>
        <v>#REF!</v>
      </c>
    </row>
    <row r="58" spans="1:20" x14ac:dyDescent="0.45">
      <c r="A58"/>
      <c r="Q58" s="156" t="e">
        <f t="shared" si="3"/>
        <v>#REF!</v>
      </c>
      <c r="R58" s="20" t="e">
        <f t="shared" si="8"/>
        <v>#REF!</v>
      </c>
      <c r="S58" s="20" t="e">
        <f t="shared" si="9"/>
        <v>#REF!</v>
      </c>
      <c r="T58" s="20" t="e">
        <f t="shared" si="10"/>
        <v>#REF!</v>
      </c>
    </row>
    <row r="59" spans="1:20" x14ac:dyDescent="0.45">
      <c r="A59"/>
      <c r="Q59" s="156" t="e">
        <f t="shared" si="3"/>
        <v>#REF!</v>
      </c>
      <c r="R59" s="20" t="e">
        <f t="shared" si="8"/>
        <v>#REF!</v>
      </c>
      <c r="S59" s="20" t="e">
        <f t="shared" si="9"/>
        <v>#REF!</v>
      </c>
      <c r="T59" s="20" t="e">
        <f t="shared" si="10"/>
        <v>#REF!</v>
      </c>
    </row>
    <row r="60" spans="1:20" x14ac:dyDescent="0.45">
      <c r="A60"/>
      <c r="Q60" s="156" t="e">
        <f t="shared" si="3"/>
        <v>#REF!</v>
      </c>
      <c r="R60" s="20" t="e">
        <f t="shared" si="8"/>
        <v>#REF!</v>
      </c>
      <c r="S60" s="20" t="e">
        <f t="shared" si="9"/>
        <v>#REF!</v>
      </c>
      <c r="T60" s="20" t="e">
        <f t="shared" si="10"/>
        <v>#REF!</v>
      </c>
    </row>
    <row r="61" spans="1:20" x14ac:dyDescent="0.45">
      <c r="A61"/>
      <c r="Q61" s="156" t="e">
        <f t="shared" si="3"/>
        <v>#REF!</v>
      </c>
      <c r="R61" s="20" t="e">
        <f t="shared" si="8"/>
        <v>#REF!</v>
      </c>
      <c r="S61" s="20" t="e">
        <f t="shared" si="9"/>
        <v>#REF!</v>
      </c>
      <c r="T61" s="20" t="e">
        <f t="shared" si="10"/>
        <v>#REF!</v>
      </c>
    </row>
    <row r="62" spans="1:20" x14ac:dyDescent="0.45">
      <c r="A62"/>
      <c r="Q62" s="156" t="e">
        <f t="shared" si="3"/>
        <v>#REF!</v>
      </c>
      <c r="R62" s="20" t="e">
        <f t="shared" si="8"/>
        <v>#REF!</v>
      </c>
      <c r="S62" s="20" t="e">
        <f t="shared" si="9"/>
        <v>#REF!</v>
      </c>
      <c r="T62" s="20" t="e">
        <f t="shared" si="10"/>
        <v>#REF!</v>
      </c>
    </row>
    <row r="63" spans="1:20" x14ac:dyDescent="0.45">
      <c r="A63"/>
      <c r="Q63" s="156" t="e">
        <f t="shared" si="3"/>
        <v>#REF!</v>
      </c>
      <c r="R63" s="20" t="e">
        <f t="shared" si="8"/>
        <v>#REF!</v>
      </c>
      <c r="S63" s="20" t="e">
        <f t="shared" si="9"/>
        <v>#REF!</v>
      </c>
      <c r="T63" s="20" t="e">
        <f t="shared" si="10"/>
        <v>#REF!</v>
      </c>
    </row>
    <row r="64" spans="1:20" x14ac:dyDescent="0.45">
      <c r="A64"/>
      <c r="Q64" s="156" t="e">
        <f t="shared" si="3"/>
        <v>#REF!</v>
      </c>
      <c r="R64" s="20" t="e">
        <f t="shared" si="8"/>
        <v>#REF!</v>
      </c>
      <c r="S64" s="20" t="e">
        <f t="shared" si="9"/>
        <v>#REF!</v>
      </c>
      <c r="T64" s="20" t="e">
        <f t="shared" si="10"/>
        <v>#REF!</v>
      </c>
    </row>
    <row r="65" spans="1:20" x14ac:dyDescent="0.45">
      <c r="A65"/>
      <c r="Q65" s="156" t="e">
        <f t="shared" si="3"/>
        <v>#REF!</v>
      </c>
      <c r="R65" s="20" t="e">
        <f t="shared" si="8"/>
        <v>#REF!</v>
      </c>
      <c r="S65" s="20" t="e">
        <f t="shared" si="9"/>
        <v>#REF!</v>
      </c>
      <c r="T65" s="20" t="e">
        <f t="shared" si="10"/>
        <v>#REF!</v>
      </c>
    </row>
    <row r="66" spans="1:20" x14ac:dyDescent="0.45">
      <c r="A66"/>
      <c r="Q66" s="156" t="e">
        <f t="shared" si="3"/>
        <v>#REF!</v>
      </c>
      <c r="R66" s="20" t="e">
        <f t="shared" si="8"/>
        <v>#REF!</v>
      </c>
      <c r="S66" s="20" t="e">
        <f t="shared" si="9"/>
        <v>#REF!</v>
      </c>
      <c r="T66" s="20" t="e">
        <f t="shared" si="10"/>
        <v>#REF!</v>
      </c>
    </row>
    <row r="67" spans="1:20" x14ac:dyDescent="0.45">
      <c r="A67"/>
      <c r="Q67" s="156" t="e">
        <f t="shared" si="3"/>
        <v>#REF!</v>
      </c>
      <c r="R67" s="20" t="e">
        <f t="shared" si="8"/>
        <v>#REF!</v>
      </c>
      <c r="S67" s="20" t="e">
        <f t="shared" si="9"/>
        <v>#REF!</v>
      </c>
      <c r="T67" s="20" t="e">
        <f t="shared" si="10"/>
        <v>#REF!</v>
      </c>
    </row>
    <row r="68" spans="1:20" x14ac:dyDescent="0.45">
      <c r="A68"/>
      <c r="Q68" s="156" t="e">
        <f t="shared" si="3"/>
        <v>#REF!</v>
      </c>
      <c r="R68" s="20" t="e">
        <f t="shared" si="8"/>
        <v>#REF!</v>
      </c>
      <c r="S68" s="20" t="e">
        <f t="shared" si="9"/>
        <v>#REF!</v>
      </c>
      <c r="T68" s="20" t="e">
        <f t="shared" si="10"/>
        <v>#REF!</v>
      </c>
    </row>
    <row r="69" spans="1:20" x14ac:dyDescent="0.45">
      <c r="A69"/>
      <c r="Q69" s="156" t="e">
        <f t="shared" ref="Q69:Q102" si="11">Q68+1</f>
        <v>#REF!</v>
      </c>
      <c r="R69" s="20" t="e">
        <f t="shared" si="8"/>
        <v>#REF!</v>
      </c>
      <c r="S69" s="20" t="e">
        <f t="shared" si="9"/>
        <v>#REF!</v>
      </c>
      <c r="T69" s="20" t="e">
        <f t="shared" si="10"/>
        <v>#REF!</v>
      </c>
    </row>
    <row r="70" spans="1:20" x14ac:dyDescent="0.45">
      <c r="A70"/>
      <c r="Q70" s="156" t="e">
        <f t="shared" si="11"/>
        <v>#REF!</v>
      </c>
      <c r="R70" s="20" t="e">
        <f t="shared" si="8"/>
        <v>#REF!</v>
      </c>
      <c r="S70" s="20" t="e">
        <f t="shared" si="9"/>
        <v>#REF!</v>
      </c>
      <c r="T70" s="20" t="e">
        <f t="shared" si="10"/>
        <v>#REF!</v>
      </c>
    </row>
    <row r="71" spans="1:20" x14ac:dyDescent="0.45">
      <c r="A71"/>
      <c r="Q71" s="156" t="e">
        <f t="shared" si="11"/>
        <v>#REF!</v>
      </c>
      <c r="R71" s="20" t="e">
        <f t="shared" si="8"/>
        <v>#REF!</v>
      </c>
      <c r="S71" s="20" t="e">
        <f t="shared" si="9"/>
        <v>#REF!</v>
      </c>
      <c r="T71" s="20" t="e">
        <f t="shared" si="10"/>
        <v>#REF!</v>
      </c>
    </row>
    <row r="72" spans="1:20" x14ac:dyDescent="0.45">
      <c r="A72"/>
      <c r="Q72" s="156" t="e">
        <f t="shared" si="11"/>
        <v>#REF!</v>
      </c>
      <c r="R72" s="20" t="e">
        <f t="shared" si="8"/>
        <v>#REF!</v>
      </c>
      <c r="S72" s="20" t="e">
        <f t="shared" si="9"/>
        <v>#REF!</v>
      </c>
      <c r="T72" s="20" t="e">
        <f t="shared" si="10"/>
        <v>#REF!</v>
      </c>
    </row>
    <row r="73" spans="1:20" x14ac:dyDescent="0.45">
      <c r="A73"/>
      <c r="Q73" s="156" t="e">
        <f t="shared" si="11"/>
        <v>#REF!</v>
      </c>
      <c r="R73" s="20" t="e">
        <f t="shared" si="8"/>
        <v>#REF!</v>
      </c>
      <c r="S73" s="20" t="e">
        <f t="shared" si="9"/>
        <v>#REF!</v>
      </c>
      <c r="T73" s="20" t="e">
        <f t="shared" si="10"/>
        <v>#REF!</v>
      </c>
    </row>
    <row r="74" spans="1:20" x14ac:dyDescent="0.45">
      <c r="A74"/>
      <c r="Q74" s="156" t="e">
        <f t="shared" si="11"/>
        <v>#REF!</v>
      </c>
      <c r="R74" s="20" t="e">
        <f t="shared" si="8"/>
        <v>#REF!</v>
      </c>
      <c r="S74" s="20" t="e">
        <f t="shared" si="9"/>
        <v>#REF!</v>
      </c>
      <c r="T74" s="20" t="e">
        <f t="shared" si="10"/>
        <v>#REF!</v>
      </c>
    </row>
    <row r="75" spans="1:20" x14ac:dyDescent="0.45">
      <c r="A75"/>
      <c r="Q75" s="156" t="e">
        <f t="shared" si="11"/>
        <v>#REF!</v>
      </c>
      <c r="R75" s="20" t="e">
        <f t="shared" si="8"/>
        <v>#REF!</v>
      </c>
      <c r="S75" s="20" t="e">
        <f t="shared" si="9"/>
        <v>#REF!</v>
      </c>
      <c r="T75" s="20" t="e">
        <f t="shared" si="10"/>
        <v>#REF!</v>
      </c>
    </row>
    <row r="76" spans="1:20" x14ac:dyDescent="0.45">
      <c r="A76"/>
      <c r="Q76" s="156" t="e">
        <f t="shared" si="11"/>
        <v>#REF!</v>
      </c>
      <c r="R76" s="20" t="e">
        <f t="shared" si="8"/>
        <v>#REF!</v>
      </c>
      <c r="S76" s="20" t="e">
        <f t="shared" si="9"/>
        <v>#REF!</v>
      </c>
      <c r="T76" s="20" t="e">
        <f t="shared" si="10"/>
        <v>#REF!</v>
      </c>
    </row>
    <row r="77" spans="1:20" x14ac:dyDescent="0.45">
      <c r="A77"/>
      <c r="Q77" s="156" t="e">
        <f t="shared" si="11"/>
        <v>#REF!</v>
      </c>
      <c r="R77" s="20" t="e">
        <f t="shared" si="8"/>
        <v>#REF!</v>
      </c>
      <c r="S77" s="20" t="e">
        <f t="shared" si="9"/>
        <v>#REF!</v>
      </c>
      <c r="T77" s="20" t="e">
        <f t="shared" si="10"/>
        <v>#REF!</v>
      </c>
    </row>
    <row r="78" spans="1:20" x14ac:dyDescent="0.45">
      <c r="A78"/>
      <c r="Q78" s="156" t="e">
        <f t="shared" si="11"/>
        <v>#REF!</v>
      </c>
      <c r="R78" s="20" t="e">
        <f t="shared" si="8"/>
        <v>#REF!</v>
      </c>
      <c r="S78" s="20" t="e">
        <f t="shared" si="9"/>
        <v>#REF!</v>
      </c>
      <c r="T78" s="20" t="e">
        <f t="shared" si="10"/>
        <v>#REF!</v>
      </c>
    </row>
    <row r="79" spans="1:20" x14ac:dyDescent="0.45">
      <c r="A79"/>
      <c r="Q79" s="156" t="e">
        <f t="shared" si="11"/>
        <v>#REF!</v>
      </c>
      <c r="R79" s="20" t="e">
        <f t="shared" si="8"/>
        <v>#REF!</v>
      </c>
      <c r="S79" s="20" t="e">
        <f t="shared" si="9"/>
        <v>#REF!</v>
      </c>
      <c r="T79" s="20" t="e">
        <f t="shared" si="10"/>
        <v>#REF!</v>
      </c>
    </row>
    <row r="80" spans="1:20" x14ac:dyDescent="0.45">
      <c r="A80"/>
      <c r="Q80" s="156" t="e">
        <f t="shared" si="11"/>
        <v>#REF!</v>
      </c>
      <c r="R80" s="20" t="e">
        <f t="shared" si="8"/>
        <v>#REF!</v>
      </c>
      <c r="S80" s="20" t="e">
        <f t="shared" si="9"/>
        <v>#REF!</v>
      </c>
      <c r="T80" s="20" t="e">
        <f t="shared" si="10"/>
        <v>#REF!</v>
      </c>
    </row>
    <row r="81" spans="1:20" x14ac:dyDescent="0.45">
      <c r="A81"/>
      <c r="Q81" s="156" t="e">
        <f t="shared" si="11"/>
        <v>#REF!</v>
      </c>
      <c r="R81" s="20" t="e">
        <f t="shared" si="8"/>
        <v>#REF!</v>
      </c>
      <c r="S81" s="20" t="e">
        <f t="shared" si="9"/>
        <v>#REF!</v>
      </c>
      <c r="T81" s="20" t="e">
        <f t="shared" si="10"/>
        <v>#REF!</v>
      </c>
    </row>
    <row r="82" spans="1:20" x14ac:dyDescent="0.45">
      <c r="A82"/>
      <c r="Q82" s="156" t="e">
        <f t="shared" si="11"/>
        <v>#REF!</v>
      </c>
      <c r="R82" s="20" t="e">
        <f t="shared" ref="R82:R102" si="12">IF(OR(ROUND(C$16+0.3,0)&gt;$Q82,ROUND(C$16+0.3,0)=$Q82),C$13^2,"")</f>
        <v>#REF!</v>
      </c>
      <c r="S82" s="20" t="e">
        <f t="shared" ref="S82:S102" si="13">IF(OR(ROUND(D$16+0.3,0)&gt;$Q82,ROUND(D$16+0.3,0)=$Q82),D$13^2,"")</f>
        <v>#REF!</v>
      </c>
      <c r="T82" s="20" t="e">
        <f t="shared" ref="T82:T102" si="14">IF(OR(ROUND(E$16+0.3,0)&gt;$Q82,ROUND(E$16+0.3,0)=$Q82),E$13^2,"")</f>
        <v>#REF!</v>
      </c>
    </row>
    <row r="83" spans="1:20" x14ac:dyDescent="0.45">
      <c r="A83"/>
      <c r="Q83" s="156" t="e">
        <f t="shared" si="11"/>
        <v>#REF!</v>
      </c>
      <c r="R83" s="20" t="e">
        <f t="shared" si="12"/>
        <v>#REF!</v>
      </c>
      <c r="S83" s="20" t="e">
        <f t="shared" si="13"/>
        <v>#REF!</v>
      </c>
      <c r="T83" s="20" t="e">
        <f t="shared" si="14"/>
        <v>#REF!</v>
      </c>
    </row>
    <row r="84" spans="1:20" x14ac:dyDescent="0.45">
      <c r="A84"/>
      <c r="Q84" s="156" t="e">
        <f t="shared" si="11"/>
        <v>#REF!</v>
      </c>
      <c r="R84" s="20" t="e">
        <f t="shared" si="12"/>
        <v>#REF!</v>
      </c>
      <c r="S84" s="20" t="e">
        <f t="shared" si="13"/>
        <v>#REF!</v>
      </c>
      <c r="T84" s="20" t="e">
        <f t="shared" si="14"/>
        <v>#REF!</v>
      </c>
    </row>
    <row r="85" spans="1:20" x14ac:dyDescent="0.45">
      <c r="A85"/>
      <c r="Q85" s="156" t="e">
        <f t="shared" si="11"/>
        <v>#REF!</v>
      </c>
      <c r="R85" s="20" t="e">
        <f t="shared" si="12"/>
        <v>#REF!</v>
      </c>
      <c r="S85" s="20" t="e">
        <f t="shared" si="13"/>
        <v>#REF!</v>
      </c>
      <c r="T85" s="20" t="e">
        <f t="shared" si="14"/>
        <v>#REF!</v>
      </c>
    </row>
    <row r="86" spans="1:20" x14ac:dyDescent="0.45">
      <c r="A86"/>
      <c r="Q86" s="156" t="e">
        <f t="shared" si="11"/>
        <v>#REF!</v>
      </c>
      <c r="R86" s="20" t="e">
        <f t="shared" si="12"/>
        <v>#REF!</v>
      </c>
      <c r="S86" s="20" t="e">
        <f t="shared" si="13"/>
        <v>#REF!</v>
      </c>
      <c r="T86" s="20" t="e">
        <f t="shared" si="14"/>
        <v>#REF!</v>
      </c>
    </row>
    <row r="87" spans="1:20" x14ac:dyDescent="0.45">
      <c r="A87"/>
      <c r="Q87" s="156" t="e">
        <f t="shared" si="11"/>
        <v>#REF!</v>
      </c>
      <c r="R87" s="20" t="e">
        <f t="shared" si="12"/>
        <v>#REF!</v>
      </c>
      <c r="S87" s="20" t="e">
        <f t="shared" si="13"/>
        <v>#REF!</v>
      </c>
      <c r="T87" s="20" t="e">
        <f t="shared" si="14"/>
        <v>#REF!</v>
      </c>
    </row>
    <row r="88" spans="1:20" x14ac:dyDescent="0.45">
      <c r="A88"/>
      <c r="Q88" s="156" t="e">
        <f t="shared" si="11"/>
        <v>#REF!</v>
      </c>
      <c r="R88" s="20" t="e">
        <f t="shared" si="12"/>
        <v>#REF!</v>
      </c>
      <c r="S88" s="20" t="e">
        <f t="shared" si="13"/>
        <v>#REF!</v>
      </c>
      <c r="T88" s="20" t="e">
        <f t="shared" si="14"/>
        <v>#REF!</v>
      </c>
    </row>
    <row r="89" spans="1:20" x14ac:dyDescent="0.45">
      <c r="A89"/>
      <c r="Q89" s="156" t="e">
        <f t="shared" si="11"/>
        <v>#REF!</v>
      </c>
      <c r="R89" s="20" t="e">
        <f t="shared" si="12"/>
        <v>#REF!</v>
      </c>
      <c r="S89" s="20" t="e">
        <f t="shared" si="13"/>
        <v>#REF!</v>
      </c>
      <c r="T89" s="20" t="e">
        <f t="shared" si="14"/>
        <v>#REF!</v>
      </c>
    </row>
    <row r="90" spans="1:20" x14ac:dyDescent="0.45">
      <c r="A90"/>
      <c r="Q90" s="156" t="e">
        <f t="shared" si="11"/>
        <v>#REF!</v>
      </c>
      <c r="R90" s="20" t="e">
        <f t="shared" si="12"/>
        <v>#REF!</v>
      </c>
      <c r="S90" s="20" t="e">
        <f t="shared" si="13"/>
        <v>#REF!</v>
      </c>
      <c r="T90" s="20" t="e">
        <f t="shared" si="14"/>
        <v>#REF!</v>
      </c>
    </row>
    <row r="91" spans="1:20" x14ac:dyDescent="0.45">
      <c r="A91"/>
      <c r="Q91" s="156" t="e">
        <f t="shared" si="11"/>
        <v>#REF!</v>
      </c>
      <c r="R91" s="20" t="e">
        <f t="shared" si="12"/>
        <v>#REF!</v>
      </c>
      <c r="S91" s="20" t="e">
        <f t="shared" si="13"/>
        <v>#REF!</v>
      </c>
      <c r="T91" s="20" t="e">
        <f t="shared" si="14"/>
        <v>#REF!</v>
      </c>
    </row>
    <row r="92" spans="1:20" x14ac:dyDescent="0.45">
      <c r="A92"/>
      <c r="Q92" s="156" t="e">
        <f t="shared" si="11"/>
        <v>#REF!</v>
      </c>
      <c r="R92" s="20" t="e">
        <f t="shared" si="12"/>
        <v>#REF!</v>
      </c>
      <c r="S92" s="20" t="e">
        <f t="shared" si="13"/>
        <v>#REF!</v>
      </c>
      <c r="T92" s="20" t="e">
        <f t="shared" si="14"/>
        <v>#REF!</v>
      </c>
    </row>
    <row r="93" spans="1:20" x14ac:dyDescent="0.45">
      <c r="A93"/>
      <c r="Q93" s="156" t="e">
        <f t="shared" si="11"/>
        <v>#REF!</v>
      </c>
      <c r="R93" s="20" t="e">
        <f t="shared" si="12"/>
        <v>#REF!</v>
      </c>
      <c r="S93" s="20" t="e">
        <f t="shared" si="13"/>
        <v>#REF!</v>
      </c>
      <c r="T93" s="20" t="e">
        <f t="shared" si="14"/>
        <v>#REF!</v>
      </c>
    </row>
    <row r="94" spans="1:20" x14ac:dyDescent="0.45">
      <c r="A94"/>
      <c r="Q94" s="156" t="e">
        <f t="shared" si="11"/>
        <v>#REF!</v>
      </c>
      <c r="R94" s="20" t="e">
        <f t="shared" si="12"/>
        <v>#REF!</v>
      </c>
      <c r="S94" s="20" t="e">
        <f t="shared" si="13"/>
        <v>#REF!</v>
      </c>
      <c r="T94" s="20" t="e">
        <f t="shared" si="14"/>
        <v>#REF!</v>
      </c>
    </row>
    <row r="95" spans="1:20" x14ac:dyDescent="0.45">
      <c r="A95"/>
      <c r="Q95" s="156" t="e">
        <f t="shared" si="11"/>
        <v>#REF!</v>
      </c>
      <c r="R95" s="20" t="e">
        <f t="shared" si="12"/>
        <v>#REF!</v>
      </c>
      <c r="S95" s="20" t="e">
        <f t="shared" si="13"/>
        <v>#REF!</v>
      </c>
      <c r="T95" s="20" t="e">
        <f t="shared" si="14"/>
        <v>#REF!</v>
      </c>
    </row>
    <row r="96" spans="1:20" x14ac:dyDescent="0.45">
      <c r="A96"/>
      <c r="Q96" s="156" t="e">
        <f t="shared" si="11"/>
        <v>#REF!</v>
      </c>
      <c r="R96" s="20" t="e">
        <f t="shared" si="12"/>
        <v>#REF!</v>
      </c>
      <c r="S96" s="20" t="e">
        <f t="shared" si="13"/>
        <v>#REF!</v>
      </c>
      <c r="T96" s="20" t="e">
        <f t="shared" si="14"/>
        <v>#REF!</v>
      </c>
    </row>
    <row r="97" spans="1:20" x14ac:dyDescent="0.45">
      <c r="A97"/>
      <c r="Q97" s="156" t="e">
        <f t="shared" si="11"/>
        <v>#REF!</v>
      </c>
      <c r="R97" s="20" t="e">
        <f t="shared" si="12"/>
        <v>#REF!</v>
      </c>
      <c r="S97" s="20" t="e">
        <f t="shared" si="13"/>
        <v>#REF!</v>
      </c>
      <c r="T97" s="20" t="e">
        <f t="shared" si="14"/>
        <v>#REF!</v>
      </c>
    </row>
    <row r="98" spans="1:20" x14ac:dyDescent="0.45">
      <c r="A98"/>
      <c r="Q98" s="156" t="e">
        <f t="shared" si="11"/>
        <v>#REF!</v>
      </c>
      <c r="R98" s="20" t="e">
        <f t="shared" si="12"/>
        <v>#REF!</v>
      </c>
      <c r="S98" s="20" t="e">
        <f t="shared" si="13"/>
        <v>#REF!</v>
      </c>
      <c r="T98" s="20" t="e">
        <f t="shared" si="14"/>
        <v>#REF!</v>
      </c>
    </row>
    <row r="99" spans="1:20" x14ac:dyDescent="0.45">
      <c r="A99"/>
      <c r="Q99" s="156" t="e">
        <f t="shared" si="11"/>
        <v>#REF!</v>
      </c>
      <c r="R99" s="20" t="e">
        <f t="shared" si="12"/>
        <v>#REF!</v>
      </c>
      <c r="S99" s="20" t="e">
        <f t="shared" si="13"/>
        <v>#REF!</v>
      </c>
      <c r="T99" s="20" t="e">
        <f t="shared" si="14"/>
        <v>#REF!</v>
      </c>
    </row>
    <row r="100" spans="1:20" x14ac:dyDescent="0.45">
      <c r="A100"/>
      <c r="Q100" s="156" t="e">
        <f t="shared" si="11"/>
        <v>#REF!</v>
      </c>
      <c r="R100" s="20" t="e">
        <f t="shared" si="12"/>
        <v>#REF!</v>
      </c>
      <c r="S100" s="20" t="e">
        <f t="shared" si="13"/>
        <v>#REF!</v>
      </c>
      <c r="T100" s="20" t="e">
        <f t="shared" si="14"/>
        <v>#REF!</v>
      </c>
    </row>
    <row r="101" spans="1:20" x14ac:dyDescent="0.45">
      <c r="A101"/>
      <c r="Q101" s="156" t="e">
        <f t="shared" si="11"/>
        <v>#REF!</v>
      </c>
      <c r="R101" s="20" t="e">
        <f t="shared" si="12"/>
        <v>#REF!</v>
      </c>
      <c r="S101" s="20" t="e">
        <f t="shared" si="13"/>
        <v>#REF!</v>
      </c>
      <c r="T101" s="20" t="e">
        <f t="shared" si="14"/>
        <v>#REF!</v>
      </c>
    </row>
    <row r="102" spans="1:20" x14ac:dyDescent="0.45">
      <c r="A102"/>
      <c r="Q102" s="156" t="e">
        <f t="shared" si="11"/>
        <v>#REF!</v>
      </c>
      <c r="R102" s="20" t="e">
        <f t="shared" si="12"/>
        <v>#REF!</v>
      </c>
      <c r="S102" s="20" t="e">
        <f t="shared" si="13"/>
        <v>#REF!</v>
      </c>
      <c r="T102" s="20" t="e">
        <f t="shared" si="14"/>
        <v>#REF!</v>
      </c>
    </row>
    <row r="103" spans="1:20" x14ac:dyDescent="0.45">
      <c r="A103"/>
      <c r="Q103" s="156"/>
      <c r="R103" s="222" t="e">
        <f>SQRT(SUM(R2:R102))</f>
        <v>#REF!</v>
      </c>
      <c r="S103" s="222" t="e">
        <f t="shared" ref="S103:T103" si="15">SQRT(SUM(S2:S102))</f>
        <v>#REF!</v>
      </c>
      <c r="T103" s="222" t="e">
        <f t="shared" si="15"/>
        <v>#REF!</v>
      </c>
    </row>
    <row r="104" spans="1:20" x14ac:dyDescent="0.45">
      <c r="A104"/>
    </row>
    <row r="105" spans="1:20" x14ac:dyDescent="0.45">
      <c r="A105"/>
    </row>
    <row r="106" spans="1:20" x14ac:dyDescent="0.45">
      <c r="A106"/>
    </row>
    <row r="107" spans="1:20" x14ac:dyDescent="0.45">
      <c r="A107"/>
    </row>
    <row r="108" spans="1:20" x14ac:dyDescent="0.45">
      <c r="A108"/>
    </row>
    <row r="109" spans="1:20" x14ac:dyDescent="0.45">
      <c r="A109"/>
    </row>
    <row r="110" spans="1:20" x14ac:dyDescent="0.45">
      <c r="A110"/>
    </row>
    <row r="111" spans="1:20" x14ac:dyDescent="0.45">
      <c r="A111"/>
    </row>
    <row r="112" spans="1:20" x14ac:dyDescent="0.45">
      <c r="A112"/>
    </row>
    <row r="113" spans="1:1" x14ac:dyDescent="0.45">
      <c r="A113"/>
    </row>
    <row r="114" spans="1:1" x14ac:dyDescent="0.45">
      <c r="A114"/>
    </row>
    <row r="115" spans="1:1" x14ac:dyDescent="0.45">
      <c r="A115"/>
    </row>
    <row r="116" spans="1:1" x14ac:dyDescent="0.45">
      <c r="A116"/>
    </row>
    <row r="117" spans="1:1" x14ac:dyDescent="0.45">
      <c r="A117"/>
    </row>
    <row r="118" spans="1:1" x14ac:dyDescent="0.45">
      <c r="A118"/>
    </row>
    <row r="119" spans="1:1" x14ac:dyDescent="0.45">
      <c r="A119"/>
    </row>
    <row r="120" spans="1:1" x14ac:dyDescent="0.45">
      <c r="A120"/>
    </row>
    <row r="121" spans="1:1" x14ac:dyDescent="0.45">
      <c r="A121"/>
    </row>
    <row r="122" spans="1:1" x14ac:dyDescent="0.45">
      <c r="A122"/>
    </row>
    <row r="123" spans="1:1" x14ac:dyDescent="0.45">
      <c r="A123"/>
    </row>
    <row r="124" spans="1:1" x14ac:dyDescent="0.45">
      <c r="A124"/>
    </row>
    <row r="125" spans="1:1" x14ac:dyDescent="0.45">
      <c r="A125"/>
    </row>
    <row r="126" spans="1:1" x14ac:dyDescent="0.45">
      <c r="A126"/>
    </row>
    <row r="127" spans="1:1" x14ac:dyDescent="0.45">
      <c r="A127"/>
    </row>
    <row r="128" spans="1:1" x14ac:dyDescent="0.45">
      <c r="A128"/>
    </row>
    <row r="129" spans="1:1" x14ac:dyDescent="0.45">
      <c r="A129"/>
    </row>
    <row r="130" spans="1:1" x14ac:dyDescent="0.45">
      <c r="A130"/>
    </row>
    <row r="131" spans="1:1" x14ac:dyDescent="0.45">
      <c r="A131"/>
    </row>
    <row r="132" spans="1:1" x14ac:dyDescent="0.45">
      <c r="A132"/>
    </row>
    <row r="133" spans="1:1" x14ac:dyDescent="0.45">
      <c r="A133"/>
    </row>
    <row r="134" spans="1:1" x14ac:dyDescent="0.45">
      <c r="A134"/>
    </row>
    <row r="135" spans="1:1" x14ac:dyDescent="0.45">
      <c r="A135"/>
    </row>
    <row r="136" spans="1:1" x14ac:dyDescent="0.45">
      <c r="A136"/>
    </row>
    <row r="137" spans="1:1" x14ac:dyDescent="0.45">
      <c r="A137"/>
    </row>
    <row r="138" spans="1:1" x14ac:dyDescent="0.45">
      <c r="A138"/>
    </row>
    <row r="139" spans="1:1" x14ac:dyDescent="0.45">
      <c r="A139"/>
    </row>
    <row r="140" spans="1:1" x14ac:dyDescent="0.45">
      <c r="A140"/>
    </row>
    <row r="141" spans="1:1" x14ac:dyDescent="0.45">
      <c r="A141"/>
    </row>
    <row r="142" spans="1:1" x14ac:dyDescent="0.45">
      <c r="A142"/>
    </row>
    <row r="143" spans="1:1" x14ac:dyDescent="0.45">
      <c r="A143"/>
    </row>
    <row r="144" spans="1:1" x14ac:dyDescent="0.45">
      <c r="A144"/>
    </row>
    <row r="145" spans="1:1" x14ac:dyDescent="0.45">
      <c r="A145"/>
    </row>
    <row r="146" spans="1:1" x14ac:dyDescent="0.45">
      <c r="A146"/>
    </row>
    <row r="147" spans="1:1" x14ac:dyDescent="0.45">
      <c r="A147"/>
    </row>
    <row r="148" spans="1:1" x14ac:dyDescent="0.45">
      <c r="A148"/>
    </row>
    <row r="149" spans="1:1" x14ac:dyDescent="0.45">
      <c r="A149"/>
    </row>
    <row r="150" spans="1:1" x14ac:dyDescent="0.45">
      <c r="A150"/>
    </row>
    <row r="151" spans="1:1" x14ac:dyDescent="0.45">
      <c r="A151"/>
    </row>
    <row r="152" spans="1:1" x14ac:dyDescent="0.45">
      <c r="A152"/>
    </row>
    <row r="153" spans="1:1" x14ac:dyDescent="0.45">
      <c r="A153"/>
    </row>
    <row r="154" spans="1:1" x14ac:dyDescent="0.45">
      <c r="A154"/>
    </row>
    <row r="155" spans="1:1" x14ac:dyDescent="0.45">
      <c r="A155"/>
    </row>
    <row r="156" spans="1:1" x14ac:dyDescent="0.45">
      <c r="A156"/>
    </row>
    <row r="157" spans="1:1" x14ac:dyDescent="0.45">
      <c r="A157"/>
    </row>
    <row r="158" spans="1:1" x14ac:dyDescent="0.45">
      <c r="A158"/>
    </row>
    <row r="159" spans="1:1" x14ac:dyDescent="0.45">
      <c r="A159"/>
    </row>
    <row r="160" spans="1:1" x14ac:dyDescent="0.45">
      <c r="A160"/>
    </row>
    <row r="161" spans="1:1" x14ac:dyDescent="0.45">
      <c r="A161"/>
    </row>
    <row r="162" spans="1:1" x14ac:dyDescent="0.45">
      <c r="A162"/>
    </row>
    <row r="163" spans="1:1" x14ac:dyDescent="0.45">
      <c r="A163"/>
    </row>
    <row r="164" spans="1:1" x14ac:dyDescent="0.45">
      <c r="A164"/>
    </row>
    <row r="165" spans="1:1" x14ac:dyDescent="0.45">
      <c r="A165"/>
    </row>
    <row r="166" spans="1:1" x14ac:dyDescent="0.45">
      <c r="A166"/>
    </row>
    <row r="167" spans="1:1" x14ac:dyDescent="0.45">
      <c r="A167"/>
    </row>
    <row r="168" spans="1:1" x14ac:dyDescent="0.45">
      <c r="A168"/>
    </row>
    <row r="169" spans="1:1" x14ac:dyDescent="0.45">
      <c r="A169"/>
    </row>
    <row r="170" spans="1:1" x14ac:dyDescent="0.45">
      <c r="A170"/>
    </row>
    <row r="171" spans="1:1" x14ac:dyDescent="0.45">
      <c r="A171"/>
    </row>
    <row r="172" spans="1:1" x14ac:dyDescent="0.45">
      <c r="A172"/>
    </row>
    <row r="173" spans="1:1" x14ac:dyDescent="0.45">
      <c r="A173"/>
    </row>
    <row r="174" spans="1:1" x14ac:dyDescent="0.45">
      <c r="A174"/>
    </row>
    <row r="175" spans="1:1" x14ac:dyDescent="0.45">
      <c r="A175"/>
    </row>
    <row r="176" spans="1:1" x14ac:dyDescent="0.45">
      <c r="A176"/>
    </row>
    <row r="177" spans="1:1" x14ac:dyDescent="0.45">
      <c r="A177"/>
    </row>
    <row r="178" spans="1:1" x14ac:dyDescent="0.45">
      <c r="A178"/>
    </row>
    <row r="179" spans="1:1" x14ac:dyDescent="0.45">
      <c r="A179"/>
    </row>
    <row r="180" spans="1:1" x14ac:dyDescent="0.45">
      <c r="A180"/>
    </row>
    <row r="181" spans="1:1" x14ac:dyDescent="0.45">
      <c r="A181"/>
    </row>
    <row r="182" spans="1:1" x14ac:dyDescent="0.45">
      <c r="A182"/>
    </row>
    <row r="183" spans="1:1" x14ac:dyDescent="0.45">
      <c r="A183"/>
    </row>
    <row r="184" spans="1:1" x14ac:dyDescent="0.45">
      <c r="A184"/>
    </row>
    <row r="185" spans="1:1" x14ac:dyDescent="0.45">
      <c r="A185"/>
    </row>
    <row r="186" spans="1:1" x14ac:dyDescent="0.45">
      <c r="A186"/>
    </row>
    <row r="187" spans="1:1" x14ac:dyDescent="0.45">
      <c r="A187"/>
    </row>
    <row r="188" spans="1:1" x14ac:dyDescent="0.45">
      <c r="A188"/>
    </row>
    <row r="189" spans="1:1" x14ac:dyDescent="0.45">
      <c r="A189"/>
    </row>
    <row r="190" spans="1:1" x14ac:dyDescent="0.45">
      <c r="A190"/>
    </row>
    <row r="191" spans="1:1" x14ac:dyDescent="0.45">
      <c r="A191"/>
    </row>
    <row r="192" spans="1:1" x14ac:dyDescent="0.45">
      <c r="A192"/>
    </row>
    <row r="193" spans="1:1" x14ac:dyDescent="0.45">
      <c r="A193"/>
    </row>
    <row r="194" spans="1:1" x14ac:dyDescent="0.45">
      <c r="A194"/>
    </row>
    <row r="195" spans="1:1" x14ac:dyDescent="0.45">
      <c r="A195"/>
    </row>
    <row r="196" spans="1:1" x14ac:dyDescent="0.45">
      <c r="A196"/>
    </row>
    <row r="197" spans="1:1" x14ac:dyDescent="0.45">
      <c r="A197"/>
    </row>
    <row r="198" spans="1:1" x14ac:dyDescent="0.45">
      <c r="A198"/>
    </row>
    <row r="199" spans="1:1" x14ac:dyDescent="0.45">
      <c r="A199"/>
    </row>
    <row r="200" spans="1:1" x14ac:dyDescent="0.45">
      <c r="A200"/>
    </row>
    <row r="201" spans="1:1" x14ac:dyDescent="0.45">
      <c r="A201"/>
    </row>
    <row r="204" spans="1:1" x14ac:dyDescent="0.45">
      <c r="A204"/>
    </row>
    <row r="205" spans="1:1" x14ac:dyDescent="0.45">
      <c r="A205"/>
    </row>
    <row r="206" spans="1:1" x14ac:dyDescent="0.45">
      <c r="A206"/>
    </row>
    <row r="207" spans="1:1" x14ac:dyDescent="0.45">
      <c r="A207"/>
    </row>
    <row r="208" spans="1:1" x14ac:dyDescent="0.45">
      <c r="A208"/>
    </row>
    <row r="209" spans="1:1" x14ac:dyDescent="0.45">
      <c r="A209"/>
    </row>
    <row r="210" spans="1:1" x14ac:dyDescent="0.45">
      <c r="A210"/>
    </row>
    <row r="211" spans="1:1" x14ac:dyDescent="0.45">
      <c r="A211"/>
    </row>
    <row r="212" spans="1:1" x14ac:dyDescent="0.45">
      <c r="A212"/>
    </row>
    <row r="213" spans="1:1" x14ac:dyDescent="0.45">
      <c r="A213"/>
    </row>
    <row r="214" spans="1:1" x14ac:dyDescent="0.45">
      <c r="A214"/>
    </row>
    <row r="215" spans="1:1" x14ac:dyDescent="0.45">
      <c r="A215"/>
    </row>
    <row r="216" spans="1:1" x14ac:dyDescent="0.45">
      <c r="A216"/>
    </row>
    <row r="217" spans="1:1" x14ac:dyDescent="0.45">
      <c r="A217"/>
    </row>
    <row r="218" spans="1:1" x14ac:dyDescent="0.45">
      <c r="A218"/>
    </row>
    <row r="219" spans="1:1" x14ac:dyDescent="0.45">
      <c r="A219"/>
    </row>
  </sheetData>
  <mergeCells count="6">
    <mergeCell ref="B24:F24"/>
    <mergeCell ref="B38:C38"/>
    <mergeCell ref="B25:F25"/>
    <mergeCell ref="B26:F26"/>
    <mergeCell ref="B27:F27"/>
    <mergeCell ref="B28:D28"/>
  </mergeCells>
  <conditionalFormatting sqref="C11:E11">
    <cfRule type="iconSet" priority="1">
      <iconSet showValue="0">
        <cfvo type="percent" val="0"/>
        <cfvo type="num" val="0.2"/>
        <cfvo type="num" val="0.3332"/>
      </iconSet>
    </cfRule>
  </conditionalFormatting>
  <dataValidations count="2">
    <dataValidation type="decimal" allowBlank="1" showInputMessage="1" showErrorMessage="1" sqref="C10:E10" xr:uid="{E5515C48-8370-4758-A73B-82BE99AFC77E}">
      <formula1>0.0001</formula1>
      <formula2>0.9999</formula2>
    </dataValidation>
    <dataValidation type="decimal" allowBlank="1" showInputMessage="1" showErrorMessage="1" sqref="C17:E17" xr:uid="{A02E4923-439E-47E7-AEBE-8AB37CB0DEEC}">
      <formula1>0.1</formula1>
      <formula2>0.9</formula2>
    </dataValidation>
  </dataValidations>
  <hyperlinks>
    <hyperlink ref="B24" r:id="rId1" display="Download more FREE Statistical PERT templates at https://www.statisticalpert.com" xr:uid="{B44DEE72-6598-4666-B11C-D6A36BF06106}"/>
    <hyperlink ref="B25" r:id="rId2" display="Take a Pluralsight course on Statistical PERT" xr:uid="{DC1B0193-7F73-436A-BF39-EBE8918831BA}"/>
    <hyperlink ref="B26" r:id="rId3" xr:uid="{6C3D2C3F-1215-4356-A05A-03469D440F8E}"/>
    <hyperlink ref="B28" r:id="rId4" display="Follow Statistical PERT on Twitter to learn when new updates are released" xr:uid="{368341DB-FDB3-4BEF-8B5A-30BA1D26BFD5}"/>
    <hyperlink ref="B27:F27" r:id="rId5" display="Connect with or follow me on LinkedIn" xr:uid="{653FDF31-9C30-4438-8FB3-018D84FCDA91}"/>
    <hyperlink ref="B25:F25" r:id="rId6" display="Watch a Pluralsight course on Statistical PERT® Normal Edition" xr:uid="{1FC0C547-63AB-4E51-9079-F63AE2418C92}"/>
    <hyperlink ref="B38" r:id="rId7" display="See the GNU General Public License for more details (http://www.gnu.org/licenses/)." xr:uid="{55F96679-9B96-4247-95C0-C7A18987C2D4}"/>
    <hyperlink ref="B28:D28" r:id="rId8" location="newsletter" display="Subscribe to the SPERT® newsletter for monthly tips, free webinars, and new release notifications" xr:uid="{566B99A5-DFC9-4BB2-A4D9-186BB91AD82D}"/>
  </hyperlinks>
  <pageMargins left="0.7" right="0.7" top="0.75" bottom="0.75" header="0.3" footer="0.3"/>
  <drawing r:id="rId9"/>
  <legacy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E2F848C8-DD43-4B7B-85F1-D54FC27967A9}">
          <x14:formula1>
            <xm:f>VLookups!$A$4:$A$13</xm:f>
          </x14:formula1>
          <xm:sqref>C6:E6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34EB4-7BAD-4F9C-9F69-9785DA35E4A5}">
  <dimension ref="A1:Z93"/>
  <sheetViews>
    <sheetView showGridLines="0" workbookViewId="0">
      <selection activeCell="B5" sqref="B5"/>
    </sheetView>
  </sheetViews>
  <sheetFormatPr defaultRowHeight="14.25" x14ac:dyDescent="0.45"/>
  <cols>
    <col min="1" max="1" width="5.73046875" customWidth="1"/>
    <col min="2" max="2" width="14.73046875" customWidth="1"/>
    <col min="3" max="3" width="8.73046875" customWidth="1"/>
    <col min="4" max="5" width="14.73046875" customWidth="1"/>
    <col min="6" max="6" width="14.73046875" hidden="1" customWidth="1"/>
    <col min="7" max="7" width="14.73046875" customWidth="1"/>
    <col min="8" max="8" width="14.73046875" hidden="1" customWidth="1"/>
    <col min="9" max="9" width="14.73046875" customWidth="1"/>
    <col min="10" max="10" width="14.73046875" hidden="1" customWidth="1"/>
    <col min="11" max="13" width="14.73046875" customWidth="1"/>
    <col min="14" max="14" width="5.73046875" customWidth="1"/>
    <col min="15" max="17" width="14.73046875" customWidth="1"/>
    <col min="18" max="18" width="9.06640625" customWidth="1"/>
  </cols>
  <sheetData>
    <row r="1" spans="1:26" ht="24" customHeight="1" x14ac:dyDescent="0.45">
      <c r="A1" s="52"/>
      <c r="B1" s="52" t="s">
        <v>929</v>
      </c>
      <c r="C1" s="52"/>
      <c r="D1" s="5"/>
      <c r="E1" s="5"/>
      <c r="F1" s="2"/>
      <c r="G1" s="2"/>
      <c r="H1" s="2"/>
      <c r="I1" s="2"/>
      <c r="J1" s="2"/>
      <c r="K1" s="2"/>
      <c r="L1" s="5"/>
      <c r="M1" s="2"/>
      <c r="N1" s="2"/>
      <c r="O1" s="5"/>
      <c r="P1" s="5"/>
      <c r="Q1" s="5"/>
      <c r="R1" s="5"/>
      <c r="S1" s="5"/>
      <c r="T1" s="5"/>
      <c r="U1" s="5"/>
      <c r="V1" s="5"/>
      <c r="W1" s="5"/>
      <c r="X1" s="5"/>
      <c r="Y1" s="5"/>
      <c r="Z1" s="5"/>
    </row>
    <row r="2" spans="1:26" x14ac:dyDescent="0.45">
      <c r="A2" s="449" t="s">
        <v>5</v>
      </c>
      <c r="B2" s="449" t="s">
        <v>809</v>
      </c>
      <c r="C2" s="446" t="s">
        <v>837</v>
      </c>
      <c r="D2" s="449" t="s">
        <v>788</v>
      </c>
      <c r="E2" s="449" t="s">
        <v>810</v>
      </c>
      <c r="F2" s="446" t="s">
        <v>790</v>
      </c>
      <c r="G2" s="446" t="s">
        <v>808</v>
      </c>
      <c r="H2" s="446" t="s">
        <v>811</v>
      </c>
      <c r="I2" s="446" t="s">
        <v>811</v>
      </c>
      <c r="J2" s="446" t="s">
        <v>789</v>
      </c>
      <c r="K2" s="446" t="s">
        <v>789</v>
      </c>
      <c r="L2" s="310" t="s">
        <v>820</v>
      </c>
      <c r="M2" s="310" t="s">
        <v>787</v>
      </c>
      <c r="O2" s="451" t="s">
        <v>791</v>
      </c>
      <c r="P2" s="451" t="s">
        <v>792</v>
      </c>
    </row>
    <row r="3" spans="1:26" x14ac:dyDescent="0.45">
      <c r="A3" s="450"/>
      <c r="B3" s="450"/>
      <c r="C3" s="447"/>
      <c r="D3" s="450"/>
      <c r="E3" s="450"/>
      <c r="F3" s="447"/>
      <c r="G3" s="447"/>
      <c r="H3" s="447"/>
      <c r="I3" s="447"/>
      <c r="J3" s="447"/>
      <c r="K3" s="447"/>
      <c r="L3" s="312">
        <v>0.15</v>
      </c>
      <c r="M3" s="312">
        <v>0.85</v>
      </c>
      <c r="O3" s="451"/>
      <c r="P3" s="451"/>
    </row>
    <row r="4" spans="1:26" x14ac:dyDescent="0.45">
      <c r="A4" s="450"/>
      <c r="B4" s="450"/>
      <c r="C4" s="447"/>
      <c r="D4" s="450"/>
      <c r="E4" s="450"/>
      <c r="F4" s="447"/>
      <c r="G4" s="447"/>
      <c r="H4" s="447"/>
      <c r="I4" s="447"/>
      <c r="J4" s="447"/>
      <c r="K4" s="447"/>
      <c r="L4" s="322">
        <f ca="1">IFERROR(_xlfn.NORM.INV(1-L3,$O$20,$P$20),"")</f>
        <v>47.183839733347298</v>
      </c>
      <c r="M4" s="322">
        <f ca="1">IFERROR(_xlfn.NORM.INV(1-M3,$O$20,$P$20),"")</f>
        <v>21.566160266652698</v>
      </c>
      <c r="O4" s="451"/>
      <c r="P4" s="451"/>
    </row>
    <row r="5" spans="1:26" x14ac:dyDescent="0.45">
      <c r="A5" s="317">
        <v>1</v>
      </c>
      <c r="B5" s="349">
        <v>46209</v>
      </c>
      <c r="C5" s="311"/>
      <c r="D5" s="350">
        <v>300</v>
      </c>
      <c r="E5" s="350">
        <v>40</v>
      </c>
      <c r="F5" s="238">
        <f>IF(ISBLANK(E5),NA(),E5)</f>
        <v>40</v>
      </c>
      <c r="G5" s="239">
        <f>IF(OR(ISBLANK(F5),ISNA(F5)),"",F5)</f>
        <v>40</v>
      </c>
      <c r="H5" s="348">
        <f>IF(NOT(ISBLANK($B$5)),$D$5,"")</f>
        <v>300</v>
      </c>
      <c r="I5" s="348">
        <f>IF(NOT(ISBLANK($B$5)),$D$5,"")</f>
        <v>300</v>
      </c>
      <c r="J5" s="311"/>
      <c r="K5" s="311"/>
      <c r="L5" s="311"/>
      <c r="M5" s="311"/>
      <c r="O5" s="320">
        <f>IF(ISERROR(AVERAGE(E5:E56)),"",AVERAGE(E5:E56))</f>
        <v>34.375</v>
      </c>
      <c r="P5" s="320">
        <f>IF(ISERROR(IF(_xlfn.STDEV.P(E5:E56)=0,"",_xlfn.STDEV.P(E5:E56))),"",IF(_xlfn.STDEV.P(E5:E56)=0,"",_xlfn.STDEV.P(E5:E56)))</f>
        <v>12.358574958303242</v>
      </c>
      <c r="R5" s="309"/>
    </row>
    <row r="6" spans="1:26" x14ac:dyDescent="0.45">
      <c r="A6" s="317">
        <v>2</v>
      </c>
      <c r="B6" s="349">
        <v>46223</v>
      </c>
      <c r="C6" s="311"/>
      <c r="D6" s="350">
        <v>260</v>
      </c>
      <c r="E6" s="350">
        <v>30</v>
      </c>
      <c r="F6" s="239">
        <f t="shared" ref="F6:F56" si="0">IF(ISBLANK(B6),NA(),IF(ISBLANK(E6),NA(),F5+E6))</f>
        <v>70</v>
      </c>
      <c r="G6" s="239">
        <f t="shared" ref="G6:G18" si="1">IF(OR(ISBLANK(F6),ISNA(F6)),"",F6)</f>
        <v>70</v>
      </c>
      <c r="H6" s="239" cm="1">
        <f t="array" ref="H6">IF(ISBLANK($B6),NA(),IF(ISBLANK($D6),INDEX($D$5:$D$56,COUNT($D$5:$D$56)),$D6)+IF(ISNA($F5),MAX($G$5:$G$56),$F5))</f>
        <v>300</v>
      </c>
      <c r="I6" s="239" cm="1">
        <f t="array" ref="I6">IF(ISBLANK($B6),"",IF(ISBLANK($D6),INDEX($D$5:$D$56,COUNT($D$5:$D$56)),$D6)+IF(ISNA($F5),MAX($G$5:$G$56),$F5))</f>
        <v>300</v>
      </c>
      <c r="J6" s="238" t="e">
        <f>IF(AND(NOT(ISBLANK(E6)),ISBLANK(E7)),F6,NA())</f>
        <v>#N/A</v>
      </c>
      <c r="K6" s="313" t="str">
        <f t="shared" ref="K6:K56" si="2">IF(ISBLANK(B6),"",IF(OR(ISBLANK(J6),ISNA(J6)),"",J6))</f>
        <v/>
      </c>
      <c r="L6" s="311"/>
      <c r="M6" s="311"/>
      <c r="R6" s="309"/>
    </row>
    <row r="7" spans="1:26" ht="15" customHeight="1" x14ac:dyDescent="0.45">
      <c r="A7" s="317">
        <v>3</v>
      </c>
      <c r="B7" s="349">
        <v>46237</v>
      </c>
      <c r="C7" s="311"/>
      <c r="D7" s="350">
        <v>230</v>
      </c>
      <c r="E7" s="350">
        <v>50</v>
      </c>
      <c r="F7" s="239">
        <f t="shared" si="0"/>
        <v>120</v>
      </c>
      <c r="G7" s="239">
        <f t="shared" si="1"/>
        <v>120</v>
      </c>
      <c r="H7" s="239" cm="1">
        <f t="array" ref="H7">IF(ISBLANK($B7),NA(),IF(ISBLANK($D7),INDEX($D$5:$D$56,COUNT($D$5:$D$56)),$D7)+IF(ISNA($F6),MAX($G$5:$G$56),$F6))</f>
        <v>300</v>
      </c>
      <c r="I7" s="239" cm="1">
        <f t="array" ref="I7">IF(ISBLANK($B7),"",IF(ISBLANK($D7),INDEX($D$5:$D$56,COUNT($D$5:$D$56)),$D7)+IF(ISNA($F6),MAX($G$5:$G$56),$F6))</f>
        <v>300</v>
      </c>
      <c r="J7" s="238" t="e">
        <f>IF(AND(NOT(ISBLANK(E7)),ISBLANK(E8)),F7,IF(ISBLANK(E8),MAX($G$5:$G$56,J6)+$O$20,NA()))</f>
        <v>#N/A</v>
      </c>
      <c r="K7" s="313" t="str">
        <f t="shared" si="2"/>
        <v/>
      </c>
      <c r="L7" s="314" t="e">
        <f>IF(AND(ISBLANK($E7),NOT(ISBLANK($E6))),$K6+L$4,NA())</f>
        <v>#N/A</v>
      </c>
      <c r="M7" s="314" t="e">
        <f>IF(AND(ISBLANK($E7),NOT(ISBLANK($E6))),$K6+M$4,NA())</f>
        <v>#N/A</v>
      </c>
      <c r="O7" s="446" t="s">
        <v>817</v>
      </c>
      <c r="P7" s="446" t="s">
        <v>793</v>
      </c>
      <c r="Q7" s="446" t="s">
        <v>794</v>
      </c>
    </row>
    <row r="8" spans="1:26" ht="15" customHeight="1" x14ac:dyDescent="0.45">
      <c r="A8" s="317">
        <v>4</v>
      </c>
      <c r="B8" s="315">
        <v>46251</v>
      </c>
      <c r="C8" s="351"/>
      <c r="D8" s="316">
        <v>180</v>
      </c>
      <c r="E8" s="316">
        <v>45</v>
      </c>
      <c r="F8" s="239">
        <f t="shared" si="0"/>
        <v>165</v>
      </c>
      <c r="G8" s="239">
        <f t="shared" si="1"/>
        <v>165</v>
      </c>
      <c r="H8" s="239" cm="1">
        <f t="array" ref="H8">IF(ISBLANK($B8),NA(),IF(ISBLANK($D8),INDEX($D$5:$D$56,COUNT($D$5:$D$56)),$D8)+IF(ISNA($F7),MAX($G$5:$G$56),$F7))</f>
        <v>300</v>
      </c>
      <c r="I8" s="239" cm="1">
        <f t="array" ref="I8">IF(ISBLANK($B8),"",IF(ISBLANK($D8),INDEX($D$5:$D$56,COUNT($D$5:$D$56)),$D8)+IF(ISNA($F7),MAX($G$5:$G$56),$F7))</f>
        <v>300</v>
      </c>
      <c r="J8" s="239" t="e">
        <f ca="1">IF(ISBLANK(B8),NA(),IF(AND(NOT(ISBLANK(E8)),ISBLANK(E9)),MAX($G$5:$G$56),J7+($O$20*IF(ISBLANK(C8),1,C8))))</f>
        <v>#N/A</v>
      </c>
      <c r="K8" s="313" t="str">
        <f t="shared" ca="1" si="2"/>
        <v/>
      </c>
      <c r="L8" s="313" t="e">
        <f ca="1">IF(ISBLANK($B8),"",IF(ISNA(L7),IF(AND(ISBLANK($E8),NOT(ISBLANK($E7))),$K7+(L$4*IF(ISBLANK($C8),1,$C8)),L7+(L$4*IF(ISBLANK($C8),1,$C8))),L7+(L$4*IF(ISBLANK($C8),1,$C8))))</f>
        <v>#N/A</v>
      </c>
      <c r="M8" s="313" t="e">
        <f ca="1">IF(ISBLANK($B8),"",IF(ISNA(M7),IF(AND(ISBLANK($E8),NOT(ISBLANK($E7))),$K7+(M$4*IF(ISBLANK($C8),1,$C8)),M7+(M$4*IF(ISBLANK($C8),1,$C8))),M7+(M$4*IF(ISBLANK($C8),1,$C8))))</f>
        <v>#N/A</v>
      </c>
      <c r="O8" s="447"/>
      <c r="P8" s="447"/>
      <c r="Q8" s="447"/>
    </row>
    <row r="9" spans="1:26" x14ac:dyDescent="0.45">
      <c r="A9" s="317">
        <v>5</v>
      </c>
      <c r="B9" s="315">
        <v>46265</v>
      </c>
      <c r="C9" s="351"/>
      <c r="D9" s="316">
        <v>135</v>
      </c>
      <c r="E9" s="316">
        <v>30</v>
      </c>
      <c r="F9" s="239">
        <f t="shared" si="0"/>
        <v>195</v>
      </c>
      <c r="G9" s="239">
        <f t="shared" si="1"/>
        <v>195</v>
      </c>
      <c r="H9" s="239" cm="1">
        <f t="array" ref="H9">IF(ISBLANK($B9),NA(),IF(ISBLANK($D9),INDEX($D$5:$D$56,COUNT($D$5:$D$56)),$D9)+IF(ISNA($F8),MAX($G$5:$G$56),$F8))</f>
        <v>300</v>
      </c>
      <c r="I9" s="239" cm="1">
        <f t="array" ref="I9">IF(ISBLANK($B9),"",IF(ISBLANK($D9),INDEX($D$5:$D$56,COUNT($D$5:$D$56)),$D9)+IF(ISNA($F8),MAX($G$5:$G$56),$F8))</f>
        <v>300</v>
      </c>
      <c r="J9" s="239" t="e">
        <f t="shared" ref="J9:J56" ca="1" si="3">IF(ISBLANK(B9),NA(),IF(AND(NOT(ISBLANK(E9)),ISBLANK(E10)),MAX($G$5:$G$56),J8+($O$20*IF(ISBLANK(C9),1,C9))))</f>
        <v>#N/A</v>
      </c>
      <c r="K9" s="313" t="str">
        <f t="shared" ca="1" si="2"/>
        <v/>
      </c>
      <c r="L9" s="313" t="e">
        <f t="shared" ref="L9:L56" ca="1" si="4">IF(ISBLANK($B9),"",IF(ISNA(L8),IF(AND(ISBLANK($E9),NOT(ISBLANK($E8))),$K8+(L$4*IF(ISBLANK($C9),1,$C9)),L8+(L$4*IF(ISBLANK($C9),1,$C9))),L8+(L$4*IF(ISBLANK($C9),1,$C9))))</f>
        <v>#N/A</v>
      </c>
      <c r="M9" s="313" t="e">
        <f t="shared" ref="M9:M56" ca="1" si="5">IF(ISBLANK($B9),"",IF(ISNA(M8),IF(AND(ISBLANK($E9),NOT(ISBLANK($E8))),$K8+(M$4*IF(ISBLANK($C9),1,$C9)),M8+(M$4*IF(ISBLANK($C9),1,$C9))),M8+(M$4*IF(ISBLANK($C9),1,$C9))))</f>
        <v>#N/A</v>
      </c>
      <c r="O9" s="448"/>
      <c r="P9" s="448"/>
      <c r="Q9" s="448"/>
    </row>
    <row r="10" spans="1:26" x14ac:dyDescent="0.45">
      <c r="A10" s="317">
        <v>6</v>
      </c>
      <c r="B10" s="315">
        <v>46279</v>
      </c>
      <c r="C10" s="351"/>
      <c r="D10" s="316">
        <v>300</v>
      </c>
      <c r="E10" s="316">
        <v>10</v>
      </c>
      <c r="F10" s="239">
        <f t="shared" si="0"/>
        <v>205</v>
      </c>
      <c r="G10" s="239">
        <f t="shared" si="1"/>
        <v>205</v>
      </c>
      <c r="H10" s="239" cm="1">
        <f t="array" ref="H10">IF(ISBLANK($B10),NA(),IF(ISBLANK($D10),INDEX($D$5:$D$56,COUNT($D$5:$D$56)),$D10)+IF(ISNA($F9),MAX($G$5:$G$56),$F9))</f>
        <v>495</v>
      </c>
      <c r="I10" s="239" cm="1">
        <f t="array" ref="I10">IF(ISBLANK($B10),"",IF(ISBLANK($D10),INDEX($D$5:$D$56,COUNT($D$5:$D$56)),$D10)+IF(ISNA($F9),MAX($G$5:$G$56),$F9))</f>
        <v>495</v>
      </c>
      <c r="J10" s="239" t="e">
        <f t="shared" ca="1" si="3"/>
        <v>#N/A</v>
      </c>
      <c r="K10" s="313" t="str">
        <f t="shared" ca="1" si="2"/>
        <v/>
      </c>
      <c r="L10" s="313" t="e">
        <f t="shared" ca="1" si="4"/>
        <v>#N/A</v>
      </c>
      <c r="M10" s="313" t="e">
        <f t="shared" ca="1" si="5"/>
        <v>#N/A</v>
      </c>
      <c r="O10" s="298"/>
      <c r="P10" s="320">
        <f ca="1">IF(ISERROR(AVERAGE(INDIRECT(_xlfn.CONCAT("E",$O$10+4)):$E$56)),"",AVERAGE(INDIRECT(_xlfn.CONCAT("E",$O$10+4)):$E$56))</f>
        <v>34.375</v>
      </c>
      <c r="Q10" s="320">
        <f ca="1">IF(ISERROR(_xlfn.STDEV.P(INDIRECT(_xlfn.CONCAT("E",$O$10+4)):$E$56)),"",_xlfn.STDEV.P(INDIRECT(_xlfn.CONCAT("E",$O$10+4)):$E$56))</f>
        <v>12.358574958303242</v>
      </c>
    </row>
    <row r="11" spans="1:26" x14ac:dyDescent="0.45">
      <c r="A11" s="317">
        <v>7</v>
      </c>
      <c r="B11" s="315">
        <v>46293</v>
      </c>
      <c r="C11" s="351"/>
      <c r="D11" s="316">
        <v>290</v>
      </c>
      <c r="E11" s="316">
        <v>25</v>
      </c>
      <c r="F11" s="239">
        <f t="shared" si="0"/>
        <v>230</v>
      </c>
      <c r="G11" s="239">
        <f t="shared" si="1"/>
        <v>230</v>
      </c>
      <c r="H11" s="239" cm="1">
        <f t="array" ref="H11">IF(ISBLANK($B11),NA(),IF(ISBLANK($D11),INDEX($D$5:$D$56,COUNT($D$5:$D$56)),$D11)+IF(ISNA($F10),MAX($G$5:$G$56),$F10))</f>
        <v>495</v>
      </c>
      <c r="I11" s="239" cm="1">
        <f t="array" ref="I11">IF(ISBLANK($B11),"",IF(ISBLANK($D11),INDEX($D$5:$D$56,COUNT($D$5:$D$56)),$D11)+IF(ISNA($F10),MAX($G$5:$G$56),$F10))</f>
        <v>495</v>
      </c>
      <c r="J11" s="239" t="e">
        <f t="shared" ca="1" si="3"/>
        <v>#N/A</v>
      </c>
      <c r="K11" s="313" t="str">
        <f t="shared" ca="1" si="2"/>
        <v/>
      </c>
      <c r="L11" s="313" t="e">
        <f t="shared" ca="1" si="4"/>
        <v>#N/A</v>
      </c>
      <c r="M11" s="313" t="e">
        <f t="shared" ca="1" si="5"/>
        <v>#N/A</v>
      </c>
    </row>
    <row r="12" spans="1:26" x14ac:dyDescent="0.45">
      <c r="A12" s="317">
        <v>8</v>
      </c>
      <c r="B12" s="315">
        <v>46307</v>
      </c>
      <c r="C12" s="351"/>
      <c r="D12" s="316">
        <v>265</v>
      </c>
      <c r="E12" s="316">
        <v>45</v>
      </c>
      <c r="F12" s="239">
        <f t="shared" si="0"/>
        <v>275</v>
      </c>
      <c r="G12" s="239">
        <f t="shared" si="1"/>
        <v>275</v>
      </c>
      <c r="H12" s="239" cm="1">
        <f t="array" ref="H12">IF(ISBLANK($B12),NA(),IF(ISBLANK($D12),INDEX($D$5:$D$56,COUNT($D$5:$D$56)),$D12)+IF(ISNA($F11),MAX($G$5:$G$56),$F11))</f>
        <v>495</v>
      </c>
      <c r="I12" s="239" cm="1">
        <f t="array" ref="I12">IF(ISBLANK($B12),"",IF(ISBLANK($D12),INDEX($D$5:$D$56,COUNT($D$5:$D$56)),$D12)+IF(ISNA($F11),MAX($G$5:$G$56),$F11))</f>
        <v>495</v>
      </c>
      <c r="J12" s="239">
        <f t="shared" si="3"/>
        <v>275</v>
      </c>
      <c r="K12" s="313">
        <f t="shared" si="2"/>
        <v>275</v>
      </c>
      <c r="L12" s="313" t="e">
        <f t="shared" ca="1" si="4"/>
        <v>#N/A</v>
      </c>
      <c r="M12" s="313" t="e">
        <f t="shared" ca="1" si="5"/>
        <v>#N/A</v>
      </c>
      <c r="O12" s="446" t="s">
        <v>797</v>
      </c>
      <c r="P12" s="446" t="s">
        <v>798</v>
      </c>
    </row>
    <row r="13" spans="1:26" x14ac:dyDescent="0.45">
      <c r="A13" s="317">
        <v>9</v>
      </c>
      <c r="B13" s="315">
        <v>46321</v>
      </c>
      <c r="C13" s="351"/>
      <c r="D13" s="316">
        <v>150</v>
      </c>
      <c r="E13" s="316"/>
      <c r="F13" s="239" t="e">
        <f t="shared" si="0"/>
        <v>#N/A</v>
      </c>
      <c r="G13" s="239" t="str">
        <f t="shared" si="1"/>
        <v/>
      </c>
      <c r="H13" s="239" cm="1">
        <f t="array" ref="H13">IF(ISBLANK($B13),NA(),IF(ISBLANK($D13),INDEX($D$5:$D$56,COUNT($D$5:$D$56)),$D13)+IF(ISNA($F12),MAX($G$5:$G$56),$F12))</f>
        <v>425</v>
      </c>
      <c r="I13" s="239" cm="1">
        <f t="array" ref="I13">IF(ISBLANK($B13),"",IF(ISBLANK($D13),INDEX($D$5:$D$56,COUNT($D$5:$D$56)),$D13)+IF(ISNA($F12),MAX($G$5:$G$56),$F12))</f>
        <v>425</v>
      </c>
      <c r="J13" s="239">
        <f t="shared" ca="1" si="3"/>
        <v>309.375</v>
      </c>
      <c r="K13" s="313">
        <f t="shared" ca="1" si="2"/>
        <v>309.375</v>
      </c>
      <c r="L13" s="313">
        <f t="shared" ca="1" si="4"/>
        <v>322.18383973334733</v>
      </c>
      <c r="M13" s="313">
        <f t="shared" ca="1" si="5"/>
        <v>296.56616026665267</v>
      </c>
      <c r="O13" s="447"/>
      <c r="P13" s="447"/>
    </row>
    <row r="14" spans="1:26" x14ac:dyDescent="0.45">
      <c r="A14" s="317">
        <v>10</v>
      </c>
      <c r="B14" s="315">
        <v>46335</v>
      </c>
      <c r="C14" s="351"/>
      <c r="D14" s="316"/>
      <c r="E14" s="316"/>
      <c r="F14" s="239" t="e">
        <f t="shared" si="0"/>
        <v>#N/A</v>
      </c>
      <c r="G14" s="239" t="str">
        <f t="shared" si="1"/>
        <v/>
      </c>
      <c r="H14" s="239" cm="1">
        <f t="array" ref="H14">IF(ISBLANK($B14),NA(),IF(ISBLANK($D14),INDEX($D$5:$D$56,COUNT($D$5:$D$56)),$D14)+IF(ISNA($F13),MAX($G$5:$G$56),$F13))</f>
        <v>425</v>
      </c>
      <c r="I14" s="239" cm="1">
        <f t="array" ref="I14">IF(ISBLANK($B14),"",IF(ISBLANK($D14),INDEX($D$5:$D$56,COUNT($D$5:$D$56)),$D14)+IF(ISNA($F13),MAX($G$5:$G$56),$F13))</f>
        <v>425</v>
      </c>
      <c r="J14" s="239">
        <f t="shared" ca="1" si="3"/>
        <v>343.75</v>
      </c>
      <c r="K14" s="313">
        <f t="shared" ca="1" si="2"/>
        <v>343.75</v>
      </c>
      <c r="L14" s="313">
        <f t="shared" ca="1" si="4"/>
        <v>369.36767946669465</v>
      </c>
      <c r="M14" s="313">
        <f t="shared" ca="1" si="5"/>
        <v>318.13232053330535</v>
      </c>
      <c r="O14" s="448"/>
      <c r="P14" s="448"/>
    </row>
    <row r="15" spans="1:26" x14ac:dyDescent="0.45">
      <c r="A15" s="317">
        <v>11</v>
      </c>
      <c r="B15" s="315">
        <v>46349</v>
      </c>
      <c r="C15" s="351"/>
      <c r="D15" s="316"/>
      <c r="E15" s="316"/>
      <c r="F15" s="239" t="e">
        <f t="shared" si="0"/>
        <v>#N/A</v>
      </c>
      <c r="G15" s="239" t="str">
        <f t="shared" si="1"/>
        <v/>
      </c>
      <c r="H15" s="239" cm="1">
        <f t="array" ref="H15">IF(ISBLANK($B15),NA(),IF(ISBLANK($D15),INDEX($D$5:$D$56,COUNT($D$5:$D$56)),$D15)+IF(ISNA($F14),MAX($G$5:$G$56),$F14))</f>
        <v>425</v>
      </c>
      <c r="I15" s="239" cm="1">
        <f t="array" ref="I15">IF(ISBLANK($B15),"",IF(ISBLANK($D15),INDEX($D$5:$D$56,COUNT($D$5:$D$56)),$D15)+IF(ISNA($F14),MAX($G$5:$G$56),$F14))</f>
        <v>425</v>
      </c>
      <c r="J15" s="239">
        <f t="shared" ca="1" si="3"/>
        <v>378.125</v>
      </c>
      <c r="K15" s="313">
        <f t="shared" ca="1" si="2"/>
        <v>378.125</v>
      </c>
      <c r="L15" s="313">
        <f t="shared" ca="1" si="4"/>
        <v>416.55151920004198</v>
      </c>
      <c r="M15" s="313">
        <f t="shared" ca="1" si="5"/>
        <v>339.69848079995802</v>
      </c>
      <c r="O15" s="319"/>
      <c r="P15" s="319"/>
    </row>
    <row r="16" spans="1:26" x14ac:dyDescent="0.45">
      <c r="A16" s="317">
        <v>12</v>
      </c>
      <c r="B16" s="315">
        <v>46363</v>
      </c>
      <c r="C16" s="351"/>
      <c r="D16" s="316"/>
      <c r="E16" s="316"/>
      <c r="F16" s="239" t="e">
        <f t="shared" si="0"/>
        <v>#N/A</v>
      </c>
      <c r="G16" s="239" t="str">
        <f t="shared" si="1"/>
        <v/>
      </c>
      <c r="H16" s="239" cm="1">
        <f t="array" ref="H16">IF(ISBLANK($B16),NA(),IF(ISBLANK($D16),INDEX($D$5:$D$56,COUNT($D$5:$D$56)),$D16)+IF(ISNA($F15),MAX($G$5:$G$56),$F15))</f>
        <v>425</v>
      </c>
      <c r="I16" s="239" cm="1">
        <f t="array" ref="I16">IF(ISBLANK($B16),"",IF(ISBLANK($D16),INDEX($D$5:$D$56,COUNT($D$5:$D$56)),$D16)+IF(ISNA($F15),MAX($G$5:$G$56),$F15))</f>
        <v>425</v>
      </c>
      <c r="J16" s="239">
        <f t="shared" ca="1" si="3"/>
        <v>412.5</v>
      </c>
      <c r="K16" s="313">
        <f t="shared" ca="1" si="2"/>
        <v>412.5</v>
      </c>
      <c r="L16" s="313">
        <f t="shared" ca="1" si="4"/>
        <v>463.73535893338931</v>
      </c>
      <c r="M16" s="313">
        <f t="shared" ca="1" si="5"/>
        <v>361.26464106661069</v>
      </c>
    </row>
    <row r="17" spans="1:16" x14ac:dyDescent="0.45">
      <c r="A17" s="317">
        <v>13</v>
      </c>
      <c r="B17" s="315">
        <v>46377</v>
      </c>
      <c r="C17" s="351">
        <v>0.5</v>
      </c>
      <c r="D17" s="316"/>
      <c r="E17" s="316"/>
      <c r="F17" s="239" t="e">
        <f t="shared" si="0"/>
        <v>#N/A</v>
      </c>
      <c r="G17" s="239" t="str">
        <f t="shared" si="1"/>
        <v/>
      </c>
      <c r="H17" s="239" cm="1">
        <f t="array" ref="H17">IF(ISBLANK($B17),NA(),IF(ISBLANK($D17),INDEX($D$5:$D$56,COUNT($D$5:$D$56)),$D17)+IF(ISNA($F16),MAX($G$5:$G$56),$F16))</f>
        <v>425</v>
      </c>
      <c r="I17" s="239" cm="1">
        <f t="array" ref="I17">IF(ISBLANK($B17),"",IF(ISBLANK($D17),INDEX($D$5:$D$56,COUNT($D$5:$D$56)),$D17)+IF(ISNA($F16),MAX($G$5:$G$56),$F16))</f>
        <v>425</v>
      </c>
      <c r="J17" s="239">
        <f t="shared" ca="1" si="3"/>
        <v>429.6875</v>
      </c>
      <c r="K17" s="313">
        <f t="shared" ca="1" si="2"/>
        <v>429.6875</v>
      </c>
      <c r="L17" s="313">
        <f t="shared" ca="1" si="4"/>
        <v>487.32727880006297</v>
      </c>
      <c r="M17" s="313">
        <f t="shared" ca="1" si="5"/>
        <v>372.04772119993703</v>
      </c>
      <c r="O17" s="446" t="s">
        <v>796</v>
      </c>
      <c r="P17" s="446" t="s">
        <v>795</v>
      </c>
    </row>
    <row r="18" spans="1:16" x14ac:dyDescent="0.45">
      <c r="A18" s="317">
        <v>14</v>
      </c>
      <c r="B18" s="315">
        <v>46391</v>
      </c>
      <c r="C18" s="351">
        <v>0</v>
      </c>
      <c r="D18" s="316"/>
      <c r="E18" s="316"/>
      <c r="F18" s="239" t="e">
        <f t="shared" si="0"/>
        <v>#N/A</v>
      </c>
      <c r="G18" s="239" t="str">
        <f t="shared" si="1"/>
        <v/>
      </c>
      <c r="H18" s="239" cm="1">
        <f t="array" ref="H18">IF(ISBLANK($B18),NA(),IF(ISBLANK($D18),INDEX($D$5:$D$56,COUNT($D$5:$D$56)),$D18)+IF(ISNA($F17),MAX($G$5:$G$56),$F17))</f>
        <v>425</v>
      </c>
      <c r="I18" s="239" cm="1">
        <f t="array" ref="I18">IF(ISBLANK($B18),"",IF(ISBLANK($D18),INDEX($D$5:$D$56,COUNT($D$5:$D$56)),$D18)+IF(ISNA($F17),MAX($G$5:$G$56),$F17))</f>
        <v>425</v>
      </c>
      <c r="J18" s="239">
        <f t="shared" ca="1" si="3"/>
        <v>429.6875</v>
      </c>
      <c r="K18" s="313">
        <f t="shared" ca="1" si="2"/>
        <v>429.6875</v>
      </c>
      <c r="L18" s="313">
        <f t="shared" ca="1" si="4"/>
        <v>487.32727880006297</v>
      </c>
      <c r="M18" s="313">
        <f t="shared" ca="1" si="5"/>
        <v>372.04772119993703</v>
      </c>
      <c r="O18" s="447"/>
      <c r="P18" s="447"/>
    </row>
    <row r="19" spans="1:16" x14ac:dyDescent="0.45">
      <c r="A19" s="317">
        <v>15</v>
      </c>
      <c r="B19" s="315">
        <v>46405</v>
      </c>
      <c r="C19" s="351"/>
      <c r="D19" s="316"/>
      <c r="E19" s="316"/>
      <c r="F19" s="239" t="e">
        <f t="shared" si="0"/>
        <v>#N/A</v>
      </c>
      <c r="G19" s="239" t="str">
        <f t="shared" ref="G19:G56" si="6">IF(OR(ISBLANK(F19),ISNA(F19)),"",F19)</f>
        <v/>
      </c>
      <c r="H19" s="239" cm="1">
        <f t="array" ref="H19">IF(ISBLANK($B19),NA(),IF(ISBLANK($D19),INDEX($D$5:$D$56,COUNT($D$5:$D$56)),$D19)+IF(ISNA($F18),MAX($G$5:$G$56),$F18))</f>
        <v>425</v>
      </c>
      <c r="I19" s="239" cm="1">
        <f t="array" ref="I19">IF(ISBLANK($B19),"",IF(ISBLANK($D19),INDEX($D$5:$D$56,COUNT($D$5:$D$56)),$D19)+IF(ISNA($F18),MAX($G$5:$G$56),$F18))</f>
        <v>425</v>
      </c>
      <c r="J19" s="239">
        <f t="shared" ca="1" si="3"/>
        <v>464.0625</v>
      </c>
      <c r="K19" s="313">
        <f t="shared" ca="1" si="2"/>
        <v>464.0625</v>
      </c>
      <c r="L19" s="313">
        <f t="shared" ca="1" si="4"/>
        <v>534.51111853341024</v>
      </c>
      <c r="M19" s="313">
        <f t="shared" ca="1" si="5"/>
        <v>393.6138814665897</v>
      </c>
      <c r="O19" s="448"/>
      <c r="P19" s="448"/>
    </row>
    <row r="20" spans="1:16" x14ac:dyDescent="0.45">
      <c r="A20" s="317">
        <v>16</v>
      </c>
      <c r="B20" s="315">
        <v>46419</v>
      </c>
      <c r="C20" s="351"/>
      <c r="D20" s="316"/>
      <c r="E20" s="316"/>
      <c r="F20" s="239" t="e">
        <f t="shared" si="0"/>
        <v>#N/A</v>
      </c>
      <c r="G20" s="239" t="str">
        <f t="shared" si="6"/>
        <v/>
      </c>
      <c r="H20" s="239" cm="1">
        <f t="array" ref="H20">IF(ISBLANK($B20),NA(),IF(ISBLANK($D20),INDEX($D$5:$D$56,COUNT($D$5:$D$56)),$D20)+IF(ISNA($F19),MAX($G$5:$G$56),$F19))</f>
        <v>425</v>
      </c>
      <c r="I20" s="239" cm="1">
        <f t="array" ref="I20">IF(ISBLANK($B20),"",IF(ISBLANK($D20),INDEX($D$5:$D$56,COUNT($D$5:$D$56)),$D20)+IF(ISNA($F19),MAX($G$5:$G$56),$F19))</f>
        <v>425</v>
      </c>
      <c r="J20" s="239">
        <f t="shared" ca="1" si="3"/>
        <v>498.4375</v>
      </c>
      <c r="K20" s="313">
        <f t="shared" ca="1" si="2"/>
        <v>498.4375</v>
      </c>
      <c r="L20" s="313">
        <f t="shared" ca="1" si="4"/>
        <v>581.69495826675757</v>
      </c>
      <c r="M20" s="313">
        <f t="shared" ca="1" si="5"/>
        <v>415.18004173324238</v>
      </c>
      <c r="O20" s="321">
        <f ca="1">IF(ISBLANK(O15),P10,O15)</f>
        <v>34.375</v>
      </c>
      <c r="P20" s="321">
        <f ca="1">IF(ISBLANK(P15),Q10,P15)</f>
        <v>12.358574958303242</v>
      </c>
    </row>
    <row r="21" spans="1:16" x14ac:dyDescent="0.45">
      <c r="A21" s="317">
        <v>17</v>
      </c>
      <c r="B21" s="315">
        <v>46433</v>
      </c>
      <c r="C21" s="351"/>
      <c r="D21" s="316"/>
      <c r="E21" s="316"/>
      <c r="F21" s="239" t="e">
        <f t="shared" si="0"/>
        <v>#N/A</v>
      </c>
      <c r="G21" s="239" t="str">
        <f t="shared" si="6"/>
        <v/>
      </c>
      <c r="H21" s="239" cm="1">
        <f t="array" ref="H21">IF(ISBLANK($B21),NA(),IF(ISBLANK($D21),INDEX($D$5:$D$56,COUNT($D$5:$D$56)),$D21)+IF(ISNA($F20),MAX($G$5:$G$56),$F20))</f>
        <v>425</v>
      </c>
      <c r="I21" s="239" cm="1">
        <f t="array" ref="I21">IF(ISBLANK($B21),"",IF(ISBLANK($D21),INDEX($D$5:$D$56,COUNT($D$5:$D$56)),$D21)+IF(ISNA($F20),MAX($G$5:$G$56),$F20))</f>
        <v>425</v>
      </c>
      <c r="J21" s="239">
        <f t="shared" ca="1" si="3"/>
        <v>532.8125</v>
      </c>
      <c r="K21" s="313">
        <f t="shared" ca="1" si="2"/>
        <v>532.8125</v>
      </c>
      <c r="L21" s="313">
        <f t="shared" ca="1" si="4"/>
        <v>628.87879800010489</v>
      </c>
      <c r="M21" s="313">
        <f t="shared" ca="1" si="5"/>
        <v>436.74620199989505</v>
      </c>
    </row>
    <row r="22" spans="1:16" x14ac:dyDescent="0.45">
      <c r="A22" s="317">
        <v>18</v>
      </c>
      <c r="B22" s="315">
        <v>46447</v>
      </c>
      <c r="C22" s="351"/>
      <c r="D22" s="316"/>
      <c r="E22" s="316"/>
      <c r="F22" s="239" t="e">
        <f t="shared" si="0"/>
        <v>#N/A</v>
      </c>
      <c r="G22" s="239" t="str">
        <f t="shared" si="6"/>
        <v/>
      </c>
      <c r="H22" s="239" cm="1">
        <f t="array" ref="H22">IF(ISBLANK($B22),NA(),IF(ISBLANK($D22),INDEX($D$5:$D$56,COUNT($D$5:$D$56)),$D22)+IF(ISNA($F21),MAX($G$5:$G$56),$F21))</f>
        <v>425</v>
      </c>
      <c r="I22" s="239" cm="1">
        <f t="array" ref="I22">IF(ISBLANK($B22),"",IF(ISBLANK($D22),INDEX($D$5:$D$56,COUNT($D$5:$D$56)),$D22)+IF(ISNA($F21),MAX($G$5:$G$56),$F21))</f>
        <v>425</v>
      </c>
      <c r="J22" s="239">
        <f t="shared" ca="1" si="3"/>
        <v>567.1875</v>
      </c>
      <c r="K22" s="313">
        <f t="shared" ca="1" si="2"/>
        <v>567.1875</v>
      </c>
      <c r="L22" s="313">
        <f t="shared" ca="1" si="4"/>
        <v>676.06263773345222</v>
      </c>
      <c r="M22" s="313">
        <f t="shared" ca="1" si="5"/>
        <v>458.31236226654772</v>
      </c>
    </row>
    <row r="23" spans="1:16" x14ac:dyDescent="0.45">
      <c r="A23" s="317">
        <v>19</v>
      </c>
      <c r="B23" s="315"/>
      <c r="C23" s="351"/>
      <c r="D23" s="316"/>
      <c r="E23" s="316"/>
      <c r="F23" s="239" t="e">
        <f t="shared" si="0"/>
        <v>#N/A</v>
      </c>
      <c r="G23" s="239" t="str">
        <f t="shared" si="6"/>
        <v/>
      </c>
      <c r="H23" s="239" t="e" cm="1">
        <f t="array" ref="H23">IF(ISBLANK($B23),NA(),IF(ISBLANK($D23),INDEX($D$5:$D$56,COUNT($D$5:$D$56)),$D23)+IF(ISNA($F22),MAX($G$5:$G$56),$F22))</f>
        <v>#N/A</v>
      </c>
      <c r="I23" s="239" t="str" cm="1">
        <f t="array" ref="I23">IF(ISBLANK($B23),"",IF(ISBLANK($D23),INDEX($D$5:$D$56,COUNT($D$5:$D$56)),$D23)+IF(ISNA($F22),MAX($G$5:$G$56),$F22))</f>
        <v/>
      </c>
      <c r="J23" s="239" t="e">
        <f t="shared" si="3"/>
        <v>#N/A</v>
      </c>
      <c r="K23" s="313" t="str">
        <f t="shared" si="2"/>
        <v/>
      </c>
      <c r="L23" s="313" t="str">
        <f t="shared" si="4"/>
        <v/>
      </c>
      <c r="M23" s="313" t="str">
        <f t="shared" si="5"/>
        <v/>
      </c>
    </row>
    <row r="24" spans="1:16" x14ac:dyDescent="0.45">
      <c r="A24" s="317">
        <v>20</v>
      </c>
      <c r="B24" s="315"/>
      <c r="C24" s="351"/>
      <c r="D24" s="316"/>
      <c r="E24" s="316"/>
      <c r="F24" s="239" t="e">
        <f t="shared" si="0"/>
        <v>#N/A</v>
      </c>
      <c r="G24" s="239" t="str">
        <f t="shared" si="6"/>
        <v/>
      </c>
      <c r="H24" s="239" t="e" cm="1">
        <f t="array" ref="H24">IF(ISBLANK($B24),NA(),IF(ISBLANK($D24),INDEX($D$5:$D$56,COUNT($D$5:$D$56)),$D24)+IF(ISNA($F23),MAX($G$5:$G$56),$F23))</f>
        <v>#N/A</v>
      </c>
      <c r="I24" s="239" t="str" cm="1">
        <f t="array" ref="I24">IF(ISBLANK($B24),"",IF(ISBLANK($D24),INDEX($D$5:$D$56,COUNT($D$5:$D$56)),$D24)+IF(ISNA($F23),MAX($G$5:$G$56),$F23))</f>
        <v/>
      </c>
      <c r="J24" s="239" t="e">
        <f t="shared" si="3"/>
        <v>#N/A</v>
      </c>
      <c r="K24" s="313" t="str">
        <f t="shared" si="2"/>
        <v/>
      </c>
      <c r="L24" s="313" t="str">
        <f t="shared" si="4"/>
        <v/>
      </c>
      <c r="M24" s="313" t="str">
        <f t="shared" si="5"/>
        <v/>
      </c>
    </row>
    <row r="25" spans="1:16" hidden="1" x14ac:dyDescent="0.45">
      <c r="A25" s="317">
        <v>21</v>
      </c>
      <c r="B25" s="315"/>
      <c r="C25" s="351"/>
      <c r="D25" s="316"/>
      <c r="E25" s="316"/>
      <c r="F25" s="239" t="e">
        <f t="shared" si="0"/>
        <v>#N/A</v>
      </c>
      <c r="G25" s="239" t="str">
        <f t="shared" si="6"/>
        <v/>
      </c>
      <c r="H25" s="239" t="e" cm="1">
        <f t="array" ref="H25">IF(ISBLANK($B25),NA(),IF(ISBLANK($D25),INDEX($D$5:$D$56,COUNT($D$5:$D$56)),$D25)+IF(ISNA($F24),MAX($G$5:$G$56),$F24))</f>
        <v>#N/A</v>
      </c>
      <c r="I25" s="239" t="str" cm="1">
        <f t="array" ref="I25">IF(ISBLANK($B25),"",IF(ISBLANK($D25),INDEX($D$5:$D$56,COUNT($D$5:$D$56)),$D25)+IF(ISNA($F24),MAX($G$5:$G$56),$F24))</f>
        <v/>
      </c>
      <c r="J25" s="239" t="e">
        <f t="shared" si="3"/>
        <v>#N/A</v>
      </c>
      <c r="K25" s="313" t="str">
        <f t="shared" si="2"/>
        <v/>
      </c>
      <c r="L25" s="313" t="str">
        <f t="shared" si="4"/>
        <v/>
      </c>
      <c r="M25" s="313" t="str">
        <f t="shared" si="5"/>
        <v/>
      </c>
    </row>
    <row r="26" spans="1:16" hidden="1" x14ac:dyDescent="0.45">
      <c r="A26" s="317">
        <v>22</v>
      </c>
      <c r="B26" s="315"/>
      <c r="C26" s="351"/>
      <c r="D26" s="316"/>
      <c r="E26" s="316"/>
      <c r="F26" s="239" t="e">
        <f t="shared" si="0"/>
        <v>#N/A</v>
      </c>
      <c r="G26" s="239" t="str">
        <f t="shared" si="6"/>
        <v/>
      </c>
      <c r="H26" s="239" t="e" cm="1">
        <f t="array" ref="H26">IF(ISBLANK($B26),NA(),IF(ISBLANK($D26),INDEX($D$5:$D$56,COUNT($D$5:$D$56)),$D26)+IF(ISNA($F25),MAX($G$5:$G$56),$F25))</f>
        <v>#N/A</v>
      </c>
      <c r="I26" s="239" t="str" cm="1">
        <f t="array" ref="I26">IF(ISBLANK($B26),"",IF(ISBLANK($D26),INDEX($D$5:$D$56,COUNT($D$5:$D$56)),$D26)+IF(ISNA($F25),MAX($G$5:$G$56),$F25))</f>
        <v/>
      </c>
      <c r="J26" s="239" t="e">
        <f t="shared" si="3"/>
        <v>#N/A</v>
      </c>
      <c r="K26" s="313" t="str">
        <f t="shared" si="2"/>
        <v/>
      </c>
      <c r="L26" s="313" t="str">
        <f t="shared" si="4"/>
        <v/>
      </c>
      <c r="M26" s="313" t="str">
        <f t="shared" si="5"/>
        <v/>
      </c>
    </row>
    <row r="27" spans="1:16" hidden="1" x14ac:dyDescent="0.45">
      <c r="A27" s="317">
        <v>23</v>
      </c>
      <c r="B27" s="315"/>
      <c r="C27" s="351"/>
      <c r="D27" s="316"/>
      <c r="E27" s="316"/>
      <c r="F27" s="239" t="e">
        <f t="shared" si="0"/>
        <v>#N/A</v>
      </c>
      <c r="G27" s="239" t="str">
        <f t="shared" si="6"/>
        <v/>
      </c>
      <c r="H27" s="239" t="e" cm="1">
        <f t="array" ref="H27">IF(ISBLANK($B27),NA(),IF(ISBLANK($D27),INDEX($D$5:$D$56,COUNT($D$5:$D$56)),$D27)+IF(ISNA($F26),MAX($G$5:$G$56),$F26))</f>
        <v>#N/A</v>
      </c>
      <c r="I27" s="239" t="str" cm="1">
        <f t="array" ref="I27">IF(ISBLANK($B27),"",IF(ISBLANK($D27),INDEX($D$5:$D$56,COUNT($D$5:$D$56)),$D27)+IF(ISNA($F26),MAX($G$5:$G$56),$F26))</f>
        <v/>
      </c>
      <c r="J27" s="239" t="e">
        <f t="shared" si="3"/>
        <v>#N/A</v>
      </c>
      <c r="K27" s="313" t="str">
        <f t="shared" si="2"/>
        <v/>
      </c>
      <c r="L27" s="313" t="str">
        <f t="shared" si="4"/>
        <v/>
      </c>
      <c r="M27" s="313" t="str">
        <f t="shared" si="5"/>
        <v/>
      </c>
    </row>
    <row r="28" spans="1:16" hidden="1" x14ac:dyDescent="0.45">
      <c r="A28" s="317">
        <v>24</v>
      </c>
      <c r="B28" s="315"/>
      <c r="C28" s="351"/>
      <c r="D28" s="316"/>
      <c r="E28" s="316"/>
      <c r="F28" s="239" t="e">
        <f t="shared" si="0"/>
        <v>#N/A</v>
      </c>
      <c r="G28" s="239" t="str">
        <f t="shared" si="6"/>
        <v/>
      </c>
      <c r="H28" s="239" t="e" cm="1">
        <f t="array" ref="H28">IF(ISBLANK($B28),NA(),IF(ISBLANK($D28),INDEX($D$5:$D$56,COUNT($D$5:$D$56)),$D28)+IF(ISNA($F27),MAX($G$5:$G$56),$F27))</f>
        <v>#N/A</v>
      </c>
      <c r="I28" s="239" t="str" cm="1">
        <f t="array" ref="I28">IF(ISBLANK($B28),"",IF(ISBLANK($D28),INDEX($D$5:$D$56,COUNT($D$5:$D$56)),$D28)+IF(ISNA($F27),MAX($G$5:$G$56),$F27))</f>
        <v/>
      </c>
      <c r="J28" s="239" t="e">
        <f t="shared" si="3"/>
        <v>#N/A</v>
      </c>
      <c r="K28" s="313" t="str">
        <f t="shared" si="2"/>
        <v/>
      </c>
      <c r="L28" s="313" t="str">
        <f t="shared" si="4"/>
        <v/>
      </c>
      <c r="M28" s="313" t="str">
        <f t="shared" si="5"/>
        <v/>
      </c>
    </row>
    <row r="29" spans="1:16" hidden="1" x14ac:dyDescent="0.45">
      <c r="A29" s="317">
        <v>25</v>
      </c>
      <c r="B29" s="315"/>
      <c r="C29" s="351"/>
      <c r="D29" s="316"/>
      <c r="E29" s="316"/>
      <c r="F29" s="239" t="e">
        <f t="shared" si="0"/>
        <v>#N/A</v>
      </c>
      <c r="G29" s="239" t="str">
        <f t="shared" si="6"/>
        <v/>
      </c>
      <c r="H29" s="239" t="e" cm="1">
        <f t="array" ref="H29">IF(ISBLANK($B29),NA(),IF(ISBLANK($D29),INDEX($D$5:$D$56,COUNT($D$5:$D$56)),$D29)+IF(ISNA($F28),MAX($G$5:$G$56),$F28))</f>
        <v>#N/A</v>
      </c>
      <c r="I29" s="239" t="str" cm="1">
        <f t="array" ref="I29">IF(ISBLANK($B29),"",IF(ISBLANK($D29),INDEX($D$5:$D$56,COUNT($D$5:$D$56)),$D29)+IF(ISNA($F28),MAX($G$5:$G$56),$F28))</f>
        <v/>
      </c>
      <c r="J29" s="239" t="e">
        <f t="shared" si="3"/>
        <v>#N/A</v>
      </c>
      <c r="K29" s="313" t="str">
        <f t="shared" si="2"/>
        <v/>
      </c>
      <c r="L29" s="313" t="str">
        <f t="shared" si="4"/>
        <v/>
      </c>
      <c r="M29" s="313" t="str">
        <f t="shared" si="5"/>
        <v/>
      </c>
    </row>
    <row r="30" spans="1:16" hidden="1" x14ac:dyDescent="0.45">
      <c r="A30" s="317">
        <v>26</v>
      </c>
      <c r="B30" s="315"/>
      <c r="C30" s="351"/>
      <c r="D30" s="316"/>
      <c r="E30" s="316"/>
      <c r="F30" s="239" t="e">
        <f t="shared" si="0"/>
        <v>#N/A</v>
      </c>
      <c r="G30" s="239" t="str">
        <f t="shared" si="6"/>
        <v/>
      </c>
      <c r="H30" s="239" t="e" cm="1">
        <f t="array" ref="H30">IF(ISBLANK($B30),NA(),IF(ISBLANK($D30),INDEX($D$5:$D$56,COUNT($D$5:$D$56)),$D30)+IF(ISNA($F29),MAX($G$5:$G$56),$F29))</f>
        <v>#N/A</v>
      </c>
      <c r="I30" s="239" t="str" cm="1">
        <f t="array" ref="I30">IF(ISBLANK($B30),"",IF(ISBLANK($D30),INDEX($D$5:$D$56,COUNT($D$5:$D$56)),$D30)+IF(ISNA($F29),MAX($G$5:$G$56),$F29))</f>
        <v/>
      </c>
      <c r="J30" s="239" t="e">
        <f t="shared" si="3"/>
        <v>#N/A</v>
      </c>
      <c r="K30" s="313" t="str">
        <f t="shared" si="2"/>
        <v/>
      </c>
      <c r="L30" s="313" t="str">
        <f t="shared" si="4"/>
        <v/>
      </c>
      <c r="M30" s="313" t="str">
        <f t="shared" si="5"/>
        <v/>
      </c>
    </row>
    <row r="31" spans="1:16" hidden="1" x14ac:dyDescent="0.45">
      <c r="A31" s="317">
        <v>27</v>
      </c>
      <c r="B31" s="315"/>
      <c r="C31" s="351"/>
      <c r="D31" s="316"/>
      <c r="E31" s="316"/>
      <c r="F31" s="239" t="e">
        <f t="shared" si="0"/>
        <v>#N/A</v>
      </c>
      <c r="G31" s="239" t="str">
        <f t="shared" si="6"/>
        <v/>
      </c>
      <c r="H31" s="239" t="e" cm="1">
        <f t="array" ref="H31">IF(ISBLANK($B31),NA(),IF(ISBLANK($D31),INDEX($D$5:$D$56,COUNT($D$5:$D$56)),$D31)+IF(ISNA($F30),MAX($G$5:$G$56),$F30))</f>
        <v>#N/A</v>
      </c>
      <c r="I31" s="239" t="str" cm="1">
        <f t="array" ref="I31">IF(ISBLANK($B31),"",IF(ISBLANK($D31),INDEX($D$5:$D$56,COUNT($D$5:$D$56)),$D31)+IF(ISNA($F30),MAX($G$5:$G$56),$F30))</f>
        <v/>
      </c>
      <c r="J31" s="239" t="e">
        <f t="shared" si="3"/>
        <v>#N/A</v>
      </c>
      <c r="K31" s="313" t="str">
        <f t="shared" si="2"/>
        <v/>
      </c>
      <c r="L31" s="313" t="str">
        <f t="shared" si="4"/>
        <v/>
      </c>
      <c r="M31" s="313" t="str">
        <f t="shared" si="5"/>
        <v/>
      </c>
    </row>
    <row r="32" spans="1:16" hidden="1" x14ac:dyDescent="0.45">
      <c r="A32" s="317">
        <v>28</v>
      </c>
      <c r="B32" s="315"/>
      <c r="C32" s="351"/>
      <c r="D32" s="316"/>
      <c r="E32" s="316"/>
      <c r="F32" s="239" t="e">
        <f t="shared" si="0"/>
        <v>#N/A</v>
      </c>
      <c r="G32" s="239" t="str">
        <f t="shared" si="6"/>
        <v/>
      </c>
      <c r="H32" s="239" t="e" cm="1">
        <f t="array" ref="H32">IF(ISBLANK($B32),NA(),IF(ISBLANK($D32),INDEX($D$5:$D$56,COUNT($D$5:$D$56)),$D32)+IF(ISNA($F31),MAX($G$5:$G$56),$F31))</f>
        <v>#N/A</v>
      </c>
      <c r="I32" s="239" t="str" cm="1">
        <f t="array" ref="I32">IF(ISBLANK($B32),"",IF(ISBLANK($D32),INDEX($D$5:$D$56,COUNT($D$5:$D$56)),$D32)+IF(ISNA($F31),MAX($G$5:$G$56),$F31))</f>
        <v/>
      </c>
      <c r="J32" s="239" t="e">
        <f t="shared" si="3"/>
        <v>#N/A</v>
      </c>
      <c r="K32" s="313" t="str">
        <f t="shared" si="2"/>
        <v/>
      </c>
      <c r="L32" s="313" t="str">
        <f t="shared" si="4"/>
        <v/>
      </c>
      <c r="M32" s="313" t="str">
        <f t="shared" si="5"/>
        <v/>
      </c>
    </row>
    <row r="33" spans="1:13" hidden="1" x14ac:dyDescent="0.45">
      <c r="A33" s="317">
        <v>29</v>
      </c>
      <c r="B33" s="315"/>
      <c r="C33" s="351"/>
      <c r="D33" s="316"/>
      <c r="E33" s="316"/>
      <c r="F33" s="239" t="e">
        <f t="shared" si="0"/>
        <v>#N/A</v>
      </c>
      <c r="G33" s="239" t="str">
        <f t="shared" si="6"/>
        <v/>
      </c>
      <c r="H33" s="239" t="e" cm="1">
        <f t="array" ref="H33">IF(ISBLANK($B33),NA(),IF(ISBLANK($D33),INDEX($D$5:$D$56,COUNT($D$5:$D$56)),$D33)+IF(ISNA($F32),MAX($G$5:$G$56),$F32))</f>
        <v>#N/A</v>
      </c>
      <c r="I33" s="239" t="str" cm="1">
        <f t="array" ref="I33">IF(ISBLANK($B33),"",IF(ISBLANK($D33),INDEX($D$5:$D$56,COUNT($D$5:$D$56)),$D33)+IF(ISNA($F32),MAX($G$5:$G$56),$F32))</f>
        <v/>
      </c>
      <c r="J33" s="239" t="e">
        <f t="shared" si="3"/>
        <v>#N/A</v>
      </c>
      <c r="K33" s="313" t="str">
        <f t="shared" si="2"/>
        <v/>
      </c>
      <c r="L33" s="313" t="str">
        <f t="shared" si="4"/>
        <v/>
      </c>
      <c r="M33" s="313" t="str">
        <f t="shared" si="5"/>
        <v/>
      </c>
    </row>
    <row r="34" spans="1:13" hidden="1" x14ac:dyDescent="0.45">
      <c r="A34" s="317">
        <v>30</v>
      </c>
      <c r="B34" s="315"/>
      <c r="C34" s="351"/>
      <c r="D34" s="316"/>
      <c r="E34" s="316"/>
      <c r="F34" s="239" t="e">
        <f t="shared" si="0"/>
        <v>#N/A</v>
      </c>
      <c r="G34" s="239" t="str">
        <f t="shared" si="6"/>
        <v/>
      </c>
      <c r="H34" s="239" t="e" cm="1">
        <f t="array" ref="H34">IF(ISBLANK($B34),NA(),IF(ISBLANK($D34),INDEX($D$5:$D$56,COUNT($D$5:$D$56)),$D34)+IF(ISNA($F33),MAX($G$5:$G$56),$F33))</f>
        <v>#N/A</v>
      </c>
      <c r="I34" s="239" t="str" cm="1">
        <f t="array" ref="I34">IF(ISBLANK($B34),"",IF(ISBLANK($D34),INDEX($D$5:$D$56,COUNT($D$5:$D$56)),$D34)+IF(ISNA($F33),MAX($G$5:$G$56),$F33))</f>
        <v/>
      </c>
      <c r="J34" s="239" t="e">
        <f t="shared" si="3"/>
        <v>#N/A</v>
      </c>
      <c r="K34" s="313" t="str">
        <f t="shared" si="2"/>
        <v/>
      </c>
      <c r="L34" s="313" t="str">
        <f t="shared" si="4"/>
        <v/>
      </c>
      <c r="M34" s="313" t="str">
        <f t="shared" si="5"/>
        <v/>
      </c>
    </row>
    <row r="35" spans="1:13" hidden="1" x14ac:dyDescent="0.45">
      <c r="A35" s="317">
        <v>31</v>
      </c>
      <c r="B35" s="315"/>
      <c r="C35" s="351"/>
      <c r="D35" s="316"/>
      <c r="E35" s="316"/>
      <c r="F35" s="239" t="e">
        <f t="shared" si="0"/>
        <v>#N/A</v>
      </c>
      <c r="G35" s="239" t="str">
        <f t="shared" si="6"/>
        <v/>
      </c>
      <c r="H35" s="239" t="e" cm="1">
        <f t="array" ref="H35">IF(ISBLANK($B35),NA(),IF(ISBLANK($D35),INDEX($D$5:$D$56,COUNT($D$5:$D$56)),$D35)+IF(ISNA($F34),MAX($G$5:$G$56),$F34))</f>
        <v>#N/A</v>
      </c>
      <c r="I35" s="239" t="str" cm="1">
        <f t="array" ref="I35">IF(ISBLANK($B35),"",IF(ISBLANK($D35),INDEX($D$5:$D$56,COUNT($D$5:$D$56)),$D35)+IF(ISNA($F34),MAX($G$5:$G$56),$F34))</f>
        <v/>
      </c>
      <c r="J35" s="239" t="e">
        <f t="shared" si="3"/>
        <v>#N/A</v>
      </c>
      <c r="K35" s="313" t="str">
        <f t="shared" si="2"/>
        <v/>
      </c>
      <c r="L35" s="313" t="str">
        <f t="shared" si="4"/>
        <v/>
      </c>
      <c r="M35" s="313" t="str">
        <f t="shared" si="5"/>
        <v/>
      </c>
    </row>
    <row r="36" spans="1:13" hidden="1" x14ac:dyDescent="0.45">
      <c r="A36" s="317">
        <v>32</v>
      </c>
      <c r="B36" s="315"/>
      <c r="C36" s="351"/>
      <c r="D36" s="316"/>
      <c r="E36" s="316"/>
      <c r="F36" s="239" t="e">
        <f t="shared" si="0"/>
        <v>#N/A</v>
      </c>
      <c r="G36" s="239" t="str">
        <f t="shared" si="6"/>
        <v/>
      </c>
      <c r="H36" s="239" t="e" cm="1">
        <f t="array" ref="H36">IF(ISBLANK($B36),NA(),IF(ISBLANK($D36),INDEX($D$5:$D$56,COUNT($D$5:$D$56)),$D36)+IF(ISNA($F35),MAX($G$5:$G$56),$F35))</f>
        <v>#N/A</v>
      </c>
      <c r="I36" s="239" t="str" cm="1">
        <f t="array" ref="I36">IF(ISBLANK($B36),"",IF(ISBLANK($D36),INDEX($D$5:$D$56,COUNT($D$5:$D$56)),$D36)+IF(ISNA($F35),MAX($G$5:$G$56),$F35))</f>
        <v/>
      </c>
      <c r="J36" s="239" t="e">
        <f t="shared" si="3"/>
        <v>#N/A</v>
      </c>
      <c r="K36" s="313" t="str">
        <f t="shared" si="2"/>
        <v/>
      </c>
      <c r="L36" s="313" t="str">
        <f t="shared" si="4"/>
        <v/>
      </c>
      <c r="M36" s="313" t="str">
        <f t="shared" si="5"/>
        <v/>
      </c>
    </row>
    <row r="37" spans="1:13" hidden="1" x14ac:dyDescent="0.45">
      <c r="A37" s="317">
        <v>33</v>
      </c>
      <c r="B37" s="315"/>
      <c r="C37" s="351"/>
      <c r="D37" s="316"/>
      <c r="E37" s="316"/>
      <c r="F37" s="239" t="e">
        <f t="shared" si="0"/>
        <v>#N/A</v>
      </c>
      <c r="G37" s="239" t="str">
        <f t="shared" si="6"/>
        <v/>
      </c>
      <c r="H37" s="239" t="e" cm="1">
        <f t="array" ref="H37">IF(ISBLANK($B37),NA(),IF(ISBLANK($D37),INDEX($D$5:$D$56,COUNT($D$5:$D$56)),$D37)+IF(ISNA($F36),MAX($G$5:$G$56),$F36))</f>
        <v>#N/A</v>
      </c>
      <c r="I37" s="239" t="str" cm="1">
        <f t="array" ref="I37">IF(ISBLANK($B37),"",IF(ISBLANK($D37),INDEX($D$5:$D$56,COUNT($D$5:$D$56)),$D37)+IF(ISNA($F36),MAX($G$5:$G$56),$F36))</f>
        <v/>
      </c>
      <c r="J37" s="239" t="e">
        <f t="shared" si="3"/>
        <v>#N/A</v>
      </c>
      <c r="K37" s="313" t="str">
        <f t="shared" si="2"/>
        <v/>
      </c>
      <c r="L37" s="313" t="str">
        <f t="shared" si="4"/>
        <v/>
      </c>
      <c r="M37" s="313" t="str">
        <f t="shared" si="5"/>
        <v/>
      </c>
    </row>
    <row r="38" spans="1:13" hidden="1" x14ac:dyDescent="0.45">
      <c r="A38" s="317">
        <v>34</v>
      </c>
      <c r="B38" s="315"/>
      <c r="C38" s="351"/>
      <c r="D38" s="316"/>
      <c r="E38" s="316"/>
      <c r="F38" s="239" t="e">
        <f t="shared" si="0"/>
        <v>#N/A</v>
      </c>
      <c r="G38" s="239" t="str">
        <f t="shared" si="6"/>
        <v/>
      </c>
      <c r="H38" s="239" t="e" cm="1">
        <f t="array" ref="H38">IF(ISBLANK($B38),NA(),IF(ISBLANK($D38),INDEX($D$5:$D$56,COUNT($D$5:$D$56)),$D38)+IF(ISNA($F37),MAX($G$5:$G$56),$F37))</f>
        <v>#N/A</v>
      </c>
      <c r="I38" s="239" t="str" cm="1">
        <f t="array" ref="I38">IF(ISBLANK($B38),"",IF(ISBLANK($D38),INDEX($D$5:$D$56,COUNT($D$5:$D$56)),$D38)+IF(ISNA($F37),MAX($G$5:$G$56),$F37))</f>
        <v/>
      </c>
      <c r="J38" s="239" t="e">
        <f t="shared" si="3"/>
        <v>#N/A</v>
      </c>
      <c r="K38" s="313" t="str">
        <f t="shared" si="2"/>
        <v/>
      </c>
      <c r="L38" s="313" t="str">
        <f t="shared" si="4"/>
        <v/>
      </c>
      <c r="M38" s="313" t="str">
        <f t="shared" si="5"/>
        <v/>
      </c>
    </row>
    <row r="39" spans="1:13" hidden="1" x14ac:dyDescent="0.45">
      <c r="A39" s="317">
        <v>35</v>
      </c>
      <c r="B39" s="315"/>
      <c r="C39" s="351"/>
      <c r="D39" s="316"/>
      <c r="E39" s="316"/>
      <c r="F39" s="239" t="e">
        <f t="shared" si="0"/>
        <v>#N/A</v>
      </c>
      <c r="G39" s="239" t="str">
        <f t="shared" si="6"/>
        <v/>
      </c>
      <c r="H39" s="239" t="e" cm="1">
        <f t="array" ref="H39">IF(ISBLANK($B39),NA(),IF(ISBLANK($D39),INDEX($D$5:$D$56,COUNT($D$5:$D$56)),$D39)+IF(ISNA($F38),MAX($G$5:$G$56),$F38))</f>
        <v>#N/A</v>
      </c>
      <c r="I39" s="239" t="str" cm="1">
        <f t="array" ref="I39">IF(ISBLANK($B39),"",IF(ISBLANK($D39),INDEX($D$5:$D$56,COUNT($D$5:$D$56)),$D39)+IF(ISNA($F38),MAX($G$5:$G$56),$F38))</f>
        <v/>
      </c>
      <c r="J39" s="239" t="e">
        <f t="shared" si="3"/>
        <v>#N/A</v>
      </c>
      <c r="K39" s="313" t="str">
        <f t="shared" si="2"/>
        <v/>
      </c>
      <c r="L39" s="313" t="str">
        <f t="shared" si="4"/>
        <v/>
      </c>
      <c r="M39" s="313" t="str">
        <f t="shared" si="5"/>
        <v/>
      </c>
    </row>
    <row r="40" spans="1:13" hidden="1" x14ac:dyDescent="0.45">
      <c r="A40" s="317">
        <v>36</v>
      </c>
      <c r="B40" s="315"/>
      <c r="C40" s="351"/>
      <c r="D40" s="316"/>
      <c r="E40" s="316"/>
      <c r="F40" s="239" t="e">
        <f t="shared" si="0"/>
        <v>#N/A</v>
      </c>
      <c r="G40" s="239" t="str">
        <f t="shared" si="6"/>
        <v/>
      </c>
      <c r="H40" s="239" t="e" cm="1">
        <f t="array" ref="H40">IF(ISBLANK($B40),NA(),IF(ISBLANK($D40),INDEX($D$5:$D$56,COUNT($D$5:$D$56)),$D40)+IF(ISNA($F39),MAX($G$5:$G$56),$F39))</f>
        <v>#N/A</v>
      </c>
      <c r="I40" s="239" t="str" cm="1">
        <f t="array" ref="I40">IF(ISBLANK($B40),"",IF(ISBLANK($D40),INDEX($D$5:$D$56,COUNT($D$5:$D$56)),$D40)+IF(ISNA($F39),MAX($G$5:$G$56),$F39))</f>
        <v/>
      </c>
      <c r="J40" s="239" t="e">
        <f t="shared" si="3"/>
        <v>#N/A</v>
      </c>
      <c r="K40" s="313" t="str">
        <f t="shared" si="2"/>
        <v/>
      </c>
      <c r="L40" s="313" t="str">
        <f t="shared" si="4"/>
        <v/>
      </c>
      <c r="M40" s="313" t="str">
        <f t="shared" si="5"/>
        <v/>
      </c>
    </row>
    <row r="41" spans="1:13" hidden="1" x14ac:dyDescent="0.45">
      <c r="A41" s="317">
        <v>37</v>
      </c>
      <c r="B41" s="315"/>
      <c r="C41" s="351"/>
      <c r="D41" s="316"/>
      <c r="E41" s="316"/>
      <c r="F41" s="239" t="e">
        <f t="shared" si="0"/>
        <v>#N/A</v>
      </c>
      <c r="G41" s="239" t="str">
        <f t="shared" si="6"/>
        <v/>
      </c>
      <c r="H41" s="239" t="e" cm="1">
        <f t="array" ref="H41">IF(ISBLANK($B41),NA(),IF(ISBLANK($D41),INDEX($D$5:$D$56,COUNT($D$5:$D$56)),$D41)+IF(ISNA($F40),MAX($G$5:$G$56),$F40))</f>
        <v>#N/A</v>
      </c>
      <c r="I41" s="239" t="str" cm="1">
        <f t="array" ref="I41">IF(ISBLANK($B41),"",IF(ISBLANK($D41),INDEX($D$5:$D$56,COUNT($D$5:$D$56)),$D41)+IF(ISNA($F40),MAX($G$5:$G$56),$F40))</f>
        <v/>
      </c>
      <c r="J41" s="239" t="e">
        <f t="shared" si="3"/>
        <v>#N/A</v>
      </c>
      <c r="K41" s="313" t="str">
        <f t="shared" si="2"/>
        <v/>
      </c>
      <c r="L41" s="313" t="str">
        <f t="shared" si="4"/>
        <v/>
      </c>
      <c r="M41" s="313" t="str">
        <f t="shared" si="5"/>
        <v/>
      </c>
    </row>
    <row r="42" spans="1:13" hidden="1" x14ac:dyDescent="0.45">
      <c r="A42" s="317">
        <v>38</v>
      </c>
      <c r="B42" s="315"/>
      <c r="C42" s="351"/>
      <c r="D42" s="316"/>
      <c r="E42" s="316"/>
      <c r="F42" s="239" t="e">
        <f t="shared" si="0"/>
        <v>#N/A</v>
      </c>
      <c r="G42" s="239" t="str">
        <f t="shared" si="6"/>
        <v/>
      </c>
      <c r="H42" s="239" t="e" cm="1">
        <f t="array" ref="H42">IF(ISBLANK($B42),NA(),IF(ISBLANK($D42),INDEX($D$5:$D$56,COUNT($D$5:$D$56)),$D42)+IF(ISNA($F41),MAX($G$5:$G$56),$F41))</f>
        <v>#N/A</v>
      </c>
      <c r="I42" s="239" t="str" cm="1">
        <f t="array" ref="I42">IF(ISBLANK($B42),"",IF(ISBLANK($D42),INDEX($D$5:$D$56,COUNT($D$5:$D$56)),$D42)+IF(ISNA($F41),MAX($G$5:$G$56),$F41))</f>
        <v/>
      </c>
      <c r="J42" s="239" t="e">
        <f t="shared" si="3"/>
        <v>#N/A</v>
      </c>
      <c r="K42" s="313" t="str">
        <f t="shared" si="2"/>
        <v/>
      </c>
      <c r="L42" s="313" t="str">
        <f t="shared" si="4"/>
        <v/>
      </c>
      <c r="M42" s="313" t="str">
        <f t="shared" si="5"/>
        <v/>
      </c>
    </row>
    <row r="43" spans="1:13" hidden="1" x14ac:dyDescent="0.45">
      <c r="A43" s="317">
        <v>39</v>
      </c>
      <c r="B43" s="315"/>
      <c r="C43" s="351"/>
      <c r="D43" s="316"/>
      <c r="E43" s="316"/>
      <c r="F43" s="239" t="e">
        <f t="shared" si="0"/>
        <v>#N/A</v>
      </c>
      <c r="G43" s="239" t="str">
        <f t="shared" si="6"/>
        <v/>
      </c>
      <c r="H43" s="239" t="e" cm="1">
        <f t="array" ref="H43">IF(ISBLANK($B43),NA(),IF(ISBLANK($D43),INDEX($D$5:$D$56,COUNT($D$5:$D$56)),$D43)+IF(ISNA($F42),MAX($G$5:$G$56),$F42))</f>
        <v>#N/A</v>
      </c>
      <c r="I43" s="239" t="str" cm="1">
        <f t="array" ref="I43">IF(ISBLANK($B43),"",IF(ISBLANK($D43),INDEX($D$5:$D$56,COUNT($D$5:$D$56)),$D43)+IF(ISNA($F42),MAX($G$5:$G$56),$F42))</f>
        <v/>
      </c>
      <c r="J43" s="239" t="e">
        <f t="shared" si="3"/>
        <v>#N/A</v>
      </c>
      <c r="K43" s="313" t="str">
        <f t="shared" si="2"/>
        <v/>
      </c>
      <c r="L43" s="313" t="str">
        <f t="shared" si="4"/>
        <v/>
      </c>
      <c r="M43" s="313" t="str">
        <f t="shared" si="5"/>
        <v/>
      </c>
    </row>
    <row r="44" spans="1:13" hidden="1" x14ac:dyDescent="0.45">
      <c r="A44" s="317">
        <v>40</v>
      </c>
      <c r="B44" s="315"/>
      <c r="C44" s="351"/>
      <c r="D44" s="316"/>
      <c r="E44" s="316"/>
      <c r="F44" s="239" t="e">
        <f t="shared" si="0"/>
        <v>#N/A</v>
      </c>
      <c r="G44" s="239" t="str">
        <f t="shared" si="6"/>
        <v/>
      </c>
      <c r="H44" s="239" t="e" cm="1">
        <f t="array" ref="H44">IF(ISBLANK($B44),NA(),IF(ISBLANK($D44),INDEX($D$5:$D$56,COUNT($D$5:$D$56)),$D44)+IF(ISNA($F43),MAX($G$5:$G$56),$F43))</f>
        <v>#N/A</v>
      </c>
      <c r="I44" s="239" t="str" cm="1">
        <f t="array" ref="I44">IF(ISBLANK($B44),"",IF(ISBLANK($D44),INDEX($D$5:$D$56,COUNT($D$5:$D$56)),$D44)+IF(ISNA($F43),MAX($G$5:$G$56),$F43))</f>
        <v/>
      </c>
      <c r="J44" s="239" t="e">
        <f t="shared" si="3"/>
        <v>#N/A</v>
      </c>
      <c r="K44" s="313" t="str">
        <f t="shared" si="2"/>
        <v/>
      </c>
      <c r="L44" s="313" t="str">
        <f t="shared" si="4"/>
        <v/>
      </c>
      <c r="M44" s="313" t="str">
        <f t="shared" si="5"/>
        <v/>
      </c>
    </row>
    <row r="45" spans="1:13" hidden="1" x14ac:dyDescent="0.45">
      <c r="A45" s="317">
        <v>41</v>
      </c>
      <c r="B45" s="315"/>
      <c r="C45" s="351"/>
      <c r="D45" s="316"/>
      <c r="E45" s="316"/>
      <c r="F45" s="239" t="e">
        <f t="shared" si="0"/>
        <v>#N/A</v>
      </c>
      <c r="G45" s="239" t="str">
        <f t="shared" si="6"/>
        <v/>
      </c>
      <c r="H45" s="239" t="e" cm="1">
        <f t="array" ref="H45">IF(ISBLANK($B45),NA(),IF(ISBLANK($D45),INDEX($D$5:$D$56,COUNT($D$5:$D$56)),$D45)+IF(ISNA($F44),MAX($G$5:$G$56),$F44))</f>
        <v>#N/A</v>
      </c>
      <c r="I45" s="239" t="str" cm="1">
        <f t="array" ref="I45">IF(ISBLANK($B45),"",IF(ISBLANK($D45),INDEX($D$5:$D$56,COUNT($D$5:$D$56)),$D45)+IF(ISNA($F44),MAX($G$5:$G$56),$F44))</f>
        <v/>
      </c>
      <c r="J45" s="239" t="e">
        <f t="shared" si="3"/>
        <v>#N/A</v>
      </c>
      <c r="K45" s="313" t="str">
        <f t="shared" si="2"/>
        <v/>
      </c>
      <c r="L45" s="313" t="str">
        <f t="shared" si="4"/>
        <v/>
      </c>
      <c r="M45" s="313" t="str">
        <f t="shared" si="5"/>
        <v/>
      </c>
    </row>
    <row r="46" spans="1:13" hidden="1" x14ac:dyDescent="0.45">
      <c r="A46" s="317">
        <v>42</v>
      </c>
      <c r="B46" s="315"/>
      <c r="C46" s="351"/>
      <c r="D46" s="316"/>
      <c r="E46" s="316"/>
      <c r="F46" s="239" t="e">
        <f t="shared" si="0"/>
        <v>#N/A</v>
      </c>
      <c r="G46" s="239" t="str">
        <f t="shared" si="6"/>
        <v/>
      </c>
      <c r="H46" s="239" t="e" cm="1">
        <f t="array" ref="H46">IF(ISBLANK($B46),NA(),IF(ISBLANK($D46),INDEX($D$5:$D$56,COUNT($D$5:$D$56)),$D46)+IF(ISNA($F45),MAX($G$5:$G$56),$F45))</f>
        <v>#N/A</v>
      </c>
      <c r="I46" s="239" t="str" cm="1">
        <f t="array" ref="I46">IF(ISBLANK($B46),"",IF(ISBLANK($D46),INDEX($D$5:$D$56,COUNT($D$5:$D$56)),$D46)+IF(ISNA($F45),MAX($G$5:$G$56),$F45))</f>
        <v/>
      </c>
      <c r="J46" s="239" t="e">
        <f t="shared" si="3"/>
        <v>#N/A</v>
      </c>
      <c r="K46" s="313" t="str">
        <f t="shared" si="2"/>
        <v/>
      </c>
      <c r="L46" s="313" t="str">
        <f t="shared" si="4"/>
        <v/>
      </c>
      <c r="M46" s="313" t="str">
        <f t="shared" si="5"/>
        <v/>
      </c>
    </row>
    <row r="47" spans="1:13" hidden="1" x14ac:dyDescent="0.45">
      <c r="A47" s="317">
        <v>43</v>
      </c>
      <c r="B47" s="315"/>
      <c r="C47" s="351"/>
      <c r="D47" s="316"/>
      <c r="E47" s="316"/>
      <c r="F47" s="239" t="e">
        <f t="shared" si="0"/>
        <v>#N/A</v>
      </c>
      <c r="G47" s="239" t="str">
        <f t="shared" si="6"/>
        <v/>
      </c>
      <c r="H47" s="239" t="e" cm="1">
        <f t="array" ref="H47">IF(ISBLANK($B47),NA(),IF(ISBLANK($D47),INDEX($D$5:$D$56,COUNT($D$5:$D$56)),$D47)+IF(ISNA($F46),MAX($G$5:$G$56),$F46))</f>
        <v>#N/A</v>
      </c>
      <c r="I47" s="239" t="str" cm="1">
        <f t="array" ref="I47">IF(ISBLANK($B47),"",IF(ISBLANK($D47),INDEX($D$5:$D$56,COUNT($D$5:$D$56)),$D47)+IF(ISNA($F46),MAX($G$5:$G$56),$F46))</f>
        <v/>
      </c>
      <c r="J47" s="239" t="e">
        <f t="shared" si="3"/>
        <v>#N/A</v>
      </c>
      <c r="K47" s="313" t="str">
        <f t="shared" si="2"/>
        <v/>
      </c>
      <c r="L47" s="313" t="str">
        <f t="shared" si="4"/>
        <v/>
      </c>
      <c r="M47" s="313" t="str">
        <f t="shared" si="5"/>
        <v/>
      </c>
    </row>
    <row r="48" spans="1:13" hidden="1" x14ac:dyDescent="0.45">
      <c r="A48" s="317">
        <v>44</v>
      </c>
      <c r="B48" s="315"/>
      <c r="C48" s="351"/>
      <c r="D48" s="316"/>
      <c r="E48" s="316"/>
      <c r="F48" s="239" t="e">
        <f t="shared" si="0"/>
        <v>#N/A</v>
      </c>
      <c r="G48" s="239" t="str">
        <f t="shared" si="6"/>
        <v/>
      </c>
      <c r="H48" s="239" t="e" cm="1">
        <f t="array" ref="H48">IF(ISBLANK($B48),NA(),IF(ISBLANK($D48),INDEX($D$5:$D$56,COUNT($D$5:$D$56)),$D48)+IF(ISNA($F47),MAX($G$5:$G$56),$F47))</f>
        <v>#N/A</v>
      </c>
      <c r="I48" s="239" t="str" cm="1">
        <f t="array" ref="I48">IF(ISBLANK($B48),"",IF(ISBLANK($D48),INDEX($D$5:$D$56,COUNT($D$5:$D$56)),$D48)+IF(ISNA($F47),MAX($G$5:$G$56),$F47))</f>
        <v/>
      </c>
      <c r="J48" s="239" t="e">
        <f t="shared" si="3"/>
        <v>#N/A</v>
      </c>
      <c r="K48" s="313" t="str">
        <f t="shared" si="2"/>
        <v/>
      </c>
      <c r="L48" s="313" t="str">
        <f t="shared" si="4"/>
        <v/>
      </c>
      <c r="M48" s="313" t="str">
        <f t="shared" si="5"/>
        <v/>
      </c>
    </row>
    <row r="49" spans="1:22" hidden="1" x14ac:dyDescent="0.45">
      <c r="A49" s="317">
        <v>45</v>
      </c>
      <c r="B49" s="315"/>
      <c r="C49" s="351"/>
      <c r="D49" s="316"/>
      <c r="E49" s="316"/>
      <c r="F49" s="239" t="e">
        <f t="shared" si="0"/>
        <v>#N/A</v>
      </c>
      <c r="G49" s="239" t="str">
        <f t="shared" si="6"/>
        <v/>
      </c>
      <c r="H49" s="239" t="e" cm="1">
        <f t="array" ref="H49">IF(ISBLANK($B49),NA(),IF(ISBLANK($D49),INDEX($D$5:$D$56,COUNT($D$5:$D$56)),$D49)+IF(ISNA($F48),MAX($G$5:$G$56),$F48))</f>
        <v>#N/A</v>
      </c>
      <c r="I49" s="239" t="str" cm="1">
        <f t="array" ref="I49">IF(ISBLANK($B49),"",IF(ISBLANK($D49),INDEX($D$5:$D$56,COUNT($D$5:$D$56)),$D49)+IF(ISNA($F48),MAX($G$5:$G$56),$F48))</f>
        <v/>
      </c>
      <c r="J49" s="239" t="e">
        <f t="shared" si="3"/>
        <v>#N/A</v>
      </c>
      <c r="K49" s="313" t="str">
        <f t="shared" si="2"/>
        <v/>
      </c>
      <c r="L49" s="313" t="str">
        <f t="shared" si="4"/>
        <v/>
      </c>
      <c r="M49" s="313" t="str">
        <f t="shared" si="5"/>
        <v/>
      </c>
    </row>
    <row r="50" spans="1:22" hidden="1" x14ac:dyDescent="0.45">
      <c r="A50" s="317">
        <v>46</v>
      </c>
      <c r="B50" s="315"/>
      <c r="C50" s="351"/>
      <c r="D50" s="316"/>
      <c r="E50" s="316"/>
      <c r="F50" s="239" t="e">
        <f t="shared" si="0"/>
        <v>#N/A</v>
      </c>
      <c r="G50" s="239" t="str">
        <f t="shared" si="6"/>
        <v/>
      </c>
      <c r="H50" s="239" t="e" cm="1">
        <f t="array" ref="H50">IF(ISBLANK($B50),NA(),IF(ISBLANK($D50),INDEX($D$5:$D$56,COUNT($D$5:$D$56)),$D50)+IF(ISNA($F49),MAX($G$5:$G$56),$F49))</f>
        <v>#N/A</v>
      </c>
      <c r="I50" s="239" t="str" cm="1">
        <f t="array" ref="I50">IF(ISBLANK($B50),"",IF(ISBLANK($D50),INDEX($D$5:$D$56,COUNT($D$5:$D$56)),$D50)+IF(ISNA($F49),MAX($G$5:$G$56),$F49))</f>
        <v/>
      </c>
      <c r="J50" s="239" t="e">
        <f t="shared" si="3"/>
        <v>#N/A</v>
      </c>
      <c r="K50" s="313" t="str">
        <f t="shared" si="2"/>
        <v/>
      </c>
      <c r="L50" s="313" t="str">
        <f t="shared" si="4"/>
        <v/>
      </c>
      <c r="M50" s="313" t="str">
        <f t="shared" si="5"/>
        <v/>
      </c>
    </row>
    <row r="51" spans="1:22" hidden="1" x14ac:dyDescent="0.45">
      <c r="A51" s="317">
        <v>47</v>
      </c>
      <c r="B51" s="315"/>
      <c r="C51" s="351"/>
      <c r="D51" s="316"/>
      <c r="E51" s="316"/>
      <c r="F51" s="239" t="e">
        <f t="shared" si="0"/>
        <v>#N/A</v>
      </c>
      <c r="G51" s="239" t="str">
        <f t="shared" si="6"/>
        <v/>
      </c>
      <c r="H51" s="239" t="e" cm="1">
        <f t="array" ref="H51">IF(ISBLANK($B51),NA(),IF(ISBLANK($D51),INDEX($D$5:$D$56,COUNT($D$5:$D$56)),$D51)+IF(ISNA($F50),MAX($G$5:$G$56),$F50))</f>
        <v>#N/A</v>
      </c>
      <c r="I51" s="239" t="str" cm="1">
        <f t="array" ref="I51">IF(ISBLANK($B51),"",IF(ISBLANK($D51),INDEX($D$5:$D$56,COUNT($D$5:$D$56)),$D51)+IF(ISNA($F50),MAX($G$5:$G$56),$F50))</f>
        <v/>
      </c>
      <c r="J51" s="239" t="e">
        <f t="shared" si="3"/>
        <v>#N/A</v>
      </c>
      <c r="K51" s="313" t="str">
        <f t="shared" si="2"/>
        <v/>
      </c>
      <c r="L51" s="313" t="str">
        <f t="shared" si="4"/>
        <v/>
      </c>
      <c r="M51" s="313" t="str">
        <f t="shared" si="5"/>
        <v/>
      </c>
    </row>
    <row r="52" spans="1:22" hidden="1" x14ac:dyDescent="0.45">
      <c r="A52" s="317">
        <v>48</v>
      </c>
      <c r="B52" s="315"/>
      <c r="C52" s="351"/>
      <c r="D52" s="316"/>
      <c r="E52" s="316"/>
      <c r="F52" s="239" t="e">
        <f t="shared" si="0"/>
        <v>#N/A</v>
      </c>
      <c r="G52" s="239" t="str">
        <f t="shared" si="6"/>
        <v/>
      </c>
      <c r="H52" s="239" t="e" cm="1">
        <f t="array" ref="H52">IF(ISBLANK($B52),NA(),IF(ISBLANK($D52),INDEX($D$5:$D$56,COUNT($D$5:$D$56)),$D52)+IF(ISNA($F51),MAX($G$5:$G$56),$F51))</f>
        <v>#N/A</v>
      </c>
      <c r="I52" s="239" t="str" cm="1">
        <f t="array" ref="I52">IF(ISBLANK($B52),"",IF(ISBLANK($D52),INDEX($D$5:$D$56,COUNT($D$5:$D$56)),$D52)+IF(ISNA($F51),MAX($G$5:$G$56),$F51))</f>
        <v/>
      </c>
      <c r="J52" s="239" t="e">
        <f t="shared" si="3"/>
        <v>#N/A</v>
      </c>
      <c r="K52" s="313" t="str">
        <f t="shared" si="2"/>
        <v/>
      </c>
      <c r="L52" s="313" t="str">
        <f t="shared" si="4"/>
        <v/>
      </c>
      <c r="M52" s="313" t="str">
        <f t="shared" si="5"/>
        <v/>
      </c>
    </row>
    <row r="53" spans="1:22" hidden="1" x14ac:dyDescent="0.45">
      <c r="A53" s="317">
        <v>49</v>
      </c>
      <c r="B53" s="315"/>
      <c r="C53" s="351"/>
      <c r="D53" s="316"/>
      <c r="E53" s="316"/>
      <c r="F53" s="239" t="e">
        <f t="shared" si="0"/>
        <v>#N/A</v>
      </c>
      <c r="G53" s="239" t="str">
        <f t="shared" si="6"/>
        <v/>
      </c>
      <c r="H53" s="239" t="e" cm="1">
        <f t="array" ref="H53">IF(ISBLANK($B53),NA(),IF(ISBLANK($D53),INDEX($D$5:$D$56,COUNT($D$5:$D$56)),$D53)+IF(ISNA($F52),MAX($G$5:$G$56),$F52))</f>
        <v>#N/A</v>
      </c>
      <c r="I53" s="239" t="str" cm="1">
        <f t="array" ref="I53">IF(ISBLANK($B53),"",IF(ISBLANK($D53),INDEX($D$5:$D$56,COUNT($D$5:$D$56)),$D53)+IF(ISNA($F52),MAX($G$5:$G$56),$F52))</f>
        <v/>
      </c>
      <c r="J53" s="239" t="e">
        <f t="shared" si="3"/>
        <v>#N/A</v>
      </c>
      <c r="K53" s="313" t="str">
        <f t="shared" si="2"/>
        <v/>
      </c>
      <c r="L53" s="313" t="str">
        <f t="shared" si="4"/>
        <v/>
      </c>
      <c r="M53" s="313" t="str">
        <f t="shared" si="5"/>
        <v/>
      </c>
    </row>
    <row r="54" spans="1:22" hidden="1" x14ac:dyDescent="0.45">
      <c r="A54" s="317">
        <v>50</v>
      </c>
      <c r="B54" s="315"/>
      <c r="C54" s="351"/>
      <c r="D54" s="316"/>
      <c r="E54" s="316"/>
      <c r="F54" s="239" t="e">
        <f t="shared" si="0"/>
        <v>#N/A</v>
      </c>
      <c r="G54" s="239" t="str">
        <f t="shared" si="6"/>
        <v/>
      </c>
      <c r="H54" s="239" t="e" cm="1">
        <f t="array" ref="H54">IF(ISBLANK($B54),NA(),IF(ISBLANK($D54),INDEX($D$5:$D$56,COUNT($D$5:$D$56)),$D54)+IF(ISNA($F53),MAX($G$5:$G$56),$F53))</f>
        <v>#N/A</v>
      </c>
      <c r="I54" s="239" t="str" cm="1">
        <f t="array" ref="I54">IF(ISBLANK($B54),"",IF(ISBLANK($D54),INDEX($D$5:$D$56,COUNT($D$5:$D$56)),$D54)+IF(ISNA($F53),MAX($G$5:$G$56),$F53))</f>
        <v/>
      </c>
      <c r="J54" s="239" t="e">
        <f t="shared" si="3"/>
        <v>#N/A</v>
      </c>
      <c r="K54" s="313" t="str">
        <f t="shared" si="2"/>
        <v/>
      </c>
      <c r="L54" s="313" t="str">
        <f t="shared" si="4"/>
        <v/>
      </c>
      <c r="M54" s="313" t="str">
        <f t="shared" si="5"/>
        <v/>
      </c>
    </row>
    <row r="55" spans="1:22" hidden="1" x14ac:dyDescent="0.45">
      <c r="A55" s="317">
        <v>51</v>
      </c>
      <c r="B55" s="315"/>
      <c r="C55" s="351"/>
      <c r="D55" s="316"/>
      <c r="E55" s="316"/>
      <c r="F55" s="239" t="e">
        <f t="shared" si="0"/>
        <v>#N/A</v>
      </c>
      <c r="G55" s="239" t="str">
        <f t="shared" si="6"/>
        <v/>
      </c>
      <c r="H55" s="239" t="e" cm="1">
        <f t="array" ref="H55">IF(ISBLANK($B55),NA(),IF(ISBLANK($D55),INDEX($D$5:$D$56,COUNT($D$5:$D$56)),$D55)+IF(ISNA($F54),MAX($G$5:$G$56),$F54))</f>
        <v>#N/A</v>
      </c>
      <c r="I55" s="239" t="str" cm="1">
        <f t="array" ref="I55">IF(ISBLANK($B55),"",IF(ISBLANK($D55),INDEX($D$5:$D$56,COUNT($D$5:$D$56)),$D55)+IF(ISNA($F54),MAX($G$5:$G$56),$F54))</f>
        <v/>
      </c>
      <c r="J55" s="239" t="e">
        <f t="shared" si="3"/>
        <v>#N/A</v>
      </c>
      <c r="K55" s="313" t="str">
        <f t="shared" si="2"/>
        <v/>
      </c>
      <c r="L55" s="313" t="str">
        <f t="shared" si="4"/>
        <v/>
      </c>
      <c r="M55" s="313" t="str">
        <f t="shared" si="5"/>
        <v/>
      </c>
    </row>
    <row r="56" spans="1:22" hidden="1" x14ac:dyDescent="0.45">
      <c r="A56" s="326">
        <v>52</v>
      </c>
      <c r="B56" s="327"/>
      <c r="C56" s="352"/>
      <c r="D56" s="328"/>
      <c r="E56" s="328"/>
      <c r="F56" s="329" t="e">
        <f t="shared" si="0"/>
        <v>#N/A</v>
      </c>
      <c r="G56" s="329" t="str">
        <f t="shared" si="6"/>
        <v/>
      </c>
      <c r="H56" s="329" t="e" cm="1">
        <f t="array" ref="H56">IF(ISBLANK($B56),NA(),IF(ISBLANK($D56),INDEX($D$5:$D$56,COUNT($D$5:$D$56)),$D56)+IF(ISNA($F55),MAX($G$5:$G$56),$F55))</f>
        <v>#N/A</v>
      </c>
      <c r="I56" s="329" t="str" cm="1">
        <f t="array" ref="I56">IF(ISBLANK($B56),"",IF(ISBLANK($D56),INDEX($D$5:$D$56,COUNT($D$5:$D$56)),$D56)+IF(ISNA($F55),MAX($G$5:$G$56),$F55))</f>
        <v/>
      </c>
      <c r="J56" s="329" t="e">
        <f t="shared" si="3"/>
        <v>#N/A</v>
      </c>
      <c r="K56" s="330" t="str">
        <f t="shared" si="2"/>
        <v/>
      </c>
      <c r="L56" s="330" t="str">
        <f t="shared" si="4"/>
        <v/>
      </c>
      <c r="M56" s="330" t="str">
        <f t="shared" si="5"/>
        <v/>
      </c>
    </row>
    <row r="57" spans="1:22" x14ac:dyDescent="0.45">
      <c r="A57" s="318" t="s">
        <v>1004</v>
      </c>
      <c r="B57" s="1"/>
      <c r="C57" s="1"/>
      <c r="J57" s="308"/>
      <c r="K57" s="308"/>
      <c r="L57" s="347" t="s">
        <v>994</v>
      </c>
    </row>
    <row r="58" spans="1:22" x14ac:dyDescent="0.45">
      <c r="B58" s="1"/>
      <c r="C58" s="1"/>
      <c r="J58" s="308"/>
      <c r="K58" s="308"/>
      <c r="L58" s="308"/>
    </row>
    <row r="59" spans="1:22" x14ac:dyDescent="0.45">
      <c r="B59" s="1"/>
      <c r="C59" s="1"/>
      <c r="L59" s="308"/>
    </row>
    <row r="60" spans="1:22" x14ac:dyDescent="0.45">
      <c r="O60" s="20"/>
      <c r="P60" s="20"/>
      <c r="Q60" s="20"/>
      <c r="R60" s="20"/>
      <c r="S60" s="20"/>
      <c r="T60" s="20"/>
      <c r="U60" s="20"/>
      <c r="V60" s="20"/>
    </row>
    <row r="61" spans="1:22" x14ac:dyDescent="0.45">
      <c r="O61" s="20"/>
      <c r="P61" s="20"/>
      <c r="Q61" s="20" t="s">
        <v>969</v>
      </c>
      <c r="R61" s="20"/>
      <c r="S61" s="20"/>
      <c r="T61" s="20"/>
      <c r="U61" s="20"/>
      <c r="V61" s="20"/>
    </row>
    <row r="62" spans="1:22" x14ac:dyDescent="0.45">
      <c r="O62" s="20"/>
      <c r="P62" s="20"/>
      <c r="Q62" s="20" t="s">
        <v>970</v>
      </c>
      <c r="R62" s="20"/>
      <c r="S62" s="20"/>
      <c r="T62" s="20"/>
      <c r="U62" s="20"/>
      <c r="V62" s="20"/>
    </row>
    <row r="63" spans="1:22" x14ac:dyDescent="0.45">
      <c r="O63" s="20"/>
      <c r="P63" s="20"/>
      <c r="Q63" s="20" t="s">
        <v>971</v>
      </c>
      <c r="R63" s="20"/>
      <c r="S63" s="20"/>
      <c r="T63" s="20"/>
      <c r="U63" s="20"/>
      <c r="V63" s="20"/>
    </row>
    <row r="64" spans="1:22" x14ac:dyDescent="0.45">
      <c r="O64" s="20"/>
      <c r="P64" s="20"/>
      <c r="Q64" s="20" t="s">
        <v>972</v>
      </c>
      <c r="R64" s="20"/>
      <c r="S64" s="20"/>
      <c r="T64" s="20"/>
      <c r="U64" s="20"/>
      <c r="V64" s="20"/>
    </row>
    <row r="65" spans="1:22" x14ac:dyDescent="0.45">
      <c r="O65" s="20"/>
      <c r="P65" s="20"/>
      <c r="Q65" s="20"/>
      <c r="R65" s="20"/>
      <c r="S65" s="20"/>
      <c r="T65" s="20"/>
      <c r="U65" s="20"/>
      <c r="V65" s="20"/>
    </row>
    <row r="66" spans="1:22" x14ac:dyDescent="0.45">
      <c r="O66" s="20"/>
      <c r="P66" s="20"/>
      <c r="Q66" s="20"/>
      <c r="R66" s="20"/>
      <c r="S66" s="20"/>
      <c r="T66" s="20"/>
      <c r="U66" s="20"/>
      <c r="V66" s="20"/>
    </row>
    <row r="67" spans="1:22" x14ac:dyDescent="0.45">
      <c r="O67" s="20"/>
      <c r="P67" s="20"/>
      <c r="Q67" s="20"/>
      <c r="R67" s="20"/>
      <c r="S67" s="20"/>
      <c r="T67" s="20"/>
      <c r="U67" s="20"/>
      <c r="V67" s="20"/>
    </row>
    <row r="68" spans="1:22" x14ac:dyDescent="0.45">
      <c r="O68" s="20"/>
      <c r="P68" s="20"/>
      <c r="Q68" s="20"/>
      <c r="R68" s="20"/>
      <c r="S68" s="20"/>
      <c r="T68" s="20"/>
      <c r="U68" s="20"/>
      <c r="V68" s="20"/>
    </row>
    <row r="69" spans="1:22" x14ac:dyDescent="0.45">
      <c r="O69" s="20"/>
      <c r="P69" s="20"/>
      <c r="Q69" s="20"/>
      <c r="R69" s="20"/>
      <c r="S69" s="20"/>
      <c r="T69" s="20"/>
      <c r="U69" s="20"/>
      <c r="V69" s="20"/>
    </row>
    <row r="70" spans="1:22" x14ac:dyDescent="0.45">
      <c r="O70" s="20"/>
      <c r="P70" s="20"/>
      <c r="Q70" s="20"/>
      <c r="R70" s="20"/>
      <c r="S70" s="20"/>
      <c r="T70" s="20"/>
      <c r="U70" s="20"/>
      <c r="V70" s="20"/>
    </row>
    <row r="71" spans="1:22" x14ac:dyDescent="0.45">
      <c r="O71" s="20"/>
      <c r="P71" s="20"/>
      <c r="Q71" s="20"/>
      <c r="R71" s="20"/>
      <c r="S71" s="20"/>
      <c r="T71" s="20"/>
      <c r="U71" s="20"/>
      <c r="V71" s="20"/>
    </row>
    <row r="72" spans="1:22" x14ac:dyDescent="0.45">
      <c r="O72" s="20"/>
      <c r="P72" s="20"/>
      <c r="Q72" s="20"/>
      <c r="R72" s="20"/>
      <c r="S72" s="20"/>
      <c r="T72" s="20"/>
      <c r="U72" s="20"/>
      <c r="V72" s="20"/>
    </row>
    <row r="73" spans="1:22" x14ac:dyDescent="0.45">
      <c r="O73" s="20"/>
      <c r="P73" s="20"/>
      <c r="Q73" s="20"/>
      <c r="R73" s="20"/>
      <c r="S73" s="20"/>
      <c r="T73" s="20"/>
      <c r="U73" s="20"/>
      <c r="V73" s="20"/>
    </row>
    <row r="74" spans="1:22" x14ac:dyDescent="0.45">
      <c r="O74" s="20"/>
      <c r="P74" s="20"/>
      <c r="Q74" s="388" t="s">
        <v>973</v>
      </c>
      <c r="R74" s="20"/>
      <c r="S74" s="20"/>
      <c r="T74" s="20"/>
      <c r="U74" s="20"/>
      <c r="V74" s="20"/>
    </row>
    <row r="78" spans="1:22" x14ac:dyDescent="0.45">
      <c r="A78" s="2"/>
      <c r="B78" s="19" t="str">
        <f>_xlfn.CONCAT("Version ",'Change Log'!$B$3," – © 2015-",YEAR('Change Log'!$A$3),IF('Change Log'!$C$3="William W. Davis",", William W. Davis, MSPM, PMP",_xlfn.CONCAT(", original copyright holder is William W. Davis, MSPM, PMP; later modified by ",'Change Log'!$C$3)))</f>
        <v>Version 5.2 – © 2015-2025, William W. Davis, MSPM, PMP</v>
      </c>
      <c r="C78" s="19"/>
      <c r="D78" s="5"/>
      <c r="E78" s="5"/>
      <c r="F78" s="5"/>
      <c r="G78" s="5"/>
    </row>
    <row r="79" spans="1:22" x14ac:dyDescent="0.45">
      <c r="A79" s="2"/>
      <c r="B79" s="407" t="s">
        <v>135</v>
      </c>
      <c r="C79" s="407"/>
      <c r="D79" s="407"/>
      <c r="E79" s="407"/>
      <c r="F79" s="407"/>
      <c r="G79" s="407"/>
      <c r="H79" s="407"/>
      <c r="I79" s="407"/>
      <c r="J79" s="407"/>
      <c r="K79" s="407"/>
    </row>
    <row r="80" spans="1:22" x14ac:dyDescent="0.45">
      <c r="A80" s="2"/>
      <c r="B80" s="407" t="s">
        <v>136</v>
      </c>
      <c r="C80" s="407"/>
      <c r="D80" s="407"/>
      <c r="E80" s="407"/>
      <c r="F80" s="407"/>
      <c r="G80" s="407"/>
      <c r="H80" s="335"/>
      <c r="I80" s="335"/>
    </row>
    <row r="81" spans="1:12" x14ac:dyDescent="0.45">
      <c r="A81" s="2"/>
      <c r="B81" s="407" t="s">
        <v>90</v>
      </c>
      <c r="C81" s="407"/>
      <c r="D81" s="407"/>
      <c r="E81" s="407"/>
      <c r="F81" s="335"/>
      <c r="G81" s="335"/>
    </row>
    <row r="82" spans="1:12" x14ac:dyDescent="0.45">
      <c r="A82" s="2"/>
      <c r="B82" s="407" t="s">
        <v>207</v>
      </c>
      <c r="C82" s="407"/>
      <c r="D82" s="407"/>
      <c r="E82" s="407"/>
      <c r="F82" s="407"/>
      <c r="G82" s="407"/>
      <c r="H82" s="335"/>
      <c r="I82" s="335"/>
    </row>
    <row r="83" spans="1:12" x14ac:dyDescent="0.45">
      <c r="A83" s="2"/>
      <c r="B83" s="407" t="s">
        <v>991</v>
      </c>
      <c r="C83" s="407"/>
      <c r="D83" s="407"/>
      <c r="E83" s="407"/>
      <c r="F83" s="407"/>
      <c r="G83" s="407"/>
      <c r="H83" s="407"/>
      <c r="I83" s="407"/>
      <c r="J83" s="407"/>
      <c r="K83" s="407"/>
    </row>
    <row r="84" spans="1:12" x14ac:dyDescent="0.45">
      <c r="A84" s="2"/>
      <c r="B84" s="150" t="s">
        <v>205</v>
      </c>
      <c r="C84" s="150"/>
      <c r="D84" s="5"/>
      <c r="E84" s="5"/>
      <c r="F84" s="5"/>
      <c r="G84" s="5"/>
    </row>
    <row r="85" spans="1:12" x14ac:dyDescent="0.45">
      <c r="A85" s="2"/>
      <c r="B85" s="150" t="s">
        <v>88</v>
      </c>
      <c r="C85" s="150"/>
      <c r="D85" s="5"/>
      <c r="E85" s="5"/>
      <c r="F85" s="5"/>
      <c r="G85" s="5"/>
    </row>
    <row r="86" spans="1:12" x14ac:dyDescent="0.45">
      <c r="A86" s="19"/>
      <c r="B86" s="150" t="s">
        <v>204</v>
      </c>
      <c r="C86" s="150"/>
      <c r="D86" s="5"/>
      <c r="E86" s="5"/>
      <c r="F86" s="5"/>
      <c r="G86" s="5"/>
    </row>
    <row r="87" spans="1:12" x14ac:dyDescent="0.45">
      <c r="A87" s="19"/>
      <c r="B87" s="150" t="s">
        <v>206</v>
      </c>
      <c r="C87" s="150"/>
      <c r="D87" s="5"/>
      <c r="E87" s="5"/>
      <c r="F87" s="5"/>
      <c r="G87" s="5"/>
    </row>
    <row r="88" spans="1:12" x14ac:dyDescent="0.45">
      <c r="A88" s="19"/>
      <c r="B88" s="150" t="s">
        <v>745</v>
      </c>
      <c r="C88" s="150"/>
      <c r="D88" s="5"/>
      <c r="E88" s="5"/>
      <c r="F88" s="5"/>
      <c r="G88" s="5"/>
    </row>
    <row r="89" spans="1:12" x14ac:dyDescent="0.45">
      <c r="A89" s="19"/>
      <c r="B89" s="150" t="s">
        <v>746</v>
      </c>
      <c r="C89" s="150"/>
      <c r="D89" s="5"/>
      <c r="E89" s="5"/>
      <c r="F89" s="5"/>
      <c r="G89" s="5"/>
    </row>
    <row r="90" spans="1:12" x14ac:dyDescent="0.45">
      <c r="A90" s="2"/>
      <c r="B90" s="150"/>
      <c r="C90" s="150"/>
      <c r="D90" s="5"/>
      <c r="E90" s="5"/>
      <c r="F90" s="5"/>
      <c r="G90" s="5"/>
    </row>
    <row r="91" spans="1:12" x14ac:dyDescent="0.45">
      <c r="A91" s="2"/>
      <c r="B91" s="150" t="s">
        <v>747</v>
      </c>
      <c r="C91" s="150"/>
      <c r="D91" s="5"/>
      <c r="E91" s="5"/>
      <c r="F91" s="5"/>
      <c r="G91" s="5"/>
    </row>
    <row r="92" spans="1:12" x14ac:dyDescent="0.45">
      <c r="A92" s="2"/>
      <c r="B92" s="150" t="s">
        <v>87</v>
      </c>
      <c r="C92" s="150"/>
      <c r="D92" s="5"/>
      <c r="E92" s="5"/>
      <c r="F92" s="5"/>
      <c r="G92" s="5"/>
    </row>
    <row r="93" spans="1:12" x14ac:dyDescent="0.45">
      <c r="A93" s="1"/>
      <c r="B93" s="408" t="s">
        <v>752</v>
      </c>
      <c r="C93" s="408"/>
      <c r="D93" s="408"/>
      <c r="E93" s="408"/>
      <c r="F93" s="408"/>
      <c r="G93" s="408"/>
      <c r="H93" s="408"/>
      <c r="I93" s="256"/>
      <c r="J93" s="263"/>
      <c r="K93" s="263"/>
      <c r="L93" s="263"/>
    </row>
  </sheetData>
  <mergeCells count="26">
    <mergeCell ref="A2:A4"/>
    <mergeCell ref="O2:O4"/>
    <mergeCell ref="P2:P4"/>
    <mergeCell ref="B2:B4"/>
    <mergeCell ref="D2:D4"/>
    <mergeCell ref="E2:E4"/>
    <mergeCell ref="G2:G4"/>
    <mergeCell ref="K2:K4"/>
    <mergeCell ref="J2:J4"/>
    <mergeCell ref="H2:H4"/>
    <mergeCell ref="F2:F4"/>
    <mergeCell ref="I2:I4"/>
    <mergeCell ref="C2:C4"/>
    <mergeCell ref="O12:O14"/>
    <mergeCell ref="P12:P14"/>
    <mergeCell ref="O17:O19"/>
    <mergeCell ref="P17:P19"/>
    <mergeCell ref="Q7:Q9"/>
    <mergeCell ref="O7:O9"/>
    <mergeCell ref="P7:P9"/>
    <mergeCell ref="B79:K79"/>
    <mergeCell ref="B93:H93"/>
    <mergeCell ref="B81:E81"/>
    <mergeCell ref="B80:G80"/>
    <mergeCell ref="B82:G82"/>
    <mergeCell ref="B83:K83"/>
  </mergeCells>
  <dataValidations count="2">
    <dataValidation type="decimal" allowBlank="1" showInputMessage="1" showErrorMessage="1" sqref="M4" xr:uid="{D2838674-61C7-442B-86F0-7825D9D8BF6D}">
      <formula1>0.5</formula1>
      <formula2>0.9999</formula2>
    </dataValidation>
    <dataValidation type="decimal" allowBlank="1" showInputMessage="1" showErrorMessage="1" sqref="L4" xr:uid="{8C3C2540-8974-4817-B7CA-AAA4B9360657}">
      <formula1>0.0001</formula1>
      <formula2>0.5</formula2>
    </dataValidation>
  </dataValidations>
  <hyperlinks>
    <hyperlink ref="B79" r:id="rId1" display="Download more FREE Statistical PERT templates at https://www.statisticalpert.com" xr:uid="{8ED395E0-2DB1-4057-9F28-B7B0BBC2B7CA}"/>
    <hyperlink ref="B80" r:id="rId2" display="Take a Pluralsight course on Statistical PERT" xr:uid="{C9E13F5E-6CAB-4B97-A236-B6A3E08E902D}"/>
    <hyperlink ref="B81" r:id="rId3" xr:uid="{BA277987-1C8F-4883-8DA4-4A4C5E14A424}"/>
    <hyperlink ref="B83" r:id="rId4" display="Follow Statistical PERT on Twitter to learn when new updates are released" xr:uid="{D653DC33-BD31-41D1-939E-47B2DBD4A061}"/>
    <hyperlink ref="B93" r:id="rId5" display="See the GNU General Public License for more details (http://www.gnu.org/licenses/)." xr:uid="{019985CC-5ED9-43FC-B04A-9EE5E1268967}"/>
    <hyperlink ref="B83:K83" r:id="rId6" location="newsletter" display="Subscribe to the SPERT® newsletter for monthly tips, free webinars, and new release notifications" xr:uid="{033AE924-CC04-4E39-BCCE-010393BA582B}"/>
    <hyperlink ref="B80:G80" r:id="rId7" display="Watch a Pluralsight course on Statistical PERT® Normal Edition" xr:uid="{AAE9A4F1-FDF8-452F-9637-1286962A87C2}"/>
  </hyperlinks>
  <pageMargins left="0.7" right="0.7" top="0.75" bottom="0.75" header="0.3" footer="0.3"/>
  <pageSetup orientation="portrait" horizontalDpi="0" verticalDpi="0" r:id="rId8"/>
  <ignoredErrors>
    <ignoredError sqref="L8:M12" evalError="1"/>
  </ignoredErrors>
  <drawing r:id="rId9"/>
  <legacy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23396043-D00F-40BA-B47B-487BFD895B51}">
          <x14:formula1>
            <xm:f>VLookups!$B$53:$B$60</xm:f>
          </x14:formula1>
          <xm:sqref>C8:C56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9FA6B-98BD-4354-8E93-55C9F35F19D8}">
  <dimension ref="A1:W395"/>
  <sheetViews>
    <sheetView showGridLines="0" zoomScaleNormal="100" workbookViewId="0">
      <pane ySplit="5" topLeftCell="A6" activePane="bottomLeft" state="frozen"/>
      <selection pane="bottomLeft" activeCell="B6" sqref="B6"/>
    </sheetView>
  </sheetViews>
  <sheetFormatPr defaultRowHeight="14.25" x14ac:dyDescent="0.45"/>
  <cols>
    <col min="1" max="1" width="5.73046875" customWidth="1"/>
    <col min="2" max="2" width="13.19921875" style="395" customWidth="1"/>
    <col min="3" max="7" width="13.19921875" customWidth="1"/>
    <col min="8" max="22" width="13.19921875" hidden="1" customWidth="1"/>
  </cols>
  <sheetData>
    <row r="1" spans="1:23" ht="24" customHeight="1" x14ac:dyDescent="0.45">
      <c r="A1" s="52"/>
      <c r="B1" s="393" t="s">
        <v>951</v>
      </c>
    </row>
    <row r="2" spans="1:23" x14ac:dyDescent="0.45">
      <c r="A2" s="452" t="s">
        <v>890</v>
      </c>
      <c r="B2" s="456" t="s">
        <v>15</v>
      </c>
      <c r="C2" s="452" t="s">
        <v>847</v>
      </c>
      <c r="D2" s="452" t="s">
        <v>906</v>
      </c>
      <c r="E2" s="452" t="s">
        <v>907</v>
      </c>
      <c r="F2" s="452" t="s">
        <v>905</v>
      </c>
      <c r="G2" s="452" t="s">
        <v>848</v>
      </c>
      <c r="H2" s="452" t="s">
        <v>875</v>
      </c>
      <c r="I2" s="452" t="s">
        <v>876</v>
      </c>
      <c r="J2" s="452" t="s">
        <v>877</v>
      </c>
      <c r="K2" s="452" t="s">
        <v>878</v>
      </c>
      <c r="L2" s="452" t="s">
        <v>879</v>
      </c>
      <c r="M2" s="452" t="s">
        <v>880</v>
      </c>
      <c r="N2" s="452" t="s">
        <v>881</v>
      </c>
      <c r="O2" s="452" t="s">
        <v>882</v>
      </c>
      <c r="P2" s="452" t="s">
        <v>883</v>
      </c>
      <c r="Q2" s="452" t="s">
        <v>884</v>
      </c>
      <c r="R2" s="452" t="s">
        <v>885</v>
      </c>
      <c r="S2" s="452" t="s">
        <v>886</v>
      </c>
      <c r="T2" s="452" t="s">
        <v>887</v>
      </c>
      <c r="U2" s="452" t="s">
        <v>888</v>
      </c>
      <c r="V2" s="452" t="s">
        <v>889</v>
      </c>
      <c r="W2" s="379"/>
    </row>
    <row r="3" spans="1:23" x14ac:dyDescent="0.45">
      <c r="A3" s="452"/>
      <c r="B3" s="456"/>
      <c r="C3" s="452"/>
      <c r="D3" s="452"/>
      <c r="E3" s="452"/>
      <c r="F3" s="452"/>
      <c r="G3" s="452"/>
      <c r="H3" s="452"/>
      <c r="I3" s="452"/>
      <c r="J3" s="452"/>
      <c r="K3" s="452"/>
      <c r="L3" s="452"/>
      <c r="M3" s="452"/>
      <c r="N3" s="452"/>
      <c r="O3" s="452"/>
      <c r="P3" s="452"/>
      <c r="Q3" s="452"/>
      <c r="R3" s="452"/>
      <c r="S3" s="452"/>
      <c r="T3" s="452"/>
      <c r="U3" s="452"/>
      <c r="V3" s="452"/>
      <c r="W3" s="379" t="s">
        <v>923</v>
      </c>
    </row>
    <row r="4" spans="1:23" x14ac:dyDescent="0.45">
      <c r="A4" s="452"/>
      <c r="B4" s="456"/>
      <c r="C4" s="452"/>
      <c r="D4" s="452"/>
      <c r="E4" s="452"/>
      <c r="F4" s="452"/>
      <c r="G4" s="452"/>
      <c r="H4" s="452"/>
      <c r="I4" s="452"/>
      <c r="J4" s="452"/>
      <c r="K4" s="452"/>
      <c r="L4" s="452"/>
      <c r="M4" s="452"/>
      <c r="N4" s="452"/>
      <c r="O4" s="452"/>
      <c r="P4" s="452"/>
      <c r="Q4" s="452"/>
      <c r="R4" s="452"/>
      <c r="S4" s="452"/>
      <c r="T4" s="452"/>
      <c r="U4" s="452"/>
      <c r="V4" s="452"/>
      <c r="W4" s="379" t="s">
        <v>942</v>
      </c>
    </row>
    <row r="5" spans="1:23" x14ac:dyDescent="0.45">
      <c r="A5" s="453" t="s">
        <v>891</v>
      </c>
      <c r="B5" s="454"/>
      <c r="C5" s="454"/>
      <c r="D5" s="454"/>
      <c r="E5" s="454"/>
      <c r="F5" s="454"/>
      <c r="G5" s="455"/>
      <c r="H5" s="377"/>
      <c r="I5" s="377"/>
      <c r="J5" s="377"/>
      <c r="K5" s="377"/>
      <c r="L5" s="377"/>
      <c r="M5" s="377"/>
      <c r="N5" s="377"/>
      <c r="O5" s="377"/>
      <c r="P5" s="377"/>
      <c r="Q5" s="377"/>
      <c r="R5" s="377"/>
      <c r="S5" s="377"/>
      <c r="T5" s="377"/>
      <c r="U5" s="377"/>
      <c r="V5" s="377"/>
    </row>
    <row r="6" spans="1:23" x14ac:dyDescent="0.45">
      <c r="A6" s="358">
        <v>1</v>
      </c>
      <c r="B6" s="394">
        <v>46300</v>
      </c>
      <c r="C6" s="378">
        <v>97</v>
      </c>
      <c r="D6" s="378">
        <v>3</v>
      </c>
      <c r="E6" s="378">
        <v>0</v>
      </c>
      <c r="F6" s="378">
        <v>0</v>
      </c>
      <c r="G6" s="378">
        <v>0</v>
      </c>
      <c r="H6" s="378">
        <v>0</v>
      </c>
      <c r="I6" s="378">
        <v>0</v>
      </c>
      <c r="J6" s="378">
        <v>0</v>
      </c>
      <c r="K6" s="378">
        <v>0</v>
      </c>
      <c r="L6" s="378">
        <v>0</v>
      </c>
      <c r="M6" s="378">
        <v>0</v>
      </c>
      <c r="N6" s="378">
        <v>0</v>
      </c>
      <c r="O6" s="378">
        <v>0</v>
      </c>
      <c r="P6" s="378">
        <v>0</v>
      </c>
      <c r="Q6" s="378">
        <v>0</v>
      </c>
      <c r="R6" s="378">
        <v>0</v>
      </c>
      <c r="S6" s="378">
        <v>0</v>
      </c>
      <c r="T6" s="378">
        <v>0</v>
      </c>
      <c r="U6" s="378">
        <v>0</v>
      </c>
      <c r="V6" s="378">
        <v>0</v>
      </c>
    </row>
    <row r="7" spans="1:23" x14ac:dyDescent="0.45">
      <c r="A7" s="358">
        <v>2</v>
      </c>
      <c r="B7" s="394">
        <v>46301</v>
      </c>
      <c r="C7" s="376">
        <v>95</v>
      </c>
      <c r="D7" s="376">
        <v>3</v>
      </c>
      <c r="E7" s="376">
        <v>2</v>
      </c>
      <c r="F7" s="376">
        <v>0</v>
      </c>
      <c r="G7" s="376">
        <v>0</v>
      </c>
      <c r="H7" s="376"/>
      <c r="I7" s="376"/>
      <c r="J7" s="376"/>
      <c r="K7" s="376"/>
      <c r="L7" s="376"/>
      <c r="M7" s="376"/>
      <c r="N7" s="376"/>
      <c r="O7" s="376"/>
      <c r="P7" s="376"/>
      <c r="Q7" s="376"/>
      <c r="R7" s="376"/>
      <c r="S7" s="376"/>
      <c r="T7" s="376"/>
      <c r="U7" s="376"/>
      <c r="V7" s="376"/>
    </row>
    <row r="8" spans="1:23" x14ac:dyDescent="0.45">
      <c r="A8" s="358">
        <v>3</v>
      </c>
      <c r="B8" s="394">
        <v>46302</v>
      </c>
      <c r="C8" s="376">
        <v>94</v>
      </c>
      <c r="D8" s="376">
        <v>3</v>
      </c>
      <c r="E8" s="376">
        <v>3</v>
      </c>
      <c r="F8" s="376">
        <v>0</v>
      </c>
      <c r="G8" s="376">
        <v>0</v>
      </c>
      <c r="H8" s="376"/>
      <c r="I8" s="376"/>
      <c r="J8" s="376"/>
      <c r="K8" s="376"/>
      <c r="L8" s="376"/>
      <c r="M8" s="376"/>
      <c r="N8" s="376"/>
      <c r="O8" s="376"/>
      <c r="P8" s="376"/>
      <c r="Q8" s="376"/>
      <c r="R8" s="376"/>
      <c r="S8" s="376"/>
      <c r="T8" s="376"/>
      <c r="U8" s="376"/>
      <c r="V8" s="376"/>
    </row>
    <row r="9" spans="1:23" x14ac:dyDescent="0.45">
      <c r="A9" s="358">
        <v>4</v>
      </c>
      <c r="B9" s="394">
        <v>46303</v>
      </c>
      <c r="C9" s="376">
        <v>90</v>
      </c>
      <c r="D9" s="376">
        <v>3</v>
      </c>
      <c r="E9" s="376">
        <v>2</v>
      </c>
      <c r="F9" s="376">
        <v>2</v>
      </c>
      <c r="G9" s="376">
        <v>3</v>
      </c>
      <c r="H9" s="376"/>
      <c r="I9" s="376"/>
      <c r="J9" s="376"/>
      <c r="K9" s="376"/>
      <c r="L9" s="376"/>
      <c r="M9" s="376"/>
      <c r="N9" s="376"/>
      <c r="O9" s="376"/>
      <c r="P9" s="376"/>
      <c r="Q9" s="376"/>
      <c r="R9" s="376"/>
      <c r="S9" s="376"/>
      <c r="T9" s="376"/>
      <c r="U9" s="376"/>
      <c r="V9" s="376"/>
    </row>
    <row r="10" spans="1:23" x14ac:dyDescent="0.45">
      <c r="A10" s="358">
        <v>5</v>
      </c>
      <c r="B10" s="394">
        <v>46304</v>
      </c>
      <c r="C10" s="376">
        <v>88</v>
      </c>
      <c r="D10" s="376">
        <v>2</v>
      </c>
      <c r="E10" s="376">
        <v>3</v>
      </c>
      <c r="F10" s="376">
        <v>3</v>
      </c>
      <c r="G10" s="376">
        <v>4</v>
      </c>
      <c r="H10" s="376"/>
      <c r="I10" s="376"/>
      <c r="J10" s="376"/>
      <c r="K10" s="376"/>
      <c r="L10" s="376"/>
      <c r="M10" s="376"/>
      <c r="N10" s="376"/>
      <c r="O10" s="376"/>
      <c r="P10" s="376"/>
      <c r="Q10" s="376"/>
      <c r="R10" s="376"/>
      <c r="S10" s="376"/>
      <c r="T10" s="376"/>
      <c r="U10" s="376"/>
      <c r="V10" s="376"/>
    </row>
    <row r="11" spans="1:23" x14ac:dyDescent="0.45">
      <c r="A11" s="358">
        <v>6</v>
      </c>
      <c r="B11" s="394">
        <v>46307</v>
      </c>
      <c r="C11" s="376">
        <v>85</v>
      </c>
      <c r="D11" s="376">
        <v>4</v>
      </c>
      <c r="E11" s="376">
        <v>4</v>
      </c>
      <c r="F11" s="376">
        <v>2</v>
      </c>
      <c r="G11" s="376">
        <v>5</v>
      </c>
      <c r="H11" s="376"/>
      <c r="I11" s="376"/>
      <c r="J11" s="376"/>
      <c r="K11" s="376"/>
      <c r="L11" s="376"/>
      <c r="M11" s="376"/>
      <c r="N11" s="376"/>
      <c r="O11" s="376"/>
      <c r="P11" s="376"/>
      <c r="Q11" s="376"/>
      <c r="R11" s="376"/>
      <c r="S11" s="376"/>
      <c r="T11" s="376"/>
      <c r="U11" s="376"/>
      <c r="V11" s="376"/>
    </row>
    <row r="12" spans="1:23" x14ac:dyDescent="0.45">
      <c r="A12" s="358">
        <v>7</v>
      </c>
      <c r="B12" s="394">
        <v>46308</v>
      </c>
      <c r="C12" s="376">
        <v>81</v>
      </c>
      <c r="D12" s="376">
        <v>3</v>
      </c>
      <c r="E12" s="376">
        <v>3</v>
      </c>
      <c r="F12" s="376">
        <v>1</v>
      </c>
      <c r="G12" s="376">
        <v>12</v>
      </c>
      <c r="H12" s="376"/>
      <c r="I12" s="376"/>
      <c r="J12" s="376"/>
      <c r="K12" s="376"/>
      <c r="L12" s="376"/>
      <c r="M12" s="376"/>
      <c r="N12" s="376"/>
      <c r="O12" s="376"/>
      <c r="P12" s="376"/>
      <c r="Q12" s="376"/>
      <c r="R12" s="376"/>
      <c r="S12" s="376"/>
      <c r="T12" s="376"/>
      <c r="U12" s="376"/>
      <c r="V12" s="376"/>
    </row>
    <row r="13" spans="1:23" x14ac:dyDescent="0.45">
      <c r="A13" s="358">
        <v>8</v>
      </c>
      <c r="B13" s="394">
        <v>46309</v>
      </c>
      <c r="C13" s="376">
        <v>101</v>
      </c>
      <c r="D13" s="376">
        <v>3</v>
      </c>
      <c r="E13" s="376">
        <v>4</v>
      </c>
      <c r="F13" s="376">
        <v>0</v>
      </c>
      <c r="G13" s="376">
        <v>14</v>
      </c>
      <c r="H13" s="376"/>
      <c r="I13" s="376"/>
      <c r="J13" s="376"/>
      <c r="K13" s="376"/>
      <c r="L13" s="376"/>
      <c r="M13" s="376"/>
      <c r="N13" s="376"/>
      <c r="O13" s="376"/>
      <c r="P13" s="376"/>
      <c r="Q13" s="376"/>
      <c r="R13" s="376"/>
      <c r="S13" s="376"/>
      <c r="T13" s="376"/>
      <c r="U13" s="376"/>
      <c r="V13" s="376"/>
    </row>
    <row r="14" spans="1:23" x14ac:dyDescent="0.45">
      <c r="A14" s="358">
        <v>9</v>
      </c>
      <c r="B14" s="394">
        <v>46310</v>
      </c>
      <c r="C14" s="376">
        <v>98</v>
      </c>
      <c r="D14" s="376">
        <v>4</v>
      </c>
      <c r="E14" s="376">
        <v>5</v>
      </c>
      <c r="F14" s="376">
        <v>1</v>
      </c>
      <c r="G14" s="376">
        <v>14</v>
      </c>
      <c r="H14" s="376"/>
      <c r="I14" s="376"/>
      <c r="J14" s="376"/>
      <c r="K14" s="376"/>
      <c r="L14" s="376"/>
      <c r="M14" s="376"/>
      <c r="N14" s="376"/>
      <c r="O14" s="376"/>
      <c r="P14" s="376"/>
      <c r="Q14" s="376"/>
      <c r="R14" s="376"/>
      <c r="S14" s="376"/>
      <c r="T14" s="376"/>
      <c r="U14" s="376"/>
      <c r="V14" s="376"/>
    </row>
    <row r="15" spans="1:23" x14ac:dyDescent="0.45">
      <c r="A15" s="358">
        <v>10</v>
      </c>
      <c r="B15" s="394">
        <v>46311</v>
      </c>
      <c r="C15" s="376">
        <v>93</v>
      </c>
      <c r="D15" s="376">
        <v>3</v>
      </c>
      <c r="E15" s="376">
        <v>8</v>
      </c>
      <c r="F15" s="376">
        <v>3</v>
      </c>
      <c r="G15" s="376">
        <v>15</v>
      </c>
      <c r="H15" s="376"/>
      <c r="I15" s="376"/>
      <c r="J15" s="376"/>
      <c r="K15" s="376"/>
      <c r="L15" s="376"/>
      <c r="M15" s="376"/>
      <c r="N15" s="376"/>
      <c r="O15" s="376"/>
      <c r="P15" s="376"/>
      <c r="Q15" s="376"/>
      <c r="R15" s="376"/>
      <c r="S15" s="376"/>
      <c r="T15" s="376"/>
      <c r="U15" s="376"/>
      <c r="V15" s="376"/>
    </row>
    <row r="16" spans="1:23" x14ac:dyDescent="0.45">
      <c r="A16" s="358">
        <v>11</v>
      </c>
      <c r="B16" s="394">
        <v>46314</v>
      </c>
      <c r="C16" s="376">
        <v>90</v>
      </c>
      <c r="D16" s="376">
        <v>3</v>
      </c>
      <c r="E16" s="376">
        <v>11</v>
      </c>
      <c r="F16" s="376">
        <v>1</v>
      </c>
      <c r="G16" s="376">
        <v>17</v>
      </c>
      <c r="H16" s="376"/>
      <c r="I16" s="376"/>
      <c r="J16" s="376"/>
      <c r="K16" s="376"/>
      <c r="L16" s="376"/>
      <c r="M16" s="376"/>
      <c r="N16" s="376"/>
      <c r="O16" s="376"/>
      <c r="P16" s="376"/>
      <c r="Q16" s="376"/>
      <c r="R16" s="376"/>
      <c r="S16" s="376"/>
      <c r="T16" s="376"/>
      <c r="U16" s="376"/>
      <c r="V16" s="376"/>
    </row>
    <row r="17" spans="1:22" x14ac:dyDescent="0.45">
      <c r="A17" s="358">
        <v>12</v>
      </c>
      <c r="B17" s="394">
        <v>46315</v>
      </c>
      <c r="C17" s="376">
        <v>85</v>
      </c>
      <c r="D17" s="376">
        <v>4</v>
      </c>
      <c r="E17" s="376">
        <v>16</v>
      </c>
      <c r="F17" s="376">
        <v>0</v>
      </c>
      <c r="G17" s="376">
        <v>18</v>
      </c>
      <c r="H17" s="376"/>
      <c r="I17" s="376"/>
      <c r="J17" s="376"/>
      <c r="K17" s="376"/>
      <c r="L17" s="376"/>
      <c r="M17" s="376"/>
      <c r="N17" s="376"/>
      <c r="O17" s="376"/>
      <c r="P17" s="376"/>
      <c r="Q17" s="376"/>
      <c r="R17" s="376"/>
      <c r="S17" s="376"/>
      <c r="T17" s="376"/>
      <c r="U17" s="376"/>
      <c r="V17" s="376"/>
    </row>
    <row r="18" spans="1:22" x14ac:dyDescent="0.45">
      <c r="A18" s="358">
        <v>13</v>
      </c>
      <c r="B18" s="394"/>
      <c r="C18" s="376"/>
      <c r="D18" s="376"/>
      <c r="E18" s="376"/>
      <c r="F18" s="376"/>
      <c r="G18" s="376"/>
      <c r="H18" s="376"/>
      <c r="I18" s="376"/>
      <c r="J18" s="376"/>
      <c r="K18" s="376"/>
      <c r="L18" s="376"/>
      <c r="M18" s="376"/>
      <c r="N18" s="376"/>
      <c r="O18" s="376"/>
      <c r="P18" s="376"/>
      <c r="Q18" s="376"/>
      <c r="R18" s="376"/>
      <c r="S18" s="376"/>
      <c r="T18" s="376"/>
      <c r="U18" s="376"/>
      <c r="V18" s="376"/>
    </row>
    <row r="19" spans="1:22" x14ac:dyDescent="0.45">
      <c r="A19" s="358">
        <v>14</v>
      </c>
      <c r="B19" s="394"/>
      <c r="C19" s="376"/>
      <c r="D19" s="376"/>
      <c r="E19" s="376"/>
      <c r="F19" s="376"/>
      <c r="G19" s="376"/>
      <c r="H19" s="376"/>
      <c r="I19" s="376"/>
      <c r="J19" s="376"/>
      <c r="K19" s="376"/>
      <c r="L19" s="376"/>
      <c r="M19" s="376"/>
      <c r="N19" s="376"/>
      <c r="O19" s="376"/>
      <c r="P19" s="376"/>
      <c r="Q19" s="376"/>
      <c r="R19" s="376"/>
      <c r="S19" s="376"/>
      <c r="T19" s="376"/>
      <c r="U19" s="376"/>
      <c r="V19" s="376"/>
    </row>
    <row r="20" spans="1:22" x14ac:dyDescent="0.45">
      <c r="A20" s="358">
        <v>15</v>
      </c>
      <c r="B20" s="394"/>
      <c r="C20" s="376"/>
      <c r="D20" s="376"/>
      <c r="E20" s="376"/>
      <c r="F20" s="376"/>
      <c r="G20" s="376"/>
      <c r="H20" s="376"/>
      <c r="I20" s="376"/>
      <c r="J20" s="376"/>
      <c r="K20" s="376"/>
      <c r="L20" s="376"/>
      <c r="M20" s="376"/>
      <c r="N20" s="376"/>
      <c r="O20" s="376"/>
      <c r="P20" s="376"/>
      <c r="Q20" s="376"/>
      <c r="R20" s="376"/>
      <c r="S20" s="376"/>
      <c r="T20" s="376"/>
      <c r="U20" s="376"/>
      <c r="V20" s="376"/>
    </row>
    <row r="21" spans="1:22" x14ac:dyDescent="0.45">
      <c r="A21" s="358">
        <v>16</v>
      </c>
      <c r="B21" s="394"/>
      <c r="C21" s="376"/>
      <c r="D21" s="376"/>
      <c r="E21" s="376"/>
      <c r="F21" s="376"/>
      <c r="G21" s="376"/>
      <c r="H21" s="376"/>
      <c r="I21" s="376"/>
      <c r="J21" s="376"/>
      <c r="K21" s="376"/>
      <c r="L21" s="376"/>
      <c r="M21" s="376"/>
      <c r="N21" s="376"/>
      <c r="O21" s="376"/>
      <c r="P21" s="376"/>
      <c r="Q21" s="376"/>
      <c r="R21" s="376"/>
      <c r="S21" s="376"/>
      <c r="T21" s="376"/>
      <c r="U21" s="376"/>
      <c r="V21" s="376"/>
    </row>
    <row r="22" spans="1:22" x14ac:dyDescent="0.45">
      <c r="A22" s="358">
        <v>17</v>
      </c>
      <c r="B22" s="394"/>
      <c r="C22" s="376"/>
      <c r="D22" s="376"/>
      <c r="E22" s="376"/>
      <c r="F22" s="376"/>
      <c r="G22" s="376"/>
      <c r="H22" s="376"/>
      <c r="I22" s="376"/>
      <c r="J22" s="376"/>
      <c r="K22" s="376"/>
      <c r="L22" s="376"/>
      <c r="M22" s="376"/>
      <c r="N22" s="376"/>
      <c r="O22" s="376"/>
      <c r="P22" s="376"/>
      <c r="Q22" s="376"/>
      <c r="R22" s="376"/>
      <c r="S22" s="376"/>
      <c r="T22" s="376"/>
      <c r="U22" s="376"/>
      <c r="V22" s="376"/>
    </row>
    <row r="23" spans="1:22" x14ac:dyDescent="0.45">
      <c r="A23" s="358">
        <v>18</v>
      </c>
      <c r="B23" s="394"/>
      <c r="C23" s="376"/>
      <c r="D23" s="376"/>
      <c r="E23" s="376"/>
      <c r="F23" s="376"/>
      <c r="G23" s="376"/>
      <c r="H23" s="376"/>
      <c r="I23" s="376"/>
      <c r="J23" s="376"/>
      <c r="K23" s="376"/>
      <c r="L23" s="376"/>
      <c r="M23" s="376"/>
      <c r="N23" s="376"/>
      <c r="O23" s="376"/>
      <c r="P23" s="376"/>
      <c r="Q23" s="376"/>
      <c r="R23" s="376"/>
      <c r="S23" s="376"/>
      <c r="T23" s="376"/>
      <c r="U23" s="376"/>
      <c r="V23" s="376"/>
    </row>
    <row r="24" spans="1:22" x14ac:dyDescent="0.45">
      <c r="A24" s="358">
        <v>19</v>
      </c>
      <c r="B24" s="394"/>
      <c r="C24" s="376"/>
      <c r="D24" s="376"/>
      <c r="E24" s="376"/>
      <c r="F24" s="376"/>
      <c r="G24" s="376"/>
      <c r="H24" s="376"/>
      <c r="I24" s="376"/>
      <c r="J24" s="376"/>
      <c r="K24" s="376"/>
      <c r="L24" s="376"/>
      <c r="M24" s="376"/>
      <c r="N24" s="376"/>
      <c r="O24" s="376"/>
      <c r="P24" s="376"/>
      <c r="Q24" s="376"/>
      <c r="R24" s="376"/>
      <c r="S24" s="376"/>
      <c r="T24" s="376"/>
      <c r="U24" s="376"/>
      <c r="V24" s="376"/>
    </row>
    <row r="25" spans="1:22" x14ac:dyDescent="0.45">
      <c r="A25" s="358">
        <v>20</v>
      </c>
      <c r="B25" s="394"/>
      <c r="C25" s="376"/>
      <c r="D25" s="376"/>
      <c r="E25" s="376"/>
      <c r="F25" s="376"/>
      <c r="G25" s="376"/>
      <c r="H25" s="376"/>
      <c r="I25" s="376"/>
      <c r="J25" s="376"/>
      <c r="K25" s="376"/>
      <c r="L25" s="376"/>
      <c r="M25" s="376"/>
      <c r="N25" s="376"/>
      <c r="O25" s="376"/>
      <c r="P25" s="376"/>
      <c r="Q25" s="376"/>
      <c r="R25" s="376"/>
      <c r="S25" s="376"/>
      <c r="T25" s="376"/>
      <c r="U25" s="376"/>
      <c r="V25" s="376"/>
    </row>
    <row r="26" spans="1:22" x14ac:dyDescent="0.45">
      <c r="A26" s="358">
        <v>21</v>
      </c>
      <c r="B26" s="394"/>
      <c r="C26" s="376"/>
      <c r="D26" s="376"/>
      <c r="E26" s="376"/>
      <c r="F26" s="376"/>
      <c r="G26" s="376"/>
      <c r="H26" s="376"/>
      <c r="I26" s="376"/>
      <c r="J26" s="376"/>
      <c r="K26" s="376"/>
      <c r="L26" s="376"/>
      <c r="M26" s="376"/>
      <c r="N26" s="376"/>
      <c r="O26" s="376"/>
      <c r="P26" s="376"/>
      <c r="Q26" s="376"/>
      <c r="R26" s="376"/>
      <c r="S26" s="376"/>
      <c r="T26" s="376"/>
      <c r="U26" s="376"/>
      <c r="V26" s="376"/>
    </row>
    <row r="27" spans="1:22" x14ac:dyDescent="0.45">
      <c r="A27" s="358">
        <v>22</v>
      </c>
      <c r="B27" s="394"/>
      <c r="C27" s="376"/>
      <c r="D27" s="376"/>
      <c r="E27" s="376"/>
      <c r="F27" s="376"/>
      <c r="G27" s="376"/>
      <c r="H27" s="376"/>
      <c r="I27" s="376"/>
      <c r="J27" s="376"/>
      <c r="K27" s="376"/>
      <c r="L27" s="376"/>
      <c r="M27" s="376"/>
      <c r="N27" s="376"/>
      <c r="O27" s="376"/>
      <c r="P27" s="376"/>
      <c r="Q27" s="376"/>
      <c r="R27" s="376"/>
      <c r="S27" s="376"/>
      <c r="T27" s="376"/>
      <c r="U27" s="376"/>
      <c r="V27" s="376"/>
    </row>
    <row r="28" spans="1:22" x14ac:dyDescent="0.45">
      <c r="A28" s="358">
        <v>23</v>
      </c>
      <c r="B28" s="394"/>
      <c r="C28" s="376"/>
      <c r="D28" s="376"/>
      <c r="E28" s="376"/>
      <c r="F28" s="376"/>
      <c r="G28" s="376"/>
      <c r="H28" s="376"/>
      <c r="I28" s="376"/>
      <c r="J28" s="376"/>
      <c r="K28" s="376"/>
      <c r="L28" s="376"/>
      <c r="M28" s="376"/>
      <c r="N28" s="376"/>
      <c r="O28" s="376"/>
      <c r="P28" s="376"/>
      <c r="Q28" s="376"/>
      <c r="R28" s="376"/>
      <c r="S28" s="376"/>
      <c r="T28" s="376"/>
      <c r="U28" s="376"/>
      <c r="V28" s="376"/>
    </row>
    <row r="29" spans="1:22" x14ac:dyDescent="0.45">
      <c r="A29" s="358">
        <v>24</v>
      </c>
      <c r="B29" s="394"/>
      <c r="C29" s="376"/>
      <c r="D29" s="376"/>
      <c r="E29" s="376"/>
      <c r="F29" s="376"/>
      <c r="G29" s="376"/>
      <c r="H29" s="376"/>
      <c r="I29" s="376"/>
      <c r="J29" s="376"/>
      <c r="K29" s="376"/>
      <c r="L29" s="376"/>
      <c r="M29" s="376"/>
      <c r="N29" s="376"/>
      <c r="O29" s="376"/>
      <c r="P29" s="376"/>
      <c r="Q29" s="376"/>
      <c r="R29" s="376"/>
      <c r="S29" s="376"/>
      <c r="T29" s="376"/>
      <c r="U29" s="376"/>
      <c r="V29" s="376"/>
    </row>
    <row r="30" spans="1:22" x14ac:dyDescent="0.45">
      <c r="A30" s="358">
        <v>25</v>
      </c>
      <c r="B30" s="394"/>
      <c r="C30" s="376"/>
      <c r="D30" s="376"/>
      <c r="E30" s="376"/>
      <c r="F30" s="376"/>
      <c r="G30" s="376"/>
      <c r="H30" s="376"/>
      <c r="I30" s="376"/>
      <c r="J30" s="376"/>
      <c r="K30" s="376"/>
      <c r="L30" s="376"/>
      <c r="M30" s="376"/>
      <c r="N30" s="376"/>
      <c r="O30" s="376"/>
      <c r="P30" s="376"/>
      <c r="Q30" s="376"/>
      <c r="R30" s="376"/>
      <c r="S30" s="376"/>
      <c r="T30" s="376"/>
      <c r="U30" s="376"/>
      <c r="V30" s="376"/>
    </row>
    <row r="31" spans="1:22" x14ac:dyDescent="0.45">
      <c r="A31" s="358">
        <v>26</v>
      </c>
      <c r="B31" s="394"/>
      <c r="C31" s="376"/>
      <c r="D31" s="376"/>
      <c r="E31" s="376"/>
      <c r="F31" s="376"/>
      <c r="G31" s="376"/>
      <c r="H31" s="376"/>
      <c r="I31" s="376"/>
      <c r="J31" s="376"/>
      <c r="K31" s="376"/>
      <c r="L31" s="376"/>
      <c r="M31" s="376"/>
      <c r="N31" s="376"/>
      <c r="O31" s="376"/>
      <c r="P31" s="376"/>
      <c r="Q31" s="376"/>
      <c r="R31" s="376"/>
      <c r="S31" s="376"/>
      <c r="T31" s="376"/>
      <c r="U31" s="376"/>
      <c r="V31" s="376"/>
    </row>
    <row r="32" spans="1:22" x14ac:dyDescent="0.45">
      <c r="A32" s="358">
        <v>27</v>
      </c>
      <c r="B32" s="394"/>
      <c r="C32" s="376"/>
      <c r="D32" s="376"/>
      <c r="E32" s="376"/>
      <c r="F32" s="376"/>
      <c r="G32" s="376"/>
      <c r="H32" s="376"/>
      <c r="I32" s="376"/>
      <c r="J32" s="376"/>
      <c r="K32" s="376"/>
      <c r="L32" s="376"/>
      <c r="M32" s="376"/>
      <c r="N32" s="376"/>
      <c r="O32" s="376"/>
      <c r="P32" s="376"/>
      <c r="Q32" s="376"/>
      <c r="R32" s="376"/>
      <c r="S32" s="376"/>
      <c r="T32" s="376"/>
      <c r="U32" s="376"/>
      <c r="V32" s="376"/>
    </row>
    <row r="33" spans="1:22" x14ac:dyDescent="0.45">
      <c r="A33" s="358">
        <v>28</v>
      </c>
      <c r="B33" s="394"/>
      <c r="C33" s="376"/>
      <c r="D33" s="376"/>
      <c r="E33" s="376"/>
      <c r="F33" s="376"/>
      <c r="G33" s="376"/>
      <c r="H33" s="376"/>
      <c r="I33" s="376"/>
      <c r="J33" s="376"/>
      <c r="K33" s="376"/>
      <c r="L33" s="376"/>
      <c r="M33" s="376"/>
      <c r="N33" s="376"/>
      <c r="O33" s="376"/>
      <c r="P33" s="376"/>
      <c r="Q33" s="376"/>
      <c r="R33" s="376"/>
      <c r="S33" s="376"/>
      <c r="T33" s="376"/>
      <c r="U33" s="376"/>
      <c r="V33" s="376"/>
    </row>
    <row r="34" spans="1:22" x14ac:dyDescent="0.45">
      <c r="A34" s="358">
        <v>29</v>
      </c>
      <c r="B34" s="394"/>
      <c r="C34" s="376"/>
      <c r="D34" s="376"/>
      <c r="E34" s="376"/>
      <c r="F34" s="376"/>
      <c r="G34" s="376"/>
      <c r="H34" s="376"/>
      <c r="I34" s="376"/>
      <c r="J34" s="376"/>
      <c r="K34" s="376"/>
      <c r="L34" s="376"/>
      <c r="M34" s="376"/>
      <c r="N34" s="376"/>
      <c r="O34" s="376"/>
      <c r="P34" s="376"/>
      <c r="Q34" s="376"/>
      <c r="R34" s="376"/>
      <c r="S34" s="376"/>
      <c r="T34" s="376"/>
      <c r="U34" s="376"/>
      <c r="V34" s="376"/>
    </row>
    <row r="35" spans="1:22" x14ac:dyDescent="0.45">
      <c r="A35" s="358">
        <v>30</v>
      </c>
      <c r="B35" s="394"/>
      <c r="C35" s="376"/>
      <c r="D35" s="376"/>
      <c r="E35" s="376"/>
      <c r="F35" s="376"/>
      <c r="G35" s="376"/>
      <c r="H35" s="376"/>
      <c r="I35" s="376"/>
      <c r="J35" s="376"/>
      <c r="K35" s="376"/>
      <c r="L35" s="376"/>
      <c r="M35" s="376"/>
      <c r="N35" s="376"/>
      <c r="O35" s="376"/>
      <c r="P35" s="376"/>
      <c r="Q35" s="376"/>
      <c r="R35" s="376"/>
      <c r="S35" s="376"/>
      <c r="T35" s="376"/>
      <c r="U35" s="376"/>
      <c r="V35" s="376"/>
    </row>
    <row r="36" spans="1:22" x14ac:dyDescent="0.45">
      <c r="A36" s="358">
        <v>31</v>
      </c>
      <c r="B36" s="394"/>
      <c r="C36" s="376"/>
      <c r="D36" s="376"/>
      <c r="E36" s="376"/>
      <c r="F36" s="376"/>
      <c r="G36" s="376"/>
      <c r="H36" s="376"/>
      <c r="I36" s="376"/>
      <c r="J36" s="376"/>
      <c r="K36" s="376"/>
      <c r="L36" s="376"/>
      <c r="M36" s="376"/>
      <c r="N36" s="376"/>
      <c r="O36" s="376"/>
      <c r="P36" s="376"/>
      <c r="Q36" s="376"/>
      <c r="R36" s="376"/>
      <c r="S36" s="376"/>
      <c r="T36" s="376"/>
      <c r="U36" s="376"/>
      <c r="V36" s="376"/>
    </row>
    <row r="37" spans="1:22" x14ac:dyDescent="0.45">
      <c r="A37" s="358">
        <v>32</v>
      </c>
      <c r="B37" s="394"/>
      <c r="C37" s="376"/>
      <c r="D37" s="376"/>
      <c r="E37" s="376"/>
      <c r="F37" s="376"/>
      <c r="G37" s="376"/>
      <c r="H37" s="376"/>
      <c r="I37" s="376"/>
      <c r="J37" s="376"/>
      <c r="K37" s="376"/>
      <c r="L37" s="376"/>
      <c r="M37" s="376"/>
      <c r="N37" s="376"/>
      <c r="O37" s="376"/>
      <c r="P37" s="376"/>
      <c r="Q37" s="376"/>
      <c r="R37" s="376"/>
      <c r="S37" s="376"/>
      <c r="T37" s="376"/>
      <c r="U37" s="376"/>
      <c r="V37" s="376"/>
    </row>
    <row r="38" spans="1:22" x14ac:dyDescent="0.45">
      <c r="A38" s="358">
        <v>33</v>
      </c>
      <c r="B38" s="394"/>
      <c r="C38" s="376"/>
      <c r="D38" s="376"/>
      <c r="E38" s="376"/>
      <c r="F38" s="376"/>
      <c r="G38" s="376"/>
      <c r="H38" s="376"/>
      <c r="I38" s="376"/>
      <c r="J38" s="376"/>
      <c r="K38" s="376"/>
      <c r="L38" s="376"/>
      <c r="M38" s="376"/>
      <c r="N38" s="376"/>
      <c r="O38" s="376"/>
      <c r="P38" s="376"/>
      <c r="Q38" s="376"/>
      <c r="R38" s="376"/>
      <c r="S38" s="376"/>
      <c r="T38" s="376"/>
      <c r="U38" s="376"/>
      <c r="V38" s="376"/>
    </row>
    <row r="39" spans="1:22" x14ac:dyDescent="0.45">
      <c r="A39" s="358">
        <v>34</v>
      </c>
      <c r="B39" s="394"/>
      <c r="C39" s="376"/>
      <c r="D39" s="376"/>
      <c r="E39" s="376"/>
      <c r="F39" s="376"/>
      <c r="G39" s="376"/>
      <c r="H39" s="376"/>
      <c r="I39" s="376"/>
      <c r="J39" s="376"/>
      <c r="K39" s="376"/>
      <c r="L39" s="376"/>
      <c r="M39" s="376"/>
      <c r="N39" s="376"/>
      <c r="O39" s="376"/>
      <c r="P39" s="376"/>
      <c r="Q39" s="376"/>
      <c r="R39" s="376"/>
      <c r="S39" s="376"/>
      <c r="T39" s="376"/>
      <c r="U39" s="376"/>
      <c r="V39" s="376"/>
    </row>
    <row r="40" spans="1:22" x14ac:dyDescent="0.45">
      <c r="A40" s="358">
        <v>35</v>
      </c>
      <c r="B40" s="394"/>
      <c r="C40" s="376"/>
      <c r="D40" s="376"/>
      <c r="E40" s="376"/>
      <c r="F40" s="376"/>
      <c r="G40" s="376"/>
      <c r="H40" s="376"/>
      <c r="I40" s="376"/>
      <c r="J40" s="376"/>
      <c r="K40" s="376"/>
      <c r="L40" s="376"/>
      <c r="M40" s="376"/>
      <c r="N40" s="376"/>
      <c r="O40" s="376"/>
      <c r="P40" s="376"/>
      <c r="Q40" s="376"/>
      <c r="R40" s="376"/>
      <c r="S40" s="376"/>
      <c r="T40" s="376"/>
      <c r="U40" s="376"/>
      <c r="V40" s="376"/>
    </row>
    <row r="41" spans="1:22" x14ac:dyDescent="0.45">
      <c r="A41" s="358">
        <v>36</v>
      </c>
      <c r="B41" s="394"/>
      <c r="C41" s="376"/>
      <c r="D41" s="376"/>
      <c r="E41" s="376"/>
      <c r="F41" s="376"/>
      <c r="G41" s="376"/>
      <c r="H41" s="376"/>
      <c r="I41" s="376"/>
      <c r="J41" s="376"/>
      <c r="K41" s="376"/>
      <c r="L41" s="376"/>
      <c r="M41" s="376"/>
      <c r="N41" s="376"/>
      <c r="O41" s="376"/>
      <c r="P41" s="376"/>
      <c r="Q41" s="376"/>
      <c r="R41" s="376"/>
      <c r="S41" s="376"/>
      <c r="T41" s="376"/>
      <c r="U41" s="376"/>
      <c r="V41" s="376"/>
    </row>
    <row r="42" spans="1:22" x14ac:dyDescent="0.45">
      <c r="A42" s="358">
        <v>37</v>
      </c>
      <c r="B42" s="394"/>
      <c r="C42" s="376"/>
      <c r="D42" s="376"/>
      <c r="E42" s="376"/>
      <c r="F42" s="376"/>
      <c r="G42" s="376"/>
      <c r="H42" s="376"/>
      <c r="I42" s="376"/>
      <c r="J42" s="376"/>
      <c r="K42" s="376"/>
      <c r="L42" s="376"/>
      <c r="M42" s="376"/>
      <c r="N42" s="376"/>
      <c r="O42" s="376"/>
      <c r="P42" s="376"/>
      <c r="Q42" s="376"/>
      <c r="R42" s="376"/>
      <c r="S42" s="376"/>
      <c r="T42" s="376"/>
      <c r="U42" s="376"/>
      <c r="V42" s="376"/>
    </row>
    <row r="43" spans="1:22" x14ac:dyDescent="0.45">
      <c r="A43" s="358">
        <v>38</v>
      </c>
      <c r="B43" s="394"/>
      <c r="C43" s="376"/>
      <c r="D43" s="376"/>
      <c r="E43" s="376"/>
      <c r="F43" s="376"/>
      <c r="G43" s="376"/>
      <c r="H43" s="376"/>
      <c r="I43" s="376"/>
      <c r="J43" s="376"/>
      <c r="K43" s="376"/>
      <c r="L43" s="376"/>
      <c r="M43" s="376"/>
      <c r="N43" s="376"/>
      <c r="O43" s="376"/>
      <c r="P43" s="376"/>
      <c r="Q43" s="376"/>
      <c r="R43" s="376"/>
      <c r="S43" s="376"/>
      <c r="T43" s="376"/>
      <c r="U43" s="376"/>
      <c r="V43" s="376"/>
    </row>
    <row r="44" spans="1:22" x14ac:dyDescent="0.45">
      <c r="A44" s="358">
        <v>39</v>
      </c>
      <c r="B44" s="394"/>
      <c r="C44" s="376"/>
      <c r="D44" s="376"/>
      <c r="E44" s="376"/>
      <c r="F44" s="376"/>
      <c r="G44" s="376"/>
      <c r="H44" s="376"/>
      <c r="I44" s="376"/>
      <c r="J44" s="376"/>
      <c r="K44" s="376"/>
      <c r="L44" s="376"/>
      <c r="M44" s="376"/>
      <c r="N44" s="376"/>
      <c r="O44" s="376"/>
      <c r="P44" s="376"/>
      <c r="Q44" s="376"/>
      <c r="R44" s="376"/>
      <c r="S44" s="376"/>
      <c r="T44" s="376"/>
      <c r="U44" s="376"/>
      <c r="V44" s="376"/>
    </row>
    <row r="45" spans="1:22" x14ac:dyDescent="0.45">
      <c r="A45" s="358">
        <v>40</v>
      </c>
      <c r="B45" s="394"/>
      <c r="C45" s="376"/>
      <c r="D45" s="376"/>
      <c r="E45" s="376"/>
      <c r="F45" s="376"/>
      <c r="G45" s="376"/>
      <c r="H45" s="376"/>
      <c r="I45" s="376"/>
      <c r="J45" s="376"/>
      <c r="K45" s="376"/>
      <c r="L45" s="376"/>
      <c r="M45" s="376"/>
      <c r="N45" s="376"/>
      <c r="O45" s="376"/>
      <c r="P45" s="376"/>
      <c r="Q45" s="376"/>
      <c r="R45" s="376"/>
      <c r="S45" s="376"/>
      <c r="T45" s="376"/>
      <c r="U45" s="376"/>
      <c r="V45" s="376"/>
    </row>
    <row r="46" spans="1:22" x14ac:dyDescent="0.45">
      <c r="A46" s="358">
        <v>41</v>
      </c>
      <c r="B46" s="394"/>
      <c r="C46" s="376"/>
      <c r="D46" s="376"/>
      <c r="E46" s="376"/>
      <c r="F46" s="376"/>
      <c r="G46" s="376"/>
      <c r="H46" s="376"/>
      <c r="I46" s="376"/>
      <c r="J46" s="376"/>
      <c r="K46" s="376"/>
      <c r="L46" s="376"/>
      <c r="M46" s="376"/>
      <c r="N46" s="376"/>
      <c r="O46" s="376"/>
      <c r="P46" s="376"/>
      <c r="Q46" s="376"/>
      <c r="R46" s="376"/>
      <c r="S46" s="376"/>
      <c r="T46" s="376"/>
      <c r="U46" s="376"/>
      <c r="V46" s="376"/>
    </row>
    <row r="47" spans="1:22" x14ac:dyDescent="0.45">
      <c r="A47" s="358">
        <v>42</v>
      </c>
      <c r="B47" s="394"/>
      <c r="C47" s="376"/>
      <c r="D47" s="376"/>
      <c r="E47" s="376"/>
      <c r="F47" s="376"/>
      <c r="G47" s="376"/>
      <c r="H47" s="376"/>
      <c r="I47" s="376"/>
      <c r="J47" s="376"/>
      <c r="K47" s="376"/>
      <c r="L47" s="376"/>
      <c r="M47" s="376"/>
      <c r="N47" s="376"/>
      <c r="O47" s="376"/>
      <c r="P47" s="376"/>
      <c r="Q47" s="376"/>
      <c r="R47" s="376"/>
      <c r="S47" s="376"/>
      <c r="T47" s="376"/>
      <c r="U47" s="376"/>
      <c r="V47" s="376"/>
    </row>
    <row r="48" spans="1:22" x14ac:dyDescent="0.45">
      <c r="A48" s="358">
        <v>43</v>
      </c>
      <c r="B48" s="394"/>
      <c r="C48" s="376"/>
      <c r="D48" s="376"/>
      <c r="E48" s="376"/>
      <c r="F48" s="376"/>
      <c r="G48" s="376"/>
      <c r="H48" s="376"/>
      <c r="I48" s="376"/>
      <c r="J48" s="376"/>
      <c r="K48" s="376"/>
      <c r="L48" s="376"/>
      <c r="M48" s="376"/>
      <c r="N48" s="376"/>
      <c r="O48" s="376"/>
      <c r="P48" s="376"/>
      <c r="Q48" s="376"/>
      <c r="R48" s="376"/>
      <c r="S48" s="376"/>
      <c r="T48" s="376"/>
      <c r="U48" s="376"/>
      <c r="V48" s="376"/>
    </row>
    <row r="49" spans="1:22" x14ac:dyDescent="0.45">
      <c r="A49" s="358">
        <v>44</v>
      </c>
      <c r="B49" s="394"/>
      <c r="C49" s="376"/>
      <c r="D49" s="376"/>
      <c r="E49" s="376"/>
      <c r="F49" s="376"/>
      <c r="G49" s="376"/>
      <c r="H49" s="376"/>
      <c r="I49" s="376"/>
      <c r="J49" s="376"/>
      <c r="K49" s="376"/>
      <c r="L49" s="376"/>
      <c r="M49" s="376"/>
      <c r="N49" s="376"/>
      <c r="O49" s="376"/>
      <c r="P49" s="376"/>
      <c r="Q49" s="376"/>
      <c r="R49" s="376"/>
      <c r="S49" s="376"/>
      <c r="T49" s="376"/>
      <c r="U49" s="376"/>
      <c r="V49" s="376"/>
    </row>
    <row r="50" spans="1:22" x14ac:dyDescent="0.45">
      <c r="A50" s="358">
        <v>45</v>
      </c>
      <c r="B50" s="394"/>
      <c r="C50" s="376"/>
      <c r="D50" s="376"/>
      <c r="E50" s="376"/>
      <c r="F50" s="376"/>
      <c r="G50" s="376"/>
      <c r="H50" s="376"/>
      <c r="I50" s="376"/>
      <c r="J50" s="376"/>
      <c r="K50" s="376"/>
      <c r="L50" s="376"/>
      <c r="M50" s="376"/>
      <c r="N50" s="376"/>
      <c r="O50" s="376"/>
      <c r="P50" s="376"/>
      <c r="Q50" s="376"/>
      <c r="R50" s="376"/>
      <c r="S50" s="376"/>
      <c r="T50" s="376"/>
      <c r="U50" s="376"/>
      <c r="V50" s="376"/>
    </row>
    <row r="51" spans="1:22" hidden="1" x14ac:dyDescent="0.45">
      <c r="A51" s="358">
        <v>46</v>
      </c>
      <c r="B51" s="394"/>
      <c r="C51" s="376"/>
      <c r="D51" s="376"/>
      <c r="E51" s="376"/>
      <c r="F51" s="376"/>
      <c r="G51" s="376"/>
      <c r="H51" s="376"/>
      <c r="I51" s="376"/>
      <c r="J51" s="376"/>
      <c r="K51" s="376"/>
      <c r="L51" s="376"/>
      <c r="M51" s="376"/>
      <c r="N51" s="376"/>
      <c r="O51" s="376"/>
      <c r="P51" s="376"/>
      <c r="Q51" s="376"/>
      <c r="R51" s="376"/>
      <c r="S51" s="376"/>
      <c r="T51" s="376"/>
      <c r="U51" s="376"/>
      <c r="V51" s="376"/>
    </row>
    <row r="52" spans="1:22" hidden="1" x14ac:dyDescent="0.45">
      <c r="A52" s="358">
        <v>47</v>
      </c>
      <c r="B52" s="394"/>
      <c r="C52" s="376"/>
      <c r="D52" s="376"/>
      <c r="E52" s="376"/>
      <c r="F52" s="376"/>
      <c r="G52" s="376"/>
      <c r="H52" s="376"/>
      <c r="I52" s="376"/>
      <c r="J52" s="376"/>
      <c r="K52" s="376"/>
      <c r="L52" s="376"/>
      <c r="M52" s="376"/>
      <c r="N52" s="376"/>
      <c r="O52" s="376"/>
      <c r="P52" s="376"/>
      <c r="Q52" s="376"/>
      <c r="R52" s="376"/>
      <c r="S52" s="376"/>
      <c r="T52" s="376"/>
      <c r="U52" s="376"/>
      <c r="V52" s="376"/>
    </row>
    <row r="53" spans="1:22" hidden="1" x14ac:dyDescent="0.45">
      <c r="A53" s="358">
        <v>48</v>
      </c>
      <c r="B53" s="394"/>
      <c r="C53" s="376"/>
      <c r="D53" s="376"/>
      <c r="E53" s="376"/>
      <c r="F53" s="376"/>
      <c r="G53" s="376"/>
      <c r="H53" s="376"/>
      <c r="I53" s="376"/>
      <c r="J53" s="376"/>
      <c r="K53" s="376"/>
      <c r="L53" s="376"/>
      <c r="M53" s="376"/>
      <c r="N53" s="376"/>
      <c r="O53" s="376"/>
      <c r="P53" s="376"/>
      <c r="Q53" s="376"/>
      <c r="R53" s="376"/>
      <c r="S53" s="376"/>
      <c r="T53" s="376"/>
      <c r="U53" s="376"/>
      <c r="V53" s="376"/>
    </row>
    <row r="54" spans="1:22" hidden="1" x14ac:dyDescent="0.45">
      <c r="A54" s="358">
        <v>49</v>
      </c>
      <c r="B54" s="394"/>
      <c r="C54" s="376"/>
      <c r="D54" s="376"/>
      <c r="E54" s="376"/>
      <c r="F54" s="376"/>
      <c r="G54" s="376"/>
      <c r="H54" s="376"/>
      <c r="I54" s="376"/>
      <c r="J54" s="376"/>
      <c r="K54" s="376"/>
      <c r="L54" s="376"/>
      <c r="M54" s="376"/>
      <c r="N54" s="376"/>
      <c r="O54" s="376"/>
      <c r="P54" s="376"/>
      <c r="Q54" s="376"/>
      <c r="R54" s="376"/>
      <c r="S54" s="376"/>
      <c r="T54" s="376"/>
      <c r="U54" s="376"/>
      <c r="V54" s="376"/>
    </row>
    <row r="55" spans="1:22" hidden="1" x14ac:dyDescent="0.45">
      <c r="A55" s="358">
        <v>50</v>
      </c>
      <c r="B55" s="394"/>
      <c r="C55" s="376"/>
      <c r="D55" s="376"/>
      <c r="E55" s="376"/>
      <c r="F55" s="376"/>
      <c r="G55" s="376"/>
      <c r="H55" s="376"/>
      <c r="I55" s="376"/>
      <c r="J55" s="376"/>
      <c r="K55" s="376"/>
      <c r="L55" s="376"/>
      <c r="M55" s="376"/>
      <c r="N55" s="376"/>
      <c r="O55" s="376"/>
      <c r="P55" s="376"/>
      <c r="Q55" s="376"/>
      <c r="R55" s="376"/>
      <c r="S55" s="376"/>
      <c r="T55" s="376"/>
      <c r="U55" s="376"/>
      <c r="V55" s="376"/>
    </row>
    <row r="56" spans="1:22" hidden="1" x14ac:dyDescent="0.45">
      <c r="A56" s="358">
        <v>51</v>
      </c>
      <c r="B56" s="394"/>
      <c r="C56" s="376"/>
      <c r="D56" s="376"/>
      <c r="E56" s="376"/>
      <c r="F56" s="376"/>
      <c r="G56" s="376"/>
      <c r="H56" s="376"/>
      <c r="I56" s="376"/>
      <c r="J56" s="376"/>
      <c r="K56" s="376"/>
      <c r="L56" s="376"/>
      <c r="M56" s="376"/>
      <c r="N56" s="376"/>
      <c r="O56" s="376"/>
      <c r="P56" s="376"/>
      <c r="Q56" s="376"/>
      <c r="R56" s="376"/>
      <c r="S56" s="376"/>
      <c r="T56" s="376"/>
      <c r="U56" s="376"/>
      <c r="V56" s="376"/>
    </row>
    <row r="57" spans="1:22" hidden="1" x14ac:dyDescent="0.45">
      <c r="A57" s="358">
        <v>52</v>
      </c>
      <c r="B57" s="394"/>
      <c r="C57" s="376"/>
      <c r="D57" s="376"/>
      <c r="E57" s="376"/>
      <c r="F57" s="376"/>
      <c r="G57" s="376"/>
      <c r="H57" s="376"/>
      <c r="I57" s="376"/>
      <c r="J57" s="376"/>
      <c r="K57" s="376"/>
      <c r="L57" s="376"/>
      <c r="M57" s="376"/>
      <c r="N57" s="376"/>
      <c r="O57" s="376"/>
      <c r="P57" s="376"/>
      <c r="Q57" s="376"/>
      <c r="R57" s="376"/>
      <c r="S57" s="376"/>
      <c r="T57" s="376"/>
      <c r="U57" s="376"/>
      <c r="V57" s="376"/>
    </row>
    <row r="58" spans="1:22" hidden="1" x14ac:dyDescent="0.45">
      <c r="A58" s="358">
        <v>53</v>
      </c>
      <c r="B58" s="394"/>
      <c r="C58" s="376"/>
      <c r="D58" s="376"/>
      <c r="E58" s="376"/>
      <c r="F58" s="376"/>
      <c r="G58" s="376"/>
      <c r="H58" s="376"/>
      <c r="I58" s="376"/>
      <c r="J58" s="376"/>
      <c r="K58" s="376"/>
      <c r="L58" s="376"/>
      <c r="M58" s="376"/>
      <c r="N58" s="376"/>
      <c r="O58" s="376"/>
      <c r="P58" s="376"/>
      <c r="Q58" s="376"/>
      <c r="R58" s="376"/>
      <c r="S58" s="376"/>
      <c r="T58" s="376"/>
      <c r="U58" s="376"/>
      <c r="V58" s="376"/>
    </row>
    <row r="59" spans="1:22" hidden="1" x14ac:dyDescent="0.45">
      <c r="A59" s="358">
        <v>54</v>
      </c>
      <c r="B59" s="394"/>
      <c r="C59" s="376"/>
      <c r="D59" s="376"/>
      <c r="E59" s="376"/>
      <c r="F59" s="376"/>
      <c r="G59" s="376"/>
      <c r="H59" s="376"/>
      <c r="I59" s="376"/>
      <c r="J59" s="376"/>
      <c r="K59" s="376"/>
      <c r="L59" s="376"/>
      <c r="M59" s="376"/>
      <c r="N59" s="376"/>
      <c r="O59" s="376"/>
      <c r="P59" s="376"/>
      <c r="Q59" s="376"/>
      <c r="R59" s="376"/>
      <c r="S59" s="376"/>
      <c r="T59" s="376"/>
      <c r="U59" s="376"/>
      <c r="V59" s="376"/>
    </row>
    <row r="60" spans="1:22" hidden="1" x14ac:dyDescent="0.45">
      <c r="A60" s="358">
        <v>55</v>
      </c>
      <c r="B60" s="394"/>
      <c r="C60" s="376"/>
      <c r="D60" s="376"/>
      <c r="E60" s="376"/>
      <c r="F60" s="376"/>
      <c r="G60" s="376"/>
      <c r="H60" s="376"/>
      <c r="I60" s="376"/>
      <c r="J60" s="376"/>
      <c r="K60" s="376"/>
      <c r="L60" s="376"/>
      <c r="M60" s="376"/>
      <c r="N60" s="376"/>
      <c r="O60" s="376"/>
      <c r="P60" s="376"/>
      <c r="Q60" s="376"/>
      <c r="R60" s="376"/>
      <c r="S60" s="376"/>
      <c r="T60" s="376"/>
      <c r="U60" s="376"/>
      <c r="V60" s="376"/>
    </row>
    <row r="61" spans="1:22" hidden="1" x14ac:dyDescent="0.45">
      <c r="A61" s="358">
        <v>56</v>
      </c>
      <c r="B61" s="394"/>
      <c r="C61" s="376"/>
      <c r="D61" s="376"/>
      <c r="E61" s="376"/>
      <c r="F61" s="376"/>
      <c r="G61" s="376"/>
      <c r="H61" s="376"/>
      <c r="I61" s="376"/>
      <c r="J61" s="376"/>
      <c r="K61" s="376"/>
      <c r="L61" s="376"/>
      <c r="M61" s="376"/>
      <c r="N61" s="376"/>
      <c r="O61" s="376"/>
      <c r="P61" s="376"/>
      <c r="Q61" s="376"/>
      <c r="R61" s="376"/>
      <c r="S61" s="376"/>
      <c r="T61" s="376"/>
      <c r="U61" s="376"/>
      <c r="V61" s="376"/>
    </row>
    <row r="62" spans="1:22" hidden="1" x14ac:dyDescent="0.45">
      <c r="A62" s="358">
        <v>57</v>
      </c>
      <c r="B62" s="394"/>
      <c r="C62" s="376"/>
      <c r="D62" s="376"/>
      <c r="E62" s="376"/>
      <c r="F62" s="376"/>
      <c r="G62" s="376"/>
      <c r="H62" s="376"/>
      <c r="I62" s="376"/>
      <c r="J62" s="376"/>
      <c r="K62" s="376"/>
      <c r="L62" s="376"/>
      <c r="M62" s="376"/>
      <c r="N62" s="376"/>
      <c r="O62" s="376"/>
      <c r="P62" s="376"/>
      <c r="Q62" s="376"/>
      <c r="R62" s="376"/>
      <c r="S62" s="376"/>
      <c r="T62" s="376"/>
      <c r="U62" s="376"/>
      <c r="V62" s="376"/>
    </row>
    <row r="63" spans="1:22" hidden="1" x14ac:dyDescent="0.45">
      <c r="A63" s="358">
        <v>58</v>
      </c>
      <c r="B63" s="394"/>
      <c r="C63" s="376"/>
      <c r="D63" s="376"/>
      <c r="E63" s="376"/>
      <c r="F63" s="376"/>
      <c r="G63" s="376"/>
      <c r="H63" s="376"/>
      <c r="I63" s="376"/>
      <c r="J63" s="376"/>
      <c r="K63" s="376"/>
      <c r="L63" s="376"/>
      <c r="M63" s="376"/>
      <c r="N63" s="376"/>
      <c r="O63" s="376"/>
      <c r="P63" s="376"/>
      <c r="Q63" s="376"/>
      <c r="R63" s="376"/>
      <c r="S63" s="376"/>
      <c r="T63" s="376"/>
      <c r="U63" s="376"/>
      <c r="V63" s="376"/>
    </row>
    <row r="64" spans="1:22" hidden="1" x14ac:dyDescent="0.45">
      <c r="A64" s="358">
        <v>59</v>
      </c>
      <c r="B64" s="394"/>
      <c r="C64" s="376"/>
      <c r="D64" s="376"/>
      <c r="E64" s="376"/>
      <c r="F64" s="376"/>
      <c r="G64" s="376"/>
      <c r="H64" s="376"/>
      <c r="I64" s="376"/>
      <c r="J64" s="376"/>
      <c r="K64" s="376"/>
      <c r="L64" s="376"/>
      <c r="M64" s="376"/>
      <c r="N64" s="376"/>
      <c r="O64" s="376"/>
      <c r="P64" s="376"/>
      <c r="Q64" s="376"/>
      <c r="R64" s="376"/>
      <c r="S64" s="376"/>
      <c r="T64" s="376"/>
      <c r="U64" s="376"/>
      <c r="V64" s="376"/>
    </row>
    <row r="65" spans="1:22" hidden="1" x14ac:dyDescent="0.45">
      <c r="A65" s="358">
        <v>60</v>
      </c>
      <c r="B65" s="394"/>
      <c r="C65" s="376"/>
      <c r="D65" s="376"/>
      <c r="E65" s="376"/>
      <c r="F65" s="376"/>
      <c r="G65" s="376"/>
      <c r="H65" s="376"/>
      <c r="I65" s="376"/>
      <c r="J65" s="376"/>
      <c r="K65" s="376"/>
      <c r="L65" s="376"/>
      <c r="M65" s="376"/>
      <c r="N65" s="376"/>
      <c r="O65" s="376"/>
      <c r="P65" s="376"/>
      <c r="Q65" s="376"/>
      <c r="R65" s="376"/>
      <c r="S65" s="376"/>
      <c r="T65" s="376"/>
      <c r="U65" s="376"/>
      <c r="V65" s="376"/>
    </row>
    <row r="66" spans="1:22" hidden="1" x14ac:dyDescent="0.45">
      <c r="A66" s="358">
        <v>61</v>
      </c>
      <c r="B66" s="394"/>
      <c r="C66" s="376"/>
      <c r="D66" s="376"/>
      <c r="E66" s="376"/>
      <c r="F66" s="376"/>
      <c r="G66" s="376"/>
      <c r="H66" s="376"/>
      <c r="I66" s="376"/>
      <c r="J66" s="376"/>
      <c r="K66" s="376"/>
      <c r="L66" s="376"/>
      <c r="M66" s="376"/>
      <c r="N66" s="376"/>
      <c r="O66" s="376"/>
      <c r="P66" s="376"/>
      <c r="Q66" s="376"/>
      <c r="R66" s="376"/>
      <c r="S66" s="376"/>
      <c r="T66" s="376"/>
      <c r="U66" s="376"/>
      <c r="V66" s="376"/>
    </row>
    <row r="67" spans="1:22" hidden="1" x14ac:dyDescent="0.45">
      <c r="A67" s="358">
        <v>62</v>
      </c>
      <c r="B67" s="394"/>
      <c r="C67" s="376"/>
      <c r="D67" s="376"/>
      <c r="E67" s="376"/>
      <c r="F67" s="376"/>
      <c r="G67" s="376"/>
      <c r="H67" s="376"/>
      <c r="I67" s="376"/>
      <c r="J67" s="376"/>
      <c r="K67" s="376"/>
      <c r="L67" s="376"/>
      <c r="M67" s="376"/>
      <c r="N67" s="376"/>
      <c r="O67" s="376"/>
      <c r="P67" s="376"/>
      <c r="Q67" s="376"/>
      <c r="R67" s="376"/>
      <c r="S67" s="376"/>
      <c r="T67" s="376"/>
      <c r="U67" s="376"/>
      <c r="V67" s="376"/>
    </row>
    <row r="68" spans="1:22" hidden="1" x14ac:dyDescent="0.45">
      <c r="A68" s="358">
        <v>63</v>
      </c>
      <c r="B68" s="394"/>
      <c r="C68" s="376"/>
      <c r="D68" s="376"/>
      <c r="E68" s="376"/>
      <c r="F68" s="376"/>
      <c r="G68" s="376"/>
      <c r="H68" s="376"/>
      <c r="I68" s="376"/>
      <c r="J68" s="376"/>
      <c r="K68" s="376"/>
      <c r="L68" s="376"/>
      <c r="M68" s="376"/>
      <c r="N68" s="376"/>
      <c r="O68" s="376"/>
      <c r="P68" s="376"/>
      <c r="Q68" s="376"/>
      <c r="R68" s="376"/>
      <c r="S68" s="376"/>
      <c r="T68" s="376"/>
      <c r="U68" s="376"/>
      <c r="V68" s="376"/>
    </row>
    <row r="69" spans="1:22" hidden="1" x14ac:dyDescent="0.45">
      <c r="A69" s="358">
        <v>64</v>
      </c>
      <c r="B69" s="394"/>
      <c r="C69" s="376"/>
      <c r="D69" s="376"/>
      <c r="E69" s="376"/>
      <c r="F69" s="376"/>
      <c r="G69" s="376"/>
      <c r="H69" s="376"/>
      <c r="I69" s="376"/>
      <c r="J69" s="376"/>
      <c r="K69" s="376"/>
      <c r="L69" s="376"/>
      <c r="M69" s="376"/>
      <c r="N69" s="376"/>
      <c r="O69" s="376"/>
      <c r="P69" s="376"/>
      <c r="Q69" s="376"/>
      <c r="R69" s="376"/>
      <c r="S69" s="376"/>
      <c r="T69" s="376"/>
      <c r="U69" s="376"/>
      <c r="V69" s="376"/>
    </row>
    <row r="70" spans="1:22" hidden="1" x14ac:dyDescent="0.45">
      <c r="A70" s="358">
        <v>65</v>
      </c>
      <c r="B70" s="394"/>
      <c r="C70" s="376"/>
      <c r="D70" s="376"/>
      <c r="E70" s="376"/>
      <c r="F70" s="376"/>
      <c r="G70" s="376"/>
      <c r="H70" s="376"/>
      <c r="I70" s="376"/>
      <c r="J70" s="376"/>
      <c r="K70" s="376"/>
      <c r="L70" s="376"/>
      <c r="M70" s="376"/>
      <c r="N70" s="376"/>
      <c r="O70" s="376"/>
      <c r="P70" s="376"/>
      <c r="Q70" s="376"/>
      <c r="R70" s="376"/>
      <c r="S70" s="376"/>
      <c r="T70" s="376"/>
      <c r="U70" s="376"/>
      <c r="V70" s="376"/>
    </row>
    <row r="71" spans="1:22" hidden="1" x14ac:dyDescent="0.45">
      <c r="A71" s="358">
        <v>66</v>
      </c>
      <c r="B71" s="394"/>
      <c r="C71" s="376"/>
      <c r="D71" s="376"/>
      <c r="E71" s="376"/>
      <c r="F71" s="376"/>
      <c r="G71" s="376"/>
      <c r="H71" s="376"/>
      <c r="I71" s="376"/>
      <c r="J71" s="376"/>
      <c r="K71" s="376"/>
      <c r="L71" s="376"/>
      <c r="M71" s="376"/>
      <c r="N71" s="376"/>
      <c r="O71" s="376"/>
      <c r="P71" s="376"/>
      <c r="Q71" s="376"/>
      <c r="R71" s="376"/>
      <c r="S71" s="376"/>
      <c r="T71" s="376"/>
      <c r="U71" s="376"/>
      <c r="V71" s="376"/>
    </row>
    <row r="72" spans="1:22" hidden="1" x14ac:dyDescent="0.45">
      <c r="A72" s="358">
        <v>67</v>
      </c>
      <c r="B72" s="394"/>
      <c r="C72" s="376"/>
      <c r="D72" s="376"/>
      <c r="E72" s="376"/>
      <c r="F72" s="376"/>
      <c r="G72" s="376"/>
      <c r="H72" s="376"/>
      <c r="I72" s="376"/>
      <c r="J72" s="376"/>
      <c r="K72" s="376"/>
      <c r="L72" s="376"/>
      <c r="M72" s="376"/>
      <c r="N72" s="376"/>
      <c r="O72" s="376"/>
      <c r="P72" s="376"/>
      <c r="Q72" s="376"/>
      <c r="R72" s="376"/>
      <c r="S72" s="376"/>
      <c r="T72" s="376"/>
      <c r="U72" s="376"/>
      <c r="V72" s="376"/>
    </row>
    <row r="73" spans="1:22" hidden="1" x14ac:dyDescent="0.45">
      <c r="A73" s="358">
        <v>68</v>
      </c>
      <c r="B73" s="394"/>
      <c r="C73" s="376"/>
      <c r="D73" s="376"/>
      <c r="E73" s="376"/>
      <c r="F73" s="376"/>
      <c r="G73" s="376"/>
      <c r="H73" s="376"/>
      <c r="I73" s="376"/>
      <c r="J73" s="376"/>
      <c r="K73" s="376"/>
      <c r="L73" s="376"/>
      <c r="M73" s="376"/>
      <c r="N73" s="376"/>
      <c r="O73" s="376"/>
      <c r="P73" s="376"/>
      <c r="Q73" s="376"/>
      <c r="R73" s="376"/>
      <c r="S73" s="376"/>
      <c r="T73" s="376"/>
      <c r="U73" s="376"/>
      <c r="V73" s="376"/>
    </row>
    <row r="74" spans="1:22" hidden="1" x14ac:dyDescent="0.45">
      <c r="A74" s="358">
        <v>69</v>
      </c>
      <c r="B74" s="394"/>
      <c r="C74" s="376"/>
      <c r="D74" s="376"/>
      <c r="E74" s="376"/>
      <c r="F74" s="376"/>
      <c r="G74" s="376"/>
      <c r="H74" s="376"/>
      <c r="I74" s="376"/>
      <c r="J74" s="376"/>
      <c r="K74" s="376"/>
      <c r="L74" s="376"/>
      <c r="M74" s="376"/>
      <c r="N74" s="376"/>
      <c r="O74" s="376"/>
      <c r="P74" s="376"/>
      <c r="Q74" s="376"/>
      <c r="R74" s="376"/>
      <c r="S74" s="376"/>
      <c r="T74" s="376"/>
      <c r="U74" s="376"/>
      <c r="V74" s="376"/>
    </row>
    <row r="75" spans="1:22" hidden="1" x14ac:dyDescent="0.45">
      <c r="A75" s="358">
        <v>70</v>
      </c>
      <c r="B75" s="394"/>
      <c r="C75" s="376"/>
      <c r="D75" s="376"/>
      <c r="E75" s="376"/>
      <c r="F75" s="376"/>
      <c r="G75" s="376"/>
      <c r="H75" s="376"/>
      <c r="I75" s="376"/>
      <c r="J75" s="376"/>
      <c r="K75" s="376"/>
      <c r="L75" s="376"/>
      <c r="M75" s="376"/>
      <c r="N75" s="376"/>
      <c r="O75" s="376"/>
      <c r="P75" s="376"/>
      <c r="Q75" s="376"/>
      <c r="R75" s="376"/>
      <c r="S75" s="376"/>
      <c r="T75" s="376"/>
      <c r="U75" s="376"/>
      <c r="V75" s="376"/>
    </row>
    <row r="76" spans="1:22" hidden="1" x14ac:dyDescent="0.45">
      <c r="A76" s="358">
        <v>71</v>
      </c>
      <c r="B76" s="394"/>
      <c r="C76" s="376"/>
      <c r="D76" s="376"/>
      <c r="E76" s="376"/>
      <c r="F76" s="376"/>
      <c r="G76" s="376"/>
      <c r="H76" s="376"/>
      <c r="I76" s="376"/>
      <c r="J76" s="376"/>
      <c r="K76" s="376"/>
      <c r="L76" s="376"/>
      <c r="M76" s="376"/>
      <c r="N76" s="376"/>
      <c r="O76" s="376"/>
      <c r="P76" s="376"/>
      <c r="Q76" s="376"/>
      <c r="R76" s="376"/>
      <c r="S76" s="376"/>
      <c r="T76" s="376"/>
      <c r="U76" s="376"/>
      <c r="V76" s="376"/>
    </row>
    <row r="77" spans="1:22" hidden="1" x14ac:dyDescent="0.45">
      <c r="A77" s="358">
        <v>72</v>
      </c>
      <c r="B77" s="394"/>
      <c r="C77" s="376"/>
      <c r="D77" s="376"/>
      <c r="E77" s="376"/>
      <c r="F77" s="376"/>
      <c r="G77" s="376"/>
      <c r="H77" s="376"/>
      <c r="I77" s="376"/>
      <c r="J77" s="376"/>
      <c r="K77" s="376"/>
      <c r="L77" s="376"/>
      <c r="M77" s="376"/>
      <c r="N77" s="376"/>
      <c r="O77" s="376"/>
      <c r="P77" s="376"/>
      <c r="Q77" s="376"/>
      <c r="R77" s="376"/>
      <c r="S77" s="376"/>
      <c r="T77" s="376"/>
      <c r="U77" s="376"/>
      <c r="V77" s="376"/>
    </row>
    <row r="78" spans="1:22" hidden="1" x14ac:dyDescent="0.45">
      <c r="A78" s="358">
        <v>73</v>
      </c>
      <c r="B78" s="394"/>
      <c r="C78" s="376"/>
      <c r="D78" s="376"/>
      <c r="E78" s="376"/>
      <c r="F78" s="376"/>
      <c r="G78" s="376"/>
      <c r="H78" s="376"/>
      <c r="I78" s="376"/>
      <c r="J78" s="376"/>
      <c r="K78" s="376"/>
      <c r="L78" s="376"/>
      <c r="M78" s="376"/>
      <c r="N78" s="376"/>
      <c r="O78" s="376"/>
      <c r="P78" s="376"/>
      <c r="Q78" s="376"/>
      <c r="R78" s="376"/>
      <c r="S78" s="376"/>
      <c r="T78" s="376"/>
      <c r="U78" s="376"/>
      <c r="V78" s="376"/>
    </row>
    <row r="79" spans="1:22" hidden="1" x14ac:dyDescent="0.45">
      <c r="A79" s="358">
        <v>74</v>
      </c>
      <c r="B79" s="394"/>
      <c r="C79" s="376"/>
      <c r="D79" s="376"/>
      <c r="E79" s="376"/>
      <c r="F79" s="376"/>
      <c r="G79" s="376"/>
      <c r="H79" s="376"/>
      <c r="I79" s="376"/>
      <c r="J79" s="376"/>
      <c r="K79" s="376"/>
      <c r="L79" s="376"/>
      <c r="M79" s="376"/>
      <c r="N79" s="376"/>
      <c r="O79" s="376"/>
      <c r="P79" s="376"/>
      <c r="Q79" s="376"/>
      <c r="R79" s="376"/>
      <c r="S79" s="376"/>
      <c r="T79" s="376"/>
      <c r="U79" s="376"/>
      <c r="V79" s="376"/>
    </row>
    <row r="80" spans="1:22" hidden="1" x14ac:dyDescent="0.45">
      <c r="A80" s="358">
        <v>75</v>
      </c>
      <c r="B80" s="394"/>
      <c r="C80" s="376"/>
      <c r="D80" s="376"/>
      <c r="E80" s="376"/>
      <c r="F80" s="376"/>
      <c r="G80" s="376"/>
      <c r="H80" s="376"/>
      <c r="I80" s="376"/>
      <c r="J80" s="376"/>
      <c r="K80" s="376"/>
      <c r="L80" s="376"/>
      <c r="M80" s="376"/>
      <c r="N80" s="376"/>
      <c r="O80" s="376"/>
      <c r="P80" s="376"/>
      <c r="Q80" s="376"/>
      <c r="R80" s="376"/>
      <c r="S80" s="376"/>
      <c r="T80" s="376"/>
      <c r="U80" s="376"/>
      <c r="V80" s="376"/>
    </row>
    <row r="81" spans="1:22" hidden="1" x14ac:dyDescent="0.45">
      <c r="A81" s="358">
        <v>76</v>
      </c>
      <c r="B81" s="394"/>
      <c r="C81" s="376"/>
      <c r="D81" s="376"/>
      <c r="E81" s="376"/>
      <c r="F81" s="376"/>
      <c r="G81" s="376"/>
      <c r="H81" s="376"/>
      <c r="I81" s="376"/>
      <c r="J81" s="376"/>
      <c r="K81" s="376"/>
      <c r="L81" s="376"/>
      <c r="M81" s="376"/>
      <c r="N81" s="376"/>
      <c r="O81" s="376"/>
      <c r="P81" s="376"/>
      <c r="Q81" s="376"/>
      <c r="R81" s="376"/>
      <c r="S81" s="376"/>
      <c r="T81" s="376"/>
      <c r="U81" s="376"/>
      <c r="V81" s="376"/>
    </row>
    <row r="82" spans="1:22" hidden="1" x14ac:dyDescent="0.45">
      <c r="A82" s="358">
        <v>77</v>
      </c>
      <c r="B82" s="394"/>
      <c r="C82" s="376"/>
      <c r="D82" s="376"/>
      <c r="E82" s="376"/>
      <c r="F82" s="376"/>
      <c r="G82" s="376"/>
      <c r="H82" s="376"/>
      <c r="I82" s="376"/>
      <c r="J82" s="376"/>
      <c r="K82" s="376"/>
      <c r="L82" s="376"/>
      <c r="M82" s="376"/>
      <c r="N82" s="376"/>
      <c r="O82" s="376"/>
      <c r="P82" s="376"/>
      <c r="Q82" s="376"/>
      <c r="R82" s="376"/>
      <c r="S82" s="376"/>
      <c r="T82" s="376"/>
      <c r="U82" s="376"/>
      <c r="V82" s="376"/>
    </row>
    <row r="83" spans="1:22" hidden="1" x14ac:dyDescent="0.45">
      <c r="A83" s="358">
        <v>78</v>
      </c>
      <c r="B83" s="394"/>
      <c r="C83" s="376"/>
      <c r="D83" s="376"/>
      <c r="E83" s="376"/>
      <c r="F83" s="376"/>
      <c r="G83" s="376"/>
      <c r="H83" s="376"/>
      <c r="I83" s="376"/>
      <c r="J83" s="376"/>
      <c r="K83" s="376"/>
      <c r="L83" s="376"/>
      <c r="M83" s="376"/>
      <c r="N83" s="376"/>
      <c r="O83" s="376"/>
      <c r="P83" s="376"/>
      <c r="Q83" s="376"/>
      <c r="R83" s="376"/>
      <c r="S83" s="376"/>
      <c r="T83" s="376"/>
      <c r="U83" s="376"/>
      <c r="V83" s="376"/>
    </row>
    <row r="84" spans="1:22" hidden="1" x14ac:dyDescent="0.45">
      <c r="A84" s="358">
        <v>79</v>
      </c>
      <c r="B84" s="394"/>
      <c r="C84" s="376"/>
      <c r="D84" s="376"/>
      <c r="E84" s="376"/>
      <c r="F84" s="376"/>
      <c r="G84" s="376"/>
      <c r="H84" s="376"/>
      <c r="I84" s="376"/>
      <c r="J84" s="376"/>
      <c r="K84" s="376"/>
      <c r="L84" s="376"/>
      <c r="M84" s="376"/>
      <c r="N84" s="376"/>
      <c r="O84" s="376"/>
      <c r="P84" s="376"/>
      <c r="Q84" s="376"/>
      <c r="R84" s="376"/>
      <c r="S84" s="376"/>
      <c r="T84" s="376"/>
      <c r="U84" s="376"/>
      <c r="V84" s="376"/>
    </row>
    <row r="85" spans="1:22" hidden="1" x14ac:dyDescent="0.45">
      <c r="A85" s="358">
        <v>80</v>
      </c>
      <c r="B85" s="394"/>
      <c r="C85" s="376"/>
      <c r="D85" s="376"/>
      <c r="E85" s="376"/>
      <c r="F85" s="376"/>
      <c r="G85" s="376"/>
      <c r="H85" s="376"/>
      <c r="I85" s="376"/>
      <c r="J85" s="376"/>
      <c r="K85" s="376"/>
      <c r="L85" s="376"/>
      <c r="M85" s="376"/>
      <c r="N85" s="376"/>
      <c r="O85" s="376"/>
      <c r="P85" s="376"/>
      <c r="Q85" s="376"/>
      <c r="R85" s="376"/>
      <c r="S85" s="376"/>
      <c r="T85" s="376"/>
      <c r="U85" s="376"/>
      <c r="V85" s="376"/>
    </row>
    <row r="86" spans="1:22" hidden="1" x14ac:dyDescent="0.45">
      <c r="A86" s="358">
        <v>81</v>
      </c>
      <c r="B86" s="394"/>
      <c r="C86" s="376"/>
      <c r="D86" s="376"/>
      <c r="E86" s="376"/>
      <c r="F86" s="376"/>
      <c r="G86" s="376"/>
      <c r="H86" s="376"/>
      <c r="I86" s="376"/>
      <c r="J86" s="376"/>
      <c r="K86" s="376"/>
      <c r="L86" s="376"/>
      <c r="M86" s="376"/>
      <c r="N86" s="376"/>
      <c r="O86" s="376"/>
      <c r="P86" s="376"/>
      <c r="Q86" s="376"/>
      <c r="R86" s="376"/>
      <c r="S86" s="376"/>
      <c r="T86" s="376"/>
      <c r="U86" s="376"/>
      <c r="V86" s="376"/>
    </row>
    <row r="87" spans="1:22" hidden="1" x14ac:dyDescent="0.45">
      <c r="A87" s="358">
        <v>82</v>
      </c>
      <c r="B87" s="394"/>
      <c r="C87" s="376"/>
      <c r="D87" s="376"/>
      <c r="E87" s="376"/>
      <c r="F87" s="376"/>
      <c r="G87" s="376"/>
      <c r="H87" s="376"/>
      <c r="I87" s="376"/>
      <c r="J87" s="376"/>
      <c r="K87" s="376"/>
      <c r="L87" s="376"/>
      <c r="M87" s="376"/>
      <c r="N87" s="376"/>
      <c r="O87" s="376"/>
      <c r="P87" s="376"/>
      <c r="Q87" s="376"/>
      <c r="R87" s="376"/>
      <c r="S87" s="376"/>
      <c r="T87" s="376"/>
      <c r="U87" s="376"/>
      <c r="V87" s="376"/>
    </row>
    <row r="88" spans="1:22" hidden="1" x14ac:dyDescent="0.45">
      <c r="A88" s="358">
        <v>83</v>
      </c>
      <c r="B88" s="394"/>
      <c r="C88" s="376"/>
      <c r="D88" s="376"/>
      <c r="E88" s="376"/>
      <c r="F88" s="376"/>
      <c r="G88" s="376"/>
      <c r="H88" s="376"/>
      <c r="I88" s="376"/>
      <c r="J88" s="376"/>
      <c r="K88" s="376"/>
      <c r="L88" s="376"/>
      <c r="M88" s="376"/>
      <c r="N88" s="376"/>
      <c r="O88" s="376"/>
      <c r="P88" s="376"/>
      <c r="Q88" s="376"/>
      <c r="R88" s="376"/>
      <c r="S88" s="376"/>
      <c r="T88" s="376"/>
      <c r="U88" s="376"/>
      <c r="V88" s="376"/>
    </row>
    <row r="89" spans="1:22" hidden="1" x14ac:dyDescent="0.45">
      <c r="A89" s="358">
        <v>84</v>
      </c>
      <c r="B89" s="394"/>
      <c r="C89" s="376"/>
      <c r="D89" s="376"/>
      <c r="E89" s="376"/>
      <c r="F89" s="376"/>
      <c r="G89" s="376"/>
      <c r="H89" s="376"/>
      <c r="I89" s="376"/>
      <c r="J89" s="376"/>
      <c r="K89" s="376"/>
      <c r="L89" s="376"/>
      <c r="M89" s="376"/>
      <c r="N89" s="376"/>
      <c r="O89" s="376"/>
      <c r="P89" s="376"/>
      <c r="Q89" s="376"/>
      <c r="R89" s="376"/>
      <c r="S89" s="376"/>
      <c r="T89" s="376"/>
      <c r="U89" s="376"/>
      <c r="V89" s="376"/>
    </row>
    <row r="90" spans="1:22" hidden="1" x14ac:dyDescent="0.45">
      <c r="A90" s="358">
        <v>85</v>
      </c>
      <c r="B90" s="394"/>
      <c r="C90" s="376"/>
      <c r="D90" s="376"/>
      <c r="E90" s="376"/>
      <c r="F90" s="376"/>
      <c r="G90" s="376"/>
      <c r="H90" s="376"/>
      <c r="I90" s="376"/>
      <c r="J90" s="376"/>
      <c r="K90" s="376"/>
      <c r="L90" s="376"/>
      <c r="M90" s="376"/>
      <c r="N90" s="376"/>
      <c r="O90" s="376"/>
      <c r="P90" s="376"/>
      <c r="Q90" s="376"/>
      <c r="R90" s="376"/>
      <c r="S90" s="376"/>
      <c r="T90" s="376"/>
      <c r="U90" s="376"/>
      <c r="V90" s="376"/>
    </row>
    <row r="91" spans="1:22" hidden="1" x14ac:dyDescent="0.45">
      <c r="A91" s="358">
        <v>86</v>
      </c>
      <c r="B91" s="394"/>
      <c r="C91" s="376"/>
      <c r="D91" s="376"/>
      <c r="E91" s="376"/>
      <c r="F91" s="376"/>
      <c r="G91" s="376"/>
      <c r="H91" s="376"/>
      <c r="I91" s="376"/>
      <c r="J91" s="376"/>
      <c r="K91" s="376"/>
      <c r="L91" s="376"/>
      <c r="M91" s="376"/>
      <c r="N91" s="376"/>
      <c r="O91" s="376"/>
      <c r="P91" s="376"/>
      <c r="Q91" s="376"/>
      <c r="R91" s="376"/>
      <c r="S91" s="376"/>
      <c r="T91" s="376"/>
      <c r="U91" s="376"/>
      <c r="V91" s="376"/>
    </row>
    <row r="92" spans="1:22" hidden="1" x14ac:dyDescent="0.45">
      <c r="A92" s="358">
        <v>87</v>
      </c>
      <c r="B92" s="394"/>
      <c r="C92" s="376"/>
      <c r="D92" s="376"/>
      <c r="E92" s="376"/>
      <c r="F92" s="376"/>
      <c r="G92" s="376"/>
      <c r="H92" s="376"/>
      <c r="I92" s="376"/>
      <c r="J92" s="376"/>
      <c r="K92" s="376"/>
      <c r="L92" s="376"/>
      <c r="M92" s="376"/>
      <c r="N92" s="376"/>
      <c r="O92" s="376"/>
      <c r="P92" s="376"/>
      <c r="Q92" s="376"/>
      <c r="R92" s="376"/>
      <c r="S92" s="376"/>
      <c r="T92" s="376"/>
      <c r="U92" s="376"/>
      <c r="V92" s="376"/>
    </row>
    <row r="93" spans="1:22" hidden="1" x14ac:dyDescent="0.45">
      <c r="A93" s="358">
        <v>88</v>
      </c>
      <c r="B93" s="394"/>
      <c r="C93" s="376"/>
      <c r="D93" s="376"/>
      <c r="E93" s="376"/>
      <c r="F93" s="376"/>
      <c r="G93" s="376"/>
      <c r="H93" s="376"/>
      <c r="I93" s="376"/>
      <c r="J93" s="376"/>
      <c r="K93" s="376"/>
      <c r="L93" s="376"/>
      <c r="M93" s="376"/>
      <c r="N93" s="376"/>
      <c r="O93" s="376"/>
      <c r="P93" s="376"/>
      <c r="Q93" s="376"/>
      <c r="R93" s="376"/>
      <c r="S93" s="376"/>
      <c r="T93" s="376"/>
      <c r="U93" s="376"/>
      <c r="V93" s="376"/>
    </row>
    <row r="94" spans="1:22" hidden="1" x14ac:dyDescent="0.45">
      <c r="A94" s="358">
        <v>89</v>
      </c>
      <c r="B94" s="394"/>
      <c r="C94" s="376"/>
      <c r="D94" s="376"/>
      <c r="E94" s="376"/>
      <c r="F94" s="376"/>
      <c r="G94" s="376"/>
      <c r="H94" s="376"/>
      <c r="I94" s="376"/>
      <c r="J94" s="376"/>
      <c r="K94" s="376"/>
      <c r="L94" s="376"/>
      <c r="M94" s="376"/>
      <c r="N94" s="376"/>
      <c r="O94" s="376"/>
      <c r="P94" s="376"/>
      <c r="Q94" s="376"/>
      <c r="R94" s="376"/>
      <c r="S94" s="376"/>
      <c r="T94" s="376"/>
      <c r="U94" s="376"/>
      <c r="V94" s="376"/>
    </row>
    <row r="95" spans="1:22" hidden="1" x14ac:dyDescent="0.45">
      <c r="A95" s="358">
        <v>90</v>
      </c>
      <c r="B95" s="394"/>
      <c r="C95" s="376"/>
      <c r="D95" s="376"/>
      <c r="E95" s="376"/>
      <c r="F95" s="376"/>
      <c r="G95" s="376"/>
      <c r="H95" s="376"/>
      <c r="I95" s="376"/>
      <c r="J95" s="376"/>
      <c r="K95" s="376"/>
      <c r="L95" s="376"/>
      <c r="M95" s="376"/>
      <c r="N95" s="376"/>
      <c r="O95" s="376"/>
      <c r="P95" s="376"/>
      <c r="Q95" s="376"/>
      <c r="R95" s="376"/>
      <c r="S95" s="376"/>
      <c r="T95" s="376"/>
      <c r="U95" s="376"/>
      <c r="V95" s="376"/>
    </row>
    <row r="96" spans="1:22" hidden="1" x14ac:dyDescent="0.45">
      <c r="A96" s="358">
        <v>91</v>
      </c>
      <c r="B96" s="394"/>
      <c r="C96" s="376"/>
      <c r="D96" s="376"/>
      <c r="E96" s="376"/>
      <c r="F96" s="376"/>
      <c r="G96" s="376"/>
      <c r="H96" s="376"/>
      <c r="I96" s="376"/>
      <c r="J96" s="376"/>
      <c r="K96" s="376"/>
      <c r="L96" s="376"/>
      <c r="M96" s="376"/>
      <c r="N96" s="376"/>
      <c r="O96" s="376"/>
      <c r="P96" s="376"/>
      <c r="Q96" s="376"/>
      <c r="R96" s="376"/>
      <c r="S96" s="376"/>
      <c r="T96" s="376"/>
      <c r="U96" s="376"/>
      <c r="V96" s="376"/>
    </row>
    <row r="97" spans="1:22" hidden="1" x14ac:dyDescent="0.45">
      <c r="A97" s="358">
        <v>92</v>
      </c>
      <c r="B97" s="394"/>
      <c r="C97" s="376"/>
      <c r="D97" s="376"/>
      <c r="E97" s="376"/>
      <c r="F97" s="376"/>
      <c r="G97" s="376"/>
      <c r="H97" s="376"/>
      <c r="I97" s="376"/>
      <c r="J97" s="376"/>
      <c r="K97" s="376"/>
      <c r="L97" s="376"/>
      <c r="M97" s="376"/>
      <c r="N97" s="376"/>
      <c r="O97" s="376"/>
      <c r="P97" s="376"/>
      <c r="Q97" s="376"/>
      <c r="R97" s="376"/>
      <c r="S97" s="376"/>
      <c r="T97" s="376"/>
      <c r="U97" s="376"/>
      <c r="V97" s="376"/>
    </row>
    <row r="98" spans="1:22" hidden="1" x14ac:dyDescent="0.45">
      <c r="A98" s="358">
        <v>93</v>
      </c>
      <c r="B98" s="394"/>
      <c r="C98" s="376"/>
      <c r="D98" s="376"/>
      <c r="E98" s="376"/>
      <c r="F98" s="376"/>
      <c r="G98" s="376"/>
      <c r="H98" s="376"/>
      <c r="I98" s="376"/>
      <c r="J98" s="376"/>
      <c r="K98" s="376"/>
      <c r="L98" s="376"/>
      <c r="M98" s="376"/>
      <c r="N98" s="376"/>
      <c r="O98" s="376"/>
      <c r="P98" s="376"/>
      <c r="Q98" s="376"/>
      <c r="R98" s="376"/>
      <c r="S98" s="376"/>
      <c r="T98" s="376"/>
      <c r="U98" s="376"/>
      <c r="V98" s="376"/>
    </row>
    <row r="99" spans="1:22" hidden="1" x14ac:dyDescent="0.45">
      <c r="A99" s="358">
        <v>94</v>
      </c>
      <c r="B99" s="394"/>
      <c r="C99" s="376"/>
      <c r="D99" s="376"/>
      <c r="E99" s="376"/>
      <c r="F99" s="376"/>
      <c r="G99" s="376"/>
      <c r="H99" s="376"/>
      <c r="I99" s="376"/>
      <c r="J99" s="376"/>
      <c r="K99" s="376"/>
      <c r="L99" s="376"/>
      <c r="M99" s="376"/>
      <c r="N99" s="376"/>
      <c r="O99" s="376"/>
      <c r="P99" s="376"/>
      <c r="Q99" s="376"/>
      <c r="R99" s="376"/>
      <c r="S99" s="376"/>
      <c r="T99" s="376"/>
      <c r="U99" s="376"/>
      <c r="V99" s="376"/>
    </row>
    <row r="100" spans="1:22" hidden="1" x14ac:dyDescent="0.45">
      <c r="A100" s="358">
        <v>95</v>
      </c>
      <c r="B100" s="394"/>
      <c r="C100" s="376"/>
      <c r="D100" s="376"/>
      <c r="E100" s="376"/>
      <c r="F100" s="376"/>
      <c r="G100" s="376"/>
      <c r="H100" s="376"/>
      <c r="I100" s="376"/>
      <c r="J100" s="376"/>
      <c r="K100" s="376"/>
      <c r="L100" s="376"/>
      <c r="M100" s="376"/>
      <c r="N100" s="376"/>
      <c r="O100" s="376"/>
      <c r="P100" s="376"/>
      <c r="Q100" s="376"/>
      <c r="R100" s="376"/>
      <c r="S100" s="376"/>
      <c r="T100" s="376"/>
      <c r="U100" s="376"/>
      <c r="V100" s="376"/>
    </row>
    <row r="101" spans="1:22" hidden="1" x14ac:dyDescent="0.45">
      <c r="A101" s="358">
        <v>96</v>
      </c>
      <c r="B101" s="394"/>
      <c r="C101" s="376"/>
      <c r="D101" s="376"/>
      <c r="E101" s="376"/>
      <c r="F101" s="376"/>
      <c r="G101" s="376"/>
      <c r="H101" s="376"/>
      <c r="I101" s="376"/>
      <c r="J101" s="376"/>
      <c r="K101" s="376"/>
      <c r="L101" s="376"/>
      <c r="M101" s="376"/>
      <c r="N101" s="376"/>
      <c r="O101" s="376"/>
      <c r="P101" s="376"/>
      <c r="Q101" s="376"/>
      <c r="R101" s="376"/>
      <c r="S101" s="376"/>
      <c r="T101" s="376"/>
      <c r="U101" s="376"/>
      <c r="V101" s="376"/>
    </row>
    <row r="102" spans="1:22" hidden="1" x14ac:dyDescent="0.45">
      <c r="A102" s="358">
        <v>97</v>
      </c>
      <c r="B102" s="394"/>
      <c r="C102" s="376"/>
      <c r="D102" s="376"/>
      <c r="E102" s="376"/>
      <c r="F102" s="376"/>
      <c r="G102" s="376"/>
      <c r="H102" s="376"/>
      <c r="I102" s="376"/>
      <c r="J102" s="376"/>
      <c r="K102" s="376"/>
      <c r="L102" s="376"/>
      <c r="M102" s="376"/>
      <c r="N102" s="376"/>
      <c r="O102" s="376"/>
      <c r="P102" s="376"/>
      <c r="Q102" s="376"/>
      <c r="R102" s="376"/>
      <c r="S102" s="376"/>
      <c r="T102" s="376"/>
      <c r="U102" s="376"/>
      <c r="V102" s="376"/>
    </row>
    <row r="103" spans="1:22" hidden="1" x14ac:dyDescent="0.45">
      <c r="A103" s="358">
        <v>98</v>
      </c>
      <c r="B103" s="394"/>
      <c r="C103" s="376"/>
      <c r="D103" s="376"/>
      <c r="E103" s="376"/>
      <c r="F103" s="376"/>
      <c r="G103" s="376"/>
      <c r="H103" s="376"/>
      <c r="I103" s="376"/>
      <c r="J103" s="376"/>
      <c r="K103" s="376"/>
      <c r="L103" s="376"/>
      <c r="M103" s="376"/>
      <c r="N103" s="376"/>
      <c r="O103" s="376"/>
      <c r="P103" s="376"/>
      <c r="Q103" s="376"/>
      <c r="R103" s="376"/>
      <c r="S103" s="376"/>
      <c r="T103" s="376"/>
      <c r="U103" s="376"/>
      <c r="V103" s="376"/>
    </row>
    <row r="104" spans="1:22" hidden="1" x14ac:dyDescent="0.45">
      <c r="A104" s="358">
        <v>99</v>
      </c>
      <c r="B104" s="394"/>
      <c r="C104" s="376"/>
      <c r="D104" s="376"/>
      <c r="E104" s="376"/>
      <c r="F104" s="376"/>
      <c r="G104" s="376"/>
      <c r="H104" s="376"/>
      <c r="I104" s="376"/>
      <c r="J104" s="376"/>
      <c r="K104" s="376"/>
      <c r="L104" s="376"/>
      <c r="M104" s="376"/>
      <c r="N104" s="376"/>
      <c r="O104" s="376"/>
      <c r="P104" s="376"/>
      <c r="Q104" s="376"/>
      <c r="R104" s="376"/>
      <c r="S104" s="376"/>
      <c r="T104" s="376"/>
      <c r="U104" s="376"/>
      <c r="V104" s="376"/>
    </row>
    <row r="105" spans="1:22" hidden="1" x14ac:dyDescent="0.45">
      <c r="A105" s="358">
        <v>100</v>
      </c>
      <c r="B105" s="394"/>
      <c r="C105" s="376"/>
      <c r="D105" s="376"/>
      <c r="E105" s="376"/>
      <c r="F105" s="376"/>
      <c r="G105" s="376"/>
      <c r="H105" s="376"/>
      <c r="I105" s="376"/>
      <c r="J105" s="376"/>
      <c r="K105" s="376"/>
      <c r="L105" s="376"/>
      <c r="M105" s="376"/>
      <c r="N105" s="376"/>
      <c r="O105" s="376"/>
      <c r="P105" s="376"/>
      <c r="Q105" s="376"/>
      <c r="R105" s="376"/>
      <c r="S105" s="376"/>
      <c r="T105" s="376"/>
      <c r="U105" s="376"/>
      <c r="V105" s="376"/>
    </row>
    <row r="106" spans="1:22" hidden="1" x14ac:dyDescent="0.45">
      <c r="A106" s="358">
        <v>101</v>
      </c>
      <c r="B106" s="394"/>
      <c r="C106" s="376"/>
      <c r="D106" s="376"/>
      <c r="E106" s="376"/>
      <c r="F106" s="376"/>
      <c r="G106" s="376"/>
      <c r="H106" s="376"/>
      <c r="I106" s="376"/>
      <c r="J106" s="376"/>
      <c r="K106" s="376"/>
      <c r="L106" s="376"/>
      <c r="M106" s="376"/>
      <c r="N106" s="376"/>
      <c r="O106" s="376"/>
      <c r="P106" s="376"/>
      <c r="Q106" s="376"/>
      <c r="R106" s="376"/>
      <c r="S106" s="376"/>
      <c r="T106" s="376"/>
      <c r="U106" s="376"/>
      <c r="V106" s="376"/>
    </row>
    <row r="107" spans="1:22" hidden="1" x14ac:dyDescent="0.45">
      <c r="A107" s="358">
        <v>102</v>
      </c>
      <c r="B107" s="394"/>
      <c r="C107" s="376"/>
      <c r="D107" s="376"/>
      <c r="E107" s="376"/>
      <c r="F107" s="376"/>
      <c r="G107" s="376"/>
      <c r="H107" s="376"/>
      <c r="I107" s="376"/>
      <c r="J107" s="376"/>
      <c r="K107" s="376"/>
      <c r="L107" s="376"/>
      <c r="M107" s="376"/>
      <c r="N107" s="376"/>
      <c r="O107" s="376"/>
      <c r="P107" s="376"/>
      <c r="Q107" s="376"/>
      <c r="R107" s="376"/>
      <c r="S107" s="376"/>
      <c r="T107" s="376"/>
      <c r="U107" s="376"/>
      <c r="V107" s="376"/>
    </row>
    <row r="108" spans="1:22" hidden="1" x14ac:dyDescent="0.45">
      <c r="A108" s="358">
        <v>103</v>
      </c>
      <c r="B108" s="394"/>
      <c r="C108" s="376"/>
      <c r="D108" s="376"/>
      <c r="E108" s="376"/>
      <c r="F108" s="376"/>
      <c r="G108" s="376"/>
      <c r="H108" s="376"/>
      <c r="I108" s="376"/>
      <c r="J108" s="376"/>
      <c r="K108" s="376"/>
      <c r="L108" s="376"/>
      <c r="M108" s="376"/>
      <c r="N108" s="376"/>
      <c r="O108" s="376"/>
      <c r="P108" s="376"/>
      <c r="Q108" s="376"/>
      <c r="R108" s="376"/>
      <c r="S108" s="376"/>
      <c r="T108" s="376"/>
      <c r="U108" s="376"/>
      <c r="V108" s="376"/>
    </row>
    <row r="109" spans="1:22" hidden="1" x14ac:dyDescent="0.45">
      <c r="A109" s="358">
        <v>104</v>
      </c>
      <c r="B109" s="394"/>
      <c r="C109" s="376"/>
      <c r="D109" s="376"/>
      <c r="E109" s="376"/>
      <c r="F109" s="376"/>
      <c r="G109" s="376"/>
      <c r="H109" s="376"/>
      <c r="I109" s="376"/>
      <c r="J109" s="376"/>
      <c r="K109" s="376"/>
      <c r="L109" s="376"/>
      <c r="M109" s="376"/>
      <c r="N109" s="376"/>
      <c r="O109" s="376"/>
      <c r="P109" s="376"/>
      <c r="Q109" s="376"/>
      <c r="R109" s="376"/>
      <c r="S109" s="376"/>
      <c r="T109" s="376"/>
      <c r="U109" s="376"/>
      <c r="V109" s="376"/>
    </row>
    <row r="110" spans="1:22" hidden="1" x14ac:dyDescent="0.45">
      <c r="A110" s="358">
        <v>105</v>
      </c>
      <c r="B110" s="394"/>
      <c r="C110" s="376"/>
      <c r="D110" s="376"/>
      <c r="E110" s="376"/>
      <c r="F110" s="376"/>
      <c r="G110" s="376"/>
      <c r="H110" s="376"/>
      <c r="I110" s="376"/>
      <c r="J110" s="376"/>
      <c r="K110" s="376"/>
      <c r="L110" s="376"/>
      <c r="M110" s="376"/>
      <c r="N110" s="376"/>
      <c r="O110" s="376"/>
      <c r="P110" s="376"/>
      <c r="Q110" s="376"/>
      <c r="R110" s="376"/>
      <c r="S110" s="376"/>
      <c r="T110" s="376"/>
      <c r="U110" s="376"/>
      <c r="V110" s="376"/>
    </row>
    <row r="111" spans="1:22" hidden="1" x14ac:dyDescent="0.45">
      <c r="A111" s="358">
        <v>106</v>
      </c>
      <c r="B111" s="394"/>
      <c r="C111" s="376"/>
      <c r="D111" s="376"/>
      <c r="E111" s="376"/>
      <c r="F111" s="376"/>
      <c r="G111" s="376"/>
      <c r="H111" s="376"/>
      <c r="I111" s="376"/>
      <c r="J111" s="376"/>
      <c r="K111" s="376"/>
      <c r="L111" s="376"/>
      <c r="M111" s="376"/>
      <c r="N111" s="376"/>
      <c r="O111" s="376"/>
      <c r="P111" s="376"/>
      <c r="Q111" s="376"/>
      <c r="R111" s="376"/>
      <c r="S111" s="376"/>
      <c r="T111" s="376"/>
      <c r="U111" s="376"/>
      <c r="V111" s="376"/>
    </row>
    <row r="112" spans="1:22" hidden="1" x14ac:dyDescent="0.45">
      <c r="A112" s="358">
        <v>107</v>
      </c>
      <c r="B112" s="394"/>
      <c r="C112" s="376"/>
      <c r="D112" s="376"/>
      <c r="E112" s="376"/>
      <c r="F112" s="376"/>
      <c r="G112" s="376"/>
      <c r="H112" s="376"/>
      <c r="I112" s="376"/>
      <c r="J112" s="376"/>
      <c r="K112" s="376"/>
      <c r="L112" s="376"/>
      <c r="M112" s="376"/>
      <c r="N112" s="376"/>
      <c r="O112" s="376"/>
      <c r="P112" s="376"/>
      <c r="Q112" s="376"/>
      <c r="R112" s="376"/>
      <c r="S112" s="376"/>
      <c r="T112" s="376"/>
      <c r="U112" s="376"/>
      <c r="V112" s="376"/>
    </row>
    <row r="113" spans="1:22" hidden="1" x14ac:dyDescent="0.45">
      <c r="A113" s="358">
        <v>108</v>
      </c>
      <c r="B113" s="394"/>
      <c r="C113" s="376"/>
      <c r="D113" s="376"/>
      <c r="E113" s="376"/>
      <c r="F113" s="376"/>
      <c r="G113" s="376"/>
      <c r="H113" s="376"/>
      <c r="I113" s="376"/>
      <c r="J113" s="376"/>
      <c r="K113" s="376"/>
      <c r="L113" s="376"/>
      <c r="M113" s="376"/>
      <c r="N113" s="376"/>
      <c r="O113" s="376"/>
      <c r="P113" s="376"/>
      <c r="Q113" s="376"/>
      <c r="R113" s="376"/>
      <c r="S113" s="376"/>
      <c r="T113" s="376"/>
      <c r="U113" s="376"/>
      <c r="V113" s="376"/>
    </row>
    <row r="114" spans="1:22" hidden="1" x14ac:dyDescent="0.45">
      <c r="A114" s="358">
        <v>109</v>
      </c>
      <c r="B114" s="394"/>
      <c r="C114" s="376"/>
      <c r="D114" s="376"/>
      <c r="E114" s="376"/>
      <c r="F114" s="376"/>
      <c r="G114" s="376"/>
      <c r="H114" s="376"/>
      <c r="I114" s="376"/>
      <c r="J114" s="376"/>
      <c r="K114" s="376"/>
      <c r="L114" s="376"/>
      <c r="M114" s="376"/>
      <c r="N114" s="376"/>
      <c r="O114" s="376"/>
      <c r="P114" s="376"/>
      <c r="Q114" s="376"/>
      <c r="R114" s="376"/>
      <c r="S114" s="376"/>
      <c r="T114" s="376"/>
      <c r="U114" s="376"/>
      <c r="V114" s="376"/>
    </row>
    <row r="115" spans="1:22" hidden="1" x14ac:dyDescent="0.45">
      <c r="A115" s="358">
        <v>110</v>
      </c>
      <c r="B115" s="394"/>
      <c r="C115" s="376"/>
      <c r="D115" s="376"/>
      <c r="E115" s="376"/>
      <c r="F115" s="376"/>
      <c r="G115" s="376"/>
      <c r="H115" s="376"/>
      <c r="I115" s="376"/>
      <c r="J115" s="376"/>
      <c r="K115" s="376"/>
      <c r="L115" s="376"/>
      <c r="M115" s="376"/>
      <c r="N115" s="376"/>
      <c r="O115" s="376"/>
      <c r="P115" s="376"/>
      <c r="Q115" s="376"/>
      <c r="R115" s="376"/>
      <c r="S115" s="376"/>
      <c r="T115" s="376"/>
      <c r="U115" s="376"/>
      <c r="V115" s="376"/>
    </row>
    <row r="116" spans="1:22" hidden="1" x14ac:dyDescent="0.45">
      <c r="A116" s="358">
        <v>111</v>
      </c>
      <c r="B116" s="394"/>
      <c r="C116" s="376"/>
      <c r="D116" s="376"/>
      <c r="E116" s="376"/>
      <c r="F116" s="376"/>
      <c r="G116" s="376"/>
      <c r="H116" s="376"/>
      <c r="I116" s="376"/>
      <c r="J116" s="376"/>
      <c r="K116" s="376"/>
      <c r="L116" s="376"/>
      <c r="M116" s="376"/>
      <c r="N116" s="376"/>
      <c r="O116" s="376"/>
      <c r="P116" s="376"/>
      <c r="Q116" s="376"/>
      <c r="R116" s="376"/>
      <c r="S116" s="376"/>
      <c r="T116" s="376"/>
      <c r="U116" s="376"/>
      <c r="V116" s="376"/>
    </row>
    <row r="117" spans="1:22" hidden="1" x14ac:dyDescent="0.45">
      <c r="A117" s="358">
        <v>112</v>
      </c>
      <c r="B117" s="394"/>
      <c r="C117" s="376"/>
      <c r="D117" s="376"/>
      <c r="E117" s="376"/>
      <c r="F117" s="376"/>
      <c r="G117" s="376"/>
      <c r="H117" s="376"/>
      <c r="I117" s="376"/>
      <c r="J117" s="376"/>
      <c r="K117" s="376"/>
      <c r="L117" s="376"/>
      <c r="M117" s="376"/>
      <c r="N117" s="376"/>
      <c r="O117" s="376"/>
      <c r="P117" s="376"/>
      <c r="Q117" s="376"/>
      <c r="R117" s="376"/>
      <c r="S117" s="376"/>
      <c r="T117" s="376"/>
      <c r="U117" s="376"/>
      <c r="V117" s="376"/>
    </row>
    <row r="118" spans="1:22" hidden="1" x14ac:dyDescent="0.45">
      <c r="A118" s="358">
        <v>113</v>
      </c>
      <c r="B118" s="394"/>
      <c r="C118" s="376"/>
      <c r="D118" s="376"/>
      <c r="E118" s="376"/>
      <c r="F118" s="376"/>
      <c r="G118" s="376"/>
      <c r="H118" s="376"/>
      <c r="I118" s="376"/>
      <c r="J118" s="376"/>
      <c r="K118" s="376"/>
      <c r="L118" s="376"/>
      <c r="M118" s="376"/>
      <c r="N118" s="376"/>
      <c r="O118" s="376"/>
      <c r="P118" s="376"/>
      <c r="Q118" s="376"/>
      <c r="R118" s="376"/>
      <c r="S118" s="376"/>
      <c r="T118" s="376"/>
      <c r="U118" s="376"/>
      <c r="V118" s="376"/>
    </row>
    <row r="119" spans="1:22" hidden="1" x14ac:dyDescent="0.45">
      <c r="A119" s="358">
        <v>114</v>
      </c>
      <c r="B119" s="394"/>
      <c r="C119" s="376"/>
      <c r="D119" s="376"/>
      <c r="E119" s="376"/>
      <c r="F119" s="376"/>
      <c r="G119" s="376"/>
      <c r="H119" s="376"/>
      <c r="I119" s="376"/>
      <c r="J119" s="376"/>
      <c r="K119" s="376"/>
      <c r="L119" s="376"/>
      <c r="M119" s="376"/>
      <c r="N119" s="376"/>
      <c r="O119" s="376"/>
      <c r="P119" s="376"/>
      <c r="Q119" s="376"/>
      <c r="R119" s="376"/>
      <c r="S119" s="376"/>
      <c r="T119" s="376"/>
      <c r="U119" s="376"/>
      <c r="V119" s="376"/>
    </row>
    <row r="120" spans="1:22" hidden="1" x14ac:dyDescent="0.45">
      <c r="A120" s="358">
        <v>115</v>
      </c>
      <c r="B120" s="394"/>
      <c r="C120" s="376"/>
      <c r="D120" s="376"/>
      <c r="E120" s="376"/>
      <c r="F120" s="376"/>
      <c r="G120" s="376"/>
      <c r="H120" s="376"/>
      <c r="I120" s="376"/>
      <c r="J120" s="376"/>
      <c r="K120" s="376"/>
      <c r="L120" s="376"/>
      <c r="M120" s="376"/>
      <c r="N120" s="376"/>
      <c r="O120" s="376"/>
      <c r="P120" s="376"/>
      <c r="Q120" s="376"/>
      <c r="R120" s="376"/>
      <c r="S120" s="376"/>
      <c r="T120" s="376"/>
      <c r="U120" s="376"/>
      <c r="V120" s="376"/>
    </row>
    <row r="121" spans="1:22" hidden="1" x14ac:dyDescent="0.45">
      <c r="A121" s="358">
        <v>116</v>
      </c>
      <c r="B121" s="394"/>
      <c r="C121" s="376"/>
      <c r="D121" s="376"/>
      <c r="E121" s="376"/>
      <c r="F121" s="376"/>
      <c r="G121" s="376"/>
      <c r="H121" s="376"/>
      <c r="I121" s="376"/>
      <c r="J121" s="376"/>
      <c r="K121" s="376"/>
      <c r="L121" s="376"/>
      <c r="M121" s="376"/>
      <c r="N121" s="376"/>
      <c r="O121" s="376"/>
      <c r="P121" s="376"/>
      <c r="Q121" s="376"/>
      <c r="R121" s="376"/>
      <c r="S121" s="376"/>
      <c r="T121" s="376"/>
      <c r="U121" s="376"/>
      <c r="V121" s="376"/>
    </row>
    <row r="122" spans="1:22" hidden="1" x14ac:dyDescent="0.45">
      <c r="A122" s="358">
        <v>117</v>
      </c>
      <c r="B122" s="394"/>
      <c r="C122" s="376"/>
      <c r="D122" s="376"/>
      <c r="E122" s="376"/>
      <c r="F122" s="376"/>
      <c r="G122" s="376"/>
      <c r="H122" s="376"/>
      <c r="I122" s="376"/>
      <c r="J122" s="376"/>
      <c r="K122" s="376"/>
      <c r="L122" s="376"/>
      <c r="M122" s="376"/>
      <c r="N122" s="376"/>
      <c r="O122" s="376"/>
      <c r="P122" s="376"/>
      <c r="Q122" s="376"/>
      <c r="R122" s="376"/>
      <c r="S122" s="376"/>
      <c r="T122" s="376"/>
      <c r="U122" s="376"/>
      <c r="V122" s="376"/>
    </row>
    <row r="123" spans="1:22" hidden="1" x14ac:dyDescent="0.45">
      <c r="A123" s="358">
        <v>118</v>
      </c>
      <c r="B123" s="394"/>
      <c r="C123" s="376"/>
      <c r="D123" s="376"/>
      <c r="E123" s="376"/>
      <c r="F123" s="376"/>
      <c r="G123" s="376"/>
      <c r="H123" s="376"/>
      <c r="I123" s="376"/>
      <c r="J123" s="376"/>
      <c r="K123" s="376"/>
      <c r="L123" s="376"/>
      <c r="M123" s="376"/>
      <c r="N123" s="376"/>
      <c r="O123" s="376"/>
      <c r="P123" s="376"/>
      <c r="Q123" s="376"/>
      <c r="R123" s="376"/>
      <c r="S123" s="376"/>
      <c r="T123" s="376"/>
      <c r="U123" s="376"/>
      <c r="V123" s="376"/>
    </row>
    <row r="124" spans="1:22" hidden="1" x14ac:dyDescent="0.45">
      <c r="A124" s="358">
        <v>119</v>
      </c>
      <c r="B124" s="394"/>
      <c r="C124" s="376"/>
      <c r="D124" s="376"/>
      <c r="E124" s="376"/>
      <c r="F124" s="376"/>
      <c r="G124" s="376"/>
      <c r="H124" s="376"/>
      <c r="I124" s="376"/>
      <c r="J124" s="376"/>
      <c r="K124" s="376"/>
      <c r="L124" s="376"/>
      <c r="M124" s="376"/>
      <c r="N124" s="376"/>
      <c r="O124" s="376"/>
      <c r="P124" s="376"/>
      <c r="Q124" s="376"/>
      <c r="R124" s="376"/>
      <c r="S124" s="376"/>
      <c r="T124" s="376"/>
      <c r="U124" s="376"/>
      <c r="V124" s="376"/>
    </row>
    <row r="125" spans="1:22" hidden="1" x14ac:dyDescent="0.45">
      <c r="A125" s="358">
        <v>120</v>
      </c>
      <c r="B125" s="394"/>
      <c r="C125" s="376"/>
      <c r="D125" s="376"/>
      <c r="E125" s="376"/>
      <c r="F125" s="376"/>
      <c r="G125" s="376"/>
      <c r="H125" s="376"/>
      <c r="I125" s="376"/>
      <c r="J125" s="376"/>
      <c r="K125" s="376"/>
      <c r="L125" s="376"/>
      <c r="M125" s="376"/>
      <c r="N125" s="376"/>
      <c r="O125" s="376"/>
      <c r="P125" s="376"/>
      <c r="Q125" s="376"/>
      <c r="R125" s="376"/>
      <c r="S125" s="376"/>
      <c r="T125" s="376"/>
      <c r="U125" s="376"/>
      <c r="V125" s="376"/>
    </row>
    <row r="126" spans="1:22" hidden="1" x14ac:dyDescent="0.45">
      <c r="A126" s="358">
        <v>121</v>
      </c>
      <c r="B126" s="394"/>
      <c r="C126" s="376"/>
      <c r="D126" s="376"/>
      <c r="E126" s="376"/>
      <c r="F126" s="376"/>
      <c r="G126" s="376"/>
      <c r="H126" s="376"/>
      <c r="I126" s="376"/>
      <c r="J126" s="376"/>
      <c r="K126" s="376"/>
      <c r="L126" s="376"/>
      <c r="M126" s="376"/>
      <c r="N126" s="376"/>
      <c r="O126" s="376"/>
      <c r="P126" s="376"/>
      <c r="Q126" s="376"/>
      <c r="R126" s="376"/>
      <c r="S126" s="376"/>
      <c r="T126" s="376"/>
      <c r="U126" s="376"/>
      <c r="V126" s="376"/>
    </row>
    <row r="127" spans="1:22" hidden="1" x14ac:dyDescent="0.45">
      <c r="A127" s="358">
        <v>122</v>
      </c>
      <c r="B127" s="394"/>
      <c r="C127" s="376"/>
      <c r="D127" s="376"/>
      <c r="E127" s="376"/>
      <c r="F127" s="376"/>
      <c r="G127" s="376"/>
      <c r="H127" s="376"/>
      <c r="I127" s="376"/>
      <c r="J127" s="376"/>
      <c r="K127" s="376"/>
      <c r="L127" s="376"/>
      <c r="M127" s="376"/>
      <c r="N127" s="376"/>
      <c r="O127" s="376"/>
      <c r="P127" s="376"/>
      <c r="Q127" s="376"/>
      <c r="R127" s="376"/>
      <c r="S127" s="376"/>
      <c r="T127" s="376"/>
      <c r="U127" s="376"/>
      <c r="V127" s="376"/>
    </row>
    <row r="128" spans="1:22" hidden="1" x14ac:dyDescent="0.45">
      <c r="A128" s="358">
        <v>123</v>
      </c>
      <c r="B128" s="394"/>
      <c r="C128" s="376"/>
      <c r="D128" s="376"/>
      <c r="E128" s="376"/>
      <c r="F128" s="376"/>
      <c r="G128" s="376"/>
      <c r="H128" s="376"/>
      <c r="I128" s="376"/>
      <c r="J128" s="376"/>
      <c r="K128" s="376"/>
      <c r="L128" s="376"/>
      <c r="M128" s="376"/>
      <c r="N128" s="376"/>
      <c r="O128" s="376"/>
      <c r="P128" s="376"/>
      <c r="Q128" s="376"/>
      <c r="R128" s="376"/>
      <c r="S128" s="376"/>
      <c r="T128" s="376"/>
      <c r="U128" s="376"/>
      <c r="V128" s="376"/>
    </row>
    <row r="129" spans="1:22" hidden="1" x14ac:dyDescent="0.45">
      <c r="A129" s="358">
        <v>124</v>
      </c>
      <c r="B129" s="394"/>
      <c r="C129" s="376"/>
      <c r="D129" s="376"/>
      <c r="E129" s="376"/>
      <c r="F129" s="376"/>
      <c r="G129" s="376"/>
      <c r="H129" s="376"/>
      <c r="I129" s="376"/>
      <c r="J129" s="376"/>
      <c r="K129" s="376"/>
      <c r="L129" s="376"/>
      <c r="M129" s="376"/>
      <c r="N129" s="376"/>
      <c r="O129" s="376"/>
      <c r="P129" s="376"/>
      <c r="Q129" s="376"/>
      <c r="R129" s="376"/>
      <c r="S129" s="376"/>
      <c r="T129" s="376"/>
      <c r="U129" s="376"/>
      <c r="V129" s="376"/>
    </row>
    <row r="130" spans="1:22" hidden="1" x14ac:dyDescent="0.45">
      <c r="A130" s="358">
        <v>125</v>
      </c>
      <c r="B130" s="394"/>
      <c r="C130" s="376"/>
      <c r="D130" s="376"/>
      <c r="E130" s="376"/>
      <c r="F130" s="376"/>
      <c r="G130" s="376"/>
      <c r="H130" s="376"/>
      <c r="I130" s="376"/>
      <c r="J130" s="376"/>
      <c r="K130" s="376"/>
      <c r="L130" s="376"/>
      <c r="M130" s="376"/>
      <c r="N130" s="376"/>
      <c r="O130" s="376"/>
      <c r="P130" s="376"/>
      <c r="Q130" s="376"/>
      <c r="R130" s="376"/>
      <c r="S130" s="376"/>
      <c r="T130" s="376"/>
      <c r="U130" s="376"/>
      <c r="V130" s="376"/>
    </row>
    <row r="131" spans="1:22" hidden="1" x14ac:dyDescent="0.45">
      <c r="A131" s="358">
        <v>126</v>
      </c>
      <c r="B131" s="394"/>
      <c r="C131" s="376"/>
      <c r="D131" s="376"/>
      <c r="E131" s="376"/>
      <c r="F131" s="376"/>
      <c r="G131" s="376"/>
      <c r="H131" s="376"/>
      <c r="I131" s="376"/>
      <c r="J131" s="376"/>
      <c r="K131" s="376"/>
      <c r="L131" s="376"/>
      <c r="M131" s="376"/>
      <c r="N131" s="376"/>
      <c r="O131" s="376"/>
      <c r="P131" s="376"/>
      <c r="Q131" s="376"/>
      <c r="R131" s="376"/>
      <c r="S131" s="376"/>
      <c r="T131" s="376"/>
      <c r="U131" s="376"/>
      <c r="V131" s="376"/>
    </row>
    <row r="132" spans="1:22" hidden="1" x14ac:dyDescent="0.45">
      <c r="A132" s="358">
        <v>127</v>
      </c>
      <c r="B132" s="394"/>
      <c r="C132" s="376"/>
      <c r="D132" s="376"/>
      <c r="E132" s="376"/>
      <c r="F132" s="376"/>
      <c r="G132" s="376"/>
      <c r="H132" s="376"/>
      <c r="I132" s="376"/>
      <c r="J132" s="376"/>
      <c r="K132" s="376"/>
      <c r="L132" s="376"/>
      <c r="M132" s="376"/>
      <c r="N132" s="376"/>
      <c r="O132" s="376"/>
      <c r="P132" s="376"/>
      <c r="Q132" s="376"/>
      <c r="R132" s="376"/>
      <c r="S132" s="376"/>
      <c r="T132" s="376"/>
      <c r="U132" s="376"/>
      <c r="V132" s="376"/>
    </row>
    <row r="133" spans="1:22" hidden="1" x14ac:dyDescent="0.45">
      <c r="A133" s="358">
        <v>128</v>
      </c>
      <c r="B133" s="394"/>
      <c r="C133" s="376"/>
      <c r="D133" s="376"/>
      <c r="E133" s="376"/>
      <c r="F133" s="376"/>
      <c r="G133" s="376"/>
      <c r="H133" s="376"/>
      <c r="I133" s="376"/>
      <c r="J133" s="376"/>
      <c r="K133" s="376"/>
      <c r="L133" s="376"/>
      <c r="M133" s="376"/>
      <c r="N133" s="376"/>
      <c r="O133" s="376"/>
      <c r="P133" s="376"/>
      <c r="Q133" s="376"/>
      <c r="R133" s="376"/>
      <c r="S133" s="376"/>
      <c r="T133" s="376"/>
      <c r="U133" s="376"/>
      <c r="V133" s="376"/>
    </row>
    <row r="134" spans="1:22" hidden="1" x14ac:dyDescent="0.45">
      <c r="A134" s="358">
        <v>129</v>
      </c>
      <c r="B134" s="394"/>
      <c r="C134" s="376"/>
      <c r="D134" s="376"/>
      <c r="E134" s="376"/>
      <c r="F134" s="376"/>
      <c r="G134" s="376"/>
      <c r="H134" s="376"/>
      <c r="I134" s="376"/>
      <c r="J134" s="376"/>
      <c r="K134" s="376"/>
      <c r="L134" s="376"/>
      <c r="M134" s="376"/>
      <c r="N134" s="376"/>
      <c r="O134" s="376"/>
      <c r="P134" s="376"/>
      <c r="Q134" s="376"/>
      <c r="R134" s="376"/>
      <c r="S134" s="376"/>
      <c r="T134" s="376"/>
      <c r="U134" s="376"/>
      <c r="V134" s="376"/>
    </row>
    <row r="135" spans="1:22" hidden="1" x14ac:dyDescent="0.45">
      <c r="A135" s="358">
        <v>130</v>
      </c>
      <c r="B135" s="394"/>
      <c r="C135" s="376"/>
      <c r="D135" s="376"/>
      <c r="E135" s="376"/>
      <c r="F135" s="376"/>
      <c r="G135" s="376"/>
      <c r="H135" s="376"/>
      <c r="I135" s="376"/>
      <c r="J135" s="376"/>
      <c r="K135" s="376"/>
      <c r="L135" s="376"/>
      <c r="M135" s="376"/>
      <c r="N135" s="376"/>
      <c r="O135" s="376"/>
      <c r="P135" s="376"/>
      <c r="Q135" s="376"/>
      <c r="R135" s="376"/>
      <c r="S135" s="376"/>
      <c r="T135" s="376"/>
      <c r="U135" s="376"/>
      <c r="V135" s="376"/>
    </row>
    <row r="136" spans="1:22" hidden="1" x14ac:dyDescent="0.45">
      <c r="A136" s="358">
        <v>131</v>
      </c>
      <c r="B136" s="394"/>
      <c r="C136" s="376"/>
      <c r="D136" s="376"/>
      <c r="E136" s="376"/>
      <c r="F136" s="376"/>
      <c r="G136" s="376"/>
      <c r="H136" s="376"/>
      <c r="I136" s="376"/>
      <c r="J136" s="376"/>
      <c r="K136" s="376"/>
      <c r="L136" s="376"/>
      <c r="M136" s="376"/>
      <c r="N136" s="376"/>
      <c r="O136" s="376"/>
      <c r="P136" s="376"/>
      <c r="Q136" s="376"/>
      <c r="R136" s="376"/>
      <c r="S136" s="376"/>
      <c r="T136" s="376"/>
      <c r="U136" s="376"/>
      <c r="V136" s="376"/>
    </row>
    <row r="137" spans="1:22" hidden="1" x14ac:dyDescent="0.45">
      <c r="A137" s="358">
        <v>132</v>
      </c>
      <c r="B137" s="394"/>
      <c r="C137" s="376"/>
      <c r="D137" s="376"/>
      <c r="E137" s="376"/>
      <c r="F137" s="376"/>
      <c r="G137" s="376"/>
      <c r="H137" s="376"/>
      <c r="I137" s="376"/>
      <c r="J137" s="376"/>
      <c r="K137" s="376"/>
      <c r="L137" s="376"/>
      <c r="M137" s="376"/>
      <c r="N137" s="376"/>
      <c r="O137" s="376"/>
      <c r="P137" s="376"/>
      <c r="Q137" s="376"/>
      <c r="R137" s="376"/>
      <c r="S137" s="376"/>
      <c r="T137" s="376"/>
      <c r="U137" s="376"/>
      <c r="V137" s="376"/>
    </row>
    <row r="138" spans="1:22" hidden="1" x14ac:dyDescent="0.45">
      <c r="A138" s="358">
        <v>133</v>
      </c>
      <c r="B138" s="394"/>
      <c r="C138" s="376"/>
      <c r="D138" s="376"/>
      <c r="E138" s="376"/>
      <c r="F138" s="376"/>
      <c r="G138" s="376"/>
      <c r="H138" s="376"/>
      <c r="I138" s="376"/>
      <c r="J138" s="376"/>
      <c r="K138" s="376"/>
      <c r="L138" s="376"/>
      <c r="M138" s="376"/>
      <c r="N138" s="376"/>
      <c r="O138" s="376"/>
      <c r="P138" s="376"/>
      <c r="Q138" s="376"/>
      <c r="R138" s="376"/>
      <c r="S138" s="376"/>
      <c r="T138" s="376"/>
      <c r="U138" s="376"/>
      <c r="V138" s="376"/>
    </row>
    <row r="139" spans="1:22" hidden="1" x14ac:dyDescent="0.45">
      <c r="A139" s="358">
        <v>134</v>
      </c>
      <c r="B139" s="394"/>
      <c r="C139" s="376"/>
      <c r="D139" s="376"/>
      <c r="E139" s="376"/>
      <c r="F139" s="376"/>
      <c r="G139" s="376"/>
      <c r="H139" s="376"/>
      <c r="I139" s="376"/>
      <c r="J139" s="376"/>
      <c r="K139" s="376"/>
      <c r="L139" s="376"/>
      <c r="M139" s="376"/>
      <c r="N139" s="376"/>
      <c r="O139" s="376"/>
      <c r="P139" s="376"/>
      <c r="Q139" s="376"/>
      <c r="R139" s="376"/>
      <c r="S139" s="376"/>
      <c r="T139" s="376"/>
      <c r="U139" s="376"/>
      <c r="V139" s="376"/>
    </row>
    <row r="140" spans="1:22" hidden="1" x14ac:dyDescent="0.45">
      <c r="A140" s="358">
        <v>135</v>
      </c>
      <c r="B140" s="394"/>
      <c r="C140" s="376"/>
      <c r="D140" s="376"/>
      <c r="E140" s="376"/>
      <c r="F140" s="376"/>
      <c r="G140" s="376"/>
      <c r="H140" s="376"/>
      <c r="I140" s="376"/>
      <c r="J140" s="376"/>
      <c r="K140" s="376"/>
      <c r="L140" s="376"/>
      <c r="M140" s="376"/>
      <c r="N140" s="376"/>
      <c r="O140" s="376"/>
      <c r="P140" s="376"/>
      <c r="Q140" s="376"/>
      <c r="R140" s="376"/>
      <c r="S140" s="376"/>
      <c r="T140" s="376"/>
      <c r="U140" s="376"/>
      <c r="V140" s="376"/>
    </row>
    <row r="141" spans="1:22" hidden="1" x14ac:dyDescent="0.45">
      <c r="A141" s="358">
        <v>136</v>
      </c>
      <c r="B141" s="394"/>
      <c r="C141" s="376"/>
      <c r="D141" s="376"/>
      <c r="E141" s="376"/>
      <c r="F141" s="376"/>
      <c r="G141" s="376"/>
      <c r="H141" s="376"/>
      <c r="I141" s="376"/>
      <c r="J141" s="376"/>
      <c r="K141" s="376"/>
      <c r="L141" s="376"/>
      <c r="M141" s="376"/>
      <c r="N141" s="376"/>
      <c r="O141" s="376"/>
      <c r="P141" s="376"/>
      <c r="Q141" s="376"/>
      <c r="R141" s="376"/>
      <c r="S141" s="376"/>
      <c r="T141" s="376"/>
      <c r="U141" s="376"/>
      <c r="V141" s="376"/>
    </row>
    <row r="142" spans="1:22" hidden="1" x14ac:dyDescent="0.45">
      <c r="A142" s="358">
        <v>137</v>
      </c>
      <c r="B142" s="394"/>
      <c r="C142" s="376"/>
      <c r="D142" s="376"/>
      <c r="E142" s="376"/>
      <c r="F142" s="376"/>
      <c r="G142" s="376"/>
      <c r="H142" s="376"/>
      <c r="I142" s="376"/>
      <c r="J142" s="376"/>
      <c r="K142" s="376"/>
      <c r="L142" s="376"/>
      <c r="M142" s="376"/>
      <c r="N142" s="376"/>
      <c r="O142" s="376"/>
      <c r="P142" s="376"/>
      <c r="Q142" s="376"/>
      <c r="R142" s="376"/>
      <c r="S142" s="376"/>
      <c r="T142" s="376"/>
      <c r="U142" s="376"/>
      <c r="V142" s="376"/>
    </row>
    <row r="143" spans="1:22" hidden="1" x14ac:dyDescent="0.45">
      <c r="A143" s="358">
        <v>138</v>
      </c>
      <c r="B143" s="394"/>
      <c r="C143" s="376"/>
      <c r="D143" s="376"/>
      <c r="E143" s="376"/>
      <c r="F143" s="376"/>
      <c r="G143" s="376"/>
      <c r="H143" s="376"/>
      <c r="I143" s="376"/>
      <c r="J143" s="376"/>
      <c r="K143" s="376"/>
      <c r="L143" s="376"/>
      <c r="M143" s="376"/>
      <c r="N143" s="376"/>
      <c r="O143" s="376"/>
      <c r="P143" s="376"/>
      <c r="Q143" s="376"/>
      <c r="R143" s="376"/>
      <c r="S143" s="376"/>
      <c r="T143" s="376"/>
      <c r="U143" s="376"/>
      <c r="V143" s="376"/>
    </row>
    <row r="144" spans="1:22" hidden="1" x14ac:dyDescent="0.45">
      <c r="A144" s="358">
        <v>139</v>
      </c>
      <c r="B144" s="394"/>
      <c r="C144" s="376"/>
      <c r="D144" s="376"/>
      <c r="E144" s="376"/>
      <c r="F144" s="376"/>
      <c r="G144" s="376"/>
      <c r="H144" s="376"/>
      <c r="I144" s="376"/>
      <c r="J144" s="376"/>
      <c r="K144" s="376"/>
      <c r="L144" s="376"/>
      <c r="M144" s="376"/>
      <c r="N144" s="376"/>
      <c r="O144" s="376"/>
      <c r="P144" s="376"/>
      <c r="Q144" s="376"/>
      <c r="R144" s="376"/>
      <c r="S144" s="376"/>
      <c r="T144" s="376"/>
      <c r="U144" s="376"/>
      <c r="V144" s="376"/>
    </row>
    <row r="145" spans="1:22" hidden="1" x14ac:dyDescent="0.45">
      <c r="A145" s="358">
        <v>140</v>
      </c>
      <c r="B145" s="394"/>
      <c r="C145" s="376"/>
      <c r="D145" s="376"/>
      <c r="E145" s="376"/>
      <c r="F145" s="376"/>
      <c r="G145" s="376"/>
      <c r="H145" s="376"/>
      <c r="I145" s="376"/>
      <c r="J145" s="376"/>
      <c r="K145" s="376"/>
      <c r="L145" s="376"/>
      <c r="M145" s="376"/>
      <c r="N145" s="376"/>
      <c r="O145" s="376"/>
      <c r="P145" s="376"/>
      <c r="Q145" s="376"/>
      <c r="R145" s="376"/>
      <c r="S145" s="376"/>
      <c r="T145" s="376"/>
      <c r="U145" s="376"/>
      <c r="V145" s="376"/>
    </row>
    <row r="146" spans="1:22" hidden="1" x14ac:dyDescent="0.45">
      <c r="A146" s="358">
        <v>141</v>
      </c>
      <c r="B146" s="394"/>
      <c r="C146" s="376"/>
      <c r="D146" s="376"/>
      <c r="E146" s="376"/>
      <c r="F146" s="376"/>
      <c r="G146" s="376"/>
      <c r="H146" s="376"/>
      <c r="I146" s="376"/>
      <c r="J146" s="376"/>
      <c r="K146" s="376"/>
      <c r="L146" s="376"/>
      <c r="M146" s="376"/>
      <c r="N146" s="376"/>
      <c r="O146" s="376"/>
      <c r="P146" s="376"/>
      <c r="Q146" s="376"/>
      <c r="R146" s="376"/>
      <c r="S146" s="376"/>
      <c r="T146" s="376"/>
      <c r="U146" s="376"/>
      <c r="V146" s="376"/>
    </row>
    <row r="147" spans="1:22" hidden="1" x14ac:dyDescent="0.45">
      <c r="A147" s="358">
        <v>142</v>
      </c>
      <c r="B147" s="394"/>
      <c r="C147" s="376"/>
      <c r="D147" s="376"/>
      <c r="E147" s="376"/>
      <c r="F147" s="376"/>
      <c r="G147" s="376"/>
      <c r="H147" s="376"/>
      <c r="I147" s="376"/>
      <c r="J147" s="376"/>
      <c r="K147" s="376"/>
      <c r="L147" s="376"/>
      <c r="M147" s="376"/>
      <c r="N147" s="376"/>
      <c r="O147" s="376"/>
      <c r="P147" s="376"/>
      <c r="Q147" s="376"/>
      <c r="R147" s="376"/>
      <c r="S147" s="376"/>
      <c r="T147" s="376"/>
      <c r="U147" s="376"/>
      <c r="V147" s="376"/>
    </row>
    <row r="148" spans="1:22" hidden="1" x14ac:dyDescent="0.45">
      <c r="A148" s="358">
        <v>143</v>
      </c>
      <c r="B148" s="394"/>
      <c r="C148" s="376"/>
      <c r="D148" s="376"/>
      <c r="E148" s="376"/>
      <c r="F148" s="376"/>
      <c r="G148" s="376"/>
      <c r="H148" s="376"/>
      <c r="I148" s="376"/>
      <c r="J148" s="376"/>
      <c r="K148" s="376"/>
      <c r="L148" s="376"/>
      <c r="M148" s="376"/>
      <c r="N148" s="376"/>
      <c r="O148" s="376"/>
      <c r="P148" s="376"/>
      <c r="Q148" s="376"/>
      <c r="R148" s="376"/>
      <c r="S148" s="376"/>
      <c r="T148" s="376"/>
      <c r="U148" s="376"/>
      <c r="V148" s="376"/>
    </row>
    <row r="149" spans="1:22" hidden="1" x14ac:dyDescent="0.45">
      <c r="A149" s="358">
        <v>144</v>
      </c>
      <c r="B149" s="394"/>
      <c r="C149" s="376"/>
      <c r="D149" s="376"/>
      <c r="E149" s="376"/>
      <c r="F149" s="376"/>
      <c r="G149" s="376"/>
      <c r="H149" s="376"/>
      <c r="I149" s="376"/>
      <c r="J149" s="376"/>
      <c r="K149" s="376"/>
      <c r="L149" s="376"/>
      <c r="M149" s="376"/>
      <c r="N149" s="376"/>
      <c r="O149" s="376"/>
      <c r="P149" s="376"/>
      <c r="Q149" s="376"/>
      <c r="R149" s="376"/>
      <c r="S149" s="376"/>
      <c r="T149" s="376"/>
      <c r="U149" s="376"/>
      <c r="V149" s="376"/>
    </row>
    <row r="150" spans="1:22" hidden="1" x14ac:dyDescent="0.45">
      <c r="A150" s="358">
        <v>145</v>
      </c>
      <c r="B150" s="394"/>
      <c r="C150" s="376"/>
      <c r="D150" s="376"/>
      <c r="E150" s="376"/>
      <c r="F150" s="376"/>
      <c r="G150" s="376"/>
      <c r="H150" s="376"/>
      <c r="I150" s="376"/>
      <c r="J150" s="376"/>
      <c r="K150" s="376"/>
      <c r="L150" s="376"/>
      <c r="M150" s="376"/>
      <c r="N150" s="376"/>
      <c r="O150" s="376"/>
      <c r="P150" s="376"/>
      <c r="Q150" s="376"/>
      <c r="R150" s="376"/>
      <c r="S150" s="376"/>
      <c r="T150" s="376"/>
      <c r="U150" s="376"/>
      <c r="V150" s="376"/>
    </row>
    <row r="151" spans="1:22" hidden="1" x14ac:dyDescent="0.45">
      <c r="A151" s="358">
        <v>146</v>
      </c>
      <c r="B151" s="394"/>
      <c r="C151" s="376"/>
      <c r="D151" s="376"/>
      <c r="E151" s="376"/>
      <c r="F151" s="376"/>
      <c r="G151" s="376"/>
      <c r="H151" s="376"/>
      <c r="I151" s="376"/>
      <c r="J151" s="376"/>
      <c r="K151" s="376"/>
      <c r="L151" s="376"/>
      <c r="M151" s="376"/>
      <c r="N151" s="376"/>
      <c r="O151" s="376"/>
      <c r="P151" s="376"/>
      <c r="Q151" s="376"/>
      <c r="R151" s="376"/>
      <c r="S151" s="376"/>
      <c r="T151" s="376"/>
      <c r="U151" s="376"/>
      <c r="V151" s="376"/>
    </row>
    <row r="152" spans="1:22" hidden="1" x14ac:dyDescent="0.45">
      <c r="A152" s="358">
        <v>147</v>
      </c>
      <c r="B152" s="394"/>
      <c r="C152" s="376"/>
      <c r="D152" s="376"/>
      <c r="E152" s="376"/>
      <c r="F152" s="376"/>
      <c r="G152" s="376"/>
      <c r="H152" s="376"/>
      <c r="I152" s="376"/>
      <c r="J152" s="376"/>
      <c r="K152" s="376"/>
      <c r="L152" s="376"/>
      <c r="M152" s="376"/>
      <c r="N152" s="376"/>
      <c r="O152" s="376"/>
      <c r="P152" s="376"/>
      <c r="Q152" s="376"/>
      <c r="R152" s="376"/>
      <c r="S152" s="376"/>
      <c r="T152" s="376"/>
      <c r="U152" s="376"/>
      <c r="V152" s="376"/>
    </row>
    <row r="153" spans="1:22" hidden="1" x14ac:dyDescent="0.45">
      <c r="A153" s="358">
        <v>148</v>
      </c>
      <c r="B153" s="394"/>
      <c r="C153" s="376"/>
      <c r="D153" s="376"/>
      <c r="E153" s="376"/>
      <c r="F153" s="376"/>
      <c r="G153" s="376"/>
      <c r="H153" s="376"/>
      <c r="I153" s="376"/>
      <c r="J153" s="376"/>
      <c r="K153" s="376"/>
      <c r="L153" s="376"/>
      <c r="M153" s="376"/>
      <c r="N153" s="376"/>
      <c r="O153" s="376"/>
      <c r="P153" s="376"/>
      <c r="Q153" s="376"/>
      <c r="R153" s="376"/>
      <c r="S153" s="376"/>
      <c r="T153" s="376"/>
      <c r="U153" s="376"/>
      <c r="V153" s="376"/>
    </row>
    <row r="154" spans="1:22" hidden="1" x14ac:dyDescent="0.45">
      <c r="A154" s="358">
        <v>149</v>
      </c>
      <c r="B154" s="394"/>
      <c r="C154" s="376"/>
      <c r="D154" s="376"/>
      <c r="E154" s="376"/>
      <c r="F154" s="376"/>
      <c r="G154" s="376"/>
      <c r="H154" s="376"/>
      <c r="I154" s="376"/>
      <c r="J154" s="376"/>
      <c r="K154" s="376"/>
      <c r="L154" s="376"/>
      <c r="M154" s="376"/>
      <c r="N154" s="376"/>
      <c r="O154" s="376"/>
      <c r="P154" s="376"/>
      <c r="Q154" s="376"/>
      <c r="R154" s="376"/>
      <c r="S154" s="376"/>
      <c r="T154" s="376"/>
      <c r="U154" s="376"/>
      <c r="V154" s="376"/>
    </row>
    <row r="155" spans="1:22" hidden="1" x14ac:dyDescent="0.45">
      <c r="A155" s="358">
        <v>150</v>
      </c>
      <c r="B155" s="394"/>
      <c r="C155" s="376"/>
      <c r="D155" s="376"/>
      <c r="E155" s="376"/>
      <c r="F155" s="376"/>
      <c r="G155" s="376"/>
      <c r="H155" s="376"/>
      <c r="I155" s="376"/>
      <c r="J155" s="376"/>
      <c r="K155" s="376"/>
      <c r="L155" s="376"/>
      <c r="M155" s="376"/>
      <c r="N155" s="376"/>
      <c r="O155" s="376"/>
      <c r="P155" s="376"/>
      <c r="Q155" s="376"/>
      <c r="R155" s="376"/>
      <c r="S155" s="376"/>
      <c r="T155" s="376"/>
      <c r="U155" s="376"/>
      <c r="V155" s="376"/>
    </row>
    <row r="156" spans="1:22" hidden="1" x14ac:dyDescent="0.45">
      <c r="A156" s="358">
        <v>151</v>
      </c>
      <c r="B156" s="394"/>
      <c r="C156" s="376"/>
      <c r="D156" s="376"/>
      <c r="E156" s="376"/>
      <c r="F156" s="376"/>
      <c r="G156" s="376"/>
      <c r="H156" s="376"/>
      <c r="I156" s="376"/>
      <c r="J156" s="376"/>
      <c r="K156" s="376"/>
      <c r="L156" s="376"/>
      <c r="M156" s="376"/>
      <c r="N156" s="376"/>
      <c r="O156" s="376"/>
      <c r="P156" s="376"/>
      <c r="Q156" s="376"/>
      <c r="R156" s="376"/>
      <c r="S156" s="376"/>
      <c r="T156" s="376"/>
      <c r="U156" s="376"/>
      <c r="V156" s="376"/>
    </row>
    <row r="157" spans="1:22" hidden="1" x14ac:dyDescent="0.45">
      <c r="A157" s="358">
        <v>152</v>
      </c>
      <c r="B157" s="394"/>
      <c r="C157" s="376"/>
      <c r="D157" s="376"/>
      <c r="E157" s="376"/>
      <c r="F157" s="376"/>
      <c r="G157" s="376"/>
      <c r="H157" s="376"/>
      <c r="I157" s="376"/>
      <c r="J157" s="376"/>
      <c r="K157" s="376"/>
      <c r="L157" s="376"/>
      <c r="M157" s="376"/>
      <c r="N157" s="376"/>
      <c r="O157" s="376"/>
      <c r="P157" s="376"/>
      <c r="Q157" s="376"/>
      <c r="R157" s="376"/>
      <c r="S157" s="376"/>
      <c r="T157" s="376"/>
      <c r="U157" s="376"/>
      <c r="V157" s="376"/>
    </row>
    <row r="158" spans="1:22" hidden="1" x14ac:dyDescent="0.45">
      <c r="A158" s="358">
        <v>153</v>
      </c>
      <c r="B158" s="394"/>
      <c r="C158" s="376"/>
      <c r="D158" s="376"/>
      <c r="E158" s="376"/>
      <c r="F158" s="376"/>
      <c r="G158" s="376"/>
      <c r="H158" s="376"/>
      <c r="I158" s="376"/>
      <c r="J158" s="376"/>
      <c r="K158" s="376"/>
      <c r="L158" s="376"/>
      <c r="M158" s="376"/>
      <c r="N158" s="376"/>
      <c r="O158" s="376"/>
      <c r="P158" s="376"/>
      <c r="Q158" s="376"/>
      <c r="R158" s="376"/>
      <c r="S158" s="376"/>
      <c r="T158" s="376"/>
      <c r="U158" s="376"/>
      <c r="V158" s="376"/>
    </row>
    <row r="159" spans="1:22" hidden="1" x14ac:dyDescent="0.45">
      <c r="A159" s="358">
        <v>154</v>
      </c>
      <c r="B159" s="394"/>
      <c r="C159" s="376"/>
      <c r="D159" s="376"/>
      <c r="E159" s="376"/>
      <c r="F159" s="376"/>
      <c r="G159" s="376"/>
      <c r="H159" s="376"/>
      <c r="I159" s="376"/>
      <c r="J159" s="376"/>
      <c r="K159" s="376"/>
      <c r="L159" s="376"/>
      <c r="M159" s="376"/>
      <c r="N159" s="376"/>
      <c r="O159" s="376"/>
      <c r="P159" s="376"/>
      <c r="Q159" s="376"/>
      <c r="R159" s="376"/>
      <c r="S159" s="376"/>
      <c r="T159" s="376"/>
      <c r="U159" s="376"/>
      <c r="V159" s="376"/>
    </row>
    <row r="160" spans="1:22" hidden="1" x14ac:dyDescent="0.45">
      <c r="A160" s="358">
        <v>155</v>
      </c>
      <c r="B160" s="394"/>
      <c r="C160" s="376"/>
      <c r="D160" s="376"/>
      <c r="E160" s="376"/>
      <c r="F160" s="376"/>
      <c r="G160" s="376"/>
      <c r="H160" s="376"/>
      <c r="I160" s="376"/>
      <c r="J160" s="376"/>
      <c r="K160" s="376"/>
      <c r="L160" s="376"/>
      <c r="M160" s="376"/>
      <c r="N160" s="376"/>
      <c r="O160" s="376"/>
      <c r="P160" s="376"/>
      <c r="Q160" s="376"/>
      <c r="R160" s="376"/>
      <c r="S160" s="376"/>
      <c r="T160" s="376"/>
      <c r="U160" s="376"/>
      <c r="V160" s="376"/>
    </row>
    <row r="161" spans="1:22" hidden="1" x14ac:dyDescent="0.45">
      <c r="A161" s="358">
        <v>156</v>
      </c>
      <c r="B161" s="394"/>
      <c r="C161" s="376"/>
      <c r="D161" s="376"/>
      <c r="E161" s="376"/>
      <c r="F161" s="376"/>
      <c r="G161" s="376"/>
      <c r="H161" s="376"/>
      <c r="I161" s="376"/>
      <c r="J161" s="376"/>
      <c r="K161" s="376"/>
      <c r="L161" s="376"/>
      <c r="M161" s="376"/>
      <c r="N161" s="376"/>
      <c r="O161" s="376"/>
      <c r="P161" s="376"/>
      <c r="Q161" s="376"/>
      <c r="R161" s="376"/>
      <c r="S161" s="376"/>
      <c r="T161" s="376"/>
      <c r="U161" s="376"/>
      <c r="V161" s="376"/>
    </row>
    <row r="162" spans="1:22" hidden="1" x14ac:dyDescent="0.45">
      <c r="A162" s="358">
        <v>157</v>
      </c>
      <c r="B162" s="394"/>
      <c r="C162" s="376"/>
      <c r="D162" s="376"/>
      <c r="E162" s="376"/>
      <c r="F162" s="376"/>
      <c r="G162" s="376"/>
      <c r="H162" s="376"/>
      <c r="I162" s="376"/>
      <c r="J162" s="376"/>
      <c r="K162" s="376"/>
      <c r="L162" s="376"/>
      <c r="M162" s="376"/>
      <c r="N162" s="376"/>
      <c r="O162" s="376"/>
      <c r="P162" s="376"/>
      <c r="Q162" s="376"/>
      <c r="R162" s="376"/>
      <c r="S162" s="376"/>
      <c r="T162" s="376"/>
      <c r="U162" s="376"/>
      <c r="V162" s="376"/>
    </row>
    <row r="163" spans="1:22" hidden="1" x14ac:dyDescent="0.45">
      <c r="A163" s="358">
        <v>158</v>
      </c>
      <c r="B163" s="394"/>
      <c r="C163" s="376"/>
      <c r="D163" s="376"/>
      <c r="E163" s="376"/>
      <c r="F163" s="376"/>
      <c r="G163" s="376"/>
      <c r="H163" s="376"/>
      <c r="I163" s="376"/>
      <c r="J163" s="376"/>
      <c r="K163" s="376"/>
      <c r="L163" s="376"/>
      <c r="M163" s="376"/>
      <c r="N163" s="376"/>
      <c r="O163" s="376"/>
      <c r="P163" s="376"/>
      <c r="Q163" s="376"/>
      <c r="R163" s="376"/>
      <c r="S163" s="376"/>
      <c r="T163" s="376"/>
      <c r="U163" s="376"/>
      <c r="V163" s="376"/>
    </row>
    <row r="164" spans="1:22" hidden="1" x14ac:dyDescent="0.45">
      <c r="A164" s="358">
        <v>159</v>
      </c>
      <c r="B164" s="394"/>
      <c r="C164" s="376"/>
      <c r="D164" s="376"/>
      <c r="E164" s="376"/>
      <c r="F164" s="376"/>
      <c r="G164" s="376"/>
      <c r="H164" s="376"/>
      <c r="I164" s="376"/>
      <c r="J164" s="376"/>
      <c r="K164" s="376"/>
      <c r="L164" s="376"/>
      <c r="M164" s="376"/>
      <c r="N164" s="376"/>
      <c r="O164" s="376"/>
      <c r="P164" s="376"/>
      <c r="Q164" s="376"/>
      <c r="R164" s="376"/>
      <c r="S164" s="376"/>
      <c r="T164" s="376"/>
      <c r="U164" s="376"/>
      <c r="V164" s="376"/>
    </row>
    <row r="165" spans="1:22" hidden="1" x14ac:dyDescent="0.45">
      <c r="A165" s="358">
        <v>160</v>
      </c>
      <c r="B165" s="394"/>
      <c r="C165" s="376"/>
      <c r="D165" s="376"/>
      <c r="E165" s="376"/>
      <c r="F165" s="376"/>
      <c r="G165" s="376"/>
      <c r="H165" s="376"/>
      <c r="I165" s="376"/>
      <c r="J165" s="376"/>
      <c r="K165" s="376"/>
      <c r="L165" s="376"/>
      <c r="M165" s="376"/>
      <c r="N165" s="376"/>
      <c r="O165" s="376"/>
      <c r="P165" s="376"/>
      <c r="Q165" s="376"/>
      <c r="R165" s="376"/>
      <c r="S165" s="376"/>
      <c r="T165" s="376"/>
      <c r="U165" s="376"/>
      <c r="V165" s="376"/>
    </row>
    <row r="166" spans="1:22" hidden="1" x14ac:dyDescent="0.45">
      <c r="A166" s="358">
        <v>161</v>
      </c>
      <c r="B166" s="394"/>
      <c r="C166" s="376"/>
      <c r="D166" s="376"/>
      <c r="E166" s="376"/>
      <c r="F166" s="376"/>
      <c r="G166" s="376"/>
      <c r="H166" s="376"/>
      <c r="I166" s="376"/>
      <c r="J166" s="376"/>
      <c r="K166" s="376"/>
      <c r="L166" s="376"/>
      <c r="M166" s="376"/>
      <c r="N166" s="376"/>
      <c r="O166" s="376"/>
      <c r="P166" s="376"/>
      <c r="Q166" s="376"/>
      <c r="R166" s="376"/>
      <c r="S166" s="376"/>
      <c r="T166" s="376"/>
      <c r="U166" s="376"/>
      <c r="V166" s="376"/>
    </row>
    <row r="167" spans="1:22" hidden="1" x14ac:dyDescent="0.45">
      <c r="A167" s="358">
        <v>162</v>
      </c>
      <c r="B167" s="394"/>
      <c r="C167" s="376"/>
      <c r="D167" s="376"/>
      <c r="E167" s="376"/>
      <c r="F167" s="376"/>
      <c r="G167" s="376"/>
      <c r="H167" s="376"/>
      <c r="I167" s="376"/>
      <c r="J167" s="376"/>
      <c r="K167" s="376"/>
      <c r="L167" s="376"/>
      <c r="M167" s="376"/>
      <c r="N167" s="376"/>
      <c r="O167" s="376"/>
      <c r="P167" s="376"/>
      <c r="Q167" s="376"/>
      <c r="R167" s="376"/>
      <c r="S167" s="376"/>
      <c r="T167" s="376"/>
      <c r="U167" s="376"/>
      <c r="V167" s="376"/>
    </row>
    <row r="168" spans="1:22" hidden="1" x14ac:dyDescent="0.45">
      <c r="A168" s="358">
        <v>163</v>
      </c>
      <c r="B168" s="394"/>
      <c r="C168" s="376"/>
      <c r="D168" s="376"/>
      <c r="E168" s="376"/>
      <c r="F168" s="376"/>
      <c r="G168" s="376"/>
      <c r="H168" s="376"/>
      <c r="I168" s="376"/>
      <c r="J168" s="376"/>
      <c r="K168" s="376"/>
      <c r="L168" s="376"/>
      <c r="M168" s="376"/>
      <c r="N168" s="376"/>
      <c r="O168" s="376"/>
      <c r="P168" s="376"/>
      <c r="Q168" s="376"/>
      <c r="R168" s="376"/>
      <c r="S168" s="376"/>
      <c r="T168" s="376"/>
      <c r="U168" s="376"/>
      <c r="V168" s="376"/>
    </row>
    <row r="169" spans="1:22" hidden="1" x14ac:dyDescent="0.45">
      <c r="A169" s="358">
        <v>164</v>
      </c>
      <c r="B169" s="394"/>
      <c r="C169" s="376"/>
      <c r="D169" s="376"/>
      <c r="E169" s="376"/>
      <c r="F169" s="376"/>
      <c r="G169" s="376"/>
      <c r="H169" s="376"/>
      <c r="I169" s="376"/>
      <c r="J169" s="376"/>
      <c r="K169" s="376"/>
      <c r="L169" s="376"/>
      <c r="M169" s="376"/>
      <c r="N169" s="376"/>
      <c r="O169" s="376"/>
      <c r="P169" s="376"/>
      <c r="Q169" s="376"/>
      <c r="R169" s="376"/>
      <c r="S169" s="376"/>
      <c r="T169" s="376"/>
      <c r="U169" s="376"/>
      <c r="V169" s="376"/>
    </row>
    <row r="170" spans="1:22" hidden="1" x14ac:dyDescent="0.45">
      <c r="A170" s="358">
        <v>165</v>
      </c>
      <c r="B170" s="394"/>
      <c r="C170" s="376"/>
      <c r="D170" s="376"/>
      <c r="E170" s="376"/>
      <c r="F170" s="376"/>
      <c r="G170" s="376"/>
      <c r="H170" s="376"/>
      <c r="I170" s="376"/>
      <c r="J170" s="376"/>
      <c r="K170" s="376"/>
      <c r="L170" s="376"/>
      <c r="M170" s="376"/>
      <c r="N170" s="376"/>
      <c r="O170" s="376"/>
      <c r="P170" s="376"/>
      <c r="Q170" s="376"/>
      <c r="R170" s="376"/>
      <c r="S170" s="376"/>
      <c r="T170" s="376"/>
      <c r="U170" s="376"/>
      <c r="V170" s="376"/>
    </row>
    <row r="171" spans="1:22" hidden="1" x14ac:dyDescent="0.45">
      <c r="A171" s="358">
        <v>166</v>
      </c>
      <c r="B171" s="394"/>
      <c r="C171" s="376"/>
      <c r="D171" s="376"/>
      <c r="E171" s="376"/>
      <c r="F171" s="376"/>
      <c r="G171" s="376"/>
      <c r="H171" s="376"/>
      <c r="I171" s="376"/>
      <c r="J171" s="376"/>
      <c r="K171" s="376"/>
      <c r="L171" s="376"/>
      <c r="M171" s="376"/>
      <c r="N171" s="376"/>
      <c r="O171" s="376"/>
      <c r="P171" s="376"/>
      <c r="Q171" s="376"/>
      <c r="R171" s="376"/>
      <c r="S171" s="376"/>
      <c r="T171" s="376"/>
      <c r="U171" s="376"/>
      <c r="V171" s="376"/>
    </row>
    <row r="172" spans="1:22" hidden="1" x14ac:dyDescent="0.45">
      <c r="A172" s="358">
        <v>167</v>
      </c>
      <c r="B172" s="394"/>
      <c r="C172" s="376"/>
      <c r="D172" s="376"/>
      <c r="E172" s="376"/>
      <c r="F172" s="376"/>
      <c r="G172" s="376"/>
      <c r="H172" s="376"/>
      <c r="I172" s="376"/>
      <c r="J172" s="376"/>
      <c r="K172" s="376"/>
      <c r="L172" s="376"/>
      <c r="M172" s="376"/>
      <c r="N172" s="376"/>
      <c r="O172" s="376"/>
      <c r="P172" s="376"/>
      <c r="Q172" s="376"/>
      <c r="R172" s="376"/>
      <c r="S172" s="376"/>
      <c r="T172" s="376"/>
      <c r="U172" s="376"/>
      <c r="V172" s="376"/>
    </row>
    <row r="173" spans="1:22" hidden="1" x14ac:dyDescent="0.45">
      <c r="A173" s="358">
        <v>168</v>
      </c>
      <c r="B173" s="394"/>
      <c r="C173" s="376"/>
      <c r="D173" s="376"/>
      <c r="E173" s="376"/>
      <c r="F173" s="376"/>
      <c r="G173" s="376"/>
      <c r="H173" s="376"/>
      <c r="I173" s="376"/>
      <c r="J173" s="376"/>
      <c r="K173" s="376"/>
      <c r="L173" s="376"/>
      <c r="M173" s="376"/>
      <c r="N173" s="376"/>
      <c r="O173" s="376"/>
      <c r="P173" s="376"/>
      <c r="Q173" s="376"/>
      <c r="R173" s="376"/>
      <c r="S173" s="376"/>
      <c r="T173" s="376"/>
      <c r="U173" s="376"/>
      <c r="V173" s="376"/>
    </row>
    <row r="174" spans="1:22" hidden="1" x14ac:dyDescent="0.45">
      <c r="A174" s="358">
        <v>169</v>
      </c>
      <c r="B174" s="394"/>
      <c r="C174" s="376"/>
      <c r="D174" s="376"/>
      <c r="E174" s="376"/>
      <c r="F174" s="376"/>
      <c r="G174" s="376"/>
      <c r="H174" s="376"/>
      <c r="I174" s="376"/>
      <c r="J174" s="376"/>
      <c r="K174" s="376"/>
      <c r="L174" s="376"/>
      <c r="M174" s="376"/>
      <c r="N174" s="376"/>
      <c r="O174" s="376"/>
      <c r="P174" s="376"/>
      <c r="Q174" s="376"/>
      <c r="R174" s="376"/>
      <c r="S174" s="376"/>
      <c r="T174" s="376"/>
      <c r="U174" s="376"/>
      <c r="V174" s="376"/>
    </row>
    <row r="175" spans="1:22" hidden="1" x14ac:dyDescent="0.45">
      <c r="A175" s="358">
        <v>170</v>
      </c>
      <c r="B175" s="394"/>
      <c r="C175" s="376"/>
      <c r="D175" s="376"/>
      <c r="E175" s="376"/>
      <c r="F175" s="376"/>
      <c r="G175" s="376"/>
      <c r="H175" s="376"/>
      <c r="I175" s="376"/>
      <c r="J175" s="376"/>
      <c r="K175" s="376"/>
      <c r="L175" s="376"/>
      <c r="M175" s="376"/>
      <c r="N175" s="376"/>
      <c r="O175" s="376"/>
      <c r="P175" s="376"/>
      <c r="Q175" s="376"/>
      <c r="R175" s="376"/>
      <c r="S175" s="376"/>
      <c r="T175" s="376"/>
      <c r="U175" s="376"/>
      <c r="V175" s="376"/>
    </row>
    <row r="176" spans="1:22" hidden="1" x14ac:dyDescent="0.45">
      <c r="A176" s="358">
        <v>171</v>
      </c>
      <c r="B176" s="394"/>
      <c r="C176" s="376"/>
      <c r="D176" s="376"/>
      <c r="E176" s="376"/>
      <c r="F176" s="376"/>
      <c r="G176" s="376"/>
      <c r="H176" s="376"/>
      <c r="I176" s="376"/>
      <c r="J176" s="376"/>
      <c r="K176" s="376"/>
      <c r="L176" s="376"/>
      <c r="M176" s="376"/>
      <c r="N176" s="376"/>
      <c r="O176" s="376"/>
      <c r="P176" s="376"/>
      <c r="Q176" s="376"/>
      <c r="R176" s="376"/>
      <c r="S176" s="376"/>
      <c r="T176" s="376"/>
      <c r="U176" s="376"/>
      <c r="V176" s="376"/>
    </row>
    <row r="177" spans="1:22" hidden="1" x14ac:dyDescent="0.45">
      <c r="A177" s="358">
        <v>172</v>
      </c>
      <c r="B177" s="394"/>
      <c r="C177" s="376"/>
      <c r="D177" s="376"/>
      <c r="E177" s="376"/>
      <c r="F177" s="376"/>
      <c r="G177" s="376"/>
      <c r="H177" s="376"/>
      <c r="I177" s="376"/>
      <c r="J177" s="376"/>
      <c r="K177" s="376"/>
      <c r="L177" s="376"/>
      <c r="M177" s="376"/>
      <c r="N177" s="376"/>
      <c r="O177" s="376"/>
      <c r="P177" s="376"/>
      <c r="Q177" s="376"/>
      <c r="R177" s="376"/>
      <c r="S177" s="376"/>
      <c r="T177" s="376"/>
      <c r="U177" s="376"/>
      <c r="V177" s="376"/>
    </row>
    <row r="178" spans="1:22" hidden="1" x14ac:dyDescent="0.45">
      <c r="A178" s="358">
        <v>173</v>
      </c>
      <c r="B178" s="394"/>
      <c r="C178" s="376"/>
      <c r="D178" s="376"/>
      <c r="E178" s="376"/>
      <c r="F178" s="376"/>
      <c r="G178" s="376"/>
      <c r="H178" s="376"/>
      <c r="I178" s="376"/>
      <c r="J178" s="376"/>
      <c r="K178" s="376"/>
      <c r="L178" s="376"/>
      <c r="M178" s="376"/>
      <c r="N178" s="376"/>
      <c r="O178" s="376"/>
      <c r="P178" s="376"/>
      <c r="Q178" s="376"/>
      <c r="R178" s="376"/>
      <c r="S178" s="376"/>
      <c r="T178" s="376"/>
      <c r="U178" s="376"/>
      <c r="V178" s="376"/>
    </row>
    <row r="179" spans="1:22" hidden="1" x14ac:dyDescent="0.45">
      <c r="A179" s="358">
        <v>174</v>
      </c>
      <c r="B179" s="394"/>
      <c r="C179" s="376"/>
      <c r="D179" s="376"/>
      <c r="E179" s="376"/>
      <c r="F179" s="376"/>
      <c r="G179" s="376"/>
      <c r="H179" s="376"/>
      <c r="I179" s="376"/>
      <c r="J179" s="376"/>
      <c r="K179" s="376"/>
      <c r="L179" s="376"/>
      <c r="M179" s="376"/>
      <c r="N179" s="376"/>
      <c r="O179" s="376"/>
      <c r="P179" s="376"/>
      <c r="Q179" s="376"/>
      <c r="R179" s="376"/>
      <c r="S179" s="376"/>
      <c r="T179" s="376"/>
      <c r="U179" s="376"/>
      <c r="V179" s="376"/>
    </row>
    <row r="180" spans="1:22" hidden="1" x14ac:dyDescent="0.45">
      <c r="A180" s="358">
        <v>175</v>
      </c>
      <c r="B180" s="394"/>
      <c r="C180" s="376"/>
      <c r="D180" s="376"/>
      <c r="E180" s="376"/>
      <c r="F180" s="376"/>
      <c r="G180" s="376"/>
      <c r="H180" s="376"/>
      <c r="I180" s="376"/>
      <c r="J180" s="376"/>
      <c r="K180" s="376"/>
      <c r="L180" s="376"/>
      <c r="M180" s="376"/>
      <c r="N180" s="376"/>
      <c r="O180" s="376"/>
      <c r="P180" s="376"/>
      <c r="Q180" s="376"/>
      <c r="R180" s="376"/>
      <c r="S180" s="376"/>
      <c r="T180" s="376"/>
      <c r="U180" s="376"/>
      <c r="V180" s="376"/>
    </row>
    <row r="181" spans="1:22" hidden="1" x14ac:dyDescent="0.45">
      <c r="A181" s="358">
        <v>176</v>
      </c>
      <c r="B181" s="394"/>
      <c r="C181" s="376"/>
      <c r="D181" s="376"/>
      <c r="E181" s="376"/>
      <c r="F181" s="376"/>
      <c r="G181" s="376"/>
      <c r="H181" s="376"/>
      <c r="I181" s="376"/>
      <c r="J181" s="376"/>
      <c r="K181" s="376"/>
      <c r="L181" s="376"/>
      <c r="M181" s="376"/>
      <c r="N181" s="376"/>
      <c r="O181" s="376"/>
      <c r="P181" s="376"/>
      <c r="Q181" s="376"/>
      <c r="R181" s="376"/>
      <c r="S181" s="376"/>
      <c r="T181" s="376"/>
      <c r="U181" s="376"/>
      <c r="V181" s="376"/>
    </row>
    <row r="182" spans="1:22" hidden="1" x14ac:dyDescent="0.45">
      <c r="A182" s="358">
        <v>177</v>
      </c>
      <c r="B182" s="394"/>
      <c r="C182" s="376"/>
      <c r="D182" s="376"/>
      <c r="E182" s="376"/>
      <c r="F182" s="376"/>
      <c r="G182" s="376"/>
      <c r="H182" s="376"/>
      <c r="I182" s="376"/>
      <c r="J182" s="376"/>
      <c r="K182" s="376"/>
      <c r="L182" s="376"/>
      <c r="M182" s="376"/>
      <c r="N182" s="376"/>
      <c r="O182" s="376"/>
      <c r="P182" s="376"/>
      <c r="Q182" s="376"/>
      <c r="R182" s="376"/>
      <c r="S182" s="376"/>
      <c r="T182" s="376"/>
      <c r="U182" s="376"/>
      <c r="V182" s="376"/>
    </row>
    <row r="183" spans="1:22" hidden="1" x14ac:dyDescent="0.45">
      <c r="A183" s="358">
        <v>178</v>
      </c>
      <c r="B183" s="394"/>
      <c r="C183" s="376"/>
      <c r="D183" s="376"/>
      <c r="E183" s="376"/>
      <c r="F183" s="376"/>
      <c r="G183" s="376"/>
      <c r="H183" s="376"/>
      <c r="I183" s="376"/>
      <c r="J183" s="376"/>
      <c r="K183" s="376"/>
      <c r="L183" s="376"/>
      <c r="M183" s="376"/>
      <c r="N183" s="376"/>
      <c r="O183" s="376"/>
      <c r="P183" s="376"/>
      <c r="Q183" s="376"/>
      <c r="R183" s="376"/>
      <c r="S183" s="376"/>
      <c r="T183" s="376"/>
      <c r="U183" s="376"/>
      <c r="V183" s="376"/>
    </row>
    <row r="184" spans="1:22" hidden="1" x14ac:dyDescent="0.45">
      <c r="A184" s="358">
        <v>179</v>
      </c>
      <c r="B184" s="394"/>
      <c r="C184" s="376"/>
      <c r="D184" s="376"/>
      <c r="E184" s="376"/>
      <c r="F184" s="376"/>
      <c r="G184" s="376"/>
      <c r="H184" s="376"/>
      <c r="I184" s="376"/>
      <c r="J184" s="376"/>
      <c r="K184" s="376"/>
      <c r="L184" s="376"/>
      <c r="M184" s="376"/>
      <c r="N184" s="376"/>
      <c r="O184" s="376"/>
      <c r="P184" s="376"/>
      <c r="Q184" s="376"/>
      <c r="R184" s="376"/>
      <c r="S184" s="376"/>
      <c r="T184" s="376"/>
      <c r="U184" s="376"/>
      <c r="V184" s="376"/>
    </row>
    <row r="185" spans="1:22" hidden="1" x14ac:dyDescent="0.45">
      <c r="A185" s="358">
        <v>180</v>
      </c>
      <c r="B185" s="394"/>
      <c r="C185" s="376"/>
      <c r="D185" s="376"/>
      <c r="E185" s="376"/>
      <c r="F185" s="376"/>
      <c r="G185" s="376"/>
      <c r="H185" s="376"/>
      <c r="I185" s="376"/>
      <c r="J185" s="376"/>
      <c r="K185" s="376"/>
      <c r="L185" s="376"/>
      <c r="M185" s="376"/>
      <c r="N185" s="376"/>
      <c r="O185" s="376"/>
      <c r="P185" s="376"/>
      <c r="Q185" s="376"/>
      <c r="R185" s="376"/>
      <c r="S185" s="376"/>
      <c r="T185" s="376"/>
      <c r="U185" s="376"/>
      <c r="V185" s="376"/>
    </row>
    <row r="186" spans="1:22" hidden="1" x14ac:dyDescent="0.45">
      <c r="A186" s="358">
        <v>181</v>
      </c>
      <c r="B186" s="394"/>
      <c r="C186" s="376"/>
      <c r="D186" s="376"/>
      <c r="E186" s="376"/>
      <c r="F186" s="376"/>
      <c r="G186" s="376"/>
      <c r="H186" s="376"/>
      <c r="I186" s="376"/>
      <c r="J186" s="376"/>
      <c r="K186" s="376"/>
      <c r="L186" s="376"/>
      <c r="M186" s="376"/>
      <c r="N186" s="376"/>
      <c r="O186" s="376"/>
      <c r="P186" s="376"/>
      <c r="Q186" s="376"/>
      <c r="R186" s="376"/>
      <c r="S186" s="376"/>
      <c r="T186" s="376"/>
      <c r="U186" s="376"/>
      <c r="V186" s="376"/>
    </row>
    <row r="187" spans="1:22" hidden="1" x14ac:dyDescent="0.45">
      <c r="A187" s="358">
        <v>182</v>
      </c>
      <c r="B187" s="394"/>
      <c r="C187" s="376"/>
      <c r="D187" s="376"/>
      <c r="E187" s="376"/>
      <c r="F187" s="376"/>
      <c r="G187" s="376"/>
      <c r="H187" s="376"/>
      <c r="I187" s="376"/>
      <c r="J187" s="376"/>
      <c r="K187" s="376"/>
      <c r="L187" s="376"/>
      <c r="M187" s="376"/>
      <c r="N187" s="376"/>
      <c r="O187" s="376"/>
      <c r="P187" s="376"/>
      <c r="Q187" s="376"/>
      <c r="R187" s="376"/>
      <c r="S187" s="376"/>
      <c r="T187" s="376"/>
      <c r="U187" s="376"/>
      <c r="V187" s="376"/>
    </row>
    <row r="188" spans="1:22" hidden="1" x14ac:dyDescent="0.45">
      <c r="A188" s="358">
        <v>183</v>
      </c>
      <c r="B188" s="394"/>
      <c r="C188" s="376"/>
      <c r="D188" s="376"/>
      <c r="E188" s="376"/>
      <c r="F188" s="376"/>
      <c r="G188" s="376"/>
      <c r="H188" s="376"/>
      <c r="I188" s="376"/>
      <c r="J188" s="376"/>
      <c r="K188" s="376"/>
      <c r="L188" s="376"/>
      <c r="M188" s="376"/>
      <c r="N188" s="376"/>
      <c r="O188" s="376"/>
      <c r="P188" s="376"/>
      <c r="Q188" s="376"/>
      <c r="R188" s="376"/>
      <c r="S188" s="376"/>
      <c r="T188" s="376"/>
      <c r="U188" s="376"/>
      <c r="V188" s="376"/>
    </row>
    <row r="189" spans="1:22" hidden="1" x14ac:dyDescent="0.45">
      <c r="A189" s="358">
        <v>184</v>
      </c>
      <c r="B189" s="394"/>
      <c r="C189" s="376"/>
      <c r="D189" s="376"/>
      <c r="E189" s="376"/>
      <c r="F189" s="376"/>
      <c r="G189" s="376"/>
      <c r="H189" s="376"/>
      <c r="I189" s="376"/>
      <c r="J189" s="376"/>
      <c r="K189" s="376"/>
      <c r="L189" s="376"/>
      <c r="M189" s="376"/>
      <c r="N189" s="376"/>
      <c r="O189" s="376"/>
      <c r="P189" s="376"/>
      <c r="Q189" s="376"/>
      <c r="R189" s="376"/>
      <c r="S189" s="376"/>
      <c r="T189" s="376"/>
      <c r="U189" s="376"/>
      <c r="V189" s="376"/>
    </row>
    <row r="190" spans="1:22" hidden="1" x14ac:dyDescent="0.45">
      <c r="A190" s="358">
        <v>185</v>
      </c>
      <c r="B190" s="394"/>
      <c r="C190" s="376"/>
      <c r="D190" s="376"/>
      <c r="E190" s="376"/>
      <c r="F190" s="376"/>
      <c r="G190" s="376"/>
      <c r="H190" s="376"/>
      <c r="I190" s="376"/>
      <c r="J190" s="376"/>
      <c r="K190" s="376"/>
      <c r="L190" s="376"/>
      <c r="M190" s="376"/>
      <c r="N190" s="376"/>
      <c r="O190" s="376"/>
      <c r="P190" s="376"/>
      <c r="Q190" s="376"/>
      <c r="R190" s="376"/>
      <c r="S190" s="376"/>
      <c r="T190" s="376"/>
      <c r="U190" s="376"/>
      <c r="V190" s="376"/>
    </row>
    <row r="191" spans="1:22" hidden="1" x14ac:dyDescent="0.45">
      <c r="A191" s="358">
        <v>186</v>
      </c>
      <c r="B191" s="394"/>
      <c r="C191" s="376"/>
      <c r="D191" s="376"/>
      <c r="E191" s="376"/>
      <c r="F191" s="376"/>
      <c r="G191" s="376"/>
      <c r="H191" s="376"/>
      <c r="I191" s="376"/>
      <c r="J191" s="376"/>
      <c r="K191" s="376"/>
      <c r="L191" s="376"/>
      <c r="M191" s="376"/>
      <c r="N191" s="376"/>
      <c r="O191" s="376"/>
      <c r="P191" s="376"/>
      <c r="Q191" s="376"/>
      <c r="R191" s="376"/>
      <c r="S191" s="376"/>
      <c r="T191" s="376"/>
      <c r="U191" s="376"/>
      <c r="V191" s="376"/>
    </row>
    <row r="192" spans="1:22" hidden="1" x14ac:dyDescent="0.45">
      <c r="A192" s="358">
        <v>187</v>
      </c>
      <c r="B192" s="394"/>
      <c r="C192" s="376"/>
      <c r="D192" s="376"/>
      <c r="E192" s="376"/>
      <c r="F192" s="376"/>
      <c r="G192" s="376"/>
      <c r="H192" s="376"/>
      <c r="I192" s="376"/>
      <c r="J192" s="376"/>
      <c r="K192" s="376"/>
      <c r="L192" s="376"/>
      <c r="M192" s="376"/>
      <c r="N192" s="376"/>
      <c r="O192" s="376"/>
      <c r="P192" s="376"/>
      <c r="Q192" s="376"/>
      <c r="R192" s="376"/>
      <c r="S192" s="376"/>
      <c r="T192" s="376"/>
      <c r="U192" s="376"/>
      <c r="V192" s="376"/>
    </row>
    <row r="193" spans="1:22" hidden="1" x14ac:dyDescent="0.45">
      <c r="A193" s="358">
        <v>188</v>
      </c>
      <c r="B193" s="394"/>
      <c r="C193" s="376"/>
      <c r="D193" s="376"/>
      <c r="E193" s="376"/>
      <c r="F193" s="376"/>
      <c r="G193" s="376"/>
      <c r="H193" s="376"/>
      <c r="I193" s="376"/>
      <c r="J193" s="376"/>
      <c r="K193" s="376"/>
      <c r="L193" s="376"/>
      <c r="M193" s="376"/>
      <c r="N193" s="376"/>
      <c r="O193" s="376"/>
      <c r="P193" s="376"/>
      <c r="Q193" s="376"/>
      <c r="R193" s="376"/>
      <c r="S193" s="376"/>
      <c r="T193" s="376"/>
      <c r="U193" s="376"/>
      <c r="V193" s="376"/>
    </row>
    <row r="194" spans="1:22" hidden="1" x14ac:dyDescent="0.45">
      <c r="A194" s="358">
        <v>189</v>
      </c>
      <c r="B194" s="394"/>
      <c r="C194" s="376"/>
      <c r="D194" s="376"/>
      <c r="E194" s="376"/>
      <c r="F194" s="376"/>
      <c r="G194" s="376"/>
      <c r="H194" s="376"/>
      <c r="I194" s="376"/>
      <c r="J194" s="376"/>
      <c r="K194" s="376"/>
      <c r="L194" s="376"/>
      <c r="M194" s="376"/>
      <c r="N194" s="376"/>
      <c r="O194" s="376"/>
      <c r="P194" s="376"/>
      <c r="Q194" s="376"/>
      <c r="R194" s="376"/>
      <c r="S194" s="376"/>
      <c r="T194" s="376"/>
      <c r="U194" s="376"/>
      <c r="V194" s="376"/>
    </row>
    <row r="195" spans="1:22" hidden="1" x14ac:dyDescent="0.45">
      <c r="A195" s="358">
        <v>190</v>
      </c>
      <c r="B195" s="394"/>
      <c r="C195" s="376"/>
      <c r="D195" s="376"/>
      <c r="E195" s="376"/>
      <c r="F195" s="376"/>
      <c r="G195" s="376"/>
      <c r="H195" s="376"/>
      <c r="I195" s="376"/>
      <c r="J195" s="376"/>
      <c r="K195" s="376"/>
      <c r="L195" s="376"/>
      <c r="M195" s="376"/>
      <c r="N195" s="376"/>
      <c r="O195" s="376"/>
      <c r="P195" s="376"/>
      <c r="Q195" s="376"/>
      <c r="R195" s="376"/>
      <c r="S195" s="376"/>
      <c r="T195" s="376"/>
      <c r="U195" s="376"/>
      <c r="V195" s="376"/>
    </row>
    <row r="196" spans="1:22" hidden="1" x14ac:dyDescent="0.45">
      <c r="A196" s="358">
        <v>191</v>
      </c>
      <c r="B196" s="394"/>
      <c r="C196" s="376"/>
      <c r="D196" s="376"/>
      <c r="E196" s="376"/>
      <c r="F196" s="376"/>
      <c r="G196" s="376"/>
      <c r="H196" s="376"/>
      <c r="I196" s="376"/>
      <c r="J196" s="376"/>
      <c r="K196" s="376"/>
      <c r="L196" s="376"/>
      <c r="M196" s="376"/>
      <c r="N196" s="376"/>
      <c r="O196" s="376"/>
      <c r="P196" s="376"/>
      <c r="Q196" s="376"/>
      <c r="R196" s="376"/>
      <c r="S196" s="376"/>
      <c r="T196" s="376"/>
      <c r="U196" s="376"/>
      <c r="V196" s="376"/>
    </row>
    <row r="197" spans="1:22" hidden="1" x14ac:dyDescent="0.45">
      <c r="A197" s="358">
        <v>192</v>
      </c>
      <c r="B197" s="394"/>
      <c r="C197" s="376"/>
      <c r="D197" s="376"/>
      <c r="E197" s="376"/>
      <c r="F197" s="376"/>
      <c r="G197" s="376"/>
      <c r="H197" s="376"/>
      <c r="I197" s="376"/>
      <c r="J197" s="376"/>
      <c r="K197" s="376"/>
      <c r="L197" s="376"/>
      <c r="M197" s="376"/>
      <c r="N197" s="376"/>
      <c r="O197" s="376"/>
      <c r="P197" s="376"/>
      <c r="Q197" s="376"/>
      <c r="R197" s="376"/>
      <c r="S197" s="376"/>
      <c r="T197" s="376"/>
      <c r="U197" s="376"/>
      <c r="V197" s="376"/>
    </row>
    <row r="198" spans="1:22" hidden="1" x14ac:dyDescent="0.45">
      <c r="A198" s="358">
        <v>193</v>
      </c>
      <c r="B198" s="394"/>
      <c r="C198" s="376"/>
      <c r="D198" s="376"/>
      <c r="E198" s="376"/>
      <c r="F198" s="376"/>
      <c r="G198" s="376"/>
      <c r="H198" s="376"/>
      <c r="I198" s="376"/>
      <c r="J198" s="376"/>
      <c r="K198" s="376"/>
      <c r="L198" s="376"/>
      <c r="M198" s="376"/>
      <c r="N198" s="376"/>
      <c r="O198" s="376"/>
      <c r="P198" s="376"/>
      <c r="Q198" s="376"/>
      <c r="R198" s="376"/>
      <c r="S198" s="376"/>
      <c r="T198" s="376"/>
      <c r="U198" s="376"/>
      <c r="V198" s="376"/>
    </row>
    <row r="199" spans="1:22" hidden="1" x14ac:dyDescent="0.45">
      <c r="A199" s="358">
        <v>194</v>
      </c>
      <c r="B199" s="394"/>
      <c r="C199" s="376"/>
      <c r="D199" s="376"/>
      <c r="E199" s="376"/>
      <c r="F199" s="376"/>
      <c r="G199" s="376"/>
      <c r="H199" s="376"/>
      <c r="I199" s="376"/>
      <c r="J199" s="376"/>
      <c r="K199" s="376"/>
      <c r="L199" s="376"/>
      <c r="M199" s="376"/>
      <c r="N199" s="376"/>
      <c r="O199" s="376"/>
      <c r="P199" s="376"/>
      <c r="Q199" s="376"/>
      <c r="R199" s="376"/>
      <c r="S199" s="376"/>
      <c r="T199" s="376"/>
      <c r="U199" s="376"/>
      <c r="V199" s="376"/>
    </row>
    <row r="200" spans="1:22" hidden="1" x14ac:dyDescent="0.45">
      <c r="A200" s="358">
        <v>195</v>
      </c>
      <c r="B200" s="394"/>
      <c r="C200" s="376"/>
      <c r="D200" s="376"/>
      <c r="E200" s="376"/>
      <c r="F200" s="376"/>
      <c r="G200" s="376"/>
      <c r="H200" s="376"/>
      <c r="I200" s="376"/>
      <c r="J200" s="376"/>
      <c r="K200" s="376"/>
      <c r="L200" s="376"/>
      <c r="M200" s="376"/>
      <c r="N200" s="376"/>
      <c r="O200" s="376"/>
      <c r="P200" s="376"/>
      <c r="Q200" s="376"/>
      <c r="R200" s="376"/>
      <c r="S200" s="376"/>
      <c r="T200" s="376"/>
      <c r="U200" s="376"/>
      <c r="V200" s="376"/>
    </row>
    <row r="201" spans="1:22" hidden="1" x14ac:dyDescent="0.45">
      <c r="A201" s="358">
        <v>196</v>
      </c>
      <c r="B201" s="394"/>
      <c r="C201" s="376"/>
      <c r="D201" s="376"/>
      <c r="E201" s="376"/>
      <c r="F201" s="376"/>
      <c r="G201" s="376"/>
      <c r="H201" s="376"/>
      <c r="I201" s="376"/>
      <c r="J201" s="376"/>
      <c r="K201" s="376"/>
      <c r="L201" s="376"/>
      <c r="M201" s="376"/>
      <c r="N201" s="376"/>
      <c r="O201" s="376"/>
      <c r="P201" s="376"/>
      <c r="Q201" s="376"/>
      <c r="R201" s="376"/>
      <c r="S201" s="376"/>
      <c r="T201" s="376"/>
      <c r="U201" s="376"/>
      <c r="V201" s="376"/>
    </row>
    <row r="202" spans="1:22" hidden="1" x14ac:dyDescent="0.45">
      <c r="A202" s="358">
        <v>197</v>
      </c>
      <c r="B202" s="394"/>
      <c r="C202" s="376"/>
      <c r="D202" s="376"/>
      <c r="E202" s="376"/>
      <c r="F202" s="376"/>
      <c r="G202" s="376"/>
      <c r="H202" s="376"/>
      <c r="I202" s="376"/>
      <c r="J202" s="376"/>
      <c r="K202" s="376"/>
      <c r="L202" s="376"/>
      <c r="M202" s="376"/>
      <c r="N202" s="376"/>
      <c r="O202" s="376"/>
      <c r="P202" s="376"/>
      <c r="Q202" s="376"/>
      <c r="R202" s="376"/>
      <c r="S202" s="376"/>
      <c r="T202" s="376"/>
      <c r="U202" s="376"/>
      <c r="V202" s="376"/>
    </row>
    <row r="203" spans="1:22" hidden="1" x14ac:dyDescent="0.45">
      <c r="A203" s="358">
        <v>198</v>
      </c>
      <c r="B203" s="394"/>
      <c r="C203" s="376"/>
      <c r="D203" s="376"/>
      <c r="E203" s="376"/>
      <c r="F203" s="376"/>
      <c r="G203" s="376"/>
      <c r="H203" s="376"/>
      <c r="I203" s="376"/>
      <c r="J203" s="376"/>
      <c r="K203" s="376"/>
      <c r="L203" s="376"/>
      <c r="M203" s="376"/>
      <c r="N203" s="376"/>
      <c r="O203" s="376"/>
      <c r="P203" s="376"/>
      <c r="Q203" s="376"/>
      <c r="R203" s="376"/>
      <c r="S203" s="376"/>
      <c r="T203" s="376"/>
      <c r="U203" s="376"/>
      <c r="V203" s="376"/>
    </row>
    <row r="204" spans="1:22" hidden="1" x14ac:dyDescent="0.45">
      <c r="A204" s="358">
        <v>199</v>
      </c>
      <c r="B204" s="394"/>
      <c r="C204" s="376"/>
      <c r="D204" s="376"/>
      <c r="E204" s="376"/>
      <c r="F204" s="376"/>
      <c r="G204" s="376"/>
      <c r="H204" s="376"/>
      <c r="I204" s="376"/>
      <c r="J204" s="376"/>
      <c r="K204" s="376"/>
      <c r="L204" s="376"/>
      <c r="M204" s="376"/>
      <c r="N204" s="376"/>
      <c r="O204" s="376"/>
      <c r="P204" s="376"/>
      <c r="Q204" s="376"/>
      <c r="R204" s="376"/>
      <c r="S204" s="376"/>
      <c r="T204" s="376"/>
      <c r="U204" s="376"/>
      <c r="V204" s="376"/>
    </row>
    <row r="205" spans="1:22" hidden="1" x14ac:dyDescent="0.45">
      <c r="A205" s="358">
        <v>200</v>
      </c>
      <c r="B205" s="394"/>
      <c r="C205" s="376"/>
      <c r="D205" s="376"/>
      <c r="E205" s="376"/>
      <c r="F205" s="376"/>
      <c r="G205" s="376"/>
      <c r="H205" s="376"/>
      <c r="I205" s="376"/>
      <c r="J205" s="376"/>
      <c r="K205" s="376"/>
      <c r="L205" s="376"/>
      <c r="M205" s="376"/>
      <c r="N205" s="376"/>
      <c r="O205" s="376"/>
      <c r="P205" s="376"/>
      <c r="Q205" s="376"/>
      <c r="R205" s="376"/>
      <c r="S205" s="376"/>
      <c r="T205" s="376"/>
      <c r="U205" s="376"/>
      <c r="V205" s="376"/>
    </row>
    <row r="206" spans="1:22" hidden="1" x14ac:dyDescent="0.45">
      <c r="A206" s="358">
        <v>201</v>
      </c>
      <c r="B206" s="394"/>
      <c r="C206" s="376"/>
      <c r="D206" s="376"/>
      <c r="E206" s="376"/>
      <c r="F206" s="376"/>
      <c r="G206" s="376"/>
      <c r="H206" s="376"/>
      <c r="I206" s="376"/>
      <c r="J206" s="376"/>
      <c r="K206" s="376"/>
      <c r="L206" s="376"/>
      <c r="M206" s="376"/>
      <c r="N206" s="376"/>
      <c r="O206" s="376"/>
      <c r="P206" s="376"/>
      <c r="Q206" s="376"/>
      <c r="R206" s="376"/>
      <c r="S206" s="376"/>
      <c r="T206" s="376"/>
      <c r="U206" s="376"/>
      <c r="V206" s="376"/>
    </row>
    <row r="207" spans="1:22" hidden="1" x14ac:dyDescent="0.45">
      <c r="A207" s="358">
        <v>202</v>
      </c>
      <c r="B207" s="394"/>
      <c r="C207" s="376"/>
      <c r="D207" s="376"/>
      <c r="E207" s="376"/>
      <c r="F207" s="376"/>
      <c r="G207" s="376"/>
      <c r="H207" s="376"/>
      <c r="I207" s="376"/>
      <c r="J207" s="376"/>
      <c r="K207" s="376"/>
      <c r="L207" s="376"/>
      <c r="M207" s="376"/>
      <c r="N207" s="376"/>
      <c r="O207" s="376"/>
      <c r="P207" s="376"/>
      <c r="Q207" s="376"/>
      <c r="R207" s="376"/>
      <c r="S207" s="376"/>
      <c r="T207" s="376"/>
      <c r="U207" s="376"/>
      <c r="V207" s="376"/>
    </row>
    <row r="208" spans="1:22" hidden="1" x14ac:dyDescent="0.45">
      <c r="A208" s="358">
        <v>203</v>
      </c>
      <c r="B208" s="394"/>
      <c r="C208" s="376"/>
      <c r="D208" s="376"/>
      <c r="E208" s="376"/>
      <c r="F208" s="376"/>
      <c r="G208" s="376"/>
      <c r="H208" s="376"/>
      <c r="I208" s="376"/>
      <c r="J208" s="376"/>
      <c r="K208" s="376"/>
      <c r="L208" s="376"/>
      <c r="M208" s="376"/>
      <c r="N208" s="376"/>
      <c r="O208" s="376"/>
      <c r="P208" s="376"/>
      <c r="Q208" s="376"/>
      <c r="R208" s="376"/>
      <c r="S208" s="376"/>
      <c r="T208" s="376"/>
      <c r="U208" s="376"/>
      <c r="V208" s="376"/>
    </row>
    <row r="209" spans="1:22" hidden="1" x14ac:dyDescent="0.45">
      <c r="A209" s="358">
        <v>204</v>
      </c>
      <c r="B209" s="394"/>
      <c r="C209" s="376"/>
      <c r="D209" s="376"/>
      <c r="E209" s="376"/>
      <c r="F209" s="376"/>
      <c r="G209" s="376"/>
      <c r="H209" s="376"/>
      <c r="I209" s="376"/>
      <c r="J209" s="376"/>
      <c r="K209" s="376"/>
      <c r="L209" s="376"/>
      <c r="M209" s="376"/>
      <c r="N209" s="376"/>
      <c r="O209" s="376"/>
      <c r="P209" s="376"/>
      <c r="Q209" s="376"/>
      <c r="R209" s="376"/>
      <c r="S209" s="376"/>
      <c r="T209" s="376"/>
      <c r="U209" s="376"/>
      <c r="V209" s="376"/>
    </row>
    <row r="210" spans="1:22" hidden="1" x14ac:dyDescent="0.45">
      <c r="A210" s="358">
        <v>205</v>
      </c>
      <c r="B210" s="394"/>
      <c r="C210" s="376"/>
      <c r="D210" s="376"/>
      <c r="E210" s="376"/>
      <c r="F210" s="376"/>
      <c r="G210" s="376"/>
      <c r="H210" s="376"/>
      <c r="I210" s="376"/>
      <c r="J210" s="376"/>
      <c r="K210" s="376"/>
      <c r="L210" s="376"/>
      <c r="M210" s="376"/>
      <c r="N210" s="376"/>
      <c r="O210" s="376"/>
      <c r="P210" s="376"/>
      <c r="Q210" s="376"/>
      <c r="R210" s="376"/>
      <c r="S210" s="376"/>
      <c r="T210" s="376"/>
      <c r="U210" s="376"/>
      <c r="V210" s="376"/>
    </row>
    <row r="211" spans="1:22" hidden="1" x14ac:dyDescent="0.45">
      <c r="A211" s="358">
        <v>206</v>
      </c>
      <c r="B211" s="394"/>
      <c r="C211" s="376"/>
      <c r="D211" s="376"/>
      <c r="E211" s="376"/>
      <c r="F211" s="376"/>
      <c r="G211" s="376"/>
      <c r="H211" s="376"/>
      <c r="I211" s="376"/>
      <c r="J211" s="376"/>
      <c r="K211" s="376"/>
      <c r="L211" s="376"/>
      <c r="M211" s="376"/>
      <c r="N211" s="376"/>
      <c r="O211" s="376"/>
      <c r="P211" s="376"/>
      <c r="Q211" s="376"/>
      <c r="R211" s="376"/>
      <c r="S211" s="376"/>
      <c r="T211" s="376"/>
      <c r="U211" s="376"/>
      <c r="V211" s="376"/>
    </row>
    <row r="212" spans="1:22" hidden="1" x14ac:dyDescent="0.45">
      <c r="A212" s="358">
        <v>207</v>
      </c>
      <c r="B212" s="394"/>
      <c r="C212" s="376"/>
      <c r="D212" s="376"/>
      <c r="E212" s="376"/>
      <c r="F212" s="376"/>
      <c r="G212" s="376"/>
      <c r="H212" s="376"/>
      <c r="I212" s="376"/>
      <c r="J212" s="376"/>
      <c r="K212" s="376"/>
      <c r="L212" s="376"/>
      <c r="M212" s="376"/>
      <c r="N212" s="376"/>
      <c r="O212" s="376"/>
      <c r="P212" s="376"/>
      <c r="Q212" s="376"/>
      <c r="R212" s="376"/>
      <c r="S212" s="376"/>
      <c r="T212" s="376"/>
      <c r="U212" s="376"/>
      <c r="V212" s="376"/>
    </row>
    <row r="213" spans="1:22" hidden="1" x14ac:dyDescent="0.45">
      <c r="A213" s="358">
        <v>208</v>
      </c>
      <c r="B213" s="394"/>
      <c r="C213" s="376"/>
      <c r="D213" s="376"/>
      <c r="E213" s="376"/>
      <c r="F213" s="376"/>
      <c r="G213" s="376"/>
      <c r="H213" s="376"/>
      <c r="I213" s="376"/>
      <c r="J213" s="376"/>
      <c r="K213" s="376"/>
      <c r="L213" s="376"/>
      <c r="M213" s="376"/>
      <c r="N213" s="376"/>
      <c r="O213" s="376"/>
      <c r="P213" s="376"/>
      <c r="Q213" s="376"/>
      <c r="R213" s="376"/>
      <c r="S213" s="376"/>
      <c r="T213" s="376"/>
      <c r="U213" s="376"/>
      <c r="V213" s="376"/>
    </row>
    <row r="214" spans="1:22" hidden="1" x14ac:dyDescent="0.45">
      <c r="A214" s="358">
        <v>209</v>
      </c>
      <c r="B214" s="394"/>
      <c r="C214" s="376"/>
      <c r="D214" s="376"/>
      <c r="E214" s="376"/>
      <c r="F214" s="376"/>
      <c r="G214" s="376"/>
      <c r="H214" s="376"/>
      <c r="I214" s="376"/>
      <c r="J214" s="376"/>
      <c r="K214" s="376"/>
      <c r="L214" s="376"/>
      <c r="M214" s="376"/>
      <c r="N214" s="376"/>
      <c r="O214" s="376"/>
      <c r="P214" s="376"/>
      <c r="Q214" s="376"/>
      <c r="R214" s="376"/>
      <c r="S214" s="376"/>
      <c r="T214" s="376"/>
      <c r="U214" s="376"/>
      <c r="V214" s="376"/>
    </row>
    <row r="215" spans="1:22" hidden="1" x14ac:dyDescent="0.45">
      <c r="A215" s="358">
        <v>210</v>
      </c>
      <c r="B215" s="394"/>
      <c r="C215" s="376"/>
      <c r="D215" s="376"/>
      <c r="E215" s="376"/>
      <c r="F215" s="376"/>
      <c r="G215" s="376"/>
      <c r="H215" s="376"/>
      <c r="I215" s="376"/>
      <c r="J215" s="376"/>
      <c r="K215" s="376"/>
      <c r="L215" s="376"/>
      <c r="M215" s="376"/>
      <c r="N215" s="376"/>
      <c r="O215" s="376"/>
      <c r="P215" s="376"/>
      <c r="Q215" s="376"/>
      <c r="R215" s="376"/>
      <c r="S215" s="376"/>
      <c r="T215" s="376"/>
      <c r="U215" s="376"/>
      <c r="V215" s="376"/>
    </row>
    <row r="216" spans="1:22" hidden="1" x14ac:dyDescent="0.45">
      <c r="A216" s="358">
        <v>211</v>
      </c>
      <c r="B216" s="394"/>
      <c r="C216" s="376"/>
      <c r="D216" s="376"/>
      <c r="E216" s="376"/>
      <c r="F216" s="376"/>
      <c r="G216" s="376"/>
      <c r="H216" s="376"/>
      <c r="I216" s="376"/>
      <c r="J216" s="376"/>
      <c r="K216" s="376"/>
      <c r="L216" s="376"/>
      <c r="M216" s="376"/>
      <c r="N216" s="376"/>
      <c r="O216" s="376"/>
      <c r="P216" s="376"/>
      <c r="Q216" s="376"/>
      <c r="R216" s="376"/>
      <c r="S216" s="376"/>
      <c r="T216" s="376"/>
      <c r="U216" s="376"/>
      <c r="V216" s="376"/>
    </row>
    <row r="217" spans="1:22" hidden="1" x14ac:dyDescent="0.45">
      <c r="A217" s="358">
        <v>212</v>
      </c>
      <c r="B217" s="394"/>
      <c r="C217" s="376"/>
      <c r="D217" s="376"/>
      <c r="E217" s="376"/>
      <c r="F217" s="376"/>
      <c r="G217" s="376"/>
      <c r="H217" s="376"/>
      <c r="I217" s="376"/>
      <c r="J217" s="376"/>
      <c r="K217" s="376"/>
      <c r="L217" s="376"/>
      <c r="M217" s="376"/>
      <c r="N217" s="376"/>
      <c r="O217" s="376"/>
      <c r="P217" s="376"/>
      <c r="Q217" s="376"/>
      <c r="R217" s="376"/>
      <c r="S217" s="376"/>
      <c r="T217" s="376"/>
      <c r="U217" s="376"/>
      <c r="V217" s="376"/>
    </row>
    <row r="218" spans="1:22" hidden="1" x14ac:dyDescent="0.45">
      <c r="A218" s="358">
        <v>213</v>
      </c>
      <c r="B218" s="394"/>
      <c r="C218" s="376"/>
      <c r="D218" s="376"/>
      <c r="E218" s="376"/>
      <c r="F218" s="376"/>
      <c r="G218" s="376"/>
      <c r="H218" s="376"/>
      <c r="I218" s="376"/>
      <c r="J218" s="376"/>
      <c r="K218" s="376"/>
      <c r="L218" s="376"/>
      <c r="M218" s="376"/>
      <c r="N218" s="376"/>
      <c r="O218" s="376"/>
      <c r="P218" s="376"/>
      <c r="Q218" s="376"/>
      <c r="R218" s="376"/>
      <c r="S218" s="376"/>
      <c r="T218" s="376"/>
      <c r="U218" s="376"/>
      <c r="V218" s="376"/>
    </row>
    <row r="219" spans="1:22" hidden="1" x14ac:dyDescent="0.45">
      <c r="A219" s="358">
        <v>214</v>
      </c>
      <c r="B219" s="394"/>
      <c r="C219" s="376"/>
      <c r="D219" s="376"/>
      <c r="E219" s="376"/>
      <c r="F219" s="376"/>
      <c r="G219" s="376"/>
      <c r="H219" s="376"/>
      <c r="I219" s="376"/>
      <c r="J219" s="376"/>
      <c r="K219" s="376"/>
      <c r="L219" s="376"/>
      <c r="M219" s="376"/>
      <c r="N219" s="376"/>
      <c r="O219" s="376"/>
      <c r="P219" s="376"/>
      <c r="Q219" s="376"/>
      <c r="R219" s="376"/>
      <c r="S219" s="376"/>
      <c r="T219" s="376"/>
      <c r="U219" s="376"/>
      <c r="V219" s="376"/>
    </row>
    <row r="220" spans="1:22" hidden="1" x14ac:dyDescent="0.45">
      <c r="A220" s="358">
        <v>215</v>
      </c>
      <c r="B220" s="394"/>
      <c r="C220" s="376"/>
      <c r="D220" s="376"/>
      <c r="E220" s="376"/>
      <c r="F220" s="376"/>
      <c r="G220" s="376"/>
      <c r="H220" s="376"/>
      <c r="I220" s="376"/>
      <c r="J220" s="376"/>
      <c r="K220" s="376"/>
      <c r="L220" s="376"/>
      <c r="M220" s="376"/>
      <c r="N220" s="376"/>
      <c r="O220" s="376"/>
      <c r="P220" s="376"/>
      <c r="Q220" s="376"/>
      <c r="R220" s="376"/>
      <c r="S220" s="376"/>
      <c r="T220" s="376"/>
      <c r="U220" s="376"/>
      <c r="V220" s="376"/>
    </row>
    <row r="221" spans="1:22" hidden="1" x14ac:dyDescent="0.45">
      <c r="A221" s="358">
        <v>216</v>
      </c>
      <c r="B221" s="394"/>
      <c r="C221" s="376"/>
      <c r="D221" s="376"/>
      <c r="E221" s="376"/>
      <c r="F221" s="376"/>
      <c r="G221" s="376"/>
      <c r="H221" s="376"/>
      <c r="I221" s="376"/>
      <c r="J221" s="376"/>
      <c r="K221" s="376"/>
      <c r="L221" s="376"/>
      <c r="M221" s="376"/>
      <c r="N221" s="376"/>
      <c r="O221" s="376"/>
      <c r="P221" s="376"/>
      <c r="Q221" s="376"/>
      <c r="R221" s="376"/>
      <c r="S221" s="376"/>
      <c r="T221" s="376"/>
      <c r="U221" s="376"/>
      <c r="V221" s="376"/>
    </row>
    <row r="222" spans="1:22" hidden="1" x14ac:dyDescent="0.45">
      <c r="A222" s="358">
        <v>217</v>
      </c>
      <c r="B222" s="394"/>
      <c r="C222" s="376"/>
      <c r="D222" s="376"/>
      <c r="E222" s="376"/>
      <c r="F222" s="376"/>
      <c r="G222" s="376"/>
      <c r="H222" s="376"/>
      <c r="I222" s="376"/>
      <c r="J222" s="376"/>
      <c r="K222" s="376"/>
      <c r="L222" s="376"/>
      <c r="M222" s="376"/>
      <c r="N222" s="376"/>
      <c r="O222" s="376"/>
      <c r="P222" s="376"/>
      <c r="Q222" s="376"/>
      <c r="R222" s="376"/>
      <c r="S222" s="376"/>
      <c r="T222" s="376"/>
      <c r="U222" s="376"/>
      <c r="V222" s="376"/>
    </row>
    <row r="223" spans="1:22" hidden="1" x14ac:dyDescent="0.45">
      <c r="A223" s="358">
        <v>218</v>
      </c>
      <c r="B223" s="394"/>
      <c r="C223" s="376"/>
      <c r="D223" s="376"/>
      <c r="E223" s="376"/>
      <c r="F223" s="376"/>
      <c r="G223" s="376"/>
      <c r="H223" s="376"/>
      <c r="I223" s="376"/>
      <c r="J223" s="376"/>
      <c r="K223" s="376"/>
      <c r="L223" s="376"/>
      <c r="M223" s="376"/>
      <c r="N223" s="376"/>
      <c r="O223" s="376"/>
      <c r="P223" s="376"/>
      <c r="Q223" s="376"/>
      <c r="R223" s="376"/>
      <c r="S223" s="376"/>
      <c r="T223" s="376"/>
      <c r="U223" s="376"/>
      <c r="V223" s="376"/>
    </row>
    <row r="224" spans="1:22" hidden="1" x14ac:dyDescent="0.45">
      <c r="A224" s="358">
        <v>219</v>
      </c>
      <c r="B224" s="394"/>
      <c r="C224" s="376"/>
      <c r="D224" s="376"/>
      <c r="E224" s="376"/>
      <c r="F224" s="376"/>
      <c r="G224" s="376"/>
      <c r="H224" s="376"/>
      <c r="I224" s="376"/>
      <c r="J224" s="376"/>
      <c r="K224" s="376"/>
      <c r="L224" s="376"/>
      <c r="M224" s="376"/>
      <c r="N224" s="376"/>
      <c r="O224" s="376"/>
      <c r="P224" s="376"/>
      <c r="Q224" s="376"/>
      <c r="R224" s="376"/>
      <c r="S224" s="376"/>
      <c r="T224" s="376"/>
      <c r="U224" s="376"/>
      <c r="V224" s="376"/>
    </row>
    <row r="225" spans="1:22" hidden="1" x14ac:dyDescent="0.45">
      <c r="A225" s="358">
        <v>220</v>
      </c>
      <c r="B225" s="394"/>
      <c r="C225" s="376"/>
      <c r="D225" s="376"/>
      <c r="E225" s="376"/>
      <c r="F225" s="376"/>
      <c r="G225" s="376"/>
      <c r="H225" s="376"/>
      <c r="I225" s="376"/>
      <c r="J225" s="376"/>
      <c r="K225" s="376"/>
      <c r="L225" s="376"/>
      <c r="M225" s="376"/>
      <c r="N225" s="376"/>
      <c r="O225" s="376"/>
      <c r="P225" s="376"/>
      <c r="Q225" s="376"/>
      <c r="R225" s="376"/>
      <c r="S225" s="376"/>
      <c r="T225" s="376"/>
      <c r="U225" s="376"/>
      <c r="V225" s="376"/>
    </row>
    <row r="226" spans="1:22" hidden="1" x14ac:dyDescent="0.45">
      <c r="A226" s="358">
        <v>221</v>
      </c>
      <c r="B226" s="394"/>
      <c r="C226" s="376"/>
      <c r="D226" s="376"/>
      <c r="E226" s="376"/>
      <c r="F226" s="376"/>
      <c r="G226" s="376"/>
      <c r="H226" s="376"/>
      <c r="I226" s="376"/>
      <c r="J226" s="376"/>
      <c r="K226" s="376"/>
      <c r="L226" s="376"/>
      <c r="M226" s="376"/>
      <c r="N226" s="376"/>
      <c r="O226" s="376"/>
      <c r="P226" s="376"/>
      <c r="Q226" s="376"/>
      <c r="R226" s="376"/>
      <c r="S226" s="376"/>
      <c r="T226" s="376"/>
      <c r="U226" s="376"/>
      <c r="V226" s="376"/>
    </row>
    <row r="227" spans="1:22" hidden="1" x14ac:dyDescent="0.45">
      <c r="A227" s="358">
        <v>222</v>
      </c>
      <c r="B227" s="394"/>
      <c r="C227" s="376"/>
      <c r="D227" s="376"/>
      <c r="E227" s="376"/>
      <c r="F227" s="376"/>
      <c r="G227" s="376"/>
      <c r="H227" s="376"/>
      <c r="I227" s="376"/>
      <c r="J227" s="376"/>
      <c r="K227" s="376"/>
      <c r="L227" s="376"/>
      <c r="M227" s="376"/>
      <c r="N227" s="376"/>
      <c r="O227" s="376"/>
      <c r="P227" s="376"/>
      <c r="Q227" s="376"/>
      <c r="R227" s="376"/>
      <c r="S227" s="376"/>
      <c r="T227" s="376"/>
      <c r="U227" s="376"/>
      <c r="V227" s="376"/>
    </row>
    <row r="228" spans="1:22" hidden="1" x14ac:dyDescent="0.45">
      <c r="A228" s="358">
        <v>223</v>
      </c>
      <c r="B228" s="394"/>
      <c r="C228" s="376"/>
      <c r="D228" s="376"/>
      <c r="E228" s="376"/>
      <c r="F228" s="376"/>
      <c r="G228" s="376"/>
      <c r="H228" s="376"/>
      <c r="I228" s="376"/>
      <c r="J228" s="376"/>
      <c r="K228" s="376"/>
      <c r="L228" s="376"/>
      <c r="M228" s="376"/>
      <c r="N228" s="376"/>
      <c r="O228" s="376"/>
      <c r="P228" s="376"/>
      <c r="Q228" s="376"/>
      <c r="R228" s="376"/>
      <c r="S228" s="376"/>
      <c r="T228" s="376"/>
      <c r="U228" s="376"/>
      <c r="V228" s="376"/>
    </row>
    <row r="229" spans="1:22" hidden="1" x14ac:dyDescent="0.45">
      <c r="A229" s="358">
        <v>224</v>
      </c>
      <c r="B229" s="394"/>
      <c r="C229" s="376"/>
      <c r="D229" s="376"/>
      <c r="E229" s="376"/>
      <c r="F229" s="376"/>
      <c r="G229" s="376"/>
      <c r="H229" s="376"/>
      <c r="I229" s="376"/>
      <c r="J229" s="376"/>
      <c r="K229" s="376"/>
      <c r="L229" s="376"/>
      <c r="M229" s="376"/>
      <c r="N229" s="376"/>
      <c r="O229" s="376"/>
      <c r="P229" s="376"/>
      <c r="Q229" s="376"/>
      <c r="R229" s="376"/>
      <c r="S229" s="376"/>
      <c r="T229" s="376"/>
      <c r="U229" s="376"/>
      <c r="V229" s="376"/>
    </row>
    <row r="230" spans="1:22" hidden="1" x14ac:dyDescent="0.45">
      <c r="A230" s="358">
        <v>225</v>
      </c>
      <c r="B230" s="394"/>
      <c r="C230" s="376"/>
      <c r="D230" s="376"/>
      <c r="E230" s="376"/>
      <c r="F230" s="376"/>
      <c r="G230" s="376"/>
      <c r="H230" s="376"/>
      <c r="I230" s="376"/>
      <c r="J230" s="376"/>
      <c r="K230" s="376"/>
      <c r="L230" s="376"/>
      <c r="M230" s="376"/>
      <c r="N230" s="376"/>
      <c r="O230" s="376"/>
      <c r="P230" s="376"/>
      <c r="Q230" s="376"/>
      <c r="R230" s="376"/>
      <c r="S230" s="376"/>
      <c r="T230" s="376"/>
      <c r="U230" s="376"/>
      <c r="V230" s="376"/>
    </row>
    <row r="231" spans="1:22" hidden="1" x14ac:dyDescent="0.45">
      <c r="A231" s="358">
        <v>226</v>
      </c>
      <c r="B231" s="394"/>
      <c r="C231" s="376"/>
      <c r="D231" s="376"/>
      <c r="E231" s="376"/>
      <c r="F231" s="376"/>
      <c r="G231" s="376"/>
      <c r="H231" s="376"/>
      <c r="I231" s="376"/>
      <c r="J231" s="376"/>
      <c r="K231" s="376"/>
      <c r="L231" s="376"/>
      <c r="M231" s="376"/>
      <c r="N231" s="376"/>
      <c r="O231" s="376"/>
      <c r="P231" s="376"/>
      <c r="Q231" s="376"/>
      <c r="R231" s="376"/>
      <c r="S231" s="376"/>
      <c r="T231" s="376"/>
      <c r="U231" s="376"/>
      <c r="V231" s="376"/>
    </row>
    <row r="232" spans="1:22" hidden="1" x14ac:dyDescent="0.45">
      <c r="A232" s="358">
        <v>227</v>
      </c>
      <c r="B232" s="394"/>
      <c r="C232" s="376"/>
      <c r="D232" s="376"/>
      <c r="E232" s="376"/>
      <c r="F232" s="376"/>
      <c r="G232" s="376"/>
      <c r="H232" s="376"/>
      <c r="I232" s="376"/>
      <c r="J232" s="376"/>
      <c r="K232" s="376"/>
      <c r="L232" s="376"/>
      <c r="M232" s="376"/>
      <c r="N232" s="376"/>
      <c r="O232" s="376"/>
      <c r="P232" s="376"/>
      <c r="Q232" s="376"/>
      <c r="R232" s="376"/>
      <c r="S232" s="376"/>
      <c r="T232" s="376"/>
      <c r="U232" s="376"/>
      <c r="V232" s="376"/>
    </row>
    <row r="233" spans="1:22" hidden="1" x14ac:dyDescent="0.45">
      <c r="A233" s="358">
        <v>228</v>
      </c>
      <c r="B233" s="394"/>
      <c r="C233" s="376"/>
      <c r="D233" s="376"/>
      <c r="E233" s="376"/>
      <c r="F233" s="376"/>
      <c r="G233" s="376"/>
      <c r="H233" s="376"/>
      <c r="I233" s="376"/>
      <c r="J233" s="376"/>
      <c r="K233" s="376"/>
      <c r="L233" s="376"/>
      <c r="M233" s="376"/>
      <c r="N233" s="376"/>
      <c r="O233" s="376"/>
      <c r="P233" s="376"/>
      <c r="Q233" s="376"/>
      <c r="R233" s="376"/>
      <c r="S233" s="376"/>
      <c r="T233" s="376"/>
      <c r="U233" s="376"/>
      <c r="V233" s="376"/>
    </row>
    <row r="234" spans="1:22" hidden="1" x14ac:dyDescent="0.45">
      <c r="A234" s="358">
        <v>229</v>
      </c>
      <c r="B234" s="394"/>
      <c r="C234" s="376"/>
      <c r="D234" s="376"/>
      <c r="E234" s="376"/>
      <c r="F234" s="376"/>
      <c r="G234" s="376"/>
      <c r="H234" s="376"/>
      <c r="I234" s="376"/>
      <c r="J234" s="376"/>
      <c r="K234" s="376"/>
      <c r="L234" s="376"/>
      <c r="M234" s="376"/>
      <c r="N234" s="376"/>
      <c r="O234" s="376"/>
      <c r="P234" s="376"/>
      <c r="Q234" s="376"/>
      <c r="R234" s="376"/>
      <c r="S234" s="376"/>
      <c r="T234" s="376"/>
      <c r="U234" s="376"/>
      <c r="V234" s="376"/>
    </row>
    <row r="235" spans="1:22" hidden="1" x14ac:dyDescent="0.45">
      <c r="A235" s="358">
        <v>230</v>
      </c>
      <c r="B235" s="394"/>
      <c r="C235" s="376"/>
      <c r="D235" s="376"/>
      <c r="E235" s="376"/>
      <c r="F235" s="376"/>
      <c r="G235" s="376"/>
      <c r="H235" s="376"/>
      <c r="I235" s="376"/>
      <c r="J235" s="376"/>
      <c r="K235" s="376"/>
      <c r="L235" s="376"/>
      <c r="M235" s="376"/>
      <c r="N235" s="376"/>
      <c r="O235" s="376"/>
      <c r="P235" s="376"/>
      <c r="Q235" s="376"/>
      <c r="R235" s="376"/>
      <c r="S235" s="376"/>
      <c r="T235" s="376"/>
      <c r="U235" s="376"/>
      <c r="V235" s="376"/>
    </row>
    <row r="236" spans="1:22" hidden="1" x14ac:dyDescent="0.45">
      <c r="A236" s="358">
        <v>231</v>
      </c>
      <c r="B236" s="394"/>
      <c r="C236" s="376"/>
      <c r="D236" s="376"/>
      <c r="E236" s="376"/>
      <c r="F236" s="376"/>
      <c r="G236" s="376"/>
      <c r="H236" s="376"/>
      <c r="I236" s="376"/>
      <c r="J236" s="376"/>
      <c r="K236" s="376"/>
      <c r="L236" s="376"/>
      <c r="M236" s="376"/>
      <c r="N236" s="376"/>
      <c r="O236" s="376"/>
      <c r="P236" s="376"/>
      <c r="Q236" s="376"/>
      <c r="R236" s="376"/>
      <c r="S236" s="376"/>
      <c r="T236" s="376"/>
      <c r="U236" s="376"/>
      <c r="V236" s="376"/>
    </row>
    <row r="237" spans="1:22" hidden="1" x14ac:dyDescent="0.45">
      <c r="A237" s="358">
        <v>232</v>
      </c>
      <c r="B237" s="394"/>
      <c r="C237" s="376"/>
      <c r="D237" s="376"/>
      <c r="E237" s="376"/>
      <c r="F237" s="376"/>
      <c r="G237" s="376"/>
      <c r="H237" s="376"/>
      <c r="I237" s="376"/>
      <c r="J237" s="376"/>
      <c r="K237" s="376"/>
      <c r="L237" s="376"/>
      <c r="M237" s="376"/>
      <c r="N237" s="376"/>
      <c r="O237" s="376"/>
      <c r="P237" s="376"/>
      <c r="Q237" s="376"/>
      <c r="R237" s="376"/>
      <c r="S237" s="376"/>
      <c r="T237" s="376"/>
      <c r="U237" s="376"/>
      <c r="V237" s="376"/>
    </row>
    <row r="238" spans="1:22" hidden="1" x14ac:dyDescent="0.45">
      <c r="A238" s="358">
        <v>233</v>
      </c>
      <c r="B238" s="394"/>
      <c r="C238" s="376"/>
      <c r="D238" s="376"/>
      <c r="E238" s="376"/>
      <c r="F238" s="376"/>
      <c r="G238" s="376"/>
      <c r="H238" s="376"/>
      <c r="I238" s="376"/>
      <c r="J238" s="376"/>
      <c r="K238" s="376"/>
      <c r="L238" s="376"/>
      <c r="M238" s="376"/>
      <c r="N238" s="376"/>
      <c r="O238" s="376"/>
      <c r="P238" s="376"/>
      <c r="Q238" s="376"/>
      <c r="R238" s="376"/>
      <c r="S238" s="376"/>
      <c r="T238" s="376"/>
      <c r="U238" s="376"/>
      <c r="V238" s="376"/>
    </row>
    <row r="239" spans="1:22" hidden="1" x14ac:dyDescent="0.45">
      <c r="A239" s="358">
        <v>234</v>
      </c>
      <c r="B239" s="394"/>
      <c r="C239" s="376"/>
      <c r="D239" s="376"/>
      <c r="E239" s="376"/>
      <c r="F239" s="376"/>
      <c r="G239" s="376"/>
      <c r="H239" s="376"/>
      <c r="I239" s="376"/>
      <c r="J239" s="376"/>
      <c r="K239" s="376"/>
      <c r="L239" s="376"/>
      <c r="M239" s="376"/>
      <c r="N239" s="376"/>
      <c r="O239" s="376"/>
      <c r="P239" s="376"/>
      <c r="Q239" s="376"/>
      <c r="R239" s="376"/>
      <c r="S239" s="376"/>
      <c r="T239" s="376"/>
      <c r="U239" s="376"/>
      <c r="V239" s="376"/>
    </row>
    <row r="240" spans="1:22" hidden="1" x14ac:dyDescent="0.45">
      <c r="A240" s="358">
        <v>235</v>
      </c>
      <c r="B240" s="394"/>
      <c r="C240" s="376"/>
      <c r="D240" s="376"/>
      <c r="E240" s="376"/>
      <c r="F240" s="376"/>
      <c r="G240" s="376"/>
      <c r="H240" s="376"/>
      <c r="I240" s="376"/>
      <c r="J240" s="376"/>
      <c r="K240" s="376"/>
      <c r="L240" s="376"/>
      <c r="M240" s="376"/>
      <c r="N240" s="376"/>
      <c r="O240" s="376"/>
      <c r="P240" s="376"/>
      <c r="Q240" s="376"/>
      <c r="R240" s="376"/>
      <c r="S240" s="376"/>
      <c r="T240" s="376"/>
      <c r="U240" s="376"/>
      <c r="V240" s="376"/>
    </row>
    <row r="241" spans="1:22" hidden="1" x14ac:dyDescent="0.45">
      <c r="A241" s="358">
        <v>236</v>
      </c>
      <c r="B241" s="394"/>
      <c r="C241" s="376"/>
      <c r="D241" s="376"/>
      <c r="E241" s="376"/>
      <c r="F241" s="376"/>
      <c r="G241" s="376"/>
      <c r="H241" s="376"/>
      <c r="I241" s="376"/>
      <c r="J241" s="376"/>
      <c r="K241" s="376"/>
      <c r="L241" s="376"/>
      <c r="M241" s="376"/>
      <c r="N241" s="376"/>
      <c r="O241" s="376"/>
      <c r="P241" s="376"/>
      <c r="Q241" s="376"/>
      <c r="R241" s="376"/>
      <c r="S241" s="376"/>
      <c r="T241" s="376"/>
      <c r="U241" s="376"/>
      <c r="V241" s="376"/>
    </row>
    <row r="242" spans="1:22" hidden="1" x14ac:dyDescent="0.45">
      <c r="A242" s="358">
        <v>237</v>
      </c>
      <c r="B242" s="394"/>
      <c r="C242" s="376"/>
      <c r="D242" s="376"/>
      <c r="E242" s="376"/>
      <c r="F242" s="376"/>
      <c r="G242" s="376"/>
      <c r="H242" s="376"/>
      <c r="I242" s="376"/>
      <c r="J242" s="376"/>
      <c r="K242" s="376"/>
      <c r="L242" s="376"/>
      <c r="M242" s="376"/>
      <c r="N242" s="376"/>
      <c r="O242" s="376"/>
      <c r="P242" s="376"/>
      <c r="Q242" s="376"/>
      <c r="R242" s="376"/>
      <c r="S242" s="376"/>
      <c r="T242" s="376"/>
      <c r="U242" s="376"/>
      <c r="V242" s="376"/>
    </row>
    <row r="243" spans="1:22" hidden="1" x14ac:dyDescent="0.45">
      <c r="A243" s="358">
        <v>238</v>
      </c>
      <c r="B243" s="394"/>
      <c r="C243" s="376"/>
      <c r="D243" s="376"/>
      <c r="E243" s="376"/>
      <c r="F243" s="376"/>
      <c r="G243" s="376"/>
      <c r="H243" s="376"/>
      <c r="I243" s="376"/>
      <c r="J243" s="376"/>
      <c r="K243" s="376"/>
      <c r="L243" s="376"/>
      <c r="M243" s="376"/>
      <c r="N243" s="376"/>
      <c r="O243" s="376"/>
      <c r="P243" s="376"/>
      <c r="Q243" s="376"/>
      <c r="R243" s="376"/>
      <c r="S243" s="376"/>
      <c r="T243" s="376"/>
      <c r="U243" s="376"/>
      <c r="V243" s="376"/>
    </row>
    <row r="244" spans="1:22" hidden="1" x14ac:dyDescent="0.45">
      <c r="A244" s="358">
        <v>239</v>
      </c>
      <c r="B244" s="394"/>
      <c r="C244" s="376"/>
      <c r="D244" s="376"/>
      <c r="E244" s="376"/>
      <c r="F244" s="376"/>
      <c r="G244" s="376"/>
      <c r="H244" s="376"/>
      <c r="I244" s="376"/>
      <c r="J244" s="376"/>
      <c r="K244" s="376"/>
      <c r="L244" s="376"/>
      <c r="M244" s="376"/>
      <c r="N244" s="376"/>
      <c r="O244" s="376"/>
      <c r="P244" s="376"/>
      <c r="Q244" s="376"/>
      <c r="R244" s="376"/>
      <c r="S244" s="376"/>
      <c r="T244" s="376"/>
      <c r="U244" s="376"/>
      <c r="V244" s="376"/>
    </row>
    <row r="245" spans="1:22" hidden="1" x14ac:dyDescent="0.45">
      <c r="A245" s="358">
        <v>240</v>
      </c>
      <c r="B245" s="394"/>
      <c r="C245" s="376"/>
      <c r="D245" s="376"/>
      <c r="E245" s="376"/>
      <c r="F245" s="376"/>
      <c r="G245" s="376"/>
      <c r="H245" s="376"/>
      <c r="I245" s="376"/>
      <c r="J245" s="376"/>
      <c r="K245" s="376"/>
      <c r="L245" s="376"/>
      <c r="M245" s="376"/>
      <c r="N245" s="376"/>
      <c r="O245" s="376"/>
      <c r="P245" s="376"/>
      <c r="Q245" s="376"/>
      <c r="R245" s="376"/>
      <c r="S245" s="376"/>
      <c r="T245" s="376"/>
      <c r="U245" s="376"/>
      <c r="V245" s="376"/>
    </row>
    <row r="246" spans="1:22" hidden="1" x14ac:dyDescent="0.45">
      <c r="A246" s="358">
        <v>241</v>
      </c>
      <c r="B246" s="394"/>
      <c r="C246" s="376"/>
      <c r="D246" s="376"/>
      <c r="E246" s="376"/>
      <c r="F246" s="376"/>
      <c r="G246" s="376"/>
      <c r="H246" s="376"/>
      <c r="I246" s="376"/>
      <c r="J246" s="376"/>
      <c r="K246" s="376"/>
      <c r="L246" s="376"/>
      <c r="M246" s="376"/>
      <c r="N246" s="376"/>
      <c r="O246" s="376"/>
      <c r="P246" s="376"/>
      <c r="Q246" s="376"/>
      <c r="R246" s="376"/>
      <c r="S246" s="376"/>
      <c r="T246" s="376"/>
      <c r="U246" s="376"/>
      <c r="V246" s="376"/>
    </row>
    <row r="247" spans="1:22" hidden="1" x14ac:dyDescent="0.45">
      <c r="A247" s="358">
        <v>242</v>
      </c>
      <c r="B247" s="394"/>
      <c r="C247" s="376"/>
      <c r="D247" s="376"/>
      <c r="E247" s="376"/>
      <c r="F247" s="376"/>
      <c r="G247" s="376"/>
      <c r="H247" s="376"/>
      <c r="I247" s="376"/>
      <c r="J247" s="376"/>
      <c r="K247" s="376"/>
      <c r="L247" s="376"/>
      <c r="M247" s="376"/>
      <c r="N247" s="376"/>
      <c r="O247" s="376"/>
      <c r="P247" s="376"/>
      <c r="Q247" s="376"/>
      <c r="R247" s="376"/>
      <c r="S247" s="376"/>
      <c r="T247" s="376"/>
      <c r="U247" s="376"/>
      <c r="V247" s="376"/>
    </row>
    <row r="248" spans="1:22" hidden="1" x14ac:dyDescent="0.45">
      <c r="A248" s="358">
        <v>243</v>
      </c>
      <c r="B248" s="394"/>
      <c r="C248" s="376"/>
      <c r="D248" s="376"/>
      <c r="E248" s="376"/>
      <c r="F248" s="376"/>
      <c r="G248" s="376"/>
      <c r="H248" s="376"/>
      <c r="I248" s="376"/>
      <c r="J248" s="376"/>
      <c r="K248" s="376"/>
      <c r="L248" s="376"/>
      <c r="M248" s="376"/>
      <c r="N248" s="376"/>
      <c r="O248" s="376"/>
      <c r="P248" s="376"/>
      <c r="Q248" s="376"/>
      <c r="R248" s="376"/>
      <c r="S248" s="376"/>
      <c r="T248" s="376"/>
      <c r="U248" s="376"/>
      <c r="V248" s="376"/>
    </row>
    <row r="249" spans="1:22" hidden="1" x14ac:dyDescent="0.45">
      <c r="A249" s="358">
        <v>244</v>
      </c>
      <c r="B249" s="394"/>
      <c r="C249" s="376"/>
      <c r="D249" s="376"/>
      <c r="E249" s="376"/>
      <c r="F249" s="376"/>
      <c r="G249" s="376"/>
      <c r="H249" s="376"/>
      <c r="I249" s="376"/>
      <c r="J249" s="376"/>
      <c r="K249" s="376"/>
      <c r="L249" s="376"/>
      <c r="M249" s="376"/>
      <c r="N249" s="376"/>
      <c r="O249" s="376"/>
      <c r="P249" s="376"/>
      <c r="Q249" s="376"/>
      <c r="R249" s="376"/>
      <c r="S249" s="376"/>
      <c r="T249" s="376"/>
      <c r="U249" s="376"/>
      <c r="V249" s="376"/>
    </row>
    <row r="250" spans="1:22" hidden="1" x14ac:dyDescent="0.45">
      <c r="A250" s="358">
        <v>245</v>
      </c>
      <c r="B250" s="394"/>
      <c r="C250" s="376"/>
      <c r="D250" s="376"/>
      <c r="E250" s="376"/>
      <c r="F250" s="376"/>
      <c r="G250" s="376"/>
      <c r="H250" s="376"/>
      <c r="I250" s="376"/>
      <c r="J250" s="376"/>
      <c r="K250" s="376"/>
      <c r="L250" s="376"/>
      <c r="M250" s="376"/>
      <c r="N250" s="376"/>
      <c r="O250" s="376"/>
      <c r="P250" s="376"/>
      <c r="Q250" s="376"/>
      <c r="R250" s="376"/>
      <c r="S250" s="376"/>
      <c r="T250" s="376"/>
      <c r="U250" s="376"/>
      <c r="V250" s="376"/>
    </row>
    <row r="251" spans="1:22" hidden="1" x14ac:dyDescent="0.45">
      <c r="A251" s="358">
        <v>246</v>
      </c>
      <c r="B251" s="394"/>
      <c r="C251" s="376"/>
      <c r="D251" s="376"/>
      <c r="E251" s="376"/>
      <c r="F251" s="376"/>
      <c r="G251" s="376"/>
      <c r="H251" s="376"/>
      <c r="I251" s="376"/>
      <c r="J251" s="376"/>
      <c r="K251" s="376"/>
      <c r="L251" s="376"/>
      <c r="M251" s="376"/>
      <c r="N251" s="376"/>
      <c r="O251" s="376"/>
      <c r="P251" s="376"/>
      <c r="Q251" s="376"/>
      <c r="R251" s="376"/>
      <c r="S251" s="376"/>
      <c r="T251" s="376"/>
      <c r="U251" s="376"/>
      <c r="V251" s="376"/>
    </row>
    <row r="252" spans="1:22" hidden="1" x14ac:dyDescent="0.45">
      <c r="A252" s="358">
        <v>247</v>
      </c>
      <c r="B252" s="394"/>
      <c r="C252" s="376"/>
      <c r="D252" s="376"/>
      <c r="E252" s="376"/>
      <c r="F252" s="376"/>
      <c r="G252" s="376"/>
      <c r="H252" s="376"/>
      <c r="I252" s="376"/>
      <c r="J252" s="376"/>
      <c r="K252" s="376"/>
      <c r="L252" s="376"/>
      <c r="M252" s="376"/>
      <c r="N252" s="376"/>
      <c r="O252" s="376"/>
      <c r="P252" s="376"/>
      <c r="Q252" s="376"/>
      <c r="R252" s="376"/>
      <c r="S252" s="376"/>
      <c r="T252" s="376"/>
      <c r="U252" s="376"/>
      <c r="V252" s="376"/>
    </row>
    <row r="253" spans="1:22" hidden="1" x14ac:dyDescent="0.45">
      <c r="A253" s="358">
        <v>248</v>
      </c>
      <c r="B253" s="394"/>
      <c r="C253" s="376"/>
      <c r="D253" s="376"/>
      <c r="E253" s="376"/>
      <c r="F253" s="376"/>
      <c r="G253" s="376"/>
      <c r="H253" s="376"/>
      <c r="I253" s="376"/>
      <c r="J253" s="376"/>
      <c r="K253" s="376"/>
      <c r="L253" s="376"/>
      <c r="M253" s="376"/>
      <c r="N253" s="376"/>
      <c r="O253" s="376"/>
      <c r="P253" s="376"/>
      <c r="Q253" s="376"/>
      <c r="R253" s="376"/>
      <c r="S253" s="376"/>
      <c r="T253" s="376"/>
      <c r="U253" s="376"/>
      <c r="V253" s="376"/>
    </row>
    <row r="254" spans="1:22" hidden="1" x14ac:dyDescent="0.45">
      <c r="A254" s="358">
        <v>249</v>
      </c>
      <c r="B254" s="394"/>
      <c r="C254" s="376"/>
      <c r="D254" s="376"/>
      <c r="E254" s="376"/>
      <c r="F254" s="376"/>
      <c r="G254" s="376"/>
      <c r="H254" s="376"/>
      <c r="I254" s="376"/>
      <c r="J254" s="376"/>
      <c r="K254" s="376"/>
      <c r="L254" s="376"/>
      <c r="M254" s="376"/>
      <c r="N254" s="376"/>
      <c r="O254" s="376"/>
      <c r="P254" s="376"/>
      <c r="Q254" s="376"/>
      <c r="R254" s="376"/>
      <c r="S254" s="376"/>
      <c r="T254" s="376"/>
      <c r="U254" s="376"/>
      <c r="V254" s="376"/>
    </row>
    <row r="255" spans="1:22" hidden="1" x14ac:dyDescent="0.45">
      <c r="A255" s="358">
        <v>250</v>
      </c>
      <c r="B255" s="394"/>
      <c r="C255" s="376"/>
      <c r="D255" s="376"/>
      <c r="E255" s="376"/>
      <c r="F255" s="376"/>
      <c r="G255" s="376"/>
      <c r="H255" s="376"/>
      <c r="I255" s="376"/>
      <c r="J255" s="376"/>
      <c r="K255" s="376"/>
      <c r="L255" s="376"/>
      <c r="M255" s="376"/>
      <c r="N255" s="376"/>
      <c r="O255" s="376"/>
      <c r="P255" s="376"/>
      <c r="Q255" s="376"/>
      <c r="R255" s="376"/>
      <c r="S255" s="376"/>
      <c r="T255" s="376"/>
      <c r="U255" s="376"/>
      <c r="V255" s="376"/>
    </row>
    <row r="256" spans="1:22" hidden="1" x14ac:dyDescent="0.45">
      <c r="A256" s="358">
        <v>251</v>
      </c>
      <c r="B256" s="394"/>
      <c r="C256" s="376"/>
      <c r="D256" s="376"/>
      <c r="E256" s="376"/>
      <c r="F256" s="376"/>
      <c r="G256" s="376"/>
      <c r="H256" s="376"/>
      <c r="I256" s="376"/>
      <c r="J256" s="376"/>
      <c r="K256" s="376"/>
      <c r="L256" s="376"/>
      <c r="M256" s="376"/>
      <c r="N256" s="376"/>
      <c r="O256" s="376"/>
      <c r="P256" s="376"/>
      <c r="Q256" s="376"/>
      <c r="R256" s="376"/>
      <c r="S256" s="376"/>
      <c r="T256" s="376"/>
      <c r="U256" s="376"/>
      <c r="V256" s="376"/>
    </row>
    <row r="257" spans="1:22" hidden="1" x14ac:dyDescent="0.45">
      <c r="A257" s="358">
        <v>252</v>
      </c>
      <c r="B257" s="394"/>
      <c r="C257" s="376"/>
      <c r="D257" s="376"/>
      <c r="E257" s="376"/>
      <c r="F257" s="376"/>
      <c r="G257" s="376"/>
      <c r="H257" s="376"/>
      <c r="I257" s="376"/>
      <c r="J257" s="376"/>
      <c r="K257" s="376"/>
      <c r="L257" s="376"/>
      <c r="M257" s="376"/>
      <c r="N257" s="376"/>
      <c r="O257" s="376"/>
      <c r="P257" s="376"/>
      <c r="Q257" s="376"/>
      <c r="R257" s="376"/>
      <c r="S257" s="376"/>
      <c r="T257" s="376"/>
      <c r="U257" s="376"/>
      <c r="V257" s="376"/>
    </row>
    <row r="258" spans="1:22" hidden="1" x14ac:dyDescent="0.45">
      <c r="A258" s="358">
        <v>253</v>
      </c>
      <c r="B258" s="394"/>
      <c r="C258" s="376"/>
      <c r="D258" s="376"/>
      <c r="E258" s="376"/>
      <c r="F258" s="376"/>
      <c r="G258" s="376"/>
      <c r="H258" s="376"/>
      <c r="I258" s="376"/>
      <c r="J258" s="376"/>
      <c r="K258" s="376"/>
      <c r="L258" s="376"/>
      <c r="M258" s="376"/>
      <c r="N258" s="376"/>
      <c r="O258" s="376"/>
      <c r="P258" s="376"/>
      <c r="Q258" s="376"/>
      <c r="R258" s="376"/>
      <c r="S258" s="376"/>
      <c r="T258" s="376"/>
      <c r="U258" s="376"/>
      <c r="V258" s="376"/>
    </row>
    <row r="259" spans="1:22" hidden="1" x14ac:dyDescent="0.45">
      <c r="A259" s="358">
        <v>254</v>
      </c>
      <c r="B259" s="394"/>
      <c r="C259" s="376"/>
      <c r="D259" s="376"/>
      <c r="E259" s="376"/>
      <c r="F259" s="376"/>
      <c r="G259" s="376"/>
      <c r="H259" s="376"/>
      <c r="I259" s="376"/>
      <c r="J259" s="376"/>
      <c r="K259" s="376"/>
      <c r="L259" s="376"/>
      <c r="M259" s="376"/>
      <c r="N259" s="376"/>
      <c r="O259" s="376"/>
      <c r="P259" s="376"/>
      <c r="Q259" s="376"/>
      <c r="R259" s="376"/>
      <c r="S259" s="376"/>
      <c r="T259" s="376"/>
      <c r="U259" s="376"/>
      <c r="V259" s="376"/>
    </row>
    <row r="260" spans="1:22" hidden="1" x14ac:dyDescent="0.45">
      <c r="A260" s="358">
        <v>255</v>
      </c>
      <c r="B260" s="394"/>
      <c r="C260" s="376"/>
      <c r="D260" s="376"/>
      <c r="E260" s="376"/>
      <c r="F260" s="376"/>
      <c r="G260" s="376"/>
      <c r="H260" s="376"/>
      <c r="I260" s="376"/>
      <c r="J260" s="376"/>
      <c r="K260" s="376"/>
      <c r="L260" s="376"/>
      <c r="M260" s="376"/>
      <c r="N260" s="376"/>
      <c r="O260" s="376"/>
      <c r="P260" s="376"/>
      <c r="Q260" s="376"/>
      <c r="R260" s="376"/>
      <c r="S260" s="376"/>
      <c r="T260" s="376"/>
      <c r="U260" s="376"/>
      <c r="V260" s="376"/>
    </row>
    <row r="261" spans="1:22" hidden="1" x14ac:dyDescent="0.45">
      <c r="A261" s="358">
        <v>256</v>
      </c>
      <c r="B261" s="394"/>
      <c r="C261" s="376"/>
      <c r="D261" s="376"/>
      <c r="E261" s="376"/>
      <c r="F261" s="376"/>
      <c r="G261" s="376"/>
      <c r="H261" s="376"/>
      <c r="I261" s="376"/>
      <c r="J261" s="376"/>
      <c r="K261" s="376"/>
      <c r="L261" s="376"/>
      <c r="M261" s="376"/>
      <c r="N261" s="376"/>
      <c r="O261" s="376"/>
      <c r="P261" s="376"/>
      <c r="Q261" s="376"/>
      <c r="R261" s="376"/>
      <c r="S261" s="376"/>
      <c r="T261" s="376"/>
      <c r="U261" s="376"/>
      <c r="V261" s="376"/>
    </row>
    <row r="262" spans="1:22" hidden="1" x14ac:dyDescent="0.45">
      <c r="A262" s="358">
        <v>257</v>
      </c>
      <c r="B262" s="394"/>
      <c r="C262" s="376"/>
      <c r="D262" s="376"/>
      <c r="E262" s="376"/>
      <c r="F262" s="376"/>
      <c r="G262" s="376"/>
      <c r="H262" s="376"/>
      <c r="I262" s="376"/>
      <c r="J262" s="376"/>
      <c r="K262" s="376"/>
      <c r="L262" s="376"/>
      <c r="M262" s="376"/>
      <c r="N262" s="376"/>
      <c r="O262" s="376"/>
      <c r="P262" s="376"/>
      <c r="Q262" s="376"/>
      <c r="R262" s="376"/>
      <c r="S262" s="376"/>
      <c r="T262" s="376"/>
      <c r="U262" s="376"/>
      <c r="V262" s="376"/>
    </row>
    <row r="263" spans="1:22" hidden="1" x14ac:dyDescent="0.45">
      <c r="A263" s="358">
        <v>258</v>
      </c>
      <c r="B263" s="394"/>
      <c r="C263" s="376"/>
      <c r="D263" s="376"/>
      <c r="E263" s="376"/>
      <c r="F263" s="376"/>
      <c r="G263" s="376"/>
      <c r="H263" s="376"/>
      <c r="I263" s="376"/>
      <c r="J263" s="376"/>
      <c r="K263" s="376"/>
      <c r="L263" s="376"/>
      <c r="M263" s="376"/>
      <c r="N263" s="376"/>
      <c r="O263" s="376"/>
      <c r="P263" s="376"/>
      <c r="Q263" s="376"/>
      <c r="R263" s="376"/>
      <c r="S263" s="376"/>
      <c r="T263" s="376"/>
      <c r="U263" s="376"/>
      <c r="V263" s="376"/>
    </row>
    <row r="264" spans="1:22" hidden="1" x14ac:dyDescent="0.45">
      <c r="A264" s="358">
        <v>259</v>
      </c>
      <c r="B264" s="394"/>
      <c r="C264" s="376"/>
      <c r="D264" s="376"/>
      <c r="E264" s="376"/>
      <c r="F264" s="376"/>
      <c r="G264" s="376"/>
      <c r="H264" s="376"/>
      <c r="I264" s="376"/>
      <c r="J264" s="376"/>
      <c r="K264" s="376"/>
      <c r="L264" s="376"/>
      <c r="M264" s="376"/>
      <c r="N264" s="376"/>
      <c r="O264" s="376"/>
      <c r="P264" s="376"/>
      <c r="Q264" s="376"/>
      <c r="R264" s="376"/>
      <c r="S264" s="376"/>
      <c r="T264" s="376"/>
      <c r="U264" s="376"/>
      <c r="V264" s="376"/>
    </row>
    <row r="265" spans="1:22" hidden="1" x14ac:dyDescent="0.45">
      <c r="A265" s="358">
        <v>260</v>
      </c>
      <c r="B265" s="394"/>
      <c r="C265" s="376"/>
      <c r="D265" s="376"/>
      <c r="E265" s="376"/>
      <c r="F265" s="376"/>
      <c r="G265" s="376"/>
      <c r="H265" s="376"/>
      <c r="I265" s="376"/>
      <c r="J265" s="376"/>
      <c r="K265" s="376"/>
      <c r="L265" s="376"/>
      <c r="M265" s="376"/>
      <c r="N265" s="376"/>
      <c r="O265" s="376"/>
      <c r="P265" s="376"/>
      <c r="Q265" s="376"/>
      <c r="R265" s="376"/>
      <c r="S265" s="376"/>
      <c r="T265" s="376"/>
      <c r="U265" s="376"/>
      <c r="V265" s="376"/>
    </row>
    <row r="266" spans="1:22" hidden="1" x14ac:dyDescent="0.45">
      <c r="A266" s="358">
        <v>261</v>
      </c>
      <c r="B266" s="394"/>
      <c r="C266" s="376"/>
      <c r="D266" s="376"/>
      <c r="E266" s="376"/>
      <c r="F266" s="376"/>
      <c r="G266" s="376"/>
      <c r="H266" s="376"/>
      <c r="I266" s="376"/>
      <c r="J266" s="376"/>
      <c r="K266" s="376"/>
      <c r="L266" s="376"/>
      <c r="M266" s="376"/>
      <c r="N266" s="376"/>
      <c r="O266" s="376"/>
      <c r="P266" s="376"/>
      <c r="Q266" s="376"/>
      <c r="R266" s="376"/>
      <c r="S266" s="376"/>
      <c r="T266" s="376"/>
      <c r="U266" s="376"/>
      <c r="V266" s="376"/>
    </row>
    <row r="267" spans="1:22" hidden="1" x14ac:dyDescent="0.45">
      <c r="A267" s="358">
        <v>262</v>
      </c>
      <c r="B267" s="394"/>
      <c r="C267" s="376"/>
      <c r="D267" s="376"/>
      <c r="E267" s="376"/>
      <c r="F267" s="376"/>
      <c r="G267" s="376"/>
      <c r="H267" s="376"/>
      <c r="I267" s="376"/>
      <c r="J267" s="376"/>
      <c r="K267" s="376"/>
      <c r="L267" s="376"/>
      <c r="M267" s="376"/>
      <c r="N267" s="376"/>
      <c r="O267" s="376"/>
      <c r="P267" s="376"/>
      <c r="Q267" s="376"/>
      <c r="R267" s="376"/>
      <c r="S267" s="376"/>
      <c r="T267" s="376"/>
      <c r="U267" s="376"/>
      <c r="V267" s="376"/>
    </row>
    <row r="268" spans="1:22" hidden="1" x14ac:dyDescent="0.45">
      <c r="A268" s="358">
        <v>263</v>
      </c>
      <c r="B268" s="394"/>
      <c r="C268" s="376"/>
      <c r="D268" s="376"/>
      <c r="E268" s="376"/>
      <c r="F268" s="376"/>
      <c r="G268" s="376"/>
      <c r="H268" s="376"/>
      <c r="I268" s="376"/>
      <c r="J268" s="376"/>
      <c r="K268" s="376"/>
      <c r="L268" s="376"/>
      <c r="M268" s="376"/>
      <c r="N268" s="376"/>
      <c r="O268" s="376"/>
      <c r="P268" s="376"/>
      <c r="Q268" s="376"/>
      <c r="R268" s="376"/>
      <c r="S268" s="376"/>
      <c r="T268" s="376"/>
      <c r="U268" s="376"/>
      <c r="V268" s="376"/>
    </row>
    <row r="269" spans="1:22" hidden="1" x14ac:dyDescent="0.45">
      <c r="A269" s="358">
        <v>264</v>
      </c>
      <c r="B269" s="394"/>
      <c r="C269" s="376"/>
      <c r="D269" s="376"/>
      <c r="E269" s="376"/>
      <c r="F269" s="376"/>
      <c r="G269" s="376"/>
      <c r="H269" s="376"/>
      <c r="I269" s="376"/>
      <c r="J269" s="376"/>
      <c r="K269" s="376"/>
      <c r="L269" s="376"/>
      <c r="M269" s="376"/>
      <c r="N269" s="376"/>
      <c r="O269" s="376"/>
      <c r="P269" s="376"/>
      <c r="Q269" s="376"/>
      <c r="R269" s="376"/>
      <c r="S269" s="376"/>
      <c r="T269" s="376"/>
      <c r="U269" s="376"/>
      <c r="V269" s="376"/>
    </row>
    <row r="270" spans="1:22" hidden="1" x14ac:dyDescent="0.45">
      <c r="A270" s="358">
        <v>265</v>
      </c>
      <c r="B270" s="394"/>
      <c r="C270" s="376"/>
      <c r="D270" s="376"/>
      <c r="E270" s="376"/>
      <c r="F270" s="376"/>
      <c r="G270" s="376"/>
      <c r="H270" s="376"/>
      <c r="I270" s="376"/>
      <c r="J270" s="376"/>
      <c r="K270" s="376"/>
      <c r="L270" s="376"/>
      <c r="M270" s="376"/>
      <c r="N270" s="376"/>
      <c r="O270" s="376"/>
      <c r="P270" s="376"/>
      <c r="Q270" s="376"/>
      <c r="R270" s="376"/>
      <c r="S270" s="376"/>
      <c r="T270" s="376"/>
      <c r="U270" s="376"/>
      <c r="V270" s="376"/>
    </row>
    <row r="271" spans="1:22" hidden="1" x14ac:dyDescent="0.45">
      <c r="A271" s="358">
        <v>266</v>
      </c>
      <c r="B271" s="394"/>
      <c r="C271" s="376"/>
      <c r="D271" s="376"/>
      <c r="E271" s="376"/>
      <c r="F271" s="376"/>
      <c r="G271" s="376"/>
      <c r="H271" s="376"/>
      <c r="I271" s="376"/>
      <c r="J271" s="376"/>
      <c r="K271" s="376"/>
      <c r="L271" s="376"/>
      <c r="M271" s="376"/>
      <c r="N271" s="376"/>
      <c r="O271" s="376"/>
      <c r="P271" s="376"/>
      <c r="Q271" s="376"/>
      <c r="R271" s="376"/>
      <c r="S271" s="376"/>
      <c r="T271" s="376"/>
      <c r="U271" s="376"/>
      <c r="V271" s="376"/>
    </row>
    <row r="272" spans="1:22" hidden="1" x14ac:dyDescent="0.45">
      <c r="A272" s="358">
        <v>267</v>
      </c>
      <c r="B272" s="394"/>
      <c r="C272" s="376"/>
      <c r="D272" s="376"/>
      <c r="E272" s="376"/>
      <c r="F272" s="376"/>
      <c r="G272" s="376"/>
      <c r="H272" s="376"/>
      <c r="I272" s="376"/>
      <c r="J272" s="376"/>
      <c r="K272" s="376"/>
      <c r="L272" s="376"/>
      <c r="M272" s="376"/>
      <c r="N272" s="376"/>
      <c r="O272" s="376"/>
      <c r="P272" s="376"/>
      <c r="Q272" s="376"/>
      <c r="R272" s="376"/>
      <c r="S272" s="376"/>
      <c r="T272" s="376"/>
      <c r="U272" s="376"/>
      <c r="V272" s="376"/>
    </row>
    <row r="273" spans="1:22" hidden="1" x14ac:dyDescent="0.45">
      <c r="A273" s="358">
        <v>268</v>
      </c>
      <c r="B273" s="394"/>
      <c r="C273" s="376"/>
      <c r="D273" s="376"/>
      <c r="E273" s="376"/>
      <c r="F273" s="376"/>
      <c r="G273" s="376"/>
      <c r="H273" s="376"/>
      <c r="I273" s="376"/>
      <c r="J273" s="376"/>
      <c r="K273" s="376"/>
      <c r="L273" s="376"/>
      <c r="M273" s="376"/>
      <c r="N273" s="376"/>
      <c r="O273" s="376"/>
      <c r="P273" s="376"/>
      <c r="Q273" s="376"/>
      <c r="R273" s="376"/>
      <c r="S273" s="376"/>
      <c r="T273" s="376"/>
      <c r="U273" s="376"/>
      <c r="V273" s="376"/>
    </row>
    <row r="274" spans="1:22" hidden="1" x14ac:dyDescent="0.45">
      <c r="A274" s="358">
        <v>269</v>
      </c>
      <c r="B274" s="394"/>
      <c r="C274" s="376"/>
      <c r="D274" s="376"/>
      <c r="E274" s="376"/>
      <c r="F274" s="376"/>
      <c r="G274" s="376"/>
      <c r="H274" s="376"/>
      <c r="I274" s="376"/>
      <c r="J274" s="376"/>
      <c r="K274" s="376"/>
      <c r="L274" s="376"/>
      <c r="M274" s="376"/>
      <c r="N274" s="376"/>
      <c r="O274" s="376"/>
      <c r="P274" s="376"/>
      <c r="Q274" s="376"/>
      <c r="R274" s="376"/>
      <c r="S274" s="376"/>
      <c r="T274" s="376"/>
      <c r="U274" s="376"/>
      <c r="V274" s="376"/>
    </row>
    <row r="275" spans="1:22" hidden="1" x14ac:dyDescent="0.45">
      <c r="A275" s="358">
        <v>270</v>
      </c>
      <c r="B275" s="394"/>
      <c r="C275" s="376"/>
      <c r="D275" s="376"/>
      <c r="E275" s="376"/>
      <c r="F275" s="376"/>
      <c r="G275" s="376"/>
      <c r="H275" s="376"/>
      <c r="I275" s="376"/>
      <c r="J275" s="376"/>
      <c r="K275" s="376"/>
      <c r="L275" s="376"/>
      <c r="M275" s="376"/>
      <c r="N275" s="376"/>
      <c r="O275" s="376"/>
      <c r="P275" s="376"/>
      <c r="Q275" s="376"/>
      <c r="R275" s="376"/>
      <c r="S275" s="376"/>
      <c r="T275" s="376"/>
      <c r="U275" s="376"/>
      <c r="V275" s="376"/>
    </row>
    <row r="276" spans="1:22" hidden="1" x14ac:dyDescent="0.45">
      <c r="A276" s="358">
        <v>271</v>
      </c>
      <c r="B276" s="394"/>
      <c r="C276" s="376"/>
      <c r="D276" s="376"/>
      <c r="E276" s="376"/>
      <c r="F276" s="376"/>
      <c r="G276" s="376"/>
      <c r="H276" s="376"/>
      <c r="I276" s="376"/>
      <c r="J276" s="376"/>
      <c r="K276" s="376"/>
      <c r="L276" s="376"/>
      <c r="M276" s="376"/>
      <c r="N276" s="376"/>
      <c r="O276" s="376"/>
      <c r="P276" s="376"/>
      <c r="Q276" s="376"/>
      <c r="R276" s="376"/>
      <c r="S276" s="376"/>
      <c r="T276" s="376"/>
      <c r="U276" s="376"/>
      <c r="V276" s="376"/>
    </row>
    <row r="277" spans="1:22" hidden="1" x14ac:dyDescent="0.45">
      <c r="A277" s="358">
        <v>272</v>
      </c>
      <c r="B277" s="394"/>
      <c r="C277" s="376"/>
      <c r="D277" s="376"/>
      <c r="E277" s="376"/>
      <c r="F277" s="376"/>
      <c r="G277" s="376"/>
      <c r="H277" s="376"/>
      <c r="I277" s="376"/>
      <c r="J277" s="376"/>
      <c r="K277" s="376"/>
      <c r="L277" s="376"/>
      <c r="M277" s="376"/>
      <c r="N277" s="376"/>
      <c r="O277" s="376"/>
      <c r="P277" s="376"/>
      <c r="Q277" s="376"/>
      <c r="R277" s="376"/>
      <c r="S277" s="376"/>
      <c r="T277" s="376"/>
      <c r="U277" s="376"/>
      <c r="V277" s="376"/>
    </row>
    <row r="278" spans="1:22" hidden="1" x14ac:dyDescent="0.45">
      <c r="A278" s="358">
        <v>273</v>
      </c>
      <c r="B278" s="394"/>
      <c r="C278" s="376"/>
      <c r="D278" s="376"/>
      <c r="E278" s="376"/>
      <c r="F278" s="376"/>
      <c r="G278" s="376"/>
      <c r="H278" s="376"/>
      <c r="I278" s="376"/>
      <c r="J278" s="376"/>
      <c r="K278" s="376"/>
      <c r="L278" s="376"/>
      <c r="M278" s="376"/>
      <c r="N278" s="376"/>
      <c r="O278" s="376"/>
      <c r="P278" s="376"/>
      <c r="Q278" s="376"/>
      <c r="R278" s="376"/>
      <c r="S278" s="376"/>
      <c r="T278" s="376"/>
      <c r="U278" s="376"/>
      <c r="V278" s="376"/>
    </row>
    <row r="279" spans="1:22" hidden="1" x14ac:dyDescent="0.45">
      <c r="A279" s="358">
        <v>274</v>
      </c>
      <c r="B279" s="394"/>
      <c r="C279" s="376"/>
      <c r="D279" s="376"/>
      <c r="E279" s="376"/>
      <c r="F279" s="376"/>
      <c r="G279" s="376"/>
      <c r="H279" s="376"/>
      <c r="I279" s="376"/>
      <c r="J279" s="376"/>
      <c r="K279" s="376"/>
      <c r="L279" s="376"/>
      <c r="M279" s="376"/>
      <c r="N279" s="376"/>
      <c r="O279" s="376"/>
      <c r="P279" s="376"/>
      <c r="Q279" s="376"/>
      <c r="R279" s="376"/>
      <c r="S279" s="376"/>
      <c r="T279" s="376"/>
      <c r="U279" s="376"/>
      <c r="V279" s="376"/>
    </row>
    <row r="280" spans="1:22" hidden="1" x14ac:dyDescent="0.45">
      <c r="A280" s="358">
        <v>275</v>
      </c>
      <c r="B280" s="394"/>
      <c r="C280" s="376"/>
      <c r="D280" s="376"/>
      <c r="E280" s="376"/>
      <c r="F280" s="376"/>
      <c r="G280" s="376"/>
      <c r="H280" s="376"/>
      <c r="I280" s="376"/>
      <c r="J280" s="376"/>
      <c r="K280" s="376"/>
      <c r="L280" s="376"/>
      <c r="M280" s="376"/>
      <c r="N280" s="376"/>
      <c r="O280" s="376"/>
      <c r="P280" s="376"/>
      <c r="Q280" s="376"/>
      <c r="R280" s="376"/>
      <c r="S280" s="376"/>
      <c r="T280" s="376"/>
      <c r="U280" s="376"/>
      <c r="V280" s="376"/>
    </row>
    <row r="281" spans="1:22" hidden="1" x14ac:dyDescent="0.45">
      <c r="A281" s="358">
        <v>276</v>
      </c>
      <c r="B281" s="394"/>
      <c r="C281" s="376"/>
      <c r="D281" s="376"/>
      <c r="E281" s="376"/>
      <c r="F281" s="376"/>
      <c r="G281" s="376"/>
      <c r="H281" s="376"/>
      <c r="I281" s="376"/>
      <c r="J281" s="376"/>
      <c r="K281" s="376"/>
      <c r="L281" s="376"/>
      <c r="M281" s="376"/>
      <c r="N281" s="376"/>
      <c r="O281" s="376"/>
      <c r="P281" s="376"/>
      <c r="Q281" s="376"/>
      <c r="R281" s="376"/>
      <c r="S281" s="376"/>
      <c r="T281" s="376"/>
      <c r="U281" s="376"/>
      <c r="V281" s="376"/>
    </row>
    <row r="282" spans="1:22" hidden="1" x14ac:dyDescent="0.45">
      <c r="A282" s="358">
        <v>277</v>
      </c>
      <c r="B282" s="394"/>
      <c r="C282" s="376"/>
      <c r="D282" s="376"/>
      <c r="E282" s="376"/>
      <c r="F282" s="376"/>
      <c r="G282" s="376"/>
      <c r="H282" s="376"/>
      <c r="I282" s="376"/>
      <c r="J282" s="376"/>
      <c r="K282" s="376"/>
      <c r="L282" s="376"/>
      <c r="M282" s="376"/>
      <c r="N282" s="376"/>
      <c r="O282" s="376"/>
      <c r="P282" s="376"/>
      <c r="Q282" s="376"/>
      <c r="R282" s="376"/>
      <c r="S282" s="376"/>
      <c r="T282" s="376"/>
      <c r="U282" s="376"/>
      <c r="V282" s="376"/>
    </row>
    <row r="283" spans="1:22" hidden="1" x14ac:dyDescent="0.45">
      <c r="A283" s="358">
        <v>278</v>
      </c>
      <c r="B283" s="394"/>
      <c r="C283" s="376"/>
      <c r="D283" s="376"/>
      <c r="E283" s="376"/>
      <c r="F283" s="376"/>
      <c r="G283" s="376"/>
      <c r="H283" s="376"/>
      <c r="I283" s="376"/>
      <c r="J283" s="376"/>
      <c r="K283" s="376"/>
      <c r="L283" s="376"/>
      <c r="M283" s="376"/>
      <c r="N283" s="376"/>
      <c r="O283" s="376"/>
      <c r="P283" s="376"/>
      <c r="Q283" s="376"/>
      <c r="R283" s="376"/>
      <c r="S283" s="376"/>
      <c r="T283" s="376"/>
      <c r="U283" s="376"/>
      <c r="V283" s="376"/>
    </row>
    <row r="284" spans="1:22" hidden="1" x14ac:dyDescent="0.45">
      <c r="A284" s="358">
        <v>279</v>
      </c>
      <c r="B284" s="394"/>
      <c r="C284" s="376"/>
      <c r="D284" s="376"/>
      <c r="E284" s="376"/>
      <c r="F284" s="376"/>
      <c r="G284" s="376"/>
      <c r="H284" s="376"/>
      <c r="I284" s="376"/>
      <c r="J284" s="376"/>
      <c r="K284" s="376"/>
      <c r="L284" s="376"/>
      <c r="M284" s="376"/>
      <c r="N284" s="376"/>
      <c r="O284" s="376"/>
      <c r="P284" s="376"/>
      <c r="Q284" s="376"/>
      <c r="R284" s="376"/>
      <c r="S284" s="376"/>
      <c r="T284" s="376"/>
      <c r="U284" s="376"/>
      <c r="V284" s="376"/>
    </row>
    <row r="285" spans="1:22" hidden="1" x14ac:dyDescent="0.45">
      <c r="A285" s="358">
        <v>280</v>
      </c>
      <c r="B285" s="394"/>
      <c r="C285" s="376"/>
      <c r="D285" s="376"/>
      <c r="E285" s="376"/>
      <c r="F285" s="376"/>
      <c r="G285" s="376"/>
      <c r="H285" s="376"/>
      <c r="I285" s="376"/>
      <c r="J285" s="376"/>
      <c r="K285" s="376"/>
      <c r="L285" s="376"/>
      <c r="M285" s="376"/>
      <c r="N285" s="376"/>
      <c r="O285" s="376"/>
      <c r="P285" s="376"/>
      <c r="Q285" s="376"/>
      <c r="R285" s="376"/>
      <c r="S285" s="376"/>
      <c r="T285" s="376"/>
      <c r="U285" s="376"/>
      <c r="V285" s="376"/>
    </row>
    <row r="286" spans="1:22" hidden="1" x14ac:dyDescent="0.45">
      <c r="A286" s="358">
        <v>281</v>
      </c>
      <c r="B286" s="394"/>
      <c r="C286" s="376"/>
      <c r="D286" s="376"/>
      <c r="E286" s="376"/>
      <c r="F286" s="376"/>
      <c r="G286" s="376"/>
      <c r="H286" s="376"/>
      <c r="I286" s="376"/>
      <c r="J286" s="376"/>
      <c r="K286" s="376"/>
      <c r="L286" s="376"/>
      <c r="M286" s="376"/>
      <c r="N286" s="376"/>
      <c r="O286" s="376"/>
      <c r="P286" s="376"/>
      <c r="Q286" s="376"/>
      <c r="R286" s="376"/>
      <c r="S286" s="376"/>
      <c r="T286" s="376"/>
      <c r="U286" s="376"/>
      <c r="V286" s="376"/>
    </row>
    <row r="287" spans="1:22" hidden="1" x14ac:dyDescent="0.45">
      <c r="A287" s="358">
        <v>282</v>
      </c>
      <c r="B287" s="394"/>
      <c r="C287" s="376"/>
      <c r="D287" s="376"/>
      <c r="E287" s="376"/>
      <c r="F287" s="376"/>
      <c r="G287" s="376"/>
      <c r="H287" s="376"/>
      <c r="I287" s="376"/>
      <c r="J287" s="376"/>
      <c r="K287" s="376"/>
      <c r="L287" s="376"/>
      <c r="M287" s="376"/>
      <c r="N287" s="376"/>
      <c r="O287" s="376"/>
      <c r="P287" s="376"/>
      <c r="Q287" s="376"/>
      <c r="R287" s="376"/>
      <c r="S287" s="376"/>
      <c r="T287" s="376"/>
      <c r="U287" s="376"/>
      <c r="V287" s="376"/>
    </row>
    <row r="288" spans="1:22" hidden="1" x14ac:dyDescent="0.45">
      <c r="A288" s="358">
        <v>283</v>
      </c>
      <c r="B288" s="394"/>
      <c r="C288" s="376"/>
      <c r="D288" s="376"/>
      <c r="E288" s="376"/>
      <c r="F288" s="376"/>
      <c r="G288" s="376"/>
      <c r="H288" s="376"/>
      <c r="I288" s="376"/>
      <c r="J288" s="376"/>
      <c r="K288" s="376"/>
      <c r="L288" s="376"/>
      <c r="M288" s="376"/>
      <c r="N288" s="376"/>
      <c r="O288" s="376"/>
      <c r="P288" s="376"/>
      <c r="Q288" s="376"/>
      <c r="R288" s="376"/>
      <c r="S288" s="376"/>
      <c r="T288" s="376"/>
      <c r="U288" s="376"/>
      <c r="V288" s="376"/>
    </row>
    <row r="289" spans="1:22" hidden="1" x14ac:dyDescent="0.45">
      <c r="A289" s="358">
        <v>284</v>
      </c>
      <c r="B289" s="394"/>
      <c r="C289" s="376"/>
      <c r="D289" s="376"/>
      <c r="E289" s="376"/>
      <c r="F289" s="376"/>
      <c r="G289" s="376"/>
      <c r="H289" s="376"/>
      <c r="I289" s="376"/>
      <c r="J289" s="376"/>
      <c r="K289" s="376"/>
      <c r="L289" s="376"/>
      <c r="M289" s="376"/>
      <c r="N289" s="376"/>
      <c r="O289" s="376"/>
      <c r="P289" s="376"/>
      <c r="Q289" s="376"/>
      <c r="R289" s="376"/>
      <c r="S289" s="376"/>
      <c r="T289" s="376"/>
      <c r="U289" s="376"/>
      <c r="V289" s="376"/>
    </row>
    <row r="290" spans="1:22" hidden="1" x14ac:dyDescent="0.45">
      <c r="A290" s="358">
        <v>285</v>
      </c>
      <c r="B290" s="394"/>
      <c r="C290" s="376"/>
      <c r="D290" s="376"/>
      <c r="E290" s="376"/>
      <c r="F290" s="376"/>
      <c r="G290" s="376"/>
      <c r="H290" s="376"/>
      <c r="I290" s="376"/>
      <c r="J290" s="376"/>
      <c r="K290" s="376"/>
      <c r="L290" s="376"/>
      <c r="M290" s="376"/>
      <c r="N290" s="376"/>
      <c r="O290" s="376"/>
      <c r="P290" s="376"/>
      <c r="Q290" s="376"/>
      <c r="R290" s="376"/>
      <c r="S290" s="376"/>
      <c r="T290" s="376"/>
      <c r="U290" s="376"/>
      <c r="V290" s="376"/>
    </row>
    <row r="291" spans="1:22" hidden="1" x14ac:dyDescent="0.45">
      <c r="A291" s="358">
        <v>286</v>
      </c>
      <c r="B291" s="394"/>
      <c r="C291" s="376"/>
      <c r="D291" s="376"/>
      <c r="E291" s="376"/>
      <c r="F291" s="376"/>
      <c r="G291" s="376"/>
      <c r="H291" s="376"/>
      <c r="I291" s="376"/>
      <c r="J291" s="376"/>
      <c r="K291" s="376"/>
      <c r="L291" s="376"/>
      <c r="M291" s="376"/>
      <c r="N291" s="376"/>
      <c r="O291" s="376"/>
      <c r="P291" s="376"/>
      <c r="Q291" s="376"/>
      <c r="R291" s="376"/>
      <c r="S291" s="376"/>
      <c r="T291" s="376"/>
      <c r="U291" s="376"/>
      <c r="V291" s="376"/>
    </row>
    <row r="292" spans="1:22" hidden="1" x14ac:dyDescent="0.45">
      <c r="A292" s="358">
        <v>287</v>
      </c>
      <c r="B292" s="394"/>
      <c r="C292" s="376"/>
      <c r="D292" s="376"/>
      <c r="E292" s="376"/>
      <c r="F292" s="376"/>
      <c r="G292" s="376"/>
      <c r="H292" s="376"/>
      <c r="I292" s="376"/>
      <c r="J292" s="376"/>
      <c r="K292" s="376"/>
      <c r="L292" s="376"/>
      <c r="M292" s="376"/>
      <c r="N292" s="376"/>
      <c r="O292" s="376"/>
      <c r="P292" s="376"/>
      <c r="Q292" s="376"/>
      <c r="R292" s="376"/>
      <c r="S292" s="376"/>
      <c r="T292" s="376"/>
      <c r="U292" s="376"/>
      <c r="V292" s="376"/>
    </row>
    <row r="293" spans="1:22" hidden="1" x14ac:dyDescent="0.45">
      <c r="A293" s="358">
        <v>288</v>
      </c>
      <c r="B293" s="394"/>
      <c r="C293" s="376"/>
      <c r="D293" s="376"/>
      <c r="E293" s="376"/>
      <c r="F293" s="376"/>
      <c r="G293" s="376"/>
      <c r="H293" s="376"/>
      <c r="I293" s="376"/>
      <c r="J293" s="376"/>
      <c r="K293" s="376"/>
      <c r="L293" s="376"/>
      <c r="M293" s="376"/>
      <c r="N293" s="376"/>
      <c r="O293" s="376"/>
      <c r="P293" s="376"/>
      <c r="Q293" s="376"/>
      <c r="R293" s="376"/>
      <c r="S293" s="376"/>
      <c r="T293" s="376"/>
      <c r="U293" s="376"/>
      <c r="V293" s="376"/>
    </row>
    <row r="294" spans="1:22" hidden="1" x14ac:dyDescent="0.45">
      <c r="A294" s="358">
        <v>289</v>
      </c>
      <c r="B294" s="394"/>
      <c r="C294" s="376"/>
      <c r="D294" s="376"/>
      <c r="E294" s="376"/>
      <c r="F294" s="376"/>
      <c r="G294" s="376"/>
      <c r="H294" s="376"/>
      <c r="I294" s="376"/>
      <c r="J294" s="376"/>
      <c r="K294" s="376"/>
      <c r="L294" s="376"/>
      <c r="M294" s="376"/>
      <c r="N294" s="376"/>
      <c r="O294" s="376"/>
      <c r="P294" s="376"/>
      <c r="Q294" s="376"/>
      <c r="R294" s="376"/>
      <c r="S294" s="376"/>
      <c r="T294" s="376"/>
      <c r="U294" s="376"/>
      <c r="V294" s="376"/>
    </row>
    <row r="295" spans="1:22" hidden="1" x14ac:dyDescent="0.45">
      <c r="A295" s="358">
        <v>290</v>
      </c>
      <c r="B295" s="394"/>
      <c r="C295" s="376"/>
      <c r="D295" s="376"/>
      <c r="E295" s="376"/>
      <c r="F295" s="376"/>
      <c r="G295" s="376"/>
      <c r="H295" s="376"/>
      <c r="I295" s="376"/>
      <c r="J295" s="376"/>
      <c r="K295" s="376"/>
      <c r="L295" s="376"/>
      <c r="M295" s="376"/>
      <c r="N295" s="376"/>
      <c r="O295" s="376"/>
      <c r="P295" s="376"/>
      <c r="Q295" s="376"/>
      <c r="R295" s="376"/>
      <c r="S295" s="376"/>
      <c r="T295" s="376"/>
      <c r="U295" s="376"/>
      <c r="V295" s="376"/>
    </row>
    <row r="296" spans="1:22" hidden="1" x14ac:dyDescent="0.45">
      <c r="A296" s="358">
        <v>291</v>
      </c>
      <c r="B296" s="394"/>
      <c r="C296" s="376"/>
      <c r="D296" s="376"/>
      <c r="E296" s="376"/>
      <c r="F296" s="376"/>
      <c r="G296" s="376"/>
      <c r="H296" s="376"/>
      <c r="I296" s="376"/>
      <c r="J296" s="376"/>
      <c r="K296" s="376"/>
      <c r="L296" s="376"/>
      <c r="M296" s="376"/>
      <c r="N296" s="376"/>
      <c r="O296" s="376"/>
      <c r="P296" s="376"/>
      <c r="Q296" s="376"/>
      <c r="R296" s="376"/>
      <c r="S296" s="376"/>
      <c r="T296" s="376"/>
      <c r="U296" s="376"/>
      <c r="V296" s="376"/>
    </row>
    <row r="297" spans="1:22" hidden="1" x14ac:dyDescent="0.45">
      <c r="A297" s="358">
        <v>292</v>
      </c>
      <c r="B297" s="394"/>
      <c r="C297" s="376"/>
      <c r="D297" s="376"/>
      <c r="E297" s="376"/>
      <c r="F297" s="376"/>
      <c r="G297" s="376"/>
      <c r="H297" s="376"/>
      <c r="I297" s="376"/>
      <c r="J297" s="376"/>
      <c r="K297" s="376"/>
      <c r="L297" s="376"/>
      <c r="M297" s="376"/>
      <c r="N297" s="376"/>
      <c r="O297" s="376"/>
      <c r="P297" s="376"/>
      <c r="Q297" s="376"/>
      <c r="R297" s="376"/>
      <c r="S297" s="376"/>
      <c r="T297" s="376"/>
      <c r="U297" s="376"/>
      <c r="V297" s="376"/>
    </row>
    <row r="298" spans="1:22" hidden="1" x14ac:dyDescent="0.45">
      <c r="A298" s="358">
        <v>293</v>
      </c>
      <c r="B298" s="394"/>
      <c r="C298" s="376"/>
      <c r="D298" s="376"/>
      <c r="E298" s="376"/>
      <c r="F298" s="376"/>
      <c r="G298" s="376"/>
      <c r="H298" s="376"/>
      <c r="I298" s="376"/>
      <c r="J298" s="376"/>
      <c r="K298" s="376"/>
      <c r="L298" s="376"/>
      <c r="M298" s="376"/>
      <c r="N298" s="376"/>
      <c r="O298" s="376"/>
      <c r="P298" s="376"/>
      <c r="Q298" s="376"/>
      <c r="R298" s="376"/>
      <c r="S298" s="376"/>
      <c r="T298" s="376"/>
      <c r="U298" s="376"/>
      <c r="V298" s="376"/>
    </row>
    <row r="299" spans="1:22" hidden="1" x14ac:dyDescent="0.45">
      <c r="A299" s="358">
        <v>294</v>
      </c>
      <c r="B299" s="394"/>
      <c r="C299" s="376"/>
      <c r="D299" s="376"/>
      <c r="E299" s="376"/>
      <c r="F299" s="376"/>
      <c r="G299" s="376"/>
      <c r="H299" s="376"/>
      <c r="I299" s="376"/>
      <c r="J299" s="376"/>
      <c r="K299" s="376"/>
      <c r="L299" s="376"/>
      <c r="M299" s="376"/>
      <c r="N299" s="376"/>
      <c r="O299" s="376"/>
      <c r="P299" s="376"/>
      <c r="Q299" s="376"/>
      <c r="R299" s="376"/>
      <c r="S299" s="376"/>
      <c r="T299" s="376"/>
      <c r="U299" s="376"/>
      <c r="V299" s="376"/>
    </row>
    <row r="300" spans="1:22" hidden="1" x14ac:dyDescent="0.45">
      <c r="A300" s="358">
        <v>295</v>
      </c>
      <c r="B300" s="394"/>
      <c r="C300" s="376"/>
      <c r="D300" s="376"/>
      <c r="E300" s="376"/>
      <c r="F300" s="376"/>
      <c r="G300" s="376"/>
      <c r="H300" s="376"/>
      <c r="I300" s="376"/>
      <c r="J300" s="376"/>
      <c r="K300" s="376"/>
      <c r="L300" s="376"/>
      <c r="M300" s="376"/>
      <c r="N300" s="376"/>
      <c r="O300" s="376"/>
      <c r="P300" s="376"/>
      <c r="Q300" s="376"/>
      <c r="R300" s="376"/>
      <c r="S300" s="376"/>
      <c r="T300" s="376"/>
      <c r="U300" s="376"/>
      <c r="V300" s="376"/>
    </row>
    <row r="301" spans="1:22" hidden="1" x14ac:dyDescent="0.45">
      <c r="A301" s="358">
        <v>296</v>
      </c>
      <c r="B301" s="394"/>
      <c r="C301" s="376"/>
      <c r="D301" s="376"/>
      <c r="E301" s="376"/>
      <c r="F301" s="376"/>
      <c r="G301" s="376"/>
      <c r="H301" s="376"/>
      <c r="I301" s="376"/>
      <c r="J301" s="376"/>
      <c r="K301" s="376"/>
      <c r="L301" s="376"/>
      <c r="M301" s="376"/>
      <c r="N301" s="376"/>
      <c r="O301" s="376"/>
      <c r="P301" s="376"/>
      <c r="Q301" s="376"/>
      <c r="R301" s="376"/>
      <c r="S301" s="376"/>
      <c r="T301" s="376"/>
      <c r="U301" s="376"/>
      <c r="V301" s="376"/>
    </row>
    <row r="302" spans="1:22" hidden="1" x14ac:dyDescent="0.45">
      <c r="A302" s="358">
        <v>297</v>
      </c>
      <c r="B302" s="394"/>
      <c r="C302" s="376"/>
      <c r="D302" s="376"/>
      <c r="E302" s="376"/>
      <c r="F302" s="376"/>
      <c r="G302" s="376"/>
      <c r="H302" s="376"/>
      <c r="I302" s="376"/>
      <c r="J302" s="376"/>
      <c r="K302" s="376"/>
      <c r="L302" s="376"/>
      <c r="M302" s="376"/>
      <c r="N302" s="376"/>
      <c r="O302" s="376"/>
      <c r="P302" s="376"/>
      <c r="Q302" s="376"/>
      <c r="R302" s="376"/>
      <c r="S302" s="376"/>
      <c r="T302" s="376"/>
      <c r="U302" s="376"/>
      <c r="V302" s="376"/>
    </row>
    <row r="303" spans="1:22" hidden="1" x14ac:dyDescent="0.45">
      <c r="A303" s="358">
        <v>298</v>
      </c>
      <c r="B303" s="394"/>
      <c r="C303" s="376"/>
      <c r="D303" s="376"/>
      <c r="E303" s="376"/>
      <c r="F303" s="376"/>
      <c r="G303" s="376"/>
      <c r="H303" s="376"/>
      <c r="I303" s="376"/>
      <c r="J303" s="376"/>
      <c r="K303" s="376"/>
      <c r="L303" s="376"/>
      <c r="M303" s="376"/>
      <c r="N303" s="376"/>
      <c r="O303" s="376"/>
      <c r="P303" s="376"/>
      <c r="Q303" s="376"/>
      <c r="R303" s="376"/>
      <c r="S303" s="376"/>
      <c r="T303" s="376"/>
      <c r="U303" s="376"/>
      <c r="V303" s="376"/>
    </row>
    <row r="304" spans="1:22" hidden="1" x14ac:dyDescent="0.45">
      <c r="A304" s="358">
        <v>299</v>
      </c>
      <c r="B304" s="394"/>
      <c r="C304" s="376"/>
      <c r="D304" s="376"/>
      <c r="E304" s="376"/>
      <c r="F304" s="376"/>
      <c r="G304" s="376"/>
      <c r="H304" s="376"/>
      <c r="I304" s="376"/>
      <c r="J304" s="376"/>
      <c r="K304" s="376"/>
      <c r="L304" s="376"/>
      <c r="M304" s="376"/>
      <c r="N304" s="376"/>
      <c r="O304" s="376"/>
      <c r="P304" s="376"/>
      <c r="Q304" s="376"/>
      <c r="R304" s="376"/>
      <c r="S304" s="376"/>
      <c r="T304" s="376"/>
      <c r="U304" s="376"/>
      <c r="V304" s="376"/>
    </row>
    <row r="305" spans="1:23" hidden="1" x14ac:dyDescent="0.45">
      <c r="A305" s="358">
        <v>300</v>
      </c>
      <c r="B305" s="394"/>
      <c r="C305" s="376"/>
      <c r="D305" s="376"/>
      <c r="E305" s="376"/>
      <c r="F305" s="376"/>
      <c r="G305" s="376"/>
      <c r="H305" s="376"/>
      <c r="I305" s="376"/>
      <c r="J305" s="376"/>
      <c r="K305" s="376"/>
      <c r="L305" s="376"/>
      <c r="M305" s="376"/>
      <c r="N305" s="376"/>
      <c r="O305" s="376"/>
      <c r="P305" s="376"/>
      <c r="Q305" s="376"/>
      <c r="R305" s="376"/>
      <c r="S305" s="376"/>
      <c r="T305" s="376"/>
      <c r="U305" s="376"/>
      <c r="V305" s="376"/>
      <c r="W305" s="380" t="s">
        <v>976</v>
      </c>
    </row>
    <row r="306" spans="1:23" x14ac:dyDescent="0.45">
      <c r="A306" s="379" t="s">
        <v>943</v>
      </c>
      <c r="D306" s="347" t="s">
        <v>994</v>
      </c>
    </row>
    <row r="307" spans="1:23" x14ac:dyDescent="0.45">
      <c r="A307" s="1"/>
    </row>
    <row r="308" spans="1:23" x14ac:dyDescent="0.45">
      <c r="A308" s="1"/>
    </row>
    <row r="309" spans="1:23" x14ac:dyDescent="0.45">
      <c r="A309" s="1"/>
    </row>
    <row r="310" spans="1:23" x14ac:dyDescent="0.45">
      <c r="A310" s="1"/>
    </row>
    <row r="311" spans="1:23" x14ac:dyDescent="0.45">
      <c r="A311" s="1"/>
    </row>
    <row r="312" spans="1:23" x14ac:dyDescent="0.45">
      <c r="A312" s="1"/>
    </row>
    <row r="313" spans="1:23" x14ac:dyDescent="0.45">
      <c r="A313" s="1"/>
    </row>
    <row r="314" spans="1:23" x14ac:dyDescent="0.45">
      <c r="A314" s="1"/>
    </row>
    <row r="315" spans="1:23" x14ac:dyDescent="0.45">
      <c r="A315" s="1"/>
    </row>
    <row r="316" spans="1:23" x14ac:dyDescent="0.45">
      <c r="A316" s="1"/>
    </row>
    <row r="317" spans="1:23" x14ac:dyDescent="0.45">
      <c r="A317" s="1"/>
    </row>
    <row r="318" spans="1:23" x14ac:dyDescent="0.45">
      <c r="A318" s="1"/>
    </row>
    <row r="319" spans="1:23" x14ac:dyDescent="0.45">
      <c r="A319" s="1"/>
    </row>
    <row r="320" spans="1:23" x14ac:dyDescent="0.45">
      <c r="A320" s="1"/>
    </row>
    <row r="321" spans="1:23" x14ac:dyDescent="0.45">
      <c r="A321" s="1"/>
    </row>
    <row r="322" spans="1:23" x14ac:dyDescent="0.45">
      <c r="A322" s="1"/>
    </row>
    <row r="323" spans="1:23" x14ac:dyDescent="0.45">
      <c r="A323" s="1"/>
    </row>
    <row r="324" spans="1:23" x14ac:dyDescent="0.45">
      <c r="A324" s="1"/>
      <c r="W324" s="381" t="s">
        <v>945</v>
      </c>
    </row>
    <row r="325" spans="1:23" x14ac:dyDescent="0.45">
      <c r="A325" s="1"/>
      <c r="W325" s="381" t="s">
        <v>944</v>
      </c>
    </row>
    <row r="326" spans="1:23" x14ac:dyDescent="0.45">
      <c r="A326" s="1"/>
      <c r="W326" s="381" t="s">
        <v>941</v>
      </c>
    </row>
    <row r="327" spans="1:23" x14ac:dyDescent="0.45">
      <c r="A327" s="1"/>
    </row>
    <row r="328" spans="1:23" x14ac:dyDescent="0.45">
      <c r="A328" s="1"/>
      <c r="B328" s="396" t="str">
        <f>_xlfn.CONCAT("Version ",'Change Log'!$B$3," – © 2015-",YEAR('Change Log'!$A$3),IF('Change Log'!$C$3="William W. Davis",", William W. Davis, MSPM, PMP",_xlfn.CONCAT(", original copyright holder is William W. Davis, MSPM, PMP; later modified by ",'Change Log'!$C$3)))</f>
        <v>Version 5.2 – © 2015-2025, William W. Davis, MSPM, PMP</v>
      </c>
      <c r="C328" s="19"/>
      <c r="D328" s="5"/>
      <c r="E328" s="5"/>
      <c r="F328" s="5"/>
      <c r="G328" s="5"/>
    </row>
    <row r="329" spans="1:23" x14ac:dyDescent="0.45">
      <c r="A329" s="1"/>
      <c r="B329" s="407" t="s">
        <v>135</v>
      </c>
      <c r="C329" s="407"/>
      <c r="D329" s="407"/>
      <c r="E329" s="407"/>
      <c r="F329" s="407"/>
      <c r="G329" s="407"/>
      <c r="H329" s="407"/>
      <c r="I329" s="407"/>
      <c r="J329" s="407"/>
      <c r="K329" s="407"/>
    </row>
    <row r="330" spans="1:23" x14ac:dyDescent="0.45">
      <c r="A330" s="1"/>
      <c r="B330" s="407" t="s">
        <v>136</v>
      </c>
      <c r="C330" s="407"/>
      <c r="D330" s="407"/>
      <c r="E330" s="407"/>
      <c r="F330" s="407"/>
      <c r="G330" s="407"/>
      <c r="H330" s="335"/>
      <c r="I330" s="335"/>
    </row>
    <row r="331" spans="1:23" x14ac:dyDescent="0.45">
      <c r="A331" s="1"/>
      <c r="B331" s="407" t="s">
        <v>90</v>
      </c>
      <c r="C331" s="407"/>
      <c r="D331" s="407"/>
      <c r="E331" s="407"/>
      <c r="F331" s="335"/>
      <c r="G331" s="335"/>
    </row>
    <row r="332" spans="1:23" x14ac:dyDescent="0.45">
      <c r="A332" s="1"/>
      <c r="B332" s="407" t="s">
        <v>207</v>
      </c>
      <c r="C332" s="407"/>
      <c r="D332" s="407"/>
      <c r="E332" s="407"/>
      <c r="F332" s="407"/>
      <c r="G332" s="407"/>
      <c r="H332" s="335"/>
      <c r="I332" s="335"/>
    </row>
    <row r="333" spans="1:23" x14ac:dyDescent="0.45">
      <c r="A333" s="1"/>
      <c r="B333" s="407" t="s">
        <v>991</v>
      </c>
      <c r="C333" s="407"/>
      <c r="D333" s="407"/>
      <c r="E333" s="407"/>
      <c r="F333" s="407"/>
      <c r="G333" s="407"/>
      <c r="H333" s="407"/>
      <c r="I333" s="407"/>
      <c r="J333" s="407"/>
      <c r="K333" s="407"/>
    </row>
    <row r="334" spans="1:23" x14ac:dyDescent="0.45">
      <c r="A334" s="1"/>
      <c r="B334" s="397" t="s">
        <v>205</v>
      </c>
      <c r="C334" s="150"/>
      <c r="D334" s="5"/>
      <c r="E334" s="5"/>
      <c r="F334" s="5"/>
      <c r="G334" s="5"/>
    </row>
    <row r="335" spans="1:23" x14ac:dyDescent="0.45">
      <c r="A335" s="1"/>
      <c r="B335" s="397" t="s">
        <v>88</v>
      </c>
      <c r="C335" s="150"/>
      <c r="D335" s="5"/>
      <c r="E335" s="5"/>
      <c r="F335" s="5"/>
      <c r="G335" s="5"/>
    </row>
    <row r="336" spans="1:23" x14ac:dyDescent="0.45">
      <c r="A336" s="1"/>
      <c r="B336" s="397" t="s">
        <v>204</v>
      </c>
      <c r="C336" s="150"/>
      <c r="D336" s="5"/>
      <c r="E336" s="5"/>
      <c r="F336" s="5"/>
      <c r="G336" s="5"/>
    </row>
    <row r="337" spans="1:12" x14ac:dyDescent="0.45">
      <c r="A337" s="1"/>
      <c r="B337" s="397" t="s">
        <v>206</v>
      </c>
      <c r="C337" s="150"/>
      <c r="D337" s="5"/>
      <c r="E337" s="5"/>
      <c r="F337" s="5"/>
      <c r="G337" s="5"/>
    </row>
    <row r="338" spans="1:12" x14ac:dyDescent="0.45">
      <c r="A338" s="1"/>
      <c r="B338" s="397" t="s">
        <v>745</v>
      </c>
      <c r="C338" s="150"/>
      <c r="D338" s="5"/>
      <c r="E338" s="5"/>
      <c r="F338" s="5"/>
      <c r="G338" s="5"/>
    </row>
    <row r="339" spans="1:12" x14ac:dyDescent="0.45">
      <c r="A339" s="1"/>
      <c r="B339" s="397" t="s">
        <v>746</v>
      </c>
      <c r="C339" s="150"/>
      <c r="D339" s="5"/>
      <c r="E339" s="5"/>
      <c r="F339" s="5"/>
      <c r="G339" s="5"/>
    </row>
    <row r="340" spans="1:12" x14ac:dyDescent="0.45">
      <c r="A340" s="1"/>
      <c r="B340" s="397"/>
      <c r="C340" s="150"/>
      <c r="D340" s="5"/>
      <c r="E340" s="5"/>
      <c r="F340" s="5"/>
      <c r="G340" s="5"/>
    </row>
    <row r="341" spans="1:12" x14ac:dyDescent="0.45">
      <c r="A341" s="1"/>
      <c r="B341" s="397" t="s">
        <v>747</v>
      </c>
      <c r="C341" s="150"/>
      <c r="D341" s="5"/>
      <c r="E341" s="5"/>
      <c r="F341" s="5"/>
      <c r="G341" s="5"/>
    </row>
    <row r="342" spans="1:12" x14ac:dyDescent="0.45">
      <c r="A342" s="1"/>
      <c r="B342" s="397" t="s">
        <v>87</v>
      </c>
      <c r="C342" s="150"/>
      <c r="D342" s="5"/>
      <c r="E342" s="5"/>
      <c r="F342" s="5"/>
      <c r="G342" s="5"/>
    </row>
    <row r="343" spans="1:12" x14ac:dyDescent="0.45">
      <c r="A343" s="1"/>
      <c r="B343" s="408" t="s">
        <v>752</v>
      </c>
      <c r="C343" s="408"/>
      <c r="D343" s="408"/>
      <c r="E343" s="408"/>
      <c r="F343" s="408"/>
      <c r="G343" s="408"/>
      <c r="H343" s="408"/>
      <c r="I343" s="256"/>
      <c r="J343" s="263"/>
      <c r="K343" s="263"/>
      <c r="L343" s="263"/>
    </row>
    <row r="344" spans="1:12" x14ac:dyDescent="0.45">
      <c r="A344" s="1"/>
    </row>
    <row r="345" spans="1:12" x14ac:dyDescent="0.45">
      <c r="A345" s="1"/>
    </row>
    <row r="346" spans="1:12" x14ac:dyDescent="0.45">
      <c r="A346" s="1"/>
    </row>
    <row r="347" spans="1:12" x14ac:dyDescent="0.45">
      <c r="A347" s="1"/>
    </row>
    <row r="348" spans="1:12" x14ac:dyDescent="0.45">
      <c r="A348" s="1"/>
    </row>
    <row r="349" spans="1:12" x14ac:dyDescent="0.45">
      <c r="A349" s="1"/>
    </row>
    <row r="350" spans="1:12" x14ac:dyDescent="0.45">
      <c r="A350" s="1"/>
    </row>
    <row r="351" spans="1:12" x14ac:dyDescent="0.45">
      <c r="A351" s="1"/>
    </row>
    <row r="352" spans="1:12" x14ac:dyDescent="0.45">
      <c r="A352" s="1"/>
    </row>
    <row r="353" spans="1:1" x14ac:dyDescent="0.45">
      <c r="A353" s="1"/>
    </row>
    <row r="354" spans="1:1" x14ac:dyDescent="0.45">
      <c r="A354" s="1"/>
    </row>
    <row r="355" spans="1:1" x14ac:dyDescent="0.45">
      <c r="A355" s="1"/>
    </row>
    <row r="356" spans="1:1" x14ac:dyDescent="0.45">
      <c r="A356" s="1"/>
    </row>
    <row r="357" spans="1:1" x14ac:dyDescent="0.45">
      <c r="A357" s="1"/>
    </row>
    <row r="358" spans="1:1" x14ac:dyDescent="0.45">
      <c r="A358" s="1"/>
    </row>
    <row r="359" spans="1:1" x14ac:dyDescent="0.45">
      <c r="A359" s="1"/>
    </row>
    <row r="360" spans="1:1" x14ac:dyDescent="0.45">
      <c r="A360" s="1"/>
    </row>
    <row r="361" spans="1:1" x14ac:dyDescent="0.45">
      <c r="A361" s="1"/>
    </row>
    <row r="362" spans="1:1" x14ac:dyDescent="0.45">
      <c r="A362" s="1"/>
    </row>
    <row r="363" spans="1:1" x14ac:dyDescent="0.45">
      <c r="A363" s="1"/>
    </row>
    <row r="364" spans="1:1" x14ac:dyDescent="0.45">
      <c r="A364" s="1"/>
    </row>
    <row r="365" spans="1:1" x14ac:dyDescent="0.45">
      <c r="A365" s="1"/>
    </row>
    <row r="366" spans="1:1" x14ac:dyDescent="0.45">
      <c r="A366" s="1"/>
    </row>
    <row r="367" spans="1:1" x14ac:dyDescent="0.45">
      <c r="A367" s="1"/>
    </row>
    <row r="368" spans="1:1" x14ac:dyDescent="0.45">
      <c r="A368" s="1"/>
    </row>
    <row r="369" spans="1:1" x14ac:dyDescent="0.45">
      <c r="A369" s="1"/>
    </row>
    <row r="370" spans="1:1" x14ac:dyDescent="0.45">
      <c r="A370" s="1"/>
    </row>
    <row r="371" spans="1:1" x14ac:dyDescent="0.45">
      <c r="A371" s="1"/>
    </row>
    <row r="372" spans="1:1" x14ac:dyDescent="0.45">
      <c r="A372" s="1"/>
    </row>
    <row r="373" spans="1:1" x14ac:dyDescent="0.45">
      <c r="A373" s="1"/>
    </row>
    <row r="374" spans="1:1" x14ac:dyDescent="0.45">
      <c r="A374" s="1"/>
    </row>
    <row r="375" spans="1:1" x14ac:dyDescent="0.45">
      <c r="A375" s="1"/>
    </row>
    <row r="376" spans="1:1" x14ac:dyDescent="0.45">
      <c r="A376" s="1"/>
    </row>
    <row r="377" spans="1:1" x14ac:dyDescent="0.45">
      <c r="A377" s="1"/>
    </row>
    <row r="378" spans="1:1" x14ac:dyDescent="0.45">
      <c r="A378" s="1"/>
    </row>
    <row r="379" spans="1:1" x14ac:dyDescent="0.45">
      <c r="A379" s="1"/>
    </row>
    <row r="380" spans="1:1" x14ac:dyDescent="0.45">
      <c r="A380" s="1"/>
    </row>
    <row r="381" spans="1:1" x14ac:dyDescent="0.45">
      <c r="A381" s="1"/>
    </row>
    <row r="382" spans="1:1" x14ac:dyDescent="0.45">
      <c r="A382" s="1"/>
    </row>
    <row r="383" spans="1:1" x14ac:dyDescent="0.45">
      <c r="A383" s="1"/>
    </row>
    <row r="384" spans="1:1" x14ac:dyDescent="0.45">
      <c r="A384" s="1"/>
    </row>
    <row r="385" spans="1:1" x14ac:dyDescent="0.45">
      <c r="A385" s="1"/>
    </row>
    <row r="386" spans="1:1" x14ac:dyDescent="0.45">
      <c r="A386" s="1"/>
    </row>
    <row r="387" spans="1:1" x14ac:dyDescent="0.45">
      <c r="A387" s="1"/>
    </row>
    <row r="388" spans="1:1" x14ac:dyDescent="0.45">
      <c r="A388" s="1"/>
    </row>
    <row r="389" spans="1:1" x14ac:dyDescent="0.45">
      <c r="A389" s="1"/>
    </row>
    <row r="390" spans="1:1" x14ac:dyDescent="0.45">
      <c r="A390" s="1"/>
    </row>
    <row r="391" spans="1:1" x14ac:dyDescent="0.45">
      <c r="A391" s="1"/>
    </row>
    <row r="392" spans="1:1" x14ac:dyDescent="0.45">
      <c r="A392" s="1"/>
    </row>
    <row r="393" spans="1:1" x14ac:dyDescent="0.45">
      <c r="A393" s="1"/>
    </row>
    <row r="394" spans="1:1" x14ac:dyDescent="0.45">
      <c r="A394" s="1"/>
    </row>
    <row r="395" spans="1:1" x14ac:dyDescent="0.45">
      <c r="A395" s="1"/>
    </row>
  </sheetData>
  <mergeCells count="29">
    <mergeCell ref="B331:E331"/>
    <mergeCell ref="B332:G332"/>
    <mergeCell ref="B333:K333"/>
    <mergeCell ref="B343:H343"/>
    <mergeCell ref="S2:S4"/>
    <mergeCell ref="L2:L4"/>
    <mergeCell ref="F2:F4"/>
    <mergeCell ref="A5:G5"/>
    <mergeCell ref="A2:A4"/>
    <mergeCell ref="B2:B4"/>
    <mergeCell ref="C2:C4"/>
    <mergeCell ref="D2:D4"/>
    <mergeCell ref="E2:E4"/>
    <mergeCell ref="T2:T4"/>
    <mergeCell ref="U2:U4"/>
    <mergeCell ref="V2:V4"/>
    <mergeCell ref="B329:K329"/>
    <mergeCell ref="B330:G330"/>
    <mergeCell ref="M2:M4"/>
    <mergeCell ref="N2:N4"/>
    <mergeCell ref="O2:O4"/>
    <mergeCell ref="P2:P4"/>
    <mergeCell ref="Q2:Q4"/>
    <mergeCell ref="R2:R4"/>
    <mergeCell ref="G2:G4"/>
    <mergeCell ref="H2:H4"/>
    <mergeCell ref="I2:I4"/>
    <mergeCell ref="J2:J4"/>
    <mergeCell ref="K2:K4"/>
  </mergeCells>
  <hyperlinks>
    <hyperlink ref="B329" r:id="rId1" display="Download more FREE Statistical PERT templates at https://www.statisticalpert.com" xr:uid="{AD6B5A54-E636-40EE-B31E-FF5EFA6B588C}"/>
    <hyperlink ref="B330" r:id="rId2" display="Take a Pluralsight course on Statistical PERT" xr:uid="{31808A9A-D9E8-462E-ACD5-55DEF62BA7E7}"/>
    <hyperlink ref="B331" r:id="rId3" xr:uid="{0C2D7D40-D966-462D-ADA8-562829D4C669}"/>
    <hyperlink ref="B333" r:id="rId4" display="Follow Statistical PERT on Twitter to learn when new updates are released" xr:uid="{AA6B2634-DD3C-4383-9A7A-733DBDABBA76}"/>
    <hyperlink ref="B343" r:id="rId5" display="See the GNU General Public License for more details (http://www.gnu.org/licenses/)." xr:uid="{F4BB76ED-30CC-4305-AD32-98C80CD011FA}"/>
    <hyperlink ref="B333:K333" r:id="rId6" location="newsletter" display="Subscribe to the SPERT® newsletter for monthly tips, free webinars, and new release notifications" xr:uid="{D741F774-7D2D-40A8-8DE8-FE509F6109D1}"/>
    <hyperlink ref="B330:G330" r:id="rId7" display="Watch a Pluralsight course on Statistical PERT® Normal Edition" xr:uid="{20C2987E-9A98-4DC1-84B6-0AA5171B0B43}"/>
  </hyperlinks>
  <pageMargins left="0.7" right="0.7" top="0.75" bottom="0.75" header="0.3" footer="0.3"/>
  <drawing r:id="rId8"/>
  <legacyDrawing r:id="rId9"/>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95"/>
  <sheetViews>
    <sheetView showGridLines="0" workbookViewId="0">
      <selection activeCell="A4" sqref="A4"/>
    </sheetView>
  </sheetViews>
  <sheetFormatPr defaultRowHeight="14.25" x14ac:dyDescent="0.45"/>
  <cols>
    <col min="1" max="1" width="35.73046875" customWidth="1"/>
    <col min="2" max="3" width="10.53125" customWidth="1"/>
    <col min="4" max="4" width="11.06640625" bestFit="1" customWidth="1"/>
    <col min="5" max="5" width="10.53125" customWidth="1"/>
  </cols>
  <sheetData>
    <row r="1" spans="1:17" ht="18" x14ac:dyDescent="0.45">
      <c r="A1" s="52" t="s">
        <v>779</v>
      </c>
    </row>
    <row r="3" spans="1:17" x14ac:dyDescent="0.45">
      <c r="A3" s="53" t="s">
        <v>37</v>
      </c>
      <c r="B3" s="54" t="s">
        <v>38</v>
      </c>
      <c r="C3" s="55" t="s">
        <v>48</v>
      </c>
      <c r="D3" s="55" t="s">
        <v>6</v>
      </c>
      <c r="E3" s="55" t="s">
        <v>49</v>
      </c>
    </row>
    <row r="4" spans="1:17" x14ac:dyDescent="0.45">
      <c r="A4" s="296" t="s">
        <v>13</v>
      </c>
      <c r="B4" s="213">
        <v>7.0710678118654752E-2</v>
      </c>
      <c r="C4" s="56">
        <v>1</v>
      </c>
      <c r="D4" s="56">
        <v>98</v>
      </c>
      <c r="E4" s="56">
        <v>1</v>
      </c>
    </row>
    <row r="5" spans="1:17" x14ac:dyDescent="0.45">
      <c r="A5" s="296" t="s">
        <v>780</v>
      </c>
      <c r="B5" s="213">
        <v>0.1</v>
      </c>
      <c r="C5" s="56">
        <v>2</v>
      </c>
      <c r="D5" s="56">
        <v>96</v>
      </c>
      <c r="E5" s="56">
        <v>2</v>
      </c>
      <c r="G5" s="295"/>
      <c r="H5" s="299" t="s">
        <v>57</v>
      </c>
      <c r="I5" s="57"/>
      <c r="J5" s="57"/>
      <c r="K5" s="57"/>
      <c r="L5" s="57"/>
      <c r="M5" s="57"/>
      <c r="N5" s="57"/>
      <c r="O5" s="57"/>
      <c r="P5" s="305"/>
      <c r="Q5" s="300"/>
    </row>
    <row r="6" spans="1:17" x14ac:dyDescent="0.45">
      <c r="A6" s="296" t="s">
        <v>0</v>
      </c>
      <c r="B6" s="213">
        <v>0.1414213562373095</v>
      </c>
      <c r="C6" s="56">
        <v>4</v>
      </c>
      <c r="D6" s="56">
        <v>92</v>
      </c>
      <c r="E6" s="56">
        <v>4</v>
      </c>
      <c r="G6" s="213"/>
      <c r="H6" s="301" t="s">
        <v>58</v>
      </c>
      <c r="I6" s="5"/>
      <c r="J6" s="5"/>
      <c r="K6" s="5"/>
      <c r="L6" s="5"/>
      <c r="M6" s="5"/>
      <c r="N6" s="5"/>
      <c r="O6" s="5"/>
      <c r="Q6" s="302"/>
    </row>
    <row r="7" spans="1:17" x14ac:dyDescent="0.45">
      <c r="A7" s="296" t="s">
        <v>3</v>
      </c>
      <c r="B7" s="213">
        <v>0.17320508075688773</v>
      </c>
      <c r="C7" s="56">
        <v>6</v>
      </c>
      <c r="D7" s="56">
        <v>88</v>
      </c>
      <c r="E7" s="56">
        <v>6</v>
      </c>
      <c r="G7" s="56"/>
      <c r="H7" s="303" t="s">
        <v>783</v>
      </c>
      <c r="I7" s="58"/>
      <c r="J7" s="58"/>
      <c r="K7" s="58"/>
      <c r="L7" s="58"/>
      <c r="M7" s="58"/>
      <c r="N7" s="58"/>
      <c r="O7" s="58"/>
      <c r="P7" s="306"/>
      <c r="Q7" s="304"/>
    </row>
    <row r="8" spans="1:17" x14ac:dyDescent="0.45">
      <c r="A8" s="296" t="s">
        <v>1</v>
      </c>
      <c r="B8" s="213">
        <v>0.2</v>
      </c>
      <c r="C8" s="56">
        <v>8</v>
      </c>
      <c r="D8" s="56">
        <v>84</v>
      </c>
      <c r="E8" s="56">
        <v>8</v>
      </c>
    </row>
    <row r="9" spans="1:17" x14ac:dyDescent="0.45">
      <c r="A9" s="296" t="s">
        <v>4</v>
      </c>
      <c r="B9" s="213">
        <v>0.23452078799117146</v>
      </c>
      <c r="C9" s="56">
        <v>11</v>
      </c>
      <c r="D9" s="56">
        <v>78</v>
      </c>
      <c r="E9" s="56">
        <v>11</v>
      </c>
      <c r="G9" s="214" t="s">
        <v>977</v>
      </c>
    </row>
    <row r="10" spans="1:17" x14ac:dyDescent="0.45">
      <c r="A10" s="296" t="s">
        <v>2</v>
      </c>
      <c r="B10" s="213">
        <v>0.27386127875258304</v>
      </c>
      <c r="C10" s="56">
        <v>15</v>
      </c>
      <c r="D10" s="56">
        <v>70</v>
      </c>
      <c r="E10" s="56">
        <v>15</v>
      </c>
      <c r="G10" s="214" t="s">
        <v>978</v>
      </c>
    </row>
    <row r="11" spans="1:17" x14ac:dyDescent="0.45">
      <c r="A11" s="296" t="s">
        <v>781</v>
      </c>
      <c r="B11" s="213">
        <v>0.31622776601683794</v>
      </c>
      <c r="C11" s="56">
        <v>20</v>
      </c>
      <c r="D11" s="56">
        <v>60</v>
      </c>
      <c r="E11" s="56">
        <v>20</v>
      </c>
      <c r="G11" s="214"/>
    </row>
    <row r="12" spans="1:17" x14ac:dyDescent="0.45">
      <c r="A12" s="296" t="s">
        <v>782</v>
      </c>
      <c r="B12" s="213">
        <v>0.35355339059327379</v>
      </c>
      <c r="C12" s="56">
        <v>25</v>
      </c>
      <c r="D12" s="56">
        <v>50</v>
      </c>
      <c r="E12" s="56">
        <v>25</v>
      </c>
      <c r="G12" s="214"/>
    </row>
    <row r="13" spans="1:17" x14ac:dyDescent="0.45">
      <c r="A13" s="296" t="s">
        <v>14</v>
      </c>
      <c r="B13" s="213">
        <v>0.40620192023179802</v>
      </c>
      <c r="C13" s="56">
        <v>33</v>
      </c>
      <c r="D13" s="56">
        <v>34</v>
      </c>
      <c r="E13" s="56">
        <v>33</v>
      </c>
      <c r="G13" s="214"/>
    </row>
    <row r="14" spans="1:17" x14ac:dyDescent="0.45">
      <c r="G14" s="214"/>
    </row>
    <row r="16" spans="1:17" x14ac:dyDescent="0.45">
      <c r="A16" s="457" t="s">
        <v>839</v>
      </c>
      <c r="B16" s="297">
        <v>-0.05</v>
      </c>
    </row>
    <row r="17" spans="1:2" x14ac:dyDescent="0.45">
      <c r="A17" s="458"/>
      <c r="B17" s="297">
        <v>-0.1</v>
      </c>
    </row>
    <row r="18" spans="1:2" x14ac:dyDescent="0.45">
      <c r="A18" s="458"/>
      <c r="B18" s="297">
        <v>-0.15</v>
      </c>
    </row>
    <row r="19" spans="1:2" x14ac:dyDescent="0.45">
      <c r="A19" s="458"/>
      <c r="B19" s="297">
        <v>-0.2</v>
      </c>
    </row>
    <row r="20" spans="1:2" x14ac:dyDescent="0.45">
      <c r="A20" s="458"/>
      <c r="B20" s="297">
        <v>-0.25</v>
      </c>
    </row>
    <row r="21" spans="1:2" x14ac:dyDescent="0.45">
      <c r="A21" s="458"/>
      <c r="B21" s="297">
        <v>-0.3</v>
      </c>
    </row>
    <row r="22" spans="1:2" x14ac:dyDescent="0.45">
      <c r="A22" s="458"/>
      <c r="B22" s="297">
        <v>-0.35</v>
      </c>
    </row>
    <row r="23" spans="1:2" x14ac:dyDescent="0.45">
      <c r="A23" s="458"/>
      <c r="B23" s="297">
        <v>-0.4</v>
      </c>
    </row>
    <row r="24" spans="1:2" x14ac:dyDescent="0.45">
      <c r="A24" s="458"/>
      <c r="B24" s="297">
        <v>-0.5</v>
      </c>
    </row>
    <row r="25" spans="1:2" x14ac:dyDescent="0.45">
      <c r="A25" s="458"/>
      <c r="B25" s="297">
        <v>-0.6</v>
      </c>
    </row>
    <row r="26" spans="1:2" x14ac:dyDescent="0.45">
      <c r="A26" s="459"/>
      <c r="B26" s="297">
        <v>-0.7</v>
      </c>
    </row>
    <row r="27" spans="1:2" x14ac:dyDescent="0.45">
      <c r="B27" s="49"/>
    </row>
    <row r="29" spans="1:2" x14ac:dyDescent="0.45">
      <c r="A29" s="460" t="s">
        <v>838</v>
      </c>
      <c r="B29" s="297">
        <v>0.1</v>
      </c>
    </row>
    <row r="30" spans="1:2" x14ac:dyDescent="0.45">
      <c r="A30" s="460"/>
      <c r="B30" s="297">
        <v>0.2</v>
      </c>
    </row>
    <row r="31" spans="1:2" x14ac:dyDescent="0.45">
      <c r="A31" s="460"/>
      <c r="B31" s="297">
        <v>0.3</v>
      </c>
    </row>
    <row r="32" spans="1:2" x14ac:dyDescent="0.45">
      <c r="A32" s="460"/>
      <c r="B32" s="297">
        <v>0.4</v>
      </c>
    </row>
    <row r="33" spans="1:21" x14ac:dyDescent="0.45">
      <c r="A33" s="460"/>
      <c r="B33" s="297">
        <v>0.5</v>
      </c>
    </row>
    <row r="34" spans="1:21" x14ac:dyDescent="0.45">
      <c r="A34" s="460"/>
      <c r="B34" s="297">
        <v>0.75</v>
      </c>
    </row>
    <row r="35" spans="1:21" x14ac:dyDescent="0.45">
      <c r="A35" s="460"/>
      <c r="B35" s="297">
        <v>1</v>
      </c>
    </row>
    <row r="36" spans="1:21" x14ac:dyDescent="0.45">
      <c r="A36" s="460"/>
      <c r="B36" s="297">
        <v>1.25</v>
      </c>
    </row>
    <row r="37" spans="1:21" x14ac:dyDescent="0.45">
      <c r="A37" s="460"/>
      <c r="B37" s="297">
        <v>1.5</v>
      </c>
    </row>
    <row r="38" spans="1:21" x14ac:dyDescent="0.45">
      <c r="A38" s="460"/>
      <c r="B38" s="297">
        <v>1.75</v>
      </c>
    </row>
    <row r="39" spans="1:21" x14ac:dyDescent="0.45">
      <c r="A39" s="460"/>
      <c r="B39" s="297">
        <v>2</v>
      </c>
    </row>
    <row r="42" spans="1:21" x14ac:dyDescent="0.45">
      <c r="A42" s="80" t="s">
        <v>83</v>
      </c>
      <c r="B42" s="79"/>
    </row>
    <row r="43" spans="1:21" x14ac:dyDescent="0.45">
      <c r="A43" s="296" t="s">
        <v>72</v>
      </c>
      <c r="B43" s="6" t="b">
        <f>FALSE</f>
        <v>0</v>
      </c>
      <c r="C43" s="63" t="s">
        <v>80</v>
      </c>
      <c r="D43" s="77"/>
      <c r="E43" s="77"/>
      <c r="F43" s="77"/>
      <c r="G43" s="77"/>
      <c r="H43" s="77"/>
      <c r="I43" s="77"/>
      <c r="J43" s="77"/>
      <c r="K43" s="77"/>
      <c r="L43" s="343" t="s">
        <v>832</v>
      </c>
      <c r="M43" s="77"/>
      <c r="N43" s="77"/>
      <c r="O43" s="77"/>
      <c r="P43" s="77"/>
      <c r="Q43" s="77"/>
      <c r="R43" s="77"/>
      <c r="S43" s="77"/>
      <c r="T43" s="77"/>
      <c r="U43" s="78"/>
    </row>
    <row r="44" spans="1:21" x14ac:dyDescent="0.45">
      <c r="A44" s="296" t="s">
        <v>71</v>
      </c>
      <c r="B44" s="6" t="b">
        <f>TRUE</f>
        <v>1</v>
      </c>
      <c r="C44" s="63" t="s">
        <v>98</v>
      </c>
      <c r="D44" s="77"/>
      <c r="E44" s="77"/>
      <c r="F44" s="77"/>
      <c r="G44" s="77"/>
      <c r="H44" s="77"/>
      <c r="I44" s="77"/>
      <c r="J44" s="77"/>
      <c r="K44" s="77"/>
      <c r="L44" s="343" t="s">
        <v>829</v>
      </c>
      <c r="M44" s="77"/>
      <c r="N44" s="77"/>
      <c r="O44" s="77"/>
      <c r="P44" s="77"/>
      <c r="Q44" s="77"/>
      <c r="R44" s="77"/>
      <c r="S44" s="77"/>
      <c r="T44" s="77"/>
      <c r="U44" s="78"/>
    </row>
    <row r="47" spans="1:21" x14ac:dyDescent="0.45">
      <c r="A47" s="80" t="s">
        <v>82</v>
      </c>
      <c r="B47" s="79"/>
    </row>
    <row r="48" spans="1:21" x14ac:dyDescent="0.45">
      <c r="A48" s="296" t="s">
        <v>74</v>
      </c>
      <c r="B48" s="6" t="b">
        <f>TRUE</f>
        <v>1</v>
      </c>
    </row>
    <row r="49" spans="1:2" x14ac:dyDescent="0.45">
      <c r="A49" s="296" t="s">
        <v>75</v>
      </c>
      <c r="B49" s="6" t="b">
        <f>FALSE</f>
        <v>0</v>
      </c>
    </row>
    <row r="50" spans="1:2" x14ac:dyDescent="0.45">
      <c r="A50" s="347" t="s">
        <v>976</v>
      </c>
    </row>
    <row r="51" spans="1:2" x14ac:dyDescent="0.45">
      <c r="A51" s="347"/>
    </row>
    <row r="52" spans="1:2" x14ac:dyDescent="0.45">
      <c r="A52" s="80" t="s">
        <v>930</v>
      </c>
      <c r="B52" s="79"/>
    </row>
    <row r="53" spans="1:2" x14ac:dyDescent="0.45">
      <c r="A53" s="462" t="s">
        <v>931</v>
      </c>
      <c r="B53" s="297">
        <v>0</v>
      </c>
    </row>
    <row r="54" spans="1:2" x14ac:dyDescent="0.45">
      <c r="A54" s="463"/>
      <c r="B54" s="297">
        <v>0.2</v>
      </c>
    </row>
    <row r="55" spans="1:2" x14ac:dyDescent="0.45">
      <c r="A55" s="463"/>
      <c r="B55" s="297">
        <v>0.3</v>
      </c>
    </row>
    <row r="56" spans="1:2" x14ac:dyDescent="0.45">
      <c r="A56" s="463"/>
      <c r="B56" s="297">
        <v>0.4</v>
      </c>
    </row>
    <row r="57" spans="1:2" x14ac:dyDescent="0.45">
      <c r="A57" s="463"/>
      <c r="B57" s="297">
        <v>0.5</v>
      </c>
    </row>
    <row r="58" spans="1:2" x14ac:dyDescent="0.45">
      <c r="A58" s="463"/>
      <c r="B58" s="297">
        <v>0.6</v>
      </c>
    </row>
    <row r="59" spans="1:2" x14ac:dyDescent="0.45">
      <c r="A59" s="463"/>
      <c r="B59" s="297">
        <v>0.7</v>
      </c>
    </row>
    <row r="60" spans="1:2" x14ac:dyDescent="0.45">
      <c r="A60" s="464"/>
      <c r="B60" s="297">
        <v>0.8</v>
      </c>
    </row>
    <row r="61" spans="1:2" x14ac:dyDescent="0.45">
      <c r="A61" s="347"/>
    </row>
    <row r="62" spans="1:2" x14ac:dyDescent="0.45">
      <c r="A62" s="347"/>
    </row>
    <row r="63" spans="1:2" x14ac:dyDescent="0.45">
      <c r="A63" s="80" t="s">
        <v>900</v>
      </c>
      <c r="B63" s="385"/>
    </row>
    <row r="64" spans="1:2" x14ac:dyDescent="0.45">
      <c r="A64" s="463" t="s">
        <v>949</v>
      </c>
      <c r="B64" s="384">
        <v>0.4</v>
      </c>
    </row>
    <row r="65" spans="1:3" x14ac:dyDescent="0.45">
      <c r="A65" s="463"/>
      <c r="B65" s="297">
        <v>0.5</v>
      </c>
    </row>
    <row r="66" spans="1:3" x14ac:dyDescent="0.45">
      <c r="A66" s="463"/>
      <c r="B66" s="297">
        <v>0.75</v>
      </c>
    </row>
    <row r="67" spans="1:3" x14ac:dyDescent="0.45">
      <c r="A67" s="463"/>
      <c r="B67" s="297">
        <v>1</v>
      </c>
    </row>
    <row r="68" spans="1:3" x14ac:dyDescent="0.45">
      <c r="A68" s="463"/>
      <c r="B68" s="297">
        <v>1.25</v>
      </c>
    </row>
    <row r="69" spans="1:3" x14ac:dyDescent="0.45">
      <c r="A69" s="463"/>
      <c r="B69" s="297">
        <v>1.5</v>
      </c>
    </row>
    <row r="70" spans="1:3" x14ac:dyDescent="0.45">
      <c r="A70" s="463"/>
      <c r="B70" s="297">
        <v>1.75</v>
      </c>
    </row>
    <row r="71" spans="1:3" x14ac:dyDescent="0.45">
      <c r="A71" s="464"/>
      <c r="B71" s="297">
        <v>2</v>
      </c>
    </row>
    <row r="72" spans="1:3" x14ac:dyDescent="0.45">
      <c r="A72" s="347"/>
    </row>
    <row r="73" spans="1:3" x14ac:dyDescent="0.45">
      <c r="A73" s="347"/>
    </row>
    <row r="74" spans="1:3" x14ac:dyDescent="0.45">
      <c r="A74" s="465" t="s">
        <v>956</v>
      </c>
      <c r="B74" s="466"/>
    </row>
    <row r="75" spans="1:3" x14ac:dyDescent="0.45">
      <c r="A75" s="296" t="s">
        <v>957</v>
      </c>
      <c r="B75" s="6" t="b">
        <f>TRUE</f>
        <v>1</v>
      </c>
      <c r="C75" s="386" t="s">
        <v>960</v>
      </c>
    </row>
    <row r="76" spans="1:3" x14ac:dyDescent="0.45">
      <c r="A76" s="296" t="s">
        <v>958</v>
      </c>
      <c r="B76" s="6" t="b">
        <f>FALSE</f>
        <v>0</v>
      </c>
      <c r="C76" s="386" t="s">
        <v>961</v>
      </c>
    </row>
    <row r="77" spans="1:3" x14ac:dyDescent="0.45">
      <c r="A77" s="296" t="s">
        <v>959</v>
      </c>
      <c r="B77" s="6" t="b">
        <v>1</v>
      </c>
      <c r="C77" s="386" t="s">
        <v>962</v>
      </c>
    </row>
    <row r="78" spans="1:3" x14ac:dyDescent="0.45">
      <c r="A78" s="347"/>
    </row>
    <row r="79" spans="1:3" x14ac:dyDescent="0.45">
      <c r="A79" s="347"/>
    </row>
    <row r="80" spans="1:3" x14ac:dyDescent="0.45">
      <c r="A80" s="467" t="s">
        <v>965</v>
      </c>
      <c r="B80" s="468"/>
      <c r="C80" s="386" t="s">
        <v>966</v>
      </c>
    </row>
    <row r="81" spans="1:5" x14ac:dyDescent="0.45">
      <c r="A81" s="469" t="s">
        <v>959</v>
      </c>
      <c r="B81" s="470"/>
      <c r="C81" s="387" t="s">
        <v>967</v>
      </c>
    </row>
    <row r="82" spans="1:5" x14ac:dyDescent="0.45">
      <c r="A82" s="347"/>
    </row>
    <row r="83" spans="1:5" x14ac:dyDescent="0.45">
      <c r="A83" s="347"/>
    </row>
    <row r="84" spans="1:5" x14ac:dyDescent="0.45">
      <c r="A84" s="152" t="str">
        <f>_xlfn.CONCAT("Version ",'Change Log'!$B$3," – © 2015-",YEAR('Change Log'!$A$3),IF('Change Log'!$C$3="William W. Davis",", William W. Davis, MSPM, PMP",_xlfn.CONCAT(", original copyright holder is William W. Davis, MSPM, PMP; later modified by ",'Change Log'!$C$3)))</f>
        <v>Version 5.2 – © 2015-2025, William W. Davis, MSPM, PMP</v>
      </c>
    </row>
    <row r="86" spans="1:5" x14ac:dyDescent="0.45">
      <c r="A86" s="151" t="s">
        <v>205</v>
      </c>
    </row>
    <row r="87" spans="1:5" x14ac:dyDescent="0.45">
      <c r="A87" s="151" t="s">
        <v>88</v>
      </c>
    </row>
    <row r="88" spans="1:5" x14ac:dyDescent="0.45">
      <c r="A88" s="151" t="s">
        <v>204</v>
      </c>
    </row>
    <row r="89" spans="1:5" x14ac:dyDescent="0.45">
      <c r="A89" s="151" t="s">
        <v>206</v>
      </c>
    </row>
    <row r="90" spans="1:5" x14ac:dyDescent="0.45">
      <c r="A90" s="151" t="s">
        <v>745</v>
      </c>
    </row>
    <row r="91" spans="1:5" x14ac:dyDescent="0.45">
      <c r="A91" s="151" t="s">
        <v>746</v>
      </c>
    </row>
    <row r="92" spans="1:5" x14ac:dyDescent="0.45">
      <c r="A92" s="151"/>
    </row>
    <row r="93" spans="1:5" x14ac:dyDescent="0.45">
      <c r="A93" s="151" t="s">
        <v>747</v>
      </c>
    </row>
    <row r="94" spans="1:5" x14ac:dyDescent="0.45">
      <c r="A94" s="151" t="s">
        <v>87</v>
      </c>
    </row>
    <row r="95" spans="1:5" x14ac:dyDescent="0.45">
      <c r="A95" s="461" t="s">
        <v>752</v>
      </c>
      <c r="B95" s="461"/>
      <c r="C95" s="461"/>
      <c r="D95" s="461"/>
      <c r="E95" s="461"/>
    </row>
  </sheetData>
  <mergeCells count="8">
    <mergeCell ref="A16:A26"/>
    <mergeCell ref="A29:A39"/>
    <mergeCell ref="A95:E95"/>
    <mergeCell ref="A53:A60"/>
    <mergeCell ref="A64:A71"/>
    <mergeCell ref="A74:B74"/>
    <mergeCell ref="A80:B80"/>
    <mergeCell ref="A81:B81"/>
  </mergeCells>
  <dataValidations count="1">
    <dataValidation type="list" allowBlank="1" showInputMessage="1" showErrorMessage="1" sqref="A81" xr:uid="{1603BD0F-488D-4D5A-AFF4-CE44D57591AD}">
      <formula1>$A$75:$A$77</formula1>
    </dataValidation>
  </dataValidations>
  <hyperlinks>
    <hyperlink ref="A95" r:id="rId1" xr:uid="{CB0C657B-843F-4808-9737-130DA41A4B92}"/>
  </hyperlinks>
  <pageMargins left="0.7" right="0.7" top="0.75" bottom="0.75" header="0.3" footer="0.3"/>
  <pageSetup orientation="portrait" horizontalDpi="0" verticalDpi="0" r:id="rId2"/>
  <drawing r:id="rId3"/>
  <legacy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129"/>
  <sheetViews>
    <sheetView showGridLines="0" workbookViewId="0">
      <selection activeCell="B10" sqref="B10"/>
    </sheetView>
  </sheetViews>
  <sheetFormatPr defaultRowHeight="14.25" x14ac:dyDescent="0.45"/>
  <cols>
    <col min="1" max="1" width="14.796875" customWidth="1"/>
    <col min="2" max="4" width="10.73046875" customWidth="1"/>
    <col min="5" max="5" width="6.06640625" customWidth="1"/>
    <col min="6" max="9" width="10.73046875" customWidth="1"/>
    <col min="10" max="10" width="6.06640625" customWidth="1"/>
    <col min="11" max="14" width="10.73046875" customWidth="1"/>
  </cols>
  <sheetData>
    <row r="1" spans="1:17" ht="18" x14ac:dyDescent="0.45">
      <c r="A1" s="52" t="s">
        <v>772</v>
      </c>
      <c r="B1" s="5"/>
      <c r="C1" s="5"/>
      <c r="D1" s="5"/>
      <c r="E1" s="5"/>
      <c r="F1" s="5"/>
      <c r="G1" s="5"/>
      <c r="H1" s="5"/>
      <c r="I1" s="5"/>
      <c r="J1" s="5"/>
      <c r="K1" s="5"/>
      <c r="L1" s="5"/>
      <c r="M1" s="5"/>
      <c r="N1" s="5"/>
      <c r="O1" s="5"/>
      <c r="P1" s="5"/>
      <c r="Q1" s="5"/>
    </row>
    <row r="2" spans="1:17" x14ac:dyDescent="0.45">
      <c r="A2" s="5"/>
      <c r="B2" s="5"/>
      <c r="C2" s="5"/>
      <c r="D2" s="5"/>
      <c r="E2" s="5"/>
      <c r="F2" s="5"/>
      <c r="G2" s="5"/>
      <c r="H2" s="5"/>
      <c r="I2" s="5"/>
      <c r="J2" s="5"/>
      <c r="K2" s="5"/>
      <c r="L2" s="5"/>
      <c r="M2" s="5"/>
      <c r="N2" s="5"/>
      <c r="O2" s="5"/>
      <c r="P2" s="5"/>
      <c r="Q2" s="5"/>
    </row>
    <row r="3" spans="1:17" x14ac:dyDescent="0.45">
      <c r="A3" s="5"/>
      <c r="B3" s="471" t="s">
        <v>66</v>
      </c>
      <c r="C3" s="471"/>
      <c r="D3" s="471"/>
      <c r="E3" s="5"/>
      <c r="F3" s="5"/>
      <c r="G3" s="471" t="s">
        <v>62</v>
      </c>
      <c r="H3" s="471"/>
      <c r="I3" s="471"/>
      <c r="J3" s="5"/>
      <c r="K3" s="5"/>
      <c r="L3" s="471" t="s">
        <v>67</v>
      </c>
      <c r="M3" s="471"/>
      <c r="N3" s="471"/>
      <c r="O3" s="5"/>
      <c r="P3" s="5"/>
      <c r="Q3" s="5"/>
    </row>
    <row r="4" spans="1:17" x14ac:dyDescent="0.45">
      <c r="A4" s="5"/>
      <c r="B4" s="5"/>
      <c r="C4" s="60" t="s">
        <v>784</v>
      </c>
      <c r="D4" s="21">
        <f>_xlfn.STDEV.P(B13:D112)</f>
        <v>8.4852813742385695</v>
      </c>
      <c r="E4" s="5"/>
      <c r="F4" s="5"/>
      <c r="G4" s="5"/>
      <c r="H4" s="60" t="s">
        <v>784</v>
      </c>
      <c r="I4" s="21">
        <f>_xlfn.STDEV.P(G13:I112)</f>
        <v>24</v>
      </c>
      <c r="J4" s="5"/>
      <c r="K4" s="5"/>
      <c r="L4" s="5"/>
      <c r="M4" s="60" t="s">
        <v>784</v>
      </c>
      <c r="N4" s="21">
        <f>_xlfn.STDEV.P(L13:N112)</f>
        <v>48.744230427815765</v>
      </c>
      <c r="O4" s="5"/>
      <c r="P4" s="5"/>
      <c r="Q4" s="5"/>
    </row>
    <row r="5" spans="1:17" x14ac:dyDescent="0.45">
      <c r="A5" s="5"/>
      <c r="B5" s="5"/>
      <c r="C5" s="60" t="s">
        <v>36</v>
      </c>
      <c r="D5" s="211">
        <f>D4/(D9-B9)</f>
        <v>7.0710678118654752E-2</v>
      </c>
      <c r="E5" s="5"/>
      <c r="F5" s="5"/>
      <c r="G5" s="5"/>
      <c r="H5" s="60" t="s">
        <v>36</v>
      </c>
      <c r="I5" s="212">
        <f>I4/(I9-G9)</f>
        <v>0.2</v>
      </c>
      <c r="J5" s="5"/>
      <c r="K5" s="5"/>
      <c r="L5" s="5"/>
      <c r="M5" s="60" t="s">
        <v>36</v>
      </c>
      <c r="N5" s="212">
        <f>N4/(N9-L9)</f>
        <v>0.40620192023179802</v>
      </c>
      <c r="O5" s="5"/>
      <c r="P5" s="5"/>
      <c r="Q5" s="5"/>
    </row>
    <row r="6" spans="1:17" x14ac:dyDescent="0.45">
      <c r="A6" s="5"/>
      <c r="B6" s="5"/>
      <c r="C6" s="60" t="s">
        <v>12</v>
      </c>
      <c r="D6" s="22">
        <f>((B9*B10)+(C9*C10)+(D9*D10))/100</f>
        <v>120</v>
      </c>
      <c r="E6" s="5"/>
      <c r="F6" s="5"/>
      <c r="G6" s="5"/>
      <c r="H6" s="60" t="s">
        <v>12</v>
      </c>
      <c r="I6" s="22">
        <f>((G9*G10)+(H9*H10)+(I9*I10))/100</f>
        <v>120</v>
      </c>
      <c r="J6" s="5"/>
      <c r="K6" s="5"/>
      <c r="L6" s="5"/>
      <c r="M6" s="60" t="s">
        <v>12</v>
      </c>
      <c r="N6" s="22">
        <f>((L9*L10)+(M9*M10)+(N9*N10))/100</f>
        <v>120</v>
      </c>
      <c r="O6" s="5"/>
      <c r="P6" s="5"/>
      <c r="Q6" s="5"/>
    </row>
    <row r="7" spans="1:17" x14ac:dyDescent="0.45">
      <c r="A7" s="5"/>
      <c r="B7" s="5"/>
      <c r="C7" s="60"/>
      <c r="E7" s="5"/>
      <c r="F7" s="5"/>
      <c r="G7" s="5"/>
      <c r="H7" s="5"/>
      <c r="I7" s="5"/>
      <c r="J7" s="5"/>
      <c r="K7" s="5"/>
      <c r="L7" s="5"/>
      <c r="M7" s="5"/>
      <c r="N7" s="5"/>
      <c r="O7" s="5"/>
      <c r="P7" s="5"/>
      <c r="Q7" s="5"/>
    </row>
    <row r="8" spans="1:17" x14ac:dyDescent="0.45">
      <c r="A8" s="5"/>
      <c r="B8" s="55" t="s">
        <v>39</v>
      </c>
      <c r="C8" s="55" t="s">
        <v>6</v>
      </c>
      <c r="D8" s="55" t="s">
        <v>40</v>
      </c>
      <c r="E8" s="5"/>
      <c r="F8" s="5"/>
      <c r="G8" s="55" t="s">
        <v>39</v>
      </c>
      <c r="H8" s="55" t="s">
        <v>6</v>
      </c>
      <c r="I8" s="55" t="s">
        <v>40</v>
      </c>
      <c r="J8" s="5"/>
      <c r="K8" s="5"/>
      <c r="L8" s="55" t="s">
        <v>39</v>
      </c>
      <c r="M8" s="55" t="s">
        <v>6</v>
      </c>
      <c r="N8" s="55" t="s">
        <v>40</v>
      </c>
      <c r="O8" s="5"/>
      <c r="P8" s="5"/>
      <c r="Q8" s="5"/>
    </row>
    <row r="9" spans="1:17" x14ac:dyDescent="0.45">
      <c r="A9" s="60" t="s">
        <v>11</v>
      </c>
      <c r="B9" s="298">
        <v>60</v>
      </c>
      <c r="C9" s="298">
        <v>120</v>
      </c>
      <c r="D9" s="298">
        <v>180</v>
      </c>
      <c r="E9" s="5"/>
      <c r="F9" s="60" t="s">
        <v>11</v>
      </c>
      <c r="G9" s="298">
        <v>60</v>
      </c>
      <c r="H9" s="298">
        <v>120</v>
      </c>
      <c r="I9" s="298">
        <v>180</v>
      </c>
      <c r="J9" s="5"/>
      <c r="K9" s="60" t="s">
        <v>11</v>
      </c>
      <c r="L9" s="298">
        <v>60</v>
      </c>
      <c r="M9" s="298">
        <v>120</v>
      </c>
      <c r="N9" s="298">
        <v>180</v>
      </c>
      <c r="O9" s="5"/>
      <c r="P9" s="5"/>
      <c r="Q9" s="5"/>
    </row>
    <row r="10" spans="1:17" x14ac:dyDescent="0.45">
      <c r="A10" s="60" t="s">
        <v>10</v>
      </c>
      <c r="B10" s="296">
        <v>1</v>
      </c>
      <c r="C10" s="296">
        <v>98</v>
      </c>
      <c r="D10" s="296">
        <v>1</v>
      </c>
      <c r="E10" s="5"/>
      <c r="F10" s="60" t="s">
        <v>10</v>
      </c>
      <c r="G10" s="296">
        <v>8</v>
      </c>
      <c r="H10" s="296">
        <v>84</v>
      </c>
      <c r="I10" s="296">
        <v>8</v>
      </c>
      <c r="J10" s="5"/>
      <c r="K10" s="60" t="s">
        <v>10</v>
      </c>
      <c r="L10" s="296">
        <v>33</v>
      </c>
      <c r="M10" s="296">
        <v>34</v>
      </c>
      <c r="N10" s="296">
        <v>33</v>
      </c>
      <c r="O10" s="5"/>
      <c r="P10" s="5"/>
      <c r="Q10" s="5"/>
    </row>
    <row r="11" spans="1:17" x14ac:dyDescent="0.45">
      <c r="A11" s="59"/>
      <c r="B11" s="472" t="str">
        <f>IF(B10+C10+D10=100,"","Distribution not equal to 100")</f>
        <v/>
      </c>
      <c r="C11" s="472"/>
      <c r="D11" s="472"/>
      <c r="E11" s="5"/>
      <c r="F11" s="59"/>
      <c r="G11" s="472" t="str">
        <f>IF(G10+H10+I10=100,"","Distribution not equal to 100")</f>
        <v/>
      </c>
      <c r="H11" s="472"/>
      <c r="I11" s="472"/>
      <c r="J11" s="5"/>
      <c r="K11" s="59"/>
      <c r="L11" s="472" t="str">
        <f>IF(L10+M10+N10=100,"","Distribution not equal to 100")</f>
        <v/>
      </c>
      <c r="M11" s="472"/>
      <c r="N11" s="472"/>
      <c r="O11" s="5"/>
      <c r="P11" s="5"/>
      <c r="Q11" s="5"/>
    </row>
    <row r="12" spans="1:17" x14ac:dyDescent="0.45">
      <c r="A12" s="59"/>
      <c r="B12" s="59"/>
      <c r="C12" s="59"/>
      <c r="D12" s="59"/>
      <c r="E12" s="5"/>
      <c r="F12" s="59"/>
      <c r="G12" s="59"/>
      <c r="H12" s="59"/>
      <c r="I12" s="59"/>
      <c r="J12" s="5"/>
      <c r="K12" s="59"/>
      <c r="L12" s="59"/>
      <c r="M12" s="59"/>
      <c r="N12" s="59"/>
      <c r="O12" s="5"/>
      <c r="P12" s="5"/>
      <c r="Q12" s="5"/>
    </row>
    <row r="13" spans="1:17" x14ac:dyDescent="0.45">
      <c r="A13" s="5">
        <v>1</v>
      </c>
      <c r="B13" s="20">
        <f t="shared" ref="B13:B44" si="0">IF(OR($B$10=$A13,$B$10&gt;$A13),$B$9,"")</f>
        <v>60</v>
      </c>
      <c r="C13" s="20">
        <f t="shared" ref="C13:C44" si="1">IF(OR($C$10=$A13,$C$10&gt;$A13),$C$9,"")</f>
        <v>120</v>
      </c>
      <c r="D13" s="20">
        <f t="shared" ref="D13:D44" si="2">IF(OR($D$10=$A13,$D$10&gt;$A13),$D$9,"")</f>
        <v>180</v>
      </c>
      <c r="E13" s="5"/>
      <c r="F13" s="5">
        <v>1</v>
      </c>
      <c r="G13" s="20">
        <f t="shared" ref="G13:G44" si="3">IF(OR($G$10=$A13,$G$10&gt;$A13),$G$9,"")</f>
        <v>60</v>
      </c>
      <c r="H13" s="20">
        <f t="shared" ref="H13:H44" si="4">IF(OR($H$10=$A13,$H$10&gt;$A13),$H$9,"")</f>
        <v>120</v>
      </c>
      <c r="I13" s="20">
        <f t="shared" ref="I13:I44" si="5">IF(OR($I$10=$A13,$I$10&gt;$A13),$I$9,"")</f>
        <v>180</v>
      </c>
      <c r="J13" s="5"/>
      <c r="K13" s="5">
        <v>1</v>
      </c>
      <c r="L13" s="20">
        <f t="shared" ref="L13:L44" si="6">IF(OR($L$10=$A13,$L$10&gt;$A13),$L$9,"")</f>
        <v>60</v>
      </c>
      <c r="M13" s="20">
        <f t="shared" ref="M13:M44" si="7">IF(OR($M$10=$A13,$M$10&gt;$A13),$M$9,"")</f>
        <v>120</v>
      </c>
      <c r="N13" s="20">
        <f t="shared" ref="N13:N44" si="8">IF(OR($N$10=$A13,$N$10&gt;$A13),$N$9,"")</f>
        <v>180</v>
      </c>
      <c r="O13" s="5"/>
      <c r="P13" s="5"/>
      <c r="Q13" s="5"/>
    </row>
    <row r="14" spans="1:17" x14ac:dyDescent="0.45">
      <c r="A14" s="5">
        <f>A13+1</f>
        <v>2</v>
      </c>
      <c r="B14" s="20" t="str">
        <f t="shared" si="0"/>
        <v/>
      </c>
      <c r="C14" s="20">
        <f t="shared" si="1"/>
        <v>120</v>
      </c>
      <c r="D14" s="20" t="str">
        <f t="shared" si="2"/>
        <v/>
      </c>
      <c r="E14" s="5"/>
      <c r="F14" s="5">
        <f>F13+1</f>
        <v>2</v>
      </c>
      <c r="G14" s="20">
        <f t="shared" si="3"/>
        <v>60</v>
      </c>
      <c r="H14" s="20">
        <f t="shared" si="4"/>
        <v>120</v>
      </c>
      <c r="I14" s="20">
        <f t="shared" si="5"/>
        <v>180</v>
      </c>
      <c r="J14" s="5"/>
      <c r="K14" s="5">
        <f>K13+1</f>
        <v>2</v>
      </c>
      <c r="L14" s="20">
        <f t="shared" si="6"/>
        <v>60</v>
      </c>
      <c r="M14" s="20">
        <f t="shared" si="7"/>
        <v>120</v>
      </c>
      <c r="N14" s="20">
        <f t="shared" si="8"/>
        <v>180</v>
      </c>
      <c r="O14" s="5"/>
      <c r="P14" s="5"/>
      <c r="Q14" s="5"/>
    </row>
    <row r="15" spans="1:17" x14ac:dyDescent="0.45">
      <c r="A15" s="5">
        <f t="shared" ref="A15:A78" si="9">A14+1</f>
        <v>3</v>
      </c>
      <c r="B15" s="20" t="str">
        <f t="shared" si="0"/>
        <v/>
      </c>
      <c r="C15" s="20">
        <f t="shared" si="1"/>
        <v>120</v>
      </c>
      <c r="D15" s="20" t="str">
        <f t="shared" si="2"/>
        <v/>
      </c>
      <c r="E15" s="5"/>
      <c r="F15" s="5">
        <f t="shared" ref="F15:F78" si="10">F14+1</f>
        <v>3</v>
      </c>
      <c r="G15" s="20">
        <f t="shared" si="3"/>
        <v>60</v>
      </c>
      <c r="H15" s="20">
        <f t="shared" si="4"/>
        <v>120</v>
      </c>
      <c r="I15" s="20">
        <f t="shared" si="5"/>
        <v>180</v>
      </c>
      <c r="J15" s="5"/>
      <c r="K15" s="5">
        <f t="shared" ref="K15:K78" si="11">K14+1</f>
        <v>3</v>
      </c>
      <c r="L15" s="20">
        <f t="shared" si="6"/>
        <v>60</v>
      </c>
      <c r="M15" s="20">
        <f t="shared" si="7"/>
        <v>120</v>
      </c>
      <c r="N15" s="20">
        <f t="shared" si="8"/>
        <v>180</v>
      </c>
      <c r="O15" s="5"/>
      <c r="P15" s="5"/>
      <c r="Q15" s="5"/>
    </row>
    <row r="16" spans="1:17" x14ac:dyDescent="0.45">
      <c r="A16" s="5">
        <f t="shared" si="9"/>
        <v>4</v>
      </c>
      <c r="B16" s="20" t="str">
        <f t="shared" si="0"/>
        <v/>
      </c>
      <c r="C16" s="20">
        <f t="shared" si="1"/>
        <v>120</v>
      </c>
      <c r="D16" s="20" t="str">
        <f t="shared" si="2"/>
        <v/>
      </c>
      <c r="E16" s="5"/>
      <c r="F16" s="5">
        <f t="shared" si="10"/>
        <v>4</v>
      </c>
      <c r="G16" s="20">
        <f t="shared" si="3"/>
        <v>60</v>
      </c>
      <c r="H16" s="20">
        <f t="shared" si="4"/>
        <v>120</v>
      </c>
      <c r="I16" s="20">
        <f t="shared" si="5"/>
        <v>180</v>
      </c>
      <c r="J16" s="5"/>
      <c r="K16" s="5">
        <f t="shared" si="11"/>
        <v>4</v>
      </c>
      <c r="L16" s="20">
        <f t="shared" si="6"/>
        <v>60</v>
      </c>
      <c r="M16" s="20">
        <f t="shared" si="7"/>
        <v>120</v>
      </c>
      <c r="N16" s="20">
        <f t="shared" si="8"/>
        <v>180</v>
      </c>
      <c r="O16" s="5"/>
      <c r="P16" s="5"/>
      <c r="Q16" s="5"/>
    </row>
    <row r="17" spans="1:17" x14ac:dyDescent="0.45">
      <c r="A17" s="5">
        <f t="shared" si="9"/>
        <v>5</v>
      </c>
      <c r="B17" s="20" t="str">
        <f t="shared" si="0"/>
        <v/>
      </c>
      <c r="C17" s="20">
        <f t="shared" si="1"/>
        <v>120</v>
      </c>
      <c r="D17" s="20" t="str">
        <f t="shared" si="2"/>
        <v/>
      </c>
      <c r="E17" s="5"/>
      <c r="F17" s="5">
        <f t="shared" si="10"/>
        <v>5</v>
      </c>
      <c r="G17" s="20">
        <f t="shared" si="3"/>
        <v>60</v>
      </c>
      <c r="H17" s="20">
        <f t="shared" si="4"/>
        <v>120</v>
      </c>
      <c r="I17" s="20">
        <f t="shared" si="5"/>
        <v>180</v>
      </c>
      <c r="J17" s="5"/>
      <c r="K17" s="5">
        <f t="shared" si="11"/>
        <v>5</v>
      </c>
      <c r="L17" s="20">
        <f t="shared" si="6"/>
        <v>60</v>
      </c>
      <c r="M17" s="20">
        <f t="shared" si="7"/>
        <v>120</v>
      </c>
      <c r="N17" s="20">
        <f t="shared" si="8"/>
        <v>180</v>
      </c>
      <c r="O17" s="5"/>
      <c r="P17" s="5"/>
      <c r="Q17" s="5"/>
    </row>
    <row r="18" spans="1:17" x14ac:dyDescent="0.45">
      <c r="A18" s="5">
        <f t="shared" si="9"/>
        <v>6</v>
      </c>
      <c r="B18" s="20" t="str">
        <f t="shared" si="0"/>
        <v/>
      </c>
      <c r="C18" s="20">
        <f t="shared" si="1"/>
        <v>120</v>
      </c>
      <c r="D18" s="20" t="str">
        <f t="shared" si="2"/>
        <v/>
      </c>
      <c r="E18" s="5"/>
      <c r="F18" s="5">
        <f t="shared" si="10"/>
        <v>6</v>
      </c>
      <c r="G18" s="20">
        <f t="shared" si="3"/>
        <v>60</v>
      </c>
      <c r="H18" s="20">
        <f t="shared" si="4"/>
        <v>120</v>
      </c>
      <c r="I18" s="20">
        <f t="shared" si="5"/>
        <v>180</v>
      </c>
      <c r="J18" s="5"/>
      <c r="K18" s="5">
        <f t="shared" si="11"/>
        <v>6</v>
      </c>
      <c r="L18" s="20">
        <f t="shared" si="6"/>
        <v>60</v>
      </c>
      <c r="M18" s="20">
        <f t="shared" si="7"/>
        <v>120</v>
      </c>
      <c r="N18" s="20">
        <f t="shared" si="8"/>
        <v>180</v>
      </c>
      <c r="O18" s="5"/>
      <c r="P18" s="5"/>
      <c r="Q18" s="5"/>
    </row>
    <row r="19" spans="1:17" x14ac:dyDescent="0.45">
      <c r="A19" s="5">
        <f t="shared" si="9"/>
        <v>7</v>
      </c>
      <c r="B19" s="20" t="str">
        <f t="shared" si="0"/>
        <v/>
      </c>
      <c r="C19" s="20">
        <f t="shared" si="1"/>
        <v>120</v>
      </c>
      <c r="D19" s="20" t="str">
        <f t="shared" si="2"/>
        <v/>
      </c>
      <c r="E19" s="5"/>
      <c r="F19" s="5">
        <f t="shared" si="10"/>
        <v>7</v>
      </c>
      <c r="G19" s="20">
        <f t="shared" si="3"/>
        <v>60</v>
      </c>
      <c r="H19" s="20">
        <f t="shared" si="4"/>
        <v>120</v>
      </c>
      <c r="I19" s="20">
        <f t="shared" si="5"/>
        <v>180</v>
      </c>
      <c r="J19" s="5"/>
      <c r="K19" s="5">
        <f t="shared" si="11"/>
        <v>7</v>
      </c>
      <c r="L19" s="20">
        <f t="shared" si="6"/>
        <v>60</v>
      </c>
      <c r="M19" s="20">
        <f t="shared" si="7"/>
        <v>120</v>
      </c>
      <c r="N19" s="20">
        <f t="shared" si="8"/>
        <v>180</v>
      </c>
      <c r="O19" s="5"/>
      <c r="P19" s="5"/>
      <c r="Q19" s="5"/>
    </row>
    <row r="20" spans="1:17" x14ac:dyDescent="0.45">
      <c r="A20" s="5">
        <f t="shared" si="9"/>
        <v>8</v>
      </c>
      <c r="B20" s="20" t="str">
        <f t="shared" si="0"/>
        <v/>
      </c>
      <c r="C20" s="20">
        <f t="shared" si="1"/>
        <v>120</v>
      </c>
      <c r="D20" s="20" t="str">
        <f t="shared" si="2"/>
        <v/>
      </c>
      <c r="E20" s="5"/>
      <c r="F20" s="5">
        <f t="shared" si="10"/>
        <v>8</v>
      </c>
      <c r="G20" s="20">
        <f t="shared" si="3"/>
        <v>60</v>
      </c>
      <c r="H20" s="20">
        <f t="shared" si="4"/>
        <v>120</v>
      </c>
      <c r="I20" s="20">
        <f t="shared" si="5"/>
        <v>180</v>
      </c>
      <c r="J20" s="5"/>
      <c r="K20" s="5">
        <f t="shared" si="11"/>
        <v>8</v>
      </c>
      <c r="L20" s="20">
        <f t="shared" si="6"/>
        <v>60</v>
      </c>
      <c r="M20" s="20">
        <f t="shared" si="7"/>
        <v>120</v>
      </c>
      <c r="N20" s="20">
        <f t="shared" si="8"/>
        <v>180</v>
      </c>
      <c r="O20" s="5"/>
      <c r="P20" s="5"/>
      <c r="Q20" s="5"/>
    </row>
    <row r="21" spans="1:17" x14ac:dyDescent="0.45">
      <c r="A21" s="5">
        <f t="shared" si="9"/>
        <v>9</v>
      </c>
      <c r="B21" s="20" t="str">
        <f t="shared" si="0"/>
        <v/>
      </c>
      <c r="C21" s="20">
        <f t="shared" si="1"/>
        <v>120</v>
      </c>
      <c r="D21" s="20" t="str">
        <f t="shared" si="2"/>
        <v/>
      </c>
      <c r="E21" s="5"/>
      <c r="F21" s="5">
        <f t="shared" si="10"/>
        <v>9</v>
      </c>
      <c r="G21" s="20" t="str">
        <f t="shared" si="3"/>
        <v/>
      </c>
      <c r="H21" s="20">
        <f t="shared" si="4"/>
        <v>120</v>
      </c>
      <c r="I21" s="20" t="str">
        <f t="shared" si="5"/>
        <v/>
      </c>
      <c r="J21" s="5"/>
      <c r="K21" s="5">
        <f t="shared" si="11"/>
        <v>9</v>
      </c>
      <c r="L21" s="20">
        <f t="shared" si="6"/>
        <v>60</v>
      </c>
      <c r="M21" s="20">
        <f t="shared" si="7"/>
        <v>120</v>
      </c>
      <c r="N21" s="20">
        <f t="shared" si="8"/>
        <v>180</v>
      </c>
      <c r="O21" s="5"/>
      <c r="P21" s="5"/>
      <c r="Q21" s="5"/>
    </row>
    <row r="22" spans="1:17" x14ac:dyDescent="0.45">
      <c r="A22" s="5">
        <f t="shared" si="9"/>
        <v>10</v>
      </c>
      <c r="B22" s="20" t="str">
        <f t="shared" si="0"/>
        <v/>
      </c>
      <c r="C22" s="20">
        <f t="shared" si="1"/>
        <v>120</v>
      </c>
      <c r="D22" s="20" t="str">
        <f t="shared" si="2"/>
        <v/>
      </c>
      <c r="E22" s="5"/>
      <c r="F22" s="5">
        <f t="shared" si="10"/>
        <v>10</v>
      </c>
      <c r="G22" s="20" t="str">
        <f t="shared" si="3"/>
        <v/>
      </c>
      <c r="H22" s="20">
        <f t="shared" si="4"/>
        <v>120</v>
      </c>
      <c r="I22" s="20" t="str">
        <f t="shared" si="5"/>
        <v/>
      </c>
      <c r="J22" s="5"/>
      <c r="K22" s="5">
        <f t="shared" si="11"/>
        <v>10</v>
      </c>
      <c r="L22" s="20">
        <f t="shared" si="6"/>
        <v>60</v>
      </c>
      <c r="M22" s="20">
        <f t="shared" si="7"/>
        <v>120</v>
      </c>
      <c r="N22" s="20">
        <f t="shared" si="8"/>
        <v>180</v>
      </c>
      <c r="O22" s="5"/>
      <c r="P22" s="5"/>
      <c r="Q22" s="5"/>
    </row>
    <row r="23" spans="1:17" x14ac:dyDescent="0.45">
      <c r="A23" s="5">
        <f t="shared" si="9"/>
        <v>11</v>
      </c>
      <c r="B23" s="20" t="str">
        <f t="shared" si="0"/>
        <v/>
      </c>
      <c r="C23" s="20">
        <f t="shared" si="1"/>
        <v>120</v>
      </c>
      <c r="D23" s="20" t="str">
        <f t="shared" si="2"/>
        <v/>
      </c>
      <c r="E23" s="5"/>
      <c r="F23" s="5">
        <f t="shared" si="10"/>
        <v>11</v>
      </c>
      <c r="G23" s="20" t="str">
        <f t="shared" si="3"/>
        <v/>
      </c>
      <c r="H23" s="20">
        <f t="shared" si="4"/>
        <v>120</v>
      </c>
      <c r="I23" s="20" t="str">
        <f t="shared" si="5"/>
        <v/>
      </c>
      <c r="J23" s="5"/>
      <c r="K23" s="5">
        <f t="shared" si="11"/>
        <v>11</v>
      </c>
      <c r="L23" s="20">
        <f t="shared" si="6"/>
        <v>60</v>
      </c>
      <c r="M23" s="20">
        <f t="shared" si="7"/>
        <v>120</v>
      </c>
      <c r="N23" s="20">
        <f t="shared" si="8"/>
        <v>180</v>
      </c>
      <c r="O23" s="5"/>
      <c r="P23" s="5"/>
      <c r="Q23" s="5"/>
    </row>
    <row r="24" spans="1:17" x14ac:dyDescent="0.45">
      <c r="A24" s="5">
        <f t="shared" si="9"/>
        <v>12</v>
      </c>
      <c r="B24" s="20" t="str">
        <f t="shared" si="0"/>
        <v/>
      </c>
      <c r="C24" s="20">
        <f t="shared" si="1"/>
        <v>120</v>
      </c>
      <c r="D24" s="20" t="str">
        <f t="shared" si="2"/>
        <v/>
      </c>
      <c r="E24" s="5"/>
      <c r="F24" s="5">
        <f t="shared" si="10"/>
        <v>12</v>
      </c>
      <c r="G24" s="20" t="str">
        <f t="shared" si="3"/>
        <v/>
      </c>
      <c r="H24" s="20">
        <f t="shared" si="4"/>
        <v>120</v>
      </c>
      <c r="I24" s="20" t="str">
        <f t="shared" si="5"/>
        <v/>
      </c>
      <c r="J24" s="5"/>
      <c r="K24" s="5">
        <f t="shared" si="11"/>
        <v>12</v>
      </c>
      <c r="L24" s="20">
        <f t="shared" si="6"/>
        <v>60</v>
      </c>
      <c r="M24" s="20">
        <f t="shared" si="7"/>
        <v>120</v>
      </c>
      <c r="N24" s="20">
        <f t="shared" si="8"/>
        <v>180</v>
      </c>
      <c r="O24" s="5"/>
      <c r="P24" s="5"/>
      <c r="Q24" s="5"/>
    </row>
    <row r="25" spans="1:17" x14ac:dyDescent="0.45">
      <c r="A25" s="5">
        <f t="shared" si="9"/>
        <v>13</v>
      </c>
      <c r="B25" s="20" t="str">
        <f t="shared" si="0"/>
        <v/>
      </c>
      <c r="C25" s="20">
        <f t="shared" si="1"/>
        <v>120</v>
      </c>
      <c r="D25" s="20" t="str">
        <f t="shared" si="2"/>
        <v/>
      </c>
      <c r="E25" s="5"/>
      <c r="F25" s="5">
        <f t="shared" si="10"/>
        <v>13</v>
      </c>
      <c r="G25" s="20" t="str">
        <f t="shared" si="3"/>
        <v/>
      </c>
      <c r="H25" s="20">
        <f t="shared" si="4"/>
        <v>120</v>
      </c>
      <c r="I25" s="20" t="str">
        <f t="shared" si="5"/>
        <v/>
      </c>
      <c r="J25" s="5"/>
      <c r="K25" s="5">
        <f t="shared" si="11"/>
        <v>13</v>
      </c>
      <c r="L25" s="20">
        <f t="shared" si="6"/>
        <v>60</v>
      </c>
      <c r="M25" s="20">
        <f t="shared" si="7"/>
        <v>120</v>
      </c>
      <c r="N25" s="20">
        <f t="shared" si="8"/>
        <v>180</v>
      </c>
      <c r="O25" s="5"/>
      <c r="P25" s="5"/>
      <c r="Q25" s="5"/>
    </row>
    <row r="26" spans="1:17" x14ac:dyDescent="0.45">
      <c r="A26" s="5">
        <f t="shared" si="9"/>
        <v>14</v>
      </c>
      <c r="B26" s="20" t="str">
        <f t="shared" si="0"/>
        <v/>
      </c>
      <c r="C26" s="20">
        <f t="shared" si="1"/>
        <v>120</v>
      </c>
      <c r="D26" s="20" t="str">
        <f t="shared" si="2"/>
        <v/>
      </c>
      <c r="E26" s="5"/>
      <c r="F26" s="5">
        <f t="shared" si="10"/>
        <v>14</v>
      </c>
      <c r="G26" s="20" t="str">
        <f t="shared" si="3"/>
        <v/>
      </c>
      <c r="H26" s="20">
        <f t="shared" si="4"/>
        <v>120</v>
      </c>
      <c r="I26" s="20" t="str">
        <f t="shared" si="5"/>
        <v/>
      </c>
      <c r="J26" s="5"/>
      <c r="K26" s="5">
        <f t="shared" si="11"/>
        <v>14</v>
      </c>
      <c r="L26" s="20">
        <f t="shared" si="6"/>
        <v>60</v>
      </c>
      <c r="M26" s="20">
        <f t="shared" si="7"/>
        <v>120</v>
      </c>
      <c r="N26" s="20">
        <f t="shared" si="8"/>
        <v>180</v>
      </c>
      <c r="O26" s="5"/>
      <c r="P26" s="5"/>
      <c r="Q26" s="5"/>
    </row>
    <row r="27" spans="1:17" x14ac:dyDescent="0.45">
      <c r="A27" s="5">
        <f t="shared" si="9"/>
        <v>15</v>
      </c>
      <c r="B27" s="20" t="str">
        <f t="shared" si="0"/>
        <v/>
      </c>
      <c r="C27" s="20">
        <f t="shared" si="1"/>
        <v>120</v>
      </c>
      <c r="D27" s="20" t="str">
        <f t="shared" si="2"/>
        <v/>
      </c>
      <c r="E27" s="5"/>
      <c r="F27" s="5">
        <f t="shared" si="10"/>
        <v>15</v>
      </c>
      <c r="G27" s="20" t="str">
        <f t="shared" si="3"/>
        <v/>
      </c>
      <c r="H27" s="20">
        <f t="shared" si="4"/>
        <v>120</v>
      </c>
      <c r="I27" s="20" t="str">
        <f t="shared" si="5"/>
        <v/>
      </c>
      <c r="J27" s="5"/>
      <c r="K27" s="5">
        <f t="shared" si="11"/>
        <v>15</v>
      </c>
      <c r="L27" s="20">
        <f t="shared" si="6"/>
        <v>60</v>
      </c>
      <c r="M27" s="20">
        <f t="shared" si="7"/>
        <v>120</v>
      </c>
      <c r="N27" s="20">
        <f t="shared" si="8"/>
        <v>180</v>
      </c>
      <c r="O27" s="5"/>
      <c r="P27" s="5"/>
      <c r="Q27" s="5"/>
    </row>
    <row r="28" spans="1:17" x14ac:dyDescent="0.45">
      <c r="A28" s="5">
        <f t="shared" si="9"/>
        <v>16</v>
      </c>
      <c r="B28" s="20" t="str">
        <f t="shared" si="0"/>
        <v/>
      </c>
      <c r="C28" s="20">
        <f t="shared" si="1"/>
        <v>120</v>
      </c>
      <c r="D28" s="20" t="str">
        <f t="shared" si="2"/>
        <v/>
      </c>
      <c r="E28" s="5"/>
      <c r="F28" s="5">
        <f t="shared" si="10"/>
        <v>16</v>
      </c>
      <c r="G28" s="20" t="str">
        <f t="shared" si="3"/>
        <v/>
      </c>
      <c r="H28" s="20">
        <f t="shared" si="4"/>
        <v>120</v>
      </c>
      <c r="I28" s="20" t="str">
        <f t="shared" si="5"/>
        <v/>
      </c>
      <c r="J28" s="5"/>
      <c r="K28" s="5">
        <f t="shared" si="11"/>
        <v>16</v>
      </c>
      <c r="L28" s="20">
        <f t="shared" si="6"/>
        <v>60</v>
      </c>
      <c r="M28" s="20">
        <f t="shared" si="7"/>
        <v>120</v>
      </c>
      <c r="N28" s="20">
        <f t="shared" si="8"/>
        <v>180</v>
      </c>
      <c r="O28" s="5"/>
      <c r="P28" s="5"/>
      <c r="Q28" s="5"/>
    </row>
    <row r="29" spans="1:17" x14ac:dyDescent="0.45">
      <c r="A29" s="5">
        <f t="shared" si="9"/>
        <v>17</v>
      </c>
      <c r="B29" s="20" t="str">
        <f t="shared" si="0"/>
        <v/>
      </c>
      <c r="C29" s="20">
        <f t="shared" si="1"/>
        <v>120</v>
      </c>
      <c r="D29" s="20" t="str">
        <f t="shared" si="2"/>
        <v/>
      </c>
      <c r="E29" s="5"/>
      <c r="F29" s="5">
        <f t="shared" si="10"/>
        <v>17</v>
      </c>
      <c r="G29" s="20" t="str">
        <f t="shared" si="3"/>
        <v/>
      </c>
      <c r="H29" s="20">
        <f t="shared" si="4"/>
        <v>120</v>
      </c>
      <c r="I29" s="20" t="str">
        <f t="shared" si="5"/>
        <v/>
      </c>
      <c r="J29" s="5"/>
      <c r="K29" s="5">
        <f t="shared" si="11"/>
        <v>17</v>
      </c>
      <c r="L29" s="20">
        <f t="shared" si="6"/>
        <v>60</v>
      </c>
      <c r="M29" s="20">
        <f t="shared" si="7"/>
        <v>120</v>
      </c>
      <c r="N29" s="20">
        <f t="shared" si="8"/>
        <v>180</v>
      </c>
      <c r="O29" s="5"/>
      <c r="P29" s="5"/>
      <c r="Q29" s="5"/>
    </row>
    <row r="30" spans="1:17" x14ac:dyDescent="0.45">
      <c r="A30" s="5">
        <f t="shared" si="9"/>
        <v>18</v>
      </c>
      <c r="B30" s="20" t="str">
        <f t="shared" si="0"/>
        <v/>
      </c>
      <c r="C30" s="20">
        <f t="shared" si="1"/>
        <v>120</v>
      </c>
      <c r="D30" s="20" t="str">
        <f t="shared" si="2"/>
        <v/>
      </c>
      <c r="E30" s="5"/>
      <c r="F30" s="5">
        <f t="shared" si="10"/>
        <v>18</v>
      </c>
      <c r="G30" s="20" t="str">
        <f t="shared" si="3"/>
        <v/>
      </c>
      <c r="H30" s="20">
        <f t="shared" si="4"/>
        <v>120</v>
      </c>
      <c r="I30" s="20" t="str">
        <f t="shared" si="5"/>
        <v/>
      </c>
      <c r="J30" s="5"/>
      <c r="K30" s="5">
        <f t="shared" si="11"/>
        <v>18</v>
      </c>
      <c r="L30" s="20">
        <f t="shared" si="6"/>
        <v>60</v>
      </c>
      <c r="M30" s="20">
        <f t="shared" si="7"/>
        <v>120</v>
      </c>
      <c r="N30" s="20">
        <f t="shared" si="8"/>
        <v>180</v>
      </c>
      <c r="O30" s="5"/>
      <c r="P30" s="5"/>
      <c r="Q30" s="5"/>
    </row>
    <row r="31" spans="1:17" x14ac:dyDescent="0.45">
      <c r="A31" s="5">
        <f t="shared" si="9"/>
        <v>19</v>
      </c>
      <c r="B31" s="20" t="str">
        <f t="shared" si="0"/>
        <v/>
      </c>
      <c r="C31" s="20">
        <f t="shared" si="1"/>
        <v>120</v>
      </c>
      <c r="D31" s="20" t="str">
        <f t="shared" si="2"/>
        <v/>
      </c>
      <c r="E31" s="5"/>
      <c r="F31" s="5">
        <f t="shared" si="10"/>
        <v>19</v>
      </c>
      <c r="G31" s="20" t="str">
        <f t="shared" si="3"/>
        <v/>
      </c>
      <c r="H31" s="20">
        <f t="shared" si="4"/>
        <v>120</v>
      </c>
      <c r="I31" s="20" t="str">
        <f t="shared" si="5"/>
        <v/>
      </c>
      <c r="J31" s="5"/>
      <c r="K31" s="5">
        <f t="shared" si="11"/>
        <v>19</v>
      </c>
      <c r="L31" s="20">
        <f t="shared" si="6"/>
        <v>60</v>
      </c>
      <c r="M31" s="20">
        <f t="shared" si="7"/>
        <v>120</v>
      </c>
      <c r="N31" s="20">
        <f t="shared" si="8"/>
        <v>180</v>
      </c>
      <c r="O31" s="5"/>
      <c r="P31" s="5"/>
      <c r="Q31" s="5"/>
    </row>
    <row r="32" spans="1:17" x14ac:dyDescent="0.45">
      <c r="A32" s="5">
        <f t="shared" si="9"/>
        <v>20</v>
      </c>
      <c r="B32" s="20" t="str">
        <f t="shared" si="0"/>
        <v/>
      </c>
      <c r="C32" s="20">
        <f t="shared" si="1"/>
        <v>120</v>
      </c>
      <c r="D32" s="20" t="str">
        <f t="shared" si="2"/>
        <v/>
      </c>
      <c r="E32" s="5"/>
      <c r="F32" s="5">
        <f t="shared" si="10"/>
        <v>20</v>
      </c>
      <c r="G32" s="20" t="str">
        <f t="shared" si="3"/>
        <v/>
      </c>
      <c r="H32" s="20">
        <f t="shared" si="4"/>
        <v>120</v>
      </c>
      <c r="I32" s="20" t="str">
        <f t="shared" si="5"/>
        <v/>
      </c>
      <c r="J32" s="5"/>
      <c r="K32" s="5">
        <f t="shared" si="11"/>
        <v>20</v>
      </c>
      <c r="L32" s="20">
        <f t="shared" si="6"/>
        <v>60</v>
      </c>
      <c r="M32" s="20">
        <f t="shared" si="7"/>
        <v>120</v>
      </c>
      <c r="N32" s="20">
        <f t="shared" si="8"/>
        <v>180</v>
      </c>
      <c r="O32" s="5"/>
      <c r="P32" s="5"/>
      <c r="Q32" s="5"/>
    </row>
    <row r="33" spans="1:17" x14ac:dyDescent="0.45">
      <c r="A33" s="5">
        <f t="shared" si="9"/>
        <v>21</v>
      </c>
      <c r="B33" s="20" t="str">
        <f t="shared" si="0"/>
        <v/>
      </c>
      <c r="C33" s="20">
        <f t="shared" si="1"/>
        <v>120</v>
      </c>
      <c r="D33" s="20" t="str">
        <f t="shared" si="2"/>
        <v/>
      </c>
      <c r="E33" s="5"/>
      <c r="F33" s="5">
        <f t="shared" si="10"/>
        <v>21</v>
      </c>
      <c r="G33" s="20" t="str">
        <f t="shared" si="3"/>
        <v/>
      </c>
      <c r="H33" s="20">
        <f t="shared" si="4"/>
        <v>120</v>
      </c>
      <c r="I33" s="20" t="str">
        <f t="shared" si="5"/>
        <v/>
      </c>
      <c r="J33" s="5"/>
      <c r="K33" s="5">
        <f t="shared" si="11"/>
        <v>21</v>
      </c>
      <c r="L33" s="20">
        <f t="shared" si="6"/>
        <v>60</v>
      </c>
      <c r="M33" s="20">
        <f t="shared" si="7"/>
        <v>120</v>
      </c>
      <c r="N33" s="20">
        <f t="shared" si="8"/>
        <v>180</v>
      </c>
      <c r="O33" s="5"/>
      <c r="P33" s="5"/>
      <c r="Q33" s="5"/>
    </row>
    <row r="34" spans="1:17" x14ac:dyDescent="0.45">
      <c r="A34" s="5">
        <f t="shared" si="9"/>
        <v>22</v>
      </c>
      <c r="B34" s="20" t="str">
        <f t="shared" si="0"/>
        <v/>
      </c>
      <c r="C34" s="20">
        <f t="shared" si="1"/>
        <v>120</v>
      </c>
      <c r="D34" s="20" t="str">
        <f t="shared" si="2"/>
        <v/>
      </c>
      <c r="E34" s="5"/>
      <c r="F34" s="5">
        <f t="shared" si="10"/>
        <v>22</v>
      </c>
      <c r="G34" s="20" t="str">
        <f t="shared" si="3"/>
        <v/>
      </c>
      <c r="H34" s="20">
        <f t="shared" si="4"/>
        <v>120</v>
      </c>
      <c r="I34" s="20" t="str">
        <f t="shared" si="5"/>
        <v/>
      </c>
      <c r="J34" s="5"/>
      <c r="K34" s="5">
        <f t="shared" si="11"/>
        <v>22</v>
      </c>
      <c r="L34" s="20">
        <f t="shared" si="6"/>
        <v>60</v>
      </c>
      <c r="M34" s="20">
        <f t="shared" si="7"/>
        <v>120</v>
      </c>
      <c r="N34" s="20">
        <f t="shared" si="8"/>
        <v>180</v>
      </c>
      <c r="O34" s="5"/>
      <c r="P34" s="5"/>
      <c r="Q34" s="5"/>
    </row>
    <row r="35" spans="1:17" x14ac:dyDescent="0.45">
      <c r="A35" s="5">
        <f t="shared" si="9"/>
        <v>23</v>
      </c>
      <c r="B35" s="20" t="str">
        <f t="shared" si="0"/>
        <v/>
      </c>
      <c r="C35" s="20">
        <f t="shared" si="1"/>
        <v>120</v>
      </c>
      <c r="D35" s="20" t="str">
        <f t="shared" si="2"/>
        <v/>
      </c>
      <c r="E35" s="5"/>
      <c r="F35" s="5">
        <f t="shared" si="10"/>
        <v>23</v>
      </c>
      <c r="G35" s="20" t="str">
        <f t="shared" si="3"/>
        <v/>
      </c>
      <c r="H35" s="20">
        <f t="shared" si="4"/>
        <v>120</v>
      </c>
      <c r="I35" s="20" t="str">
        <f t="shared" si="5"/>
        <v/>
      </c>
      <c r="J35" s="5"/>
      <c r="K35" s="5">
        <f t="shared" si="11"/>
        <v>23</v>
      </c>
      <c r="L35" s="20">
        <f t="shared" si="6"/>
        <v>60</v>
      </c>
      <c r="M35" s="20">
        <f t="shared" si="7"/>
        <v>120</v>
      </c>
      <c r="N35" s="20">
        <f t="shared" si="8"/>
        <v>180</v>
      </c>
      <c r="O35" s="5"/>
      <c r="P35" s="5"/>
      <c r="Q35" s="5"/>
    </row>
    <row r="36" spans="1:17" x14ac:dyDescent="0.45">
      <c r="A36" s="5">
        <f t="shared" si="9"/>
        <v>24</v>
      </c>
      <c r="B36" s="20" t="str">
        <f t="shared" si="0"/>
        <v/>
      </c>
      <c r="C36" s="20">
        <f t="shared" si="1"/>
        <v>120</v>
      </c>
      <c r="D36" s="20" t="str">
        <f t="shared" si="2"/>
        <v/>
      </c>
      <c r="E36" s="5"/>
      <c r="F36" s="5">
        <f t="shared" si="10"/>
        <v>24</v>
      </c>
      <c r="G36" s="20" t="str">
        <f t="shared" si="3"/>
        <v/>
      </c>
      <c r="H36" s="20">
        <f t="shared" si="4"/>
        <v>120</v>
      </c>
      <c r="I36" s="20" t="str">
        <f t="shared" si="5"/>
        <v/>
      </c>
      <c r="J36" s="5"/>
      <c r="K36" s="5">
        <f t="shared" si="11"/>
        <v>24</v>
      </c>
      <c r="L36" s="20">
        <f t="shared" si="6"/>
        <v>60</v>
      </c>
      <c r="M36" s="20">
        <f t="shared" si="7"/>
        <v>120</v>
      </c>
      <c r="N36" s="20">
        <f t="shared" si="8"/>
        <v>180</v>
      </c>
      <c r="O36" s="5"/>
      <c r="P36" s="5"/>
      <c r="Q36" s="5"/>
    </row>
    <row r="37" spans="1:17" x14ac:dyDescent="0.45">
      <c r="A37" s="5">
        <f t="shared" si="9"/>
        <v>25</v>
      </c>
      <c r="B37" s="20" t="str">
        <f t="shared" si="0"/>
        <v/>
      </c>
      <c r="C37" s="20">
        <f t="shared" si="1"/>
        <v>120</v>
      </c>
      <c r="D37" s="20" t="str">
        <f t="shared" si="2"/>
        <v/>
      </c>
      <c r="E37" s="5"/>
      <c r="F37" s="5">
        <f t="shared" si="10"/>
        <v>25</v>
      </c>
      <c r="G37" s="20" t="str">
        <f t="shared" si="3"/>
        <v/>
      </c>
      <c r="H37" s="20">
        <f t="shared" si="4"/>
        <v>120</v>
      </c>
      <c r="I37" s="20" t="str">
        <f t="shared" si="5"/>
        <v/>
      </c>
      <c r="J37" s="5"/>
      <c r="K37" s="5">
        <f t="shared" si="11"/>
        <v>25</v>
      </c>
      <c r="L37" s="20">
        <f t="shared" si="6"/>
        <v>60</v>
      </c>
      <c r="M37" s="20">
        <f t="shared" si="7"/>
        <v>120</v>
      </c>
      <c r="N37" s="20">
        <f t="shared" si="8"/>
        <v>180</v>
      </c>
      <c r="O37" s="5"/>
      <c r="P37" s="5"/>
      <c r="Q37" s="5"/>
    </row>
    <row r="38" spans="1:17" x14ac:dyDescent="0.45">
      <c r="A38" s="5">
        <f t="shared" si="9"/>
        <v>26</v>
      </c>
      <c r="B38" s="20" t="str">
        <f t="shared" si="0"/>
        <v/>
      </c>
      <c r="C38" s="20">
        <f t="shared" si="1"/>
        <v>120</v>
      </c>
      <c r="D38" s="20" t="str">
        <f t="shared" si="2"/>
        <v/>
      </c>
      <c r="E38" s="5"/>
      <c r="F38" s="5">
        <f t="shared" si="10"/>
        <v>26</v>
      </c>
      <c r="G38" s="20" t="str">
        <f t="shared" si="3"/>
        <v/>
      </c>
      <c r="H38" s="20">
        <f t="shared" si="4"/>
        <v>120</v>
      </c>
      <c r="I38" s="20" t="str">
        <f t="shared" si="5"/>
        <v/>
      </c>
      <c r="J38" s="5"/>
      <c r="K38" s="5">
        <f t="shared" si="11"/>
        <v>26</v>
      </c>
      <c r="L38" s="20">
        <f t="shared" si="6"/>
        <v>60</v>
      </c>
      <c r="M38" s="20">
        <f t="shared" si="7"/>
        <v>120</v>
      </c>
      <c r="N38" s="20">
        <f t="shared" si="8"/>
        <v>180</v>
      </c>
      <c r="O38" s="5"/>
      <c r="P38" s="5"/>
      <c r="Q38" s="5"/>
    </row>
    <row r="39" spans="1:17" x14ac:dyDescent="0.45">
      <c r="A39" s="5">
        <f t="shared" si="9"/>
        <v>27</v>
      </c>
      <c r="B39" s="20" t="str">
        <f t="shared" si="0"/>
        <v/>
      </c>
      <c r="C39" s="20">
        <f t="shared" si="1"/>
        <v>120</v>
      </c>
      <c r="D39" s="20" t="str">
        <f t="shared" si="2"/>
        <v/>
      </c>
      <c r="E39" s="5"/>
      <c r="F39" s="5">
        <f t="shared" si="10"/>
        <v>27</v>
      </c>
      <c r="G39" s="20" t="str">
        <f t="shared" si="3"/>
        <v/>
      </c>
      <c r="H39" s="20">
        <f t="shared" si="4"/>
        <v>120</v>
      </c>
      <c r="I39" s="20" t="str">
        <f t="shared" si="5"/>
        <v/>
      </c>
      <c r="J39" s="5"/>
      <c r="K39" s="5">
        <f t="shared" si="11"/>
        <v>27</v>
      </c>
      <c r="L39" s="20">
        <f t="shared" si="6"/>
        <v>60</v>
      </c>
      <c r="M39" s="20">
        <f t="shared" si="7"/>
        <v>120</v>
      </c>
      <c r="N39" s="20">
        <f t="shared" si="8"/>
        <v>180</v>
      </c>
      <c r="O39" s="5"/>
      <c r="P39" s="5"/>
      <c r="Q39" s="5"/>
    </row>
    <row r="40" spans="1:17" x14ac:dyDescent="0.45">
      <c r="A40" s="5">
        <f t="shared" si="9"/>
        <v>28</v>
      </c>
      <c r="B40" s="20" t="str">
        <f t="shared" si="0"/>
        <v/>
      </c>
      <c r="C40" s="20">
        <f t="shared" si="1"/>
        <v>120</v>
      </c>
      <c r="D40" s="20" t="str">
        <f t="shared" si="2"/>
        <v/>
      </c>
      <c r="E40" s="5"/>
      <c r="F40" s="5">
        <f t="shared" si="10"/>
        <v>28</v>
      </c>
      <c r="G40" s="20" t="str">
        <f t="shared" si="3"/>
        <v/>
      </c>
      <c r="H40" s="20">
        <f t="shared" si="4"/>
        <v>120</v>
      </c>
      <c r="I40" s="20" t="str">
        <f t="shared" si="5"/>
        <v/>
      </c>
      <c r="J40" s="5"/>
      <c r="K40" s="5">
        <f t="shared" si="11"/>
        <v>28</v>
      </c>
      <c r="L40" s="20">
        <f t="shared" si="6"/>
        <v>60</v>
      </c>
      <c r="M40" s="20">
        <f t="shared" si="7"/>
        <v>120</v>
      </c>
      <c r="N40" s="20">
        <f t="shared" si="8"/>
        <v>180</v>
      </c>
      <c r="O40" s="5"/>
      <c r="P40" s="5"/>
      <c r="Q40" s="5"/>
    </row>
    <row r="41" spans="1:17" x14ac:dyDescent="0.45">
      <c r="A41" s="5">
        <f t="shared" si="9"/>
        <v>29</v>
      </c>
      <c r="B41" s="20" t="str">
        <f t="shared" si="0"/>
        <v/>
      </c>
      <c r="C41" s="20">
        <f t="shared" si="1"/>
        <v>120</v>
      </c>
      <c r="D41" s="20" t="str">
        <f t="shared" si="2"/>
        <v/>
      </c>
      <c r="E41" s="5"/>
      <c r="F41" s="5">
        <f t="shared" si="10"/>
        <v>29</v>
      </c>
      <c r="G41" s="20" t="str">
        <f t="shared" si="3"/>
        <v/>
      </c>
      <c r="H41" s="20">
        <f t="shared" si="4"/>
        <v>120</v>
      </c>
      <c r="I41" s="20" t="str">
        <f t="shared" si="5"/>
        <v/>
      </c>
      <c r="J41" s="5"/>
      <c r="K41" s="5">
        <f t="shared" si="11"/>
        <v>29</v>
      </c>
      <c r="L41" s="20">
        <f t="shared" si="6"/>
        <v>60</v>
      </c>
      <c r="M41" s="20">
        <f t="shared" si="7"/>
        <v>120</v>
      </c>
      <c r="N41" s="20">
        <f t="shared" si="8"/>
        <v>180</v>
      </c>
      <c r="O41" s="5"/>
      <c r="P41" s="5"/>
      <c r="Q41" s="5"/>
    </row>
    <row r="42" spans="1:17" x14ac:dyDescent="0.45">
      <c r="A42" s="5">
        <f t="shared" si="9"/>
        <v>30</v>
      </c>
      <c r="B42" s="20" t="str">
        <f t="shared" si="0"/>
        <v/>
      </c>
      <c r="C42" s="20">
        <f t="shared" si="1"/>
        <v>120</v>
      </c>
      <c r="D42" s="20" t="str">
        <f t="shared" si="2"/>
        <v/>
      </c>
      <c r="E42" s="5"/>
      <c r="F42" s="5">
        <f t="shared" si="10"/>
        <v>30</v>
      </c>
      <c r="G42" s="20" t="str">
        <f t="shared" si="3"/>
        <v/>
      </c>
      <c r="H42" s="20">
        <f t="shared" si="4"/>
        <v>120</v>
      </c>
      <c r="I42" s="20" t="str">
        <f t="shared" si="5"/>
        <v/>
      </c>
      <c r="J42" s="5"/>
      <c r="K42" s="5">
        <f t="shared" si="11"/>
        <v>30</v>
      </c>
      <c r="L42" s="20">
        <f t="shared" si="6"/>
        <v>60</v>
      </c>
      <c r="M42" s="20">
        <f t="shared" si="7"/>
        <v>120</v>
      </c>
      <c r="N42" s="20">
        <f t="shared" si="8"/>
        <v>180</v>
      </c>
      <c r="O42" s="5"/>
      <c r="P42" s="5"/>
      <c r="Q42" s="5"/>
    </row>
    <row r="43" spans="1:17" x14ac:dyDescent="0.45">
      <c r="A43" s="5">
        <f t="shared" si="9"/>
        <v>31</v>
      </c>
      <c r="B43" s="20" t="str">
        <f t="shared" si="0"/>
        <v/>
      </c>
      <c r="C43" s="20">
        <f t="shared" si="1"/>
        <v>120</v>
      </c>
      <c r="D43" s="20" t="str">
        <f t="shared" si="2"/>
        <v/>
      </c>
      <c r="E43" s="5"/>
      <c r="F43" s="5">
        <f t="shared" si="10"/>
        <v>31</v>
      </c>
      <c r="G43" s="20" t="str">
        <f t="shared" si="3"/>
        <v/>
      </c>
      <c r="H43" s="20">
        <f t="shared" si="4"/>
        <v>120</v>
      </c>
      <c r="I43" s="20" t="str">
        <f t="shared" si="5"/>
        <v/>
      </c>
      <c r="J43" s="5"/>
      <c r="K43" s="5">
        <f t="shared" si="11"/>
        <v>31</v>
      </c>
      <c r="L43" s="20">
        <f t="shared" si="6"/>
        <v>60</v>
      </c>
      <c r="M43" s="20">
        <f t="shared" si="7"/>
        <v>120</v>
      </c>
      <c r="N43" s="20">
        <f t="shared" si="8"/>
        <v>180</v>
      </c>
      <c r="O43" s="5"/>
      <c r="P43" s="5"/>
      <c r="Q43" s="5"/>
    </row>
    <row r="44" spans="1:17" x14ac:dyDescent="0.45">
      <c r="A44" s="5">
        <f t="shared" si="9"/>
        <v>32</v>
      </c>
      <c r="B44" s="20" t="str">
        <f t="shared" si="0"/>
        <v/>
      </c>
      <c r="C44" s="20">
        <f t="shared" si="1"/>
        <v>120</v>
      </c>
      <c r="D44" s="20" t="str">
        <f t="shared" si="2"/>
        <v/>
      </c>
      <c r="E44" s="5"/>
      <c r="F44" s="5">
        <f t="shared" si="10"/>
        <v>32</v>
      </c>
      <c r="G44" s="20" t="str">
        <f t="shared" si="3"/>
        <v/>
      </c>
      <c r="H44" s="20">
        <f t="shared" si="4"/>
        <v>120</v>
      </c>
      <c r="I44" s="20" t="str">
        <f t="shared" si="5"/>
        <v/>
      </c>
      <c r="J44" s="5"/>
      <c r="K44" s="5">
        <f t="shared" si="11"/>
        <v>32</v>
      </c>
      <c r="L44" s="20">
        <f t="shared" si="6"/>
        <v>60</v>
      </c>
      <c r="M44" s="20">
        <f t="shared" si="7"/>
        <v>120</v>
      </c>
      <c r="N44" s="20">
        <f t="shared" si="8"/>
        <v>180</v>
      </c>
      <c r="O44" s="5"/>
      <c r="P44" s="5"/>
      <c r="Q44" s="5"/>
    </row>
    <row r="45" spans="1:17" x14ac:dyDescent="0.45">
      <c r="A45" s="5">
        <f t="shared" si="9"/>
        <v>33</v>
      </c>
      <c r="B45" s="20" t="str">
        <f t="shared" ref="B45:B76" si="12">IF(OR($B$10=$A45,$B$10&gt;$A45),$B$9,"")</f>
        <v/>
      </c>
      <c r="C45" s="20">
        <f t="shared" ref="C45:C76" si="13">IF(OR($C$10=$A45,$C$10&gt;$A45),$C$9,"")</f>
        <v>120</v>
      </c>
      <c r="D45" s="20" t="str">
        <f t="shared" ref="D45:D76" si="14">IF(OR($D$10=$A45,$D$10&gt;$A45),$D$9,"")</f>
        <v/>
      </c>
      <c r="E45" s="5"/>
      <c r="F45" s="5">
        <f t="shared" si="10"/>
        <v>33</v>
      </c>
      <c r="G45" s="20" t="str">
        <f t="shared" ref="G45:G76" si="15">IF(OR($G$10=$A45,$G$10&gt;$A45),$G$9,"")</f>
        <v/>
      </c>
      <c r="H45" s="20">
        <f t="shared" ref="H45:H76" si="16">IF(OR($H$10=$A45,$H$10&gt;$A45),$H$9,"")</f>
        <v>120</v>
      </c>
      <c r="I45" s="20" t="str">
        <f t="shared" ref="I45:I76" si="17">IF(OR($I$10=$A45,$I$10&gt;$A45),$I$9,"")</f>
        <v/>
      </c>
      <c r="J45" s="5"/>
      <c r="K45" s="5">
        <f t="shared" si="11"/>
        <v>33</v>
      </c>
      <c r="L45" s="20">
        <f t="shared" ref="L45:L76" si="18">IF(OR($L$10=$A45,$L$10&gt;$A45),$L$9,"")</f>
        <v>60</v>
      </c>
      <c r="M45" s="20">
        <f t="shared" ref="M45:M76" si="19">IF(OR($M$10=$A45,$M$10&gt;$A45),$M$9,"")</f>
        <v>120</v>
      </c>
      <c r="N45" s="20">
        <f t="shared" ref="N45:N76" si="20">IF(OR($N$10=$A45,$N$10&gt;$A45),$N$9,"")</f>
        <v>180</v>
      </c>
      <c r="O45" s="5"/>
      <c r="P45" s="5"/>
      <c r="Q45" s="5"/>
    </row>
    <row r="46" spans="1:17" x14ac:dyDescent="0.45">
      <c r="A46" s="5">
        <f t="shared" si="9"/>
        <v>34</v>
      </c>
      <c r="B46" s="20" t="str">
        <f t="shared" si="12"/>
        <v/>
      </c>
      <c r="C46" s="20">
        <f t="shared" si="13"/>
        <v>120</v>
      </c>
      <c r="D46" s="20" t="str">
        <f t="shared" si="14"/>
        <v/>
      </c>
      <c r="E46" s="5"/>
      <c r="F46" s="5">
        <f t="shared" si="10"/>
        <v>34</v>
      </c>
      <c r="G46" s="20" t="str">
        <f t="shared" si="15"/>
        <v/>
      </c>
      <c r="H46" s="20">
        <f t="shared" si="16"/>
        <v>120</v>
      </c>
      <c r="I46" s="20" t="str">
        <f t="shared" si="17"/>
        <v/>
      </c>
      <c r="J46" s="5"/>
      <c r="K46" s="5">
        <f t="shared" si="11"/>
        <v>34</v>
      </c>
      <c r="L46" s="20" t="str">
        <f t="shared" si="18"/>
        <v/>
      </c>
      <c r="M46" s="20">
        <f t="shared" si="19"/>
        <v>120</v>
      </c>
      <c r="N46" s="20" t="str">
        <f t="shared" si="20"/>
        <v/>
      </c>
      <c r="O46" s="5"/>
      <c r="P46" s="5"/>
      <c r="Q46" s="5"/>
    </row>
    <row r="47" spans="1:17" x14ac:dyDescent="0.45">
      <c r="A47" s="5">
        <f t="shared" si="9"/>
        <v>35</v>
      </c>
      <c r="B47" s="20" t="str">
        <f t="shared" si="12"/>
        <v/>
      </c>
      <c r="C47" s="20">
        <f t="shared" si="13"/>
        <v>120</v>
      </c>
      <c r="D47" s="20" t="str">
        <f t="shared" si="14"/>
        <v/>
      </c>
      <c r="E47" s="5"/>
      <c r="F47" s="5">
        <f t="shared" si="10"/>
        <v>35</v>
      </c>
      <c r="G47" s="20" t="str">
        <f t="shared" si="15"/>
        <v/>
      </c>
      <c r="H47" s="20">
        <f t="shared" si="16"/>
        <v>120</v>
      </c>
      <c r="I47" s="20" t="str">
        <f t="shared" si="17"/>
        <v/>
      </c>
      <c r="J47" s="5"/>
      <c r="K47" s="5">
        <f t="shared" si="11"/>
        <v>35</v>
      </c>
      <c r="L47" s="20" t="str">
        <f t="shared" si="18"/>
        <v/>
      </c>
      <c r="M47" s="20" t="str">
        <f t="shared" si="19"/>
        <v/>
      </c>
      <c r="N47" s="20" t="str">
        <f t="shared" si="20"/>
        <v/>
      </c>
      <c r="O47" s="5"/>
      <c r="P47" s="5"/>
      <c r="Q47" s="5"/>
    </row>
    <row r="48" spans="1:17" x14ac:dyDescent="0.45">
      <c r="A48" s="5">
        <f t="shared" si="9"/>
        <v>36</v>
      </c>
      <c r="B48" s="20" t="str">
        <f t="shared" si="12"/>
        <v/>
      </c>
      <c r="C48" s="20">
        <f t="shared" si="13"/>
        <v>120</v>
      </c>
      <c r="D48" s="20" t="str">
        <f t="shared" si="14"/>
        <v/>
      </c>
      <c r="E48" s="5"/>
      <c r="F48" s="5">
        <f t="shared" si="10"/>
        <v>36</v>
      </c>
      <c r="G48" s="20" t="str">
        <f t="shared" si="15"/>
        <v/>
      </c>
      <c r="H48" s="20">
        <f t="shared" si="16"/>
        <v>120</v>
      </c>
      <c r="I48" s="20" t="str">
        <f t="shared" si="17"/>
        <v/>
      </c>
      <c r="J48" s="5"/>
      <c r="K48" s="5">
        <f t="shared" si="11"/>
        <v>36</v>
      </c>
      <c r="L48" s="20" t="str">
        <f t="shared" si="18"/>
        <v/>
      </c>
      <c r="M48" s="20" t="str">
        <f t="shared" si="19"/>
        <v/>
      </c>
      <c r="N48" s="20" t="str">
        <f t="shared" si="20"/>
        <v/>
      </c>
      <c r="O48" s="5"/>
      <c r="P48" s="5"/>
      <c r="Q48" s="5"/>
    </row>
    <row r="49" spans="1:17" x14ac:dyDescent="0.45">
      <c r="A49" s="5">
        <f t="shared" si="9"/>
        <v>37</v>
      </c>
      <c r="B49" s="20" t="str">
        <f t="shared" si="12"/>
        <v/>
      </c>
      <c r="C49" s="20">
        <f t="shared" si="13"/>
        <v>120</v>
      </c>
      <c r="D49" s="20" t="str">
        <f t="shared" si="14"/>
        <v/>
      </c>
      <c r="E49" s="5"/>
      <c r="F49" s="5">
        <f t="shared" si="10"/>
        <v>37</v>
      </c>
      <c r="G49" s="20" t="str">
        <f t="shared" si="15"/>
        <v/>
      </c>
      <c r="H49" s="20">
        <f t="shared" si="16"/>
        <v>120</v>
      </c>
      <c r="I49" s="20" t="str">
        <f t="shared" si="17"/>
        <v/>
      </c>
      <c r="J49" s="5"/>
      <c r="K49" s="5">
        <f t="shared" si="11"/>
        <v>37</v>
      </c>
      <c r="L49" s="20" t="str">
        <f t="shared" si="18"/>
        <v/>
      </c>
      <c r="M49" s="20" t="str">
        <f t="shared" si="19"/>
        <v/>
      </c>
      <c r="N49" s="20" t="str">
        <f t="shared" si="20"/>
        <v/>
      </c>
      <c r="O49" s="5"/>
      <c r="P49" s="5"/>
      <c r="Q49" s="5"/>
    </row>
    <row r="50" spans="1:17" x14ac:dyDescent="0.45">
      <c r="A50" s="5">
        <f t="shared" si="9"/>
        <v>38</v>
      </c>
      <c r="B50" s="20" t="str">
        <f t="shared" si="12"/>
        <v/>
      </c>
      <c r="C50" s="20">
        <f t="shared" si="13"/>
        <v>120</v>
      </c>
      <c r="D50" s="20" t="str">
        <f t="shared" si="14"/>
        <v/>
      </c>
      <c r="E50" s="5"/>
      <c r="F50" s="5">
        <f t="shared" si="10"/>
        <v>38</v>
      </c>
      <c r="G50" s="20" t="str">
        <f t="shared" si="15"/>
        <v/>
      </c>
      <c r="H50" s="20">
        <f t="shared" si="16"/>
        <v>120</v>
      </c>
      <c r="I50" s="20" t="str">
        <f t="shared" si="17"/>
        <v/>
      </c>
      <c r="J50" s="5"/>
      <c r="K50" s="5">
        <f t="shared" si="11"/>
        <v>38</v>
      </c>
      <c r="L50" s="20" t="str">
        <f t="shared" si="18"/>
        <v/>
      </c>
      <c r="M50" s="20" t="str">
        <f t="shared" si="19"/>
        <v/>
      </c>
      <c r="N50" s="20" t="str">
        <f t="shared" si="20"/>
        <v/>
      </c>
      <c r="O50" s="5"/>
      <c r="P50" s="5"/>
      <c r="Q50" s="5"/>
    </row>
    <row r="51" spans="1:17" x14ac:dyDescent="0.45">
      <c r="A51" s="5">
        <f t="shared" si="9"/>
        <v>39</v>
      </c>
      <c r="B51" s="20" t="str">
        <f t="shared" si="12"/>
        <v/>
      </c>
      <c r="C51" s="20">
        <f t="shared" si="13"/>
        <v>120</v>
      </c>
      <c r="D51" s="20" t="str">
        <f t="shared" si="14"/>
        <v/>
      </c>
      <c r="E51" s="5"/>
      <c r="F51" s="5">
        <f t="shared" si="10"/>
        <v>39</v>
      </c>
      <c r="G51" s="20" t="str">
        <f t="shared" si="15"/>
        <v/>
      </c>
      <c r="H51" s="20">
        <f t="shared" si="16"/>
        <v>120</v>
      </c>
      <c r="I51" s="20" t="str">
        <f t="shared" si="17"/>
        <v/>
      </c>
      <c r="J51" s="5"/>
      <c r="K51" s="5">
        <f t="shared" si="11"/>
        <v>39</v>
      </c>
      <c r="L51" s="20" t="str">
        <f t="shared" si="18"/>
        <v/>
      </c>
      <c r="M51" s="20" t="str">
        <f t="shared" si="19"/>
        <v/>
      </c>
      <c r="N51" s="20" t="str">
        <f t="shared" si="20"/>
        <v/>
      </c>
      <c r="O51" s="5"/>
      <c r="P51" s="5"/>
      <c r="Q51" s="5"/>
    </row>
    <row r="52" spans="1:17" x14ac:dyDescent="0.45">
      <c r="A52" s="5">
        <f t="shared" si="9"/>
        <v>40</v>
      </c>
      <c r="B52" s="20" t="str">
        <f t="shared" si="12"/>
        <v/>
      </c>
      <c r="C52" s="20">
        <f t="shared" si="13"/>
        <v>120</v>
      </c>
      <c r="D52" s="20" t="str">
        <f t="shared" si="14"/>
        <v/>
      </c>
      <c r="E52" s="5"/>
      <c r="F52" s="5">
        <f t="shared" si="10"/>
        <v>40</v>
      </c>
      <c r="G52" s="20" t="str">
        <f t="shared" si="15"/>
        <v/>
      </c>
      <c r="H52" s="20">
        <f t="shared" si="16"/>
        <v>120</v>
      </c>
      <c r="I52" s="20" t="str">
        <f t="shared" si="17"/>
        <v/>
      </c>
      <c r="J52" s="5"/>
      <c r="K52" s="5">
        <f t="shared" si="11"/>
        <v>40</v>
      </c>
      <c r="L52" s="20" t="str">
        <f t="shared" si="18"/>
        <v/>
      </c>
      <c r="M52" s="20" t="str">
        <f t="shared" si="19"/>
        <v/>
      </c>
      <c r="N52" s="20" t="str">
        <f t="shared" si="20"/>
        <v/>
      </c>
      <c r="O52" s="5"/>
      <c r="P52" s="5"/>
      <c r="Q52" s="5"/>
    </row>
    <row r="53" spans="1:17" x14ac:dyDescent="0.45">
      <c r="A53" s="5">
        <f t="shared" si="9"/>
        <v>41</v>
      </c>
      <c r="B53" s="20" t="str">
        <f t="shared" si="12"/>
        <v/>
      </c>
      <c r="C53" s="20">
        <f t="shared" si="13"/>
        <v>120</v>
      </c>
      <c r="D53" s="20" t="str">
        <f t="shared" si="14"/>
        <v/>
      </c>
      <c r="E53" s="5"/>
      <c r="F53" s="5">
        <f t="shared" si="10"/>
        <v>41</v>
      </c>
      <c r="G53" s="20" t="str">
        <f t="shared" si="15"/>
        <v/>
      </c>
      <c r="H53" s="20">
        <f t="shared" si="16"/>
        <v>120</v>
      </c>
      <c r="I53" s="20" t="str">
        <f t="shared" si="17"/>
        <v/>
      </c>
      <c r="J53" s="5"/>
      <c r="K53" s="5">
        <f t="shared" si="11"/>
        <v>41</v>
      </c>
      <c r="L53" s="20" t="str">
        <f t="shared" si="18"/>
        <v/>
      </c>
      <c r="M53" s="20" t="str">
        <f t="shared" si="19"/>
        <v/>
      </c>
      <c r="N53" s="20" t="str">
        <f t="shared" si="20"/>
        <v/>
      </c>
      <c r="O53" s="5"/>
      <c r="P53" s="5"/>
      <c r="Q53" s="5"/>
    </row>
    <row r="54" spans="1:17" x14ac:dyDescent="0.45">
      <c r="A54" s="5">
        <f t="shared" si="9"/>
        <v>42</v>
      </c>
      <c r="B54" s="20" t="str">
        <f t="shared" si="12"/>
        <v/>
      </c>
      <c r="C54" s="20">
        <f t="shared" si="13"/>
        <v>120</v>
      </c>
      <c r="D54" s="20" t="str">
        <f t="shared" si="14"/>
        <v/>
      </c>
      <c r="E54" s="5"/>
      <c r="F54" s="5">
        <f t="shared" si="10"/>
        <v>42</v>
      </c>
      <c r="G54" s="20" t="str">
        <f t="shared" si="15"/>
        <v/>
      </c>
      <c r="H54" s="20">
        <f t="shared" si="16"/>
        <v>120</v>
      </c>
      <c r="I54" s="20" t="str">
        <f t="shared" si="17"/>
        <v/>
      </c>
      <c r="J54" s="5"/>
      <c r="K54" s="5">
        <f t="shared" si="11"/>
        <v>42</v>
      </c>
      <c r="L54" s="20" t="str">
        <f t="shared" si="18"/>
        <v/>
      </c>
      <c r="M54" s="20" t="str">
        <f t="shared" si="19"/>
        <v/>
      </c>
      <c r="N54" s="20" t="str">
        <f t="shared" si="20"/>
        <v/>
      </c>
      <c r="O54" s="5"/>
      <c r="P54" s="5"/>
      <c r="Q54" s="5"/>
    </row>
    <row r="55" spans="1:17" x14ac:dyDescent="0.45">
      <c r="A55" s="5">
        <f t="shared" si="9"/>
        <v>43</v>
      </c>
      <c r="B55" s="20" t="str">
        <f t="shared" si="12"/>
        <v/>
      </c>
      <c r="C55" s="20">
        <f t="shared" si="13"/>
        <v>120</v>
      </c>
      <c r="D55" s="20" t="str">
        <f t="shared" si="14"/>
        <v/>
      </c>
      <c r="E55" s="5"/>
      <c r="F55" s="5">
        <f t="shared" si="10"/>
        <v>43</v>
      </c>
      <c r="G55" s="20" t="str">
        <f t="shared" si="15"/>
        <v/>
      </c>
      <c r="H55" s="20">
        <f t="shared" si="16"/>
        <v>120</v>
      </c>
      <c r="I55" s="20" t="str">
        <f t="shared" si="17"/>
        <v/>
      </c>
      <c r="J55" s="5"/>
      <c r="K55" s="5">
        <f t="shared" si="11"/>
        <v>43</v>
      </c>
      <c r="L55" s="20" t="str">
        <f t="shared" si="18"/>
        <v/>
      </c>
      <c r="M55" s="20" t="str">
        <f t="shared" si="19"/>
        <v/>
      </c>
      <c r="N55" s="20" t="str">
        <f t="shared" si="20"/>
        <v/>
      </c>
      <c r="O55" s="5"/>
      <c r="P55" s="5"/>
      <c r="Q55" s="5"/>
    </row>
    <row r="56" spans="1:17" x14ac:dyDescent="0.45">
      <c r="A56" s="5">
        <f t="shared" si="9"/>
        <v>44</v>
      </c>
      <c r="B56" s="20" t="str">
        <f t="shared" si="12"/>
        <v/>
      </c>
      <c r="C56" s="20">
        <f t="shared" si="13"/>
        <v>120</v>
      </c>
      <c r="D56" s="20" t="str">
        <f t="shared" si="14"/>
        <v/>
      </c>
      <c r="E56" s="5"/>
      <c r="F56" s="5">
        <f t="shared" si="10"/>
        <v>44</v>
      </c>
      <c r="G56" s="20" t="str">
        <f t="shared" si="15"/>
        <v/>
      </c>
      <c r="H56" s="20">
        <f t="shared" si="16"/>
        <v>120</v>
      </c>
      <c r="I56" s="20" t="str">
        <f t="shared" si="17"/>
        <v/>
      </c>
      <c r="J56" s="5"/>
      <c r="K56" s="5">
        <f t="shared" si="11"/>
        <v>44</v>
      </c>
      <c r="L56" s="20" t="str">
        <f t="shared" si="18"/>
        <v/>
      </c>
      <c r="M56" s="20" t="str">
        <f t="shared" si="19"/>
        <v/>
      </c>
      <c r="N56" s="20" t="str">
        <f t="shared" si="20"/>
        <v/>
      </c>
      <c r="O56" s="5"/>
      <c r="P56" s="5"/>
      <c r="Q56" s="5"/>
    </row>
    <row r="57" spans="1:17" x14ac:dyDescent="0.45">
      <c r="A57" s="5">
        <f t="shared" si="9"/>
        <v>45</v>
      </c>
      <c r="B57" s="20" t="str">
        <f t="shared" si="12"/>
        <v/>
      </c>
      <c r="C57" s="20">
        <f t="shared" si="13"/>
        <v>120</v>
      </c>
      <c r="D57" s="20" t="str">
        <f t="shared" si="14"/>
        <v/>
      </c>
      <c r="E57" s="5"/>
      <c r="F57" s="5">
        <f t="shared" si="10"/>
        <v>45</v>
      </c>
      <c r="G57" s="20" t="str">
        <f t="shared" si="15"/>
        <v/>
      </c>
      <c r="H57" s="20">
        <f t="shared" si="16"/>
        <v>120</v>
      </c>
      <c r="I57" s="20" t="str">
        <f t="shared" si="17"/>
        <v/>
      </c>
      <c r="J57" s="5"/>
      <c r="K57" s="5">
        <f t="shared" si="11"/>
        <v>45</v>
      </c>
      <c r="L57" s="20" t="str">
        <f t="shared" si="18"/>
        <v/>
      </c>
      <c r="M57" s="20" t="str">
        <f t="shared" si="19"/>
        <v/>
      </c>
      <c r="N57" s="20" t="str">
        <f t="shared" si="20"/>
        <v/>
      </c>
      <c r="O57" s="5"/>
      <c r="P57" s="5"/>
      <c r="Q57" s="5"/>
    </row>
    <row r="58" spans="1:17" x14ac:dyDescent="0.45">
      <c r="A58" s="5">
        <f t="shared" si="9"/>
        <v>46</v>
      </c>
      <c r="B58" s="20" t="str">
        <f t="shared" si="12"/>
        <v/>
      </c>
      <c r="C58" s="20">
        <f t="shared" si="13"/>
        <v>120</v>
      </c>
      <c r="D58" s="20" t="str">
        <f t="shared" si="14"/>
        <v/>
      </c>
      <c r="E58" s="5"/>
      <c r="F58" s="5">
        <f t="shared" si="10"/>
        <v>46</v>
      </c>
      <c r="G58" s="20" t="str">
        <f t="shared" si="15"/>
        <v/>
      </c>
      <c r="H58" s="20">
        <f t="shared" si="16"/>
        <v>120</v>
      </c>
      <c r="I58" s="20" t="str">
        <f t="shared" si="17"/>
        <v/>
      </c>
      <c r="J58" s="5"/>
      <c r="K58" s="5">
        <f t="shared" si="11"/>
        <v>46</v>
      </c>
      <c r="L58" s="20" t="str">
        <f t="shared" si="18"/>
        <v/>
      </c>
      <c r="M58" s="20" t="str">
        <f t="shared" si="19"/>
        <v/>
      </c>
      <c r="N58" s="20" t="str">
        <f t="shared" si="20"/>
        <v/>
      </c>
      <c r="O58" s="5"/>
      <c r="P58" s="5"/>
      <c r="Q58" s="5"/>
    </row>
    <row r="59" spans="1:17" x14ac:dyDescent="0.45">
      <c r="A59" s="5">
        <f t="shared" si="9"/>
        <v>47</v>
      </c>
      <c r="B59" s="20" t="str">
        <f t="shared" si="12"/>
        <v/>
      </c>
      <c r="C59" s="20">
        <f t="shared" si="13"/>
        <v>120</v>
      </c>
      <c r="D59" s="20" t="str">
        <f t="shared" si="14"/>
        <v/>
      </c>
      <c r="E59" s="5"/>
      <c r="F59" s="5">
        <f t="shared" si="10"/>
        <v>47</v>
      </c>
      <c r="G59" s="20" t="str">
        <f t="shared" si="15"/>
        <v/>
      </c>
      <c r="H59" s="20">
        <f t="shared" si="16"/>
        <v>120</v>
      </c>
      <c r="I59" s="20" t="str">
        <f t="shared" si="17"/>
        <v/>
      </c>
      <c r="J59" s="5"/>
      <c r="K59" s="5">
        <f t="shared" si="11"/>
        <v>47</v>
      </c>
      <c r="L59" s="20" t="str">
        <f t="shared" si="18"/>
        <v/>
      </c>
      <c r="M59" s="20" t="str">
        <f t="shared" si="19"/>
        <v/>
      </c>
      <c r="N59" s="20" t="str">
        <f t="shared" si="20"/>
        <v/>
      </c>
      <c r="O59" s="5"/>
      <c r="P59" s="5"/>
      <c r="Q59" s="5"/>
    </row>
    <row r="60" spans="1:17" x14ac:dyDescent="0.45">
      <c r="A60" s="5">
        <f t="shared" si="9"/>
        <v>48</v>
      </c>
      <c r="B60" s="20" t="str">
        <f t="shared" si="12"/>
        <v/>
      </c>
      <c r="C60" s="20">
        <f t="shared" si="13"/>
        <v>120</v>
      </c>
      <c r="D60" s="20" t="str">
        <f t="shared" si="14"/>
        <v/>
      </c>
      <c r="E60" s="5"/>
      <c r="F60" s="5">
        <f t="shared" si="10"/>
        <v>48</v>
      </c>
      <c r="G60" s="20" t="str">
        <f t="shared" si="15"/>
        <v/>
      </c>
      <c r="H60" s="20">
        <f t="shared" si="16"/>
        <v>120</v>
      </c>
      <c r="I60" s="20" t="str">
        <f t="shared" si="17"/>
        <v/>
      </c>
      <c r="J60" s="5"/>
      <c r="K60" s="5">
        <f t="shared" si="11"/>
        <v>48</v>
      </c>
      <c r="L60" s="20" t="str">
        <f t="shared" si="18"/>
        <v/>
      </c>
      <c r="M60" s="20" t="str">
        <f t="shared" si="19"/>
        <v/>
      </c>
      <c r="N60" s="20" t="str">
        <f t="shared" si="20"/>
        <v/>
      </c>
      <c r="O60" s="5"/>
      <c r="P60" s="5"/>
      <c r="Q60" s="5"/>
    </row>
    <row r="61" spans="1:17" x14ac:dyDescent="0.45">
      <c r="A61" s="5">
        <f t="shared" si="9"/>
        <v>49</v>
      </c>
      <c r="B61" s="20" t="str">
        <f t="shared" si="12"/>
        <v/>
      </c>
      <c r="C61" s="20">
        <f t="shared" si="13"/>
        <v>120</v>
      </c>
      <c r="D61" s="20" t="str">
        <f t="shared" si="14"/>
        <v/>
      </c>
      <c r="E61" s="5"/>
      <c r="F61" s="5">
        <f t="shared" si="10"/>
        <v>49</v>
      </c>
      <c r="G61" s="20" t="str">
        <f t="shared" si="15"/>
        <v/>
      </c>
      <c r="H61" s="20">
        <f t="shared" si="16"/>
        <v>120</v>
      </c>
      <c r="I61" s="20" t="str">
        <f t="shared" si="17"/>
        <v/>
      </c>
      <c r="J61" s="5"/>
      <c r="K61" s="5">
        <f t="shared" si="11"/>
        <v>49</v>
      </c>
      <c r="L61" s="20" t="str">
        <f t="shared" si="18"/>
        <v/>
      </c>
      <c r="M61" s="20" t="str">
        <f t="shared" si="19"/>
        <v/>
      </c>
      <c r="N61" s="20" t="str">
        <f t="shared" si="20"/>
        <v/>
      </c>
      <c r="O61" s="5"/>
      <c r="P61" s="5"/>
      <c r="Q61" s="5"/>
    </row>
    <row r="62" spans="1:17" x14ac:dyDescent="0.45">
      <c r="A62" s="5">
        <f t="shared" si="9"/>
        <v>50</v>
      </c>
      <c r="B62" s="20" t="str">
        <f t="shared" si="12"/>
        <v/>
      </c>
      <c r="C62" s="20">
        <f t="shared" si="13"/>
        <v>120</v>
      </c>
      <c r="D62" s="20" t="str">
        <f t="shared" si="14"/>
        <v/>
      </c>
      <c r="E62" s="5"/>
      <c r="F62" s="5">
        <f t="shared" si="10"/>
        <v>50</v>
      </c>
      <c r="G62" s="20" t="str">
        <f t="shared" si="15"/>
        <v/>
      </c>
      <c r="H62" s="20">
        <f t="shared" si="16"/>
        <v>120</v>
      </c>
      <c r="I62" s="20" t="str">
        <f t="shared" si="17"/>
        <v/>
      </c>
      <c r="J62" s="5"/>
      <c r="K62" s="5">
        <f t="shared" si="11"/>
        <v>50</v>
      </c>
      <c r="L62" s="20" t="str">
        <f t="shared" si="18"/>
        <v/>
      </c>
      <c r="M62" s="20" t="str">
        <f t="shared" si="19"/>
        <v/>
      </c>
      <c r="N62" s="20" t="str">
        <f t="shared" si="20"/>
        <v/>
      </c>
      <c r="O62" s="5"/>
      <c r="P62" s="5"/>
      <c r="Q62" s="5"/>
    </row>
    <row r="63" spans="1:17" x14ac:dyDescent="0.45">
      <c r="A63" s="5">
        <f t="shared" si="9"/>
        <v>51</v>
      </c>
      <c r="B63" s="20" t="str">
        <f t="shared" si="12"/>
        <v/>
      </c>
      <c r="C63" s="20">
        <f t="shared" si="13"/>
        <v>120</v>
      </c>
      <c r="D63" s="20" t="str">
        <f t="shared" si="14"/>
        <v/>
      </c>
      <c r="E63" s="5"/>
      <c r="F63" s="5">
        <f t="shared" si="10"/>
        <v>51</v>
      </c>
      <c r="G63" s="20" t="str">
        <f t="shared" si="15"/>
        <v/>
      </c>
      <c r="H63" s="20">
        <f t="shared" si="16"/>
        <v>120</v>
      </c>
      <c r="I63" s="20" t="str">
        <f t="shared" si="17"/>
        <v/>
      </c>
      <c r="J63" s="5"/>
      <c r="K63" s="5">
        <f t="shared" si="11"/>
        <v>51</v>
      </c>
      <c r="L63" s="20" t="str">
        <f t="shared" si="18"/>
        <v/>
      </c>
      <c r="M63" s="20" t="str">
        <f t="shared" si="19"/>
        <v/>
      </c>
      <c r="N63" s="20" t="str">
        <f t="shared" si="20"/>
        <v/>
      </c>
      <c r="O63" s="5"/>
      <c r="P63" s="5"/>
      <c r="Q63" s="5"/>
    </row>
    <row r="64" spans="1:17" x14ac:dyDescent="0.45">
      <c r="A64" s="5">
        <f t="shared" si="9"/>
        <v>52</v>
      </c>
      <c r="B64" s="20" t="str">
        <f t="shared" si="12"/>
        <v/>
      </c>
      <c r="C64" s="20">
        <f t="shared" si="13"/>
        <v>120</v>
      </c>
      <c r="D64" s="20" t="str">
        <f t="shared" si="14"/>
        <v/>
      </c>
      <c r="E64" s="5"/>
      <c r="F64" s="5">
        <f t="shared" si="10"/>
        <v>52</v>
      </c>
      <c r="G64" s="20" t="str">
        <f t="shared" si="15"/>
        <v/>
      </c>
      <c r="H64" s="20">
        <f t="shared" si="16"/>
        <v>120</v>
      </c>
      <c r="I64" s="20" t="str">
        <f t="shared" si="17"/>
        <v/>
      </c>
      <c r="J64" s="5"/>
      <c r="K64" s="5">
        <f t="shared" si="11"/>
        <v>52</v>
      </c>
      <c r="L64" s="20" t="str">
        <f t="shared" si="18"/>
        <v/>
      </c>
      <c r="M64" s="20" t="str">
        <f t="shared" si="19"/>
        <v/>
      </c>
      <c r="N64" s="20" t="str">
        <f t="shared" si="20"/>
        <v/>
      </c>
      <c r="O64" s="5"/>
      <c r="P64" s="5"/>
      <c r="Q64" s="5"/>
    </row>
    <row r="65" spans="1:17" x14ac:dyDescent="0.45">
      <c r="A65" s="5">
        <f t="shared" si="9"/>
        <v>53</v>
      </c>
      <c r="B65" s="20" t="str">
        <f t="shared" si="12"/>
        <v/>
      </c>
      <c r="C65" s="20">
        <f t="shared" si="13"/>
        <v>120</v>
      </c>
      <c r="D65" s="20" t="str">
        <f t="shared" si="14"/>
        <v/>
      </c>
      <c r="E65" s="5"/>
      <c r="F65" s="5">
        <f t="shared" si="10"/>
        <v>53</v>
      </c>
      <c r="G65" s="20" t="str">
        <f t="shared" si="15"/>
        <v/>
      </c>
      <c r="H65" s="20">
        <f t="shared" si="16"/>
        <v>120</v>
      </c>
      <c r="I65" s="20" t="str">
        <f t="shared" si="17"/>
        <v/>
      </c>
      <c r="J65" s="5"/>
      <c r="K65" s="5">
        <f t="shared" si="11"/>
        <v>53</v>
      </c>
      <c r="L65" s="20" t="str">
        <f t="shared" si="18"/>
        <v/>
      </c>
      <c r="M65" s="20" t="str">
        <f t="shared" si="19"/>
        <v/>
      </c>
      <c r="N65" s="20" t="str">
        <f t="shared" si="20"/>
        <v/>
      </c>
      <c r="O65" s="5"/>
      <c r="P65" s="5"/>
      <c r="Q65" s="5"/>
    </row>
    <row r="66" spans="1:17" x14ac:dyDescent="0.45">
      <c r="A66" s="5">
        <f t="shared" si="9"/>
        <v>54</v>
      </c>
      <c r="B66" s="20" t="str">
        <f t="shared" si="12"/>
        <v/>
      </c>
      <c r="C66" s="20">
        <f t="shared" si="13"/>
        <v>120</v>
      </c>
      <c r="D66" s="20" t="str">
        <f t="shared" si="14"/>
        <v/>
      </c>
      <c r="E66" s="5"/>
      <c r="F66" s="5">
        <f t="shared" si="10"/>
        <v>54</v>
      </c>
      <c r="G66" s="20" t="str">
        <f t="shared" si="15"/>
        <v/>
      </c>
      <c r="H66" s="20">
        <f t="shared" si="16"/>
        <v>120</v>
      </c>
      <c r="I66" s="20" t="str">
        <f t="shared" si="17"/>
        <v/>
      </c>
      <c r="J66" s="5"/>
      <c r="K66" s="5">
        <f t="shared" si="11"/>
        <v>54</v>
      </c>
      <c r="L66" s="20" t="str">
        <f t="shared" si="18"/>
        <v/>
      </c>
      <c r="M66" s="20" t="str">
        <f t="shared" si="19"/>
        <v/>
      </c>
      <c r="N66" s="20" t="str">
        <f t="shared" si="20"/>
        <v/>
      </c>
      <c r="O66" s="5"/>
      <c r="P66" s="5"/>
      <c r="Q66" s="5"/>
    </row>
    <row r="67" spans="1:17" x14ac:dyDescent="0.45">
      <c r="A67" s="5">
        <f t="shared" si="9"/>
        <v>55</v>
      </c>
      <c r="B67" s="20" t="str">
        <f t="shared" si="12"/>
        <v/>
      </c>
      <c r="C67" s="20">
        <f t="shared" si="13"/>
        <v>120</v>
      </c>
      <c r="D67" s="20" t="str">
        <f t="shared" si="14"/>
        <v/>
      </c>
      <c r="E67" s="5"/>
      <c r="F67" s="5">
        <f t="shared" si="10"/>
        <v>55</v>
      </c>
      <c r="G67" s="20" t="str">
        <f t="shared" si="15"/>
        <v/>
      </c>
      <c r="H67" s="20">
        <f t="shared" si="16"/>
        <v>120</v>
      </c>
      <c r="I67" s="20" t="str">
        <f t="shared" si="17"/>
        <v/>
      </c>
      <c r="J67" s="5"/>
      <c r="K67" s="5">
        <f t="shared" si="11"/>
        <v>55</v>
      </c>
      <c r="L67" s="20" t="str">
        <f t="shared" si="18"/>
        <v/>
      </c>
      <c r="M67" s="20" t="str">
        <f t="shared" si="19"/>
        <v/>
      </c>
      <c r="N67" s="20" t="str">
        <f t="shared" si="20"/>
        <v/>
      </c>
      <c r="O67" s="5"/>
      <c r="P67" s="5"/>
      <c r="Q67" s="5"/>
    </row>
    <row r="68" spans="1:17" x14ac:dyDescent="0.45">
      <c r="A68" s="5">
        <f t="shared" si="9"/>
        <v>56</v>
      </c>
      <c r="B68" s="20" t="str">
        <f t="shared" si="12"/>
        <v/>
      </c>
      <c r="C68" s="20">
        <f t="shared" si="13"/>
        <v>120</v>
      </c>
      <c r="D68" s="20" t="str">
        <f t="shared" si="14"/>
        <v/>
      </c>
      <c r="E68" s="5"/>
      <c r="F68" s="5">
        <f t="shared" si="10"/>
        <v>56</v>
      </c>
      <c r="G68" s="20" t="str">
        <f t="shared" si="15"/>
        <v/>
      </c>
      <c r="H68" s="20">
        <f t="shared" si="16"/>
        <v>120</v>
      </c>
      <c r="I68" s="20" t="str">
        <f t="shared" si="17"/>
        <v/>
      </c>
      <c r="J68" s="5"/>
      <c r="K68" s="5">
        <f t="shared" si="11"/>
        <v>56</v>
      </c>
      <c r="L68" s="20" t="str">
        <f t="shared" si="18"/>
        <v/>
      </c>
      <c r="M68" s="20" t="str">
        <f t="shared" si="19"/>
        <v/>
      </c>
      <c r="N68" s="20" t="str">
        <f t="shared" si="20"/>
        <v/>
      </c>
      <c r="O68" s="5"/>
      <c r="P68" s="5"/>
      <c r="Q68" s="5"/>
    </row>
    <row r="69" spans="1:17" x14ac:dyDescent="0.45">
      <c r="A69" s="5">
        <f t="shared" si="9"/>
        <v>57</v>
      </c>
      <c r="B69" s="20" t="str">
        <f t="shared" si="12"/>
        <v/>
      </c>
      <c r="C69" s="20">
        <f t="shared" si="13"/>
        <v>120</v>
      </c>
      <c r="D69" s="20" t="str">
        <f t="shared" si="14"/>
        <v/>
      </c>
      <c r="E69" s="5"/>
      <c r="F69" s="5">
        <f t="shared" si="10"/>
        <v>57</v>
      </c>
      <c r="G69" s="20" t="str">
        <f t="shared" si="15"/>
        <v/>
      </c>
      <c r="H69" s="20">
        <f t="shared" si="16"/>
        <v>120</v>
      </c>
      <c r="I69" s="20" t="str">
        <f t="shared" si="17"/>
        <v/>
      </c>
      <c r="J69" s="5"/>
      <c r="K69" s="5">
        <f t="shared" si="11"/>
        <v>57</v>
      </c>
      <c r="L69" s="20" t="str">
        <f t="shared" si="18"/>
        <v/>
      </c>
      <c r="M69" s="20" t="str">
        <f t="shared" si="19"/>
        <v/>
      </c>
      <c r="N69" s="20" t="str">
        <f t="shared" si="20"/>
        <v/>
      </c>
      <c r="O69" s="5"/>
      <c r="P69" s="5"/>
      <c r="Q69" s="5"/>
    </row>
    <row r="70" spans="1:17" x14ac:dyDescent="0.45">
      <c r="A70" s="5">
        <f t="shared" si="9"/>
        <v>58</v>
      </c>
      <c r="B70" s="20" t="str">
        <f t="shared" si="12"/>
        <v/>
      </c>
      <c r="C70" s="20">
        <f t="shared" si="13"/>
        <v>120</v>
      </c>
      <c r="D70" s="20" t="str">
        <f t="shared" si="14"/>
        <v/>
      </c>
      <c r="E70" s="5"/>
      <c r="F70" s="5">
        <f t="shared" si="10"/>
        <v>58</v>
      </c>
      <c r="G70" s="20" t="str">
        <f t="shared" si="15"/>
        <v/>
      </c>
      <c r="H70" s="20">
        <f t="shared" si="16"/>
        <v>120</v>
      </c>
      <c r="I70" s="20" t="str">
        <f t="shared" si="17"/>
        <v/>
      </c>
      <c r="J70" s="5"/>
      <c r="K70" s="5">
        <f t="shared" si="11"/>
        <v>58</v>
      </c>
      <c r="L70" s="20" t="str">
        <f t="shared" si="18"/>
        <v/>
      </c>
      <c r="M70" s="20" t="str">
        <f t="shared" si="19"/>
        <v/>
      </c>
      <c r="N70" s="20" t="str">
        <f t="shared" si="20"/>
        <v/>
      </c>
      <c r="O70" s="5"/>
      <c r="P70" s="5"/>
      <c r="Q70" s="5"/>
    </row>
    <row r="71" spans="1:17" x14ac:dyDescent="0.45">
      <c r="A71" s="5">
        <f t="shared" si="9"/>
        <v>59</v>
      </c>
      <c r="B71" s="20" t="str">
        <f t="shared" si="12"/>
        <v/>
      </c>
      <c r="C71" s="20">
        <f t="shared" si="13"/>
        <v>120</v>
      </c>
      <c r="D71" s="20" t="str">
        <f t="shared" si="14"/>
        <v/>
      </c>
      <c r="E71" s="5"/>
      <c r="F71" s="5">
        <f t="shared" si="10"/>
        <v>59</v>
      </c>
      <c r="G71" s="20" t="str">
        <f t="shared" si="15"/>
        <v/>
      </c>
      <c r="H71" s="20">
        <f t="shared" si="16"/>
        <v>120</v>
      </c>
      <c r="I71" s="20" t="str">
        <f t="shared" si="17"/>
        <v/>
      </c>
      <c r="J71" s="5"/>
      <c r="K71" s="5">
        <f t="shared" si="11"/>
        <v>59</v>
      </c>
      <c r="L71" s="20" t="str">
        <f t="shared" si="18"/>
        <v/>
      </c>
      <c r="M71" s="20" t="str">
        <f t="shared" si="19"/>
        <v/>
      </c>
      <c r="N71" s="20" t="str">
        <f t="shared" si="20"/>
        <v/>
      </c>
      <c r="O71" s="5"/>
      <c r="P71" s="5"/>
      <c r="Q71" s="5"/>
    </row>
    <row r="72" spans="1:17" x14ac:dyDescent="0.45">
      <c r="A72" s="5">
        <f t="shared" si="9"/>
        <v>60</v>
      </c>
      <c r="B72" s="20" t="str">
        <f t="shared" si="12"/>
        <v/>
      </c>
      <c r="C72" s="20">
        <f t="shared" si="13"/>
        <v>120</v>
      </c>
      <c r="D72" s="20" t="str">
        <f t="shared" si="14"/>
        <v/>
      </c>
      <c r="E72" s="5"/>
      <c r="F72" s="5">
        <f t="shared" si="10"/>
        <v>60</v>
      </c>
      <c r="G72" s="20" t="str">
        <f t="shared" si="15"/>
        <v/>
      </c>
      <c r="H72" s="20">
        <f t="shared" si="16"/>
        <v>120</v>
      </c>
      <c r="I72" s="20" t="str">
        <f t="shared" si="17"/>
        <v/>
      </c>
      <c r="J72" s="5"/>
      <c r="K72" s="5">
        <f t="shared" si="11"/>
        <v>60</v>
      </c>
      <c r="L72" s="20" t="str">
        <f t="shared" si="18"/>
        <v/>
      </c>
      <c r="M72" s="20" t="str">
        <f t="shared" si="19"/>
        <v/>
      </c>
      <c r="N72" s="20" t="str">
        <f t="shared" si="20"/>
        <v/>
      </c>
      <c r="O72" s="5"/>
      <c r="P72" s="5"/>
      <c r="Q72" s="5"/>
    </row>
    <row r="73" spans="1:17" x14ac:dyDescent="0.45">
      <c r="A73" s="5">
        <f t="shared" si="9"/>
        <v>61</v>
      </c>
      <c r="B73" s="20" t="str">
        <f t="shared" si="12"/>
        <v/>
      </c>
      <c r="C73" s="20">
        <f t="shared" si="13"/>
        <v>120</v>
      </c>
      <c r="D73" s="20" t="str">
        <f t="shared" si="14"/>
        <v/>
      </c>
      <c r="E73" s="5"/>
      <c r="F73" s="5">
        <f t="shared" si="10"/>
        <v>61</v>
      </c>
      <c r="G73" s="20" t="str">
        <f t="shared" si="15"/>
        <v/>
      </c>
      <c r="H73" s="20">
        <f t="shared" si="16"/>
        <v>120</v>
      </c>
      <c r="I73" s="20" t="str">
        <f t="shared" si="17"/>
        <v/>
      </c>
      <c r="J73" s="5"/>
      <c r="K73" s="5">
        <f t="shared" si="11"/>
        <v>61</v>
      </c>
      <c r="L73" s="20" t="str">
        <f t="shared" si="18"/>
        <v/>
      </c>
      <c r="M73" s="20" t="str">
        <f t="shared" si="19"/>
        <v/>
      </c>
      <c r="N73" s="20" t="str">
        <f t="shared" si="20"/>
        <v/>
      </c>
      <c r="O73" s="5"/>
      <c r="P73" s="5"/>
      <c r="Q73" s="5"/>
    </row>
    <row r="74" spans="1:17" x14ac:dyDescent="0.45">
      <c r="A74" s="5">
        <f t="shared" si="9"/>
        <v>62</v>
      </c>
      <c r="B74" s="20" t="str">
        <f t="shared" si="12"/>
        <v/>
      </c>
      <c r="C74" s="20">
        <f t="shared" si="13"/>
        <v>120</v>
      </c>
      <c r="D74" s="20" t="str">
        <f t="shared" si="14"/>
        <v/>
      </c>
      <c r="E74" s="5"/>
      <c r="F74" s="5">
        <f t="shared" si="10"/>
        <v>62</v>
      </c>
      <c r="G74" s="20" t="str">
        <f t="shared" si="15"/>
        <v/>
      </c>
      <c r="H74" s="20">
        <f t="shared" si="16"/>
        <v>120</v>
      </c>
      <c r="I74" s="20" t="str">
        <f t="shared" si="17"/>
        <v/>
      </c>
      <c r="J74" s="5"/>
      <c r="K74" s="5">
        <f t="shared" si="11"/>
        <v>62</v>
      </c>
      <c r="L74" s="20" t="str">
        <f t="shared" si="18"/>
        <v/>
      </c>
      <c r="M74" s="20" t="str">
        <f t="shared" si="19"/>
        <v/>
      </c>
      <c r="N74" s="20" t="str">
        <f t="shared" si="20"/>
        <v/>
      </c>
      <c r="O74" s="5"/>
      <c r="P74" s="5"/>
      <c r="Q74" s="5"/>
    </row>
    <row r="75" spans="1:17" x14ac:dyDescent="0.45">
      <c r="A75" s="5">
        <f t="shared" si="9"/>
        <v>63</v>
      </c>
      <c r="B75" s="20" t="str">
        <f t="shared" si="12"/>
        <v/>
      </c>
      <c r="C75" s="20">
        <f t="shared" si="13"/>
        <v>120</v>
      </c>
      <c r="D75" s="20" t="str">
        <f t="shared" si="14"/>
        <v/>
      </c>
      <c r="E75" s="5"/>
      <c r="F75" s="5">
        <f t="shared" si="10"/>
        <v>63</v>
      </c>
      <c r="G75" s="20" t="str">
        <f t="shared" si="15"/>
        <v/>
      </c>
      <c r="H75" s="20">
        <f t="shared" si="16"/>
        <v>120</v>
      </c>
      <c r="I75" s="20" t="str">
        <f t="shared" si="17"/>
        <v/>
      </c>
      <c r="J75" s="5"/>
      <c r="K75" s="5">
        <f t="shared" si="11"/>
        <v>63</v>
      </c>
      <c r="L75" s="20" t="str">
        <f t="shared" si="18"/>
        <v/>
      </c>
      <c r="M75" s="20" t="str">
        <f t="shared" si="19"/>
        <v/>
      </c>
      <c r="N75" s="20" t="str">
        <f t="shared" si="20"/>
        <v/>
      </c>
      <c r="O75" s="5"/>
      <c r="P75" s="5"/>
      <c r="Q75" s="5"/>
    </row>
    <row r="76" spans="1:17" x14ac:dyDescent="0.45">
      <c r="A76" s="5">
        <f t="shared" si="9"/>
        <v>64</v>
      </c>
      <c r="B76" s="20" t="str">
        <f t="shared" si="12"/>
        <v/>
      </c>
      <c r="C76" s="20">
        <f t="shared" si="13"/>
        <v>120</v>
      </c>
      <c r="D76" s="20" t="str">
        <f t="shared" si="14"/>
        <v/>
      </c>
      <c r="E76" s="5"/>
      <c r="F76" s="5">
        <f t="shared" si="10"/>
        <v>64</v>
      </c>
      <c r="G76" s="20" t="str">
        <f t="shared" si="15"/>
        <v/>
      </c>
      <c r="H76" s="20">
        <f t="shared" si="16"/>
        <v>120</v>
      </c>
      <c r="I76" s="20" t="str">
        <f t="shared" si="17"/>
        <v/>
      </c>
      <c r="J76" s="5"/>
      <c r="K76" s="5">
        <f t="shared" si="11"/>
        <v>64</v>
      </c>
      <c r="L76" s="20" t="str">
        <f t="shared" si="18"/>
        <v/>
      </c>
      <c r="M76" s="20" t="str">
        <f t="shared" si="19"/>
        <v/>
      </c>
      <c r="N76" s="20" t="str">
        <f t="shared" si="20"/>
        <v/>
      </c>
      <c r="O76" s="5"/>
      <c r="P76" s="5"/>
      <c r="Q76" s="5"/>
    </row>
    <row r="77" spans="1:17" x14ac:dyDescent="0.45">
      <c r="A77" s="5">
        <f t="shared" si="9"/>
        <v>65</v>
      </c>
      <c r="B77" s="20" t="str">
        <f t="shared" ref="B77:B112" si="21">IF(OR($B$10=$A77,$B$10&gt;$A77),$B$9,"")</f>
        <v/>
      </c>
      <c r="C77" s="20">
        <f t="shared" ref="C77:C112" si="22">IF(OR($C$10=$A77,$C$10&gt;$A77),$C$9,"")</f>
        <v>120</v>
      </c>
      <c r="D77" s="20" t="str">
        <f t="shared" ref="D77:D112" si="23">IF(OR($D$10=$A77,$D$10&gt;$A77),$D$9,"")</f>
        <v/>
      </c>
      <c r="E77" s="5"/>
      <c r="F77" s="5">
        <f t="shared" si="10"/>
        <v>65</v>
      </c>
      <c r="G77" s="20" t="str">
        <f t="shared" ref="G77:G112" si="24">IF(OR($G$10=$A77,$G$10&gt;$A77),$G$9,"")</f>
        <v/>
      </c>
      <c r="H77" s="20">
        <f t="shared" ref="H77:H112" si="25">IF(OR($H$10=$A77,$H$10&gt;$A77),$H$9,"")</f>
        <v>120</v>
      </c>
      <c r="I77" s="20" t="str">
        <f t="shared" ref="I77:I112" si="26">IF(OR($I$10=$A77,$I$10&gt;$A77),$I$9,"")</f>
        <v/>
      </c>
      <c r="J77" s="5"/>
      <c r="K77" s="5">
        <f t="shared" si="11"/>
        <v>65</v>
      </c>
      <c r="L77" s="20" t="str">
        <f t="shared" ref="L77:L112" si="27">IF(OR($L$10=$A77,$L$10&gt;$A77),$L$9,"")</f>
        <v/>
      </c>
      <c r="M77" s="20" t="str">
        <f t="shared" ref="M77:M112" si="28">IF(OR($M$10=$A77,$M$10&gt;$A77),$M$9,"")</f>
        <v/>
      </c>
      <c r="N77" s="20" t="str">
        <f t="shared" ref="N77:N112" si="29">IF(OR($N$10=$A77,$N$10&gt;$A77),$N$9,"")</f>
        <v/>
      </c>
      <c r="O77" s="5"/>
      <c r="P77" s="5"/>
      <c r="Q77" s="5"/>
    </row>
    <row r="78" spans="1:17" x14ac:dyDescent="0.45">
      <c r="A78" s="5">
        <f t="shared" si="9"/>
        <v>66</v>
      </c>
      <c r="B78" s="20" t="str">
        <f t="shared" si="21"/>
        <v/>
      </c>
      <c r="C78" s="20">
        <f t="shared" si="22"/>
        <v>120</v>
      </c>
      <c r="D78" s="20" t="str">
        <f t="shared" si="23"/>
        <v/>
      </c>
      <c r="E78" s="5"/>
      <c r="F78" s="5">
        <f t="shared" si="10"/>
        <v>66</v>
      </c>
      <c r="G78" s="20" t="str">
        <f t="shared" si="24"/>
        <v/>
      </c>
      <c r="H78" s="20">
        <f t="shared" si="25"/>
        <v>120</v>
      </c>
      <c r="I78" s="20" t="str">
        <f t="shared" si="26"/>
        <v/>
      </c>
      <c r="J78" s="5"/>
      <c r="K78" s="5">
        <f t="shared" si="11"/>
        <v>66</v>
      </c>
      <c r="L78" s="20" t="str">
        <f t="shared" si="27"/>
        <v/>
      </c>
      <c r="M78" s="20" t="str">
        <f t="shared" si="28"/>
        <v/>
      </c>
      <c r="N78" s="20" t="str">
        <f t="shared" si="29"/>
        <v/>
      </c>
      <c r="O78" s="5"/>
      <c r="P78" s="5"/>
      <c r="Q78" s="5"/>
    </row>
    <row r="79" spans="1:17" x14ac:dyDescent="0.45">
      <c r="A79" s="5">
        <f t="shared" ref="A79:A112" si="30">A78+1</f>
        <v>67</v>
      </c>
      <c r="B79" s="20" t="str">
        <f t="shared" si="21"/>
        <v/>
      </c>
      <c r="C79" s="20">
        <f t="shared" si="22"/>
        <v>120</v>
      </c>
      <c r="D79" s="20" t="str">
        <f t="shared" si="23"/>
        <v/>
      </c>
      <c r="E79" s="5"/>
      <c r="F79" s="5">
        <f t="shared" ref="F79:F112" si="31">F78+1</f>
        <v>67</v>
      </c>
      <c r="G79" s="20" t="str">
        <f t="shared" si="24"/>
        <v/>
      </c>
      <c r="H79" s="20">
        <f t="shared" si="25"/>
        <v>120</v>
      </c>
      <c r="I79" s="20" t="str">
        <f t="shared" si="26"/>
        <v/>
      </c>
      <c r="J79" s="5"/>
      <c r="K79" s="5">
        <f t="shared" ref="K79:K112" si="32">K78+1</f>
        <v>67</v>
      </c>
      <c r="L79" s="20" t="str">
        <f t="shared" si="27"/>
        <v/>
      </c>
      <c r="M79" s="20" t="str">
        <f t="shared" si="28"/>
        <v/>
      </c>
      <c r="N79" s="20" t="str">
        <f t="shared" si="29"/>
        <v/>
      </c>
      <c r="O79" s="5"/>
      <c r="P79" s="5"/>
      <c r="Q79" s="5"/>
    </row>
    <row r="80" spans="1:17" x14ac:dyDescent="0.45">
      <c r="A80" s="5">
        <f t="shared" si="30"/>
        <v>68</v>
      </c>
      <c r="B80" s="20" t="str">
        <f t="shared" si="21"/>
        <v/>
      </c>
      <c r="C80" s="20">
        <f t="shared" si="22"/>
        <v>120</v>
      </c>
      <c r="D80" s="20" t="str">
        <f t="shared" si="23"/>
        <v/>
      </c>
      <c r="E80" s="5"/>
      <c r="F80" s="5">
        <f t="shared" si="31"/>
        <v>68</v>
      </c>
      <c r="G80" s="20" t="str">
        <f t="shared" si="24"/>
        <v/>
      </c>
      <c r="H80" s="20">
        <f t="shared" si="25"/>
        <v>120</v>
      </c>
      <c r="I80" s="20" t="str">
        <f t="shared" si="26"/>
        <v/>
      </c>
      <c r="J80" s="5"/>
      <c r="K80" s="5">
        <f t="shared" si="32"/>
        <v>68</v>
      </c>
      <c r="L80" s="20" t="str">
        <f t="shared" si="27"/>
        <v/>
      </c>
      <c r="M80" s="20" t="str">
        <f t="shared" si="28"/>
        <v/>
      </c>
      <c r="N80" s="20" t="str">
        <f t="shared" si="29"/>
        <v/>
      </c>
      <c r="O80" s="5"/>
      <c r="P80" s="5"/>
      <c r="Q80" s="5"/>
    </row>
    <row r="81" spans="1:17" x14ac:dyDescent="0.45">
      <c r="A81" s="5">
        <f t="shared" si="30"/>
        <v>69</v>
      </c>
      <c r="B81" s="20" t="str">
        <f t="shared" si="21"/>
        <v/>
      </c>
      <c r="C81" s="20">
        <f t="shared" si="22"/>
        <v>120</v>
      </c>
      <c r="D81" s="20" t="str">
        <f t="shared" si="23"/>
        <v/>
      </c>
      <c r="E81" s="5"/>
      <c r="F81" s="5">
        <f t="shared" si="31"/>
        <v>69</v>
      </c>
      <c r="G81" s="20" t="str">
        <f t="shared" si="24"/>
        <v/>
      </c>
      <c r="H81" s="20">
        <f t="shared" si="25"/>
        <v>120</v>
      </c>
      <c r="I81" s="20" t="str">
        <f t="shared" si="26"/>
        <v/>
      </c>
      <c r="J81" s="5"/>
      <c r="K81" s="5">
        <f t="shared" si="32"/>
        <v>69</v>
      </c>
      <c r="L81" s="20" t="str">
        <f t="shared" si="27"/>
        <v/>
      </c>
      <c r="M81" s="20" t="str">
        <f t="shared" si="28"/>
        <v/>
      </c>
      <c r="N81" s="20" t="str">
        <f t="shared" si="29"/>
        <v/>
      </c>
      <c r="O81" s="5"/>
      <c r="P81" s="5"/>
      <c r="Q81" s="5"/>
    </row>
    <row r="82" spans="1:17" x14ac:dyDescent="0.45">
      <c r="A82" s="5">
        <f t="shared" si="30"/>
        <v>70</v>
      </c>
      <c r="B82" s="20" t="str">
        <f t="shared" si="21"/>
        <v/>
      </c>
      <c r="C82" s="20">
        <f t="shared" si="22"/>
        <v>120</v>
      </c>
      <c r="D82" s="20" t="str">
        <f t="shared" si="23"/>
        <v/>
      </c>
      <c r="E82" s="5"/>
      <c r="F82" s="5">
        <f t="shared" si="31"/>
        <v>70</v>
      </c>
      <c r="G82" s="20" t="str">
        <f t="shared" si="24"/>
        <v/>
      </c>
      <c r="H82" s="20">
        <f t="shared" si="25"/>
        <v>120</v>
      </c>
      <c r="I82" s="20" t="str">
        <f t="shared" si="26"/>
        <v/>
      </c>
      <c r="J82" s="5"/>
      <c r="K82" s="5">
        <f t="shared" si="32"/>
        <v>70</v>
      </c>
      <c r="L82" s="20" t="str">
        <f t="shared" si="27"/>
        <v/>
      </c>
      <c r="M82" s="20" t="str">
        <f t="shared" si="28"/>
        <v/>
      </c>
      <c r="N82" s="20" t="str">
        <f t="shared" si="29"/>
        <v/>
      </c>
      <c r="O82" s="5"/>
      <c r="P82" s="5"/>
      <c r="Q82" s="5"/>
    </row>
    <row r="83" spans="1:17" x14ac:dyDescent="0.45">
      <c r="A83" s="5">
        <f t="shared" si="30"/>
        <v>71</v>
      </c>
      <c r="B83" s="20" t="str">
        <f t="shared" si="21"/>
        <v/>
      </c>
      <c r="C83" s="20">
        <f t="shared" si="22"/>
        <v>120</v>
      </c>
      <c r="D83" s="20" t="str">
        <f t="shared" si="23"/>
        <v/>
      </c>
      <c r="E83" s="5"/>
      <c r="F83" s="5">
        <f t="shared" si="31"/>
        <v>71</v>
      </c>
      <c r="G83" s="20" t="str">
        <f t="shared" si="24"/>
        <v/>
      </c>
      <c r="H83" s="20">
        <f t="shared" si="25"/>
        <v>120</v>
      </c>
      <c r="I83" s="20" t="str">
        <f t="shared" si="26"/>
        <v/>
      </c>
      <c r="J83" s="5"/>
      <c r="K83" s="5">
        <f t="shared" si="32"/>
        <v>71</v>
      </c>
      <c r="L83" s="20" t="str">
        <f t="shared" si="27"/>
        <v/>
      </c>
      <c r="M83" s="20" t="str">
        <f t="shared" si="28"/>
        <v/>
      </c>
      <c r="N83" s="20" t="str">
        <f t="shared" si="29"/>
        <v/>
      </c>
      <c r="O83" s="5"/>
      <c r="P83" s="5"/>
      <c r="Q83" s="5"/>
    </row>
    <row r="84" spans="1:17" x14ac:dyDescent="0.45">
      <c r="A84" s="5">
        <f t="shared" si="30"/>
        <v>72</v>
      </c>
      <c r="B84" s="20" t="str">
        <f t="shared" si="21"/>
        <v/>
      </c>
      <c r="C84" s="20">
        <f t="shared" si="22"/>
        <v>120</v>
      </c>
      <c r="D84" s="20" t="str">
        <f t="shared" si="23"/>
        <v/>
      </c>
      <c r="E84" s="5"/>
      <c r="F84" s="5">
        <f t="shared" si="31"/>
        <v>72</v>
      </c>
      <c r="G84" s="20" t="str">
        <f t="shared" si="24"/>
        <v/>
      </c>
      <c r="H84" s="20">
        <f t="shared" si="25"/>
        <v>120</v>
      </c>
      <c r="I84" s="20" t="str">
        <f t="shared" si="26"/>
        <v/>
      </c>
      <c r="J84" s="5"/>
      <c r="K84" s="5">
        <f t="shared" si="32"/>
        <v>72</v>
      </c>
      <c r="L84" s="20" t="str">
        <f t="shared" si="27"/>
        <v/>
      </c>
      <c r="M84" s="20" t="str">
        <f t="shared" si="28"/>
        <v/>
      </c>
      <c r="N84" s="20" t="str">
        <f t="shared" si="29"/>
        <v/>
      </c>
      <c r="O84" s="5"/>
      <c r="P84" s="5"/>
      <c r="Q84" s="5"/>
    </row>
    <row r="85" spans="1:17" x14ac:dyDescent="0.45">
      <c r="A85" s="5">
        <f t="shared" si="30"/>
        <v>73</v>
      </c>
      <c r="B85" s="20" t="str">
        <f t="shared" si="21"/>
        <v/>
      </c>
      <c r="C85" s="20">
        <f t="shared" si="22"/>
        <v>120</v>
      </c>
      <c r="D85" s="20" t="str">
        <f t="shared" si="23"/>
        <v/>
      </c>
      <c r="E85" s="5"/>
      <c r="F85" s="5">
        <f t="shared" si="31"/>
        <v>73</v>
      </c>
      <c r="G85" s="20" t="str">
        <f t="shared" si="24"/>
        <v/>
      </c>
      <c r="H85" s="20">
        <f t="shared" si="25"/>
        <v>120</v>
      </c>
      <c r="I85" s="20" t="str">
        <f t="shared" si="26"/>
        <v/>
      </c>
      <c r="J85" s="5"/>
      <c r="K85" s="5">
        <f t="shared" si="32"/>
        <v>73</v>
      </c>
      <c r="L85" s="20" t="str">
        <f t="shared" si="27"/>
        <v/>
      </c>
      <c r="M85" s="20" t="str">
        <f t="shared" si="28"/>
        <v/>
      </c>
      <c r="N85" s="20" t="str">
        <f t="shared" si="29"/>
        <v/>
      </c>
      <c r="O85" s="5"/>
      <c r="P85" s="5"/>
      <c r="Q85" s="5"/>
    </row>
    <row r="86" spans="1:17" x14ac:dyDescent="0.45">
      <c r="A86" s="5">
        <f t="shared" si="30"/>
        <v>74</v>
      </c>
      <c r="B86" s="20" t="str">
        <f t="shared" si="21"/>
        <v/>
      </c>
      <c r="C86" s="20">
        <f t="shared" si="22"/>
        <v>120</v>
      </c>
      <c r="D86" s="20" t="str">
        <f t="shared" si="23"/>
        <v/>
      </c>
      <c r="E86" s="5"/>
      <c r="F86" s="5">
        <f t="shared" si="31"/>
        <v>74</v>
      </c>
      <c r="G86" s="20" t="str">
        <f t="shared" si="24"/>
        <v/>
      </c>
      <c r="H86" s="20">
        <f t="shared" si="25"/>
        <v>120</v>
      </c>
      <c r="I86" s="20" t="str">
        <f t="shared" si="26"/>
        <v/>
      </c>
      <c r="J86" s="5"/>
      <c r="K86" s="5">
        <f t="shared" si="32"/>
        <v>74</v>
      </c>
      <c r="L86" s="20" t="str">
        <f t="shared" si="27"/>
        <v/>
      </c>
      <c r="M86" s="20" t="str">
        <f t="shared" si="28"/>
        <v/>
      </c>
      <c r="N86" s="20" t="str">
        <f t="shared" si="29"/>
        <v/>
      </c>
      <c r="O86" s="5"/>
      <c r="P86" s="5"/>
      <c r="Q86" s="5"/>
    </row>
    <row r="87" spans="1:17" x14ac:dyDescent="0.45">
      <c r="A87" s="5">
        <f t="shared" si="30"/>
        <v>75</v>
      </c>
      <c r="B87" s="20" t="str">
        <f t="shared" si="21"/>
        <v/>
      </c>
      <c r="C87" s="20">
        <f t="shared" si="22"/>
        <v>120</v>
      </c>
      <c r="D87" s="20" t="str">
        <f t="shared" si="23"/>
        <v/>
      </c>
      <c r="E87" s="5"/>
      <c r="F87" s="5">
        <f t="shared" si="31"/>
        <v>75</v>
      </c>
      <c r="G87" s="20" t="str">
        <f t="shared" si="24"/>
        <v/>
      </c>
      <c r="H87" s="20">
        <f t="shared" si="25"/>
        <v>120</v>
      </c>
      <c r="I87" s="20" t="str">
        <f t="shared" si="26"/>
        <v/>
      </c>
      <c r="J87" s="5"/>
      <c r="K87" s="5">
        <f t="shared" si="32"/>
        <v>75</v>
      </c>
      <c r="L87" s="20" t="str">
        <f t="shared" si="27"/>
        <v/>
      </c>
      <c r="M87" s="20" t="str">
        <f t="shared" si="28"/>
        <v/>
      </c>
      <c r="N87" s="20" t="str">
        <f t="shared" si="29"/>
        <v/>
      </c>
      <c r="O87" s="5"/>
      <c r="P87" s="5"/>
      <c r="Q87" s="5"/>
    </row>
    <row r="88" spans="1:17" x14ac:dyDescent="0.45">
      <c r="A88" s="5">
        <f t="shared" si="30"/>
        <v>76</v>
      </c>
      <c r="B88" s="20" t="str">
        <f t="shared" si="21"/>
        <v/>
      </c>
      <c r="C88" s="20">
        <f t="shared" si="22"/>
        <v>120</v>
      </c>
      <c r="D88" s="20" t="str">
        <f t="shared" si="23"/>
        <v/>
      </c>
      <c r="E88" s="5"/>
      <c r="F88" s="5">
        <f t="shared" si="31"/>
        <v>76</v>
      </c>
      <c r="G88" s="20" t="str">
        <f t="shared" si="24"/>
        <v/>
      </c>
      <c r="H88" s="20">
        <f t="shared" si="25"/>
        <v>120</v>
      </c>
      <c r="I88" s="20" t="str">
        <f t="shared" si="26"/>
        <v/>
      </c>
      <c r="J88" s="5"/>
      <c r="K88" s="5">
        <f t="shared" si="32"/>
        <v>76</v>
      </c>
      <c r="L88" s="20" t="str">
        <f t="shared" si="27"/>
        <v/>
      </c>
      <c r="M88" s="20" t="str">
        <f t="shared" si="28"/>
        <v/>
      </c>
      <c r="N88" s="20" t="str">
        <f t="shared" si="29"/>
        <v/>
      </c>
      <c r="O88" s="5"/>
      <c r="P88" s="5"/>
      <c r="Q88" s="5"/>
    </row>
    <row r="89" spans="1:17" x14ac:dyDescent="0.45">
      <c r="A89" s="5">
        <f t="shared" si="30"/>
        <v>77</v>
      </c>
      <c r="B89" s="20" t="str">
        <f t="shared" si="21"/>
        <v/>
      </c>
      <c r="C89" s="20">
        <f t="shared" si="22"/>
        <v>120</v>
      </c>
      <c r="D89" s="20" t="str">
        <f t="shared" si="23"/>
        <v/>
      </c>
      <c r="E89" s="5"/>
      <c r="F89" s="5">
        <f t="shared" si="31"/>
        <v>77</v>
      </c>
      <c r="G89" s="20" t="str">
        <f t="shared" si="24"/>
        <v/>
      </c>
      <c r="H89" s="20">
        <f t="shared" si="25"/>
        <v>120</v>
      </c>
      <c r="I89" s="20" t="str">
        <f t="shared" si="26"/>
        <v/>
      </c>
      <c r="J89" s="5"/>
      <c r="K89" s="5">
        <f t="shared" si="32"/>
        <v>77</v>
      </c>
      <c r="L89" s="20" t="str">
        <f t="shared" si="27"/>
        <v/>
      </c>
      <c r="M89" s="20" t="str">
        <f t="shared" si="28"/>
        <v/>
      </c>
      <c r="N89" s="20" t="str">
        <f t="shared" si="29"/>
        <v/>
      </c>
      <c r="O89" s="5"/>
      <c r="P89" s="5"/>
      <c r="Q89" s="5"/>
    </row>
    <row r="90" spans="1:17" x14ac:dyDescent="0.45">
      <c r="A90" s="5">
        <f t="shared" si="30"/>
        <v>78</v>
      </c>
      <c r="B90" s="20" t="str">
        <f t="shared" si="21"/>
        <v/>
      </c>
      <c r="C90" s="20">
        <f t="shared" si="22"/>
        <v>120</v>
      </c>
      <c r="D90" s="20" t="str">
        <f t="shared" si="23"/>
        <v/>
      </c>
      <c r="E90" s="5"/>
      <c r="F90" s="5">
        <f t="shared" si="31"/>
        <v>78</v>
      </c>
      <c r="G90" s="20" t="str">
        <f t="shared" si="24"/>
        <v/>
      </c>
      <c r="H90" s="20">
        <f t="shared" si="25"/>
        <v>120</v>
      </c>
      <c r="I90" s="20" t="str">
        <f t="shared" si="26"/>
        <v/>
      </c>
      <c r="J90" s="5"/>
      <c r="K90" s="5">
        <f t="shared" si="32"/>
        <v>78</v>
      </c>
      <c r="L90" s="20" t="str">
        <f t="shared" si="27"/>
        <v/>
      </c>
      <c r="M90" s="20" t="str">
        <f t="shared" si="28"/>
        <v/>
      </c>
      <c r="N90" s="20" t="str">
        <f t="shared" si="29"/>
        <v/>
      </c>
      <c r="O90" s="5"/>
      <c r="P90" s="5"/>
      <c r="Q90" s="5"/>
    </row>
    <row r="91" spans="1:17" x14ac:dyDescent="0.45">
      <c r="A91" s="5">
        <f t="shared" si="30"/>
        <v>79</v>
      </c>
      <c r="B91" s="20" t="str">
        <f t="shared" si="21"/>
        <v/>
      </c>
      <c r="C91" s="20">
        <f t="shared" si="22"/>
        <v>120</v>
      </c>
      <c r="D91" s="20" t="str">
        <f t="shared" si="23"/>
        <v/>
      </c>
      <c r="E91" s="5"/>
      <c r="F91" s="5">
        <f t="shared" si="31"/>
        <v>79</v>
      </c>
      <c r="G91" s="20" t="str">
        <f t="shared" si="24"/>
        <v/>
      </c>
      <c r="H91" s="20">
        <f t="shared" si="25"/>
        <v>120</v>
      </c>
      <c r="I91" s="20" t="str">
        <f t="shared" si="26"/>
        <v/>
      </c>
      <c r="J91" s="5"/>
      <c r="K91" s="5">
        <f t="shared" si="32"/>
        <v>79</v>
      </c>
      <c r="L91" s="20" t="str">
        <f t="shared" si="27"/>
        <v/>
      </c>
      <c r="M91" s="20" t="str">
        <f t="shared" si="28"/>
        <v/>
      </c>
      <c r="N91" s="20" t="str">
        <f t="shared" si="29"/>
        <v/>
      </c>
      <c r="O91" s="5"/>
      <c r="P91" s="5"/>
      <c r="Q91" s="5"/>
    </row>
    <row r="92" spans="1:17" x14ac:dyDescent="0.45">
      <c r="A92" s="5">
        <f t="shared" si="30"/>
        <v>80</v>
      </c>
      <c r="B92" s="20" t="str">
        <f t="shared" si="21"/>
        <v/>
      </c>
      <c r="C92" s="20">
        <f t="shared" si="22"/>
        <v>120</v>
      </c>
      <c r="D92" s="20" t="str">
        <f t="shared" si="23"/>
        <v/>
      </c>
      <c r="E92" s="5"/>
      <c r="F92" s="5">
        <f t="shared" si="31"/>
        <v>80</v>
      </c>
      <c r="G92" s="20" t="str">
        <f t="shared" si="24"/>
        <v/>
      </c>
      <c r="H92" s="20">
        <f t="shared" si="25"/>
        <v>120</v>
      </c>
      <c r="I92" s="20" t="str">
        <f t="shared" si="26"/>
        <v/>
      </c>
      <c r="J92" s="5"/>
      <c r="K92" s="5">
        <f t="shared" si="32"/>
        <v>80</v>
      </c>
      <c r="L92" s="20" t="str">
        <f t="shared" si="27"/>
        <v/>
      </c>
      <c r="M92" s="20" t="str">
        <f t="shared" si="28"/>
        <v/>
      </c>
      <c r="N92" s="20" t="str">
        <f t="shared" si="29"/>
        <v/>
      </c>
      <c r="O92" s="5"/>
      <c r="P92" s="5"/>
      <c r="Q92" s="5"/>
    </row>
    <row r="93" spans="1:17" x14ac:dyDescent="0.45">
      <c r="A93" s="5">
        <f t="shared" si="30"/>
        <v>81</v>
      </c>
      <c r="B93" s="20" t="str">
        <f t="shared" si="21"/>
        <v/>
      </c>
      <c r="C93" s="20">
        <f t="shared" si="22"/>
        <v>120</v>
      </c>
      <c r="D93" s="20" t="str">
        <f t="shared" si="23"/>
        <v/>
      </c>
      <c r="E93" s="5"/>
      <c r="F93" s="5">
        <f t="shared" si="31"/>
        <v>81</v>
      </c>
      <c r="G93" s="20" t="str">
        <f t="shared" si="24"/>
        <v/>
      </c>
      <c r="H93" s="20">
        <f t="shared" si="25"/>
        <v>120</v>
      </c>
      <c r="I93" s="20" t="str">
        <f t="shared" si="26"/>
        <v/>
      </c>
      <c r="J93" s="5"/>
      <c r="K93" s="5">
        <f t="shared" si="32"/>
        <v>81</v>
      </c>
      <c r="L93" s="20" t="str">
        <f t="shared" si="27"/>
        <v/>
      </c>
      <c r="M93" s="20" t="str">
        <f t="shared" si="28"/>
        <v/>
      </c>
      <c r="N93" s="20" t="str">
        <f t="shared" si="29"/>
        <v/>
      </c>
      <c r="O93" s="5"/>
      <c r="P93" s="5"/>
      <c r="Q93" s="5"/>
    </row>
    <row r="94" spans="1:17" x14ac:dyDescent="0.45">
      <c r="A94" s="5">
        <f t="shared" si="30"/>
        <v>82</v>
      </c>
      <c r="B94" s="20" t="str">
        <f t="shared" si="21"/>
        <v/>
      </c>
      <c r="C94" s="20">
        <f t="shared" si="22"/>
        <v>120</v>
      </c>
      <c r="D94" s="20" t="str">
        <f t="shared" si="23"/>
        <v/>
      </c>
      <c r="E94" s="5"/>
      <c r="F94" s="5">
        <f t="shared" si="31"/>
        <v>82</v>
      </c>
      <c r="G94" s="20" t="str">
        <f t="shared" si="24"/>
        <v/>
      </c>
      <c r="H94" s="20">
        <f t="shared" si="25"/>
        <v>120</v>
      </c>
      <c r="I94" s="20" t="str">
        <f t="shared" si="26"/>
        <v/>
      </c>
      <c r="J94" s="5"/>
      <c r="K94" s="5">
        <f t="shared" si="32"/>
        <v>82</v>
      </c>
      <c r="L94" s="20" t="str">
        <f t="shared" si="27"/>
        <v/>
      </c>
      <c r="M94" s="20" t="str">
        <f t="shared" si="28"/>
        <v/>
      </c>
      <c r="N94" s="20" t="str">
        <f t="shared" si="29"/>
        <v/>
      </c>
      <c r="O94" s="5"/>
      <c r="P94" s="5"/>
      <c r="Q94" s="5"/>
    </row>
    <row r="95" spans="1:17" x14ac:dyDescent="0.45">
      <c r="A95" s="5">
        <f t="shared" si="30"/>
        <v>83</v>
      </c>
      <c r="B95" s="20" t="str">
        <f t="shared" si="21"/>
        <v/>
      </c>
      <c r="C95" s="20">
        <f t="shared" si="22"/>
        <v>120</v>
      </c>
      <c r="D95" s="20" t="str">
        <f t="shared" si="23"/>
        <v/>
      </c>
      <c r="E95" s="5"/>
      <c r="F95" s="5">
        <f t="shared" si="31"/>
        <v>83</v>
      </c>
      <c r="G95" s="20" t="str">
        <f t="shared" si="24"/>
        <v/>
      </c>
      <c r="H95" s="20">
        <f t="shared" si="25"/>
        <v>120</v>
      </c>
      <c r="I95" s="20" t="str">
        <f t="shared" si="26"/>
        <v/>
      </c>
      <c r="J95" s="5"/>
      <c r="K95" s="5">
        <f t="shared" si="32"/>
        <v>83</v>
      </c>
      <c r="L95" s="20" t="str">
        <f t="shared" si="27"/>
        <v/>
      </c>
      <c r="M95" s="20" t="str">
        <f t="shared" si="28"/>
        <v/>
      </c>
      <c r="N95" s="20" t="str">
        <f t="shared" si="29"/>
        <v/>
      </c>
      <c r="O95" s="5"/>
      <c r="P95" s="5"/>
      <c r="Q95" s="5"/>
    </row>
    <row r="96" spans="1:17" x14ac:dyDescent="0.45">
      <c r="A96" s="5">
        <f t="shared" si="30"/>
        <v>84</v>
      </c>
      <c r="B96" s="20" t="str">
        <f t="shared" si="21"/>
        <v/>
      </c>
      <c r="C96" s="20">
        <f t="shared" si="22"/>
        <v>120</v>
      </c>
      <c r="D96" s="20" t="str">
        <f t="shared" si="23"/>
        <v/>
      </c>
      <c r="E96" s="5"/>
      <c r="F96" s="5">
        <f t="shared" si="31"/>
        <v>84</v>
      </c>
      <c r="G96" s="20" t="str">
        <f t="shared" si="24"/>
        <v/>
      </c>
      <c r="H96" s="20">
        <f t="shared" si="25"/>
        <v>120</v>
      </c>
      <c r="I96" s="20" t="str">
        <f t="shared" si="26"/>
        <v/>
      </c>
      <c r="J96" s="5"/>
      <c r="K96" s="5">
        <f t="shared" si="32"/>
        <v>84</v>
      </c>
      <c r="L96" s="20" t="str">
        <f t="shared" si="27"/>
        <v/>
      </c>
      <c r="M96" s="20" t="str">
        <f t="shared" si="28"/>
        <v/>
      </c>
      <c r="N96" s="20" t="str">
        <f t="shared" si="29"/>
        <v/>
      </c>
      <c r="O96" s="5"/>
      <c r="P96" s="5"/>
      <c r="Q96" s="5"/>
    </row>
    <row r="97" spans="1:17" x14ac:dyDescent="0.45">
      <c r="A97" s="5">
        <f t="shared" si="30"/>
        <v>85</v>
      </c>
      <c r="B97" s="20" t="str">
        <f t="shared" si="21"/>
        <v/>
      </c>
      <c r="C97" s="20">
        <f t="shared" si="22"/>
        <v>120</v>
      </c>
      <c r="D97" s="20" t="str">
        <f t="shared" si="23"/>
        <v/>
      </c>
      <c r="E97" s="5"/>
      <c r="F97" s="5">
        <f t="shared" si="31"/>
        <v>85</v>
      </c>
      <c r="G97" s="20" t="str">
        <f t="shared" si="24"/>
        <v/>
      </c>
      <c r="H97" s="20" t="str">
        <f t="shared" si="25"/>
        <v/>
      </c>
      <c r="I97" s="20" t="str">
        <f t="shared" si="26"/>
        <v/>
      </c>
      <c r="J97" s="5"/>
      <c r="K97" s="5">
        <f t="shared" si="32"/>
        <v>85</v>
      </c>
      <c r="L97" s="20" t="str">
        <f t="shared" si="27"/>
        <v/>
      </c>
      <c r="M97" s="20" t="str">
        <f t="shared" si="28"/>
        <v/>
      </c>
      <c r="N97" s="20" t="str">
        <f t="shared" si="29"/>
        <v/>
      </c>
      <c r="O97" s="5"/>
      <c r="P97" s="5"/>
      <c r="Q97" s="5"/>
    </row>
    <row r="98" spans="1:17" x14ac:dyDescent="0.45">
      <c r="A98" s="5">
        <f t="shared" si="30"/>
        <v>86</v>
      </c>
      <c r="B98" s="20" t="str">
        <f t="shared" si="21"/>
        <v/>
      </c>
      <c r="C98" s="20">
        <f t="shared" si="22"/>
        <v>120</v>
      </c>
      <c r="D98" s="20" t="str">
        <f t="shared" si="23"/>
        <v/>
      </c>
      <c r="E98" s="5"/>
      <c r="F98" s="5">
        <f t="shared" si="31"/>
        <v>86</v>
      </c>
      <c r="G98" s="20" t="str">
        <f t="shared" si="24"/>
        <v/>
      </c>
      <c r="H98" s="20" t="str">
        <f t="shared" si="25"/>
        <v/>
      </c>
      <c r="I98" s="20" t="str">
        <f t="shared" si="26"/>
        <v/>
      </c>
      <c r="J98" s="5"/>
      <c r="K98" s="5">
        <f t="shared" si="32"/>
        <v>86</v>
      </c>
      <c r="L98" s="20" t="str">
        <f t="shared" si="27"/>
        <v/>
      </c>
      <c r="M98" s="20" t="str">
        <f t="shared" si="28"/>
        <v/>
      </c>
      <c r="N98" s="20" t="str">
        <f t="shared" si="29"/>
        <v/>
      </c>
      <c r="O98" s="5"/>
      <c r="P98" s="5"/>
      <c r="Q98" s="5"/>
    </row>
    <row r="99" spans="1:17" x14ac:dyDescent="0.45">
      <c r="A99" s="5">
        <f t="shared" si="30"/>
        <v>87</v>
      </c>
      <c r="B99" s="20" t="str">
        <f t="shared" si="21"/>
        <v/>
      </c>
      <c r="C99" s="20">
        <f t="shared" si="22"/>
        <v>120</v>
      </c>
      <c r="D99" s="20" t="str">
        <f t="shared" si="23"/>
        <v/>
      </c>
      <c r="E99" s="5"/>
      <c r="F99" s="5">
        <f t="shared" si="31"/>
        <v>87</v>
      </c>
      <c r="G99" s="20" t="str">
        <f t="shared" si="24"/>
        <v/>
      </c>
      <c r="H99" s="20" t="str">
        <f t="shared" si="25"/>
        <v/>
      </c>
      <c r="I99" s="20" t="str">
        <f t="shared" si="26"/>
        <v/>
      </c>
      <c r="J99" s="5"/>
      <c r="K99" s="5">
        <f t="shared" si="32"/>
        <v>87</v>
      </c>
      <c r="L99" s="20" t="str">
        <f t="shared" si="27"/>
        <v/>
      </c>
      <c r="M99" s="20" t="str">
        <f t="shared" si="28"/>
        <v/>
      </c>
      <c r="N99" s="20" t="str">
        <f t="shared" si="29"/>
        <v/>
      </c>
      <c r="O99" s="5"/>
      <c r="P99" s="5"/>
      <c r="Q99" s="5"/>
    </row>
    <row r="100" spans="1:17" x14ac:dyDescent="0.45">
      <c r="A100" s="5">
        <f t="shared" si="30"/>
        <v>88</v>
      </c>
      <c r="B100" s="20" t="str">
        <f t="shared" si="21"/>
        <v/>
      </c>
      <c r="C100" s="20">
        <f t="shared" si="22"/>
        <v>120</v>
      </c>
      <c r="D100" s="20" t="str">
        <f t="shared" si="23"/>
        <v/>
      </c>
      <c r="E100" s="5"/>
      <c r="F100" s="5">
        <f t="shared" si="31"/>
        <v>88</v>
      </c>
      <c r="G100" s="20" t="str">
        <f t="shared" si="24"/>
        <v/>
      </c>
      <c r="H100" s="20" t="str">
        <f t="shared" si="25"/>
        <v/>
      </c>
      <c r="I100" s="20" t="str">
        <f t="shared" si="26"/>
        <v/>
      </c>
      <c r="J100" s="5"/>
      <c r="K100" s="5">
        <f t="shared" si="32"/>
        <v>88</v>
      </c>
      <c r="L100" s="20" t="str">
        <f t="shared" si="27"/>
        <v/>
      </c>
      <c r="M100" s="20" t="str">
        <f t="shared" si="28"/>
        <v/>
      </c>
      <c r="N100" s="20" t="str">
        <f t="shared" si="29"/>
        <v/>
      </c>
      <c r="O100" s="5"/>
      <c r="P100" s="5"/>
      <c r="Q100" s="5"/>
    </row>
    <row r="101" spans="1:17" x14ac:dyDescent="0.45">
      <c r="A101" s="5">
        <f t="shared" si="30"/>
        <v>89</v>
      </c>
      <c r="B101" s="20" t="str">
        <f t="shared" si="21"/>
        <v/>
      </c>
      <c r="C101" s="20">
        <f t="shared" si="22"/>
        <v>120</v>
      </c>
      <c r="D101" s="20" t="str">
        <f t="shared" si="23"/>
        <v/>
      </c>
      <c r="E101" s="5"/>
      <c r="F101" s="5">
        <f t="shared" si="31"/>
        <v>89</v>
      </c>
      <c r="G101" s="20" t="str">
        <f t="shared" si="24"/>
        <v/>
      </c>
      <c r="H101" s="20" t="str">
        <f t="shared" si="25"/>
        <v/>
      </c>
      <c r="I101" s="20" t="str">
        <f t="shared" si="26"/>
        <v/>
      </c>
      <c r="J101" s="5"/>
      <c r="K101" s="5">
        <f t="shared" si="32"/>
        <v>89</v>
      </c>
      <c r="L101" s="20" t="str">
        <f t="shared" si="27"/>
        <v/>
      </c>
      <c r="M101" s="20" t="str">
        <f t="shared" si="28"/>
        <v/>
      </c>
      <c r="N101" s="20" t="str">
        <f t="shared" si="29"/>
        <v/>
      </c>
      <c r="O101" s="5"/>
      <c r="P101" s="5"/>
      <c r="Q101" s="5"/>
    </row>
    <row r="102" spans="1:17" x14ac:dyDescent="0.45">
      <c r="A102" s="5">
        <f t="shared" si="30"/>
        <v>90</v>
      </c>
      <c r="B102" s="20" t="str">
        <f t="shared" si="21"/>
        <v/>
      </c>
      <c r="C102" s="20">
        <f t="shared" si="22"/>
        <v>120</v>
      </c>
      <c r="D102" s="20" t="str">
        <f t="shared" si="23"/>
        <v/>
      </c>
      <c r="E102" s="5"/>
      <c r="F102" s="5">
        <f t="shared" si="31"/>
        <v>90</v>
      </c>
      <c r="G102" s="20" t="str">
        <f t="shared" si="24"/>
        <v/>
      </c>
      <c r="H102" s="20" t="str">
        <f t="shared" si="25"/>
        <v/>
      </c>
      <c r="I102" s="20" t="str">
        <f t="shared" si="26"/>
        <v/>
      </c>
      <c r="J102" s="5"/>
      <c r="K102" s="5">
        <f t="shared" si="32"/>
        <v>90</v>
      </c>
      <c r="L102" s="20" t="str">
        <f t="shared" si="27"/>
        <v/>
      </c>
      <c r="M102" s="20" t="str">
        <f t="shared" si="28"/>
        <v/>
      </c>
      <c r="N102" s="20" t="str">
        <f t="shared" si="29"/>
        <v/>
      </c>
      <c r="O102" s="5"/>
      <c r="P102" s="5"/>
      <c r="Q102" s="5"/>
    </row>
    <row r="103" spans="1:17" x14ac:dyDescent="0.45">
      <c r="A103" s="5">
        <f t="shared" si="30"/>
        <v>91</v>
      </c>
      <c r="B103" s="20" t="str">
        <f t="shared" si="21"/>
        <v/>
      </c>
      <c r="C103" s="20">
        <f t="shared" si="22"/>
        <v>120</v>
      </c>
      <c r="D103" s="20" t="str">
        <f t="shared" si="23"/>
        <v/>
      </c>
      <c r="E103" s="5"/>
      <c r="F103" s="5">
        <f t="shared" si="31"/>
        <v>91</v>
      </c>
      <c r="G103" s="20" t="str">
        <f t="shared" si="24"/>
        <v/>
      </c>
      <c r="H103" s="20" t="str">
        <f t="shared" si="25"/>
        <v/>
      </c>
      <c r="I103" s="20" t="str">
        <f t="shared" si="26"/>
        <v/>
      </c>
      <c r="J103" s="5"/>
      <c r="K103" s="5">
        <f t="shared" si="32"/>
        <v>91</v>
      </c>
      <c r="L103" s="20" t="str">
        <f t="shared" si="27"/>
        <v/>
      </c>
      <c r="M103" s="20" t="str">
        <f t="shared" si="28"/>
        <v/>
      </c>
      <c r="N103" s="20" t="str">
        <f t="shared" si="29"/>
        <v/>
      </c>
      <c r="O103" s="5"/>
      <c r="P103" s="5"/>
      <c r="Q103" s="5"/>
    </row>
    <row r="104" spans="1:17" x14ac:dyDescent="0.45">
      <c r="A104" s="5">
        <f t="shared" si="30"/>
        <v>92</v>
      </c>
      <c r="B104" s="20" t="str">
        <f t="shared" si="21"/>
        <v/>
      </c>
      <c r="C104" s="20">
        <f t="shared" si="22"/>
        <v>120</v>
      </c>
      <c r="D104" s="20" t="str">
        <f t="shared" si="23"/>
        <v/>
      </c>
      <c r="E104" s="5"/>
      <c r="F104" s="5">
        <f t="shared" si="31"/>
        <v>92</v>
      </c>
      <c r="G104" s="20" t="str">
        <f t="shared" si="24"/>
        <v/>
      </c>
      <c r="H104" s="20" t="str">
        <f t="shared" si="25"/>
        <v/>
      </c>
      <c r="I104" s="20" t="str">
        <f t="shared" si="26"/>
        <v/>
      </c>
      <c r="J104" s="5"/>
      <c r="K104" s="5">
        <f t="shared" si="32"/>
        <v>92</v>
      </c>
      <c r="L104" s="20" t="str">
        <f t="shared" si="27"/>
        <v/>
      </c>
      <c r="M104" s="20" t="str">
        <f t="shared" si="28"/>
        <v/>
      </c>
      <c r="N104" s="20" t="str">
        <f t="shared" si="29"/>
        <v/>
      </c>
      <c r="O104" s="5"/>
      <c r="P104" s="5"/>
      <c r="Q104" s="5"/>
    </row>
    <row r="105" spans="1:17" x14ac:dyDescent="0.45">
      <c r="A105" s="5">
        <f t="shared" si="30"/>
        <v>93</v>
      </c>
      <c r="B105" s="20" t="str">
        <f t="shared" si="21"/>
        <v/>
      </c>
      <c r="C105" s="20">
        <f t="shared" si="22"/>
        <v>120</v>
      </c>
      <c r="D105" s="20" t="str">
        <f t="shared" si="23"/>
        <v/>
      </c>
      <c r="E105" s="5"/>
      <c r="F105" s="5">
        <f t="shared" si="31"/>
        <v>93</v>
      </c>
      <c r="G105" s="20" t="str">
        <f t="shared" si="24"/>
        <v/>
      </c>
      <c r="H105" s="20" t="str">
        <f t="shared" si="25"/>
        <v/>
      </c>
      <c r="I105" s="20" t="str">
        <f t="shared" si="26"/>
        <v/>
      </c>
      <c r="J105" s="5"/>
      <c r="K105" s="5">
        <f t="shared" si="32"/>
        <v>93</v>
      </c>
      <c r="L105" s="20" t="str">
        <f t="shared" si="27"/>
        <v/>
      </c>
      <c r="M105" s="20" t="str">
        <f t="shared" si="28"/>
        <v/>
      </c>
      <c r="N105" s="20" t="str">
        <f t="shared" si="29"/>
        <v/>
      </c>
      <c r="O105" s="5"/>
      <c r="P105" s="5"/>
      <c r="Q105" s="5"/>
    </row>
    <row r="106" spans="1:17" x14ac:dyDescent="0.45">
      <c r="A106" s="5">
        <f t="shared" si="30"/>
        <v>94</v>
      </c>
      <c r="B106" s="20" t="str">
        <f t="shared" si="21"/>
        <v/>
      </c>
      <c r="C106" s="20">
        <f t="shared" si="22"/>
        <v>120</v>
      </c>
      <c r="D106" s="20" t="str">
        <f t="shared" si="23"/>
        <v/>
      </c>
      <c r="E106" s="5"/>
      <c r="F106" s="5">
        <f t="shared" si="31"/>
        <v>94</v>
      </c>
      <c r="G106" s="20" t="str">
        <f t="shared" si="24"/>
        <v/>
      </c>
      <c r="H106" s="20" t="str">
        <f t="shared" si="25"/>
        <v/>
      </c>
      <c r="I106" s="20" t="str">
        <f t="shared" si="26"/>
        <v/>
      </c>
      <c r="J106" s="5"/>
      <c r="K106" s="5">
        <f t="shared" si="32"/>
        <v>94</v>
      </c>
      <c r="L106" s="20" t="str">
        <f t="shared" si="27"/>
        <v/>
      </c>
      <c r="M106" s="20" t="str">
        <f t="shared" si="28"/>
        <v/>
      </c>
      <c r="N106" s="20" t="str">
        <f t="shared" si="29"/>
        <v/>
      </c>
      <c r="O106" s="5"/>
      <c r="P106" s="5"/>
      <c r="Q106" s="5"/>
    </row>
    <row r="107" spans="1:17" x14ac:dyDescent="0.45">
      <c r="A107" s="5">
        <f t="shared" si="30"/>
        <v>95</v>
      </c>
      <c r="B107" s="20" t="str">
        <f t="shared" si="21"/>
        <v/>
      </c>
      <c r="C107" s="20">
        <f t="shared" si="22"/>
        <v>120</v>
      </c>
      <c r="D107" s="20" t="str">
        <f t="shared" si="23"/>
        <v/>
      </c>
      <c r="E107" s="5"/>
      <c r="F107" s="5">
        <f t="shared" si="31"/>
        <v>95</v>
      </c>
      <c r="G107" s="20" t="str">
        <f t="shared" si="24"/>
        <v/>
      </c>
      <c r="H107" s="20" t="str">
        <f t="shared" si="25"/>
        <v/>
      </c>
      <c r="I107" s="20" t="str">
        <f t="shared" si="26"/>
        <v/>
      </c>
      <c r="J107" s="5"/>
      <c r="K107" s="5">
        <f t="shared" si="32"/>
        <v>95</v>
      </c>
      <c r="L107" s="20" t="str">
        <f t="shared" si="27"/>
        <v/>
      </c>
      <c r="M107" s="20" t="str">
        <f t="shared" si="28"/>
        <v/>
      </c>
      <c r="N107" s="20" t="str">
        <f t="shared" si="29"/>
        <v/>
      </c>
      <c r="O107" s="5"/>
      <c r="P107" s="5"/>
      <c r="Q107" s="5"/>
    </row>
    <row r="108" spans="1:17" x14ac:dyDescent="0.45">
      <c r="A108" s="5">
        <f t="shared" si="30"/>
        <v>96</v>
      </c>
      <c r="B108" s="20" t="str">
        <f t="shared" si="21"/>
        <v/>
      </c>
      <c r="C108" s="20">
        <f t="shared" si="22"/>
        <v>120</v>
      </c>
      <c r="D108" s="20" t="str">
        <f t="shared" si="23"/>
        <v/>
      </c>
      <c r="E108" s="5"/>
      <c r="F108" s="5">
        <f t="shared" si="31"/>
        <v>96</v>
      </c>
      <c r="G108" s="20" t="str">
        <f t="shared" si="24"/>
        <v/>
      </c>
      <c r="H108" s="20" t="str">
        <f t="shared" si="25"/>
        <v/>
      </c>
      <c r="I108" s="20" t="str">
        <f t="shared" si="26"/>
        <v/>
      </c>
      <c r="J108" s="5"/>
      <c r="K108" s="5">
        <f t="shared" si="32"/>
        <v>96</v>
      </c>
      <c r="L108" s="20" t="str">
        <f t="shared" si="27"/>
        <v/>
      </c>
      <c r="M108" s="20" t="str">
        <f t="shared" si="28"/>
        <v/>
      </c>
      <c r="N108" s="20" t="str">
        <f t="shared" si="29"/>
        <v/>
      </c>
      <c r="O108" s="5"/>
      <c r="P108" s="5"/>
      <c r="Q108" s="5"/>
    </row>
    <row r="109" spans="1:17" x14ac:dyDescent="0.45">
      <c r="A109" s="5">
        <f t="shared" si="30"/>
        <v>97</v>
      </c>
      <c r="B109" s="20" t="str">
        <f t="shared" si="21"/>
        <v/>
      </c>
      <c r="C109" s="20">
        <f t="shared" si="22"/>
        <v>120</v>
      </c>
      <c r="D109" s="20" t="str">
        <f t="shared" si="23"/>
        <v/>
      </c>
      <c r="E109" s="5"/>
      <c r="F109" s="5">
        <f t="shared" si="31"/>
        <v>97</v>
      </c>
      <c r="G109" s="20" t="str">
        <f t="shared" si="24"/>
        <v/>
      </c>
      <c r="H109" s="20" t="str">
        <f t="shared" si="25"/>
        <v/>
      </c>
      <c r="I109" s="20" t="str">
        <f t="shared" si="26"/>
        <v/>
      </c>
      <c r="J109" s="5"/>
      <c r="K109" s="5">
        <f t="shared" si="32"/>
        <v>97</v>
      </c>
      <c r="L109" s="20" t="str">
        <f t="shared" si="27"/>
        <v/>
      </c>
      <c r="M109" s="20" t="str">
        <f t="shared" si="28"/>
        <v/>
      </c>
      <c r="N109" s="20" t="str">
        <f t="shared" si="29"/>
        <v/>
      </c>
      <c r="O109" s="5"/>
      <c r="P109" s="5"/>
      <c r="Q109" s="5"/>
    </row>
    <row r="110" spans="1:17" x14ac:dyDescent="0.45">
      <c r="A110" s="5">
        <f t="shared" si="30"/>
        <v>98</v>
      </c>
      <c r="B110" s="20" t="str">
        <f t="shared" si="21"/>
        <v/>
      </c>
      <c r="C110" s="20">
        <f t="shared" si="22"/>
        <v>120</v>
      </c>
      <c r="D110" s="20" t="str">
        <f t="shared" si="23"/>
        <v/>
      </c>
      <c r="E110" s="5"/>
      <c r="F110" s="5">
        <f t="shared" si="31"/>
        <v>98</v>
      </c>
      <c r="G110" s="20" t="str">
        <f t="shared" si="24"/>
        <v/>
      </c>
      <c r="H110" s="20" t="str">
        <f t="shared" si="25"/>
        <v/>
      </c>
      <c r="I110" s="20" t="str">
        <f t="shared" si="26"/>
        <v/>
      </c>
      <c r="J110" s="5"/>
      <c r="K110" s="5">
        <f t="shared" si="32"/>
        <v>98</v>
      </c>
      <c r="L110" s="20" t="str">
        <f t="shared" si="27"/>
        <v/>
      </c>
      <c r="M110" s="20" t="str">
        <f t="shared" si="28"/>
        <v/>
      </c>
      <c r="N110" s="20" t="str">
        <f t="shared" si="29"/>
        <v/>
      </c>
      <c r="O110" s="5"/>
      <c r="P110" s="5"/>
      <c r="Q110" s="5"/>
    </row>
    <row r="111" spans="1:17" x14ac:dyDescent="0.45">
      <c r="A111" s="5">
        <f t="shared" si="30"/>
        <v>99</v>
      </c>
      <c r="B111" s="20" t="str">
        <f t="shared" si="21"/>
        <v/>
      </c>
      <c r="C111" s="20" t="str">
        <f t="shared" si="22"/>
        <v/>
      </c>
      <c r="D111" s="20" t="str">
        <f t="shared" si="23"/>
        <v/>
      </c>
      <c r="E111" s="5"/>
      <c r="F111" s="5">
        <f t="shared" si="31"/>
        <v>99</v>
      </c>
      <c r="G111" s="20" t="str">
        <f t="shared" si="24"/>
        <v/>
      </c>
      <c r="H111" s="20" t="str">
        <f t="shared" si="25"/>
        <v/>
      </c>
      <c r="I111" s="20" t="str">
        <f t="shared" si="26"/>
        <v/>
      </c>
      <c r="J111" s="5"/>
      <c r="K111" s="5">
        <f t="shared" si="32"/>
        <v>99</v>
      </c>
      <c r="L111" s="20" t="str">
        <f t="shared" si="27"/>
        <v/>
      </c>
      <c r="M111" s="20" t="str">
        <f t="shared" si="28"/>
        <v/>
      </c>
      <c r="N111" s="20" t="str">
        <f t="shared" si="29"/>
        <v/>
      </c>
      <c r="O111" s="5"/>
      <c r="P111" s="5"/>
      <c r="Q111" s="5"/>
    </row>
    <row r="112" spans="1:17" x14ac:dyDescent="0.45">
      <c r="A112" s="5">
        <f t="shared" si="30"/>
        <v>100</v>
      </c>
      <c r="B112" s="20" t="str">
        <f t="shared" si="21"/>
        <v/>
      </c>
      <c r="C112" s="20" t="str">
        <f t="shared" si="22"/>
        <v/>
      </c>
      <c r="D112" s="20" t="str">
        <f t="shared" si="23"/>
        <v/>
      </c>
      <c r="E112" s="5"/>
      <c r="F112" s="5">
        <f t="shared" si="31"/>
        <v>100</v>
      </c>
      <c r="G112" s="20" t="str">
        <f t="shared" si="24"/>
        <v/>
      </c>
      <c r="H112" s="20" t="str">
        <f t="shared" si="25"/>
        <v/>
      </c>
      <c r="I112" s="20" t="str">
        <f t="shared" si="26"/>
        <v/>
      </c>
      <c r="J112" s="5"/>
      <c r="K112" s="5">
        <f t="shared" si="32"/>
        <v>100</v>
      </c>
      <c r="L112" s="20" t="str">
        <f t="shared" si="27"/>
        <v/>
      </c>
      <c r="M112" s="20" t="str">
        <f t="shared" si="28"/>
        <v/>
      </c>
      <c r="N112" s="20" t="str">
        <f t="shared" si="29"/>
        <v/>
      </c>
      <c r="O112" s="5"/>
      <c r="P112" s="5"/>
      <c r="Q112" s="5"/>
    </row>
    <row r="113" spans="1:18" x14ac:dyDescent="0.45">
      <c r="A113" s="347" t="s">
        <v>994</v>
      </c>
      <c r="B113" s="5"/>
      <c r="C113" s="5"/>
      <c r="D113" s="5"/>
      <c r="E113" s="5"/>
      <c r="F113" s="5"/>
      <c r="G113" s="5"/>
      <c r="H113" s="5"/>
      <c r="I113" s="5"/>
      <c r="J113" s="5"/>
      <c r="K113" s="5"/>
      <c r="L113" s="5"/>
      <c r="M113" s="5"/>
      <c r="N113" s="5"/>
      <c r="O113" s="5"/>
      <c r="P113" s="5"/>
      <c r="Q113" s="5"/>
    </row>
    <row r="114" spans="1:18" x14ac:dyDescent="0.45">
      <c r="A114" s="152" t="str">
        <f>_xlfn.CONCAT("Version ",'Change Log'!$B$3," – © 2015-",YEAR('Change Log'!$A$3),IF('Change Log'!$C$3="William W. Davis",", William W. Davis, MSPM, PMP",_xlfn.CONCAT(", original copyright holder is William W. Davis, MSPM, PMP; later modified by ",'Change Log'!$C$3)))</f>
        <v>Version 5.2 – © 2015-2025, William W. Davis, MSPM, PMP</v>
      </c>
      <c r="B114" s="5"/>
      <c r="C114" s="5"/>
      <c r="D114" s="2"/>
      <c r="E114" s="2"/>
      <c r="F114" s="5"/>
      <c r="G114" s="5"/>
      <c r="H114" s="5"/>
      <c r="I114" s="5"/>
      <c r="J114" s="2"/>
      <c r="K114" s="5"/>
      <c r="L114" s="5"/>
      <c r="M114" s="5"/>
      <c r="N114" s="5"/>
      <c r="O114" s="5"/>
      <c r="P114" s="5"/>
      <c r="Q114" s="5"/>
      <c r="R114" s="5"/>
    </row>
    <row r="115" spans="1:18" x14ac:dyDescent="0.45">
      <c r="A115" s="473" t="s">
        <v>135</v>
      </c>
      <c r="B115" s="473"/>
      <c r="C115" s="473"/>
      <c r="D115" s="473"/>
      <c r="E115" s="473"/>
      <c r="F115" s="473"/>
      <c r="G115" s="473"/>
      <c r="H115" s="5"/>
      <c r="I115" s="5"/>
      <c r="J115" s="2"/>
      <c r="K115" s="5"/>
      <c r="L115" s="5"/>
      <c r="M115" s="5"/>
      <c r="N115" s="5"/>
      <c r="O115" s="5"/>
      <c r="P115" s="5"/>
      <c r="Q115" s="5"/>
      <c r="R115" s="5"/>
    </row>
    <row r="116" spans="1:18" x14ac:dyDescent="0.45">
      <c r="A116" s="473" t="s">
        <v>136</v>
      </c>
      <c r="B116" s="473"/>
      <c r="C116" s="473"/>
      <c r="D116" s="473"/>
      <c r="E116" s="473"/>
      <c r="F116" s="473"/>
      <c r="G116" s="473"/>
      <c r="H116" s="5"/>
      <c r="I116" s="5"/>
      <c r="J116" s="2"/>
      <c r="K116" s="5"/>
      <c r="L116" s="5"/>
      <c r="M116" s="5"/>
      <c r="N116" s="5"/>
      <c r="O116" s="5"/>
      <c r="P116" s="5"/>
      <c r="Q116" s="5"/>
      <c r="R116" s="5"/>
    </row>
    <row r="117" spans="1:18" x14ac:dyDescent="0.45">
      <c r="A117" s="473" t="s">
        <v>90</v>
      </c>
      <c r="B117" s="473"/>
      <c r="C117" s="473"/>
      <c r="D117" s="473"/>
      <c r="E117" s="473"/>
      <c r="F117" s="473"/>
      <c r="G117" s="473"/>
      <c r="H117" s="5"/>
      <c r="I117" s="5"/>
      <c r="J117" s="2"/>
      <c r="K117" s="5"/>
      <c r="L117" s="5"/>
      <c r="M117" s="5"/>
      <c r="N117" s="5"/>
      <c r="O117" s="5"/>
      <c r="P117" s="5"/>
      <c r="Q117" s="5"/>
      <c r="R117" s="5"/>
    </row>
    <row r="118" spans="1:18" x14ac:dyDescent="0.45">
      <c r="A118" s="473" t="s">
        <v>207</v>
      </c>
      <c r="B118" s="473"/>
      <c r="C118" s="473"/>
      <c r="D118" s="473"/>
      <c r="E118" s="473"/>
      <c r="F118" s="473"/>
      <c r="G118" s="473"/>
      <c r="H118" s="5"/>
      <c r="I118" s="5"/>
      <c r="J118" s="2"/>
      <c r="K118" s="5"/>
      <c r="L118" s="5"/>
      <c r="M118" s="5"/>
      <c r="N118" s="5"/>
      <c r="O118" s="5"/>
      <c r="P118" s="5"/>
      <c r="Q118" s="5"/>
      <c r="R118" s="5"/>
    </row>
    <row r="119" spans="1:18" x14ac:dyDescent="0.45">
      <c r="A119" s="473" t="s">
        <v>991</v>
      </c>
      <c r="B119" s="473"/>
      <c r="C119" s="473"/>
      <c r="D119" s="473"/>
      <c r="E119" s="473"/>
      <c r="F119" s="473"/>
      <c r="G119" s="473"/>
      <c r="H119" s="473"/>
      <c r="I119" s="473"/>
      <c r="J119" s="2"/>
      <c r="K119" s="5"/>
      <c r="L119" s="5"/>
      <c r="M119" s="5"/>
      <c r="N119" s="5"/>
      <c r="O119" s="5"/>
      <c r="P119" s="5"/>
      <c r="Q119" s="5"/>
      <c r="R119" s="5"/>
    </row>
    <row r="120" spans="1:18" x14ac:dyDescent="0.45">
      <c r="A120" s="151" t="s">
        <v>205</v>
      </c>
      <c r="B120" s="5"/>
      <c r="C120" s="5"/>
      <c r="D120" s="2"/>
      <c r="E120" s="2"/>
      <c r="F120" s="5"/>
      <c r="G120" s="5"/>
      <c r="H120" s="5"/>
      <c r="I120" s="5"/>
      <c r="J120" s="2"/>
      <c r="K120" s="5"/>
      <c r="L120" s="5"/>
      <c r="M120" s="5"/>
      <c r="N120" s="5"/>
      <c r="O120" s="5"/>
      <c r="P120" s="5"/>
      <c r="Q120" s="5"/>
      <c r="R120" s="5"/>
    </row>
    <row r="121" spans="1:18" x14ac:dyDescent="0.45">
      <c r="A121" s="151" t="s">
        <v>88</v>
      </c>
      <c r="B121" s="5"/>
      <c r="C121" s="5"/>
      <c r="D121" s="2"/>
      <c r="E121" s="2"/>
      <c r="F121" s="5"/>
      <c r="G121" s="5"/>
      <c r="H121" s="5"/>
      <c r="I121" s="5"/>
      <c r="J121" s="2"/>
      <c r="K121" s="5"/>
      <c r="L121" s="5"/>
      <c r="M121" s="5"/>
      <c r="N121" s="5"/>
      <c r="O121" s="5"/>
      <c r="P121" s="5"/>
      <c r="Q121" s="5"/>
      <c r="R121" s="5"/>
    </row>
    <row r="122" spans="1:18" x14ac:dyDescent="0.45">
      <c r="A122" s="151" t="s">
        <v>204</v>
      </c>
      <c r="B122" s="5"/>
      <c r="C122" s="5"/>
      <c r="D122" s="2"/>
      <c r="E122" s="2"/>
      <c r="F122" s="5"/>
      <c r="G122" s="5"/>
      <c r="H122" s="5"/>
      <c r="I122" s="5"/>
      <c r="J122" s="2"/>
      <c r="K122" s="5"/>
      <c r="L122" s="5"/>
      <c r="M122" s="5"/>
      <c r="N122" s="5"/>
      <c r="O122" s="5"/>
      <c r="P122" s="5"/>
      <c r="Q122" s="5"/>
      <c r="R122" s="5"/>
    </row>
    <row r="123" spans="1:18" x14ac:dyDescent="0.45">
      <c r="A123" s="151" t="s">
        <v>206</v>
      </c>
      <c r="B123" s="5"/>
      <c r="C123" s="5"/>
      <c r="D123" s="2"/>
      <c r="E123" s="2"/>
      <c r="F123" s="5"/>
      <c r="G123" s="5"/>
      <c r="H123" s="5"/>
      <c r="I123" s="5"/>
      <c r="J123" s="2"/>
      <c r="K123" s="5"/>
      <c r="L123" s="5"/>
      <c r="M123" s="5"/>
      <c r="N123" s="5"/>
      <c r="O123" s="5"/>
      <c r="P123" s="5"/>
      <c r="Q123" s="5"/>
      <c r="R123" s="5"/>
    </row>
    <row r="124" spans="1:18" x14ac:dyDescent="0.45">
      <c r="A124" s="151" t="s">
        <v>745</v>
      </c>
      <c r="B124" s="5"/>
      <c r="C124" s="5"/>
      <c r="D124" s="2"/>
      <c r="E124" s="2"/>
      <c r="F124" s="5"/>
      <c r="G124" s="5"/>
      <c r="H124" s="5"/>
      <c r="I124" s="5"/>
      <c r="J124" s="2"/>
      <c r="K124" s="5"/>
      <c r="L124" s="5"/>
      <c r="M124" s="5"/>
      <c r="N124" s="5"/>
      <c r="O124" s="5"/>
      <c r="P124" s="5"/>
      <c r="Q124" s="5"/>
    </row>
    <row r="125" spans="1:18" x14ac:dyDescent="0.45">
      <c r="A125" s="151" t="s">
        <v>746</v>
      </c>
      <c r="B125" s="5"/>
      <c r="C125" s="5"/>
      <c r="D125" s="5"/>
      <c r="E125" s="5"/>
      <c r="F125" s="5"/>
      <c r="G125" s="5"/>
      <c r="H125" s="5"/>
      <c r="I125" s="5"/>
      <c r="J125" s="5"/>
      <c r="K125" s="5"/>
      <c r="L125" s="5"/>
      <c r="M125" s="5"/>
      <c r="N125" s="5"/>
      <c r="O125" s="5"/>
      <c r="P125" s="5"/>
      <c r="Q125" s="5"/>
    </row>
    <row r="126" spans="1:18" x14ac:dyDescent="0.45">
      <c r="A126" s="151"/>
      <c r="B126" s="5"/>
      <c r="C126" s="5"/>
      <c r="D126" s="5"/>
      <c r="E126" s="5"/>
      <c r="F126" s="5"/>
      <c r="G126" s="5"/>
      <c r="H126" s="5"/>
      <c r="I126" s="5"/>
      <c r="J126" s="5"/>
      <c r="K126" s="5"/>
      <c r="L126" s="5"/>
      <c r="M126" s="5"/>
      <c r="N126" s="5"/>
      <c r="O126" s="5"/>
      <c r="P126" s="5"/>
      <c r="Q126" s="5"/>
    </row>
    <row r="127" spans="1:18" x14ac:dyDescent="0.45">
      <c r="A127" s="151" t="s">
        <v>747</v>
      </c>
    </row>
    <row r="128" spans="1:18" x14ac:dyDescent="0.45">
      <c r="A128" s="151" t="s">
        <v>87</v>
      </c>
    </row>
    <row r="129" spans="1:7" x14ac:dyDescent="0.45">
      <c r="A129" s="461" t="s">
        <v>752</v>
      </c>
      <c r="B129" s="461"/>
      <c r="C129" s="461"/>
      <c r="D129" s="461"/>
      <c r="E129" s="461"/>
      <c r="F129" s="461"/>
      <c r="G129" s="461"/>
    </row>
  </sheetData>
  <mergeCells count="12">
    <mergeCell ref="A129:G129"/>
    <mergeCell ref="L3:N3"/>
    <mergeCell ref="B11:D11"/>
    <mergeCell ref="G11:I11"/>
    <mergeCell ref="L11:N11"/>
    <mergeCell ref="B3:D3"/>
    <mergeCell ref="G3:I3"/>
    <mergeCell ref="A115:G115"/>
    <mergeCell ref="A116:G116"/>
    <mergeCell ref="A117:G117"/>
    <mergeCell ref="A118:G118"/>
    <mergeCell ref="A119:I119"/>
  </mergeCells>
  <dataValidations count="2">
    <dataValidation type="whole" showInputMessage="1" showErrorMessage="1" sqref="B10:D10 G10:H10 L10" xr:uid="{055080A7-F306-4C30-91DF-694C33A1678C}">
      <formula1>1</formula1>
      <formula2>98</formula2>
    </dataValidation>
    <dataValidation type="whole" allowBlank="1" showInputMessage="1" showErrorMessage="1" sqref="I10 M10:N10" xr:uid="{2E133785-594D-4078-B1DC-4B72A18449D2}">
      <formula1>1</formula1>
      <formula2>98</formula2>
    </dataValidation>
  </dataValidations>
  <hyperlinks>
    <hyperlink ref="A115" r:id="rId1" display="Download more FREE Statistical PERT templates at https://www.statisticalpert.com" xr:uid="{00000000-0004-0000-0700-000000000000}"/>
    <hyperlink ref="A116" r:id="rId2" display="Take a Pluralsight course on Statistical PERT" xr:uid="{00000000-0004-0000-0700-000001000000}"/>
    <hyperlink ref="A117" r:id="rId3" xr:uid="{00000000-0004-0000-0700-000002000000}"/>
    <hyperlink ref="A119" r:id="rId4" display="Follow Statistical PERT on Twitter to learn when new updates are released" xr:uid="{00000000-0004-0000-0700-000003000000}"/>
    <hyperlink ref="A117:G117" r:id="rId5" display="Watch Statistical PERT videos on YouTube " xr:uid="{00000000-0004-0000-0700-000004000000}"/>
    <hyperlink ref="A118:G118" r:id="rId6" display="Connect with or follow me on LinkedIn" xr:uid="{066E9D6B-071B-45CD-B0FE-B29E11923DD6}"/>
    <hyperlink ref="A116:G116" r:id="rId7" display="Watch a Pluralsight course on Statistical PERT® Normal Edition" xr:uid="{8BC7EBB8-DA25-4658-BE50-898F5F676E2E}"/>
    <hyperlink ref="A129" r:id="rId8" xr:uid="{5B9C6AD6-D27C-4190-ABBE-7B9D5C89F136}"/>
    <hyperlink ref="A119:G119" r:id="rId9" location="newsletter" display="Subscribe to the SPERT® newsletter for monthly tips, free webinars, and new release notifications" xr:uid="{F7351104-31CE-43D3-A228-0C8F0538B2A6}"/>
  </hyperlinks>
  <pageMargins left="0.7" right="0.7" top="0.75" bottom="0.75" header="0.3" footer="0.3"/>
  <drawing r:id="rId1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9AAD7-856A-4514-ABB9-F3C6B105C840}">
  <dimension ref="A1:G32"/>
  <sheetViews>
    <sheetView showGridLines="0" showRowColHeaders="0" zoomScaleNormal="100" workbookViewId="0">
      <selection activeCell="A33" sqref="A33"/>
    </sheetView>
  </sheetViews>
  <sheetFormatPr defaultColWidth="9.06640625" defaultRowHeight="14.25" x14ac:dyDescent="0.45"/>
  <cols>
    <col min="1" max="16384" width="9.06640625" style="11"/>
  </cols>
  <sheetData>
    <row r="1" spans="1:5" ht="28.5" x14ac:dyDescent="0.85">
      <c r="A1" s="260" t="s">
        <v>756</v>
      </c>
    </row>
    <row r="3" spans="1:5" x14ac:dyDescent="0.45">
      <c r="E3" s="209" t="s">
        <v>191</v>
      </c>
    </row>
    <row r="4" spans="1:5" ht="15.75" x14ac:dyDescent="0.5">
      <c r="E4" s="209" t="s">
        <v>751</v>
      </c>
    </row>
    <row r="5" spans="1:5" x14ac:dyDescent="0.45">
      <c r="E5" s="209"/>
    </row>
    <row r="6" spans="1:5" x14ac:dyDescent="0.45">
      <c r="E6" s="209" t="s">
        <v>202</v>
      </c>
    </row>
    <row r="7" spans="1:5" x14ac:dyDescent="0.45">
      <c r="E7" s="209" t="s">
        <v>192</v>
      </c>
    </row>
    <row r="8" spans="1:5" x14ac:dyDescent="0.45">
      <c r="E8" s="209" t="s">
        <v>193</v>
      </c>
    </row>
    <row r="9" spans="1:5" x14ac:dyDescent="0.45">
      <c r="E9" s="209" t="s">
        <v>194</v>
      </c>
    </row>
    <row r="10" spans="1:5" x14ac:dyDescent="0.45">
      <c r="E10" s="209"/>
    </row>
    <row r="11" spans="1:5" x14ac:dyDescent="0.45">
      <c r="E11" s="209" t="s">
        <v>195</v>
      </c>
    </row>
    <row r="12" spans="1:5" x14ac:dyDescent="0.45">
      <c r="E12" s="209" t="s">
        <v>201</v>
      </c>
    </row>
    <row r="13" spans="1:5" x14ac:dyDescent="0.45">
      <c r="E13" s="209" t="s">
        <v>198</v>
      </c>
    </row>
    <row r="14" spans="1:5" x14ac:dyDescent="0.45">
      <c r="E14" s="209" t="s">
        <v>199</v>
      </c>
    </row>
    <row r="15" spans="1:5" x14ac:dyDescent="0.45">
      <c r="E15" s="210" t="s">
        <v>200</v>
      </c>
    </row>
    <row r="16" spans="1:5" x14ac:dyDescent="0.45">
      <c r="E16" s="209"/>
    </row>
    <row r="17" spans="1:7" x14ac:dyDescent="0.45">
      <c r="E17" s="406" t="s">
        <v>196</v>
      </c>
      <c r="F17" s="406"/>
      <c r="G17" s="406"/>
    </row>
    <row r="18" spans="1:7" x14ac:dyDescent="0.45">
      <c r="E18" s="209" t="s">
        <v>197</v>
      </c>
    </row>
    <row r="24" spans="1:7" x14ac:dyDescent="0.45">
      <c r="A24" s="12"/>
      <c r="F24" s="12"/>
    </row>
    <row r="25" spans="1:7" x14ac:dyDescent="0.45">
      <c r="A25" s="98"/>
      <c r="B25" s="98"/>
      <c r="C25" s="98"/>
      <c r="D25" s="98"/>
      <c r="E25" s="98"/>
      <c r="F25" s="98"/>
    </row>
    <row r="26" spans="1:7" x14ac:dyDescent="0.45">
      <c r="A26" s="98"/>
      <c r="B26" s="98"/>
      <c r="F26" s="12"/>
    </row>
    <row r="27" spans="1:7" x14ac:dyDescent="0.45">
      <c r="A27" s="98"/>
      <c r="B27" s="98"/>
      <c r="F27" s="12"/>
    </row>
    <row r="28" spans="1:7" x14ac:dyDescent="0.45">
      <c r="A28" s="98"/>
      <c r="B28" s="98"/>
      <c r="F28" s="12"/>
    </row>
    <row r="30" spans="1:7" x14ac:dyDescent="0.45">
      <c r="A30" s="270" t="s">
        <v>757</v>
      </c>
    </row>
    <row r="31" spans="1:7" x14ac:dyDescent="0.45">
      <c r="A31" s="271" t="s">
        <v>758</v>
      </c>
    </row>
    <row r="32" spans="1:7" x14ac:dyDescent="0.45">
      <c r="A32" s="271" t="s">
        <v>759</v>
      </c>
    </row>
  </sheetData>
  <mergeCells count="1">
    <mergeCell ref="E17:G17"/>
  </mergeCells>
  <hyperlinks>
    <hyperlink ref="A26:B26" r:id="rId1" display="Take a Pluralsight course on Statistical PERT" xr:uid="{C397DDEA-C337-4B8D-B0A0-EABA9BAC56F4}"/>
    <hyperlink ref="E17:G17" r:id="rId2" display="Visit the Collabinart website" xr:uid="{15F5FA51-97CB-4F6A-9DFC-1391D2095B37}"/>
  </hyperlinks>
  <pageMargins left="0.7" right="0.7" top="0.75" bottom="0.75" header="0.3" footer="0.3"/>
  <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43"/>
  <sheetViews>
    <sheetView showGridLines="0" workbookViewId="0">
      <selection activeCell="A3" sqref="A3"/>
    </sheetView>
  </sheetViews>
  <sheetFormatPr defaultRowHeight="14.25" x14ac:dyDescent="0.45"/>
  <cols>
    <col min="1" max="1" width="11.73046875" style="405" customWidth="1"/>
    <col min="2" max="2" width="10.53125" style="29" customWidth="1"/>
    <col min="3" max="3" width="18.59765625" style="29" customWidth="1"/>
    <col min="4" max="4" width="126.86328125" style="30" customWidth="1"/>
    <col min="5" max="5" width="9.06640625" customWidth="1"/>
  </cols>
  <sheetData>
    <row r="1" spans="1:4" ht="24.75" customHeight="1" x14ac:dyDescent="0.45">
      <c r="A1" s="393" t="s">
        <v>773</v>
      </c>
    </row>
    <row r="2" spans="1:4" x14ac:dyDescent="0.45">
      <c r="A2" s="398" t="s">
        <v>979</v>
      </c>
      <c r="B2" s="27" t="s">
        <v>16</v>
      </c>
      <c r="C2" s="27" t="s">
        <v>980</v>
      </c>
      <c r="D2" s="28" t="s">
        <v>17</v>
      </c>
    </row>
    <row r="3" spans="1:4" x14ac:dyDescent="0.45">
      <c r="A3" s="394">
        <v>45954</v>
      </c>
      <c r="B3" s="392" t="s">
        <v>995</v>
      </c>
      <c r="C3" s="392" t="s">
        <v>928</v>
      </c>
      <c r="D3" s="296" t="s">
        <v>996</v>
      </c>
    </row>
    <row r="4" spans="1:4" x14ac:dyDescent="0.45">
      <c r="A4" s="399" t="s">
        <v>981</v>
      </c>
      <c r="B4" s="390"/>
      <c r="C4" s="390"/>
      <c r="D4" s="391"/>
    </row>
    <row r="5" spans="1:4" x14ac:dyDescent="0.45">
      <c r="A5" s="400">
        <v>45954</v>
      </c>
      <c r="B5" s="353" t="s">
        <v>995</v>
      </c>
      <c r="C5" s="353" t="s">
        <v>928</v>
      </c>
      <c r="D5" s="354" t="s">
        <v>996</v>
      </c>
    </row>
    <row r="6" spans="1:4" x14ac:dyDescent="0.45">
      <c r="A6" s="400">
        <v>45660</v>
      </c>
      <c r="B6" s="353" t="s">
        <v>993</v>
      </c>
      <c r="C6" s="353" t="s">
        <v>928</v>
      </c>
      <c r="D6" s="354" t="s">
        <v>989</v>
      </c>
    </row>
    <row r="7" spans="1:4" x14ac:dyDescent="0.45">
      <c r="A7" s="400">
        <v>45299</v>
      </c>
      <c r="B7" s="353" t="s">
        <v>992</v>
      </c>
      <c r="C7" s="353" t="s">
        <v>928</v>
      </c>
      <c r="D7" s="354" t="s">
        <v>989</v>
      </c>
    </row>
    <row r="8" spans="1:4" x14ac:dyDescent="0.45">
      <c r="A8" s="400">
        <v>44989</v>
      </c>
      <c r="B8" s="353" t="s">
        <v>988</v>
      </c>
      <c r="C8" s="353" t="s">
        <v>928</v>
      </c>
      <c r="D8" s="354" t="s">
        <v>989</v>
      </c>
    </row>
    <row r="9" spans="1:4" x14ac:dyDescent="0.45">
      <c r="A9" s="400">
        <v>44562</v>
      </c>
      <c r="B9" s="353" t="s">
        <v>975</v>
      </c>
      <c r="C9" s="353" t="s">
        <v>928</v>
      </c>
      <c r="D9" s="354" t="s">
        <v>987</v>
      </c>
    </row>
    <row r="10" spans="1:4" x14ac:dyDescent="0.45">
      <c r="A10" s="400">
        <v>44422</v>
      </c>
      <c r="B10" s="353" t="s">
        <v>968</v>
      </c>
      <c r="C10" s="353" t="s">
        <v>928</v>
      </c>
      <c r="D10" s="354" t="s">
        <v>974</v>
      </c>
    </row>
    <row r="11" spans="1:4" x14ac:dyDescent="0.45">
      <c r="A11" s="400">
        <v>44360</v>
      </c>
      <c r="B11" s="353" t="s">
        <v>955</v>
      </c>
      <c r="C11" s="353" t="s">
        <v>928</v>
      </c>
      <c r="D11" s="354" t="s">
        <v>963</v>
      </c>
    </row>
    <row r="12" spans="1:4" x14ac:dyDescent="0.45">
      <c r="A12" s="400">
        <v>44355</v>
      </c>
      <c r="B12" s="353" t="s">
        <v>954</v>
      </c>
      <c r="C12" s="353" t="s">
        <v>928</v>
      </c>
      <c r="D12" s="354" t="s">
        <v>953</v>
      </c>
    </row>
    <row r="13" spans="1:4" x14ac:dyDescent="0.45">
      <c r="A13" s="400">
        <v>44352</v>
      </c>
      <c r="B13" s="353" t="s">
        <v>926</v>
      </c>
      <c r="C13" s="353" t="s">
        <v>928</v>
      </c>
      <c r="D13" s="354" t="s">
        <v>927</v>
      </c>
    </row>
    <row r="14" spans="1:4" x14ac:dyDescent="0.45">
      <c r="A14" s="401">
        <v>44310</v>
      </c>
      <c r="B14" s="272" t="s">
        <v>844</v>
      </c>
      <c r="C14" s="272" t="s">
        <v>928</v>
      </c>
      <c r="D14" s="273" t="s">
        <v>932</v>
      </c>
    </row>
    <row r="15" spans="1:4" x14ac:dyDescent="0.45">
      <c r="A15" s="401">
        <v>44134</v>
      </c>
      <c r="B15" s="272" t="s">
        <v>840</v>
      </c>
      <c r="C15" s="272" t="s">
        <v>928</v>
      </c>
      <c r="D15" s="273" t="s">
        <v>843</v>
      </c>
    </row>
    <row r="16" spans="1:4" x14ac:dyDescent="0.45">
      <c r="A16" s="401">
        <v>43985</v>
      </c>
      <c r="B16" s="272" t="s">
        <v>836</v>
      </c>
      <c r="C16" s="272" t="s">
        <v>928</v>
      </c>
      <c r="D16" s="273" t="s">
        <v>933</v>
      </c>
    </row>
    <row r="17" spans="1:4" x14ac:dyDescent="0.45">
      <c r="A17" s="401">
        <v>43984</v>
      </c>
      <c r="B17" s="272" t="s">
        <v>835</v>
      </c>
      <c r="C17" s="272" t="s">
        <v>928</v>
      </c>
      <c r="D17" s="273" t="s">
        <v>934</v>
      </c>
    </row>
    <row r="18" spans="1:4" x14ac:dyDescent="0.45">
      <c r="A18" s="401">
        <v>43977</v>
      </c>
      <c r="B18" s="272" t="s">
        <v>834</v>
      </c>
      <c r="C18" s="272" t="s">
        <v>928</v>
      </c>
      <c r="D18" s="273" t="s">
        <v>935</v>
      </c>
    </row>
    <row r="19" spans="1:4" x14ac:dyDescent="0.45">
      <c r="A19" s="401">
        <v>43974</v>
      </c>
      <c r="B19" s="272" t="s">
        <v>833</v>
      </c>
      <c r="C19" s="272" t="s">
        <v>928</v>
      </c>
      <c r="D19" s="273" t="s">
        <v>936</v>
      </c>
    </row>
    <row r="20" spans="1:4" x14ac:dyDescent="0.45">
      <c r="A20" s="401">
        <v>43961</v>
      </c>
      <c r="B20" s="272" t="s">
        <v>824</v>
      </c>
      <c r="C20" s="272" t="s">
        <v>928</v>
      </c>
      <c r="D20" s="273" t="s">
        <v>825</v>
      </c>
    </row>
    <row r="21" spans="1:4" x14ac:dyDescent="0.45">
      <c r="A21" s="401">
        <v>43947</v>
      </c>
      <c r="B21" s="272" t="s">
        <v>823</v>
      </c>
      <c r="C21" s="272" t="s">
        <v>928</v>
      </c>
      <c r="D21" s="273" t="s">
        <v>822</v>
      </c>
    </row>
    <row r="22" spans="1:4" x14ac:dyDescent="0.45">
      <c r="A22" s="401">
        <v>43944</v>
      </c>
      <c r="B22" s="272" t="s">
        <v>819</v>
      </c>
      <c r="C22" s="272" t="s">
        <v>928</v>
      </c>
      <c r="D22" s="273" t="s">
        <v>821</v>
      </c>
    </row>
    <row r="23" spans="1:4" x14ac:dyDescent="0.45">
      <c r="A23" s="401">
        <v>43832</v>
      </c>
      <c r="B23" s="272" t="s">
        <v>818</v>
      </c>
      <c r="C23" s="272" t="s">
        <v>928</v>
      </c>
      <c r="D23" s="273" t="s">
        <v>937</v>
      </c>
    </row>
    <row r="24" spans="1:4" x14ac:dyDescent="0.45">
      <c r="A24" s="402">
        <v>43658</v>
      </c>
      <c r="B24" s="205" t="s">
        <v>754</v>
      </c>
      <c r="C24" s="205" t="s">
        <v>928</v>
      </c>
      <c r="D24" s="206" t="s">
        <v>755</v>
      </c>
    </row>
    <row r="25" spans="1:4" x14ac:dyDescent="0.45">
      <c r="A25" s="402">
        <v>43655</v>
      </c>
      <c r="B25" s="205" t="s">
        <v>750</v>
      </c>
      <c r="C25" s="205" t="s">
        <v>928</v>
      </c>
      <c r="D25" s="206" t="s">
        <v>753</v>
      </c>
    </row>
    <row r="26" spans="1:4" x14ac:dyDescent="0.45">
      <c r="A26" s="402">
        <v>43646</v>
      </c>
      <c r="B26" s="205" t="s">
        <v>230</v>
      </c>
      <c r="C26" s="205" t="s">
        <v>928</v>
      </c>
      <c r="D26" s="206" t="s">
        <v>231</v>
      </c>
    </row>
    <row r="27" spans="1:4" x14ac:dyDescent="0.45">
      <c r="A27" s="402">
        <v>43534</v>
      </c>
      <c r="B27" s="205" t="s">
        <v>228</v>
      </c>
      <c r="C27" s="205" t="s">
        <v>928</v>
      </c>
      <c r="D27" s="206" t="s">
        <v>229</v>
      </c>
    </row>
    <row r="28" spans="1:4" x14ac:dyDescent="0.45">
      <c r="A28" s="403">
        <v>43421</v>
      </c>
      <c r="B28" s="83" t="s">
        <v>209</v>
      </c>
      <c r="C28" s="83" t="s">
        <v>928</v>
      </c>
      <c r="D28" s="84" t="s">
        <v>210</v>
      </c>
    </row>
    <row r="29" spans="1:4" x14ac:dyDescent="0.45">
      <c r="A29" s="403">
        <v>43365</v>
      </c>
      <c r="B29" s="83" t="s">
        <v>142</v>
      </c>
      <c r="C29" s="83" t="s">
        <v>928</v>
      </c>
      <c r="D29" s="84" t="s">
        <v>166</v>
      </c>
    </row>
    <row r="30" spans="1:4" x14ac:dyDescent="0.45">
      <c r="A30" s="403">
        <v>42795</v>
      </c>
      <c r="B30" s="83" t="s">
        <v>103</v>
      </c>
      <c r="C30" s="83" t="s">
        <v>928</v>
      </c>
      <c r="D30" s="84" t="s">
        <v>108</v>
      </c>
    </row>
    <row r="31" spans="1:4" x14ac:dyDescent="0.45">
      <c r="A31" s="403">
        <v>42769</v>
      </c>
      <c r="B31" s="83" t="s">
        <v>95</v>
      </c>
      <c r="C31" s="83" t="s">
        <v>928</v>
      </c>
      <c r="D31" s="84" t="s">
        <v>96</v>
      </c>
    </row>
    <row r="32" spans="1:4" x14ac:dyDescent="0.45">
      <c r="A32" s="403">
        <v>42747</v>
      </c>
      <c r="B32" s="83" t="s">
        <v>93</v>
      </c>
      <c r="C32" s="83" t="s">
        <v>928</v>
      </c>
      <c r="D32" s="84" t="s">
        <v>94</v>
      </c>
    </row>
    <row r="33" spans="1:4" x14ac:dyDescent="0.45">
      <c r="A33" s="403">
        <v>42738</v>
      </c>
      <c r="B33" s="83" t="s">
        <v>92</v>
      </c>
      <c r="C33" s="83" t="s">
        <v>928</v>
      </c>
      <c r="D33" s="84" t="s">
        <v>141</v>
      </c>
    </row>
    <row r="34" spans="1:4" x14ac:dyDescent="0.45">
      <c r="A34" s="403">
        <v>42736</v>
      </c>
      <c r="B34" s="83" t="s">
        <v>56</v>
      </c>
      <c r="C34" s="83" t="s">
        <v>928</v>
      </c>
      <c r="D34" s="84" t="s">
        <v>73</v>
      </c>
    </row>
    <row r="35" spans="1:4" x14ac:dyDescent="0.45">
      <c r="A35" s="404">
        <v>42649</v>
      </c>
      <c r="B35" s="81" t="s">
        <v>54</v>
      </c>
      <c r="C35" s="81" t="s">
        <v>928</v>
      </c>
      <c r="D35" s="82" t="s">
        <v>55</v>
      </c>
    </row>
    <row r="36" spans="1:4" x14ac:dyDescent="0.45">
      <c r="A36" s="404">
        <v>42646</v>
      </c>
      <c r="B36" s="81" t="s">
        <v>50</v>
      </c>
      <c r="C36" s="81" t="s">
        <v>928</v>
      </c>
      <c r="D36" s="82" t="s">
        <v>53</v>
      </c>
    </row>
    <row r="37" spans="1:4" x14ac:dyDescent="0.45">
      <c r="A37" s="404">
        <v>42634</v>
      </c>
      <c r="B37" s="81" t="s">
        <v>46</v>
      </c>
      <c r="C37" s="81" t="s">
        <v>928</v>
      </c>
      <c r="D37" s="82" t="s">
        <v>47</v>
      </c>
    </row>
    <row r="38" spans="1:4" x14ac:dyDescent="0.45">
      <c r="A38" s="404">
        <v>42623</v>
      </c>
      <c r="B38" s="81" t="s">
        <v>30</v>
      </c>
      <c r="C38" s="81" t="s">
        <v>928</v>
      </c>
      <c r="D38" s="82" t="s">
        <v>33</v>
      </c>
    </row>
    <row r="39" spans="1:4" x14ac:dyDescent="0.45">
      <c r="A39" s="404">
        <v>42560</v>
      </c>
      <c r="B39" s="81" t="s">
        <v>27</v>
      </c>
      <c r="C39" s="81" t="s">
        <v>928</v>
      </c>
      <c r="D39" s="82" t="s">
        <v>28</v>
      </c>
    </row>
    <row r="40" spans="1:4" x14ac:dyDescent="0.45">
      <c r="A40" s="404">
        <v>42554</v>
      </c>
      <c r="B40" s="81" t="s">
        <v>25</v>
      </c>
      <c r="C40" s="81" t="s">
        <v>928</v>
      </c>
      <c r="D40" s="82" t="s">
        <v>26</v>
      </c>
    </row>
    <row r="41" spans="1:4" x14ac:dyDescent="0.45">
      <c r="A41" s="404">
        <v>42286</v>
      </c>
      <c r="B41" s="81" t="s">
        <v>22</v>
      </c>
      <c r="C41" s="81" t="s">
        <v>928</v>
      </c>
      <c r="D41" s="82" t="s">
        <v>23</v>
      </c>
    </row>
    <row r="42" spans="1:4" x14ac:dyDescent="0.45">
      <c r="A42" s="404">
        <v>42264</v>
      </c>
      <c r="B42" s="81" t="s">
        <v>20</v>
      </c>
      <c r="C42" s="81" t="s">
        <v>928</v>
      </c>
      <c r="D42" s="82" t="s">
        <v>21</v>
      </c>
    </row>
    <row r="43" spans="1:4" x14ac:dyDescent="0.45">
      <c r="A43" s="404">
        <v>42216</v>
      </c>
      <c r="B43" s="81" t="s">
        <v>18</v>
      </c>
      <c r="C43" s="81" t="s">
        <v>928</v>
      </c>
      <c r="D43" s="82" t="s">
        <v>19</v>
      </c>
    </row>
  </sheetData>
  <pageMargins left="0.7" right="0.7" top="0.75" bottom="0.75" header="0.3" footer="0.3"/>
  <drawing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330B2-8424-4DD4-B2C0-7638C43432D5}">
  <dimension ref="A1:A676"/>
  <sheetViews>
    <sheetView showGridLines="0" showRowColHeaders="0" workbookViewId="0"/>
  </sheetViews>
  <sheetFormatPr defaultRowHeight="14.25" x14ac:dyDescent="0.45"/>
  <cols>
    <col min="1" max="1" width="9.06640625" style="259"/>
  </cols>
  <sheetData>
    <row r="1" spans="1:1" x14ac:dyDescent="0.45">
      <c r="A1" s="257" t="s">
        <v>744</v>
      </c>
    </row>
    <row r="2" spans="1:1" x14ac:dyDescent="0.45">
      <c r="A2" s="257" t="s">
        <v>232</v>
      </c>
    </row>
    <row r="3" spans="1:1" x14ac:dyDescent="0.45">
      <c r="A3" s="257"/>
    </row>
    <row r="4" spans="1:1" x14ac:dyDescent="0.45">
      <c r="A4" s="257" t="s">
        <v>233</v>
      </c>
    </row>
    <row r="5" spans="1:1" x14ac:dyDescent="0.45">
      <c r="A5" s="257" t="s">
        <v>234</v>
      </c>
    </row>
    <row r="6" spans="1:1" x14ac:dyDescent="0.45">
      <c r="A6" s="257" t="s">
        <v>235</v>
      </c>
    </row>
    <row r="7" spans="1:1" x14ac:dyDescent="0.45">
      <c r="A7" s="257"/>
    </row>
    <row r="8" spans="1:1" x14ac:dyDescent="0.45">
      <c r="A8" s="257" t="s">
        <v>236</v>
      </c>
    </row>
    <row r="9" spans="1:1" x14ac:dyDescent="0.45">
      <c r="A9" s="257"/>
    </row>
    <row r="10" spans="1:1" x14ac:dyDescent="0.45">
      <c r="A10" s="257" t="s">
        <v>237</v>
      </c>
    </row>
    <row r="11" spans="1:1" x14ac:dyDescent="0.45">
      <c r="A11" s="257" t="s">
        <v>238</v>
      </c>
    </row>
    <row r="12" spans="1:1" x14ac:dyDescent="0.45">
      <c r="A12" s="257"/>
    </row>
    <row r="13" spans="1:1" x14ac:dyDescent="0.45">
      <c r="A13" s="257" t="s">
        <v>239</v>
      </c>
    </row>
    <row r="14" spans="1:1" x14ac:dyDescent="0.45">
      <c r="A14" s="257" t="s">
        <v>240</v>
      </c>
    </row>
    <row r="15" spans="1:1" x14ac:dyDescent="0.45">
      <c r="A15" s="257" t="s">
        <v>241</v>
      </c>
    </row>
    <row r="16" spans="1:1" x14ac:dyDescent="0.45">
      <c r="A16" s="257" t="s">
        <v>242</v>
      </c>
    </row>
    <row r="17" spans="1:1" x14ac:dyDescent="0.45">
      <c r="A17" s="257" t="s">
        <v>243</v>
      </c>
    </row>
    <row r="18" spans="1:1" x14ac:dyDescent="0.45">
      <c r="A18" s="257" t="s">
        <v>244</v>
      </c>
    </row>
    <row r="19" spans="1:1" x14ac:dyDescent="0.45">
      <c r="A19" s="257" t="s">
        <v>245</v>
      </c>
    </row>
    <row r="20" spans="1:1" x14ac:dyDescent="0.45">
      <c r="A20" s="257" t="s">
        <v>246</v>
      </c>
    </row>
    <row r="21" spans="1:1" x14ac:dyDescent="0.45">
      <c r="A21" s="257"/>
    </row>
    <row r="22" spans="1:1" x14ac:dyDescent="0.45">
      <c r="A22" s="257" t="s">
        <v>247</v>
      </c>
    </row>
    <row r="23" spans="1:1" x14ac:dyDescent="0.45">
      <c r="A23" s="257" t="s">
        <v>248</v>
      </c>
    </row>
    <row r="24" spans="1:1" x14ac:dyDescent="0.45">
      <c r="A24" s="257" t="s">
        <v>249</v>
      </c>
    </row>
    <row r="25" spans="1:1" x14ac:dyDescent="0.45">
      <c r="A25" s="257" t="s">
        <v>250</v>
      </c>
    </row>
    <row r="26" spans="1:1" x14ac:dyDescent="0.45">
      <c r="A26" s="257" t="s">
        <v>251</v>
      </c>
    </row>
    <row r="27" spans="1:1" x14ac:dyDescent="0.45">
      <c r="A27" s="257" t="s">
        <v>252</v>
      </c>
    </row>
    <row r="28" spans="1:1" x14ac:dyDescent="0.45">
      <c r="A28" s="257"/>
    </row>
    <row r="29" spans="1:1" x14ac:dyDescent="0.45">
      <c r="A29" s="257" t="s">
        <v>253</v>
      </c>
    </row>
    <row r="30" spans="1:1" x14ac:dyDescent="0.45">
      <c r="A30" s="257" t="s">
        <v>254</v>
      </c>
    </row>
    <row r="31" spans="1:1" x14ac:dyDescent="0.45">
      <c r="A31" s="257" t="s">
        <v>255</v>
      </c>
    </row>
    <row r="32" spans="1:1" x14ac:dyDescent="0.45">
      <c r="A32" s="257" t="s">
        <v>256</v>
      </c>
    </row>
    <row r="33" spans="1:1" x14ac:dyDescent="0.45">
      <c r="A33" s="257"/>
    </row>
    <row r="34" spans="1:1" x14ac:dyDescent="0.45">
      <c r="A34" s="257" t="s">
        <v>257</v>
      </c>
    </row>
    <row r="35" spans="1:1" x14ac:dyDescent="0.45">
      <c r="A35" s="257" t="s">
        <v>258</v>
      </c>
    </row>
    <row r="36" spans="1:1" x14ac:dyDescent="0.45">
      <c r="A36" s="257" t="s">
        <v>259</v>
      </c>
    </row>
    <row r="37" spans="1:1" x14ac:dyDescent="0.45">
      <c r="A37" s="257" t="s">
        <v>260</v>
      </c>
    </row>
    <row r="38" spans="1:1" x14ac:dyDescent="0.45">
      <c r="A38" s="257" t="s">
        <v>261</v>
      </c>
    </row>
    <row r="39" spans="1:1" x14ac:dyDescent="0.45">
      <c r="A39" s="257"/>
    </row>
    <row r="40" spans="1:1" x14ac:dyDescent="0.45">
      <c r="A40" s="257" t="s">
        <v>262</v>
      </c>
    </row>
    <row r="41" spans="1:1" x14ac:dyDescent="0.45">
      <c r="A41" s="257" t="s">
        <v>263</v>
      </c>
    </row>
    <row r="42" spans="1:1" x14ac:dyDescent="0.45">
      <c r="A42" s="257" t="s">
        <v>264</v>
      </c>
    </row>
    <row r="43" spans="1:1" x14ac:dyDescent="0.45">
      <c r="A43" s="257"/>
    </row>
    <row r="44" spans="1:1" x14ac:dyDescent="0.45">
      <c r="A44" s="257" t="s">
        <v>265</v>
      </c>
    </row>
    <row r="45" spans="1:1" x14ac:dyDescent="0.45">
      <c r="A45" s="257" t="s">
        <v>266</v>
      </c>
    </row>
    <row r="46" spans="1:1" x14ac:dyDescent="0.45">
      <c r="A46" s="257" t="s">
        <v>267</v>
      </c>
    </row>
    <row r="47" spans="1:1" x14ac:dyDescent="0.45">
      <c r="A47" s="257" t="s">
        <v>268</v>
      </c>
    </row>
    <row r="48" spans="1:1" x14ac:dyDescent="0.45">
      <c r="A48" s="257" t="s">
        <v>269</v>
      </c>
    </row>
    <row r="49" spans="1:1" x14ac:dyDescent="0.45">
      <c r="A49" s="257"/>
    </row>
    <row r="50" spans="1:1" x14ac:dyDescent="0.45">
      <c r="A50" s="257" t="s">
        <v>270</v>
      </c>
    </row>
    <row r="51" spans="1:1" x14ac:dyDescent="0.45">
      <c r="A51" s="257" t="s">
        <v>271</v>
      </c>
    </row>
    <row r="52" spans="1:1" x14ac:dyDescent="0.45">
      <c r="A52" s="257" t="s">
        <v>272</v>
      </c>
    </row>
    <row r="53" spans="1:1" x14ac:dyDescent="0.45">
      <c r="A53" s="257" t="s">
        <v>273</v>
      </c>
    </row>
    <row r="54" spans="1:1" x14ac:dyDescent="0.45">
      <c r="A54" s="257" t="s">
        <v>274</v>
      </c>
    </row>
    <row r="55" spans="1:1" x14ac:dyDescent="0.45">
      <c r="A55" s="257" t="s">
        <v>275</v>
      </c>
    </row>
    <row r="56" spans="1:1" x14ac:dyDescent="0.45">
      <c r="A56" s="257" t="s">
        <v>276</v>
      </c>
    </row>
    <row r="57" spans="1:1" x14ac:dyDescent="0.45">
      <c r="A57" s="257" t="s">
        <v>277</v>
      </c>
    </row>
    <row r="58" spans="1:1" x14ac:dyDescent="0.45">
      <c r="A58" s="257" t="s">
        <v>278</v>
      </c>
    </row>
    <row r="59" spans="1:1" x14ac:dyDescent="0.45">
      <c r="A59" s="257" t="s">
        <v>279</v>
      </c>
    </row>
    <row r="60" spans="1:1" x14ac:dyDescent="0.45">
      <c r="A60" s="257"/>
    </row>
    <row r="61" spans="1:1" x14ac:dyDescent="0.45">
      <c r="A61" s="257" t="s">
        <v>280</v>
      </c>
    </row>
    <row r="62" spans="1:1" x14ac:dyDescent="0.45">
      <c r="A62" s="257" t="s">
        <v>281</v>
      </c>
    </row>
    <row r="63" spans="1:1" x14ac:dyDescent="0.45">
      <c r="A63" s="257" t="s">
        <v>282</v>
      </c>
    </row>
    <row r="64" spans="1:1" x14ac:dyDescent="0.45">
      <c r="A64" s="257" t="s">
        <v>283</v>
      </c>
    </row>
    <row r="65" spans="1:1" x14ac:dyDescent="0.45">
      <c r="A65" s="257" t="s">
        <v>284</v>
      </c>
    </row>
    <row r="66" spans="1:1" x14ac:dyDescent="0.45">
      <c r="A66" s="257" t="s">
        <v>285</v>
      </c>
    </row>
    <row r="67" spans="1:1" x14ac:dyDescent="0.45">
      <c r="A67" s="257"/>
    </row>
    <row r="68" spans="1:1" x14ac:dyDescent="0.45">
      <c r="A68" s="257" t="s">
        <v>286</v>
      </c>
    </row>
    <row r="69" spans="1:1" x14ac:dyDescent="0.45">
      <c r="A69" s="257" t="s">
        <v>287</v>
      </c>
    </row>
    <row r="70" spans="1:1" x14ac:dyDescent="0.45">
      <c r="A70" s="257"/>
    </row>
    <row r="71" spans="1:1" x14ac:dyDescent="0.45">
      <c r="A71" s="257" t="s">
        <v>288</v>
      </c>
    </row>
    <row r="72" spans="1:1" x14ac:dyDescent="0.45">
      <c r="A72" s="257"/>
    </row>
    <row r="73" spans="1:1" x14ac:dyDescent="0.45">
      <c r="A73" s="257" t="s">
        <v>289</v>
      </c>
    </row>
    <row r="74" spans="1:1" x14ac:dyDescent="0.45">
      <c r="A74" s="257"/>
    </row>
    <row r="75" spans="1:1" x14ac:dyDescent="0.45">
      <c r="A75" s="257" t="s">
        <v>290</v>
      </c>
    </row>
    <row r="76" spans="1:1" x14ac:dyDescent="0.45">
      <c r="A76" s="257"/>
    </row>
    <row r="77" spans="1:1" x14ac:dyDescent="0.45">
      <c r="A77" s="257" t="s">
        <v>291</v>
      </c>
    </row>
    <row r="78" spans="1:1" x14ac:dyDescent="0.45">
      <c r="A78" s="257" t="s">
        <v>292</v>
      </c>
    </row>
    <row r="79" spans="1:1" x14ac:dyDescent="0.45">
      <c r="A79" s="257"/>
    </row>
    <row r="80" spans="1:1" x14ac:dyDescent="0.45">
      <c r="A80" s="257" t="s">
        <v>293</v>
      </c>
    </row>
    <row r="81" spans="1:1" x14ac:dyDescent="0.45">
      <c r="A81" s="257" t="s">
        <v>294</v>
      </c>
    </row>
    <row r="82" spans="1:1" x14ac:dyDescent="0.45">
      <c r="A82" s="257" t="s">
        <v>295</v>
      </c>
    </row>
    <row r="83" spans="1:1" x14ac:dyDescent="0.45">
      <c r="A83" s="257"/>
    </row>
    <row r="84" spans="1:1" x14ac:dyDescent="0.45">
      <c r="A84" s="257" t="s">
        <v>296</v>
      </c>
    </row>
    <row r="85" spans="1:1" x14ac:dyDescent="0.45">
      <c r="A85" s="257" t="s">
        <v>297</v>
      </c>
    </row>
    <row r="86" spans="1:1" x14ac:dyDescent="0.45">
      <c r="A86" s="257" t="s">
        <v>298</v>
      </c>
    </row>
    <row r="87" spans="1:1" x14ac:dyDescent="0.45">
      <c r="A87" s="257" t="s">
        <v>299</v>
      </c>
    </row>
    <row r="88" spans="1:1" x14ac:dyDescent="0.45">
      <c r="A88" s="257"/>
    </row>
    <row r="89" spans="1:1" x14ac:dyDescent="0.45">
      <c r="A89" s="257" t="s">
        <v>300</v>
      </c>
    </row>
    <row r="90" spans="1:1" x14ac:dyDescent="0.45">
      <c r="A90" s="257" t="s">
        <v>301</v>
      </c>
    </row>
    <row r="91" spans="1:1" x14ac:dyDescent="0.45">
      <c r="A91" s="257"/>
    </row>
    <row r="92" spans="1:1" x14ac:dyDescent="0.45">
      <c r="A92" s="257" t="s">
        <v>302</v>
      </c>
    </row>
    <row r="93" spans="1:1" x14ac:dyDescent="0.45">
      <c r="A93" s="257" t="s">
        <v>303</v>
      </c>
    </row>
    <row r="94" spans="1:1" x14ac:dyDescent="0.45">
      <c r="A94" s="257" t="s">
        <v>304</v>
      </c>
    </row>
    <row r="95" spans="1:1" x14ac:dyDescent="0.45">
      <c r="A95" s="257" t="s">
        <v>305</v>
      </c>
    </row>
    <row r="96" spans="1:1" x14ac:dyDescent="0.45">
      <c r="A96" s="257" t="s">
        <v>306</v>
      </c>
    </row>
    <row r="97" spans="1:1" x14ac:dyDescent="0.45">
      <c r="A97" s="257" t="s">
        <v>307</v>
      </c>
    </row>
    <row r="98" spans="1:1" x14ac:dyDescent="0.45">
      <c r="A98" s="257"/>
    </row>
    <row r="99" spans="1:1" x14ac:dyDescent="0.45">
      <c r="A99" s="257" t="s">
        <v>308</v>
      </c>
    </row>
    <row r="100" spans="1:1" x14ac:dyDescent="0.45">
      <c r="A100" s="257" t="s">
        <v>309</v>
      </c>
    </row>
    <row r="101" spans="1:1" x14ac:dyDescent="0.45">
      <c r="A101" s="257" t="s">
        <v>310</v>
      </c>
    </row>
    <row r="102" spans="1:1" x14ac:dyDescent="0.45">
      <c r="A102" s="257"/>
    </row>
    <row r="103" spans="1:1" x14ac:dyDescent="0.45">
      <c r="A103" s="257" t="s">
        <v>311</v>
      </c>
    </row>
    <row r="104" spans="1:1" x14ac:dyDescent="0.45">
      <c r="A104" s="257" t="s">
        <v>312</v>
      </c>
    </row>
    <row r="105" spans="1:1" x14ac:dyDescent="0.45">
      <c r="A105" s="257" t="s">
        <v>313</v>
      </c>
    </row>
    <row r="106" spans="1:1" x14ac:dyDescent="0.45">
      <c r="A106" s="257" t="s">
        <v>314</v>
      </c>
    </row>
    <row r="107" spans="1:1" x14ac:dyDescent="0.45">
      <c r="A107" s="257" t="s">
        <v>315</v>
      </c>
    </row>
    <row r="108" spans="1:1" x14ac:dyDescent="0.45">
      <c r="A108" s="257" t="s">
        <v>316</v>
      </c>
    </row>
    <row r="109" spans="1:1" x14ac:dyDescent="0.45">
      <c r="A109" s="257" t="s">
        <v>317</v>
      </c>
    </row>
    <row r="110" spans="1:1" x14ac:dyDescent="0.45">
      <c r="A110" s="257" t="s">
        <v>318</v>
      </c>
    </row>
    <row r="111" spans="1:1" x14ac:dyDescent="0.45">
      <c r="A111" s="257"/>
    </row>
    <row r="112" spans="1:1" x14ac:dyDescent="0.45">
      <c r="A112" s="257" t="s">
        <v>319</v>
      </c>
    </row>
    <row r="113" spans="1:1" x14ac:dyDescent="0.45">
      <c r="A113" s="257"/>
    </row>
    <row r="114" spans="1:1" x14ac:dyDescent="0.45">
      <c r="A114" s="257" t="s">
        <v>320</v>
      </c>
    </row>
    <row r="115" spans="1:1" x14ac:dyDescent="0.45">
      <c r="A115" s="257" t="s">
        <v>321</v>
      </c>
    </row>
    <row r="116" spans="1:1" x14ac:dyDescent="0.45">
      <c r="A116" s="257" t="s">
        <v>322</v>
      </c>
    </row>
    <row r="117" spans="1:1" x14ac:dyDescent="0.45">
      <c r="A117" s="257"/>
    </row>
    <row r="118" spans="1:1" x14ac:dyDescent="0.45">
      <c r="A118" s="257" t="s">
        <v>323</v>
      </c>
    </row>
    <row r="119" spans="1:1" x14ac:dyDescent="0.45">
      <c r="A119" s="257" t="s">
        <v>324</v>
      </c>
    </row>
    <row r="120" spans="1:1" x14ac:dyDescent="0.45">
      <c r="A120" s="257" t="s">
        <v>325</v>
      </c>
    </row>
    <row r="121" spans="1:1" x14ac:dyDescent="0.45">
      <c r="A121" s="257" t="s">
        <v>326</v>
      </c>
    </row>
    <row r="122" spans="1:1" x14ac:dyDescent="0.45">
      <c r="A122" s="257"/>
    </row>
    <row r="123" spans="1:1" x14ac:dyDescent="0.45">
      <c r="A123" s="257" t="s">
        <v>327</v>
      </c>
    </row>
    <row r="124" spans="1:1" x14ac:dyDescent="0.45">
      <c r="A124" s="257" t="s">
        <v>328</v>
      </c>
    </row>
    <row r="125" spans="1:1" x14ac:dyDescent="0.45">
      <c r="A125" s="257" t="s">
        <v>329</v>
      </c>
    </row>
    <row r="126" spans="1:1" x14ac:dyDescent="0.45">
      <c r="A126" s="257" t="s">
        <v>330</v>
      </c>
    </row>
    <row r="127" spans="1:1" x14ac:dyDescent="0.45">
      <c r="A127" s="257" t="s">
        <v>331</v>
      </c>
    </row>
    <row r="128" spans="1:1" x14ac:dyDescent="0.45">
      <c r="A128" s="257" t="s">
        <v>332</v>
      </c>
    </row>
    <row r="129" spans="1:1" x14ac:dyDescent="0.45">
      <c r="A129" s="257" t="s">
        <v>333</v>
      </c>
    </row>
    <row r="130" spans="1:1" x14ac:dyDescent="0.45">
      <c r="A130" s="257" t="s">
        <v>334</v>
      </c>
    </row>
    <row r="131" spans="1:1" x14ac:dyDescent="0.45">
      <c r="A131" s="257" t="s">
        <v>335</v>
      </c>
    </row>
    <row r="132" spans="1:1" x14ac:dyDescent="0.45">
      <c r="A132" s="257" t="s">
        <v>336</v>
      </c>
    </row>
    <row r="133" spans="1:1" x14ac:dyDescent="0.45">
      <c r="A133" s="257"/>
    </row>
    <row r="134" spans="1:1" x14ac:dyDescent="0.45">
      <c r="A134" s="257" t="s">
        <v>337</v>
      </c>
    </row>
    <row r="135" spans="1:1" x14ac:dyDescent="0.45">
      <c r="A135" s="257" t="s">
        <v>338</v>
      </c>
    </row>
    <row r="136" spans="1:1" x14ac:dyDescent="0.45">
      <c r="A136" s="257" t="s">
        <v>339</v>
      </c>
    </row>
    <row r="137" spans="1:1" x14ac:dyDescent="0.45">
      <c r="A137" s="257" t="s">
        <v>340</v>
      </c>
    </row>
    <row r="138" spans="1:1" x14ac:dyDescent="0.45">
      <c r="A138" s="257" t="s">
        <v>341</v>
      </c>
    </row>
    <row r="139" spans="1:1" x14ac:dyDescent="0.45">
      <c r="A139" s="257" t="s">
        <v>342</v>
      </c>
    </row>
    <row r="140" spans="1:1" x14ac:dyDescent="0.45">
      <c r="A140" s="257" t="s">
        <v>343</v>
      </c>
    </row>
    <row r="141" spans="1:1" x14ac:dyDescent="0.45">
      <c r="A141" s="257" t="s">
        <v>344</v>
      </c>
    </row>
    <row r="142" spans="1:1" x14ac:dyDescent="0.45">
      <c r="A142" s="257" t="s">
        <v>345</v>
      </c>
    </row>
    <row r="143" spans="1:1" x14ac:dyDescent="0.45">
      <c r="A143" s="257" t="s">
        <v>346</v>
      </c>
    </row>
    <row r="144" spans="1:1" x14ac:dyDescent="0.45">
      <c r="A144" s="257" t="s">
        <v>347</v>
      </c>
    </row>
    <row r="145" spans="1:1" x14ac:dyDescent="0.45">
      <c r="A145" s="257" t="s">
        <v>348</v>
      </c>
    </row>
    <row r="146" spans="1:1" x14ac:dyDescent="0.45">
      <c r="A146" s="257"/>
    </row>
    <row r="147" spans="1:1" x14ac:dyDescent="0.45">
      <c r="A147" s="257" t="s">
        <v>349</v>
      </c>
    </row>
    <row r="148" spans="1:1" x14ac:dyDescent="0.45">
      <c r="A148" s="257" t="s">
        <v>350</v>
      </c>
    </row>
    <row r="149" spans="1:1" x14ac:dyDescent="0.45">
      <c r="A149" s="257" t="s">
        <v>351</v>
      </c>
    </row>
    <row r="150" spans="1:1" x14ac:dyDescent="0.45">
      <c r="A150" s="257"/>
    </row>
    <row r="151" spans="1:1" x14ac:dyDescent="0.45">
      <c r="A151" s="257" t="s">
        <v>352</v>
      </c>
    </row>
    <row r="152" spans="1:1" x14ac:dyDescent="0.45">
      <c r="A152" s="257" t="s">
        <v>353</v>
      </c>
    </row>
    <row r="153" spans="1:1" x14ac:dyDescent="0.45">
      <c r="A153" s="257"/>
    </row>
    <row r="154" spans="1:1" x14ac:dyDescent="0.45">
      <c r="A154" s="257" t="s">
        <v>354</v>
      </c>
    </row>
    <row r="155" spans="1:1" x14ac:dyDescent="0.45">
      <c r="A155" s="257"/>
    </row>
    <row r="156" spans="1:1" x14ac:dyDescent="0.45">
      <c r="A156" s="257" t="s">
        <v>355</v>
      </c>
    </row>
    <row r="157" spans="1:1" x14ac:dyDescent="0.45">
      <c r="A157" s="257" t="s">
        <v>356</v>
      </c>
    </row>
    <row r="158" spans="1:1" x14ac:dyDescent="0.45">
      <c r="A158" s="257" t="s">
        <v>357</v>
      </c>
    </row>
    <row r="159" spans="1:1" x14ac:dyDescent="0.45">
      <c r="A159" s="257" t="s">
        <v>358</v>
      </c>
    </row>
    <row r="160" spans="1:1" x14ac:dyDescent="0.45">
      <c r="A160" s="257" t="s">
        <v>359</v>
      </c>
    </row>
    <row r="161" spans="1:1" x14ac:dyDescent="0.45">
      <c r="A161" s="257" t="s">
        <v>360</v>
      </c>
    </row>
    <row r="162" spans="1:1" x14ac:dyDescent="0.45">
      <c r="A162" s="257" t="s">
        <v>361</v>
      </c>
    </row>
    <row r="163" spans="1:1" x14ac:dyDescent="0.45">
      <c r="A163" s="257"/>
    </row>
    <row r="164" spans="1:1" x14ac:dyDescent="0.45">
      <c r="A164" s="257" t="s">
        <v>362</v>
      </c>
    </row>
    <row r="165" spans="1:1" x14ac:dyDescent="0.45">
      <c r="A165" s="257" t="s">
        <v>363</v>
      </c>
    </row>
    <row r="166" spans="1:1" x14ac:dyDescent="0.45">
      <c r="A166" s="257" t="s">
        <v>364</v>
      </c>
    </row>
    <row r="167" spans="1:1" x14ac:dyDescent="0.45">
      <c r="A167" s="257" t="s">
        <v>365</v>
      </c>
    </row>
    <row r="168" spans="1:1" x14ac:dyDescent="0.45">
      <c r="A168" s="257" t="s">
        <v>366</v>
      </c>
    </row>
    <row r="169" spans="1:1" x14ac:dyDescent="0.45">
      <c r="A169" s="257" t="s">
        <v>367</v>
      </c>
    </row>
    <row r="170" spans="1:1" x14ac:dyDescent="0.45">
      <c r="A170" s="257" t="s">
        <v>368</v>
      </c>
    </row>
    <row r="171" spans="1:1" x14ac:dyDescent="0.45">
      <c r="A171" s="257" t="s">
        <v>369</v>
      </c>
    </row>
    <row r="172" spans="1:1" x14ac:dyDescent="0.45">
      <c r="A172" s="257" t="s">
        <v>370</v>
      </c>
    </row>
    <row r="173" spans="1:1" x14ac:dyDescent="0.45">
      <c r="A173" s="257" t="s">
        <v>371</v>
      </c>
    </row>
    <row r="174" spans="1:1" x14ac:dyDescent="0.45">
      <c r="A174" s="257"/>
    </row>
    <row r="175" spans="1:1" x14ac:dyDescent="0.45">
      <c r="A175" s="257" t="s">
        <v>372</v>
      </c>
    </row>
    <row r="176" spans="1:1" x14ac:dyDescent="0.45">
      <c r="A176" s="257" t="s">
        <v>373</v>
      </c>
    </row>
    <row r="177" spans="1:1" x14ac:dyDescent="0.45">
      <c r="A177" s="257" t="s">
        <v>374</v>
      </c>
    </row>
    <row r="178" spans="1:1" x14ac:dyDescent="0.45">
      <c r="A178" s="257"/>
    </row>
    <row r="179" spans="1:1" x14ac:dyDescent="0.45">
      <c r="A179" s="257" t="s">
        <v>375</v>
      </c>
    </row>
    <row r="180" spans="1:1" x14ac:dyDescent="0.45">
      <c r="A180" s="257"/>
    </row>
    <row r="181" spans="1:1" x14ac:dyDescent="0.45">
      <c r="A181" s="257" t="s">
        <v>376</v>
      </c>
    </row>
    <row r="182" spans="1:1" x14ac:dyDescent="0.45">
      <c r="A182" s="257" t="s">
        <v>377</v>
      </c>
    </row>
    <row r="183" spans="1:1" x14ac:dyDescent="0.45">
      <c r="A183" s="257" t="s">
        <v>378</v>
      </c>
    </row>
    <row r="184" spans="1:1" x14ac:dyDescent="0.45">
      <c r="A184" s="257" t="s">
        <v>379</v>
      </c>
    </row>
    <row r="185" spans="1:1" x14ac:dyDescent="0.45">
      <c r="A185" s="257" t="s">
        <v>380</v>
      </c>
    </row>
    <row r="186" spans="1:1" x14ac:dyDescent="0.45">
      <c r="A186" s="257"/>
    </row>
    <row r="187" spans="1:1" x14ac:dyDescent="0.45">
      <c r="A187" s="257" t="s">
        <v>381</v>
      </c>
    </row>
    <row r="188" spans="1:1" x14ac:dyDescent="0.45">
      <c r="A188" s="257" t="s">
        <v>382</v>
      </c>
    </row>
    <row r="189" spans="1:1" x14ac:dyDescent="0.45">
      <c r="A189" s="257" t="s">
        <v>383</v>
      </c>
    </row>
    <row r="190" spans="1:1" x14ac:dyDescent="0.45">
      <c r="A190" s="257" t="s">
        <v>384</v>
      </c>
    </row>
    <row r="191" spans="1:1" x14ac:dyDescent="0.45">
      <c r="A191" s="257" t="s">
        <v>385</v>
      </c>
    </row>
    <row r="192" spans="1:1" x14ac:dyDescent="0.45">
      <c r="A192" s="257" t="s">
        <v>386</v>
      </c>
    </row>
    <row r="193" spans="1:1" x14ac:dyDescent="0.45">
      <c r="A193" s="257" t="s">
        <v>387</v>
      </c>
    </row>
    <row r="194" spans="1:1" x14ac:dyDescent="0.45">
      <c r="A194" s="257"/>
    </row>
    <row r="195" spans="1:1" x14ac:dyDescent="0.45">
      <c r="A195" s="257" t="s">
        <v>388</v>
      </c>
    </row>
    <row r="196" spans="1:1" x14ac:dyDescent="0.45">
      <c r="A196" s="257"/>
    </row>
    <row r="197" spans="1:1" x14ac:dyDescent="0.45">
      <c r="A197" s="257" t="s">
        <v>389</v>
      </c>
    </row>
    <row r="198" spans="1:1" x14ac:dyDescent="0.45">
      <c r="A198" s="257" t="s">
        <v>390</v>
      </c>
    </row>
    <row r="199" spans="1:1" x14ac:dyDescent="0.45">
      <c r="A199" s="257" t="s">
        <v>391</v>
      </c>
    </row>
    <row r="200" spans="1:1" x14ac:dyDescent="0.45">
      <c r="A200" s="257" t="s">
        <v>392</v>
      </c>
    </row>
    <row r="201" spans="1:1" x14ac:dyDescent="0.45">
      <c r="A201" s="257" t="s">
        <v>393</v>
      </c>
    </row>
    <row r="202" spans="1:1" x14ac:dyDescent="0.45">
      <c r="A202" s="257" t="s">
        <v>394</v>
      </c>
    </row>
    <row r="203" spans="1:1" x14ac:dyDescent="0.45">
      <c r="A203" s="257" t="s">
        <v>395</v>
      </c>
    </row>
    <row r="204" spans="1:1" x14ac:dyDescent="0.45">
      <c r="A204" s="257"/>
    </row>
    <row r="205" spans="1:1" x14ac:dyDescent="0.45">
      <c r="A205" s="257" t="s">
        <v>396</v>
      </c>
    </row>
    <row r="206" spans="1:1" x14ac:dyDescent="0.45">
      <c r="A206" s="257" t="s">
        <v>397</v>
      </c>
    </row>
    <row r="207" spans="1:1" x14ac:dyDescent="0.45">
      <c r="A207" s="257"/>
    </row>
    <row r="208" spans="1:1" x14ac:dyDescent="0.45">
      <c r="A208" s="257" t="s">
        <v>398</v>
      </c>
    </row>
    <row r="209" spans="1:1" x14ac:dyDescent="0.45">
      <c r="A209" s="257"/>
    </row>
    <row r="210" spans="1:1" x14ac:dyDescent="0.45">
      <c r="A210" s="257" t="s">
        <v>399</v>
      </c>
    </row>
    <row r="211" spans="1:1" x14ac:dyDescent="0.45">
      <c r="A211" s="257" t="s">
        <v>400</v>
      </c>
    </row>
    <row r="212" spans="1:1" x14ac:dyDescent="0.45">
      <c r="A212" s="257" t="s">
        <v>401</v>
      </c>
    </row>
    <row r="213" spans="1:1" x14ac:dyDescent="0.45">
      <c r="A213" s="257"/>
    </row>
    <row r="214" spans="1:1" x14ac:dyDescent="0.45">
      <c r="A214" s="257" t="s">
        <v>402</v>
      </c>
    </row>
    <row r="215" spans="1:1" x14ac:dyDescent="0.45">
      <c r="A215" s="257" t="s">
        <v>403</v>
      </c>
    </row>
    <row r="216" spans="1:1" x14ac:dyDescent="0.45">
      <c r="A216" s="257"/>
    </row>
    <row r="217" spans="1:1" x14ac:dyDescent="0.45">
      <c r="A217" s="257" t="s">
        <v>404</v>
      </c>
    </row>
    <row r="218" spans="1:1" x14ac:dyDescent="0.45">
      <c r="A218" s="257" t="s">
        <v>405</v>
      </c>
    </row>
    <row r="219" spans="1:1" x14ac:dyDescent="0.45">
      <c r="A219" s="257" t="s">
        <v>406</v>
      </c>
    </row>
    <row r="220" spans="1:1" x14ac:dyDescent="0.45">
      <c r="A220" s="257" t="s">
        <v>407</v>
      </c>
    </row>
    <row r="221" spans="1:1" x14ac:dyDescent="0.45">
      <c r="A221" s="257"/>
    </row>
    <row r="222" spans="1:1" x14ac:dyDescent="0.45">
      <c r="A222" s="257" t="s">
        <v>408</v>
      </c>
    </row>
    <row r="223" spans="1:1" x14ac:dyDescent="0.45">
      <c r="A223" s="257" t="s">
        <v>409</v>
      </c>
    </row>
    <row r="224" spans="1:1" x14ac:dyDescent="0.45">
      <c r="A224" s="257" t="s">
        <v>410</v>
      </c>
    </row>
    <row r="225" spans="1:1" x14ac:dyDescent="0.45">
      <c r="A225" s="257" t="s">
        <v>411</v>
      </c>
    </row>
    <row r="226" spans="1:1" x14ac:dyDescent="0.45">
      <c r="A226" s="257" t="s">
        <v>412</v>
      </c>
    </row>
    <row r="227" spans="1:1" x14ac:dyDescent="0.45">
      <c r="A227" s="257" t="s">
        <v>413</v>
      </c>
    </row>
    <row r="228" spans="1:1" x14ac:dyDescent="0.45">
      <c r="A228" s="257" t="s">
        <v>414</v>
      </c>
    </row>
    <row r="229" spans="1:1" x14ac:dyDescent="0.45">
      <c r="A229" s="257"/>
    </row>
    <row r="230" spans="1:1" x14ac:dyDescent="0.45">
      <c r="A230" s="257" t="s">
        <v>415</v>
      </c>
    </row>
    <row r="231" spans="1:1" x14ac:dyDescent="0.45">
      <c r="A231" s="257" t="s">
        <v>416</v>
      </c>
    </row>
    <row r="232" spans="1:1" x14ac:dyDescent="0.45">
      <c r="A232" s="257" t="s">
        <v>417</v>
      </c>
    </row>
    <row r="233" spans="1:1" x14ac:dyDescent="0.45">
      <c r="A233" s="257" t="s">
        <v>418</v>
      </c>
    </row>
    <row r="234" spans="1:1" x14ac:dyDescent="0.45">
      <c r="A234" s="257"/>
    </row>
    <row r="235" spans="1:1" x14ac:dyDescent="0.45">
      <c r="A235" s="257" t="s">
        <v>419</v>
      </c>
    </row>
    <row r="236" spans="1:1" x14ac:dyDescent="0.45">
      <c r="A236" s="257" t="s">
        <v>420</v>
      </c>
    </row>
    <row r="237" spans="1:1" x14ac:dyDescent="0.45">
      <c r="A237" s="257" t="s">
        <v>421</v>
      </c>
    </row>
    <row r="238" spans="1:1" x14ac:dyDescent="0.45">
      <c r="A238" s="257" t="s">
        <v>422</v>
      </c>
    </row>
    <row r="239" spans="1:1" x14ac:dyDescent="0.45">
      <c r="A239" s="257" t="s">
        <v>423</v>
      </c>
    </row>
    <row r="240" spans="1:1" x14ac:dyDescent="0.45">
      <c r="A240" s="257" t="s">
        <v>424</v>
      </c>
    </row>
    <row r="241" spans="1:1" x14ac:dyDescent="0.45">
      <c r="A241" s="257" t="s">
        <v>425</v>
      </c>
    </row>
    <row r="242" spans="1:1" x14ac:dyDescent="0.45">
      <c r="A242" s="257" t="s">
        <v>426</v>
      </c>
    </row>
    <row r="243" spans="1:1" x14ac:dyDescent="0.45">
      <c r="A243" s="257" t="s">
        <v>427</v>
      </c>
    </row>
    <row r="244" spans="1:1" x14ac:dyDescent="0.45">
      <c r="A244" s="257"/>
    </row>
    <row r="245" spans="1:1" x14ac:dyDescent="0.45">
      <c r="A245" s="257" t="s">
        <v>428</v>
      </c>
    </row>
    <row r="246" spans="1:1" x14ac:dyDescent="0.45">
      <c r="A246" s="257"/>
    </row>
    <row r="247" spans="1:1" x14ac:dyDescent="0.45">
      <c r="A247" s="257" t="s">
        <v>429</v>
      </c>
    </row>
    <row r="248" spans="1:1" x14ac:dyDescent="0.45">
      <c r="A248" s="257" t="s">
        <v>430</v>
      </c>
    </row>
    <row r="249" spans="1:1" x14ac:dyDescent="0.45">
      <c r="A249" s="257" t="s">
        <v>431</v>
      </c>
    </row>
    <row r="250" spans="1:1" x14ac:dyDescent="0.45">
      <c r="A250" s="257" t="s">
        <v>432</v>
      </c>
    </row>
    <row r="251" spans="1:1" x14ac:dyDescent="0.45">
      <c r="A251" s="257"/>
    </row>
    <row r="252" spans="1:1" x14ac:dyDescent="0.45">
      <c r="A252" s="257" t="s">
        <v>433</v>
      </c>
    </row>
    <row r="253" spans="1:1" x14ac:dyDescent="0.45">
      <c r="A253" s="257" t="s">
        <v>434</v>
      </c>
    </row>
    <row r="254" spans="1:1" x14ac:dyDescent="0.45">
      <c r="A254" s="257" t="s">
        <v>435</v>
      </c>
    </row>
    <row r="255" spans="1:1" x14ac:dyDescent="0.45">
      <c r="A255" s="257" t="s">
        <v>436</v>
      </c>
    </row>
    <row r="256" spans="1:1" x14ac:dyDescent="0.45">
      <c r="A256" s="257"/>
    </row>
    <row r="257" spans="1:1" x14ac:dyDescent="0.45">
      <c r="A257" s="257" t="s">
        <v>437</v>
      </c>
    </row>
    <row r="258" spans="1:1" x14ac:dyDescent="0.45">
      <c r="A258" s="257" t="s">
        <v>438</v>
      </c>
    </row>
    <row r="259" spans="1:1" x14ac:dyDescent="0.45">
      <c r="A259" s="257" t="s">
        <v>439</v>
      </c>
    </row>
    <row r="260" spans="1:1" x14ac:dyDescent="0.45">
      <c r="A260" s="257" t="s">
        <v>440</v>
      </c>
    </row>
    <row r="261" spans="1:1" x14ac:dyDescent="0.45">
      <c r="A261" s="257" t="s">
        <v>441</v>
      </c>
    </row>
    <row r="262" spans="1:1" x14ac:dyDescent="0.45">
      <c r="A262" s="257" t="s">
        <v>442</v>
      </c>
    </row>
    <row r="263" spans="1:1" x14ac:dyDescent="0.45">
      <c r="A263" s="257" t="s">
        <v>443</v>
      </c>
    </row>
    <row r="264" spans="1:1" x14ac:dyDescent="0.45">
      <c r="A264" s="257" t="s">
        <v>444</v>
      </c>
    </row>
    <row r="265" spans="1:1" x14ac:dyDescent="0.45">
      <c r="A265" s="257" t="s">
        <v>445</v>
      </c>
    </row>
    <row r="266" spans="1:1" x14ac:dyDescent="0.45">
      <c r="A266" s="257" t="s">
        <v>446</v>
      </c>
    </row>
    <row r="267" spans="1:1" x14ac:dyDescent="0.45">
      <c r="A267" s="257" t="s">
        <v>447</v>
      </c>
    </row>
    <row r="268" spans="1:1" x14ac:dyDescent="0.45">
      <c r="A268" s="257"/>
    </row>
    <row r="269" spans="1:1" x14ac:dyDescent="0.45">
      <c r="A269" s="257" t="s">
        <v>448</v>
      </c>
    </row>
    <row r="270" spans="1:1" x14ac:dyDescent="0.45">
      <c r="A270" s="257" t="s">
        <v>449</v>
      </c>
    </row>
    <row r="271" spans="1:1" x14ac:dyDescent="0.45">
      <c r="A271" s="257" t="s">
        <v>450</v>
      </c>
    </row>
    <row r="272" spans="1:1" x14ac:dyDescent="0.45">
      <c r="A272" s="257" t="s">
        <v>451</v>
      </c>
    </row>
    <row r="273" spans="1:1" x14ac:dyDescent="0.45">
      <c r="A273" s="257" t="s">
        <v>452</v>
      </c>
    </row>
    <row r="274" spans="1:1" x14ac:dyDescent="0.45">
      <c r="A274" s="257"/>
    </row>
    <row r="275" spans="1:1" x14ac:dyDescent="0.45">
      <c r="A275" s="257" t="s">
        <v>453</v>
      </c>
    </row>
    <row r="276" spans="1:1" x14ac:dyDescent="0.45">
      <c r="A276" s="257" t="s">
        <v>454</v>
      </c>
    </row>
    <row r="277" spans="1:1" x14ac:dyDescent="0.45">
      <c r="A277" s="257" t="s">
        <v>455</v>
      </c>
    </row>
    <row r="278" spans="1:1" x14ac:dyDescent="0.45">
      <c r="A278" s="257" t="s">
        <v>456</v>
      </c>
    </row>
    <row r="279" spans="1:1" x14ac:dyDescent="0.45">
      <c r="A279" s="257" t="s">
        <v>457</v>
      </c>
    </row>
    <row r="280" spans="1:1" x14ac:dyDescent="0.45">
      <c r="A280" s="257" t="s">
        <v>458</v>
      </c>
    </row>
    <row r="281" spans="1:1" x14ac:dyDescent="0.45">
      <c r="A281" s="257" t="s">
        <v>459</v>
      </c>
    </row>
    <row r="282" spans="1:1" x14ac:dyDescent="0.45">
      <c r="A282" s="257" t="s">
        <v>460</v>
      </c>
    </row>
    <row r="283" spans="1:1" x14ac:dyDescent="0.45">
      <c r="A283" s="257" t="s">
        <v>461</v>
      </c>
    </row>
    <row r="284" spans="1:1" x14ac:dyDescent="0.45">
      <c r="A284" s="257" t="s">
        <v>462</v>
      </c>
    </row>
    <row r="285" spans="1:1" x14ac:dyDescent="0.45">
      <c r="A285" s="257" t="s">
        <v>463</v>
      </c>
    </row>
    <row r="286" spans="1:1" x14ac:dyDescent="0.45">
      <c r="A286" s="257" t="s">
        <v>464</v>
      </c>
    </row>
    <row r="287" spans="1:1" x14ac:dyDescent="0.45">
      <c r="A287" s="257"/>
    </row>
    <row r="288" spans="1:1" x14ac:dyDescent="0.45">
      <c r="A288" s="257" t="s">
        <v>465</v>
      </c>
    </row>
    <row r="289" spans="1:1" x14ac:dyDescent="0.45">
      <c r="A289" s="257" t="s">
        <v>466</v>
      </c>
    </row>
    <row r="290" spans="1:1" x14ac:dyDescent="0.45">
      <c r="A290" s="257" t="s">
        <v>467</v>
      </c>
    </row>
    <row r="291" spans="1:1" x14ac:dyDescent="0.45">
      <c r="A291" s="257" t="s">
        <v>468</v>
      </c>
    </row>
    <row r="292" spans="1:1" x14ac:dyDescent="0.45">
      <c r="A292" s="257"/>
    </row>
    <row r="293" spans="1:1" x14ac:dyDescent="0.45">
      <c r="A293" s="257" t="s">
        <v>469</v>
      </c>
    </row>
    <row r="294" spans="1:1" x14ac:dyDescent="0.45">
      <c r="A294" s="257" t="s">
        <v>470</v>
      </c>
    </row>
    <row r="295" spans="1:1" x14ac:dyDescent="0.45">
      <c r="A295" s="257" t="s">
        <v>471</v>
      </c>
    </row>
    <row r="296" spans="1:1" x14ac:dyDescent="0.45">
      <c r="A296" s="257"/>
    </row>
    <row r="297" spans="1:1" x14ac:dyDescent="0.45">
      <c r="A297" s="257" t="s">
        <v>472</v>
      </c>
    </row>
    <row r="298" spans="1:1" x14ac:dyDescent="0.45">
      <c r="A298" s="257" t="s">
        <v>473</v>
      </c>
    </row>
    <row r="299" spans="1:1" x14ac:dyDescent="0.45">
      <c r="A299" s="257" t="s">
        <v>474</v>
      </c>
    </row>
    <row r="300" spans="1:1" x14ac:dyDescent="0.45">
      <c r="A300" s="257" t="s">
        <v>475</v>
      </c>
    </row>
    <row r="301" spans="1:1" x14ac:dyDescent="0.45">
      <c r="A301" s="257" t="s">
        <v>476</v>
      </c>
    </row>
    <row r="302" spans="1:1" x14ac:dyDescent="0.45">
      <c r="A302" s="257" t="s">
        <v>477</v>
      </c>
    </row>
    <row r="303" spans="1:1" x14ac:dyDescent="0.45">
      <c r="A303" s="257" t="s">
        <v>478</v>
      </c>
    </row>
    <row r="304" spans="1:1" x14ac:dyDescent="0.45">
      <c r="A304" s="257" t="s">
        <v>479</v>
      </c>
    </row>
    <row r="305" spans="1:1" x14ac:dyDescent="0.45">
      <c r="A305" s="257" t="s">
        <v>480</v>
      </c>
    </row>
    <row r="306" spans="1:1" x14ac:dyDescent="0.45">
      <c r="A306" s="257" t="s">
        <v>481</v>
      </c>
    </row>
    <row r="307" spans="1:1" x14ac:dyDescent="0.45">
      <c r="A307" s="257" t="s">
        <v>482</v>
      </c>
    </row>
    <row r="308" spans="1:1" x14ac:dyDescent="0.45">
      <c r="A308" s="257" t="s">
        <v>483</v>
      </c>
    </row>
    <row r="309" spans="1:1" x14ac:dyDescent="0.45">
      <c r="A309" s="257"/>
    </row>
    <row r="310" spans="1:1" x14ac:dyDescent="0.45">
      <c r="A310" s="257" t="s">
        <v>484</v>
      </c>
    </row>
    <row r="311" spans="1:1" x14ac:dyDescent="0.45">
      <c r="A311" s="257" t="s">
        <v>485</v>
      </c>
    </row>
    <row r="312" spans="1:1" x14ac:dyDescent="0.45">
      <c r="A312" s="257" t="s">
        <v>486</v>
      </c>
    </row>
    <row r="313" spans="1:1" x14ac:dyDescent="0.45">
      <c r="A313" s="257" t="s">
        <v>487</v>
      </c>
    </row>
    <row r="314" spans="1:1" x14ac:dyDescent="0.45">
      <c r="A314" s="257" t="s">
        <v>488</v>
      </c>
    </row>
    <row r="315" spans="1:1" x14ac:dyDescent="0.45">
      <c r="A315" s="257" t="s">
        <v>489</v>
      </c>
    </row>
    <row r="316" spans="1:1" x14ac:dyDescent="0.45">
      <c r="A316" s="257" t="s">
        <v>490</v>
      </c>
    </row>
    <row r="317" spans="1:1" x14ac:dyDescent="0.45">
      <c r="A317" s="257"/>
    </row>
    <row r="318" spans="1:1" x14ac:dyDescent="0.45">
      <c r="A318" s="257" t="s">
        <v>491</v>
      </c>
    </row>
    <row r="319" spans="1:1" x14ac:dyDescent="0.45">
      <c r="A319" s="257" t="s">
        <v>492</v>
      </c>
    </row>
    <row r="320" spans="1:1" x14ac:dyDescent="0.45">
      <c r="A320" s="257" t="s">
        <v>493</v>
      </c>
    </row>
    <row r="321" spans="1:1" x14ac:dyDescent="0.45">
      <c r="A321" s="257" t="s">
        <v>494</v>
      </c>
    </row>
    <row r="322" spans="1:1" x14ac:dyDescent="0.45">
      <c r="A322" s="257" t="s">
        <v>495</v>
      </c>
    </row>
    <row r="323" spans="1:1" x14ac:dyDescent="0.45">
      <c r="A323" s="257" t="s">
        <v>496</v>
      </c>
    </row>
    <row r="324" spans="1:1" x14ac:dyDescent="0.45">
      <c r="A324" s="257" t="s">
        <v>497</v>
      </c>
    </row>
    <row r="325" spans="1:1" x14ac:dyDescent="0.45">
      <c r="A325" s="257" t="s">
        <v>498</v>
      </c>
    </row>
    <row r="326" spans="1:1" x14ac:dyDescent="0.45">
      <c r="A326" s="257" t="s">
        <v>499</v>
      </c>
    </row>
    <row r="327" spans="1:1" x14ac:dyDescent="0.45">
      <c r="A327" s="257" t="s">
        <v>500</v>
      </c>
    </row>
    <row r="328" spans="1:1" x14ac:dyDescent="0.45">
      <c r="A328" s="257"/>
    </row>
    <row r="329" spans="1:1" x14ac:dyDescent="0.45">
      <c r="A329" s="257" t="s">
        <v>501</v>
      </c>
    </row>
    <row r="330" spans="1:1" x14ac:dyDescent="0.45">
      <c r="A330" s="257" t="s">
        <v>502</v>
      </c>
    </row>
    <row r="331" spans="1:1" x14ac:dyDescent="0.45">
      <c r="A331" s="257" t="s">
        <v>503</v>
      </c>
    </row>
    <row r="332" spans="1:1" x14ac:dyDescent="0.45">
      <c r="A332" s="257" t="s">
        <v>504</v>
      </c>
    </row>
    <row r="333" spans="1:1" x14ac:dyDescent="0.45">
      <c r="A333" s="257" t="s">
        <v>505</v>
      </c>
    </row>
    <row r="334" spans="1:1" x14ac:dyDescent="0.45">
      <c r="A334" s="257" t="s">
        <v>506</v>
      </c>
    </row>
    <row r="335" spans="1:1" x14ac:dyDescent="0.45">
      <c r="A335" s="257" t="s">
        <v>507</v>
      </c>
    </row>
    <row r="336" spans="1:1" x14ac:dyDescent="0.45">
      <c r="A336" s="257"/>
    </row>
    <row r="337" spans="1:1" x14ac:dyDescent="0.45">
      <c r="A337" s="257" t="s">
        <v>508</v>
      </c>
    </row>
    <row r="338" spans="1:1" x14ac:dyDescent="0.45">
      <c r="A338" s="257" t="s">
        <v>509</v>
      </c>
    </row>
    <row r="339" spans="1:1" x14ac:dyDescent="0.45">
      <c r="A339" s="257" t="s">
        <v>510</v>
      </c>
    </row>
    <row r="340" spans="1:1" x14ac:dyDescent="0.45">
      <c r="A340" s="257" t="s">
        <v>511</v>
      </c>
    </row>
    <row r="341" spans="1:1" x14ac:dyDescent="0.45">
      <c r="A341" s="257" t="s">
        <v>512</v>
      </c>
    </row>
    <row r="342" spans="1:1" x14ac:dyDescent="0.45">
      <c r="A342" s="257"/>
    </row>
    <row r="343" spans="1:1" x14ac:dyDescent="0.45">
      <c r="A343" s="257" t="s">
        <v>513</v>
      </c>
    </row>
    <row r="344" spans="1:1" x14ac:dyDescent="0.45">
      <c r="A344" s="257"/>
    </row>
    <row r="345" spans="1:1" x14ac:dyDescent="0.45">
      <c r="A345" s="257" t="s">
        <v>514</v>
      </c>
    </row>
    <row r="346" spans="1:1" x14ac:dyDescent="0.45">
      <c r="A346" s="257" t="s">
        <v>515</v>
      </c>
    </row>
    <row r="347" spans="1:1" x14ac:dyDescent="0.45">
      <c r="A347" s="257" t="s">
        <v>516</v>
      </c>
    </row>
    <row r="348" spans="1:1" x14ac:dyDescent="0.45">
      <c r="A348" s="257" t="s">
        <v>517</v>
      </c>
    </row>
    <row r="349" spans="1:1" x14ac:dyDescent="0.45">
      <c r="A349" s="257" t="s">
        <v>518</v>
      </c>
    </row>
    <row r="350" spans="1:1" x14ac:dyDescent="0.45">
      <c r="A350" s="257" t="s">
        <v>519</v>
      </c>
    </row>
    <row r="351" spans="1:1" x14ac:dyDescent="0.45">
      <c r="A351" s="257" t="s">
        <v>520</v>
      </c>
    </row>
    <row r="352" spans="1:1" x14ac:dyDescent="0.45">
      <c r="A352" s="257" t="s">
        <v>521</v>
      </c>
    </row>
    <row r="353" spans="1:1" x14ac:dyDescent="0.45">
      <c r="A353" s="257"/>
    </row>
    <row r="354" spans="1:1" x14ac:dyDescent="0.45">
      <c r="A354" s="257" t="s">
        <v>522</v>
      </c>
    </row>
    <row r="355" spans="1:1" x14ac:dyDescent="0.45">
      <c r="A355" s="257" t="s">
        <v>523</v>
      </c>
    </row>
    <row r="356" spans="1:1" x14ac:dyDescent="0.45">
      <c r="A356" s="257" t="s">
        <v>524</v>
      </c>
    </row>
    <row r="357" spans="1:1" x14ac:dyDescent="0.45">
      <c r="A357" s="257" t="s">
        <v>525</v>
      </c>
    </row>
    <row r="358" spans="1:1" x14ac:dyDescent="0.45">
      <c r="A358" s="257" t="s">
        <v>526</v>
      </c>
    </row>
    <row r="359" spans="1:1" x14ac:dyDescent="0.45">
      <c r="A359" s="257" t="s">
        <v>527</v>
      </c>
    </row>
    <row r="360" spans="1:1" x14ac:dyDescent="0.45">
      <c r="A360" s="257"/>
    </row>
    <row r="361" spans="1:1" x14ac:dyDescent="0.45">
      <c r="A361" s="257" t="s">
        <v>528</v>
      </c>
    </row>
    <row r="362" spans="1:1" x14ac:dyDescent="0.45">
      <c r="A362" s="257" t="s">
        <v>529</v>
      </c>
    </row>
    <row r="363" spans="1:1" x14ac:dyDescent="0.45">
      <c r="A363" s="257" t="s">
        <v>530</v>
      </c>
    </row>
    <row r="364" spans="1:1" x14ac:dyDescent="0.45">
      <c r="A364" s="257"/>
    </row>
    <row r="365" spans="1:1" x14ac:dyDescent="0.45">
      <c r="A365" s="257" t="s">
        <v>531</v>
      </c>
    </row>
    <row r="366" spans="1:1" x14ac:dyDescent="0.45">
      <c r="A366" s="257" t="s">
        <v>532</v>
      </c>
    </row>
    <row r="367" spans="1:1" x14ac:dyDescent="0.45">
      <c r="A367" s="257"/>
    </row>
    <row r="368" spans="1:1" x14ac:dyDescent="0.45">
      <c r="A368" s="257" t="s">
        <v>533</v>
      </c>
    </row>
    <row r="369" spans="1:1" x14ac:dyDescent="0.45">
      <c r="A369" s="257" t="s">
        <v>534</v>
      </c>
    </row>
    <row r="370" spans="1:1" x14ac:dyDescent="0.45">
      <c r="A370" s="257" t="s">
        <v>535</v>
      </c>
    </row>
    <row r="371" spans="1:1" x14ac:dyDescent="0.45">
      <c r="A371" s="257"/>
    </row>
    <row r="372" spans="1:1" x14ac:dyDescent="0.45">
      <c r="A372" s="257" t="s">
        <v>536</v>
      </c>
    </row>
    <row r="373" spans="1:1" x14ac:dyDescent="0.45">
      <c r="A373" s="257" t="s">
        <v>537</v>
      </c>
    </row>
    <row r="374" spans="1:1" x14ac:dyDescent="0.45">
      <c r="A374" s="257" t="s">
        <v>538</v>
      </c>
    </row>
    <row r="375" spans="1:1" x14ac:dyDescent="0.45">
      <c r="A375" s="257"/>
    </row>
    <row r="376" spans="1:1" x14ac:dyDescent="0.45">
      <c r="A376" s="257" t="s">
        <v>539</v>
      </c>
    </row>
    <row r="377" spans="1:1" x14ac:dyDescent="0.45">
      <c r="A377" s="257" t="s">
        <v>540</v>
      </c>
    </row>
    <row r="378" spans="1:1" x14ac:dyDescent="0.45">
      <c r="A378" s="257"/>
    </row>
    <row r="379" spans="1:1" x14ac:dyDescent="0.45">
      <c r="A379" s="257" t="s">
        <v>541</v>
      </c>
    </row>
    <row r="380" spans="1:1" x14ac:dyDescent="0.45">
      <c r="A380" s="257" t="s">
        <v>542</v>
      </c>
    </row>
    <row r="381" spans="1:1" x14ac:dyDescent="0.45">
      <c r="A381" s="257"/>
    </row>
    <row r="382" spans="1:1" x14ac:dyDescent="0.45">
      <c r="A382" s="257" t="s">
        <v>543</v>
      </c>
    </row>
    <row r="383" spans="1:1" x14ac:dyDescent="0.45">
      <c r="A383" s="257" t="s">
        <v>544</v>
      </c>
    </row>
    <row r="384" spans="1:1" x14ac:dyDescent="0.45">
      <c r="A384" s="257" t="s">
        <v>545</v>
      </c>
    </row>
    <row r="385" spans="1:1" x14ac:dyDescent="0.45">
      <c r="A385" s="257" t="s">
        <v>546</v>
      </c>
    </row>
    <row r="386" spans="1:1" x14ac:dyDescent="0.45">
      <c r="A386" s="257" t="s">
        <v>547</v>
      </c>
    </row>
    <row r="387" spans="1:1" x14ac:dyDescent="0.45">
      <c r="A387" s="257"/>
    </row>
    <row r="388" spans="1:1" x14ac:dyDescent="0.45">
      <c r="A388" s="257" t="s">
        <v>548</v>
      </c>
    </row>
    <row r="389" spans="1:1" x14ac:dyDescent="0.45">
      <c r="A389" s="257" t="s">
        <v>549</v>
      </c>
    </row>
    <row r="390" spans="1:1" x14ac:dyDescent="0.45">
      <c r="A390" s="257" t="s">
        <v>550</v>
      </c>
    </row>
    <row r="391" spans="1:1" x14ac:dyDescent="0.45">
      <c r="A391" s="257" t="s">
        <v>551</v>
      </c>
    </row>
    <row r="392" spans="1:1" x14ac:dyDescent="0.45">
      <c r="A392" s="257" t="s">
        <v>552</v>
      </c>
    </row>
    <row r="393" spans="1:1" x14ac:dyDescent="0.45">
      <c r="A393" s="257" t="s">
        <v>553</v>
      </c>
    </row>
    <row r="394" spans="1:1" x14ac:dyDescent="0.45">
      <c r="A394" s="257" t="s">
        <v>554</v>
      </c>
    </row>
    <row r="395" spans="1:1" x14ac:dyDescent="0.45">
      <c r="A395" s="257" t="s">
        <v>555</v>
      </c>
    </row>
    <row r="396" spans="1:1" x14ac:dyDescent="0.45">
      <c r="A396" s="257" t="s">
        <v>556</v>
      </c>
    </row>
    <row r="397" spans="1:1" x14ac:dyDescent="0.45">
      <c r="A397" s="257"/>
    </row>
    <row r="398" spans="1:1" x14ac:dyDescent="0.45">
      <c r="A398" s="257" t="s">
        <v>557</v>
      </c>
    </row>
    <row r="399" spans="1:1" x14ac:dyDescent="0.45">
      <c r="A399" s="257" t="s">
        <v>558</v>
      </c>
    </row>
    <row r="400" spans="1:1" x14ac:dyDescent="0.45">
      <c r="A400" s="257" t="s">
        <v>559</v>
      </c>
    </row>
    <row r="401" spans="1:1" x14ac:dyDescent="0.45">
      <c r="A401" s="257" t="s">
        <v>560</v>
      </c>
    </row>
    <row r="402" spans="1:1" x14ac:dyDescent="0.45">
      <c r="A402" s="257"/>
    </row>
    <row r="403" spans="1:1" x14ac:dyDescent="0.45">
      <c r="A403" s="257" t="s">
        <v>561</v>
      </c>
    </row>
    <row r="404" spans="1:1" x14ac:dyDescent="0.45">
      <c r="A404" s="257" t="s">
        <v>562</v>
      </c>
    </row>
    <row r="405" spans="1:1" x14ac:dyDescent="0.45">
      <c r="A405" s="257" t="s">
        <v>563</v>
      </c>
    </row>
    <row r="406" spans="1:1" x14ac:dyDescent="0.45">
      <c r="A406" s="257"/>
    </row>
    <row r="407" spans="1:1" x14ac:dyDescent="0.45">
      <c r="A407" s="257" t="s">
        <v>564</v>
      </c>
    </row>
    <row r="408" spans="1:1" x14ac:dyDescent="0.45">
      <c r="A408" s="257"/>
    </row>
    <row r="409" spans="1:1" x14ac:dyDescent="0.45">
      <c r="A409" s="257" t="s">
        <v>565</v>
      </c>
    </row>
    <row r="410" spans="1:1" x14ac:dyDescent="0.45">
      <c r="A410" s="257" t="s">
        <v>566</v>
      </c>
    </row>
    <row r="411" spans="1:1" x14ac:dyDescent="0.45">
      <c r="A411" s="257" t="s">
        <v>567</v>
      </c>
    </row>
    <row r="412" spans="1:1" x14ac:dyDescent="0.45">
      <c r="A412" s="257" t="s">
        <v>568</v>
      </c>
    </row>
    <row r="413" spans="1:1" x14ac:dyDescent="0.45">
      <c r="A413" s="257" t="s">
        <v>569</v>
      </c>
    </row>
    <row r="414" spans="1:1" x14ac:dyDescent="0.45">
      <c r="A414" s="257"/>
    </row>
    <row r="415" spans="1:1" x14ac:dyDescent="0.45">
      <c r="A415" s="257" t="s">
        <v>570</v>
      </c>
    </row>
    <row r="416" spans="1:1" x14ac:dyDescent="0.45">
      <c r="A416" s="257" t="s">
        <v>571</v>
      </c>
    </row>
    <row r="417" spans="1:1" x14ac:dyDescent="0.45">
      <c r="A417" s="257" t="s">
        <v>572</v>
      </c>
    </row>
    <row r="418" spans="1:1" x14ac:dyDescent="0.45">
      <c r="A418" s="257" t="s">
        <v>573</v>
      </c>
    </row>
    <row r="419" spans="1:1" x14ac:dyDescent="0.45">
      <c r="A419" s="257" t="s">
        <v>574</v>
      </c>
    </row>
    <row r="420" spans="1:1" x14ac:dyDescent="0.45">
      <c r="A420" s="257" t="s">
        <v>575</v>
      </c>
    </row>
    <row r="421" spans="1:1" x14ac:dyDescent="0.45">
      <c r="A421" s="257"/>
    </row>
    <row r="422" spans="1:1" x14ac:dyDescent="0.45">
      <c r="A422" s="257" t="s">
        <v>576</v>
      </c>
    </row>
    <row r="423" spans="1:1" x14ac:dyDescent="0.45">
      <c r="A423" s="257" t="s">
        <v>577</v>
      </c>
    </row>
    <row r="424" spans="1:1" x14ac:dyDescent="0.45">
      <c r="A424" s="257" t="s">
        <v>578</v>
      </c>
    </row>
    <row r="425" spans="1:1" x14ac:dyDescent="0.45">
      <c r="A425" s="257" t="s">
        <v>579</v>
      </c>
    </row>
    <row r="426" spans="1:1" x14ac:dyDescent="0.45">
      <c r="A426" s="257" t="s">
        <v>580</v>
      </c>
    </row>
    <row r="427" spans="1:1" x14ac:dyDescent="0.45">
      <c r="A427" s="257" t="s">
        <v>581</v>
      </c>
    </row>
    <row r="428" spans="1:1" x14ac:dyDescent="0.45">
      <c r="A428" s="257"/>
    </row>
    <row r="429" spans="1:1" x14ac:dyDescent="0.45">
      <c r="A429" s="257" t="s">
        <v>582</v>
      </c>
    </row>
    <row r="430" spans="1:1" x14ac:dyDescent="0.45">
      <c r="A430" s="257" t="s">
        <v>583</v>
      </c>
    </row>
    <row r="431" spans="1:1" x14ac:dyDescent="0.45">
      <c r="A431" s="257" t="s">
        <v>584</v>
      </c>
    </row>
    <row r="432" spans="1:1" x14ac:dyDescent="0.45">
      <c r="A432" s="257" t="s">
        <v>585</v>
      </c>
    </row>
    <row r="433" spans="1:1" x14ac:dyDescent="0.45">
      <c r="A433" s="257" t="s">
        <v>586</v>
      </c>
    </row>
    <row r="434" spans="1:1" x14ac:dyDescent="0.45">
      <c r="A434" s="257"/>
    </row>
    <row r="435" spans="1:1" x14ac:dyDescent="0.45">
      <c r="A435" s="257" t="s">
        <v>587</v>
      </c>
    </row>
    <row r="436" spans="1:1" x14ac:dyDescent="0.45">
      <c r="A436" s="257"/>
    </row>
    <row r="437" spans="1:1" x14ac:dyDescent="0.45">
      <c r="A437" s="257" t="s">
        <v>588</v>
      </c>
    </row>
    <row r="438" spans="1:1" x14ac:dyDescent="0.45">
      <c r="A438" s="257" t="s">
        <v>589</v>
      </c>
    </row>
    <row r="439" spans="1:1" x14ac:dyDescent="0.45">
      <c r="A439" s="257" t="s">
        <v>590</v>
      </c>
    </row>
    <row r="440" spans="1:1" x14ac:dyDescent="0.45">
      <c r="A440" s="257" t="s">
        <v>591</v>
      </c>
    </row>
    <row r="441" spans="1:1" x14ac:dyDescent="0.45">
      <c r="A441" s="257" t="s">
        <v>592</v>
      </c>
    </row>
    <row r="442" spans="1:1" x14ac:dyDescent="0.45">
      <c r="A442" s="257" t="s">
        <v>593</v>
      </c>
    </row>
    <row r="443" spans="1:1" x14ac:dyDescent="0.45">
      <c r="A443" s="257" t="s">
        <v>594</v>
      </c>
    </row>
    <row r="444" spans="1:1" x14ac:dyDescent="0.45">
      <c r="A444" s="257" t="s">
        <v>595</v>
      </c>
    </row>
    <row r="445" spans="1:1" x14ac:dyDescent="0.45">
      <c r="A445" s="257"/>
    </row>
    <row r="446" spans="1:1" x14ac:dyDescent="0.45">
      <c r="A446" s="257" t="s">
        <v>596</v>
      </c>
    </row>
    <row r="447" spans="1:1" x14ac:dyDescent="0.45">
      <c r="A447" s="257"/>
    </row>
    <row r="448" spans="1:1" x14ac:dyDescent="0.45">
      <c r="A448" s="257" t="s">
        <v>597</v>
      </c>
    </row>
    <row r="449" spans="1:1" x14ac:dyDescent="0.45">
      <c r="A449" s="257" t="s">
        <v>598</v>
      </c>
    </row>
    <row r="450" spans="1:1" x14ac:dyDescent="0.45">
      <c r="A450" s="257" t="s">
        <v>599</v>
      </c>
    </row>
    <row r="451" spans="1:1" x14ac:dyDescent="0.45">
      <c r="A451" s="257" t="s">
        <v>600</v>
      </c>
    </row>
    <row r="452" spans="1:1" x14ac:dyDescent="0.45">
      <c r="A452" s="257"/>
    </row>
    <row r="453" spans="1:1" x14ac:dyDescent="0.45">
      <c r="A453" s="257" t="s">
        <v>601</v>
      </c>
    </row>
    <row r="454" spans="1:1" x14ac:dyDescent="0.45">
      <c r="A454" s="257" t="s">
        <v>602</v>
      </c>
    </row>
    <row r="455" spans="1:1" x14ac:dyDescent="0.45">
      <c r="A455" s="257" t="s">
        <v>603</v>
      </c>
    </row>
    <row r="456" spans="1:1" x14ac:dyDescent="0.45">
      <c r="A456" s="257" t="s">
        <v>604</v>
      </c>
    </row>
    <row r="457" spans="1:1" x14ac:dyDescent="0.45">
      <c r="A457" s="257" t="s">
        <v>605</v>
      </c>
    </row>
    <row r="458" spans="1:1" x14ac:dyDescent="0.45">
      <c r="A458" s="257" t="s">
        <v>606</v>
      </c>
    </row>
    <row r="459" spans="1:1" x14ac:dyDescent="0.45">
      <c r="A459" s="257" t="s">
        <v>607</v>
      </c>
    </row>
    <row r="460" spans="1:1" x14ac:dyDescent="0.45">
      <c r="A460" s="257" t="s">
        <v>608</v>
      </c>
    </row>
    <row r="461" spans="1:1" x14ac:dyDescent="0.45">
      <c r="A461" s="257" t="s">
        <v>609</v>
      </c>
    </row>
    <row r="462" spans="1:1" x14ac:dyDescent="0.45">
      <c r="A462" s="257"/>
    </row>
    <row r="463" spans="1:1" x14ac:dyDescent="0.45">
      <c r="A463" s="257" t="s">
        <v>610</v>
      </c>
    </row>
    <row r="464" spans="1:1" x14ac:dyDescent="0.45">
      <c r="A464" s="257" t="s">
        <v>611</v>
      </c>
    </row>
    <row r="465" spans="1:1" x14ac:dyDescent="0.45">
      <c r="A465" s="257" t="s">
        <v>612</v>
      </c>
    </row>
    <row r="466" spans="1:1" x14ac:dyDescent="0.45">
      <c r="A466" s="257" t="s">
        <v>613</v>
      </c>
    </row>
    <row r="467" spans="1:1" x14ac:dyDescent="0.45">
      <c r="A467" s="257" t="s">
        <v>614</v>
      </c>
    </row>
    <row r="468" spans="1:1" x14ac:dyDescent="0.45">
      <c r="A468" s="257" t="s">
        <v>615</v>
      </c>
    </row>
    <row r="469" spans="1:1" x14ac:dyDescent="0.45">
      <c r="A469" s="257" t="s">
        <v>616</v>
      </c>
    </row>
    <row r="470" spans="1:1" x14ac:dyDescent="0.45">
      <c r="A470" s="257"/>
    </row>
    <row r="471" spans="1:1" x14ac:dyDescent="0.45">
      <c r="A471" s="257" t="s">
        <v>617</v>
      </c>
    </row>
    <row r="472" spans="1:1" x14ac:dyDescent="0.45">
      <c r="A472" s="257"/>
    </row>
    <row r="473" spans="1:1" x14ac:dyDescent="0.45">
      <c r="A473" s="257" t="s">
        <v>618</v>
      </c>
    </row>
    <row r="474" spans="1:1" x14ac:dyDescent="0.45">
      <c r="A474" s="257" t="s">
        <v>619</v>
      </c>
    </row>
    <row r="475" spans="1:1" x14ac:dyDescent="0.45">
      <c r="A475" s="257" t="s">
        <v>620</v>
      </c>
    </row>
    <row r="476" spans="1:1" x14ac:dyDescent="0.45">
      <c r="A476" s="257"/>
    </row>
    <row r="477" spans="1:1" x14ac:dyDescent="0.45">
      <c r="A477" s="257" t="s">
        <v>621</v>
      </c>
    </row>
    <row r="478" spans="1:1" x14ac:dyDescent="0.45">
      <c r="A478" s="257" t="s">
        <v>622</v>
      </c>
    </row>
    <row r="479" spans="1:1" x14ac:dyDescent="0.45">
      <c r="A479" s="257" t="s">
        <v>623</v>
      </c>
    </row>
    <row r="480" spans="1:1" x14ac:dyDescent="0.45">
      <c r="A480" s="257" t="s">
        <v>624</v>
      </c>
    </row>
    <row r="481" spans="1:1" x14ac:dyDescent="0.45">
      <c r="A481" s="257" t="s">
        <v>625</v>
      </c>
    </row>
    <row r="482" spans="1:1" x14ac:dyDescent="0.45">
      <c r="A482" s="257" t="s">
        <v>626</v>
      </c>
    </row>
    <row r="483" spans="1:1" x14ac:dyDescent="0.45">
      <c r="A483" s="257" t="s">
        <v>627</v>
      </c>
    </row>
    <row r="484" spans="1:1" x14ac:dyDescent="0.45">
      <c r="A484" s="257" t="s">
        <v>628</v>
      </c>
    </row>
    <row r="485" spans="1:1" x14ac:dyDescent="0.45">
      <c r="A485" s="257" t="s">
        <v>629</v>
      </c>
    </row>
    <row r="486" spans="1:1" x14ac:dyDescent="0.45">
      <c r="A486" s="257"/>
    </row>
    <row r="487" spans="1:1" x14ac:dyDescent="0.45">
      <c r="A487" s="257" t="s">
        <v>630</v>
      </c>
    </row>
    <row r="488" spans="1:1" x14ac:dyDescent="0.45">
      <c r="A488" s="257" t="s">
        <v>631</v>
      </c>
    </row>
    <row r="489" spans="1:1" x14ac:dyDescent="0.45">
      <c r="A489" s="257" t="s">
        <v>632</v>
      </c>
    </row>
    <row r="490" spans="1:1" x14ac:dyDescent="0.45">
      <c r="A490" s="257" t="s">
        <v>633</v>
      </c>
    </row>
    <row r="491" spans="1:1" x14ac:dyDescent="0.45">
      <c r="A491" s="257"/>
    </row>
    <row r="492" spans="1:1" x14ac:dyDescent="0.45">
      <c r="A492" s="257" t="s">
        <v>634</v>
      </c>
    </row>
    <row r="493" spans="1:1" x14ac:dyDescent="0.45">
      <c r="A493" s="257" t="s">
        <v>635</v>
      </c>
    </row>
    <row r="494" spans="1:1" x14ac:dyDescent="0.45">
      <c r="A494" s="257" t="s">
        <v>636</v>
      </c>
    </row>
    <row r="495" spans="1:1" x14ac:dyDescent="0.45">
      <c r="A495" s="257" t="s">
        <v>637</v>
      </c>
    </row>
    <row r="496" spans="1:1" x14ac:dyDescent="0.45">
      <c r="A496" s="257" t="s">
        <v>638</v>
      </c>
    </row>
    <row r="497" spans="1:1" x14ac:dyDescent="0.45">
      <c r="A497" s="257" t="s">
        <v>639</v>
      </c>
    </row>
    <row r="498" spans="1:1" x14ac:dyDescent="0.45">
      <c r="A498" s="257"/>
    </row>
    <row r="499" spans="1:1" x14ac:dyDescent="0.45">
      <c r="A499" s="257" t="s">
        <v>640</v>
      </c>
    </row>
    <row r="500" spans="1:1" x14ac:dyDescent="0.45">
      <c r="A500" s="257" t="s">
        <v>641</v>
      </c>
    </row>
    <row r="501" spans="1:1" x14ac:dyDescent="0.45">
      <c r="A501" s="257" t="s">
        <v>642</v>
      </c>
    </row>
    <row r="502" spans="1:1" x14ac:dyDescent="0.45">
      <c r="A502" s="257" t="s">
        <v>643</v>
      </c>
    </row>
    <row r="503" spans="1:1" x14ac:dyDescent="0.45">
      <c r="A503" s="257" t="s">
        <v>644</v>
      </c>
    </row>
    <row r="504" spans="1:1" x14ac:dyDescent="0.45">
      <c r="A504" s="257" t="s">
        <v>645</v>
      </c>
    </row>
    <row r="505" spans="1:1" x14ac:dyDescent="0.45">
      <c r="A505" s="257" t="s">
        <v>646</v>
      </c>
    </row>
    <row r="506" spans="1:1" x14ac:dyDescent="0.45">
      <c r="A506" s="257" t="s">
        <v>647</v>
      </c>
    </row>
    <row r="507" spans="1:1" x14ac:dyDescent="0.45">
      <c r="A507" s="257" t="s">
        <v>648</v>
      </c>
    </row>
    <row r="508" spans="1:1" x14ac:dyDescent="0.45">
      <c r="A508" s="257" t="s">
        <v>649</v>
      </c>
    </row>
    <row r="509" spans="1:1" x14ac:dyDescent="0.45">
      <c r="A509" s="257" t="s">
        <v>650</v>
      </c>
    </row>
    <row r="510" spans="1:1" x14ac:dyDescent="0.45">
      <c r="A510" s="257" t="s">
        <v>651</v>
      </c>
    </row>
    <row r="511" spans="1:1" x14ac:dyDescent="0.45">
      <c r="A511" s="257" t="s">
        <v>652</v>
      </c>
    </row>
    <row r="512" spans="1:1" x14ac:dyDescent="0.45">
      <c r="A512" s="257"/>
    </row>
    <row r="513" spans="1:1" x14ac:dyDescent="0.45">
      <c r="A513" s="257" t="s">
        <v>653</v>
      </c>
    </row>
    <row r="514" spans="1:1" x14ac:dyDescent="0.45">
      <c r="A514" s="257" t="s">
        <v>654</v>
      </c>
    </row>
    <row r="515" spans="1:1" x14ac:dyDescent="0.45">
      <c r="A515" s="257" t="s">
        <v>655</v>
      </c>
    </row>
    <row r="516" spans="1:1" x14ac:dyDescent="0.45">
      <c r="A516" s="257" t="s">
        <v>656</v>
      </c>
    </row>
    <row r="517" spans="1:1" x14ac:dyDescent="0.45">
      <c r="A517" s="257" t="s">
        <v>657</v>
      </c>
    </row>
    <row r="518" spans="1:1" x14ac:dyDescent="0.45">
      <c r="A518" s="257" t="s">
        <v>658</v>
      </c>
    </row>
    <row r="519" spans="1:1" x14ac:dyDescent="0.45">
      <c r="A519" s="257" t="s">
        <v>659</v>
      </c>
    </row>
    <row r="520" spans="1:1" x14ac:dyDescent="0.45">
      <c r="A520" s="257"/>
    </row>
    <row r="521" spans="1:1" x14ac:dyDescent="0.45">
      <c r="A521" s="257" t="s">
        <v>660</v>
      </c>
    </row>
    <row r="522" spans="1:1" x14ac:dyDescent="0.45">
      <c r="A522" s="257" t="s">
        <v>661</v>
      </c>
    </row>
    <row r="523" spans="1:1" x14ac:dyDescent="0.45">
      <c r="A523" s="257" t="s">
        <v>662</v>
      </c>
    </row>
    <row r="524" spans="1:1" x14ac:dyDescent="0.45">
      <c r="A524" s="257" t="s">
        <v>663</v>
      </c>
    </row>
    <row r="525" spans="1:1" x14ac:dyDescent="0.45">
      <c r="A525" s="257" t="s">
        <v>664</v>
      </c>
    </row>
    <row r="526" spans="1:1" x14ac:dyDescent="0.45">
      <c r="A526" s="257" t="s">
        <v>665</v>
      </c>
    </row>
    <row r="527" spans="1:1" x14ac:dyDescent="0.45">
      <c r="A527" s="257" t="s">
        <v>666</v>
      </c>
    </row>
    <row r="528" spans="1:1" x14ac:dyDescent="0.45">
      <c r="A528" s="257" t="s">
        <v>667</v>
      </c>
    </row>
    <row r="529" spans="1:1" x14ac:dyDescent="0.45">
      <c r="A529" s="257" t="s">
        <v>668</v>
      </c>
    </row>
    <row r="530" spans="1:1" x14ac:dyDescent="0.45">
      <c r="A530" s="257" t="s">
        <v>669</v>
      </c>
    </row>
    <row r="531" spans="1:1" x14ac:dyDescent="0.45">
      <c r="A531" s="257" t="s">
        <v>670</v>
      </c>
    </row>
    <row r="532" spans="1:1" x14ac:dyDescent="0.45">
      <c r="A532" s="257" t="s">
        <v>671</v>
      </c>
    </row>
    <row r="533" spans="1:1" x14ac:dyDescent="0.45">
      <c r="A533" s="257" t="s">
        <v>672</v>
      </c>
    </row>
    <row r="534" spans="1:1" x14ac:dyDescent="0.45">
      <c r="A534" s="257" t="s">
        <v>673</v>
      </c>
    </row>
    <row r="535" spans="1:1" x14ac:dyDescent="0.45">
      <c r="A535" s="257"/>
    </row>
    <row r="536" spans="1:1" x14ac:dyDescent="0.45">
      <c r="A536" s="257" t="s">
        <v>674</v>
      </c>
    </row>
    <row r="537" spans="1:1" x14ac:dyDescent="0.45">
      <c r="A537" s="257" t="s">
        <v>675</v>
      </c>
    </row>
    <row r="538" spans="1:1" x14ac:dyDescent="0.45">
      <c r="A538" s="257" t="s">
        <v>676</v>
      </c>
    </row>
    <row r="539" spans="1:1" x14ac:dyDescent="0.45">
      <c r="A539" s="257"/>
    </row>
    <row r="540" spans="1:1" x14ac:dyDescent="0.45">
      <c r="A540" s="257" t="s">
        <v>677</v>
      </c>
    </row>
    <row r="541" spans="1:1" x14ac:dyDescent="0.45">
      <c r="A541" s="257"/>
    </row>
    <row r="542" spans="1:1" x14ac:dyDescent="0.45">
      <c r="A542" s="257" t="s">
        <v>678</v>
      </c>
    </row>
    <row r="543" spans="1:1" x14ac:dyDescent="0.45">
      <c r="A543" s="257" t="s">
        <v>679</v>
      </c>
    </row>
    <row r="544" spans="1:1" x14ac:dyDescent="0.45">
      <c r="A544" s="257" t="s">
        <v>680</v>
      </c>
    </row>
    <row r="545" spans="1:1" x14ac:dyDescent="0.45">
      <c r="A545" s="257" t="s">
        <v>681</v>
      </c>
    </row>
    <row r="546" spans="1:1" x14ac:dyDescent="0.45">
      <c r="A546" s="257" t="s">
        <v>682</v>
      </c>
    </row>
    <row r="547" spans="1:1" x14ac:dyDescent="0.45">
      <c r="A547" s="257" t="s">
        <v>683</v>
      </c>
    </row>
    <row r="548" spans="1:1" x14ac:dyDescent="0.45">
      <c r="A548" s="257" t="s">
        <v>684</v>
      </c>
    </row>
    <row r="549" spans="1:1" x14ac:dyDescent="0.45">
      <c r="A549" s="257" t="s">
        <v>685</v>
      </c>
    </row>
    <row r="550" spans="1:1" x14ac:dyDescent="0.45">
      <c r="A550" s="257" t="s">
        <v>686</v>
      </c>
    </row>
    <row r="551" spans="1:1" x14ac:dyDescent="0.45">
      <c r="A551" s="257"/>
    </row>
    <row r="552" spans="1:1" x14ac:dyDescent="0.45">
      <c r="A552" s="257" t="s">
        <v>687</v>
      </c>
    </row>
    <row r="553" spans="1:1" x14ac:dyDescent="0.45">
      <c r="A553" s="257"/>
    </row>
    <row r="554" spans="1:1" x14ac:dyDescent="0.45">
      <c r="A554" s="257" t="s">
        <v>688</v>
      </c>
    </row>
    <row r="555" spans="1:1" x14ac:dyDescent="0.45">
      <c r="A555" s="257" t="s">
        <v>689</v>
      </c>
    </row>
    <row r="556" spans="1:1" x14ac:dyDescent="0.45">
      <c r="A556" s="257" t="s">
        <v>690</v>
      </c>
    </row>
    <row r="557" spans="1:1" x14ac:dyDescent="0.45">
      <c r="A557" s="257" t="s">
        <v>691</v>
      </c>
    </row>
    <row r="558" spans="1:1" x14ac:dyDescent="0.45">
      <c r="A558" s="257" t="s">
        <v>692</v>
      </c>
    </row>
    <row r="559" spans="1:1" x14ac:dyDescent="0.45">
      <c r="A559" s="257" t="s">
        <v>693</v>
      </c>
    </row>
    <row r="560" spans="1:1" x14ac:dyDescent="0.45">
      <c r="A560" s="257" t="s">
        <v>694</v>
      </c>
    </row>
    <row r="561" spans="1:1" x14ac:dyDescent="0.45">
      <c r="A561" s="257" t="s">
        <v>695</v>
      </c>
    </row>
    <row r="562" spans="1:1" x14ac:dyDescent="0.45">
      <c r="A562" s="257"/>
    </row>
    <row r="563" spans="1:1" x14ac:dyDescent="0.45">
      <c r="A563" s="257" t="s">
        <v>696</v>
      </c>
    </row>
    <row r="564" spans="1:1" x14ac:dyDescent="0.45">
      <c r="A564" s="257"/>
    </row>
    <row r="565" spans="1:1" x14ac:dyDescent="0.45">
      <c r="A565" s="257" t="s">
        <v>697</v>
      </c>
    </row>
    <row r="566" spans="1:1" x14ac:dyDescent="0.45">
      <c r="A566" s="257" t="s">
        <v>698</v>
      </c>
    </row>
    <row r="567" spans="1:1" x14ac:dyDescent="0.45">
      <c r="A567" s="257" t="s">
        <v>699</v>
      </c>
    </row>
    <row r="568" spans="1:1" x14ac:dyDescent="0.45">
      <c r="A568" s="257" t="s">
        <v>700</v>
      </c>
    </row>
    <row r="569" spans="1:1" x14ac:dyDescent="0.45">
      <c r="A569" s="257"/>
    </row>
    <row r="570" spans="1:1" x14ac:dyDescent="0.45">
      <c r="A570" s="257" t="s">
        <v>701</v>
      </c>
    </row>
    <row r="571" spans="1:1" x14ac:dyDescent="0.45">
      <c r="A571" s="257" t="s">
        <v>702</v>
      </c>
    </row>
    <row r="572" spans="1:1" x14ac:dyDescent="0.45">
      <c r="A572" s="257" t="s">
        <v>703</v>
      </c>
    </row>
    <row r="573" spans="1:1" x14ac:dyDescent="0.45">
      <c r="A573" s="257" t="s">
        <v>704</v>
      </c>
    </row>
    <row r="574" spans="1:1" x14ac:dyDescent="0.45">
      <c r="A574" s="257" t="s">
        <v>705</v>
      </c>
    </row>
    <row r="575" spans="1:1" x14ac:dyDescent="0.45">
      <c r="A575" s="257" t="s">
        <v>706</v>
      </c>
    </row>
    <row r="576" spans="1:1" x14ac:dyDescent="0.45">
      <c r="A576" s="257" t="s">
        <v>707</v>
      </c>
    </row>
    <row r="577" spans="1:1" x14ac:dyDescent="0.45">
      <c r="A577" s="257" t="s">
        <v>708</v>
      </c>
    </row>
    <row r="578" spans="1:1" x14ac:dyDescent="0.45">
      <c r="A578" s="257"/>
    </row>
    <row r="579" spans="1:1" x14ac:dyDescent="0.45">
      <c r="A579" s="257" t="s">
        <v>709</v>
      </c>
    </row>
    <row r="580" spans="1:1" x14ac:dyDescent="0.45">
      <c r="A580" s="257" t="s">
        <v>710</v>
      </c>
    </row>
    <row r="581" spans="1:1" x14ac:dyDescent="0.45">
      <c r="A581" s="257" t="s">
        <v>711</v>
      </c>
    </row>
    <row r="582" spans="1:1" x14ac:dyDescent="0.45">
      <c r="A582" s="257" t="s">
        <v>712</v>
      </c>
    </row>
    <row r="583" spans="1:1" x14ac:dyDescent="0.45">
      <c r="A583" s="257"/>
    </row>
    <row r="584" spans="1:1" x14ac:dyDescent="0.45">
      <c r="A584" s="257" t="s">
        <v>713</v>
      </c>
    </row>
    <row r="585" spans="1:1" x14ac:dyDescent="0.45">
      <c r="A585" s="257" t="s">
        <v>714</v>
      </c>
    </row>
    <row r="586" spans="1:1" x14ac:dyDescent="0.45">
      <c r="A586" s="257" t="s">
        <v>715</v>
      </c>
    </row>
    <row r="587" spans="1:1" x14ac:dyDescent="0.45">
      <c r="A587" s="257" t="s">
        <v>716</v>
      </c>
    </row>
    <row r="588" spans="1:1" x14ac:dyDescent="0.45">
      <c r="A588" s="257"/>
    </row>
    <row r="589" spans="1:1" x14ac:dyDescent="0.45">
      <c r="A589" s="257" t="s">
        <v>717</v>
      </c>
    </row>
    <row r="590" spans="1:1" x14ac:dyDescent="0.45">
      <c r="A590" s="257"/>
    </row>
    <row r="591" spans="1:1" x14ac:dyDescent="0.45">
      <c r="A591" s="257" t="s">
        <v>718</v>
      </c>
    </row>
    <row r="592" spans="1:1" x14ac:dyDescent="0.45">
      <c r="A592" s="257" t="s">
        <v>719</v>
      </c>
    </row>
    <row r="593" spans="1:1" x14ac:dyDescent="0.45">
      <c r="A593" s="257" t="s">
        <v>720</v>
      </c>
    </row>
    <row r="594" spans="1:1" x14ac:dyDescent="0.45">
      <c r="A594" s="257" t="s">
        <v>721</v>
      </c>
    </row>
    <row r="595" spans="1:1" x14ac:dyDescent="0.45">
      <c r="A595" s="257" t="s">
        <v>722</v>
      </c>
    </row>
    <row r="596" spans="1:1" x14ac:dyDescent="0.45">
      <c r="A596" s="257" t="s">
        <v>723</v>
      </c>
    </row>
    <row r="597" spans="1:1" x14ac:dyDescent="0.45">
      <c r="A597" s="257" t="s">
        <v>724</v>
      </c>
    </row>
    <row r="598" spans="1:1" x14ac:dyDescent="0.45">
      <c r="A598" s="257" t="s">
        <v>725</v>
      </c>
    </row>
    <row r="599" spans="1:1" x14ac:dyDescent="0.45">
      <c r="A599" s="257"/>
    </row>
    <row r="600" spans="1:1" x14ac:dyDescent="0.45">
      <c r="A600" s="257" t="s">
        <v>726</v>
      </c>
    </row>
    <row r="601" spans="1:1" x14ac:dyDescent="0.45">
      <c r="A601" s="257"/>
    </row>
    <row r="602" spans="1:1" x14ac:dyDescent="0.45">
      <c r="A602" s="257" t="s">
        <v>727</v>
      </c>
    </row>
    <row r="603" spans="1:1" x14ac:dyDescent="0.45">
      <c r="A603" s="257" t="s">
        <v>728</v>
      </c>
    </row>
    <row r="604" spans="1:1" x14ac:dyDescent="0.45">
      <c r="A604" s="257" t="s">
        <v>729</v>
      </c>
    </row>
    <row r="605" spans="1:1" x14ac:dyDescent="0.45">
      <c r="A605" s="257" t="s">
        <v>730</v>
      </c>
    </row>
    <row r="606" spans="1:1" x14ac:dyDescent="0.45">
      <c r="A606" s="257" t="s">
        <v>731</v>
      </c>
    </row>
    <row r="607" spans="1:1" x14ac:dyDescent="0.45">
      <c r="A607" s="257" t="s">
        <v>732</v>
      </c>
    </row>
    <row r="608" spans="1:1" x14ac:dyDescent="0.45">
      <c r="A608" s="257" t="s">
        <v>733</v>
      </c>
    </row>
    <row r="609" spans="1:1" x14ac:dyDescent="0.45">
      <c r="A609" s="257" t="s">
        <v>734</v>
      </c>
    </row>
    <row r="610" spans="1:1" x14ac:dyDescent="0.45">
      <c r="A610" s="257" t="s">
        <v>735</v>
      </c>
    </row>
    <row r="611" spans="1:1" x14ac:dyDescent="0.45">
      <c r="A611" s="257"/>
    </row>
    <row r="612" spans="1:1" x14ac:dyDescent="0.45">
      <c r="A612" s="257" t="s">
        <v>736</v>
      </c>
    </row>
    <row r="613" spans="1:1" x14ac:dyDescent="0.45">
      <c r="A613" s="257"/>
    </row>
    <row r="614" spans="1:1" x14ac:dyDescent="0.45">
      <c r="A614" s="257" t="s">
        <v>737</v>
      </c>
    </row>
    <row r="615" spans="1:1" x14ac:dyDescent="0.45">
      <c r="A615" s="257" t="s">
        <v>738</v>
      </c>
    </row>
    <row r="616" spans="1:1" x14ac:dyDescent="0.45">
      <c r="A616" s="257" t="s">
        <v>739</v>
      </c>
    </row>
    <row r="617" spans="1:1" x14ac:dyDescent="0.45">
      <c r="A617" s="257" t="s">
        <v>740</v>
      </c>
    </row>
    <row r="618" spans="1:1" x14ac:dyDescent="0.45">
      <c r="A618" s="257" t="s">
        <v>741</v>
      </c>
    </row>
    <row r="619" spans="1:1" x14ac:dyDescent="0.45">
      <c r="A619" s="257" t="s">
        <v>742</v>
      </c>
    </row>
    <row r="620" spans="1:1" x14ac:dyDescent="0.45">
      <c r="A620" s="257"/>
    </row>
    <row r="621" spans="1:1" x14ac:dyDescent="0.45">
      <c r="A621" s="257" t="s">
        <v>743</v>
      </c>
    </row>
    <row r="622" spans="1:1" x14ac:dyDescent="0.45">
      <c r="A622" s="257"/>
    </row>
    <row r="623" spans="1:1" x14ac:dyDescent="0.45">
      <c r="A623" s="257"/>
    </row>
    <row r="624" spans="1:1" x14ac:dyDescent="0.45">
      <c r="A624" s="257"/>
    </row>
    <row r="625" spans="1:1" x14ac:dyDescent="0.45">
      <c r="A625" s="257"/>
    </row>
    <row r="626" spans="1:1" x14ac:dyDescent="0.45">
      <c r="A626" s="257"/>
    </row>
    <row r="627" spans="1:1" x14ac:dyDescent="0.45">
      <c r="A627" s="257"/>
    </row>
    <row r="628" spans="1:1" x14ac:dyDescent="0.45">
      <c r="A628" s="257"/>
    </row>
    <row r="629" spans="1:1" x14ac:dyDescent="0.45">
      <c r="A629" s="257"/>
    </row>
    <row r="630" spans="1:1" x14ac:dyDescent="0.45">
      <c r="A630" s="257"/>
    </row>
    <row r="631" spans="1:1" x14ac:dyDescent="0.45">
      <c r="A631" s="257"/>
    </row>
    <row r="632" spans="1:1" x14ac:dyDescent="0.45">
      <c r="A632" s="257"/>
    </row>
    <row r="633" spans="1:1" x14ac:dyDescent="0.45">
      <c r="A633" s="257"/>
    </row>
    <row r="634" spans="1:1" x14ac:dyDescent="0.45">
      <c r="A634" s="257"/>
    </row>
    <row r="635" spans="1:1" x14ac:dyDescent="0.45">
      <c r="A635" s="257"/>
    </row>
    <row r="636" spans="1:1" x14ac:dyDescent="0.45">
      <c r="A636" s="257"/>
    </row>
    <row r="637" spans="1:1" x14ac:dyDescent="0.45">
      <c r="A637" s="257"/>
    </row>
    <row r="638" spans="1:1" x14ac:dyDescent="0.45">
      <c r="A638" s="257"/>
    </row>
    <row r="639" spans="1:1" x14ac:dyDescent="0.45">
      <c r="A639" s="257"/>
    </row>
    <row r="640" spans="1:1" x14ac:dyDescent="0.45">
      <c r="A640" s="257"/>
    </row>
    <row r="641" spans="1:1" x14ac:dyDescent="0.45">
      <c r="A641" s="257"/>
    </row>
    <row r="642" spans="1:1" x14ac:dyDescent="0.45">
      <c r="A642" s="257"/>
    </row>
    <row r="643" spans="1:1" x14ac:dyDescent="0.45">
      <c r="A643" s="257"/>
    </row>
    <row r="644" spans="1:1" x14ac:dyDescent="0.45">
      <c r="A644" s="257"/>
    </row>
    <row r="645" spans="1:1" x14ac:dyDescent="0.45">
      <c r="A645" s="257"/>
    </row>
    <row r="646" spans="1:1" x14ac:dyDescent="0.45">
      <c r="A646" s="257"/>
    </row>
    <row r="647" spans="1:1" x14ac:dyDescent="0.45">
      <c r="A647" s="257"/>
    </row>
    <row r="648" spans="1:1" x14ac:dyDescent="0.45">
      <c r="A648" s="257"/>
    </row>
    <row r="649" spans="1:1" x14ac:dyDescent="0.45">
      <c r="A649" s="257"/>
    </row>
    <row r="650" spans="1:1" x14ac:dyDescent="0.45">
      <c r="A650" s="257"/>
    </row>
    <row r="651" spans="1:1" x14ac:dyDescent="0.45">
      <c r="A651" s="257"/>
    </row>
    <row r="652" spans="1:1" x14ac:dyDescent="0.45">
      <c r="A652" s="257"/>
    </row>
    <row r="653" spans="1:1" x14ac:dyDescent="0.45">
      <c r="A653" s="257"/>
    </row>
    <row r="654" spans="1:1" x14ac:dyDescent="0.45">
      <c r="A654" s="257"/>
    </row>
    <row r="655" spans="1:1" x14ac:dyDescent="0.45">
      <c r="A655" s="257"/>
    </row>
    <row r="656" spans="1:1" x14ac:dyDescent="0.45">
      <c r="A656" s="257"/>
    </row>
    <row r="657" spans="1:1" x14ac:dyDescent="0.45">
      <c r="A657" s="257"/>
    </row>
    <row r="658" spans="1:1" x14ac:dyDescent="0.45">
      <c r="A658" s="257"/>
    </row>
    <row r="659" spans="1:1" x14ac:dyDescent="0.45">
      <c r="A659" s="257"/>
    </row>
    <row r="660" spans="1:1" x14ac:dyDescent="0.45">
      <c r="A660" s="257"/>
    </row>
    <row r="661" spans="1:1" x14ac:dyDescent="0.45">
      <c r="A661" s="257"/>
    </row>
    <row r="662" spans="1:1" x14ac:dyDescent="0.45">
      <c r="A662" s="257"/>
    </row>
    <row r="663" spans="1:1" x14ac:dyDescent="0.45">
      <c r="A663" s="257"/>
    </row>
    <row r="664" spans="1:1" x14ac:dyDescent="0.45">
      <c r="A664" s="257"/>
    </row>
    <row r="665" spans="1:1" x14ac:dyDescent="0.45">
      <c r="A665" s="257"/>
    </row>
    <row r="666" spans="1:1" x14ac:dyDescent="0.45">
      <c r="A666" s="257"/>
    </row>
    <row r="667" spans="1:1" x14ac:dyDescent="0.45">
      <c r="A667" s="257"/>
    </row>
    <row r="668" spans="1:1" x14ac:dyDescent="0.45">
      <c r="A668" s="257"/>
    </row>
    <row r="669" spans="1:1" x14ac:dyDescent="0.45">
      <c r="A669" s="257"/>
    </row>
    <row r="670" spans="1:1" x14ac:dyDescent="0.45">
      <c r="A670" s="257"/>
    </row>
    <row r="671" spans="1:1" x14ac:dyDescent="0.45">
      <c r="A671" s="257"/>
    </row>
    <row r="672" spans="1:1" x14ac:dyDescent="0.45">
      <c r="A672" s="257"/>
    </row>
    <row r="673" spans="1:1" x14ac:dyDescent="0.45">
      <c r="A673" s="257"/>
    </row>
    <row r="674" spans="1:1" x14ac:dyDescent="0.45">
      <c r="A674" s="257"/>
    </row>
    <row r="675" spans="1:1" x14ac:dyDescent="0.45">
      <c r="A675" s="258"/>
    </row>
    <row r="676" spans="1:1" x14ac:dyDescent="0.45">
      <c r="A676" s="25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A9EE4-A4B8-419E-B746-FED4BEC0061B}">
  <dimension ref="A1:I59"/>
  <sheetViews>
    <sheetView showRowColHeaders="0" workbookViewId="0">
      <pane ySplit="2" topLeftCell="A3" activePane="bottomLeft" state="frozen"/>
      <selection pane="bottomLeft" activeCell="A34" sqref="A34"/>
    </sheetView>
  </sheetViews>
  <sheetFormatPr defaultColWidth="9" defaultRowHeight="14.25" x14ac:dyDescent="0.45"/>
  <cols>
    <col min="1" max="1" width="9" style="11"/>
    <col min="2" max="2" width="105.265625" style="11" customWidth="1"/>
    <col min="3" max="16384" width="9" style="11"/>
  </cols>
  <sheetData>
    <row r="1" spans="1:3" x14ac:dyDescent="0.45">
      <c r="A1" s="5"/>
      <c r="B1" s="5"/>
      <c r="C1" s="207"/>
    </row>
    <row r="2" spans="1:3" ht="28.5" x14ac:dyDescent="0.85">
      <c r="A2" s="5"/>
      <c r="B2" s="136" t="s">
        <v>872</v>
      </c>
      <c r="C2" s="208"/>
    </row>
    <row r="3" spans="1:3" x14ac:dyDescent="0.45">
      <c r="A3" s="5"/>
      <c r="B3" s="5"/>
    </row>
    <row r="4" spans="1:3" x14ac:dyDescent="0.45">
      <c r="A4" s="5"/>
      <c r="B4" s="5" t="s">
        <v>916</v>
      </c>
    </row>
    <row r="5" spans="1:3" x14ac:dyDescent="0.45">
      <c r="A5" s="5"/>
      <c r="B5" s="5" t="s">
        <v>952</v>
      </c>
    </row>
    <row r="6" spans="1:3" x14ac:dyDescent="0.45">
      <c r="A6" s="5"/>
      <c r="B6" s="5" t="s">
        <v>948</v>
      </c>
    </row>
    <row r="7" spans="1:3" x14ac:dyDescent="0.45">
      <c r="A7" s="5"/>
      <c r="B7" s="5" t="s">
        <v>947</v>
      </c>
    </row>
    <row r="8" spans="1:3" x14ac:dyDescent="0.45">
      <c r="A8" s="5"/>
      <c r="B8" s="5"/>
    </row>
    <row r="9" spans="1:3" x14ac:dyDescent="0.45">
      <c r="A9" s="5"/>
      <c r="B9" s="5" t="s">
        <v>911</v>
      </c>
    </row>
    <row r="10" spans="1:3" x14ac:dyDescent="0.45">
      <c r="A10" s="5"/>
      <c r="B10" s="5" t="s">
        <v>908</v>
      </c>
    </row>
    <row r="11" spans="1:3" x14ac:dyDescent="0.45">
      <c r="A11" s="5"/>
      <c r="B11" s="5" t="s">
        <v>909</v>
      </c>
    </row>
    <row r="12" spans="1:3" x14ac:dyDescent="0.45">
      <c r="A12" s="5"/>
      <c r="B12" s="5" t="s">
        <v>910</v>
      </c>
    </row>
    <row r="13" spans="1:3" x14ac:dyDescent="0.45">
      <c r="A13" s="5"/>
      <c r="B13" s="5"/>
    </row>
    <row r="14" spans="1:3" x14ac:dyDescent="0.45">
      <c r="A14" s="5"/>
      <c r="B14" s="5" t="s">
        <v>913</v>
      </c>
    </row>
    <row r="15" spans="1:3" x14ac:dyDescent="0.45">
      <c r="A15" s="5"/>
      <c r="B15" s="5" t="s">
        <v>912</v>
      </c>
    </row>
    <row r="16" spans="1:3" x14ac:dyDescent="0.45">
      <c r="A16" s="5"/>
      <c r="B16" s="5" t="s">
        <v>917</v>
      </c>
    </row>
    <row r="17" spans="1:7" x14ac:dyDescent="0.45">
      <c r="A17" s="5"/>
      <c r="B17" s="5" t="s">
        <v>918</v>
      </c>
    </row>
    <row r="18" spans="1:7" x14ac:dyDescent="0.45">
      <c r="A18" s="5"/>
      <c r="B18" s="5" t="s">
        <v>919</v>
      </c>
    </row>
    <row r="19" spans="1:7" x14ac:dyDescent="0.45">
      <c r="A19" s="5"/>
      <c r="B19" s="5" t="s">
        <v>920</v>
      </c>
    </row>
    <row r="20" spans="1:7" x14ac:dyDescent="0.45">
      <c r="A20" s="5"/>
      <c r="B20" s="5" t="s">
        <v>914</v>
      </c>
    </row>
    <row r="21" spans="1:7" x14ac:dyDescent="0.45">
      <c r="A21" s="5"/>
      <c r="B21" s="5"/>
    </row>
    <row r="22" spans="1:7" ht="16.899999999999999" x14ac:dyDescent="0.5">
      <c r="A22" s="5"/>
      <c r="B22" s="5" t="s">
        <v>915</v>
      </c>
      <c r="D22" s="240"/>
      <c r="G22" s="209"/>
    </row>
    <row r="23" spans="1:7" x14ac:dyDescent="0.45">
      <c r="A23" s="5"/>
      <c r="B23" s="5" t="s">
        <v>799</v>
      </c>
      <c r="D23" s="241"/>
      <c r="G23" s="209"/>
    </row>
    <row r="24" spans="1:7" x14ac:dyDescent="0.45">
      <c r="A24" s="5"/>
      <c r="B24" s="5" t="s">
        <v>800</v>
      </c>
      <c r="G24" s="209"/>
    </row>
    <row r="25" spans="1:7" x14ac:dyDescent="0.45">
      <c r="A25" s="5"/>
      <c r="B25" s="5" t="s">
        <v>801</v>
      </c>
      <c r="G25" s="209"/>
    </row>
    <row r="26" spans="1:7" ht="16.899999999999999" x14ac:dyDescent="0.5">
      <c r="A26" s="5"/>
      <c r="B26" s="5"/>
      <c r="D26" s="242"/>
      <c r="G26" s="209"/>
    </row>
    <row r="27" spans="1:7" x14ac:dyDescent="0.45">
      <c r="A27" s="5"/>
      <c r="B27" s="5" t="s">
        <v>802</v>
      </c>
      <c r="D27" s="241"/>
      <c r="G27" s="209"/>
    </row>
    <row r="28" spans="1:7" x14ac:dyDescent="0.45">
      <c r="A28" s="5"/>
      <c r="B28" s="5" t="s">
        <v>803</v>
      </c>
      <c r="G28" s="209"/>
    </row>
    <row r="29" spans="1:7" x14ac:dyDescent="0.45">
      <c r="A29" s="5"/>
      <c r="B29" s="5" t="s">
        <v>804</v>
      </c>
      <c r="G29" s="209"/>
    </row>
    <row r="30" spans="1:7" x14ac:dyDescent="0.45">
      <c r="A30" s="5"/>
      <c r="B30" s="323" t="s">
        <v>1000</v>
      </c>
      <c r="G30" s="209"/>
    </row>
    <row r="31" spans="1:7" x14ac:dyDescent="0.45">
      <c r="A31" s="5"/>
      <c r="B31" s="474" t="s">
        <v>997</v>
      </c>
      <c r="G31" s="209"/>
    </row>
    <row r="32" spans="1:7" x14ac:dyDescent="0.45">
      <c r="A32" s="5"/>
      <c r="B32" s="5" t="s">
        <v>998</v>
      </c>
      <c r="G32" s="209"/>
    </row>
    <row r="33" spans="1:9" x14ac:dyDescent="0.45">
      <c r="A33" s="5"/>
      <c r="B33" s="5" t="s">
        <v>999</v>
      </c>
      <c r="G33" s="209"/>
    </row>
    <row r="34" spans="1:9" x14ac:dyDescent="0.45">
      <c r="A34" s="5"/>
      <c r="B34" s="5"/>
      <c r="G34" s="210"/>
    </row>
    <row r="35" spans="1:9" x14ac:dyDescent="0.45">
      <c r="A35" s="5"/>
      <c r="B35" s="5" t="s">
        <v>805</v>
      </c>
      <c r="G35" s="209"/>
    </row>
    <row r="36" spans="1:9" x14ac:dyDescent="0.45">
      <c r="A36" s="5"/>
      <c r="B36" s="5" t="s">
        <v>806</v>
      </c>
      <c r="G36" s="406"/>
      <c r="H36" s="406"/>
      <c r="I36" s="406"/>
    </row>
    <row r="37" spans="1:9" x14ac:dyDescent="0.45">
      <c r="A37" s="5"/>
      <c r="B37" s="5"/>
      <c r="G37" s="209"/>
    </row>
    <row r="38" spans="1:9" x14ac:dyDescent="0.45">
      <c r="A38" s="5"/>
      <c r="B38" s="5"/>
    </row>
    <row r="39" spans="1:9" x14ac:dyDescent="0.45">
      <c r="A39" s="5"/>
      <c r="B39" s="5"/>
    </row>
    <row r="40" spans="1:9" x14ac:dyDescent="0.45">
      <c r="A40" s="5"/>
      <c r="B40" s="5"/>
      <c r="D40" s="255"/>
    </row>
    <row r="41" spans="1:9" x14ac:dyDescent="0.45">
      <c r="A41" s="5"/>
      <c r="B41" s="5"/>
    </row>
    <row r="42" spans="1:9" x14ac:dyDescent="0.45">
      <c r="A42" s="5"/>
      <c r="B42" s="5"/>
      <c r="D42" s="255"/>
    </row>
    <row r="43" spans="1:9" x14ac:dyDescent="0.45">
      <c r="A43" s="5"/>
      <c r="B43" s="19" t="str">
        <f>_xlfn.CONCAT("Version ",'Change Log'!$B$3," – © 2015-",YEAR('Change Log'!$A$3),IF('Change Log'!$C$3="William W. Davis",", William W. Davis, MSPM, PMP",_xlfn.CONCAT(", original copyright holder is William W. Davis, MSPM, PMP; later modified by ",'Change Log'!$C$3)))</f>
        <v>Version 5.2 – © 2015-2025, William W. Davis, MSPM, PMP</v>
      </c>
      <c r="C43" s="12"/>
      <c r="D43" s="255"/>
      <c r="H43" s="12"/>
    </row>
    <row r="44" spans="1:9" x14ac:dyDescent="0.45">
      <c r="A44" s="5"/>
      <c r="B44" s="99" t="s">
        <v>135</v>
      </c>
      <c r="C44" s="12"/>
      <c r="D44" s="255"/>
      <c r="E44" s="98"/>
      <c r="F44" s="98"/>
      <c r="G44" s="98"/>
      <c r="H44" s="98"/>
    </row>
    <row r="45" spans="1:9" x14ac:dyDescent="0.45">
      <c r="A45" s="5"/>
      <c r="B45" s="99" t="s">
        <v>136</v>
      </c>
      <c r="C45" s="12"/>
      <c r="D45" s="255"/>
      <c r="H45" s="12"/>
    </row>
    <row r="46" spans="1:9" x14ac:dyDescent="0.45">
      <c r="A46" s="5"/>
      <c r="B46" s="99" t="s">
        <v>90</v>
      </c>
      <c r="C46" s="12"/>
      <c r="D46" s="255"/>
      <c r="H46" s="12"/>
    </row>
    <row r="47" spans="1:9" x14ac:dyDescent="0.45">
      <c r="A47" s="5"/>
      <c r="B47" s="99" t="s">
        <v>207</v>
      </c>
      <c r="C47" s="98"/>
      <c r="D47" s="255"/>
      <c r="H47" s="12"/>
    </row>
    <row r="48" spans="1:9" x14ac:dyDescent="0.45">
      <c r="A48" s="5"/>
      <c r="B48" s="99" t="s">
        <v>991</v>
      </c>
      <c r="C48" s="98"/>
      <c r="D48" s="255"/>
      <c r="H48" s="12"/>
    </row>
    <row r="49" spans="1:8" x14ac:dyDescent="0.45">
      <c r="A49" s="5"/>
      <c r="B49" s="150" t="s">
        <v>205</v>
      </c>
      <c r="C49" s="12"/>
      <c r="D49" s="255"/>
      <c r="H49" s="12"/>
    </row>
    <row r="50" spans="1:8" x14ac:dyDescent="0.45">
      <c r="A50" s="5"/>
      <c r="B50" s="150" t="s">
        <v>88</v>
      </c>
      <c r="C50" s="12"/>
      <c r="D50" s="255"/>
      <c r="H50" s="12"/>
    </row>
    <row r="51" spans="1:8" x14ac:dyDescent="0.45">
      <c r="A51" s="5"/>
      <c r="B51" s="150" t="s">
        <v>204</v>
      </c>
      <c r="C51" s="12"/>
      <c r="H51" s="12"/>
    </row>
    <row r="52" spans="1:8" x14ac:dyDescent="0.45">
      <c r="A52" s="5"/>
      <c r="B52" s="150" t="s">
        <v>206</v>
      </c>
      <c r="C52" s="12"/>
      <c r="D52" s="255"/>
      <c r="H52" s="12"/>
    </row>
    <row r="53" spans="1:8" x14ac:dyDescent="0.45">
      <c r="A53" s="5"/>
      <c r="B53" s="150" t="s">
        <v>745</v>
      </c>
      <c r="C53" s="12"/>
      <c r="H53" s="12"/>
    </row>
    <row r="54" spans="1:8" x14ac:dyDescent="0.45">
      <c r="A54" s="5"/>
      <c r="B54" s="150" t="s">
        <v>746</v>
      </c>
      <c r="C54" s="12"/>
      <c r="D54" s="255"/>
      <c r="H54" s="12"/>
    </row>
    <row r="55" spans="1:8" x14ac:dyDescent="0.45">
      <c r="A55" s="5"/>
      <c r="B55" s="150"/>
      <c r="C55" s="12"/>
      <c r="D55" s="255"/>
      <c r="H55" s="12"/>
    </row>
    <row r="56" spans="1:8" x14ac:dyDescent="0.45">
      <c r="A56" s="5"/>
      <c r="B56" s="150" t="s">
        <v>747</v>
      </c>
      <c r="C56" s="12"/>
      <c r="D56" s="255"/>
      <c r="H56" s="12"/>
    </row>
    <row r="57" spans="1:8" x14ac:dyDescent="0.45">
      <c r="A57" s="19"/>
      <c r="B57" s="150" t="s">
        <v>87</v>
      </c>
      <c r="C57" s="12"/>
      <c r="D57" s="255"/>
      <c r="H57" s="12"/>
    </row>
    <row r="58" spans="1:8" x14ac:dyDescent="0.45">
      <c r="A58" s="5"/>
      <c r="B58" s="256" t="s">
        <v>752</v>
      </c>
      <c r="D58" s="255"/>
    </row>
    <row r="59" spans="1:8" x14ac:dyDescent="0.45">
      <c r="A59" s="5"/>
      <c r="B59" s="5"/>
    </row>
  </sheetData>
  <mergeCells count="1">
    <mergeCell ref="G36:I36"/>
  </mergeCells>
  <hyperlinks>
    <hyperlink ref="B44" r:id="rId1" display="Download more FREE Statistical PERT templates at https://www.statisticalpert.com" xr:uid="{CAA84C5B-8CA9-4144-B7C5-A715E01C00EE}"/>
    <hyperlink ref="B45:D45" r:id="rId2" display="Take a Pluralsight course on Statistical PERT" xr:uid="{2D6563CD-B407-4B6B-9BA7-D2ED3427A9A1}"/>
    <hyperlink ref="B46" r:id="rId3" xr:uid="{A5F40328-7311-4736-909D-DA7B51B8A545}"/>
    <hyperlink ref="B47" r:id="rId4" display="Connect with me on LinkedIn" xr:uid="{931B9675-42C7-4476-802D-7E6C46D1EFA4}"/>
    <hyperlink ref="B45" r:id="rId5" xr:uid="{5F15F666-22AE-4078-BFAD-E4F64125F743}"/>
    <hyperlink ref="B58" r:id="rId6" display="See the GNU General Public License for more details (http://www.gnu.org/licenses/)." xr:uid="{436D4388-213C-4431-8ADD-2423BB5147B3}"/>
    <hyperlink ref="B48" r:id="rId7" location="newsletter" display="Follow Statistical PERT on Twitter to learn when new updates are released" xr:uid="{A6BB18B4-7019-42CB-BAB7-5F7E7D73B63D}"/>
  </hyperlinks>
  <pageMargins left="0.7" right="0.7" top="0.75" bottom="0.75" header="0.3" footer="0.3"/>
  <pageSetup orientation="portrait" r:id="rId8"/>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2E550-6A00-4AC3-AFE2-F34B04573731}">
  <dimension ref="A1:R197"/>
  <sheetViews>
    <sheetView showGridLines="0" zoomScaleNormal="100" workbookViewId="0">
      <pane ySplit="1" topLeftCell="A2" activePane="bottomLeft" state="frozen"/>
      <selection pane="bottomLeft" activeCell="C3" sqref="C3"/>
    </sheetView>
  </sheetViews>
  <sheetFormatPr defaultRowHeight="14.25" x14ac:dyDescent="0.45"/>
  <cols>
    <col min="1" max="1" width="5.73046875" style="1" customWidth="1"/>
    <col min="2" max="2" width="70.73046875" customWidth="1"/>
    <col min="3" max="3" width="23.73046875" customWidth="1"/>
    <col min="4" max="5" width="13.73046875" customWidth="1"/>
    <col min="6" max="6" width="25.73046875" style="1" customWidth="1"/>
    <col min="7" max="7" width="7.73046875" style="1" customWidth="1"/>
    <col min="8" max="8" width="11.73046875" customWidth="1"/>
    <col min="9" max="9" width="13.53125" customWidth="1"/>
    <col min="10" max="10" width="13.73046875" customWidth="1"/>
    <col min="11" max="11" width="10.73046875" customWidth="1"/>
    <col min="12" max="17" width="13.73046875" customWidth="1"/>
    <col min="18" max="18" width="12.73046875" customWidth="1"/>
  </cols>
  <sheetData>
    <row r="1" spans="1:18" ht="30" customHeight="1" thickBot="1" x14ac:dyDescent="0.5">
      <c r="A1" s="52"/>
      <c r="B1" s="136" t="s">
        <v>176</v>
      </c>
      <c r="C1" s="5"/>
      <c r="D1" s="5"/>
      <c r="E1" s="5"/>
      <c r="F1" s="2"/>
      <c r="G1" s="2"/>
      <c r="H1" s="5"/>
      <c r="I1" s="5"/>
      <c r="J1" s="5"/>
      <c r="K1" s="5"/>
      <c r="L1" s="33"/>
      <c r="M1" s="33"/>
      <c r="N1" s="33"/>
      <c r="O1" s="33"/>
      <c r="P1" s="33"/>
      <c r="Q1" s="33"/>
      <c r="R1" s="5"/>
    </row>
    <row r="2" spans="1:18" ht="30" customHeight="1" x14ac:dyDescent="0.45">
      <c r="A2" s="246"/>
      <c r="B2" s="247"/>
      <c r="C2" s="248" t="s">
        <v>203</v>
      </c>
      <c r="D2" s="249"/>
      <c r="E2" s="249"/>
      <c r="F2" s="250"/>
      <c r="G2" s="250"/>
      <c r="H2" s="249"/>
      <c r="I2" s="249"/>
      <c r="J2" s="249"/>
      <c r="K2" s="251"/>
      <c r="L2" s="33"/>
      <c r="M2" s="33"/>
      <c r="N2" s="33"/>
      <c r="O2" s="33"/>
      <c r="P2" s="33"/>
      <c r="Q2" s="33"/>
      <c r="R2" s="5"/>
    </row>
    <row r="3" spans="1:18" ht="20.2" customHeight="1" x14ac:dyDescent="0.45">
      <c r="A3" s="185"/>
      <c r="B3" s="186" t="s">
        <v>189</v>
      </c>
      <c r="C3" s="336">
        <v>50</v>
      </c>
      <c r="D3" s="200" t="s">
        <v>924</v>
      </c>
      <c r="E3" s="201"/>
      <c r="F3" s="202"/>
      <c r="G3" s="202"/>
      <c r="H3" s="201"/>
      <c r="I3" s="201"/>
      <c r="J3" s="201"/>
      <c r="K3" s="203"/>
      <c r="L3" s="33"/>
      <c r="M3" s="33"/>
      <c r="N3" s="33"/>
      <c r="O3" s="33"/>
      <c r="P3" s="33"/>
      <c r="Q3" s="33"/>
      <c r="R3" s="5"/>
    </row>
    <row r="4" spans="1:18" ht="20.2" customHeight="1" x14ac:dyDescent="0.45">
      <c r="A4" s="252"/>
      <c r="B4" s="253" t="s">
        <v>896</v>
      </c>
      <c r="C4" s="337">
        <v>100</v>
      </c>
      <c r="D4" s="200" t="s">
        <v>812</v>
      </c>
      <c r="E4" s="201"/>
      <c r="F4" s="202"/>
      <c r="G4" s="202"/>
      <c r="H4" s="201"/>
      <c r="I4" s="201"/>
      <c r="J4" s="201"/>
      <c r="K4" s="203"/>
      <c r="L4" s="33"/>
      <c r="M4" s="33"/>
      <c r="N4" s="33"/>
      <c r="O4" s="33"/>
      <c r="P4" s="33"/>
      <c r="Q4" s="33"/>
      <c r="R4" s="5"/>
    </row>
    <row r="5" spans="1:18" ht="20.2" customHeight="1" x14ac:dyDescent="0.45">
      <c r="A5" s="185"/>
      <c r="B5" s="186" t="s">
        <v>190</v>
      </c>
      <c r="C5" s="337">
        <v>150</v>
      </c>
      <c r="D5" s="200" t="s">
        <v>925</v>
      </c>
      <c r="E5" s="201"/>
      <c r="F5" s="202"/>
      <c r="G5" s="202"/>
      <c r="H5" s="201"/>
      <c r="I5" s="201"/>
      <c r="J5" s="201"/>
      <c r="K5" s="203"/>
      <c r="L5" s="33"/>
      <c r="M5" s="33"/>
      <c r="N5" s="33"/>
      <c r="O5" s="33"/>
      <c r="P5" s="33"/>
      <c r="Q5" s="33"/>
      <c r="R5" s="5"/>
    </row>
    <row r="6" spans="1:18" ht="20.2" customHeight="1" x14ac:dyDescent="0.45">
      <c r="A6" s="198"/>
      <c r="B6" s="199" t="s">
        <v>180</v>
      </c>
      <c r="C6" s="120">
        <f>IF(OR(ISBLANK(C4),ISBLANK(C5),ISBLANK(C3)),"",IF(AND(C3&gt;0,C4&gt;0,C5&gt;0),IF(C4&gt;C3,IF(C5&gt;C4,1,-1),-1)))</f>
        <v>1</v>
      </c>
      <c r="D6" s="200" t="s">
        <v>175</v>
      </c>
      <c r="E6" s="201"/>
      <c r="F6" s="202"/>
      <c r="G6" s="202"/>
      <c r="H6" s="201"/>
      <c r="I6" s="201"/>
      <c r="J6" s="201"/>
      <c r="K6" s="203"/>
      <c r="L6" s="33"/>
      <c r="M6" s="33"/>
      <c r="N6" s="33"/>
      <c r="O6" s="33"/>
      <c r="P6" s="33"/>
      <c r="Q6" s="33"/>
      <c r="R6" s="5"/>
    </row>
    <row r="7" spans="1:18" ht="20.2" customHeight="1" x14ac:dyDescent="0.45">
      <c r="A7" s="198"/>
      <c r="B7" s="199" t="s">
        <v>181</v>
      </c>
      <c r="C7" s="120">
        <f>IF(OR(ISBLANK(C3),ISBLANK(C4),ISBLANK(C5)),"",IFERROR(MIN(C4-C3,C5-C4)/MAX(C4-C3,C5-C4),""))</f>
        <v>1</v>
      </c>
      <c r="D7" s="200" t="s">
        <v>177</v>
      </c>
      <c r="E7" s="201"/>
      <c r="F7" s="202"/>
      <c r="G7" s="202"/>
      <c r="H7" s="201"/>
      <c r="I7" s="201"/>
      <c r="J7" s="201"/>
      <c r="K7" s="203"/>
      <c r="L7" s="33"/>
      <c r="M7" s="33"/>
      <c r="N7" s="33"/>
      <c r="O7" s="33"/>
      <c r="P7" s="33"/>
      <c r="Q7" s="33"/>
      <c r="R7" s="5"/>
    </row>
    <row r="8" spans="1:18" ht="20.2" hidden="1" customHeight="1" x14ac:dyDescent="0.45">
      <c r="A8" s="185"/>
      <c r="B8" s="187"/>
      <c r="C8" s="182">
        <f>IF(AND(C3&gt;0,C4&gt;0,C5&gt;0),(C3+(4*C4)+C5)/6,"")</f>
        <v>100</v>
      </c>
      <c r="D8" s="200"/>
      <c r="E8" s="201"/>
      <c r="F8" s="202"/>
      <c r="G8" s="202"/>
      <c r="H8" s="201"/>
      <c r="I8" s="201"/>
      <c r="J8" s="201"/>
      <c r="K8" s="203"/>
      <c r="L8" s="33"/>
      <c r="M8" s="33"/>
      <c r="N8" s="33"/>
      <c r="O8" s="33"/>
      <c r="P8" s="33"/>
      <c r="Q8" s="33"/>
      <c r="R8" s="5"/>
    </row>
    <row r="9" spans="1:18" ht="20.2" customHeight="1" x14ac:dyDescent="0.45">
      <c r="A9" s="185"/>
      <c r="B9" s="186" t="s">
        <v>186</v>
      </c>
      <c r="C9" s="122" t="s">
        <v>1</v>
      </c>
      <c r="D9" s="200" t="s">
        <v>178</v>
      </c>
      <c r="E9" s="201"/>
      <c r="F9" s="202"/>
      <c r="G9" s="202"/>
      <c r="H9" s="201"/>
      <c r="I9" s="201"/>
      <c r="J9" s="201"/>
      <c r="K9" s="203"/>
      <c r="L9" s="33"/>
      <c r="M9" s="33"/>
      <c r="N9" s="33"/>
      <c r="O9" s="33"/>
      <c r="P9" s="33"/>
      <c r="Q9" s="33"/>
      <c r="R9" s="5"/>
    </row>
    <row r="10" spans="1:18" ht="20.2" customHeight="1" x14ac:dyDescent="0.45">
      <c r="A10" s="198"/>
      <c r="B10" s="199" t="s">
        <v>187</v>
      </c>
      <c r="C10" s="55"/>
      <c r="D10" s="200" t="s">
        <v>179</v>
      </c>
      <c r="E10" s="201"/>
      <c r="F10" s="202"/>
      <c r="G10" s="202"/>
      <c r="H10" s="201"/>
      <c r="I10" s="201"/>
      <c r="J10" s="201"/>
      <c r="K10" s="203"/>
      <c r="L10" s="33"/>
      <c r="M10" s="33"/>
      <c r="N10" s="33"/>
      <c r="O10" s="33"/>
      <c r="P10" s="33"/>
      <c r="Q10" s="33"/>
      <c r="R10" s="5"/>
    </row>
    <row r="11" spans="1:18" ht="20.2" hidden="1" customHeight="1" x14ac:dyDescent="0.45">
      <c r="A11" s="185"/>
      <c r="B11" s="187"/>
      <c r="C11" s="183">
        <f>IF(AND(C3&gt;0,C4&gt;0,C5&gt;0,NOT(ISBLANK(C9))),(C5-C3)*VLOOKUP(C9,VLookups!$A$4:$B$13,2,FALSE),"")</f>
        <v>20</v>
      </c>
      <c r="D11" s="201"/>
      <c r="E11" s="201"/>
      <c r="F11" s="202"/>
      <c r="G11" s="202"/>
      <c r="H11" s="201"/>
      <c r="I11" s="201"/>
      <c r="J11" s="201"/>
      <c r="K11" s="203"/>
      <c r="L11" s="33"/>
      <c r="M11" s="33"/>
      <c r="N11" s="33"/>
      <c r="O11" s="33"/>
      <c r="P11" s="33"/>
      <c r="Q11" s="33"/>
      <c r="R11" s="5"/>
    </row>
    <row r="12" spans="1:18" ht="20.2" customHeight="1" x14ac:dyDescent="0.45">
      <c r="A12" s="185"/>
      <c r="B12" s="186" t="s">
        <v>182</v>
      </c>
      <c r="C12" s="337">
        <v>75</v>
      </c>
      <c r="D12" s="200" t="s">
        <v>224</v>
      </c>
      <c r="E12" s="201"/>
      <c r="F12" s="202"/>
      <c r="G12" s="202"/>
      <c r="H12" s="201"/>
      <c r="I12" s="201"/>
      <c r="J12" s="201"/>
      <c r="K12" s="203"/>
      <c r="L12" s="33"/>
      <c r="M12" s="33"/>
      <c r="N12" s="33"/>
      <c r="O12" s="33"/>
      <c r="P12" s="33"/>
      <c r="Q12" s="33"/>
      <c r="R12" s="5"/>
    </row>
    <row r="13" spans="1:18" ht="20.2" customHeight="1" x14ac:dyDescent="0.45">
      <c r="A13" s="185"/>
      <c r="B13" s="186" t="s">
        <v>183</v>
      </c>
      <c r="C13" s="181" t="s">
        <v>72</v>
      </c>
      <c r="D13" s="200" t="s">
        <v>188</v>
      </c>
      <c r="E13" s="201"/>
      <c r="F13" s="202"/>
      <c r="G13" s="202"/>
      <c r="H13" s="201"/>
      <c r="I13" s="201"/>
      <c r="J13" s="201"/>
      <c r="K13" s="203"/>
      <c r="L13" s="33"/>
      <c r="M13" s="33"/>
      <c r="N13" s="33"/>
      <c r="O13" s="33"/>
      <c r="P13" s="33"/>
      <c r="Q13" s="33"/>
      <c r="R13" s="5"/>
    </row>
    <row r="14" spans="1:18" ht="20.2" customHeight="1" x14ac:dyDescent="0.45">
      <c r="A14" s="188"/>
      <c r="B14" s="189" t="str">
        <f>(IF(AND($C$3&gt;0,$C$4&gt;0,$C$5&gt;0,$C$12&gt;0,NOT(ISBLANK($C$9))),IF(VLOOKUP($C$13,VLookups!A43:C44,2,FALSE),_xlfn.CONCAT("Your planning estimate of ",$C$12," is greater than ",TEXT(1-$C$14,"0%")," of all feasible outcomes →"),_xlfn.CONCAT("Your planning estimate of ",$C$12," is greater than ",TEXT($C$14,"0%")," of all feasible outcomes →")),""))</f>
        <v>Your planning estimate of 75 is greater than 11% of all feasible outcomes →</v>
      </c>
      <c r="C14" s="338">
        <f>IF(AND($C$3&gt;0,$C$4&gt;0,$C$5&gt;0,$C$11&gt;0,$C$12&gt;0,NOT(ISBLANK($C$9))),ABS(VLOOKUP($C$13,VLookups!$A$43:$B$44,2,FALSE)-_xlfn.NORM.DIST($C$12,$C$8,$C$11,TRUE)),"")</f>
        <v>0.10564977366685525</v>
      </c>
      <c r="D14" s="196" t="str">
        <f>IF(AND($C$3&gt;0,$C$4&gt;0,$C$5&gt;0,$C$12&gt;0,NOT(ISBLANK($C9))),IF(VLOOKUP($C$13,VLookups!A43:C44,2,FALSE),_xlfn.CONCAT(TEXT($C$14,"0%")," of all feasible outcomes exceed your planning estimate of ",$C$12),_xlfn.CONCAT(TEXT(1-$C$14,"0%")," of all feasible outcomes exceed your planning estimate of ",$C$12)),"")</f>
        <v>89% of all feasible outcomes exceed your planning estimate of 75</v>
      </c>
      <c r="E14" s="138"/>
      <c r="F14" s="139"/>
      <c r="G14" s="139"/>
      <c r="H14" s="138"/>
      <c r="I14" s="138"/>
      <c r="J14" s="138"/>
      <c r="K14" s="190"/>
      <c r="L14" s="33"/>
      <c r="M14" s="33"/>
      <c r="N14" s="33"/>
      <c r="O14" s="33"/>
      <c r="P14" s="33"/>
      <c r="Q14" s="33"/>
      <c r="R14" s="5"/>
    </row>
    <row r="15" spans="1:18" ht="20.2" customHeight="1" x14ac:dyDescent="0.45">
      <c r="A15" s="185"/>
      <c r="B15" s="186" t="s">
        <v>184</v>
      </c>
      <c r="C15" s="339">
        <v>0.5</v>
      </c>
      <c r="D15" s="200" t="s">
        <v>185</v>
      </c>
      <c r="E15" s="201"/>
      <c r="F15" s="202"/>
      <c r="G15" s="202"/>
      <c r="H15" s="201"/>
      <c r="I15" s="201"/>
      <c r="J15" s="201"/>
      <c r="K15" s="203"/>
      <c r="L15" s="33"/>
      <c r="M15" s="33"/>
      <c r="N15" s="33"/>
      <c r="O15" s="33"/>
      <c r="P15" s="33"/>
      <c r="Q15" s="33"/>
      <c r="R15" s="5"/>
    </row>
    <row r="16" spans="1:18" ht="20.2" customHeight="1" thickBot="1" x14ac:dyDescent="0.5">
      <c r="A16" s="194"/>
      <c r="B16" s="195" t="str">
        <f>IF(AND($C$3&gt;0,$C$4&gt;0,$C$5&gt;0,NOT(ISBLANK($C9)),C15&gt;0),IF(VLOOKUP($C$13,VLookups!A43:C44,2,FALSE),_xlfn.CONCAT("The SPERT estimate of ",TEXT($C$16,"0")," is greater than ",TEXT(1-$C$15,"0%")," of all feasible outcomes →"),_xlfn.CONCAT("The SPERT estimate of ",TEXT($C$16,"0")," is greater than ",TEXT($C$15,"0%")," of all feasible outcomes →")),"")</f>
        <v>The SPERT estimate of 100 is greater than 50% of all feasible outcomes →</v>
      </c>
      <c r="C16" s="340">
        <f>IF(AND($C3&gt;0,$C4&gt;0,$C5&gt;0,$C15&gt;0,NOT(ISBLANK($C9))),_xlfn.NORM.INV(ABS(VLOOKUP($C$13,VLookups!$A$43:$B$44,2,FALSE)-C$15),$C8,$C11),"")</f>
        <v>100</v>
      </c>
      <c r="D16" s="197" t="str">
        <f>IF(AND($C$3&gt;0,$C$4&gt;0,$C$5&gt;0,NOT(ISBLANK($C$9)),$C15&gt;0),IF(VLOOKUP($C$13,VLookups!A43:C44,2,FALSE),_xlfn.CONCAT(TEXT($C$15,"0%")," of all feasible outcomes exceed the SPERT estimate of ",TEXT($C$16,"0")),_xlfn.CONCAT(TEXT(1-$C$15,"0%")," of all feasible outcomes exceed the SPERT estimate of ",TEXT($C$16,"0"))),"")</f>
        <v>50% of all feasible outcomes exceed the SPERT estimate of 100</v>
      </c>
      <c r="E16" s="191"/>
      <c r="F16" s="192"/>
      <c r="G16" s="192"/>
      <c r="H16" s="191"/>
      <c r="I16" s="191"/>
      <c r="J16" s="191"/>
      <c r="K16" s="193"/>
      <c r="L16" s="33"/>
      <c r="M16" s="33"/>
      <c r="N16" s="33"/>
      <c r="O16" s="33"/>
      <c r="P16" s="33"/>
      <c r="Q16" s="33"/>
      <c r="R16" s="5"/>
    </row>
    <row r="17" spans="1:18" ht="15" customHeight="1" x14ac:dyDescent="0.45">
      <c r="A17" s="52"/>
      <c r="B17" s="52"/>
      <c r="C17" s="347" t="s">
        <v>994</v>
      </c>
      <c r="D17" s="5"/>
      <c r="E17" s="5"/>
      <c r="F17" s="2"/>
      <c r="G17" s="2"/>
      <c r="H17" s="5"/>
      <c r="I17" s="5"/>
      <c r="J17" s="5"/>
      <c r="K17" s="5"/>
      <c r="L17" s="33"/>
      <c r="M17" s="33"/>
      <c r="N17" s="33"/>
      <c r="O17" s="33"/>
      <c r="P17" s="33"/>
      <c r="Q17" s="33"/>
      <c r="R17" s="5"/>
    </row>
    <row r="18" spans="1:18" x14ac:dyDescent="0.45">
      <c r="A18" s="2"/>
      <c r="B18" s="5"/>
      <c r="C18" s="5"/>
      <c r="D18" s="5"/>
      <c r="E18" s="5"/>
      <c r="F18" s="2"/>
      <c r="G18" s="2"/>
      <c r="H18" s="5"/>
      <c r="I18" s="5"/>
      <c r="J18" s="5"/>
      <c r="K18" s="5"/>
      <c r="L18" s="5"/>
      <c r="M18" s="5"/>
      <c r="N18" s="5"/>
      <c r="O18" s="5"/>
      <c r="P18" s="5"/>
      <c r="Q18" s="5"/>
      <c r="R18" s="5"/>
    </row>
    <row r="19" spans="1:18" x14ac:dyDescent="0.45">
      <c r="A19" s="2"/>
      <c r="B19" s="19" t="str">
        <f>_xlfn.CONCAT("Version ",'Change Log'!$B$3," – © 2015-",YEAR('Change Log'!$A$3),IF('Change Log'!$C$3="William W. Davis",", William W. Davis, MSPM, PMP",_xlfn.CONCAT(", original copyright holder is William W. Davis, MSPM, PMP; later modified by ",'Change Log'!$C$3)))</f>
        <v>Version 5.2 – © 2015-2025, William W. Davis, MSPM, PMP</v>
      </c>
      <c r="C19" s="184"/>
      <c r="D19" s="5"/>
      <c r="E19" s="2"/>
      <c r="F19" s="5"/>
      <c r="G19" s="5"/>
      <c r="H19" s="2"/>
      <c r="I19" s="5"/>
      <c r="J19" s="5"/>
      <c r="K19" s="5"/>
      <c r="L19" s="5"/>
      <c r="M19" s="5"/>
      <c r="N19" s="5"/>
      <c r="O19" s="5"/>
      <c r="P19" s="5"/>
      <c r="Q19" s="5"/>
      <c r="R19" s="5"/>
    </row>
    <row r="20" spans="1:18" x14ac:dyDescent="0.45">
      <c r="A20" s="2"/>
      <c r="B20" s="99" t="s">
        <v>135</v>
      </c>
      <c r="C20" s="99"/>
      <c r="D20" s="99"/>
      <c r="E20" s="99"/>
      <c r="F20" s="99"/>
      <c r="G20" s="99"/>
      <c r="H20" s="2"/>
      <c r="I20" s="5"/>
      <c r="J20" s="5"/>
      <c r="K20" s="5"/>
      <c r="L20" s="5"/>
      <c r="M20" s="5"/>
      <c r="N20" s="5"/>
      <c r="O20" s="5"/>
      <c r="P20" s="5"/>
      <c r="Q20" s="5"/>
      <c r="R20" s="5"/>
    </row>
    <row r="21" spans="1:18" x14ac:dyDescent="0.45">
      <c r="A21" s="2"/>
      <c r="B21" s="99" t="s">
        <v>136</v>
      </c>
      <c r="C21" s="99"/>
      <c r="D21" s="99"/>
      <c r="E21" s="99"/>
      <c r="F21" s="99"/>
      <c r="G21" s="99"/>
      <c r="H21" s="2"/>
      <c r="I21" s="5"/>
      <c r="J21" s="5"/>
      <c r="K21" s="5"/>
      <c r="L21" s="5"/>
      <c r="M21" s="5"/>
      <c r="N21" s="5"/>
      <c r="O21" s="5"/>
      <c r="P21" s="5"/>
      <c r="Q21" s="5"/>
      <c r="R21" s="5"/>
    </row>
    <row r="22" spans="1:18" x14ac:dyDescent="0.45">
      <c r="A22" s="2"/>
      <c r="B22" s="99" t="s">
        <v>90</v>
      </c>
      <c r="C22" s="99"/>
      <c r="D22" s="99"/>
      <c r="E22" s="99"/>
      <c r="F22" s="99"/>
      <c r="G22" s="99"/>
      <c r="H22" s="2"/>
      <c r="I22" s="5"/>
      <c r="J22" s="5"/>
      <c r="K22" s="5"/>
      <c r="L22" s="5"/>
      <c r="M22" s="5"/>
      <c r="N22" s="5"/>
      <c r="O22" s="5"/>
      <c r="P22" s="5"/>
      <c r="Q22" s="5"/>
      <c r="R22" s="5"/>
    </row>
    <row r="23" spans="1:18" x14ac:dyDescent="0.45">
      <c r="A23" s="2"/>
      <c r="B23" s="99" t="s">
        <v>207</v>
      </c>
      <c r="C23" s="99"/>
      <c r="D23" s="99"/>
      <c r="E23" s="99"/>
      <c r="F23" s="99"/>
      <c r="G23" s="99"/>
      <c r="H23" s="2"/>
      <c r="I23" s="5"/>
      <c r="J23" s="5"/>
      <c r="K23" s="5"/>
      <c r="L23" s="5"/>
      <c r="M23" s="5"/>
      <c r="N23" s="5"/>
      <c r="O23" s="5"/>
      <c r="P23" s="5"/>
      <c r="Q23" s="5"/>
      <c r="R23" s="5"/>
    </row>
    <row r="24" spans="1:18" x14ac:dyDescent="0.45">
      <c r="A24" s="2"/>
      <c r="B24" s="407" t="s">
        <v>991</v>
      </c>
      <c r="C24" s="407"/>
      <c r="D24" s="99"/>
      <c r="E24" s="99"/>
      <c r="F24" s="99"/>
      <c r="G24" s="99"/>
      <c r="H24" s="2"/>
      <c r="I24" s="5"/>
      <c r="J24" s="5"/>
      <c r="K24" s="5"/>
      <c r="L24" s="5"/>
      <c r="M24" s="5"/>
      <c r="N24" s="5"/>
      <c r="O24" s="5"/>
      <c r="P24" s="5"/>
      <c r="Q24" s="5"/>
      <c r="R24" s="5"/>
    </row>
    <row r="25" spans="1:18" x14ac:dyDescent="0.45">
      <c r="A25" s="2"/>
      <c r="B25" s="150" t="s">
        <v>205</v>
      </c>
      <c r="C25" s="5"/>
      <c r="D25" s="5"/>
      <c r="E25" s="2"/>
      <c r="F25" s="5"/>
      <c r="G25" s="5"/>
      <c r="H25" s="2"/>
      <c r="I25" s="5"/>
      <c r="J25" s="5"/>
      <c r="K25" s="5"/>
      <c r="L25" s="5"/>
      <c r="M25" s="5"/>
      <c r="N25" s="5"/>
      <c r="O25" s="5"/>
      <c r="P25" s="5"/>
      <c r="Q25" s="5"/>
      <c r="R25" s="5"/>
    </row>
    <row r="26" spans="1:18" x14ac:dyDescent="0.45">
      <c r="A26" s="2"/>
      <c r="B26" s="150" t="s">
        <v>88</v>
      </c>
      <c r="C26" s="5"/>
      <c r="D26" s="5"/>
      <c r="E26" s="2"/>
      <c r="F26" s="5"/>
      <c r="G26" s="5"/>
      <c r="H26" s="2"/>
      <c r="I26" s="5"/>
      <c r="J26" s="5"/>
      <c r="K26" s="5"/>
      <c r="L26" s="5"/>
      <c r="M26" s="5"/>
      <c r="N26" s="5"/>
      <c r="O26" s="5"/>
      <c r="P26" s="5"/>
      <c r="Q26" s="5"/>
      <c r="R26" s="5"/>
    </row>
    <row r="27" spans="1:18" x14ac:dyDescent="0.45">
      <c r="A27" s="19"/>
      <c r="B27" s="150" t="s">
        <v>204</v>
      </c>
      <c r="C27" s="5"/>
      <c r="D27" s="5"/>
      <c r="E27" s="5"/>
      <c r="F27" s="2"/>
      <c r="G27" s="2"/>
      <c r="H27" s="5"/>
      <c r="I27" s="5"/>
      <c r="J27" s="5"/>
      <c r="K27" s="5"/>
      <c r="L27" s="5"/>
      <c r="M27" s="5"/>
      <c r="N27" s="5"/>
      <c r="O27" s="5"/>
      <c r="P27" s="5"/>
      <c r="Q27" s="5"/>
      <c r="R27" s="5"/>
    </row>
    <row r="28" spans="1:18" x14ac:dyDescent="0.45">
      <c r="A28" s="19"/>
      <c r="B28" s="150" t="s">
        <v>206</v>
      </c>
      <c r="C28" s="5"/>
      <c r="D28" s="5"/>
      <c r="E28" s="5"/>
      <c r="F28" s="2"/>
      <c r="G28" s="2"/>
      <c r="H28" s="5"/>
      <c r="I28" s="5"/>
      <c r="J28" s="5"/>
      <c r="K28" s="5"/>
      <c r="L28" s="5"/>
      <c r="M28" s="5"/>
      <c r="N28" s="5"/>
      <c r="O28" s="5"/>
      <c r="P28" s="5"/>
      <c r="Q28" s="5"/>
      <c r="R28" s="5"/>
    </row>
    <row r="29" spans="1:18" x14ac:dyDescent="0.45">
      <c r="A29" s="19"/>
      <c r="B29" s="150" t="s">
        <v>745</v>
      </c>
      <c r="C29" s="5"/>
      <c r="D29" s="5"/>
      <c r="E29" s="5"/>
      <c r="F29" s="2"/>
      <c r="G29" s="2"/>
      <c r="H29" s="5"/>
      <c r="I29" s="5"/>
      <c r="J29" s="5"/>
      <c r="K29" s="5"/>
      <c r="L29" s="5"/>
      <c r="M29" s="5"/>
      <c r="N29" s="5"/>
      <c r="O29" s="5"/>
      <c r="P29" s="5"/>
      <c r="Q29" s="5"/>
      <c r="R29" s="5"/>
    </row>
    <row r="30" spans="1:18" x14ac:dyDescent="0.45">
      <c r="A30" s="19"/>
      <c r="B30" s="150" t="s">
        <v>746</v>
      </c>
      <c r="C30" s="5"/>
      <c r="D30" s="5"/>
      <c r="E30" s="5"/>
      <c r="F30" s="2"/>
      <c r="G30" s="2"/>
      <c r="H30" s="5"/>
      <c r="I30" s="5"/>
      <c r="J30" s="5"/>
      <c r="K30" s="5"/>
      <c r="L30" s="5"/>
      <c r="M30" s="5"/>
      <c r="N30" s="5"/>
      <c r="O30" s="5"/>
      <c r="P30" s="5"/>
      <c r="Q30" s="5"/>
      <c r="R30" s="5"/>
    </row>
    <row r="31" spans="1:18" x14ac:dyDescent="0.45">
      <c r="A31" s="19"/>
      <c r="B31" s="150"/>
      <c r="C31" s="5"/>
      <c r="D31" s="5"/>
      <c r="E31" s="5"/>
      <c r="F31" s="2"/>
      <c r="G31" s="2"/>
      <c r="H31" s="5"/>
      <c r="I31" s="5"/>
      <c r="J31" s="5"/>
      <c r="K31" s="5"/>
      <c r="L31" s="5"/>
      <c r="M31" s="5"/>
      <c r="N31" s="5"/>
      <c r="O31" s="5"/>
      <c r="P31" s="5"/>
      <c r="Q31" s="5"/>
      <c r="R31" s="5"/>
    </row>
    <row r="32" spans="1:18" x14ac:dyDescent="0.45">
      <c r="A32" s="2"/>
      <c r="B32" s="150" t="s">
        <v>747</v>
      </c>
      <c r="C32" s="5"/>
      <c r="D32" s="5"/>
      <c r="E32" s="5"/>
      <c r="F32" s="2"/>
      <c r="G32" s="2"/>
      <c r="H32" s="5"/>
      <c r="I32" s="5"/>
      <c r="J32" s="5"/>
      <c r="K32" s="5"/>
      <c r="L32" s="5"/>
      <c r="M32" s="5"/>
      <c r="N32" s="5"/>
      <c r="O32" s="5"/>
      <c r="P32" s="5"/>
      <c r="Q32" s="5"/>
      <c r="R32" s="5"/>
    </row>
    <row r="33" spans="1:18" x14ac:dyDescent="0.45">
      <c r="A33" s="2"/>
      <c r="B33" s="150" t="s">
        <v>87</v>
      </c>
      <c r="C33" s="5"/>
      <c r="D33" s="5"/>
      <c r="E33" s="5"/>
      <c r="F33" s="2"/>
      <c r="G33" s="2"/>
      <c r="H33" s="5"/>
      <c r="I33" s="5"/>
      <c r="J33" s="5"/>
      <c r="K33" s="5"/>
      <c r="L33" s="5"/>
      <c r="M33" s="5"/>
      <c r="N33" s="5"/>
      <c r="O33" s="5"/>
      <c r="P33" s="5"/>
      <c r="Q33" s="5"/>
      <c r="R33" s="5"/>
    </row>
    <row r="34" spans="1:18" x14ac:dyDescent="0.45">
      <c r="A34" s="2"/>
      <c r="B34" s="256" t="s">
        <v>752</v>
      </c>
      <c r="C34" s="5"/>
      <c r="D34" s="5"/>
      <c r="E34" s="5"/>
      <c r="F34" s="2"/>
      <c r="G34" s="2"/>
      <c r="H34" s="5"/>
      <c r="I34" s="5"/>
      <c r="J34" s="5"/>
      <c r="K34" s="5"/>
      <c r="L34" s="5"/>
      <c r="M34" s="5"/>
      <c r="N34" s="5"/>
      <c r="O34" s="5"/>
      <c r="P34" s="5"/>
      <c r="Q34" s="5"/>
      <c r="R34" s="5"/>
    </row>
    <row r="35" spans="1:18" x14ac:dyDescent="0.45">
      <c r="A35" s="2"/>
      <c r="B35" s="5"/>
      <c r="C35" s="5"/>
      <c r="D35" s="5"/>
      <c r="E35" s="5"/>
      <c r="F35" s="2"/>
      <c r="G35" s="2"/>
      <c r="H35" s="5"/>
      <c r="I35" s="5"/>
      <c r="J35" s="5"/>
      <c r="K35" s="5"/>
      <c r="L35" s="5"/>
      <c r="M35" s="5"/>
      <c r="N35" s="5"/>
      <c r="O35" s="5"/>
      <c r="P35" s="5"/>
      <c r="Q35" s="5"/>
      <c r="R35" s="5"/>
    </row>
    <row r="36" spans="1:18" ht="15" hidden="1" customHeight="1" x14ac:dyDescent="0.45">
      <c r="B36" s="61" t="s">
        <v>24</v>
      </c>
      <c r="C36" s="48">
        <f>IF(AND(C3&gt;0,C4&gt;0,C5&gt;0),ABS(C3-C5)/60,"")</f>
        <v>1.6666666666666667</v>
      </c>
      <c r="D36" s="167" t="s">
        <v>169</v>
      </c>
    </row>
    <row r="37" spans="1:18" ht="15" hidden="1" customHeight="1" x14ac:dyDescent="0.45">
      <c r="B37" s="5"/>
      <c r="C37" s="5"/>
    </row>
    <row r="38" spans="1:18" ht="15" hidden="1" customHeight="1" x14ac:dyDescent="0.45">
      <c r="B38" s="47">
        <f t="shared" ref="B38:B57" si="0">IF(ISNONTEXT($C$36),B39-$C$36,"")</f>
        <v>16.666666666666679</v>
      </c>
      <c r="C38" s="46">
        <f t="shared" ref="C38:C69" si="1">IF(ISNONTEXT($C$11),_xlfn.NORM.DIST(B38,$C$8,$C$11,FALSE),NA())</f>
        <v>3.3881504944408948E-6</v>
      </c>
    </row>
    <row r="39" spans="1:18" ht="15" hidden="1" customHeight="1" x14ac:dyDescent="0.45">
      <c r="B39" s="47">
        <f t="shared" si="0"/>
        <v>18.333333333333346</v>
      </c>
      <c r="C39" s="46">
        <f t="shared" si="1"/>
        <v>4.7780580375069689E-6</v>
      </c>
    </row>
    <row r="40" spans="1:18" ht="15" hidden="1" customHeight="1" x14ac:dyDescent="0.45">
      <c r="B40" s="47">
        <f t="shared" si="0"/>
        <v>20.000000000000014</v>
      </c>
      <c r="C40" s="46">
        <f t="shared" si="1"/>
        <v>6.6915112882442924E-6</v>
      </c>
    </row>
    <row r="41" spans="1:18" ht="15" hidden="1" customHeight="1" x14ac:dyDescent="0.45">
      <c r="B41" s="47">
        <f t="shared" si="0"/>
        <v>21.666666666666682</v>
      </c>
      <c r="C41" s="46">
        <f t="shared" si="1"/>
        <v>9.3063862897872418E-6</v>
      </c>
    </row>
    <row r="42" spans="1:18" ht="15" hidden="1" customHeight="1" x14ac:dyDescent="0.45">
      <c r="B42" s="47">
        <f t="shared" si="0"/>
        <v>23.33333333333335</v>
      </c>
      <c r="C42" s="46">
        <f t="shared" si="1"/>
        <v>1.285351775311534E-5</v>
      </c>
    </row>
    <row r="43" spans="1:18" ht="15" hidden="1" customHeight="1" x14ac:dyDescent="0.45">
      <c r="B43" s="47">
        <f t="shared" si="0"/>
        <v>25.000000000000018</v>
      </c>
      <c r="C43" s="46">
        <f t="shared" si="1"/>
        <v>1.7629784118372334E-5</v>
      </c>
    </row>
    <row r="44" spans="1:18" ht="15" hidden="1" customHeight="1" x14ac:dyDescent="0.45">
      <c r="B44" s="47">
        <f t="shared" si="0"/>
        <v>26.666666666666686</v>
      </c>
      <c r="C44" s="46">
        <f t="shared" si="1"/>
        <v>2.4013532581041099E-5</v>
      </c>
    </row>
    <row r="45" spans="1:18" ht="15" hidden="1" customHeight="1" x14ac:dyDescent="0.45">
      <c r="B45" s="47">
        <f t="shared" si="0"/>
        <v>28.333333333333353</v>
      </c>
      <c r="C45" s="46">
        <f t="shared" si="1"/>
        <v>3.2482479845978332E-5</v>
      </c>
    </row>
    <row r="46" spans="1:18" ht="15" hidden="1" customHeight="1" x14ac:dyDescent="0.45">
      <c r="A46"/>
      <c r="B46" s="47">
        <f t="shared" si="0"/>
        <v>30.000000000000021</v>
      </c>
      <c r="C46" s="46">
        <f t="shared" si="1"/>
        <v>4.3634134752288195E-5</v>
      </c>
      <c r="F46"/>
      <c r="G46"/>
    </row>
    <row r="47" spans="1:18" ht="15" hidden="1" customHeight="1" x14ac:dyDescent="0.45">
      <c r="A47"/>
      <c r="B47" s="47">
        <f t="shared" si="0"/>
        <v>31.666666666666689</v>
      </c>
      <c r="C47" s="46">
        <f t="shared" si="1"/>
        <v>5.8208663185819441E-5</v>
      </c>
      <c r="F47"/>
      <c r="G47"/>
    </row>
    <row r="48" spans="1:18" ht="15" hidden="1" customHeight="1" x14ac:dyDescent="0.45">
      <c r="A48"/>
      <c r="B48" s="47">
        <f t="shared" si="0"/>
        <v>33.333333333333357</v>
      </c>
      <c r="C48" s="46">
        <f t="shared" si="1"/>
        <v>7.7113949814555611E-5</v>
      </c>
      <c r="F48"/>
      <c r="G48"/>
    </row>
    <row r="49" spans="2:3" customFormat="1" ht="15" hidden="1" customHeight="1" x14ac:dyDescent="0.45">
      <c r="B49" s="47">
        <f t="shared" si="0"/>
        <v>35.000000000000021</v>
      </c>
      <c r="C49" s="46">
        <f t="shared" si="1"/>
        <v>1.0145240286498884E-4</v>
      </c>
    </row>
    <row r="50" spans="2:3" customFormat="1" ht="15" hidden="1" customHeight="1" x14ac:dyDescent="0.45">
      <c r="B50" s="47">
        <f t="shared" si="0"/>
        <v>36.666666666666686</v>
      </c>
      <c r="C50" s="46">
        <f t="shared" si="1"/>
        <v>1.3254879772150562E-4</v>
      </c>
    </row>
    <row r="51" spans="2:3" customFormat="1" ht="15" hidden="1" customHeight="1" x14ac:dyDescent="0.45">
      <c r="B51" s="47">
        <f t="shared" si="0"/>
        <v>38.33333333333335</v>
      </c>
      <c r="C51" s="46">
        <f t="shared" si="1"/>
        <v>1.719781663591253E-4</v>
      </c>
    </row>
    <row r="52" spans="2:3" customFormat="1" ht="15" hidden="1" customHeight="1" x14ac:dyDescent="0.45">
      <c r="B52" s="47">
        <f t="shared" si="0"/>
        <v>40.000000000000014</v>
      </c>
      <c r="C52" s="46">
        <f t="shared" si="1"/>
        <v>2.2159242059690095E-4</v>
      </c>
    </row>
    <row r="53" spans="2:3" customFormat="1" ht="15" hidden="1" customHeight="1" x14ac:dyDescent="0.45">
      <c r="B53" s="47">
        <f t="shared" si="0"/>
        <v>41.666666666666679</v>
      </c>
      <c r="C53" s="46">
        <f t="shared" si="1"/>
        <v>2.8354406097229481E-4</v>
      </c>
    </row>
    <row r="54" spans="2:3" customFormat="1" ht="15" hidden="1" customHeight="1" x14ac:dyDescent="0.45">
      <c r="B54" s="47">
        <f t="shared" si="0"/>
        <v>43.333333333333343</v>
      </c>
      <c r="C54" s="46">
        <f t="shared" si="1"/>
        <v>3.6030498823046142E-4</v>
      </c>
    </row>
    <row r="55" spans="2:3" customFormat="1" ht="15" hidden="1" customHeight="1" x14ac:dyDescent="0.45">
      <c r="B55" s="47">
        <f t="shared" si="0"/>
        <v>45.000000000000007</v>
      </c>
      <c r="C55" s="46">
        <f t="shared" si="1"/>
        <v>4.546781250795533E-4</v>
      </c>
    </row>
    <row r="56" spans="2:3" customFormat="1" ht="15" hidden="1" customHeight="1" x14ac:dyDescent="0.45">
      <c r="B56" s="47">
        <f t="shared" si="0"/>
        <v>46.666666666666671</v>
      </c>
      <c r="C56" s="46">
        <f t="shared" si="1"/>
        <v>5.6979930118987215E-4</v>
      </c>
    </row>
    <row r="57" spans="2:3" customFormat="1" ht="15" hidden="1" customHeight="1" x14ac:dyDescent="0.45">
      <c r="B57" s="47">
        <f t="shared" si="0"/>
        <v>48.333333333333336</v>
      </c>
      <c r="C57" s="46">
        <f t="shared" si="1"/>
        <v>7.091266877218657E-4</v>
      </c>
    </row>
    <row r="58" spans="2:3" customFormat="1" ht="15" hidden="1" customHeight="1" x14ac:dyDescent="0.45">
      <c r="B58" s="62">
        <f>IF(ISNONTEXT($C$36),$C$3,"")</f>
        <v>50</v>
      </c>
      <c r="C58" s="46">
        <f t="shared" si="1"/>
        <v>8.7641502467842702E-4</v>
      </c>
    </row>
    <row r="59" spans="2:3" customFormat="1" ht="15" hidden="1" customHeight="1" x14ac:dyDescent="0.45">
      <c r="B59" s="47">
        <f t="shared" ref="B59:B90" si="2">IF(ISNONTEXT($C$36),B58+$C$36,"")</f>
        <v>51.666666666666664</v>
      </c>
      <c r="C59" s="46">
        <f t="shared" si="1"/>
        <v>1.0756720008386815E-3</v>
      </c>
    </row>
    <row r="60" spans="2:3" customFormat="1" ht="15" hidden="1" customHeight="1" x14ac:dyDescent="0.45">
      <c r="B60" s="47">
        <f t="shared" si="2"/>
        <v>53.333333333333329</v>
      </c>
      <c r="C60" s="46">
        <f t="shared" si="1"/>
        <v>1.3110944546854742E-3</v>
      </c>
    </row>
    <row r="61" spans="2:3" customFormat="1" ht="15" hidden="1" customHeight="1" x14ac:dyDescent="0.45">
      <c r="B61" s="47">
        <f t="shared" si="2"/>
        <v>54.999999999999993</v>
      </c>
      <c r="C61" s="46">
        <f t="shared" si="1"/>
        <v>1.5869825917833695E-3</v>
      </c>
    </row>
    <row r="62" spans="2:3" customFormat="1" ht="15" hidden="1" customHeight="1" x14ac:dyDescent="0.45">
      <c r="B62" s="47">
        <f t="shared" si="2"/>
        <v>56.666666666666657</v>
      </c>
      <c r="C62" s="46">
        <f t="shared" si="1"/>
        <v>1.9076311753208972E-3</v>
      </c>
    </row>
    <row r="63" spans="2:3" customFormat="1" ht="15" hidden="1" customHeight="1" x14ac:dyDescent="0.45">
      <c r="B63" s="47">
        <f t="shared" si="2"/>
        <v>58.333333333333321</v>
      </c>
      <c r="C63" s="46">
        <f t="shared" si="1"/>
        <v>2.2771976436452767E-3</v>
      </c>
    </row>
    <row r="64" spans="2:3" customFormat="1" ht="15" hidden="1" customHeight="1" x14ac:dyDescent="0.45">
      <c r="B64" s="47">
        <f t="shared" si="2"/>
        <v>59.999999999999986</v>
      </c>
      <c r="C64" s="46">
        <f t="shared" si="1"/>
        <v>2.6995483256593979E-3</v>
      </c>
    </row>
    <row r="65" spans="2:3" customFormat="1" ht="15" hidden="1" customHeight="1" x14ac:dyDescent="0.45">
      <c r="B65" s="47">
        <f t="shared" si="2"/>
        <v>61.66666666666665</v>
      </c>
      <c r="C65" s="46">
        <f t="shared" si="1"/>
        <v>3.1780853258481134E-3</v>
      </c>
    </row>
    <row r="66" spans="2:3" customFormat="1" ht="15" hidden="1" customHeight="1" x14ac:dyDescent="0.45">
      <c r="B66" s="47">
        <f t="shared" si="2"/>
        <v>63.333333333333314</v>
      </c>
      <c r="C66" s="46">
        <f t="shared" si="1"/>
        <v>3.7155581779496475E-3</v>
      </c>
    </row>
    <row r="67" spans="2:3" customFormat="1" ht="15" hidden="1" customHeight="1" x14ac:dyDescent="0.45">
      <c r="B67" s="47">
        <f t="shared" si="2"/>
        <v>64.999999999999986</v>
      </c>
      <c r="C67" s="46">
        <f t="shared" si="1"/>
        <v>4.3138659413255714E-3</v>
      </c>
    </row>
    <row r="68" spans="2:3" customFormat="1" ht="15" hidden="1" customHeight="1" x14ac:dyDescent="0.45">
      <c r="B68" s="47">
        <f t="shared" si="2"/>
        <v>66.666666666666657</v>
      </c>
      <c r="C68" s="46">
        <f t="shared" si="1"/>
        <v>4.97385693963743E-3</v>
      </c>
    </row>
    <row r="69" spans="2:3" customFormat="1" ht="15" hidden="1" customHeight="1" x14ac:dyDescent="0.45">
      <c r="B69" s="47">
        <f t="shared" si="2"/>
        <v>68.333333333333329</v>
      </c>
      <c r="C69" s="46">
        <f t="shared" si="1"/>
        <v>5.6951347060095912E-3</v>
      </c>
    </row>
    <row r="70" spans="2:3" customFormat="1" ht="15" hidden="1" customHeight="1" x14ac:dyDescent="0.45">
      <c r="B70" s="47">
        <f t="shared" si="2"/>
        <v>70</v>
      </c>
      <c r="C70" s="46">
        <f t="shared" ref="C70:C101" si="3">IF(ISNONTEXT($C$11),_xlfn.NORM.DIST(B70,$C$8,$C$11,FALSE),NA())</f>
        <v>6.4758797832945867E-3</v>
      </c>
    </row>
    <row r="71" spans="2:3" customFormat="1" ht="15" hidden="1" customHeight="1" x14ac:dyDescent="0.45">
      <c r="B71" s="47">
        <f t="shared" si="2"/>
        <v>71.666666666666671</v>
      </c>
      <c r="C71" s="46">
        <f t="shared" si="3"/>
        <v>7.3126977139767874E-3</v>
      </c>
    </row>
    <row r="72" spans="2:3" customFormat="1" ht="15" hidden="1" customHeight="1" x14ac:dyDescent="0.45">
      <c r="B72" s="47">
        <f t="shared" si="2"/>
        <v>73.333333333333343</v>
      </c>
      <c r="C72" s="46">
        <f t="shared" si="3"/>
        <v>8.2005037337996873E-3</v>
      </c>
    </row>
    <row r="73" spans="2:3" customFormat="1" ht="15" hidden="1" customHeight="1" x14ac:dyDescent="0.45">
      <c r="B73" s="47">
        <f t="shared" si="2"/>
        <v>75.000000000000014</v>
      </c>
      <c r="C73" s="46">
        <f t="shared" si="3"/>
        <v>9.1324542694511037E-3</v>
      </c>
    </row>
    <row r="74" spans="2:3" customFormat="1" ht="15" hidden="1" customHeight="1" x14ac:dyDescent="0.45">
      <c r="B74" s="47">
        <f t="shared" si="2"/>
        <v>76.666666666666686</v>
      </c>
      <c r="C74" s="46">
        <f t="shared" si="3"/>
        <v>1.0099934277702957E-2</v>
      </c>
    </row>
    <row r="75" spans="2:3" customFormat="1" ht="15" hidden="1" customHeight="1" x14ac:dyDescent="0.45">
      <c r="B75" s="47">
        <f t="shared" si="2"/>
        <v>78.333333333333357</v>
      </c>
      <c r="C75" s="46">
        <f t="shared" si="3"/>
        <v>1.1092607735286811E-2</v>
      </c>
    </row>
    <row r="76" spans="2:3" customFormat="1" ht="15" hidden="1" customHeight="1" x14ac:dyDescent="0.45">
      <c r="B76" s="47">
        <f t="shared" si="2"/>
        <v>80.000000000000028</v>
      </c>
      <c r="C76" s="46">
        <f t="shared" si="3"/>
        <v>1.2098536225957185E-2</v>
      </c>
    </row>
    <row r="77" spans="2:3" customFormat="1" ht="15" hidden="1" customHeight="1" x14ac:dyDescent="0.45">
      <c r="B77" s="47">
        <f t="shared" si="2"/>
        <v>81.6666666666667</v>
      </c>
      <c r="C77" s="46">
        <f t="shared" si="3"/>
        <v>1.3104367653915091E-2</v>
      </c>
    </row>
    <row r="78" spans="2:3" customFormat="1" ht="15" hidden="1" customHeight="1" x14ac:dyDescent="0.45">
      <c r="B78" s="47">
        <f t="shared" si="2"/>
        <v>83.333333333333371</v>
      </c>
      <c r="C78" s="46">
        <f t="shared" si="3"/>
        <v>1.4095593770515152E-2</v>
      </c>
    </row>
    <row r="79" spans="2:3" customFormat="1" ht="15" hidden="1" customHeight="1" x14ac:dyDescent="0.45">
      <c r="B79" s="47">
        <f t="shared" si="2"/>
        <v>85.000000000000043</v>
      </c>
      <c r="C79" s="46">
        <f t="shared" si="3"/>
        <v>1.5056871607740243E-2</v>
      </c>
    </row>
    <row r="80" spans="2:3" customFormat="1" ht="15" hidden="1" customHeight="1" x14ac:dyDescent="0.45">
      <c r="B80" s="47">
        <f t="shared" si="2"/>
        <v>86.666666666666714</v>
      </c>
      <c r="C80" s="46">
        <f t="shared" si="3"/>
        <v>1.5972400276117637E-2</v>
      </c>
    </row>
    <row r="81" spans="2:3" customFormat="1" ht="15" hidden="1" customHeight="1" x14ac:dyDescent="0.45">
      <c r="B81" s="47">
        <f t="shared" si="2"/>
        <v>88.333333333333385</v>
      </c>
      <c r="C81" s="46">
        <f t="shared" si="3"/>
        <v>1.6826341137247684E-2</v>
      </c>
    </row>
    <row r="82" spans="2:3" customFormat="1" ht="15" hidden="1" customHeight="1" x14ac:dyDescent="0.45">
      <c r="B82" s="47">
        <f t="shared" si="2"/>
        <v>90.000000000000057</v>
      </c>
      <c r="C82" s="46">
        <f t="shared" si="3"/>
        <v>1.7603266338215001E-2</v>
      </c>
    </row>
    <row r="83" spans="2:3" customFormat="1" ht="15" hidden="1" customHeight="1" x14ac:dyDescent="0.45">
      <c r="B83" s="47">
        <f t="shared" si="2"/>
        <v>91.666666666666728</v>
      </c>
      <c r="C83" s="46">
        <f t="shared" si="3"/>
        <v>1.8288618320700143E-2</v>
      </c>
    </row>
    <row r="84" spans="2:3" customFormat="1" ht="15" hidden="1" customHeight="1" x14ac:dyDescent="0.45">
      <c r="B84" s="47">
        <f t="shared" si="2"/>
        <v>93.3333333333334</v>
      </c>
      <c r="C84" s="46">
        <f t="shared" si="3"/>
        <v>1.8869161384649683E-2</v>
      </c>
    </row>
    <row r="85" spans="2:3" customFormat="1" ht="15" hidden="1" customHeight="1" x14ac:dyDescent="0.45">
      <c r="B85" s="47">
        <f t="shared" si="2"/>
        <v>95.000000000000071</v>
      </c>
      <c r="C85" s="46">
        <f t="shared" si="3"/>
        <v>1.9333405840142478E-2</v>
      </c>
    </row>
    <row r="86" spans="2:3" customFormat="1" ht="15" hidden="1" customHeight="1" x14ac:dyDescent="0.45">
      <c r="B86" s="47">
        <f t="shared" si="2"/>
        <v>96.666666666666742</v>
      </c>
      <c r="C86" s="46">
        <f t="shared" si="3"/>
        <v>1.9671985805097006E-2</v>
      </c>
    </row>
    <row r="87" spans="2:3" customFormat="1" ht="15" hidden="1" customHeight="1" x14ac:dyDescent="0.45">
      <c r="B87" s="47">
        <f t="shared" si="2"/>
        <v>98.333333333333414</v>
      </c>
      <c r="C87" s="46">
        <f t="shared" si="3"/>
        <v>1.9877973312917106E-2</v>
      </c>
    </row>
    <row r="88" spans="2:3" customFormat="1" ht="15" hidden="1" customHeight="1" x14ac:dyDescent="0.45">
      <c r="B88" s="47">
        <f t="shared" si="2"/>
        <v>100.00000000000009</v>
      </c>
      <c r="C88" s="46">
        <f t="shared" si="3"/>
        <v>1.9947114020071637E-2</v>
      </c>
    </row>
    <row r="89" spans="2:3" customFormat="1" ht="15" hidden="1" customHeight="1" x14ac:dyDescent="0.45">
      <c r="B89" s="47">
        <f t="shared" si="2"/>
        <v>101.66666666666676</v>
      </c>
      <c r="C89" s="46">
        <f t="shared" si="3"/>
        <v>1.9877973312917092E-2</v>
      </c>
    </row>
    <row r="90" spans="2:3" customFormat="1" ht="15" hidden="1" customHeight="1" x14ac:dyDescent="0.45">
      <c r="B90" s="47">
        <f t="shared" si="2"/>
        <v>103.33333333333343</v>
      </c>
      <c r="C90" s="46">
        <f t="shared" si="3"/>
        <v>1.9671985805096978E-2</v>
      </c>
    </row>
    <row r="91" spans="2:3" customFormat="1" ht="15" hidden="1" customHeight="1" x14ac:dyDescent="0.45">
      <c r="B91" s="47">
        <f t="shared" ref="B91:B122" si="4">IF(ISNONTEXT($C$36),B90+$C$36,"")</f>
        <v>105.0000000000001</v>
      </c>
      <c r="C91" s="46">
        <f t="shared" si="3"/>
        <v>1.933340584014244E-2</v>
      </c>
    </row>
    <row r="92" spans="2:3" customFormat="1" ht="15" hidden="1" customHeight="1" x14ac:dyDescent="0.45">
      <c r="B92" s="47">
        <f t="shared" si="4"/>
        <v>106.66666666666677</v>
      </c>
      <c r="C92" s="46">
        <f t="shared" si="3"/>
        <v>1.8869161384649627E-2</v>
      </c>
    </row>
    <row r="93" spans="2:3" customFormat="1" ht="15" hidden="1" customHeight="1" x14ac:dyDescent="0.45">
      <c r="B93" s="47">
        <f t="shared" si="4"/>
        <v>108.33333333333344</v>
      </c>
      <c r="C93" s="46">
        <f t="shared" si="3"/>
        <v>1.8288618320700077E-2</v>
      </c>
    </row>
    <row r="94" spans="2:3" customFormat="1" ht="15" hidden="1" customHeight="1" x14ac:dyDescent="0.45">
      <c r="B94" s="47">
        <f t="shared" si="4"/>
        <v>110.00000000000011</v>
      </c>
      <c r="C94" s="46">
        <f t="shared" si="3"/>
        <v>1.7603266338214924E-2</v>
      </c>
    </row>
    <row r="95" spans="2:3" customFormat="1" ht="15" hidden="1" customHeight="1" x14ac:dyDescent="0.45">
      <c r="B95" s="47">
        <f t="shared" si="4"/>
        <v>111.66666666666679</v>
      </c>
      <c r="C95" s="46">
        <f t="shared" si="3"/>
        <v>1.68263411372476E-2</v>
      </c>
    </row>
    <row r="96" spans="2:3" customFormat="1" ht="15" hidden="1" customHeight="1" x14ac:dyDescent="0.45">
      <c r="B96" s="47">
        <f t="shared" si="4"/>
        <v>113.33333333333346</v>
      </c>
      <c r="C96" s="46">
        <f t="shared" si="3"/>
        <v>1.5972400276117547E-2</v>
      </c>
    </row>
    <row r="97" spans="2:3" customFormat="1" ht="15" hidden="1" customHeight="1" x14ac:dyDescent="0.45">
      <c r="B97" s="47">
        <f t="shared" si="4"/>
        <v>115.00000000000013</v>
      </c>
      <c r="C97" s="46">
        <f t="shared" si="3"/>
        <v>1.5056871607740149E-2</v>
      </c>
    </row>
    <row r="98" spans="2:3" customFormat="1" ht="15" hidden="1" customHeight="1" x14ac:dyDescent="0.45">
      <c r="B98" s="47">
        <f t="shared" si="4"/>
        <v>116.6666666666668</v>
      </c>
      <c r="C98" s="46">
        <f t="shared" si="3"/>
        <v>1.4095593770515051E-2</v>
      </c>
    </row>
    <row r="99" spans="2:3" customFormat="1" ht="15" hidden="1" customHeight="1" x14ac:dyDescent="0.45">
      <c r="B99" s="47">
        <f t="shared" si="4"/>
        <v>118.33333333333347</v>
      </c>
      <c r="C99" s="46">
        <f t="shared" si="3"/>
        <v>1.3104367653914989E-2</v>
      </c>
    </row>
    <row r="100" spans="2:3" customFormat="1" ht="15" hidden="1" customHeight="1" x14ac:dyDescent="0.45">
      <c r="B100" s="47">
        <f t="shared" si="4"/>
        <v>120.00000000000014</v>
      </c>
      <c r="C100" s="46">
        <f t="shared" si="3"/>
        <v>1.2098536225957081E-2</v>
      </c>
    </row>
    <row r="101" spans="2:3" customFormat="1" ht="15" hidden="1" customHeight="1" x14ac:dyDescent="0.45">
      <c r="B101" s="47">
        <f t="shared" si="4"/>
        <v>121.66666666666681</v>
      </c>
      <c r="C101" s="46">
        <f t="shared" si="3"/>
        <v>1.1092607735286711E-2</v>
      </c>
    </row>
    <row r="102" spans="2:3" customFormat="1" ht="15" hidden="1" customHeight="1" x14ac:dyDescent="0.45">
      <c r="B102" s="47">
        <f t="shared" si="4"/>
        <v>123.33333333333348</v>
      </c>
      <c r="C102" s="46">
        <f t="shared" ref="C102:C133" si="5">IF(ISNONTEXT($C$11),_xlfn.NORM.DIST(B102,$C$8,$C$11,FALSE),NA())</f>
        <v>1.0099934277702855E-2</v>
      </c>
    </row>
    <row r="103" spans="2:3" customFormat="1" ht="15" hidden="1" customHeight="1" x14ac:dyDescent="0.45">
      <c r="B103" s="47">
        <f t="shared" si="4"/>
        <v>125.00000000000016</v>
      </c>
      <c r="C103" s="46">
        <f t="shared" si="5"/>
        <v>9.1324542694510048E-3</v>
      </c>
    </row>
    <row r="104" spans="2:3" customFormat="1" ht="15" hidden="1" customHeight="1" x14ac:dyDescent="0.45">
      <c r="B104" s="47">
        <f t="shared" si="4"/>
        <v>126.66666666666683</v>
      </c>
      <c r="C104" s="46">
        <f t="shared" si="5"/>
        <v>8.2005037337995936E-3</v>
      </c>
    </row>
    <row r="105" spans="2:3" customFormat="1" ht="15" hidden="1" customHeight="1" x14ac:dyDescent="0.45">
      <c r="B105" s="47">
        <f t="shared" si="4"/>
        <v>128.33333333333348</v>
      </c>
      <c r="C105" s="46">
        <f t="shared" si="5"/>
        <v>7.3126977139767067E-3</v>
      </c>
    </row>
    <row r="106" spans="2:3" customFormat="1" ht="15" hidden="1" customHeight="1" x14ac:dyDescent="0.45">
      <c r="B106" s="47">
        <f t="shared" si="4"/>
        <v>130.00000000000014</v>
      </c>
      <c r="C106" s="46">
        <f t="shared" si="5"/>
        <v>6.475879783294519E-3</v>
      </c>
    </row>
    <row r="107" spans="2:3" customFormat="1" ht="15" hidden="1" customHeight="1" x14ac:dyDescent="0.45">
      <c r="B107" s="47">
        <f t="shared" si="4"/>
        <v>131.6666666666668</v>
      </c>
      <c r="C107" s="46">
        <f t="shared" si="5"/>
        <v>5.6951347060095331E-3</v>
      </c>
    </row>
    <row r="108" spans="2:3" customFormat="1" ht="15" hidden="1" customHeight="1" x14ac:dyDescent="0.45">
      <c r="B108" s="47">
        <f t="shared" si="4"/>
        <v>133.33333333333346</v>
      </c>
      <c r="C108" s="46">
        <f t="shared" si="5"/>
        <v>4.973856939637384E-3</v>
      </c>
    </row>
    <row r="109" spans="2:3" customFormat="1" ht="15" hidden="1" customHeight="1" x14ac:dyDescent="0.45">
      <c r="B109" s="47">
        <f t="shared" si="4"/>
        <v>135.00000000000011</v>
      </c>
      <c r="C109" s="46">
        <f t="shared" si="5"/>
        <v>4.3138659413255315E-3</v>
      </c>
    </row>
    <row r="110" spans="2:3" customFormat="1" ht="15" hidden="1" customHeight="1" x14ac:dyDescent="0.45">
      <c r="B110" s="47">
        <f t="shared" si="4"/>
        <v>136.66666666666677</v>
      </c>
      <c r="C110" s="46">
        <f t="shared" si="5"/>
        <v>3.7155581779496185E-3</v>
      </c>
    </row>
    <row r="111" spans="2:3" customFormat="1" ht="15" hidden="1" customHeight="1" x14ac:dyDescent="0.45">
      <c r="B111" s="47">
        <f t="shared" si="4"/>
        <v>138.33333333333343</v>
      </c>
      <c r="C111" s="46">
        <f t="shared" si="5"/>
        <v>3.1780853258480887E-3</v>
      </c>
    </row>
    <row r="112" spans="2:3" customFormat="1" ht="15" hidden="1" customHeight="1" x14ac:dyDescent="0.45">
      <c r="B112" s="47">
        <f t="shared" si="4"/>
        <v>140.00000000000009</v>
      </c>
      <c r="C112" s="46">
        <f t="shared" si="5"/>
        <v>2.6995483256593783E-3</v>
      </c>
    </row>
    <row r="113" spans="2:3" customFormat="1" ht="15" hidden="1" customHeight="1" x14ac:dyDescent="0.45">
      <c r="B113" s="47">
        <f t="shared" si="4"/>
        <v>141.66666666666674</v>
      </c>
      <c r="C113" s="46">
        <f t="shared" si="5"/>
        <v>2.2771976436452629E-3</v>
      </c>
    </row>
    <row r="114" spans="2:3" customFormat="1" ht="15" hidden="1" customHeight="1" x14ac:dyDescent="0.45">
      <c r="B114" s="47">
        <f t="shared" si="4"/>
        <v>143.3333333333334</v>
      </c>
      <c r="C114" s="46">
        <f t="shared" si="5"/>
        <v>1.9076311753208845E-3</v>
      </c>
    </row>
    <row r="115" spans="2:3" customFormat="1" ht="15" hidden="1" customHeight="1" x14ac:dyDescent="0.45">
      <c r="B115" s="47">
        <f t="shared" si="4"/>
        <v>145.00000000000006</v>
      </c>
      <c r="C115" s="46">
        <f t="shared" si="5"/>
        <v>1.5869825917833608E-3</v>
      </c>
    </row>
    <row r="116" spans="2:3" customFormat="1" ht="15" hidden="1" customHeight="1" x14ac:dyDescent="0.45">
      <c r="B116" s="47">
        <f t="shared" si="4"/>
        <v>146.66666666666671</v>
      </c>
      <c r="C116" s="46">
        <f t="shared" si="5"/>
        <v>1.3110944546854677E-3</v>
      </c>
    </row>
    <row r="117" spans="2:3" customFormat="1" ht="15" hidden="1" customHeight="1" x14ac:dyDescent="0.45">
      <c r="B117" s="47">
        <f t="shared" si="4"/>
        <v>148.33333333333337</v>
      </c>
      <c r="C117" s="46">
        <f t="shared" si="5"/>
        <v>1.0756720008386772E-3</v>
      </c>
    </row>
    <row r="118" spans="2:3" customFormat="1" ht="15" hidden="1" customHeight="1" x14ac:dyDescent="0.45">
      <c r="B118" s="47">
        <f t="shared" si="4"/>
        <v>150.00000000000003</v>
      </c>
      <c r="C118" s="46">
        <f t="shared" si="5"/>
        <v>8.7641502467842376E-4</v>
      </c>
    </row>
    <row r="119" spans="2:3" customFormat="1" ht="15" hidden="1" customHeight="1" x14ac:dyDescent="0.45">
      <c r="B119" s="47">
        <f t="shared" si="4"/>
        <v>151.66666666666669</v>
      </c>
      <c r="C119" s="46">
        <f t="shared" si="5"/>
        <v>7.0912668772186353E-4</v>
      </c>
    </row>
    <row r="120" spans="2:3" customFormat="1" ht="15" hidden="1" customHeight="1" x14ac:dyDescent="0.45">
      <c r="B120" s="47">
        <f t="shared" si="4"/>
        <v>153.33333333333334</v>
      </c>
      <c r="C120" s="46">
        <f t="shared" si="5"/>
        <v>5.6979930118987161E-4</v>
      </c>
    </row>
    <row r="121" spans="2:3" customFormat="1" ht="15" hidden="1" customHeight="1" x14ac:dyDescent="0.45">
      <c r="B121" s="47">
        <f t="shared" si="4"/>
        <v>155</v>
      </c>
      <c r="C121" s="46">
        <f t="shared" si="5"/>
        <v>4.5467812507955259E-4</v>
      </c>
    </row>
    <row r="122" spans="2:3" customFormat="1" ht="15" hidden="1" customHeight="1" x14ac:dyDescent="0.45">
      <c r="B122" s="47">
        <f t="shared" si="4"/>
        <v>156.66666666666666</v>
      </c>
      <c r="C122" s="46">
        <f t="shared" si="5"/>
        <v>3.6030498823046142E-4</v>
      </c>
    </row>
    <row r="123" spans="2:3" customFormat="1" ht="15" hidden="1" customHeight="1" x14ac:dyDescent="0.45">
      <c r="B123" s="47">
        <f t="shared" ref="B123:B138" si="6">IF(ISNONTEXT($C$36),B122+$C$36,"")</f>
        <v>158.33333333333331</v>
      </c>
      <c r="C123" s="46">
        <f t="shared" si="5"/>
        <v>2.835440609722953E-4</v>
      </c>
    </row>
    <row r="124" spans="2:3" customFormat="1" ht="15" hidden="1" customHeight="1" x14ac:dyDescent="0.45">
      <c r="B124" s="47">
        <f t="shared" si="6"/>
        <v>159.99999999999997</v>
      </c>
      <c r="C124" s="46">
        <f t="shared" si="5"/>
        <v>2.2159242059690117E-4</v>
      </c>
    </row>
    <row r="125" spans="2:3" customFormat="1" ht="15" hidden="1" customHeight="1" x14ac:dyDescent="0.45">
      <c r="B125" s="47">
        <f t="shared" si="6"/>
        <v>161.66666666666663</v>
      </c>
      <c r="C125" s="46">
        <f t="shared" si="5"/>
        <v>1.7197816635912587E-4</v>
      </c>
    </row>
    <row r="126" spans="2:3" customFormat="1" ht="15" hidden="1" customHeight="1" x14ac:dyDescent="0.45">
      <c r="B126" s="47">
        <f t="shared" si="6"/>
        <v>163.33333333333329</v>
      </c>
      <c r="C126" s="46">
        <f t="shared" si="5"/>
        <v>1.3254879772150622E-4</v>
      </c>
    </row>
    <row r="127" spans="2:3" customFormat="1" ht="15" hidden="1" customHeight="1" x14ac:dyDescent="0.45">
      <c r="B127" s="47">
        <f t="shared" si="6"/>
        <v>164.99999999999994</v>
      </c>
      <c r="C127" s="46">
        <f t="shared" si="5"/>
        <v>1.014524028649893E-4</v>
      </c>
    </row>
    <row r="128" spans="2:3" customFormat="1" ht="15" hidden="1" customHeight="1" x14ac:dyDescent="0.45">
      <c r="B128" s="47">
        <f t="shared" si="6"/>
        <v>166.6666666666666</v>
      </c>
      <c r="C128" s="46">
        <f t="shared" si="5"/>
        <v>7.7113949814556221E-5</v>
      </c>
    </row>
    <row r="129" spans="1:7" customFormat="1" ht="15" hidden="1" customHeight="1" x14ac:dyDescent="0.45">
      <c r="B129" s="47">
        <f t="shared" si="6"/>
        <v>168.33333333333326</v>
      </c>
      <c r="C129" s="46">
        <f t="shared" si="5"/>
        <v>5.8208663185819963E-5</v>
      </c>
    </row>
    <row r="130" spans="1:7" customFormat="1" ht="15" hidden="1" customHeight="1" x14ac:dyDescent="0.45">
      <c r="B130" s="47">
        <f t="shared" si="6"/>
        <v>169.99999999999991</v>
      </c>
      <c r="C130" s="46">
        <f t="shared" si="5"/>
        <v>4.363413475228871E-5</v>
      </c>
    </row>
    <row r="131" spans="1:7" customFormat="1" ht="15" hidden="1" customHeight="1" x14ac:dyDescent="0.45">
      <c r="B131" s="47">
        <f t="shared" si="6"/>
        <v>171.66666666666657</v>
      </c>
      <c r="C131" s="46">
        <f t="shared" si="5"/>
        <v>3.2482479845978766E-5</v>
      </c>
    </row>
    <row r="132" spans="1:7" customFormat="1" ht="15" hidden="1" customHeight="1" x14ac:dyDescent="0.45">
      <c r="B132" s="47">
        <f t="shared" si="6"/>
        <v>173.33333333333323</v>
      </c>
      <c r="C132" s="46">
        <f t="shared" si="5"/>
        <v>2.4013532581041461E-5</v>
      </c>
    </row>
    <row r="133" spans="1:7" customFormat="1" ht="15" hidden="1" customHeight="1" x14ac:dyDescent="0.45">
      <c r="B133" s="47">
        <f t="shared" si="6"/>
        <v>174.99999999999989</v>
      </c>
      <c r="C133" s="46">
        <f t="shared" si="5"/>
        <v>1.7629784118372646E-5</v>
      </c>
    </row>
    <row r="134" spans="1:7" customFormat="1" ht="15" hidden="1" customHeight="1" x14ac:dyDescent="0.45">
      <c r="B134" s="47">
        <f t="shared" si="6"/>
        <v>176.66666666666654</v>
      </c>
      <c r="C134" s="46">
        <f t="shared" ref="C134:C138" si="7">IF(ISNONTEXT($C$11),_xlfn.NORM.DIST(B134,$C$8,$C$11,FALSE),NA())</f>
        <v>1.2853517753115626E-5</v>
      </c>
    </row>
    <row r="135" spans="1:7" customFormat="1" ht="15" hidden="1" customHeight="1" x14ac:dyDescent="0.45">
      <c r="B135" s="47">
        <f t="shared" si="6"/>
        <v>178.3333333333332</v>
      </c>
      <c r="C135" s="46">
        <f t="shared" si="7"/>
        <v>9.3063862897874485E-6</v>
      </c>
    </row>
    <row r="136" spans="1:7" customFormat="1" ht="15" hidden="1" customHeight="1" x14ac:dyDescent="0.45">
      <c r="B136" s="47">
        <f t="shared" si="6"/>
        <v>179.99999999999986</v>
      </c>
      <c r="C136" s="46">
        <f t="shared" si="7"/>
        <v>6.6915112882444585E-6</v>
      </c>
    </row>
    <row r="137" spans="1:7" customFormat="1" ht="15" hidden="1" customHeight="1" x14ac:dyDescent="0.45">
      <c r="B137" s="47">
        <f t="shared" si="6"/>
        <v>181.66666666666652</v>
      </c>
      <c r="C137" s="46">
        <f t="shared" si="7"/>
        <v>4.7780580375071044E-6</v>
      </c>
    </row>
    <row r="138" spans="1:7" customFormat="1" ht="15" hidden="1" customHeight="1" x14ac:dyDescent="0.45">
      <c r="B138" s="47">
        <f t="shared" si="6"/>
        <v>183.33333333333317</v>
      </c>
      <c r="C138" s="46">
        <f t="shared" si="7"/>
        <v>3.3881504944409969E-6</v>
      </c>
    </row>
    <row r="139" spans="1:7" customFormat="1" x14ac:dyDescent="0.45">
      <c r="B139" s="166" t="s">
        <v>748</v>
      </c>
    </row>
    <row r="140" spans="1:7" customFormat="1" x14ac:dyDescent="0.45"/>
    <row r="141" spans="1:7" customFormat="1" x14ac:dyDescent="0.45"/>
    <row r="142" spans="1:7" x14ac:dyDescent="0.45">
      <c r="A142"/>
      <c r="C142" s="166"/>
      <c r="F142"/>
      <c r="G142"/>
    </row>
    <row r="143" spans="1:7" x14ac:dyDescent="0.45">
      <c r="A143"/>
      <c r="C143" s="166"/>
      <c r="F143"/>
      <c r="G143"/>
    </row>
    <row r="144" spans="1:7" x14ac:dyDescent="0.45">
      <c r="A144"/>
      <c r="C144" s="166"/>
      <c r="F144"/>
      <c r="G144"/>
    </row>
    <row r="145" spans="1:7" x14ac:dyDescent="0.45">
      <c r="A145"/>
      <c r="C145" s="166"/>
      <c r="F145"/>
      <c r="G145"/>
    </row>
    <row r="146" spans="1:7" customFormat="1" x14ac:dyDescent="0.45"/>
    <row r="147" spans="1:7" customFormat="1" x14ac:dyDescent="0.45"/>
    <row r="148" spans="1:7" customFormat="1" x14ac:dyDescent="0.45"/>
    <row r="149" spans="1:7" customFormat="1" x14ac:dyDescent="0.45"/>
    <row r="150" spans="1:7" customFormat="1" x14ac:dyDescent="0.45"/>
    <row r="151" spans="1:7" customFormat="1" x14ac:dyDescent="0.45"/>
    <row r="152" spans="1:7" customFormat="1" x14ac:dyDescent="0.45"/>
    <row r="153" spans="1:7" customFormat="1" x14ac:dyDescent="0.45"/>
    <row r="154" spans="1:7" customFormat="1" x14ac:dyDescent="0.45"/>
    <row r="155" spans="1:7" customFormat="1" x14ac:dyDescent="0.45"/>
    <row r="156" spans="1:7" customFormat="1" x14ac:dyDescent="0.45"/>
    <row r="157" spans="1:7" customFormat="1" x14ac:dyDescent="0.45"/>
    <row r="158" spans="1:7" customFormat="1" x14ac:dyDescent="0.45"/>
    <row r="159" spans="1:7" customFormat="1" x14ac:dyDescent="0.45"/>
    <row r="160" spans="1:7" customFormat="1" x14ac:dyDescent="0.45"/>
    <row r="161" customFormat="1" x14ac:dyDescent="0.45"/>
    <row r="162" customFormat="1" x14ac:dyDescent="0.45"/>
    <row r="163" customFormat="1" x14ac:dyDescent="0.45"/>
    <row r="164" customFormat="1" x14ac:dyDescent="0.45"/>
    <row r="165" customFormat="1" x14ac:dyDescent="0.45"/>
    <row r="166" customFormat="1" x14ac:dyDescent="0.45"/>
    <row r="167" customFormat="1" x14ac:dyDescent="0.45"/>
    <row r="168" customFormat="1" x14ac:dyDescent="0.45"/>
    <row r="169" customFormat="1" x14ac:dyDescent="0.45"/>
    <row r="170" customFormat="1" x14ac:dyDescent="0.45"/>
    <row r="171" customFormat="1" x14ac:dyDescent="0.45"/>
    <row r="172" customFormat="1" x14ac:dyDescent="0.45"/>
    <row r="173" customFormat="1" x14ac:dyDescent="0.45"/>
    <row r="174" customFormat="1" x14ac:dyDescent="0.45"/>
    <row r="175" customFormat="1" x14ac:dyDescent="0.45"/>
    <row r="176" customFormat="1" x14ac:dyDescent="0.45"/>
    <row r="177" customFormat="1" x14ac:dyDescent="0.45"/>
    <row r="178" customFormat="1" x14ac:dyDescent="0.45"/>
    <row r="179" customFormat="1" x14ac:dyDescent="0.45"/>
    <row r="182" customFormat="1" x14ac:dyDescent="0.45"/>
    <row r="183" customFormat="1" x14ac:dyDescent="0.45"/>
    <row r="184" customFormat="1" x14ac:dyDescent="0.45"/>
    <row r="185" customFormat="1" x14ac:dyDescent="0.45"/>
    <row r="186" customFormat="1" x14ac:dyDescent="0.45"/>
    <row r="187" customFormat="1" x14ac:dyDescent="0.45"/>
    <row r="188" customFormat="1" x14ac:dyDescent="0.45"/>
    <row r="189" customFormat="1" x14ac:dyDescent="0.45"/>
    <row r="190" customFormat="1" x14ac:dyDescent="0.45"/>
    <row r="191" customFormat="1" x14ac:dyDescent="0.45"/>
    <row r="192" customFormat="1" x14ac:dyDescent="0.45"/>
    <row r="193" customFormat="1" x14ac:dyDescent="0.45"/>
    <row r="194" customFormat="1" x14ac:dyDescent="0.45"/>
    <row r="195" customFormat="1" x14ac:dyDescent="0.45"/>
    <row r="196" customFormat="1" x14ac:dyDescent="0.45"/>
    <row r="197" customFormat="1" x14ac:dyDescent="0.45"/>
  </sheetData>
  <mergeCells count="1">
    <mergeCell ref="B24:C24"/>
  </mergeCells>
  <conditionalFormatting sqref="C6">
    <cfRule type="iconSet" priority="2">
      <iconSet iconSet="3Symbols2" showValue="0">
        <cfvo type="percent" val="0"/>
        <cfvo type="percent" val="0.5"/>
        <cfvo type="num" val="1"/>
      </iconSet>
    </cfRule>
  </conditionalFormatting>
  <conditionalFormatting sqref="C7">
    <cfRule type="iconSet" priority="3">
      <iconSet showValue="0">
        <cfvo type="percent" val="0"/>
        <cfvo type="num" val="0.2"/>
        <cfvo type="num" val="0.3332"/>
      </iconSet>
    </cfRule>
  </conditionalFormatting>
  <dataValidations count="1">
    <dataValidation type="decimal" allowBlank="1" showInputMessage="1" showErrorMessage="1" sqref="C15" xr:uid="{126C3E48-AF68-4EED-B608-B4BDDA4FFC8C}">
      <formula1>0.0001</formula1>
      <formula2>0.9999</formula2>
    </dataValidation>
  </dataValidations>
  <hyperlinks>
    <hyperlink ref="B20" r:id="rId1" display="Download more FREE Statistical PERT templates at https://www.statisticalpert.com" xr:uid="{DDF23D16-15B2-4083-8572-42B3F47F74CA}"/>
    <hyperlink ref="B21" r:id="rId2" xr:uid="{BC2C4F00-CE4A-48E4-B2E7-4822A0697E64}"/>
    <hyperlink ref="B22" r:id="rId3" xr:uid="{2742374D-6237-4110-9CA7-32EC04590A17}"/>
    <hyperlink ref="B22:F22" r:id="rId4" display="Watch Statistical PERT videos on YouTube " xr:uid="{C1019C0B-1BA5-4000-9A69-1AB30AF7F052}"/>
    <hyperlink ref="B23" r:id="rId5" display="Connect with me on LinkedIn" xr:uid="{486C1081-1313-4066-B771-4A5883C8D56E}"/>
    <hyperlink ref="B21:F21" r:id="rId6" display="Watch a Pluralsight course on Statistical PERT® Normal Edition" xr:uid="{E08B48BB-7EE5-42EF-9686-C7343B5A4B46}"/>
    <hyperlink ref="B34" r:id="rId7" display="See the GNU General Public License for more details (http://www.gnu.org/licenses/)." xr:uid="{D8F05DC5-4A82-4113-9B52-0059A7B1AE5D}"/>
    <hyperlink ref="B24" r:id="rId8" location="newsletter" display="Follow Statistical PERT on Twitter to learn when new updates are released" xr:uid="{1546AB72-9E21-434B-8EBB-52026FEA124E}"/>
  </hyperlinks>
  <pageMargins left="0.7" right="0.7" top="0.75" bottom="0.75" header="0.3" footer="0.3"/>
  <pageSetup orientation="portrait" horizontalDpi="0" verticalDpi="0" r:id="rId9"/>
  <drawing r:id="rId10"/>
  <extLst>
    <ext xmlns:x14="http://schemas.microsoft.com/office/spreadsheetml/2009/9/main" uri="{78C0D931-6437-407d-A8EE-F0AAD7539E65}">
      <x14:conditionalFormattings>
        <x14:conditionalFormatting xmlns:xm="http://schemas.microsoft.com/office/excel/2006/main">
          <x14:cfRule type="expression" priority="35" id="{75E7B3D1-4D48-416A-ABC7-E830912F3F86}">
            <xm:f>IF(#REF!=VLookups!$A$48,TRUE,FALSE)</xm:f>
            <x14:dxf>
              <numFmt numFmtId="9" formatCode="&quot;$&quot;#,##0_);\(&quot;$&quot;#,##0\)"/>
            </x14:dxf>
          </x14:cfRule>
          <xm:sqref>C3:C5 C8 C11:C13 C16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F3582306-F8EF-42C7-88FD-10E98D59DC8D}">
          <x14:formula1>
            <xm:f>VLookups!$A$43:$A$44</xm:f>
          </x14:formula1>
          <xm:sqref>C13</xm:sqref>
        </x14:dataValidation>
        <x14:dataValidation type="list" allowBlank="1" showInputMessage="1" showErrorMessage="1" xr:uid="{D1F76AC6-585F-4630-BD71-A1F72C97353D}">
          <x14:formula1>
            <xm:f>VLookups!$A$4:$A$13</xm:f>
          </x14:formula1>
          <xm:sqref>C9</xm:sqref>
        </x14:dataValidation>
      </x14:dataValidations>
    </ext>
    <ext xmlns:x14="http://schemas.microsoft.com/office/spreadsheetml/2009/9/main" uri="{05C60535-1F16-4fd2-B633-F4F36F0B64E0}">
      <x14:sparklineGroups xmlns:xm="http://schemas.microsoft.com/office/excel/2006/main">
        <x14:sparklineGroup displayEmptyCellsAs="gap" displayHidden="1" xr2:uid="{9682F04C-0A65-4E0A-9180-43C3C2FAB1AA}">
          <x14:colorSeries theme="1"/>
          <x14:colorNegative rgb="FFD00000"/>
          <x14:colorAxis rgb="FF000000"/>
          <x14:colorMarkers rgb="FFD00000"/>
          <x14:colorFirst rgb="FFD00000"/>
          <x14:colorLast rgb="FFD00000"/>
          <x14:colorHigh rgb="FFD00000"/>
          <x14:colorLow rgb="FFD00000"/>
          <x14:sparklines>
            <x14:sparkline>
              <xm:f>'Super Simple SPERT®'!C38:C138</xm:f>
              <xm:sqref>C10</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244"/>
  <sheetViews>
    <sheetView showGridLines="0" zoomScaleNormal="100" workbookViewId="0">
      <pane ySplit="1" topLeftCell="A2" activePane="bottomLeft" state="frozen"/>
      <selection pane="bottomLeft" activeCell="B4" sqref="B4"/>
    </sheetView>
  </sheetViews>
  <sheetFormatPr defaultRowHeight="14.25" x14ac:dyDescent="0.45"/>
  <cols>
    <col min="1" max="1" width="5.73046875" style="1" customWidth="1"/>
    <col min="2" max="4" width="13.73046875" customWidth="1"/>
    <col min="5" max="6" width="4.73046875" style="1" customWidth="1"/>
    <col min="7" max="7" width="13.73046875" customWidth="1"/>
    <col min="8" max="8" width="25.73046875" style="1" customWidth="1"/>
    <col min="9" max="9" width="7.73046875" style="1" customWidth="1"/>
    <col min="10" max="10" width="11.73046875" customWidth="1"/>
    <col min="11" max="11" width="13.53125" hidden="1" customWidth="1"/>
    <col min="12" max="12" width="13.73046875" customWidth="1"/>
    <col min="13" max="13" width="10.73046875" customWidth="1"/>
    <col min="14" max="19" width="13.73046875" customWidth="1"/>
    <col min="20" max="20" width="12.73046875" customWidth="1"/>
  </cols>
  <sheetData>
    <row r="1" spans="1:22" ht="30" customHeight="1" x14ac:dyDescent="0.45">
      <c r="A1" s="52"/>
      <c r="B1" s="136" t="s">
        <v>139</v>
      </c>
      <c r="C1" s="5"/>
      <c r="D1" s="5"/>
      <c r="E1" s="2"/>
      <c r="F1" s="2"/>
      <c r="G1" s="5"/>
      <c r="H1" s="2"/>
      <c r="I1" s="2"/>
      <c r="J1" s="5"/>
      <c r="K1" s="5"/>
      <c r="L1" s="5"/>
      <c r="M1" s="5"/>
      <c r="N1" s="33"/>
      <c r="O1" s="33"/>
      <c r="P1" s="33"/>
      <c r="Q1" s="33"/>
      <c r="R1" s="33"/>
      <c r="S1" s="33"/>
      <c r="T1" s="5"/>
    </row>
    <row r="2" spans="1:22" ht="25.05" customHeight="1" x14ac:dyDescent="0.45">
      <c r="A2" s="155" t="s">
        <v>129</v>
      </c>
      <c r="B2" s="130"/>
      <c r="C2" s="130"/>
      <c r="D2" s="130"/>
      <c r="E2" s="129"/>
      <c r="F2" s="129"/>
      <c r="G2" s="131"/>
      <c r="H2" s="129"/>
      <c r="I2" s="129"/>
      <c r="J2" s="131"/>
      <c r="K2" s="131"/>
      <c r="L2" s="131"/>
      <c r="M2" s="131"/>
      <c r="N2" s="132"/>
      <c r="O2" s="132"/>
      <c r="P2" s="132"/>
      <c r="Q2" s="132"/>
      <c r="R2" s="132"/>
      <c r="S2" s="132"/>
      <c r="T2" s="131"/>
    </row>
    <row r="3" spans="1:22" x14ac:dyDescent="0.45">
      <c r="A3" s="129"/>
      <c r="B3" s="55" t="s">
        <v>39</v>
      </c>
      <c r="C3" s="55" t="s">
        <v>6</v>
      </c>
      <c r="D3" s="55" t="s">
        <v>40</v>
      </c>
      <c r="E3" s="129"/>
      <c r="F3" s="129"/>
      <c r="G3" s="131"/>
      <c r="H3" s="129"/>
      <c r="I3" s="129"/>
      <c r="J3" s="131"/>
      <c r="K3" s="133" t="s">
        <v>81</v>
      </c>
      <c r="L3" s="131"/>
      <c r="M3" s="131"/>
      <c r="N3" s="132"/>
      <c r="O3" s="132"/>
      <c r="P3" s="132"/>
      <c r="Q3" s="132"/>
      <c r="R3" s="132"/>
      <c r="S3" s="132"/>
      <c r="T3" s="131"/>
    </row>
    <row r="4" spans="1:22" x14ac:dyDescent="0.45">
      <c r="A4" s="129"/>
      <c r="B4" s="153">
        <v>60</v>
      </c>
      <c r="C4" s="153">
        <v>120</v>
      </c>
      <c r="D4" s="153">
        <v>240</v>
      </c>
      <c r="E4" s="147" t="s">
        <v>120</v>
      </c>
      <c r="F4" s="129"/>
      <c r="G4" s="131"/>
      <c r="H4" s="129"/>
      <c r="I4" s="129"/>
      <c r="J4" s="131"/>
      <c r="K4" s="134">
        <f>IF(J18="","",J18^2)</f>
        <v>1296</v>
      </c>
      <c r="L4" s="131"/>
      <c r="M4" s="131"/>
      <c r="N4" s="132"/>
      <c r="O4" s="132"/>
      <c r="P4" s="132"/>
      <c r="Q4" s="132"/>
      <c r="R4" s="132"/>
      <c r="S4" s="132"/>
      <c r="T4" s="131"/>
    </row>
    <row r="5" spans="1:22" ht="10.050000000000001" customHeight="1" x14ac:dyDescent="0.45">
      <c r="A5" s="2"/>
      <c r="B5" s="5"/>
      <c r="C5" s="5"/>
      <c r="D5" s="5"/>
      <c r="E5" s="2"/>
      <c r="F5" s="2"/>
      <c r="G5" s="5"/>
      <c r="H5" s="2"/>
      <c r="I5" s="2"/>
      <c r="J5" s="5"/>
      <c r="K5" s="2"/>
      <c r="L5" s="5"/>
      <c r="M5" s="5"/>
      <c r="N5" s="33"/>
      <c r="O5" s="33"/>
      <c r="P5" s="33"/>
      <c r="Q5" s="33"/>
      <c r="R5" s="33"/>
      <c r="S5" s="33"/>
      <c r="T5" s="5"/>
    </row>
    <row r="6" spans="1:22" ht="27" customHeight="1" x14ac:dyDescent="0.45">
      <c r="B6" s="5"/>
      <c r="C6" s="5"/>
      <c r="D6" s="121" t="s">
        <v>130</v>
      </c>
      <c r="E6" s="120">
        <f>IF(OR(ISBLANK(C4),ISBLANK(D4),ISBLANK(B4)),"",IF(AND(B4&gt;0,C4&gt;0,D4&gt;0),IF(C4&gt;B4,IF(D4&gt;C4,1,-1),-1)))</f>
        <v>1</v>
      </c>
      <c r="F6" s="120">
        <f>IF(OR(ISBLANK(B4),ISBLANK(C4),ISBLANK(D4)),"",IFERROR(MIN(C4-B4,D4-C4)/MAX(C4-B4,D4-C4),""))</f>
        <v>0.5</v>
      </c>
      <c r="G6" s="409" t="s">
        <v>110</v>
      </c>
      <c r="H6" s="410"/>
      <c r="I6" s="410"/>
      <c r="J6" s="410"/>
      <c r="K6" s="410"/>
      <c r="L6" s="410"/>
      <c r="M6" s="410"/>
      <c r="N6" s="410"/>
      <c r="O6" s="410"/>
      <c r="P6" s="410"/>
      <c r="Q6" s="33"/>
      <c r="R6" s="33"/>
      <c r="S6" s="33"/>
      <c r="T6" s="5"/>
    </row>
    <row r="7" spans="1:22" ht="10.050000000000001" customHeight="1" x14ac:dyDescent="0.45">
      <c r="A7" s="2"/>
      <c r="B7" s="5"/>
      <c r="C7" s="5"/>
      <c r="D7" s="5"/>
      <c r="E7" s="2"/>
      <c r="F7" s="2"/>
      <c r="G7" s="5"/>
      <c r="H7" s="2"/>
      <c r="I7" s="2"/>
      <c r="J7" s="2"/>
      <c r="K7" s="2"/>
      <c r="L7" s="24"/>
      <c r="M7" s="5"/>
      <c r="N7" s="33"/>
      <c r="O7" s="33"/>
      <c r="P7" s="33"/>
      <c r="Q7" s="33"/>
      <c r="R7" s="33"/>
      <c r="S7" s="33"/>
      <c r="T7" s="5"/>
    </row>
    <row r="8" spans="1:22" ht="20.2" customHeight="1" x14ac:dyDescent="0.45">
      <c r="A8" s="148"/>
      <c r="B8" s="148"/>
      <c r="C8" s="148"/>
      <c r="D8" s="148"/>
      <c r="E8" s="148"/>
      <c r="F8" s="142" t="s">
        <v>121</v>
      </c>
      <c r="G8" s="54" t="s">
        <v>65</v>
      </c>
      <c r="H8" s="129"/>
      <c r="I8" s="129"/>
      <c r="J8" s="129"/>
      <c r="K8" s="129"/>
      <c r="L8" s="141"/>
      <c r="M8" s="131"/>
      <c r="N8" s="132"/>
      <c r="O8" s="132"/>
      <c r="P8" s="132"/>
      <c r="Q8" s="132"/>
      <c r="R8" s="132"/>
      <c r="S8" s="132"/>
      <c r="T8" s="131"/>
    </row>
    <row r="9" spans="1:22" ht="15.75" customHeight="1" x14ac:dyDescent="0.45">
      <c r="A9" s="148"/>
      <c r="B9" s="148"/>
      <c r="C9" s="148"/>
      <c r="D9" s="148"/>
      <c r="E9" s="148"/>
      <c r="F9" s="149" t="s">
        <v>122</v>
      </c>
      <c r="G9" s="128">
        <f>IF(AND(B4&gt;0,C4&gt;0,D4&gt;0),(B4+(4*C4)+D4)/6,"")</f>
        <v>130</v>
      </c>
      <c r="H9" s="145" t="s">
        <v>123</v>
      </c>
      <c r="I9" s="145"/>
      <c r="J9" s="129"/>
      <c r="K9" s="129"/>
      <c r="L9" s="135"/>
      <c r="M9" s="131"/>
      <c r="N9" s="132"/>
      <c r="O9" s="132"/>
      <c r="P9" s="132"/>
      <c r="Q9" s="132"/>
      <c r="R9" s="132"/>
      <c r="S9" s="132"/>
      <c r="T9" s="131"/>
    </row>
    <row r="10" spans="1:22" ht="10.050000000000001" customHeight="1" x14ac:dyDescent="0.45">
      <c r="A10" s="2"/>
      <c r="B10" s="5"/>
      <c r="C10" s="5"/>
      <c r="D10" s="5"/>
      <c r="E10" s="2"/>
      <c r="F10" s="2"/>
      <c r="G10" s="5"/>
      <c r="H10" s="2"/>
      <c r="I10" s="2"/>
      <c r="J10" s="2"/>
      <c r="K10" s="2"/>
      <c r="L10" s="24"/>
      <c r="M10" s="5"/>
      <c r="N10" s="33"/>
      <c r="O10" s="33"/>
      <c r="P10" s="33"/>
      <c r="Q10" s="33"/>
      <c r="R10" s="33"/>
      <c r="S10" s="33"/>
      <c r="T10" s="5"/>
    </row>
    <row r="11" spans="1:22" ht="20.2" customHeight="1" x14ac:dyDescent="0.55000000000000004">
      <c r="A11" s="2"/>
      <c r="B11" s="5"/>
      <c r="C11" s="5"/>
      <c r="D11" s="5"/>
      <c r="E11" s="2"/>
      <c r="F11" s="2"/>
      <c r="G11" s="124" t="s">
        <v>131</v>
      </c>
      <c r="H11" s="54" t="s">
        <v>9</v>
      </c>
      <c r="I11" s="2"/>
      <c r="J11" s="2"/>
      <c r="K11" s="2"/>
      <c r="L11" s="24"/>
      <c r="M11" s="5"/>
      <c r="N11" s="33"/>
      <c r="O11" s="33"/>
      <c r="P11" s="33"/>
      <c r="Q11" s="33"/>
      <c r="R11" s="33"/>
      <c r="S11" s="33"/>
      <c r="T11" s="5"/>
    </row>
    <row r="12" spans="1:22" ht="20.2" customHeight="1" x14ac:dyDescent="0.55000000000000004">
      <c r="A12" s="2"/>
      <c r="B12" s="5"/>
      <c r="C12" s="5"/>
      <c r="D12" s="5"/>
      <c r="E12" s="2"/>
      <c r="F12" s="2"/>
      <c r="G12" s="124" t="s">
        <v>125</v>
      </c>
      <c r="H12" s="122" t="s">
        <v>1</v>
      </c>
      <c r="I12" s="144" t="s">
        <v>113</v>
      </c>
      <c r="K12" s="2"/>
      <c r="L12" s="24"/>
      <c r="M12" s="5"/>
      <c r="N12" s="33"/>
      <c r="O12" s="33"/>
      <c r="P12" s="33"/>
      <c r="Q12" s="33"/>
      <c r="R12" s="33"/>
      <c r="S12" s="33"/>
      <c r="T12" s="5"/>
    </row>
    <row r="13" spans="1:22" ht="10.050000000000001" customHeight="1" x14ac:dyDescent="0.45">
      <c r="A13" s="2"/>
      <c r="B13" s="2"/>
      <c r="C13" s="2"/>
      <c r="D13" s="2"/>
      <c r="E13" s="2"/>
      <c r="F13" s="2"/>
      <c r="G13" s="2"/>
      <c r="H13" s="2"/>
      <c r="I13" s="2"/>
      <c r="J13" s="2"/>
      <c r="K13" s="2"/>
      <c r="L13" s="2"/>
      <c r="M13" s="2"/>
      <c r="N13" s="2"/>
      <c r="O13" s="2"/>
      <c r="P13" s="2"/>
      <c r="Q13" s="2"/>
      <c r="R13" s="2"/>
      <c r="S13" s="2"/>
      <c r="T13" s="2"/>
      <c r="U13" s="2"/>
      <c r="V13" s="2"/>
    </row>
    <row r="14" spans="1:22" ht="15" customHeight="1" x14ac:dyDescent="0.45">
      <c r="A14" s="425" t="s">
        <v>171</v>
      </c>
      <c r="B14" s="425"/>
      <c r="C14" s="425"/>
      <c r="D14" s="425"/>
      <c r="E14" s="425"/>
      <c r="F14" s="425"/>
      <c r="G14" s="425"/>
      <c r="H14" s="426"/>
      <c r="I14" s="55" t="s">
        <v>167</v>
      </c>
      <c r="J14" s="168" t="s">
        <v>170</v>
      </c>
      <c r="K14" s="178"/>
      <c r="L14" s="178"/>
      <c r="M14" s="178"/>
      <c r="N14" s="178"/>
      <c r="O14" s="178"/>
      <c r="P14" s="178"/>
      <c r="Q14" s="178"/>
      <c r="R14" s="178"/>
      <c r="S14" s="178"/>
      <c r="T14" s="178"/>
    </row>
    <row r="15" spans="1:22" ht="20.2" customHeight="1" x14ac:dyDescent="0.45">
      <c r="A15" s="425"/>
      <c r="B15" s="425"/>
      <c r="C15" s="425"/>
      <c r="D15" s="425"/>
      <c r="E15" s="425"/>
      <c r="F15" s="425"/>
      <c r="G15" s="425"/>
      <c r="H15" s="426"/>
      <c r="I15" s="55"/>
      <c r="J15" s="168" t="s">
        <v>172</v>
      </c>
      <c r="K15" s="178"/>
      <c r="L15" s="178"/>
      <c r="M15" s="178"/>
      <c r="N15" s="178"/>
      <c r="O15" s="178"/>
      <c r="P15" s="178"/>
      <c r="Q15" s="178"/>
      <c r="R15" s="178"/>
      <c r="S15" s="178"/>
      <c r="T15" s="178"/>
    </row>
    <row r="16" spans="1:22" ht="10.050000000000001" customHeight="1" x14ac:dyDescent="0.45">
      <c r="A16" s="169"/>
      <c r="B16" s="169"/>
      <c r="C16" s="169"/>
      <c r="D16" s="169"/>
      <c r="E16" s="169"/>
      <c r="F16" s="169"/>
      <c r="G16" s="169"/>
      <c r="H16" s="169"/>
      <c r="I16" s="169"/>
      <c r="J16" s="169"/>
      <c r="K16" s="169"/>
      <c r="L16" s="169"/>
      <c r="M16" s="169"/>
      <c r="N16" s="169"/>
      <c r="O16" s="169"/>
      <c r="P16" s="169"/>
      <c r="Q16" s="169"/>
      <c r="R16" s="169"/>
      <c r="S16" s="169"/>
      <c r="T16" s="169"/>
    </row>
    <row r="17" spans="1:20" ht="15" customHeight="1" x14ac:dyDescent="0.45">
      <c r="A17" s="423" t="s">
        <v>112</v>
      </c>
      <c r="B17" s="423"/>
      <c r="C17" s="423"/>
      <c r="D17" s="423"/>
      <c r="E17" s="423"/>
      <c r="F17" s="423"/>
      <c r="G17" s="423"/>
      <c r="H17" s="423"/>
      <c r="I17" s="424"/>
      <c r="J17" s="54" t="s">
        <v>63</v>
      </c>
      <c r="K17" s="2"/>
      <c r="L17" s="422" t="s">
        <v>104</v>
      </c>
      <c r="M17" s="422"/>
      <c r="N17" s="422"/>
      <c r="O17" s="422"/>
      <c r="P17" s="422"/>
      <c r="Q17" s="422"/>
      <c r="R17" s="422"/>
      <c r="S17" s="422"/>
      <c r="T17" s="422"/>
    </row>
    <row r="18" spans="1:20" ht="19.899999999999999" customHeight="1" x14ac:dyDescent="0.45">
      <c r="A18" s="423"/>
      <c r="B18" s="423"/>
      <c r="C18" s="423"/>
      <c r="D18" s="423"/>
      <c r="E18" s="423"/>
      <c r="F18" s="423"/>
      <c r="G18" s="423"/>
      <c r="H18" s="423"/>
      <c r="I18" s="424"/>
      <c r="J18" s="123">
        <f>IF(AND(B4&gt;0,C4&gt;0,D4&gt;0,NOT(ISBLANK(H12))),(D4-B4)*VLOOKUP(H12,VLookups!$A$4:$B$13,2,FALSE),"")</f>
        <v>36</v>
      </c>
      <c r="K18" s="2"/>
      <c r="L18" s="422"/>
      <c r="M18" s="422"/>
      <c r="N18" s="422"/>
      <c r="O18" s="422"/>
      <c r="P18" s="422"/>
      <c r="Q18" s="422"/>
      <c r="R18" s="422"/>
      <c r="S18" s="422"/>
      <c r="T18" s="422"/>
    </row>
    <row r="19" spans="1:20" ht="10.050000000000001" customHeight="1" x14ac:dyDescent="0.45">
      <c r="A19" s="2"/>
      <c r="B19" s="5"/>
      <c r="C19" s="5"/>
      <c r="D19" s="5"/>
      <c r="E19" s="2"/>
      <c r="F19" s="2"/>
      <c r="G19" s="5"/>
      <c r="H19" s="2"/>
      <c r="I19" s="2"/>
      <c r="J19" s="2"/>
      <c r="K19" s="2"/>
      <c r="L19" s="24"/>
      <c r="M19" s="5"/>
      <c r="N19" s="33"/>
      <c r="O19" s="33"/>
      <c r="P19" s="33"/>
      <c r="Q19" s="33"/>
      <c r="R19" s="33"/>
      <c r="S19" s="33"/>
      <c r="T19" s="5"/>
    </row>
    <row r="20" spans="1:20" ht="20.2" customHeight="1" x14ac:dyDescent="0.45">
      <c r="A20" s="129"/>
      <c r="B20" s="131"/>
      <c r="C20" s="131"/>
      <c r="D20" s="131"/>
      <c r="E20" s="129"/>
      <c r="F20" s="129"/>
      <c r="G20" s="131"/>
      <c r="H20" s="129"/>
      <c r="I20" s="129"/>
      <c r="J20" s="142" t="s">
        <v>109</v>
      </c>
      <c r="K20" s="2"/>
      <c r="L20" s="411" t="s">
        <v>72</v>
      </c>
      <c r="M20" s="412"/>
      <c r="N20" s="145" t="s">
        <v>119</v>
      </c>
      <c r="O20" s="132"/>
      <c r="P20" s="132"/>
      <c r="Q20" s="132"/>
      <c r="R20" s="132"/>
      <c r="S20" s="132"/>
      <c r="T20" s="131"/>
    </row>
    <row r="21" spans="1:20" ht="10.050000000000001" customHeight="1" x14ac:dyDescent="0.45">
      <c r="A21" s="2"/>
      <c r="B21" s="2"/>
      <c r="C21" s="2"/>
      <c r="D21" s="2"/>
      <c r="E21" s="2"/>
      <c r="F21" s="2"/>
      <c r="G21" s="2"/>
      <c r="H21" s="2"/>
      <c r="I21" s="2"/>
      <c r="J21" s="2"/>
      <c r="K21" s="2"/>
      <c r="L21" s="2"/>
      <c r="M21" s="2"/>
      <c r="N21" s="2"/>
      <c r="O21" s="2"/>
      <c r="P21" s="2"/>
      <c r="Q21" s="2"/>
      <c r="R21" s="2"/>
      <c r="S21" s="2"/>
      <c r="T21" s="2"/>
    </row>
    <row r="22" spans="1:20" ht="15" customHeight="1" x14ac:dyDescent="0.45">
      <c r="A22" s="2"/>
      <c r="B22" s="5"/>
      <c r="C22" s="5"/>
      <c r="D22" s="5"/>
      <c r="E22" s="2"/>
      <c r="F22" s="2"/>
      <c r="G22" s="5"/>
      <c r="H22" s="2"/>
      <c r="I22" s="2"/>
      <c r="J22" s="121"/>
      <c r="K22" s="2"/>
      <c r="L22" s="414" t="s">
        <v>69</v>
      </c>
      <c r="M22" s="414" t="s">
        <v>70</v>
      </c>
      <c r="N22" s="171" t="s">
        <v>116</v>
      </c>
      <c r="O22" s="33"/>
      <c r="P22" s="33"/>
      <c r="Q22" s="33"/>
      <c r="R22" s="33"/>
      <c r="S22" s="33"/>
      <c r="T22" s="5"/>
    </row>
    <row r="23" spans="1:20" ht="15" customHeight="1" x14ac:dyDescent="0.45">
      <c r="A23" s="2"/>
      <c r="B23" s="5"/>
      <c r="C23" s="5"/>
      <c r="D23" s="5"/>
      <c r="E23" s="2"/>
      <c r="F23" s="2"/>
      <c r="G23" s="5"/>
      <c r="H23" s="2"/>
      <c r="I23" s="2"/>
      <c r="J23" s="170"/>
      <c r="K23" s="2"/>
      <c r="L23" s="415"/>
      <c r="M23" s="415"/>
      <c r="N23" s="171" t="s">
        <v>786</v>
      </c>
      <c r="O23" s="33"/>
      <c r="P23" s="33"/>
      <c r="Q23" s="33"/>
      <c r="R23" s="33"/>
      <c r="S23" s="33"/>
      <c r="T23" s="5"/>
    </row>
    <row r="24" spans="1:20" ht="20.2" customHeight="1" x14ac:dyDescent="0.45">
      <c r="A24" s="2"/>
      <c r="B24" s="5"/>
      <c r="C24" s="5"/>
      <c r="D24" s="5"/>
      <c r="E24" s="2"/>
      <c r="F24" s="2"/>
      <c r="G24" s="5"/>
      <c r="H24" s="2"/>
      <c r="I24" s="2"/>
      <c r="J24" s="121" t="s">
        <v>105</v>
      </c>
      <c r="K24" s="2"/>
      <c r="L24" s="154">
        <v>150</v>
      </c>
      <c r="M24" s="264">
        <f>IF(AND(L24&gt;0,C4&gt;0,J18&gt;0,NOT(ISBLANK(H12))),ABS(VLOOKUP($L$20,VLookups!$A$43:$B$44,2,FALSE)-_xlfn.NORM.DIST(L24,G9,J18,TRUE)),"")</f>
        <v>0.7107426392460281</v>
      </c>
      <c r="N24" s="172" t="s">
        <v>124</v>
      </c>
      <c r="O24" s="33"/>
      <c r="P24" s="33"/>
      <c r="Q24" s="33"/>
      <c r="R24" s="33"/>
      <c r="S24" s="33"/>
      <c r="T24" s="5"/>
    </row>
    <row r="25" spans="1:20" ht="20.2" customHeight="1" x14ac:dyDescent="0.45">
      <c r="A25" s="2"/>
      <c r="B25" s="5"/>
      <c r="C25" s="5"/>
      <c r="D25" s="5"/>
      <c r="E25" s="2"/>
      <c r="F25" s="2"/>
      <c r="G25" s="5"/>
      <c r="H25" s="2"/>
      <c r="I25" s="2"/>
      <c r="J25" s="170"/>
      <c r="K25" s="129"/>
      <c r="L25" s="24"/>
      <c r="M25" s="5"/>
      <c r="N25" s="173" t="s">
        <v>785</v>
      </c>
      <c r="O25" s="33"/>
      <c r="P25" s="33"/>
      <c r="Q25" s="33"/>
      <c r="R25" s="33"/>
      <c r="S25" s="33"/>
      <c r="T25" s="5"/>
    </row>
    <row r="26" spans="1:20" ht="10.050000000000001" customHeight="1" x14ac:dyDescent="0.45">
      <c r="A26" s="2"/>
      <c r="B26" s="5"/>
      <c r="C26" s="5"/>
      <c r="D26" s="5"/>
      <c r="E26" s="5"/>
      <c r="F26" s="5"/>
      <c r="G26" s="5"/>
      <c r="H26" s="5"/>
      <c r="I26" s="5"/>
      <c r="J26" s="5"/>
      <c r="K26" s="5"/>
      <c r="L26" s="5"/>
      <c r="M26" s="5"/>
      <c r="N26" s="5"/>
      <c r="O26" s="5"/>
      <c r="P26" s="5"/>
      <c r="Q26" s="5"/>
      <c r="R26" s="5"/>
      <c r="S26" s="5"/>
      <c r="T26" s="5"/>
    </row>
    <row r="27" spans="1:20" x14ac:dyDescent="0.45">
      <c r="A27" s="129"/>
      <c r="B27" s="131"/>
      <c r="C27" s="131"/>
      <c r="D27" s="131"/>
      <c r="E27" s="131"/>
      <c r="F27" s="131"/>
      <c r="G27" s="131"/>
      <c r="H27" s="131"/>
      <c r="I27" s="131"/>
      <c r="J27" s="131"/>
      <c r="K27" s="131"/>
      <c r="L27" s="131"/>
      <c r="M27" s="131"/>
      <c r="N27" s="413" t="str">
        <f>VLOOKUP(L20,VLookups!A43:C44,3,FALSE)</f>
        <v>Show the likelihood that the SPERT estimates will be EQUAL TO or GREATER THAN an uncertainty</v>
      </c>
      <c r="O27" s="413"/>
      <c r="P27" s="413"/>
      <c r="Q27" s="413"/>
      <c r="R27" s="413"/>
      <c r="S27" s="413"/>
      <c r="T27" s="131"/>
    </row>
    <row r="28" spans="1:20" ht="20.2" customHeight="1" x14ac:dyDescent="0.45">
      <c r="A28" s="129"/>
      <c r="B28" s="131"/>
      <c r="C28" s="131"/>
      <c r="D28" s="131"/>
      <c r="E28" s="131"/>
      <c r="F28" s="131"/>
      <c r="G28" s="131"/>
      <c r="H28" s="131"/>
      <c r="I28" s="131"/>
      <c r="J28" s="131"/>
      <c r="K28" s="131"/>
      <c r="L28" s="131"/>
      <c r="M28" s="174" t="s">
        <v>107</v>
      </c>
      <c r="N28" s="416" t="s">
        <v>51</v>
      </c>
      <c r="O28" s="417"/>
      <c r="P28" s="417"/>
      <c r="Q28" s="417"/>
      <c r="R28" s="417"/>
      <c r="S28" s="418"/>
      <c r="T28" s="131"/>
    </row>
    <row r="29" spans="1:20" ht="15.75" customHeight="1" x14ac:dyDescent="0.45">
      <c r="A29" s="129"/>
      <c r="B29" s="131"/>
      <c r="C29" s="131"/>
      <c r="D29" s="131"/>
      <c r="E29" s="131"/>
      <c r="F29" s="131"/>
      <c r="G29" s="131"/>
      <c r="H29" s="131"/>
      <c r="I29" s="131"/>
      <c r="J29" s="131"/>
      <c r="K29" s="131"/>
      <c r="L29" s="131"/>
      <c r="M29" s="175" t="s">
        <v>127</v>
      </c>
      <c r="N29" s="125">
        <v>0.1</v>
      </c>
      <c r="O29" s="125">
        <v>0.9</v>
      </c>
      <c r="P29" s="125">
        <v>0.85</v>
      </c>
      <c r="Q29" s="125">
        <v>0.8</v>
      </c>
      <c r="R29" s="125">
        <v>0.75</v>
      </c>
      <c r="S29" s="125">
        <v>0.7</v>
      </c>
      <c r="T29" s="131"/>
    </row>
    <row r="30" spans="1:20" ht="20.2" customHeight="1" x14ac:dyDescent="0.45">
      <c r="A30" s="129"/>
      <c r="B30" s="131"/>
      <c r="C30" s="131"/>
      <c r="D30" s="131"/>
      <c r="E30" s="131"/>
      <c r="F30" s="131"/>
      <c r="G30" s="131"/>
      <c r="H30" s="131"/>
      <c r="I30" s="131"/>
      <c r="J30" s="131"/>
      <c r="K30" s="131"/>
      <c r="L30" s="131"/>
      <c r="M30" s="142" t="s">
        <v>128</v>
      </c>
      <c r="N30" s="126">
        <f>IF(AND($B4&gt;0,$C4&gt;0,$D4&gt;0,NOT(ISBLANK($H12))),_xlfn.NORM.INV(ABS(VLOOKUP($L$20,VLookups!$A$43:$B$44,2,FALSE)-N$29),$G9,$J18),"")</f>
        <v>83.864143640394389</v>
      </c>
      <c r="O30" s="127">
        <f>IF(AND($B4&gt;0,$C4&gt;0,$D4&gt;0,NOT(ISBLANK($H12))),_xlfn.NORM.INV(ABS(VLOOKUP($L$20,VLookups!$A$43:$B$44,2,FALSE)-O$29),$G9,$J18),"")</f>
        <v>176.13585635960561</v>
      </c>
      <c r="P30" s="126">
        <f>IF(AND($B4&gt;0,$C4&gt;0,$D4&gt;0,NOT(ISBLANK($H12))),_xlfn.NORM.INV(ABS(VLOOKUP($L$20,VLookups!$A$43:$B$44,2,FALSE)-P$29),$G9,$J18),"")</f>
        <v>167.31160202177642</v>
      </c>
      <c r="Q30" s="127">
        <f>IF(AND($B4&gt;0,$C4&gt;0,$D4&gt;0,NOT(ISBLANK($H12))),_xlfn.NORM.INV(ABS(VLOOKUP($L$20,VLookups!$A$43:$B$44,2,FALSE)-Q$29),$G9,$J18),"")</f>
        <v>160.29836440862493</v>
      </c>
      <c r="R30" s="126">
        <f>IF(AND($B4&gt;0,$C4&gt;0,$D4&gt;0,NOT(ISBLANK($H12))),_xlfn.NORM.INV(ABS(VLOOKUP($L$20,VLookups!$A$43:$B$44,2,FALSE)-R$29),$G9,$J18),"")</f>
        <v>154.28163100705893</v>
      </c>
      <c r="S30" s="127">
        <f>IF(AND($B4&gt;0,$C4&gt;0,$D4&gt;0,NOT(ISBLANK($H12))),_xlfn.NORM.INV(ABS(VLOOKUP($L$20,VLookups!$A$43:$B$44,2,FALSE)-S$29),$G9,$J18),"")</f>
        <v>148.87841845748946</v>
      </c>
      <c r="T30" s="131"/>
    </row>
    <row r="31" spans="1:20" ht="10.050000000000001" customHeight="1" x14ac:dyDescent="0.45">
      <c r="A31" s="2"/>
      <c r="B31" s="5"/>
      <c r="C31" s="5"/>
      <c r="D31" s="5"/>
      <c r="E31" s="2"/>
      <c r="F31" s="2"/>
      <c r="G31" s="5"/>
      <c r="H31" s="5"/>
      <c r="I31" s="5"/>
      <c r="J31" s="5"/>
      <c r="K31" s="5"/>
      <c r="L31" s="5"/>
      <c r="M31" s="5"/>
      <c r="N31" s="5"/>
      <c r="O31" s="5"/>
      <c r="P31" s="5"/>
      <c r="Q31" s="5"/>
      <c r="R31" s="5"/>
      <c r="S31" s="5"/>
      <c r="T31" s="5"/>
    </row>
    <row r="32" spans="1:20" ht="20.2" customHeight="1" x14ac:dyDescent="0.45">
      <c r="A32" s="176" t="s">
        <v>126</v>
      </c>
      <c r="B32" s="5"/>
      <c r="C32" s="5"/>
      <c r="D32" s="5"/>
      <c r="E32" s="2"/>
      <c r="F32" s="2"/>
      <c r="G32" s="5"/>
      <c r="H32" s="5"/>
      <c r="I32" s="5"/>
      <c r="J32" s="5"/>
      <c r="K32" s="5"/>
      <c r="L32" s="5"/>
      <c r="M32" s="5"/>
      <c r="N32" s="5"/>
      <c r="O32" s="5"/>
      <c r="P32" s="5"/>
      <c r="Q32" s="5"/>
      <c r="R32" s="5"/>
      <c r="S32" s="5"/>
      <c r="T32" s="5"/>
    </row>
    <row r="33" spans="1:20" x14ac:dyDescent="0.45">
      <c r="A33" s="5"/>
      <c r="B33" s="419" t="s">
        <v>75</v>
      </c>
      <c r="C33" s="420"/>
      <c r="D33" s="421"/>
      <c r="E33" s="2"/>
      <c r="F33" s="2"/>
      <c r="G33" s="5"/>
      <c r="H33" s="5"/>
      <c r="I33" s="5"/>
      <c r="J33" s="5"/>
      <c r="K33" s="5"/>
      <c r="L33" s="5"/>
      <c r="M33" s="5"/>
      <c r="N33" s="5"/>
      <c r="O33" s="5"/>
      <c r="P33" s="5"/>
      <c r="Q33" s="5"/>
      <c r="R33" s="5"/>
      <c r="S33" s="5"/>
      <c r="T33" s="5"/>
    </row>
    <row r="34" spans="1:20" ht="10.050000000000001" customHeight="1" x14ac:dyDescent="0.45">
      <c r="A34" s="5"/>
      <c r="B34" s="5"/>
      <c r="C34" s="5"/>
      <c r="D34" s="5"/>
      <c r="E34" s="2"/>
      <c r="F34" s="2"/>
      <c r="G34" s="5"/>
      <c r="H34" s="5"/>
      <c r="I34" s="5"/>
      <c r="J34" s="5"/>
      <c r="K34" s="5"/>
      <c r="L34" s="5"/>
      <c r="M34" s="5"/>
      <c r="N34" s="5"/>
      <c r="O34" s="5"/>
      <c r="P34" s="5"/>
      <c r="Q34" s="5"/>
      <c r="R34" s="5"/>
      <c r="S34" s="5"/>
      <c r="T34" s="5"/>
    </row>
    <row r="35" spans="1:20" ht="25.05" customHeight="1" x14ac:dyDescent="0.45">
      <c r="A35" s="177" t="s">
        <v>115</v>
      </c>
      <c r="B35" s="131"/>
      <c r="C35" s="131"/>
      <c r="D35" s="131"/>
      <c r="E35" s="129"/>
      <c r="F35" s="129"/>
      <c r="G35" s="131"/>
      <c r="H35" s="131"/>
      <c r="I35" s="131"/>
      <c r="J35" s="131"/>
      <c r="K35" s="131"/>
      <c r="L35" s="131"/>
      <c r="M35" s="131"/>
      <c r="N35" s="131"/>
      <c r="O35" s="131"/>
      <c r="P35" s="131"/>
      <c r="Q35" s="131"/>
      <c r="R35" s="131"/>
      <c r="S35" s="131"/>
      <c r="T35" s="131"/>
    </row>
    <row r="36" spans="1:20" ht="10.050000000000001" customHeight="1" x14ac:dyDescent="0.45">
      <c r="A36" s="5"/>
      <c r="B36" s="5"/>
      <c r="C36" s="5"/>
      <c r="D36" s="5"/>
      <c r="E36" s="2"/>
      <c r="F36" s="2"/>
      <c r="G36" s="5"/>
      <c r="H36" s="5"/>
      <c r="I36" s="5"/>
      <c r="J36" s="5"/>
      <c r="K36" s="5"/>
      <c r="L36" s="5"/>
      <c r="M36" s="5"/>
      <c r="N36" s="5"/>
      <c r="O36" s="5"/>
      <c r="P36" s="5"/>
      <c r="Q36" s="5"/>
      <c r="R36" s="5"/>
      <c r="S36" s="5"/>
      <c r="T36" s="5"/>
    </row>
    <row r="37" spans="1:20" ht="24" customHeight="1" x14ac:dyDescent="0.45">
      <c r="A37" s="137" t="s">
        <v>114</v>
      </c>
      <c r="B37" s="138"/>
      <c r="C37" s="138"/>
      <c r="D37" s="138"/>
      <c r="E37" s="139"/>
      <c r="F37" s="139"/>
      <c r="G37" s="138"/>
      <c r="H37" s="138"/>
      <c r="I37" s="138"/>
      <c r="J37" s="138"/>
      <c r="K37" s="138"/>
      <c r="L37" s="138"/>
      <c r="M37" s="138"/>
      <c r="N37" s="138"/>
      <c r="O37" s="138"/>
      <c r="P37" s="138"/>
      <c r="Q37" s="138"/>
      <c r="R37" s="138"/>
      <c r="S37" s="138"/>
      <c r="T37" s="138"/>
    </row>
    <row r="38" spans="1:20" x14ac:dyDescent="0.45">
      <c r="A38" s="138"/>
      <c r="B38" s="50">
        <v>-0.5</v>
      </c>
      <c r="C38" s="85" t="s">
        <v>85</v>
      </c>
      <c r="D38" s="97">
        <v>1</v>
      </c>
      <c r="E38" s="143" t="s">
        <v>106</v>
      </c>
      <c r="F38" s="139"/>
      <c r="G38" s="138"/>
      <c r="H38" s="138"/>
      <c r="I38" s="138"/>
      <c r="J38" s="138"/>
      <c r="K38" s="138"/>
      <c r="L38" s="138"/>
      <c r="M38" s="138"/>
      <c r="N38" s="138"/>
      <c r="O38" s="138"/>
      <c r="P38" s="138"/>
      <c r="Q38" s="138"/>
      <c r="R38" s="138"/>
      <c r="S38" s="138"/>
      <c r="T38" s="138"/>
    </row>
    <row r="39" spans="1:20" x14ac:dyDescent="0.45">
      <c r="A39" s="138"/>
      <c r="B39" s="55" t="s">
        <v>39</v>
      </c>
      <c r="C39" s="55" t="s">
        <v>6</v>
      </c>
      <c r="D39" s="55" t="s">
        <v>40</v>
      </c>
      <c r="E39" s="143"/>
      <c r="F39" s="139"/>
      <c r="G39" s="138"/>
      <c r="H39" s="138"/>
      <c r="I39" s="138"/>
      <c r="J39" s="138"/>
      <c r="K39" s="138"/>
      <c r="L39" s="138"/>
      <c r="M39" s="138"/>
      <c r="N39" s="138"/>
      <c r="O39" s="138"/>
      <c r="P39" s="138"/>
      <c r="Q39" s="138"/>
      <c r="R39" s="138"/>
      <c r="S39" s="138"/>
      <c r="T39" s="138"/>
    </row>
    <row r="40" spans="1:20" x14ac:dyDescent="0.45">
      <c r="A40" s="138"/>
      <c r="B40" s="92">
        <f>IF(C40&gt;0,C40*(1+$B$38),"")</f>
        <v>60</v>
      </c>
      <c r="C40" s="153">
        <v>120</v>
      </c>
      <c r="D40" s="92">
        <f>IF(C40&gt;0,C40*(1+$D$38),"")</f>
        <v>240</v>
      </c>
      <c r="E40" s="140"/>
      <c r="F40" s="139"/>
      <c r="G40" s="138"/>
      <c r="H40" s="138"/>
      <c r="I40" s="138"/>
      <c r="J40" s="138"/>
      <c r="K40" s="138"/>
      <c r="L40" s="138"/>
      <c r="M40" s="138"/>
      <c r="N40" s="138"/>
      <c r="O40" s="138"/>
      <c r="P40" s="138"/>
      <c r="Q40" s="138"/>
      <c r="R40" s="138"/>
      <c r="S40" s="138"/>
      <c r="T40" s="138"/>
    </row>
    <row r="41" spans="1:20" ht="15.75" customHeight="1" x14ac:dyDescent="0.45">
      <c r="A41" s="146" t="s">
        <v>117</v>
      </c>
      <c r="B41" s="138"/>
      <c r="C41" s="138"/>
      <c r="D41" s="138"/>
      <c r="E41" s="139"/>
      <c r="F41" s="139"/>
      <c r="G41" s="138"/>
      <c r="H41" s="139"/>
      <c r="I41" s="139"/>
      <c r="J41" s="138"/>
      <c r="K41" s="138"/>
      <c r="L41" s="138"/>
      <c r="M41" s="138"/>
      <c r="N41" s="138"/>
      <c r="O41" s="138"/>
      <c r="P41" s="138"/>
      <c r="Q41" s="138"/>
      <c r="R41" s="138"/>
      <c r="S41" s="138"/>
      <c r="T41" s="138"/>
    </row>
    <row r="42" spans="1:20" ht="15.75" customHeight="1" x14ac:dyDescent="0.45">
      <c r="A42" s="146" t="s">
        <v>111</v>
      </c>
      <c r="B42" s="138"/>
      <c r="C42" s="138"/>
      <c r="D42" s="138"/>
      <c r="E42" s="139"/>
      <c r="F42" s="139"/>
      <c r="G42" s="138"/>
      <c r="H42" s="139"/>
      <c r="I42" s="139"/>
      <c r="J42" s="138"/>
      <c r="K42" s="138"/>
      <c r="L42" s="138"/>
      <c r="M42" s="138"/>
      <c r="N42" s="138"/>
      <c r="O42" s="138"/>
      <c r="P42" s="138"/>
      <c r="Q42" s="138"/>
      <c r="R42" s="138"/>
      <c r="S42" s="138"/>
      <c r="T42" s="138"/>
    </row>
    <row r="43" spans="1:20" ht="15.75" customHeight="1" x14ac:dyDescent="0.45">
      <c r="A43" s="146" t="s">
        <v>118</v>
      </c>
      <c r="B43" s="138"/>
      <c r="C43" s="138"/>
      <c r="D43" s="138"/>
      <c r="E43" s="139"/>
      <c r="F43" s="139"/>
      <c r="G43" s="138"/>
      <c r="H43" s="139"/>
      <c r="I43" s="139"/>
      <c r="J43" s="138"/>
      <c r="K43" s="138"/>
      <c r="L43" s="138"/>
      <c r="M43" s="138"/>
      <c r="N43" s="138"/>
      <c r="O43" s="138"/>
      <c r="P43" s="138"/>
      <c r="Q43" s="138"/>
      <c r="R43" s="138"/>
      <c r="S43" s="138"/>
      <c r="T43" s="138"/>
    </row>
    <row r="44" spans="1:20" x14ac:dyDescent="0.45">
      <c r="A44" s="2"/>
      <c r="B44" s="5"/>
      <c r="C44" s="5"/>
      <c r="D44" s="5"/>
      <c r="E44" s="2"/>
      <c r="F44" s="2"/>
      <c r="G44" s="5"/>
      <c r="H44" s="2"/>
      <c r="I44" s="2"/>
      <c r="J44" s="5"/>
      <c r="K44" s="5"/>
      <c r="L44" s="5"/>
      <c r="M44" s="5"/>
      <c r="N44" s="5"/>
      <c r="O44" s="5"/>
      <c r="P44" s="5"/>
      <c r="Q44" s="5"/>
      <c r="R44" s="5"/>
      <c r="S44" s="5"/>
      <c r="T44" s="5"/>
    </row>
    <row r="45" spans="1:20" x14ac:dyDescent="0.45">
      <c r="A45" s="2"/>
      <c r="B45" s="19" t="str">
        <f>_xlfn.CONCAT("Version ",'Change Log'!$B$3," – © 2015-",YEAR('Change Log'!$A$3),IF('Change Log'!$C$3="William W. Davis",", William W. Davis, MSPM, PMP",_xlfn.CONCAT(", original copyright holder is William W. Davis, MSPM, PMP; later modified by ",'Change Log'!$C$3)))</f>
        <v>Version 5.2 – © 2015-2025, William W. Davis, MSPM, PMP</v>
      </c>
      <c r="C45" s="5"/>
      <c r="D45" s="5"/>
      <c r="E45" s="5"/>
      <c r="F45" s="2"/>
      <c r="G45" s="2"/>
      <c r="H45" s="5"/>
      <c r="I45" s="5"/>
      <c r="J45" s="2"/>
      <c r="K45" s="5"/>
      <c r="L45" s="5"/>
      <c r="M45" s="5"/>
      <c r="N45" s="5"/>
      <c r="O45" s="5"/>
      <c r="P45" s="5"/>
      <c r="Q45" s="5"/>
      <c r="R45" s="5"/>
      <c r="S45" s="5"/>
      <c r="T45" s="5"/>
    </row>
    <row r="46" spans="1:20" x14ac:dyDescent="0.45">
      <c r="A46" s="2"/>
      <c r="B46" s="407" t="s">
        <v>135</v>
      </c>
      <c r="C46" s="407"/>
      <c r="D46" s="407"/>
      <c r="E46" s="407"/>
      <c r="F46" s="407"/>
      <c r="G46" s="407"/>
      <c r="H46" s="407"/>
      <c r="I46" s="99"/>
      <c r="J46" s="2"/>
      <c r="K46" s="5"/>
      <c r="L46" s="5"/>
      <c r="M46" s="5"/>
      <c r="N46" s="5"/>
      <c r="O46" s="5"/>
      <c r="P46" s="5"/>
      <c r="Q46" s="5"/>
      <c r="R46" s="5"/>
      <c r="S46" s="5"/>
      <c r="T46" s="5"/>
    </row>
    <row r="47" spans="1:20" x14ac:dyDescent="0.45">
      <c r="A47" s="2"/>
      <c r="B47" s="407" t="s">
        <v>136</v>
      </c>
      <c r="C47" s="407"/>
      <c r="D47" s="407"/>
      <c r="E47" s="407"/>
      <c r="F47" s="407"/>
      <c r="G47" s="407"/>
      <c r="H47" s="407"/>
      <c r="I47" s="99"/>
      <c r="J47" s="2"/>
      <c r="K47" s="5"/>
      <c r="L47" s="5"/>
      <c r="M47" s="5"/>
      <c r="N47" s="5"/>
      <c r="O47" s="5"/>
      <c r="P47" s="5"/>
      <c r="Q47" s="5"/>
      <c r="R47" s="5"/>
      <c r="S47" s="5"/>
      <c r="T47" s="5"/>
    </row>
    <row r="48" spans="1:20" x14ac:dyDescent="0.45">
      <c r="A48" s="2"/>
      <c r="B48" s="407" t="s">
        <v>90</v>
      </c>
      <c r="C48" s="407"/>
      <c r="D48" s="407"/>
      <c r="E48" s="407"/>
      <c r="F48" s="407"/>
      <c r="G48" s="407"/>
      <c r="H48" s="407"/>
      <c r="I48" s="99"/>
      <c r="J48" s="2"/>
      <c r="K48" s="5"/>
      <c r="L48" s="5"/>
      <c r="M48" s="5"/>
      <c r="N48" s="5"/>
      <c r="O48" s="5"/>
      <c r="P48" s="5"/>
      <c r="Q48" s="5"/>
      <c r="R48" s="5"/>
      <c r="S48" s="5"/>
      <c r="T48" s="5"/>
    </row>
    <row r="49" spans="1:20" x14ac:dyDescent="0.45">
      <c r="A49" s="2"/>
      <c r="B49" s="407" t="s">
        <v>207</v>
      </c>
      <c r="C49" s="407"/>
      <c r="D49" s="407"/>
      <c r="E49" s="407"/>
      <c r="F49" s="407"/>
      <c r="G49" s="407"/>
      <c r="H49" s="407"/>
      <c r="I49" s="99"/>
      <c r="J49" s="2"/>
      <c r="K49" s="5"/>
      <c r="L49" s="5"/>
      <c r="M49" s="5"/>
      <c r="N49" s="5"/>
      <c r="O49" s="5"/>
      <c r="P49" s="5"/>
      <c r="Q49" s="5"/>
      <c r="R49" s="5"/>
      <c r="S49" s="5"/>
      <c r="T49" s="5"/>
    </row>
    <row r="50" spans="1:20" x14ac:dyDescent="0.45">
      <c r="A50" s="2"/>
      <c r="B50" s="407" t="s">
        <v>991</v>
      </c>
      <c r="C50" s="407"/>
      <c r="D50" s="407"/>
      <c r="E50" s="407"/>
      <c r="F50" s="407"/>
      <c r="G50" s="407"/>
      <c r="H50" s="407"/>
      <c r="I50" s="99"/>
      <c r="J50" s="2"/>
      <c r="K50" s="5"/>
      <c r="L50" s="5"/>
      <c r="M50" s="5"/>
      <c r="N50" s="5"/>
      <c r="O50" s="5"/>
      <c r="P50" s="5"/>
      <c r="Q50" s="5"/>
      <c r="R50" s="5"/>
      <c r="S50" s="5"/>
      <c r="T50" s="5"/>
    </row>
    <row r="51" spans="1:20" x14ac:dyDescent="0.45">
      <c r="A51" s="2"/>
      <c r="B51" s="150" t="s">
        <v>205</v>
      </c>
      <c r="C51" s="5"/>
      <c r="D51" s="5"/>
      <c r="E51" s="5"/>
      <c r="F51" s="2"/>
      <c r="G51" s="2"/>
      <c r="H51" s="5"/>
      <c r="I51" s="5"/>
      <c r="J51" s="2"/>
      <c r="K51" s="5"/>
      <c r="L51" s="5"/>
      <c r="M51" s="5"/>
      <c r="N51" s="5"/>
      <c r="O51" s="5"/>
      <c r="P51" s="5"/>
      <c r="Q51" s="5"/>
      <c r="R51" s="5"/>
      <c r="S51" s="5"/>
      <c r="T51" s="5"/>
    </row>
    <row r="52" spans="1:20" x14ac:dyDescent="0.45">
      <c r="A52" s="2"/>
      <c r="B52" s="150" t="s">
        <v>88</v>
      </c>
      <c r="C52" s="5"/>
      <c r="D52" s="5"/>
      <c r="E52" s="5"/>
      <c r="F52" s="2"/>
      <c r="G52" s="2"/>
      <c r="H52" s="5"/>
      <c r="I52" s="5"/>
      <c r="J52" s="2"/>
      <c r="K52" s="5"/>
      <c r="L52" s="5"/>
      <c r="M52" s="5"/>
      <c r="N52" s="5"/>
      <c r="O52" s="5"/>
      <c r="P52" s="5"/>
      <c r="Q52" s="5"/>
      <c r="R52" s="5"/>
      <c r="S52" s="5"/>
      <c r="T52" s="5"/>
    </row>
    <row r="53" spans="1:20" x14ac:dyDescent="0.45">
      <c r="A53" s="19"/>
      <c r="B53" s="150" t="s">
        <v>204</v>
      </c>
      <c r="C53" s="5"/>
      <c r="D53" s="5"/>
      <c r="E53" s="2"/>
      <c r="F53" s="2"/>
      <c r="G53" s="5"/>
      <c r="H53" s="2"/>
      <c r="I53" s="2"/>
      <c r="J53" s="5"/>
      <c r="K53" s="5"/>
      <c r="L53" s="5"/>
      <c r="M53" s="5"/>
      <c r="N53" s="5"/>
      <c r="O53" s="5"/>
      <c r="P53" s="5"/>
      <c r="Q53" s="5"/>
      <c r="R53" s="5"/>
      <c r="S53" s="5"/>
      <c r="T53" s="5"/>
    </row>
    <row r="54" spans="1:20" x14ac:dyDescent="0.45">
      <c r="A54" s="19"/>
      <c r="B54" s="150" t="s">
        <v>206</v>
      </c>
      <c r="C54" s="5"/>
      <c r="D54" s="5"/>
      <c r="E54" s="2"/>
      <c r="F54" s="2"/>
      <c r="G54" s="5"/>
      <c r="H54" s="2"/>
      <c r="I54" s="2"/>
      <c r="J54" s="5"/>
      <c r="K54" s="5"/>
      <c r="L54" s="5"/>
      <c r="M54" s="5"/>
      <c r="N54" s="5"/>
      <c r="O54" s="5"/>
      <c r="P54" s="5"/>
      <c r="Q54" s="5"/>
      <c r="R54" s="5"/>
      <c r="S54" s="5"/>
      <c r="T54" s="5"/>
    </row>
    <row r="55" spans="1:20" x14ac:dyDescent="0.45">
      <c r="A55" s="19"/>
      <c r="B55" s="150" t="s">
        <v>745</v>
      </c>
      <c r="C55" s="5"/>
      <c r="D55" s="5"/>
      <c r="E55" s="2"/>
      <c r="F55" s="2"/>
      <c r="G55" s="5"/>
      <c r="H55" s="2"/>
      <c r="I55" s="2"/>
      <c r="J55" s="5"/>
      <c r="K55" s="5"/>
      <c r="L55" s="5"/>
      <c r="M55" s="5"/>
      <c r="N55" s="5"/>
      <c r="O55" s="5"/>
      <c r="P55" s="5"/>
      <c r="Q55" s="5"/>
      <c r="R55" s="5"/>
      <c r="S55" s="5"/>
      <c r="T55" s="5"/>
    </row>
    <row r="56" spans="1:20" x14ac:dyDescent="0.45">
      <c r="A56" s="19"/>
      <c r="B56" s="150" t="s">
        <v>746</v>
      </c>
      <c r="C56" s="5"/>
      <c r="D56" s="5"/>
      <c r="E56" s="2"/>
      <c r="F56" s="2"/>
      <c r="G56" s="5"/>
      <c r="H56" s="2"/>
      <c r="I56" s="2"/>
      <c r="J56" s="5"/>
      <c r="K56" s="5"/>
      <c r="L56" s="5"/>
      <c r="M56" s="5"/>
      <c r="N56" s="5"/>
      <c r="O56" s="5"/>
      <c r="P56" s="5"/>
      <c r="Q56" s="5"/>
      <c r="R56" s="5"/>
      <c r="S56" s="5"/>
      <c r="T56" s="5"/>
    </row>
    <row r="57" spans="1:20" x14ac:dyDescent="0.45">
      <c r="A57" s="19"/>
      <c r="B57" s="150"/>
      <c r="C57" s="5"/>
      <c r="D57" s="5"/>
      <c r="E57" s="2"/>
      <c r="F57" s="2"/>
      <c r="G57" s="5"/>
      <c r="H57" s="2"/>
      <c r="I57" s="2"/>
      <c r="J57" s="5"/>
      <c r="K57" s="5"/>
      <c r="L57" s="5"/>
      <c r="M57" s="5"/>
      <c r="N57" s="5"/>
      <c r="O57" s="5"/>
      <c r="P57" s="5"/>
      <c r="Q57" s="5"/>
      <c r="R57" s="5"/>
      <c r="S57" s="5"/>
      <c r="T57" s="5"/>
    </row>
    <row r="58" spans="1:20" x14ac:dyDescent="0.45">
      <c r="A58" s="19"/>
      <c r="B58" s="150" t="s">
        <v>747</v>
      </c>
      <c r="C58" s="5"/>
      <c r="D58" s="5"/>
      <c r="E58" s="2"/>
      <c r="F58" s="2"/>
      <c r="G58" s="5"/>
      <c r="H58" s="2"/>
      <c r="I58" s="2"/>
      <c r="J58" s="5"/>
      <c r="K58" s="5"/>
      <c r="L58" s="5"/>
      <c r="M58" s="5"/>
      <c r="N58" s="5"/>
      <c r="O58" s="5"/>
      <c r="P58" s="5"/>
      <c r="Q58" s="5"/>
      <c r="R58" s="5"/>
      <c r="S58" s="5"/>
      <c r="T58" s="5"/>
    </row>
    <row r="59" spans="1:20" x14ac:dyDescent="0.45">
      <c r="A59" s="19"/>
      <c r="B59" s="150" t="s">
        <v>87</v>
      </c>
      <c r="C59" s="5"/>
      <c r="D59" s="5"/>
      <c r="E59" s="2"/>
      <c r="F59" s="2"/>
      <c r="G59" s="5"/>
      <c r="H59" s="2"/>
      <c r="I59" s="2"/>
      <c r="J59" s="5"/>
      <c r="K59" s="5"/>
      <c r="L59" s="5"/>
      <c r="M59" s="5"/>
      <c r="N59" s="5"/>
      <c r="O59" s="5"/>
      <c r="P59" s="5"/>
      <c r="Q59" s="5"/>
      <c r="R59" s="5"/>
      <c r="S59" s="5"/>
      <c r="T59" s="5"/>
    </row>
    <row r="60" spans="1:20" x14ac:dyDescent="0.45">
      <c r="A60" s="2"/>
      <c r="B60" s="408" t="s">
        <v>752</v>
      </c>
      <c r="C60" s="408"/>
      <c r="D60" s="408"/>
      <c r="E60" s="408"/>
      <c r="F60" s="408"/>
      <c r="G60" s="408"/>
      <c r="H60" s="408"/>
      <c r="I60" s="2"/>
      <c r="J60" s="5"/>
      <c r="K60" s="5"/>
      <c r="L60" s="5"/>
      <c r="M60" s="5"/>
      <c r="N60" s="5"/>
      <c r="O60" s="5"/>
      <c r="P60" s="5"/>
      <c r="Q60" s="5"/>
      <c r="R60" s="5"/>
      <c r="S60" s="5"/>
      <c r="T60" s="5"/>
    </row>
    <row r="61" spans="1:20" x14ac:dyDescent="0.45">
      <c r="A61" s="2"/>
      <c r="B61" s="5"/>
      <c r="C61" s="5"/>
      <c r="D61" s="5"/>
      <c r="E61" s="2"/>
      <c r="F61" s="2"/>
      <c r="G61" s="5"/>
      <c r="H61" s="2"/>
      <c r="I61" s="2"/>
      <c r="J61" s="5"/>
      <c r="K61" s="5"/>
      <c r="L61" s="5"/>
      <c r="M61" s="5"/>
      <c r="N61" s="5"/>
      <c r="O61" s="5"/>
      <c r="P61" s="5"/>
      <c r="Q61" s="5"/>
      <c r="R61" s="5"/>
      <c r="S61" s="5"/>
      <c r="T61" s="5"/>
    </row>
    <row r="62" spans="1:20" hidden="1" x14ac:dyDescent="0.45">
      <c r="B62" s="61" t="s">
        <v>24</v>
      </c>
      <c r="C62" s="48">
        <f>IF(AND(B4&gt;0,C4&gt;0,D4&gt;0),ABS(B4-D4)/60,"")</f>
        <v>3</v>
      </c>
      <c r="D62" s="167" t="s">
        <v>169</v>
      </c>
    </row>
    <row r="63" spans="1:20" hidden="1" x14ac:dyDescent="0.45">
      <c r="B63" s="5"/>
      <c r="C63" s="5"/>
    </row>
    <row r="64" spans="1:20" hidden="1" x14ac:dyDescent="0.45">
      <c r="B64" s="47">
        <f>IF(ISNONTEXT($C$62),B65-$C$62,"")</f>
        <v>0</v>
      </c>
      <c r="C64" s="46">
        <f t="shared" ref="C64:C95" si="0">IF(ISNONTEXT($J$18),_xlfn.NORM.DIST(B64,$G$9,$J$18,FALSE),NA())</f>
        <v>1.6329795074908304E-5</v>
      </c>
    </row>
    <row r="65" spans="1:9" hidden="1" x14ac:dyDescent="0.45">
      <c r="B65" s="47">
        <f t="shared" ref="B65:B83" si="1">IF(ISNONTEXT($C$62),B66-$C$62,"")</f>
        <v>3</v>
      </c>
      <c r="C65" s="46">
        <f t="shared" si="0"/>
        <v>2.1986861306448278E-5</v>
      </c>
    </row>
    <row r="66" spans="1:9" hidden="1" x14ac:dyDescent="0.45">
      <c r="B66" s="47">
        <f t="shared" si="1"/>
        <v>6</v>
      </c>
      <c r="C66" s="46">
        <f t="shared" si="0"/>
        <v>2.9398813631823816E-5</v>
      </c>
    </row>
    <row r="67" spans="1:9" hidden="1" x14ac:dyDescent="0.45">
      <c r="B67" s="47">
        <f t="shared" si="1"/>
        <v>9</v>
      </c>
      <c r="C67" s="46">
        <f t="shared" si="0"/>
        <v>3.9037359975744924E-5</v>
      </c>
    </row>
    <row r="68" spans="1:9" hidden="1" x14ac:dyDescent="0.45">
      <c r="B68" s="47">
        <f t="shared" si="1"/>
        <v>12</v>
      </c>
      <c r="C68" s="46">
        <f t="shared" si="0"/>
        <v>5.1477226503673085E-5</v>
      </c>
    </row>
    <row r="69" spans="1:9" hidden="1" x14ac:dyDescent="0.45">
      <c r="B69" s="47">
        <f t="shared" si="1"/>
        <v>15</v>
      </c>
      <c r="C69" s="46">
        <f t="shared" si="0"/>
        <v>6.7411486886665637E-5</v>
      </c>
    </row>
    <row r="70" spans="1:9" hidden="1" x14ac:dyDescent="0.45">
      <c r="B70" s="47">
        <f t="shared" si="1"/>
        <v>18</v>
      </c>
      <c r="C70" s="46">
        <f t="shared" si="0"/>
        <v>8.7667119900501229E-5</v>
      </c>
    </row>
    <row r="71" spans="1:9" hidden="1" x14ac:dyDescent="0.45">
      <c r="B71" s="47">
        <f t="shared" si="1"/>
        <v>21</v>
      </c>
      <c r="C71" s="46">
        <f t="shared" si="0"/>
        <v>1.1322012702074106E-4</v>
      </c>
    </row>
    <row r="72" spans="1:9" hidden="1" x14ac:dyDescent="0.45">
      <c r="A72"/>
      <c r="B72" s="47">
        <f t="shared" si="1"/>
        <v>24</v>
      </c>
      <c r="C72" s="46">
        <f t="shared" si="0"/>
        <v>1.4520935709154927E-4</v>
      </c>
      <c r="H72"/>
      <c r="I72"/>
    </row>
    <row r="73" spans="1:9" hidden="1" x14ac:dyDescent="0.45">
      <c r="A73"/>
      <c r="B73" s="47">
        <f t="shared" si="1"/>
        <v>27</v>
      </c>
      <c r="C73" s="46">
        <f t="shared" si="0"/>
        <v>1.8494799755040258E-4</v>
      </c>
      <c r="H73"/>
      <c r="I73"/>
    </row>
    <row r="74" spans="1:9" hidden="1" x14ac:dyDescent="0.45">
      <c r="A74"/>
      <c r="B74" s="47">
        <f t="shared" si="1"/>
        <v>30</v>
      </c>
      <c r="C74" s="46">
        <f t="shared" si="0"/>
        <v>2.3393151344773205E-4</v>
      </c>
      <c r="H74"/>
      <c r="I74"/>
    </row>
    <row r="75" spans="1:9" hidden="1" x14ac:dyDescent="0.45">
      <c r="A75"/>
      <c r="B75" s="47">
        <f t="shared" si="1"/>
        <v>33</v>
      </c>
      <c r="C75" s="46">
        <f t="shared" si="0"/>
        <v>2.9384066193214887E-4</v>
      </c>
      <c r="H75"/>
      <c r="I75"/>
    </row>
    <row r="76" spans="1:9" hidden="1" x14ac:dyDescent="0.45">
      <c r="A76"/>
      <c r="B76" s="47">
        <f t="shared" si="1"/>
        <v>36</v>
      </c>
      <c r="C76" s="46">
        <f t="shared" si="0"/>
        <v>3.6653809880953132E-4</v>
      </c>
      <c r="H76"/>
      <c r="I76"/>
    </row>
    <row r="77" spans="1:9" hidden="1" x14ac:dyDescent="0.45">
      <c r="A77"/>
      <c r="B77" s="47">
        <f t="shared" si="1"/>
        <v>39</v>
      </c>
      <c r="C77" s="46">
        <f t="shared" si="0"/>
        <v>4.540570447557629E-4</v>
      </c>
      <c r="H77"/>
      <c r="I77"/>
    </row>
    <row r="78" spans="1:9" hidden="1" x14ac:dyDescent="0.45">
      <c r="A78"/>
      <c r="B78" s="47">
        <f t="shared" si="1"/>
        <v>42</v>
      </c>
      <c r="C78" s="46">
        <f t="shared" si="0"/>
        <v>5.585805117940952E-4</v>
      </c>
      <c r="H78"/>
      <c r="I78"/>
    </row>
    <row r="79" spans="1:9" hidden="1" x14ac:dyDescent="0.45">
      <c r="A79"/>
      <c r="B79" s="47">
        <f t="shared" si="1"/>
        <v>45</v>
      </c>
      <c r="C79" s="46">
        <f t="shared" si="0"/>
        <v>6.8240972469227638E-4</v>
      </c>
      <c r="H79"/>
      <c r="I79"/>
    </row>
    <row r="80" spans="1:9" hidden="1" x14ac:dyDescent="0.45">
      <c r="A80"/>
      <c r="B80" s="47">
        <f t="shared" si="1"/>
        <v>48</v>
      </c>
      <c r="C80" s="46">
        <f t="shared" si="0"/>
        <v>8.2792062298887121E-4</v>
      </c>
      <c r="H80"/>
      <c r="I80"/>
    </row>
    <row r="81" spans="1:9" hidden="1" x14ac:dyDescent="0.45">
      <c r="A81"/>
      <c r="B81" s="47">
        <f t="shared" si="1"/>
        <v>51</v>
      </c>
      <c r="C81" s="46">
        <f t="shared" si="0"/>
        <v>9.975077083735559E-4</v>
      </c>
      <c r="H81"/>
      <c r="I81"/>
    </row>
    <row r="82" spans="1:9" hidden="1" x14ac:dyDescent="0.45">
      <c r="A82"/>
      <c r="B82" s="47">
        <f t="shared" si="1"/>
        <v>54</v>
      </c>
      <c r="C82" s="46">
        <f t="shared" si="0"/>
        <v>1.1935150128877003E-3</v>
      </c>
      <c r="H82"/>
      <c r="I82"/>
    </row>
    <row r="83" spans="1:9" hidden="1" x14ac:dyDescent="0.45">
      <c r="A83"/>
      <c r="B83" s="47">
        <f t="shared" si="1"/>
        <v>57</v>
      </c>
      <c r="C83" s="46">
        <f t="shared" si="0"/>
        <v>1.4181546004699899E-3</v>
      </c>
      <c r="H83"/>
      <c r="I83"/>
    </row>
    <row r="84" spans="1:9" hidden="1" x14ac:dyDescent="0.45">
      <c r="A84"/>
      <c r="B84" s="62">
        <f>IF(ISNONTEXT($C$62),$B$4,"")</f>
        <v>60</v>
      </c>
      <c r="C84" s="46">
        <f t="shared" si="0"/>
        <v>1.6734137615569426E-3</v>
      </c>
      <c r="H84"/>
      <c r="I84"/>
    </row>
    <row r="85" spans="1:9" hidden="1" x14ac:dyDescent="0.45">
      <c r="A85"/>
      <c r="B85" s="47">
        <f>IF(ISNONTEXT($C$62),B84+$C$62,"")</f>
        <v>63</v>
      </c>
      <c r="C85" s="46">
        <f t="shared" si="0"/>
        <v>1.9609528898088375E-3</v>
      </c>
      <c r="H85"/>
      <c r="I85"/>
    </row>
    <row r="86" spans="1:9" hidden="1" x14ac:dyDescent="0.45">
      <c r="A86"/>
      <c r="B86" s="47">
        <f t="shared" ref="B86:B149" si="2">IF(ISNONTEXT($C$62),B85+$C$62,"")</f>
        <v>66</v>
      </c>
      <c r="C86" s="46">
        <f t="shared" si="0"/>
        <v>2.2819969017334957E-3</v>
      </c>
      <c r="H86"/>
      <c r="I86"/>
    </row>
    <row r="87" spans="1:9" hidden="1" x14ac:dyDescent="0.45">
      <c r="A87"/>
      <c r="B87" s="47">
        <f t="shared" si="2"/>
        <v>69</v>
      </c>
      <c r="C87" s="46">
        <f t="shared" si="0"/>
        <v>2.6372239232310287E-3</v>
      </c>
      <c r="H87"/>
      <c r="I87"/>
    </row>
    <row r="88" spans="1:9" hidden="1" x14ac:dyDescent="0.45">
      <c r="A88"/>
      <c r="B88" s="47">
        <f t="shared" si="2"/>
        <v>72</v>
      </c>
      <c r="C88" s="46">
        <f t="shared" si="0"/>
        <v>3.0266557622220026E-3</v>
      </c>
      <c r="H88"/>
      <c r="I88"/>
    </row>
    <row r="89" spans="1:9" hidden="1" x14ac:dyDescent="0.45">
      <c r="A89"/>
      <c r="B89" s="47">
        <f t="shared" si="2"/>
        <v>75</v>
      </c>
      <c r="C89" s="46">
        <f t="shared" si="0"/>
        <v>3.4495553482977088E-3</v>
      </c>
      <c r="H89"/>
      <c r="I89"/>
    </row>
    <row r="90" spans="1:9" hidden="1" x14ac:dyDescent="0.45">
      <c r="A90"/>
      <c r="B90" s="47">
        <f t="shared" si="2"/>
        <v>78</v>
      </c>
      <c r="C90" s="46">
        <f t="shared" si="0"/>
        <v>3.9043367822609583E-3</v>
      </c>
      <c r="H90"/>
      <c r="I90"/>
    </row>
    <row r="91" spans="1:9" hidden="1" x14ac:dyDescent="0.45">
      <c r="A91"/>
      <c r="B91" s="47">
        <f t="shared" si="2"/>
        <v>81</v>
      </c>
      <c r="C91" s="46">
        <f t="shared" si="0"/>
        <v>4.388493838007281E-3</v>
      </c>
      <c r="H91"/>
      <c r="I91"/>
    </row>
    <row r="92" spans="1:9" hidden="1" x14ac:dyDescent="0.45">
      <c r="A92"/>
      <c r="B92" s="47">
        <f t="shared" si="2"/>
        <v>84</v>
      </c>
      <c r="C92" s="46">
        <f t="shared" si="0"/>
        <v>4.8985526436170733E-3</v>
      </c>
      <c r="H92"/>
      <c r="I92"/>
    </row>
    <row r="93" spans="1:9" hidden="1" x14ac:dyDescent="0.45">
      <c r="A93"/>
      <c r="B93" s="47">
        <f t="shared" si="2"/>
        <v>87</v>
      </c>
      <c r="C93" s="46">
        <f t="shared" si="0"/>
        <v>5.4300538003992501E-3</v>
      </c>
      <c r="H93"/>
      <c r="I93"/>
    </row>
    <row r="94" spans="1:9" hidden="1" x14ac:dyDescent="0.45">
      <c r="A94"/>
      <c r="B94" s="47">
        <f t="shared" si="2"/>
        <v>90</v>
      </c>
      <c r="C94" s="46">
        <f t="shared" si="0"/>
        <v>5.9775683611953071E-3</v>
      </c>
      <c r="H94"/>
      <c r="I94"/>
    </row>
    <row r="95" spans="1:9" hidden="1" x14ac:dyDescent="0.45">
      <c r="A95"/>
      <c r="B95" s="47">
        <f t="shared" si="2"/>
        <v>93</v>
      </c>
      <c r="C95" s="46">
        <f t="shared" si="0"/>
        <v>6.5347508905366572E-3</v>
      </c>
      <c r="H95"/>
      <c r="I95"/>
    </row>
    <row r="96" spans="1:9" hidden="1" x14ac:dyDescent="0.45">
      <c r="A96"/>
      <c r="B96" s="47">
        <f t="shared" si="2"/>
        <v>96</v>
      </c>
      <c r="C96" s="46">
        <f t="shared" ref="C96:C127" si="3">IF(ISNONTEXT($J$18),_xlfn.NORM.DIST(B96,$G$9,$J$18,FALSE),NA())</f>
        <v>7.0944313045383598E-3</v>
      </c>
      <c r="H96"/>
      <c r="I96"/>
    </row>
    <row r="97" spans="1:9" hidden="1" x14ac:dyDescent="0.45">
      <c r="A97"/>
      <c r="B97" s="47">
        <f t="shared" si="2"/>
        <v>99</v>
      </c>
      <c r="C97" s="46">
        <f t="shared" si="3"/>
        <v>7.6487454007103713E-3</v>
      </c>
      <c r="H97"/>
      <c r="I97"/>
    </row>
    <row r="98" spans="1:9" hidden="1" x14ac:dyDescent="0.45">
      <c r="A98"/>
      <c r="B98" s="47">
        <f t="shared" si="2"/>
        <v>102</v>
      </c>
      <c r="C98" s="46">
        <f t="shared" si="3"/>
        <v>8.1893020259688094E-3</v>
      </c>
      <c r="H98"/>
      <c r="I98"/>
    </row>
    <row r="99" spans="1:9" hidden="1" x14ac:dyDescent="0.45">
      <c r="A99"/>
      <c r="B99" s="47">
        <f t="shared" si="2"/>
        <v>105</v>
      </c>
      <c r="C99" s="46">
        <f t="shared" si="3"/>
        <v>8.7073828052701627E-3</v>
      </c>
      <c r="H99"/>
      <c r="I99"/>
    </row>
    <row r="100" spans="1:9" hidden="1" x14ac:dyDescent="0.45">
      <c r="A100"/>
      <c r="B100" s="47">
        <f t="shared" si="2"/>
        <v>108</v>
      </c>
      <c r="C100" s="46">
        <f t="shared" si="3"/>
        <v>9.1941683885081744E-3</v>
      </c>
      <c r="H100"/>
      <c r="I100"/>
    </row>
    <row r="101" spans="1:9" hidden="1" x14ac:dyDescent="0.45">
      <c r="A101"/>
      <c r="B101" s="47">
        <f t="shared" si="2"/>
        <v>111</v>
      </c>
      <c r="C101" s="46">
        <f t="shared" si="3"/>
        <v>9.6409834009222421E-3</v>
      </c>
      <c r="H101"/>
      <c r="I101"/>
    </row>
    <row r="102" spans="1:9" hidden="1" x14ac:dyDescent="0.45">
      <c r="A102"/>
      <c r="B102" s="47">
        <f t="shared" si="2"/>
        <v>114</v>
      </c>
      <c r="C102" s="46">
        <f t="shared" si="3"/>
        <v>1.0039550830076209E-2</v>
      </c>
      <c r="H102"/>
      <c r="I102"/>
    </row>
    <row r="103" spans="1:9" hidden="1" x14ac:dyDescent="0.45">
      <c r="A103"/>
      <c r="B103" s="47">
        <f t="shared" si="2"/>
        <v>117</v>
      </c>
      <c r="C103" s="46">
        <f t="shared" si="3"/>
        <v>1.0382245564533342E-2</v>
      </c>
      <c r="H103"/>
      <c r="I103"/>
    </row>
    <row r="104" spans="1:9" hidden="1" x14ac:dyDescent="0.45">
      <c r="A104"/>
      <c r="B104" s="47">
        <f t="shared" si="2"/>
        <v>120</v>
      </c>
      <c r="C104" s="46">
        <f t="shared" si="3"/>
        <v>1.0662336306184675E-2</v>
      </c>
      <c r="H104"/>
      <c r="I104"/>
    </row>
    <row r="105" spans="1:9" hidden="1" x14ac:dyDescent="0.45">
      <c r="A105"/>
      <c r="B105" s="47">
        <f t="shared" si="2"/>
        <v>123</v>
      </c>
      <c r="C105" s="46">
        <f t="shared" si="3"/>
        <v>1.0874205168326337E-2</v>
      </c>
      <c r="H105"/>
      <c r="I105"/>
    </row>
    <row r="106" spans="1:9" hidden="1" x14ac:dyDescent="0.45">
      <c r="A106"/>
      <c r="B106" s="47">
        <f t="shared" si="2"/>
        <v>126</v>
      </c>
      <c r="C106" s="46">
        <f t="shared" si="3"/>
        <v>1.1013534965419111E-2</v>
      </c>
      <c r="H106"/>
      <c r="I106"/>
    </row>
    <row r="107" spans="1:9" hidden="1" x14ac:dyDescent="0.45">
      <c r="A107"/>
      <c r="B107" s="47">
        <f t="shared" si="2"/>
        <v>129</v>
      </c>
      <c r="C107" s="46">
        <f t="shared" si="3"/>
        <v>1.1077455476966251E-2</v>
      </c>
      <c r="H107"/>
      <c r="I107"/>
    </row>
    <row r="108" spans="1:9" hidden="1" x14ac:dyDescent="0.45">
      <c r="A108"/>
      <c r="B108" s="47">
        <f t="shared" si="2"/>
        <v>132</v>
      </c>
      <c r="C108" s="46">
        <f t="shared" si="3"/>
        <v>1.1064641764715152E-2</v>
      </c>
      <c r="H108"/>
      <c r="I108"/>
    </row>
    <row r="109" spans="1:9" hidden="1" x14ac:dyDescent="0.45">
      <c r="A109"/>
      <c r="B109" s="47">
        <f t="shared" si="2"/>
        <v>135</v>
      </c>
      <c r="C109" s="46">
        <f t="shared" si="3"/>
        <v>1.0975359839182098E-2</v>
      </c>
      <c r="H109"/>
      <c r="I109"/>
    </row>
    <row r="110" spans="1:9" hidden="1" x14ac:dyDescent="0.45">
      <c r="A110"/>
      <c r="B110" s="47">
        <f t="shared" si="2"/>
        <v>138</v>
      </c>
      <c r="C110" s="46">
        <f t="shared" si="3"/>
        <v>1.0811457476992954E-2</v>
      </c>
      <c r="H110"/>
      <c r="I110"/>
    </row>
    <row r="111" spans="1:9" hidden="1" x14ac:dyDescent="0.45">
      <c r="A111"/>
      <c r="B111" s="47">
        <f t="shared" si="2"/>
        <v>141</v>
      </c>
      <c r="C111" s="46">
        <f t="shared" si="3"/>
        <v>1.057630063179593E-2</v>
      </c>
      <c r="H111"/>
      <c r="I111"/>
    </row>
    <row r="112" spans="1:9" hidden="1" x14ac:dyDescent="0.45">
      <c r="A112"/>
      <c r="B112" s="47">
        <f t="shared" si="2"/>
        <v>144</v>
      </c>
      <c r="C112" s="46">
        <f t="shared" si="3"/>
        <v>1.0274658495381535E-2</v>
      </c>
      <c r="H112"/>
      <c r="I112"/>
    </row>
    <row r="113" spans="1:9" hidden="1" x14ac:dyDescent="0.45">
      <c r="A113"/>
      <c r="B113" s="47">
        <f t="shared" si="2"/>
        <v>147</v>
      </c>
      <c r="C113" s="46">
        <f t="shared" si="3"/>
        <v>9.9125426910500799E-3</v>
      </c>
      <c r="H113"/>
      <c r="I113"/>
    </row>
    <row r="114" spans="1:9" hidden="1" x14ac:dyDescent="0.45">
      <c r="A114"/>
      <c r="B114" s="47">
        <f t="shared" si="2"/>
        <v>150</v>
      </c>
      <c r="C114" s="46">
        <f t="shared" si="3"/>
        <v>9.4970081712813671E-3</v>
      </c>
      <c r="H114"/>
      <c r="I114"/>
    </row>
    <row r="115" spans="1:9" hidden="1" x14ac:dyDescent="0.45">
      <c r="A115"/>
      <c r="B115" s="47">
        <f t="shared" si="2"/>
        <v>153</v>
      </c>
      <c r="C115" s="46">
        <f t="shared" si="3"/>
        <v>9.0359250244874158E-3</v>
      </c>
      <c r="H115"/>
      <c r="I115"/>
    </row>
    <row r="116" spans="1:9" hidden="1" x14ac:dyDescent="0.45">
      <c r="A116"/>
      <c r="B116" s="47">
        <f t="shared" si="2"/>
        <v>156</v>
      </c>
      <c r="C116" s="46">
        <f t="shared" si="3"/>
        <v>8.5377314828399102E-3</v>
      </c>
      <c r="H116"/>
      <c r="I116"/>
    </row>
    <row r="117" spans="1:9" hidden="1" x14ac:dyDescent="0.45">
      <c r="A117"/>
      <c r="B117" s="47">
        <f t="shared" si="2"/>
        <v>159</v>
      </c>
      <c r="C117" s="46">
        <f t="shared" si="3"/>
        <v>8.011178916028221E-3</v>
      </c>
      <c r="H117"/>
      <c r="I117"/>
    </row>
    <row r="118" spans="1:9" hidden="1" x14ac:dyDescent="0.45">
      <c r="A118"/>
      <c r="B118" s="47">
        <f t="shared" si="2"/>
        <v>162</v>
      </c>
      <c r="C118" s="46">
        <f t="shared" si="3"/>
        <v>7.4650794872589991E-3</v>
      </c>
      <c r="H118"/>
      <c r="I118"/>
    </row>
    <row r="119" spans="1:9" hidden="1" x14ac:dyDescent="0.45">
      <c r="A119"/>
      <c r="B119" s="47">
        <f t="shared" si="2"/>
        <v>165</v>
      </c>
      <c r="C119" s="46">
        <f t="shared" si="3"/>
        <v>6.9080664714829621E-3</v>
      </c>
      <c r="H119"/>
      <c r="I119"/>
    </row>
    <row r="120" spans="1:9" hidden="1" x14ac:dyDescent="0.45">
      <c r="A120"/>
      <c r="B120" s="47">
        <f t="shared" si="2"/>
        <v>168</v>
      </c>
      <c r="C120" s="46">
        <f t="shared" si="3"/>
        <v>6.3483760617395824E-3</v>
      </c>
      <c r="H120"/>
      <c r="I120"/>
    </row>
    <row r="121" spans="1:9" hidden="1" x14ac:dyDescent="0.45">
      <c r="A121"/>
      <c r="B121" s="47">
        <f t="shared" si="2"/>
        <v>171</v>
      </c>
      <c r="C121" s="46">
        <f t="shared" si="3"/>
        <v>5.7936579170247875E-3</v>
      </c>
      <c r="H121"/>
      <c r="I121"/>
    </row>
    <row r="122" spans="1:9" hidden="1" x14ac:dyDescent="0.45">
      <c r="A122"/>
      <c r="B122" s="47">
        <f t="shared" si="2"/>
        <v>174</v>
      </c>
      <c r="C122" s="46">
        <f t="shared" si="3"/>
        <v>5.2508198539808959E-3</v>
      </c>
      <c r="H122"/>
      <c r="I122"/>
    </row>
    <row r="123" spans="1:9" hidden="1" x14ac:dyDescent="0.45">
      <c r="A123"/>
      <c r="B123" s="47">
        <f t="shared" si="2"/>
        <v>177</v>
      </c>
      <c r="C123" s="46">
        <f t="shared" si="3"/>
        <v>4.7259100850930375E-3</v>
      </c>
      <c r="H123"/>
      <c r="I123"/>
    </row>
    <row r="124" spans="1:9" hidden="1" x14ac:dyDescent="0.45">
      <c r="A124"/>
      <c r="B124" s="47">
        <f t="shared" si="2"/>
        <v>180</v>
      </c>
      <c r="C124" s="46">
        <f t="shared" si="3"/>
        <v>4.2240383882154358E-3</v>
      </c>
      <c r="H124"/>
      <c r="I124"/>
    </row>
    <row r="125" spans="1:9" hidden="1" x14ac:dyDescent="0.45">
      <c r="A125"/>
      <c r="B125" s="47">
        <f t="shared" si="2"/>
        <v>183</v>
      </c>
      <c r="C125" s="46">
        <f t="shared" si="3"/>
        <v>3.7493356771123908E-3</v>
      </c>
      <c r="H125"/>
      <c r="I125"/>
    </row>
    <row r="126" spans="1:9" hidden="1" x14ac:dyDescent="0.45">
      <c r="A126"/>
      <c r="B126" s="47">
        <f t="shared" si="2"/>
        <v>186</v>
      </c>
      <c r="C126" s="46">
        <f t="shared" si="3"/>
        <v>3.3049497340021257E-3</v>
      </c>
      <c r="H126"/>
      <c r="I126"/>
    </row>
    <row r="127" spans="1:9" hidden="1" x14ac:dyDescent="0.45">
      <c r="A127"/>
      <c r="B127" s="47">
        <f t="shared" si="2"/>
        <v>189</v>
      </c>
      <c r="C127" s="46">
        <f t="shared" si="3"/>
        <v>2.8930734433986853E-3</v>
      </c>
      <c r="H127"/>
      <c r="I127"/>
    </row>
    <row r="128" spans="1:9" hidden="1" x14ac:dyDescent="0.45">
      <c r="A128"/>
      <c r="B128" s="47">
        <f t="shared" si="2"/>
        <v>192</v>
      </c>
      <c r="C128" s="46">
        <f t="shared" ref="C128:C159" si="4">IF(ISNONTEXT($J$18),_xlfn.NORM.DIST(B128,$G$9,$J$18,FALSE),NA())</f>
        <v>2.5150007857153642E-3</v>
      </c>
      <c r="H128"/>
      <c r="I128"/>
    </row>
    <row r="129" spans="1:9" hidden="1" x14ac:dyDescent="0.45">
      <c r="A129"/>
      <c r="B129" s="47">
        <f t="shared" si="2"/>
        <v>195</v>
      </c>
      <c r="C129" s="46">
        <f t="shared" si="4"/>
        <v>2.1712051351635651E-3</v>
      </c>
      <c r="H129"/>
      <c r="I129"/>
    </row>
    <row r="130" spans="1:9" hidden="1" x14ac:dyDescent="0.45">
      <c r="A130"/>
      <c r="B130" s="47">
        <f t="shared" si="2"/>
        <v>198</v>
      </c>
      <c r="C130" s="46">
        <f t="shared" si="4"/>
        <v>1.8614340588461174E-3</v>
      </c>
      <c r="H130"/>
      <c r="I130"/>
    </row>
    <row r="131" spans="1:9" hidden="1" x14ac:dyDescent="0.45">
      <c r="A131"/>
      <c r="B131" s="47">
        <f t="shared" si="2"/>
        <v>201</v>
      </c>
      <c r="C131" s="46">
        <f t="shared" si="4"/>
        <v>1.5848148084492118E-3</v>
      </c>
      <c r="H131"/>
      <c r="I131"/>
    </row>
    <row r="132" spans="1:9" hidden="1" x14ac:dyDescent="0.45">
      <c r="A132"/>
      <c r="B132" s="47">
        <f t="shared" si="2"/>
        <v>204</v>
      </c>
      <c r="C132" s="46">
        <f t="shared" si="4"/>
        <v>1.3399649894343536E-3</v>
      </c>
      <c r="H132"/>
      <c r="I132"/>
    </row>
    <row r="133" spans="1:9" hidden="1" x14ac:dyDescent="0.45">
      <c r="A133"/>
      <c r="B133" s="47">
        <f t="shared" si="2"/>
        <v>207</v>
      </c>
      <c r="C133" s="46">
        <f t="shared" si="4"/>
        <v>1.1251034284327746E-3</v>
      </c>
      <c r="H133"/>
      <c r="I133"/>
    </row>
    <row r="134" spans="1:9" hidden="1" x14ac:dyDescent="0.45">
      <c r="A134"/>
      <c r="B134" s="47">
        <f t="shared" si="2"/>
        <v>210</v>
      </c>
      <c r="C134" s="46">
        <f t="shared" si="4"/>
        <v>9.3815697320196205E-4</v>
      </c>
      <c r="H134"/>
      <c r="I134"/>
    </row>
    <row r="135" spans="1:9" hidden="1" x14ac:dyDescent="0.45">
      <c r="A135"/>
      <c r="B135" s="47">
        <f t="shared" si="2"/>
        <v>213</v>
      </c>
      <c r="C135" s="46">
        <f t="shared" si="4"/>
        <v>7.7685978440108854E-4</v>
      </c>
      <c r="H135"/>
      <c r="I135"/>
    </row>
    <row r="136" spans="1:9" hidden="1" x14ac:dyDescent="0.45">
      <c r="A136"/>
      <c r="B136" s="47">
        <f t="shared" si="2"/>
        <v>216</v>
      </c>
      <c r="C136" s="46">
        <f t="shared" si="4"/>
        <v>6.3884255075713178E-4</v>
      </c>
      <c r="H136"/>
      <c r="I136"/>
    </row>
    <row r="137" spans="1:9" hidden="1" x14ac:dyDescent="0.45">
      <c r="A137"/>
      <c r="B137" s="47">
        <f t="shared" si="2"/>
        <v>219</v>
      </c>
      <c r="C137" s="46">
        <f t="shared" si="4"/>
        <v>5.2170992191560969E-4</v>
      </c>
      <c r="H137"/>
      <c r="I137"/>
    </row>
    <row r="138" spans="1:9" hidden="1" x14ac:dyDescent="0.45">
      <c r="A138"/>
      <c r="B138" s="47">
        <f t="shared" si="2"/>
        <v>222</v>
      </c>
      <c r="C138" s="46">
        <f t="shared" si="4"/>
        <v>4.2310525908615797E-4</v>
      </c>
      <c r="H138"/>
      <c r="I138"/>
    </row>
    <row r="139" spans="1:9" hidden="1" x14ac:dyDescent="0.45">
      <c r="A139"/>
      <c r="B139" s="47">
        <f t="shared" si="2"/>
        <v>225</v>
      </c>
      <c r="C139" s="46">
        <f t="shared" si="4"/>
        <v>3.4076251658262795E-4</v>
      </c>
      <c r="H139"/>
      <c r="I139"/>
    </row>
    <row r="140" spans="1:9" hidden="1" x14ac:dyDescent="0.45">
      <c r="A140"/>
      <c r="B140" s="47">
        <f t="shared" si="2"/>
        <v>228</v>
      </c>
      <c r="C140" s="46">
        <f t="shared" si="4"/>
        <v>2.7254566354948891E-4</v>
      </c>
      <c r="H140"/>
      <c r="I140"/>
    </row>
    <row r="141" spans="1:9" hidden="1" x14ac:dyDescent="0.45">
      <c r="A141"/>
      <c r="B141" s="47">
        <f t="shared" si="2"/>
        <v>231</v>
      </c>
      <c r="C141" s="46">
        <f t="shared" si="4"/>
        <v>2.1647652210933215E-4</v>
      </c>
      <c r="H141"/>
      <c r="I141"/>
    </row>
    <row r="142" spans="1:9" hidden="1" x14ac:dyDescent="0.45">
      <c r="A142"/>
      <c r="B142" s="47">
        <f t="shared" si="2"/>
        <v>234</v>
      </c>
      <c r="C142" s="46">
        <f t="shared" si="4"/>
        <v>1.7075223371142807E-4</v>
      </c>
      <c r="H142"/>
      <c r="I142"/>
    </row>
    <row r="143" spans="1:9" hidden="1" x14ac:dyDescent="0.45">
      <c r="A143"/>
      <c r="B143" s="47">
        <f t="shared" si="2"/>
        <v>237</v>
      </c>
      <c r="C143" s="46">
        <f t="shared" si="4"/>
        <v>1.3375377600192344E-4</v>
      </c>
      <c r="H143"/>
      <c r="I143"/>
    </row>
    <row r="144" spans="1:9" hidden="1" x14ac:dyDescent="0.45">
      <c r="A144"/>
      <c r="B144" s="47">
        <f t="shared" si="2"/>
        <v>240</v>
      </c>
      <c r="C144" s="46">
        <f t="shared" si="4"/>
        <v>1.0404705094438527E-4</v>
      </c>
      <c r="H144"/>
      <c r="I144"/>
    </row>
    <row r="145" spans="1:9" hidden="1" x14ac:dyDescent="0.45">
      <c r="A145"/>
      <c r="B145" s="47">
        <f t="shared" si="2"/>
        <v>243</v>
      </c>
      <c r="C145" s="46">
        <f t="shared" si="4"/>
        <v>8.0378068402376491E-5</v>
      </c>
      <c r="H145"/>
      <c r="I145"/>
    </row>
    <row r="146" spans="1:9" hidden="1" x14ac:dyDescent="0.45">
      <c r="A146"/>
      <c r="B146" s="47">
        <f t="shared" si="2"/>
        <v>246</v>
      </c>
      <c r="C146" s="46">
        <f t="shared" si="4"/>
        <v>6.1663677459902787E-5</v>
      </c>
      <c r="H146"/>
      <c r="I146"/>
    </row>
    <row r="147" spans="1:9" hidden="1" x14ac:dyDescent="0.45">
      <c r="A147"/>
      <c r="B147" s="47">
        <f t="shared" si="2"/>
        <v>249</v>
      </c>
      <c r="C147" s="46">
        <f t="shared" si="4"/>
        <v>4.6979170417601199E-5</v>
      </c>
      <c r="H147"/>
      <c r="I147"/>
    </row>
    <row r="148" spans="1:9" hidden="1" x14ac:dyDescent="0.45">
      <c r="A148"/>
      <c r="B148" s="47">
        <f t="shared" si="2"/>
        <v>252</v>
      </c>
      <c r="C148" s="46">
        <f t="shared" si="4"/>
        <v>3.5543920738837992E-5</v>
      </c>
      <c r="H148"/>
      <c r="I148"/>
    </row>
    <row r="149" spans="1:9" hidden="1" x14ac:dyDescent="0.45">
      <c r="A149"/>
      <c r="B149" s="47">
        <f t="shared" si="2"/>
        <v>255</v>
      </c>
      <c r="C149" s="46">
        <f t="shared" si="4"/>
        <v>2.6706033296922827E-5</v>
      </c>
      <c r="H149"/>
      <c r="I149"/>
    </row>
    <row r="150" spans="1:9" hidden="1" x14ac:dyDescent="0.45">
      <c r="A150"/>
      <c r="B150" s="47">
        <f t="shared" ref="B150:B164" si="5">IF(ISNONTEXT($C$62),B149+$C$62,"")</f>
        <v>258</v>
      </c>
      <c r="C150" s="46">
        <f t="shared" si="4"/>
        <v>1.9926797461647409E-5</v>
      </c>
      <c r="H150"/>
      <c r="I150"/>
    </row>
    <row r="151" spans="1:9" hidden="1" x14ac:dyDescent="0.45">
      <c r="A151"/>
      <c r="B151" s="47">
        <f t="shared" si="5"/>
        <v>261</v>
      </c>
      <c r="C151" s="46">
        <f t="shared" si="4"/>
        <v>1.4765552195754002E-5</v>
      </c>
      <c r="H151"/>
      <c r="I151"/>
    </row>
    <row r="152" spans="1:9" hidden="1" x14ac:dyDescent="0.45">
      <c r="A152"/>
      <c r="B152" s="47">
        <f t="shared" si="5"/>
        <v>264</v>
      </c>
      <c r="C152" s="46">
        <f t="shared" si="4"/>
        <v>1.0865405671825112E-5</v>
      </c>
      <c r="H152"/>
      <c r="I152"/>
    </row>
    <row r="153" spans="1:9" hidden="1" x14ac:dyDescent="0.45">
      <c r="A153"/>
      <c r="B153" s="47">
        <f t="shared" si="5"/>
        <v>267</v>
      </c>
      <c r="C153" s="46">
        <f t="shared" si="4"/>
        <v>7.9401053473053609E-6</v>
      </c>
      <c r="H153"/>
      <c r="I153"/>
    </row>
    <row r="154" spans="1:9" hidden="1" x14ac:dyDescent="0.45">
      <c r="A154"/>
      <c r="B154" s="47">
        <f t="shared" si="5"/>
        <v>270</v>
      </c>
      <c r="C154" s="46">
        <f t="shared" si="4"/>
        <v>5.7622307991089074E-6</v>
      </c>
      <c r="H154"/>
      <c r="I154"/>
    </row>
    <row r="155" spans="1:9" hidden="1" x14ac:dyDescent="0.45">
      <c r="A155"/>
      <c r="B155" s="47">
        <f t="shared" si="5"/>
        <v>273</v>
      </c>
      <c r="C155" s="46">
        <f t="shared" si="4"/>
        <v>4.1527816837612768E-6</v>
      </c>
      <c r="H155"/>
      <c r="I155"/>
    </row>
    <row r="156" spans="1:9" hidden="1" x14ac:dyDescent="0.45">
      <c r="A156"/>
      <c r="B156" s="47">
        <f t="shared" si="5"/>
        <v>276</v>
      </c>
      <c r="C156" s="46">
        <f t="shared" si="4"/>
        <v>2.9721561153819935E-6</v>
      </c>
      <c r="H156"/>
      <c r="I156"/>
    </row>
    <row r="157" spans="1:9" hidden="1" x14ac:dyDescent="0.45">
      <c r="A157"/>
      <c r="B157" s="47">
        <f t="shared" si="5"/>
        <v>279</v>
      </c>
      <c r="C157" s="46">
        <f t="shared" si="4"/>
        <v>2.1124585716835893E-6</v>
      </c>
      <c r="H157"/>
      <c r="I157"/>
    </row>
    <row r="158" spans="1:9" hidden="1" x14ac:dyDescent="0.45">
      <c r="A158"/>
      <c r="B158" s="47">
        <f t="shared" si="5"/>
        <v>282</v>
      </c>
      <c r="C158" s="46">
        <f t="shared" si="4"/>
        <v>1.4910384736748757E-6</v>
      </c>
      <c r="H158"/>
      <c r="I158"/>
    </row>
    <row r="159" spans="1:9" hidden="1" x14ac:dyDescent="0.45">
      <c r="A159"/>
      <c r="B159" s="47">
        <f t="shared" si="5"/>
        <v>285</v>
      </c>
      <c r="C159" s="46">
        <f t="shared" si="4"/>
        <v>1.0451378235824019E-6</v>
      </c>
      <c r="H159"/>
      <c r="I159"/>
    </row>
    <row r="160" spans="1:9" hidden="1" x14ac:dyDescent="0.45">
      <c r="A160"/>
      <c r="B160" s="47">
        <f t="shared" si="5"/>
        <v>288</v>
      </c>
      <c r="C160" s="46">
        <f t="shared" ref="C160:C164" si="6">IF(ISNONTEXT($J$18),_xlfn.NORM.DIST(B160,$G$9,$J$18,FALSE),NA())</f>
        <v>7.2751566086740734E-7</v>
      </c>
      <c r="H160"/>
      <c r="I160"/>
    </row>
    <row r="161" spans="1:9" hidden="1" x14ac:dyDescent="0.45">
      <c r="A161"/>
      <c r="B161" s="47">
        <f t="shared" si="5"/>
        <v>291</v>
      </c>
      <c r="C161" s="46">
        <f t="shared" si="6"/>
        <v>5.0291570060132084E-7</v>
      </c>
      <c r="H161"/>
      <c r="I161"/>
    </row>
    <row r="162" spans="1:9" hidden="1" x14ac:dyDescent="0.45">
      <c r="A162"/>
      <c r="B162" s="47">
        <f t="shared" si="5"/>
        <v>294</v>
      </c>
      <c r="C162" s="46">
        <f t="shared" si="6"/>
        <v>3.4524874436935427E-7</v>
      </c>
      <c r="H162"/>
      <c r="I162"/>
    </row>
    <row r="163" spans="1:9" hidden="1" x14ac:dyDescent="0.45">
      <c r="A163"/>
      <c r="B163" s="47">
        <f t="shared" si="5"/>
        <v>297</v>
      </c>
      <c r="C163" s="46">
        <f t="shared" si="6"/>
        <v>2.3537107317275396E-7</v>
      </c>
      <c r="H163"/>
      <c r="I163"/>
    </row>
    <row r="164" spans="1:9" hidden="1" x14ac:dyDescent="0.45">
      <c r="A164"/>
      <c r="B164" s="47">
        <f t="shared" si="5"/>
        <v>300</v>
      </c>
      <c r="C164" s="46">
        <f t="shared" si="6"/>
        <v>1.5935222556099771E-7</v>
      </c>
      <c r="H164"/>
      <c r="I164"/>
    </row>
    <row r="165" spans="1:9" x14ac:dyDescent="0.45">
      <c r="A165"/>
      <c r="B165" s="166" t="s">
        <v>749</v>
      </c>
      <c r="H165"/>
      <c r="I165"/>
    </row>
    <row r="166" spans="1:9" x14ac:dyDescent="0.45">
      <c r="A166"/>
      <c r="H166"/>
      <c r="I166"/>
    </row>
    <row r="167" spans="1:9" x14ac:dyDescent="0.45">
      <c r="A167"/>
      <c r="H167"/>
      <c r="I167"/>
    </row>
    <row r="168" spans="1:9" x14ac:dyDescent="0.45">
      <c r="A168"/>
      <c r="H168"/>
      <c r="I168"/>
    </row>
    <row r="169" spans="1:9" x14ac:dyDescent="0.45">
      <c r="A169"/>
      <c r="H169"/>
      <c r="I169"/>
    </row>
    <row r="170" spans="1:9" x14ac:dyDescent="0.45">
      <c r="A170"/>
      <c r="H170"/>
      <c r="I170"/>
    </row>
    <row r="171" spans="1:9" x14ac:dyDescent="0.45">
      <c r="A171"/>
      <c r="H171"/>
      <c r="I171"/>
    </row>
    <row r="172" spans="1:9" x14ac:dyDescent="0.45">
      <c r="A172"/>
      <c r="H172"/>
      <c r="I172"/>
    </row>
    <row r="173" spans="1:9" x14ac:dyDescent="0.45">
      <c r="A173"/>
      <c r="H173"/>
      <c r="I173"/>
    </row>
    <row r="174" spans="1:9" x14ac:dyDescent="0.45">
      <c r="A174"/>
      <c r="H174"/>
      <c r="I174"/>
    </row>
    <row r="175" spans="1:9" x14ac:dyDescent="0.45">
      <c r="A175"/>
      <c r="H175"/>
      <c r="I175"/>
    </row>
    <row r="176" spans="1:9" x14ac:dyDescent="0.45">
      <c r="A176"/>
      <c r="H176"/>
      <c r="I176"/>
    </row>
    <row r="177" spans="1:9" x14ac:dyDescent="0.45">
      <c r="A177"/>
      <c r="H177"/>
      <c r="I177"/>
    </row>
    <row r="178" spans="1:9" x14ac:dyDescent="0.45">
      <c r="A178"/>
      <c r="H178"/>
      <c r="I178"/>
    </row>
    <row r="179" spans="1:9" x14ac:dyDescent="0.45">
      <c r="A179"/>
      <c r="H179"/>
      <c r="I179"/>
    </row>
    <row r="180" spans="1:9" x14ac:dyDescent="0.45">
      <c r="A180"/>
      <c r="H180"/>
      <c r="I180"/>
    </row>
    <row r="181" spans="1:9" x14ac:dyDescent="0.45">
      <c r="A181"/>
      <c r="H181"/>
      <c r="I181"/>
    </row>
    <row r="182" spans="1:9" x14ac:dyDescent="0.45">
      <c r="A182"/>
      <c r="H182"/>
      <c r="I182"/>
    </row>
    <row r="183" spans="1:9" x14ac:dyDescent="0.45">
      <c r="A183"/>
      <c r="H183"/>
      <c r="I183"/>
    </row>
    <row r="184" spans="1:9" x14ac:dyDescent="0.45">
      <c r="A184"/>
      <c r="H184"/>
      <c r="I184"/>
    </row>
    <row r="185" spans="1:9" x14ac:dyDescent="0.45">
      <c r="A185"/>
      <c r="H185"/>
      <c r="I185"/>
    </row>
    <row r="186" spans="1:9" x14ac:dyDescent="0.45">
      <c r="A186"/>
      <c r="H186"/>
      <c r="I186"/>
    </row>
    <row r="187" spans="1:9" x14ac:dyDescent="0.45">
      <c r="A187"/>
      <c r="H187"/>
      <c r="I187"/>
    </row>
    <row r="188" spans="1:9" x14ac:dyDescent="0.45">
      <c r="A188"/>
      <c r="H188"/>
      <c r="I188"/>
    </row>
    <row r="189" spans="1:9" x14ac:dyDescent="0.45">
      <c r="A189"/>
      <c r="H189"/>
      <c r="I189"/>
    </row>
    <row r="190" spans="1:9" x14ac:dyDescent="0.45">
      <c r="A190"/>
      <c r="H190"/>
      <c r="I190"/>
    </row>
    <row r="191" spans="1:9" x14ac:dyDescent="0.45">
      <c r="A191"/>
      <c r="H191"/>
      <c r="I191"/>
    </row>
    <row r="192" spans="1:9" x14ac:dyDescent="0.45">
      <c r="A192"/>
      <c r="H192"/>
      <c r="I192"/>
    </row>
    <row r="193" spans="1:9" x14ac:dyDescent="0.45">
      <c r="A193"/>
      <c r="H193"/>
      <c r="I193"/>
    </row>
    <row r="194" spans="1:9" x14ac:dyDescent="0.45">
      <c r="A194"/>
      <c r="H194"/>
      <c r="I194"/>
    </row>
    <row r="195" spans="1:9" x14ac:dyDescent="0.45">
      <c r="A195"/>
      <c r="H195"/>
      <c r="I195"/>
    </row>
    <row r="196" spans="1:9" x14ac:dyDescent="0.45">
      <c r="A196"/>
      <c r="H196"/>
      <c r="I196"/>
    </row>
    <row r="197" spans="1:9" x14ac:dyDescent="0.45">
      <c r="A197"/>
      <c r="H197"/>
      <c r="I197"/>
    </row>
    <row r="198" spans="1:9" x14ac:dyDescent="0.45">
      <c r="A198"/>
      <c r="H198"/>
      <c r="I198"/>
    </row>
    <row r="199" spans="1:9" x14ac:dyDescent="0.45">
      <c r="A199"/>
      <c r="H199"/>
      <c r="I199"/>
    </row>
    <row r="200" spans="1:9" x14ac:dyDescent="0.45">
      <c r="A200"/>
      <c r="H200"/>
      <c r="I200"/>
    </row>
    <row r="201" spans="1:9" x14ac:dyDescent="0.45">
      <c r="A201"/>
      <c r="H201"/>
      <c r="I201"/>
    </row>
    <row r="202" spans="1:9" x14ac:dyDescent="0.45">
      <c r="A202"/>
      <c r="H202"/>
      <c r="I202"/>
    </row>
    <row r="203" spans="1:9" x14ac:dyDescent="0.45">
      <c r="A203"/>
      <c r="H203"/>
      <c r="I203"/>
    </row>
    <row r="204" spans="1:9" x14ac:dyDescent="0.45">
      <c r="A204"/>
      <c r="H204"/>
      <c r="I204"/>
    </row>
    <row r="205" spans="1:9" x14ac:dyDescent="0.45">
      <c r="A205"/>
      <c r="H205"/>
      <c r="I205"/>
    </row>
    <row r="206" spans="1:9" x14ac:dyDescent="0.45">
      <c r="A206"/>
      <c r="H206"/>
      <c r="I206"/>
    </row>
    <row r="207" spans="1:9" x14ac:dyDescent="0.45">
      <c r="A207"/>
      <c r="H207"/>
      <c r="I207"/>
    </row>
    <row r="208" spans="1:9" x14ac:dyDescent="0.45">
      <c r="A208"/>
      <c r="H208"/>
      <c r="I208"/>
    </row>
    <row r="209" spans="1:9" x14ac:dyDescent="0.45">
      <c r="A209"/>
      <c r="H209"/>
      <c r="I209"/>
    </row>
    <row r="210" spans="1:9" x14ac:dyDescent="0.45">
      <c r="A210"/>
      <c r="H210"/>
      <c r="I210"/>
    </row>
    <row r="211" spans="1:9" x14ac:dyDescent="0.45">
      <c r="A211"/>
      <c r="H211"/>
      <c r="I211"/>
    </row>
    <row r="212" spans="1:9" x14ac:dyDescent="0.45">
      <c r="A212"/>
      <c r="H212"/>
      <c r="I212"/>
    </row>
    <row r="213" spans="1:9" x14ac:dyDescent="0.45">
      <c r="A213"/>
      <c r="H213"/>
      <c r="I213"/>
    </row>
    <row r="214" spans="1:9" x14ac:dyDescent="0.45">
      <c r="A214"/>
      <c r="H214"/>
      <c r="I214"/>
    </row>
    <row r="215" spans="1:9" x14ac:dyDescent="0.45">
      <c r="A215"/>
      <c r="H215"/>
      <c r="I215"/>
    </row>
    <row r="216" spans="1:9" x14ac:dyDescent="0.45">
      <c r="A216"/>
      <c r="H216"/>
      <c r="I216"/>
    </row>
    <row r="217" spans="1:9" x14ac:dyDescent="0.45">
      <c r="A217"/>
      <c r="H217"/>
      <c r="I217"/>
    </row>
    <row r="218" spans="1:9" x14ac:dyDescent="0.45">
      <c r="A218"/>
      <c r="H218"/>
      <c r="I218"/>
    </row>
    <row r="219" spans="1:9" x14ac:dyDescent="0.45">
      <c r="A219"/>
      <c r="H219"/>
      <c r="I219"/>
    </row>
    <row r="220" spans="1:9" x14ac:dyDescent="0.45">
      <c r="A220"/>
      <c r="H220"/>
      <c r="I220"/>
    </row>
    <row r="221" spans="1:9" x14ac:dyDescent="0.45">
      <c r="A221"/>
      <c r="H221"/>
      <c r="I221"/>
    </row>
    <row r="222" spans="1:9" x14ac:dyDescent="0.45">
      <c r="A222"/>
      <c r="H222"/>
      <c r="I222"/>
    </row>
    <row r="223" spans="1:9" x14ac:dyDescent="0.45">
      <c r="A223"/>
      <c r="H223"/>
      <c r="I223"/>
    </row>
    <row r="224" spans="1:9" x14ac:dyDescent="0.45">
      <c r="A224"/>
      <c r="H224"/>
      <c r="I224"/>
    </row>
    <row r="225" spans="1:9" x14ac:dyDescent="0.45">
      <c r="A225"/>
      <c r="H225"/>
      <c r="I225"/>
    </row>
    <row r="226" spans="1:9" x14ac:dyDescent="0.45">
      <c r="A226"/>
      <c r="H226"/>
      <c r="I226"/>
    </row>
    <row r="229" spans="1:9" x14ac:dyDescent="0.45">
      <c r="A229"/>
      <c r="H229"/>
      <c r="I229"/>
    </row>
    <row r="230" spans="1:9" x14ac:dyDescent="0.45">
      <c r="A230"/>
      <c r="H230"/>
      <c r="I230"/>
    </row>
    <row r="231" spans="1:9" x14ac:dyDescent="0.45">
      <c r="A231"/>
      <c r="H231"/>
      <c r="I231"/>
    </row>
    <row r="232" spans="1:9" x14ac:dyDescent="0.45">
      <c r="A232"/>
      <c r="H232"/>
      <c r="I232"/>
    </row>
    <row r="233" spans="1:9" x14ac:dyDescent="0.45">
      <c r="A233"/>
      <c r="H233"/>
      <c r="I233"/>
    </row>
    <row r="234" spans="1:9" x14ac:dyDescent="0.45">
      <c r="A234"/>
      <c r="H234"/>
      <c r="I234"/>
    </row>
    <row r="235" spans="1:9" x14ac:dyDescent="0.45">
      <c r="A235"/>
      <c r="H235"/>
      <c r="I235"/>
    </row>
    <row r="236" spans="1:9" x14ac:dyDescent="0.45">
      <c r="A236"/>
      <c r="H236"/>
      <c r="I236"/>
    </row>
    <row r="237" spans="1:9" x14ac:dyDescent="0.45">
      <c r="A237"/>
      <c r="H237"/>
      <c r="I237"/>
    </row>
    <row r="238" spans="1:9" x14ac:dyDescent="0.45">
      <c r="A238"/>
      <c r="H238"/>
      <c r="I238"/>
    </row>
    <row r="239" spans="1:9" x14ac:dyDescent="0.45">
      <c r="A239"/>
      <c r="H239"/>
      <c r="I239"/>
    </row>
    <row r="240" spans="1:9" x14ac:dyDescent="0.45">
      <c r="A240"/>
      <c r="H240"/>
      <c r="I240"/>
    </row>
    <row r="241" spans="1:9" x14ac:dyDescent="0.45">
      <c r="A241"/>
      <c r="H241"/>
      <c r="I241"/>
    </row>
    <row r="242" spans="1:9" x14ac:dyDescent="0.45">
      <c r="A242"/>
      <c r="H242"/>
      <c r="I242"/>
    </row>
    <row r="243" spans="1:9" x14ac:dyDescent="0.45">
      <c r="A243"/>
      <c r="H243"/>
      <c r="I243"/>
    </row>
    <row r="244" spans="1:9" x14ac:dyDescent="0.45">
      <c r="A244"/>
      <c r="H244"/>
      <c r="I244"/>
    </row>
  </sheetData>
  <mergeCells count="16">
    <mergeCell ref="N28:S28"/>
    <mergeCell ref="B33:D33"/>
    <mergeCell ref="L17:T18"/>
    <mergeCell ref="A17:I18"/>
    <mergeCell ref="A14:H15"/>
    <mergeCell ref="G6:P6"/>
    <mergeCell ref="L20:M20"/>
    <mergeCell ref="N27:S27"/>
    <mergeCell ref="L22:L23"/>
    <mergeCell ref="M22:M23"/>
    <mergeCell ref="B60:H60"/>
    <mergeCell ref="B46:H46"/>
    <mergeCell ref="B47:H47"/>
    <mergeCell ref="B48:H48"/>
    <mergeCell ref="B50:H50"/>
    <mergeCell ref="B49:H49"/>
  </mergeCells>
  <conditionalFormatting sqref="E6">
    <cfRule type="iconSet" priority="31">
      <iconSet iconSet="3Symbols2" showValue="0">
        <cfvo type="percent" val="0"/>
        <cfvo type="percent" val="0.5"/>
        <cfvo type="num" val="1"/>
      </iconSet>
    </cfRule>
  </conditionalFormatting>
  <conditionalFormatting sqref="F6">
    <cfRule type="iconSet" priority="32">
      <iconSet showValue="0">
        <cfvo type="percent" val="0"/>
        <cfvo type="num" val="0.2"/>
        <cfvo type="num" val="0.3332"/>
      </iconSet>
    </cfRule>
  </conditionalFormatting>
  <dataValidations count="1">
    <dataValidation type="decimal" allowBlank="1" showInputMessage="1" showErrorMessage="1" sqref="N29:S29" xr:uid="{34DDBC30-999C-453F-9EBA-C9D10F0AA11C}">
      <formula1>0.0001</formula1>
      <formula2>0.9999</formula2>
    </dataValidation>
  </dataValidations>
  <hyperlinks>
    <hyperlink ref="B46" r:id="rId1" display="Download more FREE Statistical PERT templates at https://www.statisticalpert.com" xr:uid="{00000000-0004-0000-0100-000000000000}"/>
    <hyperlink ref="B47" r:id="rId2" display="Take a Pluralsight course on Statistical PERT" xr:uid="{00000000-0004-0000-0100-000001000000}"/>
    <hyperlink ref="B48" r:id="rId3" xr:uid="{00000000-0004-0000-0100-000002000000}"/>
    <hyperlink ref="B50" r:id="rId4" display="Follow Statistical PERT on Twitter to learn when new updates are released" xr:uid="{00000000-0004-0000-0100-000003000000}"/>
    <hyperlink ref="B48:H48" r:id="rId5" display="Watch Statistical PERT videos on YouTube " xr:uid="{00000000-0004-0000-0100-000004000000}"/>
    <hyperlink ref="B49:H49" r:id="rId6" display="Connect with or follow me on LinkedIn" xr:uid="{CCAFB5BE-FE36-482A-A008-AB4AC32DA8B9}"/>
    <hyperlink ref="B47:H47" r:id="rId7" display="Watch a Pluralsight course on Statistical PERT® Normal Edition" xr:uid="{1993F12C-E1C0-45F6-BC0B-C083F4D80262}"/>
    <hyperlink ref="B60" r:id="rId8" display="See the GNU General Public License for more details (http://www.gnu.org/licenses/)." xr:uid="{54E8B87A-ABA9-4349-8A60-60B0F500DB36}"/>
    <hyperlink ref="B50:H50" r:id="rId9" location="newsletter" display="Subscribe to the SPERT® newsletter for monthly tips, free webinars, and new release notifications" xr:uid="{39B82866-F5CF-424D-A877-CB75081CAF30}"/>
  </hyperlinks>
  <pageMargins left="0.7" right="0.7" top="0.75" bottom="0.75" header="0.3" footer="0.3"/>
  <pageSetup orientation="portrait" r:id="rId10"/>
  <drawing r:id="rId11"/>
  <legacyDrawing r:id="rId12"/>
  <extLst>
    <ext xmlns:x14="http://schemas.microsoft.com/office/spreadsheetml/2009/9/main" uri="{78C0D931-6437-407d-A8EE-F0AAD7539E65}">
      <x14:conditionalFormattings>
        <x14:conditionalFormatting xmlns:xm="http://schemas.microsoft.com/office/excel/2006/main">
          <x14:cfRule type="expression" priority="33" id="{8792E5E1-96E8-45D4-85F8-8CEDBB85E222}">
            <xm:f>IF($B$33=VLookups!$A$48,TRUE,FALSE)</xm:f>
            <x14:dxf>
              <numFmt numFmtId="9" formatCode="&quot;$&quot;#,##0_);\(&quot;$&quot;#,##0\)"/>
            </x14:dxf>
          </x14:cfRule>
          <xm:sqref>B4:D4 K4 G9 J18 L24 N30:S30</xm:sqref>
        </x14:conditionalFormatting>
        <x14:conditionalFormatting xmlns:xm="http://schemas.microsoft.com/office/excel/2006/main">
          <x14:cfRule type="expression" priority="1" id="{AA003390-8815-4F8D-9713-B9F9531A260A}">
            <xm:f>IF($B$115=VLookups!$A$48,TRUE,FALSE)</xm:f>
            <x14:dxf>
              <numFmt numFmtId="9" formatCode="&quot;$&quot;#,##0_);\(&quot;$&quot;#,##0\)"/>
            </x14:dxf>
          </x14:cfRule>
          <xm:sqref>B40:D40</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VLookups!$A$48:$A$49</xm:f>
          </x14:formula1>
          <xm:sqref>B33:D33</xm:sqref>
        </x14:dataValidation>
        <x14:dataValidation type="list" allowBlank="1" showInputMessage="1" showErrorMessage="1" xr:uid="{00000000-0002-0000-0100-000001000000}">
          <x14:formula1>
            <xm:f>VLookups!$A$43:$A$44</xm:f>
          </x14:formula1>
          <xm:sqref>L20:M20</xm:sqref>
        </x14:dataValidation>
        <x14:dataValidation type="list" allowBlank="1" showInputMessage="1" showErrorMessage="1" xr:uid="{00000000-0002-0000-0100-000002000000}">
          <x14:formula1>
            <xm:f>VLookups!$A$4:$A$13</xm:f>
          </x14:formula1>
          <xm:sqref>H12:I12</xm:sqref>
        </x14:dataValidation>
        <x14:dataValidation type="list" allowBlank="1" showInputMessage="1" showErrorMessage="1" xr:uid="{00000000-0002-0000-0100-000003000000}">
          <x14:formula1>
            <xm:f>VLookups!$B$29:$B$39</xm:f>
          </x14:formula1>
          <xm:sqref>D38</xm:sqref>
        </x14:dataValidation>
        <x14:dataValidation type="list" allowBlank="1" showInputMessage="1" showErrorMessage="1" xr:uid="{00000000-0002-0000-0100-000004000000}">
          <x14:formula1>
            <xm:f>VLookups!$B$16:$B$26</xm:f>
          </x14:formula1>
          <xm:sqref>B38</xm:sqref>
        </x14:dataValidation>
      </x14:dataValidations>
    </ext>
    <ext xmlns:x14="http://schemas.microsoft.com/office/spreadsheetml/2009/9/main" uri="{05C60535-1F16-4fd2-B633-F4F36F0B64E0}">
      <x14:sparklineGroups xmlns:xm="http://schemas.microsoft.com/office/excel/2006/main">
        <x14:sparklineGroup displayEmptyCellsAs="gap" displayHidden="1" xr2:uid="{E7172DA5-EA31-4CD5-9823-AC282EA56310}">
          <x14:colorSeries theme="1"/>
          <x14:colorNegative rgb="FFD00000"/>
          <x14:colorAxis rgb="FF000000"/>
          <x14:colorMarkers rgb="FFD00000"/>
          <x14:colorFirst rgb="FFD00000"/>
          <x14:colorLast rgb="FFD00000"/>
          <x14:colorHigh rgb="FFD00000"/>
          <x14:colorLow rgb="FFD00000"/>
          <x14:sparklines>
            <x14:sparkline>
              <xm:f>'SPERT® Normal for Beginners'!C64:C164</xm:f>
              <xm:sqref>I15</xm:sqref>
            </x14:sparkline>
          </x14:sparklines>
        </x14:sparklineGroup>
      </x14:sparklineGroup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I343"/>
  <sheetViews>
    <sheetView showGridLines="0" zoomScaleNormal="100" workbookViewId="0">
      <pane ySplit="3" topLeftCell="A4" activePane="bottomLeft" state="frozen"/>
      <selection pane="bottomLeft" activeCell="C4" sqref="C4"/>
    </sheetView>
  </sheetViews>
  <sheetFormatPr defaultRowHeight="14.25" x14ac:dyDescent="0.45"/>
  <cols>
    <col min="1" max="1" width="5.73046875" style="1" customWidth="1"/>
    <col min="2" max="4" width="13.73046875" customWidth="1"/>
    <col min="5" max="6" width="4.73046875" style="1" customWidth="1"/>
    <col min="7" max="7" width="13.73046875" customWidth="1"/>
    <col min="8" max="8" width="25.73046875" style="1" customWidth="1"/>
    <col min="9" max="9" width="7.73046875" style="1" customWidth="1"/>
    <col min="10" max="11" width="11.73046875" customWidth="1"/>
    <col min="12" max="12" width="13.53125" hidden="1" customWidth="1"/>
    <col min="13" max="13" width="13.73046875" customWidth="1"/>
    <col min="14" max="14" width="10.73046875" customWidth="1"/>
    <col min="15" max="20" width="13.73046875" customWidth="1"/>
    <col min="22" max="223" width="9.265625" hidden="1" customWidth="1"/>
    <col min="224" max="424" width="0" hidden="1" customWidth="1"/>
  </cols>
  <sheetData>
    <row r="1" spans="1:425" ht="24" customHeight="1" x14ac:dyDescent="0.45">
      <c r="A1" s="52"/>
      <c r="B1" s="52" t="s">
        <v>767</v>
      </c>
      <c r="C1" s="5"/>
      <c r="D1" s="5"/>
      <c r="E1" s="2"/>
      <c r="F1" s="2"/>
      <c r="G1" s="5"/>
      <c r="H1" s="2"/>
      <c r="I1" s="2"/>
      <c r="J1" s="5"/>
      <c r="K1" s="5"/>
      <c r="L1" s="5"/>
      <c r="M1" s="411" t="s">
        <v>72</v>
      </c>
      <c r="N1" s="412"/>
      <c r="O1" s="427" t="str">
        <f>VLOOKUP(M1,VLookups!A43:C44,3,FALSE)</f>
        <v>Show the likelihood that the SPERT estimates will be EQUAL TO or GREATER THAN an uncertainty</v>
      </c>
      <c r="P1" s="427"/>
      <c r="Q1" s="427"/>
      <c r="R1" s="427"/>
      <c r="S1" s="427"/>
      <c r="T1" s="427"/>
      <c r="U1" s="5"/>
    </row>
    <row r="2" spans="1:425" ht="15" customHeight="1" x14ac:dyDescent="0.45">
      <c r="B2" s="50">
        <v>-0.5</v>
      </c>
      <c r="C2" s="85" t="s">
        <v>85</v>
      </c>
      <c r="D2" s="97">
        <v>1</v>
      </c>
      <c r="E2" s="26"/>
      <c r="F2" s="26"/>
      <c r="G2" s="25"/>
      <c r="H2" s="26"/>
      <c r="I2" s="26"/>
      <c r="J2" s="5"/>
      <c r="K2" s="5"/>
      <c r="L2" s="5"/>
      <c r="M2" s="431" t="s">
        <v>69</v>
      </c>
      <c r="N2" s="431" t="s">
        <v>70</v>
      </c>
      <c r="O2" s="428" t="s">
        <v>51</v>
      </c>
      <c r="P2" s="429"/>
      <c r="Q2" s="429"/>
      <c r="R2" s="429"/>
      <c r="S2" s="429"/>
      <c r="T2" s="430"/>
      <c r="U2" s="5"/>
      <c r="V2" s="163" t="s">
        <v>173</v>
      </c>
    </row>
    <row r="3" spans="1:425" x14ac:dyDescent="0.45">
      <c r="A3" s="3" t="s">
        <v>5</v>
      </c>
      <c r="B3" s="55" t="s">
        <v>39</v>
      </c>
      <c r="C3" s="55" t="s">
        <v>6</v>
      </c>
      <c r="D3" s="55" t="s">
        <v>40</v>
      </c>
      <c r="E3" s="55"/>
      <c r="F3" s="55"/>
      <c r="G3" s="55" t="s">
        <v>65</v>
      </c>
      <c r="H3" s="55" t="s">
        <v>9</v>
      </c>
      <c r="I3" s="55" t="s">
        <v>167</v>
      </c>
      <c r="J3" s="55" t="s">
        <v>760</v>
      </c>
      <c r="K3" s="55" t="s">
        <v>63</v>
      </c>
      <c r="L3" s="55" t="s">
        <v>81</v>
      </c>
      <c r="M3" s="432"/>
      <c r="N3" s="432"/>
      <c r="O3" s="96">
        <v>0.1</v>
      </c>
      <c r="P3" s="51">
        <v>0.9</v>
      </c>
      <c r="Q3" s="51">
        <v>0.85</v>
      </c>
      <c r="R3" s="51">
        <v>0.8</v>
      </c>
      <c r="S3" s="51">
        <v>0.75</v>
      </c>
      <c r="T3" s="51">
        <v>0.5</v>
      </c>
      <c r="U3" s="5"/>
      <c r="V3" s="163" t="s">
        <v>873</v>
      </c>
      <c r="HP3" s="163" t="s">
        <v>168</v>
      </c>
      <c r="LM3" s="166"/>
      <c r="PI3" s="166" t="s">
        <v>901</v>
      </c>
    </row>
    <row r="4" spans="1:425" x14ac:dyDescent="0.45">
      <c r="A4" s="4">
        <v>1</v>
      </c>
      <c r="B4" s="92">
        <f>IF(C4&gt;0,C4*(1+$B$2),"")</f>
        <v>60</v>
      </c>
      <c r="C4" s="91">
        <v>120</v>
      </c>
      <c r="D4" s="92">
        <f>IF(C4&gt;0,C4*(1+$D$2),"")</f>
        <v>240</v>
      </c>
      <c r="E4" s="120">
        <f t="shared" ref="E4:E67" si="0">IF(OR(ISBLANK(C4),ISBLANK(D4),ISBLANK(B4)),"",IF(AND(B4&gt;0,C4&gt;0,D4&gt;0),IF(C4&gt;B4,IF(D4&gt;C4,1,-1),-1)))</f>
        <v>1</v>
      </c>
      <c r="F4" s="120">
        <f t="shared" ref="F4:F67" si="1">IF(OR(ISBLANK(B4),ISBLANK(C4),ISBLANK(D4)),"",IFERROR(MIN(C4-B4,D4-C4)/MAX(C4-B4,D4-C4),""))</f>
        <v>0.5</v>
      </c>
      <c r="G4" s="71">
        <f>IF(AND(B4&gt;0,C4&gt;0,D4&gt;0),(B4+(4*C4)+D4)/6,"")</f>
        <v>130</v>
      </c>
      <c r="H4" s="23" t="s">
        <v>13</v>
      </c>
      <c r="I4" s="55"/>
      <c r="J4" s="298"/>
      <c r="K4" s="72">
        <f>IF(AND(B4&gt;0,C4&gt;0,D4&gt;0),IF(ISBLANK(J4),IF(ISBLANK(H4),"",(D4-B4)*VLOOKUP(H4,VLookups!$A$4:$B$13,2,FALSE)),J4),"")</f>
        <v>12.727922061357855</v>
      </c>
      <c r="L4" s="73">
        <f t="shared" ref="L4:L35" si="2">IF(K4="","",K4^2)</f>
        <v>162</v>
      </c>
      <c r="M4" s="91">
        <v>150</v>
      </c>
      <c r="N4" s="265">
        <f>IF(AND(M4&gt;0,C4&gt;0,NOT(K4="")),ABS(VLOOKUP($M$1,VLookups!$A$43:$B$44,2,FALSE)-_xlfn.NORM.DIST(M4,G4,K4,TRUE)),"")</f>
        <v>0.94194912800972574</v>
      </c>
      <c r="O4" s="90">
        <f>IF(AND($B4&gt;0,$C4&gt;0,$D4&gt;0,NOT(ISBLANK($H4))),_xlfn.NORM.INV(ABS(VLOOKUP($M$1,VLookups!$A$43:$B$44,2,FALSE)-O$3),$G4,$K4),"")</f>
        <v>113.68851155613717</v>
      </c>
      <c r="P4" s="89">
        <f>IF(AND($B4&gt;0,$C4&gt;0,$D4&gt;0,NOT(ISBLANK($H4))),_xlfn.NORM.INV(ABS(VLOOKUP($M$1,VLookups!$A$43:$B$44,2,FALSE)-P$3),$G4,$K4),"")</f>
        <v>146.31148844386283</v>
      </c>
      <c r="Q4" s="90">
        <f>IF(AND($B4&gt;0,$C4&gt;0,$D4&gt;0,NOT(ISBLANK($H4))),_xlfn.NORM.INV(ABS(VLOOKUP($M$1,VLookups!$A$43:$B$44,2,FALSE)-Q$3),$G4,$K4),"")</f>
        <v>143.19164340326591</v>
      </c>
      <c r="R4" s="89">
        <f>IF(AND($B4&gt;0,$C4&gt;0,$D4&gt;0,NOT(ISBLANK($H4))),_xlfn.NORM.INV(ABS(VLOOKUP($M$1,VLookups!$A$43:$B$44,2,FALSE)-R$3),$G4,$K4),"")</f>
        <v>140.71208946609991</v>
      </c>
      <c r="S4" s="90">
        <f>IF(AND($B4&gt;0,$C4&gt;0,$D4&gt;0,NOT(ISBLANK($H4))),_xlfn.NORM.INV(ABS(VLOOKUP($M$1,VLookups!$A$43:$B$44,2,FALSE)-S$3),$G4,$K4),"")</f>
        <v>138.58485297168045</v>
      </c>
      <c r="T4" s="89">
        <f>IF(AND($B4&gt;0,$C4&gt;0,$D4&gt;0,NOT(ISBLANK($H4))),_xlfn.NORM.INV(ABS(VLOOKUP($M$1,VLookups!$A$43:$B$44,2,FALSE)-T$3),$G4,$K4),"")</f>
        <v>130</v>
      </c>
      <c r="U4" s="5"/>
      <c r="V4" s="164">
        <f>IF(AND(B4&gt;0,C4&gt;0,D4&gt;0),ABS((B4-D4)/200),"")</f>
        <v>0.9</v>
      </c>
      <c r="W4" s="47">
        <f>IF(ISNONTEXT($V4),X4-$V4,"")</f>
        <v>29.999999999999702</v>
      </c>
      <c r="X4" s="47">
        <f t="shared" ref="X4:CI5" si="3">IF(ISNONTEXT($V4),Y4-$V4,"")</f>
        <v>30.8999999999997</v>
      </c>
      <c r="Y4" s="47">
        <f t="shared" si="3"/>
        <v>31.799999999999699</v>
      </c>
      <c r="Z4" s="47">
        <f t="shared" si="3"/>
        <v>32.699999999999697</v>
      </c>
      <c r="AA4" s="47">
        <f t="shared" si="3"/>
        <v>33.599999999999696</v>
      </c>
      <c r="AB4" s="47">
        <f t="shared" si="3"/>
        <v>34.499999999999694</v>
      </c>
      <c r="AC4" s="47">
        <f t="shared" si="3"/>
        <v>35.399999999999693</v>
      </c>
      <c r="AD4" s="47">
        <f t="shared" si="3"/>
        <v>36.299999999999692</v>
      </c>
      <c r="AE4" s="47">
        <f t="shared" si="3"/>
        <v>37.19999999999969</v>
      </c>
      <c r="AF4" s="47">
        <f t="shared" si="3"/>
        <v>38.099999999999689</v>
      </c>
      <c r="AG4" s="47">
        <f t="shared" si="3"/>
        <v>38.999999999999687</v>
      </c>
      <c r="AH4" s="47">
        <f t="shared" si="3"/>
        <v>39.899999999999686</v>
      </c>
      <c r="AI4" s="47">
        <f t="shared" si="3"/>
        <v>40.799999999999685</v>
      </c>
      <c r="AJ4" s="47">
        <f t="shared" si="3"/>
        <v>41.699999999999683</v>
      </c>
      <c r="AK4" s="47">
        <f t="shared" si="3"/>
        <v>42.599999999999682</v>
      </c>
      <c r="AL4" s="47">
        <f t="shared" si="3"/>
        <v>43.49999999999968</v>
      </c>
      <c r="AM4" s="47">
        <f t="shared" si="3"/>
        <v>44.399999999999679</v>
      </c>
      <c r="AN4" s="47">
        <f t="shared" si="3"/>
        <v>45.299999999999677</v>
      </c>
      <c r="AO4" s="47">
        <f t="shared" si="3"/>
        <v>46.199999999999676</v>
      </c>
      <c r="AP4" s="47">
        <f t="shared" si="3"/>
        <v>47.099999999999675</v>
      </c>
      <c r="AQ4" s="47">
        <f t="shared" si="3"/>
        <v>47.999999999999673</v>
      </c>
      <c r="AR4" s="47">
        <f t="shared" si="3"/>
        <v>48.899999999999672</v>
      </c>
      <c r="AS4" s="47">
        <f t="shared" si="3"/>
        <v>49.79999999999967</v>
      </c>
      <c r="AT4" s="47">
        <f t="shared" si="3"/>
        <v>50.699999999999669</v>
      </c>
      <c r="AU4" s="47">
        <f t="shared" si="3"/>
        <v>51.599999999999667</v>
      </c>
      <c r="AV4" s="47">
        <f t="shared" si="3"/>
        <v>52.499999999999666</v>
      </c>
      <c r="AW4" s="47">
        <f t="shared" si="3"/>
        <v>53.399999999999665</v>
      </c>
      <c r="AX4" s="47">
        <f t="shared" si="3"/>
        <v>54.299999999999663</v>
      </c>
      <c r="AY4" s="47">
        <f t="shared" si="3"/>
        <v>55.199999999999662</v>
      </c>
      <c r="AZ4" s="47">
        <f t="shared" si="3"/>
        <v>56.09999999999966</v>
      </c>
      <c r="BA4" s="47">
        <f t="shared" si="3"/>
        <v>56.999999999999659</v>
      </c>
      <c r="BB4" s="47">
        <f t="shared" si="3"/>
        <v>57.899999999999658</v>
      </c>
      <c r="BC4" s="47">
        <f t="shared" si="3"/>
        <v>58.799999999999656</v>
      </c>
      <c r="BD4" s="47">
        <f t="shared" si="3"/>
        <v>59.699999999999655</v>
      </c>
      <c r="BE4" s="47">
        <f t="shared" si="3"/>
        <v>60.599999999999653</v>
      </c>
      <c r="BF4" s="47">
        <f t="shared" si="3"/>
        <v>61.499999999999652</v>
      </c>
      <c r="BG4" s="47">
        <f t="shared" si="3"/>
        <v>62.39999999999965</v>
      </c>
      <c r="BH4" s="47">
        <f t="shared" si="3"/>
        <v>63.299999999999649</v>
      </c>
      <c r="BI4" s="47">
        <f t="shared" si="3"/>
        <v>64.199999999999648</v>
      </c>
      <c r="BJ4" s="47">
        <f t="shared" si="3"/>
        <v>65.099999999999653</v>
      </c>
      <c r="BK4" s="47">
        <f t="shared" si="3"/>
        <v>65.999999999999659</v>
      </c>
      <c r="BL4" s="47">
        <f t="shared" si="3"/>
        <v>66.899999999999665</v>
      </c>
      <c r="BM4" s="47">
        <f t="shared" si="3"/>
        <v>67.79999999999967</v>
      </c>
      <c r="BN4" s="47">
        <f t="shared" si="3"/>
        <v>68.699999999999676</v>
      </c>
      <c r="BO4" s="47">
        <f t="shared" si="3"/>
        <v>69.599999999999682</v>
      </c>
      <c r="BP4" s="47">
        <f t="shared" si="3"/>
        <v>70.499999999999687</v>
      </c>
      <c r="BQ4" s="47">
        <f t="shared" si="3"/>
        <v>71.399999999999693</v>
      </c>
      <c r="BR4" s="47">
        <f t="shared" si="3"/>
        <v>72.299999999999699</v>
      </c>
      <c r="BS4" s="47">
        <f t="shared" si="3"/>
        <v>73.199999999999704</v>
      </c>
      <c r="BT4" s="47">
        <f t="shared" si="3"/>
        <v>74.09999999999971</v>
      </c>
      <c r="BU4" s="47">
        <f t="shared" si="3"/>
        <v>74.999999999999716</v>
      </c>
      <c r="BV4" s="47">
        <f t="shared" si="3"/>
        <v>75.899999999999721</v>
      </c>
      <c r="BW4" s="47">
        <f t="shared" si="3"/>
        <v>76.799999999999727</v>
      </c>
      <c r="BX4" s="47">
        <f t="shared" si="3"/>
        <v>77.699999999999733</v>
      </c>
      <c r="BY4" s="47">
        <f t="shared" si="3"/>
        <v>78.599999999999739</v>
      </c>
      <c r="BZ4" s="47">
        <f t="shared" si="3"/>
        <v>79.499999999999744</v>
      </c>
      <c r="CA4" s="47">
        <f t="shared" si="3"/>
        <v>80.39999999999975</v>
      </c>
      <c r="CB4" s="47">
        <f t="shared" si="3"/>
        <v>81.299999999999756</v>
      </c>
      <c r="CC4" s="47">
        <f t="shared" si="3"/>
        <v>82.199999999999761</v>
      </c>
      <c r="CD4" s="47">
        <f t="shared" si="3"/>
        <v>83.099999999999767</v>
      </c>
      <c r="CE4" s="47">
        <f t="shared" si="3"/>
        <v>83.999999999999773</v>
      </c>
      <c r="CF4" s="47">
        <f t="shared" si="3"/>
        <v>84.899999999999778</v>
      </c>
      <c r="CG4" s="47">
        <f t="shared" si="3"/>
        <v>85.799999999999784</v>
      </c>
      <c r="CH4" s="47">
        <f t="shared" si="3"/>
        <v>86.69999999999979</v>
      </c>
      <c r="CI4" s="47">
        <f t="shared" si="3"/>
        <v>87.599999999999795</v>
      </c>
      <c r="CJ4" s="47">
        <f t="shared" ref="CJ4:DR7" si="4">IF(ISNONTEXT($V4),CK4-$V4,"")</f>
        <v>88.499999999999801</v>
      </c>
      <c r="CK4" s="47">
        <f t="shared" si="4"/>
        <v>89.399999999999807</v>
      </c>
      <c r="CL4" s="47">
        <f t="shared" si="4"/>
        <v>90.299999999999812</v>
      </c>
      <c r="CM4" s="47">
        <f t="shared" si="4"/>
        <v>91.199999999999818</v>
      </c>
      <c r="CN4" s="47">
        <f t="shared" si="4"/>
        <v>92.099999999999824</v>
      </c>
      <c r="CO4" s="47">
        <f t="shared" si="4"/>
        <v>92.999999999999829</v>
      </c>
      <c r="CP4" s="47">
        <f t="shared" si="4"/>
        <v>93.899999999999835</v>
      </c>
      <c r="CQ4" s="47">
        <f t="shared" si="4"/>
        <v>94.799999999999841</v>
      </c>
      <c r="CR4" s="47">
        <f t="shared" si="4"/>
        <v>95.699999999999847</v>
      </c>
      <c r="CS4" s="47">
        <f t="shared" si="4"/>
        <v>96.599999999999852</v>
      </c>
      <c r="CT4" s="47">
        <f t="shared" si="4"/>
        <v>97.499999999999858</v>
      </c>
      <c r="CU4" s="47">
        <f t="shared" si="4"/>
        <v>98.399999999999864</v>
      </c>
      <c r="CV4" s="47">
        <f t="shared" si="4"/>
        <v>99.299999999999869</v>
      </c>
      <c r="CW4" s="47">
        <f t="shared" si="4"/>
        <v>100.19999999999987</v>
      </c>
      <c r="CX4" s="47">
        <f t="shared" si="4"/>
        <v>101.09999999999988</v>
      </c>
      <c r="CY4" s="47">
        <f t="shared" si="4"/>
        <v>101.99999999999989</v>
      </c>
      <c r="CZ4" s="47">
        <f t="shared" si="4"/>
        <v>102.89999999999989</v>
      </c>
      <c r="DA4" s="47">
        <f t="shared" si="4"/>
        <v>103.7999999999999</v>
      </c>
      <c r="DB4" s="47">
        <f t="shared" si="4"/>
        <v>104.6999999999999</v>
      </c>
      <c r="DC4" s="47">
        <f t="shared" si="4"/>
        <v>105.59999999999991</v>
      </c>
      <c r="DD4" s="47">
        <f t="shared" si="4"/>
        <v>106.49999999999991</v>
      </c>
      <c r="DE4" s="47">
        <f t="shared" si="4"/>
        <v>107.39999999999992</v>
      </c>
      <c r="DF4" s="47">
        <f t="shared" si="4"/>
        <v>108.29999999999993</v>
      </c>
      <c r="DG4" s="47">
        <f t="shared" si="4"/>
        <v>109.19999999999993</v>
      </c>
      <c r="DH4" s="47">
        <f t="shared" si="4"/>
        <v>110.09999999999994</v>
      </c>
      <c r="DI4" s="47">
        <f t="shared" si="4"/>
        <v>110.99999999999994</v>
      </c>
      <c r="DJ4" s="47">
        <f t="shared" si="4"/>
        <v>111.89999999999995</v>
      </c>
      <c r="DK4" s="47">
        <f t="shared" si="4"/>
        <v>112.79999999999995</v>
      </c>
      <c r="DL4" s="47">
        <f t="shared" si="4"/>
        <v>113.69999999999996</v>
      </c>
      <c r="DM4" s="47">
        <f t="shared" si="4"/>
        <v>114.59999999999997</v>
      </c>
      <c r="DN4" s="47">
        <f t="shared" si="4"/>
        <v>115.49999999999997</v>
      </c>
      <c r="DO4" s="47">
        <f t="shared" si="4"/>
        <v>116.39999999999998</v>
      </c>
      <c r="DP4" s="47">
        <f t="shared" si="4"/>
        <v>117.29999999999998</v>
      </c>
      <c r="DQ4" s="47">
        <f t="shared" si="4"/>
        <v>118.19999999999999</v>
      </c>
      <c r="DR4" s="47">
        <f t="shared" si="4"/>
        <v>119.1</v>
      </c>
      <c r="DS4" s="179">
        <f>IF(ISNONTEXT($V4),C4,"")</f>
        <v>120</v>
      </c>
      <c r="DT4" s="47">
        <f>IF(ISNONTEXT($V4),DS4+$V4,"")</f>
        <v>120.9</v>
      </c>
      <c r="DU4" s="47">
        <f t="shared" ref="DU4:GF5" si="5">IF(ISNONTEXT($V4),DT4+$V4,"")</f>
        <v>121.80000000000001</v>
      </c>
      <c r="DV4" s="47">
        <f t="shared" si="5"/>
        <v>122.70000000000002</v>
      </c>
      <c r="DW4" s="47">
        <f t="shared" si="5"/>
        <v>123.60000000000002</v>
      </c>
      <c r="DX4" s="47">
        <f t="shared" si="5"/>
        <v>124.50000000000003</v>
      </c>
      <c r="DY4" s="47">
        <f t="shared" si="5"/>
        <v>125.40000000000003</v>
      </c>
      <c r="DZ4" s="47">
        <f t="shared" si="5"/>
        <v>126.30000000000004</v>
      </c>
      <c r="EA4" s="47">
        <f t="shared" si="5"/>
        <v>127.20000000000005</v>
      </c>
      <c r="EB4" s="47">
        <f t="shared" si="5"/>
        <v>128.10000000000005</v>
      </c>
      <c r="EC4" s="47">
        <f t="shared" si="5"/>
        <v>129.00000000000006</v>
      </c>
      <c r="ED4" s="47">
        <f t="shared" si="5"/>
        <v>129.90000000000006</v>
      </c>
      <c r="EE4" s="47">
        <f t="shared" si="5"/>
        <v>130.80000000000007</v>
      </c>
      <c r="EF4" s="47">
        <f t="shared" si="5"/>
        <v>131.70000000000007</v>
      </c>
      <c r="EG4" s="47">
        <f t="shared" si="5"/>
        <v>132.60000000000008</v>
      </c>
      <c r="EH4" s="47">
        <f t="shared" si="5"/>
        <v>133.50000000000009</v>
      </c>
      <c r="EI4" s="47">
        <f t="shared" si="5"/>
        <v>134.40000000000009</v>
      </c>
      <c r="EJ4" s="47">
        <f t="shared" si="5"/>
        <v>135.3000000000001</v>
      </c>
      <c r="EK4" s="47">
        <f t="shared" si="5"/>
        <v>136.2000000000001</v>
      </c>
      <c r="EL4" s="47">
        <f t="shared" si="5"/>
        <v>137.10000000000011</v>
      </c>
      <c r="EM4" s="47">
        <f t="shared" si="5"/>
        <v>138.00000000000011</v>
      </c>
      <c r="EN4" s="47">
        <f t="shared" si="5"/>
        <v>138.90000000000012</v>
      </c>
      <c r="EO4" s="47">
        <f t="shared" si="5"/>
        <v>139.80000000000013</v>
      </c>
      <c r="EP4" s="47">
        <f t="shared" si="5"/>
        <v>140.70000000000013</v>
      </c>
      <c r="EQ4" s="47">
        <f t="shared" si="5"/>
        <v>141.60000000000014</v>
      </c>
      <c r="ER4" s="47">
        <f t="shared" si="5"/>
        <v>142.50000000000014</v>
      </c>
      <c r="ES4" s="47">
        <f t="shared" si="5"/>
        <v>143.40000000000015</v>
      </c>
      <c r="ET4" s="47">
        <f t="shared" si="5"/>
        <v>144.30000000000015</v>
      </c>
      <c r="EU4" s="47">
        <f t="shared" si="5"/>
        <v>145.20000000000016</v>
      </c>
      <c r="EV4" s="47">
        <f t="shared" si="5"/>
        <v>146.10000000000016</v>
      </c>
      <c r="EW4" s="47">
        <f t="shared" si="5"/>
        <v>147.00000000000017</v>
      </c>
      <c r="EX4" s="47">
        <f t="shared" si="5"/>
        <v>147.90000000000018</v>
      </c>
      <c r="EY4" s="47">
        <f t="shared" si="5"/>
        <v>148.80000000000018</v>
      </c>
      <c r="EZ4" s="47">
        <f t="shared" si="5"/>
        <v>149.70000000000019</v>
      </c>
      <c r="FA4" s="47">
        <f t="shared" si="5"/>
        <v>150.60000000000019</v>
      </c>
      <c r="FB4" s="47">
        <f t="shared" si="5"/>
        <v>151.5000000000002</v>
      </c>
      <c r="FC4" s="47">
        <f t="shared" si="5"/>
        <v>152.4000000000002</v>
      </c>
      <c r="FD4" s="47">
        <f t="shared" si="5"/>
        <v>153.30000000000021</v>
      </c>
      <c r="FE4" s="47">
        <f t="shared" si="5"/>
        <v>154.20000000000022</v>
      </c>
      <c r="FF4" s="47">
        <f t="shared" si="5"/>
        <v>155.10000000000022</v>
      </c>
      <c r="FG4" s="47">
        <f t="shared" si="5"/>
        <v>156.00000000000023</v>
      </c>
      <c r="FH4" s="47">
        <f t="shared" si="5"/>
        <v>156.90000000000023</v>
      </c>
      <c r="FI4" s="47">
        <f t="shared" si="5"/>
        <v>157.80000000000024</v>
      </c>
      <c r="FJ4" s="47">
        <f t="shared" si="5"/>
        <v>158.70000000000024</v>
      </c>
      <c r="FK4" s="47">
        <f t="shared" si="5"/>
        <v>159.60000000000025</v>
      </c>
      <c r="FL4" s="47">
        <f t="shared" si="5"/>
        <v>160.50000000000026</v>
      </c>
      <c r="FM4" s="47">
        <f t="shared" si="5"/>
        <v>161.40000000000026</v>
      </c>
      <c r="FN4" s="47">
        <f t="shared" si="5"/>
        <v>162.30000000000027</v>
      </c>
      <c r="FO4" s="47">
        <f t="shared" si="5"/>
        <v>163.20000000000027</v>
      </c>
      <c r="FP4" s="47">
        <f t="shared" si="5"/>
        <v>164.10000000000028</v>
      </c>
      <c r="FQ4" s="47">
        <f t="shared" si="5"/>
        <v>165.00000000000028</v>
      </c>
      <c r="FR4" s="47">
        <f t="shared" si="5"/>
        <v>165.90000000000029</v>
      </c>
      <c r="FS4" s="47">
        <f t="shared" si="5"/>
        <v>166.8000000000003</v>
      </c>
      <c r="FT4" s="47">
        <f t="shared" si="5"/>
        <v>167.7000000000003</v>
      </c>
      <c r="FU4" s="47">
        <f t="shared" si="5"/>
        <v>168.60000000000031</v>
      </c>
      <c r="FV4" s="47">
        <f t="shared" si="5"/>
        <v>169.50000000000031</v>
      </c>
      <c r="FW4" s="47">
        <f t="shared" si="5"/>
        <v>170.40000000000032</v>
      </c>
      <c r="FX4" s="47">
        <f t="shared" si="5"/>
        <v>171.30000000000032</v>
      </c>
      <c r="FY4" s="47">
        <f t="shared" si="5"/>
        <v>172.20000000000033</v>
      </c>
      <c r="FZ4" s="47">
        <f t="shared" si="5"/>
        <v>173.10000000000034</v>
      </c>
      <c r="GA4" s="47">
        <f t="shared" si="5"/>
        <v>174.00000000000034</v>
      </c>
      <c r="GB4" s="47">
        <f t="shared" si="5"/>
        <v>174.90000000000035</v>
      </c>
      <c r="GC4" s="47">
        <f t="shared" si="5"/>
        <v>175.80000000000035</v>
      </c>
      <c r="GD4" s="47">
        <f t="shared" si="5"/>
        <v>176.70000000000036</v>
      </c>
      <c r="GE4" s="47">
        <f t="shared" si="5"/>
        <v>177.60000000000036</v>
      </c>
      <c r="GF4" s="47">
        <f t="shared" si="5"/>
        <v>178.50000000000037</v>
      </c>
      <c r="GG4" s="47">
        <f t="shared" ref="GG4:HO8" si="6">IF(ISNONTEXT($V4),GF4+$V4,"")</f>
        <v>179.40000000000038</v>
      </c>
      <c r="GH4" s="47">
        <f t="shared" si="6"/>
        <v>180.30000000000038</v>
      </c>
      <c r="GI4" s="47">
        <f t="shared" si="6"/>
        <v>181.20000000000039</v>
      </c>
      <c r="GJ4" s="47">
        <f t="shared" si="6"/>
        <v>182.10000000000039</v>
      </c>
      <c r="GK4" s="47">
        <f t="shared" si="6"/>
        <v>183.0000000000004</v>
      </c>
      <c r="GL4" s="47">
        <f t="shared" si="6"/>
        <v>183.9000000000004</v>
      </c>
      <c r="GM4" s="47">
        <f t="shared" si="6"/>
        <v>184.80000000000041</v>
      </c>
      <c r="GN4" s="47">
        <f t="shared" si="6"/>
        <v>185.70000000000041</v>
      </c>
      <c r="GO4" s="47">
        <f t="shared" si="6"/>
        <v>186.60000000000042</v>
      </c>
      <c r="GP4" s="47">
        <f t="shared" si="6"/>
        <v>187.50000000000043</v>
      </c>
      <c r="GQ4" s="47">
        <f t="shared" si="6"/>
        <v>188.40000000000043</v>
      </c>
      <c r="GR4" s="47">
        <f t="shared" si="6"/>
        <v>189.30000000000044</v>
      </c>
      <c r="GS4" s="47">
        <f t="shared" si="6"/>
        <v>190.20000000000044</v>
      </c>
      <c r="GT4" s="47">
        <f t="shared" si="6"/>
        <v>191.10000000000045</v>
      </c>
      <c r="GU4" s="47">
        <f t="shared" si="6"/>
        <v>192.00000000000045</v>
      </c>
      <c r="GV4" s="47">
        <f t="shared" si="6"/>
        <v>192.90000000000046</v>
      </c>
      <c r="GW4" s="47">
        <f t="shared" si="6"/>
        <v>193.80000000000047</v>
      </c>
      <c r="GX4" s="47">
        <f t="shared" si="6"/>
        <v>194.70000000000047</v>
      </c>
      <c r="GY4" s="47">
        <f t="shared" si="6"/>
        <v>195.60000000000048</v>
      </c>
      <c r="GZ4" s="47">
        <f t="shared" si="6"/>
        <v>196.50000000000048</v>
      </c>
      <c r="HA4" s="47">
        <f t="shared" si="6"/>
        <v>197.40000000000049</v>
      </c>
      <c r="HB4" s="47">
        <f t="shared" si="6"/>
        <v>198.30000000000049</v>
      </c>
      <c r="HC4" s="47">
        <f t="shared" si="6"/>
        <v>199.2000000000005</v>
      </c>
      <c r="HD4" s="47">
        <f t="shared" si="6"/>
        <v>200.10000000000051</v>
      </c>
      <c r="HE4" s="47">
        <f t="shared" si="6"/>
        <v>201.00000000000051</v>
      </c>
      <c r="HF4" s="47">
        <f t="shared" si="6"/>
        <v>201.90000000000052</v>
      </c>
      <c r="HG4" s="47">
        <f t="shared" si="6"/>
        <v>202.80000000000052</v>
      </c>
      <c r="HH4" s="47">
        <f t="shared" si="6"/>
        <v>203.70000000000053</v>
      </c>
      <c r="HI4" s="47">
        <f t="shared" si="6"/>
        <v>204.60000000000053</v>
      </c>
      <c r="HJ4" s="47">
        <f t="shared" si="6"/>
        <v>205.50000000000054</v>
      </c>
      <c r="HK4" s="47">
        <f t="shared" si="6"/>
        <v>206.40000000000055</v>
      </c>
      <c r="HL4" s="47">
        <f t="shared" si="6"/>
        <v>207.30000000000055</v>
      </c>
      <c r="HM4" s="47">
        <f t="shared" si="6"/>
        <v>208.20000000000056</v>
      </c>
      <c r="HN4" s="47">
        <f t="shared" si="6"/>
        <v>209.10000000000056</v>
      </c>
      <c r="HO4" s="47">
        <f t="shared" si="6"/>
        <v>210.00000000000057</v>
      </c>
      <c r="HP4" s="165">
        <f t="shared" ref="HP4:HP35" si="7">IF(ISNONTEXT($K4),_xlfn.NORM.DIST(W4,$G4,$K4,FALSE),NA())</f>
        <v>1.2359527908803678E-15</v>
      </c>
      <c r="HQ4" s="165">
        <f t="shared" ref="HQ4:HQ35" si="8">IF(ISNONTEXT($K4),_xlfn.NORM.DIST(X4,$G4,$K4,FALSE),NA())</f>
        <v>2.1487745841313446E-15</v>
      </c>
      <c r="HR4" s="165">
        <f t="shared" ref="HR4:HR35" si="9">IF(ISNONTEXT($K4),_xlfn.NORM.DIST(Y4,$G4,$K4,FALSE),NA())</f>
        <v>3.7171352381508536E-15</v>
      </c>
      <c r="HS4" s="165">
        <f t="shared" ref="HS4:HS35" si="10">IF(ISNONTEXT($K4),_xlfn.NORM.DIST(Z4,$G4,$K4,FALSE),NA())</f>
        <v>6.3981496405077828E-15</v>
      </c>
      <c r="HT4" s="165">
        <f t="shared" ref="HT4:HT35" si="11">IF(ISNONTEXT($K4),_xlfn.NORM.DIST(AA4,$G4,$K4,FALSE),NA())</f>
        <v>1.0957940852507566E-14</v>
      </c>
      <c r="HU4" s="165">
        <f t="shared" ref="HU4:HU35" si="12">IF(ISNONTEXT($K4),_xlfn.NORM.DIST(AB4,$G4,$K4,FALSE),NA())</f>
        <v>1.8673771411872294E-14</v>
      </c>
      <c r="HV4" s="165">
        <f t="shared" ref="HV4:HV35" si="13">IF(ISNONTEXT($K4),_xlfn.NORM.DIST(AC4,$G4,$K4,FALSE),NA())</f>
        <v>3.1663845090546316E-14</v>
      </c>
      <c r="HW4" s="165">
        <f t="shared" ref="HW4:HW35" si="14">IF(ISNONTEXT($K4),_xlfn.NORM.DIST(AD4,$G4,$K4,FALSE),NA())</f>
        <v>5.3422449065722951E-14</v>
      </c>
      <c r="HX4" s="165">
        <f t="shared" ref="HX4:HX35" si="15">IF(ISNONTEXT($K4),_xlfn.NORM.DIST(AE4,$G4,$K4,FALSE),NA())</f>
        <v>8.9683482243894165E-14</v>
      </c>
      <c r="HY4" s="165">
        <f t="shared" ref="HY4:HY35" si="16">IF(ISNONTEXT($K4),_xlfn.NORM.DIST(AF4,$G4,$K4,FALSE),NA())</f>
        <v>1.4980615572939476E-13</v>
      </c>
      <c r="HZ4" s="165">
        <f t="shared" ref="HZ4:HZ35" si="17">IF(ISNONTEXT($K4),_xlfn.NORM.DIST(AG4,$G4,$K4,FALSE),NA())</f>
        <v>2.4898626113579978E-13</v>
      </c>
      <c r="IA4" s="165">
        <f t="shared" ref="IA4:IA35" si="18">IF(ISNONTEXT($K4),_xlfn.NORM.DIST(AH4,$G4,$K4,FALSE),NA())</f>
        <v>4.1176519602895642E-13</v>
      </c>
      <c r="IB4" s="165">
        <f t="shared" ref="IB4:IB35" si="19">IF(ISNONTEXT($K4),_xlfn.NORM.DIST(AI4,$G4,$K4,FALSE),NA())</f>
        <v>6.7756726359998436E-13</v>
      </c>
      <c r="IC4" s="165">
        <f t="shared" ref="IC4:IC35" si="20">IF(ISNONTEXT($K4),_xlfn.NORM.DIST(AJ4,$G4,$K4,FALSE),NA())</f>
        <v>1.1093886595787196E-12</v>
      </c>
      <c r="ID4" s="165">
        <f t="shared" ref="ID4:ID35" si="21">IF(ISNONTEXT($K4),_xlfn.NORM.DIST(AK4,$G4,$K4,FALSE),NA())</f>
        <v>1.8073553822345605E-12</v>
      </c>
      <c r="IE4" s="165">
        <f t="shared" ref="IE4:IE35" si="22">IF(ISNONTEXT($K4),_xlfn.NORM.DIST(AL4,$G4,$K4,FALSE),NA())</f>
        <v>2.9297591479245054E-12</v>
      </c>
      <c r="IF4" s="165">
        <f t="shared" ref="IF4:IF35" si="23">IF(ISNONTEXT($K4),_xlfn.NORM.DIST(AM4,$G4,$K4,FALSE),NA())</f>
        <v>4.7255113302467764E-12</v>
      </c>
      <c r="IG4" s="165">
        <f t="shared" ref="IG4:IG35" si="24">IF(ISNONTEXT($K4),_xlfn.NORM.DIST(AN4,$G4,$K4,FALSE),NA())</f>
        <v>7.5839284357041871E-12</v>
      </c>
      <c r="IH4" s="165">
        <f t="shared" ref="IH4:IH35" si="25">IF(ISNONTEXT($K4),_xlfn.NORM.DIST(AO4,$G4,$K4,FALSE),NA())</f>
        <v>1.2110670024609326E-11</v>
      </c>
      <c r="II4" s="165">
        <f t="shared" ref="II4:II35" si="26">IF(ISNONTEXT($K4),_xlfn.NORM.DIST(AP4,$G4,$K4,FALSE),NA())</f>
        <v>1.9242905354700604E-11</v>
      </c>
      <c r="IJ4" s="165">
        <f t="shared" ref="IJ4:IJ35" si="27">IF(ISNONTEXT($K4),_xlfn.NORM.DIST(AQ4,$G4,$K4,FALSE),NA())</f>
        <v>3.0422972438492126E-11</v>
      </c>
      <c r="IK4" s="165">
        <f t="shared" ref="IK4:IK35" si="28">IF(ISNONTEXT($K4),_xlfn.NORM.DIST(AR4,$G4,$K4,FALSE),NA())</f>
        <v>4.7858730215892996E-11</v>
      </c>
      <c r="IL4" s="165">
        <f t="shared" ref="IL4:IL35" si="29">IF(ISNONTEXT($K4),_xlfn.NORM.DIST(AS4,$G4,$K4,FALSE),NA())</f>
        <v>7.4911626576374964E-11</v>
      </c>
      <c r="IM4" s="165">
        <f t="shared" ref="IM4:IM35" si="30">IF(ISNONTEXT($K4),_xlfn.NORM.DIST(AT4,$G4,$K4,FALSE),NA())</f>
        <v>1.1667177633589598E-10</v>
      </c>
      <c r="IN4" s="165">
        <f t="shared" ref="IN4:IN35" si="31">IF(ISNONTEXT($K4),_xlfn.NORM.DIST(AU4,$G4,$K4,FALSE),NA())</f>
        <v>1.8080520162186367E-10</v>
      </c>
      <c r="IO4" s="165">
        <f t="shared" ref="IO4:IO35" si="32">IF(ISNONTEXT($K4),_xlfn.NORM.DIST(AV4,$G4,$K4,FALSE),NA())</f>
        <v>2.7879472912556556E-10</v>
      </c>
      <c r="IP4" s="165">
        <f t="shared" ref="IP4:IP35" si="33">IF(ISNONTEXT($K4),_xlfn.NORM.DIST(AW4,$G4,$K4,FALSE),NA())</f>
        <v>4.2774675592014394E-10</v>
      </c>
      <c r="IQ4" s="165">
        <f t="shared" ref="IQ4:IQ35" si="34">IF(ISNONTEXT($K4),_xlfn.NORM.DIST(AX4,$G4,$K4,FALSE),NA())</f>
        <v>6.5300637002445442E-10</v>
      </c>
      <c r="IR4" s="165">
        <f t="shared" ref="IR4:IR35" si="35">IF(ISNONTEXT($K4),_xlfn.NORM.DIST(AY4,$G4,$K4,FALSE),NA())</f>
        <v>9.9191998108140851E-10</v>
      </c>
      <c r="IS4" s="165">
        <f t="shared" ref="IS4:IS35" si="36">IF(ISNONTEXT($K4),_xlfn.NORM.DIST(AZ4,$G4,$K4,FALSE),NA())</f>
        <v>1.4992166170304164E-9</v>
      </c>
      <c r="IT4" s="165">
        <f t="shared" ref="IT4:IT35" si="37">IF(ISNONTEXT($K4),_xlfn.NORM.DIST(BA4,$G4,$K4,FALSE),NA())</f>
        <v>2.2546579401306843E-9</v>
      </c>
      <c r="IU4" s="165">
        <f t="shared" ref="IU4:IU35" si="38">IF(ISNONTEXT($K4),_xlfn.NORM.DIST(BB4,$G4,$K4,FALSE),NA())</f>
        <v>3.3738476449353815E-9</v>
      </c>
      <c r="IV4" s="165">
        <f t="shared" ref="IV4:IV35" si="39">IF(ISNONTEXT($K4),_xlfn.NORM.DIST(BC4,$G4,$K4,FALSE),NA())</f>
        <v>5.0234119946708893E-9</v>
      </c>
      <c r="IW4" s="165">
        <f t="shared" ref="IW4:IW35" si="40">IF(ISNONTEXT($K4),_xlfn.NORM.DIST(BD4,$G4,$K4,FALSE),NA())</f>
        <v>7.4421883495062909E-9</v>
      </c>
      <c r="IX4" s="165">
        <f t="shared" ref="IX4:IX35" si="41">IF(ISNONTEXT($K4),_xlfn.NORM.DIST(BE4,$G4,$K4,FALSE),NA())</f>
        <v>1.0970616749233189E-8</v>
      </c>
      <c r="IY4" s="165">
        <f t="shared" ref="IY4:IY35" si="42">IF(ISNONTEXT($K4),_xlfn.NORM.DIST(BF4,$G4,$K4,FALSE),NA())</f>
        <v>1.6091256496263313E-8</v>
      </c>
      <c r="IZ4" s="165">
        <f t="shared" ref="IZ4:IZ35" si="43">IF(ISNONTEXT($K4),_xlfn.NORM.DIST(BG4,$G4,$K4,FALSE),NA())</f>
        <v>2.348428808138669E-8</v>
      </c>
      <c r="JA4" s="165">
        <f t="shared" ref="JA4:JA35" si="44">IF(ISNONTEXT($K4),_xlfn.NORM.DIST(BH4,$G4,$K4,FALSE),NA())</f>
        <v>3.410306151700452E-8</v>
      </c>
      <c r="JB4" s="165">
        <f t="shared" ref="JB4:JB35" si="45">IF(ISNONTEXT($K4),_xlfn.NORM.DIST(BI4,$G4,$K4,FALSE),NA())</f>
        <v>4.9276274432240257E-8</v>
      </c>
      <c r="JC4" s="165">
        <f t="shared" ref="JC4:JC35" si="46">IF(ISNONTEXT($K4),_xlfn.NORM.DIST(BJ4,$G4,$K4,FALSE),NA())</f>
        <v>7.0845274872876741E-8</v>
      </c>
      <c r="JD4" s="165">
        <f t="shared" ref="JD4:JD35" si="47">IF(ISNONTEXT($K4),_xlfn.NORM.DIST(BK4,$G4,$K4,FALSE),NA())</f>
        <v>1.013473603316087E-7</v>
      </c>
      <c r="JE4" s="165">
        <f t="shared" ref="JE4:JE35" si="48">IF(ISNONTEXT($K4),_xlfn.NORM.DIST(BL4,$G4,$K4,FALSE),NA())</f>
        <v>1.4425886842372807E-7</v>
      </c>
      <c r="JF4" s="165">
        <f t="shared" ref="JF4:JF35" si="49">IF(ISNONTEXT($K4),_xlfn.NORM.DIST(BM4,$G4,$K4,FALSE),NA())</f>
        <v>2.0431541231363147E-7</v>
      </c>
      <c r="JG4" s="165">
        <f t="shared" ref="JG4:JG35" si="50">IF(ISNONTEXT($K4),_xlfn.NORM.DIST(BN4,$G4,$K4,FALSE),NA())</f>
        <v>2.8793089232884812E-7</v>
      </c>
      <c r="JH4" s="165">
        <f t="shared" ref="JH4:JH35" si="51">IF(ISNONTEXT($K4),_xlfn.NORM.DIST(BO4,$G4,$K4,FALSE),NA())</f>
        <v>4.0374199580374747E-7</v>
      </c>
      <c r="JI4" s="165">
        <f t="shared" ref="JI4:JI35" si="52">IF(ISNONTEXT($K4),_xlfn.NORM.DIST(BP4,$G4,$K4,FALSE),NA())</f>
        <v>5.6331084890227827E-7</v>
      </c>
      <c r="JJ4" s="165">
        <f t="shared" ref="JJ4:JJ35" si="53">IF(ISNONTEXT($K4),_xlfn.NORM.DIST(BQ4,$G4,$K4,FALSE),NA())</f>
        <v>7.8202535306327183E-7</v>
      </c>
      <c r="JK4" s="165">
        <f t="shared" ref="JK4:JK35" si="54">IF(ISNONTEXT($K4),_xlfn.NORM.DIST(BR4,$G4,$K4,FALSE),NA())</f>
        <v>1.0802445356343448E-6</v>
      </c>
      <c r="JL4" s="165">
        <f t="shared" ref="JL4:JL35" si="55">IF(ISNONTEXT($K4),_xlfn.NORM.DIST(BS4,$G4,$K4,FALSE),NA())</f>
        <v>1.4847449296348366E-6</v>
      </c>
      <c r="JM4" s="165">
        <f t="shared" ref="JM4:JM35" si="56">IF(ISNONTEXT($K4),_xlfn.NORM.DIST(BT4,$G4,$K4,FALSE),NA())</f>
        <v>2.0305334636408717E-6</v>
      </c>
      <c r="JN4" s="165">
        <f t="shared" ref="JN4:JN35" si="57">IF(ISNONTEXT($K4),_xlfn.NORM.DIST(BU4,$G4,$K4,FALSE),NA())</f>
        <v>2.7631023934706813E-6</v>
      </c>
      <c r="JO4" s="165">
        <f t="shared" ref="JO4:JO35" si="58">IF(ISNONTEXT($K4),_xlfn.NORM.DIST(BV4,$G4,$K4,FALSE),NA())</f>
        <v>3.7412121366004153E-6</v>
      </c>
      <c r="JP4" s="165">
        <f t="shared" ref="JP4:JP35" si="59">IF(ISNONTEXT($K4),_xlfn.NORM.DIST(BW4,$G4,$K4,FALSE),NA())</f>
        <v>5.0402980395589681E-6</v>
      </c>
      <c r="JQ4" s="165">
        <f t="shared" ref="JQ4:JQ35" si="60">IF(ISNONTEXT($K4),_xlfn.NORM.DIST(BX4,$G4,$K4,FALSE),NA())</f>
        <v>6.7566065253563015E-6</v>
      </c>
      <c r="JR4" s="165">
        <f t="shared" ref="JR4:JR35" si="61">IF(ISNONTEXT($K4),_xlfn.NORM.DIST(BY4,$G4,$K4,FALSE),NA())</f>
        <v>9.0121739667058E-6</v>
      </c>
      <c r="JS4" s="165">
        <f t="shared" ref="JS4:JS35" si="62">IF(ISNONTEXT($K4),_xlfn.NORM.DIST(BZ4,$G4,$K4,FALSE),NA())</f>
        <v>1.1960767059010694E-5</v>
      </c>
      <c r="JT4" s="165">
        <f t="shared" ref="JT4:JT35" si="63">IF(ISNONTEXT($K4),_xlfn.NORM.DIST(CA4,$G4,$K4,FALSE),NA())</f>
        <v>1.5794905279820252E-5</v>
      </c>
      <c r="JU4" s="165">
        <f t="shared" ref="JU4:JU35" si="64">IF(ISNONTEXT($K4),_xlfn.NORM.DIST(CB4,$G4,$K4,FALSE),NA())</f>
        <v>2.0754082886716958E-5</v>
      </c>
      <c r="JV4" s="165">
        <f t="shared" ref="JV4:JV35" si="65">IF(ISNONTEXT($K4),_xlfn.NORM.DIST(CC4,$G4,$K4,FALSE),NA())</f>
        <v>2.7134298324727316E-5</v>
      </c>
      <c r="JW4" s="165">
        <f t="shared" ref="JW4:JW35" si="66">IF(ISNONTEXT($K4),_xlfn.NORM.DIST(CD4,$G4,$K4,FALSE),NA())</f>
        <v>3.5298981260854208E-5</v>
      </c>
      <c r="JX4" s="165">
        <f t="shared" ref="JX4:JX35" si="67">IF(ISNONTEXT($K4),_xlfn.NORM.DIST(CE4,$G4,$K4,FALSE),NA())</f>
        <v>4.5691380043305555E-5</v>
      </c>
      <c r="JY4" s="165">
        <f t="shared" ref="JY4:JY35" si="68">IF(ISNONTEXT($K4),_xlfn.NORM.DIST(CF4,$G4,$K4,FALSE),NA())</f>
        <v>5.884843351987295E-5</v>
      </c>
      <c r="JZ4" s="165">
        <f t="shared" ref="JZ4:JZ35" si="69">IF(ISNONTEXT($K4),_xlfn.NORM.DIST(CG4,$G4,$K4,FALSE),NA())</f>
        <v>7.5416099295014455E-5</v>
      </c>
      <c r="KA4" s="165">
        <f t="shared" ref="KA4:KA35" si="70">IF(ISNONTEXT($K4),_xlfn.NORM.DIST(CH4,$G4,$K4,FALSE),NA())</f>
        <v>9.6166044374094582E-5</v>
      </c>
      <c r="KB4" s="165">
        <f t="shared" ref="KB4:KB35" si="71">IF(ISNONTEXT($K4),_xlfn.NORM.DIST(CI4,$G4,$K4,FALSE),NA())</f>
        <v>1.2201352287578207E-4</v>
      </c>
      <c r="KC4" s="165">
        <f t="shared" ref="KC4:KC35" si="72">IF(ISNONTEXT($K4),_xlfn.NORM.DIST(CJ4,$G4,$K4,FALSE),NA())</f>
        <v>1.5403616883309041E-4</v>
      </c>
      <c r="KD4" s="165">
        <f t="shared" ref="KD4:KD35" si="73">IF(ISNONTEXT($K4),_xlfn.NORM.DIST(CK4,$G4,$K4,FALSE),NA())</f>
        <v>1.934933205873905E-4</v>
      </c>
      <c r="KE4" s="165">
        <f t="shared" ref="KE4:KE35" si="74">IF(ISNONTEXT($K4),_xlfn.NORM.DIST(CL4,$G4,$K4,FALSE),NA())</f>
        <v>2.41845368431204E-4</v>
      </c>
      <c r="KF4" s="165">
        <f t="shared" ref="KF4:KF35" si="75">IF(ISNONTEXT($K4),_xlfn.NORM.DIST(CM4,$G4,$K4,FALSE),NA())</f>
        <v>3.0077248166278169E-4</v>
      </c>
      <c r="KG4" s="165">
        <f t="shared" ref="KG4:KG35" si="76">IF(ISNONTEXT($K4),_xlfn.NORM.DIST(CN4,$G4,$K4,FALSE),NA())</f>
        <v>3.72191929081008E-4</v>
      </c>
      <c r="KH4" s="165">
        <f t="shared" ref="KH4:KH35" si="77">IF(ISNONTEXT($K4),_xlfn.NORM.DIST(CO4,$G4,$K4,FALSE),NA())</f>
        <v>4.5827306359178151E-4</v>
      </c>
      <c r="KI4" s="165">
        <f t="shared" ref="KI4:KI35" si="78">IF(ISNONTEXT($K4),_xlfn.NORM.DIST(CP4,$G4,$K4,FALSE),NA())</f>
        <v>5.6144890388508276E-4</v>
      </c>
      <c r="KJ4" s="165">
        <f t="shared" ref="KJ4:KJ35" si="79">IF(ISNONTEXT($K4),_xlfn.NORM.DIST(CQ4,$G4,$K4,FALSE),NA())</f>
        <v>6.8442312233890667E-4</v>
      </c>
      <c r="KK4" s="165">
        <f t="shared" ref="KK4:KK35" si="80">IF(ISNONTEXT($K4),_xlfn.NORM.DIST(CR4,$G4,$K4,FALSE),NA())</f>
        <v>8.3017114790971637E-4</v>
      </c>
      <c r="KL4" s="165">
        <f t="shared" ref="KL4:KL35" si="81">IF(ISNONTEXT($K4),_xlfn.NORM.DIST(CS4,$G4,$K4,FALSE),NA())</f>
        <v>1.0019340262289941E-3</v>
      </c>
      <c r="KM4" s="165">
        <f t="shared" ref="KM4:KM35" si="82">IF(ISNONTEXT($K4),_xlfn.NORM.DIST(CT4,$G4,$K4,FALSE),NA())</f>
        <v>1.2032036574330894E-3</v>
      </c>
      <c r="KN4" s="165">
        <f t="shared" ref="KN4:KN35" si="83">IF(ISNONTEXT($K4),_xlfn.NORM.DIST(CU4,$G4,$K4,FALSE),NA())</f>
        <v>1.4376980663995511E-3</v>
      </c>
      <c r="KO4" s="165">
        <f t="shared" ref="KO4:KO35" si="84">IF(ISNONTEXT($K4),_xlfn.NORM.DIST(CV4,$G4,$K4,FALSE),NA())</f>
        <v>1.7093254603750606E-3</v>
      </c>
      <c r="KP4" s="165">
        <f t="shared" ref="KP4:KP35" si="85">IF(ISNONTEXT($K4),_xlfn.NORM.DIST(CW4,$G4,$K4,FALSE),NA())</f>
        <v>2.0221360043586943E-3</v>
      </c>
      <c r="KQ4" s="165">
        <f t="shared" ref="KQ4:KQ35" si="86">IF(ISNONTEXT($K4),_xlfn.NORM.DIST(CX4,$G4,$K4,FALSE),NA())</f>
        <v>2.3802605016915897E-3</v>
      </c>
      <c r="KR4" s="165">
        <f t="shared" ref="KR4:KR35" si="87">IF(ISNONTEXT($K4),_xlfn.NORM.DIST(CY4,$G4,$K4,FALSE),NA())</f>
        <v>2.7878355096275132E-3</v>
      </c>
      <c r="KS4" s="165">
        <f t="shared" ref="KS4:KS35" si="88">IF(ISNONTEXT($K4),_xlfn.NORM.DIST(CZ4,$G4,$K4,FALSE),NA())</f>
        <v>3.2489148468081062E-3</v>
      </c>
      <c r="KT4" s="165">
        <f t="shared" ref="KT4:KT35" si="89">IF(ISNONTEXT($K4),_xlfn.NORM.DIST(DA4,$G4,$K4,FALSE),NA())</f>
        <v>3.7673679564652102E-3</v>
      </c>
      <c r="KU4" s="165">
        <f t="shared" ref="KU4:KU35" si="90">IF(ISNONTEXT($K4),_xlfn.NORM.DIST(DB4,$G4,$K4,FALSE),NA())</f>
        <v>4.3467661655168443E-3</v>
      </c>
      <c r="KV4" s="165">
        <f t="shared" ref="KV4:KV35" si="91">IF(ISNONTEXT($K4),_xlfn.NORM.DIST(DC4,$G4,$K4,FALSE),NA())</f>
        <v>4.9902585096553848E-3</v>
      </c>
      <c r="KW4" s="165">
        <f t="shared" ref="KW4:KW35" si="92">IF(ISNONTEXT($K4),_xlfn.NORM.DIST(DD4,$G4,$K4,FALSE),NA())</f>
        <v>5.7004394566087116E-3</v>
      </c>
      <c r="KX4" s="165">
        <f t="shared" ref="KX4:KX35" si="93">IF(ISNONTEXT($K4),_xlfn.NORM.DIST(DE4,$G4,$K4,FALSE),NA())</f>
        <v>6.4792115272988013E-3</v>
      </c>
      <c r="KY4" s="165">
        <f t="shared" ref="KY4:KY35" si="94">IF(ISNONTEXT($K4),_xlfn.NORM.DIST(DF4,$G4,$K4,FALSE),NA())</f>
        <v>7.3276464564075265E-3</v>
      </c>
      <c r="KZ4" s="165">
        <f t="shared" ref="KZ4:KZ35" si="95">IF(ISNONTEXT($K4),_xlfn.NORM.DIST(DG4,$G4,$K4,FALSE),NA())</f>
        <v>8.2458491152581359E-3</v>
      </c>
      <c r="LA4" s="165">
        <f t="shared" ref="LA4:LA35" si="96">IF(ISNONTEXT($K4),_xlfn.NORM.DIST(DH4,$G4,$K4,FALSE),NA())</f>
        <v>9.2328289044100696E-3</v>
      </c>
      <c r="LB4" s="165">
        <f t="shared" ref="LB4:LB35" si="97">IF(ISNONTEXT($K4),_xlfn.NORM.DIST(DI4,$G4,$K4,FALSE),NA())</f>
        <v>1.0286383674382994E-2</v>
      </c>
      <c r="LC4" s="165">
        <f t="shared" ref="LC4:LC35" si="98">IF(ISNONTEXT($K4),_xlfn.NORM.DIST(DJ4,$G4,$K4,FALSE),NA())</f>
        <v>1.1403001415995014E-2</v>
      </c>
      <c r="LD4" s="165">
        <f t="shared" ref="LD4:LD35" si="99">IF(ISNONTEXT($K4),_xlfn.NORM.DIST(DK4,$G4,$K4,FALSE),NA())</f>
        <v>1.2577784946802711E-2</v>
      </c>
      <c r="LE4" s="165">
        <f t="shared" ref="LE4:LE35" si="100">IF(ISNONTEXT($K4),_xlfn.NORM.DIST(DL4,$G4,$K4,FALSE),NA())</f>
        <v>1.3804404583609929E-2</v>
      </c>
      <c r="LF4" s="165">
        <f t="shared" ref="LF4:LF35" si="101">IF(ISNONTEXT($K4),_xlfn.NORM.DIST(DM4,$G4,$K4,FALSE),NA())</f>
        <v>1.5075083318338867E-2</v>
      </c>
      <c r="LG4" s="165">
        <f t="shared" ref="LG4:LG35" si="102">IF(ISNONTEXT($K4),_xlfn.NORM.DIST(DN4,$G4,$K4,FALSE),NA())</f>
        <v>1.6380618301795137E-2</v>
      </c>
      <c r="LH4" s="165">
        <f t="shared" ref="LH4:LH35" si="103">IF(ISNONTEXT($K4),_xlfn.NORM.DIST(DO4,$G4,$K4,FALSE),NA())</f>
        <v>1.7710441495182569E-2</v>
      </c>
      <c r="LI4" s="165">
        <f t="shared" ref="LI4:LI35" si="104">IF(ISNONTEXT($K4),_xlfn.NORM.DIST(DP4,$G4,$K4,FALSE),NA())</f>
        <v>1.9052721193718154E-2</v>
      </c>
      <c r="LJ4" s="165">
        <f t="shared" ref="LJ4:LJ35" si="105">IF(ISNONTEXT($K4),_xlfn.NORM.DIST(DQ4,$G4,$K4,FALSE),NA())</f>
        <v>2.0394504794445944E-2</v>
      </c>
      <c r="LK4" s="165">
        <f t="shared" ref="LK4:LK35" si="106">IF(ISNONTEXT($K4),_xlfn.NORM.DIST(DR4,$G4,$K4,FALSE),NA())</f>
        <v>2.17219017177133E-2</v>
      </c>
      <c r="LL4" s="165">
        <f t="shared" ref="LL4:LL35" si="107">IF(ISNONTEXT($K4),_xlfn.NORM.DIST(DS4,$G4,$K4,FALSE),NA())</f>
        <v>2.3020303855851111E-2</v>
      </c>
      <c r="LM4" s="165">
        <f t="shared" ref="LM4:LM35" si="108">IF(ISNONTEXT($K4),_xlfn.NORM.DIST(DT4,$G4,$K4,FALSE),NA())</f>
        <v>2.4274639378881271E-2</v>
      </c>
      <c r="LN4" s="165">
        <f t="shared" ref="LN4:LN35" si="109">IF(ISNONTEXT($K4),_xlfn.NORM.DIST(DU4,$G4,$K4,FALSE),NA())</f>
        <v>2.546965424639324E-2</v>
      </c>
      <c r="LO4" s="165">
        <f t="shared" ref="LO4:LO35" si="110">IF(ISNONTEXT($K4),_xlfn.NORM.DIST(DV4,$G4,$K4,FALSE),NA())</f>
        <v>2.6590214429654192E-2</v>
      </c>
      <c r="LP4" s="165">
        <f t="shared" ref="LP4:LP35" si="111">IF(ISNONTEXT($K4),_xlfn.NORM.DIST(DW4,$G4,$K4,FALSE),NA())</f>
        <v>2.7621620708876977E-2</v>
      </c>
      <c r="LQ4" s="165">
        <f t="shared" ref="LQ4:LQ35" si="112">IF(ISNONTEXT($K4),_xlfn.NORM.DIST(DX4,$G4,$K4,FALSE),NA())</f>
        <v>2.8549927041378757E-2</v>
      </c>
      <c r="LR4" s="165">
        <f t="shared" ref="LR4:LR35" si="113">IF(ISNONTEXT($K4),_xlfn.NORM.DIST(DY4,$G4,$K4,FALSE),NA())</f>
        <v>2.9362252950864223E-2</v>
      </c>
      <c r="LS4" s="165">
        <f t="shared" ref="LS4:LS35" si="114">IF(ISNONTEXT($K4),_xlfn.NORM.DIST(DZ4,$G4,$K4,FALSE),NA())</f>
        <v>3.0047080206206493E-2</v>
      </c>
      <c r="LT4" s="165">
        <f t="shared" ref="LT4:LT35" si="115">IF(ISNONTEXT($K4),_xlfn.NORM.DIST(EA4,$G4,$K4,FALSE),NA())</f>
        <v>3.0594524263153559E-2</v>
      </c>
      <c r="LU4" s="165">
        <f t="shared" ref="LU4:LU35" si="116">IF(ISNONTEXT($K4),_xlfn.NORM.DIST(EB4,$G4,$K4,FALSE),NA())</f>
        <v>3.0996571538992216E-2</v>
      </c>
      <c r="LV4" s="165">
        <f t="shared" ref="LV4:LV35" si="117">IF(ISNONTEXT($K4),_xlfn.NORM.DIST(EC4,$G4,$K4,FALSE),NA())</f>
        <v>3.124727456341048E-2</v>
      </c>
      <c r="LW4" s="165">
        <f t="shared" ref="LW4:LW35" si="118">IF(ISNONTEXT($K4),_xlfn.NORM.DIST(ED4,$G4,$K4,FALSE),NA())</f>
        <v>3.1342898364318063E-2</v>
      </c>
      <c r="LX4" s="165">
        <f t="shared" ref="LX4:LX35" si="119">IF(ISNONTEXT($K4),_xlfn.NORM.DIST(EE4,$G4,$K4,FALSE),NA())</f>
        <v>3.1282013052956741E-2</v>
      </c>
      <c r="LY4" s="165">
        <f t="shared" ref="LY4:LY35" si="120">IF(ISNONTEXT($K4),_xlfn.NORM.DIST(EF4,$G4,$K4,FALSE),NA())</f>
        <v>3.1065529400547274E-2</v>
      </c>
      <c r="LZ4" s="165">
        <f t="shared" ref="LZ4:LZ35" si="121">IF(ISNONTEXT($K4),_xlfn.NORM.DIST(EG4,$G4,$K4,FALSE),NA())</f>
        <v>3.0696676169289151E-2</v>
      </c>
      <c r="MA4" s="165">
        <f t="shared" ref="MA4:MA35" si="122">IF(ISNONTEXT($K4),_xlfn.NORM.DIST(EH4,$G4,$K4,FALSE),NA())</f>
        <v>3.0180919986321927E-2</v>
      </c>
      <c r="MB4" s="165">
        <f t="shared" ref="MB4:MB35" si="123">IF(ISNONTEXT($K4),_xlfn.NORM.DIST(EI4,$G4,$K4,FALSE),NA())</f>
        <v>2.9525830539836474E-2</v>
      </c>
      <c r="MC4" s="165">
        <f t="shared" ref="MC4:MC35" si="124">IF(ISNONTEXT($K4),_xlfn.NORM.DIST(EJ4,$G4,$K4,FALSE),NA())</f>
        <v>2.8740895743370166E-2</v>
      </c>
      <c r="MD4" s="165">
        <f t="shared" ref="MD4:MD35" si="125">IF(ISNONTEXT($K4),_xlfn.NORM.DIST(EK4,$G4,$K4,FALSE),NA())</f>
        <v>2.7837293175635523E-2</v>
      </c>
      <c r="ME4" s="165">
        <f t="shared" ref="ME4:ME35" si="126">IF(ISNONTEXT($K4),_xlfn.NORM.DIST(EL4,$G4,$K4,FALSE),NA())</f>
        <v>2.6827625488313349E-2</v>
      </c>
      <c r="MF4" s="165">
        <f t="shared" ref="MF4:MF35" si="127">IF(ISNONTEXT($K4),_xlfn.NORM.DIST(EM4,$G4,$K4,FALSE),NA())</f>
        <v>2.5725628527145321E-2</v>
      </c>
      <c r="MG4" s="165">
        <f t="shared" ref="MG4:MG35" si="128">IF(ISNONTEXT($K4),_xlfn.NORM.DIST(EN4,$G4,$K4,FALSE),NA())</f>
        <v>2.4545861593939396E-2</v>
      </c>
      <c r="MH4" s="165">
        <f t="shared" ref="MH4:MH35" si="129">IF(ISNONTEXT($K4),_xlfn.NORM.DIST(EO4,$G4,$K4,FALSE),NA())</f>
        <v>2.3303389569449374E-2</v>
      </c>
      <c r="MI4" s="165">
        <f t="shared" ref="MI4:MI35" si="130">IF(ISNONTEXT($K4),_xlfn.NORM.DIST(EP4,$G4,$K4,FALSE),NA())</f>
        <v>2.2013466519830997E-2</v>
      </c>
      <c r="MJ4" s="165">
        <f t="shared" ref="MJ4:MJ35" si="131">IF(ISNONTEXT($K4),_xlfn.NORM.DIST(EQ4,$G4,$K4,FALSE),NA())</f>
        <v>2.0691229941781943E-2</v>
      </c>
      <c r="MK4" s="165">
        <f t="shared" ref="MK4:MK35" si="132">IF(ISNONTEXT($K4),_xlfn.NORM.DIST(ER4,$G4,$K4,FALSE),NA())</f>
        <v>1.9351414000003096E-2</v>
      </c>
      <c r="ML4" s="165">
        <f t="shared" ref="ML4:ML35" si="133">IF(ISNONTEXT($K4),_xlfn.NORM.DIST(ES4,$G4,$K4,FALSE),NA())</f>
        <v>1.8008089026236965E-2</v>
      </c>
      <c r="MM4" s="165">
        <f t="shared" ref="MM4:MM35" si="134">IF(ISNONTEXT($K4),_xlfn.NORM.DIST(ET4,$G4,$K4,FALSE),NA())</f>
        <v>1.6674433243906026E-2</v>
      </c>
      <c r="MN4" s="165">
        <f t="shared" ref="MN4:MN35" si="135">IF(ISNONTEXT($K4),_xlfn.NORM.DIST(EU4,$G4,$K4,FALSE),NA())</f>
        <v>1.5362541225570139E-2</v>
      </c>
      <c r="MO4" s="165">
        <f t="shared" ref="MO4:MO35" si="136">IF(ISNONTEXT($K4),_xlfn.NORM.DIST(EV4,$G4,$K4,FALSE),NA())</f>
        <v>1.4083272054470164E-2</v>
      </c>
      <c r="MP4" s="165">
        <f t="shared" ref="MP4:MP35" si="137">IF(ISNONTEXT($K4),_xlfn.NORM.DIST(EW4,$G4,$K4,FALSE),NA())</f>
        <v>1.2846138617870421E-2</v>
      </c>
      <c r="MQ4" s="165">
        <f t="shared" ref="MQ4:MQ35" si="138">IF(ISNONTEXT($K4),_xlfn.NORM.DIST(EX4,$G4,$K4,FALSE),NA())</f>
        <v>1.165923797571964E-2</v>
      </c>
      <c r="MR4" s="165">
        <f t="shared" ref="MR4:MR35" si="139">IF(ISNONTEXT($K4),_xlfn.NORM.DIST(EY4,$G4,$K4,FALSE),NA())</f>
        <v>1.0529221382509805E-2</v>
      </c>
      <c r="MS4" s="165">
        <f t="shared" ref="MS4:MS35" si="140">IF(ISNONTEXT($K4),_xlfn.NORM.DIST(EZ4,$G4,$K4,FALSE),NA())</f>
        <v>9.4613013420353567E-3</v>
      </c>
      <c r="MT4" s="165">
        <f t="shared" ref="MT4:MT35" si="141">IF(ISNONTEXT($K4),_xlfn.NORM.DIST(FA4,$G4,$K4,FALSE),NA())</f>
        <v>8.4592920809440589E-3</v>
      </c>
      <c r="MU4" s="165">
        <f t="shared" ref="MU4:MU35" si="142">IF(ISNONTEXT($K4),_xlfn.NORM.DIST(FB4,$G4,$K4,FALSE),NA())</f>
        <v>7.5256790615200308E-3</v>
      </c>
      <c r="MV4" s="165">
        <f t="shared" ref="MV4:MV35" si="143">IF(ISNONTEXT($K4),_xlfn.NORM.DIST(FC4,$G4,$K4,FALSE),NA())</f>
        <v>6.6617126280445983E-3</v>
      </c>
      <c r="MW4" s="165">
        <f t="shared" ref="MW4:MW35" si="144">IF(ISNONTEXT($K4),_xlfn.NORM.DIST(FD4,$G4,$K4,FALSE),NA())</f>
        <v>5.8675205929961949E-3</v>
      </c>
      <c r="MX4" s="165">
        <f t="shared" ref="MX4:MX35" si="145">IF(ISNONTEXT($K4),_xlfn.NORM.DIST(FE4,$G4,$K4,FALSE),NA())</f>
        <v>5.1422345068744138E-3</v>
      </c>
      <c r="MY4" s="165">
        <f t="shared" ref="MY4:MY35" si="146">IF(ISNONTEXT($K4),_xlfn.NORM.DIST(FF4,$G4,$K4,FALSE),NA())</f>
        <v>4.4841244968913995E-3</v>
      </c>
      <c r="MZ4" s="165">
        <f t="shared" ref="MZ4:MZ35" si="147">IF(ISNONTEXT($K4),_xlfn.NORM.DIST(FG4,$G4,$K4,FALSE),NA())</f>
        <v>3.8907378763323001E-3</v>
      </c>
      <c r="NA4" s="165">
        <f t="shared" ref="NA4:NA35" si="148">IF(ISNONTEXT($K4),_xlfn.NORM.DIST(FH4,$G4,$K4,FALSE),NA())</f>
        <v>3.3590371843365339E-3</v>
      </c>
      <c r="NB4" s="165">
        <f t="shared" ref="NB4:NB35" si="149">IF(ISNONTEXT($K4),_xlfn.NORM.DIST(FI4,$G4,$K4,FALSE),NA())</f>
        <v>2.8855338789035502E-3</v>
      </c>
      <c r="NC4" s="165">
        <f t="shared" ref="NC4:NC35" si="150">IF(ISNONTEXT($K4),_xlfn.NORM.DIST(FJ4,$G4,$K4,FALSE),NA())</f>
        <v>2.4664145373785268E-3</v>
      </c>
      <c r="ND4" s="165">
        <f t="shared" ref="ND4:ND35" si="151">IF(ISNONTEXT($K4),_xlfn.NORM.DIST(FK4,$G4,$K4,FALSE),NA())</f>
        <v>2.0976570833312965E-3</v>
      </c>
      <c r="NE4" s="165">
        <f t="shared" ref="NE4:NE35" si="152">IF(ISNONTEXT($K4),_xlfn.NORM.DIST(FL4,$G4,$K4,FALSE),NA())</f>
        <v>1.7751352245178656E-3</v>
      </c>
      <c r="NF4" s="165">
        <f t="shared" ref="NF4:NF35" si="153">IF(ISNONTEXT($K4),_xlfn.NORM.DIST(FM4,$G4,$K4,FALSE),NA())</f>
        <v>1.4947099257355391E-3</v>
      </c>
      <c r="NG4" s="165">
        <f t="shared" ref="NG4:NG35" si="154">IF(ISNONTEXT($K4),_xlfn.NORM.DIST(FN4,$G4,$K4,FALSE),NA())</f>
        <v>1.2523073302040159E-3</v>
      </c>
      <c r="NH4" s="165">
        <f t="shared" ref="NH4:NH35" si="155">IF(ISNONTEXT($K4),_xlfn.NORM.DIST(FO4,$G4,$K4,FALSE),NA())</f>
        <v>1.0439830665187105E-3</v>
      </c>
      <c r="NI4" s="165">
        <f t="shared" ref="NI4:NI35" si="156">IF(ISNONTEXT($K4),_xlfn.NORM.DIST(FP4,$G4,$K4,FALSE),NA())</f>
        <v>8.6597332370911021E-4</v>
      </c>
      <c r="NJ4" s="165">
        <f t="shared" ref="NJ4:NJ35" si="157">IF(ISNONTEXT($K4),_xlfn.NORM.DIST(FQ4,$G4,$K4,FALSE),NA())</f>
        <v>7.1473343829797349E-4</v>
      </c>
      <c r="NK4" s="165">
        <f t="shared" ref="NK4:NK35" si="158">IF(ISNONTEXT($K4),_xlfn.NORM.DIST(FR4,$G4,$K4,FALSE),NA())</f>
        <v>5.8696501310724636E-4</v>
      </c>
      <c r="NL4" s="165">
        <f t="shared" ref="NL4:NL35" si="159">IF(ISNONTEXT($K4),_xlfn.NORM.DIST(FS4,$G4,$K4,FALSE),NA())</f>
        <v>4.7963278061490715E-4</v>
      </c>
      <c r="NM4" s="165">
        <f t="shared" ref="NM4:NM35" si="160">IF(ISNONTEXT($K4),_xlfn.NORM.DIST(FT4,$G4,$K4,FALSE),NA())</f>
        <v>3.8997253995740646E-4</v>
      </c>
      <c r="NN4" s="165">
        <f t="shared" ref="NN4:NN35" si="161">IF(ISNONTEXT($K4),_xlfn.NORM.DIST(FU4,$G4,$K4,FALSE),NA())</f>
        <v>3.1549154466705884E-4</v>
      </c>
      <c r="NO4" s="165">
        <f t="shared" ref="NO4:NO35" si="162">IF(ISNONTEXT($K4),_xlfn.NORM.DIST(FV4,$G4,$K4,FALSE),NA())</f>
        <v>2.5396270801226551E-4</v>
      </c>
      <c r="NP4" s="165">
        <f t="shared" ref="NP4:NP35" si="163">IF(ISNONTEXT($K4),_xlfn.NORM.DIST(FW4,$G4,$K4,FALSE),NA())</f>
        <v>2.0341393527533716E-4</v>
      </c>
      <c r="NQ4" s="165">
        <f t="shared" ref="NQ4:NQ35" si="164">IF(ISNONTEXT($K4),_xlfn.NORM.DIST(FX4,$G4,$K4,FALSE),NA())</f>
        <v>1.6211379850030502E-4</v>
      </c>
      <c r="NR4" s="165">
        <f t="shared" ref="NR4:NR35" si="165">IF(ISNONTEXT($K4),_xlfn.NORM.DIST(FY4,$G4,$K4,FALSE),NA())</f>
        <v>1.2855464978194195E-4</v>
      </c>
      <c r="NS4" s="165">
        <f t="shared" ref="NS4:NS35" si="166">IF(ISNONTEXT($K4),_xlfn.NORM.DIST(FZ4,$G4,$K4,FALSE),NA())</f>
        <v>1.0143413378523032E-4</v>
      </c>
      <c r="NT4" s="165">
        <f t="shared" ref="NT4:NT35" si="167">IF(ISNONTEXT($K4),_xlfn.NORM.DIST(GA4,$G4,$K4,FALSE),NA())</f>
        <v>7.9635917437456319E-5</v>
      </c>
      <c r="NU4" s="165">
        <f t="shared" ref="NU4:NU35" si="168">IF(ISNONTEXT($K4),_xlfn.NORM.DIST(GB4,$G4,$K4,FALSE),NA())</f>
        <v>6.2210311809533829E-5</v>
      </c>
      <c r="NV4" s="165">
        <f t="shared" ref="NV4:NV35" si="169">IF(ISNONTEXT($K4),_xlfn.NORM.DIST(GC4,$G4,$K4,FALSE),NA())</f>
        <v>4.8355323839847401E-5</v>
      </c>
      <c r="NW4" s="165">
        <f t="shared" ref="NW4:NW35" si="170">IF(ISNONTEXT($K4),_xlfn.NORM.DIST(GD4,$G4,$K4,FALSE),NA())</f>
        <v>3.7398548063474415E-5</v>
      </c>
      <c r="NX4" s="165">
        <f t="shared" ref="NX4:NX35" si="171">IF(ISNONTEXT($K4),_xlfn.NORM.DIST(GE4,$G4,$K4,FALSE),NA())</f>
        <v>2.8780193860746916E-5</v>
      </c>
      <c r="NY4" s="165">
        <f t="shared" ref="NY4:NY35" si="172">IF(ISNONTEXT($K4),_xlfn.NORM.DIST(GF4,$G4,$K4,FALSE),NA())</f>
        <v>2.2037443699146871E-5</v>
      </c>
      <c r="NZ4" s="165">
        <f t="shared" ref="NZ4:NZ35" si="173">IF(ISNONTEXT($K4),_xlfn.NORM.DIST(GG4,$G4,$K4,FALSE),NA())</f>
        <v>1.6790253151653733E-5</v>
      </c>
      <c r="OA4" s="165">
        <f t="shared" ref="OA4:OA35" si="174">IF(ISNONTEXT($K4),_xlfn.NORM.DIST(GH4,$G4,$K4,FALSE),NA())</f>
        <v>1.272863403592767E-5</v>
      </c>
      <c r="OB4" s="165">
        <f t="shared" ref="OB4:OB35" si="175">IF(ISNONTEXT($K4),_xlfn.NORM.DIST(GI4,$G4,$K4,FALSE),NA())</f>
        <v>9.6014070900407086E-6</v>
      </c>
      <c r="OC4" s="165">
        <f t="shared" ref="OC4:OC35" si="176">IF(ISNONTEXT($K4),_xlfn.NORM.DIST(GJ4,$G4,$K4,FALSE),NA())</f>
        <v>7.2063689771262263E-6</v>
      </c>
      <c r="OD4" s="165">
        <f t="shared" ref="OD4:OD35" si="177">IF(ISNONTEXT($K4),_xlfn.NORM.DIST(GK4,$G4,$K4,FALSE),NA())</f>
        <v>5.3817885906823217E-6</v>
      </c>
      <c r="OE4" s="165">
        <f t="shared" ref="OE4:OE35" si="178">IF(ISNONTEXT($K4),_xlfn.NORM.DIST(GL4,$G4,$K4,FALSE),NA())</f>
        <v>3.9991279557082214E-6</v>
      </c>
      <c r="OF4" s="165">
        <f t="shared" ref="OF4:OF35" si="179">IF(ISNONTEXT($K4),_xlfn.NORM.DIST(GM4,$G4,$K4,FALSE),NA())</f>
        <v>2.9568717901109465E-6</v>
      </c>
      <c r="OG4" s="165">
        <f t="shared" ref="OG4:OG35" si="180">IF(ISNONTEXT($K4),_xlfn.NORM.DIST(GN4,$G4,$K4,FALSE),NA())</f>
        <v>2.1753453583637746E-6</v>
      </c>
      <c r="OH4" s="165">
        <f t="shared" ref="OH4:OH35" si="181">IF(ISNONTEXT($K4),_xlfn.NORM.DIST(GO4,$G4,$K4,FALSE),NA())</f>
        <v>1.592401084109005E-6</v>
      </c>
      <c r="OI4" s="165">
        <f t="shared" ref="OI4:OI35" si="182">IF(ISNONTEXT($K4),_xlfn.NORM.DIST(GP4,$G4,$K4,FALSE),NA())</f>
        <v>1.1598591188799332E-6</v>
      </c>
      <c r="OJ4" s="165">
        <f t="shared" ref="OJ4:OJ35" si="183">IF(ISNONTEXT($K4),_xlfn.NORM.DIST(GQ4,$G4,$K4,FALSE),NA())</f>
        <v>8.4059450288733743E-7</v>
      </c>
      <c r="OK4" s="165">
        <f t="shared" ref="OK4:OK35" si="184">IF(ISNONTEXT($K4),_xlfn.NORM.DIST(GR4,$G4,$K4,FALSE),NA())</f>
        <v>6.0617270583558858E-7</v>
      </c>
      <c r="OL4" s="165">
        <f t="shared" ref="OL4:OL35" si="185">IF(ISNONTEXT($K4),_xlfn.NORM.DIST(GS4,$G4,$K4,FALSE),NA())</f>
        <v>4.3494539485925572E-7</v>
      </c>
      <c r="OM4" s="165">
        <f t="shared" ref="OM4:OM35" si="186">IF(ISNONTEXT($K4),_xlfn.NORM.DIST(GT4,$G4,$K4,FALSE),NA())</f>
        <v>3.105286133754317E-7</v>
      </c>
      <c r="ON4" s="165">
        <f t="shared" ref="ON4:ON35" si="187">IF(ISNONTEXT($K4),_xlfn.NORM.DIST(GU4,$G4,$K4,FALSE),NA())</f>
        <v>2.2059569799820301E-7</v>
      </c>
      <c r="OO4" s="165">
        <f t="shared" ref="OO4:OO35" si="188">IF(ISNONTEXT($K4),_xlfn.NORM.DIST(GV4,$G4,$K4,FALSE),NA())</f>
        <v>1.5592687709952602E-7</v>
      </c>
      <c r="OP4" s="165">
        <f t="shared" ref="OP4:OP35" si="189">IF(ISNONTEXT($K4),_xlfn.NORM.DIST(GW4,$G4,$K4,FALSE),NA())</f>
        <v>1.0966636555257343E-7</v>
      </c>
      <c r="OQ4" s="165">
        <f t="shared" ref="OQ4:OQ35" si="190">IF(ISNONTEXT($K4),_xlfn.NORM.DIST(GX4,$G4,$K4,FALSE),NA())</f>
        <v>7.6745770075661129E-8</v>
      </c>
      <c r="OR4" s="165">
        <f t="shared" ref="OR4:OR35" si="191">IF(ISNONTEXT($K4),_xlfn.NORM.DIST(GY4,$G4,$K4,FALSE),NA())</f>
        <v>5.3439695299615088E-8</v>
      </c>
      <c r="OS4" s="165">
        <f t="shared" ref="OS4:OS35" si="192">IF(ISNONTEXT($K4),_xlfn.NORM.DIST(GZ4,$G4,$K4,FALSE),NA())</f>
        <v>3.7025593252072349E-8</v>
      </c>
      <c r="OT4" s="165">
        <f t="shared" ref="OT4:OT35" si="193">IF(ISNONTEXT($K4),_xlfn.NORM.DIST(HA4,$G4,$K4,FALSE),NA())</f>
        <v>2.5525167815780845E-8</v>
      </c>
      <c r="OU4" s="165">
        <f t="shared" ref="OU4:OU35" si="194">IF(ISNONTEXT($K4),_xlfn.NORM.DIST(HB4,$G4,$K4,FALSE),NA())</f>
        <v>1.750909559425064E-8</v>
      </c>
      <c r="OV4" s="165">
        <f t="shared" ref="OV4:OV35" si="195">IF(ISNONTEXT($K4),_xlfn.NORM.DIST(HC4,$G4,$K4,FALSE),NA())</f>
        <v>1.1950535029347228E-8</v>
      </c>
      <c r="OW4" s="165">
        <f t="shared" ref="OW4:OW35" si="196">IF(ISNONTEXT($K4),_xlfn.NORM.DIST(HD4,$G4,$K4,FALSE),NA())</f>
        <v>8.1159527917802942E-9</v>
      </c>
      <c r="OX4" s="165">
        <f t="shared" ref="OX4:OX35" si="197">IF(ISNONTEXT($K4),_xlfn.NORM.DIST(HE4,$G4,$K4,FALSE),NA())</f>
        <v>5.4842873642842332E-9</v>
      </c>
      <c r="OY4" s="165">
        <f t="shared" ref="OY4:OY35" si="198">IF(ISNONTEXT($K4),_xlfn.NORM.DIST(HF4,$G4,$K4,FALSE),NA())</f>
        <v>3.6874778555459485E-9</v>
      </c>
      <c r="OZ4" s="165">
        <f t="shared" ref="OZ4:OZ35" si="199">IF(ISNONTEXT($K4),_xlfn.NORM.DIST(HG4,$G4,$K4,FALSE),NA())</f>
        <v>2.4669887366425547E-9</v>
      </c>
      <c r="PA4" s="165">
        <f t="shared" ref="PA4:PA35" si="200">IF(ISNONTEXT($K4),_xlfn.NORM.DIST(HH4,$G4,$K4,FALSE),NA())</f>
        <v>1.6422279524373847E-9</v>
      </c>
      <c r="PB4" s="165">
        <f t="shared" ref="PB4:PB35" si="201">IF(ISNONTEXT($K4),_xlfn.NORM.DIST(HI4,$G4,$K4,FALSE),NA())</f>
        <v>1.0877478684691913E-9</v>
      </c>
      <c r="PC4" s="165">
        <f t="shared" ref="PC4:PC35" si="202">IF(ISNONTEXT($K4),_xlfn.NORM.DIST(HJ4,$G4,$K4,FALSE),NA())</f>
        <v>7.1688842697436195E-10</v>
      </c>
      <c r="PD4" s="165">
        <f t="shared" ref="PD4:PD35" si="203">IF(ISNONTEXT($K4),_xlfn.NORM.DIST(HK4,$G4,$K4,FALSE),NA())</f>
        <v>4.7011426074776372E-10</v>
      </c>
      <c r="PE4" s="165">
        <f t="shared" ref="PE4:PE35" si="204">IF(ISNONTEXT($K4),_xlfn.NORM.DIST(HL4,$G4,$K4,FALSE),NA())</f>
        <v>3.0674946168386844E-10</v>
      </c>
      <c r="PF4" s="165">
        <f t="shared" ref="PF4:PF35" si="205">IF(ISNONTEXT($K4),_xlfn.NORM.DIST(HM4,$G4,$K4,FALSE),NA())</f>
        <v>1.9915569071599394E-10</v>
      </c>
      <c r="PG4" s="165">
        <f t="shared" ref="PG4:PG35" si="206">IF(ISNONTEXT($K4),_xlfn.NORM.DIST(HN4,$G4,$K4,FALSE),NA())</f>
        <v>1.2865603396428487E-10</v>
      </c>
      <c r="PH4" s="165">
        <f t="shared" ref="PH4:PH35" si="207">IF(ISNONTEXT($K4),_xlfn.NORM.DIST(HO4,$G4,$K4,FALSE),NA())</f>
        <v>8.26982131472544E-11</v>
      </c>
    </row>
    <row r="5" spans="1:425" x14ac:dyDescent="0.45">
      <c r="A5" s="4">
        <v>2</v>
      </c>
      <c r="B5" s="92">
        <f t="shared" ref="B5:B68" si="208">IF(C5&gt;0,C5*(1+$B$2),"")</f>
        <v>60</v>
      </c>
      <c r="C5" s="91">
        <v>120</v>
      </c>
      <c r="D5" s="92">
        <f t="shared" ref="D5:D68" si="209">IF(C5&gt;0,C5*(1+$D$2),"")</f>
        <v>240</v>
      </c>
      <c r="E5" s="120">
        <f t="shared" si="0"/>
        <v>1</v>
      </c>
      <c r="F5" s="120">
        <f t="shared" si="1"/>
        <v>0.5</v>
      </c>
      <c r="G5" s="71">
        <f t="shared" ref="G5:G68" si="210">IF(AND(B5&gt;0,C5&gt;0,D5&gt;0),(B5+(4*C5)+D5)/6,"")</f>
        <v>130</v>
      </c>
      <c r="H5" s="23" t="s">
        <v>780</v>
      </c>
      <c r="I5" s="55"/>
      <c r="J5" s="298"/>
      <c r="K5" s="72">
        <f>IF(AND(B5&gt;0,C5&gt;0,D5&gt;0),IF(ISBLANK(J5),IF(ISBLANK(H5),"",(D5-B5)*VLOOKUP(H5,VLookups!$A$4:$B$13,2,FALSE)),J5),"")</f>
        <v>18</v>
      </c>
      <c r="L5" s="73">
        <f t="shared" si="2"/>
        <v>324</v>
      </c>
      <c r="M5" s="91">
        <v>150</v>
      </c>
      <c r="N5" s="265">
        <f>IF(AND(M5&gt;0,C5&gt;0,NOT(K5="")),ABS(VLOOKUP($M$1,VLookups!$A$43:$B$44,2,FALSE)-_xlfn.NORM.DIST(M5,G5,K5,TRUE)),"")</f>
        <v>0.86673973709749452</v>
      </c>
      <c r="O5" s="90">
        <f>IF(AND($B5&gt;0,$C5&gt;0,$D5&gt;0,NOT(ISBLANK($H5))),_xlfn.NORM.INV(ABS(VLOOKUP($M$1,VLookups!$A$43:$B$44,2,FALSE)-O$3),$G5,$K5),"")</f>
        <v>106.93207182019719</v>
      </c>
      <c r="P5" s="89">
        <f>IF(AND($B5&gt;0,$C5&gt;0,$D5&gt;0,NOT(ISBLANK($H5))),_xlfn.NORM.INV(ABS(VLOOKUP($M$1,VLookups!$A$43:$B$44,2,FALSE)-P$3),$G5,$K5),"")</f>
        <v>153.06792817980281</v>
      </c>
      <c r="Q5" s="90">
        <f>IF(AND($B5&gt;0,$C5&gt;0,$D5&gt;0,NOT(ISBLANK($H5))),_xlfn.NORM.INV(ABS(VLOOKUP($M$1,VLookups!$A$43:$B$44,2,FALSE)-Q$3),$G5,$K5),"")</f>
        <v>148.65580101088821</v>
      </c>
      <c r="R5" s="89">
        <f>IF(AND($B5&gt;0,$C5&gt;0,$D5&gt;0,NOT(ISBLANK($H5))),_xlfn.NORM.INV(ABS(VLOOKUP($M$1,VLookups!$A$43:$B$44,2,FALSE)-R$3),$G5,$K5),"")</f>
        <v>145.14918220431247</v>
      </c>
      <c r="S5" s="90">
        <f>IF(AND($B5&gt;0,$C5&gt;0,$D5&gt;0,NOT(ISBLANK($H5))),_xlfn.NORM.INV(ABS(VLOOKUP($M$1,VLookups!$A$43:$B$44,2,FALSE)-S$3),$G5,$K5),"")</f>
        <v>142.14081550352947</v>
      </c>
      <c r="T5" s="89">
        <f>IF(AND($B5&gt;0,$C5&gt;0,$D5&gt;0,NOT(ISBLANK($H5))),_xlfn.NORM.INV(ABS(VLOOKUP($M$1,VLookups!$A$43:$B$44,2,FALSE)-T$3),$G5,$K5),"")</f>
        <v>130</v>
      </c>
      <c r="U5" s="5"/>
      <c r="V5" s="164">
        <f t="shared" ref="V5:V68" si="211">IF(AND(B5&gt;0,C5&gt;0,D5&gt;0),ABS((B5-D5)/200),"")</f>
        <v>0.9</v>
      </c>
      <c r="W5" s="47">
        <f t="shared" ref="W5:AL68" si="212">IF(ISNONTEXT($V5),X5-$V5,"")</f>
        <v>29.999999999999702</v>
      </c>
      <c r="X5" s="47">
        <f t="shared" si="212"/>
        <v>30.8999999999997</v>
      </c>
      <c r="Y5" s="47">
        <f t="shared" si="212"/>
        <v>31.799999999999699</v>
      </c>
      <c r="Z5" s="47">
        <f t="shared" si="212"/>
        <v>32.699999999999697</v>
      </c>
      <c r="AA5" s="47">
        <f t="shared" si="212"/>
        <v>33.599999999999696</v>
      </c>
      <c r="AB5" s="47">
        <f t="shared" si="212"/>
        <v>34.499999999999694</v>
      </c>
      <c r="AC5" s="47">
        <f t="shared" si="212"/>
        <v>35.399999999999693</v>
      </c>
      <c r="AD5" s="47">
        <f t="shared" si="212"/>
        <v>36.299999999999692</v>
      </c>
      <c r="AE5" s="47">
        <f t="shared" si="212"/>
        <v>37.19999999999969</v>
      </c>
      <c r="AF5" s="47">
        <f t="shared" si="212"/>
        <v>38.099999999999689</v>
      </c>
      <c r="AG5" s="47">
        <f t="shared" si="212"/>
        <v>38.999999999999687</v>
      </c>
      <c r="AH5" s="47">
        <f t="shared" si="212"/>
        <v>39.899999999999686</v>
      </c>
      <c r="AI5" s="47">
        <f t="shared" si="212"/>
        <v>40.799999999999685</v>
      </c>
      <c r="AJ5" s="47">
        <f t="shared" si="212"/>
        <v>41.699999999999683</v>
      </c>
      <c r="AK5" s="47">
        <f t="shared" si="212"/>
        <v>42.599999999999682</v>
      </c>
      <c r="AL5" s="47">
        <f t="shared" si="212"/>
        <v>43.49999999999968</v>
      </c>
      <c r="AM5" s="47">
        <f t="shared" si="3"/>
        <v>44.399999999999679</v>
      </c>
      <c r="AN5" s="47">
        <f t="shared" si="3"/>
        <v>45.299999999999677</v>
      </c>
      <c r="AO5" s="47">
        <f t="shared" si="3"/>
        <v>46.199999999999676</v>
      </c>
      <c r="AP5" s="47">
        <f t="shared" si="3"/>
        <v>47.099999999999675</v>
      </c>
      <c r="AQ5" s="47">
        <f t="shared" si="3"/>
        <v>47.999999999999673</v>
      </c>
      <c r="AR5" s="47">
        <f t="shared" si="3"/>
        <v>48.899999999999672</v>
      </c>
      <c r="AS5" s="47">
        <f t="shared" si="3"/>
        <v>49.79999999999967</v>
      </c>
      <c r="AT5" s="47">
        <f t="shared" si="3"/>
        <v>50.699999999999669</v>
      </c>
      <c r="AU5" s="47">
        <f t="shared" si="3"/>
        <v>51.599999999999667</v>
      </c>
      <c r="AV5" s="47">
        <f t="shared" si="3"/>
        <v>52.499999999999666</v>
      </c>
      <c r="AW5" s="47">
        <f t="shared" si="3"/>
        <v>53.399999999999665</v>
      </c>
      <c r="AX5" s="47">
        <f t="shared" si="3"/>
        <v>54.299999999999663</v>
      </c>
      <c r="AY5" s="47">
        <f t="shared" si="3"/>
        <v>55.199999999999662</v>
      </c>
      <c r="AZ5" s="47">
        <f t="shared" si="3"/>
        <v>56.09999999999966</v>
      </c>
      <c r="BA5" s="47">
        <f t="shared" si="3"/>
        <v>56.999999999999659</v>
      </c>
      <c r="BB5" s="47">
        <f t="shared" si="3"/>
        <v>57.899999999999658</v>
      </c>
      <c r="BC5" s="47">
        <f t="shared" si="3"/>
        <v>58.799999999999656</v>
      </c>
      <c r="BD5" s="47">
        <f t="shared" si="3"/>
        <v>59.699999999999655</v>
      </c>
      <c r="BE5" s="47">
        <f t="shared" si="3"/>
        <v>60.599999999999653</v>
      </c>
      <c r="BF5" s="47">
        <f t="shared" si="3"/>
        <v>61.499999999999652</v>
      </c>
      <c r="BG5" s="47">
        <f t="shared" si="3"/>
        <v>62.39999999999965</v>
      </c>
      <c r="BH5" s="47">
        <f t="shared" si="3"/>
        <v>63.299999999999649</v>
      </c>
      <c r="BI5" s="47">
        <f t="shared" si="3"/>
        <v>64.199999999999648</v>
      </c>
      <c r="BJ5" s="47">
        <f t="shared" si="3"/>
        <v>65.099999999999653</v>
      </c>
      <c r="BK5" s="47">
        <f t="shared" si="3"/>
        <v>65.999999999999659</v>
      </c>
      <c r="BL5" s="47">
        <f t="shared" si="3"/>
        <v>66.899999999999665</v>
      </c>
      <c r="BM5" s="47">
        <f t="shared" si="3"/>
        <v>67.79999999999967</v>
      </c>
      <c r="BN5" s="47">
        <f t="shared" si="3"/>
        <v>68.699999999999676</v>
      </c>
      <c r="BO5" s="47">
        <f t="shared" si="3"/>
        <v>69.599999999999682</v>
      </c>
      <c r="BP5" s="47">
        <f t="shared" si="3"/>
        <v>70.499999999999687</v>
      </c>
      <c r="BQ5" s="47">
        <f t="shared" si="3"/>
        <v>71.399999999999693</v>
      </c>
      <c r="BR5" s="47">
        <f t="shared" si="3"/>
        <v>72.299999999999699</v>
      </c>
      <c r="BS5" s="47">
        <f t="shared" si="3"/>
        <v>73.199999999999704</v>
      </c>
      <c r="BT5" s="47">
        <f t="shared" si="3"/>
        <v>74.09999999999971</v>
      </c>
      <c r="BU5" s="47">
        <f t="shared" si="3"/>
        <v>74.999999999999716</v>
      </c>
      <c r="BV5" s="47">
        <f t="shared" si="3"/>
        <v>75.899999999999721</v>
      </c>
      <c r="BW5" s="47">
        <f t="shared" si="3"/>
        <v>76.799999999999727</v>
      </c>
      <c r="BX5" s="47">
        <f t="shared" si="3"/>
        <v>77.699999999999733</v>
      </c>
      <c r="BY5" s="47">
        <f t="shared" si="3"/>
        <v>78.599999999999739</v>
      </c>
      <c r="BZ5" s="47">
        <f t="shared" si="3"/>
        <v>79.499999999999744</v>
      </c>
      <c r="CA5" s="47">
        <f t="shared" si="3"/>
        <v>80.39999999999975</v>
      </c>
      <c r="CB5" s="47">
        <f t="shared" si="3"/>
        <v>81.299999999999756</v>
      </c>
      <c r="CC5" s="47">
        <f t="shared" si="3"/>
        <v>82.199999999999761</v>
      </c>
      <c r="CD5" s="47">
        <f t="shared" si="3"/>
        <v>83.099999999999767</v>
      </c>
      <c r="CE5" s="47">
        <f t="shared" si="3"/>
        <v>83.999999999999773</v>
      </c>
      <c r="CF5" s="47">
        <f t="shared" si="3"/>
        <v>84.899999999999778</v>
      </c>
      <c r="CG5" s="47">
        <f t="shared" si="3"/>
        <v>85.799999999999784</v>
      </c>
      <c r="CH5" s="47">
        <f t="shared" si="3"/>
        <v>86.69999999999979</v>
      </c>
      <c r="CI5" s="47">
        <f t="shared" si="3"/>
        <v>87.599999999999795</v>
      </c>
      <c r="CJ5" s="47">
        <f t="shared" si="4"/>
        <v>88.499999999999801</v>
      </c>
      <c r="CK5" s="47">
        <f t="shared" si="4"/>
        <v>89.399999999999807</v>
      </c>
      <c r="CL5" s="47">
        <f t="shared" si="4"/>
        <v>90.299999999999812</v>
      </c>
      <c r="CM5" s="47">
        <f t="shared" si="4"/>
        <v>91.199999999999818</v>
      </c>
      <c r="CN5" s="47">
        <f t="shared" si="4"/>
        <v>92.099999999999824</v>
      </c>
      <c r="CO5" s="47">
        <f t="shared" si="4"/>
        <v>92.999999999999829</v>
      </c>
      <c r="CP5" s="47">
        <f t="shared" si="4"/>
        <v>93.899999999999835</v>
      </c>
      <c r="CQ5" s="47">
        <f t="shared" si="4"/>
        <v>94.799999999999841</v>
      </c>
      <c r="CR5" s="47">
        <f t="shared" si="4"/>
        <v>95.699999999999847</v>
      </c>
      <c r="CS5" s="47">
        <f t="shared" si="4"/>
        <v>96.599999999999852</v>
      </c>
      <c r="CT5" s="47">
        <f t="shared" si="4"/>
        <v>97.499999999999858</v>
      </c>
      <c r="CU5" s="47">
        <f t="shared" si="4"/>
        <v>98.399999999999864</v>
      </c>
      <c r="CV5" s="47">
        <f t="shared" si="4"/>
        <v>99.299999999999869</v>
      </c>
      <c r="CW5" s="47">
        <f t="shared" si="4"/>
        <v>100.19999999999987</v>
      </c>
      <c r="CX5" s="47">
        <f t="shared" si="4"/>
        <v>101.09999999999988</v>
      </c>
      <c r="CY5" s="47">
        <f t="shared" si="4"/>
        <v>101.99999999999989</v>
      </c>
      <c r="CZ5" s="47">
        <f t="shared" si="4"/>
        <v>102.89999999999989</v>
      </c>
      <c r="DA5" s="47">
        <f t="shared" si="4"/>
        <v>103.7999999999999</v>
      </c>
      <c r="DB5" s="47">
        <f t="shared" si="4"/>
        <v>104.6999999999999</v>
      </c>
      <c r="DC5" s="47">
        <f t="shared" si="4"/>
        <v>105.59999999999991</v>
      </c>
      <c r="DD5" s="47">
        <f t="shared" si="4"/>
        <v>106.49999999999991</v>
      </c>
      <c r="DE5" s="47">
        <f t="shared" si="4"/>
        <v>107.39999999999992</v>
      </c>
      <c r="DF5" s="47">
        <f t="shared" si="4"/>
        <v>108.29999999999993</v>
      </c>
      <c r="DG5" s="47">
        <f t="shared" si="4"/>
        <v>109.19999999999993</v>
      </c>
      <c r="DH5" s="47">
        <f t="shared" si="4"/>
        <v>110.09999999999994</v>
      </c>
      <c r="DI5" s="47">
        <f t="shared" si="4"/>
        <v>110.99999999999994</v>
      </c>
      <c r="DJ5" s="47">
        <f t="shared" si="4"/>
        <v>111.89999999999995</v>
      </c>
      <c r="DK5" s="47">
        <f t="shared" si="4"/>
        <v>112.79999999999995</v>
      </c>
      <c r="DL5" s="47">
        <f t="shared" si="4"/>
        <v>113.69999999999996</v>
      </c>
      <c r="DM5" s="47">
        <f t="shared" si="4"/>
        <v>114.59999999999997</v>
      </c>
      <c r="DN5" s="47">
        <f t="shared" si="4"/>
        <v>115.49999999999997</v>
      </c>
      <c r="DO5" s="47">
        <f t="shared" si="4"/>
        <v>116.39999999999998</v>
      </c>
      <c r="DP5" s="47">
        <f t="shared" si="4"/>
        <v>117.29999999999998</v>
      </c>
      <c r="DQ5" s="47">
        <f t="shared" si="4"/>
        <v>118.19999999999999</v>
      </c>
      <c r="DR5" s="47">
        <f t="shared" si="4"/>
        <v>119.1</v>
      </c>
      <c r="DS5" s="179">
        <f t="shared" ref="DS5:DS68" si="213">IF(ISNONTEXT($V5),C5,"")</f>
        <v>120</v>
      </c>
      <c r="DT5" s="47">
        <f t="shared" ref="DT5:EI68" si="214">IF(ISNONTEXT($V5),DS5+$V5,"")</f>
        <v>120.9</v>
      </c>
      <c r="DU5" s="47">
        <f t="shared" si="214"/>
        <v>121.80000000000001</v>
      </c>
      <c r="DV5" s="47">
        <f t="shared" si="214"/>
        <v>122.70000000000002</v>
      </c>
      <c r="DW5" s="47">
        <f t="shared" si="214"/>
        <v>123.60000000000002</v>
      </c>
      <c r="DX5" s="47">
        <f t="shared" si="214"/>
        <v>124.50000000000003</v>
      </c>
      <c r="DY5" s="47">
        <f t="shared" si="214"/>
        <v>125.40000000000003</v>
      </c>
      <c r="DZ5" s="47">
        <f t="shared" si="214"/>
        <v>126.30000000000004</v>
      </c>
      <c r="EA5" s="47">
        <f t="shared" si="214"/>
        <v>127.20000000000005</v>
      </c>
      <c r="EB5" s="47">
        <f t="shared" si="214"/>
        <v>128.10000000000005</v>
      </c>
      <c r="EC5" s="47">
        <f t="shared" si="214"/>
        <v>129.00000000000006</v>
      </c>
      <c r="ED5" s="47">
        <f t="shared" si="214"/>
        <v>129.90000000000006</v>
      </c>
      <c r="EE5" s="47">
        <f t="shared" si="214"/>
        <v>130.80000000000007</v>
      </c>
      <c r="EF5" s="47">
        <f t="shared" si="214"/>
        <v>131.70000000000007</v>
      </c>
      <c r="EG5" s="47">
        <f t="shared" si="214"/>
        <v>132.60000000000008</v>
      </c>
      <c r="EH5" s="47">
        <f t="shared" si="214"/>
        <v>133.50000000000009</v>
      </c>
      <c r="EI5" s="47">
        <f t="shared" si="214"/>
        <v>134.40000000000009</v>
      </c>
      <c r="EJ5" s="47">
        <f t="shared" si="5"/>
        <v>135.3000000000001</v>
      </c>
      <c r="EK5" s="47">
        <f t="shared" si="5"/>
        <v>136.2000000000001</v>
      </c>
      <c r="EL5" s="47">
        <f t="shared" si="5"/>
        <v>137.10000000000011</v>
      </c>
      <c r="EM5" s="47">
        <f t="shared" si="5"/>
        <v>138.00000000000011</v>
      </c>
      <c r="EN5" s="47">
        <f t="shared" si="5"/>
        <v>138.90000000000012</v>
      </c>
      <c r="EO5" s="47">
        <f t="shared" si="5"/>
        <v>139.80000000000013</v>
      </c>
      <c r="EP5" s="47">
        <f t="shared" si="5"/>
        <v>140.70000000000013</v>
      </c>
      <c r="EQ5" s="47">
        <f t="shared" si="5"/>
        <v>141.60000000000014</v>
      </c>
      <c r="ER5" s="47">
        <f t="shared" si="5"/>
        <v>142.50000000000014</v>
      </c>
      <c r="ES5" s="47">
        <f t="shared" si="5"/>
        <v>143.40000000000015</v>
      </c>
      <c r="ET5" s="47">
        <f t="shared" si="5"/>
        <v>144.30000000000015</v>
      </c>
      <c r="EU5" s="47">
        <f t="shared" si="5"/>
        <v>145.20000000000016</v>
      </c>
      <c r="EV5" s="47">
        <f t="shared" si="5"/>
        <v>146.10000000000016</v>
      </c>
      <c r="EW5" s="47">
        <f t="shared" si="5"/>
        <v>147.00000000000017</v>
      </c>
      <c r="EX5" s="47">
        <f t="shared" si="5"/>
        <v>147.90000000000018</v>
      </c>
      <c r="EY5" s="47">
        <f t="shared" si="5"/>
        <v>148.80000000000018</v>
      </c>
      <c r="EZ5" s="47">
        <f t="shared" si="5"/>
        <v>149.70000000000019</v>
      </c>
      <c r="FA5" s="47">
        <f t="shared" si="5"/>
        <v>150.60000000000019</v>
      </c>
      <c r="FB5" s="47">
        <f t="shared" si="5"/>
        <v>151.5000000000002</v>
      </c>
      <c r="FC5" s="47">
        <f t="shared" si="5"/>
        <v>152.4000000000002</v>
      </c>
      <c r="FD5" s="47">
        <f t="shared" si="5"/>
        <v>153.30000000000021</v>
      </c>
      <c r="FE5" s="47">
        <f t="shared" si="5"/>
        <v>154.20000000000022</v>
      </c>
      <c r="FF5" s="47">
        <f t="shared" si="5"/>
        <v>155.10000000000022</v>
      </c>
      <c r="FG5" s="47">
        <f t="shared" si="5"/>
        <v>156.00000000000023</v>
      </c>
      <c r="FH5" s="47">
        <f t="shared" si="5"/>
        <v>156.90000000000023</v>
      </c>
      <c r="FI5" s="47">
        <f t="shared" si="5"/>
        <v>157.80000000000024</v>
      </c>
      <c r="FJ5" s="47">
        <f t="shared" si="5"/>
        <v>158.70000000000024</v>
      </c>
      <c r="FK5" s="47">
        <f t="shared" si="5"/>
        <v>159.60000000000025</v>
      </c>
      <c r="FL5" s="47">
        <f t="shared" si="5"/>
        <v>160.50000000000026</v>
      </c>
      <c r="FM5" s="47">
        <f t="shared" si="5"/>
        <v>161.40000000000026</v>
      </c>
      <c r="FN5" s="47">
        <f t="shared" si="5"/>
        <v>162.30000000000027</v>
      </c>
      <c r="FO5" s="47">
        <f t="shared" si="5"/>
        <v>163.20000000000027</v>
      </c>
      <c r="FP5" s="47">
        <f t="shared" si="5"/>
        <v>164.10000000000028</v>
      </c>
      <c r="FQ5" s="47">
        <f t="shared" si="5"/>
        <v>165.00000000000028</v>
      </c>
      <c r="FR5" s="47">
        <f t="shared" si="5"/>
        <v>165.90000000000029</v>
      </c>
      <c r="FS5" s="47">
        <f t="shared" si="5"/>
        <v>166.8000000000003</v>
      </c>
      <c r="FT5" s="47">
        <f t="shared" si="5"/>
        <v>167.7000000000003</v>
      </c>
      <c r="FU5" s="47">
        <f t="shared" si="5"/>
        <v>168.60000000000031</v>
      </c>
      <c r="FV5" s="47">
        <f t="shared" si="5"/>
        <v>169.50000000000031</v>
      </c>
      <c r="FW5" s="47">
        <f t="shared" si="5"/>
        <v>170.40000000000032</v>
      </c>
      <c r="FX5" s="47">
        <f t="shared" si="5"/>
        <v>171.30000000000032</v>
      </c>
      <c r="FY5" s="47">
        <f t="shared" si="5"/>
        <v>172.20000000000033</v>
      </c>
      <c r="FZ5" s="47">
        <f t="shared" si="5"/>
        <v>173.10000000000034</v>
      </c>
      <c r="GA5" s="47">
        <f t="shared" si="5"/>
        <v>174.00000000000034</v>
      </c>
      <c r="GB5" s="47">
        <f t="shared" si="5"/>
        <v>174.90000000000035</v>
      </c>
      <c r="GC5" s="47">
        <f t="shared" si="5"/>
        <v>175.80000000000035</v>
      </c>
      <c r="GD5" s="47">
        <f t="shared" si="5"/>
        <v>176.70000000000036</v>
      </c>
      <c r="GE5" s="47">
        <f t="shared" si="5"/>
        <v>177.60000000000036</v>
      </c>
      <c r="GF5" s="47">
        <f t="shared" si="5"/>
        <v>178.50000000000037</v>
      </c>
      <c r="GG5" s="47">
        <f t="shared" si="6"/>
        <v>179.40000000000038</v>
      </c>
      <c r="GH5" s="47">
        <f t="shared" si="6"/>
        <v>180.30000000000038</v>
      </c>
      <c r="GI5" s="47">
        <f t="shared" si="6"/>
        <v>181.20000000000039</v>
      </c>
      <c r="GJ5" s="47">
        <f t="shared" si="6"/>
        <v>182.10000000000039</v>
      </c>
      <c r="GK5" s="47">
        <f t="shared" si="6"/>
        <v>183.0000000000004</v>
      </c>
      <c r="GL5" s="47">
        <f t="shared" si="6"/>
        <v>183.9000000000004</v>
      </c>
      <c r="GM5" s="47">
        <f t="shared" si="6"/>
        <v>184.80000000000041</v>
      </c>
      <c r="GN5" s="47">
        <f t="shared" si="6"/>
        <v>185.70000000000041</v>
      </c>
      <c r="GO5" s="47">
        <f t="shared" si="6"/>
        <v>186.60000000000042</v>
      </c>
      <c r="GP5" s="47">
        <f t="shared" si="6"/>
        <v>187.50000000000043</v>
      </c>
      <c r="GQ5" s="47">
        <f t="shared" si="6"/>
        <v>188.40000000000043</v>
      </c>
      <c r="GR5" s="47">
        <f t="shared" si="6"/>
        <v>189.30000000000044</v>
      </c>
      <c r="GS5" s="47">
        <f t="shared" si="6"/>
        <v>190.20000000000044</v>
      </c>
      <c r="GT5" s="47">
        <f t="shared" si="6"/>
        <v>191.10000000000045</v>
      </c>
      <c r="GU5" s="47">
        <f t="shared" si="6"/>
        <v>192.00000000000045</v>
      </c>
      <c r="GV5" s="47">
        <f t="shared" si="6"/>
        <v>192.90000000000046</v>
      </c>
      <c r="GW5" s="47">
        <f t="shared" si="6"/>
        <v>193.80000000000047</v>
      </c>
      <c r="GX5" s="47">
        <f t="shared" si="6"/>
        <v>194.70000000000047</v>
      </c>
      <c r="GY5" s="47">
        <f t="shared" si="6"/>
        <v>195.60000000000048</v>
      </c>
      <c r="GZ5" s="47">
        <f t="shared" si="6"/>
        <v>196.50000000000048</v>
      </c>
      <c r="HA5" s="47">
        <f t="shared" si="6"/>
        <v>197.40000000000049</v>
      </c>
      <c r="HB5" s="47">
        <f t="shared" si="6"/>
        <v>198.30000000000049</v>
      </c>
      <c r="HC5" s="47">
        <f t="shared" si="6"/>
        <v>199.2000000000005</v>
      </c>
      <c r="HD5" s="47">
        <f t="shared" si="6"/>
        <v>200.10000000000051</v>
      </c>
      <c r="HE5" s="47">
        <f t="shared" si="6"/>
        <v>201.00000000000051</v>
      </c>
      <c r="HF5" s="47">
        <f t="shared" si="6"/>
        <v>201.90000000000052</v>
      </c>
      <c r="HG5" s="47">
        <f t="shared" si="6"/>
        <v>202.80000000000052</v>
      </c>
      <c r="HH5" s="47">
        <f t="shared" si="6"/>
        <v>203.70000000000053</v>
      </c>
      <c r="HI5" s="47">
        <f t="shared" si="6"/>
        <v>204.60000000000053</v>
      </c>
      <c r="HJ5" s="47">
        <f t="shared" si="6"/>
        <v>205.50000000000054</v>
      </c>
      <c r="HK5" s="47">
        <f t="shared" si="6"/>
        <v>206.40000000000055</v>
      </c>
      <c r="HL5" s="47">
        <f t="shared" si="6"/>
        <v>207.30000000000055</v>
      </c>
      <c r="HM5" s="47">
        <f t="shared" si="6"/>
        <v>208.20000000000056</v>
      </c>
      <c r="HN5" s="47">
        <f t="shared" si="6"/>
        <v>209.10000000000056</v>
      </c>
      <c r="HO5" s="47">
        <f t="shared" si="6"/>
        <v>210.00000000000057</v>
      </c>
      <c r="HP5" s="165">
        <f t="shared" si="7"/>
        <v>4.4011099937385723E-9</v>
      </c>
      <c r="HQ5" s="165">
        <f t="shared" si="8"/>
        <v>5.8030553201622232E-9</v>
      </c>
      <c r="HR5" s="165">
        <f t="shared" si="9"/>
        <v>7.6324762655725392E-9</v>
      </c>
      <c r="HS5" s="165">
        <f t="shared" si="10"/>
        <v>1.0013559392080902E-8</v>
      </c>
      <c r="HT5" s="165">
        <f t="shared" si="11"/>
        <v>1.3104659991898144E-8</v>
      </c>
      <c r="HU5" s="165">
        <f t="shared" si="12"/>
        <v>1.7107135707497281E-8</v>
      </c>
      <c r="HV5" s="165">
        <f t="shared" si="13"/>
        <v>2.2276302540265656E-8</v>
      </c>
      <c r="HW5" s="165">
        <f t="shared" si="14"/>
        <v>2.8934979451297037E-8</v>
      </c>
      <c r="HX5" s="165">
        <f t="shared" si="15"/>
        <v>3.7490178898499997E-8</v>
      </c>
      <c r="HY5" s="165">
        <f t="shared" si="16"/>
        <v>4.8453606852860969E-8</v>
      </c>
      <c r="HZ5" s="165">
        <f t="shared" si="17"/>
        <v>6.2466758933434115E-8</v>
      </c>
      <c r="IA5" s="165">
        <f t="shared" si="18"/>
        <v>8.0331541208751095E-8</v>
      </c>
      <c r="IB5" s="165">
        <f t="shared" si="19"/>
        <v>1.0304750688073527E-7</v>
      </c>
      <c r="IC5" s="165">
        <f t="shared" si="20"/>
        <v>1.3185698542995587E-7</v>
      </c>
      <c r="ID5" s="165">
        <f t="shared" si="21"/>
        <v>1.6829959071265642E-7</v>
      </c>
      <c r="IE5" s="165">
        <f t="shared" si="22"/>
        <v>2.1427783065468161E-7</v>
      </c>
      <c r="IF5" s="165">
        <f t="shared" si="23"/>
        <v>2.7213580502011929E-7</v>
      </c>
      <c r="IG5" s="165">
        <f t="shared" si="24"/>
        <v>3.4475327030098026E-7</v>
      </c>
      <c r="IH5" s="165">
        <f t="shared" si="25"/>
        <v>4.3565767262039382E-7</v>
      </c>
      <c r="II5" s="165">
        <f t="shared" si="26"/>
        <v>5.4915710053169115E-7</v>
      </c>
      <c r="IJ5" s="165">
        <f t="shared" si="27"/>
        <v>6.9049748873864967E-7</v>
      </c>
      <c r="IK5" s="165">
        <f t="shared" si="28"/>
        <v>8.6604780900923514E-7</v>
      </c>
      <c r="IL5" s="165">
        <f t="shared" si="29"/>
        <v>1.0835174125787725E-6</v>
      </c>
      <c r="IM5" s="165">
        <f t="shared" si="30"/>
        <v>1.3522101342979011E-6</v>
      </c>
      <c r="IN5" s="165">
        <f t="shared" si="31"/>
        <v>1.6833202260736185E-6</v>
      </c>
      <c r="IO5" s="165">
        <f t="shared" si="32"/>
        <v>2.0902756471646293E-6</v>
      </c>
      <c r="IP5" s="165">
        <f t="shared" si="33"/>
        <v>2.5891346907503553E-6</v>
      </c>
      <c r="IQ5" s="165">
        <f t="shared" si="34"/>
        <v>3.1990423565243698E-6</v>
      </c>
      <c r="IR5" s="165">
        <f t="shared" si="35"/>
        <v>3.942753271787989E-6</v>
      </c>
      <c r="IS5" s="165">
        <f t="shared" si="36"/>
        <v>4.8472282996754006E-6</v>
      </c>
      <c r="IT5" s="165">
        <f t="shared" si="37"/>
        <v>5.9443122307635126E-6</v>
      </c>
      <c r="IU5" s="165">
        <f t="shared" si="38"/>
        <v>7.271500108394413E-6</v>
      </c>
      <c r="IV5" s="165">
        <f t="shared" si="39"/>
        <v>8.8727997605387095E-6</v>
      </c>
      <c r="IW5" s="165">
        <f t="shared" si="40"/>
        <v>1.0799697971075042E-5</v>
      </c>
      <c r="IX5" s="165">
        <f t="shared" si="41"/>
        <v>1.3112237387489844E-5</v>
      </c>
      <c r="IY5" s="165">
        <f t="shared" si="42"/>
        <v>1.5880210694609563E-5</v>
      </c>
      <c r="IZ5" s="165">
        <f t="shared" si="43"/>
        <v>1.9184477747903597E-5</v>
      </c>
      <c r="JA5" s="165">
        <f t="shared" si="44"/>
        <v>2.3118410217221517E-5</v>
      </c>
      <c r="JB5" s="165">
        <f t="shared" si="45"/>
        <v>2.7789466804843838E-5</v>
      </c>
      <c r="JC5" s="165">
        <f t="shared" si="46"/>
        <v>3.3320900234126772E-5</v>
      </c>
      <c r="JD5" s="165">
        <f t="shared" si="47"/>
        <v>3.9853594923292127E-5</v>
      </c>
      <c r="JE5" s="165">
        <f t="shared" si="48"/>
        <v>4.7548031533928849E-5</v>
      </c>
      <c r="JF5" s="165">
        <f t="shared" si="49"/>
        <v>5.6586371392573078E-5</v>
      </c>
      <c r="JG5" s="165">
        <f t="shared" si="50"/>
        <v>6.7174650111470819E-5</v>
      </c>
      <c r="JH5" s="165">
        <f t="shared" si="51"/>
        <v>7.9545065576630536E-5</v>
      </c>
      <c r="JI5" s="165">
        <f t="shared" si="52"/>
        <v>9.3958340835196869E-5</v>
      </c>
      <c r="JJ5" s="165">
        <f t="shared" si="53"/>
        <v>1.1070613732216124E-4</v>
      </c>
      <c r="JK5" s="165">
        <f t="shared" si="54"/>
        <v>1.3011348835720315E-4</v>
      </c>
      <c r="JL5" s="165">
        <f t="shared" si="55"/>
        <v>1.5254121697332601E-4</v>
      </c>
      <c r="JM5" s="165">
        <f t="shared" si="56"/>
        <v>1.7838829598747414E-4</v>
      </c>
      <c r="JN5" s="165">
        <f t="shared" si="57"/>
        <v>2.080941018887604E-4</v>
      </c>
      <c r="JO5" s="165">
        <f t="shared" si="58"/>
        <v>2.4214050772413087E-4</v>
      </c>
      <c r="JP5" s="165">
        <f t="shared" si="59"/>
        <v>2.8105375384906089E-4</v>
      </c>
      <c r="JQ5" s="165">
        <f t="shared" si="60"/>
        <v>3.2540602934969388E-4</v>
      </c>
      <c r="JR5" s="165">
        <f t="shared" si="61"/>
        <v>3.7581669132170074E-4</v>
      </c>
      <c r="JS5" s="165">
        <f t="shared" si="62"/>
        <v>4.3295304421864695E-4</v>
      </c>
      <c r="JT5" s="165">
        <f t="shared" si="63"/>
        <v>4.9753059738399941E-4</v>
      </c>
      <c r="JU5" s="165">
        <f t="shared" si="64"/>
        <v>5.7031271589396131E-4</v>
      </c>
      <c r="JV5" s="165">
        <f t="shared" si="65"/>
        <v>6.5210957820856089E-4</v>
      </c>
      <c r="JW5" s="165">
        <f t="shared" si="66"/>
        <v>7.4377635410304368E-4</v>
      </c>
      <c r="JX5" s="165">
        <f t="shared" si="67"/>
        <v>8.462105181722883E-4</v>
      </c>
      <c r="JY5" s="165">
        <f t="shared" si="68"/>
        <v>9.6034821809613152E-4</v>
      </c>
      <c r="JZ5" s="165">
        <f t="shared" si="69"/>
        <v>1.087159623029592E-3</v>
      </c>
      <c r="KA5" s="165">
        <f t="shared" si="70"/>
        <v>1.2276431861142109E-3</v>
      </c>
      <c r="KB5" s="165">
        <f t="shared" si="71"/>
        <v>1.3828187663296285E-3</v>
      </c>
      <c r="KC5" s="165">
        <f t="shared" si="72"/>
        <v>1.553719568802137E-3</v>
      </c>
      <c r="KD5" s="165">
        <f t="shared" si="73"/>
        <v>1.7413828792839105E-3</v>
      </c>
      <c r="KE5" s="165">
        <f t="shared" si="74"/>
        <v>1.9468395877689307E-3</v>
      </c>
      <c r="KF5" s="165">
        <f t="shared" si="75"/>
        <v>2.1711025179998473E-3</v>
      </c>
      <c r="KG5" s="165">
        <f t="shared" si="76"/>
        <v>2.4151536037420175E-3</v>
      </c>
      <c r="KH5" s="165">
        <f t="shared" si="77"/>
        <v>2.679929978868653E-3</v>
      </c>
      <c r="KI5" s="165">
        <f t="shared" si="78"/>
        <v>2.9663090761372344E-3</v>
      </c>
      <c r="KJ5" s="165">
        <f t="shared" si="79"/>
        <v>3.275092858576867E-3</v>
      </c>
      <c r="KK5" s="165">
        <f t="shared" si="80"/>
        <v>3.6069913370985595E-3</v>
      </c>
      <c r="KL5" s="165">
        <f t="shared" si="81"/>
        <v>3.9626055576562763E-3</v>
      </c>
      <c r="KM5" s="165">
        <f t="shared" si="82"/>
        <v>4.3424102703270694E-3</v>
      </c>
      <c r="KN5" s="165">
        <f t="shared" si="83"/>
        <v>4.7467365202882575E-3</v>
      </c>
      <c r="KO5" s="165">
        <f t="shared" si="84"/>
        <v>5.1757544260517185E-3</v>
      </c>
      <c r="KP5" s="165">
        <f t="shared" si="85"/>
        <v>5.6294564326507274E-3</v>
      </c>
      <c r="KQ5" s="165">
        <f t="shared" si="86"/>
        <v>6.1076413459437836E-3</v>
      </c>
      <c r="KR5" s="165">
        <f t="shared" si="87"/>
        <v>6.6098994680041864E-3</v>
      </c>
      <c r="KS5" s="165">
        <f t="shared" si="88"/>
        <v>7.1355991619539176E-3</v>
      </c>
      <c r="KT5" s="165">
        <f t="shared" si="89"/>
        <v>7.6838751768978121E-3</v>
      </c>
      <c r="KU5" s="165">
        <f t="shared" si="90"/>
        <v>8.2536190592410671E-3</v>
      </c>
      <c r="KV5" s="165">
        <f t="shared" si="91"/>
        <v>8.843471965175027E-3</v>
      </c>
      <c r="KW5" s="165">
        <f t="shared" si="92"/>
        <v>9.4518201701860177E-3</v>
      </c>
      <c r="KX5" s="165">
        <f t="shared" si="93"/>
        <v>1.0076793544940184E-2</v>
      </c>
      <c r="KY5" s="165">
        <f t="shared" si="94"/>
        <v>1.0716267232869425E-2</v>
      </c>
      <c r="KZ5" s="165">
        <f t="shared" si="95"/>
        <v>1.1367866723472888E-2</v>
      </c>
      <c r="LA5" s="165">
        <f t="shared" si="96"/>
        <v>1.2028976467202952E-2</v>
      </c>
      <c r="LB5" s="165">
        <f t="shared" si="97"/>
        <v>1.2696752123479123E-2</v>
      </c>
      <c r="LC5" s="165">
        <f t="shared" si="98"/>
        <v>1.3368136473724776E-2</v>
      </c>
      <c r="LD5" s="165">
        <f t="shared" si="99"/>
        <v>1.4039878967397217E-2</v>
      </c>
      <c r="LE5" s="165">
        <f t="shared" si="100"/>
        <v>1.4708558802003328E-2</v>
      </c>
      <c r="LF5" s="165">
        <f t="shared" si="101"/>
        <v>1.5370611369429554E-2</v>
      </c>
      <c r="LG5" s="165">
        <f t="shared" si="102"/>
        <v>1.6022357832056425E-2</v>
      </c>
      <c r="LH5" s="165">
        <f t="shared" si="103"/>
        <v>1.6660037524645913E-2</v>
      </c>
      <c r="LI5" s="165">
        <f t="shared" si="104"/>
        <v>1.7279842813501388E-2</v>
      </c>
      <c r="LJ5" s="165">
        <f t="shared" si="105"/>
        <v>1.7877955984521195E-2</v>
      </c>
      <c r="LK5" s="165">
        <f t="shared" si="106"/>
        <v>1.8450587678070462E-2</v>
      </c>
      <c r="LL5" s="165">
        <f t="shared" si="107"/>
        <v>1.8994016342562734E-2</v>
      </c>
      <c r="LM5" s="165">
        <f t="shared" si="108"/>
        <v>1.9504628141619639E-2</v>
      </c>
      <c r="LN5" s="165">
        <f t="shared" si="109"/>
        <v>1.9978956722830166E-2</v>
      </c>
      <c r="LO5" s="165">
        <f t="shared" si="110"/>
        <v>2.0413722240411485E-2</v>
      </c>
      <c r="LP5" s="165">
        <f t="shared" si="111"/>
        <v>2.0805869020179661E-2</v>
      </c>
      <c r="LQ5" s="165">
        <f t="shared" si="112"/>
        <v>2.1152601263591871E-2</v>
      </c>
      <c r="LR5" s="165">
        <f t="shared" si="113"/>
        <v>2.1451416208345446E-2</v>
      </c>
      <c r="LS5" s="165">
        <f t="shared" si="114"/>
        <v>2.1700134195927652E-2</v>
      </c>
      <c r="LT5" s="165">
        <f t="shared" si="115"/>
        <v>2.1896925141107984E-2</v>
      </c>
      <c r="LU5" s="165">
        <f t="shared" si="116"/>
        <v>2.2040330953852313E-2</v>
      </c>
      <c r="LV5" s="165">
        <f t="shared" si="117"/>
        <v>2.2129283529430305E-2</v>
      </c>
      <c r="LW5" s="165">
        <f t="shared" si="118"/>
        <v>2.2163117996236867E-2</v>
      </c>
      <c r="LX5" s="165">
        <f t="shared" si="119"/>
        <v>2.2141580991480926E-2</v>
      </c>
      <c r="LY5" s="165">
        <f t="shared" si="120"/>
        <v>2.2064833820650592E-2</v>
      </c>
      <c r="LZ5" s="165">
        <f t="shared" si="121"/>
        <v>2.1933450445641989E-2</v>
      </c>
      <c r="MA5" s="165">
        <f t="shared" si="122"/>
        <v>2.1748410336652656E-2</v>
      </c>
      <c r="MB5" s="165">
        <f t="shared" si="123"/>
        <v>2.1511086312367169E-2</v>
      </c>
      <c r="MC5" s="165">
        <f t="shared" si="124"/>
        <v>2.1223227579602426E-2</v>
      </c>
      <c r="MD5" s="165">
        <f t="shared" si="125"/>
        <v>2.0886938265508984E-2</v>
      </c>
      <c r="ME5" s="165">
        <f t="shared" si="126"/>
        <v>2.0504651810847083E-2</v>
      </c>
      <c r="MF5" s="165">
        <f t="shared" si="127"/>
        <v>2.0079101660152362E-2</v>
      </c>
      <c r="MG5" s="165">
        <f t="shared" si="128"/>
        <v>1.9613288742376184E-2</v>
      </c>
      <c r="MH5" s="165">
        <f t="shared" si="129"/>
        <v>1.9110446282682651E-2</v>
      </c>
      <c r="MI5" s="165">
        <f t="shared" si="130"/>
        <v>1.8574002521644428E-2</v>
      </c>
      <c r="MJ5" s="165">
        <f t="shared" si="131"/>
        <v>1.8007541941537857E-2</v>
      </c>
      <c r="MK5" s="165">
        <f t="shared" si="132"/>
        <v>1.7414765610540232E-2</v>
      </c>
      <c r="ML5" s="165">
        <f t="shared" si="133"/>
        <v>1.6799451254433839E-2</v>
      </c>
      <c r="MM5" s="165">
        <f t="shared" si="134"/>
        <v>1.6165413652278852E-2</v>
      </c>
      <c r="MN5" s="165">
        <f t="shared" si="135"/>
        <v>1.551646592806928E-2</v>
      </c>
      <c r="MO5" s="165">
        <f t="shared" si="136"/>
        <v>1.4856382275530679E-2</v>
      </c>
      <c r="MP5" s="165">
        <f t="shared" si="137"/>
        <v>1.4188862609076591E-2</v>
      </c>
      <c r="MQ5" s="165">
        <f t="shared" si="138"/>
        <v>1.3517499581823401E-2</v>
      </c>
      <c r="MR5" s="165">
        <f t="shared" si="139"/>
        <v>1.2845748352925028E-2</v>
      </c>
      <c r="MS5" s="165">
        <f t="shared" si="140"/>
        <v>1.2176899422885801E-2</v>
      </c>
      <c r="MT5" s="165">
        <f t="shared" si="141"/>
        <v>1.1514054788552821E-2</v>
      </c>
      <c r="MU5" s="165">
        <f t="shared" si="142"/>
        <v>1.0860107600798356E-2</v>
      </c>
      <c r="MV5" s="165">
        <f t="shared" si="143"/>
        <v>1.0217725439063822E-2</v>
      </c>
      <c r="MW5" s="165">
        <f t="shared" si="144"/>
        <v>9.5893372494609969E-3</v>
      </c>
      <c r="MX5" s="165">
        <f t="shared" si="145"/>
        <v>8.9771239284119307E-3</v>
      </c>
      <c r="MY5" s="165">
        <f t="shared" si="146"/>
        <v>8.3830124731133267E-3</v>
      </c>
      <c r="MZ5" s="165">
        <f t="shared" si="147"/>
        <v>7.8086735645217752E-3</v>
      </c>
      <c r="NA5" s="165">
        <f t="shared" si="148"/>
        <v>7.2555223989735672E-3</v>
      </c>
      <c r="NB5" s="165">
        <f t="shared" si="149"/>
        <v>6.7247225416772914E-3</v>
      </c>
      <c r="NC5" s="165">
        <f t="shared" si="150"/>
        <v>6.2171925396429786E-3</v>
      </c>
      <c r="ND5" s="165">
        <f t="shared" si="151"/>
        <v>5.7336150034266358E-3</v>
      </c>
      <c r="NE5" s="165">
        <f t="shared" si="152"/>
        <v>5.2744478464619307E-3</v>
      </c>
      <c r="NF5" s="165">
        <f t="shared" si="153"/>
        <v>4.8399373576221462E-3</v>
      </c>
      <c r="NG5" s="165">
        <f t="shared" si="154"/>
        <v>4.4301327767335653E-3</v>
      </c>
      <c r="NH5" s="165">
        <f t="shared" si="155"/>
        <v>4.0449020436226649E-3</v>
      </c>
      <c r="NI5" s="165">
        <f t="shared" si="156"/>
        <v>3.6839483983707746E-3</v>
      </c>
      <c r="NJ5" s="165">
        <f t="shared" si="157"/>
        <v>3.3468275231137825E-3</v>
      </c>
      <c r="NK5" s="165">
        <f t="shared" si="158"/>
        <v>3.0329649332244031E-3</v>
      </c>
      <c r="NL5" s="165">
        <f t="shared" si="159"/>
        <v>2.741673347261248E-3</v>
      </c>
      <c r="NM5" s="165">
        <f t="shared" si="160"/>
        <v>2.4721697898451591E-3</v>
      </c>
      <c r="NN5" s="165">
        <f t="shared" si="161"/>
        <v>2.2235922088077935E-3</v>
      </c>
      <c r="NO5" s="165">
        <f t="shared" si="162"/>
        <v>1.9950154167470355E-3</v>
      </c>
      <c r="NP5" s="165">
        <f t="shared" si="163"/>
        <v>1.785466196752131E-3</v>
      </c>
      <c r="NQ5" s="165">
        <f t="shared" si="164"/>
        <v>1.5939374418160554E-3</v>
      </c>
      <c r="NR5" s="165">
        <f t="shared" si="165"/>
        <v>1.4194012266876006E-3</v>
      </c>
      <c r="NS5" s="165">
        <f t="shared" si="166"/>
        <v>1.2608207390626385E-3</v>
      </c>
      <c r="NT5" s="165">
        <f t="shared" si="167"/>
        <v>1.1171610235881394E-3</v>
      </c>
      <c r="NU5" s="165">
        <f t="shared" si="168"/>
        <v>9.8739851675722187E-4</v>
      </c>
      <c r="NV5" s="165">
        <f t="shared" si="169"/>
        <v>8.705293731007147E-4</v>
      </c>
      <c r="NW5" s="165">
        <f t="shared" si="170"/>
        <v>7.6557660290975675E-4</v>
      </c>
      <c r="NX5" s="165">
        <f t="shared" si="171"/>
        <v>6.7159605891733141E-4</v>
      </c>
      <c r="NY5" s="165">
        <f t="shared" si="172"/>
        <v>5.8768132386426532E-4</v>
      </c>
      <c r="NZ5" s="165">
        <f t="shared" si="173"/>
        <v>5.1296756268720122E-4</v>
      </c>
      <c r="OA5" s="165">
        <f t="shared" si="174"/>
        <v>4.466344122639727E-4</v>
      </c>
      <c r="OB5" s="165">
        <f t="shared" si="175"/>
        <v>3.8790798835987371E-4</v>
      </c>
      <c r="OC5" s="165">
        <f t="shared" si="176"/>
        <v>3.3606209380345847E-4</v>
      </c>
      <c r="OD5" s="165">
        <f t="shared" si="177"/>
        <v>2.9041871418307994E-4</v>
      </c>
      <c r="OE5" s="165">
        <f t="shared" si="178"/>
        <v>2.5034788771966985E-4</v>
      </c>
      <c r="OF5" s="165">
        <f t="shared" si="179"/>
        <v>2.1526703467675287E-4</v>
      </c>
      <c r="OG5" s="165">
        <f t="shared" si="180"/>
        <v>1.8463982896197009E-4</v>
      </c>
      <c r="OH5" s="165">
        <f t="shared" si="181"/>
        <v>1.5797469070185255E-4</v>
      </c>
      <c r="OI5" s="165">
        <f t="shared" si="182"/>
        <v>1.3482297377332106E-4</v>
      </c>
      <c r="OJ5" s="165">
        <f t="shared" si="183"/>
        <v>1.1477691677972297E-4</v>
      </c>
      <c r="OK5" s="165">
        <f t="shared" si="184"/>
        <v>9.7467419978763199E-5</v>
      </c>
      <c r="OL5" s="165">
        <f t="shared" si="185"/>
        <v>8.2561704397993342E-5</v>
      </c>
      <c r="OM5" s="165">
        <f t="shared" si="186"/>
        <v>6.9760902982964087E-5</v>
      </c>
      <c r="ON5" s="165">
        <f t="shared" si="187"/>
        <v>5.8797627263642625E-5</v>
      </c>
      <c r="OO5" s="165">
        <f t="shared" si="188"/>
        <v>4.9433546823174617E-5</v>
      </c>
      <c r="OP5" s="165">
        <f t="shared" si="189"/>
        <v>4.1457012913747409E-5</v>
      </c>
      <c r="OQ5" s="165">
        <f t="shared" si="190"/>
        <v>3.4680751969467922E-5</v>
      </c>
      <c r="OR5" s="165">
        <f t="shared" si="191"/>
        <v>2.8939649577472658E-5</v>
      </c>
      <c r="OS5" s="165">
        <f t="shared" si="192"/>
        <v>2.4088640728622435E-5</v>
      </c>
      <c r="OT5" s="165">
        <f t="shared" si="193"/>
        <v>2.0000717903762585E-5</v>
      </c>
      <c r="OU5" s="165">
        <f t="shared" si="194"/>
        <v>1.6565064771327704E-5</v>
      </c>
      <c r="OV5" s="165">
        <f t="shared" si="195"/>
        <v>1.368531997492638E-5</v>
      </c>
      <c r="OW5" s="165">
        <f t="shared" si="196"/>
        <v>1.1277972662682616E-5</v>
      </c>
      <c r="OX5" s="165">
        <f t="shared" si="197"/>
        <v>9.2708890322098334E-6</v>
      </c>
      <c r="OY5" s="165">
        <f t="shared" si="198"/>
        <v>7.6019672082334464E-6</v>
      </c>
      <c r="OZ5" s="165">
        <f t="shared" si="199"/>
        <v>6.2179162013745249E-6</v>
      </c>
      <c r="PA5" s="165">
        <f t="shared" si="200"/>
        <v>5.0731534806494953E-6</v>
      </c>
      <c r="PB5" s="165">
        <f t="shared" si="201"/>
        <v>4.1288147913192308E-6</v>
      </c>
      <c r="PC5" s="165">
        <f t="shared" si="202"/>
        <v>3.3518692258734524E-6</v>
      </c>
      <c r="PD5" s="165">
        <f t="shared" si="203"/>
        <v>2.7143321717584353E-6</v>
      </c>
      <c r="PE5" s="165">
        <f t="shared" si="204"/>
        <v>2.1925685789408907E-6</v>
      </c>
      <c r="PF5" s="165">
        <f t="shared" si="205"/>
        <v>1.7666789795657617E-6</v>
      </c>
      <c r="PG5" s="165">
        <f t="shared" si="206"/>
        <v>1.4199608193265954E-6</v>
      </c>
      <c r="PH5" s="165">
        <f t="shared" si="207"/>
        <v>1.1384378970483712E-6</v>
      </c>
    </row>
    <row r="6" spans="1:425" x14ac:dyDescent="0.45">
      <c r="A6" s="4">
        <v>3</v>
      </c>
      <c r="B6" s="92">
        <f t="shared" si="208"/>
        <v>60</v>
      </c>
      <c r="C6" s="91">
        <v>120</v>
      </c>
      <c r="D6" s="92">
        <f t="shared" si="209"/>
        <v>240</v>
      </c>
      <c r="E6" s="120">
        <f t="shared" si="0"/>
        <v>1</v>
      </c>
      <c r="F6" s="120">
        <f t="shared" si="1"/>
        <v>0.5</v>
      </c>
      <c r="G6" s="71">
        <f t="shared" si="210"/>
        <v>130</v>
      </c>
      <c r="H6" s="23" t="s">
        <v>0</v>
      </c>
      <c r="I6" s="55"/>
      <c r="J6" s="298"/>
      <c r="K6" s="72">
        <f>IF(AND(B6&gt;0,C6&gt;0,D6&gt;0),IF(ISBLANK(J6),IF(ISBLANK(H6),"",(D6-B6)*VLOOKUP(H6,VLookups!$A$4:$B$13,2,FALSE)),J6),"")</f>
        <v>25.45584412271571</v>
      </c>
      <c r="L6" s="73">
        <f t="shared" si="2"/>
        <v>648</v>
      </c>
      <c r="M6" s="91">
        <v>150</v>
      </c>
      <c r="N6" s="265">
        <f>IF(AND(M6&gt;0,C6&gt;0,NOT(K6="")),ABS(VLOOKUP($M$1,VLookups!$A$43:$B$44,2,FALSE)-_xlfn.NORM.DIST(M6,G6,K6,TRUE)),"")</f>
        <v>0.78397080942905362</v>
      </c>
      <c r="O6" s="90">
        <f>IF(AND($B6&gt;0,$C6&gt;0,$D6&gt;0,NOT(ISBLANK($H6))),_xlfn.NORM.INV(ABS(VLOOKUP($M$1,VLookups!$A$43:$B$44,2,FALSE)-O$3),$G6,$K6),"")</f>
        <v>97.377023112274358</v>
      </c>
      <c r="P6" s="89">
        <f>IF(AND($B6&gt;0,$C6&gt;0,$D6&gt;0,NOT(ISBLANK($H6))),_xlfn.NORM.INV(ABS(VLOOKUP($M$1,VLookups!$A$43:$B$44,2,FALSE)-P$3),$G6,$K6),"")</f>
        <v>162.62297688772566</v>
      </c>
      <c r="Q6" s="90">
        <f>IF(AND($B6&gt;0,$C6&gt;0,$D6&gt;0,NOT(ISBLANK($H6))),_xlfn.NORM.INV(ABS(VLOOKUP($M$1,VLookups!$A$43:$B$44,2,FALSE)-Q$3),$G6,$K6),"")</f>
        <v>156.38328680653183</v>
      </c>
      <c r="R6" s="89">
        <f>IF(AND($B6&gt;0,$C6&gt;0,$D6&gt;0,NOT(ISBLANK($H6))),_xlfn.NORM.INV(ABS(VLOOKUP($M$1,VLookups!$A$43:$B$44,2,FALSE)-R$3),$G6,$K6),"")</f>
        <v>151.42417893219982</v>
      </c>
      <c r="S6" s="90">
        <f>IF(AND($B6&gt;0,$C6&gt;0,$D6&gt;0,NOT(ISBLANK($H6))),_xlfn.NORM.INV(ABS(VLOOKUP($M$1,VLookups!$A$43:$B$44,2,FALSE)-S$3),$G6,$K6),"")</f>
        <v>147.16970594336092</v>
      </c>
      <c r="T6" s="89">
        <f>IF(AND($B6&gt;0,$C6&gt;0,$D6&gt;0,NOT(ISBLANK($H6))),_xlfn.NORM.INV(ABS(VLOOKUP($M$1,VLookups!$A$43:$B$44,2,FALSE)-T$3),$G6,$K6),"")</f>
        <v>130</v>
      </c>
      <c r="U6" s="5"/>
      <c r="V6" s="164">
        <f t="shared" si="211"/>
        <v>0.9</v>
      </c>
      <c r="W6" s="47">
        <f t="shared" si="212"/>
        <v>29.999999999999702</v>
      </c>
      <c r="X6" s="47">
        <f t="shared" ref="X6:CI9" si="215">IF(ISNONTEXT($V6),Y6-$V6,"")</f>
        <v>30.8999999999997</v>
      </c>
      <c r="Y6" s="47">
        <f t="shared" si="215"/>
        <v>31.799999999999699</v>
      </c>
      <c r="Z6" s="47">
        <f t="shared" si="215"/>
        <v>32.699999999999697</v>
      </c>
      <c r="AA6" s="47">
        <f t="shared" si="215"/>
        <v>33.599999999999696</v>
      </c>
      <c r="AB6" s="47">
        <f t="shared" si="215"/>
        <v>34.499999999999694</v>
      </c>
      <c r="AC6" s="47">
        <f t="shared" si="215"/>
        <v>35.399999999999693</v>
      </c>
      <c r="AD6" s="47">
        <f t="shared" si="215"/>
        <v>36.299999999999692</v>
      </c>
      <c r="AE6" s="47">
        <f t="shared" si="215"/>
        <v>37.19999999999969</v>
      </c>
      <c r="AF6" s="47">
        <f t="shared" si="215"/>
        <v>38.099999999999689</v>
      </c>
      <c r="AG6" s="47">
        <f t="shared" si="215"/>
        <v>38.999999999999687</v>
      </c>
      <c r="AH6" s="47">
        <f t="shared" si="215"/>
        <v>39.899999999999686</v>
      </c>
      <c r="AI6" s="47">
        <f t="shared" si="215"/>
        <v>40.799999999999685</v>
      </c>
      <c r="AJ6" s="47">
        <f t="shared" si="215"/>
        <v>41.699999999999683</v>
      </c>
      <c r="AK6" s="47">
        <f t="shared" si="215"/>
        <v>42.599999999999682</v>
      </c>
      <c r="AL6" s="47">
        <f t="shared" si="215"/>
        <v>43.49999999999968</v>
      </c>
      <c r="AM6" s="47">
        <f t="shared" si="215"/>
        <v>44.399999999999679</v>
      </c>
      <c r="AN6" s="47">
        <f t="shared" si="215"/>
        <v>45.299999999999677</v>
      </c>
      <c r="AO6" s="47">
        <f t="shared" si="215"/>
        <v>46.199999999999676</v>
      </c>
      <c r="AP6" s="47">
        <f t="shared" si="215"/>
        <v>47.099999999999675</v>
      </c>
      <c r="AQ6" s="47">
        <f t="shared" si="215"/>
        <v>47.999999999999673</v>
      </c>
      <c r="AR6" s="47">
        <f t="shared" si="215"/>
        <v>48.899999999999672</v>
      </c>
      <c r="AS6" s="47">
        <f t="shared" si="215"/>
        <v>49.79999999999967</v>
      </c>
      <c r="AT6" s="47">
        <f t="shared" si="215"/>
        <v>50.699999999999669</v>
      </c>
      <c r="AU6" s="47">
        <f t="shared" si="215"/>
        <v>51.599999999999667</v>
      </c>
      <c r="AV6" s="47">
        <f t="shared" si="215"/>
        <v>52.499999999999666</v>
      </c>
      <c r="AW6" s="47">
        <f t="shared" si="215"/>
        <v>53.399999999999665</v>
      </c>
      <c r="AX6" s="47">
        <f t="shared" si="215"/>
        <v>54.299999999999663</v>
      </c>
      <c r="AY6" s="47">
        <f t="shared" si="215"/>
        <v>55.199999999999662</v>
      </c>
      <c r="AZ6" s="47">
        <f t="shared" si="215"/>
        <v>56.09999999999966</v>
      </c>
      <c r="BA6" s="47">
        <f t="shared" si="215"/>
        <v>56.999999999999659</v>
      </c>
      <c r="BB6" s="47">
        <f t="shared" si="215"/>
        <v>57.899999999999658</v>
      </c>
      <c r="BC6" s="47">
        <f t="shared" si="215"/>
        <v>58.799999999999656</v>
      </c>
      <c r="BD6" s="47">
        <f t="shared" si="215"/>
        <v>59.699999999999655</v>
      </c>
      <c r="BE6" s="47">
        <f t="shared" si="215"/>
        <v>60.599999999999653</v>
      </c>
      <c r="BF6" s="47">
        <f t="shared" si="215"/>
        <v>61.499999999999652</v>
      </c>
      <c r="BG6" s="47">
        <f t="shared" si="215"/>
        <v>62.39999999999965</v>
      </c>
      <c r="BH6" s="47">
        <f t="shared" si="215"/>
        <v>63.299999999999649</v>
      </c>
      <c r="BI6" s="47">
        <f t="shared" si="215"/>
        <v>64.199999999999648</v>
      </c>
      <c r="BJ6" s="47">
        <f t="shared" si="215"/>
        <v>65.099999999999653</v>
      </c>
      <c r="BK6" s="47">
        <f t="shared" si="215"/>
        <v>65.999999999999659</v>
      </c>
      <c r="BL6" s="47">
        <f t="shared" si="215"/>
        <v>66.899999999999665</v>
      </c>
      <c r="BM6" s="47">
        <f t="shared" si="215"/>
        <v>67.79999999999967</v>
      </c>
      <c r="BN6" s="47">
        <f t="shared" si="215"/>
        <v>68.699999999999676</v>
      </c>
      <c r="BO6" s="47">
        <f t="shared" si="215"/>
        <v>69.599999999999682</v>
      </c>
      <c r="BP6" s="47">
        <f t="shared" si="215"/>
        <v>70.499999999999687</v>
      </c>
      <c r="BQ6" s="47">
        <f t="shared" si="215"/>
        <v>71.399999999999693</v>
      </c>
      <c r="BR6" s="47">
        <f t="shared" si="215"/>
        <v>72.299999999999699</v>
      </c>
      <c r="BS6" s="47">
        <f t="shared" si="215"/>
        <v>73.199999999999704</v>
      </c>
      <c r="BT6" s="47">
        <f t="shared" si="215"/>
        <v>74.09999999999971</v>
      </c>
      <c r="BU6" s="47">
        <f t="shared" si="215"/>
        <v>74.999999999999716</v>
      </c>
      <c r="BV6" s="47">
        <f t="shared" si="215"/>
        <v>75.899999999999721</v>
      </c>
      <c r="BW6" s="47">
        <f t="shared" si="215"/>
        <v>76.799999999999727</v>
      </c>
      <c r="BX6" s="47">
        <f t="shared" si="215"/>
        <v>77.699999999999733</v>
      </c>
      <c r="BY6" s="47">
        <f t="shared" si="215"/>
        <v>78.599999999999739</v>
      </c>
      <c r="BZ6" s="47">
        <f t="shared" si="215"/>
        <v>79.499999999999744</v>
      </c>
      <c r="CA6" s="47">
        <f t="shared" si="215"/>
        <v>80.39999999999975</v>
      </c>
      <c r="CB6" s="47">
        <f t="shared" si="215"/>
        <v>81.299999999999756</v>
      </c>
      <c r="CC6" s="47">
        <f t="shared" si="215"/>
        <v>82.199999999999761</v>
      </c>
      <c r="CD6" s="47">
        <f t="shared" si="215"/>
        <v>83.099999999999767</v>
      </c>
      <c r="CE6" s="47">
        <f t="shared" si="215"/>
        <v>83.999999999999773</v>
      </c>
      <c r="CF6" s="47">
        <f t="shared" si="215"/>
        <v>84.899999999999778</v>
      </c>
      <c r="CG6" s="47">
        <f t="shared" si="215"/>
        <v>85.799999999999784</v>
      </c>
      <c r="CH6" s="47">
        <f t="shared" si="215"/>
        <v>86.69999999999979</v>
      </c>
      <c r="CI6" s="47">
        <f t="shared" si="215"/>
        <v>87.599999999999795</v>
      </c>
      <c r="CJ6" s="47">
        <f t="shared" si="4"/>
        <v>88.499999999999801</v>
      </c>
      <c r="CK6" s="47">
        <f t="shared" si="4"/>
        <v>89.399999999999807</v>
      </c>
      <c r="CL6" s="47">
        <f t="shared" si="4"/>
        <v>90.299999999999812</v>
      </c>
      <c r="CM6" s="47">
        <f t="shared" si="4"/>
        <v>91.199999999999818</v>
      </c>
      <c r="CN6" s="47">
        <f t="shared" si="4"/>
        <v>92.099999999999824</v>
      </c>
      <c r="CO6" s="47">
        <f t="shared" si="4"/>
        <v>92.999999999999829</v>
      </c>
      <c r="CP6" s="47">
        <f t="shared" si="4"/>
        <v>93.899999999999835</v>
      </c>
      <c r="CQ6" s="47">
        <f t="shared" si="4"/>
        <v>94.799999999999841</v>
      </c>
      <c r="CR6" s="47">
        <f t="shared" si="4"/>
        <v>95.699999999999847</v>
      </c>
      <c r="CS6" s="47">
        <f t="shared" si="4"/>
        <v>96.599999999999852</v>
      </c>
      <c r="CT6" s="47">
        <f t="shared" si="4"/>
        <v>97.499999999999858</v>
      </c>
      <c r="CU6" s="47">
        <f t="shared" si="4"/>
        <v>98.399999999999864</v>
      </c>
      <c r="CV6" s="47">
        <f t="shared" si="4"/>
        <v>99.299999999999869</v>
      </c>
      <c r="CW6" s="47">
        <f t="shared" si="4"/>
        <v>100.19999999999987</v>
      </c>
      <c r="CX6" s="47">
        <f t="shared" si="4"/>
        <v>101.09999999999988</v>
      </c>
      <c r="CY6" s="47">
        <f t="shared" si="4"/>
        <v>101.99999999999989</v>
      </c>
      <c r="CZ6" s="47">
        <f t="shared" si="4"/>
        <v>102.89999999999989</v>
      </c>
      <c r="DA6" s="47">
        <f t="shared" si="4"/>
        <v>103.7999999999999</v>
      </c>
      <c r="DB6" s="47">
        <f t="shared" si="4"/>
        <v>104.6999999999999</v>
      </c>
      <c r="DC6" s="47">
        <f t="shared" si="4"/>
        <v>105.59999999999991</v>
      </c>
      <c r="DD6" s="47">
        <f t="shared" si="4"/>
        <v>106.49999999999991</v>
      </c>
      <c r="DE6" s="47">
        <f t="shared" si="4"/>
        <v>107.39999999999992</v>
      </c>
      <c r="DF6" s="47">
        <f t="shared" si="4"/>
        <v>108.29999999999993</v>
      </c>
      <c r="DG6" s="47">
        <f t="shared" si="4"/>
        <v>109.19999999999993</v>
      </c>
      <c r="DH6" s="47">
        <f t="shared" si="4"/>
        <v>110.09999999999994</v>
      </c>
      <c r="DI6" s="47">
        <f t="shared" si="4"/>
        <v>110.99999999999994</v>
      </c>
      <c r="DJ6" s="47">
        <f t="shared" si="4"/>
        <v>111.89999999999995</v>
      </c>
      <c r="DK6" s="47">
        <f t="shared" si="4"/>
        <v>112.79999999999995</v>
      </c>
      <c r="DL6" s="47">
        <f t="shared" si="4"/>
        <v>113.69999999999996</v>
      </c>
      <c r="DM6" s="47">
        <f t="shared" si="4"/>
        <v>114.59999999999997</v>
      </c>
      <c r="DN6" s="47">
        <f t="shared" si="4"/>
        <v>115.49999999999997</v>
      </c>
      <c r="DO6" s="47">
        <f t="shared" si="4"/>
        <v>116.39999999999998</v>
      </c>
      <c r="DP6" s="47">
        <f t="shared" si="4"/>
        <v>117.29999999999998</v>
      </c>
      <c r="DQ6" s="47">
        <f t="shared" si="4"/>
        <v>118.19999999999999</v>
      </c>
      <c r="DR6" s="47">
        <f t="shared" si="4"/>
        <v>119.1</v>
      </c>
      <c r="DS6" s="179">
        <f t="shared" si="213"/>
        <v>120</v>
      </c>
      <c r="DT6" s="47">
        <f t="shared" si="214"/>
        <v>120.9</v>
      </c>
      <c r="DU6" s="47">
        <f t="shared" ref="DU6:GF9" si="216">IF(ISNONTEXT($V6),DT6+$V6,"")</f>
        <v>121.80000000000001</v>
      </c>
      <c r="DV6" s="47">
        <f t="shared" si="216"/>
        <v>122.70000000000002</v>
      </c>
      <c r="DW6" s="47">
        <f t="shared" si="216"/>
        <v>123.60000000000002</v>
      </c>
      <c r="DX6" s="47">
        <f t="shared" si="216"/>
        <v>124.50000000000003</v>
      </c>
      <c r="DY6" s="47">
        <f t="shared" si="216"/>
        <v>125.40000000000003</v>
      </c>
      <c r="DZ6" s="47">
        <f t="shared" si="216"/>
        <v>126.30000000000004</v>
      </c>
      <c r="EA6" s="47">
        <f t="shared" si="216"/>
        <v>127.20000000000005</v>
      </c>
      <c r="EB6" s="47">
        <f t="shared" si="216"/>
        <v>128.10000000000005</v>
      </c>
      <c r="EC6" s="47">
        <f t="shared" si="216"/>
        <v>129.00000000000006</v>
      </c>
      <c r="ED6" s="47">
        <f t="shared" si="216"/>
        <v>129.90000000000006</v>
      </c>
      <c r="EE6" s="47">
        <f t="shared" si="216"/>
        <v>130.80000000000007</v>
      </c>
      <c r="EF6" s="47">
        <f t="shared" si="216"/>
        <v>131.70000000000007</v>
      </c>
      <c r="EG6" s="47">
        <f t="shared" si="216"/>
        <v>132.60000000000008</v>
      </c>
      <c r="EH6" s="47">
        <f t="shared" si="216"/>
        <v>133.50000000000009</v>
      </c>
      <c r="EI6" s="47">
        <f t="shared" si="216"/>
        <v>134.40000000000009</v>
      </c>
      <c r="EJ6" s="47">
        <f t="shared" si="216"/>
        <v>135.3000000000001</v>
      </c>
      <c r="EK6" s="47">
        <f t="shared" si="216"/>
        <v>136.2000000000001</v>
      </c>
      <c r="EL6" s="47">
        <f t="shared" si="216"/>
        <v>137.10000000000011</v>
      </c>
      <c r="EM6" s="47">
        <f t="shared" si="216"/>
        <v>138.00000000000011</v>
      </c>
      <c r="EN6" s="47">
        <f t="shared" si="216"/>
        <v>138.90000000000012</v>
      </c>
      <c r="EO6" s="47">
        <f t="shared" si="216"/>
        <v>139.80000000000013</v>
      </c>
      <c r="EP6" s="47">
        <f t="shared" si="216"/>
        <v>140.70000000000013</v>
      </c>
      <c r="EQ6" s="47">
        <f t="shared" si="216"/>
        <v>141.60000000000014</v>
      </c>
      <c r="ER6" s="47">
        <f t="shared" si="216"/>
        <v>142.50000000000014</v>
      </c>
      <c r="ES6" s="47">
        <f t="shared" si="216"/>
        <v>143.40000000000015</v>
      </c>
      <c r="ET6" s="47">
        <f t="shared" si="216"/>
        <v>144.30000000000015</v>
      </c>
      <c r="EU6" s="47">
        <f t="shared" si="216"/>
        <v>145.20000000000016</v>
      </c>
      <c r="EV6" s="47">
        <f t="shared" si="216"/>
        <v>146.10000000000016</v>
      </c>
      <c r="EW6" s="47">
        <f t="shared" si="216"/>
        <v>147.00000000000017</v>
      </c>
      <c r="EX6" s="47">
        <f t="shared" si="216"/>
        <v>147.90000000000018</v>
      </c>
      <c r="EY6" s="47">
        <f t="shared" si="216"/>
        <v>148.80000000000018</v>
      </c>
      <c r="EZ6" s="47">
        <f t="shared" si="216"/>
        <v>149.70000000000019</v>
      </c>
      <c r="FA6" s="47">
        <f t="shared" si="216"/>
        <v>150.60000000000019</v>
      </c>
      <c r="FB6" s="47">
        <f t="shared" si="216"/>
        <v>151.5000000000002</v>
      </c>
      <c r="FC6" s="47">
        <f t="shared" si="216"/>
        <v>152.4000000000002</v>
      </c>
      <c r="FD6" s="47">
        <f t="shared" si="216"/>
        <v>153.30000000000021</v>
      </c>
      <c r="FE6" s="47">
        <f t="shared" si="216"/>
        <v>154.20000000000022</v>
      </c>
      <c r="FF6" s="47">
        <f t="shared" si="216"/>
        <v>155.10000000000022</v>
      </c>
      <c r="FG6" s="47">
        <f t="shared" si="216"/>
        <v>156.00000000000023</v>
      </c>
      <c r="FH6" s="47">
        <f t="shared" si="216"/>
        <v>156.90000000000023</v>
      </c>
      <c r="FI6" s="47">
        <f t="shared" si="216"/>
        <v>157.80000000000024</v>
      </c>
      <c r="FJ6" s="47">
        <f t="shared" si="216"/>
        <v>158.70000000000024</v>
      </c>
      <c r="FK6" s="47">
        <f t="shared" si="216"/>
        <v>159.60000000000025</v>
      </c>
      <c r="FL6" s="47">
        <f t="shared" si="216"/>
        <v>160.50000000000026</v>
      </c>
      <c r="FM6" s="47">
        <f t="shared" si="216"/>
        <v>161.40000000000026</v>
      </c>
      <c r="FN6" s="47">
        <f t="shared" si="216"/>
        <v>162.30000000000027</v>
      </c>
      <c r="FO6" s="47">
        <f t="shared" si="216"/>
        <v>163.20000000000027</v>
      </c>
      <c r="FP6" s="47">
        <f t="shared" si="216"/>
        <v>164.10000000000028</v>
      </c>
      <c r="FQ6" s="47">
        <f t="shared" si="216"/>
        <v>165.00000000000028</v>
      </c>
      <c r="FR6" s="47">
        <f t="shared" si="216"/>
        <v>165.90000000000029</v>
      </c>
      <c r="FS6" s="47">
        <f t="shared" si="216"/>
        <v>166.8000000000003</v>
      </c>
      <c r="FT6" s="47">
        <f t="shared" si="216"/>
        <v>167.7000000000003</v>
      </c>
      <c r="FU6" s="47">
        <f t="shared" si="216"/>
        <v>168.60000000000031</v>
      </c>
      <c r="FV6" s="47">
        <f t="shared" si="216"/>
        <v>169.50000000000031</v>
      </c>
      <c r="FW6" s="47">
        <f t="shared" si="216"/>
        <v>170.40000000000032</v>
      </c>
      <c r="FX6" s="47">
        <f t="shared" si="216"/>
        <v>171.30000000000032</v>
      </c>
      <c r="FY6" s="47">
        <f t="shared" si="216"/>
        <v>172.20000000000033</v>
      </c>
      <c r="FZ6" s="47">
        <f t="shared" si="216"/>
        <v>173.10000000000034</v>
      </c>
      <c r="GA6" s="47">
        <f t="shared" si="216"/>
        <v>174.00000000000034</v>
      </c>
      <c r="GB6" s="47">
        <f t="shared" si="216"/>
        <v>174.90000000000035</v>
      </c>
      <c r="GC6" s="47">
        <f t="shared" si="216"/>
        <v>175.80000000000035</v>
      </c>
      <c r="GD6" s="47">
        <f t="shared" si="216"/>
        <v>176.70000000000036</v>
      </c>
      <c r="GE6" s="47">
        <f t="shared" si="216"/>
        <v>177.60000000000036</v>
      </c>
      <c r="GF6" s="47">
        <f t="shared" si="216"/>
        <v>178.50000000000037</v>
      </c>
      <c r="GG6" s="47">
        <f t="shared" si="6"/>
        <v>179.40000000000038</v>
      </c>
      <c r="GH6" s="47">
        <f t="shared" si="6"/>
        <v>180.30000000000038</v>
      </c>
      <c r="GI6" s="47">
        <f t="shared" si="6"/>
        <v>181.20000000000039</v>
      </c>
      <c r="GJ6" s="47">
        <f t="shared" si="6"/>
        <v>182.10000000000039</v>
      </c>
      <c r="GK6" s="47">
        <f t="shared" si="6"/>
        <v>183.0000000000004</v>
      </c>
      <c r="GL6" s="47">
        <f t="shared" si="6"/>
        <v>183.9000000000004</v>
      </c>
      <c r="GM6" s="47">
        <f t="shared" si="6"/>
        <v>184.80000000000041</v>
      </c>
      <c r="GN6" s="47">
        <f t="shared" si="6"/>
        <v>185.70000000000041</v>
      </c>
      <c r="GO6" s="47">
        <f t="shared" si="6"/>
        <v>186.60000000000042</v>
      </c>
      <c r="GP6" s="47">
        <f t="shared" si="6"/>
        <v>187.50000000000043</v>
      </c>
      <c r="GQ6" s="47">
        <f t="shared" si="6"/>
        <v>188.40000000000043</v>
      </c>
      <c r="GR6" s="47">
        <f t="shared" si="6"/>
        <v>189.30000000000044</v>
      </c>
      <c r="GS6" s="47">
        <f t="shared" si="6"/>
        <v>190.20000000000044</v>
      </c>
      <c r="GT6" s="47">
        <f t="shared" si="6"/>
        <v>191.10000000000045</v>
      </c>
      <c r="GU6" s="47">
        <f t="shared" si="6"/>
        <v>192.00000000000045</v>
      </c>
      <c r="GV6" s="47">
        <f t="shared" si="6"/>
        <v>192.90000000000046</v>
      </c>
      <c r="GW6" s="47">
        <f t="shared" si="6"/>
        <v>193.80000000000047</v>
      </c>
      <c r="GX6" s="47">
        <f t="shared" si="6"/>
        <v>194.70000000000047</v>
      </c>
      <c r="GY6" s="47">
        <f t="shared" si="6"/>
        <v>195.60000000000048</v>
      </c>
      <c r="GZ6" s="47">
        <f t="shared" si="6"/>
        <v>196.50000000000048</v>
      </c>
      <c r="HA6" s="47">
        <f t="shared" si="6"/>
        <v>197.40000000000049</v>
      </c>
      <c r="HB6" s="47">
        <f t="shared" si="6"/>
        <v>198.30000000000049</v>
      </c>
      <c r="HC6" s="47">
        <f t="shared" si="6"/>
        <v>199.2000000000005</v>
      </c>
      <c r="HD6" s="47">
        <f t="shared" si="6"/>
        <v>200.10000000000051</v>
      </c>
      <c r="HE6" s="47">
        <f t="shared" si="6"/>
        <v>201.00000000000051</v>
      </c>
      <c r="HF6" s="47">
        <f t="shared" si="6"/>
        <v>201.90000000000052</v>
      </c>
      <c r="HG6" s="47">
        <f t="shared" si="6"/>
        <v>202.80000000000052</v>
      </c>
      <c r="HH6" s="47">
        <f t="shared" si="6"/>
        <v>203.70000000000053</v>
      </c>
      <c r="HI6" s="47">
        <f t="shared" si="6"/>
        <v>204.60000000000053</v>
      </c>
      <c r="HJ6" s="47">
        <f t="shared" si="6"/>
        <v>205.50000000000054</v>
      </c>
      <c r="HK6" s="47">
        <f t="shared" si="6"/>
        <v>206.40000000000055</v>
      </c>
      <c r="HL6" s="47">
        <f t="shared" si="6"/>
        <v>207.30000000000055</v>
      </c>
      <c r="HM6" s="47">
        <f t="shared" si="6"/>
        <v>208.20000000000056</v>
      </c>
      <c r="HN6" s="47">
        <f t="shared" si="6"/>
        <v>209.10000000000056</v>
      </c>
      <c r="HO6" s="47">
        <f t="shared" si="6"/>
        <v>210.00000000000057</v>
      </c>
      <c r="HP6" s="165">
        <f t="shared" si="7"/>
        <v>6.9836890466277929E-6</v>
      </c>
      <c r="HQ6" s="165">
        <f t="shared" si="8"/>
        <v>8.0192201801553333E-6</v>
      </c>
      <c r="HR6" s="165">
        <f t="shared" si="9"/>
        <v>9.1967951641641105E-6</v>
      </c>
      <c r="HS6" s="165">
        <f t="shared" si="10"/>
        <v>1.0534114183625719E-5</v>
      </c>
      <c r="HT6" s="165">
        <f t="shared" si="11"/>
        <v>1.2050821711325166E-5</v>
      </c>
      <c r="HU6" s="165">
        <f t="shared" si="12"/>
        <v>1.3768684003004933E-5</v>
      </c>
      <c r="HV6" s="165">
        <f t="shared" si="13"/>
        <v>1.5711778078815224E-5</v>
      </c>
      <c r="HW6" s="165">
        <f t="shared" si="14"/>
        <v>1.7906692328776798E-5</v>
      </c>
      <c r="HX6" s="165">
        <f t="shared" si="15"/>
        <v>2.0382738791019324E-5</v>
      </c>
      <c r="HY6" s="165">
        <f t="shared" si="16"/>
        <v>2.3172177049424049E-5</v>
      </c>
      <c r="HZ6" s="165">
        <f t="shared" si="17"/>
        <v>2.6310449581334906E-5</v>
      </c>
      <c r="IA6" s="165">
        <f t="shared" si="18"/>
        <v>2.9836428255657906E-5</v>
      </c>
      <c r="IB6" s="165">
        <f t="shared" si="19"/>
        <v>3.3792671536511075E-5</v>
      </c>
      <c r="IC6" s="165">
        <f t="shared" si="20"/>
        <v>3.8225691787317989E-5</v>
      </c>
      <c r="ID6" s="165">
        <f t="shared" si="21"/>
        <v>4.3186231894723763E-5</v>
      </c>
      <c r="IE6" s="165">
        <f t="shared" si="22"/>
        <v>4.8729550241001621E-5</v>
      </c>
      <c r="IF6" s="165">
        <f t="shared" si="23"/>
        <v>5.4915712847965144E-5</v>
      </c>
      <c r="IG6" s="165">
        <f t="shared" si="24"/>
        <v>6.1809891295299871E-5</v>
      </c>
      <c r="IH6" s="165">
        <f t="shared" si="25"/>
        <v>6.9482664782415812E-5</v>
      </c>
      <c r="II6" s="165">
        <f t="shared" si="26"/>
        <v>7.8010324456437486E-5</v>
      </c>
      <c r="IJ6" s="165">
        <f t="shared" si="27"/>
        <v>8.7475177871093409E-5</v>
      </c>
      <c r="IK6" s="165">
        <f t="shared" si="28"/>
        <v>9.7965851173708151E-5</v>
      </c>
      <c r="IL6" s="165">
        <f t="shared" si="29"/>
        <v>1.0957758634218369E-4</v>
      </c>
      <c r="IM6" s="165">
        <f t="shared" si="30"/>
        <v>1.2241253051314415E-4</v>
      </c>
      <c r="IN6" s="165">
        <f t="shared" si="31"/>
        <v>1.3658001415894403E-4</v>
      </c>
      <c r="IO6" s="165">
        <f t="shared" si="32"/>
        <v>1.5219681458809235E-4</v>
      </c>
      <c r="IP6" s="165">
        <f t="shared" si="33"/>
        <v>1.6938740096418076E-4</v>
      </c>
      <c r="IQ6" s="165">
        <f t="shared" si="34"/>
        <v>1.8828415676641223E-4</v>
      </c>
      <c r="IR6" s="165">
        <f t="shared" si="35"/>
        <v>2.0902757535439306E-4</v>
      </c>
      <c r="IS6" s="165">
        <f t="shared" si="36"/>
        <v>2.3176642405536846E-4</v>
      </c>
      <c r="IT6" s="165">
        <f t="shared" si="37"/>
        <v>2.566578719683141E-4</v>
      </c>
      <c r="IU6" s="165">
        <f t="shared" si="38"/>
        <v>2.8386757648114958E-4</v>
      </c>
      <c r="IV6" s="165">
        <f t="shared" si="39"/>
        <v>3.1356972333006656E-4</v>
      </c>
      <c r="IW6" s="165">
        <f t="shared" si="40"/>
        <v>3.4594701489885378E-4</v>
      </c>
      <c r="IX6" s="165">
        <f t="shared" si="41"/>
        <v>3.8119060136666691E-4</v>
      </c>
      <c r="IY6" s="165">
        <f t="shared" si="42"/>
        <v>4.1949994927038381E-4</v>
      </c>
      <c r="IZ6" s="165">
        <f t="shared" si="43"/>
        <v>4.6108264205801551E-4</v>
      </c>
      <c r="JA6" s="165">
        <f t="shared" si="44"/>
        <v>5.0615410727789314E-4</v>
      </c>
      <c r="JB6" s="165">
        <f t="shared" si="45"/>
        <v>5.549372651796954E-4</v>
      </c>
      <c r="JC6" s="165">
        <f t="shared" si="46"/>
        <v>6.0766209370264983E-4</v>
      </c>
      <c r="JD6" s="165">
        <f t="shared" si="47"/>
        <v>6.645651050978357E-4</v>
      </c>
      <c r="JE6" s="165">
        <f t="shared" si="48"/>
        <v>7.2588872977935755E-4</v>
      </c>
      <c r="JF6" s="165">
        <f t="shared" si="49"/>
        <v>7.9188060342655754E-4</v>
      </c>
      <c r="JG6" s="165">
        <f t="shared" si="50"/>
        <v>8.6279275386899677E-4</v>
      </c>
      <c r="JH6" s="165">
        <f t="shared" si="51"/>
        <v>9.3888068487934801E-4</v>
      </c>
      <c r="JI6" s="165">
        <f t="shared" si="52"/>
        <v>1.0204023546774813E-3</v>
      </c>
      <c r="JJ6" s="165">
        <f t="shared" si="53"/>
        <v>1.1076170477117013E-3</v>
      </c>
      <c r="JK6" s="165">
        <f t="shared" si="54"/>
        <v>1.2007841391289075E-3</v>
      </c>
      <c r="JL6" s="165">
        <f t="shared" si="55"/>
        <v>1.3001617522719207E-3</v>
      </c>
      <c r="JM6" s="165">
        <f t="shared" si="56"/>
        <v>1.4060053105456117E-3</v>
      </c>
      <c r="JN6" s="165">
        <f t="shared" si="57"/>
        <v>1.5185659860684918E-3</v>
      </c>
      <c r="JO6" s="165">
        <f t="shared" si="58"/>
        <v>1.6380890486667144E-3</v>
      </c>
      <c r="JP6" s="165">
        <f t="shared" si="59"/>
        <v>1.7648121199651137E-3</v>
      </c>
      <c r="JQ6" s="165">
        <f t="shared" si="60"/>
        <v>1.8989633385755394E-3</v>
      </c>
      <c r="JR6" s="165">
        <f t="shared" si="61"/>
        <v>2.0407594436657977E-3</v>
      </c>
      <c r="JS6" s="165">
        <f t="shared" si="62"/>
        <v>2.1904037855009573E-3</v>
      </c>
      <c r="JT6" s="165">
        <f t="shared" si="63"/>
        <v>2.3480842728692899E-3</v>
      </c>
      <c r="JU6" s="165">
        <f t="shared" si="64"/>
        <v>2.5139712686232298E-3</v>
      </c>
      <c r="JV6" s="165">
        <f t="shared" si="65"/>
        <v>2.6882154458660427E-3</v>
      </c>
      <c r="JW6" s="165">
        <f t="shared" si="66"/>
        <v>2.8709456185807675E-3</v>
      </c>
      <c r="JX6" s="165">
        <f t="shared" si="67"/>
        <v>3.0622665617123213E-3</v>
      </c>
      <c r="JY6" s="165">
        <f t="shared" si="68"/>
        <v>3.2622568368586798E-3</v>
      </c>
      <c r="JZ6" s="165">
        <f t="shared" si="69"/>
        <v>3.4709666407844579E-3</v>
      </c>
      <c r="KA6" s="165">
        <f t="shared" si="70"/>
        <v>3.6884156949219776E-3</v>
      </c>
      <c r="KB6" s="165">
        <f t="shared" si="71"/>
        <v>3.9145911948526256E-3</v>
      </c>
      <c r="KC6" s="165">
        <f t="shared" si="72"/>
        <v>4.14944583944737E-3</v>
      </c>
      <c r="KD6" s="165">
        <f t="shared" si="73"/>
        <v>4.392895959872585E-3</v>
      </c>
      <c r="KE6" s="165">
        <f t="shared" si="74"/>
        <v>4.644819769019635E-3</v>
      </c>
      <c r="KF6" s="165">
        <f t="shared" si="75"/>
        <v>4.9050557520790945E-3</v>
      </c>
      <c r="KG6" s="165">
        <f t="shared" si="76"/>
        <v>5.1734012189397398E-3</v>
      </c>
      <c r="KH6" s="165">
        <f t="shared" si="77"/>
        <v>5.4496110388367871E-3</v>
      </c>
      <c r="KI6" s="165">
        <f t="shared" si="78"/>
        <v>5.7333965771939523E-3</v>
      </c>
      <c r="KJ6" s="165">
        <f t="shared" si="79"/>
        <v>6.0244248538924667E-3</v>
      </c>
      <c r="KK6" s="165">
        <f t="shared" si="80"/>
        <v>6.3223179412527529E-3</v>
      </c>
      <c r="KL6" s="165">
        <f t="shared" si="81"/>
        <v>6.6266526188289779E-3</v>
      </c>
      <c r="KM6" s="165">
        <f t="shared" si="82"/>
        <v>6.9369603006946348E-3</v>
      </c>
      <c r="KN6" s="165">
        <f t="shared" si="83"/>
        <v>7.2527272492424813E-3</v>
      </c>
      <c r="KO6" s="165">
        <f t="shared" si="84"/>
        <v>7.5733950876422972E-3</v>
      </c>
      <c r="KP6" s="165">
        <f t="shared" si="85"/>
        <v>7.8983616210054671E-3</v>
      </c>
      <c r="KQ6" s="165">
        <f t="shared" si="86"/>
        <v>8.2269819740103563E-3</v>
      </c>
      <c r="KR6" s="165">
        <f t="shared" si="87"/>
        <v>8.5585700502637981E-3</v>
      </c>
      <c r="KS6" s="165">
        <f t="shared" si="88"/>
        <v>8.8924003160321119E-3</v>
      </c>
      <c r="KT6" s="165">
        <f t="shared" si="89"/>
        <v>9.2277099081931463E-3</v>
      </c>
      <c r="KU6" s="165">
        <f t="shared" si="90"/>
        <v>9.5637010633644777E-3</v>
      </c>
      <c r="KV6" s="165">
        <f t="shared" si="91"/>
        <v>9.8995438621813179E-3</v>
      </c>
      <c r="KW6" s="165">
        <f t="shared" si="92"/>
        <v>1.0234379279660876E-2</v>
      </c>
      <c r="KX6" s="165">
        <f t="shared" si="93"/>
        <v>1.0567322529531091E-2</v>
      </c>
      <c r="KY6" s="165">
        <f t="shared" si="94"/>
        <v>1.0897466687354555E-2</v>
      </c>
      <c r="KZ6" s="165">
        <f t="shared" si="95"/>
        <v>1.1223886574278684E-2</v>
      </c>
      <c r="LA6" s="165">
        <f t="shared" si="96"/>
        <v>1.1545642880326367E-2</v>
      </c>
      <c r="LB6" s="165">
        <f t="shared" si="97"/>
        <v>1.1861786503343527E-2</v>
      </c>
      <c r="LC6" s="165">
        <f t="shared" si="98"/>
        <v>1.2171363077077149E-2</v>
      </c>
      <c r="LD6" s="165">
        <f t="shared" si="99"/>
        <v>1.2473417659404023E-2</v>
      </c>
      <c r="LE6" s="165">
        <f t="shared" si="100"/>
        <v>1.2766999549500193E-2</v>
      </c>
      <c r="LF6" s="165">
        <f t="shared" si="101"/>
        <v>1.3051167200765794E-2</v>
      </c>
      <c r="LG6" s="165">
        <f t="shared" si="102"/>
        <v>1.33249931946286E-2</v>
      </c>
      <c r="LH6" s="165">
        <f t="shared" si="103"/>
        <v>1.3587569238968717E-2</v>
      </c>
      <c r="LI6" s="165">
        <f t="shared" si="104"/>
        <v>1.3838011153859818E-2</v>
      </c>
      <c r="LJ6" s="165">
        <f t="shared" si="105"/>
        <v>1.4075463806628307E-2</v>
      </c>
      <c r="LK6" s="165">
        <f t="shared" si="106"/>
        <v>1.429910595790676E-2</v>
      </c>
      <c r="LL6" s="165">
        <f t="shared" si="107"/>
        <v>1.4508154980412509E-2</v>
      </c>
      <c r="LM6" s="165">
        <f t="shared" si="108"/>
        <v>1.4701871412623801E-2</v>
      </c>
      <c r="LN6" s="165">
        <f t="shared" si="109"/>
        <v>1.4879563310355321E-2</v>
      </c>
      <c r="LO6" s="165">
        <f t="shared" si="110"/>
        <v>1.5040590360450174E-2</v>
      </c>
      <c r="LP6" s="165">
        <f t="shared" si="111"/>
        <v>1.5184367722397923E-2</v>
      </c>
      <c r="LQ6" s="165">
        <f t="shared" si="112"/>
        <v>1.531036956564585E-2</v>
      </c>
      <c r="LR6" s="165">
        <f t="shared" si="113"/>
        <v>1.5418132272675272E-2</v>
      </c>
      <c r="LS6" s="165">
        <f t="shared" si="114"/>
        <v>1.5507257280544924E-2</v>
      </c>
      <c r="LT6" s="165">
        <f t="shared" si="115"/>
        <v>1.5577413536532346E-2</v>
      </c>
      <c r="LU6" s="165">
        <f t="shared" si="116"/>
        <v>1.56283395467018E-2</v>
      </c>
      <c r="LV6" s="165">
        <f t="shared" si="117"/>
        <v>1.565984499965933E-2</v>
      </c>
      <c r="LW6" s="165">
        <f t="shared" si="118"/>
        <v>1.56718119513851E-2</v>
      </c>
      <c r="LX6" s="165">
        <f t="shared" si="119"/>
        <v>1.5664195560820309E-2</v>
      </c>
      <c r="LY6" s="165">
        <f t="shared" si="120"/>
        <v>1.563702436978856E-2</v>
      </c>
      <c r="LZ6" s="165">
        <f t="shared" si="121"/>
        <v>1.5590400124806357E-2</v>
      </c>
      <c r="MA6" s="165">
        <f t="shared" si="122"/>
        <v>1.5524497142339534E-2</v>
      </c>
      <c r="MB6" s="165">
        <f t="shared" si="123"/>
        <v>1.5439561223047009E-2</v>
      </c>
      <c r="MC6" s="165">
        <f t="shared" si="124"/>
        <v>1.5335908124475901E-2</v>
      </c>
      <c r="MD6" s="165">
        <f t="shared" si="125"/>
        <v>1.5213921605488415E-2</v>
      </c>
      <c r="ME6" s="165">
        <f t="shared" si="126"/>
        <v>1.5074051059369009E-2</v>
      </c>
      <c r="MF6" s="165">
        <f t="shared" si="127"/>
        <v>1.4916808756039625E-2</v>
      </c>
      <c r="MG6" s="165">
        <f t="shared" si="128"/>
        <v>1.4742766717063606E-2</v>
      </c>
      <c r="MH6" s="165">
        <f t="shared" si="129"/>
        <v>1.4552553250110156E-2</v>
      </c>
      <c r="MI6" s="165">
        <f t="shared" si="130"/>
        <v>1.434684917225032E-2</v>
      </c>
      <c r="MJ6" s="165">
        <f t="shared" si="131"/>
        <v>1.4126383753834482E-2</v>
      </c>
      <c r="MK6" s="165">
        <f t="shared" si="132"/>
        <v>1.3891930416737714E-2</v>
      </c>
      <c r="ML6" s="165">
        <f t="shared" si="133"/>
        <v>1.3644302222434327E-2</v>
      </c>
      <c r="MM6" s="165">
        <f t="shared" si="134"/>
        <v>1.3384347186662751E-2</v>
      </c>
      <c r="MN6" s="165">
        <f t="shared" si="135"/>
        <v>1.3112943458357696E-2</v>
      </c>
      <c r="MO6" s="165">
        <f t="shared" si="136"/>
        <v>1.2830994401053989E-2</v>
      </c>
      <c r="MP6" s="165">
        <f t="shared" si="137"/>
        <v>1.2539423615106918E-2</v>
      </c>
      <c r="MQ6" s="165">
        <f t="shared" si="138"/>
        <v>1.2239169938832136E-2</v>
      </c>
      <c r="MR6" s="165">
        <f t="shared" si="139"/>
        <v>1.1931182466055141E-2</v>
      </c>
      <c r="MS6" s="165">
        <f t="shared" si="140"/>
        <v>1.1616415616590159E-2</v>
      </c>
      <c r="MT6" s="165">
        <f t="shared" si="141"/>
        <v>1.1295824294859655E-2</v>
      </c>
      <c r="MU6" s="165">
        <f t="shared" si="142"/>
        <v>1.0970359170241202E-2</v>
      </c>
      <c r="MV6" s="165">
        <f t="shared" si="143"/>
        <v>1.0640962110813742E-2</v>
      </c>
      <c r="MW6" s="165">
        <f t="shared" si="144"/>
        <v>1.0308561799999031E-2</v>
      </c>
      <c r="MX6" s="165">
        <f t="shared" si="145"/>
        <v>9.9740695631875074E-3</v>
      </c>
      <c r="MY6" s="165">
        <f t="shared" si="146"/>
        <v>9.6383754288340701E-3</v>
      </c>
      <c r="MZ6" s="165">
        <f t="shared" si="147"/>
        <v>9.302344445742787E-3</v>
      </c>
      <c r="NA6" s="165">
        <f t="shared" si="148"/>
        <v>8.9668132753661714E-3</v>
      </c>
      <c r="NB6" s="165">
        <f t="shared" si="149"/>
        <v>8.632587074960103E-3</v>
      </c>
      <c r="NC6" s="165">
        <f t="shared" si="150"/>
        <v>8.3004366843958954E-3</v>
      </c>
      <c r="ND6" s="165">
        <f t="shared" si="151"/>
        <v>7.9710961263717104E-3</v>
      </c>
      <c r="NE6" s="165">
        <f t="shared" si="152"/>
        <v>7.645260426721083E-3</v>
      </c>
      <c r="NF6" s="165">
        <f t="shared" si="153"/>
        <v>7.3235837585195794E-3</v>
      </c>
      <c r="NG6" s="165">
        <f t="shared" si="154"/>
        <v>7.0066779107728133E-3</v>
      </c>
      <c r="NH6" s="165">
        <f t="shared" si="155"/>
        <v>6.6951110796594649E-3</v>
      </c>
      <c r="NI6" s="165">
        <f t="shared" si="156"/>
        <v>6.3894069776276362E-3</v>
      </c>
      <c r="NJ6" s="165">
        <f t="shared" si="157"/>
        <v>6.0900442531262337E-3</v>
      </c>
      <c r="NK6" s="165">
        <f t="shared" si="158"/>
        <v>5.7974562114155876E-3</v>
      </c>
      <c r="NL6" s="165">
        <f t="shared" si="159"/>
        <v>5.512030824761191E-3</v>
      </c>
      <c r="NM6" s="165">
        <f t="shared" si="160"/>
        <v>5.234111018385809E-3</v>
      </c>
      <c r="NN6" s="165">
        <f t="shared" si="161"/>
        <v>4.9639952168496985E-3</v>
      </c>
      <c r="NO6" s="165">
        <f t="shared" si="162"/>
        <v>4.7019381340543346E-3</v>
      </c>
      <c r="NP6" s="165">
        <f t="shared" si="163"/>
        <v>4.4481517888268571E-3</v>
      </c>
      <c r="NQ6" s="165">
        <f t="shared" si="164"/>
        <v>4.2028067270420714E-3</v>
      </c>
      <c r="NR6" s="165">
        <f t="shared" si="165"/>
        <v>3.9660334304753896E-3</v>
      </c>
      <c r="NS6" s="165">
        <f t="shared" si="166"/>
        <v>3.7379238920491561E-3</v>
      </c>
      <c r="NT6" s="165">
        <f t="shared" si="167"/>
        <v>3.5185333368300993E-3</v>
      </c>
      <c r="NU6" s="165">
        <f t="shared" si="168"/>
        <v>3.3078820680481325E-3</v>
      </c>
      <c r="NV6" s="165">
        <f t="shared" si="169"/>
        <v>3.1059574175250002E-3</v>
      </c>
      <c r="NW6" s="165">
        <f t="shared" si="170"/>
        <v>2.9127157802126893E-3</v>
      </c>
      <c r="NX6" s="165">
        <f t="shared" si="171"/>
        <v>2.728084713031262E-3</v>
      </c>
      <c r="NY6" s="165">
        <f t="shared" si="172"/>
        <v>2.5519650788479705E-3</v>
      </c>
      <c r="NZ6" s="165">
        <f t="shared" si="173"/>
        <v>2.3842332172372932E-3</v>
      </c>
      <c r="OA6" s="165">
        <f t="shared" si="174"/>
        <v>2.2247431245872883E-3</v>
      </c>
      <c r="OB6" s="165">
        <f t="shared" si="175"/>
        <v>2.0733286271531559E-3</v>
      </c>
      <c r="OC6" s="165">
        <f t="shared" si="176"/>
        <v>1.9298055317860385E-3</v>
      </c>
      <c r="OD6" s="165">
        <f t="shared" si="177"/>
        <v>1.7939737402655857E-3</v>
      </c>
      <c r="OE6" s="165">
        <f t="shared" si="178"/>
        <v>1.6656193144207055E-3</v>
      </c>
      <c r="OF6" s="165">
        <f t="shared" si="179"/>
        <v>1.5445164805170696E-3</v>
      </c>
      <c r="OG6" s="165">
        <f t="shared" si="180"/>
        <v>1.4304295627054261E-3</v>
      </c>
      <c r="OH6" s="165">
        <f t="shared" si="181"/>
        <v>1.3231148366460871E-3</v>
      </c>
      <c r="OI6" s="165">
        <f t="shared" si="182"/>
        <v>1.2223222957372668E-3</v>
      </c>
      <c r="OJ6" s="165">
        <f t="shared" si="183"/>
        <v>1.1277973236646849E-3</v>
      </c>
      <c r="OK6" s="165">
        <f t="shared" si="184"/>
        <v>1.0392822682448253E-3</v>
      </c>
      <c r="OL6" s="165">
        <f t="shared" si="185"/>
        <v>9.5651791274341074E-4</v>
      </c>
      <c r="OM6" s="165">
        <f t="shared" si="186"/>
        <v>8.79244842004376E-4</v>
      </c>
      <c r="ON6" s="165">
        <f t="shared" si="187"/>
        <v>8.0720470181483255E-4</v>
      </c>
      <c r="OO6" s="165">
        <f t="shared" si="188"/>
        <v>7.4014135095129454E-4</v>
      </c>
      <c r="OP6" s="165">
        <f t="shared" si="189"/>
        <v>6.7780190629633508E-4</v>
      </c>
      <c r="OQ6" s="165">
        <f t="shared" si="190"/>
        <v>6.1993768227889938E-4</v>
      </c>
      <c r="OR6" s="165">
        <f t="shared" si="191"/>
        <v>5.6630502667278976E-4</v>
      </c>
      <c r="OS6" s="165">
        <f t="shared" si="192"/>
        <v>5.1666605548478532E-4</v>
      </c>
      <c r="OT6" s="165">
        <f t="shared" si="193"/>
        <v>4.7078929027611596E-4</v>
      </c>
      <c r="OU6" s="165">
        <f t="shared" si="194"/>
        <v>4.2845020178905338E-4</v>
      </c>
      <c r="OV6" s="165">
        <f t="shared" si="195"/>
        <v>3.8943166419584414E-4</v>
      </c>
      <c r="OW6" s="165">
        <f t="shared" si="196"/>
        <v>3.5352432465247599E-4</v>
      </c>
      <c r="OX6" s="165">
        <f t="shared" si="197"/>
        <v>3.2052689312800169E-4</v>
      </c>
      <c r="OY6" s="165">
        <f t="shared" si="198"/>
        <v>2.9024635769508939E-4</v>
      </c>
      <c r="OZ6" s="165">
        <f t="shared" si="199"/>
        <v>2.6249813061352169E-4</v>
      </c>
      <c r="PA6" s="165">
        <f t="shared" si="200"/>
        <v>2.371061306202098E-4</v>
      </c>
      <c r="PB6" s="165">
        <f t="shared" si="201"/>
        <v>2.1390280686200939E-4</v>
      </c>
      <c r="PC6" s="165">
        <f t="shared" si="202"/>
        <v>1.9272910987657021E-4</v>
      </c>
      <c r="PD6" s="165">
        <f t="shared" si="203"/>
        <v>1.7343441494699897E-4</v>
      </c>
      <c r="PE6" s="165">
        <f t="shared" si="204"/>
        <v>1.558764030338005E-4</v>
      </c>
      <c r="PF6" s="165">
        <f t="shared" si="205"/>
        <v>1.3992090432784991E-4</v>
      </c>
      <c r="PG6" s="165">
        <f t="shared" si="206"/>
        <v>1.2544170927642048E-4</v>
      </c>
      <c r="PH6" s="165">
        <f t="shared" si="207"/>
        <v>1.1232035171576195E-4</v>
      </c>
    </row>
    <row r="7" spans="1:425" x14ac:dyDescent="0.45">
      <c r="A7" s="4">
        <v>4</v>
      </c>
      <c r="B7" s="92">
        <f t="shared" si="208"/>
        <v>60</v>
      </c>
      <c r="C7" s="91">
        <v>120</v>
      </c>
      <c r="D7" s="92">
        <f t="shared" si="209"/>
        <v>240</v>
      </c>
      <c r="E7" s="120">
        <f t="shared" si="0"/>
        <v>1</v>
      </c>
      <c r="F7" s="120">
        <f t="shared" si="1"/>
        <v>0.5</v>
      </c>
      <c r="G7" s="71">
        <f t="shared" si="210"/>
        <v>130</v>
      </c>
      <c r="H7" s="23" t="s">
        <v>3</v>
      </c>
      <c r="I7" s="55"/>
      <c r="J7" s="298"/>
      <c r="K7" s="72">
        <f>IF(AND(B7&gt;0,C7&gt;0,D7&gt;0),IF(ISBLANK(J7),IF(ISBLANK(H7),"",(D7-B7)*VLOOKUP(H7,VLookups!$A$4:$B$13,2,FALSE)),J7),"")</f>
        <v>31.176914536239792</v>
      </c>
      <c r="L7" s="73">
        <f t="shared" si="2"/>
        <v>972</v>
      </c>
      <c r="M7" s="91">
        <v>150</v>
      </c>
      <c r="N7" s="265">
        <f>IF(AND(M7&gt;0,C7&gt;0,NOT(K7="")),ABS(VLOOKUP($M$1,VLookups!$A$43:$B$44,2,FALSE)-_xlfn.NORM.DIST(M7,G7,K7,TRUE)),"")</f>
        <v>0.73940115668317219</v>
      </c>
      <c r="O7" s="90">
        <f>IF(AND($B7&gt;0,$C7&gt;0,$D7&gt;0,NOT(ISBLANK($H7))),_xlfn.NORM.INV(ABS(VLOOKUP($M$1,VLookups!$A$43:$B$44,2,FALSE)-O$3),$G7,$K7),"")</f>
        <v>90.045176367231676</v>
      </c>
      <c r="P7" s="89">
        <f>IF(AND($B7&gt;0,$C7&gt;0,$D7&gt;0,NOT(ISBLANK($H7))),_xlfn.NORM.INV(ABS(VLOOKUP($M$1,VLookups!$A$43:$B$44,2,FALSE)-P$3),$G7,$K7),"")</f>
        <v>169.95482363276832</v>
      </c>
      <c r="Q7" s="90">
        <f>IF(AND($B7&gt;0,$C7&gt;0,$D7&gt;0,NOT(ISBLANK($H7))),_xlfn.NORM.INV(ABS(VLOOKUP($M$1,VLookups!$A$43:$B$44,2,FALSE)-Q$3),$G7,$K7),"")</f>
        <v>162.31279520675321</v>
      </c>
      <c r="R7" s="89">
        <f>IF(AND($B7&gt;0,$C7&gt;0,$D7&gt;0,NOT(ISBLANK($H7))),_xlfn.NORM.INV(ABS(VLOOKUP($M$1,VLookups!$A$43:$B$44,2,FALSE)-R$3),$G7,$K7),"")</f>
        <v>156.23915327098746</v>
      </c>
      <c r="S7" s="90">
        <f>IF(AND($B7&gt;0,$C7&gt;0,$D7&gt;0,NOT(ISBLANK($H7))),_xlfn.NORM.INV(ABS(VLOOKUP($M$1,VLookups!$A$43:$B$44,2,FALSE)-S$3),$G7,$K7),"")</f>
        <v>151.02850929743298</v>
      </c>
      <c r="T7" s="89">
        <f>IF(AND($B7&gt;0,$C7&gt;0,$D7&gt;0,NOT(ISBLANK($H7))),_xlfn.NORM.INV(ABS(VLOOKUP($M$1,VLookups!$A$43:$B$44,2,FALSE)-T$3),$G7,$K7),"")</f>
        <v>130</v>
      </c>
      <c r="U7" s="5"/>
      <c r="V7" s="164">
        <f t="shared" si="211"/>
        <v>0.9</v>
      </c>
      <c r="W7" s="47">
        <f t="shared" si="212"/>
        <v>29.999999999999702</v>
      </c>
      <c r="X7" s="47">
        <f t="shared" si="215"/>
        <v>30.8999999999997</v>
      </c>
      <c r="Y7" s="47">
        <f t="shared" si="215"/>
        <v>31.799999999999699</v>
      </c>
      <c r="Z7" s="47">
        <f t="shared" si="215"/>
        <v>32.699999999999697</v>
      </c>
      <c r="AA7" s="47">
        <f t="shared" si="215"/>
        <v>33.599999999999696</v>
      </c>
      <c r="AB7" s="47">
        <f t="shared" si="215"/>
        <v>34.499999999999694</v>
      </c>
      <c r="AC7" s="47">
        <f t="shared" si="215"/>
        <v>35.399999999999693</v>
      </c>
      <c r="AD7" s="47">
        <f t="shared" si="215"/>
        <v>36.299999999999692</v>
      </c>
      <c r="AE7" s="47">
        <f t="shared" si="215"/>
        <v>37.19999999999969</v>
      </c>
      <c r="AF7" s="47">
        <f t="shared" si="215"/>
        <v>38.099999999999689</v>
      </c>
      <c r="AG7" s="47">
        <f t="shared" si="215"/>
        <v>38.999999999999687</v>
      </c>
      <c r="AH7" s="47">
        <f t="shared" si="215"/>
        <v>39.899999999999686</v>
      </c>
      <c r="AI7" s="47">
        <f t="shared" si="215"/>
        <v>40.799999999999685</v>
      </c>
      <c r="AJ7" s="47">
        <f t="shared" si="215"/>
        <v>41.699999999999683</v>
      </c>
      <c r="AK7" s="47">
        <f t="shared" si="215"/>
        <v>42.599999999999682</v>
      </c>
      <c r="AL7" s="47">
        <f t="shared" si="215"/>
        <v>43.49999999999968</v>
      </c>
      <c r="AM7" s="47">
        <f t="shared" si="215"/>
        <v>44.399999999999679</v>
      </c>
      <c r="AN7" s="47">
        <f t="shared" si="215"/>
        <v>45.299999999999677</v>
      </c>
      <c r="AO7" s="47">
        <f t="shared" si="215"/>
        <v>46.199999999999676</v>
      </c>
      <c r="AP7" s="47">
        <f t="shared" si="215"/>
        <v>47.099999999999675</v>
      </c>
      <c r="AQ7" s="47">
        <f t="shared" si="215"/>
        <v>47.999999999999673</v>
      </c>
      <c r="AR7" s="47">
        <f t="shared" si="215"/>
        <v>48.899999999999672</v>
      </c>
      <c r="AS7" s="47">
        <f t="shared" si="215"/>
        <v>49.79999999999967</v>
      </c>
      <c r="AT7" s="47">
        <f t="shared" si="215"/>
        <v>50.699999999999669</v>
      </c>
      <c r="AU7" s="47">
        <f t="shared" si="215"/>
        <v>51.599999999999667</v>
      </c>
      <c r="AV7" s="47">
        <f t="shared" si="215"/>
        <v>52.499999999999666</v>
      </c>
      <c r="AW7" s="47">
        <f t="shared" si="215"/>
        <v>53.399999999999665</v>
      </c>
      <c r="AX7" s="47">
        <f t="shared" si="215"/>
        <v>54.299999999999663</v>
      </c>
      <c r="AY7" s="47">
        <f t="shared" si="215"/>
        <v>55.199999999999662</v>
      </c>
      <c r="AZ7" s="47">
        <f t="shared" si="215"/>
        <v>56.09999999999966</v>
      </c>
      <c r="BA7" s="47">
        <f t="shared" si="215"/>
        <v>56.999999999999659</v>
      </c>
      <c r="BB7" s="47">
        <f t="shared" si="215"/>
        <v>57.899999999999658</v>
      </c>
      <c r="BC7" s="47">
        <f t="shared" si="215"/>
        <v>58.799999999999656</v>
      </c>
      <c r="BD7" s="47">
        <f t="shared" si="215"/>
        <v>59.699999999999655</v>
      </c>
      <c r="BE7" s="47">
        <f t="shared" si="215"/>
        <v>60.599999999999653</v>
      </c>
      <c r="BF7" s="47">
        <f t="shared" si="215"/>
        <v>61.499999999999652</v>
      </c>
      <c r="BG7" s="47">
        <f t="shared" si="215"/>
        <v>62.39999999999965</v>
      </c>
      <c r="BH7" s="47">
        <f t="shared" si="215"/>
        <v>63.299999999999649</v>
      </c>
      <c r="BI7" s="47">
        <f t="shared" si="215"/>
        <v>64.199999999999648</v>
      </c>
      <c r="BJ7" s="47">
        <f t="shared" si="215"/>
        <v>65.099999999999653</v>
      </c>
      <c r="BK7" s="47">
        <f t="shared" si="215"/>
        <v>65.999999999999659</v>
      </c>
      <c r="BL7" s="47">
        <f t="shared" si="215"/>
        <v>66.899999999999665</v>
      </c>
      <c r="BM7" s="47">
        <f t="shared" si="215"/>
        <v>67.79999999999967</v>
      </c>
      <c r="BN7" s="47">
        <f t="shared" si="215"/>
        <v>68.699999999999676</v>
      </c>
      <c r="BO7" s="47">
        <f t="shared" si="215"/>
        <v>69.599999999999682</v>
      </c>
      <c r="BP7" s="47">
        <f t="shared" si="215"/>
        <v>70.499999999999687</v>
      </c>
      <c r="BQ7" s="47">
        <f t="shared" si="215"/>
        <v>71.399999999999693</v>
      </c>
      <c r="BR7" s="47">
        <f t="shared" si="215"/>
        <v>72.299999999999699</v>
      </c>
      <c r="BS7" s="47">
        <f t="shared" si="215"/>
        <v>73.199999999999704</v>
      </c>
      <c r="BT7" s="47">
        <f t="shared" si="215"/>
        <v>74.09999999999971</v>
      </c>
      <c r="BU7" s="47">
        <f t="shared" si="215"/>
        <v>74.999999999999716</v>
      </c>
      <c r="BV7" s="47">
        <f t="shared" si="215"/>
        <v>75.899999999999721</v>
      </c>
      <c r="BW7" s="47">
        <f t="shared" si="215"/>
        <v>76.799999999999727</v>
      </c>
      <c r="BX7" s="47">
        <f t="shared" si="215"/>
        <v>77.699999999999733</v>
      </c>
      <c r="BY7" s="47">
        <f t="shared" si="215"/>
        <v>78.599999999999739</v>
      </c>
      <c r="BZ7" s="47">
        <f t="shared" si="215"/>
        <v>79.499999999999744</v>
      </c>
      <c r="CA7" s="47">
        <f t="shared" si="215"/>
        <v>80.39999999999975</v>
      </c>
      <c r="CB7" s="47">
        <f t="shared" si="215"/>
        <v>81.299999999999756</v>
      </c>
      <c r="CC7" s="47">
        <f t="shared" si="215"/>
        <v>82.199999999999761</v>
      </c>
      <c r="CD7" s="47">
        <f t="shared" si="215"/>
        <v>83.099999999999767</v>
      </c>
      <c r="CE7" s="47">
        <f t="shared" si="215"/>
        <v>83.999999999999773</v>
      </c>
      <c r="CF7" s="47">
        <f t="shared" si="215"/>
        <v>84.899999999999778</v>
      </c>
      <c r="CG7" s="47">
        <f t="shared" si="215"/>
        <v>85.799999999999784</v>
      </c>
      <c r="CH7" s="47">
        <f t="shared" si="215"/>
        <v>86.69999999999979</v>
      </c>
      <c r="CI7" s="47">
        <f t="shared" si="215"/>
        <v>87.599999999999795</v>
      </c>
      <c r="CJ7" s="47">
        <f t="shared" si="4"/>
        <v>88.499999999999801</v>
      </c>
      <c r="CK7" s="47">
        <f t="shared" si="4"/>
        <v>89.399999999999807</v>
      </c>
      <c r="CL7" s="47">
        <f t="shared" si="4"/>
        <v>90.299999999999812</v>
      </c>
      <c r="CM7" s="47">
        <f t="shared" si="4"/>
        <v>91.199999999999818</v>
      </c>
      <c r="CN7" s="47">
        <f t="shared" si="4"/>
        <v>92.099999999999824</v>
      </c>
      <c r="CO7" s="47">
        <f t="shared" si="4"/>
        <v>92.999999999999829</v>
      </c>
      <c r="CP7" s="47">
        <f t="shared" si="4"/>
        <v>93.899999999999835</v>
      </c>
      <c r="CQ7" s="47">
        <f t="shared" si="4"/>
        <v>94.799999999999841</v>
      </c>
      <c r="CR7" s="47">
        <f t="shared" si="4"/>
        <v>95.699999999999847</v>
      </c>
      <c r="CS7" s="47">
        <f t="shared" si="4"/>
        <v>96.599999999999852</v>
      </c>
      <c r="CT7" s="47">
        <f t="shared" si="4"/>
        <v>97.499999999999858</v>
      </c>
      <c r="CU7" s="47">
        <f t="shared" si="4"/>
        <v>98.399999999999864</v>
      </c>
      <c r="CV7" s="47">
        <f t="shared" si="4"/>
        <v>99.299999999999869</v>
      </c>
      <c r="CW7" s="47">
        <f t="shared" si="4"/>
        <v>100.19999999999987</v>
      </c>
      <c r="CX7" s="47">
        <f t="shared" si="4"/>
        <v>101.09999999999988</v>
      </c>
      <c r="CY7" s="47">
        <f t="shared" si="4"/>
        <v>101.99999999999989</v>
      </c>
      <c r="CZ7" s="47">
        <f t="shared" si="4"/>
        <v>102.89999999999989</v>
      </c>
      <c r="DA7" s="47">
        <f t="shared" si="4"/>
        <v>103.7999999999999</v>
      </c>
      <c r="DB7" s="47">
        <f t="shared" si="4"/>
        <v>104.6999999999999</v>
      </c>
      <c r="DC7" s="47">
        <f t="shared" si="4"/>
        <v>105.59999999999991</v>
      </c>
      <c r="DD7" s="47">
        <f t="shared" si="4"/>
        <v>106.49999999999991</v>
      </c>
      <c r="DE7" s="47">
        <f t="shared" si="4"/>
        <v>107.39999999999992</v>
      </c>
      <c r="DF7" s="47">
        <f t="shared" si="4"/>
        <v>108.29999999999993</v>
      </c>
      <c r="DG7" s="47">
        <f t="shared" si="4"/>
        <v>109.19999999999993</v>
      </c>
      <c r="DH7" s="47">
        <f t="shared" si="4"/>
        <v>110.09999999999994</v>
      </c>
      <c r="DI7" s="47">
        <f t="shared" si="4"/>
        <v>110.99999999999994</v>
      </c>
      <c r="DJ7" s="47">
        <f t="shared" si="4"/>
        <v>111.89999999999995</v>
      </c>
      <c r="DK7" s="47">
        <f t="shared" si="4"/>
        <v>112.79999999999995</v>
      </c>
      <c r="DL7" s="47">
        <f t="shared" si="4"/>
        <v>113.69999999999996</v>
      </c>
      <c r="DM7" s="47">
        <f t="shared" si="4"/>
        <v>114.59999999999997</v>
      </c>
      <c r="DN7" s="47">
        <f t="shared" si="4"/>
        <v>115.49999999999997</v>
      </c>
      <c r="DO7" s="47">
        <f t="shared" si="4"/>
        <v>116.39999999999998</v>
      </c>
      <c r="DP7" s="47">
        <f t="shared" si="4"/>
        <v>117.29999999999998</v>
      </c>
      <c r="DQ7" s="47">
        <f t="shared" si="4"/>
        <v>118.19999999999999</v>
      </c>
      <c r="DR7" s="47">
        <f t="shared" si="4"/>
        <v>119.1</v>
      </c>
      <c r="DS7" s="179">
        <f t="shared" si="213"/>
        <v>120</v>
      </c>
      <c r="DT7" s="47">
        <f t="shared" si="214"/>
        <v>120.9</v>
      </c>
      <c r="DU7" s="47">
        <f t="shared" si="216"/>
        <v>121.80000000000001</v>
      </c>
      <c r="DV7" s="47">
        <f t="shared" si="216"/>
        <v>122.70000000000002</v>
      </c>
      <c r="DW7" s="47">
        <f t="shared" si="216"/>
        <v>123.60000000000002</v>
      </c>
      <c r="DX7" s="47">
        <f t="shared" si="216"/>
        <v>124.50000000000003</v>
      </c>
      <c r="DY7" s="47">
        <f t="shared" si="216"/>
        <v>125.40000000000003</v>
      </c>
      <c r="DZ7" s="47">
        <f t="shared" si="216"/>
        <v>126.30000000000004</v>
      </c>
      <c r="EA7" s="47">
        <f t="shared" si="216"/>
        <v>127.20000000000005</v>
      </c>
      <c r="EB7" s="47">
        <f t="shared" si="216"/>
        <v>128.10000000000005</v>
      </c>
      <c r="EC7" s="47">
        <f t="shared" si="216"/>
        <v>129.00000000000006</v>
      </c>
      <c r="ED7" s="47">
        <f t="shared" si="216"/>
        <v>129.90000000000006</v>
      </c>
      <c r="EE7" s="47">
        <f t="shared" si="216"/>
        <v>130.80000000000007</v>
      </c>
      <c r="EF7" s="47">
        <f t="shared" si="216"/>
        <v>131.70000000000007</v>
      </c>
      <c r="EG7" s="47">
        <f t="shared" si="216"/>
        <v>132.60000000000008</v>
      </c>
      <c r="EH7" s="47">
        <f t="shared" si="216"/>
        <v>133.50000000000009</v>
      </c>
      <c r="EI7" s="47">
        <f t="shared" si="216"/>
        <v>134.40000000000009</v>
      </c>
      <c r="EJ7" s="47">
        <f t="shared" si="216"/>
        <v>135.3000000000001</v>
      </c>
      <c r="EK7" s="47">
        <f t="shared" si="216"/>
        <v>136.2000000000001</v>
      </c>
      <c r="EL7" s="47">
        <f t="shared" si="216"/>
        <v>137.10000000000011</v>
      </c>
      <c r="EM7" s="47">
        <f t="shared" si="216"/>
        <v>138.00000000000011</v>
      </c>
      <c r="EN7" s="47">
        <f t="shared" si="216"/>
        <v>138.90000000000012</v>
      </c>
      <c r="EO7" s="47">
        <f t="shared" si="216"/>
        <v>139.80000000000013</v>
      </c>
      <c r="EP7" s="47">
        <f t="shared" si="216"/>
        <v>140.70000000000013</v>
      </c>
      <c r="EQ7" s="47">
        <f t="shared" si="216"/>
        <v>141.60000000000014</v>
      </c>
      <c r="ER7" s="47">
        <f t="shared" si="216"/>
        <v>142.50000000000014</v>
      </c>
      <c r="ES7" s="47">
        <f t="shared" si="216"/>
        <v>143.40000000000015</v>
      </c>
      <c r="ET7" s="47">
        <f t="shared" si="216"/>
        <v>144.30000000000015</v>
      </c>
      <c r="EU7" s="47">
        <f t="shared" si="216"/>
        <v>145.20000000000016</v>
      </c>
      <c r="EV7" s="47">
        <f t="shared" si="216"/>
        <v>146.10000000000016</v>
      </c>
      <c r="EW7" s="47">
        <f t="shared" si="216"/>
        <v>147.00000000000017</v>
      </c>
      <c r="EX7" s="47">
        <f t="shared" si="216"/>
        <v>147.90000000000018</v>
      </c>
      <c r="EY7" s="47">
        <f t="shared" si="216"/>
        <v>148.80000000000018</v>
      </c>
      <c r="EZ7" s="47">
        <f t="shared" si="216"/>
        <v>149.70000000000019</v>
      </c>
      <c r="FA7" s="47">
        <f t="shared" si="216"/>
        <v>150.60000000000019</v>
      </c>
      <c r="FB7" s="47">
        <f t="shared" si="216"/>
        <v>151.5000000000002</v>
      </c>
      <c r="FC7" s="47">
        <f t="shared" si="216"/>
        <v>152.4000000000002</v>
      </c>
      <c r="FD7" s="47">
        <f t="shared" si="216"/>
        <v>153.30000000000021</v>
      </c>
      <c r="FE7" s="47">
        <f t="shared" si="216"/>
        <v>154.20000000000022</v>
      </c>
      <c r="FF7" s="47">
        <f t="shared" si="216"/>
        <v>155.10000000000022</v>
      </c>
      <c r="FG7" s="47">
        <f t="shared" si="216"/>
        <v>156.00000000000023</v>
      </c>
      <c r="FH7" s="47">
        <f t="shared" si="216"/>
        <v>156.90000000000023</v>
      </c>
      <c r="FI7" s="47">
        <f t="shared" si="216"/>
        <v>157.80000000000024</v>
      </c>
      <c r="FJ7" s="47">
        <f t="shared" si="216"/>
        <v>158.70000000000024</v>
      </c>
      <c r="FK7" s="47">
        <f t="shared" si="216"/>
        <v>159.60000000000025</v>
      </c>
      <c r="FL7" s="47">
        <f t="shared" si="216"/>
        <v>160.50000000000026</v>
      </c>
      <c r="FM7" s="47">
        <f t="shared" si="216"/>
        <v>161.40000000000026</v>
      </c>
      <c r="FN7" s="47">
        <f t="shared" si="216"/>
        <v>162.30000000000027</v>
      </c>
      <c r="FO7" s="47">
        <f t="shared" si="216"/>
        <v>163.20000000000027</v>
      </c>
      <c r="FP7" s="47">
        <f t="shared" si="216"/>
        <v>164.10000000000028</v>
      </c>
      <c r="FQ7" s="47">
        <f t="shared" si="216"/>
        <v>165.00000000000028</v>
      </c>
      <c r="FR7" s="47">
        <f t="shared" si="216"/>
        <v>165.90000000000029</v>
      </c>
      <c r="FS7" s="47">
        <f t="shared" si="216"/>
        <v>166.8000000000003</v>
      </c>
      <c r="FT7" s="47">
        <f t="shared" si="216"/>
        <v>167.7000000000003</v>
      </c>
      <c r="FU7" s="47">
        <f t="shared" si="216"/>
        <v>168.60000000000031</v>
      </c>
      <c r="FV7" s="47">
        <f t="shared" si="216"/>
        <v>169.50000000000031</v>
      </c>
      <c r="FW7" s="47">
        <f t="shared" si="216"/>
        <v>170.40000000000032</v>
      </c>
      <c r="FX7" s="47">
        <f t="shared" si="216"/>
        <v>171.30000000000032</v>
      </c>
      <c r="FY7" s="47">
        <f t="shared" si="216"/>
        <v>172.20000000000033</v>
      </c>
      <c r="FZ7" s="47">
        <f t="shared" si="216"/>
        <v>173.10000000000034</v>
      </c>
      <c r="GA7" s="47">
        <f t="shared" si="216"/>
        <v>174.00000000000034</v>
      </c>
      <c r="GB7" s="47">
        <f t="shared" si="216"/>
        <v>174.90000000000035</v>
      </c>
      <c r="GC7" s="47">
        <f t="shared" si="216"/>
        <v>175.80000000000035</v>
      </c>
      <c r="GD7" s="47">
        <f t="shared" si="216"/>
        <v>176.70000000000036</v>
      </c>
      <c r="GE7" s="47">
        <f t="shared" si="216"/>
        <v>177.60000000000036</v>
      </c>
      <c r="GF7" s="47">
        <f t="shared" si="216"/>
        <v>178.50000000000037</v>
      </c>
      <c r="GG7" s="47">
        <f t="shared" si="6"/>
        <v>179.40000000000038</v>
      </c>
      <c r="GH7" s="47">
        <f t="shared" si="6"/>
        <v>180.30000000000038</v>
      </c>
      <c r="GI7" s="47">
        <f t="shared" si="6"/>
        <v>181.20000000000039</v>
      </c>
      <c r="GJ7" s="47">
        <f t="shared" si="6"/>
        <v>182.10000000000039</v>
      </c>
      <c r="GK7" s="47">
        <f t="shared" si="6"/>
        <v>183.0000000000004</v>
      </c>
      <c r="GL7" s="47">
        <f t="shared" si="6"/>
        <v>183.9000000000004</v>
      </c>
      <c r="GM7" s="47">
        <f t="shared" si="6"/>
        <v>184.80000000000041</v>
      </c>
      <c r="GN7" s="47">
        <f t="shared" si="6"/>
        <v>185.70000000000041</v>
      </c>
      <c r="GO7" s="47">
        <f t="shared" si="6"/>
        <v>186.60000000000042</v>
      </c>
      <c r="GP7" s="47">
        <f t="shared" si="6"/>
        <v>187.50000000000043</v>
      </c>
      <c r="GQ7" s="47">
        <f t="shared" si="6"/>
        <v>188.40000000000043</v>
      </c>
      <c r="GR7" s="47">
        <f t="shared" si="6"/>
        <v>189.30000000000044</v>
      </c>
      <c r="GS7" s="47">
        <f t="shared" si="6"/>
        <v>190.20000000000044</v>
      </c>
      <c r="GT7" s="47">
        <f t="shared" si="6"/>
        <v>191.10000000000045</v>
      </c>
      <c r="GU7" s="47">
        <f t="shared" si="6"/>
        <v>192.00000000000045</v>
      </c>
      <c r="GV7" s="47">
        <f t="shared" si="6"/>
        <v>192.90000000000046</v>
      </c>
      <c r="GW7" s="47">
        <f t="shared" si="6"/>
        <v>193.80000000000047</v>
      </c>
      <c r="GX7" s="47">
        <f t="shared" si="6"/>
        <v>194.70000000000047</v>
      </c>
      <c r="GY7" s="47">
        <f t="shared" si="6"/>
        <v>195.60000000000048</v>
      </c>
      <c r="GZ7" s="47">
        <f t="shared" si="6"/>
        <v>196.50000000000048</v>
      </c>
      <c r="HA7" s="47">
        <f t="shared" si="6"/>
        <v>197.40000000000049</v>
      </c>
      <c r="HB7" s="47">
        <f t="shared" si="6"/>
        <v>198.30000000000049</v>
      </c>
      <c r="HC7" s="47">
        <f t="shared" si="6"/>
        <v>199.2000000000005</v>
      </c>
      <c r="HD7" s="47">
        <f t="shared" si="6"/>
        <v>200.10000000000051</v>
      </c>
      <c r="HE7" s="47">
        <f t="shared" si="6"/>
        <v>201.00000000000051</v>
      </c>
      <c r="HF7" s="47">
        <f t="shared" si="6"/>
        <v>201.90000000000052</v>
      </c>
      <c r="HG7" s="47">
        <f t="shared" si="6"/>
        <v>202.80000000000052</v>
      </c>
      <c r="HH7" s="47">
        <f t="shared" si="6"/>
        <v>203.70000000000053</v>
      </c>
      <c r="HI7" s="47">
        <f t="shared" si="6"/>
        <v>204.60000000000053</v>
      </c>
      <c r="HJ7" s="47">
        <f t="shared" si="6"/>
        <v>205.50000000000054</v>
      </c>
      <c r="HK7" s="47">
        <f t="shared" si="6"/>
        <v>206.40000000000055</v>
      </c>
      <c r="HL7" s="47">
        <f t="shared" si="6"/>
        <v>207.30000000000055</v>
      </c>
      <c r="HM7" s="47">
        <f t="shared" si="6"/>
        <v>208.20000000000056</v>
      </c>
      <c r="HN7" s="47">
        <f t="shared" si="6"/>
        <v>209.10000000000056</v>
      </c>
      <c r="HO7" s="47">
        <f t="shared" si="6"/>
        <v>210.00000000000057</v>
      </c>
      <c r="HP7" s="165">
        <f t="shared" si="7"/>
        <v>7.4653783114009341E-5</v>
      </c>
      <c r="HQ7" s="165">
        <f t="shared" si="8"/>
        <v>8.1862182054886855E-5</v>
      </c>
      <c r="HR7" s="165">
        <f t="shared" si="9"/>
        <v>8.9691833202264594E-5</v>
      </c>
      <c r="HS7" s="165">
        <f t="shared" si="10"/>
        <v>9.8188488014783887E-5</v>
      </c>
      <c r="HT7" s="165">
        <f t="shared" si="11"/>
        <v>1.074005071813289E-4</v>
      </c>
      <c r="HU7" s="165">
        <f t="shared" si="12"/>
        <v>1.1737893911082735E-4</v>
      </c>
      <c r="HV7" s="165">
        <f t="shared" si="13"/>
        <v>1.2817759410937499E-4</v>
      </c>
      <c r="HW7" s="165">
        <f t="shared" si="14"/>
        <v>1.3985311345257695E-4</v>
      </c>
      <c r="HX7" s="165">
        <f t="shared" si="15"/>
        <v>1.5246503251819884E-4</v>
      </c>
      <c r="HY7" s="165">
        <f t="shared" si="16"/>
        <v>1.6607583710326036E-4</v>
      </c>
      <c r="HZ7" s="165">
        <f t="shared" si="17"/>
        <v>1.8075101201106423E-4</v>
      </c>
      <c r="IA7" s="165">
        <f t="shared" si="18"/>
        <v>1.9655908095787486E-4</v>
      </c>
      <c r="IB7" s="165">
        <f t="shared" si="19"/>
        <v>2.1357163681654941E-4</v>
      </c>
      <c r="IC7" s="165">
        <f t="shared" si="20"/>
        <v>2.318633611859677E-4</v>
      </c>
      <c r="ID7" s="165">
        <f t="shared" si="21"/>
        <v>2.5151203225114898E-4</v>
      </c>
      <c r="IE7" s="165">
        <f t="shared" si="22"/>
        <v>2.7259851988009555E-4</v>
      </c>
      <c r="IF7" s="165">
        <f t="shared" si="23"/>
        <v>2.9520676689022884E-4</v>
      </c>
      <c r="IG7" s="165">
        <f t="shared" si="24"/>
        <v>3.1942375541040257E-4</v>
      </c>
      <c r="IH7" s="165">
        <f t="shared" si="25"/>
        <v>3.453394572644404E-4</v>
      </c>
      <c r="II7" s="165">
        <f t="shared" si="26"/>
        <v>3.7304676730958548E-4</v>
      </c>
      <c r="IJ7" s="165">
        <f t="shared" si="27"/>
        <v>4.0264141867866381E-4</v>
      </c>
      <c r="IK7" s="165">
        <f t="shared" si="28"/>
        <v>4.3422187889875899E-4</v>
      </c>
      <c r="IL7" s="165">
        <f t="shared" si="29"/>
        <v>4.6788922589221317E-4</v>
      </c>
      <c r="IM7" s="165">
        <f t="shared" si="30"/>
        <v>5.0374700290835642E-4</v>
      </c>
      <c r="IN7" s="165">
        <f t="shared" si="31"/>
        <v>5.4190105148687782E-4</v>
      </c>
      <c r="IO7" s="165">
        <f t="shared" si="32"/>
        <v>5.8245932161663308E-4</v>
      </c>
      <c r="IP7" s="165">
        <f t="shared" si="33"/>
        <v>6.2553165832717719E-4</v>
      </c>
      <c r="IQ7" s="165">
        <f t="shared" si="34"/>
        <v>6.7122956403474867E-4</v>
      </c>
      <c r="IR7" s="165">
        <f t="shared" si="35"/>
        <v>7.1966593605991532E-4</v>
      </c>
      <c r="IS7" s="165">
        <f t="shared" si="36"/>
        <v>7.7095477884075601E-4</v>
      </c>
      <c r="IT7" s="165">
        <f t="shared" si="37"/>
        <v>8.252108904832756E-4</v>
      </c>
      <c r="IU7" s="165">
        <f t="shared" si="38"/>
        <v>8.8254952341966302E-4</v>
      </c>
      <c r="IV7" s="165">
        <f t="shared" si="39"/>
        <v>9.4308601908477997E-4</v>
      </c>
      <c r="IW7" s="165">
        <f t="shared" si="40"/>
        <v>1.0069354166716345E-3</v>
      </c>
      <c r="IX7" s="165">
        <f t="shared" si="41"/>
        <v>1.0742120361870861E-3</v>
      </c>
      <c r="IY7" s="165">
        <f t="shared" si="42"/>
        <v>1.1450290361991894E-3</v>
      </c>
      <c r="IZ7" s="165">
        <f t="shared" si="43"/>
        <v>1.2194979468466702E-3</v>
      </c>
      <c r="JA7" s="165">
        <f t="shared" si="44"/>
        <v>1.2977281788683526E-3</v>
      </c>
      <c r="JB7" s="165">
        <f t="shared" si="45"/>
        <v>1.3798265096048971E-3</v>
      </c>
      <c r="JC7" s="165">
        <f t="shared" si="46"/>
        <v>1.4658965471261414E-3</v>
      </c>
      <c r="JD7" s="165">
        <f t="shared" si="47"/>
        <v>1.5560381738432701E-3</v>
      </c>
      <c r="JE7" s="165">
        <f t="shared" si="48"/>
        <v>1.650346971174946E-3</v>
      </c>
      <c r="JF7" s="165">
        <f t="shared" si="49"/>
        <v>1.7489136270488696E-3</v>
      </c>
      <c r="JG7" s="165">
        <f t="shared" si="50"/>
        <v>1.8518233282336046E-3</v>
      </c>
      <c r="JH7" s="165">
        <f t="shared" si="51"/>
        <v>1.959155139708305E-3</v>
      </c>
      <c r="JI7" s="165">
        <f t="shared" si="52"/>
        <v>2.0709813734885274E-3</v>
      </c>
      <c r="JJ7" s="165">
        <f t="shared" si="53"/>
        <v>2.1873669495328105E-3</v>
      </c>
      <c r="JK7" s="165">
        <f t="shared" si="54"/>
        <v>2.3083687515554562E-3</v>
      </c>
      <c r="JL7" s="165">
        <f t="shared" si="55"/>
        <v>2.4340349807638246E-3</v>
      </c>
      <c r="JM7" s="165">
        <f t="shared" si="56"/>
        <v>2.5644045107218521E-3</v>
      </c>
      <c r="JN7" s="165">
        <f t="shared" si="57"/>
        <v>2.6995062467130922E-3</v>
      </c>
      <c r="JO7" s="165">
        <f t="shared" si="58"/>
        <v>2.8393584931347736E-3</v>
      </c>
      <c r="JP7" s="165">
        <f t="shared" si="59"/>
        <v>2.983968332596836E-3</v>
      </c>
      <c r="JQ7" s="165">
        <f t="shared" si="60"/>
        <v>3.1333310205250461E-3</v>
      </c>
      <c r="JR7" s="165">
        <f t="shared" si="61"/>
        <v>3.2874293991729375E-3</v>
      </c>
      <c r="JS7" s="165">
        <f t="shared" si="62"/>
        <v>3.4462333350318741E-3</v>
      </c>
      <c r="JT7" s="165">
        <f t="shared" si="63"/>
        <v>3.6096991836900437E-3</v>
      </c>
      <c r="JU7" s="165">
        <f t="shared" si="64"/>
        <v>3.7777692862282697E-3</v>
      </c>
      <c r="JV7" s="165">
        <f t="shared" si="65"/>
        <v>3.950371501251394E-3</v>
      </c>
      <c r="JW7" s="165">
        <f t="shared" si="66"/>
        <v>4.1274187766375658E-3</v>
      </c>
      <c r="JX7" s="165">
        <f t="shared" si="67"/>
        <v>4.3088087650426628E-3</v>
      </c>
      <c r="JY7" s="165">
        <f t="shared" si="68"/>
        <v>4.4944234871223936E-3</v>
      </c>
      <c r="JZ7" s="165">
        <f t="shared" si="69"/>
        <v>4.6841290463295595E-3</v>
      </c>
      <c r="KA7" s="165">
        <f t="shared" si="70"/>
        <v>4.8777753990078996E-3</v>
      </c>
      <c r="KB7" s="165">
        <f t="shared" si="71"/>
        <v>5.0751961833366329E-3</v>
      </c>
      <c r="KC7" s="165">
        <f t="shared" si="72"/>
        <v>5.2762086104810686E-3</v>
      </c>
      <c r="KD7" s="165">
        <f t="shared" si="73"/>
        <v>5.480613421074778E-3</v>
      </c>
      <c r="KE7" s="165">
        <f t="shared" si="74"/>
        <v>5.6881949098981453E-3</v>
      </c>
      <c r="KF7" s="165">
        <f t="shared" si="75"/>
        <v>5.8987210213275222E-3</v>
      </c>
      <c r="KG7" s="165">
        <f t="shared" si="76"/>
        <v>6.1119435178094862E-3</v>
      </c>
      <c r="KH7" s="165">
        <f t="shared" si="77"/>
        <v>6.3275982232675375E-3</v>
      </c>
      <c r="KI7" s="165">
        <f t="shared" si="78"/>
        <v>6.5454053429750058E-3</v>
      </c>
      <c r="KJ7" s="165">
        <f t="shared" si="79"/>
        <v>6.7650698610304963E-3</v>
      </c>
      <c r="KK7" s="165">
        <f t="shared" si="80"/>
        <v>6.9862820161523901E-3</v>
      </c>
      <c r="KL7" s="165">
        <f t="shared" si="81"/>
        <v>7.2087178560697185E-3</v>
      </c>
      <c r="KM7" s="165">
        <f t="shared" si="82"/>
        <v>7.432039870330278E-3</v>
      </c>
      <c r="KN7" s="165">
        <f t="shared" si="83"/>
        <v>7.6558977008765764E-3</v>
      </c>
      <c r="KO7" s="165">
        <f t="shared" si="84"/>
        <v>7.8799289292586644E-3</v>
      </c>
      <c r="KP7" s="165">
        <f t="shared" si="85"/>
        <v>8.1037599388640198E-3</v>
      </c>
      <c r="KQ7" s="165">
        <f t="shared" si="86"/>
        <v>8.3270068500512166E-3</v>
      </c>
      <c r="KR7" s="165">
        <f t="shared" si="87"/>
        <v>8.5492765255804539E-3</v>
      </c>
      <c r="KS7" s="165">
        <f t="shared" si="88"/>
        <v>8.7701676432432648E-3</v>
      </c>
      <c r="KT7" s="165">
        <f t="shared" si="89"/>
        <v>8.9892718321101621E-3</v>
      </c>
      <c r="KU7" s="165">
        <f t="shared" si="90"/>
        <v>9.2061748683420607E-3</v>
      </c>
      <c r="KV7" s="165">
        <f t="shared" si="91"/>
        <v>9.4204579260533973E-3</v>
      </c>
      <c r="KW7" s="165">
        <f t="shared" si="92"/>
        <v>9.6316988782752938E-3</v>
      </c>
      <c r="KX7" s="165">
        <f t="shared" si="93"/>
        <v>9.8394736426501376E-3</v>
      </c>
      <c r="KY7" s="165">
        <f t="shared" si="94"/>
        <v>1.0043357566098003E-2</v>
      </c>
      <c r="KZ7" s="165">
        <f t="shared" si="95"/>
        <v>1.0242926842334093E-2</v>
      </c>
      <c r="LA7" s="165">
        <f t="shared" si="96"/>
        <v>1.0437759955788328E-2</v>
      </c>
      <c r="LB7" s="165">
        <f t="shared" si="97"/>
        <v>1.0627439145186393E-2</v>
      </c>
      <c r="LC7" s="165">
        <f t="shared" si="98"/>
        <v>1.0811551879799063E-2</v>
      </c>
      <c r="LD7" s="165">
        <f t="shared" si="99"/>
        <v>1.098969234115625E-2</v>
      </c>
      <c r="LE7" s="165">
        <f t="shared" si="100"/>
        <v>1.1161462902856073E-2</v>
      </c>
      <c r="LF7" s="165">
        <f t="shared" si="101"/>
        <v>1.1326475600979805E-2</v>
      </c>
      <c r="LG7" s="165">
        <f t="shared" si="102"/>
        <v>1.1484353587552181E-2</v>
      </c>
      <c r="LH7" s="165">
        <f t="shared" si="103"/>
        <v>1.1634732559464888E-2</v>
      </c>
      <c r="LI7" s="165">
        <f t="shared" si="104"/>
        <v>1.1777262155309814E-2</v>
      </c>
      <c r="LJ7" s="165">
        <f t="shared" si="105"/>
        <v>1.1911607312648604E-2</v>
      </c>
      <c r="LK7" s="165">
        <f t="shared" si="106"/>
        <v>1.2037449578376179E-2</v>
      </c>
      <c r="LL7" s="165">
        <f t="shared" si="107"/>
        <v>1.2154488365017891E-2</v>
      </c>
      <c r="LM7" s="165">
        <f t="shared" si="108"/>
        <v>1.2262442146032405E-2</v>
      </c>
      <c r="LN7" s="165">
        <f t="shared" si="109"/>
        <v>1.2361049583473475E-2</v>
      </c>
      <c r="LO7" s="165">
        <f t="shared" si="110"/>
        <v>1.245007058169275E-2</v>
      </c>
      <c r="LP7" s="165">
        <f t="shared" si="111"/>
        <v>1.2529287261139874E-2</v>
      </c>
      <c r="LQ7" s="165">
        <f t="shared" si="112"/>
        <v>1.2598504846733498E-2</v>
      </c>
      <c r="LR7" s="165">
        <f t="shared" si="113"/>
        <v>1.2657552465734401E-2</v>
      </c>
      <c r="LS7" s="165">
        <f t="shared" si="114"/>
        <v>1.2706283850546739E-2</v>
      </c>
      <c r="LT7" s="165">
        <f t="shared" si="115"/>
        <v>1.2744577942401894E-2</v>
      </c>
      <c r="LU7" s="165">
        <f t="shared" si="116"/>
        <v>1.2772339392437784E-2</v>
      </c>
      <c r="LV7" s="165">
        <f t="shared" si="117"/>
        <v>1.2789498957270879E-2</v>
      </c>
      <c r="LW7" s="165">
        <f t="shared" si="118"/>
        <v>1.2796013786763975E-2</v>
      </c>
      <c r="LX7" s="165">
        <f t="shared" si="119"/>
        <v>1.2791867602315923E-2</v>
      </c>
      <c r="LY7" s="165">
        <f t="shared" si="120"/>
        <v>1.2777070764635006E-2</v>
      </c>
      <c r="LZ7" s="165">
        <f t="shared" si="121"/>
        <v>1.2751660230601121E-2</v>
      </c>
      <c r="MA7" s="165">
        <f t="shared" si="122"/>
        <v>1.2715699399468068E-2</v>
      </c>
      <c r="MB7" s="165">
        <f t="shared" si="123"/>
        <v>1.2669277849301785E-2</v>
      </c>
      <c r="MC7" s="165">
        <f t="shared" si="124"/>
        <v>1.2612510965188043E-2</v>
      </c>
      <c r="MD7" s="165">
        <f t="shared" si="125"/>
        <v>1.2545539461369364E-2</v>
      </c>
      <c r="ME7" s="165">
        <f t="shared" si="126"/>
        <v>1.2468528800081024E-2</v>
      </c>
      <c r="MF7" s="165">
        <f t="shared" si="127"/>
        <v>1.2381668510445497E-2</v>
      </c>
      <c r="MG7" s="165">
        <f t="shared" si="128"/>
        <v>1.2285171411349221E-2</v>
      </c>
      <c r="MH7" s="165">
        <f t="shared" si="129"/>
        <v>1.2179272742761081E-2</v>
      </c>
      <c r="MI7" s="165">
        <f t="shared" si="130"/>
        <v>1.2064229210454438E-2</v>
      </c>
      <c r="MJ7" s="165">
        <f t="shared" si="131"/>
        <v>1.1940317949560868E-2</v>
      </c>
      <c r="MK7" s="165">
        <f t="shared" si="132"/>
        <v>1.1807835412810198E-2</v>
      </c>
      <c r="ML7" s="165">
        <f t="shared" si="133"/>
        <v>1.1667096189695423E-2</v>
      </c>
      <c r="MM7" s="165">
        <f t="shared" si="134"/>
        <v>1.151843176314026E-2</v>
      </c>
      <c r="MN7" s="165">
        <f t="shared" si="135"/>
        <v>1.1362189210538977E-2</v>
      </c>
      <c r="MO7" s="165">
        <f t="shared" si="136"/>
        <v>1.1198729856281514E-2</v>
      </c>
      <c r="MP7" s="165">
        <f t="shared" si="137"/>
        <v>1.1028427883070107E-2</v>
      </c>
      <c r="MQ7" s="165">
        <f t="shared" si="138"/>
        <v>1.0851668909476225E-2</v>
      </c>
      <c r="MR7" s="165">
        <f t="shared" si="139"/>
        <v>1.0668848541277849E-2</v>
      </c>
      <c r="MS7" s="165">
        <f t="shared" si="140"/>
        <v>1.048037090415729E-2</v>
      </c>
      <c r="MT7" s="165">
        <f t="shared" si="141"/>
        <v>1.0286647165329229E-2</v>
      </c>
      <c r="MU7" s="165">
        <f t="shared" si="142"/>
        <v>1.0088094051608154E-2</v>
      </c>
      <c r="MV7" s="165">
        <f t="shared" si="143"/>
        <v>9.8851323713155682E-3</v>
      </c>
      <c r="MW7" s="165">
        <f t="shared" si="144"/>
        <v>9.678185547271333E-3</v>
      </c>
      <c r="MX7" s="165">
        <f t="shared" si="145"/>
        <v>9.4676781679128193E-3</v>
      </c>
      <c r="MY7" s="165">
        <f t="shared" si="146"/>
        <v>9.254034563342145E-3</v>
      </c>
      <c r="MZ7" s="165">
        <f t="shared" si="147"/>
        <v>9.0376774128184695E-3</v>
      </c>
      <c r="NA7" s="165">
        <f t="shared" si="148"/>
        <v>8.8190263898920637E-3</v>
      </c>
      <c r="NB7" s="165">
        <f t="shared" si="149"/>
        <v>8.5984968510226766E-3</v>
      </c>
      <c r="NC7" s="165">
        <f t="shared" si="150"/>
        <v>8.376498573140094E-3</v>
      </c>
      <c r="ND7" s="165">
        <f t="shared" si="151"/>
        <v>8.1534345451932701E-3</v>
      </c>
      <c r="NE7" s="165">
        <f t="shared" si="152"/>
        <v>7.9296998182995584E-3</v>
      </c>
      <c r="NF7" s="165">
        <f t="shared" si="153"/>
        <v>7.7056804186513448E-3</v>
      </c>
      <c r="NG7" s="165">
        <f t="shared" si="154"/>
        <v>7.4817523268675013E-3</v>
      </c>
      <c r="NH7" s="165">
        <f t="shared" si="155"/>
        <v>7.2582805269955425E-3</v>
      </c>
      <c r="NI7" s="165">
        <f t="shared" si="156"/>
        <v>7.0356181278808903E-3</v>
      </c>
      <c r="NJ7" s="165">
        <f t="shared" si="157"/>
        <v>6.8141055591262522E-3</v>
      </c>
      <c r="NK7" s="165">
        <f t="shared" si="158"/>
        <v>6.5940698433704231E-3</v>
      </c>
      <c r="NL7" s="165">
        <f t="shared" si="159"/>
        <v>6.3758239461254723E-3</v>
      </c>
      <c r="NM7" s="165">
        <f t="shared" si="160"/>
        <v>6.159666203928018E-3</v>
      </c>
      <c r="NN7" s="165">
        <f t="shared" si="161"/>
        <v>5.9458798310869695E-3</v>
      </c>
      <c r="NO7" s="165">
        <f t="shared" si="162"/>
        <v>5.7347325048506268E-3</v>
      </c>
      <c r="NP7" s="165">
        <f t="shared" si="163"/>
        <v>5.5264760283724786E-3</v>
      </c>
      <c r="NQ7" s="165">
        <f t="shared" si="164"/>
        <v>5.3213460704309773E-3</v>
      </c>
      <c r="NR7" s="165">
        <f t="shared" si="165"/>
        <v>5.1195619804556636E-3</v>
      </c>
      <c r="NS7" s="165">
        <f t="shared" si="166"/>
        <v>4.9213266770332699E-3</v>
      </c>
      <c r="NT7" s="165">
        <f t="shared" si="167"/>
        <v>4.7268266077140075E-3</v>
      </c>
      <c r="NU7" s="165">
        <f t="shared" si="168"/>
        <v>4.5362317776124596E-3</v>
      </c>
      <c r="NV7" s="165">
        <f t="shared" si="169"/>
        <v>4.3496958440002505E-3</v>
      </c>
      <c r="NW7" s="165">
        <f t="shared" si="170"/>
        <v>4.1673562738202838E-3</v>
      </c>
      <c r="NX7" s="165">
        <f t="shared" si="171"/>
        <v>3.989334560815622E-3</v>
      </c>
      <c r="NY7" s="165">
        <f t="shared" si="172"/>
        <v>3.8157364987602789E-3</v>
      </c>
      <c r="NZ7" s="165">
        <f t="shared" si="173"/>
        <v>3.6466525071050496E-3</v>
      </c>
      <c r="OA7" s="165">
        <f t="shared" si="174"/>
        <v>3.4821580052083723E-3</v>
      </c>
      <c r="OB7" s="165">
        <f t="shared" si="175"/>
        <v>3.322313831210419E-3</v>
      </c>
      <c r="OC7" s="165">
        <f t="shared" si="176"/>
        <v>3.167166701527164E-3</v>
      </c>
      <c r="OD7" s="165">
        <f t="shared" si="177"/>
        <v>3.0167497068896419E-3</v>
      </c>
      <c r="OE7" s="165">
        <f t="shared" si="178"/>
        <v>2.8710828408308334E-3</v>
      </c>
      <c r="OF7" s="165">
        <f t="shared" si="179"/>
        <v>2.730173556527625E-3</v>
      </c>
      <c r="OG7" s="165">
        <f t="shared" si="180"/>
        <v>2.594017347936559E-3</v>
      </c>
      <c r="OH7" s="165">
        <f t="shared" si="181"/>
        <v>2.4625983512184314E-3</v>
      </c>
      <c r="OI7" s="165">
        <f t="shared" si="182"/>
        <v>2.3358899625262422E-3</v>
      </c>
      <c r="OJ7" s="165">
        <f t="shared" si="183"/>
        <v>2.2138554683322404E-3</v>
      </c>
      <c r="OK7" s="165">
        <f t="shared" si="184"/>
        <v>2.0964486845906649E-3</v>
      </c>
      <c r="OL7" s="165">
        <f t="shared" si="185"/>
        <v>1.9836146011716583E-3</v>
      </c>
      <c r="OM7" s="165">
        <f t="shared" si="186"/>
        <v>1.8752900281566161E-3</v>
      </c>
      <c r="ON7" s="165">
        <f t="shared" si="187"/>
        <v>1.7714042407541016E-3</v>
      </c>
      <c r="OO7" s="165">
        <f t="shared" si="188"/>
        <v>1.6718796197763112E-3</v>
      </c>
      <c r="OP7" s="165">
        <f t="shared" si="189"/>
        <v>1.5766322848070923E-3</v>
      </c>
      <c r="OQ7" s="165">
        <f t="shared" si="190"/>
        <v>1.4855727173916269E-3</v>
      </c>
      <c r="OR7" s="165">
        <f t="shared" si="191"/>
        <v>1.3986063717833226E-3</v>
      </c>
      <c r="OS7" s="165">
        <f t="shared" si="192"/>
        <v>1.3156342709932105E-3</v>
      </c>
      <c r="OT7" s="165">
        <f t="shared" si="193"/>
        <v>1.2365535860996227E-3</v>
      </c>
      <c r="OU7" s="165">
        <f t="shared" si="194"/>
        <v>1.161258196989301E-3</v>
      </c>
      <c r="OV7" s="165">
        <f t="shared" si="195"/>
        <v>1.0896392329137934E-3</v>
      </c>
      <c r="OW7" s="165">
        <f t="shared" si="196"/>
        <v>1.0215855914555321E-3</v>
      </c>
      <c r="OX7" s="165">
        <f t="shared" si="197"/>
        <v>9.569844347049614E-4</v>
      </c>
      <c r="OY7" s="165">
        <f t="shared" si="198"/>
        <v>8.9572166165219E-4</v>
      </c>
      <c r="OZ7" s="165">
        <f t="shared" si="199"/>
        <v>8.3768235599273352E-4</v>
      </c>
      <c r="PA7" s="165">
        <f t="shared" si="200"/>
        <v>7.8275120873587476E-4</v>
      </c>
      <c r="PB7" s="165">
        <f t="shared" si="201"/>
        <v>7.3081291518522357E-4</v>
      </c>
      <c r="PC7" s="165">
        <f t="shared" si="202"/>
        <v>6.8175254603319304E-4</v>
      </c>
      <c r="PD7" s="165">
        <f t="shared" si="203"/>
        <v>6.3545589247385875E-4</v>
      </c>
      <c r="PE7" s="165">
        <f t="shared" si="204"/>
        <v>5.9180978539128326E-4</v>
      </c>
      <c r="PF7" s="165">
        <f t="shared" si="205"/>
        <v>5.507023888225741E-4</v>
      </c>
      <c r="PG7" s="165">
        <f t="shared" si="206"/>
        <v>5.1202346802627866E-4</v>
      </c>
      <c r="PH7" s="165">
        <f t="shared" si="207"/>
        <v>4.756646326070266E-4</v>
      </c>
    </row>
    <row r="8" spans="1:425" x14ac:dyDescent="0.45">
      <c r="A8" s="4">
        <v>5</v>
      </c>
      <c r="B8" s="92">
        <f t="shared" si="208"/>
        <v>60</v>
      </c>
      <c r="C8" s="91">
        <v>120</v>
      </c>
      <c r="D8" s="92">
        <f t="shared" si="209"/>
        <v>240</v>
      </c>
      <c r="E8" s="120">
        <f t="shared" si="0"/>
        <v>1</v>
      </c>
      <c r="F8" s="120">
        <f t="shared" si="1"/>
        <v>0.5</v>
      </c>
      <c r="G8" s="71">
        <f t="shared" si="210"/>
        <v>130</v>
      </c>
      <c r="H8" s="23" t="s">
        <v>1</v>
      </c>
      <c r="I8" s="55"/>
      <c r="J8" s="298"/>
      <c r="K8" s="72">
        <f>IF(AND(B8&gt;0,C8&gt;0,D8&gt;0),IF(ISBLANK(J8),IF(ISBLANK(H8),"",(D8-B8)*VLOOKUP(H8,VLookups!$A$4:$B$13,2,FALSE)),J8),"")</f>
        <v>36</v>
      </c>
      <c r="L8" s="73">
        <f t="shared" si="2"/>
        <v>1296</v>
      </c>
      <c r="M8" s="91">
        <v>150</v>
      </c>
      <c r="N8" s="265">
        <f>IF(AND(M8&gt;0,C8&gt;0,NOT(K8="")),ABS(VLOOKUP($M$1,VLookups!$A$43:$B$44,2,FALSE)-_xlfn.NORM.DIST(M8,G8,K8,TRUE)),"")</f>
        <v>0.7107426392460281</v>
      </c>
      <c r="O8" s="90">
        <f>IF(AND($B8&gt;0,$C8&gt;0,$D8&gt;0,NOT(ISBLANK($H8))),_xlfn.NORM.INV(ABS(VLOOKUP($M$1,VLookups!$A$43:$B$44,2,FALSE)-O$3),$G8,$K8),"")</f>
        <v>83.864143640394389</v>
      </c>
      <c r="P8" s="89">
        <f>IF(AND($B8&gt;0,$C8&gt;0,$D8&gt;0,NOT(ISBLANK($H8))),_xlfn.NORM.INV(ABS(VLOOKUP($M$1,VLookups!$A$43:$B$44,2,FALSE)-P$3),$G8,$K8),"")</f>
        <v>176.13585635960561</v>
      </c>
      <c r="Q8" s="90">
        <f>IF(AND($B8&gt;0,$C8&gt;0,$D8&gt;0,NOT(ISBLANK($H8))),_xlfn.NORM.INV(ABS(VLOOKUP($M$1,VLookups!$A$43:$B$44,2,FALSE)-Q$3),$G8,$K8),"")</f>
        <v>167.31160202177642</v>
      </c>
      <c r="R8" s="89">
        <f>IF(AND($B8&gt;0,$C8&gt;0,$D8&gt;0,NOT(ISBLANK($H8))),_xlfn.NORM.INV(ABS(VLOOKUP($M$1,VLookups!$A$43:$B$44,2,FALSE)-R$3),$G8,$K8),"")</f>
        <v>160.29836440862493</v>
      </c>
      <c r="S8" s="90">
        <f>IF(AND($B8&gt;0,$C8&gt;0,$D8&gt;0,NOT(ISBLANK($H8))),_xlfn.NORM.INV(ABS(VLOOKUP($M$1,VLookups!$A$43:$B$44,2,FALSE)-S$3),$G8,$K8),"")</f>
        <v>154.28163100705893</v>
      </c>
      <c r="T8" s="89">
        <f>IF(AND($B8&gt;0,$C8&gt;0,$D8&gt;0,NOT(ISBLANK($H8))),_xlfn.NORM.INV(ABS(VLOOKUP($M$1,VLookups!$A$43:$B$44,2,FALSE)-T$3),$G8,$K8),"")</f>
        <v>130</v>
      </c>
      <c r="U8" s="5"/>
      <c r="V8" s="164">
        <f t="shared" si="211"/>
        <v>0.9</v>
      </c>
      <c r="W8" s="47">
        <f t="shared" si="212"/>
        <v>29.999999999999702</v>
      </c>
      <c r="X8" s="47">
        <f t="shared" si="215"/>
        <v>30.8999999999997</v>
      </c>
      <c r="Y8" s="47">
        <f t="shared" si="215"/>
        <v>31.799999999999699</v>
      </c>
      <c r="Z8" s="47">
        <f t="shared" si="215"/>
        <v>32.699999999999697</v>
      </c>
      <c r="AA8" s="47">
        <f t="shared" si="215"/>
        <v>33.599999999999696</v>
      </c>
      <c r="AB8" s="47">
        <f t="shared" si="215"/>
        <v>34.499999999999694</v>
      </c>
      <c r="AC8" s="47">
        <f t="shared" si="215"/>
        <v>35.399999999999693</v>
      </c>
      <c r="AD8" s="47">
        <f t="shared" si="215"/>
        <v>36.299999999999692</v>
      </c>
      <c r="AE8" s="47">
        <f t="shared" si="215"/>
        <v>37.19999999999969</v>
      </c>
      <c r="AF8" s="47">
        <f t="shared" si="215"/>
        <v>38.099999999999689</v>
      </c>
      <c r="AG8" s="47">
        <f t="shared" si="215"/>
        <v>38.999999999999687</v>
      </c>
      <c r="AH8" s="47">
        <f t="shared" si="215"/>
        <v>39.899999999999686</v>
      </c>
      <c r="AI8" s="47">
        <f t="shared" si="215"/>
        <v>40.799999999999685</v>
      </c>
      <c r="AJ8" s="47">
        <f t="shared" si="215"/>
        <v>41.699999999999683</v>
      </c>
      <c r="AK8" s="47">
        <f t="shared" si="215"/>
        <v>42.599999999999682</v>
      </c>
      <c r="AL8" s="47">
        <f t="shared" si="215"/>
        <v>43.49999999999968</v>
      </c>
      <c r="AM8" s="47">
        <f t="shared" si="215"/>
        <v>44.399999999999679</v>
      </c>
      <c r="AN8" s="47">
        <f t="shared" si="215"/>
        <v>45.299999999999677</v>
      </c>
      <c r="AO8" s="47">
        <f t="shared" si="215"/>
        <v>46.199999999999676</v>
      </c>
      <c r="AP8" s="47">
        <f t="shared" si="215"/>
        <v>47.099999999999675</v>
      </c>
      <c r="AQ8" s="47">
        <f t="shared" si="215"/>
        <v>47.999999999999673</v>
      </c>
      <c r="AR8" s="47">
        <f t="shared" si="215"/>
        <v>48.899999999999672</v>
      </c>
      <c r="AS8" s="47">
        <f t="shared" si="215"/>
        <v>49.79999999999967</v>
      </c>
      <c r="AT8" s="47">
        <f t="shared" si="215"/>
        <v>50.699999999999669</v>
      </c>
      <c r="AU8" s="47">
        <f t="shared" si="215"/>
        <v>51.599999999999667</v>
      </c>
      <c r="AV8" s="47">
        <f t="shared" si="215"/>
        <v>52.499999999999666</v>
      </c>
      <c r="AW8" s="47">
        <f t="shared" si="215"/>
        <v>53.399999999999665</v>
      </c>
      <c r="AX8" s="47">
        <f t="shared" si="215"/>
        <v>54.299999999999663</v>
      </c>
      <c r="AY8" s="47">
        <f t="shared" si="215"/>
        <v>55.199999999999662</v>
      </c>
      <c r="AZ8" s="47">
        <f t="shared" si="215"/>
        <v>56.09999999999966</v>
      </c>
      <c r="BA8" s="47">
        <f t="shared" si="215"/>
        <v>56.999999999999659</v>
      </c>
      <c r="BB8" s="47">
        <f t="shared" si="215"/>
        <v>57.899999999999658</v>
      </c>
      <c r="BC8" s="47">
        <f t="shared" si="215"/>
        <v>58.799999999999656</v>
      </c>
      <c r="BD8" s="47">
        <f t="shared" si="215"/>
        <v>59.699999999999655</v>
      </c>
      <c r="BE8" s="47">
        <f t="shared" si="215"/>
        <v>60.599999999999653</v>
      </c>
      <c r="BF8" s="47">
        <f t="shared" si="215"/>
        <v>61.499999999999652</v>
      </c>
      <c r="BG8" s="47">
        <f t="shared" si="215"/>
        <v>62.39999999999965</v>
      </c>
      <c r="BH8" s="47">
        <f t="shared" si="215"/>
        <v>63.299999999999649</v>
      </c>
      <c r="BI8" s="47">
        <f t="shared" si="215"/>
        <v>64.199999999999648</v>
      </c>
      <c r="BJ8" s="47">
        <f t="shared" si="215"/>
        <v>65.099999999999653</v>
      </c>
      <c r="BK8" s="47">
        <f t="shared" si="215"/>
        <v>65.999999999999659</v>
      </c>
      <c r="BL8" s="47">
        <f t="shared" si="215"/>
        <v>66.899999999999665</v>
      </c>
      <c r="BM8" s="47">
        <f t="shared" si="215"/>
        <v>67.79999999999967</v>
      </c>
      <c r="BN8" s="47">
        <f t="shared" si="215"/>
        <v>68.699999999999676</v>
      </c>
      <c r="BO8" s="47">
        <f t="shared" si="215"/>
        <v>69.599999999999682</v>
      </c>
      <c r="BP8" s="47">
        <f t="shared" si="215"/>
        <v>70.499999999999687</v>
      </c>
      <c r="BQ8" s="47">
        <f t="shared" si="215"/>
        <v>71.399999999999693</v>
      </c>
      <c r="BR8" s="47">
        <f t="shared" si="215"/>
        <v>72.299999999999699</v>
      </c>
      <c r="BS8" s="47">
        <f t="shared" si="215"/>
        <v>73.199999999999704</v>
      </c>
      <c r="BT8" s="47">
        <f t="shared" si="215"/>
        <v>74.09999999999971</v>
      </c>
      <c r="BU8" s="47">
        <f t="shared" si="215"/>
        <v>74.999999999999716</v>
      </c>
      <c r="BV8" s="47">
        <f t="shared" si="215"/>
        <v>75.899999999999721</v>
      </c>
      <c r="BW8" s="47">
        <f t="shared" si="215"/>
        <v>76.799999999999727</v>
      </c>
      <c r="BX8" s="47">
        <f t="shared" si="215"/>
        <v>77.699999999999733</v>
      </c>
      <c r="BY8" s="47">
        <f t="shared" si="215"/>
        <v>78.599999999999739</v>
      </c>
      <c r="BZ8" s="47">
        <f t="shared" si="215"/>
        <v>79.499999999999744</v>
      </c>
      <c r="CA8" s="47">
        <f t="shared" si="215"/>
        <v>80.39999999999975</v>
      </c>
      <c r="CB8" s="47">
        <f t="shared" si="215"/>
        <v>81.299999999999756</v>
      </c>
      <c r="CC8" s="47">
        <f t="shared" si="215"/>
        <v>82.199999999999761</v>
      </c>
      <c r="CD8" s="47">
        <f t="shared" si="215"/>
        <v>83.099999999999767</v>
      </c>
      <c r="CE8" s="47">
        <f t="shared" si="215"/>
        <v>83.999999999999773</v>
      </c>
      <c r="CF8" s="47">
        <f t="shared" si="215"/>
        <v>84.899999999999778</v>
      </c>
      <c r="CG8" s="47">
        <f t="shared" si="215"/>
        <v>85.799999999999784</v>
      </c>
      <c r="CH8" s="47">
        <f t="shared" si="215"/>
        <v>86.69999999999979</v>
      </c>
      <c r="CI8" s="47">
        <f t="shared" si="215"/>
        <v>87.599999999999795</v>
      </c>
      <c r="CJ8" s="47">
        <f t="shared" ref="CJ8:DR8" si="217">IF(ISNONTEXT($V8),CK8-$V8,"")</f>
        <v>88.499999999999801</v>
      </c>
      <c r="CK8" s="47">
        <f t="shared" si="217"/>
        <v>89.399999999999807</v>
      </c>
      <c r="CL8" s="47">
        <f t="shared" si="217"/>
        <v>90.299999999999812</v>
      </c>
      <c r="CM8" s="47">
        <f t="shared" si="217"/>
        <v>91.199999999999818</v>
      </c>
      <c r="CN8" s="47">
        <f t="shared" si="217"/>
        <v>92.099999999999824</v>
      </c>
      <c r="CO8" s="47">
        <f t="shared" si="217"/>
        <v>92.999999999999829</v>
      </c>
      <c r="CP8" s="47">
        <f t="shared" si="217"/>
        <v>93.899999999999835</v>
      </c>
      <c r="CQ8" s="47">
        <f t="shared" si="217"/>
        <v>94.799999999999841</v>
      </c>
      <c r="CR8" s="47">
        <f t="shared" si="217"/>
        <v>95.699999999999847</v>
      </c>
      <c r="CS8" s="47">
        <f t="shared" si="217"/>
        <v>96.599999999999852</v>
      </c>
      <c r="CT8" s="47">
        <f t="shared" si="217"/>
        <v>97.499999999999858</v>
      </c>
      <c r="CU8" s="47">
        <f t="shared" si="217"/>
        <v>98.399999999999864</v>
      </c>
      <c r="CV8" s="47">
        <f t="shared" si="217"/>
        <v>99.299999999999869</v>
      </c>
      <c r="CW8" s="47">
        <f t="shared" si="217"/>
        <v>100.19999999999987</v>
      </c>
      <c r="CX8" s="47">
        <f t="shared" si="217"/>
        <v>101.09999999999988</v>
      </c>
      <c r="CY8" s="47">
        <f t="shared" si="217"/>
        <v>101.99999999999989</v>
      </c>
      <c r="CZ8" s="47">
        <f t="shared" si="217"/>
        <v>102.89999999999989</v>
      </c>
      <c r="DA8" s="47">
        <f t="shared" si="217"/>
        <v>103.7999999999999</v>
      </c>
      <c r="DB8" s="47">
        <f t="shared" si="217"/>
        <v>104.6999999999999</v>
      </c>
      <c r="DC8" s="47">
        <f t="shared" si="217"/>
        <v>105.59999999999991</v>
      </c>
      <c r="DD8" s="47">
        <f t="shared" si="217"/>
        <v>106.49999999999991</v>
      </c>
      <c r="DE8" s="47">
        <f t="shared" si="217"/>
        <v>107.39999999999992</v>
      </c>
      <c r="DF8" s="47">
        <f t="shared" si="217"/>
        <v>108.29999999999993</v>
      </c>
      <c r="DG8" s="47">
        <f t="shared" si="217"/>
        <v>109.19999999999993</v>
      </c>
      <c r="DH8" s="47">
        <f t="shared" si="217"/>
        <v>110.09999999999994</v>
      </c>
      <c r="DI8" s="47">
        <f t="shared" si="217"/>
        <v>110.99999999999994</v>
      </c>
      <c r="DJ8" s="47">
        <f t="shared" si="217"/>
        <v>111.89999999999995</v>
      </c>
      <c r="DK8" s="47">
        <f t="shared" si="217"/>
        <v>112.79999999999995</v>
      </c>
      <c r="DL8" s="47">
        <f t="shared" si="217"/>
        <v>113.69999999999996</v>
      </c>
      <c r="DM8" s="47">
        <f t="shared" si="217"/>
        <v>114.59999999999997</v>
      </c>
      <c r="DN8" s="47">
        <f t="shared" si="217"/>
        <v>115.49999999999997</v>
      </c>
      <c r="DO8" s="47">
        <f t="shared" si="217"/>
        <v>116.39999999999998</v>
      </c>
      <c r="DP8" s="47">
        <f t="shared" si="217"/>
        <v>117.29999999999998</v>
      </c>
      <c r="DQ8" s="47">
        <f t="shared" si="217"/>
        <v>118.19999999999999</v>
      </c>
      <c r="DR8" s="47">
        <f t="shared" si="217"/>
        <v>119.1</v>
      </c>
      <c r="DS8" s="179">
        <f t="shared" si="213"/>
        <v>120</v>
      </c>
      <c r="DT8" s="47">
        <f t="shared" si="214"/>
        <v>120.9</v>
      </c>
      <c r="DU8" s="47">
        <f t="shared" si="216"/>
        <v>121.80000000000001</v>
      </c>
      <c r="DV8" s="47">
        <f t="shared" si="216"/>
        <v>122.70000000000002</v>
      </c>
      <c r="DW8" s="47">
        <f t="shared" si="216"/>
        <v>123.60000000000002</v>
      </c>
      <c r="DX8" s="47">
        <f t="shared" si="216"/>
        <v>124.50000000000003</v>
      </c>
      <c r="DY8" s="47">
        <f t="shared" si="216"/>
        <v>125.40000000000003</v>
      </c>
      <c r="DZ8" s="47">
        <f t="shared" si="216"/>
        <v>126.30000000000004</v>
      </c>
      <c r="EA8" s="47">
        <f t="shared" si="216"/>
        <v>127.20000000000005</v>
      </c>
      <c r="EB8" s="47">
        <f t="shared" si="216"/>
        <v>128.10000000000005</v>
      </c>
      <c r="EC8" s="47">
        <f t="shared" si="216"/>
        <v>129.00000000000006</v>
      </c>
      <c r="ED8" s="47">
        <f t="shared" si="216"/>
        <v>129.90000000000006</v>
      </c>
      <c r="EE8" s="47">
        <f t="shared" si="216"/>
        <v>130.80000000000007</v>
      </c>
      <c r="EF8" s="47">
        <f t="shared" si="216"/>
        <v>131.70000000000007</v>
      </c>
      <c r="EG8" s="47">
        <f t="shared" si="216"/>
        <v>132.60000000000008</v>
      </c>
      <c r="EH8" s="47">
        <f t="shared" si="216"/>
        <v>133.50000000000009</v>
      </c>
      <c r="EI8" s="47">
        <f t="shared" si="216"/>
        <v>134.40000000000009</v>
      </c>
      <c r="EJ8" s="47">
        <f t="shared" si="216"/>
        <v>135.3000000000001</v>
      </c>
      <c r="EK8" s="47">
        <f t="shared" si="216"/>
        <v>136.2000000000001</v>
      </c>
      <c r="EL8" s="47">
        <f t="shared" si="216"/>
        <v>137.10000000000011</v>
      </c>
      <c r="EM8" s="47">
        <f t="shared" si="216"/>
        <v>138.00000000000011</v>
      </c>
      <c r="EN8" s="47">
        <f t="shared" si="216"/>
        <v>138.90000000000012</v>
      </c>
      <c r="EO8" s="47">
        <f t="shared" si="216"/>
        <v>139.80000000000013</v>
      </c>
      <c r="EP8" s="47">
        <f t="shared" si="216"/>
        <v>140.70000000000013</v>
      </c>
      <c r="EQ8" s="47">
        <f t="shared" si="216"/>
        <v>141.60000000000014</v>
      </c>
      <c r="ER8" s="47">
        <f t="shared" si="216"/>
        <v>142.50000000000014</v>
      </c>
      <c r="ES8" s="47">
        <f t="shared" si="216"/>
        <v>143.40000000000015</v>
      </c>
      <c r="ET8" s="47">
        <f t="shared" si="216"/>
        <v>144.30000000000015</v>
      </c>
      <c r="EU8" s="47">
        <f t="shared" si="216"/>
        <v>145.20000000000016</v>
      </c>
      <c r="EV8" s="47">
        <f t="shared" si="216"/>
        <v>146.10000000000016</v>
      </c>
      <c r="EW8" s="47">
        <f t="shared" si="216"/>
        <v>147.00000000000017</v>
      </c>
      <c r="EX8" s="47">
        <f t="shared" si="216"/>
        <v>147.90000000000018</v>
      </c>
      <c r="EY8" s="47">
        <f t="shared" si="216"/>
        <v>148.80000000000018</v>
      </c>
      <c r="EZ8" s="47">
        <f t="shared" si="216"/>
        <v>149.70000000000019</v>
      </c>
      <c r="FA8" s="47">
        <f t="shared" si="216"/>
        <v>150.60000000000019</v>
      </c>
      <c r="FB8" s="47">
        <f t="shared" si="216"/>
        <v>151.5000000000002</v>
      </c>
      <c r="FC8" s="47">
        <f t="shared" si="216"/>
        <v>152.4000000000002</v>
      </c>
      <c r="FD8" s="47">
        <f t="shared" si="216"/>
        <v>153.30000000000021</v>
      </c>
      <c r="FE8" s="47">
        <f t="shared" si="216"/>
        <v>154.20000000000022</v>
      </c>
      <c r="FF8" s="47">
        <f t="shared" si="216"/>
        <v>155.10000000000022</v>
      </c>
      <c r="FG8" s="47">
        <f t="shared" si="216"/>
        <v>156.00000000000023</v>
      </c>
      <c r="FH8" s="47">
        <f t="shared" si="216"/>
        <v>156.90000000000023</v>
      </c>
      <c r="FI8" s="47">
        <f t="shared" si="216"/>
        <v>157.80000000000024</v>
      </c>
      <c r="FJ8" s="47">
        <f t="shared" si="216"/>
        <v>158.70000000000024</v>
      </c>
      <c r="FK8" s="47">
        <f t="shared" si="216"/>
        <v>159.60000000000025</v>
      </c>
      <c r="FL8" s="47">
        <f t="shared" si="216"/>
        <v>160.50000000000026</v>
      </c>
      <c r="FM8" s="47">
        <f t="shared" si="216"/>
        <v>161.40000000000026</v>
      </c>
      <c r="FN8" s="47">
        <f t="shared" si="216"/>
        <v>162.30000000000027</v>
      </c>
      <c r="FO8" s="47">
        <f t="shared" si="216"/>
        <v>163.20000000000027</v>
      </c>
      <c r="FP8" s="47">
        <f t="shared" si="216"/>
        <v>164.10000000000028</v>
      </c>
      <c r="FQ8" s="47">
        <f t="shared" si="216"/>
        <v>165.00000000000028</v>
      </c>
      <c r="FR8" s="47">
        <f t="shared" si="216"/>
        <v>165.90000000000029</v>
      </c>
      <c r="FS8" s="47">
        <f t="shared" si="216"/>
        <v>166.8000000000003</v>
      </c>
      <c r="FT8" s="47">
        <f t="shared" si="216"/>
        <v>167.7000000000003</v>
      </c>
      <c r="FU8" s="47">
        <f t="shared" si="216"/>
        <v>168.60000000000031</v>
      </c>
      <c r="FV8" s="47">
        <f t="shared" si="216"/>
        <v>169.50000000000031</v>
      </c>
      <c r="FW8" s="47">
        <f t="shared" si="216"/>
        <v>170.40000000000032</v>
      </c>
      <c r="FX8" s="47">
        <f t="shared" si="216"/>
        <v>171.30000000000032</v>
      </c>
      <c r="FY8" s="47">
        <f t="shared" si="216"/>
        <v>172.20000000000033</v>
      </c>
      <c r="FZ8" s="47">
        <f t="shared" si="216"/>
        <v>173.10000000000034</v>
      </c>
      <c r="GA8" s="47">
        <f t="shared" si="216"/>
        <v>174.00000000000034</v>
      </c>
      <c r="GB8" s="47">
        <f t="shared" si="216"/>
        <v>174.90000000000035</v>
      </c>
      <c r="GC8" s="47">
        <f t="shared" si="216"/>
        <v>175.80000000000035</v>
      </c>
      <c r="GD8" s="47">
        <f t="shared" si="216"/>
        <v>176.70000000000036</v>
      </c>
      <c r="GE8" s="47">
        <f t="shared" si="216"/>
        <v>177.60000000000036</v>
      </c>
      <c r="GF8" s="47">
        <f t="shared" si="216"/>
        <v>178.50000000000037</v>
      </c>
      <c r="GG8" s="47">
        <f t="shared" si="6"/>
        <v>179.40000000000038</v>
      </c>
      <c r="GH8" s="47">
        <f t="shared" si="6"/>
        <v>180.30000000000038</v>
      </c>
      <c r="GI8" s="47">
        <f t="shared" si="6"/>
        <v>181.20000000000039</v>
      </c>
      <c r="GJ8" s="47">
        <f t="shared" si="6"/>
        <v>182.10000000000039</v>
      </c>
      <c r="GK8" s="47">
        <f t="shared" si="6"/>
        <v>183.0000000000004</v>
      </c>
      <c r="GL8" s="47">
        <f t="shared" si="6"/>
        <v>183.9000000000004</v>
      </c>
      <c r="GM8" s="47">
        <f t="shared" si="6"/>
        <v>184.80000000000041</v>
      </c>
      <c r="GN8" s="47">
        <f t="shared" si="6"/>
        <v>185.70000000000041</v>
      </c>
      <c r="GO8" s="47">
        <f t="shared" si="6"/>
        <v>186.60000000000042</v>
      </c>
      <c r="GP8" s="47">
        <f t="shared" si="6"/>
        <v>187.50000000000043</v>
      </c>
      <c r="GQ8" s="47">
        <f t="shared" si="6"/>
        <v>188.40000000000043</v>
      </c>
      <c r="GR8" s="47">
        <f t="shared" si="6"/>
        <v>189.30000000000044</v>
      </c>
      <c r="GS8" s="47">
        <f t="shared" si="6"/>
        <v>190.20000000000044</v>
      </c>
      <c r="GT8" s="47">
        <f t="shared" si="6"/>
        <v>191.10000000000045</v>
      </c>
      <c r="GU8" s="47">
        <f t="shared" si="6"/>
        <v>192.00000000000045</v>
      </c>
      <c r="GV8" s="47">
        <f t="shared" si="6"/>
        <v>192.90000000000046</v>
      </c>
      <c r="GW8" s="47">
        <f t="shared" si="6"/>
        <v>193.80000000000047</v>
      </c>
      <c r="GX8" s="47">
        <f t="shared" si="6"/>
        <v>194.70000000000047</v>
      </c>
      <c r="GY8" s="47">
        <f t="shared" si="6"/>
        <v>195.60000000000048</v>
      </c>
      <c r="GZ8" s="47">
        <f t="shared" si="6"/>
        <v>196.50000000000048</v>
      </c>
      <c r="HA8" s="47">
        <f t="shared" si="6"/>
        <v>197.40000000000049</v>
      </c>
      <c r="HB8" s="47">
        <f t="shared" si="6"/>
        <v>198.30000000000049</v>
      </c>
      <c r="HC8" s="47">
        <f t="shared" si="6"/>
        <v>199.2000000000005</v>
      </c>
      <c r="HD8" s="47">
        <f t="shared" si="6"/>
        <v>200.10000000000051</v>
      </c>
      <c r="HE8" s="47">
        <f t="shared" si="6"/>
        <v>201.00000000000051</v>
      </c>
      <c r="HF8" s="47">
        <f t="shared" si="6"/>
        <v>201.90000000000052</v>
      </c>
      <c r="HG8" s="47">
        <f t="shared" si="6"/>
        <v>202.80000000000052</v>
      </c>
      <c r="HH8" s="47">
        <f t="shared" si="6"/>
        <v>203.70000000000053</v>
      </c>
      <c r="HI8" s="47">
        <f t="shared" si="6"/>
        <v>204.60000000000053</v>
      </c>
      <c r="HJ8" s="47">
        <f t="shared" si="6"/>
        <v>205.50000000000054</v>
      </c>
      <c r="HK8" s="47">
        <f t="shared" si="6"/>
        <v>206.40000000000055</v>
      </c>
      <c r="HL8" s="47">
        <f t="shared" si="6"/>
        <v>207.30000000000055</v>
      </c>
      <c r="HM8" s="47">
        <f t="shared" si="6"/>
        <v>208.20000000000056</v>
      </c>
      <c r="HN8" s="47">
        <f t="shared" si="6"/>
        <v>209.10000000000056</v>
      </c>
      <c r="HO8" s="47">
        <f t="shared" si="6"/>
        <v>210.00000000000057</v>
      </c>
      <c r="HP8" s="165">
        <f t="shared" si="7"/>
        <v>2.3393151344772655E-4</v>
      </c>
      <c r="HQ8" s="165">
        <f t="shared" si="8"/>
        <v>2.5067576706163476E-4</v>
      </c>
      <c r="HR8" s="165">
        <f t="shared" si="9"/>
        <v>2.684506998408689E-4</v>
      </c>
      <c r="HS8" s="165">
        <f t="shared" si="10"/>
        <v>2.8730639602812726E-4</v>
      </c>
      <c r="HT8" s="165">
        <f t="shared" si="11"/>
        <v>3.0729437756365396E-4</v>
      </c>
      <c r="HU8" s="165">
        <f t="shared" si="12"/>
        <v>3.2846757183201868E-4</v>
      </c>
      <c r="HV8" s="165">
        <f t="shared" si="13"/>
        <v>3.5088027261370193E-4</v>
      </c>
      <c r="HW8" s="165">
        <f t="shared" si="14"/>
        <v>3.7458809392025631E-4</v>
      </c>
      <c r="HX8" s="165">
        <f t="shared" si="15"/>
        <v>3.9964791640177016E-4</v>
      </c>
      <c r="HY8" s="165">
        <f t="shared" si="16"/>
        <v>4.2611782602757262E-4</v>
      </c>
      <c r="HZ8" s="165">
        <f t="shared" si="17"/>
        <v>4.540570447557526E-4</v>
      </c>
      <c r="IA8" s="165">
        <f t="shared" si="18"/>
        <v>4.8352585292412461E-4</v>
      </c>
      <c r="IB8" s="165">
        <f t="shared" si="19"/>
        <v>5.1458550311486251E-4</v>
      </c>
      <c r="IC8" s="165">
        <f t="shared" si="20"/>
        <v>5.4729812526720534E-4</v>
      </c>
      <c r="ID8" s="165">
        <f t="shared" si="21"/>
        <v>5.8172662283738775E-4</v>
      </c>
      <c r="IE8" s="165">
        <f t="shared" si="22"/>
        <v>6.1793455983241458E-4</v>
      </c>
      <c r="IF8" s="165">
        <f t="shared" si="23"/>
        <v>6.5598603857434901E-4</v>
      </c>
      <c r="IG8" s="165">
        <f t="shared" si="24"/>
        <v>6.959455680845242E-4</v>
      </c>
      <c r="IH8" s="165">
        <f t="shared" si="25"/>
        <v>7.3787792301244573E-4</v>
      </c>
      <c r="II8" s="165">
        <f t="shared" si="26"/>
        <v>7.8184799307210156E-4</v>
      </c>
      <c r="IJ8" s="165">
        <f t="shared" si="27"/>
        <v>8.2792062298885354E-4</v>
      </c>
      <c r="IK8" s="165">
        <f t="shared" si="28"/>
        <v>8.7616044300303591E-4</v>
      </c>
      <c r="IL8" s="165">
        <f t="shared" si="29"/>
        <v>9.2663169002160314E-4</v>
      </c>
      <c r="IM8" s="165">
        <f t="shared" si="30"/>
        <v>9.7939801955672584E-4</v>
      </c>
      <c r="IN8" s="165">
        <f t="shared" si="31"/>
        <v>1.034522308639766E-3</v>
      </c>
      <c r="IO8" s="165">
        <f t="shared" si="32"/>
        <v>1.0920664499505749E-3</v>
      </c>
      <c r="IP8" s="165">
        <f t="shared" si="33"/>
        <v>1.1520911374552913E-3</v>
      </c>
      <c r="IQ8" s="165">
        <f t="shared" si="34"/>
        <v>1.2146556439005596E-3</v>
      </c>
      <c r="IR8" s="165">
        <f t="shared" si="35"/>
        <v>1.2798175905681518E-3</v>
      </c>
      <c r="IS8" s="165">
        <f t="shared" si="36"/>
        <v>1.3476327097510607E-3</v>
      </c>
      <c r="IT8" s="165">
        <f t="shared" si="37"/>
        <v>1.4181546004699615E-3</v>
      </c>
      <c r="IU8" s="165">
        <f t="shared" si="38"/>
        <v>1.491434478007344E-3</v>
      </c>
      <c r="IV8" s="165">
        <f t="shared" si="39"/>
        <v>1.567520917895052E-3</v>
      </c>
      <c r="IW8" s="165">
        <f t="shared" si="40"/>
        <v>1.6464595950493872E-3</v>
      </c>
      <c r="IX8" s="165">
        <f t="shared" si="41"/>
        <v>1.7282930188056887E-3</v>
      </c>
      <c r="IY8" s="165">
        <f t="shared" si="42"/>
        <v>1.8130602646613614E-3</v>
      </c>
      <c r="IZ8" s="165">
        <f t="shared" si="43"/>
        <v>1.9007967035920129E-3</v>
      </c>
      <c r="JA8" s="165">
        <f t="shared" si="44"/>
        <v>1.9915337298594951E-3</v>
      </c>
      <c r="JB8" s="165">
        <f t="shared" si="45"/>
        <v>2.0852984882827239E-3</v>
      </c>
      <c r="JC8" s="165">
        <f t="shared" si="46"/>
        <v>2.1821136019918841E-3</v>
      </c>
      <c r="JD8" s="165">
        <f t="shared" si="47"/>
        <v>2.2819969017334571E-3</v>
      </c>
      <c r="JE8" s="165">
        <f t="shared" si="48"/>
        <v>2.3849611578371714E-3</v>
      </c>
      <c r="JF8" s="165">
        <f t="shared" si="49"/>
        <v>2.4910138159960071E-3</v>
      </c>
      <c r="JG8" s="165">
        <f t="shared" si="50"/>
        <v>2.600156738046369E-3</v>
      </c>
      <c r="JH8" s="165">
        <f t="shared" si="51"/>
        <v>2.7123859489671318E-3</v>
      </c>
      <c r="JI8" s="165">
        <f t="shared" si="52"/>
        <v>2.8276913913430376E-3</v>
      </c>
      <c r="JJ8" s="165">
        <f t="shared" si="53"/>
        <v>2.9460566885595395E-3</v>
      </c>
      <c r="JK8" s="165">
        <f t="shared" si="54"/>
        <v>3.0674589180122547E-3</v>
      </c>
      <c r="JL8" s="165">
        <f t="shared" si="55"/>
        <v>3.1918683956244699E-3</v>
      </c>
      <c r="JM8" s="165">
        <f t="shared" si="56"/>
        <v>3.3192484729701634E-3</v>
      </c>
      <c r="JN8" s="165">
        <f t="shared" si="57"/>
        <v>3.4495553482976659E-3</v>
      </c>
      <c r="JO8" s="165">
        <f t="shared" si="58"/>
        <v>3.5827378927400185E-3</v>
      </c>
      <c r="JP8" s="165">
        <f t="shared" si="59"/>
        <v>3.7187374929820499E-3</v>
      </c>
      <c r="JQ8" s="165">
        <f t="shared" si="60"/>
        <v>3.8574879116311457E-3</v>
      </c>
      <c r="JR8" s="165">
        <f t="shared" si="61"/>
        <v>3.9989151665082798E-3</v>
      </c>
      <c r="JS8" s="165">
        <f t="shared" si="62"/>
        <v>4.1429374300381745E-3</v>
      </c>
      <c r="JT8" s="165">
        <f t="shared" si="63"/>
        <v>4.2894649498722796E-3</v>
      </c>
      <c r="JU8" s="165">
        <f t="shared" si="64"/>
        <v>4.4383999918257032E-3</v>
      </c>
      <c r="JV8" s="165">
        <f t="shared" si="65"/>
        <v>4.5896368061490948E-3</v>
      </c>
      <c r="JW8" s="165">
        <f t="shared" si="66"/>
        <v>4.7430616180891873E-3</v>
      </c>
      <c r="JX8" s="165">
        <f t="shared" si="67"/>
        <v>4.8985526436170334E-3</v>
      </c>
      <c r="JY8" s="165">
        <f t="shared" si="68"/>
        <v>5.0559801311212968E-3</v>
      </c>
      <c r="JZ8" s="165">
        <f t="shared" si="69"/>
        <v>5.2152064297754652E-3</v>
      </c>
      <c r="KA8" s="165">
        <f t="shared" si="70"/>
        <v>5.3760860851927682E-3</v>
      </c>
      <c r="KB8" s="165">
        <f t="shared" si="71"/>
        <v>5.5384659628813001E-3</v>
      </c>
      <c r="KC8" s="165">
        <f t="shared" si="72"/>
        <v>5.7021853999046591E-3</v>
      </c>
      <c r="KD8" s="165">
        <f t="shared" si="73"/>
        <v>5.8670763850409051E-3</v>
      </c>
      <c r="KE8" s="165">
        <f t="shared" si="74"/>
        <v>6.0329637676149843E-3</v>
      </c>
      <c r="KF8" s="165">
        <f t="shared" si="75"/>
        <v>6.1996654950579018E-3</v>
      </c>
      <c r="KG8" s="165">
        <f t="shared" si="76"/>
        <v>6.3669928791200026E-3</v>
      </c>
      <c r="KH8" s="165">
        <f t="shared" si="77"/>
        <v>6.5347508905366251E-3</v>
      </c>
      <c r="KI8" s="165">
        <f t="shared" si="78"/>
        <v>6.7027384818126425E-3</v>
      </c>
      <c r="KJ8" s="165">
        <f t="shared" si="79"/>
        <v>6.8707489376586967E-3</v>
      </c>
      <c r="KK8" s="165">
        <f t="shared" si="80"/>
        <v>7.0385702524770003E-3</v>
      </c>
      <c r="KL8" s="165">
        <f t="shared" si="81"/>
        <v>7.2059855341591334E-3</v>
      </c>
      <c r="KM8" s="165">
        <f t="shared" si="82"/>
        <v>7.3727734333230554E-3</v>
      </c>
      <c r="KN8" s="165">
        <f t="shared" si="83"/>
        <v>7.5387085969824026E-3</v>
      </c>
      <c r="KO8" s="165">
        <f t="shared" si="84"/>
        <v>7.7035621455087723E-3</v>
      </c>
      <c r="KP8" s="165">
        <f t="shared" si="85"/>
        <v>7.8671021716179446E-3</v>
      </c>
      <c r="KQ8" s="165">
        <f t="shared" si="86"/>
        <v>8.0290942599847114E-3</v>
      </c>
      <c r="KR8" s="165">
        <f t="shared" si="87"/>
        <v>8.1893020259687904E-3</v>
      </c>
      <c r="KS8" s="165">
        <f t="shared" si="88"/>
        <v>8.3474876718172032E-3</v>
      </c>
      <c r="KT8" s="165">
        <f t="shared" si="89"/>
        <v>8.5034125585971825E-3</v>
      </c>
      <c r="KU8" s="165">
        <f t="shared" si="90"/>
        <v>8.6568377920087283E-3</v>
      </c>
      <c r="KV8" s="165">
        <f t="shared" si="91"/>
        <v>8.8075248201284189E-3</v>
      </c>
      <c r="KW8" s="165">
        <f t="shared" si="92"/>
        <v>8.9552360410463973E-3</v>
      </c>
      <c r="KX8" s="165">
        <f t="shared" si="93"/>
        <v>9.0997354182774104E-3</v>
      </c>
      <c r="KY8" s="165">
        <f t="shared" si="94"/>
        <v>9.2407891017549284E-3</v>
      </c>
      <c r="KZ8" s="165">
        <f t="shared" si="95"/>
        <v>9.3781660521553584E-3</v>
      </c>
      <c r="LA8" s="165">
        <f t="shared" si="96"/>
        <v>9.5116386662475929E-3</v>
      </c>
      <c r="LB8" s="165">
        <f t="shared" si="97"/>
        <v>9.6409834009222352E-3</v>
      </c>
      <c r="LC8" s="165">
        <f t="shared" si="98"/>
        <v>9.7659813935249903E-3</v>
      </c>
      <c r="LD8" s="165">
        <f t="shared" si="99"/>
        <v>9.8864190761004632E-3</v>
      </c>
      <c r="LE8" s="165">
        <f t="shared" si="100"/>
        <v>1.0002088781146128E-2</v>
      </c>
      <c r="LF8" s="165">
        <f t="shared" si="101"/>
        <v>1.0112789336481711E-2</v>
      </c>
      <c r="LG8" s="165">
        <f t="shared" si="102"/>
        <v>1.0218326646856806E-2</v>
      </c>
      <c r="LH8" s="165">
        <f t="shared" si="103"/>
        <v>1.0318514259949379E-2</v>
      </c>
      <c r="LI8" s="165">
        <f t="shared" si="104"/>
        <v>1.0413173914449651E-2</v>
      </c>
      <c r="LJ8" s="165">
        <f t="shared" si="105"/>
        <v>1.0502136067977858E-2</v>
      </c>
      <c r="LK8" s="165">
        <f t="shared" si="106"/>
        <v>1.0585240402650192E-2</v>
      </c>
      <c r="LL8" s="165">
        <f t="shared" si="107"/>
        <v>1.0662336306184675E-2</v>
      </c>
      <c r="LM8" s="165">
        <f t="shared" si="108"/>
        <v>1.0733283326527458E-2</v>
      </c>
      <c r="LN8" s="165">
        <f t="shared" si="109"/>
        <v>1.0797951598079614E-2</v>
      </c>
      <c r="LO8" s="165">
        <f t="shared" si="110"/>
        <v>1.0856222237714637E-2</v>
      </c>
      <c r="LP8" s="165">
        <f t="shared" si="111"/>
        <v>1.090798770889663E-2</v>
      </c>
      <c r="LQ8" s="165">
        <f t="shared" si="112"/>
        <v>1.0953152152338497E-2</v>
      </c>
      <c r="LR8" s="165">
        <f t="shared" si="113"/>
        <v>1.0991631681777077E-2</v>
      </c>
      <c r="LS8" s="165">
        <f t="shared" si="114"/>
        <v>1.1023354643588005E-2</v>
      </c>
      <c r="LT8" s="165">
        <f t="shared" si="115"/>
        <v>1.1048261839115593E-2</v>
      </c>
      <c r="LU8" s="165">
        <f t="shared" si="116"/>
        <v>1.106630670875226E-2</v>
      </c>
      <c r="LV8" s="165">
        <f t="shared" si="117"/>
        <v>1.1077455476966251E-2</v>
      </c>
      <c r="LW8" s="165">
        <f t="shared" si="118"/>
        <v>1.1081687257645374E-2</v>
      </c>
      <c r="LX8" s="165">
        <f t="shared" si="119"/>
        <v>1.107899411929685E-2</v>
      </c>
      <c r="LY8" s="165">
        <f t="shared" si="120"/>
        <v>1.1069381109818404E-2</v>
      </c>
      <c r="LZ8" s="165">
        <f t="shared" si="121"/>
        <v>1.1052866240732278E-2</v>
      </c>
      <c r="MA8" s="165">
        <f t="shared" si="122"/>
        <v>1.1029480430951151E-2</v>
      </c>
      <c r="MB8" s="165">
        <f t="shared" si="123"/>
        <v>1.0999267410321634E-2</v>
      </c>
      <c r="MC8" s="165">
        <f t="shared" si="124"/>
        <v>1.0962283583366594E-2</v>
      </c>
      <c r="MD8" s="165">
        <f t="shared" si="125"/>
        <v>1.0918597853820537E-2</v>
      </c>
      <c r="ME8" s="165">
        <f t="shared" si="126"/>
        <v>1.0868291410722075E-2</v>
      </c>
      <c r="MF8" s="165">
        <f t="shared" si="127"/>
        <v>1.0811457476992947E-2</v>
      </c>
      <c r="MG8" s="165">
        <f t="shared" si="128"/>
        <v>1.0748201021593384E-2</v>
      </c>
      <c r="MH8" s="165">
        <f t="shared" si="129"/>
        <v>1.0678638436497752E-2</v>
      </c>
      <c r="MI8" s="165">
        <f t="shared" si="130"/>
        <v>1.0602897179881741E-2</v>
      </c>
      <c r="MJ8" s="165">
        <f t="shared" si="131"/>
        <v>1.0521115387051985E-2</v>
      </c>
      <c r="MK8" s="165">
        <f t="shared" si="132"/>
        <v>1.0433441450780101E-2</v>
      </c>
      <c r="ML8" s="165">
        <f t="shared" si="133"/>
        <v>1.034003357282519E-2</v>
      </c>
      <c r="MM8" s="165">
        <f t="shared" si="134"/>
        <v>1.0241059288541127E-2</v>
      </c>
      <c r="MN8" s="165">
        <f t="shared" si="135"/>
        <v>1.0136694966566946E-2</v>
      </c>
      <c r="MO8" s="165">
        <f t="shared" si="136"/>
        <v>1.0027125285689813E-2</v>
      </c>
      <c r="MP8" s="165">
        <f t="shared" si="137"/>
        <v>9.9125426910500573E-3</v>
      </c>
      <c r="MQ8" s="165">
        <f t="shared" si="138"/>
        <v>9.7931468319261694E-3</v>
      </c>
      <c r="MR8" s="165">
        <f t="shared" si="139"/>
        <v>9.6691439833943051E-3</v>
      </c>
      <c r="MS8" s="165">
        <f t="shared" si="140"/>
        <v>9.5407464542013876E-3</v>
      </c>
      <c r="MT8" s="165">
        <f t="shared" si="141"/>
        <v>9.4081719832233984E-3</v>
      </c>
      <c r="MU8" s="165">
        <f t="shared" si="142"/>
        <v>9.2716431269008019E-3</v>
      </c>
      <c r="MV8" s="165">
        <f t="shared" si="143"/>
        <v>9.1313866400510937E-3</v>
      </c>
      <c r="MW8" s="165">
        <f t="shared" si="144"/>
        <v>8.9876328524547827E-3</v>
      </c>
      <c r="MX8" s="165">
        <f t="shared" si="145"/>
        <v>8.8406150435952815E-3</v>
      </c>
      <c r="MY8" s="165">
        <f t="shared" si="146"/>
        <v>8.6905688179060771E-3</v>
      </c>
      <c r="MZ8" s="165">
        <f t="shared" si="147"/>
        <v>8.537731482839872E-3</v>
      </c>
      <c r="NA8" s="165">
        <f t="shared" si="148"/>
        <v>8.3823414320252018E-3</v>
      </c>
      <c r="NB8" s="165">
        <f t="shared" si="149"/>
        <v>8.22463753571606E-3</v>
      </c>
      <c r="NC8" s="165">
        <f t="shared" si="150"/>
        <v>8.0648585406704783E-3</v>
      </c>
      <c r="ND8" s="165">
        <f t="shared" si="151"/>
        <v>7.903242481514916E-3</v>
      </c>
      <c r="NE8" s="165">
        <f t="shared" si="152"/>
        <v>7.7400261055634882E-3</v>
      </c>
      <c r="NF8" s="165">
        <f t="shared" si="153"/>
        <v>7.5754443129652221E-3</v>
      </c>
      <c r="NG8" s="165">
        <f t="shared" si="154"/>
        <v>7.4097296139492026E-3</v>
      </c>
      <c r="NH8" s="165">
        <f t="shared" si="155"/>
        <v>7.2431116048274945E-3</v>
      </c>
      <c r="NI8" s="165">
        <f t="shared" si="156"/>
        <v>7.0758164642998238E-3</v>
      </c>
      <c r="NJ8" s="165">
        <f t="shared" si="157"/>
        <v>6.9080664714829092E-3</v>
      </c>
      <c r="NK8" s="165">
        <f t="shared" si="158"/>
        <v>6.7400795469618755E-3</v>
      </c>
      <c r="NL8" s="165">
        <f t="shared" si="159"/>
        <v>6.5720688180321242E-3</v>
      </c>
      <c r="NM8" s="165">
        <f t="shared" si="160"/>
        <v>6.4042422091682202E-3</v>
      </c>
      <c r="NN8" s="165">
        <f t="shared" si="161"/>
        <v>6.2368020586224537E-3</v>
      </c>
      <c r="NO8" s="165">
        <f t="shared" si="162"/>
        <v>6.0699447619208084E-3</v>
      </c>
      <c r="NP8" s="165">
        <f t="shared" si="163"/>
        <v>5.9038604428884676E-3</v>
      </c>
      <c r="NQ8" s="165">
        <f t="shared" si="164"/>
        <v>5.7387326527020355E-3</v>
      </c>
      <c r="NR8" s="165">
        <f t="shared" si="165"/>
        <v>5.5747380973314572E-3</v>
      </c>
      <c r="NS8" s="165">
        <f t="shared" si="166"/>
        <v>5.4120463936025032E-3</v>
      </c>
      <c r="NT8" s="165">
        <f t="shared" si="167"/>
        <v>5.2508198539808352E-3</v>
      </c>
      <c r="NU8" s="165">
        <f t="shared" si="168"/>
        <v>5.0912133000520932E-3</v>
      </c>
      <c r="NV8" s="165">
        <f t="shared" si="169"/>
        <v>4.9333739045495243E-3</v>
      </c>
      <c r="NW8" s="165">
        <f t="shared" si="170"/>
        <v>4.7774410616621124E-3</v>
      </c>
      <c r="NX8" s="165">
        <f t="shared" si="171"/>
        <v>4.6235462852424521E-3</v>
      </c>
      <c r="NY8" s="165">
        <f t="shared" si="172"/>
        <v>4.4718131344251635E-3</v>
      </c>
      <c r="NZ8" s="165">
        <f t="shared" si="173"/>
        <v>4.3223571660640789E-3</v>
      </c>
      <c r="OA8" s="165">
        <f t="shared" si="174"/>
        <v>4.1752859132998914E-3</v>
      </c>
      <c r="OB8" s="165">
        <f t="shared" si="175"/>
        <v>4.0306988894799976E-3</v>
      </c>
      <c r="OC8" s="165">
        <f t="shared" si="176"/>
        <v>3.8886876165690203E-3</v>
      </c>
      <c r="OD8" s="165">
        <f t="shared" si="177"/>
        <v>3.7493356771123314E-3</v>
      </c>
      <c r="OE8" s="165">
        <f t="shared" si="178"/>
        <v>3.6127187887458369E-3</v>
      </c>
      <c r="OF8" s="165">
        <f t="shared" si="179"/>
        <v>3.4789049001836521E-3</v>
      </c>
      <c r="OG8" s="165">
        <f t="shared" si="180"/>
        <v>3.347954307561006E-3</v>
      </c>
      <c r="OH8" s="165">
        <f t="shared" si="181"/>
        <v>3.2199197899628858E-3</v>
      </c>
      <c r="OI8" s="165">
        <f t="shared" si="182"/>
        <v>3.0948467629296154E-3</v>
      </c>
      <c r="OJ8" s="165">
        <f t="shared" si="183"/>
        <v>2.9727734486985117E-3</v>
      </c>
      <c r="OK8" s="165">
        <f t="shared" si="184"/>
        <v>2.8537310619160777E-3</v>
      </c>
      <c r="OL8" s="165">
        <f t="shared" si="185"/>
        <v>2.7377440095376648E-3</v>
      </c>
      <c r="OM8" s="165">
        <f t="shared" si="186"/>
        <v>2.624830103620893E-3</v>
      </c>
      <c r="ON8" s="165">
        <f t="shared" si="187"/>
        <v>2.5150007857153108E-3</v>
      </c>
      <c r="OO8" s="165">
        <f t="shared" si="188"/>
        <v>2.4082613615534292E-3</v>
      </c>
      <c r="OP8" s="165">
        <f t="shared" si="189"/>
        <v>2.3046112447571662E-3</v>
      </c>
      <c r="OQ8" s="165">
        <f t="shared" si="190"/>
        <v>2.2040442082885241E-3</v>
      </c>
      <c r="OR8" s="165">
        <f t="shared" si="191"/>
        <v>2.1065486423937959E-3</v>
      </c>
      <c r="OS8" s="165">
        <f t="shared" si="192"/>
        <v>2.0121078178161793E-3</v>
      </c>
      <c r="OT8" s="165">
        <f t="shared" si="193"/>
        <v>1.9207001530822964E-3</v>
      </c>
      <c r="OU8" s="165">
        <f t="shared" si="194"/>
        <v>1.8322994847031178E-3</v>
      </c>
      <c r="OV8" s="165">
        <f t="shared" si="195"/>
        <v>1.7468753391689713E-3</v>
      </c>
      <c r="OW8" s="165">
        <f t="shared" si="196"/>
        <v>1.6643932056611935E-3</v>
      </c>
      <c r="OX8" s="165">
        <f t="shared" si="197"/>
        <v>1.5848148084491676E-3</v>
      </c>
      <c r="OY8" s="165">
        <f t="shared" si="198"/>
        <v>1.508098377990592E-3</v>
      </c>
      <c r="OZ8" s="165">
        <f t="shared" si="199"/>
        <v>1.4341989198044176E-3</v>
      </c>
      <c r="PA8" s="165">
        <f t="shared" si="200"/>
        <v>1.3630684802396124E-3</v>
      </c>
      <c r="PB8" s="165">
        <f t="shared" si="201"/>
        <v>1.2946564083182953E-3</v>
      </c>
      <c r="PC8" s="165">
        <f t="shared" si="202"/>
        <v>1.2289096128885503E-3</v>
      </c>
      <c r="PD8" s="165">
        <f t="shared" si="203"/>
        <v>1.1657728143798728E-3</v>
      </c>
      <c r="PE8" s="165">
        <f t="shared" si="204"/>
        <v>1.1051887905124955E-3</v>
      </c>
      <c r="PF8" s="165">
        <f t="shared" si="205"/>
        <v>1.0470986153703424E-3</v>
      </c>
      <c r="PG8" s="165">
        <f t="shared" si="206"/>
        <v>9.9144189130572109E-4</v>
      </c>
      <c r="PH8" s="165">
        <f t="shared" si="207"/>
        <v>9.3815697320192974E-4</v>
      </c>
    </row>
    <row r="9" spans="1:425" x14ac:dyDescent="0.45">
      <c r="A9" s="4">
        <v>6</v>
      </c>
      <c r="B9" s="92">
        <f t="shared" si="208"/>
        <v>60</v>
      </c>
      <c r="C9" s="91">
        <v>120</v>
      </c>
      <c r="D9" s="92">
        <f t="shared" si="209"/>
        <v>240</v>
      </c>
      <c r="E9" s="120">
        <f t="shared" si="0"/>
        <v>1</v>
      </c>
      <c r="F9" s="120">
        <f t="shared" si="1"/>
        <v>0.5</v>
      </c>
      <c r="G9" s="71">
        <f t="shared" si="210"/>
        <v>130</v>
      </c>
      <c r="H9" s="23" t="s">
        <v>4</v>
      </c>
      <c r="I9" s="55"/>
      <c r="J9" s="298"/>
      <c r="K9" s="72">
        <f>IF(AND(B9&gt;0,C9&gt;0,D9&gt;0),IF(ISBLANK(J9),IF(ISBLANK(H9),"",(D9-B9)*VLOOKUP(H9,VLookups!$A$4:$B$13,2,FALSE)),J9),"")</f>
        <v>42.213741838410861</v>
      </c>
      <c r="L9" s="73">
        <f t="shared" si="2"/>
        <v>1781.9999999999995</v>
      </c>
      <c r="M9" s="91">
        <v>150</v>
      </c>
      <c r="N9" s="265">
        <f>IF(AND(M9&gt;0,C9&gt;0,NOT(K9="")),ABS(VLOOKUP($M$1,VLookups!$A$43:$B$44,2,FALSE)-_xlfn.NORM.DIST(M9,G9,K9,TRUE)),"")</f>
        <v>0.68217137619823431</v>
      </c>
      <c r="O9" s="90">
        <f>IF(AND($B9&gt;0,$C9&gt;0,$D9&gt;0,NOT(ISBLANK($H9))),_xlfn.NORM.INV(ABS(VLOOKUP($M$1,VLookups!$A$43:$B$44,2,FALSE)-O$3),$G9,$K9),"")</f>
        <v>75.900913059488957</v>
      </c>
      <c r="P9" s="89">
        <f>IF(AND($B9&gt;0,$C9&gt;0,$D9&gt;0,NOT(ISBLANK($H9))),_xlfn.NORM.INV(ABS(VLOOKUP($M$1,VLookups!$A$43:$B$44,2,FALSE)-P$3),$G9,$K9),"")</f>
        <v>184.09908694051103</v>
      </c>
      <c r="Q9" s="90">
        <f>IF(AND($B9&gt;0,$C9&gt;0,$D9&gt;0,NOT(ISBLANK($H9))),_xlfn.NORM.INV(ABS(VLOOKUP($M$1,VLookups!$A$43:$B$44,2,FALSE)-Q$3),$G9,$K9),"")</f>
        <v>173.75173153679998</v>
      </c>
      <c r="R9" s="89">
        <f>IF(AND($B9&gt;0,$C9&gt;0,$D9&gt;0,NOT(ISBLANK($H9))),_xlfn.NORM.INV(ABS(VLOOKUP($M$1,VLookups!$A$43:$B$44,2,FALSE)-R$3),$G9,$K9),"")</f>
        <v>165.52798147977191</v>
      </c>
      <c r="S9" s="90">
        <f>IF(AND($B9&gt;0,$C9&gt;0,$D9&gt;0,NOT(ISBLANK($H9))),_xlfn.NORM.INV(ABS(VLOOKUP($M$1,VLookups!$A$43:$B$44,2,FALSE)-S$3),$G9,$K9),"")</f>
        <v>158.47273618743162</v>
      </c>
      <c r="T9" s="89">
        <f>IF(AND($B9&gt;0,$C9&gt;0,$D9&gt;0,NOT(ISBLANK($H9))),_xlfn.NORM.INV(ABS(VLOOKUP($M$1,VLookups!$A$43:$B$44,2,FALSE)-T$3),$G9,$K9),"")</f>
        <v>130</v>
      </c>
      <c r="U9" s="5"/>
      <c r="V9" s="164">
        <f t="shared" si="211"/>
        <v>0.9</v>
      </c>
      <c r="W9" s="47">
        <f t="shared" si="212"/>
        <v>29.999999999999702</v>
      </c>
      <c r="X9" s="47">
        <f t="shared" si="215"/>
        <v>30.8999999999997</v>
      </c>
      <c r="Y9" s="47">
        <f t="shared" si="215"/>
        <v>31.799999999999699</v>
      </c>
      <c r="Z9" s="47">
        <f t="shared" si="215"/>
        <v>32.699999999999697</v>
      </c>
      <c r="AA9" s="47">
        <f t="shared" si="215"/>
        <v>33.599999999999696</v>
      </c>
      <c r="AB9" s="47">
        <f t="shared" si="215"/>
        <v>34.499999999999694</v>
      </c>
      <c r="AC9" s="47">
        <f t="shared" si="215"/>
        <v>35.399999999999693</v>
      </c>
      <c r="AD9" s="47">
        <f t="shared" si="215"/>
        <v>36.299999999999692</v>
      </c>
      <c r="AE9" s="47">
        <f t="shared" si="215"/>
        <v>37.19999999999969</v>
      </c>
      <c r="AF9" s="47">
        <f t="shared" si="215"/>
        <v>38.099999999999689</v>
      </c>
      <c r="AG9" s="47">
        <f t="shared" si="215"/>
        <v>38.999999999999687</v>
      </c>
      <c r="AH9" s="47">
        <f t="shared" si="215"/>
        <v>39.899999999999686</v>
      </c>
      <c r="AI9" s="47">
        <f t="shared" si="215"/>
        <v>40.799999999999685</v>
      </c>
      <c r="AJ9" s="47">
        <f t="shared" si="215"/>
        <v>41.699999999999683</v>
      </c>
      <c r="AK9" s="47">
        <f t="shared" si="215"/>
        <v>42.599999999999682</v>
      </c>
      <c r="AL9" s="47">
        <f t="shared" si="215"/>
        <v>43.49999999999968</v>
      </c>
      <c r="AM9" s="47">
        <f t="shared" si="215"/>
        <v>44.399999999999679</v>
      </c>
      <c r="AN9" s="47">
        <f t="shared" si="215"/>
        <v>45.299999999999677</v>
      </c>
      <c r="AO9" s="47">
        <f t="shared" si="215"/>
        <v>46.199999999999676</v>
      </c>
      <c r="AP9" s="47">
        <f t="shared" si="215"/>
        <v>47.099999999999675</v>
      </c>
      <c r="AQ9" s="47">
        <f t="shared" si="215"/>
        <v>47.999999999999673</v>
      </c>
      <c r="AR9" s="47">
        <f t="shared" si="215"/>
        <v>48.899999999999672</v>
      </c>
      <c r="AS9" s="47">
        <f t="shared" si="215"/>
        <v>49.79999999999967</v>
      </c>
      <c r="AT9" s="47">
        <f t="shared" si="215"/>
        <v>50.699999999999669</v>
      </c>
      <c r="AU9" s="47">
        <f t="shared" si="215"/>
        <v>51.599999999999667</v>
      </c>
      <c r="AV9" s="47">
        <f t="shared" si="215"/>
        <v>52.499999999999666</v>
      </c>
      <c r="AW9" s="47">
        <f t="shared" si="215"/>
        <v>53.399999999999665</v>
      </c>
      <c r="AX9" s="47">
        <f t="shared" si="215"/>
        <v>54.299999999999663</v>
      </c>
      <c r="AY9" s="47">
        <f t="shared" si="215"/>
        <v>55.199999999999662</v>
      </c>
      <c r="AZ9" s="47">
        <f t="shared" si="215"/>
        <v>56.09999999999966</v>
      </c>
      <c r="BA9" s="47">
        <f t="shared" si="215"/>
        <v>56.999999999999659</v>
      </c>
      <c r="BB9" s="47">
        <f t="shared" si="215"/>
        <v>57.899999999999658</v>
      </c>
      <c r="BC9" s="47">
        <f t="shared" si="215"/>
        <v>58.799999999999656</v>
      </c>
      <c r="BD9" s="47">
        <f t="shared" si="215"/>
        <v>59.699999999999655</v>
      </c>
      <c r="BE9" s="47">
        <f t="shared" si="215"/>
        <v>60.599999999999653</v>
      </c>
      <c r="BF9" s="47">
        <f t="shared" si="215"/>
        <v>61.499999999999652</v>
      </c>
      <c r="BG9" s="47">
        <f t="shared" si="215"/>
        <v>62.39999999999965</v>
      </c>
      <c r="BH9" s="47">
        <f t="shared" si="215"/>
        <v>63.299999999999649</v>
      </c>
      <c r="BI9" s="47">
        <f t="shared" si="215"/>
        <v>64.199999999999648</v>
      </c>
      <c r="BJ9" s="47">
        <f t="shared" si="215"/>
        <v>65.099999999999653</v>
      </c>
      <c r="BK9" s="47">
        <f t="shared" si="215"/>
        <v>65.999999999999659</v>
      </c>
      <c r="BL9" s="47">
        <f t="shared" si="215"/>
        <v>66.899999999999665</v>
      </c>
      <c r="BM9" s="47">
        <f t="shared" si="215"/>
        <v>67.79999999999967</v>
      </c>
      <c r="BN9" s="47">
        <f t="shared" si="215"/>
        <v>68.699999999999676</v>
      </c>
      <c r="BO9" s="47">
        <f t="shared" si="215"/>
        <v>69.599999999999682</v>
      </c>
      <c r="BP9" s="47">
        <f t="shared" si="215"/>
        <v>70.499999999999687</v>
      </c>
      <c r="BQ9" s="47">
        <f t="shared" si="215"/>
        <v>71.399999999999693</v>
      </c>
      <c r="BR9" s="47">
        <f t="shared" si="215"/>
        <v>72.299999999999699</v>
      </c>
      <c r="BS9" s="47">
        <f t="shared" si="215"/>
        <v>73.199999999999704</v>
      </c>
      <c r="BT9" s="47">
        <f t="shared" si="215"/>
        <v>74.09999999999971</v>
      </c>
      <c r="BU9" s="47">
        <f t="shared" si="215"/>
        <v>74.999999999999716</v>
      </c>
      <c r="BV9" s="47">
        <f t="shared" si="215"/>
        <v>75.899999999999721</v>
      </c>
      <c r="BW9" s="47">
        <f t="shared" si="215"/>
        <v>76.799999999999727</v>
      </c>
      <c r="BX9" s="47">
        <f t="shared" si="215"/>
        <v>77.699999999999733</v>
      </c>
      <c r="BY9" s="47">
        <f t="shared" si="215"/>
        <v>78.599999999999739</v>
      </c>
      <c r="BZ9" s="47">
        <f t="shared" si="215"/>
        <v>79.499999999999744</v>
      </c>
      <c r="CA9" s="47">
        <f t="shared" si="215"/>
        <v>80.39999999999975</v>
      </c>
      <c r="CB9" s="47">
        <f t="shared" si="215"/>
        <v>81.299999999999756</v>
      </c>
      <c r="CC9" s="47">
        <f t="shared" si="215"/>
        <v>82.199999999999761</v>
      </c>
      <c r="CD9" s="47">
        <f t="shared" si="215"/>
        <v>83.099999999999767</v>
      </c>
      <c r="CE9" s="47">
        <f t="shared" si="215"/>
        <v>83.999999999999773</v>
      </c>
      <c r="CF9" s="47">
        <f t="shared" si="215"/>
        <v>84.899999999999778</v>
      </c>
      <c r="CG9" s="47">
        <f t="shared" si="215"/>
        <v>85.799999999999784</v>
      </c>
      <c r="CH9" s="47">
        <f t="shared" si="215"/>
        <v>86.69999999999979</v>
      </c>
      <c r="CI9" s="47">
        <f t="shared" ref="CI9:DR12" si="218">IF(ISNONTEXT($V9),CJ9-$V9,"")</f>
        <v>87.599999999999795</v>
      </c>
      <c r="CJ9" s="47">
        <f t="shared" si="218"/>
        <v>88.499999999999801</v>
      </c>
      <c r="CK9" s="47">
        <f t="shared" si="218"/>
        <v>89.399999999999807</v>
      </c>
      <c r="CL9" s="47">
        <f t="shared" si="218"/>
        <v>90.299999999999812</v>
      </c>
      <c r="CM9" s="47">
        <f t="shared" si="218"/>
        <v>91.199999999999818</v>
      </c>
      <c r="CN9" s="47">
        <f t="shared" si="218"/>
        <v>92.099999999999824</v>
      </c>
      <c r="CO9" s="47">
        <f t="shared" si="218"/>
        <v>92.999999999999829</v>
      </c>
      <c r="CP9" s="47">
        <f t="shared" si="218"/>
        <v>93.899999999999835</v>
      </c>
      <c r="CQ9" s="47">
        <f t="shared" si="218"/>
        <v>94.799999999999841</v>
      </c>
      <c r="CR9" s="47">
        <f t="shared" si="218"/>
        <v>95.699999999999847</v>
      </c>
      <c r="CS9" s="47">
        <f t="shared" si="218"/>
        <v>96.599999999999852</v>
      </c>
      <c r="CT9" s="47">
        <f t="shared" si="218"/>
        <v>97.499999999999858</v>
      </c>
      <c r="CU9" s="47">
        <f t="shared" si="218"/>
        <v>98.399999999999864</v>
      </c>
      <c r="CV9" s="47">
        <f t="shared" si="218"/>
        <v>99.299999999999869</v>
      </c>
      <c r="CW9" s="47">
        <f t="shared" si="218"/>
        <v>100.19999999999987</v>
      </c>
      <c r="CX9" s="47">
        <f t="shared" si="218"/>
        <v>101.09999999999988</v>
      </c>
      <c r="CY9" s="47">
        <f t="shared" si="218"/>
        <v>101.99999999999989</v>
      </c>
      <c r="CZ9" s="47">
        <f t="shared" si="218"/>
        <v>102.89999999999989</v>
      </c>
      <c r="DA9" s="47">
        <f t="shared" si="218"/>
        <v>103.7999999999999</v>
      </c>
      <c r="DB9" s="47">
        <f t="shared" si="218"/>
        <v>104.6999999999999</v>
      </c>
      <c r="DC9" s="47">
        <f t="shared" si="218"/>
        <v>105.59999999999991</v>
      </c>
      <c r="DD9" s="47">
        <f t="shared" si="218"/>
        <v>106.49999999999991</v>
      </c>
      <c r="DE9" s="47">
        <f t="shared" si="218"/>
        <v>107.39999999999992</v>
      </c>
      <c r="DF9" s="47">
        <f t="shared" si="218"/>
        <v>108.29999999999993</v>
      </c>
      <c r="DG9" s="47">
        <f t="shared" si="218"/>
        <v>109.19999999999993</v>
      </c>
      <c r="DH9" s="47">
        <f t="shared" si="218"/>
        <v>110.09999999999994</v>
      </c>
      <c r="DI9" s="47">
        <f t="shared" si="218"/>
        <v>110.99999999999994</v>
      </c>
      <c r="DJ9" s="47">
        <f t="shared" si="218"/>
        <v>111.89999999999995</v>
      </c>
      <c r="DK9" s="47">
        <f t="shared" si="218"/>
        <v>112.79999999999995</v>
      </c>
      <c r="DL9" s="47">
        <f t="shared" si="218"/>
        <v>113.69999999999996</v>
      </c>
      <c r="DM9" s="47">
        <f t="shared" si="218"/>
        <v>114.59999999999997</v>
      </c>
      <c r="DN9" s="47">
        <f t="shared" si="218"/>
        <v>115.49999999999997</v>
      </c>
      <c r="DO9" s="47">
        <f t="shared" si="218"/>
        <v>116.39999999999998</v>
      </c>
      <c r="DP9" s="47">
        <f t="shared" si="218"/>
        <v>117.29999999999998</v>
      </c>
      <c r="DQ9" s="47">
        <f t="shared" si="218"/>
        <v>118.19999999999999</v>
      </c>
      <c r="DR9" s="47">
        <f t="shared" si="218"/>
        <v>119.1</v>
      </c>
      <c r="DS9" s="179">
        <f t="shared" si="213"/>
        <v>120</v>
      </c>
      <c r="DT9" s="47">
        <f t="shared" si="214"/>
        <v>120.9</v>
      </c>
      <c r="DU9" s="47">
        <f t="shared" si="216"/>
        <v>121.80000000000001</v>
      </c>
      <c r="DV9" s="47">
        <f t="shared" si="216"/>
        <v>122.70000000000002</v>
      </c>
      <c r="DW9" s="47">
        <f t="shared" si="216"/>
        <v>123.60000000000002</v>
      </c>
      <c r="DX9" s="47">
        <f t="shared" si="216"/>
        <v>124.50000000000003</v>
      </c>
      <c r="DY9" s="47">
        <f t="shared" si="216"/>
        <v>125.40000000000003</v>
      </c>
      <c r="DZ9" s="47">
        <f t="shared" si="216"/>
        <v>126.30000000000004</v>
      </c>
      <c r="EA9" s="47">
        <f t="shared" si="216"/>
        <v>127.20000000000005</v>
      </c>
      <c r="EB9" s="47">
        <f t="shared" si="216"/>
        <v>128.10000000000005</v>
      </c>
      <c r="EC9" s="47">
        <f t="shared" si="216"/>
        <v>129.00000000000006</v>
      </c>
      <c r="ED9" s="47">
        <f t="shared" si="216"/>
        <v>129.90000000000006</v>
      </c>
      <c r="EE9" s="47">
        <f t="shared" si="216"/>
        <v>130.80000000000007</v>
      </c>
      <c r="EF9" s="47">
        <f t="shared" si="216"/>
        <v>131.70000000000007</v>
      </c>
      <c r="EG9" s="47">
        <f t="shared" si="216"/>
        <v>132.60000000000008</v>
      </c>
      <c r="EH9" s="47">
        <f t="shared" si="216"/>
        <v>133.50000000000009</v>
      </c>
      <c r="EI9" s="47">
        <f t="shared" si="216"/>
        <v>134.40000000000009</v>
      </c>
      <c r="EJ9" s="47">
        <f t="shared" si="216"/>
        <v>135.3000000000001</v>
      </c>
      <c r="EK9" s="47">
        <f t="shared" si="216"/>
        <v>136.2000000000001</v>
      </c>
      <c r="EL9" s="47">
        <f t="shared" si="216"/>
        <v>137.10000000000011</v>
      </c>
      <c r="EM9" s="47">
        <f t="shared" si="216"/>
        <v>138.00000000000011</v>
      </c>
      <c r="EN9" s="47">
        <f t="shared" si="216"/>
        <v>138.90000000000012</v>
      </c>
      <c r="EO9" s="47">
        <f t="shared" si="216"/>
        <v>139.80000000000013</v>
      </c>
      <c r="EP9" s="47">
        <f t="shared" si="216"/>
        <v>140.70000000000013</v>
      </c>
      <c r="EQ9" s="47">
        <f t="shared" si="216"/>
        <v>141.60000000000014</v>
      </c>
      <c r="ER9" s="47">
        <f t="shared" si="216"/>
        <v>142.50000000000014</v>
      </c>
      <c r="ES9" s="47">
        <f t="shared" si="216"/>
        <v>143.40000000000015</v>
      </c>
      <c r="ET9" s="47">
        <f t="shared" si="216"/>
        <v>144.30000000000015</v>
      </c>
      <c r="EU9" s="47">
        <f t="shared" si="216"/>
        <v>145.20000000000016</v>
      </c>
      <c r="EV9" s="47">
        <f t="shared" si="216"/>
        <v>146.10000000000016</v>
      </c>
      <c r="EW9" s="47">
        <f t="shared" si="216"/>
        <v>147.00000000000017</v>
      </c>
      <c r="EX9" s="47">
        <f t="shared" si="216"/>
        <v>147.90000000000018</v>
      </c>
      <c r="EY9" s="47">
        <f t="shared" si="216"/>
        <v>148.80000000000018</v>
      </c>
      <c r="EZ9" s="47">
        <f t="shared" si="216"/>
        <v>149.70000000000019</v>
      </c>
      <c r="FA9" s="47">
        <f t="shared" si="216"/>
        <v>150.60000000000019</v>
      </c>
      <c r="FB9" s="47">
        <f t="shared" si="216"/>
        <v>151.5000000000002</v>
      </c>
      <c r="FC9" s="47">
        <f t="shared" si="216"/>
        <v>152.4000000000002</v>
      </c>
      <c r="FD9" s="47">
        <f t="shared" si="216"/>
        <v>153.30000000000021</v>
      </c>
      <c r="FE9" s="47">
        <f t="shared" si="216"/>
        <v>154.20000000000022</v>
      </c>
      <c r="FF9" s="47">
        <f t="shared" si="216"/>
        <v>155.10000000000022</v>
      </c>
      <c r="FG9" s="47">
        <f t="shared" si="216"/>
        <v>156.00000000000023</v>
      </c>
      <c r="FH9" s="47">
        <f t="shared" si="216"/>
        <v>156.90000000000023</v>
      </c>
      <c r="FI9" s="47">
        <f t="shared" si="216"/>
        <v>157.80000000000024</v>
      </c>
      <c r="FJ9" s="47">
        <f t="shared" si="216"/>
        <v>158.70000000000024</v>
      </c>
      <c r="FK9" s="47">
        <f t="shared" si="216"/>
        <v>159.60000000000025</v>
      </c>
      <c r="FL9" s="47">
        <f t="shared" si="216"/>
        <v>160.50000000000026</v>
      </c>
      <c r="FM9" s="47">
        <f t="shared" si="216"/>
        <v>161.40000000000026</v>
      </c>
      <c r="FN9" s="47">
        <f t="shared" si="216"/>
        <v>162.30000000000027</v>
      </c>
      <c r="FO9" s="47">
        <f t="shared" si="216"/>
        <v>163.20000000000027</v>
      </c>
      <c r="FP9" s="47">
        <f t="shared" si="216"/>
        <v>164.10000000000028</v>
      </c>
      <c r="FQ9" s="47">
        <f t="shared" si="216"/>
        <v>165.00000000000028</v>
      </c>
      <c r="FR9" s="47">
        <f t="shared" si="216"/>
        <v>165.90000000000029</v>
      </c>
      <c r="FS9" s="47">
        <f t="shared" si="216"/>
        <v>166.8000000000003</v>
      </c>
      <c r="FT9" s="47">
        <f t="shared" si="216"/>
        <v>167.7000000000003</v>
      </c>
      <c r="FU9" s="47">
        <f t="shared" si="216"/>
        <v>168.60000000000031</v>
      </c>
      <c r="FV9" s="47">
        <f t="shared" si="216"/>
        <v>169.50000000000031</v>
      </c>
      <c r="FW9" s="47">
        <f t="shared" si="216"/>
        <v>170.40000000000032</v>
      </c>
      <c r="FX9" s="47">
        <f t="shared" si="216"/>
        <v>171.30000000000032</v>
      </c>
      <c r="FY9" s="47">
        <f t="shared" si="216"/>
        <v>172.20000000000033</v>
      </c>
      <c r="FZ9" s="47">
        <f t="shared" si="216"/>
        <v>173.10000000000034</v>
      </c>
      <c r="GA9" s="47">
        <f t="shared" si="216"/>
        <v>174.00000000000034</v>
      </c>
      <c r="GB9" s="47">
        <f t="shared" si="216"/>
        <v>174.90000000000035</v>
      </c>
      <c r="GC9" s="47">
        <f t="shared" si="216"/>
        <v>175.80000000000035</v>
      </c>
      <c r="GD9" s="47">
        <f t="shared" si="216"/>
        <v>176.70000000000036</v>
      </c>
      <c r="GE9" s="47">
        <f t="shared" si="216"/>
        <v>177.60000000000036</v>
      </c>
      <c r="GF9" s="47">
        <f t="shared" ref="GF9:HO12" si="219">IF(ISNONTEXT($V9),GE9+$V9,"")</f>
        <v>178.50000000000037</v>
      </c>
      <c r="GG9" s="47">
        <f t="shared" si="219"/>
        <v>179.40000000000038</v>
      </c>
      <c r="GH9" s="47">
        <f t="shared" si="219"/>
        <v>180.30000000000038</v>
      </c>
      <c r="GI9" s="47">
        <f t="shared" si="219"/>
        <v>181.20000000000039</v>
      </c>
      <c r="GJ9" s="47">
        <f t="shared" si="219"/>
        <v>182.10000000000039</v>
      </c>
      <c r="GK9" s="47">
        <f t="shared" si="219"/>
        <v>183.0000000000004</v>
      </c>
      <c r="GL9" s="47">
        <f t="shared" si="219"/>
        <v>183.9000000000004</v>
      </c>
      <c r="GM9" s="47">
        <f t="shared" si="219"/>
        <v>184.80000000000041</v>
      </c>
      <c r="GN9" s="47">
        <f t="shared" si="219"/>
        <v>185.70000000000041</v>
      </c>
      <c r="GO9" s="47">
        <f t="shared" si="219"/>
        <v>186.60000000000042</v>
      </c>
      <c r="GP9" s="47">
        <f t="shared" si="219"/>
        <v>187.50000000000043</v>
      </c>
      <c r="GQ9" s="47">
        <f t="shared" si="219"/>
        <v>188.40000000000043</v>
      </c>
      <c r="GR9" s="47">
        <f t="shared" si="219"/>
        <v>189.30000000000044</v>
      </c>
      <c r="GS9" s="47">
        <f t="shared" si="219"/>
        <v>190.20000000000044</v>
      </c>
      <c r="GT9" s="47">
        <f t="shared" si="219"/>
        <v>191.10000000000045</v>
      </c>
      <c r="GU9" s="47">
        <f t="shared" si="219"/>
        <v>192.00000000000045</v>
      </c>
      <c r="GV9" s="47">
        <f t="shared" si="219"/>
        <v>192.90000000000046</v>
      </c>
      <c r="GW9" s="47">
        <f t="shared" si="219"/>
        <v>193.80000000000047</v>
      </c>
      <c r="GX9" s="47">
        <f t="shared" si="219"/>
        <v>194.70000000000047</v>
      </c>
      <c r="GY9" s="47">
        <f t="shared" si="219"/>
        <v>195.60000000000048</v>
      </c>
      <c r="GZ9" s="47">
        <f t="shared" si="219"/>
        <v>196.50000000000048</v>
      </c>
      <c r="HA9" s="47">
        <f t="shared" si="219"/>
        <v>197.40000000000049</v>
      </c>
      <c r="HB9" s="47">
        <f t="shared" si="219"/>
        <v>198.30000000000049</v>
      </c>
      <c r="HC9" s="47">
        <f t="shared" si="219"/>
        <v>199.2000000000005</v>
      </c>
      <c r="HD9" s="47">
        <f t="shared" si="219"/>
        <v>200.10000000000051</v>
      </c>
      <c r="HE9" s="47">
        <f t="shared" si="219"/>
        <v>201.00000000000051</v>
      </c>
      <c r="HF9" s="47">
        <f t="shared" si="219"/>
        <v>201.90000000000052</v>
      </c>
      <c r="HG9" s="47">
        <f t="shared" si="219"/>
        <v>202.80000000000052</v>
      </c>
      <c r="HH9" s="47">
        <f t="shared" si="219"/>
        <v>203.70000000000053</v>
      </c>
      <c r="HI9" s="47">
        <f t="shared" si="219"/>
        <v>204.60000000000053</v>
      </c>
      <c r="HJ9" s="47">
        <f t="shared" si="219"/>
        <v>205.50000000000054</v>
      </c>
      <c r="HK9" s="47">
        <f t="shared" si="219"/>
        <v>206.40000000000055</v>
      </c>
      <c r="HL9" s="47">
        <f t="shared" si="219"/>
        <v>207.30000000000055</v>
      </c>
      <c r="HM9" s="47">
        <f t="shared" si="219"/>
        <v>208.20000000000056</v>
      </c>
      <c r="HN9" s="47">
        <f t="shared" si="219"/>
        <v>209.10000000000056</v>
      </c>
      <c r="HO9" s="47">
        <f t="shared" si="219"/>
        <v>210.00000000000057</v>
      </c>
      <c r="HP9" s="165">
        <f t="shared" si="7"/>
        <v>5.7134320096517666E-4</v>
      </c>
      <c r="HQ9" s="165">
        <f t="shared" si="8"/>
        <v>6.0080345995863684E-4</v>
      </c>
      <c r="HR9" s="165">
        <f t="shared" si="9"/>
        <v>6.3149567416731912E-4</v>
      </c>
      <c r="HS9" s="165">
        <f t="shared" si="10"/>
        <v>6.6345417016920594E-4</v>
      </c>
      <c r="HT9" s="165">
        <f t="shared" si="11"/>
        <v>6.9671324991259827E-4</v>
      </c>
      <c r="HU9" s="165">
        <f t="shared" si="12"/>
        <v>7.3130712555956995E-4</v>
      </c>
      <c r="HV9" s="165">
        <f t="shared" si="13"/>
        <v>7.6726985125726292E-4</v>
      </c>
      <c r="HW9" s="165">
        <f t="shared" si="14"/>
        <v>8.0463525187365837E-4</v>
      </c>
      <c r="HX9" s="165">
        <f t="shared" si="15"/>
        <v>8.4343684874619445E-4</v>
      </c>
      <c r="HY9" s="165">
        <f t="shared" si="16"/>
        <v>8.8370778250369461E-4</v>
      </c>
      <c r="HZ9" s="165">
        <f t="shared" si="17"/>
        <v>9.2548073303457847E-4</v>
      </c>
      <c r="IA9" s="165">
        <f t="shared" si="18"/>
        <v>9.6878783668715265E-4</v>
      </c>
      <c r="IB9" s="165">
        <f t="shared" si="19"/>
        <v>1.0136606008009134E-3</v>
      </c>
      <c r="IC9" s="165">
        <f t="shared" si="20"/>
        <v>1.0601298156811586E-3</v>
      </c>
      <c r="ID9" s="165">
        <f t="shared" si="21"/>
        <v>1.108225464142832E-3</v>
      </c>
      <c r="IE9" s="165">
        <f t="shared" si="22"/>
        <v>1.1579766287632648E-3</v>
      </c>
      <c r="IF9" s="165">
        <f t="shared" si="23"/>
        <v>1.2094113969974014E-3</v>
      </c>
      <c r="IG9" s="165">
        <f t="shared" si="24"/>
        <v>1.262556764323018E-3</v>
      </c>
      <c r="IH9" s="165">
        <f t="shared" si="25"/>
        <v>1.3174385355974065E-3</v>
      </c>
      <c r="II9" s="165">
        <f t="shared" si="26"/>
        <v>1.3740812248209412E-3</v>
      </c>
      <c r="IJ9" s="165">
        <f t="shared" si="27"/>
        <v>1.4325079535167221E-3</v>
      </c>
      <c r="IK9" s="165">
        <f t="shared" si="28"/>
        <v>1.4927403479491469E-3</v>
      </c>
      <c r="IL9" s="165">
        <f t="shared" si="29"/>
        <v>1.5547984354176425E-3</v>
      </c>
      <c r="IM9" s="165">
        <f t="shared" si="30"/>
        <v>1.6187005398749213E-3</v>
      </c>
      <c r="IN9" s="165">
        <f t="shared" si="31"/>
        <v>1.6844631771318281E-3</v>
      </c>
      <c r="IO9" s="165">
        <f t="shared" si="32"/>
        <v>1.7521009499231785E-3</v>
      </c>
      <c r="IP9" s="165">
        <f t="shared" si="33"/>
        <v>1.8216264431207255E-3</v>
      </c>
      <c r="IQ9" s="165">
        <f t="shared" si="34"/>
        <v>1.8930501193906569E-3</v>
      </c>
      <c r="IR9" s="165">
        <f t="shared" si="35"/>
        <v>1.9663802156035751E-3</v>
      </c>
      <c r="IS9" s="165">
        <f t="shared" si="36"/>
        <v>2.0416226403147386E-3</v>
      </c>
      <c r="IT9" s="165">
        <f t="shared" si="37"/>
        <v>2.1187808726414272E-3</v>
      </c>
      <c r="IU9" s="165">
        <f t="shared" si="38"/>
        <v>2.1978558628725142E-3</v>
      </c>
      <c r="IV9" s="165">
        <f t="shared" si="39"/>
        <v>2.2788459351525585E-3</v>
      </c>
      <c r="IW9" s="165">
        <f t="shared" si="40"/>
        <v>2.3617466925891003E-3</v>
      </c>
      <c r="IX9" s="165">
        <f t="shared" si="41"/>
        <v>2.4465509251370044E-3</v>
      </c>
      <c r="IY9" s="165">
        <f t="shared" si="42"/>
        <v>2.5332485206178671E-3</v>
      </c>
      <c r="IZ9" s="165">
        <f t="shared" si="43"/>
        <v>2.621826379235481E-3</v>
      </c>
      <c r="JA9" s="165">
        <f t="shared" si="44"/>
        <v>2.7122683319499986E-3</v>
      </c>
      <c r="JB9" s="165">
        <f t="shared" si="45"/>
        <v>2.8045550630739604E-3</v>
      </c>
      <c r="JC9" s="165">
        <f t="shared" si="46"/>
        <v>2.8986640374524188E-3</v>
      </c>
      <c r="JD9" s="165">
        <f t="shared" si="47"/>
        <v>2.9945694325871825E-3</v>
      </c>
      <c r="JE9" s="165">
        <f t="shared" si="48"/>
        <v>3.0922420760615067E-3</v>
      </c>
      <c r="JF9" s="165">
        <f t="shared" si="49"/>
        <v>3.1916493886164645E-3</v>
      </c>
      <c r="JG9" s="165">
        <f t="shared" si="50"/>
        <v>3.2927553332236944E-3</v>
      </c>
      <c r="JH9" s="165">
        <f t="shared" si="51"/>
        <v>3.3955203704911074E-3</v>
      </c>
      <c r="JI9" s="165">
        <f t="shared" si="52"/>
        <v>3.4999014207286192E-3</v>
      </c>
      <c r="JJ9" s="165">
        <f t="shared" si="53"/>
        <v>3.6058518329898704E-3</v>
      </c>
      <c r="JK9" s="165">
        <f t="shared" si="54"/>
        <v>3.7133213613932798E-3</v>
      </c>
      <c r="JL9" s="165">
        <f t="shared" si="55"/>
        <v>3.8222561490117153E-3</v>
      </c>
      <c r="JM9" s="165">
        <f t="shared" si="56"/>
        <v>3.9325987196044106E-3</v>
      </c>
      <c r="JN9" s="165">
        <f t="shared" si="57"/>
        <v>4.0442879774476746E-3</v>
      </c>
      <c r="JO9" s="165">
        <f t="shared" si="58"/>
        <v>4.1572592155024067E-3</v>
      </c>
      <c r="JP9" s="165">
        <f t="shared" si="59"/>
        <v>4.2714441321364399E-3</v>
      </c>
      <c r="JQ9" s="165">
        <f t="shared" si="60"/>
        <v>4.3867708565983954E-3</v>
      </c>
      <c r="JR9" s="165">
        <f t="shared" si="61"/>
        <v>4.5031639834170545E-3</v>
      </c>
      <c r="JS9" s="165">
        <f t="shared" si="62"/>
        <v>4.62054461587627E-3</v>
      </c>
      <c r="JT9" s="165">
        <f t="shared" si="63"/>
        <v>4.7388304186903292E-3</v>
      </c>
      <c r="JU9" s="165">
        <f t="shared" si="64"/>
        <v>4.8579356799782966E-3</v>
      </c>
      <c r="JV9" s="165">
        <f t="shared" si="65"/>
        <v>4.97777138260858E-3</v>
      </c>
      <c r="JW9" s="165">
        <f t="shared" si="66"/>
        <v>5.0982452849565596E-3</v>
      </c>
      <c r="JX9" s="165">
        <f t="shared" si="67"/>
        <v>5.219262011088922E-3</v>
      </c>
      <c r="JY9" s="165">
        <f t="shared" si="68"/>
        <v>5.3407231503583442E-3</v>
      </c>
      <c r="JZ9" s="165">
        <f t="shared" si="69"/>
        <v>5.4625273663614395E-3</v>
      </c>
      <c r="KA9" s="165">
        <f t="shared" si="70"/>
        <v>5.5845705151816773E-3</v>
      </c>
      <c r="KB9" s="165">
        <f t="shared" si="71"/>
        <v>5.7067457728072323E-3</v>
      </c>
      <c r="KC9" s="165">
        <f t="shared" si="72"/>
        <v>5.8289437715816784E-3</v>
      </c>
      <c r="KD9" s="165">
        <f t="shared" si="73"/>
        <v>5.9510527455132207E-3</v>
      </c>
      <c r="KE9" s="165">
        <f t="shared" si="74"/>
        <v>6.0729586842357842E-3</v>
      </c>
      <c r="KF9" s="165">
        <f t="shared" si="75"/>
        <v>6.1945454953830211E-3</v>
      </c>
      <c r="KG9" s="165">
        <f t="shared" si="76"/>
        <v>6.3156951751042007E-3</v>
      </c>
      <c r="KH9" s="165">
        <f t="shared" si="77"/>
        <v>6.4362879864191562E-3</v>
      </c>
      <c r="KI9" s="165">
        <f t="shared" si="78"/>
        <v>6.5562026450781902E-3</v>
      </c>
      <c r="KJ9" s="165">
        <f t="shared" si="79"/>
        <v>6.675316512562075E-3</v>
      </c>
      <c r="KK9" s="165">
        <f t="shared" si="80"/>
        <v>6.7935057958273624E-3</v>
      </c>
      <c r="KL9" s="165">
        <f t="shared" si="81"/>
        <v>6.9106457533730896E-3</v>
      </c>
      <c r="KM9" s="165">
        <f t="shared" si="82"/>
        <v>7.0266109071768987E-3</v>
      </c>
      <c r="KN9" s="165">
        <f t="shared" si="83"/>
        <v>7.1412752600216343E-3</v>
      </c>
      <c r="KO9" s="165">
        <f t="shared" si="84"/>
        <v>7.2545125177078491E-3</v>
      </c>
      <c r="KP9" s="165">
        <f t="shared" si="85"/>
        <v>7.3661963156233801E-3</v>
      </c>
      <c r="KQ9" s="165">
        <f t="shared" si="86"/>
        <v>7.4762004491184314E-3</v>
      </c>
      <c r="KR9" s="165">
        <f t="shared" si="87"/>
        <v>7.584399107113571E-3</v>
      </c>
      <c r="KS9" s="165">
        <f t="shared" si="88"/>
        <v>7.6906671083486746E-3</v>
      </c>
      <c r="KT9" s="165">
        <f t="shared" si="89"/>
        <v>7.7948801396634862E-3</v>
      </c>
      <c r="KU9" s="165">
        <f t="shared" si="90"/>
        <v>7.8969149956849474E-3</v>
      </c>
      <c r="KV9" s="165">
        <f t="shared" si="91"/>
        <v>7.9966498192830787E-3</v>
      </c>
      <c r="KW9" s="165">
        <f t="shared" si="92"/>
        <v>8.0939643421459109E-3</v>
      </c>
      <c r="KX9" s="165">
        <f t="shared" si="93"/>
        <v>8.1887401248149673E-3</v>
      </c>
      <c r="KY9" s="165">
        <f t="shared" si="94"/>
        <v>8.2808607955160516E-3</v>
      </c>
      <c r="KZ9" s="165">
        <f t="shared" si="95"/>
        <v>8.3702122871156508E-3</v>
      </c>
      <c r="LA9" s="165">
        <f t="shared" si="96"/>
        <v>8.456683071531388E-3</v>
      </c>
      <c r="LB9" s="165">
        <f t="shared" si="97"/>
        <v>8.5401643909252221E-3</v>
      </c>
      <c r="LC9" s="165">
        <f t="shared" si="98"/>
        <v>8.6205504850111608E-3</v>
      </c>
      <c r="LD9" s="165">
        <f t="shared" si="99"/>
        <v>8.697738813814495E-3</v>
      </c>
      <c r="LE9" s="165">
        <f t="shared" si="100"/>
        <v>8.7716302752274475E-3</v>
      </c>
      <c r="LF9" s="165">
        <f t="shared" si="101"/>
        <v>8.8421294167164537E-3</v>
      </c>
      <c r="LG9" s="165">
        <f t="shared" si="102"/>
        <v>8.909144640549033E-3</v>
      </c>
      <c r="LH9" s="165">
        <f t="shared" si="103"/>
        <v>8.9725884019233974E-3</v>
      </c>
      <c r="LI9" s="165">
        <f t="shared" si="104"/>
        <v>9.0323773994015304E-3</v>
      </c>
      <c r="LJ9" s="165">
        <f t="shared" si="105"/>
        <v>9.088432757066332E-3</v>
      </c>
      <c r="LK9" s="165">
        <f t="shared" si="106"/>
        <v>9.1406801978455923E-3</v>
      </c>
      <c r="LL9" s="165">
        <f t="shared" si="107"/>
        <v>9.1890502074699239E-3</v>
      </c>
      <c r="LM9" s="165">
        <f t="shared" si="108"/>
        <v>9.2334781885581984E-3</v>
      </c>
      <c r="LN9" s="165">
        <f t="shared" si="109"/>
        <v>9.2739046043525172E-3</v>
      </c>
      <c r="LO9" s="165">
        <f t="shared" si="110"/>
        <v>9.3102751116551277E-3</v>
      </c>
      <c r="LP9" s="165">
        <f t="shared" si="111"/>
        <v>9.3425406825518049E-3</v>
      </c>
      <c r="LQ9" s="165">
        <f t="shared" si="112"/>
        <v>9.3706577145401173E-3</v>
      </c>
      <c r="LR9" s="165">
        <f t="shared" si="113"/>
        <v>9.3945881287162848E-3</v>
      </c>
      <c r="LS9" s="165">
        <f t="shared" si="114"/>
        <v>9.4142994557111746E-3</v>
      </c>
      <c r="LT9" s="165">
        <f t="shared" si="115"/>
        <v>9.429764909103933E-3</v>
      </c>
      <c r="LU9" s="165">
        <f t="shared" si="116"/>
        <v>9.4409634460809431E-3</v>
      </c>
      <c r="LV9" s="165">
        <f t="shared" si="117"/>
        <v>9.4478798151477958E-3</v>
      </c>
      <c r="LW9" s="165">
        <f t="shared" si="118"/>
        <v>9.4505045907428489E-3</v>
      </c>
      <c r="LX9" s="165">
        <f t="shared" si="119"/>
        <v>9.4488341946424286E-3</v>
      </c>
      <c r="LY9" s="165">
        <f t="shared" si="120"/>
        <v>9.4428709040896251E-3</v>
      </c>
      <c r="LZ9" s="165">
        <f t="shared" si="121"/>
        <v>9.4326228466208081E-3</v>
      </c>
      <c r="MA9" s="165">
        <f t="shared" si="122"/>
        <v>9.4181039816063471E-3</v>
      </c>
      <c r="MB9" s="165">
        <f t="shared" si="123"/>
        <v>9.3993340685642086E-3</v>
      </c>
      <c r="MC9" s="165">
        <f t="shared" si="124"/>
        <v>9.3763386223471006E-3</v>
      </c>
      <c r="MD9" s="165">
        <f t="shared" si="125"/>
        <v>9.3491488553454419E-3</v>
      </c>
      <c r="ME9" s="165">
        <f t="shared" si="126"/>
        <v>9.317801606889416E-3</v>
      </c>
      <c r="MF9" s="165">
        <f t="shared" si="127"/>
        <v>9.2823392600736247E-3</v>
      </c>
      <c r="MG9" s="165">
        <f t="shared" si="128"/>
        <v>9.2428096462672197E-3</v>
      </c>
      <c r="MH9" s="165">
        <f t="shared" si="129"/>
        <v>9.1992659376106279E-3</v>
      </c>
      <c r="MI9" s="165">
        <f t="shared" si="130"/>
        <v>9.151766527837113E-3</v>
      </c>
      <c r="MJ9" s="165">
        <f t="shared" si="131"/>
        <v>9.1003749017930079E-3</v>
      </c>
      <c r="MK9" s="165">
        <f t="shared" si="132"/>
        <v>9.0451594940647497E-3</v>
      </c>
      <c r="ML9" s="165">
        <f t="shared" si="133"/>
        <v>8.9861935371532645E-3</v>
      </c>
      <c r="MM9" s="165">
        <f t="shared" si="134"/>
        <v>8.9235548996671379E-3</v>
      </c>
      <c r="MN9" s="165">
        <f t="shared" si="135"/>
        <v>8.8573259150348266E-3</v>
      </c>
      <c r="MO9" s="165">
        <f t="shared" si="136"/>
        <v>8.7875932012631119E-3</v>
      </c>
      <c r="MP9" s="165">
        <f t="shared" si="137"/>
        <v>8.7144474722937858E-3</v>
      </c>
      <c r="MQ9" s="165">
        <f t="shared" si="138"/>
        <v>8.6379833415332671E-3</v>
      </c>
      <c r="MR9" s="165">
        <f t="shared" si="139"/>
        <v>8.5582991181501599E-3</v>
      </c>
      <c r="MS9" s="165">
        <f t="shared" si="140"/>
        <v>8.4754965967539491E-3</v>
      </c>
      <c r="MT9" s="165">
        <f t="shared" si="141"/>
        <v>8.3896808410836715E-3</v>
      </c>
      <c r="MU9" s="165">
        <f t="shared" si="142"/>
        <v>8.3009599623487529E-3</v>
      </c>
      <c r="MV9" s="165">
        <f t="shared" si="143"/>
        <v>8.2094448928750098E-3</v>
      </c>
      <c r="MW9" s="165">
        <f t="shared" si="144"/>
        <v>8.1152491557172739E-3</v>
      </c>
      <c r="MX9" s="165">
        <f t="shared" si="145"/>
        <v>8.0184886309059636E-3</v>
      </c>
      <c r="MY9" s="165">
        <f t="shared" si="146"/>
        <v>7.9192813189983609E-3</v>
      </c>
      <c r="MZ9" s="165">
        <f t="shared" si="147"/>
        <v>7.8177471026063886E-3</v>
      </c>
      <c r="NA9" s="165">
        <f t="shared" si="148"/>
        <v>7.7140075065711489E-3</v>
      </c>
      <c r="NB9" s="165">
        <f t="shared" si="149"/>
        <v>7.6081854574506901E-3</v>
      </c>
      <c r="NC9" s="165">
        <f t="shared" si="150"/>
        <v>7.5004050429811888E-3</v>
      </c>
      <c r="ND9" s="165">
        <f t="shared" si="151"/>
        <v>7.390791272163238E-3</v>
      </c>
      <c r="NE9" s="165">
        <f t="shared" si="152"/>
        <v>7.2794698366141809E-3</v>
      </c>
      <c r="NF9" s="165">
        <f t="shared" si="153"/>
        <v>7.1665668738144497E-3</v>
      </c>
      <c r="NG9" s="165">
        <f t="shared" si="154"/>
        <v>7.052208732860896E-3</v>
      </c>
      <c r="NH9" s="165">
        <f t="shared" si="155"/>
        <v>6.9365217433230916E-3</v>
      </c>
      <c r="NI9" s="165">
        <f t="shared" si="156"/>
        <v>6.819631987779652E-3</v>
      </c>
      <c r="NJ9" s="165">
        <f t="shared" si="157"/>
        <v>6.7016650785909565E-3</v>
      </c>
      <c r="NK9" s="165">
        <f t="shared" si="158"/>
        <v>6.5827459394423209E-3</v>
      </c>
      <c r="NL9" s="165">
        <f t="shared" si="159"/>
        <v>6.4629985921676805E-3</v>
      </c>
      <c r="NM9" s="165">
        <f t="shared" si="160"/>
        <v>6.3425459493385381E-3</v>
      </c>
      <c r="NN9" s="165">
        <f t="shared" si="161"/>
        <v>6.2215096130762574E-3</v>
      </c>
      <c r="NO9" s="165">
        <f t="shared" si="162"/>
        <v>6.1000096805179562E-3</v>
      </c>
      <c r="NP9" s="165">
        <f t="shared" si="163"/>
        <v>5.9781645563373106E-3</v>
      </c>
      <c r="NQ9" s="165">
        <f t="shared" si="164"/>
        <v>5.8560907726918719E-3</v>
      </c>
      <c r="NR9" s="165">
        <f t="shared" si="165"/>
        <v>5.7339028169378853E-3</v>
      </c>
      <c r="NS9" s="165">
        <f t="shared" si="166"/>
        <v>5.6117129674224326E-3</v>
      </c>
      <c r="NT9" s="165">
        <f t="shared" si="167"/>
        <v>5.4896311376310134E-3</v>
      </c>
      <c r="NU9" s="165">
        <f t="shared" si="168"/>
        <v>5.3677647289366937E-3</v>
      </c>
      <c r="NV9" s="165">
        <f t="shared" si="169"/>
        <v>5.2462184921646298E-3</v>
      </c>
      <c r="NW9" s="165">
        <f t="shared" si="170"/>
        <v>5.1250943981535129E-3</v>
      </c>
      <c r="NX9" s="165">
        <f t="shared" si="171"/>
        <v>5.0044915174631563E-3</v>
      </c>
      <c r="NY9" s="165">
        <f t="shared" si="172"/>
        <v>4.8845059093453212E-3</v>
      </c>
      <c r="NZ9" s="165">
        <f t="shared" si="173"/>
        <v>4.7652305200631675E-3</v>
      </c>
      <c r="OA9" s="165">
        <f t="shared" si="174"/>
        <v>4.6467550906132381E-3</v>
      </c>
      <c r="OB9" s="165">
        <f t="shared" si="175"/>
        <v>4.529166073873137E-3</v>
      </c>
      <c r="OC9" s="165">
        <f t="shared" si="176"/>
        <v>4.4125465611678698E-3</v>
      </c>
      <c r="OD9" s="165">
        <f t="shared" si="177"/>
        <v>4.2969762182183836E-3</v>
      </c>
      <c r="OE9" s="165">
        <f t="shared" si="178"/>
        <v>4.1825312304073527E-3</v>
      </c>
      <c r="OF9" s="165">
        <f t="shared" si="179"/>
        <v>4.0692842572695974E-3</v>
      </c>
      <c r="OG9" s="165">
        <f t="shared" si="180"/>
        <v>3.957304396088014E-3</v>
      </c>
      <c r="OH9" s="165">
        <f t="shared" si="181"/>
        <v>3.8466571544505091E-3</v>
      </c>
      <c r="OI9" s="165">
        <f t="shared" si="182"/>
        <v>3.7374044315990713E-3</v>
      </c>
      <c r="OJ9" s="165">
        <f t="shared" si="183"/>
        <v>3.6296045083793098E-3</v>
      </c>
      <c r="OK9" s="165">
        <f t="shared" si="184"/>
        <v>3.5233120455770042E-3</v>
      </c>
      <c r="OL9" s="165">
        <f t="shared" si="185"/>
        <v>3.4185780904079886E-3</v>
      </c>
      <c r="OM9" s="165">
        <f t="shared" si="186"/>
        <v>3.3154500909088483E-3</v>
      </c>
      <c r="ON9" s="165">
        <f t="shared" si="187"/>
        <v>3.2139719179583989E-3</v>
      </c>
      <c r="OO9" s="165">
        <f t="shared" si="188"/>
        <v>3.1141838946440971E-3</v>
      </c>
      <c r="OP9" s="165">
        <f t="shared" si="189"/>
        <v>3.0161228326729701E-3</v>
      </c>
      <c r="OQ9" s="165">
        <f t="shared" si="190"/>
        <v>2.9198220755137947E-3</v>
      </c>
      <c r="OR9" s="165">
        <f t="shared" si="191"/>
        <v>2.8253115479458107E-3</v>
      </c>
      <c r="OS9" s="165">
        <f t="shared" si="192"/>
        <v>2.7326178116793423E-3</v>
      </c>
      <c r="OT9" s="165">
        <f t="shared" si="193"/>
        <v>2.6417641267053203E-3</v>
      </c>
      <c r="OU9" s="165">
        <f t="shared" si="194"/>
        <v>2.5527705180238133E-3</v>
      </c>
      <c r="OV9" s="165">
        <f t="shared" si="195"/>
        <v>2.4656538473961979E-3</v>
      </c>
      <c r="OW9" s="165">
        <f t="shared" si="196"/>
        <v>2.3804278897617062E-3</v>
      </c>
      <c r="OX9" s="165">
        <f t="shared" si="197"/>
        <v>2.2971034139564277E-3</v>
      </c>
      <c r="OY9" s="165">
        <f t="shared" si="198"/>
        <v>2.2156882673717462E-3</v>
      </c>
      <c r="OZ9" s="165">
        <f t="shared" si="199"/>
        <v>2.1361874641893049E-3</v>
      </c>
      <c r="PA9" s="165">
        <f t="shared" si="200"/>
        <v>2.0586032768310342E-3</v>
      </c>
      <c r="PB9" s="165">
        <f t="shared" si="201"/>
        <v>1.9829353302654924E-3</v>
      </c>
      <c r="PC9" s="165">
        <f t="shared" si="202"/>
        <v>1.9091806988156058E-3</v>
      </c>
      <c r="PD9" s="165">
        <f t="shared" si="203"/>
        <v>1.8373340051179206E-3</v>
      </c>
      <c r="PE9" s="165">
        <f t="shared" si="204"/>
        <v>1.7673875208895288E-3</v>
      </c>
      <c r="PF9" s="165">
        <f t="shared" si="205"/>
        <v>1.6993312691659019E-3</v>
      </c>
      <c r="PG9" s="165">
        <f t="shared" si="206"/>
        <v>1.6331531276808716E-3</v>
      </c>
      <c r="PH9" s="165">
        <f t="shared" si="207"/>
        <v>1.568838933068894E-3</v>
      </c>
    </row>
    <row r="10" spans="1:425" x14ac:dyDescent="0.45">
      <c r="A10" s="4">
        <v>7</v>
      </c>
      <c r="B10" s="92">
        <f t="shared" si="208"/>
        <v>60</v>
      </c>
      <c r="C10" s="91">
        <v>120</v>
      </c>
      <c r="D10" s="92">
        <f t="shared" si="209"/>
        <v>240</v>
      </c>
      <c r="E10" s="120">
        <f t="shared" si="0"/>
        <v>1</v>
      </c>
      <c r="F10" s="120">
        <f t="shared" si="1"/>
        <v>0.5</v>
      </c>
      <c r="G10" s="71">
        <f t="shared" si="210"/>
        <v>130</v>
      </c>
      <c r="H10" s="23" t="s">
        <v>2</v>
      </c>
      <c r="I10" s="55"/>
      <c r="J10" s="298"/>
      <c r="K10" s="72">
        <f>IF(AND(B10&gt;0,C10&gt;0,D10&gt;0),IF(ISBLANK(J10),IF(ISBLANK(H10),"",(D10-B10)*VLOOKUP(H10,VLookups!$A$4:$B$13,2,FALSE)),J10),"")</f>
        <v>49.295030175464944</v>
      </c>
      <c r="L10" s="73">
        <f t="shared" si="2"/>
        <v>2429.9999999999995</v>
      </c>
      <c r="M10" s="91">
        <v>150</v>
      </c>
      <c r="N10" s="265">
        <f>IF(AND(M10&gt;0,C10&gt;0,NOT(K10="")),ABS(VLOOKUP($M$1,VLookups!$A$43:$B$44,2,FALSE)-_xlfn.NORM.DIST(M10,G10,K10,TRUE)),"")</f>
        <v>0.657525979073873</v>
      </c>
      <c r="O10" s="90">
        <f>IF(AND($B10&gt;0,$C10&gt;0,$D10&gt;0,NOT(ISBLANK($H10))),_xlfn.NORM.INV(ABS(VLOOKUP($M$1,VLookups!$A$43:$B$44,2,FALSE)-O$3),$G10,$K10),"")</f>
        <v>66.825876905064575</v>
      </c>
      <c r="P10" s="89">
        <f>IF(AND($B10&gt;0,$C10&gt;0,$D10&gt;0,NOT(ISBLANK($H10))),_xlfn.NORM.INV(ABS(VLOOKUP($M$1,VLookups!$A$43:$B$44,2,FALSE)-P$3),$G10,$K10),"")</f>
        <v>193.17412309493542</v>
      </c>
      <c r="Q10" s="90">
        <f>IF(AND($B10&gt;0,$C10&gt;0,$D10&gt;0,NOT(ISBLANK($H10))),_xlfn.NORM.INV(ABS(VLOOKUP($M$1,VLookups!$A$43:$B$44,2,FALSE)-Q$3),$G10,$K10),"")</f>
        <v>181.0910152099558</v>
      </c>
      <c r="R10" s="89">
        <f>IF(AND($B10&gt;0,$C10&gt;0,$D10&gt;0,NOT(ISBLANK($H10))),_xlfn.NORM.INV(ABS(VLOOKUP($M$1,VLookups!$A$43:$B$44,2,FALSE)-R$3),$G10,$K10),"")</f>
        <v>171.48774410528887</v>
      </c>
      <c r="S10" s="90">
        <f>IF(AND($B10&gt;0,$C10&gt;0,$D10&gt;0,NOT(ISBLANK($H10))),_xlfn.NORM.INV(ABS(VLOOKUP($M$1,VLookups!$A$43:$B$44,2,FALSE)-S$3),$G10,$K10),"")</f>
        <v>163.24899258895766</v>
      </c>
      <c r="T10" s="89">
        <f>IF(AND($B10&gt;0,$C10&gt;0,$D10&gt;0,NOT(ISBLANK($H10))),_xlfn.NORM.INV(ABS(VLOOKUP($M$1,VLookups!$A$43:$B$44,2,FALSE)-T$3),$G10,$K10),"")</f>
        <v>130</v>
      </c>
      <c r="U10" s="5"/>
      <c r="V10" s="164">
        <f t="shared" si="211"/>
        <v>0.9</v>
      </c>
      <c r="W10" s="47">
        <f t="shared" si="212"/>
        <v>29.999999999999702</v>
      </c>
      <c r="X10" s="47">
        <f t="shared" ref="X10:CI13" si="220">IF(ISNONTEXT($V10),Y10-$V10,"")</f>
        <v>30.8999999999997</v>
      </c>
      <c r="Y10" s="47">
        <f t="shared" si="220"/>
        <v>31.799999999999699</v>
      </c>
      <c r="Z10" s="47">
        <f t="shared" si="220"/>
        <v>32.699999999999697</v>
      </c>
      <c r="AA10" s="47">
        <f t="shared" si="220"/>
        <v>33.599999999999696</v>
      </c>
      <c r="AB10" s="47">
        <f t="shared" si="220"/>
        <v>34.499999999999694</v>
      </c>
      <c r="AC10" s="47">
        <f t="shared" si="220"/>
        <v>35.399999999999693</v>
      </c>
      <c r="AD10" s="47">
        <f t="shared" si="220"/>
        <v>36.299999999999692</v>
      </c>
      <c r="AE10" s="47">
        <f t="shared" si="220"/>
        <v>37.19999999999969</v>
      </c>
      <c r="AF10" s="47">
        <f t="shared" si="220"/>
        <v>38.099999999999689</v>
      </c>
      <c r="AG10" s="47">
        <f t="shared" si="220"/>
        <v>38.999999999999687</v>
      </c>
      <c r="AH10" s="47">
        <f t="shared" si="220"/>
        <v>39.899999999999686</v>
      </c>
      <c r="AI10" s="47">
        <f t="shared" si="220"/>
        <v>40.799999999999685</v>
      </c>
      <c r="AJ10" s="47">
        <f t="shared" si="220"/>
        <v>41.699999999999683</v>
      </c>
      <c r="AK10" s="47">
        <f t="shared" si="220"/>
        <v>42.599999999999682</v>
      </c>
      <c r="AL10" s="47">
        <f t="shared" si="220"/>
        <v>43.49999999999968</v>
      </c>
      <c r="AM10" s="47">
        <f t="shared" si="220"/>
        <v>44.399999999999679</v>
      </c>
      <c r="AN10" s="47">
        <f t="shared" si="220"/>
        <v>45.299999999999677</v>
      </c>
      <c r="AO10" s="47">
        <f t="shared" si="220"/>
        <v>46.199999999999676</v>
      </c>
      <c r="AP10" s="47">
        <f t="shared" si="220"/>
        <v>47.099999999999675</v>
      </c>
      <c r="AQ10" s="47">
        <f t="shared" si="220"/>
        <v>47.999999999999673</v>
      </c>
      <c r="AR10" s="47">
        <f t="shared" si="220"/>
        <v>48.899999999999672</v>
      </c>
      <c r="AS10" s="47">
        <f t="shared" si="220"/>
        <v>49.79999999999967</v>
      </c>
      <c r="AT10" s="47">
        <f t="shared" si="220"/>
        <v>50.699999999999669</v>
      </c>
      <c r="AU10" s="47">
        <f t="shared" si="220"/>
        <v>51.599999999999667</v>
      </c>
      <c r="AV10" s="47">
        <f t="shared" si="220"/>
        <v>52.499999999999666</v>
      </c>
      <c r="AW10" s="47">
        <f t="shared" si="220"/>
        <v>53.399999999999665</v>
      </c>
      <c r="AX10" s="47">
        <f t="shared" si="220"/>
        <v>54.299999999999663</v>
      </c>
      <c r="AY10" s="47">
        <f t="shared" si="220"/>
        <v>55.199999999999662</v>
      </c>
      <c r="AZ10" s="47">
        <f t="shared" si="220"/>
        <v>56.09999999999966</v>
      </c>
      <c r="BA10" s="47">
        <f t="shared" si="220"/>
        <v>56.999999999999659</v>
      </c>
      <c r="BB10" s="47">
        <f t="shared" si="220"/>
        <v>57.899999999999658</v>
      </c>
      <c r="BC10" s="47">
        <f t="shared" si="220"/>
        <v>58.799999999999656</v>
      </c>
      <c r="BD10" s="47">
        <f t="shared" si="220"/>
        <v>59.699999999999655</v>
      </c>
      <c r="BE10" s="47">
        <f t="shared" si="220"/>
        <v>60.599999999999653</v>
      </c>
      <c r="BF10" s="47">
        <f t="shared" si="220"/>
        <v>61.499999999999652</v>
      </c>
      <c r="BG10" s="47">
        <f t="shared" si="220"/>
        <v>62.39999999999965</v>
      </c>
      <c r="BH10" s="47">
        <f t="shared" si="220"/>
        <v>63.299999999999649</v>
      </c>
      <c r="BI10" s="47">
        <f t="shared" si="220"/>
        <v>64.199999999999648</v>
      </c>
      <c r="BJ10" s="47">
        <f t="shared" si="220"/>
        <v>65.099999999999653</v>
      </c>
      <c r="BK10" s="47">
        <f t="shared" si="220"/>
        <v>65.999999999999659</v>
      </c>
      <c r="BL10" s="47">
        <f t="shared" si="220"/>
        <v>66.899999999999665</v>
      </c>
      <c r="BM10" s="47">
        <f t="shared" si="220"/>
        <v>67.79999999999967</v>
      </c>
      <c r="BN10" s="47">
        <f t="shared" si="220"/>
        <v>68.699999999999676</v>
      </c>
      <c r="BO10" s="47">
        <f t="shared" si="220"/>
        <v>69.599999999999682</v>
      </c>
      <c r="BP10" s="47">
        <f t="shared" si="220"/>
        <v>70.499999999999687</v>
      </c>
      <c r="BQ10" s="47">
        <f t="shared" si="220"/>
        <v>71.399999999999693</v>
      </c>
      <c r="BR10" s="47">
        <f t="shared" si="220"/>
        <v>72.299999999999699</v>
      </c>
      <c r="BS10" s="47">
        <f t="shared" si="220"/>
        <v>73.199999999999704</v>
      </c>
      <c r="BT10" s="47">
        <f t="shared" si="220"/>
        <v>74.09999999999971</v>
      </c>
      <c r="BU10" s="47">
        <f t="shared" si="220"/>
        <v>74.999999999999716</v>
      </c>
      <c r="BV10" s="47">
        <f t="shared" si="220"/>
        <v>75.899999999999721</v>
      </c>
      <c r="BW10" s="47">
        <f t="shared" si="220"/>
        <v>76.799999999999727</v>
      </c>
      <c r="BX10" s="47">
        <f t="shared" si="220"/>
        <v>77.699999999999733</v>
      </c>
      <c r="BY10" s="47">
        <f t="shared" si="220"/>
        <v>78.599999999999739</v>
      </c>
      <c r="BZ10" s="47">
        <f t="shared" si="220"/>
        <v>79.499999999999744</v>
      </c>
      <c r="CA10" s="47">
        <f t="shared" si="220"/>
        <v>80.39999999999975</v>
      </c>
      <c r="CB10" s="47">
        <f t="shared" si="220"/>
        <v>81.299999999999756</v>
      </c>
      <c r="CC10" s="47">
        <f t="shared" si="220"/>
        <v>82.199999999999761</v>
      </c>
      <c r="CD10" s="47">
        <f t="shared" si="220"/>
        <v>83.099999999999767</v>
      </c>
      <c r="CE10" s="47">
        <f t="shared" si="220"/>
        <v>83.999999999999773</v>
      </c>
      <c r="CF10" s="47">
        <f t="shared" si="220"/>
        <v>84.899999999999778</v>
      </c>
      <c r="CG10" s="47">
        <f t="shared" si="220"/>
        <v>85.799999999999784</v>
      </c>
      <c r="CH10" s="47">
        <f t="shared" si="220"/>
        <v>86.69999999999979</v>
      </c>
      <c r="CI10" s="47">
        <f t="shared" si="220"/>
        <v>87.599999999999795</v>
      </c>
      <c r="CJ10" s="47">
        <f t="shared" si="218"/>
        <v>88.499999999999801</v>
      </c>
      <c r="CK10" s="47">
        <f t="shared" si="218"/>
        <v>89.399999999999807</v>
      </c>
      <c r="CL10" s="47">
        <f t="shared" si="218"/>
        <v>90.299999999999812</v>
      </c>
      <c r="CM10" s="47">
        <f t="shared" si="218"/>
        <v>91.199999999999818</v>
      </c>
      <c r="CN10" s="47">
        <f t="shared" si="218"/>
        <v>92.099999999999824</v>
      </c>
      <c r="CO10" s="47">
        <f t="shared" si="218"/>
        <v>92.999999999999829</v>
      </c>
      <c r="CP10" s="47">
        <f t="shared" si="218"/>
        <v>93.899999999999835</v>
      </c>
      <c r="CQ10" s="47">
        <f t="shared" si="218"/>
        <v>94.799999999999841</v>
      </c>
      <c r="CR10" s="47">
        <f t="shared" si="218"/>
        <v>95.699999999999847</v>
      </c>
      <c r="CS10" s="47">
        <f t="shared" si="218"/>
        <v>96.599999999999852</v>
      </c>
      <c r="CT10" s="47">
        <f t="shared" si="218"/>
        <v>97.499999999999858</v>
      </c>
      <c r="CU10" s="47">
        <f t="shared" si="218"/>
        <v>98.399999999999864</v>
      </c>
      <c r="CV10" s="47">
        <f t="shared" si="218"/>
        <v>99.299999999999869</v>
      </c>
      <c r="CW10" s="47">
        <f t="shared" si="218"/>
        <v>100.19999999999987</v>
      </c>
      <c r="CX10" s="47">
        <f t="shared" si="218"/>
        <v>101.09999999999988</v>
      </c>
      <c r="CY10" s="47">
        <f t="shared" si="218"/>
        <v>101.99999999999989</v>
      </c>
      <c r="CZ10" s="47">
        <f t="shared" si="218"/>
        <v>102.89999999999989</v>
      </c>
      <c r="DA10" s="47">
        <f t="shared" si="218"/>
        <v>103.7999999999999</v>
      </c>
      <c r="DB10" s="47">
        <f t="shared" si="218"/>
        <v>104.6999999999999</v>
      </c>
      <c r="DC10" s="47">
        <f t="shared" si="218"/>
        <v>105.59999999999991</v>
      </c>
      <c r="DD10" s="47">
        <f t="shared" si="218"/>
        <v>106.49999999999991</v>
      </c>
      <c r="DE10" s="47">
        <f t="shared" si="218"/>
        <v>107.39999999999992</v>
      </c>
      <c r="DF10" s="47">
        <f t="shared" si="218"/>
        <v>108.29999999999993</v>
      </c>
      <c r="DG10" s="47">
        <f t="shared" si="218"/>
        <v>109.19999999999993</v>
      </c>
      <c r="DH10" s="47">
        <f t="shared" si="218"/>
        <v>110.09999999999994</v>
      </c>
      <c r="DI10" s="47">
        <f t="shared" si="218"/>
        <v>110.99999999999994</v>
      </c>
      <c r="DJ10" s="47">
        <f t="shared" si="218"/>
        <v>111.89999999999995</v>
      </c>
      <c r="DK10" s="47">
        <f t="shared" si="218"/>
        <v>112.79999999999995</v>
      </c>
      <c r="DL10" s="47">
        <f t="shared" si="218"/>
        <v>113.69999999999996</v>
      </c>
      <c r="DM10" s="47">
        <f t="shared" si="218"/>
        <v>114.59999999999997</v>
      </c>
      <c r="DN10" s="47">
        <f t="shared" si="218"/>
        <v>115.49999999999997</v>
      </c>
      <c r="DO10" s="47">
        <f t="shared" si="218"/>
        <v>116.39999999999998</v>
      </c>
      <c r="DP10" s="47">
        <f t="shared" si="218"/>
        <v>117.29999999999998</v>
      </c>
      <c r="DQ10" s="47">
        <f t="shared" si="218"/>
        <v>118.19999999999999</v>
      </c>
      <c r="DR10" s="47">
        <f t="shared" si="218"/>
        <v>119.1</v>
      </c>
      <c r="DS10" s="179">
        <f t="shared" si="213"/>
        <v>120</v>
      </c>
      <c r="DT10" s="47">
        <f t="shared" si="214"/>
        <v>120.9</v>
      </c>
      <c r="DU10" s="47">
        <f t="shared" ref="DU10:GF13" si="221">IF(ISNONTEXT($V10),DT10+$V10,"")</f>
        <v>121.80000000000001</v>
      </c>
      <c r="DV10" s="47">
        <f t="shared" si="221"/>
        <v>122.70000000000002</v>
      </c>
      <c r="DW10" s="47">
        <f t="shared" si="221"/>
        <v>123.60000000000002</v>
      </c>
      <c r="DX10" s="47">
        <f t="shared" si="221"/>
        <v>124.50000000000003</v>
      </c>
      <c r="DY10" s="47">
        <f t="shared" si="221"/>
        <v>125.40000000000003</v>
      </c>
      <c r="DZ10" s="47">
        <f t="shared" si="221"/>
        <v>126.30000000000004</v>
      </c>
      <c r="EA10" s="47">
        <f t="shared" si="221"/>
        <v>127.20000000000005</v>
      </c>
      <c r="EB10" s="47">
        <f t="shared" si="221"/>
        <v>128.10000000000005</v>
      </c>
      <c r="EC10" s="47">
        <f t="shared" si="221"/>
        <v>129.00000000000006</v>
      </c>
      <c r="ED10" s="47">
        <f t="shared" si="221"/>
        <v>129.90000000000006</v>
      </c>
      <c r="EE10" s="47">
        <f t="shared" si="221"/>
        <v>130.80000000000007</v>
      </c>
      <c r="EF10" s="47">
        <f t="shared" si="221"/>
        <v>131.70000000000007</v>
      </c>
      <c r="EG10" s="47">
        <f t="shared" si="221"/>
        <v>132.60000000000008</v>
      </c>
      <c r="EH10" s="47">
        <f t="shared" si="221"/>
        <v>133.50000000000009</v>
      </c>
      <c r="EI10" s="47">
        <f t="shared" si="221"/>
        <v>134.40000000000009</v>
      </c>
      <c r="EJ10" s="47">
        <f t="shared" si="221"/>
        <v>135.3000000000001</v>
      </c>
      <c r="EK10" s="47">
        <f t="shared" si="221"/>
        <v>136.2000000000001</v>
      </c>
      <c r="EL10" s="47">
        <f t="shared" si="221"/>
        <v>137.10000000000011</v>
      </c>
      <c r="EM10" s="47">
        <f t="shared" si="221"/>
        <v>138.00000000000011</v>
      </c>
      <c r="EN10" s="47">
        <f t="shared" si="221"/>
        <v>138.90000000000012</v>
      </c>
      <c r="EO10" s="47">
        <f t="shared" si="221"/>
        <v>139.80000000000013</v>
      </c>
      <c r="EP10" s="47">
        <f t="shared" si="221"/>
        <v>140.70000000000013</v>
      </c>
      <c r="EQ10" s="47">
        <f t="shared" si="221"/>
        <v>141.60000000000014</v>
      </c>
      <c r="ER10" s="47">
        <f t="shared" si="221"/>
        <v>142.50000000000014</v>
      </c>
      <c r="ES10" s="47">
        <f t="shared" si="221"/>
        <v>143.40000000000015</v>
      </c>
      <c r="ET10" s="47">
        <f t="shared" si="221"/>
        <v>144.30000000000015</v>
      </c>
      <c r="EU10" s="47">
        <f t="shared" si="221"/>
        <v>145.20000000000016</v>
      </c>
      <c r="EV10" s="47">
        <f t="shared" si="221"/>
        <v>146.10000000000016</v>
      </c>
      <c r="EW10" s="47">
        <f t="shared" si="221"/>
        <v>147.00000000000017</v>
      </c>
      <c r="EX10" s="47">
        <f t="shared" si="221"/>
        <v>147.90000000000018</v>
      </c>
      <c r="EY10" s="47">
        <f t="shared" si="221"/>
        <v>148.80000000000018</v>
      </c>
      <c r="EZ10" s="47">
        <f t="shared" si="221"/>
        <v>149.70000000000019</v>
      </c>
      <c r="FA10" s="47">
        <f t="shared" si="221"/>
        <v>150.60000000000019</v>
      </c>
      <c r="FB10" s="47">
        <f t="shared" si="221"/>
        <v>151.5000000000002</v>
      </c>
      <c r="FC10" s="47">
        <f t="shared" si="221"/>
        <v>152.4000000000002</v>
      </c>
      <c r="FD10" s="47">
        <f t="shared" si="221"/>
        <v>153.30000000000021</v>
      </c>
      <c r="FE10" s="47">
        <f t="shared" si="221"/>
        <v>154.20000000000022</v>
      </c>
      <c r="FF10" s="47">
        <f t="shared" si="221"/>
        <v>155.10000000000022</v>
      </c>
      <c r="FG10" s="47">
        <f t="shared" si="221"/>
        <v>156.00000000000023</v>
      </c>
      <c r="FH10" s="47">
        <f t="shared" si="221"/>
        <v>156.90000000000023</v>
      </c>
      <c r="FI10" s="47">
        <f t="shared" si="221"/>
        <v>157.80000000000024</v>
      </c>
      <c r="FJ10" s="47">
        <f t="shared" si="221"/>
        <v>158.70000000000024</v>
      </c>
      <c r="FK10" s="47">
        <f t="shared" si="221"/>
        <v>159.60000000000025</v>
      </c>
      <c r="FL10" s="47">
        <f t="shared" si="221"/>
        <v>160.50000000000026</v>
      </c>
      <c r="FM10" s="47">
        <f t="shared" si="221"/>
        <v>161.40000000000026</v>
      </c>
      <c r="FN10" s="47">
        <f t="shared" si="221"/>
        <v>162.30000000000027</v>
      </c>
      <c r="FO10" s="47">
        <f t="shared" si="221"/>
        <v>163.20000000000027</v>
      </c>
      <c r="FP10" s="47">
        <f t="shared" si="221"/>
        <v>164.10000000000028</v>
      </c>
      <c r="FQ10" s="47">
        <f t="shared" si="221"/>
        <v>165.00000000000028</v>
      </c>
      <c r="FR10" s="47">
        <f t="shared" si="221"/>
        <v>165.90000000000029</v>
      </c>
      <c r="FS10" s="47">
        <f t="shared" si="221"/>
        <v>166.8000000000003</v>
      </c>
      <c r="FT10" s="47">
        <f t="shared" si="221"/>
        <v>167.7000000000003</v>
      </c>
      <c r="FU10" s="47">
        <f t="shared" si="221"/>
        <v>168.60000000000031</v>
      </c>
      <c r="FV10" s="47">
        <f t="shared" si="221"/>
        <v>169.50000000000031</v>
      </c>
      <c r="FW10" s="47">
        <f t="shared" si="221"/>
        <v>170.40000000000032</v>
      </c>
      <c r="FX10" s="47">
        <f t="shared" si="221"/>
        <v>171.30000000000032</v>
      </c>
      <c r="FY10" s="47">
        <f t="shared" si="221"/>
        <v>172.20000000000033</v>
      </c>
      <c r="FZ10" s="47">
        <f t="shared" si="221"/>
        <v>173.10000000000034</v>
      </c>
      <c r="GA10" s="47">
        <f t="shared" si="221"/>
        <v>174.00000000000034</v>
      </c>
      <c r="GB10" s="47">
        <f t="shared" si="221"/>
        <v>174.90000000000035</v>
      </c>
      <c r="GC10" s="47">
        <f t="shared" si="221"/>
        <v>175.80000000000035</v>
      </c>
      <c r="GD10" s="47">
        <f t="shared" si="221"/>
        <v>176.70000000000036</v>
      </c>
      <c r="GE10" s="47">
        <f t="shared" si="221"/>
        <v>177.60000000000036</v>
      </c>
      <c r="GF10" s="47">
        <f t="shared" si="221"/>
        <v>178.50000000000037</v>
      </c>
      <c r="GG10" s="47">
        <f t="shared" si="219"/>
        <v>179.40000000000038</v>
      </c>
      <c r="GH10" s="47">
        <f t="shared" si="219"/>
        <v>180.30000000000038</v>
      </c>
      <c r="GI10" s="47">
        <f t="shared" si="219"/>
        <v>181.20000000000039</v>
      </c>
      <c r="GJ10" s="47">
        <f t="shared" si="219"/>
        <v>182.10000000000039</v>
      </c>
      <c r="GK10" s="47">
        <f t="shared" si="219"/>
        <v>183.0000000000004</v>
      </c>
      <c r="GL10" s="47">
        <f t="shared" si="219"/>
        <v>183.9000000000004</v>
      </c>
      <c r="GM10" s="47">
        <f t="shared" si="219"/>
        <v>184.80000000000041</v>
      </c>
      <c r="GN10" s="47">
        <f t="shared" si="219"/>
        <v>185.70000000000041</v>
      </c>
      <c r="GO10" s="47">
        <f t="shared" si="219"/>
        <v>186.60000000000042</v>
      </c>
      <c r="GP10" s="47">
        <f t="shared" si="219"/>
        <v>187.50000000000043</v>
      </c>
      <c r="GQ10" s="47">
        <f t="shared" si="219"/>
        <v>188.40000000000043</v>
      </c>
      <c r="GR10" s="47">
        <f t="shared" si="219"/>
        <v>189.30000000000044</v>
      </c>
      <c r="GS10" s="47">
        <f t="shared" si="219"/>
        <v>190.20000000000044</v>
      </c>
      <c r="GT10" s="47">
        <f t="shared" si="219"/>
        <v>191.10000000000045</v>
      </c>
      <c r="GU10" s="47">
        <f t="shared" si="219"/>
        <v>192.00000000000045</v>
      </c>
      <c r="GV10" s="47">
        <f t="shared" si="219"/>
        <v>192.90000000000046</v>
      </c>
      <c r="GW10" s="47">
        <f t="shared" si="219"/>
        <v>193.80000000000047</v>
      </c>
      <c r="GX10" s="47">
        <f t="shared" si="219"/>
        <v>194.70000000000047</v>
      </c>
      <c r="GY10" s="47">
        <f t="shared" si="219"/>
        <v>195.60000000000048</v>
      </c>
      <c r="GZ10" s="47">
        <f t="shared" si="219"/>
        <v>196.50000000000048</v>
      </c>
      <c r="HA10" s="47">
        <f t="shared" si="219"/>
        <v>197.40000000000049</v>
      </c>
      <c r="HB10" s="47">
        <f t="shared" si="219"/>
        <v>198.30000000000049</v>
      </c>
      <c r="HC10" s="47">
        <f t="shared" si="219"/>
        <v>199.2000000000005</v>
      </c>
      <c r="HD10" s="47">
        <f t="shared" si="219"/>
        <v>200.10000000000051</v>
      </c>
      <c r="HE10" s="47">
        <f t="shared" si="219"/>
        <v>201.00000000000051</v>
      </c>
      <c r="HF10" s="47">
        <f t="shared" si="219"/>
        <v>201.90000000000052</v>
      </c>
      <c r="HG10" s="47">
        <f t="shared" si="219"/>
        <v>202.80000000000052</v>
      </c>
      <c r="HH10" s="47">
        <f t="shared" si="219"/>
        <v>203.70000000000053</v>
      </c>
      <c r="HI10" s="47">
        <f t="shared" si="219"/>
        <v>204.60000000000053</v>
      </c>
      <c r="HJ10" s="47">
        <f t="shared" si="219"/>
        <v>205.50000000000054</v>
      </c>
      <c r="HK10" s="47">
        <f t="shared" si="219"/>
        <v>206.40000000000055</v>
      </c>
      <c r="HL10" s="47">
        <f t="shared" si="219"/>
        <v>207.30000000000055</v>
      </c>
      <c r="HM10" s="47">
        <f t="shared" si="219"/>
        <v>208.20000000000056</v>
      </c>
      <c r="HN10" s="47">
        <f t="shared" si="219"/>
        <v>209.10000000000056</v>
      </c>
      <c r="HO10" s="47">
        <f t="shared" si="219"/>
        <v>210.00000000000057</v>
      </c>
      <c r="HP10" s="165">
        <f t="shared" si="7"/>
        <v>1.0339436824485686E-3</v>
      </c>
      <c r="HQ10" s="165">
        <f t="shared" si="8"/>
        <v>1.0727770705084812E-3</v>
      </c>
      <c r="HR10" s="165">
        <f t="shared" si="9"/>
        <v>1.1126980217455189E-3</v>
      </c>
      <c r="HS10" s="165">
        <f t="shared" si="10"/>
        <v>1.153719902703302E-3</v>
      </c>
      <c r="HT10" s="165">
        <f t="shared" si="11"/>
        <v>1.1958554540028076E-3</v>
      </c>
      <c r="HU10" s="165">
        <f t="shared" si="12"/>
        <v>1.239116749974686E-3</v>
      </c>
      <c r="HV10" s="165">
        <f t="shared" si="13"/>
        <v>1.2835151579409028E-3</v>
      </c>
      <c r="HW10" s="165">
        <f t="shared" si="14"/>
        <v>1.3290612972157979E-3</v>
      </c>
      <c r="HX10" s="165">
        <f t="shared" si="15"/>
        <v>1.3757649978998574E-3</v>
      </c>
      <c r="HY10" s="165">
        <f t="shared" si="16"/>
        <v>1.4236352595426174E-3</v>
      </c>
      <c r="HZ10" s="165">
        <f t="shared" si="17"/>
        <v>1.4726802097541512E-3</v>
      </c>
      <c r="IA10" s="165">
        <f t="shared" si="18"/>
        <v>1.5229070628475405E-3</v>
      </c>
      <c r="IB10" s="165">
        <f t="shared" si="19"/>
        <v>1.574322078597515E-3</v>
      </c>
      <c r="IC10" s="165">
        <f t="shared" si="20"/>
        <v>1.6269305212031258E-3</v>
      </c>
      <c r="ID10" s="165">
        <f t="shared" si="21"/>
        <v>1.6807366185448542E-3</v>
      </c>
      <c r="IE10" s="165">
        <f t="shared" si="22"/>
        <v>1.7357435218289046E-3</v>
      </c>
      <c r="IF10" s="165">
        <f t="shared" si="23"/>
        <v>1.7919532657136529E-3</v>
      </c>
      <c r="IG10" s="165">
        <f t="shared" si="24"/>
        <v>1.849366729015225E-3</v>
      </c>
      <c r="IH10" s="165">
        <f t="shared" si="25"/>
        <v>1.9079835960909791E-3</v>
      </c>
      <c r="II10" s="165">
        <f t="shared" si="26"/>
        <v>1.9678023190012944E-3</v>
      </c>
      <c r="IJ10" s="165">
        <f t="shared" si="27"/>
        <v>2.0288200805514732E-3</v>
      </c>
      <c r="IK10" s="165">
        <f t="shared" si="28"/>
        <v>2.0910327583166751E-3</v>
      </c>
      <c r="IL10" s="165">
        <f t="shared" si="29"/>
        <v>2.154434889753754E-3</v>
      </c>
      <c r="IM10" s="165">
        <f t="shared" si="30"/>
        <v>2.2190196385045245E-3</v>
      </c>
      <c r="IN10" s="165">
        <f t="shared" si="31"/>
        <v>2.2847787619953764E-3</v>
      </c>
      <c r="IO10" s="165">
        <f t="shared" si="32"/>
        <v>2.3517025804383083E-3</v>
      </c>
      <c r="IP10" s="165">
        <f t="shared" si="33"/>
        <v>2.4197799473382529E-3</v>
      </c>
      <c r="IQ10" s="165">
        <f t="shared" si="34"/>
        <v>2.4889982216111865E-3</v>
      </c>
      <c r="IR10" s="165">
        <f t="shared" si="35"/>
        <v>2.5593432414167377E-3</v>
      </c>
      <c r="IS10" s="165">
        <f t="shared" si="36"/>
        <v>2.6307992998080036E-3</v>
      </c>
      <c r="IT10" s="165">
        <f t="shared" si="37"/>
        <v>2.7033491222998966E-3</v>
      </c>
      <c r="IU10" s="165">
        <f t="shared" si="38"/>
        <v>2.7769738464557248E-3</v>
      </c>
      <c r="IV10" s="165">
        <f t="shared" si="39"/>
        <v>2.8516530035897392E-3</v>
      </c>
      <c r="IW10" s="165">
        <f t="shared" si="40"/>
        <v>2.9273645026810578E-3</v>
      </c>
      <c r="IX10" s="165">
        <f t="shared" si="41"/>
        <v>3.0040846165917678E-3</v>
      </c>
      <c r="IY10" s="165">
        <f t="shared" si="42"/>
        <v>3.0817879706791125E-3</v>
      </c>
      <c r="IZ10" s="165">
        <f t="shared" si="43"/>
        <v>3.1604475338883561E-3</v>
      </c>
      <c r="JA10" s="165">
        <f t="shared" si="44"/>
        <v>3.2400346124093903E-3</v>
      </c>
      <c r="JB10" s="165">
        <f t="shared" si="45"/>
        <v>3.3205188459762124E-3</v>
      </c>
      <c r="JC10" s="165">
        <f t="shared" si="46"/>
        <v>3.4018682068842243E-3</v>
      </c>
      <c r="JD10" s="165">
        <f t="shared" si="47"/>
        <v>3.4840490017957592E-3</v>
      </c>
      <c r="JE10" s="165">
        <f t="shared" si="48"/>
        <v>3.5670258763994597E-3</v>
      </c>
      <c r="JF10" s="165">
        <f t="shared" si="49"/>
        <v>3.6507618229839373E-3</v>
      </c>
      <c r="JG10" s="165">
        <f t="shared" si="50"/>
        <v>3.7352181909808217E-3</v>
      </c>
      <c r="JH10" s="165">
        <f t="shared" si="51"/>
        <v>3.820354700526551E-3</v>
      </c>
      <c r="JI10" s="165">
        <f t="shared" si="52"/>
        <v>3.9061294590863453E-3</v>
      </c>
      <c r="JJ10" s="165">
        <f t="shared" si="53"/>
        <v>3.9924989811775573E-3</v>
      </c>
      <c r="JK10" s="165">
        <f t="shared" si="54"/>
        <v>4.0794182112231583E-3</v>
      </c>
      <c r="JL10" s="165">
        <f t="shared" si="55"/>
        <v>4.1668405495594333E-3</v>
      </c>
      <c r="JM10" s="165">
        <f t="shared" si="56"/>
        <v>4.2547178816150144E-3</v>
      </c>
      <c r="JN10" s="165">
        <f t="shared" si="57"/>
        <v>4.343000610271373E-3</v>
      </c>
      <c r="JO10" s="165">
        <f t="shared" si="58"/>
        <v>4.4316376914074855E-3</v>
      </c>
      <c r="JP10" s="165">
        <f t="shared" si="59"/>
        <v>4.520576672624046E-3</v>
      </c>
      <c r="JQ10" s="165">
        <f t="shared" si="60"/>
        <v>4.6097637351349462E-3</v>
      </c>
      <c r="JR10" s="165">
        <f t="shared" si="61"/>
        <v>4.6991437388060756E-3</v>
      </c>
      <c r="JS10" s="165">
        <f t="shared" si="62"/>
        <v>4.7886602703136024E-3</v>
      </c>
      <c r="JT10" s="165">
        <f t="shared" si="63"/>
        <v>4.8782556943861039E-3</v>
      </c>
      <c r="JU10" s="165">
        <f t="shared" si="64"/>
        <v>4.9678712080868234E-3</v>
      </c>
      <c r="JV10" s="165">
        <f t="shared" si="65"/>
        <v>5.0574468980844681E-3</v>
      </c>
      <c r="JW10" s="165">
        <f t="shared" si="66"/>
        <v>5.1469218008528385E-3</v>
      </c>
      <c r="JX10" s="165">
        <f t="shared" si="67"/>
        <v>5.2362339657316395E-3</v>
      </c>
      <c r="JY10" s="165">
        <f t="shared" si="68"/>
        <v>5.3253205207728646E-3</v>
      </c>
      <c r="JZ10" s="165">
        <f t="shared" si="69"/>
        <v>5.4141177412891824E-3</v>
      </c>
      <c r="KA10" s="165">
        <f t="shared" si="70"/>
        <v>5.5025611210130169E-3</v>
      </c>
      <c r="KB10" s="165">
        <f t="shared" si="71"/>
        <v>5.5905854457672134E-3</v>
      </c>
      <c r="KC10" s="165">
        <f t="shared" si="72"/>
        <v>5.6781248695406831E-3</v>
      </c>
      <c r="KD10" s="165">
        <f t="shared" si="73"/>
        <v>5.7651129928549547E-3</v>
      </c>
      <c r="KE10" s="165">
        <f t="shared" si="74"/>
        <v>5.8514829433003509E-3</v>
      </c>
      <c r="KF10" s="165">
        <f t="shared" si="75"/>
        <v>5.9371674581134935E-3</v>
      </c>
      <c r="KG10" s="165">
        <f t="shared" si="76"/>
        <v>6.0220989686610325E-3</v>
      </c>
      <c r="KH10" s="165">
        <f t="shared" si="77"/>
        <v>6.1062096866880081E-3</v>
      </c>
      <c r="KI10" s="165">
        <f t="shared" si="78"/>
        <v>6.189431692182952E-3</v>
      </c>
      <c r="KJ10" s="165">
        <f t="shared" si="79"/>
        <v>6.2716970227059765E-3</v>
      </c>
      <c r="KK10" s="165">
        <f t="shared" si="80"/>
        <v>6.3529377640204002E-3</v>
      </c>
      <c r="KL10" s="165">
        <f t="shared" si="81"/>
        <v>6.4330861418632835E-3</v>
      </c>
      <c r="KM10" s="165">
        <f t="shared" si="82"/>
        <v>6.5120746146852832E-3</v>
      </c>
      <c r="KN10" s="165">
        <f t="shared" si="83"/>
        <v>6.5898359671858016E-3</v>
      </c>
      <c r="KO10" s="165">
        <f t="shared" si="84"/>
        <v>6.6663034044652488E-3</v>
      </c>
      <c r="KP10" s="165">
        <f t="shared" si="85"/>
        <v>6.7414106466126391E-3</v>
      </c>
      <c r="KQ10" s="165">
        <f t="shared" si="86"/>
        <v>6.8150920235434606E-3</v>
      </c>
      <c r="KR10" s="165">
        <f t="shared" si="87"/>
        <v>6.8872825699000184E-3</v>
      </c>
      <c r="KS10" s="165">
        <f t="shared" si="88"/>
        <v>6.9579181198241727E-3</v>
      </c>
      <c r="KT10" s="165">
        <f t="shared" si="89"/>
        <v>7.0269354014105461E-3</v>
      </c>
      <c r="KU10" s="165">
        <f t="shared" si="90"/>
        <v>7.0942721306470075E-3</v>
      </c>
      <c r="KV10" s="165">
        <f t="shared" si="91"/>
        <v>7.1598671046483528E-3</v>
      </c>
      <c r="KW10" s="165">
        <f t="shared" si="92"/>
        <v>7.2236602939889163E-3</v>
      </c>
      <c r="KX10" s="165">
        <f t="shared" si="93"/>
        <v>7.2855929339399285E-3</v>
      </c>
      <c r="KY10" s="165">
        <f t="shared" si="94"/>
        <v>7.345607614418298E-3</v>
      </c>
      <c r="KZ10" s="165">
        <f t="shared" si="95"/>
        <v>7.4036483684546848E-3</v>
      </c>
      <c r="LA10" s="165">
        <f t="shared" si="96"/>
        <v>7.4596607589905292E-3</v>
      </c>
      <c r="LB10" s="165">
        <f t="shared" si="97"/>
        <v>7.5135919638160574E-3</v>
      </c>
      <c r="LC10" s="165">
        <f t="shared" si="98"/>
        <v>7.5653908584640732E-3</v>
      </c>
      <c r="LD10" s="165">
        <f t="shared" si="99"/>
        <v>7.6150080968777189E-3</v>
      </c>
      <c r="LE10" s="165">
        <f t="shared" si="100"/>
        <v>7.6623961896742747E-3</v>
      </c>
      <c r="LF10" s="165">
        <f t="shared" si="101"/>
        <v>7.707509579831383E-3</v>
      </c>
      <c r="LG10" s="165">
        <f t="shared" si="102"/>
        <v>7.7503047156270172E-3</v>
      </c>
      <c r="LH10" s="165">
        <f t="shared" si="103"/>
        <v>7.7907401206698066E-3</v>
      </c>
      <c r="LI10" s="165">
        <f t="shared" si="104"/>
        <v>7.8287764608621635E-3</v>
      </c>
      <c r="LJ10" s="165">
        <f t="shared" si="105"/>
        <v>7.8643766081449625E-3</v>
      </c>
      <c r="LK10" s="165">
        <f t="shared" si="106"/>
        <v>7.897505700879175E-3</v>
      </c>
      <c r="LL10" s="165">
        <f t="shared" si="107"/>
        <v>7.9281312007270562E-3</v>
      </c>
      <c r="LM10" s="165">
        <f t="shared" si="108"/>
        <v>7.9562229459029608E-3</v>
      </c>
      <c r="LN10" s="165">
        <f t="shared" si="109"/>
        <v>7.9817532006718501E-3</v>
      </c>
      <c r="LO10" s="165">
        <f t="shared" si="110"/>
        <v>8.0046967009817366E-3</v>
      </c>
      <c r="LP10" s="165">
        <f t="shared" si="111"/>
        <v>8.0250306961250281E-3</v>
      </c>
      <c r="LQ10" s="165">
        <f t="shared" si="112"/>
        <v>8.0427349863325722E-3</v>
      </c>
      <c r="LR10" s="165">
        <f t="shared" si="113"/>
        <v>8.0577919562134521E-3</v>
      </c>
      <c r="LS10" s="165">
        <f t="shared" si="114"/>
        <v>8.0701866039630393E-3</v>
      </c>
      <c r="LT10" s="165">
        <f t="shared" si="115"/>
        <v>8.0799065662715171E-3</v>
      </c>
      <c r="LU10" s="165">
        <f t="shared" si="116"/>
        <v>8.0869421388749824E-3</v>
      </c>
      <c r="LV10" s="165">
        <f t="shared" si="117"/>
        <v>8.0912862927012743E-3</v>
      </c>
      <c r="LW10" s="165">
        <f t="shared" si="118"/>
        <v>8.0929346855729903E-3</v>
      </c>
      <c r="LX10" s="165">
        <f t="shared" si="119"/>
        <v>8.0918856694403383E-3</v>
      </c>
      <c r="LY10" s="165">
        <f t="shared" si="120"/>
        <v>8.0881402931270111E-3</v>
      </c>
      <c r="LZ10" s="165">
        <f t="shared" si="121"/>
        <v>8.081702300582666E-3</v>
      </c>
      <c r="MA10" s="165">
        <f t="shared" si="122"/>
        <v>8.0725781246460768E-3</v>
      </c>
      <c r="MB10" s="165">
        <f t="shared" si="123"/>
        <v>8.0607768763335044E-3</v>
      </c>
      <c r="MC10" s="165">
        <f t="shared" si="124"/>
        <v>8.046310329677276E-3</v>
      </c>
      <c r="MD10" s="165">
        <f t="shared" si="125"/>
        <v>8.0291929021498419E-3</v>
      </c>
      <c r="ME10" s="165">
        <f t="shared" si="126"/>
        <v>8.009441630718938E-3</v>
      </c>
      <c r="MF10" s="165">
        <f t="shared" si="127"/>
        <v>7.9870761435894555E-3</v>
      </c>
      <c r="MG10" s="165">
        <f t="shared" si="128"/>
        <v>7.9621186276976758E-3</v>
      </c>
      <c r="MH10" s="165">
        <f t="shared" si="129"/>
        <v>7.9345937920332135E-3</v>
      </c>
      <c r="MI10" s="165">
        <f t="shared" si="130"/>
        <v>7.9045288268735203E-3</v>
      </c>
      <c r="MJ10" s="165">
        <f t="shared" si="131"/>
        <v>7.8719533590251387E-3</v>
      </c>
      <c r="MK10" s="165">
        <f t="shared" si="132"/>
        <v>7.8368994031747866E-3</v>
      </c>
      <c r="ML10" s="165">
        <f t="shared" si="133"/>
        <v>7.7994013094621383E-3</v>
      </c>
      <c r="MM10" s="165">
        <f t="shared" si="134"/>
        <v>7.7594957073944294E-3</v>
      </c>
      <c r="MN10" s="165">
        <f t="shared" si="135"/>
        <v>7.7172214462310831E-3</v>
      </c>
      <c r="MO10" s="165">
        <f t="shared" si="136"/>
        <v>7.6726195319741309E-3</v>
      </c>
      <c r="MP10" s="165">
        <f t="shared" si="137"/>
        <v>7.6257330611074455E-3</v>
      </c>
      <c r="MQ10" s="165">
        <f t="shared" si="138"/>
        <v>7.5766071512346168E-3</v>
      </c>
      <c r="MR10" s="165">
        <f t="shared" si="139"/>
        <v>7.5252888687716516E-3</v>
      </c>
      <c r="MS10" s="165">
        <f t="shared" si="140"/>
        <v>7.4718271538566213E-3</v>
      </c>
      <c r="MT10" s="165">
        <f t="shared" si="141"/>
        <v>7.4162727426438325E-3</v>
      </c>
      <c r="MU10" s="165">
        <f t="shared" si="142"/>
        <v>7.3586780871550371E-3</v>
      </c>
      <c r="MV10" s="165">
        <f t="shared" si="143"/>
        <v>7.2990972728647335E-3</v>
      </c>
      <c r="MW10" s="165">
        <f t="shared" si="144"/>
        <v>7.2375859342005367E-3</v>
      </c>
      <c r="MX10" s="165">
        <f t="shared" si="145"/>
        <v>7.1742011681431147E-3</v>
      </c>
      <c r="MY10" s="165">
        <f t="shared" si="146"/>
        <v>7.1090014461130746E-3</v>
      </c>
      <c r="MZ10" s="165">
        <f t="shared" si="147"/>
        <v>7.04204652433469E-3</v>
      </c>
      <c r="NA10" s="165">
        <f t="shared" si="148"/>
        <v>6.9733973528682104E-3</v>
      </c>
      <c r="NB10" s="165">
        <f t="shared" si="149"/>
        <v>6.9031159835038908E-3</v>
      </c>
      <c r="NC10" s="165">
        <f t="shared" si="150"/>
        <v>6.83126547671174E-3</v>
      </c>
      <c r="ND10" s="165">
        <f t="shared" si="151"/>
        <v>6.7579098078413297E-3</v>
      </c>
      <c r="NE10" s="165">
        <f t="shared" si="152"/>
        <v>6.6831137727657915E-3</v>
      </c>
      <c r="NF10" s="165">
        <f t="shared" si="153"/>
        <v>6.6069428931634349E-3</v>
      </c>
      <c r="NG10" s="165">
        <f t="shared" si="154"/>
        <v>6.5294633216292754E-3</v>
      </c>
      <c r="NH10" s="165">
        <f t="shared" si="155"/>
        <v>6.4507417468069508E-3</v>
      </c>
      <c r="NI10" s="165">
        <f t="shared" si="156"/>
        <v>6.3708452987294283E-3</v>
      </c>
      <c r="NJ10" s="165">
        <f t="shared" si="157"/>
        <v>6.2898414545541539E-3</v>
      </c>
      <c r="NK10" s="165">
        <f t="shared" si="158"/>
        <v>6.207797944875245E-3</v>
      </c>
      <c r="NL10" s="165">
        <f t="shared" si="159"/>
        <v>6.1247826607917074E-3</v>
      </c>
      <c r="NM10" s="165">
        <f t="shared" si="160"/>
        <v>6.0408635619066797E-3</v>
      </c>
      <c r="NN10" s="165">
        <f t="shared" si="161"/>
        <v>5.9561085854283047E-3</v>
      </c>
      <c r="NO10" s="165">
        <f t="shared" si="162"/>
        <v>5.8705855565380034E-3</v>
      </c>
      <c r="NP10" s="165">
        <f t="shared" si="163"/>
        <v>5.784362100186769E-3</v>
      </c>
      <c r="NQ10" s="165">
        <f t="shared" si="164"/>
        <v>5.6975055544745351E-3</v>
      </c>
      <c r="NR10" s="165">
        <f t="shared" si="165"/>
        <v>5.6100828857618499E-3</v>
      </c>
      <c r="NS10" s="165">
        <f t="shared" si="166"/>
        <v>5.5221606056568501E-3</v>
      </c>
      <c r="NT10" s="165">
        <f t="shared" si="167"/>
        <v>5.4338046900141313E-3</v>
      </c>
      <c r="NU10" s="165">
        <f t="shared" si="168"/>
        <v>5.3450805000753191E-3</v>
      </c>
      <c r="NV10" s="165">
        <f t="shared" si="169"/>
        <v>5.2560527058742295E-3</v>
      </c>
      <c r="NW10" s="165">
        <f t="shared" si="170"/>
        <v>5.1667852120222731E-3</v>
      </c>
      <c r="NX10" s="165">
        <f t="shared" si="171"/>
        <v>5.0773410859824165E-3</v>
      </c>
      <c r="NY10" s="165">
        <f t="shared" si="172"/>
        <v>4.9877824889324818E-3</v>
      </c>
      <c r="NZ10" s="165">
        <f t="shared" si="173"/>
        <v>4.8981706093108139E-3</v>
      </c>
      <c r="OA10" s="165">
        <f t="shared" si="174"/>
        <v>4.8085655991296399E-3</v>
      </c>
      <c r="OB10" s="165">
        <f t="shared" si="175"/>
        <v>4.7190265131334943E-3</v>
      </c>
      <c r="OC10" s="165">
        <f t="shared" si="176"/>
        <v>4.6296112508721265E-3</v>
      </c>
      <c r="OD10" s="165">
        <f t="shared" si="177"/>
        <v>4.5403765017493873E-3</v>
      </c>
      <c r="OE10" s="165">
        <f t="shared" si="178"/>
        <v>4.4513776931014524E-3</v>
      </c>
      <c r="OF10" s="165">
        <f t="shared" si="179"/>
        <v>4.3626689413498827E-3</v>
      </c>
      <c r="OG10" s="165">
        <f t="shared" si="180"/>
        <v>4.2743030062669229E-3</v>
      </c>
      <c r="OH10" s="165">
        <f t="shared" si="181"/>
        <v>4.1863312483826232E-3</v>
      </c>
      <c r="OI10" s="165">
        <f t="shared" si="182"/>
        <v>4.0988035895554546E-3</v>
      </c>
      <c r="OJ10" s="165">
        <f t="shared" si="183"/>
        <v>4.0117684767204103E-3</v>
      </c>
      <c r="OK10" s="165">
        <f t="shared" si="184"/>
        <v>3.9252728488209012E-3</v>
      </c>
      <c r="OL10" s="165">
        <f t="shared" si="185"/>
        <v>3.8393621069233472E-3</v>
      </c>
      <c r="OM10" s="165">
        <f t="shared" si="186"/>
        <v>3.7540800875059737E-3</v>
      </c>
      <c r="ON10" s="165">
        <f t="shared" si="187"/>
        <v>3.6694690389062344E-3</v>
      </c>
      <c r="OO10" s="165">
        <f t="shared" si="188"/>
        <v>3.5855696009042962E-3</v>
      </c>
      <c r="OP10" s="165">
        <f t="shared" si="189"/>
        <v>3.5024207874133121E-3</v>
      </c>
      <c r="OQ10" s="165">
        <f t="shared" si="190"/>
        <v>3.4200599722406778E-3</v>
      </c>
      <c r="OR10" s="165">
        <f t="shared" si="191"/>
        <v>3.3385228778782189E-3</v>
      </c>
      <c r="OS10" s="165">
        <f t="shared" si="192"/>
        <v>3.2578435672732243E-3</v>
      </c>
      <c r="OT10" s="165">
        <f t="shared" si="193"/>
        <v>3.1780544385264934E-3</v>
      </c>
      <c r="OU10" s="165">
        <f t="shared" si="194"/>
        <v>3.0991862224581143E-3</v>
      </c>
      <c r="OV10" s="165">
        <f t="shared" si="195"/>
        <v>3.0212679829764747E-3</v>
      </c>
      <c r="OW10" s="165">
        <f t="shared" si="196"/>
        <v>2.9443271201811524E-3</v>
      </c>
      <c r="OX10" s="165">
        <f t="shared" si="197"/>
        <v>2.8683893761256921E-3</v>
      </c>
      <c r="OY10" s="165">
        <f t="shared" si="198"/>
        <v>2.7934788431620682E-3</v>
      </c>
      <c r="OZ10" s="165">
        <f t="shared" si="199"/>
        <v>2.7196179747846069E-3</v>
      </c>
      <c r="PA10" s="165">
        <f t="shared" si="200"/>
        <v>2.6468275988875134E-3</v>
      </c>
      <c r="PB10" s="165">
        <f t="shared" si="201"/>
        <v>2.5751269333468322E-3</v>
      </c>
      <c r="PC10" s="165">
        <f t="shared" si="202"/>
        <v>2.5045336038346487E-3</v>
      </c>
      <c r="PD10" s="165">
        <f t="shared" si="203"/>
        <v>2.4350636637706594E-3</v>
      </c>
      <c r="PE10" s="165">
        <f t="shared" si="204"/>
        <v>2.3667316163138766E-3</v>
      </c>
      <c r="PF10" s="165">
        <f t="shared" si="205"/>
        <v>2.2995504382951806E-3</v>
      </c>
      <c r="PG10" s="165">
        <f t="shared" si="206"/>
        <v>2.2335316059897189E-3</v>
      </c>
      <c r="PH10" s="165">
        <f t="shared" si="207"/>
        <v>2.1686851226267313E-3</v>
      </c>
    </row>
    <row r="11" spans="1:425" x14ac:dyDescent="0.45">
      <c r="A11" s="4">
        <v>8</v>
      </c>
      <c r="B11" s="92">
        <f t="shared" si="208"/>
        <v>60</v>
      </c>
      <c r="C11" s="91">
        <v>120</v>
      </c>
      <c r="D11" s="92">
        <f t="shared" si="209"/>
        <v>240</v>
      </c>
      <c r="E11" s="120">
        <f t="shared" si="0"/>
        <v>1</v>
      </c>
      <c r="F11" s="120">
        <f t="shared" si="1"/>
        <v>0.5</v>
      </c>
      <c r="G11" s="71">
        <f t="shared" si="210"/>
        <v>130</v>
      </c>
      <c r="H11" s="23" t="s">
        <v>781</v>
      </c>
      <c r="I11" s="55"/>
      <c r="J11" s="298"/>
      <c r="K11" s="72">
        <f>IF(AND(B11&gt;0,C11&gt;0,D11&gt;0),IF(ISBLANK(J11),IF(ISBLANK(H11),"",(D11-B11)*VLOOKUP(H11,VLookups!$A$4:$B$13,2,FALSE)),J11),"")</f>
        <v>56.920997883030829</v>
      </c>
      <c r="L11" s="73">
        <f t="shared" si="2"/>
        <v>3240</v>
      </c>
      <c r="M11" s="91">
        <v>150</v>
      </c>
      <c r="N11" s="265">
        <f>IF(AND(M11&gt;0,C11&gt;0,NOT(K11="")),ABS(VLOOKUP($M$1,VLookups!$A$43:$B$44,2,FALSE)-_xlfn.NORM.DIST(M11,G11,K11,TRUE)),"")</f>
        <v>0.6373424258812117</v>
      </c>
      <c r="O11" s="90">
        <f>IF(AND($B11&gt;0,$C11&gt;0,$D11&gt;0,NOT(ISBLANK($H11))),_xlfn.NORM.INV(ABS(VLOOKUP($M$1,VLookups!$A$43:$B$44,2,FALSE)-O$3),$G11,$K11),"")</f>
        <v>57.052806050640939</v>
      </c>
      <c r="P11" s="89">
        <f>IF(AND($B11&gt;0,$C11&gt;0,$D11&gt;0,NOT(ISBLANK($H11))),_xlfn.NORM.INV(ABS(VLOOKUP($M$1,VLookups!$A$43:$B$44,2,FALSE)-P$3),$G11,$K11),"")</f>
        <v>202.94719394935908</v>
      </c>
      <c r="Q11" s="90">
        <f>IF(AND($B11&gt;0,$C11&gt;0,$D11&gt;0,NOT(ISBLANK($H11))),_xlfn.NORM.INV(ABS(VLOOKUP($M$1,VLookups!$A$43:$B$44,2,FALSE)-Q$3),$G11,$K11),"")</f>
        <v>188.99482276927847</v>
      </c>
      <c r="R11" s="89">
        <f>IF(AND($B11&gt;0,$C11&gt;0,$D11&gt;0,NOT(ISBLANK($H11))),_xlfn.NORM.INV(ABS(VLOOKUP($M$1,VLookups!$A$43:$B$44,2,FALSE)-R$3),$G11,$K11),"")</f>
        <v>177.90592045451768</v>
      </c>
      <c r="S11" s="90">
        <f>IF(AND($B11&gt;0,$C11&gt;0,$D11&gt;0,NOT(ISBLANK($H11))),_xlfn.NORM.INV(ABS(VLOOKUP($M$1,VLookups!$A$43:$B$44,2,FALSE)-S$3),$G11,$K11),"")</f>
        <v>168.39262964303717</v>
      </c>
      <c r="T11" s="89">
        <f>IF(AND($B11&gt;0,$C11&gt;0,$D11&gt;0,NOT(ISBLANK($H11))),_xlfn.NORM.INV(ABS(VLOOKUP($M$1,VLookups!$A$43:$B$44,2,FALSE)-T$3),$G11,$K11),"")</f>
        <v>130</v>
      </c>
      <c r="U11" s="5"/>
      <c r="V11" s="164">
        <f t="shared" si="211"/>
        <v>0.9</v>
      </c>
      <c r="W11" s="47">
        <f t="shared" si="212"/>
        <v>29.999999999999702</v>
      </c>
      <c r="X11" s="47">
        <f t="shared" si="220"/>
        <v>30.8999999999997</v>
      </c>
      <c r="Y11" s="47">
        <f t="shared" si="220"/>
        <v>31.799999999999699</v>
      </c>
      <c r="Z11" s="47">
        <f t="shared" si="220"/>
        <v>32.699999999999697</v>
      </c>
      <c r="AA11" s="47">
        <f t="shared" si="220"/>
        <v>33.599999999999696</v>
      </c>
      <c r="AB11" s="47">
        <f t="shared" si="220"/>
        <v>34.499999999999694</v>
      </c>
      <c r="AC11" s="47">
        <f t="shared" si="220"/>
        <v>35.399999999999693</v>
      </c>
      <c r="AD11" s="47">
        <f t="shared" si="220"/>
        <v>36.299999999999692</v>
      </c>
      <c r="AE11" s="47">
        <f t="shared" si="220"/>
        <v>37.19999999999969</v>
      </c>
      <c r="AF11" s="47">
        <f t="shared" si="220"/>
        <v>38.099999999999689</v>
      </c>
      <c r="AG11" s="47">
        <f t="shared" si="220"/>
        <v>38.999999999999687</v>
      </c>
      <c r="AH11" s="47">
        <f t="shared" si="220"/>
        <v>39.899999999999686</v>
      </c>
      <c r="AI11" s="47">
        <f t="shared" si="220"/>
        <v>40.799999999999685</v>
      </c>
      <c r="AJ11" s="47">
        <f t="shared" si="220"/>
        <v>41.699999999999683</v>
      </c>
      <c r="AK11" s="47">
        <f t="shared" si="220"/>
        <v>42.599999999999682</v>
      </c>
      <c r="AL11" s="47">
        <f t="shared" si="220"/>
        <v>43.49999999999968</v>
      </c>
      <c r="AM11" s="47">
        <f t="shared" si="220"/>
        <v>44.399999999999679</v>
      </c>
      <c r="AN11" s="47">
        <f t="shared" si="220"/>
        <v>45.299999999999677</v>
      </c>
      <c r="AO11" s="47">
        <f t="shared" si="220"/>
        <v>46.199999999999676</v>
      </c>
      <c r="AP11" s="47">
        <f t="shared" si="220"/>
        <v>47.099999999999675</v>
      </c>
      <c r="AQ11" s="47">
        <f t="shared" si="220"/>
        <v>47.999999999999673</v>
      </c>
      <c r="AR11" s="47">
        <f t="shared" si="220"/>
        <v>48.899999999999672</v>
      </c>
      <c r="AS11" s="47">
        <f t="shared" si="220"/>
        <v>49.79999999999967</v>
      </c>
      <c r="AT11" s="47">
        <f t="shared" si="220"/>
        <v>50.699999999999669</v>
      </c>
      <c r="AU11" s="47">
        <f t="shared" si="220"/>
        <v>51.599999999999667</v>
      </c>
      <c r="AV11" s="47">
        <f t="shared" si="220"/>
        <v>52.499999999999666</v>
      </c>
      <c r="AW11" s="47">
        <f t="shared" si="220"/>
        <v>53.399999999999665</v>
      </c>
      <c r="AX11" s="47">
        <f t="shared" si="220"/>
        <v>54.299999999999663</v>
      </c>
      <c r="AY11" s="47">
        <f t="shared" si="220"/>
        <v>55.199999999999662</v>
      </c>
      <c r="AZ11" s="47">
        <f t="shared" si="220"/>
        <v>56.09999999999966</v>
      </c>
      <c r="BA11" s="47">
        <f t="shared" si="220"/>
        <v>56.999999999999659</v>
      </c>
      <c r="BB11" s="47">
        <f t="shared" si="220"/>
        <v>57.899999999999658</v>
      </c>
      <c r="BC11" s="47">
        <f t="shared" si="220"/>
        <v>58.799999999999656</v>
      </c>
      <c r="BD11" s="47">
        <f t="shared" si="220"/>
        <v>59.699999999999655</v>
      </c>
      <c r="BE11" s="47">
        <f t="shared" si="220"/>
        <v>60.599999999999653</v>
      </c>
      <c r="BF11" s="47">
        <f t="shared" si="220"/>
        <v>61.499999999999652</v>
      </c>
      <c r="BG11" s="47">
        <f t="shared" si="220"/>
        <v>62.39999999999965</v>
      </c>
      <c r="BH11" s="47">
        <f t="shared" si="220"/>
        <v>63.299999999999649</v>
      </c>
      <c r="BI11" s="47">
        <f t="shared" si="220"/>
        <v>64.199999999999648</v>
      </c>
      <c r="BJ11" s="47">
        <f t="shared" si="220"/>
        <v>65.099999999999653</v>
      </c>
      <c r="BK11" s="47">
        <f t="shared" si="220"/>
        <v>65.999999999999659</v>
      </c>
      <c r="BL11" s="47">
        <f t="shared" si="220"/>
        <v>66.899999999999665</v>
      </c>
      <c r="BM11" s="47">
        <f t="shared" si="220"/>
        <v>67.79999999999967</v>
      </c>
      <c r="BN11" s="47">
        <f t="shared" si="220"/>
        <v>68.699999999999676</v>
      </c>
      <c r="BO11" s="47">
        <f t="shared" si="220"/>
        <v>69.599999999999682</v>
      </c>
      <c r="BP11" s="47">
        <f t="shared" si="220"/>
        <v>70.499999999999687</v>
      </c>
      <c r="BQ11" s="47">
        <f t="shared" si="220"/>
        <v>71.399999999999693</v>
      </c>
      <c r="BR11" s="47">
        <f t="shared" si="220"/>
        <v>72.299999999999699</v>
      </c>
      <c r="BS11" s="47">
        <f t="shared" si="220"/>
        <v>73.199999999999704</v>
      </c>
      <c r="BT11" s="47">
        <f t="shared" si="220"/>
        <v>74.09999999999971</v>
      </c>
      <c r="BU11" s="47">
        <f t="shared" si="220"/>
        <v>74.999999999999716</v>
      </c>
      <c r="BV11" s="47">
        <f t="shared" si="220"/>
        <v>75.899999999999721</v>
      </c>
      <c r="BW11" s="47">
        <f t="shared" si="220"/>
        <v>76.799999999999727</v>
      </c>
      <c r="BX11" s="47">
        <f t="shared" si="220"/>
        <v>77.699999999999733</v>
      </c>
      <c r="BY11" s="47">
        <f t="shared" si="220"/>
        <v>78.599999999999739</v>
      </c>
      <c r="BZ11" s="47">
        <f t="shared" si="220"/>
        <v>79.499999999999744</v>
      </c>
      <c r="CA11" s="47">
        <f t="shared" si="220"/>
        <v>80.39999999999975</v>
      </c>
      <c r="CB11" s="47">
        <f t="shared" si="220"/>
        <v>81.299999999999756</v>
      </c>
      <c r="CC11" s="47">
        <f t="shared" si="220"/>
        <v>82.199999999999761</v>
      </c>
      <c r="CD11" s="47">
        <f t="shared" si="220"/>
        <v>83.099999999999767</v>
      </c>
      <c r="CE11" s="47">
        <f t="shared" si="220"/>
        <v>83.999999999999773</v>
      </c>
      <c r="CF11" s="47">
        <f t="shared" si="220"/>
        <v>84.899999999999778</v>
      </c>
      <c r="CG11" s="47">
        <f t="shared" si="220"/>
        <v>85.799999999999784</v>
      </c>
      <c r="CH11" s="47">
        <f t="shared" si="220"/>
        <v>86.69999999999979</v>
      </c>
      <c r="CI11" s="47">
        <f t="shared" si="220"/>
        <v>87.599999999999795</v>
      </c>
      <c r="CJ11" s="47">
        <f t="shared" si="218"/>
        <v>88.499999999999801</v>
      </c>
      <c r="CK11" s="47">
        <f t="shared" si="218"/>
        <v>89.399999999999807</v>
      </c>
      <c r="CL11" s="47">
        <f t="shared" si="218"/>
        <v>90.299999999999812</v>
      </c>
      <c r="CM11" s="47">
        <f t="shared" si="218"/>
        <v>91.199999999999818</v>
      </c>
      <c r="CN11" s="47">
        <f t="shared" si="218"/>
        <v>92.099999999999824</v>
      </c>
      <c r="CO11" s="47">
        <f t="shared" si="218"/>
        <v>92.999999999999829</v>
      </c>
      <c r="CP11" s="47">
        <f t="shared" si="218"/>
        <v>93.899999999999835</v>
      </c>
      <c r="CQ11" s="47">
        <f t="shared" si="218"/>
        <v>94.799999999999841</v>
      </c>
      <c r="CR11" s="47">
        <f t="shared" si="218"/>
        <v>95.699999999999847</v>
      </c>
      <c r="CS11" s="47">
        <f t="shared" si="218"/>
        <v>96.599999999999852</v>
      </c>
      <c r="CT11" s="47">
        <f t="shared" si="218"/>
        <v>97.499999999999858</v>
      </c>
      <c r="CU11" s="47">
        <f t="shared" si="218"/>
        <v>98.399999999999864</v>
      </c>
      <c r="CV11" s="47">
        <f t="shared" si="218"/>
        <v>99.299999999999869</v>
      </c>
      <c r="CW11" s="47">
        <f t="shared" si="218"/>
        <v>100.19999999999987</v>
      </c>
      <c r="CX11" s="47">
        <f t="shared" si="218"/>
        <v>101.09999999999988</v>
      </c>
      <c r="CY11" s="47">
        <f t="shared" si="218"/>
        <v>101.99999999999989</v>
      </c>
      <c r="CZ11" s="47">
        <f t="shared" si="218"/>
        <v>102.89999999999989</v>
      </c>
      <c r="DA11" s="47">
        <f t="shared" si="218"/>
        <v>103.7999999999999</v>
      </c>
      <c r="DB11" s="47">
        <f t="shared" si="218"/>
        <v>104.6999999999999</v>
      </c>
      <c r="DC11" s="47">
        <f t="shared" si="218"/>
        <v>105.59999999999991</v>
      </c>
      <c r="DD11" s="47">
        <f t="shared" si="218"/>
        <v>106.49999999999991</v>
      </c>
      <c r="DE11" s="47">
        <f t="shared" si="218"/>
        <v>107.39999999999992</v>
      </c>
      <c r="DF11" s="47">
        <f t="shared" si="218"/>
        <v>108.29999999999993</v>
      </c>
      <c r="DG11" s="47">
        <f t="shared" si="218"/>
        <v>109.19999999999993</v>
      </c>
      <c r="DH11" s="47">
        <f t="shared" si="218"/>
        <v>110.09999999999994</v>
      </c>
      <c r="DI11" s="47">
        <f t="shared" si="218"/>
        <v>110.99999999999994</v>
      </c>
      <c r="DJ11" s="47">
        <f t="shared" si="218"/>
        <v>111.89999999999995</v>
      </c>
      <c r="DK11" s="47">
        <f t="shared" si="218"/>
        <v>112.79999999999995</v>
      </c>
      <c r="DL11" s="47">
        <f t="shared" si="218"/>
        <v>113.69999999999996</v>
      </c>
      <c r="DM11" s="47">
        <f t="shared" si="218"/>
        <v>114.59999999999997</v>
      </c>
      <c r="DN11" s="47">
        <f t="shared" si="218"/>
        <v>115.49999999999997</v>
      </c>
      <c r="DO11" s="47">
        <f t="shared" si="218"/>
        <v>116.39999999999998</v>
      </c>
      <c r="DP11" s="47">
        <f t="shared" si="218"/>
        <v>117.29999999999998</v>
      </c>
      <c r="DQ11" s="47">
        <f t="shared" si="218"/>
        <v>118.19999999999999</v>
      </c>
      <c r="DR11" s="47">
        <f t="shared" si="218"/>
        <v>119.1</v>
      </c>
      <c r="DS11" s="179">
        <f t="shared" si="213"/>
        <v>120</v>
      </c>
      <c r="DT11" s="47">
        <f t="shared" si="214"/>
        <v>120.9</v>
      </c>
      <c r="DU11" s="47">
        <f t="shared" si="221"/>
        <v>121.80000000000001</v>
      </c>
      <c r="DV11" s="47">
        <f t="shared" si="221"/>
        <v>122.70000000000002</v>
      </c>
      <c r="DW11" s="47">
        <f t="shared" si="221"/>
        <v>123.60000000000002</v>
      </c>
      <c r="DX11" s="47">
        <f t="shared" si="221"/>
        <v>124.50000000000003</v>
      </c>
      <c r="DY11" s="47">
        <f t="shared" si="221"/>
        <v>125.40000000000003</v>
      </c>
      <c r="DZ11" s="47">
        <f t="shared" si="221"/>
        <v>126.30000000000004</v>
      </c>
      <c r="EA11" s="47">
        <f t="shared" si="221"/>
        <v>127.20000000000005</v>
      </c>
      <c r="EB11" s="47">
        <f t="shared" si="221"/>
        <v>128.10000000000005</v>
      </c>
      <c r="EC11" s="47">
        <f t="shared" si="221"/>
        <v>129.00000000000006</v>
      </c>
      <c r="ED11" s="47">
        <f t="shared" si="221"/>
        <v>129.90000000000006</v>
      </c>
      <c r="EE11" s="47">
        <f t="shared" si="221"/>
        <v>130.80000000000007</v>
      </c>
      <c r="EF11" s="47">
        <f t="shared" si="221"/>
        <v>131.70000000000007</v>
      </c>
      <c r="EG11" s="47">
        <f t="shared" si="221"/>
        <v>132.60000000000008</v>
      </c>
      <c r="EH11" s="47">
        <f t="shared" si="221"/>
        <v>133.50000000000009</v>
      </c>
      <c r="EI11" s="47">
        <f t="shared" si="221"/>
        <v>134.40000000000009</v>
      </c>
      <c r="EJ11" s="47">
        <f t="shared" si="221"/>
        <v>135.3000000000001</v>
      </c>
      <c r="EK11" s="47">
        <f t="shared" si="221"/>
        <v>136.2000000000001</v>
      </c>
      <c r="EL11" s="47">
        <f t="shared" si="221"/>
        <v>137.10000000000011</v>
      </c>
      <c r="EM11" s="47">
        <f t="shared" si="221"/>
        <v>138.00000000000011</v>
      </c>
      <c r="EN11" s="47">
        <f t="shared" si="221"/>
        <v>138.90000000000012</v>
      </c>
      <c r="EO11" s="47">
        <f t="shared" si="221"/>
        <v>139.80000000000013</v>
      </c>
      <c r="EP11" s="47">
        <f t="shared" si="221"/>
        <v>140.70000000000013</v>
      </c>
      <c r="EQ11" s="47">
        <f t="shared" si="221"/>
        <v>141.60000000000014</v>
      </c>
      <c r="ER11" s="47">
        <f t="shared" si="221"/>
        <v>142.50000000000014</v>
      </c>
      <c r="ES11" s="47">
        <f t="shared" si="221"/>
        <v>143.40000000000015</v>
      </c>
      <c r="ET11" s="47">
        <f t="shared" si="221"/>
        <v>144.30000000000015</v>
      </c>
      <c r="EU11" s="47">
        <f t="shared" si="221"/>
        <v>145.20000000000016</v>
      </c>
      <c r="EV11" s="47">
        <f t="shared" si="221"/>
        <v>146.10000000000016</v>
      </c>
      <c r="EW11" s="47">
        <f t="shared" si="221"/>
        <v>147.00000000000017</v>
      </c>
      <c r="EX11" s="47">
        <f t="shared" si="221"/>
        <v>147.90000000000018</v>
      </c>
      <c r="EY11" s="47">
        <f t="shared" si="221"/>
        <v>148.80000000000018</v>
      </c>
      <c r="EZ11" s="47">
        <f t="shared" si="221"/>
        <v>149.70000000000019</v>
      </c>
      <c r="FA11" s="47">
        <f t="shared" si="221"/>
        <v>150.60000000000019</v>
      </c>
      <c r="FB11" s="47">
        <f t="shared" si="221"/>
        <v>151.5000000000002</v>
      </c>
      <c r="FC11" s="47">
        <f t="shared" si="221"/>
        <v>152.4000000000002</v>
      </c>
      <c r="FD11" s="47">
        <f t="shared" si="221"/>
        <v>153.30000000000021</v>
      </c>
      <c r="FE11" s="47">
        <f t="shared" si="221"/>
        <v>154.20000000000022</v>
      </c>
      <c r="FF11" s="47">
        <f t="shared" si="221"/>
        <v>155.10000000000022</v>
      </c>
      <c r="FG11" s="47">
        <f t="shared" si="221"/>
        <v>156.00000000000023</v>
      </c>
      <c r="FH11" s="47">
        <f t="shared" si="221"/>
        <v>156.90000000000023</v>
      </c>
      <c r="FI11" s="47">
        <f t="shared" si="221"/>
        <v>157.80000000000024</v>
      </c>
      <c r="FJ11" s="47">
        <f t="shared" si="221"/>
        <v>158.70000000000024</v>
      </c>
      <c r="FK11" s="47">
        <f t="shared" si="221"/>
        <v>159.60000000000025</v>
      </c>
      <c r="FL11" s="47">
        <f t="shared" si="221"/>
        <v>160.50000000000026</v>
      </c>
      <c r="FM11" s="47">
        <f t="shared" si="221"/>
        <v>161.40000000000026</v>
      </c>
      <c r="FN11" s="47">
        <f t="shared" si="221"/>
        <v>162.30000000000027</v>
      </c>
      <c r="FO11" s="47">
        <f t="shared" si="221"/>
        <v>163.20000000000027</v>
      </c>
      <c r="FP11" s="47">
        <f t="shared" si="221"/>
        <v>164.10000000000028</v>
      </c>
      <c r="FQ11" s="47">
        <f t="shared" si="221"/>
        <v>165.00000000000028</v>
      </c>
      <c r="FR11" s="47">
        <f t="shared" si="221"/>
        <v>165.90000000000029</v>
      </c>
      <c r="FS11" s="47">
        <f t="shared" si="221"/>
        <v>166.8000000000003</v>
      </c>
      <c r="FT11" s="47">
        <f t="shared" si="221"/>
        <v>167.7000000000003</v>
      </c>
      <c r="FU11" s="47">
        <f t="shared" si="221"/>
        <v>168.60000000000031</v>
      </c>
      <c r="FV11" s="47">
        <f t="shared" si="221"/>
        <v>169.50000000000031</v>
      </c>
      <c r="FW11" s="47">
        <f t="shared" si="221"/>
        <v>170.40000000000032</v>
      </c>
      <c r="FX11" s="47">
        <f t="shared" si="221"/>
        <v>171.30000000000032</v>
      </c>
      <c r="FY11" s="47">
        <f t="shared" si="221"/>
        <v>172.20000000000033</v>
      </c>
      <c r="FZ11" s="47">
        <f t="shared" si="221"/>
        <v>173.10000000000034</v>
      </c>
      <c r="GA11" s="47">
        <f t="shared" si="221"/>
        <v>174.00000000000034</v>
      </c>
      <c r="GB11" s="47">
        <f t="shared" si="221"/>
        <v>174.90000000000035</v>
      </c>
      <c r="GC11" s="47">
        <f t="shared" si="221"/>
        <v>175.80000000000035</v>
      </c>
      <c r="GD11" s="47">
        <f t="shared" si="221"/>
        <v>176.70000000000036</v>
      </c>
      <c r="GE11" s="47">
        <f t="shared" si="221"/>
        <v>177.60000000000036</v>
      </c>
      <c r="GF11" s="47">
        <f t="shared" si="221"/>
        <v>178.50000000000037</v>
      </c>
      <c r="GG11" s="47">
        <f t="shared" si="219"/>
        <v>179.40000000000038</v>
      </c>
      <c r="GH11" s="47">
        <f t="shared" si="219"/>
        <v>180.30000000000038</v>
      </c>
      <c r="GI11" s="47">
        <f t="shared" si="219"/>
        <v>181.20000000000039</v>
      </c>
      <c r="GJ11" s="47">
        <f t="shared" si="219"/>
        <v>182.10000000000039</v>
      </c>
      <c r="GK11" s="47">
        <f t="shared" si="219"/>
        <v>183.0000000000004</v>
      </c>
      <c r="GL11" s="47">
        <f t="shared" si="219"/>
        <v>183.9000000000004</v>
      </c>
      <c r="GM11" s="47">
        <f t="shared" si="219"/>
        <v>184.80000000000041</v>
      </c>
      <c r="GN11" s="47">
        <f t="shared" si="219"/>
        <v>185.70000000000041</v>
      </c>
      <c r="GO11" s="47">
        <f t="shared" si="219"/>
        <v>186.60000000000042</v>
      </c>
      <c r="GP11" s="47">
        <f t="shared" si="219"/>
        <v>187.50000000000043</v>
      </c>
      <c r="GQ11" s="47">
        <f t="shared" si="219"/>
        <v>188.40000000000043</v>
      </c>
      <c r="GR11" s="47">
        <f t="shared" si="219"/>
        <v>189.30000000000044</v>
      </c>
      <c r="GS11" s="47">
        <f t="shared" si="219"/>
        <v>190.20000000000044</v>
      </c>
      <c r="GT11" s="47">
        <f t="shared" si="219"/>
        <v>191.10000000000045</v>
      </c>
      <c r="GU11" s="47">
        <f t="shared" si="219"/>
        <v>192.00000000000045</v>
      </c>
      <c r="GV11" s="47">
        <f t="shared" si="219"/>
        <v>192.90000000000046</v>
      </c>
      <c r="GW11" s="47">
        <f t="shared" si="219"/>
        <v>193.80000000000047</v>
      </c>
      <c r="GX11" s="47">
        <f t="shared" si="219"/>
        <v>194.70000000000047</v>
      </c>
      <c r="GY11" s="47">
        <f t="shared" si="219"/>
        <v>195.60000000000048</v>
      </c>
      <c r="GZ11" s="47">
        <f t="shared" si="219"/>
        <v>196.50000000000048</v>
      </c>
      <c r="HA11" s="47">
        <f t="shared" si="219"/>
        <v>197.40000000000049</v>
      </c>
      <c r="HB11" s="47">
        <f t="shared" si="219"/>
        <v>198.30000000000049</v>
      </c>
      <c r="HC11" s="47">
        <f t="shared" si="219"/>
        <v>199.2000000000005</v>
      </c>
      <c r="HD11" s="47">
        <f t="shared" si="219"/>
        <v>200.10000000000051</v>
      </c>
      <c r="HE11" s="47">
        <f t="shared" si="219"/>
        <v>201.00000000000051</v>
      </c>
      <c r="HF11" s="47">
        <f t="shared" si="219"/>
        <v>201.90000000000052</v>
      </c>
      <c r="HG11" s="47">
        <f t="shared" si="219"/>
        <v>202.80000000000052</v>
      </c>
      <c r="HH11" s="47">
        <f t="shared" si="219"/>
        <v>203.70000000000053</v>
      </c>
      <c r="HI11" s="47">
        <f t="shared" si="219"/>
        <v>204.60000000000053</v>
      </c>
      <c r="HJ11" s="47">
        <f t="shared" si="219"/>
        <v>205.50000000000054</v>
      </c>
      <c r="HK11" s="47">
        <f t="shared" si="219"/>
        <v>206.40000000000055</v>
      </c>
      <c r="HL11" s="47">
        <f t="shared" si="219"/>
        <v>207.30000000000055</v>
      </c>
      <c r="HM11" s="47">
        <f t="shared" si="219"/>
        <v>208.20000000000056</v>
      </c>
      <c r="HN11" s="47">
        <f t="shared" si="219"/>
        <v>209.10000000000056</v>
      </c>
      <c r="HO11" s="47">
        <f t="shared" si="219"/>
        <v>210.00000000000057</v>
      </c>
      <c r="HP11" s="165">
        <f t="shared" si="7"/>
        <v>1.4977179228208095E-3</v>
      </c>
      <c r="HQ11" s="165">
        <f t="shared" si="8"/>
        <v>1.5397119332833866E-3</v>
      </c>
      <c r="HR11" s="165">
        <f t="shared" si="9"/>
        <v>1.5824877283304448E-3</v>
      </c>
      <c r="HS11" s="165">
        <f t="shared" si="10"/>
        <v>1.6260453449735701E-3</v>
      </c>
      <c r="HT11" s="165">
        <f t="shared" si="11"/>
        <v>1.6703842268981667E-3</v>
      </c>
      <c r="HU11" s="165">
        <f t="shared" si="12"/>
        <v>1.7155032086974959E-3</v>
      </c>
      <c r="HV11" s="165">
        <f t="shared" si="13"/>
        <v>1.7614005004464015E-3</v>
      </c>
      <c r="HW11" s="165">
        <f t="shared" si="14"/>
        <v>1.8080736726474279E-3</v>
      </c>
      <c r="HX11" s="165">
        <f t="shared" si="15"/>
        <v>1.8555196415822701E-3</v>
      </c>
      <c r="HY11" s="165">
        <f t="shared" si="16"/>
        <v>1.9037346551016594E-3</v>
      </c>
      <c r="HZ11" s="165">
        <f t="shared" si="17"/>
        <v>1.9527142788868807E-3</v>
      </c>
      <c r="IA11" s="165">
        <f t="shared" si="18"/>
        <v>2.0024533832161753E-3</v>
      </c>
      <c r="IB11" s="165">
        <f t="shared" si="19"/>
        <v>2.0529461302692532E-3</v>
      </c>
      <c r="IC11" s="165">
        <f t="shared" si="20"/>
        <v>2.1041859620030291E-3</v>
      </c>
      <c r="ID11" s="165">
        <f t="shared" si="21"/>
        <v>2.1561655886315509E-3</v>
      </c>
      <c r="IE11" s="165">
        <f t="shared" si="22"/>
        <v>2.208876977742834E-3</v>
      </c>
      <c r="IF11" s="165">
        <f t="shared" si="23"/>
        <v>2.2623113440850403E-3</v>
      </c>
      <c r="IG11" s="165">
        <f t="shared" si="24"/>
        <v>2.3164591400540186E-3</v>
      </c>
      <c r="IH11" s="165">
        <f t="shared" si="25"/>
        <v>2.3713100469137981E-3</v>
      </c>
      <c r="II11" s="165">
        <f t="shared" si="26"/>
        <v>2.4268529667810868E-3</v>
      </c>
      <c r="IJ11" s="165">
        <f t="shared" si="27"/>
        <v>2.4830760154042186E-3</v>
      </c>
      <c r="IK11" s="165">
        <f t="shared" si="28"/>
        <v>2.5399665157663344E-3</v>
      </c>
      <c r="IL11" s="165">
        <f t="shared" si="29"/>
        <v>2.5975109925417614E-3</v>
      </c>
      <c r="IM11" s="165">
        <f t="shared" si="30"/>
        <v>2.6556951674338129E-3</v>
      </c>
      <c r="IN11" s="165">
        <f t="shared" si="31"/>
        <v>2.7145039554212383E-3</v>
      </c>
      <c r="IO11" s="165">
        <f t="shared" si="32"/>
        <v>2.7739214619396176E-3</v>
      </c>
      <c r="IP11" s="165">
        <f t="shared" si="33"/>
        <v>2.8339309810228967E-3</v>
      </c>
      <c r="IQ11" s="165">
        <f t="shared" si="34"/>
        <v>2.8945149944291627E-3</v>
      </c>
      <c r="IR11" s="165">
        <f t="shared" si="35"/>
        <v>2.9556551717735001E-3</v>
      </c>
      <c r="IS11" s="165">
        <f t="shared" si="36"/>
        <v>3.0173323716895396E-3</v>
      </c>
      <c r="IT11" s="165">
        <f t="shared" si="37"/>
        <v>3.0795266440398969E-3</v>
      </c>
      <c r="IU11" s="165">
        <f t="shared" si="38"/>
        <v>3.1422172331943281E-3</v>
      </c>
      <c r="IV11" s="165">
        <f t="shared" si="39"/>
        <v>3.2053825823929001E-3</v>
      </c>
      <c r="IW11" s="165">
        <f t="shared" si="40"/>
        <v>3.2690003392099351E-3</v>
      </c>
      <c r="IX11" s="165">
        <f t="shared" si="41"/>
        <v>3.3330473621328576E-3</v>
      </c>
      <c r="IY11" s="165">
        <f t="shared" si="42"/>
        <v>3.3974997282683692E-3</v>
      </c>
      <c r="IZ11" s="165">
        <f t="shared" si="43"/>
        <v>3.4623327421866917E-3</v>
      </c>
      <c r="JA11" s="165">
        <f t="shared" si="44"/>
        <v>3.5275209459127415E-3</v>
      </c>
      <c r="JB11" s="165">
        <f t="shared" si="45"/>
        <v>3.5930381300713077E-3</v>
      </c>
      <c r="JC11" s="165">
        <f t="shared" si="46"/>
        <v>3.6588573461913691E-3</v>
      </c>
      <c r="JD11" s="165">
        <f t="shared" si="47"/>
        <v>3.7249509201727517E-3</v>
      </c>
      <c r="JE11" s="165">
        <f t="shared" si="48"/>
        <v>3.7912904669163325E-3</v>
      </c>
      <c r="JF11" s="165">
        <f t="shared" si="49"/>
        <v>3.8578469061169556E-3</v>
      </c>
      <c r="JG11" s="165">
        <f t="shared" si="50"/>
        <v>3.9245904792161689E-3</v>
      </c>
      <c r="JH11" s="165">
        <f t="shared" si="51"/>
        <v>3.9914907675097878E-3</v>
      </c>
      <c r="JI11" s="165">
        <f t="shared" si="52"/>
        <v>4.0585167114031619E-3</v>
      </c>
      <c r="JJ11" s="165">
        <f t="shared" si="53"/>
        <v>4.1256366308048756E-3</v>
      </c>
      <c r="JK11" s="165">
        <f t="shared" si="54"/>
        <v>4.1928182466474404E-3</v>
      </c>
      <c r="JL11" s="165">
        <f t="shared" si="55"/>
        <v>4.2600287035213756E-3</v>
      </c>
      <c r="JM11" s="165">
        <f t="shared" si="56"/>
        <v>4.3272345934068325E-3</v>
      </c>
      <c r="JN11" s="165">
        <f t="shared" si="57"/>
        <v>4.3944019804847976E-3</v>
      </c>
      <c r="JO11" s="165">
        <f t="shared" si="58"/>
        <v>4.4614964270076381E-3</v>
      </c>
      <c r="JP11" s="165">
        <f t="shared" si="59"/>
        <v>4.5284830202066174E-3</v>
      </c>
      <c r="JQ11" s="165">
        <f t="shared" si="60"/>
        <v>4.5953264002118119E-3</v>
      </c>
      <c r="JR11" s="165">
        <f t="shared" si="61"/>
        <v>4.6619907889576921E-3</v>
      </c>
      <c r="JS11" s="165">
        <f t="shared" si="62"/>
        <v>4.7284400200454952E-3</v>
      </c>
      <c r="JT11" s="165">
        <f t="shared" si="63"/>
        <v>4.7946375695313952E-3</v>
      </c>
      <c r="JU11" s="165">
        <f t="shared" si="64"/>
        <v>4.8605465876074092E-3</v>
      </c>
      <c r="JV11" s="165">
        <f t="shared" si="65"/>
        <v>4.9261299311398991E-3</v>
      </c>
      <c r="JW11" s="165">
        <f t="shared" si="66"/>
        <v>4.9913501970285544E-3</v>
      </c>
      <c r="JX11" s="165">
        <f t="shared" si="67"/>
        <v>5.0561697563467484E-3</v>
      </c>
      <c r="JY11" s="165">
        <f t="shared" si="68"/>
        <v>5.1205507892222819E-3</v>
      </c>
      <c r="JZ11" s="165">
        <f t="shared" si="69"/>
        <v>5.1844553204156629E-3</v>
      </c>
      <c r="KA11" s="165">
        <f t="shared" si="70"/>
        <v>5.2478452555512721E-3</v>
      </c>
      <c r="KB11" s="165">
        <f t="shared" si="71"/>
        <v>5.3106824179550496E-3</v>
      </c>
      <c r="KC11" s="165">
        <f t="shared" si="72"/>
        <v>5.3729285860506992E-3</v>
      </c>
      <c r="KD11" s="165">
        <f t="shared" si="73"/>
        <v>5.4345455312648063E-3</v>
      </c>
      <c r="KE11" s="165">
        <f t="shared" si="74"/>
        <v>5.4954950563897769E-3</v>
      </c>
      <c r="KF11" s="165">
        <f t="shared" si="75"/>
        <v>5.5557390343521076E-3</v>
      </c>
      <c r="KG11" s="165">
        <f t="shared" si="76"/>
        <v>5.6152394473321585E-3</v>
      </c>
      <c r="KH11" s="165">
        <f t="shared" si="77"/>
        <v>5.6739584261803824E-3</v>
      </c>
      <c r="KI11" s="165">
        <f t="shared" si="78"/>
        <v>5.7318582900738263E-3</v>
      </c>
      <c r="KJ11" s="165">
        <f t="shared" si="79"/>
        <v>5.7889015863556914E-3</v>
      </c>
      <c r="KK11" s="165">
        <f t="shared" si="80"/>
        <v>5.8450511304998093E-3</v>
      </c>
      <c r="KL11" s="165">
        <f t="shared" si="81"/>
        <v>5.9002700461410779E-3</v>
      </c>
      <c r="KM11" s="165">
        <f t="shared" si="82"/>
        <v>5.95452180511218E-3</v>
      </c>
      <c r="KN11" s="165">
        <f t="shared" si="83"/>
        <v>6.0077702674263258E-3</v>
      </c>
      <c r="KO11" s="165">
        <f t="shared" si="84"/>
        <v>6.0599797211452434E-3</v>
      </c>
      <c r="KP11" s="165">
        <f t="shared" si="85"/>
        <v>6.1111149220713489E-3</v>
      </c>
      <c r="KQ11" s="165">
        <f t="shared" si="86"/>
        <v>6.161141133202686E-3</v>
      </c>
      <c r="KR11" s="165">
        <f t="shared" si="87"/>
        <v>6.2100241638891763E-3</v>
      </c>
      <c r="KS11" s="165">
        <f t="shared" si="88"/>
        <v>6.2577304086286973E-3</v>
      </c>
      <c r="KT11" s="165">
        <f t="shared" si="89"/>
        <v>6.3042268854416146E-3</v>
      </c>
      <c r="KU11" s="165">
        <f t="shared" si="90"/>
        <v>6.3494812737626494E-3</v>
      </c>
      <c r="KV11" s="165">
        <f t="shared" si="91"/>
        <v>6.3934619517893379E-3</v>
      </c>
      <c r="KW11" s="165">
        <f t="shared" si="92"/>
        <v>6.4361380332268354E-3</v>
      </c>
      <c r="KX11" s="165">
        <f t="shared" si="93"/>
        <v>6.4774794033694173E-3</v>
      </c>
      <c r="KY11" s="165">
        <f t="shared" si="94"/>
        <v>6.5174567544597998E-3</v>
      </c>
      <c r="KZ11" s="165">
        <f t="shared" si="95"/>
        <v>6.5560416202682607E-3</v>
      </c>
      <c r="LA11" s="165">
        <f t="shared" si="96"/>
        <v>6.5932064098345212E-3</v>
      </c>
      <c r="LB11" s="165">
        <f t="shared" si="97"/>
        <v>6.6289244403164643E-3</v>
      </c>
      <c r="LC11" s="165">
        <f t="shared" si="98"/>
        <v>6.6631699688910178E-3</v>
      </c>
      <c r="LD11" s="165">
        <f t="shared" si="99"/>
        <v>6.695918223653825E-3</v>
      </c>
      <c r="LE11" s="165">
        <f t="shared" si="100"/>
        <v>6.7271454334658408E-3</v>
      </c>
      <c r="LF11" s="165">
        <f t="shared" si="101"/>
        <v>6.756828856696543E-3</v>
      </c>
      <c r="LG11" s="165">
        <f t="shared" si="102"/>
        <v>6.7849468088150887E-3</v>
      </c>
      <c r="LH11" s="165">
        <f t="shared" si="103"/>
        <v>6.8114786887826352E-3</v>
      </c>
      <c r="LI11" s="165">
        <f t="shared" si="104"/>
        <v>6.8364050042008153E-3</v>
      </c>
      <c r="LJ11" s="165">
        <f t="shared" si="105"/>
        <v>6.859707395173424E-3</v>
      </c>
      <c r="LK11" s="165">
        <f t="shared" si="106"/>
        <v>6.8813686568404385E-3</v>
      </c>
      <c r="LL11" s="165">
        <f t="shared" si="107"/>
        <v>6.9013727605456519E-3</v>
      </c>
      <c r="LM11" s="165">
        <f t="shared" si="108"/>
        <v>6.9197048736014486E-3</v>
      </c>
      <c r="LN11" s="165">
        <f t="shared" si="109"/>
        <v>6.9363513776166535E-3</v>
      </c>
      <c r="LO11" s="165">
        <f t="shared" si="110"/>
        <v>6.951299885355703E-3</v>
      </c>
      <c r="LP11" s="165">
        <f t="shared" si="111"/>
        <v>6.9645392560999499E-3</v>
      </c>
      <c r="LQ11" s="165">
        <f t="shared" si="112"/>
        <v>6.9760596094844401E-3</v>
      </c>
      <c r="LR11" s="165">
        <f t="shared" si="113"/>
        <v>6.9858523377860672E-3</v>
      </c>
      <c r="LS11" s="165">
        <f t="shared" si="114"/>
        <v>6.9939101166417751E-3</v>
      </c>
      <c r="LT11" s="165">
        <f t="shared" si="115"/>
        <v>7.0002269141780571E-3</v>
      </c>
      <c r="LU11" s="165">
        <f t="shared" si="116"/>
        <v>7.00479799853586E-3</v>
      </c>
      <c r="LV11" s="165">
        <f t="shared" si="117"/>
        <v>7.0076199437777596E-3</v>
      </c>
      <c r="LW11" s="165">
        <f t="shared" si="118"/>
        <v>7.0086906341670458E-3</v>
      </c>
      <c r="LX11" s="165">
        <f t="shared" si="119"/>
        <v>7.0080092668112865E-3</v>
      </c>
      <c r="LY11" s="165">
        <f t="shared" si="120"/>
        <v>7.00557635266568E-3</v>
      </c>
      <c r="LZ11" s="165">
        <f t="shared" si="121"/>
        <v>7.0013937158945267E-3</v>
      </c>
      <c r="MA11" s="165">
        <f t="shared" si="122"/>
        <v>6.9954644915918487E-3</v>
      </c>
      <c r="MB11" s="165">
        <f t="shared" si="123"/>
        <v>6.9877931218652054E-3</v>
      </c>
      <c r="MC11" s="165">
        <f t="shared" si="124"/>
        <v>6.9783853502895319E-3</v>
      </c>
      <c r="MD11" s="165">
        <f t="shared" si="125"/>
        <v>6.9672482147406936E-3</v>
      </c>
      <c r="ME11" s="165">
        <f t="shared" si="126"/>
        <v>6.9543900386212741E-3</v>
      </c>
      <c r="MF11" s="165">
        <f t="shared" si="127"/>
        <v>6.9398204204939081E-3</v>
      </c>
      <c r="MG11" s="165">
        <f t="shared" si="128"/>
        <v>6.9235502221402494E-3</v>
      </c>
      <c r="MH11" s="165">
        <f t="shared" si="129"/>
        <v>6.905591555066347E-3</v>
      </c>
      <c r="MI11" s="165">
        <f t="shared" si="130"/>
        <v>6.8859577654779092E-3</v>
      </c>
      <c r="MJ11" s="165">
        <f t="shared" si="131"/>
        <v>6.8646634177515521E-3</v>
      </c>
      <c r="MK11" s="165">
        <f t="shared" si="132"/>
        <v>6.8417242764306817E-3</v>
      </c>
      <c r="ML11" s="165">
        <f t="shared" si="133"/>
        <v>6.8171572867771601E-3</v>
      </c>
      <c r="MM11" s="165">
        <f t="shared" si="134"/>
        <v>6.7909805539123468E-3</v>
      </c>
      <c r="MN11" s="165">
        <f t="shared" si="135"/>
        <v>6.7632133205834666E-3</v>
      </c>
      <c r="MO11" s="165">
        <f t="shared" si="136"/>
        <v>6.7338759435934909E-3</v>
      </c>
      <c r="MP11" s="165">
        <f t="shared" si="137"/>
        <v>6.7029898689349729E-3</v>
      </c>
      <c r="MQ11" s="165">
        <f t="shared" si="138"/>
        <v>6.670577605670332E-3</v>
      </c>
      <c r="MR11" s="165">
        <f t="shared" si="139"/>
        <v>6.63666269860311E-3</v>
      </c>
      <c r="MS11" s="165">
        <f t="shared" si="140"/>
        <v>6.6012696997866322E-3</v>
      </c>
      <c r="MT11" s="165">
        <f t="shared" si="141"/>
        <v>6.564424138918324E-3</v>
      </c>
      <c r="MU11" s="165">
        <f t="shared" si="142"/>
        <v>6.5261524926696233E-3</v>
      </c>
      <c r="MV11" s="165">
        <f t="shared" si="143"/>
        <v>6.4864821530030243E-3</v>
      </c>
      <c r="MW11" s="165">
        <f t="shared" si="144"/>
        <v>6.4454413945293169E-3</v>
      </c>
      <c r="MX11" s="165">
        <f t="shared" si="145"/>
        <v>6.4030593409593831E-3</v>
      </c>
      <c r="MY11" s="165">
        <f t="shared" si="146"/>
        <v>6.3593659307062487E-3</v>
      </c>
      <c r="MZ11" s="165">
        <f t="shared" si="147"/>
        <v>6.3143918816941568E-3</v>
      </c>
      <c r="NA11" s="165">
        <f t="shared" si="148"/>
        <v>6.268168655432481E-3</v>
      </c>
      <c r="NB11" s="165">
        <f t="shared" si="149"/>
        <v>6.220728420413206E-3</v>
      </c>
      <c r="NC11" s="165">
        <f t="shared" si="150"/>
        <v>6.17210401489142E-3</v>
      </c>
      <c r="ND11" s="165">
        <f t="shared" si="151"/>
        <v>6.1223289091089711E-3</v>
      </c>
      <c r="NE11" s="165">
        <f t="shared" si="152"/>
        <v>6.0714371670219187E-3</v>
      </c>
      <c r="NF11" s="165">
        <f t="shared" si="153"/>
        <v>6.0194634075928502E-3</v>
      </c>
      <c r="NG11" s="165">
        <f t="shared" si="154"/>
        <v>5.966442765709342E-3</v>
      </c>
      <c r="NH11" s="165">
        <f t="shared" si="155"/>
        <v>5.9124108527900841E-3</v>
      </c>
      <c r="NI11" s="165">
        <f t="shared" si="156"/>
        <v>5.8574037171401257E-3</v>
      </c>
      <c r="NJ11" s="165">
        <f t="shared" si="157"/>
        <v>5.8014578041166564E-3</v>
      </c>
      <c r="NK11" s="165">
        <f t="shared" si="158"/>
        <v>5.7446099161665024E-3</v>
      </c>
      <c r="NL11" s="165">
        <f t="shared" si="159"/>
        <v>5.6868971727961756E-3</v>
      </c>
      <c r="NM11" s="165">
        <f t="shared" si="160"/>
        <v>5.6283569705348601E-3</v>
      </c>
      <c r="NN11" s="165">
        <f t="shared" si="161"/>
        <v>5.5690269429501584E-3</v>
      </c>
      <c r="NO11" s="165">
        <f t="shared" si="162"/>
        <v>5.5089449207757135E-3</v>
      </c>
      <c r="NP11" s="165">
        <f t="shared" si="163"/>
        <v>5.4481488922090565E-3</v>
      </c>
      <c r="NQ11" s="165">
        <f t="shared" si="164"/>
        <v>5.3866769634370818E-3</v>
      </c>
      <c r="NR11" s="165">
        <f t="shared" si="165"/>
        <v>5.3245673194456007E-3</v>
      </c>
      <c r="NS11" s="165">
        <f t="shared" si="166"/>
        <v>5.2618581851682656E-3</v>
      </c>
      <c r="NT11" s="165">
        <f t="shared" si="167"/>
        <v>5.1985877870289647E-3</v>
      </c>
      <c r="NU11" s="165">
        <f t="shared" si="168"/>
        <v>5.1347943149305077E-3</v>
      </c>
      <c r="NV11" s="165">
        <f t="shared" si="169"/>
        <v>5.0705158847409873E-3</v>
      </c>
      <c r="NW11" s="165">
        <f t="shared" si="170"/>
        <v>5.0057905013277722E-3</v>
      </c>
      <c r="NX11" s="165">
        <f t="shared" si="171"/>
        <v>4.9406560221874887E-3</v>
      </c>
      <c r="NY11" s="165">
        <f t="shared" si="172"/>
        <v>4.8751501217187401E-3</v>
      </c>
      <c r="NZ11" s="165">
        <f t="shared" si="173"/>
        <v>4.8093102561825871E-3</v>
      </c>
      <c r="OA11" s="165">
        <f t="shared" si="174"/>
        <v>4.7431736293940506E-3</v>
      </c>
      <c r="OB11" s="165">
        <f t="shared" si="175"/>
        <v>4.6767771591860437E-3</v>
      </c>
      <c r="OC11" s="165">
        <f t="shared" si="176"/>
        <v>4.6101574446852618E-3</v>
      </c>
      <c r="OD11" s="165">
        <f t="shared" si="177"/>
        <v>4.5433507344375974E-3</v>
      </c>
      <c r="OE11" s="165">
        <f t="shared" si="178"/>
        <v>4.476392895418649E-3</v>
      </c>
      <c r="OF11" s="165">
        <f t="shared" si="179"/>
        <v>4.409319382962862E-3</v>
      </c>
      <c r="OG11" s="165">
        <f t="shared" si="180"/>
        <v>4.3421652116427609E-3</v>
      </c>
      <c r="OH11" s="165">
        <f t="shared" si="181"/>
        <v>4.2749649271276091E-3</v>
      </c>
      <c r="OI11" s="165">
        <f t="shared" si="182"/>
        <v>4.2077525790487165E-3</v>
      </c>
      <c r="OJ11" s="165">
        <f t="shared" si="183"/>
        <v>4.1405616948964408E-3</v>
      </c>
      <c r="OK11" s="165">
        <f t="shared" si="184"/>
        <v>4.0734252549717541E-3</v>
      </c>
      <c r="OL11" s="165">
        <f t="shared" si="185"/>
        <v>4.0063756684130787E-3</v>
      </c>
      <c r="OM11" s="165">
        <f t="shared" si="186"/>
        <v>3.9394447503168688E-3</v>
      </c>
      <c r="ON11" s="165">
        <f t="shared" si="187"/>
        <v>3.872663699968235E-3</v>
      </c>
      <c r="OO11" s="165">
        <f t="shared" si="188"/>
        <v>3.8060630801957426E-3</v>
      </c>
      <c r="OP11" s="165">
        <f t="shared" si="189"/>
        <v>3.7396727978622805E-3</v>
      </c>
      <c r="OQ11" s="165">
        <f t="shared" si="190"/>
        <v>3.6735220855017656E-3</v>
      </c>
      <c r="OR11" s="165">
        <f t="shared" si="191"/>
        <v>3.6076394841092628E-3</v>
      </c>
      <c r="OS11" s="165">
        <f t="shared" si="192"/>
        <v>3.5420528270900162E-3</v>
      </c>
      <c r="OT11" s="165">
        <f t="shared" si="193"/>
        <v>3.4767892253707144E-3</v>
      </c>
      <c r="OU11" s="165">
        <f t="shared" si="194"/>
        <v>3.4118750536743072E-3</v>
      </c>
      <c r="OV11" s="165">
        <f t="shared" si="195"/>
        <v>3.3473359379575926E-3</v>
      </c>
      <c r="OW11" s="165">
        <f t="shared" si="196"/>
        <v>3.2831967440088276E-3</v>
      </c>
      <c r="OX11" s="165">
        <f t="shared" si="197"/>
        <v>3.2194815672006551E-3</v>
      </c>
      <c r="OY11" s="165">
        <f t="shared" si="198"/>
        <v>3.1562137233916905E-3</v>
      </c>
      <c r="OZ11" s="165">
        <f t="shared" si="199"/>
        <v>3.0934157409683101E-3</v>
      </c>
      <c r="PA11" s="165">
        <f t="shared" si="200"/>
        <v>3.03110935401629E-3</v>
      </c>
      <c r="PB11" s="165">
        <f t="shared" si="201"/>
        <v>2.9693154966102795E-3</v>
      </c>
      <c r="PC11" s="165">
        <f t="shared" si="202"/>
        <v>2.9080542982073128E-3</v>
      </c>
      <c r="PD11" s="165">
        <f t="shared" si="203"/>
        <v>2.8473450801289896E-3</v>
      </c>
      <c r="PE11" s="165">
        <f t="shared" si="204"/>
        <v>2.7872063531153264E-3</v>
      </c>
      <c r="PF11" s="165">
        <f t="shared" si="205"/>
        <v>2.7276558159318315E-3</v>
      </c>
      <c r="PG11" s="165">
        <f t="shared" si="206"/>
        <v>2.66871035500986E-3</v>
      </c>
      <c r="PH11" s="165">
        <f t="shared" si="207"/>
        <v>2.6103860450989872E-3</v>
      </c>
    </row>
    <row r="12" spans="1:425" x14ac:dyDescent="0.45">
      <c r="A12" s="4">
        <v>9</v>
      </c>
      <c r="B12" s="92">
        <f t="shared" si="208"/>
        <v>60</v>
      </c>
      <c r="C12" s="91">
        <v>120</v>
      </c>
      <c r="D12" s="92">
        <f t="shared" si="209"/>
        <v>240</v>
      </c>
      <c r="E12" s="120">
        <f t="shared" si="0"/>
        <v>1</v>
      </c>
      <c r="F12" s="120">
        <f t="shared" si="1"/>
        <v>0.5</v>
      </c>
      <c r="G12" s="71">
        <f t="shared" si="210"/>
        <v>130</v>
      </c>
      <c r="H12" s="23" t="s">
        <v>782</v>
      </c>
      <c r="I12" s="55"/>
      <c r="J12" s="298"/>
      <c r="K12" s="72">
        <f>IF(AND(B12&gt;0,C12&gt;0,D12&gt;0),IF(ISBLANK(J12),IF(ISBLANK(H12),"",(D12-B12)*VLOOKUP(H12,VLookups!$A$4:$B$13,2,FALSE)),J12),"")</f>
        <v>63.63961030678928</v>
      </c>
      <c r="L12" s="73">
        <f t="shared" si="2"/>
        <v>4050.0000000000005</v>
      </c>
      <c r="M12" s="91">
        <v>150</v>
      </c>
      <c r="N12" s="265">
        <f>IF(AND(M12&gt;0,C12&gt;0,NOT(K12="")),ABS(VLOOKUP($M$1,VLookups!$A$43:$B$44,2,FALSE)-_xlfn.NORM.DIST(M12,G12,K12,TRUE)),"")</f>
        <v>0.62334188803432444</v>
      </c>
      <c r="O12" s="90">
        <f>IF(AND($B12&gt;0,$C12&gt;0,$D12&gt;0,NOT(ISBLANK($H12))),_xlfn.NORM.INV(ABS(VLOOKUP($M$1,VLookups!$A$43:$B$44,2,FALSE)-O$3),$G12,$K12),"")</f>
        <v>48.442557780685902</v>
      </c>
      <c r="P12" s="89">
        <f>IF(AND($B12&gt;0,$C12&gt;0,$D12&gt;0,NOT(ISBLANK($H12))),_xlfn.NORM.INV(ABS(VLOOKUP($M$1,VLookups!$A$43:$B$44,2,FALSE)-P$3),$G12,$K12),"")</f>
        <v>211.55744221931411</v>
      </c>
      <c r="Q12" s="90">
        <f>IF(AND($B12&gt;0,$C12&gt;0,$D12&gt;0,NOT(ISBLANK($H12))),_xlfn.NORM.INV(ABS(VLOOKUP($M$1,VLookups!$A$43:$B$44,2,FALSE)-Q$3),$G12,$K12),"")</f>
        <v>195.95821701632954</v>
      </c>
      <c r="R12" s="89">
        <f>IF(AND($B12&gt;0,$C12&gt;0,$D12&gt;0,NOT(ISBLANK($H12))),_xlfn.NORM.INV(ABS(VLOOKUP($M$1,VLookups!$A$43:$B$44,2,FALSE)-R$3),$G12,$K12),"")</f>
        <v>183.56044733049958</v>
      </c>
      <c r="S12" s="90">
        <f>IF(AND($B12&gt;0,$C12&gt;0,$D12&gt;0,NOT(ISBLANK($H12))),_xlfn.NORM.INV(ABS(VLOOKUP($M$1,VLookups!$A$43:$B$44,2,FALSE)-S$3),$G12,$K12),"")</f>
        <v>172.9242648584023</v>
      </c>
      <c r="T12" s="89">
        <f>IF(AND($B12&gt;0,$C12&gt;0,$D12&gt;0,NOT(ISBLANK($H12))),_xlfn.NORM.INV(ABS(VLOOKUP($M$1,VLookups!$A$43:$B$44,2,FALSE)-T$3),$G12,$K12),"")</f>
        <v>130</v>
      </c>
      <c r="U12" s="5"/>
      <c r="V12" s="164">
        <f t="shared" si="211"/>
        <v>0.9</v>
      </c>
      <c r="W12" s="47">
        <f t="shared" si="212"/>
        <v>29.999999999999702</v>
      </c>
      <c r="X12" s="47">
        <f t="shared" si="220"/>
        <v>30.8999999999997</v>
      </c>
      <c r="Y12" s="47">
        <f t="shared" si="220"/>
        <v>31.799999999999699</v>
      </c>
      <c r="Z12" s="47">
        <f t="shared" si="220"/>
        <v>32.699999999999697</v>
      </c>
      <c r="AA12" s="47">
        <f t="shared" si="220"/>
        <v>33.599999999999696</v>
      </c>
      <c r="AB12" s="47">
        <f t="shared" si="220"/>
        <v>34.499999999999694</v>
      </c>
      <c r="AC12" s="47">
        <f t="shared" si="220"/>
        <v>35.399999999999693</v>
      </c>
      <c r="AD12" s="47">
        <f t="shared" si="220"/>
        <v>36.299999999999692</v>
      </c>
      <c r="AE12" s="47">
        <f t="shared" si="220"/>
        <v>37.19999999999969</v>
      </c>
      <c r="AF12" s="47">
        <f t="shared" si="220"/>
        <v>38.099999999999689</v>
      </c>
      <c r="AG12" s="47">
        <f t="shared" si="220"/>
        <v>38.999999999999687</v>
      </c>
      <c r="AH12" s="47">
        <f t="shared" si="220"/>
        <v>39.899999999999686</v>
      </c>
      <c r="AI12" s="47">
        <f t="shared" si="220"/>
        <v>40.799999999999685</v>
      </c>
      <c r="AJ12" s="47">
        <f t="shared" si="220"/>
        <v>41.699999999999683</v>
      </c>
      <c r="AK12" s="47">
        <f t="shared" si="220"/>
        <v>42.599999999999682</v>
      </c>
      <c r="AL12" s="47">
        <f t="shared" si="220"/>
        <v>43.49999999999968</v>
      </c>
      <c r="AM12" s="47">
        <f t="shared" si="220"/>
        <v>44.399999999999679</v>
      </c>
      <c r="AN12" s="47">
        <f t="shared" si="220"/>
        <v>45.299999999999677</v>
      </c>
      <c r="AO12" s="47">
        <f t="shared" si="220"/>
        <v>46.199999999999676</v>
      </c>
      <c r="AP12" s="47">
        <f t="shared" si="220"/>
        <v>47.099999999999675</v>
      </c>
      <c r="AQ12" s="47">
        <f t="shared" si="220"/>
        <v>47.999999999999673</v>
      </c>
      <c r="AR12" s="47">
        <f t="shared" si="220"/>
        <v>48.899999999999672</v>
      </c>
      <c r="AS12" s="47">
        <f t="shared" si="220"/>
        <v>49.79999999999967</v>
      </c>
      <c r="AT12" s="47">
        <f t="shared" si="220"/>
        <v>50.699999999999669</v>
      </c>
      <c r="AU12" s="47">
        <f t="shared" si="220"/>
        <v>51.599999999999667</v>
      </c>
      <c r="AV12" s="47">
        <f t="shared" si="220"/>
        <v>52.499999999999666</v>
      </c>
      <c r="AW12" s="47">
        <f t="shared" si="220"/>
        <v>53.399999999999665</v>
      </c>
      <c r="AX12" s="47">
        <f t="shared" si="220"/>
        <v>54.299999999999663</v>
      </c>
      <c r="AY12" s="47">
        <f t="shared" si="220"/>
        <v>55.199999999999662</v>
      </c>
      <c r="AZ12" s="47">
        <f t="shared" si="220"/>
        <v>56.09999999999966</v>
      </c>
      <c r="BA12" s="47">
        <f t="shared" si="220"/>
        <v>56.999999999999659</v>
      </c>
      <c r="BB12" s="47">
        <f t="shared" si="220"/>
        <v>57.899999999999658</v>
      </c>
      <c r="BC12" s="47">
        <f t="shared" si="220"/>
        <v>58.799999999999656</v>
      </c>
      <c r="BD12" s="47">
        <f t="shared" si="220"/>
        <v>59.699999999999655</v>
      </c>
      <c r="BE12" s="47">
        <f t="shared" si="220"/>
        <v>60.599999999999653</v>
      </c>
      <c r="BF12" s="47">
        <f t="shared" si="220"/>
        <v>61.499999999999652</v>
      </c>
      <c r="BG12" s="47">
        <f t="shared" si="220"/>
        <v>62.39999999999965</v>
      </c>
      <c r="BH12" s="47">
        <f t="shared" si="220"/>
        <v>63.299999999999649</v>
      </c>
      <c r="BI12" s="47">
        <f t="shared" si="220"/>
        <v>64.199999999999648</v>
      </c>
      <c r="BJ12" s="47">
        <f t="shared" si="220"/>
        <v>65.099999999999653</v>
      </c>
      <c r="BK12" s="47">
        <f t="shared" si="220"/>
        <v>65.999999999999659</v>
      </c>
      <c r="BL12" s="47">
        <f t="shared" si="220"/>
        <v>66.899999999999665</v>
      </c>
      <c r="BM12" s="47">
        <f t="shared" si="220"/>
        <v>67.79999999999967</v>
      </c>
      <c r="BN12" s="47">
        <f t="shared" si="220"/>
        <v>68.699999999999676</v>
      </c>
      <c r="BO12" s="47">
        <f t="shared" si="220"/>
        <v>69.599999999999682</v>
      </c>
      <c r="BP12" s="47">
        <f t="shared" si="220"/>
        <v>70.499999999999687</v>
      </c>
      <c r="BQ12" s="47">
        <f t="shared" si="220"/>
        <v>71.399999999999693</v>
      </c>
      <c r="BR12" s="47">
        <f t="shared" si="220"/>
        <v>72.299999999999699</v>
      </c>
      <c r="BS12" s="47">
        <f t="shared" si="220"/>
        <v>73.199999999999704</v>
      </c>
      <c r="BT12" s="47">
        <f t="shared" si="220"/>
        <v>74.09999999999971</v>
      </c>
      <c r="BU12" s="47">
        <f t="shared" si="220"/>
        <v>74.999999999999716</v>
      </c>
      <c r="BV12" s="47">
        <f t="shared" si="220"/>
        <v>75.899999999999721</v>
      </c>
      <c r="BW12" s="47">
        <f t="shared" si="220"/>
        <v>76.799999999999727</v>
      </c>
      <c r="BX12" s="47">
        <f t="shared" si="220"/>
        <v>77.699999999999733</v>
      </c>
      <c r="BY12" s="47">
        <f t="shared" si="220"/>
        <v>78.599999999999739</v>
      </c>
      <c r="BZ12" s="47">
        <f t="shared" si="220"/>
        <v>79.499999999999744</v>
      </c>
      <c r="CA12" s="47">
        <f t="shared" si="220"/>
        <v>80.39999999999975</v>
      </c>
      <c r="CB12" s="47">
        <f t="shared" si="220"/>
        <v>81.299999999999756</v>
      </c>
      <c r="CC12" s="47">
        <f t="shared" si="220"/>
        <v>82.199999999999761</v>
      </c>
      <c r="CD12" s="47">
        <f t="shared" si="220"/>
        <v>83.099999999999767</v>
      </c>
      <c r="CE12" s="47">
        <f t="shared" si="220"/>
        <v>83.999999999999773</v>
      </c>
      <c r="CF12" s="47">
        <f t="shared" si="220"/>
        <v>84.899999999999778</v>
      </c>
      <c r="CG12" s="47">
        <f t="shared" si="220"/>
        <v>85.799999999999784</v>
      </c>
      <c r="CH12" s="47">
        <f t="shared" si="220"/>
        <v>86.69999999999979</v>
      </c>
      <c r="CI12" s="47">
        <f t="shared" si="220"/>
        <v>87.599999999999795</v>
      </c>
      <c r="CJ12" s="47">
        <f t="shared" si="218"/>
        <v>88.499999999999801</v>
      </c>
      <c r="CK12" s="47">
        <f t="shared" si="218"/>
        <v>89.399999999999807</v>
      </c>
      <c r="CL12" s="47">
        <f t="shared" si="218"/>
        <v>90.299999999999812</v>
      </c>
      <c r="CM12" s="47">
        <f t="shared" si="218"/>
        <v>91.199999999999818</v>
      </c>
      <c r="CN12" s="47">
        <f t="shared" si="218"/>
        <v>92.099999999999824</v>
      </c>
      <c r="CO12" s="47">
        <f t="shared" si="218"/>
        <v>92.999999999999829</v>
      </c>
      <c r="CP12" s="47">
        <f t="shared" si="218"/>
        <v>93.899999999999835</v>
      </c>
      <c r="CQ12" s="47">
        <f t="shared" si="218"/>
        <v>94.799999999999841</v>
      </c>
      <c r="CR12" s="47">
        <f t="shared" si="218"/>
        <v>95.699999999999847</v>
      </c>
      <c r="CS12" s="47">
        <f t="shared" si="218"/>
        <v>96.599999999999852</v>
      </c>
      <c r="CT12" s="47">
        <f t="shared" si="218"/>
        <v>97.499999999999858</v>
      </c>
      <c r="CU12" s="47">
        <f t="shared" si="218"/>
        <v>98.399999999999864</v>
      </c>
      <c r="CV12" s="47">
        <f t="shared" si="218"/>
        <v>99.299999999999869</v>
      </c>
      <c r="CW12" s="47">
        <f t="shared" si="218"/>
        <v>100.19999999999987</v>
      </c>
      <c r="CX12" s="47">
        <f t="shared" si="218"/>
        <v>101.09999999999988</v>
      </c>
      <c r="CY12" s="47">
        <f t="shared" si="218"/>
        <v>101.99999999999989</v>
      </c>
      <c r="CZ12" s="47">
        <f t="shared" si="218"/>
        <v>102.89999999999989</v>
      </c>
      <c r="DA12" s="47">
        <f t="shared" si="218"/>
        <v>103.7999999999999</v>
      </c>
      <c r="DB12" s="47">
        <f t="shared" si="218"/>
        <v>104.6999999999999</v>
      </c>
      <c r="DC12" s="47">
        <f t="shared" si="218"/>
        <v>105.59999999999991</v>
      </c>
      <c r="DD12" s="47">
        <f t="shared" si="218"/>
        <v>106.49999999999991</v>
      </c>
      <c r="DE12" s="47">
        <f t="shared" si="218"/>
        <v>107.39999999999992</v>
      </c>
      <c r="DF12" s="47">
        <f t="shared" si="218"/>
        <v>108.29999999999993</v>
      </c>
      <c r="DG12" s="47">
        <f t="shared" si="218"/>
        <v>109.19999999999993</v>
      </c>
      <c r="DH12" s="47">
        <f t="shared" si="218"/>
        <v>110.09999999999994</v>
      </c>
      <c r="DI12" s="47">
        <f t="shared" si="218"/>
        <v>110.99999999999994</v>
      </c>
      <c r="DJ12" s="47">
        <f t="shared" si="218"/>
        <v>111.89999999999995</v>
      </c>
      <c r="DK12" s="47">
        <f t="shared" si="218"/>
        <v>112.79999999999995</v>
      </c>
      <c r="DL12" s="47">
        <f t="shared" si="218"/>
        <v>113.69999999999996</v>
      </c>
      <c r="DM12" s="47">
        <f t="shared" si="218"/>
        <v>114.59999999999997</v>
      </c>
      <c r="DN12" s="47">
        <f t="shared" si="218"/>
        <v>115.49999999999997</v>
      </c>
      <c r="DO12" s="47">
        <f t="shared" si="218"/>
        <v>116.39999999999998</v>
      </c>
      <c r="DP12" s="47">
        <f t="shared" si="218"/>
        <v>117.29999999999998</v>
      </c>
      <c r="DQ12" s="47">
        <f t="shared" si="218"/>
        <v>118.19999999999999</v>
      </c>
      <c r="DR12" s="47">
        <f t="shared" si="218"/>
        <v>119.1</v>
      </c>
      <c r="DS12" s="179">
        <f t="shared" si="213"/>
        <v>120</v>
      </c>
      <c r="DT12" s="47">
        <f t="shared" si="214"/>
        <v>120.9</v>
      </c>
      <c r="DU12" s="47">
        <f t="shared" si="221"/>
        <v>121.80000000000001</v>
      </c>
      <c r="DV12" s="47">
        <f t="shared" si="221"/>
        <v>122.70000000000002</v>
      </c>
      <c r="DW12" s="47">
        <f t="shared" si="221"/>
        <v>123.60000000000002</v>
      </c>
      <c r="DX12" s="47">
        <f t="shared" si="221"/>
        <v>124.50000000000003</v>
      </c>
      <c r="DY12" s="47">
        <f t="shared" si="221"/>
        <v>125.40000000000003</v>
      </c>
      <c r="DZ12" s="47">
        <f t="shared" si="221"/>
        <v>126.30000000000004</v>
      </c>
      <c r="EA12" s="47">
        <f t="shared" si="221"/>
        <v>127.20000000000005</v>
      </c>
      <c r="EB12" s="47">
        <f t="shared" si="221"/>
        <v>128.10000000000005</v>
      </c>
      <c r="EC12" s="47">
        <f t="shared" si="221"/>
        <v>129.00000000000006</v>
      </c>
      <c r="ED12" s="47">
        <f t="shared" si="221"/>
        <v>129.90000000000006</v>
      </c>
      <c r="EE12" s="47">
        <f t="shared" si="221"/>
        <v>130.80000000000007</v>
      </c>
      <c r="EF12" s="47">
        <f t="shared" si="221"/>
        <v>131.70000000000007</v>
      </c>
      <c r="EG12" s="47">
        <f t="shared" si="221"/>
        <v>132.60000000000008</v>
      </c>
      <c r="EH12" s="47">
        <f t="shared" si="221"/>
        <v>133.50000000000009</v>
      </c>
      <c r="EI12" s="47">
        <f t="shared" si="221"/>
        <v>134.40000000000009</v>
      </c>
      <c r="EJ12" s="47">
        <f t="shared" si="221"/>
        <v>135.3000000000001</v>
      </c>
      <c r="EK12" s="47">
        <f t="shared" si="221"/>
        <v>136.2000000000001</v>
      </c>
      <c r="EL12" s="47">
        <f t="shared" si="221"/>
        <v>137.10000000000011</v>
      </c>
      <c r="EM12" s="47">
        <f t="shared" si="221"/>
        <v>138.00000000000011</v>
      </c>
      <c r="EN12" s="47">
        <f t="shared" si="221"/>
        <v>138.90000000000012</v>
      </c>
      <c r="EO12" s="47">
        <f t="shared" si="221"/>
        <v>139.80000000000013</v>
      </c>
      <c r="EP12" s="47">
        <f t="shared" si="221"/>
        <v>140.70000000000013</v>
      </c>
      <c r="EQ12" s="47">
        <f t="shared" si="221"/>
        <v>141.60000000000014</v>
      </c>
      <c r="ER12" s="47">
        <f t="shared" si="221"/>
        <v>142.50000000000014</v>
      </c>
      <c r="ES12" s="47">
        <f t="shared" si="221"/>
        <v>143.40000000000015</v>
      </c>
      <c r="ET12" s="47">
        <f t="shared" si="221"/>
        <v>144.30000000000015</v>
      </c>
      <c r="EU12" s="47">
        <f t="shared" si="221"/>
        <v>145.20000000000016</v>
      </c>
      <c r="EV12" s="47">
        <f t="shared" si="221"/>
        <v>146.10000000000016</v>
      </c>
      <c r="EW12" s="47">
        <f t="shared" si="221"/>
        <v>147.00000000000017</v>
      </c>
      <c r="EX12" s="47">
        <f t="shared" si="221"/>
        <v>147.90000000000018</v>
      </c>
      <c r="EY12" s="47">
        <f t="shared" si="221"/>
        <v>148.80000000000018</v>
      </c>
      <c r="EZ12" s="47">
        <f t="shared" si="221"/>
        <v>149.70000000000019</v>
      </c>
      <c r="FA12" s="47">
        <f t="shared" si="221"/>
        <v>150.60000000000019</v>
      </c>
      <c r="FB12" s="47">
        <f t="shared" si="221"/>
        <v>151.5000000000002</v>
      </c>
      <c r="FC12" s="47">
        <f t="shared" si="221"/>
        <v>152.4000000000002</v>
      </c>
      <c r="FD12" s="47">
        <f t="shared" si="221"/>
        <v>153.30000000000021</v>
      </c>
      <c r="FE12" s="47">
        <f t="shared" si="221"/>
        <v>154.20000000000022</v>
      </c>
      <c r="FF12" s="47">
        <f t="shared" si="221"/>
        <v>155.10000000000022</v>
      </c>
      <c r="FG12" s="47">
        <f t="shared" si="221"/>
        <v>156.00000000000023</v>
      </c>
      <c r="FH12" s="47">
        <f t="shared" si="221"/>
        <v>156.90000000000023</v>
      </c>
      <c r="FI12" s="47">
        <f t="shared" si="221"/>
        <v>157.80000000000024</v>
      </c>
      <c r="FJ12" s="47">
        <f t="shared" si="221"/>
        <v>158.70000000000024</v>
      </c>
      <c r="FK12" s="47">
        <f t="shared" si="221"/>
        <v>159.60000000000025</v>
      </c>
      <c r="FL12" s="47">
        <f t="shared" si="221"/>
        <v>160.50000000000026</v>
      </c>
      <c r="FM12" s="47">
        <f t="shared" si="221"/>
        <v>161.40000000000026</v>
      </c>
      <c r="FN12" s="47">
        <f t="shared" si="221"/>
        <v>162.30000000000027</v>
      </c>
      <c r="FO12" s="47">
        <f t="shared" si="221"/>
        <v>163.20000000000027</v>
      </c>
      <c r="FP12" s="47">
        <f t="shared" si="221"/>
        <v>164.10000000000028</v>
      </c>
      <c r="FQ12" s="47">
        <f t="shared" si="221"/>
        <v>165.00000000000028</v>
      </c>
      <c r="FR12" s="47">
        <f t="shared" si="221"/>
        <v>165.90000000000029</v>
      </c>
      <c r="FS12" s="47">
        <f t="shared" si="221"/>
        <v>166.8000000000003</v>
      </c>
      <c r="FT12" s="47">
        <f t="shared" si="221"/>
        <v>167.7000000000003</v>
      </c>
      <c r="FU12" s="47">
        <f t="shared" si="221"/>
        <v>168.60000000000031</v>
      </c>
      <c r="FV12" s="47">
        <f t="shared" si="221"/>
        <v>169.50000000000031</v>
      </c>
      <c r="FW12" s="47">
        <f t="shared" si="221"/>
        <v>170.40000000000032</v>
      </c>
      <c r="FX12" s="47">
        <f t="shared" si="221"/>
        <v>171.30000000000032</v>
      </c>
      <c r="FY12" s="47">
        <f t="shared" si="221"/>
        <v>172.20000000000033</v>
      </c>
      <c r="FZ12" s="47">
        <f t="shared" si="221"/>
        <v>173.10000000000034</v>
      </c>
      <c r="GA12" s="47">
        <f t="shared" si="221"/>
        <v>174.00000000000034</v>
      </c>
      <c r="GB12" s="47">
        <f t="shared" si="221"/>
        <v>174.90000000000035</v>
      </c>
      <c r="GC12" s="47">
        <f t="shared" si="221"/>
        <v>175.80000000000035</v>
      </c>
      <c r="GD12" s="47">
        <f t="shared" si="221"/>
        <v>176.70000000000036</v>
      </c>
      <c r="GE12" s="47">
        <f t="shared" si="221"/>
        <v>177.60000000000036</v>
      </c>
      <c r="GF12" s="47">
        <f t="shared" si="221"/>
        <v>178.50000000000037</v>
      </c>
      <c r="GG12" s="47">
        <f t="shared" si="219"/>
        <v>179.40000000000038</v>
      </c>
      <c r="GH12" s="47">
        <f t="shared" si="219"/>
        <v>180.30000000000038</v>
      </c>
      <c r="GI12" s="47">
        <f t="shared" si="219"/>
        <v>181.20000000000039</v>
      </c>
      <c r="GJ12" s="47">
        <f t="shared" si="219"/>
        <v>182.10000000000039</v>
      </c>
      <c r="GK12" s="47">
        <f t="shared" si="219"/>
        <v>183.0000000000004</v>
      </c>
      <c r="GL12" s="47">
        <f t="shared" si="219"/>
        <v>183.9000000000004</v>
      </c>
      <c r="GM12" s="47">
        <f t="shared" si="219"/>
        <v>184.80000000000041</v>
      </c>
      <c r="GN12" s="47">
        <f t="shared" si="219"/>
        <v>185.70000000000041</v>
      </c>
      <c r="GO12" s="47">
        <f t="shared" si="219"/>
        <v>186.60000000000042</v>
      </c>
      <c r="GP12" s="47">
        <f t="shared" si="219"/>
        <v>187.50000000000043</v>
      </c>
      <c r="GQ12" s="47">
        <f t="shared" si="219"/>
        <v>188.40000000000043</v>
      </c>
      <c r="GR12" s="47">
        <f t="shared" si="219"/>
        <v>189.30000000000044</v>
      </c>
      <c r="GS12" s="47">
        <f t="shared" si="219"/>
        <v>190.20000000000044</v>
      </c>
      <c r="GT12" s="47">
        <f t="shared" si="219"/>
        <v>191.10000000000045</v>
      </c>
      <c r="GU12" s="47">
        <f t="shared" si="219"/>
        <v>192.00000000000045</v>
      </c>
      <c r="GV12" s="47">
        <f t="shared" si="219"/>
        <v>192.90000000000046</v>
      </c>
      <c r="GW12" s="47">
        <f t="shared" si="219"/>
        <v>193.80000000000047</v>
      </c>
      <c r="GX12" s="47">
        <f t="shared" si="219"/>
        <v>194.70000000000047</v>
      </c>
      <c r="GY12" s="47">
        <f t="shared" si="219"/>
        <v>195.60000000000048</v>
      </c>
      <c r="GZ12" s="47">
        <f t="shared" si="219"/>
        <v>196.50000000000048</v>
      </c>
      <c r="HA12" s="47">
        <f t="shared" si="219"/>
        <v>197.40000000000049</v>
      </c>
      <c r="HB12" s="47">
        <f t="shared" si="219"/>
        <v>198.30000000000049</v>
      </c>
      <c r="HC12" s="47">
        <f t="shared" si="219"/>
        <v>199.2000000000005</v>
      </c>
      <c r="HD12" s="47">
        <f t="shared" si="219"/>
        <v>200.10000000000051</v>
      </c>
      <c r="HE12" s="47">
        <f t="shared" si="219"/>
        <v>201.00000000000051</v>
      </c>
      <c r="HF12" s="47">
        <f t="shared" si="219"/>
        <v>201.90000000000052</v>
      </c>
      <c r="HG12" s="47">
        <f t="shared" si="219"/>
        <v>202.80000000000052</v>
      </c>
      <c r="HH12" s="47">
        <f t="shared" si="219"/>
        <v>203.70000000000053</v>
      </c>
      <c r="HI12" s="47">
        <f t="shared" si="219"/>
        <v>204.60000000000053</v>
      </c>
      <c r="HJ12" s="47">
        <f t="shared" si="219"/>
        <v>205.50000000000054</v>
      </c>
      <c r="HK12" s="47">
        <f t="shared" si="219"/>
        <v>206.40000000000055</v>
      </c>
      <c r="HL12" s="47">
        <f t="shared" si="219"/>
        <v>207.30000000000055</v>
      </c>
      <c r="HM12" s="47">
        <f t="shared" si="219"/>
        <v>208.20000000000056</v>
      </c>
      <c r="HN12" s="47">
        <f t="shared" si="219"/>
        <v>209.10000000000056</v>
      </c>
      <c r="HO12" s="47">
        <f t="shared" si="219"/>
        <v>210.00000000000057</v>
      </c>
      <c r="HP12" s="165">
        <f t="shared" si="7"/>
        <v>1.8239651123946449E-3</v>
      </c>
      <c r="HQ12" s="165">
        <f t="shared" si="8"/>
        <v>1.8647649010188601E-3</v>
      </c>
      <c r="HR12" s="165">
        <f t="shared" si="9"/>
        <v>1.9060960718829583E-3</v>
      </c>
      <c r="HS12" s="165">
        <f t="shared" si="10"/>
        <v>1.9479536886795232E-3</v>
      </c>
      <c r="HT12" s="165">
        <f t="shared" si="11"/>
        <v>1.9903323868996859E-3</v>
      </c>
      <c r="HU12" s="165">
        <f t="shared" si="12"/>
        <v>2.0332263687684177E-3</v>
      </c>
      <c r="HV12" s="165">
        <f t="shared" si="13"/>
        <v>2.0766293985070286E-3</v>
      </c>
      <c r="HW12" s="165">
        <f t="shared" si="14"/>
        <v>2.1205347979357417E-3</v>
      </c>
      <c r="HX12" s="165">
        <f t="shared" si="15"/>
        <v>2.1649354424290016E-3</v>
      </c>
      <c r="HY12" s="165">
        <f t="shared" si="16"/>
        <v>2.2098237572359524E-3</v>
      </c>
      <c r="HZ12" s="165">
        <f t="shared" si="17"/>
        <v>2.255191714178257E-3</v>
      </c>
      <c r="IA12" s="165">
        <f t="shared" si="18"/>
        <v>2.3010308287371734E-3</v>
      </c>
      <c r="IB12" s="165">
        <f t="shared" si="19"/>
        <v>2.3473321575414809E-3</v>
      </c>
      <c r="IC12" s="165">
        <f t="shared" si="20"/>
        <v>2.3940862962675354E-3</v>
      </c>
      <c r="ID12" s="165">
        <f t="shared" si="21"/>
        <v>2.4412833779623657E-3</v>
      </c>
      <c r="IE12" s="165">
        <f t="shared" si="22"/>
        <v>2.4889130718003609E-3</v>
      </c>
      <c r="IF12" s="165">
        <f t="shared" si="23"/>
        <v>2.5369645822836931E-3</v>
      </c>
      <c r="IG12" s="165">
        <f t="shared" si="24"/>
        <v>2.585426648896189E-3</v>
      </c>
      <c r="IH12" s="165">
        <f t="shared" si="25"/>
        <v>2.6342875462199082E-3</v>
      </c>
      <c r="II12" s="165">
        <f t="shared" si="26"/>
        <v>2.6835350845232251E-3</v>
      </c>
      <c r="IJ12" s="165">
        <f t="shared" si="27"/>
        <v>2.7331566108287197E-3</v>
      </c>
      <c r="IK12" s="165">
        <f t="shared" si="28"/>
        <v>2.7831390104686268E-3</v>
      </c>
      <c r="IL12" s="165">
        <f t="shared" si="29"/>
        <v>2.8334687091350927E-3</v>
      </c>
      <c r="IM12" s="165">
        <f t="shared" si="30"/>
        <v>2.8841316754318978E-3</v>
      </c>
      <c r="IN12" s="165">
        <f t="shared" si="31"/>
        <v>2.9351134239337258E-3</v>
      </c>
      <c r="IO12" s="165">
        <f t="shared" si="32"/>
        <v>2.9863990187584625E-3</v>
      </c>
      <c r="IP12" s="165">
        <f t="shared" si="33"/>
        <v>3.0379730776573534E-3</v>
      </c>
      <c r="IQ12" s="165">
        <f t="shared" si="34"/>
        <v>3.0898197766272397E-3</v>
      </c>
      <c r="IR12" s="165">
        <f t="shared" si="35"/>
        <v>3.1419228550484081E-3</v>
      </c>
      <c r="IS12" s="165">
        <f t="shared" si="36"/>
        <v>3.1942656213509125E-3</v>
      </c>
      <c r="IT12" s="165">
        <f t="shared" si="37"/>
        <v>3.2468309592115253E-3</v>
      </c>
      <c r="IU12" s="165">
        <f t="shared" si="38"/>
        <v>3.2996013342827756E-3</v>
      </c>
      <c r="IV12" s="165">
        <f t="shared" si="39"/>
        <v>3.3525588014547869E-3</v>
      </c>
      <c r="IW12" s="165">
        <f t="shared" si="40"/>
        <v>3.4056850126499257E-3</v>
      </c>
      <c r="IX12" s="165">
        <f t="shared" si="41"/>
        <v>3.4589612251494412E-3</v>
      </c>
      <c r="IY12" s="165">
        <f t="shared" si="42"/>
        <v>3.5123683104506167E-3</v>
      </c>
      <c r="IZ12" s="165">
        <f t="shared" si="43"/>
        <v>3.5658867636520993E-3</v>
      </c>
      <c r="JA12" s="165">
        <f t="shared" si="44"/>
        <v>3.6194967133643262E-3</v>
      </c>
      <c r="JB12" s="165">
        <f t="shared" si="45"/>
        <v>3.6731779321411777E-3</v>
      </c>
      <c r="JC12" s="165">
        <f t="shared" si="46"/>
        <v>3.7269098474281797E-3</v>
      </c>
      <c r="JD12" s="165">
        <f t="shared" si="47"/>
        <v>3.7806715530217996E-3</v>
      </c>
      <c r="JE12" s="165">
        <f t="shared" si="48"/>
        <v>3.8344418210335524E-3</v>
      </c>
      <c r="JF12" s="165">
        <f t="shared" si="49"/>
        <v>3.8881991143518537E-3</v>
      </c>
      <c r="JG12" s="165">
        <f t="shared" si="50"/>
        <v>3.9419215995937255E-3</v>
      </c>
      <c r="JH12" s="165">
        <f t="shared" si="51"/>
        <v>3.9955871605376909E-3</v>
      </c>
      <c r="JI12" s="165">
        <f t="shared" si="52"/>
        <v>4.0491734120283581E-3</v>
      </c>
      <c r="JJ12" s="165">
        <f t="shared" si="53"/>
        <v>4.1026577143424203E-3</v>
      </c>
      <c r="JK12" s="165">
        <f t="shared" si="54"/>
        <v>4.1560171880050054E-3</v>
      </c>
      <c r="JL12" s="165">
        <f t="shared" si="55"/>
        <v>4.2092287290445042E-3</v>
      </c>
      <c r="JM12" s="165">
        <f t="shared" si="56"/>
        <v>4.2622690246732703E-3</v>
      </c>
      <c r="JN12" s="165">
        <f t="shared" si="57"/>
        <v>4.315114569380764E-3</v>
      </c>
      <c r="JO12" s="165">
        <f t="shared" si="58"/>
        <v>4.3677416814250193E-3</v>
      </c>
      <c r="JP12" s="165">
        <f t="shared" si="59"/>
        <v>4.4201265197075261E-3</v>
      </c>
      <c r="JQ12" s="165">
        <f t="shared" si="60"/>
        <v>4.4722451010159123E-3</v>
      </c>
      <c r="JR12" s="165">
        <f t="shared" si="61"/>
        <v>4.5240733176180993E-3</v>
      </c>
      <c r="JS12" s="165">
        <f t="shared" si="62"/>
        <v>4.575586955190919E-3</v>
      </c>
      <c r="JT12" s="165">
        <f t="shared" si="63"/>
        <v>4.6267617110654809E-3</v>
      </c>
      <c r="JU12" s="165">
        <f t="shared" si="64"/>
        <v>4.6775732127709684E-3</v>
      </c>
      <c r="JV12" s="165">
        <f t="shared" si="65"/>
        <v>4.7279970368578617E-3</v>
      </c>
      <c r="JW12" s="165">
        <f t="shared" si="66"/>
        <v>4.7780087279810229E-3</v>
      </c>
      <c r="JX12" s="165">
        <f t="shared" si="67"/>
        <v>4.8275838182224749E-3</v>
      </c>
      <c r="JY12" s="165">
        <f t="shared" si="68"/>
        <v>4.876697846633124E-3</v>
      </c>
      <c r="JZ12" s="165">
        <f t="shared" si="69"/>
        <v>4.9253263789722258E-3</v>
      </c>
      <c r="KA12" s="165">
        <f t="shared" si="70"/>
        <v>4.973445027622779E-3</v>
      </c>
      <c r="KB12" s="165">
        <f t="shared" si="71"/>
        <v>5.0210294716606808E-3</v>
      </c>
      <c r="KC12" s="165">
        <f t="shared" si="72"/>
        <v>5.0680554770549217E-3</v>
      </c>
      <c r="KD12" s="165">
        <f t="shared" si="73"/>
        <v>5.1144989169758107E-3</v>
      </c>
      <c r="KE12" s="165">
        <f t="shared" si="74"/>
        <v>5.1603357921877141E-3</v>
      </c>
      <c r="KF12" s="165">
        <f t="shared" si="75"/>
        <v>5.205542251502584E-3</v>
      </c>
      <c r="KG12" s="165">
        <f t="shared" si="76"/>
        <v>5.250094612270129E-3</v>
      </c>
      <c r="KH12" s="165">
        <f t="shared" si="77"/>
        <v>5.2939693808803047E-3</v>
      </c>
      <c r="KI12" s="165">
        <f t="shared" si="78"/>
        <v>5.3371432732534918E-3</v>
      </c>
      <c r="KJ12" s="165">
        <f t="shared" si="79"/>
        <v>5.3795932352936025E-3</v>
      </c>
      <c r="KK12" s="165">
        <f t="shared" si="80"/>
        <v>5.4212964632791242E-3</v>
      </c>
      <c r="KL12" s="165">
        <f t="shared" si="81"/>
        <v>5.4622304241670758E-3</v>
      </c>
      <c r="KM12" s="165">
        <f t="shared" si="82"/>
        <v>5.5023728757846941E-3</v>
      </c>
      <c r="KN12" s="165">
        <f t="shared" si="83"/>
        <v>5.5417018868836676E-3</v>
      </c>
      <c r="KO12" s="165">
        <f t="shared" si="84"/>
        <v>5.5801958570317525E-3</v>
      </c>
      <c r="KP12" s="165">
        <f t="shared" si="85"/>
        <v>5.6178335363165858E-3</v>
      </c>
      <c r="KQ12" s="165">
        <f t="shared" si="86"/>
        <v>5.6545940448366611E-3</v>
      </c>
      <c r="KR12" s="165">
        <f t="shared" si="87"/>
        <v>5.6904568919545111E-3</v>
      </c>
      <c r="KS12" s="165">
        <f t="shared" si="88"/>
        <v>5.7254019952873124E-3</v>
      </c>
      <c r="KT12" s="165">
        <f t="shared" si="89"/>
        <v>5.7594096994103465E-3</v>
      </c>
      <c r="KU12" s="165">
        <f t="shared" si="90"/>
        <v>5.7924607942489758E-3</v>
      </c>
      <c r="KV12" s="165">
        <f t="shared" si="91"/>
        <v>5.8245365331350994E-3</v>
      </c>
      <c r="KW12" s="165">
        <f t="shared" si="92"/>
        <v>5.8556186505043543E-3</v>
      </c>
      <c r="KX12" s="165">
        <f t="shared" si="93"/>
        <v>5.8856893792107205E-3</v>
      </c>
      <c r="KY12" s="165">
        <f t="shared" si="94"/>
        <v>5.9147314674355784E-3</v>
      </c>
      <c r="KZ12" s="165">
        <f t="shared" si="95"/>
        <v>5.9427281951687132E-3</v>
      </c>
      <c r="LA12" s="165">
        <f t="shared" si="96"/>
        <v>5.9696633902392307E-3</v>
      </c>
      <c r="LB12" s="165">
        <f t="shared" si="97"/>
        <v>5.9955214438749179E-3</v>
      </c>
      <c r="LC12" s="165">
        <f t="shared" si="98"/>
        <v>6.0202873257690602E-3</v>
      </c>
      <c r="LD12" s="165">
        <f t="shared" si="99"/>
        <v>6.0439465986344126E-3</v>
      </c>
      <c r="LE12" s="165">
        <f t="shared" si="100"/>
        <v>6.0664854322245608E-3</v>
      </c>
      <c r="LF12" s="165">
        <f t="shared" si="101"/>
        <v>6.087890616803651E-3</v>
      </c>
      <c r="LG12" s="165">
        <f t="shared" si="102"/>
        <v>6.1081495760461069E-3</v>
      </c>
      <c r="LH12" s="165">
        <f t="shared" si="103"/>
        <v>6.127250379348712E-3</v>
      </c>
      <c r="LI12" s="165">
        <f t="shared" si="104"/>
        <v>6.1451817535381932E-3</v>
      </c>
      <c r="LJ12" s="165">
        <f t="shared" si="105"/>
        <v>6.1619330939582002E-3</v>
      </c>
      <c r="LK12" s="165">
        <f t="shared" si="106"/>
        <v>6.1774944749204514E-3</v>
      </c>
      <c r="LL12" s="165">
        <f t="shared" si="107"/>
        <v>6.1918566595056046E-3</v>
      </c>
      <c r="LM12" s="165">
        <f t="shared" si="108"/>
        <v>6.205011108700309E-3</v>
      </c>
      <c r="LN12" s="165">
        <f t="shared" si="109"/>
        <v>6.2169499898578045E-3</v>
      </c>
      <c r="LO12" s="165">
        <f t="shared" si="110"/>
        <v>6.2276661844703016E-3</v>
      </c>
      <c r="LP12" s="165">
        <f t="shared" si="111"/>
        <v>6.2371532952423762E-3</v>
      </c>
      <c r="LQ12" s="165">
        <f t="shared" si="112"/>
        <v>6.2454056524555174E-3</v>
      </c>
      <c r="LR12" s="165">
        <f t="shared" si="113"/>
        <v>6.252418319614989E-3</v>
      </c>
      <c r="LS12" s="165">
        <f t="shared" si="114"/>
        <v>6.2581870983710892E-3</v>
      </c>
      <c r="LT12" s="165">
        <f t="shared" si="115"/>
        <v>6.2627085327080015E-3</v>
      </c>
      <c r="LU12" s="165">
        <f t="shared" si="116"/>
        <v>6.2659799123943203E-3</v>
      </c>
      <c r="LV12" s="165">
        <f t="shared" si="117"/>
        <v>6.2679992756904841E-3</v>
      </c>
      <c r="LW12" s="165">
        <f t="shared" si="118"/>
        <v>6.2687654113092912E-3</v>
      </c>
      <c r="LX12" s="165">
        <f t="shared" si="119"/>
        <v>6.2682778596267787E-3</v>
      </c>
      <c r="LY12" s="165">
        <f t="shared" si="120"/>
        <v>6.2665369131417554E-3</v>
      </c>
      <c r="LZ12" s="165">
        <f t="shared" si="121"/>
        <v>6.263543616183356E-3</v>
      </c>
      <c r="MA12" s="165">
        <f t="shared" si="122"/>
        <v>6.2592997638670237E-3</v>
      </c>
      <c r="MB12" s="165">
        <f t="shared" si="123"/>
        <v>6.2538079003003708E-3</v>
      </c>
      <c r="MC12" s="165">
        <f t="shared" si="124"/>
        <v>6.2470713160414464E-3</v>
      </c>
      <c r="MD12" s="165">
        <f t="shared" si="125"/>
        <v>6.2390940448129517E-3</v>
      </c>
      <c r="ME12" s="165">
        <f t="shared" si="126"/>
        <v>6.2298808594770045E-3</v>
      </c>
      <c r="MF12" s="165">
        <f t="shared" si="127"/>
        <v>6.2194372672760671E-3</v>
      </c>
      <c r="MG12" s="165">
        <f t="shared" si="128"/>
        <v>6.2077695043466895E-3</v>
      </c>
      <c r="MH12" s="165">
        <f t="shared" si="129"/>
        <v>6.1948845295137205E-3</v>
      </c>
      <c r="MI12" s="165">
        <f t="shared" si="130"/>
        <v>6.1807900173736115E-3</v>
      </c>
      <c r="MJ12" s="165">
        <f t="shared" si="131"/>
        <v>6.1654943506764667E-3</v>
      </c>
      <c r="MK12" s="165">
        <f t="shared" si="132"/>
        <v>6.1490066120174058E-3</v>
      </c>
      <c r="ML12" s="165">
        <f t="shared" si="133"/>
        <v>6.1313365748487687E-3</v>
      </c>
      <c r="MM12" s="165">
        <f t="shared" si="134"/>
        <v>6.1124946938256215E-3</v>
      </c>
      <c r="MN12" s="165">
        <f t="shared" si="135"/>
        <v>6.092492094497904E-3</v>
      </c>
      <c r="MO12" s="165">
        <f t="shared" si="136"/>
        <v>6.0713405623634533E-3</v>
      </c>
      <c r="MP12" s="165">
        <f t="shared" si="137"/>
        <v>6.0490525312969666E-3</v>
      </c>
      <c r="MQ12" s="165">
        <f t="shared" si="138"/>
        <v>6.025641071370832E-3</v>
      </c>
      <c r="MR12" s="165">
        <f t="shared" si="139"/>
        <v>6.0011198760844906E-3</v>
      </c>
      <c r="MS12" s="165">
        <f t="shared" si="140"/>
        <v>5.9755032490198205E-3</v>
      </c>
      <c r="MT12" s="165">
        <f t="shared" si="141"/>
        <v>5.9488060899407355E-3</v>
      </c>
      <c r="MU12" s="165">
        <f t="shared" si="142"/>
        <v>5.9210438803558871E-3</v>
      </c>
      <c r="MV12" s="165">
        <f t="shared" si="143"/>
        <v>5.8922326685640798E-3</v>
      </c>
      <c r="MW12" s="165">
        <f t="shared" si="144"/>
        <v>5.8623890542025764E-3</v>
      </c>
      <c r="MX12" s="165">
        <f t="shared" si="145"/>
        <v>5.8315301723191318E-3</v>
      </c>
      <c r="MY12" s="165">
        <f t="shared" si="146"/>
        <v>5.7996736769891167E-3</v>
      </c>
      <c r="MZ12" s="165">
        <f t="shared" si="147"/>
        <v>5.7668377244996646E-3</v>
      </c>
      <c r="NA12" s="165">
        <f t="shared" si="148"/>
        <v>5.7330409561232171E-3</v>
      </c>
      <c r="NB12" s="165">
        <f t="shared" si="149"/>
        <v>5.6983024805033339E-3</v>
      </c>
      <c r="NC12" s="165">
        <f t="shared" si="150"/>
        <v>5.6626418556760399E-3</v>
      </c>
      <c r="ND12" s="165">
        <f t="shared" si="151"/>
        <v>5.6260790707503413E-3</v>
      </c>
      <c r="NE12" s="165">
        <f t="shared" si="152"/>
        <v>5.5886345272718879E-3</v>
      </c>
      <c r="NF12" s="165">
        <f t="shared" si="153"/>
        <v>5.550329020294063E-3</v>
      </c>
      <c r="NG12" s="165">
        <f t="shared" si="154"/>
        <v>5.5111837191810144E-3</v>
      </c>
      <c r="NH12" s="165">
        <f t="shared" si="155"/>
        <v>5.47122014816738E-3</v>
      </c>
      <c r="NI12" s="165">
        <f t="shared" si="156"/>
        <v>5.4304601666995958E-3</v>
      </c>
      <c r="NJ12" s="165">
        <f t="shared" si="157"/>
        <v>5.3889259495838553E-3</v>
      </c>
      <c r="NK12" s="165">
        <f t="shared" si="158"/>
        <v>5.346639966965828E-3</v>
      </c>
      <c r="NL12" s="165">
        <f t="shared" si="159"/>
        <v>5.3036249641673448E-3</v>
      </c>
      <c r="NM12" s="165">
        <f t="shared" si="160"/>
        <v>5.2599039414052157E-3</v>
      </c>
      <c r="NN12" s="165">
        <f t="shared" si="161"/>
        <v>5.2155001334173662E-3</v>
      </c>
      <c r="NO12" s="165">
        <f t="shared" si="162"/>
        <v>5.1704369890213661E-3</v>
      </c>
      <c r="NP12" s="165">
        <f t="shared" si="163"/>
        <v>5.1247381506303331E-3</v>
      </c>
      <c r="NQ12" s="165">
        <f t="shared" si="164"/>
        <v>5.0784274337510541E-3</v>
      </c>
      <c r="NR12" s="165">
        <f t="shared" si="165"/>
        <v>5.0315288064889576E-3</v>
      </c>
      <c r="NS12" s="165">
        <f t="shared" si="166"/>
        <v>4.9840663690843513E-3</v>
      </c>
      <c r="NT12" s="165">
        <f t="shared" si="167"/>
        <v>4.9360643335041041E-3</v>
      </c>
      <c r="NU12" s="165">
        <f t="shared" si="168"/>
        <v>4.8875470031126073E-3</v>
      </c>
      <c r="NV12" s="165">
        <f t="shared" si="169"/>
        <v>4.8385387524455571E-3</v>
      </c>
      <c r="NW12" s="165">
        <f t="shared" si="170"/>
        <v>4.7890640071097191E-3</v>
      </c>
      <c r="NX12" s="165">
        <f t="shared" si="171"/>
        <v>4.7391472238314108E-3</v>
      </c>
      <c r="NY12" s="165">
        <f t="shared" si="172"/>
        <v>4.6888128706760622E-3</v>
      </c>
      <c r="NZ12" s="165">
        <f t="shared" si="173"/>
        <v>4.6380854074606799E-3</v>
      </c>
      <c r="OA12" s="165">
        <f t="shared" si="174"/>
        <v>4.5869892663806134E-3</v>
      </c>
      <c r="OB12" s="165">
        <f t="shared" si="175"/>
        <v>4.535548832871438E-3</v>
      </c>
      <c r="OC12" s="165">
        <f t="shared" si="176"/>
        <v>4.4837884267262713E-3</v>
      </c>
      <c r="OD12" s="165">
        <f t="shared" si="177"/>
        <v>4.4317322834882267E-3</v>
      </c>
      <c r="OE12" s="165">
        <f t="shared" si="178"/>
        <v>4.3794045361371077E-3</v>
      </c>
      <c r="OF12" s="165">
        <f t="shared" si="179"/>
        <v>4.3268291970888642E-3</v>
      </c>
      <c r="OG12" s="165">
        <f t="shared" si="180"/>
        <v>4.2740301405256075E-3</v>
      </c>
      <c r="OH12" s="165">
        <f t="shared" si="181"/>
        <v>4.2210310850733911E-3</v>
      </c>
      <c r="OI12" s="165">
        <f t="shared" si="182"/>
        <v>4.167855576844218E-3</v>
      </c>
      <c r="OJ12" s="165">
        <f t="shared" si="183"/>
        <v>4.1145269728580635E-3</v>
      </c>
      <c r="OK12" s="165">
        <f t="shared" si="184"/>
        <v>4.0610684248599573E-3</v>
      </c>
      <c r="OL12" s="165">
        <f t="shared" si="185"/>
        <v>4.007502863546451E-3</v>
      </c>
      <c r="OM12" s="165">
        <f t="shared" si="186"/>
        <v>3.953852983215031E-3</v>
      </c>
      <c r="ON12" s="165">
        <f t="shared" si="187"/>
        <v>3.9001412268492778E-3</v>
      </c>
      <c r="OO12" s="165">
        <f t="shared" si="188"/>
        <v>3.8463897716518049E-3</v>
      </c>
      <c r="OP12" s="165">
        <f t="shared" si="189"/>
        <v>3.7926205150362164E-3</v>
      </c>
      <c r="OQ12" s="165">
        <f t="shared" si="190"/>
        <v>3.7388550610885527E-3</v>
      </c>
      <c r="OR12" s="165">
        <f t="shared" si="191"/>
        <v>3.6851147075078663E-3</v>
      </c>
      <c r="OS12" s="165">
        <f t="shared" si="192"/>
        <v>3.6314204330348122E-3</v>
      </c>
      <c r="OT12" s="165">
        <f t="shared" si="193"/>
        <v>3.5777928853762864E-3</v>
      </c>
      <c r="OU12" s="165">
        <f t="shared" si="194"/>
        <v>3.5242523696333806E-3</v>
      </c>
      <c r="OV12" s="165">
        <f t="shared" si="195"/>
        <v>3.4708188372391045E-3</v>
      </c>
      <c r="OW12" s="165">
        <f t="shared" si="196"/>
        <v>3.4175118754115079E-3</v>
      </c>
      <c r="OX12" s="165">
        <f t="shared" si="197"/>
        <v>3.3643506971270691E-3</v>
      </c>
      <c r="OY12" s="165">
        <f t="shared" si="198"/>
        <v>3.3113541316183775E-3</v>
      </c>
      <c r="OZ12" s="165">
        <f t="shared" si="199"/>
        <v>3.2585406153993897E-3</v>
      </c>
      <c r="PA12" s="165">
        <f t="shared" si="200"/>
        <v>3.2059281838207284E-3</v>
      </c>
      <c r="PB12" s="165">
        <f t="shared" si="201"/>
        <v>3.1535344631567321E-3</v>
      </c>
      <c r="PC12" s="165">
        <f t="shared" si="202"/>
        <v>3.1013766632251782E-3</v>
      </c>
      <c r="PD12" s="165">
        <f t="shared" si="203"/>
        <v>3.0494715705398877E-3</v>
      </c>
      <c r="PE12" s="165">
        <f t="shared" si="204"/>
        <v>2.9978355419956275E-3</v>
      </c>
      <c r="PF12" s="165">
        <f t="shared" si="205"/>
        <v>2.9464844990840337E-3</v>
      </c>
      <c r="PG12" s="165">
        <f t="shared" si="206"/>
        <v>2.8954339226385508E-3</v>
      </c>
      <c r="PH12" s="165">
        <f t="shared" si="207"/>
        <v>2.8446988481056704E-3</v>
      </c>
    </row>
    <row r="13" spans="1:425" x14ac:dyDescent="0.45">
      <c r="A13" s="4">
        <v>10</v>
      </c>
      <c r="B13" s="92">
        <f t="shared" si="208"/>
        <v>60</v>
      </c>
      <c r="C13" s="91">
        <v>120</v>
      </c>
      <c r="D13" s="92">
        <f t="shared" si="209"/>
        <v>240</v>
      </c>
      <c r="E13" s="120">
        <f t="shared" si="0"/>
        <v>1</v>
      </c>
      <c r="F13" s="120">
        <f t="shared" si="1"/>
        <v>0.5</v>
      </c>
      <c r="G13" s="71">
        <f t="shared" si="210"/>
        <v>130</v>
      </c>
      <c r="H13" s="23" t="s">
        <v>14</v>
      </c>
      <c r="I13" s="55"/>
      <c r="J13" s="298"/>
      <c r="K13" s="72">
        <f>IF(AND(B13&gt;0,C13&gt;0,D13&gt;0),IF(ISBLANK(J13),IF(ISBLANK(H13),"",(D13-B13)*VLOOKUP(H13,VLookups!$A$4:$B$13,2,FALSE)),J13),"")</f>
        <v>73.11634564172364</v>
      </c>
      <c r="L13" s="73">
        <f t="shared" si="2"/>
        <v>5346</v>
      </c>
      <c r="M13" s="91">
        <v>150</v>
      </c>
      <c r="N13" s="265">
        <f>IF(AND(M13&gt;0,C13&gt;0,NOT(K13="")),ABS(VLOOKUP($M$1,VLookups!$A$43:$B$44,2,FALSE)-_xlfn.NORM.DIST(M13,G13,K13,TRUE)),"")</f>
        <v>0.60777963694510129</v>
      </c>
      <c r="O13" s="90">
        <f>IF(AND($B13&gt;0,$C13&gt;0,$D13&gt;0,NOT(ISBLANK($H13))),_xlfn.NORM.INV(ABS(VLOOKUP($M$1,VLookups!$A$43:$B$44,2,FALSE)-O$3),$G13,$K13),"")</f>
        <v>36.297632775948941</v>
      </c>
      <c r="P13" s="89">
        <f>IF(AND($B13&gt;0,$C13&gt;0,$D13&gt;0,NOT(ISBLANK($H13))),_xlfn.NORM.INV(ABS(VLOOKUP($M$1,VLookups!$A$43:$B$44,2,FALSE)-P$3),$G13,$K13),"")</f>
        <v>223.70236722405105</v>
      </c>
      <c r="Q13" s="90">
        <f>IF(AND($B13&gt;0,$C13&gt;0,$D13&gt;0,NOT(ISBLANK($H13))),_xlfn.NORM.INV(ABS(VLOOKUP($M$1,VLookups!$A$43:$B$44,2,FALSE)-Q$3),$G13,$K13),"")</f>
        <v>205.78022194085111</v>
      </c>
      <c r="R13" s="89">
        <f>IF(AND($B13&gt;0,$C13&gt;0,$D13&gt;0,NOT(ISBLANK($H13))),_xlfn.NORM.INV(ABS(VLOOKUP($M$1,VLookups!$A$43:$B$44,2,FALSE)-R$3),$G13,$K13),"")</f>
        <v>191.53626901333107</v>
      </c>
      <c r="S13" s="90">
        <f>IF(AND($B13&gt;0,$C13&gt;0,$D13&gt;0,NOT(ISBLANK($H13))),_xlfn.NORM.INV(ABS(VLOOKUP($M$1,VLookups!$A$43:$B$44,2,FALSE)-S$3),$G13,$K13),"")</f>
        <v>179.31622570713657</v>
      </c>
      <c r="T13" s="89">
        <f>IF(AND($B13&gt;0,$C13&gt;0,$D13&gt;0,NOT(ISBLANK($H13))),_xlfn.NORM.INV(ABS(VLOOKUP($M$1,VLookups!$A$43:$B$44,2,FALSE)-T$3),$G13,$K13),"")</f>
        <v>130</v>
      </c>
      <c r="U13" s="5"/>
      <c r="V13" s="164">
        <f t="shared" si="211"/>
        <v>0.9</v>
      </c>
      <c r="W13" s="47">
        <f t="shared" si="212"/>
        <v>29.999999999999702</v>
      </c>
      <c r="X13" s="47">
        <f t="shared" si="220"/>
        <v>30.8999999999997</v>
      </c>
      <c r="Y13" s="47">
        <f t="shared" si="220"/>
        <v>31.799999999999699</v>
      </c>
      <c r="Z13" s="47">
        <f t="shared" si="220"/>
        <v>32.699999999999697</v>
      </c>
      <c r="AA13" s="47">
        <f t="shared" si="220"/>
        <v>33.599999999999696</v>
      </c>
      <c r="AB13" s="47">
        <f t="shared" si="220"/>
        <v>34.499999999999694</v>
      </c>
      <c r="AC13" s="47">
        <f t="shared" si="220"/>
        <v>35.399999999999693</v>
      </c>
      <c r="AD13" s="47">
        <f t="shared" si="220"/>
        <v>36.299999999999692</v>
      </c>
      <c r="AE13" s="47">
        <f t="shared" si="220"/>
        <v>37.19999999999969</v>
      </c>
      <c r="AF13" s="47">
        <f t="shared" si="220"/>
        <v>38.099999999999689</v>
      </c>
      <c r="AG13" s="47">
        <f t="shared" si="220"/>
        <v>38.999999999999687</v>
      </c>
      <c r="AH13" s="47">
        <f t="shared" si="220"/>
        <v>39.899999999999686</v>
      </c>
      <c r="AI13" s="47">
        <f t="shared" si="220"/>
        <v>40.799999999999685</v>
      </c>
      <c r="AJ13" s="47">
        <f t="shared" si="220"/>
        <v>41.699999999999683</v>
      </c>
      <c r="AK13" s="47">
        <f t="shared" si="220"/>
        <v>42.599999999999682</v>
      </c>
      <c r="AL13" s="47">
        <f t="shared" si="220"/>
        <v>43.49999999999968</v>
      </c>
      <c r="AM13" s="47">
        <f t="shared" si="220"/>
        <v>44.399999999999679</v>
      </c>
      <c r="AN13" s="47">
        <f t="shared" si="220"/>
        <v>45.299999999999677</v>
      </c>
      <c r="AO13" s="47">
        <f t="shared" si="220"/>
        <v>46.199999999999676</v>
      </c>
      <c r="AP13" s="47">
        <f t="shared" si="220"/>
        <v>47.099999999999675</v>
      </c>
      <c r="AQ13" s="47">
        <f t="shared" si="220"/>
        <v>47.999999999999673</v>
      </c>
      <c r="AR13" s="47">
        <f t="shared" si="220"/>
        <v>48.899999999999672</v>
      </c>
      <c r="AS13" s="47">
        <f t="shared" si="220"/>
        <v>49.79999999999967</v>
      </c>
      <c r="AT13" s="47">
        <f t="shared" si="220"/>
        <v>50.699999999999669</v>
      </c>
      <c r="AU13" s="47">
        <f t="shared" si="220"/>
        <v>51.599999999999667</v>
      </c>
      <c r="AV13" s="47">
        <f t="shared" si="220"/>
        <v>52.499999999999666</v>
      </c>
      <c r="AW13" s="47">
        <f t="shared" si="220"/>
        <v>53.399999999999665</v>
      </c>
      <c r="AX13" s="47">
        <f t="shared" si="220"/>
        <v>54.299999999999663</v>
      </c>
      <c r="AY13" s="47">
        <f t="shared" si="220"/>
        <v>55.199999999999662</v>
      </c>
      <c r="AZ13" s="47">
        <f t="shared" si="220"/>
        <v>56.09999999999966</v>
      </c>
      <c r="BA13" s="47">
        <f t="shared" si="220"/>
        <v>56.999999999999659</v>
      </c>
      <c r="BB13" s="47">
        <f t="shared" si="220"/>
        <v>57.899999999999658</v>
      </c>
      <c r="BC13" s="47">
        <f t="shared" si="220"/>
        <v>58.799999999999656</v>
      </c>
      <c r="BD13" s="47">
        <f t="shared" si="220"/>
        <v>59.699999999999655</v>
      </c>
      <c r="BE13" s="47">
        <f t="shared" si="220"/>
        <v>60.599999999999653</v>
      </c>
      <c r="BF13" s="47">
        <f t="shared" si="220"/>
        <v>61.499999999999652</v>
      </c>
      <c r="BG13" s="47">
        <f t="shared" si="220"/>
        <v>62.39999999999965</v>
      </c>
      <c r="BH13" s="47">
        <f t="shared" si="220"/>
        <v>63.299999999999649</v>
      </c>
      <c r="BI13" s="47">
        <f t="shared" si="220"/>
        <v>64.199999999999648</v>
      </c>
      <c r="BJ13" s="47">
        <f t="shared" si="220"/>
        <v>65.099999999999653</v>
      </c>
      <c r="BK13" s="47">
        <f t="shared" si="220"/>
        <v>65.999999999999659</v>
      </c>
      <c r="BL13" s="47">
        <f t="shared" si="220"/>
        <v>66.899999999999665</v>
      </c>
      <c r="BM13" s="47">
        <f t="shared" si="220"/>
        <v>67.79999999999967</v>
      </c>
      <c r="BN13" s="47">
        <f t="shared" si="220"/>
        <v>68.699999999999676</v>
      </c>
      <c r="BO13" s="47">
        <f t="shared" si="220"/>
        <v>69.599999999999682</v>
      </c>
      <c r="BP13" s="47">
        <f t="shared" si="220"/>
        <v>70.499999999999687</v>
      </c>
      <c r="BQ13" s="47">
        <f t="shared" si="220"/>
        <v>71.399999999999693</v>
      </c>
      <c r="BR13" s="47">
        <f t="shared" si="220"/>
        <v>72.299999999999699</v>
      </c>
      <c r="BS13" s="47">
        <f t="shared" si="220"/>
        <v>73.199999999999704</v>
      </c>
      <c r="BT13" s="47">
        <f t="shared" si="220"/>
        <v>74.09999999999971</v>
      </c>
      <c r="BU13" s="47">
        <f t="shared" si="220"/>
        <v>74.999999999999716</v>
      </c>
      <c r="BV13" s="47">
        <f t="shared" si="220"/>
        <v>75.899999999999721</v>
      </c>
      <c r="BW13" s="47">
        <f t="shared" si="220"/>
        <v>76.799999999999727</v>
      </c>
      <c r="BX13" s="47">
        <f t="shared" si="220"/>
        <v>77.699999999999733</v>
      </c>
      <c r="BY13" s="47">
        <f t="shared" si="220"/>
        <v>78.599999999999739</v>
      </c>
      <c r="BZ13" s="47">
        <f t="shared" si="220"/>
        <v>79.499999999999744</v>
      </c>
      <c r="CA13" s="47">
        <f t="shared" si="220"/>
        <v>80.39999999999975</v>
      </c>
      <c r="CB13" s="47">
        <f t="shared" si="220"/>
        <v>81.299999999999756</v>
      </c>
      <c r="CC13" s="47">
        <f t="shared" si="220"/>
        <v>82.199999999999761</v>
      </c>
      <c r="CD13" s="47">
        <f t="shared" si="220"/>
        <v>83.099999999999767</v>
      </c>
      <c r="CE13" s="47">
        <f t="shared" si="220"/>
        <v>83.999999999999773</v>
      </c>
      <c r="CF13" s="47">
        <f t="shared" si="220"/>
        <v>84.899999999999778</v>
      </c>
      <c r="CG13" s="47">
        <f t="shared" si="220"/>
        <v>85.799999999999784</v>
      </c>
      <c r="CH13" s="47">
        <f t="shared" si="220"/>
        <v>86.69999999999979</v>
      </c>
      <c r="CI13" s="47">
        <f t="shared" ref="CI13:DR16" si="222">IF(ISNONTEXT($V13),CJ13-$V13,"")</f>
        <v>87.599999999999795</v>
      </c>
      <c r="CJ13" s="47">
        <f t="shared" si="222"/>
        <v>88.499999999999801</v>
      </c>
      <c r="CK13" s="47">
        <f t="shared" si="222"/>
        <v>89.399999999999807</v>
      </c>
      <c r="CL13" s="47">
        <f t="shared" si="222"/>
        <v>90.299999999999812</v>
      </c>
      <c r="CM13" s="47">
        <f t="shared" si="222"/>
        <v>91.199999999999818</v>
      </c>
      <c r="CN13" s="47">
        <f t="shared" si="222"/>
        <v>92.099999999999824</v>
      </c>
      <c r="CO13" s="47">
        <f t="shared" si="222"/>
        <v>92.999999999999829</v>
      </c>
      <c r="CP13" s="47">
        <f t="shared" si="222"/>
        <v>93.899999999999835</v>
      </c>
      <c r="CQ13" s="47">
        <f t="shared" si="222"/>
        <v>94.799999999999841</v>
      </c>
      <c r="CR13" s="47">
        <f t="shared" si="222"/>
        <v>95.699999999999847</v>
      </c>
      <c r="CS13" s="47">
        <f t="shared" si="222"/>
        <v>96.599999999999852</v>
      </c>
      <c r="CT13" s="47">
        <f t="shared" si="222"/>
        <v>97.499999999999858</v>
      </c>
      <c r="CU13" s="47">
        <f t="shared" si="222"/>
        <v>98.399999999999864</v>
      </c>
      <c r="CV13" s="47">
        <f t="shared" si="222"/>
        <v>99.299999999999869</v>
      </c>
      <c r="CW13" s="47">
        <f t="shared" si="222"/>
        <v>100.19999999999987</v>
      </c>
      <c r="CX13" s="47">
        <f t="shared" si="222"/>
        <v>101.09999999999988</v>
      </c>
      <c r="CY13" s="47">
        <f t="shared" si="222"/>
        <v>101.99999999999989</v>
      </c>
      <c r="CZ13" s="47">
        <f t="shared" si="222"/>
        <v>102.89999999999989</v>
      </c>
      <c r="DA13" s="47">
        <f t="shared" si="222"/>
        <v>103.7999999999999</v>
      </c>
      <c r="DB13" s="47">
        <f t="shared" si="222"/>
        <v>104.6999999999999</v>
      </c>
      <c r="DC13" s="47">
        <f t="shared" si="222"/>
        <v>105.59999999999991</v>
      </c>
      <c r="DD13" s="47">
        <f t="shared" si="222"/>
        <v>106.49999999999991</v>
      </c>
      <c r="DE13" s="47">
        <f t="shared" si="222"/>
        <v>107.39999999999992</v>
      </c>
      <c r="DF13" s="47">
        <f t="shared" si="222"/>
        <v>108.29999999999993</v>
      </c>
      <c r="DG13" s="47">
        <f t="shared" si="222"/>
        <v>109.19999999999993</v>
      </c>
      <c r="DH13" s="47">
        <f t="shared" si="222"/>
        <v>110.09999999999994</v>
      </c>
      <c r="DI13" s="47">
        <f t="shared" si="222"/>
        <v>110.99999999999994</v>
      </c>
      <c r="DJ13" s="47">
        <f t="shared" si="222"/>
        <v>111.89999999999995</v>
      </c>
      <c r="DK13" s="47">
        <f t="shared" si="222"/>
        <v>112.79999999999995</v>
      </c>
      <c r="DL13" s="47">
        <f t="shared" si="222"/>
        <v>113.69999999999996</v>
      </c>
      <c r="DM13" s="47">
        <f t="shared" si="222"/>
        <v>114.59999999999997</v>
      </c>
      <c r="DN13" s="47">
        <f t="shared" si="222"/>
        <v>115.49999999999997</v>
      </c>
      <c r="DO13" s="47">
        <f t="shared" si="222"/>
        <v>116.39999999999998</v>
      </c>
      <c r="DP13" s="47">
        <f t="shared" si="222"/>
        <v>117.29999999999998</v>
      </c>
      <c r="DQ13" s="47">
        <f t="shared" si="222"/>
        <v>118.19999999999999</v>
      </c>
      <c r="DR13" s="47">
        <f t="shared" si="222"/>
        <v>119.1</v>
      </c>
      <c r="DS13" s="179">
        <f t="shared" si="213"/>
        <v>120</v>
      </c>
      <c r="DT13" s="47">
        <f t="shared" si="214"/>
        <v>120.9</v>
      </c>
      <c r="DU13" s="47">
        <f t="shared" si="221"/>
        <v>121.80000000000001</v>
      </c>
      <c r="DV13" s="47">
        <f t="shared" si="221"/>
        <v>122.70000000000002</v>
      </c>
      <c r="DW13" s="47">
        <f t="shared" si="221"/>
        <v>123.60000000000002</v>
      </c>
      <c r="DX13" s="47">
        <f t="shared" si="221"/>
        <v>124.50000000000003</v>
      </c>
      <c r="DY13" s="47">
        <f t="shared" si="221"/>
        <v>125.40000000000003</v>
      </c>
      <c r="DZ13" s="47">
        <f t="shared" si="221"/>
        <v>126.30000000000004</v>
      </c>
      <c r="EA13" s="47">
        <f t="shared" si="221"/>
        <v>127.20000000000005</v>
      </c>
      <c r="EB13" s="47">
        <f t="shared" si="221"/>
        <v>128.10000000000005</v>
      </c>
      <c r="EC13" s="47">
        <f t="shared" si="221"/>
        <v>129.00000000000006</v>
      </c>
      <c r="ED13" s="47">
        <f t="shared" si="221"/>
        <v>129.90000000000006</v>
      </c>
      <c r="EE13" s="47">
        <f t="shared" si="221"/>
        <v>130.80000000000007</v>
      </c>
      <c r="EF13" s="47">
        <f t="shared" si="221"/>
        <v>131.70000000000007</v>
      </c>
      <c r="EG13" s="47">
        <f t="shared" si="221"/>
        <v>132.60000000000008</v>
      </c>
      <c r="EH13" s="47">
        <f t="shared" si="221"/>
        <v>133.50000000000009</v>
      </c>
      <c r="EI13" s="47">
        <f t="shared" si="221"/>
        <v>134.40000000000009</v>
      </c>
      <c r="EJ13" s="47">
        <f t="shared" si="221"/>
        <v>135.3000000000001</v>
      </c>
      <c r="EK13" s="47">
        <f t="shared" si="221"/>
        <v>136.2000000000001</v>
      </c>
      <c r="EL13" s="47">
        <f t="shared" si="221"/>
        <v>137.10000000000011</v>
      </c>
      <c r="EM13" s="47">
        <f t="shared" si="221"/>
        <v>138.00000000000011</v>
      </c>
      <c r="EN13" s="47">
        <f t="shared" si="221"/>
        <v>138.90000000000012</v>
      </c>
      <c r="EO13" s="47">
        <f t="shared" si="221"/>
        <v>139.80000000000013</v>
      </c>
      <c r="EP13" s="47">
        <f t="shared" si="221"/>
        <v>140.70000000000013</v>
      </c>
      <c r="EQ13" s="47">
        <f t="shared" si="221"/>
        <v>141.60000000000014</v>
      </c>
      <c r="ER13" s="47">
        <f t="shared" si="221"/>
        <v>142.50000000000014</v>
      </c>
      <c r="ES13" s="47">
        <f t="shared" si="221"/>
        <v>143.40000000000015</v>
      </c>
      <c r="ET13" s="47">
        <f t="shared" si="221"/>
        <v>144.30000000000015</v>
      </c>
      <c r="EU13" s="47">
        <f t="shared" si="221"/>
        <v>145.20000000000016</v>
      </c>
      <c r="EV13" s="47">
        <f t="shared" si="221"/>
        <v>146.10000000000016</v>
      </c>
      <c r="EW13" s="47">
        <f t="shared" si="221"/>
        <v>147.00000000000017</v>
      </c>
      <c r="EX13" s="47">
        <f t="shared" si="221"/>
        <v>147.90000000000018</v>
      </c>
      <c r="EY13" s="47">
        <f t="shared" si="221"/>
        <v>148.80000000000018</v>
      </c>
      <c r="EZ13" s="47">
        <f t="shared" si="221"/>
        <v>149.70000000000019</v>
      </c>
      <c r="FA13" s="47">
        <f t="shared" si="221"/>
        <v>150.60000000000019</v>
      </c>
      <c r="FB13" s="47">
        <f t="shared" si="221"/>
        <v>151.5000000000002</v>
      </c>
      <c r="FC13" s="47">
        <f t="shared" si="221"/>
        <v>152.4000000000002</v>
      </c>
      <c r="FD13" s="47">
        <f t="shared" si="221"/>
        <v>153.30000000000021</v>
      </c>
      <c r="FE13" s="47">
        <f t="shared" si="221"/>
        <v>154.20000000000022</v>
      </c>
      <c r="FF13" s="47">
        <f t="shared" si="221"/>
        <v>155.10000000000022</v>
      </c>
      <c r="FG13" s="47">
        <f t="shared" si="221"/>
        <v>156.00000000000023</v>
      </c>
      <c r="FH13" s="47">
        <f t="shared" si="221"/>
        <v>156.90000000000023</v>
      </c>
      <c r="FI13" s="47">
        <f t="shared" si="221"/>
        <v>157.80000000000024</v>
      </c>
      <c r="FJ13" s="47">
        <f t="shared" si="221"/>
        <v>158.70000000000024</v>
      </c>
      <c r="FK13" s="47">
        <f t="shared" si="221"/>
        <v>159.60000000000025</v>
      </c>
      <c r="FL13" s="47">
        <f t="shared" si="221"/>
        <v>160.50000000000026</v>
      </c>
      <c r="FM13" s="47">
        <f t="shared" si="221"/>
        <v>161.40000000000026</v>
      </c>
      <c r="FN13" s="47">
        <f t="shared" si="221"/>
        <v>162.30000000000027</v>
      </c>
      <c r="FO13" s="47">
        <f t="shared" si="221"/>
        <v>163.20000000000027</v>
      </c>
      <c r="FP13" s="47">
        <f t="shared" si="221"/>
        <v>164.10000000000028</v>
      </c>
      <c r="FQ13" s="47">
        <f t="shared" si="221"/>
        <v>165.00000000000028</v>
      </c>
      <c r="FR13" s="47">
        <f t="shared" si="221"/>
        <v>165.90000000000029</v>
      </c>
      <c r="FS13" s="47">
        <f t="shared" si="221"/>
        <v>166.8000000000003</v>
      </c>
      <c r="FT13" s="47">
        <f t="shared" si="221"/>
        <v>167.7000000000003</v>
      </c>
      <c r="FU13" s="47">
        <f t="shared" si="221"/>
        <v>168.60000000000031</v>
      </c>
      <c r="FV13" s="47">
        <f t="shared" si="221"/>
        <v>169.50000000000031</v>
      </c>
      <c r="FW13" s="47">
        <f t="shared" si="221"/>
        <v>170.40000000000032</v>
      </c>
      <c r="FX13" s="47">
        <f t="shared" si="221"/>
        <v>171.30000000000032</v>
      </c>
      <c r="FY13" s="47">
        <f t="shared" si="221"/>
        <v>172.20000000000033</v>
      </c>
      <c r="FZ13" s="47">
        <f t="shared" si="221"/>
        <v>173.10000000000034</v>
      </c>
      <c r="GA13" s="47">
        <f t="shared" si="221"/>
        <v>174.00000000000034</v>
      </c>
      <c r="GB13" s="47">
        <f t="shared" si="221"/>
        <v>174.90000000000035</v>
      </c>
      <c r="GC13" s="47">
        <f t="shared" si="221"/>
        <v>175.80000000000035</v>
      </c>
      <c r="GD13" s="47">
        <f t="shared" si="221"/>
        <v>176.70000000000036</v>
      </c>
      <c r="GE13" s="47">
        <f t="shared" si="221"/>
        <v>177.60000000000036</v>
      </c>
      <c r="GF13" s="47">
        <f t="shared" ref="GF13:HO16" si="223">IF(ISNONTEXT($V13),GE13+$V13,"")</f>
        <v>178.50000000000037</v>
      </c>
      <c r="GG13" s="47">
        <f t="shared" si="223"/>
        <v>179.40000000000038</v>
      </c>
      <c r="GH13" s="47">
        <f t="shared" si="223"/>
        <v>180.30000000000038</v>
      </c>
      <c r="GI13" s="47">
        <f t="shared" si="223"/>
        <v>181.20000000000039</v>
      </c>
      <c r="GJ13" s="47">
        <f t="shared" si="223"/>
        <v>182.10000000000039</v>
      </c>
      <c r="GK13" s="47">
        <f t="shared" si="223"/>
        <v>183.0000000000004</v>
      </c>
      <c r="GL13" s="47">
        <f t="shared" si="223"/>
        <v>183.9000000000004</v>
      </c>
      <c r="GM13" s="47">
        <f t="shared" si="223"/>
        <v>184.80000000000041</v>
      </c>
      <c r="GN13" s="47">
        <f t="shared" si="223"/>
        <v>185.70000000000041</v>
      </c>
      <c r="GO13" s="47">
        <f t="shared" si="223"/>
        <v>186.60000000000042</v>
      </c>
      <c r="GP13" s="47">
        <f t="shared" si="223"/>
        <v>187.50000000000043</v>
      </c>
      <c r="GQ13" s="47">
        <f t="shared" si="223"/>
        <v>188.40000000000043</v>
      </c>
      <c r="GR13" s="47">
        <f t="shared" si="223"/>
        <v>189.30000000000044</v>
      </c>
      <c r="GS13" s="47">
        <f t="shared" si="223"/>
        <v>190.20000000000044</v>
      </c>
      <c r="GT13" s="47">
        <f t="shared" si="223"/>
        <v>191.10000000000045</v>
      </c>
      <c r="GU13" s="47">
        <f t="shared" si="223"/>
        <v>192.00000000000045</v>
      </c>
      <c r="GV13" s="47">
        <f t="shared" si="223"/>
        <v>192.90000000000046</v>
      </c>
      <c r="GW13" s="47">
        <f t="shared" si="223"/>
        <v>193.80000000000047</v>
      </c>
      <c r="GX13" s="47">
        <f t="shared" si="223"/>
        <v>194.70000000000047</v>
      </c>
      <c r="GY13" s="47">
        <f t="shared" si="223"/>
        <v>195.60000000000048</v>
      </c>
      <c r="GZ13" s="47">
        <f t="shared" si="223"/>
        <v>196.50000000000048</v>
      </c>
      <c r="HA13" s="47">
        <f t="shared" si="223"/>
        <v>197.40000000000049</v>
      </c>
      <c r="HB13" s="47">
        <f t="shared" si="223"/>
        <v>198.30000000000049</v>
      </c>
      <c r="HC13" s="47">
        <f t="shared" si="223"/>
        <v>199.2000000000005</v>
      </c>
      <c r="HD13" s="47">
        <f t="shared" si="223"/>
        <v>200.10000000000051</v>
      </c>
      <c r="HE13" s="47">
        <f t="shared" si="223"/>
        <v>201.00000000000051</v>
      </c>
      <c r="HF13" s="47">
        <f t="shared" si="223"/>
        <v>201.90000000000052</v>
      </c>
      <c r="HG13" s="47">
        <f t="shared" si="223"/>
        <v>202.80000000000052</v>
      </c>
      <c r="HH13" s="47">
        <f t="shared" si="223"/>
        <v>203.70000000000053</v>
      </c>
      <c r="HI13" s="47">
        <f t="shared" si="223"/>
        <v>204.60000000000053</v>
      </c>
      <c r="HJ13" s="47">
        <f t="shared" si="223"/>
        <v>205.50000000000054</v>
      </c>
      <c r="HK13" s="47">
        <f t="shared" si="223"/>
        <v>206.40000000000055</v>
      </c>
      <c r="HL13" s="47">
        <f t="shared" si="223"/>
        <v>207.30000000000055</v>
      </c>
      <c r="HM13" s="47">
        <f t="shared" si="223"/>
        <v>208.20000000000056</v>
      </c>
      <c r="HN13" s="47">
        <f t="shared" si="223"/>
        <v>209.10000000000056</v>
      </c>
      <c r="HO13" s="47">
        <f t="shared" si="223"/>
        <v>210.00000000000057</v>
      </c>
      <c r="HP13" s="165">
        <f t="shared" si="7"/>
        <v>2.1414562416747695E-3</v>
      </c>
      <c r="HQ13" s="165">
        <f t="shared" si="8"/>
        <v>2.1776478875091126E-3</v>
      </c>
      <c r="HR13" s="165">
        <f t="shared" si="9"/>
        <v>2.2141156921655671E-3</v>
      </c>
      <c r="HS13" s="165">
        <f t="shared" si="10"/>
        <v>2.2508531377787412E-3</v>
      </c>
      <c r="HT13" s="165">
        <f t="shared" si="11"/>
        <v>2.2878534742666826E-3</v>
      </c>
      <c r="HU13" s="165">
        <f t="shared" si="12"/>
        <v>2.3251097196023839E-3</v>
      </c>
      <c r="HV13" s="165">
        <f t="shared" si="13"/>
        <v>2.3626146602669152E-3</v>
      </c>
      <c r="HW13" s="165">
        <f t="shared" si="14"/>
        <v>2.4003608518867337E-3</v>
      </c>
      <c r="HX13" s="165">
        <f t="shared" si="15"/>
        <v>2.4383406200576231E-3</v>
      </c>
      <c r="HY13" s="165">
        <f t="shared" si="16"/>
        <v>2.4765460613574743E-3</v>
      </c>
      <c r="HZ13" s="165">
        <f t="shared" si="17"/>
        <v>2.5149690445500309E-3</v>
      </c>
      <c r="IA13" s="165">
        <f t="shared" si="18"/>
        <v>2.5536012119814983E-3</v>
      </c>
      <c r="IB13" s="165">
        <f t="shared" si="19"/>
        <v>2.5924339811717657E-3</v>
      </c>
      <c r="IC13" s="165">
        <f t="shared" si="20"/>
        <v>2.6314585466018078E-3</v>
      </c>
      <c r="ID13" s="165">
        <f t="shared" si="21"/>
        <v>2.670665881698626E-3</v>
      </c>
      <c r="IE13" s="165">
        <f t="shared" si="22"/>
        <v>2.7100467410189348E-3</v>
      </c>
      <c r="IF13" s="165">
        <f t="shared" si="23"/>
        <v>2.7495916626325695E-3</v>
      </c>
      <c r="IG13" s="165">
        <f t="shared" si="24"/>
        <v>2.7892909707064196E-3</v>
      </c>
      <c r="IH13" s="165">
        <f t="shared" si="25"/>
        <v>2.8291347782894746E-3</v>
      </c>
      <c r="II13" s="165">
        <f t="shared" si="26"/>
        <v>2.8691129902993521E-3</v>
      </c>
      <c r="IJ13" s="165">
        <f t="shared" si="27"/>
        <v>2.9092153067105204E-3</v>
      </c>
      <c r="IK13" s="165">
        <f t="shared" si="28"/>
        <v>2.9494312259441299E-3</v>
      </c>
      <c r="IL13" s="165">
        <f t="shared" si="29"/>
        <v>2.9897500484592442E-3</v>
      </c>
      <c r="IM13" s="165">
        <f t="shared" si="30"/>
        <v>3.0301608805449586E-3</v>
      </c>
      <c r="IN13" s="165">
        <f t="shared" si="31"/>
        <v>3.0706526383127452E-3</v>
      </c>
      <c r="IO13" s="165">
        <f t="shared" si="32"/>
        <v>3.1112140518880938E-3</v>
      </c>
      <c r="IP13" s="165">
        <f t="shared" si="33"/>
        <v>3.151833669800297E-3</v>
      </c>
      <c r="IQ13" s="165">
        <f t="shared" si="34"/>
        <v>3.1924998635690302E-3</v>
      </c>
      <c r="IR13" s="165">
        <f t="shared" si="35"/>
        <v>3.233200832486112E-3</v>
      </c>
      <c r="IS13" s="165">
        <f t="shared" si="36"/>
        <v>3.2739246085906381E-3</v>
      </c>
      <c r="IT13" s="165">
        <f t="shared" si="37"/>
        <v>3.3146590618354029E-3</v>
      </c>
      <c r="IU13" s="165">
        <f t="shared" si="38"/>
        <v>3.3553919054423518E-3</v>
      </c>
      <c r="IV13" s="165">
        <f t="shared" si="39"/>
        <v>3.3961107014445304E-3</v>
      </c>
      <c r="IW13" s="165">
        <f t="shared" si="40"/>
        <v>3.4368028664117844E-3</v>
      </c>
      <c r="IX13" s="165">
        <f t="shared" si="41"/>
        <v>3.4774556773572336E-3</v>
      </c>
      <c r="IY13" s="165">
        <f t="shared" si="42"/>
        <v>3.5180562778213071E-3</v>
      </c>
      <c r="IZ13" s="165">
        <f t="shared" si="43"/>
        <v>3.5585916841299175E-3</v>
      </c>
      <c r="JA13" s="165">
        <f t="shared" si="44"/>
        <v>3.5990487918230976E-3</v>
      </c>
      <c r="JB13" s="165">
        <f t="shared" si="45"/>
        <v>3.6394143822502164E-3</v>
      </c>
      <c r="JC13" s="165">
        <f t="shared" si="46"/>
        <v>3.6796751293276674E-3</v>
      </c>
      <c r="JD13" s="165">
        <f t="shared" si="47"/>
        <v>3.7198176064546992E-3</v>
      </c>
      <c r="JE13" s="165">
        <f t="shared" si="48"/>
        <v>3.7598282935828366E-3</v>
      </c>
      <c r="JF13" s="165">
        <f t="shared" si="49"/>
        <v>3.7996935844341329E-3</v>
      </c>
      <c r="JG13" s="165">
        <f t="shared" si="50"/>
        <v>3.8393997938632775E-3</v>
      </c>
      <c r="JH13" s="165">
        <f t="shared" si="51"/>
        <v>3.8789331653583882E-3</v>
      </c>
      <c r="JI13" s="165">
        <f t="shared" si="52"/>
        <v>3.9182798786750817E-3</v>
      </c>
      <c r="JJ13" s="165">
        <f t="shared" si="53"/>
        <v>3.957426057598276E-3</v>
      </c>
      <c r="JK13" s="165">
        <f t="shared" si="54"/>
        <v>3.9963577778259016E-3</v>
      </c>
      <c r="JL13" s="165">
        <f t="shared" si="55"/>
        <v>4.0350610749686124E-3</v>
      </c>
      <c r="JM13" s="165">
        <f t="shared" si="56"/>
        <v>4.0735219526592883E-3</v>
      </c>
      <c r="JN13" s="165">
        <f t="shared" si="57"/>
        <v>4.1117263907660467E-3</v>
      </c>
      <c r="JO13" s="165">
        <f t="shared" si="58"/>
        <v>4.1496603537022501E-3</v>
      </c>
      <c r="JP13" s="165">
        <f t="shared" si="59"/>
        <v>4.1873097988268278E-3</v>
      </c>
      <c r="JQ13" s="165">
        <f t="shared" si="60"/>
        <v>4.224660684928128E-3</v>
      </c>
      <c r="JR13" s="165">
        <f t="shared" si="61"/>
        <v>4.2616989807842702E-3</v>
      </c>
      <c r="JS13" s="165">
        <f t="shared" si="62"/>
        <v>4.2984106737929267E-3</v>
      </c>
      <c r="JT13" s="165">
        <f t="shared" si="63"/>
        <v>4.33478177866324E-3</v>
      </c>
      <c r="JU13" s="165">
        <f t="shared" si="64"/>
        <v>4.3707983461625053E-3</v>
      </c>
      <c r="JV13" s="165">
        <f t="shared" si="65"/>
        <v>4.4064464719100879E-3</v>
      </c>
      <c r="JW13" s="165">
        <f t="shared" si="66"/>
        <v>4.4417123052109654E-3</v>
      </c>
      <c r="JX13" s="165">
        <f t="shared" si="67"/>
        <v>4.4765820579211494E-3</v>
      </c>
      <c r="JY13" s="165">
        <f t="shared" si="68"/>
        <v>4.5110420133371637E-3</v>
      </c>
      <c r="JZ13" s="165">
        <f t="shared" si="69"/>
        <v>4.5450785351016498E-3</v>
      </c>
      <c r="KA13" s="165">
        <f t="shared" si="70"/>
        <v>4.5786780761171162E-3</v>
      </c>
      <c r="KB13" s="165">
        <f t="shared" si="71"/>
        <v>4.6118271874597359E-3</v>
      </c>
      <c r="KC13" s="165">
        <f t="shared" si="72"/>
        <v>4.6445125272850862E-3</v>
      </c>
      <c r="KD13" s="165">
        <f t="shared" si="73"/>
        <v>4.67672086971763E-3</v>
      </c>
      <c r="KE13" s="165">
        <f t="shared" si="74"/>
        <v>4.7084391137157148E-3</v>
      </c>
      <c r="KF13" s="165">
        <f t="shared" si="75"/>
        <v>4.7396542919038373E-3</v>
      </c>
      <c r="KG13" s="165">
        <f t="shared" si="76"/>
        <v>4.7703535793638752E-3</v>
      </c>
      <c r="KH13" s="165">
        <f t="shared" si="77"/>
        <v>4.8005243023770119E-3</v>
      </c>
      <c r="KI13" s="165">
        <f t="shared" si="78"/>
        <v>4.830153947108025E-3</v>
      </c>
      <c r="KJ13" s="165">
        <f t="shared" si="79"/>
        <v>4.8592301682236876E-3</v>
      </c>
      <c r="KK13" s="165">
        <f t="shared" si="80"/>
        <v>4.8877407974369626E-3</v>
      </c>
      <c r="KL13" s="165">
        <f t="shared" si="81"/>
        <v>4.9156738519687739E-3</v>
      </c>
      <c r="KM13" s="165">
        <f t="shared" si="82"/>
        <v>4.943017542919129E-3</v>
      </c>
      <c r="KN13" s="165">
        <f t="shared" si="83"/>
        <v>4.9697602835394403E-3</v>
      </c>
      <c r="KO13" s="165">
        <f t="shared" si="84"/>
        <v>4.9958906973979235E-3</v>
      </c>
      <c r="KP13" s="165">
        <f t="shared" si="85"/>
        <v>5.0213976264300575E-3</v>
      </c>
      <c r="KQ13" s="165">
        <f t="shared" si="86"/>
        <v>5.0462701388661246E-3</v>
      </c>
      <c r="KR13" s="165">
        <f t="shared" si="87"/>
        <v>5.070497537027983E-3</v>
      </c>
      <c r="KS13" s="165">
        <f t="shared" si="88"/>
        <v>5.0940693649872779E-3</v>
      </c>
      <c r="KT13" s="165">
        <f t="shared" si="89"/>
        <v>5.1169754160774366E-3</v>
      </c>
      <c r="KU13" s="165">
        <f t="shared" si="90"/>
        <v>5.1392057402519075E-3</v>
      </c>
      <c r="KV13" s="165">
        <f t="shared" si="91"/>
        <v>5.1607506512812143E-3</v>
      </c>
      <c r="KW13" s="165">
        <f t="shared" si="92"/>
        <v>5.1816007337815422E-3</v>
      </c>
      <c r="KX13" s="165">
        <f t="shared" si="93"/>
        <v>5.2017468500677403E-3</v>
      </c>
      <c r="KY13" s="165">
        <f t="shared" si="94"/>
        <v>5.2211801468237343E-3</v>
      </c>
      <c r="KZ13" s="165">
        <f t="shared" si="95"/>
        <v>5.2398920615835667E-3</v>
      </c>
      <c r="LA13" s="165">
        <f t="shared" si="96"/>
        <v>5.2578743290163966E-3</v>
      </c>
      <c r="LB13" s="165">
        <f t="shared" si="97"/>
        <v>5.2751189870090288E-3</v>
      </c>
      <c r="LC13" s="165">
        <f t="shared" si="98"/>
        <v>5.2916183825396923E-3</v>
      </c>
      <c r="LD13" s="165">
        <f t="shared" si="99"/>
        <v>5.3073651773370058E-3</v>
      </c>
      <c r="LE13" s="165">
        <f t="shared" si="100"/>
        <v>5.322352353318285E-3</v>
      </c>
      <c r="LF13" s="165">
        <f t="shared" si="101"/>
        <v>5.3365732178015275E-3</v>
      </c>
      <c r="LG13" s="165">
        <f t="shared" si="102"/>
        <v>5.3500214084856914E-3</v>
      </c>
      <c r="LH13" s="165">
        <f t="shared" si="103"/>
        <v>5.3626908981940424E-3</v>
      </c>
      <c r="LI13" s="165">
        <f t="shared" si="104"/>
        <v>5.3745759993756468E-3</v>
      </c>
      <c r="LJ13" s="165">
        <f t="shared" si="105"/>
        <v>5.3856713683602961E-3</v>
      </c>
      <c r="LK13" s="165">
        <f t="shared" si="106"/>
        <v>5.3959720093624004E-3</v>
      </c>
      <c r="LL13" s="165">
        <f t="shared" si="107"/>
        <v>5.4054732782296598E-3</v>
      </c>
      <c r="LM13" s="165">
        <f t="shared" si="108"/>
        <v>5.414170885932575E-3</v>
      </c>
      <c r="LN13" s="165">
        <f t="shared" si="109"/>
        <v>5.4220609017911212E-3</v>
      </c>
      <c r="LO13" s="165">
        <f t="shared" si="110"/>
        <v>5.4291397564351935E-3</v>
      </c>
      <c r="LP13" s="165">
        <f t="shared" si="111"/>
        <v>5.435404244495695E-3</v>
      </c>
      <c r="LQ13" s="165">
        <f t="shared" si="112"/>
        <v>5.4408515270234345E-3</v>
      </c>
      <c r="LR13" s="165">
        <f t="shared" si="113"/>
        <v>5.4454791336332829E-3</v>
      </c>
      <c r="LS13" s="165">
        <f t="shared" si="114"/>
        <v>5.4492849643712976E-3</v>
      </c>
      <c r="LT13" s="165">
        <f t="shared" si="115"/>
        <v>5.4522672913028692E-3</v>
      </c>
      <c r="LU13" s="165">
        <f t="shared" si="116"/>
        <v>5.4544247598201957E-3</v>
      </c>
      <c r="LV13" s="165">
        <f t="shared" si="117"/>
        <v>5.455756389667687E-3</v>
      </c>
      <c r="LW13" s="165">
        <f t="shared" si="118"/>
        <v>5.4562615756842403E-3</v>
      </c>
      <c r="LX13" s="165">
        <f t="shared" si="119"/>
        <v>5.4559400882615745E-3</v>
      </c>
      <c r="LY13" s="165">
        <f t="shared" si="120"/>
        <v>5.4547920735181481E-3</v>
      </c>
      <c r="LZ13" s="165">
        <f t="shared" si="121"/>
        <v>5.4528180531884865E-3</v>
      </c>
      <c r="MA13" s="165">
        <f t="shared" si="122"/>
        <v>5.4500189242280058E-3</v>
      </c>
      <c r="MB13" s="165">
        <f t="shared" si="123"/>
        <v>5.4463959581337908E-3</v>
      </c>
      <c r="MC13" s="165">
        <f t="shared" si="124"/>
        <v>5.4419507999820199E-3</v>
      </c>
      <c r="MD13" s="165">
        <f t="shared" si="125"/>
        <v>5.436685467183058E-3</v>
      </c>
      <c r="ME13" s="165">
        <f t="shared" si="126"/>
        <v>5.4306023479555607E-3</v>
      </c>
      <c r="MF13" s="165">
        <f t="shared" si="127"/>
        <v>5.4237041995211684E-3</v>
      </c>
      <c r="MG13" s="165">
        <f t="shared" si="128"/>
        <v>5.4159941460217385E-3</v>
      </c>
      <c r="MH13" s="165">
        <f t="shared" si="129"/>
        <v>5.4074756761612851E-3</v>
      </c>
      <c r="MI13" s="165">
        <f t="shared" si="130"/>
        <v>5.3981526405751448E-3</v>
      </c>
      <c r="MJ13" s="165">
        <f t="shared" si="131"/>
        <v>5.3880292489291272E-3</v>
      </c>
      <c r="MK13" s="165">
        <f t="shared" si="132"/>
        <v>5.3771100667517162E-3</v>
      </c>
      <c r="ML13" s="165">
        <f t="shared" si="133"/>
        <v>5.3654000120026664E-3</v>
      </c>
      <c r="MM13" s="165">
        <f t="shared" si="134"/>
        <v>5.3529043513815865E-3</v>
      </c>
      <c r="MN13" s="165">
        <f t="shared" si="135"/>
        <v>5.3396286963804116E-3</v>
      </c>
      <c r="MO13" s="165">
        <f t="shared" si="136"/>
        <v>5.3255789990838825E-3</v>
      </c>
      <c r="MP13" s="165">
        <f t="shared" si="137"/>
        <v>5.310761547722454E-3</v>
      </c>
      <c r="MQ13" s="165">
        <f t="shared" si="138"/>
        <v>5.295182961982268E-3</v>
      </c>
      <c r="MR13" s="165">
        <f t="shared" si="139"/>
        <v>5.2788501880770911E-3</v>
      </c>
      <c r="MS13" s="165">
        <f t="shared" si="140"/>
        <v>5.2617704935873557E-3</v>
      </c>
      <c r="MT13" s="165">
        <f t="shared" si="141"/>
        <v>5.2439514620716684E-3</v>
      </c>
      <c r="MU13" s="165">
        <f t="shared" si="142"/>
        <v>5.2254009874563856E-3</v>
      </c>
      <c r="MV13" s="165">
        <f t="shared" si="143"/>
        <v>5.2061272682090414E-3</v>
      </c>
      <c r="MW13" s="165">
        <f t="shared" si="144"/>
        <v>5.1861388013016915E-3</v>
      </c>
      <c r="MX13" s="165">
        <f t="shared" si="145"/>
        <v>5.165444375970339E-3</v>
      </c>
      <c r="MY13" s="165">
        <f t="shared" si="146"/>
        <v>5.1440530672769011E-3</v>
      </c>
      <c r="MZ13" s="165">
        <f t="shared" si="147"/>
        <v>5.1219742294802903E-3</v>
      </c>
      <c r="NA13" s="165">
        <f t="shared" si="148"/>
        <v>5.0992174892233975E-3</v>
      </c>
      <c r="NB13" s="165">
        <f t="shared" si="149"/>
        <v>5.0757927385429074E-3</v>
      </c>
      <c r="NC13" s="165">
        <f t="shared" si="150"/>
        <v>5.0517101277090552E-3</v>
      </c>
      <c r="ND13" s="165">
        <f t="shared" si="151"/>
        <v>5.0269800579025815E-3</v>
      </c>
      <c r="NE13" s="165">
        <f t="shared" si="152"/>
        <v>5.0016131737362426E-3</v>
      </c>
      <c r="NF13" s="165">
        <f t="shared" si="153"/>
        <v>4.9756203556284434E-3</v>
      </c>
      <c r="NG13" s="165">
        <f t="shared" si="154"/>
        <v>4.9490127120365868E-3</v>
      </c>
      <c r="NH13" s="165">
        <f t="shared" si="155"/>
        <v>4.9218015715579121E-3</v>
      </c>
      <c r="NI13" s="165">
        <f t="shared" si="156"/>
        <v>4.8939984749056704E-3</v>
      </c>
      <c r="NJ13" s="165">
        <f t="shared" si="157"/>
        <v>4.865615166768574E-3</v>
      </c>
      <c r="NK13" s="165">
        <f t="shared" si="158"/>
        <v>4.8366635875615365E-3</v>
      </c>
      <c r="NL13" s="165">
        <f t="shared" si="159"/>
        <v>4.807155865075804E-3</v>
      </c>
      <c r="NM13" s="165">
        <f t="shared" si="160"/>
        <v>4.7771043060366239E-3</v>
      </c>
      <c r="NN13" s="165">
        <f t="shared" si="161"/>
        <v>4.746521387576641E-3</v>
      </c>
      <c r="NO13" s="165">
        <f t="shared" si="162"/>
        <v>4.7154197486332927E-3</v>
      </c>
      <c r="NP13" s="165">
        <f t="shared" si="163"/>
        <v>4.6838121812784288E-3</v>
      </c>
      <c r="NQ13" s="165">
        <f t="shared" si="164"/>
        <v>4.6517116219884896E-3</v>
      </c>
      <c r="NR13" s="165">
        <f t="shared" si="165"/>
        <v>4.6191311428635026E-3</v>
      </c>
      <c r="NS13" s="165">
        <f t="shared" si="166"/>
        <v>4.5860839428032317E-3</v>
      </c>
      <c r="NT13" s="165">
        <f t="shared" si="167"/>
        <v>4.5525833386487304E-3</v>
      </c>
      <c r="NU13" s="165">
        <f t="shared" si="168"/>
        <v>4.5186427562975886E-3</v>
      </c>
      <c r="NV13" s="165">
        <f t="shared" si="169"/>
        <v>4.4842757218011018E-3</v>
      </c>
      <c r="NW13" s="165">
        <f t="shared" si="170"/>
        <v>4.4494958524515541E-3</v>
      </c>
      <c r="NX13" s="165">
        <f t="shared" si="171"/>
        <v>4.414316847867761E-3</v>
      </c>
      <c r="NY13" s="165">
        <f t="shared" si="172"/>
        <v>4.3787524810869616E-3</v>
      </c>
      <c r="NZ13" s="165">
        <f t="shared" si="173"/>
        <v>4.3428165896710648E-3</v>
      </c>
      <c r="OA13" s="165">
        <f t="shared" si="174"/>
        <v>4.3065230668352062E-3</v>
      </c>
      <c r="OB13" s="165">
        <f t="shared" si="175"/>
        <v>4.2698858526064474E-3</v>
      </c>
      <c r="OC13" s="165">
        <f t="shared" si="176"/>
        <v>4.2329189250203906E-3</v>
      </c>
      <c r="OD13" s="165">
        <f t="shared" si="177"/>
        <v>4.1956362913633484E-3</v>
      </c>
      <c r="OE13" s="165">
        <f t="shared" si="178"/>
        <v>4.1580519794676045E-3</v>
      </c>
      <c r="OF13" s="165">
        <f t="shared" si="179"/>
        <v>4.1201800290672054E-3</v>
      </c>
      <c r="OG13" s="165">
        <f t="shared" si="180"/>
        <v>4.0820344832215479E-3</v>
      </c>
      <c r="OH13" s="165">
        <f t="shared" si="181"/>
        <v>4.0436293798139233E-3</v>
      </c>
      <c r="OI13" s="165">
        <f t="shared" si="182"/>
        <v>4.0049787431320396E-3</v>
      </c>
      <c r="OJ13" s="165">
        <f t="shared" si="183"/>
        <v>3.966096575537357E-3</v>
      </c>
      <c r="OK13" s="165">
        <f t="shared" si="184"/>
        <v>3.9269968492299627E-3</v>
      </c>
      <c r="OL13" s="165">
        <f t="shared" si="185"/>
        <v>3.8876934981155044E-3</v>
      </c>
      <c r="OM13" s="165">
        <f t="shared" si="186"/>
        <v>3.848200409780548E-3</v>
      </c>
      <c r="ON13" s="165">
        <f t="shared" si="187"/>
        <v>3.8085314175825657E-3</v>
      </c>
      <c r="OO13" s="165">
        <f t="shared" si="188"/>
        <v>3.7687002928605412E-3</v>
      </c>
      <c r="OP13" s="165">
        <f t="shared" si="189"/>
        <v>3.7287207372720156E-3</v>
      </c>
      <c r="OQ13" s="165">
        <f t="shared" si="190"/>
        <v>3.6886063752622146E-3</v>
      </c>
      <c r="OR13" s="165">
        <f t="shared" si="191"/>
        <v>3.6483707466706604E-3</v>
      </c>
      <c r="OS13" s="165">
        <f t="shared" si="192"/>
        <v>3.6080272994805209E-3</v>
      </c>
      <c r="OT13" s="165">
        <f t="shared" si="193"/>
        <v>3.5675893827156885E-3</v>
      </c>
      <c r="OU13" s="165">
        <f t="shared" si="194"/>
        <v>3.5270702394904242E-3</v>
      </c>
      <c r="OV13" s="165">
        <f t="shared" si="195"/>
        <v>3.4864830002161429E-3</v>
      </c>
      <c r="OW13" s="165">
        <f t="shared" si="196"/>
        <v>3.4458406759697272E-3</v>
      </c>
      <c r="OX13" s="165">
        <f t="shared" si="197"/>
        <v>3.4051561520275289E-3</v>
      </c>
      <c r="OY13" s="165">
        <f t="shared" si="198"/>
        <v>3.3644421815689934E-3</v>
      </c>
      <c r="OZ13" s="165">
        <f t="shared" si="199"/>
        <v>3.3237113795536216E-3</v>
      </c>
      <c r="PA13" s="165">
        <f t="shared" si="200"/>
        <v>3.2829762167747496E-3</v>
      </c>
      <c r="PB13" s="165">
        <f t="shared" si="201"/>
        <v>3.2422490140934135E-3</v>
      </c>
      <c r="PC13" s="165">
        <f t="shared" si="202"/>
        <v>3.201541936855319E-3</v>
      </c>
      <c r="PD13" s="165">
        <f t="shared" si="203"/>
        <v>3.1608669894937244E-3</v>
      </c>
      <c r="PE13" s="165">
        <f t="shared" si="204"/>
        <v>3.1202360103208E-3</v>
      </c>
      <c r="PF13" s="165">
        <f t="shared" si="205"/>
        <v>3.0796606665098045E-3</v>
      </c>
      <c r="PG13" s="165">
        <f t="shared" si="206"/>
        <v>3.0391524492701842E-3</v>
      </c>
      <c r="PH13" s="165">
        <f t="shared" si="207"/>
        <v>2.9987226692174797E-3</v>
      </c>
    </row>
    <row r="14" spans="1:425" hidden="1" x14ac:dyDescent="0.45">
      <c r="A14" s="4">
        <v>11</v>
      </c>
      <c r="B14" s="92" t="str">
        <f t="shared" si="208"/>
        <v/>
      </c>
      <c r="C14" s="91"/>
      <c r="D14" s="92" t="str">
        <f t="shared" si="209"/>
        <v/>
      </c>
      <c r="E14" s="120" t="str">
        <f t="shared" si="0"/>
        <v/>
      </c>
      <c r="F14" s="120" t="str">
        <f t="shared" si="1"/>
        <v/>
      </c>
      <c r="G14" s="71" t="str">
        <f t="shared" si="210"/>
        <v/>
      </c>
      <c r="H14" s="23"/>
      <c r="I14" s="55"/>
      <c r="J14" s="298"/>
      <c r="K14" s="72" t="str">
        <f>IF(AND(B14&gt;0,C14&gt;0,D14&gt;0),IF(ISBLANK(J14),IF(ISBLANK(H14),"",(D14-B14)*VLOOKUP(H14,VLookups!$A$4:$B$13,2,FALSE)),J14),"")</f>
        <v/>
      </c>
      <c r="L14" s="73" t="str">
        <f t="shared" si="2"/>
        <v/>
      </c>
      <c r="M14" s="91"/>
      <c r="N14" s="265" t="str">
        <f>IF(AND(M14&gt;0,C14&gt;0,NOT(K14="")),ABS(VLOOKUP($M$1,VLookups!$A$43:$B$44,2,FALSE)-_xlfn.NORM.DIST(M14,G14,K14,TRUE)),"")</f>
        <v/>
      </c>
      <c r="O14" s="90" t="str">
        <f>IF(AND($B14&gt;0,$C14&gt;0,$D14&gt;0,NOT(ISBLANK($H14))),_xlfn.NORM.INV(ABS(VLOOKUP($M$1,VLookups!$A$43:$B$44,2,FALSE)-O$3),$G14,$K14),"")</f>
        <v/>
      </c>
      <c r="P14" s="89" t="str">
        <f>IF(AND($B14&gt;0,$C14&gt;0,$D14&gt;0,NOT(ISBLANK($H14))),_xlfn.NORM.INV(ABS(VLOOKUP($M$1,VLookups!$A$43:$B$44,2,FALSE)-P$3),$G14,$K14),"")</f>
        <v/>
      </c>
      <c r="Q14" s="90" t="str">
        <f>IF(AND($B14&gt;0,$C14&gt;0,$D14&gt;0,NOT(ISBLANK($H14))),_xlfn.NORM.INV(ABS(VLOOKUP($M$1,VLookups!$A$43:$B$44,2,FALSE)-Q$3),$G14,$K14),"")</f>
        <v/>
      </c>
      <c r="R14" s="89" t="str">
        <f>IF(AND($B14&gt;0,$C14&gt;0,$D14&gt;0,NOT(ISBLANK($H14))),_xlfn.NORM.INV(ABS(VLOOKUP($M$1,VLookups!$A$43:$B$44,2,FALSE)-R$3),$G14,$K14),"")</f>
        <v/>
      </c>
      <c r="S14" s="90" t="str">
        <f>IF(AND($B14&gt;0,$C14&gt;0,$D14&gt;0,NOT(ISBLANK($H14))),_xlfn.NORM.INV(ABS(VLOOKUP($M$1,VLookups!$A$43:$B$44,2,FALSE)-S$3),$G14,$K14),"")</f>
        <v/>
      </c>
      <c r="T14" s="89" t="str">
        <f>IF(AND($B14&gt;0,$C14&gt;0,$D14&gt;0,NOT(ISBLANK($H14))),_xlfn.NORM.INV(ABS(VLOOKUP($M$1,VLookups!$A$43:$B$44,2,FALSE)-T$3),$G14,$K14),"")</f>
        <v/>
      </c>
      <c r="U14" s="5"/>
      <c r="V14" s="164" t="str">
        <f t="shared" si="211"/>
        <v/>
      </c>
      <c r="W14" s="47" t="str">
        <f t="shared" si="212"/>
        <v/>
      </c>
      <c r="X14" s="47" t="str">
        <f t="shared" ref="X14:CI17" si="224">IF(ISNONTEXT($V14),Y14-$V14,"")</f>
        <v/>
      </c>
      <c r="Y14" s="47" t="str">
        <f t="shared" si="224"/>
        <v/>
      </c>
      <c r="Z14" s="47" t="str">
        <f t="shared" si="224"/>
        <v/>
      </c>
      <c r="AA14" s="47" t="str">
        <f t="shared" si="224"/>
        <v/>
      </c>
      <c r="AB14" s="47" t="str">
        <f t="shared" si="224"/>
        <v/>
      </c>
      <c r="AC14" s="47" t="str">
        <f t="shared" si="224"/>
        <v/>
      </c>
      <c r="AD14" s="47" t="str">
        <f t="shared" si="224"/>
        <v/>
      </c>
      <c r="AE14" s="47" t="str">
        <f t="shared" si="224"/>
        <v/>
      </c>
      <c r="AF14" s="47" t="str">
        <f t="shared" si="224"/>
        <v/>
      </c>
      <c r="AG14" s="47" t="str">
        <f t="shared" si="224"/>
        <v/>
      </c>
      <c r="AH14" s="47" t="str">
        <f t="shared" si="224"/>
        <v/>
      </c>
      <c r="AI14" s="47" t="str">
        <f t="shared" si="224"/>
        <v/>
      </c>
      <c r="AJ14" s="47" t="str">
        <f t="shared" si="224"/>
        <v/>
      </c>
      <c r="AK14" s="47" t="str">
        <f t="shared" si="224"/>
        <v/>
      </c>
      <c r="AL14" s="47" t="str">
        <f t="shared" si="224"/>
        <v/>
      </c>
      <c r="AM14" s="47" t="str">
        <f t="shared" si="224"/>
        <v/>
      </c>
      <c r="AN14" s="47" t="str">
        <f t="shared" si="224"/>
        <v/>
      </c>
      <c r="AO14" s="47" t="str">
        <f t="shared" si="224"/>
        <v/>
      </c>
      <c r="AP14" s="47" t="str">
        <f t="shared" si="224"/>
        <v/>
      </c>
      <c r="AQ14" s="47" t="str">
        <f t="shared" si="224"/>
        <v/>
      </c>
      <c r="AR14" s="47" t="str">
        <f t="shared" si="224"/>
        <v/>
      </c>
      <c r="AS14" s="47" t="str">
        <f t="shared" si="224"/>
        <v/>
      </c>
      <c r="AT14" s="47" t="str">
        <f t="shared" si="224"/>
        <v/>
      </c>
      <c r="AU14" s="47" t="str">
        <f t="shared" si="224"/>
        <v/>
      </c>
      <c r="AV14" s="47" t="str">
        <f t="shared" si="224"/>
        <v/>
      </c>
      <c r="AW14" s="47" t="str">
        <f t="shared" si="224"/>
        <v/>
      </c>
      <c r="AX14" s="47" t="str">
        <f t="shared" si="224"/>
        <v/>
      </c>
      <c r="AY14" s="47" t="str">
        <f t="shared" si="224"/>
        <v/>
      </c>
      <c r="AZ14" s="47" t="str">
        <f t="shared" si="224"/>
        <v/>
      </c>
      <c r="BA14" s="47" t="str">
        <f t="shared" si="224"/>
        <v/>
      </c>
      <c r="BB14" s="47" t="str">
        <f t="shared" si="224"/>
        <v/>
      </c>
      <c r="BC14" s="47" t="str">
        <f t="shared" si="224"/>
        <v/>
      </c>
      <c r="BD14" s="47" t="str">
        <f t="shared" si="224"/>
        <v/>
      </c>
      <c r="BE14" s="47" t="str">
        <f t="shared" si="224"/>
        <v/>
      </c>
      <c r="BF14" s="47" t="str">
        <f t="shared" si="224"/>
        <v/>
      </c>
      <c r="BG14" s="47" t="str">
        <f t="shared" si="224"/>
        <v/>
      </c>
      <c r="BH14" s="47" t="str">
        <f t="shared" si="224"/>
        <v/>
      </c>
      <c r="BI14" s="47" t="str">
        <f t="shared" si="224"/>
        <v/>
      </c>
      <c r="BJ14" s="47" t="str">
        <f t="shared" si="224"/>
        <v/>
      </c>
      <c r="BK14" s="47" t="str">
        <f t="shared" si="224"/>
        <v/>
      </c>
      <c r="BL14" s="47" t="str">
        <f t="shared" si="224"/>
        <v/>
      </c>
      <c r="BM14" s="47" t="str">
        <f t="shared" si="224"/>
        <v/>
      </c>
      <c r="BN14" s="47" t="str">
        <f t="shared" si="224"/>
        <v/>
      </c>
      <c r="BO14" s="47" t="str">
        <f t="shared" si="224"/>
        <v/>
      </c>
      <c r="BP14" s="47" t="str">
        <f t="shared" si="224"/>
        <v/>
      </c>
      <c r="BQ14" s="47" t="str">
        <f t="shared" si="224"/>
        <v/>
      </c>
      <c r="BR14" s="47" t="str">
        <f t="shared" si="224"/>
        <v/>
      </c>
      <c r="BS14" s="47" t="str">
        <f t="shared" si="224"/>
        <v/>
      </c>
      <c r="BT14" s="47" t="str">
        <f t="shared" si="224"/>
        <v/>
      </c>
      <c r="BU14" s="47" t="str">
        <f t="shared" si="224"/>
        <v/>
      </c>
      <c r="BV14" s="47" t="str">
        <f t="shared" si="224"/>
        <v/>
      </c>
      <c r="BW14" s="47" t="str">
        <f t="shared" si="224"/>
        <v/>
      </c>
      <c r="BX14" s="47" t="str">
        <f t="shared" si="224"/>
        <v/>
      </c>
      <c r="BY14" s="47" t="str">
        <f t="shared" si="224"/>
        <v/>
      </c>
      <c r="BZ14" s="47" t="str">
        <f t="shared" si="224"/>
        <v/>
      </c>
      <c r="CA14" s="47" t="str">
        <f t="shared" si="224"/>
        <v/>
      </c>
      <c r="CB14" s="47" t="str">
        <f t="shared" si="224"/>
        <v/>
      </c>
      <c r="CC14" s="47" t="str">
        <f t="shared" si="224"/>
        <v/>
      </c>
      <c r="CD14" s="47" t="str">
        <f t="shared" si="224"/>
        <v/>
      </c>
      <c r="CE14" s="47" t="str">
        <f t="shared" si="224"/>
        <v/>
      </c>
      <c r="CF14" s="47" t="str">
        <f t="shared" si="224"/>
        <v/>
      </c>
      <c r="CG14" s="47" t="str">
        <f t="shared" si="224"/>
        <v/>
      </c>
      <c r="CH14" s="47" t="str">
        <f t="shared" si="224"/>
        <v/>
      </c>
      <c r="CI14" s="47" t="str">
        <f t="shared" si="224"/>
        <v/>
      </c>
      <c r="CJ14" s="47" t="str">
        <f t="shared" si="222"/>
        <v/>
      </c>
      <c r="CK14" s="47" t="str">
        <f t="shared" si="222"/>
        <v/>
      </c>
      <c r="CL14" s="47" t="str">
        <f t="shared" si="222"/>
        <v/>
      </c>
      <c r="CM14" s="47" t="str">
        <f t="shared" si="222"/>
        <v/>
      </c>
      <c r="CN14" s="47" t="str">
        <f t="shared" si="222"/>
        <v/>
      </c>
      <c r="CO14" s="47" t="str">
        <f t="shared" si="222"/>
        <v/>
      </c>
      <c r="CP14" s="47" t="str">
        <f t="shared" si="222"/>
        <v/>
      </c>
      <c r="CQ14" s="47" t="str">
        <f t="shared" si="222"/>
        <v/>
      </c>
      <c r="CR14" s="47" t="str">
        <f t="shared" si="222"/>
        <v/>
      </c>
      <c r="CS14" s="47" t="str">
        <f t="shared" si="222"/>
        <v/>
      </c>
      <c r="CT14" s="47" t="str">
        <f t="shared" si="222"/>
        <v/>
      </c>
      <c r="CU14" s="47" t="str">
        <f t="shared" si="222"/>
        <v/>
      </c>
      <c r="CV14" s="47" t="str">
        <f t="shared" si="222"/>
        <v/>
      </c>
      <c r="CW14" s="47" t="str">
        <f t="shared" si="222"/>
        <v/>
      </c>
      <c r="CX14" s="47" t="str">
        <f t="shared" si="222"/>
        <v/>
      </c>
      <c r="CY14" s="47" t="str">
        <f t="shared" si="222"/>
        <v/>
      </c>
      <c r="CZ14" s="47" t="str">
        <f t="shared" si="222"/>
        <v/>
      </c>
      <c r="DA14" s="47" t="str">
        <f t="shared" si="222"/>
        <v/>
      </c>
      <c r="DB14" s="47" t="str">
        <f t="shared" si="222"/>
        <v/>
      </c>
      <c r="DC14" s="47" t="str">
        <f t="shared" si="222"/>
        <v/>
      </c>
      <c r="DD14" s="47" t="str">
        <f t="shared" si="222"/>
        <v/>
      </c>
      <c r="DE14" s="47" t="str">
        <f t="shared" si="222"/>
        <v/>
      </c>
      <c r="DF14" s="47" t="str">
        <f t="shared" si="222"/>
        <v/>
      </c>
      <c r="DG14" s="47" t="str">
        <f t="shared" si="222"/>
        <v/>
      </c>
      <c r="DH14" s="47" t="str">
        <f t="shared" si="222"/>
        <v/>
      </c>
      <c r="DI14" s="47" t="str">
        <f t="shared" si="222"/>
        <v/>
      </c>
      <c r="DJ14" s="47" t="str">
        <f t="shared" si="222"/>
        <v/>
      </c>
      <c r="DK14" s="47" t="str">
        <f t="shared" si="222"/>
        <v/>
      </c>
      <c r="DL14" s="47" t="str">
        <f t="shared" si="222"/>
        <v/>
      </c>
      <c r="DM14" s="47" t="str">
        <f t="shared" si="222"/>
        <v/>
      </c>
      <c r="DN14" s="47" t="str">
        <f t="shared" si="222"/>
        <v/>
      </c>
      <c r="DO14" s="47" t="str">
        <f t="shared" si="222"/>
        <v/>
      </c>
      <c r="DP14" s="47" t="str">
        <f t="shared" si="222"/>
        <v/>
      </c>
      <c r="DQ14" s="47" t="str">
        <f t="shared" si="222"/>
        <v/>
      </c>
      <c r="DR14" s="47" t="str">
        <f t="shared" si="222"/>
        <v/>
      </c>
      <c r="DS14" s="179" t="str">
        <f t="shared" si="213"/>
        <v/>
      </c>
      <c r="DT14" s="47" t="str">
        <f t="shared" si="214"/>
        <v/>
      </c>
      <c r="DU14" s="47" t="str">
        <f t="shared" ref="DU14:GF17" si="225">IF(ISNONTEXT($V14),DT14+$V14,"")</f>
        <v/>
      </c>
      <c r="DV14" s="47" t="str">
        <f t="shared" si="225"/>
        <v/>
      </c>
      <c r="DW14" s="47" t="str">
        <f t="shared" si="225"/>
        <v/>
      </c>
      <c r="DX14" s="47" t="str">
        <f t="shared" si="225"/>
        <v/>
      </c>
      <c r="DY14" s="47" t="str">
        <f t="shared" si="225"/>
        <v/>
      </c>
      <c r="DZ14" s="47" t="str">
        <f t="shared" si="225"/>
        <v/>
      </c>
      <c r="EA14" s="47" t="str">
        <f t="shared" si="225"/>
        <v/>
      </c>
      <c r="EB14" s="47" t="str">
        <f t="shared" si="225"/>
        <v/>
      </c>
      <c r="EC14" s="47" t="str">
        <f t="shared" si="225"/>
        <v/>
      </c>
      <c r="ED14" s="47" t="str">
        <f t="shared" si="225"/>
        <v/>
      </c>
      <c r="EE14" s="47" t="str">
        <f t="shared" si="225"/>
        <v/>
      </c>
      <c r="EF14" s="47" t="str">
        <f t="shared" si="225"/>
        <v/>
      </c>
      <c r="EG14" s="47" t="str">
        <f t="shared" si="225"/>
        <v/>
      </c>
      <c r="EH14" s="47" t="str">
        <f t="shared" si="225"/>
        <v/>
      </c>
      <c r="EI14" s="47" t="str">
        <f t="shared" si="225"/>
        <v/>
      </c>
      <c r="EJ14" s="47" t="str">
        <f t="shared" si="225"/>
        <v/>
      </c>
      <c r="EK14" s="47" t="str">
        <f t="shared" si="225"/>
        <v/>
      </c>
      <c r="EL14" s="47" t="str">
        <f t="shared" si="225"/>
        <v/>
      </c>
      <c r="EM14" s="47" t="str">
        <f t="shared" si="225"/>
        <v/>
      </c>
      <c r="EN14" s="47" t="str">
        <f t="shared" si="225"/>
        <v/>
      </c>
      <c r="EO14" s="47" t="str">
        <f t="shared" si="225"/>
        <v/>
      </c>
      <c r="EP14" s="47" t="str">
        <f t="shared" si="225"/>
        <v/>
      </c>
      <c r="EQ14" s="47" t="str">
        <f t="shared" si="225"/>
        <v/>
      </c>
      <c r="ER14" s="47" t="str">
        <f t="shared" si="225"/>
        <v/>
      </c>
      <c r="ES14" s="47" t="str">
        <f t="shared" si="225"/>
        <v/>
      </c>
      <c r="ET14" s="47" t="str">
        <f t="shared" si="225"/>
        <v/>
      </c>
      <c r="EU14" s="47" t="str">
        <f t="shared" si="225"/>
        <v/>
      </c>
      <c r="EV14" s="47" t="str">
        <f t="shared" si="225"/>
        <v/>
      </c>
      <c r="EW14" s="47" t="str">
        <f t="shared" si="225"/>
        <v/>
      </c>
      <c r="EX14" s="47" t="str">
        <f t="shared" si="225"/>
        <v/>
      </c>
      <c r="EY14" s="47" t="str">
        <f t="shared" si="225"/>
        <v/>
      </c>
      <c r="EZ14" s="47" t="str">
        <f t="shared" si="225"/>
        <v/>
      </c>
      <c r="FA14" s="47" t="str">
        <f t="shared" si="225"/>
        <v/>
      </c>
      <c r="FB14" s="47" t="str">
        <f t="shared" si="225"/>
        <v/>
      </c>
      <c r="FC14" s="47" t="str">
        <f t="shared" si="225"/>
        <v/>
      </c>
      <c r="FD14" s="47" t="str">
        <f t="shared" si="225"/>
        <v/>
      </c>
      <c r="FE14" s="47" t="str">
        <f t="shared" si="225"/>
        <v/>
      </c>
      <c r="FF14" s="47" t="str">
        <f t="shared" si="225"/>
        <v/>
      </c>
      <c r="FG14" s="47" t="str">
        <f t="shared" si="225"/>
        <v/>
      </c>
      <c r="FH14" s="47" t="str">
        <f t="shared" si="225"/>
        <v/>
      </c>
      <c r="FI14" s="47" t="str">
        <f t="shared" si="225"/>
        <v/>
      </c>
      <c r="FJ14" s="47" t="str">
        <f t="shared" si="225"/>
        <v/>
      </c>
      <c r="FK14" s="47" t="str">
        <f t="shared" si="225"/>
        <v/>
      </c>
      <c r="FL14" s="47" t="str">
        <f t="shared" si="225"/>
        <v/>
      </c>
      <c r="FM14" s="47" t="str">
        <f t="shared" si="225"/>
        <v/>
      </c>
      <c r="FN14" s="47" t="str">
        <f t="shared" si="225"/>
        <v/>
      </c>
      <c r="FO14" s="47" t="str">
        <f t="shared" si="225"/>
        <v/>
      </c>
      <c r="FP14" s="47" t="str">
        <f t="shared" si="225"/>
        <v/>
      </c>
      <c r="FQ14" s="47" t="str">
        <f t="shared" si="225"/>
        <v/>
      </c>
      <c r="FR14" s="47" t="str">
        <f t="shared" si="225"/>
        <v/>
      </c>
      <c r="FS14" s="47" t="str">
        <f t="shared" si="225"/>
        <v/>
      </c>
      <c r="FT14" s="47" t="str">
        <f t="shared" si="225"/>
        <v/>
      </c>
      <c r="FU14" s="47" t="str">
        <f t="shared" si="225"/>
        <v/>
      </c>
      <c r="FV14" s="47" t="str">
        <f t="shared" si="225"/>
        <v/>
      </c>
      <c r="FW14" s="47" t="str">
        <f t="shared" si="225"/>
        <v/>
      </c>
      <c r="FX14" s="47" t="str">
        <f t="shared" si="225"/>
        <v/>
      </c>
      <c r="FY14" s="47" t="str">
        <f t="shared" si="225"/>
        <v/>
      </c>
      <c r="FZ14" s="47" t="str">
        <f t="shared" si="225"/>
        <v/>
      </c>
      <c r="GA14" s="47" t="str">
        <f t="shared" si="225"/>
        <v/>
      </c>
      <c r="GB14" s="47" t="str">
        <f t="shared" si="225"/>
        <v/>
      </c>
      <c r="GC14" s="47" t="str">
        <f t="shared" si="225"/>
        <v/>
      </c>
      <c r="GD14" s="47" t="str">
        <f t="shared" si="225"/>
        <v/>
      </c>
      <c r="GE14" s="47" t="str">
        <f t="shared" si="225"/>
        <v/>
      </c>
      <c r="GF14" s="47" t="str">
        <f t="shared" si="225"/>
        <v/>
      </c>
      <c r="GG14" s="47" t="str">
        <f t="shared" si="223"/>
        <v/>
      </c>
      <c r="GH14" s="47" t="str">
        <f t="shared" si="223"/>
        <v/>
      </c>
      <c r="GI14" s="47" t="str">
        <f t="shared" si="223"/>
        <v/>
      </c>
      <c r="GJ14" s="47" t="str">
        <f t="shared" si="223"/>
        <v/>
      </c>
      <c r="GK14" s="47" t="str">
        <f t="shared" si="223"/>
        <v/>
      </c>
      <c r="GL14" s="47" t="str">
        <f t="shared" si="223"/>
        <v/>
      </c>
      <c r="GM14" s="47" t="str">
        <f t="shared" si="223"/>
        <v/>
      </c>
      <c r="GN14" s="47" t="str">
        <f t="shared" si="223"/>
        <v/>
      </c>
      <c r="GO14" s="47" t="str">
        <f t="shared" si="223"/>
        <v/>
      </c>
      <c r="GP14" s="47" t="str">
        <f t="shared" si="223"/>
        <v/>
      </c>
      <c r="GQ14" s="47" t="str">
        <f t="shared" si="223"/>
        <v/>
      </c>
      <c r="GR14" s="47" t="str">
        <f t="shared" si="223"/>
        <v/>
      </c>
      <c r="GS14" s="47" t="str">
        <f t="shared" si="223"/>
        <v/>
      </c>
      <c r="GT14" s="47" t="str">
        <f t="shared" si="223"/>
        <v/>
      </c>
      <c r="GU14" s="47" t="str">
        <f t="shared" si="223"/>
        <v/>
      </c>
      <c r="GV14" s="47" t="str">
        <f t="shared" si="223"/>
        <v/>
      </c>
      <c r="GW14" s="47" t="str">
        <f t="shared" si="223"/>
        <v/>
      </c>
      <c r="GX14" s="47" t="str">
        <f t="shared" si="223"/>
        <v/>
      </c>
      <c r="GY14" s="47" t="str">
        <f t="shared" si="223"/>
        <v/>
      </c>
      <c r="GZ14" s="47" t="str">
        <f t="shared" si="223"/>
        <v/>
      </c>
      <c r="HA14" s="47" t="str">
        <f t="shared" si="223"/>
        <v/>
      </c>
      <c r="HB14" s="47" t="str">
        <f t="shared" si="223"/>
        <v/>
      </c>
      <c r="HC14" s="47" t="str">
        <f t="shared" si="223"/>
        <v/>
      </c>
      <c r="HD14" s="47" t="str">
        <f t="shared" si="223"/>
        <v/>
      </c>
      <c r="HE14" s="47" t="str">
        <f t="shared" si="223"/>
        <v/>
      </c>
      <c r="HF14" s="47" t="str">
        <f t="shared" si="223"/>
        <v/>
      </c>
      <c r="HG14" s="47" t="str">
        <f t="shared" si="223"/>
        <v/>
      </c>
      <c r="HH14" s="47" t="str">
        <f t="shared" si="223"/>
        <v/>
      </c>
      <c r="HI14" s="47" t="str">
        <f t="shared" si="223"/>
        <v/>
      </c>
      <c r="HJ14" s="47" t="str">
        <f t="shared" si="223"/>
        <v/>
      </c>
      <c r="HK14" s="47" t="str">
        <f t="shared" si="223"/>
        <v/>
      </c>
      <c r="HL14" s="47" t="str">
        <f t="shared" si="223"/>
        <v/>
      </c>
      <c r="HM14" s="47" t="str">
        <f t="shared" si="223"/>
        <v/>
      </c>
      <c r="HN14" s="47" t="str">
        <f t="shared" si="223"/>
        <v/>
      </c>
      <c r="HO14" s="47" t="str">
        <f t="shared" si="223"/>
        <v/>
      </c>
      <c r="HP14" s="165" t="e">
        <f t="shared" si="7"/>
        <v>#N/A</v>
      </c>
      <c r="HQ14" s="165" t="e">
        <f t="shared" si="8"/>
        <v>#N/A</v>
      </c>
      <c r="HR14" s="165" t="e">
        <f t="shared" si="9"/>
        <v>#N/A</v>
      </c>
      <c r="HS14" s="165" t="e">
        <f t="shared" si="10"/>
        <v>#N/A</v>
      </c>
      <c r="HT14" s="165" t="e">
        <f t="shared" si="11"/>
        <v>#N/A</v>
      </c>
      <c r="HU14" s="165" t="e">
        <f t="shared" si="12"/>
        <v>#N/A</v>
      </c>
      <c r="HV14" s="165" t="e">
        <f t="shared" si="13"/>
        <v>#N/A</v>
      </c>
      <c r="HW14" s="165" t="e">
        <f t="shared" si="14"/>
        <v>#N/A</v>
      </c>
      <c r="HX14" s="165" t="e">
        <f t="shared" si="15"/>
        <v>#N/A</v>
      </c>
      <c r="HY14" s="165" t="e">
        <f t="shared" si="16"/>
        <v>#N/A</v>
      </c>
      <c r="HZ14" s="165" t="e">
        <f t="shared" si="17"/>
        <v>#N/A</v>
      </c>
      <c r="IA14" s="165" t="e">
        <f t="shared" si="18"/>
        <v>#N/A</v>
      </c>
      <c r="IB14" s="165" t="e">
        <f t="shared" si="19"/>
        <v>#N/A</v>
      </c>
      <c r="IC14" s="165" t="e">
        <f t="shared" si="20"/>
        <v>#N/A</v>
      </c>
      <c r="ID14" s="165" t="e">
        <f t="shared" si="21"/>
        <v>#N/A</v>
      </c>
      <c r="IE14" s="165" t="e">
        <f t="shared" si="22"/>
        <v>#N/A</v>
      </c>
      <c r="IF14" s="165" t="e">
        <f t="shared" si="23"/>
        <v>#N/A</v>
      </c>
      <c r="IG14" s="165" t="e">
        <f t="shared" si="24"/>
        <v>#N/A</v>
      </c>
      <c r="IH14" s="165" t="e">
        <f t="shared" si="25"/>
        <v>#N/A</v>
      </c>
      <c r="II14" s="165" t="e">
        <f t="shared" si="26"/>
        <v>#N/A</v>
      </c>
      <c r="IJ14" s="165" t="e">
        <f t="shared" si="27"/>
        <v>#N/A</v>
      </c>
      <c r="IK14" s="165" t="e">
        <f t="shared" si="28"/>
        <v>#N/A</v>
      </c>
      <c r="IL14" s="165" t="e">
        <f t="shared" si="29"/>
        <v>#N/A</v>
      </c>
      <c r="IM14" s="165" t="e">
        <f t="shared" si="30"/>
        <v>#N/A</v>
      </c>
      <c r="IN14" s="165" t="e">
        <f t="shared" si="31"/>
        <v>#N/A</v>
      </c>
      <c r="IO14" s="165" t="e">
        <f t="shared" si="32"/>
        <v>#N/A</v>
      </c>
      <c r="IP14" s="165" t="e">
        <f t="shared" si="33"/>
        <v>#N/A</v>
      </c>
      <c r="IQ14" s="165" t="e">
        <f t="shared" si="34"/>
        <v>#N/A</v>
      </c>
      <c r="IR14" s="165" t="e">
        <f t="shared" si="35"/>
        <v>#N/A</v>
      </c>
      <c r="IS14" s="165" t="e">
        <f t="shared" si="36"/>
        <v>#N/A</v>
      </c>
      <c r="IT14" s="165" t="e">
        <f t="shared" si="37"/>
        <v>#N/A</v>
      </c>
      <c r="IU14" s="165" t="e">
        <f t="shared" si="38"/>
        <v>#N/A</v>
      </c>
      <c r="IV14" s="165" t="e">
        <f t="shared" si="39"/>
        <v>#N/A</v>
      </c>
      <c r="IW14" s="165" t="e">
        <f t="shared" si="40"/>
        <v>#N/A</v>
      </c>
      <c r="IX14" s="165" t="e">
        <f t="shared" si="41"/>
        <v>#N/A</v>
      </c>
      <c r="IY14" s="165" t="e">
        <f t="shared" si="42"/>
        <v>#N/A</v>
      </c>
      <c r="IZ14" s="165" t="e">
        <f t="shared" si="43"/>
        <v>#N/A</v>
      </c>
      <c r="JA14" s="165" t="e">
        <f t="shared" si="44"/>
        <v>#N/A</v>
      </c>
      <c r="JB14" s="165" t="e">
        <f t="shared" si="45"/>
        <v>#N/A</v>
      </c>
      <c r="JC14" s="165" t="e">
        <f t="shared" si="46"/>
        <v>#N/A</v>
      </c>
      <c r="JD14" s="165" t="e">
        <f t="shared" si="47"/>
        <v>#N/A</v>
      </c>
      <c r="JE14" s="165" t="e">
        <f t="shared" si="48"/>
        <v>#N/A</v>
      </c>
      <c r="JF14" s="165" t="e">
        <f t="shared" si="49"/>
        <v>#N/A</v>
      </c>
      <c r="JG14" s="165" t="e">
        <f t="shared" si="50"/>
        <v>#N/A</v>
      </c>
      <c r="JH14" s="165" t="e">
        <f t="shared" si="51"/>
        <v>#N/A</v>
      </c>
      <c r="JI14" s="165" t="e">
        <f t="shared" si="52"/>
        <v>#N/A</v>
      </c>
      <c r="JJ14" s="165" t="e">
        <f t="shared" si="53"/>
        <v>#N/A</v>
      </c>
      <c r="JK14" s="165" t="e">
        <f t="shared" si="54"/>
        <v>#N/A</v>
      </c>
      <c r="JL14" s="165" t="e">
        <f t="shared" si="55"/>
        <v>#N/A</v>
      </c>
      <c r="JM14" s="165" t="e">
        <f t="shared" si="56"/>
        <v>#N/A</v>
      </c>
      <c r="JN14" s="165" t="e">
        <f t="shared" si="57"/>
        <v>#N/A</v>
      </c>
      <c r="JO14" s="165" t="e">
        <f t="shared" si="58"/>
        <v>#N/A</v>
      </c>
      <c r="JP14" s="165" t="e">
        <f t="shared" si="59"/>
        <v>#N/A</v>
      </c>
      <c r="JQ14" s="165" t="e">
        <f t="shared" si="60"/>
        <v>#N/A</v>
      </c>
      <c r="JR14" s="165" t="e">
        <f t="shared" si="61"/>
        <v>#N/A</v>
      </c>
      <c r="JS14" s="165" t="e">
        <f t="shared" si="62"/>
        <v>#N/A</v>
      </c>
      <c r="JT14" s="165" t="e">
        <f t="shared" si="63"/>
        <v>#N/A</v>
      </c>
      <c r="JU14" s="165" t="e">
        <f t="shared" si="64"/>
        <v>#N/A</v>
      </c>
      <c r="JV14" s="165" t="e">
        <f t="shared" si="65"/>
        <v>#N/A</v>
      </c>
      <c r="JW14" s="165" t="e">
        <f t="shared" si="66"/>
        <v>#N/A</v>
      </c>
      <c r="JX14" s="165" t="e">
        <f t="shared" si="67"/>
        <v>#N/A</v>
      </c>
      <c r="JY14" s="165" t="e">
        <f t="shared" si="68"/>
        <v>#N/A</v>
      </c>
      <c r="JZ14" s="165" t="e">
        <f t="shared" si="69"/>
        <v>#N/A</v>
      </c>
      <c r="KA14" s="165" t="e">
        <f t="shared" si="70"/>
        <v>#N/A</v>
      </c>
      <c r="KB14" s="165" t="e">
        <f t="shared" si="71"/>
        <v>#N/A</v>
      </c>
      <c r="KC14" s="165" t="e">
        <f t="shared" si="72"/>
        <v>#N/A</v>
      </c>
      <c r="KD14" s="165" t="e">
        <f t="shared" si="73"/>
        <v>#N/A</v>
      </c>
      <c r="KE14" s="165" t="e">
        <f t="shared" si="74"/>
        <v>#N/A</v>
      </c>
      <c r="KF14" s="165" t="e">
        <f t="shared" si="75"/>
        <v>#N/A</v>
      </c>
      <c r="KG14" s="165" t="e">
        <f t="shared" si="76"/>
        <v>#N/A</v>
      </c>
      <c r="KH14" s="165" t="e">
        <f t="shared" si="77"/>
        <v>#N/A</v>
      </c>
      <c r="KI14" s="165" t="e">
        <f t="shared" si="78"/>
        <v>#N/A</v>
      </c>
      <c r="KJ14" s="165" t="e">
        <f t="shared" si="79"/>
        <v>#N/A</v>
      </c>
      <c r="KK14" s="165" t="e">
        <f t="shared" si="80"/>
        <v>#N/A</v>
      </c>
      <c r="KL14" s="165" t="e">
        <f t="shared" si="81"/>
        <v>#N/A</v>
      </c>
      <c r="KM14" s="165" t="e">
        <f t="shared" si="82"/>
        <v>#N/A</v>
      </c>
      <c r="KN14" s="165" t="e">
        <f t="shared" si="83"/>
        <v>#N/A</v>
      </c>
      <c r="KO14" s="165" t="e">
        <f t="shared" si="84"/>
        <v>#N/A</v>
      </c>
      <c r="KP14" s="165" t="e">
        <f t="shared" si="85"/>
        <v>#N/A</v>
      </c>
      <c r="KQ14" s="165" t="e">
        <f t="shared" si="86"/>
        <v>#N/A</v>
      </c>
      <c r="KR14" s="165" t="e">
        <f t="shared" si="87"/>
        <v>#N/A</v>
      </c>
      <c r="KS14" s="165" t="e">
        <f t="shared" si="88"/>
        <v>#N/A</v>
      </c>
      <c r="KT14" s="165" t="e">
        <f t="shared" si="89"/>
        <v>#N/A</v>
      </c>
      <c r="KU14" s="165" t="e">
        <f t="shared" si="90"/>
        <v>#N/A</v>
      </c>
      <c r="KV14" s="165" t="e">
        <f t="shared" si="91"/>
        <v>#N/A</v>
      </c>
      <c r="KW14" s="165" t="e">
        <f t="shared" si="92"/>
        <v>#N/A</v>
      </c>
      <c r="KX14" s="165" t="e">
        <f t="shared" si="93"/>
        <v>#N/A</v>
      </c>
      <c r="KY14" s="165" t="e">
        <f t="shared" si="94"/>
        <v>#N/A</v>
      </c>
      <c r="KZ14" s="165" t="e">
        <f t="shared" si="95"/>
        <v>#N/A</v>
      </c>
      <c r="LA14" s="165" t="e">
        <f t="shared" si="96"/>
        <v>#N/A</v>
      </c>
      <c r="LB14" s="165" t="e">
        <f t="shared" si="97"/>
        <v>#N/A</v>
      </c>
      <c r="LC14" s="165" t="e">
        <f t="shared" si="98"/>
        <v>#N/A</v>
      </c>
      <c r="LD14" s="165" t="e">
        <f t="shared" si="99"/>
        <v>#N/A</v>
      </c>
      <c r="LE14" s="165" t="e">
        <f t="shared" si="100"/>
        <v>#N/A</v>
      </c>
      <c r="LF14" s="165" t="e">
        <f t="shared" si="101"/>
        <v>#N/A</v>
      </c>
      <c r="LG14" s="165" t="e">
        <f t="shared" si="102"/>
        <v>#N/A</v>
      </c>
      <c r="LH14" s="165" t="e">
        <f t="shared" si="103"/>
        <v>#N/A</v>
      </c>
      <c r="LI14" s="165" t="e">
        <f t="shared" si="104"/>
        <v>#N/A</v>
      </c>
      <c r="LJ14" s="165" t="e">
        <f t="shared" si="105"/>
        <v>#N/A</v>
      </c>
      <c r="LK14" s="165" t="e">
        <f t="shared" si="106"/>
        <v>#N/A</v>
      </c>
      <c r="LL14" s="165" t="e">
        <f t="shared" si="107"/>
        <v>#N/A</v>
      </c>
      <c r="LM14" s="165" t="e">
        <f t="shared" si="108"/>
        <v>#N/A</v>
      </c>
      <c r="LN14" s="165" t="e">
        <f t="shared" si="109"/>
        <v>#N/A</v>
      </c>
      <c r="LO14" s="165" t="e">
        <f t="shared" si="110"/>
        <v>#N/A</v>
      </c>
      <c r="LP14" s="165" t="e">
        <f t="shared" si="111"/>
        <v>#N/A</v>
      </c>
      <c r="LQ14" s="165" t="e">
        <f t="shared" si="112"/>
        <v>#N/A</v>
      </c>
      <c r="LR14" s="165" t="e">
        <f t="shared" si="113"/>
        <v>#N/A</v>
      </c>
      <c r="LS14" s="165" t="e">
        <f t="shared" si="114"/>
        <v>#N/A</v>
      </c>
      <c r="LT14" s="165" t="e">
        <f t="shared" si="115"/>
        <v>#N/A</v>
      </c>
      <c r="LU14" s="165" t="e">
        <f t="shared" si="116"/>
        <v>#N/A</v>
      </c>
      <c r="LV14" s="165" t="e">
        <f t="shared" si="117"/>
        <v>#N/A</v>
      </c>
      <c r="LW14" s="165" t="e">
        <f t="shared" si="118"/>
        <v>#N/A</v>
      </c>
      <c r="LX14" s="165" t="e">
        <f t="shared" si="119"/>
        <v>#N/A</v>
      </c>
      <c r="LY14" s="165" t="e">
        <f t="shared" si="120"/>
        <v>#N/A</v>
      </c>
      <c r="LZ14" s="165" t="e">
        <f t="shared" si="121"/>
        <v>#N/A</v>
      </c>
      <c r="MA14" s="165" t="e">
        <f t="shared" si="122"/>
        <v>#N/A</v>
      </c>
      <c r="MB14" s="165" t="e">
        <f t="shared" si="123"/>
        <v>#N/A</v>
      </c>
      <c r="MC14" s="165" t="e">
        <f t="shared" si="124"/>
        <v>#N/A</v>
      </c>
      <c r="MD14" s="165" t="e">
        <f t="shared" si="125"/>
        <v>#N/A</v>
      </c>
      <c r="ME14" s="165" t="e">
        <f t="shared" si="126"/>
        <v>#N/A</v>
      </c>
      <c r="MF14" s="165" t="e">
        <f t="shared" si="127"/>
        <v>#N/A</v>
      </c>
      <c r="MG14" s="165" t="e">
        <f t="shared" si="128"/>
        <v>#N/A</v>
      </c>
      <c r="MH14" s="165" t="e">
        <f t="shared" si="129"/>
        <v>#N/A</v>
      </c>
      <c r="MI14" s="165" t="e">
        <f t="shared" si="130"/>
        <v>#N/A</v>
      </c>
      <c r="MJ14" s="165" t="e">
        <f t="shared" si="131"/>
        <v>#N/A</v>
      </c>
      <c r="MK14" s="165" t="e">
        <f t="shared" si="132"/>
        <v>#N/A</v>
      </c>
      <c r="ML14" s="165" t="e">
        <f t="shared" si="133"/>
        <v>#N/A</v>
      </c>
      <c r="MM14" s="165" t="e">
        <f t="shared" si="134"/>
        <v>#N/A</v>
      </c>
      <c r="MN14" s="165" t="e">
        <f t="shared" si="135"/>
        <v>#N/A</v>
      </c>
      <c r="MO14" s="165" t="e">
        <f t="shared" si="136"/>
        <v>#N/A</v>
      </c>
      <c r="MP14" s="165" t="e">
        <f t="shared" si="137"/>
        <v>#N/A</v>
      </c>
      <c r="MQ14" s="165" t="e">
        <f t="shared" si="138"/>
        <v>#N/A</v>
      </c>
      <c r="MR14" s="165" t="e">
        <f t="shared" si="139"/>
        <v>#N/A</v>
      </c>
      <c r="MS14" s="165" t="e">
        <f t="shared" si="140"/>
        <v>#N/A</v>
      </c>
      <c r="MT14" s="165" t="e">
        <f t="shared" si="141"/>
        <v>#N/A</v>
      </c>
      <c r="MU14" s="165" t="e">
        <f t="shared" si="142"/>
        <v>#N/A</v>
      </c>
      <c r="MV14" s="165" t="e">
        <f t="shared" si="143"/>
        <v>#N/A</v>
      </c>
      <c r="MW14" s="165" t="e">
        <f t="shared" si="144"/>
        <v>#N/A</v>
      </c>
      <c r="MX14" s="165" t="e">
        <f t="shared" si="145"/>
        <v>#N/A</v>
      </c>
      <c r="MY14" s="165" t="e">
        <f t="shared" si="146"/>
        <v>#N/A</v>
      </c>
      <c r="MZ14" s="165" t="e">
        <f t="shared" si="147"/>
        <v>#N/A</v>
      </c>
      <c r="NA14" s="165" t="e">
        <f t="shared" si="148"/>
        <v>#N/A</v>
      </c>
      <c r="NB14" s="165" t="e">
        <f t="shared" si="149"/>
        <v>#N/A</v>
      </c>
      <c r="NC14" s="165" t="e">
        <f t="shared" si="150"/>
        <v>#N/A</v>
      </c>
      <c r="ND14" s="165" t="e">
        <f t="shared" si="151"/>
        <v>#N/A</v>
      </c>
      <c r="NE14" s="165" t="e">
        <f t="shared" si="152"/>
        <v>#N/A</v>
      </c>
      <c r="NF14" s="165" t="e">
        <f t="shared" si="153"/>
        <v>#N/A</v>
      </c>
      <c r="NG14" s="165" t="e">
        <f t="shared" si="154"/>
        <v>#N/A</v>
      </c>
      <c r="NH14" s="165" t="e">
        <f t="shared" si="155"/>
        <v>#N/A</v>
      </c>
      <c r="NI14" s="165" t="e">
        <f t="shared" si="156"/>
        <v>#N/A</v>
      </c>
      <c r="NJ14" s="165" t="e">
        <f t="shared" si="157"/>
        <v>#N/A</v>
      </c>
      <c r="NK14" s="165" t="e">
        <f t="shared" si="158"/>
        <v>#N/A</v>
      </c>
      <c r="NL14" s="165" t="e">
        <f t="shared" si="159"/>
        <v>#N/A</v>
      </c>
      <c r="NM14" s="165" t="e">
        <f t="shared" si="160"/>
        <v>#N/A</v>
      </c>
      <c r="NN14" s="165" t="e">
        <f t="shared" si="161"/>
        <v>#N/A</v>
      </c>
      <c r="NO14" s="165" t="e">
        <f t="shared" si="162"/>
        <v>#N/A</v>
      </c>
      <c r="NP14" s="165" t="e">
        <f t="shared" si="163"/>
        <v>#N/A</v>
      </c>
      <c r="NQ14" s="165" t="e">
        <f t="shared" si="164"/>
        <v>#N/A</v>
      </c>
      <c r="NR14" s="165" t="e">
        <f t="shared" si="165"/>
        <v>#N/A</v>
      </c>
      <c r="NS14" s="165" t="e">
        <f t="shared" si="166"/>
        <v>#N/A</v>
      </c>
      <c r="NT14" s="165" t="e">
        <f t="shared" si="167"/>
        <v>#N/A</v>
      </c>
      <c r="NU14" s="165" t="e">
        <f t="shared" si="168"/>
        <v>#N/A</v>
      </c>
      <c r="NV14" s="165" t="e">
        <f t="shared" si="169"/>
        <v>#N/A</v>
      </c>
      <c r="NW14" s="165" t="e">
        <f t="shared" si="170"/>
        <v>#N/A</v>
      </c>
      <c r="NX14" s="165" t="e">
        <f t="shared" si="171"/>
        <v>#N/A</v>
      </c>
      <c r="NY14" s="165" t="e">
        <f t="shared" si="172"/>
        <v>#N/A</v>
      </c>
      <c r="NZ14" s="165" t="e">
        <f t="shared" si="173"/>
        <v>#N/A</v>
      </c>
      <c r="OA14" s="165" t="e">
        <f t="shared" si="174"/>
        <v>#N/A</v>
      </c>
      <c r="OB14" s="165" t="e">
        <f t="shared" si="175"/>
        <v>#N/A</v>
      </c>
      <c r="OC14" s="165" t="e">
        <f t="shared" si="176"/>
        <v>#N/A</v>
      </c>
      <c r="OD14" s="165" t="e">
        <f t="shared" si="177"/>
        <v>#N/A</v>
      </c>
      <c r="OE14" s="165" t="e">
        <f t="shared" si="178"/>
        <v>#N/A</v>
      </c>
      <c r="OF14" s="165" t="e">
        <f t="shared" si="179"/>
        <v>#N/A</v>
      </c>
      <c r="OG14" s="165" t="e">
        <f t="shared" si="180"/>
        <v>#N/A</v>
      </c>
      <c r="OH14" s="165" t="e">
        <f t="shared" si="181"/>
        <v>#N/A</v>
      </c>
      <c r="OI14" s="165" t="e">
        <f t="shared" si="182"/>
        <v>#N/A</v>
      </c>
      <c r="OJ14" s="165" t="e">
        <f t="shared" si="183"/>
        <v>#N/A</v>
      </c>
      <c r="OK14" s="165" t="e">
        <f t="shared" si="184"/>
        <v>#N/A</v>
      </c>
      <c r="OL14" s="165" t="e">
        <f t="shared" si="185"/>
        <v>#N/A</v>
      </c>
      <c r="OM14" s="165" t="e">
        <f t="shared" si="186"/>
        <v>#N/A</v>
      </c>
      <c r="ON14" s="165" t="e">
        <f t="shared" si="187"/>
        <v>#N/A</v>
      </c>
      <c r="OO14" s="165" t="e">
        <f t="shared" si="188"/>
        <v>#N/A</v>
      </c>
      <c r="OP14" s="165" t="e">
        <f t="shared" si="189"/>
        <v>#N/A</v>
      </c>
      <c r="OQ14" s="165" t="e">
        <f t="shared" si="190"/>
        <v>#N/A</v>
      </c>
      <c r="OR14" s="165" t="e">
        <f t="shared" si="191"/>
        <v>#N/A</v>
      </c>
      <c r="OS14" s="165" t="e">
        <f t="shared" si="192"/>
        <v>#N/A</v>
      </c>
      <c r="OT14" s="165" t="e">
        <f t="shared" si="193"/>
        <v>#N/A</v>
      </c>
      <c r="OU14" s="165" t="e">
        <f t="shared" si="194"/>
        <v>#N/A</v>
      </c>
      <c r="OV14" s="165" t="e">
        <f t="shared" si="195"/>
        <v>#N/A</v>
      </c>
      <c r="OW14" s="165" t="e">
        <f t="shared" si="196"/>
        <v>#N/A</v>
      </c>
      <c r="OX14" s="165" t="e">
        <f t="shared" si="197"/>
        <v>#N/A</v>
      </c>
      <c r="OY14" s="165" t="e">
        <f t="shared" si="198"/>
        <v>#N/A</v>
      </c>
      <c r="OZ14" s="165" t="e">
        <f t="shared" si="199"/>
        <v>#N/A</v>
      </c>
      <c r="PA14" s="165" t="e">
        <f t="shared" si="200"/>
        <v>#N/A</v>
      </c>
      <c r="PB14" s="165" t="e">
        <f t="shared" si="201"/>
        <v>#N/A</v>
      </c>
      <c r="PC14" s="165" t="e">
        <f t="shared" si="202"/>
        <v>#N/A</v>
      </c>
      <c r="PD14" s="165" t="e">
        <f t="shared" si="203"/>
        <v>#N/A</v>
      </c>
      <c r="PE14" s="165" t="e">
        <f t="shared" si="204"/>
        <v>#N/A</v>
      </c>
      <c r="PF14" s="165" t="e">
        <f t="shared" si="205"/>
        <v>#N/A</v>
      </c>
      <c r="PG14" s="165" t="e">
        <f t="shared" si="206"/>
        <v>#N/A</v>
      </c>
      <c r="PH14" s="165" t="e">
        <f t="shared" si="207"/>
        <v>#N/A</v>
      </c>
    </row>
    <row r="15" spans="1:425" hidden="1" x14ac:dyDescent="0.45">
      <c r="A15" s="4">
        <v>12</v>
      </c>
      <c r="B15" s="92" t="str">
        <f t="shared" si="208"/>
        <v/>
      </c>
      <c r="C15" s="91"/>
      <c r="D15" s="92" t="str">
        <f t="shared" si="209"/>
        <v/>
      </c>
      <c r="E15" s="120" t="str">
        <f t="shared" si="0"/>
        <v/>
      </c>
      <c r="F15" s="120" t="str">
        <f t="shared" si="1"/>
        <v/>
      </c>
      <c r="G15" s="71" t="str">
        <f t="shared" si="210"/>
        <v/>
      </c>
      <c r="H15" s="23"/>
      <c r="I15" s="55"/>
      <c r="J15" s="298"/>
      <c r="K15" s="72" t="str">
        <f>IF(AND(B15&gt;0,C15&gt;0,D15&gt;0),IF(ISBLANK(J15),IF(ISBLANK(H15),"",(D15-B15)*VLOOKUP(H15,VLookups!$A$4:$B$13,2,FALSE)),J15),"")</f>
        <v/>
      </c>
      <c r="L15" s="73" t="str">
        <f t="shared" si="2"/>
        <v/>
      </c>
      <c r="M15" s="91"/>
      <c r="N15" s="265" t="str">
        <f>IF(AND(M15&gt;0,C15&gt;0,NOT(K15="")),ABS(VLOOKUP($M$1,VLookups!$A$43:$B$44,2,FALSE)-_xlfn.NORM.DIST(M15,G15,K15,TRUE)),"")</f>
        <v/>
      </c>
      <c r="O15" s="90" t="str">
        <f>IF(AND($B15&gt;0,$C15&gt;0,$D15&gt;0,NOT(ISBLANK($H15))),_xlfn.NORM.INV(ABS(VLOOKUP($M$1,VLookups!$A$43:$B$44,2,FALSE)-O$3),$G15,$K15),"")</f>
        <v/>
      </c>
      <c r="P15" s="89" t="str">
        <f>IF(AND($B15&gt;0,$C15&gt;0,$D15&gt;0,NOT(ISBLANK($H15))),_xlfn.NORM.INV(ABS(VLOOKUP($M$1,VLookups!$A$43:$B$44,2,FALSE)-P$3),$G15,$K15),"")</f>
        <v/>
      </c>
      <c r="Q15" s="90" t="str">
        <f>IF(AND($B15&gt;0,$C15&gt;0,$D15&gt;0,NOT(ISBLANK($H15))),_xlfn.NORM.INV(ABS(VLOOKUP($M$1,VLookups!$A$43:$B$44,2,FALSE)-Q$3),$G15,$K15),"")</f>
        <v/>
      </c>
      <c r="R15" s="89" t="str">
        <f>IF(AND($B15&gt;0,$C15&gt;0,$D15&gt;0,NOT(ISBLANK($H15))),_xlfn.NORM.INV(ABS(VLOOKUP($M$1,VLookups!$A$43:$B$44,2,FALSE)-R$3),$G15,$K15),"")</f>
        <v/>
      </c>
      <c r="S15" s="90" t="str">
        <f>IF(AND($B15&gt;0,$C15&gt;0,$D15&gt;0,NOT(ISBLANK($H15))),_xlfn.NORM.INV(ABS(VLOOKUP($M$1,VLookups!$A$43:$B$44,2,FALSE)-S$3),$G15,$K15),"")</f>
        <v/>
      </c>
      <c r="T15" s="89" t="str">
        <f>IF(AND($B15&gt;0,$C15&gt;0,$D15&gt;0,NOT(ISBLANK($H15))),_xlfn.NORM.INV(ABS(VLOOKUP($M$1,VLookups!$A$43:$B$44,2,FALSE)-T$3),$G15,$K15),"")</f>
        <v/>
      </c>
      <c r="U15" s="5"/>
      <c r="V15" s="164" t="str">
        <f t="shared" si="211"/>
        <v/>
      </c>
      <c r="W15" s="47" t="str">
        <f t="shared" si="212"/>
        <v/>
      </c>
      <c r="X15" s="47" t="str">
        <f t="shared" si="224"/>
        <v/>
      </c>
      <c r="Y15" s="47" t="str">
        <f t="shared" si="224"/>
        <v/>
      </c>
      <c r="Z15" s="47" t="str">
        <f t="shared" si="224"/>
        <v/>
      </c>
      <c r="AA15" s="47" t="str">
        <f t="shared" si="224"/>
        <v/>
      </c>
      <c r="AB15" s="47" t="str">
        <f t="shared" si="224"/>
        <v/>
      </c>
      <c r="AC15" s="47" t="str">
        <f t="shared" si="224"/>
        <v/>
      </c>
      <c r="AD15" s="47" t="str">
        <f t="shared" si="224"/>
        <v/>
      </c>
      <c r="AE15" s="47" t="str">
        <f t="shared" si="224"/>
        <v/>
      </c>
      <c r="AF15" s="47" t="str">
        <f t="shared" si="224"/>
        <v/>
      </c>
      <c r="AG15" s="47" t="str">
        <f t="shared" si="224"/>
        <v/>
      </c>
      <c r="AH15" s="47" t="str">
        <f t="shared" si="224"/>
        <v/>
      </c>
      <c r="AI15" s="47" t="str">
        <f t="shared" si="224"/>
        <v/>
      </c>
      <c r="AJ15" s="47" t="str">
        <f t="shared" si="224"/>
        <v/>
      </c>
      <c r="AK15" s="47" t="str">
        <f t="shared" si="224"/>
        <v/>
      </c>
      <c r="AL15" s="47" t="str">
        <f t="shared" si="224"/>
        <v/>
      </c>
      <c r="AM15" s="47" t="str">
        <f t="shared" si="224"/>
        <v/>
      </c>
      <c r="AN15" s="47" t="str">
        <f t="shared" si="224"/>
        <v/>
      </c>
      <c r="AO15" s="47" t="str">
        <f t="shared" si="224"/>
        <v/>
      </c>
      <c r="AP15" s="47" t="str">
        <f t="shared" si="224"/>
        <v/>
      </c>
      <c r="AQ15" s="47" t="str">
        <f t="shared" si="224"/>
        <v/>
      </c>
      <c r="AR15" s="47" t="str">
        <f t="shared" si="224"/>
        <v/>
      </c>
      <c r="AS15" s="47" t="str">
        <f t="shared" si="224"/>
        <v/>
      </c>
      <c r="AT15" s="47" t="str">
        <f t="shared" si="224"/>
        <v/>
      </c>
      <c r="AU15" s="47" t="str">
        <f t="shared" si="224"/>
        <v/>
      </c>
      <c r="AV15" s="47" t="str">
        <f t="shared" si="224"/>
        <v/>
      </c>
      <c r="AW15" s="47" t="str">
        <f t="shared" si="224"/>
        <v/>
      </c>
      <c r="AX15" s="47" t="str">
        <f t="shared" si="224"/>
        <v/>
      </c>
      <c r="AY15" s="47" t="str">
        <f t="shared" si="224"/>
        <v/>
      </c>
      <c r="AZ15" s="47" t="str">
        <f t="shared" si="224"/>
        <v/>
      </c>
      <c r="BA15" s="47" t="str">
        <f t="shared" si="224"/>
        <v/>
      </c>
      <c r="BB15" s="47" t="str">
        <f t="shared" si="224"/>
        <v/>
      </c>
      <c r="BC15" s="47" t="str">
        <f t="shared" si="224"/>
        <v/>
      </c>
      <c r="BD15" s="47" t="str">
        <f t="shared" si="224"/>
        <v/>
      </c>
      <c r="BE15" s="47" t="str">
        <f t="shared" si="224"/>
        <v/>
      </c>
      <c r="BF15" s="47" t="str">
        <f t="shared" si="224"/>
        <v/>
      </c>
      <c r="BG15" s="47" t="str">
        <f t="shared" si="224"/>
        <v/>
      </c>
      <c r="BH15" s="47" t="str">
        <f t="shared" si="224"/>
        <v/>
      </c>
      <c r="BI15" s="47" t="str">
        <f t="shared" si="224"/>
        <v/>
      </c>
      <c r="BJ15" s="47" t="str">
        <f t="shared" si="224"/>
        <v/>
      </c>
      <c r="BK15" s="47" t="str">
        <f t="shared" si="224"/>
        <v/>
      </c>
      <c r="BL15" s="47" t="str">
        <f t="shared" si="224"/>
        <v/>
      </c>
      <c r="BM15" s="47" t="str">
        <f t="shared" si="224"/>
        <v/>
      </c>
      <c r="BN15" s="47" t="str">
        <f t="shared" si="224"/>
        <v/>
      </c>
      <c r="BO15" s="47" t="str">
        <f t="shared" si="224"/>
        <v/>
      </c>
      <c r="BP15" s="47" t="str">
        <f t="shared" si="224"/>
        <v/>
      </c>
      <c r="BQ15" s="47" t="str">
        <f t="shared" si="224"/>
        <v/>
      </c>
      <c r="BR15" s="47" t="str">
        <f t="shared" si="224"/>
        <v/>
      </c>
      <c r="BS15" s="47" t="str">
        <f t="shared" si="224"/>
        <v/>
      </c>
      <c r="BT15" s="47" t="str">
        <f t="shared" si="224"/>
        <v/>
      </c>
      <c r="BU15" s="47" t="str">
        <f t="shared" si="224"/>
        <v/>
      </c>
      <c r="BV15" s="47" t="str">
        <f t="shared" si="224"/>
        <v/>
      </c>
      <c r="BW15" s="47" t="str">
        <f t="shared" si="224"/>
        <v/>
      </c>
      <c r="BX15" s="47" t="str">
        <f t="shared" si="224"/>
        <v/>
      </c>
      <c r="BY15" s="47" t="str">
        <f t="shared" si="224"/>
        <v/>
      </c>
      <c r="BZ15" s="47" t="str">
        <f t="shared" si="224"/>
        <v/>
      </c>
      <c r="CA15" s="47" t="str">
        <f t="shared" si="224"/>
        <v/>
      </c>
      <c r="CB15" s="47" t="str">
        <f t="shared" si="224"/>
        <v/>
      </c>
      <c r="CC15" s="47" t="str">
        <f t="shared" si="224"/>
        <v/>
      </c>
      <c r="CD15" s="47" t="str">
        <f t="shared" si="224"/>
        <v/>
      </c>
      <c r="CE15" s="47" t="str">
        <f t="shared" si="224"/>
        <v/>
      </c>
      <c r="CF15" s="47" t="str">
        <f t="shared" si="224"/>
        <v/>
      </c>
      <c r="CG15" s="47" t="str">
        <f t="shared" si="224"/>
        <v/>
      </c>
      <c r="CH15" s="47" t="str">
        <f t="shared" si="224"/>
        <v/>
      </c>
      <c r="CI15" s="47" t="str">
        <f t="shared" si="224"/>
        <v/>
      </c>
      <c r="CJ15" s="47" t="str">
        <f t="shared" si="222"/>
        <v/>
      </c>
      <c r="CK15" s="47" t="str">
        <f t="shared" si="222"/>
        <v/>
      </c>
      <c r="CL15" s="47" t="str">
        <f t="shared" si="222"/>
        <v/>
      </c>
      <c r="CM15" s="47" t="str">
        <f t="shared" si="222"/>
        <v/>
      </c>
      <c r="CN15" s="47" t="str">
        <f t="shared" si="222"/>
        <v/>
      </c>
      <c r="CO15" s="47" t="str">
        <f t="shared" si="222"/>
        <v/>
      </c>
      <c r="CP15" s="47" t="str">
        <f t="shared" si="222"/>
        <v/>
      </c>
      <c r="CQ15" s="47" t="str">
        <f t="shared" si="222"/>
        <v/>
      </c>
      <c r="CR15" s="47" t="str">
        <f t="shared" si="222"/>
        <v/>
      </c>
      <c r="CS15" s="47" t="str">
        <f t="shared" si="222"/>
        <v/>
      </c>
      <c r="CT15" s="47" t="str">
        <f t="shared" si="222"/>
        <v/>
      </c>
      <c r="CU15" s="47" t="str">
        <f t="shared" si="222"/>
        <v/>
      </c>
      <c r="CV15" s="47" t="str">
        <f t="shared" si="222"/>
        <v/>
      </c>
      <c r="CW15" s="47" t="str">
        <f t="shared" si="222"/>
        <v/>
      </c>
      <c r="CX15" s="47" t="str">
        <f t="shared" si="222"/>
        <v/>
      </c>
      <c r="CY15" s="47" t="str">
        <f t="shared" si="222"/>
        <v/>
      </c>
      <c r="CZ15" s="47" t="str">
        <f t="shared" si="222"/>
        <v/>
      </c>
      <c r="DA15" s="47" t="str">
        <f t="shared" si="222"/>
        <v/>
      </c>
      <c r="DB15" s="47" t="str">
        <f t="shared" si="222"/>
        <v/>
      </c>
      <c r="DC15" s="47" t="str">
        <f t="shared" si="222"/>
        <v/>
      </c>
      <c r="DD15" s="47" t="str">
        <f t="shared" si="222"/>
        <v/>
      </c>
      <c r="DE15" s="47" t="str">
        <f t="shared" si="222"/>
        <v/>
      </c>
      <c r="DF15" s="47" t="str">
        <f t="shared" si="222"/>
        <v/>
      </c>
      <c r="DG15" s="47" t="str">
        <f t="shared" si="222"/>
        <v/>
      </c>
      <c r="DH15" s="47" t="str">
        <f t="shared" si="222"/>
        <v/>
      </c>
      <c r="DI15" s="47" t="str">
        <f t="shared" si="222"/>
        <v/>
      </c>
      <c r="DJ15" s="47" t="str">
        <f t="shared" si="222"/>
        <v/>
      </c>
      <c r="DK15" s="47" t="str">
        <f t="shared" si="222"/>
        <v/>
      </c>
      <c r="DL15" s="47" t="str">
        <f t="shared" si="222"/>
        <v/>
      </c>
      <c r="DM15" s="47" t="str">
        <f t="shared" si="222"/>
        <v/>
      </c>
      <c r="DN15" s="47" t="str">
        <f t="shared" si="222"/>
        <v/>
      </c>
      <c r="DO15" s="47" t="str">
        <f t="shared" si="222"/>
        <v/>
      </c>
      <c r="DP15" s="47" t="str">
        <f t="shared" si="222"/>
        <v/>
      </c>
      <c r="DQ15" s="47" t="str">
        <f t="shared" si="222"/>
        <v/>
      </c>
      <c r="DR15" s="47" t="str">
        <f t="shared" si="222"/>
        <v/>
      </c>
      <c r="DS15" s="179" t="str">
        <f t="shared" si="213"/>
        <v/>
      </c>
      <c r="DT15" s="47" t="str">
        <f t="shared" si="214"/>
        <v/>
      </c>
      <c r="DU15" s="47" t="str">
        <f t="shared" si="225"/>
        <v/>
      </c>
      <c r="DV15" s="47" t="str">
        <f t="shared" si="225"/>
        <v/>
      </c>
      <c r="DW15" s="47" t="str">
        <f t="shared" si="225"/>
        <v/>
      </c>
      <c r="DX15" s="47" t="str">
        <f t="shared" si="225"/>
        <v/>
      </c>
      <c r="DY15" s="47" t="str">
        <f t="shared" si="225"/>
        <v/>
      </c>
      <c r="DZ15" s="47" t="str">
        <f t="shared" si="225"/>
        <v/>
      </c>
      <c r="EA15" s="47" t="str">
        <f t="shared" si="225"/>
        <v/>
      </c>
      <c r="EB15" s="47" t="str">
        <f t="shared" si="225"/>
        <v/>
      </c>
      <c r="EC15" s="47" t="str">
        <f t="shared" si="225"/>
        <v/>
      </c>
      <c r="ED15" s="47" t="str">
        <f t="shared" si="225"/>
        <v/>
      </c>
      <c r="EE15" s="47" t="str">
        <f t="shared" si="225"/>
        <v/>
      </c>
      <c r="EF15" s="47" t="str">
        <f t="shared" si="225"/>
        <v/>
      </c>
      <c r="EG15" s="47" t="str">
        <f t="shared" si="225"/>
        <v/>
      </c>
      <c r="EH15" s="47" t="str">
        <f t="shared" si="225"/>
        <v/>
      </c>
      <c r="EI15" s="47" t="str">
        <f t="shared" si="225"/>
        <v/>
      </c>
      <c r="EJ15" s="47" t="str">
        <f t="shared" si="225"/>
        <v/>
      </c>
      <c r="EK15" s="47" t="str">
        <f t="shared" si="225"/>
        <v/>
      </c>
      <c r="EL15" s="47" t="str">
        <f t="shared" si="225"/>
        <v/>
      </c>
      <c r="EM15" s="47" t="str">
        <f t="shared" si="225"/>
        <v/>
      </c>
      <c r="EN15" s="47" t="str">
        <f t="shared" si="225"/>
        <v/>
      </c>
      <c r="EO15" s="47" t="str">
        <f t="shared" si="225"/>
        <v/>
      </c>
      <c r="EP15" s="47" t="str">
        <f t="shared" si="225"/>
        <v/>
      </c>
      <c r="EQ15" s="47" t="str">
        <f t="shared" si="225"/>
        <v/>
      </c>
      <c r="ER15" s="47" t="str">
        <f t="shared" si="225"/>
        <v/>
      </c>
      <c r="ES15" s="47" t="str">
        <f t="shared" si="225"/>
        <v/>
      </c>
      <c r="ET15" s="47" t="str">
        <f t="shared" si="225"/>
        <v/>
      </c>
      <c r="EU15" s="47" t="str">
        <f t="shared" si="225"/>
        <v/>
      </c>
      <c r="EV15" s="47" t="str">
        <f t="shared" si="225"/>
        <v/>
      </c>
      <c r="EW15" s="47" t="str">
        <f t="shared" si="225"/>
        <v/>
      </c>
      <c r="EX15" s="47" t="str">
        <f t="shared" si="225"/>
        <v/>
      </c>
      <c r="EY15" s="47" t="str">
        <f t="shared" si="225"/>
        <v/>
      </c>
      <c r="EZ15" s="47" t="str">
        <f t="shared" si="225"/>
        <v/>
      </c>
      <c r="FA15" s="47" t="str">
        <f t="shared" si="225"/>
        <v/>
      </c>
      <c r="FB15" s="47" t="str">
        <f t="shared" si="225"/>
        <v/>
      </c>
      <c r="FC15" s="47" t="str">
        <f t="shared" si="225"/>
        <v/>
      </c>
      <c r="FD15" s="47" t="str">
        <f t="shared" si="225"/>
        <v/>
      </c>
      <c r="FE15" s="47" t="str">
        <f t="shared" si="225"/>
        <v/>
      </c>
      <c r="FF15" s="47" t="str">
        <f t="shared" si="225"/>
        <v/>
      </c>
      <c r="FG15" s="47" t="str">
        <f t="shared" si="225"/>
        <v/>
      </c>
      <c r="FH15" s="47" t="str">
        <f t="shared" si="225"/>
        <v/>
      </c>
      <c r="FI15" s="47" t="str">
        <f t="shared" si="225"/>
        <v/>
      </c>
      <c r="FJ15" s="47" t="str">
        <f t="shared" si="225"/>
        <v/>
      </c>
      <c r="FK15" s="47" t="str">
        <f t="shared" si="225"/>
        <v/>
      </c>
      <c r="FL15" s="47" t="str">
        <f t="shared" si="225"/>
        <v/>
      </c>
      <c r="FM15" s="47" t="str">
        <f t="shared" si="225"/>
        <v/>
      </c>
      <c r="FN15" s="47" t="str">
        <f t="shared" si="225"/>
        <v/>
      </c>
      <c r="FO15" s="47" t="str">
        <f t="shared" si="225"/>
        <v/>
      </c>
      <c r="FP15" s="47" t="str">
        <f t="shared" si="225"/>
        <v/>
      </c>
      <c r="FQ15" s="47" t="str">
        <f t="shared" si="225"/>
        <v/>
      </c>
      <c r="FR15" s="47" t="str">
        <f t="shared" si="225"/>
        <v/>
      </c>
      <c r="FS15" s="47" t="str">
        <f t="shared" si="225"/>
        <v/>
      </c>
      <c r="FT15" s="47" t="str">
        <f t="shared" si="225"/>
        <v/>
      </c>
      <c r="FU15" s="47" t="str">
        <f t="shared" si="225"/>
        <v/>
      </c>
      <c r="FV15" s="47" t="str">
        <f t="shared" si="225"/>
        <v/>
      </c>
      <c r="FW15" s="47" t="str">
        <f t="shared" si="225"/>
        <v/>
      </c>
      <c r="FX15" s="47" t="str">
        <f t="shared" si="225"/>
        <v/>
      </c>
      <c r="FY15" s="47" t="str">
        <f t="shared" si="225"/>
        <v/>
      </c>
      <c r="FZ15" s="47" t="str">
        <f t="shared" si="225"/>
        <v/>
      </c>
      <c r="GA15" s="47" t="str">
        <f t="shared" si="225"/>
        <v/>
      </c>
      <c r="GB15" s="47" t="str">
        <f t="shared" si="225"/>
        <v/>
      </c>
      <c r="GC15" s="47" t="str">
        <f t="shared" si="225"/>
        <v/>
      </c>
      <c r="GD15" s="47" t="str">
        <f t="shared" si="225"/>
        <v/>
      </c>
      <c r="GE15" s="47" t="str">
        <f t="shared" si="225"/>
        <v/>
      </c>
      <c r="GF15" s="47" t="str">
        <f t="shared" si="225"/>
        <v/>
      </c>
      <c r="GG15" s="47" t="str">
        <f t="shared" si="223"/>
        <v/>
      </c>
      <c r="GH15" s="47" t="str">
        <f t="shared" si="223"/>
        <v/>
      </c>
      <c r="GI15" s="47" t="str">
        <f t="shared" si="223"/>
        <v/>
      </c>
      <c r="GJ15" s="47" t="str">
        <f t="shared" si="223"/>
        <v/>
      </c>
      <c r="GK15" s="47" t="str">
        <f t="shared" si="223"/>
        <v/>
      </c>
      <c r="GL15" s="47" t="str">
        <f t="shared" si="223"/>
        <v/>
      </c>
      <c r="GM15" s="47" t="str">
        <f t="shared" si="223"/>
        <v/>
      </c>
      <c r="GN15" s="47" t="str">
        <f t="shared" si="223"/>
        <v/>
      </c>
      <c r="GO15" s="47" t="str">
        <f t="shared" si="223"/>
        <v/>
      </c>
      <c r="GP15" s="47" t="str">
        <f t="shared" si="223"/>
        <v/>
      </c>
      <c r="GQ15" s="47" t="str">
        <f t="shared" si="223"/>
        <v/>
      </c>
      <c r="GR15" s="47" t="str">
        <f t="shared" si="223"/>
        <v/>
      </c>
      <c r="GS15" s="47" t="str">
        <f t="shared" si="223"/>
        <v/>
      </c>
      <c r="GT15" s="47" t="str">
        <f t="shared" si="223"/>
        <v/>
      </c>
      <c r="GU15" s="47" t="str">
        <f t="shared" si="223"/>
        <v/>
      </c>
      <c r="GV15" s="47" t="str">
        <f t="shared" si="223"/>
        <v/>
      </c>
      <c r="GW15" s="47" t="str">
        <f t="shared" si="223"/>
        <v/>
      </c>
      <c r="GX15" s="47" t="str">
        <f t="shared" si="223"/>
        <v/>
      </c>
      <c r="GY15" s="47" t="str">
        <f t="shared" si="223"/>
        <v/>
      </c>
      <c r="GZ15" s="47" t="str">
        <f t="shared" si="223"/>
        <v/>
      </c>
      <c r="HA15" s="47" t="str">
        <f t="shared" si="223"/>
        <v/>
      </c>
      <c r="HB15" s="47" t="str">
        <f t="shared" si="223"/>
        <v/>
      </c>
      <c r="HC15" s="47" t="str">
        <f t="shared" si="223"/>
        <v/>
      </c>
      <c r="HD15" s="47" t="str">
        <f t="shared" si="223"/>
        <v/>
      </c>
      <c r="HE15" s="47" t="str">
        <f t="shared" si="223"/>
        <v/>
      </c>
      <c r="HF15" s="47" t="str">
        <f t="shared" si="223"/>
        <v/>
      </c>
      <c r="HG15" s="47" t="str">
        <f t="shared" si="223"/>
        <v/>
      </c>
      <c r="HH15" s="47" t="str">
        <f t="shared" si="223"/>
        <v/>
      </c>
      <c r="HI15" s="47" t="str">
        <f t="shared" si="223"/>
        <v/>
      </c>
      <c r="HJ15" s="47" t="str">
        <f t="shared" si="223"/>
        <v/>
      </c>
      <c r="HK15" s="47" t="str">
        <f t="shared" si="223"/>
        <v/>
      </c>
      <c r="HL15" s="47" t="str">
        <f t="shared" si="223"/>
        <v/>
      </c>
      <c r="HM15" s="47" t="str">
        <f t="shared" si="223"/>
        <v/>
      </c>
      <c r="HN15" s="47" t="str">
        <f t="shared" si="223"/>
        <v/>
      </c>
      <c r="HO15" s="47" t="str">
        <f t="shared" si="223"/>
        <v/>
      </c>
      <c r="HP15" s="165" t="e">
        <f t="shared" si="7"/>
        <v>#N/A</v>
      </c>
      <c r="HQ15" s="165" t="e">
        <f t="shared" si="8"/>
        <v>#N/A</v>
      </c>
      <c r="HR15" s="165" t="e">
        <f t="shared" si="9"/>
        <v>#N/A</v>
      </c>
      <c r="HS15" s="165" t="e">
        <f t="shared" si="10"/>
        <v>#N/A</v>
      </c>
      <c r="HT15" s="165" t="e">
        <f t="shared" si="11"/>
        <v>#N/A</v>
      </c>
      <c r="HU15" s="165" t="e">
        <f t="shared" si="12"/>
        <v>#N/A</v>
      </c>
      <c r="HV15" s="165" t="e">
        <f t="shared" si="13"/>
        <v>#N/A</v>
      </c>
      <c r="HW15" s="165" t="e">
        <f t="shared" si="14"/>
        <v>#N/A</v>
      </c>
      <c r="HX15" s="165" t="e">
        <f t="shared" si="15"/>
        <v>#N/A</v>
      </c>
      <c r="HY15" s="165" t="e">
        <f t="shared" si="16"/>
        <v>#N/A</v>
      </c>
      <c r="HZ15" s="165" t="e">
        <f t="shared" si="17"/>
        <v>#N/A</v>
      </c>
      <c r="IA15" s="165" t="e">
        <f t="shared" si="18"/>
        <v>#N/A</v>
      </c>
      <c r="IB15" s="165" t="e">
        <f t="shared" si="19"/>
        <v>#N/A</v>
      </c>
      <c r="IC15" s="165" t="e">
        <f t="shared" si="20"/>
        <v>#N/A</v>
      </c>
      <c r="ID15" s="165" t="e">
        <f t="shared" si="21"/>
        <v>#N/A</v>
      </c>
      <c r="IE15" s="165" t="e">
        <f t="shared" si="22"/>
        <v>#N/A</v>
      </c>
      <c r="IF15" s="165" t="e">
        <f t="shared" si="23"/>
        <v>#N/A</v>
      </c>
      <c r="IG15" s="165" t="e">
        <f t="shared" si="24"/>
        <v>#N/A</v>
      </c>
      <c r="IH15" s="165" t="e">
        <f t="shared" si="25"/>
        <v>#N/A</v>
      </c>
      <c r="II15" s="165" t="e">
        <f t="shared" si="26"/>
        <v>#N/A</v>
      </c>
      <c r="IJ15" s="165" t="e">
        <f t="shared" si="27"/>
        <v>#N/A</v>
      </c>
      <c r="IK15" s="165" t="e">
        <f t="shared" si="28"/>
        <v>#N/A</v>
      </c>
      <c r="IL15" s="165" t="e">
        <f t="shared" si="29"/>
        <v>#N/A</v>
      </c>
      <c r="IM15" s="165" t="e">
        <f t="shared" si="30"/>
        <v>#N/A</v>
      </c>
      <c r="IN15" s="165" t="e">
        <f t="shared" si="31"/>
        <v>#N/A</v>
      </c>
      <c r="IO15" s="165" t="e">
        <f t="shared" si="32"/>
        <v>#N/A</v>
      </c>
      <c r="IP15" s="165" t="e">
        <f t="shared" si="33"/>
        <v>#N/A</v>
      </c>
      <c r="IQ15" s="165" t="e">
        <f t="shared" si="34"/>
        <v>#N/A</v>
      </c>
      <c r="IR15" s="165" t="e">
        <f t="shared" si="35"/>
        <v>#N/A</v>
      </c>
      <c r="IS15" s="165" t="e">
        <f t="shared" si="36"/>
        <v>#N/A</v>
      </c>
      <c r="IT15" s="165" t="e">
        <f t="shared" si="37"/>
        <v>#N/A</v>
      </c>
      <c r="IU15" s="165" t="e">
        <f t="shared" si="38"/>
        <v>#N/A</v>
      </c>
      <c r="IV15" s="165" t="e">
        <f t="shared" si="39"/>
        <v>#N/A</v>
      </c>
      <c r="IW15" s="165" t="e">
        <f t="shared" si="40"/>
        <v>#N/A</v>
      </c>
      <c r="IX15" s="165" t="e">
        <f t="shared" si="41"/>
        <v>#N/A</v>
      </c>
      <c r="IY15" s="165" t="e">
        <f t="shared" si="42"/>
        <v>#N/A</v>
      </c>
      <c r="IZ15" s="165" t="e">
        <f t="shared" si="43"/>
        <v>#N/A</v>
      </c>
      <c r="JA15" s="165" t="e">
        <f t="shared" si="44"/>
        <v>#N/A</v>
      </c>
      <c r="JB15" s="165" t="e">
        <f t="shared" si="45"/>
        <v>#N/A</v>
      </c>
      <c r="JC15" s="165" t="e">
        <f t="shared" si="46"/>
        <v>#N/A</v>
      </c>
      <c r="JD15" s="165" t="e">
        <f t="shared" si="47"/>
        <v>#N/A</v>
      </c>
      <c r="JE15" s="165" t="e">
        <f t="shared" si="48"/>
        <v>#N/A</v>
      </c>
      <c r="JF15" s="165" t="e">
        <f t="shared" si="49"/>
        <v>#N/A</v>
      </c>
      <c r="JG15" s="165" t="e">
        <f t="shared" si="50"/>
        <v>#N/A</v>
      </c>
      <c r="JH15" s="165" t="e">
        <f t="shared" si="51"/>
        <v>#N/A</v>
      </c>
      <c r="JI15" s="165" t="e">
        <f t="shared" si="52"/>
        <v>#N/A</v>
      </c>
      <c r="JJ15" s="165" t="e">
        <f t="shared" si="53"/>
        <v>#N/A</v>
      </c>
      <c r="JK15" s="165" t="e">
        <f t="shared" si="54"/>
        <v>#N/A</v>
      </c>
      <c r="JL15" s="165" t="e">
        <f t="shared" si="55"/>
        <v>#N/A</v>
      </c>
      <c r="JM15" s="165" t="e">
        <f t="shared" si="56"/>
        <v>#N/A</v>
      </c>
      <c r="JN15" s="165" t="e">
        <f t="shared" si="57"/>
        <v>#N/A</v>
      </c>
      <c r="JO15" s="165" t="e">
        <f t="shared" si="58"/>
        <v>#N/A</v>
      </c>
      <c r="JP15" s="165" t="e">
        <f t="shared" si="59"/>
        <v>#N/A</v>
      </c>
      <c r="JQ15" s="165" t="e">
        <f t="shared" si="60"/>
        <v>#N/A</v>
      </c>
      <c r="JR15" s="165" t="e">
        <f t="shared" si="61"/>
        <v>#N/A</v>
      </c>
      <c r="JS15" s="165" t="e">
        <f t="shared" si="62"/>
        <v>#N/A</v>
      </c>
      <c r="JT15" s="165" t="e">
        <f t="shared" si="63"/>
        <v>#N/A</v>
      </c>
      <c r="JU15" s="165" t="e">
        <f t="shared" si="64"/>
        <v>#N/A</v>
      </c>
      <c r="JV15" s="165" t="e">
        <f t="shared" si="65"/>
        <v>#N/A</v>
      </c>
      <c r="JW15" s="165" t="e">
        <f t="shared" si="66"/>
        <v>#N/A</v>
      </c>
      <c r="JX15" s="165" t="e">
        <f t="shared" si="67"/>
        <v>#N/A</v>
      </c>
      <c r="JY15" s="165" t="e">
        <f t="shared" si="68"/>
        <v>#N/A</v>
      </c>
      <c r="JZ15" s="165" t="e">
        <f t="shared" si="69"/>
        <v>#N/A</v>
      </c>
      <c r="KA15" s="165" t="e">
        <f t="shared" si="70"/>
        <v>#N/A</v>
      </c>
      <c r="KB15" s="165" t="e">
        <f t="shared" si="71"/>
        <v>#N/A</v>
      </c>
      <c r="KC15" s="165" t="e">
        <f t="shared" si="72"/>
        <v>#N/A</v>
      </c>
      <c r="KD15" s="165" t="e">
        <f t="shared" si="73"/>
        <v>#N/A</v>
      </c>
      <c r="KE15" s="165" t="e">
        <f t="shared" si="74"/>
        <v>#N/A</v>
      </c>
      <c r="KF15" s="165" t="e">
        <f t="shared" si="75"/>
        <v>#N/A</v>
      </c>
      <c r="KG15" s="165" t="e">
        <f t="shared" si="76"/>
        <v>#N/A</v>
      </c>
      <c r="KH15" s="165" t="e">
        <f t="shared" si="77"/>
        <v>#N/A</v>
      </c>
      <c r="KI15" s="165" t="e">
        <f t="shared" si="78"/>
        <v>#N/A</v>
      </c>
      <c r="KJ15" s="165" t="e">
        <f t="shared" si="79"/>
        <v>#N/A</v>
      </c>
      <c r="KK15" s="165" t="e">
        <f t="shared" si="80"/>
        <v>#N/A</v>
      </c>
      <c r="KL15" s="165" t="e">
        <f t="shared" si="81"/>
        <v>#N/A</v>
      </c>
      <c r="KM15" s="165" t="e">
        <f t="shared" si="82"/>
        <v>#N/A</v>
      </c>
      <c r="KN15" s="165" t="e">
        <f t="shared" si="83"/>
        <v>#N/A</v>
      </c>
      <c r="KO15" s="165" t="e">
        <f t="shared" si="84"/>
        <v>#N/A</v>
      </c>
      <c r="KP15" s="165" t="e">
        <f t="shared" si="85"/>
        <v>#N/A</v>
      </c>
      <c r="KQ15" s="165" t="e">
        <f t="shared" si="86"/>
        <v>#N/A</v>
      </c>
      <c r="KR15" s="165" t="e">
        <f t="shared" si="87"/>
        <v>#N/A</v>
      </c>
      <c r="KS15" s="165" t="e">
        <f t="shared" si="88"/>
        <v>#N/A</v>
      </c>
      <c r="KT15" s="165" t="e">
        <f t="shared" si="89"/>
        <v>#N/A</v>
      </c>
      <c r="KU15" s="165" t="e">
        <f t="shared" si="90"/>
        <v>#N/A</v>
      </c>
      <c r="KV15" s="165" t="e">
        <f t="shared" si="91"/>
        <v>#N/A</v>
      </c>
      <c r="KW15" s="165" t="e">
        <f t="shared" si="92"/>
        <v>#N/A</v>
      </c>
      <c r="KX15" s="165" t="e">
        <f t="shared" si="93"/>
        <v>#N/A</v>
      </c>
      <c r="KY15" s="165" t="e">
        <f t="shared" si="94"/>
        <v>#N/A</v>
      </c>
      <c r="KZ15" s="165" t="e">
        <f t="shared" si="95"/>
        <v>#N/A</v>
      </c>
      <c r="LA15" s="165" t="e">
        <f t="shared" si="96"/>
        <v>#N/A</v>
      </c>
      <c r="LB15" s="165" t="e">
        <f t="shared" si="97"/>
        <v>#N/A</v>
      </c>
      <c r="LC15" s="165" t="e">
        <f t="shared" si="98"/>
        <v>#N/A</v>
      </c>
      <c r="LD15" s="165" t="e">
        <f t="shared" si="99"/>
        <v>#N/A</v>
      </c>
      <c r="LE15" s="165" t="e">
        <f t="shared" si="100"/>
        <v>#N/A</v>
      </c>
      <c r="LF15" s="165" t="e">
        <f t="shared" si="101"/>
        <v>#N/A</v>
      </c>
      <c r="LG15" s="165" t="e">
        <f t="shared" si="102"/>
        <v>#N/A</v>
      </c>
      <c r="LH15" s="165" t="e">
        <f t="shared" si="103"/>
        <v>#N/A</v>
      </c>
      <c r="LI15" s="165" t="e">
        <f t="shared" si="104"/>
        <v>#N/A</v>
      </c>
      <c r="LJ15" s="165" t="e">
        <f t="shared" si="105"/>
        <v>#N/A</v>
      </c>
      <c r="LK15" s="165" t="e">
        <f t="shared" si="106"/>
        <v>#N/A</v>
      </c>
      <c r="LL15" s="165" t="e">
        <f t="shared" si="107"/>
        <v>#N/A</v>
      </c>
      <c r="LM15" s="165" t="e">
        <f t="shared" si="108"/>
        <v>#N/A</v>
      </c>
      <c r="LN15" s="165" t="e">
        <f t="shared" si="109"/>
        <v>#N/A</v>
      </c>
      <c r="LO15" s="165" t="e">
        <f t="shared" si="110"/>
        <v>#N/A</v>
      </c>
      <c r="LP15" s="165" t="e">
        <f t="shared" si="111"/>
        <v>#N/A</v>
      </c>
      <c r="LQ15" s="165" t="e">
        <f t="shared" si="112"/>
        <v>#N/A</v>
      </c>
      <c r="LR15" s="165" t="e">
        <f t="shared" si="113"/>
        <v>#N/A</v>
      </c>
      <c r="LS15" s="165" t="e">
        <f t="shared" si="114"/>
        <v>#N/A</v>
      </c>
      <c r="LT15" s="165" t="e">
        <f t="shared" si="115"/>
        <v>#N/A</v>
      </c>
      <c r="LU15" s="165" t="e">
        <f t="shared" si="116"/>
        <v>#N/A</v>
      </c>
      <c r="LV15" s="165" t="e">
        <f t="shared" si="117"/>
        <v>#N/A</v>
      </c>
      <c r="LW15" s="165" t="e">
        <f t="shared" si="118"/>
        <v>#N/A</v>
      </c>
      <c r="LX15" s="165" t="e">
        <f t="shared" si="119"/>
        <v>#N/A</v>
      </c>
      <c r="LY15" s="165" t="e">
        <f t="shared" si="120"/>
        <v>#N/A</v>
      </c>
      <c r="LZ15" s="165" t="e">
        <f t="shared" si="121"/>
        <v>#N/A</v>
      </c>
      <c r="MA15" s="165" t="e">
        <f t="shared" si="122"/>
        <v>#N/A</v>
      </c>
      <c r="MB15" s="165" t="e">
        <f t="shared" si="123"/>
        <v>#N/A</v>
      </c>
      <c r="MC15" s="165" t="e">
        <f t="shared" si="124"/>
        <v>#N/A</v>
      </c>
      <c r="MD15" s="165" t="e">
        <f t="shared" si="125"/>
        <v>#N/A</v>
      </c>
      <c r="ME15" s="165" t="e">
        <f t="shared" si="126"/>
        <v>#N/A</v>
      </c>
      <c r="MF15" s="165" t="e">
        <f t="shared" si="127"/>
        <v>#N/A</v>
      </c>
      <c r="MG15" s="165" t="e">
        <f t="shared" si="128"/>
        <v>#N/A</v>
      </c>
      <c r="MH15" s="165" t="e">
        <f t="shared" si="129"/>
        <v>#N/A</v>
      </c>
      <c r="MI15" s="165" t="e">
        <f t="shared" si="130"/>
        <v>#N/A</v>
      </c>
      <c r="MJ15" s="165" t="e">
        <f t="shared" si="131"/>
        <v>#N/A</v>
      </c>
      <c r="MK15" s="165" t="e">
        <f t="shared" si="132"/>
        <v>#N/A</v>
      </c>
      <c r="ML15" s="165" t="e">
        <f t="shared" si="133"/>
        <v>#N/A</v>
      </c>
      <c r="MM15" s="165" t="e">
        <f t="shared" si="134"/>
        <v>#N/A</v>
      </c>
      <c r="MN15" s="165" t="e">
        <f t="shared" si="135"/>
        <v>#N/A</v>
      </c>
      <c r="MO15" s="165" t="e">
        <f t="shared" si="136"/>
        <v>#N/A</v>
      </c>
      <c r="MP15" s="165" t="e">
        <f t="shared" si="137"/>
        <v>#N/A</v>
      </c>
      <c r="MQ15" s="165" t="e">
        <f t="shared" si="138"/>
        <v>#N/A</v>
      </c>
      <c r="MR15" s="165" t="e">
        <f t="shared" si="139"/>
        <v>#N/A</v>
      </c>
      <c r="MS15" s="165" t="e">
        <f t="shared" si="140"/>
        <v>#N/A</v>
      </c>
      <c r="MT15" s="165" t="e">
        <f t="shared" si="141"/>
        <v>#N/A</v>
      </c>
      <c r="MU15" s="165" t="e">
        <f t="shared" si="142"/>
        <v>#N/A</v>
      </c>
      <c r="MV15" s="165" t="e">
        <f t="shared" si="143"/>
        <v>#N/A</v>
      </c>
      <c r="MW15" s="165" t="e">
        <f t="shared" si="144"/>
        <v>#N/A</v>
      </c>
      <c r="MX15" s="165" t="e">
        <f t="shared" si="145"/>
        <v>#N/A</v>
      </c>
      <c r="MY15" s="165" t="e">
        <f t="shared" si="146"/>
        <v>#N/A</v>
      </c>
      <c r="MZ15" s="165" t="e">
        <f t="shared" si="147"/>
        <v>#N/A</v>
      </c>
      <c r="NA15" s="165" t="e">
        <f t="shared" si="148"/>
        <v>#N/A</v>
      </c>
      <c r="NB15" s="165" t="e">
        <f t="shared" si="149"/>
        <v>#N/A</v>
      </c>
      <c r="NC15" s="165" t="e">
        <f t="shared" si="150"/>
        <v>#N/A</v>
      </c>
      <c r="ND15" s="165" t="e">
        <f t="shared" si="151"/>
        <v>#N/A</v>
      </c>
      <c r="NE15" s="165" t="e">
        <f t="shared" si="152"/>
        <v>#N/A</v>
      </c>
      <c r="NF15" s="165" t="e">
        <f t="shared" si="153"/>
        <v>#N/A</v>
      </c>
      <c r="NG15" s="165" t="e">
        <f t="shared" si="154"/>
        <v>#N/A</v>
      </c>
      <c r="NH15" s="165" t="e">
        <f t="shared" si="155"/>
        <v>#N/A</v>
      </c>
      <c r="NI15" s="165" t="e">
        <f t="shared" si="156"/>
        <v>#N/A</v>
      </c>
      <c r="NJ15" s="165" t="e">
        <f t="shared" si="157"/>
        <v>#N/A</v>
      </c>
      <c r="NK15" s="165" t="e">
        <f t="shared" si="158"/>
        <v>#N/A</v>
      </c>
      <c r="NL15" s="165" t="e">
        <f t="shared" si="159"/>
        <v>#N/A</v>
      </c>
      <c r="NM15" s="165" t="e">
        <f t="shared" si="160"/>
        <v>#N/A</v>
      </c>
      <c r="NN15" s="165" t="e">
        <f t="shared" si="161"/>
        <v>#N/A</v>
      </c>
      <c r="NO15" s="165" t="e">
        <f t="shared" si="162"/>
        <v>#N/A</v>
      </c>
      <c r="NP15" s="165" t="e">
        <f t="shared" si="163"/>
        <v>#N/A</v>
      </c>
      <c r="NQ15" s="165" t="e">
        <f t="shared" si="164"/>
        <v>#N/A</v>
      </c>
      <c r="NR15" s="165" t="e">
        <f t="shared" si="165"/>
        <v>#N/A</v>
      </c>
      <c r="NS15" s="165" t="e">
        <f t="shared" si="166"/>
        <v>#N/A</v>
      </c>
      <c r="NT15" s="165" t="e">
        <f t="shared" si="167"/>
        <v>#N/A</v>
      </c>
      <c r="NU15" s="165" t="e">
        <f t="shared" si="168"/>
        <v>#N/A</v>
      </c>
      <c r="NV15" s="165" t="e">
        <f t="shared" si="169"/>
        <v>#N/A</v>
      </c>
      <c r="NW15" s="165" t="e">
        <f t="shared" si="170"/>
        <v>#N/A</v>
      </c>
      <c r="NX15" s="165" t="e">
        <f t="shared" si="171"/>
        <v>#N/A</v>
      </c>
      <c r="NY15" s="165" t="e">
        <f t="shared" si="172"/>
        <v>#N/A</v>
      </c>
      <c r="NZ15" s="165" t="e">
        <f t="shared" si="173"/>
        <v>#N/A</v>
      </c>
      <c r="OA15" s="165" t="e">
        <f t="shared" si="174"/>
        <v>#N/A</v>
      </c>
      <c r="OB15" s="165" t="e">
        <f t="shared" si="175"/>
        <v>#N/A</v>
      </c>
      <c r="OC15" s="165" t="e">
        <f t="shared" si="176"/>
        <v>#N/A</v>
      </c>
      <c r="OD15" s="165" t="e">
        <f t="shared" si="177"/>
        <v>#N/A</v>
      </c>
      <c r="OE15" s="165" t="e">
        <f t="shared" si="178"/>
        <v>#N/A</v>
      </c>
      <c r="OF15" s="165" t="e">
        <f t="shared" si="179"/>
        <v>#N/A</v>
      </c>
      <c r="OG15" s="165" t="e">
        <f t="shared" si="180"/>
        <v>#N/A</v>
      </c>
      <c r="OH15" s="165" t="e">
        <f t="shared" si="181"/>
        <v>#N/A</v>
      </c>
      <c r="OI15" s="165" t="e">
        <f t="shared" si="182"/>
        <v>#N/A</v>
      </c>
      <c r="OJ15" s="165" t="e">
        <f t="shared" si="183"/>
        <v>#N/A</v>
      </c>
      <c r="OK15" s="165" t="e">
        <f t="shared" si="184"/>
        <v>#N/A</v>
      </c>
      <c r="OL15" s="165" t="e">
        <f t="shared" si="185"/>
        <v>#N/A</v>
      </c>
      <c r="OM15" s="165" t="e">
        <f t="shared" si="186"/>
        <v>#N/A</v>
      </c>
      <c r="ON15" s="165" t="e">
        <f t="shared" si="187"/>
        <v>#N/A</v>
      </c>
      <c r="OO15" s="165" t="e">
        <f t="shared" si="188"/>
        <v>#N/A</v>
      </c>
      <c r="OP15" s="165" t="e">
        <f t="shared" si="189"/>
        <v>#N/A</v>
      </c>
      <c r="OQ15" s="165" t="e">
        <f t="shared" si="190"/>
        <v>#N/A</v>
      </c>
      <c r="OR15" s="165" t="e">
        <f t="shared" si="191"/>
        <v>#N/A</v>
      </c>
      <c r="OS15" s="165" t="e">
        <f t="shared" si="192"/>
        <v>#N/A</v>
      </c>
      <c r="OT15" s="165" t="e">
        <f t="shared" si="193"/>
        <v>#N/A</v>
      </c>
      <c r="OU15" s="165" t="e">
        <f t="shared" si="194"/>
        <v>#N/A</v>
      </c>
      <c r="OV15" s="165" t="e">
        <f t="shared" si="195"/>
        <v>#N/A</v>
      </c>
      <c r="OW15" s="165" t="e">
        <f t="shared" si="196"/>
        <v>#N/A</v>
      </c>
      <c r="OX15" s="165" t="e">
        <f t="shared" si="197"/>
        <v>#N/A</v>
      </c>
      <c r="OY15" s="165" t="e">
        <f t="shared" si="198"/>
        <v>#N/A</v>
      </c>
      <c r="OZ15" s="165" t="e">
        <f t="shared" si="199"/>
        <v>#N/A</v>
      </c>
      <c r="PA15" s="165" t="e">
        <f t="shared" si="200"/>
        <v>#N/A</v>
      </c>
      <c r="PB15" s="165" t="e">
        <f t="shared" si="201"/>
        <v>#N/A</v>
      </c>
      <c r="PC15" s="165" t="e">
        <f t="shared" si="202"/>
        <v>#N/A</v>
      </c>
      <c r="PD15" s="165" t="e">
        <f t="shared" si="203"/>
        <v>#N/A</v>
      </c>
      <c r="PE15" s="165" t="e">
        <f t="shared" si="204"/>
        <v>#N/A</v>
      </c>
      <c r="PF15" s="165" t="e">
        <f t="shared" si="205"/>
        <v>#N/A</v>
      </c>
      <c r="PG15" s="165" t="e">
        <f t="shared" si="206"/>
        <v>#N/A</v>
      </c>
      <c r="PH15" s="165" t="e">
        <f t="shared" si="207"/>
        <v>#N/A</v>
      </c>
    </row>
    <row r="16" spans="1:425" hidden="1" x14ac:dyDescent="0.45">
      <c r="A16" s="4">
        <v>13</v>
      </c>
      <c r="B16" s="92" t="str">
        <f t="shared" si="208"/>
        <v/>
      </c>
      <c r="C16" s="91"/>
      <c r="D16" s="92" t="str">
        <f t="shared" si="209"/>
        <v/>
      </c>
      <c r="E16" s="120" t="str">
        <f t="shared" si="0"/>
        <v/>
      </c>
      <c r="F16" s="120" t="str">
        <f t="shared" si="1"/>
        <v/>
      </c>
      <c r="G16" s="71" t="str">
        <f t="shared" si="210"/>
        <v/>
      </c>
      <c r="H16" s="23"/>
      <c r="I16" s="55"/>
      <c r="J16" s="298"/>
      <c r="K16" s="72" t="str">
        <f>IF(AND(B16&gt;0,C16&gt;0,D16&gt;0),IF(ISBLANK(J16),IF(ISBLANK(H16),"",(D16-B16)*VLOOKUP(H16,VLookups!$A$4:$B$13,2,FALSE)),J16),"")</f>
        <v/>
      </c>
      <c r="L16" s="73" t="str">
        <f t="shared" si="2"/>
        <v/>
      </c>
      <c r="M16" s="91"/>
      <c r="N16" s="265" t="str">
        <f>IF(AND(M16&gt;0,C16&gt;0,NOT(K16="")),ABS(VLOOKUP($M$1,VLookups!$A$43:$B$44,2,FALSE)-_xlfn.NORM.DIST(M16,G16,K16,TRUE)),"")</f>
        <v/>
      </c>
      <c r="O16" s="90" t="str">
        <f>IF(AND($B16&gt;0,$C16&gt;0,$D16&gt;0,NOT(ISBLANK($H16))),_xlfn.NORM.INV(ABS(VLOOKUP($M$1,VLookups!$A$43:$B$44,2,FALSE)-O$3),$G16,$K16),"")</f>
        <v/>
      </c>
      <c r="P16" s="89" t="str">
        <f>IF(AND($B16&gt;0,$C16&gt;0,$D16&gt;0,NOT(ISBLANK($H16))),_xlfn.NORM.INV(ABS(VLOOKUP($M$1,VLookups!$A$43:$B$44,2,FALSE)-P$3),$G16,$K16),"")</f>
        <v/>
      </c>
      <c r="Q16" s="90" t="str">
        <f>IF(AND($B16&gt;0,$C16&gt;0,$D16&gt;0,NOT(ISBLANK($H16))),_xlfn.NORM.INV(ABS(VLOOKUP($M$1,VLookups!$A$43:$B$44,2,FALSE)-Q$3),$G16,$K16),"")</f>
        <v/>
      </c>
      <c r="R16" s="89" t="str">
        <f>IF(AND($B16&gt;0,$C16&gt;0,$D16&gt;0,NOT(ISBLANK($H16))),_xlfn.NORM.INV(ABS(VLOOKUP($M$1,VLookups!$A$43:$B$44,2,FALSE)-R$3),$G16,$K16),"")</f>
        <v/>
      </c>
      <c r="S16" s="90" t="str">
        <f>IF(AND($B16&gt;0,$C16&gt;0,$D16&gt;0,NOT(ISBLANK($H16))),_xlfn.NORM.INV(ABS(VLOOKUP($M$1,VLookups!$A$43:$B$44,2,FALSE)-S$3),$G16,$K16),"")</f>
        <v/>
      </c>
      <c r="T16" s="89" t="str">
        <f>IF(AND($B16&gt;0,$C16&gt;0,$D16&gt;0,NOT(ISBLANK($H16))),_xlfn.NORM.INV(ABS(VLOOKUP($M$1,VLookups!$A$43:$B$44,2,FALSE)-T$3),$G16,$K16),"")</f>
        <v/>
      </c>
      <c r="U16" s="5"/>
      <c r="V16" s="164" t="str">
        <f t="shared" si="211"/>
        <v/>
      </c>
      <c r="W16" s="47" t="str">
        <f t="shared" si="212"/>
        <v/>
      </c>
      <c r="X16" s="47" t="str">
        <f t="shared" si="224"/>
        <v/>
      </c>
      <c r="Y16" s="47" t="str">
        <f t="shared" si="224"/>
        <v/>
      </c>
      <c r="Z16" s="47" t="str">
        <f t="shared" si="224"/>
        <v/>
      </c>
      <c r="AA16" s="47" t="str">
        <f t="shared" si="224"/>
        <v/>
      </c>
      <c r="AB16" s="47" t="str">
        <f t="shared" si="224"/>
        <v/>
      </c>
      <c r="AC16" s="47" t="str">
        <f t="shared" si="224"/>
        <v/>
      </c>
      <c r="AD16" s="47" t="str">
        <f t="shared" si="224"/>
        <v/>
      </c>
      <c r="AE16" s="47" t="str">
        <f t="shared" si="224"/>
        <v/>
      </c>
      <c r="AF16" s="47" t="str">
        <f t="shared" si="224"/>
        <v/>
      </c>
      <c r="AG16" s="47" t="str">
        <f t="shared" si="224"/>
        <v/>
      </c>
      <c r="AH16" s="47" t="str">
        <f t="shared" si="224"/>
        <v/>
      </c>
      <c r="AI16" s="47" t="str">
        <f t="shared" si="224"/>
        <v/>
      </c>
      <c r="AJ16" s="47" t="str">
        <f t="shared" si="224"/>
        <v/>
      </c>
      <c r="AK16" s="47" t="str">
        <f t="shared" si="224"/>
        <v/>
      </c>
      <c r="AL16" s="47" t="str">
        <f t="shared" si="224"/>
        <v/>
      </c>
      <c r="AM16" s="47" t="str">
        <f t="shared" si="224"/>
        <v/>
      </c>
      <c r="AN16" s="47" t="str">
        <f t="shared" si="224"/>
        <v/>
      </c>
      <c r="AO16" s="47" t="str">
        <f t="shared" si="224"/>
        <v/>
      </c>
      <c r="AP16" s="47" t="str">
        <f t="shared" si="224"/>
        <v/>
      </c>
      <c r="AQ16" s="47" t="str">
        <f t="shared" si="224"/>
        <v/>
      </c>
      <c r="AR16" s="47" t="str">
        <f t="shared" si="224"/>
        <v/>
      </c>
      <c r="AS16" s="47" t="str">
        <f t="shared" si="224"/>
        <v/>
      </c>
      <c r="AT16" s="47" t="str">
        <f t="shared" si="224"/>
        <v/>
      </c>
      <c r="AU16" s="47" t="str">
        <f t="shared" si="224"/>
        <v/>
      </c>
      <c r="AV16" s="47" t="str">
        <f t="shared" si="224"/>
        <v/>
      </c>
      <c r="AW16" s="47" t="str">
        <f t="shared" si="224"/>
        <v/>
      </c>
      <c r="AX16" s="47" t="str">
        <f t="shared" si="224"/>
        <v/>
      </c>
      <c r="AY16" s="47" t="str">
        <f t="shared" si="224"/>
        <v/>
      </c>
      <c r="AZ16" s="47" t="str">
        <f t="shared" si="224"/>
        <v/>
      </c>
      <c r="BA16" s="47" t="str">
        <f t="shared" si="224"/>
        <v/>
      </c>
      <c r="BB16" s="47" t="str">
        <f t="shared" si="224"/>
        <v/>
      </c>
      <c r="BC16" s="47" t="str">
        <f t="shared" si="224"/>
        <v/>
      </c>
      <c r="BD16" s="47" t="str">
        <f t="shared" si="224"/>
        <v/>
      </c>
      <c r="BE16" s="47" t="str">
        <f t="shared" si="224"/>
        <v/>
      </c>
      <c r="BF16" s="47" t="str">
        <f t="shared" si="224"/>
        <v/>
      </c>
      <c r="BG16" s="47" t="str">
        <f t="shared" si="224"/>
        <v/>
      </c>
      <c r="BH16" s="47" t="str">
        <f t="shared" si="224"/>
        <v/>
      </c>
      <c r="BI16" s="47" t="str">
        <f t="shared" si="224"/>
        <v/>
      </c>
      <c r="BJ16" s="47" t="str">
        <f t="shared" si="224"/>
        <v/>
      </c>
      <c r="BK16" s="47" t="str">
        <f t="shared" si="224"/>
        <v/>
      </c>
      <c r="BL16" s="47" t="str">
        <f t="shared" si="224"/>
        <v/>
      </c>
      <c r="BM16" s="47" t="str">
        <f t="shared" si="224"/>
        <v/>
      </c>
      <c r="BN16" s="47" t="str">
        <f t="shared" si="224"/>
        <v/>
      </c>
      <c r="BO16" s="47" t="str">
        <f t="shared" si="224"/>
        <v/>
      </c>
      <c r="BP16" s="47" t="str">
        <f t="shared" si="224"/>
        <v/>
      </c>
      <c r="BQ16" s="47" t="str">
        <f t="shared" si="224"/>
        <v/>
      </c>
      <c r="BR16" s="47" t="str">
        <f t="shared" si="224"/>
        <v/>
      </c>
      <c r="BS16" s="47" t="str">
        <f t="shared" si="224"/>
        <v/>
      </c>
      <c r="BT16" s="47" t="str">
        <f t="shared" si="224"/>
        <v/>
      </c>
      <c r="BU16" s="47" t="str">
        <f t="shared" si="224"/>
        <v/>
      </c>
      <c r="BV16" s="47" t="str">
        <f t="shared" si="224"/>
        <v/>
      </c>
      <c r="BW16" s="47" t="str">
        <f t="shared" si="224"/>
        <v/>
      </c>
      <c r="BX16" s="47" t="str">
        <f t="shared" si="224"/>
        <v/>
      </c>
      <c r="BY16" s="47" t="str">
        <f t="shared" si="224"/>
        <v/>
      </c>
      <c r="BZ16" s="47" t="str">
        <f t="shared" si="224"/>
        <v/>
      </c>
      <c r="CA16" s="47" t="str">
        <f t="shared" si="224"/>
        <v/>
      </c>
      <c r="CB16" s="47" t="str">
        <f t="shared" si="224"/>
        <v/>
      </c>
      <c r="CC16" s="47" t="str">
        <f t="shared" si="224"/>
        <v/>
      </c>
      <c r="CD16" s="47" t="str">
        <f t="shared" si="224"/>
        <v/>
      </c>
      <c r="CE16" s="47" t="str">
        <f t="shared" si="224"/>
        <v/>
      </c>
      <c r="CF16" s="47" t="str">
        <f t="shared" si="224"/>
        <v/>
      </c>
      <c r="CG16" s="47" t="str">
        <f t="shared" si="224"/>
        <v/>
      </c>
      <c r="CH16" s="47" t="str">
        <f t="shared" si="224"/>
        <v/>
      </c>
      <c r="CI16" s="47" t="str">
        <f t="shared" si="224"/>
        <v/>
      </c>
      <c r="CJ16" s="47" t="str">
        <f t="shared" si="222"/>
        <v/>
      </c>
      <c r="CK16" s="47" t="str">
        <f t="shared" si="222"/>
        <v/>
      </c>
      <c r="CL16" s="47" t="str">
        <f t="shared" si="222"/>
        <v/>
      </c>
      <c r="CM16" s="47" t="str">
        <f t="shared" si="222"/>
        <v/>
      </c>
      <c r="CN16" s="47" t="str">
        <f t="shared" si="222"/>
        <v/>
      </c>
      <c r="CO16" s="47" t="str">
        <f t="shared" si="222"/>
        <v/>
      </c>
      <c r="CP16" s="47" t="str">
        <f t="shared" si="222"/>
        <v/>
      </c>
      <c r="CQ16" s="47" t="str">
        <f t="shared" si="222"/>
        <v/>
      </c>
      <c r="CR16" s="47" t="str">
        <f t="shared" si="222"/>
        <v/>
      </c>
      <c r="CS16" s="47" t="str">
        <f t="shared" si="222"/>
        <v/>
      </c>
      <c r="CT16" s="47" t="str">
        <f t="shared" si="222"/>
        <v/>
      </c>
      <c r="CU16" s="47" t="str">
        <f t="shared" si="222"/>
        <v/>
      </c>
      <c r="CV16" s="47" t="str">
        <f t="shared" si="222"/>
        <v/>
      </c>
      <c r="CW16" s="47" t="str">
        <f t="shared" si="222"/>
        <v/>
      </c>
      <c r="CX16" s="47" t="str">
        <f t="shared" si="222"/>
        <v/>
      </c>
      <c r="CY16" s="47" t="str">
        <f t="shared" si="222"/>
        <v/>
      </c>
      <c r="CZ16" s="47" t="str">
        <f t="shared" si="222"/>
        <v/>
      </c>
      <c r="DA16" s="47" t="str">
        <f t="shared" si="222"/>
        <v/>
      </c>
      <c r="DB16" s="47" t="str">
        <f t="shared" si="222"/>
        <v/>
      </c>
      <c r="DC16" s="47" t="str">
        <f t="shared" si="222"/>
        <v/>
      </c>
      <c r="DD16" s="47" t="str">
        <f t="shared" si="222"/>
        <v/>
      </c>
      <c r="DE16" s="47" t="str">
        <f t="shared" si="222"/>
        <v/>
      </c>
      <c r="DF16" s="47" t="str">
        <f t="shared" si="222"/>
        <v/>
      </c>
      <c r="DG16" s="47" t="str">
        <f t="shared" si="222"/>
        <v/>
      </c>
      <c r="DH16" s="47" t="str">
        <f t="shared" si="222"/>
        <v/>
      </c>
      <c r="DI16" s="47" t="str">
        <f t="shared" si="222"/>
        <v/>
      </c>
      <c r="DJ16" s="47" t="str">
        <f t="shared" si="222"/>
        <v/>
      </c>
      <c r="DK16" s="47" t="str">
        <f t="shared" si="222"/>
        <v/>
      </c>
      <c r="DL16" s="47" t="str">
        <f t="shared" si="222"/>
        <v/>
      </c>
      <c r="DM16" s="47" t="str">
        <f t="shared" si="222"/>
        <v/>
      </c>
      <c r="DN16" s="47" t="str">
        <f t="shared" si="222"/>
        <v/>
      </c>
      <c r="DO16" s="47" t="str">
        <f t="shared" si="222"/>
        <v/>
      </c>
      <c r="DP16" s="47" t="str">
        <f t="shared" si="222"/>
        <v/>
      </c>
      <c r="DQ16" s="47" t="str">
        <f t="shared" si="222"/>
        <v/>
      </c>
      <c r="DR16" s="47" t="str">
        <f t="shared" si="222"/>
        <v/>
      </c>
      <c r="DS16" s="179" t="str">
        <f t="shared" si="213"/>
        <v/>
      </c>
      <c r="DT16" s="47" t="str">
        <f t="shared" si="214"/>
        <v/>
      </c>
      <c r="DU16" s="47" t="str">
        <f t="shared" si="225"/>
        <v/>
      </c>
      <c r="DV16" s="47" t="str">
        <f t="shared" si="225"/>
        <v/>
      </c>
      <c r="DW16" s="47" t="str">
        <f t="shared" si="225"/>
        <v/>
      </c>
      <c r="DX16" s="47" t="str">
        <f t="shared" si="225"/>
        <v/>
      </c>
      <c r="DY16" s="47" t="str">
        <f t="shared" si="225"/>
        <v/>
      </c>
      <c r="DZ16" s="47" t="str">
        <f t="shared" si="225"/>
        <v/>
      </c>
      <c r="EA16" s="47" t="str">
        <f t="shared" si="225"/>
        <v/>
      </c>
      <c r="EB16" s="47" t="str">
        <f t="shared" si="225"/>
        <v/>
      </c>
      <c r="EC16" s="47" t="str">
        <f t="shared" si="225"/>
        <v/>
      </c>
      <c r="ED16" s="47" t="str">
        <f t="shared" si="225"/>
        <v/>
      </c>
      <c r="EE16" s="47" t="str">
        <f t="shared" si="225"/>
        <v/>
      </c>
      <c r="EF16" s="47" t="str">
        <f t="shared" si="225"/>
        <v/>
      </c>
      <c r="EG16" s="47" t="str">
        <f t="shared" si="225"/>
        <v/>
      </c>
      <c r="EH16" s="47" t="str">
        <f t="shared" si="225"/>
        <v/>
      </c>
      <c r="EI16" s="47" t="str">
        <f t="shared" si="225"/>
        <v/>
      </c>
      <c r="EJ16" s="47" t="str">
        <f t="shared" si="225"/>
        <v/>
      </c>
      <c r="EK16" s="47" t="str">
        <f t="shared" si="225"/>
        <v/>
      </c>
      <c r="EL16" s="47" t="str">
        <f t="shared" si="225"/>
        <v/>
      </c>
      <c r="EM16" s="47" t="str">
        <f t="shared" si="225"/>
        <v/>
      </c>
      <c r="EN16" s="47" t="str">
        <f t="shared" si="225"/>
        <v/>
      </c>
      <c r="EO16" s="47" t="str">
        <f t="shared" si="225"/>
        <v/>
      </c>
      <c r="EP16" s="47" t="str">
        <f t="shared" si="225"/>
        <v/>
      </c>
      <c r="EQ16" s="47" t="str">
        <f t="shared" si="225"/>
        <v/>
      </c>
      <c r="ER16" s="47" t="str">
        <f t="shared" si="225"/>
        <v/>
      </c>
      <c r="ES16" s="47" t="str">
        <f t="shared" si="225"/>
        <v/>
      </c>
      <c r="ET16" s="47" t="str">
        <f t="shared" si="225"/>
        <v/>
      </c>
      <c r="EU16" s="47" t="str">
        <f t="shared" si="225"/>
        <v/>
      </c>
      <c r="EV16" s="47" t="str">
        <f t="shared" si="225"/>
        <v/>
      </c>
      <c r="EW16" s="47" t="str">
        <f t="shared" si="225"/>
        <v/>
      </c>
      <c r="EX16" s="47" t="str">
        <f t="shared" si="225"/>
        <v/>
      </c>
      <c r="EY16" s="47" t="str">
        <f t="shared" si="225"/>
        <v/>
      </c>
      <c r="EZ16" s="47" t="str">
        <f t="shared" si="225"/>
        <v/>
      </c>
      <c r="FA16" s="47" t="str">
        <f t="shared" si="225"/>
        <v/>
      </c>
      <c r="FB16" s="47" t="str">
        <f t="shared" si="225"/>
        <v/>
      </c>
      <c r="FC16" s="47" t="str">
        <f t="shared" si="225"/>
        <v/>
      </c>
      <c r="FD16" s="47" t="str">
        <f t="shared" si="225"/>
        <v/>
      </c>
      <c r="FE16" s="47" t="str">
        <f t="shared" si="225"/>
        <v/>
      </c>
      <c r="FF16" s="47" t="str">
        <f t="shared" si="225"/>
        <v/>
      </c>
      <c r="FG16" s="47" t="str">
        <f t="shared" si="225"/>
        <v/>
      </c>
      <c r="FH16" s="47" t="str">
        <f t="shared" si="225"/>
        <v/>
      </c>
      <c r="FI16" s="47" t="str">
        <f t="shared" si="225"/>
        <v/>
      </c>
      <c r="FJ16" s="47" t="str">
        <f t="shared" si="225"/>
        <v/>
      </c>
      <c r="FK16" s="47" t="str">
        <f t="shared" si="225"/>
        <v/>
      </c>
      <c r="FL16" s="47" t="str">
        <f t="shared" si="225"/>
        <v/>
      </c>
      <c r="FM16" s="47" t="str">
        <f t="shared" si="225"/>
        <v/>
      </c>
      <c r="FN16" s="47" t="str">
        <f t="shared" si="225"/>
        <v/>
      </c>
      <c r="FO16" s="47" t="str">
        <f t="shared" si="225"/>
        <v/>
      </c>
      <c r="FP16" s="47" t="str">
        <f t="shared" si="225"/>
        <v/>
      </c>
      <c r="FQ16" s="47" t="str">
        <f t="shared" si="225"/>
        <v/>
      </c>
      <c r="FR16" s="47" t="str">
        <f t="shared" si="225"/>
        <v/>
      </c>
      <c r="FS16" s="47" t="str">
        <f t="shared" si="225"/>
        <v/>
      </c>
      <c r="FT16" s="47" t="str">
        <f t="shared" si="225"/>
        <v/>
      </c>
      <c r="FU16" s="47" t="str">
        <f t="shared" si="225"/>
        <v/>
      </c>
      <c r="FV16" s="47" t="str">
        <f t="shared" si="225"/>
        <v/>
      </c>
      <c r="FW16" s="47" t="str">
        <f t="shared" si="225"/>
        <v/>
      </c>
      <c r="FX16" s="47" t="str">
        <f t="shared" si="225"/>
        <v/>
      </c>
      <c r="FY16" s="47" t="str">
        <f t="shared" si="225"/>
        <v/>
      </c>
      <c r="FZ16" s="47" t="str">
        <f t="shared" si="225"/>
        <v/>
      </c>
      <c r="GA16" s="47" t="str">
        <f t="shared" si="225"/>
        <v/>
      </c>
      <c r="GB16" s="47" t="str">
        <f t="shared" si="225"/>
        <v/>
      </c>
      <c r="GC16" s="47" t="str">
        <f t="shared" si="225"/>
        <v/>
      </c>
      <c r="GD16" s="47" t="str">
        <f t="shared" si="225"/>
        <v/>
      </c>
      <c r="GE16" s="47" t="str">
        <f t="shared" si="225"/>
        <v/>
      </c>
      <c r="GF16" s="47" t="str">
        <f t="shared" si="225"/>
        <v/>
      </c>
      <c r="GG16" s="47" t="str">
        <f t="shared" si="223"/>
        <v/>
      </c>
      <c r="GH16" s="47" t="str">
        <f t="shared" si="223"/>
        <v/>
      </c>
      <c r="GI16" s="47" t="str">
        <f t="shared" si="223"/>
        <v/>
      </c>
      <c r="GJ16" s="47" t="str">
        <f t="shared" si="223"/>
        <v/>
      </c>
      <c r="GK16" s="47" t="str">
        <f t="shared" si="223"/>
        <v/>
      </c>
      <c r="GL16" s="47" t="str">
        <f t="shared" si="223"/>
        <v/>
      </c>
      <c r="GM16" s="47" t="str">
        <f t="shared" si="223"/>
        <v/>
      </c>
      <c r="GN16" s="47" t="str">
        <f t="shared" si="223"/>
        <v/>
      </c>
      <c r="GO16" s="47" t="str">
        <f t="shared" si="223"/>
        <v/>
      </c>
      <c r="GP16" s="47" t="str">
        <f t="shared" si="223"/>
        <v/>
      </c>
      <c r="GQ16" s="47" t="str">
        <f t="shared" si="223"/>
        <v/>
      </c>
      <c r="GR16" s="47" t="str">
        <f t="shared" si="223"/>
        <v/>
      </c>
      <c r="GS16" s="47" t="str">
        <f t="shared" si="223"/>
        <v/>
      </c>
      <c r="GT16" s="47" t="str">
        <f t="shared" si="223"/>
        <v/>
      </c>
      <c r="GU16" s="47" t="str">
        <f t="shared" si="223"/>
        <v/>
      </c>
      <c r="GV16" s="47" t="str">
        <f t="shared" si="223"/>
        <v/>
      </c>
      <c r="GW16" s="47" t="str">
        <f t="shared" si="223"/>
        <v/>
      </c>
      <c r="GX16" s="47" t="str">
        <f t="shared" si="223"/>
        <v/>
      </c>
      <c r="GY16" s="47" t="str">
        <f t="shared" si="223"/>
        <v/>
      </c>
      <c r="GZ16" s="47" t="str">
        <f t="shared" si="223"/>
        <v/>
      </c>
      <c r="HA16" s="47" t="str">
        <f t="shared" si="223"/>
        <v/>
      </c>
      <c r="HB16" s="47" t="str">
        <f t="shared" si="223"/>
        <v/>
      </c>
      <c r="HC16" s="47" t="str">
        <f t="shared" si="223"/>
        <v/>
      </c>
      <c r="HD16" s="47" t="str">
        <f t="shared" si="223"/>
        <v/>
      </c>
      <c r="HE16" s="47" t="str">
        <f t="shared" si="223"/>
        <v/>
      </c>
      <c r="HF16" s="47" t="str">
        <f t="shared" si="223"/>
        <v/>
      </c>
      <c r="HG16" s="47" t="str">
        <f t="shared" si="223"/>
        <v/>
      </c>
      <c r="HH16" s="47" t="str">
        <f t="shared" si="223"/>
        <v/>
      </c>
      <c r="HI16" s="47" t="str">
        <f t="shared" si="223"/>
        <v/>
      </c>
      <c r="HJ16" s="47" t="str">
        <f t="shared" si="223"/>
        <v/>
      </c>
      <c r="HK16" s="47" t="str">
        <f t="shared" si="223"/>
        <v/>
      </c>
      <c r="HL16" s="47" t="str">
        <f t="shared" si="223"/>
        <v/>
      </c>
      <c r="HM16" s="47" t="str">
        <f t="shared" si="223"/>
        <v/>
      </c>
      <c r="HN16" s="47" t="str">
        <f t="shared" si="223"/>
        <v/>
      </c>
      <c r="HO16" s="47" t="str">
        <f t="shared" si="223"/>
        <v/>
      </c>
      <c r="HP16" s="165" t="e">
        <f t="shared" si="7"/>
        <v>#N/A</v>
      </c>
      <c r="HQ16" s="165" t="e">
        <f t="shared" si="8"/>
        <v>#N/A</v>
      </c>
      <c r="HR16" s="165" t="e">
        <f t="shared" si="9"/>
        <v>#N/A</v>
      </c>
      <c r="HS16" s="165" t="e">
        <f t="shared" si="10"/>
        <v>#N/A</v>
      </c>
      <c r="HT16" s="165" t="e">
        <f t="shared" si="11"/>
        <v>#N/A</v>
      </c>
      <c r="HU16" s="165" t="e">
        <f t="shared" si="12"/>
        <v>#N/A</v>
      </c>
      <c r="HV16" s="165" t="e">
        <f t="shared" si="13"/>
        <v>#N/A</v>
      </c>
      <c r="HW16" s="165" t="e">
        <f t="shared" si="14"/>
        <v>#N/A</v>
      </c>
      <c r="HX16" s="165" t="e">
        <f t="shared" si="15"/>
        <v>#N/A</v>
      </c>
      <c r="HY16" s="165" t="e">
        <f t="shared" si="16"/>
        <v>#N/A</v>
      </c>
      <c r="HZ16" s="165" t="e">
        <f t="shared" si="17"/>
        <v>#N/A</v>
      </c>
      <c r="IA16" s="165" t="e">
        <f t="shared" si="18"/>
        <v>#N/A</v>
      </c>
      <c r="IB16" s="165" t="e">
        <f t="shared" si="19"/>
        <v>#N/A</v>
      </c>
      <c r="IC16" s="165" t="e">
        <f t="shared" si="20"/>
        <v>#N/A</v>
      </c>
      <c r="ID16" s="165" t="e">
        <f t="shared" si="21"/>
        <v>#N/A</v>
      </c>
      <c r="IE16" s="165" t="e">
        <f t="shared" si="22"/>
        <v>#N/A</v>
      </c>
      <c r="IF16" s="165" t="e">
        <f t="shared" si="23"/>
        <v>#N/A</v>
      </c>
      <c r="IG16" s="165" t="e">
        <f t="shared" si="24"/>
        <v>#N/A</v>
      </c>
      <c r="IH16" s="165" t="e">
        <f t="shared" si="25"/>
        <v>#N/A</v>
      </c>
      <c r="II16" s="165" t="e">
        <f t="shared" si="26"/>
        <v>#N/A</v>
      </c>
      <c r="IJ16" s="165" t="e">
        <f t="shared" si="27"/>
        <v>#N/A</v>
      </c>
      <c r="IK16" s="165" t="e">
        <f t="shared" si="28"/>
        <v>#N/A</v>
      </c>
      <c r="IL16" s="165" t="e">
        <f t="shared" si="29"/>
        <v>#N/A</v>
      </c>
      <c r="IM16" s="165" t="e">
        <f t="shared" si="30"/>
        <v>#N/A</v>
      </c>
      <c r="IN16" s="165" t="e">
        <f t="shared" si="31"/>
        <v>#N/A</v>
      </c>
      <c r="IO16" s="165" t="e">
        <f t="shared" si="32"/>
        <v>#N/A</v>
      </c>
      <c r="IP16" s="165" t="e">
        <f t="shared" si="33"/>
        <v>#N/A</v>
      </c>
      <c r="IQ16" s="165" t="e">
        <f t="shared" si="34"/>
        <v>#N/A</v>
      </c>
      <c r="IR16" s="165" t="e">
        <f t="shared" si="35"/>
        <v>#N/A</v>
      </c>
      <c r="IS16" s="165" t="e">
        <f t="shared" si="36"/>
        <v>#N/A</v>
      </c>
      <c r="IT16" s="165" t="e">
        <f t="shared" si="37"/>
        <v>#N/A</v>
      </c>
      <c r="IU16" s="165" t="e">
        <f t="shared" si="38"/>
        <v>#N/A</v>
      </c>
      <c r="IV16" s="165" t="e">
        <f t="shared" si="39"/>
        <v>#N/A</v>
      </c>
      <c r="IW16" s="165" t="e">
        <f t="shared" si="40"/>
        <v>#N/A</v>
      </c>
      <c r="IX16" s="165" t="e">
        <f t="shared" si="41"/>
        <v>#N/A</v>
      </c>
      <c r="IY16" s="165" t="e">
        <f t="shared" si="42"/>
        <v>#N/A</v>
      </c>
      <c r="IZ16" s="165" t="e">
        <f t="shared" si="43"/>
        <v>#N/A</v>
      </c>
      <c r="JA16" s="165" t="e">
        <f t="shared" si="44"/>
        <v>#N/A</v>
      </c>
      <c r="JB16" s="165" t="e">
        <f t="shared" si="45"/>
        <v>#N/A</v>
      </c>
      <c r="JC16" s="165" t="e">
        <f t="shared" si="46"/>
        <v>#N/A</v>
      </c>
      <c r="JD16" s="165" t="e">
        <f t="shared" si="47"/>
        <v>#N/A</v>
      </c>
      <c r="JE16" s="165" t="e">
        <f t="shared" si="48"/>
        <v>#N/A</v>
      </c>
      <c r="JF16" s="165" t="e">
        <f t="shared" si="49"/>
        <v>#N/A</v>
      </c>
      <c r="JG16" s="165" t="e">
        <f t="shared" si="50"/>
        <v>#N/A</v>
      </c>
      <c r="JH16" s="165" t="e">
        <f t="shared" si="51"/>
        <v>#N/A</v>
      </c>
      <c r="JI16" s="165" t="e">
        <f t="shared" si="52"/>
        <v>#N/A</v>
      </c>
      <c r="JJ16" s="165" t="e">
        <f t="shared" si="53"/>
        <v>#N/A</v>
      </c>
      <c r="JK16" s="165" t="e">
        <f t="shared" si="54"/>
        <v>#N/A</v>
      </c>
      <c r="JL16" s="165" t="e">
        <f t="shared" si="55"/>
        <v>#N/A</v>
      </c>
      <c r="JM16" s="165" t="e">
        <f t="shared" si="56"/>
        <v>#N/A</v>
      </c>
      <c r="JN16" s="165" t="e">
        <f t="shared" si="57"/>
        <v>#N/A</v>
      </c>
      <c r="JO16" s="165" t="e">
        <f t="shared" si="58"/>
        <v>#N/A</v>
      </c>
      <c r="JP16" s="165" t="e">
        <f t="shared" si="59"/>
        <v>#N/A</v>
      </c>
      <c r="JQ16" s="165" t="e">
        <f t="shared" si="60"/>
        <v>#N/A</v>
      </c>
      <c r="JR16" s="165" t="e">
        <f t="shared" si="61"/>
        <v>#N/A</v>
      </c>
      <c r="JS16" s="165" t="e">
        <f t="shared" si="62"/>
        <v>#N/A</v>
      </c>
      <c r="JT16" s="165" t="e">
        <f t="shared" si="63"/>
        <v>#N/A</v>
      </c>
      <c r="JU16" s="165" t="e">
        <f t="shared" si="64"/>
        <v>#N/A</v>
      </c>
      <c r="JV16" s="165" t="e">
        <f t="shared" si="65"/>
        <v>#N/A</v>
      </c>
      <c r="JW16" s="165" t="e">
        <f t="shared" si="66"/>
        <v>#N/A</v>
      </c>
      <c r="JX16" s="165" t="e">
        <f t="shared" si="67"/>
        <v>#N/A</v>
      </c>
      <c r="JY16" s="165" t="e">
        <f t="shared" si="68"/>
        <v>#N/A</v>
      </c>
      <c r="JZ16" s="165" t="e">
        <f t="shared" si="69"/>
        <v>#N/A</v>
      </c>
      <c r="KA16" s="165" t="e">
        <f t="shared" si="70"/>
        <v>#N/A</v>
      </c>
      <c r="KB16" s="165" t="e">
        <f t="shared" si="71"/>
        <v>#N/A</v>
      </c>
      <c r="KC16" s="165" t="e">
        <f t="shared" si="72"/>
        <v>#N/A</v>
      </c>
      <c r="KD16" s="165" t="e">
        <f t="shared" si="73"/>
        <v>#N/A</v>
      </c>
      <c r="KE16" s="165" t="e">
        <f t="shared" si="74"/>
        <v>#N/A</v>
      </c>
      <c r="KF16" s="165" t="e">
        <f t="shared" si="75"/>
        <v>#N/A</v>
      </c>
      <c r="KG16" s="165" t="e">
        <f t="shared" si="76"/>
        <v>#N/A</v>
      </c>
      <c r="KH16" s="165" t="e">
        <f t="shared" si="77"/>
        <v>#N/A</v>
      </c>
      <c r="KI16" s="165" t="e">
        <f t="shared" si="78"/>
        <v>#N/A</v>
      </c>
      <c r="KJ16" s="165" t="e">
        <f t="shared" si="79"/>
        <v>#N/A</v>
      </c>
      <c r="KK16" s="165" t="e">
        <f t="shared" si="80"/>
        <v>#N/A</v>
      </c>
      <c r="KL16" s="165" t="e">
        <f t="shared" si="81"/>
        <v>#N/A</v>
      </c>
      <c r="KM16" s="165" t="e">
        <f t="shared" si="82"/>
        <v>#N/A</v>
      </c>
      <c r="KN16" s="165" t="e">
        <f t="shared" si="83"/>
        <v>#N/A</v>
      </c>
      <c r="KO16" s="165" t="e">
        <f t="shared" si="84"/>
        <v>#N/A</v>
      </c>
      <c r="KP16" s="165" t="e">
        <f t="shared" si="85"/>
        <v>#N/A</v>
      </c>
      <c r="KQ16" s="165" t="e">
        <f t="shared" si="86"/>
        <v>#N/A</v>
      </c>
      <c r="KR16" s="165" t="e">
        <f t="shared" si="87"/>
        <v>#N/A</v>
      </c>
      <c r="KS16" s="165" t="e">
        <f t="shared" si="88"/>
        <v>#N/A</v>
      </c>
      <c r="KT16" s="165" t="e">
        <f t="shared" si="89"/>
        <v>#N/A</v>
      </c>
      <c r="KU16" s="165" t="e">
        <f t="shared" si="90"/>
        <v>#N/A</v>
      </c>
      <c r="KV16" s="165" t="e">
        <f t="shared" si="91"/>
        <v>#N/A</v>
      </c>
      <c r="KW16" s="165" t="e">
        <f t="shared" si="92"/>
        <v>#N/A</v>
      </c>
      <c r="KX16" s="165" t="e">
        <f t="shared" si="93"/>
        <v>#N/A</v>
      </c>
      <c r="KY16" s="165" t="e">
        <f t="shared" si="94"/>
        <v>#N/A</v>
      </c>
      <c r="KZ16" s="165" t="e">
        <f t="shared" si="95"/>
        <v>#N/A</v>
      </c>
      <c r="LA16" s="165" t="e">
        <f t="shared" si="96"/>
        <v>#N/A</v>
      </c>
      <c r="LB16" s="165" t="e">
        <f t="shared" si="97"/>
        <v>#N/A</v>
      </c>
      <c r="LC16" s="165" t="e">
        <f t="shared" si="98"/>
        <v>#N/A</v>
      </c>
      <c r="LD16" s="165" t="e">
        <f t="shared" si="99"/>
        <v>#N/A</v>
      </c>
      <c r="LE16" s="165" t="e">
        <f t="shared" si="100"/>
        <v>#N/A</v>
      </c>
      <c r="LF16" s="165" t="e">
        <f t="shared" si="101"/>
        <v>#N/A</v>
      </c>
      <c r="LG16" s="165" t="e">
        <f t="shared" si="102"/>
        <v>#N/A</v>
      </c>
      <c r="LH16" s="165" t="e">
        <f t="shared" si="103"/>
        <v>#N/A</v>
      </c>
      <c r="LI16" s="165" t="e">
        <f t="shared" si="104"/>
        <v>#N/A</v>
      </c>
      <c r="LJ16" s="165" t="e">
        <f t="shared" si="105"/>
        <v>#N/A</v>
      </c>
      <c r="LK16" s="165" t="e">
        <f t="shared" si="106"/>
        <v>#N/A</v>
      </c>
      <c r="LL16" s="165" t="e">
        <f t="shared" si="107"/>
        <v>#N/A</v>
      </c>
      <c r="LM16" s="165" t="e">
        <f t="shared" si="108"/>
        <v>#N/A</v>
      </c>
      <c r="LN16" s="165" t="e">
        <f t="shared" si="109"/>
        <v>#N/A</v>
      </c>
      <c r="LO16" s="165" t="e">
        <f t="shared" si="110"/>
        <v>#N/A</v>
      </c>
      <c r="LP16" s="165" t="e">
        <f t="shared" si="111"/>
        <v>#N/A</v>
      </c>
      <c r="LQ16" s="165" t="e">
        <f t="shared" si="112"/>
        <v>#N/A</v>
      </c>
      <c r="LR16" s="165" t="e">
        <f t="shared" si="113"/>
        <v>#N/A</v>
      </c>
      <c r="LS16" s="165" t="e">
        <f t="shared" si="114"/>
        <v>#N/A</v>
      </c>
      <c r="LT16" s="165" t="e">
        <f t="shared" si="115"/>
        <v>#N/A</v>
      </c>
      <c r="LU16" s="165" t="e">
        <f t="shared" si="116"/>
        <v>#N/A</v>
      </c>
      <c r="LV16" s="165" t="e">
        <f t="shared" si="117"/>
        <v>#N/A</v>
      </c>
      <c r="LW16" s="165" t="e">
        <f t="shared" si="118"/>
        <v>#N/A</v>
      </c>
      <c r="LX16" s="165" t="e">
        <f t="shared" si="119"/>
        <v>#N/A</v>
      </c>
      <c r="LY16" s="165" t="e">
        <f t="shared" si="120"/>
        <v>#N/A</v>
      </c>
      <c r="LZ16" s="165" t="e">
        <f t="shared" si="121"/>
        <v>#N/A</v>
      </c>
      <c r="MA16" s="165" t="e">
        <f t="shared" si="122"/>
        <v>#N/A</v>
      </c>
      <c r="MB16" s="165" t="e">
        <f t="shared" si="123"/>
        <v>#N/A</v>
      </c>
      <c r="MC16" s="165" t="e">
        <f t="shared" si="124"/>
        <v>#N/A</v>
      </c>
      <c r="MD16" s="165" t="e">
        <f t="shared" si="125"/>
        <v>#N/A</v>
      </c>
      <c r="ME16" s="165" t="e">
        <f t="shared" si="126"/>
        <v>#N/A</v>
      </c>
      <c r="MF16" s="165" t="e">
        <f t="shared" si="127"/>
        <v>#N/A</v>
      </c>
      <c r="MG16" s="165" t="e">
        <f t="shared" si="128"/>
        <v>#N/A</v>
      </c>
      <c r="MH16" s="165" t="e">
        <f t="shared" si="129"/>
        <v>#N/A</v>
      </c>
      <c r="MI16" s="165" t="e">
        <f t="shared" si="130"/>
        <v>#N/A</v>
      </c>
      <c r="MJ16" s="165" t="e">
        <f t="shared" si="131"/>
        <v>#N/A</v>
      </c>
      <c r="MK16" s="165" t="e">
        <f t="shared" si="132"/>
        <v>#N/A</v>
      </c>
      <c r="ML16" s="165" t="e">
        <f t="shared" si="133"/>
        <v>#N/A</v>
      </c>
      <c r="MM16" s="165" t="e">
        <f t="shared" si="134"/>
        <v>#N/A</v>
      </c>
      <c r="MN16" s="165" t="e">
        <f t="shared" si="135"/>
        <v>#N/A</v>
      </c>
      <c r="MO16" s="165" t="e">
        <f t="shared" si="136"/>
        <v>#N/A</v>
      </c>
      <c r="MP16" s="165" t="e">
        <f t="shared" si="137"/>
        <v>#N/A</v>
      </c>
      <c r="MQ16" s="165" t="e">
        <f t="shared" si="138"/>
        <v>#N/A</v>
      </c>
      <c r="MR16" s="165" t="e">
        <f t="shared" si="139"/>
        <v>#N/A</v>
      </c>
      <c r="MS16" s="165" t="e">
        <f t="shared" si="140"/>
        <v>#N/A</v>
      </c>
      <c r="MT16" s="165" t="e">
        <f t="shared" si="141"/>
        <v>#N/A</v>
      </c>
      <c r="MU16" s="165" t="e">
        <f t="shared" si="142"/>
        <v>#N/A</v>
      </c>
      <c r="MV16" s="165" t="e">
        <f t="shared" si="143"/>
        <v>#N/A</v>
      </c>
      <c r="MW16" s="165" t="e">
        <f t="shared" si="144"/>
        <v>#N/A</v>
      </c>
      <c r="MX16" s="165" t="e">
        <f t="shared" si="145"/>
        <v>#N/A</v>
      </c>
      <c r="MY16" s="165" t="e">
        <f t="shared" si="146"/>
        <v>#N/A</v>
      </c>
      <c r="MZ16" s="165" t="e">
        <f t="shared" si="147"/>
        <v>#N/A</v>
      </c>
      <c r="NA16" s="165" t="e">
        <f t="shared" si="148"/>
        <v>#N/A</v>
      </c>
      <c r="NB16" s="165" t="e">
        <f t="shared" si="149"/>
        <v>#N/A</v>
      </c>
      <c r="NC16" s="165" t="e">
        <f t="shared" si="150"/>
        <v>#N/A</v>
      </c>
      <c r="ND16" s="165" t="e">
        <f t="shared" si="151"/>
        <v>#N/A</v>
      </c>
      <c r="NE16" s="165" t="e">
        <f t="shared" si="152"/>
        <v>#N/A</v>
      </c>
      <c r="NF16" s="165" t="e">
        <f t="shared" si="153"/>
        <v>#N/A</v>
      </c>
      <c r="NG16" s="165" t="e">
        <f t="shared" si="154"/>
        <v>#N/A</v>
      </c>
      <c r="NH16" s="165" t="e">
        <f t="shared" si="155"/>
        <v>#N/A</v>
      </c>
      <c r="NI16" s="165" t="e">
        <f t="shared" si="156"/>
        <v>#N/A</v>
      </c>
      <c r="NJ16" s="165" t="e">
        <f t="shared" si="157"/>
        <v>#N/A</v>
      </c>
      <c r="NK16" s="165" t="e">
        <f t="shared" si="158"/>
        <v>#N/A</v>
      </c>
      <c r="NL16" s="165" t="e">
        <f t="shared" si="159"/>
        <v>#N/A</v>
      </c>
      <c r="NM16" s="165" t="e">
        <f t="shared" si="160"/>
        <v>#N/A</v>
      </c>
      <c r="NN16" s="165" t="e">
        <f t="shared" si="161"/>
        <v>#N/A</v>
      </c>
      <c r="NO16" s="165" t="e">
        <f t="shared" si="162"/>
        <v>#N/A</v>
      </c>
      <c r="NP16" s="165" t="e">
        <f t="shared" si="163"/>
        <v>#N/A</v>
      </c>
      <c r="NQ16" s="165" t="e">
        <f t="shared" si="164"/>
        <v>#N/A</v>
      </c>
      <c r="NR16" s="165" t="e">
        <f t="shared" si="165"/>
        <v>#N/A</v>
      </c>
      <c r="NS16" s="165" t="e">
        <f t="shared" si="166"/>
        <v>#N/A</v>
      </c>
      <c r="NT16" s="165" t="e">
        <f t="shared" si="167"/>
        <v>#N/A</v>
      </c>
      <c r="NU16" s="165" t="e">
        <f t="shared" si="168"/>
        <v>#N/A</v>
      </c>
      <c r="NV16" s="165" t="e">
        <f t="shared" si="169"/>
        <v>#N/A</v>
      </c>
      <c r="NW16" s="165" t="e">
        <f t="shared" si="170"/>
        <v>#N/A</v>
      </c>
      <c r="NX16" s="165" t="e">
        <f t="shared" si="171"/>
        <v>#N/A</v>
      </c>
      <c r="NY16" s="165" t="e">
        <f t="shared" si="172"/>
        <v>#N/A</v>
      </c>
      <c r="NZ16" s="165" t="e">
        <f t="shared" si="173"/>
        <v>#N/A</v>
      </c>
      <c r="OA16" s="165" t="e">
        <f t="shared" si="174"/>
        <v>#N/A</v>
      </c>
      <c r="OB16" s="165" t="e">
        <f t="shared" si="175"/>
        <v>#N/A</v>
      </c>
      <c r="OC16" s="165" t="e">
        <f t="shared" si="176"/>
        <v>#N/A</v>
      </c>
      <c r="OD16" s="165" t="e">
        <f t="shared" si="177"/>
        <v>#N/A</v>
      </c>
      <c r="OE16" s="165" t="e">
        <f t="shared" si="178"/>
        <v>#N/A</v>
      </c>
      <c r="OF16" s="165" t="e">
        <f t="shared" si="179"/>
        <v>#N/A</v>
      </c>
      <c r="OG16" s="165" t="e">
        <f t="shared" si="180"/>
        <v>#N/A</v>
      </c>
      <c r="OH16" s="165" t="e">
        <f t="shared" si="181"/>
        <v>#N/A</v>
      </c>
      <c r="OI16" s="165" t="e">
        <f t="shared" si="182"/>
        <v>#N/A</v>
      </c>
      <c r="OJ16" s="165" t="e">
        <f t="shared" si="183"/>
        <v>#N/A</v>
      </c>
      <c r="OK16" s="165" t="e">
        <f t="shared" si="184"/>
        <v>#N/A</v>
      </c>
      <c r="OL16" s="165" t="e">
        <f t="shared" si="185"/>
        <v>#N/A</v>
      </c>
      <c r="OM16" s="165" t="e">
        <f t="shared" si="186"/>
        <v>#N/A</v>
      </c>
      <c r="ON16" s="165" t="e">
        <f t="shared" si="187"/>
        <v>#N/A</v>
      </c>
      <c r="OO16" s="165" t="e">
        <f t="shared" si="188"/>
        <v>#N/A</v>
      </c>
      <c r="OP16" s="165" t="e">
        <f t="shared" si="189"/>
        <v>#N/A</v>
      </c>
      <c r="OQ16" s="165" t="e">
        <f t="shared" si="190"/>
        <v>#N/A</v>
      </c>
      <c r="OR16" s="165" t="e">
        <f t="shared" si="191"/>
        <v>#N/A</v>
      </c>
      <c r="OS16" s="165" t="e">
        <f t="shared" si="192"/>
        <v>#N/A</v>
      </c>
      <c r="OT16" s="165" t="e">
        <f t="shared" si="193"/>
        <v>#N/A</v>
      </c>
      <c r="OU16" s="165" t="e">
        <f t="shared" si="194"/>
        <v>#N/A</v>
      </c>
      <c r="OV16" s="165" t="e">
        <f t="shared" si="195"/>
        <v>#N/A</v>
      </c>
      <c r="OW16" s="165" t="e">
        <f t="shared" si="196"/>
        <v>#N/A</v>
      </c>
      <c r="OX16" s="165" t="e">
        <f t="shared" si="197"/>
        <v>#N/A</v>
      </c>
      <c r="OY16" s="165" t="e">
        <f t="shared" si="198"/>
        <v>#N/A</v>
      </c>
      <c r="OZ16" s="165" t="e">
        <f t="shared" si="199"/>
        <v>#N/A</v>
      </c>
      <c r="PA16" s="165" t="e">
        <f t="shared" si="200"/>
        <v>#N/A</v>
      </c>
      <c r="PB16" s="165" t="e">
        <f t="shared" si="201"/>
        <v>#N/A</v>
      </c>
      <c r="PC16" s="165" t="e">
        <f t="shared" si="202"/>
        <v>#N/A</v>
      </c>
      <c r="PD16" s="165" t="e">
        <f t="shared" si="203"/>
        <v>#N/A</v>
      </c>
      <c r="PE16" s="165" t="e">
        <f t="shared" si="204"/>
        <v>#N/A</v>
      </c>
      <c r="PF16" s="165" t="e">
        <f t="shared" si="205"/>
        <v>#N/A</v>
      </c>
      <c r="PG16" s="165" t="e">
        <f t="shared" si="206"/>
        <v>#N/A</v>
      </c>
      <c r="PH16" s="165" t="e">
        <f t="shared" si="207"/>
        <v>#N/A</v>
      </c>
    </row>
    <row r="17" spans="1:424" hidden="1" x14ac:dyDescent="0.45">
      <c r="A17" s="4">
        <v>14</v>
      </c>
      <c r="B17" s="92" t="str">
        <f t="shared" si="208"/>
        <v/>
      </c>
      <c r="C17" s="91"/>
      <c r="D17" s="92" t="str">
        <f t="shared" si="209"/>
        <v/>
      </c>
      <c r="E17" s="120" t="str">
        <f t="shared" si="0"/>
        <v/>
      </c>
      <c r="F17" s="120" t="str">
        <f t="shared" si="1"/>
        <v/>
      </c>
      <c r="G17" s="71" t="str">
        <f t="shared" si="210"/>
        <v/>
      </c>
      <c r="H17" s="23"/>
      <c r="I17" s="55"/>
      <c r="J17" s="298"/>
      <c r="K17" s="72" t="str">
        <f>IF(AND(B17&gt;0,C17&gt;0,D17&gt;0),IF(ISBLANK(J17),IF(ISBLANK(H17),"",(D17-B17)*VLOOKUP(H17,VLookups!$A$4:$B$13,2,FALSE)),J17),"")</f>
        <v/>
      </c>
      <c r="L17" s="73" t="str">
        <f t="shared" si="2"/>
        <v/>
      </c>
      <c r="M17" s="91"/>
      <c r="N17" s="265" t="str">
        <f>IF(AND(M17&gt;0,C17&gt;0,NOT(K17="")),ABS(VLOOKUP($M$1,VLookups!$A$43:$B$44,2,FALSE)-_xlfn.NORM.DIST(M17,G17,K17,TRUE)),"")</f>
        <v/>
      </c>
      <c r="O17" s="90" t="str">
        <f>IF(AND($B17&gt;0,$C17&gt;0,$D17&gt;0,NOT(ISBLANK($H17))),_xlfn.NORM.INV(ABS(VLOOKUP($M$1,VLookups!$A$43:$B$44,2,FALSE)-O$3),$G17,$K17),"")</f>
        <v/>
      </c>
      <c r="P17" s="89" t="str">
        <f>IF(AND($B17&gt;0,$C17&gt;0,$D17&gt;0,NOT(ISBLANK($H17))),_xlfn.NORM.INV(ABS(VLOOKUP($M$1,VLookups!$A$43:$B$44,2,FALSE)-P$3),$G17,$K17),"")</f>
        <v/>
      </c>
      <c r="Q17" s="90" t="str">
        <f>IF(AND($B17&gt;0,$C17&gt;0,$D17&gt;0,NOT(ISBLANK($H17))),_xlfn.NORM.INV(ABS(VLOOKUP($M$1,VLookups!$A$43:$B$44,2,FALSE)-Q$3),$G17,$K17),"")</f>
        <v/>
      </c>
      <c r="R17" s="89" t="str">
        <f>IF(AND($B17&gt;0,$C17&gt;0,$D17&gt;0,NOT(ISBLANK($H17))),_xlfn.NORM.INV(ABS(VLOOKUP($M$1,VLookups!$A$43:$B$44,2,FALSE)-R$3),$G17,$K17),"")</f>
        <v/>
      </c>
      <c r="S17" s="90" t="str">
        <f>IF(AND($B17&gt;0,$C17&gt;0,$D17&gt;0,NOT(ISBLANK($H17))),_xlfn.NORM.INV(ABS(VLOOKUP($M$1,VLookups!$A$43:$B$44,2,FALSE)-S$3),$G17,$K17),"")</f>
        <v/>
      </c>
      <c r="T17" s="89" t="str">
        <f>IF(AND($B17&gt;0,$C17&gt;0,$D17&gt;0,NOT(ISBLANK($H17))),_xlfn.NORM.INV(ABS(VLOOKUP($M$1,VLookups!$A$43:$B$44,2,FALSE)-T$3),$G17,$K17),"")</f>
        <v/>
      </c>
      <c r="U17" s="5"/>
      <c r="V17" s="164" t="str">
        <f t="shared" si="211"/>
        <v/>
      </c>
      <c r="W17" s="47" t="str">
        <f t="shared" si="212"/>
        <v/>
      </c>
      <c r="X17" s="47" t="str">
        <f t="shared" si="224"/>
        <v/>
      </c>
      <c r="Y17" s="47" t="str">
        <f t="shared" si="224"/>
        <v/>
      </c>
      <c r="Z17" s="47" t="str">
        <f t="shared" si="224"/>
        <v/>
      </c>
      <c r="AA17" s="47" t="str">
        <f t="shared" si="224"/>
        <v/>
      </c>
      <c r="AB17" s="47" t="str">
        <f t="shared" si="224"/>
        <v/>
      </c>
      <c r="AC17" s="47" t="str">
        <f t="shared" si="224"/>
        <v/>
      </c>
      <c r="AD17" s="47" t="str">
        <f t="shared" si="224"/>
        <v/>
      </c>
      <c r="AE17" s="47" t="str">
        <f t="shared" si="224"/>
        <v/>
      </c>
      <c r="AF17" s="47" t="str">
        <f t="shared" si="224"/>
        <v/>
      </c>
      <c r="AG17" s="47" t="str">
        <f t="shared" si="224"/>
        <v/>
      </c>
      <c r="AH17" s="47" t="str">
        <f t="shared" si="224"/>
        <v/>
      </c>
      <c r="AI17" s="47" t="str">
        <f t="shared" si="224"/>
        <v/>
      </c>
      <c r="AJ17" s="47" t="str">
        <f t="shared" si="224"/>
        <v/>
      </c>
      <c r="AK17" s="47" t="str">
        <f t="shared" si="224"/>
        <v/>
      </c>
      <c r="AL17" s="47" t="str">
        <f t="shared" si="224"/>
        <v/>
      </c>
      <c r="AM17" s="47" t="str">
        <f t="shared" si="224"/>
        <v/>
      </c>
      <c r="AN17" s="47" t="str">
        <f t="shared" si="224"/>
        <v/>
      </c>
      <c r="AO17" s="47" t="str">
        <f t="shared" si="224"/>
        <v/>
      </c>
      <c r="AP17" s="47" t="str">
        <f t="shared" si="224"/>
        <v/>
      </c>
      <c r="AQ17" s="47" t="str">
        <f t="shared" si="224"/>
        <v/>
      </c>
      <c r="AR17" s="47" t="str">
        <f t="shared" si="224"/>
        <v/>
      </c>
      <c r="AS17" s="47" t="str">
        <f t="shared" si="224"/>
        <v/>
      </c>
      <c r="AT17" s="47" t="str">
        <f t="shared" si="224"/>
        <v/>
      </c>
      <c r="AU17" s="47" t="str">
        <f t="shared" si="224"/>
        <v/>
      </c>
      <c r="AV17" s="47" t="str">
        <f t="shared" si="224"/>
        <v/>
      </c>
      <c r="AW17" s="47" t="str">
        <f t="shared" si="224"/>
        <v/>
      </c>
      <c r="AX17" s="47" t="str">
        <f t="shared" si="224"/>
        <v/>
      </c>
      <c r="AY17" s="47" t="str">
        <f t="shared" si="224"/>
        <v/>
      </c>
      <c r="AZ17" s="47" t="str">
        <f t="shared" si="224"/>
        <v/>
      </c>
      <c r="BA17" s="47" t="str">
        <f t="shared" si="224"/>
        <v/>
      </c>
      <c r="BB17" s="47" t="str">
        <f t="shared" si="224"/>
        <v/>
      </c>
      <c r="BC17" s="47" t="str">
        <f t="shared" si="224"/>
        <v/>
      </c>
      <c r="BD17" s="47" t="str">
        <f t="shared" si="224"/>
        <v/>
      </c>
      <c r="BE17" s="47" t="str">
        <f t="shared" si="224"/>
        <v/>
      </c>
      <c r="BF17" s="47" t="str">
        <f t="shared" si="224"/>
        <v/>
      </c>
      <c r="BG17" s="47" t="str">
        <f t="shared" si="224"/>
        <v/>
      </c>
      <c r="BH17" s="47" t="str">
        <f t="shared" si="224"/>
        <v/>
      </c>
      <c r="BI17" s="47" t="str">
        <f t="shared" si="224"/>
        <v/>
      </c>
      <c r="BJ17" s="47" t="str">
        <f t="shared" si="224"/>
        <v/>
      </c>
      <c r="BK17" s="47" t="str">
        <f t="shared" si="224"/>
        <v/>
      </c>
      <c r="BL17" s="47" t="str">
        <f t="shared" si="224"/>
        <v/>
      </c>
      <c r="BM17" s="47" t="str">
        <f t="shared" si="224"/>
        <v/>
      </c>
      <c r="BN17" s="47" t="str">
        <f t="shared" si="224"/>
        <v/>
      </c>
      <c r="BO17" s="47" t="str">
        <f t="shared" si="224"/>
        <v/>
      </c>
      <c r="BP17" s="47" t="str">
        <f t="shared" si="224"/>
        <v/>
      </c>
      <c r="BQ17" s="47" t="str">
        <f t="shared" si="224"/>
        <v/>
      </c>
      <c r="BR17" s="47" t="str">
        <f t="shared" si="224"/>
        <v/>
      </c>
      <c r="BS17" s="47" t="str">
        <f t="shared" si="224"/>
        <v/>
      </c>
      <c r="BT17" s="47" t="str">
        <f t="shared" si="224"/>
        <v/>
      </c>
      <c r="BU17" s="47" t="str">
        <f t="shared" si="224"/>
        <v/>
      </c>
      <c r="BV17" s="47" t="str">
        <f t="shared" si="224"/>
        <v/>
      </c>
      <c r="BW17" s="47" t="str">
        <f t="shared" si="224"/>
        <v/>
      </c>
      <c r="BX17" s="47" t="str">
        <f t="shared" si="224"/>
        <v/>
      </c>
      <c r="BY17" s="47" t="str">
        <f t="shared" si="224"/>
        <v/>
      </c>
      <c r="BZ17" s="47" t="str">
        <f t="shared" si="224"/>
        <v/>
      </c>
      <c r="CA17" s="47" t="str">
        <f t="shared" si="224"/>
        <v/>
      </c>
      <c r="CB17" s="47" t="str">
        <f t="shared" si="224"/>
        <v/>
      </c>
      <c r="CC17" s="47" t="str">
        <f t="shared" si="224"/>
        <v/>
      </c>
      <c r="CD17" s="47" t="str">
        <f t="shared" si="224"/>
        <v/>
      </c>
      <c r="CE17" s="47" t="str">
        <f t="shared" si="224"/>
        <v/>
      </c>
      <c r="CF17" s="47" t="str">
        <f t="shared" si="224"/>
        <v/>
      </c>
      <c r="CG17" s="47" t="str">
        <f t="shared" si="224"/>
        <v/>
      </c>
      <c r="CH17" s="47" t="str">
        <f t="shared" si="224"/>
        <v/>
      </c>
      <c r="CI17" s="47" t="str">
        <f t="shared" ref="CI17:DR20" si="226">IF(ISNONTEXT($V17),CJ17-$V17,"")</f>
        <v/>
      </c>
      <c r="CJ17" s="47" t="str">
        <f t="shared" si="226"/>
        <v/>
      </c>
      <c r="CK17" s="47" t="str">
        <f t="shared" si="226"/>
        <v/>
      </c>
      <c r="CL17" s="47" t="str">
        <f t="shared" si="226"/>
        <v/>
      </c>
      <c r="CM17" s="47" t="str">
        <f t="shared" si="226"/>
        <v/>
      </c>
      <c r="CN17" s="47" t="str">
        <f t="shared" si="226"/>
        <v/>
      </c>
      <c r="CO17" s="47" t="str">
        <f t="shared" si="226"/>
        <v/>
      </c>
      <c r="CP17" s="47" t="str">
        <f t="shared" si="226"/>
        <v/>
      </c>
      <c r="CQ17" s="47" t="str">
        <f t="shared" si="226"/>
        <v/>
      </c>
      <c r="CR17" s="47" t="str">
        <f t="shared" si="226"/>
        <v/>
      </c>
      <c r="CS17" s="47" t="str">
        <f t="shared" si="226"/>
        <v/>
      </c>
      <c r="CT17" s="47" t="str">
        <f t="shared" si="226"/>
        <v/>
      </c>
      <c r="CU17" s="47" t="str">
        <f t="shared" si="226"/>
        <v/>
      </c>
      <c r="CV17" s="47" t="str">
        <f t="shared" si="226"/>
        <v/>
      </c>
      <c r="CW17" s="47" t="str">
        <f t="shared" si="226"/>
        <v/>
      </c>
      <c r="CX17" s="47" t="str">
        <f t="shared" si="226"/>
        <v/>
      </c>
      <c r="CY17" s="47" t="str">
        <f t="shared" si="226"/>
        <v/>
      </c>
      <c r="CZ17" s="47" t="str">
        <f t="shared" si="226"/>
        <v/>
      </c>
      <c r="DA17" s="47" t="str">
        <f t="shared" si="226"/>
        <v/>
      </c>
      <c r="DB17" s="47" t="str">
        <f t="shared" si="226"/>
        <v/>
      </c>
      <c r="DC17" s="47" t="str">
        <f t="shared" si="226"/>
        <v/>
      </c>
      <c r="DD17" s="47" t="str">
        <f t="shared" si="226"/>
        <v/>
      </c>
      <c r="DE17" s="47" t="str">
        <f t="shared" si="226"/>
        <v/>
      </c>
      <c r="DF17" s="47" t="str">
        <f t="shared" si="226"/>
        <v/>
      </c>
      <c r="DG17" s="47" t="str">
        <f t="shared" si="226"/>
        <v/>
      </c>
      <c r="DH17" s="47" t="str">
        <f t="shared" si="226"/>
        <v/>
      </c>
      <c r="DI17" s="47" t="str">
        <f t="shared" si="226"/>
        <v/>
      </c>
      <c r="DJ17" s="47" t="str">
        <f t="shared" si="226"/>
        <v/>
      </c>
      <c r="DK17" s="47" t="str">
        <f t="shared" si="226"/>
        <v/>
      </c>
      <c r="DL17" s="47" t="str">
        <f t="shared" si="226"/>
        <v/>
      </c>
      <c r="DM17" s="47" t="str">
        <f t="shared" si="226"/>
        <v/>
      </c>
      <c r="DN17" s="47" t="str">
        <f t="shared" si="226"/>
        <v/>
      </c>
      <c r="DO17" s="47" t="str">
        <f t="shared" si="226"/>
        <v/>
      </c>
      <c r="DP17" s="47" t="str">
        <f t="shared" si="226"/>
        <v/>
      </c>
      <c r="DQ17" s="47" t="str">
        <f t="shared" si="226"/>
        <v/>
      </c>
      <c r="DR17" s="47" t="str">
        <f t="shared" si="226"/>
        <v/>
      </c>
      <c r="DS17" s="179" t="str">
        <f t="shared" si="213"/>
        <v/>
      </c>
      <c r="DT17" s="47" t="str">
        <f t="shared" si="214"/>
        <v/>
      </c>
      <c r="DU17" s="47" t="str">
        <f t="shared" si="225"/>
        <v/>
      </c>
      <c r="DV17" s="47" t="str">
        <f t="shared" si="225"/>
        <v/>
      </c>
      <c r="DW17" s="47" t="str">
        <f t="shared" si="225"/>
        <v/>
      </c>
      <c r="DX17" s="47" t="str">
        <f t="shared" si="225"/>
        <v/>
      </c>
      <c r="DY17" s="47" t="str">
        <f t="shared" si="225"/>
        <v/>
      </c>
      <c r="DZ17" s="47" t="str">
        <f t="shared" si="225"/>
        <v/>
      </c>
      <c r="EA17" s="47" t="str">
        <f t="shared" si="225"/>
        <v/>
      </c>
      <c r="EB17" s="47" t="str">
        <f t="shared" si="225"/>
        <v/>
      </c>
      <c r="EC17" s="47" t="str">
        <f t="shared" si="225"/>
        <v/>
      </c>
      <c r="ED17" s="47" t="str">
        <f t="shared" si="225"/>
        <v/>
      </c>
      <c r="EE17" s="47" t="str">
        <f t="shared" si="225"/>
        <v/>
      </c>
      <c r="EF17" s="47" t="str">
        <f t="shared" si="225"/>
        <v/>
      </c>
      <c r="EG17" s="47" t="str">
        <f t="shared" si="225"/>
        <v/>
      </c>
      <c r="EH17" s="47" t="str">
        <f t="shared" si="225"/>
        <v/>
      </c>
      <c r="EI17" s="47" t="str">
        <f t="shared" si="225"/>
        <v/>
      </c>
      <c r="EJ17" s="47" t="str">
        <f t="shared" si="225"/>
        <v/>
      </c>
      <c r="EK17" s="47" t="str">
        <f t="shared" si="225"/>
        <v/>
      </c>
      <c r="EL17" s="47" t="str">
        <f t="shared" si="225"/>
        <v/>
      </c>
      <c r="EM17" s="47" t="str">
        <f t="shared" si="225"/>
        <v/>
      </c>
      <c r="EN17" s="47" t="str">
        <f t="shared" si="225"/>
        <v/>
      </c>
      <c r="EO17" s="47" t="str">
        <f t="shared" si="225"/>
        <v/>
      </c>
      <c r="EP17" s="47" t="str">
        <f t="shared" si="225"/>
        <v/>
      </c>
      <c r="EQ17" s="47" t="str">
        <f t="shared" si="225"/>
        <v/>
      </c>
      <c r="ER17" s="47" t="str">
        <f t="shared" si="225"/>
        <v/>
      </c>
      <c r="ES17" s="47" t="str">
        <f t="shared" si="225"/>
        <v/>
      </c>
      <c r="ET17" s="47" t="str">
        <f t="shared" si="225"/>
        <v/>
      </c>
      <c r="EU17" s="47" t="str">
        <f t="shared" si="225"/>
        <v/>
      </c>
      <c r="EV17" s="47" t="str">
        <f t="shared" si="225"/>
        <v/>
      </c>
      <c r="EW17" s="47" t="str">
        <f t="shared" si="225"/>
        <v/>
      </c>
      <c r="EX17" s="47" t="str">
        <f t="shared" si="225"/>
        <v/>
      </c>
      <c r="EY17" s="47" t="str">
        <f t="shared" si="225"/>
        <v/>
      </c>
      <c r="EZ17" s="47" t="str">
        <f t="shared" si="225"/>
        <v/>
      </c>
      <c r="FA17" s="47" t="str">
        <f t="shared" si="225"/>
        <v/>
      </c>
      <c r="FB17" s="47" t="str">
        <f t="shared" si="225"/>
        <v/>
      </c>
      <c r="FC17" s="47" t="str">
        <f t="shared" si="225"/>
        <v/>
      </c>
      <c r="FD17" s="47" t="str">
        <f t="shared" si="225"/>
        <v/>
      </c>
      <c r="FE17" s="47" t="str">
        <f t="shared" si="225"/>
        <v/>
      </c>
      <c r="FF17" s="47" t="str">
        <f t="shared" si="225"/>
        <v/>
      </c>
      <c r="FG17" s="47" t="str">
        <f t="shared" si="225"/>
        <v/>
      </c>
      <c r="FH17" s="47" t="str">
        <f t="shared" si="225"/>
        <v/>
      </c>
      <c r="FI17" s="47" t="str">
        <f t="shared" si="225"/>
        <v/>
      </c>
      <c r="FJ17" s="47" t="str">
        <f t="shared" si="225"/>
        <v/>
      </c>
      <c r="FK17" s="47" t="str">
        <f t="shared" si="225"/>
        <v/>
      </c>
      <c r="FL17" s="47" t="str">
        <f t="shared" si="225"/>
        <v/>
      </c>
      <c r="FM17" s="47" t="str">
        <f t="shared" si="225"/>
        <v/>
      </c>
      <c r="FN17" s="47" t="str">
        <f t="shared" si="225"/>
        <v/>
      </c>
      <c r="FO17" s="47" t="str">
        <f t="shared" si="225"/>
        <v/>
      </c>
      <c r="FP17" s="47" t="str">
        <f t="shared" si="225"/>
        <v/>
      </c>
      <c r="FQ17" s="47" t="str">
        <f t="shared" si="225"/>
        <v/>
      </c>
      <c r="FR17" s="47" t="str">
        <f t="shared" si="225"/>
        <v/>
      </c>
      <c r="FS17" s="47" t="str">
        <f t="shared" si="225"/>
        <v/>
      </c>
      <c r="FT17" s="47" t="str">
        <f t="shared" si="225"/>
        <v/>
      </c>
      <c r="FU17" s="47" t="str">
        <f t="shared" si="225"/>
        <v/>
      </c>
      <c r="FV17" s="47" t="str">
        <f t="shared" si="225"/>
        <v/>
      </c>
      <c r="FW17" s="47" t="str">
        <f t="shared" si="225"/>
        <v/>
      </c>
      <c r="FX17" s="47" t="str">
        <f t="shared" si="225"/>
        <v/>
      </c>
      <c r="FY17" s="47" t="str">
        <f t="shared" si="225"/>
        <v/>
      </c>
      <c r="FZ17" s="47" t="str">
        <f t="shared" si="225"/>
        <v/>
      </c>
      <c r="GA17" s="47" t="str">
        <f t="shared" si="225"/>
        <v/>
      </c>
      <c r="GB17" s="47" t="str">
        <f t="shared" si="225"/>
        <v/>
      </c>
      <c r="GC17" s="47" t="str">
        <f t="shared" si="225"/>
        <v/>
      </c>
      <c r="GD17" s="47" t="str">
        <f t="shared" si="225"/>
        <v/>
      </c>
      <c r="GE17" s="47" t="str">
        <f t="shared" si="225"/>
        <v/>
      </c>
      <c r="GF17" s="47" t="str">
        <f t="shared" ref="GF17:HO20" si="227">IF(ISNONTEXT($V17),GE17+$V17,"")</f>
        <v/>
      </c>
      <c r="GG17" s="47" t="str">
        <f t="shared" si="227"/>
        <v/>
      </c>
      <c r="GH17" s="47" t="str">
        <f t="shared" si="227"/>
        <v/>
      </c>
      <c r="GI17" s="47" t="str">
        <f t="shared" si="227"/>
        <v/>
      </c>
      <c r="GJ17" s="47" t="str">
        <f t="shared" si="227"/>
        <v/>
      </c>
      <c r="GK17" s="47" t="str">
        <f t="shared" si="227"/>
        <v/>
      </c>
      <c r="GL17" s="47" t="str">
        <f t="shared" si="227"/>
        <v/>
      </c>
      <c r="GM17" s="47" t="str">
        <f t="shared" si="227"/>
        <v/>
      </c>
      <c r="GN17" s="47" t="str">
        <f t="shared" si="227"/>
        <v/>
      </c>
      <c r="GO17" s="47" t="str">
        <f t="shared" si="227"/>
        <v/>
      </c>
      <c r="GP17" s="47" t="str">
        <f t="shared" si="227"/>
        <v/>
      </c>
      <c r="GQ17" s="47" t="str">
        <f t="shared" si="227"/>
        <v/>
      </c>
      <c r="GR17" s="47" t="str">
        <f t="shared" si="227"/>
        <v/>
      </c>
      <c r="GS17" s="47" t="str">
        <f t="shared" si="227"/>
        <v/>
      </c>
      <c r="GT17" s="47" t="str">
        <f t="shared" si="227"/>
        <v/>
      </c>
      <c r="GU17" s="47" t="str">
        <f t="shared" si="227"/>
        <v/>
      </c>
      <c r="GV17" s="47" t="str">
        <f t="shared" si="227"/>
        <v/>
      </c>
      <c r="GW17" s="47" t="str">
        <f t="shared" si="227"/>
        <v/>
      </c>
      <c r="GX17" s="47" t="str">
        <f t="shared" si="227"/>
        <v/>
      </c>
      <c r="GY17" s="47" t="str">
        <f t="shared" si="227"/>
        <v/>
      </c>
      <c r="GZ17" s="47" t="str">
        <f t="shared" si="227"/>
        <v/>
      </c>
      <c r="HA17" s="47" t="str">
        <f t="shared" si="227"/>
        <v/>
      </c>
      <c r="HB17" s="47" t="str">
        <f t="shared" si="227"/>
        <v/>
      </c>
      <c r="HC17" s="47" t="str">
        <f t="shared" si="227"/>
        <v/>
      </c>
      <c r="HD17" s="47" t="str">
        <f t="shared" si="227"/>
        <v/>
      </c>
      <c r="HE17" s="47" t="str">
        <f t="shared" si="227"/>
        <v/>
      </c>
      <c r="HF17" s="47" t="str">
        <f t="shared" si="227"/>
        <v/>
      </c>
      <c r="HG17" s="47" t="str">
        <f t="shared" si="227"/>
        <v/>
      </c>
      <c r="HH17" s="47" t="str">
        <f t="shared" si="227"/>
        <v/>
      </c>
      <c r="HI17" s="47" t="str">
        <f t="shared" si="227"/>
        <v/>
      </c>
      <c r="HJ17" s="47" t="str">
        <f t="shared" si="227"/>
        <v/>
      </c>
      <c r="HK17" s="47" t="str">
        <f t="shared" si="227"/>
        <v/>
      </c>
      <c r="HL17" s="47" t="str">
        <f t="shared" si="227"/>
        <v/>
      </c>
      <c r="HM17" s="47" t="str">
        <f t="shared" si="227"/>
        <v/>
      </c>
      <c r="HN17" s="47" t="str">
        <f t="shared" si="227"/>
        <v/>
      </c>
      <c r="HO17" s="47" t="str">
        <f t="shared" si="227"/>
        <v/>
      </c>
      <c r="HP17" s="165" t="e">
        <f t="shared" si="7"/>
        <v>#N/A</v>
      </c>
      <c r="HQ17" s="165" t="e">
        <f t="shared" si="8"/>
        <v>#N/A</v>
      </c>
      <c r="HR17" s="165" t="e">
        <f t="shared" si="9"/>
        <v>#N/A</v>
      </c>
      <c r="HS17" s="165" t="e">
        <f t="shared" si="10"/>
        <v>#N/A</v>
      </c>
      <c r="HT17" s="165" t="e">
        <f t="shared" si="11"/>
        <v>#N/A</v>
      </c>
      <c r="HU17" s="165" t="e">
        <f t="shared" si="12"/>
        <v>#N/A</v>
      </c>
      <c r="HV17" s="165" t="e">
        <f t="shared" si="13"/>
        <v>#N/A</v>
      </c>
      <c r="HW17" s="165" t="e">
        <f t="shared" si="14"/>
        <v>#N/A</v>
      </c>
      <c r="HX17" s="165" t="e">
        <f t="shared" si="15"/>
        <v>#N/A</v>
      </c>
      <c r="HY17" s="165" t="e">
        <f t="shared" si="16"/>
        <v>#N/A</v>
      </c>
      <c r="HZ17" s="165" t="e">
        <f t="shared" si="17"/>
        <v>#N/A</v>
      </c>
      <c r="IA17" s="165" t="e">
        <f t="shared" si="18"/>
        <v>#N/A</v>
      </c>
      <c r="IB17" s="165" t="e">
        <f t="shared" si="19"/>
        <v>#N/A</v>
      </c>
      <c r="IC17" s="165" t="e">
        <f t="shared" si="20"/>
        <v>#N/A</v>
      </c>
      <c r="ID17" s="165" t="e">
        <f t="shared" si="21"/>
        <v>#N/A</v>
      </c>
      <c r="IE17" s="165" t="e">
        <f t="shared" si="22"/>
        <v>#N/A</v>
      </c>
      <c r="IF17" s="165" t="e">
        <f t="shared" si="23"/>
        <v>#N/A</v>
      </c>
      <c r="IG17" s="165" t="e">
        <f t="shared" si="24"/>
        <v>#N/A</v>
      </c>
      <c r="IH17" s="165" t="e">
        <f t="shared" si="25"/>
        <v>#N/A</v>
      </c>
      <c r="II17" s="165" t="e">
        <f t="shared" si="26"/>
        <v>#N/A</v>
      </c>
      <c r="IJ17" s="165" t="e">
        <f t="shared" si="27"/>
        <v>#N/A</v>
      </c>
      <c r="IK17" s="165" t="e">
        <f t="shared" si="28"/>
        <v>#N/A</v>
      </c>
      <c r="IL17" s="165" t="e">
        <f t="shared" si="29"/>
        <v>#N/A</v>
      </c>
      <c r="IM17" s="165" t="e">
        <f t="shared" si="30"/>
        <v>#N/A</v>
      </c>
      <c r="IN17" s="165" t="e">
        <f t="shared" si="31"/>
        <v>#N/A</v>
      </c>
      <c r="IO17" s="165" t="e">
        <f t="shared" si="32"/>
        <v>#N/A</v>
      </c>
      <c r="IP17" s="165" t="e">
        <f t="shared" si="33"/>
        <v>#N/A</v>
      </c>
      <c r="IQ17" s="165" t="e">
        <f t="shared" si="34"/>
        <v>#N/A</v>
      </c>
      <c r="IR17" s="165" t="e">
        <f t="shared" si="35"/>
        <v>#N/A</v>
      </c>
      <c r="IS17" s="165" t="e">
        <f t="shared" si="36"/>
        <v>#N/A</v>
      </c>
      <c r="IT17" s="165" t="e">
        <f t="shared" si="37"/>
        <v>#N/A</v>
      </c>
      <c r="IU17" s="165" t="e">
        <f t="shared" si="38"/>
        <v>#N/A</v>
      </c>
      <c r="IV17" s="165" t="e">
        <f t="shared" si="39"/>
        <v>#N/A</v>
      </c>
      <c r="IW17" s="165" t="e">
        <f t="shared" si="40"/>
        <v>#N/A</v>
      </c>
      <c r="IX17" s="165" t="e">
        <f t="shared" si="41"/>
        <v>#N/A</v>
      </c>
      <c r="IY17" s="165" t="e">
        <f t="shared" si="42"/>
        <v>#N/A</v>
      </c>
      <c r="IZ17" s="165" t="e">
        <f t="shared" si="43"/>
        <v>#N/A</v>
      </c>
      <c r="JA17" s="165" t="e">
        <f t="shared" si="44"/>
        <v>#N/A</v>
      </c>
      <c r="JB17" s="165" t="e">
        <f t="shared" si="45"/>
        <v>#N/A</v>
      </c>
      <c r="JC17" s="165" t="e">
        <f t="shared" si="46"/>
        <v>#N/A</v>
      </c>
      <c r="JD17" s="165" t="e">
        <f t="shared" si="47"/>
        <v>#N/A</v>
      </c>
      <c r="JE17" s="165" t="e">
        <f t="shared" si="48"/>
        <v>#N/A</v>
      </c>
      <c r="JF17" s="165" t="e">
        <f t="shared" si="49"/>
        <v>#N/A</v>
      </c>
      <c r="JG17" s="165" t="e">
        <f t="shared" si="50"/>
        <v>#N/A</v>
      </c>
      <c r="JH17" s="165" t="e">
        <f t="shared" si="51"/>
        <v>#N/A</v>
      </c>
      <c r="JI17" s="165" t="e">
        <f t="shared" si="52"/>
        <v>#N/A</v>
      </c>
      <c r="JJ17" s="165" t="e">
        <f t="shared" si="53"/>
        <v>#N/A</v>
      </c>
      <c r="JK17" s="165" t="e">
        <f t="shared" si="54"/>
        <v>#N/A</v>
      </c>
      <c r="JL17" s="165" t="e">
        <f t="shared" si="55"/>
        <v>#N/A</v>
      </c>
      <c r="JM17" s="165" t="e">
        <f t="shared" si="56"/>
        <v>#N/A</v>
      </c>
      <c r="JN17" s="165" t="e">
        <f t="shared" si="57"/>
        <v>#N/A</v>
      </c>
      <c r="JO17" s="165" t="e">
        <f t="shared" si="58"/>
        <v>#N/A</v>
      </c>
      <c r="JP17" s="165" t="e">
        <f t="shared" si="59"/>
        <v>#N/A</v>
      </c>
      <c r="JQ17" s="165" t="e">
        <f t="shared" si="60"/>
        <v>#N/A</v>
      </c>
      <c r="JR17" s="165" t="e">
        <f t="shared" si="61"/>
        <v>#N/A</v>
      </c>
      <c r="JS17" s="165" t="e">
        <f t="shared" si="62"/>
        <v>#N/A</v>
      </c>
      <c r="JT17" s="165" t="e">
        <f t="shared" si="63"/>
        <v>#N/A</v>
      </c>
      <c r="JU17" s="165" t="e">
        <f t="shared" si="64"/>
        <v>#N/A</v>
      </c>
      <c r="JV17" s="165" t="e">
        <f t="shared" si="65"/>
        <v>#N/A</v>
      </c>
      <c r="JW17" s="165" t="e">
        <f t="shared" si="66"/>
        <v>#N/A</v>
      </c>
      <c r="JX17" s="165" t="e">
        <f t="shared" si="67"/>
        <v>#N/A</v>
      </c>
      <c r="JY17" s="165" t="e">
        <f t="shared" si="68"/>
        <v>#N/A</v>
      </c>
      <c r="JZ17" s="165" t="e">
        <f t="shared" si="69"/>
        <v>#N/A</v>
      </c>
      <c r="KA17" s="165" t="e">
        <f t="shared" si="70"/>
        <v>#N/A</v>
      </c>
      <c r="KB17" s="165" t="e">
        <f t="shared" si="71"/>
        <v>#N/A</v>
      </c>
      <c r="KC17" s="165" t="e">
        <f t="shared" si="72"/>
        <v>#N/A</v>
      </c>
      <c r="KD17" s="165" t="e">
        <f t="shared" si="73"/>
        <v>#N/A</v>
      </c>
      <c r="KE17" s="165" t="e">
        <f t="shared" si="74"/>
        <v>#N/A</v>
      </c>
      <c r="KF17" s="165" t="e">
        <f t="shared" si="75"/>
        <v>#N/A</v>
      </c>
      <c r="KG17" s="165" t="e">
        <f t="shared" si="76"/>
        <v>#N/A</v>
      </c>
      <c r="KH17" s="165" t="e">
        <f t="shared" si="77"/>
        <v>#N/A</v>
      </c>
      <c r="KI17" s="165" t="e">
        <f t="shared" si="78"/>
        <v>#N/A</v>
      </c>
      <c r="KJ17" s="165" t="e">
        <f t="shared" si="79"/>
        <v>#N/A</v>
      </c>
      <c r="KK17" s="165" t="e">
        <f t="shared" si="80"/>
        <v>#N/A</v>
      </c>
      <c r="KL17" s="165" t="e">
        <f t="shared" si="81"/>
        <v>#N/A</v>
      </c>
      <c r="KM17" s="165" t="e">
        <f t="shared" si="82"/>
        <v>#N/A</v>
      </c>
      <c r="KN17" s="165" t="e">
        <f t="shared" si="83"/>
        <v>#N/A</v>
      </c>
      <c r="KO17" s="165" t="e">
        <f t="shared" si="84"/>
        <v>#N/A</v>
      </c>
      <c r="KP17" s="165" t="e">
        <f t="shared" si="85"/>
        <v>#N/A</v>
      </c>
      <c r="KQ17" s="165" t="e">
        <f t="shared" si="86"/>
        <v>#N/A</v>
      </c>
      <c r="KR17" s="165" t="e">
        <f t="shared" si="87"/>
        <v>#N/A</v>
      </c>
      <c r="KS17" s="165" t="e">
        <f t="shared" si="88"/>
        <v>#N/A</v>
      </c>
      <c r="KT17" s="165" t="e">
        <f t="shared" si="89"/>
        <v>#N/A</v>
      </c>
      <c r="KU17" s="165" t="e">
        <f t="shared" si="90"/>
        <v>#N/A</v>
      </c>
      <c r="KV17" s="165" t="e">
        <f t="shared" si="91"/>
        <v>#N/A</v>
      </c>
      <c r="KW17" s="165" t="e">
        <f t="shared" si="92"/>
        <v>#N/A</v>
      </c>
      <c r="KX17" s="165" t="e">
        <f t="shared" si="93"/>
        <v>#N/A</v>
      </c>
      <c r="KY17" s="165" t="e">
        <f t="shared" si="94"/>
        <v>#N/A</v>
      </c>
      <c r="KZ17" s="165" t="e">
        <f t="shared" si="95"/>
        <v>#N/A</v>
      </c>
      <c r="LA17" s="165" t="e">
        <f t="shared" si="96"/>
        <v>#N/A</v>
      </c>
      <c r="LB17" s="165" t="e">
        <f t="shared" si="97"/>
        <v>#N/A</v>
      </c>
      <c r="LC17" s="165" t="e">
        <f t="shared" si="98"/>
        <v>#N/A</v>
      </c>
      <c r="LD17" s="165" t="e">
        <f t="shared" si="99"/>
        <v>#N/A</v>
      </c>
      <c r="LE17" s="165" t="e">
        <f t="shared" si="100"/>
        <v>#N/A</v>
      </c>
      <c r="LF17" s="165" t="e">
        <f t="shared" si="101"/>
        <v>#N/A</v>
      </c>
      <c r="LG17" s="165" t="e">
        <f t="shared" si="102"/>
        <v>#N/A</v>
      </c>
      <c r="LH17" s="165" t="e">
        <f t="shared" si="103"/>
        <v>#N/A</v>
      </c>
      <c r="LI17" s="165" t="e">
        <f t="shared" si="104"/>
        <v>#N/A</v>
      </c>
      <c r="LJ17" s="165" t="e">
        <f t="shared" si="105"/>
        <v>#N/A</v>
      </c>
      <c r="LK17" s="165" t="e">
        <f t="shared" si="106"/>
        <v>#N/A</v>
      </c>
      <c r="LL17" s="165" t="e">
        <f t="shared" si="107"/>
        <v>#N/A</v>
      </c>
      <c r="LM17" s="165" t="e">
        <f t="shared" si="108"/>
        <v>#N/A</v>
      </c>
      <c r="LN17" s="165" t="e">
        <f t="shared" si="109"/>
        <v>#N/A</v>
      </c>
      <c r="LO17" s="165" t="e">
        <f t="shared" si="110"/>
        <v>#N/A</v>
      </c>
      <c r="LP17" s="165" t="e">
        <f t="shared" si="111"/>
        <v>#N/A</v>
      </c>
      <c r="LQ17" s="165" t="e">
        <f t="shared" si="112"/>
        <v>#N/A</v>
      </c>
      <c r="LR17" s="165" t="e">
        <f t="shared" si="113"/>
        <v>#N/A</v>
      </c>
      <c r="LS17" s="165" t="e">
        <f t="shared" si="114"/>
        <v>#N/A</v>
      </c>
      <c r="LT17" s="165" t="e">
        <f t="shared" si="115"/>
        <v>#N/A</v>
      </c>
      <c r="LU17" s="165" t="e">
        <f t="shared" si="116"/>
        <v>#N/A</v>
      </c>
      <c r="LV17" s="165" t="e">
        <f t="shared" si="117"/>
        <v>#N/A</v>
      </c>
      <c r="LW17" s="165" t="e">
        <f t="shared" si="118"/>
        <v>#N/A</v>
      </c>
      <c r="LX17" s="165" t="e">
        <f t="shared" si="119"/>
        <v>#N/A</v>
      </c>
      <c r="LY17" s="165" t="e">
        <f t="shared" si="120"/>
        <v>#N/A</v>
      </c>
      <c r="LZ17" s="165" t="e">
        <f t="shared" si="121"/>
        <v>#N/A</v>
      </c>
      <c r="MA17" s="165" t="e">
        <f t="shared" si="122"/>
        <v>#N/A</v>
      </c>
      <c r="MB17" s="165" t="e">
        <f t="shared" si="123"/>
        <v>#N/A</v>
      </c>
      <c r="MC17" s="165" t="e">
        <f t="shared" si="124"/>
        <v>#N/A</v>
      </c>
      <c r="MD17" s="165" t="e">
        <f t="shared" si="125"/>
        <v>#N/A</v>
      </c>
      <c r="ME17" s="165" t="e">
        <f t="shared" si="126"/>
        <v>#N/A</v>
      </c>
      <c r="MF17" s="165" t="e">
        <f t="shared" si="127"/>
        <v>#N/A</v>
      </c>
      <c r="MG17" s="165" t="e">
        <f t="shared" si="128"/>
        <v>#N/A</v>
      </c>
      <c r="MH17" s="165" t="e">
        <f t="shared" si="129"/>
        <v>#N/A</v>
      </c>
      <c r="MI17" s="165" t="e">
        <f t="shared" si="130"/>
        <v>#N/A</v>
      </c>
      <c r="MJ17" s="165" t="e">
        <f t="shared" si="131"/>
        <v>#N/A</v>
      </c>
      <c r="MK17" s="165" t="e">
        <f t="shared" si="132"/>
        <v>#N/A</v>
      </c>
      <c r="ML17" s="165" t="e">
        <f t="shared" si="133"/>
        <v>#N/A</v>
      </c>
      <c r="MM17" s="165" t="e">
        <f t="shared" si="134"/>
        <v>#N/A</v>
      </c>
      <c r="MN17" s="165" t="e">
        <f t="shared" si="135"/>
        <v>#N/A</v>
      </c>
      <c r="MO17" s="165" t="e">
        <f t="shared" si="136"/>
        <v>#N/A</v>
      </c>
      <c r="MP17" s="165" t="e">
        <f t="shared" si="137"/>
        <v>#N/A</v>
      </c>
      <c r="MQ17" s="165" t="e">
        <f t="shared" si="138"/>
        <v>#N/A</v>
      </c>
      <c r="MR17" s="165" t="e">
        <f t="shared" si="139"/>
        <v>#N/A</v>
      </c>
      <c r="MS17" s="165" t="e">
        <f t="shared" si="140"/>
        <v>#N/A</v>
      </c>
      <c r="MT17" s="165" t="e">
        <f t="shared" si="141"/>
        <v>#N/A</v>
      </c>
      <c r="MU17" s="165" t="e">
        <f t="shared" si="142"/>
        <v>#N/A</v>
      </c>
      <c r="MV17" s="165" t="e">
        <f t="shared" si="143"/>
        <v>#N/A</v>
      </c>
      <c r="MW17" s="165" t="e">
        <f t="shared" si="144"/>
        <v>#N/A</v>
      </c>
      <c r="MX17" s="165" t="e">
        <f t="shared" si="145"/>
        <v>#N/A</v>
      </c>
      <c r="MY17" s="165" t="e">
        <f t="shared" si="146"/>
        <v>#N/A</v>
      </c>
      <c r="MZ17" s="165" t="e">
        <f t="shared" si="147"/>
        <v>#N/A</v>
      </c>
      <c r="NA17" s="165" t="e">
        <f t="shared" si="148"/>
        <v>#N/A</v>
      </c>
      <c r="NB17" s="165" t="e">
        <f t="shared" si="149"/>
        <v>#N/A</v>
      </c>
      <c r="NC17" s="165" t="e">
        <f t="shared" si="150"/>
        <v>#N/A</v>
      </c>
      <c r="ND17" s="165" t="e">
        <f t="shared" si="151"/>
        <v>#N/A</v>
      </c>
      <c r="NE17" s="165" t="e">
        <f t="shared" si="152"/>
        <v>#N/A</v>
      </c>
      <c r="NF17" s="165" t="e">
        <f t="shared" si="153"/>
        <v>#N/A</v>
      </c>
      <c r="NG17" s="165" t="e">
        <f t="shared" si="154"/>
        <v>#N/A</v>
      </c>
      <c r="NH17" s="165" t="e">
        <f t="shared" si="155"/>
        <v>#N/A</v>
      </c>
      <c r="NI17" s="165" t="e">
        <f t="shared" si="156"/>
        <v>#N/A</v>
      </c>
      <c r="NJ17" s="165" t="e">
        <f t="shared" si="157"/>
        <v>#N/A</v>
      </c>
      <c r="NK17" s="165" t="e">
        <f t="shared" si="158"/>
        <v>#N/A</v>
      </c>
      <c r="NL17" s="165" t="e">
        <f t="shared" si="159"/>
        <v>#N/A</v>
      </c>
      <c r="NM17" s="165" t="e">
        <f t="shared" si="160"/>
        <v>#N/A</v>
      </c>
      <c r="NN17" s="165" t="e">
        <f t="shared" si="161"/>
        <v>#N/A</v>
      </c>
      <c r="NO17" s="165" t="e">
        <f t="shared" si="162"/>
        <v>#N/A</v>
      </c>
      <c r="NP17" s="165" t="e">
        <f t="shared" si="163"/>
        <v>#N/A</v>
      </c>
      <c r="NQ17" s="165" t="e">
        <f t="shared" si="164"/>
        <v>#N/A</v>
      </c>
      <c r="NR17" s="165" t="e">
        <f t="shared" si="165"/>
        <v>#N/A</v>
      </c>
      <c r="NS17" s="165" t="e">
        <f t="shared" si="166"/>
        <v>#N/A</v>
      </c>
      <c r="NT17" s="165" t="e">
        <f t="shared" si="167"/>
        <v>#N/A</v>
      </c>
      <c r="NU17" s="165" t="e">
        <f t="shared" si="168"/>
        <v>#N/A</v>
      </c>
      <c r="NV17" s="165" t="e">
        <f t="shared" si="169"/>
        <v>#N/A</v>
      </c>
      <c r="NW17" s="165" t="e">
        <f t="shared" si="170"/>
        <v>#N/A</v>
      </c>
      <c r="NX17" s="165" t="e">
        <f t="shared" si="171"/>
        <v>#N/A</v>
      </c>
      <c r="NY17" s="165" t="e">
        <f t="shared" si="172"/>
        <v>#N/A</v>
      </c>
      <c r="NZ17" s="165" t="e">
        <f t="shared" si="173"/>
        <v>#N/A</v>
      </c>
      <c r="OA17" s="165" t="e">
        <f t="shared" si="174"/>
        <v>#N/A</v>
      </c>
      <c r="OB17" s="165" t="e">
        <f t="shared" si="175"/>
        <v>#N/A</v>
      </c>
      <c r="OC17" s="165" t="e">
        <f t="shared" si="176"/>
        <v>#N/A</v>
      </c>
      <c r="OD17" s="165" t="e">
        <f t="shared" si="177"/>
        <v>#N/A</v>
      </c>
      <c r="OE17" s="165" t="e">
        <f t="shared" si="178"/>
        <v>#N/A</v>
      </c>
      <c r="OF17" s="165" t="e">
        <f t="shared" si="179"/>
        <v>#N/A</v>
      </c>
      <c r="OG17" s="165" t="e">
        <f t="shared" si="180"/>
        <v>#N/A</v>
      </c>
      <c r="OH17" s="165" t="e">
        <f t="shared" si="181"/>
        <v>#N/A</v>
      </c>
      <c r="OI17" s="165" t="e">
        <f t="shared" si="182"/>
        <v>#N/A</v>
      </c>
      <c r="OJ17" s="165" t="e">
        <f t="shared" si="183"/>
        <v>#N/A</v>
      </c>
      <c r="OK17" s="165" t="e">
        <f t="shared" si="184"/>
        <v>#N/A</v>
      </c>
      <c r="OL17" s="165" t="e">
        <f t="shared" si="185"/>
        <v>#N/A</v>
      </c>
      <c r="OM17" s="165" t="e">
        <f t="shared" si="186"/>
        <v>#N/A</v>
      </c>
      <c r="ON17" s="165" t="e">
        <f t="shared" si="187"/>
        <v>#N/A</v>
      </c>
      <c r="OO17" s="165" t="e">
        <f t="shared" si="188"/>
        <v>#N/A</v>
      </c>
      <c r="OP17" s="165" t="e">
        <f t="shared" si="189"/>
        <v>#N/A</v>
      </c>
      <c r="OQ17" s="165" t="e">
        <f t="shared" si="190"/>
        <v>#N/A</v>
      </c>
      <c r="OR17" s="165" t="e">
        <f t="shared" si="191"/>
        <v>#N/A</v>
      </c>
      <c r="OS17" s="165" t="e">
        <f t="shared" si="192"/>
        <v>#N/A</v>
      </c>
      <c r="OT17" s="165" t="e">
        <f t="shared" si="193"/>
        <v>#N/A</v>
      </c>
      <c r="OU17" s="165" t="e">
        <f t="shared" si="194"/>
        <v>#N/A</v>
      </c>
      <c r="OV17" s="165" t="e">
        <f t="shared" si="195"/>
        <v>#N/A</v>
      </c>
      <c r="OW17" s="165" t="e">
        <f t="shared" si="196"/>
        <v>#N/A</v>
      </c>
      <c r="OX17" s="165" t="e">
        <f t="shared" si="197"/>
        <v>#N/A</v>
      </c>
      <c r="OY17" s="165" t="e">
        <f t="shared" si="198"/>
        <v>#N/A</v>
      </c>
      <c r="OZ17" s="165" t="e">
        <f t="shared" si="199"/>
        <v>#N/A</v>
      </c>
      <c r="PA17" s="165" t="e">
        <f t="shared" si="200"/>
        <v>#N/A</v>
      </c>
      <c r="PB17" s="165" t="e">
        <f t="shared" si="201"/>
        <v>#N/A</v>
      </c>
      <c r="PC17" s="165" t="e">
        <f t="shared" si="202"/>
        <v>#N/A</v>
      </c>
      <c r="PD17" s="165" t="e">
        <f t="shared" si="203"/>
        <v>#N/A</v>
      </c>
      <c r="PE17" s="165" t="e">
        <f t="shared" si="204"/>
        <v>#N/A</v>
      </c>
      <c r="PF17" s="165" t="e">
        <f t="shared" si="205"/>
        <v>#N/A</v>
      </c>
      <c r="PG17" s="165" t="e">
        <f t="shared" si="206"/>
        <v>#N/A</v>
      </c>
      <c r="PH17" s="165" t="e">
        <f t="shared" si="207"/>
        <v>#N/A</v>
      </c>
    </row>
    <row r="18" spans="1:424" hidden="1" x14ac:dyDescent="0.45">
      <c r="A18" s="4">
        <v>15</v>
      </c>
      <c r="B18" s="92" t="str">
        <f t="shared" si="208"/>
        <v/>
      </c>
      <c r="C18" s="91"/>
      <c r="D18" s="92" t="str">
        <f t="shared" si="209"/>
        <v/>
      </c>
      <c r="E18" s="120" t="str">
        <f t="shared" si="0"/>
        <v/>
      </c>
      <c r="F18" s="120" t="str">
        <f t="shared" si="1"/>
        <v/>
      </c>
      <c r="G18" s="71" t="str">
        <f t="shared" si="210"/>
        <v/>
      </c>
      <c r="H18" s="23"/>
      <c r="I18" s="55"/>
      <c r="J18" s="298"/>
      <c r="K18" s="72" t="str">
        <f>IF(AND(B18&gt;0,C18&gt;0,D18&gt;0),IF(ISBLANK(J18),IF(ISBLANK(H18),"",(D18-B18)*VLOOKUP(H18,VLookups!$A$4:$B$13,2,FALSE)),J18),"")</f>
        <v/>
      </c>
      <c r="L18" s="73" t="str">
        <f t="shared" si="2"/>
        <v/>
      </c>
      <c r="M18" s="91"/>
      <c r="N18" s="265" t="str">
        <f>IF(AND(M18&gt;0,C18&gt;0,NOT(K18="")),ABS(VLOOKUP($M$1,VLookups!$A$43:$B$44,2,FALSE)-_xlfn.NORM.DIST(M18,G18,K18,TRUE)),"")</f>
        <v/>
      </c>
      <c r="O18" s="90" t="str">
        <f>IF(AND($B18&gt;0,$C18&gt;0,$D18&gt;0,NOT(ISBLANK($H18))),_xlfn.NORM.INV(ABS(VLOOKUP($M$1,VLookups!$A$43:$B$44,2,FALSE)-O$3),$G18,$K18),"")</f>
        <v/>
      </c>
      <c r="P18" s="89" t="str">
        <f>IF(AND($B18&gt;0,$C18&gt;0,$D18&gt;0,NOT(ISBLANK($H18))),_xlfn.NORM.INV(ABS(VLOOKUP($M$1,VLookups!$A$43:$B$44,2,FALSE)-P$3),$G18,$K18),"")</f>
        <v/>
      </c>
      <c r="Q18" s="90" t="str">
        <f>IF(AND($B18&gt;0,$C18&gt;0,$D18&gt;0,NOT(ISBLANK($H18))),_xlfn.NORM.INV(ABS(VLOOKUP($M$1,VLookups!$A$43:$B$44,2,FALSE)-Q$3),$G18,$K18),"")</f>
        <v/>
      </c>
      <c r="R18" s="89" t="str">
        <f>IF(AND($B18&gt;0,$C18&gt;0,$D18&gt;0,NOT(ISBLANK($H18))),_xlfn.NORM.INV(ABS(VLOOKUP($M$1,VLookups!$A$43:$B$44,2,FALSE)-R$3),$G18,$K18),"")</f>
        <v/>
      </c>
      <c r="S18" s="90" t="str">
        <f>IF(AND($B18&gt;0,$C18&gt;0,$D18&gt;0,NOT(ISBLANK($H18))),_xlfn.NORM.INV(ABS(VLOOKUP($M$1,VLookups!$A$43:$B$44,2,FALSE)-S$3),$G18,$K18),"")</f>
        <v/>
      </c>
      <c r="T18" s="89" t="str">
        <f>IF(AND($B18&gt;0,$C18&gt;0,$D18&gt;0,NOT(ISBLANK($H18))),_xlfn.NORM.INV(ABS(VLOOKUP($M$1,VLookups!$A$43:$B$44,2,FALSE)-T$3),$G18,$K18),"")</f>
        <v/>
      </c>
      <c r="U18" s="5"/>
      <c r="V18" s="164" t="str">
        <f t="shared" si="211"/>
        <v/>
      </c>
      <c r="W18" s="47" t="str">
        <f t="shared" si="212"/>
        <v/>
      </c>
      <c r="X18" s="47" t="str">
        <f t="shared" ref="X18:CI21" si="228">IF(ISNONTEXT($V18),Y18-$V18,"")</f>
        <v/>
      </c>
      <c r="Y18" s="47" t="str">
        <f t="shared" si="228"/>
        <v/>
      </c>
      <c r="Z18" s="47" t="str">
        <f t="shared" si="228"/>
        <v/>
      </c>
      <c r="AA18" s="47" t="str">
        <f t="shared" si="228"/>
        <v/>
      </c>
      <c r="AB18" s="47" t="str">
        <f t="shared" si="228"/>
        <v/>
      </c>
      <c r="AC18" s="47" t="str">
        <f t="shared" si="228"/>
        <v/>
      </c>
      <c r="AD18" s="47" t="str">
        <f t="shared" si="228"/>
        <v/>
      </c>
      <c r="AE18" s="47" t="str">
        <f t="shared" si="228"/>
        <v/>
      </c>
      <c r="AF18" s="47" t="str">
        <f t="shared" si="228"/>
        <v/>
      </c>
      <c r="AG18" s="47" t="str">
        <f t="shared" si="228"/>
        <v/>
      </c>
      <c r="AH18" s="47" t="str">
        <f t="shared" si="228"/>
        <v/>
      </c>
      <c r="AI18" s="47" t="str">
        <f t="shared" si="228"/>
        <v/>
      </c>
      <c r="AJ18" s="47" t="str">
        <f t="shared" si="228"/>
        <v/>
      </c>
      <c r="AK18" s="47" t="str">
        <f t="shared" si="228"/>
        <v/>
      </c>
      <c r="AL18" s="47" t="str">
        <f t="shared" si="228"/>
        <v/>
      </c>
      <c r="AM18" s="47" t="str">
        <f t="shared" si="228"/>
        <v/>
      </c>
      <c r="AN18" s="47" t="str">
        <f t="shared" si="228"/>
        <v/>
      </c>
      <c r="AO18" s="47" t="str">
        <f t="shared" si="228"/>
        <v/>
      </c>
      <c r="AP18" s="47" t="str">
        <f t="shared" si="228"/>
        <v/>
      </c>
      <c r="AQ18" s="47" t="str">
        <f t="shared" si="228"/>
        <v/>
      </c>
      <c r="AR18" s="47" t="str">
        <f t="shared" si="228"/>
        <v/>
      </c>
      <c r="AS18" s="47" t="str">
        <f t="shared" si="228"/>
        <v/>
      </c>
      <c r="AT18" s="47" t="str">
        <f t="shared" si="228"/>
        <v/>
      </c>
      <c r="AU18" s="47" t="str">
        <f t="shared" si="228"/>
        <v/>
      </c>
      <c r="AV18" s="47" t="str">
        <f t="shared" si="228"/>
        <v/>
      </c>
      <c r="AW18" s="47" t="str">
        <f t="shared" si="228"/>
        <v/>
      </c>
      <c r="AX18" s="47" t="str">
        <f t="shared" si="228"/>
        <v/>
      </c>
      <c r="AY18" s="47" t="str">
        <f t="shared" si="228"/>
        <v/>
      </c>
      <c r="AZ18" s="47" t="str">
        <f t="shared" si="228"/>
        <v/>
      </c>
      <c r="BA18" s="47" t="str">
        <f t="shared" si="228"/>
        <v/>
      </c>
      <c r="BB18" s="47" t="str">
        <f t="shared" si="228"/>
        <v/>
      </c>
      <c r="BC18" s="47" t="str">
        <f t="shared" si="228"/>
        <v/>
      </c>
      <c r="BD18" s="47" t="str">
        <f t="shared" si="228"/>
        <v/>
      </c>
      <c r="BE18" s="47" t="str">
        <f t="shared" si="228"/>
        <v/>
      </c>
      <c r="BF18" s="47" t="str">
        <f t="shared" si="228"/>
        <v/>
      </c>
      <c r="BG18" s="47" t="str">
        <f t="shared" si="228"/>
        <v/>
      </c>
      <c r="BH18" s="47" t="str">
        <f t="shared" si="228"/>
        <v/>
      </c>
      <c r="BI18" s="47" t="str">
        <f t="shared" si="228"/>
        <v/>
      </c>
      <c r="BJ18" s="47" t="str">
        <f t="shared" si="228"/>
        <v/>
      </c>
      <c r="BK18" s="47" t="str">
        <f t="shared" si="228"/>
        <v/>
      </c>
      <c r="BL18" s="47" t="str">
        <f t="shared" si="228"/>
        <v/>
      </c>
      <c r="BM18" s="47" t="str">
        <f t="shared" si="228"/>
        <v/>
      </c>
      <c r="BN18" s="47" t="str">
        <f t="shared" si="228"/>
        <v/>
      </c>
      <c r="BO18" s="47" t="str">
        <f t="shared" si="228"/>
        <v/>
      </c>
      <c r="BP18" s="47" t="str">
        <f t="shared" si="228"/>
        <v/>
      </c>
      <c r="BQ18" s="47" t="str">
        <f t="shared" si="228"/>
        <v/>
      </c>
      <c r="BR18" s="47" t="str">
        <f t="shared" si="228"/>
        <v/>
      </c>
      <c r="BS18" s="47" t="str">
        <f t="shared" si="228"/>
        <v/>
      </c>
      <c r="BT18" s="47" t="str">
        <f t="shared" si="228"/>
        <v/>
      </c>
      <c r="BU18" s="47" t="str">
        <f t="shared" si="228"/>
        <v/>
      </c>
      <c r="BV18" s="47" t="str">
        <f t="shared" si="228"/>
        <v/>
      </c>
      <c r="BW18" s="47" t="str">
        <f t="shared" si="228"/>
        <v/>
      </c>
      <c r="BX18" s="47" t="str">
        <f t="shared" si="228"/>
        <v/>
      </c>
      <c r="BY18" s="47" t="str">
        <f t="shared" si="228"/>
        <v/>
      </c>
      <c r="BZ18" s="47" t="str">
        <f t="shared" si="228"/>
        <v/>
      </c>
      <c r="CA18" s="47" t="str">
        <f t="shared" si="228"/>
        <v/>
      </c>
      <c r="CB18" s="47" t="str">
        <f t="shared" si="228"/>
        <v/>
      </c>
      <c r="CC18" s="47" t="str">
        <f t="shared" si="228"/>
        <v/>
      </c>
      <c r="CD18" s="47" t="str">
        <f t="shared" si="228"/>
        <v/>
      </c>
      <c r="CE18" s="47" t="str">
        <f t="shared" si="228"/>
        <v/>
      </c>
      <c r="CF18" s="47" t="str">
        <f t="shared" si="228"/>
        <v/>
      </c>
      <c r="CG18" s="47" t="str">
        <f t="shared" si="228"/>
        <v/>
      </c>
      <c r="CH18" s="47" t="str">
        <f t="shared" si="228"/>
        <v/>
      </c>
      <c r="CI18" s="47" t="str">
        <f t="shared" si="228"/>
        <v/>
      </c>
      <c r="CJ18" s="47" t="str">
        <f t="shared" si="226"/>
        <v/>
      </c>
      <c r="CK18" s="47" t="str">
        <f t="shared" si="226"/>
        <v/>
      </c>
      <c r="CL18" s="47" t="str">
        <f t="shared" si="226"/>
        <v/>
      </c>
      <c r="CM18" s="47" t="str">
        <f t="shared" si="226"/>
        <v/>
      </c>
      <c r="CN18" s="47" t="str">
        <f t="shared" si="226"/>
        <v/>
      </c>
      <c r="CO18" s="47" t="str">
        <f t="shared" si="226"/>
        <v/>
      </c>
      <c r="CP18" s="47" t="str">
        <f t="shared" si="226"/>
        <v/>
      </c>
      <c r="CQ18" s="47" t="str">
        <f t="shared" si="226"/>
        <v/>
      </c>
      <c r="CR18" s="47" t="str">
        <f t="shared" si="226"/>
        <v/>
      </c>
      <c r="CS18" s="47" t="str">
        <f t="shared" si="226"/>
        <v/>
      </c>
      <c r="CT18" s="47" t="str">
        <f t="shared" si="226"/>
        <v/>
      </c>
      <c r="CU18" s="47" t="str">
        <f t="shared" si="226"/>
        <v/>
      </c>
      <c r="CV18" s="47" t="str">
        <f t="shared" si="226"/>
        <v/>
      </c>
      <c r="CW18" s="47" t="str">
        <f t="shared" si="226"/>
        <v/>
      </c>
      <c r="CX18" s="47" t="str">
        <f t="shared" si="226"/>
        <v/>
      </c>
      <c r="CY18" s="47" t="str">
        <f t="shared" si="226"/>
        <v/>
      </c>
      <c r="CZ18" s="47" t="str">
        <f t="shared" si="226"/>
        <v/>
      </c>
      <c r="DA18" s="47" t="str">
        <f t="shared" si="226"/>
        <v/>
      </c>
      <c r="DB18" s="47" t="str">
        <f t="shared" si="226"/>
        <v/>
      </c>
      <c r="DC18" s="47" t="str">
        <f t="shared" si="226"/>
        <v/>
      </c>
      <c r="DD18" s="47" t="str">
        <f t="shared" si="226"/>
        <v/>
      </c>
      <c r="DE18" s="47" t="str">
        <f t="shared" si="226"/>
        <v/>
      </c>
      <c r="DF18" s="47" t="str">
        <f t="shared" si="226"/>
        <v/>
      </c>
      <c r="DG18" s="47" t="str">
        <f t="shared" si="226"/>
        <v/>
      </c>
      <c r="DH18" s="47" t="str">
        <f t="shared" si="226"/>
        <v/>
      </c>
      <c r="DI18" s="47" t="str">
        <f t="shared" si="226"/>
        <v/>
      </c>
      <c r="DJ18" s="47" t="str">
        <f t="shared" si="226"/>
        <v/>
      </c>
      <c r="DK18" s="47" t="str">
        <f t="shared" si="226"/>
        <v/>
      </c>
      <c r="DL18" s="47" t="str">
        <f t="shared" si="226"/>
        <v/>
      </c>
      <c r="DM18" s="47" t="str">
        <f t="shared" si="226"/>
        <v/>
      </c>
      <c r="DN18" s="47" t="str">
        <f t="shared" si="226"/>
        <v/>
      </c>
      <c r="DO18" s="47" t="str">
        <f t="shared" si="226"/>
        <v/>
      </c>
      <c r="DP18" s="47" t="str">
        <f t="shared" si="226"/>
        <v/>
      </c>
      <c r="DQ18" s="47" t="str">
        <f t="shared" si="226"/>
        <v/>
      </c>
      <c r="DR18" s="47" t="str">
        <f t="shared" si="226"/>
        <v/>
      </c>
      <c r="DS18" s="179" t="str">
        <f t="shared" si="213"/>
        <v/>
      </c>
      <c r="DT18" s="47" t="str">
        <f t="shared" si="214"/>
        <v/>
      </c>
      <c r="DU18" s="47" t="str">
        <f t="shared" ref="DU18:GF21" si="229">IF(ISNONTEXT($V18),DT18+$V18,"")</f>
        <v/>
      </c>
      <c r="DV18" s="47" t="str">
        <f t="shared" si="229"/>
        <v/>
      </c>
      <c r="DW18" s="47" t="str">
        <f t="shared" si="229"/>
        <v/>
      </c>
      <c r="DX18" s="47" t="str">
        <f t="shared" si="229"/>
        <v/>
      </c>
      <c r="DY18" s="47" t="str">
        <f t="shared" si="229"/>
        <v/>
      </c>
      <c r="DZ18" s="47" t="str">
        <f t="shared" si="229"/>
        <v/>
      </c>
      <c r="EA18" s="47" t="str">
        <f t="shared" si="229"/>
        <v/>
      </c>
      <c r="EB18" s="47" t="str">
        <f t="shared" si="229"/>
        <v/>
      </c>
      <c r="EC18" s="47" t="str">
        <f t="shared" si="229"/>
        <v/>
      </c>
      <c r="ED18" s="47" t="str">
        <f t="shared" si="229"/>
        <v/>
      </c>
      <c r="EE18" s="47" t="str">
        <f t="shared" si="229"/>
        <v/>
      </c>
      <c r="EF18" s="47" t="str">
        <f t="shared" si="229"/>
        <v/>
      </c>
      <c r="EG18" s="47" t="str">
        <f t="shared" si="229"/>
        <v/>
      </c>
      <c r="EH18" s="47" t="str">
        <f t="shared" si="229"/>
        <v/>
      </c>
      <c r="EI18" s="47" t="str">
        <f t="shared" si="229"/>
        <v/>
      </c>
      <c r="EJ18" s="47" t="str">
        <f t="shared" si="229"/>
        <v/>
      </c>
      <c r="EK18" s="47" t="str">
        <f t="shared" si="229"/>
        <v/>
      </c>
      <c r="EL18" s="47" t="str">
        <f t="shared" si="229"/>
        <v/>
      </c>
      <c r="EM18" s="47" t="str">
        <f t="shared" si="229"/>
        <v/>
      </c>
      <c r="EN18" s="47" t="str">
        <f t="shared" si="229"/>
        <v/>
      </c>
      <c r="EO18" s="47" t="str">
        <f t="shared" si="229"/>
        <v/>
      </c>
      <c r="EP18" s="47" t="str">
        <f t="shared" si="229"/>
        <v/>
      </c>
      <c r="EQ18" s="47" t="str">
        <f t="shared" si="229"/>
        <v/>
      </c>
      <c r="ER18" s="47" t="str">
        <f t="shared" si="229"/>
        <v/>
      </c>
      <c r="ES18" s="47" t="str">
        <f t="shared" si="229"/>
        <v/>
      </c>
      <c r="ET18" s="47" t="str">
        <f t="shared" si="229"/>
        <v/>
      </c>
      <c r="EU18" s="47" t="str">
        <f t="shared" si="229"/>
        <v/>
      </c>
      <c r="EV18" s="47" t="str">
        <f t="shared" si="229"/>
        <v/>
      </c>
      <c r="EW18" s="47" t="str">
        <f t="shared" si="229"/>
        <v/>
      </c>
      <c r="EX18" s="47" t="str">
        <f t="shared" si="229"/>
        <v/>
      </c>
      <c r="EY18" s="47" t="str">
        <f t="shared" si="229"/>
        <v/>
      </c>
      <c r="EZ18" s="47" t="str">
        <f t="shared" si="229"/>
        <v/>
      </c>
      <c r="FA18" s="47" t="str">
        <f t="shared" si="229"/>
        <v/>
      </c>
      <c r="FB18" s="47" t="str">
        <f t="shared" si="229"/>
        <v/>
      </c>
      <c r="FC18" s="47" t="str">
        <f t="shared" si="229"/>
        <v/>
      </c>
      <c r="FD18" s="47" t="str">
        <f t="shared" si="229"/>
        <v/>
      </c>
      <c r="FE18" s="47" t="str">
        <f t="shared" si="229"/>
        <v/>
      </c>
      <c r="FF18" s="47" t="str">
        <f t="shared" si="229"/>
        <v/>
      </c>
      <c r="FG18" s="47" t="str">
        <f t="shared" si="229"/>
        <v/>
      </c>
      <c r="FH18" s="47" t="str">
        <f t="shared" si="229"/>
        <v/>
      </c>
      <c r="FI18" s="47" t="str">
        <f t="shared" si="229"/>
        <v/>
      </c>
      <c r="FJ18" s="47" t="str">
        <f t="shared" si="229"/>
        <v/>
      </c>
      <c r="FK18" s="47" t="str">
        <f t="shared" si="229"/>
        <v/>
      </c>
      <c r="FL18" s="47" t="str">
        <f t="shared" si="229"/>
        <v/>
      </c>
      <c r="FM18" s="47" t="str">
        <f t="shared" si="229"/>
        <v/>
      </c>
      <c r="FN18" s="47" t="str">
        <f t="shared" si="229"/>
        <v/>
      </c>
      <c r="FO18" s="47" t="str">
        <f t="shared" si="229"/>
        <v/>
      </c>
      <c r="FP18" s="47" t="str">
        <f t="shared" si="229"/>
        <v/>
      </c>
      <c r="FQ18" s="47" t="str">
        <f t="shared" si="229"/>
        <v/>
      </c>
      <c r="FR18" s="47" t="str">
        <f t="shared" si="229"/>
        <v/>
      </c>
      <c r="FS18" s="47" t="str">
        <f t="shared" si="229"/>
        <v/>
      </c>
      <c r="FT18" s="47" t="str">
        <f t="shared" si="229"/>
        <v/>
      </c>
      <c r="FU18" s="47" t="str">
        <f t="shared" si="229"/>
        <v/>
      </c>
      <c r="FV18" s="47" t="str">
        <f t="shared" si="229"/>
        <v/>
      </c>
      <c r="FW18" s="47" t="str">
        <f t="shared" si="229"/>
        <v/>
      </c>
      <c r="FX18" s="47" t="str">
        <f t="shared" si="229"/>
        <v/>
      </c>
      <c r="FY18" s="47" t="str">
        <f t="shared" si="229"/>
        <v/>
      </c>
      <c r="FZ18" s="47" t="str">
        <f t="shared" si="229"/>
        <v/>
      </c>
      <c r="GA18" s="47" t="str">
        <f t="shared" si="229"/>
        <v/>
      </c>
      <c r="GB18" s="47" t="str">
        <f t="shared" si="229"/>
        <v/>
      </c>
      <c r="GC18" s="47" t="str">
        <f t="shared" si="229"/>
        <v/>
      </c>
      <c r="GD18" s="47" t="str">
        <f t="shared" si="229"/>
        <v/>
      </c>
      <c r="GE18" s="47" t="str">
        <f t="shared" si="229"/>
        <v/>
      </c>
      <c r="GF18" s="47" t="str">
        <f t="shared" si="229"/>
        <v/>
      </c>
      <c r="GG18" s="47" t="str">
        <f t="shared" si="227"/>
        <v/>
      </c>
      <c r="GH18" s="47" t="str">
        <f t="shared" si="227"/>
        <v/>
      </c>
      <c r="GI18" s="47" t="str">
        <f t="shared" si="227"/>
        <v/>
      </c>
      <c r="GJ18" s="47" t="str">
        <f t="shared" si="227"/>
        <v/>
      </c>
      <c r="GK18" s="47" t="str">
        <f t="shared" si="227"/>
        <v/>
      </c>
      <c r="GL18" s="47" t="str">
        <f t="shared" si="227"/>
        <v/>
      </c>
      <c r="GM18" s="47" t="str">
        <f t="shared" si="227"/>
        <v/>
      </c>
      <c r="GN18" s="47" t="str">
        <f t="shared" si="227"/>
        <v/>
      </c>
      <c r="GO18" s="47" t="str">
        <f t="shared" si="227"/>
        <v/>
      </c>
      <c r="GP18" s="47" t="str">
        <f t="shared" si="227"/>
        <v/>
      </c>
      <c r="GQ18" s="47" t="str">
        <f t="shared" si="227"/>
        <v/>
      </c>
      <c r="GR18" s="47" t="str">
        <f t="shared" si="227"/>
        <v/>
      </c>
      <c r="GS18" s="47" t="str">
        <f t="shared" si="227"/>
        <v/>
      </c>
      <c r="GT18" s="47" t="str">
        <f t="shared" si="227"/>
        <v/>
      </c>
      <c r="GU18" s="47" t="str">
        <f t="shared" si="227"/>
        <v/>
      </c>
      <c r="GV18" s="47" t="str">
        <f t="shared" si="227"/>
        <v/>
      </c>
      <c r="GW18" s="47" t="str">
        <f t="shared" si="227"/>
        <v/>
      </c>
      <c r="GX18" s="47" t="str">
        <f t="shared" si="227"/>
        <v/>
      </c>
      <c r="GY18" s="47" t="str">
        <f t="shared" si="227"/>
        <v/>
      </c>
      <c r="GZ18" s="47" t="str">
        <f t="shared" si="227"/>
        <v/>
      </c>
      <c r="HA18" s="47" t="str">
        <f t="shared" si="227"/>
        <v/>
      </c>
      <c r="HB18" s="47" t="str">
        <f t="shared" si="227"/>
        <v/>
      </c>
      <c r="HC18" s="47" t="str">
        <f t="shared" si="227"/>
        <v/>
      </c>
      <c r="HD18" s="47" t="str">
        <f t="shared" si="227"/>
        <v/>
      </c>
      <c r="HE18" s="47" t="str">
        <f t="shared" si="227"/>
        <v/>
      </c>
      <c r="HF18" s="47" t="str">
        <f t="shared" si="227"/>
        <v/>
      </c>
      <c r="HG18" s="47" t="str">
        <f t="shared" si="227"/>
        <v/>
      </c>
      <c r="HH18" s="47" t="str">
        <f t="shared" si="227"/>
        <v/>
      </c>
      <c r="HI18" s="47" t="str">
        <f t="shared" si="227"/>
        <v/>
      </c>
      <c r="HJ18" s="47" t="str">
        <f t="shared" si="227"/>
        <v/>
      </c>
      <c r="HK18" s="47" t="str">
        <f t="shared" si="227"/>
        <v/>
      </c>
      <c r="HL18" s="47" t="str">
        <f t="shared" si="227"/>
        <v/>
      </c>
      <c r="HM18" s="47" t="str">
        <f t="shared" si="227"/>
        <v/>
      </c>
      <c r="HN18" s="47" t="str">
        <f t="shared" si="227"/>
        <v/>
      </c>
      <c r="HO18" s="47" t="str">
        <f t="shared" si="227"/>
        <v/>
      </c>
      <c r="HP18" s="165" t="e">
        <f t="shared" si="7"/>
        <v>#N/A</v>
      </c>
      <c r="HQ18" s="165" t="e">
        <f t="shared" si="8"/>
        <v>#N/A</v>
      </c>
      <c r="HR18" s="165" t="e">
        <f t="shared" si="9"/>
        <v>#N/A</v>
      </c>
      <c r="HS18" s="165" t="e">
        <f t="shared" si="10"/>
        <v>#N/A</v>
      </c>
      <c r="HT18" s="165" t="e">
        <f t="shared" si="11"/>
        <v>#N/A</v>
      </c>
      <c r="HU18" s="165" t="e">
        <f t="shared" si="12"/>
        <v>#N/A</v>
      </c>
      <c r="HV18" s="165" t="e">
        <f t="shared" si="13"/>
        <v>#N/A</v>
      </c>
      <c r="HW18" s="165" t="e">
        <f t="shared" si="14"/>
        <v>#N/A</v>
      </c>
      <c r="HX18" s="165" t="e">
        <f t="shared" si="15"/>
        <v>#N/A</v>
      </c>
      <c r="HY18" s="165" t="e">
        <f t="shared" si="16"/>
        <v>#N/A</v>
      </c>
      <c r="HZ18" s="165" t="e">
        <f t="shared" si="17"/>
        <v>#N/A</v>
      </c>
      <c r="IA18" s="165" t="e">
        <f t="shared" si="18"/>
        <v>#N/A</v>
      </c>
      <c r="IB18" s="165" t="e">
        <f t="shared" si="19"/>
        <v>#N/A</v>
      </c>
      <c r="IC18" s="165" t="e">
        <f t="shared" si="20"/>
        <v>#N/A</v>
      </c>
      <c r="ID18" s="165" t="e">
        <f t="shared" si="21"/>
        <v>#N/A</v>
      </c>
      <c r="IE18" s="165" t="e">
        <f t="shared" si="22"/>
        <v>#N/A</v>
      </c>
      <c r="IF18" s="165" t="e">
        <f t="shared" si="23"/>
        <v>#N/A</v>
      </c>
      <c r="IG18" s="165" t="e">
        <f t="shared" si="24"/>
        <v>#N/A</v>
      </c>
      <c r="IH18" s="165" t="e">
        <f t="shared" si="25"/>
        <v>#N/A</v>
      </c>
      <c r="II18" s="165" t="e">
        <f t="shared" si="26"/>
        <v>#N/A</v>
      </c>
      <c r="IJ18" s="165" t="e">
        <f t="shared" si="27"/>
        <v>#N/A</v>
      </c>
      <c r="IK18" s="165" t="e">
        <f t="shared" si="28"/>
        <v>#N/A</v>
      </c>
      <c r="IL18" s="165" t="e">
        <f t="shared" si="29"/>
        <v>#N/A</v>
      </c>
      <c r="IM18" s="165" t="e">
        <f t="shared" si="30"/>
        <v>#N/A</v>
      </c>
      <c r="IN18" s="165" t="e">
        <f t="shared" si="31"/>
        <v>#N/A</v>
      </c>
      <c r="IO18" s="165" t="e">
        <f t="shared" si="32"/>
        <v>#N/A</v>
      </c>
      <c r="IP18" s="165" t="e">
        <f t="shared" si="33"/>
        <v>#N/A</v>
      </c>
      <c r="IQ18" s="165" t="e">
        <f t="shared" si="34"/>
        <v>#N/A</v>
      </c>
      <c r="IR18" s="165" t="e">
        <f t="shared" si="35"/>
        <v>#N/A</v>
      </c>
      <c r="IS18" s="165" t="e">
        <f t="shared" si="36"/>
        <v>#N/A</v>
      </c>
      <c r="IT18" s="165" t="e">
        <f t="shared" si="37"/>
        <v>#N/A</v>
      </c>
      <c r="IU18" s="165" t="e">
        <f t="shared" si="38"/>
        <v>#N/A</v>
      </c>
      <c r="IV18" s="165" t="e">
        <f t="shared" si="39"/>
        <v>#N/A</v>
      </c>
      <c r="IW18" s="165" t="e">
        <f t="shared" si="40"/>
        <v>#N/A</v>
      </c>
      <c r="IX18" s="165" t="e">
        <f t="shared" si="41"/>
        <v>#N/A</v>
      </c>
      <c r="IY18" s="165" t="e">
        <f t="shared" si="42"/>
        <v>#N/A</v>
      </c>
      <c r="IZ18" s="165" t="e">
        <f t="shared" si="43"/>
        <v>#N/A</v>
      </c>
      <c r="JA18" s="165" t="e">
        <f t="shared" si="44"/>
        <v>#N/A</v>
      </c>
      <c r="JB18" s="165" t="e">
        <f t="shared" si="45"/>
        <v>#N/A</v>
      </c>
      <c r="JC18" s="165" t="e">
        <f t="shared" si="46"/>
        <v>#N/A</v>
      </c>
      <c r="JD18" s="165" t="e">
        <f t="shared" si="47"/>
        <v>#N/A</v>
      </c>
      <c r="JE18" s="165" t="e">
        <f t="shared" si="48"/>
        <v>#N/A</v>
      </c>
      <c r="JF18" s="165" t="e">
        <f t="shared" si="49"/>
        <v>#N/A</v>
      </c>
      <c r="JG18" s="165" t="e">
        <f t="shared" si="50"/>
        <v>#N/A</v>
      </c>
      <c r="JH18" s="165" t="e">
        <f t="shared" si="51"/>
        <v>#N/A</v>
      </c>
      <c r="JI18" s="165" t="e">
        <f t="shared" si="52"/>
        <v>#N/A</v>
      </c>
      <c r="JJ18" s="165" t="e">
        <f t="shared" si="53"/>
        <v>#N/A</v>
      </c>
      <c r="JK18" s="165" t="e">
        <f t="shared" si="54"/>
        <v>#N/A</v>
      </c>
      <c r="JL18" s="165" t="e">
        <f t="shared" si="55"/>
        <v>#N/A</v>
      </c>
      <c r="JM18" s="165" t="e">
        <f t="shared" si="56"/>
        <v>#N/A</v>
      </c>
      <c r="JN18" s="165" t="e">
        <f t="shared" si="57"/>
        <v>#N/A</v>
      </c>
      <c r="JO18" s="165" t="e">
        <f t="shared" si="58"/>
        <v>#N/A</v>
      </c>
      <c r="JP18" s="165" t="e">
        <f t="shared" si="59"/>
        <v>#N/A</v>
      </c>
      <c r="JQ18" s="165" t="e">
        <f t="shared" si="60"/>
        <v>#N/A</v>
      </c>
      <c r="JR18" s="165" t="e">
        <f t="shared" si="61"/>
        <v>#N/A</v>
      </c>
      <c r="JS18" s="165" t="e">
        <f t="shared" si="62"/>
        <v>#N/A</v>
      </c>
      <c r="JT18" s="165" t="e">
        <f t="shared" si="63"/>
        <v>#N/A</v>
      </c>
      <c r="JU18" s="165" t="e">
        <f t="shared" si="64"/>
        <v>#N/A</v>
      </c>
      <c r="JV18" s="165" t="e">
        <f t="shared" si="65"/>
        <v>#N/A</v>
      </c>
      <c r="JW18" s="165" t="e">
        <f t="shared" si="66"/>
        <v>#N/A</v>
      </c>
      <c r="JX18" s="165" t="e">
        <f t="shared" si="67"/>
        <v>#N/A</v>
      </c>
      <c r="JY18" s="165" t="e">
        <f t="shared" si="68"/>
        <v>#N/A</v>
      </c>
      <c r="JZ18" s="165" t="e">
        <f t="shared" si="69"/>
        <v>#N/A</v>
      </c>
      <c r="KA18" s="165" t="e">
        <f t="shared" si="70"/>
        <v>#N/A</v>
      </c>
      <c r="KB18" s="165" t="e">
        <f t="shared" si="71"/>
        <v>#N/A</v>
      </c>
      <c r="KC18" s="165" t="e">
        <f t="shared" si="72"/>
        <v>#N/A</v>
      </c>
      <c r="KD18" s="165" t="e">
        <f t="shared" si="73"/>
        <v>#N/A</v>
      </c>
      <c r="KE18" s="165" t="e">
        <f t="shared" si="74"/>
        <v>#N/A</v>
      </c>
      <c r="KF18" s="165" t="e">
        <f t="shared" si="75"/>
        <v>#N/A</v>
      </c>
      <c r="KG18" s="165" t="e">
        <f t="shared" si="76"/>
        <v>#N/A</v>
      </c>
      <c r="KH18" s="165" t="e">
        <f t="shared" si="77"/>
        <v>#N/A</v>
      </c>
      <c r="KI18" s="165" t="e">
        <f t="shared" si="78"/>
        <v>#N/A</v>
      </c>
      <c r="KJ18" s="165" t="e">
        <f t="shared" si="79"/>
        <v>#N/A</v>
      </c>
      <c r="KK18" s="165" t="e">
        <f t="shared" si="80"/>
        <v>#N/A</v>
      </c>
      <c r="KL18" s="165" t="e">
        <f t="shared" si="81"/>
        <v>#N/A</v>
      </c>
      <c r="KM18" s="165" t="e">
        <f t="shared" si="82"/>
        <v>#N/A</v>
      </c>
      <c r="KN18" s="165" t="e">
        <f t="shared" si="83"/>
        <v>#N/A</v>
      </c>
      <c r="KO18" s="165" t="e">
        <f t="shared" si="84"/>
        <v>#N/A</v>
      </c>
      <c r="KP18" s="165" t="e">
        <f t="shared" si="85"/>
        <v>#N/A</v>
      </c>
      <c r="KQ18" s="165" t="e">
        <f t="shared" si="86"/>
        <v>#N/A</v>
      </c>
      <c r="KR18" s="165" t="e">
        <f t="shared" si="87"/>
        <v>#N/A</v>
      </c>
      <c r="KS18" s="165" t="e">
        <f t="shared" si="88"/>
        <v>#N/A</v>
      </c>
      <c r="KT18" s="165" t="e">
        <f t="shared" si="89"/>
        <v>#N/A</v>
      </c>
      <c r="KU18" s="165" t="e">
        <f t="shared" si="90"/>
        <v>#N/A</v>
      </c>
      <c r="KV18" s="165" t="e">
        <f t="shared" si="91"/>
        <v>#N/A</v>
      </c>
      <c r="KW18" s="165" t="e">
        <f t="shared" si="92"/>
        <v>#N/A</v>
      </c>
      <c r="KX18" s="165" t="e">
        <f t="shared" si="93"/>
        <v>#N/A</v>
      </c>
      <c r="KY18" s="165" t="e">
        <f t="shared" si="94"/>
        <v>#N/A</v>
      </c>
      <c r="KZ18" s="165" t="e">
        <f t="shared" si="95"/>
        <v>#N/A</v>
      </c>
      <c r="LA18" s="165" t="e">
        <f t="shared" si="96"/>
        <v>#N/A</v>
      </c>
      <c r="LB18" s="165" t="e">
        <f t="shared" si="97"/>
        <v>#N/A</v>
      </c>
      <c r="LC18" s="165" t="e">
        <f t="shared" si="98"/>
        <v>#N/A</v>
      </c>
      <c r="LD18" s="165" t="e">
        <f t="shared" si="99"/>
        <v>#N/A</v>
      </c>
      <c r="LE18" s="165" t="e">
        <f t="shared" si="100"/>
        <v>#N/A</v>
      </c>
      <c r="LF18" s="165" t="e">
        <f t="shared" si="101"/>
        <v>#N/A</v>
      </c>
      <c r="LG18" s="165" t="e">
        <f t="shared" si="102"/>
        <v>#N/A</v>
      </c>
      <c r="LH18" s="165" t="e">
        <f t="shared" si="103"/>
        <v>#N/A</v>
      </c>
      <c r="LI18" s="165" t="e">
        <f t="shared" si="104"/>
        <v>#N/A</v>
      </c>
      <c r="LJ18" s="165" t="e">
        <f t="shared" si="105"/>
        <v>#N/A</v>
      </c>
      <c r="LK18" s="165" t="e">
        <f t="shared" si="106"/>
        <v>#N/A</v>
      </c>
      <c r="LL18" s="165" t="e">
        <f t="shared" si="107"/>
        <v>#N/A</v>
      </c>
      <c r="LM18" s="165" t="e">
        <f t="shared" si="108"/>
        <v>#N/A</v>
      </c>
      <c r="LN18" s="165" t="e">
        <f t="shared" si="109"/>
        <v>#N/A</v>
      </c>
      <c r="LO18" s="165" t="e">
        <f t="shared" si="110"/>
        <v>#N/A</v>
      </c>
      <c r="LP18" s="165" t="e">
        <f t="shared" si="111"/>
        <v>#N/A</v>
      </c>
      <c r="LQ18" s="165" t="e">
        <f t="shared" si="112"/>
        <v>#N/A</v>
      </c>
      <c r="LR18" s="165" t="e">
        <f t="shared" si="113"/>
        <v>#N/A</v>
      </c>
      <c r="LS18" s="165" t="e">
        <f t="shared" si="114"/>
        <v>#N/A</v>
      </c>
      <c r="LT18" s="165" t="e">
        <f t="shared" si="115"/>
        <v>#N/A</v>
      </c>
      <c r="LU18" s="165" t="e">
        <f t="shared" si="116"/>
        <v>#N/A</v>
      </c>
      <c r="LV18" s="165" t="e">
        <f t="shared" si="117"/>
        <v>#N/A</v>
      </c>
      <c r="LW18" s="165" t="e">
        <f t="shared" si="118"/>
        <v>#N/A</v>
      </c>
      <c r="LX18" s="165" t="e">
        <f t="shared" si="119"/>
        <v>#N/A</v>
      </c>
      <c r="LY18" s="165" t="e">
        <f t="shared" si="120"/>
        <v>#N/A</v>
      </c>
      <c r="LZ18" s="165" t="e">
        <f t="shared" si="121"/>
        <v>#N/A</v>
      </c>
      <c r="MA18" s="165" t="e">
        <f t="shared" si="122"/>
        <v>#N/A</v>
      </c>
      <c r="MB18" s="165" t="e">
        <f t="shared" si="123"/>
        <v>#N/A</v>
      </c>
      <c r="MC18" s="165" t="e">
        <f t="shared" si="124"/>
        <v>#N/A</v>
      </c>
      <c r="MD18" s="165" t="e">
        <f t="shared" si="125"/>
        <v>#N/A</v>
      </c>
      <c r="ME18" s="165" t="e">
        <f t="shared" si="126"/>
        <v>#N/A</v>
      </c>
      <c r="MF18" s="165" t="e">
        <f t="shared" si="127"/>
        <v>#N/A</v>
      </c>
      <c r="MG18" s="165" t="e">
        <f t="shared" si="128"/>
        <v>#N/A</v>
      </c>
      <c r="MH18" s="165" t="e">
        <f t="shared" si="129"/>
        <v>#N/A</v>
      </c>
      <c r="MI18" s="165" t="e">
        <f t="shared" si="130"/>
        <v>#N/A</v>
      </c>
      <c r="MJ18" s="165" t="e">
        <f t="shared" si="131"/>
        <v>#N/A</v>
      </c>
      <c r="MK18" s="165" t="e">
        <f t="shared" si="132"/>
        <v>#N/A</v>
      </c>
      <c r="ML18" s="165" t="e">
        <f t="shared" si="133"/>
        <v>#N/A</v>
      </c>
      <c r="MM18" s="165" t="e">
        <f t="shared" si="134"/>
        <v>#N/A</v>
      </c>
      <c r="MN18" s="165" t="e">
        <f t="shared" si="135"/>
        <v>#N/A</v>
      </c>
      <c r="MO18" s="165" t="e">
        <f t="shared" si="136"/>
        <v>#N/A</v>
      </c>
      <c r="MP18" s="165" t="e">
        <f t="shared" si="137"/>
        <v>#N/A</v>
      </c>
      <c r="MQ18" s="165" t="e">
        <f t="shared" si="138"/>
        <v>#N/A</v>
      </c>
      <c r="MR18" s="165" t="e">
        <f t="shared" si="139"/>
        <v>#N/A</v>
      </c>
      <c r="MS18" s="165" t="e">
        <f t="shared" si="140"/>
        <v>#N/A</v>
      </c>
      <c r="MT18" s="165" t="e">
        <f t="shared" si="141"/>
        <v>#N/A</v>
      </c>
      <c r="MU18" s="165" t="e">
        <f t="shared" si="142"/>
        <v>#N/A</v>
      </c>
      <c r="MV18" s="165" t="e">
        <f t="shared" si="143"/>
        <v>#N/A</v>
      </c>
      <c r="MW18" s="165" t="e">
        <f t="shared" si="144"/>
        <v>#N/A</v>
      </c>
      <c r="MX18" s="165" t="e">
        <f t="shared" si="145"/>
        <v>#N/A</v>
      </c>
      <c r="MY18" s="165" t="e">
        <f t="shared" si="146"/>
        <v>#N/A</v>
      </c>
      <c r="MZ18" s="165" t="e">
        <f t="shared" si="147"/>
        <v>#N/A</v>
      </c>
      <c r="NA18" s="165" t="e">
        <f t="shared" si="148"/>
        <v>#N/A</v>
      </c>
      <c r="NB18" s="165" t="e">
        <f t="shared" si="149"/>
        <v>#N/A</v>
      </c>
      <c r="NC18" s="165" t="e">
        <f t="shared" si="150"/>
        <v>#N/A</v>
      </c>
      <c r="ND18" s="165" t="e">
        <f t="shared" si="151"/>
        <v>#N/A</v>
      </c>
      <c r="NE18" s="165" t="e">
        <f t="shared" si="152"/>
        <v>#N/A</v>
      </c>
      <c r="NF18" s="165" t="e">
        <f t="shared" si="153"/>
        <v>#N/A</v>
      </c>
      <c r="NG18" s="165" t="e">
        <f t="shared" si="154"/>
        <v>#N/A</v>
      </c>
      <c r="NH18" s="165" t="e">
        <f t="shared" si="155"/>
        <v>#N/A</v>
      </c>
      <c r="NI18" s="165" t="e">
        <f t="shared" si="156"/>
        <v>#N/A</v>
      </c>
      <c r="NJ18" s="165" t="e">
        <f t="shared" si="157"/>
        <v>#N/A</v>
      </c>
      <c r="NK18" s="165" t="e">
        <f t="shared" si="158"/>
        <v>#N/A</v>
      </c>
      <c r="NL18" s="165" t="e">
        <f t="shared" si="159"/>
        <v>#N/A</v>
      </c>
      <c r="NM18" s="165" t="e">
        <f t="shared" si="160"/>
        <v>#N/A</v>
      </c>
      <c r="NN18" s="165" t="e">
        <f t="shared" si="161"/>
        <v>#N/A</v>
      </c>
      <c r="NO18" s="165" t="e">
        <f t="shared" si="162"/>
        <v>#N/A</v>
      </c>
      <c r="NP18" s="165" t="e">
        <f t="shared" si="163"/>
        <v>#N/A</v>
      </c>
      <c r="NQ18" s="165" t="e">
        <f t="shared" si="164"/>
        <v>#N/A</v>
      </c>
      <c r="NR18" s="165" t="e">
        <f t="shared" si="165"/>
        <v>#N/A</v>
      </c>
      <c r="NS18" s="165" t="e">
        <f t="shared" si="166"/>
        <v>#N/A</v>
      </c>
      <c r="NT18" s="165" t="e">
        <f t="shared" si="167"/>
        <v>#N/A</v>
      </c>
      <c r="NU18" s="165" t="e">
        <f t="shared" si="168"/>
        <v>#N/A</v>
      </c>
      <c r="NV18" s="165" t="e">
        <f t="shared" si="169"/>
        <v>#N/A</v>
      </c>
      <c r="NW18" s="165" t="e">
        <f t="shared" si="170"/>
        <v>#N/A</v>
      </c>
      <c r="NX18" s="165" t="e">
        <f t="shared" si="171"/>
        <v>#N/A</v>
      </c>
      <c r="NY18" s="165" t="e">
        <f t="shared" si="172"/>
        <v>#N/A</v>
      </c>
      <c r="NZ18" s="165" t="e">
        <f t="shared" si="173"/>
        <v>#N/A</v>
      </c>
      <c r="OA18" s="165" t="e">
        <f t="shared" si="174"/>
        <v>#N/A</v>
      </c>
      <c r="OB18" s="165" t="e">
        <f t="shared" si="175"/>
        <v>#N/A</v>
      </c>
      <c r="OC18" s="165" t="e">
        <f t="shared" si="176"/>
        <v>#N/A</v>
      </c>
      <c r="OD18" s="165" t="e">
        <f t="shared" si="177"/>
        <v>#N/A</v>
      </c>
      <c r="OE18" s="165" t="e">
        <f t="shared" si="178"/>
        <v>#N/A</v>
      </c>
      <c r="OF18" s="165" t="e">
        <f t="shared" si="179"/>
        <v>#N/A</v>
      </c>
      <c r="OG18" s="165" t="e">
        <f t="shared" si="180"/>
        <v>#N/A</v>
      </c>
      <c r="OH18" s="165" t="e">
        <f t="shared" si="181"/>
        <v>#N/A</v>
      </c>
      <c r="OI18" s="165" t="e">
        <f t="shared" si="182"/>
        <v>#N/A</v>
      </c>
      <c r="OJ18" s="165" t="e">
        <f t="shared" si="183"/>
        <v>#N/A</v>
      </c>
      <c r="OK18" s="165" t="e">
        <f t="shared" si="184"/>
        <v>#N/A</v>
      </c>
      <c r="OL18" s="165" t="e">
        <f t="shared" si="185"/>
        <v>#N/A</v>
      </c>
      <c r="OM18" s="165" t="e">
        <f t="shared" si="186"/>
        <v>#N/A</v>
      </c>
      <c r="ON18" s="165" t="e">
        <f t="shared" si="187"/>
        <v>#N/A</v>
      </c>
      <c r="OO18" s="165" t="e">
        <f t="shared" si="188"/>
        <v>#N/A</v>
      </c>
      <c r="OP18" s="165" t="e">
        <f t="shared" si="189"/>
        <v>#N/A</v>
      </c>
      <c r="OQ18" s="165" t="e">
        <f t="shared" si="190"/>
        <v>#N/A</v>
      </c>
      <c r="OR18" s="165" t="e">
        <f t="shared" si="191"/>
        <v>#N/A</v>
      </c>
      <c r="OS18" s="165" t="e">
        <f t="shared" si="192"/>
        <v>#N/A</v>
      </c>
      <c r="OT18" s="165" t="e">
        <f t="shared" si="193"/>
        <v>#N/A</v>
      </c>
      <c r="OU18" s="165" t="e">
        <f t="shared" si="194"/>
        <v>#N/A</v>
      </c>
      <c r="OV18" s="165" t="e">
        <f t="shared" si="195"/>
        <v>#N/A</v>
      </c>
      <c r="OW18" s="165" t="e">
        <f t="shared" si="196"/>
        <v>#N/A</v>
      </c>
      <c r="OX18" s="165" t="e">
        <f t="shared" si="197"/>
        <v>#N/A</v>
      </c>
      <c r="OY18" s="165" t="e">
        <f t="shared" si="198"/>
        <v>#N/A</v>
      </c>
      <c r="OZ18" s="165" t="e">
        <f t="shared" si="199"/>
        <v>#N/A</v>
      </c>
      <c r="PA18" s="165" t="e">
        <f t="shared" si="200"/>
        <v>#N/A</v>
      </c>
      <c r="PB18" s="165" t="e">
        <f t="shared" si="201"/>
        <v>#N/A</v>
      </c>
      <c r="PC18" s="165" t="e">
        <f t="shared" si="202"/>
        <v>#N/A</v>
      </c>
      <c r="PD18" s="165" t="e">
        <f t="shared" si="203"/>
        <v>#N/A</v>
      </c>
      <c r="PE18" s="165" t="e">
        <f t="shared" si="204"/>
        <v>#N/A</v>
      </c>
      <c r="PF18" s="165" t="e">
        <f t="shared" si="205"/>
        <v>#N/A</v>
      </c>
      <c r="PG18" s="165" t="e">
        <f t="shared" si="206"/>
        <v>#N/A</v>
      </c>
      <c r="PH18" s="165" t="e">
        <f t="shared" si="207"/>
        <v>#N/A</v>
      </c>
    </row>
    <row r="19" spans="1:424" hidden="1" x14ac:dyDescent="0.45">
      <c r="A19" s="4">
        <v>16</v>
      </c>
      <c r="B19" s="92" t="str">
        <f t="shared" si="208"/>
        <v/>
      </c>
      <c r="C19" s="91"/>
      <c r="D19" s="92" t="str">
        <f t="shared" si="209"/>
        <v/>
      </c>
      <c r="E19" s="120" t="str">
        <f t="shared" si="0"/>
        <v/>
      </c>
      <c r="F19" s="120" t="str">
        <f t="shared" si="1"/>
        <v/>
      </c>
      <c r="G19" s="71" t="str">
        <f t="shared" si="210"/>
        <v/>
      </c>
      <c r="H19" s="23"/>
      <c r="I19" s="55"/>
      <c r="J19" s="298"/>
      <c r="K19" s="72" t="str">
        <f>IF(AND(B19&gt;0,C19&gt;0,D19&gt;0),IF(ISBLANK(J19),IF(ISBLANK(H19),"",(D19-B19)*VLOOKUP(H19,VLookups!$A$4:$B$13,2,FALSE)),J19),"")</f>
        <v/>
      </c>
      <c r="L19" s="73" t="str">
        <f t="shared" si="2"/>
        <v/>
      </c>
      <c r="M19" s="91"/>
      <c r="N19" s="265" t="str">
        <f>IF(AND(M19&gt;0,C19&gt;0,NOT(K19="")),ABS(VLOOKUP($M$1,VLookups!$A$43:$B$44,2,FALSE)-_xlfn.NORM.DIST(M19,G19,K19,TRUE)),"")</f>
        <v/>
      </c>
      <c r="O19" s="90" t="str">
        <f>IF(AND($B19&gt;0,$C19&gt;0,$D19&gt;0,NOT(ISBLANK($H19))),_xlfn.NORM.INV(ABS(VLOOKUP($M$1,VLookups!$A$43:$B$44,2,FALSE)-O$3),$G19,$K19),"")</f>
        <v/>
      </c>
      <c r="P19" s="89" t="str">
        <f>IF(AND($B19&gt;0,$C19&gt;0,$D19&gt;0,NOT(ISBLANK($H19))),_xlfn.NORM.INV(ABS(VLOOKUP($M$1,VLookups!$A$43:$B$44,2,FALSE)-P$3),$G19,$K19),"")</f>
        <v/>
      </c>
      <c r="Q19" s="90" t="str">
        <f>IF(AND($B19&gt;0,$C19&gt;0,$D19&gt;0,NOT(ISBLANK($H19))),_xlfn.NORM.INV(ABS(VLOOKUP($M$1,VLookups!$A$43:$B$44,2,FALSE)-Q$3),$G19,$K19),"")</f>
        <v/>
      </c>
      <c r="R19" s="89" t="str">
        <f>IF(AND($B19&gt;0,$C19&gt;0,$D19&gt;0,NOT(ISBLANK($H19))),_xlfn.NORM.INV(ABS(VLOOKUP($M$1,VLookups!$A$43:$B$44,2,FALSE)-R$3),$G19,$K19),"")</f>
        <v/>
      </c>
      <c r="S19" s="90" t="str">
        <f>IF(AND($B19&gt;0,$C19&gt;0,$D19&gt;0,NOT(ISBLANK($H19))),_xlfn.NORM.INV(ABS(VLOOKUP($M$1,VLookups!$A$43:$B$44,2,FALSE)-S$3),$G19,$K19),"")</f>
        <v/>
      </c>
      <c r="T19" s="89" t="str">
        <f>IF(AND($B19&gt;0,$C19&gt;0,$D19&gt;0,NOT(ISBLANK($H19))),_xlfn.NORM.INV(ABS(VLOOKUP($M$1,VLookups!$A$43:$B$44,2,FALSE)-T$3),$G19,$K19),"")</f>
        <v/>
      </c>
      <c r="U19" s="5"/>
      <c r="V19" s="164" t="str">
        <f t="shared" si="211"/>
        <v/>
      </c>
      <c r="W19" s="47" t="str">
        <f t="shared" si="212"/>
        <v/>
      </c>
      <c r="X19" s="47" t="str">
        <f t="shared" si="228"/>
        <v/>
      </c>
      <c r="Y19" s="47" t="str">
        <f t="shared" si="228"/>
        <v/>
      </c>
      <c r="Z19" s="47" t="str">
        <f t="shared" si="228"/>
        <v/>
      </c>
      <c r="AA19" s="47" t="str">
        <f t="shared" si="228"/>
        <v/>
      </c>
      <c r="AB19" s="47" t="str">
        <f t="shared" si="228"/>
        <v/>
      </c>
      <c r="AC19" s="47" t="str">
        <f t="shared" si="228"/>
        <v/>
      </c>
      <c r="AD19" s="47" t="str">
        <f t="shared" si="228"/>
        <v/>
      </c>
      <c r="AE19" s="47" t="str">
        <f t="shared" si="228"/>
        <v/>
      </c>
      <c r="AF19" s="47" t="str">
        <f t="shared" si="228"/>
        <v/>
      </c>
      <c r="AG19" s="47" t="str">
        <f t="shared" si="228"/>
        <v/>
      </c>
      <c r="AH19" s="47" t="str">
        <f t="shared" si="228"/>
        <v/>
      </c>
      <c r="AI19" s="47" t="str">
        <f t="shared" si="228"/>
        <v/>
      </c>
      <c r="AJ19" s="47" t="str">
        <f t="shared" si="228"/>
        <v/>
      </c>
      <c r="AK19" s="47" t="str">
        <f t="shared" si="228"/>
        <v/>
      </c>
      <c r="AL19" s="47" t="str">
        <f t="shared" si="228"/>
        <v/>
      </c>
      <c r="AM19" s="47" t="str">
        <f t="shared" si="228"/>
        <v/>
      </c>
      <c r="AN19" s="47" t="str">
        <f t="shared" si="228"/>
        <v/>
      </c>
      <c r="AO19" s="47" t="str">
        <f t="shared" si="228"/>
        <v/>
      </c>
      <c r="AP19" s="47" t="str">
        <f t="shared" si="228"/>
        <v/>
      </c>
      <c r="AQ19" s="47" t="str">
        <f t="shared" si="228"/>
        <v/>
      </c>
      <c r="AR19" s="47" t="str">
        <f t="shared" si="228"/>
        <v/>
      </c>
      <c r="AS19" s="47" t="str">
        <f t="shared" si="228"/>
        <v/>
      </c>
      <c r="AT19" s="47" t="str">
        <f t="shared" si="228"/>
        <v/>
      </c>
      <c r="AU19" s="47" t="str">
        <f t="shared" si="228"/>
        <v/>
      </c>
      <c r="AV19" s="47" t="str">
        <f t="shared" si="228"/>
        <v/>
      </c>
      <c r="AW19" s="47" t="str">
        <f t="shared" si="228"/>
        <v/>
      </c>
      <c r="AX19" s="47" t="str">
        <f t="shared" si="228"/>
        <v/>
      </c>
      <c r="AY19" s="47" t="str">
        <f t="shared" si="228"/>
        <v/>
      </c>
      <c r="AZ19" s="47" t="str">
        <f t="shared" si="228"/>
        <v/>
      </c>
      <c r="BA19" s="47" t="str">
        <f t="shared" si="228"/>
        <v/>
      </c>
      <c r="BB19" s="47" t="str">
        <f t="shared" si="228"/>
        <v/>
      </c>
      <c r="BC19" s="47" t="str">
        <f t="shared" si="228"/>
        <v/>
      </c>
      <c r="BD19" s="47" t="str">
        <f t="shared" si="228"/>
        <v/>
      </c>
      <c r="BE19" s="47" t="str">
        <f t="shared" si="228"/>
        <v/>
      </c>
      <c r="BF19" s="47" t="str">
        <f t="shared" si="228"/>
        <v/>
      </c>
      <c r="BG19" s="47" t="str">
        <f t="shared" si="228"/>
        <v/>
      </c>
      <c r="BH19" s="47" t="str">
        <f t="shared" si="228"/>
        <v/>
      </c>
      <c r="BI19" s="47" t="str">
        <f t="shared" si="228"/>
        <v/>
      </c>
      <c r="BJ19" s="47" t="str">
        <f t="shared" si="228"/>
        <v/>
      </c>
      <c r="BK19" s="47" t="str">
        <f t="shared" si="228"/>
        <v/>
      </c>
      <c r="BL19" s="47" t="str">
        <f t="shared" si="228"/>
        <v/>
      </c>
      <c r="BM19" s="47" t="str">
        <f t="shared" si="228"/>
        <v/>
      </c>
      <c r="BN19" s="47" t="str">
        <f t="shared" si="228"/>
        <v/>
      </c>
      <c r="BO19" s="47" t="str">
        <f t="shared" si="228"/>
        <v/>
      </c>
      <c r="BP19" s="47" t="str">
        <f t="shared" si="228"/>
        <v/>
      </c>
      <c r="BQ19" s="47" t="str">
        <f t="shared" si="228"/>
        <v/>
      </c>
      <c r="BR19" s="47" t="str">
        <f t="shared" si="228"/>
        <v/>
      </c>
      <c r="BS19" s="47" t="str">
        <f t="shared" si="228"/>
        <v/>
      </c>
      <c r="BT19" s="47" t="str">
        <f t="shared" si="228"/>
        <v/>
      </c>
      <c r="BU19" s="47" t="str">
        <f t="shared" si="228"/>
        <v/>
      </c>
      <c r="BV19" s="47" t="str">
        <f t="shared" si="228"/>
        <v/>
      </c>
      <c r="BW19" s="47" t="str">
        <f t="shared" si="228"/>
        <v/>
      </c>
      <c r="BX19" s="47" t="str">
        <f t="shared" si="228"/>
        <v/>
      </c>
      <c r="BY19" s="47" t="str">
        <f t="shared" si="228"/>
        <v/>
      </c>
      <c r="BZ19" s="47" t="str">
        <f t="shared" si="228"/>
        <v/>
      </c>
      <c r="CA19" s="47" t="str">
        <f t="shared" si="228"/>
        <v/>
      </c>
      <c r="CB19" s="47" t="str">
        <f t="shared" si="228"/>
        <v/>
      </c>
      <c r="CC19" s="47" t="str">
        <f t="shared" si="228"/>
        <v/>
      </c>
      <c r="CD19" s="47" t="str">
        <f t="shared" si="228"/>
        <v/>
      </c>
      <c r="CE19" s="47" t="str">
        <f t="shared" si="228"/>
        <v/>
      </c>
      <c r="CF19" s="47" t="str">
        <f t="shared" si="228"/>
        <v/>
      </c>
      <c r="CG19" s="47" t="str">
        <f t="shared" si="228"/>
        <v/>
      </c>
      <c r="CH19" s="47" t="str">
        <f t="shared" si="228"/>
        <v/>
      </c>
      <c r="CI19" s="47" t="str">
        <f t="shared" si="228"/>
        <v/>
      </c>
      <c r="CJ19" s="47" t="str">
        <f t="shared" si="226"/>
        <v/>
      </c>
      <c r="CK19" s="47" t="str">
        <f t="shared" si="226"/>
        <v/>
      </c>
      <c r="CL19" s="47" t="str">
        <f t="shared" si="226"/>
        <v/>
      </c>
      <c r="CM19" s="47" t="str">
        <f t="shared" si="226"/>
        <v/>
      </c>
      <c r="CN19" s="47" t="str">
        <f t="shared" si="226"/>
        <v/>
      </c>
      <c r="CO19" s="47" t="str">
        <f t="shared" si="226"/>
        <v/>
      </c>
      <c r="CP19" s="47" t="str">
        <f t="shared" si="226"/>
        <v/>
      </c>
      <c r="CQ19" s="47" t="str">
        <f t="shared" si="226"/>
        <v/>
      </c>
      <c r="CR19" s="47" t="str">
        <f t="shared" si="226"/>
        <v/>
      </c>
      <c r="CS19" s="47" t="str">
        <f t="shared" si="226"/>
        <v/>
      </c>
      <c r="CT19" s="47" t="str">
        <f t="shared" si="226"/>
        <v/>
      </c>
      <c r="CU19" s="47" t="str">
        <f t="shared" si="226"/>
        <v/>
      </c>
      <c r="CV19" s="47" t="str">
        <f t="shared" si="226"/>
        <v/>
      </c>
      <c r="CW19" s="47" t="str">
        <f t="shared" si="226"/>
        <v/>
      </c>
      <c r="CX19" s="47" t="str">
        <f t="shared" si="226"/>
        <v/>
      </c>
      <c r="CY19" s="47" t="str">
        <f t="shared" si="226"/>
        <v/>
      </c>
      <c r="CZ19" s="47" t="str">
        <f t="shared" si="226"/>
        <v/>
      </c>
      <c r="DA19" s="47" t="str">
        <f t="shared" si="226"/>
        <v/>
      </c>
      <c r="DB19" s="47" t="str">
        <f t="shared" si="226"/>
        <v/>
      </c>
      <c r="DC19" s="47" t="str">
        <f t="shared" si="226"/>
        <v/>
      </c>
      <c r="DD19" s="47" t="str">
        <f t="shared" si="226"/>
        <v/>
      </c>
      <c r="DE19" s="47" t="str">
        <f t="shared" si="226"/>
        <v/>
      </c>
      <c r="DF19" s="47" t="str">
        <f t="shared" si="226"/>
        <v/>
      </c>
      <c r="DG19" s="47" t="str">
        <f t="shared" si="226"/>
        <v/>
      </c>
      <c r="DH19" s="47" t="str">
        <f t="shared" si="226"/>
        <v/>
      </c>
      <c r="DI19" s="47" t="str">
        <f t="shared" si="226"/>
        <v/>
      </c>
      <c r="DJ19" s="47" t="str">
        <f t="shared" si="226"/>
        <v/>
      </c>
      <c r="DK19" s="47" t="str">
        <f t="shared" si="226"/>
        <v/>
      </c>
      <c r="DL19" s="47" t="str">
        <f t="shared" si="226"/>
        <v/>
      </c>
      <c r="DM19" s="47" t="str">
        <f t="shared" si="226"/>
        <v/>
      </c>
      <c r="DN19" s="47" t="str">
        <f t="shared" si="226"/>
        <v/>
      </c>
      <c r="DO19" s="47" t="str">
        <f t="shared" si="226"/>
        <v/>
      </c>
      <c r="DP19" s="47" t="str">
        <f t="shared" si="226"/>
        <v/>
      </c>
      <c r="DQ19" s="47" t="str">
        <f t="shared" si="226"/>
        <v/>
      </c>
      <c r="DR19" s="47" t="str">
        <f t="shared" si="226"/>
        <v/>
      </c>
      <c r="DS19" s="179" t="str">
        <f t="shared" si="213"/>
        <v/>
      </c>
      <c r="DT19" s="47" t="str">
        <f t="shared" si="214"/>
        <v/>
      </c>
      <c r="DU19" s="47" t="str">
        <f t="shared" si="229"/>
        <v/>
      </c>
      <c r="DV19" s="47" t="str">
        <f t="shared" si="229"/>
        <v/>
      </c>
      <c r="DW19" s="47" t="str">
        <f t="shared" si="229"/>
        <v/>
      </c>
      <c r="DX19" s="47" t="str">
        <f t="shared" si="229"/>
        <v/>
      </c>
      <c r="DY19" s="47" t="str">
        <f t="shared" si="229"/>
        <v/>
      </c>
      <c r="DZ19" s="47" t="str">
        <f t="shared" si="229"/>
        <v/>
      </c>
      <c r="EA19" s="47" t="str">
        <f t="shared" si="229"/>
        <v/>
      </c>
      <c r="EB19" s="47" t="str">
        <f t="shared" si="229"/>
        <v/>
      </c>
      <c r="EC19" s="47" t="str">
        <f t="shared" si="229"/>
        <v/>
      </c>
      <c r="ED19" s="47" t="str">
        <f t="shared" si="229"/>
        <v/>
      </c>
      <c r="EE19" s="47" t="str">
        <f t="shared" si="229"/>
        <v/>
      </c>
      <c r="EF19" s="47" t="str">
        <f t="shared" si="229"/>
        <v/>
      </c>
      <c r="EG19" s="47" t="str">
        <f t="shared" si="229"/>
        <v/>
      </c>
      <c r="EH19" s="47" t="str">
        <f t="shared" si="229"/>
        <v/>
      </c>
      <c r="EI19" s="47" t="str">
        <f t="shared" si="229"/>
        <v/>
      </c>
      <c r="EJ19" s="47" t="str">
        <f t="shared" si="229"/>
        <v/>
      </c>
      <c r="EK19" s="47" t="str">
        <f t="shared" si="229"/>
        <v/>
      </c>
      <c r="EL19" s="47" t="str">
        <f t="shared" si="229"/>
        <v/>
      </c>
      <c r="EM19" s="47" t="str">
        <f t="shared" si="229"/>
        <v/>
      </c>
      <c r="EN19" s="47" t="str">
        <f t="shared" si="229"/>
        <v/>
      </c>
      <c r="EO19" s="47" t="str">
        <f t="shared" si="229"/>
        <v/>
      </c>
      <c r="EP19" s="47" t="str">
        <f t="shared" si="229"/>
        <v/>
      </c>
      <c r="EQ19" s="47" t="str">
        <f t="shared" si="229"/>
        <v/>
      </c>
      <c r="ER19" s="47" t="str">
        <f t="shared" si="229"/>
        <v/>
      </c>
      <c r="ES19" s="47" t="str">
        <f t="shared" si="229"/>
        <v/>
      </c>
      <c r="ET19" s="47" t="str">
        <f t="shared" si="229"/>
        <v/>
      </c>
      <c r="EU19" s="47" t="str">
        <f t="shared" si="229"/>
        <v/>
      </c>
      <c r="EV19" s="47" t="str">
        <f t="shared" si="229"/>
        <v/>
      </c>
      <c r="EW19" s="47" t="str">
        <f t="shared" si="229"/>
        <v/>
      </c>
      <c r="EX19" s="47" t="str">
        <f t="shared" si="229"/>
        <v/>
      </c>
      <c r="EY19" s="47" t="str">
        <f t="shared" si="229"/>
        <v/>
      </c>
      <c r="EZ19" s="47" t="str">
        <f t="shared" si="229"/>
        <v/>
      </c>
      <c r="FA19" s="47" t="str">
        <f t="shared" si="229"/>
        <v/>
      </c>
      <c r="FB19" s="47" t="str">
        <f t="shared" si="229"/>
        <v/>
      </c>
      <c r="FC19" s="47" t="str">
        <f t="shared" si="229"/>
        <v/>
      </c>
      <c r="FD19" s="47" t="str">
        <f t="shared" si="229"/>
        <v/>
      </c>
      <c r="FE19" s="47" t="str">
        <f t="shared" si="229"/>
        <v/>
      </c>
      <c r="FF19" s="47" t="str">
        <f t="shared" si="229"/>
        <v/>
      </c>
      <c r="FG19" s="47" t="str">
        <f t="shared" si="229"/>
        <v/>
      </c>
      <c r="FH19" s="47" t="str">
        <f t="shared" si="229"/>
        <v/>
      </c>
      <c r="FI19" s="47" t="str">
        <f t="shared" si="229"/>
        <v/>
      </c>
      <c r="FJ19" s="47" t="str">
        <f t="shared" si="229"/>
        <v/>
      </c>
      <c r="FK19" s="47" t="str">
        <f t="shared" si="229"/>
        <v/>
      </c>
      <c r="FL19" s="47" t="str">
        <f t="shared" si="229"/>
        <v/>
      </c>
      <c r="FM19" s="47" t="str">
        <f t="shared" si="229"/>
        <v/>
      </c>
      <c r="FN19" s="47" t="str">
        <f t="shared" si="229"/>
        <v/>
      </c>
      <c r="FO19" s="47" t="str">
        <f t="shared" si="229"/>
        <v/>
      </c>
      <c r="FP19" s="47" t="str">
        <f t="shared" si="229"/>
        <v/>
      </c>
      <c r="FQ19" s="47" t="str">
        <f t="shared" si="229"/>
        <v/>
      </c>
      <c r="FR19" s="47" t="str">
        <f t="shared" si="229"/>
        <v/>
      </c>
      <c r="FS19" s="47" t="str">
        <f t="shared" si="229"/>
        <v/>
      </c>
      <c r="FT19" s="47" t="str">
        <f t="shared" si="229"/>
        <v/>
      </c>
      <c r="FU19" s="47" t="str">
        <f t="shared" si="229"/>
        <v/>
      </c>
      <c r="FV19" s="47" t="str">
        <f t="shared" si="229"/>
        <v/>
      </c>
      <c r="FW19" s="47" t="str">
        <f t="shared" si="229"/>
        <v/>
      </c>
      <c r="FX19" s="47" t="str">
        <f t="shared" si="229"/>
        <v/>
      </c>
      <c r="FY19" s="47" t="str">
        <f t="shared" si="229"/>
        <v/>
      </c>
      <c r="FZ19" s="47" t="str">
        <f t="shared" si="229"/>
        <v/>
      </c>
      <c r="GA19" s="47" t="str">
        <f t="shared" si="229"/>
        <v/>
      </c>
      <c r="GB19" s="47" t="str">
        <f t="shared" si="229"/>
        <v/>
      </c>
      <c r="GC19" s="47" t="str">
        <f t="shared" si="229"/>
        <v/>
      </c>
      <c r="GD19" s="47" t="str">
        <f t="shared" si="229"/>
        <v/>
      </c>
      <c r="GE19" s="47" t="str">
        <f t="shared" si="229"/>
        <v/>
      </c>
      <c r="GF19" s="47" t="str">
        <f t="shared" si="229"/>
        <v/>
      </c>
      <c r="GG19" s="47" t="str">
        <f t="shared" si="227"/>
        <v/>
      </c>
      <c r="GH19" s="47" t="str">
        <f t="shared" si="227"/>
        <v/>
      </c>
      <c r="GI19" s="47" t="str">
        <f t="shared" si="227"/>
        <v/>
      </c>
      <c r="GJ19" s="47" t="str">
        <f t="shared" si="227"/>
        <v/>
      </c>
      <c r="GK19" s="47" t="str">
        <f t="shared" si="227"/>
        <v/>
      </c>
      <c r="GL19" s="47" t="str">
        <f t="shared" si="227"/>
        <v/>
      </c>
      <c r="GM19" s="47" t="str">
        <f t="shared" si="227"/>
        <v/>
      </c>
      <c r="GN19" s="47" t="str">
        <f t="shared" si="227"/>
        <v/>
      </c>
      <c r="GO19" s="47" t="str">
        <f t="shared" si="227"/>
        <v/>
      </c>
      <c r="GP19" s="47" t="str">
        <f t="shared" si="227"/>
        <v/>
      </c>
      <c r="GQ19" s="47" t="str">
        <f t="shared" si="227"/>
        <v/>
      </c>
      <c r="GR19" s="47" t="str">
        <f t="shared" si="227"/>
        <v/>
      </c>
      <c r="GS19" s="47" t="str">
        <f t="shared" si="227"/>
        <v/>
      </c>
      <c r="GT19" s="47" t="str">
        <f t="shared" si="227"/>
        <v/>
      </c>
      <c r="GU19" s="47" t="str">
        <f t="shared" si="227"/>
        <v/>
      </c>
      <c r="GV19" s="47" t="str">
        <f t="shared" si="227"/>
        <v/>
      </c>
      <c r="GW19" s="47" t="str">
        <f t="shared" si="227"/>
        <v/>
      </c>
      <c r="GX19" s="47" t="str">
        <f t="shared" si="227"/>
        <v/>
      </c>
      <c r="GY19" s="47" t="str">
        <f t="shared" si="227"/>
        <v/>
      </c>
      <c r="GZ19" s="47" t="str">
        <f t="shared" si="227"/>
        <v/>
      </c>
      <c r="HA19" s="47" t="str">
        <f t="shared" si="227"/>
        <v/>
      </c>
      <c r="HB19" s="47" t="str">
        <f t="shared" si="227"/>
        <v/>
      </c>
      <c r="HC19" s="47" t="str">
        <f t="shared" si="227"/>
        <v/>
      </c>
      <c r="HD19" s="47" t="str">
        <f t="shared" si="227"/>
        <v/>
      </c>
      <c r="HE19" s="47" t="str">
        <f t="shared" si="227"/>
        <v/>
      </c>
      <c r="HF19" s="47" t="str">
        <f t="shared" si="227"/>
        <v/>
      </c>
      <c r="HG19" s="47" t="str">
        <f t="shared" si="227"/>
        <v/>
      </c>
      <c r="HH19" s="47" t="str">
        <f t="shared" si="227"/>
        <v/>
      </c>
      <c r="HI19" s="47" t="str">
        <f t="shared" si="227"/>
        <v/>
      </c>
      <c r="HJ19" s="47" t="str">
        <f t="shared" si="227"/>
        <v/>
      </c>
      <c r="HK19" s="47" t="str">
        <f t="shared" si="227"/>
        <v/>
      </c>
      <c r="HL19" s="47" t="str">
        <f t="shared" si="227"/>
        <v/>
      </c>
      <c r="HM19" s="47" t="str">
        <f t="shared" si="227"/>
        <v/>
      </c>
      <c r="HN19" s="47" t="str">
        <f t="shared" si="227"/>
        <v/>
      </c>
      <c r="HO19" s="47" t="str">
        <f t="shared" si="227"/>
        <v/>
      </c>
      <c r="HP19" s="165" t="e">
        <f t="shared" si="7"/>
        <v>#N/A</v>
      </c>
      <c r="HQ19" s="165" t="e">
        <f t="shared" si="8"/>
        <v>#N/A</v>
      </c>
      <c r="HR19" s="165" t="e">
        <f t="shared" si="9"/>
        <v>#N/A</v>
      </c>
      <c r="HS19" s="165" t="e">
        <f t="shared" si="10"/>
        <v>#N/A</v>
      </c>
      <c r="HT19" s="165" t="e">
        <f t="shared" si="11"/>
        <v>#N/A</v>
      </c>
      <c r="HU19" s="165" t="e">
        <f t="shared" si="12"/>
        <v>#N/A</v>
      </c>
      <c r="HV19" s="165" t="e">
        <f t="shared" si="13"/>
        <v>#N/A</v>
      </c>
      <c r="HW19" s="165" t="e">
        <f t="shared" si="14"/>
        <v>#N/A</v>
      </c>
      <c r="HX19" s="165" t="e">
        <f t="shared" si="15"/>
        <v>#N/A</v>
      </c>
      <c r="HY19" s="165" t="e">
        <f t="shared" si="16"/>
        <v>#N/A</v>
      </c>
      <c r="HZ19" s="165" t="e">
        <f t="shared" si="17"/>
        <v>#N/A</v>
      </c>
      <c r="IA19" s="165" t="e">
        <f t="shared" si="18"/>
        <v>#N/A</v>
      </c>
      <c r="IB19" s="165" t="e">
        <f t="shared" si="19"/>
        <v>#N/A</v>
      </c>
      <c r="IC19" s="165" t="e">
        <f t="shared" si="20"/>
        <v>#N/A</v>
      </c>
      <c r="ID19" s="165" t="e">
        <f t="shared" si="21"/>
        <v>#N/A</v>
      </c>
      <c r="IE19" s="165" t="e">
        <f t="shared" si="22"/>
        <v>#N/A</v>
      </c>
      <c r="IF19" s="165" t="e">
        <f t="shared" si="23"/>
        <v>#N/A</v>
      </c>
      <c r="IG19" s="165" t="e">
        <f t="shared" si="24"/>
        <v>#N/A</v>
      </c>
      <c r="IH19" s="165" t="e">
        <f t="shared" si="25"/>
        <v>#N/A</v>
      </c>
      <c r="II19" s="165" t="e">
        <f t="shared" si="26"/>
        <v>#N/A</v>
      </c>
      <c r="IJ19" s="165" t="e">
        <f t="shared" si="27"/>
        <v>#N/A</v>
      </c>
      <c r="IK19" s="165" t="e">
        <f t="shared" si="28"/>
        <v>#N/A</v>
      </c>
      <c r="IL19" s="165" t="e">
        <f t="shared" si="29"/>
        <v>#N/A</v>
      </c>
      <c r="IM19" s="165" t="e">
        <f t="shared" si="30"/>
        <v>#N/A</v>
      </c>
      <c r="IN19" s="165" t="e">
        <f t="shared" si="31"/>
        <v>#N/A</v>
      </c>
      <c r="IO19" s="165" t="e">
        <f t="shared" si="32"/>
        <v>#N/A</v>
      </c>
      <c r="IP19" s="165" t="e">
        <f t="shared" si="33"/>
        <v>#N/A</v>
      </c>
      <c r="IQ19" s="165" t="e">
        <f t="shared" si="34"/>
        <v>#N/A</v>
      </c>
      <c r="IR19" s="165" t="e">
        <f t="shared" si="35"/>
        <v>#N/A</v>
      </c>
      <c r="IS19" s="165" t="e">
        <f t="shared" si="36"/>
        <v>#N/A</v>
      </c>
      <c r="IT19" s="165" t="e">
        <f t="shared" si="37"/>
        <v>#N/A</v>
      </c>
      <c r="IU19" s="165" t="e">
        <f t="shared" si="38"/>
        <v>#N/A</v>
      </c>
      <c r="IV19" s="165" t="e">
        <f t="shared" si="39"/>
        <v>#N/A</v>
      </c>
      <c r="IW19" s="165" t="e">
        <f t="shared" si="40"/>
        <v>#N/A</v>
      </c>
      <c r="IX19" s="165" t="e">
        <f t="shared" si="41"/>
        <v>#N/A</v>
      </c>
      <c r="IY19" s="165" t="e">
        <f t="shared" si="42"/>
        <v>#N/A</v>
      </c>
      <c r="IZ19" s="165" t="e">
        <f t="shared" si="43"/>
        <v>#N/A</v>
      </c>
      <c r="JA19" s="165" t="e">
        <f t="shared" si="44"/>
        <v>#N/A</v>
      </c>
      <c r="JB19" s="165" t="e">
        <f t="shared" si="45"/>
        <v>#N/A</v>
      </c>
      <c r="JC19" s="165" t="e">
        <f t="shared" si="46"/>
        <v>#N/A</v>
      </c>
      <c r="JD19" s="165" t="e">
        <f t="shared" si="47"/>
        <v>#N/A</v>
      </c>
      <c r="JE19" s="165" t="e">
        <f t="shared" si="48"/>
        <v>#N/A</v>
      </c>
      <c r="JF19" s="165" t="e">
        <f t="shared" si="49"/>
        <v>#N/A</v>
      </c>
      <c r="JG19" s="165" t="e">
        <f t="shared" si="50"/>
        <v>#N/A</v>
      </c>
      <c r="JH19" s="165" t="e">
        <f t="shared" si="51"/>
        <v>#N/A</v>
      </c>
      <c r="JI19" s="165" t="e">
        <f t="shared" si="52"/>
        <v>#N/A</v>
      </c>
      <c r="JJ19" s="165" t="e">
        <f t="shared" si="53"/>
        <v>#N/A</v>
      </c>
      <c r="JK19" s="165" t="e">
        <f t="shared" si="54"/>
        <v>#N/A</v>
      </c>
      <c r="JL19" s="165" t="e">
        <f t="shared" si="55"/>
        <v>#N/A</v>
      </c>
      <c r="JM19" s="165" t="e">
        <f t="shared" si="56"/>
        <v>#N/A</v>
      </c>
      <c r="JN19" s="165" t="e">
        <f t="shared" si="57"/>
        <v>#N/A</v>
      </c>
      <c r="JO19" s="165" t="e">
        <f t="shared" si="58"/>
        <v>#N/A</v>
      </c>
      <c r="JP19" s="165" t="e">
        <f t="shared" si="59"/>
        <v>#N/A</v>
      </c>
      <c r="JQ19" s="165" t="e">
        <f t="shared" si="60"/>
        <v>#N/A</v>
      </c>
      <c r="JR19" s="165" t="e">
        <f t="shared" si="61"/>
        <v>#N/A</v>
      </c>
      <c r="JS19" s="165" t="e">
        <f t="shared" si="62"/>
        <v>#N/A</v>
      </c>
      <c r="JT19" s="165" t="e">
        <f t="shared" si="63"/>
        <v>#N/A</v>
      </c>
      <c r="JU19" s="165" t="e">
        <f t="shared" si="64"/>
        <v>#N/A</v>
      </c>
      <c r="JV19" s="165" t="e">
        <f t="shared" si="65"/>
        <v>#N/A</v>
      </c>
      <c r="JW19" s="165" t="e">
        <f t="shared" si="66"/>
        <v>#N/A</v>
      </c>
      <c r="JX19" s="165" t="e">
        <f t="shared" si="67"/>
        <v>#N/A</v>
      </c>
      <c r="JY19" s="165" t="e">
        <f t="shared" si="68"/>
        <v>#N/A</v>
      </c>
      <c r="JZ19" s="165" t="e">
        <f t="shared" si="69"/>
        <v>#N/A</v>
      </c>
      <c r="KA19" s="165" t="e">
        <f t="shared" si="70"/>
        <v>#N/A</v>
      </c>
      <c r="KB19" s="165" t="e">
        <f t="shared" si="71"/>
        <v>#N/A</v>
      </c>
      <c r="KC19" s="165" t="e">
        <f t="shared" si="72"/>
        <v>#N/A</v>
      </c>
      <c r="KD19" s="165" t="e">
        <f t="shared" si="73"/>
        <v>#N/A</v>
      </c>
      <c r="KE19" s="165" t="e">
        <f t="shared" si="74"/>
        <v>#N/A</v>
      </c>
      <c r="KF19" s="165" t="e">
        <f t="shared" si="75"/>
        <v>#N/A</v>
      </c>
      <c r="KG19" s="165" t="e">
        <f t="shared" si="76"/>
        <v>#N/A</v>
      </c>
      <c r="KH19" s="165" t="e">
        <f t="shared" si="77"/>
        <v>#N/A</v>
      </c>
      <c r="KI19" s="165" t="e">
        <f t="shared" si="78"/>
        <v>#N/A</v>
      </c>
      <c r="KJ19" s="165" t="e">
        <f t="shared" si="79"/>
        <v>#N/A</v>
      </c>
      <c r="KK19" s="165" t="e">
        <f t="shared" si="80"/>
        <v>#N/A</v>
      </c>
      <c r="KL19" s="165" t="e">
        <f t="shared" si="81"/>
        <v>#N/A</v>
      </c>
      <c r="KM19" s="165" t="e">
        <f t="shared" si="82"/>
        <v>#N/A</v>
      </c>
      <c r="KN19" s="165" t="e">
        <f t="shared" si="83"/>
        <v>#N/A</v>
      </c>
      <c r="KO19" s="165" t="e">
        <f t="shared" si="84"/>
        <v>#N/A</v>
      </c>
      <c r="KP19" s="165" t="e">
        <f t="shared" si="85"/>
        <v>#N/A</v>
      </c>
      <c r="KQ19" s="165" t="e">
        <f t="shared" si="86"/>
        <v>#N/A</v>
      </c>
      <c r="KR19" s="165" t="e">
        <f t="shared" si="87"/>
        <v>#N/A</v>
      </c>
      <c r="KS19" s="165" t="e">
        <f t="shared" si="88"/>
        <v>#N/A</v>
      </c>
      <c r="KT19" s="165" t="e">
        <f t="shared" si="89"/>
        <v>#N/A</v>
      </c>
      <c r="KU19" s="165" t="e">
        <f t="shared" si="90"/>
        <v>#N/A</v>
      </c>
      <c r="KV19" s="165" t="e">
        <f t="shared" si="91"/>
        <v>#N/A</v>
      </c>
      <c r="KW19" s="165" t="e">
        <f t="shared" si="92"/>
        <v>#N/A</v>
      </c>
      <c r="KX19" s="165" t="e">
        <f t="shared" si="93"/>
        <v>#N/A</v>
      </c>
      <c r="KY19" s="165" t="e">
        <f t="shared" si="94"/>
        <v>#N/A</v>
      </c>
      <c r="KZ19" s="165" t="e">
        <f t="shared" si="95"/>
        <v>#N/A</v>
      </c>
      <c r="LA19" s="165" t="e">
        <f t="shared" si="96"/>
        <v>#N/A</v>
      </c>
      <c r="LB19" s="165" t="e">
        <f t="shared" si="97"/>
        <v>#N/A</v>
      </c>
      <c r="LC19" s="165" t="e">
        <f t="shared" si="98"/>
        <v>#N/A</v>
      </c>
      <c r="LD19" s="165" t="e">
        <f t="shared" si="99"/>
        <v>#N/A</v>
      </c>
      <c r="LE19" s="165" t="e">
        <f t="shared" si="100"/>
        <v>#N/A</v>
      </c>
      <c r="LF19" s="165" t="e">
        <f t="shared" si="101"/>
        <v>#N/A</v>
      </c>
      <c r="LG19" s="165" t="e">
        <f t="shared" si="102"/>
        <v>#N/A</v>
      </c>
      <c r="LH19" s="165" t="e">
        <f t="shared" si="103"/>
        <v>#N/A</v>
      </c>
      <c r="LI19" s="165" t="e">
        <f t="shared" si="104"/>
        <v>#N/A</v>
      </c>
      <c r="LJ19" s="165" t="e">
        <f t="shared" si="105"/>
        <v>#N/A</v>
      </c>
      <c r="LK19" s="165" t="e">
        <f t="shared" si="106"/>
        <v>#N/A</v>
      </c>
      <c r="LL19" s="165" t="e">
        <f t="shared" si="107"/>
        <v>#N/A</v>
      </c>
      <c r="LM19" s="165" t="e">
        <f t="shared" si="108"/>
        <v>#N/A</v>
      </c>
      <c r="LN19" s="165" t="e">
        <f t="shared" si="109"/>
        <v>#N/A</v>
      </c>
      <c r="LO19" s="165" t="e">
        <f t="shared" si="110"/>
        <v>#N/A</v>
      </c>
      <c r="LP19" s="165" t="e">
        <f t="shared" si="111"/>
        <v>#N/A</v>
      </c>
      <c r="LQ19" s="165" t="e">
        <f t="shared" si="112"/>
        <v>#N/A</v>
      </c>
      <c r="LR19" s="165" t="e">
        <f t="shared" si="113"/>
        <v>#N/A</v>
      </c>
      <c r="LS19" s="165" t="e">
        <f t="shared" si="114"/>
        <v>#N/A</v>
      </c>
      <c r="LT19" s="165" t="e">
        <f t="shared" si="115"/>
        <v>#N/A</v>
      </c>
      <c r="LU19" s="165" t="e">
        <f t="shared" si="116"/>
        <v>#N/A</v>
      </c>
      <c r="LV19" s="165" t="e">
        <f t="shared" si="117"/>
        <v>#N/A</v>
      </c>
      <c r="LW19" s="165" t="e">
        <f t="shared" si="118"/>
        <v>#N/A</v>
      </c>
      <c r="LX19" s="165" t="e">
        <f t="shared" si="119"/>
        <v>#N/A</v>
      </c>
      <c r="LY19" s="165" t="e">
        <f t="shared" si="120"/>
        <v>#N/A</v>
      </c>
      <c r="LZ19" s="165" t="e">
        <f t="shared" si="121"/>
        <v>#N/A</v>
      </c>
      <c r="MA19" s="165" t="e">
        <f t="shared" si="122"/>
        <v>#N/A</v>
      </c>
      <c r="MB19" s="165" t="e">
        <f t="shared" si="123"/>
        <v>#N/A</v>
      </c>
      <c r="MC19" s="165" t="e">
        <f t="shared" si="124"/>
        <v>#N/A</v>
      </c>
      <c r="MD19" s="165" t="e">
        <f t="shared" si="125"/>
        <v>#N/A</v>
      </c>
      <c r="ME19" s="165" t="e">
        <f t="shared" si="126"/>
        <v>#N/A</v>
      </c>
      <c r="MF19" s="165" t="e">
        <f t="shared" si="127"/>
        <v>#N/A</v>
      </c>
      <c r="MG19" s="165" t="e">
        <f t="shared" si="128"/>
        <v>#N/A</v>
      </c>
      <c r="MH19" s="165" t="e">
        <f t="shared" si="129"/>
        <v>#N/A</v>
      </c>
      <c r="MI19" s="165" t="e">
        <f t="shared" si="130"/>
        <v>#N/A</v>
      </c>
      <c r="MJ19" s="165" t="e">
        <f t="shared" si="131"/>
        <v>#N/A</v>
      </c>
      <c r="MK19" s="165" t="e">
        <f t="shared" si="132"/>
        <v>#N/A</v>
      </c>
      <c r="ML19" s="165" t="e">
        <f t="shared" si="133"/>
        <v>#N/A</v>
      </c>
      <c r="MM19" s="165" t="e">
        <f t="shared" si="134"/>
        <v>#N/A</v>
      </c>
      <c r="MN19" s="165" t="e">
        <f t="shared" si="135"/>
        <v>#N/A</v>
      </c>
      <c r="MO19" s="165" t="e">
        <f t="shared" si="136"/>
        <v>#N/A</v>
      </c>
      <c r="MP19" s="165" t="e">
        <f t="shared" si="137"/>
        <v>#N/A</v>
      </c>
      <c r="MQ19" s="165" t="e">
        <f t="shared" si="138"/>
        <v>#N/A</v>
      </c>
      <c r="MR19" s="165" t="e">
        <f t="shared" si="139"/>
        <v>#N/A</v>
      </c>
      <c r="MS19" s="165" t="e">
        <f t="shared" si="140"/>
        <v>#N/A</v>
      </c>
      <c r="MT19" s="165" t="e">
        <f t="shared" si="141"/>
        <v>#N/A</v>
      </c>
      <c r="MU19" s="165" t="e">
        <f t="shared" si="142"/>
        <v>#N/A</v>
      </c>
      <c r="MV19" s="165" t="e">
        <f t="shared" si="143"/>
        <v>#N/A</v>
      </c>
      <c r="MW19" s="165" t="e">
        <f t="shared" si="144"/>
        <v>#N/A</v>
      </c>
      <c r="MX19" s="165" t="e">
        <f t="shared" si="145"/>
        <v>#N/A</v>
      </c>
      <c r="MY19" s="165" t="e">
        <f t="shared" si="146"/>
        <v>#N/A</v>
      </c>
      <c r="MZ19" s="165" t="e">
        <f t="shared" si="147"/>
        <v>#N/A</v>
      </c>
      <c r="NA19" s="165" t="e">
        <f t="shared" si="148"/>
        <v>#N/A</v>
      </c>
      <c r="NB19" s="165" t="e">
        <f t="shared" si="149"/>
        <v>#N/A</v>
      </c>
      <c r="NC19" s="165" t="e">
        <f t="shared" si="150"/>
        <v>#N/A</v>
      </c>
      <c r="ND19" s="165" t="e">
        <f t="shared" si="151"/>
        <v>#N/A</v>
      </c>
      <c r="NE19" s="165" t="e">
        <f t="shared" si="152"/>
        <v>#N/A</v>
      </c>
      <c r="NF19" s="165" t="e">
        <f t="shared" si="153"/>
        <v>#N/A</v>
      </c>
      <c r="NG19" s="165" t="e">
        <f t="shared" si="154"/>
        <v>#N/A</v>
      </c>
      <c r="NH19" s="165" t="e">
        <f t="shared" si="155"/>
        <v>#N/A</v>
      </c>
      <c r="NI19" s="165" t="e">
        <f t="shared" si="156"/>
        <v>#N/A</v>
      </c>
      <c r="NJ19" s="165" t="e">
        <f t="shared" si="157"/>
        <v>#N/A</v>
      </c>
      <c r="NK19" s="165" t="e">
        <f t="shared" si="158"/>
        <v>#N/A</v>
      </c>
      <c r="NL19" s="165" t="e">
        <f t="shared" si="159"/>
        <v>#N/A</v>
      </c>
      <c r="NM19" s="165" t="e">
        <f t="shared" si="160"/>
        <v>#N/A</v>
      </c>
      <c r="NN19" s="165" t="e">
        <f t="shared" si="161"/>
        <v>#N/A</v>
      </c>
      <c r="NO19" s="165" t="e">
        <f t="shared" si="162"/>
        <v>#N/A</v>
      </c>
      <c r="NP19" s="165" t="e">
        <f t="shared" si="163"/>
        <v>#N/A</v>
      </c>
      <c r="NQ19" s="165" t="e">
        <f t="shared" si="164"/>
        <v>#N/A</v>
      </c>
      <c r="NR19" s="165" t="e">
        <f t="shared" si="165"/>
        <v>#N/A</v>
      </c>
      <c r="NS19" s="165" t="e">
        <f t="shared" si="166"/>
        <v>#N/A</v>
      </c>
      <c r="NT19" s="165" t="e">
        <f t="shared" si="167"/>
        <v>#N/A</v>
      </c>
      <c r="NU19" s="165" t="e">
        <f t="shared" si="168"/>
        <v>#N/A</v>
      </c>
      <c r="NV19" s="165" t="e">
        <f t="shared" si="169"/>
        <v>#N/A</v>
      </c>
      <c r="NW19" s="165" t="e">
        <f t="shared" si="170"/>
        <v>#N/A</v>
      </c>
      <c r="NX19" s="165" t="e">
        <f t="shared" si="171"/>
        <v>#N/A</v>
      </c>
      <c r="NY19" s="165" t="e">
        <f t="shared" si="172"/>
        <v>#N/A</v>
      </c>
      <c r="NZ19" s="165" t="e">
        <f t="shared" si="173"/>
        <v>#N/A</v>
      </c>
      <c r="OA19" s="165" t="e">
        <f t="shared" si="174"/>
        <v>#N/A</v>
      </c>
      <c r="OB19" s="165" t="e">
        <f t="shared" si="175"/>
        <v>#N/A</v>
      </c>
      <c r="OC19" s="165" t="e">
        <f t="shared" si="176"/>
        <v>#N/A</v>
      </c>
      <c r="OD19" s="165" t="e">
        <f t="shared" si="177"/>
        <v>#N/A</v>
      </c>
      <c r="OE19" s="165" t="e">
        <f t="shared" si="178"/>
        <v>#N/A</v>
      </c>
      <c r="OF19" s="165" t="e">
        <f t="shared" si="179"/>
        <v>#N/A</v>
      </c>
      <c r="OG19" s="165" t="e">
        <f t="shared" si="180"/>
        <v>#N/A</v>
      </c>
      <c r="OH19" s="165" t="e">
        <f t="shared" si="181"/>
        <v>#N/A</v>
      </c>
      <c r="OI19" s="165" t="e">
        <f t="shared" si="182"/>
        <v>#N/A</v>
      </c>
      <c r="OJ19" s="165" t="e">
        <f t="shared" si="183"/>
        <v>#N/A</v>
      </c>
      <c r="OK19" s="165" t="e">
        <f t="shared" si="184"/>
        <v>#N/A</v>
      </c>
      <c r="OL19" s="165" t="e">
        <f t="shared" si="185"/>
        <v>#N/A</v>
      </c>
      <c r="OM19" s="165" t="e">
        <f t="shared" si="186"/>
        <v>#N/A</v>
      </c>
      <c r="ON19" s="165" t="e">
        <f t="shared" si="187"/>
        <v>#N/A</v>
      </c>
      <c r="OO19" s="165" t="e">
        <f t="shared" si="188"/>
        <v>#N/A</v>
      </c>
      <c r="OP19" s="165" t="e">
        <f t="shared" si="189"/>
        <v>#N/A</v>
      </c>
      <c r="OQ19" s="165" t="e">
        <f t="shared" si="190"/>
        <v>#N/A</v>
      </c>
      <c r="OR19" s="165" t="e">
        <f t="shared" si="191"/>
        <v>#N/A</v>
      </c>
      <c r="OS19" s="165" t="e">
        <f t="shared" si="192"/>
        <v>#N/A</v>
      </c>
      <c r="OT19" s="165" t="e">
        <f t="shared" si="193"/>
        <v>#N/A</v>
      </c>
      <c r="OU19" s="165" t="e">
        <f t="shared" si="194"/>
        <v>#N/A</v>
      </c>
      <c r="OV19" s="165" t="e">
        <f t="shared" si="195"/>
        <v>#N/A</v>
      </c>
      <c r="OW19" s="165" t="e">
        <f t="shared" si="196"/>
        <v>#N/A</v>
      </c>
      <c r="OX19" s="165" t="e">
        <f t="shared" si="197"/>
        <v>#N/A</v>
      </c>
      <c r="OY19" s="165" t="e">
        <f t="shared" si="198"/>
        <v>#N/A</v>
      </c>
      <c r="OZ19" s="165" t="e">
        <f t="shared" si="199"/>
        <v>#N/A</v>
      </c>
      <c r="PA19" s="165" t="e">
        <f t="shared" si="200"/>
        <v>#N/A</v>
      </c>
      <c r="PB19" s="165" t="e">
        <f t="shared" si="201"/>
        <v>#N/A</v>
      </c>
      <c r="PC19" s="165" t="e">
        <f t="shared" si="202"/>
        <v>#N/A</v>
      </c>
      <c r="PD19" s="165" t="e">
        <f t="shared" si="203"/>
        <v>#N/A</v>
      </c>
      <c r="PE19" s="165" t="e">
        <f t="shared" si="204"/>
        <v>#N/A</v>
      </c>
      <c r="PF19" s="165" t="e">
        <f t="shared" si="205"/>
        <v>#N/A</v>
      </c>
      <c r="PG19" s="165" t="e">
        <f t="shared" si="206"/>
        <v>#N/A</v>
      </c>
      <c r="PH19" s="165" t="e">
        <f t="shared" si="207"/>
        <v>#N/A</v>
      </c>
    </row>
    <row r="20" spans="1:424" hidden="1" x14ac:dyDescent="0.45">
      <c r="A20" s="4">
        <v>17</v>
      </c>
      <c r="B20" s="92" t="str">
        <f t="shared" si="208"/>
        <v/>
      </c>
      <c r="C20" s="91"/>
      <c r="D20" s="92" t="str">
        <f t="shared" si="209"/>
        <v/>
      </c>
      <c r="E20" s="120" t="str">
        <f t="shared" si="0"/>
        <v/>
      </c>
      <c r="F20" s="120" t="str">
        <f t="shared" si="1"/>
        <v/>
      </c>
      <c r="G20" s="71" t="str">
        <f t="shared" si="210"/>
        <v/>
      </c>
      <c r="H20" s="23"/>
      <c r="I20" s="55"/>
      <c r="J20" s="298"/>
      <c r="K20" s="72" t="str">
        <f>IF(AND(B20&gt;0,C20&gt;0,D20&gt;0),IF(ISBLANK(J20),IF(ISBLANK(H20),"",(D20-B20)*VLOOKUP(H20,VLookups!$A$4:$B$13,2,FALSE)),J20),"")</f>
        <v/>
      </c>
      <c r="L20" s="73" t="str">
        <f t="shared" si="2"/>
        <v/>
      </c>
      <c r="M20" s="91"/>
      <c r="N20" s="265" t="str">
        <f>IF(AND(M20&gt;0,C20&gt;0,NOT(K20="")),ABS(VLOOKUP($M$1,VLookups!$A$43:$B$44,2,FALSE)-_xlfn.NORM.DIST(M20,G20,K20,TRUE)),"")</f>
        <v/>
      </c>
      <c r="O20" s="90" t="str">
        <f>IF(AND($B20&gt;0,$C20&gt;0,$D20&gt;0,NOT(ISBLANK($H20))),_xlfn.NORM.INV(ABS(VLOOKUP($M$1,VLookups!$A$43:$B$44,2,FALSE)-O$3),$G20,$K20),"")</f>
        <v/>
      </c>
      <c r="P20" s="89" t="str">
        <f>IF(AND($B20&gt;0,$C20&gt;0,$D20&gt;0,NOT(ISBLANK($H20))),_xlfn.NORM.INV(ABS(VLOOKUP($M$1,VLookups!$A$43:$B$44,2,FALSE)-P$3),$G20,$K20),"")</f>
        <v/>
      </c>
      <c r="Q20" s="90" t="str">
        <f>IF(AND($B20&gt;0,$C20&gt;0,$D20&gt;0,NOT(ISBLANK($H20))),_xlfn.NORM.INV(ABS(VLOOKUP($M$1,VLookups!$A$43:$B$44,2,FALSE)-Q$3),$G20,$K20),"")</f>
        <v/>
      </c>
      <c r="R20" s="89" t="str">
        <f>IF(AND($B20&gt;0,$C20&gt;0,$D20&gt;0,NOT(ISBLANK($H20))),_xlfn.NORM.INV(ABS(VLOOKUP($M$1,VLookups!$A$43:$B$44,2,FALSE)-R$3),$G20,$K20),"")</f>
        <v/>
      </c>
      <c r="S20" s="90" t="str">
        <f>IF(AND($B20&gt;0,$C20&gt;0,$D20&gt;0,NOT(ISBLANK($H20))),_xlfn.NORM.INV(ABS(VLOOKUP($M$1,VLookups!$A$43:$B$44,2,FALSE)-S$3),$G20,$K20),"")</f>
        <v/>
      </c>
      <c r="T20" s="89" t="str">
        <f>IF(AND($B20&gt;0,$C20&gt;0,$D20&gt;0,NOT(ISBLANK($H20))),_xlfn.NORM.INV(ABS(VLOOKUP($M$1,VLookups!$A$43:$B$44,2,FALSE)-T$3),$G20,$K20),"")</f>
        <v/>
      </c>
      <c r="U20" s="5"/>
      <c r="V20" s="164" t="str">
        <f t="shared" si="211"/>
        <v/>
      </c>
      <c r="W20" s="47" t="str">
        <f t="shared" si="212"/>
        <v/>
      </c>
      <c r="X20" s="47" t="str">
        <f t="shared" si="228"/>
        <v/>
      </c>
      <c r="Y20" s="47" t="str">
        <f t="shared" si="228"/>
        <v/>
      </c>
      <c r="Z20" s="47" t="str">
        <f t="shared" si="228"/>
        <v/>
      </c>
      <c r="AA20" s="47" t="str">
        <f t="shared" si="228"/>
        <v/>
      </c>
      <c r="AB20" s="47" t="str">
        <f t="shared" si="228"/>
        <v/>
      </c>
      <c r="AC20" s="47" t="str">
        <f t="shared" si="228"/>
        <v/>
      </c>
      <c r="AD20" s="47" t="str">
        <f t="shared" si="228"/>
        <v/>
      </c>
      <c r="AE20" s="47" t="str">
        <f t="shared" si="228"/>
        <v/>
      </c>
      <c r="AF20" s="47" t="str">
        <f t="shared" si="228"/>
        <v/>
      </c>
      <c r="AG20" s="47" t="str">
        <f t="shared" si="228"/>
        <v/>
      </c>
      <c r="AH20" s="47" t="str">
        <f t="shared" si="228"/>
        <v/>
      </c>
      <c r="AI20" s="47" t="str">
        <f t="shared" si="228"/>
        <v/>
      </c>
      <c r="AJ20" s="47" t="str">
        <f t="shared" si="228"/>
        <v/>
      </c>
      <c r="AK20" s="47" t="str">
        <f t="shared" si="228"/>
        <v/>
      </c>
      <c r="AL20" s="47" t="str">
        <f t="shared" si="228"/>
        <v/>
      </c>
      <c r="AM20" s="47" t="str">
        <f t="shared" si="228"/>
        <v/>
      </c>
      <c r="AN20" s="47" t="str">
        <f t="shared" si="228"/>
        <v/>
      </c>
      <c r="AO20" s="47" t="str">
        <f t="shared" si="228"/>
        <v/>
      </c>
      <c r="AP20" s="47" t="str">
        <f t="shared" si="228"/>
        <v/>
      </c>
      <c r="AQ20" s="47" t="str">
        <f t="shared" si="228"/>
        <v/>
      </c>
      <c r="AR20" s="47" t="str">
        <f t="shared" si="228"/>
        <v/>
      </c>
      <c r="AS20" s="47" t="str">
        <f t="shared" si="228"/>
        <v/>
      </c>
      <c r="AT20" s="47" t="str">
        <f t="shared" si="228"/>
        <v/>
      </c>
      <c r="AU20" s="47" t="str">
        <f t="shared" si="228"/>
        <v/>
      </c>
      <c r="AV20" s="47" t="str">
        <f t="shared" si="228"/>
        <v/>
      </c>
      <c r="AW20" s="47" t="str">
        <f t="shared" si="228"/>
        <v/>
      </c>
      <c r="AX20" s="47" t="str">
        <f t="shared" si="228"/>
        <v/>
      </c>
      <c r="AY20" s="47" t="str">
        <f t="shared" si="228"/>
        <v/>
      </c>
      <c r="AZ20" s="47" t="str">
        <f t="shared" si="228"/>
        <v/>
      </c>
      <c r="BA20" s="47" t="str">
        <f t="shared" si="228"/>
        <v/>
      </c>
      <c r="BB20" s="47" t="str">
        <f t="shared" si="228"/>
        <v/>
      </c>
      <c r="BC20" s="47" t="str">
        <f t="shared" si="228"/>
        <v/>
      </c>
      <c r="BD20" s="47" t="str">
        <f t="shared" si="228"/>
        <v/>
      </c>
      <c r="BE20" s="47" t="str">
        <f t="shared" si="228"/>
        <v/>
      </c>
      <c r="BF20" s="47" t="str">
        <f t="shared" si="228"/>
        <v/>
      </c>
      <c r="BG20" s="47" t="str">
        <f t="shared" si="228"/>
        <v/>
      </c>
      <c r="BH20" s="47" t="str">
        <f t="shared" si="228"/>
        <v/>
      </c>
      <c r="BI20" s="47" t="str">
        <f t="shared" si="228"/>
        <v/>
      </c>
      <c r="BJ20" s="47" t="str">
        <f t="shared" si="228"/>
        <v/>
      </c>
      <c r="BK20" s="47" t="str">
        <f t="shared" si="228"/>
        <v/>
      </c>
      <c r="BL20" s="47" t="str">
        <f t="shared" si="228"/>
        <v/>
      </c>
      <c r="BM20" s="47" t="str">
        <f t="shared" si="228"/>
        <v/>
      </c>
      <c r="BN20" s="47" t="str">
        <f t="shared" si="228"/>
        <v/>
      </c>
      <c r="BO20" s="47" t="str">
        <f t="shared" si="228"/>
        <v/>
      </c>
      <c r="BP20" s="47" t="str">
        <f t="shared" si="228"/>
        <v/>
      </c>
      <c r="BQ20" s="47" t="str">
        <f t="shared" si="228"/>
        <v/>
      </c>
      <c r="BR20" s="47" t="str">
        <f t="shared" si="228"/>
        <v/>
      </c>
      <c r="BS20" s="47" t="str">
        <f t="shared" si="228"/>
        <v/>
      </c>
      <c r="BT20" s="47" t="str">
        <f t="shared" si="228"/>
        <v/>
      </c>
      <c r="BU20" s="47" t="str">
        <f t="shared" si="228"/>
        <v/>
      </c>
      <c r="BV20" s="47" t="str">
        <f t="shared" si="228"/>
        <v/>
      </c>
      <c r="BW20" s="47" t="str">
        <f t="shared" si="228"/>
        <v/>
      </c>
      <c r="BX20" s="47" t="str">
        <f t="shared" si="228"/>
        <v/>
      </c>
      <c r="BY20" s="47" t="str">
        <f t="shared" si="228"/>
        <v/>
      </c>
      <c r="BZ20" s="47" t="str">
        <f t="shared" si="228"/>
        <v/>
      </c>
      <c r="CA20" s="47" t="str">
        <f t="shared" si="228"/>
        <v/>
      </c>
      <c r="CB20" s="47" t="str">
        <f t="shared" si="228"/>
        <v/>
      </c>
      <c r="CC20" s="47" t="str">
        <f t="shared" si="228"/>
        <v/>
      </c>
      <c r="CD20" s="47" t="str">
        <f t="shared" si="228"/>
        <v/>
      </c>
      <c r="CE20" s="47" t="str">
        <f t="shared" si="228"/>
        <v/>
      </c>
      <c r="CF20" s="47" t="str">
        <f t="shared" si="228"/>
        <v/>
      </c>
      <c r="CG20" s="47" t="str">
        <f t="shared" si="228"/>
        <v/>
      </c>
      <c r="CH20" s="47" t="str">
        <f t="shared" si="228"/>
        <v/>
      </c>
      <c r="CI20" s="47" t="str">
        <f t="shared" si="228"/>
        <v/>
      </c>
      <c r="CJ20" s="47" t="str">
        <f t="shared" si="226"/>
        <v/>
      </c>
      <c r="CK20" s="47" t="str">
        <f t="shared" si="226"/>
        <v/>
      </c>
      <c r="CL20" s="47" t="str">
        <f t="shared" si="226"/>
        <v/>
      </c>
      <c r="CM20" s="47" t="str">
        <f t="shared" si="226"/>
        <v/>
      </c>
      <c r="CN20" s="47" t="str">
        <f t="shared" si="226"/>
        <v/>
      </c>
      <c r="CO20" s="47" t="str">
        <f t="shared" si="226"/>
        <v/>
      </c>
      <c r="CP20" s="47" t="str">
        <f t="shared" si="226"/>
        <v/>
      </c>
      <c r="CQ20" s="47" t="str">
        <f t="shared" si="226"/>
        <v/>
      </c>
      <c r="CR20" s="47" t="str">
        <f t="shared" si="226"/>
        <v/>
      </c>
      <c r="CS20" s="47" t="str">
        <f t="shared" si="226"/>
        <v/>
      </c>
      <c r="CT20" s="47" t="str">
        <f t="shared" si="226"/>
        <v/>
      </c>
      <c r="CU20" s="47" t="str">
        <f t="shared" si="226"/>
        <v/>
      </c>
      <c r="CV20" s="47" t="str">
        <f t="shared" si="226"/>
        <v/>
      </c>
      <c r="CW20" s="47" t="str">
        <f t="shared" si="226"/>
        <v/>
      </c>
      <c r="CX20" s="47" t="str">
        <f t="shared" si="226"/>
        <v/>
      </c>
      <c r="CY20" s="47" t="str">
        <f t="shared" si="226"/>
        <v/>
      </c>
      <c r="CZ20" s="47" t="str">
        <f t="shared" si="226"/>
        <v/>
      </c>
      <c r="DA20" s="47" t="str">
        <f t="shared" si="226"/>
        <v/>
      </c>
      <c r="DB20" s="47" t="str">
        <f t="shared" si="226"/>
        <v/>
      </c>
      <c r="DC20" s="47" t="str">
        <f t="shared" si="226"/>
        <v/>
      </c>
      <c r="DD20" s="47" t="str">
        <f t="shared" si="226"/>
        <v/>
      </c>
      <c r="DE20" s="47" t="str">
        <f t="shared" si="226"/>
        <v/>
      </c>
      <c r="DF20" s="47" t="str">
        <f t="shared" si="226"/>
        <v/>
      </c>
      <c r="DG20" s="47" t="str">
        <f t="shared" si="226"/>
        <v/>
      </c>
      <c r="DH20" s="47" t="str">
        <f t="shared" si="226"/>
        <v/>
      </c>
      <c r="DI20" s="47" t="str">
        <f t="shared" si="226"/>
        <v/>
      </c>
      <c r="DJ20" s="47" t="str">
        <f t="shared" si="226"/>
        <v/>
      </c>
      <c r="DK20" s="47" t="str">
        <f t="shared" si="226"/>
        <v/>
      </c>
      <c r="DL20" s="47" t="str">
        <f t="shared" si="226"/>
        <v/>
      </c>
      <c r="DM20" s="47" t="str">
        <f t="shared" si="226"/>
        <v/>
      </c>
      <c r="DN20" s="47" t="str">
        <f t="shared" si="226"/>
        <v/>
      </c>
      <c r="DO20" s="47" t="str">
        <f t="shared" si="226"/>
        <v/>
      </c>
      <c r="DP20" s="47" t="str">
        <f t="shared" si="226"/>
        <v/>
      </c>
      <c r="DQ20" s="47" t="str">
        <f t="shared" si="226"/>
        <v/>
      </c>
      <c r="DR20" s="47" t="str">
        <f t="shared" si="226"/>
        <v/>
      </c>
      <c r="DS20" s="179" t="str">
        <f t="shared" si="213"/>
        <v/>
      </c>
      <c r="DT20" s="47" t="str">
        <f t="shared" si="214"/>
        <v/>
      </c>
      <c r="DU20" s="47" t="str">
        <f t="shared" si="229"/>
        <v/>
      </c>
      <c r="DV20" s="47" t="str">
        <f t="shared" si="229"/>
        <v/>
      </c>
      <c r="DW20" s="47" t="str">
        <f t="shared" si="229"/>
        <v/>
      </c>
      <c r="DX20" s="47" t="str">
        <f t="shared" si="229"/>
        <v/>
      </c>
      <c r="DY20" s="47" t="str">
        <f t="shared" si="229"/>
        <v/>
      </c>
      <c r="DZ20" s="47" t="str">
        <f t="shared" si="229"/>
        <v/>
      </c>
      <c r="EA20" s="47" t="str">
        <f t="shared" si="229"/>
        <v/>
      </c>
      <c r="EB20" s="47" t="str">
        <f t="shared" si="229"/>
        <v/>
      </c>
      <c r="EC20" s="47" t="str">
        <f t="shared" si="229"/>
        <v/>
      </c>
      <c r="ED20" s="47" t="str">
        <f t="shared" si="229"/>
        <v/>
      </c>
      <c r="EE20" s="47" t="str">
        <f t="shared" si="229"/>
        <v/>
      </c>
      <c r="EF20" s="47" t="str">
        <f t="shared" si="229"/>
        <v/>
      </c>
      <c r="EG20" s="47" t="str">
        <f t="shared" si="229"/>
        <v/>
      </c>
      <c r="EH20" s="47" t="str">
        <f t="shared" si="229"/>
        <v/>
      </c>
      <c r="EI20" s="47" t="str">
        <f t="shared" si="229"/>
        <v/>
      </c>
      <c r="EJ20" s="47" t="str">
        <f t="shared" si="229"/>
        <v/>
      </c>
      <c r="EK20" s="47" t="str">
        <f t="shared" si="229"/>
        <v/>
      </c>
      <c r="EL20" s="47" t="str">
        <f t="shared" si="229"/>
        <v/>
      </c>
      <c r="EM20" s="47" t="str">
        <f t="shared" si="229"/>
        <v/>
      </c>
      <c r="EN20" s="47" t="str">
        <f t="shared" si="229"/>
        <v/>
      </c>
      <c r="EO20" s="47" t="str">
        <f t="shared" si="229"/>
        <v/>
      </c>
      <c r="EP20" s="47" t="str">
        <f t="shared" si="229"/>
        <v/>
      </c>
      <c r="EQ20" s="47" t="str">
        <f t="shared" si="229"/>
        <v/>
      </c>
      <c r="ER20" s="47" t="str">
        <f t="shared" si="229"/>
        <v/>
      </c>
      <c r="ES20" s="47" t="str">
        <f t="shared" si="229"/>
        <v/>
      </c>
      <c r="ET20" s="47" t="str">
        <f t="shared" si="229"/>
        <v/>
      </c>
      <c r="EU20" s="47" t="str">
        <f t="shared" si="229"/>
        <v/>
      </c>
      <c r="EV20" s="47" t="str">
        <f t="shared" si="229"/>
        <v/>
      </c>
      <c r="EW20" s="47" t="str">
        <f t="shared" si="229"/>
        <v/>
      </c>
      <c r="EX20" s="47" t="str">
        <f t="shared" si="229"/>
        <v/>
      </c>
      <c r="EY20" s="47" t="str">
        <f t="shared" si="229"/>
        <v/>
      </c>
      <c r="EZ20" s="47" t="str">
        <f t="shared" si="229"/>
        <v/>
      </c>
      <c r="FA20" s="47" t="str">
        <f t="shared" si="229"/>
        <v/>
      </c>
      <c r="FB20" s="47" t="str">
        <f t="shared" si="229"/>
        <v/>
      </c>
      <c r="FC20" s="47" t="str">
        <f t="shared" si="229"/>
        <v/>
      </c>
      <c r="FD20" s="47" t="str">
        <f t="shared" si="229"/>
        <v/>
      </c>
      <c r="FE20" s="47" t="str">
        <f t="shared" si="229"/>
        <v/>
      </c>
      <c r="FF20" s="47" t="str">
        <f t="shared" si="229"/>
        <v/>
      </c>
      <c r="FG20" s="47" t="str">
        <f t="shared" si="229"/>
        <v/>
      </c>
      <c r="FH20" s="47" t="str">
        <f t="shared" si="229"/>
        <v/>
      </c>
      <c r="FI20" s="47" t="str">
        <f t="shared" si="229"/>
        <v/>
      </c>
      <c r="FJ20" s="47" t="str">
        <f t="shared" si="229"/>
        <v/>
      </c>
      <c r="FK20" s="47" t="str">
        <f t="shared" si="229"/>
        <v/>
      </c>
      <c r="FL20" s="47" t="str">
        <f t="shared" si="229"/>
        <v/>
      </c>
      <c r="FM20" s="47" t="str">
        <f t="shared" si="229"/>
        <v/>
      </c>
      <c r="FN20" s="47" t="str">
        <f t="shared" si="229"/>
        <v/>
      </c>
      <c r="FO20" s="47" t="str">
        <f t="shared" si="229"/>
        <v/>
      </c>
      <c r="FP20" s="47" t="str">
        <f t="shared" si="229"/>
        <v/>
      </c>
      <c r="FQ20" s="47" t="str">
        <f t="shared" si="229"/>
        <v/>
      </c>
      <c r="FR20" s="47" t="str">
        <f t="shared" si="229"/>
        <v/>
      </c>
      <c r="FS20" s="47" t="str">
        <f t="shared" si="229"/>
        <v/>
      </c>
      <c r="FT20" s="47" t="str">
        <f t="shared" si="229"/>
        <v/>
      </c>
      <c r="FU20" s="47" t="str">
        <f t="shared" si="229"/>
        <v/>
      </c>
      <c r="FV20" s="47" t="str">
        <f t="shared" si="229"/>
        <v/>
      </c>
      <c r="FW20" s="47" t="str">
        <f t="shared" si="229"/>
        <v/>
      </c>
      <c r="FX20" s="47" t="str">
        <f t="shared" si="229"/>
        <v/>
      </c>
      <c r="FY20" s="47" t="str">
        <f t="shared" si="229"/>
        <v/>
      </c>
      <c r="FZ20" s="47" t="str">
        <f t="shared" si="229"/>
        <v/>
      </c>
      <c r="GA20" s="47" t="str">
        <f t="shared" si="229"/>
        <v/>
      </c>
      <c r="GB20" s="47" t="str">
        <f t="shared" si="229"/>
        <v/>
      </c>
      <c r="GC20" s="47" t="str">
        <f t="shared" si="229"/>
        <v/>
      </c>
      <c r="GD20" s="47" t="str">
        <f t="shared" si="229"/>
        <v/>
      </c>
      <c r="GE20" s="47" t="str">
        <f t="shared" si="229"/>
        <v/>
      </c>
      <c r="GF20" s="47" t="str">
        <f t="shared" si="229"/>
        <v/>
      </c>
      <c r="GG20" s="47" t="str">
        <f t="shared" si="227"/>
        <v/>
      </c>
      <c r="GH20" s="47" t="str">
        <f t="shared" si="227"/>
        <v/>
      </c>
      <c r="GI20" s="47" t="str">
        <f t="shared" si="227"/>
        <v/>
      </c>
      <c r="GJ20" s="47" t="str">
        <f t="shared" si="227"/>
        <v/>
      </c>
      <c r="GK20" s="47" t="str">
        <f t="shared" si="227"/>
        <v/>
      </c>
      <c r="GL20" s="47" t="str">
        <f t="shared" si="227"/>
        <v/>
      </c>
      <c r="GM20" s="47" t="str">
        <f t="shared" si="227"/>
        <v/>
      </c>
      <c r="GN20" s="47" t="str">
        <f t="shared" si="227"/>
        <v/>
      </c>
      <c r="GO20" s="47" t="str">
        <f t="shared" si="227"/>
        <v/>
      </c>
      <c r="GP20" s="47" t="str">
        <f t="shared" si="227"/>
        <v/>
      </c>
      <c r="GQ20" s="47" t="str">
        <f t="shared" si="227"/>
        <v/>
      </c>
      <c r="GR20" s="47" t="str">
        <f t="shared" si="227"/>
        <v/>
      </c>
      <c r="GS20" s="47" t="str">
        <f t="shared" si="227"/>
        <v/>
      </c>
      <c r="GT20" s="47" t="str">
        <f t="shared" si="227"/>
        <v/>
      </c>
      <c r="GU20" s="47" t="str">
        <f t="shared" si="227"/>
        <v/>
      </c>
      <c r="GV20" s="47" t="str">
        <f t="shared" si="227"/>
        <v/>
      </c>
      <c r="GW20" s="47" t="str">
        <f t="shared" si="227"/>
        <v/>
      </c>
      <c r="GX20" s="47" t="str">
        <f t="shared" si="227"/>
        <v/>
      </c>
      <c r="GY20" s="47" t="str">
        <f t="shared" si="227"/>
        <v/>
      </c>
      <c r="GZ20" s="47" t="str">
        <f t="shared" si="227"/>
        <v/>
      </c>
      <c r="HA20" s="47" t="str">
        <f t="shared" si="227"/>
        <v/>
      </c>
      <c r="HB20" s="47" t="str">
        <f t="shared" si="227"/>
        <v/>
      </c>
      <c r="HC20" s="47" t="str">
        <f t="shared" si="227"/>
        <v/>
      </c>
      <c r="HD20" s="47" t="str">
        <f t="shared" si="227"/>
        <v/>
      </c>
      <c r="HE20" s="47" t="str">
        <f t="shared" si="227"/>
        <v/>
      </c>
      <c r="HF20" s="47" t="str">
        <f t="shared" si="227"/>
        <v/>
      </c>
      <c r="HG20" s="47" t="str">
        <f t="shared" si="227"/>
        <v/>
      </c>
      <c r="HH20" s="47" t="str">
        <f t="shared" si="227"/>
        <v/>
      </c>
      <c r="HI20" s="47" t="str">
        <f t="shared" si="227"/>
        <v/>
      </c>
      <c r="HJ20" s="47" t="str">
        <f t="shared" si="227"/>
        <v/>
      </c>
      <c r="HK20" s="47" t="str">
        <f t="shared" si="227"/>
        <v/>
      </c>
      <c r="HL20" s="47" t="str">
        <f t="shared" si="227"/>
        <v/>
      </c>
      <c r="HM20" s="47" t="str">
        <f t="shared" si="227"/>
        <v/>
      </c>
      <c r="HN20" s="47" t="str">
        <f t="shared" si="227"/>
        <v/>
      </c>
      <c r="HO20" s="47" t="str">
        <f t="shared" si="227"/>
        <v/>
      </c>
      <c r="HP20" s="165" t="e">
        <f t="shared" si="7"/>
        <v>#N/A</v>
      </c>
      <c r="HQ20" s="165" t="e">
        <f t="shared" si="8"/>
        <v>#N/A</v>
      </c>
      <c r="HR20" s="165" t="e">
        <f t="shared" si="9"/>
        <v>#N/A</v>
      </c>
      <c r="HS20" s="165" t="e">
        <f t="shared" si="10"/>
        <v>#N/A</v>
      </c>
      <c r="HT20" s="165" t="e">
        <f t="shared" si="11"/>
        <v>#N/A</v>
      </c>
      <c r="HU20" s="165" t="e">
        <f t="shared" si="12"/>
        <v>#N/A</v>
      </c>
      <c r="HV20" s="165" t="e">
        <f t="shared" si="13"/>
        <v>#N/A</v>
      </c>
      <c r="HW20" s="165" t="e">
        <f t="shared" si="14"/>
        <v>#N/A</v>
      </c>
      <c r="HX20" s="165" t="e">
        <f t="shared" si="15"/>
        <v>#N/A</v>
      </c>
      <c r="HY20" s="165" t="e">
        <f t="shared" si="16"/>
        <v>#N/A</v>
      </c>
      <c r="HZ20" s="165" t="e">
        <f t="shared" si="17"/>
        <v>#N/A</v>
      </c>
      <c r="IA20" s="165" t="e">
        <f t="shared" si="18"/>
        <v>#N/A</v>
      </c>
      <c r="IB20" s="165" t="e">
        <f t="shared" si="19"/>
        <v>#N/A</v>
      </c>
      <c r="IC20" s="165" t="e">
        <f t="shared" si="20"/>
        <v>#N/A</v>
      </c>
      <c r="ID20" s="165" t="e">
        <f t="shared" si="21"/>
        <v>#N/A</v>
      </c>
      <c r="IE20" s="165" t="e">
        <f t="shared" si="22"/>
        <v>#N/A</v>
      </c>
      <c r="IF20" s="165" t="e">
        <f t="shared" si="23"/>
        <v>#N/A</v>
      </c>
      <c r="IG20" s="165" t="e">
        <f t="shared" si="24"/>
        <v>#N/A</v>
      </c>
      <c r="IH20" s="165" t="e">
        <f t="shared" si="25"/>
        <v>#N/A</v>
      </c>
      <c r="II20" s="165" t="e">
        <f t="shared" si="26"/>
        <v>#N/A</v>
      </c>
      <c r="IJ20" s="165" t="e">
        <f t="shared" si="27"/>
        <v>#N/A</v>
      </c>
      <c r="IK20" s="165" t="e">
        <f t="shared" si="28"/>
        <v>#N/A</v>
      </c>
      <c r="IL20" s="165" t="e">
        <f t="shared" si="29"/>
        <v>#N/A</v>
      </c>
      <c r="IM20" s="165" t="e">
        <f t="shared" si="30"/>
        <v>#N/A</v>
      </c>
      <c r="IN20" s="165" t="e">
        <f t="shared" si="31"/>
        <v>#N/A</v>
      </c>
      <c r="IO20" s="165" t="e">
        <f t="shared" si="32"/>
        <v>#N/A</v>
      </c>
      <c r="IP20" s="165" t="e">
        <f t="shared" si="33"/>
        <v>#N/A</v>
      </c>
      <c r="IQ20" s="165" t="e">
        <f t="shared" si="34"/>
        <v>#N/A</v>
      </c>
      <c r="IR20" s="165" t="e">
        <f t="shared" si="35"/>
        <v>#N/A</v>
      </c>
      <c r="IS20" s="165" t="e">
        <f t="shared" si="36"/>
        <v>#N/A</v>
      </c>
      <c r="IT20" s="165" t="e">
        <f t="shared" si="37"/>
        <v>#N/A</v>
      </c>
      <c r="IU20" s="165" t="e">
        <f t="shared" si="38"/>
        <v>#N/A</v>
      </c>
      <c r="IV20" s="165" t="e">
        <f t="shared" si="39"/>
        <v>#N/A</v>
      </c>
      <c r="IW20" s="165" t="e">
        <f t="shared" si="40"/>
        <v>#N/A</v>
      </c>
      <c r="IX20" s="165" t="e">
        <f t="shared" si="41"/>
        <v>#N/A</v>
      </c>
      <c r="IY20" s="165" t="e">
        <f t="shared" si="42"/>
        <v>#N/A</v>
      </c>
      <c r="IZ20" s="165" t="e">
        <f t="shared" si="43"/>
        <v>#N/A</v>
      </c>
      <c r="JA20" s="165" t="e">
        <f t="shared" si="44"/>
        <v>#N/A</v>
      </c>
      <c r="JB20" s="165" t="e">
        <f t="shared" si="45"/>
        <v>#N/A</v>
      </c>
      <c r="JC20" s="165" t="e">
        <f t="shared" si="46"/>
        <v>#N/A</v>
      </c>
      <c r="JD20" s="165" t="e">
        <f t="shared" si="47"/>
        <v>#N/A</v>
      </c>
      <c r="JE20" s="165" t="e">
        <f t="shared" si="48"/>
        <v>#N/A</v>
      </c>
      <c r="JF20" s="165" t="e">
        <f t="shared" si="49"/>
        <v>#N/A</v>
      </c>
      <c r="JG20" s="165" t="e">
        <f t="shared" si="50"/>
        <v>#N/A</v>
      </c>
      <c r="JH20" s="165" t="e">
        <f t="shared" si="51"/>
        <v>#N/A</v>
      </c>
      <c r="JI20" s="165" t="e">
        <f t="shared" si="52"/>
        <v>#N/A</v>
      </c>
      <c r="JJ20" s="165" t="e">
        <f t="shared" si="53"/>
        <v>#N/A</v>
      </c>
      <c r="JK20" s="165" t="e">
        <f t="shared" si="54"/>
        <v>#N/A</v>
      </c>
      <c r="JL20" s="165" t="e">
        <f t="shared" si="55"/>
        <v>#N/A</v>
      </c>
      <c r="JM20" s="165" t="e">
        <f t="shared" si="56"/>
        <v>#N/A</v>
      </c>
      <c r="JN20" s="165" t="e">
        <f t="shared" si="57"/>
        <v>#N/A</v>
      </c>
      <c r="JO20" s="165" t="e">
        <f t="shared" si="58"/>
        <v>#N/A</v>
      </c>
      <c r="JP20" s="165" t="e">
        <f t="shared" si="59"/>
        <v>#N/A</v>
      </c>
      <c r="JQ20" s="165" t="e">
        <f t="shared" si="60"/>
        <v>#N/A</v>
      </c>
      <c r="JR20" s="165" t="e">
        <f t="shared" si="61"/>
        <v>#N/A</v>
      </c>
      <c r="JS20" s="165" t="e">
        <f t="shared" si="62"/>
        <v>#N/A</v>
      </c>
      <c r="JT20" s="165" t="e">
        <f t="shared" si="63"/>
        <v>#N/A</v>
      </c>
      <c r="JU20" s="165" t="e">
        <f t="shared" si="64"/>
        <v>#N/A</v>
      </c>
      <c r="JV20" s="165" t="e">
        <f t="shared" si="65"/>
        <v>#N/A</v>
      </c>
      <c r="JW20" s="165" t="e">
        <f t="shared" si="66"/>
        <v>#N/A</v>
      </c>
      <c r="JX20" s="165" t="e">
        <f t="shared" si="67"/>
        <v>#N/A</v>
      </c>
      <c r="JY20" s="165" t="e">
        <f t="shared" si="68"/>
        <v>#N/A</v>
      </c>
      <c r="JZ20" s="165" t="e">
        <f t="shared" si="69"/>
        <v>#N/A</v>
      </c>
      <c r="KA20" s="165" t="e">
        <f t="shared" si="70"/>
        <v>#N/A</v>
      </c>
      <c r="KB20" s="165" t="e">
        <f t="shared" si="71"/>
        <v>#N/A</v>
      </c>
      <c r="KC20" s="165" t="e">
        <f t="shared" si="72"/>
        <v>#N/A</v>
      </c>
      <c r="KD20" s="165" t="e">
        <f t="shared" si="73"/>
        <v>#N/A</v>
      </c>
      <c r="KE20" s="165" t="e">
        <f t="shared" si="74"/>
        <v>#N/A</v>
      </c>
      <c r="KF20" s="165" t="e">
        <f t="shared" si="75"/>
        <v>#N/A</v>
      </c>
      <c r="KG20" s="165" t="e">
        <f t="shared" si="76"/>
        <v>#N/A</v>
      </c>
      <c r="KH20" s="165" t="e">
        <f t="shared" si="77"/>
        <v>#N/A</v>
      </c>
      <c r="KI20" s="165" t="e">
        <f t="shared" si="78"/>
        <v>#N/A</v>
      </c>
      <c r="KJ20" s="165" t="e">
        <f t="shared" si="79"/>
        <v>#N/A</v>
      </c>
      <c r="KK20" s="165" t="e">
        <f t="shared" si="80"/>
        <v>#N/A</v>
      </c>
      <c r="KL20" s="165" t="e">
        <f t="shared" si="81"/>
        <v>#N/A</v>
      </c>
      <c r="KM20" s="165" t="e">
        <f t="shared" si="82"/>
        <v>#N/A</v>
      </c>
      <c r="KN20" s="165" t="e">
        <f t="shared" si="83"/>
        <v>#N/A</v>
      </c>
      <c r="KO20" s="165" t="e">
        <f t="shared" si="84"/>
        <v>#N/A</v>
      </c>
      <c r="KP20" s="165" t="e">
        <f t="shared" si="85"/>
        <v>#N/A</v>
      </c>
      <c r="KQ20" s="165" t="e">
        <f t="shared" si="86"/>
        <v>#N/A</v>
      </c>
      <c r="KR20" s="165" t="e">
        <f t="shared" si="87"/>
        <v>#N/A</v>
      </c>
      <c r="KS20" s="165" t="e">
        <f t="shared" si="88"/>
        <v>#N/A</v>
      </c>
      <c r="KT20" s="165" t="e">
        <f t="shared" si="89"/>
        <v>#N/A</v>
      </c>
      <c r="KU20" s="165" t="e">
        <f t="shared" si="90"/>
        <v>#N/A</v>
      </c>
      <c r="KV20" s="165" t="e">
        <f t="shared" si="91"/>
        <v>#N/A</v>
      </c>
      <c r="KW20" s="165" t="e">
        <f t="shared" si="92"/>
        <v>#N/A</v>
      </c>
      <c r="KX20" s="165" t="e">
        <f t="shared" si="93"/>
        <v>#N/A</v>
      </c>
      <c r="KY20" s="165" t="e">
        <f t="shared" si="94"/>
        <v>#N/A</v>
      </c>
      <c r="KZ20" s="165" t="e">
        <f t="shared" si="95"/>
        <v>#N/A</v>
      </c>
      <c r="LA20" s="165" t="e">
        <f t="shared" si="96"/>
        <v>#N/A</v>
      </c>
      <c r="LB20" s="165" t="e">
        <f t="shared" si="97"/>
        <v>#N/A</v>
      </c>
      <c r="LC20" s="165" t="e">
        <f t="shared" si="98"/>
        <v>#N/A</v>
      </c>
      <c r="LD20" s="165" t="e">
        <f t="shared" si="99"/>
        <v>#N/A</v>
      </c>
      <c r="LE20" s="165" t="e">
        <f t="shared" si="100"/>
        <v>#N/A</v>
      </c>
      <c r="LF20" s="165" t="e">
        <f t="shared" si="101"/>
        <v>#N/A</v>
      </c>
      <c r="LG20" s="165" t="e">
        <f t="shared" si="102"/>
        <v>#N/A</v>
      </c>
      <c r="LH20" s="165" t="e">
        <f t="shared" si="103"/>
        <v>#N/A</v>
      </c>
      <c r="LI20" s="165" t="e">
        <f t="shared" si="104"/>
        <v>#N/A</v>
      </c>
      <c r="LJ20" s="165" t="e">
        <f t="shared" si="105"/>
        <v>#N/A</v>
      </c>
      <c r="LK20" s="165" t="e">
        <f t="shared" si="106"/>
        <v>#N/A</v>
      </c>
      <c r="LL20" s="165" t="e">
        <f t="shared" si="107"/>
        <v>#N/A</v>
      </c>
      <c r="LM20" s="165" t="e">
        <f t="shared" si="108"/>
        <v>#N/A</v>
      </c>
      <c r="LN20" s="165" t="e">
        <f t="shared" si="109"/>
        <v>#N/A</v>
      </c>
      <c r="LO20" s="165" t="e">
        <f t="shared" si="110"/>
        <v>#N/A</v>
      </c>
      <c r="LP20" s="165" t="e">
        <f t="shared" si="111"/>
        <v>#N/A</v>
      </c>
      <c r="LQ20" s="165" t="e">
        <f t="shared" si="112"/>
        <v>#N/A</v>
      </c>
      <c r="LR20" s="165" t="e">
        <f t="shared" si="113"/>
        <v>#N/A</v>
      </c>
      <c r="LS20" s="165" t="e">
        <f t="shared" si="114"/>
        <v>#N/A</v>
      </c>
      <c r="LT20" s="165" t="e">
        <f t="shared" si="115"/>
        <v>#N/A</v>
      </c>
      <c r="LU20" s="165" t="e">
        <f t="shared" si="116"/>
        <v>#N/A</v>
      </c>
      <c r="LV20" s="165" t="e">
        <f t="shared" si="117"/>
        <v>#N/A</v>
      </c>
      <c r="LW20" s="165" t="e">
        <f t="shared" si="118"/>
        <v>#N/A</v>
      </c>
      <c r="LX20" s="165" t="e">
        <f t="shared" si="119"/>
        <v>#N/A</v>
      </c>
      <c r="LY20" s="165" t="e">
        <f t="shared" si="120"/>
        <v>#N/A</v>
      </c>
      <c r="LZ20" s="165" t="e">
        <f t="shared" si="121"/>
        <v>#N/A</v>
      </c>
      <c r="MA20" s="165" t="e">
        <f t="shared" si="122"/>
        <v>#N/A</v>
      </c>
      <c r="MB20" s="165" t="e">
        <f t="shared" si="123"/>
        <v>#N/A</v>
      </c>
      <c r="MC20" s="165" t="e">
        <f t="shared" si="124"/>
        <v>#N/A</v>
      </c>
      <c r="MD20" s="165" t="e">
        <f t="shared" si="125"/>
        <v>#N/A</v>
      </c>
      <c r="ME20" s="165" t="e">
        <f t="shared" si="126"/>
        <v>#N/A</v>
      </c>
      <c r="MF20" s="165" t="e">
        <f t="shared" si="127"/>
        <v>#N/A</v>
      </c>
      <c r="MG20" s="165" t="e">
        <f t="shared" si="128"/>
        <v>#N/A</v>
      </c>
      <c r="MH20" s="165" t="e">
        <f t="shared" si="129"/>
        <v>#N/A</v>
      </c>
      <c r="MI20" s="165" t="e">
        <f t="shared" si="130"/>
        <v>#N/A</v>
      </c>
      <c r="MJ20" s="165" t="e">
        <f t="shared" si="131"/>
        <v>#N/A</v>
      </c>
      <c r="MK20" s="165" t="e">
        <f t="shared" si="132"/>
        <v>#N/A</v>
      </c>
      <c r="ML20" s="165" t="e">
        <f t="shared" si="133"/>
        <v>#N/A</v>
      </c>
      <c r="MM20" s="165" t="e">
        <f t="shared" si="134"/>
        <v>#N/A</v>
      </c>
      <c r="MN20" s="165" t="e">
        <f t="shared" si="135"/>
        <v>#N/A</v>
      </c>
      <c r="MO20" s="165" t="e">
        <f t="shared" si="136"/>
        <v>#N/A</v>
      </c>
      <c r="MP20" s="165" t="e">
        <f t="shared" si="137"/>
        <v>#N/A</v>
      </c>
      <c r="MQ20" s="165" t="e">
        <f t="shared" si="138"/>
        <v>#N/A</v>
      </c>
      <c r="MR20" s="165" t="e">
        <f t="shared" si="139"/>
        <v>#N/A</v>
      </c>
      <c r="MS20" s="165" t="e">
        <f t="shared" si="140"/>
        <v>#N/A</v>
      </c>
      <c r="MT20" s="165" t="e">
        <f t="shared" si="141"/>
        <v>#N/A</v>
      </c>
      <c r="MU20" s="165" t="e">
        <f t="shared" si="142"/>
        <v>#N/A</v>
      </c>
      <c r="MV20" s="165" t="e">
        <f t="shared" si="143"/>
        <v>#N/A</v>
      </c>
      <c r="MW20" s="165" t="e">
        <f t="shared" si="144"/>
        <v>#N/A</v>
      </c>
      <c r="MX20" s="165" t="e">
        <f t="shared" si="145"/>
        <v>#N/A</v>
      </c>
      <c r="MY20" s="165" t="e">
        <f t="shared" si="146"/>
        <v>#N/A</v>
      </c>
      <c r="MZ20" s="165" t="e">
        <f t="shared" si="147"/>
        <v>#N/A</v>
      </c>
      <c r="NA20" s="165" t="e">
        <f t="shared" si="148"/>
        <v>#N/A</v>
      </c>
      <c r="NB20" s="165" t="e">
        <f t="shared" si="149"/>
        <v>#N/A</v>
      </c>
      <c r="NC20" s="165" t="e">
        <f t="shared" si="150"/>
        <v>#N/A</v>
      </c>
      <c r="ND20" s="165" t="e">
        <f t="shared" si="151"/>
        <v>#N/A</v>
      </c>
      <c r="NE20" s="165" t="e">
        <f t="shared" si="152"/>
        <v>#N/A</v>
      </c>
      <c r="NF20" s="165" t="e">
        <f t="shared" si="153"/>
        <v>#N/A</v>
      </c>
      <c r="NG20" s="165" t="e">
        <f t="shared" si="154"/>
        <v>#N/A</v>
      </c>
      <c r="NH20" s="165" t="e">
        <f t="shared" si="155"/>
        <v>#N/A</v>
      </c>
      <c r="NI20" s="165" t="e">
        <f t="shared" si="156"/>
        <v>#N/A</v>
      </c>
      <c r="NJ20" s="165" t="e">
        <f t="shared" si="157"/>
        <v>#N/A</v>
      </c>
      <c r="NK20" s="165" t="e">
        <f t="shared" si="158"/>
        <v>#N/A</v>
      </c>
      <c r="NL20" s="165" t="e">
        <f t="shared" si="159"/>
        <v>#N/A</v>
      </c>
      <c r="NM20" s="165" t="e">
        <f t="shared" si="160"/>
        <v>#N/A</v>
      </c>
      <c r="NN20" s="165" t="e">
        <f t="shared" si="161"/>
        <v>#N/A</v>
      </c>
      <c r="NO20" s="165" t="e">
        <f t="shared" si="162"/>
        <v>#N/A</v>
      </c>
      <c r="NP20" s="165" t="e">
        <f t="shared" si="163"/>
        <v>#N/A</v>
      </c>
      <c r="NQ20" s="165" t="e">
        <f t="shared" si="164"/>
        <v>#N/A</v>
      </c>
      <c r="NR20" s="165" t="e">
        <f t="shared" si="165"/>
        <v>#N/A</v>
      </c>
      <c r="NS20" s="165" t="e">
        <f t="shared" si="166"/>
        <v>#N/A</v>
      </c>
      <c r="NT20" s="165" t="e">
        <f t="shared" si="167"/>
        <v>#N/A</v>
      </c>
      <c r="NU20" s="165" t="e">
        <f t="shared" si="168"/>
        <v>#N/A</v>
      </c>
      <c r="NV20" s="165" t="e">
        <f t="shared" si="169"/>
        <v>#N/A</v>
      </c>
      <c r="NW20" s="165" t="e">
        <f t="shared" si="170"/>
        <v>#N/A</v>
      </c>
      <c r="NX20" s="165" t="e">
        <f t="shared" si="171"/>
        <v>#N/A</v>
      </c>
      <c r="NY20" s="165" t="e">
        <f t="shared" si="172"/>
        <v>#N/A</v>
      </c>
      <c r="NZ20" s="165" t="e">
        <f t="shared" si="173"/>
        <v>#N/A</v>
      </c>
      <c r="OA20" s="165" t="e">
        <f t="shared" si="174"/>
        <v>#N/A</v>
      </c>
      <c r="OB20" s="165" t="e">
        <f t="shared" si="175"/>
        <v>#N/A</v>
      </c>
      <c r="OC20" s="165" t="e">
        <f t="shared" si="176"/>
        <v>#N/A</v>
      </c>
      <c r="OD20" s="165" t="e">
        <f t="shared" si="177"/>
        <v>#N/A</v>
      </c>
      <c r="OE20" s="165" t="e">
        <f t="shared" si="178"/>
        <v>#N/A</v>
      </c>
      <c r="OF20" s="165" t="e">
        <f t="shared" si="179"/>
        <v>#N/A</v>
      </c>
      <c r="OG20" s="165" t="e">
        <f t="shared" si="180"/>
        <v>#N/A</v>
      </c>
      <c r="OH20" s="165" t="e">
        <f t="shared" si="181"/>
        <v>#N/A</v>
      </c>
      <c r="OI20" s="165" t="e">
        <f t="shared" si="182"/>
        <v>#N/A</v>
      </c>
      <c r="OJ20" s="165" t="e">
        <f t="shared" si="183"/>
        <v>#N/A</v>
      </c>
      <c r="OK20" s="165" t="e">
        <f t="shared" si="184"/>
        <v>#N/A</v>
      </c>
      <c r="OL20" s="165" t="e">
        <f t="shared" si="185"/>
        <v>#N/A</v>
      </c>
      <c r="OM20" s="165" t="e">
        <f t="shared" si="186"/>
        <v>#N/A</v>
      </c>
      <c r="ON20" s="165" t="e">
        <f t="shared" si="187"/>
        <v>#N/A</v>
      </c>
      <c r="OO20" s="165" t="e">
        <f t="shared" si="188"/>
        <v>#N/A</v>
      </c>
      <c r="OP20" s="165" t="e">
        <f t="shared" si="189"/>
        <v>#N/A</v>
      </c>
      <c r="OQ20" s="165" t="e">
        <f t="shared" si="190"/>
        <v>#N/A</v>
      </c>
      <c r="OR20" s="165" t="e">
        <f t="shared" si="191"/>
        <v>#N/A</v>
      </c>
      <c r="OS20" s="165" t="e">
        <f t="shared" si="192"/>
        <v>#N/A</v>
      </c>
      <c r="OT20" s="165" t="e">
        <f t="shared" si="193"/>
        <v>#N/A</v>
      </c>
      <c r="OU20" s="165" t="e">
        <f t="shared" si="194"/>
        <v>#N/A</v>
      </c>
      <c r="OV20" s="165" t="e">
        <f t="shared" si="195"/>
        <v>#N/A</v>
      </c>
      <c r="OW20" s="165" t="e">
        <f t="shared" si="196"/>
        <v>#N/A</v>
      </c>
      <c r="OX20" s="165" t="e">
        <f t="shared" si="197"/>
        <v>#N/A</v>
      </c>
      <c r="OY20" s="165" t="e">
        <f t="shared" si="198"/>
        <v>#N/A</v>
      </c>
      <c r="OZ20" s="165" t="e">
        <f t="shared" si="199"/>
        <v>#N/A</v>
      </c>
      <c r="PA20" s="165" t="e">
        <f t="shared" si="200"/>
        <v>#N/A</v>
      </c>
      <c r="PB20" s="165" t="e">
        <f t="shared" si="201"/>
        <v>#N/A</v>
      </c>
      <c r="PC20" s="165" t="e">
        <f t="shared" si="202"/>
        <v>#N/A</v>
      </c>
      <c r="PD20" s="165" t="e">
        <f t="shared" si="203"/>
        <v>#N/A</v>
      </c>
      <c r="PE20" s="165" t="e">
        <f t="shared" si="204"/>
        <v>#N/A</v>
      </c>
      <c r="PF20" s="165" t="e">
        <f t="shared" si="205"/>
        <v>#N/A</v>
      </c>
      <c r="PG20" s="165" t="e">
        <f t="shared" si="206"/>
        <v>#N/A</v>
      </c>
      <c r="PH20" s="165" t="e">
        <f t="shared" si="207"/>
        <v>#N/A</v>
      </c>
    </row>
    <row r="21" spans="1:424" hidden="1" x14ac:dyDescent="0.45">
      <c r="A21" s="4">
        <v>18</v>
      </c>
      <c r="B21" s="92" t="str">
        <f t="shared" si="208"/>
        <v/>
      </c>
      <c r="C21" s="91"/>
      <c r="D21" s="92" t="str">
        <f t="shared" si="209"/>
        <v/>
      </c>
      <c r="E21" s="120" t="str">
        <f t="shared" si="0"/>
        <v/>
      </c>
      <c r="F21" s="120" t="str">
        <f t="shared" si="1"/>
        <v/>
      </c>
      <c r="G21" s="71" t="str">
        <f t="shared" si="210"/>
        <v/>
      </c>
      <c r="H21" s="23"/>
      <c r="I21" s="55"/>
      <c r="J21" s="298"/>
      <c r="K21" s="72" t="str">
        <f>IF(AND(B21&gt;0,C21&gt;0,D21&gt;0),IF(ISBLANK(J21),IF(ISBLANK(H21),"",(D21-B21)*VLOOKUP(H21,VLookups!$A$4:$B$13,2,FALSE)),J21),"")</f>
        <v/>
      </c>
      <c r="L21" s="73" t="str">
        <f t="shared" si="2"/>
        <v/>
      </c>
      <c r="M21" s="91"/>
      <c r="N21" s="265" t="str">
        <f>IF(AND(M21&gt;0,C21&gt;0,NOT(K21="")),ABS(VLOOKUP($M$1,VLookups!$A$43:$B$44,2,FALSE)-_xlfn.NORM.DIST(M21,G21,K21,TRUE)),"")</f>
        <v/>
      </c>
      <c r="O21" s="90" t="str">
        <f>IF(AND($B21&gt;0,$C21&gt;0,$D21&gt;0,NOT(ISBLANK($H21))),_xlfn.NORM.INV(ABS(VLOOKUP($M$1,VLookups!$A$43:$B$44,2,FALSE)-O$3),$G21,$K21),"")</f>
        <v/>
      </c>
      <c r="P21" s="89" t="str">
        <f>IF(AND($B21&gt;0,$C21&gt;0,$D21&gt;0,NOT(ISBLANK($H21))),_xlfn.NORM.INV(ABS(VLOOKUP($M$1,VLookups!$A$43:$B$44,2,FALSE)-P$3),$G21,$K21),"")</f>
        <v/>
      </c>
      <c r="Q21" s="90" t="str">
        <f>IF(AND($B21&gt;0,$C21&gt;0,$D21&gt;0,NOT(ISBLANK($H21))),_xlfn.NORM.INV(ABS(VLOOKUP($M$1,VLookups!$A$43:$B$44,2,FALSE)-Q$3),$G21,$K21),"")</f>
        <v/>
      </c>
      <c r="R21" s="89" t="str">
        <f>IF(AND($B21&gt;0,$C21&gt;0,$D21&gt;0,NOT(ISBLANK($H21))),_xlfn.NORM.INV(ABS(VLOOKUP($M$1,VLookups!$A$43:$B$44,2,FALSE)-R$3),$G21,$K21),"")</f>
        <v/>
      </c>
      <c r="S21" s="90" t="str">
        <f>IF(AND($B21&gt;0,$C21&gt;0,$D21&gt;0,NOT(ISBLANK($H21))),_xlfn.NORM.INV(ABS(VLOOKUP($M$1,VLookups!$A$43:$B$44,2,FALSE)-S$3),$G21,$K21),"")</f>
        <v/>
      </c>
      <c r="T21" s="89" t="str">
        <f>IF(AND($B21&gt;0,$C21&gt;0,$D21&gt;0,NOT(ISBLANK($H21))),_xlfn.NORM.INV(ABS(VLOOKUP($M$1,VLookups!$A$43:$B$44,2,FALSE)-T$3),$G21,$K21),"")</f>
        <v/>
      </c>
      <c r="U21" s="5"/>
      <c r="V21" s="164" t="str">
        <f t="shared" si="211"/>
        <v/>
      </c>
      <c r="W21" s="47" t="str">
        <f t="shared" si="212"/>
        <v/>
      </c>
      <c r="X21" s="47" t="str">
        <f t="shared" si="228"/>
        <v/>
      </c>
      <c r="Y21" s="47" t="str">
        <f t="shared" si="228"/>
        <v/>
      </c>
      <c r="Z21" s="47" t="str">
        <f t="shared" si="228"/>
        <v/>
      </c>
      <c r="AA21" s="47" t="str">
        <f t="shared" si="228"/>
        <v/>
      </c>
      <c r="AB21" s="47" t="str">
        <f t="shared" si="228"/>
        <v/>
      </c>
      <c r="AC21" s="47" t="str">
        <f t="shared" si="228"/>
        <v/>
      </c>
      <c r="AD21" s="47" t="str">
        <f t="shared" si="228"/>
        <v/>
      </c>
      <c r="AE21" s="47" t="str">
        <f t="shared" si="228"/>
        <v/>
      </c>
      <c r="AF21" s="47" t="str">
        <f t="shared" si="228"/>
        <v/>
      </c>
      <c r="AG21" s="47" t="str">
        <f t="shared" si="228"/>
        <v/>
      </c>
      <c r="AH21" s="47" t="str">
        <f t="shared" si="228"/>
        <v/>
      </c>
      <c r="AI21" s="47" t="str">
        <f t="shared" si="228"/>
        <v/>
      </c>
      <c r="AJ21" s="47" t="str">
        <f t="shared" si="228"/>
        <v/>
      </c>
      <c r="AK21" s="47" t="str">
        <f t="shared" si="228"/>
        <v/>
      </c>
      <c r="AL21" s="47" t="str">
        <f t="shared" si="228"/>
        <v/>
      </c>
      <c r="AM21" s="47" t="str">
        <f t="shared" si="228"/>
        <v/>
      </c>
      <c r="AN21" s="47" t="str">
        <f t="shared" si="228"/>
        <v/>
      </c>
      <c r="AO21" s="47" t="str">
        <f t="shared" si="228"/>
        <v/>
      </c>
      <c r="AP21" s="47" t="str">
        <f t="shared" si="228"/>
        <v/>
      </c>
      <c r="AQ21" s="47" t="str">
        <f t="shared" si="228"/>
        <v/>
      </c>
      <c r="AR21" s="47" t="str">
        <f t="shared" si="228"/>
        <v/>
      </c>
      <c r="AS21" s="47" t="str">
        <f t="shared" si="228"/>
        <v/>
      </c>
      <c r="AT21" s="47" t="str">
        <f t="shared" si="228"/>
        <v/>
      </c>
      <c r="AU21" s="47" t="str">
        <f t="shared" si="228"/>
        <v/>
      </c>
      <c r="AV21" s="47" t="str">
        <f t="shared" si="228"/>
        <v/>
      </c>
      <c r="AW21" s="47" t="str">
        <f t="shared" si="228"/>
        <v/>
      </c>
      <c r="AX21" s="47" t="str">
        <f t="shared" si="228"/>
        <v/>
      </c>
      <c r="AY21" s="47" t="str">
        <f t="shared" si="228"/>
        <v/>
      </c>
      <c r="AZ21" s="47" t="str">
        <f t="shared" si="228"/>
        <v/>
      </c>
      <c r="BA21" s="47" t="str">
        <f t="shared" si="228"/>
        <v/>
      </c>
      <c r="BB21" s="47" t="str">
        <f t="shared" si="228"/>
        <v/>
      </c>
      <c r="BC21" s="47" t="str">
        <f t="shared" si="228"/>
        <v/>
      </c>
      <c r="BD21" s="47" t="str">
        <f t="shared" si="228"/>
        <v/>
      </c>
      <c r="BE21" s="47" t="str">
        <f t="shared" si="228"/>
        <v/>
      </c>
      <c r="BF21" s="47" t="str">
        <f t="shared" si="228"/>
        <v/>
      </c>
      <c r="BG21" s="47" t="str">
        <f t="shared" si="228"/>
        <v/>
      </c>
      <c r="BH21" s="47" t="str">
        <f t="shared" si="228"/>
        <v/>
      </c>
      <c r="BI21" s="47" t="str">
        <f t="shared" si="228"/>
        <v/>
      </c>
      <c r="BJ21" s="47" t="str">
        <f t="shared" si="228"/>
        <v/>
      </c>
      <c r="BK21" s="47" t="str">
        <f t="shared" si="228"/>
        <v/>
      </c>
      <c r="BL21" s="47" t="str">
        <f t="shared" si="228"/>
        <v/>
      </c>
      <c r="BM21" s="47" t="str">
        <f t="shared" si="228"/>
        <v/>
      </c>
      <c r="BN21" s="47" t="str">
        <f t="shared" si="228"/>
        <v/>
      </c>
      <c r="BO21" s="47" t="str">
        <f t="shared" si="228"/>
        <v/>
      </c>
      <c r="BP21" s="47" t="str">
        <f t="shared" si="228"/>
        <v/>
      </c>
      <c r="BQ21" s="47" t="str">
        <f t="shared" si="228"/>
        <v/>
      </c>
      <c r="BR21" s="47" t="str">
        <f t="shared" si="228"/>
        <v/>
      </c>
      <c r="BS21" s="47" t="str">
        <f t="shared" si="228"/>
        <v/>
      </c>
      <c r="BT21" s="47" t="str">
        <f t="shared" si="228"/>
        <v/>
      </c>
      <c r="BU21" s="47" t="str">
        <f t="shared" si="228"/>
        <v/>
      </c>
      <c r="BV21" s="47" t="str">
        <f t="shared" si="228"/>
        <v/>
      </c>
      <c r="BW21" s="47" t="str">
        <f t="shared" si="228"/>
        <v/>
      </c>
      <c r="BX21" s="47" t="str">
        <f t="shared" si="228"/>
        <v/>
      </c>
      <c r="BY21" s="47" t="str">
        <f t="shared" si="228"/>
        <v/>
      </c>
      <c r="BZ21" s="47" t="str">
        <f t="shared" si="228"/>
        <v/>
      </c>
      <c r="CA21" s="47" t="str">
        <f t="shared" si="228"/>
        <v/>
      </c>
      <c r="CB21" s="47" t="str">
        <f t="shared" si="228"/>
        <v/>
      </c>
      <c r="CC21" s="47" t="str">
        <f t="shared" si="228"/>
        <v/>
      </c>
      <c r="CD21" s="47" t="str">
        <f t="shared" si="228"/>
        <v/>
      </c>
      <c r="CE21" s="47" t="str">
        <f t="shared" si="228"/>
        <v/>
      </c>
      <c r="CF21" s="47" t="str">
        <f t="shared" si="228"/>
        <v/>
      </c>
      <c r="CG21" s="47" t="str">
        <f t="shared" si="228"/>
        <v/>
      </c>
      <c r="CH21" s="47" t="str">
        <f t="shared" si="228"/>
        <v/>
      </c>
      <c r="CI21" s="47" t="str">
        <f t="shared" ref="CI21:DR24" si="230">IF(ISNONTEXT($V21),CJ21-$V21,"")</f>
        <v/>
      </c>
      <c r="CJ21" s="47" t="str">
        <f t="shared" si="230"/>
        <v/>
      </c>
      <c r="CK21" s="47" t="str">
        <f t="shared" si="230"/>
        <v/>
      </c>
      <c r="CL21" s="47" t="str">
        <f t="shared" si="230"/>
        <v/>
      </c>
      <c r="CM21" s="47" t="str">
        <f t="shared" si="230"/>
        <v/>
      </c>
      <c r="CN21" s="47" t="str">
        <f t="shared" si="230"/>
        <v/>
      </c>
      <c r="CO21" s="47" t="str">
        <f t="shared" si="230"/>
        <v/>
      </c>
      <c r="CP21" s="47" t="str">
        <f t="shared" si="230"/>
        <v/>
      </c>
      <c r="CQ21" s="47" t="str">
        <f t="shared" si="230"/>
        <v/>
      </c>
      <c r="CR21" s="47" t="str">
        <f t="shared" si="230"/>
        <v/>
      </c>
      <c r="CS21" s="47" t="str">
        <f t="shared" si="230"/>
        <v/>
      </c>
      <c r="CT21" s="47" t="str">
        <f t="shared" si="230"/>
        <v/>
      </c>
      <c r="CU21" s="47" t="str">
        <f t="shared" si="230"/>
        <v/>
      </c>
      <c r="CV21" s="47" t="str">
        <f t="shared" si="230"/>
        <v/>
      </c>
      <c r="CW21" s="47" t="str">
        <f t="shared" si="230"/>
        <v/>
      </c>
      <c r="CX21" s="47" t="str">
        <f t="shared" si="230"/>
        <v/>
      </c>
      <c r="CY21" s="47" t="str">
        <f t="shared" si="230"/>
        <v/>
      </c>
      <c r="CZ21" s="47" t="str">
        <f t="shared" si="230"/>
        <v/>
      </c>
      <c r="DA21" s="47" t="str">
        <f t="shared" si="230"/>
        <v/>
      </c>
      <c r="DB21" s="47" t="str">
        <f t="shared" si="230"/>
        <v/>
      </c>
      <c r="DC21" s="47" t="str">
        <f t="shared" si="230"/>
        <v/>
      </c>
      <c r="DD21" s="47" t="str">
        <f t="shared" si="230"/>
        <v/>
      </c>
      <c r="DE21" s="47" t="str">
        <f t="shared" si="230"/>
        <v/>
      </c>
      <c r="DF21" s="47" t="str">
        <f t="shared" si="230"/>
        <v/>
      </c>
      <c r="DG21" s="47" t="str">
        <f t="shared" si="230"/>
        <v/>
      </c>
      <c r="DH21" s="47" t="str">
        <f t="shared" si="230"/>
        <v/>
      </c>
      <c r="DI21" s="47" t="str">
        <f t="shared" si="230"/>
        <v/>
      </c>
      <c r="DJ21" s="47" t="str">
        <f t="shared" si="230"/>
        <v/>
      </c>
      <c r="DK21" s="47" t="str">
        <f t="shared" si="230"/>
        <v/>
      </c>
      <c r="DL21" s="47" t="str">
        <f t="shared" si="230"/>
        <v/>
      </c>
      <c r="DM21" s="47" t="str">
        <f t="shared" si="230"/>
        <v/>
      </c>
      <c r="DN21" s="47" t="str">
        <f t="shared" si="230"/>
        <v/>
      </c>
      <c r="DO21" s="47" t="str">
        <f t="shared" si="230"/>
        <v/>
      </c>
      <c r="DP21" s="47" t="str">
        <f t="shared" si="230"/>
        <v/>
      </c>
      <c r="DQ21" s="47" t="str">
        <f t="shared" si="230"/>
        <v/>
      </c>
      <c r="DR21" s="47" t="str">
        <f t="shared" si="230"/>
        <v/>
      </c>
      <c r="DS21" s="179" t="str">
        <f t="shared" si="213"/>
        <v/>
      </c>
      <c r="DT21" s="47" t="str">
        <f t="shared" si="214"/>
        <v/>
      </c>
      <c r="DU21" s="47" t="str">
        <f t="shared" si="229"/>
        <v/>
      </c>
      <c r="DV21" s="47" t="str">
        <f t="shared" si="229"/>
        <v/>
      </c>
      <c r="DW21" s="47" t="str">
        <f t="shared" si="229"/>
        <v/>
      </c>
      <c r="DX21" s="47" t="str">
        <f t="shared" si="229"/>
        <v/>
      </c>
      <c r="DY21" s="47" t="str">
        <f t="shared" si="229"/>
        <v/>
      </c>
      <c r="DZ21" s="47" t="str">
        <f t="shared" si="229"/>
        <v/>
      </c>
      <c r="EA21" s="47" t="str">
        <f t="shared" si="229"/>
        <v/>
      </c>
      <c r="EB21" s="47" t="str">
        <f t="shared" si="229"/>
        <v/>
      </c>
      <c r="EC21" s="47" t="str">
        <f t="shared" si="229"/>
        <v/>
      </c>
      <c r="ED21" s="47" t="str">
        <f t="shared" si="229"/>
        <v/>
      </c>
      <c r="EE21" s="47" t="str">
        <f t="shared" si="229"/>
        <v/>
      </c>
      <c r="EF21" s="47" t="str">
        <f t="shared" si="229"/>
        <v/>
      </c>
      <c r="EG21" s="47" t="str">
        <f t="shared" si="229"/>
        <v/>
      </c>
      <c r="EH21" s="47" t="str">
        <f t="shared" si="229"/>
        <v/>
      </c>
      <c r="EI21" s="47" t="str">
        <f t="shared" si="229"/>
        <v/>
      </c>
      <c r="EJ21" s="47" t="str">
        <f t="shared" si="229"/>
        <v/>
      </c>
      <c r="EK21" s="47" t="str">
        <f t="shared" si="229"/>
        <v/>
      </c>
      <c r="EL21" s="47" t="str">
        <f t="shared" si="229"/>
        <v/>
      </c>
      <c r="EM21" s="47" t="str">
        <f t="shared" si="229"/>
        <v/>
      </c>
      <c r="EN21" s="47" t="str">
        <f t="shared" si="229"/>
        <v/>
      </c>
      <c r="EO21" s="47" t="str">
        <f t="shared" si="229"/>
        <v/>
      </c>
      <c r="EP21" s="47" t="str">
        <f t="shared" si="229"/>
        <v/>
      </c>
      <c r="EQ21" s="47" t="str">
        <f t="shared" si="229"/>
        <v/>
      </c>
      <c r="ER21" s="47" t="str">
        <f t="shared" si="229"/>
        <v/>
      </c>
      <c r="ES21" s="47" t="str">
        <f t="shared" si="229"/>
        <v/>
      </c>
      <c r="ET21" s="47" t="str">
        <f t="shared" si="229"/>
        <v/>
      </c>
      <c r="EU21" s="47" t="str">
        <f t="shared" si="229"/>
        <v/>
      </c>
      <c r="EV21" s="47" t="str">
        <f t="shared" si="229"/>
        <v/>
      </c>
      <c r="EW21" s="47" t="str">
        <f t="shared" si="229"/>
        <v/>
      </c>
      <c r="EX21" s="47" t="str">
        <f t="shared" si="229"/>
        <v/>
      </c>
      <c r="EY21" s="47" t="str">
        <f t="shared" si="229"/>
        <v/>
      </c>
      <c r="EZ21" s="47" t="str">
        <f t="shared" si="229"/>
        <v/>
      </c>
      <c r="FA21" s="47" t="str">
        <f t="shared" si="229"/>
        <v/>
      </c>
      <c r="FB21" s="47" t="str">
        <f t="shared" si="229"/>
        <v/>
      </c>
      <c r="FC21" s="47" t="str">
        <f t="shared" si="229"/>
        <v/>
      </c>
      <c r="FD21" s="47" t="str">
        <f t="shared" si="229"/>
        <v/>
      </c>
      <c r="FE21" s="47" t="str">
        <f t="shared" si="229"/>
        <v/>
      </c>
      <c r="FF21" s="47" t="str">
        <f t="shared" si="229"/>
        <v/>
      </c>
      <c r="FG21" s="47" t="str">
        <f t="shared" si="229"/>
        <v/>
      </c>
      <c r="FH21" s="47" t="str">
        <f t="shared" si="229"/>
        <v/>
      </c>
      <c r="FI21" s="47" t="str">
        <f t="shared" si="229"/>
        <v/>
      </c>
      <c r="FJ21" s="47" t="str">
        <f t="shared" si="229"/>
        <v/>
      </c>
      <c r="FK21" s="47" t="str">
        <f t="shared" si="229"/>
        <v/>
      </c>
      <c r="FL21" s="47" t="str">
        <f t="shared" si="229"/>
        <v/>
      </c>
      <c r="FM21" s="47" t="str">
        <f t="shared" si="229"/>
        <v/>
      </c>
      <c r="FN21" s="47" t="str">
        <f t="shared" si="229"/>
        <v/>
      </c>
      <c r="FO21" s="47" t="str">
        <f t="shared" si="229"/>
        <v/>
      </c>
      <c r="FP21" s="47" t="str">
        <f t="shared" si="229"/>
        <v/>
      </c>
      <c r="FQ21" s="47" t="str">
        <f t="shared" si="229"/>
        <v/>
      </c>
      <c r="FR21" s="47" t="str">
        <f t="shared" si="229"/>
        <v/>
      </c>
      <c r="FS21" s="47" t="str">
        <f t="shared" si="229"/>
        <v/>
      </c>
      <c r="FT21" s="47" t="str">
        <f t="shared" si="229"/>
        <v/>
      </c>
      <c r="FU21" s="47" t="str">
        <f t="shared" si="229"/>
        <v/>
      </c>
      <c r="FV21" s="47" t="str">
        <f t="shared" si="229"/>
        <v/>
      </c>
      <c r="FW21" s="47" t="str">
        <f t="shared" si="229"/>
        <v/>
      </c>
      <c r="FX21" s="47" t="str">
        <f t="shared" si="229"/>
        <v/>
      </c>
      <c r="FY21" s="47" t="str">
        <f t="shared" si="229"/>
        <v/>
      </c>
      <c r="FZ21" s="47" t="str">
        <f t="shared" si="229"/>
        <v/>
      </c>
      <c r="GA21" s="47" t="str">
        <f t="shared" si="229"/>
        <v/>
      </c>
      <c r="GB21" s="47" t="str">
        <f t="shared" si="229"/>
        <v/>
      </c>
      <c r="GC21" s="47" t="str">
        <f t="shared" si="229"/>
        <v/>
      </c>
      <c r="GD21" s="47" t="str">
        <f t="shared" si="229"/>
        <v/>
      </c>
      <c r="GE21" s="47" t="str">
        <f t="shared" si="229"/>
        <v/>
      </c>
      <c r="GF21" s="47" t="str">
        <f t="shared" ref="GF21:HO24" si="231">IF(ISNONTEXT($V21),GE21+$V21,"")</f>
        <v/>
      </c>
      <c r="GG21" s="47" t="str">
        <f t="shared" si="231"/>
        <v/>
      </c>
      <c r="GH21" s="47" t="str">
        <f t="shared" si="231"/>
        <v/>
      </c>
      <c r="GI21" s="47" t="str">
        <f t="shared" si="231"/>
        <v/>
      </c>
      <c r="GJ21" s="47" t="str">
        <f t="shared" si="231"/>
        <v/>
      </c>
      <c r="GK21" s="47" t="str">
        <f t="shared" si="231"/>
        <v/>
      </c>
      <c r="GL21" s="47" t="str">
        <f t="shared" si="231"/>
        <v/>
      </c>
      <c r="GM21" s="47" t="str">
        <f t="shared" si="231"/>
        <v/>
      </c>
      <c r="GN21" s="47" t="str">
        <f t="shared" si="231"/>
        <v/>
      </c>
      <c r="GO21" s="47" t="str">
        <f t="shared" si="231"/>
        <v/>
      </c>
      <c r="GP21" s="47" t="str">
        <f t="shared" si="231"/>
        <v/>
      </c>
      <c r="GQ21" s="47" t="str">
        <f t="shared" si="231"/>
        <v/>
      </c>
      <c r="GR21" s="47" t="str">
        <f t="shared" si="231"/>
        <v/>
      </c>
      <c r="GS21" s="47" t="str">
        <f t="shared" si="231"/>
        <v/>
      </c>
      <c r="GT21" s="47" t="str">
        <f t="shared" si="231"/>
        <v/>
      </c>
      <c r="GU21" s="47" t="str">
        <f t="shared" si="231"/>
        <v/>
      </c>
      <c r="GV21" s="47" t="str">
        <f t="shared" si="231"/>
        <v/>
      </c>
      <c r="GW21" s="47" t="str">
        <f t="shared" si="231"/>
        <v/>
      </c>
      <c r="GX21" s="47" t="str">
        <f t="shared" si="231"/>
        <v/>
      </c>
      <c r="GY21" s="47" t="str">
        <f t="shared" si="231"/>
        <v/>
      </c>
      <c r="GZ21" s="47" t="str">
        <f t="shared" si="231"/>
        <v/>
      </c>
      <c r="HA21" s="47" t="str">
        <f t="shared" si="231"/>
        <v/>
      </c>
      <c r="HB21" s="47" t="str">
        <f t="shared" si="231"/>
        <v/>
      </c>
      <c r="HC21" s="47" t="str">
        <f t="shared" si="231"/>
        <v/>
      </c>
      <c r="HD21" s="47" t="str">
        <f t="shared" si="231"/>
        <v/>
      </c>
      <c r="HE21" s="47" t="str">
        <f t="shared" si="231"/>
        <v/>
      </c>
      <c r="HF21" s="47" t="str">
        <f t="shared" si="231"/>
        <v/>
      </c>
      <c r="HG21" s="47" t="str">
        <f t="shared" si="231"/>
        <v/>
      </c>
      <c r="HH21" s="47" t="str">
        <f t="shared" si="231"/>
        <v/>
      </c>
      <c r="HI21" s="47" t="str">
        <f t="shared" si="231"/>
        <v/>
      </c>
      <c r="HJ21" s="47" t="str">
        <f t="shared" si="231"/>
        <v/>
      </c>
      <c r="HK21" s="47" t="str">
        <f t="shared" si="231"/>
        <v/>
      </c>
      <c r="HL21" s="47" t="str">
        <f t="shared" si="231"/>
        <v/>
      </c>
      <c r="HM21" s="47" t="str">
        <f t="shared" si="231"/>
        <v/>
      </c>
      <c r="HN21" s="47" t="str">
        <f t="shared" si="231"/>
        <v/>
      </c>
      <c r="HO21" s="47" t="str">
        <f t="shared" si="231"/>
        <v/>
      </c>
      <c r="HP21" s="165" t="e">
        <f t="shared" si="7"/>
        <v>#N/A</v>
      </c>
      <c r="HQ21" s="165" t="e">
        <f t="shared" si="8"/>
        <v>#N/A</v>
      </c>
      <c r="HR21" s="165" t="e">
        <f t="shared" si="9"/>
        <v>#N/A</v>
      </c>
      <c r="HS21" s="165" t="e">
        <f t="shared" si="10"/>
        <v>#N/A</v>
      </c>
      <c r="HT21" s="165" t="e">
        <f t="shared" si="11"/>
        <v>#N/A</v>
      </c>
      <c r="HU21" s="165" t="e">
        <f t="shared" si="12"/>
        <v>#N/A</v>
      </c>
      <c r="HV21" s="165" t="e">
        <f t="shared" si="13"/>
        <v>#N/A</v>
      </c>
      <c r="HW21" s="165" t="e">
        <f t="shared" si="14"/>
        <v>#N/A</v>
      </c>
      <c r="HX21" s="165" t="e">
        <f t="shared" si="15"/>
        <v>#N/A</v>
      </c>
      <c r="HY21" s="165" t="e">
        <f t="shared" si="16"/>
        <v>#N/A</v>
      </c>
      <c r="HZ21" s="165" t="e">
        <f t="shared" si="17"/>
        <v>#N/A</v>
      </c>
      <c r="IA21" s="165" t="e">
        <f t="shared" si="18"/>
        <v>#N/A</v>
      </c>
      <c r="IB21" s="165" t="e">
        <f t="shared" si="19"/>
        <v>#N/A</v>
      </c>
      <c r="IC21" s="165" t="e">
        <f t="shared" si="20"/>
        <v>#N/A</v>
      </c>
      <c r="ID21" s="165" t="e">
        <f t="shared" si="21"/>
        <v>#N/A</v>
      </c>
      <c r="IE21" s="165" t="e">
        <f t="shared" si="22"/>
        <v>#N/A</v>
      </c>
      <c r="IF21" s="165" t="e">
        <f t="shared" si="23"/>
        <v>#N/A</v>
      </c>
      <c r="IG21" s="165" t="e">
        <f t="shared" si="24"/>
        <v>#N/A</v>
      </c>
      <c r="IH21" s="165" t="e">
        <f t="shared" si="25"/>
        <v>#N/A</v>
      </c>
      <c r="II21" s="165" t="e">
        <f t="shared" si="26"/>
        <v>#N/A</v>
      </c>
      <c r="IJ21" s="165" t="e">
        <f t="shared" si="27"/>
        <v>#N/A</v>
      </c>
      <c r="IK21" s="165" t="e">
        <f t="shared" si="28"/>
        <v>#N/A</v>
      </c>
      <c r="IL21" s="165" t="e">
        <f t="shared" si="29"/>
        <v>#N/A</v>
      </c>
      <c r="IM21" s="165" t="e">
        <f t="shared" si="30"/>
        <v>#N/A</v>
      </c>
      <c r="IN21" s="165" t="e">
        <f t="shared" si="31"/>
        <v>#N/A</v>
      </c>
      <c r="IO21" s="165" t="e">
        <f t="shared" si="32"/>
        <v>#N/A</v>
      </c>
      <c r="IP21" s="165" t="e">
        <f t="shared" si="33"/>
        <v>#N/A</v>
      </c>
      <c r="IQ21" s="165" t="e">
        <f t="shared" si="34"/>
        <v>#N/A</v>
      </c>
      <c r="IR21" s="165" t="e">
        <f t="shared" si="35"/>
        <v>#N/A</v>
      </c>
      <c r="IS21" s="165" t="e">
        <f t="shared" si="36"/>
        <v>#N/A</v>
      </c>
      <c r="IT21" s="165" t="e">
        <f t="shared" si="37"/>
        <v>#N/A</v>
      </c>
      <c r="IU21" s="165" t="e">
        <f t="shared" si="38"/>
        <v>#N/A</v>
      </c>
      <c r="IV21" s="165" t="e">
        <f t="shared" si="39"/>
        <v>#N/A</v>
      </c>
      <c r="IW21" s="165" t="e">
        <f t="shared" si="40"/>
        <v>#N/A</v>
      </c>
      <c r="IX21" s="165" t="e">
        <f t="shared" si="41"/>
        <v>#N/A</v>
      </c>
      <c r="IY21" s="165" t="e">
        <f t="shared" si="42"/>
        <v>#N/A</v>
      </c>
      <c r="IZ21" s="165" t="e">
        <f t="shared" si="43"/>
        <v>#N/A</v>
      </c>
      <c r="JA21" s="165" t="e">
        <f t="shared" si="44"/>
        <v>#N/A</v>
      </c>
      <c r="JB21" s="165" t="e">
        <f t="shared" si="45"/>
        <v>#N/A</v>
      </c>
      <c r="JC21" s="165" t="e">
        <f t="shared" si="46"/>
        <v>#N/A</v>
      </c>
      <c r="JD21" s="165" t="e">
        <f t="shared" si="47"/>
        <v>#N/A</v>
      </c>
      <c r="JE21" s="165" t="e">
        <f t="shared" si="48"/>
        <v>#N/A</v>
      </c>
      <c r="JF21" s="165" t="e">
        <f t="shared" si="49"/>
        <v>#N/A</v>
      </c>
      <c r="JG21" s="165" t="e">
        <f t="shared" si="50"/>
        <v>#N/A</v>
      </c>
      <c r="JH21" s="165" t="e">
        <f t="shared" si="51"/>
        <v>#N/A</v>
      </c>
      <c r="JI21" s="165" t="e">
        <f t="shared" si="52"/>
        <v>#N/A</v>
      </c>
      <c r="JJ21" s="165" t="e">
        <f t="shared" si="53"/>
        <v>#N/A</v>
      </c>
      <c r="JK21" s="165" t="e">
        <f t="shared" si="54"/>
        <v>#N/A</v>
      </c>
      <c r="JL21" s="165" t="e">
        <f t="shared" si="55"/>
        <v>#N/A</v>
      </c>
      <c r="JM21" s="165" t="e">
        <f t="shared" si="56"/>
        <v>#N/A</v>
      </c>
      <c r="JN21" s="165" t="e">
        <f t="shared" si="57"/>
        <v>#N/A</v>
      </c>
      <c r="JO21" s="165" t="e">
        <f t="shared" si="58"/>
        <v>#N/A</v>
      </c>
      <c r="JP21" s="165" t="e">
        <f t="shared" si="59"/>
        <v>#N/A</v>
      </c>
      <c r="JQ21" s="165" t="e">
        <f t="shared" si="60"/>
        <v>#N/A</v>
      </c>
      <c r="JR21" s="165" t="e">
        <f t="shared" si="61"/>
        <v>#N/A</v>
      </c>
      <c r="JS21" s="165" t="e">
        <f t="shared" si="62"/>
        <v>#N/A</v>
      </c>
      <c r="JT21" s="165" t="e">
        <f t="shared" si="63"/>
        <v>#N/A</v>
      </c>
      <c r="JU21" s="165" t="e">
        <f t="shared" si="64"/>
        <v>#N/A</v>
      </c>
      <c r="JV21" s="165" t="e">
        <f t="shared" si="65"/>
        <v>#N/A</v>
      </c>
      <c r="JW21" s="165" t="e">
        <f t="shared" si="66"/>
        <v>#N/A</v>
      </c>
      <c r="JX21" s="165" t="e">
        <f t="shared" si="67"/>
        <v>#N/A</v>
      </c>
      <c r="JY21" s="165" t="e">
        <f t="shared" si="68"/>
        <v>#N/A</v>
      </c>
      <c r="JZ21" s="165" t="e">
        <f t="shared" si="69"/>
        <v>#N/A</v>
      </c>
      <c r="KA21" s="165" t="e">
        <f t="shared" si="70"/>
        <v>#N/A</v>
      </c>
      <c r="KB21" s="165" t="e">
        <f t="shared" si="71"/>
        <v>#N/A</v>
      </c>
      <c r="KC21" s="165" t="e">
        <f t="shared" si="72"/>
        <v>#N/A</v>
      </c>
      <c r="KD21" s="165" t="e">
        <f t="shared" si="73"/>
        <v>#N/A</v>
      </c>
      <c r="KE21" s="165" t="e">
        <f t="shared" si="74"/>
        <v>#N/A</v>
      </c>
      <c r="KF21" s="165" t="e">
        <f t="shared" si="75"/>
        <v>#N/A</v>
      </c>
      <c r="KG21" s="165" t="e">
        <f t="shared" si="76"/>
        <v>#N/A</v>
      </c>
      <c r="KH21" s="165" t="e">
        <f t="shared" si="77"/>
        <v>#N/A</v>
      </c>
      <c r="KI21" s="165" t="e">
        <f t="shared" si="78"/>
        <v>#N/A</v>
      </c>
      <c r="KJ21" s="165" t="e">
        <f t="shared" si="79"/>
        <v>#N/A</v>
      </c>
      <c r="KK21" s="165" t="e">
        <f t="shared" si="80"/>
        <v>#N/A</v>
      </c>
      <c r="KL21" s="165" t="e">
        <f t="shared" si="81"/>
        <v>#N/A</v>
      </c>
      <c r="KM21" s="165" t="e">
        <f t="shared" si="82"/>
        <v>#N/A</v>
      </c>
      <c r="KN21" s="165" t="e">
        <f t="shared" si="83"/>
        <v>#N/A</v>
      </c>
      <c r="KO21" s="165" t="e">
        <f t="shared" si="84"/>
        <v>#N/A</v>
      </c>
      <c r="KP21" s="165" t="e">
        <f t="shared" si="85"/>
        <v>#N/A</v>
      </c>
      <c r="KQ21" s="165" t="e">
        <f t="shared" si="86"/>
        <v>#N/A</v>
      </c>
      <c r="KR21" s="165" t="e">
        <f t="shared" si="87"/>
        <v>#N/A</v>
      </c>
      <c r="KS21" s="165" t="e">
        <f t="shared" si="88"/>
        <v>#N/A</v>
      </c>
      <c r="KT21" s="165" t="e">
        <f t="shared" si="89"/>
        <v>#N/A</v>
      </c>
      <c r="KU21" s="165" t="e">
        <f t="shared" si="90"/>
        <v>#N/A</v>
      </c>
      <c r="KV21" s="165" t="e">
        <f t="shared" si="91"/>
        <v>#N/A</v>
      </c>
      <c r="KW21" s="165" t="e">
        <f t="shared" si="92"/>
        <v>#N/A</v>
      </c>
      <c r="KX21" s="165" t="e">
        <f t="shared" si="93"/>
        <v>#N/A</v>
      </c>
      <c r="KY21" s="165" t="e">
        <f t="shared" si="94"/>
        <v>#N/A</v>
      </c>
      <c r="KZ21" s="165" t="e">
        <f t="shared" si="95"/>
        <v>#N/A</v>
      </c>
      <c r="LA21" s="165" t="e">
        <f t="shared" si="96"/>
        <v>#N/A</v>
      </c>
      <c r="LB21" s="165" t="e">
        <f t="shared" si="97"/>
        <v>#N/A</v>
      </c>
      <c r="LC21" s="165" t="e">
        <f t="shared" si="98"/>
        <v>#N/A</v>
      </c>
      <c r="LD21" s="165" t="e">
        <f t="shared" si="99"/>
        <v>#N/A</v>
      </c>
      <c r="LE21" s="165" t="e">
        <f t="shared" si="100"/>
        <v>#N/A</v>
      </c>
      <c r="LF21" s="165" t="e">
        <f t="shared" si="101"/>
        <v>#N/A</v>
      </c>
      <c r="LG21" s="165" t="e">
        <f t="shared" si="102"/>
        <v>#N/A</v>
      </c>
      <c r="LH21" s="165" t="e">
        <f t="shared" si="103"/>
        <v>#N/A</v>
      </c>
      <c r="LI21" s="165" t="e">
        <f t="shared" si="104"/>
        <v>#N/A</v>
      </c>
      <c r="LJ21" s="165" t="e">
        <f t="shared" si="105"/>
        <v>#N/A</v>
      </c>
      <c r="LK21" s="165" t="e">
        <f t="shared" si="106"/>
        <v>#N/A</v>
      </c>
      <c r="LL21" s="165" t="e">
        <f t="shared" si="107"/>
        <v>#N/A</v>
      </c>
      <c r="LM21" s="165" t="e">
        <f t="shared" si="108"/>
        <v>#N/A</v>
      </c>
      <c r="LN21" s="165" t="e">
        <f t="shared" si="109"/>
        <v>#N/A</v>
      </c>
      <c r="LO21" s="165" t="e">
        <f t="shared" si="110"/>
        <v>#N/A</v>
      </c>
      <c r="LP21" s="165" t="e">
        <f t="shared" si="111"/>
        <v>#N/A</v>
      </c>
      <c r="LQ21" s="165" t="e">
        <f t="shared" si="112"/>
        <v>#N/A</v>
      </c>
      <c r="LR21" s="165" t="e">
        <f t="shared" si="113"/>
        <v>#N/A</v>
      </c>
      <c r="LS21" s="165" t="e">
        <f t="shared" si="114"/>
        <v>#N/A</v>
      </c>
      <c r="LT21" s="165" t="e">
        <f t="shared" si="115"/>
        <v>#N/A</v>
      </c>
      <c r="LU21" s="165" t="e">
        <f t="shared" si="116"/>
        <v>#N/A</v>
      </c>
      <c r="LV21" s="165" t="e">
        <f t="shared" si="117"/>
        <v>#N/A</v>
      </c>
      <c r="LW21" s="165" t="e">
        <f t="shared" si="118"/>
        <v>#N/A</v>
      </c>
      <c r="LX21" s="165" t="e">
        <f t="shared" si="119"/>
        <v>#N/A</v>
      </c>
      <c r="LY21" s="165" t="e">
        <f t="shared" si="120"/>
        <v>#N/A</v>
      </c>
      <c r="LZ21" s="165" t="e">
        <f t="shared" si="121"/>
        <v>#N/A</v>
      </c>
      <c r="MA21" s="165" t="e">
        <f t="shared" si="122"/>
        <v>#N/A</v>
      </c>
      <c r="MB21" s="165" t="e">
        <f t="shared" si="123"/>
        <v>#N/A</v>
      </c>
      <c r="MC21" s="165" t="e">
        <f t="shared" si="124"/>
        <v>#N/A</v>
      </c>
      <c r="MD21" s="165" t="e">
        <f t="shared" si="125"/>
        <v>#N/A</v>
      </c>
      <c r="ME21" s="165" t="e">
        <f t="shared" si="126"/>
        <v>#N/A</v>
      </c>
      <c r="MF21" s="165" t="e">
        <f t="shared" si="127"/>
        <v>#N/A</v>
      </c>
      <c r="MG21" s="165" t="e">
        <f t="shared" si="128"/>
        <v>#N/A</v>
      </c>
      <c r="MH21" s="165" t="e">
        <f t="shared" si="129"/>
        <v>#N/A</v>
      </c>
      <c r="MI21" s="165" t="e">
        <f t="shared" si="130"/>
        <v>#N/A</v>
      </c>
      <c r="MJ21" s="165" t="e">
        <f t="shared" si="131"/>
        <v>#N/A</v>
      </c>
      <c r="MK21" s="165" t="e">
        <f t="shared" si="132"/>
        <v>#N/A</v>
      </c>
      <c r="ML21" s="165" t="e">
        <f t="shared" si="133"/>
        <v>#N/A</v>
      </c>
      <c r="MM21" s="165" t="e">
        <f t="shared" si="134"/>
        <v>#N/A</v>
      </c>
      <c r="MN21" s="165" t="e">
        <f t="shared" si="135"/>
        <v>#N/A</v>
      </c>
      <c r="MO21" s="165" t="e">
        <f t="shared" si="136"/>
        <v>#N/A</v>
      </c>
      <c r="MP21" s="165" t="e">
        <f t="shared" si="137"/>
        <v>#N/A</v>
      </c>
      <c r="MQ21" s="165" t="e">
        <f t="shared" si="138"/>
        <v>#N/A</v>
      </c>
      <c r="MR21" s="165" t="e">
        <f t="shared" si="139"/>
        <v>#N/A</v>
      </c>
      <c r="MS21" s="165" t="e">
        <f t="shared" si="140"/>
        <v>#N/A</v>
      </c>
      <c r="MT21" s="165" t="e">
        <f t="shared" si="141"/>
        <v>#N/A</v>
      </c>
      <c r="MU21" s="165" t="e">
        <f t="shared" si="142"/>
        <v>#N/A</v>
      </c>
      <c r="MV21" s="165" t="e">
        <f t="shared" si="143"/>
        <v>#N/A</v>
      </c>
      <c r="MW21" s="165" t="e">
        <f t="shared" si="144"/>
        <v>#N/A</v>
      </c>
      <c r="MX21" s="165" t="e">
        <f t="shared" si="145"/>
        <v>#N/A</v>
      </c>
      <c r="MY21" s="165" t="e">
        <f t="shared" si="146"/>
        <v>#N/A</v>
      </c>
      <c r="MZ21" s="165" t="e">
        <f t="shared" si="147"/>
        <v>#N/A</v>
      </c>
      <c r="NA21" s="165" t="e">
        <f t="shared" si="148"/>
        <v>#N/A</v>
      </c>
      <c r="NB21" s="165" t="e">
        <f t="shared" si="149"/>
        <v>#N/A</v>
      </c>
      <c r="NC21" s="165" t="e">
        <f t="shared" si="150"/>
        <v>#N/A</v>
      </c>
      <c r="ND21" s="165" t="e">
        <f t="shared" si="151"/>
        <v>#N/A</v>
      </c>
      <c r="NE21" s="165" t="e">
        <f t="shared" si="152"/>
        <v>#N/A</v>
      </c>
      <c r="NF21" s="165" t="e">
        <f t="shared" si="153"/>
        <v>#N/A</v>
      </c>
      <c r="NG21" s="165" t="e">
        <f t="shared" si="154"/>
        <v>#N/A</v>
      </c>
      <c r="NH21" s="165" t="e">
        <f t="shared" si="155"/>
        <v>#N/A</v>
      </c>
      <c r="NI21" s="165" t="e">
        <f t="shared" si="156"/>
        <v>#N/A</v>
      </c>
      <c r="NJ21" s="165" t="e">
        <f t="shared" si="157"/>
        <v>#N/A</v>
      </c>
      <c r="NK21" s="165" t="e">
        <f t="shared" si="158"/>
        <v>#N/A</v>
      </c>
      <c r="NL21" s="165" t="e">
        <f t="shared" si="159"/>
        <v>#N/A</v>
      </c>
      <c r="NM21" s="165" t="e">
        <f t="shared" si="160"/>
        <v>#N/A</v>
      </c>
      <c r="NN21" s="165" t="e">
        <f t="shared" si="161"/>
        <v>#N/A</v>
      </c>
      <c r="NO21" s="165" t="e">
        <f t="shared" si="162"/>
        <v>#N/A</v>
      </c>
      <c r="NP21" s="165" t="e">
        <f t="shared" si="163"/>
        <v>#N/A</v>
      </c>
      <c r="NQ21" s="165" t="e">
        <f t="shared" si="164"/>
        <v>#N/A</v>
      </c>
      <c r="NR21" s="165" t="e">
        <f t="shared" si="165"/>
        <v>#N/A</v>
      </c>
      <c r="NS21" s="165" t="e">
        <f t="shared" si="166"/>
        <v>#N/A</v>
      </c>
      <c r="NT21" s="165" t="e">
        <f t="shared" si="167"/>
        <v>#N/A</v>
      </c>
      <c r="NU21" s="165" t="e">
        <f t="shared" si="168"/>
        <v>#N/A</v>
      </c>
      <c r="NV21" s="165" t="e">
        <f t="shared" si="169"/>
        <v>#N/A</v>
      </c>
      <c r="NW21" s="165" t="e">
        <f t="shared" si="170"/>
        <v>#N/A</v>
      </c>
      <c r="NX21" s="165" t="e">
        <f t="shared" si="171"/>
        <v>#N/A</v>
      </c>
      <c r="NY21" s="165" t="e">
        <f t="shared" si="172"/>
        <v>#N/A</v>
      </c>
      <c r="NZ21" s="165" t="e">
        <f t="shared" si="173"/>
        <v>#N/A</v>
      </c>
      <c r="OA21" s="165" t="e">
        <f t="shared" si="174"/>
        <v>#N/A</v>
      </c>
      <c r="OB21" s="165" t="e">
        <f t="shared" si="175"/>
        <v>#N/A</v>
      </c>
      <c r="OC21" s="165" t="e">
        <f t="shared" si="176"/>
        <v>#N/A</v>
      </c>
      <c r="OD21" s="165" t="e">
        <f t="shared" si="177"/>
        <v>#N/A</v>
      </c>
      <c r="OE21" s="165" t="e">
        <f t="shared" si="178"/>
        <v>#N/A</v>
      </c>
      <c r="OF21" s="165" t="e">
        <f t="shared" si="179"/>
        <v>#N/A</v>
      </c>
      <c r="OG21" s="165" t="e">
        <f t="shared" si="180"/>
        <v>#N/A</v>
      </c>
      <c r="OH21" s="165" t="e">
        <f t="shared" si="181"/>
        <v>#N/A</v>
      </c>
      <c r="OI21" s="165" t="e">
        <f t="shared" si="182"/>
        <v>#N/A</v>
      </c>
      <c r="OJ21" s="165" t="e">
        <f t="shared" si="183"/>
        <v>#N/A</v>
      </c>
      <c r="OK21" s="165" t="e">
        <f t="shared" si="184"/>
        <v>#N/A</v>
      </c>
      <c r="OL21" s="165" t="e">
        <f t="shared" si="185"/>
        <v>#N/A</v>
      </c>
      <c r="OM21" s="165" t="e">
        <f t="shared" si="186"/>
        <v>#N/A</v>
      </c>
      <c r="ON21" s="165" t="e">
        <f t="shared" si="187"/>
        <v>#N/A</v>
      </c>
      <c r="OO21" s="165" t="e">
        <f t="shared" si="188"/>
        <v>#N/A</v>
      </c>
      <c r="OP21" s="165" t="e">
        <f t="shared" si="189"/>
        <v>#N/A</v>
      </c>
      <c r="OQ21" s="165" t="e">
        <f t="shared" si="190"/>
        <v>#N/A</v>
      </c>
      <c r="OR21" s="165" t="e">
        <f t="shared" si="191"/>
        <v>#N/A</v>
      </c>
      <c r="OS21" s="165" t="e">
        <f t="shared" si="192"/>
        <v>#N/A</v>
      </c>
      <c r="OT21" s="165" t="e">
        <f t="shared" si="193"/>
        <v>#N/A</v>
      </c>
      <c r="OU21" s="165" t="e">
        <f t="shared" si="194"/>
        <v>#N/A</v>
      </c>
      <c r="OV21" s="165" t="e">
        <f t="shared" si="195"/>
        <v>#N/A</v>
      </c>
      <c r="OW21" s="165" t="e">
        <f t="shared" si="196"/>
        <v>#N/A</v>
      </c>
      <c r="OX21" s="165" t="e">
        <f t="shared" si="197"/>
        <v>#N/A</v>
      </c>
      <c r="OY21" s="165" t="e">
        <f t="shared" si="198"/>
        <v>#N/A</v>
      </c>
      <c r="OZ21" s="165" t="e">
        <f t="shared" si="199"/>
        <v>#N/A</v>
      </c>
      <c r="PA21" s="165" t="e">
        <f t="shared" si="200"/>
        <v>#N/A</v>
      </c>
      <c r="PB21" s="165" t="e">
        <f t="shared" si="201"/>
        <v>#N/A</v>
      </c>
      <c r="PC21" s="165" t="e">
        <f t="shared" si="202"/>
        <v>#N/A</v>
      </c>
      <c r="PD21" s="165" t="e">
        <f t="shared" si="203"/>
        <v>#N/A</v>
      </c>
      <c r="PE21" s="165" t="e">
        <f t="shared" si="204"/>
        <v>#N/A</v>
      </c>
      <c r="PF21" s="165" t="e">
        <f t="shared" si="205"/>
        <v>#N/A</v>
      </c>
      <c r="PG21" s="165" t="e">
        <f t="shared" si="206"/>
        <v>#N/A</v>
      </c>
      <c r="PH21" s="165" t="e">
        <f t="shared" si="207"/>
        <v>#N/A</v>
      </c>
    </row>
    <row r="22" spans="1:424" hidden="1" x14ac:dyDescent="0.45">
      <c r="A22" s="4">
        <v>19</v>
      </c>
      <c r="B22" s="92" t="str">
        <f t="shared" si="208"/>
        <v/>
      </c>
      <c r="C22" s="91"/>
      <c r="D22" s="92" t="str">
        <f t="shared" si="209"/>
        <v/>
      </c>
      <c r="E22" s="120" t="str">
        <f t="shared" si="0"/>
        <v/>
      </c>
      <c r="F22" s="120" t="str">
        <f t="shared" si="1"/>
        <v/>
      </c>
      <c r="G22" s="71" t="str">
        <f t="shared" si="210"/>
        <v/>
      </c>
      <c r="H22" s="23"/>
      <c r="I22" s="55"/>
      <c r="J22" s="298"/>
      <c r="K22" s="72" t="str">
        <f>IF(AND(B22&gt;0,C22&gt;0,D22&gt;0),IF(ISBLANK(J22),IF(ISBLANK(H22),"",(D22-B22)*VLOOKUP(H22,VLookups!$A$4:$B$13,2,FALSE)),J22),"")</f>
        <v/>
      </c>
      <c r="L22" s="73" t="str">
        <f t="shared" si="2"/>
        <v/>
      </c>
      <c r="M22" s="91"/>
      <c r="N22" s="265" t="str">
        <f>IF(AND(M22&gt;0,C22&gt;0,NOT(K22="")),ABS(VLOOKUP($M$1,VLookups!$A$43:$B$44,2,FALSE)-_xlfn.NORM.DIST(M22,G22,K22,TRUE)),"")</f>
        <v/>
      </c>
      <c r="O22" s="90" t="str">
        <f>IF(AND($B22&gt;0,$C22&gt;0,$D22&gt;0,NOT(ISBLANK($H22))),_xlfn.NORM.INV(ABS(VLOOKUP($M$1,VLookups!$A$43:$B$44,2,FALSE)-O$3),$G22,$K22),"")</f>
        <v/>
      </c>
      <c r="P22" s="89" t="str">
        <f>IF(AND($B22&gt;0,$C22&gt;0,$D22&gt;0,NOT(ISBLANK($H22))),_xlfn.NORM.INV(ABS(VLOOKUP($M$1,VLookups!$A$43:$B$44,2,FALSE)-P$3),$G22,$K22),"")</f>
        <v/>
      </c>
      <c r="Q22" s="90" t="str">
        <f>IF(AND($B22&gt;0,$C22&gt;0,$D22&gt;0,NOT(ISBLANK($H22))),_xlfn.NORM.INV(ABS(VLOOKUP($M$1,VLookups!$A$43:$B$44,2,FALSE)-Q$3),$G22,$K22),"")</f>
        <v/>
      </c>
      <c r="R22" s="89" t="str">
        <f>IF(AND($B22&gt;0,$C22&gt;0,$D22&gt;0,NOT(ISBLANK($H22))),_xlfn.NORM.INV(ABS(VLOOKUP($M$1,VLookups!$A$43:$B$44,2,FALSE)-R$3),$G22,$K22),"")</f>
        <v/>
      </c>
      <c r="S22" s="90" t="str">
        <f>IF(AND($B22&gt;0,$C22&gt;0,$D22&gt;0,NOT(ISBLANK($H22))),_xlfn.NORM.INV(ABS(VLOOKUP($M$1,VLookups!$A$43:$B$44,2,FALSE)-S$3),$G22,$K22),"")</f>
        <v/>
      </c>
      <c r="T22" s="89" t="str">
        <f>IF(AND($B22&gt;0,$C22&gt;0,$D22&gt;0,NOT(ISBLANK($H22))),_xlfn.NORM.INV(ABS(VLOOKUP($M$1,VLookups!$A$43:$B$44,2,FALSE)-T$3),$G22,$K22),"")</f>
        <v/>
      </c>
      <c r="U22" s="5"/>
      <c r="V22" s="164" t="str">
        <f t="shared" si="211"/>
        <v/>
      </c>
      <c r="W22" s="47" t="str">
        <f t="shared" si="212"/>
        <v/>
      </c>
      <c r="X22" s="47" t="str">
        <f t="shared" ref="X22:CI25" si="232">IF(ISNONTEXT($V22),Y22-$V22,"")</f>
        <v/>
      </c>
      <c r="Y22" s="47" t="str">
        <f t="shared" si="232"/>
        <v/>
      </c>
      <c r="Z22" s="47" t="str">
        <f t="shared" si="232"/>
        <v/>
      </c>
      <c r="AA22" s="47" t="str">
        <f t="shared" si="232"/>
        <v/>
      </c>
      <c r="AB22" s="47" t="str">
        <f t="shared" si="232"/>
        <v/>
      </c>
      <c r="AC22" s="47" t="str">
        <f t="shared" si="232"/>
        <v/>
      </c>
      <c r="AD22" s="47" t="str">
        <f t="shared" si="232"/>
        <v/>
      </c>
      <c r="AE22" s="47" t="str">
        <f t="shared" si="232"/>
        <v/>
      </c>
      <c r="AF22" s="47" t="str">
        <f t="shared" si="232"/>
        <v/>
      </c>
      <c r="AG22" s="47" t="str">
        <f t="shared" si="232"/>
        <v/>
      </c>
      <c r="AH22" s="47" t="str">
        <f t="shared" si="232"/>
        <v/>
      </c>
      <c r="AI22" s="47" t="str">
        <f t="shared" si="232"/>
        <v/>
      </c>
      <c r="AJ22" s="47" t="str">
        <f t="shared" si="232"/>
        <v/>
      </c>
      <c r="AK22" s="47" t="str">
        <f t="shared" si="232"/>
        <v/>
      </c>
      <c r="AL22" s="47" t="str">
        <f t="shared" si="232"/>
        <v/>
      </c>
      <c r="AM22" s="47" t="str">
        <f t="shared" si="232"/>
        <v/>
      </c>
      <c r="AN22" s="47" t="str">
        <f t="shared" si="232"/>
        <v/>
      </c>
      <c r="AO22" s="47" t="str">
        <f t="shared" si="232"/>
        <v/>
      </c>
      <c r="AP22" s="47" t="str">
        <f t="shared" si="232"/>
        <v/>
      </c>
      <c r="AQ22" s="47" t="str">
        <f t="shared" si="232"/>
        <v/>
      </c>
      <c r="AR22" s="47" t="str">
        <f t="shared" si="232"/>
        <v/>
      </c>
      <c r="AS22" s="47" t="str">
        <f t="shared" si="232"/>
        <v/>
      </c>
      <c r="AT22" s="47" t="str">
        <f t="shared" si="232"/>
        <v/>
      </c>
      <c r="AU22" s="47" t="str">
        <f t="shared" si="232"/>
        <v/>
      </c>
      <c r="AV22" s="47" t="str">
        <f t="shared" si="232"/>
        <v/>
      </c>
      <c r="AW22" s="47" t="str">
        <f t="shared" si="232"/>
        <v/>
      </c>
      <c r="AX22" s="47" t="str">
        <f t="shared" si="232"/>
        <v/>
      </c>
      <c r="AY22" s="47" t="str">
        <f t="shared" si="232"/>
        <v/>
      </c>
      <c r="AZ22" s="47" t="str">
        <f t="shared" si="232"/>
        <v/>
      </c>
      <c r="BA22" s="47" t="str">
        <f t="shared" si="232"/>
        <v/>
      </c>
      <c r="BB22" s="47" t="str">
        <f t="shared" si="232"/>
        <v/>
      </c>
      <c r="BC22" s="47" t="str">
        <f t="shared" si="232"/>
        <v/>
      </c>
      <c r="BD22" s="47" t="str">
        <f t="shared" si="232"/>
        <v/>
      </c>
      <c r="BE22" s="47" t="str">
        <f t="shared" si="232"/>
        <v/>
      </c>
      <c r="BF22" s="47" t="str">
        <f t="shared" si="232"/>
        <v/>
      </c>
      <c r="BG22" s="47" t="str">
        <f t="shared" si="232"/>
        <v/>
      </c>
      <c r="BH22" s="47" t="str">
        <f t="shared" si="232"/>
        <v/>
      </c>
      <c r="BI22" s="47" t="str">
        <f t="shared" si="232"/>
        <v/>
      </c>
      <c r="BJ22" s="47" t="str">
        <f t="shared" si="232"/>
        <v/>
      </c>
      <c r="BK22" s="47" t="str">
        <f t="shared" si="232"/>
        <v/>
      </c>
      <c r="BL22" s="47" t="str">
        <f t="shared" si="232"/>
        <v/>
      </c>
      <c r="BM22" s="47" t="str">
        <f t="shared" si="232"/>
        <v/>
      </c>
      <c r="BN22" s="47" t="str">
        <f t="shared" si="232"/>
        <v/>
      </c>
      <c r="BO22" s="47" t="str">
        <f t="shared" si="232"/>
        <v/>
      </c>
      <c r="BP22" s="47" t="str">
        <f t="shared" si="232"/>
        <v/>
      </c>
      <c r="BQ22" s="47" t="str">
        <f t="shared" si="232"/>
        <v/>
      </c>
      <c r="BR22" s="47" t="str">
        <f t="shared" si="232"/>
        <v/>
      </c>
      <c r="BS22" s="47" t="str">
        <f t="shared" si="232"/>
        <v/>
      </c>
      <c r="BT22" s="47" t="str">
        <f t="shared" si="232"/>
        <v/>
      </c>
      <c r="BU22" s="47" t="str">
        <f t="shared" si="232"/>
        <v/>
      </c>
      <c r="BV22" s="47" t="str">
        <f t="shared" si="232"/>
        <v/>
      </c>
      <c r="BW22" s="47" t="str">
        <f t="shared" si="232"/>
        <v/>
      </c>
      <c r="BX22" s="47" t="str">
        <f t="shared" si="232"/>
        <v/>
      </c>
      <c r="BY22" s="47" t="str">
        <f t="shared" si="232"/>
        <v/>
      </c>
      <c r="BZ22" s="47" t="str">
        <f t="shared" si="232"/>
        <v/>
      </c>
      <c r="CA22" s="47" t="str">
        <f t="shared" si="232"/>
        <v/>
      </c>
      <c r="CB22" s="47" t="str">
        <f t="shared" si="232"/>
        <v/>
      </c>
      <c r="CC22" s="47" t="str">
        <f t="shared" si="232"/>
        <v/>
      </c>
      <c r="CD22" s="47" t="str">
        <f t="shared" si="232"/>
        <v/>
      </c>
      <c r="CE22" s="47" t="str">
        <f t="shared" si="232"/>
        <v/>
      </c>
      <c r="CF22" s="47" t="str">
        <f t="shared" si="232"/>
        <v/>
      </c>
      <c r="CG22" s="47" t="str">
        <f t="shared" si="232"/>
        <v/>
      </c>
      <c r="CH22" s="47" t="str">
        <f t="shared" si="232"/>
        <v/>
      </c>
      <c r="CI22" s="47" t="str">
        <f t="shared" si="232"/>
        <v/>
      </c>
      <c r="CJ22" s="47" t="str">
        <f t="shared" si="230"/>
        <v/>
      </c>
      <c r="CK22" s="47" t="str">
        <f t="shared" si="230"/>
        <v/>
      </c>
      <c r="CL22" s="47" t="str">
        <f t="shared" si="230"/>
        <v/>
      </c>
      <c r="CM22" s="47" t="str">
        <f t="shared" si="230"/>
        <v/>
      </c>
      <c r="CN22" s="47" t="str">
        <f t="shared" si="230"/>
        <v/>
      </c>
      <c r="CO22" s="47" t="str">
        <f t="shared" si="230"/>
        <v/>
      </c>
      <c r="CP22" s="47" t="str">
        <f t="shared" si="230"/>
        <v/>
      </c>
      <c r="CQ22" s="47" t="str">
        <f t="shared" si="230"/>
        <v/>
      </c>
      <c r="CR22" s="47" t="str">
        <f t="shared" si="230"/>
        <v/>
      </c>
      <c r="CS22" s="47" t="str">
        <f t="shared" si="230"/>
        <v/>
      </c>
      <c r="CT22" s="47" t="str">
        <f t="shared" si="230"/>
        <v/>
      </c>
      <c r="CU22" s="47" t="str">
        <f t="shared" si="230"/>
        <v/>
      </c>
      <c r="CV22" s="47" t="str">
        <f t="shared" si="230"/>
        <v/>
      </c>
      <c r="CW22" s="47" t="str">
        <f t="shared" si="230"/>
        <v/>
      </c>
      <c r="CX22" s="47" t="str">
        <f t="shared" si="230"/>
        <v/>
      </c>
      <c r="CY22" s="47" t="str">
        <f t="shared" si="230"/>
        <v/>
      </c>
      <c r="CZ22" s="47" t="str">
        <f t="shared" si="230"/>
        <v/>
      </c>
      <c r="DA22" s="47" t="str">
        <f t="shared" si="230"/>
        <v/>
      </c>
      <c r="DB22" s="47" t="str">
        <f t="shared" si="230"/>
        <v/>
      </c>
      <c r="DC22" s="47" t="str">
        <f t="shared" si="230"/>
        <v/>
      </c>
      <c r="DD22" s="47" t="str">
        <f t="shared" si="230"/>
        <v/>
      </c>
      <c r="DE22" s="47" t="str">
        <f t="shared" si="230"/>
        <v/>
      </c>
      <c r="DF22" s="47" t="str">
        <f t="shared" si="230"/>
        <v/>
      </c>
      <c r="DG22" s="47" t="str">
        <f t="shared" si="230"/>
        <v/>
      </c>
      <c r="DH22" s="47" t="str">
        <f t="shared" si="230"/>
        <v/>
      </c>
      <c r="DI22" s="47" t="str">
        <f t="shared" si="230"/>
        <v/>
      </c>
      <c r="DJ22" s="47" t="str">
        <f t="shared" si="230"/>
        <v/>
      </c>
      <c r="DK22" s="47" t="str">
        <f t="shared" si="230"/>
        <v/>
      </c>
      <c r="DL22" s="47" t="str">
        <f t="shared" si="230"/>
        <v/>
      </c>
      <c r="DM22" s="47" t="str">
        <f t="shared" si="230"/>
        <v/>
      </c>
      <c r="DN22" s="47" t="str">
        <f t="shared" si="230"/>
        <v/>
      </c>
      <c r="DO22" s="47" t="str">
        <f t="shared" si="230"/>
        <v/>
      </c>
      <c r="DP22" s="47" t="str">
        <f t="shared" si="230"/>
        <v/>
      </c>
      <c r="DQ22" s="47" t="str">
        <f t="shared" si="230"/>
        <v/>
      </c>
      <c r="DR22" s="47" t="str">
        <f t="shared" si="230"/>
        <v/>
      </c>
      <c r="DS22" s="179" t="str">
        <f t="shared" si="213"/>
        <v/>
      </c>
      <c r="DT22" s="47" t="str">
        <f t="shared" si="214"/>
        <v/>
      </c>
      <c r="DU22" s="47" t="str">
        <f t="shared" ref="DU22:GF25" si="233">IF(ISNONTEXT($V22),DT22+$V22,"")</f>
        <v/>
      </c>
      <c r="DV22" s="47" t="str">
        <f t="shared" si="233"/>
        <v/>
      </c>
      <c r="DW22" s="47" t="str">
        <f t="shared" si="233"/>
        <v/>
      </c>
      <c r="DX22" s="47" t="str">
        <f t="shared" si="233"/>
        <v/>
      </c>
      <c r="DY22" s="47" t="str">
        <f t="shared" si="233"/>
        <v/>
      </c>
      <c r="DZ22" s="47" t="str">
        <f t="shared" si="233"/>
        <v/>
      </c>
      <c r="EA22" s="47" t="str">
        <f t="shared" si="233"/>
        <v/>
      </c>
      <c r="EB22" s="47" t="str">
        <f t="shared" si="233"/>
        <v/>
      </c>
      <c r="EC22" s="47" t="str">
        <f t="shared" si="233"/>
        <v/>
      </c>
      <c r="ED22" s="47" t="str">
        <f t="shared" si="233"/>
        <v/>
      </c>
      <c r="EE22" s="47" t="str">
        <f t="shared" si="233"/>
        <v/>
      </c>
      <c r="EF22" s="47" t="str">
        <f t="shared" si="233"/>
        <v/>
      </c>
      <c r="EG22" s="47" t="str">
        <f t="shared" si="233"/>
        <v/>
      </c>
      <c r="EH22" s="47" t="str">
        <f t="shared" si="233"/>
        <v/>
      </c>
      <c r="EI22" s="47" t="str">
        <f t="shared" si="233"/>
        <v/>
      </c>
      <c r="EJ22" s="47" t="str">
        <f t="shared" si="233"/>
        <v/>
      </c>
      <c r="EK22" s="47" t="str">
        <f t="shared" si="233"/>
        <v/>
      </c>
      <c r="EL22" s="47" t="str">
        <f t="shared" si="233"/>
        <v/>
      </c>
      <c r="EM22" s="47" t="str">
        <f t="shared" si="233"/>
        <v/>
      </c>
      <c r="EN22" s="47" t="str">
        <f t="shared" si="233"/>
        <v/>
      </c>
      <c r="EO22" s="47" t="str">
        <f t="shared" si="233"/>
        <v/>
      </c>
      <c r="EP22" s="47" t="str">
        <f t="shared" si="233"/>
        <v/>
      </c>
      <c r="EQ22" s="47" t="str">
        <f t="shared" si="233"/>
        <v/>
      </c>
      <c r="ER22" s="47" t="str">
        <f t="shared" si="233"/>
        <v/>
      </c>
      <c r="ES22" s="47" t="str">
        <f t="shared" si="233"/>
        <v/>
      </c>
      <c r="ET22" s="47" t="str">
        <f t="shared" si="233"/>
        <v/>
      </c>
      <c r="EU22" s="47" t="str">
        <f t="shared" si="233"/>
        <v/>
      </c>
      <c r="EV22" s="47" t="str">
        <f t="shared" si="233"/>
        <v/>
      </c>
      <c r="EW22" s="47" t="str">
        <f t="shared" si="233"/>
        <v/>
      </c>
      <c r="EX22" s="47" t="str">
        <f t="shared" si="233"/>
        <v/>
      </c>
      <c r="EY22" s="47" t="str">
        <f t="shared" si="233"/>
        <v/>
      </c>
      <c r="EZ22" s="47" t="str">
        <f t="shared" si="233"/>
        <v/>
      </c>
      <c r="FA22" s="47" t="str">
        <f t="shared" si="233"/>
        <v/>
      </c>
      <c r="FB22" s="47" t="str">
        <f t="shared" si="233"/>
        <v/>
      </c>
      <c r="FC22" s="47" t="str">
        <f t="shared" si="233"/>
        <v/>
      </c>
      <c r="FD22" s="47" t="str">
        <f t="shared" si="233"/>
        <v/>
      </c>
      <c r="FE22" s="47" t="str">
        <f t="shared" si="233"/>
        <v/>
      </c>
      <c r="FF22" s="47" t="str">
        <f t="shared" si="233"/>
        <v/>
      </c>
      <c r="FG22" s="47" t="str">
        <f t="shared" si="233"/>
        <v/>
      </c>
      <c r="FH22" s="47" t="str">
        <f t="shared" si="233"/>
        <v/>
      </c>
      <c r="FI22" s="47" t="str">
        <f t="shared" si="233"/>
        <v/>
      </c>
      <c r="FJ22" s="47" t="str">
        <f t="shared" si="233"/>
        <v/>
      </c>
      <c r="FK22" s="47" t="str">
        <f t="shared" si="233"/>
        <v/>
      </c>
      <c r="FL22" s="47" t="str">
        <f t="shared" si="233"/>
        <v/>
      </c>
      <c r="FM22" s="47" t="str">
        <f t="shared" si="233"/>
        <v/>
      </c>
      <c r="FN22" s="47" t="str">
        <f t="shared" si="233"/>
        <v/>
      </c>
      <c r="FO22" s="47" t="str">
        <f t="shared" si="233"/>
        <v/>
      </c>
      <c r="FP22" s="47" t="str">
        <f t="shared" si="233"/>
        <v/>
      </c>
      <c r="FQ22" s="47" t="str">
        <f t="shared" si="233"/>
        <v/>
      </c>
      <c r="FR22" s="47" t="str">
        <f t="shared" si="233"/>
        <v/>
      </c>
      <c r="FS22" s="47" t="str">
        <f t="shared" si="233"/>
        <v/>
      </c>
      <c r="FT22" s="47" t="str">
        <f t="shared" si="233"/>
        <v/>
      </c>
      <c r="FU22" s="47" t="str">
        <f t="shared" si="233"/>
        <v/>
      </c>
      <c r="FV22" s="47" t="str">
        <f t="shared" si="233"/>
        <v/>
      </c>
      <c r="FW22" s="47" t="str">
        <f t="shared" si="233"/>
        <v/>
      </c>
      <c r="FX22" s="47" t="str">
        <f t="shared" si="233"/>
        <v/>
      </c>
      <c r="FY22" s="47" t="str">
        <f t="shared" si="233"/>
        <v/>
      </c>
      <c r="FZ22" s="47" t="str">
        <f t="shared" si="233"/>
        <v/>
      </c>
      <c r="GA22" s="47" t="str">
        <f t="shared" si="233"/>
        <v/>
      </c>
      <c r="GB22" s="47" t="str">
        <f t="shared" si="233"/>
        <v/>
      </c>
      <c r="GC22" s="47" t="str">
        <f t="shared" si="233"/>
        <v/>
      </c>
      <c r="GD22" s="47" t="str">
        <f t="shared" si="233"/>
        <v/>
      </c>
      <c r="GE22" s="47" t="str">
        <f t="shared" si="233"/>
        <v/>
      </c>
      <c r="GF22" s="47" t="str">
        <f t="shared" si="233"/>
        <v/>
      </c>
      <c r="GG22" s="47" t="str">
        <f t="shared" si="231"/>
        <v/>
      </c>
      <c r="GH22" s="47" t="str">
        <f t="shared" si="231"/>
        <v/>
      </c>
      <c r="GI22" s="47" t="str">
        <f t="shared" si="231"/>
        <v/>
      </c>
      <c r="GJ22" s="47" t="str">
        <f t="shared" si="231"/>
        <v/>
      </c>
      <c r="GK22" s="47" t="str">
        <f t="shared" si="231"/>
        <v/>
      </c>
      <c r="GL22" s="47" t="str">
        <f t="shared" si="231"/>
        <v/>
      </c>
      <c r="GM22" s="47" t="str">
        <f t="shared" si="231"/>
        <v/>
      </c>
      <c r="GN22" s="47" t="str">
        <f t="shared" si="231"/>
        <v/>
      </c>
      <c r="GO22" s="47" t="str">
        <f t="shared" si="231"/>
        <v/>
      </c>
      <c r="GP22" s="47" t="str">
        <f t="shared" si="231"/>
        <v/>
      </c>
      <c r="GQ22" s="47" t="str">
        <f t="shared" si="231"/>
        <v/>
      </c>
      <c r="GR22" s="47" t="str">
        <f t="shared" si="231"/>
        <v/>
      </c>
      <c r="GS22" s="47" t="str">
        <f t="shared" si="231"/>
        <v/>
      </c>
      <c r="GT22" s="47" t="str">
        <f t="shared" si="231"/>
        <v/>
      </c>
      <c r="GU22" s="47" t="str">
        <f t="shared" si="231"/>
        <v/>
      </c>
      <c r="GV22" s="47" t="str">
        <f t="shared" si="231"/>
        <v/>
      </c>
      <c r="GW22" s="47" t="str">
        <f t="shared" si="231"/>
        <v/>
      </c>
      <c r="GX22" s="47" t="str">
        <f t="shared" si="231"/>
        <v/>
      </c>
      <c r="GY22" s="47" t="str">
        <f t="shared" si="231"/>
        <v/>
      </c>
      <c r="GZ22" s="47" t="str">
        <f t="shared" si="231"/>
        <v/>
      </c>
      <c r="HA22" s="47" t="str">
        <f t="shared" si="231"/>
        <v/>
      </c>
      <c r="HB22" s="47" t="str">
        <f t="shared" si="231"/>
        <v/>
      </c>
      <c r="HC22" s="47" t="str">
        <f t="shared" si="231"/>
        <v/>
      </c>
      <c r="HD22" s="47" t="str">
        <f t="shared" si="231"/>
        <v/>
      </c>
      <c r="HE22" s="47" t="str">
        <f t="shared" si="231"/>
        <v/>
      </c>
      <c r="HF22" s="47" t="str">
        <f t="shared" si="231"/>
        <v/>
      </c>
      <c r="HG22" s="47" t="str">
        <f t="shared" si="231"/>
        <v/>
      </c>
      <c r="HH22" s="47" t="str">
        <f t="shared" si="231"/>
        <v/>
      </c>
      <c r="HI22" s="47" t="str">
        <f t="shared" si="231"/>
        <v/>
      </c>
      <c r="HJ22" s="47" t="str">
        <f t="shared" si="231"/>
        <v/>
      </c>
      <c r="HK22" s="47" t="str">
        <f t="shared" si="231"/>
        <v/>
      </c>
      <c r="HL22" s="47" t="str">
        <f t="shared" si="231"/>
        <v/>
      </c>
      <c r="HM22" s="47" t="str">
        <f t="shared" si="231"/>
        <v/>
      </c>
      <c r="HN22" s="47" t="str">
        <f t="shared" si="231"/>
        <v/>
      </c>
      <c r="HO22" s="47" t="str">
        <f t="shared" si="231"/>
        <v/>
      </c>
      <c r="HP22" s="165" t="e">
        <f t="shared" si="7"/>
        <v>#N/A</v>
      </c>
      <c r="HQ22" s="165" t="e">
        <f t="shared" si="8"/>
        <v>#N/A</v>
      </c>
      <c r="HR22" s="165" t="e">
        <f t="shared" si="9"/>
        <v>#N/A</v>
      </c>
      <c r="HS22" s="165" t="e">
        <f t="shared" si="10"/>
        <v>#N/A</v>
      </c>
      <c r="HT22" s="165" t="e">
        <f t="shared" si="11"/>
        <v>#N/A</v>
      </c>
      <c r="HU22" s="165" t="e">
        <f t="shared" si="12"/>
        <v>#N/A</v>
      </c>
      <c r="HV22" s="165" t="e">
        <f t="shared" si="13"/>
        <v>#N/A</v>
      </c>
      <c r="HW22" s="165" t="e">
        <f t="shared" si="14"/>
        <v>#N/A</v>
      </c>
      <c r="HX22" s="165" t="e">
        <f t="shared" si="15"/>
        <v>#N/A</v>
      </c>
      <c r="HY22" s="165" t="e">
        <f t="shared" si="16"/>
        <v>#N/A</v>
      </c>
      <c r="HZ22" s="165" t="e">
        <f t="shared" si="17"/>
        <v>#N/A</v>
      </c>
      <c r="IA22" s="165" t="e">
        <f t="shared" si="18"/>
        <v>#N/A</v>
      </c>
      <c r="IB22" s="165" t="e">
        <f t="shared" si="19"/>
        <v>#N/A</v>
      </c>
      <c r="IC22" s="165" t="e">
        <f t="shared" si="20"/>
        <v>#N/A</v>
      </c>
      <c r="ID22" s="165" t="e">
        <f t="shared" si="21"/>
        <v>#N/A</v>
      </c>
      <c r="IE22" s="165" t="e">
        <f t="shared" si="22"/>
        <v>#N/A</v>
      </c>
      <c r="IF22" s="165" t="e">
        <f t="shared" si="23"/>
        <v>#N/A</v>
      </c>
      <c r="IG22" s="165" t="e">
        <f t="shared" si="24"/>
        <v>#N/A</v>
      </c>
      <c r="IH22" s="165" t="e">
        <f t="shared" si="25"/>
        <v>#N/A</v>
      </c>
      <c r="II22" s="165" t="e">
        <f t="shared" si="26"/>
        <v>#N/A</v>
      </c>
      <c r="IJ22" s="165" t="e">
        <f t="shared" si="27"/>
        <v>#N/A</v>
      </c>
      <c r="IK22" s="165" t="e">
        <f t="shared" si="28"/>
        <v>#N/A</v>
      </c>
      <c r="IL22" s="165" t="e">
        <f t="shared" si="29"/>
        <v>#N/A</v>
      </c>
      <c r="IM22" s="165" t="e">
        <f t="shared" si="30"/>
        <v>#N/A</v>
      </c>
      <c r="IN22" s="165" t="e">
        <f t="shared" si="31"/>
        <v>#N/A</v>
      </c>
      <c r="IO22" s="165" t="e">
        <f t="shared" si="32"/>
        <v>#N/A</v>
      </c>
      <c r="IP22" s="165" t="e">
        <f t="shared" si="33"/>
        <v>#N/A</v>
      </c>
      <c r="IQ22" s="165" t="e">
        <f t="shared" si="34"/>
        <v>#N/A</v>
      </c>
      <c r="IR22" s="165" t="e">
        <f t="shared" si="35"/>
        <v>#N/A</v>
      </c>
      <c r="IS22" s="165" t="e">
        <f t="shared" si="36"/>
        <v>#N/A</v>
      </c>
      <c r="IT22" s="165" t="e">
        <f t="shared" si="37"/>
        <v>#N/A</v>
      </c>
      <c r="IU22" s="165" t="e">
        <f t="shared" si="38"/>
        <v>#N/A</v>
      </c>
      <c r="IV22" s="165" t="e">
        <f t="shared" si="39"/>
        <v>#N/A</v>
      </c>
      <c r="IW22" s="165" t="e">
        <f t="shared" si="40"/>
        <v>#N/A</v>
      </c>
      <c r="IX22" s="165" t="e">
        <f t="shared" si="41"/>
        <v>#N/A</v>
      </c>
      <c r="IY22" s="165" t="e">
        <f t="shared" si="42"/>
        <v>#N/A</v>
      </c>
      <c r="IZ22" s="165" t="e">
        <f t="shared" si="43"/>
        <v>#N/A</v>
      </c>
      <c r="JA22" s="165" t="e">
        <f t="shared" si="44"/>
        <v>#N/A</v>
      </c>
      <c r="JB22" s="165" t="e">
        <f t="shared" si="45"/>
        <v>#N/A</v>
      </c>
      <c r="JC22" s="165" t="e">
        <f t="shared" si="46"/>
        <v>#N/A</v>
      </c>
      <c r="JD22" s="165" t="e">
        <f t="shared" si="47"/>
        <v>#N/A</v>
      </c>
      <c r="JE22" s="165" t="e">
        <f t="shared" si="48"/>
        <v>#N/A</v>
      </c>
      <c r="JF22" s="165" t="e">
        <f t="shared" si="49"/>
        <v>#N/A</v>
      </c>
      <c r="JG22" s="165" t="e">
        <f t="shared" si="50"/>
        <v>#N/A</v>
      </c>
      <c r="JH22" s="165" t="e">
        <f t="shared" si="51"/>
        <v>#N/A</v>
      </c>
      <c r="JI22" s="165" t="e">
        <f t="shared" si="52"/>
        <v>#N/A</v>
      </c>
      <c r="JJ22" s="165" t="e">
        <f t="shared" si="53"/>
        <v>#N/A</v>
      </c>
      <c r="JK22" s="165" t="e">
        <f t="shared" si="54"/>
        <v>#N/A</v>
      </c>
      <c r="JL22" s="165" t="e">
        <f t="shared" si="55"/>
        <v>#N/A</v>
      </c>
      <c r="JM22" s="165" t="e">
        <f t="shared" si="56"/>
        <v>#N/A</v>
      </c>
      <c r="JN22" s="165" t="e">
        <f t="shared" si="57"/>
        <v>#N/A</v>
      </c>
      <c r="JO22" s="165" t="e">
        <f t="shared" si="58"/>
        <v>#N/A</v>
      </c>
      <c r="JP22" s="165" t="e">
        <f t="shared" si="59"/>
        <v>#N/A</v>
      </c>
      <c r="JQ22" s="165" t="e">
        <f t="shared" si="60"/>
        <v>#N/A</v>
      </c>
      <c r="JR22" s="165" t="e">
        <f t="shared" si="61"/>
        <v>#N/A</v>
      </c>
      <c r="JS22" s="165" t="e">
        <f t="shared" si="62"/>
        <v>#N/A</v>
      </c>
      <c r="JT22" s="165" t="e">
        <f t="shared" si="63"/>
        <v>#N/A</v>
      </c>
      <c r="JU22" s="165" t="e">
        <f t="shared" si="64"/>
        <v>#N/A</v>
      </c>
      <c r="JV22" s="165" t="e">
        <f t="shared" si="65"/>
        <v>#N/A</v>
      </c>
      <c r="JW22" s="165" t="e">
        <f t="shared" si="66"/>
        <v>#N/A</v>
      </c>
      <c r="JX22" s="165" t="e">
        <f t="shared" si="67"/>
        <v>#N/A</v>
      </c>
      <c r="JY22" s="165" t="e">
        <f t="shared" si="68"/>
        <v>#N/A</v>
      </c>
      <c r="JZ22" s="165" t="e">
        <f t="shared" si="69"/>
        <v>#N/A</v>
      </c>
      <c r="KA22" s="165" t="e">
        <f t="shared" si="70"/>
        <v>#N/A</v>
      </c>
      <c r="KB22" s="165" t="e">
        <f t="shared" si="71"/>
        <v>#N/A</v>
      </c>
      <c r="KC22" s="165" t="e">
        <f t="shared" si="72"/>
        <v>#N/A</v>
      </c>
      <c r="KD22" s="165" t="e">
        <f t="shared" si="73"/>
        <v>#N/A</v>
      </c>
      <c r="KE22" s="165" t="e">
        <f t="shared" si="74"/>
        <v>#N/A</v>
      </c>
      <c r="KF22" s="165" t="e">
        <f t="shared" si="75"/>
        <v>#N/A</v>
      </c>
      <c r="KG22" s="165" t="e">
        <f t="shared" si="76"/>
        <v>#N/A</v>
      </c>
      <c r="KH22" s="165" t="e">
        <f t="shared" si="77"/>
        <v>#N/A</v>
      </c>
      <c r="KI22" s="165" t="e">
        <f t="shared" si="78"/>
        <v>#N/A</v>
      </c>
      <c r="KJ22" s="165" t="e">
        <f t="shared" si="79"/>
        <v>#N/A</v>
      </c>
      <c r="KK22" s="165" t="e">
        <f t="shared" si="80"/>
        <v>#N/A</v>
      </c>
      <c r="KL22" s="165" t="e">
        <f t="shared" si="81"/>
        <v>#N/A</v>
      </c>
      <c r="KM22" s="165" t="e">
        <f t="shared" si="82"/>
        <v>#N/A</v>
      </c>
      <c r="KN22" s="165" t="e">
        <f t="shared" si="83"/>
        <v>#N/A</v>
      </c>
      <c r="KO22" s="165" t="e">
        <f t="shared" si="84"/>
        <v>#N/A</v>
      </c>
      <c r="KP22" s="165" t="e">
        <f t="shared" si="85"/>
        <v>#N/A</v>
      </c>
      <c r="KQ22" s="165" t="e">
        <f t="shared" si="86"/>
        <v>#N/A</v>
      </c>
      <c r="KR22" s="165" t="e">
        <f t="shared" si="87"/>
        <v>#N/A</v>
      </c>
      <c r="KS22" s="165" t="e">
        <f t="shared" si="88"/>
        <v>#N/A</v>
      </c>
      <c r="KT22" s="165" t="e">
        <f t="shared" si="89"/>
        <v>#N/A</v>
      </c>
      <c r="KU22" s="165" t="e">
        <f t="shared" si="90"/>
        <v>#N/A</v>
      </c>
      <c r="KV22" s="165" t="e">
        <f t="shared" si="91"/>
        <v>#N/A</v>
      </c>
      <c r="KW22" s="165" t="e">
        <f t="shared" si="92"/>
        <v>#N/A</v>
      </c>
      <c r="KX22" s="165" t="e">
        <f t="shared" si="93"/>
        <v>#N/A</v>
      </c>
      <c r="KY22" s="165" t="e">
        <f t="shared" si="94"/>
        <v>#N/A</v>
      </c>
      <c r="KZ22" s="165" t="e">
        <f t="shared" si="95"/>
        <v>#N/A</v>
      </c>
      <c r="LA22" s="165" t="e">
        <f t="shared" si="96"/>
        <v>#N/A</v>
      </c>
      <c r="LB22" s="165" t="e">
        <f t="shared" si="97"/>
        <v>#N/A</v>
      </c>
      <c r="LC22" s="165" t="e">
        <f t="shared" si="98"/>
        <v>#N/A</v>
      </c>
      <c r="LD22" s="165" t="e">
        <f t="shared" si="99"/>
        <v>#N/A</v>
      </c>
      <c r="LE22" s="165" t="e">
        <f t="shared" si="100"/>
        <v>#N/A</v>
      </c>
      <c r="LF22" s="165" t="e">
        <f t="shared" si="101"/>
        <v>#N/A</v>
      </c>
      <c r="LG22" s="165" t="e">
        <f t="shared" si="102"/>
        <v>#N/A</v>
      </c>
      <c r="LH22" s="165" t="e">
        <f t="shared" si="103"/>
        <v>#N/A</v>
      </c>
      <c r="LI22" s="165" t="e">
        <f t="shared" si="104"/>
        <v>#N/A</v>
      </c>
      <c r="LJ22" s="165" t="e">
        <f t="shared" si="105"/>
        <v>#N/A</v>
      </c>
      <c r="LK22" s="165" t="e">
        <f t="shared" si="106"/>
        <v>#N/A</v>
      </c>
      <c r="LL22" s="165" t="e">
        <f t="shared" si="107"/>
        <v>#N/A</v>
      </c>
      <c r="LM22" s="165" t="e">
        <f t="shared" si="108"/>
        <v>#N/A</v>
      </c>
      <c r="LN22" s="165" t="e">
        <f t="shared" si="109"/>
        <v>#N/A</v>
      </c>
      <c r="LO22" s="165" t="e">
        <f t="shared" si="110"/>
        <v>#N/A</v>
      </c>
      <c r="LP22" s="165" t="e">
        <f t="shared" si="111"/>
        <v>#N/A</v>
      </c>
      <c r="LQ22" s="165" t="e">
        <f t="shared" si="112"/>
        <v>#N/A</v>
      </c>
      <c r="LR22" s="165" t="e">
        <f t="shared" si="113"/>
        <v>#N/A</v>
      </c>
      <c r="LS22" s="165" t="e">
        <f t="shared" si="114"/>
        <v>#N/A</v>
      </c>
      <c r="LT22" s="165" t="e">
        <f t="shared" si="115"/>
        <v>#N/A</v>
      </c>
      <c r="LU22" s="165" t="e">
        <f t="shared" si="116"/>
        <v>#N/A</v>
      </c>
      <c r="LV22" s="165" t="e">
        <f t="shared" si="117"/>
        <v>#N/A</v>
      </c>
      <c r="LW22" s="165" t="e">
        <f t="shared" si="118"/>
        <v>#N/A</v>
      </c>
      <c r="LX22" s="165" t="e">
        <f t="shared" si="119"/>
        <v>#N/A</v>
      </c>
      <c r="LY22" s="165" t="e">
        <f t="shared" si="120"/>
        <v>#N/A</v>
      </c>
      <c r="LZ22" s="165" t="e">
        <f t="shared" si="121"/>
        <v>#N/A</v>
      </c>
      <c r="MA22" s="165" t="e">
        <f t="shared" si="122"/>
        <v>#N/A</v>
      </c>
      <c r="MB22" s="165" t="e">
        <f t="shared" si="123"/>
        <v>#N/A</v>
      </c>
      <c r="MC22" s="165" t="e">
        <f t="shared" si="124"/>
        <v>#N/A</v>
      </c>
      <c r="MD22" s="165" t="e">
        <f t="shared" si="125"/>
        <v>#N/A</v>
      </c>
      <c r="ME22" s="165" t="e">
        <f t="shared" si="126"/>
        <v>#N/A</v>
      </c>
      <c r="MF22" s="165" t="e">
        <f t="shared" si="127"/>
        <v>#N/A</v>
      </c>
      <c r="MG22" s="165" t="e">
        <f t="shared" si="128"/>
        <v>#N/A</v>
      </c>
      <c r="MH22" s="165" t="e">
        <f t="shared" si="129"/>
        <v>#N/A</v>
      </c>
      <c r="MI22" s="165" t="e">
        <f t="shared" si="130"/>
        <v>#N/A</v>
      </c>
      <c r="MJ22" s="165" t="e">
        <f t="shared" si="131"/>
        <v>#N/A</v>
      </c>
      <c r="MK22" s="165" t="e">
        <f t="shared" si="132"/>
        <v>#N/A</v>
      </c>
      <c r="ML22" s="165" t="e">
        <f t="shared" si="133"/>
        <v>#N/A</v>
      </c>
      <c r="MM22" s="165" t="e">
        <f t="shared" si="134"/>
        <v>#N/A</v>
      </c>
      <c r="MN22" s="165" t="e">
        <f t="shared" si="135"/>
        <v>#N/A</v>
      </c>
      <c r="MO22" s="165" t="e">
        <f t="shared" si="136"/>
        <v>#N/A</v>
      </c>
      <c r="MP22" s="165" t="e">
        <f t="shared" si="137"/>
        <v>#N/A</v>
      </c>
      <c r="MQ22" s="165" t="e">
        <f t="shared" si="138"/>
        <v>#N/A</v>
      </c>
      <c r="MR22" s="165" t="e">
        <f t="shared" si="139"/>
        <v>#N/A</v>
      </c>
      <c r="MS22" s="165" t="e">
        <f t="shared" si="140"/>
        <v>#N/A</v>
      </c>
      <c r="MT22" s="165" t="e">
        <f t="shared" si="141"/>
        <v>#N/A</v>
      </c>
      <c r="MU22" s="165" t="e">
        <f t="shared" si="142"/>
        <v>#N/A</v>
      </c>
      <c r="MV22" s="165" t="e">
        <f t="shared" si="143"/>
        <v>#N/A</v>
      </c>
      <c r="MW22" s="165" t="e">
        <f t="shared" si="144"/>
        <v>#N/A</v>
      </c>
      <c r="MX22" s="165" t="e">
        <f t="shared" si="145"/>
        <v>#N/A</v>
      </c>
      <c r="MY22" s="165" t="e">
        <f t="shared" si="146"/>
        <v>#N/A</v>
      </c>
      <c r="MZ22" s="165" t="e">
        <f t="shared" si="147"/>
        <v>#N/A</v>
      </c>
      <c r="NA22" s="165" t="e">
        <f t="shared" si="148"/>
        <v>#N/A</v>
      </c>
      <c r="NB22" s="165" t="e">
        <f t="shared" si="149"/>
        <v>#N/A</v>
      </c>
      <c r="NC22" s="165" t="e">
        <f t="shared" si="150"/>
        <v>#N/A</v>
      </c>
      <c r="ND22" s="165" t="e">
        <f t="shared" si="151"/>
        <v>#N/A</v>
      </c>
      <c r="NE22" s="165" t="e">
        <f t="shared" si="152"/>
        <v>#N/A</v>
      </c>
      <c r="NF22" s="165" t="e">
        <f t="shared" si="153"/>
        <v>#N/A</v>
      </c>
      <c r="NG22" s="165" t="e">
        <f t="shared" si="154"/>
        <v>#N/A</v>
      </c>
      <c r="NH22" s="165" t="e">
        <f t="shared" si="155"/>
        <v>#N/A</v>
      </c>
      <c r="NI22" s="165" t="e">
        <f t="shared" si="156"/>
        <v>#N/A</v>
      </c>
      <c r="NJ22" s="165" t="e">
        <f t="shared" si="157"/>
        <v>#N/A</v>
      </c>
      <c r="NK22" s="165" t="e">
        <f t="shared" si="158"/>
        <v>#N/A</v>
      </c>
      <c r="NL22" s="165" t="e">
        <f t="shared" si="159"/>
        <v>#N/A</v>
      </c>
      <c r="NM22" s="165" t="e">
        <f t="shared" si="160"/>
        <v>#N/A</v>
      </c>
      <c r="NN22" s="165" t="e">
        <f t="shared" si="161"/>
        <v>#N/A</v>
      </c>
      <c r="NO22" s="165" t="e">
        <f t="shared" si="162"/>
        <v>#N/A</v>
      </c>
      <c r="NP22" s="165" t="e">
        <f t="shared" si="163"/>
        <v>#N/A</v>
      </c>
      <c r="NQ22" s="165" t="e">
        <f t="shared" si="164"/>
        <v>#N/A</v>
      </c>
      <c r="NR22" s="165" t="e">
        <f t="shared" si="165"/>
        <v>#N/A</v>
      </c>
      <c r="NS22" s="165" t="e">
        <f t="shared" si="166"/>
        <v>#N/A</v>
      </c>
      <c r="NT22" s="165" t="e">
        <f t="shared" si="167"/>
        <v>#N/A</v>
      </c>
      <c r="NU22" s="165" t="e">
        <f t="shared" si="168"/>
        <v>#N/A</v>
      </c>
      <c r="NV22" s="165" t="e">
        <f t="shared" si="169"/>
        <v>#N/A</v>
      </c>
      <c r="NW22" s="165" t="e">
        <f t="shared" si="170"/>
        <v>#N/A</v>
      </c>
      <c r="NX22" s="165" t="e">
        <f t="shared" si="171"/>
        <v>#N/A</v>
      </c>
      <c r="NY22" s="165" t="e">
        <f t="shared" si="172"/>
        <v>#N/A</v>
      </c>
      <c r="NZ22" s="165" t="e">
        <f t="shared" si="173"/>
        <v>#N/A</v>
      </c>
      <c r="OA22" s="165" t="e">
        <f t="shared" si="174"/>
        <v>#N/A</v>
      </c>
      <c r="OB22" s="165" t="e">
        <f t="shared" si="175"/>
        <v>#N/A</v>
      </c>
      <c r="OC22" s="165" t="e">
        <f t="shared" si="176"/>
        <v>#N/A</v>
      </c>
      <c r="OD22" s="165" t="e">
        <f t="shared" si="177"/>
        <v>#N/A</v>
      </c>
      <c r="OE22" s="165" t="e">
        <f t="shared" si="178"/>
        <v>#N/A</v>
      </c>
      <c r="OF22" s="165" t="e">
        <f t="shared" si="179"/>
        <v>#N/A</v>
      </c>
      <c r="OG22" s="165" t="e">
        <f t="shared" si="180"/>
        <v>#N/A</v>
      </c>
      <c r="OH22" s="165" t="e">
        <f t="shared" si="181"/>
        <v>#N/A</v>
      </c>
      <c r="OI22" s="165" t="e">
        <f t="shared" si="182"/>
        <v>#N/A</v>
      </c>
      <c r="OJ22" s="165" t="e">
        <f t="shared" si="183"/>
        <v>#N/A</v>
      </c>
      <c r="OK22" s="165" t="e">
        <f t="shared" si="184"/>
        <v>#N/A</v>
      </c>
      <c r="OL22" s="165" t="e">
        <f t="shared" si="185"/>
        <v>#N/A</v>
      </c>
      <c r="OM22" s="165" t="e">
        <f t="shared" si="186"/>
        <v>#N/A</v>
      </c>
      <c r="ON22" s="165" t="e">
        <f t="shared" si="187"/>
        <v>#N/A</v>
      </c>
      <c r="OO22" s="165" t="e">
        <f t="shared" si="188"/>
        <v>#N/A</v>
      </c>
      <c r="OP22" s="165" t="e">
        <f t="shared" si="189"/>
        <v>#N/A</v>
      </c>
      <c r="OQ22" s="165" t="e">
        <f t="shared" si="190"/>
        <v>#N/A</v>
      </c>
      <c r="OR22" s="165" t="e">
        <f t="shared" si="191"/>
        <v>#N/A</v>
      </c>
      <c r="OS22" s="165" t="e">
        <f t="shared" si="192"/>
        <v>#N/A</v>
      </c>
      <c r="OT22" s="165" t="e">
        <f t="shared" si="193"/>
        <v>#N/A</v>
      </c>
      <c r="OU22" s="165" t="e">
        <f t="shared" si="194"/>
        <v>#N/A</v>
      </c>
      <c r="OV22" s="165" t="e">
        <f t="shared" si="195"/>
        <v>#N/A</v>
      </c>
      <c r="OW22" s="165" t="e">
        <f t="shared" si="196"/>
        <v>#N/A</v>
      </c>
      <c r="OX22" s="165" t="e">
        <f t="shared" si="197"/>
        <v>#N/A</v>
      </c>
      <c r="OY22" s="165" t="e">
        <f t="shared" si="198"/>
        <v>#N/A</v>
      </c>
      <c r="OZ22" s="165" t="e">
        <f t="shared" si="199"/>
        <v>#N/A</v>
      </c>
      <c r="PA22" s="165" t="e">
        <f t="shared" si="200"/>
        <v>#N/A</v>
      </c>
      <c r="PB22" s="165" t="e">
        <f t="shared" si="201"/>
        <v>#N/A</v>
      </c>
      <c r="PC22" s="165" t="e">
        <f t="shared" si="202"/>
        <v>#N/A</v>
      </c>
      <c r="PD22" s="165" t="e">
        <f t="shared" si="203"/>
        <v>#N/A</v>
      </c>
      <c r="PE22" s="165" t="e">
        <f t="shared" si="204"/>
        <v>#N/A</v>
      </c>
      <c r="PF22" s="165" t="e">
        <f t="shared" si="205"/>
        <v>#N/A</v>
      </c>
      <c r="PG22" s="165" t="e">
        <f t="shared" si="206"/>
        <v>#N/A</v>
      </c>
      <c r="PH22" s="165" t="e">
        <f t="shared" si="207"/>
        <v>#N/A</v>
      </c>
    </row>
    <row r="23" spans="1:424" hidden="1" x14ac:dyDescent="0.45">
      <c r="A23" s="4">
        <v>20</v>
      </c>
      <c r="B23" s="92" t="str">
        <f t="shared" si="208"/>
        <v/>
      </c>
      <c r="C23" s="91"/>
      <c r="D23" s="92" t="str">
        <f t="shared" si="209"/>
        <v/>
      </c>
      <c r="E23" s="120" t="str">
        <f t="shared" si="0"/>
        <v/>
      </c>
      <c r="F23" s="120" t="str">
        <f t="shared" si="1"/>
        <v/>
      </c>
      <c r="G23" s="71" t="str">
        <f t="shared" si="210"/>
        <v/>
      </c>
      <c r="H23" s="23"/>
      <c r="I23" s="55"/>
      <c r="J23" s="298"/>
      <c r="K23" s="72" t="str">
        <f>IF(AND(B23&gt;0,C23&gt;0,D23&gt;0),IF(ISBLANK(J23),IF(ISBLANK(H23),"",(D23-B23)*VLOOKUP(H23,VLookups!$A$4:$B$13,2,FALSE)),J23),"")</f>
        <v/>
      </c>
      <c r="L23" s="73" t="str">
        <f t="shared" si="2"/>
        <v/>
      </c>
      <c r="M23" s="91"/>
      <c r="N23" s="265" t="str">
        <f>IF(AND(M23&gt;0,C23&gt;0,NOT(K23="")),ABS(VLOOKUP($M$1,VLookups!$A$43:$B$44,2,FALSE)-_xlfn.NORM.DIST(M23,G23,K23,TRUE)),"")</f>
        <v/>
      </c>
      <c r="O23" s="90" t="str">
        <f>IF(AND($B23&gt;0,$C23&gt;0,$D23&gt;0,NOT(ISBLANK($H23))),_xlfn.NORM.INV(ABS(VLOOKUP($M$1,VLookups!$A$43:$B$44,2,FALSE)-O$3),$G23,$K23),"")</f>
        <v/>
      </c>
      <c r="P23" s="89" t="str">
        <f>IF(AND($B23&gt;0,$C23&gt;0,$D23&gt;0,NOT(ISBLANK($H23))),_xlfn.NORM.INV(ABS(VLOOKUP($M$1,VLookups!$A$43:$B$44,2,FALSE)-P$3),$G23,$K23),"")</f>
        <v/>
      </c>
      <c r="Q23" s="90" t="str">
        <f>IF(AND($B23&gt;0,$C23&gt;0,$D23&gt;0,NOT(ISBLANK($H23))),_xlfn.NORM.INV(ABS(VLOOKUP($M$1,VLookups!$A$43:$B$44,2,FALSE)-Q$3),$G23,$K23),"")</f>
        <v/>
      </c>
      <c r="R23" s="89" t="str">
        <f>IF(AND($B23&gt;0,$C23&gt;0,$D23&gt;0,NOT(ISBLANK($H23))),_xlfn.NORM.INV(ABS(VLOOKUP($M$1,VLookups!$A$43:$B$44,2,FALSE)-R$3),$G23,$K23),"")</f>
        <v/>
      </c>
      <c r="S23" s="90" t="str">
        <f>IF(AND($B23&gt;0,$C23&gt;0,$D23&gt;0,NOT(ISBLANK($H23))),_xlfn.NORM.INV(ABS(VLOOKUP($M$1,VLookups!$A$43:$B$44,2,FALSE)-S$3),$G23,$K23),"")</f>
        <v/>
      </c>
      <c r="T23" s="89" t="str">
        <f>IF(AND($B23&gt;0,$C23&gt;0,$D23&gt;0,NOT(ISBLANK($H23))),_xlfn.NORM.INV(ABS(VLOOKUP($M$1,VLookups!$A$43:$B$44,2,FALSE)-T$3),$G23,$K23),"")</f>
        <v/>
      </c>
      <c r="U23" s="5"/>
      <c r="V23" s="164" t="str">
        <f t="shared" si="211"/>
        <v/>
      </c>
      <c r="W23" s="47" t="str">
        <f t="shared" si="212"/>
        <v/>
      </c>
      <c r="X23" s="47" t="str">
        <f t="shared" si="232"/>
        <v/>
      </c>
      <c r="Y23" s="47" t="str">
        <f t="shared" si="232"/>
        <v/>
      </c>
      <c r="Z23" s="47" t="str">
        <f t="shared" si="232"/>
        <v/>
      </c>
      <c r="AA23" s="47" t="str">
        <f t="shared" si="232"/>
        <v/>
      </c>
      <c r="AB23" s="47" t="str">
        <f t="shared" si="232"/>
        <v/>
      </c>
      <c r="AC23" s="47" t="str">
        <f t="shared" si="232"/>
        <v/>
      </c>
      <c r="AD23" s="47" t="str">
        <f t="shared" si="232"/>
        <v/>
      </c>
      <c r="AE23" s="47" t="str">
        <f t="shared" si="232"/>
        <v/>
      </c>
      <c r="AF23" s="47" t="str">
        <f t="shared" si="232"/>
        <v/>
      </c>
      <c r="AG23" s="47" t="str">
        <f t="shared" si="232"/>
        <v/>
      </c>
      <c r="AH23" s="47" t="str">
        <f t="shared" si="232"/>
        <v/>
      </c>
      <c r="AI23" s="47" t="str">
        <f t="shared" si="232"/>
        <v/>
      </c>
      <c r="AJ23" s="47" t="str">
        <f t="shared" si="232"/>
        <v/>
      </c>
      <c r="AK23" s="47" t="str">
        <f t="shared" si="232"/>
        <v/>
      </c>
      <c r="AL23" s="47" t="str">
        <f t="shared" si="232"/>
        <v/>
      </c>
      <c r="AM23" s="47" t="str">
        <f t="shared" si="232"/>
        <v/>
      </c>
      <c r="AN23" s="47" t="str">
        <f t="shared" si="232"/>
        <v/>
      </c>
      <c r="AO23" s="47" t="str">
        <f t="shared" si="232"/>
        <v/>
      </c>
      <c r="AP23" s="47" t="str">
        <f t="shared" si="232"/>
        <v/>
      </c>
      <c r="AQ23" s="47" t="str">
        <f t="shared" si="232"/>
        <v/>
      </c>
      <c r="AR23" s="47" t="str">
        <f t="shared" si="232"/>
        <v/>
      </c>
      <c r="AS23" s="47" t="str">
        <f t="shared" si="232"/>
        <v/>
      </c>
      <c r="AT23" s="47" t="str">
        <f t="shared" si="232"/>
        <v/>
      </c>
      <c r="AU23" s="47" t="str">
        <f t="shared" si="232"/>
        <v/>
      </c>
      <c r="AV23" s="47" t="str">
        <f t="shared" si="232"/>
        <v/>
      </c>
      <c r="AW23" s="47" t="str">
        <f t="shared" si="232"/>
        <v/>
      </c>
      <c r="AX23" s="47" t="str">
        <f t="shared" si="232"/>
        <v/>
      </c>
      <c r="AY23" s="47" t="str">
        <f t="shared" si="232"/>
        <v/>
      </c>
      <c r="AZ23" s="47" t="str">
        <f t="shared" si="232"/>
        <v/>
      </c>
      <c r="BA23" s="47" t="str">
        <f t="shared" si="232"/>
        <v/>
      </c>
      <c r="BB23" s="47" t="str">
        <f t="shared" si="232"/>
        <v/>
      </c>
      <c r="BC23" s="47" t="str">
        <f t="shared" si="232"/>
        <v/>
      </c>
      <c r="BD23" s="47" t="str">
        <f t="shared" si="232"/>
        <v/>
      </c>
      <c r="BE23" s="47" t="str">
        <f t="shared" si="232"/>
        <v/>
      </c>
      <c r="BF23" s="47" t="str">
        <f t="shared" si="232"/>
        <v/>
      </c>
      <c r="BG23" s="47" t="str">
        <f t="shared" si="232"/>
        <v/>
      </c>
      <c r="BH23" s="47" t="str">
        <f t="shared" si="232"/>
        <v/>
      </c>
      <c r="BI23" s="47" t="str">
        <f t="shared" si="232"/>
        <v/>
      </c>
      <c r="BJ23" s="47" t="str">
        <f t="shared" si="232"/>
        <v/>
      </c>
      <c r="BK23" s="47" t="str">
        <f t="shared" si="232"/>
        <v/>
      </c>
      <c r="BL23" s="47" t="str">
        <f t="shared" si="232"/>
        <v/>
      </c>
      <c r="BM23" s="47" t="str">
        <f t="shared" si="232"/>
        <v/>
      </c>
      <c r="BN23" s="47" t="str">
        <f t="shared" si="232"/>
        <v/>
      </c>
      <c r="BO23" s="47" t="str">
        <f t="shared" si="232"/>
        <v/>
      </c>
      <c r="BP23" s="47" t="str">
        <f t="shared" si="232"/>
        <v/>
      </c>
      <c r="BQ23" s="47" t="str">
        <f t="shared" si="232"/>
        <v/>
      </c>
      <c r="BR23" s="47" t="str">
        <f t="shared" si="232"/>
        <v/>
      </c>
      <c r="BS23" s="47" t="str">
        <f t="shared" si="232"/>
        <v/>
      </c>
      <c r="BT23" s="47" t="str">
        <f t="shared" si="232"/>
        <v/>
      </c>
      <c r="BU23" s="47" t="str">
        <f t="shared" si="232"/>
        <v/>
      </c>
      <c r="BV23" s="47" t="str">
        <f t="shared" si="232"/>
        <v/>
      </c>
      <c r="BW23" s="47" t="str">
        <f t="shared" si="232"/>
        <v/>
      </c>
      <c r="BX23" s="47" t="str">
        <f t="shared" si="232"/>
        <v/>
      </c>
      <c r="BY23" s="47" t="str">
        <f t="shared" si="232"/>
        <v/>
      </c>
      <c r="BZ23" s="47" t="str">
        <f t="shared" si="232"/>
        <v/>
      </c>
      <c r="CA23" s="47" t="str">
        <f t="shared" si="232"/>
        <v/>
      </c>
      <c r="CB23" s="47" t="str">
        <f t="shared" si="232"/>
        <v/>
      </c>
      <c r="CC23" s="47" t="str">
        <f t="shared" si="232"/>
        <v/>
      </c>
      <c r="CD23" s="47" t="str">
        <f t="shared" si="232"/>
        <v/>
      </c>
      <c r="CE23" s="47" t="str">
        <f t="shared" si="232"/>
        <v/>
      </c>
      <c r="CF23" s="47" t="str">
        <f t="shared" si="232"/>
        <v/>
      </c>
      <c r="CG23" s="47" t="str">
        <f t="shared" si="232"/>
        <v/>
      </c>
      <c r="CH23" s="47" t="str">
        <f t="shared" si="232"/>
        <v/>
      </c>
      <c r="CI23" s="47" t="str">
        <f t="shared" si="232"/>
        <v/>
      </c>
      <c r="CJ23" s="47" t="str">
        <f t="shared" si="230"/>
        <v/>
      </c>
      <c r="CK23" s="47" t="str">
        <f t="shared" si="230"/>
        <v/>
      </c>
      <c r="CL23" s="47" t="str">
        <f t="shared" si="230"/>
        <v/>
      </c>
      <c r="CM23" s="47" t="str">
        <f t="shared" si="230"/>
        <v/>
      </c>
      <c r="CN23" s="47" t="str">
        <f t="shared" si="230"/>
        <v/>
      </c>
      <c r="CO23" s="47" t="str">
        <f t="shared" si="230"/>
        <v/>
      </c>
      <c r="CP23" s="47" t="str">
        <f t="shared" si="230"/>
        <v/>
      </c>
      <c r="CQ23" s="47" t="str">
        <f t="shared" si="230"/>
        <v/>
      </c>
      <c r="CR23" s="47" t="str">
        <f t="shared" si="230"/>
        <v/>
      </c>
      <c r="CS23" s="47" t="str">
        <f t="shared" si="230"/>
        <v/>
      </c>
      <c r="CT23" s="47" t="str">
        <f t="shared" si="230"/>
        <v/>
      </c>
      <c r="CU23" s="47" t="str">
        <f t="shared" si="230"/>
        <v/>
      </c>
      <c r="CV23" s="47" t="str">
        <f t="shared" si="230"/>
        <v/>
      </c>
      <c r="CW23" s="47" t="str">
        <f t="shared" si="230"/>
        <v/>
      </c>
      <c r="CX23" s="47" t="str">
        <f t="shared" si="230"/>
        <v/>
      </c>
      <c r="CY23" s="47" t="str">
        <f t="shared" si="230"/>
        <v/>
      </c>
      <c r="CZ23" s="47" t="str">
        <f t="shared" si="230"/>
        <v/>
      </c>
      <c r="DA23" s="47" t="str">
        <f t="shared" si="230"/>
        <v/>
      </c>
      <c r="DB23" s="47" t="str">
        <f t="shared" si="230"/>
        <v/>
      </c>
      <c r="DC23" s="47" t="str">
        <f t="shared" si="230"/>
        <v/>
      </c>
      <c r="DD23" s="47" t="str">
        <f t="shared" si="230"/>
        <v/>
      </c>
      <c r="DE23" s="47" t="str">
        <f t="shared" si="230"/>
        <v/>
      </c>
      <c r="DF23" s="47" t="str">
        <f t="shared" si="230"/>
        <v/>
      </c>
      <c r="DG23" s="47" t="str">
        <f t="shared" si="230"/>
        <v/>
      </c>
      <c r="DH23" s="47" t="str">
        <f t="shared" si="230"/>
        <v/>
      </c>
      <c r="DI23" s="47" t="str">
        <f t="shared" si="230"/>
        <v/>
      </c>
      <c r="DJ23" s="47" t="str">
        <f t="shared" si="230"/>
        <v/>
      </c>
      <c r="DK23" s="47" t="str">
        <f t="shared" si="230"/>
        <v/>
      </c>
      <c r="DL23" s="47" t="str">
        <f t="shared" si="230"/>
        <v/>
      </c>
      <c r="DM23" s="47" t="str">
        <f t="shared" si="230"/>
        <v/>
      </c>
      <c r="DN23" s="47" t="str">
        <f t="shared" si="230"/>
        <v/>
      </c>
      <c r="DO23" s="47" t="str">
        <f t="shared" si="230"/>
        <v/>
      </c>
      <c r="DP23" s="47" t="str">
        <f t="shared" si="230"/>
        <v/>
      </c>
      <c r="DQ23" s="47" t="str">
        <f t="shared" si="230"/>
        <v/>
      </c>
      <c r="DR23" s="47" t="str">
        <f t="shared" si="230"/>
        <v/>
      </c>
      <c r="DS23" s="179" t="str">
        <f t="shared" si="213"/>
        <v/>
      </c>
      <c r="DT23" s="47" t="str">
        <f t="shared" si="214"/>
        <v/>
      </c>
      <c r="DU23" s="47" t="str">
        <f t="shared" si="233"/>
        <v/>
      </c>
      <c r="DV23" s="47" t="str">
        <f t="shared" si="233"/>
        <v/>
      </c>
      <c r="DW23" s="47" t="str">
        <f t="shared" si="233"/>
        <v/>
      </c>
      <c r="DX23" s="47" t="str">
        <f t="shared" si="233"/>
        <v/>
      </c>
      <c r="DY23" s="47" t="str">
        <f t="shared" si="233"/>
        <v/>
      </c>
      <c r="DZ23" s="47" t="str">
        <f t="shared" si="233"/>
        <v/>
      </c>
      <c r="EA23" s="47" t="str">
        <f t="shared" si="233"/>
        <v/>
      </c>
      <c r="EB23" s="47" t="str">
        <f t="shared" si="233"/>
        <v/>
      </c>
      <c r="EC23" s="47" t="str">
        <f t="shared" si="233"/>
        <v/>
      </c>
      <c r="ED23" s="47" t="str">
        <f t="shared" si="233"/>
        <v/>
      </c>
      <c r="EE23" s="47" t="str">
        <f t="shared" si="233"/>
        <v/>
      </c>
      <c r="EF23" s="47" t="str">
        <f t="shared" si="233"/>
        <v/>
      </c>
      <c r="EG23" s="47" t="str">
        <f t="shared" si="233"/>
        <v/>
      </c>
      <c r="EH23" s="47" t="str">
        <f t="shared" si="233"/>
        <v/>
      </c>
      <c r="EI23" s="47" t="str">
        <f t="shared" si="233"/>
        <v/>
      </c>
      <c r="EJ23" s="47" t="str">
        <f t="shared" si="233"/>
        <v/>
      </c>
      <c r="EK23" s="47" t="str">
        <f t="shared" si="233"/>
        <v/>
      </c>
      <c r="EL23" s="47" t="str">
        <f t="shared" si="233"/>
        <v/>
      </c>
      <c r="EM23" s="47" t="str">
        <f t="shared" si="233"/>
        <v/>
      </c>
      <c r="EN23" s="47" t="str">
        <f t="shared" si="233"/>
        <v/>
      </c>
      <c r="EO23" s="47" t="str">
        <f t="shared" si="233"/>
        <v/>
      </c>
      <c r="EP23" s="47" t="str">
        <f t="shared" si="233"/>
        <v/>
      </c>
      <c r="EQ23" s="47" t="str">
        <f t="shared" si="233"/>
        <v/>
      </c>
      <c r="ER23" s="47" t="str">
        <f t="shared" si="233"/>
        <v/>
      </c>
      <c r="ES23" s="47" t="str">
        <f t="shared" si="233"/>
        <v/>
      </c>
      <c r="ET23" s="47" t="str">
        <f t="shared" si="233"/>
        <v/>
      </c>
      <c r="EU23" s="47" t="str">
        <f t="shared" si="233"/>
        <v/>
      </c>
      <c r="EV23" s="47" t="str">
        <f t="shared" si="233"/>
        <v/>
      </c>
      <c r="EW23" s="47" t="str">
        <f t="shared" si="233"/>
        <v/>
      </c>
      <c r="EX23" s="47" t="str">
        <f t="shared" si="233"/>
        <v/>
      </c>
      <c r="EY23" s="47" t="str">
        <f t="shared" si="233"/>
        <v/>
      </c>
      <c r="EZ23" s="47" t="str">
        <f t="shared" si="233"/>
        <v/>
      </c>
      <c r="FA23" s="47" t="str">
        <f t="shared" si="233"/>
        <v/>
      </c>
      <c r="FB23" s="47" t="str">
        <f t="shared" si="233"/>
        <v/>
      </c>
      <c r="FC23" s="47" t="str">
        <f t="shared" si="233"/>
        <v/>
      </c>
      <c r="FD23" s="47" t="str">
        <f t="shared" si="233"/>
        <v/>
      </c>
      <c r="FE23" s="47" t="str">
        <f t="shared" si="233"/>
        <v/>
      </c>
      <c r="FF23" s="47" t="str">
        <f t="shared" si="233"/>
        <v/>
      </c>
      <c r="FG23" s="47" t="str">
        <f t="shared" si="233"/>
        <v/>
      </c>
      <c r="FH23" s="47" t="str">
        <f t="shared" si="233"/>
        <v/>
      </c>
      <c r="FI23" s="47" t="str">
        <f t="shared" si="233"/>
        <v/>
      </c>
      <c r="FJ23" s="47" t="str">
        <f t="shared" si="233"/>
        <v/>
      </c>
      <c r="FK23" s="47" t="str">
        <f t="shared" si="233"/>
        <v/>
      </c>
      <c r="FL23" s="47" t="str">
        <f t="shared" si="233"/>
        <v/>
      </c>
      <c r="FM23" s="47" t="str">
        <f t="shared" si="233"/>
        <v/>
      </c>
      <c r="FN23" s="47" t="str">
        <f t="shared" si="233"/>
        <v/>
      </c>
      <c r="FO23" s="47" t="str">
        <f t="shared" si="233"/>
        <v/>
      </c>
      <c r="FP23" s="47" t="str">
        <f t="shared" si="233"/>
        <v/>
      </c>
      <c r="FQ23" s="47" t="str">
        <f t="shared" si="233"/>
        <v/>
      </c>
      <c r="FR23" s="47" t="str">
        <f t="shared" si="233"/>
        <v/>
      </c>
      <c r="FS23" s="47" t="str">
        <f t="shared" si="233"/>
        <v/>
      </c>
      <c r="FT23" s="47" t="str">
        <f t="shared" si="233"/>
        <v/>
      </c>
      <c r="FU23" s="47" t="str">
        <f t="shared" si="233"/>
        <v/>
      </c>
      <c r="FV23" s="47" t="str">
        <f t="shared" si="233"/>
        <v/>
      </c>
      <c r="FW23" s="47" t="str">
        <f t="shared" si="233"/>
        <v/>
      </c>
      <c r="FX23" s="47" t="str">
        <f t="shared" si="233"/>
        <v/>
      </c>
      <c r="FY23" s="47" t="str">
        <f t="shared" si="233"/>
        <v/>
      </c>
      <c r="FZ23" s="47" t="str">
        <f t="shared" si="233"/>
        <v/>
      </c>
      <c r="GA23" s="47" t="str">
        <f t="shared" si="233"/>
        <v/>
      </c>
      <c r="GB23" s="47" t="str">
        <f t="shared" si="233"/>
        <v/>
      </c>
      <c r="GC23" s="47" t="str">
        <f t="shared" si="233"/>
        <v/>
      </c>
      <c r="GD23" s="47" t="str">
        <f t="shared" si="233"/>
        <v/>
      </c>
      <c r="GE23" s="47" t="str">
        <f t="shared" si="233"/>
        <v/>
      </c>
      <c r="GF23" s="47" t="str">
        <f t="shared" si="233"/>
        <v/>
      </c>
      <c r="GG23" s="47" t="str">
        <f t="shared" si="231"/>
        <v/>
      </c>
      <c r="GH23" s="47" t="str">
        <f t="shared" si="231"/>
        <v/>
      </c>
      <c r="GI23" s="47" t="str">
        <f t="shared" si="231"/>
        <v/>
      </c>
      <c r="GJ23" s="47" t="str">
        <f t="shared" si="231"/>
        <v/>
      </c>
      <c r="GK23" s="47" t="str">
        <f t="shared" si="231"/>
        <v/>
      </c>
      <c r="GL23" s="47" t="str">
        <f t="shared" si="231"/>
        <v/>
      </c>
      <c r="GM23" s="47" t="str">
        <f t="shared" si="231"/>
        <v/>
      </c>
      <c r="GN23" s="47" t="str">
        <f t="shared" si="231"/>
        <v/>
      </c>
      <c r="GO23" s="47" t="str">
        <f t="shared" si="231"/>
        <v/>
      </c>
      <c r="GP23" s="47" t="str">
        <f t="shared" si="231"/>
        <v/>
      </c>
      <c r="GQ23" s="47" t="str">
        <f t="shared" si="231"/>
        <v/>
      </c>
      <c r="GR23" s="47" t="str">
        <f t="shared" si="231"/>
        <v/>
      </c>
      <c r="GS23" s="47" t="str">
        <f t="shared" si="231"/>
        <v/>
      </c>
      <c r="GT23" s="47" t="str">
        <f t="shared" si="231"/>
        <v/>
      </c>
      <c r="GU23" s="47" t="str">
        <f t="shared" si="231"/>
        <v/>
      </c>
      <c r="GV23" s="47" t="str">
        <f t="shared" si="231"/>
        <v/>
      </c>
      <c r="GW23" s="47" t="str">
        <f t="shared" si="231"/>
        <v/>
      </c>
      <c r="GX23" s="47" t="str">
        <f t="shared" si="231"/>
        <v/>
      </c>
      <c r="GY23" s="47" t="str">
        <f t="shared" si="231"/>
        <v/>
      </c>
      <c r="GZ23" s="47" t="str">
        <f t="shared" si="231"/>
        <v/>
      </c>
      <c r="HA23" s="47" t="str">
        <f t="shared" si="231"/>
        <v/>
      </c>
      <c r="HB23" s="47" t="str">
        <f t="shared" si="231"/>
        <v/>
      </c>
      <c r="HC23" s="47" t="str">
        <f t="shared" si="231"/>
        <v/>
      </c>
      <c r="HD23" s="47" t="str">
        <f t="shared" si="231"/>
        <v/>
      </c>
      <c r="HE23" s="47" t="str">
        <f t="shared" si="231"/>
        <v/>
      </c>
      <c r="HF23" s="47" t="str">
        <f t="shared" si="231"/>
        <v/>
      </c>
      <c r="HG23" s="47" t="str">
        <f t="shared" si="231"/>
        <v/>
      </c>
      <c r="HH23" s="47" t="str">
        <f t="shared" si="231"/>
        <v/>
      </c>
      <c r="HI23" s="47" t="str">
        <f t="shared" si="231"/>
        <v/>
      </c>
      <c r="HJ23" s="47" t="str">
        <f t="shared" si="231"/>
        <v/>
      </c>
      <c r="HK23" s="47" t="str">
        <f t="shared" si="231"/>
        <v/>
      </c>
      <c r="HL23" s="47" t="str">
        <f t="shared" si="231"/>
        <v/>
      </c>
      <c r="HM23" s="47" t="str">
        <f t="shared" si="231"/>
        <v/>
      </c>
      <c r="HN23" s="47" t="str">
        <f t="shared" si="231"/>
        <v/>
      </c>
      <c r="HO23" s="47" t="str">
        <f t="shared" si="231"/>
        <v/>
      </c>
      <c r="HP23" s="165" t="e">
        <f t="shared" si="7"/>
        <v>#N/A</v>
      </c>
      <c r="HQ23" s="165" t="e">
        <f t="shared" si="8"/>
        <v>#N/A</v>
      </c>
      <c r="HR23" s="165" t="e">
        <f t="shared" si="9"/>
        <v>#N/A</v>
      </c>
      <c r="HS23" s="165" t="e">
        <f t="shared" si="10"/>
        <v>#N/A</v>
      </c>
      <c r="HT23" s="165" t="e">
        <f t="shared" si="11"/>
        <v>#N/A</v>
      </c>
      <c r="HU23" s="165" t="e">
        <f t="shared" si="12"/>
        <v>#N/A</v>
      </c>
      <c r="HV23" s="165" t="e">
        <f t="shared" si="13"/>
        <v>#N/A</v>
      </c>
      <c r="HW23" s="165" t="e">
        <f t="shared" si="14"/>
        <v>#N/A</v>
      </c>
      <c r="HX23" s="165" t="e">
        <f t="shared" si="15"/>
        <v>#N/A</v>
      </c>
      <c r="HY23" s="165" t="e">
        <f t="shared" si="16"/>
        <v>#N/A</v>
      </c>
      <c r="HZ23" s="165" t="e">
        <f t="shared" si="17"/>
        <v>#N/A</v>
      </c>
      <c r="IA23" s="165" t="e">
        <f t="shared" si="18"/>
        <v>#N/A</v>
      </c>
      <c r="IB23" s="165" t="e">
        <f t="shared" si="19"/>
        <v>#N/A</v>
      </c>
      <c r="IC23" s="165" t="e">
        <f t="shared" si="20"/>
        <v>#N/A</v>
      </c>
      <c r="ID23" s="165" t="e">
        <f t="shared" si="21"/>
        <v>#N/A</v>
      </c>
      <c r="IE23" s="165" t="e">
        <f t="shared" si="22"/>
        <v>#N/A</v>
      </c>
      <c r="IF23" s="165" t="e">
        <f t="shared" si="23"/>
        <v>#N/A</v>
      </c>
      <c r="IG23" s="165" t="e">
        <f t="shared" si="24"/>
        <v>#N/A</v>
      </c>
      <c r="IH23" s="165" t="e">
        <f t="shared" si="25"/>
        <v>#N/A</v>
      </c>
      <c r="II23" s="165" t="e">
        <f t="shared" si="26"/>
        <v>#N/A</v>
      </c>
      <c r="IJ23" s="165" t="e">
        <f t="shared" si="27"/>
        <v>#N/A</v>
      </c>
      <c r="IK23" s="165" t="e">
        <f t="shared" si="28"/>
        <v>#N/A</v>
      </c>
      <c r="IL23" s="165" t="e">
        <f t="shared" si="29"/>
        <v>#N/A</v>
      </c>
      <c r="IM23" s="165" t="e">
        <f t="shared" si="30"/>
        <v>#N/A</v>
      </c>
      <c r="IN23" s="165" t="e">
        <f t="shared" si="31"/>
        <v>#N/A</v>
      </c>
      <c r="IO23" s="165" t="e">
        <f t="shared" si="32"/>
        <v>#N/A</v>
      </c>
      <c r="IP23" s="165" t="e">
        <f t="shared" si="33"/>
        <v>#N/A</v>
      </c>
      <c r="IQ23" s="165" t="e">
        <f t="shared" si="34"/>
        <v>#N/A</v>
      </c>
      <c r="IR23" s="165" t="e">
        <f t="shared" si="35"/>
        <v>#N/A</v>
      </c>
      <c r="IS23" s="165" t="e">
        <f t="shared" si="36"/>
        <v>#N/A</v>
      </c>
      <c r="IT23" s="165" t="e">
        <f t="shared" si="37"/>
        <v>#N/A</v>
      </c>
      <c r="IU23" s="165" t="e">
        <f t="shared" si="38"/>
        <v>#N/A</v>
      </c>
      <c r="IV23" s="165" t="e">
        <f t="shared" si="39"/>
        <v>#N/A</v>
      </c>
      <c r="IW23" s="165" t="e">
        <f t="shared" si="40"/>
        <v>#N/A</v>
      </c>
      <c r="IX23" s="165" t="e">
        <f t="shared" si="41"/>
        <v>#N/A</v>
      </c>
      <c r="IY23" s="165" t="e">
        <f t="shared" si="42"/>
        <v>#N/A</v>
      </c>
      <c r="IZ23" s="165" t="e">
        <f t="shared" si="43"/>
        <v>#N/A</v>
      </c>
      <c r="JA23" s="165" t="e">
        <f t="shared" si="44"/>
        <v>#N/A</v>
      </c>
      <c r="JB23" s="165" t="e">
        <f t="shared" si="45"/>
        <v>#N/A</v>
      </c>
      <c r="JC23" s="165" t="e">
        <f t="shared" si="46"/>
        <v>#N/A</v>
      </c>
      <c r="JD23" s="165" t="e">
        <f t="shared" si="47"/>
        <v>#N/A</v>
      </c>
      <c r="JE23" s="165" t="e">
        <f t="shared" si="48"/>
        <v>#N/A</v>
      </c>
      <c r="JF23" s="165" t="e">
        <f t="shared" si="49"/>
        <v>#N/A</v>
      </c>
      <c r="JG23" s="165" t="e">
        <f t="shared" si="50"/>
        <v>#N/A</v>
      </c>
      <c r="JH23" s="165" t="e">
        <f t="shared" si="51"/>
        <v>#N/A</v>
      </c>
      <c r="JI23" s="165" t="e">
        <f t="shared" si="52"/>
        <v>#N/A</v>
      </c>
      <c r="JJ23" s="165" t="e">
        <f t="shared" si="53"/>
        <v>#N/A</v>
      </c>
      <c r="JK23" s="165" t="e">
        <f t="shared" si="54"/>
        <v>#N/A</v>
      </c>
      <c r="JL23" s="165" t="e">
        <f t="shared" si="55"/>
        <v>#N/A</v>
      </c>
      <c r="JM23" s="165" t="e">
        <f t="shared" si="56"/>
        <v>#N/A</v>
      </c>
      <c r="JN23" s="165" t="e">
        <f t="shared" si="57"/>
        <v>#N/A</v>
      </c>
      <c r="JO23" s="165" t="e">
        <f t="shared" si="58"/>
        <v>#N/A</v>
      </c>
      <c r="JP23" s="165" t="e">
        <f t="shared" si="59"/>
        <v>#N/A</v>
      </c>
      <c r="JQ23" s="165" t="e">
        <f t="shared" si="60"/>
        <v>#N/A</v>
      </c>
      <c r="JR23" s="165" t="e">
        <f t="shared" si="61"/>
        <v>#N/A</v>
      </c>
      <c r="JS23" s="165" t="e">
        <f t="shared" si="62"/>
        <v>#N/A</v>
      </c>
      <c r="JT23" s="165" t="e">
        <f t="shared" si="63"/>
        <v>#N/A</v>
      </c>
      <c r="JU23" s="165" t="e">
        <f t="shared" si="64"/>
        <v>#N/A</v>
      </c>
      <c r="JV23" s="165" t="e">
        <f t="shared" si="65"/>
        <v>#N/A</v>
      </c>
      <c r="JW23" s="165" t="e">
        <f t="shared" si="66"/>
        <v>#N/A</v>
      </c>
      <c r="JX23" s="165" t="e">
        <f t="shared" si="67"/>
        <v>#N/A</v>
      </c>
      <c r="JY23" s="165" t="e">
        <f t="shared" si="68"/>
        <v>#N/A</v>
      </c>
      <c r="JZ23" s="165" t="e">
        <f t="shared" si="69"/>
        <v>#N/A</v>
      </c>
      <c r="KA23" s="165" t="e">
        <f t="shared" si="70"/>
        <v>#N/A</v>
      </c>
      <c r="KB23" s="165" t="e">
        <f t="shared" si="71"/>
        <v>#N/A</v>
      </c>
      <c r="KC23" s="165" t="e">
        <f t="shared" si="72"/>
        <v>#N/A</v>
      </c>
      <c r="KD23" s="165" t="e">
        <f t="shared" si="73"/>
        <v>#N/A</v>
      </c>
      <c r="KE23" s="165" t="e">
        <f t="shared" si="74"/>
        <v>#N/A</v>
      </c>
      <c r="KF23" s="165" t="e">
        <f t="shared" si="75"/>
        <v>#N/A</v>
      </c>
      <c r="KG23" s="165" t="e">
        <f t="shared" si="76"/>
        <v>#N/A</v>
      </c>
      <c r="KH23" s="165" t="e">
        <f t="shared" si="77"/>
        <v>#N/A</v>
      </c>
      <c r="KI23" s="165" t="e">
        <f t="shared" si="78"/>
        <v>#N/A</v>
      </c>
      <c r="KJ23" s="165" t="e">
        <f t="shared" si="79"/>
        <v>#N/A</v>
      </c>
      <c r="KK23" s="165" t="e">
        <f t="shared" si="80"/>
        <v>#N/A</v>
      </c>
      <c r="KL23" s="165" t="e">
        <f t="shared" si="81"/>
        <v>#N/A</v>
      </c>
      <c r="KM23" s="165" t="e">
        <f t="shared" si="82"/>
        <v>#N/A</v>
      </c>
      <c r="KN23" s="165" t="e">
        <f t="shared" si="83"/>
        <v>#N/A</v>
      </c>
      <c r="KO23" s="165" t="e">
        <f t="shared" si="84"/>
        <v>#N/A</v>
      </c>
      <c r="KP23" s="165" t="e">
        <f t="shared" si="85"/>
        <v>#N/A</v>
      </c>
      <c r="KQ23" s="165" t="e">
        <f t="shared" si="86"/>
        <v>#N/A</v>
      </c>
      <c r="KR23" s="165" t="e">
        <f t="shared" si="87"/>
        <v>#N/A</v>
      </c>
      <c r="KS23" s="165" t="e">
        <f t="shared" si="88"/>
        <v>#N/A</v>
      </c>
      <c r="KT23" s="165" t="e">
        <f t="shared" si="89"/>
        <v>#N/A</v>
      </c>
      <c r="KU23" s="165" t="e">
        <f t="shared" si="90"/>
        <v>#N/A</v>
      </c>
      <c r="KV23" s="165" t="e">
        <f t="shared" si="91"/>
        <v>#N/A</v>
      </c>
      <c r="KW23" s="165" t="e">
        <f t="shared" si="92"/>
        <v>#N/A</v>
      </c>
      <c r="KX23" s="165" t="e">
        <f t="shared" si="93"/>
        <v>#N/A</v>
      </c>
      <c r="KY23" s="165" t="e">
        <f t="shared" si="94"/>
        <v>#N/A</v>
      </c>
      <c r="KZ23" s="165" t="e">
        <f t="shared" si="95"/>
        <v>#N/A</v>
      </c>
      <c r="LA23" s="165" t="e">
        <f t="shared" si="96"/>
        <v>#N/A</v>
      </c>
      <c r="LB23" s="165" t="e">
        <f t="shared" si="97"/>
        <v>#N/A</v>
      </c>
      <c r="LC23" s="165" t="e">
        <f t="shared" si="98"/>
        <v>#N/A</v>
      </c>
      <c r="LD23" s="165" t="e">
        <f t="shared" si="99"/>
        <v>#N/A</v>
      </c>
      <c r="LE23" s="165" t="e">
        <f t="shared" si="100"/>
        <v>#N/A</v>
      </c>
      <c r="LF23" s="165" t="e">
        <f t="shared" si="101"/>
        <v>#N/A</v>
      </c>
      <c r="LG23" s="165" t="e">
        <f t="shared" si="102"/>
        <v>#N/A</v>
      </c>
      <c r="LH23" s="165" t="e">
        <f t="shared" si="103"/>
        <v>#N/A</v>
      </c>
      <c r="LI23" s="165" t="e">
        <f t="shared" si="104"/>
        <v>#N/A</v>
      </c>
      <c r="LJ23" s="165" t="e">
        <f t="shared" si="105"/>
        <v>#N/A</v>
      </c>
      <c r="LK23" s="165" t="e">
        <f t="shared" si="106"/>
        <v>#N/A</v>
      </c>
      <c r="LL23" s="165" t="e">
        <f t="shared" si="107"/>
        <v>#N/A</v>
      </c>
      <c r="LM23" s="165" t="e">
        <f t="shared" si="108"/>
        <v>#N/A</v>
      </c>
      <c r="LN23" s="165" t="e">
        <f t="shared" si="109"/>
        <v>#N/A</v>
      </c>
      <c r="LO23" s="165" t="e">
        <f t="shared" si="110"/>
        <v>#N/A</v>
      </c>
      <c r="LP23" s="165" t="e">
        <f t="shared" si="111"/>
        <v>#N/A</v>
      </c>
      <c r="LQ23" s="165" t="e">
        <f t="shared" si="112"/>
        <v>#N/A</v>
      </c>
      <c r="LR23" s="165" t="e">
        <f t="shared" si="113"/>
        <v>#N/A</v>
      </c>
      <c r="LS23" s="165" t="e">
        <f t="shared" si="114"/>
        <v>#N/A</v>
      </c>
      <c r="LT23" s="165" t="e">
        <f t="shared" si="115"/>
        <v>#N/A</v>
      </c>
      <c r="LU23" s="165" t="e">
        <f t="shared" si="116"/>
        <v>#N/A</v>
      </c>
      <c r="LV23" s="165" t="e">
        <f t="shared" si="117"/>
        <v>#N/A</v>
      </c>
      <c r="LW23" s="165" t="e">
        <f t="shared" si="118"/>
        <v>#N/A</v>
      </c>
      <c r="LX23" s="165" t="e">
        <f t="shared" si="119"/>
        <v>#N/A</v>
      </c>
      <c r="LY23" s="165" t="e">
        <f t="shared" si="120"/>
        <v>#N/A</v>
      </c>
      <c r="LZ23" s="165" t="e">
        <f t="shared" si="121"/>
        <v>#N/A</v>
      </c>
      <c r="MA23" s="165" t="e">
        <f t="shared" si="122"/>
        <v>#N/A</v>
      </c>
      <c r="MB23" s="165" t="e">
        <f t="shared" si="123"/>
        <v>#N/A</v>
      </c>
      <c r="MC23" s="165" t="e">
        <f t="shared" si="124"/>
        <v>#N/A</v>
      </c>
      <c r="MD23" s="165" t="e">
        <f t="shared" si="125"/>
        <v>#N/A</v>
      </c>
      <c r="ME23" s="165" t="e">
        <f t="shared" si="126"/>
        <v>#N/A</v>
      </c>
      <c r="MF23" s="165" t="e">
        <f t="shared" si="127"/>
        <v>#N/A</v>
      </c>
      <c r="MG23" s="165" t="e">
        <f t="shared" si="128"/>
        <v>#N/A</v>
      </c>
      <c r="MH23" s="165" t="e">
        <f t="shared" si="129"/>
        <v>#N/A</v>
      </c>
      <c r="MI23" s="165" t="e">
        <f t="shared" si="130"/>
        <v>#N/A</v>
      </c>
      <c r="MJ23" s="165" t="e">
        <f t="shared" si="131"/>
        <v>#N/A</v>
      </c>
      <c r="MK23" s="165" t="e">
        <f t="shared" si="132"/>
        <v>#N/A</v>
      </c>
      <c r="ML23" s="165" t="e">
        <f t="shared" si="133"/>
        <v>#N/A</v>
      </c>
      <c r="MM23" s="165" t="e">
        <f t="shared" si="134"/>
        <v>#N/A</v>
      </c>
      <c r="MN23" s="165" t="e">
        <f t="shared" si="135"/>
        <v>#N/A</v>
      </c>
      <c r="MO23" s="165" t="e">
        <f t="shared" si="136"/>
        <v>#N/A</v>
      </c>
      <c r="MP23" s="165" t="e">
        <f t="shared" si="137"/>
        <v>#N/A</v>
      </c>
      <c r="MQ23" s="165" t="e">
        <f t="shared" si="138"/>
        <v>#N/A</v>
      </c>
      <c r="MR23" s="165" t="e">
        <f t="shared" si="139"/>
        <v>#N/A</v>
      </c>
      <c r="MS23" s="165" t="e">
        <f t="shared" si="140"/>
        <v>#N/A</v>
      </c>
      <c r="MT23" s="165" t="e">
        <f t="shared" si="141"/>
        <v>#N/A</v>
      </c>
      <c r="MU23" s="165" t="e">
        <f t="shared" si="142"/>
        <v>#N/A</v>
      </c>
      <c r="MV23" s="165" t="e">
        <f t="shared" si="143"/>
        <v>#N/A</v>
      </c>
      <c r="MW23" s="165" t="e">
        <f t="shared" si="144"/>
        <v>#N/A</v>
      </c>
      <c r="MX23" s="165" t="e">
        <f t="shared" si="145"/>
        <v>#N/A</v>
      </c>
      <c r="MY23" s="165" t="e">
        <f t="shared" si="146"/>
        <v>#N/A</v>
      </c>
      <c r="MZ23" s="165" t="e">
        <f t="shared" si="147"/>
        <v>#N/A</v>
      </c>
      <c r="NA23" s="165" t="e">
        <f t="shared" si="148"/>
        <v>#N/A</v>
      </c>
      <c r="NB23" s="165" t="e">
        <f t="shared" si="149"/>
        <v>#N/A</v>
      </c>
      <c r="NC23" s="165" t="e">
        <f t="shared" si="150"/>
        <v>#N/A</v>
      </c>
      <c r="ND23" s="165" t="e">
        <f t="shared" si="151"/>
        <v>#N/A</v>
      </c>
      <c r="NE23" s="165" t="e">
        <f t="shared" si="152"/>
        <v>#N/A</v>
      </c>
      <c r="NF23" s="165" t="e">
        <f t="shared" si="153"/>
        <v>#N/A</v>
      </c>
      <c r="NG23" s="165" t="e">
        <f t="shared" si="154"/>
        <v>#N/A</v>
      </c>
      <c r="NH23" s="165" t="e">
        <f t="shared" si="155"/>
        <v>#N/A</v>
      </c>
      <c r="NI23" s="165" t="e">
        <f t="shared" si="156"/>
        <v>#N/A</v>
      </c>
      <c r="NJ23" s="165" t="e">
        <f t="shared" si="157"/>
        <v>#N/A</v>
      </c>
      <c r="NK23" s="165" t="e">
        <f t="shared" si="158"/>
        <v>#N/A</v>
      </c>
      <c r="NL23" s="165" t="e">
        <f t="shared" si="159"/>
        <v>#N/A</v>
      </c>
      <c r="NM23" s="165" t="e">
        <f t="shared" si="160"/>
        <v>#N/A</v>
      </c>
      <c r="NN23" s="165" t="e">
        <f t="shared" si="161"/>
        <v>#N/A</v>
      </c>
      <c r="NO23" s="165" t="e">
        <f t="shared" si="162"/>
        <v>#N/A</v>
      </c>
      <c r="NP23" s="165" t="e">
        <f t="shared" si="163"/>
        <v>#N/A</v>
      </c>
      <c r="NQ23" s="165" t="e">
        <f t="shared" si="164"/>
        <v>#N/A</v>
      </c>
      <c r="NR23" s="165" t="e">
        <f t="shared" si="165"/>
        <v>#N/A</v>
      </c>
      <c r="NS23" s="165" t="e">
        <f t="shared" si="166"/>
        <v>#N/A</v>
      </c>
      <c r="NT23" s="165" t="e">
        <f t="shared" si="167"/>
        <v>#N/A</v>
      </c>
      <c r="NU23" s="165" t="e">
        <f t="shared" si="168"/>
        <v>#N/A</v>
      </c>
      <c r="NV23" s="165" t="e">
        <f t="shared" si="169"/>
        <v>#N/A</v>
      </c>
      <c r="NW23" s="165" t="e">
        <f t="shared" si="170"/>
        <v>#N/A</v>
      </c>
      <c r="NX23" s="165" t="e">
        <f t="shared" si="171"/>
        <v>#N/A</v>
      </c>
      <c r="NY23" s="165" t="e">
        <f t="shared" si="172"/>
        <v>#N/A</v>
      </c>
      <c r="NZ23" s="165" t="e">
        <f t="shared" si="173"/>
        <v>#N/A</v>
      </c>
      <c r="OA23" s="165" t="e">
        <f t="shared" si="174"/>
        <v>#N/A</v>
      </c>
      <c r="OB23" s="165" t="e">
        <f t="shared" si="175"/>
        <v>#N/A</v>
      </c>
      <c r="OC23" s="165" t="e">
        <f t="shared" si="176"/>
        <v>#N/A</v>
      </c>
      <c r="OD23" s="165" t="e">
        <f t="shared" si="177"/>
        <v>#N/A</v>
      </c>
      <c r="OE23" s="165" t="e">
        <f t="shared" si="178"/>
        <v>#N/A</v>
      </c>
      <c r="OF23" s="165" t="e">
        <f t="shared" si="179"/>
        <v>#N/A</v>
      </c>
      <c r="OG23" s="165" t="e">
        <f t="shared" si="180"/>
        <v>#N/A</v>
      </c>
      <c r="OH23" s="165" t="e">
        <f t="shared" si="181"/>
        <v>#N/A</v>
      </c>
      <c r="OI23" s="165" t="e">
        <f t="shared" si="182"/>
        <v>#N/A</v>
      </c>
      <c r="OJ23" s="165" t="e">
        <f t="shared" si="183"/>
        <v>#N/A</v>
      </c>
      <c r="OK23" s="165" t="e">
        <f t="shared" si="184"/>
        <v>#N/A</v>
      </c>
      <c r="OL23" s="165" t="e">
        <f t="shared" si="185"/>
        <v>#N/A</v>
      </c>
      <c r="OM23" s="165" t="e">
        <f t="shared" si="186"/>
        <v>#N/A</v>
      </c>
      <c r="ON23" s="165" t="e">
        <f t="shared" si="187"/>
        <v>#N/A</v>
      </c>
      <c r="OO23" s="165" t="e">
        <f t="shared" si="188"/>
        <v>#N/A</v>
      </c>
      <c r="OP23" s="165" t="e">
        <f t="shared" si="189"/>
        <v>#N/A</v>
      </c>
      <c r="OQ23" s="165" t="e">
        <f t="shared" si="190"/>
        <v>#N/A</v>
      </c>
      <c r="OR23" s="165" t="e">
        <f t="shared" si="191"/>
        <v>#N/A</v>
      </c>
      <c r="OS23" s="165" t="e">
        <f t="shared" si="192"/>
        <v>#N/A</v>
      </c>
      <c r="OT23" s="165" t="e">
        <f t="shared" si="193"/>
        <v>#N/A</v>
      </c>
      <c r="OU23" s="165" t="e">
        <f t="shared" si="194"/>
        <v>#N/A</v>
      </c>
      <c r="OV23" s="165" t="e">
        <f t="shared" si="195"/>
        <v>#N/A</v>
      </c>
      <c r="OW23" s="165" t="e">
        <f t="shared" si="196"/>
        <v>#N/A</v>
      </c>
      <c r="OX23" s="165" t="e">
        <f t="shared" si="197"/>
        <v>#N/A</v>
      </c>
      <c r="OY23" s="165" t="e">
        <f t="shared" si="198"/>
        <v>#N/A</v>
      </c>
      <c r="OZ23" s="165" t="e">
        <f t="shared" si="199"/>
        <v>#N/A</v>
      </c>
      <c r="PA23" s="165" t="e">
        <f t="shared" si="200"/>
        <v>#N/A</v>
      </c>
      <c r="PB23" s="165" t="e">
        <f t="shared" si="201"/>
        <v>#N/A</v>
      </c>
      <c r="PC23" s="165" t="e">
        <f t="shared" si="202"/>
        <v>#N/A</v>
      </c>
      <c r="PD23" s="165" t="e">
        <f t="shared" si="203"/>
        <v>#N/A</v>
      </c>
      <c r="PE23" s="165" t="e">
        <f t="shared" si="204"/>
        <v>#N/A</v>
      </c>
      <c r="PF23" s="165" t="e">
        <f t="shared" si="205"/>
        <v>#N/A</v>
      </c>
      <c r="PG23" s="165" t="e">
        <f t="shared" si="206"/>
        <v>#N/A</v>
      </c>
      <c r="PH23" s="165" t="e">
        <f t="shared" si="207"/>
        <v>#N/A</v>
      </c>
    </row>
    <row r="24" spans="1:424" hidden="1" x14ac:dyDescent="0.45">
      <c r="A24" s="4">
        <v>21</v>
      </c>
      <c r="B24" s="92" t="str">
        <f t="shared" si="208"/>
        <v/>
      </c>
      <c r="C24" s="91"/>
      <c r="D24" s="92" t="str">
        <f t="shared" si="209"/>
        <v/>
      </c>
      <c r="E24" s="120" t="str">
        <f t="shared" si="0"/>
        <v/>
      </c>
      <c r="F24" s="120" t="str">
        <f t="shared" si="1"/>
        <v/>
      </c>
      <c r="G24" s="71" t="str">
        <f t="shared" si="210"/>
        <v/>
      </c>
      <c r="H24" s="23"/>
      <c r="I24" s="55"/>
      <c r="J24" s="298"/>
      <c r="K24" s="72" t="str">
        <f>IF(AND(B24&gt;0,C24&gt;0,D24&gt;0),IF(ISBLANK(J24),IF(ISBLANK(H24),"",(D24-B24)*VLOOKUP(H24,VLookups!$A$4:$B$13,2,FALSE)),J24),"")</f>
        <v/>
      </c>
      <c r="L24" s="73" t="str">
        <f t="shared" si="2"/>
        <v/>
      </c>
      <c r="M24" s="91"/>
      <c r="N24" s="265" t="str">
        <f>IF(AND(M24&gt;0,C24&gt;0,NOT(K24="")),ABS(VLOOKUP($M$1,VLookups!$A$43:$B$44,2,FALSE)-_xlfn.NORM.DIST(M24,G24,K24,TRUE)),"")</f>
        <v/>
      </c>
      <c r="O24" s="90" t="str">
        <f>IF(AND($B24&gt;0,$C24&gt;0,$D24&gt;0,NOT(ISBLANK($H24))),_xlfn.NORM.INV(ABS(VLOOKUP($M$1,VLookups!$A$43:$B$44,2,FALSE)-O$3),$G24,$K24),"")</f>
        <v/>
      </c>
      <c r="P24" s="89" t="str">
        <f>IF(AND($B24&gt;0,$C24&gt;0,$D24&gt;0,NOT(ISBLANK($H24))),_xlfn.NORM.INV(ABS(VLOOKUP($M$1,VLookups!$A$43:$B$44,2,FALSE)-P$3),$G24,$K24),"")</f>
        <v/>
      </c>
      <c r="Q24" s="90" t="str">
        <f>IF(AND($B24&gt;0,$C24&gt;0,$D24&gt;0,NOT(ISBLANK($H24))),_xlfn.NORM.INV(ABS(VLOOKUP($M$1,VLookups!$A$43:$B$44,2,FALSE)-Q$3),$G24,$K24),"")</f>
        <v/>
      </c>
      <c r="R24" s="89" t="str">
        <f>IF(AND($B24&gt;0,$C24&gt;0,$D24&gt;0,NOT(ISBLANK($H24))),_xlfn.NORM.INV(ABS(VLOOKUP($M$1,VLookups!$A$43:$B$44,2,FALSE)-R$3),$G24,$K24),"")</f>
        <v/>
      </c>
      <c r="S24" s="90" t="str">
        <f>IF(AND($B24&gt;0,$C24&gt;0,$D24&gt;0,NOT(ISBLANK($H24))),_xlfn.NORM.INV(ABS(VLOOKUP($M$1,VLookups!$A$43:$B$44,2,FALSE)-S$3),$G24,$K24),"")</f>
        <v/>
      </c>
      <c r="T24" s="89" t="str">
        <f>IF(AND($B24&gt;0,$C24&gt;0,$D24&gt;0,NOT(ISBLANK($H24))),_xlfn.NORM.INV(ABS(VLOOKUP($M$1,VLookups!$A$43:$B$44,2,FALSE)-T$3),$G24,$K24),"")</f>
        <v/>
      </c>
      <c r="U24" s="5"/>
      <c r="V24" s="164" t="str">
        <f t="shared" si="211"/>
        <v/>
      </c>
      <c r="W24" s="47" t="str">
        <f t="shared" si="212"/>
        <v/>
      </c>
      <c r="X24" s="47" t="str">
        <f t="shared" si="232"/>
        <v/>
      </c>
      <c r="Y24" s="47" t="str">
        <f t="shared" si="232"/>
        <v/>
      </c>
      <c r="Z24" s="47" t="str">
        <f t="shared" si="232"/>
        <v/>
      </c>
      <c r="AA24" s="47" t="str">
        <f t="shared" si="232"/>
        <v/>
      </c>
      <c r="AB24" s="47" t="str">
        <f t="shared" si="232"/>
        <v/>
      </c>
      <c r="AC24" s="47" t="str">
        <f t="shared" si="232"/>
        <v/>
      </c>
      <c r="AD24" s="47" t="str">
        <f t="shared" si="232"/>
        <v/>
      </c>
      <c r="AE24" s="47" t="str">
        <f t="shared" si="232"/>
        <v/>
      </c>
      <c r="AF24" s="47" t="str">
        <f t="shared" si="232"/>
        <v/>
      </c>
      <c r="AG24" s="47" t="str">
        <f t="shared" si="232"/>
        <v/>
      </c>
      <c r="AH24" s="47" t="str">
        <f t="shared" si="232"/>
        <v/>
      </c>
      <c r="AI24" s="47" t="str">
        <f t="shared" si="232"/>
        <v/>
      </c>
      <c r="AJ24" s="47" t="str">
        <f t="shared" si="232"/>
        <v/>
      </c>
      <c r="AK24" s="47" t="str">
        <f t="shared" si="232"/>
        <v/>
      </c>
      <c r="AL24" s="47" t="str">
        <f t="shared" si="232"/>
        <v/>
      </c>
      <c r="AM24" s="47" t="str">
        <f t="shared" si="232"/>
        <v/>
      </c>
      <c r="AN24" s="47" t="str">
        <f t="shared" si="232"/>
        <v/>
      </c>
      <c r="AO24" s="47" t="str">
        <f t="shared" si="232"/>
        <v/>
      </c>
      <c r="AP24" s="47" t="str">
        <f t="shared" si="232"/>
        <v/>
      </c>
      <c r="AQ24" s="47" t="str">
        <f t="shared" si="232"/>
        <v/>
      </c>
      <c r="AR24" s="47" t="str">
        <f t="shared" si="232"/>
        <v/>
      </c>
      <c r="AS24" s="47" t="str">
        <f t="shared" si="232"/>
        <v/>
      </c>
      <c r="AT24" s="47" t="str">
        <f t="shared" si="232"/>
        <v/>
      </c>
      <c r="AU24" s="47" t="str">
        <f t="shared" si="232"/>
        <v/>
      </c>
      <c r="AV24" s="47" t="str">
        <f t="shared" si="232"/>
        <v/>
      </c>
      <c r="AW24" s="47" t="str">
        <f t="shared" si="232"/>
        <v/>
      </c>
      <c r="AX24" s="47" t="str">
        <f t="shared" si="232"/>
        <v/>
      </c>
      <c r="AY24" s="47" t="str">
        <f t="shared" si="232"/>
        <v/>
      </c>
      <c r="AZ24" s="47" t="str">
        <f t="shared" si="232"/>
        <v/>
      </c>
      <c r="BA24" s="47" t="str">
        <f t="shared" si="232"/>
        <v/>
      </c>
      <c r="BB24" s="47" t="str">
        <f t="shared" si="232"/>
        <v/>
      </c>
      <c r="BC24" s="47" t="str">
        <f t="shared" si="232"/>
        <v/>
      </c>
      <c r="BD24" s="47" t="str">
        <f t="shared" si="232"/>
        <v/>
      </c>
      <c r="BE24" s="47" t="str">
        <f t="shared" si="232"/>
        <v/>
      </c>
      <c r="BF24" s="47" t="str">
        <f t="shared" si="232"/>
        <v/>
      </c>
      <c r="BG24" s="47" t="str">
        <f t="shared" si="232"/>
        <v/>
      </c>
      <c r="BH24" s="47" t="str">
        <f t="shared" si="232"/>
        <v/>
      </c>
      <c r="BI24" s="47" t="str">
        <f t="shared" si="232"/>
        <v/>
      </c>
      <c r="BJ24" s="47" t="str">
        <f t="shared" si="232"/>
        <v/>
      </c>
      <c r="BK24" s="47" t="str">
        <f t="shared" si="232"/>
        <v/>
      </c>
      <c r="BL24" s="47" t="str">
        <f t="shared" si="232"/>
        <v/>
      </c>
      <c r="BM24" s="47" t="str">
        <f t="shared" si="232"/>
        <v/>
      </c>
      <c r="BN24" s="47" t="str">
        <f t="shared" si="232"/>
        <v/>
      </c>
      <c r="BO24" s="47" t="str">
        <f t="shared" si="232"/>
        <v/>
      </c>
      <c r="BP24" s="47" t="str">
        <f t="shared" si="232"/>
        <v/>
      </c>
      <c r="BQ24" s="47" t="str">
        <f t="shared" si="232"/>
        <v/>
      </c>
      <c r="BR24" s="47" t="str">
        <f t="shared" si="232"/>
        <v/>
      </c>
      <c r="BS24" s="47" t="str">
        <f t="shared" si="232"/>
        <v/>
      </c>
      <c r="BT24" s="47" t="str">
        <f t="shared" si="232"/>
        <v/>
      </c>
      <c r="BU24" s="47" t="str">
        <f t="shared" si="232"/>
        <v/>
      </c>
      <c r="BV24" s="47" t="str">
        <f t="shared" si="232"/>
        <v/>
      </c>
      <c r="BW24" s="47" t="str">
        <f t="shared" si="232"/>
        <v/>
      </c>
      <c r="BX24" s="47" t="str">
        <f t="shared" si="232"/>
        <v/>
      </c>
      <c r="BY24" s="47" t="str">
        <f t="shared" si="232"/>
        <v/>
      </c>
      <c r="BZ24" s="47" t="str">
        <f t="shared" si="232"/>
        <v/>
      </c>
      <c r="CA24" s="47" t="str">
        <f t="shared" si="232"/>
        <v/>
      </c>
      <c r="CB24" s="47" t="str">
        <f t="shared" si="232"/>
        <v/>
      </c>
      <c r="CC24" s="47" t="str">
        <f t="shared" si="232"/>
        <v/>
      </c>
      <c r="CD24" s="47" t="str">
        <f t="shared" si="232"/>
        <v/>
      </c>
      <c r="CE24" s="47" t="str">
        <f t="shared" si="232"/>
        <v/>
      </c>
      <c r="CF24" s="47" t="str">
        <f t="shared" si="232"/>
        <v/>
      </c>
      <c r="CG24" s="47" t="str">
        <f t="shared" si="232"/>
        <v/>
      </c>
      <c r="CH24" s="47" t="str">
        <f t="shared" si="232"/>
        <v/>
      </c>
      <c r="CI24" s="47" t="str">
        <f t="shared" si="232"/>
        <v/>
      </c>
      <c r="CJ24" s="47" t="str">
        <f t="shared" si="230"/>
        <v/>
      </c>
      <c r="CK24" s="47" t="str">
        <f t="shared" si="230"/>
        <v/>
      </c>
      <c r="CL24" s="47" t="str">
        <f t="shared" si="230"/>
        <v/>
      </c>
      <c r="CM24" s="47" t="str">
        <f t="shared" si="230"/>
        <v/>
      </c>
      <c r="CN24" s="47" t="str">
        <f t="shared" si="230"/>
        <v/>
      </c>
      <c r="CO24" s="47" t="str">
        <f t="shared" si="230"/>
        <v/>
      </c>
      <c r="CP24" s="47" t="str">
        <f t="shared" si="230"/>
        <v/>
      </c>
      <c r="CQ24" s="47" t="str">
        <f t="shared" si="230"/>
        <v/>
      </c>
      <c r="CR24" s="47" t="str">
        <f t="shared" si="230"/>
        <v/>
      </c>
      <c r="CS24" s="47" t="str">
        <f t="shared" si="230"/>
        <v/>
      </c>
      <c r="CT24" s="47" t="str">
        <f t="shared" si="230"/>
        <v/>
      </c>
      <c r="CU24" s="47" t="str">
        <f t="shared" si="230"/>
        <v/>
      </c>
      <c r="CV24" s="47" t="str">
        <f t="shared" si="230"/>
        <v/>
      </c>
      <c r="CW24" s="47" t="str">
        <f t="shared" si="230"/>
        <v/>
      </c>
      <c r="CX24" s="47" t="str">
        <f t="shared" si="230"/>
        <v/>
      </c>
      <c r="CY24" s="47" t="str">
        <f t="shared" si="230"/>
        <v/>
      </c>
      <c r="CZ24" s="47" t="str">
        <f t="shared" si="230"/>
        <v/>
      </c>
      <c r="DA24" s="47" t="str">
        <f t="shared" si="230"/>
        <v/>
      </c>
      <c r="DB24" s="47" t="str">
        <f t="shared" si="230"/>
        <v/>
      </c>
      <c r="DC24" s="47" t="str">
        <f t="shared" si="230"/>
        <v/>
      </c>
      <c r="DD24" s="47" t="str">
        <f t="shared" si="230"/>
        <v/>
      </c>
      <c r="DE24" s="47" t="str">
        <f t="shared" si="230"/>
        <v/>
      </c>
      <c r="DF24" s="47" t="str">
        <f t="shared" si="230"/>
        <v/>
      </c>
      <c r="DG24" s="47" t="str">
        <f t="shared" si="230"/>
        <v/>
      </c>
      <c r="DH24" s="47" t="str">
        <f t="shared" si="230"/>
        <v/>
      </c>
      <c r="DI24" s="47" t="str">
        <f t="shared" si="230"/>
        <v/>
      </c>
      <c r="DJ24" s="47" t="str">
        <f t="shared" si="230"/>
        <v/>
      </c>
      <c r="DK24" s="47" t="str">
        <f t="shared" si="230"/>
        <v/>
      </c>
      <c r="DL24" s="47" t="str">
        <f t="shared" si="230"/>
        <v/>
      </c>
      <c r="DM24" s="47" t="str">
        <f t="shared" si="230"/>
        <v/>
      </c>
      <c r="DN24" s="47" t="str">
        <f t="shared" si="230"/>
        <v/>
      </c>
      <c r="DO24" s="47" t="str">
        <f t="shared" si="230"/>
        <v/>
      </c>
      <c r="DP24" s="47" t="str">
        <f t="shared" si="230"/>
        <v/>
      </c>
      <c r="DQ24" s="47" t="str">
        <f t="shared" si="230"/>
        <v/>
      </c>
      <c r="DR24" s="47" t="str">
        <f t="shared" si="230"/>
        <v/>
      </c>
      <c r="DS24" s="179" t="str">
        <f t="shared" si="213"/>
        <v/>
      </c>
      <c r="DT24" s="47" t="str">
        <f t="shared" si="214"/>
        <v/>
      </c>
      <c r="DU24" s="47" t="str">
        <f t="shared" si="233"/>
        <v/>
      </c>
      <c r="DV24" s="47" t="str">
        <f t="shared" si="233"/>
        <v/>
      </c>
      <c r="DW24" s="47" t="str">
        <f t="shared" si="233"/>
        <v/>
      </c>
      <c r="DX24" s="47" t="str">
        <f t="shared" si="233"/>
        <v/>
      </c>
      <c r="DY24" s="47" t="str">
        <f t="shared" si="233"/>
        <v/>
      </c>
      <c r="DZ24" s="47" t="str">
        <f t="shared" si="233"/>
        <v/>
      </c>
      <c r="EA24" s="47" t="str">
        <f t="shared" si="233"/>
        <v/>
      </c>
      <c r="EB24" s="47" t="str">
        <f t="shared" si="233"/>
        <v/>
      </c>
      <c r="EC24" s="47" t="str">
        <f t="shared" si="233"/>
        <v/>
      </c>
      <c r="ED24" s="47" t="str">
        <f t="shared" si="233"/>
        <v/>
      </c>
      <c r="EE24" s="47" t="str">
        <f t="shared" si="233"/>
        <v/>
      </c>
      <c r="EF24" s="47" t="str">
        <f t="shared" si="233"/>
        <v/>
      </c>
      <c r="EG24" s="47" t="str">
        <f t="shared" si="233"/>
        <v/>
      </c>
      <c r="EH24" s="47" t="str">
        <f t="shared" si="233"/>
        <v/>
      </c>
      <c r="EI24" s="47" t="str">
        <f t="shared" si="233"/>
        <v/>
      </c>
      <c r="EJ24" s="47" t="str">
        <f t="shared" si="233"/>
        <v/>
      </c>
      <c r="EK24" s="47" t="str">
        <f t="shared" si="233"/>
        <v/>
      </c>
      <c r="EL24" s="47" t="str">
        <f t="shared" si="233"/>
        <v/>
      </c>
      <c r="EM24" s="47" t="str">
        <f t="shared" si="233"/>
        <v/>
      </c>
      <c r="EN24" s="47" t="str">
        <f t="shared" si="233"/>
        <v/>
      </c>
      <c r="EO24" s="47" t="str">
        <f t="shared" si="233"/>
        <v/>
      </c>
      <c r="EP24" s="47" t="str">
        <f t="shared" si="233"/>
        <v/>
      </c>
      <c r="EQ24" s="47" t="str">
        <f t="shared" si="233"/>
        <v/>
      </c>
      <c r="ER24" s="47" t="str">
        <f t="shared" si="233"/>
        <v/>
      </c>
      <c r="ES24" s="47" t="str">
        <f t="shared" si="233"/>
        <v/>
      </c>
      <c r="ET24" s="47" t="str">
        <f t="shared" si="233"/>
        <v/>
      </c>
      <c r="EU24" s="47" t="str">
        <f t="shared" si="233"/>
        <v/>
      </c>
      <c r="EV24" s="47" t="str">
        <f t="shared" si="233"/>
        <v/>
      </c>
      <c r="EW24" s="47" t="str">
        <f t="shared" si="233"/>
        <v/>
      </c>
      <c r="EX24" s="47" t="str">
        <f t="shared" si="233"/>
        <v/>
      </c>
      <c r="EY24" s="47" t="str">
        <f t="shared" si="233"/>
        <v/>
      </c>
      <c r="EZ24" s="47" t="str">
        <f t="shared" si="233"/>
        <v/>
      </c>
      <c r="FA24" s="47" t="str">
        <f t="shared" si="233"/>
        <v/>
      </c>
      <c r="FB24" s="47" t="str">
        <f t="shared" si="233"/>
        <v/>
      </c>
      <c r="FC24" s="47" t="str">
        <f t="shared" si="233"/>
        <v/>
      </c>
      <c r="FD24" s="47" t="str">
        <f t="shared" si="233"/>
        <v/>
      </c>
      <c r="FE24" s="47" t="str">
        <f t="shared" si="233"/>
        <v/>
      </c>
      <c r="FF24" s="47" t="str">
        <f t="shared" si="233"/>
        <v/>
      </c>
      <c r="FG24" s="47" t="str">
        <f t="shared" si="233"/>
        <v/>
      </c>
      <c r="FH24" s="47" t="str">
        <f t="shared" si="233"/>
        <v/>
      </c>
      <c r="FI24" s="47" t="str">
        <f t="shared" si="233"/>
        <v/>
      </c>
      <c r="FJ24" s="47" t="str">
        <f t="shared" si="233"/>
        <v/>
      </c>
      <c r="FK24" s="47" t="str">
        <f t="shared" si="233"/>
        <v/>
      </c>
      <c r="FL24" s="47" t="str">
        <f t="shared" si="233"/>
        <v/>
      </c>
      <c r="FM24" s="47" t="str">
        <f t="shared" si="233"/>
        <v/>
      </c>
      <c r="FN24" s="47" t="str">
        <f t="shared" si="233"/>
        <v/>
      </c>
      <c r="FO24" s="47" t="str">
        <f t="shared" si="233"/>
        <v/>
      </c>
      <c r="FP24" s="47" t="str">
        <f t="shared" si="233"/>
        <v/>
      </c>
      <c r="FQ24" s="47" t="str">
        <f t="shared" si="233"/>
        <v/>
      </c>
      <c r="FR24" s="47" t="str">
        <f t="shared" si="233"/>
        <v/>
      </c>
      <c r="FS24" s="47" t="str">
        <f t="shared" si="233"/>
        <v/>
      </c>
      <c r="FT24" s="47" t="str">
        <f t="shared" si="233"/>
        <v/>
      </c>
      <c r="FU24" s="47" t="str">
        <f t="shared" si="233"/>
        <v/>
      </c>
      <c r="FV24" s="47" t="str">
        <f t="shared" si="233"/>
        <v/>
      </c>
      <c r="FW24" s="47" t="str">
        <f t="shared" si="233"/>
        <v/>
      </c>
      <c r="FX24" s="47" t="str">
        <f t="shared" si="233"/>
        <v/>
      </c>
      <c r="FY24" s="47" t="str">
        <f t="shared" si="233"/>
        <v/>
      </c>
      <c r="FZ24" s="47" t="str">
        <f t="shared" si="233"/>
        <v/>
      </c>
      <c r="GA24" s="47" t="str">
        <f t="shared" si="233"/>
        <v/>
      </c>
      <c r="GB24" s="47" t="str">
        <f t="shared" si="233"/>
        <v/>
      </c>
      <c r="GC24" s="47" t="str">
        <f t="shared" si="233"/>
        <v/>
      </c>
      <c r="GD24" s="47" t="str">
        <f t="shared" si="233"/>
        <v/>
      </c>
      <c r="GE24" s="47" t="str">
        <f t="shared" si="233"/>
        <v/>
      </c>
      <c r="GF24" s="47" t="str">
        <f t="shared" si="233"/>
        <v/>
      </c>
      <c r="GG24" s="47" t="str">
        <f t="shared" si="231"/>
        <v/>
      </c>
      <c r="GH24" s="47" t="str">
        <f t="shared" si="231"/>
        <v/>
      </c>
      <c r="GI24" s="47" t="str">
        <f t="shared" si="231"/>
        <v/>
      </c>
      <c r="GJ24" s="47" t="str">
        <f t="shared" si="231"/>
        <v/>
      </c>
      <c r="GK24" s="47" t="str">
        <f t="shared" si="231"/>
        <v/>
      </c>
      <c r="GL24" s="47" t="str">
        <f t="shared" si="231"/>
        <v/>
      </c>
      <c r="GM24" s="47" t="str">
        <f t="shared" si="231"/>
        <v/>
      </c>
      <c r="GN24" s="47" t="str">
        <f t="shared" si="231"/>
        <v/>
      </c>
      <c r="GO24" s="47" t="str">
        <f t="shared" si="231"/>
        <v/>
      </c>
      <c r="GP24" s="47" t="str">
        <f t="shared" si="231"/>
        <v/>
      </c>
      <c r="GQ24" s="47" t="str">
        <f t="shared" si="231"/>
        <v/>
      </c>
      <c r="GR24" s="47" t="str">
        <f t="shared" si="231"/>
        <v/>
      </c>
      <c r="GS24" s="47" t="str">
        <f t="shared" si="231"/>
        <v/>
      </c>
      <c r="GT24" s="47" t="str">
        <f t="shared" si="231"/>
        <v/>
      </c>
      <c r="GU24" s="47" t="str">
        <f t="shared" si="231"/>
        <v/>
      </c>
      <c r="GV24" s="47" t="str">
        <f t="shared" si="231"/>
        <v/>
      </c>
      <c r="GW24" s="47" t="str">
        <f t="shared" si="231"/>
        <v/>
      </c>
      <c r="GX24" s="47" t="str">
        <f t="shared" si="231"/>
        <v/>
      </c>
      <c r="GY24" s="47" t="str">
        <f t="shared" si="231"/>
        <v/>
      </c>
      <c r="GZ24" s="47" t="str">
        <f t="shared" si="231"/>
        <v/>
      </c>
      <c r="HA24" s="47" t="str">
        <f t="shared" si="231"/>
        <v/>
      </c>
      <c r="HB24" s="47" t="str">
        <f t="shared" si="231"/>
        <v/>
      </c>
      <c r="HC24" s="47" t="str">
        <f t="shared" si="231"/>
        <v/>
      </c>
      <c r="HD24" s="47" t="str">
        <f t="shared" si="231"/>
        <v/>
      </c>
      <c r="HE24" s="47" t="str">
        <f t="shared" si="231"/>
        <v/>
      </c>
      <c r="HF24" s="47" t="str">
        <f t="shared" si="231"/>
        <v/>
      </c>
      <c r="HG24" s="47" t="str">
        <f t="shared" si="231"/>
        <v/>
      </c>
      <c r="HH24" s="47" t="str">
        <f t="shared" si="231"/>
        <v/>
      </c>
      <c r="HI24" s="47" t="str">
        <f t="shared" si="231"/>
        <v/>
      </c>
      <c r="HJ24" s="47" t="str">
        <f t="shared" si="231"/>
        <v/>
      </c>
      <c r="HK24" s="47" t="str">
        <f t="shared" si="231"/>
        <v/>
      </c>
      <c r="HL24" s="47" t="str">
        <f t="shared" si="231"/>
        <v/>
      </c>
      <c r="HM24" s="47" t="str">
        <f t="shared" si="231"/>
        <v/>
      </c>
      <c r="HN24" s="47" t="str">
        <f t="shared" si="231"/>
        <v/>
      </c>
      <c r="HO24" s="47" t="str">
        <f t="shared" si="231"/>
        <v/>
      </c>
      <c r="HP24" s="165" t="e">
        <f t="shared" si="7"/>
        <v>#N/A</v>
      </c>
      <c r="HQ24" s="165" t="e">
        <f t="shared" si="8"/>
        <v>#N/A</v>
      </c>
      <c r="HR24" s="165" t="e">
        <f t="shared" si="9"/>
        <v>#N/A</v>
      </c>
      <c r="HS24" s="165" t="e">
        <f t="shared" si="10"/>
        <v>#N/A</v>
      </c>
      <c r="HT24" s="165" t="e">
        <f t="shared" si="11"/>
        <v>#N/A</v>
      </c>
      <c r="HU24" s="165" t="e">
        <f t="shared" si="12"/>
        <v>#N/A</v>
      </c>
      <c r="HV24" s="165" t="e">
        <f t="shared" si="13"/>
        <v>#N/A</v>
      </c>
      <c r="HW24" s="165" t="e">
        <f t="shared" si="14"/>
        <v>#N/A</v>
      </c>
      <c r="HX24" s="165" t="e">
        <f t="shared" si="15"/>
        <v>#N/A</v>
      </c>
      <c r="HY24" s="165" t="e">
        <f t="shared" si="16"/>
        <v>#N/A</v>
      </c>
      <c r="HZ24" s="165" t="e">
        <f t="shared" si="17"/>
        <v>#N/A</v>
      </c>
      <c r="IA24" s="165" t="e">
        <f t="shared" si="18"/>
        <v>#N/A</v>
      </c>
      <c r="IB24" s="165" t="e">
        <f t="shared" si="19"/>
        <v>#N/A</v>
      </c>
      <c r="IC24" s="165" t="e">
        <f t="shared" si="20"/>
        <v>#N/A</v>
      </c>
      <c r="ID24" s="165" t="e">
        <f t="shared" si="21"/>
        <v>#N/A</v>
      </c>
      <c r="IE24" s="165" t="e">
        <f t="shared" si="22"/>
        <v>#N/A</v>
      </c>
      <c r="IF24" s="165" t="e">
        <f t="shared" si="23"/>
        <v>#N/A</v>
      </c>
      <c r="IG24" s="165" t="e">
        <f t="shared" si="24"/>
        <v>#N/A</v>
      </c>
      <c r="IH24" s="165" t="e">
        <f t="shared" si="25"/>
        <v>#N/A</v>
      </c>
      <c r="II24" s="165" t="e">
        <f t="shared" si="26"/>
        <v>#N/A</v>
      </c>
      <c r="IJ24" s="165" t="e">
        <f t="shared" si="27"/>
        <v>#N/A</v>
      </c>
      <c r="IK24" s="165" t="e">
        <f t="shared" si="28"/>
        <v>#N/A</v>
      </c>
      <c r="IL24" s="165" t="e">
        <f t="shared" si="29"/>
        <v>#N/A</v>
      </c>
      <c r="IM24" s="165" t="e">
        <f t="shared" si="30"/>
        <v>#N/A</v>
      </c>
      <c r="IN24" s="165" t="e">
        <f t="shared" si="31"/>
        <v>#N/A</v>
      </c>
      <c r="IO24" s="165" t="e">
        <f t="shared" si="32"/>
        <v>#N/A</v>
      </c>
      <c r="IP24" s="165" t="e">
        <f t="shared" si="33"/>
        <v>#N/A</v>
      </c>
      <c r="IQ24" s="165" t="e">
        <f t="shared" si="34"/>
        <v>#N/A</v>
      </c>
      <c r="IR24" s="165" t="e">
        <f t="shared" si="35"/>
        <v>#N/A</v>
      </c>
      <c r="IS24" s="165" t="e">
        <f t="shared" si="36"/>
        <v>#N/A</v>
      </c>
      <c r="IT24" s="165" t="e">
        <f t="shared" si="37"/>
        <v>#N/A</v>
      </c>
      <c r="IU24" s="165" t="e">
        <f t="shared" si="38"/>
        <v>#N/A</v>
      </c>
      <c r="IV24" s="165" t="e">
        <f t="shared" si="39"/>
        <v>#N/A</v>
      </c>
      <c r="IW24" s="165" t="e">
        <f t="shared" si="40"/>
        <v>#N/A</v>
      </c>
      <c r="IX24" s="165" t="e">
        <f t="shared" si="41"/>
        <v>#N/A</v>
      </c>
      <c r="IY24" s="165" t="e">
        <f t="shared" si="42"/>
        <v>#N/A</v>
      </c>
      <c r="IZ24" s="165" t="e">
        <f t="shared" si="43"/>
        <v>#N/A</v>
      </c>
      <c r="JA24" s="165" t="e">
        <f t="shared" si="44"/>
        <v>#N/A</v>
      </c>
      <c r="JB24" s="165" t="e">
        <f t="shared" si="45"/>
        <v>#N/A</v>
      </c>
      <c r="JC24" s="165" t="e">
        <f t="shared" si="46"/>
        <v>#N/A</v>
      </c>
      <c r="JD24" s="165" t="e">
        <f t="shared" si="47"/>
        <v>#N/A</v>
      </c>
      <c r="JE24" s="165" t="e">
        <f t="shared" si="48"/>
        <v>#N/A</v>
      </c>
      <c r="JF24" s="165" t="e">
        <f t="shared" si="49"/>
        <v>#N/A</v>
      </c>
      <c r="JG24" s="165" t="e">
        <f t="shared" si="50"/>
        <v>#N/A</v>
      </c>
      <c r="JH24" s="165" t="e">
        <f t="shared" si="51"/>
        <v>#N/A</v>
      </c>
      <c r="JI24" s="165" t="e">
        <f t="shared" si="52"/>
        <v>#N/A</v>
      </c>
      <c r="JJ24" s="165" t="e">
        <f t="shared" si="53"/>
        <v>#N/A</v>
      </c>
      <c r="JK24" s="165" t="e">
        <f t="shared" si="54"/>
        <v>#N/A</v>
      </c>
      <c r="JL24" s="165" t="e">
        <f t="shared" si="55"/>
        <v>#N/A</v>
      </c>
      <c r="JM24" s="165" t="e">
        <f t="shared" si="56"/>
        <v>#N/A</v>
      </c>
      <c r="JN24" s="165" t="e">
        <f t="shared" si="57"/>
        <v>#N/A</v>
      </c>
      <c r="JO24" s="165" t="e">
        <f t="shared" si="58"/>
        <v>#N/A</v>
      </c>
      <c r="JP24" s="165" t="e">
        <f t="shared" si="59"/>
        <v>#N/A</v>
      </c>
      <c r="JQ24" s="165" t="e">
        <f t="shared" si="60"/>
        <v>#N/A</v>
      </c>
      <c r="JR24" s="165" t="e">
        <f t="shared" si="61"/>
        <v>#N/A</v>
      </c>
      <c r="JS24" s="165" t="e">
        <f t="shared" si="62"/>
        <v>#N/A</v>
      </c>
      <c r="JT24" s="165" t="e">
        <f t="shared" si="63"/>
        <v>#N/A</v>
      </c>
      <c r="JU24" s="165" t="e">
        <f t="shared" si="64"/>
        <v>#N/A</v>
      </c>
      <c r="JV24" s="165" t="e">
        <f t="shared" si="65"/>
        <v>#N/A</v>
      </c>
      <c r="JW24" s="165" t="e">
        <f t="shared" si="66"/>
        <v>#N/A</v>
      </c>
      <c r="JX24" s="165" t="e">
        <f t="shared" si="67"/>
        <v>#N/A</v>
      </c>
      <c r="JY24" s="165" t="e">
        <f t="shared" si="68"/>
        <v>#N/A</v>
      </c>
      <c r="JZ24" s="165" t="e">
        <f t="shared" si="69"/>
        <v>#N/A</v>
      </c>
      <c r="KA24" s="165" t="e">
        <f t="shared" si="70"/>
        <v>#N/A</v>
      </c>
      <c r="KB24" s="165" t="e">
        <f t="shared" si="71"/>
        <v>#N/A</v>
      </c>
      <c r="KC24" s="165" t="e">
        <f t="shared" si="72"/>
        <v>#N/A</v>
      </c>
      <c r="KD24" s="165" t="e">
        <f t="shared" si="73"/>
        <v>#N/A</v>
      </c>
      <c r="KE24" s="165" t="e">
        <f t="shared" si="74"/>
        <v>#N/A</v>
      </c>
      <c r="KF24" s="165" t="e">
        <f t="shared" si="75"/>
        <v>#N/A</v>
      </c>
      <c r="KG24" s="165" t="e">
        <f t="shared" si="76"/>
        <v>#N/A</v>
      </c>
      <c r="KH24" s="165" t="e">
        <f t="shared" si="77"/>
        <v>#N/A</v>
      </c>
      <c r="KI24" s="165" t="e">
        <f t="shared" si="78"/>
        <v>#N/A</v>
      </c>
      <c r="KJ24" s="165" t="e">
        <f t="shared" si="79"/>
        <v>#N/A</v>
      </c>
      <c r="KK24" s="165" t="e">
        <f t="shared" si="80"/>
        <v>#N/A</v>
      </c>
      <c r="KL24" s="165" t="e">
        <f t="shared" si="81"/>
        <v>#N/A</v>
      </c>
      <c r="KM24" s="165" t="e">
        <f t="shared" si="82"/>
        <v>#N/A</v>
      </c>
      <c r="KN24" s="165" t="e">
        <f t="shared" si="83"/>
        <v>#N/A</v>
      </c>
      <c r="KO24" s="165" t="e">
        <f t="shared" si="84"/>
        <v>#N/A</v>
      </c>
      <c r="KP24" s="165" t="e">
        <f t="shared" si="85"/>
        <v>#N/A</v>
      </c>
      <c r="KQ24" s="165" t="e">
        <f t="shared" si="86"/>
        <v>#N/A</v>
      </c>
      <c r="KR24" s="165" t="e">
        <f t="shared" si="87"/>
        <v>#N/A</v>
      </c>
      <c r="KS24" s="165" t="e">
        <f t="shared" si="88"/>
        <v>#N/A</v>
      </c>
      <c r="KT24" s="165" t="e">
        <f t="shared" si="89"/>
        <v>#N/A</v>
      </c>
      <c r="KU24" s="165" t="e">
        <f t="shared" si="90"/>
        <v>#N/A</v>
      </c>
      <c r="KV24" s="165" t="e">
        <f t="shared" si="91"/>
        <v>#N/A</v>
      </c>
      <c r="KW24" s="165" t="e">
        <f t="shared" si="92"/>
        <v>#N/A</v>
      </c>
      <c r="KX24" s="165" t="e">
        <f t="shared" si="93"/>
        <v>#N/A</v>
      </c>
      <c r="KY24" s="165" t="e">
        <f t="shared" si="94"/>
        <v>#N/A</v>
      </c>
      <c r="KZ24" s="165" t="e">
        <f t="shared" si="95"/>
        <v>#N/A</v>
      </c>
      <c r="LA24" s="165" t="e">
        <f t="shared" si="96"/>
        <v>#N/A</v>
      </c>
      <c r="LB24" s="165" t="e">
        <f t="shared" si="97"/>
        <v>#N/A</v>
      </c>
      <c r="LC24" s="165" t="e">
        <f t="shared" si="98"/>
        <v>#N/A</v>
      </c>
      <c r="LD24" s="165" t="e">
        <f t="shared" si="99"/>
        <v>#N/A</v>
      </c>
      <c r="LE24" s="165" t="e">
        <f t="shared" si="100"/>
        <v>#N/A</v>
      </c>
      <c r="LF24" s="165" t="e">
        <f t="shared" si="101"/>
        <v>#N/A</v>
      </c>
      <c r="LG24" s="165" t="e">
        <f t="shared" si="102"/>
        <v>#N/A</v>
      </c>
      <c r="LH24" s="165" t="e">
        <f t="shared" si="103"/>
        <v>#N/A</v>
      </c>
      <c r="LI24" s="165" t="e">
        <f t="shared" si="104"/>
        <v>#N/A</v>
      </c>
      <c r="LJ24" s="165" t="e">
        <f t="shared" si="105"/>
        <v>#N/A</v>
      </c>
      <c r="LK24" s="165" t="e">
        <f t="shared" si="106"/>
        <v>#N/A</v>
      </c>
      <c r="LL24" s="165" t="e">
        <f t="shared" si="107"/>
        <v>#N/A</v>
      </c>
      <c r="LM24" s="165" t="e">
        <f t="shared" si="108"/>
        <v>#N/A</v>
      </c>
      <c r="LN24" s="165" t="e">
        <f t="shared" si="109"/>
        <v>#N/A</v>
      </c>
      <c r="LO24" s="165" t="e">
        <f t="shared" si="110"/>
        <v>#N/A</v>
      </c>
      <c r="LP24" s="165" t="e">
        <f t="shared" si="111"/>
        <v>#N/A</v>
      </c>
      <c r="LQ24" s="165" t="e">
        <f t="shared" si="112"/>
        <v>#N/A</v>
      </c>
      <c r="LR24" s="165" t="e">
        <f t="shared" si="113"/>
        <v>#N/A</v>
      </c>
      <c r="LS24" s="165" t="e">
        <f t="shared" si="114"/>
        <v>#N/A</v>
      </c>
      <c r="LT24" s="165" t="e">
        <f t="shared" si="115"/>
        <v>#N/A</v>
      </c>
      <c r="LU24" s="165" t="e">
        <f t="shared" si="116"/>
        <v>#N/A</v>
      </c>
      <c r="LV24" s="165" t="e">
        <f t="shared" si="117"/>
        <v>#N/A</v>
      </c>
      <c r="LW24" s="165" t="e">
        <f t="shared" si="118"/>
        <v>#N/A</v>
      </c>
      <c r="LX24" s="165" t="e">
        <f t="shared" si="119"/>
        <v>#N/A</v>
      </c>
      <c r="LY24" s="165" t="e">
        <f t="shared" si="120"/>
        <v>#N/A</v>
      </c>
      <c r="LZ24" s="165" t="e">
        <f t="shared" si="121"/>
        <v>#N/A</v>
      </c>
      <c r="MA24" s="165" t="e">
        <f t="shared" si="122"/>
        <v>#N/A</v>
      </c>
      <c r="MB24" s="165" t="e">
        <f t="shared" si="123"/>
        <v>#N/A</v>
      </c>
      <c r="MC24" s="165" t="e">
        <f t="shared" si="124"/>
        <v>#N/A</v>
      </c>
      <c r="MD24" s="165" t="e">
        <f t="shared" si="125"/>
        <v>#N/A</v>
      </c>
      <c r="ME24" s="165" t="e">
        <f t="shared" si="126"/>
        <v>#N/A</v>
      </c>
      <c r="MF24" s="165" t="e">
        <f t="shared" si="127"/>
        <v>#N/A</v>
      </c>
      <c r="MG24" s="165" t="e">
        <f t="shared" si="128"/>
        <v>#N/A</v>
      </c>
      <c r="MH24" s="165" t="e">
        <f t="shared" si="129"/>
        <v>#N/A</v>
      </c>
      <c r="MI24" s="165" t="e">
        <f t="shared" si="130"/>
        <v>#N/A</v>
      </c>
      <c r="MJ24" s="165" t="e">
        <f t="shared" si="131"/>
        <v>#N/A</v>
      </c>
      <c r="MK24" s="165" t="e">
        <f t="shared" si="132"/>
        <v>#N/A</v>
      </c>
      <c r="ML24" s="165" t="e">
        <f t="shared" si="133"/>
        <v>#N/A</v>
      </c>
      <c r="MM24" s="165" t="e">
        <f t="shared" si="134"/>
        <v>#N/A</v>
      </c>
      <c r="MN24" s="165" t="e">
        <f t="shared" si="135"/>
        <v>#N/A</v>
      </c>
      <c r="MO24" s="165" t="e">
        <f t="shared" si="136"/>
        <v>#N/A</v>
      </c>
      <c r="MP24" s="165" t="e">
        <f t="shared" si="137"/>
        <v>#N/A</v>
      </c>
      <c r="MQ24" s="165" t="e">
        <f t="shared" si="138"/>
        <v>#N/A</v>
      </c>
      <c r="MR24" s="165" t="e">
        <f t="shared" si="139"/>
        <v>#N/A</v>
      </c>
      <c r="MS24" s="165" t="e">
        <f t="shared" si="140"/>
        <v>#N/A</v>
      </c>
      <c r="MT24" s="165" t="e">
        <f t="shared" si="141"/>
        <v>#N/A</v>
      </c>
      <c r="MU24" s="165" t="e">
        <f t="shared" si="142"/>
        <v>#N/A</v>
      </c>
      <c r="MV24" s="165" t="e">
        <f t="shared" si="143"/>
        <v>#N/A</v>
      </c>
      <c r="MW24" s="165" t="e">
        <f t="shared" si="144"/>
        <v>#N/A</v>
      </c>
      <c r="MX24" s="165" t="e">
        <f t="shared" si="145"/>
        <v>#N/A</v>
      </c>
      <c r="MY24" s="165" t="e">
        <f t="shared" si="146"/>
        <v>#N/A</v>
      </c>
      <c r="MZ24" s="165" t="e">
        <f t="shared" si="147"/>
        <v>#N/A</v>
      </c>
      <c r="NA24" s="165" t="e">
        <f t="shared" si="148"/>
        <v>#N/A</v>
      </c>
      <c r="NB24" s="165" t="e">
        <f t="shared" si="149"/>
        <v>#N/A</v>
      </c>
      <c r="NC24" s="165" t="e">
        <f t="shared" si="150"/>
        <v>#N/A</v>
      </c>
      <c r="ND24" s="165" t="e">
        <f t="shared" si="151"/>
        <v>#N/A</v>
      </c>
      <c r="NE24" s="165" t="e">
        <f t="shared" si="152"/>
        <v>#N/A</v>
      </c>
      <c r="NF24" s="165" t="e">
        <f t="shared" si="153"/>
        <v>#N/A</v>
      </c>
      <c r="NG24" s="165" t="e">
        <f t="shared" si="154"/>
        <v>#N/A</v>
      </c>
      <c r="NH24" s="165" t="e">
        <f t="shared" si="155"/>
        <v>#N/A</v>
      </c>
      <c r="NI24" s="165" t="e">
        <f t="shared" si="156"/>
        <v>#N/A</v>
      </c>
      <c r="NJ24" s="165" t="e">
        <f t="shared" si="157"/>
        <v>#N/A</v>
      </c>
      <c r="NK24" s="165" t="e">
        <f t="shared" si="158"/>
        <v>#N/A</v>
      </c>
      <c r="NL24" s="165" t="e">
        <f t="shared" si="159"/>
        <v>#N/A</v>
      </c>
      <c r="NM24" s="165" t="e">
        <f t="shared" si="160"/>
        <v>#N/A</v>
      </c>
      <c r="NN24" s="165" t="e">
        <f t="shared" si="161"/>
        <v>#N/A</v>
      </c>
      <c r="NO24" s="165" t="e">
        <f t="shared" si="162"/>
        <v>#N/A</v>
      </c>
      <c r="NP24" s="165" t="e">
        <f t="shared" si="163"/>
        <v>#N/A</v>
      </c>
      <c r="NQ24" s="165" t="e">
        <f t="shared" si="164"/>
        <v>#N/A</v>
      </c>
      <c r="NR24" s="165" t="e">
        <f t="shared" si="165"/>
        <v>#N/A</v>
      </c>
      <c r="NS24" s="165" t="e">
        <f t="shared" si="166"/>
        <v>#N/A</v>
      </c>
      <c r="NT24" s="165" t="e">
        <f t="shared" si="167"/>
        <v>#N/A</v>
      </c>
      <c r="NU24" s="165" t="e">
        <f t="shared" si="168"/>
        <v>#N/A</v>
      </c>
      <c r="NV24" s="165" t="e">
        <f t="shared" si="169"/>
        <v>#N/A</v>
      </c>
      <c r="NW24" s="165" t="e">
        <f t="shared" si="170"/>
        <v>#N/A</v>
      </c>
      <c r="NX24" s="165" t="e">
        <f t="shared" si="171"/>
        <v>#N/A</v>
      </c>
      <c r="NY24" s="165" t="e">
        <f t="shared" si="172"/>
        <v>#N/A</v>
      </c>
      <c r="NZ24" s="165" t="e">
        <f t="shared" si="173"/>
        <v>#N/A</v>
      </c>
      <c r="OA24" s="165" t="e">
        <f t="shared" si="174"/>
        <v>#N/A</v>
      </c>
      <c r="OB24" s="165" t="e">
        <f t="shared" si="175"/>
        <v>#N/A</v>
      </c>
      <c r="OC24" s="165" t="e">
        <f t="shared" si="176"/>
        <v>#N/A</v>
      </c>
      <c r="OD24" s="165" t="e">
        <f t="shared" si="177"/>
        <v>#N/A</v>
      </c>
      <c r="OE24" s="165" t="e">
        <f t="shared" si="178"/>
        <v>#N/A</v>
      </c>
      <c r="OF24" s="165" t="e">
        <f t="shared" si="179"/>
        <v>#N/A</v>
      </c>
      <c r="OG24" s="165" t="e">
        <f t="shared" si="180"/>
        <v>#N/A</v>
      </c>
      <c r="OH24" s="165" t="e">
        <f t="shared" si="181"/>
        <v>#N/A</v>
      </c>
      <c r="OI24" s="165" t="e">
        <f t="shared" si="182"/>
        <v>#N/A</v>
      </c>
      <c r="OJ24" s="165" t="e">
        <f t="shared" si="183"/>
        <v>#N/A</v>
      </c>
      <c r="OK24" s="165" t="e">
        <f t="shared" si="184"/>
        <v>#N/A</v>
      </c>
      <c r="OL24" s="165" t="e">
        <f t="shared" si="185"/>
        <v>#N/A</v>
      </c>
      <c r="OM24" s="165" t="e">
        <f t="shared" si="186"/>
        <v>#N/A</v>
      </c>
      <c r="ON24" s="165" t="e">
        <f t="shared" si="187"/>
        <v>#N/A</v>
      </c>
      <c r="OO24" s="165" t="e">
        <f t="shared" si="188"/>
        <v>#N/A</v>
      </c>
      <c r="OP24" s="165" t="e">
        <f t="shared" si="189"/>
        <v>#N/A</v>
      </c>
      <c r="OQ24" s="165" t="e">
        <f t="shared" si="190"/>
        <v>#N/A</v>
      </c>
      <c r="OR24" s="165" t="e">
        <f t="shared" si="191"/>
        <v>#N/A</v>
      </c>
      <c r="OS24" s="165" t="e">
        <f t="shared" si="192"/>
        <v>#N/A</v>
      </c>
      <c r="OT24" s="165" t="e">
        <f t="shared" si="193"/>
        <v>#N/A</v>
      </c>
      <c r="OU24" s="165" t="e">
        <f t="shared" si="194"/>
        <v>#N/A</v>
      </c>
      <c r="OV24" s="165" t="e">
        <f t="shared" si="195"/>
        <v>#N/A</v>
      </c>
      <c r="OW24" s="165" t="e">
        <f t="shared" si="196"/>
        <v>#N/A</v>
      </c>
      <c r="OX24" s="165" t="e">
        <f t="shared" si="197"/>
        <v>#N/A</v>
      </c>
      <c r="OY24" s="165" t="e">
        <f t="shared" si="198"/>
        <v>#N/A</v>
      </c>
      <c r="OZ24" s="165" t="e">
        <f t="shared" si="199"/>
        <v>#N/A</v>
      </c>
      <c r="PA24" s="165" t="e">
        <f t="shared" si="200"/>
        <v>#N/A</v>
      </c>
      <c r="PB24" s="165" t="e">
        <f t="shared" si="201"/>
        <v>#N/A</v>
      </c>
      <c r="PC24" s="165" t="e">
        <f t="shared" si="202"/>
        <v>#N/A</v>
      </c>
      <c r="PD24" s="165" t="e">
        <f t="shared" si="203"/>
        <v>#N/A</v>
      </c>
      <c r="PE24" s="165" t="e">
        <f t="shared" si="204"/>
        <v>#N/A</v>
      </c>
      <c r="PF24" s="165" t="e">
        <f t="shared" si="205"/>
        <v>#N/A</v>
      </c>
      <c r="PG24" s="165" t="e">
        <f t="shared" si="206"/>
        <v>#N/A</v>
      </c>
      <c r="PH24" s="165" t="e">
        <f t="shared" si="207"/>
        <v>#N/A</v>
      </c>
    </row>
    <row r="25" spans="1:424" hidden="1" x14ac:dyDescent="0.45">
      <c r="A25" s="4">
        <v>22</v>
      </c>
      <c r="B25" s="92" t="str">
        <f t="shared" si="208"/>
        <v/>
      </c>
      <c r="C25" s="91"/>
      <c r="D25" s="92" t="str">
        <f t="shared" si="209"/>
        <v/>
      </c>
      <c r="E25" s="120" t="str">
        <f t="shared" si="0"/>
        <v/>
      </c>
      <c r="F25" s="120" t="str">
        <f t="shared" si="1"/>
        <v/>
      </c>
      <c r="G25" s="71" t="str">
        <f t="shared" si="210"/>
        <v/>
      </c>
      <c r="H25" s="23"/>
      <c r="I25" s="55"/>
      <c r="J25" s="298"/>
      <c r="K25" s="72" t="str">
        <f>IF(AND(B25&gt;0,C25&gt;0,D25&gt;0),IF(ISBLANK(J25),IF(ISBLANK(H25),"",(D25-B25)*VLOOKUP(H25,VLookups!$A$4:$B$13,2,FALSE)),J25),"")</f>
        <v/>
      </c>
      <c r="L25" s="73" t="str">
        <f t="shared" si="2"/>
        <v/>
      </c>
      <c r="M25" s="91"/>
      <c r="N25" s="265" t="str">
        <f>IF(AND(M25&gt;0,C25&gt;0,NOT(K25="")),ABS(VLOOKUP($M$1,VLookups!$A$43:$B$44,2,FALSE)-_xlfn.NORM.DIST(M25,G25,K25,TRUE)),"")</f>
        <v/>
      </c>
      <c r="O25" s="90" t="str">
        <f>IF(AND($B25&gt;0,$C25&gt;0,$D25&gt;0,NOT(ISBLANK($H25))),_xlfn.NORM.INV(ABS(VLOOKUP($M$1,VLookups!$A$43:$B$44,2,FALSE)-O$3),$G25,$K25),"")</f>
        <v/>
      </c>
      <c r="P25" s="89" t="str">
        <f>IF(AND($B25&gt;0,$C25&gt;0,$D25&gt;0,NOT(ISBLANK($H25))),_xlfn.NORM.INV(ABS(VLOOKUP($M$1,VLookups!$A$43:$B$44,2,FALSE)-P$3),$G25,$K25),"")</f>
        <v/>
      </c>
      <c r="Q25" s="90" t="str">
        <f>IF(AND($B25&gt;0,$C25&gt;0,$D25&gt;0,NOT(ISBLANK($H25))),_xlfn.NORM.INV(ABS(VLOOKUP($M$1,VLookups!$A$43:$B$44,2,FALSE)-Q$3),$G25,$K25),"")</f>
        <v/>
      </c>
      <c r="R25" s="89" t="str">
        <f>IF(AND($B25&gt;0,$C25&gt;0,$D25&gt;0,NOT(ISBLANK($H25))),_xlfn.NORM.INV(ABS(VLOOKUP($M$1,VLookups!$A$43:$B$44,2,FALSE)-R$3),$G25,$K25),"")</f>
        <v/>
      </c>
      <c r="S25" s="90" t="str">
        <f>IF(AND($B25&gt;0,$C25&gt;0,$D25&gt;0,NOT(ISBLANK($H25))),_xlfn.NORM.INV(ABS(VLOOKUP($M$1,VLookups!$A$43:$B$44,2,FALSE)-S$3),$G25,$K25),"")</f>
        <v/>
      </c>
      <c r="T25" s="89" t="str">
        <f>IF(AND($B25&gt;0,$C25&gt;0,$D25&gt;0,NOT(ISBLANK($H25))),_xlfn.NORM.INV(ABS(VLOOKUP($M$1,VLookups!$A$43:$B$44,2,FALSE)-T$3),$G25,$K25),"")</f>
        <v/>
      </c>
      <c r="U25" s="5"/>
      <c r="V25" s="164" t="str">
        <f t="shared" si="211"/>
        <v/>
      </c>
      <c r="W25" s="47" t="str">
        <f t="shared" si="212"/>
        <v/>
      </c>
      <c r="X25" s="47" t="str">
        <f t="shared" si="232"/>
        <v/>
      </c>
      <c r="Y25" s="47" t="str">
        <f t="shared" si="232"/>
        <v/>
      </c>
      <c r="Z25" s="47" t="str">
        <f t="shared" si="232"/>
        <v/>
      </c>
      <c r="AA25" s="47" t="str">
        <f t="shared" si="232"/>
        <v/>
      </c>
      <c r="AB25" s="47" t="str">
        <f t="shared" si="232"/>
        <v/>
      </c>
      <c r="AC25" s="47" t="str">
        <f t="shared" si="232"/>
        <v/>
      </c>
      <c r="AD25" s="47" t="str">
        <f t="shared" si="232"/>
        <v/>
      </c>
      <c r="AE25" s="47" t="str">
        <f t="shared" si="232"/>
        <v/>
      </c>
      <c r="AF25" s="47" t="str">
        <f t="shared" si="232"/>
        <v/>
      </c>
      <c r="AG25" s="47" t="str">
        <f t="shared" si="232"/>
        <v/>
      </c>
      <c r="AH25" s="47" t="str">
        <f t="shared" si="232"/>
        <v/>
      </c>
      <c r="AI25" s="47" t="str">
        <f t="shared" si="232"/>
        <v/>
      </c>
      <c r="AJ25" s="47" t="str">
        <f t="shared" si="232"/>
        <v/>
      </c>
      <c r="AK25" s="47" t="str">
        <f t="shared" si="232"/>
        <v/>
      </c>
      <c r="AL25" s="47" t="str">
        <f t="shared" si="232"/>
        <v/>
      </c>
      <c r="AM25" s="47" t="str">
        <f t="shared" si="232"/>
        <v/>
      </c>
      <c r="AN25" s="47" t="str">
        <f t="shared" si="232"/>
        <v/>
      </c>
      <c r="AO25" s="47" t="str">
        <f t="shared" si="232"/>
        <v/>
      </c>
      <c r="AP25" s="47" t="str">
        <f t="shared" si="232"/>
        <v/>
      </c>
      <c r="AQ25" s="47" t="str">
        <f t="shared" si="232"/>
        <v/>
      </c>
      <c r="AR25" s="47" t="str">
        <f t="shared" si="232"/>
        <v/>
      </c>
      <c r="AS25" s="47" t="str">
        <f t="shared" si="232"/>
        <v/>
      </c>
      <c r="AT25" s="47" t="str">
        <f t="shared" si="232"/>
        <v/>
      </c>
      <c r="AU25" s="47" t="str">
        <f t="shared" si="232"/>
        <v/>
      </c>
      <c r="AV25" s="47" t="str">
        <f t="shared" si="232"/>
        <v/>
      </c>
      <c r="AW25" s="47" t="str">
        <f t="shared" si="232"/>
        <v/>
      </c>
      <c r="AX25" s="47" t="str">
        <f t="shared" si="232"/>
        <v/>
      </c>
      <c r="AY25" s="47" t="str">
        <f t="shared" si="232"/>
        <v/>
      </c>
      <c r="AZ25" s="47" t="str">
        <f t="shared" si="232"/>
        <v/>
      </c>
      <c r="BA25" s="47" t="str">
        <f t="shared" si="232"/>
        <v/>
      </c>
      <c r="BB25" s="47" t="str">
        <f t="shared" si="232"/>
        <v/>
      </c>
      <c r="BC25" s="47" t="str">
        <f t="shared" si="232"/>
        <v/>
      </c>
      <c r="BD25" s="47" t="str">
        <f t="shared" si="232"/>
        <v/>
      </c>
      <c r="BE25" s="47" t="str">
        <f t="shared" si="232"/>
        <v/>
      </c>
      <c r="BF25" s="47" t="str">
        <f t="shared" si="232"/>
        <v/>
      </c>
      <c r="BG25" s="47" t="str">
        <f t="shared" si="232"/>
        <v/>
      </c>
      <c r="BH25" s="47" t="str">
        <f t="shared" si="232"/>
        <v/>
      </c>
      <c r="BI25" s="47" t="str">
        <f t="shared" si="232"/>
        <v/>
      </c>
      <c r="BJ25" s="47" t="str">
        <f t="shared" si="232"/>
        <v/>
      </c>
      <c r="BK25" s="47" t="str">
        <f t="shared" si="232"/>
        <v/>
      </c>
      <c r="BL25" s="47" t="str">
        <f t="shared" si="232"/>
        <v/>
      </c>
      <c r="BM25" s="47" t="str">
        <f t="shared" si="232"/>
        <v/>
      </c>
      <c r="BN25" s="47" t="str">
        <f t="shared" si="232"/>
        <v/>
      </c>
      <c r="BO25" s="47" t="str">
        <f t="shared" si="232"/>
        <v/>
      </c>
      <c r="BP25" s="47" t="str">
        <f t="shared" si="232"/>
        <v/>
      </c>
      <c r="BQ25" s="47" t="str">
        <f t="shared" si="232"/>
        <v/>
      </c>
      <c r="BR25" s="47" t="str">
        <f t="shared" si="232"/>
        <v/>
      </c>
      <c r="BS25" s="47" t="str">
        <f t="shared" si="232"/>
        <v/>
      </c>
      <c r="BT25" s="47" t="str">
        <f t="shared" si="232"/>
        <v/>
      </c>
      <c r="BU25" s="47" t="str">
        <f t="shared" si="232"/>
        <v/>
      </c>
      <c r="BV25" s="47" t="str">
        <f t="shared" si="232"/>
        <v/>
      </c>
      <c r="BW25" s="47" t="str">
        <f t="shared" si="232"/>
        <v/>
      </c>
      <c r="BX25" s="47" t="str">
        <f t="shared" si="232"/>
        <v/>
      </c>
      <c r="BY25" s="47" t="str">
        <f t="shared" si="232"/>
        <v/>
      </c>
      <c r="BZ25" s="47" t="str">
        <f t="shared" si="232"/>
        <v/>
      </c>
      <c r="CA25" s="47" t="str">
        <f t="shared" si="232"/>
        <v/>
      </c>
      <c r="CB25" s="47" t="str">
        <f t="shared" si="232"/>
        <v/>
      </c>
      <c r="CC25" s="47" t="str">
        <f t="shared" si="232"/>
        <v/>
      </c>
      <c r="CD25" s="47" t="str">
        <f t="shared" si="232"/>
        <v/>
      </c>
      <c r="CE25" s="47" t="str">
        <f t="shared" si="232"/>
        <v/>
      </c>
      <c r="CF25" s="47" t="str">
        <f t="shared" si="232"/>
        <v/>
      </c>
      <c r="CG25" s="47" t="str">
        <f t="shared" si="232"/>
        <v/>
      </c>
      <c r="CH25" s="47" t="str">
        <f t="shared" si="232"/>
        <v/>
      </c>
      <c r="CI25" s="47" t="str">
        <f t="shared" ref="CI25:DR28" si="234">IF(ISNONTEXT($V25),CJ25-$V25,"")</f>
        <v/>
      </c>
      <c r="CJ25" s="47" t="str">
        <f t="shared" si="234"/>
        <v/>
      </c>
      <c r="CK25" s="47" t="str">
        <f t="shared" si="234"/>
        <v/>
      </c>
      <c r="CL25" s="47" t="str">
        <f t="shared" si="234"/>
        <v/>
      </c>
      <c r="CM25" s="47" t="str">
        <f t="shared" si="234"/>
        <v/>
      </c>
      <c r="CN25" s="47" t="str">
        <f t="shared" si="234"/>
        <v/>
      </c>
      <c r="CO25" s="47" t="str">
        <f t="shared" si="234"/>
        <v/>
      </c>
      <c r="CP25" s="47" t="str">
        <f t="shared" si="234"/>
        <v/>
      </c>
      <c r="CQ25" s="47" t="str">
        <f t="shared" si="234"/>
        <v/>
      </c>
      <c r="CR25" s="47" t="str">
        <f t="shared" si="234"/>
        <v/>
      </c>
      <c r="CS25" s="47" t="str">
        <f t="shared" si="234"/>
        <v/>
      </c>
      <c r="CT25" s="47" t="str">
        <f t="shared" si="234"/>
        <v/>
      </c>
      <c r="CU25" s="47" t="str">
        <f t="shared" si="234"/>
        <v/>
      </c>
      <c r="CV25" s="47" t="str">
        <f t="shared" si="234"/>
        <v/>
      </c>
      <c r="CW25" s="47" t="str">
        <f t="shared" si="234"/>
        <v/>
      </c>
      <c r="CX25" s="47" t="str">
        <f t="shared" si="234"/>
        <v/>
      </c>
      <c r="CY25" s="47" t="str">
        <f t="shared" si="234"/>
        <v/>
      </c>
      <c r="CZ25" s="47" t="str">
        <f t="shared" si="234"/>
        <v/>
      </c>
      <c r="DA25" s="47" t="str">
        <f t="shared" si="234"/>
        <v/>
      </c>
      <c r="DB25" s="47" t="str">
        <f t="shared" si="234"/>
        <v/>
      </c>
      <c r="DC25" s="47" t="str">
        <f t="shared" si="234"/>
        <v/>
      </c>
      <c r="DD25" s="47" t="str">
        <f t="shared" si="234"/>
        <v/>
      </c>
      <c r="DE25" s="47" t="str">
        <f t="shared" si="234"/>
        <v/>
      </c>
      <c r="DF25" s="47" t="str">
        <f t="shared" si="234"/>
        <v/>
      </c>
      <c r="DG25" s="47" t="str">
        <f t="shared" si="234"/>
        <v/>
      </c>
      <c r="DH25" s="47" t="str">
        <f t="shared" si="234"/>
        <v/>
      </c>
      <c r="DI25" s="47" t="str">
        <f t="shared" si="234"/>
        <v/>
      </c>
      <c r="DJ25" s="47" t="str">
        <f t="shared" si="234"/>
        <v/>
      </c>
      <c r="DK25" s="47" t="str">
        <f t="shared" si="234"/>
        <v/>
      </c>
      <c r="DL25" s="47" t="str">
        <f t="shared" si="234"/>
        <v/>
      </c>
      <c r="DM25" s="47" t="str">
        <f t="shared" si="234"/>
        <v/>
      </c>
      <c r="DN25" s="47" t="str">
        <f t="shared" si="234"/>
        <v/>
      </c>
      <c r="DO25" s="47" t="str">
        <f t="shared" si="234"/>
        <v/>
      </c>
      <c r="DP25" s="47" t="str">
        <f t="shared" si="234"/>
        <v/>
      </c>
      <c r="DQ25" s="47" t="str">
        <f t="shared" si="234"/>
        <v/>
      </c>
      <c r="DR25" s="47" t="str">
        <f t="shared" si="234"/>
        <v/>
      </c>
      <c r="DS25" s="179" t="str">
        <f t="shared" si="213"/>
        <v/>
      </c>
      <c r="DT25" s="47" t="str">
        <f t="shared" si="214"/>
        <v/>
      </c>
      <c r="DU25" s="47" t="str">
        <f t="shared" si="233"/>
        <v/>
      </c>
      <c r="DV25" s="47" t="str">
        <f t="shared" si="233"/>
        <v/>
      </c>
      <c r="DW25" s="47" t="str">
        <f t="shared" si="233"/>
        <v/>
      </c>
      <c r="DX25" s="47" t="str">
        <f t="shared" si="233"/>
        <v/>
      </c>
      <c r="DY25" s="47" t="str">
        <f t="shared" si="233"/>
        <v/>
      </c>
      <c r="DZ25" s="47" t="str">
        <f t="shared" si="233"/>
        <v/>
      </c>
      <c r="EA25" s="47" t="str">
        <f t="shared" si="233"/>
        <v/>
      </c>
      <c r="EB25" s="47" t="str">
        <f t="shared" si="233"/>
        <v/>
      </c>
      <c r="EC25" s="47" t="str">
        <f t="shared" si="233"/>
        <v/>
      </c>
      <c r="ED25" s="47" t="str">
        <f t="shared" si="233"/>
        <v/>
      </c>
      <c r="EE25" s="47" t="str">
        <f t="shared" si="233"/>
        <v/>
      </c>
      <c r="EF25" s="47" t="str">
        <f t="shared" si="233"/>
        <v/>
      </c>
      <c r="EG25" s="47" t="str">
        <f t="shared" si="233"/>
        <v/>
      </c>
      <c r="EH25" s="47" t="str">
        <f t="shared" si="233"/>
        <v/>
      </c>
      <c r="EI25" s="47" t="str">
        <f t="shared" si="233"/>
        <v/>
      </c>
      <c r="EJ25" s="47" t="str">
        <f t="shared" si="233"/>
        <v/>
      </c>
      <c r="EK25" s="47" t="str">
        <f t="shared" si="233"/>
        <v/>
      </c>
      <c r="EL25" s="47" t="str">
        <f t="shared" si="233"/>
        <v/>
      </c>
      <c r="EM25" s="47" t="str">
        <f t="shared" si="233"/>
        <v/>
      </c>
      <c r="EN25" s="47" t="str">
        <f t="shared" si="233"/>
        <v/>
      </c>
      <c r="EO25" s="47" t="str">
        <f t="shared" si="233"/>
        <v/>
      </c>
      <c r="EP25" s="47" t="str">
        <f t="shared" si="233"/>
        <v/>
      </c>
      <c r="EQ25" s="47" t="str">
        <f t="shared" si="233"/>
        <v/>
      </c>
      <c r="ER25" s="47" t="str">
        <f t="shared" si="233"/>
        <v/>
      </c>
      <c r="ES25" s="47" t="str">
        <f t="shared" si="233"/>
        <v/>
      </c>
      <c r="ET25" s="47" t="str">
        <f t="shared" si="233"/>
        <v/>
      </c>
      <c r="EU25" s="47" t="str">
        <f t="shared" si="233"/>
        <v/>
      </c>
      <c r="EV25" s="47" t="str">
        <f t="shared" si="233"/>
        <v/>
      </c>
      <c r="EW25" s="47" t="str">
        <f t="shared" si="233"/>
        <v/>
      </c>
      <c r="EX25" s="47" t="str">
        <f t="shared" si="233"/>
        <v/>
      </c>
      <c r="EY25" s="47" t="str">
        <f t="shared" si="233"/>
        <v/>
      </c>
      <c r="EZ25" s="47" t="str">
        <f t="shared" si="233"/>
        <v/>
      </c>
      <c r="FA25" s="47" t="str">
        <f t="shared" si="233"/>
        <v/>
      </c>
      <c r="FB25" s="47" t="str">
        <f t="shared" si="233"/>
        <v/>
      </c>
      <c r="FC25" s="47" t="str">
        <f t="shared" si="233"/>
        <v/>
      </c>
      <c r="FD25" s="47" t="str">
        <f t="shared" si="233"/>
        <v/>
      </c>
      <c r="FE25" s="47" t="str">
        <f t="shared" si="233"/>
        <v/>
      </c>
      <c r="FF25" s="47" t="str">
        <f t="shared" si="233"/>
        <v/>
      </c>
      <c r="FG25" s="47" t="str">
        <f t="shared" si="233"/>
        <v/>
      </c>
      <c r="FH25" s="47" t="str">
        <f t="shared" si="233"/>
        <v/>
      </c>
      <c r="FI25" s="47" t="str">
        <f t="shared" si="233"/>
        <v/>
      </c>
      <c r="FJ25" s="47" t="str">
        <f t="shared" si="233"/>
        <v/>
      </c>
      <c r="FK25" s="47" t="str">
        <f t="shared" si="233"/>
        <v/>
      </c>
      <c r="FL25" s="47" t="str">
        <f t="shared" si="233"/>
        <v/>
      </c>
      <c r="FM25" s="47" t="str">
        <f t="shared" si="233"/>
        <v/>
      </c>
      <c r="FN25" s="47" t="str">
        <f t="shared" si="233"/>
        <v/>
      </c>
      <c r="FO25" s="47" t="str">
        <f t="shared" si="233"/>
        <v/>
      </c>
      <c r="FP25" s="47" t="str">
        <f t="shared" si="233"/>
        <v/>
      </c>
      <c r="FQ25" s="47" t="str">
        <f t="shared" si="233"/>
        <v/>
      </c>
      <c r="FR25" s="47" t="str">
        <f t="shared" si="233"/>
        <v/>
      </c>
      <c r="FS25" s="47" t="str">
        <f t="shared" si="233"/>
        <v/>
      </c>
      <c r="FT25" s="47" t="str">
        <f t="shared" si="233"/>
        <v/>
      </c>
      <c r="FU25" s="47" t="str">
        <f t="shared" si="233"/>
        <v/>
      </c>
      <c r="FV25" s="47" t="str">
        <f t="shared" si="233"/>
        <v/>
      </c>
      <c r="FW25" s="47" t="str">
        <f t="shared" si="233"/>
        <v/>
      </c>
      <c r="FX25" s="47" t="str">
        <f t="shared" si="233"/>
        <v/>
      </c>
      <c r="FY25" s="47" t="str">
        <f t="shared" si="233"/>
        <v/>
      </c>
      <c r="FZ25" s="47" t="str">
        <f t="shared" si="233"/>
        <v/>
      </c>
      <c r="GA25" s="47" t="str">
        <f t="shared" si="233"/>
        <v/>
      </c>
      <c r="GB25" s="47" t="str">
        <f t="shared" si="233"/>
        <v/>
      </c>
      <c r="GC25" s="47" t="str">
        <f t="shared" si="233"/>
        <v/>
      </c>
      <c r="GD25" s="47" t="str">
        <f t="shared" si="233"/>
        <v/>
      </c>
      <c r="GE25" s="47" t="str">
        <f t="shared" si="233"/>
        <v/>
      </c>
      <c r="GF25" s="47" t="str">
        <f t="shared" ref="GF25:HO28" si="235">IF(ISNONTEXT($V25),GE25+$V25,"")</f>
        <v/>
      </c>
      <c r="GG25" s="47" t="str">
        <f t="shared" si="235"/>
        <v/>
      </c>
      <c r="GH25" s="47" t="str">
        <f t="shared" si="235"/>
        <v/>
      </c>
      <c r="GI25" s="47" t="str">
        <f t="shared" si="235"/>
        <v/>
      </c>
      <c r="GJ25" s="47" t="str">
        <f t="shared" si="235"/>
        <v/>
      </c>
      <c r="GK25" s="47" t="str">
        <f t="shared" si="235"/>
        <v/>
      </c>
      <c r="GL25" s="47" t="str">
        <f t="shared" si="235"/>
        <v/>
      </c>
      <c r="GM25" s="47" t="str">
        <f t="shared" si="235"/>
        <v/>
      </c>
      <c r="GN25" s="47" t="str">
        <f t="shared" si="235"/>
        <v/>
      </c>
      <c r="GO25" s="47" t="str">
        <f t="shared" si="235"/>
        <v/>
      </c>
      <c r="GP25" s="47" t="str">
        <f t="shared" si="235"/>
        <v/>
      </c>
      <c r="GQ25" s="47" t="str">
        <f t="shared" si="235"/>
        <v/>
      </c>
      <c r="GR25" s="47" t="str">
        <f t="shared" si="235"/>
        <v/>
      </c>
      <c r="GS25" s="47" t="str">
        <f t="shared" si="235"/>
        <v/>
      </c>
      <c r="GT25" s="47" t="str">
        <f t="shared" si="235"/>
        <v/>
      </c>
      <c r="GU25" s="47" t="str">
        <f t="shared" si="235"/>
        <v/>
      </c>
      <c r="GV25" s="47" t="str">
        <f t="shared" si="235"/>
        <v/>
      </c>
      <c r="GW25" s="47" t="str">
        <f t="shared" si="235"/>
        <v/>
      </c>
      <c r="GX25" s="47" t="str">
        <f t="shared" si="235"/>
        <v/>
      </c>
      <c r="GY25" s="47" t="str">
        <f t="shared" si="235"/>
        <v/>
      </c>
      <c r="GZ25" s="47" t="str">
        <f t="shared" si="235"/>
        <v/>
      </c>
      <c r="HA25" s="47" t="str">
        <f t="shared" si="235"/>
        <v/>
      </c>
      <c r="HB25" s="47" t="str">
        <f t="shared" si="235"/>
        <v/>
      </c>
      <c r="HC25" s="47" t="str">
        <f t="shared" si="235"/>
        <v/>
      </c>
      <c r="HD25" s="47" t="str">
        <f t="shared" si="235"/>
        <v/>
      </c>
      <c r="HE25" s="47" t="str">
        <f t="shared" si="235"/>
        <v/>
      </c>
      <c r="HF25" s="47" t="str">
        <f t="shared" si="235"/>
        <v/>
      </c>
      <c r="HG25" s="47" t="str">
        <f t="shared" si="235"/>
        <v/>
      </c>
      <c r="HH25" s="47" t="str">
        <f t="shared" si="235"/>
        <v/>
      </c>
      <c r="HI25" s="47" t="str">
        <f t="shared" si="235"/>
        <v/>
      </c>
      <c r="HJ25" s="47" t="str">
        <f t="shared" si="235"/>
        <v/>
      </c>
      <c r="HK25" s="47" t="str">
        <f t="shared" si="235"/>
        <v/>
      </c>
      <c r="HL25" s="47" t="str">
        <f t="shared" si="235"/>
        <v/>
      </c>
      <c r="HM25" s="47" t="str">
        <f t="shared" si="235"/>
        <v/>
      </c>
      <c r="HN25" s="47" t="str">
        <f t="shared" si="235"/>
        <v/>
      </c>
      <c r="HO25" s="47" t="str">
        <f t="shared" si="235"/>
        <v/>
      </c>
      <c r="HP25" s="165" t="e">
        <f t="shared" si="7"/>
        <v>#N/A</v>
      </c>
      <c r="HQ25" s="165" t="e">
        <f t="shared" si="8"/>
        <v>#N/A</v>
      </c>
      <c r="HR25" s="165" t="e">
        <f t="shared" si="9"/>
        <v>#N/A</v>
      </c>
      <c r="HS25" s="165" t="e">
        <f t="shared" si="10"/>
        <v>#N/A</v>
      </c>
      <c r="HT25" s="165" t="e">
        <f t="shared" si="11"/>
        <v>#N/A</v>
      </c>
      <c r="HU25" s="165" t="e">
        <f t="shared" si="12"/>
        <v>#N/A</v>
      </c>
      <c r="HV25" s="165" t="e">
        <f t="shared" si="13"/>
        <v>#N/A</v>
      </c>
      <c r="HW25" s="165" t="e">
        <f t="shared" si="14"/>
        <v>#N/A</v>
      </c>
      <c r="HX25" s="165" t="e">
        <f t="shared" si="15"/>
        <v>#N/A</v>
      </c>
      <c r="HY25" s="165" t="e">
        <f t="shared" si="16"/>
        <v>#N/A</v>
      </c>
      <c r="HZ25" s="165" t="e">
        <f t="shared" si="17"/>
        <v>#N/A</v>
      </c>
      <c r="IA25" s="165" t="e">
        <f t="shared" si="18"/>
        <v>#N/A</v>
      </c>
      <c r="IB25" s="165" t="e">
        <f t="shared" si="19"/>
        <v>#N/A</v>
      </c>
      <c r="IC25" s="165" t="e">
        <f t="shared" si="20"/>
        <v>#N/A</v>
      </c>
      <c r="ID25" s="165" t="e">
        <f t="shared" si="21"/>
        <v>#N/A</v>
      </c>
      <c r="IE25" s="165" t="e">
        <f t="shared" si="22"/>
        <v>#N/A</v>
      </c>
      <c r="IF25" s="165" t="e">
        <f t="shared" si="23"/>
        <v>#N/A</v>
      </c>
      <c r="IG25" s="165" t="e">
        <f t="shared" si="24"/>
        <v>#N/A</v>
      </c>
      <c r="IH25" s="165" t="e">
        <f t="shared" si="25"/>
        <v>#N/A</v>
      </c>
      <c r="II25" s="165" t="e">
        <f t="shared" si="26"/>
        <v>#N/A</v>
      </c>
      <c r="IJ25" s="165" t="e">
        <f t="shared" si="27"/>
        <v>#N/A</v>
      </c>
      <c r="IK25" s="165" t="e">
        <f t="shared" si="28"/>
        <v>#N/A</v>
      </c>
      <c r="IL25" s="165" t="e">
        <f t="shared" si="29"/>
        <v>#N/A</v>
      </c>
      <c r="IM25" s="165" t="e">
        <f t="shared" si="30"/>
        <v>#N/A</v>
      </c>
      <c r="IN25" s="165" t="e">
        <f t="shared" si="31"/>
        <v>#N/A</v>
      </c>
      <c r="IO25" s="165" t="e">
        <f t="shared" si="32"/>
        <v>#N/A</v>
      </c>
      <c r="IP25" s="165" t="e">
        <f t="shared" si="33"/>
        <v>#N/A</v>
      </c>
      <c r="IQ25" s="165" t="e">
        <f t="shared" si="34"/>
        <v>#N/A</v>
      </c>
      <c r="IR25" s="165" t="e">
        <f t="shared" si="35"/>
        <v>#N/A</v>
      </c>
      <c r="IS25" s="165" t="e">
        <f t="shared" si="36"/>
        <v>#N/A</v>
      </c>
      <c r="IT25" s="165" t="e">
        <f t="shared" si="37"/>
        <v>#N/A</v>
      </c>
      <c r="IU25" s="165" t="e">
        <f t="shared" si="38"/>
        <v>#N/A</v>
      </c>
      <c r="IV25" s="165" t="e">
        <f t="shared" si="39"/>
        <v>#N/A</v>
      </c>
      <c r="IW25" s="165" t="e">
        <f t="shared" si="40"/>
        <v>#N/A</v>
      </c>
      <c r="IX25" s="165" t="e">
        <f t="shared" si="41"/>
        <v>#N/A</v>
      </c>
      <c r="IY25" s="165" t="e">
        <f t="shared" si="42"/>
        <v>#N/A</v>
      </c>
      <c r="IZ25" s="165" t="e">
        <f t="shared" si="43"/>
        <v>#N/A</v>
      </c>
      <c r="JA25" s="165" t="e">
        <f t="shared" si="44"/>
        <v>#N/A</v>
      </c>
      <c r="JB25" s="165" t="e">
        <f t="shared" si="45"/>
        <v>#N/A</v>
      </c>
      <c r="JC25" s="165" t="e">
        <f t="shared" si="46"/>
        <v>#N/A</v>
      </c>
      <c r="JD25" s="165" t="e">
        <f t="shared" si="47"/>
        <v>#N/A</v>
      </c>
      <c r="JE25" s="165" t="e">
        <f t="shared" si="48"/>
        <v>#N/A</v>
      </c>
      <c r="JF25" s="165" t="e">
        <f t="shared" si="49"/>
        <v>#N/A</v>
      </c>
      <c r="JG25" s="165" t="e">
        <f t="shared" si="50"/>
        <v>#N/A</v>
      </c>
      <c r="JH25" s="165" t="e">
        <f t="shared" si="51"/>
        <v>#N/A</v>
      </c>
      <c r="JI25" s="165" t="e">
        <f t="shared" si="52"/>
        <v>#N/A</v>
      </c>
      <c r="JJ25" s="165" t="e">
        <f t="shared" si="53"/>
        <v>#N/A</v>
      </c>
      <c r="JK25" s="165" t="e">
        <f t="shared" si="54"/>
        <v>#N/A</v>
      </c>
      <c r="JL25" s="165" t="e">
        <f t="shared" si="55"/>
        <v>#N/A</v>
      </c>
      <c r="JM25" s="165" t="e">
        <f t="shared" si="56"/>
        <v>#N/A</v>
      </c>
      <c r="JN25" s="165" t="e">
        <f t="shared" si="57"/>
        <v>#N/A</v>
      </c>
      <c r="JO25" s="165" t="e">
        <f t="shared" si="58"/>
        <v>#N/A</v>
      </c>
      <c r="JP25" s="165" t="e">
        <f t="shared" si="59"/>
        <v>#N/A</v>
      </c>
      <c r="JQ25" s="165" t="e">
        <f t="shared" si="60"/>
        <v>#N/A</v>
      </c>
      <c r="JR25" s="165" t="e">
        <f t="shared" si="61"/>
        <v>#N/A</v>
      </c>
      <c r="JS25" s="165" t="e">
        <f t="shared" si="62"/>
        <v>#N/A</v>
      </c>
      <c r="JT25" s="165" t="e">
        <f t="shared" si="63"/>
        <v>#N/A</v>
      </c>
      <c r="JU25" s="165" t="e">
        <f t="shared" si="64"/>
        <v>#N/A</v>
      </c>
      <c r="JV25" s="165" t="e">
        <f t="shared" si="65"/>
        <v>#N/A</v>
      </c>
      <c r="JW25" s="165" t="e">
        <f t="shared" si="66"/>
        <v>#N/A</v>
      </c>
      <c r="JX25" s="165" t="e">
        <f t="shared" si="67"/>
        <v>#N/A</v>
      </c>
      <c r="JY25" s="165" t="e">
        <f t="shared" si="68"/>
        <v>#N/A</v>
      </c>
      <c r="JZ25" s="165" t="e">
        <f t="shared" si="69"/>
        <v>#N/A</v>
      </c>
      <c r="KA25" s="165" t="e">
        <f t="shared" si="70"/>
        <v>#N/A</v>
      </c>
      <c r="KB25" s="165" t="e">
        <f t="shared" si="71"/>
        <v>#N/A</v>
      </c>
      <c r="KC25" s="165" t="e">
        <f t="shared" si="72"/>
        <v>#N/A</v>
      </c>
      <c r="KD25" s="165" t="e">
        <f t="shared" si="73"/>
        <v>#N/A</v>
      </c>
      <c r="KE25" s="165" t="e">
        <f t="shared" si="74"/>
        <v>#N/A</v>
      </c>
      <c r="KF25" s="165" t="e">
        <f t="shared" si="75"/>
        <v>#N/A</v>
      </c>
      <c r="KG25" s="165" t="e">
        <f t="shared" si="76"/>
        <v>#N/A</v>
      </c>
      <c r="KH25" s="165" t="e">
        <f t="shared" si="77"/>
        <v>#N/A</v>
      </c>
      <c r="KI25" s="165" t="e">
        <f t="shared" si="78"/>
        <v>#N/A</v>
      </c>
      <c r="KJ25" s="165" t="e">
        <f t="shared" si="79"/>
        <v>#N/A</v>
      </c>
      <c r="KK25" s="165" t="e">
        <f t="shared" si="80"/>
        <v>#N/A</v>
      </c>
      <c r="KL25" s="165" t="e">
        <f t="shared" si="81"/>
        <v>#N/A</v>
      </c>
      <c r="KM25" s="165" t="e">
        <f t="shared" si="82"/>
        <v>#N/A</v>
      </c>
      <c r="KN25" s="165" t="e">
        <f t="shared" si="83"/>
        <v>#N/A</v>
      </c>
      <c r="KO25" s="165" t="e">
        <f t="shared" si="84"/>
        <v>#N/A</v>
      </c>
      <c r="KP25" s="165" t="e">
        <f t="shared" si="85"/>
        <v>#N/A</v>
      </c>
      <c r="KQ25" s="165" t="e">
        <f t="shared" si="86"/>
        <v>#N/A</v>
      </c>
      <c r="KR25" s="165" t="e">
        <f t="shared" si="87"/>
        <v>#N/A</v>
      </c>
      <c r="KS25" s="165" t="e">
        <f t="shared" si="88"/>
        <v>#N/A</v>
      </c>
      <c r="KT25" s="165" t="e">
        <f t="shared" si="89"/>
        <v>#N/A</v>
      </c>
      <c r="KU25" s="165" t="e">
        <f t="shared" si="90"/>
        <v>#N/A</v>
      </c>
      <c r="KV25" s="165" t="e">
        <f t="shared" si="91"/>
        <v>#N/A</v>
      </c>
      <c r="KW25" s="165" t="e">
        <f t="shared" si="92"/>
        <v>#N/A</v>
      </c>
      <c r="KX25" s="165" t="e">
        <f t="shared" si="93"/>
        <v>#N/A</v>
      </c>
      <c r="KY25" s="165" t="e">
        <f t="shared" si="94"/>
        <v>#N/A</v>
      </c>
      <c r="KZ25" s="165" t="e">
        <f t="shared" si="95"/>
        <v>#N/A</v>
      </c>
      <c r="LA25" s="165" t="e">
        <f t="shared" si="96"/>
        <v>#N/A</v>
      </c>
      <c r="LB25" s="165" t="e">
        <f t="shared" si="97"/>
        <v>#N/A</v>
      </c>
      <c r="LC25" s="165" t="e">
        <f t="shared" si="98"/>
        <v>#N/A</v>
      </c>
      <c r="LD25" s="165" t="e">
        <f t="shared" si="99"/>
        <v>#N/A</v>
      </c>
      <c r="LE25" s="165" t="e">
        <f t="shared" si="100"/>
        <v>#N/A</v>
      </c>
      <c r="LF25" s="165" t="e">
        <f t="shared" si="101"/>
        <v>#N/A</v>
      </c>
      <c r="LG25" s="165" t="e">
        <f t="shared" si="102"/>
        <v>#N/A</v>
      </c>
      <c r="LH25" s="165" t="e">
        <f t="shared" si="103"/>
        <v>#N/A</v>
      </c>
      <c r="LI25" s="165" t="e">
        <f t="shared" si="104"/>
        <v>#N/A</v>
      </c>
      <c r="LJ25" s="165" t="e">
        <f t="shared" si="105"/>
        <v>#N/A</v>
      </c>
      <c r="LK25" s="165" t="e">
        <f t="shared" si="106"/>
        <v>#N/A</v>
      </c>
      <c r="LL25" s="165" t="e">
        <f t="shared" si="107"/>
        <v>#N/A</v>
      </c>
      <c r="LM25" s="165" t="e">
        <f t="shared" si="108"/>
        <v>#N/A</v>
      </c>
      <c r="LN25" s="165" t="e">
        <f t="shared" si="109"/>
        <v>#N/A</v>
      </c>
      <c r="LO25" s="165" t="e">
        <f t="shared" si="110"/>
        <v>#N/A</v>
      </c>
      <c r="LP25" s="165" t="e">
        <f t="shared" si="111"/>
        <v>#N/A</v>
      </c>
      <c r="LQ25" s="165" t="e">
        <f t="shared" si="112"/>
        <v>#N/A</v>
      </c>
      <c r="LR25" s="165" t="e">
        <f t="shared" si="113"/>
        <v>#N/A</v>
      </c>
      <c r="LS25" s="165" t="e">
        <f t="shared" si="114"/>
        <v>#N/A</v>
      </c>
      <c r="LT25" s="165" t="e">
        <f t="shared" si="115"/>
        <v>#N/A</v>
      </c>
      <c r="LU25" s="165" t="e">
        <f t="shared" si="116"/>
        <v>#N/A</v>
      </c>
      <c r="LV25" s="165" t="e">
        <f t="shared" si="117"/>
        <v>#N/A</v>
      </c>
      <c r="LW25" s="165" t="e">
        <f t="shared" si="118"/>
        <v>#N/A</v>
      </c>
      <c r="LX25" s="165" t="e">
        <f t="shared" si="119"/>
        <v>#N/A</v>
      </c>
      <c r="LY25" s="165" t="e">
        <f t="shared" si="120"/>
        <v>#N/A</v>
      </c>
      <c r="LZ25" s="165" t="e">
        <f t="shared" si="121"/>
        <v>#N/A</v>
      </c>
      <c r="MA25" s="165" t="e">
        <f t="shared" si="122"/>
        <v>#N/A</v>
      </c>
      <c r="MB25" s="165" t="e">
        <f t="shared" si="123"/>
        <v>#N/A</v>
      </c>
      <c r="MC25" s="165" t="e">
        <f t="shared" si="124"/>
        <v>#N/A</v>
      </c>
      <c r="MD25" s="165" t="e">
        <f t="shared" si="125"/>
        <v>#N/A</v>
      </c>
      <c r="ME25" s="165" t="e">
        <f t="shared" si="126"/>
        <v>#N/A</v>
      </c>
      <c r="MF25" s="165" t="e">
        <f t="shared" si="127"/>
        <v>#N/A</v>
      </c>
      <c r="MG25" s="165" t="e">
        <f t="shared" si="128"/>
        <v>#N/A</v>
      </c>
      <c r="MH25" s="165" t="e">
        <f t="shared" si="129"/>
        <v>#N/A</v>
      </c>
      <c r="MI25" s="165" t="e">
        <f t="shared" si="130"/>
        <v>#N/A</v>
      </c>
      <c r="MJ25" s="165" t="e">
        <f t="shared" si="131"/>
        <v>#N/A</v>
      </c>
      <c r="MK25" s="165" t="e">
        <f t="shared" si="132"/>
        <v>#N/A</v>
      </c>
      <c r="ML25" s="165" t="e">
        <f t="shared" si="133"/>
        <v>#N/A</v>
      </c>
      <c r="MM25" s="165" t="e">
        <f t="shared" si="134"/>
        <v>#N/A</v>
      </c>
      <c r="MN25" s="165" t="e">
        <f t="shared" si="135"/>
        <v>#N/A</v>
      </c>
      <c r="MO25" s="165" t="e">
        <f t="shared" si="136"/>
        <v>#N/A</v>
      </c>
      <c r="MP25" s="165" t="e">
        <f t="shared" si="137"/>
        <v>#N/A</v>
      </c>
      <c r="MQ25" s="165" t="e">
        <f t="shared" si="138"/>
        <v>#N/A</v>
      </c>
      <c r="MR25" s="165" t="e">
        <f t="shared" si="139"/>
        <v>#N/A</v>
      </c>
      <c r="MS25" s="165" t="e">
        <f t="shared" si="140"/>
        <v>#N/A</v>
      </c>
      <c r="MT25" s="165" t="e">
        <f t="shared" si="141"/>
        <v>#N/A</v>
      </c>
      <c r="MU25" s="165" t="e">
        <f t="shared" si="142"/>
        <v>#N/A</v>
      </c>
      <c r="MV25" s="165" t="e">
        <f t="shared" si="143"/>
        <v>#N/A</v>
      </c>
      <c r="MW25" s="165" t="e">
        <f t="shared" si="144"/>
        <v>#N/A</v>
      </c>
      <c r="MX25" s="165" t="e">
        <f t="shared" si="145"/>
        <v>#N/A</v>
      </c>
      <c r="MY25" s="165" t="e">
        <f t="shared" si="146"/>
        <v>#N/A</v>
      </c>
      <c r="MZ25" s="165" t="e">
        <f t="shared" si="147"/>
        <v>#N/A</v>
      </c>
      <c r="NA25" s="165" t="e">
        <f t="shared" si="148"/>
        <v>#N/A</v>
      </c>
      <c r="NB25" s="165" t="e">
        <f t="shared" si="149"/>
        <v>#N/A</v>
      </c>
      <c r="NC25" s="165" t="e">
        <f t="shared" si="150"/>
        <v>#N/A</v>
      </c>
      <c r="ND25" s="165" t="e">
        <f t="shared" si="151"/>
        <v>#N/A</v>
      </c>
      <c r="NE25" s="165" t="e">
        <f t="shared" si="152"/>
        <v>#N/A</v>
      </c>
      <c r="NF25" s="165" t="e">
        <f t="shared" si="153"/>
        <v>#N/A</v>
      </c>
      <c r="NG25" s="165" t="e">
        <f t="shared" si="154"/>
        <v>#N/A</v>
      </c>
      <c r="NH25" s="165" t="e">
        <f t="shared" si="155"/>
        <v>#N/A</v>
      </c>
      <c r="NI25" s="165" t="e">
        <f t="shared" si="156"/>
        <v>#N/A</v>
      </c>
      <c r="NJ25" s="165" t="e">
        <f t="shared" si="157"/>
        <v>#N/A</v>
      </c>
      <c r="NK25" s="165" t="e">
        <f t="shared" si="158"/>
        <v>#N/A</v>
      </c>
      <c r="NL25" s="165" t="e">
        <f t="shared" si="159"/>
        <v>#N/A</v>
      </c>
      <c r="NM25" s="165" t="e">
        <f t="shared" si="160"/>
        <v>#N/A</v>
      </c>
      <c r="NN25" s="165" t="e">
        <f t="shared" si="161"/>
        <v>#N/A</v>
      </c>
      <c r="NO25" s="165" t="e">
        <f t="shared" si="162"/>
        <v>#N/A</v>
      </c>
      <c r="NP25" s="165" t="e">
        <f t="shared" si="163"/>
        <v>#N/A</v>
      </c>
      <c r="NQ25" s="165" t="e">
        <f t="shared" si="164"/>
        <v>#N/A</v>
      </c>
      <c r="NR25" s="165" t="e">
        <f t="shared" si="165"/>
        <v>#N/A</v>
      </c>
      <c r="NS25" s="165" t="e">
        <f t="shared" si="166"/>
        <v>#N/A</v>
      </c>
      <c r="NT25" s="165" t="e">
        <f t="shared" si="167"/>
        <v>#N/A</v>
      </c>
      <c r="NU25" s="165" t="e">
        <f t="shared" si="168"/>
        <v>#N/A</v>
      </c>
      <c r="NV25" s="165" t="e">
        <f t="shared" si="169"/>
        <v>#N/A</v>
      </c>
      <c r="NW25" s="165" t="e">
        <f t="shared" si="170"/>
        <v>#N/A</v>
      </c>
      <c r="NX25" s="165" t="e">
        <f t="shared" si="171"/>
        <v>#N/A</v>
      </c>
      <c r="NY25" s="165" t="e">
        <f t="shared" si="172"/>
        <v>#N/A</v>
      </c>
      <c r="NZ25" s="165" t="e">
        <f t="shared" si="173"/>
        <v>#N/A</v>
      </c>
      <c r="OA25" s="165" t="e">
        <f t="shared" si="174"/>
        <v>#N/A</v>
      </c>
      <c r="OB25" s="165" t="e">
        <f t="shared" si="175"/>
        <v>#N/A</v>
      </c>
      <c r="OC25" s="165" t="e">
        <f t="shared" si="176"/>
        <v>#N/A</v>
      </c>
      <c r="OD25" s="165" t="e">
        <f t="shared" si="177"/>
        <v>#N/A</v>
      </c>
      <c r="OE25" s="165" t="e">
        <f t="shared" si="178"/>
        <v>#N/A</v>
      </c>
      <c r="OF25" s="165" t="e">
        <f t="shared" si="179"/>
        <v>#N/A</v>
      </c>
      <c r="OG25" s="165" t="e">
        <f t="shared" si="180"/>
        <v>#N/A</v>
      </c>
      <c r="OH25" s="165" t="e">
        <f t="shared" si="181"/>
        <v>#N/A</v>
      </c>
      <c r="OI25" s="165" t="e">
        <f t="shared" si="182"/>
        <v>#N/A</v>
      </c>
      <c r="OJ25" s="165" t="e">
        <f t="shared" si="183"/>
        <v>#N/A</v>
      </c>
      <c r="OK25" s="165" t="e">
        <f t="shared" si="184"/>
        <v>#N/A</v>
      </c>
      <c r="OL25" s="165" t="e">
        <f t="shared" si="185"/>
        <v>#N/A</v>
      </c>
      <c r="OM25" s="165" t="e">
        <f t="shared" si="186"/>
        <v>#N/A</v>
      </c>
      <c r="ON25" s="165" t="e">
        <f t="shared" si="187"/>
        <v>#N/A</v>
      </c>
      <c r="OO25" s="165" t="e">
        <f t="shared" si="188"/>
        <v>#N/A</v>
      </c>
      <c r="OP25" s="165" t="e">
        <f t="shared" si="189"/>
        <v>#N/A</v>
      </c>
      <c r="OQ25" s="165" t="e">
        <f t="shared" si="190"/>
        <v>#N/A</v>
      </c>
      <c r="OR25" s="165" t="e">
        <f t="shared" si="191"/>
        <v>#N/A</v>
      </c>
      <c r="OS25" s="165" t="e">
        <f t="shared" si="192"/>
        <v>#N/A</v>
      </c>
      <c r="OT25" s="165" t="e">
        <f t="shared" si="193"/>
        <v>#N/A</v>
      </c>
      <c r="OU25" s="165" t="e">
        <f t="shared" si="194"/>
        <v>#N/A</v>
      </c>
      <c r="OV25" s="165" t="e">
        <f t="shared" si="195"/>
        <v>#N/A</v>
      </c>
      <c r="OW25" s="165" t="e">
        <f t="shared" si="196"/>
        <v>#N/A</v>
      </c>
      <c r="OX25" s="165" t="e">
        <f t="shared" si="197"/>
        <v>#N/A</v>
      </c>
      <c r="OY25" s="165" t="e">
        <f t="shared" si="198"/>
        <v>#N/A</v>
      </c>
      <c r="OZ25" s="165" t="e">
        <f t="shared" si="199"/>
        <v>#N/A</v>
      </c>
      <c r="PA25" s="165" t="e">
        <f t="shared" si="200"/>
        <v>#N/A</v>
      </c>
      <c r="PB25" s="165" t="e">
        <f t="shared" si="201"/>
        <v>#N/A</v>
      </c>
      <c r="PC25" s="165" t="e">
        <f t="shared" si="202"/>
        <v>#N/A</v>
      </c>
      <c r="PD25" s="165" t="e">
        <f t="shared" si="203"/>
        <v>#N/A</v>
      </c>
      <c r="PE25" s="165" t="e">
        <f t="shared" si="204"/>
        <v>#N/A</v>
      </c>
      <c r="PF25" s="165" t="e">
        <f t="shared" si="205"/>
        <v>#N/A</v>
      </c>
      <c r="PG25" s="165" t="e">
        <f t="shared" si="206"/>
        <v>#N/A</v>
      </c>
      <c r="PH25" s="165" t="e">
        <f t="shared" si="207"/>
        <v>#N/A</v>
      </c>
    </row>
    <row r="26" spans="1:424" hidden="1" x14ac:dyDescent="0.45">
      <c r="A26" s="4">
        <v>23</v>
      </c>
      <c r="B26" s="92" t="str">
        <f t="shared" si="208"/>
        <v/>
      </c>
      <c r="C26" s="91"/>
      <c r="D26" s="92" t="str">
        <f t="shared" si="209"/>
        <v/>
      </c>
      <c r="E26" s="120" t="str">
        <f t="shared" si="0"/>
        <v/>
      </c>
      <c r="F26" s="120" t="str">
        <f t="shared" si="1"/>
        <v/>
      </c>
      <c r="G26" s="71" t="str">
        <f t="shared" si="210"/>
        <v/>
      </c>
      <c r="H26" s="23"/>
      <c r="I26" s="55"/>
      <c r="J26" s="298"/>
      <c r="K26" s="72" t="str">
        <f>IF(AND(B26&gt;0,C26&gt;0,D26&gt;0),IF(ISBLANK(J26),IF(ISBLANK(H26),"",(D26-B26)*VLOOKUP(H26,VLookups!$A$4:$B$13,2,FALSE)),J26),"")</f>
        <v/>
      </c>
      <c r="L26" s="73" t="str">
        <f t="shared" si="2"/>
        <v/>
      </c>
      <c r="M26" s="91"/>
      <c r="N26" s="265" t="str">
        <f>IF(AND(M26&gt;0,C26&gt;0,NOT(K26="")),ABS(VLOOKUP($M$1,VLookups!$A$43:$B$44,2,FALSE)-_xlfn.NORM.DIST(M26,G26,K26,TRUE)),"")</f>
        <v/>
      </c>
      <c r="O26" s="90" t="str">
        <f>IF(AND($B26&gt;0,$C26&gt;0,$D26&gt;0,NOT(ISBLANK($H26))),_xlfn.NORM.INV(ABS(VLOOKUP($M$1,VLookups!$A$43:$B$44,2,FALSE)-O$3),$G26,$K26),"")</f>
        <v/>
      </c>
      <c r="P26" s="89" t="str">
        <f>IF(AND($B26&gt;0,$C26&gt;0,$D26&gt;0,NOT(ISBLANK($H26))),_xlfn.NORM.INV(ABS(VLOOKUP($M$1,VLookups!$A$43:$B$44,2,FALSE)-P$3),$G26,$K26),"")</f>
        <v/>
      </c>
      <c r="Q26" s="90" t="str">
        <f>IF(AND($B26&gt;0,$C26&gt;0,$D26&gt;0,NOT(ISBLANK($H26))),_xlfn.NORM.INV(ABS(VLOOKUP($M$1,VLookups!$A$43:$B$44,2,FALSE)-Q$3),$G26,$K26),"")</f>
        <v/>
      </c>
      <c r="R26" s="89" t="str">
        <f>IF(AND($B26&gt;0,$C26&gt;0,$D26&gt;0,NOT(ISBLANK($H26))),_xlfn.NORM.INV(ABS(VLOOKUP($M$1,VLookups!$A$43:$B$44,2,FALSE)-R$3),$G26,$K26),"")</f>
        <v/>
      </c>
      <c r="S26" s="90" t="str">
        <f>IF(AND($B26&gt;0,$C26&gt;0,$D26&gt;0,NOT(ISBLANK($H26))),_xlfn.NORM.INV(ABS(VLOOKUP($M$1,VLookups!$A$43:$B$44,2,FALSE)-S$3),$G26,$K26),"")</f>
        <v/>
      </c>
      <c r="T26" s="89" t="str">
        <f>IF(AND($B26&gt;0,$C26&gt;0,$D26&gt;0,NOT(ISBLANK($H26))),_xlfn.NORM.INV(ABS(VLOOKUP($M$1,VLookups!$A$43:$B$44,2,FALSE)-T$3),$G26,$K26),"")</f>
        <v/>
      </c>
      <c r="U26" s="5"/>
      <c r="V26" s="164" t="str">
        <f t="shared" si="211"/>
        <v/>
      </c>
      <c r="W26" s="47" t="str">
        <f t="shared" si="212"/>
        <v/>
      </c>
      <c r="X26" s="47" t="str">
        <f t="shared" ref="X26:CI29" si="236">IF(ISNONTEXT($V26),Y26-$V26,"")</f>
        <v/>
      </c>
      <c r="Y26" s="47" t="str">
        <f t="shared" si="236"/>
        <v/>
      </c>
      <c r="Z26" s="47" t="str">
        <f t="shared" si="236"/>
        <v/>
      </c>
      <c r="AA26" s="47" t="str">
        <f t="shared" si="236"/>
        <v/>
      </c>
      <c r="AB26" s="47" t="str">
        <f t="shared" si="236"/>
        <v/>
      </c>
      <c r="AC26" s="47" t="str">
        <f t="shared" si="236"/>
        <v/>
      </c>
      <c r="AD26" s="47" t="str">
        <f t="shared" si="236"/>
        <v/>
      </c>
      <c r="AE26" s="47" t="str">
        <f t="shared" si="236"/>
        <v/>
      </c>
      <c r="AF26" s="47" t="str">
        <f t="shared" si="236"/>
        <v/>
      </c>
      <c r="AG26" s="47" t="str">
        <f t="shared" si="236"/>
        <v/>
      </c>
      <c r="AH26" s="47" t="str">
        <f t="shared" si="236"/>
        <v/>
      </c>
      <c r="AI26" s="47" t="str">
        <f t="shared" si="236"/>
        <v/>
      </c>
      <c r="AJ26" s="47" t="str">
        <f t="shared" si="236"/>
        <v/>
      </c>
      <c r="AK26" s="47" t="str">
        <f t="shared" si="236"/>
        <v/>
      </c>
      <c r="AL26" s="47" t="str">
        <f t="shared" si="236"/>
        <v/>
      </c>
      <c r="AM26" s="47" t="str">
        <f t="shared" si="236"/>
        <v/>
      </c>
      <c r="AN26" s="47" t="str">
        <f t="shared" si="236"/>
        <v/>
      </c>
      <c r="AO26" s="47" t="str">
        <f t="shared" si="236"/>
        <v/>
      </c>
      <c r="AP26" s="47" t="str">
        <f t="shared" si="236"/>
        <v/>
      </c>
      <c r="AQ26" s="47" t="str">
        <f t="shared" si="236"/>
        <v/>
      </c>
      <c r="AR26" s="47" t="str">
        <f t="shared" si="236"/>
        <v/>
      </c>
      <c r="AS26" s="47" t="str">
        <f t="shared" si="236"/>
        <v/>
      </c>
      <c r="AT26" s="47" t="str">
        <f t="shared" si="236"/>
        <v/>
      </c>
      <c r="AU26" s="47" t="str">
        <f t="shared" si="236"/>
        <v/>
      </c>
      <c r="AV26" s="47" t="str">
        <f t="shared" si="236"/>
        <v/>
      </c>
      <c r="AW26" s="47" t="str">
        <f t="shared" si="236"/>
        <v/>
      </c>
      <c r="AX26" s="47" t="str">
        <f t="shared" si="236"/>
        <v/>
      </c>
      <c r="AY26" s="47" t="str">
        <f t="shared" si="236"/>
        <v/>
      </c>
      <c r="AZ26" s="47" t="str">
        <f t="shared" si="236"/>
        <v/>
      </c>
      <c r="BA26" s="47" t="str">
        <f t="shared" si="236"/>
        <v/>
      </c>
      <c r="BB26" s="47" t="str">
        <f t="shared" si="236"/>
        <v/>
      </c>
      <c r="BC26" s="47" t="str">
        <f t="shared" si="236"/>
        <v/>
      </c>
      <c r="BD26" s="47" t="str">
        <f t="shared" si="236"/>
        <v/>
      </c>
      <c r="BE26" s="47" t="str">
        <f t="shared" si="236"/>
        <v/>
      </c>
      <c r="BF26" s="47" t="str">
        <f t="shared" si="236"/>
        <v/>
      </c>
      <c r="BG26" s="47" t="str">
        <f t="shared" si="236"/>
        <v/>
      </c>
      <c r="BH26" s="47" t="str">
        <f t="shared" si="236"/>
        <v/>
      </c>
      <c r="BI26" s="47" t="str">
        <f t="shared" si="236"/>
        <v/>
      </c>
      <c r="BJ26" s="47" t="str">
        <f t="shared" si="236"/>
        <v/>
      </c>
      <c r="BK26" s="47" t="str">
        <f t="shared" si="236"/>
        <v/>
      </c>
      <c r="BL26" s="47" t="str">
        <f t="shared" si="236"/>
        <v/>
      </c>
      <c r="BM26" s="47" t="str">
        <f t="shared" si="236"/>
        <v/>
      </c>
      <c r="BN26" s="47" t="str">
        <f t="shared" si="236"/>
        <v/>
      </c>
      <c r="BO26" s="47" t="str">
        <f t="shared" si="236"/>
        <v/>
      </c>
      <c r="BP26" s="47" t="str">
        <f t="shared" si="236"/>
        <v/>
      </c>
      <c r="BQ26" s="47" t="str">
        <f t="shared" si="236"/>
        <v/>
      </c>
      <c r="BR26" s="47" t="str">
        <f t="shared" si="236"/>
        <v/>
      </c>
      <c r="BS26" s="47" t="str">
        <f t="shared" si="236"/>
        <v/>
      </c>
      <c r="BT26" s="47" t="str">
        <f t="shared" si="236"/>
        <v/>
      </c>
      <c r="BU26" s="47" t="str">
        <f t="shared" si="236"/>
        <v/>
      </c>
      <c r="BV26" s="47" t="str">
        <f t="shared" si="236"/>
        <v/>
      </c>
      <c r="BW26" s="47" t="str">
        <f t="shared" si="236"/>
        <v/>
      </c>
      <c r="BX26" s="47" t="str">
        <f t="shared" si="236"/>
        <v/>
      </c>
      <c r="BY26" s="47" t="str">
        <f t="shared" si="236"/>
        <v/>
      </c>
      <c r="BZ26" s="47" t="str">
        <f t="shared" si="236"/>
        <v/>
      </c>
      <c r="CA26" s="47" t="str">
        <f t="shared" si="236"/>
        <v/>
      </c>
      <c r="CB26" s="47" t="str">
        <f t="shared" si="236"/>
        <v/>
      </c>
      <c r="CC26" s="47" t="str">
        <f t="shared" si="236"/>
        <v/>
      </c>
      <c r="CD26" s="47" t="str">
        <f t="shared" si="236"/>
        <v/>
      </c>
      <c r="CE26" s="47" t="str">
        <f t="shared" si="236"/>
        <v/>
      </c>
      <c r="CF26" s="47" t="str">
        <f t="shared" si="236"/>
        <v/>
      </c>
      <c r="CG26" s="47" t="str">
        <f t="shared" si="236"/>
        <v/>
      </c>
      <c r="CH26" s="47" t="str">
        <f t="shared" si="236"/>
        <v/>
      </c>
      <c r="CI26" s="47" t="str">
        <f t="shared" si="236"/>
        <v/>
      </c>
      <c r="CJ26" s="47" t="str">
        <f t="shared" si="234"/>
        <v/>
      </c>
      <c r="CK26" s="47" t="str">
        <f t="shared" si="234"/>
        <v/>
      </c>
      <c r="CL26" s="47" t="str">
        <f t="shared" si="234"/>
        <v/>
      </c>
      <c r="CM26" s="47" t="str">
        <f t="shared" si="234"/>
        <v/>
      </c>
      <c r="CN26" s="47" t="str">
        <f t="shared" si="234"/>
        <v/>
      </c>
      <c r="CO26" s="47" t="str">
        <f t="shared" si="234"/>
        <v/>
      </c>
      <c r="CP26" s="47" t="str">
        <f t="shared" si="234"/>
        <v/>
      </c>
      <c r="CQ26" s="47" t="str">
        <f t="shared" si="234"/>
        <v/>
      </c>
      <c r="CR26" s="47" t="str">
        <f t="shared" si="234"/>
        <v/>
      </c>
      <c r="CS26" s="47" t="str">
        <f t="shared" si="234"/>
        <v/>
      </c>
      <c r="CT26" s="47" t="str">
        <f t="shared" si="234"/>
        <v/>
      </c>
      <c r="CU26" s="47" t="str">
        <f t="shared" si="234"/>
        <v/>
      </c>
      <c r="CV26" s="47" t="str">
        <f t="shared" si="234"/>
        <v/>
      </c>
      <c r="CW26" s="47" t="str">
        <f t="shared" si="234"/>
        <v/>
      </c>
      <c r="CX26" s="47" t="str">
        <f t="shared" si="234"/>
        <v/>
      </c>
      <c r="CY26" s="47" t="str">
        <f t="shared" si="234"/>
        <v/>
      </c>
      <c r="CZ26" s="47" t="str">
        <f t="shared" si="234"/>
        <v/>
      </c>
      <c r="DA26" s="47" t="str">
        <f t="shared" si="234"/>
        <v/>
      </c>
      <c r="DB26" s="47" t="str">
        <f t="shared" si="234"/>
        <v/>
      </c>
      <c r="DC26" s="47" t="str">
        <f t="shared" si="234"/>
        <v/>
      </c>
      <c r="DD26" s="47" t="str">
        <f t="shared" si="234"/>
        <v/>
      </c>
      <c r="DE26" s="47" t="str">
        <f t="shared" si="234"/>
        <v/>
      </c>
      <c r="DF26" s="47" t="str">
        <f t="shared" si="234"/>
        <v/>
      </c>
      <c r="DG26" s="47" t="str">
        <f t="shared" si="234"/>
        <v/>
      </c>
      <c r="DH26" s="47" t="str">
        <f t="shared" si="234"/>
        <v/>
      </c>
      <c r="DI26" s="47" t="str">
        <f t="shared" si="234"/>
        <v/>
      </c>
      <c r="DJ26" s="47" t="str">
        <f t="shared" si="234"/>
        <v/>
      </c>
      <c r="DK26" s="47" t="str">
        <f t="shared" si="234"/>
        <v/>
      </c>
      <c r="DL26" s="47" t="str">
        <f t="shared" si="234"/>
        <v/>
      </c>
      <c r="DM26" s="47" t="str">
        <f t="shared" si="234"/>
        <v/>
      </c>
      <c r="DN26" s="47" t="str">
        <f t="shared" si="234"/>
        <v/>
      </c>
      <c r="DO26" s="47" t="str">
        <f t="shared" si="234"/>
        <v/>
      </c>
      <c r="DP26" s="47" t="str">
        <f t="shared" si="234"/>
        <v/>
      </c>
      <c r="DQ26" s="47" t="str">
        <f t="shared" si="234"/>
        <v/>
      </c>
      <c r="DR26" s="47" t="str">
        <f t="shared" si="234"/>
        <v/>
      </c>
      <c r="DS26" s="179" t="str">
        <f t="shared" si="213"/>
        <v/>
      </c>
      <c r="DT26" s="47" t="str">
        <f t="shared" si="214"/>
        <v/>
      </c>
      <c r="DU26" s="47" t="str">
        <f t="shared" ref="DU26:GF29" si="237">IF(ISNONTEXT($V26),DT26+$V26,"")</f>
        <v/>
      </c>
      <c r="DV26" s="47" t="str">
        <f t="shared" si="237"/>
        <v/>
      </c>
      <c r="DW26" s="47" t="str">
        <f t="shared" si="237"/>
        <v/>
      </c>
      <c r="DX26" s="47" t="str">
        <f t="shared" si="237"/>
        <v/>
      </c>
      <c r="DY26" s="47" t="str">
        <f t="shared" si="237"/>
        <v/>
      </c>
      <c r="DZ26" s="47" t="str">
        <f t="shared" si="237"/>
        <v/>
      </c>
      <c r="EA26" s="47" t="str">
        <f t="shared" si="237"/>
        <v/>
      </c>
      <c r="EB26" s="47" t="str">
        <f t="shared" si="237"/>
        <v/>
      </c>
      <c r="EC26" s="47" t="str">
        <f t="shared" si="237"/>
        <v/>
      </c>
      <c r="ED26" s="47" t="str">
        <f t="shared" si="237"/>
        <v/>
      </c>
      <c r="EE26" s="47" t="str">
        <f t="shared" si="237"/>
        <v/>
      </c>
      <c r="EF26" s="47" t="str">
        <f t="shared" si="237"/>
        <v/>
      </c>
      <c r="EG26" s="47" t="str">
        <f t="shared" si="237"/>
        <v/>
      </c>
      <c r="EH26" s="47" t="str">
        <f t="shared" si="237"/>
        <v/>
      </c>
      <c r="EI26" s="47" t="str">
        <f t="shared" si="237"/>
        <v/>
      </c>
      <c r="EJ26" s="47" t="str">
        <f t="shared" si="237"/>
        <v/>
      </c>
      <c r="EK26" s="47" t="str">
        <f t="shared" si="237"/>
        <v/>
      </c>
      <c r="EL26" s="47" t="str">
        <f t="shared" si="237"/>
        <v/>
      </c>
      <c r="EM26" s="47" t="str">
        <f t="shared" si="237"/>
        <v/>
      </c>
      <c r="EN26" s="47" t="str">
        <f t="shared" si="237"/>
        <v/>
      </c>
      <c r="EO26" s="47" t="str">
        <f t="shared" si="237"/>
        <v/>
      </c>
      <c r="EP26" s="47" t="str">
        <f t="shared" si="237"/>
        <v/>
      </c>
      <c r="EQ26" s="47" t="str">
        <f t="shared" si="237"/>
        <v/>
      </c>
      <c r="ER26" s="47" t="str">
        <f t="shared" si="237"/>
        <v/>
      </c>
      <c r="ES26" s="47" t="str">
        <f t="shared" si="237"/>
        <v/>
      </c>
      <c r="ET26" s="47" t="str">
        <f t="shared" si="237"/>
        <v/>
      </c>
      <c r="EU26" s="47" t="str">
        <f t="shared" si="237"/>
        <v/>
      </c>
      <c r="EV26" s="47" t="str">
        <f t="shared" si="237"/>
        <v/>
      </c>
      <c r="EW26" s="47" t="str">
        <f t="shared" si="237"/>
        <v/>
      </c>
      <c r="EX26" s="47" t="str">
        <f t="shared" si="237"/>
        <v/>
      </c>
      <c r="EY26" s="47" t="str">
        <f t="shared" si="237"/>
        <v/>
      </c>
      <c r="EZ26" s="47" t="str">
        <f t="shared" si="237"/>
        <v/>
      </c>
      <c r="FA26" s="47" t="str">
        <f t="shared" si="237"/>
        <v/>
      </c>
      <c r="FB26" s="47" t="str">
        <f t="shared" si="237"/>
        <v/>
      </c>
      <c r="FC26" s="47" t="str">
        <f t="shared" si="237"/>
        <v/>
      </c>
      <c r="FD26" s="47" t="str">
        <f t="shared" si="237"/>
        <v/>
      </c>
      <c r="FE26" s="47" t="str">
        <f t="shared" si="237"/>
        <v/>
      </c>
      <c r="FF26" s="47" t="str">
        <f t="shared" si="237"/>
        <v/>
      </c>
      <c r="FG26" s="47" t="str">
        <f t="shared" si="237"/>
        <v/>
      </c>
      <c r="FH26" s="47" t="str">
        <f t="shared" si="237"/>
        <v/>
      </c>
      <c r="FI26" s="47" t="str">
        <f t="shared" si="237"/>
        <v/>
      </c>
      <c r="FJ26" s="47" t="str">
        <f t="shared" si="237"/>
        <v/>
      </c>
      <c r="FK26" s="47" t="str">
        <f t="shared" si="237"/>
        <v/>
      </c>
      <c r="FL26" s="47" t="str">
        <f t="shared" si="237"/>
        <v/>
      </c>
      <c r="FM26" s="47" t="str">
        <f t="shared" si="237"/>
        <v/>
      </c>
      <c r="FN26" s="47" t="str">
        <f t="shared" si="237"/>
        <v/>
      </c>
      <c r="FO26" s="47" t="str">
        <f t="shared" si="237"/>
        <v/>
      </c>
      <c r="FP26" s="47" t="str">
        <f t="shared" si="237"/>
        <v/>
      </c>
      <c r="FQ26" s="47" t="str">
        <f t="shared" si="237"/>
        <v/>
      </c>
      <c r="FR26" s="47" t="str">
        <f t="shared" si="237"/>
        <v/>
      </c>
      <c r="FS26" s="47" t="str">
        <f t="shared" si="237"/>
        <v/>
      </c>
      <c r="FT26" s="47" t="str">
        <f t="shared" si="237"/>
        <v/>
      </c>
      <c r="FU26" s="47" t="str">
        <f t="shared" si="237"/>
        <v/>
      </c>
      <c r="FV26" s="47" t="str">
        <f t="shared" si="237"/>
        <v/>
      </c>
      <c r="FW26" s="47" t="str">
        <f t="shared" si="237"/>
        <v/>
      </c>
      <c r="FX26" s="47" t="str">
        <f t="shared" si="237"/>
        <v/>
      </c>
      <c r="FY26" s="47" t="str">
        <f t="shared" si="237"/>
        <v/>
      </c>
      <c r="FZ26" s="47" t="str">
        <f t="shared" si="237"/>
        <v/>
      </c>
      <c r="GA26" s="47" t="str">
        <f t="shared" si="237"/>
        <v/>
      </c>
      <c r="GB26" s="47" t="str">
        <f t="shared" si="237"/>
        <v/>
      </c>
      <c r="GC26" s="47" t="str">
        <f t="shared" si="237"/>
        <v/>
      </c>
      <c r="GD26" s="47" t="str">
        <f t="shared" si="237"/>
        <v/>
      </c>
      <c r="GE26" s="47" t="str">
        <f t="shared" si="237"/>
        <v/>
      </c>
      <c r="GF26" s="47" t="str">
        <f t="shared" si="237"/>
        <v/>
      </c>
      <c r="GG26" s="47" t="str">
        <f t="shared" si="235"/>
        <v/>
      </c>
      <c r="GH26" s="47" t="str">
        <f t="shared" si="235"/>
        <v/>
      </c>
      <c r="GI26" s="47" t="str">
        <f t="shared" si="235"/>
        <v/>
      </c>
      <c r="GJ26" s="47" t="str">
        <f t="shared" si="235"/>
        <v/>
      </c>
      <c r="GK26" s="47" t="str">
        <f t="shared" si="235"/>
        <v/>
      </c>
      <c r="GL26" s="47" t="str">
        <f t="shared" si="235"/>
        <v/>
      </c>
      <c r="GM26" s="47" t="str">
        <f t="shared" si="235"/>
        <v/>
      </c>
      <c r="GN26" s="47" t="str">
        <f t="shared" si="235"/>
        <v/>
      </c>
      <c r="GO26" s="47" t="str">
        <f t="shared" si="235"/>
        <v/>
      </c>
      <c r="GP26" s="47" t="str">
        <f t="shared" si="235"/>
        <v/>
      </c>
      <c r="GQ26" s="47" t="str">
        <f t="shared" si="235"/>
        <v/>
      </c>
      <c r="GR26" s="47" t="str">
        <f t="shared" si="235"/>
        <v/>
      </c>
      <c r="GS26" s="47" t="str">
        <f t="shared" si="235"/>
        <v/>
      </c>
      <c r="GT26" s="47" t="str">
        <f t="shared" si="235"/>
        <v/>
      </c>
      <c r="GU26" s="47" t="str">
        <f t="shared" si="235"/>
        <v/>
      </c>
      <c r="GV26" s="47" t="str">
        <f t="shared" si="235"/>
        <v/>
      </c>
      <c r="GW26" s="47" t="str">
        <f t="shared" si="235"/>
        <v/>
      </c>
      <c r="GX26" s="47" t="str">
        <f t="shared" si="235"/>
        <v/>
      </c>
      <c r="GY26" s="47" t="str">
        <f t="shared" si="235"/>
        <v/>
      </c>
      <c r="GZ26" s="47" t="str">
        <f t="shared" si="235"/>
        <v/>
      </c>
      <c r="HA26" s="47" t="str">
        <f t="shared" si="235"/>
        <v/>
      </c>
      <c r="HB26" s="47" t="str">
        <f t="shared" si="235"/>
        <v/>
      </c>
      <c r="HC26" s="47" t="str">
        <f t="shared" si="235"/>
        <v/>
      </c>
      <c r="HD26" s="47" t="str">
        <f t="shared" si="235"/>
        <v/>
      </c>
      <c r="HE26" s="47" t="str">
        <f t="shared" si="235"/>
        <v/>
      </c>
      <c r="HF26" s="47" t="str">
        <f t="shared" si="235"/>
        <v/>
      </c>
      <c r="HG26" s="47" t="str">
        <f t="shared" si="235"/>
        <v/>
      </c>
      <c r="HH26" s="47" t="str">
        <f t="shared" si="235"/>
        <v/>
      </c>
      <c r="HI26" s="47" t="str">
        <f t="shared" si="235"/>
        <v/>
      </c>
      <c r="HJ26" s="47" t="str">
        <f t="shared" si="235"/>
        <v/>
      </c>
      <c r="HK26" s="47" t="str">
        <f t="shared" si="235"/>
        <v/>
      </c>
      <c r="HL26" s="47" t="str">
        <f t="shared" si="235"/>
        <v/>
      </c>
      <c r="HM26" s="47" t="str">
        <f t="shared" si="235"/>
        <v/>
      </c>
      <c r="HN26" s="47" t="str">
        <f t="shared" si="235"/>
        <v/>
      </c>
      <c r="HO26" s="47" t="str">
        <f t="shared" si="235"/>
        <v/>
      </c>
      <c r="HP26" s="165" t="e">
        <f t="shared" si="7"/>
        <v>#N/A</v>
      </c>
      <c r="HQ26" s="165" t="e">
        <f t="shared" si="8"/>
        <v>#N/A</v>
      </c>
      <c r="HR26" s="165" t="e">
        <f t="shared" si="9"/>
        <v>#N/A</v>
      </c>
      <c r="HS26" s="165" t="e">
        <f t="shared" si="10"/>
        <v>#N/A</v>
      </c>
      <c r="HT26" s="165" t="e">
        <f t="shared" si="11"/>
        <v>#N/A</v>
      </c>
      <c r="HU26" s="165" t="e">
        <f t="shared" si="12"/>
        <v>#N/A</v>
      </c>
      <c r="HV26" s="165" t="e">
        <f t="shared" si="13"/>
        <v>#N/A</v>
      </c>
      <c r="HW26" s="165" t="e">
        <f t="shared" si="14"/>
        <v>#N/A</v>
      </c>
      <c r="HX26" s="165" t="e">
        <f t="shared" si="15"/>
        <v>#N/A</v>
      </c>
      <c r="HY26" s="165" t="e">
        <f t="shared" si="16"/>
        <v>#N/A</v>
      </c>
      <c r="HZ26" s="165" t="e">
        <f t="shared" si="17"/>
        <v>#N/A</v>
      </c>
      <c r="IA26" s="165" t="e">
        <f t="shared" si="18"/>
        <v>#N/A</v>
      </c>
      <c r="IB26" s="165" t="e">
        <f t="shared" si="19"/>
        <v>#N/A</v>
      </c>
      <c r="IC26" s="165" t="e">
        <f t="shared" si="20"/>
        <v>#N/A</v>
      </c>
      <c r="ID26" s="165" t="e">
        <f t="shared" si="21"/>
        <v>#N/A</v>
      </c>
      <c r="IE26" s="165" t="e">
        <f t="shared" si="22"/>
        <v>#N/A</v>
      </c>
      <c r="IF26" s="165" t="e">
        <f t="shared" si="23"/>
        <v>#N/A</v>
      </c>
      <c r="IG26" s="165" t="e">
        <f t="shared" si="24"/>
        <v>#N/A</v>
      </c>
      <c r="IH26" s="165" t="e">
        <f t="shared" si="25"/>
        <v>#N/A</v>
      </c>
      <c r="II26" s="165" t="e">
        <f t="shared" si="26"/>
        <v>#N/A</v>
      </c>
      <c r="IJ26" s="165" t="e">
        <f t="shared" si="27"/>
        <v>#N/A</v>
      </c>
      <c r="IK26" s="165" t="e">
        <f t="shared" si="28"/>
        <v>#N/A</v>
      </c>
      <c r="IL26" s="165" t="e">
        <f t="shared" si="29"/>
        <v>#N/A</v>
      </c>
      <c r="IM26" s="165" t="e">
        <f t="shared" si="30"/>
        <v>#N/A</v>
      </c>
      <c r="IN26" s="165" t="e">
        <f t="shared" si="31"/>
        <v>#N/A</v>
      </c>
      <c r="IO26" s="165" t="e">
        <f t="shared" si="32"/>
        <v>#N/A</v>
      </c>
      <c r="IP26" s="165" t="e">
        <f t="shared" si="33"/>
        <v>#N/A</v>
      </c>
      <c r="IQ26" s="165" t="e">
        <f t="shared" si="34"/>
        <v>#N/A</v>
      </c>
      <c r="IR26" s="165" t="e">
        <f t="shared" si="35"/>
        <v>#N/A</v>
      </c>
      <c r="IS26" s="165" t="e">
        <f t="shared" si="36"/>
        <v>#N/A</v>
      </c>
      <c r="IT26" s="165" t="e">
        <f t="shared" si="37"/>
        <v>#N/A</v>
      </c>
      <c r="IU26" s="165" t="e">
        <f t="shared" si="38"/>
        <v>#N/A</v>
      </c>
      <c r="IV26" s="165" t="e">
        <f t="shared" si="39"/>
        <v>#N/A</v>
      </c>
      <c r="IW26" s="165" t="e">
        <f t="shared" si="40"/>
        <v>#N/A</v>
      </c>
      <c r="IX26" s="165" t="e">
        <f t="shared" si="41"/>
        <v>#N/A</v>
      </c>
      <c r="IY26" s="165" t="e">
        <f t="shared" si="42"/>
        <v>#N/A</v>
      </c>
      <c r="IZ26" s="165" t="e">
        <f t="shared" si="43"/>
        <v>#N/A</v>
      </c>
      <c r="JA26" s="165" t="e">
        <f t="shared" si="44"/>
        <v>#N/A</v>
      </c>
      <c r="JB26" s="165" t="e">
        <f t="shared" si="45"/>
        <v>#N/A</v>
      </c>
      <c r="JC26" s="165" t="e">
        <f t="shared" si="46"/>
        <v>#N/A</v>
      </c>
      <c r="JD26" s="165" t="e">
        <f t="shared" si="47"/>
        <v>#N/A</v>
      </c>
      <c r="JE26" s="165" t="e">
        <f t="shared" si="48"/>
        <v>#N/A</v>
      </c>
      <c r="JF26" s="165" t="e">
        <f t="shared" si="49"/>
        <v>#N/A</v>
      </c>
      <c r="JG26" s="165" t="e">
        <f t="shared" si="50"/>
        <v>#N/A</v>
      </c>
      <c r="JH26" s="165" t="e">
        <f t="shared" si="51"/>
        <v>#N/A</v>
      </c>
      <c r="JI26" s="165" t="e">
        <f t="shared" si="52"/>
        <v>#N/A</v>
      </c>
      <c r="JJ26" s="165" t="e">
        <f t="shared" si="53"/>
        <v>#N/A</v>
      </c>
      <c r="JK26" s="165" t="e">
        <f t="shared" si="54"/>
        <v>#N/A</v>
      </c>
      <c r="JL26" s="165" t="e">
        <f t="shared" si="55"/>
        <v>#N/A</v>
      </c>
      <c r="JM26" s="165" t="e">
        <f t="shared" si="56"/>
        <v>#N/A</v>
      </c>
      <c r="JN26" s="165" t="e">
        <f t="shared" si="57"/>
        <v>#N/A</v>
      </c>
      <c r="JO26" s="165" t="e">
        <f t="shared" si="58"/>
        <v>#N/A</v>
      </c>
      <c r="JP26" s="165" t="e">
        <f t="shared" si="59"/>
        <v>#N/A</v>
      </c>
      <c r="JQ26" s="165" t="e">
        <f t="shared" si="60"/>
        <v>#N/A</v>
      </c>
      <c r="JR26" s="165" t="e">
        <f t="shared" si="61"/>
        <v>#N/A</v>
      </c>
      <c r="JS26" s="165" t="e">
        <f t="shared" si="62"/>
        <v>#N/A</v>
      </c>
      <c r="JT26" s="165" t="e">
        <f t="shared" si="63"/>
        <v>#N/A</v>
      </c>
      <c r="JU26" s="165" t="e">
        <f t="shared" si="64"/>
        <v>#N/A</v>
      </c>
      <c r="JV26" s="165" t="e">
        <f t="shared" si="65"/>
        <v>#N/A</v>
      </c>
      <c r="JW26" s="165" t="e">
        <f t="shared" si="66"/>
        <v>#N/A</v>
      </c>
      <c r="JX26" s="165" t="e">
        <f t="shared" si="67"/>
        <v>#N/A</v>
      </c>
      <c r="JY26" s="165" t="e">
        <f t="shared" si="68"/>
        <v>#N/A</v>
      </c>
      <c r="JZ26" s="165" t="e">
        <f t="shared" si="69"/>
        <v>#N/A</v>
      </c>
      <c r="KA26" s="165" t="e">
        <f t="shared" si="70"/>
        <v>#N/A</v>
      </c>
      <c r="KB26" s="165" t="e">
        <f t="shared" si="71"/>
        <v>#N/A</v>
      </c>
      <c r="KC26" s="165" t="e">
        <f t="shared" si="72"/>
        <v>#N/A</v>
      </c>
      <c r="KD26" s="165" t="e">
        <f t="shared" si="73"/>
        <v>#N/A</v>
      </c>
      <c r="KE26" s="165" t="e">
        <f t="shared" si="74"/>
        <v>#N/A</v>
      </c>
      <c r="KF26" s="165" t="e">
        <f t="shared" si="75"/>
        <v>#N/A</v>
      </c>
      <c r="KG26" s="165" t="e">
        <f t="shared" si="76"/>
        <v>#N/A</v>
      </c>
      <c r="KH26" s="165" t="e">
        <f t="shared" si="77"/>
        <v>#N/A</v>
      </c>
      <c r="KI26" s="165" t="e">
        <f t="shared" si="78"/>
        <v>#N/A</v>
      </c>
      <c r="KJ26" s="165" t="e">
        <f t="shared" si="79"/>
        <v>#N/A</v>
      </c>
      <c r="KK26" s="165" t="e">
        <f t="shared" si="80"/>
        <v>#N/A</v>
      </c>
      <c r="KL26" s="165" t="e">
        <f t="shared" si="81"/>
        <v>#N/A</v>
      </c>
      <c r="KM26" s="165" t="e">
        <f t="shared" si="82"/>
        <v>#N/A</v>
      </c>
      <c r="KN26" s="165" t="e">
        <f t="shared" si="83"/>
        <v>#N/A</v>
      </c>
      <c r="KO26" s="165" t="e">
        <f t="shared" si="84"/>
        <v>#N/A</v>
      </c>
      <c r="KP26" s="165" t="e">
        <f t="shared" si="85"/>
        <v>#N/A</v>
      </c>
      <c r="KQ26" s="165" t="e">
        <f t="shared" si="86"/>
        <v>#N/A</v>
      </c>
      <c r="KR26" s="165" t="e">
        <f t="shared" si="87"/>
        <v>#N/A</v>
      </c>
      <c r="KS26" s="165" t="e">
        <f t="shared" si="88"/>
        <v>#N/A</v>
      </c>
      <c r="KT26" s="165" t="e">
        <f t="shared" si="89"/>
        <v>#N/A</v>
      </c>
      <c r="KU26" s="165" t="e">
        <f t="shared" si="90"/>
        <v>#N/A</v>
      </c>
      <c r="KV26" s="165" t="e">
        <f t="shared" si="91"/>
        <v>#N/A</v>
      </c>
      <c r="KW26" s="165" t="e">
        <f t="shared" si="92"/>
        <v>#N/A</v>
      </c>
      <c r="KX26" s="165" t="e">
        <f t="shared" si="93"/>
        <v>#N/A</v>
      </c>
      <c r="KY26" s="165" t="e">
        <f t="shared" si="94"/>
        <v>#N/A</v>
      </c>
      <c r="KZ26" s="165" t="e">
        <f t="shared" si="95"/>
        <v>#N/A</v>
      </c>
      <c r="LA26" s="165" t="e">
        <f t="shared" si="96"/>
        <v>#N/A</v>
      </c>
      <c r="LB26" s="165" t="e">
        <f t="shared" si="97"/>
        <v>#N/A</v>
      </c>
      <c r="LC26" s="165" t="e">
        <f t="shared" si="98"/>
        <v>#N/A</v>
      </c>
      <c r="LD26" s="165" t="e">
        <f t="shared" si="99"/>
        <v>#N/A</v>
      </c>
      <c r="LE26" s="165" t="e">
        <f t="shared" si="100"/>
        <v>#N/A</v>
      </c>
      <c r="LF26" s="165" t="e">
        <f t="shared" si="101"/>
        <v>#N/A</v>
      </c>
      <c r="LG26" s="165" t="e">
        <f t="shared" si="102"/>
        <v>#N/A</v>
      </c>
      <c r="LH26" s="165" t="e">
        <f t="shared" si="103"/>
        <v>#N/A</v>
      </c>
      <c r="LI26" s="165" t="e">
        <f t="shared" si="104"/>
        <v>#N/A</v>
      </c>
      <c r="LJ26" s="165" t="e">
        <f t="shared" si="105"/>
        <v>#N/A</v>
      </c>
      <c r="LK26" s="165" t="e">
        <f t="shared" si="106"/>
        <v>#N/A</v>
      </c>
      <c r="LL26" s="165" t="e">
        <f t="shared" si="107"/>
        <v>#N/A</v>
      </c>
      <c r="LM26" s="165" t="e">
        <f t="shared" si="108"/>
        <v>#N/A</v>
      </c>
      <c r="LN26" s="165" t="e">
        <f t="shared" si="109"/>
        <v>#N/A</v>
      </c>
      <c r="LO26" s="165" t="e">
        <f t="shared" si="110"/>
        <v>#N/A</v>
      </c>
      <c r="LP26" s="165" t="e">
        <f t="shared" si="111"/>
        <v>#N/A</v>
      </c>
      <c r="LQ26" s="165" t="e">
        <f t="shared" si="112"/>
        <v>#N/A</v>
      </c>
      <c r="LR26" s="165" t="e">
        <f t="shared" si="113"/>
        <v>#N/A</v>
      </c>
      <c r="LS26" s="165" t="e">
        <f t="shared" si="114"/>
        <v>#N/A</v>
      </c>
      <c r="LT26" s="165" t="e">
        <f t="shared" si="115"/>
        <v>#N/A</v>
      </c>
      <c r="LU26" s="165" t="e">
        <f t="shared" si="116"/>
        <v>#N/A</v>
      </c>
      <c r="LV26" s="165" t="e">
        <f t="shared" si="117"/>
        <v>#N/A</v>
      </c>
      <c r="LW26" s="165" t="e">
        <f t="shared" si="118"/>
        <v>#N/A</v>
      </c>
      <c r="LX26" s="165" t="e">
        <f t="shared" si="119"/>
        <v>#N/A</v>
      </c>
      <c r="LY26" s="165" t="e">
        <f t="shared" si="120"/>
        <v>#N/A</v>
      </c>
      <c r="LZ26" s="165" t="e">
        <f t="shared" si="121"/>
        <v>#N/A</v>
      </c>
      <c r="MA26" s="165" t="e">
        <f t="shared" si="122"/>
        <v>#N/A</v>
      </c>
      <c r="MB26" s="165" t="e">
        <f t="shared" si="123"/>
        <v>#N/A</v>
      </c>
      <c r="MC26" s="165" t="e">
        <f t="shared" si="124"/>
        <v>#N/A</v>
      </c>
      <c r="MD26" s="165" t="e">
        <f t="shared" si="125"/>
        <v>#N/A</v>
      </c>
      <c r="ME26" s="165" t="e">
        <f t="shared" si="126"/>
        <v>#N/A</v>
      </c>
      <c r="MF26" s="165" t="e">
        <f t="shared" si="127"/>
        <v>#N/A</v>
      </c>
      <c r="MG26" s="165" t="e">
        <f t="shared" si="128"/>
        <v>#N/A</v>
      </c>
      <c r="MH26" s="165" t="e">
        <f t="shared" si="129"/>
        <v>#N/A</v>
      </c>
      <c r="MI26" s="165" t="e">
        <f t="shared" si="130"/>
        <v>#N/A</v>
      </c>
      <c r="MJ26" s="165" t="e">
        <f t="shared" si="131"/>
        <v>#N/A</v>
      </c>
      <c r="MK26" s="165" t="e">
        <f t="shared" si="132"/>
        <v>#N/A</v>
      </c>
      <c r="ML26" s="165" t="e">
        <f t="shared" si="133"/>
        <v>#N/A</v>
      </c>
      <c r="MM26" s="165" t="e">
        <f t="shared" si="134"/>
        <v>#N/A</v>
      </c>
      <c r="MN26" s="165" t="e">
        <f t="shared" si="135"/>
        <v>#N/A</v>
      </c>
      <c r="MO26" s="165" t="e">
        <f t="shared" si="136"/>
        <v>#N/A</v>
      </c>
      <c r="MP26" s="165" t="e">
        <f t="shared" si="137"/>
        <v>#N/A</v>
      </c>
      <c r="MQ26" s="165" t="e">
        <f t="shared" si="138"/>
        <v>#N/A</v>
      </c>
      <c r="MR26" s="165" t="e">
        <f t="shared" si="139"/>
        <v>#N/A</v>
      </c>
      <c r="MS26" s="165" t="e">
        <f t="shared" si="140"/>
        <v>#N/A</v>
      </c>
      <c r="MT26" s="165" t="e">
        <f t="shared" si="141"/>
        <v>#N/A</v>
      </c>
      <c r="MU26" s="165" t="e">
        <f t="shared" si="142"/>
        <v>#N/A</v>
      </c>
      <c r="MV26" s="165" t="e">
        <f t="shared" si="143"/>
        <v>#N/A</v>
      </c>
      <c r="MW26" s="165" t="e">
        <f t="shared" si="144"/>
        <v>#N/A</v>
      </c>
      <c r="MX26" s="165" t="e">
        <f t="shared" si="145"/>
        <v>#N/A</v>
      </c>
      <c r="MY26" s="165" t="e">
        <f t="shared" si="146"/>
        <v>#N/A</v>
      </c>
      <c r="MZ26" s="165" t="e">
        <f t="shared" si="147"/>
        <v>#N/A</v>
      </c>
      <c r="NA26" s="165" t="e">
        <f t="shared" si="148"/>
        <v>#N/A</v>
      </c>
      <c r="NB26" s="165" t="e">
        <f t="shared" si="149"/>
        <v>#N/A</v>
      </c>
      <c r="NC26" s="165" t="e">
        <f t="shared" si="150"/>
        <v>#N/A</v>
      </c>
      <c r="ND26" s="165" t="e">
        <f t="shared" si="151"/>
        <v>#N/A</v>
      </c>
      <c r="NE26" s="165" t="e">
        <f t="shared" si="152"/>
        <v>#N/A</v>
      </c>
      <c r="NF26" s="165" t="e">
        <f t="shared" si="153"/>
        <v>#N/A</v>
      </c>
      <c r="NG26" s="165" t="e">
        <f t="shared" si="154"/>
        <v>#N/A</v>
      </c>
      <c r="NH26" s="165" t="e">
        <f t="shared" si="155"/>
        <v>#N/A</v>
      </c>
      <c r="NI26" s="165" t="e">
        <f t="shared" si="156"/>
        <v>#N/A</v>
      </c>
      <c r="NJ26" s="165" t="e">
        <f t="shared" si="157"/>
        <v>#N/A</v>
      </c>
      <c r="NK26" s="165" t="e">
        <f t="shared" si="158"/>
        <v>#N/A</v>
      </c>
      <c r="NL26" s="165" t="e">
        <f t="shared" si="159"/>
        <v>#N/A</v>
      </c>
      <c r="NM26" s="165" t="e">
        <f t="shared" si="160"/>
        <v>#N/A</v>
      </c>
      <c r="NN26" s="165" t="e">
        <f t="shared" si="161"/>
        <v>#N/A</v>
      </c>
      <c r="NO26" s="165" t="e">
        <f t="shared" si="162"/>
        <v>#N/A</v>
      </c>
      <c r="NP26" s="165" t="e">
        <f t="shared" si="163"/>
        <v>#N/A</v>
      </c>
      <c r="NQ26" s="165" t="e">
        <f t="shared" si="164"/>
        <v>#N/A</v>
      </c>
      <c r="NR26" s="165" t="e">
        <f t="shared" si="165"/>
        <v>#N/A</v>
      </c>
      <c r="NS26" s="165" t="e">
        <f t="shared" si="166"/>
        <v>#N/A</v>
      </c>
      <c r="NT26" s="165" t="e">
        <f t="shared" si="167"/>
        <v>#N/A</v>
      </c>
      <c r="NU26" s="165" t="e">
        <f t="shared" si="168"/>
        <v>#N/A</v>
      </c>
      <c r="NV26" s="165" t="e">
        <f t="shared" si="169"/>
        <v>#N/A</v>
      </c>
      <c r="NW26" s="165" t="e">
        <f t="shared" si="170"/>
        <v>#N/A</v>
      </c>
      <c r="NX26" s="165" t="e">
        <f t="shared" si="171"/>
        <v>#N/A</v>
      </c>
      <c r="NY26" s="165" t="e">
        <f t="shared" si="172"/>
        <v>#N/A</v>
      </c>
      <c r="NZ26" s="165" t="e">
        <f t="shared" si="173"/>
        <v>#N/A</v>
      </c>
      <c r="OA26" s="165" t="e">
        <f t="shared" si="174"/>
        <v>#N/A</v>
      </c>
      <c r="OB26" s="165" t="e">
        <f t="shared" si="175"/>
        <v>#N/A</v>
      </c>
      <c r="OC26" s="165" t="e">
        <f t="shared" si="176"/>
        <v>#N/A</v>
      </c>
      <c r="OD26" s="165" t="e">
        <f t="shared" si="177"/>
        <v>#N/A</v>
      </c>
      <c r="OE26" s="165" t="e">
        <f t="shared" si="178"/>
        <v>#N/A</v>
      </c>
      <c r="OF26" s="165" t="e">
        <f t="shared" si="179"/>
        <v>#N/A</v>
      </c>
      <c r="OG26" s="165" t="e">
        <f t="shared" si="180"/>
        <v>#N/A</v>
      </c>
      <c r="OH26" s="165" t="e">
        <f t="shared" si="181"/>
        <v>#N/A</v>
      </c>
      <c r="OI26" s="165" t="e">
        <f t="shared" si="182"/>
        <v>#N/A</v>
      </c>
      <c r="OJ26" s="165" t="e">
        <f t="shared" si="183"/>
        <v>#N/A</v>
      </c>
      <c r="OK26" s="165" t="e">
        <f t="shared" si="184"/>
        <v>#N/A</v>
      </c>
      <c r="OL26" s="165" t="e">
        <f t="shared" si="185"/>
        <v>#N/A</v>
      </c>
      <c r="OM26" s="165" t="e">
        <f t="shared" si="186"/>
        <v>#N/A</v>
      </c>
      <c r="ON26" s="165" t="e">
        <f t="shared" si="187"/>
        <v>#N/A</v>
      </c>
      <c r="OO26" s="165" t="e">
        <f t="shared" si="188"/>
        <v>#N/A</v>
      </c>
      <c r="OP26" s="165" t="e">
        <f t="shared" si="189"/>
        <v>#N/A</v>
      </c>
      <c r="OQ26" s="165" t="e">
        <f t="shared" si="190"/>
        <v>#N/A</v>
      </c>
      <c r="OR26" s="165" t="e">
        <f t="shared" si="191"/>
        <v>#N/A</v>
      </c>
      <c r="OS26" s="165" t="e">
        <f t="shared" si="192"/>
        <v>#N/A</v>
      </c>
      <c r="OT26" s="165" t="e">
        <f t="shared" si="193"/>
        <v>#N/A</v>
      </c>
      <c r="OU26" s="165" t="e">
        <f t="shared" si="194"/>
        <v>#N/A</v>
      </c>
      <c r="OV26" s="165" t="e">
        <f t="shared" si="195"/>
        <v>#N/A</v>
      </c>
      <c r="OW26" s="165" t="e">
        <f t="shared" si="196"/>
        <v>#N/A</v>
      </c>
      <c r="OX26" s="165" t="e">
        <f t="shared" si="197"/>
        <v>#N/A</v>
      </c>
      <c r="OY26" s="165" t="e">
        <f t="shared" si="198"/>
        <v>#N/A</v>
      </c>
      <c r="OZ26" s="165" t="e">
        <f t="shared" si="199"/>
        <v>#N/A</v>
      </c>
      <c r="PA26" s="165" t="e">
        <f t="shared" si="200"/>
        <v>#N/A</v>
      </c>
      <c r="PB26" s="165" t="e">
        <f t="shared" si="201"/>
        <v>#N/A</v>
      </c>
      <c r="PC26" s="165" t="e">
        <f t="shared" si="202"/>
        <v>#N/A</v>
      </c>
      <c r="PD26" s="165" t="e">
        <f t="shared" si="203"/>
        <v>#N/A</v>
      </c>
      <c r="PE26" s="165" t="e">
        <f t="shared" si="204"/>
        <v>#N/A</v>
      </c>
      <c r="PF26" s="165" t="e">
        <f t="shared" si="205"/>
        <v>#N/A</v>
      </c>
      <c r="PG26" s="165" t="e">
        <f t="shared" si="206"/>
        <v>#N/A</v>
      </c>
      <c r="PH26" s="165" t="e">
        <f t="shared" si="207"/>
        <v>#N/A</v>
      </c>
    </row>
    <row r="27" spans="1:424" hidden="1" x14ac:dyDescent="0.45">
      <c r="A27" s="4">
        <v>24</v>
      </c>
      <c r="B27" s="92" t="str">
        <f t="shared" si="208"/>
        <v/>
      </c>
      <c r="C27" s="91"/>
      <c r="D27" s="92" t="str">
        <f t="shared" si="209"/>
        <v/>
      </c>
      <c r="E27" s="120" t="str">
        <f t="shared" si="0"/>
        <v/>
      </c>
      <c r="F27" s="120" t="str">
        <f t="shared" si="1"/>
        <v/>
      </c>
      <c r="G27" s="71" t="str">
        <f t="shared" si="210"/>
        <v/>
      </c>
      <c r="H27" s="23"/>
      <c r="I27" s="55"/>
      <c r="J27" s="298"/>
      <c r="K27" s="72" t="str">
        <f>IF(AND(B27&gt;0,C27&gt;0,D27&gt;0),IF(ISBLANK(J27),IF(ISBLANK(H27),"",(D27-B27)*VLOOKUP(H27,VLookups!$A$4:$B$13,2,FALSE)),J27),"")</f>
        <v/>
      </c>
      <c r="L27" s="73" t="str">
        <f t="shared" si="2"/>
        <v/>
      </c>
      <c r="M27" s="91"/>
      <c r="N27" s="265" t="str">
        <f>IF(AND(M27&gt;0,C27&gt;0,NOT(K27="")),ABS(VLOOKUP($M$1,VLookups!$A$43:$B$44,2,FALSE)-_xlfn.NORM.DIST(M27,G27,K27,TRUE)),"")</f>
        <v/>
      </c>
      <c r="O27" s="90" t="str">
        <f>IF(AND($B27&gt;0,$C27&gt;0,$D27&gt;0,NOT(ISBLANK($H27))),_xlfn.NORM.INV(ABS(VLOOKUP($M$1,VLookups!$A$43:$B$44,2,FALSE)-O$3),$G27,$K27),"")</f>
        <v/>
      </c>
      <c r="P27" s="89" t="str">
        <f>IF(AND($B27&gt;0,$C27&gt;0,$D27&gt;0,NOT(ISBLANK($H27))),_xlfn.NORM.INV(ABS(VLOOKUP($M$1,VLookups!$A$43:$B$44,2,FALSE)-P$3),$G27,$K27),"")</f>
        <v/>
      </c>
      <c r="Q27" s="90" t="str">
        <f>IF(AND($B27&gt;0,$C27&gt;0,$D27&gt;0,NOT(ISBLANK($H27))),_xlfn.NORM.INV(ABS(VLOOKUP($M$1,VLookups!$A$43:$B$44,2,FALSE)-Q$3),$G27,$K27),"")</f>
        <v/>
      </c>
      <c r="R27" s="89" t="str">
        <f>IF(AND($B27&gt;0,$C27&gt;0,$D27&gt;0,NOT(ISBLANK($H27))),_xlfn.NORM.INV(ABS(VLOOKUP($M$1,VLookups!$A$43:$B$44,2,FALSE)-R$3),$G27,$K27),"")</f>
        <v/>
      </c>
      <c r="S27" s="90" t="str">
        <f>IF(AND($B27&gt;0,$C27&gt;0,$D27&gt;0,NOT(ISBLANK($H27))),_xlfn.NORM.INV(ABS(VLOOKUP($M$1,VLookups!$A$43:$B$44,2,FALSE)-S$3),$G27,$K27),"")</f>
        <v/>
      </c>
      <c r="T27" s="89" t="str">
        <f>IF(AND($B27&gt;0,$C27&gt;0,$D27&gt;0,NOT(ISBLANK($H27))),_xlfn.NORM.INV(ABS(VLOOKUP($M$1,VLookups!$A$43:$B$44,2,FALSE)-T$3),$G27,$K27),"")</f>
        <v/>
      </c>
      <c r="U27" s="5"/>
      <c r="V27" s="164" t="str">
        <f t="shared" si="211"/>
        <v/>
      </c>
      <c r="W27" s="47" t="str">
        <f t="shared" si="212"/>
        <v/>
      </c>
      <c r="X27" s="47" t="str">
        <f t="shared" si="236"/>
        <v/>
      </c>
      <c r="Y27" s="47" t="str">
        <f t="shared" si="236"/>
        <v/>
      </c>
      <c r="Z27" s="47" t="str">
        <f t="shared" si="236"/>
        <v/>
      </c>
      <c r="AA27" s="47" t="str">
        <f t="shared" si="236"/>
        <v/>
      </c>
      <c r="AB27" s="47" t="str">
        <f t="shared" si="236"/>
        <v/>
      </c>
      <c r="AC27" s="47" t="str">
        <f t="shared" si="236"/>
        <v/>
      </c>
      <c r="AD27" s="47" t="str">
        <f t="shared" si="236"/>
        <v/>
      </c>
      <c r="AE27" s="47" t="str">
        <f t="shared" si="236"/>
        <v/>
      </c>
      <c r="AF27" s="47" t="str">
        <f t="shared" si="236"/>
        <v/>
      </c>
      <c r="AG27" s="47" t="str">
        <f t="shared" si="236"/>
        <v/>
      </c>
      <c r="AH27" s="47" t="str">
        <f t="shared" si="236"/>
        <v/>
      </c>
      <c r="AI27" s="47" t="str">
        <f t="shared" si="236"/>
        <v/>
      </c>
      <c r="AJ27" s="47" t="str">
        <f t="shared" si="236"/>
        <v/>
      </c>
      <c r="AK27" s="47" t="str">
        <f t="shared" si="236"/>
        <v/>
      </c>
      <c r="AL27" s="47" t="str">
        <f t="shared" si="236"/>
        <v/>
      </c>
      <c r="AM27" s="47" t="str">
        <f t="shared" si="236"/>
        <v/>
      </c>
      <c r="AN27" s="47" t="str">
        <f t="shared" si="236"/>
        <v/>
      </c>
      <c r="AO27" s="47" t="str">
        <f t="shared" si="236"/>
        <v/>
      </c>
      <c r="AP27" s="47" t="str">
        <f t="shared" si="236"/>
        <v/>
      </c>
      <c r="AQ27" s="47" t="str">
        <f t="shared" si="236"/>
        <v/>
      </c>
      <c r="AR27" s="47" t="str">
        <f t="shared" si="236"/>
        <v/>
      </c>
      <c r="AS27" s="47" t="str">
        <f t="shared" si="236"/>
        <v/>
      </c>
      <c r="AT27" s="47" t="str">
        <f t="shared" si="236"/>
        <v/>
      </c>
      <c r="AU27" s="47" t="str">
        <f t="shared" si="236"/>
        <v/>
      </c>
      <c r="AV27" s="47" t="str">
        <f t="shared" si="236"/>
        <v/>
      </c>
      <c r="AW27" s="47" t="str">
        <f t="shared" si="236"/>
        <v/>
      </c>
      <c r="AX27" s="47" t="str">
        <f t="shared" si="236"/>
        <v/>
      </c>
      <c r="AY27" s="47" t="str">
        <f t="shared" si="236"/>
        <v/>
      </c>
      <c r="AZ27" s="47" t="str">
        <f t="shared" si="236"/>
        <v/>
      </c>
      <c r="BA27" s="47" t="str">
        <f t="shared" si="236"/>
        <v/>
      </c>
      <c r="BB27" s="47" t="str">
        <f t="shared" si="236"/>
        <v/>
      </c>
      <c r="BC27" s="47" t="str">
        <f t="shared" si="236"/>
        <v/>
      </c>
      <c r="BD27" s="47" t="str">
        <f t="shared" si="236"/>
        <v/>
      </c>
      <c r="BE27" s="47" t="str">
        <f t="shared" si="236"/>
        <v/>
      </c>
      <c r="BF27" s="47" t="str">
        <f t="shared" si="236"/>
        <v/>
      </c>
      <c r="BG27" s="47" t="str">
        <f t="shared" si="236"/>
        <v/>
      </c>
      <c r="BH27" s="47" t="str">
        <f t="shared" si="236"/>
        <v/>
      </c>
      <c r="BI27" s="47" t="str">
        <f t="shared" si="236"/>
        <v/>
      </c>
      <c r="BJ27" s="47" t="str">
        <f t="shared" si="236"/>
        <v/>
      </c>
      <c r="BK27" s="47" t="str">
        <f t="shared" si="236"/>
        <v/>
      </c>
      <c r="BL27" s="47" t="str">
        <f t="shared" si="236"/>
        <v/>
      </c>
      <c r="BM27" s="47" t="str">
        <f t="shared" si="236"/>
        <v/>
      </c>
      <c r="BN27" s="47" t="str">
        <f t="shared" si="236"/>
        <v/>
      </c>
      <c r="BO27" s="47" t="str">
        <f t="shared" si="236"/>
        <v/>
      </c>
      <c r="BP27" s="47" t="str">
        <f t="shared" si="236"/>
        <v/>
      </c>
      <c r="BQ27" s="47" t="str">
        <f t="shared" si="236"/>
        <v/>
      </c>
      <c r="BR27" s="47" t="str">
        <f t="shared" si="236"/>
        <v/>
      </c>
      <c r="BS27" s="47" t="str">
        <f t="shared" si="236"/>
        <v/>
      </c>
      <c r="BT27" s="47" t="str">
        <f t="shared" si="236"/>
        <v/>
      </c>
      <c r="BU27" s="47" t="str">
        <f t="shared" si="236"/>
        <v/>
      </c>
      <c r="BV27" s="47" t="str">
        <f t="shared" si="236"/>
        <v/>
      </c>
      <c r="BW27" s="47" t="str">
        <f t="shared" si="236"/>
        <v/>
      </c>
      <c r="BX27" s="47" t="str">
        <f t="shared" si="236"/>
        <v/>
      </c>
      <c r="BY27" s="47" t="str">
        <f t="shared" si="236"/>
        <v/>
      </c>
      <c r="BZ27" s="47" t="str">
        <f t="shared" si="236"/>
        <v/>
      </c>
      <c r="CA27" s="47" t="str">
        <f t="shared" si="236"/>
        <v/>
      </c>
      <c r="CB27" s="47" t="str">
        <f t="shared" si="236"/>
        <v/>
      </c>
      <c r="CC27" s="47" t="str">
        <f t="shared" si="236"/>
        <v/>
      </c>
      <c r="CD27" s="47" t="str">
        <f t="shared" si="236"/>
        <v/>
      </c>
      <c r="CE27" s="47" t="str">
        <f t="shared" si="236"/>
        <v/>
      </c>
      <c r="CF27" s="47" t="str">
        <f t="shared" si="236"/>
        <v/>
      </c>
      <c r="CG27" s="47" t="str">
        <f t="shared" si="236"/>
        <v/>
      </c>
      <c r="CH27" s="47" t="str">
        <f t="shared" si="236"/>
        <v/>
      </c>
      <c r="CI27" s="47" t="str">
        <f t="shared" si="236"/>
        <v/>
      </c>
      <c r="CJ27" s="47" t="str">
        <f t="shared" si="234"/>
        <v/>
      </c>
      <c r="CK27" s="47" t="str">
        <f t="shared" si="234"/>
        <v/>
      </c>
      <c r="CL27" s="47" t="str">
        <f t="shared" si="234"/>
        <v/>
      </c>
      <c r="CM27" s="47" t="str">
        <f t="shared" si="234"/>
        <v/>
      </c>
      <c r="CN27" s="47" t="str">
        <f t="shared" si="234"/>
        <v/>
      </c>
      <c r="CO27" s="47" t="str">
        <f t="shared" si="234"/>
        <v/>
      </c>
      <c r="CP27" s="47" t="str">
        <f t="shared" si="234"/>
        <v/>
      </c>
      <c r="CQ27" s="47" t="str">
        <f t="shared" si="234"/>
        <v/>
      </c>
      <c r="CR27" s="47" t="str">
        <f t="shared" si="234"/>
        <v/>
      </c>
      <c r="CS27" s="47" t="str">
        <f t="shared" si="234"/>
        <v/>
      </c>
      <c r="CT27" s="47" t="str">
        <f t="shared" si="234"/>
        <v/>
      </c>
      <c r="CU27" s="47" t="str">
        <f t="shared" si="234"/>
        <v/>
      </c>
      <c r="CV27" s="47" t="str">
        <f t="shared" si="234"/>
        <v/>
      </c>
      <c r="CW27" s="47" t="str">
        <f t="shared" si="234"/>
        <v/>
      </c>
      <c r="CX27" s="47" t="str">
        <f t="shared" si="234"/>
        <v/>
      </c>
      <c r="CY27" s="47" t="str">
        <f t="shared" si="234"/>
        <v/>
      </c>
      <c r="CZ27" s="47" t="str">
        <f t="shared" si="234"/>
        <v/>
      </c>
      <c r="DA27" s="47" t="str">
        <f t="shared" si="234"/>
        <v/>
      </c>
      <c r="DB27" s="47" t="str">
        <f t="shared" si="234"/>
        <v/>
      </c>
      <c r="DC27" s="47" t="str">
        <f t="shared" si="234"/>
        <v/>
      </c>
      <c r="DD27" s="47" t="str">
        <f t="shared" si="234"/>
        <v/>
      </c>
      <c r="DE27" s="47" t="str">
        <f t="shared" si="234"/>
        <v/>
      </c>
      <c r="DF27" s="47" t="str">
        <f t="shared" si="234"/>
        <v/>
      </c>
      <c r="DG27" s="47" t="str">
        <f t="shared" si="234"/>
        <v/>
      </c>
      <c r="DH27" s="47" t="str">
        <f t="shared" si="234"/>
        <v/>
      </c>
      <c r="DI27" s="47" t="str">
        <f t="shared" si="234"/>
        <v/>
      </c>
      <c r="DJ27" s="47" t="str">
        <f t="shared" si="234"/>
        <v/>
      </c>
      <c r="DK27" s="47" t="str">
        <f t="shared" si="234"/>
        <v/>
      </c>
      <c r="DL27" s="47" t="str">
        <f t="shared" si="234"/>
        <v/>
      </c>
      <c r="DM27" s="47" t="str">
        <f t="shared" si="234"/>
        <v/>
      </c>
      <c r="DN27" s="47" t="str">
        <f t="shared" si="234"/>
        <v/>
      </c>
      <c r="DO27" s="47" t="str">
        <f t="shared" si="234"/>
        <v/>
      </c>
      <c r="DP27" s="47" t="str">
        <f t="shared" si="234"/>
        <v/>
      </c>
      <c r="DQ27" s="47" t="str">
        <f t="shared" si="234"/>
        <v/>
      </c>
      <c r="DR27" s="47" t="str">
        <f t="shared" si="234"/>
        <v/>
      </c>
      <c r="DS27" s="179" t="str">
        <f t="shared" si="213"/>
        <v/>
      </c>
      <c r="DT27" s="47" t="str">
        <f t="shared" si="214"/>
        <v/>
      </c>
      <c r="DU27" s="47" t="str">
        <f t="shared" si="237"/>
        <v/>
      </c>
      <c r="DV27" s="47" t="str">
        <f t="shared" si="237"/>
        <v/>
      </c>
      <c r="DW27" s="47" t="str">
        <f t="shared" si="237"/>
        <v/>
      </c>
      <c r="DX27" s="47" t="str">
        <f t="shared" si="237"/>
        <v/>
      </c>
      <c r="DY27" s="47" t="str">
        <f t="shared" si="237"/>
        <v/>
      </c>
      <c r="DZ27" s="47" t="str">
        <f t="shared" si="237"/>
        <v/>
      </c>
      <c r="EA27" s="47" t="str">
        <f t="shared" si="237"/>
        <v/>
      </c>
      <c r="EB27" s="47" t="str">
        <f t="shared" si="237"/>
        <v/>
      </c>
      <c r="EC27" s="47" t="str">
        <f t="shared" si="237"/>
        <v/>
      </c>
      <c r="ED27" s="47" t="str">
        <f t="shared" si="237"/>
        <v/>
      </c>
      <c r="EE27" s="47" t="str">
        <f t="shared" si="237"/>
        <v/>
      </c>
      <c r="EF27" s="47" t="str">
        <f t="shared" si="237"/>
        <v/>
      </c>
      <c r="EG27" s="47" t="str">
        <f t="shared" si="237"/>
        <v/>
      </c>
      <c r="EH27" s="47" t="str">
        <f t="shared" si="237"/>
        <v/>
      </c>
      <c r="EI27" s="47" t="str">
        <f t="shared" si="237"/>
        <v/>
      </c>
      <c r="EJ27" s="47" t="str">
        <f t="shared" si="237"/>
        <v/>
      </c>
      <c r="EK27" s="47" t="str">
        <f t="shared" si="237"/>
        <v/>
      </c>
      <c r="EL27" s="47" t="str">
        <f t="shared" si="237"/>
        <v/>
      </c>
      <c r="EM27" s="47" t="str">
        <f t="shared" si="237"/>
        <v/>
      </c>
      <c r="EN27" s="47" t="str">
        <f t="shared" si="237"/>
        <v/>
      </c>
      <c r="EO27" s="47" t="str">
        <f t="shared" si="237"/>
        <v/>
      </c>
      <c r="EP27" s="47" t="str">
        <f t="shared" si="237"/>
        <v/>
      </c>
      <c r="EQ27" s="47" t="str">
        <f t="shared" si="237"/>
        <v/>
      </c>
      <c r="ER27" s="47" t="str">
        <f t="shared" si="237"/>
        <v/>
      </c>
      <c r="ES27" s="47" t="str">
        <f t="shared" si="237"/>
        <v/>
      </c>
      <c r="ET27" s="47" t="str">
        <f t="shared" si="237"/>
        <v/>
      </c>
      <c r="EU27" s="47" t="str">
        <f t="shared" si="237"/>
        <v/>
      </c>
      <c r="EV27" s="47" t="str">
        <f t="shared" si="237"/>
        <v/>
      </c>
      <c r="EW27" s="47" t="str">
        <f t="shared" si="237"/>
        <v/>
      </c>
      <c r="EX27" s="47" t="str">
        <f t="shared" si="237"/>
        <v/>
      </c>
      <c r="EY27" s="47" t="str">
        <f t="shared" si="237"/>
        <v/>
      </c>
      <c r="EZ27" s="47" t="str">
        <f t="shared" si="237"/>
        <v/>
      </c>
      <c r="FA27" s="47" t="str">
        <f t="shared" si="237"/>
        <v/>
      </c>
      <c r="FB27" s="47" t="str">
        <f t="shared" si="237"/>
        <v/>
      </c>
      <c r="FC27" s="47" t="str">
        <f t="shared" si="237"/>
        <v/>
      </c>
      <c r="FD27" s="47" t="str">
        <f t="shared" si="237"/>
        <v/>
      </c>
      <c r="FE27" s="47" t="str">
        <f t="shared" si="237"/>
        <v/>
      </c>
      <c r="FF27" s="47" t="str">
        <f t="shared" si="237"/>
        <v/>
      </c>
      <c r="FG27" s="47" t="str">
        <f t="shared" si="237"/>
        <v/>
      </c>
      <c r="FH27" s="47" t="str">
        <f t="shared" si="237"/>
        <v/>
      </c>
      <c r="FI27" s="47" t="str">
        <f t="shared" si="237"/>
        <v/>
      </c>
      <c r="FJ27" s="47" t="str">
        <f t="shared" si="237"/>
        <v/>
      </c>
      <c r="FK27" s="47" t="str">
        <f t="shared" si="237"/>
        <v/>
      </c>
      <c r="FL27" s="47" t="str">
        <f t="shared" si="237"/>
        <v/>
      </c>
      <c r="FM27" s="47" t="str">
        <f t="shared" si="237"/>
        <v/>
      </c>
      <c r="FN27" s="47" t="str">
        <f t="shared" si="237"/>
        <v/>
      </c>
      <c r="FO27" s="47" t="str">
        <f t="shared" si="237"/>
        <v/>
      </c>
      <c r="FP27" s="47" t="str">
        <f t="shared" si="237"/>
        <v/>
      </c>
      <c r="FQ27" s="47" t="str">
        <f t="shared" si="237"/>
        <v/>
      </c>
      <c r="FR27" s="47" t="str">
        <f t="shared" si="237"/>
        <v/>
      </c>
      <c r="FS27" s="47" t="str">
        <f t="shared" si="237"/>
        <v/>
      </c>
      <c r="FT27" s="47" t="str">
        <f t="shared" si="237"/>
        <v/>
      </c>
      <c r="FU27" s="47" t="str">
        <f t="shared" si="237"/>
        <v/>
      </c>
      <c r="FV27" s="47" t="str">
        <f t="shared" si="237"/>
        <v/>
      </c>
      <c r="FW27" s="47" t="str">
        <f t="shared" si="237"/>
        <v/>
      </c>
      <c r="FX27" s="47" t="str">
        <f t="shared" si="237"/>
        <v/>
      </c>
      <c r="FY27" s="47" t="str">
        <f t="shared" si="237"/>
        <v/>
      </c>
      <c r="FZ27" s="47" t="str">
        <f t="shared" si="237"/>
        <v/>
      </c>
      <c r="GA27" s="47" t="str">
        <f t="shared" si="237"/>
        <v/>
      </c>
      <c r="GB27" s="47" t="str">
        <f t="shared" si="237"/>
        <v/>
      </c>
      <c r="GC27" s="47" t="str">
        <f t="shared" si="237"/>
        <v/>
      </c>
      <c r="GD27" s="47" t="str">
        <f t="shared" si="237"/>
        <v/>
      </c>
      <c r="GE27" s="47" t="str">
        <f t="shared" si="237"/>
        <v/>
      </c>
      <c r="GF27" s="47" t="str">
        <f t="shared" si="237"/>
        <v/>
      </c>
      <c r="GG27" s="47" t="str">
        <f t="shared" si="235"/>
        <v/>
      </c>
      <c r="GH27" s="47" t="str">
        <f t="shared" si="235"/>
        <v/>
      </c>
      <c r="GI27" s="47" t="str">
        <f t="shared" si="235"/>
        <v/>
      </c>
      <c r="GJ27" s="47" t="str">
        <f t="shared" si="235"/>
        <v/>
      </c>
      <c r="GK27" s="47" t="str">
        <f t="shared" si="235"/>
        <v/>
      </c>
      <c r="GL27" s="47" t="str">
        <f t="shared" si="235"/>
        <v/>
      </c>
      <c r="GM27" s="47" t="str">
        <f t="shared" si="235"/>
        <v/>
      </c>
      <c r="GN27" s="47" t="str">
        <f t="shared" si="235"/>
        <v/>
      </c>
      <c r="GO27" s="47" t="str">
        <f t="shared" si="235"/>
        <v/>
      </c>
      <c r="GP27" s="47" t="str">
        <f t="shared" si="235"/>
        <v/>
      </c>
      <c r="GQ27" s="47" t="str">
        <f t="shared" si="235"/>
        <v/>
      </c>
      <c r="GR27" s="47" t="str">
        <f t="shared" si="235"/>
        <v/>
      </c>
      <c r="GS27" s="47" t="str">
        <f t="shared" si="235"/>
        <v/>
      </c>
      <c r="GT27" s="47" t="str">
        <f t="shared" si="235"/>
        <v/>
      </c>
      <c r="GU27" s="47" t="str">
        <f t="shared" si="235"/>
        <v/>
      </c>
      <c r="GV27" s="47" t="str">
        <f t="shared" si="235"/>
        <v/>
      </c>
      <c r="GW27" s="47" t="str">
        <f t="shared" si="235"/>
        <v/>
      </c>
      <c r="GX27" s="47" t="str">
        <f t="shared" si="235"/>
        <v/>
      </c>
      <c r="GY27" s="47" t="str">
        <f t="shared" si="235"/>
        <v/>
      </c>
      <c r="GZ27" s="47" t="str">
        <f t="shared" si="235"/>
        <v/>
      </c>
      <c r="HA27" s="47" t="str">
        <f t="shared" si="235"/>
        <v/>
      </c>
      <c r="HB27" s="47" t="str">
        <f t="shared" si="235"/>
        <v/>
      </c>
      <c r="HC27" s="47" t="str">
        <f t="shared" si="235"/>
        <v/>
      </c>
      <c r="HD27" s="47" t="str">
        <f t="shared" si="235"/>
        <v/>
      </c>
      <c r="HE27" s="47" t="str">
        <f t="shared" si="235"/>
        <v/>
      </c>
      <c r="HF27" s="47" t="str">
        <f t="shared" si="235"/>
        <v/>
      </c>
      <c r="HG27" s="47" t="str">
        <f t="shared" si="235"/>
        <v/>
      </c>
      <c r="HH27" s="47" t="str">
        <f t="shared" si="235"/>
        <v/>
      </c>
      <c r="HI27" s="47" t="str">
        <f t="shared" si="235"/>
        <v/>
      </c>
      <c r="HJ27" s="47" t="str">
        <f t="shared" si="235"/>
        <v/>
      </c>
      <c r="HK27" s="47" t="str">
        <f t="shared" si="235"/>
        <v/>
      </c>
      <c r="HL27" s="47" t="str">
        <f t="shared" si="235"/>
        <v/>
      </c>
      <c r="HM27" s="47" t="str">
        <f t="shared" si="235"/>
        <v/>
      </c>
      <c r="HN27" s="47" t="str">
        <f t="shared" si="235"/>
        <v/>
      </c>
      <c r="HO27" s="47" t="str">
        <f t="shared" si="235"/>
        <v/>
      </c>
      <c r="HP27" s="165" t="e">
        <f t="shared" si="7"/>
        <v>#N/A</v>
      </c>
      <c r="HQ27" s="165" t="e">
        <f t="shared" si="8"/>
        <v>#N/A</v>
      </c>
      <c r="HR27" s="165" t="e">
        <f t="shared" si="9"/>
        <v>#N/A</v>
      </c>
      <c r="HS27" s="165" t="e">
        <f t="shared" si="10"/>
        <v>#N/A</v>
      </c>
      <c r="HT27" s="165" t="e">
        <f t="shared" si="11"/>
        <v>#N/A</v>
      </c>
      <c r="HU27" s="165" t="e">
        <f t="shared" si="12"/>
        <v>#N/A</v>
      </c>
      <c r="HV27" s="165" t="e">
        <f t="shared" si="13"/>
        <v>#N/A</v>
      </c>
      <c r="HW27" s="165" t="e">
        <f t="shared" si="14"/>
        <v>#N/A</v>
      </c>
      <c r="HX27" s="165" t="e">
        <f t="shared" si="15"/>
        <v>#N/A</v>
      </c>
      <c r="HY27" s="165" t="e">
        <f t="shared" si="16"/>
        <v>#N/A</v>
      </c>
      <c r="HZ27" s="165" t="e">
        <f t="shared" si="17"/>
        <v>#N/A</v>
      </c>
      <c r="IA27" s="165" t="e">
        <f t="shared" si="18"/>
        <v>#N/A</v>
      </c>
      <c r="IB27" s="165" t="e">
        <f t="shared" si="19"/>
        <v>#N/A</v>
      </c>
      <c r="IC27" s="165" t="e">
        <f t="shared" si="20"/>
        <v>#N/A</v>
      </c>
      <c r="ID27" s="165" t="e">
        <f t="shared" si="21"/>
        <v>#N/A</v>
      </c>
      <c r="IE27" s="165" t="e">
        <f t="shared" si="22"/>
        <v>#N/A</v>
      </c>
      <c r="IF27" s="165" t="e">
        <f t="shared" si="23"/>
        <v>#N/A</v>
      </c>
      <c r="IG27" s="165" t="e">
        <f t="shared" si="24"/>
        <v>#N/A</v>
      </c>
      <c r="IH27" s="165" t="e">
        <f t="shared" si="25"/>
        <v>#N/A</v>
      </c>
      <c r="II27" s="165" t="e">
        <f t="shared" si="26"/>
        <v>#N/A</v>
      </c>
      <c r="IJ27" s="165" t="e">
        <f t="shared" si="27"/>
        <v>#N/A</v>
      </c>
      <c r="IK27" s="165" t="e">
        <f t="shared" si="28"/>
        <v>#N/A</v>
      </c>
      <c r="IL27" s="165" t="e">
        <f t="shared" si="29"/>
        <v>#N/A</v>
      </c>
      <c r="IM27" s="165" t="e">
        <f t="shared" si="30"/>
        <v>#N/A</v>
      </c>
      <c r="IN27" s="165" t="e">
        <f t="shared" si="31"/>
        <v>#N/A</v>
      </c>
      <c r="IO27" s="165" t="e">
        <f t="shared" si="32"/>
        <v>#N/A</v>
      </c>
      <c r="IP27" s="165" t="e">
        <f t="shared" si="33"/>
        <v>#N/A</v>
      </c>
      <c r="IQ27" s="165" t="e">
        <f t="shared" si="34"/>
        <v>#N/A</v>
      </c>
      <c r="IR27" s="165" t="e">
        <f t="shared" si="35"/>
        <v>#N/A</v>
      </c>
      <c r="IS27" s="165" t="e">
        <f t="shared" si="36"/>
        <v>#N/A</v>
      </c>
      <c r="IT27" s="165" t="e">
        <f t="shared" si="37"/>
        <v>#N/A</v>
      </c>
      <c r="IU27" s="165" t="e">
        <f t="shared" si="38"/>
        <v>#N/A</v>
      </c>
      <c r="IV27" s="165" t="e">
        <f t="shared" si="39"/>
        <v>#N/A</v>
      </c>
      <c r="IW27" s="165" t="e">
        <f t="shared" si="40"/>
        <v>#N/A</v>
      </c>
      <c r="IX27" s="165" t="e">
        <f t="shared" si="41"/>
        <v>#N/A</v>
      </c>
      <c r="IY27" s="165" t="e">
        <f t="shared" si="42"/>
        <v>#N/A</v>
      </c>
      <c r="IZ27" s="165" t="e">
        <f t="shared" si="43"/>
        <v>#N/A</v>
      </c>
      <c r="JA27" s="165" t="e">
        <f t="shared" si="44"/>
        <v>#N/A</v>
      </c>
      <c r="JB27" s="165" t="e">
        <f t="shared" si="45"/>
        <v>#N/A</v>
      </c>
      <c r="JC27" s="165" t="e">
        <f t="shared" si="46"/>
        <v>#N/A</v>
      </c>
      <c r="JD27" s="165" t="e">
        <f t="shared" si="47"/>
        <v>#N/A</v>
      </c>
      <c r="JE27" s="165" t="e">
        <f t="shared" si="48"/>
        <v>#N/A</v>
      </c>
      <c r="JF27" s="165" t="e">
        <f t="shared" si="49"/>
        <v>#N/A</v>
      </c>
      <c r="JG27" s="165" t="e">
        <f t="shared" si="50"/>
        <v>#N/A</v>
      </c>
      <c r="JH27" s="165" t="e">
        <f t="shared" si="51"/>
        <v>#N/A</v>
      </c>
      <c r="JI27" s="165" t="e">
        <f t="shared" si="52"/>
        <v>#N/A</v>
      </c>
      <c r="JJ27" s="165" t="e">
        <f t="shared" si="53"/>
        <v>#N/A</v>
      </c>
      <c r="JK27" s="165" t="e">
        <f t="shared" si="54"/>
        <v>#N/A</v>
      </c>
      <c r="JL27" s="165" t="e">
        <f t="shared" si="55"/>
        <v>#N/A</v>
      </c>
      <c r="JM27" s="165" t="e">
        <f t="shared" si="56"/>
        <v>#N/A</v>
      </c>
      <c r="JN27" s="165" t="e">
        <f t="shared" si="57"/>
        <v>#N/A</v>
      </c>
      <c r="JO27" s="165" t="e">
        <f t="shared" si="58"/>
        <v>#N/A</v>
      </c>
      <c r="JP27" s="165" t="e">
        <f t="shared" si="59"/>
        <v>#N/A</v>
      </c>
      <c r="JQ27" s="165" t="e">
        <f t="shared" si="60"/>
        <v>#N/A</v>
      </c>
      <c r="JR27" s="165" t="e">
        <f t="shared" si="61"/>
        <v>#N/A</v>
      </c>
      <c r="JS27" s="165" t="e">
        <f t="shared" si="62"/>
        <v>#N/A</v>
      </c>
      <c r="JT27" s="165" t="e">
        <f t="shared" si="63"/>
        <v>#N/A</v>
      </c>
      <c r="JU27" s="165" t="e">
        <f t="shared" si="64"/>
        <v>#N/A</v>
      </c>
      <c r="JV27" s="165" t="e">
        <f t="shared" si="65"/>
        <v>#N/A</v>
      </c>
      <c r="JW27" s="165" t="e">
        <f t="shared" si="66"/>
        <v>#N/A</v>
      </c>
      <c r="JX27" s="165" t="e">
        <f t="shared" si="67"/>
        <v>#N/A</v>
      </c>
      <c r="JY27" s="165" t="e">
        <f t="shared" si="68"/>
        <v>#N/A</v>
      </c>
      <c r="JZ27" s="165" t="e">
        <f t="shared" si="69"/>
        <v>#N/A</v>
      </c>
      <c r="KA27" s="165" t="e">
        <f t="shared" si="70"/>
        <v>#N/A</v>
      </c>
      <c r="KB27" s="165" t="e">
        <f t="shared" si="71"/>
        <v>#N/A</v>
      </c>
      <c r="KC27" s="165" t="e">
        <f t="shared" si="72"/>
        <v>#N/A</v>
      </c>
      <c r="KD27" s="165" t="e">
        <f t="shared" si="73"/>
        <v>#N/A</v>
      </c>
      <c r="KE27" s="165" t="e">
        <f t="shared" si="74"/>
        <v>#N/A</v>
      </c>
      <c r="KF27" s="165" t="e">
        <f t="shared" si="75"/>
        <v>#N/A</v>
      </c>
      <c r="KG27" s="165" t="e">
        <f t="shared" si="76"/>
        <v>#N/A</v>
      </c>
      <c r="KH27" s="165" t="e">
        <f t="shared" si="77"/>
        <v>#N/A</v>
      </c>
      <c r="KI27" s="165" t="e">
        <f t="shared" si="78"/>
        <v>#N/A</v>
      </c>
      <c r="KJ27" s="165" t="e">
        <f t="shared" si="79"/>
        <v>#N/A</v>
      </c>
      <c r="KK27" s="165" t="e">
        <f t="shared" si="80"/>
        <v>#N/A</v>
      </c>
      <c r="KL27" s="165" t="e">
        <f t="shared" si="81"/>
        <v>#N/A</v>
      </c>
      <c r="KM27" s="165" t="e">
        <f t="shared" si="82"/>
        <v>#N/A</v>
      </c>
      <c r="KN27" s="165" t="e">
        <f t="shared" si="83"/>
        <v>#N/A</v>
      </c>
      <c r="KO27" s="165" t="e">
        <f t="shared" si="84"/>
        <v>#N/A</v>
      </c>
      <c r="KP27" s="165" t="e">
        <f t="shared" si="85"/>
        <v>#N/A</v>
      </c>
      <c r="KQ27" s="165" t="e">
        <f t="shared" si="86"/>
        <v>#N/A</v>
      </c>
      <c r="KR27" s="165" t="e">
        <f t="shared" si="87"/>
        <v>#N/A</v>
      </c>
      <c r="KS27" s="165" t="e">
        <f t="shared" si="88"/>
        <v>#N/A</v>
      </c>
      <c r="KT27" s="165" t="e">
        <f t="shared" si="89"/>
        <v>#N/A</v>
      </c>
      <c r="KU27" s="165" t="e">
        <f t="shared" si="90"/>
        <v>#N/A</v>
      </c>
      <c r="KV27" s="165" t="e">
        <f t="shared" si="91"/>
        <v>#N/A</v>
      </c>
      <c r="KW27" s="165" t="e">
        <f t="shared" si="92"/>
        <v>#N/A</v>
      </c>
      <c r="KX27" s="165" t="e">
        <f t="shared" si="93"/>
        <v>#N/A</v>
      </c>
      <c r="KY27" s="165" t="e">
        <f t="shared" si="94"/>
        <v>#N/A</v>
      </c>
      <c r="KZ27" s="165" t="e">
        <f t="shared" si="95"/>
        <v>#N/A</v>
      </c>
      <c r="LA27" s="165" t="e">
        <f t="shared" si="96"/>
        <v>#N/A</v>
      </c>
      <c r="LB27" s="165" t="e">
        <f t="shared" si="97"/>
        <v>#N/A</v>
      </c>
      <c r="LC27" s="165" t="e">
        <f t="shared" si="98"/>
        <v>#N/A</v>
      </c>
      <c r="LD27" s="165" t="e">
        <f t="shared" si="99"/>
        <v>#N/A</v>
      </c>
      <c r="LE27" s="165" t="e">
        <f t="shared" si="100"/>
        <v>#N/A</v>
      </c>
      <c r="LF27" s="165" t="e">
        <f t="shared" si="101"/>
        <v>#N/A</v>
      </c>
      <c r="LG27" s="165" t="e">
        <f t="shared" si="102"/>
        <v>#N/A</v>
      </c>
      <c r="LH27" s="165" t="e">
        <f t="shared" si="103"/>
        <v>#N/A</v>
      </c>
      <c r="LI27" s="165" t="e">
        <f t="shared" si="104"/>
        <v>#N/A</v>
      </c>
      <c r="LJ27" s="165" t="e">
        <f t="shared" si="105"/>
        <v>#N/A</v>
      </c>
      <c r="LK27" s="165" t="e">
        <f t="shared" si="106"/>
        <v>#N/A</v>
      </c>
      <c r="LL27" s="165" t="e">
        <f t="shared" si="107"/>
        <v>#N/A</v>
      </c>
      <c r="LM27" s="165" t="e">
        <f t="shared" si="108"/>
        <v>#N/A</v>
      </c>
      <c r="LN27" s="165" t="e">
        <f t="shared" si="109"/>
        <v>#N/A</v>
      </c>
      <c r="LO27" s="165" t="e">
        <f t="shared" si="110"/>
        <v>#N/A</v>
      </c>
      <c r="LP27" s="165" t="e">
        <f t="shared" si="111"/>
        <v>#N/A</v>
      </c>
      <c r="LQ27" s="165" t="e">
        <f t="shared" si="112"/>
        <v>#N/A</v>
      </c>
      <c r="LR27" s="165" t="e">
        <f t="shared" si="113"/>
        <v>#N/A</v>
      </c>
      <c r="LS27" s="165" t="e">
        <f t="shared" si="114"/>
        <v>#N/A</v>
      </c>
      <c r="LT27" s="165" t="e">
        <f t="shared" si="115"/>
        <v>#N/A</v>
      </c>
      <c r="LU27" s="165" t="e">
        <f t="shared" si="116"/>
        <v>#N/A</v>
      </c>
      <c r="LV27" s="165" t="e">
        <f t="shared" si="117"/>
        <v>#N/A</v>
      </c>
      <c r="LW27" s="165" t="e">
        <f t="shared" si="118"/>
        <v>#N/A</v>
      </c>
      <c r="LX27" s="165" t="e">
        <f t="shared" si="119"/>
        <v>#N/A</v>
      </c>
      <c r="LY27" s="165" t="e">
        <f t="shared" si="120"/>
        <v>#N/A</v>
      </c>
      <c r="LZ27" s="165" t="e">
        <f t="shared" si="121"/>
        <v>#N/A</v>
      </c>
      <c r="MA27" s="165" t="e">
        <f t="shared" si="122"/>
        <v>#N/A</v>
      </c>
      <c r="MB27" s="165" t="e">
        <f t="shared" si="123"/>
        <v>#N/A</v>
      </c>
      <c r="MC27" s="165" t="e">
        <f t="shared" si="124"/>
        <v>#N/A</v>
      </c>
      <c r="MD27" s="165" t="e">
        <f t="shared" si="125"/>
        <v>#N/A</v>
      </c>
      <c r="ME27" s="165" t="e">
        <f t="shared" si="126"/>
        <v>#N/A</v>
      </c>
      <c r="MF27" s="165" t="e">
        <f t="shared" si="127"/>
        <v>#N/A</v>
      </c>
      <c r="MG27" s="165" t="e">
        <f t="shared" si="128"/>
        <v>#N/A</v>
      </c>
      <c r="MH27" s="165" t="e">
        <f t="shared" si="129"/>
        <v>#N/A</v>
      </c>
      <c r="MI27" s="165" t="e">
        <f t="shared" si="130"/>
        <v>#N/A</v>
      </c>
      <c r="MJ27" s="165" t="e">
        <f t="shared" si="131"/>
        <v>#N/A</v>
      </c>
      <c r="MK27" s="165" t="e">
        <f t="shared" si="132"/>
        <v>#N/A</v>
      </c>
      <c r="ML27" s="165" t="e">
        <f t="shared" si="133"/>
        <v>#N/A</v>
      </c>
      <c r="MM27" s="165" t="e">
        <f t="shared" si="134"/>
        <v>#N/A</v>
      </c>
      <c r="MN27" s="165" t="e">
        <f t="shared" si="135"/>
        <v>#N/A</v>
      </c>
      <c r="MO27" s="165" t="e">
        <f t="shared" si="136"/>
        <v>#N/A</v>
      </c>
      <c r="MP27" s="165" t="e">
        <f t="shared" si="137"/>
        <v>#N/A</v>
      </c>
      <c r="MQ27" s="165" t="e">
        <f t="shared" si="138"/>
        <v>#N/A</v>
      </c>
      <c r="MR27" s="165" t="e">
        <f t="shared" si="139"/>
        <v>#N/A</v>
      </c>
      <c r="MS27" s="165" t="e">
        <f t="shared" si="140"/>
        <v>#N/A</v>
      </c>
      <c r="MT27" s="165" t="e">
        <f t="shared" si="141"/>
        <v>#N/A</v>
      </c>
      <c r="MU27" s="165" t="e">
        <f t="shared" si="142"/>
        <v>#N/A</v>
      </c>
      <c r="MV27" s="165" t="e">
        <f t="shared" si="143"/>
        <v>#N/A</v>
      </c>
      <c r="MW27" s="165" t="e">
        <f t="shared" si="144"/>
        <v>#N/A</v>
      </c>
      <c r="MX27" s="165" t="e">
        <f t="shared" si="145"/>
        <v>#N/A</v>
      </c>
      <c r="MY27" s="165" t="e">
        <f t="shared" si="146"/>
        <v>#N/A</v>
      </c>
      <c r="MZ27" s="165" t="e">
        <f t="shared" si="147"/>
        <v>#N/A</v>
      </c>
      <c r="NA27" s="165" t="e">
        <f t="shared" si="148"/>
        <v>#N/A</v>
      </c>
      <c r="NB27" s="165" t="e">
        <f t="shared" si="149"/>
        <v>#N/A</v>
      </c>
      <c r="NC27" s="165" t="e">
        <f t="shared" si="150"/>
        <v>#N/A</v>
      </c>
      <c r="ND27" s="165" t="e">
        <f t="shared" si="151"/>
        <v>#N/A</v>
      </c>
      <c r="NE27" s="165" t="e">
        <f t="shared" si="152"/>
        <v>#N/A</v>
      </c>
      <c r="NF27" s="165" t="e">
        <f t="shared" si="153"/>
        <v>#N/A</v>
      </c>
      <c r="NG27" s="165" t="e">
        <f t="shared" si="154"/>
        <v>#N/A</v>
      </c>
      <c r="NH27" s="165" t="e">
        <f t="shared" si="155"/>
        <v>#N/A</v>
      </c>
      <c r="NI27" s="165" t="e">
        <f t="shared" si="156"/>
        <v>#N/A</v>
      </c>
      <c r="NJ27" s="165" t="e">
        <f t="shared" si="157"/>
        <v>#N/A</v>
      </c>
      <c r="NK27" s="165" t="e">
        <f t="shared" si="158"/>
        <v>#N/A</v>
      </c>
      <c r="NL27" s="165" t="e">
        <f t="shared" si="159"/>
        <v>#N/A</v>
      </c>
      <c r="NM27" s="165" t="e">
        <f t="shared" si="160"/>
        <v>#N/A</v>
      </c>
      <c r="NN27" s="165" t="e">
        <f t="shared" si="161"/>
        <v>#N/A</v>
      </c>
      <c r="NO27" s="165" t="e">
        <f t="shared" si="162"/>
        <v>#N/A</v>
      </c>
      <c r="NP27" s="165" t="e">
        <f t="shared" si="163"/>
        <v>#N/A</v>
      </c>
      <c r="NQ27" s="165" t="e">
        <f t="shared" si="164"/>
        <v>#N/A</v>
      </c>
      <c r="NR27" s="165" t="e">
        <f t="shared" si="165"/>
        <v>#N/A</v>
      </c>
      <c r="NS27" s="165" t="e">
        <f t="shared" si="166"/>
        <v>#N/A</v>
      </c>
      <c r="NT27" s="165" t="e">
        <f t="shared" si="167"/>
        <v>#N/A</v>
      </c>
      <c r="NU27" s="165" t="e">
        <f t="shared" si="168"/>
        <v>#N/A</v>
      </c>
      <c r="NV27" s="165" t="e">
        <f t="shared" si="169"/>
        <v>#N/A</v>
      </c>
      <c r="NW27" s="165" t="e">
        <f t="shared" si="170"/>
        <v>#N/A</v>
      </c>
      <c r="NX27" s="165" t="e">
        <f t="shared" si="171"/>
        <v>#N/A</v>
      </c>
      <c r="NY27" s="165" t="e">
        <f t="shared" si="172"/>
        <v>#N/A</v>
      </c>
      <c r="NZ27" s="165" t="e">
        <f t="shared" si="173"/>
        <v>#N/A</v>
      </c>
      <c r="OA27" s="165" t="e">
        <f t="shared" si="174"/>
        <v>#N/A</v>
      </c>
      <c r="OB27" s="165" t="e">
        <f t="shared" si="175"/>
        <v>#N/A</v>
      </c>
      <c r="OC27" s="165" t="e">
        <f t="shared" si="176"/>
        <v>#N/A</v>
      </c>
      <c r="OD27" s="165" t="e">
        <f t="shared" si="177"/>
        <v>#N/A</v>
      </c>
      <c r="OE27" s="165" t="e">
        <f t="shared" si="178"/>
        <v>#N/A</v>
      </c>
      <c r="OF27" s="165" t="e">
        <f t="shared" si="179"/>
        <v>#N/A</v>
      </c>
      <c r="OG27" s="165" t="e">
        <f t="shared" si="180"/>
        <v>#N/A</v>
      </c>
      <c r="OH27" s="165" t="e">
        <f t="shared" si="181"/>
        <v>#N/A</v>
      </c>
      <c r="OI27" s="165" t="e">
        <f t="shared" si="182"/>
        <v>#N/A</v>
      </c>
      <c r="OJ27" s="165" t="e">
        <f t="shared" si="183"/>
        <v>#N/A</v>
      </c>
      <c r="OK27" s="165" t="e">
        <f t="shared" si="184"/>
        <v>#N/A</v>
      </c>
      <c r="OL27" s="165" t="e">
        <f t="shared" si="185"/>
        <v>#N/A</v>
      </c>
      <c r="OM27" s="165" t="e">
        <f t="shared" si="186"/>
        <v>#N/A</v>
      </c>
      <c r="ON27" s="165" t="e">
        <f t="shared" si="187"/>
        <v>#N/A</v>
      </c>
      <c r="OO27" s="165" t="e">
        <f t="shared" si="188"/>
        <v>#N/A</v>
      </c>
      <c r="OP27" s="165" t="e">
        <f t="shared" si="189"/>
        <v>#N/A</v>
      </c>
      <c r="OQ27" s="165" t="e">
        <f t="shared" si="190"/>
        <v>#N/A</v>
      </c>
      <c r="OR27" s="165" t="e">
        <f t="shared" si="191"/>
        <v>#N/A</v>
      </c>
      <c r="OS27" s="165" t="e">
        <f t="shared" si="192"/>
        <v>#N/A</v>
      </c>
      <c r="OT27" s="165" t="e">
        <f t="shared" si="193"/>
        <v>#N/A</v>
      </c>
      <c r="OU27" s="165" t="e">
        <f t="shared" si="194"/>
        <v>#N/A</v>
      </c>
      <c r="OV27" s="165" t="e">
        <f t="shared" si="195"/>
        <v>#N/A</v>
      </c>
      <c r="OW27" s="165" t="e">
        <f t="shared" si="196"/>
        <v>#N/A</v>
      </c>
      <c r="OX27" s="165" t="e">
        <f t="shared" si="197"/>
        <v>#N/A</v>
      </c>
      <c r="OY27" s="165" t="e">
        <f t="shared" si="198"/>
        <v>#N/A</v>
      </c>
      <c r="OZ27" s="165" t="e">
        <f t="shared" si="199"/>
        <v>#N/A</v>
      </c>
      <c r="PA27" s="165" t="e">
        <f t="shared" si="200"/>
        <v>#N/A</v>
      </c>
      <c r="PB27" s="165" t="e">
        <f t="shared" si="201"/>
        <v>#N/A</v>
      </c>
      <c r="PC27" s="165" t="e">
        <f t="shared" si="202"/>
        <v>#N/A</v>
      </c>
      <c r="PD27" s="165" t="e">
        <f t="shared" si="203"/>
        <v>#N/A</v>
      </c>
      <c r="PE27" s="165" t="e">
        <f t="shared" si="204"/>
        <v>#N/A</v>
      </c>
      <c r="PF27" s="165" t="e">
        <f t="shared" si="205"/>
        <v>#N/A</v>
      </c>
      <c r="PG27" s="165" t="e">
        <f t="shared" si="206"/>
        <v>#N/A</v>
      </c>
      <c r="PH27" s="165" t="e">
        <f t="shared" si="207"/>
        <v>#N/A</v>
      </c>
    </row>
    <row r="28" spans="1:424" hidden="1" x14ac:dyDescent="0.45">
      <c r="A28" s="4">
        <v>25</v>
      </c>
      <c r="B28" s="92" t="str">
        <f t="shared" si="208"/>
        <v/>
      </c>
      <c r="C28" s="91"/>
      <c r="D28" s="92" t="str">
        <f t="shared" si="209"/>
        <v/>
      </c>
      <c r="E28" s="120" t="str">
        <f t="shared" si="0"/>
        <v/>
      </c>
      <c r="F28" s="120" t="str">
        <f t="shared" si="1"/>
        <v/>
      </c>
      <c r="G28" s="71" t="str">
        <f t="shared" si="210"/>
        <v/>
      </c>
      <c r="H28" s="23"/>
      <c r="I28" s="55"/>
      <c r="J28" s="298"/>
      <c r="K28" s="72" t="str">
        <f>IF(AND(B28&gt;0,C28&gt;0,D28&gt;0),IF(ISBLANK(J28),IF(ISBLANK(H28),"",(D28-B28)*VLOOKUP(H28,VLookups!$A$4:$B$13,2,FALSE)),J28),"")</f>
        <v/>
      </c>
      <c r="L28" s="73" t="str">
        <f t="shared" si="2"/>
        <v/>
      </c>
      <c r="M28" s="91"/>
      <c r="N28" s="265" t="str">
        <f>IF(AND(M28&gt;0,C28&gt;0,NOT(K28="")),ABS(VLOOKUP($M$1,VLookups!$A$43:$B$44,2,FALSE)-_xlfn.NORM.DIST(M28,G28,K28,TRUE)),"")</f>
        <v/>
      </c>
      <c r="O28" s="90" t="str">
        <f>IF(AND($B28&gt;0,$C28&gt;0,$D28&gt;0,NOT(ISBLANK($H28))),_xlfn.NORM.INV(ABS(VLOOKUP($M$1,VLookups!$A$43:$B$44,2,FALSE)-O$3),$G28,$K28),"")</f>
        <v/>
      </c>
      <c r="P28" s="89" t="str">
        <f>IF(AND($B28&gt;0,$C28&gt;0,$D28&gt;0,NOT(ISBLANK($H28))),_xlfn.NORM.INV(ABS(VLOOKUP($M$1,VLookups!$A$43:$B$44,2,FALSE)-P$3),$G28,$K28),"")</f>
        <v/>
      </c>
      <c r="Q28" s="90" t="str">
        <f>IF(AND($B28&gt;0,$C28&gt;0,$D28&gt;0,NOT(ISBLANK($H28))),_xlfn.NORM.INV(ABS(VLOOKUP($M$1,VLookups!$A$43:$B$44,2,FALSE)-Q$3),$G28,$K28),"")</f>
        <v/>
      </c>
      <c r="R28" s="89" t="str">
        <f>IF(AND($B28&gt;0,$C28&gt;0,$D28&gt;0,NOT(ISBLANK($H28))),_xlfn.NORM.INV(ABS(VLOOKUP($M$1,VLookups!$A$43:$B$44,2,FALSE)-R$3),$G28,$K28),"")</f>
        <v/>
      </c>
      <c r="S28" s="90" t="str">
        <f>IF(AND($B28&gt;0,$C28&gt;0,$D28&gt;0,NOT(ISBLANK($H28))),_xlfn.NORM.INV(ABS(VLOOKUP($M$1,VLookups!$A$43:$B$44,2,FALSE)-S$3),$G28,$K28),"")</f>
        <v/>
      </c>
      <c r="T28" s="89" t="str">
        <f>IF(AND($B28&gt;0,$C28&gt;0,$D28&gt;0,NOT(ISBLANK($H28))),_xlfn.NORM.INV(ABS(VLOOKUP($M$1,VLookups!$A$43:$B$44,2,FALSE)-T$3),$G28,$K28),"")</f>
        <v/>
      </c>
      <c r="U28" s="5"/>
      <c r="V28" s="164" t="str">
        <f t="shared" si="211"/>
        <v/>
      </c>
      <c r="W28" s="47" t="str">
        <f t="shared" si="212"/>
        <v/>
      </c>
      <c r="X28" s="47" t="str">
        <f t="shared" si="236"/>
        <v/>
      </c>
      <c r="Y28" s="47" t="str">
        <f t="shared" si="236"/>
        <v/>
      </c>
      <c r="Z28" s="47" t="str">
        <f t="shared" si="236"/>
        <v/>
      </c>
      <c r="AA28" s="47" t="str">
        <f t="shared" si="236"/>
        <v/>
      </c>
      <c r="AB28" s="47" t="str">
        <f t="shared" si="236"/>
        <v/>
      </c>
      <c r="AC28" s="47" t="str">
        <f t="shared" si="236"/>
        <v/>
      </c>
      <c r="AD28" s="47" t="str">
        <f t="shared" si="236"/>
        <v/>
      </c>
      <c r="AE28" s="47" t="str">
        <f t="shared" si="236"/>
        <v/>
      </c>
      <c r="AF28" s="47" t="str">
        <f t="shared" si="236"/>
        <v/>
      </c>
      <c r="AG28" s="47" t="str">
        <f t="shared" si="236"/>
        <v/>
      </c>
      <c r="AH28" s="47" t="str">
        <f t="shared" si="236"/>
        <v/>
      </c>
      <c r="AI28" s="47" t="str">
        <f t="shared" si="236"/>
        <v/>
      </c>
      <c r="AJ28" s="47" t="str">
        <f t="shared" si="236"/>
        <v/>
      </c>
      <c r="AK28" s="47" t="str">
        <f t="shared" si="236"/>
        <v/>
      </c>
      <c r="AL28" s="47" t="str">
        <f t="shared" si="236"/>
        <v/>
      </c>
      <c r="AM28" s="47" t="str">
        <f t="shared" si="236"/>
        <v/>
      </c>
      <c r="AN28" s="47" t="str">
        <f t="shared" si="236"/>
        <v/>
      </c>
      <c r="AO28" s="47" t="str">
        <f t="shared" si="236"/>
        <v/>
      </c>
      <c r="AP28" s="47" t="str">
        <f t="shared" si="236"/>
        <v/>
      </c>
      <c r="AQ28" s="47" t="str">
        <f t="shared" si="236"/>
        <v/>
      </c>
      <c r="AR28" s="47" t="str">
        <f t="shared" si="236"/>
        <v/>
      </c>
      <c r="AS28" s="47" t="str">
        <f t="shared" si="236"/>
        <v/>
      </c>
      <c r="AT28" s="47" t="str">
        <f t="shared" si="236"/>
        <v/>
      </c>
      <c r="AU28" s="47" t="str">
        <f t="shared" si="236"/>
        <v/>
      </c>
      <c r="AV28" s="47" t="str">
        <f t="shared" si="236"/>
        <v/>
      </c>
      <c r="AW28" s="47" t="str">
        <f t="shared" si="236"/>
        <v/>
      </c>
      <c r="AX28" s="47" t="str">
        <f t="shared" si="236"/>
        <v/>
      </c>
      <c r="AY28" s="47" t="str">
        <f t="shared" si="236"/>
        <v/>
      </c>
      <c r="AZ28" s="47" t="str">
        <f t="shared" si="236"/>
        <v/>
      </c>
      <c r="BA28" s="47" t="str">
        <f t="shared" si="236"/>
        <v/>
      </c>
      <c r="BB28" s="47" t="str">
        <f t="shared" si="236"/>
        <v/>
      </c>
      <c r="BC28" s="47" t="str">
        <f t="shared" si="236"/>
        <v/>
      </c>
      <c r="BD28" s="47" t="str">
        <f t="shared" si="236"/>
        <v/>
      </c>
      <c r="BE28" s="47" t="str">
        <f t="shared" si="236"/>
        <v/>
      </c>
      <c r="BF28" s="47" t="str">
        <f t="shared" si="236"/>
        <v/>
      </c>
      <c r="BG28" s="47" t="str">
        <f t="shared" si="236"/>
        <v/>
      </c>
      <c r="BH28" s="47" t="str">
        <f t="shared" si="236"/>
        <v/>
      </c>
      <c r="BI28" s="47" t="str">
        <f t="shared" si="236"/>
        <v/>
      </c>
      <c r="BJ28" s="47" t="str">
        <f t="shared" si="236"/>
        <v/>
      </c>
      <c r="BK28" s="47" t="str">
        <f t="shared" si="236"/>
        <v/>
      </c>
      <c r="BL28" s="47" t="str">
        <f t="shared" si="236"/>
        <v/>
      </c>
      <c r="BM28" s="47" t="str">
        <f t="shared" si="236"/>
        <v/>
      </c>
      <c r="BN28" s="47" t="str">
        <f t="shared" si="236"/>
        <v/>
      </c>
      <c r="BO28" s="47" t="str">
        <f t="shared" si="236"/>
        <v/>
      </c>
      <c r="BP28" s="47" t="str">
        <f t="shared" si="236"/>
        <v/>
      </c>
      <c r="BQ28" s="47" t="str">
        <f t="shared" si="236"/>
        <v/>
      </c>
      <c r="BR28" s="47" t="str">
        <f t="shared" si="236"/>
        <v/>
      </c>
      <c r="BS28" s="47" t="str">
        <f t="shared" si="236"/>
        <v/>
      </c>
      <c r="BT28" s="47" t="str">
        <f t="shared" si="236"/>
        <v/>
      </c>
      <c r="BU28" s="47" t="str">
        <f t="shared" si="236"/>
        <v/>
      </c>
      <c r="BV28" s="47" t="str">
        <f t="shared" si="236"/>
        <v/>
      </c>
      <c r="BW28" s="47" t="str">
        <f t="shared" si="236"/>
        <v/>
      </c>
      <c r="BX28" s="47" t="str">
        <f t="shared" si="236"/>
        <v/>
      </c>
      <c r="BY28" s="47" t="str">
        <f t="shared" si="236"/>
        <v/>
      </c>
      <c r="BZ28" s="47" t="str">
        <f t="shared" si="236"/>
        <v/>
      </c>
      <c r="CA28" s="47" t="str">
        <f t="shared" si="236"/>
        <v/>
      </c>
      <c r="CB28" s="47" t="str">
        <f t="shared" si="236"/>
        <v/>
      </c>
      <c r="CC28" s="47" t="str">
        <f t="shared" si="236"/>
        <v/>
      </c>
      <c r="CD28" s="47" t="str">
        <f t="shared" si="236"/>
        <v/>
      </c>
      <c r="CE28" s="47" t="str">
        <f t="shared" si="236"/>
        <v/>
      </c>
      <c r="CF28" s="47" t="str">
        <f t="shared" si="236"/>
        <v/>
      </c>
      <c r="CG28" s="47" t="str">
        <f t="shared" si="236"/>
        <v/>
      </c>
      <c r="CH28" s="47" t="str">
        <f t="shared" si="236"/>
        <v/>
      </c>
      <c r="CI28" s="47" t="str">
        <f t="shared" si="236"/>
        <v/>
      </c>
      <c r="CJ28" s="47" t="str">
        <f t="shared" si="234"/>
        <v/>
      </c>
      <c r="CK28" s="47" t="str">
        <f t="shared" si="234"/>
        <v/>
      </c>
      <c r="CL28" s="47" t="str">
        <f t="shared" si="234"/>
        <v/>
      </c>
      <c r="CM28" s="47" t="str">
        <f t="shared" si="234"/>
        <v/>
      </c>
      <c r="CN28" s="47" t="str">
        <f t="shared" si="234"/>
        <v/>
      </c>
      <c r="CO28" s="47" t="str">
        <f t="shared" si="234"/>
        <v/>
      </c>
      <c r="CP28" s="47" t="str">
        <f t="shared" si="234"/>
        <v/>
      </c>
      <c r="CQ28" s="47" t="str">
        <f t="shared" si="234"/>
        <v/>
      </c>
      <c r="CR28" s="47" t="str">
        <f t="shared" si="234"/>
        <v/>
      </c>
      <c r="CS28" s="47" t="str">
        <f t="shared" si="234"/>
        <v/>
      </c>
      <c r="CT28" s="47" t="str">
        <f t="shared" si="234"/>
        <v/>
      </c>
      <c r="CU28" s="47" t="str">
        <f t="shared" si="234"/>
        <v/>
      </c>
      <c r="CV28" s="47" t="str">
        <f t="shared" si="234"/>
        <v/>
      </c>
      <c r="CW28" s="47" t="str">
        <f t="shared" si="234"/>
        <v/>
      </c>
      <c r="CX28" s="47" t="str">
        <f t="shared" si="234"/>
        <v/>
      </c>
      <c r="CY28" s="47" t="str">
        <f t="shared" si="234"/>
        <v/>
      </c>
      <c r="CZ28" s="47" t="str">
        <f t="shared" si="234"/>
        <v/>
      </c>
      <c r="DA28" s="47" t="str">
        <f t="shared" si="234"/>
        <v/>
      </c>
      <c r="DB28" s="47" t="str">
        <f t="shared" si="234"/>
        <v/>
      </c>
      <c r="DC28" s="47" t="str">
        <f t="shared" si="234"/>
        <v/>
      </c>
      <c r="DD28" s="47" t="str">
        <f t="shared" si="234"/>
        <v/>
      </c>
      <c r="DE28" s="47" t="str">
        <f t="shared" si="234"/>
        <v/>
      </c>
      <c r="DF28" s="47" t="str">
        <f t="shared" si="234"/>
        <v/>
      </c>
      <c r="DG28" s="47" t="str">
        <f t="shared" si="234"/>
        <v/>
      </c>
      <c r="DH28" s="47" t="str">
        <f t="shared" si="234"/>
        <v/>
      </c>
      <c r="DI28" s="47" t="str">
        <f t="shared" si="234"/>
        <v/>
      </c>
      <c r="DJ28" s="47" t="str">
        <f t="shared" si="234"/>
        <v/>
      </c>
      <c r="DK28" s="47" t="str">
        <f t="shared" si="234"/>
        <v/>
      </c>
      <c r="DL28" s="47" t="str">
        <f t="shared" si="234"/>
        <v/>
      </c>
      <c r="DM28" s="47" t="str">
        <f t="shared" si="234"/>
        <v/>
      </c>
      <c r="DN28" s="47" t="str">
        <f t="shared" si="234"/>
        <v/>
      </c>
      <c r="DO28" s="47" t="str">
        <f t="shared" si="234"/>
        <v/>
      </c>
      <c r="DP28" s="47" t="str">
        <f t="shared" si="234"/>
        <v/>
      </c>
      <c r="DQ28" s="47" t="str">
        <f t="shared" si="234"/>
        <v/>
      </c>
      <c r="DR28" s="47" t="str">
        <f t="shared" si="234"/>
        <v/>
      </c>
      <c r="DS28" s="179" t="str">
        <f t="shared" si="213"/>
        <v/>
      </c>
      <c r="DT28" s="47" t="str">
        <f t="shared" si="214"/>
        <v/>
      </c>
      <c r="DU28" s="47" t="str">
        <f t="shared" si="237"/>
        <v/>
      </c>
      <c r="DV28" s="47" t="str">
        <f t="shared" si="237"/>
        <v/>
      </c>
      <c r="DW28" s="47" t="str">
        <f t="shared" si="237"/>
        <v/>
      </c>
      <c r="DX28" s="47" t="str">
        <f t="shared" si="237"/>
        <v/>
      </c>
      <c r="DY28" s="47" t="str">
        <f t="shared" si="237"/>
        <v/>
      </c>
      <c r="DZ28" s="47" t="str">
        <f t="shared" si="237"/>
        <v/>
      </c>
      <c r="EA28" s="47" t="str">
        <f t="shared" si="237"/>
        <v/>
      </c>
      <c r="EB28" s="47" t="str">
        <f t="shared" si="237"/>
        <v/>
      </c>
      <c r="EC28" s="47" t="str">
        <f t="shared" si="237"/>
        <v/>
      </c>
      <c r="ED28" s="47" t="str">
        <f t="shared" si="237"/>
        <v/>
      </c>
      <c r="EE28" s="47" t="str">
        <f t="shared" si="237"/>
        <v/>
      </c>
      <c r="EF28" s="47" t="str">
        <f t="shared" si="237"/>
        <v/>
      </c>
      <c r="EG28" s="47" t="str">
        <f t="shared" si="237"/>
        <v/>
      </c>
      <c r="EH28" s="47" t="str">
        <f t="shared" si="237"/>
        <v/>
      </c>
      <c r="EI28" s="47" t="str">
        <f t="shared" si="237"/>
        <v/>
      </c>
      <c r="EJ28" s="47" t="str">
        <f t="shared" si="237"/>
        <v/>
      </c>
      <c r="EK28" s="47" t="str">
        <f t="shared" si="237"/>
        <v/>
      </c>
      <c r="EL28" s="47" t="str">
        <f t="shared" si="237"/>
        <v/>
      </c>
      <c r="EM28" s="47" t="str">
        <f t="shared" si="237"/>
        <v/>
      </c>
      <c r="EN28" s="47" t="str">
        <f t="shared" si="237"/>
        <v/>
      </c>
      <c r="EO28" s="47" t="str">
        <f t="shared" si="237"/>
        <v/>
      </c>
      <c r="EP28" s="47" t="str">
        <f t="shared" si="237"/>
        <v/>
      </c>
      <c r="EQ28" s="47" t="str">
        <f t="shared" si="237"/>
        <v/>
      </c>
      <c r="ER28" s="47" t="str">
        <f t="shared" si="237"/>
        <v/>
      </c>
      <c r="ES28" s="47" t="str">
        <f t="shared" si="237"/>
        <v/>
      </c>
      <c r="ET28" s="47" t="str">
        <f t="shared" si="237"/>
        <v/>
      </c>
      <c r="EU28" s="47" t="str">
        <f t="shared" si="237"/>
        <v/>
      </c>
      <c r="EV28" s="47" t="str">
        <f t="shared" si="237"/>
        <v/>
      </c>
      <c r="EW28" s="47" t="str">
        <f t="shared" si="237"/>
        <v/>
      </c>
      <c r="EX28" s="47" t="str">
        <f t="shared" si="237"/>
        <v/>
      </c>
      <c r="EY28" s="47" t="str">
        <f t="shared" si="237"/>
        <v/>
      </c>
      <c r="EZ28" s="47" t="str">
        <f t="shared" si="237"/>
        <v/>
      </c>
      <c r="FA28" s="47" t="str">
        <f t="shared" si="237"/>
        <v/>
      </c>
      <c r="FB28" s="47" t="str">
        <f t="shared" si="237"/>
        <v/>
      </c>
      <c r="FC28" s="47" t="str">
        <f t="shared" si="237"/>
        <v/>
      </c>
      <c r="FD28" s="47" t="str">
        <f t="shared" si="237"/>
        <v/>
      </c>
      <c r="FE28" s="47" t="str">
        <f t="shared" si="237"/>
        <v/>
      </c>
      <c r="FF28" s="47" t="str">
        <f t="shared" si="237"/>
        <v/>
      </c>
      <c r="FG28" s="47" t="str">
        <f t="shared" si="237"/>
        <v/>
      </c>
      <c r="FH28" s="47" t="str">
        <f t="shared" si="237"/>
        <v/>
      </c>
      <c r="FI28" s="47" t="str">
        <f t="shared" si="237"/>
        <v/>
      </c>
      <c r="FJ28" s="47" t="str">
        <f t="shared" si="237"/>
        <v/>
      </c>
      <c r="FK28" s="47" t="str">
        <f t="shared" si="237"/>
        <v/>
      </c>
      <c r="FL28" s="47" t="str">
        <f t="shared" si="237"/>
        <v/>
      </c>
      <c r="FM28" s="47" t="str">
        <f t="shared" si="237"/>
        <v/>
      </c>
      <c r="FN28" s="47" t="str">
        <f t="shared" si="237"/>
        <v/>
      </c>
      <c r="FO28" s="47" t="str">
        <f t="shared" si="237"/>
        <v/>
      </c>
      <c r="FP28" s="47" t="str">
        <f t="shared" si="237"/>
        <v/>
      </c>
      <c r="FQ28" s="47" t="str">
        <f t="shared" si="237"/>
        <v/>
      </c>
      <c r="FR28" s="47" t="str">
        <f t="shared" si="237"/>
        <v/>
      </c>
      <c r="FS28" s="47" t="str">
        <f t="shared" si="237"/>
        <v/>
      </c>
      <c r="FT28" s="47" t="str">
        <f t="shared" si="237"/>
        <v/>
      </c>
      <c r="FU28" s="47" t="str">
        <f t="shared" si="237"/>
        <v/>
      </c>
      <c r="FV28" s="47" t="str">
        <f t="shared" si="237"/>
        <v/>
      </c>
      <c r="FW28" s="47" t="str">
        <f t="shared" si="237"/>
        <v/>
      </c>
      <c r="FX28" s="47" t="str">
        <f t="shared" si="237"/>
        <v/>
      </c>
      <c r="FY28" s="47" t="str">
        <f t="shared" si="237"/>
        <v/>
      </c>
      <c r="FZ28" s="47" t="str">
        <f t="shared" si="237"/>
        <v/>
      </c>
      <c r="GA28" s="47" t="str">
        <f t="shared" si="237"/>
        <v/>
      </c>
      <c r="GB28" s="47" t="str">
        <f t="shared" si="237"/>
        <v/>
      </c>
      <c r="GC28" s="47" t="str">
        <f t="shared" si="237"/>
        <v/>
      </c>
      <c r="GD28" s="47" t="str">
        <f t="shared" si="237"/>
        <v/>
      </c>
      <c r="GE28" s="47" t="str">
        <f t="shared" si="237"/>
        <v/>
      </c>
      <c r="GF28" s="47" t="str">
        <f t="shared" si="237"/>
        <v/>
      </c>
      <c r="GG28" s="47" t="str">
        <f t="shared" si="235"/>
        <v/>
      </c>
      <c r="GH28" s="47" t="str">
        <f t="shared" si="235"/>
        <v/>
      </c>
      <c r="GI28" s="47" t="str">
        <f t="shared" si="235"/>
        <v/>
      </c>
      <c r="GJ28" s="47" t="str">
        <f t="shared" si="235"/>
        <v/>
      </c>
      <c r="GK28" s="47" t="str">
        <f t="shared" si="235"/>
        <v/>
      </c>
      <c r="GL28" s="47" t="str">
        <f t="shared" si="235"/>
        <v/>
      </c>
      <c r="GM28" s="47" t="str">
        <f t="shared" si="235"/>
        <v/>
      </c>
      <c r="GN28" s="47" t="str">
        <f t="shared" si="235"/>
        <v/>
      </c>
      <c r="GO28" s="47" t="str">
        <f t="shared" si="235"/>
        <v/>
      </c>
      <c r="GP28" s="47" t="str">
        <f t="shared" si="235"/>
        <v/>
      </c>
      <c r="GQ28" s="47" t="str">
        <f t="shared" si="235"/>
        <v/>
      </c>
      <c r="GR28" s="47" t="str">
        <f t="shared" si="235"/>
        <v/>
      </c>
      <c r="GS28" s="47" t="str">
        <f t="shared" si="235"/>
        <v/>
      </c>
      <c r="GT28" s="47" t="str">
        <f t="shared" si="235"/>
        <v/>
      </c>
      <c r="GU28" s="47" t="str">
        <f t="shared" si="235"/>
        <v/>
      </c>
      <c r="GV28" s="47" t="str">
        <f t="shared" si="235"/>
        <v/>
      </c>
      <c r="GW28" s="47" t="str">
        <f t="shared" si="235"/>
        <v/>
      </c>
      <c r="GX28" s="47" t="str">
        <f t="shared" si="235"/>
        <v/>
      </c>
      <c r="GY28" s="47" t="str">
        <f t="shared" si="235"/>
        <v/>
      </c>
      <c r="GZ28" s="47" t="str">
        <f t="shared" si="235"/>
        <v/>
      </c>
      <c r="HA28" s="47" t="str">
        <f t="shared" si="235"/>
        <v/>
      </c>
      <c r="HB28" s="47" t="str">
        <f t="shared" si="235"/>
        <v/>
      </c>
      <c r="HC28" s="47" t="str">
        <f t="shared" si="235"/>
        <v/>
      </c>
      <c r="HD28" s="47" t="str">
        <f t="shared" si="235"/>
        <v/>
      </c>
      <c r="HE28" s="47" t="str">
        <f t="shared" si="235"/>
        <v/>
      </c>
      <c r="HF28" s="47" t="str">
        <f t="shared" si="235"/>
        <v/>
      </c>
      <c r="HG28" s="47" t="str">
        <f t="shared" si="235"/>
        <v/>
      </c>
      <c r="HH28" s="47" t="str">
        <f t="shared" si="235"/>
        <v/>
      </c>
      <c r="HI28" s="47" t="str">
        <f t="shared" si="235"/>
        <v/>
      </c>
      <c r="HJ28" s="47" t="str">
        <f t="shared" si="235"/>
        <v/>
      </c>
      <c r="HK28" s="47" t="str">
        <f t="shared" si="235"/>
        <v/>
      </c>
      <c r="HL28" s="47" t="str">
        <f t="shared" si="235"/>
        <v/>
      </c>
      <c r="HM28" s="47" t="str">
        <f t="shared" si="235"/>
        <v/>
      </c>
      <c r="HN28" s="47" t="str">
        <f t="shared" si="235"/>
        <v/>
      </c>
      <c r="HO28" s="47" t="str">
        <f t="shared" si="235"/>
        <v/>
      </c>
      <c r="HP28" s="165" t="e">
        <f t="shared" si="7"/>
        <v>#N/A</v>
      </c>
      <c r="HQ28" s="165" t="e">
        <f t="shared" si="8"/>
        <v>#N/A</v>
      </c>
      <c r="HR28" s="165" t="e">
        <f t="shared" si="9"/>
        <v>#N/A</v>
      </c>
      <c r="HS28" s="165" t="e">
        <f t="shared" si="10"/>
        <v>#N/A</v>
      </c>
      <c r="HT28" s="165" t="e">
        <f t="shared" si="11"/>
        <v>#N/A</v>
      </c>
      <c r="HU28" s="165" t="e">
        <f t="shared" si="12"/>
        <v>#N/A</v>
      </c>
      <c r="HV28" s="165" t="e">
        <f t="shared" si="13"/>
        <v>#N/A</v>
      </c>
      <c r="HW28" s="165" t="e">
        <f t="shared" si="14"/>
        <v>#N/A</v>
      </c>
      <c r="HX28" s="165" t="e">
        <f t="shared" si="15"/>
        <v>#N/A</v>
      </c>
      <c r="HY28" s="165" t="e">
        <f t="shared" si="16"/>
        <v>#N/A</v>
      </c>
      <c r="HZ28" s="165" t="e">
        <f t="shared" si="17"/>
        <v>#N/A</v>
      </c>
      <c r="IA28" s="165" t="e">
        <f t="shared" si="18"/>
        <v>#N/A</v>
      </c>
      <c r="IB28" s="165" t="e">
        <f t="shared" si="19"/>
        <v>#N/A</v>
      </c>
      <c r="IC28" s="165" t="e">
        <f t="shared" si="20"/>
        <v>#N/A</v>
      </c>
      <c r="ID28" s="165" t="e">
        <f t="shared" si="21"/>
        <v>#N/A</v>
      </c>
      <c r="IE28" s="165" t="e">
        <f t="shared" si="22"/>
        <v>#N/A</v>
      </c>
      <c r="IF28" s="165" t="e">
        <f t="shared" si="23"/>
        <v>#N/A</v>
      </c>
      <c r="IG28" s="165" t="e">
        <f t="shared" si="24"/>
        <v>#N/A</v>
      </c>
      <c r="IH28" s="165" t="e">
        <f t="shared" si="25"/>
        <v>#N/A</v>
      </c>
      <c r="II28" s="165" t="e">
        <f t="shared" si="26"/>
        <v>#N/A</v>
      </c>
      <c r="IJ28" s="165" t="e">
        <f t="shared" si="27"/>
        <v>#N/A</v>
      </c>
      <c r="IK28" s="165" t="e">
        <f t="shared" si="28"/>
        <v>#N/A</v>
      </c>
      <c r="IL28" s="165" t="e">
        <f t="shared" si="29"/>
        <v>#N/A</v>
      </c>
      <c r="IM28" s="165" t="e">
        <f t="shared" si="30"/>
        <v>#N/A</v>
      </c>
      <c r="IN28" s="165" t="e">
        <f t="shared" si="31"/>
        <v>#N/A</v>
      </c>
      <c r="IO28" s="165" t="e">
        <f t="shared" si="32"/>
        <v>#N/A</v>
      </c>
      <c r="IP28" s="165" t="e">
        <f t="shared" si="33"/>
        <v>#N/A</v>
      </c>
      <c r="IQ28" s="165" t="e">
        <f t="shared" si="34"/>
        <v>#N/A</v>
      </c>
      <c r="IR28" s="165" t="e">
        <f t="shared" si="35"/>
        <v>#N/A</v>
      </c>
      <c r="IS28" s="165" t="e">
        <f t="shared" si="36"/>
        <v>#N/A</v>
      </c>
      <c r="IT28" s="165" t="e">
        <f t="shared" si="37"/>
        <v>#N/A</v>
      </c>
      <c r="IU28" s="165" t="e">
        <f t="shared" si="38"/>
        <v>#N/A</v>
      </c>
      <c r="IV28" s="165" t="e">
        <f t="shared" si="39"/>
        <v>#N/A</v>
      </c>
      <c r="IW28" s="165" t="e">
        <f t="shared" si="40"/>
        <v>#N/A</v>
      </c>
      <c r="IX28" s="165" t="e">
        <f t="shared" si="41"/>
        <v>#N/A</v>
      </c>
      <c r="IY28" s="165" t="e">
        <f t="shared" si="42"/>
        <v>#N/A</v>
      </c>
      <c r="IZ28" s="165" t="e">
        <f t="shared" si="43"/>
        <v>#N/A</v>
      </c>
      <c r="JA28" s="165" t="e">
        <f t="shared" si="44"/>
        <v>#N/A</v>
      </c>
      <c r="JB28" s="165" t="e">
        <f t="shared" si="45"/>
        <v>#N/A</v>
      </c>
      <c r="JC28" s="165" t="e">
        <f t="shared" si="46"/>
        <v>#N/A</v>
      </c>
      <c r="JD28" s="165" t="e">
        <f t="shared" si="47"/>
        <v>#N/A</v>
      </c>
      <c r="JE28" s="165" t="e">
        <f t="shared" si="48"/>
        <v>#N/A</v>
      </c>
      <c r="JF28" s="165" t="e">
        <f t="shared" si="49"/>
        <v>#N/A</v>
      </c>
      <c r="JG28" s="165" t="e">
        <f t="shared" si="50"/>
        <v>#N/A</v>
      </c>
      <c r="JH28" s="165" t="e">
        <f t="shared" si="51"/>
        <v>#N/A</v>
      </c>
      <c r="JI28" s="165" t="e">
        <f t="shared" si="52"/>
        <v>#N/A</v>
      </c>
      <c r="JJ28" s="165" t="e">
        <f t="shared" si="53"/>
        <v>#N/A</v>
      </c>
      <c r="JK28" s="165" t="e">
        <f t="shared" si="54"/>
        <v>#N/A</v>
      </c>
      <c r="JL28" s="165" t="e">
        <f t="shared" si="55"/>
        <v>#N/A</v>
      </c>
      <c r="JM28" s="165" t="e">
        <f t="shared" si="56"/>
        <v>#N/A</v>
      </c>
      <c r="JN28" s="165" t="e">
        <f t="shared" si="57"/>
        <v>#N/A</v>
      </c>
      <c r="JO28" s="165" t="e">
        <f t="shared" si="58"/>
        <v>#N/A</v>
      </c>
      <c r="JP28" s="165" t="e">
        <f t="shared" si="59"/>
        <v>#N/A</v>
      </c>
      <c r="JQ28" s="165" t="e">
        <f t="shared" si="60"/>
        <v>#N/A</v>
      </c>
      <c r="JR28" s="165" t="e">
        <f t="shared" si="61"/>
        <v>#N/A</v>
      </c>
      <c r="JS28" s="165" t="e">
        <f t="shared" si="62"/>
        <v>#N/A</v>
      </c>
      <c r="JT28" s="165" t="e">
        <f t="shared" si="63"/>
        <v>#N/A</v>
      </c>
      <c r="JU28" s="165" t="e">
        <f t="shared" si="64"/>
        <v>#N/A</v>
      </c>
      <c r="JV28" s="165" t="e">
        <f t="shared" si="65"/>
        <v>#N/A</v>
      </c>
      <c r="JW28" s="165" t="e">
        <f t="shared" si="66"/>
        <v>#N/A</v>
      </c>
      <c r="JX28" s="165" t="e">
        <f t="shared" si="67"/>
        <v>#N/A</v>
      </c>
      <c r="JY28" s="165" t="e">
        <f t="shared" si="68"/>
        <v>#N/A</v>
      </c>
      <c r="JZ28" s="165" t="e">
        <f t="shared" si="69"/>
        <v>#N/A</v>
      </c>
      <c r="KA28" s="165" t="e">
        <f t="shared" si="70"/>
        <v>#N/A</v>
      </c>
      <c r="KB28" s="165" t="e">
        <f t="shared" si="71"/>
        <v>#N/A</v>
      </c>
      <c r="KC28" s="165" t="e">
        <f t="shared" si="72"/>
        <v>#N/A</v>
      </c>
      <c r="KD28" s="165" t="e">
        <f t="shared" si="73"/>
        <v>#N/A</v>
      </c>
      <c r="KE28" s="165" t="e">
        <f t="shared" si="74"/>
        <v>#N/A</v>
      </c>
      <c r="KF28" s="165" t="e">
        <f t="shared" si="75"/>
        <v>#N/A</v>
      </c>
      <c r="KG28" s="165" t="e">
        <f t="shared" si="76"/>
        <v>#N/A</v>
      </c>
      <c r="KH28" s="165" t="e">
        <f t="shared" si="77"/>
        <v>#N/A</v>
      </c>
      <c r="KI28" s="165" t="e">
        <f t="shared" si="78"/>
        <v>#N/A</v>
      </c>
      <c r="KJ28" s="165" t="e">
        <f t="shared" si="79"/>
        <v>#N/A</v>
      </c>
      <c r="KK28" s="165" t="e">
        <f t="shared" si="80"/>
        <v>#N/A</v>
      </c>
      <c r="KL28" s="165" t="e">
        <f t="shared" si="81"/>
        <v>#N/A</v>
      </c>
      <c r="KM28" s="165" t="e">
        <f t="shared" si="82"/>
        <v>#N/A</v>
      </c>
      <c r="KN28" s="165" t="e">
        <f t="shared" si="83"/>
        <v>#N/A</v>
      </c>
      <c r="KO28" s="165" t="e">
        <f t="shared" si="84"/>
        <v>#N/A</v>
      </c>
      <c r="KP28" s="165" t="e">
        <f t="shared" si="85"/>
        <v>#N/A</v>
      </c>
      <c r="KQ28" s="165" t="e">
        <f t="shared" si="86"/>
        <v>#N/A</v>
      </c>
      <c r="KR28" s="165" t="e">
        <f t="shared" si="87"/>
        <v>#N/A</v>
      </c>
      <c r="KS28" s="165" t="e">
        <f t="shared" si="88"/>
        <v>#N/A</v>
      </c>
      <c r="KT28" s="165" t="e">
        <f t="shared" si="89"/>
        <v>#N/A</v>
      </c>
      <c r="KU28" s="165" t="e">
        <f t="shared" si="90"/>
        <v>#N/A</v>
      </c>
      <c r="KV28" s="165" t="e">
        <f t="shared" si="91"/>
        <v>#N/A</v>
      </c>
      <c r="KW28" s="165" t="e">
        <f t="shared" si="92"/>
        <v>#N/A</v>
      </c>
      <c r="KX28" s="165" t="e">
        <f t="shared" si="93"/>
        <v>#N/A</v>
      </c>
      <c r="KY28" s="165" t="e">
        <f t="shared" si="94"/>
        <v>#N/A</v>
      </c>
      <c r="KZ28" s="165" t="e">
        <f t="shared" si="95"/>
        <v>#N/A</v>
      </c>
      <c r="LA28" s="165" t="e">
        <f t="shared" si="96"/>
        <v>#N/A</v>
      </c>
      <c r="LB28" s="165" t="e">
        <f t="shared" si="97"/>
        <v>#N/A</v>
      </c>
      <c r="LC28" s="165" t="e">
        <f t="shared" si="98"/>
        <v>#N/A</v>
      </c>
      <c r="LD28" s="165" t="e">
        <f t="shared" si="99"/>
        <v>#N/A</v>
      </c>
      <c r="LE28" s="165" t="e">
        <f t="shared" si="100"/>
        <v>#N/A</v>
      </c>
      <c r="LF28" s="165" t="e">
        <f t="shared" si="101"/>
        <v>#N/A</v>
      </c>
      <c r="LG28" s="165" t="e">
        <f t="shared" si="102"/>
        <v>#N/A</v>
      </c>
      <c r="LH28" s="165" t="e">
        <f t="shared" si="103"/>
        <v>#N/A</v>
      </c>
      <c r="LI28" s="165" t="e">
        <f t="shared" si="104"/>
        <v>#N/A</v>
      </c>
      <c r="LJ28" s="165" t="e">
        <f t="shared" si="105"/>
        <v>#N/A</v>
      </c>
      <c r="LK28" s="165" t="e">
        <f t="shared" si="106"/>
        <v>#N/A</v>
      </c>
      <c r="LL28" s="165" t="e">
        <f t="shared" si="107"/>
        <v>#N/A</v>
      </c>
      <c r="LM28" s="165" t="e">
        <f t="shared" si="108"/>
        <v>#N/A</v>
      </c>
      <c r="LN28" s="165" t="e">
        <f t="shared" si="109"/>
        <v>#N/A</v>
      </c>
      <c r="LO28" s="165" t="e">
        <f t="shared" si="110"/>
        <v>#N/A</v>
      </c>
      <c r="LP28" s="165" t="e">
        <f t="shared" si="111"/>
        <v>#N/A</v>
      </c>
      <c r="LQ28" s="165" t="e">
        <f t="shared" si="112"/>
        <v>#N/A</v>
      </c>
      <c r="LR28" s="165" t="e">
        <f t="shared" si="113"/>
        <v>#N/A</v>
      </c>
      <c r="LS28" s="165" t="e">
        <f t="shared" si="114"/>
        <v>#N/A</v>
      </c>
      <c r="LT28" s="165" t="e">
        <f t="shared" si="115"/>
        <v>#N/A</v>
      </c>
      <c r="LU28" s="165" t="e">
        <f t="shared" si="116"/>
        <v>#N/A</v>
      </c>
      <c r="LV28" s="165" t="e">
        <f t="shared" si="117"/>
        <v>#N/A</v>
      </c>
      <c r="LW28" s="165" t="e">
        <f t="shared" si="118"/>
        <v>#N/A</v>
      </c>
      <c r="LX28" s="165" t="e">
        <f t="shared" si="119"/>
        <v>#N/A</v>
      </c>
      <c r="LY28" s="165" t="e">
        <f t="shared" si="120"/>
        <v>#N/A</v>
      </c>
      <c r="LZ28" s="165" t="e">
        <f t="shared" si="121"/>
        <v>#N/A</v>
      </c>
      <c r="MA28" s="165" t="e">
        <f t="shared" si="122"/>
        <v>#N/A</v>
      </c>
      <c r="MB28" s="165" t="e">
        <f t="shared" si="123"/>
        <v>#N/A</v>
      </c>
      <c r="MC28" s="165" t="e">
        <f t="shared" si="124"/>
        <v>#N/A</v>
      </c>
      <c r="MD28" s="165" t="e">
        <f t="shared" si="125"/>
        <v>#N/A</v>
      </c>
      <c r="ME28" s="165" t="e">
        <f t="shared" si="126"/>
        <v>#N/A</v>
      </c>
      <c r="MF28" s="165" t="e">
        <f t="shared" si="127"/>
        <v>#N/A</v>
      </c>
      <c r="MG28" s="165" t="e">
        <f t="shared" si="128"/>
        <v>#N/A</v>
      </c>
      <c r="MH28" s="165" t="e">
        <f t="shared" si="129"/>
        <v>#N/A</v>
      </c>
      <c r="MI28" s="165" t="e">
        <f t="shared" si="130"/>
        <v>#N/A</v>
      </c>
      <c r="MJ28" s="165" t="e">
        <f t="shared" si="131"/>
        <v>#N/A</v>
      </c>
      <c r="MK28" s="165" t="e">
        <f t="shared" si="132"/>
        <v>#N/A</v>
      </c>
      <c r="ML28" s="165" t="e">
        <f t="shared" si="133"/>
        <v>#N/A</v>
      </c>
      <c r="MM28" s="165" t="e">
        <f t="shared" si="134"/>
        <v>#N/A</v>
      </c>
      <c r="MN28" s="165" t="e">
        <f t="shared" si="135"/>
        <v>#N/A</v>
      </c>
      <c r="MO28" s="165" t="e">
        <f t="shared" si="136"/>
        <v>#N/A</v>
      </c>
      <c r="MP28" s="165" t="e">
        <f t="shared" si="137"/>
        <v>#N/A</v>
      </c>
      <c r="MQ28" s="165" t="e">
        <f t="shared" si="138"/>
        <v>#N/A</v>
      </c>
      <c r="MR28" s="165" t="e">
        <f t="shared" si="139"/>
        <v>#N/A</v>
      </c>
      <c r="MS28" s="165" t="e">
        <f t="shared" si="140"/>
        <v>#N/A</v>
      </c>
      <c r="MT28" s="165" t="e">
        <f t="shared" si="141"/>
        <v>#N/A</v>
      </c>
      <c r="MU28" s="165" t="e">
        <f t="shared" si="142"/>
        <v>#N/A</v>
      </c>
      <c r="MV28" s="165" t="e">
        <f t="shared" si="143"/>
        <v>#N/A</v>
      </c>
      <c r="MW28" s="165" t="e">
        <f t="shared" si="144"/>
        <v>#N/A</v>
      </c>
      <c r="MX28" s="165" t="e">
        <f t="shared" si="145"/>
        <v>#N/A</v>
      </c>
      <c r="MY28" s="165" t="e">
        <f t="shared" si="146"/>
        <v>#N/A</v>
      </c>
      <c r="MZ28" s="165" t="e">
        <f t="shared" si="147"/>
        <v>#N/A</v>
      </c>
      <c r="NA28" s="165" t="e">
        <f t="shared" si="148"/>
        <v>#N/A</v>
      </c>
      <c r="NB28" s="165" t="e">
        <f t="shared" si="149"/>
        <v>#N/A</v>
      </c>
      <c r="NC28" s="165" t="e">
        <f t="shared" si="150"/>
        <v>#N/A</v>
      </c>
      <c r="ND28" s="165" t="e">
        <f t="shared" si="151"/>
        <v>#N/A</v>
      </c>
      <c r="NE28" s="165" t="e">
        <f t="shared" si="152"/>
        <v>#N/A</v>
      </c>
      <c r="NF28" s="165" t="e">
        <f t="shared" si="153"/>
        <v>#N/A</v>
      </c>
      <c r="NG28" s="165" t="e">
        <f t="shared" si="154"/>
        <v>#N/A</v>
      </c>
      <c r="NH28" s="165" t="e">
        <f t="shared" si="155"/>
        <v>#N/A</v>
      </c>
      <c r="NI28" s="165" t="e">
        <f t="shared" si="156"/>
        <v>#N/A</v>
      </c>
      <c r="NJ28" s="165" t="e">
        <f t="shared" si="157"/>
        <v>#N/A</v>
      </c>
      <c r="NK28" s="165" t="e">
        <f t="shared" si="158"/>
        <v>#N/A</v>
      </c>
      <c r="NL28" s="165" t="e">
        <f t="shared" si="159"/>
        <v>#N/A</v>
      </c>
      <c r="NM28" s="165" t="e">
        <f t="shared" si="160"/>
        <v>#N/A</v>
      </c>
      <c r="NN28" s="165" t="e">
        <f t="shared" si="161"/>
        <v>#N/A</v>
      </c>
      <c r="NO28" s="165" t="e">
        <f t="shared" si="162"/>
        <v>#N/A</v>
      </c>
      <c r="NP28" s="165" t="e">
        <f t="shared" si="163"/>
        <v>#N/A</v>
      </c>
      <c r="NQ28" s="165" t="e">
        <f t="shared" si="164"/>
        <v>#N/A</v>
      </c>
      <c r="NR28" s="165" t="e">
        <f t="shared" si="165"/>
        <v>#N/A</v>
      </c>
      <c r="NS28" s="165" t="e">
        <f t="shared" si="166"/>
        <v>#N/A</v>
      </c>
      <c r="NT28" s="165" t="e">
        <f t="shared" si="167"/>
        <v>#N/A</v>
      </c>
      <c r="NU28" s="165" t="e">
        <f t="shared" si="168"/>
        <v>#N/A</v>
      </c>
      <c r="NV28" s="165" t="e">
        <f t="shared" si="169"/>
        <v>#N/A</v>
      </c>
      <c r="NW28" s="165" t="e">
        <f t="shared" si="170"/>
        <v>#N/A</v>
      </c>
      <c r="NX28" s="165" t="e">
        <f t="shared" si="171"/>
        <v>#N/A</v>
      </c>
      <c r="NY28" s="165" t="e">
        <f t="shared" si="172"/>
        <v>#N/A</v>
      </c>
      <c r="NZ28" s="165" t="e">
        <f t="shared" si="173"/>
        <v>#N/A</v>
      </c>
      <c r="OA28" s="165" t="e">
        <f t="shared" si="174"/>
        <v>#N/A</v>
      </c>
      <c r="OB28" s="165" t="e">
        <f t="shared" si="175"/>
        <v>#N/A</v>
      </c>
      <c r="OC28" s="165" t="e">
        <f t="shared" si="176"/>
        <v>#N/A</v>
      </c>
      <c r="OD28" s="165" t="e">
        <f t="shared" si="177"/>
        <v>#N/A</v>
      </c>
      <c r="OE28" s="165" t="e">
        <f t="shared" si="178"/>
        <v>#N/A</v>
      </c>
      <c r="OF28" s="165" t="e">
        <f t="shared" si="179"/>
        <v>#N/A</v>
      </c>
      <c r="OG28" s="165" t="e">
        <f t="shared" si="180"/>
        <v>#N/A</v>
      </c>
      <c r="OH28" s="165" t="e">
        <f t="shared" si="181"/>
        <v>#N/A</v>
      </c>
      <c r="OI28" s="165" t="e">
        <f t="shared" si="182"/>
        <v>#N/A</v>
      </c>
      <c r="OJ28" s="165" t="e">
        <f t="shared" si="183"/>
        <v>#N/A</v>
      </c>
      <c r="OK28" s="165" t="e">
        <f t="shared" si="184"/>
        <v>#N/A</v>
      </c>
      <c r="OL28" s="165" t="e">
        <f t="shared" si="185"/>
        <v>#N/A</v>
      </c>
      <c r="OM28" s="165" t="e">
        <f t="shared" si="186"/>
        <v>#N/A</v>
      </c>
      <c r="ON28" s="165" t="e">
        <f t="shared" si="187"/>
        <v>#N/A</v>
      </c>
      <c r="OO28" s="165" t="e">
        <f t="shared" si="188"/>
        <v>#N/A</v>
      </c>
      <c r="OP28" s="165" t="e">
        <f t="shared" si="189"/>
        <v>#N/A</v>
      </c>
      <c r="OQ28" s="165" t="e">
        <f t="shared" si="190"/>
        <v>#N/A</v>
      </c>
      <c r="OR28" s="165" t="e">
        <f t="shared" si="191"/>
        <v>#N/A</v>
      </c>
      <c r="OS28" s="165" t="e">
        <f t="shared" si="192"/>
        <v>#N/A</v>
      </c>
      <c r="OT28" s="165" t="e">
        <f t="shared" si="193"/>
        <v>#N/A</v>
      </c>
      <c r="OU28" s="165" t="e">
        <f t="shared" si="194"/>
        <v>#N/A</v>
      </c>
      <c r="OV28" s="165" t="e">
        <f t="shared" si="195"/>
        <v>#N/A</v>
      </c>
      <c r="OW28" s="165" t="e">
        <f t="shared" si="196"/>
        <v>#N/A</v>
      </c>
      <c r="OX28" s="165" t="e">
        <f t="shared" si="197"/>
        <v>#N/A</v>
      </c>
      <c r="OY28" s="165" t="e">
        <f t="shared" si="198"/>
        <v>#N/A</v>
      </c>
      <c r="OZ28" s="165" t="e">
        <f t="shared" si="199"/>
        <v>#N/A</v>
      </c>
      <c r="PA28" s="165" t="e">
        <f t="shared" si="200"/>
        <v>#N/A</v>
      </c>
      <c r="PB28" s="165" t="e">
        <f t="shared" si="201"/>
        <v>#N/A</v>
      </c>
      <c r="PC28" s="165" t="e">
        <f t="shared" si="202"/>
        <v>#N/A</v>
      </c>
      <c r="PD28" s="165" t="e">
        <f t="shared" si="203"/>
        <v>#N/A</v>
      </c>
      <c r="PE28" s="165" t="e">
        <f t="shared" si="204"/>
        <v>#N/A</v>
      </c>
      <c r="PF28" s="165" t="e">
        <f t="shared" si="205"/>
        <v>#N/A</v>
      </c>
      <c r="PG28" s="165" t="e">
        <f t="shared" si="206"/>
        <v>#N/A</v>
      </c>
      <c r="PH28" s="165" t="e">
        <f t="shared" si="207"/>
        <v>#N/A</v>
      </c>
    </row>
    <row r="29" spans="1:424" hidden="1" x14ac:dyDescent="0.45">
      <c r="A29" s="4">
        <v>26</v>
      </c>
      <c r="B29" s="92" t="str">
        <f t="shared" si="208"/>
        <v/>
      </c>
      <c r="C29" s="91"/>
      <c r="D29" s="92" t="str">
        <f t="shared" si="209"/>
        <v/>
      </c>
      <c r="E29" s="120" t="str">
        <f t="shared" si="0"/>
        <v/>
      </c>
      <c r="F29" s="120" t="str">
        <f t="shared" si="1"/>
        <v/>
      </c>
      <c r="G29" s="71" t="str">
        <f t="shared" si="210"/>
        <v/>
      </c>
      <c r="H29" s="23"/>
      <c r="I29" s="55"/>
      <c r="J29" s="298"/>
      <c r="K29" s="72" t="str">
        <f>IF(AND(B29&gt;0,C29&gt;0,D29&gt;0),IF(ISBLANK(J29),IF(ISBLANK(H29),"",(D29-B29)*VLOOKUP(H29,VLookups!$A$4:$B$13,2,FALSE)),J29),"")</f>
        <v/>
      </c>
      <c r="L29" s="73" t="str">
        <f t="shared" si="2"/>
        <v/>
      </c>
      <c r="M29" s="91"/>
      <c r="N29" s="265" t="str">
        <f>IF(AND(M29&gt;0,C29&gt;0,NOT(K29="")),ABS(VLOOKUP($M$1,VLookups!$A$43:$B$44,2,FALSE)-_xlfn.NORM.DIST(M29,G29,K29,TRUE)),"")</f>
        <v/>
      </c>
      <c r="O29" s="90" t="str">
        <f>IF(AND($B29&gt;0,$C29&gt;0,$D29&gt;0,NOT(ISBLANK($H29))),_xlfn.NORM.INV(ABS(VLOOKUP($M$1,VLookups!$A$43:$B$44,2,FALSE)-O$3),$G29,$K29),"")</f>
        <v/>
      </c>
      <c r="P29" s="89" t="str">
        <f>IF(AND($B29&gt;0,$C29&gt;0,$D29&gt;0,NOT(ISBLANK($H29))),_xlfn.NORM.INV(ABS(VLOOKUP($M$1,VLookups!$A$43:$B$44,2,FALSE)-P$3),$G29,$K29),"")</f>
        <v/>
      </c>
      <c r="Q29" s="90" t="str">
        <f>IF(AND($B29&gt;0,$C29&gt;0,$D29&gt;0,NOT(ISBLANK($H29))),_xlfn.NORM.INV(ABS(VLOOKUP($M$1,VLookups!$A$43:$B$44,2,FALSE)-Q$3),$G29,$K29),"")</f>
        <v/>
      </c>
      <c r="R29" s="89" t="str">
        <f>IF(AND($B29&gt;0,$C29&gt;0,$D29&gt;0,NOT(ISBLANK($H29))),_xlfn.NORM.INV(ABS(VLOOKUP($M$1,VLookups!$A$43:$B$44,2,FALSE)-R$3),$G29,$K29),"")</f>
        <v/>
      </c>
      <c r="S29" s="90" t="str">
        <f>IF(AND($B29&gt;0,$C29&gt;0,$D29&gt;0,NOT(ISBLANK($H29))),_xlfn.NORM.INV(ABS(VLOOKUP($M$1,VLookups!$A$43:$B$44,2,FALSE)-S$3),$G29,$K29),"")</f>
        <v/>
      </c>
      <c r="T29" s="89" t="str">
        <f>IF(AND($B29&gt;0,$C29&gt;0,$D29&gt;0,NOT(ISBLANK($H29))),_xlfn.NORM.INV(ABS(VLOOKUP($M$1,VLookups!$A$43:$B$44,2,FALSE)-T$3),$G29,$K29),"")</f>
        <v/>
      </c>
      <c r="U29" s="5"/>
      <c r="V29" s="164" t="str">
        <f t="shared" si="211"/>
        <v/>
      </c>
      <c r="W29" s="47" t="str">
        <f t="shared" si="212"/>
        <v/>
      </c>
      <c r="X29" s="47" t="str">
        <f t="shared" si="236"/>
        <v/>
      </c>
      <c r="Y29" s="47" t="str">
        <f t="shared" si="236"/>
        <v/>
      </c>
      <c r="Z29" s="47" t="str">
        <f t="shared" si="236"/>
        <v/>
      </c>
      <c r="AA29" s="47" t="str">
        <f t="shared" si="236"/>
        <v/>
      </c>
      <c r="AB29" s="47" t="str">
        <f t="shared" si="236"/>
        <v/>
      </c>
      <c r="AC29" s="47" t="str">
        <f t="shared" si="236"/>
        <v/>
      </c>
      <c r="AD29" s="47" t="str">
        <f t="shared" si="236"/>
        <v/>
      </c>
      <c r="AE29" s="47" t="str">
        <f t="shared" si="236"/>
        <v/>
      </c>
      <c r="AF29" s="47" t="str">
        <f t="shared" si="236"/>
        <v/>
      </c>
      <c r="AG29" s="47" t="str">
        <f t="shared" si="236"/>
        <v/>
      </c>
      <c r="AH29" s="47" t="str">
        <f t="shared" si="236"/>
        <v/>
      </c>
      <c r="AI29" s="47" t="str">
        <f t="shared" si="236"/>
        <v/>
      </c>
      <c r="AJ29" s="47" t="str">
        <f t="shared" si="236"/>
        <v/>
      </c>
      <c r="AK29" s="47" t="str">
        <f t="shared" si="236"/>
        <v/>
      </c>
      <c r="AL29" s="47" t="str">
        <f t="shared" si="236"/>
        <v/>
      </c>
      <c r="AM29" s="47" t="str">
        <f t="shared" si="236"/>
        <v/>
      </c>
      <c r="AN29" s="47" t="str">
        <f t="shared" si="236"/>
        <v/>
      </c>
      <c r="AO29" s="47" t="str">
        <f t="shared" si="236"/>
        <v/>
      </c>
      <c r="AP29" s="47" t="str">
        <f t="shared" si="236"/>
        <v/>
      </c>
      <c r="AQ29" s="47" t="str">
        <f t="shared" si="236"/>
        <v/>
      </c>
      <c r="AR29" s="47" t="str">
        <f t="shared" si="236"/>
        <v/>
      </c>
      <c r="AS29" s="47" t="str">
        <f t="shared" si="236"/>
        <v/>
      </c>
      <c r="AT29" s="47" t="str">
        <f t="shared" si="236"/>
        <v/>
      </c>
      <c r="AU29" s="47" t="str">
        <f t="shared" si="236"/>
        <v/>
      </c>
      <c r="AV29" s="47" t="str">
        <f t="shared" si="236"/>
        <v/>
      </c>
      <c r="AW29" s="47" t="str">
        <f t="shared" si="236"/>
        <v/>
      </c>
      <c r="AX29" s="47" t="str">
        <f t="shared" si="236"/>
        <v/>
      </c>
      <c r="AY29" s="47" t="str">
        <f t="shared" si="236"/>
        <v/>
      </c>
      <c r="AZ29" s="47" t="str">
        <f t="shared" si="236"/>
        <v/>
      </c>
      <c r="BA29" s="47" t="str">
        <f t="shared" si="236"/>
        <v/>
      </c>
      <c r="BB29" s="47" t="str">
        <f t="shared" si="236"/>
        <v/>
      </c>
      <c r="BC29" s="47" t="str">
        <f t="shared" si="236"/>
        <v/>
      </c>
      <c r="BD29" s="47" t="str">
        <f t="shared" si="236"/>
        <v/>
      </c>
      <c r="BE29" s="47" t="str">
        <f t="shared" si="236"/>
        <v/>
      </c>
      <c r="BF29" s="47" t="str">
        <f t="shared" si="236"/>
        <v/>
      </c>
      <c r="BG29" s="47" t="str">
        <f t="shared" si="236"/>
        <v/>
      </c>
      <c r="BH29" s="47" t="str">
        <f t="shared" si="236"/>
        <v/>
      </c>
      <c r="BI29" s="47" t="str">
        <f t="shared" si="236"/>
        <v/>
      </c>
      <c r="BJ29" s="47" t="str">
        <f t="shared" si="236"/>
        <v/>
      </c>
      <c r="BK29" s="47" t="str">
        <f t="shared" si="236"/>
        <v/>
      </c>
      <c r="BL29" s="47" t="str">
        <f t="shared" si="236"/>
        <v/>
      </c>
      <c r="BM29" s="47" t="str">
        <f t="shared" si="236"/>
        <v/>
      </c>
      <c r="BN29" s="47" t="str">
        <f t="shared" si="236"/>
        <v/>
      </c>
      <c r="BO29" s="47" t="str">
        <f t="shared" si="236"/>
        <v/>
      </c>
      <c r="BP29" s="47" t="str">
        <f t="shared" si="236"/>
        <v/>
      </c>
      <c r="BQ29" s="47" t="str">
        <f t="shared" si="236"/>
        <v/>
      </c>
      <c r="BR29" s="47" t="str">
        <f t="shared" si="236"/>
        <v/>
      </c>
      <c r="BS29" s="47" t="str">
        <f t="shared" si="236"/>
        <v/>
      </c>
      <c r="BT29" s="47" t="str">
        <f t="shared" si="236"/>
        <v/>
      </c>
      <c r="BU29" s="47" t="str">
        <f t="shared" si="236"/>
        <v/>
      </c>
      <c r="BV29" s="47" t="str">
        <f t="shared" si="236"/>
        <v/>
      </c>
      <c r="BW29" s="47" t="str">
        <f t="shared" si="236"/>
        <v/>
      </c>
      <c r="BX29" s="47" t="str">
        <f t="shared" si="236"/>
        <v/>
      </c>
      <c r="BY29" s="47" t="str">
        <f t="shared" si="236"/>
        <v/>
      </c>
      <c r="BZ29" s="47" t="str">
        <f t="shared" si="236"/>
        <v/>
      </c>
      <c r="CA29" s="47" t="str">
        <f t="shared" si="236"/>
        <v/>
      </c>
      <c r="CB29" s="47" t="str">
        <f t="shared" si="236"/>
        <v/>
      </c>
      <c r="CC29" s="47" t="str">
        <f t="shared" si="236"/>
        <v/>
      </c>
      <c r="CD29" s="47" t="str">
        <f t="shared" si="236"/>
        <v/>
      </c>
      <c r="CE29" s="47" t="str">
        <f t="shared" si="236"/>
        <v/>
      </c>
      <c r="CF29" s="47" t="str">
        <f t="shared" si="236"/>
        <v/>
      </c>
      <c r="CG29" s="47" t="str">
        <f t="shared" si="236"/>
        <v/>
      </c>
      <c r="CH29" s="47" t="str">
        <f t="shared" si="236"/>
        <v/>
      </c>
      <c r="CI29" s="47" t="str">
        <f t="shared" ref="CI29:DR32" si="238">IF(ISNONTEXT($V29),CJ29-$V29,"")</f>
        <v/>
      </c>
      <c r="CJ29" s="47" t="str">
        <f t="shared" si="238"/>
        <v/>
      </c>
      <c r="CK29" s="47" t="str">
        <f t="shared" si="238"/>
        <v/>
      </c>
      <c r="CL29" s="47" t="str">
        <f t="shared" si="238"/>
        <v/>
      </c>
      <c r="CM29" s="47" t="str">
        <f t="shared" si="238"/>
        <v/>
      </c>
      <c r="CN29" s="47" t="str">
        <f t="shared" si="238"/>
        <v/>
      </c>
      <c r="CO29" s="47" t="str">
        <f t="shared" si="238"/>
        <v/>
      </c>
      <c r="CP29" s="47" t="str">
        <f t="shared" si="238"/>
        <v/>
      </c>
      <c r="CQ29" s="47" t="str">
        <f t="shared" si="238"/>
        <v/>
      </c>
      <c r="CR29" s="47" t="str">
        <f t="shared" si="238"/>
        <v/>
      </c>
      <c r="CS29" s="47" t="str">
        <f t="shared" si="238"/>
        <v/>
      </c>
      <c r="CT29" s="47" t="str">
        <f t="shared" si="238"/>
        <v/>
      </c>
      <c r="CU29" s="47" t="str">
        <f t="shared" si="238"/>
        <v/>
      </c>
      <c r="CV29" s="47" t="str">
        <f t="shared" si="238"/>
        <v/>
      </c>
      <c r="CW29" s="47" t="str">
        <f t="shared" si="238"/>
        <v/>
      </c>
      <c r="CX29" s="47" t="str">
        <f t="shared" si="238"/>
        <v/>
      </c>
      <c r="CY29" s="47" t="str">
        <f t="shared" si="238"/>
        <v/>
      </c>
      <c r="CZ29" s="47" t="str">
        <f t="shared" si="238"/>
        <v/>
      </c>
      <c r="DA29" s="47" t="str">
        <f t="shared" si="238"/>
        <v/>
      </c>
      <c r="DB29" s="47" t="str">
        <f t="shared" si="238"/>
        <v/>
      </c>
      <c r="DC29" s="47" t="str">
        <f t="shared" si="238"/>
        <v/>
      </c>
      <c r="DD29" s="47" t="str">
        <f t="shared" si="238"/>
        <v/>
      </c>
      <c r="DE29" s="47" t="str">
        <f t="shared" si="238"/>
        <v/>
      </c>
      <c r="DF29" s="47" t="str">
        <f t="shared" si="238"/>
        <v/>
      </c>
      <c r="DG29" s="47" t="str">
        <f t="shared" si="238"/>
        <v/>
      </c>
      <c r="DH29" s="47" t="str">
        <f t="shared" si="238"/>
        <v/>
      </c>
      <c r="DI29" s="47" t="str">
        <f t="shared" si="238"/>
        <v/>
      </c>
      <c r="DJ29" s="47" t="str">
        <f t="shared" si="238"/>
        <v/>
      </c>
      <c r="DK29" s="47" t="str">
        <f t="shared" si="238"/>
        <v/>
      </c>
      <c r="DL29" s="47" t="str">
        <f t="shared" si="238"/>
        <v/>
      </c>
      <c r="DM29" s="47" t="str">
        <f t="shared" si="238"/>
        <v/>
      </c>
      <c r="DN29" s="47" t="str">
        <f t="shared" si="238"/>
        <v/>
      </c>
      <c r="DO29" s="47" t="str">
        <f t="shared" si="238"/>
        <v/>
      </c>
      <c r="DP29" s="47" t="str">
        <f t="shared" si="238"/>
        <v/>
      </c>
      <c r="DQ29" s="47" t="str">
        <f t="shared" si="238"/>
        <v/>
      </c>
      <c r="DR29" s="47" t="str">
        <f t="shared" si="238"/>
        <v/>
      </c>
      <c r="DS29" s="179" t="str">
        <f t="shared" si="213"/>
        <v/>
      </c>
      <c r="DT29" s="47" t="str">
        <f t="shared" si="214"/>
        <v/>
      </c>
      <c r="DU29" s="47" t="str">
        <f t="shared" si="237"/>
        <v/>
      </c>
      <c r="DV29" s="47" t="str">
        <f t="shared" si="237"/>
        <v/>
      </c>
      <c r="DW29" s="47" t="str">
        <f t="shared" si="237"/>
        <v/>
      </c>
      <c r="DX29" s="47" t="str">
        <f t="shared" si="237"/>
        <v/>
      </c>
      <c r="DY29" s="47" t="str">
        <f t="shared" si="237"/>
        <v/>
      </c>
      <c r="DZ29" s="47" t="str">
        <f t="shared" si="237"/>
        <v/>
      </c>
      <c r="EA29" s="47" t="str">
        <f t="shared" si="237"/>
        <v/>
      </c>
      <c r="EB29" s="47" t="str">
        <f t="shared" si="237"/>
        <v/>
      </c>
      <c r="EC29" s="47" t="str">
        <f t="shared" si="237"/>
        <v/>
      </c>
      <c r="ED29" s="47" t="str">
        <f t="shared" si="237"/>
        <v/>
      </c>
      <c r="EE29" s="47" t="str">
        <f t="shared" si="237"/>
        <v/>
      </c>
      <c r="EF29" s="47" t="str">
        <f t="shared" si="237"/>
        <v/>
      </c>
      <c r="EG29" s="47" t="str">
        <f t="shared" si="237"/>
        <v/>
      </c>
      <c r="EH29" s="47" t="str">
        <f t="shared" si="237"/>
        <v/>
      </c>
      <c r="EI29" s="47" t="str">
        <f t="shared" si="237"/>
        <v/>
      </c>
      <c r="EJ29" s="47" t="str">
        <f t="shared" si="237"/>
        <v/>
      </c>
      <c r="EK29" s="47" t="str">
        <f t="shared" si="237"/>
        <v/>
      </c>
      <c r="EL29" s="47" t="str">
        <f t="shared" si="237"/>
        <v/>
      </c>
      <c r="EM29" s="47" t="str">
        <f t="shared" si="237"/>
        <v/>
      </c>
      <c r="EN29" s="47" t="str">
        <f t="shared" si="237"/>
        <v/>
      </c>
      <c r="EO29" s="47" t="str">
        <f t="shared" si="237"/>
        <v/>
      </c>
      <c r="EP29" s="47" t="str">
        <f t="shared" si="237"/>
        <v/>
      </c>
      <c r="EQ29" s="47" t="str">
        <f t="shared" si="237"/>
        <v/>
      </c>
      <c r="ER29" s="47" t="str">
        <f t="shared" si="237"/>
        <v/>
      </c>
      <c r="ES29" s="47" t="str">
        <f t="shared" si="237"/>
        <v/>
      </c>
      <c r="ET29" s="47" t="str">
        <f t="shared" si="237"/>
        <v/>
      </c>
      <c r="EU29" s="47" t="str">
        <f t="shared" si="237"/>
        <v/>
      </c>
      <c r="EV29" s="47" t="str">
        <f t="shared" si="237"/>
        <v/>
      </c>
      <c r="EW29" s="47" t="str">
        <f t="shared" si="237"/>
        <v/>
      </c>
      <c r="EX29" s="47" t="str">
        <f t="shared" si="237"/>
        <v/>
      </c>
      <c r="EY29" s="47" t="str">
        <f t="shared" si="237"/>
        <v/>
      </c>
      <c r="EZ29" s="47" t="str">
        <f t="shared" si="237"/>
        <v/>
      </c>
      <c r="FA29" s="47" t="str">
        <f t="shared" si="237"/>
        <v/>
      </c>
      <c r="FB29" s="47" t="str">
        <f t="shared" si="237"/>
        <v/>
      </c>
      <c r="FC29" s="47" t="str">
        <f t="shared" si="237"/>
        <v/>
      </c>
      <c r="FD29" s="47" t="str">
        <f t="shared" si="237"/>
        <v/>
      </c>
      <c r="FE29" s="47" t="str">
        <f t="shared" si="237"/>
        <v/>
      </c>
      <c r="FF29" s="47" t="str">
        <f t="shared" si="237"/>
        <v/>
      </c>
      <c r="FG29" s="47" t="str">
        <f t="shared" si="237"/>
        <v/>
      </c>
      <c r="FH29" s="47" t="str">
        <f t="shared" si="237"/>
        <v/>
      </c>
      <c r="FI29" s="47" t="str">
        <f t="shared" si="237"/>
        <v/>
      </c>
      <c r="FJ29" s="47" t="str">
        <f t="shared" si="237"/>
        <v/>
      </c>
      <c r="FK29" s="47" t="str">
        <f t="shared" si="237"/>
        <v/>
      </c>
      <c r="FL29" s="47" t="str">
        <f t="shared" si="237"/>
        <v/>
      </c>
      <c r="FM29" s="47" t="str">
        <f t="shared" si="237"/>
        <v/>
      </c>
      <c r="FN29" s="47" t="str">
        <f t="shared" si="237"/>
        <v/>
      </c>
      <c r="FO29" s="47" t="str">
        <f t="shared" si="237"/>
        <v/>
      </c>
      <c r="FP29" s="47" t="str">
        <f t="shared" si="237"/>
        <v/>
      </c>
      <c r="FQ29" s="47" t="str">
        <f t="shared" si="237"/>
        <v/>
      </c>
      <c r="FR29" s="47" t="str">
        <f t="shared" si="237"/>
        <v/>
      </c>
      <c r="FS29" s="47" t="str">
        <f t="shared" si="237"/>
        <v/>
      </c>
      <c r="FT29" s="47" t="str">
        <f t="shared" si="237"/>
        <v/>
      </c>
      <c r="FU29" s="47" t="str">
        <f t="shared" si="237"/>
        <v/>
      </c>
      <c r="FV29" s="47" t="str">
        <f t="shared" si="237"/>
        <v/>
      </c>
      <c r="FW29" s="47" t="str">
        <f t="shared" si="237"/>
        <v/>
      </c>
      <c r="FX29" s="47" t="str">
        <f t="shared" si="237"/>
        <v/>
      </c>
      <c r="FY29" s="47" t="str">
        <f t="shared" si="237"/>
        <v/>
      </c>
      <c r="FZ29" s="47" t="str">
        <f t="shared" si="237"/>
        <v/>
      </c>
      <c r="GA29" s="47" t="str">
        <f t="shared" si="237"/>
        <v/>
      </c>
      <c r="GB29" s="47" t="str">
        <f t="shared" si="237"/>
        <v/>
      </c>
      <c r="GC29" s="47" t="str">
        <f t="shared" si="237"/>
        <v/>
      </c>
      <c r="GD29" s="47" t="str">
        <f t="shared" si="237"/>
        <v/>
      </c>
      <c r="GE29" s="47" t="str">
        <f t="shared" si="237"/>
        <v/>
      </c>
      <c r="GF29" s="47" t="str">
        <f t="shared" ref="GF29:HO32" si="239">IF(ISNONTEXT($V29),GE29+$V29,"")</f>
        <v/>
      </c>
      <c r="GG29" s="47" t="str">
        <f t="shared" si="239"/>
        <v/>
      </c>
      <c r="GH29" s="47" t="str">
        <f t="shared" si="239"/>
        <v/>
      </c>
      <c r="GI29" s="47" t="str">
        <f t="shared" si="239"/>
        <v/>
      </c>
      <c r="GJ29" s="47" t="str">
        <f t="shared" si="239"/>
        <v/>
      </c>
      <c r="GK29" s="47" t="str">
        <f t="shared" si="239"/>
        <v/>
      </c>
      <c r="GL29" s="47" t="str">
        <f t="shared" si="239"/>
        <v/>
      </c>
      <c r="GM29" s="47" t="str">
        <f t="shared" si="239"/>
        <v/>
      </c>
      <c r="GN29" s="47" t="str">
        <f t="shared" si="239"/>
        <v/>
      </c>
      <c r="GO29" s="47" t="str">
        <f t="shared" si="239"/>
        <v/>
      </c>
      <c r="GP29" s="47" t="str">
        <f t="shared" si="239"/>
        <v/>
      </c>
      <c r="GQ29" s="47" t="str">
        <f t="shared" si="239"/>
        <v/>
      </c>
      <c r="GR29" s="47" t="str">
        <f t="shared" si="239"/>
        <v/>
      </c>
      <c r="GS29" s="47" t="str">
        <f t="shared" si="239"/>
        <v/>
      </c>
      <c r="GT29" s="47" t="str">
        <f t="shared" si="239"/>
        <v/>
      </c>
      <c r="GU29" s="47" t="str">
        <f t="shared" si="239"/>
        <v/>
      </c>
      <c r="GV29" s="47" t="str">
        <f t="shared" si="239"/>
        <v/>
      </c>
      <c r="GW29" s="47" t="str">
        <f t="shared" si="239"/>
        <v/>
      </c>
      <c r="GX29" s="47" t="str">
        <f t="shared" si="239"/>
        <v/>
      </c>
      <c r="GY29" s="47" t="str">
        <f t="shared" si="239"/>
        <v/>
      </c>
      <c r="GZ29" s="47" t="str">
        <f t="shared" si="239"/>
        <v/>
      </c>
      <c r="HA29" s="47" t="str">
        <f t="shared" si="239"/>
        <v/>
      </c>
      <c r="HB29" s="47" t="str">
        <f t="shared" si="239"/>
        <v/>
      </c>
      <c r="HC29" s="47" t="str">
        <f t="shared" si="239"/>
        <v/>
      </c>
      <c r="HD29" s="47" t="str">
        <f t="shared" si="239"/>
        <v/>
      </c>
      <c r="HE29" s="47" t="str">
        <f t="shared" si="239"/>
        <v/>
      </c>
      <c r="HF29" s="47" t="str">
        <f t="shared" si="239"/>
        <v/>
      </c>
      <c r="HG29" s="47" t="str">
        <f t="shared" si="239"/>
        <v/>
      </c>
      <c r="HH29" s="47" t="str">
        <f t="shared" si="239"/>
        <v/>
      </c>
      <c r="HI29" s="47" t="str">
        <f t="shared" si="239"/>
        <v/>
      </c>
      <c r="HJ29" s="47" t="str">
        <f t="shared" si="239"/>
        <v/>
      </c>
      <c r="HK29" s="47" t="str">
        <f t="shared" si="239"/>
        <v/>
      </c>
      <c r="HL29" s="47" t="str">
        <f t="shared" si="239"/>
        <v/>
      </c>
      <c r="HM29" s="47" t="str">
        <f t="shared" si="239"/>
        <v/>
      </c>
      <c r="HN29" s="47" t="str">
        <f t="shared" si="239"/>
        <v/>
      </c>
      <c r="HO29" s="47" t="str">
        <f t="shared" si="239"/>
        <v/>
      </c>
      <c r="HP29" s="165" t="e">
        <f t="shared" si="7"/>
        <v>#N/A</v>
      </c>
      <c r="HQ29" s="165" t="e">
        <f t="shared" si="8"/>
        <v>#N/A</v>
      </c>
      <c r="HR29" s="165" t="e">
        <f t="shared" si="9"/>
        <v>#N/A</v>
      </c>
      <c r="HS29" s="165" t="e">
        <f t="shared" si="10"/>
        <v>#N/A</v>
      </c>
      <c r="HT29" s="165" t="e">
        <f t="shared" si="11"/>
        <v>#N/A</v>
      </c>
      <c r="HU29" s="165" t="e">
        <f t="shared" si="12"/>
        <v>#N/A</v>
      </c>
      <c r="HV29" s="165" t="e">
        <f t="shared" si="13"/>
        <v>#N/A</v>
      </c>
      <c r="HW29" s="165" t="e">
        <f t="shared" si="14"/>
        <v>#N/A</v>
      </c>
      <c r="HX29" s="165" t="e">
        <f t="shared" si="15"/>
        <v>#N/A</v>
      </c>
      <c r="HY29" s="165" t="e">
        <f t="shared" si="16"/>
        <v>#N/A</v>
      </c>
      <c r="HZ29" s="165" t="e">
        <f t="shared" si="17"/>
        <v>#N/A</v>
      </c>
      <c r="IA29" s="165" t="e">
        <f t="shared" si="18"/>
        <v>#N/A</v>
      </c>
      <c r="IB29" s="165" t="e">
        <f t="shared" si="19"/>
        <v>#N/A</v>
      </c>
      <c r="IC29" s="165" t="e">
        <f t="shared" si="20"/>
        <v>#N/A</v>
      </c>
      <c r="ID29" s="165" t="e">
        <f t="shared" si="21"/>
        <v>#N/A</v>
      </c>
      <c r="IE29" s="165" t="e">
        <f t="shared" si="22"/>
        <v>#N/A</v>
      </c>
      <c r="IF29" s="165" t="e">
        <f t="shared" si="23"/>
        <v>#N/A</v>
      </c>
      <c r="IG29" s="165" t="e">
        <f t="shared" si="24"/>
        <v>#N/A</v>
      </c>
      <c r="IH29" s="165" t="e">
        <f t="shared" si="25"/>
        <v>#N/A</v>
      </c>
      <c r="II29" s="165" t="e">
        <f t="shared" si="26"/>
        <v>#N/A</v>
      </c>
      <c r="IJ29" s="165" t="e">
        <f t="shared" si="27"/>
        <v>#N/A</v>
      </c>
      <c r="IK29" s="165" t="e">
        <f t="shared" si="28"/>
        <v>#N/A</v>
      </c>
      <c r="IL29" s="165" t="e">
        <f t="shared" si="29"/>
        <v>#N/A</v>
      </c>
      <c r="IM29" s="165" t="e">
        <f t="shared" si="30"/>
        <v>#N/A</v>
      </c>
      <c r="IN29" s="165" t="e">
        <f t="shared" si="31"/>
        <v>#N/A</v>
      </c>
      <c r="IO29" s="165" t="e">
        <f t="shared" si="32"/>
        <v>#N/A</v>
      </c>
      <c r="IP29" s="165" t="e">
        <f t="shared" si="33"/>
        <v>#N/A</v>
      </c>
      <c r="IQ29" s="165" t="e">
        <f t="shared" si="34"/>
        <v>#N/A</v>
      </c>
      <c r="IR29" s="165" t="e">
        <f t="shared" si="35"/>
        <v>#N/A</v>
      </c>
      <c r="IS29" s="165" t="e">
        <f t="shared" si="36"/>
        <v>#N/A</v>
      </c>
      <c r="IT29" s="165" t="e">
        <f t="shared" si="37"/>
        <v>#N/A</v>
      </c>
      <c r="IU29" s="165" t="e">
        <f t="shared" si="38"/>
        <v>#N/A</v>
      </c>
      <c r="IV29" s="165" t="e">
        <f t="shared" si="39"/>
        <v>#N/A</v>
      </c>
      <c r="IW29" s="165" t="e">
        <f t="shared" si="40"/>
        <v>#N/A</v>
      </c>
      <c r="IX29" s="165" t="e">
        <f t="shared" si="41"/>
        <v>#N/A</v>
      </c>
      <c r="IY29" s="165" t="e">
        <f t="shared" si="42"/>
        <v>#N/A</v>
      </c>
      <c r="IZ29" s="165" t="e">
        <f t="shared" si="43"/>
        <v>#N/A</v>
      </c>
      <c r="JA29" s="165" t="e">
        <f t="shared" si="44"/>
        <v>#N/A</v>
      </c>
      <c r="JB29" s="165" t="e">
        <f t="shared" si="45"/>
        <v>#N/A</v>
      </c>
      <c r="JC29" s="165" t="e">
        <f t="shared" si="46"/>
        <v>#N/A</v>
      </c>
      <c r="JD29" s="165" t="e">
        <f t="shared" si="47"/>
        <v>#N/A</v>
      </c>
      <c r="JE29" s="165" t="e">
        <f t="shared" si="48"/>
        <v>#N/A</v>
      </c>
      <c r="JF29" s="165" t="e">
        <f t="shared" si="49"/>
        <v>#N/A</v>
      </c>
      <c r="JG29" s="165" t="e">
        <f t="shared" si="50"/>
        <v>#N/A</v>
      </c>
      <c r="JH29" s="165" t="e">
        <f t="shared" si="51"/>
        <v>#N/A</v>
      </c>
      <c r="JI29" s="165" t="e">
        <f t="shared" si="52"/>
        <v>#N/A</v>
      </c>
      <c r="JJ29" s="165" t="e">
        <f t="shared" si="53"/>
        <v>#N/A</v>
      </c>
      <c r="JK29" s="165" t="e">
        <f t="shared" si="54"/>
        <v>#N/A</v>
      </c>
      <c r="JL29" s="165" t="e">
        <f t="shared" si="55"/>
        <v>#N/A</v>
      </c>
      <c r="JM29" s="165" t="e">
        <f t="shared" si="56"/>
        <v>#N/A</v>
      </c>
      <c r="JN29" s="165" t="e">
        <f t="shared" si="57"/>
        <v>#N/A</v>
      </c>
      <c r="JO29" s="165" t="e">
        <f t="shared" si="58"/>
        <v>#N/A</v>
      </c>
      <c r="JP29" s="165" t="e">
        <f t="shared" si="59"/>
        <v>#N/A</v>
      </c>
      <c r="JQ29" s="165" t="e">
        <f t="shared" si="60"/>
        <v>#N/A</v>
      </c>
      <c r="JR29" s="165" t="e">
        <f t="shared" si="61"/>
        <v>#N/A</v>
      </c>
      <c r="JS29" s="165" t="e">
        <f t="shared" si="62"/>
        <v>#N/A</v>
      </c>
      <c r="JT29" s="165" t="e">
        <f t="shared" si="63"/>
        <v>#N/A</v>
      </c>
      <c r="JU29" s="165" t="e">
        <f t="shared" si="64"/>
        <v>#N/A</v>
      </c>
      <c r="JV29" s="165" t="e">
        <f t="shared" si="65"/>
        <v>#N/A</v>
      </c>
      <c r="JW29" s="165" t="e">
        <f t="shared" si="66"/>
        <v>#N/A</v>
      </c>
      <c r="JX29" s="165" t="e">
        <f t="shared" si="67"/>
        <v>#N/A</v>
      </c>
      <c r="JY29" s="165" t="e">
        <f t="shared" si="68"/>
        <v>#N/A</v>
      </c>
      <c r="JZ29" s="165" t="e">
        <f t="shared" si="69"/>
        <v>#N/A</v>
      </c>
      <c r="KA29" s="165" t="e">
        <f t="shared" si="70"/>
        <v>#N/A</v>
      </c>
      <c r="KB29" s="165" t="e">
        <f t="shared" si="71"/>
        <v>#N/A</v>
      </c>
      <c r="KC29" s="165" t="e">
        <f t="shared" si="72"/>
        <v>#N/A</v>
      </c>
      <c r="KD29" s="165" t="e">
        <f t="shared" si="73"/>
        <v>#N/A</v>
      </c>
      <c r="KE29" s="165" t="e">
        <f t="shared" si="74"/>
        <v>#N/A</v>
      </c>
      <c r="KF29" s="165" t="e">
        <f t="shared" si="75"/>
        <v>#N/A</v>
      </c>
      <c r="KG29" s="165" t="e">
        <f t="shared" si="76"/>
        <v>#N/A</v>
      </c>
      <c r="KH29" s="165" t="e">
        <f t="shared" si="77"/>
        <v>#N/A</v>
      </c>
      <c r="KI29" s="165" t="e">
        <f t="shared" si="78"/>
        <v>#N/A</v>
      </c>
      <c r="KJ29" s="165" t="e">
        <f t="shared" si="79"/>
        <v>#N/A</v>
      </c>
      <c r="KK29" s="165" t="e">
        <f t="shared" si="80"/>
        <v>#N/A</v>
      </c>
      <c r="KL29" s="165" t="e">
        <f t="shared" si="81"/>
        <v>#N/A</v>
      </c>
      <c r="KM29" s="165" t="e">
        <f t="shared" si="82"/>
        <v>#N/A</v>
      </c>
      <c r="KN29" s="165" t="e">
        <f t="shared" si="83"/>
        <v>#N/A</v>
      </c>
      <c r="KO29" s="165" t="e">
        <f t="shared" si="84"/>
        <v>#N/A</v>
      </c>
      <c r="KP29" s="165" t="e">
        <f t="shared" si="85"/>
        <v>#N/A</v>
      </c>
      <c r="KQ29" s="165" t="e">
        <f t="shared" si="86"/>
        <v>#N/A</v>
      </c>
      <c r="KR29" s="165" t="e">
        <f t="shared" si="87"/>
        <v>#N/A</v>
      </c>
      <c r="KS29" s="165" t="e">
        <f t="shared" si="88"/>
        <v>#N/A</v>
      </c>
      <c r="KT29" s="165" t="e">
        <f t="shared" si="89"/>
        <v>#N/A</v>
      </c>
      <c r="KU29" s="165" t="e">
        <f t="shared" si="90"/>
        <v>#N/A</v>
      </c>
      <c r="KV29" s="165" t="e">
        <f t="shared" si="91"/>
        <v>#N/A</v>
      </c>
      <c r="KW29" s="165" t="e">
        <f t="shared" si="92"/>
        <v>#N/A</v>
      </c>
      <c r="KX29" s="165" t="e">
        <f t="shared" si="93"/>
        <v>#N/A</v>
      </c>
      <c r="KY29" s="165" t="e">
        <f t="shared" si="94"/>
        <v>#N/A</v>
      </c>
      <c r="KZ29" s="165" t="e">
        <f t="shared" si="95"/>
        <v>#N/A</v>
      </c>
      <c r="LA29" s="165" t="e">
        <f t="shared" si="96"/>
        <v>#N/A</v>
      </c>
      <c r="LB29" s="165" t="e">
        <f t="shared" si="97"/>
        <v>#N/A</v>
      </c>
      <c r="LC29" s="165" t="e">
        <f t="shared" si="98"/>
        <v>#N/A</v>
      </c>
      <c r="LD29" s="165" t="e">
        <f t="shared" si="99"/>
        <v>#N/A</v>
      </c>
      <c r="LE29" s="165" t="e">
        <f t="shared" si="100"/>
        <v>#N/A</v>
      </c>
      <c r="LF29" s="165" t="e">
        <f t="shared" si="101"/>
        <v>#N/A</v>
      </c>
      <c r="LG29" s="165" t="e">
        <f t="shared" si="102"/>
        <v>#N/A</v>
      </c>
      <c r="LH29" s="165" t="e">
        <f t="shared" si="103"/>
        <v>#N/A</v>
      </c>
      <c r="LI29" s="165" t="e">
        <f t="shared" si="104"/>
        <v>#N/A</v>
      </c>
      <c r="LJ29" s="165" t="e">
        <f t="shared" si="105"/>
        <v>#N/A</v>
      </c>
      <c r="LK29" s="165" t="e">
        <f t="shared" si="106"/>
        <v>#N/A</v>
      </c>
      <c r="LL29" s="165" t="e">
        <f t="shared" si="107"/>
        <v>#N/A</v>
      </c>
      <c r="LM29" s="165" t="e">
        <f t="shared" si="108"/>
        <v>#N/A</v>
      </c>
      <c r="LN29" s="165" t="e">
        <f t="shared" si="109"/>
        <v>#N/A</v>
      </c>
      <c r="LO29" s="165" t="e">
        <f t="shared" si="110"/>
        <v>#N/A</v>
      </c>
      <c r="LP29" s="165" t="e">
        <f t="shared" si="111"/>
        <v>#N/A</v>
      </c>
      <c r="LQ29" s="165" t="e">
        <f t="shared" si="112"/>
        <v>#N/A</v>
      </c>
      <c r="LR29" s="165" t="e">
        <f t="shared" si="113"/>
        <v>#N/A</v>
      </c>
      <c r="LS29" s="165" t="e">
        <f t="shared" si="114"/>
        <v>#N/A</v>
      </c>
      <c r="LT29" s="165" t="e">
        <f t="shared" si="115"/>
        <v>#N/A</v>
      </c>
      <c r="LU29" s="165" t="e">
        <f t="shared" si="116"/>
        <v>#N/A</v>
      </c>
      <c r="LV29" s="165" t="e">
        <f t="shared" si="117"/>
        <v>#N/A</v>
      </c>
      <c r="LW29" s="165" t="e">
        <f t="shared" si="118"/>
        <v>#N/A</v>
      </c>
      <c r="LX29" s="165" t="e">
        <f t="shared" si="119"/>
        <v>#N/A</v>
      </c>
      <c r="LY29" s="165" t="e">
        <f t="shared" si="120"/>
        <v>#N/A</v>
      </c>
      <c r="LZ29" s="165" t="e">
        <f t="shared" si="121"/>
        <v>#N/A</v>
      </c>
      <c r="MA29" s="165" t="e">
        <f t="shared" si="122"/>
        <v>#N/A</v>
      </c>
      <c r="MB29" s="165" t="e">
        <f t="shared" si="123"/>
        <v>#N/A</v>
      </c>
      <c r="MC29" s="165" t="e">
        <f t="shared" si="124"/>
        <v>#N/A</v>
      </c>
      <c r="MD29" s="165" t="e">
        <f t="shared" si="125"/>
        <v>#N/A</v>
      </c>
      <c r="ME29" s="165" t="e">
        <f t="shared" si="126"/>
        <v>#N/A</v>
      </c>
      <c r="MF29" s="165" t="e">
        <f t="shared" si="127"/>
        <v>#N/A</v>
      </c>
      <c r="MG29" s="165" t="e">
        <f t="shared" si="128"/>
        <v>#N/A</v>
      </c>
      <c r="MH29" s="165" t="e">
        <f t="shared" si="129"/>
        <v>#N/A</v>
      </c>
      <c r="MI29" s="165" t="e">
        <f t="shared" si="130"/>
        <v>#N/A</v>
      </c>
      <c r="MJ29" s="165" t="e">
        <f t="shared" si="131"/>
        <v>#N/A</v>
      </c>
      <c r="MK29" s="165" t="e">
        <f t="shared" si="132"/>
        <v>#N/A</v>
      </c>
      <c r="ML29" s="165" t="e">
        <f t="shared" si="133"/>
        <v>#N/A</v>
      </c>
      <c r="MM29" s="165" t="e">
        <f t="shared" si="134"/>
        <v>#N/A</v>
      </c>
      <c r="MN29" s="165" t="e">
        <f t="shared" si="135"/>
        <v>#N/A</v>
      </c>
      <c r="MO29" s="165" t="e">
        <f t="shared" si="136"/>
        <v>#N/A</v>
      </c>
      <c r="MP29" s="165" t="e">
        <f t="shared" si="137"/>
        <v>#N/A</v>
      </c>
      <c r="MQ29" s="165" t="e">
        <f t="shared" si="138"/>
        <v>#N/A</v>
      </c>
      <c r="MR29" s="165" t="e">
        <f t="shared" si="139"/>
        <v>#N/A</v>
      </c>
      <c r="MS29" s="165" t="e">
        <f t="shared" si="140"/>
        <v>#N/A</v>
      </c>
      <c r="MT29" s="165" t="e">
        <f t="shared" si="141"/>
        <v>#N/A</v>
      </c>
      <c r="MU29" s="165" t="e">
        <f t="shared" si="142"/>
        <v>#N/A</v>
      </c>
      <c r="MV29" s="165" t="e">
        <f t="shared" si="143"/>
        <v>#N/A</v>
      </c>
      <c r="MW29" s="165" t="e">
        <f t="shared" si="144"/>
        <v>#N/A</v>
      </c>
      <c r="MX29" s="165" t="e">
        <f t="shared" si="145"/>
        <v>#N/A</v>
      </c>
      <c r="MY29" s="165" t="e">
        <f t="shared" si="146"/>
        <v>#N/A</v>
      </c>
      <c r="MZ29" s="165" t="e">
        <f t="shared" si="147"/>
        <v>#N/A</v>
      </c>
      <c r="NA29" s="165" t="e">
        <f t="shared" si="148"/>
        <v>#N/A</v>
      </c>
      <c r="NB29" s="165" t="e">
        <f t="shared" si="149"/>
        <v>#N/A</v>
      </c>
      <c r="NC29" s="165" t="e">
        <f t="shared" si="150"/>
        <v>#N/A</v>
      </c>
      <c r="ND29" s="165" t="e">
        <f t="shared" si="151"/>
        <v>#N/A</v>
      </c>
      <c r="NE29" s="165" t="e">
        <f t="shared" si="152"/>
        <v>#N/A</v>
      </c>
      <c r="NF29" s="165" t="e">
        <f t="shared" si="153"/>
        <v>#N/A</v>
      </c>
      <c r="NG29" s="165" t="e">
        <f t="shared" si="154"/>
        <v>#N/A</v>
      </c>
      <c r="NH29" s="165" t="e">
        <f t="shared" si="155"/>
        <v>#N/A</v>
      </c>
      <c r="NI29" s="165" t="e">
        <f t="shared" si="156"/>
        <v>#N/A</v>
      </c>
      <c r="NJ29" s="165" t="e">
        <f t="shared" si="157"/>
        <v>#N/A</v>
      </c>
      <c r="NK29" s="165" t="e">
        <f t="shared" si="158"/>
        <v>#N/A</v>
      </c>
      <c r="NL29" s="165" t="e">
        <f t="shared" si="159"/>
        <v>#N/A</v>
      </c>
      <c r="NM29" s="165" t="e">
        <f t="shared" si="160"/>
        <v>#N/A</v>
      </c>
      <c r="NN29" s="165" t="e">
        <f t="shared" si="161"/>
        <v>#N/A</v>
      </c>
      <c r="NO29" s="165" t="e">
        <f t="shared" si="162"/>
        <v>#N/A</v>
      </c>
      <c r="NP29" s="165" t="e">
        <f t="shared" si="163"/>
        <v>#N/A</v>
      </c>
      <c r="NQ29" s="165" t="e">
        <f t="shared" si="164"/>
        <v>#N/A</v>
      </c>
      <c r="NR29" s="165" t="e">
        <f t="shared" si="165"/>
        <v>#N/A</v>
      </c>
      <c r="NS29" s="165" t="e">
        <f t="shared" si="166"/>
        <v>#N/A</v>
      </c>
      <c r="NT29" s="165" t="e">
        <f t="shared" si="167"/>
        <v>#N/A</v>
      </c>
      <c r="NU29" s="165" t="e">
        <f t="shared" si="168"/>
        <v>#N/A</v>
      </c>
      <c r="NV29" s="165" t="e">
        <f t="shared" si="169"/>
        <v>#N/A</v>
      </c>
      <c r="NW29" s="165" t="e">
        <f t="shared" si="170"/>
        <v>#N/A</v>
      </c>
      <c r="NX29" s="165" t="e">
        <f t="shared" si="171"/>
        <v>#N/A</v>
      </c>
      <c r="NY29" s="165" t="e">
        <f t="shared" si="172"/>
        <v>#N/A</v>
      </c>
      <c r="NZ29" s="165" t="e">
        <f t="shared" si="173"/>
        <v>#N/A</v>
      </c>
      <c r="OA29" s="165" t="e">
        <f t="shared" si="174"/>
        <v>#N/A</v>
      </c>
      <c r="OB29" s="165" t="e">
        <f t="shared" si="175"/>
        <v>#N/A</v>
      </c>
      <c r="OC29" s="165" t="e">
        <f t="shared" si="176"/>
        <v>#N/A</v>
      </c>
      <c r="OD29" s="165" t="e">
        <f t="shared" si="177"/>
        <v>#N/A</v>
      </c>
      <c r="OE29" s="165" t="e">
        <f t="shared" si="178"/>
        <v>#N/A</v>
      </c>
      <c r="OF29" s="165" t="e">
        <f t="shared" si="179"/>
        <v>#N/A</v>
      </c>
      <c r="OG29" s="165" t="e">
        <f t="shared" si="180"/>
        <v>#N/A</v>
      </c>
      <c r="OH29" s="165" t="e">
        <f t="shared" si="181"/>
        <v>#N/A</v>
      </c>
      <c r="OI29" s="165" t="e">
        <f t="shared" si="182"/>
        <v>#N/A</v>
      </c>
      <c r="OJ29" s="165" t="e">
        <f t="shared" si="183"/>
        <v>#N/A</v>
      </c>
      <c r="OK29" s="165" t="e">
        <f t="shared" si="184"/>
        <v>#N/A</v>
      </c>
      <c r="OL29" s="165" t="e">
        <f t="shared" si="185"/>
        <v>#N/A</v>
      </c>
      <c r="OM29" s="165" t="e">
        <f t="shared" si="186"/>
        <v>#N/A</v>
      </c>
      <c r="ON29" s="165" t="e">
        <f t="shared" si="187"/>
        <v>#N/A</v>
      </c>
      <c r="OO29" s="165" t="e">
        <f t="shared" si="188"/>
        <v>#N/A</v>
      </c>
      <c r="OP29" s="165" t="e">
        <f t="shared" si="189"/>
        <v>#N/A</v>
      </c>
      <c r="OQ29" s="165" t="e">
        <f t="shared" si="190"/>
        <v>#N/A</v>
      </c>
      <c r="OR29" s="165" t="e">
        <f t="shared" si="191"/>
        <v>#N/A</v>
      </c>
      <c r="OS29" s="165" t="e">
        <f t="shared" si="192"/>
        <v>#N/A</v>
      </c>
      <c r="OT29" s="165" t="e">
        <f t="shared" si="193"/>
        <v>#N/A</v>
      </c>
      <c r="OU29" s="165" t="e">
        <f t="shared" si="194"/>
        <v>#N/A</v>
      </c>
      <c r="OV29" s="165" t="e">
        <f t="shared" si="195"/>
        <v>#N/A</v>
      </c>
      <c r="OW29" s="165" t="e">
        <f t="shared" si="196"/>
        <v>#N/A</v>
      </c>
      <c r="OX29" s="165" t="e">
        <f t="shared" si="197"/>
        <v>#N/A</v>
      </c>
      <c r="OY29" s="165" t="e">
        <f t="shared" si="198"/>
        <v>#N/A</v>
      </c>
      <c r="OZ29" s="165" t="e">
        <f t="shared" si="199"/>
        <v>#N/A</v>
      </c>
      <c r="PA29" s="165" t="e">
        <f t="shared" si="200"/>
        <v>#N/A</v>
      </c>
      <c r="PB29" s="165" t="e">
        <f t="shared" si="201"/>
        <v>#N/A</v>
      </c>
      <c r="PC29" s="165" t="e">
        <f t="shared" si="202"/>
        <v>#N/A</v>
      </c>
      <c r="PD29" s="165" t="e">
        <f t="shared" si="203"/>
        <v>#N/A</v>
      </c>
      <c r="PE29" s="165" t="e">
        <f t="shared" si="204"/>
        <v>#N/A</v>
      </c>
      <c r="PF29" s="165" t="e">
        <f t="shared" si="205"/>
        <v>#N/A</v>
      </c>
      <c r="PG29" s="165" t="e">
        <f t="shared" si="206"/>
        <v>#N/A</v>
      </c>
      <c r="PH29" s="165" t="e">
        <f t="shared" si="207"/>
        <v>#N/A</v>
      </c>
    </row>
    <row r="30" spans="1:424" hidden="1" x14ac:dyDescent="0.45">
      <c r="A30" s="4">
        <v>27</v>
      </c>
      <c r="B30" s="92" t="str">
        <f t="shared" si="208"/>
        <v/>
      </c>
      <c r="C30" s="91"/>
      <c r="D30" s="92" t="str">
        <f t="shared" si="209"/>
        <v/>
      </c>
      <c r="E30" s="120" t="str">
        <f t="shared" si="0"/>
        <v/>
      </c>
      <c r="F30" s="120" t="str">
        <f t="shared" si="1"/>
        <v/>
      </c>
      <c r="G30" s="71" t="str">
        <f t="shared" si="210"/>
        <v/>
      </c>
      <c r="H30" s="23"/>
      <c r="I30" s="55"/>
      <c r="J30" s="298"/>
      <c r="K30" s="72" t="str">
        <f>IF(AND(B30&gt;0,C30&gt;0,D30&gt;0),IF(ISBLANK(J30),IF(ISBLANK(H30),"",(D30-B30)*VLOOKUP(H30,VLookups!$A$4:$B$13,2,FALSE)),J30),"")</f>
        <v/>
      </c>
      <c r="L30" s="73" t="str">
        <f t="shared" si="2"/>
        <v/>
      </c>
      <c r="M30" s="91"/>
      <c r="N30" s="265" t="str">
        <f>IF(AND(M30&gt;0,C30&gt;0,NOT(K30="")),ABS(VLOOKUP($M$1,VLookups!$A$43:$B$44,2,FALSE)-_xlfn.NORM.DIST(M30,G30,K30,TRUE)),"")</f>
        <v/>
      </c>
      <c r="O30" s="90" t="str">
        <f>IF(AND($B30&gt;0,$C30&gt;0,$D30&gt;0,NOT(ISBLANK($H30))),_xlfn.NORM.INV(ABS(VLOOKUP($M$1,VLookups!$A$43:$B$44,2,FALSE)-O$3),$G30,$K30),"")</f>
        <v/>
      </c>
      <c r="P30" s="89" t="str">
        <f>IF(AND($B30&gt;0,$C30&gt;0,$D30&gt;0,NOT(ISBLANK($H30))),_xlfn.NORM.INV(ABS(VLOOKUP($M$1,VLookups!$A$43:$B$44,2,FALSE)-P$3),$G30,$K30),"")</f>
        <v/>
      </c>
      <c r="Q30" s="90" t="str">
        <f>IF(AND($B30&gt;0,$C30&gt;0,$D30&gt;0,NOT(ISBLANK($H30))),_xlfn.NORM.INV(ABS(VLOOKUP($M$1,VLookups!$A$43:$B$44,2,FALSE)-Q$3),$G30,$K30),"")</f>
        <v/>
      </c>
      <c r="R30" s="89" t="str">
        <f>IF(AND($B30&gt;0,$C30&gt;0,$D30&gt;0,NOT(ISBLANK($H30))),_xlfn.NORM.INV(ABS(VLOOKUP($M$1,VLookups!$A$43:$B$44,2,FALSE)-R$3),$G30,$K30),"")</f>
        <v/>
      </c>
      <c r="S30" s="90" t="str">
        <f>IF(AND($B30&gt;0,$C30&gt;0,$D30&gt;0,NOT(ISBLANK($H30))),_xlfn.NORM.INV(ABS(VLOOKUP($M$1,VLookups!$A$43:$B$44,2,FALSE)-S$3),$G30,$K30),"")</f>
        <v/>
      </c>
      <c r="T30" s="89" t="str">
        <f>IF(AND($B30&gt;0,$C30&gt;0,$D30&gt;0,NOT(ISBLANK($H30))),_xlfn.NORM.INV(ABS(VLOOKUP($M$1,VLookups!$A$43:$B$44,2,FALSE)-T$3),$G30,$K30),"")</f>
        <v/>
      </c>
      <c r="U30" s="5"/>
      <c r="V30" s="164" t="str">
        <f t="shared" si="211"/>
        <v/>
      </c>
      <c r="W30" s="47" t="str">
        <f t="shared" si="212"/>
        <v/>
      </c>
      <c r="X30" s="47" t="str">
        <f t="shared" ref="X30:CI33" si="240">IF(ISNONTEXT($V30),Y30-$V30,"")</f>
        <v/>
      </c>
      <c r="Y30" s="47" t="str">
        <f t="shared" si="240"/>
        <v/>
      </c>
      <c r="Z30" s="47" t="str">
        <f t="shared" si="240"/>
        <v/>
      </c>
      <c r="AA30" s="47" t="str">
        <f t="shared" si="240"/>
        <v/>
      </c>
      <c r="AB30" s="47" t="str">
        <f t="shared" si="240"/>
        <v/>
      </c>
      <c r="AC30" s="47" t="str">
        <f t="shared" si="240"/>
        <v/>
      </c>
      <c r="AD30" s="47" t="str">
        <f t="shared" si="240"/>
        <v/>
      </c>
      <c r="AE30" s="47" t="str">
        <f t="shared" si="240"/>
        <v/>
      </c>
      <c r="AF30" s="47" t="str">
        <f t="shared" si="240"/>
        <v/>
      </c>
      <c r="AG30" s="47" t="str">
        <f t="shared" si="240"/>
        <v/>
      </c>
      <c r="AH30" s="47" t="str">
        <f t="shared" si="240"/>
        <v/>
      </c>
      <c r="AI30" s="47" t="str">
        <f t="shared" si="240"/>
        <v/>
      </c>
      <c r="AJ30" s="47" t="str">
        <f t="shared" si="240"/>
        <v/>
      </c>
      <c r="AK30" s="47" t="str">
        <f t="shared" si="240"/>
        <v/>
      </c>
      <c r="AL30" s="47" t="str">
        <f t="shared" si="240"/>
        <v/>
      </c>
      <c r="AM30" s="47" t="str">
        <f t="shared" si="240"/>
        <v/>
      </c>
      <c r="AN30" s="47" t="str">
        <f t="shared" si="240"/>
        <v/>
      </c>
      <c r="AO30" s="47" t="str">
        <f t="shared" si="240"/>
        <v/>
      </c>
      <c r="AP30" s="47" t="str">
        <f t="shared" si="240"/>
        <v/>
      </c>
      <c r="AQ30" s="47" t="str">
        <f t="shared" si="240"/>
        <v/>
      </c>
      <c r="AR30" s="47" t="str">
        <f t="shared" si="240"/>
        <v/>
      </c>
      <c r="AS30" s="47" t="str">
        <f t="shared" si="240"/>
        <v/>
      </c>
      <c r="AT30" s="47" t="str">
        <f t="shared" si="240"/>
        <v/>
      </c>
      <c r="AU30" s="47" t="str">
        <f t="shared" si="240"/>
        <v/>
      </c>
      <c r="AV30" s="47" t="str">
        <f t="shared" si="240"/>
        <v/>
      </c>
      <c r="AW30" s="47" t="str">
        <f t="shared" si="240"/>
        <v/>
      </c>
      <c r="AX30" s="47" t="str">
        <f t="shared" si="240"/>
        <v/>
      </c>
      <c r="AY30" s="47" t="str">
        <f t="shared" si="240"/>
        <v/>
      </c>
      <c r="AZ30" s="47" t="str">
        <f t="shared" si="240"/>
        <v/>
      </c>
      <c r="BA30" s="47" t="str">
        <f t="shared" si="240"/>
        <v/>
      </c>
      <c r="BB30" s="47" t="str">
        <f t="shared" si="240"/>
        <v/>
      </c>
      <c r="BC30" s="47" t="str">
        <f t="shared" si="240"/>
        <v/>
      </c>
      <c r="BD30" s="47" t="str">
        <f t="shared" si="240"/>
        <v/>
      </c>
      <c r="BE30" s="47" t="str">
        <f t="shared" si="240"/>
        <v/>
      </c>
      <c r="BF30" s="47" t="str">
        <f t="shared" si="240"/>
        <v/>
      </c>
      <c r="BG30" s="47" t="str">
        <f t="shared" si="240"/>
        <v/>
      </c>
      <c r="BH30" s="47" t="str">
        <f t="shared" si="240"/>
        <v/>
      </c>
      <c r="BI30" s="47" t="str">
        <f t="shared" si="240"/>
        <v/>
      </c>
      <c r="BJ30" s="47" t="str">
        <f t="shared" si="240"/>
        <v/>
      </c>
      <c r="BK30" s="47" t="str">
        <f t="shared" si="240"/>
        <v/>
      </c>
      <c r="BL30" s="47" t="str">
        <f t="shared" si="240"/>
        <v/>
      </c>
      <c r="BM30" s="47" t="str">
        <f t="shared" si="240"/>
        <v/>
      </c>
      <c r="BN30" s="47" t="str">
        <f t="shared" si="240"/>
        <v/>
      </c>
      <c r="BO30" s="47" t="str">
        <f t="shared" si="240"/>
        <v/>
      </c>
      <c r="BP30" s="47" t="str">
        <f t="shared" si="240"/>
        <v/>
      </c>
      <c r="BQ30" s="47" t="str">
        <f t="shared" si="240"/>
        <v/>
      </c>
      <c r="BR30" s="47" t="str">
        <f t="shared" si="240"/>
        <v/>
      </c>
      <c r="BS30" s="47" t="str">
        <f t="shared" si="240"/>
        <v/>
      </c>
      <c r="BT30" s="47" t="str">
        <f t="shared" si="240"/>
        <v/>
      </c>
      <c r="BU30" s="47" t="str">
        <f t="shared" si="240"/>
        <v/>
      </c>
      <c r="BV30" s="47" t="str">
        <f t="shared" si="240"/>
        <v/>
      </c>
      <c r="BW30" s="47" t="str">
        <f t="shared" si="240"/>
        <v/>
      </c>
      <c r="BX30" s="47" t="str">
        <f t="shared" si="240"/>
        <v/>
      </c>
      <c r="BY30" s="47" t="str">
        <f t="shared" si="240"/>
        <v/>
      </c>
      <c r="BZ30" s="47" t="str">
        <f t="shared" si="240"/>
        <v/>
      </c>
      <c r="CA30" s="47" t="str">
        <f t="shared" si="240"/>
        <v/>
      </c>
      <c r="CB30" s="47" t="str">
        <f t="shared" si="240"/>
        <v/>
      </c>
      <c r="CC30" s="47" t="str">
        <f t="shared" si="240"/>
        <v/>
      </c>
      <c r="CD30" s="47" t="str">
        <f t="shared" si="240"/>
        <v/>
      </c>
      <c r="CE30" s="47" t="str">
        <f t="shared" si="240"/>
        <v/>
      </c>
      <c r="CF30" s="47" t="str">
        <f t="shared" si="240"/>
        <v/>
      </c>
      <c r="CG30" s="47" t="str">
        <f t="shared" si="240"/>
        <v/>
      </c>
      <c r="CH30" s="47" t="str">
        <f t="shared" si="240"/>
        <v/>
      </c>
      <c r="CI30" s="47" t="str">
        <f t="shared" si="240"/>
        <v/>
      </c>
      <c r="CJ30" s="47" t="str">
        <f t="shared" si="238"/>
        <v/>
      </c>
      <c r="CK30" s="47" t="str">
        <f t="shared" si="238"/>
        <v/>
      </c>
      <c r="CL30" s="47" t="str">
        <f t="shared" si="238"/>
        <v/>
      </c>
      <c r="CM30" s="47" t="str">
        <f t="shared" si="238"/>
        <v/>
      </c>
      <c r="CN30" s="47" t="str">
        <f t="shared" si="238"/>
        <v/>
      </c>
      <c r="CO30" s="47" t="str">
        <f t="shared" si="238"/>
        <v/>
      </c>
      <c r="CP30" s="47" t="str">
        <f t="shared" si="238"/>
        <v/>
      </c>
      <c r="CQ30" s="47" t="str">
        <f t="shared" si="238"/>
        <v/>
      </c>
      <c r="CR30" s="47" t="str">
        <f t="shared" si="238"/>
        <v/>
      </c>
      <c r="CS30" s="47" t="str">
        <f t="shared" si="238"/>
        <v/>
      </c>
      <c r="CT30" s="47" t="str">
        <f t="shared" si="238"/>
        <v/>
      </c>
      <c r="CU30" s="47" t="str">
        <f t="shared" si="238"/>
        <v/>
      </c>
      <c r="CV30" s="47" t="str">
        <f t="shared" si="238"/>
        <v/>
      </c>
      <c r="CW30" s="47" t="str">
        <f t="shared" si="238"/>
        <v/>
      </c>
      <c r="CX30" s="47" t="str">
        <f t="shared" si="238"/>
        <v/>
      </c>
      <c r="CY30" s="47" t="str">
        <f t="shared" si="238"/>
        <v/>
      </c>
      <c r="CZ30" s="47" t="str">
        <f t="shared" si="238"/>
        <v/>
      </c>
      <c r="DA30" s="47" t="str">
        <f t="shared" si="238"/>
        <v/>
      </c>
      <c r="DB30" s="47" t="str">
        <f t="shared" si="238"/>
        <v/>
      </c>
      <c r="DC30" s="47" t="str">
        <f t="shared" si="238"/>
        <v/>
      </c>
      <c r="DD30" s="47" t="str">
        <f t="shared" si="238"/>
        <v/>
      </c>
      <c r="DE30" s="47" t="str">
        <f t="shared" si="238"/>
        <v/>
      </c>
      <c r="DF30" s="47" t="str">
        <f t="shared" si="238"/>
        <v/>
      </c>
      <c r="DG30" s="47" t="str">
        <f t="shared" si="238"/>
        <v/>
      </c>
      <c r="DH30" s="47" t="str">
        <f t="shared" si="238"/>
        <v/>
      </c>
      <c r="DI30" s="47" t="str">
        <f t="shared" si="238"/>
        <v/>
      </c>
      <c r="DJ30" s="47" t="str">
        <f t="shared" si="238"/>
        <v/>
      </c>
      <c r="DK30" s="47" t="str">
        <f t="shared" si="238"/>
        <v/>
      </c>
      <c r="DL30" s="47" t="str">
        <f t="shared" si="238"/>
        <v/>
      </c>
      <c r="DM30" s="47" t="str">
        <f t="shared" si="238"/>
        <v/>
      </c>
      <c r="DN30" s="47" t="str">
        <f t="shared" si="238"/>
        <v/>
      </c>
      <c r="DO30" s="47" t="str">
        <f t="shared" si="238"/>
        <v/>
      </c>
      <c r="DP30" s="47" t="str">
        <f t="shared" si="238"/>
        <v/>
      </c>
      <c r="DQ30" s="47" t="str">
        <f t="shared" si="238"/>
        <v/>
      </c>
      <c r="DR30" s="47" t="str">
        <f t="shared" si="238"/>
        <v/>
      </c>
      <c r="DS30" s="179" t="str">
        <f t="shared" si="213"/>
        <v/>
      </c>
      <c r="DT30" s="47" t="str">
        <f t="shared" si="214"/>
        <v/>
      </c>
      <c r="DU30" s="47" t="str">
        <f t="shared" ref="DU30:GF33" si="241">IF(ISNONTEXT($V30),DT30+$V30,"")</f>
        <v/>
      </c>
      <c r="DV30" s="47" t="str">
        <f t="shared" si="241"/>
        <v/>
      </c>
      <c r="DW30" s="47" t="str">
        <f t="shared" si="241"/>
        <v/>
      </c>
      <c r="DX30" s="47" t="str">
        <f t="shared" si="241"/>
        <v/>
      </c>
      <c r="DY30" s="47" t="str">
        <f t="shared" si="241"/>
        <v/>
      </c>
      <c r="DZ30" s="47" t="str">
        <f t="shared" si="241"/>
        <v/>
      </c>
      <c r="EA30" s="47" t="str">
        <f t="shared" si="241"/>
        <v/>
      </c>
      <c r="EB30" s="47" t="str">
        <f t="shared" si="241"/>
        <v/>
      </c>
      <c r="EC30" s="47" t="str">
        <f t="shared" si="241"/>
        <v/>
      </c>
      <c r="ED30" s="47" t="str">
        <f t="shared" si="241"/>
        <v/>
      </c>
      <c r="EE30" s="47" t="str">
        <f t="shared" si="241"/>
        <v/>
      </c>
      <c r="EF30" s="47" t="str">
        <f t="shared" si="241"/>
        <v/>
      </c>
      <c r="EG30" s="47" t="str">
        <f t="shared" si="241"/>
        <v/>
      </c>
      <c r="EH30" s="47" t="str">
        <f t="shared" si="241"/>
        <v/>
      </c>
      <c r="EI30" s="47" t="str">
        <f t="shared" si="241"/>
        <v/>
      </c>
      <c r="EJ30" s="47" t="str">
        <f t="shared" si="241"/>
        <v/>
      </c>
      <c r="EK30" s="47" t="str">
        <f t="shared" si="241"/>
        <v/>
      </c>
      <c r="EL30" s="47" t="str">
        <f t="shared" si="241"/>
        <v/>
      </c>
      <c r="EM30" s="47" t="str">
        <f t="shared" si="241"/>
        <v/>
      </c>
      <c r="EN30" s="47" t="str">
        <f t="shared" si="241"/>
        <v/>
      </c>
      <c r="EO30" s="47" t="str">
        <f t="shared" si="241"/>
        <v/>
      </c>
      <c r="EP30" s="47" t="str">
        <f t="shared" si="241"/>
        <v/>
      </c>
      <c r="EQ30" s="47" t="str">
        <f t="shared" si="241"/>
        <v/>
      </c>
      <c r="ER30" s="47" t="str">
        <f t="shared" si="241"/>
        <v/>
      </c>
      <c r="ES30" s="47" t="str">
        <f t="shared" si="241"/>
        <v/>
      </c>
      <c r="ET30" s="47" t="str">
        <f t="shared" si="241"/>
        <v/>
      </c>
      <c r="EU30" s="47" t="str">
        <f t="shared" si="241"/>
        <v/>
      </c>
      <c r="EV30" s="47" t="str">
        <f t="shared" si="241"/>
        <v/>
      </c>
      <c r="EW30" s="47" t="str">
        <f t="shared" si="241"/>
        <v/>
      </c>
      <c r="EX30" s="47" t="str">
        <f t="shared" si="241"/>
        <v/>
      </c>
      <c r="EY30" s="47" t="str">
        <f t="shared" si="241"/>
        <v/>
      </c>
      <c r="EZ30" s="47" t="str">
        <f t="shared" si="241"/>
        <v/>
      </c>
      <c r="FA30" s="47" t="str">
        <f t="shared" si="241"/>
        <v/>
      </c>
      <c r="FB30" s="47" t="str">
        <f t="shared" si="241"/>
        <v/>
      </c>
      <c r="FC30" s="47" t="str">
        <f t="shared" si="241"/>
        <v/>
      </c>
      <c r="FD30" s="47" t="str">
        <f t="shared" si="241"/>
        <v/>
      </c>
      <c r="FE30" s="47" t="str">
        <f t="shared" si="241"/>
        <v/>
      </c>
      <c r="FF30" s="47" t="str">
        <f t="shared" si="241"/>
        <v/>
      </c>
      <c r="FG30" s="47" t="str">
        <f t="shared" si="241"/>
        <v/>
      </c>
      <c r="FH30" s="47" t="str">
        <f t="shared" si="241"/>
        <v/>
      </c>
      <c r="FI30" s="47" t="str">
        <f t="shared" si="241"/>
        <v/>
      </c>
      <c r="FJ30" s="47" t="str">
        <f t="shared" si="241"/>
        <v/>
      </c>
      <c r="FK30" s="47" t="str">
        <f t="shared" si="241"/>
        <v/>
      </c>
      <c r="FL30" s="47" t="str">
        <f t="shared" si="241"/>
        <v/>
      </c>
      <c r="FM30" s="47" t="str">
        <f t="shared" si="241"/>
        <v/>
      </c>
      <c r="FN30" s="47" t="str">
        <f t="shared" si="241"/>
        <v/>
      </c>
      <c r="FO30" s="47" t="str">
        <f t="shared" si="241"/>
        <v/>
      </c>
      <c r="FP30" s="47" t="str">
        <f t="shared" si="241"/>
        <v/>
      </c>
      <c r="FQ30" s="47" t="str">
        <f t="shared" si="241"/>
        <v/>
      </c>
      <c r="FR30" s="47" t="str">
        <f t="shared" si="241"/>
        <v/>
      </c>
      <c r="FS30" s="47" t="str">
        <f t="shared" si="241"/>
        <v/>
      </c>
      <c r="FT30" s="47" t="str">
        <f t="shared" si="241"/>
        <v/>
      </c>
      <c r="FU30" s="47" t="str">
        <f t="shared" si="241"/>
        <v/>
      </c>
      <c r="FV30" s="47" t="str">
        <f t="shared" si="241"/>
        <v/>
      </c>
      <c r="FW30" s="47" t="str">
        <f t="shared" si="241"/>
        <v/>
      </c>
      <c r="FX30" s="47" t="str">
        <f t="shared" si="241"/>
        <v/>
      </c>
      <c r="FY30" s="47" t="str">
        <f t="shared" si="241"/>
        <v/>
      </c>
      <c r="FZ30" s="47" t="str">
        <f t="shared" si="241"/>
        <v/>
      </c>
      <c r="GA30" s="47" t="str">
        <f t="shared" si="241"/>
        <v/>
      </c>
      <c r="GB30" s="47" t="str">
        <f t="shared" si="241"/>
        <v/>
      </c>
      <c r="GC30" s="47" t="str">
        <f t="shared" si="241"/>
        <v/>
      </c>
      <c r="GD30" s="47" t="str">
        <f t="shared" si="241"/>
        <v/>
      </c>
      <c r="GE30" s="47" t="str">
        <f t="shared" si="241"/>
        <v/>
      </c>
      <c r="GF30" s="47" t="str">
        <f t="shared" si="241"/>
        <v/>
      </c>
      <c r="GG30" s="47" t="str">
        <f t="shared" si="239"/>
        <v/>
      </c>
      <c r="GH30" s="47" t="str">
        <f t="shared" si="239"/>
        <v/>
      </c>
      <c r="GI30" s="47" t="str">
        <f t="shared" si="239"/>
        <v/>
      </c>
      <c r="GJ30" s="47" t="str">
        <f t="shared" si="239"/>
        <v/>
      </c>
      <c r="GK30" s="47" t="str">
        <f t="shared" si="239"/>
        <v/>
      </c>
      <c r="GL30" s="47" t="str">
        <f t="shared" si="239"/>
        <v/>
      </c>
      <c r="GM30" s="47" t="str">
        <f t="shared" si="239"/>
        <v/>
      </c>
      <c r="GN30" s="47" t="str">
        <f t="shared" si="239"/>
        <v/>
      </c>
      <c r="GO30" s="47" t="str">
        <f t="shared" si="239"/>
        <v/>
      </c>
      <c r="GP30" s="47" t="str">
        <f t="shared" si="239"/>
        <v/>
      </c>
      <c r="GQ30" s="47" t="str">
        <f t="shared" si="239"/>
        <v/>
      </c>
      <c r="GR30" s="47" t="str">
        <f t="shared" si="239"/>
        <v/>
      </c>
      <c r="GS30" s="47" t="str">
        <f t="shared" si="239"/>
        <v/>
      </c>
      <c r="GT30" s="47" t="str">
        <f t="shared" si="239"/>
        <v/>
      </c>
      <c r="GU30" s="47" t="str">
        <f t="shared" si="239"/>
        <v/>
      </c>
      <c r="GV30" s="47" t="str">
        <f t="shared" si="239"/>
        <v/>
      </c>
      <c r="GW30" s="47" t="str">
        <f t="shared" si="239"/>
        <v/>
      </c>
      <c r="GX30" s="47" t="str">
        <f t="shared" si="239"/>
        <v/>
      </c>
      <c r="GY30" s="47" t="str">
        <f t="shared" si="239"/>
        <v/>
      </c>
      <c r="GZ30" s="47" t="str">
        <f t="shared" si="239"/>
        <v/>
      </c>
      <c r="HA30" s="47" t="str">
        <f t="shared" si="239"/>
        <v/>
      </c>
      <c r="HB30" s="47" t="str">
        <f t="shared" si="239"/>
        <v/>
      </c>
      <c r="HC30" s="47" t="str">
        <f t="shared" si="239"/>
        <v/>
      </c>
      <c r="HD30" s="47" t="str">
        <f t="shared" si="239"/>
        <v/>
      </c>
      <c r="HE30" s="47" t="str">
        <f t="shared" si="239"/>
        <v/>
      </c>
      <c r="HF30" s="47" t="str">
        <f t="shared" si="239"/>
        <v/>
      </c>
      <c r="HG30" s="47" t="str">
        <f t="shared" si="239"/>
        <v/>
      </c>
      <c r="HH30" s="47" t="str">
        <f t="shared" si="239"/>
        <v/>
      </c>
      <c r="HI30" s="47" t="str">
        <f t="shared" si="239"/>
        <v/>
      </c>
      <c r="HJ30" s="47" t="str">
        <f t="shared" si="239"/>
        <v/>
      </c>
      <c r="HK30" s="47" t="str">
        <f t="shared" si="239"/>
        <v/>
      </c>
      <c r="HL30" s="47" t="str">
        <f t="shared" si="239"/>
        <v/>
      </c>
      <c r="HM30" s="47" t="str">
        <f t="shared" si="239"/>
        <v/>
      </c>
      <c r="HN30" s="47" t="str">
        <f t="shared" si="239"/>
        <v/>
      </c>
      <c r="HO30" s="47" t="str">
        <f t="shared" si="239"/>
        <v/>
      </c>
      <c r="HP30" s="165" t="e">
        <f t="shared" si="7"/>
        <v>#N/A</v>
      </c>
      <c r="HQ30" s="165" t="e">
        <f t="shared" si="8"/>
        <v>#N/A</v>
      </c>
      <c r="HR30" s="165" t="e">
        <f t="shared" si="9"/>
        <v>#N/A</v>
      </c>
      <c r="HS30" s="165" t="e">
        <f t="shared" si="10"/>
        <v>#N/A</v>
      </c>
      <c r="HT30" s="165" t="e">
        <f t="shared" si="11"/>
        <v>#N/A</v>
      </c>
      <c r="HU30" s="165" t="e">
        <f t="shared" si="12"/>
        <v>#N/A</v>
      </c>
      <c r="HV30" s="165" t="e">
        <f t="shared" si="13"/>
        <v>#N/A</v>
      </c>
      <c r="HW30" s="165" t="e">
        <f t="shared" si="14"/>
        <v>#N/A</v>
      </c>
      <c r="HX30" s="165" t="e">
        <f t="shared" si="15"/>
        <v>#N/A</v>
      </c>
      <c r="HY30" s="165" t="e">
        <f t="shared" si="16"/>
        <v>#N/A</v>
      </c>
      <c r="HZ30" s="165" t="e">
        <f t="shared" si="17"/>
        <v>#N/A</v>
      </c>
      <c r="IA30" s="165" t="e">
        <f t="shared" si="18"/>
        <v>#N/A</v>
      </c>
      <c r="IB30" s="165" t="e">
        <f t="shared" si="19"/>
        <v>#N/A</v>
      </c>
      <c r="IC30" s="165" t="e">
        <f t="shared" si="20"/>
        <v>#N/A</v>
      </c>
      <c r="ID30" s="165" t="e">
        <f t="shared" si="21"/>
        <v>#N/A</v>
      </c>
      <c r="IE30" s="165" t="e">
        <f t="shared" si="22"/>
        <v>#N/A</v>
      </c>
      <c r="IF30" s="165" t="e">
        <f t="shared" si="23"/>
        <v>#N/A</v>
      </c>
      <c r="IG30" s="165" t="e">
        <f t="shared" si="24"/>
        <v>#N/A</v>
      </c>
      <c r="IH30" s="165" t="e">
        <f t="shared" si="25"/>
        <v>#N/A</v>
      </c>
      <c r="II30" s="165" t="e">
        <f t="shared" si="26"/>
        <v>#N/A</v>
      </c>
      <c r="IJ30" s="165" t="e">
        <f t="shared" si="27"/>
        <v>#N/A</v>
      </c>
      <c r="IK30" s="165" t="e">
        <f t="shared" si="28"/>
        <v>#N/A</v>
      </c>
      <c r="IL30" s="165" t="e">
        <f t="shared" si="29"/>
        <v>#N/A</v>
      </c>
      <c r="IM30" s="165" t="e">
        <f t="shared" si="30"/>
        <v>#N/A</v>
      </c>
      <c r="IN30" s="165" t="e">
        <f t="shared" si="31"/>
        <v>#N/A</v>
      </c>
      <c r="IO30" s="165" t="e">
        <f t="shared" si="32"/>
        <v>#N/A</v>
      </c>
      <c r="IP30" s="165" t="e">
        <f t="shared" si="33"/>
        <v>#N/A</v>
      </c>
      <c r="IQ30" s="165" t="e">
        <f t="shared" si="34"/>
        <v>#N/A</v>
      </c>
      <c r="IR30" s="165" t="e">
        <f t="shared" si="35"/>
        <v>#N/A</v>
      </c>
      <c r="IS30" s="165" t="e">
        <f t="shared" si="36"/>
        <v>#N/A</v>
      </c>
      <c r="IT30" s="165" t="e">
        <f t="shared" si="37"/>
        <v>#N/A</v>
      </c>
      <c r="IU30" s="165" t="e">
        <f t="shared" si="38"/>
        <v>#N/A</v>
      </c>
      <c r="IV30" s="165" t="e">
        <f t="shared" si="39"/>
        <v>#N/A</v>
      </c>
      <c r="IW30" s="165" t="e">
        <f t="shared" si="40"/>
        <v>#N/A</v>
      </c>
      <c r="IX30" s="165" t="e">
        <f t="shared" si="41"/>
        <v>#N/A</v>
      </c>
      <c r="IY30" s="165" t="e">
        <f t="shared" si="42"/>
        <v>#N/A</v>
      </c>
      <c r="IZ30" s="165" t="e">
        <f t="shared" si="43"/>
        <v>#N/A</v>
      </c>
      <c r="JA30" s="165" t="e">
        <f t="shared" si="44"/>
        <v>#N/A</v>
      </c>
      <c r="JB30" s="165" t="e">
        <f t="shared" si="45"/>
        <v>#N/A</v>
      </c>
      <c r="JC30" s="165" t="e">
        <f t="shared" si="46"/>
        <v>#N/A</v>
      </c>
      <c r="JD30" s="165" t="e">
        <f t="shared" si="47"/>
        <v>#N/A</v>
      </c>
      <c r="JE30" s="165" t="e">
        <f t="shared" si="48"/>
        <v>#N/A</v>
      </c>
      <c r="JF30" s="165" t="e">
        <f t="shared" si="49"/>
        <v>#N/A</v>
      </c>
      <c r="JG30" s="165" t="e">
        <f t="shared" si="50"/>
        <v>#N/A</v>
      </c>
      <c r="JH30" s="165" t="e">
        <f t="shared" si="51"/>
        <v>#N/A</v>
      </c>
      <c r="JI30" s="165" t="e">
        <f t="shared" si="52"/>
        <v>#N/A</v>
      </c>
      <c r="JJ30" s="165" t="e">
        <f t="shared" si="53"/>
        <v>#N/A</v>
      </c>
      <c r="JK30" s="165" t="e">
        <f t="shared" si="54"/>
        <v>#N/A</v>
      </c>
      <c r="JL30" s="165" t="e">
        <f t="shared" si="55"/>
        <v>#N/A</v>
      </c>
      <c r="JM30" s="165" t="e">
        <f t="shared" si="56"/>
        <v>#N/A</v>
      </c>
      <c r="JN30" s="165" t="e">
        <f t="shared" si="57"/>
        <v>#N/A</v>
      </c>
      <c r="JO30" s="165" t="e">
        <f t="shared" si="58"/>
        <v>#N/A</v>
      </c>
      <c r="JP30" s="165" t="e">
        <f t="shared" si="59"/>
        <v>#N/A</v>
      </c>
      <c r="JQ30" s="165" t="e">
        <f t="shared" si="60"/>
        <v>#N/A</v>
      </c>
      <c r="JR30" s="165" t="e">
        <f t="shared" si="61"/>
        <v>#N/A</v>
      </c>
      <c r="JS30" s="165" t="e">
        <f t="shared" si="62"/>
        <v>#N/A</v>
      </c>
      <c r="JT30" s="165" t="e">
        <f t="shared" si="63"/>
        <v>#N/A</v>
      </c>
      <c r="JU30" s="165" t="e">
        <f t="shared" si="64"/>
        <v>#N/A</v>
      </c>
      <c r="JV30" s="165" t="e">
        <f t="shared" si="65"/>
        <v>#N/A</v>
      </c>
      <c r="JW30" s="165" t="e">
        <f t="shared" si="66"/>
        <v>#N/A</v>
      </c>
      <c r="JX30" s="165" t="e">
        <f t="shared" si="67"/>
        <v>#N/A</v>
      </c>
      <c r="JY30" s="165" t="e">
        <f t="shared" si="68"/>
        <v>#N/A</v>
      </c>
      <c r="JZ30" s="165" t="e">
        <f t="shared" si="69"/>
        <v>#N/A</v>
      </c>
      <c r="KA30" s="165" t="e">
        <f t="shared" si="70"/>
        <v>#N/A</v>
      </c>
      <c r="KB30" s="165" t="e">
        <f t="shared" si="71"/>
        <v>#N/A</v>
      </c>
      <c r="KC30" s="165" t="e">
        <f t="shared" si="72"/>
        <v>#N/A</v>
      </c>
      <c r="KD30" s="165" t="e">
        <f t="shared" si="73"/>
        <v>#N/A</v>
      </c>
      <c r="KE30" s="165" t="e">
        <f t="shared" si="74"/>
        <v>#N/A</v>
      </c>
      <c r="KF30" s="165" t="e">
        <f t="shared" si="75"/>
        <v>#N/A</v>
      </c>
      <c r="KG30" s="165" t="e">
        <f t="shared" si="76"/>
        <v>#N/A</v>
      </c>
      <c r="KH30" s="165" t="e">
        <f t="shared" si="77"/>
        <v>#N/A</v>
      </c>
      <c r="KI30" s="165" t="e">
        <f t="shared" si="78"/>
        <v>#N/A</v>
      </c>
      <c r="KJ30" s="165" t="e">
        <f t="shared" si="79"/>
        <v>#N/A</v>
      </c>
      <c r="KK30" s="165" t="e">
        <f t="shared" si="80"/>
        <v>#N/A</v>
      </c>
      <c r="KL30" s="165" t="e">
        <f t="shared" si="81"/>
        <v>#N/A</v>
      </c>
      <c r="KM30" s="165" t="e">
        <f t="shared" si="82"/>
        <v>#N/A</v>
      </c>
      <c r="KN30" s="165" t="e">
        <f t="shared" si="83"/>
        <v>#N/A</v>
      </c>
      <c r="KO30" s="165" t="e">
        <f t="shared" si="84"/>
        <v>#N/A</v>
      </c>
      <c r="KP30" s="165" t="e">
        <f t="shared" si="85"/>
        <v>#N/A</v>
      </c>
      <c r="KQ30" s="165" t="e">
        <f t="shared" si="86"/>
        <v>#N/A</v>
      </c>
      <c r="KR30" s="165" t="e">
        <f t="shared" si="87"/>
        <v>#N/A</v>
      </c>
      <c r="KS30" s="165" t="e">
        <f t="shared" si="88"/>
        <v>#N/A</v>
      </c>
      <c r="KT30" s="165" t="e">
        <f t="shared" si="89"/>
        <v>#N/A</v>
      </c>
      <c r="KU30" s="165" t="e">
        <f t="shared" si="90"/>
        <v>#N/A</v>
      </c>
      <c r="KV30" s="165" t="e">
        <f t="shared" si="91"/>
        <v>#N/A</v>
      </c>
      <c r="KW30" s="165" t="e">
        <f t="shared" si="92"/>
        <v>#N/A</v>
      </c>
      <c r="KX30" s="165" t="e">
        <f t="shared" si="93"/>
        <v>#N/A</v>
      </c>
      <c r="KY30" s="165" t="e">
        <f t="shared" si="94"/>
        <v>#N/A</v>
      </c>
      <c r="KZ30" s="165" t="e">
        <f t="shared" si="95"/>
        <v>#N/A</v>
      </c>
      <c r="LA30" s="165" t="e">
        <f t="shared" si="96"/>
        <v>#N/A</v>
      </c>
      <c r="LB30" s="165" t="e">
        <f t="shared" si="97"/>
        <v>#N/A</v>
      </c>
      <c r="LC30" s="165" t="e">
        <f t="shared" si="98"/>
        <v>#N/A</v>
      </c>
      <c r="LD30" s="165" t="e">
        <f t="shared" si="99"/>
        <v>#N/A</v>
      </c>
      <c r="LE30" s="165" t="e">
        <f t="shared" si="100"/>
        <v>#N/A</v>
      </c>
      <c r="LF30" s="165" t="e">
        <f t="shared" si="101"/>
        <v>#N/A</v>
      </c>
      <c r="LG30" s="165" t="e">
        <f t="shared" si="102"/>
        <v>#N/A</v>
      </c>
      <c r="LH30" s="165" t="e">
        <f t="shared" si="103"/>
        <v>#N/A</v>
      </c>
      <c r="LI30" s="165" t="e">
        <f t="shared" si="104"/>
        <v>#N/A</v>
      </c>
      <c r="LJ30" s="165" t="e">
        <f t="shared" si="105"/>
        <v>#N/A</v>
      </c>
      <c r="LK30" s="165" t="e">
        <f t="shared" si="106"/>
        <v>#N/A</v>
      </c>
      <c r="LL30" s="165" t="e">
        <f t="shared" si="107"/>
        <v>#N/A</v>
      </c>
      <c r="LM30" s="165" t="e">
        <f t="shared" si="108"/>
        <v>#N/A</v>
      </c>
      <c r="LN30" s="165" t="e">
        <f t="shared" si="109"/>
        <v>#N/A</v>
      </c>
      <c r="LO30" s="165" t="e">
        <f t="shared" si="110"/>
        <v>#N/A</v>
      </c>
      <c r="LP30" s="165" t="e">
        <f t="shared" si="111"/>
        <v>#N/A</v>
      </c>
      <c r="LQ30" s="165" t="e">
        <f t="shared" si="112"/>
        <v>#N/A</v>
      </c>
      <c r="LR30" s="165" t="e">
        <f t="shared" si="113"/>
        <v>#N/A</v>
      </c>
      <c r="LS30" s="165" t="e">
        <f t="shared" si="114"/>
        <v>#N/A</v>
      </c>
      <c r="LT30" s="165" t="e">
        <f t="shared" si="115"/>
        <v>#N/A</v>
      </c>
      <c r="LU30" s="165" t="e">
        <f t="shared" si="116"/>
        <v>#N/A</v>
      </c>
      <c r="LV30" s="165" t="e">
        <f t="shared" si="117"/>
        <v>#N/A</v>
      </c>
      <c r="LW30" s="165" t="e">
        <f t="shared" si="118"/>
        <v>#N/A</v>
      </c>
      <c r="LX30" s="165" t="e">
        <f t="shared" si="119"/>
        <v>#N/A</v>
      </c>
      <c r="LY30" s="165" t="e">
        <f t="shared" si="120"/>
        <v>#N/A</v>
      </c>
      <c r="LZ30" s="165" t="e">
        <f t="shared" si="121"/>
        <v>#N/A</v>
      </c>
      <c r="MA30" s="165" t="e">
        <f t="shared" si="122"/>
        <v>#N/A</v>
      </c>
      <c r="MB30" s="165" t="e">
        <f t="shared" si="123"/>
        <v>#N/A</v>
      </c>
      <c r="MC30" s="165" t="e">
        <f t="shared" si="124"/>
        <v>#N/A</v>
      </c>
      <c r="MD30" s="165" t="e">
        <f t="shared" si="125"/>
        <v>#N/A</v>
      </c>
      <c r="ME30" s="165" t="e">
        <f t="shared" si="126"/>
        <v>#N/A</v>
      </c>
      <c r="MF30" s="165" t="e">
        <f t="shared" si="127"/>
        <v>#N/A</v>
      </c>
      <c r="MG30" s="165" t="e">
        <f t="shared" si="128"/>
        <v>#N/A</v>
      </c>
      <c r="MH30" s="165" t="e">
        <f t="shared" si="129"/>
        <v>#N/A</v>
      </c>
      <c r="MI30" s="165" t="e">
        <f t="shared" si="130"/>
        <v>#N/A</v>
      </c>
      <c r="MJ30" s="165" t="e">
        <f t="shared" si="131"/>
        <v>#N/A</v>
      </c>
      <c r="MK30" s="165" t="e">
        <f t="shared" si="132"/>
        <v>#N/A</v>
      </c>
      <c r="ML30" s="165" t="e">
        <f t="shared" si="133"/>
        <v>#N/A</v>
      </c>
      <c r="MM30" s="165" t="e">
        <f t="shared" si="134"/>
        <v>#N/A</v>
      </c>
      <c r="MN30" s="165" t="e">
        <f t="shared" si="135"/>
        <v>#N/A</v>
      </c>
      <c r="MO30" s="165" t="e">
        <f t="shared" si="136"/>
        <v>#N/A</v>
      </c>
      <c r="MP30" s="165" t="e">
        <f t="shared" si="137"/>
        <v>#N/A</v>
      </c>
      <c r="MQ30" s="165" t="e">
        <f t="shared" si="138"/>
        <v>#N/A</v>
      </c>
      <c r="MR30" s="165" t="e">
        <f t="shared" si="139"/>
        <v>#N/A</v>
      </c>
      <c r="MS30" s="165" t="e">
        <f t="shared" si="140"/>
        <v>#N/A</v>
      </c>
      <c r="MT30" s="165" t="e">
        <f t="shared" si="141"/>
        <v>#N/A</v>
      </c>
      <c r="MU30" s="165" t="e">
        <f t="shared" si="142"/>
        <v>#N/A</v>
      </c>
      <c r="MV30" s="165" t="e">
        <f t="shared" si="143"/>
        <v>#N/A</v>
      </c>
      <c r="MW30" s="165" t="e">
        <f t="shared" si="144"/>
        <v>#N/A</v>
      </c>
      <c r="MX30" s="165" t="e">
        <f t="shared" si="145"/>
        <v>#N/A</v>
      </c>
      <c r="MY30" s="165" t="e">
        <f t="shared" si="146"/>
        <v>#N/A</v>
      </c>
      <c r="MZ30" s="165" t="e">
        <f t="shared" si="147"/>
        <v>#N/A</v>
      </c>
      <c r="NA30" s="165" t="e">
        <f t="shared" si="148"/>
        <v>#N/A</v>
      </c>
      <c r="NB30" s="165" t="e">
        <f t="shared" si="149"/>
        <v>#N/A</v>
      </c>
      <c r="NC30" s="165" t="e">
        <f t="shared" si="150"/>
        <v>#N/A</v>
      </c>
      <c r="ND30" s="165" t="e">
        <f t="shared" si="151"/>
        <v>#N/A</v>
      </c>
      <c r="NE30" s="165" t="e">
        <f t="shared" si="152"/>
        <v>#N/A</v>
      </c>
      <c r="NF30" s="165" t="e">
        <f t="shared" si="153"/>
        <v>#N/A</v>
      </c>
      <c r="NG30" s="165" t="e">
        <f t="shared" si="154"/>
        <v>#N/A</v>
      </c>
      <c r="NH30" s="165" t="e">
        <f t="shared" si="155"/>
        <v>#N/A</v>
      </c>
      <c r="NI30" s="165" t="e">
        <f t="shared" si="156"/>
        <v>#N/A</v>
      </c>
      <c r="NJ30" s="165" t="e">
        <f t="shared" si="157"/>
        <v>#N/A</v>
      </c>
      <c r="NK30" s="165" t="e">
        <f t="shared" si="158"/>
        <v>#N/A</v>
      </c>
      <c r="NL30" s="165" t="e">
        <f t="shared" si="159"/>
        <v>#N/A</v>
      </c>
      <c r="NM30" s="165" t="e">
        <f t="shared" si="160"/>
        <v>#N/A</v>
      </c>
      <c r="NN30" s="165" t="e">
        <f t="shared" si="161"/>
        <v>#N/A</v>
      </c>
      <c r="NO30" s="165" t="e">
        <f t="shared" si="162"/>
        <v>#N/A</v>
      </c>
      <c r="NP30" s="165" t="e">
        <f t="shared" si="163"/>
        <v>#N/A</v>
      </c>
      <c r="NQ30" s="165" t="e">
        <f t="shared" si="164"/>
        <v>#N/A</v>
      </c>
      <c r="NR30" s="165" t="e">
        <f t="shared" si="165"/>
        <v>#N/A</v>
      </c>
      <c r="NS30" s="165" t="e">
        <f t="shared" si="166"/>
        <v>#N/A</v>
      </c>
      <c r="NT30" s="165" t="e">
        <f t="shared" si="167"/>
        <v>#N/A</v>
      </c>
      <c r="NU30" s="165" t="e">
        <f t="shared" si="168"/>
        <v>#N/A</v>
      </c>
      <c r="NV30" s="165" t="e">
        <f t="shared" si="169"/>
        <v>#N/A</v>
      </c>
      <c r="NW30" s="165" t="e">
        <f t="shared" si="170"/>
        <v>#N/A</v>
      </c>
      <c r="NX30" s="165" t="e">
        <f t="shared" si="171"/>
        <v>#N/A</v>
      </c>
      <c r="NY30" s="165" t="e">
        <f t="shared" si="172"/>
        <v>#N/A</v>
      </c>
      <c r="NZ30" s="165" t="e">
        <f t="shared" si="173"/>
        <v>#N/A</v>
      </c>
      <c r="OA30" s="165" t="e">
        <f t="shared" si="174"/>
        <v>#N/A</v>
      </c>
      <c r="OB30" s="165" t="e">
        <f t="shared" si="175"/>
        <v>#N/A</v>
      </c>
      <c r="OC30" s="165" t="e">
        <f t="shared" si="176"/>
        <v>#N/A</v>
      </c>
      <c r="OD30" s="165" t="e">
        <f t="shared" si="177"/>
        <v>#N/A</v>
      </c>
      <c r="OE30" s="165" t="e">
        <f t="shared" si="178"/>
        <v>#N/A</v>
      </c>
      <c r="OF30" s="165" t="e">
        <f t="shared" si="179"/>
        <v>#N/A</v>
      </c>
      <c r="OG30" s="165" t="e">
        <f t="shared" si="180"/>
        <v>#N/A</v>
      </c>
      <c r="OH30" s="165" t="e">
        <f t="shared" si="181"/>
        <v>#N/A</v>
      </c>
      <c r="OI30" s="165" t="e">
        <f t="shared" si="182"/>
        <v>#N/A</v>
      </c>
      <c r="OJ30" s="165" t="e">
        <f t="shared" si="183"/>
        <v>#N/A</v>
      </c>
      <c r="OK30" s="165" t="e">
        <f t="shared" si="184"/>
        <v>#N/A</v>
      </c>
      <c r="OL30" s="165" t="e">
        <f t="shared" si="185"/>
        <v>#N/A</v>
      </c>
      <c r="OM30" s="165" t="e">
        <f t="shared" si="186"/>
        <v>#N/A</v>
      </c>
      <c r="ON30" s="165" t="e">
        <f t="shared" si="187"/>
        <v>#N/A</v>
      </c>
      <c r="OO30" s="165" t="e">
        <f t="shared" si="188"/>
        <v>#N/A</v>
      </c>
      <c r="OP30" s="165" t="e">
        <f t="shared" si="189"/>
        <v>#N/A</v>
      </c>
      <c r="OQ30" s="165" t="e">
        <f t="shared" si="190"/>
        <v>#N/A</v>
      </c>
      <c r="OR30" s="165" t="e">
        <f t="shared" si="191"/>
        <v>#N/A</v>
      </c>
      <c r="OS30" s="165" t="e">
        <f t="shared" si="192"/>
        <v>#N/A</v>
      </c>
      <c r="OT30" s="165" t="e">
        <f t="shared" si="193"/>
        <v>#N/A</v>
      </c>
      <c r="OU30" s="165" t="e">
        <f t="shared" si="194"/>
        <v>#N/A</v>
      </c>
      <c r="OV30" s="165" t="e">
        <f t="shared" si="195"/>
        <v>#N/A</v>
      </c>
      <c r="OW30" s="165" t="e">
        <f t="shared" si="196"/>
        <v>#N/A</v>
      </c>
      <c r="OX30" s="165" t="e">
        <f t="shared" si="197"/>
        <v>#N/A</v>
      </c>
      <c r="OY30" s="165" t="e">
        <f t="shared" si="198"/>
        <v>#N/A</v>
      </c>
      <c r="OZ30" s="165" t="e">
        <f t="shared" si="199"/>
        <v>#N/A</v>
      </c>
      <c r="PA30" s="165" t="e">
        <f t="shared" si="200"/>
        <v>#N/A</v>
      </c>
      <c r="PB30" s="165" t="e">
        <f t="shared" si="201"/>
        <v>#N/A</v>
      </c>
      <c r="PC30" s="165" t="e">
        <f t="shared" si="202"/>
        <v>#N/A</v>
      </c>
      <c r="PD30" s="165" t="e">
        <f t="shared" si="203"/>
        <v>#N/A</v>
      </c>
      <c r="PE30" s="165" t="e">
        <f t="shared" si="204"/>
        <v>#N/A</v>
      </c>
      <c r="PF30" s="165" t="e">
        <f t="shared" si="205"/>
        <v>#N/A</v>
      </c>
      <c r="PG30" s="165" t="e">
        <f t="shared" si="206"/>
        <v>#N/A</v>
      </c>
      <c r="PH30" s="165" t="e">
        <f t="shared" si="207"/>
        <v>#N/A</v>
      </c>
    </row>
    <row r="31" spans="1:424" hidden="1" x14ac:dyDescent="0.45">
      <c r="A31" s="4">
        <v>28</v>
      </c>
      <c r="B31" s="92" t="str">
        <f t="shared" si="208"/>
        <v/>
      </c>
      <c r="C31" s="91"/>
      <c r="D31" s="92" t="str">
        <f t="shared" si="209"/>
        <v/>
      </c>
      <c r="E31" s="120" t="str">
        <f t="shared" si="0"/>
        <v/>
      </c>
      <c r="F31" s="120" t="str">
        <f t="shared" si="1"/>
        <v/>
      </c>
      <c r="G31" s="71" t="str">
        <f t="shared" si="210"/>
        <v/>
      </c>
      <c r="H31" s="23"/>
      <c r="I31" s="55"/>
      <c r="J31" s="298"/>
      <c r="K31" s="72" t="str">
        <f>IF(AND(B31&gt;0,C31&gt;0,D31&gt;0),IF(ISBLANK(J31),IF(ISBLANK(H31),"",(D31-B31)*VLOOKUP(H31,VLookups!$A$4:$B$13,2,FALSE)),J31),"")</f>
        <v/>
      </c>
      <c r="L31" s="73" t="str">
        <f t="shared" si="2"/>
        <v/>
      </c>
      <c r="M31" s="91"/>
      <c r="N31" s="265" t="str">
        <f>IF(AND(M31&gt;0,C31&gt;0,NOT(K31="")),ABS(VLOOKUP($M$1,VLookups!$A$43:$B$44,2,FALSE)-_xlfn.NORM.DIST(M31,G31,K31,TRUE)),"")</f>
        <v/>
      </c>
      <c r="O31" s="90" t="str">
        <f>IF(AND($B31&gt;0,$C31&gt;0,$D31&gt;0,NOT(ISBLANK($H31))),_xlfn.NORM.INV(ABS(VLOOKUP($M$1,VLookups!$A$43:$B$44,2,FALSE)-O$3),$G31,$K31),"")</f>
        <v/>
      </c>
      <c r="P31" s="89" t="str">
        <f>IF(AND($B31&gt;0,$C31&gt;0,$D31&gt;0,NOT(ISBLANK($H31))),_xlfn.NORM.INV(ABS(VLOOKUP($M$1,VLookups!$A$43:$B$44,2,FALSE)-P$3),$G31,$K31),"")</f>
        <v/>
      </c>
      <c r="Q31" s="90" t="str">
        <f>IF(AND($B31&gt;0,$C31&gt;0,$D31&gt;0,NOT(ISBLANK($H31))),_xlfn.NORM.INV(ABS(VLOOKUP($M$1,VLookups!$A$43:$B$44,2,FALSE)-Q$3),$G31,$K31),"")</f>
        <v/>
      </c>
      <c r="R31" s="89" t="str">
        <f>IF(AND($B31&gt;0,$C31&gt;0,$D31&gt;0,NOT(ISBLANK($H31))),_xlfn.NORM.INV(ABS(VLOOKUP($M$1,VLookups!$A$43:$B$44,2,FALSE)-R$3),$G31,$K31),"")</f>
        <v/>
      </c>
      <c r="S31" s="90" t="str">
        <f>IF(AND($B31&gt;0,$C31&gt;0,$D31&gt;0,NOT(ISBLANK($H31))),_xlfn.NORM.INV(ABS(VLOOKUP($M$1,VLookups!$A$43:$B$44,2,FALSE)-S$3),$G31,$K31),"")</f>
        <v/>
      </c>
      <c r="T31" s="89" t="str">
        <f>IF(AND($B31&gt;0,$C31&gt;0,$D31&gt;0,NOT(ISBLANK($H31))),_xlfn.NORM.INV(ABS(VLOOKUP($M$1,VLookups!$A$43:$B$44,2,FALSE)-T$3),$G31,$K31),"")</f>
        <v/>
      </c>
      <c r="U31" s="5"/>
      <c r="V31" s="164" t="str">
        <f t="shared" si="211"/>
        <v/>
      </c>
      <c r="W31" s="47" t="str">
        <f t="shared" si="212"/>
        <v/>
      </c>
      <c r="X31" s="47" t="str">
        <f t="shared" si="240"/>
        <v/>
      </c>
      <c r="Y31" s="47" t="str">
        <f t="shared" si="240"/>
        <v/>
      </c>
      <c r="Z31" s="47" t="str">
        <f t="shared" si="240"/>
        <v/>
      </c>
      <c r="AA31" s="47" t="str">
        <f t="shared" si="240"/>
        <v/>
      </c>
      <c r="AB31" s="47" t="str">
        <f t="shared" si="240"/>
        <v/>
      </c>
      <c r="AC31" s="47" t="str">
        <f t="shared" si="240"/>
        <v/>
      </c>
      <c r="AD31" s="47" t="str">
        <f t="shared" si="240"/>
        <v/>
      </c>
      <c r="AE31" s="47" t="str">
        <f t="shared" si="240"/>
        <v/>
      </c>
      <c r="AF31" s="47" t="str">
        <f t="shared" si="240"/>
        <v/>
      </c>
      <c r="AG31" s="47" t="str">
        <f t="shared" si="240"/>
        <v/>
      </c>
      <c r="AH31" s="47" t="str">
        <f t="shared" si="240"/>
        <v/>
      </c>
      <c r="AI31" s="47" t="str">
        <f t="shared" si="240"/>
        <v/>
      </c>
      <c r="AJ31" s="47" t="str">
        <f t="shared" si="240"/>
        <v/>
      </c>
      <c r="AK31" s="47" t="str">
        <f t="shared" si="240"/>
        <v/>
      </c>
      <c r="AL31" s="47" t="str">
        <f t="shared" si="240"/>
        <v/>
      </c>
      <c r="AM31" s="47" t="str">
        <f t="shared" si="240"/>
        <v/>
      </c>
      <c r="AN31" s="47" t="str">
        <f t="shared" si="240"/>
        <v/>
      </c>
      <c r="AO31" s="47" t="str">
        <f t="shared" si="240"/>
        <v/>
      </c>
      <c r="AP31" s="47" t="str">
        <f t="shared" si="240"/>
        <v/>
      </c>
      <c r="AQ31" s="47" t="str">
        <f t="shared" si="240"/>
        <v/>
      </c>
      <c r="AR31" s="47" t="str">
        <f t="shared" si="240"/>
        <v/>
      </c>
      <c r="AS31" s="47" t="str">
        <f t="shared" si="240"/>
        <v/>
      </c>
      <c r="AT31" s="47" t="str">
        <f t="shared" si="240"/>
        <v/>
      </c>
      <c r="AU31" s="47" t="str">
        <f t="shared" si="240"/>
        <v/>
      </c>
      <c r="AV31" s="47" t="str">
        <f t="shared" si="240"/>
        <v/>
      </c>
      <c r="AW31" s="47" t="str">
        <f t="shared" si="240"/>
        <v/>
      </c>
      <c r="AX31" s="47" t="str">
        <f t="shared" si="240"/>
        <v/>
      </c>
      <c r="AY31" s="47" t="str">
        <f t="shared" si="240"/>
        <v/>
      </c>
      <c r="AZ31" s="47" t="str">
        <f t="shared" si="240"/>
        <v/>
      </c>
      <c r="BA31" s="47" t="str">
        <f t="shared" si="240"/>
        <v/>
      </c>
      <c r="BB31" s="47" t="str">
        <f t="shared" si="240"/>
        <v/>
      </c>
      <c r="BC31" s="47" t="str">
        <f t="shared" si="240"/>
        <v/>
      </c>
      <c r="BD31" s="47" t="str">
        <f t="shared" si="240"/>
        <v/>
      </c>
      <c r="BE31" s="47" t="str">
        <f t="shared" si="240"/>
        <v/>
      </c>
      <c r="BF31" s="47" t="str">
        <f t="shared" si="240"/>
        <v/>
      </c>
      <c r="BG31" s="47" t="str">
        <f t="shared" si="240"/>
        <v/>
      </c>
      <c r="BH31" s="47" t="str">
        <f t="shared" si="240"/>
        <v/>
      </c>
      <c r="BI31" s="47" t="str">
        <f t="shared" si="240"/>
        <v/>
      </c>
      <c r="BJ31" s="47" t="str">
        <f t="shared" si="240"/>
        <v/>
      </c>
      <c r="BK31" s="47" t="str">
        <f t="shared" si="240"/>
        <v/>
      </c>
      <c r="BL31" s="47" t="str">
        <f t="shared" si="240"/>
        <v/>
      </c>
      <c r="BM31" s="47" t="str">
        <f t="shared" si="240"/>
        <v/>
      </c>
      <c r="BN31" s="47" t="str">
        <f t="shared" si="240"/>
        <v/>
      </c>
      <c r="BO31" s="47" t="str">
        <f t="shared" si="240"/>
        <v/>
      </c>
      <c r="BP31" s="47" t="str">
        <f t="shared" si="240"/>
        <v/>
      </c>
      <c r="BQ31" s="47" t="str">
        <f t="shared" si="240"/>
        <v/>
      </c>
      <c r="BR31" s="47" t="str">
        <f t="shared" si="240"/>
        <v/>
      </c>
      <c r="BS31" s="47" t="str">
        <f t="shared" si="240"/>
        <v/>
      </c>
      <c r="BT31" s="47" t="str">
        <f t="shared" si="240"/>
        <v/>
      </c>
      <c r="BU31" s="47" t="str">
        <f t="shared" si="240"/>
        <v/>
      </c>
      <c r="BV31" s="47" t="str">
        <f t="shared" si="240"/>
        <v/>
      </c>
      <c r="BW31" s="47" t="str">
        <f t="shared" si="240"/>
        <v/>
      </c>
      <c r="BX31" s="47" t="str">
        <f t="shared" si="240"/>
        <v/>
      </c>
      <c r="BY31" s="47" t="str">
        <f t="shared" si="240"/>
        <v/>
      </c>
      <c r="BZ31" s="47" t="str">
        <f t="shared" si="240"/>
        <v/>
      </c>
      <c r="CA31" s="47" t="str">
        <f t="shared" si="240"/>
        <v/>
      </c>
      <c r="CB31" s="47" t="str">
        <f t="shared" si="240"/>
        <v/>
      </c>
      <c r="CC31" s="47" t="str">
        <f t="shared" si="240"/>
        <v/>
      </c>
      <c r="CD31" s="47" t="str">
        <f t="shared" si="240"/>
        <v/>
      </c>
      <c r="CE31" s="47" t="str">
        <f t="shared" si="240"/>
        <v/>
      </c>
      <c r="CF31" s="47" t="str">
        <f t="shared" si="240"/>
        <v/>
      </c>
      <c r="CG31" s="47" t="str">
        <f t="shared" si="240"/>
        <v/>
      </c>
      <c r="CH31" s="47" t="str">
        <f t="shared" si="240"/>
        <v/>
      </c>
      <c r="CI31" s="47" t="str">
        <f t="shared" si="240"/>
        <v/>
      </c>
      <c r="CJ31" s="47" t="str">
        <f t="shared" si="238"/>
        <v/>
      </c>
      <c r="CK31" s="47" t="str">
        <f t="shared" si="238"/>
        <v/>
      </c>
      <c r="CL31" s="47" t="str">
        <f t="shared" si="238"/>
        <v/>
      </c>
      <c r="CM31" s="47" t="str">
        <f t="shared" si="238"/>
        <v/>
      </c>
      <c r="CN31" s="47" t="str">
        <f t="shared" si="238"/>
        <v/>
      </c>
      <c r="CO31" s="47" t="str">
        <f t="shared" si="238"/>
        <v/>
      </c>
      <c r="CP31" s="47" t="str">
        <f t="shared" si="238"/>
        <v/>
      </c>
      <c r="CQ31" s="47" t="str">
        <f t="shared" si="238"/>
        <v/>
      </c>
      <c r="CR31" s="47" t="str">
        <f t="shared" si="238"/>
        <v/>
      </c>
      <c r="CS31" s="47" t="str">
        <f t="shared" si="238"/>
        <v/>
      </c>
      <c r="CT31" s="47" t="str">
        <f t="shared" si="238"/>
        <v/>
      </c>
      <c r="CU31" s="47" t="str">
        <f t="shared" si="238"/>
        <v/>
      </c>
      <c r="CV31" s="47" t="str">
        <f t="shared" si="238"/>
        <v/>
      </c>
      <c r="CW31" s="47" t="str">
        <f t="shared" si="238"/>
        <v/>
      </c>
      <c r="CX31" s="47" t="str">
        <f t="shared" si="238"/>
        <v/>
      </c>
      <c r="CY31" s="47" t="str">
        <f t="shared" si="238"/>
        <v/>
      </c>
      <c r="CZ31" s="47" t="str">
        <f t="shared" si="238"/>
        <v/>
      </c>
      <c r="DA31" s="47" t="str">
        <f t="shared" si="238"/>
        <v/>
      </c>
      <c r="DB31" s="47" t="str">
        <f t="shared" si="238"/>
        <v/>
      </c>
      <c r="DC31" s="47" t="str">
        <f t="shared" si="238"/>
        <v/>
      </c>
      <c r="DD31" s="47" t="str">
        <f t="shared" si="238"/>
        <v/>
      </c>
      <c r="DE31" s="47" t="str">
        <f t="shared" si="238"/>
        <v/>
      </c>
      <c r="DF31" s="47" t="str">
        <f t="shared" si="238"/>
        <v/>
      </c>
      <c r="DG31" s="47" t="str">
        <f t="shared" si="238"/>
        <v/>
      </c>
      <c r="DH31" s="47" t="str">
        <f t="shared" si="238"/>
        <v/>
      </c>
      <c r="DI31" s="47" t="str">
        <f t="shared" si="238"/>
        <v/>
      </c>
      <c r="DJ31" s="47" t="str">
        <f t="shared" si="238"/>
        <v/>
      </c>
      <c r="DK31" s="47" t="str">
        <f t="shared" si="238"/>
        <v/>
      </c>
      <c r="DL31" s="47" t="str">
        <f t="shared" si="238"/>
        <v/>
      </c>
      <c r="DM31" s="47" t="str">
        <f t="shared" si="238"/>
        <v/>
      </c>
      <c r="DN31" s="47" t="str">
        <f t="shared" si="238"/>
        <v/>
      </c>
      <c r="DO31" s="47" t="str">
        <f t="shared" si="238"/>
        <v/>
      </c>
      <c r="DP31" s="47" t="str">
        <f t="shared" si="238"/>
        <v/>
      </c>
      <c r="DQ31" s="47" t="str">
        <f t="shared" si="238"/>
        <v/>
      </c>
      <c r="DR31" s="47" t="str">
        <f t="shared" si="238"/>
        <v/>
      </c>
      <c r="DS31" s="179" t="str">
        <f t="shared" si="213"/>
        <v/>
      </c>
      <c r="DT31" s="47" t="str">
        <f t="shared" si="214"/>
        <v/>
      </c>
      <c r="DU31" s="47" t="str">
        <f t="shared" si="241"/>
        <v/>
      </c>
      <c r="DV31" s="47" t="str">
        <f t="shared" si="241"/>
        <v/>
      </c>
      <c r="DW31" s="47" t="str">
        <f t="shared" si="241"/>
        <v/>
      </c>
      <c r="DX31" s="47" t="str">
        <f t="shared" si="241"/>
        <v/>
      </c>
      <c r="DY31" s="47" t="str">
        <f t="shared" si="241"/>
        <v/>
      </c>
      <c r="DZ31" s="47" t="str">
        <f t="shared" si="241"/>
        <v/>
      </c>
      <c r="EA31" s="47" t="str">
        <f t="shared" si="241"/>
        <v/>
      </c>
      <c r="EB31" s="47" t="str">
        <f t="shared" si="241"/>
        <v/>
      </c>
      <c r="EC31" s="47" t="str">
        <f t="shared" si="241"/>
        <v/>
      </c>
      <c r="ED31" s="47" t="str">
        <f t="shared" si="241"/>
        <v/>
      </c>
      <c r="EE31" s="47" t="str">
        <f t="shared" si="241"/>
        <v/>
      </c>
      <c r="EF31" s="47" t="str">
        <f t="shared" si="241"/>
        <v/>
      </c>
      <c r="EG31" s="47" t="str">
        <f t="shared" si="241"/>
        <v/>
      </c>
      <c r="EH31" s="47" t="str">
        <f t="shared" si="241"/>
        <v/>
      </c>
      <c r="EI31" s="47" t="str">
        <f t="shared" si="241"/>
        <v/>
      </c>
      <c r="EJ31" s="47" t="str">
        <f t="shared" si="241"/>
        <v/>
      </c>
      <c r="EK31" s="47" t="str">
        <f t="shared" si="241"/>
        <v/>
      </c>
      <c r="EL31" s="47" t="str">
        <f t="shared" si="241"/>
        <v/>
      </c>
      <c r="EM31" s="47" t="str">
        <f t="shared" si="241"/>
        <v/>
      </c>
      <c r="EN31" s="47" t="str">
        <f t="shared" si="241"/>
        <v/>
      </c>
      <c r="EO31" s="47" t="str">
        <f t="shared" si="241"/>
        <v/>
      </c>
      <c r="EP31" s="47" t="str">
        <f t="shared" si="241"/>
        <v/>
      </c>
      <c r="EQ31" s="47" t="str">
        <f t="shared" si="241"/>
        <v/>
      </c>
      <c r="ER31" s="47" t="str">
        <f t="shared" si="241"/>
        <v/>
      </c>
      <c r="ES31" s="47" t="str">
        <f t="shared" si="241"/>
        <v/>
      </c>
      <c r="ET31" s="47" t="str">
        <f t="shared" si="241"/>
        <v/>
      </c>
      <c r="EU31" s="47" t="str">
        <f t="shared" si="241"/>
        <v/>
      </c>
      <c r="EV31" s="47" t="str">
        <f t="shared" si="241"/>
        <v/>
      </c>
      <c r="EW31" s="47" t="str">
        <f t="shared" si="241"/>
        <v/>
      </c>
      <c r="EX31" s="47" t="str">
        <f t="shared" si="241"/>
        <v/>
      </c>
      <c r="EY31" s="47" t="str">
        <f t="shared" si="241"/>
        <v/>
      </c>
      <c r="EZ31" s="47" t="str">
        <f t="shared" si="241"/>
        <v/>
      </c>
      <c r="FA31" s="47" t="str">
        <f t="shared" si="241"/>
        <v/>
      </c>
      <c r="FB31" s="47" t="str">
        <f t="shared" si="241"/>
        <v/>
      </c>
      <c r="FC31" s="47" t="str">
        <f t="shared" si="241"/>
        <v/>
      </c>
      <c r="FD31" s="47" t="str">
        <f t="shared" si="241"/>
        <v/>
      </c>
      <c r="FE31" s="47" t="str">
        <f t="shared" si="241"/>
        <v/>
      </c>
      <c r="FF31" s="47" t="str">
        <f t="shared" si="241"/>
        <v/>
      </c>
      <c r="FG31" s="47" t="str">
        <f t="shared" si="241"/>
        <v/>
      </c>
      <c r="FH31" s="47" t="str">
        <f t="shared" si="241"/>
        <v/>
      </c>
      <c r="FI31" s="47" t="str">
        <f t="shared" si="241"/>
        <v/>
      </c>
      <c r="FJ31" s="47" t="str">
        <f t="shared" si="241"/>
        <v/>
      </c>
      <c r="FK31" s="47" t="str">
        <f t="shared" si="241"/>
        <v/>
      </c>
      <c r="FL31" s="47" t="str">
        <f t="shared" si="241"/>
        <v/>
      </c>
      <c r="FM31" s="47" t="str">
        <f t="shared" si="241"/>
        <v/>
      </c>
      <c r="FN31" s="47" t="str">
        <f t="shared" si="241"/>
        <v/>
      </c>
      <c r="FO31" s="47" t="str">
        <f t="shared" si="241"/>
        <v/>
      </c>
      <c r="FP31" s="47" t="str">
        <f t="shared" si="241"/>
        <v/>
      </c>
      <c r="FQ31" s="47" t="str">
        <f t="shared" si="241"/>
        <v/>
      </c>
      <c r="FR31" s="47" t="str">
        <f t="shared" si="241"/>
        <v/>
      </c>
      <c r="FS31" s="47" t="str">
        <f t="shared" si="241"/>
        <v/>
      </c>
      <c r="FT31" s="47" t="str">
        <f t="shared" si="241"/>
        <v/>
      </c>
      <c r="FU31" s="47" t="str">
        <f t="shared" si="241"/>
        <v/>
      </c>
      <c r="FV31" s="47" t="str">
        <f t="shared" si="241"/>
        <v/>
      </c>
      <c r="FW31" s="47" t="str">
        <f t="shared" si="241"/>
        <v/>
      </c>
      <c r="FX31" s="47" t="str">
        <f t="shared" si="241"/>
        <v/>
      </c>
      <c r="FY31" s="47" t="str">
        <f t="shared" si="241"/>
        <v/>
      </c>
      <c r="FZ31" s="47" t="str">
        <f t="shared" si="241"/>
        <v/>
      </c>
      <c r="GA31" s="47" t="str">
        <f t="shared" si="241"/>
        <v/>
      </c>
      <c r="GB31" s="47" t="str">
        <f t="shared" si="241"/>
        <v/>
      </c>
      <c r="GC31" s="47" t="str">
        <f t="shared" si="241"/>
        <v/>
      </c>
      <c r="GD31" s="47" t="str">
        <f t="shared" si="241"/>
        <v/>
      </c>
      <c r="GE31" s="47" t="str">
        <f t="shared" si="241"/>
        <v/>
      </c>
      <c r="GF31" s="47" t="str">
        <f t="shared" si="241"/>
        <v/>
      </c>
      <c r="GG31" s="47" t="str">
        <f t="shared" si="239"/>
        <v/>
      </c>
      <c r="GH31" s="47" t="str">
        <f t="shared" si="239"/>
        <v/>
      </c>
      <c r="GI31" s="47" t="str">
        <f t="shared" si="239"/>
        <v/>
      </c>
      <c r="GJ31" s="47" t="str">
        <f t="shared" si="239"/>
        <v/>
      </c>
      <c r="GK31" s="47" t="str">
        <f t="shared" si="239"/>
        <v/>
      </c>
      <c r="GL31" s="47" t="str">
        <f t="shared" si="239"/>
        <v/>
      </c>
      <c r="GM31" s="47" t="str">
        <f t="shared" si="239"/>
        <v/>
      </c>
      <c r="GN31" s="47" t="str">
        <f t="shared" si="239"/>
        <v/>
      </c>
      <c r="GO31" s="47" t="str">
        <f t="shared" si="239"/>
        <v/>
      </c>
      <c r="GP31" s="47" t="str">
        <f t="shared" si="239"/>
        <v/>
      </c>
      <c r="GQ31" s="47" t="str">
        <f t="shared" si="239"/>
        <v/>
      </c>
      <c r="GR31" s="47" t="str">
        <f t="shared" si="239"/>
        <v/>
      </c>
      <c r="GS31" s="47" t="str">
        <f t="shared" si="239"/>
        <v/>
      </c>
      <c r="GT31" s="47" t="str">
        <f t="shared" si="239"/>
        <v/>
      </c>
      <c r="GU31" s="47" t="str">
        <f t="shared" si="239"/>
        <v/>
      </c>
      <c r="GV31" s="47" t="str">
        <f t="shared" si="239"/>
        <v/>
      </c>
      <c r="GW31" s="47" t="str">
        <f t="shared" si="239"/>
        <v/>
      </c>
      <c r="GX31" s="47" t="str">
        <f t="shared" si="239"/>
        <v/>
      </c>
      <c r="GY31" s="47" t="str">
        <f t="shared" si="239"/>
        <v/>
      </c>
      <c r="GZ31" s="47" t="str">
        <f t="shared" si="239"/>
        <v/>
      </c>
      <c r="HA31" s="47" t="str">
        <f t="shared" si="239"/>
        <v/>
      </c>
      <c r="HB31" s="47" t="str">
        <f t="shared" si="239"/>
        <v/>
      </c>
      <c r="HC31" s="47" t="str">
        <f t="shared" si="239"/>
        <v/>
      </c>
      <c r="HD31" s="47" t="str">
        <f t="shared" si="239"/>
        <v/>
      </c>
      <c r="HE31" s="47" t="str">
        <f t="shared" si="239"/>
        <v/>
      </c>
      <c r="HF31" s="47" t="str">
        <f t="shared" si="239"/>
        <v/>
      </c>
      <c r="HG31" s="47" t="str">
        <f t="shared" si="239"/>
        <v/>
      </c>
      <c r="HH31" s="47" t="str">
        <f t="shared" si="239"/>
        <v/>
      </c>
      <c r="HI31" s="47" t="str">
        <f t="shared" si="239"/>
        <v/>
      </c>
      <c r="HJ31" s="47" t="str">
        <f t="shared" si="239"/>
        <v/>
      </c>
      <c r="HK31" s="47" t="str">
        <f t="shared" si="239"/>
        <v/>
      </c>
      <c r="HL31" s="47" t="str">
        <f t="shared" si="239"/>
        <v/>
      </c>
      <c r="HM31" s="47" t="str">
        <f t="shared" si="239"/>
        <v/>
      </c>
      <c r="HN31" s="47" t="str">
        <f t="shared" si="239"/>
        <v/>
      </c>
      <c r="HO31" s="47" t="str">
        <f t="shared" si="239"/>
        <v/>
      </c>
      <c r="HP31" s="165" t="e">
        <f t="shared" si="7"/>
        <v>#N/A</v>
      </c>
      <c r="HQ31" s="165" t="e">
        <f t="shared" si="8"/>
        <v>#N/A</v>
      </c>
      <c r="HR31" s="165" t="e">
        <f t="shared" si="9"/>
        <v>#N/A</v>
      </c>
      <c r="HS31" s="165" t="e">
        <f t="shared" si="10"/>
        <v>#N/A</v>
      </c>
      <c r="HT31" s="165" t="e">
        <f t="shared" si="11"/>
        <v>#N/A</v>
      </c>
      <c r="HU31" s="165" t="e">
        <f t="shared" si="12"/>
        <v>#N/A</v>
      </c>
      <c r="HV31" s="165" t="e">
        <f t="shared" si="13"/>
        <v>#N/A</v>
      </c>
      <c r="HW31" s="165" t="e">
        <f t="shared" si="14"/>
        <v>#N/A</v>
      </c>
      <c r="HX31" s="165" t="e">
        <f t="shared" si="15"/>
        <v>#N/A</v>
      </c>
      <c r="HY31" s="165" t="e">
        <f t="shared" si="16"/>
        <v>#N/A</v>
      </c>
      <c r="HZ31" s="165" t="e">
        <f t="shared" si="17"/>
        <v>#N/A</v>
      </c>
      <c r="IA31" s="165" t="e">
        <f t="shared" si="18"/>
        <v>#N/A</v>
      </c>
      <c r="IB31" s="165" t="e">
        <f t="shared" si="19"/>
        <v>#N/A</v>
      </c>
      <c r="IC31" s="165" t="e">
        <f t="shared" si="20"/>
        <v>#N/A</v>
      </c>
      <c r="ID31" s="165" t="e">
        <f t="shared" si="21"/>
        <v>#N/A</v>
      </c>
      <c r="IE31" s="165" t="e">
        <f t="shared" si="22"/>
        <v>#N/A</v>
      </c>
      <c r="IF31" s="165" t="e">
        <f t="shared" si="23"/>
        <v>#N/A</v>
      </c>
      <c r="IG31" s="165" t="e">
        <f t="shared" si="24"/>
        <v>#N/A</v>
      </c>
      <c r="IH31" s="165" t="e">
        <f t="shared" si="25"/>
        <v>#N/A</v>
      </c>
      <c r="II31" s="165" t="e">
        <f t="shared" si="26"/>
        <v>#N/A</v>
      </c>
      <c r="IJ31" s="165" t="e">
        <f t="shared" si="27"/>
        <v>#N/A</v>
      </c>
      <c r="IK31" s="165" t="e">
        <f t="shared" si="28"/>
        <v>#N/A</v>
      </c>
      <c r="IL31" s="165" t="e">
        <f t="shared" si="29"/>
        <v>#N/A</v>
      </c>
      <c r="IM31" s="165" t="e">
        <f t="shared" si="30"/>
        <v>#N/A</v>
      </c>
      <c r="IN31" s="165" t="e">
        <f t="shared" si="31"/>
        <v>#N/A</v>
      </c>
      <c r="IO31" s="165" t="e">
        <f t="shared" si="32"/>
        <v>#N/A</v>
      </c>
      <c r="IP31" s="165" t="e">
        <f t="shared" si="33"/>
        <v>#N/A</v>
      </c>
      <c r="IQ31" s="165" t="e">
        <f t="shared" si="34"/>
        <v>#N/A</v>
      </c>
      <c r="IR31" s="165" t="e">
        <f t="shared" si="35"/>
        <v>#N/A</v>
      </c>
      <c r="IS31" s="165" t="e">
        <f t="shared" si="36"/>
        <v>#N/A</v>
      </c>
      <c r="IT31" s="165" t="e">
        <f t="shared" si="37"/>
        <v>#N/A</v>
      </c>
      <c r="IU31" s="165" t="e">
        <f t="shared" si="38"/>
        <v>#N/A</v>
      </c>
      <c r="IV31" s="165" t="e">
        <f t="shared" si="39"/>
        <v>#N/A</v>
      </c>
      <c r="IW31" s="165" t="e">
        <f t="shared" si="40"/>
        <v>#N/A</v>
      </c>
      <c r="IX31" s="165" t="e">
        <f t="shared" si="41"/>
        <v>#N/A</v>
      </c>
      <c r="IY31" s="165" t="e">
        <f t="shared" si="42"/>
        <v>#N/A</v>
      </c>
      <c r="IZ31" s="165" t="e">
        <f t="shared" si="43"/>
        <v>#N/A</v>
      </c>
      <c r="JA31" s="165" t="e">
        <f t="shared" si="44"/>
        <v>#N/A</v>
      </c>
      <c r="JB31" s="165" t="e">
        <f t="shared" si="45"/>
        <v>#N/A</v>
      </c>
      <c r="JC31" s="165" t="e">
        <f t="shared" si="46"/>
        <v>#N/A</v>
      </c>
      <c r="JD31" s="165" t="e">
        <f t="shared" si="47"/>
        <v>#N/A</v>
      </c>
      <c r="JE31" s="165" t="e">
        <f t="shared" si="48"/>
        <v>#N/A</v>
      </c>
      <c r="JF31" s="165" t="e">
        <f t="shared" si="49"/>
        <v>#N/A</v>
      </c>
      <c r="JG31" s="165" t="e">
        <f t="shared" si="50"/>
        <v>#N/A</v>
      </c>
      <c r="JH31" s="165" t="e">
        <f t="shared" si="51"/>
        <v>#N/A</v>
      </c>
      <c r="JI31" s="165" t="e">
        <f t="shared" si="52"/>
        <v>#N/A</v>
      </c>
      <c r="JJ31" s="165" t="e">
        <f t="shared" si="53"/>
        <v>#N/A</v>
      </c>
      <c r="JK31" s="165" t="e">
        <f t="shared" si="54"/>
        <v>#N/A</v>
      </c>
      <c r="JL31" s="165" t="e">
        <f t="shared" si="55"/>
        <v>#N/A</v>
      </c>
      <c r="JM31" s="165" t="e">
        <f t="shared" si="56"/>
        <v>#N/A</v>
      </c>
      <c r="JN31" s="165" t="e">
        <f t="shared" si="57"/>
        <v>#N/A</v>
      </c>
      <c r="JO31" s="165" t="e">
        <f t="shared" si="58"/>
        <v>#N/A</v>
      </c>
      <c r="JP31" s="165" t="e">
        <f t="shared" si="59"/>
        <v>#N/A</v>
      </c>
      <c r="JQ31" s="165" t="e">
        <f t="shared" si="60"/>
        <v>#N/A</v>
      </c>
      <c r="JR31" s="165" t="e">
        <f t="shared" si="61"/>
        <v>#N/A</v>
      </c>
      <c r="JS31" s="165" t="e">
        <f t="shared" si="62"/>
        <v>#N/A</v>
      </c>
      <c r="JT31" s="165" t="e">
        <f t="shared" si="63"/>
        <v>#N/A</v>
      </c>
      <c r="JU31" s="165" t="e">
        <f t="shared" si="64"/>
        <v>#N/A</v>
      </c>
      <c r="JV31" s="165" t="e">
        <f t="shared" si="65"/>
        <v>#N/A</v>
      </c>
      <c r="JW31" s="165" t="e">
        <f t="shared" si="66"/>
        <v>#N/A</v>
      </c>
      <c r="JX31" s="165" t="e">
        <f t="shared" si="67"/>
        <v>#N/A</v>
      </c>
      <c r="JY31" s="165" t="e">
        <f t="shared" si="68"/>
        <v>#N/A</v>
      </c>
      <c r="JZ31" s="165" t="e">
        <f t="shared" si="69"/>
        <v>#N/A</v>
      </c>
      <c r="KA31" s="165" t="e">
        <f t="shared" si="70"/>
        <v>#N/A</v>
      </c>
      <c r="KB31" s="165" t="e">
        <f t="shared" si="71"/>
        <v>#N/A</v>
      </c>
      <c r="KC31" s="165" t="e">
        <f t="shared" si="72"/>
        <v>#N/A</v>
      </c>
      <c r="KD31" s="165" t="e">
        <f t="shared" si="73"/>
        <v>#N/A</v>
      </c>
      <c r="KE31" s="165" t="e">
        <f t="shared" si="74"/>
        <v>#N/A</v>
      </c>
      <c r="KF31" s="165" t="e">
        <f t="shared" si="75"/>
        <v>#N/A</v>
      </c>
      <c r="KG31" s="165" t="e">
        <f t="shared" si="76"/>
        <v>#N/A</v>
      </c>
      <c r="KH31" s="165" t="e">
        <f t="shared" si="77"/>
        <v>#N/A</v>
      </c>
      <c r="KI31" s="165" t="e">
        <f t="shared" si="78"/>
        <v>#N/A</v>
      </c>
      <c r="KJ31" s="165" t="e">
        <f t="shared" si="79"/>
        <v>#N/A</v>
      </c>
      <c r="KK31" s="165" t="e">
        <f t="shared" si="80"/>
        <v>#N/A</v>
      </c>
      <c r="KL31" s="165" t="e">
        <f t="shared" si="81"/>
        <v>#N/A</v>
      </c>
      <c r="KM31" s="165" t="e">
        <f t="shared" si="82"/>
        <v>#N/A</v>
      </c>
      <c r="KN31" s="165" t="e">
        <f t="shared" si="83"/>
        <v>#N/A</v>
      </c>
      <c r="KO31" s="165" t="e">
        <f t="shared" si="84"/>
        <v>#N/A</v>
      </c>
      <c r="KP31" s="165" t="e">
        <f t="shared" si="85"/>
        <v>#N/A</v>
      </c>
      <c r="KQ31" s="165" t="e">
        <f t="shared" si="86"/>
        <v>#N/A</v>
      </c>
      <c r="KR31" s="165" t="e">
        <f t="shared" si="87"/>
        <v>#N/A</v>
      </c>
      <c r="KS31" s="165" t="e">
        <f t="shared" si="88"/>
        <v>#N/A</v>
      </c>
      <c r="KT31" s="165" t="e">
        <f t="shared" si="89"/>
        <v>#N/A</v>
      </c>
      <c r="KU31" s="165" t="e">
        <f t="shared" si="90"/>
        <v>#N/A</v>
      </c>
      <c r="KV31" s="165" t="e">
        <f t="shared" si="91"/>
        <v>#N/A</v>
      </c>
      <c r="KW31" s="165" t="e">
        <f t="shared" si="92"/>
        <v>#N/A</v>
      </c>
      <c r="KX31" s="165" t="e">
        <f t="shared" si="93"/>
        <v>#N/A</v>
      </c>
      <c r="KY31" s="165" t="e">
        <f t="shared" si="94"/>
        <v>#N/A</v>
      </c>
      <c r="KZ31" s="165" t="e">
        <f t="shared" si="95"/>
        <v>#N/A</v>
      </c>
      <c r="LA31" s="165" t="e">
        <f t="shared" si="96"/>
        <v>#N/A</v>
      </c>
      <c r="LB31" s="165" t="e">
        <f t="shared" si="97"/>
        <v>#N/A</v>
      </c>
      <c r="LC31" s="165" t="e">
        <f t="shared" si="98"/>
        <v>#N/A</v>
      </c>
      <c r="LD31" s="165" t="e">
        <f t="shared" si="99"/>
        <v>#N/A</v>
      </c>
      <c r="LE31" s="165" t="e">
        <f t="shared" si="100"/>
        <v>#N/A</v>
      </c>
      <c r="LF31" s="165" t="e">
        <f t="shared" si="101"/>
        <v>#N/A</v>
      </c>
      <c r="LG31" s="165" t="e">
        <f t="shared" si="102"/>
        <v>#N/A</v>
      </c>
      <c r="LH31" s="165" t="e">
        <f t="shared" si="103"/>
        <v>#N/A</v>
      </c>
      <c r="LI31" s="165" t="e">
        <f t="shared" si="104"/>
        <v>#N/A</v>
      </c>
      <c r="LJ31" s="165" t="e">
        <f t="shared" si="105"/>
        <v>#N/A</v>
      </c>
      <c r="LK31" s="165" t="e">
        <f t="shared" si="106"/>
        <v>#N/A</v>
      </c>
      <c r="LL31" s="165" t="e">
        <f t="shared" si="107"/>
        <v>#N/A</v>
      </c>
      <c r="LM31" s="165" t="e">
        <f t="shared" si="108"/>
        <v>#N/A</v>
      </c>
      <c r="LN31" s="165" t="e">
        <f t="shared" si="109"/>
        <v>#N/A</v>
      </c>
      <c r="LO31" s="165" t="e">
        <f t="shared" si="110"/>
        <v>#N/A</v>
      </c>
      <c r="LP31" s="165" t="e">
        <f t="shared" si="111"/>
        <v>#N/A</v>
      </c>
      <c r="LQ31" s="165" t="e">
        <f t="shared" si="112"/>
        <v>#N/A</v>
      </c>
      <c r="LR31" s="165" t="e">
        <f t="shared" si="113"/>
        <v>#N/A</v>
      </c>
      <c r="LS31" s="165" t="e">
        <f t="shared" si="114"/>
        <v>#N/A</v>
      </c>
      <c r="LT31" s="165" t="e">
        <f t="shared" si="115"/>
        <v>#N/A</v>
      </c>
      <c r="LU31" s="165" t="e">
        <f t="shared" si="116"/>
        <v>#N/A</v>
      </c>
      <c r="LV31" s="165" t="e">
        <f t="shared" si="117"/>
        <v>#N/A</v>
      </c>
      <c r="LW31" s="165" t="e">
        <f t="shared" si="118"/>
        <v>#N/A</v>
      </c>
      <c r="LX31" s="165" t="e">
        <f t="shared" si="119"/>
        <v>#N/A</v>
      </c>
      <c r="LY31" s="165" t="e">
        <f t="shared" si="120"/>
        <v>#N/A</v>
      </c>
      <c r="LZ31" s="165" t="e">
        <f t="shared" si="121"/>
        <v>#N/A</v>
      </c>
      <c r="MA31" s="165" t="e">
        <f t="shared" si="122"/>
        <v>#N/A</v>
      </c>
      <c r="MB31" s="165" t="e">
        <f t="shared" si="123"/>
        <v>#N/A</v>
      </c>
      <c r="MC31" s="165" t="e">
        <f t="shared" si="124"/>
        <v>#N/A</v>
      </c>
      <c r="MD31" s="165" t="e">
        <f t="shared" si="125"/>
        <v>#N/A</v>
      </c>
      <c r="ME31" s="165" t="e">
        <f t="shared" si="126"/>
        <v>#N/A</v>
      </c>
      <c r="MF31" s="165" t="e">
        <f t="shared" si="127"/>
        <v>#N/A</v>
      </c>
      <c r="MG31" s="165" t="e">
        <f t="shared" si="128"/>
        <v>#N/A</v>
      </c>
      <c r="MH31" s="165" t="e">
        <f t="shared" si="129"/>
        <v>#N/A</v>
      </c>
      <c r="MI31" s="165" t="e">
        <f t="shared" si="130"/>
        <v>#N/A</v>
      </c>
      <c r="MJ31" s="165" t="e">
        <f t="shared" si="131"/>
        <v>#N/A</v>
      </c>
      <c r="MK31" s="165" t="e">
        <f t="shared" si="132"/>
        <v>#N/A</v>
      </c>
      <c r="ML31" s="165" t="e">
        <f t="shared" si="133"/>
        <v>#N/A</v>
      </c>
      <c r="MM31" s="165" t="e">
        <f t="shared" si="134"/>
        <v>#N/A</v>
      </c>
      <c r="MN31" s="165" t="e">
        <f t="shared" si="135"/>
        <v>#N/A</v>
      </c>
      <c r="MO31" s="165" t="e">
        <f t="shared" si="136"/>
        <v>#N/A</v>
      </c>
      <c r="MP31" s="165" t="e">
        <f t="shared" si="137"/>
        <v>#N/A</v>
      </c>
      <c r="MQ31" s="165" t="e">
        <f t="shared" si="138"/>
        <v>#N/A</v>
      </c>
      <c r="MR31" s="165" t="e">
        <f t="shared" si="139"/>
        <v>#N/A</v>
      </c>
      <c r="MS31" s="165" t="e">
        <f t="shared" si="140"/>
        <v>#N/A</v>
      </c>
      <c r="MT31" s="165" t="e">
        <f t="shared" si="141"/>
        <v>#N/A</v>
      </c>
      <c r="MU31" s="165" t="e">
        <f t="shared" si="142"/>
        <v>#N/A</v>
      </c>
      <c r="MV31" s="165" t="e">
        <f t="shared" si="143"/>
        <v>#N/A</v>
      </c>
      <c r="MW31" s="165" t="e">
        <f t="shared" si="144"/>
        <v>#N/A</v>
      </c>
      <c r="MX31" s="165" t="e">
        <f t="shared" si="145"/>
        <v>#N/A</v>
      </c>
      <c r="MY31" s="165" t="e">
        <f t="shared" si="146"/>
        <v>#N/A</v>
      </c>
      <c r="MZ31" s="165" t="e">
        <f t="shared" si="147"/>
        <v>#N/A</v>
      </c>
      <c r="NA31" s="165" t="e">
        <f t="shared" si="148"/>
        <v>#N/A</v>
      </c>
      <c r="NB31" s="165" t="e">
        <f t="shared" si="149"/>
        <v>#N/A</v>
      </c>
      <c r="NC31" s="165" t="e">
        <f t="shared" si="150"/>
        <v>#N/A</v>
      </c>
      <c r="ND31" s="165" t="e">
        <f t="shared" si="151"/>
        <v>#N/A</v>
      </c>
      <c r="NE31" s="165" t="e">
        <f t="shared" si="152"/>
        <v>#N/A</v>
      </c>
      <c r="NF31" s="165" t="e">
        <f t="shared" si="153"/>
        <v>#N/A</v>
      </c>
      <c r="NG31" s="165" t="e">
        <f t="shared" si="154"/>
        <v>#N/A</v>
      </c>
      <c r="NH31" s="165" t="e">
        <f t="shared" si="155"/>
        <v>#N/A</v>
      </c>
      <c r="NI31" s="165" t="e">
        <f t="shared" si="156"/>
        <v>#N/A</v>
      </c>
      <c r="NJ31" s="165" t="e">
        <f t="shared" si="157"/>
        <v>#N/A</v>
      </c>
      <c r="NK31" s="165" t="e">
        <f t="shared" si="158"/>
        <v>#N/A</v>
      </c>
      <c r="NL31" s="165" t="e">
        <f t="shared" si="159"/>
        <v>#N/A</v>
      </c>
      <c r="NM31" s="165" t="e">
        <f t="shared" si="160"/>
        <v>#N/A</v>
      </c>
      <c r="NN31" s="165" t="e">
        <f t="shared" si="161"/>
        <v>#N/A</v>
      </c>
      <c r="NO31" s="165" t="e">
        <f t="shared" si="162"/>
        <v>#N/A</v>
      </c>
      <c r="NP31" s="165" t="e">
        <f t="shared" si="163"/>
        <v>#N/A</v>
      </c>
      <c r="NQ31" s="165" t="e">
        <f t="shared" si="164"/>
        <v>#N/A</v>
      </c>
      <c r="NR31" s="165" t="e">
        <f t="shared" si="165"/>
        <v>#N/A</v>
      </c>
      <c r="NS31" s="165" t="e">
        <f t="shared" si="166"/>
        <v>#N/A</v>
      </c>
      <c r="NT31" s="165" t="e">
        <f t="shared" si="167"/>
        <v>#N/A</v>
      </c>
      <c r="NU31" s="165" t="e">
        <f t="shared" si="168"/>
        <v>#N/A</v>
      </c>
      <c r="NV31" s="165" t="e">
        <f t="shared" si="169"/>
        <v>#N/A</v>
      </c>
      <c r="NW31" s="165" t="e">
        <f t="shared" si="170"/>
        <v>#N/A</v>
      </c>
      <c r="NX31" s="165" t="e">
        <f t="shared" si="171"/>
        <v>#N/A</v>
      </c>
      <c r="NY31" s="165" t="e">
        <f t="shared" si="172"/>
        <v>#N/A</v>
      </c>
      <c r="NZ31" s="165" t="e">
        <f t="shared" si="173"/>
        <v>#N/A</v>
      </c>
      <c r="OA31" s="165" t="e">
        <f t="shared" si="174"/>
        <v>#N/A</v>
      </c>
      <c r="OB31" s="165" t="e">
        <f t="shared" si="175"/>
        <v>#N/A</v>
      </c>
      <c r="OC31" s="165" t="e">
        <f t="shared" si="176"/>
        <v>#N/A</v>
      </c>
      <c r="OD31" s="165" t="e">
        <f t="shared" si="177"/>
        <v>#N/A</v>
      </c>
      <c r="OE31" s="165" t="e">
        <f t="shared" si="178"/>
        <v>#N/A</v>
      </c>
      <c r="OF31" s="165" t="e">
        <f t="shared" si="179"/>
        <v>#N/A</v>
      </c>
      <c r="OG31" s="165" t="e">
        <f t="shared" si="180"/>
        <v>#N/A</v>
      </c>
      <c r="OH31" s="165" t="e">
        <f t="shared" si="181"/>
        <v>#N/A</v>
      </c>
      <c r="OI31" s="165" t="e">
        <f t="shared" si="182"/>
        <v>#N/A</v>
      </c>
      <c r="OJ31" s="165" t="e">
        <f t="shared" si="183"/>
        <v>#N/A</v>
      </c>
      <c r="OK31" s="165" t="e">
        <f t="shared" si="184"/>
        <v>#N/A</v>
      </c>
      <c r="OL31" s="165" t="e">
        <f t="shared" si="185"/>
        <v>#N/A</v>
      </c>
      <c r="OM31" s="165" t="e">
        <f t="shared" si="186"/>
        <v>#N/A</v>
      </c>
      <c r="ON31" s="165" t="e">
        <f t="shared" si="187"/>
        <v>#N/A</v>
      </c>
      <c r="OO31" s="165" t="e">
        <f t="shared" si="188"/>
        <v>#N/A</v>
      </c>
      <c r="OP31" s="165" t="e">
        <f t="shared" si="189"/>
        <v>#N/A</v>
      </c>
      <c r="OQ31" s="165" t="e">
        <f t="shared" si="190"/>
        <v>#N/A</v>
      </c>
      <c r="OR31" s="165" t="e">
        <f t="shared" si="191"/>
        <v>#N/A</v>
      </c>
      <c r="OS31" s="165" t="e">
        <f t="shared" si="192"/>
        <v>#N/A</v>
      </c>
      <c r="OT31" s="165" t="e">
        <f t="shared" si="193"/>
        <v>#N/A</v>
      </c>
      <c r="OU31" s="165" t="e">
        <f t="shared" si="194"/>
        <v>#N/A</v>
      </c>
      <c r="OV31" s="165" t="e">
        <f t="shared" si="195"/>
        <v>#N/A</v>
      </c>
      <c r="OW31" s="165" t="e">
        <f t="shared" si="196"/>
        <v>#N/A</v>
      </c>
      <c r="OX31" s="165" t="e">
        <f t="shared" si="197"/>
        <v>#N/A</v>
      </c>
      <c r="OY31" s="165" t="e">
        <f t="shared" si="198"/>
        <v>#N/A</v>
      </c>
      <c r="OZ31" s="165" t="e">
        <f t="shared" si="199"/>
        <v>#N/A</v>
      </c>
      <c r="PA31" s="165" t="e">
        <f t="shared" si="200"/>
        <v>#N/A</v>
      </c>
      <c r="PB31" s="165" t="e">
        <f t="shared" si="201"/>
        <v>#N/A</v>
      </c>
      <c r="PC31" s="165" t="e">
        <f t="shared" si="202"/>
        <v>#N/A</v>
      </c>
      <c r="PD31" s="165" t="e">
        <f t="shared" si="203"/>
        <v>#N/A</v>
      </c>
      <c r="PE31" s="165" t="e">
        <f t="shared" si="204"/>
        <v>#N/A</v>
      </c>
      <c r="PF31" s="165" t="e">
        <f t="shared" si="205"/>
        <v>#N/A</v>
      </c>
      <c r="PG31" s="165" t="e">
        <f t="shared" si="206"/>
        <v>#N/A</v>
      </c>
      <c r="PH31" s="165" t="e">
        <f t="shared" si="207"/>
        <v>#N/A</v>
      </c>
    </row>
    <row r="32" spans="1:424" hidden="1" x14ac:dyDescent="0.45">
      <c r="A32" s="4">
        <v>29</v>
      </c>
      <c r="B32" s="92" t="str">
        <f t="shared" si="208"/>
        <v/>
      </c>
      <c r="C32" s="91"/>
      <c r="D32" s="92" t="str">
        <f t="shared" si="209"/>
        <v/>
      </c>
      <c r="E32" s="120" t="str">
        <f t="shared" si="0"/>
        <v/>
      </c>
      <c r="F32" s="120" t="str">
        <f t="shared" si="1"/>
        <v/>
      </c>
      <c r="G32" s="71" t="str">
        <f t="shared" si="210"/>
        <v/>
      </c>
      <c r="H32" s="23"/>
      <c r="I32" s="55"/>
      <c r="J32" s="298"/>
      <c r="K32" s="72" t="str">
        <f>IF(AND(B32&gt;0,C32&gt;0,D32&gt;0),IF(ISBLANK(J32),IF(ISBLANK(H32),"",(D32-B32)*VLOOKUP(H32,VLookups!$A$4:$B$13,2,FALSE)),J32),"")</f>
        <v/>
      </c>
      <c r="L32" s="73" t="str">
        <f t="shared" si="2"/>
        <v/>
      </c>
      <c r="M32" s="91"/>
      <c r="N32" s="265" t="str">
        <f>IF(AND(M32&gt;0,C32&gt;0,NOT(K32="")),ABS(VLOOKUP($M$1,VLookups!$A$43:$B$44,2,FALSE)-_xlfn.NORM.DIST(M32,G32,K32,TRUE)),"")</f>
        <v/>
      </c>
      <c r="O32" s="90" t="str">
        <f>IF(AND($B32&gt;0,$C32&gt;0,$D32&gt;0,NOT(ISBLANK($H32))),_xlfn.NORM.INV(ABS(VLOOKUP($M$1,VLookups!$A$43:$B$44,2,FALSE)-O$3),$G32,$K32),"")</f>
        <v/>
      </c>
      <c r="P32" s="89" t="str">
        <f>IF(AND($B32&gt;0,$C32&gt;0,$D32&gt;0,NOT(ISBLANK($H32))),_xlfn.NORM.INV(ABS(VLOOKUP($M$1,VLookups!$A$43:$B$44,2,FALSE)-P$3),$G32,$K32),"")</f>
        <v/>
      </c>
      <c r="Q32" s="90" t="str">
        <f>IF(AND($B32&gt;0,$C32&gt;0,$D32&gt;0,NOT(ISBLANK($H32))),_xlfn.NORM.INV(ABS(VLOOKUP($M$1,VLookups!$A$43:$B$44,2,FALSE)-Q$3),$G32,$K32),"")</f>
        <v/>
      </c>
      <c r="R32" s="89" t="str">
        <f>IF(AND($B32&gt;0,$C32&gt;0,$D32&gt;0,NOT(ISBLANK($H32))),_xlfn.NORM.INV(ABS(VLOOKUP($M$1,VLookups!$A$43:$B$44,2,FALSE)-R$3),$G32,$K32),"")</f>
        <v/>
      </c>
      <c r="S32" s="90" t="str">
        <f>IF(AND($B32&gt;0,$C32&gt;0,$D32&gt;0,NOT(ISBLANK($H32))),_xlfn.NORM.INV(ABS(VLOOKUP($M$1,VLookups!$A$43:$B$44,2,FALSE)-S$3),$G32,$K32),"")</f>
        <v/>
      </c>
      <c r="T32" s="89" t="str">
        <f>IF(AND($B32&gt;0,$C32&gt;0,$D32&gt;0,NOT(ISBLANK($H32))),_xlfn.NORM.INV(ABS(VLOOKUP($M$1,VLookups!$A$43:$B$44,2,FALSE)-T$3),$G32,$K32),"")</f>
        <v/>
      </c>
      <c r="U32" s="5"/>
      <c r="V32" s="164" t="str">
        <f t="shared" si="211"/>
        <v/>
      </c>
      <c r="W32" s="47" t="str">
        <f t="shared" si="212"/>
        <v/>
      </c>
      <c r="X32" s="47" t="str">
        <f t="shared" si="240"/>
        <v/>
      </c>
      <c r="Y32" s="47" t="str">
        <f t="shared" si="240"/>
        <v/>
      </c>
      <c r="Z32" s="47" t="str">
        <f t="shared" si="240"/>
        <v/>
      </c>
      <c r="AA32" s="47" t="str">
        <f t="shared" si="240"/>
        <v/>
      </c>
      <c r="AB32" s="47" t="str">
        <f t="shared" si="240"/>
        <v/>
      </c>
      <c r="AC32" s="47" t="str">
        <f t="shared" si="240"/>
        <v/>
      </c>
      <c r="AD32" s="47" t="str">
        <f t="shared" si="240"/>
        <v/>
      </c>
      <c r="AE32" s="47" t="str">
        <f t="shared" si="240"/>
        <v/>
      </c>
      <c r="AF32" s="47" t="str">
        <f t="shared" si="240"/>
        <v/>
      </c>
      <c r="AG32" s="47" t="str">
        <f t="shared" si="240"/>
        <v/>
      </c>
      <c r="AH32" s="47" t="str">
        <f t="shared" si="240"/>
        <v/>
      </c>
      <c r="AI32" s="47" t="str">
        <f t="shared" si="240"/>
        <v/>
      </c>
      <c r="AJ32" s="47" t="str">
        <f t="shared" si="240"/>
        <v/>
      </c>
      <c r="AK32" s="47" t="str">
        <f t="shared" si="240"/>
        <v/>
      </c>
      <c r="AL32" s="47" t="str">
        <f t="shared" si="240"/>
        <v/>
      </c>
      <c r="AM32" s="47" t="str">
        <f t="shared" si="240"/>
        <v/>
      </c>
      <c r="AN32" s="47" t="str">
        <f t="shared" si="240"/>
        <v/>
      </c>
      <c r="AO32" s="47" t="str">
        <f t="shared" si="240"/>
        <v/>
      </c>
      <c r="AP32" s="47" t="str">
        <f t="shared" si="240"/>
        <v/>
      </c>
      <c r="AQ32" s="47" t="str">
        <f t="shared" si="240"/>
        <v/>
      </c>
      <c r="AR32" s="47" t="str">
        <f t="shared" si="240"/>
        <v/>
      </c>
      <c r="AS32" s="47" t="str">
        <f t="shared" si="240"/>
        <v/>
      </c>
      <c r="AT32" s="47" t="str">
        <f t="shared" si="240"/>
        <v/>
      </c>
      <c r="AU32" s="47" t="str">
        <f t="shared" si="240"/>
        <v/>
      </c>
      <c r="AV32" s="47" t="str">
        <f t="shared" si="240"/>
        <v/>
      </c>
      <c r="AW32" s="47" t="str">
        <f t="shared" si="240"/>
        <v/>
      </c>
      <c r="AX32" s="47" t="str">
        <f t="shared" si="240"/>
        <v/>
      </c>
      <c r="AY32" s="47" t="str">
        <f t="shared" si="240"/>
        <v/>
      </c>
      <c r="AZ32" s="47" t="str">
        <f t="shared" si="240"/>
        <v/>
      </c>
      <c r="BA32" s="47" t="str">
        <f t="shared" si="240"/>
        <v/>
      </c>
      <c r="BB32" s="47" t="str">
        <f t="shared" si="240"/>
        <v/>
      </c>
      <c r="BC32" s="47" t="str">
        <f t="shared" si="240"/>
        <v/>
      </c>
      <c r="BD32" s="47" t="str">
        <f t="shared" si="240"/>
        <v/>
      </c>
      <c r="BE32" s="47" t="str">
        <f t="shared" si="240"/>
        <v/>
      </c>
      <c r="BF32" s="47" t="str">
        <f t="shared" si="240"/>
        <v/>
      </c>
      <c r="BG32" s="47" t="str">
        <f t="shared" si="240"/>
        <v/>
      </c>
      <c r="BH32" s="47" t="str">
        <f t="shared" si="240"/>
        <v/>
      </c>
      <c r="BI32" s="47" t="str">
        <f t="shared" si="240"/>
        <v/>
      </c>
      <c r="BJ32" s="47" t="str">
        <f t="shared" si="240"/>
        <v/>
      </c>
      <c r="BK32" s="47" t="str">
        <f t="shared" si="240"/>
        <v/>
      </c>
      <c r="BL32" s="47" t="str">
        <f t="shared" si="240"/>
        <v/>
      </c>
      <c r="BM32" s="47" t="str">
        <f t="shared" si="240"/>
        <v/>
      </c>
      <c r="BN32" s="47" t="str">
        <f t="shared" si="240"/>
        <v/>
      </c>
      <c r="BO32" s="47" t="str">
        <f t="shared" si="240"/>
        <v/>
      </c>
      <c r="BP32" s="47" t="str">
        <f t="shared" si="240"/>
        <v/>
      </c>
      <c r="BQ32" s="47" t="str">
        <f t="shared" si="240"/>
        <v/>
      </c>
      <c r="BR32" s="47" t="str">
        <f t="shared" si="240"/>
        <v/>
      </c>
      <c r="BS32" s="47" t="str">
        <f t="shared" si="240"/>
        <v/>
      </c>
      <c r="BT32" s="47" t="str">
        <f t="shared" si="240"/>
        <v/>
      </c>
      <c r="BU32" s="47" t="str">
        <f t="shared" si="240"/>
        <v/>
      </c>
      <c r="BV32" s="47" t="str">
        <f t="shared" si="240"/>
        <v/>
      </c>
      <c r="BW32" s="47" t="str">
        <f t="shared" si="240"/>
        <v/>
      </c>
      <c r="BX32" s="47" t="str">
        <f t="shared" si="240"/>
        <v/>
      </c>
      <c r="BY32" s="47" t="str">
        <f t="shared" si="240"/>
        <v/>
      </c>
      <c r="BZ32" s="47" t="str">
        <f t="shared" si="240"/>
        <v/>
      </c>
      <c r="CA32" s="47" t="str">
        <f t="shared" si="240"/>
        <v/>
      </c>
      <c r="CB32" s="47" t="str">
        <f t="shared" si="240"/>
        <v/>
      </c>
      <c r="CC32" s="47" t="str">
        <f t="shared" si="240"/>
        <v/>
      </c>
      <c r="CD32" s="47" t="str">
        <f t="shared" si="240"/>
        <v/>
      </c>
      <c r="CE32" s="47" t="str">
        <f t="shared" si="240"/>
        <v/>
      </c>
      <c r="CF32" s="47" t="str">
        <f t="shared" si="240"/>
        <v/>
      </c>
      <c r="CG32" s="47" t="str">
        <f t="shared" si="240"/>
        <v/>
      </c>
      <c r="CH32" s="47" t="str">
        <f t="shared" si="240"/>
        <v/>
      </c>
      <c r="CI32" s="47" t="str">
        <f t="shared" si="240"/>
        <v/>
      </c>
      <c r="CJ32" s="47" t="str">
        <f t="shared" si="238"/>
        <v/>
      </c>
      <c r="CK32" s="47" t="str">
        <f t="shared" si="238"/>
        <v/>
      </c>
      <c r="CL32" s="47" t="str">
        <f t="shared" si="238"/>
        <v/>
      </c>
      <c r="CM32" s="47" t="str">
        <f t="shared" si="238"/>
        <v/>
      </c>
      <c r="CN32" s="47" t="str">
        <f t="shared" si="238"/>
        <v/>
      </c>
      <c r="CO32" s="47" t="str">
        <f t="shared" si="238"/>
        <v/>
      </c>
      <c r="CP32" s="47" t="str">
        <f t="shared" si="238"/>
        <v/>
      </c>
      <c r="CQ32" s="47" t="str">
        <f t="shared" si="238"/>
        <v/>
      </c>
      <c r="CR32" s="47" t="str">
        <f t="shared" si="238"/>
        <v/>
      </c>
      <c r="CS32" s="47" t="str">
        <f t="shared" si="238"/>
        <v/>
      </c>
      <c r="CT32" s="47" t="str">
        <f t="shared" si="238"/>
        <v/>
      </c>
      <c r="CU32" s="47" t="str">
        <f t="shared" si="238"/>
        <v/>
      </c>
      <c r="CV32" s="47" t="str">
        <f t="shared" si="238"/>
        <v/>
      </c>
      <c r="CW32" s="47" t="str">
        <f t="shared" si="238"/>
        <v/>
      </c>
      <c r="CX32" s="47" t="str">
        <f t="shared" si="238"/>
        <v/>
      </c>
      <c r="CY32" s="47" t="str">
        <f t="shared" si="238"/>
        <v/>
      </c>
      <c r="CZ32" s="47" t="str">
        <f t="shared" si="238"/>
        <v/>
      </c>
      <c r="DA32" s="47" t="str">
        <f t="shared" si="238"/>
        <v/>
      </c>
      <c r="DB32" s="47" t="str">
        <f t="shared" si="238"/>
        <v/>
      </c>
      <c r="DC32" s="47" t="str">
        <f t="shared" si="238"/>
        <v/>
      </c>
      <c r="DD32" s="47" t="str">
        <f t="shared" si="238"/>
        <v/>
      </c>
      <c r="DE32" s="47" t="str">
        <f t="shared" si="238"/>
        <v/>
      </c>
      <c r="DF32" s="47" t="str">
        <f t="shared" si="238"/>
        <v/>
      </c>
      <c r="DG32" s="47" t="str">
        <f t="shared" si="238"/>
        <v/>
      </c>
      <c r="DH32" s="47" t="str">
        <f t="shared" si="238"/>
        <v/>
      </c>
      <c r="DI32" s="47" t="str">
        <f t="shared" si="238"/>
        <v/>
      </c>
      <c r="DJ32" s="47" t="str">
        <f t="shared" si="238"/>
        <v/>
      </c>
      <c r="DK32" s="47" t="str">
        <f t="shared" si="238"/>
        <v/>
      </c>
      <c r="DL32" s="47" t="str">
        <f t="shared" si="238"/>
        <v/>
      </c>
      <c r="DM32" s="47" t="str">
        <f t="shared" si="238"/>
        <v/>
      </c>
      <c r="DN32" s="47" t="str">
        <f t="shared" si="238"/>
        <v/>
      </c>
      <c r="DO32" s="47" t="str">
        <f t="shared" si="238"/>
        <v/>
      </c>
      <c r="DP32" s="47" t="str">
        <f t="shared" si="238"/>
        <v/>
      </c>
      <c r="DQ32" s="47" t="str">
        <f t="shared" si="238"/>
        <v/>
      </c>
      <c r="DR32" s="47" t="str">
        <f t="shared" si="238"/>
        <v/>
      </c>
      <c r="DS32" s="179" t="str">
        <f t="shared" si="213"/>
        <v/>
      </c>
      <c r="DT32" s="47" t="str">
        <f t="shared" si="214"/>
        <v/>
      </c>
      <c r="DU32" s="47" t="str">
        <f t="shared" si="241"/>
        <v/>
      </c>
      <c r="DV32" s="47" t="str">
        <f t="shared" si="241"/>
        <v/>
      </c>
      <c r="DW32" s="47" t="str">
        <f t="shared" si="241"/>
        <v/>
      </c>
      <c r="DX32" s="47" t="str">
        <f t="shared" si="241"/>
        <v/>
      </c>
      <c r="DY32" s="47" t="str">
        <f t="shared" si="241"/>
        <v/>
      </c>
      <c r="DZ32" s="47" t="str">
        <f t="shared" si="241"/>
        <v/>
      </c>
      <c r="EA32" s="47" t="str">
        <f t="shared" si="241"/>
        <v/>
      </c>
      <c r="EB32" s="47" t="str">
        <f t="shared" si="241"/>
        <v/>
      </c>
      <c r="EC32" s="47" t="str">
        <f t="shared" si="241"/>
        <v/>
      </c>
      <c r="ED32" s="47" t="str">
        <f t="shared" si="241"/>
        <v/>
      </c>
      <c r="EE32" s="47" t="str">
        <f t="shared" si="241"/>
        <v/>
      </c>
      <c r="EF32" s="47" t="str">
        <f t="shared" si="241"/>
        <v/>
      </c>
      <c r="EG32" s="47" t="str">
        <f t="shared" si="241"/>
        <v/>
      </c>
      <c r="EH32" s="47" t="str">
        <f t="shared" si="241"/>
        <v/>
      </c>
      <c r="EI32" s="47" t="str">
        <f t="shared" si="241"/>
        <v/>
      </c>
      <c r="EJ32" s="47" t="str">
        <f t="shared" si="241"/>
        <v/>
      </c>
      <c r="EK32" s="47" t="str">
        <f t="shared" si="241"/>
        <v/>
      </c>
      <c r="EL32" s="47" t="str">
        <f t="shared" si="241"/>
        <v/>
      </c>
      <c r="EM32" s="47" t="str">
        <f t="shared" si="241"/>
        <v/>
      </c>
      <c r="EN32" s="47" t="str">
        <f t="shared" si="241"/>
        <v/>
      </c>
      <c r="EO32" s="47" t="str">
        <f t="shared" si="241"/>
        <v/>
      </c>
      <c r="EP32" s="47" t="str">
        <f t="shared" si="241"/>
        <v/>
      </c>
      <c r="EQ32" s="47" t="str">
        <f t="shared" si="241"/>
        <v/>
      </c>
      <c r="ER32" s="47" t="str">
        <f t="shared" si="241"/>
        <v/>
      </c>
      <c r="ES32" s="47" t="str">
        <f t="shared" si="241"/>
        <v/>
      </c>
      <c r="ET32" s="47" t="str">
        <f t="shared" si="241"/>
        <v/>
      </c>
      <c r="EU32" s="47" t="str">
        <f t="shared" si="241"/>
        <v/>
      </c>
      <c r="EV32" s="47" t="str">
        <f t="shared" si="241"/>
        <v/>
      </c>
      <c r="EW32" s="47" t="str">
        <f t="shared" si="241"/>
        <v/>
      </c>
      <c r="EX32" s="47" t="str">
        <f t="shared" si="241"/>
        <v/>
      </c>
      <c r="EY32" s="47" t="str">
        <f t="shared" si="241"/>
        <v/>
      </c>
      <c r="EZ32" s="47" t="str">
        <f t="shared" si="241"/>
        <v/>
      </c>
      <c r="FA32" s="47" t="str">
        <f t="shared" si="241"/>
        <v/>
      </c>
      <c r="FB32" s="47" t="str">
        <f t="shared" si="241"/>
        <v/>
      </c>
      <c r="FC32" s="47" t="str">
        <f t="shared" si="241"/>
        <v/>
      </c>
      <c r="FD32" s="47" t="str">
        <f t="shared" si="241"/>
        <v/>
      </c>
      <c r="FE32" s="47" t="str">
        <f t="shared" si="241"/>
        <v/>
      </c>
      <c r="FF32" s="47" t="str">
        <f t="shared" si="241"/>
        <v/>
      </c>
      <c r="FG32" s="47" t="str">
        <f t="shared" si="241"/>
        <v/>
      </c>
      <c r="FH32" s="47" t="str">
        <f t="shared" si="241"/>
        <v/>
      </c>
      <c r="FI32" s="47" t="str">
        <f t="shared" si="241"/>
        <v/>
      </c>
      <c r="FJ32" s="47" t="str">
        <f t="shared" si="241"/>
        <v/>
      </c>
      <c r="FK32" s="47" t="str">
        <f t="shared" si="241"/>
        <v/>
      </c>
      <c r="FL32" s="47" t="str">
        <f t="shared" si="241"/>
        <v/>
      </c>
      <c r="FM32" s="47" t="str">
        <f t="shared" si="241"/>
        <v/>
      </c>
      <c r="FN32" s="47" t="str">
        <f t="shared" si="241"/>
        <v/>
      </c>
      <c r="FO32" s="47" t="str">
        <f t="shared" si="241"/>
        <v/>
      </c>
      <c r="FP32" s="47" t="str">
        <f t="shared" si="241"/>
        <v/>
      </c>
      <c r="FQ32" s="47" t="str">
        <f t="shared" si="241"/>
        <v/>
      </c>
      <c r="FR32" s="47" t="str">
        <f t="shared" si="241"/>
        <v/>
      </c>
      <c r="FS32" s="47" t="str">
        <f t="shared" si="241"/>
        <v/>
      </c>
      <c r="FT32" s="47" t="str">
        <f t="shared" si="241"/>
        <v/>
      </c>
      <c r="FU32" s="47" t="str">
        <f t="shared" si="241"/>
        <v/>
      </c>
      <c r="FV32" s="47" t="str">
        <f t="shared" si="241"/>
        <v/>
      </c>
      <c r="FW32" s="47" t="str">
        <f t="shared" si="241"/>
        <v/>
      </c>
      <c r="FX32" s="47" t="str">
        <f t="shared" si="241"/>
        <v/>
      </c>
      <c r="FY32" s="47" t="str">
        <f t="shared" si="241"/>
        <v/>
      </c>
      <c r="FZ32" s="47" t="str">
        <f t="shared" si="241"/>
        <v/>
      </c>
      <c r="GA32" s="47" t="str">
        <f t="shared" si="241"/>
        <v/>
      </c>
      <c r="GB32" s="47" t="str">
        <f t="shared" si="241"/>
        <v/>
      </c>
      <c r="GC32" s="47" t="str">
        <f t="shared" si="241"/>
        <v/>
      </c>
      <c r="GD32" s="47" t="str">
        <f t="shared" si="241"/>
        <v/>
      </c>
      <c r="GE32" s="47" t="str">
        <f t="shared" si="241"/>
        <v/>
      </c>
      <c r="GF32" s="47" t="str">
        <f t="shared" si="241"/>
        <v/>
      </c>
      <c r="GG32" s="47" t="str">
        <f t="shared" si="239"/>
        <v/>
      </c>
      <c r="GH32" s="47" t="str">
        <f t="shared" si="239"/>
        <v/>
      </c>
      <c r="GI32" s="47" t="str">
        <f t="shared" si="239"/>
        <v/>
      </c>
      <c r="GJ32" s="47" t="str">
        <f t="shared" si="239"/>
        <v/>
      </c>
      <c r="GK32" s="47" t="str">
        <f t="shared" si="239"/>
        <v/>
      </c>
      <c r="GL32" s="47" t="str">
        <f t="shared" si="239"/>
        <v/>
      </c>
      <c r="GM32" s="47" t="str">
        <f t="shared" si="239"/>
        <v/>
      </c>
      <c r="GN32" s="47" t="str">
        <f t="shared" si="239"/>
        <v/>
      </c>
      <c r="GO32" s="47" t="str">
        <f t="shared" si="239"/>
        <v/>
      </c>
      <c r="GP32" s="47" t="str">
        <f t="shared" si="239"/>
        <v/>
      </c>
      <c r="GQ32" s="47" t="str">
        <f t="shared" si="239"/>
        <v/>
      </c>
      <c r="GR32" s="47" t="str">
        <f t="shared" si="239"/>
        <v/>
      </c>
      <c r="GS32" s="47" t="str">
        <f t="shared" si="239"/>
        <v/>
      </c>
      <c r="GT32" s="47" t="str">
        <f t="shared" si="239"/>
        <v/>
      </c>
      <c r="GU32" s="47" t="str">
        <f t="shared" si="239"/>
        <v/>
      </c>
      <c r="GV32" s="47" t="str">
        <f t="shared" si="239"/>
        <v/>
      </c>
      <c r="GW32" s="47" t="str">
        <f t="shared" si="239"/>
        <v/>
      </c>
      <c r="GX32" s="47" t="str">
        <f t="shared" si="239"/>
        <v/>
      </c>
      <c r="GY32" s="47" t="str">
        <f t="shared" si="239"/>
        <v/>
      </c>
      <c r="GZ32" s="47" t="str">
        <f t="shared" si="239"/>
        <v/>
      </c>
      <c r="HA32" s="47" t="str">
        <f t="shared" si="239"/>
        <v/>
      </c>
      <c r="HB32" s="47" t="str">
        <f t="shared" si="239"/>
        <v/>
      </c>
      <c r="HC32" s="47" t="str">
        <f t="shared" si="239"/>
        <v/>
      </c>
      <c r="HD32" s="47" t="str">
        <f t="shared" si="239"/>
        <v/>
      </c>
      <c r="HE32" s="47" t="str">
        <f t="shared" si="239"/>
        <v/>
      </c>
      <c r="HF32" s="47" t="str">
        <f t="shared" si="239"/>
        <v/>
      </c>
      <c r="HG32" s="47" t="str">
        <f t="shared" si="239"/>
        <v/>
      </c>
      <c r="HH32" s="47" t="str">
        <f t="shared" si="239"/>
        <v/>
      </c>
      <c r="HI32" s="47" t="str">
        <f t="shared" si="239"/>
        <v/>
      </c>
      <c r="HJ32" s="47" t="str">
        <f t="shared" si="239"/>
        <v/>
      </c>
      <c r="HK32" s="47" t="str">
        <f t="shared" si="239"/>
        <v/>
      </c>
      <c r="HL32" s="47" t="str">
        <f t="shared" si="239"/>
        <v/>
      </c>
      <c r="HM32" s="47" t="str">
        <f t="shared" si="239"/>
        <v/>
      </c>
      <c r="HN32" s="47" t="str">
        <f t="shared" si="239"/>
        <v/>
      </c>
      <c r="HO32" s="47" t="str">
        <f t="shared" si="239"/>
        <v/>
      </c>
      <c r="HP32" s="165" t="e">
        <f t="shared" si="7"/>
        <v>#N/A</v>
      </c>
      <c r="HQ32" s="165" t="e">
        <f t="shared" si="8"/>
        <v>#N/A</v>
      </c>
      <c r="HR32" s="165" t="e">
        <f t="shared" si="9"/>
        <v>#N/A</v>
      </c>
      <c r="HS32" s="165" t="e">
        <f t="shared" si="10"/>
        <v>#N/A</v>
      </c>
      <c r="HT32" s="165" t="e">
        <f t="shared" si="11"/>
        <v>#N/A</v>
      </c>
      <c r="HU32" s="165" t="e">
        <f t="shared" si="12"/>
        <v>#N/A</v>
      </c>
      <c r="HV32" s="165" t="e">
        <f t="shared" si="13"/>
        <v>#N/A</v>
      </c>
      <c r="HW32" s="165" t="e">
        <f t="shared" si="14"/>
        <v>#N/A</v>
      </c>
      <c r="HX32" s="165" t="e">
        <f t="shared" si="15"/>
        <v>#N/A</v>
      </c>
      <c r="HY32" s="165" t="e">
        <f t="shared" si="16"/>
        <v>#N/A</v>
      </c>
      <c r="HZ32" s="165" t="e">
        <f t="shared" si="17"/>
        <v>#N/A</v>
      </c>
      <c r="IA32" s="165" t="e">
        <f t="shared" si="18"/>
        <v>#N/A</v>
      </c>
      <c r="IB32" s="165" t="e">
        <f t="shared" si="19"/>
        <v>#N/A</v>
      </c>
      <c r="IC32" s="165" t="e">
        <f t="shared" si="20"/>
        <v>#N/A</v>
      </c>
      <c r="ID32" s="165" t="e">
        <f t="shared" si="21"/>
        <v>#N/A</v>
      </c>
      <c r="IE32" s="165" t="e">
        <f t="shared" si="22"/>
        <v>#N/A</v>
      </c>
      <c r="IF32" s="165" t="e">
        <f t="shared" si="23"/>
        <v>#N/A</v>
      </c>
      <c r="IG32" s="165" t="e">
        <f t="shared" si="24"/>
        <v>#N/A</v>
      </c>
      <c r="IH32" s="165" t="e">
        <f t="shared" si="25"/>
        <v>#N/A</v>
      </c>
      <c r="II32" s="165" t="e">
        <f t="shared" si="26"/>
        <v>#N/A</v>
      </c>
      <c r="IJ32" s="165" t="e">
        <f t="shared" si="27"/>
        <v>#N/A</v>
      </c>
      <c r="IK32" s="165" t="e">
        <f t="shared" si="28"/>
        <v>#N/A</v>
      </c>
      <c r="IL32" s="165" t="e">
        <f t="shared" si="29"/>
        <v>#N/A</v>
      </c>
      <c r="IM32" s="165" t="e">
        <f t="shared" si="30"/>
        <v>#N/A</v>
      </c>
      <c r="IN32" s="165" t="e">
        <f t="shared" si="31"/>
        <v>#N/A</v>
      </c>
      <c r="IO32" s="165" t="e">
        <f t="shared" si="32"/>
        <v>#N/A</v>
      </c>
      <c r="IP32" s="165" t="e">
        <f t="shared" si="33"/>
        <v>#N/A</v>
      </c>
      <c r="IQ32" s="165" t="e">
        <f t="shared" si="34"/>
        <v>#N/A</v>
      </c>
      <c r="IR32" s="165" t="e">
        <f t="shared" si="35"/>
        <v>#N/A</v>
      </c>
      <c r="IS32" s="165" t="e">
        <f t="shared" si="36"/>
        <v>#N/A</v>
      </c>
      <c r="IT32" s="165" t="e">
        <f t="shared" si="37"/>
        <v>#N/A</v>
      </c>
      <c r="IU32" s="165" t="e">
        <f t="shared" si="38"/>
        <v>#N/A</v>
      </c>
      <c r="IV32" s="165" t="e">
        <f t="shared" si="39"/>
        <v>#N/A</v>
      </c>
      <c r="IW32" s="165" t="e">
        <f t="shared" si="40"/>
        <v>#N/A</v>
      </c>
      <c r="IX32" s="165" t="e">
        <f t="shared" si="41"/>
        <v>#N/A</v>
      </c>
      <c r="IY32" s="165" t="e">
        <f t="shared" si="42"/>
        <v>#N/A</v>
      </c>
      <c r="IZ32" s="165" t="e">
        <f t="shared" si="43"/>
        <v>#N/A</v>
      </c>
      <c r="JA32" s="165" t="e">
        <f t="shared" si="44"/>
        <v>#N/A</v>
      </c>
      <c r="JB32" s="165" t="e">
        <f t="shared" si="45"/>
        <v>#N/A</v>
      </c>
      <c r="JC32" s="165" t="e">
        <f t="shared" si="46"/>
        <v>#N/A</v>
      </c>
      <c r="JD32" s="165" t="e">
        <f t="shared" si="47"/>
        <v>#N/A</v>
      </c>
      <c r="JE32" s="165" t="e">
        <f t="shared" si="48"/>
        <v>#N/A</v>
      </c>
      <c r="JF32" s="165" t="e">
        <f t="shared" si="49"/>
        <v>#N/A</v>
      </c>
      <c r="JG32" s="165" t="e">
        <f t="shared" si="50"/>
        <v>#N/A</v>
      </c>
      <c r="JH32" s="165" t="e">
        <f t="shared" si="51"/>
        <v>#N/A</v>
      </c>
      <c r="JI32" s="165" t="e">
        <f t="shared" si="52"/>
        <v>#N/A</v>
      </c>
      <c r="JJ32" s="165" t="e">
        <f t="shared" si="53"/>
        <v>#N/A</v>
      </c>
      <c r="JK32" s="165" t="e">
        <f t="shared" si="54"/>
        <v>#N/A</v>
      </c>
      <c r="JL32" s="165" t="e">
        <f t="shared" si="55"/>
        <v>#N/A</v>
      </c>
      <c r="JM32" s="165" t="e">
        <f t="shared" si="56"/>
        <v>#N/A</v>
      </c>
      <c r="JN32" s="165" t="e">
        <f t="shared" si="57"/>
        <v>#N/A</v>
      </c>
      <c r="JO32" s="165" t="e">
        <f t="shared" si="58"/>
        <v>#N/A</v>
      </c>
      <c r="JP32" s="165" t="e">
        <f t="shared" si="59"/>
        <v>#N/A</v>
      </c>
      <c r="JQ32" s="165" t="e">
        <f t="shared" si="60"/>
        <v>#N/A</v>
      </c>
      <c r="JR32" s="165" t="e">
        <f t="shared" si="61"/>
        <v>#N/A</v>
      </c>
      <c r="JS32" s="165" t="e">
        <f t="shared" si="62"/>
        <v>#N/A</v>
      </c>
      <c r="JT32" s="165" t="e">
        <f t="shared" si="63"/>
        <v>#N/A</v>
      </c>
      <c r="JU32" s="165" t="e">
        <f t="shared" si="64"/>
        <v>#N/A</v>
      </c>
      <c r="JV32" s="165" t="e">
        <f t="shared" si="65"/>
        <v>#N/A</v>
      </c>
      <c r="JW32" s="165" t="e">
        <f t="shared" si="66"/>
        <v>#N/A</v>
      </c>
      <c r="JX32" s="165" t="e">
        <f t="shared" si="67"/>
        <v>#N/A</v>
      </c>
      <c r="JY32" s="165" t="e">
        <f t="shared" si="68"/>
        <v>#N/A</v>
      </c>
      <c r="JZ32" s="165" t="e">
        <f t="shared" si="69"/>
        <v>#N/A</v>
      </c>
      <c r="KA32" s="165" t="e">
        <f t="shared" si="70"/>
        <v>#N/A</v>
      </c>
      <c r="KB32" s="165" t="e">
        <f t="shared" si="71"/>
        <v>#N/A</v>
      </c>
      <c r="KC32" s="165" t="e">
        <f t="shared" si="72"/>
        <v>#N/A</v>
      </c>
      <c r="KD32" s="165" t="e">
        <f t="shared" si="73"/>
        <v>#N/A</v>
      </c>
      <c r="KE32" s="165" t="e">
        <f t="shared" si="74"/>
        <v>#N/A</v>
      </c>
      <c r="KF32" s="165" t="e">
        <f t="shared" si="75"/>
        <v>#N/A</v>
      </c>
      <c r="KG32" s="165" t="e">
        <f t="shared" si="76"/>
        <v>#N/A</v>
      </c>
      <c r="KH32" s="165" t="e">
        <f t="shared" si="77"/>
        <v>#N/A</v>
      </c>
      <c r="KI32" s="165" t="e">
        <f t="shared" si="78"/>
        <v>#N/A</v>
      </c>
      <c r="KJ32" s="165" t="e">
        <f t="shared" si="79"/>
        <v>#N/A</v>
      </c>
      <c r="KK32" s="165" t="e">
        <f t="shared" si="80"/>
        <v>#N/A</v>
      </c>
      <c r="KL32" s="165" t="e">
        <f t="shared" si="81"/>
        <v>#N/A</v>
      </c>
      <c r="KM32" s="165" t="e">
        <f t="shared" si="82"/>
        <v>#N/A</v>
      </c>
      <c r="KN32" s="165" t="e">
        <f t="shared" si="83"/>
        <v>#N/A</v>
      </c>
      <c r="KO32" s="165" t="e">
        <f t="shared" si="84"/>
        <v>#N/A</v>
      </c>
      <c r="KP32" s="165" t="e">
        <f t="shared" si="85"/>
        <v>#N/A</v>
      </c>
      <c r="KQ32" s="165" t="e">
        <f t="shared" si="86"/>
        <v>#N/A</v>
      </c>
      <c r="KR32" s="165" t="e">
        <f t="shared" si="87"/>
        <v>#N/A</v>
      </c>
      <c r="KS32" s="165" t="e">
        <f t="shared" si="88"/>
        <v>#N/A</v>
      </c>
      <c r="KT32" s="165" t="e">
        <f t="shared" si="89"/>
        <v>#N/A</v>
      </c>
      <c r="KU32" s="165" t="e">
        <f t="shared" si="90"/>
        <v>#N/A</v>
      </c>
      <c r="KV32" s="165" t="e">
        <f t="shared" si="91"/>
        <v>#N/A</v>
      </c>
      <c r="KW32" s="165" t="e">
        <f t="shared" si="92"/>
        <v>#N/A</v>
      </c>
      <c r="KX32" s="165" t="e">
        <f t="shared" si="93"/>
        <v>#N/A</v>
      </c>
      <c r="KY32" s="165" t="e">
        <f t="shared" si="94"/>
        <v>#N/A</v>
      </c>
      <c r="KZ32" s="165" t="e">
        <f t="shared" si="95"/>
        <v>#N/A</v>
      </c>
      <c r="LA32" s="165" t="e">
        <f t="shared" si="96"/>
        <v>#N/A</v>
      </c>
      <c r="LB32" s="165" t="e">
        <f t="shared" si="97"/>
        <v>#N/A</v>
      </c>
      <c r="LC32" s="165" t="e">
        <f t="shared" si="98"/>
        <v>#N/A</v>
      </c>
      <c r="LD32" s="165" t="e">
        <f t="shared" si="99"/>
        <v>#N/A</v>
      </c>
      <c r="LE32" s="165" t="e">
        <f t="shared" si="100"/>
        <v>#N/A</v>
      </c>
      <c r="LF32" s="165" t="e">
        <f t="shared" si="101"/>
        <v>#N/A</v>
      </c>
      <c r="LG32" s="165" t="e">
        <f t="shared" si="102"/>
        <v>#N/A</v>
      </c>
      <c r="LH32" s="165" t="e">
        <f t="shared" si="103"/>
        <v>#N/A</v>
      </c>
      <c r="LI32" s="165" t="e">
        <f t="shared" si="104"/>
        <v>#N/A</v>
      </c>
      <c r="LJ32" s="165" t="e">
        <f t="shared" si="105"/>
        <v>#N/A</v>
      </c>
      <c r="LK32" s="165" t="e">
        <f t="shared" si="106"/>
        <v>#N/A</v>
      </c>
      <c r="LL32" s="165" t="e">
        <f t="shared" si="107"/>
        <v>#N/A</v>
      </c>
      <c r="LM32" s="165" t="e">
        <f t="shared" si="108"/>
        <v>#N/A</v>
      </c>
      <c r="LN32" s="165" t="e">
        <f t="shared" si="109"/>
        <v>#N/A</v>
      </c>
      <c r="LO32" s="165" t="e">
        <f t="shared" si="110"/>
        <v>#N/A</v>
      </c>
      <c r="LP32" s="165" t="e">
        <f t="shared" si="111"/>
        <v>#N/A</v>
      </c>
      <c r="LQ32" s="165" t="e">
        <f t="shared" si="112"/>
        <v>#N/A</v>
      </c>
      <c r="LR32" s="165" t="e">
        <f t="shared" si="113"/>
        <v>#N/A</v>
      </c>
      <c r="LS32" s="165" t="e">
        <f t="shared" si="114"/>
        <v>#N/A</v>
      </c>
      <c r="LT32" s="165" t="e">
        <f t="shared" si="115"/>
        <v>#N/A</v>
      </c>
      <c r="LU32" s="165" t="e">
        <f t="shared" si="116"/>
        <v>#N/A</v>
      </c>
      <c r="LV32" s="165" t="e">
        <f t="shared" si="117"/>
        <v>#N/A</v>
      </c>
      <c r="LW32" s="165" t="e">
        <f t="shared" si="118"/>
        <v>#N/A</v>
      </c>
      <c r="LX32" s="165" t="e">
        <f t="shared" si="119"/>
        <v>#N/A</v>
      </c>
      <c r="LY32" s="165" t="e">
        <f t="shared" si="120"/>
        <v>#N/A</v>
      </c>
      <c r="LZ32" s="165" t="e">
        <f t="shared" si="121"/>
        <v>#N/A</v>
      </c>
      <c r="MA32" s="165" t="e">
        <f t="shared" si="122"/>
        <v>#N/A</v>
      </c>
      <c r="MB32" s="165" t="e">
        <f t="shared" si="123"/>
        <v>#N/A</v>
      </c>
      <c r="MC32" s="165" t="e">
        <f t="shared" si="124"/>
        <v>#N/A</v>
      </c>
      <c r="MD32" s="165" t="e">
        <f t="shared" si="125"/>
        <v>#N/A</v>
      </c>
      <c r="ME32" s="165" t="e">
        <f t="shared" si="126"/>
        <v>#N/A</v>
      </c>
      <c r="MF32" s="165" t="e">
        <f t="shared" si="127"/>
        <v>#N/A</v>
      </c>
      <c r="MG32" s="165" t="e">
        <f t="shared" si="128"/>
        <v>#N/A</v>
      </c>
      <c r="MH32" s="165" t="e">
        <f t="shared" si="129"/>
        <v>#N/A</v>
      </c>
      <c r="MI32" s="165" t="e">
        <f t="shared" si="130"/>
        <v>#N/A</v>
      </c>
      <c r="MJ32" s="165" t="e">
        <f t="shared" si="131"/>
        <v>#N/A</v>
      </c>
      <c r="MK32" s="165" t="e">
        <f t="shared" si="132"/>
        <v>#N/A</v>
      </c>
      <c r="ML32" s="165" t="e">
        <f t="shared" si="133"/>
        <v>#N/A</v>
      </c>
      <c r="MM32" s="165" t="e">
        <f t="shared" si="134"/>
        <v>#N/A</v>
      </c>
      <c r="MN32" s="165" t="e">
        <f t="shared" si="135"/>
        <v>#N/A</v>
      </c>
      <c r="MO32" s="165" t="e">
        <f t="shared" si="136"/>
        <v>#N/A</v>
      </c>
      <c r="MP32" s="165" t="e">
        <f t="shared" si="137"/>
        <v>#N/A</v>
      </c>
      <c r="MQ32" s="165" t="e">
        <f t="shared" si="138"/>
        <v>#N/A</v>
      </c>
      <c r="MR32" s="165" t="e">
        <f t="shared" si="139"/>
        <v>#N/A</v>
      </c>
      <c r="MS32" s="165" t="e">
        <f t="shared" si="140"/>
        <v>#N/A</v>
      </c>
      <c r="MT32" s="165" t="e">
        <f t="shared" si="141"/>
        <v>#N/A</v>
      </c>
      <c r="MU32" s="165" t="e">
        <f t="shared" si="142"/>
        <v>#N/A</v>
      </c>
      <c r="MV32" s="165" t="e">
        <f t="shared" si="143"/>
        <v>#N/A</v>
      </c>
      <c r="MW32" s="165" t="e">
        <f t="shared" si="144"/>
        <v>#N/A</v>
      </c>
      <c r="MX32" s="165" t="e">
        <f t="shared" si="145"/>
        <v>#N/A</v>
      </c>
      <c r="MY32" s="165" t="e">
        <f t="shared" si="146"/>
        <v>#N/A</v>
      </c>
      <c r="MZ32" s="165" t="e">
        <f t="shared" si="147"/>
        <v>#N/A</v>
      </c>
      <c r="NA32" s="165" t="e">
        <f t="shared" si="148"/>
        <v>#N/A</v>
      </c>
      <c r="NB32" s="165" t="e">
        <f t="shared" si="149"/>
        <v>#N/A</v>
      </c>
      <c r="NC32" s="165" t="e">
        <f t="shared" si="150"/>
        <v>#N/A</v>
      </c>
      <c r="ND32" s="165" t="e">
        <f t="shared" si="151"/>
        <v>#N/A</v>
      </c>
      <c r="NE32" s="165" t="e">
        <f t="shared" si="152"/>
        <v>#N/A</v>
      </c>
      <c r="NF32" s="165" t="e">
        <f t="shared" si="153"/>
        <v>#N/A</v>
      </c>
      <c r="NG32" s="165" t="e">
        <f t="shared" si="154"/>
        <v>#N/A</v>
      </c>
      <c r="NH32" s="165" t="e">
        <f t="shared" si="155"/>
        <v>#N/A</v>
      </c>
      <c r="NI32" s="165" t="e">
        <f t="shared" si="156"/>
        <v>#N/A</v>
      </c>
      <c r="NJ32" s="165" t="e">
        <f t="shared" si="157"/>
        <v>#N/A</v>
      </c>
      <c r="NK32" s="165" t="e">
        <f t="shared" si="158"/>
        <v>#N/A</v>
      </c>
      <c r="NL32" s="165" t="e">
        <f t="shared" si="159"/>
        <v>#N/A</v>
      </c>
      <c r="NM32" s="165" t="e">
        <f t="shared" si="160"/>
        <v>#N/A</v>
      </c>
      <c r="NN32" s="165" t="e">
        <f t="shared" si="161"/>
        <v>#N/A</v>
      </c>
      <c r="NO32" s="165" t="e">
        <f t="shared" si="162"/>
        <v>#N/A</v>
      </c>
      <c r="NP32" s="165" t="e">
        <f t="shared" si="163"/>
        <v>#N/A</v>
      </c>
      <c r="NQ32" s="165" t="e">
        <f t="shared" si="164"/>
        <v>#N/A</v>
      </c>
      <c r="NR32" s="165" t="e">
        <f t="shared" si="165"/>
        <v>#N/A</v>
      </c>
      <c r="NS32" s="165" t="e">
        <f t="shared" si="166"/>
        <v>#N/A</v>
      </c>
      <c r="NT32" s="165" t="e">
        <f t="shared" si="167"/>
        <v>#N/A</v>
      </c>
      <c r="NU32" s="165" t="e">
        <f t="shared" si="168"/>
        <v>#N/A</v>
      </c>
      <c r="NV32" s="165" t="e">
        <f t="shared" si="169"/>
        <v>#N/A</v>
      </c>
      <c r="NW32" s="165" t="e">
        <f t="shared" si="170"/>
        <v>#N/A</v>
      </c>
      <c r="NX32" s="165" t="e">
        <f t="shared" si="171"/>
        <v>#N/A</v>
      </c>
      <c r="NY32" s="165" t="e">
        <f t="shared" si="172"/>
        <v>#N/A</v>
      </c>
      <c r="NZ32" s="165" t="e">
        <f t="shared" si="173"/>
        <v>#N/A</v>
      </c>
      <c r="OA32" s="165" t="e">
        <f t="shared" si="174"/>
        <v>#N/A</v>
      </c>
      <c r="OB32" s="165" t="e">
        <f t="shared" si="175"/>
        <v>#N/A</v>
      </c>
      <c r="OC32" s="165" t="e">
        <f t="shared" si="176"/>
        <v>#N/A</v>
      </c>
      <c r="OD32" s="165" t="e">
        <f t="shared" si="177"/>
        <v>#N/A</v>
      </c>
      <c r="OE32" s="165" t="e">
        <f t="shared" si="178"/>
        <v>#N/A</v>
      </c>
      <c r="OF32" s="165" t="e">
        <f t="shared" si="179"/>
        <v>#N/A</v>
      </c>
      <c r="OG32" s="165" t="e">
        <f t="shared" si="180"/>
        <v>#N/A</v>
      </c>
      <c r="OH32" s="165" t="e">
        <f t="shared" si="181"/>
        <v>#N/A</v>
      </c>
      <c r="OI32" s="165" t="e">
        <f t="shared" si="182"/>
        <v>#N/A</v>
      </c>
      <c r="OJ32" s="165" t="e">
        <f t="shared" si="183"/>
        <v>#N/A</v>
      </c>
      <c r="OK32" s="165" t="e">
        <f t="shared" si="184"/>
        <v>#N/A</v>
      </c>
      <c r="OL32" s="165" t="e">
        <f t="shared" si="185"/>
        <v>#N/A</v>
      </c>
      <c r="OM32" s="165" t="e">
        <f t="shared" si="186"/>
        <v>#N/A</v>
      </c>
      <c r="ON32" s="165" t="e">
        <f t="shared" si="187"/>
        <v>#N/A</v>
      </c>
      <c r="OO32" s="165" t="e">
        <f t="shared" si="188"/>
        <v>#N/A</v>
      </c>
      <c r="OP32" s="165" t="e">
        <f t="shared" si="189"/>
        <v>#N/A</v>
      </c>
      <c r="OQ32" s="165" t="e">
        <f t="shared" si="190"/>
        <v>#N/A</v>
      </c>
      <c r="OR32" s="165" t="e">
        <f t="shared" si="191"/>
        <v>#N/A</v>
      </c>
      <c r="OS32" s="165" t="e">
        <f t="shared" si="192"/>
        <v>#N/A</v>
      </c>
      <c r="OT32" s="165" t="e">
        <f t="shared" si="193"/>
        <v>#N/A</v>
      </c>
      <c r="OU32" s="165" t="e">
        <f t="shared" si="194"/>
        <v>#N/A</v>
      </c>
      <c r="OV32" s="165" t="e">
        <f t="shared" si="195"/>
        <v>#N/A</v>
      </c>
      <c r="OW32" s="165" t="e">
        <f t="shared" si="196"/>
        <v>#N/A</v>
      </c>
      <c r="OX32" s="165" t="e">
        <f t="shared" si="197"/>
        <v>#N/A</v>
      </c>
      <c r="OY32" s="165" t="e">
        <f t="shared" si="198"/>
        <v>#N/A</v>
      </c>
      <c r="OZ32" s="165" t="e">
        <f t="shared" si="199"/>
        <v>#N/A</v>
      </c>
      <c r="PA32" s="165" t="e">
        <f t="shared" si="200"/>
        <v>#N/A</v>
      </c>
      <c r="PB32" s="165" t="e">
        <f t="shared" si="201"/>
        <v>#N/A</v>
      </c>
      <c r="PC32" s="165" t="e">
        <f t="shared" si="202"/>
        <v>#N/A</v>
      </c>
      <c r="PD32" s="165" t="e">
        <f t="shared" si="203"/>
        <v>#N/A</v>
      </c>
      <c r="PE32" s="165" t="e">
        <f t="shared" si="204"/>
        <v>#N/A</v>
      </c>
      <c r="PF32" s="165" t="e">
        <f t="shared" si="205"/>
        <v>#N/A</v>
      </c>
      <c r="PG32" s="165" t="e">
        <f t="shared" si="206"/>
        <v>#N/A</v>
      </c>
      <c r="PH32" s="165" t="e">
        <f t="shared" si="207"/>
        <v>#N/A</v>
      </c>
    </row>
    <row r="33" spans="1:424" hidden="1" x14ac:dyDescent="0.45">
      <c r="A33" s="4">
        <v>30</v>
      </c>
      <c r="B33" s="92" t="str">
        <f t="shared" si="208"/>
        <v/>
      </c>
      <c r="C33" s="91"/>
      <c r="D33" s="92" t="str">
        <f t="shared" si="209"/>
        <v/>
      </c>
      <c r="E33" s="120" t="str">
        <f t="shared" si="0"/>
        <v/>
      </c>
      <c r="F33" s="120" t="str">
        <f t="shared" si="1"/>
        <v/>
      </c>
      <c r="G33" s="71" t="str">
        <f t="shared" si="210"/>
        <v/>
      </c>
      <c r="H33" s="23"/>
      <c r="I33" s="55"/>
      <c r="J33" s="298"/>
      <c r="K33" s="72" t="str">
        <f>IF(AND(B33&gt;0,C33&gt;0,D33&gt;0),IF(ISBLANK(J33),IF(ISBLANK(H33),"",(D33-B33)*VLOOKUP(H33,VLookups!$A$4:$B$13,2,FALSE)),J33),"")</f>
        <v/>
      </c>
      <c r="L33" s="73" t="str">
        <f t="shared" si="2"/>
        <v/>
      </c>
      <c r="M33" s="91"/>
      <c r="N33" s="265" t="str">
        <f>IF(AND(M33&gt;0,C33&gt;0,NOT(K33="")),ABS(VLOOKUP($M$1,VLookups!$A$43:$B$44,2,FALSE)-_xlfn.NORM.DIST(M33,G33,K33,TRUE)),"")</f>
        <v/>
      </c>
      <c r="O33" s="90" t="str">
        <f>IF(AND($B33&gt;0,$C33&gt;0,$D33&gt;0,NOT(ISBLANK($H33))),_xlfn.NORM.INV(ABS(VLOOKUP($M$1,VLookups!$A$43:$B$44,2,FALSE)-O$3),$G33,$K33),"")</f>
        <v/>
      </c>
      <c r="P33" s="89" t="str">
        <f>IF(AND($B33&gt;0,$C33&gt;0,$D33&gt;0,NOT(ISBLANK($H33))),_xlfn.NORM.INV(ABS(VLOOKUP($M$1,VLookups!$A$43:$B$44,2,FALSE)-P$3),$G33,$K33),"")</f>
        <v/>
      </c>
      <c r="Q33" s="90" t="str">
        <f>IF(AND($B33&gt;0,$C33&gt;0,$D33&gt;0,NOT(ISBLANK($H33))),_xlfn.NORM.INV(ABS(VLOOKUP($M$1,VLookups!$A$43:$B$44,2,FALSE)-Q$3),$G33,$K33),"")</f>
        <v/>
      </c>
      <c r="R33" s="89" t="str">
        <f>IF(AND($B33&gt;0,$C33&gt;0,$D33&gt;0,NOT(ISBLANK($H33))),_xlfn.NORM.INV(ABS(VLOOKUP($M$1,VLookups!$A$43:$B$44,2,FALSE)-R$3),$G33,$K33),"")</f>
        <v/>
      </c>
      <c r="S33" s="90" t="str">
        <f>IF(AND($B33&gt;0,$C33&gt;0,$D33&gt;0,NOT(ISBLANK($H33))),_xlfn.NORM.INV(ABS(VLOOKUP($M$1,VLookups!$A$43:$B$44,2,FALSE)-S$3),$G33,$K33),"")</f>
        <v/>
      </c>
      <c r="T33" s="89" t="str">
        <f>IF(AND($B33&gt;0,$C33&gt;0,$D33&gt;0,NOT(ISBLANK($H33))),_xlfn.NORM.INV(ABS(VLOOKUP($M$1,VLookups!$A$43:$B$44,2,FALSE)-T$3),$G33,$K33),"")</f>
        <v/>
      </c>
      <c r="U33" s="5"/>
      <c r="V33" s="164" t="str">
        <f t="shared" si="211"/>
        <v/>
      </c>
      <c r="W33" s="47" t="str">
        <f t="shared" si="212"/>
        <v/>
      </c>
      <c r="X33" s="47" t="str">
        <f t="shared" si="240"/>
        <v/>
      </c>
      <c r="Y33" s="47" t="str">
        <f t="shared" si="240"/>
        <v/>
      </c>
      <c r="Z33" s="47" t="str">
        <f t="shared" si="240"/>
        <v/>
      </c>
      <c r="AA33" s="47" t="str">
        <f t="shared" si="240"/>
        <v/>
      </c>
      <c r="AB33" s="47" t="str">
        <f t="shared" si="240"/>
        <v/>
      </c>
      <c r="AC33" s="47" t="str">
        <f t="shared" si="240"/>
        <v/>
      </c>
      <c r="AD33" s="47" t="str">
        <f t="shared" si="240"/>
        <v/>
      </c>
      <c r="AE33" s="47" t="str">
        <f t="shared" si="240"/>
        <v/>
      </c>
      <c r="AF33" s="47" t="str">
        <f t="shared" si="240"/>
        <v/>
      </c>
      <c r="AG33" s="47" t="str">
        <f t="shared" si="240"/>
        <v/>
      </c>
      <c r="AH33" s="47" t="str">
        <f t="shared" si="240"/>
        <v/>
      </c>
      <c r="AI33" s="47" t="str">
        <f t="shared" si="240"/>
        <v/>
      </c>
      <c r="AJ33" s="47" t="str">
        <f t="shared" si="240"/>
        <v/>
      </c>
      <c r="AK33" s="47" t="str">
        <f t="shared" si="240"/>
        <v/>
      </c>
      <c r="AL33" s="47" t="str">
        <f t="shared" si="240"/>
        <v/>
      </c>
      <c r="AM33" s="47" t="str">
        <f t="shared" si="240"/>
        <v/>
      </c>
      <c r="AN33" s="47" t="str">
        <f t="shared" si="240"/>
        <v/>
      </c>
      <c r="AO33" s="47" t="str">
        <f t="shared" si="240"/>
        <v/>
      </c>
      <c r="AP33" s="47" t="str">
        <f t="shared" si="240"/>
        <v/>
      </c>
      <c r="AQ33" s="47" t="str">
        <f t="shared" si="240"/>
        <v/>
      </c>
      <c r="AR33" s="47" t="str">
        <f t="shared" si="240"/>
        <v/>
      </c>
      <c r="AS33" s="47" t="str">
        <f t="shared" si="240"/>
        <v/>
      </c>
      <c r="AT33" s="47" t="str">
        <f t="shared" si="240"/>
        <v/>
      </c>
      <c r="AU33" s="47" t="str">
        <f t="shared" si="240"/>
        <v/>
      </c>
      <c r="AV33" s="47" t="str">
        <f t="shared" si="240"/>
        <v/>
      </c>
      <c r="AW33" s="47" t="str">
        <f t="shared" si="240"/>
        <v/>
      </c>
      <c r="AX33" s="47" t="str">
        <f t="shared" si="240"/>
        <v/>
      </c>
      <c r="AY33" s="47" t="str">
        <f t="shared" si="240"/>
        <v/>
      </c>
      <c r="AZ33" s="47" t="str">
        <f t="shared" si="240"/>
        <v/>
      </c>
      <c r="BA33" s="47" t="str">
        <f t="shared" si="240"/>
        <v/>
      </c>
      <c r="BB33" s="47" t="str">
        <f t="shared" si="240"/>
        <v/>
      </c>
      <c r="BC33" s="47" t="str">
        <f t="shared" si="240"/>
        <v/>
      </c>
      <c r="BD33" s="47" t="str">
        <f t="shared" si="240"/>
        <v/>
      </c>
      <c r="BE33" s="47" t="str">
        <f t="shared" si="240"/>
        <v/>
      </c>
      <c r="BF33" s="47" t="str">
        <f t="shared" si="240"/>
        <v/>
      </c>
      <c r="BG33" s="47" t="str">
        <f t="shared" si="240"/>
        <v/>
      </c>
      <c r="BH33" s="47" t="str">
        <f t="shared" si="240"/>
        <v/>
      </c>
      <c r="BI33" s="47" t="str">
        <f t="shared" si="240"/>
        <v/>
      </c>
      <c r="BJ33" s="47" t="str">
        <f t="shared" si="240"/>
        <v/>
      </c>
      <c r="BK33" s="47" t="str">
        <f t="shared" si="240"/>
        <v/>
      </c>
      <c r="BL33" s="47" t="str">
        <f t="shared" si="240"/>
        <v/>
      </c>
      <c r="BM33" s="47" t="str">
        <f t="shared" si="240"/>
        <v/>
      </c>
      <c r="BN33" s="47" t="str">
        <f t="shared" si="240"/>
        <v/>
      </c>
      <c r="BO33" s="47" t="str">
        <f t="shared" si="240"/>
        <v/>
      </c>
      <c r="BP33" s="47" t="str">
        <f t="shared" si="240"/>
        <v/>
      </c>
      <c r="BQ33" s="47" t="str">
        <f t="shared" si="240"/>
        <v/>
      </c>
      <c r="BR33" s="47" t="str">
        <f t="shared" si="240"/>
        <v/>
      </c>
      <c r="BS33" s="47" t="str">
        <f t="shared" si="240"/>
        <v/>
      </c>
      <c r="BT33" s="47" t="str">
        <f t="shared" si="240"/>
        <v/>
      </c>
      <c r="BU33" s="47" t="str">
        <f t="shared" si="240"/>
        <v/>
      </c>
      <c r="BV33" s="47" t="str">
        <f t="shared" si="240"/>
        <v/>
      </c>
      <c r="BW33" s="47" t="str">
        <f t="shared" si="240"/>
        <v/>
      </c>
      <c r="BX33" s="47" t="str">
        <f t="shared" si="240"/>
        <v/>
      </c>
      <c r="BY33" s="47" t="str">
        <f t="shared" si="240"/>
        <v/>
      </c>
      <c r="BZ33" s="47" t="str">
        <f t="shared" si="240"/>
        <v/>
      </c>
      <c r="CA33" s="47" t="str">
        <f t="shared" si="240"/>
        <v/>
      </c>
      <c r="CB33" s="47" t="str">
        <f t="shared" si="240"/>
        <v/>
      </c>
      <c r="CC33" s="47" t="str">
        <f t="shared" si="240"/>
        <v/>
      </c>
      <c r="CD33" s="47" t="str">
        <f t="shared" si="240"/>
        <v/>
      </c>
      <c r="CE33" s="47" t="str">
        <f t="shared" si="240"/>
        <v/>
      </c>
      <c r="CF33" s="47" t="str">
        <f t="shared" si="240"/>
        <v/>
      </c>
      <c r="CG33" s="47" t="str">
        <f t="shared" si="240"/>
        <v/>
      </c>
      <c r="CH33" s="47" t="str">
        <f t="shared" si="240"/>
        <v/>
      </c>
      <c r="CI33" s="47" t="str">
        <f t="shared" ref="CI33:DR36" si="242">IF(ISNONTEXT($V33),CJ33-$V33,"")</f>
        <v/>
      </c>
      <c r="CJ33" s="47" t="str">
        <f t="shared" si="242"/>
        <v/>
      </c>
      <c r="CK33" s="47" t="str">
        <f t="shared" si="242"/>
        <v/>
      </c>
      <c r="CL33" s="47" t="str">
        <f t="shared" si="242"/>
        <v/>
      </c>
      <c r="CM33" s="47" t="str">
        <f t="shared" si="242"/>
        <v/>
      </c>
      <c r="CN33" s="47" t="str">
        <f t="shared" si="242"/>
        <v/>
      </c>
      <c r="CO33" s="47" t="str">
        <f t="shared" si="242"/>
        <v/>
      </c>
      <c r="CP33" s="47" t="str">
        <f t="shared" si="242"/>
        <v/>
      </c>
      <c r="CQ33" s="47" t="str">
        <f t="shared" si="242"/>
        <v/>
      </c>
      <c r="CR33" s="47" t="str">
        <f t="shared" si="242"/>
        <v/>
      </c>
      <c r="CS33" s="47" t="str">
        <f t="shared" si="242"/>
        <v/>
      </c>
      <c r="CT33" s="47" t="str">
        <f t="shared" si="242"/>
        <v/>
      </c>
      <c r="CU33" s="47" t="str">
        <f t="shared" si="242"/>
        <v/>
      </c>
      <c r="CV33" s="47" t="str">
        <f t="shared" si="242"/>
        <v/>
      </c>
      <c r="CW33" s="47" t="str">
        <f t="shared" si="242"/>
        <v/>
      </c>
      <c r="CX33" s="47" t="str">
        <f t="shared" si="242"/>
        <v/>
      </c>
      <c r="CY33" s="47" t="str">
        <f t="shared" si="242"/>
        <v/>
      </c>
      <c r="CZ33" s="47" t="str">
        <f t="shared" si="242"/>
        <v/>
      </c>
      <c r="DA33" s="47" t="str">
        <f t="shared" si="242"/>
        <v/>
      </c>
      <c r="DB33" s="47" t="str">
        <f t="shared" si="242"/>
        <v/>
      </c>
      <c r="DC33" s="47" t="str">
        <f t="shared" si="242"/>
        <v/>
      </c>
      <c r="DD33" s="47" t="str">
        <f t="shared" si="242"/>
        <v/>
      </c>
      <c r="DE33" s="47" t="str">
        <f t="shared" si="242"/>
        <v/>
      </c>
      <c r="DF33" s="47" t="str">
        <f t="shared" si="242"/>
        <v/>
      </c>
      <c r="DG33" s="47" t="str">
        <f t="shared" si="242"/>
        <v/>
      </c>
      <c r="DH33" s="47" t="str">
        <f t="shared" si="242"/>
        <v/>
      </c>
      <c r="DI33" s="47" t="str">
        <f t="shared" si="242"/>
        <v/>
      </c>
      <c r="DJ33" s="47" t="str">
        <f t="shared" si="242"/>
        <v/>
      </c>
      <c r="DK33" s="47" t="str">
        <f t="shared" si="242"/>
        <v/>
      </c>
      <c r="DL33" s="47" t="str">
        <f t="shared" si="242"/>
        <v/>
      </c>
      <c r="DM33" s="47" t="str">
        <f t="shared" si="242"/>
        <v/>
      </c>
      <c r="DN33" s="47" t="str">
        <f t="shared" si="242"/>
        <v/>
      </c>
      <c r="DO33" s="47" t="str">
        <f t="shared" si="242"/>
        <v/>
      </c>
      <c r="DP33" s="47" t="str">
        <f t="shared" si="242"/>
        <v/>
      </c>
      <c r="DQ33" s="47" t="str">
        <f t="shared" si="242"/>
        <v/>
      </c>
      <c r="DR33" s="47" t="str">
        <f t="shared" si="242"/>
        <v/>
      </c>
      <c r="DS33" s="179" t="str">
        <f t="shared" si="213"/>
        <v/>
      </c>
      <c r="DT33" s="47" t="str">
        <f t="shared" si="214"/>
        <v/>
      </c>
      <c r="DU33" s="47" t="str">
        <f t="shared" si="241"/>
        <v/>
      </c>
      <c r="DV33" s="47" t="str">
        <f t="shared" si="241"/>
        <v/>
      </c>
      <c r="DW33" s="47" t="str">
        <f t="shared" si="241"/>
        <v/>
      </c>
      <c r="DX33" s="47" t="str">
        <f t="shared" si="241"/>
        <v/>
      </c>
      <c r="DY33" s="47" t="str">
        <f t="shared" si="241"/>
        <v/>
      </c>
      <c r="DZ33" s="47" t="str">
        <f t="shared" si="241"/>
        <v/>
      </c>
      <c r="EA33" s="47" t="str">
        <f t="shared" si="241"/>
        <v/>
      </c>
      <c r="EB33" s="47" t="str">
        <f t="shared" si="241"/>
        <v/>
      </c>
      <c r="EC33" s="47" t="str">
        <f t="shared" si="241"/>
        <v/>
      </c>
      <c r="ED33" s="47" t="str">
        <f t="shared" si="241"/>
        <v/>
      </c>
      <c r="EE33" s="47" t="str">
        <f t="shared" si="241"/>
        <v/>
      </c>
      <c r="EF33" s="47" t="str">
        <f t="shared" si="241"/>
        <v/>
      </c>
      <c r="EG33" s="47" t="str">
        <f t="shared" si="241"/>
        <v/>
      </c>
      <c r="EH33" s="47" t="str">
        <f t="shared" si="241"/>
        <v/>
      </c>
      <c r="EI33" s="47" t="str">
        <f t="shared" si="241"/>
        <v/>
      </c>
      <c r="EJ33" s="47" t="str">
        <f t="shared" si="241"/>
        <v/>
      </c>
      <c r="EK33" s="47" t="str">
        <f t="shared" si="241"/>
        <v/>
      </c>
      <c r="EL33" s="47" t="str">
        <f t="shared" si="241"/>
        <v/>
      </c>
      <c r="EM33" s="47" t="str">
        <f t="shared" si="241"/>
        <v/>
      </c>
      <c r="EN33" s="47" t="str">
        <f t="shared" si="241"/>
        <v/>
      </c>
      <c r="EO33" s="47" t="str">
        <f t="shared" si="241"/>
        <v/>
      </c>
      <c r="EP33" s="47" t="str">
        <f t="shared" si="241"/>
        <v/>
      </c>
      <c r="EQ33" s="47" t="str">
        <f t="shared" si="241"/>
        <v/>
      </c>
      <c r="ER33" s="47" t="str">
        <f t="shared" si="241"/>
        <v/>
      </c>
      <c r="ES33" s="47" t="str">
        <f t="shared" si="241"/>
        <v/>
      </c>
      <c r="ET33" s="47" t="str">
        <f t="shared" si="241"/>
        <v/>
      </c>
      <c r="EU33" s="47" t="str">
        <f t="shared" si="241"/>
        <v/>
      </c>
      <c r="EV33" s="47" t="str">
        <f t="shared" si="241"/>
        <v/>
      </c>
      <c r="EW33" s="47" t="str">
        <f t="shared" si="241"/>
        <v/>
      </c>
      <c r="EX33" s="47" t="str">
        <f t="shared" si="241"/>
        <v/>
      </c>
      <c r="EY33" s="47" t="str">
        <f t="shared" si="241"/>
        <v/>
      </c>
      <c r="EZ33" s="47" t="str">
        <f t="shared" si="241"/>
        <v/>
      </c>
      <c r="FA33" s="47" t="str">
        <f t="shared" si="241"/>
        <v/>
      </c>
      <c r="FB33" s="47" t="str">
        <f t="shared" si="241"/>
        <v/>
      </c>
      <c r="FC33" s="47" t="str">
        <f t="shared" si="241"/>
        <v/>
      </c>
      <c r="FD33" s="47" t="str">
        <f t="shared" si="241"/>
        <v/>
      </c>
      <c r="FE33" s="47" t="str">
        <f t="shared" si="241"/>
        <v/>
      </c>
      <c r="FF33" s="47" t="str">
        <f t="shared" si="241"/>
        <v/>
      </c>
      <c r="FG33" s="47" t="str">
        <f t="shared" si="241"/>
        <v/>
      </c>
      <c r="FH33" s="47" t="str">
        <f t="shared" si="241"/>
        <v/>
      </c>
      <c r="FI33" s="47" t="str">
        <f t="shared" si="241"/>
        <v/>
      </c>
      <c r="FJ33" s="47" t="str">
        <f t="shared" si="241"/>
        <v/>
      </c>
      <c r="FK33" s="47" t="str">
        <f t="shared" si="241"/>
        <v/>
      </c>
      <c r="FL33" s="47" t="str">
        <f t="shared" si="241"/>
        <v/>
      </c>
      <c r="FM33" s="47" t="str">
        <f t="shared" si="241"/>
        <v/>
      </c>
      <c r="FN33" s="47" t="str">
        <f t="shared" si="241"/>
        <v/>
      </c>
      <c r="FO33" s="47" t="str">
        <f t="shared" si="241"/>
        <v/>
      </c>
      <c r="FP33" s="47" t="str">
        <f t="shared" si="241"/>
        <v/>
      </c>
      <c r="FQ33" s="47" t="str">
        <f t="shared" si="241"/>
        <v/>
      </c>
      <c r="FR33" s="47" t="str">
        <f t="shared" si="241"/>
        <v/>
      </c>
      <c r="FS33" s="47" t="str">
        <f t="shared" si="241"/>
        <v/>
      </c>
      <c r="FT33" s="47" t="str">
        <f t="shared" si="241"/>
        <v/>
      </c>
      <c r="FU33" s="47" t="str">
        <f t="shared" si="241"/>
        <v/>
      </c>
      <c r="FV33" s="47" t="str">
        <f t="shared" si="241"/>
        <v/>
      </c>
      <c r="FW33" s="47" t="str">
        <f t="shared" si="241"/>
        <v/>
      </c>
      <c r="FX33" s="47" t="str">
        <f t="shared" si="241"/>
        <v/>
      </c>
      <c r="FY33" s="47" t="str">
        <f t="shared" si="241"/>
        <v/>
      </c>
      <c r="FZ33" s="47" t="str">
        <f t="shared" si="241"/>
        <v/>
      </c>
      <c r="GA33" s="47" t="str">
        <f t="shared" si="241"/>
        <v/>
      </c>
      <c r="GB33" s="47" t="str">
        <f t="shared" si="241"/>
        <v/>
      </c>
      <c r="GC33" s="47" t="str">
        <f t="shared" si="241"/>
        <v/>
      </c>
      <c r="GD33" s="47" t="str">
        <f t="shared" si="241"/>
        <v/>
      </c>
      <c r="GE33" s="47" t="str">
        <f t="shared" si="241"/>
        <v/>
      </c>
      <c r="GF33" s="47" t="str">
        <f t="shared" ref="GF33:HO36" si="243">IF(ISNONTEXT($V33),GE33+$V33,"")</f>
        <v/>
      </c>
      <c r="GG33" s="47" t="str">
        <f t="shared" si="243"/>
        <v/>
      </c>
      <c r="GH33" s="47" t="str">
        <f t="shared" si="243"/>
        <v/>
      </c>
      <c r="GI33" s="47" t="str">
        <f t="shared" si="243"/>
        <v/>
      </c>
      <c r="GJ33" s="47" t="str">
        <f t="shared" si="243"/>
        <v/>
      </c>
      <c r="GK33" s="47" t="str">
        <f t="shared" si="243"/>
        <v/>
      </c>
      <c r="GL33" s="47" t="str">
        <f t="shared" si="243"/>
        <v/>
      </c>
      <c r="GM33" s="47" t="str">
        <f t="shared" si="243"/>
        <v/>
      </c>
      <c r="GN33" s="47" t="str">
        <f t="shared" si="243"/>
        <v/>
      </c>
      <c r="GO33" s="47" t="str">
        <f t="shared" si="243"/>
        <v/>
      </c>
      <c r="GP33" s="47" t="str">
        <f t="shared" si="243"/>
        <v/>
      </c>
      <c r="GQ33" s="47" t="str">
        <f t="shared" si="243"/>
        <v/>
      </c>
      <c r="GR33" s="47" t="str">
        <f t="shared" si="243"/>
        <v/>
      </c>
      <c r="GS33" s="47" t="str">
        <f t="shared" si="243"/>
        <v/>
      </c>
      <c r="GT33" s="47" t="str">
        <f t="shared" si="243"/>
        <v/>
      </c>
      <c r="GU33" s="47" t="str">
        <f t="shared" si="243"/>
        <v/>
      </c>
      <c r="GV33" s="47" t="str">
        <f t="shared" si="243"/>
        <v/>
      </c>
      <c r="GW33" s="47" t="str">
        <f t="shared" si="243"/>
        <v/>
      </c>
      <c r="GX33" s="47" t="str">
        <f t="shared" si="243"/>
        <v/>
      </c>
      <c r="GY33" s="47" t="str">
        <f t="shared" si="243"/>
        <v/>
      </c>
      <c r="GZ33" s="47" t="str">
        <f t="shared" si="243"/>
        <v/>
      </c>
      <c r="HA33" s="47" t="str">
        <f t="shared" si="243"/>
        <v/>
      </c>
      <c r="HB33" s="47" t="str">
        <f t="shared" si="243"/>
        <v/>
      </c>
      <c r="HC33" s="47" t="str">
        <f t="shared" si="243"/>
        <v/>
      </c>
      <c r="HD33" s="47" t="str">
        <f t="shared" si="243"/>
        <v/>
      </c>
      <c r="HE33" s="47" t="str">
        <f t="shared" si="243"/>
        <v/>
      </c>
      <c r="HF33" s="47" t="str">
        <f t="shared" si="243"/>
        <v/>
      </c>
      <c r="HG33" s="47" t="str">
        <f t="shared" si="243"/>
        <v/>
      </c>
      <c r="HH33" s="47" t="str">
        <f t="shared" si="243"/>
        <v/>
      </c>
      <c r="HI33" s="47" t="str">
        <f t="shared" si="243"/>
        <v/>
      </c>
      <c r="HJ33" s="47" t="str">
        <f t="shared" si="243"/>
        <v/>
      </c>
      <c r="HK33" s="47" t="str">
        <f t="shared" si="243"/>
        <v/>
      </c>
      <c r="HL33" s="47" t="str">
        <f t="shared" si="243"/>
        <v/>
      </c>
      <c r="HM33" s="47" t="str">
        <f t="shared" si="243"/>
        <v/>
      </c>
      <c r="HN33" s="47" t="str">
        <f t="shared" si="243"/>
        <v/>
      </c>
      <c r="HO33" s="47" t="str">
        <f t="shared" si="243"/>
        <v/>
      </c>
      <c r="HP33" s="165" t="e">
        <f t="shared" si="7"/>
        <v>#N/A</v>
      </c>
      <c r="HQ33" s="165" t="e">
        <f t="shared" si="8"/>
        <v>#N/A</v>
      </c>
      <c r="HR33" s="165" t="e">
        <f t="shared" si="9"/>
        <v>#N/A</v>
      </c>
      <c r="HS33" s="165" t="e">
        <f t="shared" si="10"/>
        <v>#N/A</v>
      </c>
      <c r="HT33" s="165" t="e">
        <f t="shared" si="11"/>
        <v>#N/A</v>
      </c>
      <c r="HU33" s="165" t="e">
        <f t="shared" si="12"/>
        <v>#N/A</v>
      </c>
      <c r="HV33" s="165" t="e">
        <f t="shared" si="13"/>
        <v>#N/A</v>
      </c>
      <c r="HW33" s="165" t="e">
        <f t="shared" si="14"/>
        <v>#N/A</v>
      </c>
      <c r="HX33" s="165" t="e">
        <f t="shared" si="15"/>
        <v>#N/A</v>
      </c>
      <c r="HY33" s="165" t="e">
        <f t="shared" si="16"/>
        <v>#N/A</v>
      </c>
      <c r="HZ33" s="165" t="e">
        <f t="shared" si="17"/>
        <v>#N/A</v>
      </c>
      <c r="IA33" s="165" t="e">
        <f t="shared" si="18"/>
        <v>#N/A</v>
      </c>
      <c r="IB33" s="165" t="e">
        <f t="shared" si="19"/>
        <v>#N/A</v>
      </c>
      <c r="IC33" s="165" t="e">
        <f t="shared" si="20"/>
        <v>#N/A</v>
      </c>
      <c r="ID33" s="165" t="e">
        <f t="shared" si="21"/>
        <v>#N/A</v>
      </c>
      <c r="IE33" s="165" t="e">
        <f t="shared" si="22"/>
        <v>#N/A</v>
      </c>
      <c r="IF33" s="165" t="e">
        <f t="shared" si="23"/>
        <v>#N/A</v>
      </c>
      <c r="IG33" s="165" t="e">
        <f t="shared" si="24"/>
        <v>#N/A</v>
      </c>
      <c r="IH33" s="165" t="e">
        <f t="shared" si="25"/>
        <v>#N/A</v>
      </c>
      <c r="II33" s="165" t="e">
        <f t="shared" si="26"/>
        <v>#N/A</v>
      </c>
      <c r="IJ33" s="165" t="e">
        <f t="shared" si="27"/>
        <v>#N/A</v>
      </c>
      <c r="IK33" s="165" t="e">
        <f t="shared" si="28"/>
        <v>#N/A</v>
      </c>
      <c r="IL33" s="165" t="e">
        <f t="shared" si="29"/>
        <v>#N/A</v>
      </c>
      <c r="IM33" s="165" t="e">
        <f t="shared" si="30"/>
        <v>#N/A</v>
      </c>
      <c r="IN33" s="165" t="e">
        <f t="shared" si="31"/>
        <v>#N/A</v>
      </c>
      <c r="IO33" s="165" t="e">
        <f t="shared" si="32"/>
        <v>#N/A</v>
      </c>
      <c r="IP33" s="165" t="e">
        <f t="shared" si="33"/>
        <v>#N/A</v>
      </c>
      <c r="IQ33" s="165" t="e">
        <f t="shared" si="34"/>
        <v>#N/A</v>
      </c>
      <c r="IR33" s="165" t="e">
        <f t="shared" si="35"/>
        <v>#N/A</v>
      </c>
      <c r="IS33" s="165" t="e">
        <f t="shared" si="36"/>
        <v>#N/A</v>
      </c>
      <c r="IT33" s="165" t="e">
        <f t="shared" si="37"/>
        <v>#N/A</v>
      </c>
      <c r="IU33" s="165" t="e">
        <f t="shared" si="38"/>
        <v>#N/A</v>
      </c>
      <c r="IV33" s="165" t="e">
        <f t="shared" si="39"/>
        <v>#N/A</v>
      </c>
      <c r="IW33" s="165" t="e">
        <f t="shared" si="40"/>
        <v>#N/A</v>
      </c>
      <c r="IX33" s="165" t="e">
        <f t="shared" si="41"/>
        <v>#N/A</v>
      </c>
      <c r="IY33" s="165" t="e">
        <f t="shared" si="42"/>
        <v>#N/A</v>
      </c>
      <c r="IZ33" s="165" t="e">
        <f t="shared" si="43"/>
        <v>#N/A</v>
      </c>
      <c r="JA33" s="165" t="e">
        <f t="shared" si="44"/>
        <v>#N/A</v>
      </c>
      <c r="JB33" s="165" t="e">
        <f t="shared" si="45"/>
        <v>#N/A</v>
      </c>
      <c r="JC33" s="165" t="e">
        <f t="shared" si="46"/>
        <v>#N/A</v>
      </c>
      <c r="JD33" s="165" t="e">
        <f t="shared" si="47"/>
        <v>#N/A</v>
      </c>
      <c r="JE33" s="165" t="e">
        <f t="shared" si="48"/>
        <v>#N/A</v>
      </c>
      <c r="JF33" s="165" t="e">
        <f t="shared" si="49"/>
        <v>#N/A</v>
      </c>
      <c r="JG33" s="165" t="e">
        <f t="shared" si="50"/>
        <v>#N/A</v>
      </c>
      <c r="JH33" s="165" t="e">
        <f t="shared" si="51"/>
        <v>#N/A</v>
      </c>
      <c r="JI33" s="165" t="e">
        <f t="shared" si="52"/>
        <v>#N/A</v>
      </c>
      <c r="JJ33" s="165" t="e">
        <f t="shared" si="53"/>
        <v>#N/A</v>
      </c>
      <c r="JK33" s="165" t="e">
        <f t="shared" si="54"/>
        <v>#N/A</v>
      </c>
      <c r="JL33" s="165" t="e">
        <f t="shared" si="55"/>
        <v>#N/A</v>
      </c>
      <c r="JM33" s="165" t="e">
        <f t="shared" si="56"/>
        <v>#N/A</v>
      </c>
      <c r="JN33" s="165" t="e">
        <f t="shared" si="57"/>
        <v>#N/A</v>
      </c>
      <c r="JO33" s="165" t="e">
        <f t="shared" si="58"/>
        <v>#N/A</v>
      </c>
      <c r="JP33" s="165" t="e">
        <f t="shared" si="59"/>
        <v>#N/A</v>
      </c>
      <c r="JQ33" s="165" t="e">
        <f t="shared" si="60"/>
        <v>#N/A</v>
      </c>
      <c r="JR33" s="165" t="e">
        <f t="shared" si="61"/>
        <v>#N/A</v>
      </c>
      <c r="JS33" s="165" t="e">
        <f t="shared" si="62"/>
        <v>#N/A</v>
      </c>
      <c r="JT33" s="165" t="e">
        <f t="shared" si="63"/>
        <v>#N/A</v>
      </c>
      <c r="JU33" s="165" t="e">
        <f t="shared" si="64"/>
        <v>#N/A</v>
      </c>
      <c r="JV33" s="165" t="e">
        <f t="shared" si="65"/>
        <v>#N/A</v>
      </c>
      <c r="JW33" s="165" t="e">
        <f t="shared" si="66"/>
        <v>#N/A</v>
      </c>
      <c r="JX33" s="165" t="e">
        <f t="shared" si="67"/>
        <v>#N/A</v>
      </c>
      <c r="JY33" s="165" t="e">
        <f t="shared" si="68"/>
        <v>#N/A</v>
      </c>
      <c r="JZ33" s="165" t="e">
        <f t="shared" si="69"/>
        <v>#N/A</v>
      </c>
      <c r="KA33" s="165" t="e">
        <f t="shared" si="70"/>
        <v>#N/A</v>
      </c>
      <c r="KB33" s="165" t="e">
        <f t="shared" si="71"/>
        <v>#N/A</v>
      </c>
      <c r="KC33" s="165" t="e">
        <f t="shared" si="72"/>
        <v>#N/A</v>
      </c>
      <c r="KD33" s="165" t="e">
        <f t="shared" si="73"/>
        <v>#N/A</v>
      </c>
      <c r="KE33" s="165" t="e">
        <f t="shared" si="74"/>
        <v>#N/A</v>
      </c>
      <c r="KF33" s="165" t="e">
        <f t="shared" si="75"/>
        <v>#N/A</v>
      </c>
      <c r="KG33" s="165" t="e">
        <f t="shared" si="76"/>
        <v>#N/A</v>
      </c>
      <c r="KH33" s="165" t="e">
        <f t="shared" si="77"/>
        <v>#N/A</v>
      </c>
      <c r="KI33" s="165" t="e">
        <f t="shared" si="78"/>
        <v>#N/A</v>
      </c>
      <c r="KJ33" s="165" t="e">
        <f t="shared" si="79"/>
        <v>#N/A</v>
      </c>
      <c r="KK33" s="165" t="e">
        <f t="shared" si="80"/>
        <v>#N/A</v>
      </c>
      <c r="KL33" s="165" t="e">
        <f t="shared" si="81"/>
        <v>#N/A</v>
      </c>
      <c r="KM33" s="165" t="e">
        <f t="shared" si="82"/>
        <v>#N/A</v>
      </c>
      <c r="KN33" s="165" t="e">
        <f t="shared" si="83"/>
        <v>#N/A</v>
      </c>
      <c r="KO33" s="165" t="e">
        <f t="shared" si="84"/>
        <v>#N/A</v>
      </c>
      <c r="KP33" s="165" t="e">
        <f t="shared" si="85"/>
        <v>#N/A</v>
      </c>
      <c r="KQ33" s="165" t="e">
        <f t="shared" si="86"/>
        <v>#N/A</v>
      </c>
      <c r="KR33" s="165" t="e">
        <f t="shared" si="87"/>
        <v>#N/A</v>
      </c>
      <c r="KS33" s="165" t="e">
        <f t="shared" si="88"/>
        <v>#N/A</v>
      </c>
      <c r="KT33" s="165" t="e">
        <f t="shared" si="89"/>
        <v>#N/A</v>
      </c>
      <c r="KU33" s="165" t="e">
        <f t="shared" si="90"/>
        <v>#N/A</v>
      </c>
      <c r="KV33" s="165" t="e">
        <f t="shared" si="91"/>
        <v>#N/A</v>
      </c>
      <c r="KW33" s="165" t="e">
        <f t="shared" si="92"/>
        <v>#N/A</v>
      </c>
      <c r="KX33" s="165" t="e">
        <f t="shared" si="93"/>
        <v>#N/A</v>
      </c>
      <c r="KY33" s="165" t="e">
        <f t="shared" si="94"/>
        <v>#N/A</v>
      </c>
      <c r="KZ33" s="165" t="e">
        <f t="shared" si="95"/>
        <v>#N/A</v>
      </c>
      <c r="LA33" s="165" t="e">
        <f t="shared" si="96"/>
        <v>#N/A</v>
      </c>
      <c r="LB33" s="165" t="e">
        <f t="shared" si="97"/>
        <v>#N/A</v>
      </c>
      <c r="LC33" s="165" t="e">
        <f t="shared" si="98"/>
        <v>#N/A</v>
      </c>
      <c r="LD33" s="165" t="e">
        <f t="shared" si="99"/>
        <v>#N/A</v>
      </c>
      <c r="LE33" s="165" t="e">
        <f t="shared" si="100"/>
        <v>#N/A</v>
      </c>
      <c r="LF33" s="165" t="e">
        <f t="shared" si="101"/>
        <v>#N/A</v>
      </c>
      <c r="LG33" s="165" t="e">
        <f t="shared" si="102"/>
        <v>#N/A</v>
      </c>
      <c r="LH33" s="165" t="e">
        <f t="shared" si="103"/>
        <v>#N/A</v>
      </c>
      <c r="LI33" s="165" t="e">
        <f t="shared" si="104"/>
        <v>#N/A</v>
      </c>
      <c r="LJ33" s="165" t="e">
        <f t="shared" si="105"/>
        <v>#N/A</v>
      </c>
      <c r="LK33" s="165" t="e">
        <f t="shared" si="106"/>
        <v>#N/A</v>
      </c>
      <c r="LL33" s="165" t="e">
        <f t="shared" si="107"/>
        <v>#N/A</v>
      </c>
      <c r="LM33" s="165" t="e">
        <f t="shared" si="108"/>
        <v>#N/A</v>
      </c>
      <c r="LN33" s="165" t="e">
        <f t="shared" si="109"/>
        <v>#N/A</v>
      </c>
      <c r="LO33" s="165" t="e">
        <f t="shared" si="110"/>
        <v>#N/A</v>
      </c>
      <c r="LP33" s="165" t="e">
        <f t="shared" si="111"/>
        <v>#N/A</v>
      </c>
      <c r="LQ33" s="165" t="e">
        <f t="shared" si="112"/>
        <v>#N/A</v>
      </c>
      <c r="LR33" s="165" t="e">
        <f t="shared" si="113"/>
        <v>#N/A</v>
      </c>
      <c r="LS33" s="165" t="e">
        <f t="shared" si="114"/>
        <v>#N/A</v>
      </c>
      <c r="LT33" s="165" t="e">
        <f t="shared" si="115"/>
        <v>#N/A</v>
      </c>
      <c r="LU33" s="165" t="e">
        <f t="shared" si="116"/>
        <v>#N/A</v>
      </c>
      <c r="LV33" s="165" t="e">
        <f t="shared" si="117"/>
        <v>#N/A</v>
      </c>
      <c r="LW33" s="165" t="e">
        <f t="shared" si="118"/>
        <v>#N/A</v>
      </c>
      <c r="LX33" s="165" t="e">
        <f t="shared" si="119"/>
        <v>#N/A</v>
      </c>
      <c r="LY33" s="165" t="e">
        <f t="shared" si="120"/>
        <v>#N/A</v>
      </c>
      <c r="LZ33" s="165" t="e">
        <f t="shared" si="121"/>
        <v>#N/A</v>
      </c>
      <c r="MA33" s="165" t="e">
        <f t="shared" si="122"/>
        <v>#N/A</v>
      </c>
      <c r="MB33" s="165" t="e">
        <f t="shared" si="123"/>
        <v>#N/A</v>
      </c>
      <c r="MC33" s="165" t="e">
        <f t="shared" si="124"/>
        <v>#N/A</v>
      </c>
      <c r="MD33" s="165" t="e">
        <f t="shared" si="125"/>
        <v>#N/A</v>
      </c>
      <c r="ME33" s="165" t="e">
        <f t="shared" si="126"/>
        <v>#N/A</v>
      </c>
      <c r="MF33" s="165" t="e">
        <f t="shared" si="127"/>
        <v>#N/A</v>
      </c>
      <c r="MG33" s="165" t="e">
        <f t="shared" si="128"/>
        <v>#N/A</v>
      </c>
      <c r="MH33" s="165" t="e">
        <f t="shared" si="129"/>
        <v>#N/A</v>
      </c>
      <c r="MI33" s="165" t="e">
        <f t="shared" si="130"/>
        <v>#N/A</v>
      </c>
      <c r="MJ33" s="165" t="e">
        <f t="shared" si="131"/>
        <v>#N/A</v>
      </c>
      <c r="MK33" s="165" t="e">
        <f t="shared" si="132"/>
        <v>#N/A</v>
      </c>
      <c r="ML33" s="165" t="e">
        <f t="shared" si="133"/>
        <v>#N/A</v>
      </c>
      <c r="MM33" s="165" t="e">
        <f t="shared" si="134"/>
        <v>#N/A</v>
      </c>
      <c r="MN33" s="165" t="e">
        <f t="shared" si="135"/>
        <v>#N/A</v>
      </c>
      <c r="MO33" s="165" t="e">
        <f t="shared" si="136"/>
        <v>#N/A</v>
      </c>
      <c r="MP33" s="165" t="e">
        <f t="shared" si="137"/>
        <v>#N/A</v>
      </c>
      <c r="MQ33" s="165" t="e">
        <f t="shared" si="138"/>
        <v>#N/A</v>
      </c>
      <c r="MR33" s="165" t="e">
        <f t="shared" si="139"/>
        <v>#N/A</v>
      </c>
      <c r="MS33" s="165" t="e">
        <f t="shared" si="140"/>
        <v>#N/A</v>
      </c>
      <c r="MT33" s="165" t="e">
        <f t="shared" si="141"/>
        <v>#N/A</v>
      </c>
      <c r="MU33" s="165" t="e">
        <f t="shared" si="142"/>
        <v>#N/A</v>
      </c>
      <c r="MV33" s="165" t="e">
        <f t="shared" si="143"/>
        <v>#N/A</v>
      </c>
      <c r="MW33" s="165" t="e">
        <f t="shared" si="144"/>
        <v>#N/A</v>
      </c>
      <c r="MX33" s="165" t="e">
        <f t="shared" si="145"/>
        <v>#N/A</v>
      </c>
      <c r="MY33" s="165" t="e">
        <f t="shared" si="146"/>
        <v>#N/A</v>
      </c>
      <c r="MZ33" s="165" t="e">
        <f t="shared" si="147"/>
        <v>#N/A</v>
      </c>
      <c r="NA33" s="165" t="e">
        <f t="shared" si="148"/>
        <v>#N/A</v>
      </c>
      <c r="NB33" s="165" t="e">
        <f t="shared" si="149"/>
        <v>#N/A</v>
      </c>
      <c r="NC33" s="165" t="e">
        <f t="shared" si="150"/>
        <v>#N/A</v>
      </c>
      <c r="ND33" s="165" t="e">
        <f t="shared" si="151"/>
        <v>#N/A</v>
      </c>
      <c r="NE33" s="165" t="e">
        <f t="shared" si="152"/>
        <v>#N/A</v>
      </c>
      <c r="NF33" s="165" t="e">
        <f t="shared" si="153"/>
        <v>#N/A</v>
      </c>
      <c r="NG33" s="165" t="e">
        <f t="shared" si="154"/>
        <v>#N/A</v>
      </c>
      <c r="NH33" s="165" t="e">
        <f t="shared" si="155"/>
        <v>#N/A</v>
      </c>
      <c r="NI33" s="165" t="e">
        <f t="shared" si="156"/>
        <v>#N/A</v>
      </c>
      <c r="NJ33" s="165" t="e">
        <f t="shared" si="157"/>
        <v>#N/A</v>
      </c>
      <c r="NK33" s="165" t="e">
        <f t="shared" si="158"/>
        <v>#N/A</v>
      </c>
      <c r="NL33" s="165" t="e">
        <f t="shared" si="159"/>
        <v>#N/A</v>
      </c>
      <c r="NM33" s="165" t="e">
        <f t="shared" si="160"/>
        <v>#N/A</v>
      </c>
      <c r="NN33" s="165" t="e">
        <f t="shared" si="161"/>
        <v>#N/A</v>
      </c>
      <c r="NO33" s="165" t="e">
        <f t="shared" si="162"/>
        <v>#N/A</v>
      </c>
      <c r="NP33" s="165" t="e">
        <f t="shared" si="163"/>
        <v>#N/A</v>
      </c>
      <c r="NQ33" s="165" t="e">
        <f t="shared" si="164"/>
        <v>#N/A</v>
      </c>
      <c r="NR33" s="165" t="e">
        <f t="shared" si="165"/>
        <v>#N/A</v>
      </c>
      <c r="NS33" s="165" t="e">
        <f t="shared" si="166"/>
        <v>#N/A</v>
      </c>
      <c r="NT33" s="165" t="e">
        <f t="shared" si="167"/>
        <v>#N/A</v>
      </c>
      <c r="NU33" s="165" t="e">
        <f t="shared" si="168"/>
        <v>#N/A</v>
      </c>
      <c r="NV33" s="165" t="e">
        <f t="shared" si="169"/>
        <v>#N/A</v>
      </c>
      <c r="NW33" s="165" t="e">
        <f t="shared" si="170"/>
        <v>#N/A</v>
      </c>
      <c r="NX33" s="165" t="e">
        <f t="shared" si="171"/>
        <v>#N/A</v>
      </c>
      <c r="NY33" s="165" t="e">
        <f t="shared" si="172"/>
        <v>#N/A</v>
      </c>
      <c r="NZ33" s="165" t="e">
        <f t="shared" si="173"/>
        <v>#N/A</v>
      </c>
      <c r="OA33" s="165" t="e">
        <f t="shared" si="174"/>
        <v>#N/A</v>
      </c>
      <c r="OB33" s="165" t="e">
        <f t="shared" si="175"/>
        <v>#N/A</v>
      </c>
      <c r="OC33" s="165" t="e">
        <f t="shared" si="176"/>
        <v>#N/A</v>
      </c>
      <c r="OD33" s="165" t="e">
        <f t="shared" si="177"/>
        <v>#N/A</v>
      </c>
      <c r="OE33" s="165" t="e">
        <f t="shared" si="178"/>
        <v>#N/A</v>
      </c>
      <c r="OF33" s="165" t="e">
        <f t="shared" si="179"/>
        <v>#N/A</v>
      </c>
      <c r="OG33" s="165" t="e">
        <f t="shared" si="180"/>
        <v>#N/A</v>
      </c>
      <c r="OH33" s="165" t="e">
        <f t="shared" si="181"/>
        <v>#N/A</v>
      </c>
      <c r="OI33" s="165" t="e">
        <f t="shared" si="182"/>
        <v>#N/A</v>
      </c>
      <c r="OJ33" s="165" t="e">
        <f t="shared" si="183"/>
        <v>#N/A</v>
      </c>
      <c r="OK33" s="165" t="e">
        <f t="shared" si="184"/>
        <v>#N/A</v>
      </c>
      <c r="OL33" s="165" t="e">
        <f t="shared" si="185"/>
        <v>#N/A</v>
      </c>
      <c r="OM33" s="165" t="e">
        <f t="shared" si="186"/>
        <v>#N/A</v>
      </c>
      <c r="ON33" s="165" t="e">
        <f t="shared" si="187"/>
        <v>#N/A</v>
      </c>
      <c r="OO33" s="165" t="e">
        <f t="shared" si="188"/>
        <v>#N/A</v>
      </c>
      <c r="OP33" s="165" t="e">
        <f t="shared" si="189"/>
        <v>#N/A</v>
      </c>
      <c r="OQ33" s="165" t="e">
        <f t="shared" si="190"/>
        <v>#N/A</v>
      </c>
      <c r="OR33" s="165" t="e">
        <f t="shared" si="191"/>
        <v>#N/A</v>
      </c>
      <c r="OS33" s="165" t="e">
        <f t="shared" si="192"/>
        <v>#N/A</v>
      </c>
      <c r="OT33" s="165" t="e">
        <f t="shared" si="193"/>
        <v>#N/A</v>
      </c>
      <c r="OU33" s="165" t="e">
        <f t="shared" si="194"/>
        <v>#N/A</v>
      </c>
      <c r="OV33" s="165" t="e">
        <f t="shared" si="195"/>
        <v>#N/A</v>
      </c>
      <c r="OW33" s="165" t="e">
        <f t="shared" si="196"/>
        <v>#N/A</v>
      </c>
      <c r="OX33" s="165" t="e">
        <f t="shared" si="197"/>
        <v>#N/A</v>
      </c>
      <c r="OY33" s="165" t="e">
        <f t="shared" si="198"/>
        <v>#N/A</v>
      </c>
      <c r="OZ33" s="165" t="e">
        <f t="shared" si="199"/>
        <v>#N/A</v>
      </c>
      <c r="PA33" s="165" t="e">
        <f t="shared" si="200"/>
        <v>#N/A</v>
      </c>
      <c r="PB33" s="165" t="e">
        <f t="shared" si="201"/>
        <v>#N/A</v>
      </c>
      <c r="PC33" s="165" t="e">
        <f t="shared" si="202"/>
        <v>#N/A</v>
      </c>
      <c r="PD33" s="165" t="e">
        <f t="shared" si="203"/>
        <v>#N/A</v>
      </c>
      <c r="PE33" s="165" t="e">
        <f t="shared" si="204"/>
        <v>#N/A</v>
      </c>
      <c r="PF33" s="165" t="e">
        <f t="shared" si="205"/>
        <v>#N/A</v>
      </c>
      <c r="PG33" s="165" t="e">
        <f t="shared" si="206"/>
        <v>#N/A</v>
      </c>
      <c r="PH33" s="165" t="e">
        <f t="shared" si="207"/>
        <v>#N/A</v>
      </c>
    </row>
    <row r="34" spans="1:424" hidden="1" x14ac:dyDescent="0.45">
      <c r="A34" s="4">
        <v>31</v>
      </c>
      <c r="B34" s="92" t="str">
        <f t="shared" si="208"/>
        <v/>
      </c>
      <c r="C34" s="91"/>
      <c r="D34" s="92" t="str">
        <f t="shared" si="209"/>
        <v/>
      </c>
      <c r="E34" s="120" t="str">
        <f t="shared" si="0"/>
        <v/>
      </c>
      <c r="F34" s="120" t="str">
        <f t="shared" si="1"/>
        <v/>
      </c>
      <c r="G34" s="71" t="str">
        <f t="shared" si="210"/>
        <v/>
      </c>
      <c r="H34" s="23"/>
      <c r="I34" s="55"/>
      <c r="J34" s="298"/>
      <c r="K34" s="72" t="str">
        <f>IF(AND(B34&gt;0,C34&gt;0,D34&gt;0),IF(ISBLANK(J34),IF(ISBLANK(H34),"",(D34-B34)*VLOOKUP(H34,VLookups!$A$4:$B$13,2,FALSE)),J34),"")</f>
        <v/>
      </c>
      <c r="L34" s="73" t="str">
        <f t="shared" si="2"/>
        <v/>
      </c>
      <c r="M34" s="91"/>
      <c r="N34" s="265" t="str">
        <f>IF(AND(M34&gt;0,C34&gt;0,NOT(K34="")),ABS(VLOOKUP($M$1,VLookups!$A$43:$B$44,2,FALSE)-_xlfn.NORM.DIST(M34,G34,K34,TRUE)),"")</f>
        <v/>
      </c>
      <c r="O34" s="90" t="str">
        <f>IF(AND($B34&gt;0,$C34&gt;0,$D34&gt;0,NOT(ISBLANK($H34))),_xlfn.NORM.INV(ABS(VLOOKUP($M$1,VLookups!$A$43:$B$44,2,FALSE)-O$3),$G34,$K34),"")</f>
        <v/>
      </c>
      <c r="P34" s="89" t="str">
        <f>IF(AND($B34&gt;0,$C34&gt;0,$D34&gt;0,NOT(ISBLANK($H34))),_xlfn.NORM.INV(ABS(VLOOKUP($M$1,VLookups!$A$43:$B$44,2,FALSE)-P$3),$G34,$K34),"")</f>
        <v/>
      </c>
      <c r="Q34" s="90" t="str">
        <f>IF(AND($B34&gt;0,$C34&gt;0,$D34&gt;0,NOT(ISBLANK($H34))),_xlfn.NORM.INV(ABS(VLOOKUP($M$1,VLookups!$A$43:$B$44,2,FALSE)-Q$3),$G34,$K34),"")</f>
        <v/>
      </c>
      <c r="R34" s="89" t="str">
        <f>IF(AND($B34&gt;0,$C34&gt;0,$D34&gt;0,NOT(ISBLANK($H34))),_xlfn.NORM.INV(ABS(VLOOKUP($M$1,VLookups!$A$43:$B$44,2,FALSE)-R$3),$G34,$K34),"")</f>
        <v/>
      </c>
      <c r="S34" s="90" t="str">
        <f>IF(AND($B34&gt;0,$C34&gt;0,$D34&gt;0,NOT(ISBLANK($H34))),_xlfn.NORM.INV(ABS(VLOOKUP($M$1,VLookups!$A$43:$B$44,2,FALSE)-S$3),$G34,$K34),"")</f>
        <v/>
      </c>
      <c r="T34" s="89" t="str">
        <f>IF(AND($B34&gt;0,$C34&gt;0,$D34&gt;0,NOT(ISBLANK($H34))),_xlfn.NORM.INV(ABS(VLOOKUP($M$1,VLookups!$A$43:$B$44,2,FALSE)-T$3),$G34,$K34),"")</f>
        <v/>
      </c>
      <c r="U34" s="5"/>
      <c r="V34" s="164" t="str">
        <f t="shared" si="211"/>
        <v/>
      </c>
      <c r="W34" s="47" t="str">
        <f t="shared" si="212"/>
        <v/>
      </c>
      <c r="X34" s="47" t="str">
        <f t="shared" ref="X34:CI37" si="244">IF(ISNONTEXT($V34),Y34-$V34,"")</f>
        <v/>
      </c>
      <c r="Y34" s="47" t="str">
        <f t="shared" si="244"/>
        <v/>
      </c>
      <c r="Z34" s="47" t="str">
        <f t="shared" si="244"/>
        <v/>
      </c>
      <c r="AA34" s="47" t="str">
        <f t="shared" si="244"/>
        <v/>
      </c>
      <c r="AB34" s="47" t="str">
        <f t="shared" si="244"/>
        <v/>
      </c>
      <c r="AC34" s="47" t="str">
        <f t="shared" si="244"/>
        <v/>
      </c>
      <c r="AD34" s="47" t="str">
        <f t="shared" si="244"/>
        <v/>
      </c>
      <c r="AE34" s="47" t="str">
        <f t="shared" si="244"/>
        <v/>
      </c>
      <c r="AF34" s="47" t="str">
        <f t="shared" si="244"/>
        <v/>
      </c>
      <c r="AG34" s="47" t="str">
        <f t="shared" si="244"/>
        <v/>
      </c>
      <c r="AH34" s="47" t="str">
        <f t="shared" si="244"/>
        <v/>
      </c>
      <c r="AI34" s="47" t="str">
        <f t="shared" si="244"/>
        <v/>
      </c>
      <c r="AJ34" s="47" t="str">
        <f t="shared" si="244"/>
        <v/>
      </c>
      <c r="AK34" s="47" t="str">
        <f t="shared" si="244"/>
        <v/>
      </c>
      <c r="AL34" s="47" t="str">
        <f t="shared" si="244"/>
        <v/>
      </c>
      <c r="AM34" s="47" t="str">
        <f t="shared" si="244"/>
        <v/>
      </c>
      <c r="AN34" s="47" t="str">
        <f t="shared" si="244"/>
        <v/>
      </c>
      <c r="AO34" s="47" t="str">
        <f t="shared" si="244"/>
        <v/>
      </c>
      <c r="AP34" s="47" t="str">
        <f t="shared" si="244"/>
        <v/>
      </c>
      <c r="AQ34" s="47" t="str">
        <f t="shared" si="244"/>
        <v/>
      </c>
      <c r="AR34" s="47" t="str">
        <f t="shared" si="244"/>
        <v/>
      </c>
      <c r="AS34" s="47" t="str">
        <f t="shared" si="244"/>
        <v/>
      </c>
      <c r="AT34" s="47" t="str">
        <f t="shared" si="244"/>
        <v/>
      </c>
      <c r="AU34" s="47" t="str">
        <f t="shared" si="244"/>
        <v/>
      </c>
      <c r="AV34" s="47" t="str">
        <f t="shared" si="244"/>
        <v/>
      </c>
      <c r="AW34" s="47" t="str">
        <f t="shared" si="244"/>
        <v/>
      </c>
      <c r="AX34" s="47" t="str">
        <f t="shared" si="244"/>
        <v/>
      </c>
      <c r="AY34" s="47" t="str">
        <f t="shared" si="244"/>
        <v/>
      </c>
      <c r="AZ34" s="47" t="str">
        <f t="shared" si="244"/>
        <v/>
      </c>
      <c r="BA34" s="47" t="str">
        <f t="shared" si="244"/>
        <v/>
      </c>
      <c r="BB34" s="47" t="str">
        <f t="shared" si="244"/>
        <v/>
      </c>
      <c r="BC34" s="47" t="str">
        <f t="shared" si="244"/>
        <v/>
      </c>
      <c r="BD34" s="47" t="str">
        <f t="shared" si="244"/>
        <v/>
      </c>
      <c r="BE34" s="47" t="str">
        <f t="shared" si="244"/>
        <v/>
      </c>
      <c r="BF34" s="47" t="str">
        <f t="shared" si="244"/>
        <v/>
      </c>
      <c r="BG34" s="47" t="str">
        <f t="shared" si="244"/>
        <v/>
      </c>
      <c r="BH34" s="47" t="str">
        <f t="shared" si="244"/>
        <v/>
      </c>
      <c r="BI34" s="47" t="str">
        <f t="shared" si="244"/>
        <v/>
      </c>
      <c r="BJ34" s="47" t="str">
        <f t="shared" si="244"/>
        <v/>
      </c>
      <c r="BK34" s="47" t="str">
        <f t="shared" si="244"/>
        <v/>
      </c>
      <c r="BL34" s="47" t="str">
        <f t="shared" si="244"/>
        <v/>
      </c>
      <c r="BM34" s="47" t="str">
        <f t="shared" si="244"/>
        <v/>
      </c>
      <c r="BN34" s="47" t="str">
        <f t="shared" si="244"/>
        <v/>
      </c>
      <c r="BO34" s="47" t="str">
        <f t="shared" si="244"/>
        <v/>
      </c>
      <c r="BP34" s="47" t="str">
        <f t="shared" si="244"/>
        <v/>
      </c>
      <c r="BQ34" s="47" t="str">
        <f t="shared" si="244"/>
        <v/>
      </c>
      <c r="BR34" s="47" t="str">
        <f t="shared" si="244"/>
        <v/>
      </c>
      <c r="BS34" s="47" t="str">
        <f t="shared" si="244"/>
        <v/>
      </c>
      <c r="BT34" s="47" t="str">
        <f t="shared" si="244"/>
        <v/>
      </c>
      <c r="BU34" s="47" t="str">
        <f t="shared" si="244"/>
        <v/>
      </c>
      <c r="BV34" s="47" t="str">
        <f t="shared" si="244"/>
        <v/>
      </c>
      <c r="BW34" s="47" t="str">
        <f t="shared" si="244"/>
        <v/>
      </c>
      <c r="BX34" s="47" t="str">
        <f t="shared" si="244"/>
        <v/>
      </c>
      <c r="BY34" s="47" t="str">
        <f t="shared" si="244"/>
        <v/>
      </c>
      <c r="BZ34" s="47" t="str">
        <f t="shared" si="244"/>
        <v/>
      </c>
      <c r="CA34" s="47" t="str">
        <f t="shared" si="244"/>
        <v/>
      </c>
      <c r="CB34" s="47" t="str">
        <f t="shared" si="244"/>
        <v/>
      </c>
      <c r="CC34" s="47" t="str">
        <f t="shared" si="244"/>
        <v/>
      </c>
      <c r="CD34" s="47" t="str">
        <f t="shared" si="244"/>
        <v/>
      </c>
      <c r="CE34" s="47" t="str">
        <f t="shared" si="244"/>
        <v/>
      </c>
      <c r="CF34" s="47" t="str">
        <f t="shared" si="244"/>
        <v/>
      </c>
      <c r="CG34" s="47" t="str">
        <f t="shared" si="244"/>
        <v/>
      </c>
      <c r="CH34" s="47" t="str">
        <f t="shared" si="244"/>
        <v/>
      </c>
      <c r="CI34" s="47" t="str">
        <f t="shared" si="244"/>
        <v/>
      </c>
      <c r="CJ34" s="47" t="str">
        <f t="shared" si="242"/>
        <v/>
      </c>
      <c r="CK34" s="47" t="str">
        <f t="shared" si="242"/>
        <v/>
      </c>
      <c r="CL34" s="47" t="str">
        <f t="shared" si="242"/>
        <v/>
      </c>
      <c r="CM34" s="47" t="str">
        <f t="shared" si="242"/>
        <v/>
      </c>
      <c r="CN34" s="47" t="str">
        <f t="shared" si="242"/>
        <v/>
      </c>
      <c r="CO34" s="47" t="str">
        <f t="shared" si="242"/>
        <v/>
      </c>
      <c r="CP34" s="47" t="str">
        <f t="shared" si="242"/>
        <v/>
      </c>
      <c r="CQ34" s="47" t="str">
        <f t="shared" si="242"/>
        <v/>
      </c>
      <c r="CR34" s="47" t="str">
        <f t="shared" si="242"/>
        <v/>
      </c>
      <c r="CS34" s="47" t="str">
        <f t="shared" si="242"/>
        <v/>
      </c>
      <c r="CT34" s="47" t="str">
        <f t="shared" si="242"/>
        <v/>
      </c>
      <c r="CU34" s="47" t="str">
        <f t="shared" si="242"/>
        <v/>
      </c>
      <c r="CV34" s="47" t="str">
        <f t="shared" si="242"/>
        <v/>
      </c>
      <c r="CW34" s="47" t="str">
        <f t="shared" si="242"/>
        <v/>
      </c>
      <c r="CX34" s="47" t="str">
        <f t="shared" si="242"/>
        <v/>
      </c>
      <c r="CY34" s="47" t="str">
        <f t="shared" si="242"/>
        <v/>
      </c>
      <c r="CZ34" s="47" t="str">
        <f t="shared" si="242"/>
        <v/>
      </c>
      <c r="DA34" s="47" t="str">
        <f t="shared" si="242"/>
        <v/>
      </c>
      <c r="DB34" s="47" t="str">
        <f t="shared" si="242"/>
        <v/>
      </c>
      <c r="DC34" s="47" t="str">
        <f t="shared" si="242"/>
        <v/>
      </c>
      <c r="DD34" s="47" t="str">
        <f t="shared" si="242"/>
        <v/>
      </c>
      <c r="DE34" s="47" t="str">
        <f t="shared" si="242"/>
        <v/>
      </c>
      <c r="DF34" s="47" t="str">
        <f t="shared" si="242"/>
        <v/>
      </c>
      <c r="DG34" s="47" t="str">
        <f t="shared" si="242"/>
        <v/>
      </c>
      <c r="DH34" s="47" t="str">
        <f t="shared" si="242"/>
        <v/>
      </c>
      <c r="DI34" s="47" t="str">
        <f t="shared" si="242"/>
        <v/>
      </c>
      <c r="DJ34" s="47" t="str">
        <f t="shared" si="242"/>
        <v/>
      </c>
      <c r="DK34" s="47" t="str">
        <f t="shared" si="242"/>
        <v/>
      </c>
      <c r="DL34" s="47" t="str">
        <f t="shared" si="242"/>
        <v/>
      </c>
      <c r="DM34" s="47" t="str">
        <f t="shared" si="242"/>
        <v/>
      </c>
      <c r="DN34" s="47" t="str">
        <f t="shared" si="242"/>
        <v/>
      </c>
      <c r="DO34" s="47" t="str">
        <f t="shared" si="242"/>
        <v/>
      </c>
      <c r="DP34" s="47" t="str">
        <f t="shared" si="242"/>
        <v/>
      </c>
      <c r="DQ34" s="47" t="str">
        <f t="shared" si="242"/>
        <v/>
      </c>
      <c r="DR34" s="47" t="str">
        <f t="shared" si="242"/>
        <v/>
      </c>
      <c r="DS34" s="179" t="str">
        <f t="shared" si="213"/>
        <v/>
      </c>
      <c r="DT34" s="47" t="str">
        <f t="shared" si="214"/>
        <v/>
      </c>
      <c r="DU34" s="47" t="str">
        <f t="shared" ref="DU34:GF37" si="245">IF(ISNONTEXT($V34),DT34+$V34,"")</f>
        <v/>
      </c>
      <c r="DV34" s="47" t="str">
        <f t="shared" si="245"/>
        <v/>
      </c>
      <c r="DW34" s="47" t="str">
        <f t="shared" si="245"/>
        <v/>
      </c>
      <c r="DX34" s="47" t="str">
        <f t="shared" si="245"/>
        <v/>
      </c>
      <c r="DY34" s="47" t="str">
        <f t="shared" si="245"/>
        <v/>
      </c>
      <c r="DZ34" s="47" t="str">
        <f t="shared" si="245"/>
        <v/>
      </c>
      <c r="EA34" s="47" t="str">
        <f t="shared" si="245"/>
        <v/>
      </c>
      <c r="EB34" s="47" t="str">
        <f t="shared" si="245"/>
        <v/>
      </c>
      <c r="EC34" s="47" t="str">
        <f t="shared" si="245"/>
        <v/>
      </c>
      <c r="ED34" s="47" t="str">
        <f t="shared" si="245"/>
        <v/>
      </c>
      <c r="EE34" s="47" t="str">
        <f t="shared" si="245"/>
        <v/>
      </c>
      <c r="EF34" s="47" t="str">
        <f t="shared" si="245"/>
        <v/>
      </c>
      <c r="EG34" s="47" t="str">
        <f t="shared" si="245"/>
        <v/>
      </c>
      <c r="EH34" s="47" t="str">
        <f t="shared" si="245"/>
        <v/>
      </c>
      <c r="EI34" s="47" t="str">
        <f t="shared" si="245"/>
        <v/>
      </c>
      <c r="EJ34" s="47" t="str">
        <f t="shared" si="245"/>
        <v/>
      </c>
      <c r="EK34" s="47" t="str">
        <f t="shared" si="245"/>
        <v/>
      </c>
      <c r="EL34" s="47" t="str">
        <f t="shared" si="245"/>
        <v/>
      </c>
      <c r="EM34" s="47" t="str">
        <f t="shared" si="245"/>
        <v/>
      </c>
      <c r="EN34" s="47" t="str">
        <f t="shared" si="245"/>
        <v/>
      </c>
      <c r="EO34" s="47" t="str">
        <f t="shared" si="245"/>
        <v/>
      </c>
      <c r="EP34" s="47" t="str">
        <f t="shared" si="245"/>
        <v/>
      </c>
      <c r="EQ34" s="47" t="str">
        <f t="shared" si="245"/>
        <v/>
      </c>
      <c r="ER34" s="47" t="str">
        <f t="shared" si="245"/>
        <v/>
      </c>
      <c r="ES34" s="47" t="str">
        <f t="shared" si="245"/>
        <v/>
      </c>
      <c r="ET34" s="47" t="str">
        <f t="shared" si="245"/>
        <v/>
      </c>
      <c r="EU34" s="47" t="str">
        <f t="shared" si="245"/>
        <v/>
      </c>
      <c r="EV34" s="47" t="str">
        <f t="shared" si="245"/>
        <v/>
      </c>
      <c r="EW34" s="47" t="str">
        <f t="shared" si="245"/>
        <v/>
      </c>
      <c r="EX34" s="47" t="str">
        <f t="shared" si="245"/>
        <v/>
      </c>
      <c r="EY34" s="47" t="str">
        <f t="shared" si="245"/>
        <v/>
      </c>
      <c r="EZ34" s="47" t="str">
        <f t="shared" si="245"/>
        <v/>
      </c>
      <c r="FA34" s="47" t="str">
        <f t="shared" si="245"/>
        <v/>
      </c>
      <c r="FB34" s="47" t="str">
        <f t="shared" si="245"/>
        <v/>
      </c>
      <c r="FC34" s="47" t="str">
        <f t="shared" si="245"/>
        <v/>
      </c>
      <c r="FD34" s="47" t="str">
        <f t="shared" si="245"/>
        <v/>
      </c>
      <c r="FE34" s="47" t="str">
        <f t="shared" si="245"/>
        <v/>
      </c>
      <c r="FF34" s="47" t="str">
        <f t="shared" si="245"/>
        <v/>
      </c>
      <c r="FG34" s="47" t="str">
        <f t="shared" si="245"/>
        <v/>
      </c>
      <c r="FH34" s="47" t="str">
        <f t="shared" si="245"/>
        <v/>
      </c>
      <c r="FI34" s="47" t="str">
        <f t="shared" si="245"/>
        <v/>
      </c>
      <c r="FJ34" s="47" t="str">
        <f t="shared" si="245"/>
        <v/>
      </c>
      <c r="FK34" s="47" t="str">
        <f t="shared" si="245"/>
        <v/>
      </c>
      <c r="FL34" s="47" t="str">
        <f t="shared" si="245"/>
        <v/>
      </c>
      <c r="FM34" s="47" t="str">
        <f t="shared" si="245"/>
        <v/>
      </c>
      <c r="FN34" s="47" t="str">
        <f t="shared" si="245"/>
        <v/>
      </c>
      <c r="FO34" s="47" t="str">
        <f t="shared" si="245"/>
        <v/>
      </c>
      <c r="FP34" s="47" t="str">
        <f t="shared" si="245"/>
        <v/>
      </c>
      <c r="FQ34" s="47" t="str">
        <f t="shared" si="245"/>
        <v/>
      </c>
      <c r="FR34" s="47" t="str">
        <f t="shared" si="245"/>
        <v/>
      </c>
      <c r="FS34" s="47" t="str">
        <f t="shared" si="245"/>
        <v/>
      </c>
      <c r="FT34" s="47" t="str">
        <f t="shared" si="245"/>
        <v/>
      </c>
      <c r="FU34" s="47" t="str">
        <f t="shared" si="245"/>
        <v/>
      </c>
      <c r="FV34" s="47" t="str">
        <f t="shared" si="245"/>
        <v/>
      </c>
      <c r="FW34" s="47" t="str">
        <f t="shared" si="245"/>
        <v/>
      </c>
      <c r="FX34" s="47" t="str">
        <f t="shared" si="245"/>
        <v/>
      </c>
      <c r="FY34" s="47" t="str">
        <f t="shared" si="245"/>
        <v/>
      </c>
      <c r="FZ34" s="47" t="str">
        <f t="shared" si="245"/>
        <v/>
      </c>
      <c r="GA34" s="47" t="str">
        <f t="shared" si="245"/>
        <v/>
      </c>
      <c r="GB34" s="47" t="str">
        <f t="shared" si="245"/>
        <v/>
      </c>
      <c r="GC34" s="47" t="str">
        <f t="shared" si="245"/>
        <v/>
      </c>
      <c r="GD34" s="47" t="str">
        <f t="shared" si="245"/>
        <v/>
      </c>
      <c r="GE34" s="47" t="str">
        <f t="shared" si="245"/>
        <v/>
      </c>
      <c r="GF34" s="47" t="str">
        <f t="shared" si="245"/>
        <v/>
      </c>
      <c r="GG34" s="47" t="str">
        <f t="shared" si="243"/>
        <v/>
      </c>
      <c r="GH34" s="47" t="str">
        <f t="shared" si="243"/>
        <v/>
      </c>
      <c r="GI34" s="47" t="str">
        <f t="shared" si="243"/>
        <v/>
      </c>
      <c r="GJ34" s="47" t="str">
        <f t="shared" si="243"/>
        <v/>
      </c>
      <c r="GK34" s="47" t="str">
        <f t="shared" si="243"/>
        <v/>
      </c>
      <c r="GL34" s="47" t="str">
        <f t="shared" si="243"/>
        <v/>
      </c>
      <c r="GM34" s="47" t="str">
        <f t="shared" si="243"/>
        <v/>
      </c>
      <c r="GN34" s="47" t="str">
        <f t="shared" si="243"/>
        <v/>
      </c>
      <c r="GO34" s="47" t="str">
        <f t="shared" si="243"/>
        <v/>
      </c>
      <c r="GP34" s="47" t="str">
        <f t="shared" si="243"/>
        <v/>
      </c>
      <c r="GQ34" s="47" t="str">
        <f t="shared" si="243"/>
        <v/>
      </c>
      <c r="GR34" s="47" t="str">
        <f t="shared" si="243"/>
        <v/>
      </c>
      <c r="GS34" s="47" t="str">
        <f t="shared" si="243"/>
        <v/>
      </c>
      <c r="GT34" s="47" t="str">
        <f t="shared" si="243"/>
        <v/>
      </c>
      <c r="GU34" s="47" t="str">
        <f t="shared" si="243"/>
        <v/>
      </c>
      <c r="GV34" s="47" t="str">
        <f t="shared" si="243"/>
        <v/>
      </c>
      <c r="GW34" s="47" t="str">
        <f t="shared" si="243"/>
        <v/>
      </c>
      <c r="GX34" s="47" t="str">
        <f t="shared" si="243"/>
        <v/>
      </c>
      <c r="GY34" s="47" t="str">
        <f t="shared" si="243"/>
        <v/>
      </c>
      <c r="GZ34" s="47" t="str">
        <f t="shared" si="243"/>
        <v/>
      </c>
      <c r="HA34" s="47" t="str">
        <f t="shared" si="243"/>
        <v/>
      </c>
      <c r="HB34" s="47" t="str">
        <f t="shared" si="243"/>
        <v/>
      </c>
      <c r="HC34" s="47" t="str">
        <f t="shared" si="243"/>
        <v/>
      </c>
      <c r="HD34" s="47" t="str">
        <f t="shared" si="243"/>
        <v/>
      </c>
      <c r="HE34" s="47" t="str">
        <f t="shared" si="243"/>
        <v/>
      </c>
      <c r="HF34" s="47" t="str">
        <f t="shared" si="243"/>
        <v/>
      </c>
      <c r="HG34" s="47" t="str">
        <f t="shared" si="243"/>
        <v/>
      </c>
      <c r="HH34" s="47" t="str">
        <f t="shared" si="243"/>
        <v/>
      </c>
      <c r="HI34" s="47" t="str">
        <f t="shared" si="243"/>
        <v/>
      </c>
      <c r="HJ34" s="47" t="str">
        <f t="shared" si="243"/>
        <v/>
      </c>
      <c r="HK34" s="47" t="str">
        <f t="shared" si="243"/>
        <v/>
      </c>
      <c r="HL34" s="47" t="str">
        <f t="shared" si="243"/>
        <v/>
      </c>
      <c r="HM34" s="47" t="str">
        <f t="shared" si="243"/>
        <v/>
      </c>
      <c r="HN34" s="47" t="str">
        <f t="shared" si="243"/>
        <v/>
      </c>
      <c r="HO34" s="47" t="str">
        <f t="shared" si="243"/>
        <v/>
      </c>
      <c r="HP34" s="165" t="e">
        <f t="shared" si="7"/>
        <v>#N/A</v>
      </c>
      <c r="HQ34" s="165" t="e">
        <f t="shared" si="8"/>
        <v>#N/A</v>
      </c>
      <c r="HR34" s="165" t="e">
        <f t="shared" si="9"/>
        <v>#N/A</v>
      </c>
      <c r="HS34" s="165" t="e">
        <f t="shared" si="10"/>
        <v>#N/A</v>
      </c>
      <c r="HT34" s="165" t="e">
        <f t="shared" si="11"/>
        <v>#N/A</v>
      </c>
      <c r="HU34" s="165" t="e">
        <f t="shared" si="12"/>
        <v>#N/A</v>
      </c>
      <c r="HV34" s="165" t="e">
        <f t="shared" si="13"/>
        <v>#N/A</v>
      </c>
      <c r="HW34" s="165" t="e">
        <f t="shared" si="14"/>
        <v>#N/A</v>
      </c>
      <c r="HX34" s="165" t="e">
        <f t="shared" si="15"/>
        <v>#N/A</v>
      </c>
      <c r="HY34" s="165" t="e">
        <f t="shared" si="16"/>
        <v>#N/A</v>
      </c>
      <c r="HZ34" s="165" t="e">
        <f t="shared" si="17"/>
        <v>#N/A</v>
      </c>
      <c r="IA34" s="165" t="e">
        <f t="shared" si="18"/>
        <v>#N/A</v>
      </c>
      <c r="IB34" s="165" t="e">
        <f t="shared" si="19"/>
        <v>#N/A</v>
      </c>
      <c r="IC34" s="165" t="e">
        <f t="shared" si="20"/>
        <v>#N/A</v>
      </c>
      <c r="ID34" s="165" t="e">
        <f t="shared" si="21"/>
        <v>#N/A</v>
      </c>
      <c r="IE34" s="165" t="e">
        <f t="shared" si="22"/>
        <v>#N/A</v>
      </c>
      <c r="IF34" s="165" t="e">
        <f t="shared" si="23"/>
        <v>#N/A</v>
      </c>
      <c r="IG34" s="165" t="e">
        <f t="shared" si="24"/>
        <v>#N/A</v>
      </c>
      <c r="IH34" s="165" t="e">
        <f t="shared" si="25"/>
        <v>#N/A</v>
      </c>
      <c r="II34" s="165" t="e">
        <f t="shared" si="26"/>
        <v>#N/A</v>
      </c>
      <c r="IJ34" s="165" t="e">
        <f t="shared" si="27"/>
        <v>#N/A</v>
      </c>
      <c r="IK34" s="165" t="e">
        <f t="shared" si="28"/>
        <v>#N/A</v>
      </c>
      <c r="IL34" s="165" t="e">
        <f t="shared" si="29"/>
        <v>#N/A</v>
      </c>
      <c r="IM34" s="165" t="e">
        <f t="shared" si="30"/>
        <v>#N/A</v>
      </c>
      <c r="IN34" s="165" t="e">
        <f t="shared" si="31"/>
        <v>#N/A</v>
      </c>
      <c r="IO34" s="165" t="e">
        <f t="shared" si="32"/>
        <v>#N/A</v>
      </c>
      <c r="IP34" s="165" t="e">
        <f t="shared" si="33"/>
        <v>#N/A</v>
      </c>
      <c r="IQ34" s="165" t="e">
        <f t="shared" si="34"/>
        <v>#N/A</v>
      </c>
      <c r="IR34" s="165" t="e">
        <f t="shared" si="35"/>
        <v>#N/A</v>
      </c>
      <c r="IS34" s="165" t="e">
        <f t="shared" si="36"/>
        <v>#N/A</v>
      </c>
      <c r="IT34" s="165" t="e">
        <f t="shared" si="37"/>
        <v>#N/A</v>
      </c>
      <c r="IU34" s="165" t="e">
        <f t="shared" si="38"/>
        <v>#N/A</v>
      </c>
      <c r="IV34" s="165" t="e">
        <f t="shared" si="39"/>
        <v>#N/A</v>
      </c>
      <c r="IW34" s="165" t="e">
        <f t="shared" si="40"/>
        <v>#N/A</v>
      </c>
      <c r="IX34" s="165" t="e">
        <f t="shared" si="41"/>
        <v>#N/A</v>
      </c>
      <c r="IY34" s="165" t="e">
        <f t="shared" si="42"/>
        <v>#N/A</v>
      </c>
      <c r="IZ34" s="165" t="e">
        <f t="shared" si="43"/>
        <v>#N/A</v>
      </c>
      <c r="JA34" s="165" t="e">
        <f t="shared" si="44"/>
        <v>#N/A</v>
      </c>
      <c r="JB34" s="165" t="e">
        <f t="shared" si="45"/>
        <v>#N/A</v>
      </c>
      <c r="JC34" s="165" t="e">
        <f t="shared" si="46"/>
        <v>#N/A</v>
      </c>
      <c r="JD34" s="165" t="e">
        <f t="shared" si="47"/>
        <v>#N/A</v>
      </c>
      <c r="JE34" s="165" t="e">
        <f t="shared" si="48"/>
        <v>#N/A</v>
      </c>
      <c r="JF34" s="165" t="e">
        <f t="shared" si="49"/>
        <v>#N/A</v>
      </c>
      <c r="JG34" s="165" t="e">
        <f t="shared" si="50"/>
        <v>#N/A</v>
      </c>
      <c r="JH34" s="165" t="e">
        <f t="shared" si="51"/>
        <v>#N/A</v>
      </c>
      <c r="JI34" s="165" t="e">
        <f t="shared" si="52"/>
        <v>#N/A</v>
      </c>
      <c r="JJ34" s="165" t="e">
        <f t="shared" si="53"/>
        <v>#N/A</v>
      </c>
      <c r="JK34" s="165" t="e">
        <f t="shared" si="54"/>
        <v>#N/A</v>
      </c>
      <c r="JL34" s="165" t="e">
        <f t="shared" si="55"/>
        <v>#N/A</v>
      </c>
      <c r="JM34" s="165" t="e">
        <f t="shared" si="56"/>
        <v>#N/A</v>
      </c>
      <c r="JN34" s="165" t="e">
        <f t="shared" si="57"/>
        <v>#N/A</v>
      </c>
      <c r="JO34" s="165" t="e">
        <f t="shared" si="58"/>
        <v>#N/A</v>
      </c>
      <c r="JP34" s="165" t="e">
        <f t="shared" si="59"/>
        <v>#N/A</v>
      </c>
      <c r="JQ34" s="165" t="e">
        <f t="shared" si="60"/>
        <v>#N/A</v>
      </c>
      <c r="JR34" s="165" t="e">
        <f t="shared" si="61"/>
        <v>#N/A</v>
      </c>
      <c r="JS34" s="165" t="e">
        <f t="shared" si="62"/>
        <v>#N/A</v>
      </c>
      <c r="JT34" s="165" t="e">
        <f t="shared" si="63"/>
        <v>#N/A</v>
      </c>
      <c r="JU34" s="165" t="e">
        <f t="shared" si="64"/>
        <v>#N/A</v>
      </c>
      <c r="JV34" s="165" t="e">
        <f t="shared" si="65"/>
        <v>#N/A</v>
      </c>
      <c r="JW34" s="165" t="e">
        <f t="shared" si="66"/>
        <v>#N/A</v>
      </c>
      <c r="JX34" s="165" t="e">
        <f t="shared" si="67"/>
        <v>#N/A</v>
      </c>
      <c r="JY34" s="165" t="e">
        <f t="shared" si="68"/>
        <v>#N/A</v>
      </c>
      <c r="JZ34" s="165" t="e">
        <f t="shared" si="69"/>
        <v>#N/A</v>
      </c>
      <c r="KA34" s="165" t="e">
        <f t="shared" si="70"/>
        <v>#N/A</v>
      </c>
      <c r="KB34" s="165" t="e">
        <f t="shared" si="71"/>
        <v>#N/A</v>
      </c>
      <c r="KC34" s="165" t="e">
        <f t="shared" si="72"/>
        <v>#N/A</v>
      </c>
      <c r="KD34" s="165" t="e">
        <f t="shared" si="73"/>
        <v>#N/A</v>
      </c>
      <c r="KE34" s="165" t="e">
        <f t="shared" si="74"/>
        <v>#N/A</v>
      </c>
      <c r="KF34" s="165" t="e">
        <f t="shared" si="75"/>
        <v>#N/A</v>
      </c>
      <c r="KG34" s="165" t="e">
        <f t="shared" si="76"/>
        <v>#N/A</v>
      </c>
      <c r="KH34" s="165" t="e">
        <f t="shared" si="77"/>
        <v>#N/A</v>
      </c>
      <c r="KI34" s="165" t="e">
        <f t="shared" si="78"/>
        <v>#N/A</v>
      </c>
      <c r="KJ34" s="165" t="e">
        <f t="shared" si="79"/>
        <v>#N/A</v>
      </c>
      <c r="KK34" s="165" t="e">
        <f t="shared" si="80"/>
        <v>#N/A</v>
      </c>
      <c r="KL34" s="165" t="e">
        <f t="shared" si="81"/>
        <v>#N/A</v>
      </c>
      <c r="KM34" s="165" t="e">
        <f t="shared" si="82"/>
        <v>#N/A</v>
      </c>
      <c r="KN34" s="165" t="e">
        <f t="shared" si="83"/>
        <v>#N/A</v>
      </c>
      <c r="KO34" s="165" t="e">
        <f t="shared" si="84"/>
        <v>#N/A</v>
      </c>
      <c r="KP34" s="165" t="e">
        <f t="shared" si="85"/>
        <v>#N/A</v>
      </c>
      <c r="KQ34" s="165" t="e">
        <f t="shared" si="86"/>
        <v>#N/A</v>
      </c>
      <c r="KR34" s="165" t="e">
        <f t="shared" si="87"/>
        <v>#N/A</v>
      </c>
      <c r="KS34" s="165" t="e">
        <f t="shared" si="88"/>
        <v>#N/A</v>
      </c>
      <c r="KT34" s="165" t="e">
        <f t="shared" si="89"/>
        <v>#N/A</v>
      </c>
      <c r="KU34" s="165" t="e">
        <f t="shared" si="90"/>
        <v>#N/A</v>
      </c>
      <c r="KV34" s="165" t="e">
        <f t="shared" si="91"/>
        <v>#N/A</v>
      </c>
      <c r="KW34" s="165" t="e">
        <f t="shared" si="92"/>
        <v>#N/A</v>
      </c>
      <c r="KX34" s="165" t="e">
        <f t="shared" si="93"/>
        <v>#N/A</v>
      </c>
      <c r="KY34" s="165" t="e">
        <f t="shared" si="94"/>
        <v>#N/A</v>
      </c>
      <c r="KZ34" s="165" t="e">
        <f t="shared" si="95"/>
        <v>#N/A</v>
      </c>
      <c r="LA34" s="165" t="e">
        <f t="shared" si="96"/>
        <v>#N/A</v>
      </c>
      <c r="LB34" s="165" t="e">
        <f t="shared" si="97"/>
        <v>#N/A</v>
      </c>
      <c r="LC34" s="165" t="e">
        <f t="shared" si="98"/>
        <v>#N/A</v>
      </c>
      <c r="LD34" s="165" t="e">
        <f t="shared" si="99"/>
        <v>#N/A</v>
      </c>
      <c r="LE34" s="165" t="e">
        <f t="shared" si="100"/>
        <v>#N/A</v>
      </c>
      <c r="LF34" s="165" t="e">
        <f t="shared" si="101"/>
        <v>#N/A</v>
      </c>
      <c r="LG34" s="165" t="e">
        <f t="shared" si="102"/>
        <v>#N/A</v>
      </c>
      <c r="LH34" s="165" t="e">
        <f t="shared" si="103"/>
        <v>#N/A</v>
      </c>
      <c r="LI34" s="165" t="e">
        <f t="shared" si="104"/>
        <v>#N/A</v>
      </c>
      <c r="LJ34" s="165" t="e">
        <f t="shared" si="105"/>
        <v>#N/A</v>
      </c>
      <c r="LK34" s="165" t="e">
        <f t="shared" si="106"/>
        <v>#N/A</v>
      </c>
      <c r="LL34" s="165" t="e">
        <f t="shared" si="107"/>
        <v>#N/A</v>
      </c>
      <c r="LM34" s="165" t="e">
        <f t="shared" si="108"/>
        <v>#N/A</v>
      </c>
      <c r="LN34" s="165" t="e">
        <f t="shared" si="109"/>
        <v>#N/A</v>
      </c>
      <c r="LO34" s="165" t="e">
        <f t="shared" si="110"/>
        <v>#N/A</v>
      </c>
      <c r="LP34" s="165" t="e">
        <f t="shared" si="111"/>
        <v>#N/A</v>
      </c>
      <c r="LQ34" s="165" t="e">
        <f t="shared" si="112"/>
        <v>#N/A</v>
      </c>
      <c r="LR34" s="165" t="e">
        <f t="shared" si="113"/>
        <v>#N/A</v>
      </c>
      <c r="LS34" s="165" t="e">
        <f t="shared" si="114"/>
        <v>#N/A</v>
      </c>
      <c r="LT34" s="165" t="e">
        <f t="shared" si="115"/>
        <v>#N/A</v>
      </c>
      <c r="LU34" s="165" t="e">
        <f t="shared" si="116"/>
        <v>#N/A</v>
      </c>
      <c r="LV34" s="165" t="e">
        <f t="shared" si="117"/>
        <v>#N/A</v>
      </c>
      <c r="LW34" s="165" t="e">
        <f t="shared" si="118"/>
        <v>#N/A</v>
      </c>
      <c r="LX34" s="165" t="e">
        <f t="shared" si="119"/>
        <v>#N/A</v>
      </c>
      <c r="LY34" s="165" t="e">
        <f t="shared" si="120"/>
        <v>#N/A</v>
      </c>
      <c r="LZ34" s="165" t="e">
        <f t="shared" si="121"/>
        <v>#N/A</v>
      </c>
      <c r="MA34" s="165" t="e">
        <f t="shared" si="122"/>
        <v>#N/A</v>
      </c>
      <c r="MB34" s="165" t="e">
        <f t="shared" si="123"/>
        <v>#N/A</v>
      </c>
      <c r="MC34" s="165" t="e">
        <f t="shared" si="124"/>
        <v>#N/A</v>
      </c>
      <c r="MD34" s="165" t="e">
        <f t="shared" si="125"/>
        <v>#N/A</v>
      </c>
      <c r="ME34" s="165" t="e">
        <f t="shared" si="126"/>
        <v>#N/A</v>
      </c>
      <c r="MF34" s="165" t="e">
        <f t="shared" si="127"/>
        <v>#N/A</v>
      </c>
      <c r="MG34" s="165" t="e">
        <f t="shared" si="128"/>
        <v>#N/A</v>
      </c>
      <c r="MH34" s="165" t="e">
        <f t="shared" si="129"/>
        <v>#N/A</v>
      </c>
      <c r="MI34" s="165" t="e">
        <f t="shared" si="130"/>
        <v>#N/A</v>
      </c>
      <c r="MJ34" s="165" t="e">
        <f t="shared" si="131"/>
        <v>#N/A</v>
      </c>
      <c r="MK34" s="165" t="e">
        <f t="shared" si="132"/>
        <v>#N/A</v>
      </c>
      <c r="ML34" s="165" t="e">
        <f t="shared" si="133"/>
        <v>#N/A</v>
      </c>
      <c r="MM34" s="165" t="e">
        <f t="shared" si="134"/>
        <v>#N/A</v>
      </c>
      <c r="MN34" s="165" t="e">
        <f t="shared" si="135"/>
        <v>#N/A</v>
      </c>
      <c r="MO34" s="165" t="e">
        <f t="shared" si="136"/>
        <v>#N/A</v>
      </c>
      <c r="MP34" s="165" t="e">
        <f t="shared" si="137"/>
        <v>#N/A</v>
      </c>
      <c r="MQ34" s="165" t="e">
        <f t="shared" si="138"/>
        <v>#N/A</v>
      </c>
      <c r="MR34" s="165" t="e">
        <f t="shared" si="139"/>
        <v>#N/A</v>
      </c>
      <c r="MS34" s="165" t="e">
        <f t="shared" si="140"/>
        <v>#N/A</v>
      </c>
      <c r="MT34" s="165" t="e">
        <f t="shared" si="141"/>
        <v>#N/A</v>
      </c>
      <c r="MU34" s="165" t="e">
        <f t="shared" si="142"/>
        <v>#N/A</v>
      </c>
      <c r="MV34" s="165" t="e">
        <f t="shared" si="143"/>
        <v>#N/A</v>
      </c>
      <c r="MW34" s="165" t="e">
        <f t="shared" si="144"/>
        <v>#N/A</v>
      </c>
      <c r="MX34" s="165" t="e">
        <f t="shared" si="145"/>
        <v>#N/A</v>
      </c>
      <c r="MY34" s="165" t="e">
        <f t="shared" si="146"/>
        <v>#N/A</v>
      </c>
      <c r="MZ34" s="165" t="e">
        <f t="shared" si="147"/>
        <v>#N/A</v>
      </c>
      <c r="NA34" s="165" t="e">
        <f t="shared" si="148"/>
        <v>#N/A</v>
      </c>
      <c r="NB34" s="165" t="e">
        <f t="shared" si="149"/>
        <v>#N/A</v>
      </c>
      <c r="NC34" s="165" t="e">
        <f t="shared" si="150"/>
        <v>#N/A</v>
      </c>
      <c r="ND34" s="165" t="e">
        <f t="shared" si="151"/>
        <v>#N/A</v>
      </c>
      <c r="NE34" s="165" t="e">
        <f t="shared" si="152"/>
        <v>#N/A</v>
      </c>
      <c r="NF34" s="165" t="e">
        <f t="shared" si="153"/>
        <v>#N/A</v>
      </c>
      <c r="NG34" s="165" t="e">
        <f t="shared" si="154"/>
        <v>#N/A</v>
      </c>
      <c r="NH34" s="165" t="e">
        <f t="shared" si="155"/>
        <v>#N/A</v>
      </c>
      <c r="NI34" s="165" t="e">
        <f t="shared" si="156"/>
        <v>#N/A</v>
      </c>
      <c r="NJ34" s="165" t="e">
        <f t="shared" si="157"/>
        <v>#N/A</v>
      </c>
      <c r="NK34" s="165" t="e">
        <f t="shared" si="158"/>
        <v>#N/A</v>
      </c>
      <c r="NL34" s="165" t="e">
        <f t="shared" si="159"/>
        <v>#N/A</v>
      </c>
      <c r="NM34" s="165" t="e">
        <f t="shared" si="160"/>
        <v>#N/A</v>
      </c>
      <c r="NN34" s="165" t="e">
        <f t="shared" si="161"/>
        <v>#N/A</v>
      </c>
      <c r="NO34" s="165" t="e">
        <f t="shared" si="162"/>
        <v>#N/A</v>
      </c>
      <c r="NP34" s="165" t="e">
        <f t="shared" si="163"/>
        <v>#N/A</v>
      </c>
      <c r="NQ34" s="165" t="e">
        <f t="shared" si="164"/>
        <v>#N/A</v>
      </c>
      <c r="NR34" s="165" t="e">
        <f t="shared" si="165"/>
        <v>#N/A</v>
      </c>
      <c r="NS34" s="165" t="e">
        <f t="shared" si="166"/>
        <v>#N/A</v>
      </c>
      <c r="NT34" s="165" t="e">
        <f t="shared" si="167"/>
        <v>#N/A</v>
      </c>
      <c r="NU34" s="165" t="e">
        <f t="shared" si="168"/>
        <v>#N/A</v>
      </c>
      <c r="NV34" s="165" t="e">
        <f t="shared" si="169"/>
        <v>#N/A</v>
      </c>
      <c r="NW34" s="165" t="e">
        <f t="shared" si="170"/>
        <v>#N/A</v>
      </c>
      <c r="NX34" s="165" t="e">
        <f t="shared" si="171"/>
        <v>#N/A</v>
      </c>
      <c r="NY34" s="165" t="e">
        <f t="shared" si="172"/>
        <v>#N/A</v>
      </c>
      <c r="NZ34" s="165" t="e">
        <f t="shared" si="173"/>
        <v>#N/A</v>
      </c>
      <c r="OA34" s="165" t="e">
        <f t="shared" si="174"/>
        <v>#N/A</v>
      </c>
      <c r="OB34" s="165" t="e">
        <f t="shared" si="175"/>
        <v>#N/A</v>
      </c>
      <c r="OC34" s="165" t="e">
        <f t="shared" si="176"/>
        <v>#N/A</v>
      </c>
      <c r="OD34" s="165" t="e">
        <f t="shared" si="177"/>
        <v>#N/A</v>
      </c>
      <c r="OE34" s="165" t="e">
        <f t="shared" si="178"/>
        <v>#N/A</v>
      </c>
      <c r="OF34" s="165" t="e">
        <f t="shared" si="179"/>
        <v>#N/A</v>
      </c>
      <c r="OG34" s="165" t="e">
        <f t="shared" si="180"/>
        <v>#N/A</v>
      </c>
      <c r="OH34" s="165" t="e">
        <f t="shared" si="181"/>
        <v>#N/A</v>
      </c>
      <c r="OI34" s="165" t="e">
        <f t="shared" si="182"/>
        <v>#N/A</v>
      </c>
      <c r="OJ34" s="165" t="e">
        <f t="shared" si="183"/>
        <v>#N/A</v>
      </c>
      <c r="OK34" s="165" t="e">
        <f t="shared" si="184"/>
        <v>#N/A</v>
      </c>
      <c r="OL34" s="165" t="e">
        <f t="shared" si="185"/>
        <v>#N/A</v>
      </c>
      <c r="OM34" s="165" t="e">
        <f t="shared" si="186"/>
        <v>#N/A</v>
      </c>
      <c r="ON34" s="165" t="e">
        <f t="shared" si="187"/>
        <v>#N/A</v>
      </c>
      <c r="OO34" s="165" t="e">
        <f t="shared" si="188"/>
        <v>#N/A</v>
      </c>
      <c r="OP34" s="165" t="e">
        <f t="shared" si="189"/>
        <v>#N/A</v>
      </c>
      <c r="OQ34" s="165" t="e">
        <f t="shared" si="190"/>
        <v>#N/A</v>
      </c>
      <c r="OR34" s="165" t="e">
        <f t="shared" si="191"/>
        <v>#N/A</v>
      </c>
      <c r="OS34" s="165" t="e">
        <f t="shared" si="192"/>
        <v>#N/A</v>
      </c>
      <c r="OT34" s="165" t="e">
        <f t="shared" si="193"/>
        <v>#N/A</v>
      </c>
      <c r="OU34" s="165" t="e">
        <f t="shared" si="194"/>
        <v>#N/A</v>
      </c>
      <c r="OV34" s="165" t="e">
        <f t="shared" si="195"/>
        <v>#N/A</v>
      </c>
      <c r="OW34" s="165" t="e">
        <f t="shared" si="196"/>
        <v>#N/A</v>
      </c>
      <c r="OX34" s="165" t="e">
        <f t="shared" si="197"/>
        <v>#N/A</v>
      </c>
      <c r="OY34" s="165" t="e">
        <f t="shared" si="198"/>
        <v>#N/A</v>
      </c>
      <c r="OZ34" s="165" t="e">
        <f t="shared" si="199"/>
        <v>#N/A</v>
      </c>
      <c r="PA34" s="165" t="e">
        <f t="shared" si="200"/>
        <v>#N/A</v>
      </c>
      <c r="PB34" s="165" t="e">
        <f t="shared" si="201"/>
        <v>#N/A</v>
      </c>
      <c r="PC34" s="165" t="e">
        <f t="shared" si="202"/>
        <v>#N/A</v>
      </c>
      <c r="PD34" s="165" t="e">
        <f t="shared" si="203"/>
        <v>#N/A</v>
      </c>
      <c r="PE34" s="165" t="e">
        <f t="shared" si="204"/>
        <v>#N/A</v>
      </c>
      <c r="PF34" s="165" t="e">
        <f t="shared" si="205"/>
        <v>#N/A</v>
      </c>
      <c r="PG34" s="165" t="e">
        <f t="shared" si="206"/>
        <v>#N/A</v>
      </c>
      <c r="PH34" s="165" t="e">
        <f t="shared" si="207"/>
        <v>#N/A</v>
      </c>
    </row>
    <row r="35" spans="1:424" hidden="1" x14ac:dyDescent="0.45">
      <c r="A35" s="4">
        <v>32</v>
      </c>
      <c r="B35" s="92" t="str">
        <f t="shared" si="208"/>
        <v/>
      </c>
      <c r="C35" s="91"/>
      <c r="D35" s="92" t="str">
        <f t="shared" si="209"/>
        <v/>
      </c>
      <c r="E35" s="120" t="str">
        <f t="shared" si="0"/>
        <v/>
      </c>
      <c r="F35" s="120" t="str">
        <f t="shared" si="1"/>
        <v/>
      </c>
      <c r="G35" s="71" t="str">
        <f t="shared" si="210"/>
        <v/>
      </c>
      <c r="H35" s="23"/>
      <c r="I35" s="55"/>
      <c r="J35" s="298"/>
      <c r="K35" s="72" t="str">
        <f>IF(AND(B35&gt;0,C35&gt;0,D35&gt;0),IF(ISBLANK(J35),IF(ISBLANK(H35),"",(D35-B35)*VLOOKUP(H35,VLookups!$A$4:$B$13,2,FALSE)),J35),"")</f>
        <v/>
      </c>
      <c r="L35" s="73" t="str">
        <f t="shared" si="2"/>
        <v/>
      </c>
      <c r="M35" s="91"/>
      <c r="N35" s="265" t="str">
        <f>IF(AND(M35&gt;0,C35&gt;0,NOT(K35="")),ABS(VLOOKUP($M$1,VLookups!$A$43:$B$44,2,FALSE)-_xlfn.NORM.DIST(M35,G35,K35,TRUE)),"")</f>
        <v/>
      </c>
      <c r="O35" s="90" t="str">
        <f>IF(AND($B35&gt;0,$C35&gt;0,$D35&gt;0,NOT(ISBLANK($H35))),_xlfn.NORM.INV(ABS(VLOOKUP($M$1,VLookups!$A$43:$B$44,2,FALSE)-O$3),$G35,$K35),"")</f>
        <v/>
      </c>
      <c r="P35" s="89" t="str">
        <f>IF(AND($B35&gt;0,$C35&gt;0,$D35&gt;0,NOT(ISBLANK($H35))),_xlfn.NORM.INV(ABS(VLOOKUP($M$1,VLookups!$A$43:$B$44,2,FALSE)-P$3),$G35,$K35),"")</f>
        <v/>
      </c>
      <c r="Q35" s="90" t="str">
        <f>IF(AND($B35&gt;0,$C35&gt;0,$D35&gt;0,NOT(ISBLANK($H35))),_xlfn.NORM.INV(ABS(VLOOKUP($M$1,VLookups!$A$43:$B$44,2,FALSE)-Q$3),$G35,$K35),"")</f>
        <v/>
      </c>
      <c r="R35" s="89" t="str">
        <f>IF(AND($B35&gt;0,$C35&gt;0,$D35&gt;0,NOT(ISBLANK($H35))),_xlfn.NORM.INV(ABS(VLOOKUP($M$1,VLookups!$A$43:$B$44,2,FALSE)-R$3),$G35,$K35),"")</f>
        <v/>
      </c>
      <c r="S35" s="90" t="str">
        <f>IF(AND($B35&gt;0,$C35&gt;0,$D35&gt;0,NOT(ISBLANK($H35))),_xlfn.NORM.INV(ABS(VLOOKUP($M$1,VLookups!$A$43:$B$44,2,FALSE)-S$3),$G35,$K35),"")</f>
        <v/>
      </c>
      <c r="T35" s="89" t="str">
        <f>IF(AND($B35&gt;0,$C35&gt;0,$D35&gt;0,NOT(ISBLANK($H35))),_xlfn.NORM.INV(ABS(VLOOKUP($M$1,VLookups!$A$43:$B$44,2,FALSE)-T$3),$G35,$K35),"")</f>
        <v/>
      </c>
      <c r="U35" s="5"/>
      <c r="V35" s="164" t="str">
        <f t="shared" si="211"/>
        <v/>
      </c>
      <c r="W35" s="47" t="str">
        <f t="shared" si="212"/>
        <v/>
      </c>
      <c r="X35" s="47" t="str">
        <f t="shared" si="244"/>
        <v/>
      </c>
      <c r="Y35" s="47" t="str">
        <f t="shared" si="244"/>
        <v/>
      </c>
      <c r="Z35" s="47" t="str">
        <f t="shared" si="244"/>
        <v/>
      </c>
      <c r="AA35" s="47" t="str">
        <f t="shared" si="244"/>
        <v/>
      </c>
      <c r="AB35" s="47" t="str">
        <f t="shared" si="244"/>
        <v/>
      </c>
      <c r="AC35" s="47" t="str">
        <f t="shared" si="244"/>
        <v/>
      </c>
      <c r="AD35" s="47" t="str">
        <f t="shared" si="244"/>
        <v/>
      </c>
      <c r="AE35" s="47" t="str">
        <f t="shared" si="244"/>
        <v/>
      </c>
      <c r="AF35" s="47" t="str">
        <f t="shared" si="244"/>
        <v/>
      </c>
      <c r="AG35" s="47" t="str">
        <f t="shared" si="244"/>
        <v/>
      </c>
      <c r="AH35" s="47" t="str">
        <f t="shared" si="244"/>
        <v/>
      </c>
      <c r="AI35" s="47" t="str">
        <f t="shared" si="244"/>
        <v/>
      </c>
      <c r="AJ35" s="47" t="str">
        <f t="shared" si="244"/>
        <v/>
      </c>
      <c r="AK35" s="47" t="str">
        <f t="shared" si="244"/>
        <v/>
      </c>
      <c r="AL35" s="47" t="str">
        <f t="shared" si="244"/>
        <v/>
      </c>
      <c r="AM35" s="47" t="str">
        <f t="shared" si="244"/>
        <v/>
      </c>
      <c r="AN35" s="47" t="str">
        <f t="shared" si="244"/>
        <v/>
      </c>
      <c r="AO35" s="47" t="str">
        <f t="shared" si="244"/>
        <v/>
      </c>
      <c r="AP35" s="47" t="str">
        <f t="shared" si="244"/>
        <v/>
      </c>
      <c r="AQ35" s="47" t="str">
        <f t="shared" si="244"/>
        <v/>
      </c>
      <c r="AR35" s="47" t="str">
        <f t="shared" si="244"/>
        <v/>
      </c>
      <c r="AS35" s="47" t="str">
        <f t="shared" si="244"/>
        <v/>
      </c>
      <c r="AT35" s="47" t="str">
        <f t="shared" si="244"/>
        <v/>
      </c>
      <c r="AU35" s="47" t="str">
        <f t="shared" si="244"/>
        <v/>
      </c>
      <c r="AV35" s="47" t="str">
        <f t="shared" si="244"/>
        <v/>
      </c>
      <c r="AW35" s="47" t="str">
        <f t="shared" si="244"/>
        <v/>
      </c>
      <c r="AX35" s="47" t="str">
        <f t="shared" si="244"/>
        <v/>
      </c>
      <c r="AY35" s="47" t="str">
        <f t="shared" si="244"/>
        <v/>
      </c>
      <c r="AZ35" s="47" t="str">
        <f t="shared" si="244"/>
        <v/>
      </c>
      <c r="BA35" s="47" t="str">
        <f t="shared" si="244"/>
        <v/>
      </c>
      <c r="BB35" s="47" t="str">
        <f t="shared" si="244"/>
        <v/>
      </c>
      <c r="BC35" s="47" t="str">
        <f t="shared" si="244"/>
        <v/>
      </c>
      <c r="BD35" s="47" t="str">
        <f t="shared" si="244"/>
        <v/>
      </c>
      <c r="BE35" s="47" t="str">
        <f t="shared" si="244"/>
        <v/>
      </c>
      <c r="BF35" s="47" t="str">
        <f t="shared" si="244"/>
        <v/>
      </c>
      <c r="BG35" s="47" t="str">
        <f t="shared" si="244"/>
        <v/>
      </c>
      <c r="BH35" s="47" t="str">
        <f t="shared" si="244"/>
        <v/>
      </c>
      <c r="BI35" s="47" t="str">
        <f t="shared" si="244"/>
        <v/>
      </c>
      <c r="BJ35" s="47" t="str">
        <f t="shared" si="244"/>
        <v/>
      </c>
      <c r="BK35" s="47" t="str">
        <f t="shared" si="244"/>
        <v/>
      </c>
      <c r="BL35" s="47" t="str">
        <f t="shared" si="244"/>
        <v/>
      </c>
      <c r="BM35" s="47" t="str">
        <f t="shared" si="244"/>
        <v/>
      </c>
      <c r="BN35" s="47" t="str">
        <f t="shared" si="244"/>
        <v/>
      </c>
      <c r="BO35" s="47" t="str">
        <f t="shared" si="244"/>
        <v/>
      </c>
      <c r="BP35" s="47" t="str">
        <f t="shared" si="244"/>
        <v/>
      </c>
      <c r="BQ35" s="47" t="str">
        <f t="shared" si="244"/>
        <v/>
      </c>
      <c r="BR35" s="47" t="str">
        <f t="shared" si="244"/>
        <v/>
      </c>
      <c r="BS35" s="47" t="str">
        <f t="shared" si="244"/>
        <v/>
      </c>
      <c r="BT35" s="47" t="str">
        <f t="shared" si="244"/>
        <v/>
      </c>
      <c r="BU35" s="47" t="str">
        <f t="shared" si="244"/>
        <v/>
      </c>
      <c r="BV35" s="47" t="str">
        <f t="shared" si="244"/>
        <v/>
      </c>
      <c r="BW35" s="47" t="str">
        <f t="shared" si="244"/>
        <v/>
      </c>
      <c r="BX35" s="47" t="str">
        <f t="shared" si="244"/>
        <v/>
      </c>
      <c r="BY35" s="47" t="str">
        <f t="shared" si="244"/>
        <v/>
      </c>
      <c r="BZ35" s="47" t="str">
        <f t="shared" si="244"/>
        <v/>
      </c>
      <c r="CA35" s="47" t="str">
        <f t="shared" si="244"/>
        <v/>
      </c>
      <c r="CB35" s="47" t="str">
        <f t="shared" si="244"/>
        <v/>
      </c>
      <c r="CC35" s="47" t="str">
        <f t="shared" si="244"/>
        <v/>
      </c>
      <c r="CD35" s="47" t="str">
        <f t="shared" si="244"/>
        <v/>
      </c>
      <c r="CE35" s="47" t="str">
        <f t="shared" si="244"/>
        <v/>
      </c>
      <c r="CF35" s="47" t="str">
        <f t="shared" si="244"/>
        <v/>
      </c>
      <c r="CG35" s="47" t="str">
        <f t="shared" si="244"/>
        <v/>
      </c>
      <c r="CH35" s="47" t="str">
        <f t="shared" si="244"/>
        <v/>
      </c>
      <c r="CI35" s="47" t="str">
        <f t="shared" si="244"/>
        <v/>
      </c>
      <c r="CJ35" s="47" t="str">
        <f t="shared" si="242"/>
        <v/>
      </c>
      <c r="CK35" s="47" t="str">
        <f t="shared" si="242"/>
        <v/>
      </c>
      <c r="CL35" s="47" t="str">
        <f t="shared" si="242"/>
        <v/>
      </c>
      <c r="CM35" s="47" t="str">
        <f t="shared" si="242"/>
        <v/>
      </c>
      <c r="CN35" s="47" t="str">
        <f t="shared" si="242"/>
        <v/>
      </c>
      <c r="CO35" s="47" t="str">
        <f t="shared" si="242"/>
        <v/>
      </c>
      <c r="CP35" s="47" t="str">
        <f t="shared" si="242"/>
        <v/>
      </c>
      <c r="CQ35" s="47" t="str">
        <f t="shared" si="242"/>
        <v/>
      </c>
      <c r="CR35" s="47" t="str">
        <f t="shared" si="242"/>
        <v/>
      </c>
      <c r="CS35" s="47" t="str">
        <f t="shared" si="242"/>
        <v/>
      </c>
      <c r="CT35" s="47" t="str">
        <f t="shared" si="242"/>
        <v/>
      </c>
      <c r="CU35" s="47" t="str">
        <f t="shared" si="242"/>
        <v/>
      </c>
      <c r="CV35" s="47" t="str">
        <f t="shared" si="242"/>
        <v/>
      </c>
      <c r="CW35" s="47" t="str">
        <f t="shared" si="242"/>
        <v/>
      </c>
      <c r="CX35" s="47" t="str">
        <f t="shared" si="242"/>
        <v/>
      </c>
      <c r="CY35" s="47" t="str">
        <f t="shared" si="242"/>
        <v/>
      </c>
      <c r="CZ35" s="47" t="str">
        <f t="shared" si="242"/>
        <v/>
      </c>
      <c r="DA35" s="47" t="str">
        <f t="shared" si="242"/>
        <v/>
      </c>
      <c r="DB35" s="47" t="str">
        <f t="shared" si="242"/>
        <v/>
      </c>
      <c r="DC35" s="47" t="str">
        <f t="shared" si="242"/>
        <v/>
      </c>
      <c r="DD35" s="47" t="str">
        <f t="shared" si="242"/>
        <v/>
      </c>
      <c r="DE35" s="47" t="str">
        <f t="shared" si="242"/>
        <v/>
      </c>
      <c r="DF35" s="47" t="str">
        <f t="shared" si="242"/>
        <v/>
      </c>
      <c r="DG35" s="47" t="str">
        <f t="shared" si="242"/>
        <v/>
      </c>
      <c r="DH35" s="47" t="str">
        <f t="shared" si="242"/>
        <v/>
      </c>
      <c r="DI35" s="47" t="str">
        <f t="shared" si="242"/>
        <v/>
      </c>
      <c r="DJ35" s="47" t="str">
        <f t="shared" si="242"/>
        <v/>
      </c>
      <c r="DK35" s="47" t="str">
        <f t="shared" si="242"/>
        <v/>
      </c>
      <c r="DL35" s="47" t="str">
        <f t="shared" si="242"/>
        <v/>
      </c>
      <c r="DM35" s="47" t="str">
        <f t="shared" si="242"/>
        <v/>
      </c>
      <c r="DN35" s="47" t="str">
        <f t="shared" si="242"/>
        <v/>
      </c>
      <c r="DO35" s="47" t="str">
        <f t="shared" si="242"/>
        <v/>
      </c>
      <c r="DP35" s="47" t="str">
        <f t="shared" si="242"/>
        <v/>
      </c>
      <c r="DQ35" s="47" t="str">
        <f t="shared" si="242"/>
        <v/>
      </c>
      <c r="DR35" s="47" t="str">
        <f t="shared" si="242"/>
        <v/>
      </c>
      <c r="DS35" s="179" t="str">
        <f t="shared" si="213"/>
        <v/>
      </c>
      <c r="DT35" s="47" t="str">
        <f t="shared" si="214"/>
        <v/>
      </c>
      <c r="DU35" s="47" t="str">
        <f t="shared" si="245"/>
        <v/>
      </c>
      <c r="DV35" s="47" t="str">
        <f t="shared" si="245"/>
        <v/>
      </c>
      <c r="DW35" s="47" t="str">
        <f t="shared" si="245"/>
        <v/>
      </c>
      <c r="DX35" s="47" t="str">
        <f t="shared" si="245"/>
        <v/>
      </c>
      <c r="DY35" s="47" t="str">
        <f t="shared" si="245"/>
        <v/>
      </c>
      <c r="DZ35" s="47" t="str">
        <f t="shared" si="245"/>
        <v/>
      </c>
      <c r="EA35" s="47" t="str">
        <f t="shared" si="245"/>
        <v/>
      </c>
      <c r="EB35" s="47" t="str">
        <f t="shared" si="245"/>
        <v/>
      </c>
      <c r="EC35" s="47" t="str">
        <f t="shared" si="245"/>
        <v/>
      </c>
      <c r="ED35" s="47" t="str">
        <f t="shared" si="245"/>
        <v/>
      </c>
      <c r="EE35" s="47" t="str">
        <f t="shared" si="245"/>
        <v/>
      </c>
      <c r="EF35" s="47" t="str">
        <f t="shared" si="245"/>
        <v/>
      </c>
      <c r="EG35" s="47" t="str">
        <f t="shared" si="245"/>
        <v/>
      </c>
      <c r="EH35" s="47" t="str">
        <f t="shared" si="245"/>
        <v/>
      </c>
      <c r="EI35" s="47" t="str">
        <f t="shared" si="245"/>
        <v/>
      </c>
      <c r="EJ35" s="47" t="str">
        <f t="shared" si="245"/>
        <v/>
      </c>
      <c r="EK35" s="47" t="str">
        <f t="shared" si="245"/>
        <v/>
      </c>
      <c r="EL35" s="47" t="str">
        <f t="shared" si="245"/>
        <v/>
      </c>
      <c r="EM35" s="47" t="str">
        <f t="shared" si="245"/>
        <v/>
      </c>
      <c r="EN35" s="47" t="str">
        <f t="shared" si="245"/>
        <v/>
      </c>
      <c r="EO35" s="47" t="str">
        <f t="shared" si="245"/>
        <v/>
      </c>
      <c r="EP35" s="47" t="str">
        <f t="shared" si="245"/>
        <v/>
      </c>
      <c r="EQ35" s="47" t="str">
        <f t="shared" si="245"/>
        <v/>
      </c>
      <c r="ER35" s="47" t="str">
        <f t="shared" si="245"/>
        <v/>
      </c>
      <c r="ES35" s="47" t="str">
        <f t="shared" si="245"/>
        <v/>
      </c>
      <c r="ET35" s="47" t="str">
        <f t="shared" si="245"/>
        <v/>
      </c>
      <c r="EU35" s="47" t="str">
        <f t="shared" si="245"/>
        <v/>
      </c>
      <c r="EV35" s="47" t="str">
        <f t="shared" si="245"/>
        <v/>
      </c>
      <c r="EW35" s="47" t="str">
        <f t="shared" si="245"/>
        <v/>
      </c>
      <c r="EX35" s="47" t="str">
        <f t="shared" si="245"/>
        <v/>
      </c>
      <c r="EY35" s="47" t="str">
        <f t="shared" si="245"/>
        <v/>
      </c>
      <c r="EZ35" s="47" t="str">
        <f t="shared" si="245"/>
        <v/>
      </c>
      <c r="FA35" s="47" t="str">
        <f t="shared" si="245"/>
        <v/>
      </c>
      <c r="FB35" s="47" t="str">
        <f t="shared" si="245"/>
        <v/>
      </c>
      <c r="FC35" s="47" t="str">
        <f t="shared" si="245"/>
        <v/>
      </c>
      <c r="FD35" s="47" t="str">
        <f t="shared" si="245"/>
        <v/>
      </c>
      <c r="FE35" s="47" t="str">
        <f t="shared" si="245"/>
        <v/>
      </c>
      <c r="FF35" s="47" t="str">
        <f t="shared" si="245"/>
        <v/>
      </c>
      <c r="FG35" s="47" t="str">
        <f t="shared" si="245"/>
        <v/>
      </c>
      <c r="FH35" s="47" t="str">
        <f t="shared" si="245"/>
        <v/>
      </c>
      <c r="FI35" s="47" t="str">
        <f t="shared" si="245"/>
        <v/>
      </c>
      <c r="FJ35" s="47" t="str">
        <f t="shared" si="245"/>
        <v/>
      </c>
      <c r="FK35" s="47" t="str">
        <f t="shared" si="245"/>
        <v/>
      </c>
      <c r="FL35" s="47" t="str">
        <f t="shared" si="245"/>
        <v/>
      </c>
      <c r="FM35" s="47" t="str">
        <f t="shared" si="245"/>
        <v/>
      </c>
      <c r="FN35" s="47" t="str">
        <f t="shared" si="245"/>
        <v/>
      </c>
      <c r="FO35" s="47" t="str">
        <f t="shared" si="245"/>
        <v/>
      </c>
      <c r="FP35" s="47" t="str">
        <f t="shared" si="245"/>
        <v/>
      </c>
      <c r="FQ35" s="47" t="str">
        <f t="shared" si="245"/>
        <v/>
      </c>
      <c r="FR35" s="47" t="str">
        <f t="shared" si="245"/>
        <v/>
      </c>
      <c r="FS35" s="47" t="str">
        <f t="shared" si="245"/>
        <v/>
      </c>
      <c r="FT35" s="47" t="str">
        <f t="shared" si="245"/>
        <v/>
      </c>
      <c r="FU35" s="47" t="str">
        <f t="shared" si="245"/>
        <v/>
      </c>
      <c r="FV35" s="47" t="str">
        <f t="shared" si="245"/>
        <v/>
      </c>
      <c r="FW35" s="47" t="str">
        <f t="shared" si="245"/>
        <v/>
      </c>
      <c r="FX35" s="47" t="str">
        <f t="shared" si="245"/>
        <v/>
      </c>
      <c r="FY35" s="47" t="str">
        <f t="shared" si="245"/>
        <v/>
      </c>
      <c r="FZ35" s="47" t="str">
        <f t="shared" si="245"/>
        <v/>
      </c>
      <c r="GA35" s="47" t="str">
        <f t="shared" si="245"/>
        <v/>
      </c>
      <c r="GB35" s="47" t="str">
        <f t="shared" si="245"/>
        <v/>
      </c>
      <c r="GC35" s="47" t="str">
        <f t="shared" si="245"/>
        <v/>
      </c>
      <c r="GD35" s="47" t="str">
        <f t="shared" si="245"/>
        <v/>
      </c>
      <c r="GE35" s="47" t="str">
        <f t="shared" si="245"/>
        <v/>
      </c>
      <c r="GF35" s="47" t="str">
        <f t="shared" si="245"/>
        <v/>
      </c>
      <c r="GG35" s="47" t="str">
        <f t="shared" si="243"/>
        <v/>
      </c>
      <c r="GH35" s="47" t="str">
        <f t="shared" si="243"/>
        <v/>
      </c>
      <c r="GI35" s="47" t="str">
        <f t="shared" si="243"/>
        <v/>
      </c>
      <c r="GJ35" s="47" t="str">
        <f t="shared" si="243"/>
        <v/>
      </c>
      <c r="GK35" s="47" t="str">
        <f t="shared" si="243"/>
        <v/>
      </c>
      <c r="GL35" s="47" t="str">
        <f t="shared" si="243"/>
        <v/>
      </c>
      <c r="GM35" s="47" t="str">
        <f t="shared" si="243"/>
        <v/>
      </c>
      <c r="GN35" s="47" t="str">
        <f t="shared" si="243"/>
        <v/>
      </c>
      <c r="GO35" s="47" t="str">
        <f t="shared" si="243"/>
        <v/>
      </c>
      <c r="GP35" s="47" t="str">
        <f t="shared" si="243"/>
        <v/>
      </c>
      <c r="GQ35" s="47" t="str">
        <f t="shared" si="243"/>
        <v/>
      </c>
      <c r="GR35" s="47" t="str">
        <f t="shared" si="243"/>
        <v/>
      </c>
      <c r="GS35" s="47" t="str">
        <f t="shared" si="243"/>
        <v/>
      </c>
      <c r="GT35" s="47" t="str">
        <f t="shared" si="243"/>
        <v/>
      </c>
      <c r="GU35" s="47" t="str">
        <f t="shared" si="243"/>
        <v/>
      </c>
      <c r="GV35" s="47" t="str">
        <f t="shared" si="243"/>
        <v/>
      </c>
      <c r="GW35" s="47" t="str">
        <f t="shared" si="243"/>
        <v/>
      </c>
      <c r="GX35" s="47" t="str">
        <f t="shared" si="243"/>
        <v/>
      </c>
      <c r="GY35" s="47" t="str">
        <f t="shared" si="243"/>
        <v/>
      </c>
      <c r="GZ35" s="47" t="str">
        <f t="shared" si="243"/>
        <v/>
      </c>
      <c r="HA35" s="47" t="str">
        <f t="shared" si="243"/>
        <v/>
      </c>
      <c r="HB35" s="47" t="str">
        <f t="shared" si="243"/>
        <v/>
      </c>
      <c r="HC35" s="47" t="str">
        <f t="shared" si="243"/>
        <v/>
      </c>
      <c r="HD35" s="47" t="str">
        <f t="shared" si="243"/>
        <v/>
      </c>
      <c r="HE35" s="47" t="str">
        <f t="shared" si="243"/>
        <v/>
      </c>
      <c r="HF35" s="47" t="str">
        <f t="shared" si="243"/>
        <v/>
      </c>
      <c r="HG35" s="47" t="str">
        <f t="shared" si="243"/>
        <v/>
      </c>
      <c r="HH35" s="47" t="str">
        <f t="shared" si="243"/>
        <v/>
      </c>
      <c r="HI35" s="47" t="str">
        <f t="shared" si="243"/>
        <v/>
      </c>
      <c r="HJ35" s="47" t="str">
        <f t="shared" si="243"/>
        <v/>
      </c>
      <c r="HK35" s="47" t="str">
        <f t="shared" si="243"/>
        <v/>
      </c>
      <c r="HL35" s="47" t="str">
        <f t="shared" si="243"/>
        <v/>
      </c>
      <c r="HM35" s="47" t="str">
        <f t="shared" si="243"/>
        <v/>
      </c>
      <c r="HN35" s="47" t="str">
        <f t="shared" si="243"/>
        <v/>
      </c>
      <c r="HO35" s="47" t="str">
        <f t="shared" si="243"/>
        <v/>
      </c>
      <c r="HP35" s="165" t="e">
        <f t="shared" si="7"/>
        <v>#N/A</v>
      </c>
      <c r="HQ35" s="165" t="e">
        <f t="shared" si="8"/>
        <v>#N/A</v>
      </c>
      <c r="HR35" s="165" t="e">
        <f t="shared" si="9"/>
        <v>#N/A</v>
      </c>
      <c r="HS35" s="165" t="e">
        <f t="shared" si="10"/>
        <v>#N/A</v>
      </c>
      <c r="HT35" s="165" t="e">
        <f t="shared" si="11"/>
        <v>#N/A</v>
      </c>
      <c r="HU35" s="165" t="e">
        <f t="shared" si="12"/>
        <v>#N/A</v>
      </c>
      <c r="HV35" s="165" t="e">
        <f t="shared" si="13"/>
        <v>#N/A</v>
      </c>
      <c r="HW35" s="165" t="e">
        <f t="shared" si="14"/>
        <v>#N/A</v>
      </c>
      <c r="HX35" s="165" t="e">
        <f t="shared" si="15"/>
        <v>#N/A</v>
      </c>
      <c r="HY35" s="165" t="e">
        <f t="shared" si="16"/>
        <v>#N/A</v>
      </c>
      <c r="HZ35" s="165" t="e">
        <f t="shared" si="17"/>
        <v>#N/A</v>
      </c>
      <c r="IA35" s="165" t="e">
        <f t="shared" si="18"/>
        <v>#N/A</v>
      </c>
      <c r="IB35" s="165" t="e">
        <f t="shared" si="19"/>
        <v>#N/A</v>
      </c>
      <c r="IC35" s="165" t="e">
        <f t="shared" si="20"/>
        <v>#N/A</v>
      </c>
      <c r="ID35" s="165" t="e">
        <f t="shared" si="21"/>
        <v>#N/A</v>
      </c>
      <c r="IE35" s="165" t="e">
        <f t="shared" si="22"/>
        <v>#N/A</v>
      </c>
      <c r="IF35" s="165" t="e">
        <f t="shared" si="23"/>
        <v>#N/A</v>
      </c>
      <c r="IG35" s="165" t="e">
        <f t="shared" si="24"/>
        <v>#N/A</v>
      </c>
      <c r="IH35" s="165" t="e">
        <f t="shared" si="25"/>
        <v>#N/A</v>
      </c>
      <c r="II35" s="165" t="e">
        <f t="shared" si="26"/>
        <v>#N/A</v>
      </c>
      <c r="IJ35" s="165" t="e">
        <f t="shared" si="27"/>
        <v>#N/A</v>
      </c>
      <c r="IK35" s="165" t="e">
        <f t="shared" si="28"/>
        <v>#N/A</v>
      </c>
      <c r="IL35" s="165" t="e">
        <f t="shared" si="29"/>
        <v>#N/A</v>
      </c>
      <c r="IM35" s="165" t="e">
        <f t="shared" si="30"/>
        <v>#N/A</v>
      </c>
      <c r="IN35" s="165" t="e">
        <f t="shared" si="31"/>
        <v>#N/A</v>
      </c>
      <c r="IO35" s="165" t="e">
        <f t="shared" si="32"/>
        <v>#N/A</v>
      </c>
      <c r="IP35" s="165" t="e">
        <f t="shared" si="33"/>
        <v>#N/A</v>
      </c>
      <c r="IQ35" s="165" t="e">
        <f t="shared" si="34"/>
        <v>#N/A</v>
      </c>
      <c r="IR35" s="165" t="e">
        <f t="shared" si="35"/>
        <v>#N/A</v>
      </c>
      <c r="IS35" s="165" t="e">
        <f t="shared" si="36"/>
        <v>#N/A</v>
      </c>
      <c r="IT35" s="165" t="e">
        <f t="shared" si="37"/>
        <v>#N/A</v>
      </c>
      <c r="IU35" s="165" t="e">
        <f t="shared" si="38"/>
        <v>#N/A</v>
      </c>
      <c r="IV35" s="165" t="e">
        <f t="shared" si="39"/>
        <v>#N/A</v>
      </c>
      <c r="IW35" s="165" t="e">
        <f t="shared" si="40"/>
        <v>#N/A</v>
      </c>
      <c r="IX35" s="165" t="e">
        <f t="shared" si="41"/>
        <v>#N/A</v>
      </c>
      <c r="IY35" s="165" t="e">
        <f t="shared" si="42"/>
        <v>#N/A</v>
      </c>
      <c r="IZ35" s="165" t="e">
        <f t="shared" si="43"/>
        <v>#N/A</v>
      </c>
      <c r="JA35" s="165" t="e">
        <f t="shared" si="44"/>
        <v>#N/A</v>
      </c>
      <c r="JB35" s="165" t="e">
        <f t="shared" si="45"/>
        <v>#N/A</v>
      </c>
      <c r="JC35" s="165" t="e">
        <f t="shared" si="46"/>
        <v>#N/A</v>
      </c>
      <c r="JD35" s="165" t="e">
        <f t="shared" si="47"/>
        <v>#N/A</v>
      </c>
      <c r="JE35" s="165" t="e">
        <f t="shared" si="48"/>
        <v>#N/A</v>
      </c>
      <c r="JF35" s="165" t="e">
        <f t="shared" si="49"/>
        <v>#N/A</v>
      </c>
      <c r="JG35" s="165" t="e">
        <f t="shared" si="50"/>
        <v>#N/A</v>
      </c>
      <c r="JH35" s="165" t="e">
        <f t="shared" si="51"/>
        <v>#N/A</v>
      </c>
      <c r="JI35" s="165" t="e">
        <f t="shared" si="52"/>
        <v>#N/A</v>
      </c>
      <c r="JJ35" s="165" t="e">
        <f t="shared" si="53"/>
        <v>#N/A</v>
      </c>
      <c r="JK35" s="165" t="e">
        <f t="shared" si="54"/>
        <v>#N/A</v>
      </c>
      <c r="JL35" s="165" t="e">
        <f t="shared" si="55"/>
        <v>#N/A</v>
      </c>
      <c r="JM35" s="165" t="e">
        <f t="shared" si="56"/>
        <v>#N/A</v>
      </c>
      <c r="JN35" s="165" t="e">
        <f t="shared" si="57"/>
        <v>#N/A</v>
      </c>
      <c r="JO35" s="165" t="e">
        <f t="shared" si="58"/>
        <v>#N/A</v>
      </c>
      <c r="JP35" s="165" t="e">
        <f t="shared" si="59"/>
        <v>#N/A</v>
      </c>
      <c r="JQ35" s="165" t="e">
        <f t="shared" si="60"/>
        <v>#N/A</v>
      </c>
      <c r="JR35" s="165" t="e">
        <f t="shared" si="61"/>
        <v>#N/A</v>
      </c>
      <c r="JS35" s="165" t="e">
        <f t="shared" si="62"/>
        <v>#N/A</v>
      </c>
      <c r="JT35" s="165" t="e">
        <f t="shared" si="63"/>
        <v>#N/A</v>
      </c>
      <c r="JU35" s="165" t="e">
        <f t="shared" si="64"/>
        <v>#N/A</v>
      </c>
      <c r="JV35" s="165" t="e">
        <f t="shared" si="65"/>
        <v>#N/A</v>
      </c>
      <c r="JW35" s="165" t="e">
        <f t="shared" si="66"/>
        <v>#N/A</v>
      </c>
      <c r="JX35" s="165" t="e">
        <f t="shared" si="67"/>
        <v>#N/A</v>
      </c>
      <c r="JY35" s="165" t="e">
        <f t="shared" si="68"/>
        <v>#N/A</v>
      </c>
      <c r="JZ35" s="165" t="e">
        <f t="shared" si="69"/>
        <v>#N/A</v>
      </c>
      <c r="KA35" s="165" t="e">
        <f t="shared" si="70"/>
        <v>#N/A</v>
      </c>
      <c r="KB35" s="165" t="e">
        <f t="shared" si="71"/>
        <v>#N/A</v>
      </c>
      <c r="KC35" s="165" t="e">
        <f t="shared" si="72"/>
        <v>#N/A</v>
      </c>
      <c r="KD35" s="165" t="e">
        <f t="shared" si="73"/>
        <v>#N/A</v>
      </c>
      <c r="KE35" s="165" t="e">
        <f t="shared" si="74"/>
        <v>#N/A</v>
      </c>
      <c r="KF35" s="165" t="e">
        <f t="shared" si="75"/>
        <v>#N/A</v>
      </c>
      <c r="KG35" s="165" t="e">
        <f t="shared" si="76"/>
        <v>#N/A</v>
      </c>
      <c r="KH35" s="165" t="e">
        <f t="shared" si="77"/>
        <v>#N/A</v>
      </c>
      <c r="KI35" s="165" t="e">
        <f t="shared" si="78"/>
        <v>#N/A</v>
      </c>
      <c r="KJ35" s="165" t="e">
        <f t="shared" si="79"/>
        <v>#N/A</v>
      </c>
      <c r="KK35" s="165" t="e">
        <f t="shared" si="80"/>
        <v>#N/A</v>
      </c>
      <c r="KL35" s="165" t="e">
        <f t="shared" si="81"/>
        <v>#N/A</v>
      </c>
      <c r="KM35" s="165" t="e">
        <f t="shared" si="82"/>
        <v>#N/A</v>
      </c>
      <c r="KN35" s="165" t="e">
        <f t="shared" si="83"/>
        <v>#N/A</v>
      </c>
      <c r="KO35" s="165" t="e">
        <f t="shared" si="84"/>
        <v>#N/A</v>
      </c>
      <c r="KP35" s="165" t="e">
        <f t="shared" si="85"/>
        <v>#N/A</v>
      </c>
      <c r="KQ35" s="165" t="e">
        <f t="shared" si="86"/>
        <v>#N/A</v>
      </c>
      <c r="KR35" s="165" t="e">
        <f t="shared" si="87"/>
        <v>#N/A</v>
      </c>
      <c r="KS35" s="165" t="e">
        <f t="shared" si="88"/>
        <v>#N/A</v>
      </c>
      <c r="KT35" s="165" t="e">
        <f t="shared" si="89"/>
        <v>#N/A</v>
      </c>
      <c r="KU35" s="165" t="e">
        <f t="shared" si="90"/>
        <v>#N/A</v>
      </c>
      <c r="KV35" s="165" t="e">
        <f t="shared" si="91"/>
        <v>#N/A</v>
      </c>
      <c r="KW35" s="165" t="e">
        <f t="shared" si="92"/>
        <v>#N/A</v>
      </c>
      <c r="KX35" s="165" t="e">
        <f t="shared" si="93"/>
        <v>#N/A</v>
      </c>
      <c r="KY35" s="165" t="e">
        <f t="shared" si="94"/>
        <v>#N/A</v>
      </c>
      <c r="KZ35" s="165" t="e">
        <f t="shared" si="95"/>
        <v>#N/A</v>
      </c>
      <c r="LA35" s="165" t="e">
        <f t="shared" si="96"/>
        <v>#N/A</v>
      </c>
      <c r="LB35" s="165" t="e">
        <f t="shared" si="97"/>
        <v>#N/A</v>
      </c>
      <c r="LC35" s="165" t="e">
        <f t="shared" si="98"/>
        <v>#N/A</v>
      </c>
      <c r="LD35" s="165" t="e">
        <f t="shared" si="99"/>
        <v>#N/A</v>
      </c>
      <c r="LE35" s="165" t="e">
        <f t="shared" si="100"/>
        <v>#N/A</v>
      </c>
      <c r="LF35" s="165" t="e">
        <f t="shared" si="101"/>
        <v>#N/A</v>
      </c>
      <c r="LG35" s="165" t="e">
        <f t="shared" si="102"/>
        <v>#N/A</v>
      </c>
      <c r="LH35" s="165" t="e">
        <f t="shared" si="103"/>
        <v>#N/A</v>
      </c>
      <c r="LI35" s="165" t="e">
        <f t="shared" si="104"/>
        <v>#N/A</v>
      </c>
      <c r="LJ35" s="165" t="e">
        <f t="shared" si="105"/>
        <v>#N/A</v>
      </c>
      <c r="LK35" s="165" t="e">
        <f t="shared" si="106"/>
        <v>#N/A</v>
      </c>
      <c r="LL35" s="165" t="e">
        <f t="shared" si="107"/>
        <v>#N/A</v>
      </c>
      <c r="LM35" s="165" t="e">
        <f t="shared" si="108"/>
        <v>#N/A</v>
      </c>
      <c r="LN35" s="165" t="e">
        <f t="shared" si="109"/>
        <v>#N/A</v>
      </c>
      <c r="LO35" s="165" t="e">
        <f t="shared" si="110"/>
        <v>#N/A</v>
      </c>
      <c r="LP35" s="165" t="e">
        <f t="shared" si="111"/>
        <v>#N/A</v>
      </c>
      <c r="LQ35" s="165" t="e">
        <f t="shared" si="112"/>
        <v>#N/A</v>
      </c>
      <c r="LR35" s="165" t="e">
        <f t="shared" si="113"/>
        <v>#N/A</v>
      </c>
      <c r="LS35" s="165" t="e">
        <f t="shared" si="114"/>
        <v>#N/A</v>
      </c>
      <c r="LT35" s="165" t="e">
        <f t="shared" si="115"/>
        <v>#N/A</v>
      </c>
      <c r="LU35" s="165" t="e">
        <f t="shared" si="116"/>
        <v>#N/A</v>
      </c>
      <c r="LV35" s="165" t="e">
        <f t="shared" si="117"/>
        <v>#N/A</v>
      </c>
      <c r="LW35" s="165" t="e">
        <f t="shared" si="118"/>
        <v>#N/A</v>
      </c>
      <c r="LX35" s="165" t="e">
        <f t="shared" si="119"/>
        <v>#N/A</v>
      </c>
      <c r="LY35" s="165" t="e">
        <f t="shared" si="120"/>
        <v>#N/A</v>
      </c>
      <c r="LZ35" s="165" t="e">
        <f t="shared" si="121"/>
        <v>#N/A</v>
      </c>
      <c r="MA35" s="165" t="e">
        <f t="shared" si="122"/>
        <v>#N/A</v>
      </c>
      <c r="MB35" s="165" t="e">
        <f t="shared" si="123"/>
        <v>#N/A</v>
      </c>
      <c r="MC35" s="165" t="e">
        <f t="shared" si="124"/>
        <v>#N/A</v>
      </c>
      <c r="MD35" s="165" t="e">
        <f t="shared" si="125"/>
        <v>#N/A</v>
      </c>
      <c r="ME35" s="165" t="e">
        <f t="shared" si="126"/>
        <v>#N/A</v>
      </c>
      <c r="MF35" s="165" t="e">
        <f t="shared" si="127"/>
        <v>#N/A</v>
      </c>
      <c r="MG35" s="165" t="e">
        <f t="shared" si="128"/>
        <v>#N/A</v>
      </c>
      <c r="MH35" s="165" t="e">
        <f t="shared" si="129"/>
        <v>#N/A</v>
      </c>
      <c r="MI35" s="165" t="e">
        <f t="shared" si="130"/>
        <v>#N/A</v>
      </c>
      <c r="MJ35" s="165" t="e">
        <f t="shared" si="131"/>
        <v>#N/A</v>
      </c>
      <c r="MK35" s="165" t="e">
        <f t="shared" si="132"/>
        <v>#N/A</v>
      </c>
      <c r="ML35" s="165" t="e">
        <f t="shared" si="133"/>
        <v>#N/A</v>
      </c>
      <c r="MM35" s="165" t="e">
        <f t="shared" si="134"/>
        <v>#N/A</v>
      </c>
      <c r="MN35" s="165" t="e">
        <f t="shared" si="135"/>
        <v>#N/A</v>
      </c>
      <c r="MO35" s="165" t="e">
        <f t="shared" si="136"/>
        <v>#N/A</v>
      </c>
      <c r="MP35" s="165" t="e">
        <f t="shared" si="137"/>
        <v>#N/A</v>
      </c>
      <c r="MQ35" s="165" t="e">
        <f t="shared" si="138"/>
        <v>#N/A</v>
      </c>
      <c r="MR35" s="165" t="e">
        <f t="shared" si="139"/>
        <v>#N/A</v>
      </c>
      <c r="MS35" s="165" t="e">
        <f t="shared" si="140"/>
        <v>#N/A</v>
      </c>
      <c r="MT35" s="165" t="e">
        <f t="shared" si="141"/>
        <v>#N/A</v>
      </c>
      <c r="MU35" s="165" t="e">
        <f t="shared" si="142"/>
        <v>#N/A</v>
      </c>
      <c r="MV35" s="165" t="e">
        <f t="shared" si="143"/>
        <v>#N/A</v>
      </c>
      <c r="MW35" s="165" t="e">
        <f t="shared" si="144"/>
        <v>#N/A</v>
      </c>
      <c r="MX35" s="165" t="e">
        <f t="shared" si="145"/>
        <v>#N/A</v>
      </c>
      <c r="MY35" s="165" t="e">
        <f t="shared" si="146"/>
        <v>#N/A</v>
      </c>
      <c r="MZ35" s="165" t="e">
        <f t="shared" si="147"/>
        <v>#N/A</v>
      </c>
      <c r="NA35" s="165" t="e">
        <f t="shared" si="148"/>
        <v>#N/A</v>
      </c>
      <c r="NB35" s="165" t="e">
        <f t="shared" si="149"/>
        <v>#N/A</v>
      </c>
      <c r="NC35" s="165" t="e">
        <f t="shared" si="150"/>
        <v>#N/A</v>
      </c>
      <c r="ND35" s="165" t="e">
        <f t="shared" si="151"/>
        <v>#N/A</v>
      </c>
      <c r="NE35" s="165" t="e">
        <f t="shared" si="152"/>
        <v>#N/A</v>
      </c>
      <c r="NF35" s="165" t="e">
        <f t="shared" si="153"/>
        <v>#N/A</v>
      </c>
      <c r="NG35" s="165" t="e">
        <f t="shared" si="154"/>
        <v>#N/A</v>
      </c>
      <c r="NH35" s="165" t="e">
        <f t="shared" si="155"/>
        <v>#N/A</v>
      </c>
      <c r="NI35" s="165" t="e">
        <f t="shared" si="156"/>
        <v>#N/A</v>
      </c>
      <c r="NJ35" s="165" t="e">
        <f t="shared" si="157"/>
        <v>#N/A</v>
      </c>
      <c r="NK35" s="165" t="e">
        <f t="shared" si="158"/>
        <v>#N/A</v>
      </c>
      <c r="NL35" s="165" t="e">
        <f t="shared" si="159"/>
        <v>#N/A</v>
      </c>
      <c r="NM35" s="165" t="e">
        <f t="shared" si="160"/>
        <v>#N/A</v>
      </c>
      <c r="NN35" s="165" t="e">
        <f t="shared" si="161"/>
        <v>#N/A</v>
      </c>
      <c r="NO35" s="165" t="e">
        <f t="shared" si="162"/>
        <v>#N/A</v>
      </c>
      <c r="NP35" s="165" t="e">
        <f t="shared" si="163"/>
        <v>#N/A</v>
      </c>
      <c r="NQ35" s="165" t="e">
        <f t="shared" si="164"/>
        <v>#N/A</v>
      </c>
      <c r="NR35" s="165" t="e">
        <f t="shared" si="165"/>
        <v>#N/A</v>
      </c>
      <c r="NS35" s="165" t="e">
        <f t="shared" si="166"/>
        <v>#N/A</v>
      </c>
      <c r="NT35" s="165" t="e">
        <f t="shared" si="167"/>
        <v>#N/A</v>
      </c>
      <c r="NU35" s="165" t="e">
        <f t="shared" si="168"/>
        <v>#N/A</v>
      </c>
      <c r="NV35" s="165" t="e">
        <f t="shared" si="169"/>
        <v>#N/A</v>
      </c>
      <c r="NW35" s="165" t="e">
        <f t="shared" si="170"/>
        <v>#N/A</v>
      </c>
      <c r="NX35" s="165" t="e">
        <f t="shared" si="171"/>
        <v>#N/A</v>
      </c>
      <c r="NY35" s="165" t="e">
        <f t="shared" si="172"/>
        <v>#N/A</v>
      </c>
      <c r="NZ35" s="165" t="e">
        <f t="shared" si="173"/>
        <v>#N/A</v>
      </c>
      <c r="OA35" s="165" t="e">
        <f t="shared" si="174"/>
        <v>#N/A</v>
      </c>
      <c r="OB35" s="165" t="e">
        <f t="shared" si="175"/>
        <v>#N/A</v>
      </c>
      <c r="OC35" s="165" t="e">
        <f t="shared" si="176"/>
        <v>#N/A</v>
      </c>
      <c r="OD35" s="165" t="e">
        <f t="shared" si="177"/>
        <v>#N/A</v>
      </c>
      <c r="OE35" s="165" t="e">
        <f t="shared" si="178"/>
        <v>#N/A</v>
      </c>
      <c r="OF35" s="165" t="e">
        <f t="shared" si="179"/>
        <v>#N/A</v>
      </c>
      <c r="OG35" s="165" t="e">
        <f t="shared" si="180"/>
        <v>#N/A</v>
      </c>
      <c r="OH35" s="165" t="e">
        <f t="shared" si="181"/>
        <v>#N/A</v>
      </c>
      <c r="OI35" s="165" t="e">
        <f t="shared" si="182"/>
        <v>#N/A</v>
      </c>
      <c r="OJ35" s="165" t="e">
        <f t="shared" si="183"/>
        <v>#N/A</v>
      </c>
      <c r="OK35" s="165" t="e">
        <f t="shared" si="184"/>
        <v>#N/A</v>
      </c>
      <c r="OL35" s="165" t="e">
        <f t="shared" si="185"/>
        <v>#N/A</v>
      </c>
      <c r="OM35" s="165" t="e">
        <f t="shared" si="186"/>
        <v>#N/A</v>
      </c>
      <c r="ON35" s="165" t="e">
        <f t="shared" si="187"/>
        <v>#N/A</v>
      </c>
      <c r="OO35" s="165" t="e">
        <f t="shared" si="188"/>
        <v>#N/A</v>
      </c>
      <c r="OP35" s="165" t="e">
        <f t="shared" si="189"/>
        <v>#N/A</v>
      </c>
      <c r="OQ35" s="165" t="e">
        <f t="shared" si="190"/>
        <v>#N/A</v>
      </c>
      <c r="OR35" s="165" t="e">
        <f t="shared" si="191"/>
        <v>#N/A</v>
      </c>
      <c r="OS35" s="165" t="e">
        <f t="shared" si="192"/>
        <v>#N/A</v>
      </c>
      <c r="OT35" s="165" t="e">
        <f t="shared" si="193"/>
        <v>#N/A</v>
      </c>
      <c r="OU35" s="165" t="e">
        <f t="shared" si="194"/>
        <v>#N/A</v>
      </c>
      <c r="OV35" s="165" t="e">
        <f t="shared" si="195"/>
        <v>#N/A</v>
      </c>
      <c r="OW35" s="165" t="e">
        <f t="shared" si="196"/>
        <v>#N/A</v>
      </c>
      <c r="OX35" s="165" t="e">
        <f t="shared" si="197"/>
        <v>#N/A</v>
      </c>
      <c r="OY35" s="165" t="e">
        <f t="shared" si="198"/>
        <v>#N/A</v>
      </c>
      <c r="OZ35" s="165" t="e">
        <f t="shared" si="199"/>
        <v>#N/A</v>
      </c>
      <c r="PA35" s="165" t="e">
        <f t="shared" si="200"/>
        <v>#N/A</v>
      </c>
      <c r="PB35" s="165" t="e">
        <f t="shared" si="201"/>
        <v>#N/A</v>
      </c>
      <c r="PC35" s="165" t="e">
        <f t="shared" si="202"/>
        <v>#N/A</v>
      </c>
      <c r="PD35" s="165" t="e">
        <f t="shared" si="203"/>
        <v>#N/A</v>
      </c>
      <c r="PE35" s="165" t="e">
        <f t="shared" si="204"/>
        <v>#N/A</v>
      </c>
      <c r="PF35" s="165" t="e">
        <f t="shared" si="205"/>
        <v>#N/A</v>
      </c>
      <c r="PG35" s="165" t="e">
        <f t="shared" si="206"/>
        <v>#N/A</v>
      </c>
      <c r="PH35" s="165" t="e">
        <f t="shared" si="207"/>
        <v>#N/A</v>
      </c>
    </row>
    <row r="36" spans="1:424" hidden="1" x14ac:dyDescent="0.45">
      <c r="A36" s="4">
        <v>33</v>
      </c>
      <c r="B36" s="92" t="str">
        <f t="shared" si="208"/>
        <v/>
      </c>
      <c r="C36" s="91"/>
      <c r="D36" s="92" t="str">
        <f t="shared" si="209"/>
        <v/>
      </c>
      <c r="E36" s="120" t="str">
        <f t="shared" si="0"/>
        <v/>
      </c>
      <c r="F36" s="120" t="str">
        <f t="shared" si="1"/>
        <v/>
      </c>
      <c r="G36" s="71" t="str">
        <f t="shared" si="210"/>
        <v/>
      </c>
      <c r="H36" s="23"/>
      <c r="I36" s="55"/>
      <c r="J36" s="298"/>
      <c r="K36" s="72" t="str">
        <f>IF(AND(B36&gt;0,C36&gt;0,D36&gt;0),IF(ISBLANK(J36),IF(ISBLANK(H36),"",(D36-B36)*VLOOKUP(H36,VLookups!$A$4:$B$13,2,FALSE)),J36),"")</f>
        <v/>
      </c>
      <c r="L36" s="73" t="str">
        <f t="shared" ref="L36:L67" si="246">IF(K36="","",K36^2)</f>
        <v/>
      </c>
      <c r="M36" s="91"/>
      <c r="N36" s="265" t="str">
        <f>IF(AND(M36&gt;0,C36&gt;0,NOT(K36="")),ABS(VLOOKUP($M$1,VLookups!$A$43:$B$44,2,FALSE)-_xlfn.NORM.DIST(M36,G36,K36,TRUE)),"")</f>
        <v/>
      </c>
      <c r="O36" s="90" t="str">
        <f>IF(AND($B36&gt;0,$C36&gt;0,$D36&gt;0,NOT(ISBLANK($H36))),_xlfn.NORM.INV(ABS(VLOOKUP($M$1,VLookups!$A$43:$B$44,2,FALSE)-O$3),$G36,$K36),"")</f>
        <v/>
      </c>
      <c r="P36" s="89" t="str">
        <f>IF(AND($B36&gt;0,$C36&gt;0,$D36&gt;0,NOT(ISBLANK($H36))),_xlfn.NORM.INV(ABS(VLOOKUP($M$1,VLookups!$A$43:$B$44,2,FALSE)-P$3),$G36,$K36),"")</f>
        <v/>
      </c>
      <c r="Q36" s="90" t="str">
        <f>IF(AND($B36&gt;0,$C36&gt;0,$D36&gt;0,NOT(ISBLANK($H36))),_xlfn.NORM.INV(ABS(VLOOKUP($M$1,VLookups!$A$43:$B$44,2,FALSE)-Q$3),$G36,$K36),"")</f>
        <v/>
      </c>
      <c r="R36" s="89" t="str">
        <f>IF(AND($B36&gt;0,$C36&gt;0,$D36&gt;0,NOT(ISBLANK($H36))),_xlfn.NORM.INV(ABS(VLOOKUP($M$1,VLookups!$A$43:$B$44,2,FALSE)-R$3),$G36,$K36),"")</f>
        <v/>
      </c>
      <c r="S36" s="90" t="str">
        <f>IF(AND($B36&gt;0,$C36&gt;0,$D36&gt;0,NOT(ISBLANK($H36))),_xlfn.NORM.INV(ABS(VLOOKUP($M$1,VLookups!$A$43:$B$44,2,FALSE)-S$3),$G36,$K36),"")</f>
        <v/>
      </c>
      <c r="T36" s="89" t="str">
        <f>IF(AND($B36&gt;0,$C36&gt;0,$D36&gt;0,NOT(ISBLANK($H36))),_xlfn.NORM.INV(ABS(VLOOKUP($M$1,VLookups!$A$43:$B$44,2,FALSE)-T$3),$G36,$K36),"")</f>
        <v/>
      </c>
      <c r="U36" s="5"/>
      <c r="V36" s="164" t="str">
        <f t="shared" si="211"/>
        <v/>
      </c>
      <c r="W36" s="47" t="str">
        <f t="shared" si="212"/>
        <v/>
      </c>
      <c r="X36" s="47" t="str">
        <f t="shared" si="244"/>
        <v/>
      </c>
      <c r="Y36" s="47" t="str">
        <f t="shared" si="244"/>
        <v/>
      </c>
      <c r="Z36" s="47" t="str">
        <f t="shared" si="244"/>
        <v/>
      </c>
      <c r="AA36" s="47" t="str">
        <f t="shared" si="244"/>
        <v/>
      </c>
      <c r="AB36" s="47" t="str">
        <f t="shared" si="244"/>
        <v/>
      </c>
      <c r="AC36" s="47" t="str">
        <f t="shared" si="244"/>
        <v/>
      </c>
      <c r="AD36" s="47" t="str">
        <f t="shared" si="244"/>
        <v/>
      </c>
      <c r="AE36" s="47" t="str">
        <f t="shared" si="244"/>
        <v/>
      </c>
      <c r="AF36" s="47" t="str">
        <f t="shared" si="244"/>
        <v/>
      </c>
      <c r="AG36" s="47" t="str">
        <f t="shared" si="244"/>
        <v/>
      </c>
      <c r="AH36" s="47" t="str">
        <f t="shared" si="244"/>
        <v/>
      </c>
      <c r="AI36" s="47" t="str">
        <f t="shared" si="244"/>
        <v/>
      </c>
      <c r="AJ36" s="47" t="str">
        <f t="shared" si="244"/>
        <v/>
      </c>
      <c r="AK36" s="47" t="str">
        <f t="shared" si="244"/>
        <v/>
      </c>
      <c r="AL36" s="47" t="str">
        <f t="shared" si="244"/>
        <v/>
      </c>
      <c r="AM36" s="47" t="str">
        <f t="shared" si="244"/>
        <v/>
      </c>
      <c r="AN36" s="47" t="str">
        <f t="shared" si="244"/>
        <v/>
      </c>
      <c r="AO36" s="47" t="str">
        <f t="shared" si="244"/>
        <v/>
      </c>
      <c r="AP36" s="47" t="str">
        <f t="shared" si="244"/>
        <v/>
      </c>
      <c r="AQ36" s="47" t="str">
        <f t="shared" si="244"/>
        <v/>
      </c>
      <c r="AR36" s="47" t="str">
        <f t="shared" si="244"/>
        <v/>
      </c>
      <c r="AS36" s="47" t="str">
        <f t="shared" si="244"/>
        <v/>
      </c>
      <c r="AT36" s="47" t="str">
        <f t="shared" si="244"/>
        <v/>
      </c>
      <c r="AU36" s="47" t="str">
        <f t="shared" si="244"/>
        <v/>
      </c>
      <c r="AV36" s="47" t="str">
        <f t="shared" si="244"/>
        <v/>
      </c>
      <c r="AW36" s="47" t="str">
        <f t="shared" si="244"/>
        <v/>
      </c>
      <c r="AX36" s="47" t="str">
        <f t="shared" si="244"/>
        <v/>
      </c>
      <c r="AY36" s="47" t="str">
        <f t="shared" si="244"/>
        <v/>
      </c>
      <c r="AZ36" s="47" t="str">
        <f t="shared" si="244"/>
        <v/>
      </c>
      <c r="BA36" s="47" t="str">
        <f t="shared" si="244"/>
        <v/>
      </c>
      <c r="BB36" s="47" t="str">
        <f t="shared" si="244"/>
        <v/>
      </c>
      <c r="BC36" s="47" t="str">
        <f t="shared" si="244"/>
        <v/>
      </c>
      <c r="BD36" s="47" t="str">
        <f t="shared" si="244"/>
        <v/>
      </c>
      <c r="BE36" s="47" t="str">
        <f t="shared" si="244"/>
        <v/>
      </c>
      <c r="BF36" s="47" t="str">
        <f t="shared" si="244"/>
        <v/>
      </c>
      <c r="BG36" s="47" t="str">
        <f t="shared" si="244"/>
        <v/>
      </c>
      <c r="BH36" s="47" t="str">
        <f t="shared" si="244"/>
        <v/>
      </c>
      <c r="BI36" s="47" t="str">
        <f t="shared" si="244"/>
        <v/>
      </c>
      <c r="BJ36" s="47" t="str">
        <f t="shared" si="244"/>
        <v/>
      </c>
      <c r="BK36" s="47" t="str">
        <f t="shared" si="244"/>
        <v/>
      </c>
      <c r="BL36" s="47" t="str">
        <f t="shared" si="244"/>
        <v/>
      </c>
      <c r="BM36" s="47" t="str">
        <f t="shared" si="244"/>
        <v/>
      </c>
      <c r="BN36" s="47" t="str">
        <f t="shared" si="244"/>
        <v/>
      </c>
      <c r="BO36" s="47" t="str">
        <f t="shared" si="244"/>
        <v/>
      </c>
      <c r="BP36" s="47" t="str">
        <f t="shared" si="244"/>
        <v/>
      </c>
      <c r="BQ36" s="47" t="str">
        <f t="shared" si="244"/>
        <v/>
      </c>
      <c r="BR36" s="47" t="str">
        <f t="shared" si="244"/>
        <v/>
      </c>
      <c r="BS36" s="47" t="str">
        <f t="shared" si="244"/>
        <v/>
      </c>
      <c r="BT36" s="47" t="str">
        <f t="shared" si="244"/>
        <v/>
      </c>
      <c r="BU36" s="47" t="str">
        <f t="shared" si="244"/>
        <v/>
      </c>
      <c r="BV36" s="47" t="str">
        <f t="shared" si="244"/>
        <v/>
      </c>
      <c r="BW36" s="47" t="str">
        <f t="shared" si="244"/>
        <v/>
      </c>
      <c r="BX36" s="47" t="str">
        <f t="shared" si="244"/>
        <v/>
      </c>
      <c r="BY36" s="47" t="str">
        <f t="shared" si="244"/>
        <v/>
      </c>
      <c r="BZ36" s="47" t="str">
        <f t="shared" si="244"/>
        <v/>
      </c>
      <c r="CA36" s="47" t="str">
        <f t="shared" si="244"/>
        <v/>
      </c>
      <c r="CB36" s="47" t="str">
        <f t="shared" si="244"/>
        <v/>
      </c>
      <c r="CC36" s="47" t="str">
        <f t="shared" si="244"/>
        <v/>
      </c>
      <c r="CD36" s="47" t="str">
        <f t="shared" si="244"/>
        <v/>
      </c>
      <c r="CE36" s="47" t="str">
        <f t="shared" si="244"/>
        <v/>
      </c>
      <c r="CF36" s="47" t="str">
        <f t="shared" si="244"/>
        <v/>
      </c>
      <c r="CG36" s="47" t="str">
        <f t="shared" si="244"/>
        <v/>
      </c>
      <c r="CH36" s="47" t="str">
        <f t="shared" si="244"/>
        <v/>
      </c>
      <c r="CI36" s="47" t="str">
        <f t="shared" si="244"/>
        <v/>
      </c>
      <c r="CJ36" s="47" t="str">
        <f t="shared" si="242"/>
        <v/>
      </c>
      <c r="CK36" s="47" t="str">
        <f t="shared" si="242"/>
        <v/>
      </c>
      <c r="CL36" s="47" t="str">
        <f t="shared" si="242"/>
        <v/>
      </c>
      <c r="CM36" s="47" t="str">
        <f t="shared" si="242"/>
        <v/>
      </c>
      <c r="CN36" s="47" t="str">
        <f t="shared" si="242"/>
        <v/>
      </c>
      <c r="CO36" s="47" t="str">
        <f t="shared" si="242"/>
        <v/>
      </c>
      <c r="CP36" s="47" t="str">
        <f t="shared" si="242"/>
        <v/>
      </c>
      <c r="CQ36" s="47" t="str">
        <f t="shared" si="242"/>
        <v/>
      </c>
      <c r="CR36" s="47" t="str">
        <f t="shared" si="242"/>
        <v/>
      </c>
      <c r="CS36" s="47" t="str">
        <f t="shared" si="242"/>
        <v/>
      </c>
      <c r="CT36" s="47" t="str">
        <f t="shared" si="242"/>
        <v/>
      </c>
      <c r="CU36" s="47" t="str">
        <f t="shared" si="242"/>
        <v/>
      </c>
      <c r="CV36" s="47" t="str">
        <f t="shared" si="242"/>
        <v/>
      </c>
      <c r="CW36" s="47" t="str">
        <f t="shared" si="242"/>
        <v/>
      </c>
      <c r="CX36" s="47" t="str">
        <f t="shared" si="242"/>
        <v/>
      </c>
      <c r="CY36" s="47" t="str">
        <f t="shared" si="242"/>
        <v/>
      </c>
      <c r="CZ36" s="47" t="str">
        <f t="shared" si="242"/>
        <v/>
      </c>
      <c r="DA36" s="47" t="str">
        <f t="shared" si="242"/>
        <v/>
      </c>
      <c r="DB36" s="47" t="str">
        <f t="shared" si="242"/>
        <v/>
      </c>
      <c r="DC36" s="47" t="str">
        <f t="shared" si="242"/>
        <v/>
      </c>
      <c r="DD36" s="47" t="str">
        <f t="shared" si="242"/>
        <v/>
      </c>
      <c r="DE36" s="47" t="str">
        <f t="shared" si="242"/>
        <v/>
      </c>
      <c r="DF36" s="47" t="str">
        <f t="shared" si="242"/>
        <v/>
      </c>
      <c r="DG36" s="47" t="str">
        <f t="shared" si="242"/>
        <v/>
      </c>
      <c r="DH36" s="47" t="str">
        <f t="shared" si="242"/>
        <v/>
      </c>
      <c r="DI36" s="47" t="str">
        <f t="shared" si="242"/>
        <v/>
      </c>
      <c r="DJ36" s="47" t="str">
        <f t="shared" si="242"/>
        <v/>
      </c>
      <c r="DK36" s="47" t="str">
        <f t="shared" si="242"/>
        <v/>
      </c>
      <c r="DL36" s="47" t="str">
        <f t="shared" si="242"/>
        <v/>
      </c>
      <c r="DM36" s="47" t="str">
        <f t="shared" si="242"/>
        <v/>
      </c>
      <c r="DN36" s="47" t="str">
        <f t="shared" si="242"/>
        <v/>
      </c>
      <c r="DO36" s="47" t="str">
        <f t="shared" si="242"/>
        <v/>
      </c>
      <c r="DP36" s="47" t="str">
        <f t="shared" si="242"/>
        <v/>
      </c>
      <c r="DQ36" s="47" t="str">
        <f t="shared" si="242"/>
        <v/>
      </c>
      <c r="DR36" s="47" t="str">
        <f t="shared" si="242"/>
        <v/>
      </c>
      <c r="DS36" s="179" t="str">
        <f t="shared" si="213"/>
        <v/>
      </c>
      <c r="DT36" s="47" t="str">
        <f t="shared" si="214"/>
        <v/>
      </c>
      <c r="DU36" s="47" t="str">
        <f t="shared" si="245"/>
        <v/>
      </c>
      <c r="DV36" s="47" t="str">
        <f t="shared" si="245"/>
        <v/>
      </c>
      <c r="DW36" s="47" t="str">
        <f t="shared" si="245"/>
        <v/>
      </c>
      <c r="DX36" s="47" t="str">
        <f t="shared" si="245"/>
        <v/>
      </c>
      <c r="DY36" s="47" t="str">
        <f t="shared" si="245"/>
        <v/>
      </c>
      <c r="DZ36" s="47" t="str">
        <f t="shared" si="245"/>
        <v/>
      </c>
      <c r="EA36" s="47" t="str">
        <f t="shared" si="245"/>
        <v/>
      </c>
      <c r="EB36" s="47" t="str">
        <f t="shared" si="245"/>
        <v/>
      </c>
      <c r="EC36" s="47" t="str">
        <f t="shared" si="245"/>
        <v/>
      </c>
      <c r="ED36" s="47" t="str">
        <f t="shared" si="245"/>
        <v/>
      </c>
      <c r="EE36" s="47" t="str">
        <f t="shared" si="245"/>
        <v/>
      </c>
      <c r="EF36" s="47" t="str">
        <f t="shared" si="245"/>
        <v/>
      </c>
      <c r="EG36" s="47" t="str">
        <f t="shared" si="245"/>
        <v/>
      </c>
      <c r="EH36" s="47" t="str">
        <f t="shared" si="245"/>
        <v/>
      </c>
      <c r="EI36" s="47" t="str">
        <f t="shared" si="245"/>
        <v/>
      </c>
      <c r="EJ36" s="47" t="str">
        <f t="shared" si="245"/>
        <v/>
      </c>
      <c r="EK36" s="47" t="str">
        <f t="shared" si="245"/>
        <v/>
      </c>
      <c r="EL36" s="47" t="str">
        <f t="shared" si="245"/>
        <v/>
      </c>
      <c r="EM36" s="47" t="str">
        <f t="shared" si="245"/>
        <v/>
      </c>
      <c r="EN36" s="47" t="str">
        <f t="shared" si="245"/>
        <v/>
      </c>
      <c r="EO36" s="47" t="str">
        <f t="shared" si="245"/>
        <v/>
      </c>
      <c r="EP36" s="47" t="str">
        <f t="shared" si="245"/>
        <v/>
      </c>
      <c r="EQ36" s="47" t="str">
        <f t="shared" si="245"/>
        <v/>
      </c>
      <c r="ER36" s="47" t="str">
        <f t="shared" si="245"/>
        <v/>
      </c>
      <c r="ES36" s="47" t="str">
        <f t="shared" si="245"/>
        <v/>
      </c>
      <c r="ET36" s="47" t="str">
        <f t="shared" si="245"/>
        <v/>
      </c>
      <c r="EU36" s="47" t="str">
        <f t="shared" si="245"/>
        <v/>
      </c>
      <c r="EV36" s="47" t="str">
        <f t="shared" si="245"/>
        <v/>
      </c>
      <c r="EW36" s="47" t="str">
        <f t="shared" si="245"/>
        <v/>
      </c>
      <c r="EX36" s="47" t="str">
        <f t="shared" si="245"/>
        <v/>
      </c>
      <c r="EY36" s="47" t="str">
        <f t="shared" si="245"/>
        <v/>
      </c>
      <c r="EZ36" s="47" t="str">
        <f t="shared" si="245"/>
        <v/>
      </c>
      <c r="FA36" s="47" t="str">
        <f t="shared" si="245"/>
        <v/>
      </c>
      <c r="FB36" s="47" t="str">
        <f t="shared" si="245"/>
        <v/>
      </c>
      <c r="FC36" s="47" t="str">
        <f t="shared" si="245"/>
        <v/>
      </c>
      <c r="FD36" s="47" t="str">
        <f t="shared" si="245"/>
        <v/>
      </c>
      <c r="FE36" s="47" t="str">
        <f t="shared" si="245"/>
        <v/>
      </c>
      <c r="FF36" s="47" t="str">
        <f t="shared" si="245"/>
        <v/>
      </c>
      <c r="FG36" s="47" t="str">
        <f t="shared" si="245"/>
        <v/>
      </c>
      <c r="FH36" s="47" t="str">
        <f t="shared" si="245"/>
        <v/>
      </c>
      <c r="FI36" s="47" t="str">
        <f t="shared" si="245"/>
        <v/>
      </c>
      <c r="FJ36" s="47" t="str">
        <f t="shared" si="245"/>
        <v/>
      </c>
      <c r="FK36" s="47" t="str">
        <f t="shared" si="245"/>
        <v/>
      </c>
      <c r="FL36" s="47" t="str">
        <f t="shared" si="245"/>
        <v/>
      </c>
      <c r="FM36" s="47" t="str">
        <f t="shared" si="245"/>
        <v/>
      </c>
      <c r="FN36" s="47" t="str">
        <f t="shared" si="245"/>
        <v/>
      </c>
      <c r="FO36" s="47" t="str">
        <f t="shared" si="245"/>
        <v/>
      </c>
      <c r="FP36" s="47" t="str">
        <f t="shared" si="245"/>
        <v/>
      </c>
      <c r="FQ36" s="47" t="str">
        <f t="shared" si="245"/>
        <v/>
      </c>
      <c r="FR36" s="47" t="str">
        <f t="shared" si="245"/>
        <v/>
      </c>
      <c r="FS36" s="47" t="str">
        <f t="shared" si="245"/>
        <v/>
      </c>
      <c r="FT36" s="47" t="str">
        <f t="shared" si="245"/>
        <v/>
      </c>
      <c r="FU36" s="47" t="str">
        <f t="shared" si="245"/>
        <v/>
      </c>
      <c r="FV36" s="47" t="str">
        <f t="shared" si="245"/>
        <v/>
      </c>
      <c r="FW36" s="47" t="str">
        <f t="shared" si="245"/>
        <v/>
      </c>
      <c r="FX36" s="47" t="str">
        <f t="shared" si="245"/>
        <v/>
      </c>
      <c r="FY36" s="47" t="str">
        <f t="shared" si="245"/>
        <v/>
      </c>
      <c r="FZ36" s="47" t="str">
        <f t="shared" si="245"/>
        <v/>
      </c>
      <c r="GA36" s="47" t="str">
        <f t="shared" si="245"/>
        <v/>
      </c>
      <c r="GB36" s="47" t="str">
        <f t="shared" si="245"/>
        <v/>
      </c>
      <c r="GC36" s="47" t="str">
        <f t="shared" si="245"/>
        <v/>
      </c>
      <c r="GD36" s="47" t="str">
        <f t="shared" si="245"/>
        <v/>
      </c>
      <c r="GE36" s="47" t="str">
        <f t="shared" si="245"/>
        <v/>
      </c>
      <c r="GF36" s="47" t="str">
        <f t="shared" si="245"/>
        <v/>
      </c>
      <c r="GG36" s="47" t="str">
        <f t="shared" si="243"/>
        <v/>
      </c>
      <c r="GH36" s="47" t="str">
        <f t="shared" si="243"/>
        <v/>
      </c>
      <c r="GI36" s="47" t="str">
        <f t="shared" si="243"/>
        <v/>
      </c>
      <c r="GJ36" s="47" t="str">
        <f t="shared" si="243"/>
        <v/>
      </c>
      <c r="GK36" s="47" t="str">
        <f t="shared" si="243"/>
        <v/>
      </c>
      <c r="GL36" s="47" t="str">
        <f t="shared" si="243"/>
        <v/>
      </c>
      <c r="GM36" s="47" t="str">
        <f t="shared" si="243"/>
        <v/>
      </c>
      <c r="GN36" s="47" t="str">
        <f t="shared" si="243"/>
        <v/>
      </c>
      <c r="GO36" s="47" t="str">
        <f t="shared" si="243"/>
        <v/>
      </c>
      <c r="GP36" s="47" t="str">
        <f t="shared" si="243"/>
        <v/>
      </c>
      <c r="GQ36" s="47" t="str">
        <f t="shared" si="243"/>
        <v/>
      </c>
      <c r="GR36" s="47" t="str">
        <f t="shared" si="243"/>
        <v/>
      </c>
      <c r="GS36" s="47" t="str">
        <f t="shared" si="243"/>
        <v/>
      </c>
      <c r="GT36" s="47" t="str">
        <f t="shared" si="243"/>
        <v/>
      </c>
      <c r="GU36" s="47" t="str">
        <f t="shared" si="243"/>
        <v/>
      </c>
      <c r="GV36" s="47" t="str">
        <f t="shared" si="243"/>
        <v/>
      </c>
      <c r="GW36" s="47" t="str">
        <f t="shared" si="243"/>
        <v/>
      </c>
      <c r="GX36" s="47" t="str">
        <f t="shared" si="243"/>
        <v/>
      </c>
      <c r="GY36" s="47" t="str">
        <f t="shared" si="243"/>
        <v/>
      </c>
      <c r="GZ36" s="47" t="str">
        <f t="shared" si="243"/>
        <v/>
      </c>
      <c r="HA36" s="47" t="str">
        <f t="shared" si="243"/>
        <v/>
      </c>
      <c r="HB36" s="47" t="str">
        <f t="shared" si="243"/>
        <v/>
      </c>
      <c r="HC36" s="47" t="str">
        <f t="shared" si="243"/>
        <v/>
      </c>
      <c r="HD36" s="47" t="str">
        <f t="shared" si="243"/>
        <v/>
      </c>
      <c r="HE36" s="47" t="str">
        <f t="shared" si="243"/>
        <v/>
      </c>
      <c r="HF36" s="47" t="str">
        <f t="shared" si="243"/>
        <v/>
      </c>
      <c r="HG36" s="47" t="str">
        <f t="shared" si="243"/>
        <v/>
      </c>
      <c r="HH36" s="47" t="str">
        <f t="shared" si="243"/>
        <v/>
      </c>
      <c r="HI36" s="47" t="str">
        <f t="shared" si="243"/>
        <v/>
      </c>
      <c r="HJ36" s="47" t="str">
        <f t="shared" si="243"/>
        <v/>
      </c>
      <c r="HK36" s="47" t="str">
        <f t="shared" si="243"/>
        <v/>
      </c>
      <c r="HL36" s="47" t="str">
        <f t="shared" si="243"/>
        <v/>
      </c>
      <c r="HM36" s="47" t="str">
        <f t="shared" si="243"/>
        <v/>
      </c>
      <c r="HN36" s="47" t="str">
        <f t="shared" si="243"/>
        <v/>
      </c>
      <c r="HO36" s="47" t="str">
        <f t="shared" si="243"/>
        <v/>
      </c>
      <c r="HP36" s="165" t="e">
        <f t="shared" ref="HP36:HP67" si="247">IF(ISNONTEXT($K36),_xlfn.NORM.DIST(W36,$G36,$K36,FALSE),NA())</f>
        <v>#N/A</v>
      </c>
      <c r="HQ36" s="165" t="e">
        <f t="shared" ref="HQ36:HQ67" si="248">IF(ISNONTEXT($K36),_xlfn.NORM.DIST(X36,$G36,$K36,FALSE),NA())</f>
        <v>#N/A</v>
      </c>
      <c r="HR36" s="165" t="e">
        <f t="shared" ref="HR36:HR67" si="249">IF(ISNONTEXT($K36),_xlfn.NORM.DIST(Y36,$G36,$K36,FALSE),NA())</f>
        <v>#N/A</v>
      </c>
      <c r="HS36" s="165" t="e">
        <f t="shared" ref="HS36:HS67" si="250">IF(ISNONTEXT($K36),_xlfn.NORM.DIST(Z36,$G36,$K36,FALSE),NA())</f>
        <v>#N/A</v>
      </c>
      <c r="HT36" s="165" t="e">
        <f t="shared" ref="HT36:HT67" si="251">IF(ISNONTEXT($K36),_xlfn.NORM.DIST(AA36,$G36,$K36,FALSE),NA())</f>
        <v>#N/A</v>
      </c>
      <c r="HU36" s="165" t="e">
        <f t="shared" ref="HU36:HU67" si="252">IF(ISNONTEXT($K36),_xlfn.NORM.DIST(AB36,$G36,$K36,FALSE),NA())</f>
        <v>#N/A</v>
      </c>
      <c r="HV36" s="165" t="e">
        <f t="shared" ref="HV36:HV67" si="253">IF(ISNONTEXT($K36),_xlfn.NORM.DIST(AC36,$G36,$K36,FALSE),NA())</f>
        <v>#N/A</v>
      </c>
      <c r="HW36" s="165" t="e">
        <f t="shared" ref="HW36:HW67" si="254">IF(ISNONTEXT($K36),_xlfn.NORM.DIST(AD36,$G36,$K36,FALSE),NA())</f>
        <v>#N/A</v>
      </c>
      <c r="HX36" s="165" t="e">
        <f t="shared" ref="HX36:HX67" si="255">IF(ISNONTEXT($K36),_xlfn.NORM.DIST(AE36,$G36,$K36,FALSE),NA())</f>
        <v>#N/A</v>
      </c>
      <c r="HY36" s="165" t="e">
        <f t="shared" ref="HY36:HY67" si="256">IF(ISNONTEXT($K36),_xlfn.NORM.DIST(AF36,$G36,$K36,FALSE),NA())</f>
        <v>#N/A</v>
      </c>
      <c r="HZ36" s="165" t="e">
        <f t="shared" ref="HZ36:HZ67" si="257">IF(ISNONTEXT($K36),_xlfn.NORM.DIST(AG36,$G36,$K36,FALSE),NA())</f>
        <v>#N/A</v>
      </c>
      <c r="IA36" s="165" t="e">
        <f t="shared" ref="IA36:IA67" si="258">IF(ISNONTEXT($K36),_xlfn.NORM.DIST(AH36,$G36,$K36,FALSE),NA())</f>
        <v>#N/A</v>
      </c>
      <c r="IB36" s="165" t="e">
        <f t="shared" ref="IB36:IB67" si="259">IF(ISNONTEXT($K36),_xlfn.NORM.DIST(AI36,$G36,$K36,FALSE),NA())</f>
        <v>#N/A</v>
      </c>
      <c r="IC36" s="165" t="e">
        <f t="shared" ref="IC36:IC67" si="260">IF(ISNONTEXT($K36),_xlfn.NORM.DIST(AJ36,$G36,$K36,FALSE),NA())</f>
        <v>#N/A</v>
      </c>
      <c r="ID36" s="165" t="e">
        <f t="shared" ref="ID36:ID67" si="261">IF(ISNONTEXT($K36),_xlfn.NORM.DIST(AK36,$G36,$K36,FALSE),NA())</f>
        <v>#N/A</v>
      </c>
      <c r="IE36" s="165" t="e">
        <f t="shared" ref="IE36:IE67" si="262">IF(ISNONTEXT($K36),_xlfn.NORM.DIST(AL36,$G36,$K36,FALSE),NA())</f>
        <v>#N/A</v>
      </c>
      <c r="IF36" s="165" t="e">
        <f t="shared" ref="IF36:IF67" si="263">IF(ISNONTEXT($K36),_xlfn.NORM.DIST(AM36,$G36,$K36,FALSE),NA())</f>
        <v>#N/A</v>
      </c>
      <c r="IG36" s="165" t="e">
        <f t="shared" ref="IG36:IG67" si="264">IF(ISNONTEXT($K36),_xlfn.NORM.DIST(AN36,$G36,$K36,FALSE),NA())</f>
        <v>#N/A</v>
      </c>
      <c r="IH36" s="165" t="e">
        <f t="shared" ref="IH36:IH67" si="265">IF(ISNONTEXT($K36),_xlfn.NORM.DIST(AO36,$G36,$K36,FALSE),NA())</f>
        <v>#N/A</v>
      </c>
      <c r="II36" s="165" t="e">
        <f t="shared" ref="II36:II67" si="266">IF(ISNONTEXT($K36),_xlfn.NORM.DIST(AP36,$G36,$K36,FALSE),NA())</f>
        <v>#N/A</v>
      </c>
      <c r="IJ36" s="165" t="e">
        <f t="shared" ref="IJ36:IJ67" si="267">IF(ISNONTEXT($K36),_xlfn.NORM.DIST(AQ36,$G36,$K36,FALSE),NA())</f>
        <v>#N/A</v>
      </c>
      <c r="IK36" s="165" t="e">
        <f t="shared" ref="IK36:IK67" si="268">IF(ISNONTEXT($K36),_xlfn.NORM.DIST(AR36,$G36,$K36,FALSE),NA())</f>
        <v>#N/A</v>
      </c>
      <c r="IL36" s="165" t="e">
        <f t="shared" ref="IL36:IL67" si="269">IF(ISNONTEXT($K36),_xlfn.NORM.DIST(AS36,$G36,$K36,FALSE),NA())</f>
        <v>#N/A</v>
      </c>
      <c r="IM36" s="165" t="e">
        <f t="shared" ref="IM36:IM67" si="270">IF(ISNONTEXT($K36),_xlfn.NORM.DIST(AT36,$G36,$K36,FALSE),NA())</f>
        <v>#N/A</v>
      </c>
      <c r="IN36" s="165" t="e">
        <f t="shared" ref="IN36:IN67" si="271">IF(ISNONTEXT($K36),_xlfn.NORM.DIST(AU36,$G36,$K36,FALSE),NA())</f>
        <v>#N/A</v>
      </c>
      <c r="IO36" s="165" t="e">
        <f t="shared" ref="IO36:IO67" si="272">IF(ISNONTEXT($K36),_xlfn.NORM.DIST(AV36,$G36,$K36,FALSE),NA())</f>
        <v>#N/A</v>
      </c>
      <c r="IP36" s="165" t="e">
        <f t="shared" ref="IP36:IP67" si="273">IF(ISNONTEXT($K36),_xlfn.NORM.DIST(AW36,$G36,$K36,FALSE),NA())</f>
        <v>#N/A</v>
      </c>
      <c r="IQ36" s="165" t="e">
        <f t="shared" ref="IQ36:IQ67" si="274">IF(ISNONTEXT($K36),_xlfn.NORM.DIST(AX36,$G36,$K36,FALSE),NA())</f>
        <v>#N/A</v>
      </c>
      <c r="IR36" s="165" t="e">
        <f t="shared" ref="IR36:IR67" si="275">IF(ISNONTEXT($K36),_xlfn.NORM.DIST(AY36,$G36,$K36,FALSE),NA())</f>
        <v>#N/A</v>
      </c>
      <c r="IS36" s="165" t="e">
        <f t="shared" ref="IS36:IS67" si="276">IF(ISNONTEXT($K36),_xlfn.NORM.DIST(AZ36,$G36,$K36,FALSE),NA())</f>
        <v>#N/A</v>
      </c>
      <c r="IT36" s="165" t="e">
        <f t="shared" ref="IT36:IT67" si="277">IF(ISNONTEXT($K36),_xlfn.NORM.DIST(BA36,$G36,$K36,FALSE),NA())</f>
        <v>#N/A</v>
      </c>
      <c r="IU36" s="165" t="e">
        <f t="shared" ref="IU36:IU67" si="278">IF(ISNONTEXT($K36),_xlfn.NORM.DIST(BB36,$G36,$K36,FALSE),NA())</f>
        <v>#N/A</v>
      </c>
      <c r="IV36" s="165" t="e">
        <f t="shared" ref="IV36:IV67" si="279">IF(ISNONTEXT($K36),_xlfn.NORM.DIST(BC36,$G36,$K36,FALSE),NA())</f>
        <v>#N/A</v>
      </c>
      <c r="IW36" s="165" t="e">
        <f t="shared" ref="IW36:IW67" si="280">IF(ISNONTEXT($K36),_xlfn.NORM.DIST(BD36,$G36,$K36,FALSE),NA())</f>
        <v>#N/A</v>
      </c>
      <c r="IX36" s="165" t="e">
        <f t="shared" ref="IX36:IX67" si="281">IF(ISNONTEXT($K36),_xlfn.NORM.DIST(BE36,$G36,$K36,FALSE),NA())</f>
        <v>#N/A</v>
      </c>
      <c r="IY36" s="165" t="e">
        <f t="shared" ref="IY36:IY67" si="282">IF(ISNONTEXT($K36),_xlfn.NORM.DIST(BF36,$G36,$K36,FALSE),NA())</f>
        <v>#N/A</v>
      </c>
      <c r="IZ36" s="165" t="e">
        <f t="shared" ref="IZ36:IZ67" si="283">IF(ISNONTEXT($K36),_xlfn.NORM.DIST(BG36,$G36,$K36,FALSE),NA())</f>
        <v>#N/A</v>
      </c>
      <c r="JA36" s="165" t="e">
        <f t="shared" ref="JA36:JA67" si="284">IF(ISNONTEXT($K36),_xlfn.NORM.DIST(BH36,$G36,$K36,FALSE),NA())</f>
        <v>#N/A</v>
      </c>
      <c r="JB36" s="165" t="e">
        <f t="shared" ref="JB36:JB67" si="285">IF(ISNONTEXT($K36),_xlfn.NORM.DIST(BI36,$G36,$K36,FALSE),NA())</f>
        <v>#N/A</v>
      </c>
      <c r="JC36" s="165" t="e">
        <f t="shared" ref="JC36:JC67" si="286">IF(ISNONTEXT($K36),_xlfn.NORM.DIST(BJ36,$G36,$K36,FALSE),NA())</f>
        <v>#N/A</v>
      </c>
      <c r="JD36" s="165" t="e">
        <f t="shared" ref="JD36:JD67" si="287">IF(ISNONTEXT($K36),_xlfn.NORM.DIST(BK36,$G36,$K36,FALSE),NA())</f>
        <v>#N/A</v>
      </c>
      <c r="JE36" s="165" t="e">
        <f t="shared" ref="JE36:JE67" si="288">IF(ISNONTEXT($K36),_xlfn.NORM.DIST(BL36,$G36,$K36,FALSE),NA())</f>
        <v>#N/A</v>
      </c>
      <c r="JF36" s="165" t="e">
        <f t="shared" ref="JF36:JF67" si="289">IF(ISNONTEXT($K36),_xlfn.NORM.DIST(BM36,$G36,$K36,FALSE),NA())</f>
        <v>#N/A</v>
      </c>
      <c r="JG36" s="165" t="e">
        <f t="shared" ref="JG36:JG67" si="290">IF(ISNONTEXT($K36),_xlfn.NORM.DIST(BN36,$G36,$K36,FALSE),NA())</f>
        <v>#N/A</v>
      </c>
      <c r="JH36" s="165" t="e">
        <f t="shared" ref="JH36:JH67" si="291">IF(ISNONTEXT($K36),_xlfn.NORM.DIST(BO36,$G36,$K36,FALSE),NA())</f>
        <v>#N/A</v>
      </c>
      <c r="JI36" s="165" t="e">
        <f t="shared" ref="JI36:JI67" si="292">IF(ISNONTEXT($K36),_xlfn.NORM.DIST(BP36,$G36,$K36,FALSE),NA())</f>
        <v>#N/A</v>
      </c>
      <c r="JJ36" s="165" t="e">
        <f t="shared" ref="JJ36:JJ67" si="293">IF(ISNONTEXT($K36),_xlfn.NORM.DIST(BQ36,$G36,$K36,FALSE),NA())</f>
        <v>#N/A</v>
      </c>
      <c r="JK36" s="165" t="e">
        <f t="shared" ref="JK36:JK67" si="294">IF(ISNONTEXT($K36),_xlfn.NORM.DIST(BR36,$G36,$K36,FALSE),NA())</f>
        <v>#N/A</v>
      </c>
      <c r="JL36" s="165" t="e">
        <f t="shared" ref="JL36:JL67" si="295">IF(ISNONTEXT($K36),_xlfn.NORM.DIST(BS36,$G36,$K36,FALSE),NA())</f>
        <v>#N/A</v>
      </c>
      <c r="JM36" s="165" t="e">
        <f t="shared" ref="JM36:JM67" si="296">IF(ISNONTEXT($K36),_xlfn.NORM.DIST(BT36,$G36,$K36,FALSE),NA())</f>
        <v>#N/A</v>
      </c>
      <c r="JN36" s="165" t="e">
        <f t="shared" ref="JN36:JN67" si="297">IF(ISNONTEXT($K36),_xlfn.NORM.DIST(BU36,$G36,$K36,FALSE),NA())</f>
        <v>#N/A</v>
      </c>
      <c r="JO36" s="165" t="e">
        <f t="shared" ref="JO36:JO67" si="298">IF(ISNONTEXT($K36),_xlfn.NORM.DIST(BV36,$G36,$K36,FALSE),NA())</f>
        <v>#N/A</v>
      </c>
      <c r="JP36" s="165" t="e">
        <f t="shared" ref="JP36:JP67" si="299">IF(ISNONTEXT($K36),_xlfn.NORM.DIST(BW36,$G36,$K36,FALSE),NA())</f>
        <v>#N/A</v>
      </c>
      <c r="JQ36" s="165" t="e">
        <f t="shared" ref="JQ36:JQ67" si="300">IF(ISNONTEXT($K36),_xlfn.NORM.DIST(BX36,$G36,$K36,FALSE),NA())</f>
        <v>#N/A</v>
      </c>
      <c r="JR36" s="165" t="e">
        <f t="shared" ref="JR36:JR67" si="301">IF(ISNONTEXT($K36),_xlfn.NORM.DIST(BY36,$G36,$K36,FALSE),NA())</f>
        <v>#N/A</v>
      </c>
      <c r="JS36" s="165" t="e">
        <f t="shared" ref="JS36:JS67" si="302">IF(ISNONTEXT($K36),_xlfn.NORM.DIST(BZ36,$G36,$K36,FALSE),NA())</f>
        <v>#N/A</v>
      </c>
      <c r="JT36" s="165" t="e">
        <f t="shared" ref="JT36:JT67" si="303">IF(ISNONTEXT($K36),_xlfn.NORM.DIST(CA36,$G36,$K36,FALSE),NA())</f>
        <v>#N/A</v>
      </c>
      <c r="JU36" s="165" t="e">
        <f t="shared" ref="JU36:JU67" si="304">IF(ISNONTEXT($K36),_xlfn.NORM.DIST(CB36,$G36,$K36,FALSE),NA())</f>
        <v>#N/A</v>
      </c>
      <c r="JV36" s="165" t="e">
        <f t="shared" ref="JV36:JV67" si="305">IF(ISNONTEXT($K36),_xlfn.NORM.DIST(CC36,$G36,$K36,FALSE),NA())</f>
        <v>#N/A</v>
      </c>
      <c r="JW36" s="165" t="e">
        <f t="shared" ref="JW36:JW67" si="306">IF(ISNONTEXT($K36),_xlfn.NORM.DIST(CD36,$G36,$K36,FALSE),NA())</f>
        <v>#N/A</v>
      </c>
      <c r="JX36" s="165" t="e">
        <f t="shared" ref="JX36:JX67" si="307">IF(ISNONTEXT($K36),_xlfn.NORM.DIST(CE36,$G36,$K36,FALSE),NA())</f>
        <v>#N/A</v>
      </c>
      <c r="JY36" s="165" t="e">
        <f t="shared" ref="JY36:JY67" si="308">IF(ISNONTEXT($K36),_xlfn.NORM.DIST(CF36,$G36,$K36,FALSE),NA())</f>
        <v>#N/A</v>
      </c>
      <c r="JZ36" s="165" t="e">
        <f t="shared" ref="JZ36:JZ67" si="309">IF(ISNONTEXT($K36),_xlfn.NORM.DIST(CG36,$G36,$K36,FALSE),NA())</f>
        <v>#N/A</v>
      </c>
      <c r="KA36" s="165" t="e">
        <f t="shared" ref="KA36:KA67" si="310">IF(ISNONTEXT($K36),_xlfn.NORM.DIST(CH36,$G36,$K36,FALSE),NA())</f>
        <v>#N/A</v>
      </c>
      <c r="KB36" s="165" t="e">
        <f t="shared" ref="KB36:KB67" si="311">IF(ISNONTEXT($K36),_xlfn.NORM.DIST(CI36,$G36,$K36,FALSE),NA())</f>
        <v>#N/A</v>
      </c>
      <c r="KC36" s="165" t="e">
        <f t="shared" ref="KC36:KC67" si="312">IF(ISNONTEXT($K36),_xlfn.NORM.DIST(CJ36,$G36,$K36,FALSE),NA())</f>
        <v>#N/A</v>
      </c>
      <c r="KD36" s="165" t="e">
        <f t="shared" ref="KD36:KD67" si="313">IF(ISNONTEXT($K36),_xlfn.NORM.DIST(CK36,$G36,$K36,FALSE),NA())</f>
        <v>#N/A</v>
      </c>
      <c r="KE36" s="165" t="e">
        <f t="shared" ref="KE36:KE67" si="314">IF(ISNONTEXT($K36),_xlfn.NORM.DIST(CL36,$G36,$K36,FALSE),NA())</f>
        <v>#N/A</v>
      </c>
      <c r="KF36" s="165" t="e">
        <f t="shared" ref="KF36:KF67" si="315">IF(ISNONTEXT($K36),_xlfn.NORM.DIST(CM36,$G36,$K36,FALSE),NA())</f>
        <v>#N/A</v>
      </c>
      <c r="KG36" s="165" t="e">
        <f t="shared" ref="KG36:KG67" si="316">IF(ISNONTEXT($K36),_xlfn.NORM.DIST(CN36,$G36,$K36,FALSE),NA())</f>
        <v>#N/A</v>
      </c>
      <c r="KH36" s="165" t="e">
        <f t="shared" ref="KH36:KH67" si="317">IF(ISNONTEXT($K36),_xlfn.NORM.DIST(CO36,$G36,$K36,FALSE),NA())</f>
        <v>#N/A</v>
      </c>
      <c r="KI36" s="165" t="e">
        <f t="shared" ref="KI36:KI67" si="318">IF(ISNONTEXT($K36),_xlfn.NORM.DIST(CP36,$G36,$K36,FALSE),NA())</f>
        <v>#N/A</v>
      </c>
      <c r="KJ36" s="165" t="e">
        <f t="shared" ref="KJ36:KJ67" si="319">IF(ISNONTEXT($K36),_xlfn.NORM.DIST(CQ36,$G36,$K36,FALSE),NA())</f>
        <v>#N/A</v>
      </c>
      <c r="KK36" s="165" t="e">
        <f t="shared" ref="KK36:KK67" si="320">IF(ISNONTEXT($K36),_xlfn.NORM.DIST(CR36,$G36,$K36,FALSE),NA())</f>
        <v>#N/A</v>
      </c>
      <c r="KL36" s="165" t="e">
        <f t="shared" ref="KL36:KL67" si="321">IF(ISNONTEXT($K36),_xlfn.NORM.DIST(CS36,$G36,$K36,FALSE),NA())</f>
        <v>#N/A</v>
      </c>
      <c r="KM36" s="165" t="e">
        <f t="shared" ref="KM36:KM67" si="322">IF(ISNONTEXT($K36),_xlfn.NORM.DIST(CT36,$G36,$K36,FALSE),NA())</f>
        <v>#N/A</v>
      </c>
      <c r="KN36" s="165" t="e">
        <f t="shared" ref="KN36:KN67" si="323">IF(ISNONTEXT($K36),_xlfn.NORM.DIST(CU36,$G36,$K36,FALSE),NA())</f>
        <v>#N/A</v>
      </c>
      <c r="KO36" s="165" t="e">
        <f t="shared" ref="KO36:KO67" si="324">IF(ISNONTEXT($K36),_xlfn.NORM.DIST(CV36,$G36,$K36,FALSE),NA())</f>
        <v>#N/A</v>
      </c>
      <c r="KP36" s="165" t="e">
        <f t="shared" ref="KP36:KP67" si="325">IF(ISNONTEXT($K36),_xlfn.NORM.DIST(CW36,$G36,$K36,FALSE),NA())</f>
        <v>#N/A</v>
      </c>
      <c r="KQ36" s="165" t="e">
        <f t="shared" ref="KQ36:KQ67" si="326">IF(ISNONTEXT($K36),_xlfn.NORM.DIST(CX36,$G36,$K36,FALSE),NA())</f>
        <v>#N/A</v>
      </c>
      <c r="KR36" s="165" t="e">
        <f t="shared" ref="KR36:KR67" si="327">IF(ISNONTEXT($K36),_xlfn.NORM.DIST(CY36,$G36,$K36,FALSE),NA())</f>
        <v>#N/A</v>
      </c>
      <c r="KS36" s="165" t="e">
        <f t="shared" ref="KS36:KS67" si="328">IF(ISNONTEXT($K36),_xlfn.NORM.DIST(CZ36,$G36,$K36,FALSE),NA())</f>
        <v>#N/A</v>
      </c>
      <c r="KT36" s="165" t="e">
        <f t="shared" ref="KT36:KT67" si="329">IF(ISNONTEXT($K36),_xlfn.NORM.DIST(DA36,$G36,$K36,FALSE),NA())</f>
        <v>#N/A</v>
      </c>
      <c r="KU36" s="165" t="e">
        <f t="shared" ref="KU36:KU67" si="330">IF(ISNONTEXT($K36),_xlfn.NORM.DIST(DB36,$G36,$K36,FALSE),NA())</f>
        <v>#N/A</v>
      </c>
      <c r="KV36" s="165" t="e">
        <f t="shared" ref="KV36:KV67" si="331">IF(ISNONTEXT($K36),_xlfn.NORM.DIST(DC36,$G36,$K36,FALSE),NA())</f>
        <v>#N/A</v>
      </c>
      <c r="KW36" s="165" t="e">
        <f t="shared" ref="KW36:KW67" si="332">IF(ISNONTEXT($K36),_xlfn.NORM.DIST(DD36,$G36,$K36,FALSE),NA())</f>
        <v>#N/A</v>
      </c>
      <c r="KX36" s="165" t="e">
        <f t="shared" ref="KX36:KX67" si="333">IF(ISNONTEXT($K36),_xlfn.NORM.DIST(DE36,$G36,$K36,FALSE),NA())</f>
        <v>#N/A</v>
      </c>
      <c r="KY36" s="165" t="e">
        <f t="shared" ref="KY36:KY67" si="334">IF(ISNONTEXT($K36),_xlfn.NORM.DIST(DF36,$G36,$K36,FALSE),NA())</f>
        <v>#N/A</v>
      </c>
      <c r="KZ36" s="165" t="e">
        <f t="shared" ref="KZ36:KZ67" si="335">IF(ISNONTEXT($K36),_xlfn.NORM.DIST(DG36,$G36,$K36,FALSE),NA())</f>
        <v>#N/A</v>
      </c>
      <c r="LA36" s="165" t="e">
        <f t="shared" ref="LA36:LA67" si="336">IF(ISNONTEXT($K36),_xlfn.NORM.DIST(DH36,$G36,$K36,FALSE),NA())</f>
        <v>#N/A</v>
      </c>
      <c r="LB36" s="165" t="e">
        <f t="shared" ref="LB36:LB67" si="337">IF(ISNONTEXT($K36),_xlfn.NORM.DIST(DI36,$G36,$K36,FALSE),NA())</f>
        <v>#N/A</v>
      </c>
      <c r="LC36" s="165" t="e">
        <f t="shared" ref="LC36:LC67" si="338">IF(ISNONTEXT($K36),_xlfn.NORM.DIST(DJ36,$G36,$K36,FALSE),NA())</f>
        <v>#N/A</v>
      </c>
      <c r="LD36" s="165" t="e">
        <f t="shared" ref="LD36:LD67" si="339">IF(ISNONTEXT($K36),_xlfn.NORM.DIST(DK36,$G36,$K36,FALSE),NA())</f>
        <v>#N/A</v>
      </c>
      <c r="LE36" s="165" t="e">
        <f t="shared" ref="LE36:LE67" si="340">IF(ISNONTEXT($K36),_xlfn.NORM.DIST(DL36,$G36,$K36,FALSE),NA())</f>
        <v>#N/A</v>
      </c>
      <c r="LF36" s="165" t="e">
        <f t="shared" ref="LF36:LF67" si="341">IF(ISNONTEXT($K36),_xlfn.NORM.DIST(DM36,$G36,$K36,FALSE),NA())</f>
        <v>#N/A</v>
      </c>
      <c r="LG36" s="165" t="e">
        <f t="shared" ref="LG36:LG67" si="342">IF(ISNONTEXT($K36),_xlfn.NORM.DIST(DN36,$G36,$K36,FALSE),NA())</f>
        <v>#N/A</v>
      </c>
      <c r="LH36" s="165" t="e">
        <f t="shared" ref="LH36:LH67" si="343">IF(ISNONTEXT($K36),_xlfn.NORM.DIST(DO36,$G36,$K36,FALSE),NA())</f>
        <v>#N/A</v>
      </c>
      <c r="LI36" s="165" t="e">
        <f t="shared" ref="LI36:LI67" si="344">IF(ISNONTEXT($K36),_xlfn.NORM.DIST(DP36,$G36,$K36,FALSE),NA())</f>
        <v>#N/A</v>
      </c>
      <c r="LJ36" s="165" t="e">
        <f t="shared" ref="LJ36:LJ67" si="345">IF(ISNONTEXT($K36),_xlfn.NORM.DIST(DQ36,$G36,$K36,FALSE),NA())</f>
        <v>#N/A</v>
      </c>
      <c r="LK36" s="165" t="e">
        <f t="shared" ref="LK36:LK67" si="346">IF(ISNONTEXT($K36),_xlfn.NORM.DIST(DR36,$G36,$K36,FALSE),NA())</f>
        <v>#N/A</v>
      </c>
      <c r="LL36" s="165" t="e">
        <f t="shared" ref="LL36:LL67" si="347">IF(ISNONTEXT($K36),_xlfn.NORM.DIST(DS36,$G36,$K36,FALSE),NA())</f>
        <v>#N/A</v>
      </c>
      <c r="LM36" s="165" t="e">
        <f t="shared" ref="LM36:LM67" si="348">IF(ISNONTEXT($K36),_xlfn.NORM.DIST(DT36,$G36,$K36,FALSE),NA())</f>
        <v>#N/A</v>
      </c>
      <c r="LN36" s="165" t="e">
        <f t="shared" ref="LN36:LN67" si="349">IF(ISNONTEXT($K36),_xlfn.NORM.DIST(DU36,$G36,$K36,FALSE),NA())</f>
        <v>#N/A</v>
      </c>
      <c r="LO36" s="165" t="e">
        <f t="shared" ref="LO36:LO67" si="350">IF(ISNONTEXT($K36),_xlfn.NORM.DIST(DV36,$G36,$K36,FALSE),NA())</f>
        <v>#N/A</v>
      </c>
      <c r="LP36" s="165" t="e">
        <f t="shared" ref="LP36:LP67" si="351">IF(ISNONTEXT($K36),_xlfn.NORM.DIST(DW36,$G36,$K36,FALSE),NA())</f>
        <v>#N/A</v>
      </c>
      <c r="LQ36" s="165" t="e">
        <f t="shared" ref="LQ36:LQ67" si="352">IF(ISNONTEXT($K36),_xlfn.NORM.DIST(DX36,$G36,$K36,FALSE),NA())</f>
        <v>#N/A</v>
      </c>
      <c r="LR36" s="165" t="e">
        <f t="shared" ref="LR36:LR67" si="353">IF(ISNONTEXT($K36),_xlfn.NORM.DIST(DY36,$G36,$K36,FALSE),NA())</f>
        <v>#N/A</v>
      </c>
      <c r="LS36" s="165" t="e">
        <f t="shared" ref="LS36:LS67" si="354">IF(ISNONTEXT($K36),_xlfn.NORM.DIST(DZ36,$G36,$K36,FALSE),NA())</f>
        <v>#N/A</v>
      </c>
      <c r="LT36" s="165" t="e">
        <f t="shared" ref="LT36:LT67" si="355">IF(ISNONTEXT($K36),_xlfn.NORM.DIST(EA36,$G36,$K36,FALSE),NA())</f>
        <v>#N/A</v>
      </c>
      <c r="LU36" s="165" t="e">
        <f t="shared" ref="LU36:LU67" si="356">IF(ISNONTEXT($K36),_xlfn.NORM.DIST(EB36,$G36,$K36,FALSE),NA())</f>
        <v>#N/A</v>
      </c>
      <c r="LV36" s="165" t="e">
        <f t="shared" ref="LV36:LV67" si="357">IF(ISNONTEXT($K36),_xlfn.NORM.DIST(EC36,$G36,$K36,FALSE),NA())</f>
        <v>#N/A</v>
      </c>
      <c r="LW36" s="165" t="e">
        <f t="shared" ref="LW36:LW67" si="358">IF(ISNONTEXT($K36),_xlfn.NORM.DIST(ED36,$G36,$K36,FALSE),NA())</f>
        <v>#N/A</v>
      </c>
      <c r="LX36" s="165" t="e">
        <f t="shared" ref="LX36:LX67" si="359">IF(ISNONTEXT($K36),_xlfn.NORM.DIST(EE36,$G36,$K36,FALSE),NA())</f>
        <v>#N/A</v>
      </c>
      <c r="LY36" s="165" t="e">
        <f t="shared" ref="LY36:LY67" si="360">IF(ISNONTEXT($K36),_xlfn.NORM.DIST(EF36,$G36,$K36,FALSE),NA())</f>
        <v>#N/A</v>
      </c>
      <c r="LZ36" s="165" t="e">
        <f t="shared" ref="LZ36:LZ67" si="361">IF(ISNONTEXT($K36),_xlfn.NORM.DIST(EG36,$G36,$K36,FALSE),NA())</f>
        <v>#N/A</v>
      </c>
      <c r="MA36" s="165" t="e">
        <f t="shared" ref="MA36:MA67" si="362">IF(ISNONTEXT($K36),_xlfn.NORM.DIST(EH36,$G36,$K36,FALSE),NA())</f>
        <v>#N/A</v>
      </c>
      <c r="MB36" s="165" t="e">
        <f t="shared" ref="MB36:MB67" si="363">IF(ISNONTEXT($K36),_xlfn.NORM.DIST(EI36,$G36,$K36,FALSE),NA())</f>
        <v>#N/A</v>
      </c>
      <c r="MC36" s="165" t="e">
        <f t="shared" ref="MC36:MC67" si="364">IF(ISNONTEXT($K36),_xlfn.NORM.DIST(EJ36,$G36,$K36,FALSE),NA())</f>
        <v>#N/A</v>
      </c>
      <c r="MD36" s="165" t="e">
        <f t="shared" ref="MD36:MD67" si="365">IF(ISNONTEXT($K36),_xlfn.NORM.DIST(EK36,$G36,$K36,FALSE),NA())</f>
        <v>#N/A</v>
      </c>
      <c r="ME36" s="165" t="e">
        <f t="shared" ref="ME36:ME67" si="366">IF(ISNONTEXT($K36),_xlfn.NORM.DIST(EL36,$G36,$K36,FALSE),NA())</f>
        <v>#N/A</v>
      </c>
      <c r="MF36" s="165" t="e">
        <f t="shared" ref="MF36:MF67" si="367">IF(ISNONTEXT($K36),_xlfn.NORM.DIST(EM36,$G36,$K36,FALSE),NA())</f>
        <v>#N/A</v>
      </c>
      <c r="MG36" s="165" t="e">
        <f t="shared" ref="MG36:MG67" si="368">IF(ISNONTEXT($K36),_xlfn.NORM.DIST(EN36,$G36,$K36,FALSE),NA())</f>
        <v>#N/A</v>
      </c>
      <c r="MH36" s="165" t="e">
        <f t="shared" ref="MH36:MH67" si="369">IF(ISNONTEXT($K36),_xlfn.NORM.DIST(EO36,$G36,$K36,FALSE),NA())</f>
        <v>#N/A</v>
      </c>
      <c r="MI36" s="165" t="e">
        <f t="shared" ref="MI36:MI67" si="370">IF(ISNONTEXT($K36),_xlfn.NORM.DIST(EP36,$G36,$K36,FALSE),NA())</f>
        <v>#N/A</v>
      </c>
      <c r="MJ36" s="165" t="e">
        <f t="shared" ref="MJ36:MJ67" si="371">IF(ISNONTEXT($K36),_xlfn.NORM.DIST(EQ36,$G36,$K36,FALSE),NA())</f>
        <v>#N/A</v>
      </c>
      <c r="MK36" s="165" t="e">
        <f t="shared" ref="MK36:MK67" si="372">IF(ISNONTEXT($K36),_xlfn.NORM.DIST(ER36,$G36,$K36,FALSE),NA())</f>
        <v>#N/A</v>
      </c>
      <c r="ML36" s="165" t="e">
        <f t="shared" ref="ML36:ML67" si="373">IF(ISNONTEXT($K36),_xlfn.NORM.DIST(ES36,$G36,$K36,FALSE),NA())</f>
        <v>#N/A</v>
      </c>
      <c r="MM36" s="165" t="e">
        <f t="shared" ref="MM36:MM67" si="374">IF(ISNONTEXT($K36),_xlfn.NORM.DIST(ET36,$G36,$K36,FALSE),NA())</f>
        <v>#N/A</v>
      </c>
      <c r="MN36" s="165" t="e">
        <f t="shared" ref="MN36:MN67" si="375">IF(ISNONTEXT($K36),_xlfn.NORM.DIST(EU36,$G36,$K36,FALSE),NA())</f>
        <v>#N/A</v>
      </c>
      <c r="MO36" s="165" t="e">
        <f t="shared" ref="MO36:MO67" si="376">IF(ISNONTEXT($K36),_xlfn.NORM.DIST(EV36,$G36,$K36,FALSE),NA())</f>
        <v>#N/A</v>
      </c>
      <c r="MP36" s="165" t="e">
        <f t="shared" ref="MP36:MP67" si="377">IF(ISNONTEXT($K36),_xlfn.NORM.DIST(EW36,$G36,$K36,FALSE),NA())</f>
        <v>#N/A</v>
      </c>
      <c r="MQ36" s="165" t="e">
        <f t="shared" ref="MQ36:MQ67" si="378">IF(ISNONTEXT($K36),_xlfn.NORM.DIST(EX36,$G36,$K36,FALSE),NA())</f>
        <v>#N/A</v>
      </c>
      <c r="MR36" s="165" t="e">
        <f t="shared" ref="MR36:MR67" si="379">IF(ISNONTEXT($K36),_xlfn.NORM.DIST(EY36,$G36,$K36,FALSE),NA())</f>
        <v>#N/A</v>
      </c>
      <c r="MS36" s="165" t="e">
        <f t="shared" ref="MS36:MS67" si="380">IF(ISNONTEXT($K36),_xlfn.NORM.DIST(EZ36,$G36,$K36,FALSE),NA())</f>
        <v>#N/A</v>
      </c>
      <c r="MT36" s="165" t="e">
        <f t="shared" ref="MT36:MT67" si="381">IF(ISNONTEXT($K36),_xlfn.NORM.DIST(FA36,$G36,$K36,FALSE),NA())</f>
        <v>#N/A</v>
      </c>
      <c r="MU36" s="165" t="e">
        <f t="shared" ref="MU36:MU67" si="382">IF(ISNONTEXT($K36),_xlfn.NORM.DIST(FB36,$G36,$K36,FALSE),NA())</f>
        <v>#N/A</v>
      </c>
      <c r="MV36" s="165" t="e">
        <f t="shared" ref="MV36:MV67" si="383">IF(ISNONTEXT($K36),_xlfn.NORM.DIST(FC36,$G36,$K36,FALSE),NA())</f>
        <v>#N/A</v>
      </c>
      <c r="MW36" s="165" t="e">
        <f t="shared" ref="MW36:MW67" si="384">IF(ISNONTEXT($K36),_xlfn.NORM.DIST(FD36,$G36,$K36,FALSE),NA())</f>
        <v>#N/A</v>
      </c>
      <c r="MX36" s="165" t="e">
        <f t="shared" ref="MX36:MX67" si="385">IF(ISNONTEXT($K36),_xlfn.NORM.DIST(FE36,$G36,$K36,FALSE),NA())</f>
        <v>#N/A</v>
      </c>
      <c r="MY36" s="165" t="e">
        <f t="shared" ref="MY36:MY67" si="386">IF(ISNONTEXT($K36),_xlfn.NORM.DIST(FF36,$G36,$K36,FALSE),NA())</f>
        <v>#N/A</v>
      </c>
      <c r="MZ36" s="165" t="e">
        <f t="shared" ref="MZ36:MZ67" si="387">IF(ISNONTEXT($K36),_xlfn.NORM.DIST(FG36,$G36,$K36,FALSE),NA())</f>
        <v>#N/A</v>
      </c>
      <c r="NA36" s="165" t="e">
        <f t="shared" ref="NA36:NA67" si="388">IF(ISNONTEXT($K36),_xlfn.NORM.DIST(FH36,$G36,$K36,FALSE),NA())</f>
        <v>#N/A</v>
      </c>
      <c r="NB36" s="165" t="e">
        <f t="shared" ref="NB36:NB67" si="389">IF(ISNONTEXT($K36),_xlfn.NORM.DIST(FI36,$G36,$K36,FALSE),NA())</f>
        <v>#N/A</v>
      </c>
      <c r="NC36" s="165" t="e">
        <f t="shared" ref="NC36:NC67" si="390">IF(ISNONTEXT($K36),_xlfn.NORM.DIST(FJ36,$G36,$K36,FALSE),NA())</f>
        <v>#N/A</v>
      </c>
      <c r="ND36" s="165" t="e">
        <f t="shared" ref="ND36:ND67" si="391">IF(ISNONTEXT($K36),_xlfn.NORM.DIST(FK36,$G36,$K36,FALSE),NA())</f>
        <v>#N/A</v>
      </c>
      <c r="NE36" s="165" t="e">
        <f t="shared" ref="NE36:NE67" si="392">IF(ISNONTEXT($K36),_xlfn.NORM.DIST(FL36,$G36,$K36,FALSE),NA())</f>
        <v>#N/A</v>
      </c>
      <c r="NF36" s="165" t="e">
        <f t="shared" ref="NF36:NF67" si="393">IF(ISNONTEXT($K36),_xlfn.NORM.DIST(FM36,$G36,$K36,FALSE),NA())</f>
        <v>#N/A</v>
      </c>
      <c r="NG36" s="165" t="e">
        <f t="shared" ref="NG36:NG67" si="394">IF(ISNONTEXT($K36),_xlfn.NORM.DIST(FN36,$G36,$K36,FALSE),NA())</f>
        <v>#N/A</v>
      </c>
      <c r="NH36" s="165" t="e">
        <f t="shared" ref="NH36:NH67" si="395">IF(ISNONTEXT($K36),_xlfn.NORM.DIST(FO36,$G36,$K36,FALSE),NA())</f>
        <v>#N/A</v>
      </c>
      <c r="NI36" s="165" t="e">
        <f t="shared" ref="NI36:NI67" si="396">IF(ISNONTEXT($K36),_xlfn.NORM.DIST(FP36,$G36,$K36,FALSE),NA())</f>
        <v>#N/A</v>
      </c>
      <c r="NJ36" s="165" t="e">
        <f t="shared" ref="NJ36:NJ67" si="397">IF(ISNONTEXT($K36),_xlfn.NORM.DIST(FQ36,$G36,$K36,FALSE),NA())</f>
        <v>#N/A</v>
      </c>
      <c r="NK36" s="165" t="e">
        <f t="shared" ref="NK36:NK67" si="398">IF(ISNONTEXT($K36),_xlfn.NORM.DIST(FR36,$G36,$K36,FALSE),NA())</f>
        <v>#N/A</v>
      </c>
      <c r="NL36" s="165" t="e">
        <f t="shared" ref="NL36:NL67" si="399">IF(ISNONTEXT($K36),_xlfn.NORM.DIST(FS36,$G36,$K36,FALSE),NA())</f>
        <v>#N/A</v>
      </c>
      <c r="NM36" s="165" t="e">
        <f t="shared" ref="NM36:NM67" si="400">IF(ISNONTEXT($K36),_xlfn.NORM.DIST(FT36,$G36,$K36,FALSE),NA())</f>
        <v>#N/A</v>
      </c>
      <c r="NN36" s="165" t="e">
        <f t="shared" ref="NN36:NN67" si="401">IF(ISNONTEXT($K36),_xlfn.NORM.DIST(FU36,$G36,$K36,FALSE),NA())</f>
        <v>#N/A</v>
      </c>
      <c r="NO36" s="165" t="e">
        <f t="shared" ref="NO36:NO67" si="402">IF(ISNONTEXT($K36),_xlfn.NORM.DIST(FV36,$G36,$K36,FALSE),NA())</f>
        <v>#N/A</v>
      </c>
      <c r="NP36" s="165" t="e">
        <f t="shared" ref="NP36:NP67" si="403">IF(ISNONTEXT($K36),_xlfn.NORM.DIST(FW36,$G36,$K36,FALSE),NA())</f>
        <v>#N/A</v>
      </c>
      <c r="NQ36" s="165" t="e">
        <f t="shared" ref="NQ36:NQ67" si="404">IF(ISNONTEXT($K36),_xlfn.NORM.DIST(FX36,$G36,$K36,FALSE),NA())</f>
        <v>#N/A</v>
      </c>
      <c r="NR36" s="165" t="e">
        <f t="shared" ref="NR36:NR67" si="405">IF(ISNONTEXT($K36),_xlfn.NORM.DIST(FY36,$G36,$K36,FALSE),NA())</f>
        <v>#N/A</v>
      </c>
      <c r="NS36" s="165" t="e">
        <f t="shared" ref="NS36:NS67" si="406">IF(ISNONTEXT($K36),_xlfn.NORM.DIST(FZ36,$G36,$K36,FALSE),NA())</f>
        <v>#N/A</v>
      </c>
      <c r="NT36" s="165" t="e">
        <f t="shared" ref="NT36:NT67" si="407">IF(ISNONTEXT($K36),_xlfn.NORM.DIST(GA36,$G36,$K36,FALSE),NA())</f>
        <v>#N/A</v>
      </c>
      <c r="NU36" s="165" t="e">
        <f t="shared" ref="NU36:NU67" si="408">IF(ISNONTEXT($K36),_xlfn.NORM.DIST(GB36,$G36,$K36,FALSE),NA())</f>
        <v>#N/A</v>
      </c>
      <c r="NV36" s="165" t="e">
        <f t="shared" ref="NV36:NV67" si="409">IF(ISNONTEXT($K36),_xlfn.NORM.DIST(GC36,$G36,$K36,FALSE),NA())</f>
        <v>#N/A</v>
      </c>
      <c r="NW36" s="165" t="e">
        <f t="shared" ref="NW36:NW67" si="410">IF(ISNONTEXT($K36),_xlfn.NORM.DIST(GD36,$G36,$K36,FALSE),NA())</f>
        <v>#N/A</v>
      </c>
      <c r="NX36" s="165" t="e">
        <f t="shared" ref="NX36:NX67" si="411">IF(ISNONTEXT($K36),_xlfn.NORM.DIST(GE36,$G36,$K36,FALSE),NA())</f>
        <v>#N/A</v>
      </c>
      <c r="NY36" s="165" t="e">
        <f t="shared" ref="NY36:NY67" si="412">IF(ISNONTEXT($K36),_xlfn.NORM.DIST(GF36,$G36,$K36,FALSE),NA())</f>
        <v>#N/A</v>
      </c>
      <c r="NZ36" s="165" t="e">
        <f t="shared" ref="NZ36:NZ67" si="413">IF(ISNONTEXT($K36),_xlfn.NORM.DIST(GG36,$G36,$K36,FALSE),NA())</f>
        <v>#N/A</v>
      </c>
      <c r="OA36" s="165" t="e">
        <f t="shared" ref="OA36:OA67" si="414">IF(ISNONTEXT($K36),_xlfn.NORM.DIST(GH36,$G36,$K36,FALSE),NA())</f>
        <v>#N/A</v>
      </c>
      <c r="OB36" s="165" t="e">
        <f t="shared" ref="OB36:OB67" si="415">IF(ISNONTEXT($K36),_xlfn.NORM.DIST(GI36,$G36,$K36,FALSE),NA())</f>
        <v>#N/A</v>
      </c>
      <c r="OC36" s="165" t="e">
        <f t="shared" ref="OC36:OC67" si="416">IF(ISNONTEXT($K36),_xlfn.NORM.DIST(GJ36,$G36,$K36,FALSE),NA())</f>
        <v>#N/A</v>
      </c>
      <c r="OD36" s="165" t="e">
        <f t="shared" ref="OD36:OD67" si="417">IF(ISNONTEXT($K36),_xlfn.NORM.DIST(GK36,$G36,$K36,FALSE),NA())</f>
        <v>#N/A</v>
      </c>
      <c r="OE36" s="165" t="e">
        <f t="shared" ref="OE36:OE67" si="418">IF(ISNONTEXT($K36),_xlfn.NORM.DIST(GL36,$G36,$K36,FALSE),NA())</f>
        <v>#N/A</v>
      </c>
      <c r="OF36" s="165" t="e">
        <f t="shared" ref="OF36:OF67" si="419">IF(ISNONTEXT($K36),_xlfn.NORM.DIST(GM36,$G36,$K36,FALSE),NA())</f>
        <v>#N/A</v>
      </c>
      <c r="OG36" s="165" t="e">
        <f t="shared" ref="OG36:OG67" si="420">IF(ISNONTEXT($K36),_xlfn.NORM.DIST(GN36,$G36,$K36,FALSE),NA())</f>
        <v>#N/A</v>
      </c>
      <c r="OH36" s="165" t="e">
        <f t="shared" ref="OH36:OH67" si="421">IF(ISNONTEXT($K36),_xlfn.NORM.DIST(GO36,$G36,$K36,FALSE),NA())</f>
        <v>#N/A</v>
      </c>
      <c r="OI36" s="165" t="e">
        <f t="shared" ref="OI36:OI67" si="422">IF(ISNONTEXT($K36),_xlfn.NORM.DIST(GP36,$G36,$K36,FALSE),NA())</f>
        <v>#N/A</v>
      </c>
      <c r="OJ36" s="165" t="e">
        <f t="shared" ref="OJ36:OJ67" si="423">IF(ISNONTEXT($K36),_xlfn.NORM.DIST(GQ36,$G36,$K36,FALSE),NA())</f>
        <v>#N/A</v>
      </c>
      <c r="OK36" s="165" t="e">
        <f t="shared" ref="OK36:OK67" si="424">IF(ISNONTEXT($K36),_xlfn.NORM.DIST(GR36,$G36,$K36,FALSE),NA())</f>
        <v>#N/A</v>
      </c>
      <c r="OL36" s="165" t="e">
        <f t="shared" ref="OL36:OL67" si="425">IF(ISNONTEXT($K36),_xlfn.NORM.DIST(GS36,$G36,$K36,FALSE),NA())</f>
        <v>#N/A</v>
      </c>
      <c r="OM36" s="165" t="e">
        <f t="shared" ref="OM36:OM67" si="426">IF(ISNONTEXT($K36),_xlfn.NORM.DIST(GT36,$G36,$K36,FALSE),NA())</f>
        <v>#N/A</v>
      </c>
      <c r="ON36" s="165" t="e">
        <f t="shared" ref="ON36:ON67" si="427">IF(ISNONTEXT($K36),_xlfn.NORM.DIST(GU36,$G36,$K36,FALSE),NA())</f>
        <v>#N/A</v>
      </c>
      <c r="OO36" s="165" t="e">
        <f t="shared" ref="OO36:OO67" si="428">IF(ISNONTEXT($K36),_xlfn.NORM.DIST(GV36,$G36,$K36,FALSE),NA())</f>
        <v>#N/A</v>
      </c>
      <c r="OP36" s="165" t="e">
        <f t="shared" ref="OP36:OP67" si="429">IF(ISNONTEXT($K36),_xlfn.NORM.DIST(GW36,$G36,$K36,FALSE),NA())</f>
        <v>#N/A</v>
      </c>
      <c r="OQ36" s="165" t="e">
        <f t="shared" ref="OQ36:OQ67" si="430">IF(ISNONTEXT($K36),_xlfn.NORM.DIST(GX36,$G36,$K36,FALSE),NA())</f>
        <v>#N/A</v>
      </c>
      <c r="OR36" s="165" t="e">
        <f t="shared" ref="OR36:OR67" si="431">IF(ISNONTEXT($K36),_xlfn.NORM.DIST(GY36,$G36,$K36,FALSE),NA())</f>
        <v>#N/A</v>
      </c>
      <c r="OS36" s="165" t="e">
        <f t="shared" ref="OS36:OS67" si="432">IF(ISNONTEXT($K36),_xlfn.NORM.DIST(GZ36,$G36,$K36,FALSE),NA())</f>
        <v>#N/A</v>
      </c>
      <c r="OT36" s="165" t="e">
        <f t="shared" ref="OT36:OT67" si="433">IF(ISNONTEXT($K36),_xlfn.NORM.DIST(HA36,$G36,$K36,FALSE),NA())</f>
        <v>#N/A</v>
      </c>
      <c r="OU36" s="165" t="e">
        <f t="shared" ref="OU36:OU67" si="434">IF(ISNONTEXT($K36),_xlfn.NORM.DIST(HB36,$G36,$K36,FALSE),NA())</f>
        <v>#N/A</v>
      </c>
      <c r="OV36" s="165" t="e">
        <f t="shared" ref="OV36:OV67" si="435">IF(ISNONTEXT($K36),_xlfn.NORM.DIST(HC36,$G36,$K36,FALSE),NA())</f>
        <v>#N/A</v>
      </c>
      <c r="OW36" s="165" t="e">
        <f t="shared" ref="OW36:OW67" si="436">IF(ISNONTEXT($K36),_xlfn.NORM.DIST(HD36,$G36,$K36,FALSE),NA())</f>
        <v>#N/A</v>
      </c>
      <c r="OX36" s="165" t="e">
        <f t="shared" ref="OX36:OX67" si="437">IF(ISNONTEXT($K36),_xlfn.NORM.DIST(HE36,$G36,$K36,FALSE),NA())</f>
        <v>#N/A</v>
      </c>
      <c r="OY36" s="165" t="e">
        <f t="shared" ref="OY36:OY67" si="438">IF(ISNONTEXT($K36),_xlfn.NORM.DIST(HF36,$G36,$K36,FALSE),NA())</f>
        <v>#N/A</v>
      </c>
      <c r="OZ36" s="165" t="e">
        <f t="shared" ref="OZ36:OZ67" si="439">IF(ISNONTEXT($K36),_xlfn.NORM.DIST(HG36,$G36,$K36,FALSE),NA())</f>
        <v>#N/A</v>
      </c>
      <c r="PA36" s="165" t="e">
        <f t="shared" ref="PA36:PA67" si="440">IF(ISNONTEXT($K36),_xlfn.NORM.DIST(HH36,$G36,$K36,FALSE),NA())</f>
        <v>#N/A</v>
      </c>
      <c r="PB36" s="165" t="e">
        <f t="shared" ref="PB36:PB67" si="441">IF(ISNONTEXT($K36),_xlfn.NORM.DIST(HI36,$G36,$K36,FALSE),NA())</f>
        <v>#N/A</v>
      </c>
      <c r="PC36" s="165" t="e">
        <f t="shared" ref="PC36:PC67" si="442">IF(ISNONTEXT($K36),_xlfn.NORM.DIST(HJ36,$G36,$K36,FALSE),NA())</f>
        <v>#N/A</v>
      </c>
      <c r="PD36" s="165" t="e">
        <f t="shared" ref="PD36:PD67" si="443">IF(ISNONTEXT($K36),_xlfn.NORM.DIST(HK36,$G36,$K36,FALSE),NA())</f>
        <v>#N/A</v>
      </c>
      <c r="PE36" s="165" t="e">
        <f t="shared" ref="PE36:PE67" si="444">IF(ISNONTEXT($K36),_xlfn.NORM.DIST(HL36,$G36,$K36,FALSE),NA())</f>
        <v>#N/A</v>
      </c>
      <c r="PF36" s="165" t="e">
        <f t="shared" ref="PF36:PF67" si="445">IF(ISNONTEXT($K36),_xlfn.NORM.DIST(HM36,$G36,$K36,FALSE),NA())</f>
        <v>#N/A</v>
      </c>
      <c r="PG36" s="165" t="e">
        <f t="shared" ref="PG36:PG67" si="446">IF(ISNONTEXT($K36),_xlfn.NORM.DIST(HN36,$G36,$K36,FALSE),NA())</f>
        <v>#N/A</v>
      </c>
      <c r="PH36" s="165" t="e">
        <f t="shared" ref="PH36:PH67" si="447">IF(ISNONTEXT($K36),_xlfn.NORM.DIST(HO36,$G36,$K36,FALSE),NA())</f>
        <v>#N/A</v>
      </c>
    </row>
    <row r="37" spans="1:424" hidden="1" x14ac:dyDescent="0.45">
      <c r="A37" s="4">
        <v>34</v>
      </c>
      <c r="B37" s="92" t="str">
        <f t="shared" si="208"/>
        <v/>
      </c>
      <c r="C37" s="91"/>
      <c r="D37" s="92" t="str">
        <f t="shared" si="209"/>
        <v/>
      </c>
      <c r="E37" s="120" t="str">
        <f t="shared" si="0"/>
        <v/>
      </c>
      <c r="F37" s="120" t="str">
        <f t="shared" si="1"/>
        <v/>
      </c>
      <c r="G37" s="71" t="str">
        <f t="shared" si="210"/>
        <v/>
      </c>
      <c r="H37" s="23"/>
      <c r="I37" s="55"/>
      <c r="J37" s="298"/>
      <c r="K37" s="72" t="str">
        <f>IF(AND(B37&gt;0,C37&gt;0,D37&gt;0),IF(ISBLANK(J37),IF(ISBLANK(H37),"",(D37-B37)*VLOOKUP(H37,VLookups!$A$4:$B$13,2,FALSE)),J37),"")</f>
        <v/>
      </c>
      <c r="L37" s="73" t="str">
        <f t="shared" si="246"/>
        <v/>
      </c>
      <c r="M37" s="91"/>
      <c r="N37" s="265" t="str">
        <f>IF(AND(M37&gt;0,C37&gt;0,NOT(K37="")),ABS(VLOOKUP($M$1,VLookups!$A$43:$B$44,2,FALSE)-_xlfn.NORM.DIST(M37,G37,K37,TRUE)),"")</f>
        <v/>
      </c>
      <c r="O37" s="90" t="str">
        <f>IF(AND($B37&gt;0,$C37&gt;0,$D37&gt;0,NOT(ISBLANK($H37))),_xlfn.NORM.INV(ABS(VLOOKUP($M$1,VLookups!$A$43:$B$44,2,FALSE)-O$3),$G37,$K37),"")</f>
        <v/>
      </c>
      <c r="P37" s="89" t="str">
        <f>IF(AND($B37&gt;0,$C37&gt;0,$D37&gt;0,NOT(ISBLANK($H37))),_xlfn.NORM.INV(ABS(VLOOKUP($M$1,VLookups!$A$43:$B$44,2,FALSE)-P$3),$G37,$K37),"")</f>
        <v/>
      </c>
      <c r="Q37" s="90" t="str">
        <f>IF(AND($B37&gt;0,$C37&gt;0,$D37&gt;0,NOT(ISBLANK($H37))),_xlfn.NORM.INV(ABS(VLOOKUP($M$1,VLookups!$A$43:$B$44,2,FALSE)-Q$3),$G37,$K37),"")</f>
        <v/>
      </c>
      <c r="R37" s="89" t="str">
        <f>IF(AND($B37&gt;0,$C37&gt;0,$D37&gt;0,NOT(ISBLANK($H37))),_xlfn.NORM.INV(ABS(VLOOKUP($M$1,VLookups!$A$43:$B$44,2,FALSE)-R$3),$G37,$K37),"")</f>
        <v/>
      </c>
      <c r="S37" s="90" t="str">
        <f>IF(AND($B37&gt;0,$C37&gt;0,$D37&gt;0,NOT(ISBLANK($H37))),_xlfn.NORM.INV(ABS(VLOOKUP($M$1,VLookups!$A$43:$B$44,2,FALSE)-S$3),$G37,$K37),"")</f>
        <v/>
      </c>
      <c r="T37" s="89" t="str">
        <f>IF(AND($B37&gt;0,$C37&gt;0,$D37&gt;0,NOT(ISBLANK($H37))),_xlfn.NORM.INV(ABS(VLOOKUP($M$1,VLookups!$A$43:$B$44,2,FALSE)-T$3),$G37,$K37),"")</f>
        <v/>
      </c>
      <c r="U37" s="5"/>
      <c r="V37" s="164" t="str">
        <f t="shared" si="211"/>
        <v/>
      </c>
      <c r="W37" s="47" t="str">
        <f t="shared" si="212"/>
        <v/>
      </c>
      <c r="X37" s="47" t="str">
        <f t="shared" si="244"/>
        <v/>
      </c>
      <c r="Y37" s="47" t="str">
        <f t="shared" si="244"/>
        <v/>
      </c>
      <c r="Z37" s="47" t="str">
        <f t="shared" si="244"/>
        <v/>
      </c>
      <c r="AA37" s="47" t="str">
        <f t="shared" si="244"/>
        <v/>
      </c>
      <c r="AB37" s="47" t="str">
        <f t="shared" si="244"/>
        <v/>
      </c>
      <c r="AC37" s="47" t="str">
        <f t="shared" si="244"/>
        <v/>
      </c>
      <c r="AD37" s="47" t="str">
        <f t="shared" si="244"/>
        <v/>
      </c>
      <c r="AE37" s="47" t="str">
        <f t="shared" si="244"/>
        <v/>
      </c>
      <c r="AF37" s="47" t="str">
        <f t="shared" si="244"/>
        <v/>
      </c>
      <c r="AG37" s="47" t="str">
        <f t="shared" si="244"/>
        <v/>
      </c>
      <c r="AH37" s="47" t="str">
        <f t="shared" si="244"/>
        <v/>
      </c>
      <c r="AI37" s="47" t="str">
        <f t="shared" si="244"/>
        <v/>
      </c>
      <c r="AJ37" s="47" t="str">
        <f t="shared" si="244"/>
        <v/>
      </c>
      <c r="AK37" s="47" t="str">
        <f t="shared" si="244"/>
        <v/>
      </c>
      <c r="AL37" s="47" t="str">
        <f t="shared" si="244"/>
        <v/>
      </c>
      <c r="AM37" s="47" t="str">
        <f t="shared" si="244"/>
        <v/>
      </c>
      <c r="AN37" s="47" t="str">
        <f t="shared" si="244"/>
        <v/>
      </c>
      <c r="AO37" s="47" t="str">
        <f t="shared" si="244"/>
        <v/>
      </c>
      <c r="AP37" s="47" t="str">
        <f t="shared" si="244"/>
        <v/>
      </c>
      <c r="AQ37" s="47" t="str">
        <f t="shared" si="244"/>
        <v/>
      </c>
      <c r="AR37" s="47" t="str">
        <f t="shared" si="244"/>
        <v/>
      </c>
      <c r="AS37" s="47" t="str">
        <f t="shared" si="244"/>
        <v/>
      </c>
      <c r="AT37" s="47" t="str">
        <f t="shared" si="244"/>
        <v/>
      </c>
      <c r="AU37" s="47" t="str">
        <f t="shared" si="244"/>
        <v/>
      </c>
      <c r="AV37" s="47" t="str">
        <f t="shared" si="244"/>
        <v/>
      </c>
      <c r="AW37" s="47" t="str">
        <f t="shared" si="244"/>
        <v/>
      </c>
      <c r="AX37" s="47" t="str">
        <f t="shared" si="244"/>
        <v/>
      </c>
      <c r="AY37" s="47" t="str">
        <f t="shared" si="244"/>
        <v/>
      </c>
      <c r="AZ37" s="47" t="str">
        <f t="shared" si="244"/>
        <v/>
      </c>
      <c r="BA37" s="47" t="str">
        <f t="shared" si="244"/>
        <v/>
      </c>
      <c r="BB37" s="47" t="str">
        <f t="shared" si="244"/>
        <v/>
      </c>
      <c r="BC37" s="47" t="str">
        <f t="shared" si="244"/>
        <v/>
      </c>
      <c r="BD37" s="47" t="str">
        <f t="shared" si="244"/>
        <v/>
      </c>
      <c r="BE37" s="47" t="str">
        <f t="shared" si="244"/>
        <v/>
      </c>
      <c r="BF37" s="47" t="str">
        <f t="shared" si="244"/>
        <v/>
      </c>
      <c r="BG37" s="47" t="str">
        <f t="shared" si="244"/>
        <v/>
      </c>
      <c r="BH37" s="47" t="str">
        <f t="shared" si="244"/>
        <v/>
      </c>
      <c r="BI37" s="47" t="str">
        <f t="shared" si="244"/>
        <v/>
      </c>
      <c r="BJ37" s="47" t="str">
        <f t="shared" si="244"/>
        <v/>
      </c>
      <c r="BK37" s="47" t="str">
        <f t="shared" si="244"/>
        <v/>
      </c>
      <c r="BL37" s="47" t="str">
        <f t="shared" si="244"/>
        <v/>
      </c>
      <c r="BM37" s="47" t="str">
        <f t="shared" si="244"/>
        <v/>
      </c>
      <c r="BN37" s="47" t="str">
        <f t="shared" si="244"/>
        <v/>
      </c>
      <c r="BO37" s="47" t="str">
        <f t="shared" si="244"/>
        <v/>
      </c>
      <c r="BP37" s="47" t="str">
        <f t="shared" si="244"/>
        <v/>
      </c>
      <c r="BQ37" s="47" t="str">
        <f t="shared" si="244"/>
        <v/>
      </c>
      <c r="BR37" s="47" t="str">
        <f t="shared" si="244"/>
        <v/>
      </c>
      <c r="BS37" s="47" t="str">
        <f t="shared" si="244"/>
        <v/>
      </c>
      <c r="BT37" s="47" t="str">
        <f t="shared" si="244"/>
        <v/>
      </c>
      <c r="BU37" s="47" t="str">
        <f t="shared" si="244"/>
        <v/>
      </c>
      <c r="BV37" s="47" t="str">
        <f t="shared" si="244"/>
        <v/>
      </c>
      <c r="BW37" s="47" t="str">
        <f t="shared" si="244"/>
        <v/>
      </c>
      <c r="BX37" s="47" t="str">
        <f t="shared" si="244"/>
        <v/>
      </c>
      <c r="BY37" s="47" t="str">
        <f t="shared" si="244"/>
        <v/>
      </c>
      <c r="BZ37" s="47" t="str">
        <f t="shared" si="244"/>
        <v/>
      </c>
      <c r="CA37" s="47" t="str">
        <f t="shared" si="244"/>
        <v/>
      </c>
      <c r="CB37" s="47" t="str">
        <f t="shared" si="244"/>
        <v/>
      </c>
      <c r="CC37" s="47" t="str">
        <f t="shared" si="244"/>
        <v/>
      </c>
      <c r="CD37" s="47" t="str">
        <f t="shared" si="244"/>
        <v/>
      </c>
      <c r="CE37" s="47" t="str">
        <f t="shared" si="244"/>
        <v/>
      </c>
      <c r="CF37" s="47" t="str">
        <f t="shared" si="244"/>
        <v/>
      </c>
      <c r="CG37" s="47" t="str">
        <f t="shared" si="244"/>
        <v/>
      </c>
      <c r="CH37" s="47" t="str">
        <f t="shared" si="244"/>
        <v/>
      </c>
      <c r="CI37" s="47" t="str">
        <f t="shared" ref="CI37:DR40" si="448">IF(ISNONTEXT($V37),CJ37-$V37,"")</f>
        <v/>
      </c>
      <c r="CJ37" s="47" t="str">
        <f t="shared" si="448"/>
        <v/>
      </c>
      <c r="CK37" s="47" t="str">
        <f t="shared" si="448"/>
        <v/>
      </c>
      <c r="CL37" s="47" t="str">
        <f t="shared" si="448"/>
        <v/>
      </c>
      <c r="CM37" s="47" t="str">
        <f t="shared" si="448"/>
        <v/>
      </c>
      <c r="CN37" s="47" t="str">
        <f t="shared" si="448"/>
        <v/>
      </c>
      <c r="CO37" s="47" t="str">
        <f t="shared" si="448"/>
        <v/>
      </c>
      <c r="CP37" s="47" t="str">
        <f t="shared" si="448"/>
        <v/>
      </c>
      <c r="CQ37" s="47" t="str">
        <f t="shared" si="448"/>
        <v/>
      </c>
      <c r="CR37" s="47" t="str">
        <f t="shared" si="448"/>
        <v/>
      </c>
      <c r="CS37" s="47" t="str">
        <f t="shared" si="448"/>
        <v/>
      </c>
      <c r="CT37" s="47" t="str">
        <f t="shared" si="448"/>
        <v/>
      </c>
      <c r="CU37" s="47" t="str">
        <f t="shared" si="448"/>
        <v/>
      </c>
      <c r="CV37" s="47" t="str">
        <f t="shared" si="448"/>
        <v/>
      </c>
      <c r="CW37" s="47" t="str">
        <f t="shared" si="448"/>
        <v/>
      </c>
      <c r="CX37" s="47" t="str">
        <f t="shared" si="448"/>
        <v/>
      </c>
      <c r="CY37" s="47" t="str">
        <f t="shared" si="448"/>
        <v/>
      </c>
      <c r="CZ37" s="47" t="str">
        <f t="shared" si="448"/>
        <v/>
      </c>
      <c r="DA37" s="47" t="str">
        <f t="shared" si="448"/>
        <v/>
      </c>
      <c r="DB37" s="47" t="str">
        <f t="shared" si="448"/>
        <v/>
      </c>
      <c r="DC37" s="47" t="str">
        <f t="shared" si="448"/>
        <v/>
      </c>
      <c r="DD37" s="47" t="str">
        <f t="shared" si="448"/>
        <v/>
      </c>
      <c r="DE37" s="47" t="str">
        <f t="shared" si="448"/>
        <v/>
      </c>
      <c r="DF37" s="47" t="str">
        <f t="shared" si="448"/>
        <v/>
      </c>
      <c r="DG37" s="47" t="str">
        <f t="shared" si="448"/>
        <v/>
      </c>
      <c r="DH37" s="47" t="str">
        <f t="shared" si="448"/>
        <v/>
      </c>
      <c r="DI37" s="47" t="str">
        <f t="shared" si="448"/>
        <v/>
      </c>
      <c r="DJ37" s="47" t="str">
        <f t="shared" si="448"/>
        <v/>
      </c>
      <c r="DK37" s="47" t="str">
        <f t="shared" si="448"/>
        <v/>
      </c>
      <c r="DL37" s="47" t="str">
        <f t="shared" si="448"/>
        <v/>
      </c>
      <c r="DM37" s="47" t="str">
        <f t="shared" si="448"/>
        <v/>
      </c>
      <c r="DN37" s="47" t="str">
        <f t="shared" si="448"/>
        <v/>
      </c>
      <c r="DO37" s="47" t="str">
        <f t="shared" si="448"/>
        <v/>
      </c>
      <c r="DP37" s="47" t="str">
        <f t="shared" si="448"/>
        <v/>
      </c>
      <c r="DQ37" s="47" t="str">
        <f t="shared" si="448"/>
        <v/>
      </c>
      <c r="DR37" s="47" t="str">
        <f t="shared" si="448"/>
        <v/>
      </c>
      <c r="DS37" s="179" t="str">
        <f t="shared" si="213"/>
        <v/>
      </c>
      <c r="DT37" s="47" t="str">
        <f t="shared" si="214"/>
        <v/>
      </c>
      <c r="DU37" s="47" t="str">
        <f t="shared" si="245"/>
        <v/>
      </c>
      <c r="DV37" s="47" t="str">
        <f t="shared" si="245"/>
        <v/>
      </c>
      <c r="DW37" s="47" t="str">
        <f t="shared" si="245"/>
        <v/>
      </c>
      <c r="DX37" s="47" t="str">
        <f t="shared" si="245"/>
        <v/>
      </c>
      <c r="DY37" s="47" t="str">
        <f t="shared" si="245"/>
        <v/>
      </c>
      <c r="DZ37" s="47" t="str">
        <f t="shared" si="245"/>
        <v/>
      </c>
      <c r="EA37" s="47" t="str">
        <f t="shared" si="245"/>
        <v/>
      </c>
      <c r="EB37" s="47" t="str">
        <f t="shared" si="245"/>
        <v/>
      </c>
      <c r="EC37" s="47" t="str">
        <f t="shared" si="245"/>
        <v/>
      </c>
      <c r="ED37" s="47" t="str">
        <f t="shared" si="245"/>
        <v/>
      </c>
      <c r="EE37" s="47" t="str">
        <f t="shared" si="245"/>
        <v/>
      </c>
      <c r="EF37" s="47" t="str">
        <f t="shared" si="245"/>
        <v/>
      </c>
      <c r="EG37" s="47" t="str">
        <f t="shared" si="245"/>
        <v/>
      </c>
      <c r="EH37" s="47" t="str">
        <f t="shared" si="245"/>
        <v/>
      </c>
      <c r="EI37" s="47" t="str">
        <f t="shared" si="245"/>
        <v/>
      </c>
      <c r="EJ37" s="47" t="str">
        <f t="shared" si="245"/>
        <v/>
      </c>
      <c r="EK37" s="47" t="str">
        <f t="shared" si="245"/>
        <v/>
      </c>
      <c r="EL37" s="47" t="str">
        <f t="shared" si="245"/>
        <v/>
      </c>
      <c r="EM37" s="47" t="str">
        <f t="shared" si="245"/>
        <v/>
      </c>
      <c r="EN37" s="47" t="str">
        <f t="shared" si="245"/>
        <v/>
      </c>
      <c r="EO37" s="47" t="str">
        <f t="shared" si="245"/>
        <v/>
      </c>
      <c r="EP37" s="47" t="str">
        <f t="shared" si="245"/>
        <v/>
      </c>
      <c r="EQ37" s="47" t="str">
        <f t="shared" si="245"/>
        <v/>
      </c>
      <c r="ER37" s="47" t="str">
        <f t="shared" si="245"/>
        <v/>
      </c>
      <c r="ES37" s="47" t="str">
        <f t="shared" si="245"/>
        <v/>
      </c>
      <c r="ET37" s="47" t="str">
        <f t="shared" si="245"/>
        <v/>
      </c>
      <c r="EU37" s="47" t="str">
        <f t="shared" si="245"/>
        <v/>
      </c>
      <c r="EV37" s="47" t="str">
        <f t="shared" si="245"/>
        <v/>
      </c>
      <c r="EW37" s="47" t="str">
        <f t="shared" si="245"/>
        <v/>
      </c>
      <c r="EX37" s="47" t="str">
        <f t="shared" si="245"/>
        <v/>
      </c>
      <c r="EY37" s="47" t="str">
        <f t="shared" si="245"/>
        <v/>
      </c>
      <c r="EZ37" s="47" t="str">
        <f t="shared" si="245"/>
        <v/>
      </c>
      <c r="FA37" s="47" t="str">
        <f t="shared" si="245"/>
        <v/>
      </c>
      <c r="FB37" s="47" t="str">
        <f t="shared" si="245"/>
        <v/>
      </c>
      <c r="FC37" s="47" t="str">
        <f t="shared" si="245"/>
        <v/>
      </c>
      <c r="FD37" s="47" t="str">
        <f t="shared" si="245"/>
        <v/>
      </c>
      <c r="FE37" s="47" t="str">
        <f t="shared" si="245"/>
        <v/>
      </c>
      <c r="FF37" s="47" t="str">
        <f t="shared" si="245"/>
        <v/>
      </c>
      <c r="FG37" s="47" t="str">
        <f t="shared" si="245"/>
        <v/>
      </c>
      <c r="FH37" s="47" t="str">
        <f t="shared" si="245"/>
        <v/>
      </c>
      <c r="FI37" s="47" t="str">
        <f t="shared" si="245"/>
        <v/>
      </c>
      <c r="FJ37" s="47" t="str">
        <f t="shared" si="245"/>
        <v/>
      </c>
      <c r="FK37" s="47" t="str">
        <f t="shared" si="245"/>
        <v/>
      </c>
      <c r="FL37" s="47" t="str">
        <f t="shared" si="245"/>
        <v/>
      </c>
      <c r="FM37" s="47" t="str">
        <f t="shared" si="245"/>
        <v/>
      </c>
      <c r="FN37" s="47" t="str">
        <f t="shared" si="245"/>
        <v/>
      </c>
      <c r="FO37" s="47" t="str">
        <f t="shared" si="245"/>
        <v/>
      </c>
      <c r="FP37" s="47" t="str">
        <f t="shared" si="245"/>
        <v/>
      </c>
      <c r="FQ37" s="47" t="str">
        <f t="shared" si="245"/>
        <v/>
      </c>
      <c r="FR37" s="47" t="str">
        <f t="shared" si="245"/>
        <v/>
      </c>
      <c r="FS37" s="47" t="str">
        <f t="shared" si="245"/>
        <v/>
      </c>
      <c r="FT37" s="47" t="str">
        <f t="shared" si="245"/>
        <v/>
      </c>
      <c r="FU37" s="47" t="str">
        <f t="shared" si="245"/>
        <v/>
      </c>
      <c r="FV37" s="47" t="str">
        <f t="shared" si="245"/>
        <v/>
      </c>
      <c r="FW37" s="47" t="str">
        <f t="shared" si="245"/>
        <v/>
      </c>
      <c r="FX37" s="47" t="str">
        <f t="shared" si="245"/>
        <v/>
      </c>
      <c r="FY37" s="47" t="str">
        <f t="shared" si="245"/>
        <v/>
      </c>
      <c r="FZ37" s="47" t="str">
        <f t="shared" si="245"/>
        <v/>
      </c>
      <c r="GA37" s="47" t="str">
        <f t="shared" si="245"/>
        <v/>
      </c>
      <c r="GB37" s="47" t="str">
        <f t="shared" si="245"/>
        <v/>
      </c>
      <c r="GC37" s="47" t="str">
        <f t="shared" si="245"/>
        <v/>
      </c>
      <c r="GD37" s="47" t="str">
        <f t="shared" si="245"/>
        <v/>
      </c>
      <c r="GE37" s="47" t="str">
        <f t="shared" si="245"/>
        <v/>
      </c>
      <c r="GF37" s="47" t="str">
        <f t="shared" ref="GF37:HO40" si="449">IF(ISNONTEXT($V37),GE37+$V37,"")</f>
        <v/>
      </c>
      <c r="GG37" s="47" t="str">
        <f t="shared" si="449"/>
        <v/>
      </c>
      <c r="GH37" s="47" t="str">
        <f t="shared" si="449"/>
        <v/>
      </c>
      <c r="GI37" s="47" t="str">
        <f t="shared" si="449"/>
        <v/>
      </c>
      <c r="GJ37" s="47" t="str">
        <f t="shared" si="449"/>
        <v/>
      </c>
      <c r="GK37" s="47" t="str">
        <f t="shared" si="449"/>
        <v/>
      </c>
      <c r="GL37" s="47" t="str">
        <f t="shared" si="449"/>
        <v/>
      </c>
      <c r="GM37" s="47" t="str">
        <f t="shared" si="449"/>
        <v/>
      </c>
      <c r="GN37" s="47" t="str">
        <f t="shared" si="449"/>
        <v/>
      </c>
      <c r="GO37" s="47" t="str">
        <f t="shared" si="449"/>
        <v/>
      </c>
      <c r="GP37" s="47" t="str">
        <f t="shared" si="449"/>
        <v/>
      </c>
      <c r="GQ37" s="47" t="str">
        <f t="shared" si="449"/>
        <v/>
      </c>
      <c r="GR37" s="47" t="str">
        <f t="shared" si="449"/>
        <v/>
      </c>
      <c r="GS37" s="47" t="str">
        <f t="shared" si="449"/>
        <v/>
      </c>
      <c r="GT37" s="47" t="str">
        <f t="shared" si="449"/>
        <v/>
      </c>
      <c r="GU37" s="47" t="str">
        <f t="shared" si="449"/>
        <v/>
      </c>
      <c r="GV37" s="47" t="str">
        <f t="shared" si="449"/>
        <v/>
      </c>
      <c r="GW37" s="47" t="str">
        <f t="shared" si="449"/>
        <v/>
      </c>
      <c r="GX37" s="47" t="str">
        <f t="shared" si="449"/>
        <v/>
      </c>
      <c r="GY37" s="47" t="str">
        <f t="shared" si="449"/>
        <v/>
      </c>
      <c r="GZ37" s="47" t="str">
        <f t="shared" si="449"/>
        <v/>
      </c>
      <c r="HA37" s="47" t="str">
        <f t="shared" si="449"/>
        <v/>
      </c>
      <c r="HB37" s="47" t="str">
        <f t="shared" si="449"/>
        <v/>
      </c>
      <c r="HC37" s="47" t="str">
        <f t="shared" si="449"/>
        <v/>
      </c>
      <c r="HD37" s="47" t="str">
        <f t="shared" si="449"/>
        <v/>
      </c>
      <c r="HE37" s="47" t="str">
        <f t="shared" si="449"/>
        <v/>
      </c>
      <c r="HF37" s="47" t="str">
        <f t="shared" si="449"/>
        <v/>
      </c>
      <c r="HG37" s="47" t="str">
        <f t="shared" si="449"/>
        <v/>
      </c>
      <c r="HH37" s="47" t="str">
        <f t="shared" si="449"/>
        <v/>
      </c>
      <c r="HI37" s="47" t="str">
        <f t="shared" si="449"/>
        <v/>
      </c>
      <c r="HJ37" s="47" t="str">
        <f t="shared" si="449"/>
        <v/>
      </c>
      <c r="HK37" s="47" t="str">
        <f t="shared" si="449"/>
        <v/>
      </c>
      <c r="HL37" s="47" t="str">
        <f t="shared" si="449"/>
        <v/>
      </c>
      <c r="HM37" s="47" t="str">
        <f t="shared" si="449"/>
        <v/>
      </c>
      <c r="HN37" s="47" t="str">
        <f t="shared" si="449"/>
        <v/>
      </c>
      <c r="HO37" s="47" t="str">
        <f t="shared" si="449"/>
        <v/>
      </c>
      <c r="HP37" s="165" t="e">
        <f t="shared" si="247"/>
        <v>#N/A</v>
      </c>
      <c r="HQ37" s="165" t="e">
        <f t="shared" si="248"/>
        <v>#N/A</v>
      </c>
      <c r="HR37" s="165" t="e">
        <f t="shared" si="249"/>
        <v>#N/A</v>
      </c>
      <c r="HS37" s="165" t="e">
        <f t="shared" si="250"/>
        <v>#N/A</v>
      </c>
      <c r="HT37" s="165" t="e">
        <f t="shared" si="251"/>
        <v>#N/A</v>
      </c>
      <c r="HU37" s="165" t="e">
        <f t="shared" si="252"/>
        <v>#N/A</v>
      </c>
      <c r="HV37" s="165" t="e">
        <f t="shared" si="253"/>
        <v>#N/A</v>
      </c>
      <c r="HW37" s="165" t="e">
        <f t="shared" si="254"/>
        <v>#N/A</v>
      </c>
      <c r="HX37" s="165" t="e">
        <f t="shared" si="255"/>
        <v>#N/A</v>
      </c>
      <c r="HY37" s="165" t="e">
        <f t="shared" si="256"/>
        <v>#N/A</v>
      </c>
      <c r="HZ37" s="165" t="e">
        <f t="shared" si="257"/>
        <v>#N/A</v>
      </c>
      <c r="IA37" s="165" t="e">
        <f t="shared" si="258"/>
        <v>#N/A</v>
      </c>
      <c r="IB37" s="165" t="e">
        <f t="shared" si="259"/>
        <v>#N/A</v>
      </c>
      <c r="IC37" s="165" t="e">
        <f t="shared" si="260"/>
        <v>#N/A</v>
      </c>
      <c r="ID37" s="165" t="e">
        <f t="shared" si="261"/>
        <v>#N/A</v>
      </c>
      <c r="IE37" s="165" t="e">
        <f t="shared" si="262"/>
        <v>#N/A</v>
      </c>
      <c r="IF37" s="165" t="e">
        <f t="shared" si="263"/>
        <v>#N/A</v>
      </c>
      <c r="IG37" s="165" t="e">
        <f t="shared" si="264"/>
        <v>#N/A</v>
      </c>
      <c r="IH37" s="165" t="e">
        <f t="shared" si="265"/>
        <v>#N/A</v>
      </c>
      <c r="II37" s="165" t="e">
        <f t="shared" si="266"/>
        <v>#N/A</v>
      </c>
      <c r="IJ37" s="165" t="e">
        <f t="shared" si="267"/>
        <v>#N/A</v>
      </c>
      <c r="IK37" s="165" t="e">
        <f t="shared" si="268"/>
        <v>#N/A</v>
      </c>
      <c r="IL37" s="165" t="e">
        <f t="shared" si="269"/>
        <v>#N/A</v>
      </c>
      <c r="IM37" s="165" t="e">
        <f t="shared" si="270"/>
        <v>#N/A</v>
      </c>
      <c r="IN37" s="165" t="e">
        <f t="shared" si="271"/>
        <v>#N/A</v>
      </c>
      <c r="IO37" s="165" t="e">
        <f t="shared" si="272"/>
        <v>#N/A</v>
      </c>
      <c r="IP37" s="165" t="e">
        <f t="shared" si="273"/>
        <v>#N/A</v>
      </c>
      <c r="IQ37" s="165" t="e">
        <f t="shared" si="274"/>
        <v>#N/A</v>
      </c>
      <c r="IR37" s="165" t="e">
        <f t="shared" si="275"/>
        <v>#N/A</v>
      </c>
      <c r="IS37" s="165" t="e">
        <f t="shared" si="276"/>
        <v>#N/A</v>
      </c>
      <c r="IT37" s="165" t="e">
        <f t="shared" si="277"/>
        <v>#N/A</v>
      </c>
      <c r="IU37" s="165" t="e">
        <f t="shared" si="278"/>
        <v>#N/A</v>
      </c>
      <c r="IV37" s="165" t="e">
        <f t="shared" si="279"/>
        <v>#N/A</v>
      </c>
      <c r="IW37" s="165" t="e">
        <f t="shared" si="280"/>
        <v>#N/A</v>
      </c>
      <c r="IX37" s="165" t="e">
        <f t="shared" si="281"/>
        <v>#N/A</v>
      </c>
      <c r="IY37" s="165" t="e">
        <f t="shared" si="282"/>
        <v>#N/A</v>
      </c>
      <c r="IZ37" s="165" t="e">
        <f t="shared" si="283"/>
        <v>#N/A</v>
      </c>
      <c r="JA37" s="165" t="e">
        <f t="shared" si="284"/>
        <v>#N/A</v>
      </c>
      <c r="JB37" s="165" t="e">
        <f t="shared" si="285"/>
        <v>#N/A</v>
      </c>
      <c r="JC37" s="165" t="e">
        <f t="shared" si="286"/>
        <v>#N/A</v>
      </c>
      <c r="JD37" s="165" t="e">
        <f t="shared" si="287"/>
        <v>#N/A</v>
      </c>
      <c r="JE37" s="165" t="e">
        <f t="shared" si="288"/>
        <v>#N/A</v>
      </c>
      <c r="JF37" s="165" t="e">
        <f t="shared" si="289"/>
        <v>#N/A</v>
      </c>
      <c r="JG37" s="165" t="e">
        <f t="shared" si="290"/>
        <v>#N/A</v>
      </c>
      <c r="JH37" s="165" t="e">
        <f t="shared" si="291"/>
        <v>#N/A</v>
      </c>
      <c r="JI37" s="165" t="e">
        <f t="shared" si="292"/>
        <v>#N/A</v>
      </c>
      <c r="JJ37" s="165" t="e">
        <f t="shared" si="293"/>
        <v>#N/A</v>
      </c>
      <c r="JK37" s="165" t="e">
        <f t="shared" si="294"/>
        <v>#N/A</v>
      </c>
      <c r="JL37" s="165" t="e">
        <f t="shared" si="295"/>
        <v>#N/A</v>
      </c>
      <c r="JM37" s="165" t="e">
        <f t="shared" si="296"/>
        <v>#N/A</v>
      </c>
      <c r="JN37" s="165" t="e">
        <f t="shared" si="297"/>
        <v>#N/A</v>
      </c>
      <c r="JO37" s="165" t="e">
        <f t="shared" si="298"/>
        <v>#N/A</v>
      </c>
      <c r="JP37" s="165" t="e">
        <f t="shared" si="299"/>
        <v>#N/A</v>
      </c>
      <c r="JQ37" s="165" t="e">
        <f t="shared" si="300"/>
        <v>#N/A</v>
      </c>
      <c r="JR37" s="165" t="e">
        <f t="shared" si="301"/>
        <v>#N/A</v>
      </c>
      <c r="JS37" s="165" t="e">
        <f t="shared" si="302"/>
        <v>#N/A</v>
      </c>
      <c r="JT37" s="165" t="e">
        <f t="shared" si="303"/>
        <v>#N/A</v>
      </c>
      <c r="JU37" s="165" t="e">
        <f t="shared" si="304"/>
        <v>#N/A</v>
      </c>
      <c r="JV37" s="165" t="e">
        <f t="shared" si="305"/>
        <v>#N/A</v>
      </c>
      <c r="JW37" s="165" t="e">
        <f t="shared" si="306"/>
        <v>#N/A</v>
      </c>
      <c r="JX37" s="165" t="e">
        <f t="shared" si="307"/>
        <v>#N/A</v>
      </c>
      <c r="JY37" s="165" t="e">
        <f t="shared" si="308"/>
        <v>#N/A</v>
      </c>
      <c r="JZ37" s="165" t="e">
        <f t="shared" si="309"/>
        <v>#N/A</v>
      </c>
      <c r="KA37" s="165" t="e">
        <f t="shared" si="310"/>
        <v>#N/A</v>
      </c>
      <c r="KB37" s="165" t="e">
        <f t="shared" si="311"/>
        <v>#N/A</v>
      </c>
      <c r="KC37" s="165" t="e">
        <f t="shared" si="312"/>
        <v>#N/A</v>
      </c>
      <c r="KD37" s="165" t="e">
        <f t="shared" si="313"/>
        <v>#N/A</v>
      </c>
      <c r="KE37" s="165" t="e">
        <f t="shared" si="314"/>
        <v>#N/A</v>
      </c>
      <c r="KF37" s="165" t="e">
        <f t="shared" si="315"/>
        <v>#N/A</v>
      </c>
      <c r="KG37" s="165" t="e">
        <f t="shared" si="316"/>
        <v>#N/A</v>
      </c>
      <c r="KH37" s="165" t="e">
        <f t="shared" si="317"/>
        <v>#N/A</v>
      </c>
      <c r="KI37" s="165" t="e">
        <f t="shared" si="318"/>
        <v>#N/A</v>
      </c>
      <c r="KJ37" s="165" t="e">
        <f t="shared" si="319"/>
        <v>#N/A</v>
      </c>
      <c r="KK37" s="165" t="e">
        <f t="shared" si="320"/>
        <v>#N/A</v>
      </c>
      <c r="KL37" s="165" t="e">
        <f t="shared" si="321"/>
        <v>#N/A</v>
      </c>
      <c r="KM37" s="165" t="e">
        <f t="shared" si="322"/>
        <v>#N/A</v>
      </c>
      <c r="KN37" s="165" t="e">
        <f t="shared" si="323"/>
        <v>#N/A</v>
      </c>
      <c r="KO37" s="165" t="e">
        <f t="shared" si="324"/>
        <v>#N/A</v>
      </c>
      <c r="KP37" s="165" t="e">
        <f t="shared" si="325"/>
        <v>#N/A</v>
      </c>
      <c r="KQ37" s="165" t="e">
        <f t="shared" si="326"/>
        <v>#N/A</v>
      </c>
      <c r="KR37" s="165" t="e">
        <f t="shared" si="327"/>
        <v>#N/A</v>
      </c>
      <c r="KS37" s="165" t="e">
        <f t="shared" si="328"/>
        <v>#N/A</v>
      </c>
      <c r="KT37" s="165" t="e">
        <f t="shared" si="329"/>
        <v>#N/A</v>
      </c>
      <c r="KU37" s="165" t="e">
        <f t="shared" si="330"/>
        <v>#N/A</v>
      </c>
      <c r="KV37" s="165" t="e">
        <f t="shared" si="331"/>
        <v>#N/A</v>
      </c>
      <c r="KW37" s="165" t="e">
        <f t="shared" si="332"/>
        <v>#N/A</v>
      </c>
      <c r="KX37" s="165" t="e">
        <f t="shared" si="333"/>
        <v>#N/A</v>
      </c>
      <c r="KY37" s="165" t="e">
        <f t="shared" si="334"/>
        <v>#N/A</v>
      </c>
      <c r="KZ37" s="165" t="e">
        <f t="shared" si="335"/>
        <v>#N/A</v>
      </c>
      <c r="LA37" s="165" t="e">
        <f t="shared" si="336"/>
        <v>#N/A</v>
      </c>
      <c r="LB37" s="165" t="e">
        <f t="shared" si="337"/>
        <v>#N/A</v>
      </c>
      <c r="LC37" s="165" t="e">
        <f t="shared" si="338"/>
        <v>#N/A</v>
      </c>
      <c r="LD37" s="165" t="e">
        <f t="shared" si="339"/>
        <v>#N/A</v>
      </c>
      <c r="LE37" s="165" t="e">
        <f t="shared" si="340"/>
        <v>#N/A</v>
      </c>
      <c r="LF37" s="165" t="e">
        <f t="shared" si="341"/>
        <v>#N/A</v>
      </c>
      <c r="LG37" s="165" t="e">
        <f t="shared" si="342"/>
        <v>#N/A</v>
      </c>
      <c r="LH37" s="165" t="e">
        <f t="shared" si="343"/>
        <v>#N/A</v>
      </c>
      <c r="LI37" s="165" t="e">
        <f t="shared" si="344"/>
        <v>#N/A</v>
      </c>
      <c r="LJ37" s="165" t="e">
        <f t="shared" si="345"/>
        <v>#N/A</v>
      </c>
      <c r="LK37" s="165" t="e">
        <f t="shared" si="346"/>
        <v>#N/A</v>
      </c>
      <c r="LL37" s="165" t="e">
        <f t="shared" si="347"/>
        <v>#N/A</v>
      </c>
      <c r="LM37" s="165" t="e">
        <f t="shared" si="348"/>
        <v>#N/A</v>
      </c>
      <c r="LN37" s="165" t="e">
        <f t="shared" si="349"/>
        <v>#N/A</v>
      </c>
      <c r="LO37" s="165" t="e">
        <f t="shared" si="350"/>
        <v>#N/A</v>
      </c>
      <c r="LP37" s="165" t="e">
        <f t="shared" si="351"/>
        <v>#N/A</v>
      </c>
      <c r="LQ37" s="165" t="e">
        <f t="shared" si="352"/>
        <v>#N/A</v>
      </c>
      <c r="LR37" s="165" t="e">
        <f t="shared" si="353"/>
        <v>#N/A</v>
      </c>
      <c r="LS37" s="165" t="e">
        <f t="shared" si="354"/>
        <v>#N/A</v>
      </c>
      <c r="LT37" s="165" t="e">
        <f t="shared" si="355"/>
        <v>#N/A</v>
      </c>
      <c r="LU37" s="165" t="e">
        <f t="shared" si="356"/>
        <v>#N/A</v>
      </c>
      <c r="LV37" s="165" t="e">
        <f t="shared" si="357"/>
        <v>#N/A</v>
      </c>
      <c r="LW37" s="165" t="e">
        <f t="shared" si="358"/>
        <v>#N/A</v>
      </c>
      <c r="LX37" s="165" t="e">
        <f t="shared" si="359"/>
        <v>#N/A</v>
      </c>
      <c r="LY37" s="165" t="e">
        <f t="shared" si="360"/>
        <v>#N/A</v>
      </c>
      <c r="LZ37" s="165" t="e">
        <f t="shared" si="361"/>
        <v>#N/A</v>
      </c>
      <c r="MA37" s="165" t="e">
        <f t="shared" si="362"/>
        <v>#N/A</v>
      </c>
      <c r="MB37" s="165" t="e">
        <f t="shared" si="363"/>
        <v>#N/A</v>
      </c>
      <c r="MC37" s="165" t="e">
        <f t="shared" si="364"/>
        <v>#N/A</v>
      </c>
      <c r="MD37" s="165" t="e">
        <f t="shared" si="365"/>
        <v>#N/A</v>
      </c>
      <c r="ME37" s="165" t="e">
        <f t="shared" si="366"/>
        <v>#N/A</v>
      </c>
      <c r="MF37" s="165" t="e">
        <f t="shared" si="367"/>
        <v>#N/A</v>
      </c>
      <c r="MG37" s="165" t="e">
        <f t="shared" si="368"/>
        <v>#N/A</v>
      </c>
      <c r="MH37" s="165" t="e">
        <f t="shared" si="369"/>
        <v>#N/A</v>
      </c>
      <c r="MI37" s="165" t="e">
        <f t="shared" si="370"/>
        <v>#N/A</v>
      </c>
      <c r="MJ37" s="165" t="e">
        <f t="shared" si="371"/>
        <v>#N/A</v>
      </c>
      <c r="MK37" s="165" t="e">
        <f t="shared" si="372"/>
        <v>#N/A</v>
      </c>
      <c r="ML37" s="165" t="e">
        <f t="shared" si="373"/>
        <v>#N/A</v>
      </c>
      <c r="MM37" s="165" t="e">
        <f t="shared" si="374"/>
        <v>#N/A</v>
      </c>
      <c r="MN37" s="165" t="e">
        <f t="shared" si="375"/>
        <v>#N/A</v>
      </c>
      <c r="MO37" s="165" t="e">
        <f t="shared" si="376"/>
        <v>#N/A</v>
      </c>
      <c r="MP37" s="165" t="e">
        <f t="shared" si="377"/>
        <v>#N/A</v>
      </c>
      <c r="MQ37" s="165" t="e">
        <f t="shared" si="378"/>
        <v>#N/A</v>
      </c>
      <c r="MR37" s="165" t="e">
        <f t="shared" si="379"/>
        <v>#N/A</v>
      </c>
      <c r="MS37" s="165" t="e">
        <f t="shared" si="380"/>
        <v>#N/A</v>
      </c>
      <c r="MT37" s="165" t="e">
        <f t="shared" si="381"/>
        <v>#N/A</v>
      </c>
      <c r="MU37" s="165" t="e">
        <f t="shared" si="382"/>
        <v>#N/A</v>
      </c>
      <c r="MV37" s="165" t="e">
        <f t="shared" si="383"/>
        <v>#N/A</v>
      </c>
      <c r="MW37" s="165" t="e">
        <f t="shared" si="384"/>
        <v>#N/A</v>
      </c>
      <c r="MX37" s="165" t="e">
        <f t="shared" si="385"/>
        <v>#N/A</v>
      </c>
      <c r="MY37" s="165" t="e">
        <f t="shared" si="386"/>
        <v>#N/A</v>
      </c>
      <c r="MZ37" s="165" t="e">
        <f t="shared" si="387"/>
        <v>#N/A</v>
      </c>
      <c r="NA37" s="165" t="e">
        <f t="shared" si="388"/>
        <v>#N/A</v>
      </c>
      <c r="NB37" s="165" t="e">
        <f t="shared" si="389"/>
        <v>#N/A</v>
      </c>
      <c r="NC37" s="165" t="e">
        <f t="shared" si="390"/>
        <v>#N/A</v>
      </c>
      <c r="ND37" s="165" t="e">
        <f t="shared" si="391"/>
        <v>#N/A</v>
      </c>
      <c r="NE37" s="165" t="e">
        <f t="shared" si="392"/>
        <v>#N/A</v>
      </c>
      <c r="NF37" s="165" t="e">
        <f t="shared" si="393"/>
        <v>#N/A</v>
      </c>
      <c r="NG37" s="165" t="e">
        <f t="shared" si="394"/>
        <v>#N/A</v>
      </c>
      <c r="NH37" s="165" t="e">
        <f t="shared" si="395"/>
        <v>#N/A</v>
      </c>
      <c r="NI37" s="165" t="e">
        <f t="shared" si="396"/>
        <v>#N/A</v>
      </c>
      <c r="NJ37" s="165" t="e">
        <f t="shared" si="397"/>
        <v>#N/A</v>
      </c>
      <c r="NK37" s="165" t="e">
        <f t="shared" si="398"/>
        <v>#N/A</v>
      </c>
      <c r="NL37" s="165" t="e">
        <f t="shared" si="399"/>
        <v>#N/A</v>
      </c>
      <c r="NM37" s="165" t="e">
        <f t="shared" si="400"/>
        <v>#N/A</v>
      </c>
      <c r="NN37" s="165" t="e">
        <f t="shared" si="401"/>
        <v>#N/A</v>
      </c>
      <c r="NO37" s="165" t="e">
        <f t="shared" si="402"/>
        <v>#N/A</v>
      </c>
      <c r="NP37" s="165" t="e">
        <f t="shared" si="403"/>
        <v>#N/A</v>
      </c>
      <c r="NQ37" s="165" t="e">
        <f t="shared" si="404"/>
        <v>#N/A</v>
      </c>
      <c r="NR37" s="165" t="e">
        <f t="shared" si="405"/>
        <v>#N/A</v>
      </c>
      <c r="NS37" s="165" t="e">
        <f t="shared" si="406"/>
        <v>#N/A</v>
      </c>
      <c r="NT37" s="165" t="e">
        <f t="shared" si="407"/>
        <v>#N/A</v>
      </c>
      <c r="NU37" s="165" t="e">
        <f t="shared" si="408"/>
        <v>#N/A</v>
      </c>
      <c r="NV37" s="165" t="e">
        <f t="shared" si="409"/>
        <v>#N/A</v>
      </c>
      <c r="NW37" s="165" t="e">
        <f t="shared" si="410"/>
        <v>#N/A</v>
      </c>
      <c r="NX37" s="165" t="e">
        <f t="shared" si="411"/>
        <v>#N/A</v>
      </c>
      <c r="NY37" s="165" t="e">
        <f t="shared" si="412"/>
        <v>#N/A</v>
      </c>
      <c r="NZ37" s="165" t="e">
        <f t="shared" si="413"/>
        <v>#N/A</v>
      </c>
      <c r="OA37" s="165" t="e">
        <f t="shared" si="414"/>
        <v>#N/A</v>
      </c>
      <c r="OB37" s="165" t="e">
        <f t="shared" si="415"/>
        <v>#N/A</v>
      </c>
      <c r="OC37" s="165" t="e">
        <f t="shared" si="416"/>
        <v>#N/A</v>
      </c>
      <c r="OD37" s="165" t="e">
        <f t="shared" si="417"/>
        <v>#N/A</v>
      </c>
      <c r="OE37" s="165" t="e">
        <f t="shared" si="418"/>
        <v>#N/A</v>
      </c>
      <c r="OF37" s="165" t="e">
        <f t="shared" si="419"/>
        <v>#N/A</v>
      </c>
      <c r="OG37" s="165" t="e">
        <f t="shared" si="420"/>
        <v>#N/A</v>
      </c>
      <c r="OH37" s="165" t="e">
        <f t="shared" si="421"/>
        <v>#N/A</v>
      </c>
      <c r="OI37" s="165" t="e">
        <f t="shared" si="422"/>
        <v>#N/A</v>
      </c>
      <c r="OJ37" s="165" t="e">
        <f t="shared" si="423"/>
        <v>#N/A</v>
      </c>
      <c r="OK37" s="165" t="e">
        <f t="shared" si="424"/>
        <v>#N/A</v>
      </c>
      <c r="OL37" s="165" t="e">
        <f t="shared" si="425"/>
        <v>#N/A</v>
      </c>
      <c r="OM37" s="165" t="e">
        <f t="shared" si="426"/>
        <v>#N/A</v>
      </c>
      <c r="ON37" s="165" t="e">
        <f t="shared" si="427"/>
        <v>#N/A</v>
      </c>
      <c r="OO37" s="165" t="e">
        <f t="shared" si="428"/>
        <v>#N/A</v>
      </c>
      <c r="OP37" s="165" t="e">
        <f t="shared" si="429"/>
        <v>#N/A</v>
      </c>
      <c r="OQ37" s="165" t="e">
        <f t="shared" si="430"/>
        <v>#N/A</v>
      </c>
      <c r="OR37" s="165" t="e">
        <f t="shared" si="431"/>
        <v>#N/A</v>
      </c>
      <c r="OS37" s="165" t="e">
        <f t="shared" si="432"/>
        <v>#N/A</v>
      </c>
      <c r="OT37" s="165" t="e">
        <f t="shared" si="433"/>
        <v>#N/A</v>
      </c>
      <c r="OU37" s="165" t="e">
        <f t="shared" si="434"/>
        <v>#N/A</v>
      </c>
      <c r="OV37" s="165" t="e">
        <f t="shared" si="435"/>
        <v>#N/A</v>
      </c>
      <c r="OW37" s="165" t="e">
        <f t="shared" si="436"/>
        <v>#N/A</v>
      </c>
      <c r="OX37" s="165" t="e">
        <f t="shared" si="437"/>
        <v>#N/A</v>
      </c>
      <c r="OY37" s="165" t="e">
        <f t="shared" si="438"/>
        <v>#N/A</v>
      </c>
      <c r="OZ37" s="165" t="e">
        <f t="shared" si="439"/>
        <v>#N/A</v>
      </c>
      <c r="PA37" s="165" t="e">
        <f t="shared" si="440"/>
        <v>#N/A</v>
      </c>
      <c r="PB37" s="165" t="e">
        <f t="shared" si="441"/>
        <v>#N/A</v>
      </c>
      <c r="PC37" s="165" t="e">
        <f t="shared" si="442"/>
        <v>#N/A</v>
      </c>
      <c r="PD37" s="165" t="e">
        <f t="shared" si="443"/>
        <v>#N/A</v>
      </c>
      <c r="PE37" s="165" t="e">
        <f t="shared" si="444"/>
        <v>#N/A</v>
      </c>
      <c r="PF37" s="165" t="e">
        <f t="shared" si="445"/>
        <v>#N/A</v>
      </c>
      <c r="PG37" s="165" t="e">
        <f t="shared" si="446"/>
        <v>#N/A</v>
      </c>
      <c r="PH37" s="165" t="e">
        <f t="shared" si="447"/>
        <v>#N/A</v>
      </c>
    </row>
    <row r="38" spans="1:424" hidden="1" x14ac:dyDescent="0.45">
      <c r="A38" s="4">
        <v>35</v>
      </c>
      <c r="B38" s="92" t="str">
        <f t="shared" si="208"/>
        <v/>
      </c>
      <c r="C38" s="91"/>
      <c r="D38" s="92" t="str">
        <f t="shared" si="209"/>
        <v/>
      </c>
      <c r="E38" s="120" t="str">
        <f t="shared" si="0"/>
        <v/>
      </c>
      <c r="F38" s="120" t="str">
        <f t="shared" si="1"/>
        <v/>
      </c>
      <c r="G38" s="71" t="str">
        <f t="shared" si="210"/>
        <v/>
      </c>
      <c r="H38" s="23"/>
      <c r="I38" s="55"/>
      <c r="J38" s="298"/>
      <c r="K38" s="72" t="str">
        <f>IF(AND(B38&gt;0,C38&gt;0,D38&gt;0),IF(ISBLANK(J38),IF(ISBLANK(H38),"",(D38-B38)*VLOOKUP(H38,VLookups!$A$4:$B$13,2,FALSE)),J38),"")</f>
        <v/>
      </c>
      <c r="L38" s="73" t="str">
        <f t="shared" si="246"/>
        <v/>
      </c>
      <c r="M38" s="91"/>
      <c r="N38" s="265" t="str">
        <f>IF(AND(M38&gt;0,C38&gt;0,NOT(K38="")),ABS(VLOOKUP($M$1,VLookups!$A$43:$B$44,2,FALSE)-_xlfn.NORM.DIST(M38,G38,K38,TRUE)),"")</f>
        <v/>
      </c>
      <c r="O38" s="90" t="str">
        <f>IF(AND($B38&gt;0,$C38&gt;0,$D38&gt;0,NOT(ISBLANK($H38))),_xlfn.NORM.INV(ABS(VLOOKUP($M$1,VLookups!$A$43:$B$44,2,FALSE)-O$3),$G38,$K38),"")</f>
        <v/>
      </c>
      <c r="P38" s="89" t="str">
        <f>IF(AND($B38&gt;0,$C38&gt;0,$D38&gt;0,NOT(ISBLANK($H38))),_xlfn.NORM.INV(ABS(VLOOKUP($M$1,VLookups!$A$43:$B$44,2,FALSE)-P$3),$G38,$K38),"")</f>
        <v/>
      </c>
      <c r="Q38" s="90" t="str">
        <f>IF(AND($B38&gt;0,$C38&gt;0,$D38&gt;0,NOT(ISBLANK($H38))),_xlfn.NORM.INV(ABS(VLOOKUP($M$1,VLookups!$A$43:$B$44,2,FALSE)-Q$3),$G38,$K38),"")</f>
        <v/>
      </c>
      <c r="R38" s="89" t="str">
        <f>IF(AND($B38&gt;0,$C38&gt;0,$D38&gt;0,NOT(ISBLANK($H38))),_xlfn.NORM.INV(ABS(VLOOKUP($M$1,VLookups!$A$43:$B$44,2,FALSE)-R$3),$G38,$K38),"")</f>
        <v/>
      </c>
      <c r="S38" s="90" t="str">
        <f>IF(AND($B38&gt;0,$C38&gt;0,$D38&gt;0,NOT(ISBLANK($H38))),_xlfn.NORM.INV(ABS(VLOOKUP($M$1,VLookups!$A$43:$B$44,2,FALSE)-S$3),$G38,$K38),"")</f>
        <v/>
      </c>
      <c r="T38" s="89" t="str">
        <f>IF(AND($B38&gt;0,$C38&gt;0,$D38&gt;0,NOT(ISBLANK($H38))),_xlfn.NORM.INV(ABS(VLOOKUP($M$1,VLookups!$A$43:$B$44,2,FALSE)-T$3),$G38,$K38),"")</f>
        <v/>
      </c>
      <c r="U38" s="5"/>
      <c r="V38" s="164" t="str">
        <f t="shared" si="211"/>
        <v/>
      </c>
      <c r="W38" s="47" t="str">
        <f t="shared" si="212"/>
        <v/>
      </c>
      <c r="X38" s="47" t="str">
        <f t="shared" ref="X38:CI41" si="450">IF(ISNONTEXT($V38),Y38-$V38,"")</f>
        <v/>
      </c>
      <c r="Y38" s="47" t="str">
        <f t="shared" si="450"/>
        <v/>
      </c>
      <c r="Z38" s="47" t="str">
        <f t="shared" si="450"/>
        <v/>
      </c>
      <c r="AA38" s="47" t="str">
        <f t="shared" si="450"/>
        <v/>
      </c>
      <c r="AB38" s="47" t="str">
        <f t="shared" si="450"/>
        <v/>
      </c>
      <c r="AC38" s="47" t="str">
        <f t="shared" si="450"/>
        <v/>
      </c>
      <c r="AD38" s="47" t="str">
        <f t="shared" si="450"/>
        <v/>
      </c>
      <c r="AE38" s="47" t="str">
        <f t="shared" si="450"/>
        <v/>
      </c>
      <c r="AF38" s="47" t="str">
        <f t="shared" si="450"/>
        <v/>
      </c>
      <c r="AG38" s="47" t="str">
        <f t="shared" si="450"/>
        <v/>
      </c>
      <c r="AH38" s="47" t="str">
        <f t="shared" si="450"/>
        <v/>
      </c>
      <c r="AI38" s="47" t="str">
        <f t="shared" si="450"/>
        <v/>
      </c>
      <c r="AJ38" s="47" t="str">
        <f t="shared" si="450"/>
        <v/>
      </c>
      <c r="AK38" s="47" t="str">
        <f t="shared" si="450"/>
        <v/>
      </c>
      <c r="AL38" s="47" t="str">
        <f t="shared" si="450"/>
        <v/>
      </c>
      <c r="AM38" s="47" t="str">
        <f t="shared" si="450"/>
        <v/>
      </c>
      <c r="AN38" s="47" t="str">
        <f t="shared" si="450"/>
        <v/>
      </c>
      <c r="AO38" s="47" t="str">
        <f t="shared" si="450"/>
        <v/>
      </c>
      <c r="AP38" s="47" t="str">
        <f t="shared" si="450"/>
        <v/>
      </c>
      <c r="AQ38" s="47" t="str">
        <f t="shared" si="450"/>
        <v/>
      </c>
      <c r="AR38" s="47" t="str">
        <f t="shared" si="450"/>
        <v/>
      </c>
      <c r="AS38" s="47" t="str">
        <f t="shared" si="450"/>
        <v/>
      </c>
      <c r="AT38" s="47" t="str">
        <f t="shared" si="450"/>
        <v/>
      </c>
      <c r="AU38" s="47" t="str">
        <f t="shared" si="450"/>
        <v/>
      </c>
      <c r="AV38" s="47" t="str">
        <f t="shared" si="450"/>
        <v/>
      </c>
      <c r="AW38" s="47" t="str">
        <f t="shared" si="450"/>
        <v/>
      </c>
      <c r="AX38" s="47" t="str">
        <f t="shared" si="450"/>
        <v/>
      </c>
      <c r="AY38" s="47" t="str">
        <f t="shared" si="450"/>
        <v/>
      </c>
      <c r="AZ38" s="47" t="str">
        <f t="shared" si="450"/>
        <v/>
      </c>
      <c r="BA38" s="47" t="str">
        <f t="shared" si="450"/>
        <v/>
      </c>
      <c r="BB38" s="47" t="str">
        <f t="shared" si="450"/>
        <v/>
      </c>
      <c r="BC38" s="47" t="str">
        <f t="shared" si="450"/>
        <v/>
      </c>
      <c r="BD38" s="47" t="str">
        <f t="shared" si="450"/>
        <v/>
      </c>
      <c r="BE38" s="47" t="str">
        <f t="shared" si="450"/>
        <v/>
      </c>
      <c r="BF38" s="47" t="str">
        <f t="shared" si="450"/>
        <v/>
      </c>
      <c r="BG38" s="47" t="str">
        <f t="shared" si="450"/>
        <v/>
      </c>
      <c r="BH38" s="47" t="str">
        <f t="shared" si="450"/>
        <v/>
      </c>
      <c r="BI38" s="47" t="str">
        <f t="shared" si="450"/>
        <v/>
      </c>
      <c r="BJ38" s="47" t="str">
        <f t="shared" si="450"/>
        <v/>
      </c>
      <c r="BK38" s="47" t="str">
        <f t="shared" si="450"/>
        <v/>
      </c>
      <c r="BL38" s="47" t="str">
        <f t="shared" si="450"/>
        <v/>
      </c>
      <c r="BM38" s="47" t="str">
        <f t="shared" si="450"/>
        <v/>
      </c>
      <c r="BN38" s="47" t="str">
        <f t="shared" si="450"/>
        <v/>
      </c>
      <c r="BO38" s="47" t="str">
        <f t="shared" si="450"/>
        <v/>
      </c>
      <c r="BP38" s="47" t="str">
        <f t="shared" si="450"/>
        <v/>
      </c>
      <c r="BQ38" s="47" t="str">
        <f t="shared" si="450"/>
        <v/>
      </c>
      <c r="BR38" s="47" t="str">
        <f t="shared" si="450"/>
        <v/>
      </c>
      <c r="BS38" s="47" t="str">
        <f t="shared" si="450"/>
        <v/>
      </c>
      <c r="BT38" s="47" t="str">
        <f t="shared" si="450"/>
        <v/>
      </c>
      <c r="BU38" s="47" t="str">
        <f t="shared" si="450"/>
        <v/>
      </c>
      <c r="BV38" s="47" t="str">
        <f t="shared" si="450"/>
        <v/>
      </c>
      <c r="BW38" s="47" t="str">
        <f t="shared" si="450"/>
        <v/>
      </c>
      <c r="BX38" s="47" t="str">
        <f t="shared" si="450"/>
        <v/>
      </c>
      <c r="BY38" s="47" t="str">
        <f t="shared" si="450"/>
        <v/>
      </c>
      <c r="BZ38" s="47" t="str">
        <f t="shared" si="450"/>
        <v/>
      </c>
      <c r="CA38" s="47" t="str">
        <f t="shared" si="450"/>
        <v/>
      </c>
      <c r="CB38" s="47" t="str">
        <f t="shared" si="450"/>
        <v/>
      </c>
      <c r="CC38" s="47" t="str">
        <f t="shared" si="450"/>
        <v/>
      </c>
      <c r="CD38" s="47" t="str">
        <f t="shared" si="450"/>
        <v/>
      </c>
      <c r="CE38" s="47" t="str">
        <f t="shared" si="450"/>
        <v/>
      </c>
      <c r="CF38" s="47" t="str">
        <f t="shared" si="450"/>
        <v/>
      </c>
      <c r="CG38" s="47" t="str">
        <f t="shared" si="450"/>
        <v/>
      </c>
      <c r="CH38" s="47" t="str">
        <f t="shared" si="450"/>
        <v/>
      </c>
      <c r="CI38" s="47" t="str">
        <f t="shared" si="450"/>
        <v/>
      </c>
      <c r="CJ38" s="47" t="str">
        <f t="shared" si="448"/>
        <v/>
      </c>
      <c r="CK38" s="47" t="str">
        <f t="shared" si="448"/>
        <v/>
      </c>
      <c r="CL38" s="47" t="str">
        <f t="shared" si="448"/>
        <v/>
      </c>
      <c r="CM38" s="47" t="str">
        <f t="shared" si="448"/>
        <v/>
      </c>
      <c r="CN38" s="47" t="str">
        <f t="shared" si="448"/>
        <v/>
      </c>
      <c r="CO38" s="47" t="str">
        <f t="shared" si="448"/>
        <v/>
      </c>
      <c r="CP38" s="47" t="str">
        <f t="shared" si="448"/>
        <v/>
      </c>
      <c r="CQ38" s="47" t="str">
        <f t="shared" si="448"/>
        <v/>
      </c>
      <c r="CR38" s="47" t="str">
        <f t="shared" si="448"/>
        <v/>
      </c>
      <c r="CS38" s="47" t="str">
        <f t="shared" si="448"/>
        <v/>
      </c>
      <c r="CT38" s="47" t="str">
        <f t="shared" si="448"/>
        <v/>
      </c>
      <c r="CU38" s="47" t="str">
        <f t="shared" si="448"/>
        <v/>
      </c>
      <c r="CV38" s="47" t="str">
        <f t="shared" si="448"/>
        <v/>
      </c>
      <c r="CW38" s="47" t="str">
        <f t="shared" si="448"/>
        <v/>
      </c>
      <c r="CX38" s="47" t="str">
        <f t="shared" si="448"/>
        <v/>
      </c>
      <c r="CY38" s="47" t="str">
        <f t="shared" si="448"/>
        <v/>
      </c>
      <c r="CZ38" s="47" t="str">
        <f t="shared" si="448"/>
        <v/>
      </c>
      <c r="DA38" s="47" t="str">
        <f t="shared" si="448"/>
        <v/>
      </c>
      <c r="DB38" s="47" t="str">
        <f t="shared" si="448"/>
        <v/>
      </c>
      <c r="DC38" s="47" t="str">
        <f t="shared" si="448"/>
        <v/>
      </c>
      <c r="DD38" s="47" t="str">
        <f t="shared" si="448"/>
        <v/>
      </c>
      <c r="DE38" s="47" t="str">
        <f t="shared" si="448"/>
        <v/>
      </c>
      <c r="DF38" s="47" t="str">
        <f t="shared" si="448"/>
        <v/>
      </c>
      <c r="DG38" s="47" t="str">
        <f t="shared" si="448"/>
        <v/>
      </c>
      <c r="DH38" s="47" t="str">
        <f t="shared" si="448"/>
        <v/>
      </c>
      <c r="DI38" s="47" t="str">
        <f t="shared" si="448"/>
        <v/>
      </c>
      <c r="DJ38" s="47" t="str">
        <f t="shared" si="448"/>
        <v/>
      </c>
      <c r="DK38" s="47" t="str">
        <f t="shared" si="448"/>
        <v/>
      </c>
      <c r="DL38" s="47" t="str">
        <f t="shared" si="448"/>
        <v/>
      </c>
      <c r="DM38" s="47" t="str">
        <f t="shared" si="448"/>
        <v/>
      </c>
      <c r="DN38" s="47" t="str">
        <f t="shared" si="448"/>
        <v/>
      </c>
      <c r="DO38" s="47" t="str">
        <f t="shared" si="448"/>
        <v/>
      </c>
      <c r="DP38" s="47" t="str">
        <f t="shared" si="448"/>
        <v/>
      </c>
      <c r="DQ38" s="47" t="str">
        <f t="shared" si="448"/>
        <v/>
      </c>
      <c r="DR38" s="47" t="str">
        <f t="shared" si="448"/>
        <v/>
      </c>
      <c r="DS38" s="179" t="str">
        <f t="shared" si="213"/>
        <v/>
      </c>
      <c r="DT38" s="47" t="str">
        <f t="shared" si="214"/>
        <v/>
      </c>
      <c r="DU38" s="47" t="str">
        <f t="shared" ref="DU38:GF41" si="451">IF(ISNONTEXT($V38),DT38+$V38,"")</f>
        <v/>
      </c>
      <c r="DV38" s="47" t="str">
        <f t="shared" si="451"/>
        <v/>
      </c>
      <c r="DW38" s="47" t="str">
        <f t="shared" si="451"/>
        <v/>
      </c>
      <c r="DX38" s="47" t="str">
        <f t="shared" si="451"/>
        <v/>
      </c>
      <c r="DY38" s="47" t="str">
        <f t="shared" si="451"/>
        <v/>
      </c>
      <c r="DZ38" s="47" t="str">
        <f t="shared" si="451"/>
        <v/>
      </c>
      <c r="EA38" s="47" t="str">
        <f t="shared" si="451"/>
        <v/>
      </c>
      <c r="EB38" s="47" t="str">
        <f t="shared" si="451"/>
        <v/>
      </c>
      <c r="EC38" s="47" t="str">
        <f t="shared" si="451"/>
        <v/>
      </c>
      <c r="ED38" s="47" t="str">
        <f t="shared" si="451"/>
        <v/>
      </c>
      <c r="EE38" s="47" t="str">
        <f t="shared" si="451"/>
        <v/>
      </c>
      <c r="EF38" s="47" t="str">
        <f t="shared" si="451"/>
        <v/>
      </c>
      <c r="EG38" s="47" t="str">
        <f t="shared" si="451"/>
        <v/>
      </c>
      <c r="EH38" s="47" t="str">
        <f t="shared" si="451"/>
        <v/>
      </c>
      <c r="EI38" s="47" t="str">
        <f t="shared" si="451"/>
        <v/>
      </c>
      <c r="EJ38" s="47" t="str">
        <f t="shared" si="451"/>
        <v/>
      </c>
      <c r="EK38" s="47" t="str">
        <f t="shared" si="451"/>
        <v/>
      </c>
      <c r="EL38" s="47" t="str">
        <f t="shared" si="451"/>
        <v/>
      </c>
      <c r="EM38" s="47" t="str">
        <f t="shared" si="451"/>
        <v/>
      </c>
      <c r="EN38" s="47" t="str">
        <f t="shared" si="451"/>
        <v/>
      </c>
      <c r="EO38" s="47" t="str">
        <f t="shared" si="451"/>
        <v/>
      </c>
      <c r="EP38" s="47" t="str">
        <f t="shared" si="451"/>
        <v/>
      </c>
      <c r="EQ38" s="47" t="str">
        <f t="shared" si="451"/>
        <v/>
      </c>
      <c r="ER38" s="47" t="str">
        <f t="shared" si="451"/>
        <v/>
      </c>
      <c r="ES38" s="47" t="str">
        <f t="shared" si="451"/>
        <v/>
      </c>
      <c r="ET38" s="47" t="str">
        <f t="shared" si="451"/>
        <v/>
      </c>
      <c r="EU38" s="47" t="str">
        <f t="shared" si="451"/>
        <v/>
      </c>
      <c r="EV38" s="47" t="str">
        <f t="shared" si="451"/>
        <v/>
      </c>
      <c r="EW38" s="47" t="str">
        <f t="shared" si="451"/>
        <v/>
      </c>
      <c r="EX38" s="47" t="str">
        <f t="shared" si="451"/>
        <v/>
      </c>
      <c r="EY38" s="47" t="str">
        <f t="shared" si="451"/>
        <v/>
      </c>
      <c r="EZ38" s="47" t="str">
        <f t="shared" si="451"/>
        <v/>
      </c>
      <c r="FA38" s="47" t="str">
        <f t="shared" si="451"/>
        <v/>
      </c>
      <c r="FB38" s="47" t="str">
        <f t="shared" si="451"/>
        <v/>
      </c>
      <c r="FC38" s="47" t="str">
        <f t="shared" si="451"/>
        <v/>
      </c>
      <c r="FD38" s="47" t="str">
        <f t="shared" si="451"/>
        <v/>
      </c>
      <c r="FE38" s="47" t="str">
        <f t="shared" si="451"/>
        <v/>
      </c>
      <c r="FF38" s="47" t="str">
        <f t="shared" si="451"/>
        <v/>
      </c>
      <c r="FG38" s="47" t="str">
        <f t="shared" si="451"/>
        <v/>
      </c>
      <c r="FH38" s="47" t="str">
        <f t="shared" si="451"/>
        <v/>
      </c>
      <c r="FI38" s="47" t="str">
        <f t="shared" si="451"/>
        <v/>
      </c>
      <c r="FJ38" s="47" t="str">
        <f t="shared" si="451"/>
        <v/>
      </c>
      <c r="FK38" s="47" t="str">
        <f t="shared" si="451"/>
        <v/>
      </c>
      <c r="FL38" s="47" t="str">
        <f t="shared" si="451"/>
        <v/>
      </c>
      <c r="FM38" s="47" t="str">
        <f t="shared" si="451"/>
        <v/>
      </c>
      <c r="FN38" s="47" t="str">
        <f t="shared" si="451"/>
        <v/>
      </c>
      <c r="FO38" s="47" t="str">
        <f t="shared" si="451"/>
        <v/>
      </c>
      <c r="FP38" s="47" t="str">
        <f t="shared" si="451"/>
        <v/>
      </c>
      <c r="FQ38" s="47" t="str">
        <f t="shared" si="451"/>
        <v/>
      </c>
      <c r="FR38" s="47" t="str">
        <f t="shared" si="451"/>
        <v/>
      </c>
      <c r="FS38" s="47" t="str">
        <f t="shared" si="451"/>
        <v/>
      </c>
      <c r="FT38" s="47" t="str">
        <f t="shared" si="451"/>
        <v/>
      </c>
      <c r="FU38" s="47" t="str">
        <f t="shared" si="451"/>
        <v/>
      </c>
      <c r="FV38" s="47" t="str">
        <f t="shared" si="451"/>
        <v/>
      </c>
      <c r="FW38" s="47" t="str">
        <f t="shared" si="451"/>
        <v/>
      </c>
      <c r="FX38" s="47" t="str">
        <f t="shared" si="451"/>
        <v/>
      </c>
      <c r="FY38" s="47" t="str">
        <f t="shared" si="451"/>
        <v/>
      </c>
      <c r="FZ38" s="47" t="str">
        <f t="shared" si="451"/>
        <v/>
      </c>
      <c r="GA38" s="47" t="str">
        <f t="shared" si="451"/>
        <v/>
      </c>
      <c r="GB38" s="47" t="str">
        <f t="shared" si="451"/>
        <v/>
      </c>
      <c r="GC38" s="47" t="str">
        <f t="shared" si="451"/>
        <v/>
      </c>
      <c r="GD38" s="47" t="str">
        <f t="shared" si="451"/>
        <v/>
      </c>
      <c r="GE38" s="47" t="str">
        <f t="shared" si="451"/>
        <v/>
      </c>
      <c r="GF38" s="47" t="str">
        <f t="shared" si="451"/>
        <v/>
      </c>
      <c r="GG38" s="47" t="str">
        <f t="shared" si="449"/>
        <v/>
      </c>
      <c r="GH38" s="47" t="str">
        <f t="shared" si="449"/>
        <v/>
      </c>
      <c r="GI38" s="47" t="str">
        <f t="shared" si="449"/>
        <v/>
      </c>
      <c r="GJ38" s="47" t="str">
        <f t="shared" si="449"/>
        <v/>
      </c>
      <c r="GK38" s="47" t="str">
        <f t="shared" si="449"/>
        <v/>
      </c>
      <c r="GL38" s="47" t="str">
        <f t="shared" si="449"/>
        <v/>
      </c>
      <c r="GM38" s="47" t="str">
        <f t="shared" si="449"/>
        <v/>
      </c>
      <c r="GN38" s="47" t="str">
        <f t="shared" si="449"/>
        <v/>
      </c>
      <c r="GO38" s="47" t="str">
        <f t="shared" si="449"/>
        <v/>
      </c>
      <c r="GP38" s="47" t="str">
        <f t="shared" si="449"/>
        <v/>
      </c>
      <c r="GQ38" s="47" t="str">
        <f t="shared" si="449"/>
        <v/>
      </c>
      <c r="GR38" s="47" t="str">
        <f t="shared" si="449"/>
        <v/>
      </c>
      <c r="GS38" s="47" t="str">
        <f t="shared" si="449"/>
        <v/>
      </c>
      <c r="GT38" s="47" t="str">
        <f t="shared" si="449"/>
        <v/>
      </c>
      <c r="GU38" s="47" t="str">
        <f t="shared" si="449"/>
        <v/>
      </c>
      <c r="GV38" s="47" t="str">
        <f t="shared" si="449"/>
        <v/>
      </c>
      <c r="GW38" s="47" t="str">
        <f t="shared" si="449"/>
        <v/>
      </c>
      <c r="GX38" s="47" t="str">
        <f t="shared" si="449"/>
        <v/>
      </c>
      <c r="GY38" s="47" t="str">
        <f t="shared" si="449"/>
        <v/>
      </c>
      <c r="GZ38" s="47" t="str">
        <f t="shared" si="449"/>
        <v/>
      </c>
      <c r="HA38" s="47" t="str">
        <f t="shared" si="449"/>
        <v/>
      </c>
      <c r="HB38" s="47" t="str">
        <f t="shared" si="449"/>
        <v/>
      </c>
      <c r="HC38" s="47" t="str">
        <f t="shared" si="449"/>
        <v/>
      </c>
      <c r="HD38" s="47" t="str">
        <f t="shared" si="449"/>
        <v/>
      </c>
      <c r="HE38" s="47" t="str">
        <f t="shared" si="449"/>
        <v/>
      </c>
      <c r="HF38" s="47" t="str">
        <f t="shared" si="449"/>
        <v/>
      </c>
      <c r="HG38" s="47" t="str">
        <f t="shared" si="449"/>
        <v/>
      </c>
      <c r="HH38" s="47" t="str">
        <f t="shared" si="449"/>
        <v/>
      </c>
      <c r="HI38" s="47" t="str">
        <f t="shared" si="449"/>
        <v/>
      </c>
      <c r="HJ38" s="47" t="str">
        <f t="shared" si="449"/>
        <v/>
      </c>
      <c r="HK38" s="47" t="str">
        <f t="shared" si="449"/>
        <v/>
      </c>
      <c r="HL38" s="47" t="str">
        <f t="shared" si="449"/>
        <v/>
      </c>
      <c r="HM38" s="47" t="str">
        <f t="shared" si="449"/>
        <v/>
      </c>
      <c r="HN38" s="47" t="str">
        <f t="shared" si="449"/>
        <v/>
      </c>
      <c r="HO38" s="47" t="str">
        <f t="shared" si="449"/>
        <v/>
      </c>
      <c r="HP38" s="165" t="e">
        <f t="shared" si="247"/>
        <v>#N/A</v>
      </c>
      <c r="HQ38" s="165" t="e">
        <f t="shared" si="248"/>
        <v>#N/A</v>
      </c>
      <c r="HR38" s="165" t="e">
        <f t="shared" si="249"/>
        <v>#N/A</v>
      </c>
      <c r="HS38" s="165" t="e">
        <f t="shared" si="250"/>
        <v>#N/A</v>
      </c>
      <c r="HT38" s="165" t="e">
        <f t="shared" si="251"/>
        <v>#N/A</v>
      </c>
      <c r="HU38" s="165" t="e">
        <f t="shared" si="252"/>
        <v>#N/A</v>
      </c>
      <c r="HV38" s="165" t="e">
        <f t="shared" si="253"/>
        <v>#N/A</v>
      </c>
      <c r="HW38" s="165" t="e">
        <f t="shared" si="254"/>
        <v>#N/A</v>
      </c>
      <c r="HX38" s="165" t="e">
        <f t="shared" si="255"/>
        <v>#N/A</v>
      </c>
      <c r="HY38" s="165" t="e">
        <f t="shared" si="256"/>
        <v>#N/A</v>
      </c>
      <c r="HZ38" s="165" t="e">
        <f t="shared" si="257"/>
        <v>#N/A</v>
      </c>
      <c r="IA38" s="165" t="e">
        <f t="shared" si="258"/>
        <v>#N/A</v>
      </c>
      <c r="IB38" s="165" t="e">
        <f t="shared" si="259"/>
        <v>#N/A</v>
      </c>
      <c r="IC38" s="165" t="e">
        <f t="shared" si="260"/>
        <v>#N/A</v>
      </c>
      <c r="ID38" s="165" t="e">
        <f t="shared" si="261"/>
        <v>#N/A</v>
      </c>
      <c r="IE38" s="165" t="e">
        <f t="shared" si="262"/>
        <v>#N/A</v>
      </c>
      <c r="IF38" s="165" t="e">
        <f t="shared" si="263"/>
        <v>#N/A</v>
      </c>
      <c r="IG38" s="165" t="e">
        <f t="shared" si="264"/>
        <v>#N/A</v>
      </c>
      <c r="IH38" s="165" t="e">
        <f t="shared" si="265"/>
        <v>#N/A</v>
      </c>
      <c r="II38" s="165" t="e">
        <f t="shared" si="266"/>
        <v>#N/A</v>
      </c>
      <c r="IJ38" s="165" t="e">
        <f t="shared" si="267"/>
        <v>#N/A</v>
      </c>
      <c r="IK38" s="165" t="e">
        <f t="shared" si="268"/>
        <v>#N/A</v>
      </c>
      <c r="IL38" s="165" t="e">
        <f t="shared" si="269"/>
        <v>#N/A</v>
      </c>
      <c r="IM38" s="165" t="e">
        <f t="shared" si="270"/>
        <v>#N/A</v>
      </c>
      <c r="IN38" s="165" t="e">
        <f t="shared" si="271"/>
        <v>#N/A</v>
      </c>
      <c r="IO38" s="165" t="e">
        <f t="shared" si="272"/>
        <v>#N/A</v>
      </c>
      <c r="IP38" s="165" t="e">
        <f t="shared" si="273"/>
        <v>#N/A</v>
      </c>
      <c r="IQ38" s="165" t="e">
        <f t="shared" si="274"/>
        <v>#N/A</v>
      </c>
      <c r="IR38" s="165" t="e">
        <f t="shared" si="275"/>
        <v>#N/A</v>
      </c>
      <c r="IS38" s="165" t="e">
        <f t="shared" si="276"/>
        <v>#N/A</v>
      </c>
      <c r="IT38" s="165" t="e">
        <f t="shared" si="277"/>
        <v>#N/A</v>
      </c>
      <c r="IU38" s="165" t="e">
        <f t="shared" si="278"/>
        <v>#N/A</v>
      </c>
      <c r="IV38" s="165" t="e">
        <f t="shared" si="279"/>
        <v>#N/A</v>
      </c>
      <c r="IW38" s="165" t="e">
        <f t="shared" si="280"/>
        <v>#N/A</v>
      </c>
      <c r="IX38" s="165" t="e">
        <f t="shared" si="281"/>
        <v>#N/A</v>
      </c>
      <c r="IY38" s="165" t="e">
        <f t="shared" si="282"/>
        <v>#N/A</v>
      </c>
      <c r="IZ38" s="165" t="e">
        <f t="shared" si="283"/>
        <v>#N/A</v>
      </c>
      <c r="JA38" s="165" t="e">
        <f t="shared" si="284"/>
        <v>#N/A</v>
      </c>
      <c r="JB38" s="165" t="e">
        <f t="shared" si="285"/>
        <v>#N/A</v>
      </c>
      <c r="JC38" s="165" t="e">
        <f t="shared" si="286"/>
        <v>#N/A</v>
      </c>
      <c r="JD38" s="165" t="e">
        <f t="shared" si="287"/>
        <v>#N/A</v>
      </c>
      <c r="JE38" s="165" t="e">
        <f t="shared" si="288"/>
        <v>#N/A</v>
      </c>
      <c r="JF38" s="165" t="e">
        <f t="shared" si="289"/>
        <v>#N/A</v>
      </c>
      <c r="JG38" s="165" t="e">
        <f t="shared" si="290"/>
        <v>#N/A</v>
      </c>
      <c r="JH38" s="165" t="e">
        <f t="shared" si="291"/>
        <v>#N/A</v>
      </c>
      <c r="JI38" s="165" t="e">
        <f t="shared" si="292"/>
        <v>#N/A</v>
      </c>
      <c r="JJ38" s="165" t="e">
        <f t="shared" si="293"/>
        <v>#N/A</v>
      </c>
      <c r="JK38" s="165" t="e">
        <f t="shared" si="294"/>
        <v>#N/A</v>
      </c>
      <c r="JL38" s="165" t="e">
        <f t="shared" si="295"/>
        <v>#N/A</v>
      </c>
      <c r="JM38" s="165" t="e">
        <f t="shared" si="296"/>
        <v>#N/A</v>
      </c>
      <c r="JN38" s="165" t="e">
        <f t="shared" si="297"/>
        <v>#N/A</v>
      </c>
      <c r="JO38" s="165" t="e">
        <f t="shared" si="298"/>
        <v>#N/A</v>
      </c>
      <c r="JP38" s="165" t="e">
        <f t="shared" si="299"/>
        <v>#N/A</v>
      </c>
      <c r="JQ38" s="165" t="e">
        <f t="shared" si="300"/>
        <v>#N/A</v>
      </c>
      <c r="JR38" s="165" t="e">
        <f t="shared" si="301"/>
        <v>#N/A</v>
      </c>
      <c r="JS38" s="165" t="e">
        <f t="shared" si="302"/>
        <v>#N/A</v>
      </c>
      <c r="JT38" s="165" t="e">
        <f t="shared" si="303"/>
        <v>#N/A</v>
      </c>
      <c r="JU38" s="165" t="e">
        <f t="shared" si="304"/>
        <v>#N/A</v>
      </c>
      <c r="JV38" s="165" t="e">
        <f t="shared" si="305"/>
        <v>#N/A</v>
      </c>
      <c r="JW38" s="165" t="e">
        <f t="shared" si="306"/>
        <v>#N/A</v>
      </c>
      <c r="JX38" s="165" t="e">
        <f t="shared" si="307"/>
        <v>#N/A</v>
      </c>
      <c r="JY38" s="165" t="e">
        <f t="shared" si="308"/>
        <v>#N/A</v>
      </c>
      <c r="JZ38" s="165" t="e">
        <f t="shared" si="309"/>
        <v>#N/A</v>
      </c>
      <c r="KA38" s="165" t="e">
        <f t="shared" si="310"/>
        <v>#N/A</v>
      </c>
      <c r="KB38" s="165" t="e">
        <f t="shared" si="311"/>
        <v>#N/A</v>
      </c>
      <c r="KC38" s="165" t="e">
        <f t="shared" si="312"/>
        <v>#N/A</v>
      </c>
      <c r="KD38" s="165" t="e">
        <f t="shared" si="313"/>
        <v>#N/A</v>
      </c>
      <c r="KE38" s="165" t="e">
        <f t="shared" si="314"/>
        <v>#N/A</v>
      </c>
      <c r="KF38" s="165" t="e">
        <f t="shared" si="315"/>
        <v>#N/A</v>
      </c>
      <c r="KG38" s="165" t="e">
        <f t="shared" si="316"/>
        <v>#N/A</v>
      </c>
      <c r="KH38" s="165" t="e">
        <f t="shared" si="317"/>
        <v>#N/A</v>
      </c>
      <c r="KI38" s="165" t="e">
        <f t="shared" si="318"/>
        <v>#N/A</v>
      </c>
      <c r="KJ38" s="165" t="e">
        <f t="shared" si="319"/>
        <v>#N/A</v>
      </c>
      <c r="KK38" s="165" t="e">
        <f t="shared" si="320"/>
        <v>#N/A</v>
      </c>
      <c r="KL38" s="165" t="e">
        <f t="shared" si="321"/>
        <v>#N/A</v>
      </c>
      <c r="KM38" s="165" t="e">
        <f t="shared" si="322"/>
        <v>#N/A</v>
      </c>
      <c r="KN38" s="165" t="e">
        <f t="shared" si="323"/>
        <v>#N/A</v>
      </c>
      <c r="KO38" s="165" t="e">
        <f t="shared" si="324"/>
        <v>#N/A</v>
      </c>
      <c r="KP38" s="165" t="e">
        <f t="shared" si="325"/>
        <v>#N/A</v>
      </c>
      <c r="KQ38" s="165" t="e">
        <f t="shared" si="326"/>
        <v>#N/A</v>
      </c>
      <c r="KR38" s="165" t="e">
        <f t="shared" si="327"/>
        <v>#N/A</v>
      </c>
      <c r="KS38" s="165" t="e">
        <f t="shared" si="328"/>
        <v>#N/A</v>
      </c>
      <c r="KT38" s="165" t="e">
        <f t="shared" si="329"/>
        <v>#N/A</v>
      </c>
      <c r="KU38" s="165" t="e">
        <f t="shared" si="330"/>
        <v>#N/A</v>
      </c>
      <c r="KV38" s="165" t="e">
        <f t="shared" si="331"/>
        <v>#N/A</v>
      </c>
      <c r="KW38" s="165" t="e">
        <f t="shared" si="332"/>
        <v>#N/A</v>
      </c>
      <c r="KX38" s="165" t="e">
        <f t="shared" si="333"/>
        <v>#N/A</v>
      </c>
      <c r="KY38" s="165" t="e">
        <f t="shared" si="334"/>
        <v>#N/A</v>
      </c>
      <c r="KZ38" s="165" t="e">
        <f t="shared" si="335"/>
        <v>#N/A</v>
      </c>
      <c r="LA38" s="165" t="e">
        <f t="shared" si="336"/>
        <v>#N/A</v>
      </c>
      <c r="LB38" s="165" t="e">
        <f t="shared" si="337"/>
        <v>#N/A</v>
      </c>
      <c r="LC38" s="165" t="e">
        <f t="shared" si="338"/>
        <v>#N/A</v>
      </c>
      <c r="LD38" s="165" t="e">
        <f t="shared" si="339"/>
        <v>#N/A</v>
      </c>
      <c r="LE38" s="165" t="e">
        <f t="shared" si="340"/>
        <v>#N/A</v>
      </c>
      <c r="LF38" s="165" t="e">
        <f t="shared" si="341"/>
        <v>#N/A</v>
      </c>
      <c r="LG38" s="165" t="e">
        <f t="shared" si="342"/>
        <v>#N/A</v>
      </c>
      <c r="LH38" s="165" t="e">
        <f t="shared" si="343"/>
        <v>#N/A</v>
      </c>
      <c r="LI38" s="165" t="e">
        <f t="shared" si="344"/>
        <v>#N/A</v>
      </c>
      <c r="LJ38" s="165" t="e">
        <f t="shared" si="345"/>
        <v>#N/A</v>
      </c>
      <c r="LK38" s="165" t="e">
        <f t="shared" si="346"/>
        <v>#N/A</v>
      </c>
      <c r="LL38" s="165" t="e">
        <f t="shared" si="347"/>
        <v>#N/A</v>
      </c>
      <c r="LM38" s="165" t="e">
        <f t="shared" si="348"/>
        <v>#N/A</v>
      </c>
      <c r="LN38" s="165" t="e">
        <f t="shared" si="349"/>
        <v>#N/A</v>
      </c>
      <c r="LO38" s="165" t="e">
        <f t="shared" si="350"/>
        <v>#N/A</v>
      </c>
      <c r="LP38" s="165" t="e">
        <f t="shared" si="351"/>
        <v>#N/A</v>
      </c>
      <c r="LQ38" s="165" t="e">
        <f t="shared" si="352"/>
        <v>#N/A</v>
      </c>
      <c r="LR38" s="165" t="e">
        <f t="shared" si="353"/>
        <v>#N/A</v>
      </c>
      <c r="LS38" s="165" t="e">
        <f t="shared" si="354"/>
        <v>#N/A</v>
      </c>
      <c r="LT38" s="165" t="e">
        <f t="shared" si="355"/>
        <v>#N/A</v>
      </c>
      <c r="LU38" s="165" t="e">
        <f t="shared" si="356"/>
        <v>#N/A</v>
      </c>
      <c r="LV38" s="165" t="e">
        <f t="shared" si="357"/>
        <v>#N/A</v>
      </c>
      <c r="LW38" s="165" t="e">
        <f t="shared" si="358"/>
        <v>#N/A</v>
      </c>
      <c r="LX38" s="165" t="e">
        <f t="shared" si="359"/>
        <v>#N/A</v>
      </c>
      <c r="LY38" s="165" t="e">
        <f t="shared" si="360"/>
        <v>#N/A</v>
      </c>
      <c r="LZ38" s="165" t="e">
        <f t="shared" si="361"/>
        <v>#N/A</v>
      </c>
      <c r="MA38" s="165" t="e">
        <f t="shared" si="362"/>
        <v>#N/A</v>
      </c>
      <c r="MB38" s="165" t="e">
        <f t="shared" si="363"/>
        <v>#N/A</v>
      </c>
      <c r="MC38" s="165" t="e">
        <f t="shared" si="364"/>
        <v>#N/A</v>
      </c>
      <c r="MD38" s="165" t="e">
        <f t="shared" si="365"/>
        <v>#N/A</v>
      </c>
      <c r="ME38" s="165" t="e">
        <f t="shared" si="366"/>
        <v>#N/A</v>
      </c>
      <c r="MF38" s="165" t="e">
        <f t="shared" si="367"/>
        <v>#N/A</v>
      </c>
      <c r="MG38" s="165" t="e">
        <f t="shared" si="368"/>
        <v>#N/A</v>
      </c>
      <c r="MH38" s="165" t="e">
        <f t="shared" si="369"/>
        <v>#N/A</v>
      </c>
      <c r="MI38" s="165" t="e">
        <f t="shared" si="370"/>
        <v>#N/A</v>
      </c>
      <c r="MJ38" s="165" t="e">
        <f t="shared" si="371"/>
        <v>#N/A</v>
      </c>
      <c r="MK38" s="165" t="e">
        <f t="shared" si="372"/>
        <v>#N/A</v>
      </c>
      <c r="ML38" s="165" t="e">
        <f t="shared" si="373"/>
        <v>#N/A</v>
      </c>
      <c r="MM38" s="165" t="e">
        <f t="shared" si="374"/>
        <v>#N/A</v>
      </c>
      <c r="MN38" s="165" t="e">
        <f t="shared" si="375"/>
        <v>#N/A</v>
      </c>
      <c r="MO38" s="165" t="e">
        <f t="shared" si="376"/>
        <v>#N/A</v>
      </c>
      <c r="MP38" s="165" t="e">
        <f t="shared" si="377"/>
        <v>#N/A</v>
      </c>
      <c r="MQ38" s="165" t="e">
        <f t="shared" si="378"/>
        <v>#N/A</v>
      </c>
      <c r="MR38" s="165" t="e">
        <f t="shared" si="379"/>
        <v>#N/A</v>
      </c>
      <c r="MS38" s="165" t="e">
        <f t="shared" si="380"/>
        <v>#N/A</v>
      </c>
      <c r="MT38" s="165" t="e">
        <f t="shared" si="381"/>
        <v>#N/A</v>
      </c>
      <c r="MU38" s="165" t="e">
        <f t="shared" si="382"/>
        <v>#N/A</v>
      </c>
      <c r="MV38" s="165" t="e">
        <f t="shared" si="383"/>
        <v>#N/A</v>
      </c>
      <c r="MW38" s="165" t="e">
        <f t="shared" si="384"/>
        <v>#N/A</v>
      </c>
      <c r="MX38" s="165" t="e">
        <f t="shared" si="385"/>
        <v>#N/A</v>
      </c>
      <c r="MY38" s="165" t="e">
        <f t="shared" si="386"/>
        <v>#N/A</v>
      </c>
      <c r="MZ38" s="165" t="e">
        <f t="shared" si="387"/>
        <v>#N/A</v>
      </c>
      <c r="NA38" s="165" t="e">
        <f t="shared" si="388"/>
        <v>#N/A</v>
      </c>
      <c r="NB38" s="165" t="e">
        <f t="shared" si="389"/>
        <v>#N/A</v>
      </c>
      <c r="NC38" s="165" t="e">
        <f t="shared" si="390"/>
        <v>#N/A</v>
      </c>
      <c r="ND38" s="165" t="e">
        <f t="shared" si="391"/>
        <v>#N/A</v>
      </c>
      <c r="NE38" s="165" t="e">
        <f t="shared" si="392"/>
        <v>#N/A</v>
      </c>
      <c r="NF38" s="165" t="e">
        <f t="shared" si="393"/>
        <v>#N/A</v>
      </c>
      <c r="NG38" s="165" t="e">
        <f t="shared" si="394"/>
        <v>#N/A</v>
      </c>
      <c r="NH38" s="165" t="e">
        <f t="shared" si="395"/>
        <v>#N/A</v>
      </c>
      <c r="NI38" s="165" t="e">
        <f t="shared" si="396"/>
        <v>#N/A</v>
      </c>
      <c r="NJ38" s="165" t="e">
        <f t="shared" si="397"/>
        <v>#N/A</v>
      </c>
      <c r="NK38" s="165" t="e">
        <f t="shared" si="398"/>
        <v>#N/A</v>
      </c>
      <c r="NL38" s="165" t="e">
        <f t="shared" si="399"/>
        <v>#N/A</v>
      </c>
      <c r="NM38" s="165" t="e">
        <f t="shared" si="400"/>
        <v>#N/A</v>
      </c>
      <c r="NN38" s="165" t="e">
        <f t="shared" si="401"/>
        <v>#N/A</v>
      </c>
      <c r="NO38" s="165" t="e">
        <f t="shared" si="402"/>
        <v>#N/A</v>
      </c>
      <c r="NP38" s="165" t="e">
        <f t="shared" si="403"/>
        <v>#N/A</v>
      </c>
      <c r="NQ38" s="165" t="e">
        <f t="shared" si="404"/>
        <v>#N/A</v>
      </c>
      <c r="NR38" s="165" t="e">
        <f t="shared" si="405"/>
        <v>#N/A</v>
      </c>
      <c r="NS38" s="165" t="e">
        <f t="shared" si="406"/>
        <v>#N/A</v>
      </c>
      <c r="NT38" s="165" t="e">
        <f t="shared" si="407"/>
        <v>#N/A</v>
      </c>
      <c r="NU38" s="165" t="e">
        <f t="shared" si="408"/>
        <v>#N/A</v>
      </c>
      <c r="NV38" s="165" t="e">
        <f t="shared" si="409"/>
        <v>#N/A</v>
      </c>
      <c r="NW38" s="165" t="e">
        <f t="shared" si="410"/>
        <v>#N/A</v>
      </c>
      <c r="NX38" s="165" t="e">
        <f t="shared" si="411"/>
        <v>#N/A</v>
      </c>
      <c r="NY38" s="165" t="e">
        <f t="shared" si="412"/>
        <v>#N/A</v>
      </c>
      <c r="NZ38" s="165" t="e">
        <f t="shared" si="413"/>
        <v>#N/A</v>
      </c>
      <c r="OA38" s="165" t="e">
        <f t="shared" si="414"/>
        <v>#N/A</v>
      </c>
      <c r="OB38" s="165" t="e">
        <f t="shared" si="415"/>
        <v>#N/A</v>
      </c>
      <c r="OC38" s="165" t="e">
        <f t="shared" si="416"/>
        <v>#N/A</v>
      </c>
      <c r="OD38" s="165" t="e">
        <f t="shared" si="417"/>
        <v>#N/A</v>
      </c>
      <c r="OE38" s="165" t="e">
        <f t="shared" si="418"/>
        <v>#N/A</v>
      </c>
      <c r="OF38" s="165" t="e">
        <f t="shared" si="419"/>
        <v>#N/A</v>
      </c>
      <c r="OG38" s="165" t="e">
        <f t="shared" si="420"/>
        <v>#N/A</v>
      </c>
      <c r="OH38" s="165" t="e">
        <f t="shared" si="421"/>
        <v>#N/A</v>
      </c>
      <c r="OI38" s="165" t="e">
        <f t="shared" si="422"/>
        <v>#N/A</v>
      </c>
      <c r="OJ38" s="165" t="e">
        <f t="shared" si="423"/>
        <v>#N/A</v>
      </c>
      <c r="OK38" s="165" t="e">
        <f t="shared" si="424"/>
        <v>#N/A</v>
      </c>
      <c r="OL38" s="165" t="e">
        <f t="shared" si="425"/>
        <v>#N/A</v>
      </c>
      <c r="OM38" s="165" t="e">
        <f t="shared" si="426"/>
        <v>#N/A</v>
      </c>
      <c r="ON38" s="165" t="e">
        <f t="shared" si="427"/>
        <v>#N/A</v>
      </c>
      <c r="OO38" s="165" t="e">
        <f t="shared" si="428"/>
        <v>#N/A</v>
      </c>
      <c r="OP38" s="165" t="e">
        <f t="shared" si="429"/>
        <v>#N/A</v>
      </c>
      <c r="OQ38" s="165" t="e">
        <f t="shared" si="430"/>
        <v>#N/A</v>
      </c>
      <c r="OR38" s="165" t="e">
        <f t="shared" si="431"/>
        <v>#N/A</v>
      </c>
      <c r="OS38" s="165" t="e">
        <f t="shared" si="432"/>
        <v>#N/A</v>
      </c>
      <c r="OT38" s="165" t="e">
        <f t="shared" si="433"/>
        <v>#N/A</v>
      </c>
      <c r="OU38" s="165" t="e">
        <f t="shared" si="434"/>
        <v>#N/A</v>
      </c>
      <c r="OV38" s="165" t="e">
        <f t="shared" si="435"/>
        <v>#N/A</v>
      </c>
      <c r="OW38" s="165" t="e">
        <f t="shared" si="436"/>
        <v>#N/A</v>
      </c>
      <c r="OX38" s="165" t="e">
        <f t="shared" si="437"/>
        <v>#N/A</v>
      </c>
      <c r="OY38" s="165" t="e">
        <f t="shared" si="438"/>
        <v>#N/A</v>
      </c>
      <c r="OZ38" s="165" t="e">
        <f t="shared" si="439"/>
        <v>#N/A</v>
      </c>
      <c r="PA38" s="165" t="e">
        <f t="shared" si="440"/>
        <v>#N/A</v>
      </c>
      <c r="PB38" s="165" t="e">
        <f t="shared" si="441"/>
        <v>#N/A</v>
      </c>
      <c r="PC38" s="165" t="e">
        <f t="shared" si="442"/>
        <v>#N/A</v>
      </c>
      <c r="PD38" s="165" t="e">
        <f t="shared" si="443"/>
        <v>#N/A</v>
      </c>
      <c r="PE38" s="165" t="e">
        <f t="shared" si="444"/>
        <v>#N/A</v>
      </c>
      <c r="PF38" s="165" t="e">
        <f t="shared" si="445"/>
        <v>#N/A</v>
      </c>
      <c r="PG38" s="165" t="e">
        <f t="shared" si="446"/>
        <v>#N/A</v>
      </c>
      <c r="PH38" s="165" t="e">
        <f t="shared" si="447"/>
        <v>#N/A</v>
      </c>
    </row>
    <row r="39" spans="1:424" hidden="1" x14ac:dyDescent="0.45">
      <c r="A39" s="4">
        <v>36</v>
      </c>
      <c r="B39" s="92" t="str">
        <f t="shared" si="208"/>
        <v/>
      </c>
      <c r="C39" s="91"/>
      <c r="D39" s="92" t="str">
        <f t="shared" si="209"/>
        <v/>
      </c>
      <c r="E39" s="120" t="str">
        <f t="shared" si="0"/>
        <v/>
      </c>
      <c r="F39" s="120" t="str">
        <f t="shared" si="1"/>
        <v/>
      </c>
      <c r="G39" s="71" t="str">
        <f t="shared" si="210"/>
        <v/>
      </c>
      <c r="H39" s="23"/>
      <c r="I39" s="55"/>
      <c r="J39" s="298"/>
      <c r="K39" s="72" t="str">
        <f>IF(AND(B39&gt;0,C39&gt;0,D39&gt;0),IF(ISBLANK(J39),IF(ISBLANK(H39),"",(D39-B39)*VLOOKUP(H39,VLookups!$A$4:$B$13,2,FALSE)),J39),"")</f>
        <v/>
      </c>
      <c r="L39" s="73" t="str">
        <f t="shared" si="246"/>
        <v/>
      </c>
      <c r="M39" s="91"/>
      <c r="N39" s="265" t="str">
        <f>IF(AND(M39&gt;0,C39&gt;0,NOT(K39="")),ABS(VLOOKUP($M$1,VLookups!$A$43:$B$44,2,FALSE)-_xlfn.NORM.DIST(M39,G39,K39,TRUE)),"")</f>
        <v/>
      </c>
      <c r="O39" s="90" t="str">
        <f>IF(AND($B39&gt;0,$C39&gt;0,$D39&gt;0,NOT(ISBLANK($H39))),_xlfn.NORM.INV(ABS(VLOOKUP($M$1,VLookups!$A$43:$B$44,2,FALSE)-O$3),$G39,$K39),"")</f>
        <v/>
      </c>
      <c r="P39" s="89" t="str">
        <f>IF(AND($B39&gt;0,$C39&gt;0,$D39&gt;0,NOT(ISBLANK($H39))),_xlfn.NORM.INV(ABS(VLOOKUP($M$1,VLookups!$A$43:$B$44,2,FALSE)-P$3),$G39,$K39),"")</f>
        <v/>
      </c>
      <c r="Q39" s="90" t="str">
        <f>IF(AND($B39&gt;0,$C39&gt;0,$D39&gt;0,NOT(ISBLANK($H39))),_xlfn.NORM.INV(ABS(VLOOKUP($M$1,VLookups!$A$43:$B$44,2,FALSE)-Q$3),$G39,$K39),"")</f>
        <v/>
      </c>
      <c r="R39" s="89" t="str">
        <f>IF(AND($B39&gt;0,$C39&gt;0,$D39&gt;0,NOT(ISBLANK($H39))),_xlfn.NORM.INV(ABS(VLOOKUP($M$1,VLookups!$A$43:$B$44,2,FALSE)-R$3),$G39,$K39),"")</f>
        <v/>
      </c>
      <c r="S39" s="90" t="str">
        <f>IF(AND($B39&gt;0,$C39&gt;0,$D39&gt;0,NOT(ISBLANK($H39))),_xlfn.NORM.INV(ABS(VLOOKUP($M$1,VLookups!$A$43:$B$44,2,FALSE)-S$3),$G39,$K39),"")</f>
        <v/>
      </c>
      <c r="T39" s="89" t="str">
        <f>IF(AND($B39&gt;0,$C39&gt;0,$D39&gt;0,NOT(ISBLANK($H39))),_xlfn.NORM.INV(ABS(VLOOKUP($M$1,VLookups!$A$43:$B$44,2,FALSE)-T$3),$G39,$K39),"")</f>
        <v/>
      </c>
      <c r="U39" s="5"/>
      <c r="V39" s="164" t="str">
        <f t="shared" si="211"/>
        <v/>
      </c>
      <c r="W39" s="47" t="str">
        <f t="shared" si="212"/>
        <v/>
      </c>
      <c r="X39" s="47" t="str">
        <f t="shared" si="450"/>
        <v/>
      </c>
      <c r="Y39" s="47" t="str">
        <f t="shared" si="450"/>
        <v/>
      </c>
      <c r="Z39" s="47" t="str">
        <f t="shared" si="450"/>
        <v/>
      </c>
      <c r="AA39" s="47" t="str">
        <f t="shared" si="450"/>
        <v/>
      </c>
      <c r="AB39" s="47" t="str">
        <f t="shared" si="450"/>
        <v/>
      </c>
      <c r="AC39" s="47" t="str">
        <f t="shared" si="450"/>
        <v/>
      </c>
      <c r="AD39" s="47" t="str">
        <f t="shared" si="450"/>
        <v/>
      </c>
      <c r="AE39" s="47" t="str">
        <f t="shared" si="450"/>
        <v/>
      </c>
      <c r="AF39" s="47" t="str">
        <f t="shared" si="450"/>
        <v/>
      </c>
      <c r="AG39" s="47" t="str">
        <f t="shared" si="450"/>
        <v/>
      </c>
      <c r="AH39" s="47" t="str">
        <f t="shared" si="450"/>
        <v/>
      </c>
      <c r="AI39" s="47" t="str">
        <f t="shared" si="450"/>
        <v/>
      </c>
      <c r="AJ39" s="47" t="str">
        <f t="shared" si="450"/>
        <v/>
      </c>
      <c r="AK39" s="47" t="str">
        <f t="shared" si="450"/>
        <v/>
      </c>
      <c r="AL39" s="47" t="str">
        <f t="shared" si="450"/>
        <v/>
      </c>
      <c r="AM39" s="47" t="str">
        <f t="shared" si="450"/>
        <v/>
      </c>
      <c r="AN39" s="47" t="str">
        <f t="shared" si="450"/>
        <v/>
      </c>
      <c r="AO39" s="47" t="str">
        <f t="shared" si="450"/>
        <v/>
      </c>
      <c r="AP39" s="47" t="str">
        <f t="shared" si="450"/>
        <v/>
      </c>
      <c r="AQ39" s="47" t="str">
        <f t="shared" si="450"/>
        <v/>
      </c>
      <c r="AR39" s="47" t="str">
        <f t="shared" si="450"/>
        <v/>
      </c>
      <c r="AS39" s="47" t="str">
        <f t="shared" si="450"/>
        <v/>
      </c>
      <c r="AT39" s="47" t="str">
        <f t="shared" si="450"/>
        <v/>
      </c>
      <c r="AU39" s="47" t="str">
        <f t="shared" si="450"/>
        <v/>
      </c>
      <c r="AV39" s="47" t="str">
        <f t="shared" si="450"/>
        <v/>
      </c>
      <c r="AW39" s="47" t="str">
        <f t="shared" si="450"/>
        <v/>
      </c>
      <c r="AX39" s="47" t="str">
        <f t="shared" si="450"/>
        <v/>
      </c>
      <c r="AY39" s="47" t="str">
        <f t="shared" si="450"/>
        <v/>
      </c>
      <c r="AZ39" s="47" t="str">
        <f t="shared" si="450"/>
        <v/>
      </c>
      <c r="BA39" s="47" t="str">
        <f t="shared" si="450"/>
        <v/>
      </c>
      <c r="BB39" s="47" t="str">
        <f t="shared" si="450"/>
        <v/>
      </c>
      <c r="BC39" s="47" t="str">
        <f t="shared" si="450"/>
        <v/>
      </c>
      <c r="BD39" s="47" t="str">
        <f t="shared" si="450"/>
        <v/>
      </c>
      <c r="BE39" s="47" t="str">
        <f t="shared" si="450"/>
        <v/>
      </c>
      <c r="BF39" s="47" t="str">
        <f t="shared" si="450"/>
        <v/>
      </c>
      <c r="BG39" s="47" t="str">
        <f t="shared" si="450"/>
        <v/>
      </c>
      <c r="BH39" s="47" t="str">
        <f t="shared" si="450"/>
        <v/>
      </c>
      <c r="BI39" s="47" t="str">
        <f t="shared" si="450"/>
        <v/>
      </c>
      <c r="BJ39" s="47" t="str">
        <f t="shared" si="450"/>
        <v/>
      </c>
      <c r="BK39" s="47" t="str">
        <f t="shared" si="450"/>
        <v/>
      </c>
      <c r="BL39" s="47" t="str">
        <f t="shared" si="450"/>
        <v/>
      </c>
      <c r="BM39" s="47" t="str">
        <f t="shared" si="450"/>
        <v/>
      </c>
      <c r="BN39" s="47" t="str">
        <f t="shared" si="450"/>
        <v/>
      </c>
      <c r="BO39" s="47" t="str">
        <f t="shared" si="450"/>
        <v/>
      </c>
      <c r="BP39" s="47" t="str">
        <f t="shared" si="450"/>
        <v/>
      </c>
      <c r="BQ39" s="47" t="str">
        <f t="shared" si="450"/>
        <v/>
      </c>
      <c r="BR39" s="47" t="str">
        <f t="shared" si="450"/>
        <v/>
      </c>
      <c r="BS39" s="47" t="str">
        <f t="shared" si="450"/>
        <v/>
      </c>
      <c r="BT39" s="47" t="str">
        <f t="shared" si="450"/>
        <v/>
      </c>
      <c r="BU39" s="47" t="str">
        <f t="shared" si="450"/>
        <v/>
      </c>
      <c r="BV39" s="47" t="str">
        <f t="shared" si="450"/>
        <v/>
      </c>
      <c r="BW39" s="47" t="str">
        <f t="shared" si="450"/>
        <v/>
      </c>
      <c r="BX39" s="47" t="str">
        <f t="shared" si="450"/>
        <v/>
      </c>
      <c r="BY39" s="47" t="str">
        <f t="shared" si="450"/>
        <v/>
      </c>
      <c r="BZ39" s="47" t="str">
        <f t="shared" si="450"/>
        <v/>
      </c>
      <c r="CA39" s="47" t="str">
        <f t="shared" si="450"/>
        <v/>
      </c>
      <c r="CB39" s="47" t="str">
        <f t="shared" si="450"/>
        <v/>
      </c>
      <c r="CC39" s="47" t="str">
        <f t="shared" si="450"/>
        <v/>
      </c>
      <c r="CD39" s="47" t="str">
        <f t="shared" si="450"/>
        <v/>
      </c>
      <c r="CE39" s="47" t="str">
        <f t="shared" si="450"/>
        <v/>
      </c>
      <c r="CF39" s="47" t="str">
        <f t="shared" si="450"/>
        <v/>
      </c>
      <c r="CG39" s="47" t="str">
        <f t="shared" si="450"/>
        <v/>
      </c>
      <c r="CH39" s="47" t="str">
        <f t="shared" si="450"/>
        <v/>
      </c>
      <c r="CI39" s="47" t="str">
        <f t="shared" si="450"/>
        <v/>
      </c>
      <c r="CJ39" s="47" t="str">
        <f t="shared" si="448"/>
        <v/>
      </c>
      <c r="CK39" s="47" t="str">
        <f t="shared" si="448"/>
        <v/>
      </c>
      <c r="CL39" s="47" t="str">
        <f t="shared" si="448"/>
        <v/>
      </c>
      <c r="CM39" s="47" t="str">
        <f t="shared" si="448"/>
        <v/>
      </c>
      <c r="CN39" s="47" t="str">
        <f t="shared" si="448"/>
        <v/>
      </c>
      <c r="CO39" s="47" t="str">
        <f t="shared" si="448"/>
        <v/>
      </c>
      <c r="CP39" s="47" t="str">
        <f t="shared" si="448"/>
        <v/>
      </c>
      <c r="CQ39" s="47" t="str">
        <f t="shared" si="448"/>
        <v/>
      </c>
      <c r="CR39" s="47" t="str">
        <f t="shared" si="448"/>
        <v/>
      </c>
      <c r="CS39" s="47" t="str">
        <f t="shared" si="448"/>
        <v/>
      </c>
      <c r="CT39" s="47" t="str">
        <f t="shared" si="448"/>
        <v/>
      </c>
      <c r="CU39" s="47" t="str">
        <f t="shared" si="448"/>
        <v/>
      </c>
      <c r="CV39" s="47" t="str">
        <f t="shared" si="448"/>
        <v/>
      </c>
      <c r="CW39" s="47" t="str">
        <f t="shared" si="448"/>
        <v/>
      </c>
      <c r="CX39" s="47" t="str">
        <f t="shared" si="448"/>
        <v/>
      </c>
      <c r="CY39" s="47" t="str">
        <f t="shared" si="448"/>
        <v/>
      </c>
      <c r="CZ39" s="47" t="str">
        <f t="shared" si="448"/>
        <v/>
      </c>
      <c r="DA39" s="47" t="str">
        <f t="shared" si="448"/>
        <v/>
      </c>
      <c r="DB39" s="47" t="str">
        <f t="shared" si="448"/>
        <v/>
      </c>
      <c r="DC39" s="47" t="str">
        <f t="shared" si="448"/>
        <v/>
      </c>
      <c r="DD39" s="47" t="str">
        <f t="shared" si="448"/>
        <v/>
      </c>
      <c r="DE39" s="47" t="str">
        <f t="shared" si="448"/>
        <v/>
      </c>
      <c r="DF39" s="47" t="str">
        <f t="shared" si="448"/>
        <v/>
      </c>
      <c r="DG39" s="47" t="str">
        <f t="shared" si="448"/>
        <v/>
      </c>
      <c r="DH39" s="47" t="str">
        <f t="shared" si="448"/>
        <v/>
      </c>
      <c r="DI39" s="47" t="str">
        <f t="shared" si="448"/>
        <v/>
      </c>
      <c r="DJ39" s="47" t="str">
        <f t="shared" si="448"/>
        <v/>
      </c>
      <c r="DK39" s="47" t="str">
        <f t="shared" si="448"/>
        <v/>
      </c>
      <c r="DL39" s="47" t="str">
        <f t="shared" si="448"/>
        <v/>
      </c>
      <c r="DM39" s="47" t="str">
        <f t="shared" si="448"/>
        <v/>
      </c>
      <c r="DN39" s="47" t="str">
        <f t="shared" si="448"/>
        <v/>
      </c>
      <c r="DO39" s="47" t="str">
        <f t="shared" si="448"/>
        <v/>
      </c>
      <c r="DP39" s="47" t="str">
        <f t="shared" si="448"/>
        <v/>
      </c>
      <c r="DQ39" s="47" t="str">
        <f t="shared" si="448"/>
        <v/>
      </c>
      <c r="DR39" s="47" t="str">
        <f t="shared" si="448"/>
        <v/>
      </c>
      <c r="DS39" s="179" t="str">
        <f t="shared" si="213"/>
        <v/>
      </c>
      <c r="DT39" s="47" t="str">
        <f t="shared" si="214"/>
        <v/>
      </c>
      <c r="DU39" s="47" t="str">
        <f t="shared" si="451"/>
        <v/>
      </c>
      <c r="DV39" s="47" t="str">
        <f t="shared" si="451"/>
        <v/>
      </c>
      <c r="DW39" s="47" t="str">
        <f t="shared" si="451"/>
        <v/>
      </c>
      <c r="DX39" s="47" t="str">
        <f t="shared" si="451"/>
        <v/>
      </c>
      <c r="DY39" s="47" t="str">
        <f t="shared" si="451"/>
        <v/>
      </c>
      <c r="DZ39" s="47" t="str">
        <f t="shared" si="451"/>
        <v/>
      </c>
      <c r="EA39" s="47" t="str">
        <f t="shared" si="451"/>
        <v/>
      </c>
      <c r="EB39" s="47" t="str">
        <f t="shared" si="451"/>
        <v/>
      </c>
      <c r="EC39" s="47" t="str">
        <f t="shared" si="451"/>
        <v/>
      </c>
      <c r="ED39" s="47" t="str">
        <f t="shared" si="451"/>
        <v/>
      </c>
      <c r="EE39" s="47" t="str">
        <f t="shared" si="451"/>
        <v/>
      </c>
      <c r="EF39" s="47" t="str">
        <f t="shared" si="451"/>
        <v/>
      </c>
      <c r="EG39" s="47" t="str">
        <f t="shared" si="451"/>
        <v/>
      </c>
      <c r="EH39" s="47" t="str">
        <f t="shared" si="451"/>
        <v/>
      </c>
      <c r="EI39" s="47" t="str">
        <f t="shared" si="451"/>
        <v/>
      </c>
      <c r="EJ39" s="47" t="str">
        <f t="shared" si="451"/>
        <v/>
      </c>
      <c r="EK39" s="47" t="str">
        <f t="shared" si="451"/>
        <v/>
      </c>
      <c r="EL39" s="47" t="str">
        <f t="shared" si="451"/>
        <v/>
      </c>
      <c r="EM39" s="47" t="str">
        <f t="shared" si="451"/>
        <v/>
      </c>
      <c r="EN39" s="47" t="str">
        <f t="shared" si="451"/>
        <v/>
      </c>
      <c r="EO39" s="47" t="str">
        <f t="shared" si="451"/>
        <v/>
      </c>
      <c r="EP39" s="47" t="str">
        <f t="shared" si="451"/>
        <v/>
      </c>
      <c r="EQ39" s="47" t="str">
        <f t="shared" si="451"/>
        <v/>
      </c>
      <c r="ER39" s="47" t="str">
        <f t="shared" si="451"/>
        <v/>
      </c>
      <c r="ES39" s="47" t="str">
        <f t="shared" si="451"/>
        <v/>
      </c>
      <c r="ET39" s="47" t="str">
        <f t="shared" si="451"/>
        <v/>
      </c>
      <c r="EU39" s="47" t="str">
        <f t="shared" si="451"/>
        <v/>
      </c>
      <c r="EV39" s="47" t="str">
        <f t="shared" si="451"/>
        <v/>
      </c>
      <c r="EW39" s="47" t="str">
        <f t="shared" si="451"/>
        <v/>
      </c>
      <c r="EX39" s="47" t="str">
        <f t="shared" si="451"/>
        <v/>
      </c>
      <c r="EY39" s="47" t="str">
        <f t="shared" si="451"/>
        <v/>
      </c>
      <c r="EZ39" s="47" t="str">
        <f t="shared" si="451"/>
        <v/>
      </c>
      <c r="FA39" s="47" t="str">
        <f t="shared" si="451"/>
        <v/>
      </c>
      <c r="FB39" s="47" t="str">
        <f t="shared" si="451"/>
        <v/>
      </c>
      <c r="FC39" s="47" t="str">
        <f t="shared" si="451"/>
        <v/>
      </c>
      <c r="FD39" s="47" t="str">
        <f t="shared" si="451"/>
        <v/>
      </c>
      <c r="FE39" s="47" t="str">
        <f t="shared" si="451"/>
        <v/>
      </c>
      <c r="FF39" s="47" t="str">
        <f t="shared" si="451"/>
        <v/>
      </c>
      <c r="FG39" s="47" t="str">
        <f t="shared" si="451"/>
        <v/>
      </c>
      <c r="FH39" s="47" t="str">
        <f t="shared" si="451"/>
        <v/>
      </c>
      <c r="FI39" s="47" t="str">
        <f t="shared" si="451"/>
        <v/>
      </c>
      <c r="FJ39" s="47" t="str">
        <f t="shared" si="451"/>
        <v/>
      </c>
      <c r="FK39" s="47" t="str">
        <f t="shared" si="451"/>
        <v/>
      </c>
      <c r="FL39" s="47" t="str">
        <f t="shared" si="451"/>
        <v/>
      </c>
      <c r="FM39" s="47" t="str">
        <f t="shared" si="451"/>
        <v/>
      </c>
      <c r="FN39" s="47" t="str">
        <f t="shared" si="451"/>
        <v/>
      </c>
      <c r="FO39" s="47" t="str">
        <f t="shared" si="451"/>
        <v/>
      </c>
      <c r="FP39" s="47" t="str">
        <f t="shared" si="451"/>
        <v/>
      </c>
      <c r="FQ39" s="47" t="str">
        <f t="shared" si="451"/>
        <v/>
      </c>
      <c r="FR39" s="47" t="str">
        <f t="shared" si="451"/>
        <v/>
      </c>
      <c r="FS39" s="47" t="str">
        <f t="shared" si="451"/>
        <v/>
      </c>
      <c r="FT39" s="47" t="str">
        <f t="shared" si="451"/>
        <v/>
      </c>
      <c r="FU39" s="47" t="str">
        <f t="shared" si="451"/>
        <v/>
      </c>
      <c r="FV39" s="47" t="str">
        <f t="shared" si="451"/>
        <v/>
      </c>
      <c r="FW39" s="47" t="str">
        <f t="shared" si="451"/>
        <v/>
      </c>
      <c r="FX39" s="47" t="str">
        <f t="shared" si="451"/>
        <v/>
      </c>
      <c r="FY39" s="47" t="str">
        <f t="shared" si="451"/>
        <v/>
      </c>
      <c r="FZ39" s="47" t="str">
        <f t="shared" si="451"/>
        <v/>
      </c>
      <c r="GA39" s="47" t="str">
        <f t="shared" si="451"/>
        <v/>
      </c>
      <c r="GB39" s="47" t="str">
        <f t="shared" si="451"/>
        <v/>
      </c>
      <c r="GC39" s="47" t="str">
        <f t="shared" si="451"/>
        <v/>
      </c>
      <c r="GD39" s="47" t="str">
        <f t="shared" si="451"/>
        <v/>
      </c>
      <c r="GE39" s="47" t="str">
        <f t="shared" si="451"/>
        <v/>
      </c>
      <c r="GF39" s="47" t="str">
        <f t="shared" si="451"/>
        <v/>
      </c>
      <c r="GG39" s="47" t="str">
        <f t="shared" si="449"/>
        <v/>
      </c>
      <c r="GH39" s="47" t="str">
        <f t="shared" si="449"/>
        <v/>
      </c>
      <c r="GI39" s="47" t="str">
        <f t="shared" si="449"/>
        <v/>
      </c>
      <c r="GJ39" s="47" t="str">
        <f t="shared" si="449"/>
        <v/>
      </c>
      <c r="GK39" s="47" t="str">
        <f t="shared" si="449"/>
        <v/>
      </c>
      <c r="GL39" s="47" t="str">
        <f t="shared" si="449"/>
        <v/>
      </c>
      <c r="GM39" s="47" t="str">
        <f t="shared" si="449"/>
        <v/>
      </c>
      <c r="GN39" s="47" t="str">
        <f t="shared" si="449"/>
        <v/>
      </c>
      <c r="GO39" s="47" t="str">
        <f t="shared" si="449"/>
        <v/>
      </c>
      <c r="GP39" s="47" t="str">
        <f t="shared" si="449"/>
        <v/>
      </c>
      <c r="GQ39" s="47" t="str">
        <f t="shared" si="449"/>
        <v/>
      </c>
      <c r="GR39" s="47" t="str">
        <f t="shared" si="449"/>
        <v/>
      </c>
      <c r="GS39" s="47" t="str">
        <f t="shared" si="449"/>
        <v/>
      </c>
      <c r="GT39" s="47" t="str">
        <f t="shared" si="449"/>
        <v/>
      </c>
      <c r="GU39" s="47" t="str">
        <f t="shared" si="449"/>
        <v/>
      </c>
      <c r="GV39" s="47" t="str">
        <f t="shared" si="449"/>
        <v/>
      </c>
      <c r="GW39" s="47" t="str">
        <f t="shared" si="449"/>
        <v/>
      </c>
      <c r="GX39" s="47" t="str">
        <f t="shared" si="449"/>
        <v/>
      </c>
      <c r="GY39" s="47" t="str">
        <f t="shared" si="449"/>
        <v/>
      </c>
      <c r="GZ39" s="47" t="str">
        <f t="shared" si="449"/>
        <v/>
      </c>
      <c r="HA39" s="47" t="str">
        <f t="shared" si="449"/>
        <v/>
      </c>
      <c r="HB39" s="47" t="str">
        <f t="shared" si="449"/>
        <v/>
      </c>
      <c r="HC39" s="47" t="str">
        <f t="shared" si="449"/>
        <v/>
      </c>
      <c r="HD39" s="47" t="str">
        <f t="shared" si="449"/>
        <v/>
      </c>
      <c r="HE39" s="47" t="str">
        <f t="shared" si="449"/>
        <v/>
      </c>
      <c r="HF39" s="47" t="str">
        <f t="shared" si="449"/>
        <v/>
      </c>
      <c r="HG39" s="47" t="str">
        <f t="shared" si="449"/>
        <v/>
      </c>
      <c r="HH39" s="47" t="str">
        <f t="shared" si="449"/>
        <v/>
      </c>
      <c r="HI39" s="47" t="str">
        <f t="shared" si="449"/>
        <v/>
      </c>
      <c r="HJ39" s="47" t="str">
        <f t="shared" si="449"/>
        <v/>
      </c>
      <c r="HK39" s="47" t="str">
        <f t="shared" si="449"/>
        <v/>
      </c>
      <c r="HL39" s="47" t="str">
        <f t="shared" si="449"/>
        <v/>
      </c>
      <c r="HM39" s="47" t="str">
        <f t="shared" si="449"/>
        <v/>
      </c>
      <c r="HN39" s="47" t="str">
        <f t="shared" si="449"/>
        <v/>
      </c>
      <c r="HO39" s="47" t="str">
        <f t="shared" si="449"/>
        <v/>
      </c>
      <c r="HP39" s="165" t="e">
        <f t="shared" si="247"/>
        <v>#N/A</v>
      </c>
      <c r="HQ39" s="165" t="e">
        <f t="shared" si="248"/>
        <v>#N/A</v>
      </c>
      <c r="HR39" s="165" t="e">
        <f t="shared" si="249"/>
        <v>#N/A</v>
      </c>
      <c r="HS39" s="165" t="e">
        <f t="shared" si="250"/>
        <v>#N/A</v>
      </c>
      <c r="HT39" s="165" t="e">
        <f t="shared" si="251"/>
        <v>#N/A</v>
      </c>
      <c r="HU39" s="165" t="e">
        <f t="shared" si="252"/>
        <v>#N/A</v>
      </c>
      <c r="HV39" s="165" t="e">
        <f t="shared" si="253"/>
        <v>#N/A</v>
      </c>
      <c r="HW39" s="165" t="e">
        <f t="shared" si="254"/>
        <v>#N/A</v>
      </c>
      <c r="HX39" s="165" t="e">
        <f t="shared" si="255"/>
        <v>#N/A</v>
      </c>
      <c r="HY39" s="165" t="e">
        <f t="shared" si="256"/>
        <v>#N/A</v>
      </c>
      <c r="HZ39" s="165" t="e">
        <f t="shared" si="257"/>
        <v>#N/A</v>
      </c>
      <c r="IA39" s="165" t="e">
        <f t="shared" si="258"/>
        <v>#N/A</v>
      </c>
      <c r="IB39" s="165" t="e">
        <f t="shared" si="259"/>
        <v>#N/A</v>
      </c>
      <c r="IC39" s="165" t="e">
        <f t="shared" si="260"/>
        <v>#N/A</v>
      </c>
      <c r="ID39" s="165" t="e">
        <f t="shared" si="261"/>
        <v>#N/A</v>
      </c>
      <c r="IE39" s="165" t="e">
        <f t="shared" si="262"/>
        <v>#N/A</v>
      </c>
      <c r="IF39" s="165" t="e">
        <f t="shared" si="263"/>
        <v>#N/A</v>
      </c>
      <c r="IG39" s="165" t="e">
        <f t="shared" si="264"/>
        <v>#N/A</v>
      </c>
      <c r="IH39" s="165" t="e">
        <f t="shared" si="265"/>
        <v>#N/A</v>
      </c>
      <c r="II39" s="165" t="e">
        <f t="shared" si="266"/>
        <v>#N/A</v>
      </c>
      <c r="IJ39" s="165" t="e">
        <f t="shared" si="267"/>
        <v>#N/A</v>
      </c>
      <c r="IK39" s="165" t="e">
        <f t="shared" si="268"/>
        <v>#N/A</v>
      </c>
      <c r="IL39" s="165" t="e">
        <f t="shared" si="269"/>
        <v>#N/A</v>
      </c>
      <c r="IM39" s="165" t="e">
        <f t="shared" si="270"/>
        <v>#N/A</v>
      </c>
      <c r="IN39" s="165" t="e">
        <f t="shared" si="271"/>
        <v>#N/A</v>
      </c>
      <c r="IO39" s="165" t="e">
        <f t="shared" si="272"/>
        <v>#N/A</v>
      </c>
      <c r="IP39" s="165" t="e">
        <f t="shared" si="273"/>
        <v>#N/A</v>
      </c>
      <c r="IQ39" s="165" t="e">
        <f t="shared" si="274"/>
        <v>#N/A</v>
      </c>
      <c r="IR39" s="165" t="e">
        <f t="shared" si="275"/>
        <v>#N/A</v>
      </c>
      <c r="IS39" s="165" t="e">
        <f t="shared" si="276"/>
        <v>#N/A</v>
      </c>
      <c r="IT39" s="165" t="e">
        <f t="shared" si="277"/>
        <v>#N/A</v>
      </c>
      <c r="IU39" s="165" t="e">
        <f t="shared" si="278"/>
        <v>#N/A</v>
      </c>
      <c r="IV39" s="165" t="e">
        <f t="shared" si="279"/>
        <v>#N/A</v>
      </c>
      <c r="IW39" s="165" t="e">
        <f t="shared" si="280"/>
        <v>#N/A</v>
      </c>
      <c r="IX39" s="165" t="e">
        <f t="shared" si="281"/>
        <v>#N/A</v>
      </c>
      <c r="IY39" s="165" t="e">
        <f t="shared" si="282"/>
        <v>#N/A</v>
      </c>
      <c r="IZ39" s="165" t="e">
        <f t="shared" si="283"/>
        <v>#N/A</v>
      </c>
      <c r="JA39" s="165" t="e">
        <f t="shared" si="284"/>
        <v>#N/A</v>
      </c>
      <c r="JB39" s="165" t="e">
        <f t="shared" si="285"/>
        <v>#N/A</v>
      </c>
      <c r="JC39" s="165" t="e">
        <f t="shared" si="286"/>
        <v>#N/A</v>
      </c>
      <c r="JD39" s="165" t="e">
        <f t="shared" si="287"/>
        <v>#N/A</v>
      </c>
      <c r="JE39" s="165" t="e">
        <f t="shared" si="288"/>
        <v>#N/A</v>
      </c>
      <c r="JF39" s="165" t="e">
        <f t="shared" si="289"/>
        <v>#N/A</v>
      </c>
      <c r="JG39" s="165" t="e">
        <f t="shared" si="290"/>
        <v>#N/A</v>
      </c>
      <c r="JH39" s="165" t="e">
        <f t="shared" si="291"/>
        <v>#N/A</v>
      </c>
      <c r="JI39" s="165" t="e">
        <f t="shared" si="292"/>
        <v>#N/A</v>
      </c>
      <c r="JJ39" s="165" t="e">
        <f t="shared" si="293"/>
        <v>#N/A</v>
      </c>
      <c r="JK39" s="165" t="e">
        <f t="shared" si="294"/>
        <v>#N/A</v>
      </c>
      <c r="JL39" s="165" t="e">
        <f t="shared" si="295"/>
        <v>#N/A</v>
      </c>
      <c r="JM39" s="165" t="e">
        <f t="shared" si="296"/>
        <v>#N/A</v>
      </c>
      <c r="JN39" s="165" t="e">
        <f t="shared" si="297"/>
        <v>#N/A</v>
      </c>
      <c r="JO39" s="165" t="e">
        <f t="shared" si="298"/>
        <v>#N/A</v>
      </c>
      <c r="JP39" s="165" t="e">
        <f t="shared" si="299"/>
        <v>#N/A</v>
      </c>
      <c r="JQ39" s="165" t="e">
        <f t="shared" si="300"/>
        <v>#N/A</v>
      </c>
      <c r="JR39" s="165" t="e">
        <f t="shared" si="301"/>
        <v>#N/A</v>
      </c>
      <c r="JS39" s="165" t="e">
        <f t="shared" si="302"/>
        <v>#N/A</v>
      </c>
      <c r="JT39" s="165" t="e">
        <f t="shared" si="303"/>
        <v>#N/A</v>
      </c>
      <c r="JU39" s="165" t="e">
        <f t="shared" si="304"/>
        <v>#N/A</v>
      </c>
      <c r="JV39" s="165" t="e">
        <f t="shared" si="305"/>
        <v>#N/A</v>
      </c>
      <c r="JW39" s="165" t="e">
        <f t="shared" si="306"/>
        <v>#N/A</v>
      </c>
      <c r="JX39" s="165" t="e">
        <f t="shared" si="307"/>
        <v>#N/A</v>
      </c>
      <c r="JY39" s="165" t="e">
        <f t="shared" si="308"/>
        <v>#N/A</v>
      </c>
      <c r="JZ39" s="165" t="e">
        <f t="shared" si="309"/>
        <v>#N/A</v>
      </c>
      <c r="KA39" s="165" t="e">
        <f t="shared" si="310"/>
        <v>#N/A</v>
      </c>
      <c r="KB39" s="165" t="e">
        <f t="shared" si="311"/>
        <v>#N/A</v>
      </c>
      <c r="KC39" s="165" t="e">
        <f t="shared" si="312"/>
        <v>#N/A</v>
      </c>
      <c r="KD39" s="165" t="e">
        <f t="shared" si="313"/>
        <v>#N/A</v>
      </c>
      <c r="KE39" s="165" t="e">
        <f t="shared" si="314"/>
        <v>#N/A</v>
      </c>
      <c r="KF39" s="165" t="e">
        <f t="shared" si="315"/>
        <v>#N/A</v>
      </c>
      <c r="KG39" s="165" t="e">
        <f t="shared" si="316"/>
        <v>#N/A</v>
      </c>
      <c r="KH39" s="165" t="e">
        <f t="shared" si="317"/>
        <v>#N/A</v>
      </c>
      <c r="KI39" s="165" t="e">
        <f t="shared" si="318"/>
        <v>#N/A</v>
      </c>
      <c r="KJ39" s="165" t="e">
        <f t="shared" si="319"/>
        <v>#N/A</v>
      </c>
      <c r="KK39" s="165" t="e">
        <f t="shared" si="320"/>
        <v>#N/A</v>
      </c>
      <c r="KL39" s="165" t="e">
        <f t="shared" si="321"/>
        <v>#N/A</v>
      </c>
      <c r="KM39" s="165" t="e">
        <f t="shared" si="322"/>
        <v>#N/A</v>
      </c>
      <c r="KN39" s="165" t="e">
        <f t="shared" si="323"/>
        <v>#N/A</v>
      </c>
      <c r="KO39" s="165" t="e">
        <f t="shared" si="324"/>
        <v>#N/A</v>
      </c>
      <c r="KP39" s="165" t="e">
        <f t="shared" si="325"/>
        <v>#N/A</v>
      </c>
      <c r="KQ39" s="165" t="e">
        <f t="shared" si="326"/>
        <v>#N/A</v>
      </c>
      <c r="KR39" s="165" t="e">
        <f t="shared" si="327"/>
        <v>#N/A</v>
      </c>
      <c r="KS39" s="165" t="e">
        <f t="shared" si="328"/>
        <v>#N/A</v>
      </c>
      <c r="KT39" s="165" t="e">
        <f t="shared" si="329"/>
        <v>#N/A</v>
      </c>
      <c r="KU39" s="165" t="e">
        <f t="shared" si="330"/>
        <v>#N/A</v>
      </c>
      <c r="KV39" s="165" t="e">
        <f t="shared" si="331"/>
        <v>#N/A</v>
      </c>
      <c r="KW39" s="165" t="e">
        <f t="shared" si="332"/>
        <v>#N/A</v>
      </c>
      <c r="KX39" s="165" t="e">
        <f t="shared" si="333"/>
        <v>#N/A</v>
      </c>
      <c r="KY39" s="165" t="e">
        <f t="shared" si="334"/>
        <v>#N/A</v>
      </c>
      <c r="KZ39" s="165" t="e">
        <f t="shared" si="335"/>
        <v>#N/A</v>
      </c>
      <c r="LA39" s="165" t="e">
        <f t="shared" si="336"/>
        <v>#N/A</v>
      </c>
      <c r="LB39" s="165" t="e">
        <f t="shared" si="337"/>
        <v>#N/A</v>
      </c>
      <c r="LC39" s="165" t="e">
        <f t="shared" si="338"/>
        <v>#N/A</v>
      </c>
      <c r="LD39" s="165" t="e">
        <f t="shared" si="339"/>
        <v>#N/A</v>
      </c>
      <c r="LE39" s="165" t="e">
        <f t="shared" si="340"/>
        <v>#N/A</v>
      </c>
      <c r="LF39" s="165" t="e">
        <f t="shared" si="341"/>
        <v>#N/A</v>
      </c>
      <c r="LG39" s="165" t="e">
        <f t="shared" si="342"/>
        <v>#N/A</v>
      </c>
      <c r="LH39" s="165" t="e">
        <f t="shared" si="343"/>
        <v>#N/A</v>
      </c>
      <c r="LI39" s="165" t="e">
        <f t="shared" si="344"/>
        <v>#N/A</v>
      </c>
      <c r="LJ39" s="165" t="e">
        <f t="shared" si="345"/>
        <v>#N/A</v>
      </c>
      <c r="LK39" s="165" t="e">
        <f t="shared" si="346"/>
        <v>#N/A</v>
      </c>
      <c r="LL39" s="165" t="e">
        <f t="shared" si="347"/>
        <v>#N/A</v>
      </c>
      <c r="LM39" s="165" t="e">
        <f t="shared" si="348"/>
        <v>#N/A</v>
      </c>
      <c r="LN39" s="165" t="e">
        <f t="shared" si="349"/>
        <v>#N/A</v>
      </c>
      <c r="LO39" s="165" t="e">
        <f t="shared" si="350"/>
        <v>#N/A</v>
      </c>
      <c r="LP39" s="165" t="e">
        <f t="shared" si="351"/>
        <v>#N/A</v>
      </c>
      <c r="LQ39" s="165" t="e">
        <f t="shared" si="352"/>
        <v>#N/A</v>
      </c>
      <c r="LR39" s="165" t="e">
        <f t="shared" si="353"/>
        <v>#N/A</v>
      </c>
      <c r="LS39" s="165" t="e">
        <f t="shared" si="354"/>
        <v>#N/A</v>
      </c>
      <c r="LT39" s="165" t="e">
        <f t="shared" si="355"/>
        <v>#N/A</v>
      </c>
      <c r="LU39" s="165" t="e">
        <f t="shared" si="356"/>
        <v>#N/A</v>
      </c>
      <c r="LV39" s="165" t="e">
        <f t="shared" si="357"/>
        <v>#N/A</v>
      </c>
      <c r="LW39" s="165" t="e">
        <f t="shared" si="358"/>
        <v>#N/A</v>
      </c>
      <c r="LX39" s="165" t="e">
        <f t="shared" si="359"/>
        <v>#N/A</v>
      </c>
      <c r="LY39" s="165" t="e">
        <f t="shared" si="360"/>
        <v>#N/A</v>
      </c>
      <c r="LZ39" s="165" t="e">
        <f t="shared" si="361"/>
        <v>#N/A</v>
      </c>
      <c r="MA39" s="165" t="e">
        <f t="shared" si="362"/>
        <v>#N/A</v>
      </c>
      <c r="MB39" s="165" t="e">
        <f t="shared" si="363"/>
        <v>#N/A</v>
      </c>
      <c r="MC39" s="165" t="e">
        <f t="shared" si="364"/>
        <v>#N/A</v>
      </c>
      <c r="MD39" s="165" t="e">
        <f t="shared" si="365"/>
        <v>#N/A</v>
      </c>
      <c r="ME39" s="165" t="e">
        <f t="shared" si="366"/>
        <v>#N/A</v>
      </c>
      <c r="MF39" s="165" t="e">
        <f t="shared" si="367"/>
        <v>#N/A</v>
      </c>
      <c r="MG39" s="165" t="e">
        <f t="shared" si="368"/>
        <v>#N/A</v>
      </c>
      <c r="MH39" s="165" t="e">
        <f t="shared" si="369"/>
        <v>#N/A</v>
      </c>
      <c r="MI39" s="165" t="e">
        <f t="shared" si="370"/>
        <v>#N/A</v>
      </c>
      <c r="MJ39" s="165" t="e">
        <f t="shared" si="371"/>
        <v>#N/A</v>
      </c>
      <c r="MK39" s="165" t="e">
        <f t="shared" si="372"/>
        <v>#N/A</v>
      </c>
      <c r="ML39" s="165" t="e">
        <f t="shared" si="373"/>
        <v>#N/A</v>
      </c>
      <c r="MM39" s="165" t="e">
        <f t="shared" si="374"/>
        <v>#N/A</v>
      </c>
      <c r="MN39" s="165" t="e">
        <f t="shared" si="375"/>
        <v>#N/A</v>
      </c>
      <c r="MO39" s="165" t="e">
        <f t="shared" si="376"/>
        <v>#N/A</v>
      </c>
      <c r="MP39" s="165" t="e">
        <f t="shared" si="377"/>
        <v>#N/A</v>
      </c>
      <c r="MQ39" s="165" t="e">
        <f t="shared" si="378"/>
        <v>#N/A</v>
      </c>
      <c r="MR39" s="165" t="e">
        <f t="shared" si="379"/>
        <v>#N/A</v>
      </c>
      <c r="MS39" s="165" t="e">
        <f t="shared" si="380"/>
        <v>#N/A</v>
      </c>
      <c r="MT39" s="165" t="e">
        <f t="shared" si="381"/>
        <v>#N/A</v>
      </c>
      <c r="MU39" s="165" t="e">
        <f t="shared" si="382"/>
        <v>#N/A</v>
      </c>
      <c r="MV39" s="165" t="e">
        <f t="shared" si="383"/>
        <v>#N/A</v>
      </c>
      <c r="MW39" s="165" t="e">
        <f t="shared" si="384"/>
        <v>#N/A</v>
      </c>
      <c r="MX39" s="165" t="e">
        <f t="shared" si="385"/>
        <v>#N/A</v>
      </c>
      <c r="MY39" s="165" t="e">
        <f t="shared" si="386"/>
        <v>#N/A</v>
      </c>
      <c r="MZ39" s="165" t="e">
        <f t="shared" si="387"/>
        <v>#N/A</v>
      </c>
      <c r="NA39" s="165" t="e">
        <f t="shared" si="388"/>
        <v>#N/A</v>
      </c>
      <c r="NB39" s="165" t="e">
        <f t="shared" si="389"/>
        <v>#N/A</v>
      </c>
      <c r="NC39" s="165" t="e">
        <f t="shared" si="390"/>
        <v>#N/A</v>
      </c>
      <c r="ND39" s="165" t="e">
        <f t="shared" si="391"/>
        <v>#N/A</v>
      </c>
      <c r="NE39" s="165" t="e">
        <f t="shared" si="392"/>
        <v>#N/A</v>
      </c>
      <c r="NF39" s="165" t="e">
        <f t="shared" si="393"/>
        <v>#N/A</v>
      </c>
      <c r="NG39" s="165" t="e">
        <f t="shared" si="394"/>
        <v>#N/A</v>
      </c>
      <c r="NH39" s="165" t="e">
        <f t="shared" si="395"/>
        <v>#N/A</v>
      </c>
      <c r="NI39" s="165" t="e">
        <f t="shared" si="396"/>
        <v>#N/A</v>
      </c>
      <c r="NJ39" s="165" t="e">
        <f t="shared" si="397"/>
        <v>#N/A</v>
      </c>
      <c r="NK39" s="165" t="e">
        <f t="shared" si="398"/>
        <v>#N/A</v>
      </c>
      <c r="NL39" s="165" t="e">
        <f t="shared" si="399"/>
        <v>#N/A</v>
      </c>
      <c r="NM39" s="165" t="e">
        <f t="shared" si="400"/>
        <v>#N/A</v>
      </c>
      <c r="NN39" s="165" t="e">
        <f t="shared" si="401"/>
        <v>#N/A</v>
      </c>
      <c r="NO39" s="165" t="e">
        <f t="shared" si="402"/>
        <v>#N/A</v>
      </c>
      <c r="NP39" s="165" t="e">
        <f t="shared" si="403"/>
        <v>#N/A</v>
      </c>
      <c r="NQ39" s="165" t="e">
        <f t="shared" si="404"/>
        <v>#N/A</v>
      </c>
      <c r="NR39" s="165" t="e">
        <f t="shared" si="405"/>
        <v>#N/A</v>
      </c>
      <c r="NS39" s="165" t="e">
        <f t="shared" si="406"/>
        <v>#N/A</v>
      </c>
      <c r="NT39" s="165" t="e">
        <f t="shared" si="407"/>
        <v>#N/A</v>
      </c>
      <c r="NU39" s="165" t="e">
        <f t="shared" si="408"/>
        <v>#N/A</v>
      </c>
      <c r="NV39" s="165" t="e">
        <f t="shared" si="409"/>
        <v>#N/A</v>
      </c>
      <c r="NW39" s="165" t="e">
        <f t="shared" si="410"/>
        <v>#N/A</v>
      </c>
      <c r="NX39" s="165" t="e">
        <f t="shared" si="411"/>
        <v>#N/A</v>
      </c>
      <c r="NY39" s="165" t="e">
        <f t="shared" si="412"/>
        <v>#N/A</v>
      </c>
      <c r="NZ39" s="165" t="e">
        <f t="shared" si="413"/>
        <v>#N/A</v>
      </c>
      <c r="OA39" s="165" t="e">
        <f t="shared" si="414"/>
        <v>#N/A</v>
      </c>
      <c r="OB39" s="165" t="e">
        <f t="shared" si="415"/>
        <v>#N/A</v>
      </c>
      <c r="OC39" s="165" t="e">
        <f t="shared" si="416"/>
        <v>#N/A</v>
      </c>
      <c r="OD39" s="165" t="e">
        <f t="shared" si="417"/>
        <v>#N/A</v>
      </c>
      <c r="OE39" s="165" t="e">
        <f t="shared" si="418"/>
        <v>#N/A</v>
      </c>
      <c r="OF39" s="165" t="e">
        <f t="shared" si="419"/>
        <v>#N/A</v>
      </c>
      <c r="OG39" s="165" t="e">
        <f t="shared" si="420"/>
        <v>#N/A</v>
      </c>
      <c r="OH39" s="165" t="e">
        <f t="shared" si="421"/>
        <v>#N/A</v>
      </c>
      <c r="OI39" s="165" t="e">
        <f t="shared" si="422"/>
        <v>#N/A</v>
      </c>
      <c r="OJ39" s="165" t="e">
        <f t="shared" si="423"/>
        <v>#N/A</v>
      </c>
      <c r="OK39" s="165" t="e">
        <f t="shared" si="424"/>
        <v>#N/A</v>
      </c>
      <c r="OL39" s="165" t="e">
        <f t="shared" si="425"/>
        <v>#N/A</v>
      </c>
      <c r="OM39" s="165" t="e">
        <f t="shared" si="426"/>
        <v>#N/A</v>
      </c>
      <c r="ON39" s="165" t="e">
        <f t="shared" si="427"/>
        <v>#N/A</v>
      </c>
      <c r="OO39" s="165" t="e">
        <f t="shared" si="428"/>
        <v>#N/A</v>
      </c>
      <c r="OP39" s="165" t="e">
        <f t="shared" si="429"/>
        <v>#N/A</v>
      </c>
      <c r="OQ39" s="165" t="e">
        <f t="shared" si="430"/>
        <v>#N/A</v>
      </c>
      <c r="OR39" s="165" t="e">
        <f t="shared" si="431"/>
        <v>#N/A</v>
      </c>
      <c r="OS39" s="165" t="e">
        <f t="shared" si="432"/>
        <v>#N/A</v>
      </c>
      <c r="OT39" s="165" t="e">
        <f t="shared" si="433"/>
        <v>#N/A</v>
      </c>
      <c r="OU39" s="165" t="e">
        <f t="shared" si="434"/>
        <v>#N/A</v>
      </c>
      <c r="OV39" s="165" t="e">
        <f t="shared" si="435"/>
        <v>#N/A</v>
      </c>
      <c r="OW39" s="165" t="e">
        <f t="shared" si="436"/>
        <v>#N/A</v>
      </c>
      <c r="OX39" s="165" t="e">
        <f t="shared" si="437"/>
        <v>#N/A</v>
      </c>
      <c r="OY39" s="165" t="e">
        <f t="shared" si="438"/>
        <v>#N/A</v>
      </c>
      <c r="OZ39" s="165" t="e">
        <f t="shared" si="439"/>
        <v>#N/A</v>
      </c>
      <c r="PA39" s="165" t="e">
        <f t="shared" si="440"/>
        <v>#N/A</v>
      </c>
      <c r="PB39" s="165" t="e">
        <f t="shared" si="441"/>
        <v>#N/A</v>
      </c>
      <c r="PC39" s="165" t="e">
        <f t="shared" si="442"/>
        <v>#N/A</v>
      </c>
      <c r="PD39" s="165" t="e">
        <f t="shared" si="443"/>
        <v>#N/A</v>
      </c>
      <c r="PE39" s="165" t="e">
        <f t="shared" si="444"/>
        <v>#N/A</v>
      </c>
      <c r="PF39" s="165" t="e">
        <f t="shared" si="445"/>
        <v>#N/A</v>
      </c>
      <c r="PG39" s="165" t="e">
        <f t="shared" si="446"/>
        <v>#N/A</v>
      </c>
      <c r="PH39" s="165" t="e">
        <f t="shared" si="447"/>
        <v>#N/A</v>
      </c>
    </row>
    <row r="40" spans="1:424" hidden="1" x14ac:dyDescent="0.45">
      <c r="A40" s="4">
        <v>37</v>
      </c>
      <c r="B40" s="92" t="str">
        <f t="shared" si="208"/>
        <v/>
      </c>
      <c r="C40" s="91"/>
      <c r="D40" s="92" t="str">
        <f t="shared" si="209"/>
        <v/>
      </c>
      <c r="E40" s="120" t="str">
        <f t="shared" si="0"/>
        <v/>
      </c>
      <c r="F40" s="120" t="str">
        <f t="shared" si="1"/>
        <v/>
      </c>
      <c r="G40" s="71" t="str">
        <f t="shared" si="210"/>
        <v/>
      </c>
      <c r="H40" s="23"/>
      <c r="I40" s="55"/>
      <c r="J40" s="298"/>
      <c r="K40" s="72" t="str">
        <f>IF(AND(B40&gt;0,C40&gt;0,D40&gt;0),IF(ISBLANK(J40),IF(ISBLANK(H40),"",(D40-B40)*VLOOKUP(H40,VLookups!$A$4:$B$13,2,FALSE)),J40),"")</f>
        <v/>
      </c>
      <c r="L40" s="73" t="str">
        <f t="shared" si="246"/>
        <v/>
      </c>
      <c r="M40" s="91"/>
      <c r="N40" s="265" t="str">
        <f>IF(AND(M40&gt;0,C40&gt;0,NOT(K40="")),ABS(VLOOKUP($M$1,VLookups!$A$43:$B$44,2,FALSE)-_xlfn.NORM.DIST(M40,G40,K40,TRUE)),"")</f>
        <v/>
      </c>
      <c r="O40" s="90" t="str">
        <f>IF(AND($B40&gt;0,$C40&gt;0,$D40&gt;0,NOT(ISBLANK($H40))),_xlfn.NORM.INV(ABS(VLOOKUP($M$1,VLookups!$A$43:$B$44,2,FALSE)-O$3),$G40,$K40),"")</f>
        <v/>
      </c>
      <c r="P40" s="89" t="str">
        <f>IF(AND($B40&gt;0,$C40&gt;0,$D40&gt;0,NOT(ISBLANK($H40))),_xlfn.NORM.INV(ABS(VLOOKUP($M$1,VLookups!$A$43:$B$44,2,FALSE)-P$3),$G40,$K40),"")</f>
        <v/>
      </c>
      <c r="Q40" s="90" t="str">
        <f>IF(AND($B40&gt;0,$C40&gt;0,$D40&gt;0,NOT(ISBLANK($H40))),_xlfn.NORM.INV(ABS(VLOOKUP($M$1,VLookups!$A$43:$B$44,2,FALSE)-Q$3),$G40,$K40),"")</f>
        <v/>
      </c>
      <c r="R40" s="89" t="str">
        <f>IF(AND($B40&gt;0,$C40&gt;0,$D40&gt;0,NOT(ISBLANK($H40))),_xlfn.NORM.INV(ABS(VLOOKUP($M$1,VLookups!$A$43:$B$44,2,FALSE)-R$3),$G40,$K40),"")</f>
        <v/>
      </c>
      <c r="S40" s="90" t="str">
        <f>IF(AND($B40&gt;0,$C40&gt;0,$D40&gt;0,NOT(ISBLANK($H40))),_xlfn.NORM.INV(ABS(VLOOKUP($M$1,VLookups!$A$43:$B$44,2,FALSE)-S$3),$G40,$K40),"")</f>
        <v/>
      </c>
      <c r="T40" s="89" t="str">
        <f>IF(AND($B40&gt;0,$C40&gt;0,$D40&gt;0,NOT(ISBLANK($H40))),_xlfn.NORM.INV(ABS(VLOOKUP($M$1,VLookups!$A$43:$B$44,2,FALSE)-T$3),$G40,$K40),"")</f>
        <v/>
      </c>
      <c r="U40" s="5"/>
      <c r="V40" s="164" t="str">
        <f t="shared" si="211"/>
        <v/>
      </c>
      <c r="W40" s="47" t="str">
        <f t="shared" si="212"/>
        <v/>
      </c>
      <c r="X40" s="47" t="str">
        <f t="shared" si="450"/>
        <v/>
      </c>
      <c r="Y40" s="47" t="str">
        <f t="shared" si="450"/>
        <v/>
      </c>
      <c r="Z40" s="47" t="str">
        <f t="shared" si="450"/>
        <v/>
      </c>
      <c r="AA40" s="47" t="str">
        <f t="shared" si="450"/>
        <v/>
      </c>
      <c r="AB40" s="47" t="str">
        <f t="shared" si="450"/>
        <v/>
      </c>
      <c r="AC40" s="47" t="str">
        <f t="shared" si="450"/>
        <v/>
      </c>
      <c r="AD40" s="47" t="str">
        <f t="shared" si="450"/>
        <v/>
      </c>
      <c r="AE40" s="47" t="str">
        <f t="shared" si="450"/>
        <v/>
      </c>
      <c r="AF40" s="47" t="str">
        <f t="shared" si="450"/>
        <v/>
      </c>
      <c r="AG40" s="47" t="str">
        <f t="shared" si="450"/>
        <v/>
      </c>
      <c r="AH40" s="47" t="str">
        <f t="shared" si="450"/>
        <v/>
      </c>
      <c r="AI40" s="47" t="str">
        <f t="shared" si="450"/>
        <v/>
      </c>
      <c r="AJ40" s="47" t="str">
        <f t="shared" si="450"/>
        <v/>
      </c>
      <c r="AK40" s="47" t="str">
        <f t="shared" si="450"/>
        <v/>
      </c>
      <c r="AL40" s="47" t="str">
        <f t="shared" si="450"/>
        <v/>
      </c>
      <c r="AM40" s="47" t="str">
        <f t="shared" si="450"/>
        <v/>
      </c>
      <c r="AN40" s="47" t="str">
        <f t="shared" si="450"/>
        <v/>
      </c>
      <c r="AO40" s="47" t="str">
        <f t="shared" si="450"/>
        <v/>
      </c>
      <c r="AP40" s="47" t="str">
        <f t="shared" si="450"/>
        <v/>
      </c>
      <c r="AQ40" s="47" t="str">
        <f t="shared" si="450"/>
        <v/>
      </c>
      <c r="AR40" s="47" t="str">
        <f t="shared" si="450"/>
        <v/>
      </c>
      <c r="AS40" s="47" t="str">
        <f t="shared" si="450"/>
        <v/>
      </c>
      <c r="AT40" s="47" t="str">
        <f t="shared" si="450"/>
        <v/>
      </c>
      <c r="AU40" s="47" t="str">
        <f t="shared" si="450"/>
        <v/>
      </c>
      <c r="AV40" s="47" t="str">
        <f t="shared" si="450"/>
        <v/>
      </c>
      <c r="AW40" s="47" t="str">
        <f t="shared" si="450"/>
        <v/>
      </c>
      <c r="AX40" s="47" t="str">
        <f t="shared" si="450"/>
        <v/>
      </c>
      <c r="AY40" s="47" t="str">
        <f t="shared" si="450"/>
        <v/>
      </c>
      <c r="AZ40" s="47" t="str">
        <f t="shared" si="450"/>
        <v/>
      </c>
      <c r="BA40" s="47" t="str">
        <f t="shared" si="450"/>
        <v/>
      </c>
      <c r="BB40" s="47" t="str">
        <f t="shared" si="450"/>
        <v/>
      </c>
      <c r="BC40" s="47" t="str">
        <f t="shared" si="450"/>
        <v/>
      </c>
      <c r="BD40" s="47" t="str">
        <f t="shared" si="450"/>
        <v/>
      </c>
      <c r="BE40" s="47" t="str">
        <f t="shared" si="450"/>
        <v/>
      </c>
      <c r="BF40" s="47" t="str">
        <f t="shared" si="450"/>
        <v/>
      </c>
      <c r="BG40" s="47" t="str">
        <f t="shared" si="450"/>
        <v/>
      </c>
      <c r="BH40" s="47" t="str">
        <f t="shared" si="450"/>
        <v/>
      </c>
      <c r="BI40" s="47" t="str">
        <f t="shared" si="450"/>
        <v/>
      </c>
      <c r="BJ40" s="47" t="str">
        <f t="shared" si="450"/>
        <v/>
      </c>
      <c r="BK40" s="47" t="str">
        <f t="shared" si="450"/>
        <v/>
      </c>
      <c r="BL40" s="47" t="str">
        <f t="shared" si="450"/>
        <v/>
      </c>
      <c r="BM40" s="47" t="str">
        <f t="shared" si="450"/>
        <v/>
      </c>
      <c r="BN40" s="47" t="str">
        <f t="shared" si="450"/>
        <v/>
      </c>
      <c r="BO40" s="47" t="str">
        <f t="shared" si="450"/>
        <v/>
      </c>
      <c r="BP40" s="47" t="str">
        <f t="shared" si="450"/>
        <v/>
      </c>
      <c r="BQ40" s="47" t="str">
        <f t="shared" si="450"/>
        <v/>
      </c>
      <c r="BR40" s="47" t="str">
        <f t="shared" si="450"/>
        <v/>
      </c>
      <c r="BS40" s="47" t="str">
        <f t="shared" si="450"/>
        <v/>
      </c>
      <c r="BT40" s="47" t="str">
        <f t="shared" si="450"/>
        <v/>
      </c>
      <c r="BU40" s="47" t="str">
        <f t="shared" si="450"/>
        <v/>
      </c>
      <c r="BV40" s="47" t="str">
        <f t="shared" si="450"/>
        <v/>
      </c>
      <c r="BW40" s="47" t="str">
        <f t="shared" si="450"/>
        <v/>
      </c>
      <c r="BX40" s="47" t="str">
        <f t="shared" si="450"/>
        <v/>
      </c>
      <c r="BY40" s="47" t="str">
        <f t="shared" si="450"/>
        <v/>
      </c>
      <c r="BZ40" s="47" t="str">
        <f t="shared" si="450"/>
        <v/>
      </c>
      <c r="CA40" s="47" t="str">
        <f t="shared" si="450"/>
        <v/>
      </c>
      <c r="CB40" s="47" t="str">
        <f t="shared" si="450"/>
        <v/>
      </c>
      <c r="CC40" s="47" t="str">
        <f t="shared" si="450"/>
        <v/>
      </c>
      <c r="CD40" s="47" t="str">
        <f t="shared" si="450"/>
        <v/>
      </c>
      <c r="CE40" s="47" t="str">
        <f t="shared" si="450"/>
        <v/>
      </c>
      <c r="CF40" s="47" t="str">
        <f t="shared" si="450"/>
        <v/>
      </c>
      <c r="CG40" s="47" t="str">
        <f t="shared" si="450"/>
        <v/>
      </c>
      <c r="CH40" s="47" t="str">
        <f t="shared" si="450"/>
        <v/>
      </c>
      <c r="CI40" s="47" t="str">
        <f t="shared" si="450"/>
        <v/>
      </c>
      <c r="CJ40" s="47" t="str">
        <f t="shared" si="448"/>
        <v/>
      </c>
      <c r="CK40" s="47" t="str">
        <f t="shared" si="448"/>
        <v/>
      </c>
      <c r="CL40" s="47" t="str">
        <f t="shared" si="448"/>
        <v/>
      </c>
      <c r="CM40" s="47" t="str">
        <f t="shared" si="448"/>
        <v/>
      </c>
      <c r="CN40" s="47" t="str">
        <f t="shared" si="448"/>
        <v/>
      </c>
      <c r="CO40" s="47" t="str">
        <f t="shared" si="448"/>
        <v/>
      </c>
      <c r="CP40" s="47" t="str">
        <f t="shared" si="448"/>
        <v/>
      </c>
      <c r="CQ40" s="47" t="str">
        <f t="shared" si="448"/>
        <v/>
      </c>
      <c r="CR40" s="47" t="str">
        <f t="shared" si="448"/>
        <v/>
      </c>
      <c r="CS40" s="47" t="str">
        <f t="shared" si="448"/>
        <v/>
      </c>
      <c r="CT40" s="47" t="str">
        <f t="shared" si="448"/>
        <v/>
      </c>
      <c r="CU40" s="47" t="str">
        <f t="shared" si="448"/>
        <v/>
      </c>
      <c r="CV40" s="47" t="str">
        <f t="shared" si="448"/>
        <v/>
      </c>
      <c r="CW40" s="47" t="str">
        <f t="shared" si="448"/>
        <v/>
      </c>
      <c r="CX40" s="47" t="str">
        <f t="shared" si="448"/>
        <v/>
      </c>
      <c r="CY40" s="47" t="str">
        <f t="shared" si="448"/>
        <v/>
      </c>
      <c r="CZ40" s="47" t="str">
        <f t="shared" si="448"/>
        <v/>
      </c>
      <c r="DA40" s="47" t="str">
        <f t="shared" si="448"/>
        <v/>
      </c>
      <c r="DB40" s="47" t="str">
        <f t="shared" si="448"/>
        <v/>
      </c>
      <c r="DC40" s="47" t="str">
        <f t="shared" si="448"/>
        <v/>
      </c>
      <c r="DD40" s="47" t="str">
        <f t="shared" si="448"/>
        <v/>
      </c>
      <c r="DE40" s="47" t="str">
        <f t="shared" si="448"/>
        <v/>
      </c>
      <c r="DF40" s="47" t="str">
        <f t="shared" si="448"/>
        <v/>
      </c>
      <c r="DG40" s="47" t="str">
        <f t="shared" si="448"/>
        <v/>
      </c>
      <c r="DH40" s="47" t="str">
        <f t="shared" si="448"/>
        <v/>
      </c>
      <c r="DI40" s="47" t="str">
        <f t="shared" si="448"/>
        <v/>
      </c>
      <c r="DJ40" s="47" t="str">
        <f t="shared" si="448"/>
        <v/>
      </c>
      <c r="DK40" s="47" t="str">
        <f t="shared" si="448"/>
        <v/>
      </c>
      <c r="DL40" s="47" t="str">
        <f t="shared" si="448"/>
        <v/>
      </c>
      <c r="DM40" s="47" t="str">
        <f t="shared" si="448"/>
        <v/>
      </c>
      <c r="DN40" s="47" t="str">
        <f t="shared" si="448"/>
        <v/>
      </c>
      <c r="DO40" s="47" t="str">
        <f t="shared" si="448"/>
        <v/>
      </c>
      <c r="DP40" s="47" t="str">
        <f t="shared" si="448"/>
        <v/>
      </c>
      <c r="DQ40" s="47" t="str">
        <f t="shared" si="448"/>
        <v/>
      </c>
      <c r="DR40" s="47" t="str">
        <f t="shared" si="448"/>
        <v/>
      </c>
      <c r="DS40" s="179" t="str">
        <f t="shared" si="213"/>
        <v/>
      </c>
      <c r="DT40" s="47" t="str">
        <f t="shared" si="214"/>
        <v/>
      </c>
      <c r="DU40" s="47" t="str">
        <f t="shared" si="451"/>
        <v/>
      </c>
      <c r="DV40" s="47" t="str">
        <f t="shared" si="451"/>
        <v/>
      </c>
      <c r="DW40" s="47" t="str">
        <f t="shared" si="451"/>
        <v/>
      </c>
      <c r="DX40" s="47" t="str">
        <f t="shared" si="451"/>
        <v/>
      </c>
      <c r="DY40" s="47" t="str">
        <f t="shared" si="451"/>
        <v/>
      </c>
      <c r="DZ40" s="47" t="str">
        <f t="shared" si="451"/>
        <v/>
      </c>
      <c r="EA40" s="47" t="str">
        <f t="shared" si="451"/>
        <v/>
      </c>
      <c r="EB40" s="47" t="str">
        <f t="shared" si="451"/>
        <v/>
      </c>
      <c r="EC40" s="47" t="str">
        <f t="shared" si="451"/>
        <v/>
      </c>
      <c r="ED40" s="47" t="str">
        <f t="shared" si="451"/>
        <v/>
      </c>
      <c r="EE40" s="47" t="str">
        <f t="shared" si="451"/>
        <v/>
      </c>
      <c r="EF40" s="47" t="str">
        <f t="shared" si="451"/>
        <v/>
      </c>
      <c r="EG40" s="47" t="str">
        <f t="shared" si="451"/>
        <v/>
      </c>
      <c r="EH40" s="47" t="str">
        <f t="shared" si="451"/>
        <v/>
      </c>
      <c r="EI40" s="47" t="str">
        <f t="shared" si="451"/>
        <v/>
      </c>
      <c r="EJ40" s="47" t="str">
        <f t="shared" si="451"/>
        <v/>
      </c>
      <c r="EK40" s="47" t="str">
        <f t="shared" si="451"/>
        <v/>
      </c>
      <c r="EL40" s="47" t="str">
        <f t="shared" si="451"/>
        <v/>
      </c>
      <c r="EM40" s="47" t="str">
        <f t="shared" si="451"/>
        <v/>
      </c>
      <c r="EN40" s="47" t="str">
        <f t="shared" si="451"/>
        <v/>
      </c>
      <c r="EO40" s="47" t="str">
        <f t="shared" si="451"/>
        <v/>
      </c>
      <c r="EP40" s="47" t="str">
        <f t="shared" si="451"/>
        <v/>
      </c>
      <c r="EQ40" s="47" t="str">
        <f t="shared" si="451"/>
        <v/>
      </c>
      <c r="ER40" s="47" t="str">
        <f t="shared" si="451"/>
        <v/>
      </c>
      <c r="ES40" s="47" t="str">
        <f t="shared" si="451"/>
        <v/>
      </c>
      <c r="ET40" s="47" t="str">
        <f t="shared" si="451"/>
        <v/>
      </c>
      <c r="EU40" s="47" t="str">
        <f t="shared" si="451"/>
        <v/>
      </c>
      <c r="EV40" s="47" t="str">
        <f t="shared" si="451"/>
        <v/>
      </c>
      <c r="EW40" s="47" t="str">
        <f t="shared" si="451"/>
        <v/>
      </c>
      <c r="EX40" s="47" t="str">
        <f t="shared" si="451"/>
        <v/>
      </c>
      <c r="EY40" s="47" t="str">
        <f t="shared" si="451"/>
        <v/>
      </c>
      <c r="EZ40" s="47" t="str">
        <f t="shared" si="451"/>
        <v/>
      </c>
      <c r="FA40" s="47" t="str">
        <f t="shared" si="451"/>
        <v/>
      </c>
      <c r="FB40" s="47" t="str">
        <f t="shared" si="451"/>
        <v/>
      </c>
      <c r="FC40" s="47" t="str">
        <f t="shared" si="451"/>
        <v/>
      </c>
      <c r="FD40" s="47" t="str">
        <f t="shared" si="451"/>
        <v/>
      </c>
      <c r="FE40" s="47" t="str">
        <f t="shared" si="451"/>
        <v/>
      </c>
      <c r="FF40" s="47" t="str">
        <f t="shared" si="451"/>
        <v/>
      </c>
      <c r="FG40" s="47" t="str">
        <f t="shared" si="451"/>
        <v/>
      </c>
      <c r="FH40" s="47" t="str">
        <f t="shared" si="451"/>
        <v/>
      </c>
      <c r="FI40" s="47" t="str">
        <f t="shared" si="451"/>
        <v/>
      </c>
      <c r="FJ40" s="47" t="str">
        <f t="shared" si="451"/>
        <v/>
      </c>
      <c r="FK40" s="47" t="str">
        <f t="shared" si="451"/>
        <v/>
      </c>
      <c r="FL40" s="47" t="str">
        <f t="shared" si="451"/>
        <v/>
      </c>
      <c r="FM40" s="47" t="str">
        <f t="shared" si="451"/>
        <v/>
      </c>
      <c r="FN40" s="47" t="str">
        <f t="shared" si="451"/>
        <v/>
      </c>
      <c r="FO40" s="47" t="str">
        <f t="shared" si="451"/>
        <v/>
      </c>
      <c r="FP40" s="47" t="str">
        <f t="shared" si="451"/>
        <v/>
      </c>
      <c r="FQ40" s="47" t="str">
        <f t="shared" si="451"/>
        <v/>
      </c>
      <c r="FR40" s="47" t="str">
        <f t="shared" si="451"/>
        <v/>
      </c>
      <c r="FS40" s="47" t="str">
        <f t="shared" si="451"/>
        <v/>
      </c>
      <c r="FT40" s="47" t="str">
        <f t="shared" si="451"/>
        <v/>
      </c>
      <c r="FU40" s="47" t="str">
        <f t="shared" si="451"/>
        <v/>
      </c>
      <c r="FV40" s="47" t="str">
        <f t="shared" si="451"/>
        <v/>
      </c>
      <c r="FW40" s="47" t="str">
        <f t="shared" si="451"/>
        <v/>
      </c>
      <c r="FX40" s="47" t="str">
        <f t="shared" si="451"/>
        <v/>
      </c>
      <c r="FY40" s="47" t="str">
        <f t="shared" si="451"/>
        <v/>
      </c>
      <c r="FZ40" s="47" t="str">
        <f t="shared" si="451"/>
        <v/>
      </c>
      <c r="GA40" s="47" t="str">
        <f t="shared" si="451"/>
        <v/>
      </c>
      <c r="GB40" s="47" t="str">
        <f t="shared" si="451"/>
        <v/>
      </c>
      <c r="GC40" s="47" t="str">
        <f t="shared" si="451"/>
        <v/>
      </c>
      <c r="GD40" s="47" t="str">
        <f t="shared" si="451"/>
        <v/>
      </c>
      <c r="GE40" s="47" t="str">
        <f t="shared" si="451"/>
        <v/>
      </c>
      <c r="GF40" s="47" t="str">
        <f t="shared" si="451"/>
        <v/>
      </c>
      <c r="GG40" s="47" t="str">
        <f t="shared" si="449"/>
        <v/>
      </c>
      <c r="GH40" s="47" t="str">
        <f t="shared" si="449"/>
        <v/>
      </c>
      <c r="GI40" s="47" t="str">
        <f t="shared" si="449"/>
        <v/>
      </c>
      <c r="GJ40" s="47" t="str">
        <f t="shared" si="449"/>
        <v/>
      </c>
      <c r="GK40" s="47" t="str">
        <f t="shared" si="449"/>
        <v/>
      </c>
      <c r="GL40" s="47" t="str">
        <f t="shared" si="449"/>
        <v/>
      </c>
      <c r="GM40" s="47" t="str">
        <f t="shared" si="449"/>
        <v/>
      </c>
      <c r="GN40" s="47" t="str">
        <f t="shared" si="449"/>
        <v/>
      </c>
      <c r="GO40" s="47" t="str">
        <f t="shared" si="449"/>
        <v/>
      </c>
      <c r="GP40" s="47" t="str">
        <f t="shared" si="449"/>
        <v/>
      </c>
      <c r="GQ40" s="47" t="str">
        <f t="shared" si="449"/>
        <v/>
      </c>
      <c r="GR40" s="47" t="str">
        <f t="shared" si="449"/>
        <v/>
      </c>
      <c r="GS40" s="47" t="str">
        <f t="shared" si="449"/>
        <v/>
      </c>
      <c r="GT40" s="47" t="str">
        <f t="shared" si="449"/>
        <v/>
      </c>
      <c r="GU40" s="47" t="str">
        <f t="shared" si="449"/>
        <v/>
      </c>
      <c r="GV40" s="47" t="str">
        <f t="shared" si="449"/>
        <v/>
      </c>
      <c r="GW40" s="47" t="str">
        <f t="shared" si="449"/>
        <v/>
      </c>
      <c r="GX40" s="47" t="str">
        <f t="shared" si="449"/>
        <v/>
      </c>
      <c r="GY40" s="47" t="str">
        <f t="shared" si="449"/>
        <v/>
      </c>
      <c r="GZ40" s="47" t="str">
        <f t="shared" si="449"/>
        <v/>
      </c>
      <c r="HA40" s="47" t="str">
        <f t="shared" si="449"/>
        <v/>
      </c>
      <c r="HB40" s="47" t="str">
        <f t="shared" si="449"/>
        <v/>
      </c>
      <c r="HC40" s="47" t="str">
        <f t="shared" si="449"/>
        <v/>
      </c>
      <c r="HD40" s="47" t="str">
        <f t="shared" si="449"/>
        <v/>
      </c>
      <c r="HE40" s="47" t="str">
        <f t="shared" si="449"/>
        <v/>
      </c>
      <c r="HF40" s="47" t="str">
        <f t="shared" si="449"/>
        <v/>
      </c>
      <c r="HG40" s="47" t="str">
        <f t="shared" si="449"/>
        <v/>
      </c>
      <c r="HH40" s="47" t="str">
        <f t="shared" si="449"/>
        <v/>
      </c>
      <c r="HI40" s="47" t="str">
        <f t="shared" si="449"/>
        <v/>
      </c>
      <c r="HJ40" s="47" t="str">
        <f t="shared" si="449"/>
        <v/>
      </c>
      <c r="HK40" s="47" t="str">
        <f t="shared" si="449"/>
        <v/>
      </c>
      <c r="HL40" s="47" t="str">
        <f t="shared" si="449"/>
        <v/>
      </c>
      <c r="HM40" s="47" t="str">
        <f t="shared" si="449"/>
        <v/>
      </c>
      <c r="HN40" s="47" t="str">
        <f t="shared" si="449"/>
        <v/>
      </c>
      <c r="HO40" s="47" t="str">
        <f t="shared" si="449"/>
        <v/>
      </c>
      <c r="HP40" s="165" t="e">
        <f t="shared" si="247"/>
        <v>#N/A</v>
      </c>
      <c r="HQ40" s="165" t="e">
        <f t="shared" si="248"/>
        <v>#N/A</v>
      </c>
      <c r="HR40" s="165" t="e">
        <f t="shared" si="249"/>
        <v>#N/A</v>
      </c>
      <c r="HS40" s="165" t="e">
        <f t="shared" si="250"/>
        <v>#N/A</v>
      </c>
      <c r="HT40" s="165" t="e">
        <f t="shared" si="251"/>
        <v>#N/A</v>
      </c>
      <c r="HU40" s="165" t="e">
        <f t="shared" si="252"/>
        <v>#N/A</v>
      </c>
      <c r="HV40" s="165" t="e">
        <f t="shared" si="253"/>
        <v>#N/A</v>
      </c>
      <c r="HW40" s="165" t="e">
        <f t="shared" si="254"/>
        <v>#N/A</v>
      </c>
      <c r="HX40" s="165" t="e">
        <f t="shared" si="255"/>
        <v>#N/A</v>
      </c>
      <c r="HY40" s="165" t="e">
        <f t="shared" si="256"/>
        <v>#N/A</v>
      </c>
      <c r="HZ40" s="165" t="e">
        <f t="shared" si="257"/>
        <v>#N/A</v>
      </c>
      <c r="IA40" s="165" t="e">
        <f t="shared" si="258"/>
        <v>#N/A</v>
      </c>
      <c r="IB40" s="165" t="e">
        <f t="shared" si="259"/>
        <v>#N/A</v>
      </c>
      <c r="IC40" s="165" t="e">
        <f t="shared" si="260"/>
        <v>#N/A</v>
      </c>
      <c r="ID40" s="165" t="e">
        <f t="shared" si="261"/>
        <v>#N/A</v>
      </c>
      <c r="IE40" s="165" t="e">
        <f t="shared" si="262"/>
        <v>#N/A</v>
      </c>
      <c r="IF40" s="165" t="e">
        <f t="shared" si="263"/>
        <v>#N/A</v>
      </c>
      <c r="IG40" s="165" t="e">
        <f t="shared" si="264"/>
        <v>#N/A</v>
      </c>
      <c r="IH40" s="165" t="e">
        <f t="shared" si="265"/>
        <v>#N/A</v>
      </c>
      <c r="II40" s="165" t="e">
        <f t="shared" si="266"/>
        <v>#N/A</v>
      </c>
      <c r="IJ40" s="165" t="e">
        <f t="shared" si="267"/>
        <v>#N/A</v>
      </c>
      <c r="IK40" s="165" t="e">
        <f t="shared" si="268"/>
        <v>#N/A</v>
      </c>
      <c r="IL40" s="165" t="e">
        <f t="shared" si="269"/>
        <v>#N/A</v>
      </c>
      <c r="IM40" s="165" t="e">
        <f t="shared" si="270"/>
        <v>#N/A</v>
      </c>
      <c r="IN40" s="165" t="e">
        <f t="shared" si="271"/>
        <v>#N/A</v>
      </c>
      <c r="IO40" s="165" t="e">
        <f t="shared" si="272"/>
        <v>#N/A</v>
      </c>
      <c r="IP40" s="165" t="e">
        <f t="shared" si="273"/>
        <v>#N/A</v>
      </c>
      <c r="IQ40" s="165" t="e">
        <f t="shared" si="274"/>
        <v>#N/A</v>
      </c>
      <c r="IR40" s="165" t="e">
        <f t="shared" si="275"/>
        <v>#N/A</v>
      </c>
      <c r="IS40" s="165" t="e">
        <f t="shared" si="276"/>
        <v>#N/A</v>
      </c>
      <c r="IT40" s="165" t="e">
        <f t="shared" si="277"/>
        <v>#N/A</v>
      </c>
      <c r="IU40" s="165" t="e">
        <f t="shared" si="278"/>
        <v>#N/A</v>
      </c>
      <c r="IV40" s="165" t="e">
        <f t="shared" si="279"/>
        <v>#N/A</v>
      </c>
      <c r="IW40" s="165" t="e">
        <f t="shared" si="280"/>
        <v>#N/A</v>
      </c>
      <c r="IX40" s="165" t="e">
        <f t="shared" si="281"/>
        <v>#N/A</v>
      </c>
      <c r="IY40" s="165" t="e">
        <f t="shared" si="282"/>
        <v>#N/A</v>
      </c>
      <c r="IZ40" s="165" t="e">
        <f t="shared" si="283"/>
        <v>#N/A</v>
      </c>
      <c r="JA40" s="165" t="e">
        <f t="shared" si="284"/>
        <v>#N/A</v>
      </c>
      <c r="JB40" s="165" t="e">
        <f t="shared" si="285"/>
        <v>#N/A</v>
      </c>
      <c r="JC40" s="165" t="e">
        <f t="shared" si="286"/>
        <v>#N/A</v>
      </c>
      <c r="JD40" s="165" t="e">
        <f t="shared" si="287"/>
        <v>#N/A</v>
      </c>
      <c r="JE40" s="165" t="e">
        <f t="shared" si="288"/>
        <v>#N/A</v>
      </c>
      <c r="JF40" s="165" t="e">
        <f t="shared" si="289"/>
        <v>#N/A</v>
      </c>
      <c r="JG40" s="165" t="e">
        <f t="shared" si="290"/>
        <v>#N/A</v>
      </c>
      <c r="JH40" s="165" t="e">
        <f t="shared" si="291"/>
        <v>#N/A</v>
      </c>
      <c r="JI40" s="165" t="e">
        <f t="shared" si="292"/>
        <v>#N/A</v>
      </c>
      <c r="JJ40" s="165" t="e">
        <f t="shared" si="293"/>
        <v>#N/A</v>
      </c>
      <c r="JK40" s="165" t="e">
        <f t="shared" si="294"/>
        <v>#N/A</v>
      </c>
      <c r="JL40" s="165" t="e">
        <f t="shared" si="295"/>
        <v>#N/A</v>
      </c>
      <c r="JM40" s="165" t="e">
        <f t="shared" si="296"/>
        <v>#N/A</v>
      </c>
      <c r="JN40" s="165" t="e">
        <f t="shared" si="297"/>
        <v>#N/A</v>
      </c>
      <c r="JO40" s="165" t="e">
        <f t="shared" si="298"/>
        <v>#N/A</v>
      </c>
      <c r="JP40" s="165" t="e">
        <f t="shared" si="299"/>
        <v>#N/A</v>
      </c>
      <c r="JQ40" s="165" t="e">
        <f t="shared" si="300"/>
        <v>#N/A</v>
      </c>
      <c r="JR40" s="165" t="e">
        <f t="shared" si="301"/>
        <v>#N/A</v>
      </c>
      <c r="JS40" s="165" t="e">
        <f t="shared" si="302"/>
        <v>#N/A</v>
      </c>
      <c r="JT40" s="165" t="e">
        <f t="shared" si="303"/>
        <v>#N/A</v>
      </c>
      <c r="JU40" s="165" t="e">
        <f t="shared" si="304"/>
        <v>#N/A</v>
      </c>
      <c r="JV40" s="165" t="e">
        <f t="shared" si="305"/>
        <v>#N/A</v>
      </c>
      <c r="JW40" s="165" t="e">
        <f t="shared" si="306"/>
        <v>#N/A</v>
      </c>
      <c r="JX40" s="165" t="e">
        <f t="shared" si="307"/>
        <v>#N/A</v>
      </c>
      <c r="JY40" s="165" t="e">
        <f t="shared" si="308"/>
        <v>#N/A</v>
      </c>
      <c r="JZ40" s="165" t="e">
        <f t="shared" si="309"/>
        <v>#N/A</v>
      </c>
      <c r="KA40" s="165" t="e">
        <f t="shared" si="310"/>
        <v>#N/A</v>
      </c>
      <c r="KB40" s="165" t="e">
        <f t="shared" si="311"/>
        <v>#N/A</v>
      </c>
      <c r="KC40" s="165" t="e">
        <f t="shared" si="312"/>
        <v>#N/A</v>
      </c>
      <c r="KD40" s="165" t="e">
        <f t="shared" si="313"/>
        <v>#N/A</v>
      </c>
      <c r="KE40" s="165" t="e">
        <f t="shared" si="314"/>
        <v>#N/A</v>
      </c>
      <c r="KF40" s="165" t="e">
        <f t="shared" si="315"/>
        <v>#N/A</v>
      </c>
      <c r="KG40" s="165" t="e">
        <f t="shared" si="316"/>
        <v>#N/A</v>
      </c>
      <c r="KH40" s="165" t="e">
        <f t="shared" si="317"/>
        <v>#N/A</v>
      </c>
      <c r="KI40" s="165" t="e">
        <f t="shared" si="318"/>
        <v>#N/A</v>
      </c>
      <c r="KJ40" s="165" t="e">
        <f t="shared" si="319"/>
        <v>#N/A</v>
      </c>
      <c r="KK40" s="165" t="e">
        <f t="shared" si="320"/>
        <v>#N/A</v>
      </c>
      <c r="KL40" s="165" t="e">
        <f t="shared" si="321"/>
        <v>#N/A</v>
      </c>
      <c r="KM40" s="165" t="e">
        <f t="shared" si="322"/>
        <v>#N/A</v>
      </c>
      <c r="KN40" s="165" t="e">
        <f t="shared" si="323"/>
        <v>#N/A</v>
      </c>
      <c r="KO40" s="165" t="e">
        <f t="shared" si="324"/>
        <v>#N/A</v>
      </c>
      <c r="KP40" s="165" t="e">
        <f t="shared" si="325"/>
        <v>#N/A</v>
      </c>
      <c r="KQ40" s="165" t="e">
        <f t="shared" si="326"/>
        <v>#N/A</v>
      </c>
      <c r="KR40" s="165" t="e">
        <f t="shared" si="327"/>
        <v>#N/A</v>
      </c>
      <c r="KS40" s="165" t="e">
        <f t="shared" si="328"/>
        <v>#N/A</v>
      </c>
      <c r="KT40" s="165" t="e">
        <f t="shared" si="329"/>
        <v>#N/A</v>
      </c>
      <c r="KU40" s="165" t="e">
        <f t="shared" si="330"/>
        <v>#N/A</v>
      </c>
      <c r="KV40" s="165" t="e">
        <f t="shared" si="331"/>
        <v>#N/A</v>
      </c>
      <c r="KW40" s="165" t="e">
        <f t="shared" si="332"/>
        <v>#N/A</v>
      </c>
      <c r="KX40" s="165" t="e">
        <f t="shared" si="333"/>
        <v>#N/A</v>
      </c>
      <c r="KY40" s="165" t="e">
        <f t="shared" si="334"/>
        <v>#N/A</v>
      </c>
      <c r="KZ40" s="165" t="e">
        <f t="shared" si="335"/>
        <v>#N/A</v>
      </c>
      <c r="LA40" s="165" t="e">
        <f t="shared" si="336"/>
        <v>#N/A</v>
      </c>
      <c r="LB40" s="165" t="e">
        <f t="shared" si="337"/>
        <v>#N/A</v>
      </c>
      <c r="LC40" s="165" t="e">
        <f t="shared" si="338"/>
        <v>#N/A</v>
      </c>
      <c r="LD40" s="165" t="e">
        <f t="shared" si="339"/>
        <v>#N/A</v>
      </c>
      <c r="LE40" s="165" t="e">
        <f t="shared" si="340"/>
        <v>#N/A</v>
      </c>
      <c r="LF40" s="165" t="e">
        <f t="shared" si="341"/>
        <v>#N/A</v>
      </c>
      <c r="LG40" s="165" t="e">
        <f t="shared" si="342"/>
        <v>#N/A</v>
      </c>
      <c r="LH40" s="165" t="e">
        <f t="shared" si="343"/>
        <v>#N/A</v>
      </c>
      <c r="LI40" s="165" t="e">
        <f t="shared" si="344"/>
        <v>#N/A</v>
      </c>
      <c r="LJ40" s="165" t="e">
        <f t="shared" si="345"/>
        <v>#N/A</v>
      </c>
      <c r="LK40" s="165" t="e">
        <f t="shared" si="346"/>
        <v>#N/A</v>
      </c>
      <c r="LL40" s="165" t="e">
        <f t="shared" si="347"/>
        <v>#N/A</v>
      </c>
      <c r="LM40" s="165" t="e">
        <f t="shared" si="348"/>
        <v>#N/A</v>
      </c>
      <c r="LN40" s="165" t="e">
        <f t="shared" si="349"/>
        <v>#N/A</v>
      </c>
      <c r="LO40" s="165" t="e">
        <f t="shared" si="350"/>
        <v>#N/A</v>
      </c>
      <c r="LP40" s="165" t="e">
        <f t="shared" si="351"/>
        <v>#N/A</v>
      </c>
      <c r="LQ40" s="165" t="e">
        <f t="shared" si="352"/>
        <v>#N/A</v>
      </c>
      <c r="LR40" s="165" t="e">
        <f t="shared" si="353"/>
        <v>#N/A</v>
      </c>
      <c r="LS40" s="165" t="e">
        <f t="shared" si="354"/>
        <v>#N/A</v>
      </c>
      <c r="LT40" s="165" t="e">
        <f t="shared" si="355"/>
        <v>#N/A</v>
      </c>
      <c r="LU40" s="165" t="e">
        <f t="shared" si="356"/>
        <v>#N/A</v>
      </c>
      <c r="LV40" s="165" t="e">
        <f t="shared" si="357"/>
        <v>#N/A</v>
      </c>
      <c r="LW40" s="165" t="e">
        <f t="shared" si="358"/>
        <v>#N/A</v>
      </c>
      <c r="LX40" s="165" t="e">
        <f t="shared" si="359"/>
        <v>#N/A</v>
      </c>
      <c r="LY40" s="165" t="e">
        <f t="shared" si="360"/>
        <v>#N/A</v>
      </c>
      <c r="LZ40" s="165" t="e">
        <f t="shared" si="361"/>
        <v>#N/A</v>
      </c>
      <c r="MA40" s="165" t="e">
        <f t="shared" si="362"/>
        <v>#N/A</v>
      </c>
      <c r="MB40" s="165" t="e">
        <f t="shared" si="363"/>
        <v>#N/A</v>
      </c>
      <c r="MC40" s="165" t="e">
        <f t="shared" si="364"/>
        <v>#N/A</v>
      </c>
      <c r="MD40" s="165" t="e">
        <f t="shared" si="365"/>
        <v>#N/A</v>
      </c>
      <c r="ME40" s="165" t="e">
        <f t="shared" si="366"/>
        <v>#N/A</v>
      </c>
      <c r="MF40" s="165" t="e">
        <f t="shared" si="367"/>
        <v>#N/A</v>
      </c>
      <c r="MG40" s="165" t="e">
        <f t="shared" si="368"/>
        <v>#N/A</v>
      </c>
      <c r="MH40" s="165" t="e">
        <f t="shared" si="369"/>
        <v>#N/A</v>
      </c>
      <c r="MI40" s="165" t="e">
        <f t="shared" si="370"/>
        <v>#N/A</v>
      </c>
      <c r="MJ40" s="165" t="e">
        <f t="shared" si="371"/>
        <v>#N/A</v>
      </c>
      <c r="MK40" s="165" t="e">
        <f t="shared" si="372"/>
        <v>#N/A</v>
      </c>
      <c r="ML40" s="165" t="e">
        <f t="shared" si="373"/>
        <v>#N/A</v>
      </c>
      <c r="MM40" s="165" t="e">
        <f t="shared" si="374"/>
        <v>#N/A</v>
      </c>
      <c r="MN40" s="165" t="e">
        <f t="shared" si="375"/>
        <v>#N/A</v>
      </c>
      <c r="MO40" s="165" t="e">
        <f t="shared" si="376"/>
        <v>#N/A</v>
      </c>
      <c r="MP40" s="165" t="e">
        <f t="shared" si="377"/>
        <v>#N/A</v>
      </c>
      <c r="MQ40" s="165" t="e">
        <f t="shared" si="378"/>
        <v>#N/A</v>
      </c>
      <c r="MR40" s="165" t="e">
        <f t="shared" si="379"/>
        <v>#N/A</v>
      </c>
      <c r="MS40" s="165" t="e">
        <f t="shared" si="380"/>
        <v>#N/A</v>
      </c>
      <c r="MT40" s="165" t="e">
        <f t="shared" si="381"/>
        <v>#N/A</v>
      </c>
      <c r="MU40" s="165" t="e">
        <f t="shared" si="382"/>
        <v>#N/A</v>
      </c>
      <c r="MV40" s="165" t="e">
        <f t="shared" si="383"/>
        <v>#N/A</v>
      </c>
      <c r="MW40" s="165" t="e">
        <f t="shared" si="384"/>
        <v>#N/A</v>
      </c>
      <c r="MX40" s="165" t="e">
        <f t="shared" si="385"/>
        <v>#N/A</v>
      </c>
      <c r="MY40" s="165" t="e">
        <f t="shared" si="386"/>
        <v>#N/A</v>
      </c>
      <c r="MZ40" s="165" t="e">
        <f t="shared" si="387"/>
        <v>#N/A</v>
      </c>
      <c r="NA40" s="165" t="e">
        <f t="shared" si="388"/>
        <v>#N/A</v>
      </c>
      <c r="NB40" s="165" t="e">
        <f t="shared" si="389"/>
        <v>#N/A</v>
      </c>
      <c r="NC40" s="165" t="e">
        <f t="shared" si="390"/>
        <v>#N/A</v>
      </c>
      <c r="ND40" s="165" t="e">
        <f t="shared" si="391"/>
        <v>#N/A</v>
      </c>
      <c r="NE40" s="165" t="e">
        <f t="shared" si="392"/>
        <v>#N/A</v>
      </c>
      <c r="NF40" s="165" t="e">
        <f t="shared" si="393"/>
        <v>#N/A</v>
      </c>
      <c r="NG40" s="165" t="e">
        <f t="shared" si="394"/>
        <v>#N/A</v>
      </c>
      <c r="NH40" s="165" t="e">
        <f t="shared" si="395"/>
        <v>#N/A</v>
      </c>
      <c r="NI40" s="165" t="e">
        <f t="shared" si="396"/>
        <v>#N/A</v>
      </c>
      <c r="NJ40" s="165" t="e">
        <f t="shared" si="397"/>
        <v>#N/A</v>
      </c>
      <c r="NK40" s="165" t="e">
        <f t="shared" si="398"/>
        <v>#N/A</v>
      </c>
      <c r="NL40" s="165" t="e">
        <f t="shared" si="399"/>
        <v>#N/A</v>
      </c>
      <c r="NM40" s="165" t="e">
        <f t="shared" si="400"/>
        <v>#N/A</v>
      </c>
      <c r="NN40" s="165" t="e">
        <f t="shared" si="401"/>
        <v>#N/A</v>
      </c>
      <c r="NO40" s="165" t="e">
        <f t="shared" si="402"/>
        <v>#N/A</v>
      </c>
      <c r="NP40" s="165" t="e">
        <f t="shared" si="403"/>
        <v>#N/A</v>
      </c>
      <c r="NQ40" s="165" t="e">
        <f t="shared" si="404"/>
        <v>#N/A</v>
      </c>
      <c r="NR40" s="165" t="e">
        <f t="shared" si="405"/>
        <v>#N/A</v>
      </c>
      <c r="NS40" s="165" t="e">
        <f t="shared" si="406"/>
        <v>#N/A</v>
      </c>
      <c r="NT40" s="165" t="e">
        <f t="shared" si="407"/>
        <v>#N/A</v>
      </c>
      <c r="NU40" s="165" t="e">
        <f t="shared" si="408"/>
        <v>#N/A</v>
      </c>
      <c r="NV40" s="165" t="e">
        <f t="shared" si="409"/>
        <v>#N/A</v>
      </c>
      <c r="NW40" s="165" t="e">
        <f t="shared" si="410"/>
        <v>#N/A</v>
      </c>
      <c r="NX40" s="165" t="e">
        <f t="shared" si="411"/>
        <v>#N/A</v>
      </c>
      <c r="NY40" s="165" t="e">
        <f t="shared" si="412"/>
        <v>#N/A</v>
      </c>
      <c r="NZ40" s="165" t="e">
        <f t="shared" si="413"/>
        <v>#N/A</v>
      </c>
      <c r="OA40" s="165" t="e">
        <f t="shared" si="414"/>
        <v>#N/A</v>
      </c>
      <c r="OB40" s="165" t="e">
        <f t="shared" si="415"/>
        <v>#N/A</v>
      </c>
      <c r="OC40" s="165" t="e">
        <f t="shared" si="416"/>
        <v>#N/A</v>
      </c>
      <c r="OD40" s="165" t="e">
        <f t="shared" si="417"/>
        <v>#N/A</v>
      </c>
      <c r="OE40" s="165" t="e">
        <f t="shared" si="418"/>
        <v>#N/A</v>
      </c>
      <c r="OF40" s="165" t="e">
        <f t="shared" si="419"/>
        <v>#N/A</v>
      </c>
      <c r="OG40" s="165" t="e">
        <f t="shared" si="420"/>
        <v>#N/A</v>
      </c>
      <c r="OH40" s="165" t="e">
        <f t="shared" si="421"/>
        <v>#N/A</v>
      </c>
      <c r="OI40" s="165" t="e">
        <f t="shared" si="422"/>
        <v>#N/A</v>
      </c>
      <c r="OJ40" s="165" t="e">
        <f t="shared" si="423"/>
        <v>#N/A</v>
      </c>
      <c r="OK40" s="165" t="e">
        <f t="shared" si="424"/>
        <v>#N/A</v>
      </c>
      <c r="OL40" s="165" t="e">
        <f t="shared" si="425"/>
        <v>#N/A</v>
      </c>
      <c r="OM40" s="165" t="e">
        <f t="shared" si="426"/>
        <v>#N/A</v>
      </c>
      <c r="ON40" s="165" t="e">
        <f t="shared" si="427"/>
        <v>#N/A</v>
      </c>
      <c r="OO40" s="165" t="e">
        <f t="shared" si="428"/>
        <v>#N/A</v>
      </c>
      <c r="OP40" s="165" t="e">
        <f t="shared" si="429"/>
        <v>#N/A</v>
      </c>
      <c r="OQ40" s="165" t="e">
        <f t="shared" si="430"/>
        <v>#N/A</v>
      </c>
      <c r="OR40" s="165" t="e">
        <f t="shared" si="431"/>
        <v>#N/A</v>
      </c>
      <c r="OS40" s="165" t="e">
        <f t="shared" si="432"/>
        <v>#N/A</v>
      </c>
      <c r="OT40" s="165" t="e">
        <f t="shared" si="433"/>
        <v>#N/A</v>
      </c>
      <c r="OU40" s="165" t="e">
        <f t="shared" si="434"/>
        <v>#N/A</v>
      </c>
      <c r="OV40" s="165" t="e">
        <f t="shared" si="435"/>
        <v>#N/A</v>
      </c>
      <c r="OW40" s="165" t="e">
        <f t="shared" si="436"/>
        <v>#N/A</v>
      </c>
      <c r="OX40" s="165" t="e">
        <f t="shared" si="437"/>
        <v>#N/A</v>
      </c>
      <c r="OY40" s="165" t="e">
        <f t="shared" si="438"/>
        <v>#N/A</v>
      </c>
      <c r="OZ40" s="165" t="e">
        <f t="shared" si="439"/>
        <v>#N/A</v>
      </c>
      <c r="PA40" s="165" t="e">
        <f t="shared" si="440"/>
        <v>#N/A</v>
      </c>
      <c r="PB40" s="165" t="e">
        <f t="shared" si="441"/>
        <v>#N/A</v>
      </c>
      <c r="PC40" s="165" t="e">
        <f t="shared" si="442"/>
        <v>#N/A</v>
      </c>
      <c r="PD40" s="165" t="e">
        <f t="shared" si="443"/>
        <v>#N/A</v>
      </c>
      <c r="PE40" s="165" t="e">
        <f t="shared" si="444"/>
        <v>#N/A</v>
      </c>
      <c r="PF40" s="165" t="e">
        <f t="shared" si="445"/>
        <v>#N/A</v>
      </c>
      <c r="PG40" s="165" t="e">
        <f t="shared" si="446"/>
        <v>#N/A</v>
      </c>
      <c r="PH40" s="165" t="e">
        <f t="shared" si="447"/>
        <v>#N/A</v>
      </c>
    </row>
    <row r="41" spans="1:424" hidden="1" x14ac:dyDescent="0.45">
      <c r="A41" s="4">
        <v>38</v>
      </c>
      <c r="B41" s="92" t="str">
        <f t="shared" si="208"/>
        <v/>
      </c>
      <c r="C41" s="91"/>
      <c r="D41" s="92" t="str">
        <f t="shared" si="209"/>
        <v/>
      </c>
      <c r="E41" s="120" t="str">
        <f t="shared" si="0"/>
        <v/>
      </c>
      <c r="F41" s="120" t="str">
        <f t="shared" si="1"/>
        <v/>
      </c>
      <c r="G41" s="71" t="str">
        <f t="shared" si="210"/>
        <v/>
      </c>
      <c r="H41" s="23"/>
      <c r="I41" s="55"/>
      <c r="J41" s="298"/>
      <c r="K41" s="72" t="str">
        <f>IF(AND(B41&gt;0,C41&gt;0,D41&gt;0),IF(ISBLANK(J41),IF(ISBLANK(H41),"",(D41-B41)*VLOOKUP(H41,VLookups!$A$4:$B$13,2,FALSE)),J41),"")</f>
        <v/>
      </c>
      <c r="L41" s="73" t="str">
        <f t="shared" si="246"/>
        <v/>
      </c>
      <c r="M41" s="91"/>
      <c r="N41" s="265" t="str">
        <f>IF(AND(M41&gt;0,C41&gt;0,NOT(K41="")),ABS(VLOOKUP($M$1,VLookups!$A$43:$B$44,2,FALSE)-_xlfn.NORM.DIST(M41,G41,K41,TRUE)),"")</f>
        <v/>
      </c>
      <c r="O41" s="90" t="str">
        <f>IF(AND($B41&gt;0,$C41&gt;0,$D41&gt;0,NOT(ISBLANK($H41))),_xlfn.NORM.INV(ABS(VLOOKUP($M$1,VLookups!$A$43:$B$44,2,FALSE)-O$3),$G41,$K41),"")</f>
        <v/>
      </c>
      <c r="P41" s="89" t="str">
        <f>IF(AND($B41&gt;0,$C41&gt;0,$D41&gt;0,NOT(ISBLANK($H41))),_xlfn.NORM.INV(ABS(VLOOKUP($M$1,VLookups!$A$43:$B$44,2,FALSE)-P$3),$G41,$K41),"")</f>
        <v/>
      </c>
      <c r="Q41" s="90" t="str">
        <f>IF(AND($B41&gt;0,$C41&gt;0,$D41&gt;0,NOT(ISBLANK($H41))),_xlfn.NORM.INV(ABS(VLOOKUP($M$1,VLookups!$A$43:$B$44,2,FALSE)-Q$3),$G41,$K41),"")</f>
        <v/>
      </c>
      <c r="R41" s="89" t="str">
        <f>IF(AND($B41&gt;0,$C41&gt;0,$D41&gt;0,NOT(ISBLANK($H41))),_xlfn.NORM.INV(ABS(VLOOKUP($M$1,VLookups!$A$43:$B$44,2,FALSE)-R$3),$G41,$K41),"")</f>
        <v/>
      </c>
      <c r="S41" s="90" t="str">
        <f>IF(AND($B41&gt;0,$C41&gt;0,$D41&gt;0,NOT(ISBLANK($H41))),_xlfn.NORM.INV(ABS(VLOOKUP($M$1,VLookups!$A$43:$B$44,2,FALSE)-S$3),$G41,$K41),"")</f>
        <v/>
      </c>
      <c r="T41" s="89" t="str">
        <f>IF(AND($B41&gt;0,$C41&gt;0,$D41&gt;0,NOT(ISBLANK($H41))),_xlfn.NORM.INV(ABS(VLOOKUP($M$1,VLookups!$A$43:$B$44,2,FALSE)-T$3),$G41,$K41),"")</f>
        <v/>
      </c>
      <c r="U41" s="5"/>
      <c r="V41" s="164" t="str">
        <f t="shared" si="211"/>
        <v/>
      </c>
      <c r="W41" s="47" t="str">
        <f t="shared" si="212"/>
        <v/>
      </c>
      <c r="X41" s="47" t="str">
        <f t="shared" si="450"/>
        <v/>
      </c>
      <c r="Y41" s="47" t="str">
        <f t="shared" si="450"/>
        <v/>
      </c>
      <c r="Z41" s="47" t="str">
        <f t="shared" si="450"/>
        <v/>
      </c>
      <c r="AA41" s="47" t="str">
        <f t="shared" si="450"/>
        <v/>
      </c>
      <c r="AB41" s="47" t="str">
        <f t="shared" si="450"/>
        <v/>
      </c>
      <c r="AC41" s="47" t="str">
        <f t="shared" si="450"/>
        <v/>
      </c>
      <c r="AD41" s="47" t="str">
        <f t="shared" si="450"/>
        <v/>
      </c>
      <c r="AE41" s="47" t="str">
        <f t="shared" si="450"/>
        <v/>
      </c>
      <c r="AF41" s="47" t="str">
        <f t="shared" si="450"/>
        <v/>
      </c>
      <c r="AG41" s="47" t="str">
        <f t="shared" si="450"/>
        <v/>
      </c>
      <c r="AH41" s="47" t="str">
        <f t="shared" si="450"/>
        <v/>
      </c>
      <c r="AI41" s="47" t="str">
        <f t="shared" si="450"/>
        <v/>
      </c>
      <c r="AJ41" s="47" t="str">
        <f t="shared" si="450"/>
        <v/>
      </c>
      <c r="AK41" s="47" t="str">
        <f t="shared" si="450"/>
        <v/>
      </c>
      <c r="AL41" s="47" t="str">
        <f t="shared" si="450"/>
        <v/>
      </c>
      <c r="AM41" s="47" t="str">
        <f t="shared" si="450"/>
        <v/>
      </c>
      <c r="AN41" s="47" t="str">
        <f t="shared" si="450"/>
        <v/>
      </c>
      <c r="AO41" s="47" t="str">
        <f t="shared" si="450"/>
        <v/>
      </c>
      <c r="AP41" s="47" t="str">
        <f t="shared" si="450"/>
        <v/>
      </c>
      <c r="AQ41" s="47" t="str">
        <f t="shared" si="450"/>
        <v/>
      </c>
      <c r="AR41" s="47" t="str">
        <f t="shared" si="450"/>
        <v/>
      </c>
      <c r="AS41" s="47" t="str">
        <f t="shared" si="450"/>
        <v/>
      </c>
      <c r="AT41" s="47" t="str">
        <f t="shared" si="450"/>
        <v/>
      </c>
      <c r="AU41" s="47" t="str">
        <f t="shared" si="450"/>
        <v/>
      </c>
      <c r="AV41" s="47" t="str">
        <f t="shared" si="450"/>
        <v/>
      </c>
      <c r="AW41" s="47" t="str">
        <f t="shared" si="450"/>
        <v/>
      </c>
      <c r="AX41" s="47" t="str">
        <f t="shared" si="450"/>
        <v/>
      </c>
      <c r="AY41" s="47" t="str">
        <f t="shared" si="450"/>
        <v/>
      </c>
      <c r="AZ41" s="47" t="str">
        <f t="shared" si="450"/>
        <v/>
      </c>
      <c r="BA41" s="47" t="str">
        <f t="shared" si="450"/>
        <v/>
      </c>
      <c r="BB41" s="47" t="str">
        <f t="shared" si="450"/>
        <v/>
      </c>
      <c r="BC41" s="47" t="str">
        <f t="shared" si="450"/>
        <v/>
      </c>
      <c r="BD41" s="47" t="str">
        <f t="shared" si="450"/>
        <v/>
      </c>
      <c r="BE41" s="47" t="str">
        <f t="shared" si="450"/>
        <v/>
      </c>
      <c r="BF41" s="47" t="str">
        <f t="shared" si="450"/>
        <v/>
      </c>
      <c r="BG41" s="47" t="str">
        <f t="shared" si="450"/>
        <v/>
      </c>
      <c r="BH41" s="47" t="str">
        <f t="shared" si="450"/>
        <v/>
      </c>
      <c r="BI41" s="47" t="str">
        <f t="shared" si="450"/>
        <v/>
      </c>
      <c r="BJ41" s="47" t="str">
        <f t="shared" si="450"/>
        <v/>
      </c>
      <c r="BK41" s="47" t="str">
        <f t="shared" si="450"/>
        <v/>
      </c>
      <c r="BL41" s="47" t="str">
        <f t="shared" si="450"/>
        <v/>
      </c>
      <c r="BM41" s="47" t="str">
        <f t="shared" si="450"/>
        <v/>
      </c>
      <c r="BN41" s="47" t="str">
        <f t="shared" si="450"/>
        <v/>
      </c>
      <c r="BO41" s="47" t="str">
        <f t="shared" si="450"/>
        <v/>
      </c>
      <c r="BP41" s="47" t="str">
        <f t="shared" si="450"/>
        <v/>
      </c>
      <c r="BQ41" s="47" t="str">
        <f t="shared" si="450"/>
        <v/>
      </c>
      <c r="BR41" s="47" t="str">
        <f t="shared" si="450"/>
        <v/>
      </c>
      <c r="BS41" s="47" t="str">
        <f t="shared" si="450"/>
        <v/>
      </c>
      <c r="BT41" s="47" t="str">
        <f t="shared" si="450"/>
        <v/>
      </c>
      <c r="BU41" s="47" t="str">
        <f t="shared" si="450"/>
        <v/>
      </c>
      <c r="BV41" s="47" t="str">
        <f t="shared" si="450"/>
        <v/>
      </c>
      <c r="BW41" s="47" t="str">
        <f t="shared" si="450"/>
        <v/>
      </c>
      <c r="BX41" s="47" t="str">
        <f t="shared" si="450"/>
        <v/>
      </c>
      <c r="BY41" s="47" t="str">
        <f t="shared" si="450"/>
        <v/>
      </c>
      <c r="BZ41" s="47" t="str">
        <f t="shared" si="450"/>
        <v/>
      </c>
      <c r="CA41" s="47" t="str">
        <f t="shared" si="450"/>
        <v/>
      </c>
      <c r="CB41" s="47" t="str">
        <f t="shared" si="450"/>
        <v/>
      </c>
      <c r="CC41" s="47" t="str">
        <f t="shared" si="450"/>
        <v/>
      </c>
      <c r="CD41" s="47" t="str">
        <f t="shared" si="450"/>
        <v/>
      </c>
      <c r="CE41" s="47" t="str">
        <f t="shared" si="450"/>
        <v/>
      </c>
      <c r="CF41" s="47" t="str">
        <f t="shared" si="450"/>
        <v/>
      </c>
      <c r="CG41" s="47" t="str">
        <f t="shared" si="450"/>
        <v/>
      </c>
      <c r="CH41" s="47" t="str">
        <f t="shared" si="450"/>
        <v/>
      </c>
      <c r="CI41" s="47" t="str">
        <f t="shared" ref="CI41:DR44" si="452">IF(ISNONTEXT($V41),CJ41-$V41,"")</f>
        <v/>
      </c>
      <c r="CJ41" s="47" t="str">
        <f t="shared" si="452"/>
        <v/>
      </c>
      <c r="CK41" s="47" t="str">
        <f t="shared" si="452"/>
        <v/>
      </c>
      <c r="CL41" s="47" t="str">
        <f t="shared" si="452"/>
        <v/>
      </c>
      <c r="CM41" s="47" t="str">
        <f t="shared" si="452"/>
        <v/>
      </c>
      <c r="CN41" s="47" t="str">
        <f t="shared" si="452"/>
        <v/>
      </c>
      <c r="CO41" s="47" t="str">
        <f t="shared" si="452"/>
        <v/>
      </c>
      <c r="CP41" s="47" t="str">
        <f t="shared" si="452"/>
        <v/>
      </c>
      <c r="CQ41" s="47" t="str">
        <f t="shared" si="452"/>
        <v/>
      </c>
      <c r="CR41" s="47" t="str">
        <f t="shared" si="452"/>
        <v/>
      </c>
      <c r="CS41" s="47" t="str">
        <f t="shared" si="452"/>
        <v/>
      </c>
      <c r="CT41" s="47" t="str">
        <f t="shared" si="452"/>
        <v/>
      </c>
      <c r="CU41" s="47" t="str">
        <f t="shared" si="452"/>
        <v/>
      </c>
      <c r="CV41" s="47" t="str">
        <f t="shared" si="452"/>
        <v/>
      </c>
      <c r="CW41" s="47" t="str">
        <f t="shared" si="452"/>
        <v/>
      </c>
      <c r="CX41" s="47" t="str">
        <f t="shared" si="452"/>
        <v/>
      </c>
      <c r="CY41" s="47" t="str">
        <f t="shared" si="452"/>
        <v/>
      </c>
      <c r="CZ41" s="47" t="str">
        <f t="shared" si="452"/>
        <v/>
      </c>
      <c r="DA41" s="47" t="str">
        <f t="shared" si="452"/>
        <v/>
      </c>
      <c r="DB41" s="47" t="str">
        <f t="shared" si="452"/>
        <v/>
      </c>
      <c r="DC41" s="47" t="str">
        <f t="shared" si="452"/>
        <v/>
      </c>
      <c r="DD41" s="47" t="str">
        <f t="shared" si="452"/>
        <v/>
      </c>
      <c r="DE41" s="47" t="str">
        <f t="shared" si="452"/>
        <v/>
      </c>
      <c r="DF41" s="47" t="str">
        <f t="shared" si="452"/>
        <v/>
      </c>
      <c r="DG41" s="47" t="str">
        <f t="shared" si="452"/>
        <v/>
      </c>
      <c r="DH41" s="47" t="str">
        <f t="shared" si="452"/>
        <v/>
      </c>
      <c r="DI41" s="47" t="str">
        <f t="shared" si="452"/>
        <v/>
      </c>
      <c r="DJ41" s="47" t="str">
        <f t="shared" si="452"/>
        <v/>
      </c>
      <c r="DK41" s="47" t="str">
        <f t="shared" si="452"/>
        <v/>
      </c>
      <c r="DL41" s="47" t="str">
        <f t="shared" si="452"/>
        <v/>
      </c>
      <c r="DM41" s="47" t="str">
        <f t="shared" si="452"/>
        <v/>
      </c>
      <c r="DN41" s="47" t="str">
        <f t="shared" si="452"/>
        <v/>
      </c>
      <c r="DO41" s="47" t="str">
        <f t="shared" si="452"/>
        <v/>
      </c>
      <c r="DP41" s="47" t="str">
        <f t="shared" si="452"/>
        <v/>
      </c>
      <c r="DQ41" s="47" t="str">
        <f t="shared" si="452"/>
        <v/>
      </c>
      <c r="DR41" s="47" t="str">
        <f t="shared" si="452"/>
        <v/>
      </c>
      <c r="DS41" s="179" t="str">
        <f t="shared" si="213"/>
        <v/>
      </c>
      <c r="DT41" s="47" t="str">
        <f t="shared" si="214"/>
        <v/>
      </c>
      <c r="DU41" s="47" t="str">
        <f t="shared" si="451"/>
        <v/>
      </c>
      <c r="DV41" s="47" t="str">
        <f t="shared" si="451"/>
        <v/>
      </c>
      <c r="DW41" s="47" t="str">
        <f t="shared" si="451"/>
        <v/>
      </c>
      <c r="DX41" s="47" t="str">
        <f t="shared" si="451"/>
        <v/>
      </c>
      <c r="DY41" s="47" t="str">
        <f t="shared" si="451"/>
        <v/>
      </c>
      <c r="DZ41" s="47" t="str">
        <f t="shared" si="451"/>
        <v/>
      </c>
      <c r="EA41" s="47" t="str">
        <f t="shared" si="451"/>
        <v/>
      </c>
      <c r="EB41" s="47" t="str">
        <f t="shared" si="451"/>
        <v/>
      </c>
      <c r="EC41" s="47" t="str">
        <f t="shared" si="451"/>
        <v/>
      </c>
      <c r="ED41" s="47" t="str">
        <f t="shared" si="451"/>
        <v/>
      </c>
      <c r="EE41" s="47" t="str">
        <f t="shared" si="451"/>
        <v/>
      </c>
      <c r="EF41" s="47" t="str">
        <f t="shared" si="451"/>
        <v/>
      </c>
      <c r="EG41" s="47" t="str">
        <f t="shared" si="451"/>
        <v/>
      </c>
      <c r="EH41" s="47" t="str">
        <f t="shared" si="451"/>
        <v/>
      </c>
      <c r="EI41" s="47" t="str">
        <f t="shared" si="451"/>
        <v/>
      </c>
      <c r="EJ41" s="47" t="str">
        <f t="shared" si="451"/>
        <v/>
      </c>
      <c r="EK41" s="47" t="str">
        <f t="shared" si="451"/>
        <v/>
      </c>
      <c r="EL41" s="47" t="str">
        <f t="shared" si="451"/>
        <v/>
      </c>
      <c r="EM41" s="47" t="str">
        <f t="shared" si="451"/>
        <v/>
      </c>
      <c r="EN41" s="47" t="str">
        <f t="shared" si="451"/>
        <v/>
      </c>
      <c r="EO41" s="47" t="str">
        <f t="shared" si="451"/>
        <v/>
      </c>
      <c r="EP41" s="47" t="str">
        <f t="shared" si="451"/>
        <v/>
      </c>
      <c r="EQ41" s="47" t="str">
        <f t="shared" si="451"/>
        <v/>
      </c>
      <c r="ER41" s="47" t="str">
        <f t="shared" si="451"/>
        <v/>
      </c>
      <c r="ES41" s="47" t="str">
        <f t="shared" si="451"/>
        <v/>
      </c>
      <c r="ET41" s="47" t="str">
        <f t="shared" si="451"/>
        <v/>
      </c>
      <c r="EU41" s="47" t="str">
        <f t="shared" si="451"/>
        <v/>
      </c>
      <c r="EV41" s="47" t="str">
        <f t="shared" si="451"/>
        <v/>
      </c>
      <c r="EW41" s="47" t="str">
        <f t="shared" si="451"/>
        <v/>
      </c>
      <c r="EX41" s="47" t="str">
        <f t="shared" si="451"/>
        <v/>
      </c>
      <c r="EY41" s="47" t="str">
        <f t="shared" si="451"/>
        <v/>
      </c>
      <c r="EZ41" s="47" t="str">
        <f t="shared" si="451"/>
        <v/>
      </c>
      <c r="FA41" s="47" t="str">
        <f t="shared" si="451"/>
        <v/>
      </c>
      <c r="FB41" s="47" t="str">
        <f t="shared" si="451"/>
        <v/>
      </c>
      <c r="FC41" s="47" t="str">
        <f t="shared" si="451"/>
        <v/>
      </c>
      <c r="FD41" s="47" t="str">
        <f t="shared" si="451"/>
        <v/>
      </c>
      <c r="FE41" s="47" t="str">
        <f t="shared" si="451"/>
        <v/>
      </c>
      <c r="FF41" s="47" t="str">
        <f t="shared" si="451"/>
        <v/>
      </c>
      <c r="FG41" s="47" t="str">
        <f t="shared" si="451"/>
        <v/>
      </c>
      <c r="FH41" s="47" t="str">
        <f t="shared" si="451"/>
        <v/>
      </c>
      <c r="FI41" s="47" t="str">
        <f t="shared" si="451"/>
        <v/>
      </c>
      <c r="FJ41" s="47" t="str">
        <f t="shared" si="451"/>
        <v/>
      </c>
      <c r="FK41" s="47" t="str">
        <f t="shared" si="451"/>
        <v/>
      </c>
      <c r="FL41" s="47" t="str">
        <f t="shared" si="451"/>
        <v/>
      </c>
      <c r="FM41" s="47" t="str">
        <f t="shared" si="451"/>
        <v/>
      </c>
      <c r="FN41" s="47" t="str">
        <f t="shared" si="451"/>
        <v/>
      </c>
      <c r="FO41" s="47" t="str">
        <f t="shared" si="451"/>
        <v/>
      </c>
      <c r="FP41" s="47" t="str">
        <f t="shared" si="451"/>
        <v/>
      </c>
      <c r="FQ41" s="47" t="str">
        <f t="shared" si="451"/>
        <v/>
      </c>
      <c r="FR41" s="47" t="str">
        <f t="shared" si="451"/>
        <v/>
      </c>
      <c r="FS41" s="47" t="str">
        <f t="shared" si="451"/>
        <v/>
      </c>
      <c r="FT41" s="47" t="str">
        <f t="shared" si="451"/>
        <v/>
      </c>
      <c r="FU41" s="47" t="str">
        <f t="shared" si="451"/>
        <v/>
      </c>
      <c r="FV41" s="47" t="str">
        <f t="shared" si="451"/>
        <v/>
      </c>
      <c r="FW41" s="47" t="str">
        <f t="shared" si="451"/>
        <v/>
      </c>
      <c r="FX41" s="47" t="str">
        <f t="shared" si="451"/>
        <v/>
      </c>
      <c r="FY41" s="47" t="str">
        <f t="shared" si="451"/>
        <v/>
      </c>
      <c r="FZ41" s="47" t="str">
        <f t="shared" si="451"/>
        <v/>
      </c>
      <c r="GA41" s="47" t="str">
        <f t="shared" si="451"/>
        <v/>
      </c>
      <c r="GB41" s="47" t="str">
        <f t="shared" si="451"/>
        <v/>
      </c>
      <c r="GC41" s="47" t="str">
        <f t="shared" si="451"/>
        <v/>
      </c>
      <c r="GD41" s="47" t="str">
        <f t="shared" si="451"/>
        <v/>
      </c>
      <c r="GE41" s="47" t="str">
        <f t="shared" si="451"/>
        <v/>
      </c>
      <c r="GF41" s="47" t="str">
        <f t="shared" ref="GF41:HO44" si="453">IF(ISNONTEXT($V41),GE41+$V41,"")</f>
        <v/>
      </c>
      <c r="GG41" s="47" t="str">
        <f t="shared" si="453"/>
        <v/>
      </c>
      <c r="GH41" s="47" t="str">
        <f t="shared" si="453"/>
        <v/>
      </c>
      <c r="GI41" s="47" t="str">
        <f t="shared" si="453"/>
        <v/>
      </c>
      <c r="GJ41" s="47" t="str">
        <f t="shared" si="453"/>
        <v/>
      </c>
      <c r="GK41" s="47" t="str">
        <f t="shared" si="453"/>
        <v/>
      </c>
      <c r="GL41" s="47" t="str">
        <f t="shared" si="453"/>
        <v/>
      </c>
      <c r="GM41" s="47" t="str">
        <f t="shared" si="453"/>
        <v/>
      </c>
      <c r="GN41" s="47" t="str">
        <f t="shared" si="453"/>
        <v/>
      </c>
      <c r="GO41" s="47" t="str">
        <f t="shared" si="453"/>
        <v/>
      </c>
      <c r="GP41" s="47" t="str">
        <f t="shared" si="453"/>
        <v/>
      </c>
      <c r="GQ41" s="47" t="str">
        <f t="shared" si="453"/>
        <v/>
      </c>
      <c r="GR41" s="47" t="str">
        <f t="shared" si="453"/>
        <v/>
      </c>
      <c r="GS41" s="47" t="str">
        <f t="shared" si="453"/>
        <v/>
      </c>
      <c r="GT41" s="47" t="str">
        <f t="shared" si="453"/>
        <v/>
      </c>
      <c r="GU41" s="47" t="str">
        <f t="shared" si="453"/>
        <v/>
      </c>
      <c r="GV41" s="47" t="str">
        <f t="shared" si="453"/>
        <v/>
      </c>
      <c r="GW41" s="47" t="str">
        <f t="shared" si="453"/>
        <v/>
      </c>
      <c r="GX41" s="47" t="str">
        <f t="shared" si="453"/>
        <v/>
      </c>
      <c r="GY41" s="47" t="str">
        <f t="shared" si="453"/>
        <v/>
      </c>
      <c r="GZ41" s="47" t="str">
        <f t="shared" si="453"/>
        <v/>
      </c>
      <c r="HA41" s="47" t="str">
        <f t="shared" si="453"/>
        <v/>
      </c>
      <c r="HB41" s="47" t="str">
        <f t="shared" si="453"/>
        <v/>
      </c>
      <c r="HC41" s="47" t="str">
        <f t="shared" si="453"/>
        <v/>
      </c>
      <c r="HD41" s="47" t="str">
        <f t="shared" si="453"/>
        <v/>
      </c>
      <c r="HE41" s="47" t="str">
        <f t="shared" si="453"/>
        <v/>
      </c>
      <c r="HF41" s="47" t="str">
        <f t="shared" si="453"/>
        <v/>
      </c>
      <c r="HG41" s="47" t="str">
        <f t="shared" si="453"/>
        <v/>
      </c>
      <c r="HH41" s="47" t="str">
        <f t="shared" si="453"/>
        <v/>
      </c>
      <c r="HI41" s="47" t="str">
        <f t="shared" si="453"/>
        <v/>
      </c>
      <c r="HJ41" s="47" t="str">
        <f t="shared" si="453"/>
        <v/>
      </c>
      <c r="HK41" s="47" t="str">
        <f t="shared" si="453"/>
        <v/>
      </c>
      <c r="HL41" s="47" t="str">
        <f t="shared" si="453"/>
        <v/>
      </c>
      <c r="HM41" s="47" t="str">
        <f t="shared" si="453"/>
        <v/>
      </c>
      <c r="HN41" s="47" t="str">
        <f t="shared" si="453"/>
        <v/>
      </c>
      <c r="HO41" s="47" t="str">
        <f t="shared" si="453"/>
        <v/>
      </c>
      <c r="HP41" s="165" t="e">
        <f t="shared" si="247"/>
        <v>#N/A</v>
      </c>
      <c r="HQ41" s="165" t="e">
        <f t="shared" si="248"/>
        <v>#N/A</v>
      </c>
      <c r="HR41" s="165" t="e">
        <f t="shared" si="249"/>
        <v>#N/A</v>
      </c>
      <c r="HS41" s="165" t="e">
        <f t="shared" si="250"/>
        <v>#N/A</v>
      </c>
      <c r="HT41" s="165" t="e">
        <f t="shared" si="251"/>
        <v>#N/A</v>
      </c>
      <c r="HU41" s="165" t="e">
        <f t="shared" si="252"/>
        <v>#N/A</v>
      </c>
      <c r="HV41" s="165" t="e">
        <f t="shared" si="253"/>
        <v>#N/A</v>
      </c>
      <c r="HW41" s="165" t="e">
        <f t="shared" si="254"/>
        <v>#N/A</v>
      </c>
      <c r="HX41" s="165" t="e">
        <f t="shared" si="255"/>
        <v>#N/A</v>
      </c>
      <c r="HY41" s="165" t="e">
        <f t="shared" si="256"/>
        <v>#N/A</v>
      </c>
      <c r="HZ41" s="165" t="e">
        <f t="shared" si="257"/>
        <v>#N/A</v>
      </c>
      <c r="IA41" s="165" t="e">
        <f t="shared" si="258"/>
        <v>#N/A</v>
      </c>
      <c r="IB41" s="165" t="e">
        <f t="shared" si="259"/>
        <v>#N/A</v>
      </c>
      <c r="IC41" s="165" t="e">
        <f t="shared" si="260"/>
        <v>#N/A</v>
      </c>
      <c r="ID41" s="165" t="e">
        <f t="shared" si="261"/>
        <v>#N/A</v>
      </c>
      <c r="IE41" s="165" t="e">
        <f t="shared" si="262"/>
        <v>#N/A</v>
      </c>
      <c r="IF41" s="165" t="e">
        <f t="shared" si="263"/>
        <v>#N/A</v>
      </c>
      <c r="IG41" s="165" t="e">
        <f t="shared" si="264"/>
        <v>#N/A</v>
      </c>
      <c r="IH41" s="165" t="e">
        <f t="shared" si="265"/>
        <v>#N/A</v>
      </c>
      <c r="II41" s="165" t="e">
        <f t="shared" si="266"/>
        <v>#N/A</v>
      </c>
      <c r="IJ41" s="165" t="e">
        <f t="shared" si="267"/>
        <v>#N/A</v>
      </c>
      <c r="IK41" s="165" t="e">
        <f t="shared" si="268"/>
        <v>#N/A</v>
      </c>
      <c r="IL41" s="165" t="e">
        <f t="shared" si="269"/>
        <v>#N/A</v>
      </c>
      <c r="IM41" s="165" t="e">
        <f t="shared" si="270"/>
        <v>#N/A</v>
      </c>
      <c r="IN41" s="165" t="e">
        <f t="shared" si="271"/>
        <v>#N/A</v>
      </c>
      <c r="IO41" s="165" t="e">
        <f t="shared" si="272"/>
        <v>#N/A</v>
      </c>
      <c r="IP41" s="165" t="e">
        <f t="shared" si="273"/>
        <v>#N/A</v>
      </c>
      <c r="IQ41" s="165" t="e">
        <f t="shared" si="274"/>
        <v>#N/A</v>
      </c>
      <c r="IR41" s="165" t="e">
        <f t="shared" si="275"/>
        <v>#N/A</v>
      </c>
      <c r="IS41" s="165" t="e">
        <f t="shared" si="276"/>
        <v>#N/A</v>
      </c>
      <c r="IT41" s="165" t="e">
        <f t="shared" si="277"/>
        <v>#N/A</v>
      </c>
      <c r="IU41" s="165" t="e">
        <f t="shared" si="278"/>
        <v>#N/A</v>
      </c>
      <c r="IV41" s="165" t="e">
        <f t="shared" si="279"/>
        <v>#N/A</v>
      </c>
      <c r="IW41" s="165" t="e">
        <f t="shared" si="280"/>
        <v>#N/A</v>
      </c>
      <c r="IX41" s="165" t="e">
        <f t="shared" si="281"/>
        <v>#N/A</v>
      </c>
      <c r="IY41" s="165" t="e">
        <f t="shared" si="282"/>
        <v>#N/A</v>
      </c>
      <c r="IZ41" s="165" t="e">
        <f t="shared" si="283"/>
        <v>#N/A</v>
      </c>
      <c r="JA41" s="165" t="e">
        <f t="shared" si="284"/>
        <v>#N/A</v>
      </c>
      <c r="JB41" s="165" t="e">
        <f t="shared" si="285"/>
        <v>#N/A</v>
      </c>
      <c r="JC41" s="165" t="e">
        <f t="shared" si="286"/>
        <v>#N/A</v>
      </c>
      <c r="JD41" s="165" t="e">
        <f t="shared" si="287"/>
        <v>#N/A</v>
      </c>
      <c r="JE41" s="165" t="e">
        <f t="shared" si="288"/>
        <v>#N/A</v>
      </c>
      <c r="JF41" s="165" t="e">
        <f t="shared" si="289"/>
        <v>#N/A</v>
      </c>
      <c r="JG41" s="165" t="e">
        <f t="shared" si="290"/>
        <v>#N/A</v>
      </c>
      <c r="JH41" s="165" t="e">
        <f t="shared" si="291"/>
        <v>#N/A</v>
      </c>
      <c r="JI41" s="165" t="e">
        <f t="shared" si="292"/>
        <v>#N/A</v>
      </c>
      <c r="JJ41" s="165" t="e">
        <f t="shared" si="293"/>
        <v>#N/A</v>
      </c>
      <c r="JK41" s="165" t="e">
        <f t="shared" si="294"/>
        <v>#N/A</v>
      </c>
      <c r="JL41" s="165" t="e">
        <f t="shared" si="295"/>
        <v>#N/A</v>
      </c>
      <c r="JM41" s="165" t="e">
        <f t="shared" si="296"/>
        <v>#N/A</v>
      </c>
      <c r="JN41" s="165" t="e">
        <f t="shared" si="297"/>
        <v>#N/A</v>
      </c>
      <c r="JO41" s="165" t="e">
        <f t="shared" si="298"/>
        <v>#N/A</v>
      </c>
      <c r="JP41" s="165" t="e">
        <f t="shared" si="299"/>
        <v>#N/A</v>
      </c>
      <c r="JQ41" s="165" t="e">
        <f t="shared" si="300"/>
        <v>#N/A</v>
      </c>
      <c r="JR41" s="165" t="e">
        <f t="shared" si="301"/>
        <v>#N/A</v>
      </c>
      <c r="JS41" s="165" t="e">
        <f t="shared" si="302"/>
        <v>#N/A</v>
      </c>
      <c r="JT41" s="165" t="e">
        <f t="shared" si="303"/>
        <v>#N/A</v>
      </c>
      <c r="JU41" s="165" t="e">
        <f t="shared" si="304"/>
        <v>#N/A</v>
      </c>
      <c r="JV41" s="165" t="e">
        <f t="shared" si="305"/>
        <v>#N/A</v>
      </c>
      <c r="JW41" s="165" t="e">
        <f t="shared" si="306"/>
        <v>#N/A</v>
      </c>
      <c r="JX41" s="165" t="e">
        <f t="shared" si="307"/>
        <v>#N/A</v>
      </c>
      <c r="JY41" s="165" t="e">
        <f t="shared" si="308"/>
        <v>#N/A</v>
      </c>
      <c r="JZ41" s="165" t="e">
        <f t="shared" si="309"/>
        <v>#N/A</v>
      </c>
      <c r="KA41" s="165" t="e">
        <f t="shared" si="310"/>
        <v>#N/A</v>
      </c>
      <c r="KB41" s="165" t="e">
        <f t="shared" si="311"/>
        <v>#N/A</v>
      </c>
      <c r="KC41" s="165" t="e">
        <f t="shared" si="312"/>
        <v>#N/A</v>
      </c>
      <c r="KD41" s="165" t="e">
        <f t="shared" si="313"/>
        <v>#N/A</v>
      </c>
      <c r="KE41" s="165" t="e">
        <f t="shared" si="314"/>
        <v>#N/A</v>
      </c>
      <c r="KF41" s="165" t="e">
        <f t="shared" si="315"/>
        <v>#N/A</v>
      </c>
      <c r="KG41" s="165" t="e">
        <f t="shared" si="316"/>
        <v>#N/A</v>
      </c>
      <c r="KH41" s="165" t="e">
        <f t="shared" si="317"/>
        <v>#N/A</v>
      </c>
      <c r="KI41" s="165" t="e">
        <f t="shared" si="318"/>
        <v>#N/A</v>
      </c>
      <c r="KJ41" s="165" t="e">
        <f t="shared" si="319"/>
        <v>#N/A</v>
      </c>
      <c r="KK41" s="165" t="e">
        <f t="shared" si="320"/>
        <v>#N/A</v>
      </c>
      <c r="KL41" s="165" t="e">
        <f t="shared" si="321"/>
        <v>#N/A</v>
      </c>
      <c r="KM41" s="165" t="e">
        <f t="shared" si="322"/>
        <v>#N/A</v>
      </c>
      <c r="KN41" s="165" t="e">
        <f t="shared" si="323"/>
        <v>#N/A</v>
      </c>
      <c r="KO41" s="165" t="e">
        <f t="shared" si="324"/>
        <v>#N/A</v>
      </c>
      <c r="KP41" s="165" t="e">
        <f t="shared" si="325"/>
        <v>#N/A</v>
      </c>
      <c r="KQ41" s="165" t="e">
        <f t="shared" si="326"/>
        <v>#N/A</v>
      </c>
      <c r="KR41" s="165" t="e">
        <f t="shared" si="327"/>
        <v>#N/A</v>
      </c>
      <c r="KS41" s="165" t="e">
        <f t="shared" si="328"/>
        <v>#N/A</v>
      </c>
      <c r="KT41" s="165" t="e">
        <f t="shared" si="329"/>
        <v>#N/A</v>
      </c>
      <c r="KU41" s="165" t="e">
        <f t="shared" si="330"/>
        <v>#N/A</v>
      </c>
      <c r="KV41" s="165" t="e">
        <f t="shared" si="331"/>
        <v>#N/A</v>
      </c>
      <c r="KW41" s="165" t="e">
        <f t="shared" si="332"/>
        <v>#N/A</v>
      </c>
      <c r="KX41" s="165" t="e">
        <f t="shared" si="333"/>
        <v>#N/A</v>
      </c>
      <c r="KY41" s="165" t="e">
        <f t="shared" si="334"/>
        <v>#N/A</v>
      </c>
      <c r="KZ41" s="165" t="e">
        <f t="shared" si="335"/>
        <v>#N/A</v>
      </c>
      <c r="LA41" s="165" t="e">
        <f t="shared" si="336"/>
        <v>#N/A</v>
      </c>
      <c r="LB41" s="165" t="e">
        <f t="shared" si="337"/>
        <v>#N/A</v>
      </c>
      <c r="LC41" s="165" t="e">
        <f t="shared" si="338"/>
        <v>#N/A</v>
      </c>
      <c r="LD41" s="165" t="e">
        <f t="shared" si="339"/>
        <v>#N/A</v>
      </c>
      <c r="LE41" s="165" t="e">
        <f t="shared" si="340"/>
        <v>#N/A</v>
      </c>
      <c r="LF41" s="165" t="e">
        <f t="shared" si="341"/>
        <v>#N/A</v>
      </c>
      <c r="LG41" s="165" t="e">
        <f t="shared" si="342"/>
        <v>#N/A</v>
      </c>
      <c r="LH41" s="165" t="e">
        <f t="shared" si="343"/>
        <v>#N/A</v>
      </c>
      <c r="LI41" s="165" t="e">
        <f t="shared" si="344"/>
        <v>#N/A</v>
      </c>
      <c r="LJ41" s="165" t="e">
        <f t="shared" si="345"/>
        <v>#N/A</v>
      </c>
      <c r="LK41" s="165" t="e">
        <f t="shared" si="346"/>
        <v>#N/A</v>
      </c>
      <c r="LL41" s="165" t="e">
        <f t="shared" si="347"/>
        <v>#N/A</v>
      </c>
      <c r="LM41" s="165" t="e">
        <f t="shared" si="348"/>
        <v>#N/A</v>
      </c>
      <c r="LN41" s="165" t="e">
        <f t="shared" si="349"/>
        <v>#N/A</v>
      </c>
      <c r="LO41" s="165" t="e">
        <f t="shared" si="350"/>
        <v>#N/A</v>
      </c>
      <c r="LP41" s="165" t="e">
        <f t="shared" si="351"/>
        <v>#N/A</v>
      </c>
      <c r="LQ41" s="165" t="e">
        <f t="shared" si="352"/>
        <v>#N/A</v>
      </c>
      <c r="LR41" s="165" t="e">
        <f t="shared" si="353"/>
        <v>#N/A</v>
      </c>
      <c r="LS41" s="165" t="e">
        <f t="shared" si="354"/>
        <v>#N/A</v>
      </c>
      <c r="LT41" s="165" t="e">
        <f t="shared" si="355"/>
        <v>#N/A</v>
      </c>
      <c r="LU41" s="165" t="e">
        <f t="shared" si="356"/>
        <v>#N/A</v>
      </c>
      <c r="LV41" s="165" t="e">
        <f t="shared" si="357"/>
        <v>#N/A</v>
      </c>
      <c r="LW41" s="165" t="e">
        <f t="shared" si="358"/>
        <v>#N/A</v>
      </c>
      <c r="LX41" s="165" t="e">
        <f t="shared" si="359"/>
        <v>#N/A</v>
      </c>
      <c r="LY41" s="165" t="e">
        <f t="shared" si="360"/>
        <v>#N/A</v>
      </c>
      <c r="LZ41" s="165" t="e">
        <f t="shared" si="361"/>
        <v>#N/A</v>
      </c>
      <c r="MA41" s="165" t="e">
        <f t="shared" si="362"/>
        <v>#N/A</v>
      </c>
      <c r="MB41" s="165" t="e">
        <f t="shared" si="363"/>
        <v>#N/A</v>
      </c>
      <c r="MC41" s="165" t="e">
        <f t="shared" si="364"/>
        <v>#N/A</v>
      </c>
      <c r="MD41" s="165" t="e">
        <f t="shared" si="365"/>
        <v>#N/A</v>
      </c>
      <c r="ME41" s="165" t="e">
        <f t="shared" si="366"/>
        <v>#N/A</v>
      </c>
      <c r="MF41" s="165" t="e">
        <f t="shared" si="367"/>
        <v>#N/A</v>
      </c>
      <c r="MG41" s="165" t="e">
        <f t="shared" si="368"/>
        <v>#N/A</v>
      </c>
      <c r="MH41" s="165" t="e">
        <f t="shared" si="369"/>
        <v>#N/A</v>
      </c>
      <c r="MI41" s="165" t="e">
        <f t="shared" si="370"/>
        <v>#N/A</v>
      </c>
      <c r="MJ41" s="165" t="e">
        <f t="shared" si="371"/>
        <v>#N/A</v>
      </c>
      <c r="MK41" s="165" t="e">
        <f t="shared" si="372"/>
        <v>#N/A</v>
      </c>
      <c r="ML41" s="165" t="e">
        <f t="shared" si="373"/>
        <v>#N/A</v>
      </c>
      <c r="MM41" s="165" t="e">
        <f t="shared" si="374"/>
        <v>#N/A</v>
      </c>
      <c r="MN41" s="165" t="e">
        <f t="shared" si="375"/>
        <v>#N/A</v>
      </c>
      <c r="MO41" s="165" t="e">
        <f t="shared" si="376"/>
        <v>#N/A</v>
      </c>
      <c r="MP41" s="165" t="e">
        <f t="shared" si="377"/>
        <v>#N/A</v>
      </c>
      <c r="MQ41" s="165" t="e">
        <f t="shared" si="378"/>
        <v>#N/A</v>
      </c>
      <c r="MR41" s="165" t="e">
        <f t="shared" si="379"/>
        <v>#N/A</v>
      </c>
      <c r="MS41" s="165" t="e">
        <f t="shared" si="380"/>
        <v>#N/A</v>
      </c>
      <c r="MT41" s="165" t="e">
        <f t="shared" si="381"/>
        <v>#N/A</v>
      </c>
      <c r="MU41" s="165" t="e">
        <f t="shared" si="382"/>
        <v>#N/A</v>
      </c>
      <c r="MV41" s="165" t="e">
        <f t="shared" si="383"/>
        <v>#N/A</v>
      </c>
      <c r="MW41" s="165" t="e">
        <f t="shared" si="384"/>
        <v>#N/A</v>
      </c>
      <c r="MX41" s="165" t="e">
        <f t="shared" si="385"/>
        <v>#N/A</v>
      </c>
      <c r="MY41" s="165" t="e">
        <f t="shared" si="386"/>
        <v>#N/A</v>
      </c>
      <c r="MZ41" s="165" t="e">
        <f t="shared" si="387"/>
        <v>#N/A</v>
      </c>
      <c r="NA41" s="165" t="e">
        <f t="shared" si="388"/>
        <v>#N/A</v>
      </c>
      <c r="NB41" s="165" t="e">
        <f t="shared" si="389"/>
        <v>#N/A</v>
      </c>
      <c r="NC41" s="165" t="e">
        <f t="shared" si="390"/>
        <v>#N/A</v>
      </c>
      <c r="ND41" s="165" t="e">
        <f t="shared" si="391"/>
        <v>#N/A</v>
      </c>
      <c r="NE41" s="165" t="e">
        <f t="shared" si="392"/>
        <v>#N/A</v>
      </c>
      <c r="NF41" s="165" t="e">
        <f t="shared" si="393"/>
        <v>#N/A</v>
      </c>
      <c r="NG41" s="165" t="e">
        <f t="shared" si="394"/>
        <v>#N/A</v>
      </c>
      <c r="NH41" s="165" t="e">
        <f t="shared" si="395"/>
        <v>#N/A</v>
      </c>
      <c r="NI41" s="165" t="e">
        <f t="shared" si="396"/>
        <v>#N/A</v>
      </c>
      <c r="NJ41" s="165" t="e">
        <f t="shared" si="397"/>
        <v>#N/A</v>
      </c>
      <c r="NK41" s="165" t="e">
        <f t="shared" si="398"/>
        <v>#N/A</v>
      </c>
      <c r="NL41" s="165" t="e">
        <f t="shared" si="399"/>
        <v>#N/A</v>
      </c>
      <c r="NM41" s="165" t="e">
        <f t="shared" si="400"/>
        <v>#N/A</v>
      </c>
      <c r="NN41" s="165" t="e">
        <f t="shared" si="401"/>
        <v>#N/A</v>
      </c>
      <c r="NO41" s="165" t="e">
        <f t="shared" si="402"/>
        <v>#N/A</v>
      </c>
      <c r="NP41" s="165" t="e">
        <f t="shared" si="403"/>
        <v>#N/A</v>
      </c>
      <c r="NQ41" s="165" t="e">
        <f t="shared" si="404"/>
        <v>#N/A</v>
      </c>
      <c r="NR41" s="165" t="e">
        <f t="shared" si="405"/>
        <v>#N/A</v>
      </c>
      <c r="NS41" s="165" t="e">
        <f t="shared" si="406"/>
        <v>#N/A</v>
      </c>
      <c r="NT41" s="165" t="e">
        <f t="shared" si="407"/>
        <v>#N/A</v>
      </c>
      <c r="NU41" s="165" t="e">
        <f t="shared" si="408"/>
        <v>#N/A</v>
      </c>
      <c r="NV41" s="165" t="e">
        <f t="shared" si="409"/>
        <v>#N/A</v>
      </c>
      <c r="NW41" s="165" t="e">
        <f t="shared" si="410"/>
        <v>#N/A</v>
      </c>
      <c r="NX41" s="165" t="e">
        <f t="shared" si="411"/>
        <v>#N/A</v>
      </c>
      <c r="NY41" s="165" t="e">
        <f t="shared" si="412"/>
        <v>#N/A</v>
      </c>
      <c r="NZ41" s="165" t="e">
        <f t="shared" si="413"/>
        <v>#N/A</v>
      </c>
      <c r="OA41" s="165" t="e">
        <f t="shared" si="414"/>
        <v>#N/A</v>
      </c>
      <c r="OB41" s="165" t="e">
        <f t="shared" si="415"/>
        <v>#N/A</v>
      </c>
      <c r="OC41" s="165" t="e">
        <f t="shared" si="416"/>
        <v>#N/A</v>
      </c>
      <c r="OD41" s="165" t="e">
        <f t="shared" si="417"/>
        <v>#N/A</v>
      </c>
      <c r="OE41" s="165" t="e">
        <f t="shared" si="418"/>
        <v>#N/A</v>
      </c>
      <c r="OF41" s="165" t="e">
        <f t="shared" si="419"/>
        <v>#N/A</v>
      </c>
      <c r="OG41" s="165" t="e">
        <f t="shared" si="420"/>
        <v>#N/A</v>
      </c>
      <c r="OH41" s="165" t="e">
        <f t="shared" si="421"/>
        <v>#N/A</v>
      </c>
      <c r="OI41" s="165" t="e">
        <f t="shared" si="422"/>
        <v>#N/A</v>
      </c>
      <c r="OJ41" s="165" t="e">
        <f t="shared" si="423"/>
        <v>#N/A</v>
      </c>
      <c r="OK41" s="165" t="e">
        <f t="shared" si="424"/>
        <v>#N/A</v>
      </c>
      <c r="OL41" s="165" t="e">
        <f t="shared" si="425"/>
        <v>#N/A</v>
      </c>
      <c r="OM41" s="165" t="e">
        <f t="shared" si="426"/>
        <v>#N/A</v>
      </c>
      <c r="ON41" s="165" t="e">
        <f t="shared" si="427"/>
        <v>#N/A</v>
      </c>
      <c r="OO41" s="165" t="e">
        <f t="shared" si="428"/>
        <v>#N/A</v>
      </c>
      <c r="OP41" s="165" t="e">
        <f t="shared" si="429"/>
        <v>#N/A</v>
      </c>
      <c r="OQ41" s="165" t="e">
        <f t="shared" si="430"/>
        <v>#N/A</v>
      </c>
      <c r="OR41" s="165" t="e">
        <f t="shared" si="431"/>
        <v>#N/A</v>
      </c>
      <c r="OS41" s="165" t="e">
        <f t="shared" si="432"/>
        <v>#N/A</v>
      </c>
      <c r="OT41" s="165" t="e">
        <f t="shared" si="433"/>
        <v>#N/A</v>
      </c>
      <c r="OU41" s="165" t="e">
        <f t="shared" si="434"/>
        <v>#N/A</v>
      </c>
      <c r="OV41" s="165" t="e">
        <f t="shared" si="435"/>
        <v>#N/A</v>
      </c>
      <c r="OW41" s="165" t="e">
        <f t="shared" si="436"/>
        <v>#N/A</v>
      </c>
      <c r="OX41" s="165" t="e">
        <f t="shared" si="437"/>
        <v>#N/A</v>
      </c>
      <c r="OY41" s="165" t="e">
        <f t="shared" si="438"/>
        <v>#N/A</v>
      </c>
      <c r="OZ41" s="165" t="e">
        <f t="shared" si="439"/>
        <v>#N/A</v>
      </c>
      <c r="PA41" s="165" t="e">
        <f t="shared" si="440"/>
        <v>#N/A</v>
      </c>
      <c r="PB41" s="165" t="e">
        <f t="shared" si="441"/>
        <v>#N/A</v>
      </c>
      <c r="PC41" s="165" t="e">
        <f t="shared" si="442"/>
        <v>#N/A</v>
      </c>
      <c r="PD41" s="165" t="e">
        <f t="shared" si="443"/>
        <v>#N/A</v>
      </c>
      <c r="PE41" s="165" t="e">
        <f t="shared" si="444"/>
        <v>#N/A</v>
      </c>
      <c r="PF41" s="165" t="e">
        <f t="shared" si="445"/>
        <v>#N/A</v>
      </c>
      <c r="PG41" s="165" t="e">
        <f t="shared" si="446"/>
        <v>#N/A</v>
      </c>
      <c r="PH41" s="165" t="e">
        <f t="shared" si="447"/>
        <v>#N/A</v>
      </c>
    </row>
    <row r="42" spans="1:424" hidden="1" x14ac:dyDescent="0.45">
      <c r="A42" s="4">
        <v>39</v>
      </c>
      <c r="B42" s="92" t="str">
        <f t="shared" si="208"/>
        <v/>
      </c>
      <c r="C42" s="91"/>
      <c r="D42" s="92" t="str">
        <f t="shared" si="209"/>
        <v/>
      </c>
      <c r="E42" s="120" t="str">
        <f t="shared" si="0"/>
        <v/>
      </c>
      <c r="F42" s="120" t="str">
        <f t="shared" si="1"/>
        <v/>
      </c>
      <c r="G42" s="71" t="str">
        <f t="shared" si="210"/>
        <v/>
      </c>
      <c r="H42" s="23"/>
      <c r="I42" s="55"/>
      <c r="J42" s="298"/>
      <c r="K42" s="72" t="str">
        <f>IF(AND(B42&gt;0,C42&gt;0,D42&gt;0),IF(ISBLANK(J42),IF(ISBLANK(H42),"",(D42-B42)*VLOOKUP(H42,VLookups!$A$4:$B$13,2,FALSE)),J42),"")</f>
        <v/>
      </c>
      <c r="L42" s="73" t="str">
        <f t="shared" si="246"/>
        <v/>
      </c>
      <c r="M42" s="91"/>
      <c r="N42" s="265" t="str">
        <f>IF(AND(M42&gt;0,C42&gt;0,NOT(K42="")),ABS(VLOOKUP($M$1,VLookups!$A$43:$B$44,2,FALSE)-_xlfn.NORM.DIST(M42,G42,K42,TRUE)),"")</f>
        <v/>
      </c>
      <c r="O42" s="90" t="str">
        <f>IF(AND($B42&gt;0,$C42&gt;0,$D42&gt;0,NOT(ISBLANK($H42))),_xlfn.NORM.INV(ABS(VLOOKUP($M$1,VLookups!$A$43:$B$44,2,FALSE)-O$3),$G42,$K42),"")</f>
        <v/>
      </c>
      <c r="P42" s="89" t="str">
        <f>IF(AND($B42&gt;0,$C42&gt;0,$D42&gt;0,NOT(ISBLANK($H42))),_xlfn.NORM.INV(ABS(VLOOKUP($M$1,VLookups!$A$43:$B$44,2,FALSE)-P$3),$G42,$K42),"")</f>
        <v/>
      </c>
      <c r="Q42" s="90" t="str">
        <f>IF(AND($B42&gt;0,$C42&gt;0,$D42&gt;0,NOT(ISBLANK($H42))),_xlfn.NORM.INV(ABS(VLOOKUP($M$1,VLookups!$A$43:$B$44,2,FALSE)-Q$3),$G42,$K42),"")</f>
        <v/>
      </c>
      <c r="R42" s="89" t="str">
        <f>IF(AND($B42&gt;0,$C42&gt;0,$D42&gt;0,NOT(ISBLANK($H42))),_xlfn.NORM.INV(ABS(VLOOKUP($M$1,VLookups!$A$43:$B$44,2,FALSE)-R$3),$G42,$K42),"")</f>
        <v/>
      </c>
      <c r="S42" s="90" t="str">
        <f>IF(AND($B42&gt;0,$C42&gt;0,$D42&gt;0,NOT(ISBLANK($H42))),_xlfn.NORM.INV(ABS(VLOOKUP($M$1,VLookups!$A$43:$B$44,2,FALSE)-S$3),$G42,$K42),"")</f>
        <v/>
      </c>
      <c r="T42" s="89" t="str">
        <f>IF(AND($B42&gt;0,$C42&gt;0,$D42&gt;0,NOT(ISBLANK($H42))),_xlfn.NORM.INV(ABS(VLOOKUP($M$1,VLookups!$A$43:$B$44,2,FALSE)-T$3),$G42,$K42),"")</f>
        <v/>
      </c>
      <c r="U42" s="5"/>
      <c r="V42" s="164" t="str">
        <f t="shared" si="211"/>
        <v/>
      </c>
      <c r="W42" s="47" t="str">
        <f t="shared" si="212"/>
        <v/>
      </c>
      <c r="X42" s="47" t="str">
        <f t="shared" ref="X42:CI45" si="454">IF(ISNONTEXT($V42),Y42-$V42,"")</f>
        <v/>
      </c>
      <c r="Y42" s="47" t="str">
        <f t="shared" si="454"/>
        <v/>
      </c>
      <c r="Z42" s="47" t="str">
        <f t="shared" si="454"/>
        <v/>
      </c>
      <c r="AA42" s="47" t="str">
        <f t="shared" si="454"/>
        <v/>
      </c>
      <c r="AB42" s="47" t="str">
        <f t="shared" si="454"/>
        <v/>
      </c>
      <c r="AC42" s="47" t="str">
        <f t="shared" si="454"/>
        <v/>
      </c>
      <c r="AD42" s="47" t="str">
        <f t="shared" si="454"/>
        <v/>
      </c>
      <c r="AE42" s="47" t="str">
        <f t="shared" si="454"/>
        <v/>
      </c>
      <c r="AF42" s="47" t="str">
        <f t="shared" si="454"/>
        <v/>
      </c>
      <c r="AG42" s="47" t="str">
        <f t="shared" si="454"/>
        <v/>
      </c>
      <c r="AH42" s="47" t="str">
        <f t="shared" si="454"/>
        <v/>
      </c>
      <c r="AI42" s="47" t="str">
        <f t="shared" si="454"/>
        <v/>
      </c>
      <c r="AJ42" s="47" t="str">
        <f t="shared" si="454"/>
        <v/>
      </c>
      <c r="AK42" s="47" t="str">
        <f t="shared" si="454"/>
        <v/>
      </c>
      <c r="AL42" s="47" t="str">
        <f t="shared" si="454"/>
        <v/>
      </c>
      <c r="AM42" s="47" t="str">
        <f t="shared" si="454"/>
        <v/>
      </c>
      <c r="AN42" s="47" t="str">
        <f t="shared" si="454"/>
        <v/>
      </c>
      <c r="AO42" s="47" t="str">
        <f t="shared" si="454"/>
        <v/>
      </c>
      <c r="AP42" s="47" t="str">
        <f t="shared" si="454"/>
        <v/>
      </c>
      <c r="AQ42" s="47" t="str">
        <f t="shared" si="454"/>
        <v/>
      </c>
      <c r="AR42" s="47" t="str">
        <f t="shared" si="454"/>
        <v/>
      </c>
      <c r="AS42" s="47" t="str">
        <f t="shared" si="454"/>
        <v/>
      </c>
      <c r="AT42" s="47" t="str">
        <f t="shared" si="454"/>
        <v/>
      </c>
      <c r="AU42" s="47" t="str">
        <f t="shared" si="454"/>
        <v/>
      </c>
      <c r="AV42" s="47" t="str">
        <f t="shared" si="454"/>
        <v/>
      </c>
      <c r="AW42" s="47" t="str">
        <f t="shared" si="454"/>
        <v/>
      </c>
      <c r="AX42" s="47" t="str">
        <f t="shared" si="454"/>
        <v/>
      </c>
      <c r="AY42" s="47" t="str">
        <f t="shared" si="454"/>
        <v/>
      </c>
      <c r="AZ42" s="47" t="str">
        <f t="shared" si="454"/>
        <v/>
      </c>
      <c r="BA42" s="47" t="str">
        <f t="shared" si="454"/>
        <v/>
      </c>
      <c r="BB42" s="47" t="str">
        <f t="shared" si="454"/>
        <v/>
      </c>
      <c r="BC42" s="47" t="str">
        <f t="shared" si="454"/>
        <v/>
      </c>
      <c r="BD42" s="47" t="str">
        <f t="shared" si="454"/>
        <v/>
      </c>
      <c r="BE42" s="47" t="str">
        <f t="shared" si="454"/>
        <v/>
      </c>
      <c r="BF42" s="47" t="str">
        <f t="shared" si="454"/>
        <v/>
      </c>
      <c r="BG42" s="47" t="str">
        <f t="shared" si="454"/>
        <v/>
      </c>
      <c r="BH42" s="47" t="str">
        <f t="shared" si="454"/>
        <v/>
      </c>
      <c r="BI42" s="47" t="str">
        <f t="shared" si="454"/>
        <v/>
      </c>
      <c r="BJ42" s="47" t="str">
        <f t="shared" si="454"/>
        <v/>
      </c>
      <c r="BK42" s="47" t="str">
        <f t="shared" si="454"/>
        <v/>
      </c>
      <c r="BL42" s="47" t="str">
        <f t="shared" si="454"/>
        <v/>
      </c>
      <c r="BM42" s="47" t="str">
        <f t="shared" si="454"/>
        <v/>
      </c>
      <c r="BN42" s="47" t="str">
        <f t="shared" si="454"/>
        <v/>
      </c>
      <c r="BO42" s="47" t="str">
        <f t="shared" si="454"/>
        <v/>
      </c>
      <c r="BP42" s="47" t="str">
        <f t="shared" si="454"/>
        <v/>
      </c>
      <c r="BQ42" s="47" t="str">
        <f t="shared" si="454"/>
        <v/>
      </c>
      <c r="BR42" s="47" t="str">
        <f t="shared" si="454"/>
        <v/>
      </c>
      <c r="BS42" s="47" t="str">
        <f t="shared" si="454"/>
        <v/>
      </c>
      <c r="BT42" s="47" t="str">
        <f t="shared" si="454"/>
        <v/>
      </c>
      <c r="BU42" s="47" t="str">
        <f t="shared" si="454"/>
        <v/>
      </c>
      <c r="BV42" s="47" t="str">
        <f t="shared" si="454"/>
        <v/>
      </c>
      <c r="BW42" s="47" t="str">
        <f t="shared" si="454"/>
        <v/>
      </c>
      <c r="BX42" s="47" t="str">
        <f t="shared" si="454"/>
        <v/>
      </c>
      <c r="BY42" s="47" t="str">
        <f t="shared" si="454"/>
        <v/>
      </c>
      <c r="BZ42" s="47" t="str">
        <f t="shared" si="454"/>
        <v/>
      </c>
      <c r="CA42" s="47" t="str">
        <f t="shared" si="454"/>
        <v/>
      </c>
      <c r="CB42" s="47" t="str">
        <f t="shared" si="454"/>
        <v/>
      </c>
      <c r="CC42" s="47" t="str">
        <f t="shared" si="454"/>
        <v/>
      </c>
      <c r="CD42" s="47" t="str">
        <f t="shared" si="454"/>
        <v/>
      </c>
      <c r="CE42" s="47" t="str">
        <f t="shared" si="454"/>
        <v/>
      </c>
      <c r="CF42" s="47" t="str">
        <f t="shared" si="454"/>
        <v/>
      </c>
      <c r="CG42" s="47" t="str">
        <f t="shared" si="454"/>
        <v/>
      </c>
      <c r="CH42" s="47" t="str">
        <f t="shared" si="454"/>
        <v/>
      </c>
      <c r="CI42" s="47" t="str">
        <f t="shared" si="454"/>
        <v/>
      </c>
      <c r="CJ42" s="47" t="str">
        <f t="shared" si="452"/>
        <v/>
      </c>
      <c r="CK42" s="47" t="str">
        <f t="shared" si="452"/>
        <v/>
      </c>
      <c r="CL42" s="47" t="str">
        <f t="shared" si="452"/>
        <v/>
      </c>
      <c r="CM42" s="47" t="str">
        <f t="shared" si="452"/>
        <v/>
      </c>
      <c r="CN42" s="47" t="str">
        <f t="shared" si="452"/>
        <v/>
      </c>
      <c r="CO42" s="47" t="str">
        <f t="shared" si="452"/>
        <v/>
      </c>
      <c r="CP42" s="47" t="str">
        <f t="shared" si="452"/>
        <v/>
      </c>
      <c r="CQ42" s="47" t="str">
        <f t="shared" si="452"/>
        <v/>
      </c>
      <c r="CR42" s="47" t="str">
        <f t="shared" si="452"/>
        <v/>
      </c>
      <c r="CS42" s="47" t="str">
        <f t="shared" si="452"/>
        <v/>
      </c>
      <c r="CT42" s="47" t="str">
        <f t="shared" si="452"/>
        <v/>
      </c>
      <c r="CU42" s="47" t="str">
        <f t="shared" si="452"/>
        <v/>
      </c>
      <c r="CV42" s="47" t="str">
        <f t="shared" si="452"/>
        <v/>
      </c>
      <c r="CW42" s="47" t="str">
        <f t="shared" si="452"/>
        <v/>
      </c>
      <c r="CX42" s="47" t="str">
        <f t="shared" si="452"/>
        <v/>
      </c>
      <c r="CY42" s="47" t="str">
        <f t="shared" si="452"/>
        <v/>
      </c>
      <c r="CZ42" s="47" t="str">
        <f t="shared" si="452"/>
        <v/>
      </c>
      <c r="DA42" s="47" t="str">
        <f t="shared" si="452"/>
        <v/>
      </c>
      <c r="DB42" s="47" t="str">
        <f t="shared" si="452"/>
        <v/>
      </c>
      <c r="DC42" s="47" t="str">
        <f t="shared" si="452"/>
        <v/>
      </c>
      <c r="DD42" s="47" t="str">
        <f t="shared" si="452"/>
        <v/>
      </c>
      <c r="DE42" s="47" t="str">
        <f t="shared" si="452"/>
        <v/>
      </c>
      <c r="DF42" s="47" t="str">
        <f t="shared" si="452"/>
        <v/>
      </c>
      <c r="DG42" s="47" t="str">
        <f t="shared" si="452"/>
        <v/>
      </c>
      <c r="DH42" s="47" t="str">
        <f t="shared" si="452"/>
        <v/>
      </c>
      <c r="DI42" s="47" t="str">
        <f t="shared" si="452"/>
        <v/>
      </c>
      <c r="DJ42" s="47" t="str">
        <f t="shared" si="452"/>
        <v/>
      </c>
      <c r="DK42" s="47" t="str">
        <f t="shared" si="452"/>
        <v/>
      </c>
      <c r="DL42" s="47" t="str">
        <f t="shared" si="452"/>
        <v/>
      </c>
      <c r="DM42" s="47" t="str">
        <f t="shared" si="452"/>
        <v/>
      </c>
      <c r="DN42" s="47" t="str">
        <f t="shared" si="452"/>
        <v/>
      </c>
      <c r="DO42" s="47" t="str">
        <f t="shared" si="452"/>
        <v/>
      </c>
      <c r="DP42" s="47" t="str">
        <f t="shared" si="452"/>
        <v/>
      </c>
      <c r="DQ42" s="47" t="str">
        <f t="shared" si="452"/>
        <v/>
      </c>
      <c r="DR42" s="47" t="str">
        <f t="shared" si="452"/>
        <v/>
      </c>
      <c r="DS42" s="179" t="str">
        <f t="shared" si="213"/>
        <v/>
      </c>
      <c r="DT42" s="47" t="str">
        <f t="shared" si="214"/>
        <v/>
      </c>
      <c r="DU42" s="47" t="str">
        <f t="shared" ref="DU42:GF45" si="455">IF(ISNONTEXT($V42),DT42+$V42,"")</f>
        <v/>
      </c>
      <c r="DV42" s="47" t="str">
        <f t="shared" si="455"/>
        <v/>
      </c>
      <c r="DW42" s="47" t="str">
        <f t="shared" si="455"/>
        <v/>
      </c>
      <c r="DX42" s="47" t="str">
        <f t="shared" si="455"/>
        <v/>
      </c>
      <c r="DY42" s="47" t="str">
        <f t="shared" si="455"/>
        <v/>
      </c>
      <c r="DZ42" s="47" t="str">
        <f t="shared" si="455"/>
        <v/>
      </c>
      <c r="EA42" s="47" t="str">
        <f t="shared" si="455"/>
        <v/>
      </c>
      <c r="EB42" s="47" t="str">
        <f t="shared" si="455"/>
        <v/>
      </c>
      <c r="EC42" s="47" t="str">
        <f t="shared" si="455"/>
        <v/>
      </c>
      <c r="ED42" s="47" t="str">
        <f t="shared" si="455"/>
        <v/>
      </c>
      <c r="EE42" s="47" t="str">
        <f t="shared" si="455"/>
        <v/>
      </c>
      <c r="EF42" s="47" t="str">
        <f t="shared" si="455"/>
        <v/>
      </c>
      <c r="EG42" s="47" t="str">
        <f t="shared" si="455"/>
        <v/>
      </c>
      <c r="EH42" s="47" t="str">
        <f t="shared" si="455"/>
        <v/>
      </c>
      <c r="EI42" s="47" t="str">
        <f t="shared" si="455"/>
        <v/>
      </c>
      <c r="EJ42" s="47" t="str">
        <f t="shared" si="455"/>
        <v/>
      </c>
      <c r="EK42" s="47" t="str">
        <f t="shared" si="455"/>
        <v/>
      </c>
      <c r="EL42" s="47" t="str">
        <f t="shared" si="455"/>
        <v/>
      </c>
      <c r="EM42" s="47" t="str">
        <f t="shared" si="455"/>
        <v/>
      </c>
      <c r="EN42" s="47" t="str">
        <f t="shared" si="455"/>
        <v/>
      </c>
      <c r="EO42" s="47" t="str">
        <f t="shared" si="455"/>
        <v/>
      </c>
      <c r="EP42" s="47" t="str">
        <f t="shared" si="455"/>
        <v/>
      </c>
      <c r="EQ42" s="47" t="str">
        <f t="shared" si="455"/>
        <v/>
      </c>
      <c r="ER42" s="47" t="str">
        <f t="shared" si="455"/>
        <v/>
      </c>
      <c r="ES42" s="47" t="str">
        <f t="shared" si="455"/>
        <v/>
      </c>
      <c r="ET42" s="47" t="str">
        <f t="shared" si="455"/>
        <v/>
      </c>
      <c r="EU42" s="47" t="str">
        <f t="shared" si="455"/>
        <v/>
      </c>
      <c r="EV42" s="47" t="str">
        <f t="shared" si="455"/>
        <v/>
      </c>
      <c r="EW42" s="47" t="str">
        <f t="shared" si="455"/>
        <v/>
      </c>
      <c r="EX42" s="47" t="str">
        <f t="shared" si="455"/>
        <v/>
      </c>
      <c r="EY42" s="47" t="str">
        <f t="shared" si="455"/>
        <v/>
      </c>
      <c r="EZ42" s="47" t="str">
        <f t="shared" si="455"/>
        <v/>
      </c>
      <c r="FA42" s="47" t="str">
        <f t="shared" si="455"/>
        <v/>
      </c>
      <c r="FB42" s="47" t="str">
        <f t="shared" si="455"/>
        <v/>
      </c>
      <c r="FC42" s="47" t="str">
        <f t="shared" si="455"/>
        <v/>
      </c>
      <c r="FD42" s="47" t="str">
        <f t="shared" si="455"/>
        <v/>
      </c>
      <c r="FE42" s="47" t="str">
        <f t="shared" si="455"/>
        <v/>
      </c>
      <c r="FF42" s="47" t="str">
        <f t="shared" si="455"/>
        <v/>
      </c>
      <c r="FG42" s="47" t="str">
        <f t="shared" si="455"/>
        <v/>
      </c>
      <c r="FH42" s="47" t="str">
        <f t="shared" si="455"/>
        <v/>
      </c>
      <c r="FI42" s="47" t="str">
        <f t="shared" si="455"/>
        <v/>
      </c>
      <c r="FJ42" s="47" t="str">
        <f t="shared" si="455"/>
        <v/>
      </c>
      <c r="FK42" s="47" t="str">
        <f t="shared" si="455"/>
        <v/>
      </c>
      <c r="FL42" s="47" t="str">
        <f t="shared" si="455"/>
        <v/>
      </c>
      <c r="FM42" s="47" t="str">
        <f t="shared" si="455"/>
        <v/>
      </c>
      <c r="FN42" s="47" t="str">
        <f t="shared" si="455"/>
        <v/>
      </c>
      <c r="FO42" s="47" t="str">
        <f t="shared" si="455"/>
        <v/>
      </c>
      <c r="FP42" s="47" t="str">
        <f t="shared" si="455"/>
        <v/>
      </c>
      <c r="FQ42" s="47" t="str">
        <f t="shared" si="455"/>
        <v/>
      </c>
      <c r="FR42" s="47" t="str">
        <f t="shared" si="455"/>
        <v/>
      </c>
      <c r="FS42" s="47" t="str">
        <f t="shared" si="455"/>
        <v/>
      </c>
      <c r="FT42" s="47" t="str">
        <f t="shared" si="455"/>
        <v/>
      </c>
      <c r="FU42" s="47" t="str">
        <f t="shared" si="455"/>
        <v/>
      </c>
      <c r="FV42" s="47" t="str">
        <f t="shared" si="455"/>
        <v/>
      </c>
      <c r="FW42" s="47" t="str">
        <f t="shared" si="455"/>
        <v/>
      </c>
      <c r="FX42" s="47" t="str">
        <f t="shared" si="455"/>
        <v/>
      </c>
      <c r="FY42" s="47" t="str">
        <f t="shared" si="455"/>
        <v/>
      </c>
      <c r="FZ42" s="47" t="str">
        <f t="shared" si="455"/>
        <v/>
      </c>
      <c r="GA42" s="47" t="str">
        <f t="shared" si="455"/>
        <v/>
      </c>
      <c r="GB42" s="47" t="str">
        <f t="shared" si="455"/>
        <v/>
      </c>
      <c r="GC42" s="47" t="str">
        <f t="shared" si="455"/>
        <v/>
      </c>
      <c r="GD42" s="47" t="str">
        <f t="shared" si="455"/>
        <v/>
      </c>
      <c r="GE42" s="47" t="str">
        <f t="shared" si="455"/>
        <v/>
      </c>
      <c r="GF42" s="47" t="str">
        <f t="shared" si="455"/>
        <v/>
      </c>
      <c r="GG42" s="47" t="str">
        <f t="shared" si="453"/>
        <v/>
      </c>
      <c r="GH42" s="47" t="str">
        <f t="shared" si="453"/>
        <v/>
      </c>
      <c r="GI42" s="47" t="str">
        <f t="shared" si="453"/>
        <v/>
      </c>
      <c r="GJ42" s="47" t="str">
        <f t="shared" si="453"/>
        <v/>
      </c>
      <c r="GK42" s="47" t="str">
        <f t="shared" si="453"/>
        <v/>
      </c>
      <c r="GL42" s="47" t="str">
        <f t="shared" si="453"/>
        <v/>
      </c>
      <c r="GM42" s="47" t="str">
        <f t="shared" si="453"/>
        <v/>
      </c>
      <c r="GN42" s="47" t="str">
        <f t="shared" si="453"/>
        <v/>
      </c>
      <c r="GO42" s="47" t="str">
        <f t="shared" si="453"/>
        <v/>
      </c>
      <c r="GP42" s="47" t="str">
        <f t="shared" si="453"/>
        <v/>
      </c>
      <c r="GQ42" s="47" t="str">
        <f t="shared" si="453"/>
        <v/>
      </c>
      <c r="GR42" s="47" t="str">
        <f t="shared" si="453"/>
        <v/>
      </c>
      <c r="GS42" s="47" t="str">
        <f t="shared" si="453"/>
        <v/>
      </c>
      <c r="GT42" s="47" t="str">
        <f t="shared" si="453"/>
        <v/>
      </c>
      <c r="GU42" s="47" t="str">
        <f t="shared" si="453"/>
        <v/>
      </c>
      <c r="GV42" s="47" t="str">
        <f t="shared" si="453"/>
        <v/>
      </c>
      <c r="GW42" s="47" t="str">
        <f t="shared" si="453"/>
        <v/>
      </c>
      <c r="GX42" s="47" t="str">
        <f t="shared" si="453"/>
        <v/>
      </c>
      <c r="GY42" s="47" t="str">
        <f t="shared" si="453"/>
        <v/>
      </c>
      <c r="GZ42" s="47" t="str">
        <f t="shared" si="453"/>
        <v/>
      </c>
      <c r="HA42" s="47" t="str">
        <f t="shared" si="453"/>
        <v/>
      </c>
      <c r="HB42" s="47" t="str">
        <f t="shared" si="453"/>
        <v/>
      </c>
      <c r="HC42" s="47" t="str">
        <f t="shared" si="453"/>
        <v/>
      </c>
      <c r="HD42" s="47" t="str">
        <f t="shared" si="453"/>
        <v/>
      </c>
      <c r="HE42" s="47" t="str">
        <f t="shared" si="453"/>
        <v/>
      </c>
      <c r="HF42" s="47" t="str">
        <f t="shared" si="453"/>
        <v/>
      </c>
      <c r="HG42" s="47" t="str">
        <f t="shared" si="453"/>
        <v/>
      </c>
      <c r="HH42" s="47" t="str">
        <f t="shared" si="453"/>
        <v/>
      </c>
      <c r="HI42" s="47" t="str">
        <f t="shared" si="453"/>
        <v/>
      </c>
      <c r="HJ42" s="47" t="str">
        <f t="shared" si="453"/>
        <v/>
      </c>
      <c r="HK42" s="47" t="str">
        <f t="shared" si="453"/>
        <v/>
      </c>
      <c r="HL42" s="47" t="str">
        <f t="shared" si="453"/>
        <v/>
      </c>
      <c r="HM42" s="47" t="str">
        <f t="shared" si="453"/>
        <v/>
      </c>
      <c r="HN42" s="47" t="str">
        <f t="shared" si="453"/>
        <v/>
      </c>
      <c r="HO42" s="47" t="str">
        <f t="shared" si="453"/>
        <v/>
      </c>
      <c r="HP42" s="165" t="e">
        <f t="shared" si="247"/>
        <v>#N/A</v>
      </c>
      <c r="HQ42" s="165" t="e">
        <f t="shared" si="248"/>
        <v>#N/A</v>
      </c>
      <c r="HR42" s="165" t="e">
        <f t="shared" si="249"/>
        <v>#N/A</v>
      </c>
      <c r="HS42" s="165" t="e">
        <f t="shared" si="250"/>
        <v>#N/A</v>
      </c>
      <c r="HT42" s="165" t="e">
        <f t="shared" si="251"/>
        <v>#N/A</v>
      </c>
      <c r="HU42" s="165" t="e">
        <f t="shared" si="252"/>
        <v>#N/A</v>
      </c>
      <c r="HV42" s="165" t="e">
        <f t="shared" si="253"/>
        <v>#N/A</v>
      </c>
      <c r="HW42" s="165" t="e">
        <f t="shared" si="254"/>
        <v>#N/A</v>
      </c>
      <c r="HX42" s="165" t="e">
        <f t="shared" si="255"/>
        <v>#N/A</v>
      </c>
      <c r="HY42" s="165" t="e">
        <f t="shared" si="256"/>
        <v>#N/A</v>
      </c>
      <c r="HZ42" s="165" t="e">
        <f t="shared" si="257"/>
        <v>#N/A</v>
      </c>
      <c r="IA42" s="165" t="e">
        <f t="shared" si="258"/>
        <v>#N/A</v>
      </c>
      <c r="IB42" s="165" t="e">
        <f t="shared" si="259"/>
        <v>#N/A</v>
      </c>
      <c r="IC42" s="165" t="e">
        <f t="shared" si="260"/>
        <v>#N/A</v>
      </c>
      <c r="ID42" s="165" t="e">
        <f t="shared" si="261"/>
        <v>#N/A</v>
      </c>
      <c r="IE42" s="165" t="e">
        <f t="shared" si="262"/>
        <v>#N/A</v>
      </c>
      <c r="IF42" s="165" t="e">
        <f t="shared" si="263"/>
        <v>#N/A</v>
      </c>
      <c r="IG42" s="165" t="e">
        <f t="shared" si="264"/>
        <v>#N/A</v>
      </c>
      <c r="IH42" s="165" t="e">
        <f t="shared" si="265"/>
        <v>#N/A</v>
      </c>
      <c r="II42" s="165" t="e">
        <f t="shared" si="266"/>
        <v>#N/A</v>
      </c>
      <c r="IJ42" s="165" t="e">
        <f t="shared" si="267"/>
        <v>#N/A</v>
      </c>
      <c r="IK42" s="165" t="e">
        <f t="shared" si="268"/>
        <v>#N/A</v>
      </c>
      <c r="IL42" s="165" t="e">
        <f t="shared" si="269"/>
        <v>#N/A</v>
      </c>
      <c r="IM42" s="165" t="e">
        <f t="shared" si="270"/>
        <v>#N/A</v>
      </c>
      <c r="IN42" s="165" t="e">
        <f t="shared" si="271"/>
        <v>#N/A</v>
      </c>
      <c r="IO42" s="165" t="e">
        <f t="shared" si="272"/>
        <v>#N/A</v>
      </c>
      <c r="IP42" s="165" t="e">
        <f t="shared" si="273"/>
        <v>#N/A</v>
      </c>
      <c r="IQ42" s="165" t="e">
        <f t="shared" si="274"/>
        <v>#N/A</v>
      </c>
      <c r="IR42" s="165" t="e">
        <f t="shared" si="275"/>
        <v>#N/A</v>
      </c>
      <c r="IS42" s="165" t="e">
        <f t="shared" si="276"/>
        <v>#N/A</v>
      </c>
      <c r="IT42" s="165" t="e">
        <f t="shared" si="277"/>
        <v>#N/A</v>
      </c>
      <c r="IU42" s="165" t="e">
        <f t="shared" si="278"/>
        <v>#N/A</v>
      </c>
      <c r="IV42" s="165" t="e">
        <f t="shared" si="279"/>
        <v>#N/A</v>
      </c>
      <c r="IW42" s="165" t="e">
        <f t="shared" si="280"/>
        <v>#N/A</v>
      </c>
      <c r="IX42" s="165" t="e">
        <f t="shared" si="281"/>
        <v>#N/A</v>
      </c>
      <c r="IY42" s="165" t="e">
        <f t="shared" si="282"/>
        <v>#N/A</v>
      </c>
      <c r="IZ42" s="165" t="e">
        <f t="shared" si="283"/>
        <v>#N/A</v>
      </c>
      <c r="JA42" s="165" t="e">
        <f t="shared" si="284"/>
        <v>#N/A</v>
      </c>
      <c r="JB42" s="165" t="e">
        <f t="shared" si="285"/>
        <v>#N/A</v>
      </c>
      <c r="JC42" s="165" t="e">
        <f t="shared" si="286"/>
        <v>#N/A</v>
      </c>
      <c r="JD42" s="165" t="e">
        <f t="shared" si="287"/>
        <v>#N/A</v>
      </c>
      <c r="JE42" s="165" t="e">
        <f t="shared" si="288"/>
        <v>#N/A</v>
      </c>
      <c r="JF42" s="165" t="e">
        <f t="shared" si="289"/>
        <v>#N/A</v>
      </c>
      <c r="JG42" s="165" t="e">
        <f t="shared" si="290"/>
        <v>#N/A</v>
      </c>
      <c r="JH42" s="165" t="e">
        <f t="shared" si="291"/>
        <v>#N/A</v>
      </c>
      <c r="JI42" s="165" t="e">
        <f t="shared" si="292"/>
        <v>#N/A</v>
      </c>
      <c r="JJ42" s="165" t="e">
        <f t="shared" si="293"/>
        <v>#N/A</v>
      </c>
      <c r="JK42" s="165" t="e">
        <f t="shared" si="294"/>
        <v>#N/A</v>
      </c>
      <c r="JL42" s="165" t="e">
        <f t="shared" si="295"/>
        <v>#N/A</v>
      </c>
      <c r="JM42" s="165" t="e">
        <f t="shared" si="296"/>
        <v>#N/A</v>
      </c>
      <c r="JN42" s="165" t="e">
        <f t="shared" si="297"/>
        <v>#N/A</v>
      </c>
      <c r="JO42" s="165" t="e">
        <f t="shared" si="298"/>
        <v>#N/A</v>
      </c>
      <c r="JP42" s="165" t="e">
        <f t="shared" si="299"/>
        <v>#N/A</v>
      </c>
      <c r="JQ42" s="165" t="e">
        <f t="shared" si="300"/>
        <v>#N/A</v>
      </c>
      <c r="JR42" s="165" t="e">
        <f t="shared" si="301"/>
        <v>#N/A</v>
      </c>
      <c r="JS42" s="165" t="e">
        <f t="shared" si="302"/>
        <v>#N/A</v>
      </c>
      <c r="JT42" s="165" t="e">
        <f t="shared" si="303"/>
        <v>#N/A</v>
      </c>
      <c r="JU42" s="165" t="e">
        <f t="shared" si="304"/>
        <v>#N/A</v>
      </c>
      <c r="JV42" s="165" t="e">
        <f t="shared" si="305"/>
        <v>#N/A</v>
      </c>
      <c r="JW42" s="165" t="e">
        <f t="shared" si="306"/>
        <v>#N/A</v>
      </c>
      <c r="JX42" s="165" t="e">
        <f t="shared" si="307"/>
        <v>#N/A</v>
      </c>
      <c r="JY42" s="165" t="e">
        <f t="shared" si="308"/>
        <v>#N/A</v>
      </c>
      <c r="JZ42" s="165" t="e">
        <f t="shared" si="309"/>
        <v>#N/A</v>
      </c>
      <c r="KA42" s="165" t="e">
        <f t="shared" si="310"/>
        <v>#N/A</v>
      </c>
      <c r="KB42" s="165" t="e">
        <f t="shared" si="311"/>
        <v>#N/A</v>
      </c>
      <c r="KC42" s="165" t="e">
        <f t="shared" si="312"/>
        <v>#N/A</v>
      </c>
      <c r="KD42" s="165" t="e">
        <f t="shared" si="313"/>
        <v>#N/A</v>
      </c>
      <c r="KE42" s="165" t="e">
        <f t="shared" si="314"/>
        <v>#N/A</v>
      </c>
      <c r="KF42" s="165" t="e">
        <f t="shared" si="315"/>
        <v>#N/A</v>
      </c>
      <c r="KG42" s="165" t="e">
        <f t="shared" si="316"/>
        <v>#N/A</v>
      </c>
      <c r="KH42" s="165" t="e">
        <f t="shared" si="317"/>
        <v>#N/A</v>
      </c>
      <c r="KI42" s="165" t="e">
        <f t="shared" si="318"/>
        <v>#N/A</v>
      </c>
      <c r="KJ42" s="165" t="e">
        <f t="shared" si="319"/>
        <v>#N/A</v>
      </c>
      <c r="KK42" s="165" t="e">
        <f t="shared" si="320"/>
        <v>#N/A</v>
      </c>
      <c r="KL42" s="165" t="e">
        <f t="shared" si="321"/>
        <v>#N/A</v>
      </c>
      <c r="KM42" s="165" t="e">
        <f t="shared" si="322"/>
        <v>#N/A</v>
      </c>
      <c r="KN42" s="165" t="e">
        <f t="shared" si="323"/>
        <v>#N/A</v>
      </c>
      <c r="KO42" s="165" t="e">
        <f t="shared" si="324"/>
        <v>#N/A</v>
      </c>
      <c r="KP42" s="165" t="e">
        <f t="shared" si="325"/>
        <v>#N/A</v>
      </c>
      <c r="KQ42" s="165" t="e">
        <f t="shared" si="326"/>
        <v>#N/A</v>
      </c>
      <c r="KR42" s="165" t="e">
        <f t="shared" si="327"/>
        <v>#N/A</v>
      </c>
      <c r="KS42" s="165" t="e">
        <f t="shared" si="328"/>
        <v>#N/A</v>
      </c>
      <c r="KT42" s="165" t="e">
        <f t="shared" si="329"/>
        <v>#N/A</v>
      </c>
      <c r="KU42" s="165" t="e">
        <f t="shared" si="330"/>
        <v>#N/A</v>
      </c>
      <c r="KV42" s="165" t="e">
        <f t="shared" si="331"/>
        <v>#N/A</v>
      </c>
      <c r="KW42" s="165" t="e">
        <f t="shared" si="332"/>
        <v>#N/A</v>
      </c>
      <c r="KX42" s="165" t="e">
        <f t="shared" si="333"/>
        <v>#N/A</v>
      </c>
      <c r="KY42" s="165" t="e">
        <f t="shared" si="334"/>
        <v>#N/A</v>
      </c>
      <c r="KZ42" s="165" t="e">
        <f t="shared" si="335"/>
        <v>#N/A</v>
      </c>
      <c r="LA42" s="165" t="e">
        <f t="shared" si="336"/>
        <v>#N/A</v>
      </c>
      <c r="LB42" s="165" t="e">
        <f t="shared" si="337"/>
        <v>#N/A</v>
      </c>
      <c r="LC42" s="165" t="e">
        <f t="shared" si="338"/>
        <v>#N/A</v>
      </c>
      <c r="LD42" s="165" t="e">
        <f t="shared" si="339"/>
        <v>#N/A</v>
      </c>
      <c r="LE42" s="165" t="e">
        <f t="shared" si="340"/>
        <v>#N/A</v>
      </c>
      <c r="LF42" s="165" t="e">
        <f t="shared" si="341"/>
        <v>#N/A</v>
      </c>
      <c r="LG42" s="165" t="e">
        <f t="shared" si="342"/>
        <v>#N/A</v>
      </c>
      <c r="LH42" s="165" t="e">
        <f t="shared" si="343"/>
        <v>#N/A</v>
      </c>
      <c r="LI42" s="165" t="e">
        <f t="shared" si="344"/>
        <v>#N/A</v>
      </c>
      <c r="LJ42" s="165" t="e">
        <f t="shared" si="345"/>
        <v>#N/A</v>
      </c>
      <c r="LK42" s="165" t="e">
        <f t="shared" si="346"/>
        <v>#N/A</v>
      </c>
      <c r="LL42" s="165" t="e">
        <f t="shared" si="347"/>
        <v>#N/A</v>
      </c>
      <c r="LM42" s="165" t="e">
        <f t="shared" si="348"/>
        <v>#N/A</v>
      </c>
      <c r="LN42" s="165" t="e">
        <f t="shared" si="349"/>
        <v>#N/A</v>
      </c>
      <c r="LO42" s="165" t="e">
        <f t="shared" si="350"/>
        <v>#N/A</v>
      </c>
      <c r="LP42" s="165" t="e">
        <f t="shared" si="351"/>
        <v>#N/A</v>
      </c>
      <c r="LQ42" s="165" t="e">
        <f t="shared" si="352"/>
        <v>#N/A</v>
      </c>
      <c r="LR42" s="165" t="e">
        <f t="shared" si="353"/>
        <v>#N/A</v>
      </c>
      <c r="LS42" s="165" t="e">
        <f t="shared" si="354"/>
        <v>#N/A</v>
      </c>
      <c r="LT42" s="165" t="e">
        <f t="shared" si="355"/>
        <v>#N/A</v>
      </c>
      <c r="LU42" s="165" t="e">
        <f t="shared" si="356"/>
        <v>#N/A</v>
      </c>
      <c r="LV42" s="165" t="e">
        <f t="shared" si="357"/>
        <v>#N/A</v>
      </c>
      <c r="LW42" s="165" t="e">
        <f t="shared" si="358"/>
        <v>#N/A</v>
      </c>
      <c r="LX42" s="165" t="e">
        <f t="shared" si="359"/>
        <v>#N/A</v>
      </c>
      <c r="LY42" s="165" t="e">
        <f t="shared" si="360"/>
        <v>#N/A</v>
      </c>
      <c r="LZ42" s="165" t="e">
        <f t="shared" si="361"/>
        <v>#N/A</v>
      </c>
      <c r="MA42" s="165" t="e">
        <f t="shared" si="362"/>
        <v>#N/A</v>
      </c>
      <c r="MB42" s="165" t="e">
        <f t="shared" si="363"/>
        <v>#N/A</v>
      </c>
      <c r="MC42" s="165" t="e">
        <f t="shared" si="364"/>
        <v>#N/A</v>
      </c>
      <c r="MD42" s="165" t="e">
        <f t="shared" si="365"/>
        <v>#N/A</v>
      </c>
      <c r="ME42" s="165" t="e">
        <f t="shared" si="366"/>
        <v>#N/A</v>
      </c>
      <c r="MF42" s="165" t="e">
        <f t="shared" si="367"/>
        <v>#N/A</v>
      </c>
      <c r="MG42" s="165" t="e">
        <f t="shared" si="368"/>
        <v>#N/A</v>
      </c>
      <c r="MH42" s="165" t="e">
        <f t="shared" si="369"/>
        <v>#N/A</v>
      </c>
      <c r="MI42" s="165" t="e">
        <f t="shared" si="370"/>
        <v>#N/A</v>
      </c>
      <c r="MJ42" s="165" t="e">
        <f t="shared" si="371"/>
        <v>#N/A</v>
      </c>
      <c r="MK42" s="165" t="e">
        <f t="shared" si="372"/>
        <v>#N/A</v>
      </c>
      <c r="ML42" s="165" t="e">
        <f t="shared" si="373"/>
        <v>#N/A</v>
      </c>
      <c r="MM42" s="165" t="e">
        <f t="shared" si="374"/>
        <v>#N/A</v>
      </c>
      <c r="MN42" s="165" t="e">
        <f t="shared" si="375"/>
        <v>#N/A</v>
      </c>
      <c r="MO42" s="165" t="e">
        <f t="shared" si="376"/>
        <v>#N/A</v>
      </c>
      <c r="MP42" s="165" t="e">
        <f t="shared" si="377"/>
        <v>#N/A</v>
      </c>
      <c r="MQ42" s="165" t="e">
        <f t="shared" si="378"/>
        <v>#N/A</v>
      </c>
      <c r="MR42" s="165" t="e">
        <f t="shared" si="379"/>
        <v>#N/A</v>
      </c>
      <c r="MS42" s="165" t="e">
        <f t="shared" si="380"/>
        <v>#N/A</v>
      </c>
      <c r="MT42" s="165" t="e">
        <f t="shared" si="381"/>
        <v>#N/A</v>
      </c>
      <c r="MU42" s="165" t="e">
        <f t="shared" si="382"/>
        <v>#N/A</v>
      </c>
      <c r="MV42" s="165" t="e">
        <f t="shared" si="383"/>
        <v>#N/A</v>
      </c>
      <c r="MW42" s="165" t="e">
        <f t="shared" si="384"/>
        <v>#N/A</v>
      </c>
      <c r="MX42" s="165" t="e">
        <f t="shared" si="385"/>
        <v>#N/A</v>
      </c>
      <c r="MY42" s="165" t="e">
        <f t="shared" si="386"/>
        <v>#N/A</v>
      </c>
      <c r="MZ42" s="165" t="e">
        <f t="shared" si="387"/>
        <v>#N/A</v>
      </c>
      <c r="NA42" s="165" t="e">
        <f t="shared" si="388"/>
        <v>#N/A</v>
      </c>
      <c r="NB42" s="165" t="e">
        <f t="shared" si="389"/>
        <v>#N/A</v>
      </c>
      <c r="NC42" s="165" t="e">
        <f t="shared" si="390"/>
        <v>#N/A</v>
      </c>
      <c r="ND42" s="165" t="e">
        <f t="shared" si="391"/>
        <v>#N/A</v>
      </c>
      <c r="NE42" s="165" t="e">
        <f t="shared" si="392"/>
        <v>#N/A</v>
      </c>
      <c r="NF42" s="165" t="e">
        <f t="shared" si="393"/>
        <v>#N/A</v>
      </c>
      <c r="NG42" s="165" t="e">
        <f t="shared" si="394"/>
        <v>#N/A</v>
      </c>
      <c r="NH42" s="165" t="e">
        <f t="shared" si="395"/>
        <v>#N/A</v>
      </c>
      <c r="NI42" s="165" t="e">
        <f t="shared" si="396"/>
        <v>#N/A</v>
      </c>
      <c r="NJ42" s="165" t="e">
        <f t="shared" si="397"/>
        <v>#N/A</v>
      </c>
      <c r="NK42" s="165" t="e">
        <f t="shared" si="398"/>
        <v>#N/A</v>
      </c>
      <c r="NL42" s="165" t="e">
        <f t="shared" si="399"/>
        <v>#N/A</v>
      </c>
      <c r="NM42" s="165" t="e">
        <f t="shared" si="400"/>
        <v>#N/A</v>
      </c>
      <c r="NN42" s="165" t="e">
        <f t="shared" si="401"/>
        <v>#N/A</v>
      </c>
      <c r="NO42" s="165" t="e">
        <f t="shared" si="402"/>
        <v>#N/A</v>
      </c>
      <c r="NP42" s="165" t="e">
        <f t="shared" si="403"/>
        <v>#N/A</v>
      </c>
      <c r="NQ42" s="165" t="e">
        <f t="shared" si="404"/>
        <v>#N/A</v>
      </c>
      <c r="NR42" s="165" t="e">
        <f t="shared" si="405"/>
        <v>#N/A</v>
      </c>
      <c r="NS42" s="165" t="e">
        <f t="shared" si="406"/>
        <v>#N/A</v>
      </c>
      <c r="NT42" s="165" t="e">
        <f t="shared" si="407"/>
        <v>#N/A</v>
      </c>
      <c r="NU42" s="165" t="e">
        <f t="shared" si="408"/>
        <v>#N/A</v>
      </c>
      <c r="NV42" s="165" t="e">
        <f t="shared" si="409"/>
        <v>#N/A</v>
      </c>
      <c r="NW42" s="165" t="e">
        <f t="shared" si="410"/>
        <v>#N/A</v>
      </c>
      <c r="NX42" s="165" t="e">
        <f t="shared" si="411"/>
        <v>#N/A</v>
      </c>
      <c r="NY42" s="165" t="e">
        <f t="shared" si="412"/>
        <v>#N/A</v>
      </c>
      <c r="NZ42" s="165" t="e">
        <f t="shared" si="413"/>
        <v>#N/A</v>
      </c>
      <c r="OA42" s="165" t="e">
        <f t="shared" si="414"/>
        <v>#N/A</v>
      </c>
      <c r="OB42" s="165" t="e">
        <f t="shared" si="415"/>
        <v>#N/A</v>
      </c>
      <c r="OC42" s="165" t="e">
        <f t="shared" si="416"/>
        <v>#N/A</v>
      </c>
      <c r="OD42" s="165" t="e">
        <f t="shared" si="417"/>
        <v>#N/A</v>
      </c>
      <c r="OE42" s="165" t="e">
        <f t="shared" si="418"/>
        <v>#N/A</v>
      </c>
      <c r="OF42" s="165" t="e">
        <f t="shared" si="419"/>
        <v>#N/A</v>
      </c>
      <c r="OG42" s="165" t="e">
        <f t="shared" si="420"/>
        <v>#N/A</v>
      </c>
      <c r="OH42" s="165" t="e">
        <f t="shared" si="421"/>
        <v>#N/A</v>
      </c>
      <c r="OI42" s="165" t="e">
        <f t="shared" si="422"/>
        <v>#N/A</v>
      </c>
      <c r="OJ42" s="165" t="e">
        <f t="shared" si="423"/>
        <v>#N/A</v>
      </c>
      <c r="OK42" s="165" t="e">
        <f t="shared" si="424"/>
        <v>#N/A</v>
      </c>
      <c r="OL42" s="165" t="e">
        <f t="shared" si="425"/>
        <v>#N/A</v>
      </c>
      <c r="OM42" s="165" t="e">
        <f t="shared" si="426"/>
        <v>#N/A</v>
      </c>
      <c r="ON42" s="165" t="e">
        <f t="shared" si="427"/>
        <v>#N/A</v>
      </c>
      <c r="OO42" s="165" t="e">
        <f t="shared" si="428"/>
        <v>#N/A</v>
      </c>
      <c r="OP42" s="165" t="e">
        <f t="shared" si="429"/>
        <v>#N/A</v>
      </c>
      <c r="OQ42" s="165" t="e">
        <f t="shared" si="430"/>
        <v>#N/A</v>
      </c>
      <c r="OR42" s="165" t="e">
        <f t="shared" si="431"/>
        <v>#N/A</v>
      </c>
      <c r="OS42" s="165" t="e">
        <f t="shared" si="432"/>
        <v>#N/A</v>
      </c>
      <c r="OT42" s="165" t="e">
        <f t="shared" si="433"/>
        <v>#N/A</v>
      </c>
      <c r="OU42" s="165" t="e">
        <f t="shared" si="434"/>
        <v>#N/A</v>
      </c>
      <c r="OV42" s="165" t="e">
        <f t="shared" si="435"/>
        <v>#N/A</v>
      </c>
      <c r="OW42" s="165" t="e">
        <f t="shared" si="436"/>
        <v>#N/A</v>
      </c>
      <c r="OX42" s="165" t="e">
        <f t="shared" si="437"/>
        <v>#N/A</v>
      </c>
      <c r="OY42" s="165" t="e">
        <f t="shared" si="438"/>
        <v>#N/A</v>
      </c>
      <c r="OZ42" s="165" t="e">
        <f t="shared" si="439"/>
        <v>#N/A</v>
      </c>
      <c r="PA42" s="165" t="e">
        <f t="shared" si="440"/>
        <v>#N/A</v>
      </c>
      <c r="PB42" s="165" t="e">
        <f t="shared" si="441"/>
        <v>#N/A</v>
      </c>
      <c r="PC42" s="165" t="e">
        <f t="shared" si="442"/>
        <v>#N/A</v>
      </c>
      <c r="PD42" s="165" t="e">
        <f t="shared" si="443"/>
        <v>#N/A</v>
      </c>
      <c r="PE42" s="165" t="e">
        <f t="shared" si="444"/>
        <v>#N/A</v>
      </c>
      <c r="PF42" s="165" t="e">
        <f t="shared" si="445"/>
        <v>#N/A</v>
      </c>
      <c r="PG42" s="165" t="e">
        <f t="shared" si="446"/>
        <v>#N/A</v>
      </c>
      <c r="PH42" s="165" t="e">
        <f t="shared" si="447"/>
        <v>#N/A</v>
      </c>
    </row>
    <row r="43" spans="1:424" hidden="1" x14ac:dyDescent="0.45">
      <c r="A43" s="4">
        <v>40</v>
      </c>
      <c r="B43" s="92" t="str">
        <f t="shared" si="208"/>
        <v/>
      </c>
      <c r="C43" s="91"/>
      <c r="D43" s="92" t="str">
        <f t="shared" si="209"/>
        <v/>
      </c>
      <c r="E43" s="120" t="str">
        <f t="shared" si="0"/>
        <v/>
      </c>
      <c r="F43" s="120" t="str">
        <f t="shared" si="1"/>
        <v/>
      </c>
      <c r="G43" s="71" t="str">
        <f t="shared" si="210"/>
        <v/>
      </c>
      <c r="H43" s="23"/>
      <c r="I43" s="55"/>
      <c r="J43" s="298"/>
      <c r="K43" s="72" t="str">
        <f>IF(AND(B43&gt;0,C43&gt;0,D43&gt;0),IF(ISBLANK(J43),IF(ISBLANK(H43),"",(D43-B43)*VLOOKUP(H43,VLookups!$A$4:$B$13,2,FALSE)),J43),"")</f>
        <v/>
      </c>
      <c r="L43" s="73" t="str">
        <f t="shared" si="246"/>
        <v/>
      </c>
      <c r="M43" s="91"/>
      <c r="N43" s="265" t="str">
        <f>IF(AND(M43&gt;0,C43&gt;0,NOT(K43="")),ABS(VLOOKUP($M$1,VLookups!$A$43:$B$44,2,FALSE)-_xlfn.NORM.DIST(M43,G43,K43,TRUE)),"")</f>
        <v/>
      </c>
      <c r="O43" s="90" t="str">
        <f>IF(AND($B43&gt;0,$C43&gt;0,$D43&gt;0,NOT(ISBLANK($H43))),_xlfn.NORM.INV(ABS(VLOOKUP($M$1,VLookups!$A$43:$B$44,2,FALSE)-O$3),$G43,$K43),"")</f>
        <v/>
      </c>
      <c r="P43" s="89" t="str">
        <f>IF(AND($B43&gt;0,$C43&gt;0,$D43&gt;0,NOT(ISBLANK($H43))),_xlfn.NORM.INV(ABS(VLOOKUP($M$1,VLookups!$A$43:$B$44,2,FALSE)-P$3),$G43,$K43),"")</f>
        <v/>
      </c>
      <c r="Q43" s="90" t="str">
        <f>IF(AND($B43&gt;0,$C43&gt;0,$D43&gt;0,NOT(ISBLANK($H43))),_xlfn.NORM.INV(ABS(VLOOKUP($M$1,VLookups!$A$43:$B$44,2,FALSE)-Q$3),$G43,$K43),"")</f>
        <v/>
      </c>
      <c r="R43" s="89" t="str">
        <f>IF(AND($B43&gt;0,$C43&gt;0,$D43&gt;0,NOT(ISBLANK($H43))),_xlfn.NORM.INV(ABS(VLOOKUP($M$1,VLookups!$A$43:$B$44,2,FALSE)-R$3),$G43,$K43),"")</f>
        <v/>
      </c>
      <c r="S43" s="90" t="str">
        <f>IF(AND($B43&gt;0,$C43&gt;0,$D43&gt;0,NOT(ISBLANK($H43))),_xlfn.NORM.INV(ABS(VLOOKUP($M$1,VLookups!$A$43:$B$44,2,FALSE)-S$3),$G43,$K43),"")</f>
        <v/>
      </c>
      <c r="T43" s="89" t="str">
        <f>IF(AND($B43&gt;0,$C43&gt;0,$D43&gt;0,NOT(ISBLANK($H43))),_xlfn.NORM.INV(ABS(VLOOKUP($M$1,VLookups!$A$43:$B$44,2,FALSE)-T$3),$G43,$K43),"")</f>
        <v/>
      </c>
      <c r="U43" s="5"/>
      <c r="V43" s="164" t="str">
        <f t="shared" si="211"/>
        <v/>
      </c>
      <c r="W43" s="47" t="str">
        <f t="shared" si="212"/>
        <v/>
      </c>
      <c r="X43" s="47" t="str">
        <f t="shared" si="454"/>
        <v/>
      </c>
      <c r="Y43" s="47" t="str">
        <f t="shared" si="454"/>
        <v/>
      </c>
      <c r="Z43" s="47" t="str">
        <f t="shared" si="454"/>
        <v/>
      </c>
      <c r="AA43" s="47" t="str">
        <f t="shared" si="454"/>
        <v/>
      </c>
      <c r="AB43" s="47" t="str">
        <f t="shared" si="454"/>
        <v/>
      </c>
      <c r="AC43" s="47" t="str">
        <f t="shared" si="454"/>
        <v/>
      </c>
      <c r="AD43" s="47" t="str">
        <f t="shared" si="454"/>
        <v/>
      </c>
      <c r="AE43" s="47" t="str">
        <f t="shared" si="454"/>
        <v/>
      </c>
      <c r="AF43" s="47" t="str">
        <f t="shared" si="454"/>
        <v/>
      </c>
      <c r="AG43" s="47" t="str">
        <f t="shared" si="454"/>
        <v/>
      </c>
      <c r="AH43" s="47" t="str">
        <f t="shared" si="454"/>
        <v/>
      </c>
      <c r="AI43" s="47" t="str">
        <f t="shared" si="454"/>
        <v/>
      </c>
      <c r="AJ43" s="47" t="str">
        <f t="shared" si="454"/>
        <v/>
      </c>
      <c r="AK43" s="47" t="str">
        <f t="shared" si="454"/>
        <v/>
      </c>
      <c r="AL43" s="47" t="str">
        <f t="shared" si="454"/>
        <v/>
      </c>
      <c r="AM43" s="47" t="str">
        <f t="shared" si="454"/>
        <v/>
      </c>
      <c r="AN43" s="47" t="str">
        <f t="shared" si="454"/>
        <v/>
      </c>
      <c r="AO43" s="47" t="str">
        <f t="shared" si="454"/>
        <v/>
      </c>
      <c r="AP43" s="47" t="str">
        <f t="shared" si="454"/>
        <v/>
      </c>
      <c r="AQ43" s="47" t="str">
        <f t="shared" si="454"/>
        <v/>
      </c>
      <c r="AR43" s="47" t="str">
        <f t="shared" si="454"/>
        <v/>
      </c>
      <c r="AS43" s="47" t="str">
        <f t="shared" si="454"/>
        <v/>
      </c>
      <c r="AT43" s="47" t="str">
        <f t="shared" si="454"/>
        <v/>
      </c>
      <c r="AU43" s="47" t="str">
        <f t="shared" si="454"/>
        <v/>
      </c>
      <c r="AV43" s="47" t="str">
        <f t="shared" si="454"/>
        <v/>
      </c>
      <c r="AW43" s="47" t="str">
        <f t="shared" si="454"/>
        <v/>
      </c>
      <c r="AX43" s="47" t="str">
        <f t="shared" si="454"/>
        <v/>
      </c>
      <c r="AY43" s="47" t="str">
        <f t="shared" si="454"/>
        <v/>
      </c>
      <c r="AZ43" s="47" t="str">
        <f t="shared" si="454"/>
        <v/>
      </c>
      <c r="BA43" s="47" t="str">
        <f t="shared" si="454"/>
        <v/>
      </c>
      <c r="BB43" s="47" t="str">
        <f t="shared" si="454"/>
        <v/>
      </c>
      <c r="BC43" s="47" t="str">
        <f t="shared" si="454"/>
        <v/>
      </c>
      <c r="BD43" s="47" t="str">
        <f t="shared" si="454"/>
        <v/>
      </c>
      <c r="BE43" s="47" t="str">
        <f t="shared" si="454"/>
        <v/>
      </c>
      <c r="BF43" s="47" t="str">
        <f t="shared" si="454"/>
        <v/>
      </c>
      <c r="BG43" s="47" t="str">
        <f t="shared" si="454"/>
        <v/>
      </c>
      <c r="BH43" s="47" t="str">
        <f t="shared" si="454"/>
        <v/>
      </c>
      <c r="BI43" s="47" t="str">
        <f t="shared" si="454"/>
        <v/>
      </c>
      <c r="BJ43" s="47" t="str">
        <f t="shared" si="454"/>
        <v/>
      </c>
      <c r="BK43" s="47" t="str">
        <f t="shared" si="454"/>
        <v/>
      </c>
      <c r="BL43" s="47" t="str">
        <f t="shared" si="454"/>
        <v/>
      </c>
      <c r="BM43" s="47" t="str">
        <f t="shared" si="454"/>
        <v/>
      </c>
      <c r="BN43" s="47" t="str">
        <f t="shared" si="454"/>
        <v/>
      </c>
      <c r="BO43" s="47" t="str">
        <f t="shared" si="454"/>
        <v/>
      </c>
      <c r="BP43" s="47" t="str">
        <f t="shared" si="454"/>
        <v/>
      </c>
      <c r="BQ43" s="47" t="str">
        <f t="shared" si="454"/>
        <v/>
      </c>
      <c r="BR43" s="47" t="str">
        <f t="shared" si="454"/>
        <v/>
      </c>
      <c r="BS43" s="47" t="str">
        <f t="shared" si="454"/>
        <v/>
      </c>
      <c r="BT43" s="47" t="str">
        <f t="shared" si="454"/>
        <v/>
      </c>
      <c r="BU43" s="47" t="str">
        <f t="shared" si="454"/>
        <v/>
      </c>
      <c r="BV43" s="47" t="str">
        <f t="shared" si="454"/>
        <v/>
      </c>
      <c r="BW43" s="47" t="str">
        <f t="shared" si="454"/>
        <v/>
      </c>
      <c r="BX43" s="47" t="str">
        <f t="shared" si="454"/>
        <v/>
      </c>
      <c r="BY43" s="47" t="str">
        <f t="shared" si="454"/>
        <v/>
      </c>
      <c r="BZ43" s="47" t="str">
        <f t="shared" si="454"/>
        <v/>
      </c>
      <c r="CA43" s="47" t="str">
        <f t="shared" si="454"/>
        <v/>
      </c>
      <c r="CB43" s="47" t="str">
        <f t="shared" si="454"/>
        <v/>
      </c>
      <c r="CC43" s="47" t="str">
        <f t="shared" si="454"/>
        <v/>
      </c>
      <c r="CD43" s="47" t="str">
        <f t="shared" si="454"/>
        <v/>
      </c>
      <c r="CE43" s="47" t="str">
        <f t="shared" si="454"/>
        <v/>
      </c>
      <c r="CF43" s="47" t="str">
        <f t="shared" si="454"/>
        <v/>
      </c>
      <c r="CG43" s="47" t="str">
        <f t="shared" si="454"/>
        <v/>
      </c>
      <c r="CH43" s="47" t="str">
        <f t="shared" si="454"/>
        <v/>
      </c>
      <c r="CI43" s="47" t="str">
        <f t="shared" si="454"/>
        <v/>
      </c>
      <c r="CJ43" s="47" t="str">
        <f t="shared" si="452"/>
        <v/>
      </c>
      <c r="CK43" s="47" t="str">
        <f t="shared" si="452"/>
        <v/>
      </c>
      <c r="CL43" s="47" t="str">
        <f t="shared" si="452"/>
        <v/>
      </c>
      <c r="CM43" s="47" t="str">
        <f t="shared" si="452"/>
        <v/>
      </c>
      <c r="CN43" s="47" t="str">
        <f t="shared" si="452"/>
        <v/>
      </c>
      <c r="CO43" s="47" t="str">
        <f t="shared" si="452"/>
        <v/>
      </c>
      <c r="CP43" s="47" t="str">
        <f t="shared" si="452"/>
        <v/>
      </c>
      <c r="CQ43" s="47" t="str">
        <f t="shared" si="452"/>
        <v/>
      </c>
      <c r="CR43" s="47" t="str">
        <f t="shared" si="452"/>
        <v/>
      </c>
      <c r="CS43" s="47" t="str">
        <f t="shared" si="452"/>
        <v/>
      </c>
      <c r="CT43" s="47" t="str">
        <f t="shared" si="452"/>
        <v/>
      </c>
      <c r="CU43" s="47" t="str">
        <f t="shared" si="452"/>
        <v/>
      </c>
      <c r="CV43" s="47" t="str">
        <f t="shared" si="452"/>
        <v/>
      </c>
      <c r="CW43" s="47" t="str">
        <f t="shared" si="452"/>
        <v/>
      </c>
      <c r="CX43" s="47" t="str">
        <f t="shared" si="452"/>
        <v/>
      </c>
      <c r="CY43" s="47" t="str">
        <f t="shared" si="452"/>
        <v/>
      </c>
      <c r="CZ43" s="47" t="str">
        <f t="shared" si="452"/>
        <v/>
      </c>
      <c r="DA43" s="47" t="str">
        <f t="shared" si="452"/>
        <v/>
      </c>
      <c r="DB43" s="47" t="str">
        <f t="shared" si="452"/>
        <v/>
      </c>
      <c r="DC43" s="47" t="str">
        <f t="shared" si="452"/>
        <v/>
      </c>
      <c r="DD43" s="47" t="str">
        <f t="shared" si="452"/>
        <v/>
      </c>
      <c r="DE43" s="47" t="str">
        <f t="shared" si="452"/>
        <v/>
      </c>
      <c r="DF43" s="47" t="str">
        <f t="shared" si="452"/>
        <v/>
      </c>
      <c r="DG43" s="47" t="str">
        <f t="shared" si="452"/>
        <v/>
      </c>
      <c r="DH43" s="47" t="str">
        <f t="shared" si="452"/>
        <v/>
      </c>
      <c r="DI43" s="47" t="str">
        <f t="shared" si="452"/>
        <v/>
      </c>
      <c r="DJ43" s="47" t="str">
        <f t="shared" si="452"/>
        <v/>
      </c>
      <c r="DK43" s="47" t="str">
        <f t="shared" si="452"/>
        <v/>
      </c>
      <c r="DL43" s="47" t="str">
        <f t="shared" si="452"/>
        <v/>
      </c>
      <c r="DM43" s="47" t="str">
        <f t="shared" si="452"/>
        <v/>
      </c>
      <c r="DN43" s="47" t="str">
        <f t="shared" si="452"/>
        <v/>
      </c>
      <c r="DO43" s="47" t="str">
        <f t="shared" si="452"/>
        <v/>
      </c>
      <c r="DP43" s="47" t="str">
        <f t="shared" si="452"/>
        <v/>
      </c>
      <c r="DQ43" s="47" t="str">
        <f t="shared" si="452"/>
        <v/>
      </c>
      <c r="DR43" s="47" t="str">
        <f t="shared" si="452"/>
        <v/>
      </c>
      <c r="DS43" s="179" t="str">
        <f t="shared" si="213"/>
        <v/>
      </c>
      <c r="DT43" s="47" t="str">
        <f t="shared" si="214"/>
        <v/>
      </c>
      <c r="DU43" s="47" t="str">
        <f t="shared" si="455"/>
        <v/>
      </c>
      <c r="DV43" s="47" t="str">
        <f t="shared" si="455"/>
        <v/>
      </c>
      <c r="DW43" s="47" t="str">
        <f t="shared" si="455"/>
        <v/>
      </c>
      <c r="DX43" s="47" t="str">
        <f t="shared" si="455"/>
        <v/>
      </c>
      <c r="DY43" s="47" t="str">
        <f t="shared" si="455"/>
        <v/>
      </c>
      <c r="DZ43" s="47" t="str">
        <f t="shared" si="455"/>
        <v/>
      </c>
      <c r="EA43" s="47" t="str">
        <f t="shared" si="455"/>
        <v/>
      </c>
      <c r="EB43" s="47" t="str">
        <f t="shared" si="455"/>
        <v/>
      </c>
      <c r="EC43" s="47" t="str">
        <f t="shared" si="455"/>
        <v/>
      </c>
      <c r="ED43" s="47" t="str">
        <f t="shared" si="455"/>
        <v/>
      </c>
      <c r="EE43" s="47" t="str">
        <f t="shared" si="455"/>
        <v/>
      </c>
      <c r="EF43" s="47" t="str">
        <f t="shared" si="455"/>
        <v/>
      </c>
      <c r="EG43" s="47" t="str">
        <f t="shared" si="455"/>
        <v/>
      </c>
      <c r="EH43" s="47" t="str">
        <f t="shared" si="455"/>
        <v/>
      </c>
      <c r="EI43" s="47" t="str">
        <f t="shared" si="455"/>
        <v/>
      </c>
      <c r="EJ43" s="47" t="str">
        <f t="shared" si="455"/>
        <v/>
      </c>
      <c r="EK43" s="47" t="str">
        <f t="shared" si="455"/>
        <v/>
      </c>
      <c r="EL43" s="47" t="str">
        <f t="shared" si="455"/>
        <v/>
      </c>
      <c r="EM43" s="47" t="str">
        <f t="shared" si="455"/>
        <v/>
      </c>
      <c r="EN43" s="47" t="str">
        <f t="shared" si="455"/>
        <v/>
      </c>
      <c r="EO43" s="47" t="str">
        <f t="shared" si="455"/>
        <v/>
      </c>
      <c r="EP43" s="47" t="str">
        <f t="shared" si="455"/>
        <v/>
      </c>
      <c r="EQ43" s="47" t="str">
        <f t="shared" si="455"/>
        <v/>
      </c>
      <c r="ER43" s="47" t="str">
        <f t="shared" si="455"/>
        <v/>
      </c>
      <c r="ES43" s="47" t="str">
        <f t="shared" si="455"/>
        <v/>
      </c>
      <c r="ET43" s="47" t="str">
        <f t="shared" si="455"/>
        <v/>
      </c>
      <c r="EU43" s="47" t="str">
        <f t="shared" si="455"/>
        <v/>
      </c>
      <c r="EV43" s="47" t="str">
        <f t="shared" si="455"/>
        <v/>
      </c>
      <c r="EW43" s="47" t="str">
        <f t="shared" si="455"/>
        <v/>
      </c>
      <c r="EX43" s="47" t="str">
        <f t="shared" si="455"/>
        <v/>
      </c>
      <c r="EY43" s="47" t="str">
        <f t="shared" si="455"/>
        <v/>
      </c>
      <c r="EZ43" s="47" t="str">
        <f t="shared" si="455"/>
        <v/>
      </c>
      <c r="FA43" s="47" t="str">
        <f t="shared" si="455"/>
        <v/>
      </c>
      <c r="FB43" s="47" t="str">
        <f t="shared" si="455"/>
        <v/>
      </c>
      <c r="FC43" s="47" t="str">
        <f t="shared" si="455"/>
        <v/>
      </c>
      <c r="FD43" s="47" t="str">
        <f t="shared" si="455"/>
        <v/>
      </c>
      <c r="FE43" s="47" t="str">
        <f t="shared" si="455"/>
        <v/>
      </c>
      <c r="FF43" s="47" t="str">
        <f t="shared" si="455"/>
        <v/>
      </c>
      <c r="FG43" s="47" t="str">
        <f t="shared" si="455"/>
        <v/>
      </c>
      <c r="FH43" s="47" t="str">
        <f t="shared" si="455"/>
        <v/>
      </c>
      <c r="FI43" s="47" t="str">
        <f t="shared" si="455"/>
        <v/>
      </c>
      <c r="FJ43" s="47" t="str">
        <f t="shared" si="455"/>
        <v/>
      </c>
      <c r="FK43" s="47" t="str">
        <f t="shared" si="455"/>
        <v/>
      </c>
      <c r="FL43" s="47" t="str">
        <f t="shared" si="455"/>
        <v/>
      </c>
      <c r="FM43" s="47" t="str">
        <f t="shared" si="455"/>
        <v/>
      </c>
      <c r="FN43" s="47" t="str">
        <f t="shared" si="455"/>
        <v/>
      </c>
      <c r="FO43" s="47" t="str">
        <f t="shared" si="455"/>
        <v/>
      </c>
      <c r="FP43" s="47" t="str">
        <f t="shared" si="455"/>
        <v/>
      </c>
      <c r="FQ43" s="47" t="str">
        <f t="shared" si="455"/>
        <v/>
      </c>
      <c r="FR43" s="47" t="str">
        <f t="shared" si="455"/>
        <v/>
      </c>
      <c r="FS43" s="47" t="str">
        <f t="shared" si="455"/>
        <v/>
      </c>
      <c r="FT43" s="47" t="str">
        <f t="shared" si="455"/>
        <v/>
      </c>
      <c r="FU43" s="47" t="str">
        <f t="shared" si="455"/>
        <v/>
      </c>
      <c r="FV43" s="47" t="str">
        <f t="shared" si="455"/>
        <v/>
      </c>
      <c r="FW43" s="47" t="str">
        <f t="shared" si="455"/>
        <v/>
      </c>
      <c r="FX43" s="47" t="str">
        <f t="shared" si="455"/>
        <v/>
      </c>
      <c r="FY43" s="47" t="str">
        <f t="shared" si="455"/>
        <v/>
      </c>
      <c r="FZ43" s="47" t="str">
        <f t="shared" si="455"/>
        <v/>
      </c>
      <c r="GA43" s="47" t="str">
        <f t="shared" si="455"/>
        <v/>
      </c>
      <c r="GB43" s="47" t="str">
        <f t="shared" si="455"/>
        <v/>
      </c>
      <c r="GC43" s="47" t="str">
        <f t="shared" si="455"/>
        <v/>
      </c>
      <c r="GD43" s="47" t="str">
        <f t="shared" si="455"/>
        <v/>
      </c>
      <c r="GE43" s="47" t="str">
        <f t="shared" si="455"/>
        <v/>
      </c>
      <c r="GF43" s="47" t="str">
        <f t="shared" si="455"/>
        <v/>
      </c>
      <c r="GG43" s="47" t="str">
        <f t="shared" si="453"/>
        <v/>
      </c>
      <c r="GH43" s="47" t="str">
        <f t="shared" si="453"/>
        <v/>
      </c>
      <c r="GI43" s="47" t="str">
        <f t="shared" si="453"/>
        <v/>
      </c>
      <c r="GJ43" s="47" t="str">
        <f t="shared" si="453"/>
        <v/>
      </c>
      <c r="GK43" s="47" t="str">
        <f t="shared" si="453"/>
        <v/>
      </c>
      <c r="GL43" s="47" t="str">
        <f t="shared" si="453"/>
        <v/>
      </c>
      <c r="GM43" s="47" t="str">
        <f t="shared" si="453"/>
        <v/>
      </c>
      <c r="GN43" s="47" t="str">
        <f t="shared" si="453"/>
        <v/>
      </c>
      <c r="GO43" s="47" t="str">
        <f t="shared" si="453"/>
        <v/>
      </c>
      <c r="GP43" s="47" t="str">
        <f t="shared" si="453"/>
        <v/>
      </c>
      <c r="GQ43" s="47" t="str">
        <f t="shared" si="453"/>
        <v/>
      </c>
      <c r="GR43" s="47" t="str">
        <f t="shared" si="453"/>
        <v/>
      </c>
      <c r="GS43" s="47" t="str">
        <f t="shared" si="453"/>
        <v/>
      </c>
      <c r="GT43" s="47" t="str">
        <f t="shared" si="453"/>
        <v/>
      </c>
      <c r="GU43" s="47" t="str">
        <f t="shared" si="453"/>
        <v/>
      </c>
      <c r="GV43" s="47" t="str">
        <f t="shared" si="453"/>
        <v/>
      </c>
      <c r="GW43" s="47" t="str">
        <f t="shared" si="453"/>
        <v/>
      </c>
      <c r="GX43" s="47" t="str">
        <f t="shared" si="453"/>
        <v/>
      </c>
      <c r="GY43" s="47" t="str">
        <f t="shared" si="453"/>
        <v/>
      </c>
      <c r="GZ43" s="47" t="str">
        <f t="shared" si="453"/>
        <v/>
      </c>
      <c r="HA43" s="47" t="str">
        <f t="shared" si="453"/>
        <v/>
      </c>
      <c r="HB43" s="47" t="str">
        <f t="shared" si="453"/>
        <v/>
      </c>
      <c r="HC43" s="47" t="str">
        <f t="shared" si="453"/>
        <v/>
      </c>
      <c r="HD43" s="47" t="str">
        <f t="shared" si="453"/>
        <v/>
      </c>
      <c r="HE43" s="47" t="str">
        <f t="shared" si="453"/>
        <v/>
      </c>
      <c r="HF43" s="47" t="str">
        <f t="shared" si="453"/>
        <v/>
      </c>
      <c r="HG43" s="47" t="str">
        <f t="shared" si="453"/>
        <v/>
      </c>
      <c r="HH43" s="47" t="str">
        <f t="shared" si="453"/>
        <v/>
      </c>
      <c r="HI43" s="47" t="str">
        <f t="shared" si="453"/>
        <v/>
      </c>
      <c r="HJ43" s="47" t="str">
        <f t="shared" si="453"/>
        <v/>
      </c>
      <c r="HK43" s="47" t="str">
        <f t="shared" si="453"/>
        <v/>
      </c>
      <c r="HL43" s="47" t="str">
        <f t="shared" si="453"/>
        <v/>
      </c>
      <c r="HM43" s="47" t="str">
        <f t="shared" si="453"/>
        <v/>
      </c>
      <c r="HN43" s="47" t="str">
        <f t="shared" si="453"/>
        <v/>
      </c>
      <c r="HO43" s="47" t="str">
        <f t="shared" si="453"/>
        <v/>
      </c>
      <c r="HP43" s="165" t="e">
        <f t="shared" si="247"/>
        <v>#N/A</v>
      </c>
      <c r="HQ43" s="165" t="e">
        <f t="shared" si="248"/>
        <v>#N/A</v>
      </c>
      <c r="HR43" s="165" t="e">
        <f t="shared" si="249"/>
        <v>#N/A</v>
      </c>
      <c r="HS43" s="165" t="e">
        <f t="shared" si="250"/>
        <v>#N/A</v>
      </c>
      <c r="HT43" s="165" t="e">
        <f t="shared" si="251"/>
        <v>#N/A</v>
      </c>
      <c r="HU43" s="165" t="e">
        <f t="shared" si="252"/>
        <v>#N/A</v>
      </c>
      <c r="HV43" s="165" t="e">
        <f t="shared" si="253"/>
        <v>#N/A</v>
      </c>
      <c r="HW43" s="165" t="e">
        <f t="shared" si="254"/>
        <v>#N/A</v>
      </c>
      <c r="HX43" s="165" t="e">
        <f t="shared" si="255"/>
        <v>#N/A</v>
      </c>
      <c r="HY43" s="165" t="e">
        <f t="shared" si="256"/>
        <v>#N/A</v>
      </c>
      <c r="HZ43" s="165" t="e">
        <f t="shared" si="257"/>
        <v>#N/A</v>
      </c>
      <c r="IA43" s="165" t="e">
        <f t="shared" si="258"/>
        <v>#N/A</v>
      </c>
      <c r="IB43" s="165" t="e">
        <f t="shared" si="259"/>
        <v>#N/A</v>
      </c>
      <c r="IC43" s="165" t="e">
        <f t="shared" si="260"/>
        <v>#N/A</v>
      </c>
      <c r="ID43" s="165" t="e">
        <f t="shared" si="261"/>
        <v>#N/A</v>
      </c>
      <c r="IE43" s="165" t="e">
        <f t="shared" si="262"/>
        <v>#N/A</v>
      </c>
      <c r="IF43" s="165" t="e">
        <f t="shared" si="263"/>
        <v>#N/A</v>
      </c>
      <c r="IG43" s="165" t="e">
        <f t="shared" si="264"/>
        <v>#N/A</v>
      </c>
      <c r="IH43" s="165" t="e">
        <f t="shared" si="265"/>
        <v>#N/A</v>
      </c>
      <c r="II43" s="165" t="e">
        <f t="shared" si="266"/>
        <v>#N/A</v>
      </c>
      <c r="IJ43" s="165" t="e">
        <f t="shared" si="267"/>
        <v>#N/A</v>
      </c>
      <c r="IK43" s="165" t="e">
        <f t="shared" si="268"/>
        <v>#N/A</v>
      </c>
      <c r="IL43" s="165" t="e">
        <f t="shared" si="269"/>
        <v>#N/A</v>
      </c>
      <c r="IM43" s="165" t="e">
        <f t="shared" si="270"/>
        <v>#N/A</v>
      </c>
      <c r="IN43" s="165" t="e">
        <f t="shared" si="271"/>
        <v>#N/A</v>
      </c>
      <c r="IO43" s="165" t="e">
        <f t="shared" si="272"/>
        <v>#N/A</v>
      </c>
      <c r="IP43" s="165" t="e">
        <f t="shared" si="273"/>
        <v>#N/A</v>
      </c>
      <c r="IQ43" s="165" t="e">
        <f t="shared" si="274"/>
        <v>#N/A</v>
      </c>
      <c r="IR43" s="165" t="e">
        <f t="shared" si="275"/>
        <v>#N/A</v>
      </c>
      <c r="IS43" s="165" t="e">
        <f t="shared" si="276"/>
        <v>#N/A</v>
      </c>
      <c r="IT43" s="165" t="e">
        <f t="shared" si="277"/>
        <v>#N/A</v>
      </c>
      <c r="IU43" s="165" t="e">
        <f t="shared" si="278"/>
        <v>#N/A</v>
      </c>
      <c r="IV43" s="165" t="e">
        <f t="shared" si="279"/>
        <v>#N/A</v>
      </c>
      <c r="IW43" s="165" t="e">
        <f t="shared" si="280"/>
        <v>#N/A</v>
      </c>
      <c r="IX43" s="165" t="e">
        <f t="shared" si="281"/>
        <v>#N/A</v>
      </c>
      <c r="IY43" s="165" t="e">
        <f t="shared" si="282"/>
        <v>#N/A</v>
      </c>
      <c r="IZ43" s="165" t="e">
        <f t="shared" si="283"/>
        <v>#N/A</v>
      </c>
      <c r="JA43" s="165" t="e">
        <f t="shared" si="284"/>
        <v>#N/A</v>
      </c>
      <c r="JB43" s="165" t="e">
        <f t="shared" si="285"/>
        <v>#N/A</v>
      </c>
      <c r="JC43" s="165" t="e">
        <f t="shared" si="286"/>
        <v>#N/A</v>
      </c>
      <c r="JD43" s="165" t="e">
        <f t="shared" si="287"/>
        <v>#N/A</v>
      </c>
      <c r="JE43" s="165" t="e">
        <f t="shared" si="288"/>
        <v>#N/A</v>
      </c>
      <c r="JF43" s="165" t="e">
        <f t="shared" si="289"/>
        <v>#N/A</v>
      </c>
      <c r="JG43" s="165" t="e">
        <f t="shared" si="290"/>
        <v>#N/A</v>
      </c>
      <c r="JH43" s="165" t="e">
        <f t="shared" si="291"/>
        <v>#N/A</v>
      </c>
      <c r="JI43" s="165" t="e">
        <f t="shared" si="292"/>
        <v>#N/A</v>
      </c>
      <c r="JJ43" s="165" t="e">
        <f t="shared" si="293"/>
        <v>#N/A</v>
      </c>
      <c r="JK43" s="165" t="e">
        <f t="shared" si="294"/>
        <v>#N/A</v>
      </c>
      <c r="JL43" s="165" t="e">
        <f t="shared" si="295"/>
        <v>#N/A</v>
      </c>
      <c r="JM43" s="165" t="e">
        <f t="shared" si="296"/>
        <v>#N/A</v>
      </c>
      <c r="JN43" s="165" t="e">
        <f t="shared" si="297"/>
        <v>#N/A</v>
      </c>
      <c r="JO43" s="165" t="e">
        <f t="shared" si="298"/>
        <v>#N/A</v>
      </c>
      <c r="JP43" s="165" t="e">
        <f t="shared" si="299"/>
        <v>#N/A</v>
      </c>
      <c r="JQ43" s="165" t="e">
        <f t="shared" si="300"/>
        <v>#N/A</v>
      </c>
      <c r="JR43" s="165" t="e">
        <f t="shared" si="301"/>
        <v>#N/A</v>
      </c>
      <c r="JS43" s="165" t="e">
        <f t="shared" si="302"/>
        <v>#N/A</v>
      </c>
      <c r="JT43" s="165" t="e">
        <f t="shared" si="303"/>
        <v>#N/A</v>
      </c>
      <c r="JU43" s="165" t="e">
        <f t="shared" si="304"/>
        <v>#N/A</v>
      </c>
      <c r="JV43" s="165" t="e">
        <f t="shared" si="305"/>
        <v>#N/A</v>
      </c>
      <c r="JW43" s="165" t="e">
        <f t="shared" si="306"/>
        <v>#N/A</v>
      </c>
      <c r="JX43" s="165" t="e">
        <f t="shared" si="307"/>
        <v>#N/A</v>
      </c>
      <c r="JY43" s="165" t="e">
        <f t="shared" si="308"/>
        <v>#N/A</v>
      </c>
      <c r="JZ43" s="165" t="e">
        <f t="shared" si="309"/>
        <v>#N/A</v>
      </c>
      <c r="KA43" s="165" t="e">
        <f t="shared" si="310"/>
        <v>#N/A</v>
      </c>
      <c r="KB43" s="165" t="e">
        <f t="shared" si="311"/>
        <v>#N/A</v>
      </c>
      <c r="KC43" s="165" t="e">
        <f t="shared" si="312"/>
        <v>#N/A</v>
      </c>
      <c r="KD43" s="165" t="e">
        <f t="shared" si="313"/>
        <v>#N/A</v>
      </c>
      <c r="KE43" s="165" t="e">
        <f t="shared" si="314"/>
        <v>#N/A</v>
      </c>
      <c r="KF43" s="165" t="e">
        <f t="shared" si="315"/>
        <v>#N/A</v>
      </c>
      <c r="KG43" s="165" t="e">
        <f t="shared" si="316"/>
        <v>#N/A</v>
      </c>
      <c r="KH43" s="165" t="e">
        <f t="shared" si="317"/>
        <v>#N/A</v>
      </c>
      <c r="KI43" s="165" t="e">
        <f t="shared" si="318"/>
        <v>#N/A</v>
      </c>
      <c r="KJ43" s="165" t="e">
        <f t="shared" si="319"/>
        <v>#N/A</v>
      </c>
      <c r="KK43" s="165" t="e">
        <f t="shared" si="320"/>
        <v>#N/A</v>
      </c>
      <c r="KL43" s="165" t="e">
        <f t="shared" si="321"/>
        <v>#N/A</v>
      </c>
      <c r="KM43" s="165" t="e">
        <f t="shared" si="322"/>
        <v>#N/A</v>
      </c>
      <c r="KN43" s="165" t="e">
        <f t="shared" si="323"/>
        <v>#N/A</v>
      </c>
      <c r="KO43" s="165" t="e">
        <f t="shared" si="324"/>
        <v>#N/A</v>
      </c>
      <c r="KP43" s="165" t="e">
        <f t="shared" si="325"/>
        <v>#N/A</v>
      </c>
      <c r="KQ43" s="165" t="e">
        <f t="shared" si="326"/>
        <v>#N/A</v>
      </c>
      <c r="KR43" s="165" t="e">
        <f t="shared" si="327"/>
        <v>#N/A</v>
      </c>
      <c r="KS43" s="165" t="e">
        <f t="shared" si="328"/>
        <v>#N/A</v>
      </c>
      <c r="KT43" s="165" t="e">
        <f t="shared" si="329"/>
        <v>#N/A</v>
      </c>
      <c r="KU43" s="165" t="e">
        <f t="shared" si="330"/>
        <v>#N/A</v>
      </c>
      <c r="KV43" s="165" t="e">
        <f t="shared" si="331"/>
        <v>#N/A</v>
      </c>
      <c r="KW43" s="165" t="e">
        <f t="shared" si="332"/>
        <v>#N/A</v>
      </c>
      <c r="KX43" s="165" t="e">
        <f t="shared" si="333"/>
        <v>#N/A</v>
      </c>
      <c r="KY43" s="165" t="e">
        <f t="shared" si="334"/>
        <v>#N/A</v>
      </c>
      <c r="KZ43" s="165" t="e">
        <f t="shared" si="335"/>
        <v>#N/A</v>
      </c>
      <c r="LA43" s="165" t="e">
        <f t="shared" si="336"/>
        <v>#N/A</v>
      </c>
      <c r="LB43" s="165" t="e">
        <f t="shared" si="337"/>
        <v>#N/A</v>
      </c>
      <c r="LC43" s="165" t="e">
        <f t="shared" si="338"/>
        <v>#N/A</v>
      </c>
      <c r="LD43" s="165" t="e">
        <f t="shared" si="339"/>
        <v>#N/A</v>
      </c>
      <c r="LE43" s="165" t="e">
        <f t="shared" si="340"/>
        <v>#N/A</v>
      </c>
      <c r="LF43" s="165" t="e">
        <f t="shared" si="341"/>
        <v>#N/A</v>
      </c>
      <c r="LG43" s="165" t="e">
        <f t="shared" si="342"/>
        <v>#N/A</v>
      </c>
      <c r="LH43" s="165" t="e">
        <f t="shared" si="343"/>
        <v>#N/A</v>
      </c>
      <c r="LI43" s="165" t="e">
        <f t="shared" si="344"/>
        <v>#N/A</v>
      </c>
      <c r="LJ43" s="165" t="e">
        <f t="shared" si="345"/>
        <v>#N/A</v>
      </c>
      <c r="LK43" s="165" t="e">
        <f t="shared" si="346"/>
        <v>#N/A</v>
      </c>
      <c r="LL43" s="165" t="e">
        <f t="shared" si="347"/>
        <v>#N/A</v>
      </c>
      <c r="LM43" s="165" t="e">
        <f t="shared" si="348"/>
        <v>#N/A</v>
      </c>
      <c r="LN43" s="165" t="e">
        <f t="shared" si="349"/>
        <v>#N/A</v>
      </c>
      <c r="LO43" s="165" t="e">
        <f t="shared" si="350"/>
        <v>#N/A</v>
      </c>
      <c r="LP43" s="165" t="e">
        <f t="shared" si="351"/>
        <v>#N/A</v>
      </c>
      <c r="LQ43" s="165" t="e">
        <f t="shared" si="352"/>
        <v>#N/A</v>
      </c>
      <c r="LR43" s="165" t="e">
        <f t="shared" si="353"/>
        <v>#N/A</v>
      </c>
      <c r="LS43" s="165" t="e">
        <f t="shared" si="354"/>
        <v>#N/A</v>
      </c>
      <c r="LT43" s="165" t="e">
        <f t="shared" si="355"/>
        <v>#N/A</v>
      </c>
      <c r="LU43" s="165" t="e">
        <f t="shared" si="356"/>
        <v>#N/A</v>
      </c>
      <c r="LV43" s="165" t="e">
        <f t="shared" si="357"/>
        <v>#N/A</v>
      </c>
      <c r="LW43" s="165" t="e">
        <f t="shared" si="358"/>
        <v>#N/A</v>
      </c>
      <c r="LX43" s="165" t="e">
        <f t="shared" si="359"/>
        <v>#N/A</v>
      </c>
      <c r="LY43" s="165" t="e">
        <f t="shared" si="360"/>
        <v>#N/A</v>
      </c>
      <c r="LZ43" s="165" t="e">
        <f t="shared" si="361"/>
        <v>#N/A</v>
      </c>
      <c r="MA43" s="165" t="e">
        <f t="shared" si="362"/>
        <v>#N/A</v>
      </c>
      <c r="MB43" s="165" t="e">
        <f t="shared" si="363"/>
        <v>#N/A</v>
      </c>
      <c r="MC43" s="165" t="e">
        <f t="shared" si="364"/>
        <v>#N/A</v>
      </c>
      <c r="MD43" s="165" t="e">
        <f t="shared" si="365"/>
        <v>#N/A</v>
      </c>
      <c r="ME43" s="165" t="e">
        <f t="shared" si="366"/>
        <v>#N/A</v>
      </c>
      <c r="MF43" s="165" t="e">
        <f t="shared" si="367"/>
        <v>#N/A</v>
      </c>
      <c r="MG43" s="165" t="e">
        <f t="shared" si="368"/>
        <v>#N/A</v>
      </c>
      <c r="MH43" s="165" t="e">
        <f t="shared" si="369"/>
        <v>#N/A</v>
      </c>
      <c r="MI43" s="165" t="e">
        <f t="shared" si="370"/>
        <v>#N/A</v>
      </c>
      <c r="MJ43" s="165" t="e">
        <f t="shared" si="371"/>
        <v>#N/A</v>
      </c>
      <c r="MK43" s="165" t="e">
        <f t="shared" si="372"/>
        <v>#N/A</v>
      </c>
      <c r="ML43" s="165" t="e">
        <f t="shared" si="373"/>
        <v>#N/A</v>
      </c>
      <c r="MM43" s="165" t="e">
        <f t="shared" si="374"/>
        <v>#N/A</v>
      </c>
      <c r="MN43" s="165" t="e">
        <f t="shared" si="375"/>
        <v>#N/A</v>
      </c>
      <c r="MO43" s="165" t="e">
        <f t="shared" si="376"/>
        <v>#N/A</v>
      </c>
      <c r="MP43" s="165" t="e">
        <f t="shared" si="377"/>
        <v>#N/A</v>
      </c>
      <c r="MQ43" s="165" t="e">
        <f t="shared" si="378"/>
        <v>#N/A</v>
      </c>
      <c r="MR43" s="165" t="e">
        <f t="shared" si="379"/>
        <v>#N/A</v>
      </c>
      <c r="MS43" s="165" t="e">
        <f t="shared" si="380"/>
        <v>#N/A</v>
      </c>
      <c r="MT43" s="165" t="e">
        <f t="shared" si="381"/>
        <v>#N/A</v>
      </c>
      <c r="MU43" s="165" t="e">
        <f t="shared" si="382"/>
        <v>#N/A</v>
      </c>
      <c r="MV43" s="165" t="e">
        <f t="shared" si="383"/>
        <v>#N/A</v>
      </c>
      <c r="MW43" s="165" t="e">
        <f t="shared" si="384"/>
        <v>#N/A</v>
      </c>
      <c r="MX43" s="165" t="e">
        <f t="shared" si="385"/>
        <v>#N/A</v>
      </c>
      <c r="MY43" s="165" t="e">
        <f t="shared" si="386"/>
        <v>#N/A</v>
      </c>
      <c r="MZ43" s="165" t="e">
        <f t="shared" si="387"/>
        <v>#N/A</v>
      </c>
      <c r="NA43" s="165" t="e">
        <f t="shared" si="388"/>
        <v>#N/A</v>
      </c>
      <c r="NB43" s="165" t="e">
        <f t="shared" si="389"/>
        <v>#N/A</v>
      </c>
      <c r="NC43" s="165" t="e">
        <f t="shared" si="390"/>
        <v>#N/A</v>
      </c>
      <c r="ND43" s="165" t="e">
        <f t="shared" si="391"/>
        <v>#N/A</v>
      </c>
      <c r="NE43" s="165" t="e">
        <f t="shared" si="392"/>
        <v>#N/A</v>
      </c>
      <c r="NF43" s="165" t="e">
        <f t="shared" si="393"/>
        <v>#N/A</v>
      </c>
      <c r="NG43" s="165" t="e">
        <f t="shared" si="394"/>
        <v>#N/A</v>
      </c>
      <c r="NH43" s="165" t="e">
        <f t="shared" si="395"/>
        <v>#N/A</v>
      </c>
      <c r="NI43" s="165" t="e">
        <f t="shared" si="396"/>
        <v>#N/A</v>
      </c>
      <c r="NJ43" s="165" t="e">
        <f t="shared" si="397"/>
        <v>#N/A</v>
      </c>
      <c r="NK43" s="165" t="e">
        <f t="shared" si="398"/>
        <v>#N/A</v>
      </c>
      <c r="NL43" s="165" t="e">
        <f t="shared" si="399"/>
        <v>#N/A</v>
      </c>
      <c r="NM43" s="165" t="e">
        <f t="shared" si="400"/>
        <v>#N/A</v>
      </c>
      <c r="NN43" s="165" t="e">
        <f t="shared" si="401"/>
        <v>#N/A</v>
      </c>
      <c r="NO43" s="165" t="e">
        <f t="shared" si="402"/>
        <v>#N/A</v>
      </c>
      <c r="NP43" s="165" t="e">
        <f t="shared" si="403"/>
        <v>#N/A</v>
      </c>
      <c r="NQ43" s="165" t="e">
        <f t="shared" si="404"/>
        <v>#N/A</v>
      </c>
      <c r="NR43" s="165" t="e">
        <f t="shared" si="405"/>
        <v>#N/A</v>
      </c>
      <c r="NS43" s="165" t="e">
        <f t="shared" si="406"/>
        <v>#N/A</v>
      </c>
      <c r="NT43" s="165" t="e">
        <f t="shared" si="407"/>
        <v>#N/A</v>
      </c>
      <c r="NU43" s="165" t="e">
        <f t="shared" si="408"/>
        <v>#N/A</v>
      </c>
      <c r="NV43" s="165" t="e">
        <f t="shared" si="409"/>
        <v>#N/A</v>
      </c>
      <c r="NW43" s="165" t="e">
        <f t="shared" si="410"/>
        <v>#N/A</v>
      </c>
      <c r="NX43" s="165" t="e">
        <f t="shared" si="411"/>
        <v>#N/A</v>
      </c>
      <c r="NY43" s="165" t="e">
        <f t="shared" si="412"/>
        <v>#N/A</v>
      </c>
      <c r="NZ43" s="165" t="e">
        <f t="shared" si="413"/>
        <v>#N/A</v>
      </c>
      <c r="OA43" s="165" t="e">
        <f t="shared" si="414"/>
        <v>#N/A</v>
      </c>
      <c r="OB43" s="165" t="e">
        <f t="shared" si="415"/>
        <v>#N/A</v>
      </c>
      <c r="OC43" s="165" t="e">
        <f t="shared" si="416"/>
        <v>#N/A</v>
      </c>
      <c r="OD43" s="165" t="e">
        <f t="shared" si="417"/>
        <v>#N/A</v>
      </c>
      <c r="OE43" s="165" t="e">
        <f t="shared" si="418"/>
        <v>#N/A</v>
      </c>
      <c r="OF43" s="165" t="e">
        <f t="shared" si="419"/>
        <v>#N/A</v>
      </c>
      <c r="OG43" s="165" t="e">
        <f t="shared" si="420"/>
        <v>#N/A</v>
      </c>
      <c r="OH43" s="165" t="e">
        <f t="shared" si="421"/>
        <v>#N/A</v>
      </c>
      <c r="OI43" s="165" t="e">
        <f t="shared" si="422"/>
        <v>#N/A</v>
      </c>
      <c r="OJ43" s="165" t="e">
        <f t="shared" si="423"/>
        <v>#N/A</v>
      </c>
      <c r="OK43" s="165" t="e">
        <f t="shared" si="424"/>
        <v>#N/A</v>
      </c>
      <c r="OL43" s="165" t="e">
        <f t="shared" si="425"/>
        <v>#N/A</v>
      </c>
      <c r="OM43" s="165" t="e">
        <f t="shared" si="426"/>
        <v>#N/A</v>
      </c>
      <c r="ON43" s="165" t="e">
        <f t="shared" si="427"/>
        <v>#N/A</v>
      </c>
      <c r="OO43" s="165" t="e">
        <f t="shared" si="428"/>
        <v>#N/A</v>
      </c>
      <c r="OP43" s="165" t="e">
        <f t="shared" si="429"/>
        <v>#N/A</v>
      </c>
      <c r="OQ43" s="165" t="e">
        <f t="shared" si="430"/>
        <v>#N/A</v>
      </c>
      <c r="OR43" s="165" t="e">
        <f t="shared" si="431"/>
        <v>#N/A</v>
      </c>
      <c r="OS43" s="165" t="e">
        <f t="shared" si="432"/>
        <v>#N/A</v>
      </c>
      <c r="OT43" s="165" t="e">
        <f t="shared" si="433"/>
        <v>#N/A</v>
      </c>
      <c r="OU43" s="165" t="e">
        <f t="shared" si="434"/>
        <v>#N/A</v>
      </c>
      <c r="OV43" s="165" t="e">
        <f t="shared" si="435"/>
        <v>#N/A</v>
      </c>
      <c r="OW43" s="165" t="e">
        <f t="shared" si="436"/>
        <v>#N/A</v>
      </c>
      <c r="OX43" s="165" t="e">
        <f t="shared" si="437"/>
        <v>#N/A</v>
      </c>
      <c r="OY43" s="165" t="e">
        <f t="shared" si="438"/>
        <v>#N/A</v>
      </c>
      <c r="OZ43" s="165" t="e">
        <f t="shared" si="439"/>
        <v>#N/A</v>
      </c>
      <c r="PA43" s="165" t="e">
        <f t="shared" si="440"/>
        <v>#N/A</v>
      </c>
      <c r="PB43" s="165" t="e">
        <f t="shared" si="441"/>
        <v>#N/A</v>
      </c>
      <c r="PC43" s="165" t="e">
        <f t="shared" si="442"/>
        <v>#N/A</v>
      </c>
      <c r="PD43" s="165" t="e">
        <f t="shared" si="443"/>
        <v>#N/A</v>
      </c>
      <c r="PE43" s="165" t="e">
        <f t="shared" si="444"/>
        <v>#N/A</v>
      </c>
      <c r="PF43" s="165" t="e">
        <f t="shared" si="445"/>
        <v>#N/A</v>
      </c>
      <c r="PG43" s="165" t="e">
        <f t="shared" si="446"/>
        <v>#N/A</v>
      </c>
      <c r="PH43" s="165" t="e">
        <f t="shared" si="447"/>
        <v>#N/A</v>
      </c>
    </row>
    <row r="44" spans="1:424" hidden="1" x14ac:dyDescent="0.45">
      <c r="A44" s="4">
        <v>41</v>
      </c>
      <c r="B44" s="92" t="str">
        <f t="shared" si="208"/>
        <v/>
      </c>
      <c r="C44" s="91"/>
      <c r="D44" s="92" t="str">
        <f t="shared" si="209"/>
        <v/>
      </c>
      <c r="E44" s="120" t="str">
        <f t="shared" si="0"/>
        <v/>
      </c>
      <c r="F44" s="120" t="str">
        <f t="shared" si="1"/>
        <v/>
      </c>
      <c r="G44" s="71" t="str">
        <f t="shared" si="210"/>
        <v/>
      </c>
      <c r="H44" s="23"/>
      <c r="I44" s="55"/>
      <c r="J44" s="298"/>
      <c r="K44" s="72" t="str">
        <f>IF(AND(B44&gt;0,C44&gt;0,D44&gt;0),IF(ISBLANK(J44),IF(ISBLANK(H44),"",(D44-B44)*VLOOKUP(H44,VLookups!$A$4:$B$13,2,FALSE)),J44),"")</f>
        <v/>
      </c>
      <c r="L44" s="73" t="str">
        <f t="shared" si="246"/>
        <v/>
      </c>
      <c r="M44" s="91"/>
      <c r="N44" s="265" t="str">
        <f>IF(AND(M44&gt;0,C44&gt;0,NOT(K44="")),ABS(VLOOKUP($M$1,VLookups!$A$43:$B$44,2,FALSE)-_xlfn.NORM.DIST(M44,G44,K44,TRUE)),"")</f>
        <v/>
      </c>
      <c r="O44" s="90" t="str">
        <f>IF(AND($B44&gt;0,$C44&gt;0,$D44&gt;0,NOT(ISBLANK($H44))),_xlfn.NORM.INV(ABS(VLOOKUP($M$1,VLookups!$A$43:$B$44,2,FALSE)-O$3),$G44,$K44),"")</f>
        <v/>
      </c>
      <c r="P44" s="89" t="str">
        <f>IF(AND($B44&gt;0,$C44&gt;0,$D44&gt;0,NOT(ISBLANK($H44))),_xlfn.NORM.INV(ABS(VLOOKUP($M$1,VLookups!$A$43:$B$44,2,FALSE)-P$3),$G44,$K44),"")</f>
        <v/>
      </c>
      <c r="Q44" s="90" t="str">
        <f>IF(AND($B44&gt;0,$C44&gt;0,$D44&gt;0,NOT(ISBLANK($H44))),_xlfn.NORM.INV(ABS(VLOOKUP($M$1,VLookups!$A$43:$B$44,2,FALSE)-Q$3),$G44,$K44),"")</f>
        <v/>
      </c>
      <c r="R44" s="89" t="str">
        <f>IF(AND($B44&gt;0,$C44&gt;0,$D44&gt;0,NOT(ISBLANK($H44))),_xlfn.NORM.INV(ABS(VLOOKUP($M$1,VLookups!$A$43:$B$44,2,FALSE)-R$3),$G44,$K44),"")</f>
        <v/>
      </c>
      <c r="S44" s="90" t="str">
        <f>IF(AND($B44&gt;0,$C44&gt;0,$D44&gt;0,NOT(ISBLANK($H44))),_xlfn.NORM.INV(ABS(VLOOKUP($M$1,VLookups!$A$43:$B$44,2,FALSE)-S$3),$G44,$K44),"")</f>
        <v/>
      </c>
      <c r="T44" s="89" t="str">
        <f>IF(AND($B44&gt;0,$C44&gt;0,$D44&gt;0,NOT(ISBLANK($H44))),_xlfn.NORM.INV(ABS(VLOOKUP($M$1,VLookups!$A$43:$B$44,2,FALSE)-T$3),$G44,$K44),"")</f>
        <v/>
      </c>
      <c r="U44" s="5"/>
      <c r="V44" s="164" t="str">
        <f t="shared" si="211"/>
        <v/>
      </c>
      <c r="W44" s="47" t="str">
        <f t="shared" si="212"/>
        <v/>
      </c>
      <c r="X44" s="47" t="str">
        <f t="shared" si="454"/>
        <v/>
      </c>
      <c r="Y44" s="47" t="str">
        <f t="shared" si="454"/>
        <v/>
      </c>
      <c r="Z44" s="47" t="str">
        <f t="shared" si="454"/>
        <v/>
      </c>
      <c r="AA44" s="47" t="str">
        <f t="shared" si="454"/>
        <v/>
      </c>
      <c r="AB44" s="47" t="str">
        <f t="shared" si="454"/>
        <v/>
      </c>
      <c r="AC44" s="47" t="str">
        <f t="shared" si="454"/>
        <v/>
      </c>
      <c r="AD44" s="47" t="str">
        <f t="shared" si="454"/>
        <v/>
      </c>
      <c r="AE44" s="47" t="str">
        <f t="shared" si="454"/>
        <v/>
      </c>
      <c r="AF44" s="47" t="str">
        <f t="shared" si="454"/>
        <v/>
      </c>
      <c r="AG44" s="47" t="str">
        <f t="shared" si="454"/>
        <v/>
      </c>
      <c r="AH44" s="47" t="str">
        <f t="shared" si="454"/>
        <v/>
      </c>
      <c r="AI44" s="47" t="str">
        <f t="shared" si="454"/>
        <v/>
      </c>
      <c r="AJ44" s="47" t="str">
        <f t="shared" si="454"/>
        <v/>
      </c>
      <c r="AK44" s="47" t="str">
        <f t="shared" si="454"/>
        <v/>
      </c>
      <c r="AL44" s="47" t="str">
        <f t="shared" si="454"/>
        <v/>
      </c>
      <c r="AM44" s="47" t="str">
        <f t="shared" si="454"/>
        <v/>
      </c>
      <c r="AN44" s="47" t="str">
        <f t="shared" si="454"/>
        <v/>
      </c>
      <c r="AO44" s="47" t="str">
        <f t="shared" si="454"/>
        <v/>
      </c>
      <c r="AP44" s="47" t="str">
        <f t="shared" si="454"/>
        <v/>
      </c>
      <c r="AQ44" s="47" t="str">
        <f t="shared" si="454"/>
        <v/>
      </c>
      <c r="AR44" s="47" t="str">
        <f t="shared" si="454"/>
        <v/>
      </c>
      <c r="AS44" s="47" t="str">
        <f t="shared" si="454"/>
        <v/>
      </c>
      <c r="AT44" s="47" t="str">
        <f t="shared" si="454"/>
        <v/>
      </c>
      <c r="AU44" s="47" t="str">
        <f t="shared" si="454"/>
        <v/>
      </c>
      <c r="AV44" s="47" t="str">
        <f t="shared" si="454"/>
        <v/>
      </c>
      <c r="AW44" s="47" t="str">
        <f t="shared" si="454"/>
        <v/>
      </c>
      <c r="AX44" s="47" t="str">
        <f t="shared" si="454"/>
        <v/>
      </c>
      <c r="AY44" s="47" t="str">
        <f t="shared" si="454"/>
        <v/>
      </c>
      <c r="AZ44" s="47" t="str">
        <f t="shared" si="454"/>
        <v/>
      </c>
      <c r="BA44" s="47" t="str">
        <f t="shared" si="454"/>
        <v/>
      </c>
      <c r="BB44" s="47" t="str">
        <f t="shared" si="454"/>
        <v/>
      </c>
      <c r="BC44" s="47" t="str">
        <f t="shared" si="454"/>
        <v/>
      </c>
      <c r="BD44" s="47" t="str">
        <f t="shared" si="454"/>
        <v/>
      </c>
      <c r="BE44" s="47" t="str">
        <f t="shared" si="454"/>
        <v/>
      </c>
      <c r="BF44" s="47" t="str">
        <f t="shared" si="454"/>
        <v/>
      </c>
      <c r="BG44" s="47" t="str">
        <f t="shared" si="454"/>
        <v/>
      </c>
      <c r="BH44" s="47" t="str">
        <f t="shared" si="454"/>
        <v/>
      </c>
      <c r="BI44" s="47" t="str">
        <f t="shared" si="454"/>
        <v/>
      </c>
      <c r="BJ44" s="47" t="str">
        <f t="shared" si="454"/>
        <v/>
      </c>
      <c r="BK44" s="47" t="str">
        <f t="shared" si="454"/>
        <v/>
      </c>
      <c r="BL44" s="47" t="str">
        <f t="shared" si="454"/>
        <v/>
      </c>
      <c r="BM44" s="47" t="str">
        <f t="shared" si="454"/>
        <v/>
      </c>
      <c r="BN44" s="47" t="str">
        <f t="shared" si="454"/>
        <v/>
      </c>
      <c r="BO44" s="47" t="str">
        <f t="shared" si="454"/>
        <v/>
      </c>
      <c r="BP44" s="47" t="str">
        <f t="shared" si="454"/>
        <v/>
      </c>
      <c r="BQ44" s="47" t="str">
        <f t="shared" si="454"/>
        <v/>
      </c>
      <c r="BR44" s="47" t="str">
        <f t="shared" si="454"/>
        <v/>
      </c>
      <c r="BS44" s="47" t="str">
        <f t="shared" si="454"/>
        <v/>
      </c>
      <c r="BT44" s="47" t="str">
        <f t="shared" si="454"/>
        <v/>
      </c>
      <c r="BU44" s="47" t="str">
        <f t="shared" si="454"/>
        <v/>
      </c>
      <c r="BV44" s="47" t="str">
        <f t="shared" si="454"/>
        <v/>
      </c>
      <c r="BW44" s="47" t="str">
        <f t="shared" si="454"/>
        <v/>
      </c>
      <c r="BX44" s="47" t="str">
        <f t="shared" si="454"/>
        <v/>
      </c>
      <c r="BY44" s="47" t="str">
        <f t="shared" si="454"/>
        <v/>
      </c>
      <c r="BZ44" s="47" t="str">
        <f t="shared" si="454"/>
        <v/>
      </c>
      <c r="CA44" s="47" t="str">
        <f t="shared" si="454"/>
        <v/>
      </c>
      <c r="CB44" s="47" t="str">
        <f t="shared" si="454"/>
        <v/>
      </c>
      <c r="CC44" s="47" t="str">
        <f t="shared" si="454"/>
        <v/>
      </c>
      <c r="CD44" s="47" t="str">
        <f t="shared" si="454"/>
        <v/>
      </c>
      <c r="CE44" s="47" t="str">
        <f t="shared" si="454"/>
        <v/>
      </c>
      <c r="CF44" s="47" t="str">
        <f t="shared" si="454"/>
        <v/>
      </c>
      <c r="CG44" s="47" t="str">
        <f t="shared" si="454"/>
        <v/>
      </c>
      <c r="CH44" s="47" t="str">
        <f t="shared" si="454"/>
        <v/>
      </c>
      <c r="CI44" s="47" t="str">
        <f t="shared" si="454"/>
        <v/>
      </c>
      <c r="CJ44" s="47" t="str">
        <f t="shared" si="452"/>
        <v/>
      </c>
      <c r="CK44" s="47" t="str">
        <f t="shared" si="452"/>
        <v/>
      </c>
      <c r="CL44" s="47" t="str">
        <f t="shared" si="452"/>
        <v/>
      </c>
      <c r="CM44" s="47" t="str">
        <f t="shared" si="452"/>
        <v/>
      </c>
      <c r="CN44" s="47" t="str">
        <f t="shared" si="452"/>
        <v/>
      </c>
      <c r="CO44" s="47" t="str">
        <f t="shared" si="452"/>
        <v/>
      </c>
      <c r="CP44" s="47" t="str">
        <f t="shared" si="452"/>
        <v/>
      </c>
      <c r="CQ44" s="47" t="str">
        <f t="shared" si="452"/>
        <v/>
      </c>
      <c r="CR44" s="47" t="str">
        <f t="shared" si="452"/>
        <v/>
      </c>
      <c r="CS44" s="47" t="str">
        <f t="shared" si="452"/>
        <v/>
      </c>
      <c r="CT44" s="47" t="str">
        <f t="shared" si="452"/>
        <v/>
      </c>
      <c r="CU44" s="47" t="str">
        <f t="shared" si="452"/>
        <v/>
      </c>
      <c r="CV44" s="47" t="str">
        <f t="shared" si="452"/>
        <v/>
      </c>
      <c r="CW44" s="47" t="str">
        <f t="shared" si="452"/>
        <v/>
      </c>
      <c r="CX44" s="47" t="str">
        <f t="shared" si="452"/>
        <v/>
      </c>
      <c r="CY44" s="47" t="str">
        <f t="shared" si="452"/>
        <v/>
      </c>
      <c r="CZ44" s="47" t="str">
        <f t="shared" si="452"/>
        <v/>
      </c>
      <c r="DA44" s="47" t="str">
        <f t="shared" si="452"/>
        <v/>
      </c>
      <c r="DB44" s="47" t="str">
        <f t="shared" si="452"/>
        <v/>
      </c>
      <c r="DC44" s="47" t="str">
        <f t="shared" si="452"/>
        <v/>
      </c>
      <c r="DD44" s="47" t="str">
        <f t="shared" si="452"/>
        <v/>
      </c>
      <c r="DE44" s="47" t="str">
        <f t="shared" si="452"/>
        <v/>
      </c>
      <c r="DF44" s="47" t="str">
        <f t="shared" si="452"/>
        <v/>
      </c>
      <c r="DG44" s="47" t="str">
        <f t="shared" si="452"/>
        <v/>
      </c>
      <c r="DH44" s="47" t="str">
        <f t="shared" si="452"/>
        <v/>
      </c>
      <c r="DI44" s="47" t="str">
        <f t="shared" si="452"/>
        <v/>
      </c>
      <c r="DJ44" s="47" t="str">
        <f t="shared" si="452"/>
        <v/>
      </c>
      <c r="DK44" s="47" t="str">
        <f t="shared" si="452"/>
        <v/>
      </c>
      <c r="DL44" s="47" t="str">
        <f t="shared" si="452"/>
        <v/>
      </c>
      <c r="DM44" s="47" t="str">
        <f t="shared" si="452"/>
        <v/>
      </c>
      <c r="DN44" s="47" t="str">
        <f t="shared" si="452"/>
        <v/>
      </c>
      <c r="DO44" s="47" t="str">
        <f t="shared" si="452"/>
        <v/>
      </c>
      <c r="DP44" s="47" t="str">
        <f t="shared" si="452"/>
        <v/>
      </c>
      <c r="DQ44" s="47" t="str">
        <f t="shared" si="452"/>
        <v/>
      </c>
      <c r="DR44" s="47" t="str">
        <f t="shared" si="452"/>
        <v/>
      </c>
      <c r="DS44" s="179" t="str">
        <f t="shared" si="213"/>
        <v/>
      </c>
      <c r="DT44" s="47" t="str">
        <f t="shared" si="214"/>
        <v/>
      </c>
      <c r="DU44" s="47" t="str">
        <f t="shared" si="455"/>
        <v/>
      </c>
      <c r="DV44" s="47" t="str">
        <f t="shared" si="455"/>
        <v/>
      </c>
      <c r="DW44" s="47" t="str">
        <f t="shared" si="455"/>
        <v/>
      </c>
      <c r="DX44" s="47" t="str">
        <f t="shared" si="455"/>
        <v/>
      </c>
      <c r="DY44" s="47" t="str">
        <f t="shared" si="455"/>
        <v/>
      </c>
      <c r="DZ44" s="47" t="str">
        <f t="shared" si="455"/>
        <v/>
      </c>
      <c r="EA44" s="47" t="str">
        <f t="shared" si="455"/>
        <v/>
      </c>
      <c r="EB44" s="47" t="str">
        <f t="shared" si="455"/>
        <v/>
      </c>
      <c r="EC44" s="47" t="str">
        <f t="shared" si="455"/>
        <v/>
      </c>
      <c r="ED44" s="47" t="str">
        <f t="shared" si="455"/>
        <v/>
      </c>
      <c r="EE44" s="47" t="str">
        <f t="shared" si="455"/>
        <v/>
      </c>
      <c r="EF44" s="47" t="str">
        <f t="shared" si="455"/>
        <v/>
      </c>
      <c r="EG44" s="47" t="str">
        <f t="shared" si="455"/>
        <v/>
      </c>
      <c r="EH44" s="47" t="str">
        <f t="shared" si="455"/>
        <v/>
      </c>
      <c r="EI44" s="47" t="str">
        <f t="shared" si="455"/>
        <v/>
      </c>
      <c r="EJ44" s="47" t="str">
        <f t="shared" si="455"/>
        <v/>
      </c>
      <c r="EK44" s="47" t="str">
        <f t="shared" si="455"/>
        <v/>
      </c>
      <c r="EL44" s="47" t="str">
        <f t="shared" si="455"/>
        <v/>
      </c>
      <c r="EM44" s="47" t="str">
        <f t="shared" si="455"/>
        <v/>
      </c>
      <c r="EN44" s="47" t="str">
        <f t="shared" si="455"/>
        <v/>
      </c>
      <c r="EO44" s="47" t="str">
        <f t="shared" si="455"/>
        <v/>
      </c>
      <c r="EP44" s="47" t="str">
        <f t="shared" si="455"/>
        <v/>
      </c>
      <c r="EQ44" s="47" t="str">
        <f t="shared" si="455"/>
        <v/>
      </c>
      <c r="ER44" s="47" t="str">
        <f t="shared" si="455"/>
        <v/>
      </c>
      <c r="ES44" s="47" t="str">
        <f t="shared" si="455"/>
        <v/>
      </c>
      <c r="ET44" s="47" t="str">
        <f t="shared" si="455"/>
        <v/>
      </c>
      <c r="EU44" s="47" t="str">
        <f t="shared" si="455"/>
        <v/>
      </c>
      <c r="EV44" s="47" t="str">
        <f t="shared" si="455"/>
        <v/>
      </c>
      <c r="EW44" s="47" t="str">
        <f t="shared" si="455"/>
        <v/>
      </c>
      <c r="EX44" s="47" t="str">
        <f t="shared" si="455"/>
        <v/>
      </c>
      <c r="EY44" s="47" t="str">
        <f t="shared" si="455"/>
        <v/>
      </c>
      <c r="EZ44" s="47" t="str">
        <f t="shared" si="455"/>
        <v/>
      </c>
      <c r="FA44" s="47" t="str">
        <f t="shared" si="455"/>
        <v/>
      </c>
      <c r="FB44" s="47" t="str">
        <f t="shared" si="455"/>
        <v/>
      </c>
      <c r="FC44" s="47" t="str">
        <f t="shared" si="455"/>
        <v/>
      </c>
      <c r="FD44" s="47" t="str">
        <f t="shared" si="455"/>
        <v/>
      </c>
      <c r="FE44" s="47" t="str">
        <f t="shared" si="455"/>
        <v/>
      </c>
      <c r="FF44" s="47" t="str">
        <f t="shared" si="455"/>
        <v/>
      </c>
      <c r="FG44" s="47" t="str">
        <f t="shared" si="455"/>
        <v/>
      </c>
      <c r="FH44" s="47" t="str">
        <f t="shared" si="455"/>
        <v/>
      </c>
      <c r="FI44" s="47" t="str">
        <f t="shared" si="455"/>
        <v/>
      </c>
      <c r="FJ44" s="47" t="str">
        <f t="shared" si="455"/>
        <v/>
      </c>
      <c r="FK44" s="47" t="str">
        <f t="shared" si="455"/>
        <v/>
      </c>
      <c r="FL44" s="47" t="str">
        <f t="shared" si="455"/>
        <v/>
      </c>
      <c r="FM44" s="47" t="str">
        <f t="shared" si="455"/>
        <v/>
      </c>
      <c r="FN44" s="47" t="str">
        <f t="shared" si="455"/>
        <v/>
      </c>
      <c r="FO44" s="47" t="str">
        <f t="shared" si="455"/>
        <v/>
      </c>
      <c r="FP44" s="47" t="str">
        <f t="shared" si="455"/>
        <v/>
      </c>
      <c r="FQ44" s="47" t="str">
        <f t="shared" si="455"/>
        <v/>
      </c>
      <c r="FR44" s="47" t="str">
        <f t="shared" si="455"/>
        <v/>
      </c>
      <c r="FS44" s="47" t="str">
        <f t="shared" si="455"/>
        <v/>
      </c>
      <c r="FT44" s="47" t="str">
        <f t="shared" si="455"/>
        <v/>
      </c>
      <c r="FU44" s="47" t="str">
        <f t="shared" si="455"/>
        <v/>
      </c>
      <c r="FV44" s="47" t="str">
        <f t="shared" si="455"/>
        <v/>
      </c>
      <c r="FW44" s="47" t="str">
        <f t="shared" si="455"/>
        <v/>
      </c>
      <c r="FX44" s="47" t="str">
        <f t="shared" si="455"/>
        <v/>
      </c>
      <c r="FY44" s="47" t="str">
        <f t="shared" si="455"/>
        <v/>
      </c>
      <c r="FZ44" s="47" t="str">
        <f t="shared" si="455"/>
        <v/>
      </c>
      <c r="GA44" s="47" t="str">
        <f t="shared" si="455"/>
        <v/>
      </c>
      <c r="GB44" s="47" t="str">
        <f t="shared" si="455"/>
        <v/>
      </c>
      <c r="GC44" s="47" t="str">
        <f t="shared" si="455"/>
        <v/>
      </c>
      <c r="GD44" s="47" t="str">
        <f t="shared" si="455"/>
        <v/>
      </c>
      <c r="GE44" s="47" t="str">
        <f t="shared" si="455"/>
        <v/>
      </c>
      <c r="GF44" s="47" t="str">
        <f t="shared" si="455"/>
        <v/>
      </c>
      <c r="GG44" s="47" t="str">
        <f t="shared" si="453"/>
        <v/>
      </c>
      <c r="GH44" s="47" t="str">
        <f t="shared" si="453"/>
        <v/>
      </c>
      <c r="GI44" s="47" t="str">
        <f t="shared" si="453"/>
        <v/>
      </c>
      <c r="GJ44" s="47" t="str">
        <f t="shared" si="453"/>
        <v/>
      </c>
      <c r="GK44" s="47" t="str">
        <f t="shared" si="453"/>
        <v/>
      </c>
      <c r="GL44" s="47" t="str">
        <f t="shared" si="453"/>
        <v/>
      </c>
      <c r="GM44" s="47" t="str">
        <f t="shared" si="453"/>
        <v/>
      </c>
      <c r="GN44" s="47" t="str">
        <f t="shared" si="453"/>
        <v/>
      </c>
      <c r="GO44" s="47" t="str">
        <f t="shared" si="453"/>
        <v/>
      </c>
      <c r="GP44" s="47" t="str">
        <f t="shared" si="453"/>
        <v/>
      </c>
      <c r="GQ44" s="47" t="str">
        <f t="shared" si="453"/>
        <v/>
      </c>
      <c r="GR44" s="47" t="str">
        <f t="shared" si="453"/>
        <v/>
      </c>
      <c r="GS44" s="47" t="str">
        <f t="shared" si="453"/>
        <v/>
      </c>
      <c r="GT44" s="47" t="str">
        <f t="shared" si="453"/>
        <v/>
      </c>
      <c r="GU44" s="47" t="str">
        <f t="shared" si="453"/>
        <v/>
      </c>
      <c r="GV44" s="47" t="str">
        <f t="shared" si="453"/>
        <v/>
      </c>
      <c r="GW44" s="47" t="str">
        <f t="shared" si="453"/>
        <v/>
      </c>
      <c r="GX44" s="47" t="str">
        <f t="shared" si="453"/>
        <v/>
      </c>
      <c r="GY44" s="47" t="str">
        <f t="shared" si="453"/>
        <v/>
      </c>
      <c r="GZ44" s="47" t="str">
        <f t="shared" si="453"/>
        <v/>
      </c>
      <c r="HA44" s="47" t="str">
        <f t="shared" si="453"/>
        <v/>
      </c>
      <c r="HB44" s="47" t="str">
        <f t="shared" si="453"/>
        <v/>
      </c>
      <c r="HC44" s="47" t="str">
        <f t="shared" si="453"/>
        <v/>
      </c>
      <c r="HD44" s="47" t="str">
        <f t="shared" si="453"/>
        <v/>
      </c>
      <c r="HE44" s="47" t="str">
        <f t="shared" si="453"/>
        <v/>
      </c>
      <c r="HF44" s="47" t="str">
        <f t="shared" si="453"/>
        <v/>
      </c>
      <c r="HG44" s="47" t="str">
        <f t="shared" si="453"/>
        <v/>
      </c>
      <c r="HH44" s="47" t="str">
        <f t="shared" si="453"/>
        <v/>
      </c>
      <c r="HI44" s="47" t="str">
        <f t="shared" si="453"/>
        <v/>
      </c>
      <c r="HJ44" s="47" t="str">
        <f t="shared" si="453"/>
        <v/>
      </c>
      <c r="HK44" s="47" t="str">
        <f t="shared" si="453"/>
        <v/>
      </c>
      <c r="HL44" s="47" t="str">
        <f t="shared" si="453"/>
        <v/>
      </c>
      <c r="HM44" s="47" t="str">
        <f t="shared" si="453"/>
        <v/>
      </c>
      <c r="HN44" s="47" t="str">
        <f t="shared" si="453"/>
        <v/>
      </c>
      <c r="HO44" s="47" t="str">
        <f t="shared" si="453"/>
        <v/>
      </c>
      <c r="HP44" s="165" t="e">
        <f t="shared" si="247"/>
        <v>#N/A</v>
      </c>
      <c r="HQ44" s="165" t="e">
        <f t="shared" si="248"/>
        <v>#N/A</v>
      </c>
      <c r="HR44" s="165" t="e">
        <f t="shared" si="249"/>
        <v>#N/A</v>
      </c>
      <c r="HS44" s="165" t="e">
        <f t="shared" si="250"/>
        <v>#N/A</v>
      </c>
      <c r="HT44" s="165" t="e">
        <f t="shared" si="251"/>
        <v>#N/A</v>
      </c>
      <c r="HU44" s="165" t="e">
        <f t="shared" si="252"/>
        <v>#N/A</v>
      </c>
      <c r="HV44" s="165" t="e">
        <f t="shared" si="253"/>
        <v>#N/A</v>
      </c>
      <c r="HW44" s="165" t="e">
        <f t="shared" si="254"/>
        <v>#N/A</v>
      </c>
      <c r="HX44" s="165" t="e">
        <f t="shared" si="255"/>
        <v>#N/A</v>
      </c>
      <c r="HY44" s="165" t="e">
        <f t="shared" si="256"/>
        <v>#N/A</v>
      </c>
      <c r="HZ44" s="165" t="e">
        <f t="shared" si="257"/>
        <v>#N/A</v>
      </c>
      <c r="IA44" s="165" t="e">
        <f t="shared" si="258"/>
        <v>#N/A</v>
      </c>
      <c r="IB44" s="165" t="e">
        <f t="shared" si="259"/>
        <v>#N/A</v>
      </c>
      <c r="IC44" s="165" t="e">
        <f t="shared" si="260"/>
        <v>#N/A</v>
      </c>
      <c r="ID44" s="165" t="e">
        <f t="shared" si="261"/>
        <v>#N/A</v>
      </c>
      <c r="IE44" s="165" t="e">
        <f t="shared" si="262"/>
        <v>#N/A</v>
      </c>
      <c r="IF44" s="165" t="e">
        <f t="shared" si="263"/>
        <v>#N/A</v>
      </c>
      <c r="IG44" s="165" t="e">
        <f t="shared" si="264"/>
        <v>#N/A</v>
      </c>
      <c r="IH44" s="165" t="e">
        <f t="shared" si="265"/>
        <v>#N/A</v>
      </c>
      <c r="II44" s="165" t="e">
        <f t="shared" si="266"/>
        <v>#N/A</v>
      </c>
      <c r="IJ44" s="165" t="e">
        <f t="shared" si="267"/>
        <v>#N/A</v>
      </c>
      <c r="IK44" s="165" t="e">
        <f t="shared" si="268"/>
        <v>#N/A</v>
      </c>
      <c r="IL44" s="165" t="e">
        <f t="shared" si="269"/>
        <v>#N/A</v>
      </c>
      <c r="IM44" s="165" t="e">
        <f t="shared" si="270"/>
        <v>#N/A</v>
      </c>
      <c r="IN44" s="165" t="e">
        <f t="shared" si="271"/>
        <v>#N/A</v>
      </c>
      <c r="IO44" s="165" t="e">
        <f t="shared" si="272"/>
        <v>#N/A</v>
      </c>
      <c r="IP44" s="165" t="e">
        <f t="shared" si="273"/>
        <v>#N/A</v>
      </c>
      <c r="IQ44" s="165" t="e">
        <f t="shared" si="274"/>
        <v>#N/A</v>
      </c>
      <c r="IR44" s="165" t="e">
        <f t="shared" si="275"/>
        <v>#N/A</v>
      </c>
      <c r="IS44" s="165" t="e">
        <f t="shared" si="276"/>
        <v>#N/A</v>
      </c>
      <c r="IT44" s="165" t="e">
        <f t="shared" si="277"/>
        <v>#N/A</v>
      </c>
      <c r="IU44" s="165" t="e">
        <f t="shared" si="278"/>
        <v>#N/A</v>
      </c>
      <c r="IV44" s="165" t="e">
        <f t="shared" si="279"/>
        <v>#N/A</v>
      </c>
      <c r="IW44" s="165" t="e">
        <f t="shared" si="280"/>
        <v>#N/A</v>
      </c>
      <c r="IX44" s="165" t="e">
        <f t="shared" si="281"/>
        <v>#N/A</v>
      </c>
      <c r="IY44" s="165" t="e">
        <f t="shared" si="282"/>
        <v>#N/A</v>
      </c>
      <c r="IZ44" s="165" t="e">
        <f t="shared" si="283"/>
        <v>#N/A</v>
      </c>
      <c r="JA44" s="165" t="e">
        <f t="shared" si="284"/>
        <v>#N/A</v>
      </c>
      <c r="JB44" s="165" t="e">
        <f t="shared" si="285"/>
        <v>#N/A</v>
      </c>
      <c r="JC44" s="165" t="e">
        <f t="shared" si="286"/>
        <v>#N/A</v>
      </c>
      <c r="JD44" s="165" t="e">
        <f t="shared" si="287"/>
        <v>#N/A</v>
      </c>
      <c r="JE44" s="165" t="e">
        <f t="shared" si="288"/>
        <v>#N/A</v>
      </c>
      <c r="JF44" s="165" t="e">
        <f t="shared" si="289"/>
        <v>#N/A</v>
      </c>
      <c r="JG44" s="165" t="e">
        <f t="shared" si="290"/>
        <v>#N/A</v>
      </c>
      <c r="JH44" s="165" t="e">
        <f t="shared" si="291"/>
        <v>#N/A</v>
      </c>
      <c r="JI44" s="165" t="e">
        <f t="shared" si="292"/>
        <v>#N/A</v>
      </c>
      <c r="JJ44" s="165" t="e">
        <f t="shared" si="293"/>
        <v>#N/A</v>
      </c>
      <c r="JK44" s="165" t="e">
        <f t="shared" si="294"/>
        <v>#N/A</v>
      </c>
      <c r="JL44" s="165" t="e">
        <f t="shared" si="295"/>
        <v>#N/A</v>
      </c>
      <c r="JM44" s="165" t="e">
        <f t="shared" si="296"/>
        <v>#N/A</v>
      </c>
      <c r="JN44" s="165" t="e">
        <f t="shared" si="297"/>
        <v>#N/A</v>
      </c>
      <c r="JO44" s="165" t="e">
        <f t="shared" si="298"/>
        <v>#N/A</v>
      </c>
      <c r="JP44" s="165" t="e">
        <f t="shared" si="299"/>
        <v>#N/A</v>
      </c>
      <c r="JQ44" s="165" t="e">
        <f t="shared" si="300"/>
        <v>#N/A</v>
      </c>
      <c r="JR44" s="165" t="e">
        <f t="shared" si="301"/>
        <v>#N/A</v>
      </c>
      <c r="JS44" s="165" t="e">
        <f t="shared" si="302"/>
        <v>#N/A</v>
      </c>
      <c r="JT44" s="165" t="e">
        <f t="shared" si="303"/>
        <v>#N/A</v>
      </c>
      <c r="JU44" s="165" t="e">
        <f t="shared" si="304"/>
        <v>#N/A</v>
      </c>
      <c r="JV44" s="165" t="e">
        <f t="shared" si="305"/>
        <v>#N/A</v>
      </c>
      <c r="JW44" s="165" t="e">
        <f t="shared" si="306"/>
        <v>#N/A</v>
      </c>
      <c r="JX44" s="165" t="e">
        <f t="shared" si="307"/>
        <v>#N/A</v>
      </c>
      <c r="JY44" s="165" t="e">
        <f t="shared" si="308"/>
        <v>#N/A</v>
      </c>
      <c r="JZ44" s="165" t="e">
        <f t="shared" si="309"/>
        <v>#N/A</v>
      </c>
      <c r="KA44" s="165" t="e">
        <f t="shared" si="310"/>
        <v>#N/A</v>
      </c>
      <c r="KB44" s="165" t="e">
        <f t="shared" si="311"/>
        <v>#N/A</v>
      </c>
      <c r="KC44" s="165" t="e">
        <f t="shared" si="312"/>
        <v>#N/A</v>
      </c>
      <c r="KD44" s="165" t="e">
        <f t="shared" si="313"/>
        <v>#N/A</v>
      </c>
      <c r="KE44" s="165" t="e">
        <f t="shared" si="314"/>
        <v>#N/A</v>
      </c>
      <c r="KF44" s="165" t="e">
        <f t="shared" si="315"/>
        <v>#N/A</v>
      </c>
      <c r="KG44" s="165" t="e">
        <f t="shared" si="316"/>
        <v>#N/A</v>
      </c>
      <c r="KH44" s="165" t="e">
        <f t="shared" si="317"/>
        <v>#N/A</v>
      </c>
      <c r="KI44" s="165" t="e">
        <f t="shared" si="318"/>
        <v>#N/A</v>
      </c>
      <c r="KJ44" s="165" t="e">
        <f t="shared" si="319"/>
        <v>#N/A</v>
      </c>
      <c r="KK44" s="165" t="e">
        <f t="shared" si="320"/>
        <v>#N/A</v>
      </c>
      <c r="KL44" s="165" t="e">
        <f t="shared" si="321"/>
        <v>#N/A</v>
      </c>
      <c r="KM44" s="165" t="e">
        <f t="shared" si="322"/>
        <v>#N/A</v>
      </c>
      <c r="KN44" s="165" t="e">
        <f t="shared" si="323"/>
        <v>#N/A</v>
      </c>
      <c r="KO44" s="165" t="e">
        <f t="shared" si="324"/>
        <v>#N/A</v>
      </c>
      <c r="KP44" s="165" t="e">
        <f t="shared" si="325"/>
        <v>#N/A</v>
      </c>
      <c r="KQ44" s="165" t="e">
        <f t="shared" si="326"/>
        <v>#N/A</v>
      </c>
      <c r="KR44" s="165" t="e">
        <f t="shared" si="327"/>
        <v>#N/A</v>
      </c>
      <c r="KS44" s="165" t="e">
        <f t="shared" si="328"/>
        <v>#N/A</v>
      </c>
      <c r="KT44" s="165" t="e">
        <f t="shared" si="329"/>
        <v>#N/A</v>
      </c>
      <c r="KU44" s="165" t="e">
        <f t="shared" si="330"/>
        <v>#N/A</v>
      </c>
      <c r="KV44" s="165" t="e">
        <f t="shared" si="331"/>
        <v>#N/A</v>
      </c>
      <c r="KW44" s="165" t="e">
        <f t="shared" si="332"/>
        <v>#N/A</v>
      </c>
      <c r="KX44" s="165" t="e">
        <f t="shared" si="333"/>
        <v>#N/A</v>
      </c>
      <c r="KY44" s="165" t="e">
        <f t="shared" si="334"/>
        <v>#N/A</v>
      </c>
      <c r="KZ44" s="165" t="e">
        <f t="shared" si="335"/>
        <v>#N/A</v>
      </c>
      <c r="LA44" s="165" t="e">
        <f t="shared" si="336"/>
        <v>#N/A</v>
      </c>
      <c r="LB44" s="165" t="e">
        <f t="shared" si="337"/>
        <v>#N/A</v>
      </c>
      <c r="LC44" s="165" t="e">
        <f t="shared" si="338"/>
        <v>#N/A</v>
      </c>
      <c r="LD44" s="165" t="e">
        <f t="shared" si="339"/>
        <v>#N/A</v>
      </c>
      <c r="LE44" s="165" t="e">
        <f t="shared" si="340"/>
        <v>#N/A</v>
      </c>
      <c r="LF44" s="165" t="e">
        <f t="shared" si="341"/>
        <v>#N/A</v>
      </c>
      <c r="LG44" s="165" t="e">
        <f t="shared" si="342"/>
        <v>#N/A</v>
      </c>
      <c r="LH44" s="165" t="e">
        <f t="shared" si="343"/>
        <v>#N/A</v>
      </c>
      <c r="LI44" s="165" t="e">
        <f t="shared" si="344"/>
        <v>#N/A</v>
      </c>
      <c r="LJ44" s="165" t="e">
        <f t="shared" si="345"/>
        <v>#N/A</v>
      </c>
      <c r="LK44" s="165" t="e">
        <f t="shared" si="346"/>
        <v>#N/A</v>
      </c>
      <c r="LL44" s="165" t="e">
        <f t="shared" si="347"/>
        <v>#N/A</v>
      </c>
      <c r="LM44" s="165" t="e">
        <f t="shared" si="348"/>
        <v>#N/A</v>
      </c>
      <c r="LN44" s="165" t="e">
        <f t="shared" si="349"/>
        <v>#N/A</v>
      </c>
      <c r="LO44" s="165" t="e">
        <f t="shared" si="350"/>
        <v>#N/A</v>
      </c>
      <c r="LP44" s="165" t="e">
        <f t="shared" si="351"/>
        <v>#N/A</v>
      </c>
      <c r="LQ44" s="165" t="e">
        <f t="shared" si="352"/>
        <v>#N/A</v>
      </c>
      <c r="LR44" s="165" t="e">
        <f t="shared" si="353"/>
        <v>#N/A</v>
      </c>
      <c r="LS44" s="165" t="e">
        <f t="shared" si="354"/>
        <v>#N/A</v>
      </c>
      <c r="LT44" s="165" t="e">
        <f t="shared" si="355"/>
        <v>#N/A</v>
      </c>
      <c r="LU44" s="165" t="e">
        <f t="shared" si="356"/>
        <v>#N/A</v>
      </c>
      <c r="LV44" s="165" t="e">
        <f t="shared" si="357"/>
        <v>#N/A</v>
      </c>
      <c r="LW44" s="165" t="e">
        <f t="shared" si="358"/>
        <v>#N/A</v>
      </c>
      <c r="LX44" s="165" t="e">
        <f t="shared" si="359"/>
        <v>#N/A</v>
      </c>
      <c r="LY44" s="165" t="e">
        <f t="shared" si="360"/>
        <v>#N/A</v>
      </c>
      <c r="LZ44" s="165" t="e">
        <f t="shared" si="361"/>
        <v>#N/A</v>
      </c>
      <c r="MA44" s="165" t="e">
        <f t="shared" si="362"/>
        <v>#N/A</v>
      </c>
      <c r="MB44" s="165" t="e">
        <f t="shared" si="363"/>
        <v>#N/A</v>
      </c>
      <c r="MC44" s="165" t="e">
        <f t="shared" si="364"/>
        <v>#N/A</v>
      </c>
      <c r="MD44" s="165" t="e">
        <f t="shared" si="365"/>
        <v>#N/A</v>
      </c>
      <c r="ME44" s="165" t="e">
        <f t="shared" si="366"/>
        <v>#N/A</v>
      </c>
      <c r="MF44" s="165" t="e">
        <f t="shared" si="367"/>
        <v>#N/A</v>
      </c>
      <c r="MG44" s="165" t="e">
        <f t="shared" si="368"/>
        <v>#N/A</v>
      </c>
      <c r="MH44" s="165" t="e">
        <f t="shared" si="369"/>
        <v>#N/A</v>
      </c>
      <c r="MI44" s="165" t="e">
        <f t="shared" si="370"/>
        <v>#N/A</v>
      </c>
      <c r="MJ44" s="165" t="e">
        <f t="shared" si="371"/>
        <v>#N/A</v>
      </c>
      <c r="MK44" s="165" t="e">
        <f t="shared" si="372"/>
        <v>#N/A</v>
      </c>
      <c r="ML44" s="165" t="e">
        <f t="shared" si="373"/>
        <v>#N/A</v>
      </c>
      <c r="MM44" s="165" t="e">
        <f t="shared" si="374"/>
        <v>#N/A</v>
      </c>
      <c r="MN44" s="165" t="e">
        <f t="shared" si="375"/>
        <v>#N/A</v>
      </c>
      <c r="MO44" s="165" t="e">
        <f t="shared" si="376"/>
        <v>#N/A</v>
      </c>
      <c r="MP44" s="165" t="e">
        <f t="shared" si="377"/>
        <v>#N/A</v>
      </c>
      <c r="MQ44" s="165" t="e">
        <f t="shared" si="378"/>
        <v>#N/A</v>
      </c>
      <c r="MR44" s="165" t="e">
        <f t="shared" si="379"/>
        <v>#N/A</v>
      </c>
      <c r="MS44" s="165" t="e">
        <f t="shared" si="380"/>
        <v>#N/A</v>
      </c>
      <c r="MT44" s="165" t="e">
        <f t="shared" si="381"/>
        <v>#N/A</v>
      </c>
      <c r="MU44" s="165" t="e">
        <f t="shared" si="382"/>
        <v>#N/A</v>
      </c>
      <c r="MV44" s="165" t="e">
        <f t="shared" si="383"/>
        <v>#N/A</v>
      </c>
      <c r="MW44" s="165" t="e">
        <f t="shared" si="384"/>
        <v>#N/A</v>
      </c>
      <c r="MX44" s="165" t="e">
        <f t="shared" si="385"/>
        <v>#N/A</v>
      </c>
      <c r="MY44" s="165" t="e">
        <f t="shared" si="386"/>
        <v>#N/A</v>
      </c>
      <c r="MZ44" s="165" t="e">
        <f t="shared" si="387"/>
        <v>#N/A</v>
      </c>
      <c r="NA44" s="165" t="e">
        <f t="shared" si="388"/>
        <v>#N/A</v>
      </c>
      <c r="NB44" s="165" t="e">
        <f t="shared" si="389"/>
        <v>#N/A</v>
      </c>
      <c r="NC44" s="165" t="e">
        <f t="shared" si="390"/>
        <v>#N/A</v>
      </c>
      <c r="ND44" s="165" t="e">
        <f t="shared" si="391"/>
        <v>#N/A</v>
      </c>
      <c r="NE44" s="165" t="e">
        <f t="shared" si="392"/>
        <v>#N/A</v>
      </c>
      <c r="NF44" s="165" t="e">
        <f t="shared" si="393"/>
        <v>#N/A</v>
      </c>
      <c r="NG44" s="165" t="e">
        <f t="shared" si="394"/>
        <v>#N/A</v>
      </c>
      <c r="NH44" s="165" t="e">
        <f t="shared" si="395"/>
        <v>#N/A</v>
      </c>
      <c r="NI44" s="165" t="e">
        <f t="shared" si="396"/>
        <v>#N/A</v>
      </c>
      <c r="NJ44" s="165" t="e">
        <f t="shared" si="397"/>
        <v>#N/A</v>
      </c>
      <c r="NK44" s="165" t="e">
        <f t="shared" si="398"/>
        <v>#N/A</v>
      </c>
      <c r="NL44" s="165" t="e">
        <f t="shared" si="399"/>
        <v>#N/A</v>
      </c>
      <c r="NM44" s="165" t="e">
        <f t="shared" si="400"/>
        <v>#N/A</v>
      </c>
      <c r="NN44" s="165" t="e">
        <f t="shared" si="401"/>
        <v>#N/A</v>
      </c>
      <c r="NO44" s="165" t="e">
        <f t="shared" si="402"/>
        <v>#N/A</v>
      </c>
      <c r="NP44" s="165" t="e">
        <f t="shared" si="403"/>
        <v>#N/A</v>
      </c>
      <c r="NQ44" s="165" t="e">
        <f t="shared" si="404"/>
        <v>#N/A</v>
      </c>
      <c r="NR44" s="165" t="e">
        <f t="shared" si="405"/>
        <v>#N/A</v>
      </c>
      <c r="NS44" s="165" t="e">
        <f t="shared" si="406"/>
        <v>#N/A</v>
      </c>
      <c r="NT44" s="165" t="e">
        <f t="shared" si="407"/>
        <v>#N/A</v>
      </c>
      <c r="NU44" s="165" t="e">
        <f t="shared" si="408"/>
        <v>#N/A</v>
      </c>
      <c r="NV44" s="165" t="e">
        <f t="shared" si="409"/>
        <v>#N/A</v>
      </c>
      <c r="NW44" s="165" t="e">
        <f t="shared" si="410"/>
        <v>#N/A</v>
      </c>
      <c r="NX44" s="165" t="e">
        <f t="shared" si="411"/>
        <v>#N/A</v>
      </c>
      <c r="NY44" s="165" t="e">
        <f t="shared" si="412"/>
        <v>#N/A</v>
      </c>
      <c r="NZ44" s="165" t="e">
        <f t="shared" si="413"/>
        <v>#N/A</v>
      </c>
      <c r="OA44" s="165" t="e">
        <f t="shared" si="414"/>
        <v>#N/A</v>
      </c>
      <c r="OB44" s="165" t="e">
        <f t="shared" si="415"/>
        <v>#N/A</v>
      </c>
      <c r="OC44" s="165" t="e">
        <f t="shared" si="416"/>
        <v>#N/A</v>
      </c>
      <c r="OD44" s="165" t="e">
        <f t="shared" si="417"/>
        <v>#N/A</v>
      </c>
      <c r="OE44" s="165" t="e">
        <f t="shared" si="418"/>
        <v>#N/A</v>
      </c>
      <c r="OF44" s="165" t="e">
        <f t="shared" si="419"/>
        <v>#N/A</v>
      </c>
      <c r="OG44" s="165" t="e">
        <f t="shared" si="420"/>
        <v>#N/A</v>
      </c>
      <c r="OH44" s="165" t="e">
        <f t="shared" si="421"/>
        <v>#N/A</v>
      </c>
      <c r="OI44" s="165" t="e">
        <f t="shared" si="422"/>
        <v>#N/A</v>
      </c>
      <c r="OJ44" s="165" t="e">
        <f t="shared" si="423"/>
        <v>#N/A</v>
      </c>
      <c r="OK44" s="165" t="e">
        <f t="shared" si="424"/>
        <v>#N/A</v>
      </c>
      <c r="OL44" s="165" t="e">
        <f t="shared" si="425"/>
        <v>#N/A</v>
      </c>
      <c r="OM44" s="165" t="e">
        <f t="shared" si="426"/>
        <v>#N/A</v>
      </c>
      <c r="ON44" s="165" t="e">
        <f t="shared" si="427"/>
        <v>#N/A</v>
      </c>
      <c r="OO44" s="165" t="e">
        <f t="shared" si="428"/>
        <v>#N/A</v>
      </c>
      <c r="OP44" s="165" t="e">
        <f t="shared" si="429"/>
        <v>#N/A</v>
      </c>
      <c r="OQ44" s="165" t="e">
        <f t="shared" si="430"/>
        <v>#N/A</v>
      </c>
      <c r="OR44" s="165" t="e">
        <f t="shared" si="431"/>
        <v>#N/A</v>
      </c>
      <c r="OS44" s="165" t="e">
        <f t="shared" si="432"/>
        <v>#N/A</v>
      </c>
      <c r="OT44" s="165" t="e">
        <f t="shared" si="433"/>
        <v>#N/A</v>
      </c>
      <c r="OU44" s="165" t="e">
        <f t="shared" si="434"/>
        <v>#N/A</v>
      </c>
      <c r="OV44" s="165" t="e">
        <f t="shared" si="435"/>
        <v>#N/A</v>
      </c>
      <c r="OW44" s="165" t="e">
        <f t="shared" si="436"/>
        <v>#N/A</v>
      </c>
      <c r="OX44" s="165" t="e">
        <f t="shared" si="437"/>
        <v>#N/A</v>
      </c>
      <c r="OY44" s="165" t="e">
        <f t="shared" si="438"/>
        <v>#N/A</v>
      </c>
      <c r="OZ44" s="165" t="e">
        <f t="shared" si="439"/>
        <v>#N/A</v>
      </c>
      <c r="PA44" s="165" t="e">
        <f t="shared" si="440"/>
        <v>#N/A</v>
      </c>
      <c r="PB44" s="165" t="e">
        <f t="shared" si="441"/>
        <v>#N/A</v>
      </c>
      <c r="PC44" s="165" t="e">
        <f t="shared" si="442"/>
        <v>#N/A</v>
      </c>
      <c r="PD44" s="165" t="e">
        <f t="shared" si="443"/>
        <v>#N/A</v>
      </c>
      <c r="PE44" s="165" t="e">
        <f t="shared" si="444"/>
        <v>#N/A</v>
      </c>
      <c r="PF44" s="165" t="e">
        <f t="shared" si="445"/>
        <v>#N/A</v>
      </c>
      <c r="PG44" s="165" t="e">
        <f t="shared" si="446"/>
        <v>#N/A</v>
      </c>
      <c r="PH44" s="165" t="e">
        <f t="shared" si="447"/>
        <v>#N/A</v>
      </c>
    </row>
    <row r="45" spans="1:424" hidden="1" x14ac:dyDescent="0.45">
      <c r="A45" s="4">
        <v>42</v>
      </c>
      <c r="B45" s="92" t="str">
        <f t="shared" si="208"/>
        <v/>
      </c>
      <c r="C45" s="91"/>
      <c r="D45" s="92" t="str">
        <f t="shared" si="209"/>
        <v/>
      </c>
      <c r="E45" s="120" t="str">
        <f t="shared" si="0"/>
        <v/>
      </c>
      <c r="F45" s="120" t="str">
        <f t="shared" si="1"/>
        <v/>
      </c>
      <c r="G45" s="71" t="str">
        <f t="shared" si="210"/>
        <v/>
      </c>
      <c r="H45" s="23"/>
      <c r="I45" s="55"/>
      <c r="J45" s="298"/>
      <c r="K45" s="72" t="str">
        <f>IF(AND(B45&gt;0,C45&gt;0,D45&gt;0),IF(ISBLANK(J45),IF(ISBLANK(H45),"",(D45-B45)*VLOOKUP(H45,VLookups!$A$4:$B$13,2,FALSE)),J45),"")</f>
        <v/>
      </c>
      <c r="L45" s="73" t="str">
        <f t="shared" si="246"/>
        <v/>
      </c>
      <c r="M45" s="91"/>
      <c r="N45" s="265" t="str">
        <f>IF(AND(M45&gt;0,C45&gt;0,NOT(K45="")),ABS(VLOOKUP($M$1,VLookups!$A$43:$B$44,2,FALSE)-_xlfn.NORM.DIST(M45,G45,K45,TRUE)),"")</f>
        <v/>
      </c>
      <c r="O45" s="90" t="str">
        <f>IF(AND($B45&gt;0,$C45&gt;0,$D45&gt;0,NOT(ISBLANK($H45))),_xlfn.NORM.INV(ABS(VLOOKUP($M$1,VLookups!$A$43:$B$44,2,FALSE)-O$3),$G45,$K45),"")</f>
        <v/>
      </c>
      <c r="P45" s="89" t="str">
        <f>IF(AND($B45&gt;0,$C45&gt;0,$D45&gt;0,NOT(ISBLANK($H45))),_xlfn.NORM.INV(ABS(VLOOKUP($M$1,VLookups!$A$43:$B$44,2,FALSE)-P$3),$G45,$K45),"")</f>
        <v/>
      </c>
      <c r="Q45" s="90" t="str">
        <f>IF(AND($B45&gt;0,$C45&gt;0,$D45&gt;0,NOT(ISBLANK($H45))),_xlfn.NORM.INV(ABS(VLOOKUP($M$1,VLookups!$A$43:$B$44,2,FALSE)-Q$3),$G45,$K45),"")</f>
        <v/>
      </c>
      <c r="R45" s="89" t="str">
        <f>IF(AND($B45&gt;0,$C45&gt;0,$D45&gt;0,NOT(ISBLANK($H45))),_xlfn.NORM.INV(ABS(VLOOKUP($M$1,VLookups!$A$43:$B$44,2,FALSE)-R$3),$G45,$K45),"")</f>
        <v/>
      </c>
      <c r="S45" s="90" t="str">
        <f>IF(AND($B45&gt;0,$C45&gt;0,$D45&gt;0,NOT(ISBLANK($H45))),_xlfn.NORM.INV(ABS(VLOOKUP($M$1,VLookups!$A$43:$B$44,2,FALSE)-S$3),$G45,$K45),"")</f>
        <v/>
      </c>
      <c r="T45" s="89" t="str">
        <f>IF(AND($B45&gt;0,$C45&gt;0,$D45&gt;0,NOT(ISBLANK($H45))),_xlfn.NORM.INV(ABS(VLOOKUP($M$1,VLookups!$A$43:$B$44,2,FALSE)-T$3),$G45,$K45),"")</f>
        <v/>
      </c>
      <c r="U45" s="5"/>
      <c r="V45" s="164" t="str">
        <f t="shared" si="211"/>
        <v/>
      </c>
      <c r="W45" s="47" t="str">
        <f t="shared" si="212"/>
        <v/>
      </c>
      <c r="X45" s="47" t="str">
        <f t="shared" si="454"/>
        <v/>
      </c>
      <c r="Y45" s="47" t="str">
        <f t="shared" si="454"/>
        <v/>
      </c>
      <c r="Z45" s="47" t="str">
        <f t="shared" si="454"/>
        <v/>
      </c>
      <c r="AA45" s="47" t="str">
        <f t="shared" si="454"/>
        <v/>
      </c>
      <c r="AB45" s="47" t="str">
        <f t="shared" si="454"/>
        <v/>
      </c>
      <c r="AC45" s="47" t="str">
        <f t="shared" si="454"/>
        <v/>
      </c>
      <c r="AD45" s="47" t="str">
        <f t="shared" si="454"/>
        <v/>
      </c>
      <c r="AE45" s="47" t="str">
        <f t="shared" si="454"/>
        <v/>
      </c>
      <c r="AF45" s="47" t="str">
        <f t="shared" si="454"/>
        <v/>
      </c>
      <c r="AG45" s="47" t="str">
        <f t="shared" si="454"/>
        <v/>
      </c>
      <c r="AH45" s="47" t="str">
        <f t="shared" si="454"/>
        <v/>
      </c>
      <c r="AI45" s="47" t="str">
        <f t="shared" si="454"/>
        <v/>
      </c>
      <c r="AJ45" s="47" t="str">
        <f t="shared" si="454"/>
        <v/>
      </c>
      <c r="AK45" s="47" t="str">
        <f t="shared" si="454"/>
        <v/>
      </c>
      <c r="AL45" s="47" t="str">
        <f t="shared" si="454"/>
        <v/>
      </c>
      <c r="AM45" s="47" t="str">
        <f t="shared" si="454"/>
        <v/>
      </c>
      <c r="AN45" s="47" t="str">
        <f t="shared" si="454"/>
        <v/>
      </c>
      <c r="AO45" s="47" t="str">
        <f t="shared" si="454"/>
        <v/>
      </c>
      <c r="AP45" s="47" t="str">
        <f t="shared" si="454"/>
        <v/>
      </c>
      <c r="AQ45" s="47" t="str">
        <f t="shared" si="454"/>
        <v/>
      </c>
      <c r="AR45" s="47" t="str">
        <f t="shared" si="454"/>
        <v/>
      </c>
      <c r="AS45" s="47" t="str">
        <f t="shared" si="454"/>
        <v/>
      </c>
      <c r="AT45" s="47" t="str">
        <f t="shared" si="454"/>
        <v/>
      </c>
      <c r="AU45" s="47" t="str">
        <f t="shared" si="454"/>
        <v/>
      </c>
      <c r="AV45" s="47" t="str">
        <f t="shared" si="454"/>
        <v/>
      </c>
      <c r="AW45" s="47" t="str">
        <f t="shared" si="454"/>
        <v/>
      </c>
      <c r="AX45" s="47" t="str">
        <f t="shared" si="454"/>
        <v/>
      </c>
      <c r="AY45" s="47" t="str">
        <f t="shared" si="454"/>
        <v/>
      </c>
      <c r="AZ45" s="47" t="str">
        <f t="shared" si="454"/>
        <v/>
      </c>
      <c r="BA45" s="47" t="str">
        <f t="shared" si="454"/>
        <v/>
      </c>
      <c r="BB45" s="47" t="str">
        <f t="shared" si="454"/>
        <v/>
      </c>
      <c r="BC45" s="47" t="str">
        <f t="shared" si="454"/>
        <v/>
      </c>
      <c r="BD45" s="47" t="str">
        <f t="shared" si="454"/>
        <v/>
      </c>
      <c r="BE45" s="47" t="str">
        <f t="shared" si="454"/>
        <v/>
      </c>
      <c r="BF45" s="47" t="str">
        <f t="shared" si="454"/>
        <v/>
      </c>
      <c r="BG45" s="47" t="str">
        <f t="shared" si="454"/>
        <v/>
      </c>
      <c r="BH45" s="47" t="str">
        <f t="shared" si="454"/>
        <v/>
      </c>
      <c r="BI45" s="47" t="str">
        <f t="shared" si="454"/>
        <v/>
      </c>
      <c r="BJ45" s="47" t="str">
        <f t="shared" si="454"/>
        <v/>
      </c>
      <c r="BK45" s="47" t="str">
        <f t="shared" si="454"/>
        <v/>
      </c>
      <c r="BL45" s="47" t="str">
        <f t="shared" si="454"/>
        <v/>
      </c>
      <c r="BM45" s="47" t="str">
        <f t="shared" si="454"/>
        <v/>
      </c>
      <c r="BN45" s="47" t="str">
        <f t="shared" si="454"/>
        <v/>
      </c>
      <c r="BO45" s="47" t="str">
        <f t="shared" si="454"/>
        <v/>
      </c>
      <c r="BP45" s="47" t="str">
        <f t="shared" si="454"/>
        <v/>
      </c>
      <c r="BQ45" s="47" t="str">
        <f t="shared" si="454"/>
        <v/>
      </c>
      <c r="BR45" s="47" t="str">
        <f t="shared" si="454"/>
        <v/>
      </c>
      <c r="BS45" s="47" t="str">
        <f t="shared" si="454"/>
        <v/>
      </c>
      <c r="BT45" s="47" t="str">
        <f t="shared" si="454"/>
        <v/>
      </c>
      <c r="BU45" s="47" t="str">
        <f t="shared" si="454"/>
        <v/>
      </c>
      <c r="BV45" s="47" t="str">
        <f t="shared" si="454"/>
        <v/>
      </c>
      <c r="BW45" s="47" t="str">
        <f t="shared" si="454"/>
        <v/>
      </c>
      <c r="BX45" s="47" t="str">
        <f t="shared" si="454"/>
        <v/>
      </c>
      <c r="BY45" s="47" t="str">
        <f t="shared" si="454"/>
        <v/>
      </c>
      <c r="BZ45" s="47" t="str">
        <f t="shared" si="454"/>
        <v/>
      </c>
      <c r="CA45" s="47" t="str">
        <f t="shared" si="454"/>
        <v/>
      </c>
      <c r="CB45" s="47" t="str">
        <f t="shared" si="454"/>
        <v/>
      </c>
      <c r="CC45" s="47" t="str">
        <f t="shared" si="454"/>
        <v/>
      </c>
      <c r="CD45" s="47" t="str">
        <f t="shared" si="454"/>
        <v/>
      </c>
      <c r="CE45" s="47" t="str">
        <f t="shared" si="454"/>
        <v/>
      </c>
      <c r="CF45" s="47" t="str">
        <f t="shared" si="454"/>
        <v/>
      </c>
      <c r="CG45" s="47" t="str">
        <f t="shared" si="454"/>
        <v/>
      </c>
      <c r="CH45" s="47" t="str">
        <f t="shared" si="454"/>
        <v/>
      </c>
      <c r="CI45" s="47" t="str">
        <f t="shared" ref="CI45:DR48" si="456">IF(ISNONTEXT($V45),CJ45-$V45,"")</f>
        <v/>
      </c>
      <c r="CJ45" s="47" t="str">
        <f t="shared" si="456"/>
        <v/>
      </c>
      <c r="CK45" s="47" t="str">
        <f t="shared" si="456"/>
        <v/>
      </c>
      <c r="CL45" s="47" t="str">
        <f t="shared" si="456"/>
        <v/>
      </c>
      <c r="CM45" s="47" t="str">
        <f t="shared" si="456"/>
        <v/>
      </c>
      <c r="CN45" s="47" t="str">
        <f t="shared" si="456"/>
        <v/>
      </c>
      <c r="CO45" s="47" t="str">
        <f t="shared" si="456"/>
        <v/>
      </c>
      <c r="CP45" s="47" t="str">
        <f t="shared" si="456"/>
        <v/>
      </c>
      <c r="CQ45" s="47" t="str">
        <f t="shared" si="456"/>
        <v/>
      </c>
      <c r="CR45" s="47" t="str">
        <f t="shared" si="456"/>
        <v/>
      </c>
      <c r="CS45" s="47" t="str">
        <f t="shared" si="456"/>
        <v/>
      </c>
      <c r="CT45" s="47" t="str">
        <f t="shared" si="456"/>
        <v/>
      </c>
      <c r="CU45" s="47" t="str">
        <f t="shared" si="456"/>
        <v/>
      </c>
      <c r="CV45" s="47" t="str">
        <f t="shared" si="456"/>
        <v/>
      </c>
      <c r="CW45" s="47" t="str">
        <f t="shared" si="456"/>
        <v/>
      </c>
      <c r="CX45" s="47" t="str">
        <f t="shared" si="456"/>
        <v/>
      </c>
      <c r="CY45" s="47" t="str">
        <f t="shared" si="456"/>
        <v/>
      </c>
      <c r="CZ45" s="47" t="str">
        <f t="shared" si="456"/>
        <v/>
      </c>
      <c r="DA45" s="47" t="str">
        <f t="shared" si="456"/>
        <v/>
      </c>
      <c r="DB45" s="47" t="str">
        <f t="shared" si="456"/>
        <v/>
      </c>
      <c r="DC45" s="47" t="str">
        <f t="shared" si="456"/>
        <v/>
      </c>
      <c r="DD45" s="47" t="str">
        <f t="shared" si="456"/>
        <v/>
      </c>
      <c r="DE45" s="47" t="str">
        <f t="shared" si="456"/>
        <v/>
      </c>
      <c r="DF45" s="47" t="str">
        <f t="shared" si="456"/>
        <v/>
      </c>
      <c r="DG45" s="47" t="str">
        <f t="shared" si="456"/>
        <v/>
      </c>
      <c r="DH45" s="47" t="str">
        <f t="shared" si="456"/>
        <v/>
      </c>
      <c r="DI45" s="47" t="str">
        <f t="shared" si="456"/>
        <v/>
      </c>
      <c r="DJ45" s="47" t="str">
        <f t="shared" si="456"/>
        <v/>
      </c>
      <c r="DK45" s="47" t="str">
        <f t="shared" si="456"/>
        <v/>
      </c>
      <c r="DL45" s="47" t="str">
        <f t="shared" si="456"/>
        <v/>
      </c>
      <c r="DM45" s="47" t="str">
        <f t="shared" si="456"/>
        <v/>
      </c>
      <c r="DN45" s="47" t="str">
        <f t="shared" si="456"/>
        <v/>
      </c>
      <c r="DO45" s="47" t="str">
        <f t="shared" si="456"/>
        <v/>
      </c>
      <c r="DP45" s="47" t="str">
        <f t="shared" si="456"/>
        <v/>
      </c>
      <c r="DQ45" s="47" t="str">
        <f t="shared" si="456"/>
        <v/>
      </c>
      <c r="DR45" s="47" t="str">
        <f t="shared" si="456"/>
        <v/>
      </c>
      <c r="DS45" s="179" t="str">
        <f t="shared" si="213"/>
        <v/>
      </c>
      <c r="DT45" s="47" t="str">
        <f t="shared" si="214"/>
        <v/>
      </c>
      <c r="DU45" s="47" t="str">
        <f t="shared" si="455"/>
        <v/>
      </c>
      <c r="DV45" s="47" t="str">
        <f t="shared" si="455"/>
        <v/>
      </c>
      <c r="DW45" s="47" t="str">
        <f t="shared" si="455"/>
        <v/>
      </c>
      <c r="DX45" s="47" t="str">
        <f t="shared" si="455"/>
        <v/>
      </c>
      <c r="DY45" s="47" t="str">
        <f t="shared" si="455"/>
        <v/>
      </c>
      <c r="DZ45" s="47" t="str">
        <f t="shared" si="455"/>
        <v/>
      </c>
      <c r="EA45" s="47" t="str">
        <f t="shared" si="455"/>
        <v/>
      </c>
      <c r="EB45" s="47" t="str">
        <f t="shared" si="455"/>
        <v/>
      </c>
      <c r="EC45" s="47" t="str">
        <f t="shared" si="455"/>
        <v/>
      </c>
      <c r="ED45" s="47" t="str">
        <f t="shared" si="455"/>
        <v/>
      </c>
      <c r="EE45" s="47" t="str">
        <f t="shared" si="455"/>
        <v/>
      </c>
      <c r="EF45" s="47" t="str">
        <f t="shared" si="455"/>
        <v/>
      </c>
      <c r="EG45" s="47" t="str">
        <f t="shared" si="455"/>
        <v/>
      </c>
      <c r="EH45" s="47" t="str">
        <f t="shared" si="455"/>
        <v/>
      </c>
      <c r="EI45" s="47" t="str">
        <f t="shared" si="455"/>
        <v/>
      </c>
      <c r="EJ45" s="47" t="str">
        <f t="shared" si="455"/>
        <v/>
      </c>
      <c r="EK45" s="47" t="str">
        <f t="shared" si="455"/>
        <v/>
      </c>
      <c r="EL45" s="47" t="str">
        <f t="shared" si="455"/>
        <v/>
      </c>
      <c r="EM45" s="47" t="str">
        <f t="shared" si="455"/>
        <v/>
      </c>
      <c r="EN45" s="47" t="str">
        <f t="shared" si="455"/>
        <v/>
      </c>
      <c r="EO45" s="47" t="str">
        <f t="shared" si="455"/>
        <v/>
      </c>
      <c r="EP45" s="47" t="str">
        <f t="shared" si="455"/>
        <v/>
      </c>
      <c r="EQ45" s="47" t="str">
        <f t="shared" si="455"/>
        <v/>
      </c>
      <c r="ER45" s="47" t="str">
        <f t="shared" si="455"/>
        <v/>
      </c>
      <c r="ES45" s="47" t="str">
        <f t="shared" si="455"/>
        <v/>
      </c>
      <c r="ET45" s="47" t="str">
        <f t="shared" si="455"/>
        <v/>
      </c>
      <c r="EU45" s="47" t="str">
        <f t="shared" si="455"/>
        <v/>
      </c>
      <c r="EV45" s="47" t="str">
        <f t="shared" si="455"/>
        <v/>
      </c>
      <c r="EW45" s="47" t="str">
        <f t="shared" si="455"/>
        <v/>
      </c>
      <c r="EX45" s="47" t="str">
        <f t="shared" si="455"/>
        <v/>
      </c>
      <c r="EY45" s="47" t="str">
        <f t="shared" si="455"/>
        <v/>
      </c>
      <c r="EZ45" s="47" t="str">
        <f t="shared" si="455"/>
        <v/>
      </c>
      <c r="FA45" s="47" t="str">
        <f t="shared" si="455"/>
        <v/>
      </c>
      <c r="FB45" s="47" t="str">
        <f t="shared" si="455"/>
        <v/>
      </c>
      <c r="FC45" s="47" t="str">
        <f t="shared" si="455"/>
        <v/>
      </c>
      <c r="FD45" s="47" t="str">
        <f t="shared" si="455"/>
        <v/>
      </c>
      <c r="FE45" s="47" t="str">
        <f t="shared" si="455"/>
        <v/>
      </c>
      <c r="FF45" s="47" t="str">
        <f t="shared" si="455"/>
        <v/>
      </c>
      <c r="FG45" s="47" t="str">
        <f t="shared" si="455"/>
        <v/>
      </c>
      <c r="FH45" s="47" t="str">
        <f t="shared" si="455"/>
        <v/>
      </c>
      <c r="FI45" s="47" t="str">
        <f t="shared" si="455"/>
        <v/>
      </c>
      <c r="FJ45" s="47" t="str">
        <f t="shared" si="455"/>
        <v/>
      </c>
      <c r="FK45" s="47" t="str">
        <f t="shared" si="455"/>
        <v/>
      </c>
      <c r="FL45" s="47" t="str">
        <f t="shared" si="455"/>
        <v/>
      </c>
      <c r="FM45" s="47" t="str">
        <f t="shared" si="455"/>
        <v/>
      </c>
      <c r="FN45" s="47" t="str">
        <f t="shared" si="455"/>
        <v/>
      </c>
      <c r="FO45" s="47" t="str">
        <f t="shared" si="455"/>
        <v/>
      </c>
      <c r="FP45" s="47" t="str">
        <f t="shared" si="455"/>
        <v/>
      </c>
      <c r="FQ45" s="47" t="str">
        <f t="shared" si="455"/>
        <v/>
      </c>
      <c r="FR45" s="47" t="str">
        <f t="shared" si="455"/>
        <v/>
      </c>
      <c r="FS45" s="47" t="str">
        <f t="shared" si="455"/>
        <v/>
      </c>
      <c r="FT45" s="47" t="str">
        <f t="shared" si="455"/>
        <v/>
      </c>
      <c r="FU45" s="47" t="str">
        <f t="shared" si="455"/>
        <v/>
      </c>
      <c r="FV45" s="47" t="str">
        <f t="shared" si="455"/>
        <v/>
      </c>
      <c r="FW45" s="47" t="str">
        <f t="shared" si="455"/>
        <v/>
      </c>
      <c r="FX45" s="47" t="str">
        <f t="shared" si="455"/>
        <v/>
      </c>
      <c r="FY45" s="47" t="str">
        <f t="shared" si="455"/>
        <v/>
      </c>
      <c r="FZ45" s="47" t="str">
        <f t="shared" si="455"/>
        <v/>
      </c>
      <c r="GA45" s="47" t="str">
        <f t="shared" si="455"/>
        <v/>
      </c>
      <c r="GB45" s="47" t="str">
        <f t="shared" si="455"/>
        <v/>
      </c>
      <c r="GC45" s="47" t="str">
        <f t="shared" si="455"/>
        <v/>
      </c>
      <c r="GD45" s="47" t="str">
        <f t="shared" si="455"/>
        <v/>
      </c>
      <c r="GE45" s="47" t="str">
        <f t="shared" si="455"/>
        <v/>
      </c>
      <c r="GF45" s="47" t="str">
        <f t="shared" ref="GF45:HO48" si="457">IF(ISNONTEXT($V45),GE45+$V45,"")</f>
        <v/>
      </c>
      <c r="GG45" s="47" t="str">
        <f t="shared" si="457"/>
        <v/>
      </c>
      <c r="GH45" s="47" t="str">
        <f t="shared" si="457"/>
        <v/>
      </c>
      <c r="GI45" s="47" t="str">
        <f t="shared" si="457"/>
        <v/>
      </c>
      <c r="GJ45" s="47" t="str">
        <f t="shared" si="457"/>
        <v/>
      </c>
      <c r="GK45" s="47" t="str">
        <f t="shared" si="457"/>
        <v/>
      </c>
      <c r="GL45" s="47" t="str">
        <f t="shared" si="457"/>
        <v/>
      </c>
      <c r="GM45" s="47" t="str">
        <f t="shared" si="457"/>
        <v/>
      </c>
      <c r="GN45" s="47" t="str">
        <f t="shared" si="457"/>
        <v/>
      </c>
      <c r="GO45" s="47" t="str">
        <f t="shared" si="457"/>
        <v/>
      </c>
      <c r="GP45" s="47" t="str">
        <f t="shared" si="457"/>
        <v/>
      </c>
      <c r="GQ45" s="47" t="str">
        <f t="shared" si="457"/>
        <v/>
      </c>
      <c r="GR45" s="47" t="str">
        <f t="shared" si="457"/>
        <v/>
      </c>
      <c r="GS45" s="47" t="str">
        <f t="shared" si="457"/>
        <v/>
      </c>
      <c r="GT45" s="47" t="str">
        <f t="shared" si="457"/>
        <v/>
      </c>
      <c r="GU45" s="47" t="str">
        <f t="shared" si="457"/>
        <v/>
      </c>
      <c r="GV45" s="47" t="str">
        <f t="shared" si="457"/>
        <v/>
      </c>
      <c r="GW45" s="47" t="str">
        <f t="shared" si="457"/>
        <v/>
      </c>
      <c r="GX45" s="47" t="str">
        <f t="shared" si="457"/>
        <v/>
      </c>
      <c r="GY45" s="47" t="str">
        <f t="shared" si="457"/>
        <v/>
      </c>
      <c r="GZ45" s="47" t="str">
        <f t="shared" si="457"/>
        <v/>
      </c>
      <c r="HA45" s="47" t="str">
        <f t="shared" si="457"/>
        <v/>
      </c>
      <c r="HB45" s="47" t="str">
        <f t="shared" si="457"/>
        <v/>
      </c>
      <c r="HC45" s="47" t="str">
        <f t="shared" si="457"/>
        <v/>
      </c>
      <c r="HD45" s="47" t="str">
        <f t="shared" si="457"/>
        <v/>
      </c>
      <c r="HE45" s="47" t="str">
        <f t="shared" si="457"/>
        <v/>
      </c>
      <c r="HF45" s="47" t="str">
        <f t="shared" si="457"/>
        <v/>
      </c>
      <c r="HG45" s="47" t="str">
        <f t="shared" si="457"/>
        <v/>
      </c>
      <c r="HH45" s="47" t="str">
        <f t="shared" si="457"/>
        <v/>
      </c>
      <c r="HI45" s="47" t="str">
        <f t="shared" si="457"/>
        <v/>
      </c>
      <c r="HJ45" s="47" t="str">
        <f t="shared" si="457"/>
        <v/>
      </c>
      <c r="HK45" s="47" t="str">
        <f t="shared" si="457"/>
        <v/>
      </c>
      <c r="HL45" s="47" t="str">
        <f t="shared" si="457"/>
        <v/>
      </c>
      <c r="HM45" s="47" t="str">
        <f t="shared" si="457"/>
        <v/>
      </c>
      <c r="HN45" s="47" t="str">
        <f t="shared" si="457"/>
        <v/>
      </c>
      <c r="HO45" s="47" t="str">
        <f t="shared" si="457"/>
        <v/>
      </c>
      <c r="HP45" s="165" t="e">
        <f t="shared" si="247"/>
        <v>#N/A</v>
      </c>
      <c r="HQ45" s="165" t="e">
        <f t="shared" si="248"/>
        <v>#N/A</v>
      </c>
      <c r="HR45" s="165" t="e">
        <f t="shared" si="249"/>
        <v>#N/A</v>
      </c>
      <c r="HS45" s="165" t="e">
        <f t="shared" si="250"/>
        <v>#N/A</v>
      </c>
      <c r="HT45" s="165" t="e">
        <f t="shared" si="251"/>
        <v>#N/A</v>
      </c>
      <c r="HU45" s="165" t="e">
        <f t="shared" si="252"/>
        <v>#N/A</v>
      </c>
      <c r="HV45" s="165" t="e">
        <f t="shared" si="253"/>
        <v>#N/A</v>
      </c>
      <c r="HW45" s="165" t="e">
        <f t="shared" si="254"/>
        <v>#N/A</v>
      </c>
      <c r="HX45" s="165" t="e">
        <f t="shared" si="255"/>
        <v>#N/A</v>
      </c>
      <c r="HY45" s="165" t="e">
        <f t="shared" si="256"/>
        <v>#N/A</v>
      </c>
      <c r="HZ45" s="165" t="e">
        <f t="shared" si="257"/>
        <v>#N/A</v>
      </c>
      <c r="IA45" s="165" t="e">
        <f t="shared" si="258"/>
        <v>#N/A</v>
      </c>
      <c r="IB45" s="165" t="e">
        <f t="shared" si="259"/>
        <v>#N/A</v>
      </c>
      <c r="IC45" s="165" t="e">
        <f t="shared" si="260"/>
        <v>#N/A</v>
      </c>
      <c r="ID45" s="165" t="e">
        <f t="shared" si="261"/>
        <v>#N/A</v>
      </c>
      <c r="IE45" s="165" t="e">
        <f t="shared" si="262"/>
        <v>#N/A</v>
      </c>
      <c r="IF45" s="165" t="e">
        <f t="shared" si="263"/>
        <v>#N/A</v>
      </c>
      <c r="IG45" s="165" t="e">
        <f t="shared" si="264"/>
        <v>#N/A</v>
      </c>
      <c r="IH45" s="165" t="e">
        <f t="shared" si="265"/>
        <v>#N/A</v>
      </c>
      <c r="II45" s="165" t="e">
        <f t="shared" si="266"/>
        <v>#N/A</v>
      </c>
      <c r="IJ45" s="165" t="e">
        <f t="shared" si="267"/>
        <v>#N/A</v>
      </c>
      <c r="IK45" s="165" t="e">
        <f t="shared" si="268"/>
        <v>#N/A</v>
      </c>
      <c r="IL45" s="165" t="e">
        <f t="shared" si="269"/>
        <v>#N/A</v>
      </c>
      <c r="IM45" s="165" t="e">
        <f t="shared" si="270"/>
        <v>#N/A</v>
      </c>
      <c r="IN45" s="165" t="e">
        <f t="shared" si="271"/>
        <v>#N/A</v>
      </c>
      <c r="IO45" s="165" t="e">
        <f t="shared" si="272"/>
        <v>#N/A</v>
      </c>
      <c r="IP45" s="165" t="e">
        <f t="shared" si="273"/>
        <v>#N/A</v>
      </c>
      <c r="IQ45" s="165" t="e">
        <f t="shared" si="274"/>
        <v>#N/A</v>
      </c>
      <c r="IR45" s="165" t="e">
        <f t="shared" si="275"/>
        <v>#N/A</v>
      </c>
      <c r="IS45" s="165" t="e">
        <f t="shared" si="276"/>
        <v>#N/A</v>
      </c>
      <c r="IT45" s="165" t="e">
        <f t="shared" si="277"/>
        <v>#N/A</v>
      </c>
      <c r="IU45" s="165" t="e">
        <f t="shared" si="278"/>
        <v>#N/A</v>
      </c>
      <c r="IV45" s="165" t="e">
        <f t="shared" si="279"/>
        <v>#N/A</v>
      </c>
      <c r="IW45" s="165" t="e">
        <f t="shared" si="280"/>
        <v>#N/A</v>
      </c>
      <c r="IX45" s="165" t="e">
        <f t="shared" si="281"/>
        <v>#N/A</v>
      </c>
      <c r="IY45" s="165" t="e">
        <f t="shared" si="282"/>
        <v>#N/A</v>
      </c>
      <c r="IZ45" s="165" t="e">
        <f t="shared" si="283"/>
        <v>#N/A</v>
      </c>
      <c r="JA45" s="165" t="e">
        <f t="shared" si="284"/>
        <v>#N/A</v>
      </c>
      <c r="JB45" s="165" t="e">
        <f t="shared" si="285"/>
        <v>#N/A</v>
      </c>
      <c r="JC45" s="165" t="e">
        <f t="shared" si="286"/>
        <v>#N/A</v>
      </c>
      <c r="JD45" s="165" t="e">
        <f t="shared" si="287"/>
        <v>#N/A</v>
      </c>
      <c r="JE45" s="165" t="e">
        <f t="shared" si="288"/>
        <v>#N/A</v>
      </c>
      <c r="JF45" s="165" t="e">
        <f t="shared" si="289"/>
        <v>#N/A</v>
      </c>
      <c r="JG45" s="165" t="e">
        <f t="shared" si="290"/>
        <v>#N/A</v>
      </c>
      <c r="JH45" s="165" t="e">
        <f t="shared" si="291"/>
        <v>#N/A</v>
      </c>
      <c r="JI45" s="165" t="e">
        <f t="shared" si="292"/>
        <v>#N/A</v>
      </c>
      <c r="JJ45" s="165" t="e">
        <f t="shared" si="293"/>
        <v>#N/A</v>
      </c>
      <c r="JK45" s="165" t="e">
        <f t="shared" si="294"/>
        <v>#N/A</v>
      </c>
      <c r="JL45" s="165" t="e">
        <f t="shared" si="295"/>
        <v>#N/A</v>
      </c>
      <c r="JM45" s="165" t="e">
        <f t="shared" si="296"/>
        <v>#N/A</v>
      </c>
      <c r="JN45" s="165" t="e">
        <f t="shared" si="297"/>
        <v>#N/A</v>
      </c>
      <c r="JO45" s="165" t="e">
        <f t="shared" si="298"/>
        <v>#N/A</v>
      </c>
      <c r="JP45" s="165" t="e">
        <f t="shared" si="299"/>
        <v>#N/A</v>
      </c>
      <c r="JQ45" s="165" t="e">
        <f t="shared" si="300"/>
        <v>#N/A</v>
      </c>
      <c r="JR45" s="165" t="e">
        <f t="shared" si="301"/>
        <v>#N/A</v>
      </c>
      <c r="JS45" s="165" t="e">
        <f t="shared" si="302"/>
        <v>#N/A</v>
      </c>
      <c r="JT45" s="165" t="e">
        <f t="shared" si="303"/>
        <v>#N/A</v>
      </c>
      <c r="JU45" s="165" t="e">
        <f t="shared" si="304"/>
        <v>#N/A</v>
      </c>
      <c r="JV45" s="165" t="e">
        <f t="shared" si="305"/>
        <v>#N/A</v>
      </c>
      <c r="JW45" s="165" t="e">
        <f t="shared" si="306"/>
        <v>#N/A</v>
      </c>
      <c r="JX45" s="165" t="e">
        <f t="shared" si="307"/>
        <v>#N/A</v>
      </c>
      <c r="JY45" s="165" t="e">
        <f t="shared" si="308"/>
        <v>#N/A</v>
      </c>
      <c r="JZ45" s="165" t="e">
        <f t="shared" si="309"/>
        <v>#N/A</v>
      </c>
      <c r="KA45" s="165" t="e">
        <f t="shared" si="310"/>
        <v>#N/A</v>
      </c>
      <c r="KB45" s="165" t="e">
        <f t="shared" si="311"/>
        <v>#N/A</v>
      </c>
      <c r="KC45" s="165" t="e">
        <f t="shared" si="312"/>
        <v>#N/A</v>
      </c>
      <c r="KD45" s="165" t="e">
        <f t="shared" si="313"/>
        <v>#N/A</v>
      </c>
      <c r="KE45" s="165" t="e">
        <f t="shared" si="314"/>
        <v>#N/A</v>
      </c>
      <c r="KF45" s="165" t="e">
        <f t="shared" si="315"/>
        <v>#N/A</v>
      </c>
      <c r="KG45" s="165" t="e">
        <f t="shared" si="316"/>
        <v>#N/A</v>
      </c>
      <c r="KH45" s="165" t="e">
        <f t="shared" si="317"/>
        <v>#N/A</v>
      </c>
      <c r="KI45" s="165" t="e">
        <f t="shared" si="318"/>
        <v>#N/A</v>
      </c>
      <c r="KJ45" s="165" t="e">
        <f t="shared" si="319"/>
        <v>#N/A</v>
      </c>
      <c r="KK45" s="165" t="e">
        <f t="shared" si="320"/>
        <v>#N/A</v>
      </c>
      <c r="KL45" s="165" t="e">
        <f t="shared" si="321"/>
        <v>#N/A</v>
      </c>
      <c r="KM45" s="165" t="e">
        <f t="shared" si="322"/>
        <v>#N/A</v>
      </c>
      <c r="KN45" s="165" t="e">
        <f t="shared" si="323"/>
        <v>#N/A</v>
      </c>
      <c r="KO45" s="165" t="e">
        <f t="shared" si="324"/>
        <v>#N/A</v>
      </c>
      <c r="KP45" s="165" t="e">
        <f t="shared" si="325"/>
        <v>#N/A</v>
      </c>
      <c r="KQ45" s="165" t="e">
        <f t="shared" si="326"/>
        <v>#N/A</v>
      </c>
      <c r="KR45" s="165" t="e">
        <f t="shared" si="327"/>
        <v>#N/A</v>
      </c>
      <c r="KS45" s="165" t="e">
        <f t="shared" si="328"/>
        <v>#N/A</v>
      </c>
      <c r="KT45" s="165" t="e">
        <f t="shared" si="329"/>
        <v>#N/A</v>
      </c>
      <c r="KU45" s="165" t="e">
        <f t="shared" si="330"/>
        <v>#N/A</v>
      </c>
      <c r="KV45" s="165" t="e">
        <f t="shared" si="331"/>
        <v>#N/A</v>
      </c>
      <c r="KW45" s="165" t="e">
        <f t="shared" si="332"/>
        <v>#N/A</v>
      </c>
      <c r="KX45" s="165" t="e">
        <f t="shared" si="333"/>
        <v>#N/A</v>
      </c>
      <c r="KY45" s="165" t="e">
        <f t="shared" si="334"/>
        <v>#N/A</v>
      </c>
      <c r="KZ45" s="165" t="e">
        <f t="shared" si="335"/>
        <v>#N/A</v>
      </c>
      <c r="LA45" s="165" t="e">
        <f t="shared" si="336"/>
        <v>#N/A</v>
      </c>
      <c r="LB45" s="165" t="e">
        <f t="shared" si="337"/>
        <v>#N/A</v>
      </c>
      <c r="LC45" s="165" t="e">
        <f t="shared" si="338"/>
        <v>#N/A</v>
      </c>
      <c r="LD45" s="165" t="e">
        <f t="shared" si="339"/>
        <v>#N/A</v>
      </c>
      <c r="LE45" s="165" t="e">
        <f t="shared" si="340"/>
        <v>#N/A</v>
      </c>
      <c r="LF45" s="165" t="e">
        <f t="shared" si="341"/>
        <v>#N/A</v>
      </c>
      <c r="LG45" s="165" t="e">
        <f t="shared" si="342"/>
        <v>#N/A</v>
      </c>
      <c r="LH45" s="165" t="e">
        <f t="shared" si="343"/>
        <v>#N/A</v>
      </c>
      <c r="LI45" s="165" t="e">
        <f t="shared" si="344"/>
        <v>#N/A</v>
      </c>
      <c r="LJ45" s="165" t="e">
        <f t="shared" si="345"/>
        <v>#N/A</v>
      </c>
      <c r="LK45" s="165" t="e">
        <f t="shared" si="346"/>
        <v>#N/A</v>
      </c>
      <c r="LL45" s="165" t="e">
        <f t="shared" si="347"/>
        <v>#N/A</v>
      </c>
      <c r="LM45" s="165" t="e">
        <f t="shared" si="348"/>
        <v>#N/A</v>
      </c>
      <c r="LN45" s="165" t="e">
        <f t="shared" si="349"/>
        <v>#N/A</v>
      </c>
      <c r="LO45" s="165" t="e">
        <f t="shared" si="350"/>
        <v>#N/A</v>
      </c>
      <c r="LP45" s="165" t="e">
        <f t="shared" si="351"/>
        <v>#N/A</v>
      </c>
      <c r="LQ45" s="165" t="e">
        <f t="shared" si="352"/>
        <v>#N/A</v>
      </c>
      <c r="LR45" s="165" t="e">
        <f t="shared" si="353"/>
        <v>#N/A</v>
      </c>
      <c r="LS45" s="165" t="e">
        <f t="shared" si="354"/>
        <v>#N/A</v>
      </c>
      <c r="LT45" s="165" t="e">
        <f t="shared" si="355"/>
        <v>#N/A</v>
      </c>
      <c r="LU45" s="165" t="e">
        <f t="shared" si="356"/>
        <v>#N/A</v>
      </c>
      <c r="LV45" s="165" t="e">
        <f t="shared" si="357"/>
        <v>#N/A</v>
      </c>
      <c r="LW45" s="165" t="e">
        <f t="shared" si="358"/>
        <v>#N/A</v>
      </c>
      <c r="LX45" s="165" t="e">
        <f t="shared" si="359"/>
        <v>#N/A</v>
      </c>
      <c r="LY45" s="165" t="e">
        <f t="shared" si="360"/>
        <v>#N/A</v>
      </c>
      <c r="LZ45" s="165" t="e">
        <f t="shared" si="361"/>
        <v>#N/A</v>
      </c>
      <c r="MA45" s="165" t="e">
        <f t="shared" si="362"/>
        <v>#N/A</v>
      </c>
      <c r="MB45" s="165" t="e">
        <f t="shared" si="363"/>
        <v>#N/A</v>
      </c>
      <c r="MC45" s="165" t="e">
        <f t="shared" si="364"/>
        <v>#N/A</v>
      </c>
      <c r="MD45" s="165" t="e">
        <f t="shared" si="365"/>
        <v>#N/A</v>
      </c>
      <c r="ME45" s="165" t="e">
        <f t="shared" si="366"/>
        <v>#N/A</v>
      </c>
      <c r="MF45" s="165" t="e">
        <f t="shared" si="367"/>
        <v>#N/A</v>
      </c>
      <c r="MG45" s="165" t="e">
        <f t="shared" si="368"/>
        <v>#N/A</v>
      </c>
      <c r="MH45" s="165" t="e">
        <f t="shared" si="369"/>
        <v>#N/A</v>
      </c>
      <c r="MI45" s="165" t="e">
        <f t="shared" si="370"/>
        <v>#N/A</v>
      </c>
      <c r="MJ45" s="165" t="e">
        <f t="shared" si="371"/>
        <v>#N/A</v>
      </c>
      <c r="MK45" s="165" t="e">
        <f t="shared" si="372"/>
        <v>#N/A</v>
      </c>
      <c r="ML45" s="165" t="e">
        <f t="shared" si="373"/>
        <v>#N/A</v>
      </c>
      <c r="MM45" s="165" t="e">
        <f t="shared" si="374"/>
        <v>#N/A</v>
      </c>
      <c r="MN45" s="165" t="e">
        <f t="shared" si="375"/>
        <v>#N/A</v>
      </c>
      <c r="MO45" s="165" t="e">
        <f t="shared" si="376"/>
        <v>#N/A</v>
      </c>
      <c r="MP45" s="165" t="e">
        <f t="shared" si="377"/>
        <v>#N/A</v>
      </c>
      <c r="MQ45" s="165" t="e">
        <f t="shared" si="378"/>
        <v>#N/A</v>
      </c>
      <c r="MR45" s="165" t="e">
        <f t="shared" si="379"/>
        <v>#N/A</v>
      </c>
      <c r="MS45" s="165" t="e">
        <f t="shared" si="380"/>
        <v>#N/A</v>
      </c>
      <c r="MT45" s="165" t="e">
        <f t="shared" si="381"/>
        <v>#N/A</v>
      </c>
      <c r="MU45" s="165" t="e">
        <f t="shared" si="382"/>
        <v>#N/A</v>
      </c>
      <c r="MV45" s="165" t="e">
        <f t="shared" si="383"/>
        <v>#N/A</v>
      </c>
      <c r="MW45" s="165" t="e">
        <f t="shared" si="384"/>
        <v>#N/A</v>
      </c>
      <c r="MX45" s="165" t="e">
        <f t="shared" si="385"/>
        <v>#N/A</v>
      </c>
      <c r="MY45" s="165" t="e">
        <f t="shared" si="386"/>
        <v>#N/A</v>
      </c>
      <c r="MZ45" s="165" t="e">
        <f t="shared" si="387"/>
        <v>#N/A</v>
      </c>
      <c r="NA45" s="165" t="e">
        <f t="shared" si="388"/>
        <v>#N/A</v>
      </c>
      <c r="NB45" s="165" t="e">
        <f t="shared" si="389"/>
        <v>#N/A</v>
      </c>
      <c r="NC45" s="165" t="e">
        <f t="shared" si="390"/>
        <v>#N/A</v>
      </c>
      <c r="ND45" s="165" t="e">
        <f t="shared" si="391"/>
        <v>#N/A</v>
      </c>
      <c r="NE45" s="165" t="e">
        <f t="shared" si="392"/>
        <v>#N/A</v>
      </c>
      <c r="NF45" s="165" t="e">
        <f t="shared" si="393"/>
        <v>#N/A</v>
      </c>
      <c r="NG45" s="165" t="e">
        <f t="shared" si="394"/>
        <v>#N/A</v>
      </c>
      <c r="NH45" s="165" t="e">
        <f t="shared" si="395"/>
        <v>#N/A</v>
      </c>
      <c r="NI45" s="165" t="e">
        <f t="shared" si="396"/>
        <v>#N/A</v>
      </c>
      <c r="NJ45" s="165" t="e">
        <f t="shared" si="397"/>
        <v>#N/A</v>
      </c>
      <c r="NK45" s="165" t="e">
        <f t="shared" si="398"/>
        <v>#N/A</v>
      </c>
      <c r="NL45" s="165" t="e">
        <f t="shared" si="399"/>
        <v>#N/A</v>
      </c>
      <c r="NM45" s="165" t="e">
        <f t="shared" si="400"/>
        <v>#N/A</v>
      </c>
      <c r="NN45" s="165" t="e">
        <f t="shared" si="401"/>
        <v>#N/A</v>
      </c>
      <c r="NO45" s="165" t="e">
        <f t="shared" si="402"/>
        <v>#N/A</v>
      </c>
      <c r="NP45" s="165" t="e">
        <f t="shared" si="403"/>
        <v>#N/A</v>
      </c>
      <c r="NQ45" s="165" t="e">
        <f t="shared" si="404"/>
        <v>#N/A</v>
      </c>
      <c r="NR45" s="165" t="e">
        <f t="shared" si="405"/>
        <v>#N/A</v>
      </c>
      <c r="NS45" s="165" t="e">
        <f t="shared" si="406"/>
        <v>#N/A</v>
      </c>
      <c r="NT45" s="165" t="e">
        <f t="shared" si="407"/>
        <v>#N/A</v>
      </c>
      <c r="NU45" s="165" t="e">
        <f t="shared" si="408"/>
        <v>#N/A</v>
      </c>
      <c r="NV45" s="165" t="e">
        <f t="shared" si="409"/>
        <v>#N/A</v>
      </c>
      <c r="NW45" s="165" t="e">
        <f t="shared" si="410"/>
        <v>#N/A</v>
      </c>
      <c r="NX45" s="165" t="e">
        <f t="shared" si="411"/>
        <v>#N/A</v>
      </c>
      <c r="NY45" s="165" t="e">
        <f t="shared" si="412"/>
        <v>#N/A</v>
      </c>
      <c r="NZ45" s="165" t="e">
        <f t="shared" si="413"/>
        <v>#N/A</v>
      </c>
      <c r="OA45" s="165" t="e">
        <f t="shared" si="414"/>
        <v>#N/A</v>
      </c>
      <c r="OB45" s="165" t="e">
        <f t="shared" si="415"/>
        <v>#N/A</v>
      </c>
      <c r="OC45" s="165" t="e">
        <f t="shared" si="416"/>
        <v>#N/A</v>
      </c>
      <c r="OD45" s="165" t="e">
        <f t="shared" si="417"/>
        <v>#N/A</v>
      </c>
      <c r="OE45" s="165" t="e">
        <f t="shared" si="418"/>
        <v>#N/A</v>
      </c>
      <c r="OF45" s="165" t="e">
        <f t="shared" si="419"/>
        <v>#N/A</v>
      </c>
      <c r="OG45" s="165" t="e">
        <f t="shared" si="420"/>
        <v>#N/A</v>
      </c>
      <c r="OH45" s="165" t="e">
        <f t="shared" si="421"/>
        <v>#N/A</v>
      </c>
      <c r="OI45" s="165" t="e">
        <f t="shared" si="422"/>
        <v>#N/A</v>
      </c>
      <c r="OJ45" s="165" t="e">
        <f t="shared" si="423"/>
        <v>#N/A</v>
      </c>
      <c r="OK45" s="165" t="e">
        <f t="shared" si="424"/>
        <v>#N/A</v>
      </c>
      <c r="OL45" s="165" t="e">
        <f t="shared" si="425"/>
        <v>#N/A</v>
      </c>
      <c r="OM45" s="165" t="e">
        <f t="shared" si="426"/>
        <v>#N/A</v>
      </c>
      <c r="ON45" s="165" t="e">
        <f t="shared" si="427"/>
        <v>#N/A</v>
      </c>
      <c r="OO45" s="165" t="e">
        <f t="shared" si="428"/>
        <v>#N/A</v>
      </c>
      <c r="OP45" s="165" t="e">
        <f t="shared" si="429"/>
        <v>#N/A</v>
      </c>
      <c r="OQ45" s="165" t="e">
        <f t="shared" si="430"/>
        <v>#N/A</v>
      </c>
      <c r="OR45" s="165" t="e">
        <f t="shared" si="431"/>
        <v>#N/A</v>
      </c>
      <c r="OS45" s="165" t="e">
        <f t="shared" si="432"/>
        <v>#N/A</v>
      </c>
      <c r="OT45" s="165" t="e">
        <f t="shared" si="433"/>
        <v>#N/A</v>
      </c>
      <c r="OU45" s="165" t="e">
        <f t="shared" si="434"/>
        <v>#N/A</v>
      </c>
      <c r="OV45" s="165" t="e">
        <f t="shared" si="435"/>
        <v>#N/A</v>
      </c>
      <c r="OW45" s="165" t="e">
        <f t="shared" si="436"/>
        <v>#N/A</v>
      </c>
      <c r="OX45" s="165" t="e">
        <f t="shared" si="437"/>
        <v>#N/A</v>
      </c>
      <c r="OY45" s="165" t="e">
        <f t="shared" si="438"/>
        <v>#N/A</v>
      </c>
      <c r="OZ45" s="165" t="e">
        <f t="shared" si="439"/>
        <v>#N/A</v>
      </c>
      <c r="PA45" s="165" t="e">
        <f t="shared" si="440"/>
        <v>#N/A</v>
      </c>
      <c r="PB45" s="165" t="e">
        <f t="shared" si="441"/>
        <v>#N/A</v>
      </c>
      <c r="PC45" s="165" t="e">
        <f t="shared" si="442"/>
        <v>#N/A</v>
      </c>
      <c r="PD45" s="165" t="e">
        <f t="shared" si="443"/>
        <v>#N/A</v>
      </c>
      <c r="PE45" s="165" t="e">
        <f t="shared" si="444"/>
        <v>#N/A</v>
      </c>
      <c r="PF45" s="165" t="e">
        <f t="shared" si="445"/>
        <v>#N/A</v>
      </c>
      <c r="PG45" s="165" t="e">
        <f t="shared" si="446"/>
        <v>#N/A</v>
      </c>
      <c r="PH45" s="165" t="e">
        <f t="shared" si="447"/>
        <v>#N/A</v>
      </c>
    </row>
    <row r="46" spans="1:424" hidden="1" x14ac:dyDescent="0.45">
      <c r="A46" s="4">
        <v>43</v>
      </c>
      <c r="B46" s="92" t="str">
        <f t="shared" si="208"/>
        <v/>
      </c>
      <c r="C46" s="91"/>
      <c r="D46" s="92" t="str">
        <f t="shared" si="209"/>
        <v/>
      </c>
      <c r="E46" s="120" t="str">
        <f t="shared" si="0"/>
        <v/>
      </c>
      <c r="F46" s="120" t="str">
        <f t="shared" si="1"/>
        <v/>
      </c>
      <c r="G46" s="71" t="str">
        <f t="shared" si="210"/>
        <v/>
      </c>
      <c r="H46" s="23"/>
      <c r="I46" s="55"/>
      <c r="J46" s="298"/>
      <c r="K46" s="72" t="str">
        <f>IF(AND(B46&gt;0,C46&gt;0,D46&gt;0),IF(ISBLANK(J46),IF(ISBLANK(H46),"",(D46-B46)*VLOOKUP(H46,VLookups!$A$4:$B$13,2,FALSE)),J46),"")</f>
        <v/>
      </c>
      <c r="L46" s="73" t="str">
        <f t="shared" si="246"/>
        <v/>
      </c>
      <c r="M46" s="91"/>
      <c r="N46" s="265" t="str">
        <f>IF(AND(M46&gt;0,C46&gt;0,NOT(K46="")),ABS(VLOOKUP($M$1,VLookups!$A$43:$B$44,2,FALSE)-_xlfn.NORM.DIST(M46,G46,K46,TRUE)),"")</f>
        <v/>
      </c>
      <c r="O46" s="90" t="str">
        <f>IF(AND($B46&gt;0,$C46&gt;0,$D46&gt;0,NOT(ISBLANK($H46))),_xlfn.NORM.INV(ABS(VLOOKUP($M$1,VLookups!$A$43:$B$44,2,FALSE)-O$3),$G46,$K46),"")</f>
        <v/>
      </c>
      <c r="P46" s="89" t="str">
        <f>IF(AND($B46&gt;0,$C46&gt;0,$D46&gt;0,NOT(ISBLANK($H46))),_xlfn.NORM.INV(ABS(VLOOKUP($M$1,VLookups!$A$43:$B$44,2,FALSE)-P$3),$G46,$K46),"")</f>
        <v/>
      </c>
      <c r="Q46" s="90" t="str">
        <f>IF(AND($B46&gt;0,$C46&gt;0,$D46&gt;0,NOT(ISBLANK($H46))),_xlfn.NORM.INV(ABS(VLOOKUP($M$1,VLookups!$A$43:$B$44,2,FALSE)-Q$3),$G46,$K46),"")</f>
        <v/>
      </c>
      <c r="R46" s="89" t="str">
        <f>IF(AND($B46&gt;0,$C46&gt;0,$D46&gt;0,NOT(ISBLANK($H46))),_xlfn.NORM.INV(ABS(VLOOKUP($M$1,VLookups!$A$43:$B$44,2,FALSE)-R$3),$G46,$K46),"")</f>
        <v/>
      </c>
      <c r="S46" s="90" t="str">
        <f>IF(AND($B46&gt;0,$C46&gt;0,$D46&gt;0,NOT(ISBLANK($H46))),_xlfn.NORM.INV(ABS(VLOOKUP($M$1,VLookups!$A$43:$B$44,2,FALSE)-S$3),$G46,$K46),"")</f>
        <v/>
      </c>
      <c r="T46" s="89" t="str">
        <f>IF(AND($B46&gt;0,$C46&gt;0,$D46&gt;0,NOT(ISBLANK($H46))),_xlfn.NORM.INV(ABS(VLOOKUP($M$1,VLookups!$A$43:$B$44,2,FALSE)-T$3),$G46,$K46),"")</f>
        <v/>
      </c>
      <c r="U46" s="5"/>
      <c r="V46" s="164" t="str">
        <f t="shared" si="211"/>
        <v/>
      </c>
      <c r="W46" s="47" t="str">
        <f t="shared" si="212"/>
        <v/>
      </c>
      <c r="X46" s="47" t="str">
        <f t="shared" ref="X46:CI49" si="458">IF(ISNONTEXT($V46),Y46-$V46,"")</f>
        <v/>
      </c>
      <c r="Y46" s="47" t="str">
        <f t="shared" si="458"/>
        <v/>
      </c>
      <c r="Z46" s="47" t="str">
        <f t="shared" si="458"/>
        <v/>
      </c>
      <c r="AA46" s="47" t="str">
        <f t="shared" si="458"/>
        <v/>
      </c>
      <c r="AB46" s="47" t="str">
        <f t="shared" si="458"/>
        <v/>
      </c>
      <c r="AC46" s="47" t="str">
        <f t="shared" si="458"/>
        <v/>
      </c>
      <c r="AD46" s="47" t="str">
        <f t="shared" si="458"/>
        <v/>
      </c>
      <c r="AE46" s="47" t="str">
        <f t="shared" si="458"/>
        <v/>
      </c>
      <c r="AF46" s="47" t="str">
        <f t="shared" si="458"/>
        <v/>
      </c>
      <c r="AG46" s="47" t="str">
        <f t="shared" si="458"/>
        <v/>
      </c>
      <c r="AH46" s="47" t="str">
        <f t="shared" si="458"/>
        <v/>
      </c>
      <c r="AI46" s="47" t="str">
        <f t="shared" si="458"/>
        <v/>
      </c>
      <c r="AJ46" s="47" t="str">
        <f t="shared" si="458"/>
        <v/>
      </c>
      <c r="AK46" s="47" t="str">
        <f t="shared" si="458"/>
        <v/>
      </c>
      <c r="AL46" s="47" t="str">
        <f t="shared" si="458"/>
        <v/>
      </c>
      <c r="AM46" s="47" t="str">
        <f t="shared" si="458"/>
        <v/>
      </c>
      <c r="AN46" s="47" t="str">
        <f t="shared" si="458"/>
        <v/>
      </c>
      <c r="AO46" s="47" t="str">
        <f t="shared" si="458"/>
        <v/>
      </c>
      <c r="AP46" s="47" t="str">
        <f t="shared" si="458"/>
        <v/>
      </c>
      <c r="AQ46" s="47" t="str">
        <f t="shared" si="458"/>
        <v/>
      </c>
      <c r="AR46" s="47" t="str">
        <f t="shared" si="458"/>
        <v/>
      </c>
      <c r="AS46" s="47" t="str">
        <f t="shared" si="458"/>
        <v/>
      </c>
      <c r="AT46" s="47" t="str">
        <f t="shared" si="458"/>
        <v/>
      </c>
      <c r="AU46" s="47" t="str">
        <f t="shared" si="458"/>
        <v/>
      </c>
      <c r="AV46" s="47" t="str">
        <f t="shared" si="458"/>
        <v/>
      </c>
      <c r="AW46" s="47" t="str">
        <f t="shared" si="458"/>
        <v/>
      </c>
      <c r="AX46" s="47" t="str">
        <f t="shared" si="458"/>
        <v/>
      </c>
      <c r="AY46" s="47" t="str">
        <f t="shared" si="458"/>
        <v/>
      </c>
      <c r="AZ46" s="47" t="str">
        <f t="shared" si="458"/>
        <v/>
      </c>
      <c r="BA46" s="47" t="str">
        <f t="shared" si="458"/>
        <v/>
      </c>
      <c r="BB46" s="47" t="str">
        <f t="shared" si="458"/>
        <v/>
      </c>
      <c r="BC46" s="47" t="str">
        <f t="shared" si="458"/>
        <v/>
      </c>
      <c r="BD46" s="47" t="str">
        <f t="shared" si="458"/>
        <v/>
      </c>
      <c r="BE46" s="47" t="str">
        <f t="shared" si="458"/>
        <v/>
      </c>
      <c r="BF46" s="47" t="str">
        <f t="shared" si="458"/>
        <v/>
      </c>
      <c r="BG46" s="47" t="str">
        <f t="shared" si="458"/>
        <v/>
      </c>
      <c r="BH46" s="47" t="str">
        <f t="shared" si="458"/>
        <v/>
      </c>
      <c r="BI46" s="47" t="str">
        <f t="shared" si="458"/>
        <v/>
      </c>
      <c r="BJ46" s="47" t="str">
        <f t="shared" si="458"/>
        <v/>
      </c>
      <c r="BK46" s="47" t="str">
        <f t="shared" si="458"/>
        <v/>
      </c>
      <c r="BL46" s="47" t="str">
        <f t="shared" si="458"/>
        <v/>
      </c>
      <c r="BM46" s="47" t="str">
        <f t="shared" si="458"/>
        <v/>
      </c>
      <c r="BN46" s="47" t="str">
        <f t="shared" si="458"/>
        <v/>
      </c>
      <c r="BO46" s="47" t="str">
        <f t="shared" si="458"/>
        <v/>
      </c>
      <c r="BP46" s="47" t="str">
        <f t="shared" si="458"/>
        <v/>
      </c>
      <c r="BQ46" s="47" t="str">
        <f t="shared" si="458"/>
        <v/>
      </c>
      <c r="BR46" s="47" t="str">
        <f t="shared" si="458"/>
        <v/>
      </c>
      <c r="BS46" s="47" t="str">
        <f t="shared" si="458"/>
        <v/>
      </c>
      <c r="BT46" s="47" t="str">
        <f t="shared" si="458"/>
        <v/>
      </c>
      <c r="BU46" s="47" t="str">
        <f t="shared" si="458"/>
        <v/>
      </c>
      <c r="BV46" s="47" t="str">
        <f t="shared" si="458"/>
        <v/>
      </c>
      <c r="BW46" s="47" t="str">
        <f t="shared" si="458"/>
        <v/>
      </c>
      <c r="BX46" s="47" t="str">
        <f t="shared" si="458"/>
        <v/>
      </c>
      <c r="BY46" s="47" t="str">
        <f t="shared" si="458"/>
        <v/>
      </c>
      <c r="BZ46" s="47" t="str">
        <f t="shared" si="458"/>
        <v/>
      </c>
      <c r="CA46" s="47" t="str">
        <f t="shared" si="458"/>
        <v/>
      </c>
      <c r="CB46" s="47" t="str">
        <f t="shared" si="458"/>
        <v/>
      </c>
      <c r="CC46" s="47" t="str">
        <f t="shared" si="458"/>
        <v/>
      </c>
      <c r="CD46" s="47" t="str">
        <f t="shared" si="458"/>
        <v/>
      </c>
      <c r="CE46" s="47" t="str">
        <f t="shared" si="458"/>
        <v/>
      </c>
      <c r="CF46" s="47" t="str">
        <f t="shared" si="458"/>
        <v/>
      </c>
      <c r="CG46" s="47" t="str">
        <f t="shared" si="458"/>
        <v/>
      </c>
      <c r="CH46" s="47" t="str">
        <f t="shared" si="458"/>
        <v/>
      </c>
      <c r="CI46" s="47" t="str">
        <f t="shared" si="458"/>
        <v/>
      </c>
      <c r="CJ46" s="47" t="str">
        <f t="shared" si="456"/>
        <v/>
      </c>
      <c r="CK46" s="47" t="str">
        <f t="shared" si="456"/>
        <v/>
      </c>
      <c r="CL46" s="47" t="str">
        <f t="shared" si="456"/>
        <v/>
      </c>
      <c r="CM46" s="47" t="str">
        <f t="shared" si="456"/>
        <v/>
      </c>
      <c r="CN46" s="47" t="str">
        <f t="shared" si="456"/>
        <v/>
      </c>
      <c r="CO46" s="47" t="str">
        <f t="shared" si="456"/>
        <v/>
      </c>
      <c r="CP46" s="47" t="str">
        <f t="shared" si="456"/>
        <v/>
      </c>
      <c r="CQ46" s="47" t="str">
        <f t="shared" si="456"/>
        <v/>
      </c>
      <c r="CR46" s="47" t="str">
        <f t="shared" si="456"/>
        <v/>
      </c>
      <c r="CS46" s="47" t="str">
        <f t="shared" si="456"/>
        <v/>
      </c>
      <c r="CT46" s="47" t="str">
        <f t="shared" si="456"/>
        <v/>
      </c>
      <c r="CU46" s="47" t="str">
        <f t="shared" si="456"/>
        <v/>
      </c>
      <c r="CV46" s="47" t="str">
        <f t="shared" si="456"/>
        <v/>
      </c>
      <c r="CW46" s="47" t="str">
        <f t="shared" si="456"/>
        <v/>
      </c>
      <c r="CX46" s="47" t="str">
        <f t="shared" si="456"/>
        <v/>
      </c>
      <c r="CY46" s="47" t="str">
        <f t="shared" si="456"/>
        <v/>
      </c>
      <c r="CZ46" s="47" t="str">
        <f t="shared" si="456"/>
        <v/>
      </c>
      <c r="DA46" s="47" t="str">
        <f t="shared" si="456"/>
        <v/>
      </c>
      <c r="DB46" s="47" t="str">
        <f t="shared" si="456"/>
        <v/>
      </c>
      <c r="DC46" s="47" t="str">
        <f t="shared" si="456"/>
        <v/>
      </c>
      <c r="DD46" s="47" t="str">
        <f t="shared" si="456"/>
        <v/>
      </c>
      <c r="DE46" s="47" t="str">
        <f t="shared" si="456"/>
        <v/>
      </c>
      <c r="DF46" s="47" t="str">
        <f t="shared" si="456"/>
        <v/>
      </c>
      <c r="DG46" s="47" t="str">
        <f t="shared" si="456"/>
        <v/>
      </c>
      <c r="DH46" s="47" t="str">
        <f t="shared" si="456"/>
        <v/>
      </c>
      <c r="DI46" s="47" t="str">
        <f t="shared" si="456"/>
        <v/>
      </c>
      <c r="DJ46" s="47" t="str">
        <f t="shared" si="456"/>
        <v/>
      </c>
      <c r="DK46" s="47" t="str">
        <f t="shared" si="456"/>
        <v/>
      </c>
      <c r="DL46" s="47" t="str">
        <f t="shared" si="456"/>
        <v/>
      </c>
      <c r="DM46" s="47" t="str">
        <f t="shared" si="456"/>
        <v/>
      </c>
      <c r="DN46" s="47" t="str">
        <f t="shared" si="456"/>
        <v/>
      </c>
      <c r="DO46" s="47" t="str">
        <f t="shared" si="456"/>
        <v/>
      </c>
      <c r="DP46" s="47" t="str">
        <f t="shared" si="456"/>
        <v/>
      </c>
      <c r="DQ46" s="47" t="str">
        <f t="shared" si="456"/>
        <v/>
      </c>
      <c r="DR46" s="47" t="str">
        <f t="shared" si="456"/>
        <v/>
      </c>
      <c r="DS46" s="179" t="str">
        <f t="shared" si="213"/>
        <v/>
      </c>
      <c r="DT46" s="47" t="str">
        <f t="shared" si="214"/>
        <v/>
      </c>
      <c r="DU46" s="47" t="str">
        <f t="shared" ref="DU46:GF49" si="459">IF(ISNONTEXT($V46),DT46+$V46,"")</f>
        <v/>
      </c>
      <c r="DV46" s="47" t="str">
        <f t="shared" si="459"/>
        <v/>
      </c>
      <c r="DW46" s="47" t="str">
        <f t="shared" si="459"/>
        <v/>
      </c>
      <c r="DX46" s="47" t="str">
        <f t="shared" si="459"/>
        <v/>
      </c>
      <c r="DY46" s="47" t="str">
        <f t="shared" si="459"/>
        <v/>
      </c>
      <c r="DZ46" s="47" t="str">
        <f t="shared" si="459"/>
        <v/>
      </c>
      <c r="EA46" s="47" t="str">
        <f t="shared" si="459"/>
        <v/>
      </c>
      <c r="EB46" s="47" t="str">
        <f t="shared" si="459"/>
        <v/>
      </c>
      <c r="EC46" s="47" t="str">
        <f t="shared" si="459"/>
        <v/>
      </c>
      <c r="ED46" s="47" t="str">
        <f t="shared" si="459"/>
        <v/>
      </c>
      <c r="EE46" s="47" t="str">
        <f t="shared" si="459"/>
        <v/>
      </c>
      <c r="EF46" s="47" t="str">
        <f t="shared" si="459"/>
        <v/>
      </c>
      <c r="EG46" s="47" t="str">
        <f t="shared" si="459"/>
        <v/>
      </c>
      <c r="EH46" s="47" t="str">
        <f t="shared" si="459"/>
        <v/>
      </c>
      <c r="EI46" s="47" t="str">
        <f t="shared" si="459"/>
        <v/>
      </c>
      <c r="EJ46" s="47" t="str">
        <f t="shared" si="459"/>
        <v/>
      </c>
      <c r="EK46" s="47" t="str">
        <f t="shared" si="459"/>
        <v/>
      </c>
      <c r="EL46" s="47" t="str">
        <f t="shared" si="459"/>
        <v/>
      </c>
      <c r="EM46" s="47" t="str">
        <f t="shared" si="459"/>
        <v/>
      </c>
      <c r="EN46" s="47" t="str">
        <f t="shared" si="459"/>
        <v/>
      </c>
      <c r="EO46" s="47" t="str">
        <f t="shared" si="459"/>
        <v/>
      </c>
      <c r="EP46" s="47" t="str">
        <f t="shared" si="459"/>
        <v/>
      </c>
      <c r="EQ46" s="47" t="str">
        <f t="shared" si="459"/>
        <v/>
      </c>
      <c r="ER46" s="47" t="str">
        <f t="shared" si="459"/>
        <v/>
      </c>
      <c r="ES46" s="47" t="str">
        <f t="shared" si="459"/>
        <v/>
      </c>
      <c r="ET46" s="47" t="str">
        <f t="shared" si="459"/>
        <v/>
      </c>
      <c r="EU46" s="47" t="str">
        <f t="shared" si="459"/>
        <v/>
      </c>
      <c r="EV46" s="47" t="str">
        <f t="shared" si="459"/>
        <v/>
      </c>
      <c r="EW46" s="47" t="str">
        <f t="shared" si="459"/>
        <v/>
      </c>
      <c r="EX46" s="47" t="str">
        <f t="shared" si="459"/>
        <v/>
      </c>
      <c r="EY46" s="47" t="str">
        <f t="shared" si="459"/>
        <v/>
      </c>
      <c r="EZ46" s="47" t="str">
        <f t="shared" si="459"/>
        <v/>
      </c>
      <c r="FA46" s="47" t="str">
        <f t="shared" si="459"/>
        <v/>
      </c>
      <c r="FB46" s="47" t="str">
        <f t="shared" si="459"/>
        <v/>
      </c>
      <c r="FC46" s="47" t="str">
        <f t="shared" si="459"/>
        <v/>
      </c>
      <c r="FD46" s="47" t="str">
        <f t="shared" si="459"/>
        <v/>
      </c>
      <c r="FE46" s="47" t="str">
        <f t="shared" si="459"/>
        <v/>
      </c>
      <c r="FF46" s="47" t="str">
        <f t="shared" si="459"/>
        <v/>
      </c>
      <c r="FG46" s="47" t="str">
        <f t="shared" si="459"/>
        <v/>
      </c>
      <c r="FH46" s="47" t="str">
        <f t="shared" si="459"/>
        <v/>
      </c>
      <c r="FI46" s="47" t="str">
        <f t="shared" si="459"/>
        <v/>
      </c>
      <c r="FJ46" s="47" t="str">
        <f t="shared" si="459"/>
        <v/>
      </c>
      <c r="FK46" s="47" t="str">
        <f t="shared" si="459"/>
        <v/>
      </c>
      <c r="FL46" s="47" t="str">
        <f t="shared" si="459"/>
        <v/>
      </c>
      <c r="FM46" s="47" t="str">
        <f t="shared" si="459"/>
        <v/>
      </c>
      <c r="FN46" s="47" t="str">
        <f t="shared" si="459"/>
        <v/>
      </c>
      <c r="FO46" s="47" t="str">
        <f t="shared" si="459"/>
        <v/>
      </c>
      <c r="FP46" s="47" t="str">
        <f t="shared" si="459"/>
        <v/>
      </c>
      <c r="FQ46" s="47" t="str">
        <f t="shared" si="459"/>
        <v/>
      </c>
      <c r="FR46" s="47" t="str">
        <f t="shared" si="459"/>
        <v/>
      </c>
      <c r="FS46" s="47" t="str">
        <f t="shared" si="459"/>
        <v/>
      </c>
      <c r="FT46" s="47" t="str">
        <f t="shared" si="459"/>
        <v/>
      </c>
      <c r="FU46" s="47" t="str">
        <f t="shared" si="459"/>
        <v/>
      </c>
      <c r="FV46" s="47" t="str">
        <f t="shared" si="459"/>
        <v/>
      </c>
      <c r="FW46" s="47" t="str">
        <f t="shared" si="459"/>
        <v/>
      </c>
      <c r="FX46" s="47" t="str">
        <f t="shared" si="459"/>
        <v/>
      </c>
      <c r="FY46" s="47" t="str">
        <f t="shared" si="459"/>
        <v/>
      </c>
      <c r="FZ46" s="47" t="str">
        <f t="shared" si="459"/>
        <v/>
      </c>
      <c r="GA46" s="47" t="str">
        <f t="shared" si="459"/>
        <v/>
      </c>
      <c r="GB46" s="47" t="str">
        <f t="shared" si="459"/>
        <v/>
      </c>
      <c r="GC46" s="47" t="str">
        <f t="shared" si="459"/>
        <v/>
      </c>
      <c r="GD46" s="47" t="str">
        <f t="shared" si="459"/>
        <v/>
      </c>
      <c r="GE46" s="47" t="str">
        <f t="shared" si="459"/>
        <v/>
      </c>
      <c r="GF46" s="47" t="str">
        <f t="shared" si="459"/>
        <v/>
      </c>
      <c r="GG46" s="47" t="str">
        <f t="shared" si="457"/>
        <v/>
      </c>
      <c r="GH46" s="47" t="str">
        <f t="shared" si="457"/>
        <v/>
      </c>
      <c r="GI46" s="47" t="str">
        <f t="shared" si="457"/>
        <v/>
      </c>
      <c r="GJ46" s="47" t="str">
        <f t="shared" si="457"/>
        <v/>
      </c>
      <c r="GK46" s="47" t="str">
        <f t="shared" si="457"/>
        <v/>
      </c>
      <c r="GL46" s="47" t="str">
        <f t="shared" si="457"/>
        <v/>
      </c>
      <c r="GM46" s="47" t="str">
        <f t="shared" si="457"/>
        <v/>
      </c>
      <c r="GN46" s="47" t="str">
        <f t="shared" si="457"/>
        <v/>
      </c>
      <c r="GO46" s="47" t="str">
        <f t="shared" si="457"/>
        <v/>
      </c>
      <c r="GP46" s="47" t="str">
        <f t="shared" si="457"/>
        <v/>
      </c>
      <c r="GQ46" s="47" t="str">
        <f t="shared" si="457"/>
        <v/>
      </c>
      <c r="GR46" s="47" t="str">
        <f t="shared" si="457"/>
        <v/>
      </c>
      <c r="GS46" s="47" t="str">
        <f t="shared" si="457"/>
        <v/>
      </c>
      <c r="GT46" s="47" t="str">
        <f t="shared" si="457"/>
        <v/>
      </c>
      <c r="GU46" s="47" t="str">
        <f t="shared" si="457"/>
        <v/>
      </c>
      <c r="GV46" s="47" t="str">
        <f t="shared" si="457"/>
        <v/>
      </c>
      <c r="GW46" s="47" t="str">
        <f t="shared" si="457"/>
        <v/>
      </c>
      <c r="GX46" s="47" t="str">
        <f t="shared" si="457"/>
        <v/>
      </c>
      <c r="GY46" s="47" t="str">
        <f t="shared" si="457"/>
        <v/>
      </c>
      <c r="GZ46" s="47" t="str">
        <f t="shared" si="457"/>
        <v/>
      </c>
      <c r="HA46" s="47" t="str">
        <f t="shared" si="457"/>
        <v/>
      </c>
      <c r="HB46" s="47" t="str">
        <f t="shared" si="457"/>
        <v/>
      </c>
      <c r="HC46" s="47" t="str">
        <f t="shared" si="457"/>
        <v/>
      </c>
      <c r="HD46" s="47" t="str">
        <f t="shared" si="457"/>
        <v/>
      </c>
      <c r="HE46" s="47" t="str">
        <f t="shared" si="457"/>
        <v/>
      </c>
      <c r="HF46" s="47" t="str">
        <f t="shared" si="457"/>
        <v/>
      </c>
      <c r="HG46" s="47" t="str">
        <f t="shared" si="457"/>
        <v/>
      </c>
      <c r="HH46" s="47" t="str">
        <f t="shared" si="457"/>
        <v/>
      </c>
      <c r="HI46" s="47" t="str">
        <f t="shared" si="457"/>
        <v/>
      </c>
      <c r="HJ46" s="47" t="str">
        <f t="shared" si="457"/>
        <v/>
      </c>
      <c r="HK46" s="47" t="str">
        <f t="shared" si="457"/>
        <v/>
      </c>
      <c r="HL46" s="47" t="str">
        <f t="shared" si="457"/>
        <v/>
      </c>
      <c r="HM46" s="47" t="str">
        <f t="shared" si="457"/>
        <v/>
      </c>
      <c r="HN46" s="47" t="str">
        <f t="shared" si="457"/>
        <v/>
      </c>
      <c r="HO46" s="47" t="str">
        <f t="shared" si="457"/>
        <v/>
      </c>
      <c r="HP46" s="165" t="e">
        <f t="shared" si="247"/>
        <v>#N/A</v>
      </c>
      <c r="HQ46" s="165" t="e">
        <f t="shared" si="248"/>
        <v>#N/A</v>
      </c>
      <c r="HR46" s="165" t="e">
        <f t="shared" si="249"/>
        <v>#N/A</v>
      </c>
      <c r="HS46" s="165" t="e">
        <f t="shared" si="250"/>
        <v>#N/A</v>
      </c>
      <c r="HT46" s="165" t="e">
        <f t="shared" si="251"/>
        <v>#N/A</v>
      </c>
      <c r="HU46" s="165" t="e">
        <f t="shared" si="252"/>
        <v>#N/A</v>
      </c>
      <c r="HV46" s="165" t="e">
        <f t="shared" si="253"/>
        <v>#N/A</v>
      </c>
      <c r="HW46" s="165" t="e">
        <f t="shared" si="254"/>
        <v>#N/A</v>
      </c>
      <c r="HX46" s="165" t="e">
        <f t="shared" si="255"/>
        <v>#N/A</v>
      </c>
      <c r="HY46" s="165" t="e">
        <f t="shared" si="256"/>
        <v>#N/A</v>
      </c>
      <c r="HZ46" s="165" t="e">
        <f t="shared" si="257"/>
        <v>#N/A</v>
      </c>
      <c r="IA46" s="165" t="e">
        <f t="shared" si="258"/>
        <v>#N/A</v>
      </c>
      <c r="IB46" s="165" t="e">
        <f t="shared" si="259"/>
        <v>#N/A</v>
      </c>
      <c r="IC46" s="165" t="e">
        <f t="shared" si="260"/>
        <v>#N/A</v>
      </c>
      <c r="ID46" s="165" t="e">
        <f t="shared" si="261"/>
        <v>#N/A</v>
      </c>
      <c r="IE46" s="165" t="e">
        <f t="shared" si="262"/>
        <v>#N/A</v>
      </c>
      <c r="IF46" s="165" t="e">
        <f t="shared" si="263"/>
        <v>#N/A</v>
      </c>
      <c r="IG46" s="165" t="e">
        <f t="shared" si="264"/>
        <v>#N/A</v>
      </c>
      <c r="IH46" s="165" t="e">
        <f t="shared" si="265"/>
        <v>#N/A</v>
      </c>
      <c r="II46" s="165" t="e">
        <f t="shared" si="266"/>
        <v>#N/A</v>
      </c>
      <c r="IJ46" s="165" t="e">
        <f t="shared" si="267"/>
        <v>#N/A</v>
      </c>
      <c r="IK46" s="165" t="e">
        <f t="shared" si="268"/>
        <v>#N/A</v>
      </c>
      <c r="IL46" s="165" t="e">
        <f t="shared" si="269"/>
        <v>#N/A</v>
      </c>
      <c r="IM46" s="165" t="e">
        <f t="shared" si="270"/>
        <v>#N/A</v>
      </c>
      <c r="IN46" s="165" t="e">
        <f t="shared" si="271"/>
        <v>#N/A</v>
      </c>
      <c r="IO46" s="165" t="e">
        <f t="shared" si="272"/>
        <v>#N/A</v>
      </c>
      <c r="IP46" s="165" t="e">
        <f t="shared" si="273"/>
        <v>#N/A</v>
      </c>
      <c r="IQ46" s="165" t="e">
        <f t="shared" si="274"/>
        <v>#N/A</v>
      </c>
      <c r="IR46" s="165" t="e">
        <f t="shared" si="275"/>
        <v>#N/A</v>
      </c>
      <c r="IS46" s="165" t="e">
        <f t="shared" si="276"/>
        <v>#N/A</v>
      </c>
      <c r="IT46" s="165" t="e">
        <f t="shared" si="277"/>
        <v>#N/A</v>
      </c>
      <c r="IU46" s="165" t="e">
        <f t="shared" si="278"/>
        <v>#N/A</v>
      </c>
      <c r="IV46" s="165" t="e">
        <f t="shared" si="279"/>
        <v>#N/A</v>
      </c>
      <c r="IW46" s="165" t="e">
        <f t="shared" si="280"/>
        <v>#N/A</v>
      </c>
      <c r="IX46" s="165" t="e">
        <f t="shared" si="281"/>
        <v>#N/A</v>
      </c>
      <c r="IY46" s="165" t="e">
        <f t="shared" si="282"/>
        <v>#N/A</v>
      </c>
      <c r="IZ46" s="165" t="e">
        <f t="shared" si="283"/>
        <v>#N/A</v>
      </c>
      <c r="JA46" s="165" t="e">
        <f t="shared" si="284"/>
        <v>#N/A</v>
      </c>
      <c r="JB46" s="165" t="e">
        <f t="shared" si="285"/>
        <v>#N/A</v>
      </c>
      <c r="JC46" s="165" t="e">
        <f t="shared" si="286"/>
        <v>#N/A</v>
      </c>
      <c r="JD46" s="165" t="e">
        <f t="shared" si="287"/>
        <v>#N/A</v>
      </c>
      <c r="JE46" s="165" t="e">
        <f t="shared" si="288"/>
        <v>#N/A</v>
      </c>
      <c r="JF46" s="165" t="e">
        <f t="shared" si="289"/>
        <v>#N/A</v>
      </c>
      <c r="JG46" s="165" t="e">
        <f t="shared" si="290"/>
        <v>#N/A</v>
      </c>
      <c r="JH46" s="165" t="e">
        <f t="shared" si="291"/>
        <v>#N/A</v>
      </c>
      <c r="JI46" s="165" t="e">
        <f t="shared" si="292"/>
        <v>#N/A</v>
      </c>
      <c r="JJ46" s="165" t="e">
        <f t="shared" si="293"/>
        <v>#N/A</v>
      </c>
      <c r="JK46" s="165" t="e">
        <f t="shared" si="294"/>
        <v>#N/A</v>
      </c>
      <c r="JL46" s="165" t="e">
        <f t="shared" si="295"/>
        <v>#N/A</v>
      </c>
      <c r="JM46" s="165" t="e">
        <f t="shared" si="296"/>
        <v>#N/A</v>
      </c>
      <c r="JN46" s="165" t="e">
        <f t="shared" si="297"/>
        <v>#N/A</v>
      </c>
      <c r="JO46" s="165" t="e">
        <f t="shared" si="298"/>
        <v>#N/A</v>
      </c>
      <c r="JP46" s="165" t="e">
        <f t="shared" si="299"/>
        <v>#N/A</v>
      </c>
      <c r="JQ46" s="165" t="e">
        <f t="shared" si="300"/>
        <v>#N/A</v>
      </c>
      <c r="JR46" s="165" t="e">
        <f t="shared" si="301"/>
        <v>#N/A</v>
      </c>
      <c r="JS46" s="165" t="e">
        <f t="shared" si="302"/>
        <v>#N/A</v>
      </c>
      <c r="JT46" s="165" t="e">
        <f t="shared" si="303"/>
        <v>#N/A</v>
      </c>
      <c r="JU46" s="165" t="e">
        <f t="shared" si="304"/>
        <v>#N/A</v>
      </c>
      <c r="JV46" s="165" t="e">
        <f t="shared" si="305"/>
        <v>#N/A</v>
      </c>
      <c r="JW46" s="165" t="e">
        <f t="shared" si="306"/>
        <v>#N/A</v>
      </c>
      <c r="JX46" s="165" t="e">
        <f t="shared" si="307"/>
        <v>#N/A</v>
      </c>
      <c r="JY46" s="165" t="e">
        <f t="shared" si="308"/>
        <v>#N/A</v>
      </c>
      <c r="JZ46" s="165" t="e">
        <f t="shared" si="309"/>
        <v>#N/A</v>
      </c>
      <c r="KA46" s="165" t="e">
        <f t="shared" si="310"/>
        <v>#N/A</v>
      </c>
      <c r="KB46" s="165" t="e">
        <f t="shared" si="311"/>
        <v>#N/A</v>
      </c>
      <c r="KC46" s="165" t="e">
        <f t="shared" si="312"/>
        <v>#N/A</v>
      </c>
      <c r="KD46" s="165" t="e">
        <f t="shared" si="313"/>
        <v>#N/A</v>
      </c>
      <c r="KE46" s="165" t="e">
        <f t="shared" si="314"/>
        <v>#N/A</v>
      </c>
      <c r="KF46" s="165" t="e">
        <f t="shared" si="315"/>
        <v>#N/A</v>
      </c>
      <c r="KG46" s="165" t="e">
        <f t="shared" si="316"/>
        <v>#N/A</v>
      </c>
      <c r="KH46" s="165" t="e">
        <f t="shared" si="317"/>
        <v>#N/A</v>
      </c>
      <c r="KI46" s="165" t="e">
        <f t="shared" si="318"/>
        <v>#N/A</v>
      </c>
      <c r="KJ46" s="165" t="e">
        <f t="shared" si="319"/>
        <v>#N/A</v>
      </c>
      <c r="KK46" s="165" t="e">
        <f t="shared" si="320"/>
        <v>#N/A</v>
      </c>
      <c r="KL46" s="165" t="e">
        <f t="shared" si="321"/>
        <v>#N/A</v>
      </c>
      <c r="KM46" s="165" t="e">
        <f t="shared" si="322"/>
        <v>#N/A</v>
      </c>
      <c r="KN46" s="165" t="e">
        <f t="shared" si="323"/>
        <v>#N/A</v>
      </c>
      <c r="KO46" s="165" t="e">
        <f t="shared" si="324"/>
        <v>#N/A</v>
      </c>
      <c r="KP46" s="165" t="e">
        <f t="shared" si="325"/>
        <v>#N/A</v>
      </c>
      <c r="KQ46" s="165" t="e">
        <f t="shared" si="326"/>
        <v>#N/A</v>
      </c>
      <c r="KR46" s="165" t="e">
        <f t="shared" si="327"/>
        <v>#N/A</v>
      </c>
      <c r="KS46" s="165" t="e">
        <f t="shared" si="328"/>
        <v>#N/A</v>
      </c>
      <c r="KT46" s="165" t="e">
        <f t="shared" si="329"/>
        <v>#N/A</v>
      </c>
      <c r="KU46" s="165" t="e">
        <f t="shared" si="330"/>
        <v>#N/A</v>
      </c>
      <c r="KV46" s="165" t="e">
        <f t="shared" si="331"/>
        <v>#N/A</v>
      </c>
      <c r="KW46" s="165" t="e">
        <f t="shared" si="332"/>
        <v>#N/A</v>
      </c>
      <c r="KX46" s="165" t="e">
        <f t="shared" si="333"/>
        <v>#N/A</v>
      </c>
      <c r="KY46" s="165" t="e">
        <f t="shared" si="334"/>
        <v>#N/A</v>
      </c>
      <c r="KZ46" s="165" t="e">
        <f t="shared" si="335"/>
        <v>#N/A</v>
      </c>
      <c r="LA46" s="165" t="e">
        <f t="shared" si="336"/>
        <v>#N/A</v>
      </c>
      <c r="LB46" s="165" t="e">
        <f t="shared" si="337"/>
        <v>#N/A</v>
      </c>
      <c r="LC46" s="165" t="e">
        <f t="shared" si="338"/>
        <v>#N/A</v>
      </c>
      <c r="LD46" s="165" t="e">
        <f t="shared" si="339"/>
        <v>#N/A</v>
      </c>
      <c r="LE46" s="165" t="e">
        <f t="shared" si="340"/>
        <v>#N/A</v>
      </c>
      <c r="LF46" s="165" t="e">
        <f t="shared" si="341"/>
        <v>#N/A</v>
      </c>
      <c r="LG46" s="165" t="e">
        <f t="shared" si="342"/>
        <v>#N/A</v>
      </c>
      <c r="LH46" s="165" t="e">
        <f t="shared" si="343"/>
        <v>#N/A</v>
      </c>
      <c r="LI46" s="165" t="e">
        <f t="shared" si="344"/>
        <v>#N/A</v>
      </c>
      <c r="LJ46" s="165" t="e">
        <f t="shared" si="345"/>
        <v>#N/A</v>
      </c>
      <c r="LK46" s="165" t="e">
        <f t="shared" si="346"/>
        <v>#N/A</v>
      </c>
      <c r="LL46" s="165" t="e">
        <f t="shared" si="347"/>
        <v>#N/A</v>
      </c>
      <c r="LM46" s="165" t="e">
        <f t="shared" si="348"/>
        <v>#N/A</v>
      </c>
      <c r="LN46" s="165" t="e">
        <f t="shared" si="349"/>
        <v>#N/A</v>
      </c>
      <c r="LO46" s="165" t="e">
        <f t="shared" si="350"/>
        <v>#N/A</v>
      </c>
      <c r="LP46" s="165" t="e">
        <f t="shared" si="351"/>
        <v>#N/A</v>
      </c>
      <c r="LQ46" s="165" t="e">
        <f t="shared" si="352"/>
        <v>#N/A</v>
      </c>
      <c r="LR46" s="165" t="e">
        <f t="shared" si="353"/>
        <v>#N/A</v>
      </c>
      <c r="LS46" s="165" t="e">
        <f t="shared" si="354"/>
        <v>#N/A</v>
      </c>
      <c r="LT46" s="165" t="e">
        <f t="shared" si="355"/>
        <v>#N/A</v>
      </c>
      <c r="LU46" s="165" t="e">
        <f t="shared" si="356"/>
        <v>#N/A</v>
      </c>
      <c r="LV46" s="165" t="e">
        <f t="shared" si="357"/>
        <v>#N/A</v>
      </c>
      <c r="LW46" s="165" t="e">
        <f t="shared" si="358"/>
        <v>#N/A</v>
      </c>
      <c r="LX46" s="165" t="e">
        <f t="shared" si="359"/>
        <v>#N/A</v>
      </c>
      <c r="LY46" s="165" t="e">
        <f t="shared" si="360"/>
        <v>#N/A</v>
      </c>
      <c r="LZ46" s="165" t="e">
        <f t="shared" si="361"/>
        <v>#N/A</v>
      </c>
      <c r="MA46" s="165" t="e">
        <f t="shared" si="362"/>
        <v>#N/A</v>
      </c>
      <c r="MB46" s="165" t="e">
        <f t="shared" si="363"/>
        <v>#N/A</v>
      </c>
      <c r="MC46" s="165" t="e">
        <f t="shared" si="364"/>
        <v>#N/A</v>
      </c>
      <c r="MD46" s="165" t="e">
        <f t="shared" si="365"/>
        <v>#N/A</v>
      </c>
      <c r="ME46" s="165" t="e">
        <f t="shared" si="366"/>
        <v>#N/A</v>
      </c>
      <c r="MF46" s="165" t="e">
        <f t="shared" si="367"/>
        <v>#N/A</v>
      </c>
      <c r="MG46" s="165" t="e">
        <f t="shared" si="368"/>
        <v>#N/A</v>
      </c>
      <c r="MH46" s="165" t="e">
        <f t="shared" si="369"/>
        <v>#N/A</v>
      </c>
      <c r="MI46" s="165" t="e">
        <f t="shared" si="370"/>
        <v>#N/A</v>
      </c>
      <c r="MJ46" s="165" t="e">
        <f t="shared" si="371"/>
        <v>#N/A</v>
      </c>
      <c r="MK46" s="165" t="e">
        <f t="shared" si="372"/>
        <v>#N/A</v>
      </c>
      <c r="ML46" s="165" t="e">
        <f t="shared" si="373"/>
        <v>#N/A</v>
      </c>
      <c r="MM46" s="165" t="e">
        <f t="shared" si="374"/>
        <v>#N/A</v>
      </c>
      <c r="MN46" s="165" t="e">
        <f t="shared" si="375"/>
        <v>#N/A</v>
      </c>
      <c r="MO46" s="165" t="e">
        <f t="shared" si="376"/>
        <v>#N/A</v>
      </c>
      <c r="MP46" s="165" t="e">
        <f t="shared" si="377"/>
        <v>#N/A</v>
      </c>
      <c r="MQ46" s="165" t="e">
        <f t="shared" si="378"/>
        <v>#N/A</v>
      </c>
      <c r="MR46" s="165" t="e">
        <f t="shared" si="379"/>
        <v>#N/A</v>
      </c>
      <c r="MS46" s="165" t="e">
        <f t="shared" si="380"/>
        <v>#N/A</v>
      </c>
      <c r="MT46" s="165" t="e">
        <f t="shared" si="381"/>
        <v>#N/A</v>
      </c>
      <c r="MU46" s="165" t="e">
        <f t="shared" si="382"/>
        <v>#N/A</v>
      </c>
      <c r="MV46" s="165" t="e">
        <f t="shared" si="383"/>
        <v>#N/A</v>
      </c>
      <c r="MW46" s="165" t="e">
        <f t="shared" si="384"/>
        <v>#N/A</v>
      </c>
      <c r="MX46" s="165" t="e">
        <f t="shared" si="385"/>
        <v>#N/A</v>
      </c>
      <c r="MY46" s="165" t="e">
        <f t="shared" si="386"/>
        <v>#N/A</v>
      </c>
      <c r="MZ46" s="165" t="e">
        <f t="shared" si="387"/>
        <v>#N/A</v>
      </c>
      <c r="NA46" s="165" t="e">
        <f t="shared" si="388"/>
        <v>#N/A</v>
      </c>
      <c r="NB46" s="165" t="e">
        <f t="shared" si="389"/>
        <v>#N/A</v>
      </c>
      <c r="NC46" s="165" t="e">
        <f t="shared" si="390"/>
        <v>#N/A</v>
      </c>
      <c r="ND46" s="165" t="e">
        <f t="shared" si="391"/>
        <v>#N/A</v>
      </c>
      <c r="NE46" s="165" t="e">
        <f t="shared" si="392"/>
        <v>#N/A</v>
      </c>
      <c r="NF46" s="165" t="e">
        <f t="shared" si="393"/>
        <v>#N/A</v>
      </c>
      <c r="NG46" s="165" t="e">
        <f t="shared" si="394"/>
        <v>#N/A</v>
      </c>
      <c r="NH46" s="165" t="e">
        <f t="shared" si="395"/>
        <v>#N/A</v>
      </c>
      <c r="NI46" s="165" t="e">
        <f t="shared" si="396"/>
        <v>#N/A</v>
      </c>
      <c r="NJ46" s="165" t="e">
        <f t="shared" si="397"/>
        <v>#N/A</v>
      </c>
      <c r="NK46" s="165" t="e">
        <f t="shared" si="398"/>
        <v>#N/A</v>
      </c>
      <c r="NL46" s="165" t="e">
        <f t="shared" si="399"/>
        <v>#N/A</v>
      </c>
      <c r="NM46" s="165" t="e">
        <f t="shared" si="400"/>
        <v>#N/A</v>
      </c>
      <c r="NN46" s="165" t="e">
        <f t="shared" si="401"/>
        <v>#N/A</v>
      </c>
      <c r="NO46" s="165" t="e">
        <f t="shared" si="402"/>
        <v>#N/A</v>
      </c>
      <c r="NP46" s="165" t="e">
        <f t="shared" si="403"/>
        <v>#N/A</v>
      </c>
      <c r="NQ46" s="165" t="e">
        <f t="shared" si="404"/>
        <v>#N/A</v>
      </c>
      <c r="NR46" s="165" t="e">
        <f t="shared" si="405"/>
        <v>#N/A</v>
      </c>
      <c r="NS46" s="165" t="e">
        <f t="shared" si="406"/>
        <v>#N/A</v>
      </c>
      <c r="NT46" s="165" t="e">
        <f t="shared" si="407"/>
        <v>#N/A</v>
      </c>
      <c r="NU46" s="165" t="e">
        <f t="shared" si="408"/>
        <v>#N/A</v>
      </c>
      <c r="NV46" s="165" t="e">
        <f t="shared" si="409"/>
        <v>#N/A</v>
      </c>
      <c r="NW46" s="165" t="e">
        <f t="shared" si="410"/>
        <v>#N/A</v>
      </c>
      <c r="NX46" s="165" t="e">
        <f t="shared" si="411"/>
        <v>#N/A</v>
      </c>
      <c r="NY46" s="165" t="e">
        <f t="shared" si="412"/>
        <v>#N/A</v>
      </c>
      <c r="NZ46" s="165" t="e">
        <f t="shared" si="413"/>
        <v>#N/A</v>
      </c>
      <c r="OA46" s="165" t="e">
        <f t="shared" si="414"/>
        <v>#N/A</v>
      </c>
      <c r="OB46" s="165" t="e">
        <f t="shared" si="415"/>
        <v>#N/A</v>
      </c>
      <c r="OC46" s="165" t="e">
        <f t="shared" si="416"/>
        <v>#N/A</v>
      </c>
      <c r="OD46" s="165" t="e">
        <f t="shared" si="417"/>
        <v>#N/A</v>
      </c>
      <c r="OE46" s="165" t="e">
        <f t="shared" si="418"/>
        <v>#N/A</v>
      </c>
      <c r="OF46" s="165" t="e">
        <f t="shared" si="419"/>
        <v>#N/A</v>
      </c>
      <c r="OG46" s="165" t="e">
        <f t="shared" si="420"/>
        <v>#N/A</v>
      </c>
      <c r="OH46" s="165" t="e">
        <f t="shared" si="421"/>
        <v>#N/A</v>
      </c>
      <c r="OI46" s="165" t="e">
        <f t="shared" si="422"/>
        <v>#N/A</v>
      </c>
      <c r="OJ46" s="165" t="e">
        <f t="shared" si="423"/>
        <v>#N/A</v>
      </c>
      <c r="OK46" s="165" t="e">
        <f t="shared" si="424"/>
        <v>#N/A</v>
      </c>
      <c r="OL46" s="165" t="e">
        <f t="shared" si="425"/>
        <v>#N/A</v>
      </c>
      <c r="OM46" s="165" t="e">
        <f t="shared" si="426"/>
        <v>#N/A</v>
      </c>
      <c r="ON46" s="165" t="e">
        <f t="shared" si="427"/>
        <v>#N/A</v>
      </c>
      <c r="OO46" s="165" t="e">
        <f t="shared" si="428"/>
        <v>#N/A</v>
      </c>
      <c r="OP46" s="165" t="e">
        <f t="shared" si="429"/>
        <v>#N/A</v>
      </c>
      <c r="OQ46" s="165" t="e">
        <f t="shared" si="430"/>
        <v>#N/A</v>
      </c>
      <c r="OR46" s="165" t="e">
        <f t="shared" si="431"/>
        <v>#N/A</v>
      </c>
      <c r="OS46" s="165" t="e">
        <f t="shared" si="432"/>
        <v>#N/A</v>
      </c>
      <c r="OT46" s="165" t="e">
        <f t="shared" si="433"/>
        <v>#N/A</v>
      </c>
      <c r="OU46" s="165" t="e">
        <f t="shared" si="434"/>
        <v>#N/A</v>
      </c>
      <c r="OV46" s="165" t="e">
        <f t="shared" si="435"/>
        <v>#N/A</v>
      </c>
      <c r="OW46" s="165" t="e">
        <f t="shared" si="436"/>
        <v>#N/A</v>
      </c>
      <c r="OX46" s="165" t="e">
        <f t="shared" si="437"/>
        <v>#N/A</v>
      </c>
      <c r="OY46" s="165" t="e">
        <f t="shared" si="438"/>
        <v>#N/A</v>
      </c>
      <c r="OZ46" s="165" t="e">
        <f t="shared" si="439"/>
        <v>#N/A</v>
      </c>
      <c r="PA46" s="165" t="e">
        <f t="shared" si="440"/>
        <v>#N/A</v>
      </c>
      <c r="PB46" s="165" t="e">
        <f t="shared" si="441"/>
        <v>#N/A</v>
      </c>
      <c r="PC46" s="165" t="e">
        <f t="shared" si="442"/>
        <v>#N/A</v>
      </c>
      <c r="PD46" s="165" t="e">
        <f t="shared" si="443"/>
        <v>#N/A</v>
      </c>
      <c r="PE46" s="165" t="e">
        <f t="shared" si="444"/>
        <v>#N/A</v>
      </c>
      <c r="PF46" s="165" t="e">
        <f t="shared" si="445"/>
        <v>#N/A</v>
      </c>
      <c r="PG46" s="165" t="e">
        <f t="shared" si="446"/>
        <v>#N/A</v>
      </c>
      <c r="PH46" s="165" t="e">
        <f t="shared" si="447"/>
        <v>#N/A</v>
      </c>
    </row>
    <row r="47" spans="1:424" hidden="1" x14ac:dyDescent="0.45">
      <c r="A47" s="4">
        <v>44</v>
      </c>
      <c r="B47" s="92" t="str">
        <f t="shared" si="208"/>
        <v/>
      </c>
      <c r="C47" s="91"/>
      <c r="D47" s="92" t="str">
        <f t="shared" si="209"/>
        <v/>
      </c>
      <c r="E47" s="120" t="str">
        <f t="shared" si="0"/>
        <v/>
      </c>
      <c r="F47" s="120" t="str">
        <f t="shared" si="1"/>
        <v/>
      </c>
      <c r="G47" s="71" t="str">
        <f t="shared" si="210"/>
        <v/>
      </c>
      <c r="H47" s="23"/>
      <c r="I47" s="55"/>
      <c r="J47" s="298"/>
      <c r="K47" s="72" t="str">
        <f>IF(AND(B47&gt;0,C47&gt;0,D47&gt;0),IF(ISBLANK(J47),IF(ISBLANK(H47),"",(D47-B47)*VLOOKUP(H47,VLookups!$A$4:$B$13,2,FALSE)),J47),"")</f>
        <v/>
      </c>
      <c r="L47" s="73" t="str">
        <f t="shared" si="246"/>
        <v/>
      </c>
      <c r="M47" s="91"/>
      <c r="N47" s="265" t="str">
        <f>IF(AND(M47&gt;0,C47&gt;0,NOT(K47="")),ABS(VLOOKUP($M$1,VLookups!$A$43:$B$44,2,FALSE)-_xlfn.NORM.DIST(M47,G47,K47,TRUE)),"")</f>
        <v/>
      </c>
      <c r="O47" s="90" t="str">
        <f>IF(AND($B47&gt;0,$C47&gt;0,$D47&gt;0,NOT(ISBLANK($H47))),_xlfn.NORM.INV(ABS(VLOOKUP($M$1,VLookups!$A$43:$B$44,2,FALSE)-O$3),$G47,$K47),"")</f>
        <v/>
      </c>
      <c r="P47" s="89" t="str">
        <f>IF(AND($B47&gt;0,$C47&gt;0,$D47&gt;0,NOT(ISBLANK($H47))),_xlfn.NORM.INV(ABS(VLOOKUP($M$1,VLookups!$A$43:$B$44,2,FALSE)-P$3),$G47,$K47),"")</f>
        <v/>
      </c>
      <c r="Q47" s="90" t="str">
        <f>IF(AND($B47&gt;0,$C47&gt;0,$D47&gt;0,NOT(ISBLANK($H47))),_xlfn.NORM.INV(ABS(VLOOKUP($M$1,VLookups!$A$43:$B$44,2,FALSE)-Q$3),$G47,$K47),"")</f>
        <v/>
      </c>
      <c r="R47" s="89" t="str">
        <f>IF(AND($B47&gt;0,$C47&gt;0,$D47&gt;0,NOT(ISBLANK($H47))),_xlfn.NORM.INV(ABS(VLOOKUP($M$1,VLookups!$A$43:$B$44,2,FALSE)-R$3),$G47,$K47),"")</f>
        <v/>
      </c>
      <c r="S47" s="90" t="str">
        <f>IF(AND($B47&gt;0,$C47&gt;0,$D47&gt;0,NOT(ISBLANK($H47))),_xlfn.NORM.INV(ABS(VLOOKUP($M$1,VLookups!$A$43:$B$44,2,FALSE)-S$3),$G47,$K47),"")</f>
        <v/>
      </c>
      <c r="T47" s="89" t="str">
        <f>IF(AND($B47&gt;0,$C47&gt;0,$D47&gt;0,NOT(ISBLANK($H47))),_xlfn.NORM.INV(ABS(VLOOKUP($M$1,VLookups!$A$43:$B$44,2,FALSE)-T$3),$G47,$K47),"")</f>
        <v/>
      </c>
      <c r="U47" s="5"/>
      <c r="V47" s="164" t="str">
        <f t="shared" si="211"/>
        <v/>
      </c>
      <c r="W47" s="47" t="str">
        <f t="shared" si="212"/>
        <v/>
      </c>
      <c r="X47" s="47" t="str">
        <f t="shared" si="458"/>
        <v/>
      </c>
      <c r="Y47" s="47" t="str">
        <f t="shared" si="458"/>
        <v/>
      </c>
      <c r="Z47" s="47" t="str">
        <f t="shared" si="458"/>
        <v/>
      </c>
      <c r="AA47" s="47" t="str">
        <f t="shared" si="458"/>
        <v/>
      </c>
      <c r="AB47" s="47" t="str">
        <f t="shared" si="458"/>
        <v/>
      </c>
      <c r="AC47" s="47" t="str">
        <f t="shared" si="458"/>
        <v/>
      </c>
      <c r="AD47" s="47" t="str">
        <f t="shared" si="458"/>
        <v/>
      </c>
      <c r="AE47" s="47" t="str">
        <f t="shared" si="458"/>
        <v/>
      </c>
      <c r="AF47" s="47" t="str">
        <f t="shared" si="458"/>
        <v/>
      </c>
      <c r="AG47" s="47" t="str">
        <f t="shared" si="458"/>
        <v/>
      </c>
      <c r="AH47" s="47" t="str">
        <f t="shared" si="458"/>
        <v/>
      </c>
      <c r="AI47" s="47" t="str">
        <f t="shared" si="458"/>
        <v/>
      </c>
      <c r="AJ47" s="47" t="str">
        <f t="shared" si="458"/>
        <v/>
      </c>
      <c r="AK47" s="47" t="str">
        <f t="shared" si="458"/>
        <v/>
      </c>
      <c r="AL47" s="47" t="str">
        <f t="shared" si="458"/>
        <v/>
      </c>
      <c r="AM47" s="47" t="str">
        <f t="shared" si="458"/>
        <v/>
      </c>
      <c r="AN47" s="47" t="str">
        <f t="shared" si="458"/>
        <v/>
      </c>
      <c r="AO47" s="47" t="str">
        <f t="shared" si="458"/>
        <v/>
      </c>
      <c r="AP47" s="47" t="str">
        <f t="shared" si="458"/>
        <v/>
      </c>
      <c r="AQ47" s="47" t="str">
        <f t="shared" si="458"/>
        <v/>
      </c>
      <c r="AR47" s="47" t="str">
        <f t="shared" si="458"/>
        <v/>
      </c>
      <c r="AS47" s="47" t="str">
        <f t="shared" si="458"/>
        <v/>
      </c>
      <c r="AT47" s="47" t="str">
        <f t="shared" si="458"/>
        <v/>
      </c>
      <c r="AU47" s="47" t="str">
        <f t="shared" si="458"/>
        <v/>
      </c>
      <c r="AV47" s="47" t="str">
        <f t="shared" si="458"/>
        <v/>
      </c>
      <c r="AW47" s="47" t="str">
        <f t="shared" si="458"/>
        <v/>
      </c>
      <c r="AX47" s="47" t="str">
        <f t="shared" si="458"/>
        <v/>
      </c>
      <c r="AY47" s="47" t="str">
        <f t="shared" si="458"/>
        <v/>
      </c>
      <c r="AZ47" s="47" t="str">
        <f t="shared" si="458"/>
        <v/>
      </c>
      <c r="BA47" s="47" t="str">
        <f t="shared" si="458"/>
        <v/>
      </c>
      <c r="BB47" s="47" t="str">
        <f t="shared" si="458"/>
        <v/>
      </c>
      <c r="BC47" s="47" t="str">
        <f t="shared" si="458"/>
        <v/>
      </c>
      <c r="BD47" s="47" t="str">
        <f t="shared" si="458"/>
        <v/>
      </c>
      <c r="BE47" s="47" t="str">
        <f t="shared" si="458"/>
        <v/>
      </c>
      <c r="BF47" s="47" t="str">
        <f t="shared" si="458"/>
        <v/>
      </c>
      <c r="BG47" s="47" t="str">
        <f t="shared" si="458"/>
        <v/>
      </c>
      <c r="BH47" s="47" t="str">
        <f t="shared" si="458"/>
        <v/>
      </c>
      <c r="BI47" s="47" t="str">
        <f t="shared" si="458"/>
        <v/>
      </c>
      <c r="BJ47" s="47" t="str">
        <f t="shared" si="458"/>
        <v/>
      </c>
      <c r="BK47" s="47" t="str">
        <f t="shared" si="458"/>
        <v/>
      </c>
      <c r="BL47" s="47" t="str">
        <f t="shared" si="458"/>
        <v/>
      </c>
      <c r="BM47" s="47" t="str">
        <f t="shared" si="458"/>
        <v/>
      </c>
      <c r="BN47" s="47" t="str">
        <f t="shared" si="458"/>
        <v/>
      </c>
      <c r="BO47" s="47" t="str">
        <f t="shared" si="458"/>
        <v/>
      </c>
      <c r="BP47" s="47" t="str">
        <f t="shared" si="458"/>
        <v/>
      </c>
      <c r="BQ47" s="47" t="str">
        <f t="shared" si="458"/>
        <v/>
      </c>
      <c r="BR47" s="47" t="str">
        <f t="shared" si="458"/>
        <v/>
      </c>
      <c r="BS47" s="47" t="str">
        <f t="shared" si="458"/>
        <v/>
      </c>
      <c r="BT47" s="47" t="str">
        <f t="shared" si="458"/>
        <v/>
      </c>
      <c r="BU47" s="47" t="str">
        <f t="shared" si="458"/>
        <v/>
      </c>
      <c r="BV47" s="47" t="str">
        <f t="shared" si="458"/>
        <v/>
      </c>
      <c r="BW47" s="47" t="str">
        <f t="shared" si="458"/>
        <v/>
      </c>
      <c r="BX47" s="47" t="str">
        <f t="shared" si="458"/>
        <v/>
      </c>
      <c r="BY47" s="47" t="str">
        <f t="shared" si="458"/>
        <v/>
      </c>
      <c r="BZ47" s="47" t="str">
        <f t="shared" si="458"/>
        <v/>
      </c>
      <c r="CA47" s="47" t="str">
        <f t="shared" si="458"/>
        <v/>
      </c>
      <c r="CB47" s="47" t="str">
        <f t="shared" si="458"/>
        <v/>
      </c>
      <c r="CC47" s="47" t="str">
        <f t="shared" si="458"/>
        <v/>
      </c>
      <c r="CD47" s="47" t="str">
        <f t="shared" si="458"/>
        <v/>
      </c>
      <c r="CE47" s="47" t="str">
        <f t="shared" si="458"/>
        <v/>
      </c>
      <c r="CF47" s="47" t="str">
        <f t="shared" si="458"/>
        <v/>
      </c>
      <c r="CG47" s="47" t="str">
        <f t="shared" si="458"/>
        <v/>
      </c>
      <c r="CH47" s="47" t="str">
        <f t="shared" si="458"/>
        <v/>
      </c>
      <c r="CI47" s="47" t="str">
        <f t="shared" si="458"/>
        <v/>
      </c>
      <c r="CJ47" s="47" t="str">
        <f t="shared" si="456"/>
        <v/>
      </c>
      <c r="CK47" s="47" t="str">
        <f t="shared" si="456"/>
        <v/>
      </c>
      <c r="CL47" s="47" t="str">
        <f t="shared" si="456"/>
        <v/>
      </c>
      <c r="CM47" s="47" t="str">
        <f t="shared" si="456"/>
        <v/>
      </c>
      <c r="CN47" s="47" t="str">
        <f t="shared" si="456"/>
        <v/>
      </c>
      <c r="CO47" s="47" t="str">
        <f t="shared" si="456"/>
        <v/>
      </c>
      <c r="CP47" s="47" t="str">
        <f t="shared" si="456"/>
        <v/>
      </c>
      <c r="CQ47" s="47" t="str">
        <f t="shared" si="456"/>
        <v/>
      </c>
      <c r="CR47" s="47" t="str">
        <f t="shared" si="456"/>
        <v/>
      </c>
      <c r="CS47" s="47" t="str">
        <f t="shared" si="456"/>
        <v/>
      </c>
      <c r="CT47" s="47" t="str">
        <f t="shared" si="456"/>
        <v/>
      </c>
      <c r="CU47" s="47" t="str">
        <f t="shared" si="456"/>
        <v/>
      </c>
      <c r="CV47" s="47" t="str">
        <f t="shared" si="456"/>
        <v/>
      </c>
      <c r="CW47" s="47" t="str">
        <f t="shared" si="456"/>
        <v/>
      </c>
      <c r="CX47" s="47" t="str">
        <f t="shared" si="456"/>
        <v/>
      </c>
      <c r="CY47" s="47" t="str">
        <f t="shared" si="456"/>
        <v/>
      </c>
      <c r="CZ47" s="47" t="str">
        <f t="shared" si="456"/>
        <v/>
      </c>
      <c r="DA47" s="47" t="str">
        <f t="shared" si="456"/>
        <v/>
      </c>
      <c r="DB47" s="47" t="str">
        <f t="shared" si="456"/>
        <v/>
      </c>
      <c r="DC47" s="47" t="str">
        <f t="shared" si="456"/>
        <v/>
      </c>
      <c r="DD47" s="47" t="str">
        <f t="shared" si="456"/>
        <v/>
      </c>
      <c r="DE47" s="47" t="str">
        <f t="shared" si="456"/>
        <v/>
      </c>
      <c r="DF47" s="47" t="str">
        <f t="shared" si="456"/>
        <v/>
      </c>
      <c r="DG47" s="47" t="str">
        <f t="shared" si="456"/>
        <v/>
      </c>
      <c r="DH47" s="47" t="str">
        <f t="shared" si="456"/>
        <v/>
      </c>
      <c r="DI47" s="47" t="str">
        <f t="shared" si="456"/>
        <v/>
      </c>
      <c r="DJ47" s="47" t="str">
        <f t="shared" si="456"/>
        <v/>
      </c>
      <c r="DK47" s="47" t="str">
        <f t="shared" si="456"/>
        <v/>
      </c>
      <c r="DL47" s="47" t="str">
        <f t="shared" si="456"/>
        <v/>
      </c>
      <c r="DM47" s="47" t="str">
        <f t="shared" si="456"/>
        <v/>
      </c>
      <c r="DN47" s="47" t="str">
        <f t="shared" si="456"/>
        <v/>
      </c>
      <c r="DO47" s="47" t="str">
        <f t="shared" si="456"/>
        <v/>
      </c>
      <c r="DP47" s="47" t="str">
        <f t="shared" si="456"/>
        <v/>
      </c>
      <c r="DQ47" s="47" t="str">
        <f t="shared" si="456"/>
        <v/>
      </c>
      <c r="DR47" s="47" t="str">
        <f t="shared" si="456"/>
        <v/>
      </c>
      <c r="DS47" s="179" t="str">
        <f t="shared" si="213"/>
        <v/>
      </c>
      <c r="DT47" s="47" t="str">
        <f t="shared" si="214"/>
        <v/>
      </c>
      <c r="DU47" s="47" t="str">
        <f t="shared" si="459"/>
        <v/>
      </c>
      <c r="DV47" s="47" t="str">
        <f t="shared" si="459"/>
        <v/>
      </c>
      <c r="DW47" s="47" t="str">
        <f t="shared" si="459"/>
        <v/>
      </c>
      <c r="DX47" s="47" t="str">
        <f t="shared" si="459"/>
        <v/>
      </c>
      <c r="DY47" s="47" t="str">
        <f t="shared" si="459"/>
        <v/>
      </c>
      <c r="DZ47" s="47" t="str">
        <f t="shared" si="459"/>
        <v/>
      </c>
      <c r="EA47" s="47" t="str">
        <f t="shared" si="459"/>
        <v/>
      </c>
      <c r="EB47" s="47" t="str">
        <f t="shared" si="459"/>
        <v/>
      </c>
      <c r="EC47" s="47" t="str">
        <f t="shared" si="459"/>
        <v/>
      </c>
      <c r="ED47" s="47" t="str">
        <f t="shared" si="459"/>
        <v/>
      </c>
      <c r="EE47" s="47" t="str">
        <f t="shared" si="459"/>
        <v/>
      </c>
      <c r="EF47" s="47" t="str">
        <f t="shared" si="459"/>
        <v/>
      </c>
      <c r="EG47" s="47" t="str">
        <f t="shared" si="459"/>
        <v/>
      </c>
      <c r="EH47" s="47" t="str">
        <f t="shared" si="459"/>
        <v/>
      </c>
      <c r="EI47" s="47" t="str">
        <f t="shared" si="459"/>
        <v/>
      </c>
      <c r="EJ47" s="47" t="str">
        <f t="shared" si="459"/>
        <v/>
      </c>
      <c r="EK47" s="47" t="str">
        <f t="shared" si="459"/>
        <v/>
      </c>
      <c r="EL47" s="47" t="str">
        <f t="shared" si="459"/>
        <v/>
      </c>
      <c r="EM47" s="47" t="str">
        <f t="shared" si="459"/>
        <v/>
      </c>
      <c r="EN47" s="47" t="str">
        <f t="shared" si="459"/>
        <v/>
      </c>
      <c r="EO47" s="47" t="str">
        <f t="shared" si="459"/>
        <v/>
      </c>
      <c r="EP47" s="47" t="str">
        <f t="shared" si="459"/>
        <v/>
      </c>
      <c r="EQ47" s="47" t="str">
        <f t="shared" si="459"/>
        <v/>
      </c>
      <c r="ER47" s="47" t="str">
        <f t="shared" si="459"/>
        <v/>
      </c>
      <c r="ES47" s="47" t="str">
        <f t="shared" si="459"/>
        <v/>
      </c>
      <c r="ET47" s="47" t="str">
        <f t="shared" si="459"/>
        <v/>
      </c>
      <c r="EU47" s="47" t="str">
        <f t="shared" si="459"/>
        <v/>
      </c>
      <c r="EV47" s="47" t="str">
        <f t="shared" si="459"/>
        <v/>
      </c>
      <c r="EW47" s="47" t="str">
        <f t="shared" si="459"/>
        <v/>
      </c>
      <c r="EX47" s="47" t="str">
        <f t="shared" si="459"/>
        <v/>
      </c>
      <c r="EY47" s="47" t="str">
        <f t="shared" si="459"/>
        <v/>
      </c>
      <c r="EZ47" s="47" t="str">
        <f t="shared" si="459"/>
        <v/>
      </c>
      <c r="FA47" s="47" t="str">
        <f t="shared" si="459"/>
        <v/>
      </c>
      <c r="FB47" s="47" t="str">
        <f t="shared" si="459"/>
        <v/>
      </c>
      <c r="FC47" s="47" t="str">
        <f t="shared" si="459"/>
        <v/>
      </c>
      <c r="FD47" s="47" t="str">
        <f t="shared" si="459"/>
        <v/>
      </c>
      <c r="FE47" s="47" t="str">
        <f t="shared" si="459"/>
        <v/>
      </c>
      <c r="FF47" s="47" t="str">
        <f t="shared" si="459"/>
        <v/>
      </c>
      <c r="FG47" s="47" t="str">
        <f t="shared" si="459"/>
        <v/>
      </c>
      <c r="FH47" s="47" t="str">
        <f t="shared" si="459"/>
        <v/>
      </c>
      <c r="FI47" s="47" t="str">
        <f t="shared" si="459"/>
        <v/>
      </c>
      <c r="FJ47" s="47" t="str">
        <f t="shared" si="459"/>
        <v/>
      </c>
      <c r="FK47" s="47" t="str">
        <f t="shared" si="459"/>
        <v/>
      </c>
      <c r="FL47" s="47" t="str">
        <f t="shared" si="459"/>
        <v/>
      </c>
      <c r="FM47" s="47" t="str">
        <f t="shared" si="459"/>
        <v/>
      </c>
      <c r="FN47" s="47" t="str">
        <f t="shared" si="459"/>
        <v/>
      </c>
      <c r="FO47" s="47" t="str">
        <f t="shared" si="459"/>
        <v/>
      </c>
      <c r="FP47" s="47" t="str">
        <f t="shared" si="459"/>
        <v/>
      </c>
      <c r="FQ47" s="47" t="str">
        <f t="shared" si="459"/>
        <v/>
      </c>
      <c r="FR47" s="47" t="str">
        <f t="shared" si="459"/>
        <v/>
      </c>
      <c r="FS47" s="47" t="str">
        <f t="shared" si="459"/>
        <v/>
      </c>
      <c r="FT47" s="47" t="str">
        <f t="shared" si="459"/>
        <v/>
      </c>
      <c r="FU47" s="47" t="str">
        <f t="shared" si="459"/>
        <v/>
      </c>
      <c r="FV47" s="47" t="str">
        <f t="shared" si="459"/>
        <v/>
      </c>
      <c r="FW47" s="47" t="str">
        <f t="shared" si="459"/>
        <v/>
      </c>
      <c r="FX47" s="47" t="str">
        <f t="shared" si="459"/>
        <v/>
      </c>
      <c r="FY47" s="47" t="str">
        <f t="shared" si="459"/>
        <v/>
      </c>
      <c r="FZ47" s="47" t="str">
        <f t="shared" si="459"/>
        <v/>
      </c>
      <c r="GA47" s="47" t="str">
        <f t="shared" si="459"/>
        <v/>
      </c>
      <c r="GB47" s="47" t="str">
        <f t="shared" si="459"/>
        <v/>
      </c>
      <c r="GC47" s="47" t="str">
        <f t="shared" si="459"/>
        <v/>
      </c>
      <c r="GD47" s="47" t="str">
        <f t="shared" si="459"/>
        <v/>
      </c>
      <c r="GE47" s="47" t="str">
        <f t="shared" si="459"/>
        <v/>
      </c>
      <c r="GF47" s="47" t="str">
        <f t="shared" si="459"/>
        <v/>
      </c>
      <c r="GG47" s="47" t="str">
        <f t="shared" si="457"/>
        <v/>
      </c>
      <c r="GH47" s="47" t="str">
        <f t="shared" si="457"/>
        <v/>
      </c>
      <c r="GI47" s="47" t="str">
        <f t="shared" si="457"/>
        <v/>
      </c>
      <c r="GJ47" s="47" t="str">
        <f t="shared" si="457"/>
        <v/>
      </c>
      <c r="GK47" s="47" t="str">
        <f t="shared" si="457"/>
        <v/>
      </c>
      <c r="GL47" s="47" t="str">
        <f t="shared" si="457"/>
        <v/>
      </c>
      <c r="GM47" s="47" t="str">
        <f t="shared" si="457"/>
        <v/>
      </c>
      <c r="GN47" s="47" t="str">
        <f t="shared" si="457"/>
        <v/>
      </c>
      <c r="GO47" s="47" t="str">
        <f t="shared" si="457"/>
        <v/>
      </c>
      <c r="GP47" s="47" t="str">
        <f t="shared" si="457"/>
        <v/>
      </c>
      <c r="GQ47" s="47" t="str">
        <f t="shared" si="457"/>
        <v/>
      </c>
      <c r="GR47" s="47" t="str">
        <f t="shared" si="457"/>
        <v/>
      </c>
      <c r="GS47" s="47" t="str">
        <f t="shared" si="457"/>
        <v/>
      </c>
      <c r="GT47" s="47" t="str">
        <f t="shared" si="457"/>
        <v/>
      </c>
      <c r="GU47" s="47" t="str">
        <f t="shared" si="457"/>
        <v/>
      </c>
      <c r="GV47" s="47" t="str">
        <f t="shared" si="457"/>
        <v/>
      </c>
      <c r="GW47" s="47" t="str">
        <f t="shared" si="457"/>
        <v/>
      </c>
      <c r="GX47" s="47" t="str">
        <f t="shared" si="457"/>
        <v/>
      </c>
      <c r="GY47" s="47" t="str">
        <f t="shared" si="457"/>
        <v/>
      </c>
      <c r="GZ47" s="47" t="str">
        <f t="shared" si="457"/>
        <v/>
      </c>
      <c r="HA47" s="47" t="str">
        <f t="shared" si="457"/>
        <v/>
      </c>
      <c r="HB47" s="47" t="str">
        <f t="shared" si="457"/>
        <v/>
      </c>
      <c r="HC47" s="47" t="str">
        <f t="shared" si="457"/>
        <v/>
      </c>
      <c r="HD47" s="47" t="str">
        <f t="shared" si="457"/>
        <v/>
      </c>
      <c r="HE47" s="47" t="str">
        <f t="shared" si="457"/>
        <v/>
      </c>
      <c r="HF47" s="47" t="str">
        <f t="shared" si="457"/>
        <v/>
      </c>
      <c r="HG47" s="47" t="str">
        <f t="shared" si="457"/>
        <v/>
      </c>
      <c r="HH47" s="47" t="str">
        <f t="shared" si="457"/>
        <v/>
      </c>
      <c r="HI47" s="47" t="str">
        <f t="shared" si="457"/>
        <v/>
      </c>
      <c r="HJ47" s="47" t="str">
        <f t="shared" si="457"/>
        <v/>
      </c>
      <c r="HK47" s="47" t="str">
        <f t="shared" si="457"/>
        <v/>
      </c>
      <c r="HL47" s="47" t="str">
        <f t="shared" si="457"/>
        <v/>
      </c>
      <c r="HM47" s="47" t="str">
        <f t="shared" si="457"/>
        <v/>
      </c>
      <c r="HN47" s="47" t="str">
        <f t="shared" si="457"/>
        <v/>
      </c>
      <c r="HO47" s="47" t="str">
        <f t="shared" si="457"/>
        <v/>
      </c>
      <c r="HP47" s="165" t="e">
        <f t="shared" si="247"/>
        <v>#N/A</v>
      </c>
      <c r="HQ47" s="165" t="e">
        <f t="shared" si="248"/>
        <v>#N/A</v>
      </c>
      <c r="HR47" s="165" t="e">
        <f t="shared" si="249"/>
        <v>#N/A</v>
      </c>
      <c r="HS47" s="165" t="e">
        <f t="shared" si="250"/>
        <v>#N/A</v>
      </c>
      <c r="HT47" s="165" t="e">
        <f t="shared" si="251"/>
        <v>#N/A</v>
      </c>
      <c r="HU47" s="165" t="e">
        <f t="shared" si="252"/>
        <v>#N/A</v>
      </c>
      <c r="HV47" s="165" t="e">
        <f t="shared" si="253"/>
        <v>#N/A</v>
      </c>
      <c r="HW47" s="165" t="e">
        <f t="shared" si="254"/>
        <v>#N/A</v>
      </c>
      <c r="HX47" s="165" t="e">
        <f t="shared" si="255"/>
        <v>#N/A</v>
      </c>
      <c r="HY47" s="165" t="e">
        <f t="shared" si="256"/>
        <v>#N/A</v>
      </c>
      <c r="HZ47" s="165" t="e">
        <f t="shared" si="257"/>
        <v>#N/A</v>
      </c>
      <c r="IA47" s="165" t="e">
        <f t="shared" si="258"/>
        <v>#N/A</v>
      </c>
      <c r="IB47" s="165" t="e">
        <f t="shared" si="259"/>
        <v>#N/A</v>
      </c>
      <c r="IC47" s="165" t="e">
        <f t="shared" si="260"/>
        <v>#N/A</v>
      </c>
      <c r="ID47" s="165" t="e">
        <f t="shared" si="261"/>
        <v>#N/A</v>
      </c>
      <c r="IE47" s="165" t="e">
        <f t="shared" si="262"/>
        <v>#N/A</v>
      </c>
      <c r="IF47" s="165" t="e">
        <f t="shared" si="263"/>
        <v>#N/A</v>
      </c>
      <c r="IG47" s="165" t="e">
        <f t="shared" si="264"/>
        <v>#N/A</v>
      </c>
      <c r="IH47" s="165" t="e">
        <f t="shared" si="265"/>
        <v>#N/A</v>
      </c>
      <c r="II47" s="165" t="e">
        <f t="shared" si="266"/>
        <v>#N/A</v>
      </c>
      <c r="IJ47" s="165" t="e">
        <f t="shared" si="267"/>
        <v>#N/A</v>
      </c>
      <c r="IK47" s="165" t="e">
        <f t="shared" si="268"/>
        <v>#N/A</v>
      </c>
      <c r="IL47" s="165" t="e">
        <f t="shared" si="269"/>
        <v>#N/A</v>
      </c>
      <c r="IM47" s="165" t="e">
        <f t="shared" si="270"/>
        <v>#N/A</v>
      </c>
      <c r="IN47" s="165" t="e">
        <f t="shared" si="271"/>
        <v>#N/A</v>
      </c>
      <c r="IO47" s="165" t="e">
        <f t="shared" si="272"/>
        <v>#N/A</v>
      </c>
      <c r="IP47" s="165" t="e">
        <f t="shared" si="273"/>
        <v>#N/A</v>
      </c>
      <c r="IQ47" s="165" t="e">
        <f t="shared" si="274"/>
        <v>#N/A</v>
      </c>
      <c r="IR47" s="165" t="e">
        <f t="shared" si="275"/>
        <v>#N/A</v>
      </c>
      <c r="IS47" s="165" t="e">
        <f t="shared" si="276"/>
        <v>#N/A</v>
      </c>
      <c r="IT47" s="165" t="e">
        <f t="shared" si="277"/>
        <v>#N/A</v>
      </c>
      <c r="IU47" s="165" t="e">
        <f t="shared" si="278"/>
        <v>#N/A</v>
      </c>
      <c r="IV47" s="165" t="e">
        <f t="shared" si="279"/>
        <v>#N/A</v>
      </c>
      <c r="IW47" s="165" t="e">
        <f t="shared" si="280"/>
        <v>#N/A</v>
      </c>
      <c r="IX47" s="165" t="e">
        <f t="shared" si="281"/>
        <v>#N/A</v>
      </c>
      <c r="IY47" s="165" t="e">
        <f t="shared" si="282"/>
        <v>#N/A</v>
      </c>
      <c r="IZ47" s="165" t="e">
        <f t="shared" si="283"/>
        <v>#N/A</v>
      </c>
      <c r="JA47" s="165" t="e">
        <f t="shared" si="284"/>
        <v>#N/A</v>
      </c>
      <c r="JB47" s="165" t="e">
        <f t="shared" si="285"/>
        <v>#N/A</v>
      </c>
      <c r="JC47" s="165" t="e">
        <f t="shared" si="286"/>
        <v>#N/A</v>
      </c>
      <c r="JD47" s="165" t="e">
        <f t="shared" si="287"/>
        <v>#N/A</v>
      </c>
      <c r="JE47" s="165" t="e">
        <f t="shared" si="288"/>
        <v>#N/A</v>
      </c>
      <c r="JF47" s="165" t="e">
        <f t="shared" si="289"/>
        <v>#N/A</v>
      </c>
      <c r="JG47" s="165" t="e">
        <f t="shared" si="290"/>
        <v>#N/A</v>
      </c>
      <c r="JH47" s="165" t="e">
        <f t="shared" si="291"/>
        <v>#N/A</v>
      </c>
      <c r="JI47" s="165" t="e">
        <f t="shared" si="292"/>
        <v>#N/A</v>
      </c>
      <c r="JJ47" s="165" t="e">
        <f t="shared" si="293"/>
        <v>#N/A</v>
      </c>
      <c r="JK47" s="165" t="e">
        <f t="shared" si="294"/>
        <v>#N/A</v>
      </c>
      <c r="JL47" s="165" t="e">
        <f t="shared" si="295"/>
        <v>#N/A</v>
      </c>
      <c r="JM47" s="165" t="e">
        <f t="shared" si="296"/>
        <v>#N/A</v>
      </c>
      <c r="JN47" s="165" t="e">
        <f t="shared" si="297"/>
        <v>#N/A</v>
      </c>
      <c r="JO47" s="165" t="e">
        <f t="shared" si="298"/>
        <v>#N/A</v>
      </c>
      <c r="JP47" s="165" t="e">
        <f t="shared" si="299"/>
        <v>#N/A</v>
      </c>
      <c r="JQ47" s="165" t="e">
        <f t="shared" si="300"/>
        <v>#N/A</v>
      </c>
      <c r="JR47" s="165" t="e">
        <f t="shared" si="301"/>
        <v>#N/A</v>
      </c>
      <c r="JS47" s="165" t="e">
        <f t="shared" si="302"/>
        <v>#N/A</v>
      </c>
      <c r="JT47" s="165" t="e">
        <f t="shared" si="303"/>
        <v>#N/A</v>
      </c>
      <c r="JU47" s="165" t="e">
        <f t="shared" si="304"/>
        <v>#N/A</v>
      </c>
      <c r="JV47" s="165" t="e">
        <f t="shared" si="305"/>
        <v>#N/A</v>
      </c>
      <c r="JW47" s="165" t="e">
        <f t="shared" si="306"/>
        <v>#N/A</v>
      </c>
      <c r="JX47" s="165" t="e">
        <f t="shared" si="307"/>
        <v>#N/A</v>
      </c>
      <c r="JY47" s="165" t="e">
        <f t="shared" si="308"/>
        <v>#N/A</v>
      </c>
      <c r="JZ47" s="165" t="e">
        <f t="shared" si="309"/>
        <v>#N/A</v>
      </c>
      <c r="KA47" s="165" t="e">
        <f t="shared" si="310"/>
        <v>#N/A</v>
      </c>
      <c r="KB47" s="165" t="e">
        <f t="shared" si="311"/>
        <v>#N/A</v>
      </c>
      <c r="KC47" s="165" t="e">
        <f t="shared" si="312"/>
        <v>#N/A</v>
      </c>
      <c r="KD47" s="165" t="e">
        <f t="shared" si="313"/>
        <v>#N/A</v>
      </c>
      <c r="KE47" s="165" t="e">
        <f t="shared" si="314"/>
        <v>#N/A</v>
      </c>
      <c r="KF47" s="165" t="e">
        <f t="shared" si="315"/>
        <v>#N/A</v>
      </c>
      <c r="KG47" s="165" t="e">
        <f t="shared" si="316"/>
        <v>#N/A</v>
      </c>
      <c r="KH47" s="165" t="e">
        <f t="shared" si="317"/>
        <v>#N/A</v>
      </c>
      <c r="KI47" s="165" t="e">
        <f t="shared" si="318"/>
        <v>#N/A</v>
      </c>
      <c r="KJ47" s="165" t="e">
        <f t="shared" si="319"/>
        <v>#N/A</v>
      </c>
      <c r="KK47" s="165" t="e">
        <f t="shared" si="320"/>
        <v>#N/A</v>
      </c>
      <c r="KL47" s="165" t="e">
        <f t="shared" si="321"/>
        <v>#N/A</v>
      </c>
      <c r="KM47" s="165" t="e">
        <f t="shared" si="322"/>
        <v>#N/A</v>
      </c>
      <c r="KN47" s="165" t="e">
        <f t="shared" si="323"/>
        <v>#N/A</v>
      </c>
      <c r="KO47" s="165" t="e">
        <f t="shared" si="324"/>
        <v>#N/A</v>
      </c>
      <c r="KP47" s="165" t="e">
        <f t="shared" si="325"/>
        <v>#N/A</v>
      </c>
      <c r="KQ47" s="165" t="e">
        <f t="shared" si="326"/>
        <v>#N/A</v>
      </c>
      <c r="KR47" s="165" t="e">
        <f t="shared" si="327"/>
        <v>#N/A</v>
      </c>
      <c r="KS47" s="165" t="e">
        <f t="shared" si="328"/>
        <v>#N/A</v>
      </c>
      <c r="KT47" s="165" t="e">
        <f t="shared" si="329"/>
        <v>#N/A</v>
      </c>
      <c r="KU47" s="165" t="e">
        <f t="shared" si="330"/>
        <v>#N/A</v>
      </c>
      <c r="KV47" s="165" t="e">
        <f t="shared" si="331"/>
        <v>#N/A</v>
      </c>
      <c r="KW47" s="165" t="e">
        <f t="shared" si="332"/>
        <v>#N/A</v>
      </c>
      <c r="KX47" s="165" t="e">
        <f t="shared" si="333"/>
        <v>#N/A</v>
      </c>
      <c r="KY47" s="165" t="e">
        <f t="shared" si="334"/>
        <v>#N/A</v>
      </c>
      <c r="KZ47" s="165" t="e">
        <f t="shared" si="335"/>
        <v>#N/A</v>
      </c>
      <c r="LA47" s="165" t="e">
        <f t="shared" si="336"/>
        <v>#N/A</v>
      </c>
      <c r="LB47" s="165" t="e">
        <f t="shared" si="337"/>
        <v>#N/A</v>
      </c>
      <c r="LC47" s="165" t="e">
        <f t="shared" si="338"/>
        <v>#N/A</v>
      </c>
      <c r="LD47" s="165" t="e">
        <f t="shared" si="339"/>
        <v>#N/A</v>
      </c>
      <c r="LE47" s="165" t="e">
        <f t="shared" si="340"/>
        <v>#N/A</v>
      </c>
      <c r="LF47" s="165" t="e">
        <f t="shared" si="341"/>
        <v>#N/A</v>
      </c>
      <c r="LG47" s="165" t="e">
        <f t="shared" si="342"/>
        <v>#N/A</v>
      </c>
      <c r="LH47" s="165" t="e">
        <f t="shared" si="343"/>
        <v>#N/A</v>
      </c>
      <c r="LI47" s="165" t="e">
        <f t="shared" si="344"/>
        <v>#N/A</v>
      </c>
      <c r="LJ47" s="165" t="e">
        <f t="shared" si="345"/>
        <v>#N/A</v>
      </c>
      <c r="LK47" s="165" t="e">
        <f t="shared" si="346"/>
        <v>#N/A</v>
      </c>
      <c r="LL47" s="165" t="e">
        <f t="shared" si="347"/>
        <v>#N/A</v>
      </c>
      <c r="LM47" s="165" t="e">
        <f t="shared" si="348"/>
        <v>#N/A</v>
      </c>
      <c r="LN47" s="165" t="e">
        <f t="shared" si="349"/>
        <v>#N/A</v>
      </c>
      <c r="LO47" s="165" t="e">
        <f t="shared" si="350"/>
        <v>#N/A</v>
      </c>
      <c r="LP47" s="165" t="e">
        <f t="shared" si="351"/>
        <v>#N/A</v>
      </c>
      <c r="LQ47" s="165" t="e">
        <f t="shared" si="352"/>
        <v>#N/A</v>
      </c>
      <c r="LR47" s="165" t="e">
        <f t="shared" si="353"/>
        <v>#N/A</v>
      </c>
      <c r="LS47" s="165" t="e">
        <f t="shared" si="354"/>
        <v>#N/A</v>
      </c>
      <c r="LT47" s="165" t="e">
        <f t="shared" si="355"/>
        <v>#N/A</v>
      </c>
      <c r="LU47" s="165" t="e">
        <f t="shared" si="356"/>
        <v>#N/A</v>
      </c>
      <c r="LV47" s="165" t="e">
        <f t="shared" si="357"/>
        <v>#N/A</v>
      </c>
      <c r="LW47" s="165" t="e">
        <f t="shared" si="358"/>
        <v>#N/A</v>
      </c>
      <c r="LX47" s="165" t="e">
        <f t="shared" si="359"/>
        <v>#N/A</v>
      </c>
      <c r="LY47" s="165" t="e">
        <f t="shared" si="360"/>
        <v>#N/A</v>
      </c>
      <c r="LZ47" s="165" t="e">
        <f t="shared" si="361"/>
        <v>#N/A</v>
      </c>
      <c r="MA47" s="165" t="e">
        <f t="shared" si="362"/>
        <v>#N/A</v>
      </c>
      <c r="MB47" s="165" t="e">
        <f t="shared" si="363"/>
        <v>#N/A</v>
      </c>
      <c r="MC47" s="165" t="e">
        <f t="shared" si="364"/>
        <v>#N/A</v>
      </c>
      <c r="MD47" s="165" t="e">
        <f t="shared" si="365"/>
        <v>#N/A</v>
      </c>
      <c r="ME47" s="165" t="e">
        <f t="shared" si="366"/>
        <v>#N/A</v>
      </c>
      <c r="MF47" s="165" t="e">
        <f t="shared" si="367"/>
        <v>#N/A</v>
      </c>
      <c r="MG47" s="165" t="e">
        <f t="shared" si="368"/>
        <v>#N/A</v>
      </c>
      <c r="MH47" s="165" t="e">
        <f t="shared" si="369"/>
        <v>#N/A</v>
      </c>
      <c r="MI47" s="165" t="e">
        <f t="shared" si="370"/>
        <v>#N/A</v>
      </c>
      <c r="MJ47" s="165" t="e">
        <f t="shared" si="371"/>
        <v>#N/A</v>
      </c>
      <c r="MK47" s="165" t="e">
        <f t="shared" si="372"/>
        <v>#N/A</v>
      </c>
      <c r="ML47" s="165" t="e">
        <f t="shared" si="373"/>
        <v>#N/A</v>
      </c>
      <c r="MM47" s="165" t="e">
        <f t="shared" si="374"/>
        <v>#N/A</v>
      </c>
      <c r="MN47" s="165" t="e">
        <f t="shared" si="375"/>
        <v>#N/A</v>
      </c>
      <c r="MO47" s="165" t="e">
        <f t="shared" si="376"/>
        <v>#N/A</v>
      </c>
      <c r="MP47" s="165" t="e">
        <f t="shared" si="377"/>
        <v>#N/A</v>
      </c>
      <c r="MQ47" s="165" t="e">
        <f t="shared" si="378"/>
        <v>#N/A</v>
      </c>
      <c r="MR47" s="165" t="e">
        <f t="shared" si="379"/>
        <v>#N/A</v>
      </c>
      <c r="MS47" s="165" t="e">
        <f t="shared" si="380"/>
        <v>#N/A</v>
      </c>
      <c r="MT47" s="165" t="e">
        <f t="shared" si="381"/>
        <v>#N/A</v>
      </c>
      <c r="MU47" s="165" t="e">
        <f t="shared" si="382"/>
        <v>#N/A</v>
      </c>
      <c r="MV47" s="165" t="e">
        <f t="shared" si="383"/>
        <v>#N/A</v>
      </c>
      <c r="MW47" s="165" t="e">
        <f t="shared" si="384"/>
        <v>#N/A</v>
      </c>
      <c r="MX47" s="165" t="e">
        <f t="shared" si="385"/>
        <v>#N/A</v>
      </c>
      <c r="MY47" s="165" t="e">
        <f t="shared" si="386"/>
        <v>#N/A</v>
      </c>
      <c r="MZ47" s="165" t="e">
        <f t="shared" si="387"/>
        <v>#N/A</v>
      </c>
      <c r="NA47" s="165" t="e">
        <f t="shared" si="388"/>
        <v>#N/A</v>
      </c>
      <c r="NB47" s="165" t="e">
        <f t="shared" si="389"/>
        <v>#N/A</v>
      </c>
      <c r="NC47" s="165" t="e">
        <f t="shared" si="390"/>
        <v>#N/A</v>
      </c>
      <c r="ND47" s="165" t="e">
        <f t="shared" si="391"/>
        <v>#N/A</v>
      </c>
      <c r="NE47" s="165" t="e">
        <f t="shared" si="392"/>
        <v>#N/A</v>
      </c>
      <c r="NF47" s="165" t="e">
        <f t="shared" si="393"/>
        <v>#N/A</v>
      </c>
      <c r="NG47" s="165" t="e">
        <f t="shared" si="394"/>
        <v>#N/A</v>
      </c>
      <c r="NH47" s="165" t="e">
        <f t="shared" si="395"/>
        <v>#N/A</v>
      </c>
      <c r="NI47" s="165" t="e">
        <f t="shared" si="396"/>
        <v>#N/A</v>
      </c>
      <c r="NJ47" s="165" t="e">
        <f t="shared" si="397"/>
        <v>#N/A</v>
      </c>
      <c r="NK47" s="165" t="e">
        <f t="shared" si="398"/>
        <v>#N/A</v>
      </c>
      <c r="NL47" s="165" t="e">
        <f t="shared" si="399"/>
        <v>#N/A</v>
      </c>
      <c r="NM47" s="165" t="e">
        <f t="shared" si="400"/>
        <v>#N/A</v>
      </c>
      <c r="NN47" s="165" t="e">
        <f t="shared" si="401"/>
        <v>#N/A</v>
      </c>
      <c r="NO47" s="165" t="e">
        <f t="shared" si="402"/>
        <v>#N/A</v>
      </c>
      <c r="NP47" s="165" t="e">
        <f t="shared" si="403"/>
        <v>#N/A</v>
      </c>
      <c r="NQ47" s="165" t="e">
        <f t="shared" si="404"/>
        <v>#N/A</v>
      </c>
      <c r="NR47" s="165" t="e">
        <f t="shared" si="405"/>
        <v>#N/A</v>
      </c>
      <c r="NS47" s="165" t="e">
        <f t="shared" si="406"/>
        <v>#N/A</v>
      </c>
      <c r="NT47" s="165" t="e">
        <f t="shared" si="407"/>
        <v>#N/A</v>
      </c>
      <c r="NU47" s="165" t="e">
        <f t="shared" si="408"/>
        <v>#N/A</v>
      </c>
      <c r="NV47" s="165" t="e">
        <f t="shared" si="409"/>
        <v>#N/A</v>
      </c>
      <c r="NW47" s="165" t="e">
        <f t="shared" si="410"/>
        <v>#N/A</v>
      </c>
      <c r="NX47" s="165" t="e">
        <f t="shared" si="411"/>
        <v>#N/A</v>
      </c>
      <c r="NY47" s="165" t="e">
        <f t="shared" si="412"/>
        <v>#N/A</v>
      </c>
      <c r="NZ47" s="165" t="e">
        <f t="shared" si="413"/>
        <v>#N/A</v>
      </c>
      <c r="OA47" s="165" t="e">
        <f t="shared" si="414"/>
        <v>#N/A</v>
      </c>
      <c r="OB47" s="165" t="e">
        <f t="shared" si="415"/>
        <v>#N/A</v>
      </c>
      <c r="OC47" s="165" t="e">
        <f t="shared" si="416"/>
        <v>#N/A</v>
      </c>
      <c r="OD47" s="165" t="e">
        <f t="shared" si="417"/>
        <v>#N/A</v>
      </c>
      <c r="OE47" s="165" t="e">
        <f t="shared" si="418"/>
        <v>#N/A</v>
      </c>
      <c r="OF47" s="165" t="e">
        <f t="shared" si="419"/>
        <v>#N/A</v>
      </c>
      <c r="OG47" s="165" t="e">
        <f t="shared" si="420"/>
        <v>#N/A</v>
      </c>
      <c r="OH47" s="165" t="e">
        <f t="shared" si="421"/>
        <v>#N/A</v>
      </c>
      <c r="OI47" s="165" t="e">
        <f t="shared" si="422"/>
        <v>#N/A</v>
      </c>
      <c r="OJ47" s="165" t="e">
        <f t="shared" si="423"/>
        <v>#N/A</v>
      </c>
      <c r="OK47" s="165" t="e">
        <f t="shared" si="424"/>
        <v>#N/A</v>
      </c>
      <c r="OL47" s="165" t="e">
        <f t="shared" si="425"/>
        <v>#N/A</v>
      </c>
      <c r="OM47" s="165" t="e">
        <f t="shared" si="426"/>
        <v>#N/A</v>
      </c>
      <c r="ON47" s="165" t="e">
        <f t="shared" si="427"/>
        <v>#N/A</v>
      </c>
      <c r="OO47" s="165" t="e">
        <f t="shared" si="428"/>
        <v>#N/A</v>
      </c>
      <c r="OP47" s="165" t="e">
        <f t="shared" si="429"/>
        <v>#N/A</v>
      </c>
      <c r="OQ47" s="165" t="e">
        <f t="shared" si="430"/>
        <v>#N/A</v>
      </c>
      <c r="OR47" s="165" t="e">
        <f t="shared" si="431"/>
        <v>#N/A</v>
      </c>
      <c r="OS47" s="165" t="e">
        <f t="shared" si="432"/>
        <v>#N/A</v>
      </c>
      <c r="OT47" s="165" t="e">
        <f t="shared" si="433"/>
        <v>#N/A</v>
      </c>
      <c r="OU47" s="165" t="e">
        <f t="shared" si="434"/>
        <v>#N/A</v>
      </c>
      <c r="OV47" s="165" t="e">
        <f t="shared" si="435"/>
        <v>#N/A</v>
      </c>
      <c r="OW47" s="165" t="e">
        <f t="shared" si="436"/>
        <v>#N/A</v>
      </c>
      <c r="OX47" s="165" t="e">
        <f t="shared" si="437"/>
        <v>#N/A</v>
      </c>
      <c r="OY47" s="165" t="e">
        <f t="shared" si="438"/>
        <v>#N/A</v>
      </c>
      <c r="OZ47" s="165" t="e">
        <f t="shared" si="439"/>
        <v>#N/A</v>
      </c>
      <c r="PA47" s="165" t="e">
        <f t="shared" si="440"/>
        <v>#N/A</v>
      </c>
      <c r="PB47" s="165" t="e">
        <f t="shared" si="441"/>
        <v>#N/A</v>
      </c>
      <c r="PC47" s="165" t="e">
        <f t="shared" si="442"/>
        <v>#N/A</v>
      </c>
      <c r="PD47" s="165" t="e">
        <f t="shared" si="443"/>
        <v>#N/A</v>
      </c>
      <c r="PE47" s="165" t="e">
        <f t="shared" si="444"/>
        <v>#N/A</v>
      </c>
      <c r="PF47" s="165" t="e">
        <f t="shared" si="445"/>
        <v>#N/A</v>
      </c>
      <c r="PG47" s="165" t="e">
        <f t="shared" si="446"/>
        <v>#N/A</v>
      </c>
      <c r="PH47" s="165" t="e">
        <f t="shared" si="447"/>
        <v>#N/A</v>
      </c>
    </row>
    <row r="48" spans="1:424" hidden="1" x14ac:dyDescent="0.45">
      <c r="A48" s="4">
        <v>45</v>
      </c>
      <c r="B48" s="92" t="str">
        <f t="shared" si="208"/>
        <v/>
      </c>
      <c r="C48" s="91"/>
      <c r="D48" s="92" t="str">
        <f t="shared" si="209"/>
        <v/>
      </c>
      <c r="E48" s="120" t="str">
        <f t="shared" si="0"/>
        <v/>
      </c>
      <c r="F48" s="120" t="str">
        <f t="shared" si="1"/>
        <v/>
      </c>
      <c r="G48" s="71" t="str">
        <f t="shared" si="210"/>
        <v/>
      </c>
      <c r="H48" s="23"/>
      <c r="I48" s="55"/>
      <c r="J48" s="298"/>
      <c r="K48" s="72" t="str">
        <f>IF(AND(B48&gt;0,C48&gt;0,D48&gt;0),IF(ISBLANK(J48),IF(ISBLANK(H48),"",(D48-B48)*VLOOKUP(H48,VLookups!$A$4:$B$13,2,FALSE)),J48),"")</f>
        <v/>
      </c>
      <c r="L48" s="73" t="str">
        <f t="shared" si="246"/>
        <v/>
      </c>
      <c r="M48" s="91"/>
      <c r="N48" s="265" t="str">
        <f>IF(AND(M48&gt;0,C48&gt;0,NOT(K48="")),ABS(VLOOKUP($M$1,VLookups!$A$43:$B$44,2,FALSE)-_xlfn.NORM.DIST(M48,G48,K48,TRUE)),"")</f>
        <v/>
      </c>
      <c r="O48" s="90" t="str">
        <f>IF(AND($B48&gt;0,$C48&gt;0,$D48&gt;0,NOT(ISBLANK($H48))),_xlfn.NORM.INV(ABS(VLOOKUP($M$1,VLookups!$A$43:$B$44,2,FALSE)-O$3),$G48,$K48),"")</f>
        <v/>
      </c>
      <c r="P48" s="89" t="str">
        <f>IF(AND($B48&gt;0,$C48&gt;0,$D48&gt;0,NOT(ISBLANK($H48))),_xlfn.NORM.INV(ABS(VLOOKUP($M$1,VLookups!$A$43:$B$44,2,FALSE)-P$3),$G48,$K48),"")</f>
        <v/>
      </c>
      <c r="Q48" s="90" t="str">
        <f>IF(AND($B48&gt;0,$C48&gt;0,$D48&gt;0,NOT(ISBLANK($H48))),_xlfn.NORM.INV(ABS(VLOOKUP($M$1,VLookups!$A$43:$B$44,2,FALSE)-Q$3),$G48,$K48),"")</f>
        <v/>
      </c>
      <c r="R48" s="89" t="str">
        <f>IF(AND($B48&gt;0,$C48&gt;0,$D48&gt;0,NOT(ISBLANK($H48))),_xlfn.NORM.INV(ABS(VLOOKUP($M$1,VLookups!$A$43:$B$44,2,FALSE)-R$3),$G48,$K48),"")</f>
        <v/>
      </c>
      <c r="S48" s="90" t="str">
        <f>IF(AND($B48&gt;0,$C48&gt;0,$D48&gt;0,NOT(ISBLANK($H48))),_xlfn.NORM.INV(ABS(VLOOKUP($M$1,VLookups!$A$43:$B$44,2,FALSE)-S$3),$G48,$K48),"")</f>
        <v/>
      </c>
      <c r="T48" s="89" t="str">
        <f>IF(AND($B48&gt;0,$C48&gt;0,$D48&gt;0,NOT(ISBLANK($H48))),_xlfn.NORM.INV(ABS(VLOOKUP($M$1,VLookups!$A$43:$B$44,2,FALSE)-T$3),$G48,$K48),"")</f>
        <v/>
      </c>
      <c r="U48" s="5"/>
      <c r="V48" s="164" t="str">
        <f t="shared" si="211"/>
        <v/>
      </c>
      <c r="W48" s="47" t="str">
        <f t="shared" si="212"/>
        <v/>
      </c>
      <c r="X48" s="47" t="str">
        <f t="shared" si="458"/>
        <v/>
      </c>
      <c r="Y48" s="47" t="str">
        <f t="shared" si="458"/>
        <v/>
      </c>
      <c r="Z48" s="47" t="str">
        <f t="shared" si="458"/>
        <v/>
      </c>
      <c r="AA48" s="47" t="str">
        <f t="shared" si="458"/>
        <v/>
      </c>
      <c r="AB48" s="47" t="str">
        <f t="shared" si="458"/>
        <v/>
      </c>
      <c r="AC48" s="47" t="str">
        <f t="shared" si="458"/>
        <v/>
      </c>
      <c r="AD48" s="47" t="str">
        <f t="shared" si="458"/>
        <v/>
      </c>
      <c r="AE48" s="47" t="str">
        <f t="shared" si="458"/>
        <v/>
      </c>
      <c r="AF48" s="47" t="str">
        <f t="shared" si="458"/>
        <v/>
      </c>
      <c r="AG48" s="47" t="str">
        <f t="shared" si="458"/>
        <v/>
      </c>
      <c r="AH48" s="47" t="str">
        <f t="shared" si="458"/>
        <v/>
      </c>
      <c r="AI48" s="47" t="str">
        <f t="shared" si="458"/>
        <v/>
      </c>
      <c r="AJ48" s="47" t="str">
        <f t="shared" si="458"/>
        <v/>
      </c>
      <c r="AK48" s="47" t="str">
        <f t="shared" si="458"/>
        <v/>
      </c>
      <c r="AL48" s="47" t="str">
        <f t="shared" si="458"/>
        <v/>
      </c>
      <c r="AM48" s="47" t="str">
        <f t="shared" si="458"/>
        <v/>
      </c>
      <c r="AN48" s="47" t="str">
        <f t="shared" si="458"/>
        <v/>
      </c>
      <c r="AO48" s="47" t="str">
        <f t="shared" si="458"/>
        <v/>
      </c>
      <c r="AP48" s="47" t="str">
        <f t="shared" si="458"/>
        <v/>
      </c>
      <c r="AQ48" s="47" t="str">
        <f t="shared" si="458"/>
        <v/>
      </c>
      <c r="AR48" s="47" t="str">
        <f t="shared" si="458"/>
        <v/>
      </c>
      <c r="AS48" s="47" t="str">
        <f t="shared" si="458"/>
        <v/>
      </c>
      <c r="AT48" s="47" t="str">
        <f t="shared" si="458"/>
        <v/>
      </c>
      <c r="AU48" s="47" t="str">
        <f t="shared" si="458"/>
        <v/>
      </c>
      <c r="AV48" s="47" t="str">
        <f t="shared" si="458"/>
        <v/>
      </c>
      <c r="AW48" s="47" t="str">
        <f t="shared" si="458"/>
        <v/>
      </c>
      <c r="AX48" s="47" t="str">
        <f t="shared" si="458"/>
        <v/>
      </c>
      <c r="AY48" s="47" t="str">
        <f t="shared" si="458"/>
        <v/>
      </c>
      <c r="AZ48" s="47" t="str">
        <f t="shared" si="458"/>
        <v/>
      </c>
      <c r="BA48" s="47" t="str">
        <f t="shared" si="458"/>
        <v/>
      </c>
      <c r="BB48" s="47" t="str">
        <f t="shared" si="458"/>
        <v/>
      </c>
      <c r="BC48" s="47" t="str">
        <f t="shared" si="458"/>
        <v/>
      </c>
      <c r="BD48" s="47" t="str">
        <f t="shared" si="458"/>
        <v/>
      </c>
      <c r="BE48" s="47" t="str">
        <f t="shared" si="458"/>
        <v/>
      </c>
      <c r="BF48" s="47" t="str">
        <f t="shared" si="458"/>
        <v/>
      </c>
      <c r="BG48" s="47" t="str">
        <f t="shared" si="458"/>
        <v/>
      </c>
      <c r="BH48" s="47" t="str">
        <f t="shared" si="458"/>
        <v/>
      </c>
      <c r="BI48" s="47" t="str">
        <f t="shared" si="458"/>
        <v/>
      </c>
      <c r="BJ48" s="47" t="str">
        <f t="shared" si="458"/>
        <v/>
      </c>
      <c r="BK48" s="47" t="str">
        <f t="shared" si="458"/>
        <v/>
      </c>
      <c r="BL48" s="47" t="str">
        <f t="shared" si="458"/>
        <v/>
      </c>
      <c r="BM48" s="47" t="str">
        <f t="shared" si="458"/>
        <v/>
      </c>
      <c r="BN48" s="47" t="str">
        <f t="shared" si="458"/>
        <v/>
      </c>
      <c r="BO48" s="47" t="str">
        <f t="shared" si="458"/>
        <v/>
      </c>
      <c r="BP48" s="47" t="str">
        <f t="shared" si="458"/>
        <v/>
      </c>
      <c r="BQ48" s="47" t="str">
        <f t="shared" si="458"/>
        <v/>
      </c>
      <c r="BR48" s="47" t="str">
        <f t="shared" si="458"/>
        <v/>
      </c>
      <c r="BS48" s="47" t="str">
        <f t="shared" si="458"/>
        <v/>
      </c>
      <c r="BT48" s="47" t="str">
        <f t="shared" si="458"/>
        <v/>
      </c>
      <c r="BU48" s="47" t="str">
        <f t="shared" si="458"/>
        <v/>
      </c>
      <c r="BV48" s="47" t="str">
        <f t="shared" si="458"/>
        <v/>
      </c>
      <c r="BW48" s="47" t="str">
        <f t="shared" si="458"/>
        <v/>
      </c>
      <c r="BX48" s="47" t="str">
        <f t="shared" si="458"/>
        <v/>
      </c>
      <c r="BY48" s="47" t="str">
        <f t="shared" si="458"/>
        <v/>
      </c>
      <c r="BZ48" s="47" t="str">
        <f t="shared" si="458"/>
        <v/>
      </c>
      <c r="CA48" s="47" t="str">
        <f t="shared" si="458"/>
        <v/>
      </c>
      <c r="CB48" s="47" t="str">
        <f t="shared" si="458"/>
        <v/>
      </c>
      <c r="CC48" s="47" t="str">
        <f t="shared" si="458"/>
        <v/>
      </c>
      <c r="CD48" s="47" t="str">
        <f t="shared" si="458"/>
        <v/>
      </c>
      <c r="CE48" s="47" t="str">
        <f t="shared" si="458"/>
        <v/>
      </c>
      <c r="CF48" s="47" t="str">
        <f t="shared" si="458"/>
        <v/>
      </c>
      <c r="CG48" s="47" t="str">
        <f t="shared" si="458"/>
        <v/>
      </c>
      <c r="CH48" s="47" t="str">
        <f t="shared" si="458"/>
        <v/>
      </c>
      <c r="CI48" s="47" t="str">
        <f t="shared" si="458"/>
        <v/>
      </c>
      <c r="CJ48" s="47" t="str">
        <f t="shared" si="456"/>
        <v/>
      </c>
      <c r="CK48" s="47" t="str">
        <f t="shared" si="456"/>
        <v/>
      </c>
      <c r="CL48" s="47" t="str">
        <f t="shared" si="456"/>
        <v/>
      </c>
      <c r="CM48" s="47" t="str">
        <f t="shared" si="456"/>
        <v/>
      </c>
      <c r="CN48" s="47" t="str">
        <f t="shared" si="456"/>
        <v/>
      </c>
      <c r="CO48" s="47" t="str">
        <f t="shared" si="456"/>
        <v/>
      </c>
      <c r="CP48" s="47" t="str">
        <f t="shared" si="456"/>
        <v/>
      </c>
      <c r="CQ48" s="47" t="str">
        <f t="shared" si="456"/>
        <v/>
      </c>
      <c r="CR48" s="47" t="str">
        <f t="shared" si="456"/>
        <v/>
      </c>
      <c r="CS48" s="47" t="str">
        <f t="shared" si="456"/>
        <v/>
      </c>
      <c r="CT48" s="47" t="str">
        <f t="shared" si="456"/>
        <v/>
      </c>
      <c r="CU48" s="47" t="str">
        <f t="shared" si="456"/>
        <v/>
      </c>
      <c r="CV48" s="47" t="str">
        <f t="shared" si="456"/>
        <v/>
      </c>
      <c r="CW48" s="47" t="str">
        <f t="shared" si="456"/>
        <v/>
      </c>
      <c r="CX48" s="47" t="str">
        <f t="shared" si="456"/>
        <v/>
      </c>
      <c r="CY48" s="47" t="str">
        <f t="shared" si="456"/>
        <v/>
      </c>
      <c r="CZ48" s="47" t="str">
        <f t="shared" si="456"/>
        <v/>
      </c>
      <c r="DA48" s="47" t="str">
        <f t="shared" si="456"/>
        <v/>
      </c>
      <c r="DB48" s="47" t="str">
        <f t="shared" si="456"/>
        <v/>
      </c>
      <c r="DC48" s="47" t="str">
        <f t="shared" si="456"/>
        <v/>
      </c>
      <c r="DD48" s="47" t="str">
        <f t="shared" si="456"/>
        <v/>
      </c>
      <c r="DE48" s="47" t="str">
        <f t="shared" si="456"/>
        <v/>
      </c>
      <c r="DF48" s="47" t="str">
        <f t="shared" si="456"/>
        <v/>
      </c>
      <c r="DG48" s="47" t="str">
        <f t="shared" si="456"/>
        <v/>
      </c>
      <c r="DH48" s="47" t="str">
        <f t="shared" si="456"/>
        <v/>
      </c>
      <c r="DI48" s="47" t="str">
        <f t="shared" si="456"/>
        <v/>
      </c>
      <c r="DJ48" s="47" t="str">
        <f t="shared" si="456"/>
        <v/>
      </c>
      <c r="DK48" s="47" t="str">
        <f t="shared" si="456"/>
        <v/>
      </c>
      <c r="DL48" s="47" t="str">
        <f t="shared" si="456"/>
        <v/>
      </c>
      <c r="DM48" s="47" t="str">
        <f t="shared" si="456"/>
        <v/>
      </c>
      <c r="DN48" s="47" t="str">
        <f t="shared" si="456"/>
        <v/>
      </c>
      <c r="DO48" s="47" t="str">
        <f t="shared" si="456"/>
        <v/>
      </c>
      <c r="DP48" s="47" t="str">
        <f t="shared" si="456"/>
        <v/>
      </c>
      <c r="DQ48" s="47" t="str">
        <f t="shared" si="456"/>
        <v/>
      </c>
      <c r="DR48" s="47" t="str">
        <f t="shared" si="456"/>
        <v/>
      </c>
      <c r="DS48" s="179" t="str">
        <f t="shared" si="213"/>
        <v/>
      </c>
      <c r="DT48" s="47" t="str">
        <f t="shared" si="214"/>
        <v/>
      </c>
      <c r="DU48" s="47" t="str">
        <f t="shared" si="459"/>
        <v/>
      </c>
      <c r="DV48" s="47" t="str">
        <f t="shared" si="459"/>
        <v/>
      </c>
      <c r="DW48" s="47" t="str">
        <f t="shared" si="459"/>
        <v/>
      </c>
      <c r="DX48" s="47" t="str">
        <f t="shared" si="459"/>
        <v/>
      </c>
      <c r="DY48" s="47" t="str">
        <f t="shared" si="459"/>
        <v/>
      </c>
      <c r="DZ48" s="47" t="str">
        <f t="shared" si="459"/>
        <v/>
      </c>
      <c r="EA48" s="47" t="str">
        <f t="shared" si="459"/>
        <v/>
      </c>
      <c r="EB48" s="47" t="str">
        <f t="shared" si="459"/>
        <v/>
      </c>
      <c r="EC48" s="47" t="str">
        <f t="shared" si="459"/>
        <v/>
      </c>
      <c r="ED48" s="47" t="str">
        <f t="shared" si="459"/>
        <v/>
      </c>
      <c r="EE48" s="47" t="str">
        <f t="shared" si="459"/>
        <v/>
      </c>
      <c r="EF48" s="47" t="str">
        <f t="shared" si="459"/>
        <v/>
      </c>
      <c r="EG48" s="47" t="str">
        <f t="shared" si="459"/>
        <v/>
      </c>
      <c r="EH48" s="47" t="str">
        <f t="shared" si="459"/>
        <v/>
      </c>
      <c r="EI48" s="47" t="str">
        <f t="shared" si="459"/>
        <v/>
      </c>
      <c r="EJ48" s="47" t="str">
        <f t="shared" si="459"/>
        <v/>
      </c>
      <c r="EK48" s="47" t="str">
        <f t="shared" si="459"/>
        <v/>
      </c>
      <c r="EL48" s="47" t="str">
        <f t="shared" si="459"/>
        <v/>
      </c>
      <c r="EM48" s="47" t="str">
        <f t="shared" si="459"/>
        <v/>
      </c>
      <c r="EN48" s="47" t="str">
        <f t="shared" si="459"/>
        <v/>
      </c>
      <c r="EO48" s="47" t="str">
        <f t="shared" si="459"/>
        <v/>
      </c>
      <c r="EP48" s="47" t="str">
        <f t="shared" si="459"/>
        <v/>
      </c>
      <c r="EQ48" s="47" t="str">
        <f t="shared" si="459"/>
        <v/>
      </c>
      <c r="ER48" s="47" t="str">
        <f t="shared" si="459"/>
        <v/>
      </c>
      <c r="ES48" s="47" t="str">
        <f t="shared" si="459"/>
        <v/>
      </c>
      <c r="ET48" s="47" t="str">
        <f t="shared" si="459"/>
        <v/>
      </c>
      <c r="EU48" s="47" t="str">
        <f t="shared" si="459"/>
        <v/>
      </c>
      <c r="EV48" s="47" t="str">
        <f t="shared" si="459"/>
        <v/>
      </c>
      <c r="EW48" s="47" t="str">
        <f t="shared" si="459"/>
        <v/>
      </c>
      <c r="EX48" s="47" t="str">
        <f t="shared" si="459"/>
        <v/>
      </c>
      <c r="EY48" s="47" t="str">
        <f t="shared" si="459"/>
        <v/>
      </c>
      <c r="EZ48" s="47" t="str">
        <f t="shared" si="459"/>
        <v/>
      </c>
      <c r="FA48" s="47" t="str">
        <f t="shared" si="459"/>
        <v/>
      </c>
      <c r="FB48" s="47" t="str">
        <f t="shared" si="459"/>
        <v/>
      </c>
      <c r="FC48" s="47" t="str">
        <f t="shared" si="459"/>
        <v/>
      </c>
      <c r="FD48" s="47" t="str">
        <f t="shared" si="459"/>
        <v/>
      </c>
      <c r="FE48" s="47" t="str">
        <f t="shared" si="459"/>
        <v/>
      </c>
      <c r="FF48" s="47" t="str">
        <f t="shared" si="459"/>
        <v/>
      </c>
      <c r="FG48" s="47" t="str">
        <f t="shared" si="459"/>
        <v/>
      </c>
      <c r="FH48" s="47" t="str">
        <f t="shared" si="459"/>
        <v/>
      </c>
      <c r="FI48" s="47" t="str">
        <f t="shared" si="459"/>
        <v/>
      </c>
      <c r="FJ48" s="47" t="str">
        <f t="shared" si="459"/>
        <v/>
      </c>
      <c r="FK48" s="47" t="str">
        <f t="shared" si="459"/>
        <v/>
      </c>
      <c r="FL48" s="47" t="str">
        <f t="shared" si="459"/>
        <v/>
      </c>
      <c r="FM48" s="47" t="str">
        <f t="shared" si="459"/>
        <v/>
      </c>
      <c r="FN48" s="47" t="str">
        <f t="shared" si="459"/>
        <v/>
      </c>
      <c r="FO48" s="47" t="str">
        <f t="shared" si="459"/>
        <v/>
      </c>
      <c r="FP48" s="47" t="str">
        <f t="shared" si="459"/>
        <v/>
      </c>
      <c r="FQ48" s="47" t="str">
        <f t="shared" si="459"/>
        <v/>
      </c>
      <c r="FR48" s="47" t="str">
        <f t="shared" si="459"/>
        <v/>
      </c>
      <c r="FS48" s="47" t="str">
        <f t="shared" si="459"/>
        <v/>
      </c>
      <c r="FT48" s="47" t="str">
        <f t="shared" si="459"/>
        <v/>
      </c>
      <c r="FU48" s="47" t="str">
        <f t="shared" si="459"/>
        <v/>
      </c>
      <c r="FV48" s="47" t="str">
        <f t="shared" si="459"/>
        <v/>
      </c>
      <c r="FW48" s="47" t="str">
        <f t="shared" si="459"/>
        <v/>
      </c>
      <c r="FX48" s="47" t="str">
        <f t="shared" si="459"/>
        <v/>
      </c>
      <c r="FY48" s="47" t="str">
        <f t="shared" si="459"/>
        <v/>
      </c>
      <c r="FZ48" s="47" t="str">
        <f t="shared" si="459"/>
        <v/>
      </c>
      <c r="GA48" s="47" t="str">
        <f t="shared" si="459"/>
        <v/>
      </c>
      <c r="GB48" s="47" t="str">
        <f t="shared" si="459"/>
        <v/>
      </c>
      <c r="GC48" s="47" t="str">
        <f t="shared" si="459"/>
        <v/>
      </c>
      <c r="GD48" s="47" t="str">
        <f t="shared" si="459"/>
        <v/>
      </c>
      <c r="GE48" s="47" t="str">
        <f t="shared" si="459"/>
        <v/>
      </c>
      <c r="GF48" s="47" t="str">
        <f t="shared" si="459"/>
        <v/>
      </c>
      <c r="GG48" s="47" t="str">
        <f t="shared" si="457"/>
        <v/>
      </c>
      <c r="GH48" s="47" t="str">
        <f t="shared" si="457"/>
        <v/>
      </c>
      <c r="GI48" s="47" t="str">
        <f t="shared" si="457"/>
        <v/>
      </c>
      <c r="GJ48" s="47" t="str">
        <f t="shared" si="457"/>
        <v/>
      </c>
      <c r="GK48" s="47" t="str">
        <f t="shared" si="457"/>
        <v/>
      </c>
      <c r="GL48" s="47" t="str">
        <f t="shared" si="457"/>
        <v/>
      </c>
      <c r="GM48" s="47" t="str">
        <f t="shared" si="457"/>
        <v/>
      </c>
      <c r="GN48" s="47" t="str">
        <f t="shared" si="457"/>
        <v/>
      </c>
      <c r="GO48" s="47" t="str">
        <f t="shared" si="457"/>
        <v/>
      </c>
      <c r="GP48" s="47" t="str">
        <f t="shared" si="457"/>
        <v/>
      </c>
      <c r="GQ48" s="47" t="str">
        <f t="shared" si="457"/>
        <v/>
      </c>
      <c r="GR48" s="47" t="str">
        <f t="shared" si="457"/>
        <v/>
      </c>
      <c r="GS48" s="47" t="str">
        <f t="shared" si="457"/>
        <v/>
      </c>
      <c r="GT48" s="47" t="str">
        <f t="shared" si="457"/>
        <v/>
      </c>
      <c r="GU48" s="47" t="str">
        <f t="shared" si="457"/>
        <v/>
      </c>
      <c r="GV48" s="47" t="str">
        <f t="shared" si="457"/>
        <v/>
      </c>
      <c r="GW48" s="47" t="str">
        <f t="shared" si="457"/>
        <v/>
      </c>
      <c r="GX48" s="47" t="str">
        <f t="shared" si="457"/>
        <v/>
      </c>
      <c r="GY48" s="47" t="str">
        <f t="shared" si="457"/>
        <v/>
      </c>
      <c r="GZ48" s="47" t="str">
        <f t="shared" si="457"/>
        <v/>
      </c>
      <c r="HA48" s="47" t="str">
        <f t="shared" si="457"/>
        <v/>
      </c>
      <c r="HB48" s="47" t="str">
        <f t="shared" si="457"/>
        <v/>
      </c>
      <c r="HC48" s="47" t="str">
        <f t="shared" si="457"/>
        <v/>
      </c>
      <c r="HD48" s="47" t="str">
        <f t="shared" si="457"/>
        <v/>
      </c>
      <c r="HE48" s="47" t="str">
        <f t="shared" si="457"/>
        <v/>
      </c>
      <c r="HF48" s="47" t="str">
        <f t="shared" si="457"/>
        <v/>
      </c>
      <c r="HG48" s="47" t="str">
        <f t="shared" si="457"/>
        <v/>
      </c>
      <c r="HH48" s="47" t="str">
        <f t="shared" si="457"/>
        <v/>
      </c>
      <c r="HI48" s="47" t="str">
        <f t="shared" si="457"/>
        <v/>
      </c>
      <c r="HJ48" s="47" t="str">
        <f t="shared" si="457"/>
        <v/>
      </c>
      <c r="HK48" s="47" t="str">
        <f t="shared" si="457"/>
        <v/>
      </c>
      <c r="HL48" s="47" t="str">
        <f t="shared" si="457"/>
        <v/>
      </c>
      <c r="HM48" s="47" t="str">
        <f t="shared" si="457"/>
        <v/>
      </c>
      <c r="HN48" s="47" t="str">
        <f t="shared" si="457"/>
        <v/>
      </c>
      <c r="HO48" s="47" t="str">
        <f t="shared" si="457"/>
        <v/>
      </c>
      <c r="HP48" s="165" t="e">
        <f t="shared" si="247"/>
        <v>#N/A</v>
      </c>
      <c r="HQ48" s="165" t="e">
        <f t="shared" si="248"/>
        <v>#N/A</v>
      </c>
      <c r="HR48" s="165" t="e">
        <f t="shared" si="249"/>
        <v>#N/A</v>
      </c>
      <c r="HS48" s="165" t="e">
        <f t="shared" si="250"/>
        <v>#N/A</v>
      </c>
      <c r="HT48" s="165" t="e">
        <f t="shared" si="251"/>
        <v>#N/A</v>
      </c>
      <c r="HU48" s="165" t="e">
        <f t="shared" si="252"/>
        <v>#N/A</v>
      </c>
      <c r="HV48" s="165" t="e">
        <f t="shared" si="253"/>
        <v>#N/A</v>
      </c>
      <c r="HW48" s="165" t="e">
        <f t="shared" si="254"/>
        <v>#N/A</v>
      </c>
      <c r="HX48" s="165" t="e">
        <f t="shared" si="255"/>
        <v>#N/A</v>
      </c>
      <c r="HY48" s="165" t="e">
        <f t="shared" si="256"/>
        <v>#N/A</v>
      </c>
      <c r="HZ48" s="165" t="e">
        <f t="shared" si="257"/>
        <v>#N/A</v>
      </c>
      <c r="IA48" s="165" t="e">
        <f t="shared" si="258"/>
        <v>#N/A</v>
      </c>
      <c r="IB48" s="165" t="e">
        <f t="shared" si="259"/>
        <v>#N/A</v>
      </c>
      <c r="IC48" s="165" t="e">
        <f t="shared" si="260"/>
        <v>#N/A</v>
      </c>
      <c r="ID48" s="165" t="e">
        <f t="shared" si="261"/>
        <v>#N/A</v>
      </c>
      <c r="IE48" s="165" t="e">
        <f t="shared" si="262"/>
        <v>#N/A</v>
      </c>
      <c r="IF48" s="165" t="e">
        <f t="shared" si="263"/>
        <v>#N/A</v>
      </c>
      <c r="IG48" s="165" t="e">
        <f t="shared" si="264"/>
        <v>#N/A</v>
      </c>
      <c r="IH48" s="165" t="e">
        <f t="shared" si="265"/>
        <v>#N/A</v>
      </c>
      <c r="II48" s="165" t="e">
        <f t="shared" si="266"/>
        <v>#N/A</v>
      </c>
      <c r="IJ48" s="165" t="e">
        <f t="shared" si="267"/>
        <v>#N/A</v>
      </c>
      <c r="IK48" s="165" t="e">
        <f t="shared" si="268"/>
        <v>#N/A</v>
      </c>
      <c r="IL48" s="165" t="e">
        <f t="shared" si="269"/>
        <v>#N/A</v>
      </c>
      <c r="IM48" s="165" t="e">
        <f t="shared" si="270"/>
        <v>#N/A</v>
      </c>
      <c r="IN48" s="165" t="e">
        <f t="shared" si="271"/>
        <v>#N/A</v>
      </c>
      <c r="IO48" s="165" t="e">
        <f t="shared" si="272"/>
        <v>#N/A</v>
      </c>
      <c r="IP48" s="165" t="e">
        <f t="shared" si="273"/>
        <v>#N/A</v>
      </c>
      <c r="IQ48" s="165" t="e">
        <f t="shared" si="274"/>
        <v>#N/A</v>
      </c>
      <c r="IR48" s="165" t="e">
        <f t="shared" si="275"/>
        <v>#N/A</v>
      </c>
      <c r="IS48" s="165" t="e">
        <f t="shared" si="276"/>
        <v>#N/A</v>
      </c>
      <c r="IT48" s="165" t="e">
        <f t="shared" si="277"/>
        <v>#N/A</v>
      </c>
      <c r="IU48" s="165" t="e">
        <f t="shared" si="278"/>
        <v>#N/A</v>
      </c>
      <c r="IV48" s="165" t="e">
        <f t="shared" si="279"/>
        <v>#N/A</v>
      </c>
      <c r="IW48" s="165" t="e">
        <f t="shared" si="280"/>
        <v>#N/A</v>
      </c>
      <c r="IX48" s="165" t="e">
        <f t="shared" si="281"/>
        <v>#N/A</v>
      </c>
      <c r="IY48" s="165" t="e">
        <f t="shared" si="282"/>
        <v>#N/A</v>
      </c>
      <c r="IZ48" s="165" t="e">
        <f t="shared" si="283"/>
        <v>#N/A</v>
      </c>
      <c r="JA48" s="165" t="e">
        <f t="shared" si="284"/>
        <v>#N/A</v>
      </c>
      <c r="JB48" s="165" t="e">
        <f t="shared" si="285"/>
        <v>#N/A</v>
      </c>
      <c r="JC48" s="165" t="e">
        <f t="shared" si="286"/>
        <v>#N/A</v>
      </c>
      <c r="JD48" s="165" t="e">
        <f t="shared" si="287"/>
        <v>#N/A</v>
      </c>
      <c r="JE48" s="165" t="e">
        <f t="shared" si="288"/>
        <v>#N/A</v>
      </c>
      <c r="JF48" s="165" t="e">
        <f t="shared" si="289"/>
        <v>#N/A</v>
      </c>
      <c r="JG48" s="165" t="e">
        <f t="shared" si="290"/>
        <v>#N/A</v>
      </c>
      <c r="JH48" s="165" t="e">
        <f t="shared" si="291"/>
        <v>#N/A</v>
      </c>
      <c r="JI48" s="165" t="e">
        <f t="shared" si="292"/>
        <v>#N/A</v>
      </c>
      <c r="JJ48" s="165" t="e">
        <f t="shared" si="293"/>
        <v>#N/A</v>
      </c>
      <c r="JK48" s="165" t="e">
        <f t="shared" si="294"/>
        <v>#N/A</v>
      </c>
      <c r="JL48" s="165" t="e">
        <f t="shared" si="295"/>
        <v>#N/A</v>
      </c>
      <c r="JM48" s="165" t="e">
        <f t="shared" si="296"/>
        <v>#N/A</v>
      </c>
      <c r="JN48" s="165" t="e">
        <f t="shared" si="297"/>
        <v>#N/A</v>
      </c>
      <c r="JO48" s="165" t="e">
        <f t="shared" si="298"/>
        <v>#N/A</v>
      </c>
      <c r="JP48" s="165" t="e">
        <f t="shared" si="299"/>
        <v>#N/A</v>
      </c>
      <c r="JQ48" s="165" t="e">
        <f t="shared" si="300"/>
        <v>#N/A</v>
      </c>
      <c r="JR48" s="165" t="e">
        <f t="shared" si="301"/>
        <v>#N/A</v>
      </c>
      <c r="JS48" s="165" t="e">
        <f t="shared" si="302"/>
        <v>#N/A</v>
      </c>
      <c r="JT48" s="165" t="e">
        <f t="shared" si="303"/>
        <v>#N/A</v>
      </c>
      <c r="JU48" s="165" t="e">
        <f t="shared" si="304"/>
        <v>#N/A</v>
      </c>
      <c r="JV48" s="165" t="e">
        <f t="shared" si="305"/>
        <v>#N/A</v>
      </c>
      <c r="JW48" s="165" t="e">
        <f t="shared" si="306"/>
        <v>#N/A</v>
      </c>
      <c r="JX48" s="165" t="e">
        <f t="shared" si="307"/>
        <v>#N/A</v>
      </c>
      <c r="JY48" s="165" t="e">
        <f t="shared" si="308"/>
        <v>#N/A</v>
      </c>
      <c r="JZ48" s="165" t="e">
        <f t="shared" si="309"/>
        <v>#N/A</v>
      </c>
      <c r="KA48" s="165" t="e">
        <f t="shared" si="310"/>
        <v>#N/A</v>
      </c>
      <c r="KB48" s="165" t="e">
        <f t="shared" si="311"/>
        <v>#N/A</v>
      </c>
      <c r="KC48" s="165" t="e">
        <f t="shared" si="312"/>
        <v>#N/A</v>
      </c>
      <c r="KD48" s="165" t="e">
        <f t="shared" si="313"/>
        <v>#N/A</v>
      </c>
      <c r="KE48" s="165" t="e">
        <f t="shared" si="314"/>
        <v>#N/A</v>
      </c>
      <c r="KF48" s="165" t="e">
        <f t="shared" si="315"/>
        <v>#N/A</v>
      </c>
      <c r="KG48" s="165" t="e">
        <f t="shared" si="316"/>
        <v>#N/A</v>
      </c>
      <c r="KH48" s="165" t="e">
        <f t="shared" si="317"/>
        <v>#N/A</v>
      </c>
      <c r="KI48" s="165" t="e">
        <f t="shared" si="318"/>
        <v>#N/A</v>
      </c>
      <c r="KJ48" s="165" t="e">
        <f t="shared" si="319"/>
        <v>#N/A</v>
      </c>
      <c r="KK48" s="165" t="e">
        <f t="shared" si="320"/>
        <v>#N/A</v>
      </c>
      <c r="KL48" s="165" t="e">
        <f t="shared" si="321"/>
        <v>#N/A</v>
      </c>
      <c r="KM48" s="165" t="e">
        <f t="shared" si="322"/>
        <v>#N/A</v>
      </c>
      <c r="KN48" s="165" t="e">
        <f t="shared" si="323"/>
        <v>#N/A</v>
      </c>
      <c r="KO48" s="165" t="e">
        <f t="shared" si="324"/>
        <v>#N/A</v>
      </c>
      <c r="KP48" s="165" t="e">
        <f t="shared" si="325"/>
        <v>#N/A</v>
      </c>
      <c r="KQ48" s="165" t="e">
        <f t="shared" si="326"/>
        <v>#N/A</v>
      </c>
      <c r="KR48" s="165" t="e">
        <f t="shared" si="327"/>
        <v>#N/A</v>
      </c>
      <c r="KS48" s="165" t="e">
        <f t="shared" si="328"/>
        <v>#N/A</v>
      </c>
      <c r="KT48" s="165" t="e">
        <f t="shared" si="329"/>
        <v>#N/A</v>
      </c>
      <c r="KU48" s="165" t="e">
        <f t="shared" si="330"/>
        <v>#N/A</v>
      </c>
      <c r="KV48" s="165" t="e">
        <f t="shared" si="331"/>
        <v>#N/A</v>
      </c>
      <c r="KW48" s="165" t="e">
        <f t="shared" si="332"/>
        <v>#N/A</v>
      </c>
      <c r="KX48" s="165" t="e">
        <f t="shared" si="333"/>
        <v>#N/A</v>
      </c>
      <c r="KY48" s="165" t="e">
        <f t="shared" si="334"/>
        <v>#N/A</v>
      </c>
      <c r="KZ48" s="165" t="e">
        <f t="shared" si="335"/>
        <v>#N/A</v>
      </c>
      <c r="LA48" s="165" t="e">
        <f t="shared" si="336"/>
        <v>#N/A</v>
      </c>
      <c r="LB48" s="165" t="e">
        <f t="shared" si="337"/>
        <v>#N/A</v>
      </c>
      <c r="LC48" s="165" t="e">
        <f t="shared" si="338"/>
        <v>#N/A</v>
      </c>
      <c r="LD48" s="165" t="e">
        <f t="shared" si="339"/>
        <v>#N/A</v>
      </c>
      <c r="LE48" s="165" t="e">
        <f t="shared" si="340"/>
        <v>#N/A</v>
      </c>
      <c r="LF48" s="165" t="e">
        <f t="shared" si="341"/>
        <v>#N/A</v>
      </c>
      <c r="LG48" s="165" t="e">
        <f t="shared" si="342"/>
        <v>#N/A</v>
      </c>
      <c r="LH48" s="165" t="e">
        <f t="shared" si="343"/>
        <v>#N/A</v>
      </c>
      <c r="LI48" s="165" t="e">
        <f t="shared" si="344"/>
        <v>#N/A</v>
      </c>
      <c r="LJ48" s="165" t="e">
        <f t="shared" si="345"/>
        <v>#N/A</v>
      </c>
      <c r="LK48" s="165" t="e">
        <f t="shared" si="346"/>
        <v>#N/A</v>
      </c>
      <c r="LL48" s="165" t="e">
        <f t="shared" si="347"/>
        <v>#N/A</v>
      </c>
      <c r="LM48" s="165" t="e">
        <f t="shared" si="348"/>
        <v>#N/A</v>
      </c>
      <c r="LN48" s="165" t="e">
        <f t="shared" si="349"/>
        <v>#N/A</v>
      </c>
      <c r="LO48" s="165" t="e">
        <f t="shared" si="350"/>
        <v>#N/A</v>
      </c>
      <c r="LP48" s="165" t="e">
        <f t="shared" si="351"/>
        <v>#N/A</v>
      </c>
      <c r="LQ48" s="165" t="e">
        <f t="shared" si="352"/>
        <v>#N/A</v>
      </c>
      <c r="LR48" s="165" t="e">
        <f t="shared" si="353"/>
        <v>#N/A</v>
      </c>
      <c r="LS48" s="165" t="e">
        <f t="shared" si="354"/>
        <v>#N/A</v>
      </c>
      <c r="LT48" s="165" t="e">
        <f t="shared" si="355"/>
        <v>#N/A</v>
      </c>
      <c r="LU48" s="165" t="e">
        <f t="shared" si="356"/>
        <v>#N/A</v>
      </c>
      <c r="LV48" s="165" t="e">
        <f t="shared" si="357"/>
        <v>#N/A</v>
      </c>
      <c r="LW48" s="165" t="e">
        <f t="shared" si="358"/>
        <v>#N/A</v>
      </c>
      <c r="LX48" s="165" t="e">
        <f t="shared" si="359"/>
        <v>#N/A</v>
      </c>
      <c r="LY48" s="165" t="e">
        <f t="shared" si="360"/>
        <v>#N/A</v>
      </c>
      <c r="LZ48" s="165" t="e">
        <f t="shared" si="361"/>
        <v>#N/A</v>
      </c>
      <c r="MA48" s="165" t="e">
        <f t="shared" si="362"/>
        <v>#N/A</v>
      </c>
      <c r="MB48" s="165" t="e">
        <f t="shared" si="363"/>
        <v>#N/A</v>
      </c>
      <c r="MC48" s="165" t="e">
        <f t="shared" si="364"/>
        <v>#N/A</v>
      </c>
      <c r="MD48" s="165" t="e">
        <f t="shared" si="365"/>
        <v>#N/A</v>
      </c>
      <c r="ME48" s="165" t="e">
        <f t="shared" si="366"/>
        <v>#N/A</v>
      </c>
      <c r="MF48" s="165" t="e">
        <f t="shared" si="367"/>
        <v>#N/A</v>
      </c>
      <c r="MG48" s="165" t="e">
        <f t="shared" si="368"/>
        <v>#N/A</v>
      </c>
      <c r="MH48" s="165" t="e">
        <f t="shared" si="369"/>
        <v>#N/A</v>
      </c>
      <c r="MI48" s="165" t="e">
        <f t="shared" si="370"/>
        <v>#N/A</v>
      </c>
      <c r="MJ48" s="165" t="e">
        <f t="shared" si="371"/>
        <v>#N/A</v>
      </c>
      <c r="MK48" s="165" t="e">
        <f t="shared" si="372"/>
        <v>#N/A</v>
      </c>
      <c r="ML48" s="165" t="e">
        <f t="shared" si="373"/>
        <v>#N/A</v>
      </c>
      <c r="MM48" s="165" t="e">
        <f t="shared" si="374"/>
        <v>#N/A</v>
      </c>
      <c r="MN48" s="165" t="e">
        <f t="shared" si="375"/>
        <v>#N/A</v>
      </c>
      <c r="MO48" s="165" t="e">
        <f t="shared" si="376"/>
        <v>#N/A</v>
      </c>
      <c r="MP48" s="165" t="e">
        <f t="shared" si="377"/>
        <v>#N/A</v>
      </c>
      <c r="MQ48" s="165" t="e">
        <f t="shared" si="378"/>
        <v>#N/A</v>
      </c>
      <c r="MR48" s="165" t="e">
        <f t="shared" si="379"/>
        <v>#N/A</v>
      </c>
      <c r="MS48" s="165" t="e">
        <f t="shared" si="380"/>
        <v>#N/A</v>
      </c>
      <c r="MT48" s="165" t="e">
        <f t="shared" si="381"/>
        <v>#N/A</v>
      </c>
      <c r="MU48" s="165" t="e">
        <f t="shared" si="382"/>
        <v>#N/A</v>
      </c>
      <c r="MV48" s="165" t="e">
        <f t="shared" si="383"/>
        <v>#N/A</v>
      </c>
      <c r="MW48" s="165" t="e">
        <f t="shared" si="384"/>
        <v>#N/A</v>
      </c>
      <c r="MX48" s="165" t="e">
        <f t="shared" si="385"/>
        <v>#N/A</v>
      </c>
      <c r="MY48" s="165" t="e">
        <f t="shared" si="386"/>
        <v>#N/A</v>
      </c>
      <c r="MZ48" s="165" t="e">
        <f t="shared" si="387"/>
        <v>#N/A</v>
      </c>
      <c r="NA48" s="165" t="e">
        <f t="shared" si="388"/>
        <v>#N/A</v>
      </c>
      <c r="NB48" s="165" t="e">
        <f t="shared" si="389"/>
        <v>#N/A</v>
      </c>
      <c r="NC48" s="165" t="e">
        <f t="shared" si="390"/>
        <v>#N/A</v>
      </c>
      <c r="ND48" s="165" t="e">
        <f t="shared" si="391"/>
        <v>#N/A</v>
      </c>
      <c r="NE48" s="165" t="e">
        <f t="shared" si="392"/>
        <v>#N/A</v>
      </c>
      <c r="NF48" s="165" t="e">
        <f t="shared" si="393"/>
        <v>#N/A</v>
      </c>
      <c r="NG48" s="165" t="e">
        <f t="shared" si="394"/>
        <v>#N/A</v>
      </c>
      <c r="NH48" s="165" t="e">
        <f t="shared" si="395"/>
        <v>#N/A</v>
      </c>
      <c r="NI48" s="165" t="e">
        <f t="shared" si="396"/>
        <v>#N/A</v>
      </c>
      <c r="NJ48" s="165" t="e">
        <f t="shared" si="397"/>
        <v>#N/A</v>
      </c>
      <c r="NK48" s="165" t="e">
        <f t="shared" si="398"/>
        <v>#N/A</v>
      </c>
      <c r="NL48" s="165" t="e">
        <f t="shared" si="399"/>
        <v>#N/A</v>
      </c>
      <c r="NM48" s="165" t="e">
        <f t="shared" si="400"/>
        <v>#N/A</v>
      </c>
      <c r="NN48" s="165" t="e">
        <f t="shared" si="401"/>
        <v>#N/A</v>
      </c>
      <c r="NO48" s="165" t="e">
        <f t="shared" si="402"/>
        <v>#N/A</v>
      </c>
      <c r="NP48" s="165" t="e">
        <f t="shared" si="403"/>
        <v>#N/A</v>
      </c>
      <c r="NQ48" s="165" t="e">
        <f t="shared" si="404"/>
        <v>#N/A</v>
      </c>
      <c r="NR48" s="165" t="e">
        <f t="shared" si="405"/>
        <v>#N/A</v>
      </c>
      <c r="NS48" s="165" t="e">
        <f t="shared" si="406"/>
        <v>#N/A</v>
      </c>
      <c r="NT48" s="165" t="e">
        <f t="shared" si="407"/>
        <v>#N/A</v>
      </c>
      <c r="NU48" s="165" t="e">
        <f t="shared" si="408"/>
        <v>#N/A</v>
      </c>
      <c r="NV48" s="165" t="e">
        <f t="shared" si="409"/>
        <v>#N/A</v>
      </c>
      <c r="NW48" s="165" t="e">
        <f t="shared" si="410"/>
        <v>#N/A</v>
      </c>
      <c r="NX48" s="165" t="e">
        <f t="shared" si="411"/>
        <v>#N/A</v>
      </c>
      <c r="NY48" s="165" t="e">
        <f t="shared" si="412"/>
        <v>#N/A</v>
      </c>
      <c r="NZ48" s="165" t="e">
        <f t="shared" si="413"/>
        <v>#N/A</v>
      </c>
      <c r="OA48" s="165" t="e">
        <f t="shared" si="414"/>
        <v>#N/A</v>
      </c>
      <c r="OB48" s="165" t="e">
        <f t="shared" si="415"/>
        <v>#N/A</v>
      </c>
      <c r="OC48" s="165" t="e">
        <f t="shared" si="416"/>
        <v>#N/A</v>
      </c>
      <c r="OD48" s="165" t="e">
        <f t="shared" si="417"/>
        <v>#N/A</v>
      </c>
      <c r="OE48" s="165" t="e">
        <f t="shared" si="418"/>
        <v>#N/A</v>
      </c>
      <c r="OF48" s="165" t="e">
        <f t="shared" si="419"/>
        <v>#N/A</v>
      </c>
      <c r="OG48" s="165" t="e">
        <f t="shared" si="420"/>
        <v>#N/A</v>
      </c>
      <c r="OH48" s="165" t="e">
        <f t="shared" si="421"/>
        <v>#N/A</v>
      </c>
      <c r="OI48" s="165" t="e">
        <f t="shared" si="422"/>
        <v>#N/A</v>
      </c>
      <c r="OJ48" s="165" t="e">
        <f t="shared" si="423"/>
        <v>#N/A</v>
      </c>
      <c r="OK48" s="165" t="e">
        <f t="shared" si="424"/>
        <v>#N/A</v>
      </c>
      <c r="OL48" s="165" t="e">
        <f t="shared" si="425"/>
        <v>#N/A</v>
      </c>
      <c r="OM48" s="165" t="e">
        <f t="shared" si="426"/>
        <v>#N/A</v>
      </c>
      <c r="ON48" s="165" t="e">
        <f t="shared" si="427"/>
        <v>#N/A</v>
      </c>
      <c r="OO48" s="165" t="e">
        <f t="shared" si="428"/>
        <v>#N/A</v>
      </c>
      <c r="OP48" s="165" t="e">
        <f t="shared" si="429"/>
        <v>#N/A</v>
      </c>
      <c r="OQ48" s="165" t="e">
        <f t="shared" si="430"/>
        <v>#N/A</v>
      </c>
      <c r="OR48" s="165" t="e">
        <f t="shared" si="431"/>
        <v>#N/A</v>
      </c>
      <c r="OS48" s="165" t="e">
        <f t="shared" si="432"/>
        <v>#N/A</v>
      </c>
      <c r="OT48" s="165" t="e">
        <f t="shared" si="433"/>
        <v>#N/A</v>
      </c>
      <c r="OU48" s="165" t="e">
        <f t="shared" si="434"/>
        <v>#N/A</v>
      </c>
      <c r="OV48" s="165" t="e">
        <f t="shared" si="435"/>
        <v>#N/A</v>
      </c>
      <c r="OW48" s="165" t="e">
        <f t="shared" si="436"/>
        <v>#N/A</v>
      </c>
      <c r="OX48" s="165" t="e">
        <f t="shared" si="437"/>
        <v>#N/A</v>
      </c>
      <c r="OY48" s="165" t="e">
        <f t="shared" si="438"/>
        <v>#N/A</v>
      </c>
      <c r="OZ48" s="165" t="e">
        <f t="shared" si="439"/>
        <v>#N/A</v>
      </c>
      <c r="PA48" s="165" t="e">
        <f t="shared" si="440"/>
        <v>#N/A</v>
      </c>
      <c r="PB48" s="165" t="e">
        <f t="shared" si="441"/>
        <v>#N/A</v>
      </c>
      <c r="PC48" s="165" t="e">
        <f t="shared" si="442"/>
        <v>#N/A</v>
      </c>
      <c r="PD48" s="165" t="e">
        <f t="shared" si="443"/>
        <v>#N/A</v>
      </c>
      <c r="PE48" s="165" t="e">
        <f t="shared" si="444"/>
        <v>#N/A</v>
      </c>
      <c r="PF48" s="165" t="e">
        <f t="shared" si="445"/>
        <v>#N/A</v>
      </c>
      <c r="PG48" s="165" t="e">
        <f t="shared" si="446"/>
        <v>#N/A</v>
      </c>
      <c r="PH48" s="165" t="e">
        <f t="shared" si="447"/>
        <v>#N/A</v>
      </c>
    </row>
    <row r="49" spans="1:424" hidden="1" x14ac:dyDescent="0.45">
      <c r="A49" s="4">
        <v>46</v>
      </c>
      <c r="B49" s="92" t="str">
        <f t="shared" si="208"/>
        <v/>
      </c>
      <c r="C49" s="91"/>
      <c r="D49" s="92" t="str">
        <f t="shared" si="209"/>
        <v/>
      </c>
      <c r="E49" s="120" t="str">
        <f t="shared" si="0"/>
        <v/>
      </c>
      <c r="F49" s="120" t="str">
        <f t="shared" si="1"/>
        <v/>
      </c>
      <c r="G49" s="71" t="str">
        <f t="shared" si="210"/>
        <v/>
      </c>
      <c r="H49" s="23"/>
      <c r="I49" s="55"/>
      <c r="J49" s="298"/>
      <c r="K49" s="72" t="str">
        <f>IF(AND(B49&gt;0,C49&gt;0,D49&gt;0),IF(ISBLANK(J49),IF(ISBLANK(H49),"",(D49-B49)*VLOOKUP(H49,VLookups!$A$4:$B$13,2,FALSE)),J49),"")</f>
        <v/>
      </c>
      <c r="L49" s="73" t="str">
        <f t="shared" si="246"/>
        <v/>
      </c>
      <c r="M49" s="91"/>
      <c r="N49" s="265" t="str">
        <f>IF(AND(M49&gt;0,C49&gt;0,NOT(K49="")),ABS(VLOOKUP($M$1,VLookups!$A$43:$B$44,2,FALSE)-_xlfn.NORM.DIST(M49,G49,K49,TRUE)),"")</f>
        <v/>
      </c>
      <c r="O49" s="90" t="str">
        <f>IF(AND($B49&gt;0,$C49&gt;0,$D49&gt;0,NOT(ISBLANK($H49))),_xlfn.NORM.INV(ABS(VLOOKUP($M$1,VLookups!$A$43:$B$44,2,FALSE)-O$3),$G49,$K49),"")</f>
        <v/>
      </c>
      <c r="P49" s="89" t="str">
        <f>IF(AND($B49&gt;0,$C49&gt;0,$D49&gt;0,NOT(ISBLANK($H49))),_xlfn.NORM.INV(ABS(VLOOKUP($M$1,VLookups!$A$43:$B$44,2,FALSE)-P$3),$G49,$K49),"")</f>
        <v/>
      </c>
      <c r="Q49" s="90" t="str">
        <f>IF(AND($B49&gt;0,$C49&gt;0,$D49&gt;0,NOT(ISBLANK($H49))),_xlfn.NORM.INV(ABS(VLOOKUP($M$1,VLookups!$A$43:$B$44,2,FALSE)-Q$3),$G49,$K49),"")</f>
        <v/>
      </c>
      <c r="R49" s="89" t="str">
        <f>IF(AND($B49&gt;0,$C49&gt;0,$D49&gt;0,NOT(ISBLANK($H49))),_xlfn.NORM.INV(ABS(VLOOKUP($M$1,VLookups!$A$43:$B$44,2,FALSE)-R$3),$G49,$K49),"")</f>
        <v/>
      </c>
      <c r="S49" s="90" t="str">
        <f>IF(AND($B49&gt;0,$C49&gt;0,$D49&gt;0,NOT(ISBLANK($H49))),_xlfn.NORM.INV(ABS(VLOOKUP($M$1,VLookups!$A$43:$B$44,2,FALSE)-S$3),$G49,$K49),"")</f>
        <v/>
      </c>
      <c r="T49" s="89" t="str">
        <f>IF(AND($B49&gt;0,$C49&gt;0,$D49&gt;0,NOT(ISBLANK($H49))),_xlfn.NORM.INV(ABS(VLOOKUP($M$1,VLookups!$A$43:$B$44,2,FALSE)-T$3),$G49,$K49),"")</f>
        <v/>
      </c>
      <c r="U49" s="5"/>
      <c r="V49" s="164" t="str">
        <f t="shared" si="211"/>
        <v/>
      </c>
      <c r="W49" s="47" t="str">
        <f t="shared" si="212"/>
        <v/>
      </c>
      <c r="X49" s="47" t="str">
        <f t="shared" si="458"/>
        <v/>
      </c>
      <c r="Y49" s="47" t="str">
        <f t="shared" si="458"/>
        <v/>
      </c>
      <c r="Z49" s="47" t="str">
        <f t="shared" si="458"/>
        <v/>
      </c>
      <c r="AA49" s="47" t="str">
        <f t="shared" si="458"/>
        <v/>
      </c>
      <c r="AB49" s="47" t="str">
        <f t="shared" si="458"/>
        <v/>
      </c>
      <c r="AC49" s="47" t="str">
        <f t="shared" si="458"/>
        <v/>
      </c>
      <c r="AD49" s="47" t="str">
        <f t="shared" si="458"/>
        <v/>
      </c>
      <c r="AE49" s="47" t="str">
        <f t="shared" si="458"/>
        <v/>
      </c>
      <c r="AF49" s="47" t="str">
        <f t="shared" si="458"/>
        <v/>
      </c>
      <c r="AG49" s="47" t="str">
        <f t="shared" si="458"/>
        <v/>
      </c>
      <c r="AH49" s="47" t="str">
        <f t="shared" si="458"/>
        <v/>
      </c>
      <c r="AI49" s="47" t="str">
        <f t="shared" si="458"/>
        <v/>
      </c>
      <c r="AJ49" s="47" t="str">
        <f t="shared" si="458"/>
        <v/>
      </c>
      <c r="AK49" s="47" t="str">
        <f t="shared" si="458"/>
        <v/>
      </c>
      <c r="AL49" s="47" t="str">
        <f t="shared" si="458"/>
        <v/>
      </c>
      <c r="AM49" s="47" t="str">
        <f t="shared" si="458"/>
        <v/>
      </c>
      <c r="AN49" s="47" t="str">
        <f t="shared" si="458"/>
        <v/>
      </c>
      <c r="AO49" s="47" t="str">
        <f t="shared" si="458"/>
        <v/>
      </c>
      <c r="AP49" s="47" t="str">
        <f t="shared" si="458"/>
        <v/>
      </c>
      <c r="AQ49" s="47" t="str">
        <f t="shared" si="458"/>
        <v/>
      </c>
      <c r="AR49" s="47" t="str">
        <f t="shared" si="458"/>
        <v/>
      </c>
      <c r="AS49" s="47" t="str">
        <f t="shared" si="458"/>
        <v/>
      </c>
      <c r="AT49" s="47" t="str">
        <f t="shared" si="458"/>
        <v/>
      </c>
      <c r="AU49" s="47" t="str">
        <f t="shared" si="458"/>
        <v/>
      </c>
      <c r="AV49" s="47" t="str">
        <f t="shared" si="458"/>
        <v/>
      </c>
      <c r="AW49" s="47" t="str">
        <f t="shared" si="458"/>
        <v/>
      </c>
      <c r="AX49" s="47" t="str">
        <f t="shared" si="458"/>
        <v/>
      </c>
      <c r="AY49" s="47" t="str">
        <f t="shared" si="458"/>
        <v/>
      </c>
      <c r="AZ49" s="47" t="str">
        <f t="shared" si="458"/>
        <v/>
      </c>
      <c r="BA49" s="47" t="str">
        <f t="shared" si="458"/>
        <v/>
      </c>
      <c r="BB49" s="47" t="str">
        <f t="shared" si="458"/>
        <v/>
      </c>
      <c r="BC49" s="47" t="str">
        <f t="shared" si="458"/>
        <v/>
      </c>
      <c r="BD49" s="47" t="str">
        <f t="shared" si="458"/>
        <v/>
      </c>
      <c r="BE49" s="47" t="str">
        <f t="shared" si="458"/>
        <v/>
      </c>
      <c r="BF49" s="47" t="str">
        <f t="shared" si="458"/>
        <v/>
      </c>
      <c r="BG49" s="47" t="str">
        <f t="shared" si="458"/>
        <v/>
      </c>
      <c r="BH49" s="47" t="str">
        <f t="shared" si="458"/>
        <v/>
      </c>
      <c r="BI49" s="47" t="str">
        <f t="shared" si="458"/>
        <v/>
      </c>
      <c r="BJ49" s="47" t="str">
        <f t="shared" si="458"/>
        <v/>
      </c>
      <c r="BK49" s="47" t="str">
        <f t="shared" si="458"/>
        <v/>
      </c>
      <c r="BL49" s="47" t="str">
        <f t="shared" si="458"/>
        <v/>
      </c>
      <c r="BM49" s="47" t="str">
        <f t="shared" si="458"/>
        <v/>
      </c>
      <c r="BN49" s="47" t="str">
        <f t="shared" si="458"/>
        <v/>
      </c>
      <c r="BO49" s="47" t="str">
        <f t="shared" si="458"/>
        <v/>
      </c>
      <c r="BP49" s="47" t="str">
        <f t="shared" si="458"/>
        <v/>
      </c>
      <c r="BQ49" s="47" t="str">
        <f t="shared" si="458"/>
        <v/>
      </c>
      <c r="BR49" s="47" t="str">
        <f t="shared" si="458"/>
        <v/>
      </c>
      <c r="BS49" s="47" t="str">
        <f t="shared" si="458"/>
        <v/>
      </c>
      <c r="BT49" s="47" t="str">
        <f t="shared" si="458"/>
        <v/>
      </c>
      <c r="BU49" s="47" t="str">
        <f t="shared" si="458"/>
        <v/>
      </c>
      <c r="BV49" s="47" t="str">
        <f t="shared" si="458"/>
        <v/>
      </c>
      <c r="BW49" s="47" t="str">
        <f t="shared" si="458"/>
        <v/>
      </c>
      <c r="BX49" s="47" t="str">
        <f t="shared" si="458"/>
        <v/>
      </c>
      <c r="BY49" s="47" t="str">
        <f t="shared" si="458"/>
        <v/>
      </c>
      <c r="BZ49" s="47" t="str">
        <f t="shared" si="458"/>
        <v/>
      </c>
      <c r="CA49" s="47" t="str">
        <f t="shared" si="458"/>
        <v/>
      </c>
      <c r="CB49" s="47" t="str">
        <f t="shared" si="458"/>
        <v/>
      </c>
      <c r="CC49" s="47" t="str">
        <f t="shared" si="458"/>
        <v/>
      </c>
      <c r="CD49" s="47" t="str">
        <f t="shared" si="458"/>
        <v/>
      </c>
      <c r="CE49" s="47" t="str">
        <f t="shared" si="458"/>
        <v/>
      </c>
      <c r="CF49" s="47" t="str">
        <f t="shared" si="458"/>
        <v/>
      </c>
      <c r="CG49" s="47" t="str">
        <f t="shared" si="458"/>
        <v/>
      </c>
      <c r="CH49" s="47" t="str">
        <f t="shared" si="458"/>
        <v/>
      </c>
      <c r="CI49" s="47" t="str">
        <f t="shared" ref="CI49:DR52" si="460">IF(ISNONTEXT($V49),CJ49-$V49,"")</f>
        <v/>
      </c>
      <c r="CJ49" s="47" t="str">
        <f t="shared" si="460"/>
        <v/>
      </c>
      <c r="CK49" s="47" t="str">
        <f t="shared" si="460"/>
        <v/>
      </c>
      <c r="CL49" s="47" t="str">
        <f t="shared" si="460"/>
        <v/>
      </c>
      <c r="CM49" s="47" t="str">
        <f t="shared" si="460"/>
        <v/>
      </c>
      <c r="CN49" s="47" t="str">
        <f t="shared" si="460"/>
        <v/>
      </c>
      <c r="CO49" s="47" t="str">
        <f t="shared" si="460"/>
        <v/>
      </c>
      <c r="CP49" s="47" t="str">
        <f t="shared" si="460"/>
        <v/>
      </c>
      <c r="CQ49" s="47" t="str">
        <f t="shared" si="460"/>
        <v/>
      </c>
      <c r="CR49" s="47" t="str">
        <f t="shared" si="460"/>
        <v/>
      </c>
      <c r="CS49" s="47" t="str">
        <f t="shared" si="460"/>
        <v/>
      </c>
      <c r="CT49" s="47" t="str">
        <f t="shared" si="460"/>
        <v/>
      </c>
      <c r="CU49" s="47" t="str">
        <f t="shared" si="460"/>
        <v/>
      </c>
      <c r="CV49" s="47" t="str">
        <f t="shared" si="460"/>
        <v/>
      </c>
      <c r="CW49" s="47" t="str">
        <f t="shared" si="460"/>
        <v/>
      </c>
      <c r="CX49" s="47" t="str">
        <f t="shared" si="460"/>
        <v/>
      </c>
      <c r="CY49" s="47" t="str">
        <f t="shared" si="460"/>
        <v/>
      </c>
      <c r="CZ49" s="47" t="str">
        <f t="shared" si="460"/>
        <v/>
      </c>
      <c r="DA49" s="47" t="str">
        <f t="shared" si="460"/>
        <v/>
      </c>
      <c r="DB49" s="47" t="str">
        <f t="shared" si="460"/>
        <v/>
      </c>
      <c r="DC49" s="47" t="str">
        <f t="shared" si="460"/>
        <v/>
      </c>
      <c r="DD49" s="47" t="str">
        <f t="shared" si="460"/>
        <v/>
      </c>
      <c r="DE49" s="47" t="str">
        <f t="shared" si="460"/>
        <v/>
      </c>
      <c r="DF49" s="47" t="str">
        <f t="shared" si="460"/>
        <v/>
      </c>
      <c r="DG49" s="47" t="str">
        <f t="shared" si="460"/>
        <v/>
      </c>
      <c r="DH49" s="47" t="str">
        <f t="shared" si="460"/>
        <v/>
      </c>
      <c r="DI49" s="47" t="str">
        <f t="shared" si="460"/>
        <v/>
      </c>
      <c r="DJ49" s="47" t="str">
        <f t="shared" si="460"/>
        <v/>
      </c>
      <c r="DK49" s="47" t="str">
        <f t="shared" si="460"/>
        <v/>
      </c>
      <c r="DL49" s="47" t="str">
        <f t="shared" si="460"/>
        <v/>
      </c>
      <c r="DM49" s="47" t="str">
        <f t="shared" si="460"/>
        <v/>
      </c>
      <c r="DN49" s="47" t="str">
        <f t="shared" si="460"/>
        <v/>
      </c>
      <c r="DO49" s="47" t="str">
        <f t="shared" si="460"/>
        <v/>
      </c>
      <c r="DP49" s="47" t="str">
        <f t="shared" si="460"/>
        <v/>
      </c>
      <c r="DQ49" s="47" t="str">
        <f t="shared" si="460"/>
        <v/>
      </c>
      <c r="DR49" s="47" t="str">
        <f t="shared" si="460"/>
        <v/>
      </c>
      <c r="DS49" s="179" t="str">
        <f t="shared" si="213"/>
        <v/>
      </c>
      <c r="DT49" s="47" t="str">
        <f t="shared" si="214"/>
        <v/>
      </c>
      <c r="DU49" s="47" t="str">
        <f t="shared" si="459"/>
        <v/>
      </c>
      <c r="DV49" s="47" t="str">
        <f t="shared" si="459"/>
        <v/>
      </c>
      <c r="DW49" s="47" t="str">
        <f t="shared" si="459"/>
        <v/>
      </c>
      <c r="DX49" s="47" t="str">
        <f t="shared" si="459"/>
        <v/>
      </c>
      <c r="DY49" s="47" t="str">
        <f t="shared" si="459"/>
        <v/>
      </c>
      <c r="DZ49" s="47" t="str">
        <f t="shared" si="459"/>
        <v/>
      </c>
      <c r="EA49" s="47" t="str">
        <f t="shared" si="459"/>
        <v/>
      </c>
      <c r="EB49" s="47" t="str">
        <f t="shared" si="459"/>
        <v/>
      </c>
      <c r="EC49" s="47" t="str">
        <f t="shared" si="459"/>
        <v/>
      </c>
      <c r="ED49" s="47" t="str">
        <f t="shared" si="459"/>
        <v/>
      </c>
      <c r="EE49" s="47" t="str">
        <f t="shared" si="459"/>
        <v/>
      </c>
      <c r="EF49" s="47" t="str">
        <f t="shared" si="459"/>
        <v/>
      </c>
      <c r="EG49" s="47" t="str">
        <f t="shared" si="459"/>
        <v/>
      </c>
      <c r="EH49" s="47" t="str">
        <f t="shared" si="459"/>
        <v/>
      </c>
      <c r="EI49" s="47" t="str">
        <f t="shared" si="459"/>
        <v/>
      </c>
      <c r="EJ49" s="47" t="str">
        <f t="shared" si="459"/>
        <v/>
      </c>
      <c r="EK49" s="47" t="str">
        <f t="shared" si="459"/>
        <v/>
      </c>
      <c r="EL49" s="47" t="str">
        <f t="shared" si="459"/>
        <v/>
      </c>
      <c r="EM49" s="47" t="str">
        <f t="shared" si="459"/>
        <v/>
      </c>
      <c r="EN49" s="47" t="str">
        <f t="shared" si="459"/>
        <v/>
      </c>
      <c r="EO49" s="47" t="str">
        <f t="shared" si="459"/>
        <v/>
      </c>
      <c r="EP49" s="47" t="str">
        <f t="shared" si="459"/>
        <v/>
      </c>
      <c r="EQ49" s="47" t="str">
        <f t="shared" si="459"/>
        <v/>
      </c>
      <c r="ER49" s="47" t="str">
        <f t="shared" si="459"/>
        <v/>
      </c>
      <c r="ES49" s="47" t="str">
        <f t="shared" si="459"/>
        <v/>
      </c>
      <c r="ET49" s="47" t="str">
        <f t="shared" si="459"/>
        <v/>
      </c>
      <c r="EU49" s="47" t="str">
        <f t="shared" si="459"/>
        <v/>
      </c>
      <c r="EV49" s="47" t="str">
        <f t="shared" si="459"/>
        <v/>
      </c>
      <c r="EW49" s="47" t="str">
        <f t="shared" si="459"/>
        <v/>
      </c>
      <c r="EX49" s="47" t="str">
        <f t="shared" si="459"/>
        <v/>
      </c>
      <c r="EY49" s="47" t="str">
        <f t="shared" si="459"/>
        <v/>
      </c>
      <c r="EZ49" s="47" t="str">
        <f t="shared" si="459"/>
        <v/>
      </c>
      <c r="FA49" s="47" t="str">
        <f t="shared" si="459"/>
        <v/>
      </c>
      <c r="FB49" s="47" t="str">
        <f t="shared" si="459"/>
        <v/>
      </c>
      <c r="FC49" s="47" t="str">
        <f t="shared" si="459"/>
        <v/>
      </c>
      <c r="FD49" s="47" t="str">
        <f t="shared" si="459"/>
        <v/>
      </c>
      <c r="FE49" s="47" t="str">
        <f t="shared" si="459"/>
        <v/>
      </c>
      <c r="FF49" s="47" t="str">
        <f t="shared" si="459"/>
        <v/>
      </c>
      <c r="FG49" s="47" t="str">
        <f t="shared" si="459"/>
        <v/>
      </c>
      <c r="FH49" s="47" t="str">
        <f t="shared" si="459"/>
        <v/>
      </c>
      <c r="FI49" s="47" t="str">
        <f t="shared" si="459"/>
        <v/>
      </c>
      <c r="FJ49" s="47" t="str">
        <f t="shared" si="459"/>
        <v/>
      </c>
      <c r="FK49" s="47" t="str">
        <f t="shared" si="459"/>
        <v/>
      </c>
      <c r="FL49" s="47" t="str">
        <f t="shared" si="459"/>
        <v/>
      </c>
      <c r="FM49" s="47" t="str">
        <f t="shared" si="459"/>
        <v/>
      </c>
      <c r="FN49" s="47" t="str">
        <f t="shared" si="459"/>
        <v/>
      </c>
      <c r="FO49" s="47" t="str">
        <f t="shared" si="459"/>
        <v/>
      </c>
      <c r="FP49" s="47" t="str">
        <f t="shared" si="459"/>
        <v/>
      </c>
      <c r="FQ49" s="47" t="str">
        <f t="shared" si="459"/>
        <v/>
      </c>
      <c r="FR49" s="47" t="str">
        <f t="shared" si="459"/>
        <v/>
      </c>
      <c r="FS49" s="47" t="str">
        <f t="shared" si="459"/>
        <v/>
      </c>
      <c r="FT49" s="47" t="str">
        <f t="shared" si="459"/>
        <v/>
      </c>
      <c r="FU49" s="47" t="str">
        <f t="shared" si="459"/>
        <v/>
      </c>
      <c r="FV49" s="47" t="str">
        <f t="shared" si="459"/>
        <v/>
      </c>
      <c r="FW49" s="47" t="str">
        <f t="shared" si="459"/>
        <v/>
      </c>
      <c r="FX49" s="47" t="str">
        <f t="shared" si="459"/>
        <v/>
      </c>
      <c r="FY49" s="47" t="str">
        <f t="shared" si="459"/>
        <v/>
      </c>
      <c r="FZ49" s="47" t="str">
        <f t="shared" si="459"/>
        <v/>
      </c>
      <c r="GA49" s="47" t="str">
        <f t="shared" si="459"/>
        <v/>
      </c>
      <c r="GB49" s="47" t="str">
        <f t="shared" si="459"/>
        <v/>
      </c>
      <c r="GC49" s="47" t="str">
        <f t="shared" si="459"/>
        <v/>
      </c>
      <c r="GD49" s="47" t="str">
        <f t="shared" si="459"/>
        <v/>
      </c>
      <c r="GE49" s="47" t="str">
        <f t="shared" si="459"/>
        <v/>
      </c>
      <c r="GF49" s="47" t="str">
        <f t="shared" ref="GF49:HO52" si="461">IF(ISNONTEXT($V49),GE49+$V49,"")</f>
        <v/>
      </c>
      <c r="GG49" s="47" t="str">
        <f t="shared" si="461"/>
        <v/>
      </c>
      <c r="GH49" s="47" t="str">
        <f t="shared" si="461"/>
        <v/>
      </c>
      <c r="GI49" s="47" t="str">
        <f t="shared" si="461"/>
        <v/>
      </c>
      <c r="GJ49" s="47" t="str">
        <f t="shared" si="461"/>
        <v/>
      </c>
      <c r="GK49" s="47" t="str">
        <f t="shared" si="461"/>
        <v/>
      </c>
      <c r="GL49" s="47" t="str">
        <f t="shared" si="461"/>
        <v/>
      </c>
      <c r="GM49" s="47" t="str">
        <f t="shared" si="461"/>
        <v/>
      </c>
      <c r="GN49" s="47" t="str">
        <f t="shared" si="461"/>
        <v/>
      </c>
      <c r="GO49" s="47" t="str">
        <f t="shared" si="461"/>
        <v/>
      </c>
      <c r="GP49" s="47" t="str">
        <f t="shared" si="461"/>
        <v/>
      </c>
      <c r="GQ49" s="47" t="str">
        <f t="shared" si="461"/>
        <v/>
      </c>
      <c r="GR49" s="47" t="str">
        <f t="shared" si="461"/>
        <v/>
      </c>
      <c r="GS49" s="47" t="str">
        <f t="shared" si="461"/>
        <v/>
      </c>
      <c r="GT49" s="47" t="str">
        <f t="shared" si="461"/>
        <v/>
      </c>
      <c r="GU49" s="47" t="str">
        <f t="shared" si="461"/>
        <v/>
      </c>
      <c r="GV49" s="47" t="str">
        <f t="shared" si="461"/>
        <v/>
      </c>
      <c r="GW49" s="47" t="str">
        <f t="shared" si="461"/>
        <v/>
      </c>
      <c r="GX49" s="47" t="str">
        <f t="shared" si="461"/>
        <v/>
      </c>
      <c r="GY49" s="47" t="str">
        <f t="shared" si="461"/>
        <v/>
      </c>
      <c r="GZ49" s="47" t="str">
        <f t="shared" si="461"/>
        <v/>
      </c>
      <c r="HA49" s="47" t="str">
        <f t="shared" si="461"/>
        <v/>
      </c>
      <c r="HB49" s="47" t="str">
        <f t="shared" si="461"/>
        <v/>
      </c>
      <c r="HC49" s="47" t="str">
        <f t="shared" si="461"/>
        <v/>
      </c>
      <c r="HD49" s="47" t="str">
        <f t="shared" si="461"/>
        <v/>
      </c>
      <c r="HE49" s="47" t="str">
        <f t="shared" si="461"/>
        <v/>
      </c>
      <c r="HF49" s="47" t="str">
        <f t="shared" si="461"/>
        <v/>
      </c>
      <c r="HG49" s="47" t="str">
        <f t="shared" si="461"/>
        <v/>
      </c>
      <c r="HH49" s="47" t="str">
        <f t="shared" si="461"/>
        <v/>
      </c>
      <c r="HI49" s="47" t="str">
        <f t="shared" si="461"/>
        <v/>
      </c>
      <c r="HJ49" s="47" t="str">
        <f t="shared" si="461"/>
        <v/>
      </c>
      <c r="HK49" s="47" t="str">
        <f t="shared" si="461"/>
        <v/>
      </c>
      <c r="HL49" s="47" t="str">
        <f t="shared" si="461"/>
        <v/>
      </c>
      <c r="HM49" s="47" t="str">
        <f t="shared" si="461"/>
        <v/>
      </c>
      <c r="HN49" s="47" t="str">
        <f t="shared" si="461"/>
        <v/>
      </c>
      <c r="HO49" s="47" t="str">
        <f t="shared" si="461"/>
        <v/>
      </c>
      <c r="HP49" s="165" t="e">
        <f t="shared" si="247"/>
        <v>#N/A</v>
      </c>
      <c r="HQ49" s="165" t="e">
        <f t="shared" si="248"/>
        <v>#N/A</v>
      </c>
      <c r="HR49" s="165" t="e">
        <f t="shared" si="249"/>
        <v>#N/A</v>
      </c>
      <c r="HS49" s="165" t="e">
        <f t="shared" si="250"/>
        <v>#N/A</v>
      </c>
      <c r="HT49" s="165" t="e">
        <f t="shared" si="251"/>
        <v>#N/A</v>
      </c>
      <c r="HU49" s="165" t="e">
        <f t="shared" si="252"/>
        <v>#N/A</v>
      </c>
      <c r="HV49" s="165" t="e">
        <f t="shared" si="253"/>
        <v>#N/A</v>
      </c>
      <c r="HW49" s="165" t="e">
        <f t="shared" si="254"/>
        <v>#N/A</v>
      </c>
      <c r="HX49" s="165" t="e">
        <f t="shared" si="255"/>
        <v>#N/A</v>
      </c>
      <c r="HY49" s="165" t="e">
        <f t="shared" si="256"/>
        <v>#N/A</v>
      </c>
      <c r="HZ49" s="165" t="e">
        <f t="shared" si="257"/>
        <v>#N/A</v>
      </c>
      <c r="IA49" s="165" t="e">
        <f t="shared" si="258"/>
        <v>#N/A</v>
      </c>
      <c r="IB49" s="165" t="e">
        <f t="shared" si="259"/>
        <v>#N/A</v>
      </c>
      <c r="IC49" s="165" t="e">
        <f t="shared" si="260"/>
        <v>#N/A</v>
      </c>
      <c r="ID49" s="165" t="e">
        <f t="shared" si="261"/>
        <v>#N/A</v>
      </c>
      <c r="IE49" s="165" t="e">
        <f t="shared" si="262"/>
        <v>#N/A</v>
      </c>
      <c r="IF49" s="165" t="e">
        <f t="shared" si="263"/>
        <v>#N/A</v>
      </c>
      <c r="IG49" s="165" t="e">
        <f t="shared" si="264"/>
        <v>#N/A</v>
      </c>
      <c r="IH49" s="165" t="e">
        <f t="shared" si="265"/>
        <v>#N/A</v>
      </c>
      <c r="II49" s="165" t="e">
        <f t="shared" si="266"/>
        <v>#N/A</v>
      </c>
      <c r="IJ49" s="165" t="e">
        <f t="shared" si="267"/>
        <v>#N/A</v>
      </c>
      <c r="IK49" s="165" t="e">
        <f t="shared" si="268"/>
        <v>#N/A</v>
      </c>
      <c r="IL49" s="165" t="e">
        <f t="shared" si="269"/>
        <v>#N/A</v>
      </c>
      <c r="IM49" s="165" t="e">
        <f t="shared" si="270"/>
        <v>#N/A</v>
      </c>
      <c r="IN49" s="165" t="e">
        <f t="shared" si="271"/>
        <v>#N/A</v>
      </c>
      <c r="IO49" s="165" t="e">
        <f t="shared" si="272"/>
        <v>#N/A</v>
      </c>
      <c r="IP49" s="165" t="e">
        <f t="shared" si="273"/>
        <v>#N/A</v>
      </c>
      <c r="IQ49" s="165" t="e">
        <f t="shared" si="274"/>
        <v>#N/A</v>
      </c>
      <c r="IR49" s="165" t="e">
        <f t="shared" si="275"/>
        <v>#N/A</v>
      </c>
      <c r="IS49" s="165" t="e">
        <f t="shared" si="276"/>
        <v>#N/A</v>
      </c>
      <c r="IT49" s="165" t="e">
        <f t="shared" si="277"/>
        <v>#N/A</v>
      </c>
      <c r="IU49" s="165" t="e">
        <f t="shared" si="278"/>
        <v>#N/A</v>
      </c>
      <c r="IV49" s="165" t="e">
        <f t="shared" si="279"/>
        <v>#N/A</v>
      </c>
      <c r="IW49" s="165" t="e">
        <f t="shared" si="280"/>
        <v>#N/A</v>
      </c>
      <c r="IX49" s="165" t="e">
        <f t="shared" si="281"/>
        <v>#N/A</v>
      </c>
      <c r="IY49" s="165" t="e">
        <f t="shared" si="282"/>
        <v>#N/A</v>
      </c>
      <c r="IZ49" s="165" t="e">
        <f t="shared" si="283"/>
        <v>#N/A</v>
      </c>
      <c r="JA49" s="165" t="e">
        <f t="shared" si="284"/>
        <v>#N/A</v>
      </c>
      <c r="JB49" s="165" t="e">
        <f t="shared" si="285"/>
        <v>#N/A</v>
      </c>
      <c r="JC49" s="165" t="e">
        <f t="shared" si="286"/>
        <v>#N/A</v>
      </c>
      <c r="JD49" s="165" t="e">
        <f t="shared" si="287"/>
        <v>#N/A</v>
      </c>
      <c r="JE49" s="165" t="e">
        <f t="shared" si="288"/>
        <v>#N/A</v>
      </c>
      <c r="JF49" s="165" t="e">
        <f t="shared" si="289"/>
        <v>#N/A</v>
      </c>
      <c r="JG49" s="165" t="e">
        <f t="shared" si="290"/>
        <v>#N/A</v>
      </c>
      <c r="JH49" s="165" t="e">
        <f t="shared" si="291"/>
        <v>#N/A</v>
      </c>
      <c r="JI49" s="165" t="e">
        <f t="shared" si="292"/>
        <v>#N/A</v>
      </c>
      <c r="JJ49" s="165" t="e">
        <f t="shared" si="293"/>
        <v>#N/A</v>
      </c>
      <c r="JK49" s="165" t="e">
        <f t="shared" si="294"/>
        <v>#N/A</v>
      </c>
      <c r="JL49" s="165" t="e">
        <f t="shared" si="295"/>
        <v>#N/A</v>
      </c>
      <c r="JM49" s="165" t="e">
        <f t="shared" si="296"/>
        <v>#N/A</v>
      </c>
      <c r="JN49" s="165" t="e">
        <f t="shared" si="297"/>
        <v>#N/A</v>
      </c>
      <c r="JO49" s="165" t="e">
        <f t="shared" si="298"/>
        <v>#N/A</v>
      </c>
      <c r="JP49" s="165" t="e">
        <f t="shared" si="299"/>
        <v>#N/A</v>
      </c>
      <c r="JQ49" s="165" t="e">
        <f t="shared" si="300"/>
        <v>#N/A</v>
      </c>
      <c r="JR49" s="165" t="e">
        <f t="shared" si="301"/>
        <v>#N/A</v>
      </c>
      <c r="JS49" s="165" t="e">
        <f t="shared" si="302"/>
        <v>#N/A</v>
      </c>
      <c r="JT49" s="165" t="e">
        <f t="shared" si="303"/>
        <v>#N/A</v>
      </c>
      <c r="JU49" s="165" t="e">
        <f t="shared" si="304"/>
        <v>#N/A</v>
      </c>
      <c r="JV49" s="165" t="e">
        <f t="shared" si="305"/>
        <v>#N/A</v>
      </c>
      <c r="JW49" s="165" t="e">
        <f t="shared" si="306"/>
        <v>#N/A</v>
      </c>
      <c r="JX49" s="165" t="e">
        <f t="shared" si="307"/>
        <v>#N/A</v>
      </c>
      <c r="JY49" s="165" t="e">
        <f t="shared" si="308"/>
        <v>#N/A</v>
      </c>
      <c r="JZ49" s="165" t="e">
        <f t="shared" si="309"/>
        <v>#N/A</v>
      </c>
      <c r="KA49" s="165" t="e">
        <f t="shared" si="310"/>
        <v>#N/A</v>
      </c>
      <c r="KB49" s="165" t="e">
        <f t="shared" si="311"/>
        <v>#N/A</v>
      </c>
      <c r="KC49" s="165" t="e">
        <f t="shared" si="312"/>
        <v>#N/A</v>
      </c>
      <c r="KD49" s="165" t="e">
        <f t="shared" si="313"/>
        <v>#N/A</v>
      </c>
      <c r="KE49" s="165" t="e">
        <f t="shared" si="314"/>
        <v>#N/A</v>
      </c>
      <c r="KF49" s="165" t="e">
        <f t="shared" si="315"/>
        <v>#N/A</v>
      </c>
      <c r="KG49" s="165" t="e">
        <f t="shared" si="316"/>
        <v>#N/A</v>
      </c>
      <c r="KH49" s="165" t="e">
        <f t="shared" si="317"/>
        <v>#N/A</v>
      </c>
      <c r="KI49" s="165" t="e">
        <f t="shared" si="318"/>
        <v>#N/A</v>
      </c>
      <c r="KJ49" s="165" t="e">
        <f t="shared" si="319"/>
        <v>#N/A</v>
      </c>
      <c r="KK49" s="165" t="e">
        <f t="shared" si="320"/>
        <v>#N/A</v>
      </c>
      <c r="KL49" s="165" t="e">
        <f t="shared" si="321"/>
        <v>#N/A</v>
      </c>
      <c r="KM49" s="165" t="e">
        <f t="shared" si="322"/>
        <v>#N/A</v>
      </c>
      <c r="KN49" s="165" t="e">
        <f t="shared" si="323"/>
        <v>#N/A</v>
      </c>
      <c r="KO49" s="165" t="e">
        <f t="shared" si="324"/>
        <v>#N/A</v>
      </c>
      <c r="KP49" s="165" t="e">
        <f t="shared" si="325"/>
        <v>#N/A</v>
      </c>
      <c r="KQ49" s="165" t="e">
        <f t="shared" si="326"/>
        <v>#N/A</v>
      </c>
      <c r="KR49" s="165" t="e">
        <f t="shared" si="327"/>
        <v>#N/A</v>
      </c>
      <c r="KS49" s="165" t="e">
        <f t="shared" si="328"/>
        <v>#N/A</v>
      </c>
      <c r="KT49" s="165" t="e">
        <f t="shared" si="329"/>
        <v>#N/A</v>
      </c>
      <c r="KU49" s="165" t="e">
        <f t="shared" si="330"/>
        <v>#N/A</v>
      </c>
      <c r="KV49" s="165" t="e">
        <f t="shared" si="331"/>
        <v>#N/A</v>
      </c>
      <c r="KW49" s="165" t="e">
        <f t="shared" si="332"/>
        <v>#N/A</v>
      </c>
      <c r="KX49" s="165" t="e">
        <f t="shared" si="333"/>
        <v>#N/A</v>
      </c>
      <c r="KY49" s="165" t="e">
        <f t="shared" si="334"/>
        <v>#N/A</v>
      </c>
      <c r="KZ49" s="165" t="e">
        <f t="shared" si="335"/>
        <v>#N/A</v>
      </c>
      <c r="LA49" s="165" t="e">
        <f t="shared" si="336"/>
        <v>#N/A</v>
      </c>
      <c r="LB49" s="165" t="e">
        <f t="shared" si="337"/>
        <v>#N/A</v>
      </c>
      <c r="LC49" s="165" t="e">
        <f t="shared" si="338"/>
        <v>#N/A</v>
      </c>
      <c r="LD49" s="165" t="e">
        <f t="shared" si="339"/>
        <v>#N/A</v>
      </c>
      <c r="LE49" s="165" t="e">
        <f t="shared" si="340"/>
        <v>#N/A</v>
      </c>
      <c r="LF49" s="165" t="e">
        <f t="shared" si="341"/>
        <v>#N/A</v>
      </c>
      <c r="LG49" s="165" t="e">
        <f t="shared" si="342"/>
        <v>#N/A</v>
      </c>
      <c r="LH49" s="165" t="e">
        <f t="shared" si="343"/>
        <v>#N/A</v>
      </c>
      <c r="LI49" s="165" t="e">
        <f t="shared" si="344"/>
        <v>#N/A</v>
      </c>
      <c r="LJ49" s="165" t="e">
        <f t="shared" si="345"/>
        <v>#N/A</v>
      </c>
      <c r="LK49" s="165" t="e">
        <f t="shared" si="346"/>
        <v>#N/A</v>
      </c>
      <c r="LL49" s="165" t="e">
        <f t="shared" si="347"/>
        <v>#N/A</v>
      </c>
      <c r="LM49" s="165" t="e">
        <f t="shared" si="348"/>
        <v>#N/A</v>
      </c>
      <c r="LN49" s="165" t="e">
        <f t="shared" si="349"/>
        <v>#N/A</v>
      </c>
      <c r="LO49" s="165" t="e">
        <f t="shared" si="350"/>
        <v>#N/A</v>
      </c>
      <c r="LP49" s="165" t="e">
        <f t="shared" si="351"/>
        <v>#N/A</v>
      </c>
      <c r="LQ49" s="165" t="e">
        <f t="shared" si="352"/>
        <v>#N/A</v>
      </c>
      <c r="LR49" s="165" t="e">
        <f t="shared" si="353"/>
        <v>#N/A</v>
      </c>
      <c r="LS49" s="165" t="e">
        <f t="shared" si="354"/>
        <v>#N/A</v>
      </c>
      <c r="LT49" s="165" t="e">
        <f t="shared" si="355"/>
        <v>#N/A</v>
      </c>
      <c r="LU49" s="165" t="e">
        <f t="shared" si="356"/>
        <v>#N/A</v>
      </c>
      <c r="LV49" s="165" t="e">
        <f t="shared" si="357"/>
        <v>#N/A</v>
      </c>
      <c r="LW49" s="165" t="e">
        <f t="shared" si="358"/>
        <v>#N/A</v>
      </c>
      <c r="LX49" s="165" t="e">
        <f t="shared" si="359"/>
        <v>#N/A</v>
      </c>
      <c r="LY49" s="165" t="e">
        <f t="shared" si="360"/>
        <v>#N/A</v>
      </c>
      <c r="LZ49" s="165" t="e">
        <f t="shared" si="361"/>
        <v>#N/A</v>
      </c>
      <c r="MA49" s="165" t="e">
        <f t="shared" si="362"/>
        <v>#N/A</v>
      </c>
      <c r="MB49" s="165" t="e">
        <f t="shared" si="363"/>
        <v>#N/A</v>
      </c>
      <c r="MC49" s="165" t="e">
        <f t="shared" si="364"/>
        <v>#N/A</v>
      </c>
      <c r="MD49" s="165" t="e">
        <f t="shared" si="365"/>
        <v>#N/A</v>
      </c>
      <c r="ME49" s="165" t="e">
        <f t="shared" si="366"/>
        <v>#N/A</v>
      </c>
      <c r="MF49" s="165" t="e">
        <f t="shared" si="367"/>
        <v>#N/A</v>
      </c>
      <c r="MG49" s="165" t="e">
        <f t="shared" si="368"/>
        <v>#N/A</v>
      </c>
      <c r="MH49" s="165" t="e">
        <f t="shared" si="369"/>
        <v>#N/A</v>
      </c>
      <c r="MI49" s="165" t="e">
        <f t="shared" si="370"/>
        <v>#N/A</v>
      </c>
      <c r="MJ49" s="165" t="e">
        <f t="shared" si="371"/>
        <v>#N/A</v>
      </c>
      <c r="MK49" s="165" t="e">
        <f t="shared" si="372"/>
        <v>#N/A</v>
      </c>
      <c r="ML49" s="165" t="e">
        <f t="shared" si="373"/>
        <v>#N/A</v>
      </c>
      <c r="MM49" s="165" t="e">
        <f t="shared" si="374"/>
        <v>#N/A</v>
      </c>
      <c r="MN49" s="165" t="e">
        <f t="shared" si="375"/>
        <v>#N/A</v>
      </c>
      <c r="MO49" s="165" t="e">
        <f t="shared" si="376"/>
        <v>#N/A</v>
      </c>
      <c r="MP49" s="165" t="e">
        <f t="shared" si="377"/>
        <v>#N/A</v>
      </c>
      <c r="MQ49" s="165" t="e">
        <f t="shared" si="378"/>
        <v>#N/A</v>
      </c>
      <c r="MR49" s="165" t="e">
        <f t="shared" si="379"/>
        <v>#N/A</v>
      </c>
      <c r="MS49" s="165" t="e">
        <f t="shared" si="380"/>
        <v>#N/A</v>
      </c>
      <c r="MT49" s="165" t="e">
        <f t="shared" si="381"/>
        <v>#N/A</v>
      </c>
      <c r="MU49" s="165" t="e">
        <f t="shared" si="382"/>
        <v>#N/A</v>
      </c>
      <c r="MV49" s="165" t="e">
        <f t="shared" si="383"/>
        <v>#N/A</v>
      </c>
      <c r="MW49" s="165" t="e">
        <f t="shared" si="384"/>
        <v>#N/A</v>
      </c>
      <c r="MX49" s="165" t="e">
        <f t="shared" si="385"/>
        <v>#N/A</v>
      </c>
      <c r="MY49" s="165" t="e">
        <f t="shared" si="386"/>
        <v>#N/A</v>
      </c>
      <c r="MZ49" s="165" t="e">
        <f t="shared" si="387"/>
        <v>#N/A</v>
      </c>
      <c r="NA49" s="165" t="e">
        <f t="shared" si="388"/>
        <v>#N/A</v>
      </c>
      <c r="NB49" s="165" t="e">
        <f t="shared" si="389"/>
        <v>#N/A</v>
      </c>
      <c r="NC49" s="165" t="e">
        <f t="shared" si="390"/>
        <v>#N/A</v>
      </c>
      <c r="ND49" s="165" t="e">
        <f t="shared" si="391"/>
        <v>#N/A</v>
      </c>
      <c r="NE49" s="165" t="e">
        <f t="shared" si="392"/>
        <v>#N/A</v>
      </c>
      <c r="NF49" s="165" t="e">
        <f t="shared" si="393"/>
        <v>#N/A</v>
      </c>
      <c r="NG49" s="165" t="e">
        <f t="shared" si="394"/>
        <v>#N/A</v>
      </c>
      <c r="NH49" s="165" t="e">
        <f t="shared" si="395"/>
        <v>#N/A</v>
      </c>
      <c r="NI49" s="165" t="e">
        <f t="shared" si="396"/>
        <v>#N/A</v>
      </c>
      <c r="NJ49" s="165" t="e">
        <f t="shared" si="397"/>
        <v>#N/A</v>
      </c>
      <c r="NK49" s="165" t="e">
        <f t="shared" si="398"/>
        <v>#N/A</v>
      </c>
      <c r="NL49" s="165" t="e">
        <f t="shared" si="399"/>
        <v>#N/A</v>
      </c>
      <c r="NM49" s="165" t="e">
        <f t="shared" si="400"/>
        <v>#N/A</v>
      </c>
      <c r="NN49" s="165" t="e">
        <f t="shared" si="401"/>
        <v>#N/A</v>
      </c>
      <c r="NO49" s="165" t="e">
        <f t="shared" si="402"/>
        <v>#N/A</v>
      </c>
      <c r="NP49" s="165" t="e">
        <f t="shared" si="403"/>
        <v>#N/A</v>
      </c>
      <c r="NQ49" s="165" t="e">
        <f t="shared" si="404"/>
        <v>#N/A</v>
      </c>
      <c r="NR49" s="165" t="e">
        <f t="shared" si="405"/>
        <v>#N/A</v>
      </c>
      <c r="NS49" s="165" t="e">
        <f t="shared" si="406"/>
        <v>#N/A</v>
      </c>
      <c r="NT49" s="165" t="e">
        <f t="shared" si="407"/>
        <v>#N/A</v>
      </c>
      <c r="NU49" s="165" t="e">
        <f t="shared" si="408"/>
        <v>#N/A</v>
      </c>
      <c r="NV49" s="165" t="e">
        <f t="shared" si="409"/>
        <v>#N/A</v>
      </c>
      <c r="NW49" s="165" t="e">
        <f t="shared" si="410"/>
        <v>#N/A</v>
      </c>
      <c r="NX49" s="165" t="e">
        <f t="shared" si="411"/>
        <v>#N/A</v>
      </c>
      <c r="NY49" s="165" t="e">
        <f t="shared" si="412"/>
        <v>#N/A</v>
      </c>
      <c r="NZ49" s="165" t="e">
        <f t="shared" si="413"/>
        <v>#N/A</v>
      </c>
      <c r="OA49" s="165" t="e">
        <f t="shared" si="414"/>
        <v>#N/A</v>
      </c>
      <c r="OB49" s="165" t="e">
        <f t="shared" si="415"/>
        <v>#N/A</v>
      </c>
      <c r="OC49" s="165" t="e">
        <f t="shared" si="416"/>
        <v>#N/A</v>
      </c>
      <c r="OD49" s="165" t="e">
        <f t="shared" si="417"/>
        <v>#N/A</v>
      </c>
      <c r="OE49" s="165" t="e">
        <f t="shared" si="418"/>
        <v>#N/A</v>
      </c>
      <c r="OF49" s="165" t="e">
        <f t="shared" si="419"/>
        <v>#N/A</v>
      </c>
      <c r="OG49" s="165" t="e">
        <f t="shared" si="420"/>
        <v>#N/A</v>
      </c>
      <c r="OH49" s="165" t="e">
        <f t="shared" si="421"/>
        <v>#N/A</v>
      </c>
      <c r="OI49" s="165" t="e">
        <f t="shared" si="422"/>
        <v>#N/A</v>
      </c>
      <c r="OJ49" s="165" t="e">
        <f t="shared" si="423"/>
        <v>#N/A</v>
      </c>
      <c r="OK49" s="165" t="e">
        <f t="shared" si="424"/>
        <v>#N/A</v>
      </c>
      <c r="OL49" s="165" t="e">
        <f t="shared" si="425"/>
        <v>#N/A</v>
      </c>
      <c r="OM49" s="165" t="e">
        <f t="shared" si="426"/>
        <v>#N/A</v>
      </c>
      <c r="ON49" s="165" t="e">
        <f t="shared" si="427"/>
        <v>#N/A</v>
      </c>
      <c r="OO49" s="165" t="e">
        <f t="shared" si="428"/>
        <v>#N/A</v>
      </c>
      <c r="OP49" s="165" t="e">
        <f t="shared" si="429"/>
        <v>#N/A</v>
      </c>
      <c r="OQ49" s="165" t="e">
        <f t="shared" si="430"/>
        <v>#N/A</v>
      </c>
      <c r="OR49" s="165" t="e">
        <f t="shared" si="431"/>
        <v>#N/A</v>
      </c>
      <c r="OS49" s="165" t="e">
        <f t="shared" si="432"/>
        <v>#N/A</v>
      </c>
      <c r="OT49" s="165" t="e">
        <f t="shared" si="433"/>
        <v>#N/A</v>
      </c>
      <c r="OU49" s="165" t="e">
        <f t="shared" si="434"/>
        <v>#N/A</v>
      </c>
      <c r="OV49" s="165" t="e">
        <f t="shared" si="435"/>
        <v>#N/A</v>
      </c>
      <c r="OW49" s="165" t="e">
        <f t="shared" si="436"/>
        <v>#N/A</v>
      </c>
      <c r="OX49" s="165" t="e">
        <f t="shared" si="437"/>
        <v>#N/A</v>
      </c>
      <c r="OY49" s="165" t="e">
        <f t="shared" si="438"/>
        <v>#N/A</v>
      </c>
      <c r="OZ49" s="165" t="e">
        <f t="shared" si="439"/>
        <v>#N/A</v>
      </c>
      <c r="PA49" s="165" t="e">
        <f t="shared" si="440"/>
        <v>#N/A</v>
      </c>
      <c r="PB49" s="165" t="e">
        <f t="shared" si="441"/>
        <v>#N/A</v>
      </c>
      <c r="PC49" s="165" t="e">
        <f t="shared" si="442"/>
        <v>#N/A</v>
      </c>
      <c r="PD49" s="165" t="e">
        <f t="shared" si="443"/>
        <v>#N/A</v>
      </c>
      <c r="PE49" s="165" t="e">
        <f t="shared" si="444"/>
        <v>#N/A</v>
      </c>
      <c r="PF49" s="165" t="e">
        <f t="shared" si="445"/>
        <v>#N/A</v>
      </c>
      <c r="PG49" s="165" t="e">
        <f t="shared" si="446"/>
        <v>#N/A</v>
      </c>
      <c r="PH49" s="165" t="e">
        <f t="shared" si="447"/>
        <v>#N/A</v>
      </c>
    </row>
    <row r="50" spans="1:424" hidden="1" x14ac:dyDescent="0.45">
      <c r="A50" s="4">
        <v>47</v>
      </c>
      <c r="B50" s="92" t="str">
        <f t="shared" si="208"/>
        <v/>
      </c>
      <c r="C50" s="91"/>
      <c r="D50" s="92" t="str">
        <f t="shared" si="209"/>
        <v/>
      </c>
      <c r="E50" s="120" t="str">
        <f t="shared" si="0"/>
        <v/>
      </c>
      <c r="F50" s="120" t="str">
        <f t="shared" si="1"/>
        <v/>
      </c>
      <c r="G50" s="71" t="str">
        <f t="shared" si="210"/>
        <v/>
      </c>
      <c r="H50" s="23"/>
      <c r="I50" s="55"/>
      <c r="J50" s="298"/>
      <c r="K50" s="72" t="str">
        <f>IF(AND(B50&gt;0,C50&gt;0,D50&gt;0),IF(ISBLANK(J50),IF(ISBLANK(H50),"",(D50-B50)*VLOOKUP(H50,VLookups!$A$4:$B$13,2,FALSE)),J50),"")</f>
        <v/>
      </c>
      <c r="L50" s="73" t="str">
        <f t="shared" si="246"/>
        <v/>
      </c>
      <c r="M50" s="91"/>
      <c r="N50" s="265" t="str">
        <f>IF(AND(M50&gt;0,C50&gt;0,NOT(K50="")),ABS(VLOOKUP($M$1,VLookups!$A$43:$B$44,2,FALSE)-_xlfn.NORM.DIST(M50,G50,K50,TRUE)),"")</f>
        <v/>
      </c>
      <c r="O50" s="90" t="str">
        <f>IF(AND($B50&gt;0,$C50&gt;0,$D50&gt;0,NOT(ISBLANK($H50))),_xlfn.NORM.INV(ABS(VLOOKUP($M$1,VLookups!$A$43:$B$44,2,FALSE)-O$3),$G50,$K50),"")</f>
        <v/>
      </c>
      <c r="P50" s="89" t="str">
        <f>IF(AND($B50&gt;0,$C50&gt;0,$D50&gt;0,NOT(ISBLANK($H50))),_xlfn.NORM.INV(ABS(VLOOKUP($M$1,VLookups!$A$43:$B$44,2,FALSE)-P$3),$G50,$K50),"")</f>
        <v/>
      </c>
      <c r="Q50" s="90" t="str">
        <f>IF(AND($B50&gt;0,$C50&gt;0,$D50&gt;0,NOT(ISBLANK($H50))),_xlfn.NORM.INV(ABS(VLOOKUP($M$1,VLookups!$A$43:$B$44,2,FALSE)-Q$3),$G50,$K50),"")</f>
        <v/>
      </c>
      <c r="R50" s="89" t="str">
        <f>IF(AND($B50&gt;0,$C50&gt;0,$D50&gt;0,NOT(ISBLANK($H50))),_xlfn.NORM.INV(ABS(VLOOKUP($M$1,VLookups!$A$43:$B$44,2,FALSE)-R$3),$G50,$K50),"")</f>
        <v/>
      </c>
      <c r="S50" s="90" t="str">
        <f>IF(AND($B50&gt;0,$C50&gt;0,$D50&gt;0,NOT(ISBLANK($H50))),_xlfn.NORM.INV(ABS(VLOOKUP($M$1,VLookups!$A$43:$B$44,2,FALSE)-S$3),$G50,$K50),"")</f>
        <v/>
      </c>
      <c r="T50" s="89" t="str">
        <f>IF(AND($B50&gt;0,$C50&gt;0,$D50&gt;0,NOT(ISBLANK($H50))),_xlfn.NORM.INV(ABS(VLOOKUP($M$1,VLookups!$A$43:$B$44,2,FALSE)-T$3),$G50,$K50),"")</f>
        <v/>
      </c>
      <c r="U50" s="5"/>
      <c r="V50" s="164" t="str">
        <f t="shared" si="211"/>
        <v/>
      </c>
      <c r="W50" s="47" t="str">
        <f t="shared" si="212"/>
        <v/>
      </c>
      <c r="X50" s="47" t="str">
        <f t="shared" ref="X50:CI53" si="462">IF(ISNONTEXT($V50),Y50-$V50,"")</f>
        <v/>
      </c>
      <c r="Y50" s="47" t="str">
        <f t="shared" si="462"/>
        <v/>
      </c>
      <c r="Z50" s="47" t="str">
        <f t="shared" si="462"/>
        <v/>
      </c>
      <c r="AA50" s="47" t="str">
        <f t="shared" si="462"/>
        <v/>
      </c>
      <c r="AB50" s="47" t="str">
        <f t="shared" si="462"/>
        <v/>
      </c>
      <c r="AC50" s="47" t="str">
        <f t="shared" si="462"/>
        <v/>
      </c>
      <c r="AD50" s="47" t="str">
        <f t="shared" si="462"/>
        <v/>
      </c>
      <c r="AE50" s="47" t="str">
        <f t="shared" si="462"/>
        <v/>
      </c>
      <c r="AF50" s="47" t="str">
        <f t="shared" si="462"/>
        <v/>
      </c>
      <c r="AG50" s="47" t="str">
        <f t="shared" si="462"/>
        <v/>
      </c>
      <c r="AH50" s="47" t="str">
        <f t="shared" si="462"/>
        <v/>
      </c>
      <c r="AI50" s="47" t="str">
        <f t="shared" si="462"/>
        <v/>
      </c>
      <c r="AJ50" s="47" t="str">
        <f t="shared" si="462"/>
        <v/>
      </c>
      <c r="AK50" s="47" t="str">
        <f t="shared" si="462"/>
        <v/>
      </c>
      <c r="AL50" s="47" t="str">
        <f t="shared" si="462"/>
        <v/>
      </c>
      <c r="AM50" s="47" t="str">
        <f t="shared" si="462"/>
        <v/>
      </c>
      <c r="AN50" s="47" t="str">
        <f t="shared" si="462"/>
        <v/>
      </c>
      <c r="AO50" s="47" t="str">
        <f t="shared" si="462"/>
        <v/>
      </c>
      <c r="AP50" s="47" t="str">
        <f t="shared" si="462"/>
        <v/>
      </c>
      <c r="AQ50" s="47" t="str">
        <f t="shared" si="462"/>
        <v/>
      </c>
      <c r="AR50" s="47" t="str">
        <f t="shared" si="462"/>
        <v/>
      </c>
      <c r="AS50" s="47" t="str">
        <f t="shared" si="462"/>
        <v/>
      </c>
      <c r="AT50" s="47" t="str">
        <f t="shared" si="462"/>
        <v/>
      </c>
      <c r="AU50" s="47" t="str">
        <f t="shared" si="462"/>
        <v/>
      </c>
      <c r="AV50" s="47" t="str">
        <f t="shared" si="462"/>
        <v/>
      </c>
      <c r="AW50" s="47" t="str">
        <f t="shared" si="462"/>
        <v/>
      </c>
      <c r="AX50" s="47" t="str">
        <f t="shared" si="462"/>
        <v/>
      </c>
      <c r="AY50" s="47" t="str">
        <f t="shared" si="462"/>
        <v/>
      </c>
      <c r="AZ50" s="47" t="str">
        <f t="shared" si="462"/>
        <v/>
      </c>
      <c r="BA50" s="47" t="str">
        <f t="shared" si="462"/>
        <v/>
      </c>
      <c r="BB50" s="47" t="str">
        <f t="shared" si="462"/>
        <v/>
      </c>
      <c r="BC50" s="47" t="str">
        <f t="shared" si="462"/>
        <v/>
      </c>
      <c r="BD50" s="47" t="str">
        <f t="shared" si="462"/>
        <v/>
      </c>
      <c r="BE50" s="47" t="str">
        <f t="shared" si="462"/>
        <v/>
      </c>
      <c r="BF50" s="47" t="str">
        <f t="shared" si="462"/>
        <v/>
      </c>
      <c r="BG50" s="47" t="str">
        <f t="shared" si="462"/>
        <v/>
      </c>
      <c r="BH50" s="47" t="str">
        <f t="shared" si="462"/>
        <v/>
      </c>
      <c r="BI50" s="47" t="str">
        <f t="shared" si="462"/>
        <v/>
      </c>
      <c r="BJ50" s="47" t="str">
        <f t="shared" si="462"/>
        <v/>
      </c>
      <c r="BK50" s="47" t="str">
        <f t="shared" si="462"/>
        <v/>
      </c>
      <c r="BL50" s="47" t="str">
        <f t="shared" si="462"/>
        <v/>
      </c>
      <c r="BM50" s="47" t="str">
        <f t="shared" si="462"/>
        <v/>
      </c>
      <c r="BN50" s="47" t="str">
        <f t="shared" si="462"/>
        <v/>
      </c>
      <c r="BO50" s="47" t="str">
        <f t="shared" si="462"/>
        <v/>
      </c>
      <c r="BP50" s="47" t="str">
        <f t="shared" si="462"/>
        <v/>
      </c>
      <c r="BQ50" s="47" t="str">
        <f t="shared" si="462"/>
        <v/>
      </c>
      <c r="BR50" s="47" t="str">
        <f t="shared" si="462"/>
        <v/>
      </c>
      <c r="BS50" s="47" t="str">
        <f t="shared" si="462"/>
        <v/>
      </c>
      <c r="BT50" s="47" t="str">
        <f t="shared" si="462"/>
        <v/>
      </c>
      <c r="BU50" s="47" t="str">
        <f t="shared" si="462"/>
        <v/>
      </c>
      <c r="BV50" s="47" t="str">
        <f t="shared" si="462"/>
        <v/>
      </c>
      <c r="BW50" s="47" t="str">
        <f t="shared" si="462"/>
        <v/>
      </c>
      <c r="BX50" s="47" t="str">
        <f t="shared" si="462"/>
        <v/>
      </c>
      <c r="BY50" s="47" t="str">
        <f t="shared" si="462"/>
        <v/>
      </c>
      <c r="BZ50" s="47" t="str">
        <f t="shared" si="462"/>
        <v/>
      </c>
      <c r="CA50" s="47" t="str">
        <f t="shared" si="462"/>
        <v/>
      </c>
      <c r="CB50" s="47" t="str">
        <f t="shared" si="462"/>
        <v/>
      </c>
      <c r="CC50" s="47" t="str">
        <f t="shared" si="462"/>
        <v/>
      </c>
      <c r="CD50" s="47" t="str">
        <f t="shared" si="462"/>
        <v/>
      </c>
      <c r="CE50" s="47" t="str">
        <f t="shared" si="462"/>
        <v/>
      </c>
      <c r="CF50" s="47" t="str">
        <f t="shared" si="462"/>
        <v/>
      </c>
      <c r="CG50" s="47" t="str">
        <f t="shared" si="462"/>
        <v/>
      </c>
      <c r="CH50" s="47" t="str">
        <f t="shared" si="462"/>
        <v/>
      </c>
      <c r="CI50" s="47" t="str">
        <f t="shared" si="462"/>
        <v/>
      </c>
      <c r="CJ50" s="47" t="str">
        <f t="shared" si="460"/>
        <v/>
      </c>
      <c r="CK50" s="47" t="str">
        <f t="shared" si="460"/>
        <v/>
      </c>
      <c r="CL50" s="47" t="str">
        <f t="shared" si="460"/>
        <v/>
      </c>
      <c r="CM50" s="47" t="str">
        <f t="shared" si="460"/>
        <v/>
      </c>
      <c r="CN50" s="47" t="str">
        <f t="shared" si="460"/>
        <v/>
      </c>
      <c r="CO50" s="47" t="str">
        <f t="shared" si="460"/>
        <v/>
      </c>
      <c r="CP50" s="47" t="str">
        <f t="shared" si="460"/>
        <v/>
      </c>
      <c r="CQ50" s="47" t="str">
        <f t="shared" si="460"/>
        <v/>
      </c>
      <c r="CR50" s="47" t="str">
        <f t="shared" si="460"/>
        <v/>
      </c>
      <c r="CS50" s="47" t="str">
        <f t="shared" si="460"/>
        <v/>
      </c>
      <c r="CT50" s="47" t="str">
        <f t="shared" si="460"/>
        <v/>
      </c>
      <c r="CU50" s="47" t="str">
        <f t="shared" si="460"/>
        <v/>
      </c>
      <c r="CV50" s="47" t="str">
        <f t="shared" si="460"/>
        <v/>
      </c>
      <c r="CW50" s="47" t="str">
        <f t="shared" si="460"/>
        <v/>
      </c>
      <c r="CX50" s="47" t="str">
        <f t="shared" si="460"/>
        <v/>
      </c>
      <c r="CY50" s="47" t="str">
        <f t="shared" si="460"/>
        <v/>
      </c>
      <c r="CZ50" s="47" t="str">
        <f t="shared" si="460"/>
        <v/>
      </c>
      <c r="DA50" s="47" t="str">
        <f t="shared" si="460"/>
        <v/>
      </c>
      <c r="DB50" s="47" t="str">
        <f t="shared" si="460"/>
        <v/>
      </c>
      <c r="DC50" s="47" t="str">
        <f t="shared" si="460"/>
        <v/>
      </c>
      <c r="DD50" s="47" t="str">
        <f t="shared" si="460"/>
        <v/>
      </c>
      <c r="DE50" s="47" t="str">
        <f t="shared" si="460"/>
        <v/>
      </c>
      <c r="DF50" s="47" t="str">
        <f t="shared" si="460"/>
        <v/>
      </c>
      <c r="DG50" s="47" t="str">
        <f t="shared" si="460"/>
        <v/>
      </c>
      <c r="DH50" s="47" t="str">
        <f t="shared" si="460"/>
        <v/>
      </c>
      <c r="DI50" s="47" t="str">
        <f t="shared" si="460"/>
        <v/>
      </c>
      <c r="DJ50" s="47" t="str">
        <f t="shared" si="460"/>
        <v/>
      </c>
      <c r="DK50" s="47" t="str">
        <f t="shared" si="460"/>
        <v/>
      </c>
      <c r="DL50" s="47" t="str">
        <f t="shared" si="460"/>
        <v/>
      </c>
      <c r="DM50" s="47" t="str">
        <f t="shared" si="460"/>
        <v/>
      </c>
      <c r="DN50" s="47" t="str">
        <f t="shared" si="460"/>
        <v/>
      </c>
      <c r="DO50" s="47" t="str">
        <f t="shared" si="460"/>
        <v/>
      </c>
      <c r="DP50" s="47" t="str">
        <f t="shared" si="460"/>
        <v/>
      </c>
      <c r="DQ50" s="47" t="str">
        <f t="shared" si="460"/>
        <v/>
      </c>
      <c r="DR50" s="47" t="str">
        <f t="shared" si="460"/>
        <v/>
      </c>
      <c r="DS50" s="179" t="str">
        <f t="shared" si="213"/>
        <v/>
      </c>
      <c r="DT50" s="47" t="str">
        <f t="shared" si="214"/>
        <v/>
      </c>
      <c r="DU50" s="47" t="str">
        <f t="shared" ref="DU50:GF53" si="463">IF(ISNONTEXT($V50),DT50+$V50,"")</f>
        <v/>
      </c>
      <c r="DV50" s="47" t="str">
        <f t="shared" si="463"/>
        <v/>
      </c>
      <c r="DW50" s="47" t="str">
        <f t="shared" si="463"/>
        <v/>
      </c>
      <c r="DX50" s="47" t="str">
        <f t="shared" si="463"/>
        <v/>
      </c>
      <c r="DY50" s="47" t="str">
        <f t="shared" si="463"/>
        <v/>
      </c>
      <c r="DZ50" s="47" t="str">
        <f t="shared" si="463"/>
        <v/>
      </c>
      <c r="EA50" s="47" t="str">
        <f t="shared" si="463"/>
        <v/>
      </c>
      <c r="EB50" s="47" t="str">
        <f t="shared" si="463"/>
        <v/>
      </c>
      <c r="EC50" s="47" t="str">
        <f t="shared" si="463"/>
        <v/>
      </c>
      <c r="ED50" s="47" t="str">
        <f t="shared" si="463"/>
        <v/>
      </c>
      <c r="EE50" s="47" t="str">
        <f t="shared" si="463"/>
        <v/>
      </c>
      <c r="EF50" s="47" t="str">
        <f t="shared" si="463"/>
        <v/>
      </c>
      <c r="EG50" s="47" t="str">
        <f t="shared" si="463"/>
        <v/>
      </c>
      <c r="EH50" s="47" t="str">
        <f t="shared" si="463"/>
        <v/>
      </c>
      <c r="EI50" s="47" t="str">
        <f t="shared" si="463"/>
        <v/>
      </c>
      <c r="EJ50" s="47" t="str">
        <f t="shared" si="463"/>
        <v/>
      </c>
      <c r="EK50" s="47" t="str">
        <f t="shared" si="463"/>
        <v/>
      </c>
      <c r="EL50" s="47" t="str">
        <f t="shared" si="463"/>
        <v/>
      </c>
      <c r="EM50" s="47" t="str">
        <f t="shared" si="463"/>
        <v/>
      </c>
      <c r="EN50" s="47" t="str">
        <f t="shared" si="463"/>
        <v/>
      </c>
      <c r="EO50" s="47" t="str">
        <f t="shared" si="463"/>
        <v/>
      </c>
      <c r="EP50" s="47" t="str">
        <f t="shared" si="463"/>
        <v/>
      </c>
      <c r="EQ50" s="47" t="str">
        <f t="shared" si="463"/>
        <v/>
      </c>
      <c r="ER50" s="47" t="str">
        <f t="shared" si="463"/>
        <v/>
      </c>
      <c r="ES50" s="47" t="str">
        <f t="shared" si="463"/>
        <v/>
      </c>
      <c r="ET50" s="47" t="str">
        <f t="shared" si="463"/>
        <v/>
      </c>
      <c r="EU50" s="47" t="str">
        <f t="shared" si="463"/>
        <v/>
      </c>
      <c r="EV50" s="47" t="str">
        <f t="shared" si="463"/>
        <v/>
      </c>
      <c r="EW50" s="47" t="str">
        <f t="shared" si="463"/>
        <v/>
      </c>
      <c r="EX50" s="47" t="str">
        <f t="shared" si="463"/>
        <v/>
      </c>
      <c r="EY50" s="47" t="str">
        <f t="shared" si="463"/>
        <v/>
      </c>
      <c r="EZ50" s="47" t="str">
        <f t="shared" si="463"/>
        <v/>
      </c>
      <c r="FA50" s="47" t="str">
        <f t="shared" si="463"/>
        <v/>
      </c>
      <c r="FB50" s="47" t="str">
        <f t="shared" si="463"/>
        <v/>
      </c>
      <c r="FC50" s="47" t="str">
        <f t="shared" si="463"/>
        <v/>
      </c>
      <c r="FD50" s="47" t="str">
        <f t="shared" si="463"/>
        <v/>
      </c>
      <c r="FE50" s="47" t="str">
        <f t="shared" si="463"/>
        <v/>
      </c>
      <c r="FF50" s="47" t="str">
        <f t="shared" si="463"/>
        <v/>
      </c>
      <c r="FG50" s="47" t="str">
        <f t="shared" si="463"/>
        <v/>
      </c>
      <c r="FH50" s="47" t="str">
        <f t="shared" si="463"/>
        <v/>
      </c>
      <c r="FI50" s="47" t="str">
        <f t="shared" si="463"/>
        <v/>
      </c>
      <c r="FJ50" s="47" t="str">
        <f t="shared" si="463"/>
        <v/>
      </c>
      <c r="FK50" s="47" t="str">
        <f t="shared" si="463"/>
        <v/>
      </c>
      <c r="FL50" s="47" t="str">
        <f t="shared" si="463"/>
        <v/>
      </c>
      <c r="FM50" s="47" t="str">
        <f t="shared" si="463"/>
        <v/>
      </c>
      <c r="FN50" s="47" t="str">
        <f t="shared" si="463"/>
        <v/>
      </c>
      <c r="FO50" s="47" t="str">
        <f t="shared" si="463"/>
        <v/>
      </c>
      <c r="FP50" s="47" t="str">
        <f t="shared" si="463"/>
        <v/>
      </c>
      <c r="FQ50" s="47" t="str">
        <f t="shared" si="463"/>
        <v/>
      </c>
      <c r="FR50" s="47" t="str">
        <f t="shared" si="463"/>
        <v/>
      </c>
      <c r="FS50" s="47" t="str">
        <f t="shared" si="463"/>
        <v/>
      </c>
      <c r="FT50" s="47" t="str">
        <f t="shared" si="463"/>
        <v/>
      </c>
      <c r="FU50" s="47" t="str">
        <f t="shared" si="463"/>
        <v/>
      </c>
      <c r="FV50" s="47" t="str">
        <f t="shared" si="463"/>
        <v/>
      </c>
      <c r="FW50" s="47" t="str">
        <f t="shared" si="463"/>
        <v/>
      </c>
      <c r="FX50" s="47" t="str">
        <f t="shared" si="463"/>
        <v/>
      </c>
      <c r="FY50" s="47" t="str">
        <f t="shared" si="463"/>
        <v/>
      </c>
      <c r="FZ50" s="47" t="str">
        <f t="shared" si="463"/>
        <v/>
      </c>
      <c r="GA50" s="47" t="str">
        <f t="shared" si="463"/>
        <v/>
      </c>
      <c r="GB50" s="47" t="str">
        <f t="shared" si="463"/>
        <v/>
      </c>
      <c r="GC50" s="47" t="str">
        <f t="shared" si="463"/>
        <v/>
      </c>
      <c r="GD50" s="47" t="str">
        <f t="shared" si="463"/>
        <v/>
      </c>
      <c r="GE50" s="47" t="str">
        <f t="shared" si="463"/>
        <v/>
      </c>
      <c r="GF50" s="47" t="str">
        <f t="shared" si="463"/>
        <v/>
      </c>
      <c r="GG50" s="47" t="str">
        <f t="shared" si="461"/>
        <v/>
      </c>
      <c r="GH50" s="47" t="str">
        <f t="shared" si="461"/>
        <v/>
      </c>
      <c r="GI50" s="47" t="str">
        <f t="shared" si="461"/>
        <v/>
      </c>
      <c r="GJ50" s="47" t="str">
        <f t="shared" si="461"/>
        <v/>
      </c>
      <c r="GK50" s="47" t="str">
        <f t="shared" si="461"/>
        <v/>
      </c>
      <c r="GL50" s="47" t="str">
        <f t="shared" si="461"/>
        <v/>
      </c>
      <c r="GM50" s="47" t="str">
        <f t="shared" si="461"/>
        <v/>
      </c>
      <c r="GN50" s="47" t="str">
        <f t="shared" si="461"/>
        <v/>
      </c>
      <c r="GO50" s="47" t="str">
        <f t="shared" si="461"/>
        <v/>
      </c>
      <c r="GP50" s="47" t="str">
        <f t="shared" si="461"/>
        <v/>
      </c>
      <c r="GQ50" s="47" t="str">
        <f t="shared" si="461"/>
        <v/>
      </c>
      <c r="GR50" s="47" t="str">
        <f t="shared" si="461"/>
        <v/>
      </c>
      <c r="GS50" s="47" t="str">
        <f t="shared" si="461"/>
        <v/>
      </c>
      <c r="GT50" s="47" t="str">
        <f t="shared" si="461"/>
        <v/>
      </c>
      <c r="GU50" s="47" t="str">
        <f t="shared" si="461"/>
        <v/>
      </c>
      <c r="GV50" s="47" t="str">
        <f t="shared" si="461"/>
        <v/>
      </c>
      <c r="GW50" s="47" t="str">
        <f t="shared" si="461"/>
        <v/>
      </c>
      <c r="GX50" s="47" t="str">
        <f t="shared" si="461"/>
        <v/>
      </c>
      <c r="GY50" s="47" t="str">
        <f t="shared" si="461"/>
        <v/>
      </c>
      <c r="GZ50" s="47" t="str">
        <f t="shared" si="461"/>
        <v/>
      </c>
      <c r="HA50" s="47" t="str">
        <f t="shared" si="461"/>
        <v/>
      </c>
      <c r="HB50" s="47" t="str">
        <f t="shared" si="461"/>
        <v/>
      </c>
      <c r="HC50" s="47" t="str">
        <f t="shared" si="461"/>
        <v/>
      </c>
      <c r="HD50" s="47" t="str">
        <f t="shared" si="461"/>
        <v/>
      </c>
      <c r="HE50" s="47" t="str">
        <f t="shared" si="461"/>
        <v/>
      </c>
      <c r="HF50" s="47" t="str">
        <f t="shared" si="461"/>
        <v/>
      </c>
      <c r="HG50" s="47" t="str">
        <f t="shared" si="461"/>
        <v/>
      </c>
      <c r="HH50" s="47" t="str">
        <f t="shared" si="461"/>
        <v/>
      </c>
      <c r="HI50" s="47" t="str">
        <f t="shared" si="461"/>
        <v/>
      </c>
      <c r="HJ50" s="47" t="str">
        <f t="shared" si="461"/>
        <v/>
      </c>
      <c r="HK50" s="47" t="str">
        <f t="shared" si="461"/>
        <v/>
      </c>
      <c r="HL50" s="47" t="str">
        <f t="shared" si="461"/>
        <v/>
      </c>
      <c r="HM50" s="47" t="str">
        <f t="shared" si="461"/>
        <v/>
      </c>
      <c r="HN50" s="47" t="str">
        <f t="shared" si="461"/>
        <v/>
      </c>
      <c r="HO50" s="47" t="str">
        <f t="shared" si="461"/>
        <v/>
      </c>
      <c r="HP50" s="165" t="e">
        <f t="shared" si="247"/>
        <v>#N/A</v>
      </c>
      <c r="HQ50" s="165" t="e">
        <f t="shared" si="248"/>
        <v>#N/A</v>
      </c>
      <c r="HR50" s="165" t="e">
        <f t="shared" si="249"/>
        <v>#N/A</v>
      </c>
      <c r="HS50" s="165" t="e">
        <f t="shared" si="250"/>
        <v>#N/A</v>
      </c>
      <c r="HT50" s="165" t="e">
        <f t="shared" si="251"/>
        <v>#N/A</v>
      </c>
      <c r="HU50" s="165" t="e">
        <f t="shared" si="252"/>
        <v>#N/A</v>
      </c>
      <c r="HV50" s="165" t="e">
        <f t="shared" si="253"/>
        <v>#N/A</v>
      </c>
      <c r="HW50" s="165" t="e">
        <f t="shared" si="254"/>
        <v>#N/A</v>
      </c>
      <c r="HX50" s="165" t="e">
        <f t="shared" si="255"/>
        <v>#N/A</v>
      </c>
      <c r="HY50" s="165" t="e">
        <f t="shared" si="256"/>
        <v>#N/A</v>
      </c>
      <c r="HZ50" s="165" t="e">
        <f t="shared" si="257"/>
        <v>#N/A</v>
      </c>
      <c r="IA50" s="165" t="e">
        <f t="shared" si="258"/>
        <v>#N/A</v>
      </c>
      <c r="IB50" s="165" t="e">
        <f t="shared" si="259"/>
        <v>#N/A</v>
      </c>
      <c r="IC50" s="165" t="e">
        <f t="shared" si="260"/>
        <v>#N/A</v>
      </c>
      <c r="ID50" s="165" t="e">
        <f t="shared" si="261"/>
        <v>#N/A</v>
      </c>
      <c r="IE50" s="165" t="e">
        <f t="shared" si="262"/>
        <v>#N/A</v>
      </c>
      <c r="IF50" s="165" t="e">
        <f t="shared" si="263"/>
        <v>#N/A</v>
      </c>
      <c r="IG50" s="165" t="e">
        <f t="shared" si="264"/>
        <v>#N/A</v>
      </c>
      <c r="IH50" s="165" t="e">
        <f t="shared" si="265"/>
        <v>#N/A</v>
      </c>
      <c r="II50" s="165" t="e">
        <f t="shared" si="266"/>
        <v>#N/A</v>
      </c>
      <c r="IJ50" s="165" t="e">
        <f t="shared" si="267"/>
        <v>#N/A</v>
      </c>
      <c r="IK50" s="165" t="e">
        <f t="shared" si="268"/>
        <v>#N/A</v>
      </c>
      <c r="IL50" s="165" t="e">
        <f t="shared" si="269"/>
        <v>#N/A</v>
      </c>
      <c r="IM50" s="165" t="e">
        <f t="shared" si="270"/>
        <v>#N/A</v>
      </c>
      <c r="IN50" s="165" t="e">
        <f t="shared" si="271"/>
        <v>#N/A</v>
      </c>
      <c r="IO50" s="165" t="e">
        <f t="shared" si="272"/>
        <v>#N/A</v>
      </c>
      <c r="IP50" s="165" t="e">
        <f t="shared" si="273"/>
        <v>#N/A</v>
      </c>
      <c r="IQ50" s="165" t="e">
        <f t="shared" si="274"/>
        <v>#N/A</v>
      </c>
      <c r="IR50" s="165" t="e">
        <f t="shared" si="275"/>
        <v>#N/A</v>
      </c>
      <c r="IS50" s="165" t="e">
        <f t="shared" si="276"/>
        <v>#N/A</v>
      </c>
      <c r="IT50" s="165" t="e">
        <f t="shared" si="277"/>
        <v>#N/A</v>
      </c>
      <c r="IU50" s="165" t="e">
        <f t="shared" si="278"/>
        <v>#N/A</v>
      </c>
      <c r="IV50" s="165" t="e">
        <f t="shared" si="279"/>
        <v>#N/A</v>
      </c>
      <c r="IW50" s="165" t="e">
        <f t="shared" si="280"/>
        <v>#N/A</v>
      </c>
      <c r="IX50" s="165" t="e">
        <f t="shared" si="281"/>
        <v>#N/A</v>
      </c>
      <c r="IY50" s="165" t="e">
        <f t="shared" si="282"/>
        <v>#N/A</v>
      </c>
      <c r="IZ50" s="165" t="e">
        <f t="shared" si="283"/>
        <v>#N/A</v>
      </c>
      <c r="JA50" s="165" t="e">
        <f t="shared" si="284"/>
        <v>#N/A</v>
      </c>
      <c r="JB50" s="165" t="e">
        <f t="shared" si="285"/>
        <v>#N/A</v>
      </c>
      <c r="JC50" s="165" t="e">
        <f t="shared" si="286"/>
        <v>#N/A</v>
      </c>
      <c r="JD50" s="165" t="e">
        <f t="shared" si="287"/>
        <v>#N/A</v>
      </c>
      <c r="JE50" s="165" t="e">
        <f t="shared" si="288"/>
        <v>#N/A</v>
      </c>
      <c r="JF50" s="165" t="e">
        <f t="shared" si="289"/>
        <v>#N/A</v>
      </c>
      <c r="JG50" s="165" t="e">
        <f t="shared" si="290"/>
        <v>#N/A</v>
      </c>
      <c r="JH50" s="165" t="e">
        <f t="shared" si="291"/>
        <v>#N/A</v>
      </c>
      <c r="JI50" s="165" t="e">
        <f t="shared" si="292"/>
        <v>#N/A</v>
      </c>
      <c r="JJ50" s="165" t="e">
        <f t="shared" si="293"/>
        <v>#N/A</v>
      </c>
      <c r="JK50" s="165" t="e">
        <f t="shared" si="294"/>
        <v>#N/A</v>
      </c>
      <c r="JL50" s="165" t="e">
        <f t="shared" si="295"/>
        <v>#N/A</v>
      </c>
      <c r="JM50" s="165" t="e">
        <f t="shared" si="296"/>
        <v>#N/A</v>
      </c>
      <c r="JN50" s="165" t="e">
        <f t="shared" si="297"/>
        <v>#N/A</v>
      </c>
      <c r="JO50" s="165" t="e">
        <f t="shared" si="298"/>
        <v>#N/A</v>
      </c>
      <c r="JP50" s="165" t="e">
        <f t="shared" si="299"/>
        <v>#N/A</v>
      </c>
      <c r="JQ50" s="165" t="e">
        <f t="shared" si="300"/>
        <v>#N/A</v>
      </c>
      <c r="JR50" s="165" t="e">
        <f t="shared" si="301"/>
        <v>#N/A</v>
      </c>
      <c r="JS50" s="165" t="e">
        <f t="shared" si="302"/>
        <v>#N/A</v>
      </c>
      <c r="JT50" s="165" t="e">
        <f t="shared" si="303"/>
        <v>#N/A</v>
      </c>
      <c r="JU50" s="165" t="e">
        <f t="shared" si="304"/>
        <v>#N/A</v>
      </c>
      <c r="JV50" s="165" t="e">
        <f t="shared" si="305"/>
        <v>#N/A</v>
      </c>
      <c r="JW50" s="165" t="e">
        <f t="shared" si="306"/>
        <v>#N/A</v>
      </c>
      <c r="JX50" s="165" t="e">
        <f t="shared" si="307"/>
        <v>#N/A</v>
      </c>
      <c r="JY50" s="165" t="e">
        <f t="shared" si="308"/>
        <v>#N/A</v>
      </c>
      <c r="JZ50" s="165" t="e">
        <f t="shared" si="309"/>
        <v>#N/A</v>
      </c>
      <c r="KA50" s="165" t="e">
        <f t="shared" si="310"/>
        <v>#N/A</v>
      </c>
      <c r="KB50" s="165" t="e">
        <f t="shared" si="311"/>
        <v>#N/A</v>
      </c>
      <c r="KC50" s="165" t="e">
        <f t="shared" si="312"/>
        <v>#N/A</v>
      </c>
      <c r="KD50" s="165" t="e">
        <f t="shared" si="313"/>
        <v>#N/A</v>
      </c>
      <c r="KE50" s="165" t="e">
        <f t="shared" si="314"/>
        <v>#N/A</v>
      </c>
      <c r="KF50" s="165" t="e">
        <f t="shared" si="315"/>
        <v>#N/A</v>
      </c>
      <c r="KG50" s="165" t="e">
        <f t="shared" si="316"/>
        <v>#N/A</v>
      </c>
      <c r="KH50" s="165" t="e">
        <f t="shared" si="317"/>
        <v>#N/A</v>
      </c>
      <c r="KI50" s="165" t="e">
        <f t="shared" si="318"/>
        <v>#N/A</v>
      </c>
      <c r="KJ50" s="165" t="e">
        <f t="shared" si="319"/>
        <v>#N/A</v>
      </c>
      <c r="KK50" s="165" t="e">
        <f t="shared" si="320"/>
        <v>#N/A</v>
      </c>
      <c r="KL50" s="165" t="e">
        <f t="shared" si="321"/>
        <v>#N/A</v>
      </c>
      <c r="KM50" s="165" t="e">
        <f t="shared" si="322"/>
        <v>#N/A</v>
      </c>
      <c r="KN50" s="165" t="e">
        <f t="shared" si="323"/>
        <v>#N/A</v>
      </c>
      <c r="KO50" s="165" t="e">
        <f t="shared" si="324"/>
        <v>#N/A</v>
      </c>
      <c r="KP50" s="165" t="e">
        <f t="shared" si="325"/>
        <v>#N/A</v>
      </c>
      <c r="KQ50" s="165" t="e">
        <f t="shared" si="326"/>
        <v>#N/A</v>
      </c>
      <c r="KR50" s="165" t="e">
        <f t="shared" si="327"/>
        <v>#N/A</v>
      </c>
      <c r="KS50" s="165" t="e">
        <f t="shared" si="328"/>
        <v>#N/A</v>
      </c>
      <c r="KT50" s="165" t="e">
        <f t="shared" si="329"/>
        <v>#N/A</v>
      </c>
      <c r="KU50" s="165" t="e">
        <f t="shared" si="330"/>
        <v>#N/A</v>
      </c>
      <c r="KV50" s="165" t="e">
        <f t="shared" si="331"/>
        <v>#N/A</v>
      </c>
      <c r="KW50" s="165" t="e">
        <f t="shared" si="332"/>
        <v>#N/A</v>
      </c>
      <c r="KX50" s="165" t="e">
        <f t="shared" si="333"/>
        <v>#N/A</v>
      </c>
      <c r="KY50" s="165" t="e">
        <f t="shared" si="334"/>
        <v>#N/A</v>
      </c>
      <c r="KZ50" s="165" t="e">
        <f t="shared" si="335"/>
        <v>#N/A</v>
      </c>
      <c r="LA50" s="165" t="e">
        <f t="shared" si="336"/>
        <v>#N/A</v>
      </c>
      <c r="LB50" s="165" t="e">
        <f t="shared" si="337"/>
        <v>#N/A</v>
      </c>
      <c r="LC50" s="165" t="e">
        <f t="shared" si="338"/>
        <v>#N/A</v>
      </c>
      <c r="LD50" s="165" t="e">
        <f t="shared" si="339"/>
        <v>#N/A</v>
      </c>
      <c r="LE50" s="165" t="e">
        <f t="shared" si="340"/>
        <v>#N/A</v>
      </c>
      <c r="LF50" s="165" t="e">
        <f t="shared" si="341"/>
        <v>#N/A</v>
      </c>
      <c r="LG50" s="165" t="e">
        <f t="shared" si="342"/>
        <v>#N/A</v>
      </c>
      <c r="LH50" s="165" t="e">
        <f t="shared" si="343"/>
        <v>#N/A</v>
      </c>
      <c r="LI50" s="165" t="e">
        <f t="shared" si="344"/>
        <v>#N/A</v>
      </c>
      <c r="LJ50" s="165" t="e">
        <f t="shared" si="345"/>
        <v>#N/A</v>
      </c>
      <c r="LK50" s="165" t="e">
        <f t="shared" si="346"/>
        <v>#N/A</v>
      </c>
      <c r="LL50" s="165" t="e">
        <f t="shared" si="347"/>
        <v>#N/A</v>
      </c>
      <c r="LM50" s="165" t="e">
        <f t="shared" si="348"/>
        <v>#N/A</v>
      </c>
      <c r="LN50" s="165" t="e">
        <f t="shared" si="349"/>
        <v>#N/A</v>
      </c>
      <c r="LO50" s="165" t="e">
        <f t="shared" si="350"/>
        <v>#N/A</v>
      </c>
      <c r="LP50" s="165" t="e">
        <f t="shared" si="351"/>
        <v>#N/A</v>
      </c>
      <c r="LQ50" s="165" t="e">
        <f t="shared" si="352"/>
        <v>#N/A</v>
      </c>
      <c r="LR50" s="165" t="e">
        <f t="shared" si="353"/>
        <v>#N/A</v>
      </c>
      <c r="LS50" s="165" t="e">
        <f t="shared" si="354"/>
        <v>#N/A</v>
      </c>
      <c r="LT50" s="165" t="e">
        <f t="shared" si="355"/>
        <v>#N/A</v>
      </c>
      <c r="LU50" s="165" t="e">
        <f t="shared" si="356"/>
        <v>#N/A</v>
      </c>
      <c r="LV50" s="165" t="e">
        <f t="shared" si="357"/>
        <v>#N/A</v>
      </c>
      <c r="LW50" s="165" t="e">
        <f t="shared" si="358"/>
        <v>#N/A</v>
      </c>
      <c r="LX50" s="165" t="e">
        <f t="shared" si="359"/>
        <v>#N/A</v>
      </c>
      <c r="LY50" s="165" t="e">
        <f t="shared" si="360"/>
        <v>#N/A</v>
      </c>
      <c r="LZ50" s="165" t="e">
        <f t="shared" si="361"/>
        <v>#N/A</v>
      </c>
      <c r="MA50" s="165" t="e">
        <f t="shared" si="362"/>
        <v>#N/A</v>
      </c>
      <c r="MB50" s="165" t="e">
        <f t="shared" si="363"/>
        <v>#N/A</v>
      </c>
      <c r="MC50" s="165" t="e">
        <f t="shared" si="364"/>
        <v>#N/A</v>
      </c>
      <c r="MD50" s="165" t="e">
        <f t="shared" si="365"/>
        <v>#N/A</v>
      </c>
      <c r="ME50" s="165" t="e">
        <f t="shared" si="366"/>
        <v>#N/A</v>
      </c>
      <c r="MF50" s="165" t="e">
        <f t="shared" si="367"/>
        <v>#N/A</v>
      </c>
      <c r="MG50" s="165" t="e">
        <f t="shared" si="368"/>
        <v>#N/A</v>
      </c>
      <c r="MH50" s="165" t="e">
        <f t="shared" si="369"/>
        <v>#N/A</v>
      </c>
      <c r="MI50" s="165" t="e">
        <f t="shared" si="370"/>
        <v>#N/A</v>
      </c>
      <c r="MJ50" s="165" t="e">
        <f t="shared" si="371"/>
        <v>#N/A</v>
      </c>
      <c r="MK50" s="165" t="e">
        <f t="shared" si="372"/>
        <v>#N/A</v>
      </c>
      <c r="ML50" s="165" t="e">
        <f t="shared" si="373"/>
        <v>#N/A</v>
      </c>
      <c r="MM50" s="165" t="e">
        <f t="shared" si="374"/>
        <v>#N/A</v>
      </c>
      <c r="MN50" s="165" t="e">
        <f t="shared" si="375"/>
        <v>#N/A</v>
      </c>
      <c r="MO50" s="165" t="e">
        <f t="shared" si="376"/>
        <v>#N/A</v>
      </c>
      <c r="MP50" s="165" t="e">
        <f t="shared" si="377"/>
        <v>#N/A</v>
      </c>
      <c r="MQ50" s="165" t="e">
        <f t="shared" si="378"/>
        <v>#N/A</v>
      </c>
      <c r="MR50" s="165" t="e">
        <f t="shared" si="379"/>
        <v>#N/A</v>
      </c>
      <c r="MS50" s="165" t="e">
        <f t="shared" si="380"/>
        <v>#N/A</v>
      </c>
      <c r="MT50" s="165" t="e">
        <f t="shared" si="381"/>
        <v>#N/A</v>
      </c>
      <c r="MU50" s="165" t="e">
        <f t="shared" si="382"/>
        <v>#N/A</v>
      </c>
      <c r="MV50" s="165" t="e">
        <f t="shared" si="383"/>
        <v>#N/A</v>
      </c>
      <c r="MW50" s="165" t="e">
        <f t="shared" si="384"/>
        <v>#N/A</v>
      </c>
      <c r="MX50" s="165" t="e">
        <f t="shared" si="385"/>
        <v>#N/A</v>
      </c>
      <c r="MY50" s="165" t="e">
        <f t="shared" si="386"/>
        <v>#N/A</v>
      </c>
      <c r="MZ50" s="165" t="e">
        <f t="shared" si="387"/>
        <v>#N/A</v>
      </c>
      <c r="NA50" s="165" t="e">
        <f t="shared" si="388"/>
        <v>#N/A</v>
      </c>
      <c r="NB50" s="165" t="e">
        <f t="shared" si="389"/>
        <v>#N/A</v>
      </c>
      <c r="NC50" s="165" t="e">
        <f t="shared" si="390"/>
        <v>#N/A</v>
      </c>
      <c r="ND50" s="165" t="e">
        <f t="shared" si="391"/>
        <v>#N/A</v>
      </c>
      <c r="NE50" s="165" t="e">
        <f t="shared" si="392"/>
        <v>#N/A</v>
      </c>
      <c r="NF50" s="165" t="e">
        <f t="shared" si="393"/>
        <v>#N/A</v>
      </c>
      <c r="NG50" s="165" t="e">
        <f t="shared" si="394"/>
        <v>#N/A</v>
      </c>
      <c r="NH50" s="165" t="e">
        <f t="shared" si="395"/>
        <v>#N/A</v>
      </c>
      <c r="NI50" s="165" t="e">
        <f t="shared" si="396"/>
        <v>#N/A</v>
      </c>
      <c r="NJ50" s="165" t="e">
        <f t="shared" si="397"/>
        <v>#N/A</v>
      </c>
      <c r="NK50" s="165" t="e">
        <f t="shared" si="398"/>
        <v>#N/A</v>
      </c>
      <c r="NL50" s="165" t="e">
        <f t="shared" si="399"/>
        <v>#N/A</v>
      </c>
      <c r="NM50" s="165" t="e">
        <f t="shared" si="400"/>
        <v>#N/A</v>
      </c>
      <c r="NN50" s="165" t="e">
        <f t="shared" si="401"/>
        <v>#N/A</v>
      </c>
      <c r="NO50" s="165" t="e">
        <f t="shared" si="402"/>
        <v>#N/A</v>
      </c>
      <c r="NP50" s="165" t="e">
        <f t="shared" si="403"/>
        <v>#N/A</v>
      </c>
      <c r="NQ50" s="165" t="e">
        <f t="shared" si="404"/>
        <v>#N/A</v>
      </c>
      <c r="NR50" s="165" t="e">
        <f t="shared" si="405"/>
        <v>#N/A</v>
      </c>
      <c r="NS50" s="165" t="e">
        <f t="shared" si="406"/>
        <v>#N/A</v>
      </c>
      <c r="NT50" s="165" t="e">
        <f t="shared" si="407"/>
        <v>#N/A</v>
      </c>
      <c r="NU50" s="165" t="e">
        <f t="shared" si="408"/>
        <v>#N/A</v>
      </c>
      <c r="NV50" s="165" t="e">
        <f t="shared" si="409"/>
        <v>#N/A</v>
      </c>
      <c r="NW50" s="165" t="e">
        <f t="shared" si="410"/>
        <v>#N/A</v>
      </c>
      <c r="NX50" s="165" t="e">
        <f t="shared" si="411"/>
        <v>#N/A</v>
      </c>
      <c r="NY50" s="165" t="e">
        <f t="shared" si="412"/>
        <v>#N/A</v>
      </c>
      <c r="NZ50" s="165" t="e">
        <f t="shared" si="413"/>
        <v>#N/A</v>
      </c>
      <c r="OA50" s="165" t="e">
        <f t="shared" si="414"/>
        <v>#N/A</v>
      </c>
      <c r="OB50" s="165" t="e">
        <f t="shared" si="415"/>
        <v>#N/A</v>
      </c>
      <c r="OC50" s="165" t="e">
        <f t="shared" si="416"/>
        <v>#N/A</v>
      </c>
      <c r="OD50" s="165" t="e">
        <f t="shared" si="417"/>
        <v>#N/A</v>
      </c>
      <c r="OE50" s="165" t="e">
        <f t="shared" si="418"/>
        <v>#N/A</v>
      </c>
      <c r="OF50" s="165" t="e">
        <f t="shared" si="419"/>
        <v>#N/A</v>
      </c>
      <c r="OG50" s="165" t="e">
        <f t="shared" si="420"/>
        <v>#N/A</v>
      </c>
      <c r="OH50" s="165" t="e">
        <f t="shared" si="421"/>
        <v>#N/A</v>
      </c>
      <c r="OI50" s="165" t="e">
        <f t="shared" si="422"/>
        <v>#N/A</v>
      </c>
      <c r="OJ50" s="165" t="e">
        <f t="shared" si="423"/>
        <v>#N/A</v>
      </c>
      <c r="OK50" s="165" t="e">
        <f t="shared" si="424"/>
        <v>#N/A</v>
      </c>
      <c r="OL50" s="165" t="e">
        <f t="shared" si="425"/>
        <v>#N/A</v>
      </c>
      <c r="OM50" s="165" t="e">
        <f t="shared" si="426"/>
        <v>#N/A</v>
      </c>
      <c r="ON50" s="165" t="e">
        <f t="shared" si="427"/>
        <v>#N/A</v>
      </c>
      <c r="OO50" s="165" t="e">
        <f t="shared" si="428"/>
        <v>#N/A</v>
      </c>
      <c r="OP50" s="165" t="e">
        <f t="shared" si="429"/>
        <v>#N/A</v>
      </c>
      <c r="OQ50" s="165" t="e">
        <f t="shared" si="430"/>
        <v>#N/A</v>
      </c>
      <c r="OR50" s="165" t="e">
        <f t="shared" si="431"/>
        <v>#N/A</v>
      </c>
      <c r="OS50" s="165" t="e">
        <f t="shared" si="432"/>
        <v>#N/A</v>
      </c>
      <c r="OT50" s="165" t="e">
        <f t="shared" si="433"/>
        <v>#N/A</v>
      </c>
      <c r="OU50" s="165" t="e">
        <f t="shared" si="434"/>
        <v>#N/A</v>
      </c>
      <c r="OV50" s="165" t="e">
        <f t="shared" si="435"/>
        <v>#N/A</v>
      </c>
      <c r="OW50" s="165" t="e">
        <f t="shared" si="436"/>
        <v>#N/A</v>
      </c>
      <c r="OX50" s="165" t="e">
        <f t="shared" si="437"/>
        <v>#N/A</v>
      </c>
      <c r="OY50" s="165" t="e">
        <f t="shared" si="438"/>
        <v>#N/A</v>
      </c>
      <c r="OZ50" s="165" t="e">
        <f t="shared" si="439"/>
        <v>#N/A</v>
      </c>
      <c r="PA50" s="165" t="e">
        <f t="shared" si="440"/>
        <v>#N/A</v>
      </c>
      <c r="PB50" s="165" t="e">
        <f t="shared" si="441"/>
        <v>#N/A</v>
      </c>
      <c r="PC50" s="165" t="e">
        <f t="shared" si="442"/>
        <v>#N/A</v>
      </c>
      <c r="PD50" s="165" t="e">
        <f t="shared" si="443"/>
        <v>#N/A</v>
      </c>
      <c r="PE50" s="165" t="e">
        <f t="shared" si="444"/>
        <v>#N/A</v>
      </c>
      <c r="PF50" s="165" t="e">
        <f t="shared" si="445"/>
        <v>#N/A</v>
      </c>
      <c r="PG50" s="165" t="e">
        <f t="shared" si="446"/>
        <v>#N/A</v>
      </c>
      <c r="PH50" s="165" t="e">
        <f t="shared" si="447"/>
        <v>#N/A</v>
      </c>
    </row>
    <row r="51" spans="1:424" hidden="1" x14ac:dyDescent="0.45">
      <c r="A51" s="4">
        <v>48</v>
      </c>
      <c r="B51" s="92" t="str">
        <f t="shared" si="208"/>
        <v/>
      </c>
      <c r="C51" s="91"/>
      <c r="D51" s="92" t="str">
        <f t="shared" si="209"/>
        <v/>
      </c>
      <c r="E51" s="120" t="str">
        <f t="shared" si="0"/>
        <v/>
      </c>
      <c r="F51" s="120" t="str">
        <f t="shared" si="1"/>
        <v/>
      </c>
      <c r="G51" s="71" t="str">
        <f t="shared" si="210"/>
        <v/>
      </c>
      <c r="H51" s="23"/>
      <c r="I51" s="55"/>
      <c r="J51" s="298"/>
      <c r="K51" s="72" t="str">
        <f>IF(AND(B51&gt;0,C51&gt;0,D51&gt;0),IF(ISBLANK(J51),IF(ISBLANK(H51),"",(D51-B51)*VLOOKUP(H51,VLookups!$A$4:$B$13,2,FALSE)),J51),"")</f>
        <v/>
      </c>
      <c r="L51" s="73" t="str">
        <f t="shared" si="246"/>
        <v/>
      </c>
      <c r="M51" s="91"/>
      <c r="N51" s="265" t="str">
        <f>IF(AND(M51&gt;0,C51&gt;0,NOT(K51="")),ABS(VLOOKUP($M$1,VLookups!$A$43:$B$44,2,FALSE)-_xlfn.NORM.DIST(M51,G51,K51,TRUE)),"")</f>
        <v/>
      </c>
      <c r="O51" s="90" t="str">
        <f>IF(AND($B51&gt;0,$C51&gt;0,$D51&gt;0,NOT(ISBLANK($H51))),_xlfn.NORM.INV(ABS(VLOOKUP($M$1,VLookups!$A$43:$B$44,2,FALSE)-O$3),$G51,$K51),"")</f>
        <v/>
      </c>
      <c r="P51" s="89" t="str">
        <f>IF(AND($B51&gt;0,$C51&gt;0,$D51&gt;0,NOT(ISBLANK($H51))),_xlfn.NORM.INV(ABS(VLOOKUP($M$1,VLookups!$A$43:$B$44,2,FALSE)-P$3),$G51,$K51),"")</f>
        <v/>
      </c>
      <c r="Q51" s="90" t="str">
        <f>IF(AND($B51&gt;0,$C51&gt;0,$D51&gt;0,NOT(ISBLANK($H51))),_xlfn.NORM.INV(ABS(VLOOKUP($M$1,VLookups!$A$43:$B$44,2,FALSE)-Q$3),$G51,$K51),"")</f>
        <v/>
      </c>
      <c r="R51" s="89" t="str">
        <f>IF(AND($B51&gt;0,$C51&gt;0,$D51&gt;0,NOT(ISBLANK($H51))),_xlfn.NORM.INV(ABS(VLOOKUP($M$1,VLookups!$A$43:$B$44,2,FALSE)-R$3),$G51,$K51),"")</f>
        <v/>
      </c>
      <c r="S51" s="90" t="str">
        <f>IF(AND($B51&gt;0,$C51&gt;0,$D51&gt;0,NOT(ISBLANK($H51))),_xlfn.NORM.INV(ABS(VLOOKUP($M$1,VLookups!$A$43:$B$44,2,FALSE)-S$3),$G51,$K51),"")</f>
        <v/>
      </c>
      <c r="T51" s="89" t="str">
        <f>IF(AND($B51&gt;0,$C51&gt;0,$D51&gt;0,NOT(ISBLANK($H51))),_xlfn.NORM.INV(ABS(VLOOKUP($M$1,VLookups!$A$43:$B$44,2,FALSE)-T$3),$G51,$K51),"")</f>
        <v/>
      </c>
      <c r="U51" s="5"/>
      <c r="V51" s="164" t="str">
        <f t="shared" si="211"/>
        <v/>
      </c>
      <c r="W51" s="47" t="str">
        <f t="shared" si="212"/>
        <v/>
      </c>
      <c r="X51" s="47" t="str">
        <f t="shared" si="462"/>
        <v/>
      </c>
      <c r="Y51" s="47" t="str">
        <f t="shared" si="462"/>
        <v/>
      </c>
      <c r="Z51" s="47" t="str">
        <f t="shared" si="462"/>
        <v/>
      </c>
      <c r="AA51" s="47" t="str">
        <f t="shared" si="462"/>
        <v/>
      </c>
      <c r="AB51" s="47" t="str">
        <f t="shared" si="462"/>
        <v/>
      </c>
      <c r="AC51" s="47" t="str">
        <f t="shared" si="462"/>
        <v/>
      </c>
      <c r="AD51" s="47" t="str">
        <f t="shared" si="462"/>
        <v/>
      </c>
      <c r="AE51" s="47" t="str">
        <f t="shared" si="462"/>
        <v/>
      </c>
      <c r="AF51" s="47" t="str">
        <f t="shared" si="462"/>
        <v/>
      </c>
      <c r="AG51" s="47" t="str">
        <f t="shared" si="462"/>
        <v/>
      </c>
      <c r="AH51" s="47" t="str">
        <f t="shared" si="462"/>
        <v/>
      </c>
      <c r="AI51" s="47" t="str">
        <f t="shared" si="462"/>
        <v/>
      </c>
      <c r="AJ51" s="47" t="str">
        <f t="shared" si="462"/>
        <v/>
      </c>
      <c r="AK51" s="47" t="str">
        <f t="shared" si="462"/>
        <v/>
      </c>
      <c r="AL51" s="47" t="str">
        <f t="shared" si="462"/>
        <v/>
      </c>
      <c r="AM51" s="47" t="str">
        <f t="shared" si="462"/>
        <v/>
      </c>
      <c r="AN51" s="47" t="str">
        <f t="shared" si="462"/>
        <v/>
      </c>
      <c r="AO51" s="47" t="str">
        <f t="shared" si="462"/>
        <v/>
      </c>
      <c r="AP51" s="47" t="str">
        <f t="shared" si="462"/>
        <v/>
      </c>
      <c r="AQ51" s="47" t="str">
        <f t="shared" si="462"/>
        <v/>
      </c>
      <c r="AR51" s="47" t="str">
        <f t="shared" si="462"/>
        <v/>
      </c>
      <c r="AS51" s="47" t="str">
        <f t="shared" si="462"/>
        <v/>
      </c>
      <c r="AT51" s="47" t="str">
        <f t="shared" si="462"/>
        <v/>
      </c>
      <c r="AU51" s="47" t="str">
        <f t="shared" si="462"/>
        <v/>
      </c>
      <c r="AV51" s="47" t="str">
        <f t="shared" si="462"/>
        <v/>
      </c>
      <c r="AW51" s="47" t="str">
        <f t="shared" si="462"/>
        <v/>
      </c>
      <c r="AX51" s="47" t="str">
        <f t="shared" si="462"/>
        <v/>
      </c>
      <c r="AY51" s="47" t="str">
        <f t="shared" si="462"/>
        <v/>
      </c>
      <c r="AZ51" s="47" t="str">
        <f t="shared" si="462"/>
        <v/>
      </c>
      <c r="BA51" s="47" t="str">
        <f t="shared" si="462"/>
        <v/>
      </c>
      <c r="BB51" s="47" t="str">
        <f t="shared" si="462"/>
        <v/>
      </c>
      <c r="BC51" s="47" t="str">
        <f t="shared" si="462"/>
        <v/>
      </c>
      <c r="BD51" s="47" t="str">
        <f t="shared" si="462"/>
        <v/>
      </c>
      <c r="BE51" s="47" t="str">
        <f t="shared" si="462"/>
        <v/>
      </c>
      <c r="BF51" s="47" t="str">
        <f t="shared" si="462"/>
        <v/>
      </c>
      <c r="BG51" s="47" t="str">
        <f t="shared" si="462"/>
        <v/>
      </c>
      <c r="BH51" s="47" t="str">
        <f t="shared" si="462"/>
        <v/>
      </c>
      <c r="BI51" s="47" t="str">
        <f t="shared" si="462"/>
        <v/>
      </c>
      <c r="BJ51" s="47" t="str">
        <f t="shared" si="462"/>
        <v/>
      </c>
      <c r="BK51" s="47" t="str">
        <f t="shared" si="462"/>
        <v/>
      </c>
      <c r="BL51" s="47" t="str">
        <f t="shared" si="462"/>
        <v/>
      </c>
      <c r="BM51" s="47" t="str">
        <f t="shared" si="462"/>
        <v/>
      </c>
      <c r="BN51" s="47" t="str">
        <f t="shared" si="462"/>
        <v/>
      </c>
      <c r="BO51" s="47" t="str">
        <f t="shared" si="462"/>
        <v/>
      </c>
      <c r="BP51" s="47" t="str">
        <f t="shared" si="462"/>
        <v/>
      </c>
      <c r="BQ51" s="47" t="str">
        <f t="shared" si="462"/>
        <v/>
      </c>
      <c r="BR51" s="47" t="str">
        <f t="shared" si="462"/>
        <v/>
      </c>
      <c r="BS51" s="47" t="str">
        <f t="shared" si="462"/>
        <v/>
      </c>
      <c r="BT51" s="47" t="str">
        <f t="shared" si="462"/>
        <v/>
      </c>
      <c r="BU51" s="47" t="str">
        <f t="shared" si="462"/>
        <v/>
      </c>
      <c r="BV51" s="47" t="str">
        <f t="shared" si="462"/>
        <v/>
      </c>
      <c r="BW51" s="47" t="str">
        <f t="shared" si="462"/>
        <v/>
      </c>
      <c r="BX51" s="47" t="str">
        <f t="shared" si="462"/>
        <v/>
      </c>
      <c r="BY51" s="47" t="str">
        <f t="shared" si="462"/>
        <v/>
      </c>
      <c r="BZ51" s="47" t="str">
        <f t="shared" si="462"/>
        <v/>
      </c>
      <c r="CA51" s="47" t="str">
        <f t="shared" si="462"/>
        <v/>
      </c>
      <c r="CB51" s="47" t="str">
        <f t="shared" si="462"/>
        <v/>
      </c>
      <c r="CC51" s="47" t="str">
        <f t="shared" si="462"/>
        <v/>
      </c>
      <c r="CD51" s="47" t="str">
        <f t="shared" si="462"/>
        <v/>
      </c>
      <c r="CE51" s="47" t="str">
        <f t="shared" si="462"/>
        <v/>
      </c>
      <c r="CF51" s="47" t="str">
        <f t="shared" si="462"/>
        <v/>
      </c>
      <c r="CG51" s="47" t="str">
        <f t="shared" si="462"/>
        <v/>
      </c>
      <c r="CH51" s="47" t="str">
        <f t="shared" si="462"/>
        <v/>
      </c>
      <c r="CI51" s="47" t="str">
        <f t="shared" si="462"/>
        <v/>
      </c>
      <c r="CJ51" s="47" t="str">
        <f t="shared" si="460"/>
        <v/>
      </c>
      <c r="CK51" s="47" t="str">
        <f t="shared" si="460"/>
        <v/>
      </c>
      <c r="CL51" s="47" t="str">
        <f t="shared" si="460"/>
        <v/>
      </c>
      <c r="CM51" s="47" t="str">
        <f t="shared" si="460"/>
        <v/>
      </c>
      <c r="CN51" s="47" t="str">
        <f t="shared" si="460"/>
        <v/>
      </c>
      <c r="CO51" s="47" t="str">
        <f t="shared" si="460"/>
        <v/>
      </c>
      <c r="CP51" s="47" t="str">
        <f t="shared" si="460"/>
        <v/>
      </c>
      <c r="CQ51" s="47" t="str">
        <f t="shared" si="460"/>
        <v/>
      </c>
      <c r="CR51" s="47" t="str">
        <f t="shared" si="460"/>
        <v/>
      </c>
      <c r="CS51" s="47" t="str">
        <f t="shared" si="460"/>
        <v/>
      </c>
      <c r="CT51" s="47" t="str">
        <f t="shared" si="460"/>
        <v/>
      </c>
      <c r="CU51" s="47" t="str">
        <f t="shared" si="460"/>
        <v/>
      </c>
      <c r="CV51" s="47" t="str">
        <f t="shared" si="460"/>
        <v/>
      </c>
      <c r="CW51" s="47" t="str">
        <f t="shared" si="460"/>
        <v/>
      </c>
      <c r="CX51" s="47" t="str">
        <f t="shared" si="460"/>
        <v/>
      </c>
      <c r="CY51" s="47" t="str">
        <f t="shared" si="460"/>
        <v/>
      </c>
      <c r="CZ51" s="47" t="str">
        <f t="shared" si="460"/>
        <v/>
      </c>
      <c r="DA51" s="47" t="str">
        <f t="shared" si="460"/>
        <v/>
      </c>
      <c r="DB51" s="47" t="str">
        <f t="shared" si="460"/>
        <v/>
      </c>
      <c r="DC51" s="47" t="str">
        <f t="shared" si="460"/>
        <v/>
      </c>
      <c r="DD51" s="47" t="str">
        <f t="shared" si="460"/>
        <v/>
      </c>
      <c r="DE51" s="47" t="str">
        <f t="shared" si="460"/>
        <v/>
      </c>
      <c r="DF51" s="47" t="str">
        <f t="shared" si="460"/>
        <v/>
      </c>
      <c r="DG51" s="47" t="str">
        <f t="shared" si="460"/>
        <v/>
      </c>
      <c r="DH51" s="47" t="str">
        <f t="shared" si="460"/>
        <v/>
      </c>
      <c r="DI51" s="47" t="str">
        <f t="shared" si="460"/>
        <v/>
      </c>
      <c r="DJ51" s="47" t="str">
        <f t="shared" si="460"/>
        <v/>
      </c>
      <c r="DK51" s="47" t="str">
        <f t="shared" si="460"/>
        <v/>
      </c>
      <c r="DL51" s="47" t="str">
        <f t="shared" si="460"/>
        <v/>
      </c>
      <c r="DM51" s="47" t="str">
        <f t="shared" si="460"/>
        <v/>
      </c>
      <c r="DN51" s="47" t="str">
        <f t="shared" si="460"/>
        <v/>
      </c>
      <c r="DO51" s="47" t="str">
        <f t="shared" si="460"/>
        <v/>
      </c>
      <c r="DP51" s="47" t="str">
        <f t="shared" si="460"/>
        <v/>
      </c>
      <c r="DQ51" s="47" t="str">
        <f t="shared" si="460"/>
        <v/>
      </c>
      <c r="DR51" s="47" t="str">
        <f t="shared" si="460"/>
        <v/>
      </c>
      <c r="DS51" s="179" t="str">
        <f t="shared" si="213"/>
        <v/>
      </c>
      <c r="DT51" s="47" t="str">
        <f t="shared" si="214"/>
        <v/>
      </c>
      <c r="DU51" s="47" t="str">
        <f t="shared" si="463"/>
        <v/>
      </c>
      <c r="DV51" s="47" t="str">
        <f t="shared" si="463"/>
        <v/>
      </c>
      <c r="DW51" s="47" t="str">
        <f t="shared" si="463"/>
        <v/>
      </c>
      <c r="DX51" s="47" t="str">
        <f t="shared" si="463"/>
        <v/>
      </c>
      <c r="DY51" s="47" t="str">
        <f t="shared" si="463"/>
        <v/>
      </c>
      <c r="DZ51" s="47" t="str">
        <f t="shared" si="463"/>
        <v/>
      </c>
      <c r="EA51" s="47" t="str">
        <f t="shared" si="463"/>
        <v/>
      </c>
      <c r="EB51" s="47" t="str">
        <f t="shared" si="463"/>
        <v/>
      </c>
      <c r="EC51" s="47" t="str">
        <f t="shared" si="463"/>
        <v/>
      </c>
      <c r="ED51" s="47" t="str">
        <f t="shared" si="463"/>
        <v/>
      </c>
      <c r="EE51" s="47" t="str">
        <f t="shared" si="463"/>
        <v/>
      </c>
      <c r="EF51" s="47" t="str">
        <f t="shared" si="463"/>
        <v/>
      </c>
      <c r="EG51" s="47" t="str">
        <f t="shared" si="463"/>
        <v/>
      </c>
      <c r="EH51" s="47" t="str">
        <f t="shared" si="463"/>
        <v/>
      </c>
      <c r="EI51" s="47" t="str">
        <f t="shared" si="463"/>
        <v/>
      </c>
      <c r="EJ51" s="47" t="str">
        <f t="shared" si="463"/>
        <v/>
      </c>
      <c r="EK51" s="47" t="str">
        <f t="shared" si="463"/>
        <v/>
      </c>
      <c r="EL51" s="47" t="str">
        <f t="shared" si="463"/>
        <v/>
      </c>
      <c r="EM51" s="47" t="str">
        <f t="shared" si="463"/>
        <v/>
      </c>
      <c r="EN51" s="47" t="str">
        <f t="shared" si="463"/>
        <v/>
      </c>
      <c r="EO51" s="47" t="str">
        <f t="shared" si="463"/>
        <v/>
      </c>
      <c r="EP51" s="47" t="str">
        <f t="shared" si="463"/>
        <v/>
      </c>
      <c r="EQ51" s="47" t="str">
        <f t="shared" si="463"/>
        <v/>
      </c>
      <c r="ER51" s="47" t="str">
        <f t="shared" si="463"/>
        <v/>
      </c>
      <c r="ES51" s="47" t="str">
        <f t="shared" si="463"/>
        <v/>
      </c>
      <c r="ET51" s="47" t="str">
        <f t="shared" si="463"/>
        <v/>
      </c>
      <c r="EU51" s="47" t="str">
        <f t="shared" si="463"/>
        <v/>
      </c>
      <c r="EV51" s="47" t="str">
        <f t="shared" si="463"/>
        <v/>
      </c>
      <c r="EW51" s="47" t="str">
        <f t="shared" si="463"/>
        <v/>
      </c>
      <c r="EX51" s="47" t="str">
        <f t="shared" si="463"/>
        <v/>
      </c>
      <c r="EY51" s="47" t="str">
        <f t="shared" si="463"/>
        <v/>
      </c>
      <c r="EZ51" s="47" t="str">
        <f t="shared" si="463"/>
        <v/>
      </c>
      <c r="FA51" s="47" t="str">
        <f t="shared" si="463"/>
        <v/>
      </c>
      <c r="FB51" s="47" t="str">
        <f t="shared" si="463"/>
        <v/>
      </c>
      <c r="FC51" s="47" t="str">
        <f t="shared" si="463"/>
        <v/>
      </c>
      <c r="FD51" s="47" t="str">
        <f t="shared" si="463"/>
        <v/>
      </c>
      <c r="FE51" s="47" t="str">
        <f t="shared" si="463"/>
        <v/>
      </c>
      <c r="FF51" s="47" t="str">
        <f t="shared" si="463"/>
        <v/>
      </c>
      <c r="FG51" s="47" t="str">
        <f t="shared" si="463"/>
        <v/>
      </c>
      <c r="FH51" s="47" t="str">
        <f t="shared" si="463"/>
        <v/>
      </c>
      <c r="FI51" s="47" t="str">
        <f t="shared" si="463"/>
        <v/>
      </c>
      <c r="FJ51" s="47" t="str">
        <f t="shared" si="463"/>
        <v/>
      </c>
      <c r="FK51" s="47" t="str">
        <f t="shared" si="463"/>
        <v/>
      </c>
      <c r="FL51" s="47" t="str">
        <f t="shared" si="463"/>
        <v/>
      </c>
      <c r="FM51" s="47" t="str">
        <f t="shared" si="463"/>
        <v/>
      </c>
      <c r="FN51" s="47" t="str">
        <f t="shared" si="463"/>
        <v/>
      </c>
      <c r="FO51" s="47" t="str">
        <f t="shared" si="463"/>
        <v/>
      </c>
      <c r="FP51" s="47" t="str">
        <f t="shared" si="463"/>
        <v/>
      </c>
      <c r="FQ51" s="47" t="str">
        <f t="shared" si="463"/>
        <v/>
      </c>
      <c r="FR51" s="47" t="str">
        <f t="shared" si="463"/>
        <v/>
      </c>
      <c r="FS51" s="47" t="str">
        <f t="shared" si="463"/>
        <v/>
      </c>
      <c r="FT51" s="47" t="str">
        <f t="shared" si="463"/>
        <v/>
      </c>
      <c r="FU51" s="47" t="str">
        <f t="shared" si="463"/>
        <v/>
      </c>
      <c r="FV51" s="47" t="str">
        <f t="shared" si="463"/>
        <v/>
      </c>
      <c r="FW51" s="47" t="str">
        <f t="shared" si="463"/>
        <v/>
      </c>
      <c r="FX51" s="47" t="str">
        <f t="shared" si="463"/>
        <v/>
      </c>
      <c r="FY51" s="47" t="str">
        <f t="shared" si="463"/>
        <v/>
      </c>
      <c r="FZ51" s="47" t="str">
        <f t="shared" si="463"/>
        <v/>
      </c>
      <c r="GA51" s="47" t="str">
        <f t="shared" si="463"/>
        <v/>
      </c>
      <c r="GB51" s="47" t="str">
        <f t="shared" si="463"/>
        <v/>
      </c>
      <c r="GC51" s="47" t="str">
        <f t="shared" si="463"/>
        <v/>
      </c>
      <c r="GD51" s="47" t="str">
        <f t="shared" si="463"/>
        <v/>
      </c>
      <c r="GE51" s="47" t="str">
        <f t="shared" si="463"/>
        <v/>
      </c>
      <c r="GF51" s="47" t="str">
        <f t="shared" si="463"/>
        <v/>
      </c>
      <c r="GG51" s="47" t="str">
        <f t="shared" si="461"/>
        <v/>
      </c>
      <c r="GH51" s="47" t="str">
        <f t="shared" si="461"/>
        <v/>
      </c>
      <c r="GI51" s="47" t="str">
        <f t="shared" si="461"/>
        <v/>
      </c>
      <c r="GJ51" s="47" t="str">
        <f t="shared" si="461"/>
        <v/>
      </c>
      <c r="GK51" s="47" t="str">
        <f t="shared" si="461"/>
        <v/>
      </c>
      <c r="GL51" s="47" t="str">
        <f t="shared" si="461"/>
        <v/>
      </c>
      <c r="GM51" s="47" t="str">
        <f t="shared" si="461"/>
        <v/>
      </c>
      <c r="GN51" s="47" t="str">
        <f t="shared" si="461"/>
        <v/>
      </c>
      <c r="GO51" s="47" t="str">
        <f t="shared" si="461"/>
        <v/>
      </c>
      <c r="GP51" s="47" t="str">
        <f t="shared" si="461"/>
        <v/>
      </c>
      <c r="GQ51" s="47" t="str">
        <f t="shared" si="461"/>
        <v/>
      </c>
      <c r="GR51" s="47" t="str">
        <f t="shared" si="461"/>
        <v/>
      </c>
      <c r="GS51" s="47" t="str">
        <f t="shared" si="461"/>
        <v/>
      </c>
      <c r="GT51" s="47" t="str">
        <f t="shared" si="461"/>
        <v/>
      </c>
      <c r="GU51" s="47" t="str">
        <f t="shared" si="461"/>
        <v/>
      </c>
      <c r="GV51" s="47" t="str">
        <f t="shared" si="461"/>
        <v/>
      </c>
      <c r="GW51" s="47" t="str">
        <f t="shared" si="461"/>
        <v/>
      </c>
      <c r="GX51" s="47" t="str">
        <f t="shared" si="461"/>
        <v/>
      </c>
      <c r="GY51" s="47" t="str">
        <f t="shared" si="461"/>
        <v/>
      </c>
      <c r="GZ51" s="47" t="str">
        <f t="shared" si="461"/>
        <v/>
      </c>
      <c r="HA51" s="47" t="str">
        <f t="shared" si="461"/>
        <v/>
      </c>
      <c r="HB51" s="47" t="str">
        <f t="shared" si="461"/>
        <v/>
      </c>
      <c r="HC51" s="47" t="str">
        <f t="shared" si="461"/>
        <v/>
      </c>
      <c r="HD51" s="47" t="str">
        <f t="shared" si="461"/>
        <v/>
      </c>
      <c r="HE51" s="47" t="str">
        <f t="shared" si="461"/>
        <v/>
      </c>
      <c r="HF51" s="47" t="str">
        <f t="shared" si="461"/>
        <v/>
      </c>
      <c r="HG51" s="47" t="str">
        <f t="shared" si="461"/>
        <v/>
      </c>
      <c r="HH51" s="47" t="str">
        <f t="shared" si="461"/>
        <v/>
      </c>
      <c r="HI51" s="47" t="str">
        <f t="shared" si="461"/>
        <v/>
      </c>
      <c r="HJ51" s="47" t="str">
        <f t="shared" si="461"/>
        <v/>
      </c>
      <c r="HK51" s="47" t="str">
        <f t="shared" si="461"/>
        <v/>
      </c>
      <c r="HL51" s="47" t="str">
        <f t="shared" si="461"/>
        <v/>
      </c>
      <c r="HM51" s="47" t="str">
        <f t="shared" si="461"/>
        <v/>
      </c>
      <c r="HN51" s="47" t="str">
        <f t="shared" si="461"/>
        <v/>
      </c>
      <c r="HO51" s="47" t="str">
        <f t="shared" si="461"/>
        <v/>
      </c>
      <c r="HP51" s="165" t="e">
        <f t="shared" si="247"/>
        <v>#N/A</v>
      </c>
      <c r="HQ51" s="165" t="e">
        <f t="shared" si="248"/>
        <v>#N/A</v>
      </c>
      <c r="HR51" s="165" t="e">
        <f t="shared" si="249"/>
        <v>#N/A</v>
      </c>
      <c r="HS51" s="165" t="e">
        <f t="shared" si="250"/>
        <v>#N/A</v>
      </c>
      <c r="HT51" s="165" t="e">
        <f t="shared" si="251"/>
        <v>#N/A</v>
      </c>
      <c r="HU51" s="165" t="e">
        <f t="shared" si="252"/>
        <v>#N/A</v>
      </c>
      <c r="HV51" s="165" t="e">
        <f t="shared" si="253"/>
        <v>#N/A</v>
      </c>
      <c r="HW51" s="165" t="e">
        <f t="shared" si="254"/>
        <v>#N/A</v>
      </c>
      <c r="HX51" s="165" t="e">
        <f t="shared" si="255"/>
        <v>#N/A</v>
      </c>
      <c r="HY51" s="165" t="e">
        <f t="shared" si="256"/>
        <v>#N/A</v>
      </c>
      <c r="HZ51" s="165" t="e">
        <f t="shared" si="257"/>
        <v>#N/A</v>
      </c>
      <c r="IA51" s="165" t="e">
        <f t="shared" si="258"/>
        <v>#N/A</v>
      </c>
      <c r="IB51" s="165" t="e">
        <f t="shared" si="259"/>
        <v>#N/A</v>
      </c>
      <c r="IC51" s="165" t="e">
        <f t="shared" si="260"/>
        <v>#N/A</v>
      </c>
      <c r="ID51" s="165" t="e">
        <f t="shared" si="261"/>
        <v>#N/A</v>
      </c>
      <c r="IE51" s="165" t="e">
        <f t="shared" si="262"/>
        <v>#N/A</v>
      </c>
      <c r="IF51" s="165" t="e">
        <f t="shared" si="263"/>
        <v>#N/A</v>
      </c>
      <c r="IG51" s="165" t="e">
        <f t="shared" si="264"/>
        <v>#N/A</v>
      </c>
      <c r="IH51" s="165" t="e">
        <f t="shared" si="265"/>
        <v>#N/A</v>
      </c>
      <c r="II51" s="165" t="e">
        <f t="shared" si="266"/>
        <v>#N/A</v>
      </c>
      <c r="IJ51" s="165" t="e">
        <f t="shared" si="267"/>
        <v>#N/A</v>
      </c>
      <c r="IK51" s="165" t="e">
        <f t="shared" si="268"/>
        <v>#N/A</v>
      </c>
      <c r="IL51" s="165" t="e">
        <f t="shared" si="269"/>
        <v>#N/A</v>
      </c>
      <c r="IM51" s="165" t="e">
        <f t="shared" si="270"/>
        <v>#N/A</v>
      </c>
      <c r="IN51" s="165" t="e">
        <f t="shared" si="271"/>
        <v>#N/A</v>
      </c>
      <c r="IO51" s="165" t="e">
        <f t="shared" si="272"/>
        <v>#N/A</v>
      </c>
      <c r="IP51" s="165" t="e">
        <f t="shared" si="273"/>
        <v>#N/A</v>
      </c>
      <c r="IQ51" s="165" t="e">
        <f t="shared" si="274"/>
        <v>#N/A</v>
      </c>
      <c r="IR51" s="165" t="e">
        <f t="shared" si="275"/>
        <v>#N/A</v>
      </c>
      <c r="IS51" s="165" t="e">
        <f t="shared" si="276"/>
        <v>#N/A</v>
      </c>
      <c r="IT51" s="165" t="e">
        <f t="shared" si="277"/>
        <v>#N/A</v>
      </c>
      <c r="IU51" s="165" t="e">
        <f t="shared" si="278"/>
        <v>#N/A</v>
      </c>
      <c r="IV51" s="165" t="e">
        <f t="shared" si="279"/>
        <v>#N/A</v>
      </c>
      <c r="IW51" s="165" t="e">
        <f t="shared" si="280"/>
        <v>#N/A</v>
      </c>
      <c r="IX51" s="165" t="e">
        <f t="shared" si="281"/>
        <v>#N/A</v>
      </c>
      <c r="IY51" s="165" t="e">
        <f t="shared" si="282"/>
        <v>#N/A</v>
      </c>
      <c r="IZ51" s="165" t="e">
        <f t="shared" si="283"/>
        <v>#N/A</v>
      </c>
      <c r="JA51" s="165" t="e">
        <f t="shared" si="284"/>
        <v>#N/A</v>
      </c>
      <c r="JB51" s="165" t="e">
        <f t="shared" si="285"/>
        <v>#N/A</v>
      </c>
      <c r="JC51" s="165" t="e">
        <f t="shared" si="286"/>
        <v>#N/A</v>
      </c>
      <c r="JD51" s="165" t="e">
        <f t="shared" si="287"/>
        <v>#N/A</v>
      </c>
      <c r="JE51" s="165" t="e">
        <f t="shared" si="288"/>
        <v>#N/A</v>
      </c>
      <c r="JF51" s="165" t="e">
        <f t="shared" si="289"/>
        <v>#N/A</v>
      </c>
      <c r="JG51" s="165" t="e">
        <f t="shared" si="290"/>
        <v>#N/A</v>
      </c>
      <c r="JH51" s="165" t="e">
        <f t="shared" si="291"/>
        <v>#N/A</v>
      </c>
      <c r="JI51" s="165" t="e">
        <f t="shared" si="292"/>
        <v>#N/A</v>
      </c>
      <c r="JJ51" s="165" t="e">
        <f t="shared" si="293"/>
        <v>#N/A</v>
      </c>
      <c r="JK51" s="165" t="e">
        <f t="shared" si="294"/>
        <v>#N/A</v>
      </c>
      <c r="JL51" s="165" t="e">
        <f t="shared" si="295"/>
        <v>#N/A</v>
      </c>
      <c r="JM51" s="165" t="e">
        <f t="shared" si="296"/>
        <v>#N/A</v>
      </c>
      <c r="JN51" s="165" t="e">
        <f t="shared" si="297"/>
        <v>#N/A</v>
      </c>
      <c r="JO51" s="165" t="e">
        <f t="shared" si="298"/>
        <v>#N/A</v>
      </c>
      <c r="JP51" s="165" t="e">
        <f t="shared" si="299"/>
        <v>#N/A</v>
      </c>
      <c r="JQ51" s="165" t="e">
        <f t="shared" si="300"/>
        <v>#N/A</v>
      </c>
      <c r="JR51" s="165" t="e">
        <f t="shared" si="301"/>
        <v>#N/A</v>
      </c>
      <c r="JS51" s="165" t="e">
        <f t="shared" si="302"/>
        <v>#N/A</v>
      </c>
      <c r="JT51" s="165" t="e">
        <f t="shared" si="303"/>
        <v>#N/A</v>
      </c>
      <c r="JU51" s="165" t="e">
        <f t="shared" si="304"/>
        <v>#N/A</v>
      </c>
      <c r="JV51" s="165" t="e">
        <f t="shared" si="305"/>
        <v>#N/A</v>
      </c>
      <c r="JW51" s="165" t="e">
        <f t="shared" si="306"/>
        <v>#N/A</v>
      </c>
      <c r="JX51" s="165" t="e">
        <f t="shared" si="307"/>
        <v>#N/A</v>
      </c>
      <c r="JY51" s="165" t="e">
        <f t="shared" si="308"/>
        <v>#N/A</v>
      </c>
      <c r="JZ51" s="165" t="e">
        <f t="shared" si="309"/>
        <v>#N/A</v>
      </c>
      <c r="KA51" s="165" t="e">
        <f t="shared" si="310"/>
        <v>#N/A</v>
      </c>
      <c r="KB51" s="165" t="e">
        <f t="shared" si="311"/>
        <v>#N/A</v>
      </c>
      <c r="KC51" s="165" t="e">
        <f t="shared" si="312"/>
        <v>#N/A</v>
      </c>
      <c r="KD51" s="165" t="e">
        <f t="shared" si="313"/>
        <v>#N/A</v>
      </c>
      <c r="KE51" s="165" t="e">
        <f t="shared" si="314"/>
        <v>#N/A</v>
      </c>
      <c r="KF51" s="165" t="e">
        <f t="shared" si="315"/>
        <v>#N/A</v>
      </c>
      <c r="KG51" s="165" t="e">
        <f t="shared" si="316"/>
        <v>#N/A</v>
      </c>
      <c r="KH51" s="165" t="e">
        <f t="shared" si="317"/>
        <v>#N/A</v>
      </c>
      <c r="KI51" s="165" t="e">
        <f t="shared" si="318"/>
        <v>#N/A</v>
      </c>
      <c r="KJ51" s="165" t="e">
        <f t="shared" si="319"/>
        <v>#N/A</v>
      </c>
      <c r="KK51" s="165" t="e">
        <f t="shared" si="320"/>
        <v>#N/A</v>
      </c>
      <c r="KL51" s="165" t="e">
        <f t="shared" si="321"/>
        <v>#N/A</v>
      </c>
      <c r="KM51" s="165" t="e">
        <f t="shared" si="322"/>
        <v>#N/A</v>
      </c>
      <c r="KN51" s="165" t="e">
        <f t="shared" si="323"/>
        <v>#N/A</v>
      </c>
      <c r="KO51" s="165" t="e">
        <f t="shared" si="324"/>
        <v>#N/A</v>
      </c>
      <c r="KP51" s="165" t="e">
        <f t="shared" si="325"/>
        <v>#N/A</v>
      </c>
      <c r="KQ51" s="165" t="e">
        <f t="shared" si="326"/>
        <v>#N/A</v>
      </c>
      <c r="KR51" s="165" t="e">
        <f t="shared" si="327"/>
        <v>#N/A</v>
      </c>
      <c r="KS51" s="165" t="e">
        <f t="shared" si="328"/>
        <v>#N/A</v>
      </c>
      <c r="KT51" s="165" t="e">
        <f t="shared" si="329"/>
        <v>#N/A</v>
      </c>
      <c r="KU51" s="165" t="e">
        <f t="shared" si="330"/>
        <v>#N/A</v>
      </c>
      <c r="KV51" s="165" t="e">
        <f t="shared" si="331"/>
        <v>#N/A</v>
      </c>
      <c r="KW51" s="165" t="e">
        <f t="shared" si="332"/>
        <v>#N/A</v>
      </c>
      <c r="KX51" s="165" t="e">
        <f t="shared" si="333"/>
        <v>#N/A</v>
      </c>
      <c r="KY51" s="165" t="e">
        <f t="shared" si="334"/>
        <v>#N/A</v>
      </c>
      <c r="KZ51" s="165" t="e">
        <f t="shared" si="335"/>
        <v>#N/A</v>
      </c>
      <c r="LA51" s="165" t="e">
        <f t="shared" si="336"/>
        <v>#N/A</v>
      </c>
      <c r="LB51" s="165" t="e">
        <f t="shared" si="337"/>
        <v>#N/A</v>
      </c>
      <c r="LC51" s="165" t="e">
        <f t="shared" si="338"/>
        <v>#N/A</v>
      </c>
      <c r="LD51" s="165" t="e">
        <f t="shared" si="339"/>
        <v>#N/A</v>
      </c>
      <c r="LE51" s="165" t="e">
        <f t="shared" si="340"/>
        <v>#N/A</v>
      </c>
      <c r="LF51" s="165" t="e">
        <f t="shared" si="341"/>
        <v>#N/A</v>
      </c>
      <c r="LG51" s="165" t="e">
        <f t="shared" si="342"/>
        <v>#N/A</v>
      </c>
      <c r="LH51" s="165" t="e">
        <f t="shared" si="343"/>
        <v>#N/A</v>
      </c>
      <c r="LI51" s="165" t="e">
        <f t="shared" si="344"/>
        <v>#N/A</v>
      </c>
      <c r="LJ51" s="165" t="e">
        <f t="shared" si="345"/>
        <v>#N/A</v>
      </c>
      <c r="LK51" s="165" t="e">
        <f t="shared" si="346"/>
        <v>#N/A</v>
      </c>
      <c r="LL51" s="165" t="e">
        <f t="shared" si="347"/>
        <v>#N/A</v>
      </c>
      <c r="LM51" s="165" t="e">
        <f t="shared" si="348"/>
        <v>#N/A</v>
      </c>
      <c r="LN51" s="165" t="e">
        <f t="shared" si="349"/>
        <v>#N/A</v>
      </c>
      <c r="LO51" s="165" t="e">
        <f t="shared" si="350"/>
        <v>#N/A</v>
      </c>
      <c r="LP51" s="165" t="e">
        <f t="shared" si="351"/>
        <v>#N/A</v>
      </c>
      <c r="LQ51" s="165" t="e">
        <f t="shared" si="352"/>
        <v>#N/A</v>
      </c>
      <c r="LR51" s="165" t="e">
        <f t="shared" si="353"/>
        <v>#N/A</v>
      </c>
      <c r="LS51" s="165" t="e">
        <f t="shared" si="354"/>
        <v>#N/A</v>
      </c>
      <c r="LT51" s="165" t="e">
        <f t="shared" si="355"/>
        <v>#N/A</v>
      </c>
      <c r="LU51" s="165" t="e">
        <f t="shared" si="356"/>
        <v>#N/A</v>
      </c>
      <c r="LV51" s="165" t="e">
        <f t="shared" si="357"/>
        <v>#N/A</v>
      </c>
      <c r="LW51" s="165" t="e">
        <f t="shared" si="358"/>
        <v>#N/A</v>
      </c>
      <c r="LX51" s="165" t="e">
        <f t="shared" si="359"/>
        <v>#N/A</v>
      </c>
      <c r="LY51" s="165" t="e">
        <f t="shared" si="360"/>
        <v>#N/A</v>
      </c>
      <c r="LZ51" s="165" t="e">
        <f t="shared" si="361"/>
        <v>#N/A</v>
      </c>
      <c r="MA51" s="165" t="e">
        <f t="shared" si="362"/>
        <v>#N/A</v>
      </c>
      <c r="MB51" s="165" t="e">
        <f t="shared" si="363"/>
        <v>#N/A</v>
      </c>
      <c r="MC51" s="165" t="e">
        <f t="shared" si="364"/>
        <v>#N/A</v>
      </c>
      <c r="MD51" s="165" t="e">
        <f t="shared" si="365"/>
        <v>#N/A</v>
      </c>
      <c r="ME51" s="165" t="e">
        <f t="shared" si="366"/>
        <v>#N/A</v>
      </c>
      <c r="MF51" s="165" t="e">
        <f t="shared" si="367"/>
        <v>#N/A</v>
      </c>
      <c r="MG51" s="165" t="e">
        <f t="shared" si="368"/>
        <v>#N/A</v>
      </c>
      <c r="MH51" s="165" t="e">
        <f t="shared" si="369"/>
        <v>#N/A</v>
      </c>
      <c r="MI51" s="165" t="e">
        <f t="shared" si="370"/>
        <v>#N/A</v>
      </c>
      <c r="MJ51" s="165" t="e">
        <f t="shared" si="371"/>
        <v>#N/A</v>
      </c>
      <c r="MK51" s="165" t="e">
        <f t="shared" si="372"/>
        <v>#N/A</v>
      </c>
      <c r="ML51" s="165" t="e">
        <f t="shared" si="373"/>
        <v>#N/A</v>
      </c>
      <c r="MM51" s="165" t="e">
        <f t="shared" si="374"/>
        <v>#N/A</v>
      </c>
      <c r="MN51" s="165" t="e">
        <f t="shared" si="375"/>
        <v>#N/A</v>
      </c>
      <c r="MO51" s="165" t="e">
        <f t="shared" si="376"/>
        <v>#N/A</v>
      </c>
      <c r="MP51" s="165" t="e">
        <f t="shared" si="377"/>
        <v>#N/A</v>
      </c>
      <c r="MQ51" s="165" t="e">
        <f t="shared" si="378"/>
        <v>#N/A</v>
      </c>
      <c r="MR51" s="165" t="e">
        <f t="shared" si="379"/>
        <v>#N/A</v>
      </c>
      <c r="MS51" s="165" t="e">
        <f t="shared" si="380"/>
        <v>#N/A</v>
      </c>
      <c r="MT51" s="165" t="e">
        <f t="shared" si="381"/>
        <v>#N/A</v>
      </c>
      <c r="MU51" s="165" t="e">
        <f t="shared" si="382"/>
        <v>#N/A</v>
      </c>
      <c r="MV51" s="165" t="e">
        <f t="shared" si="383"/>
        <v>#N/A</v>
      </c>
      <c r="MW51" s="165" t="e">
        <f t="shared" si="384"/>
        <v>#N/A</v>
      </c>
      <c r="MX51" s="165" t="e">
        <f t="shared" si="385"/>
        <v>#N/A</v>
      </c>
      <c r="MY51" s="165" t="e">
        <f t="shared" si="386"/>
        <v>#N/A</v>
      </c>
      <c r="MZ51" s="165" t="e">
        <f t="shared" si="387"/>
        <v>#N/A</v>
      </c>
      <c r="NA51" s="165" t="e">
        <f t="shared" si="388"/>
        <v>#N/A</v>
      </c>
      <c r="NB51" s="165" t="e">
        <f t="shared" si="389"/>
        <v>#N/A</v>
      </c>
      <c r="NC51" s="165" t="e">
        <f t="shared" si="390"/>
        <v>#N/A</v>
      </c>
      <c r="ND51" s="165" t="e">
        <f t="shared" si="391"/>
        <v>#N/A</v>
      </c>
      <c r="NE51" s="165" t="e">
        <f t="shared" si="392"/>
        <v>#N/A</v>
      </c>
      <c r="NF51" s="165" t="e">
        <f t="shared" si="393"/>
        <v>#N/A</v>
      </c>
      <c r="NG51" s="165" t="e">
        <f t="shared" si="394"/>
        <v>#N/A</v>
      </c>
      <c r="NH51" s="165" t="e">
        <f t="shared" si="395"/>
        <v>#N/A</v>
      </c>
      <c r="NI51" s="165" t="e">
        <f t="shared" si="396"/>
        <v>#N/A</v>
      </c>
      <c r="NJ51" s="165" t="e">
        <f t="shared" si="397"/>
        <v>#N/A</v>
      </c>
      <c r="NK51" s="165" t="e">
        <f t="shared" si="398"/>
        <v>#N/A</v>
      </c>
      <c r="NL51" s="165" t="e">
        <f t="shared" si="399"/>
        <v>#N/A</v>
      </c>
      <c r="NM51" s="165" t="e">
        <f t="shared" si="400"/>
        <v>#N/A</v>
      </c>
      <c r="NN51" s="165" t="e">
        <f t="shared" si="401"/>
        <v>#N/A</v>
      </c>
      <c r="NO51" s="165" t="e">
        <f t="shared" si="402"/>
        <v>#N/A</v>
      </c>
      <c r="NP51" s="165" t="e">
        <f t="shared" si="403"/>
        <v>#N/A</v>
      </c>
      <c r="NQ51" s="165" t="e">
        <f t="shared" si="404"/>
        <v>#N/A</v>
      </c>
      <c r="NR51" s="165" t="e">
        <f t="shared" si="405"/>
        <v>#N/A</v>
      </c>
      <c r="NS51" s="165" t="e">
        <f t="shared" si="406"/>
        <v>#N/A</v>
      </c>
      <c r="NT51" s="165" t="e">
        <f t="shared" si="407"/>
        <v>#N/A</v>
      </c>
      <c r="NU51" s="165" t="e">
        <f t="shared" si="408"/>
        <v>#N/A</v>
      </c>
      <c r="NV51" s="165" t="e">
        <f t="shared" si="409"/>
        <v>#N/A</v>
      </c>
      <c r="NW51" s="165" t="e">
        <f t="shared" si="410"/>
        <v>#N/A</v>
      </c>
      <c r="NX51" s="165" t="e">
        <f t="shared" si="411"/>
        <v>#N/A</v>
      </c>
      <c r="NY51" s="165" t="e">
        <f t="shared" si="412"/>
        <v>#N/A</v>
      </c>
      <c r="NZ51" s="165" t="e">
        <f t="shared" si="413"/>
        <v>#N/A</v>
      </c>
      <c r="OA51" s="165" t="e">
        <f t="shared" si="414"/>
        <v>#N/A</v>
      </c>
      <c r="OB51" s="165" t="e">
        <f t="shared" si="415"/>
        <v>#N/A</v>
      </c>
      <c r="OC51" s="165" t="e">
        <f t="shared" si="416"/>
        <v>#N/A</v>
      </c>
      <c r="OD51" s="165" t="e">
        <f t="shared" si="417"/>
        <v>#N/A</v>
      </c>
      <c r="OE51" s="165" t="e">
        <f t="shared" si="418"/>
        <v>#N/A</v>
      </c>
      <c r="OF51" s="165" t="e">
        <f t="shared" si="419"/>
        <v>#N/A</v>
      </c>
      <c r="OG51" s="165" t="e">
        <f t="shared" si="420"/>
        <v>#N/A</v>
      </c>
      <c r="OH51" s="165" t="e">
        <f t="shared" si="421"/>
        <v>#N/A</v>
      </c>
      <c r="OI51" s="165" t="e">
        <f t="shared" si="422"/>
        <v>#N/A</v>
      </c>
      <c r="OJ51" s="165" t="e">
        <f t="shared" si="423"/>
        <v>#N/A</v>
      </c>
      <c r="OK51" s="165" t="e">
        <f t="shared" si="424"/>
        <v>#N/A</v>
      </c>
      <c r="OL51" s="165" t="e">
        <f t="shared" si="425"/>
        <v>#N/A</v>
      </c>
      <c r="OM51" s="165" t="e">
        <f t="shared" si="426"/>
        <v>#N/A</v>
      </c>
      <c r="ON51" s="165" t="e">
        <f t="shared" si="427"/>
        <v>#N/A</v>
      </c>
      <c r="OO51" s="165" t="e">
        <f t="shared" si="428"/>
        <v>#N/A</v>
      </c>
      <c r="OP51" s="165" t="e">
        <f t="shared" si="429"/>
        <v>#N/A</v>
      </c>
      <c r="OQ51" s="165" t="e">
        <f t="shared" si="430"/>
        <v>#N/A</v>
      </c>
      <c r="OR51" s="165" t="e">
        <f t="shared" si="431"/>
        <v>#N/A</v>
      </c>
      <c r="OS51" s="165" t="e">
        <f t="shared" si="432"/>
        <v>#N/A</v>
      </c>
      <c r="OT51" s="165" t="e">
        <f t="shared" si="433"/>
        <v>#N/A</v>
      </c>
      <c r="OU51" s="165" t="e">
        <f t="shared" si="434"/>
        <v>#N/A</v>
      </c>
      <c r="OV51" s="165" t="e">
        <f t="shared" si="435"/>
        <v>#N/A</v>
      </c>
      <c r="OW51" s="165" t="e">
        <f t="shared" si="436"/>
        <v>#N/A</v>
      </c>
      <c r="OX51" s="165" t="e">
        <f t="shared" si="437"/>
        <v>#N/A</v>
      </c>
      <c r="OY51" s="165" t="e">
        <f t="shared" si="438"/>
        <v>#N/A</v>
      </c>
      <c r="OZ51" s="165" t="e">
        <f t="shared" si="439"/>
        <v>#N/A</v>
      </c>
      <c r="PA51" s="165" t="e">
        <f t="shared" si="440"/>
        <v>#N/A</v>
      </c>
      <c r="PB51" s="165" t="e">
        <f t="shared" si="441"/>
        <v>#N/A</v>
      </c>
      <c r="PC51" s="165" t="e">
        <f t="shared" si="442"/>
        <v>#N/A</v>
      </c>
      <c r="PD51" s="165" t="e">
        <f t="shared" si="443"/>
        <v>#N/A</v>
      </c>
      <c r="PE51" s="165" t="e">
        <f t="shared" si="444"/>
        <v>#N/A</v>
      </c>
      <c r="PF51" s="165" t="e">
        <f t="shared" si="445"/>
        <v>#N/A</v>
      </c>
      <c r="PG51" s="165" t="e">
        <f t="shared" si="446"/>
        <v>#N/A</v>
      </c>
      <c r="PH51" s="165" t="e">
        <f t="shared" si="447"/>
        <v>#N/A</v>
      </c>
    </row>
    <row r="52" spans="1:424" hidden="1" x14ac:dyDescent="0.45">
      <c r="A52" s="4">
        <v>49</v>
      </c>
      <c r="B52" s="92" t="str">
        <f t="shared" si="208"/>
        <v/>
      </c>
      <c r="C52" s="91"/>
      <c r="D52" s="92" t="str">
        <f t="shared" si="209"/>
        <v/>
      </c>
      <c r="E52" s="120" t="str">
        <f t="shared" si="0"/>
        <v/>
      </c>
      <c r="F52" s="120" t="str">
        <f t="shared" si="1"/>
        <v/>
      </c>
      <c r="G52" s="71" t="str">
        <f t="shared" si="210"/>
        <v/>
      </c>
      <c r="H52" s="23"/>
      <c r="I52" s="55"/>
      <c r="J52" s="298"/>
      <c r="K52" s="72" t="str">
        <f>IF(AND(B52&gt;0,C52&gt;0,D52&gt;0),IF(ISBLANK(J52),IF(ISBLANK(H52),"",(D52-B52)*VLOOKUP(H52,VLookups!$A$4:$B$13,2,FALSE)),J52),"")</f>
        <v/>
      </c>
      <c r="L52" s="73" t="str">
        <f t="shared" si="246"/>
        <v/>
      </c>
      <c r="M52" s="91"/>
      <c r="N52" s="265" t="str">
        <f>IF(AND(M52&gt;0,C52&gt;0,NOT(K52="")),ABS(VLOOKUP($M$1,VLookups!$A$43:$B$44,2,FALSE)-_xlfn.NORM.DIST(M52,G52,K52,TRUE)),"")</f>
        <v/>
      </c>
      <c r="O52" s="90" t="str">
        <f>IF(AND($B52&gt;0,$C52&gt;0,$D52&gt;0,NOT(ISBLANK($H52))),_xlfn.NORM.INV(ABS(VLOOKUP($M$1,VLookups!$A$43:$B$44,2,FALSE)-O$3),$G52,$K52),"")</f>
        <v/>
      </c>
      <c r="P52" s="89" t="str">
        <f>IF(AND($B52&gt;0,$C52&gt;0,$D52&gt;0,NOT(ISBLANK($H52))),_xlfn.NORM.INV(ABS(VLOOKUP($M$1,VLookups!$A$43:$B$44,2,FALSE)-P$3),$G52,$K52),"")</f>
        <v/>
      </c>
      <c r="Q52" s="90" t="str">
        <f>IF(AND($B52&gt;0,$C52&gt;0,$D52&gt;0,NOT(ISBLANK($H52))),_xlfn.NORM.INV(ABS(VLOOKUP($M$1,VLookups!$A$43:$B$44,2,FALSE)-Q$3),$G52,$K52),"")</f>
        <v/>
      </c>
      <c r="R52" s="89" t="str">
        <f>IF(AND($B52&gt;0,$C52&gt;0,$D52&gt;0,NOT(ISBLANK($H52))),_xlfn.NORM.INV(ABS(VLOOKUP($M$1,VLookups!$A$43:$B$44,2,FALSE)-R$3),$G52,$K52),"")</f>
        <v/>
      </c>
      <c r="S52" s="90" t="str">
        <f>IF(AND($B52&gt;0,$C52&gt;0,$D52&gt;0,NOT(ISBLANK($H52))),_xlfn.NORM.INV(ABS(VLOOKUP($M$1,VLookups!$A$43:$B$44,2,FALSE)-S$3),$G52,$K52),"")</f>
        <v/>
      </c>
      <c r="T52" s="89" t="str">
        <f>IF(AND($B52&gt;0,$C52&gt;0,$D52&gt;0,NOT(ISBLANK($H52))),_xlfn.NORM.INV(ABS(VLOOKUP($M$1,VLookups!$A$43:$B$44,2,FALSE)-T$3),$G52,$K52),"")</f>
        <v/>
      </c>
      <c r="U52" s="5"/>
      <c r="V52" s="164" t="str">
        <f t="shared" si="211"/>
        <v/>
      </c>
      <c r="W52" s="47" t="str">
        <f t="shared" si="212"/>
        <v/>
      </c>
      <c r="X52" s="47" t="str">
        <f t="shared" si="462"/>
        <v/>
      </c>
      <c r="Y52" s="47" t="str">
        <f t="shared" si="462"/>
        <v/>
      </c>
      <c r="Z52" s="47" t="str">
        <f t="shared" si="462"/>
        <v/>
      </c>
      <c r="AA52" s="47" t="str">
        <f t="shared" si="462"/>
        <v/>
      </c>
      <c r="AB52" s="47" t="str">
        <f t="shared" si="462"/>
        <v/>
      </c>
      <c r="AC52" s="47" t="str">
        <f t="shared" si="462"/>
        <v/>
      </c>
      <c r="AD52" s="47" t="str">
        <f t="shared" si="462"/>
        <v/>
      </c>
      <c r="AE52" s="47" t="str">
        <f t="shared" si="462"/>
        <v/>
      </c>
      <c r="AF52" s="47" t="str">
        <f t="shared" si="462"/>
        <v/>
      </c>
      <c r="AG52" s="47" t="str">
        <f t="shared" si="462"/>
        <v/>
      </c>
      <c r="AH52" s="47" t="str">
        <f t="shared" si="462"/>
        <v/>
      </c>
      <c r="AI52" s="47" t="str">
        <f t="shared" si="462"/>
        <v/>
      </c>
      <c r="AJ52" s="47" t="str">
        <f t="shared" si="462"/>
        <v/>
      </c>
      <c r="AK52" s="47" t="str">
        <f t="shared" si="462"/>
        <v/>
      </c>
      <c r="AL52" s="47" t="str">
        <f t="shared" si="462"/>
        <v/>
      </c>
      <c r="AM52" s="47" t="str">
        <f t="shared" si="462"/>
        <v/>
      </c>
      <c r="AN52" s="47" t="str">
        <f t="shared" si="462"/>
        <v/>
      </c>
      <c r="AO52" s="47" t="str">
        <f t="shared" si="462"/>
        <v/>
      </c>
      <c r="AP52" s="47" t="str">
        <f t="shared" si="462"/>
        <v/>
      </c>
      <c r="AQ52" s="47" t="str">
        <f t="shared" si="462"/>
        <v/>
      </c>
      <c r="AR52" s="47" t="str">
        <f t="shared" si="462"/>
        <v/>
      </c>
      <c r="AS52" s="47" t="str">
        <f t="shared" si="462"/>
        <v/>
      </c>
      <c r="AT52" s="47" t="str">
        <f t="shared" si="462"/>
        <v/>
      </c>
      <c r="AU52" s="47" t="str">
        <f t="shared" si="462"/>
        <v/>
      </c>
      <c r="AV52" s="47" t="str">
        <f t="shared" si="462"/>
        <v/>
      </c>
      <c r="AW52" s="47" t="str">
        <f t="shared" si="462"/>
        <v/>
      </c>
      <c r="AX52" s="47" t="str">
        <f t="shared" si="462"/>
        <v/>
      </c>
      <c r="AY52" s="47" t="str">
        <f t="shared" si="462"/>
        <v/>
      </c>
      <c r="AZ52" s="47" t="str">
        <f t="shared" si="462"/>
        <v/>
      </c>
      <c r="BA52" s="47" t="str">
        <f t="shared" si="462"/>
        <v/>
      </c>
      <c r="BB52" s="47" t="str">
        <f t="shared" si="462"/>
        <v/>
      </c>
      <c r="BC52" s="47" t="str">
        <f t="shared" si="462"/>
        <v/>
      </c>
      <c r="BD52" s="47" t="str">
        <f t="shared" si="462"/>
        <v/>
      </c>
      <c r="BE52" s="47" t="str">
        <f t="shared" si="462"/>
        <v/>
      </c>
      <c r="BF52" s="47" t="str">
        <f t="shared" si="462"/>
        <v/>
      </c>
      <c r="BG52" s="47" t="str">
        <f t="shared" si="462"/>
        <v/>
      </c>
      <c r="BH52" s="47" t="str">
        <f t="shared" si="462"/>
        <v/>
      </c>
      <c r="BI52" s="47" t="str">
        <f t="shared" si="462"/>
        <v/>
      </c>
      <c r="BJ52" s="47" t="str">
        <f t="shared" si="462"/>
        <v/>
      </c>
      <c r="BK52" s="47" t="str">
        <f t="shared" si="462"/>
        <v/>
      </c>
      <c r="BL52" s="47" t="str">
        <f t="shared" si="462"/>
        <v/>
      </c>
      <c r="BM52" s="47" t="str">
        <f t="shared" si="462"/>
        <v/>
      </c>
      <c r="BN52" s="47" t="str">
        <f t="shared" si="462"/>
        <v/>
      </c>
      <c r="BO52" s="47" t="str">
        <f t="shared" si="462"/>
        <v/>
      </c>
      <c r="BP52" s="47" t="str">
        <f t="shared" si="462"/>
        <v/>
      </c>
      <c r="BQ52" s="47" t="str">
        <f t="shared" si="462"/>
        <v/>
      </c>
      <c r="BR52" s="47" t="str">
        <f t="shared" si="462"/>
        <v/>
      </c>
      <c r="BS52" s="47" t="str">
        <f t="shared" si="462"/>
        <v/>
      </c>
      <c r="BT52" s="47" t="str">
        <f t="shared" si="462"/>
        <v/>
      </c>
      <c r="BU52" s="47" t="str">
        <f t="shared" si="462"/>
        <v/>
      </c>
      <c r="BV52" s="47" t="str">
        <f t="shared" si="462"/>
        <v/>
      </c>
      <c r="BW52" s="47" t="str">
        <f t="shared" si="462"/>
        <v/>
      </c>
      <c r="BX52" s="47" t="str">
        <f t="shared" si="462"/>
        <v/>
      </c>
      <c r="BY52" s="47" t="str">
        <f t="shared" si="462"/>
        <v/>
      </c>
      <c r="BZ52" s="47" t="str">
        <f t="shared" si="462"/>
        <v/>
      </c>
      <c r="CA52" s="47" t="str">
        <f t="shared" si="462"/>
        <v/>
      </c>
      <c r="CB52" s="47" t="str">
        <f t="shared" si="462"/>
        <v/>
      </c>
      <c r="CC52" s="47" t="str">
        <f t="shared" si="462"/>
        <v/>
      </c>
      <c r="CD52" s="47" t="str">
        <f t="shared" si="462"/>
        <v/>
      </c>
      <c r="CE52" s="47" t="str">
        <f t="shared" si="462"/>
        <v/>
      </c>
      <c r="CF52" s="47" t="str">
        <f t="shared" si="462"/>
        <v/>
      </c>
      <c r="CG52" s="47" t="str">
        <f t="shared" si="462"/>
        <v/>
      </c>
      <c r="CH52" s="47" t="str">
        <f t="shared" si="462"/>
        <v/>
      </c>
      <c r="CI52" s="47" t="str">
        <f t="shared" si="462"/>
        <v/>
      </c>
      <c r="CJ52" s="47" t="str">
        <f t="shared" si="460"/>
        <v/>
      </c>
      <c r="CK52" s="47" t="str">
        <f t="shared" si="460"/>
        <v/>
      </c>
      <c r="CL52" s="47" t="str">
        <f t="shared" si="460"/>
        <v/>
      </c>
      <c r="CM52" s="47" t="str">
        <f t="shared" si="460"/>
        <v/>
      </c>
      <c r="CN52" s="47" t="str">
        <f t="shared" si="460"/>
        <v/>
      </c>
      <c r="CO52" s="47" t="str">
        <f t="shared" si="460"/>
        <v/>
      </c>
      <c r="CP52" s="47" t="str">
        <f t="shared" si="460"/>
        <v/>
      </c>
      <c r="CQ52" s="47" t="str">
        <f t="shared" si="460"/>
        <v/>
      </c>
      <c r="CR52" s="47" t="str">
        <f t="shared" si="460"/>
        <v/>
      </c>
      <c r="CS52" s="47" t="str">
        <f t="shared" si="460"/>
        <v/>
      </c>
      <c r="CT52" s="47" t="str">
        <f t="shared" si="460"/>
        <v/>
      </c>
      <c r="CU52" s="47" t="str">
        <f t="shared" si="460"/>
        <v/>
      </c>
      <c r="CV52" s="47" t="str">
        <f t="shared" si="460"/>
        <v/>
      </c>
      <c r="CW52" s="47" t="str">
        <f t="shared" si="460"/>
        <v/>
      </c>
      <c r="CX52" s="47" t="str">
        <f t="shared" si="460"/>
        <v/>
      </c>
      <c r="CY52" s="47" t="str">
        <f t="shared" si="460"/>
        <v/>
      </c>
      <c r="CZ52" s="47" t="str">
        <f t="shared" si="460"/>
        <v/>
      </c>
      <c r="DA52" s="47" t="str">
        <f t="shared" si="460"/>
        <v/>
      </c>
      <c r="DB52" s="47" t="str">
        <f t="shared" si="460"/>
        <v/>
      </c>
      <c r="DC52" s="47" t="str">
        <f t="shared" si="460"/>
        <v/>
      </c>
      <c r="DD52" s="47" t="str">
        <f t="shared" si="460"/>
        <v/>
      </c>
      <c r="DE52" s="47" t="str">
        <f t="shared" si="460"/>
        <v/>
      </c>
      <c r="DF52" s="47" t="str">
        <f t="shared" si="460"/>
        <v/>
      </c>
      <c r="DG52" s="47" t="str">
        <f t="shared" si="460"/>
        <v/>
      </c>
      <c r="DH52" s="47" t="str">
        <f t="shared" si="460"/>
        <v/>
      </c>
      <c r="DI52" s="47" t="str">
        <f t="shared" si="460"/>
        <v/>
      </c>
      <c r="DJ52" s="47" t="str">
        <f t="shared" si="460"/>
        <v/>
      </c>
      <c r="DK52" s="47" t="str">
        <f t="shared" si="460"/>
        <v/>
      </c>
      <c r="DL52" s="47" t="str">
        <f t="shared" si="460"/>
        <v/>
      </c>
      <c r="DM52" s="47" t="str">
        <f t="shared" si="460"/>
        <v/>
      </c>
      <c r="DN52" s="47" t="str">
        <f t="shared" si="460"/>
        <v/>
      </c>
      <c r="DO52" s="47" t="str">
        <f t="shared" si="460"/>
        <v/>
      </c>
      <c r="DP52" s="47" t="str">
        <f t="shared" si="460"/>
        <v/>
      </c>
      <c r="DQ52" s="47" t="str">
        <f t="shared" si="460"/>
        <v/>
      </c>
      <c r="DR52" s="47" t="str">
        <f t="shared" si="460"/>
        <v/>
      </c>
      <c r="DS52" s="179" t="str">
        <f t="shared" si="213"/>
        <v/>
      </c>
      <c r="DT52" s="47" t="str">
        <f t="shared" si="214"/>
        <v/>
      </c>
      <c r="DU52" s="47" t="str">
        <f t="shared" si="463"/>
        <v/>
      </c>
      <c r="DV52" s="47" t="str">
        <f t="shared" si="463"/>
        <v/>
      </c>
      <c r="DW52" s="47" t="str">
        <f t="shared" si="463"/>
        <v/>
      </c>
      <c r="DX52" s="47" t="str">
        <f t="shared" si="463"/>
        <v/>
      </c>
      <c r="DY52" s="47" t="str">
        <f t="shared" si="463"/>
        <v/>
      </c>
      <c r="DZ52" s="47" t="str">
        <f t="shared" si="463"/>
        <v/>
      </c>
      <c r="EA52" s="47" t="str">
        <f t="shared" si="463"/>
        <v/>
      </c>
      <c r="EB52" s="47" t="str">
        <f t="shared" si="463"/>
        <v/>
      </c>
      <c r="EC52" s="47" t="str">
        <f t="shared" si="463"/>
        <v/>
      </c>
      <c r="ED52" s="47" t="str">
        <f t="shared" si="463"/>
        <v/>
      </c>
      <c r="EE52" s="47" t="str">
        <f t="shared" si="463"/>
        <v/>
      </c>
      <c r="EF52" s="47" t="str">
        <f t="shared" si="463"/>
        <v/>
      </c>
      <c r="EG52" s="47" t="str">
        <f t="shared" si="463"/>
        <v/>
      </c>
      <c r="EH52" s="47" t="str">
        <f t="shared" si="463"/>
        <v/>
      </c>
      <c r="EI52" s="47" t="str">
        <f t="shared" si="463"/>
        <v/>
      </c>
      <c r="EJ52" s="47" t="str">
        <f t="shared" si="463"/>
        <v/>
      </c>
      <c r="EK52" s="47" t="str">
        <f t="shared" si="463"/>
        <v/>
      </c>
      <c r="EL52" s="47" t="str">
        <f t="shared" si="463"/>
        <v/>
      </c>
      <c r="EM52" s="47" t="str">
        <f t="shared" si="463"/>
        <v/>
      </c>
      <c r="EN52" s="47" t="str">
        <f t="shared" si="463"/>
        <v/>
      </c>
      <c r="EO52" s="47" t="str">
        <f t="shared" si="463"/>
        <v/>
      </c>
      <c r="EP52" s="47" t="str">
        <f t="shared" si="463"/>
        <v/>
      </c>
      <c r="EQ52" s="47" t="str">
        <f t="shared" si="463"/>
        <v/>
      </c>
      <c r="ER52" s="47" t="str">
        <f t="shared" si="463"/>
        <v/>
      </c>
      <c r="ES52" s="47" t="str">
        <f t="shared" si="463"/>
        <v/>
      </c>
      <c r="ET52" s="47" t="str">
        <f t="shared" si="463"/>
        <v/>
      </c>
      <c r="EU52" s="47" t="str">
        <f t="shared" si="463"/>
        <v/>
      </c>
      <c r="EV52" s="47" t="str">
        <f t="shared" si="463"/>
        <v/>
      </c>
      <c r="EW52" s="47" t="str">
        <f t="shared" si="463"/>
        <v/>
      </c>
      <c r="EX52" s="47" t="str">
        <f t="shared" si="463"/>
        <v/>
      </c>
      <c r="EY52" s="47" t="str">
        <f t="shared" si="463"/>
        <v/>
      </c>
      <c r="EZ52" s="47" t="str">
        <f t="shared" si="463"/>
        <v/>
      </c>
      <c r="FA52" s="47" t="str">
        <f t="shared" si="463"/>
        <v/>
      </c>
      <c r="FB52" s="47" t="str">
        <f t="shared" si="463"/>
        <v/>
      </c>
      <c r="FC52" s="47" t="str">
        <f t="shared" si="463"/>
        <v/>
      </c>
      <c r="FD52" s="47" t="str">
        <f t="shared" si="463"/>
        <v/>
      </c>
      <c r="FE52" s="47" t="str">
        <f t="shared" si="463"/>
        <v/>
      </c>
      <c r="FF52" s="47" t="str">
        <f t="shared" si="463"/>
        <v/>
      </c>
      <c r="FG52" s="47" t="str">
        <f t="shared" si="463"/>
        <v/>
      </c>
      <c r="FH52" s="47" t="str">
        <f t="shared" si="463"/>
        <v/>
      </c>
      <c r="FI52" s="47" t="str">
        <f t="shared" si="463"/>
        <v/>
      </c>
      <c r="FJ52" s="47" t="str">
        <f t="shared" si="463"/>
        <v/>
      </c>
      <c r="FK52" s="47" t="str">
        <f t="shared" si="463"/>
        <v/>
      </c>
      <c r="FL52" s="47" t="str">
        <f t="shared" si="463"/>
        <v/>
      </c>
      <c r="FM52" s="47" t="str">
        <f t="shared" si="463"/>
        <v/>
      </c>
      <c r="FN52" s="47" t="str">
        <f t="shared" si="463"/>
        <v/>
      </c>
      <c r="FO52" s="47" t="str">
        <f t="shared" si="463"/>
        <v/>
      </c>
      <c r="FP52" s="47" t="str">
        <f t="shared" si="463"/>
        <v/>
      </c>
      <c r="FQ52" s="47" t="str">
        <f t="shared" si="463"/>
        <v/>
      </c>
      <c r="FR52" s="47" t="str">
        <f t="shared" si="463"/>
        <v/>
      </c>
      <c r="FS52" s="47" t="str">
        <f t="shared" si="463"/>
        <v/>
      </c>
      <c r="FT52" s="47" t="str">
        <f t="shared" si="463"/>
        <v/>
      </c>
      <c r="FU52" s="47" t="str">
        <f t="shared" si="463"/>
        <v/>
      </c>
      <c r="FV52" s="47" t="str">
        <f t="shared" si="463"/>
        <v/>
      </c>
      <c r="FW52" s="47" t="str">
        <f t="shared" si="463"/>
        <v/>
      </c>
      <c r="FX52" s="47" t="str">
        <f t="shared" si="463"/>
        <v/>
      </c>
      <c r="FY52" s="47" t="str">
        <f t="shared" si="463"/>
        <v/>
      </c>
      <c r="FZ52" s="47" t="str">
        <f t="shared" si="463"/>
        <v/>
      </c>
      <c r="GA52" s="47" t="str">
        <f t="shared" si="463"/>
        <v/>
      </c>
      <c r="GB52" s="47" t="str">
        <f t="shared" si="463"/>
        <v/>
      </c>
      <c r="GC52" s="47" t="str">
        <f t="shared" si="463"/>
        <v/>
      </c>
      <c r="GD52" s="47" t="str">
        <f t="shared" si="463"/>
        <v/>
      </c>
      <c r="GE52" s="47" t="str">
        <f t="shared" si="463"/>
        <v/>
      </c>
      <c r="GF52" s="47" t="str">
        <f t="shared" si="463"/>
        <v/>
      </c>
      <c r="GG52" s="47" t="str">
        <f t="shared" si="461"/>
        <v/>
      </c>
      <c r="GH52" s="47" t="str">
        <f t="shared" si="461"/>
        <v/>
      </c>
      <c r="GI52" s="47" t="str">
        <f t="shared" si="461"/>
        <v/>
      </c>
      <c r="GJ52" s="47" t="str">
        <f t="shared" si="461"/>
        <v/>
      </c>
      <c r="GK52" s="47" t="str">
        <f t="shared" si="461"/>
        <v/>
      </c>
      <c r="GL52" s="47" t="str">
        <f t="shared" si="461"/>
        <v/>
      </c>
      <c r="GM52" s="47" t="str">
        <f t="shared" si="461"/>
        <v/>
      </c>
      <c r="GN52" s="47" t="str">
        <f t="shared" si="461"/>
        <v/>
      </c>
      <c r="GO52" s="47" t="str">
        <f t="shared" si="461"/>
        <v/>
      </c>
      <c r="GP52" s="47" t="str">
        <f t="shared" si="461"/>
        <v/>
      </c>
      <c r="GQ52" s="47" t="str">
        <f t="shared" si="461"/>
        <v/>
      </c>
      <c r="GR52" s="47" t="str">
        <f t="shared" si="461"/>
        <v/>
      </c>
      <c r="GS52" s="47" t="str">
        <f t="shared" si="461"/>
        <v/>
      </c>
      <c r="GT52" s="47" t="str">
        <f t="shared" si="461"/>
        <v/>
      </c>
      <c r="GU52" s="47" t="str">
        <f t="shared" si="461"/>
        <v/>
      </c>
      <c r="GV52" s="47" t="str">
        <f t="shared" si="461"/>
        <v/>
      </c>
      <c r="GW52" s="47" t="str">
        <f t="shared" si="461"/>
        <v/>
      </c>
      <c r="GX52" s="47" t="str">
        <f t="shared" si="461"/>
        <v/>
      </c>
      <c r="GY52" s="47" t="str">
        <f t="shared" si="461"/>
        <v/>
      </c>
      <c r="GZ52" s="47" t="str">
        <f t="shared" si="461"/>
        <v/>
      </c>
      <c r="HA52" s="47" t="str">
        <f t="shared" si="461"/>
        <v/>
      </c>
      <c r="HB52" s="47" t="str">
        <f t="shared" si="461"/>
        <v/>
      </c>
      <c r="HC52" s="47" t="str">
        <f t="shared" si="461"/>
        <v/>
      </c>
      <c r="HD52" s="47" t="str">
        <f t="shared" si="461"/>
        <v/>
      </c>
      <c r="HE52" s="47" t="str">
        <f t="shared" si="461"/>
        <v/>
      </c>
      <c r="HF52" s="47" t="str">
        <f t="shared" si="461"/>
        <v/>
      </c>
      <c r="HG52" s="47" t="str">
        <f t="shared" si="461"/>
        <v/>
      </c>
      <c r="HH52" s="47" t="str">
        <f t="shared" si="461"/>
        <v/>
      </c>
      <c r="HI52" s="47" t="str">
        <f t="shared" si="461"/>
        <v/>
      </c>
      <c r="HJ52" s="47" t="str">
        <f t="shared" si="461"/>
        <v/>
      </c>
      <c r="HK52" s="47" t="str">
        <f t="shared" si="461"/>
        <v/>
      </c>
      <c r="HL52" s="47" t="str">
        <f t="shared" si="461"/>
        <v/>
      </c>
      <c r="HM52" s="47" t="str">
        <f t="shared" si="461"/>
        <v/>
      </c>
      <c r="HN52" s="47" t="str">
        <f t="shared" si="461"/>
        <v/>
      </c>
      <c r="HO52" s="47" t="str">
        <f t="shared" si="461"/>
        <v/>
      </c>
      <c r="HP52" s="165" t="e">
        <f t="shared" si="247"/>
        <v>#N/A</v>
      </c>
      <c r="HQ52" s="165" t="e">
        <f t="shared" si="248"/>
        <v>#N/A</v>
      </c>
      <c r="HR52" s="165" t="e">
        <f t="shared" si="249"/>
        <v>#N/A</v>
      </c>
      <c r="HS52" s="165" t="e">
        <f t="shared" si="250"/>
        <v>#N/A</v>
      </c>
      <c r="HT52" s="165" t="e">
        <f t="shared" si="251"/>
        <v>#N/A</v>
      </c>
      <c r="HU52" s="165" t="e">
        <f t="shared" si="252"/>
        <v>#N/A</v>
      </c>
      <c r="HV52" s="165" t="e">
        <f t="shared" si="253"/>
        <v>#N/A</v>
      </c>
      <c r="HW52" s="165" t="e">
        <f t="shared" si="254"/>
        <v>#N/A</v>
      </c>
      <c r="HX52" s="165" t="e">
        <f t="shared" si="255"/>
        <v>#N/A</v>
      </c>
      <c r="HY52" s="165" t="e">
        <f t="shared" si="256"/>
        <v>#N/A</v>
      </c>
      <c r="HZ52" s="165" t="e">
        <f t="shared" si="257"/>
        <v>#N/A</v>
      </c>
      <c r="IA52" s="165" t="e">
        <f t="shared" si="258"/>
        <v>#N/A</v>
      </c>
      <c r="IB52" s="165" t="e">
        <f t="shared" si="259"/>
        <v>#N/A</v>
      </c>
      <c r="IC52" s="165" t="e">
        <f t="shared" si="260"/>
        <v>#N/A</v>
      </c>
      <c r="ID52" s="165" t="e">
        <f t="shared" si="261"/>
        <v>#N/A</v>
      </c>
      <c r="IE52" s="165" t="e">
        <f t="shared" si="262"/>
        <v>#N/A</v>
      </c>
      <c r="IF52" s="165" t="e">
        <f t="shared" si="263"/>
        <v>#N/A</v>
      </c>
      <c r="IG52" s="165" t="e">
        <f t="shared" si="264"/>
        <v>#N/A</v>
      </c>
      <c r="IH52" s="165" t="e">
        <f t="shared" si="265"/>
        <v>#N/A</v>
      </c>
      <c r="II52" s="165" t="e">
        <f t="shared" si="266"/>
        <v>#N/A</v>
      </c>
      <c r="IJ52" s="165" t="e">
        <f t="shared" si="267"/>
        <v>#N/A</v>
      </c>
      <c r="IK52" s="165" t="e">
        <f t="shared" si="268"/>
        <v>#N/A</v>
      </c>
      <c r="IL52" s="165" t="e">
        <f t="shared" si="269"/>
        <v>#N/A</v>
      </c>
      <c r="IM52" s="165" t="e">
        <f t="shared" si="270"/>
        <v>#N/A</v>
      </c>
      <c r="IN52" s="165" t="e">
        <f t="shared" si="271"/>
        <v>#N/A</v>
      </c>
      <c r="IO52" s="165" t="e">
        <f t="shared" si="272"/>
        <v>#N/A</v>
      </c>
      <c r="IP52" s="165" t="e">
        <f t="shared" si="273"/>
        <v>#N/A</v>
      </c>
      <c r="IQ52" s="165" t="e">
        <f t="shared" si="274"/>
        <v>#N/A</v>
      </c>
      <c r="IR52" s="165" t="e">
        <f t="shared" si="275"/>
        <v>#N/A</v>
      </c>
      <c r="IS52" s="165" t="e">
        <f t="shared" si="276"/>
        <v>#N/A</v>
      </c>
      <c r="IT52" s="165" t="e">
        <f t="shared" si="277"/>
        <v>#N/A</v>
      </c>
      <c r="IU52" s="165" t="e">
        <f t="shared" si="278"/>
        <v>#N/A</v>
      </c>
      <c r="IV52" s="165" t="e">
        <f t="shared" si="279"/>
        <v>#N/A</v>
      </c>
      <c r="IW52" s="165" t="e">
        <f t="shared" si="280"/>
        <v>#N/A</v>
      </c>
      <c r="IX52" s="165" t="e">
        <f t="shared" si="281"/>
        <v>#N/A</v>
      </c>
      <c r="IY52" s="165" t="e">
        <f t="shared" si="282"/>
        <v>#N/A</v>
      </c>
      <c r="IZ52" s="165" t="e">
        <f t="shared" si="283"/>
        <v>#N/A</v>
      </c>
      <c r="JA52" s="165" t="e">
        <f t="shared" si="284"/>
        <v>#N/A</v>
      </c>
      <c r="JB52" s="165" t="e">
        <f t="shared" si="285"/>
        <v>#N/A</v>
      </c>
      <c r="JC52" s="165" t="e">
        <f t="shared" si="286"/>
        <v>#N/A</v>
      </c>
      <c r="JD52" s="165" t="e">
        <f t="shared" si="287"/>
        <v>#N/A</v>
      </c>
      <c r="JE52" s="165" t="e">
        <f t="shared" si="288"/>
        <v>#N/A</v>
      </c>
      <c r="JF52" s="165" t="e">
        <f t="shared" si="289"/>
        <v>#N/A</v>
      </c>
      <c r="JG52" s="165" t="e">
        <f t="shared" si="290"/>
        <v>#N/A</v>
      </c>
      <c r="JH52" s="165" t="e">
        <f t="shared" si="291"/>
        <v>#N/A</v>
      </c>
      <c r="JI52" s="165" t="e">
        <f t="shared" si="292"/>
        <v>#N/A</v>
      </c>
      <c r="JJ52" s="165" t="e">
        <f t="shared" si="293"/>
        <v>#N/A</v>
      </c>
      <c r="JK52" s="165" t="e">
        <f t="shared" si="294"/>
        <v>#N/A</v>
      </c>
      <c r="JL52" s="165" t="e">
        <f t="shared" si="295"/>
        <v>#N/A</v>
      </c>
      <c r="JM52" s="165" t="e">
        <f t="shared" si="296"/>
        <v>#N/A</v>
      </c>
      <c r="JN52" s="165" t="e">
        <f t="shared" si="297"/>
        <v>#N/A</v>
      </c>
      <c r="JO52" s="165" t="e">
        <f t="shared" si="298"/>
        <v>#N/A</v>
      </c>
      <c r="JP52" s="165" t="e">
        <f t="shared" si="299"/>
        <v>#N/A</v>
      </c>
      <c r="JQ52" s="165" t="e">
        <f t="shared" si="300"/>
        <v>#N/A</v>
      </c>
      <c r="JR52" s="165" t="e">
        <f t="shared" si="301"/>
        <v>#N/A</v>
      </c>
      <c r="JS52" s="165" t="e">
        <f t="shared" si="302"/>
        <v>#N/A</v>
      </c>
      <c r="JT52" s="165" t="e">
        <f t="shared" si="303"/>
        <v>#N/A</v>
      </c>
      <c r="JU52" s="165" t="e">
        <f t="shared" si="304"/>
        <v>#N/A</v>
      </c>
      <c r="JV52" s="165" t="e">
        <f t="shared" si="305"/>
        <v>#N/A</v>
      </c>
      <c r="JW52" s="165" t="e">
        <f t="shared" si="306"/>
        <v>#N/A</v>
      </c>
      <c r="JX52" s="165" t="e">
        <f t="shared" si="307"/>
        <v>#N/A</v>
      </c>
      <c r="JY52" s="165" t="e">
        <f t="shared" si="308"/>
        <v>#N/A</v>
      </c>
      <c r="JZ52" s="165" t="e">
        <f t="shared" si="309"/>
        <v>#N/A</v>
      </c>
      <c r="KA52" s="165" t="e">
        <f t="shared" si="310"/>
        <v>#N/A</v>
      </c>
      <c r="KB52" s="165" t="e">
        <f t="shared" si="311"/>
        <v>#N/A</v>
      </c>
      <c r="KC52" s="165" t="e">
        <f t="shared" si="312"/>
        <v>#N/A</v>
      </c>
      <c r="KD52" s="165" t="e">
        <f t="shared" si="313"/>
        <v>#N/A</v>
      </c>
      <c r="KE52" s="165" t="e">
        <f t="shared" si="314"/>
        <v>#N/A</v>
      </c>
      <c r="KF52" s="165" t="e">
        <f t="shared" si="315"/>
        <v>#N/A</v>
      </c>
      <c r="KG52" s="165" t="e">
        <f t="shared" si="316"/>
        <v>#N/A</v>
      </c>
      <c r="KH52" s="165" t="e">
        <f t="shared" si="317"/>
        <v>#N/A</v>
      </c>
      <c r="KI52" s="165" t="e">
        <f t="shared" si="318"/>
        <v>#N/A</v>
      </c>
      <c r="KJ52" s="165" t="e">
        <f t="shared" si="319"/>
        <v>#N/A</v>
      </c>
      <c r="KK52" s="165" t="e">
        <f t="shared" si="320"/>
        <v>#N/A</v>
      </c>
      <c r="KL52" s="165" t="e">
        <f t="shared" si="321"/>
        <v>#N/A</v>
      </c>
      <c r="KM52" s="165" t="e">
        <f t="shared" si="322"/>
        <v>#N/A</v>
      </c>
      <c r="KN52" s="165" t="e">
        <f t="shared" si="323"/>
        <v>#N/A</v>
      </c>
      <c r="KO52" s="165" t="e">
        <f t="shared" si="324"/>
        <v>#N/A</v>
      </c>
      <c r="KP52" s="165" t="e">
        <f t="shared" si="325"/>
        <v>#N/A</v>
      </c>
      <c r="KQ52" s="165" t="e">
        <f t="shared" si="326"/>
        <v>#N/A</v>
      </c>
      <c r="KR52" s="165" t="e">
        <f t="shared" si="327"/>
        <v>#N/A</v>
      </c>
      <c r="KS52" s="165" t="e">
        <f t="shared" si="328"/>
        <v>#N/A</v>
      </c>
      <c r="KT52" s="165" t="e">
        <f t="shared" si="329"/>
        <v>#N/A</v>
      </c>
      <c r="KU52" s="165" t="e">
        <f t="shared" si="330"/>
        <v>#N/A</v>
      </c>
      <c r="KV52" s="165" t="e">
        <f t="shared" si="331"/>
        <v>#N/A</v>
      </c>
      <c r="KW52" s="165" t="e">
        <f t="shared" si="332"/>
        <v>#N/A</v>
      </c>
      <c r="KX52" s="165" t="e">
        <f t="shared" si="333"/>
        <v>#N/A</v>
      </c>
      <c r="KY52" s="165" t="e">
        <f t="shared" si="334"/>
        <v>#N/A</v>
      </c>
      <c r="KZ52" s="165" t="e">
        <f t="shared" si="335"/>
        <v>#N/A</v>
      </c>
      <c r="LA52" s="165" t="e">
        <f t="shared" si="336"/>
        <v>#N/A</v>
      </c>
      <c r="LB52" s="165" t="e">
        <f t="shared" si="337"/>
        <v>#N/A</v>
      </c>
      <c r="LC52" s="165" t="e">
        <f t="shared" si="338"/>
        <v>#N/A</v>
      </c>
      <c r="LD52" s="165" t="e">
        <f t="shared" si="339"/>
        <v>#N/A</v>
      </c>
      <c r="LE52" s="165" t="e">
        <f t="shared" si="340"/>
        <v>#N/A</v>
      </c>
      <c r="LF52" s="165" t="e">
        <f t="shared" si="341"/>
        <v>#N/A</v>
      </c>
      <c r="LG52" s="165" t="e">
        <f t="shared" si="342"/>
        <v>#N/A</v>
      </c>
      <c r="LH52" s="165" t="e">
        <f t="shared" si="343"/>
        <v>#N/A</v>
      </c>
      <c r="LI52" s="165" t="e">
        <f t="shared" si="344"/>
        <v>#N/A</v>
      </c>
      <c r="LJ52" s="165" t="e">
        <f t="shared" si="345"/>
        <v>#N/A</v>
      </c>
      <c r="LK52" s="165" t="e">
        <f t="shared" si="346"/>
        <v>#N/A</v>
      </c>
      <c r="LL52" s="165" t="e">
        <f t="shared" si="347"/>
        <v>#N/A</v>
      </c>
      <c r="LM52" s="165" t="e">
        <f t="shared" si="348"/>
        <v>#N/A</v>
      </c>
      <c r="LN52" s="165" t="e">
        <f t="shared" si="349"/>
        <v>#N/A</v>
      </c>
      <c r="LO52" s="165" t="e">
        <f t="shared" si="350"/>
        <v>#N/A</v>
      </c>
      <c r="LP52" s="165" t="e">
        <f t="shared" si="351"/>
        <v>#N/A</v>
      </c>
      <c r="LQ52" s="165" t="e">
        <f t="shared" si="352"/>
        <v>#N/A</v>
      </c>
      <c r="LR52" s="165" t="e">
        <f t="shared" si="353"/>
        <v>#N/A</v>
      </c>
      <c r="LS52" s="165" t="e">
        <f t="shared" si="354"/>
        <v>#N/A</v>
      </c>
      <c r="LT52" s="165" t="e">
        <f t="shared" si="355"/>
        <v>#N/A</v>
      </c>
      <c r="LU52" s="165" t="e">
        <f t="shared" si="356"/>
        <v>#N/A</v>
      </c>
      <c r="LV52" s="165" t="e">
        <f t="shared" si="357"/>
        <v>#N/A</v>
      </c>
      <c r="LW52" s="165" t="e">
        <f t="shared" si="358"/>
        <v>#N/A</v>
      </c>
      <c r="LX52" s="165" t="e">
        <f t="shared" si="359"/>
        <v>#N/A</v>
      </c>
      <c r="LY52" s="165" t="e">
        <f t="shared" si="360"/>
        <v>#N/A</v>
      </c>
      <c r="LZ52" s="165" t="e">
        <f t="shared" si="361"/>
        <v>#N/A</v>
      </c>
      <c r="MA52" s="165" t="e">
        <f t="shared" si="362"/>
        <v>#N/A</v>
      </c>
      <c r="MB52" s="165" t="e">
        <f t="shared" si="363"/>
        <v>#N/A</v>
      </c>
      <c r="MC52" s="165" t="e">
        <f t="shared" si="364"/>
        <v>#N/A</v>
      </c>
      <c r="MD52" s="165" t="e">
        <f t="shared" si="365"/>
        <v>#N/A</v>
      </c>
      <c r="ME52" s="165" t="e">
        <f t="shared" si="366"/>
        <v>#N/A</v>
      </c>
      <c r="MF52" s="165" t="e">
        <f t="shared" si="367"/>
        <v>#N/A</v>
      </c>
      <c r="MG52" s="165" t="e">
        <f t="shared" si="368"/>
        <v>#N/A</v>
      </c>
      <c r="MH52" s="165" t="e">
        <f t="shared" si="369"/>
        <v>#N/A</v>
      </c>
      <c r="MI52" s="165" t="e">
        <f t="shared" si="370"/>
        <v>#N/A</v>
      </c>
      <c r="MJ52" s="165" t="e">
        <f t="shared" si="371"/>
        <v>#N/A</v>
      </c>
      <c r="MK52" s="165" t="e">
        <f t="shared" si="372"/>
        <v>#N/A</v>
      </c>
      <c r="ML52" s="165" t="e">
        <f t="shared" si="373"/>
        <v>#N/A</v>
      </c>
      <c r="MM52" s="165" t="e">
        <f t="shared" si="374"/>
        <v>#N/A</v>
      </c>
      <c r="MN52" s="165" t="e">
        <f t="shared" si="375"/>
        <v>#N/A</v>
      </c>
      <c r="MO52" s="165" t="e">
        <f t="shared" si="376"/>
        <v>#N/A</v>
      </c>
      <c r="MP52" s="165" t="e">
        <f t="shared" si="377"/>
        <v>#N/A</v>
      </c>
      <c r="MQ52" s="165" t="e">
        <f t="shared" si="378"/>
        <v>#N/A</v>
      </c>
      <c r="MR52" s="165" t="e">
        <f t="shared" si="379"/>
        <v>#N/A</v>
      </c>
      <c r="MS52" s="165" t="e">
        <f t="shared" si="380"/>
        <v>#N/A</v>
      </c>
      <c r="MT52" s="165" t="e">
        <f t="shared" si="381"/>
        <v>#N/A</v>
      </c>
      <c r="MU52" s="165" t="e">
        <f t="shared" si="382"/>
        <v>#N/A</v>
      </c>
      <c r="MV52" s="165" t="e">
        <f t="shared" si="383"/>
        <v>#N/A</v>
      </c>
      <c r="MW52" s="165" t="e">
        <f t="shared" si="384"/>
        <v>#N/A</v>
      </c>
      <c r="MX52" s="165" t="e">
        <f t="shared" si="385"/>
        <v>#N/A</v>
      </c>
      <c r="MY52" s="165" t="e">
        <f t="shared" si="386"/>
        <v>#N/A</v>
      </c>
      <c r="MZ52" s="165" t="e">
        <f t="shared" si="387"/>
        <v>#N/A</v>
      </c>
      <c r="NA52" s="165" t="e">
        <f t="shared" si="388"/>
        <v>#N/A</v>
      </c>
      <c r="NB52" s="165" t="e">
        <f t="shared" si="389"/>
        <v>#N/A</v>
      </c>
      <c r="NC52" s="165" t="e">
        <f t="shared" si="390"/>
        <v>#N/A</v>
      </c>
      <c r="ND52" s="165" t="e">
        <f t="shared" si="391"/>
        <v>#N/A</v>
      </c>
      <c r="NE52" s="165" t="e">
        <f t="shared" si="392"/>
        <v>#N/A</v>
      </c>
      <c r="NF52" s="165" t="e">
        <f t="shared" si="393"/>
        <v>#N/A</v>
      </c>
      <c r="NG52" s="165" t="e">
        <f t="shared" si="394"/>
        <v>#N/A</v>
      </c>
      <c r="NH52" s="165" t="e">
        <f t="shared" si="395"/>
        <v>#N/A</v>
      </c>
      <c r="NI52" s="165" t="e">
        <f t="shared" si="396"/>
        <v>#N/A</v>
      </c>
      <c r="NJ52" s="165" t="e">
        <f t="shared" si="397"/>
        <v>#N/A</v>
      </c>
      <c r="NK52" s="165" t="e">
        <f t="shared" si="398"/>
        <v>#N/A</v>
      </c>
      <c r="NL52" s="165" t="e">
        <f t="shared" si="399"/>
        <v>#N/A</v>
      </c>
      <c r="NM52" s="165" t="e">
        <f t="shared" si="400"/>
        <v>#N/A</v>
      </c>
      <c r="NN52" s="165" t="e">
        <f t="shared" si="401"/>
        <v>#N/A</v>
      </c>
      <c r="NO52" s="165" t="e">
        <f t="shared" si="402"/>
        <v>#N/A</v>
      </c>
      <c r="NP52" s="165" t="e">
        <f t="shared" si="403"/>
        <v>#N/A</v>
      </c>
      <c r="NQ52" s="165" t="e">
        <f t="shared" si="404"/>
        <v>#N/A</v>
      </c>
      <c r="NR52" s="165" t="e">
        <f t="shared" si="405"/>
        <v>#N/A</v>
      </c>
      <c r="NS52" s="165" t="e">
        <f t="shared" si="406"/>
        <v>#N/A</v>
      </c>
      <c r="NT52" s="165" t="e">
        <f t="shared" si="407"/>
        <v>#N/A</v>
      </c>
      <c r="NU52" s="165" t="e">
        <f t="shared" si="408"/>
        <v>#N/A</v>
      </c>
      <c r="NV52" s="165" t="e">
        <f t="shared" si="409"/>
        <v>#N/A</v>
      </c>
      <c r="NW52" s="165" t="e">
        <f t="shared" si="410"/>
        <v>#N/A</v>
      </c>
      <c r="NX52" s="165" t="e">
        <f t="shared" si="411"/>
        <v>#N/A</v>
      </c>
      <c r="NY52" s="165" t="e">
        <f t="shared" si="412"/>
        <v>#N/A</v>
      </c>
      <c r="NZ52" s="165" t="e">
        <f t="shared" si="413"/>
        <v>#N/A</v>
      </c>
      <c r="OA52" s="165" t="e">
        <f t="shared" si="414"/>
        <v>#N/A</v>
      </c>
      <c r="OB52" s="165" t="e">
        <f t="shared" si="415"/>
        <v>#N/A</v>
      </c>
      <c r="OC52" s="165" t="e">
        <f t="shared" si="416"/>
        <v>#N/A</v>
      </c>
      <c r="OD52" s="165" t="e">
        <f t="shared" si="417"/>
        <v>#N/A</v>
      </c>
      <c r="OE52" s="165" t="e">
        <f t="shared" si="418"/>
        <v>#N/A</v>
      </c>
      <c r="OF52" s="165" t="e">
        <f t="shared" si="419"/>
        <v>#N/A</v>
      </c>
      <c r="OG52" s="165" t="e">
        <f t="shared" si="420"/>
        <v>#N/A</v>
      </c>
      <c r="OH52" s="165" t="e">
        <f t="shared" si="421"/>
        <v>#N/A</v>
      </c>
      <c r="OI52" s="165" t="e">
        <f t="shared" si="422"/>
        <v>#N/A</v>
      </c>
      <c r="OJ52" s="165" t="e">
        <f t="shared" si="423"/>
        <v>#N/A</v>
      </c>
      <c r="OK52" s="165" t="e">
        <f t="shared" si="424"/>
        <v>#N/A</v>
      </c>
      <c r="OL52" s="165" t="e">
        <f t="shared" si="425"/>
        <v>#N/A</v>
      </c>
      <c r="OM52" s="165" t="e">
        <f t="shared" si="426"/>
        <v>#N/A</v>
      </c>
      <c r="ON52" s="165" t="e">
        <f t="shared" si="427"/>
        <v>#N/A</v>
      </c>
      <c r="OO52" s="165" t="e">
        <f t="shared" si="428"/>
        <v>#N/A</v>
      </c>
      <c r="OP52" s="165" t="e">
        <f t="shared" si="429"/>
        <v>#N/A</v>
      </c>
      <c r="OQ52" s="165" t="e">
        <f t="shared" si="430"/>
        <v>#N/A</v>
      </c>
      <c r="OR52" s="165" t="e">
        <f t="shared" si="431"/>
        <v>#N/A</v>
      </c>
      <c r="OS52" s="165" t="e">
        <f t="shared" si="432"/>
        <v>#N/A</v>
      </c>
      <c r="OT52" s="165" t="e">
        <f t="shared" si="433"/>
        <v>#N/A</v>
      </c>
      <c r="OU52" s="165" t="e">
        <f t="shared" si="434"/>
        <v>#N/A</v>
      </c>
      <c r="OV52" s="165" t="e">
        <f t="shared" si="435"/>
        <v>#N/A</v>
      </c>
      <c r="OW52" s="165" t="e">
        <f t="shared" si="436"/>
        <v>#N/A</v>
      </c>
      <c r="OX52" s="165" t="e">
        <f t="shared" si="437"/>
        <v>#N/A</v>
      </c>
      <c r="OY52" s="165" t="e">
        <f t="shared" si="438"/>
        <v>#N/A</v>
      </c>
      <c r="OZ52" s="165" t="e">
        <f t="shared" si="439"/>
        <v>#N/A</v>
      </c>
      <c r="PA52" s="165" t="e">
        <f t="shared" si="440"/>
        <v>#N/A</v>
      </c>
      <c r="PB52" s="165" t="e">
        <f t="shared" si="441"/>
        <v>#N/A</v>
      </c>
      <c r="PC52" s="165" t="e">
        <f t="shared" si="442"/>
        <v>#N/A</v>
      </c>
      <c r="PD52" s="165" t="e">
        <f t="shared" si="443"/>
        <v>#N/A</v>
      </c>
      <c r="PE52" s="165" t="e">
        <f t="shared" si="444"/>
        <v>#N/A</v>
      </c>
      <c r="PF52" s="165" t="e">
        <f t="shared" si="445"/>
        <v>#N/A</v>
      </c>
      <c r="PG52" s="165" t="e">
        <f t="shared" si="446"/>
        <v>#N/A</v>
      </c>
      <c r="PH52" s="165" t="e">
        <f t="shared" si="447"/>
        <v>#N/A</v>
      </c>
    </row>
    <row r="53" spans="1:424" hidden="1" x14ac:dyDescent="0.45">
      <c r="A53" s="4">
        <v>50</v>
      </c>
      <c r="B53" s="92" t="str">
        <f t="shared" si="208"/>
        <v/>
      </c>
      <c r="C53" s="91"/>
      <c r="D53" s="92" t="str">
        <f t="shared" si="209"/>
        <v/>
      </c>
      <c r="E53" s="120" t="str">
        <f t="shared" si="0"/>
        <v/>
      </c>
      <c r="F53" s="120" t="str">
        <f t="shared" si="1"/>
        <v/>
      </c>
      <c r="G53" s="71" t="str">
        <f t="shared" si="210"/>
        <v/>
      </c>
      <c r="H53" s="23"/>
      <c r="I53" s="55"/>
      <c r="J53" s="298"/>
      <c r="K53" s="72" t="str">
        <f>IF(AND(B53&gt;0,C53&gt;0,D53&gt;0),IF(ISBLANK(J53),IF(ISBLANK(H53),"",(D53-B53)*VLOOKUP(H53,VLookups!$A$4:$B$13,2,FALSE)),J53),"")</f>
        <v/>
      </c>
      <c r="L53" s="73" t="str">
        <f t="shared" si="246"/>
        <v/>
      </c>
      <c r="M53" s="91"/>
      <c r="N53" s="265" t="str">
        <f>IF(AND(M53&gt;0,C53&gt;0,NOT(K53="")),ABS(VLOOKUP($M$1,VLookups!$A$43:$B$44,2,FALSE)-_xlfn.NORM.DIST(M53,G53,K53,TRUE)),"")</f>
        <v/>
      </c>
      <c r="O53" s="90" t="str">
        <f>IF(AND($B53&gt;0,$C53&gt;0,$D53&gt;0,NOT(ISBLANK($H53))),_xlfn.NORM.INV(ABS(VLOOKUP($M$1,VLookups!$A$43:$B$44,2,FALSE)-O$3),$G53,$K53),"")</f>
        <v/>
      </c>
      <c r="P53" s="89" t="str">
        <f>IF(AND($B53&gt;0,$C53&gt;0,$D53&gt;0,NOT(ISBLANK($H53))),_xlfn.NORM.INV(ABS(VLOOKUP($M$1,VLookups!$A$43:$B$44,2,FALSE)-P$3),$G53,$K53),"")</f>
        <v/>
      </c>
      <c r="Q53" s="90" t="str">
        <f>IF(AND($B53&gt;0,$C53&gt;0,$D53&gt;0,NOT(ISBLANK($H53))),_xlfn.NORM.INV(ABS(VLOOKUP($M$1,VLookups!$A$43:$B$44,2,FALSE)-Q$3),$G53,$K53),"")</f>
        <v/>
      </c>
      <c r="R53" s="89" t="str">
        <f>IF(AND($B53&gt;0,$C53&gt;0,$D53&gt;0,NOT(ISBLANK($H53))),_xlfn.NORM.INV(ABS(VLOOKUP($M$1,VLookups!$A$43:$B$44,2,FALSE)-R$3),$G53,$K53),"")</f>
        <v/>
      </c>
      <c r="S53" s="90" t="str">
        <f>IF(AND($B53&gt;0,$C53&gt;0,$D53&gt;0,NOT(ISBLANK($H53))),_xlfn.NORM.INV(ABS(VLOOKUP($M$1,VLookups!$A$43:$B$44,2,FALSE)-S$3),$G53,$K53),"")</f>
        <v/>
      </c>
      <c r="T53" s="89" t="str">
        <f>IF(AND($B53&gt;0,$C53&gt;0,$D53&gt;0,NOT(ISBLANK($H53))),_xlfn.NORM.INV(ABS(VLOOKUP($M$1,VLookups!$A$43:$B$44,2,FALSE)-T$3),$G53,$K53),"")</f>
        <v/>
      </c>
      <c r="U53" s="5"/>
      <c r="V53" s="164" t="str">
        <f t="shared" si="211"/>
        <v/>
      </c>
      <c r="W53" s="47" t="str">
        <f t="shared" si="212"/>
        <v/>
      </c>
      <c r="X53" s="47" t="str">
        <f t="shared" si="462"/>
        <v/>
      </c>
      <c r="Y53" s="47" t="str">
        <f t="shared" si="462"/>
        <v/>
      </c>
      <c r="Z53" s="47" t="str">
        <f t="shared" si="462"/>
        <v/>
      </c>
      <c r="AA53" s="47" t="str">
        <f t="shared" si="462"/>
        <v/>
      </c>
      <c r="AB53" s="47" t="str">
        <f t="shared" si="462"/>
        <v/>
      </c>
      <c r="AC53" s="47" t="str">
        <f t="shared" si="462"/>
        <v/>
      </c>
      <c r="AD53" s="47" t="str">
        <f t="shared" si="462"/>
        <v/>
      </c>
      <c r="AE53" s="47" t="str">
        <f t="shared" si="462"/>
        <v/>
      </c>
      <c r="AF53" s="47" t="str">
        <f t="shared" si="462"/>
        <v/>
      </c>
      <c r="AG53" s="47" t="str">
        <f t="shared" si="462"/>
        <v/>
      </c>
      <c r="AH53" s="47" t="str">
        <f t="shared" si="462"/>
        <v/>
      </c>
      <c r="AI53" s="47" t="str">
        <f t="shared" si="462"/>
        <v/>
      </c>
      <c r="AJ53" s="47" t="str">
        <f t="shared" si="462"/>
        <v/>
      </c>
      <c r="AK53" s="47" t="str">
        <f t="shared" si="462"/>
        <v/>
      </c>
      <c r="AL53" s="47" t="str">
        <f t="shared" si="462"/>
        <v/>
      </c>
      <c r="AM53" s="47" t="str">
        <f t="shared" si="462"/>
        <v/>
      </c>
      <c r="AN53" s="47" t="str">
        <f t="shared" si="462"/>
        <v/>
      </c>
      <c r="AO53" s="47" t="str">
        <f t="shared" si="462"/>
        <v/>
      </c>
      <c r="AP53" s="47" t="str">
        <f t="shared" si="462"/>
        <v/>
      </c>
      <c r="AQ53" s="47" t="str">
        <f t="shared" si="462"/>
        <v/>
      </c>
      <c r="AR53" s="47" t="str">
        <f t="shared" si="462"/>
        <v/>
      </c>
      <c r="AS53" s="47" t="str">
        <f t="shared" si="462"/>
        <v/>
      </c>
      <c r="AT53" s="47" t="str">
        <f t="shared" si="462"/>
        <v/>
      </c>
      <c r="AU53" s="47" t="str">
        <f t="shared" si="462"/>
        <v/>
      </c>
      <c r="AV53" s="47" t="str">
        <f t="shared" si="462"/>
        <v/>
      </c>
      <c r="AW53" s="47" t="str">
        <f t="shared" si="462"/>
        <v/>
      </c>
      <c r="AX53" s="47" t="str">
        <f t="shared" si="462"/>
        <v/>
      </c>
      <c r="AY53" s="47" t="str">
        <f t="shared" si="462"/>
        <v/>
      </c>
      <c r="AZ53" s="47" t="str">
        <f t="shared" si="462"/>
        <v/>
      </c>
      <c r="BA53" s="47" t="str">
        <f t="shared" si="462"/>
        <v/>
      </c>
      <c r="BB53" s="47" t="str">
        <f t="shared" si="462"/>
        <v/>
      </c>
      <c r="BC53" s="47" t="str">
        <f t="shared" si="462"/>
        <v/>
      </c>
      <c r="BD53" s="47" t="str">
        <f t="shared" si="462"/>
        <v/>
      </c>
      <c r="BE53" s="47" t="str">
        <f t="shared" si="462"/>
        <v/>
      </c>
      <c r="BF53" s="47" t="str">
        <f t="shared" si="462"/>
        <v/>
      </c>
      <c r="BG53" s="47" t="str">
        <f t="shared" si="462"/>
        <v/>
      </c>
      <c r="BH53" s="47" t="str">
        <f t="shared" si="462"/>
        <v/>
      </c>
      <c r="BI53" s="47" t="str">
        <f t="shared" si="462"/>
        <v/>
      </c>
      <c r="BJ53" s="47" t="str">
        <f t="shared" si="462"/>
        <v/>
      </c>
      <c r="BK53" s="47" t="str">
        <f t="shared" si="462"/>
        <v/>
      </c>
      <c r="BL53" s="47" t="str">
        <f t="shared" si="462"/>
        <v/>
      </c>
      <c r="BM53" s="47" t="str">
        <f t="shared" si="462"/>
        <v/>
      </c>
      <c r="BN53" s="47" t="str">
        <f t="shared" si="462"/>
        <v/>
      </c>
      <c r="BO53" s="47" t="str">
        <f t="shared" si="462"/>
        <v/>
      </c>
      <c r="BP53" s="47" t="str">
        <f t="shared" si="462"/>
        <v/>
      </c>
      <c r="BQ53" s="47" t="str">
        <f t="shared" si="462"/>
        <v/>
      </c>
      <c r="BR53" s="47" t="str">
        <f t="shared" si="462"/>
        <v/>
      </c>
      <c r="BS53" s="47" t="str">
        <f t="shared" si="462"/>
        <v/>
      </c>
      <c r="BT53" s="47" t="str">
        <f t="shared" si="462"/>
        <v/>
      </c>
      <c r="BU53" s="47" t="str">
        <f t="shared" si="462"/>
        <v/>
      </c>
      <c r="BV53" s="47" t="str">
        <f t="shared" si="462"/>
        <v/>
      </c>
      <c r="BW53" s="47" t="str">
        <f t="shared" si="462"/>
        <v/>
      </c>
      <c r="BX53" s="47" t="str">
        <f t="shared" si="462"/>
        <v/>
      </c>
      <c r="BY53" s="47" t="str">
        <f t="shared" si="462"/>
        <v/>
      </c>
      <c r="BZ53" s="47" t="str">
        <f t="shared" si="462"/>
        <v/>
      </c>
      <c r="CA53" s="47" t="str">
        <f t="shared" si="462"/>
        <v/>
      </c>
      <c r="CB53" s="47" t="str">
        <f t="shared" si="462"/>
        <v/>
      </c>
      <c r="CC53" s="47" t="str">
        <f t="shared" si="462"/>
        <v/>
      </c>
      <c r="CD53" s="47" t="str">
        <f t="shared" si="462"/>
        <v/>
      </c>
      <c r="CE53" s="47" t="str">
        <f t="shared" si="462"/>
        <v/>
      </c>
      <c r="CF53" s="47" t="str">
        <f t="shared" si="462"/>
        <v/>
      </c>
      <c r="CG53" s="47" t="str">
        <f t="shared" si="462"/>
        <v/>
      </c>
      <c r="CH53" s="47" t="str">
        <f t="shared" si="462"/>
        <v/>
      </c>
      <c r="CI53" s="47" t="str">
        <f t="shared" ref="CI53:DR56" si="464">IF(ISNONTEXT($V53),CJ53-$V53,"")</f>
        <v/>
      </c>
      <c r="CJ53" s="47" t="str">
        <f t="shared" si="464"/>
        <v/>
      </c>
      <c r="CK53" s="47" t="str">
        <f t="shared" si="464"/>
        <v/>
      </c>
      <c r="CL53" s="47" t="str">
        <f t="shared" si="464"/>
        <v/>
      </c>
      <c r="CM53" s="47" t="str">
        <f t="shared" si="464"/>
        <v/>
      </c>
      <c r="CN53" s="47" t="str">
        <f t="shared" si="464"/>
        <v/>
      </c>
      <c r="CO53" s="47" t="str">
        <f t="shared" si="464"/>
        <v/>
      </c>
      <c r="CP53" s="47" t="str">
        <f t="shared" si="464"/>
        <v/>
      </c>
      <c r="CQ53" s="47" t="str">
        <f t="shared" si="464"/>
        <v/>
      </c>
      <c r="CR53" s="47" t="str">
        <f t="shared" si="464"/>
        <v/>
      </c>
      <c r="CS53" s="47" t="str">
        <f t="shared" si="464"/>
        <v/>
      </c>
      <c r="CT53" s="47" t="str">
        <f t="shared" si="464"/>
        <v/>
      </c>
      <c r="CU53" s="47" t="str">
        <f t="shared" si="464"/>
        <v/>
      </c>
      <c r="CV53" s="47" t="str">
        <f t="shared" si="464"/>
        <v/>
      </c>
      <c r="CW53" s="47" t="str">
        <f t="shared" si="464"/>
        <v/>
      </c>
      <c r="CX53" s="47" t="str">
        <f t="shared" si="464"/>
        <v/>
      </c>
      <c r="CY53" s="47" t="str">
        <f t="shared" si="464"/>
        <v/>
      </c>
      <c r="CZ53" s="47" t="str">
        <f t="shared" si="464"/>
        <v/>
      </c>
      <c r="DA53" s="47" t="str">
        <f t="shared" si="464"/>
        <v/>
      </c>
      <c r="DB53" s="47" t="str">
        <f t="shared" si="464"/>
        <v/>
      </c>
      <c r="DC53" s="47" t="str">
        <f t="shared" si="464"/>
        <v/>
      </c>
      <c r="DD53" s="47" t="str">
        <f t="shared" si="464"/>
        <v/>
      </c>
      <c r="DE53" s="47" t="str">
        <f t="shared" si="464"/>
        <v/>
      </c>
      <c r="DF53" s="47" t="str">
        <f t="shared" si="464"/>
        <v/>
      </c>
      <c r="DG53" s="47" t="str">
        <f t="shared" si="464"/>
        <v/>
      </c>
      <c r="DH53" s="47" t="str">
        <f t="shared" si="464"/>
        <v/>
      </c>
      <c r="DI53" s="47" t="str">
        <f t="shared" si="464"/>
        <v/>
      </c>
      <c r="DJ53" s="47" t="str">
        <f t="shared" si="464"/>
        <v/>
      </c>
      <c r="DK53" s="47" t="str">
        <f t="shared" si="464"/>
        <v/>
      </c>
      <c r="DL53" s="47" t="str">
        <f t="shared" si="464"/>
        <v/>
      </c>
      <c r="DM53" s="47" t="str">
        <f t="shared" si="464"/>
        <v/>
      </c>
      <c r="DN53" s="47" t="str">
        <f t="shared" si="464"/>
        <v/>
      </c>
      <c r="DO53" s="47" t="str">
        <f t="shared" si="464"/>
        <v/>
      </c>
      <c r="DP53" s="47" t="str">
        <f t="shared" si="464"/>
        <v/>
      </c>
      <c r="DQ53" s="47" t="str">
        <f t="shared" si="464"/>
        <v/>
      </c>
      <c r="DR53" s="47" t="str">
        <f t="shared" si="464"/>
        <v/>
      </c>
      <c r="DS53" s="179" t="str">
        <f t="shared" si="213"/>
        <v/>
      </c>
      <c r="DT53" s="47" t="str">
        <f t="shared" si="214"/>
        <v/>
      </c>
      <c r="DU53" s="47" t="str">
        <f t="shared" si="463"/>
        <v/>
      </c>
      <c r="DV53" s="47" t="str">
        <f t="shared" si="463"/>
        <v/>
      </c>
      <c r="DW53" s="47" t="str">
        <f t="shared" si="463"/>
        <v/>
      </c>
      <c r="DX53" s="47" t="str">
        <f t="shared" si="463"/>
        <v/>
      </c>
      <c r="DY53" s="47" t="str">
        <f t="shared" si="463"/>
        <v/>
      </c>
      <c r="DZ53" s="47" t="str">
        <f t="shared" si="463"/>
        <v/>
      </c>
      <c r="EA53" s="47" t="str">
        <f t="shared" si="463"/>
        <v/>
      </c>
      <c r="EB53" s="47" t="str">
        <f t="shared" si="463"/>
        <v/>
      </c>
      <c r="EC53" s="47" t="str">
        <f t="shared" si="463"/>
        <v/>
      </c>
      <c r="ED53" s="47" t="str">
        <f t="shared" si="463"/>
        <v/>
      </c>
      <c r="EE53" s="47" t="str">
        <f t="shared" si="463"/>
        <v/>
      </c>
      <c r="EF53" s="47" t="str">
        <f t="shared" si="463"/>
        <v/>
      </c>
      <c r="EG53" s="47" t="str">
        <f t="shared" si="463"/>
        <v/>
      </c>
      <c r="EH53" s="47" t="str">
        <f t="shared" si="463"/>
        <v/>
      </c>
      <c r="EI53" s="47" t="str">
        <f t="shared" si="463"/>
        <v/>
      </c>
      <c r="EJ53" s="47" t="str">
        <f t="shared" si="463"/>
        <v/>
      </c>
      <c r="EK53" s="47" t="str">
        <f t="shared" si="463"/>
        <v/>
      </c>
      <c r="EL53" s="47" t="str">
        <f t="shared" si="463"/>
        <v/>
      </c>
      <c r="EM53" s="47" t="str">
        <f t="shared" si="463"/>
        <v/>
      </c>
      <c r="EN53" s="47" t="str">
        <f t="shared" si="463"/>
        <v/>
      </c>
      <c r="EO53" s="47" t="str">
        <f t="shared" si="463"/>
        <v/>
      </c>
      <c r="EP53" s="47" t="str">
        <f t="shared" si="463"/>
        <v/>
      </c>
      <c r="EQ53" s="47" t="str">
        <f t="shared" si="463"/>
        <v/>
      </c>
      <c r="ER53" s="47" t="str">
        <f t="shared" si="463"/>
        <v/>
      </c>
      <c r="ES53" s="47" t="str">
        <f t="shared" si="463"/>
        <v/>
      </c>
      <c r="ET53" s="47" t="str">
        <f t="shared" si="463"/>
        <v/>
      </c>
      <c r="EU53" s="47" t="str">
        <f t="shared" si="463"/>
        <v/>
      </c>
      <c r="EV53" s="47" t="str">
        <f t="shared" si="463"/>
        <v/>
      </c>
      <c r="EW53" s="47" t="str">
        <f t="shared" si="463"/>
        <v/>
      </c>
      <c r="EX53" s="47" t="str">
        <f t="shared" si="463"/>
        <v/>
      </c>
      <c r="EY53" s="47" t="str">
        <f t="shared" si="463"/>
        <v/>
      </c>
      <c r="EZ53" s="47" t="str">
        <f t="shared" si="463"/>
        <v/>
      </c>
      <c r="FA53" s="47" t="str">
        <f t="shared" si="463"/>
        <v/>
      </c>
      <c r="FB53" s="47" t="str">
        <f t="shared" si="463"/>
        <v/>
      </c>
      <c r="FC53" s="47" t="str">
        <f t="shared" si="463"/>
        <v/>
      </c>
      <c r="FD53" s="47" t="str">
        <f t="shared" si="463"/>
        <v/>
      </c>
      <c r="FE53" s="47" t="str">
        <f t="shared" si="463"/>
        <v/>
      </c>
      <c r="FF53" s="47" t="str">
        <f t="shared" si="463"/>
        <v/>
      </c>
      <c r="FG53" s="47" t="str">
        <f t="shared" si="463"/>
        <v/>
      </c>
      <c r="FH53" s="47" t="str">
        <f t="shared" si="463"/>
        <v/>
      </c>
      <c r="FI53" s="47" t="str">
        <f t="shared" si="463"/>
        <v/>
      </c>
      <c r="FJ53" s="47" t="str">
        <f t="shared" si="463"/>
        <v/>
      </c>
      <c r="FK53" s="47" t="str">
        <f t="shared" si="463"/>
        <v/>
      </c>
      <c r="FL53" s="47" t="str">
        <f t="shared" si="463"/>
        <v/>
      </c>
      <c r="FM53" s="47" t="str">
        <f t="shared" si="463"/>
        <v/>
      </c>
      <c r="FN53" s="47" t="str">
        <f t="shared" si="463"/>
        <v/>
      </c>
      <c r="FO53" s="47" t="str">
        <f t="shared" si="463"/>
        <v/>
      </c>
      <c r="FP53" s="47" t="str">
        <f t="shared" si="463"/>
        <v/>
      </c>
      <c r="FQ53" s="47" t="str">
        <f t="shared" si="463"/>
        <v/>
      </c>
      <c r="FR53" s="47" t="str">
        <f t="shared" si="463"/>
        <v/>
      </c>
      <c r="FS53" s="47" t="str">
        <f t="shared" si="463"/>
        <v/>
      </c>
      <c r="FT53" s="47" t="str">
        <f t="shared" si="463"/>
        <v/>
      </c>
      <c r="FU53" s="47" t="str">
        <f t="shared" si="463"/>
        <v/>
      </c>
      <c r="FV53" s="47" t="str">
        <f t="shared" si="463"/>
        <v/>
      </c>
      <c r="FW53" s="47" t="str">
        <f t="shared" si="463"/>
        <v/>
      </c>
      <c r="FX53" s="47" t="str">
        <f t="shared" si="463"/>
        <v/>
      </c>
      <c r="FY53" s="47" t="str">
        <f t="shared" si="463"/>
        <v/>
      </c>
      <c r="FZ53" s="47" t="str">
        <f t="shared" si="463"/>
        <v/>
      </c>
      <c r="GA53" s="47" t="str">
        <f t="shared" si="463"/>
        <v/>
      </c>
      <c r="GB53" s="47" t="str">
        <f t="shared" si="463"/>
        <v/>
      </c>
      <c r="GC53" s="47" t="str">
        <f t="shared" si="463"/>
        <v/>
      </c>
      <c r="GD53" s="47" t="str">
        <f t="shared" si="463"/>
        <v/>
      </c>
      <c r="GE53" s="47" t="str">
        <f t="shared" si="463"/>
        <v/>
      </c>
      <c r="GF53" s="47" t="str">
        <f t="shared" ref="GF53:HO56" si="465">IF(ISNONTEXT($V53),GE53+$V53,"")</f>
        <v/>
      </c>
      <c r="GG53" s="47" t="str">
        <f t="shared" si="465"/>
        <v/>
      </c>
      <c r="GH53" s="47" t="str">
        <f t="shared" si="465"/>
        <v/>
      </c>
      <c r="GI53" s="47" t="str">
        <f t="shared" si="465"/>
        <v/>
      </c>
      <c r="GJ53" s="47" t="str">
        <f t="shared" si="465"/>
        <v/>
      </c>
      <c r="GK53" s="47" t="str">
        <f t="shared" si="465"/>
        <v/>
      </c>
      <c r="GL53" s="47" t="str">
        <f t="shared" si="465"/>
        <v/>
      </c>
      <c r="GM53" s="47" t="str">
        <f t="shared" si="465"/>
        <v/>
      </c>
      <c r="GN53" s="47" t="str">
        <f t="shared" si="465"/>
        <v/>
      </c>
      <c r="GO53" s="47" t="str">
        <f t="shared" si="465"/>
        <v/>
      </c>
      <c r="GP53" s="47" t="str">
        <f t="shared" si="465"/>
        <v/>
      </c>
      <c r="GQ53" s="47" t="str">
        <f t="shared" si="465"/>
        <v/>
      </c>
      <c r="GR53" s="47" t="str">
        <f t="shared" si="465"/>
        <v/>
      </c>
      <c r="GS53" s="47" t="str">
        <f t="shared" si="465"/>
        <v/>
      </c>
      <c r="GT53" s="47" t="str">
        <f t="shared" si="465"/>
        <v/>
      </c>
      <c r="GU53" s="47" t="str">
        <f t="shared" si="465"/>
        <v/>
      </c>
      <c r="GV53" s="47" t="str">
        <f t="shared" si="465"/>
        <v/>
      </c>
      <c r="GW53" s="47" t="str">
        <f t="shared" si="465"/>
        <v/>
      </c>
      <c r="GX53" s="47" t="str">
        <f t="shared" si="465"/>
        <v/>
      </c>
      <c r="GY53" s="47" t="str">
        <f t="shared" si="465"/>
        <v/>
      </c>
      <c r="GZ53" s="47" t="str">
        <f t="shared" si="465"/>
        <v/>
      </c>
      <c r="HA53" s="47" t="str">
        <f t="shared" si="465"/>
        <v/>
      </c>
      <c r="HB53" s="47" t="str">
        <f t="shared" si="465"/>
        <v/>
      </c>
      <c r="HC53" s="47" t="str">
        <f t="shared" si="465"/>
        <v/>
      </c>
      <c r="HD53" s="47" t="str">
        <f t="shared" si="465"/>
        <v/>
      </c>
      <c r="HE53" s="47" t="str">
        <f t="shared" si="465"/>
        <v/>
      </c>
      <c r="HF53" s="47" t="str">
        <f t="shared" si="465"/>
        <v/>
      </c>
      <c r="HG53" s="47" t="str">
        <f t="shared" si="465"/>
        <v/>
      </c>
      <c r="HH53" s="47" t="str">
        <f t="shared" si="465"/>
        <v/>
      </c>
      <c r="HI53" s="47" t="str">
        <f t="shared" si="465"/>
        <v/>
      </c>
      <c r="HJ53" s="47" t="str">
        <f t="shared" si="465"/>
        <v/>
      </c>
      <c r="HK53" s="47" t="str">
        <f t="shared" si="465"/>
        <v/>
      </c>
      <c r="HL53" s="47" t="str">
        <f t="shared" si="465"/>
        <v/>
      </c>
      <c r="HM53" s="47" t="str">
        <f t="shared" si="465"/>
        <v/>
      </c>
      <c r="HN53" s="47" t="str">
        <f t="shared" si="465"/>
        <v/>
      </c>
      <c r="HO53" s="47" t="str">
        <f t="shared" si="465"/>
        <v/>
      </c>
      <c r="HP53" s="165" t="e">
        <f t="shared" si="247"/>
        <v>#N/A</v>
      </c>
      <c r="HQ53" s="165" t="e">
        <f t="shared" si="248"/>
        <v>#N/A</v>
      </c>
      <c r="HR53" s="165" t="e">
        <f t="shared" si="249"/>
        <v>#N/A</v>
      </c>
      <c r="HS53" s="165" t="e">
        <f t="shared" si="250"/>
        <v>#N/A</v>
      </c>
      <c r="HT53" s="165" t="e">
        <f t="shared" si="251"/>
        <v>#N/A</v>
      </c>
      <c r="HU53" s="165" t="e">
        <f t="shared" si="252"/>
        <v>#N/A</v>
      </c>
      <c r="HV53" s="165" t="e">
        <f t="shared" si="253"/>
        <v>#N/A</v>
      </c>
      <c r="HW53" s="165" t="e">
        <f t="shared" si="254"/>
        <v>#N/A</v>
      </c>
      <c r="HX53" s="165" t="e">
        <f t="shared" si="255"/>
        <v>#N/A</v>
      </c>
      <c r="HY53" s="165" t="e">
        <f t="shared" si="256"/>
        <v>#N/A</v>
      </c>
      <c r="HZ53" s="165" t="e">
        <f t="shared" si="257"/>
        <v>#N/A</v>
      </c>
      <c r="IA53" s="165" t="e">
        <f t="shared" si="258"/>
        <v>#N/A</v>
      </c>
      <c r="IB53" s="165" t="e">
        <f t="shared" si="259"/>
        <v>#N/A</v>
      </c>
      <c r="IC53" s="165" t="e">
        <f t="shared" si="260"/>
        <v>#N/A</v>
      </c>
      <c r="ID53" s="165" t="e">
        <f t="shared" si="261"/>
        <v>#N/A</v>
      </c>
      <c r="IE53" s="165" t="e">
        <f t="shared" si="262"/>
        <v>#N/A</v>
      </c>
      <c r="IF53" s="165" t="e">
        <f t="shared" si="263"/>
        <v>#N/A</v>
      </c>
      <c r="IG53" s="165" t="e">
        <f t="shared" si="264"/>
        <v>#N/A</v>
      </c>
      <c r="IH53" s="165" t="e">
        <f t="shared" si="265"/>
        <v>#N/A</v>
      </c>
      <c r="II53" s="165" t="e">
        <f t="shared" si="266"/>
        <v>#N/A</v>
      </c>
      <c r="IJ53" s="165" t="e">
        <f t="shared" si="267"/>
        <v>#N/A</v>
      </c>
      <c r="IK53" s="165" t="e">
        <f t="shared" si="268"/>
        <v>#N/A</v>
      </c>
      <c r="IL53" s="165" t="e">
        <f t="shared" si="269"/>
        <v>#N/A</v>
      </c>
      <c r="IM53" s="165" t="e">
        <f t="shared" si="270"/>
        <v>#N/A</v>
      </c>
      <c r="IN53" s="165" t="e">
        <f t="shared" si="271"/>
        <v>#N/A</v>
      </c>
      <c r="IO53" s="165" t="e">
        <f t="shared" si="272"/>
        <v>#N/A</v>
      </c>
      <c r="IP53" s="165" t="e">
        <f t="shared" si="273"/>
        <v>#N/A</v>
      </c>
      <c r="IQ53" s="165" t="e">
        <f t="shared" si="274"/>
        <v>#N/A</v>
      </c>
      <c r="IR53" s="165" t="e">
        <f t="shared" si="275"/>
        <v>#N/A</v>
      </c>
      <c r="IS53" s="165" t="e">
        <f t="shared" si="276"/>
        <v>#N/A</v>
      </c>
      <c r="IT53" s="165" t="e">
        <f t="shared" si="277"/>
        <v>#N/A</v>
      </c>
      <c r="IU53" s="165" t="e">
        <f t="shared" si="278"/>
        <v>#N/A</v>
      </c>
      <c r="IV53" s="165" t="e">
        <f t="shared" si="279"/>
        <v>#N/A</v>
      </c>
      <c r="IW53" s="165" t="e">
        <f t="shared" si="280"/>
        <v>#N/A</v>
      </c>
      <c r="IX53" s="165" t="e">
        <f t="shared" si="281"/>
        <v>#N/A</v>
      </c>
      <c r="IY53" s="165" t="e">
        <f t="shared" si="282"/>
        <v>#N/A</v>
      </c>
      <c r="IZ53" s="165" t="e">
        <f t="shared" si="283"/>
        <v>#N/A</v>
      </c>
      <c r="JA53" s="165" t="e">
        <f t="shared" si="284"/>
        <v>#N/A</v>
      </c>
      <c r="JB53" s="165" t="e">
        <f t="shared" si="285"/>
        <v>#N/A</v>
      </c>
      <c r="JC53" s="165" t="e">
        <f t="shared" si="286"/>
        <v>#N/A</v>
      </c>
      <c r="JD53" s="165" t="e">
        <f t="shared" si="287"/>
        <v>#N/A</v>
      </c>
      <c r="JE53" s="165" t="e">
        <f t="shared" si="288"/>
        <v>#N/A</v>
      </c>
      <c r="JF53" s="165" t="e">
        <f t="shared" si="289"/>
        <v>#N/A</v>
      </c>
      <c r="JG53" s="165" t="e">
        <f t="shared" si="290"/>
        <v>#N/A</v>
      </c>
      <c r="JH53" s="165" t="e">
        <f t="shared" si="291"/>
        <v>#N/A</v>
      </c>
      <c r="JI53" s="165" t="e">
        <f t="shared" si="292"/>
        <v>#N/A</v>
      </c>
      <c r="JJ53" s="165" t="e">
        <f t="shared" si="293"/>
        <v>#N/A</v>
      </c>
      <c r="JK53" s="165" t="e">
        <f t="shared" si="294"/>
        <v>#N/A</v>
      </c>
      <c r="JL53" s="165" t="e">
        <f t="shared" si="295"/>
        <v>#N/A</v>
      </c>
      <c r="JM53" s="165" t="e">
        <f t="shared" si="296"/>
        <v>#N/A</v>
      </c>
      <c r="JN53" s="165" t="e">
        <f t="shared" si="297"/>
        <v>#N/A</v>
      </c>
      <c r="JO53" s="165" t="e">
        <f t="shared" si="298"/>
        <v>#N/A</v>
      </c>
      <c r="JP53" s="165" t="e">
        <f t="shared" si="299"/>
        <v>#N/A</v>
      </c>
      <c r="JQ53" s="165" t="e">
        <f t="shared" si="300"/>
        <v>#N/A</v>
      </c>
      <c r="JR53" s="165" t="e">
        <f t="shared" si="301"/>
        <v>#N/A</v>
      </c>
      <c r="JS53" s="165" t="e">
        <f t="shared" si="302"/>
        <v>#N/A</v>
      </c>
      <c r="JT53" s="165" t="e">
        <f t="shared" si="303"/>
        <v>#N/A</v>
      </c>
      <c r="JU53" s="165" t="e">
        <f t="shared" si="304"/>
        <v>#N/A</v>
      </c>
      <c r="JV53" s="165" t="e">
        <f t="shared" si="305"/>
        <v>#N/A</v>
      </c>
      <c r="JW53" s="165" t="e">
        <f t="shared" si="306"/>
        <v>#N/A</v>
      </c>
      <c r="JX53" s="165" t="e">
        <f t="shared" si="307"/>
        <v>#N/A</v>
      </c>
      <c r="JY53" s="165" t="e">
        <f t="shared" si="308"/>
        <v>#N/A</v>
      </c>
      <c r="JZ53" s="165" t="e">
        <f t="shared" si="309"/>
        <v>#N/A</v>
      </c>
      <c r="KA53" s="165" t="e">
        <f t="shared" si="310"/>
        <v>#N/A</v>
      </c>
      <c r="KB53" s="165" t="e">
        <f t="shared" si="311"/>
        <v>#N/A</v>
      </c>
      <c r="KC53" s="165" t="e">
        <f t="shared" si="312"/>
        <v>#N/A</v>
      </c>
      <c r="KD53" s="165" t="e">
        <f t="shared" si="313"/>
        <v>#N/A</v>
      </c>
      <c r="KE53" s="165" t="e">
        <f t="shared" si="314"/>
        <v>#N/A</v>
      </c>
      <c r="KF53" s="165" t="e">
        <f t="shared" si="315"/>
        <v>#N/A</v>
      </c>
      <c r="KG53" s="165" t="e">
        <f t="shared" si="316"/>
        <v>#N/A</v>
      </c>
      <c r="KH53" s="165" t="e">
        <f t="shared" si="317"/>
        <v>#N/A</v>
      </c>
      <c r="KI53" s="165" t="e">
        <f t="shared" si="318"/>
        <v>#N/A</v>
      </c>
      <c r="KJ53" s="165" t="e">
        <f t="shared" si="319"/>
        <v>#N/A</v>
      </c>
      <c r="KK53" s="165" t="e">
        <f t="shared" si="320"/>
        <v>#N/A</v>
      </c>
      <c r="KL53" s="165" t="e">
        <f t="shared" si="321"/>
        <v>#N/A</v>
      </c>
      <c r="KM53" s="165" t="e">
        <f t="shared" si="322"/>
        <v>#N/A</v>
      </c>
      <c r="KN53" s="165" t="e">
        <f t="shared" si="323"/>
        <v>#N/A</v>
      </c>
      <c r="KO53" s="165" t="e">
        <f t="shared" si="324"/>
        <v>#N/A</v>
      </c>
      <c r="KP53" s="165" t="e">
        <f t="shared" si="325"/>
        <v>#N/A</v>
      </c>
      <c r="KQ53" s="165" t="e">
        <f t="shared" si="326"/>
        <v>#N/A</v>
      </c>
      <c r="KR53" s="165" t="e">
        <f t="shared" si="327"/>
        <v>#N/A</v>
      </c>
      <c r="KS53" s="165" t="e">
        <f t="shared" si="328"/>
        <v>#N/A</v>
      </c>
      <c r="KT53" s="165" t="e">
        <f t="shared" si="329"/>
        <v>#N/A</v>
      </c>
      <c r="KU53" s="165" t="e">
        <f t="shared" si="330"/>
        <v>#N/A</v>
      </c>
      <c r="KV53" s="165" t="e">
        <f t="shared" si="331"/>
        <v>#N/A</v>
      </c>
      <c r="KW53" s="165" t="e">
        <f t="shared" si="332"/>
        <v>#N/A</v>
      </c>
      <c r="KX53" s="165" t="e">
        <f t="shared" si="333"/>
        <v>#N/A</v>
      </c>
      <c r="KY53" s="165" t="e">
        <f t="shared" si="334"/>
        <v>#N/A</v>
      </c>
      <c r="KZ53" s="165" t="e">
        <f t="shared" si="335"/>
        <v>#N/A</v>
      </c>
      <c r="LA53" s="165" t="e">
        <f t="shared" si="336"/>
        <v>#N/A</v>
      </c>
      <c r="LB53" s="165" t="e">
        <f t="shared" si="337"/>
        <v>#N/A</v>
      </c>
      <c r="LC53" s="165" t="e">
        <f t="shared" si="338"/>
        <v>#N/A</v>
      </c>
      <c r="LD53" s="165" t="e">
        <f t="shared" si="339"/>
        <v>#N/A</v>
      </c>
      <c r="LE53" s="165" t="e">
        <f t="shared" si="340"/>
        <v>#N/A</v>
      </c>
      <c r="LF53" s="165" t="e">
        <f t="shared" si="341"/>
        <v>#N/A</v>
      </c>
      <c r="LG53" s="165" t="e">
        <f t="shared" si="342"/>
        <v>#N/A</v>
      </c>
      <c r="LH53" s="165" t="e">
        <f t="shared" si="343"/>
        <v>#N/A</v>
      </c>
      <c r="LI53" s="165" t="e">
        <f t="shared" si="344"/>
        <v>#N/A</v>
      </c>
      <c r="LJ53" s="165" t="e">
        <f t="shared" si="345"/>
        <v>#N/A</v>
      </c>
      <c r="LK53" s="165" t="e">
        <f t="shared" si="346"/>
        <v>#N/A</v>
      </c>
      <c r="LL53" s="165" t="e">
        <f t="shared" si="347"/>
        <v>#N/A</v>
      </c>
      <c r="LM53" s="165" t="e">
        <f t="shared" si="348"/>
        <v>#N/A</v>
      </c>
      <c r="LN53" s="165" t="e">
        <f t="shared" si="349"/>
        <v>#N/A</v>
      </c>
      <c r="LO53" s="165" t="e">
        <f t="shared" si="350"/>
        <v>#N/A</v>
      </c>
      <c r="LP53" s="165" t="e">
        <f t="shared" si="351"/>
        <v>#N/A</v>
      </c>
      <c r="LQ53" s="165" t="e">
        <f t="shared" si="352"/>
        <v>#N/A</v>
      </c>
      <c r="LR53" s="165" t="e">
        <f t="shared" si="353"/>
        <v>#N/A</v>
      </c>
      <c r="LS53" s="165" t="e">
        <f t="shared" si="354"/>
        <v>#N/A</v>
      </c>
      <c r="LT53" s="165" t="e">
        <f t="shared" si="355"/>
        <v>#N/A</v>
      </c>
      <c r="LU53" s="165" t="e">
        <f t="shared" si="356"/>
        <v>#N/A</v>
      </c>
      <c r="LV53" s="165" t="e">
        <f t="shared" si="357"/>
        <v>#N/A</v>
      </c>
      <c r="LW53" s="165" t="e">
        <f t="shared" si="358"/>
        <v>#N/A</v>
      </c>
      <c r="LX53" s="165" t="e">
        <f t="shared" si="359"/>
        <v>#N/A</v>
      </c>
      <c r="LY53" s="165" t="e">
        <f t="shared" si="360"/>
        <v>#N/A</v>
      </c>
      <c r="LZ53" s="165" t="e">
        <f t="shared" si="361"/>
        <v>#N/A</v>
      </c>
      <c r="MA53" s="165" t="e">
        <f t="shared" si="362"/>
        <v>#N/A</v>
      </c>
      <c r="MB53" s="165" t="e">
        <f t="shared" si="363"/>
        <v>#N/A</v>
      </c>
      <c r="MC53" s="165" t="e">
        <f t="shared" si="364"/>
        <v>#N/A</v>
      </c>
      <c r="MD53" s="165" t="e">
        <f t="shared" si="365"/>
        <v>#N/A</v>
      </c>
      <c r="ME53" s="165" t="e">
        <f t="shared" si="366"/>
        <v>#N/A</v>
      </c>
      <c r="MF53" s="165" t="e">
        <f t="shared" si="367"/>
        <v>#N/A</v>
      </c>
      <c r="MG53" s="165" t="e">
        <f t="shared" si="368"/>
        <v>#N/A</v>
      </c>
      <c r="MH53" s="165" t="e">
        <f t="shared" si="369"/>
        <v>#N/A</v>
      </c>
      <c r="MI53" s="165" t="e">
        <f t="shared" si="370"/>
        <v>#N/A</v>
      </c>
      <c r="MJ53" s="165" t="e">
        <f t="shared" si="371"/>
        <v>#N/A</v>
      </c>
      <c r="MK53" s="165" t="e">
        <f t="shared" si="372"/>
        <v>#N/A</v>
      </c>
      <c r="ML53" s="165" t="e">
        <f t="shared" si="373"/>
        <v>#N/A</v>
      </c>
      <c r="MM53" s="165" t="e">
        <f t="shared" si="374"/>
        <v>#N/A</v>
      </c>
      <c r="MN53" s="165" t="e">
        <f t="shared" si="375"/>
        <v>#N/A</v>
      </c>
      <c r="MO53" s="165" t="e">
        <f t="shared" si="376"/>
        <v>#N/A</v>
      </c>
      <c r="MP53" s="165" t="e">
        <f t="shared" si="377"/>
        <v>#N/A</v>
      </c>
      <c r="MQ53" s="165" t="e">
        <f t="shared" si="378"/>
        <v>#N/A</v>
      </c>
      <c r="MR53" s="165" t="e">
        <f t="shared" si="379"/>
        <v>#N/A</v>
      </c>
      <c r="MS53" s="165" t="e">
        <f t="shared" si="380"/>
        <v>#N/A</v>
      </c>
      <c r="MT53" s="165" t="e">
        <f t="shared" si="381"/>
        <v>#N/A</v>
      </c>
      <c r="MU53" s="165" t="e">
        <f t="shared" si="382"/>
        <v>#N/A</v>
      </c>
      <c r="MV53" s="165" t="e">
        <f t="shared" si="383"/>
        <v>#N/A</v>
      </c>
      <c r="MW53" s="165" t="e">
        <f t="shared" si="384"/>
        <v>#N/A</v>
      </c>
      <c r="MX53" s="165" t="e">
        <f t="shared" si="385"/>
        <v>#N/A</v>
      </c>
      <c r="MY53" s="165" t="e">
        <f t="shared" si="386"/>
        <v>#N/A</v>
      </c>
      <c r="MZ53" s="165" t="e">
        <f t="shared" si="387"/>
        <v>#N/A</v>
      </c>
      <c r="NA53" s="165" t="e">
        <f t="shared" si="388"/>
        <v>#N/A</v>
      </c>
      <c r="NB53" s="165" t="e">
        <f t="shared" si="389"/>
        <v>#N/A</v>
      </c>
      <c r="NC53" s="165" t="e">
        <f t="shared" si="390"/>
        <v>#N/A</v>
      </c>
      <c r="ND53" s="165" t="e">
        <f t="shared" si="391"/>
        <v>#N/A</v>
      </c>
      <c r="NE53" s="165" t="e">
        <f t="shared" si="392"/>
        <v>#N/A</v>
      </c>
      <c r="NF53" s="165" t="e">
        <f t="shared" si="393"/>
        <v>#N/A</v>
      </c>
      <c r="NG53" s="165" t="e">
        <f t="shared" si="394"/>
        <v>#N/A</v>
      </c>
      <c r="NH53" s="165" t="e">
        <f t="shared" si="395"/>
        <v>#N/A</v>
      </c>
      <c r="NI53" s="165" t="e">
        <f t="shared" si="396"/>
        <v>#N/A</v>
      </c>
      <c r="NJ53" s="165" t="e">
        <f t="shared" si="397"/>
        <v>#N/A</v>
      </c>
      <c r="NK53" s="165" t="e">
        <f t="shared" si="398"/>
        <v>#N/A</v>
      </c>
      <c r="NL53" s="165" t="e">
        <f t="shared" si="399"/>
        <v>#N/A</v>
      </c>
      <c r="NM53" s="165" t="e">
        <f t="shared" si="400"/>
        <v>#N/A</v>
      </c>
      <c r="NN53" s="165" t="e">
        <f t="shared" si="401"/>
        <v>#N/A</v>
      </c>
      <c r="NO53" s="165" t="e">
        <f t="shared" si="402"/>
        <v>#N/A</v>
      </c>
      <c r="NP53" s="165" t="e">
        <f t="shared" si="403"/>
        <v>#N/A</v>
      </c>
      <c r="NQ53" s="165" t="e">
        <f t="shared" si="404"/>
        <v>#N/A</v>
      </c>
      <c r="NR53" s="165" t="e">
        <f t="shared" si="405"/>
        <v>#N/A</v>
      </c>
      <c r="NS53" s="165" t="e">
        <f t="shared" si="406"/>
        <v>#N/A</v>
      </c>
      <c r="NT53" s="165" t="e">
        <f t="shared" si="407"/>
        <v>#N/A</v>
      </c>
      <c r="NU53" s="165" t="e">
        <f t="shared" si="408"/>
        <v>#N/A</v>
      </c>
      <c r="NV53" s="165" t="e">
        <f t="shared" si="409"/>
        <v>#N/A</v>
      </c>
      <c r="NW53" s="165" t="e">
        <f t="shared" si="410"/>
        <v>#N/A</v>
      </c>
      <c r="NX53" s="165" t="e">
        <f t="shared" si="411"/>
        <v>#N/A</v>
      </c>
      <c r="NY53" s="165" t="e">
        <f t="shared" si="412"/>
        <v>#N/A</v>
      </c>
      <c r="NZ53" s="165" t="e">
        <f t="shared" si="413"/>
        <v>#N/A</v>
      </c>
      <c r="OA53" s="165" t="e">
        <f t="shared" si="414"/>
        <v>#N/A</v>
      </c>
      <c r="OB53" s="165" t="e">
        <f t="shared" si="415"/>
        <v>#N/A</v>
      </c>
      <c r="OC53" s="165" t="e">
        <f t="shared" si="416"/>
        <v>#N/A</v>
      </c>
      <c r="OD53" s="165" t="e">
        <f t="shared" si="417"/>
        <v>#N/A</v>
      </c>
      <c r="OE53" s="165" t="e">
        <f t="shared" si="418"/>
        <v>#N/A</v>
      </c>
      <c r="OF53" s="165" t="e">
        <f t="shared" si="419"/>
        <v>#N/A</v>
      </c>
      <c r="OG53" s="165" t="e">
        <f t="shared" si="420"/>
        <v>#N/A</v>
      </c>
      <c r="OH53" s="165" t="e">
        <f t="shared" si="421"/>
        <v>#N/A</v>
      </c>
      <c r="OI53" s="165" t="e">
        <f t="shared" si="422"/>
        <v>#N/A</v>
      </c>
      <c r="OJ53" s="165" t="e">
        <f t="shared" si="423"/>
        <v>#N/A</v>
      </c>
      <c r="OK53" s="165" t="e">
        <f t="shared" si="424"/>
        <v>#N/A</v>
      </c>
      <c r="OL53" s="165" t="e">
        <f t="shared" si="425"/>
        <v>#N/A</v>
      </c>
      <c r="OM53" s="165" t="e">
        <f t="shared" si="426"/>
        <v>#N/A</v>
      </c>
      <c r="ON53" s="165" t="e">
        <f t="shared" si="427"/>
        <v>#N/A</v>
      </c>
      <c r="OO53" s="165" t="e">
        <f t="shared" si="428"/>
        <v>#N/A</v>
      </c>
      <c r="OP53" s="165" t="e">
        <f t="shared" si="429"/>
        <v>#N/A</v>
      </c>
      <c r="OQ53" s="165" t="e">
        <f t="shared" si="430"/>
        <v>#N/A</v>
      </c>
      <c r="OR53" s="165" t="e">
        <f t="shared" si="431"/>
        <v>#N/A</v>
      </c>
      <c r="OS53" s="165" t="e">
        <f t="shared" si="432"/>
        <v>#N/A</v>
      </c>
      <c r="OT53" s="165" t="e">
        <f t="shared" si="433"/>
        <v>#N/A</v>
      </c>
      <c r="OU53" s="165" t="e">
        <f t="shared" si="434"/>
        <v>#N/A</v>
      </c>
      <c r="OV53" s="165" t="e">
        <f t="shared" si="435"/>
        <v>#N/A</v>
      </c>
      <c r="OW53" s="165" t="e">
        <f t="shared" si="436"/>
        <v>#N/A</v>
      </c>
      <c r="OX53" s="165" t="e">
        <f t="shared" si="437"/>
        <v>#N/A</v>
      </c>
      <c r="OY53" s="165" t="e">
        <f t="shared" si="438"/>
        <v>#N/A</v>
      </c>
      <c r="OZ53" s="165" t="e">
        <f t="shared" si="439"/>
        <v>#N/A</v>
      </c>
      <c r="PA53" s="165" t="e">
        <f t="shared" si="440"/>
        <v>#N/A</v>
      </c>
      <c r="PB53" s="165" t="e">
        <f t="shared" si="441"/>
        <v>#N/A</v>
      </c>
      <c r="PC53" s="165" t="e">
        <f t="shared" si="442"/>
        <v>#N/A</v>
      </c>
      <c r="PD53" s="165" t="e">
        <f t="shared" si="443"/>
        <v>#N/A</v>
      </c>
      <c r="PE53" s="165" t="e">
        <f t="shared" si="444"/>
        <v>#N/A</v>
      </c>
      <c r="PF53" s="165" t="e">
        <f t="shared" si="445"/>
        <v>#N/A</v>
      </c>
      <c r="PG53" s="165" t="e">
        <f t="shared" si="446"/>
        <v>#N/A</v>
      </c>
      <c r="PH53" s="165" t="e">
        <f t="shared" si="447"/>
        <v>#N/A</v>
      </c>
    </row>
    <row r="54" spans="1:424" hidden="1" x14ac:dyDescent="0.45">
      <c r="A54" s="4">
        <v>51</v>
      </c>
      <c r="B54" s="92" t="str">
        <f t="shared" si="208"/>
        <v/>
      </c>
      <c r="C54" s="91"/>
      <c r="D54" s="92" t="str">
        <f t="shared" si="209"/>
        <v/>
      </c>
      <c r="E54" s="120" t="str">
        <f t="shared" si="0"/>
        <v/>
      </c>
      <c r="F54" s="120" t="str">
        <f t="shared" si="1"/>
        <v/>
      </c>
      <c r="G54" s="71" t="str">
        <f t="shared" si="210"/>
        <v/>
      </c>
      <c r="H54" s="23"/>
      <c r="I54" s="55"/>
      <c r="J54" s="298"/>
      <c r="K54" s="72" t="str">
        <f>IF(AND(B54&gt;0,C54&gt;0,D54&gt;0),IF(ISBLANK(J54),IF(ISBLANK(H54),"",(D54-B54)*VLOOKUP(H54,VLookups!$A$4:$B$13,2,FALSE)),J54),"")</f>
        <v/>
      </c>
      <c r="L54" s="73" t="str">
        <f t="shared" si="246"/>
        <v/>
      </c>
      <c r="M54" s="91"/>
      <c r="N54" s="265" t="str">
        <f>IF(AND(M54&gt;0,C54&gt;0,NOT(K54="")),ABS(VLOOKUP($M$1,VLookups!$A$43:$B$44,2,FALSE)-_xlfn.NORM.DIST(M54,G54,K54,TRUE)),"")</f>
        <v/>
      </c>
      <c r="O54" s="90" t="str">
        <f>IF(AND($B54&gt;0,$C54&gt;0,$D54&gt;0,NOT(ISBLANK($H54))),_xlfn.NORM.INV(ABS(VLOOKUP($M$1,VLookups!$A$43:$B$44,2,FALSE)-O$3),$G54,$K54),"")</f>
        <v/>
      </c>
      <c r="P54" s="89" t="str">
        <f>IF(AND($B54&gt;0,$C54&gt;0,$D54&gt;0,NOT(ISBLANK($H54))),_xlfn.NORM.INV(ABS(VLOOKUP($M$1,VLookups!$A$43:$B$44,2,FALSE)-P$3),$G54,$K54),"")</f>
        <v/>
      </c>
      <c r="Q54" s="90" t="str">
        <f>IF(AND($B54&gt;0,$C54&gt;0,$D54&gt;0,NOT(ISBLANK($H54))),_xlfn.NORM.INV(ABS(VLOOKUP($M$1,VLookups!$A$43:$B$44,2,FALSE)-Q$3),$G54,$K54),"")</f>
        <v/>
      </c>
      <c r="R54" s="89" t="str">
        <f>IF(AND($B54&gt;0,$C54&gt;0,$D54&gt;0,NOT(ISBLANK($H54))),_xlfn.NORM.INV(ABS(VLOOKUP($M$1,VLookups!$A$43:$B$44,2,FALSE)-R$3),$G54,$K54),"")</f>
        <v/>
      </c>
      <c r="S54" s="90" t="str">
        <f>IF(AND($B54&gt;0,$C54&gt;0,$D54&gt;0,NOT(ISBLANK($H54))),_xlfn.NORM.INV(ABS(VLOOKUP($M$1,VLookups!$A$43:$B$44,2,FALSE)-S$3),$G54,$K54),"")</f>
        <v/>
      </c>
      <c r="T54" s="89" t="str">
        <f>IF(AND($B54&gt;0,$C54&gt;0,$D54&gt;0,NOT(ISBLANK($H54))),_xlfn.NORM.INV(ABS(VLOOKUP($M$1,VLookups!$A$43:$B$44,2,FALSE)-T$3),$G54,$K54),"")</f>
        <v/>
      </c>
      <c r="U54" s="5"/>
      <c r="V54" s="164" t="str">
        <f t="shared" si="211"/>
        <v/>
      </c>
      <c r="W54" s="47" t="str">
        <f t="shared" si="212"/>
        <v/>
      </c>
      <c r="X54" s="47" t="str">
        <f t="shared" ref="X54:CI57" si="466">IF(ISNONTEXT($V54),Y54-$V54,"")</f>
        <v/>
      </c>
      <c r="Y54" s="47" t="str">
        <f t="shared" si="466"/>
        <v/>
      </c>
      <c r="Z54" s="47" t="str">
        <f t="shared" si="466"/>
        <v/>
      </c>
      <c r="AA54" s="47" t="str">
        <f t="shared" si="466"/>
        <v/>
      </c>
      <c r="AB54" s="47" t="str">
        <f t="shared" si="466"/>
        <v/>
      </c>
      <c r="AC54" s="47" t="str">
        <f t="shared" si="466"/>
        <v/>
      </c>
      <c r="AD54" s="47" t="str">
        <f t="shared" si="466"/>
        <v/>
      </c>
      <c r="AE54" s="47" t="str">
        <f t="shared" si="466"/>
        <v/>
      </c>
      <c r="AF54" s="47" t="str">
        <f t="shared" si="466"/>
        <v/>
      </c>
      <c r="AG54" s="47" t="str">
        <f t="shared" si="466"/>
        <v/>
      </c>
      <c r="AH54" s="47" t="str">
        <f t="shared" si="466"/>
        <v/>
      </c>
      <c r="AI54" s="47" t="str">
        <f t="shared" si="466"/>
        <v/>
      </c>
      <c r="AJ54" s="47" t="str">
        <f t="shared" si="466"/>
        <v/>
      </c>
      <c r="AK54" s="47" t="str">
        <f t="shared" si="466"/>
        <v/>
      </c>
      <c r="AL54" s="47" t="str">
        <f t="shared" si="466"/>
        <v/>
      </c>
      <c r="AM54" s="47" t="str">
        <f t="shared" si="466"/>
        <v/>
      </c>
      <c r="AN54" s="47" t="str">
        <f t="shared" si="466"/>
        <v/>
      </c>
      <c r="AO54" s="47" t="str">
        <f t="shared" si="466"/>
        <v/>
      </c>
      <c r="AP54" s="47" t="str">
        <f t="shared" si="466"/>
        <v/>
      </c>
      <c r="AQ54" s="47" t="str">
        <f t="shared" si="466"/>
        <v/>
      </c>
      <c r="AR54" s="47" t="str">
        <f t="shared" si="466"/>
        <v/>
      </c>
      <c r="AS54" s="47" t="str">
        <f t="shared" si="466"/>
        <v/>
      </c>
      <c r="AT54" s="47" t="str">
        <f t="shared" si="466"/>
        <v/>
      </c>
      <c r="AU54" s="47" t="str">
        <f t="shared" si="466"/>
        <v/>
      </c>
      <c r="AV54" s="47" t="str">
        <f t="shared" si="466"/>
        <v/>
      </c>
      <c r="AW54" s="47" t="str">
        <f t="shared" si="466"/>
        <v/>
      </c>
      <c r="AX54" s="47" t="str">
        <f t="shared" si="466"/>
        <v/>
      </c>
      <c r="AY54" s="47" t="str">
        <f t="shared" si="466"/>
        <v/>
      </c>
      <c r="AZ54" s="47" t="str">
        <f t="shared" si="466"/>
        <v/>
      </c>
      <c r="BA54" s="47" t="str">
        <f t="shared" si="466"/>
        <v/>
      </c>
      <c r="BB54" s="47" t="str">
        <f t="shared" si="466"/>
        <v/>
      </c>
      <c r="BC54" s="47" t="str">
        <f t="shared" si="466"/>
        <v/>
      </c>
      <c r="BD54" s="47" t="str">
        <f t="shared" si="466"/>
        <v/>
      </c>
      <c r="BE54" s="47" t="str">
        <f t="shared" si="466"/>
        <v/>
      </c>
      <c r="BF54" s="47" t="str">
        <f t="shared" si="466"/>
        <v/>
      </c>
      <c r="BG54" s="47" t="str">
        <f t="shared" si="466"/>
        <v/>
      </c>
      <c r="BH54" s="47" t="str">
        <f t="shared" si="466"/>
        <v/>
      </c>
      <c r="BI54" s="47" t="str">
        <f t="shared" si="466"/>
        <v/>
      </c>
      <c r="BJ54" s="47" t="str">
        <f t="shared" si="466"/>
        <v/>
      </c>
      <c r="BK54" s="47" t="str">
        <f t="shared" si="466"/>
        <v/>
      </c>
      <c r="BL54" s="47" t="str">
        <f t="shared" si="466"/>
        <v/>
      </c>
      <c r="BM54" s="47" t="str">
        <f t="shared" si="466"/>
        <v/>
      </c>
      <c r="BN54" s="47" t="str">
        <f t="shared" si="466"/>
        <v/>
      </c>
      <c r="BO54" s="47" t="str">
        <f t="shared" si="466"/>
        <v/>
      </c>
      <c r="BP54" s="47" t="str">
        <f t="shared" si="466"/>
        <v/>
      </c>
      <c r="BQ54" s="47" t="str">
        <f t="shared" si="466"/>
        <v/>
      </c>
      <c r="BR54" s="47" t="str">
        <f t="shared" si="466"/>
        <v/>
      </c>
      <c r="BS54" s="47" t="str">
        <f t="shared" si="466"/>
        <v/>
      </c>
      <c r="BT54" s="47" t="str">
        <f t="shared" si="466"/>
        <v/>
      </c>
      <c r="BU54" s="47" t="str">
        <f t="shared" si="466"/>
        <v/>
      </c>
      <c r="BV54" s="47" t="str">
        <f t="shared" si="466"/>
        <v/>
      </c>
      <c r="BW54" s="47" t="str">
        <f t="shared" si="466"/>
        <v/>
      </c>
      <c r="BX54" s="47" t="str">
        <f t="shared" si="466"/>
        <v/>
      </c>
      <c r="BY54" s="47" t="str">
        <f t="shared" si="466"/>
        <v/>
      </c>
      <c r="BZ54" s="47" t="str">
        <f t="shared" si="466"/>
        <v/>
      </c>
      <c r="CA54" s="47" t="str">
        <f t="shared" si="466"/>
        <v/>
      </c>
      <c r="CB54" s="47" t="str">
        <f t="shared" si="466"/>
        <v/>
      </c>
      <c r="CC54" s="47" t="str">
        <f t="shared" si="466"/>
        <v/>
      </c>
      <c r="CD54" s="47" t="str">
        <f t="shared" si="466"/>
        <v/>
      </c>
      <c r="CE54" s="47" t="str">
        <f t="shared" si="466"/>
        <v/>
      </c>
      <c r="CF54" s="47" t="str">
        <f t="shared" si="466"/>
        <v/>
      </c>
      <c r="CG54" s="47" t="str">
        <f t="shared" si="466"/>
        <v/>
      </c>
      <c r="CH54" s="47" t="str">
        <f t="shared" si="466"/>
        <v/>
      </c>
      <c r="CI54" s="47" t="str">
        <f t="shared" si="466"/>
        <v/>
      </c>
      <c r="CJ54" s="47" t="str">
        <f t="shared" si="464"/>
        <v/>
      </c>
      <c r="CK54" s="47" t="str">
        <f t="shared" si="464"/>
        <v/>
      </c>
      <c r="CL54" s="47" t="str">
        <f t="shared" si="464"/>
        <v/>
      </c>
      <c r="CM54" s="47" t="str">
        <f t="shared" si="464"/>
        <v/>
      </c>
      <c r="CN54" s="47" t="str">
        <f t="shared" si="464"/>
        <v/>
      </c>
      <c r="CO54" s="47" t="str">
        <f t="shared" si="464"/>
        <v/>
      </c>
      <c r="CP54" s="47" t="str">
        <f t="shared" si="464"/>
        <v/>
      </c>
      <c r="CQ54" s="47" t="str">
        <f t="shared" si="464"/>
        <v/>
      </c>
      <c r="CR54" s="47" t="str">
        <f t="shared" si="464"/>
        <v/>
      </c>
      <c r="CS54" s="47" t="str">
        <f t="shared" si="464"/>
        <v/>
      </c>
      <c r="CT54" s="47" t="str">
        <f t="shared" si="464"/>
        <v/>
      </c>
      <c r="CU54" s="47" t="str">
        <f t="shared" si="464"/>
        <v/>
      </c>
      <c r="CV54" s="47" t="str">
        <f t="shared" si="464"/>
        <v/>
      </c>
      <c r="CW54" s="47" t="str">
        <f t="shared" si="464"/>
        <v/>
      </c>
      <c r="CX54" s="47" t="str">
        <f t="shared" si="464"/>
        <v/>
      </c>
      <c r="CY54" s="47" t="str">
        <f t="shared" si="464"/>
        <v/>
      </c>
      <c r="CZ54" s="47" t="str">
        <f t="shared" si="464"/>
        <v/>
      </c>
      <c r="DA54" s="47" t="str">
        <f t="shared" si="464"/>
        <v/>
      </c>
      <c r="DB54" s="47" t="str">
        <f t="shared" si="464"/>
        <v/>
      </c>
      <c r="DC54" s="47" t="str">
        <f t="shared" si="464"/>
        <v/>
      </c>
      <c r="DD54" s="47" t="str">
        <f t="shared" si="464"/>
        <v/>
      </c>
      <c r="DE54" s="47" t="str">
        <f t="shared" si="464"/>
        <v/>
      </c>
      <c r="DF54" s="47" t="str">
        <f t="shared" si="464"/>
        <v/>
      </c>
      <c r="DG54" s="47" t="str">
        <f t="shared" si="464"/>
        <v/>
      </c>
      <c r="DH54" s="47" t="str">
        <f t="shared" si="464"/>
        <v/>
      </c>
      <c r="DI54" s="47" t="str">
        <f t="shared" si="464"/>
        <v/>
      </c>
      <c r="DJ54" s="47" t="str">
        <f t="shared" si="464"/>
        <v/>
      </c>
      <c r="DK54" s="47" t="str">
        <f t="shared" si="464"/>
        <v/>
      </c>
      <c r="DL54" s="47" t="str">
        <f t="shared" si="464"/>
        <v/>
      </c>
      <c r="DM54" s="47" t="str">
        <f t="shared" si="464"/>
        <v/>
      </c>
      <c r="DN54" s="47" t="str">
        <f t="shared" si="464"/>
        <v/>
      </c>
      <c r="DO54" s="47" t="str">
        <f t="shared" si="464"/>
        <v/>
      </c>
      <c r="DP54" s="47" t="str">
        <f t="shared" si="464"/>
        <v/>
      </c>
      <c r="DQ54" s="47" t="str">
        <f t="shared" si="464"/>
        <v/>
      </c>
      <c r="DR54" s="47" t="str">
        <f t="shared" si="464"/>
        <v/>
      </c>
      <c r="DS54" s="179" t="str">
        <f t="shared" si="213"/>
        <v/>
      </c>
      <c r="DT54" s="47" t="str">
        <f t="shared" si="214"/>
        <v/>
      </c>
      <c r="DU54" s="47" t="str">
        <f t="shared" ref="DU54:GF57" si="467">IF(ISNONTEXT($V54),DT54+$V54,"")</f>
        <v/>
      </c>
      <c r="DV54" s="47" t="str">
        <f t="shared" si="467"/>
        <v/>
      </c>
      <c r="DW54" s="47" t="str">
        <f t="shared" si="467"/>
        <v/>
      </c>
      <c r="DX54" s="47" t="str">
        <f t="shared" si="467"/>
        <v/>
      </c>
      <c r="DY54" s="47" t="str">
        <f t="shared" si="467"/>
        <v/>
      </c>
      <c r="DZ54" s="47" t="str">
        <f t="shared" si="467"/>
        <v/>
      </c>
      <c r="EA54" s="47" t="str">
        <f t="shared" si="467"/>
        <v/>
      </c>
      <c r="EB54" s="47" t="str">
        <f t="shared" si="467"/>
        <v/>
      </c>
      <c r="EC54" s="47" t="str">
        <f t="shared" si="467"/>
        <v/>
      </c>
      <c r="ED54" s="47" t="str">
        <f t="shared" si="467"/>
        <v/>
      </c>
      <c r="EE54" s="47" t="str">
        <f t="shared" si="467"/>
        <v/>
      </c>
      <c r="EF54" s="47" t="str">
        <f t="shared" si="467"/>
        <v/>
      </c>
      <c r="EG54" s="47" t="str">
        <f t="shared" si="467"/>
        <v/>
      </c>
      <c r="EH54" s="47" t="str">
        <f t="shared" si="467"/>
        <v/>
      </c>
      <c r="EI54" s="47" t="str">
        <f t="shared" si="467"/>
        <v/>
      </c>
      <c r="EJ54" s="47" t="str">
        <f t="shared" si="467"/>
        <v/>
      </c>
      <c r="EK54" s="47" t="str">
        <f t="shared" si="467"/>
        <v/>
      </c>
      <c r="EL54" s="47" t="str">
        <f t="shared" si="467"/>
        <v/>
      </c>
      <c r="EM54" s="47" t="str">
        <f t="shared" si="467"/>
        <v/>
      </c>
      <c r="EN54" s="47" t="str">
        <f t="shared" si="467"/>
        <v/>
      </c>
      <c r="EO54" s="47" t="str">
        <f t="shared" si="467"/>
        <v/>
      </c>
      <c r="EP54" s="47" t="str">
        <f t="shared" si="467"/>
        <v/>
      </c>
      <c r="EQ54" s="47" t="str">
        <f t="shared" si="467"/>
        <v/>
      </c>
      <c r="ER54" s="47" t="str">
        <f t="shared" si="467"/>
        <v/>
      </c>
      <c r="ES54" s="47" t="str">
        <f t="shared" si="467"/>
        <v/>
      </c>
      <c r="ET54" s="47" t="str">
        <f t="shared" si="467"/>
        <v/>
      </c>
      <c r="EU54" s="47" t="str">
        <f t="shared" si="467"/>
        <v/>
      </c>
      <c r="EV54" s="47" t="str">
        <f t="shared" si="467"/>
        <v/>
      </c>
      <c r="EW54" s="47" t="str">
        <f t="shared" si="467"/>
        <v/>
      </c>
      <c r="EX54" s="47" t="str">
        <f t="shared" si="467"/>
        <v/>
      </c>
      <c r="EY54" s="47" t="str">
        <f t="shared" si="467"/>
        <v/>
      </c>
      <c r="EZ54" s="47" t="str">
        <f t="shared" si="467"/>
        <v/>
      </c>
      <c r="FA54" s="47" t="str">
        <f t="shared" si="467"/>
        <v/>
      </c>
      <c r="FB54" s="47" t="str">
        <f t="shared" si="467"/>
        <v/>
      </c>
      <c r="FC54" s="47" t="str">
        <f t="shared" si="467"/>
        <v/>
      </c>
      <c r="FD54" s="47" t="str">
        <f t="shared" si="467"/>
        <v/>
      </c>
      <c r="FE54" s="47" t="str">
        <f t="shared" si="467"/>
        <v/>
      </c>
      <c r="FF54" s="47" t="str">
        <f t="shared" si="467"/>
        <v/>
      </c>
      <c r="FG54" s="47" t="str">
        <f t="shared" si="467"/>
        <v/>
      </c>
      <c r="FH54" s="47" t="str">
        <f t="shared" si="467"/>
        <v/>
      </c>
      <c r="FI54" s="47" t="str">
        <f t="shared" si="467"/>
        <v/>
      </c>
      <c r="FJ54" s="47" t="str">
        <f t="shared" si="467"/>
        <v/>
      </c>
      <c r="FK54" s="47" t="str">
        <f t="shared" si="467"/>
        <v/>
      </c>
      <c r="FL54" s="47" t="str">
        <f t="shared" si="467"/>
        <v/>
      </c>
      <c r="FM54" s="47" t="str">
        <f t="shared" si="467"/>
        <v/>
      </c>
      <c r="FN54" s="47" t="str">
        <f t="shared" si="467"/>
        <v/>
      </c>
      <c r="FO54" s="47" t="str">
        <f t="shared" si="467"/>
        <v/>
      </c>
      <c r="FP54" s="47" t="str">
        <f t="shared" si="467"/>
        <v/>
      </c>
      <c r="FQ54" s="47" t="str">
        <f t="shared" si="467"/>
        <v/>
      </c>
      <c r="FR54" s="47" t="str">
        <f t="shared" si="467"/>
        <v/>
      </c>
      <c r="FS54" s="47" t="str">
        <f t="shared" si="467"/>
        <v/>
      </c>
      <c r="FT54" s="47" t="str">
        <f t="shared" si="467"/>
        <v/>
      </c>
      <c r="FU54" s="47" t="str">
        <f t="shared" si="467"/>
        <v/>
      </c>
      <c r="FV54" s="47" t="str">
        <f t="shared" si="467"/>
        <v/>
      </c>
      <c r="FW54" s="47" t="str">
        <f t="shared" si="467"/>
        <v/>
      </c>
      <c r="FX54" s="47" t="str">
        <f t="shared" si="467"/>
        <v/>
      </c>
      <c r="FY54" s="47" t="str">
        <f t="shared" si="467"/>
        <v/>
      </c>
      <c r="FZ54" s="47" t="str">
        <f t="shared" si="467"/>
        <v/>
      </c>
      <c r="GA54" s="47" t="str">
        <f t="shared" si="467"/>
        <v/>
      </c>
      <c r="GB54" s="47" t="str">
        <f t="shared" si="467"/>
        <v/>
      </c>
      <c r="GC54" s="47" t="str">
        <f t="shared" si="467"/>
        <v/>
      </c>
      <c r="GD54" s="47" t="str">
        <f t="shared" si="467"/>
        <v/>
      </c>
      <c r="GE54" s="47" t="str">
        <f t="shared" si="467"/>
        <v/>
      </c>
      <c r="GF54" s="47" t="str">
        <f t="shared" si="467"/>
        <v/>
      </c>
      <c r="GG54" s="47" t="str">
        <f t="shared" si="465"/>
        <v/>
      </c>
      <c r="GH54" s="47" t="str">
        <f t="shared" si="465"/>
        <v/>
      </c>
      <c r="GI54" s="47" t="str">
        <f t="shared" si="465"/>
        <v/>
      </c>
      <c r="GJ54" s="47" t="str">
        <f t="shared" si="465"/>
        <v/>
      </c>
      <c r="GK54" s="47" t="str">
        <f t="shared" si="465"/>
        <v/>
      </c>
      <c r="GL54" s="47" t="str">
        <f t="shared" si="465"/>
        <v/>
      </c>
      <c r="GM54" s="47" t="str">
        <f t="shared" si="465"/>
        <v/>
      </c>
      <c r="GN54" s="47" t="str">
        <f t="shared" si="465"/>
        <v/>
      </c>
      <c r="GO54" s="47" t="str">
        <f t="shared" si="465"/>
        <v/>
      </c>
      <c r="GP54" s="47" t="str">
        <f t="shared" si="465"/>
        <v/>
      </c>
      <c r="GQ54" s="47" t="str">
        <f t="shared" si="465"/>
        <v/>
      </c>
      <c r="GR54" s="47" t="str">
        <f t="shared" si="465"/>
        <v/>
      </c>
      <c r="GS54" s="47" t="str">
        <f t="shared" si="465"/>
        <v/>
      </c>
      <c r="GT54" s="47" t="str">
        <f t="shared" si="465"/>
        <v/>
      </c>
      <c r="GU54" s="47" t="str">
        <f t="shared" si="465"/>
        <v/>
      </c>
      <c r="GV54" s="47" t="str">
        <f t="shared" si="465"/>
        <v/>
      </c>
      <c r="GW54" s="47" t="str">
        <f t="shared" si="465"/>
        <v/>
      </c>
      <c r="GX54" s="47" t="str">
        <f t="shared" si="465"/>
        <v/>
      </c>
      <c r="GY54" s="47" t="str">
        <f t="shared" si="465"/>
        <v/>
      </c>
      <c r="GZ54" s="47" t="str">
        <f t="shared" si="465"/>
        <v/>
      </c>
      <c r="HA54" s="47" t="str">
        <f t="shared" si="465"/>
        <v/>
      </c>
      <c r="HB54" s="47" t="str">
        <f t="shared" si="465"/>
        <v/>
      </c>
      <c r="HC54" s="47" t="str">
        <f t="shared" si="465"/>
        <v/>
      </c>
      <c r="HD54" s="47" t="str">
        <f t="shared" si="465"/>
        <v/>
      </c>
      <c r="HE54" s="47" t="str">
        <f t="shared" si="465"/>
        <v/>
      </c>
      <c r="HF54" s="47" t="str">
        <f t="shared" si="465"/>
        <v/>
      </c>
      <c r="HG54" s="47" t="str">
        <f t="shared" si="465"/>
        <v/>
      </c>
      <c r="HH54" s="47" t="str">
        <f t="shared" si="465"/>
        <v/>
      </c>
      <c r="HI54" s="47" t="str">
        <f t="shared" si="465"/>
        <v/>
      </c>
      <c r="HJ54" s="47" t="str">
        <f t="shared" si="465"/>
        <v/>
      </c>
      <c r="HK54" s="47" t="str">
        <f t="shared" si="465"/>
        <v/>
      </c>
      <c r="HL54" s="47" t="str">
        <f t="shared" si="465"/>
        <v/>
      </c>
      <c r="HM54" s="47" t="str">
        <f t="shared" si="465"/>
        <v/>
      </c>
      <c r="HN54" s="47" t="str">
        <f t="shared" si="465"/>
        <v/>
      </c>
      <c r="HO54" s="47" t="str">
        <f t="shared" si="465"/>
        <v/>
      </c>
      <c r="HP54" s="165" t="e">
        <f t="shared" si="247"/>
        <v>#N/A</v>
      </c>
      <c r="HQ54" s="165" t="e">
        <f t="shared" si="248"/>
        <v>#N/A</v>
      </c>
      <c r="HR54" s="165" t="e">
        <f t="shared" si="249"/>
        <v>#N/A</v>
      </c>
      <c r="HS54" s="165" t="e">
        <f t="shared" si="250"/>
        <v>#N/A</v>
      </c>
      <c r="HT54" s="165" t="e">
        <f t="shared" si="251"/>
        <v>#N/A</v>
      </c>
      <c r="HU54" s="165" t="e">
        <f t="shared" si="252"/>
        <v>#N/A</v>
      </c>
      <c r="HV54" s="165" t="e">
        <f t="shared" si="253"/>
        <v>#N/A</v>
      </c>
      <c r="HW54" s="165" t="e">
        <f t="shared" si="254"/>
        <v>#N/A</v>
      </c>
      <c r="HX54" s="165" t="e">
        <f t="shared" si="255"/>
        <v>#N/A</v>
      </c>
      <c r="HY54" s="165" t="e">
        <f t="shared" si="256"/>
        <v>#N/A</v>
      </c>
      <c r="HZ54" s="165" t="e">
        <f t="shared" si="257"/>
        <v>#N/A</v>
      </c>
      <c r="IA54" s="165" t="e">
        <f t="shared" si="258"/>
        <v>#N/A</v>
      </c>
      <c r="IB54" s="165" t="e">
        <f t="shared" si="259"/>
        <v>#N/A</v>
      </c>
      <c r="IC54" s="165" t="e">
        <f t="shared" si="260"/>
        <v>#N/A</v>
      </c>
      <c r="ID54" s="165" t="e">
        <f t="shared" si="261"/>
        <v>#N/A</v>
      </c>
      <c r="IE54" s="165" t="e">
        <f t="shared" si="262"/>
        <v>#N/A</v>
      </c>
      <c r="IF54" s="165" t="e">
        <f t="shared" si="263"/>
        <v>#N/A</v>
      </c>
      <c r="IG54" s="165" t="e">
        <f t="shared" si="264"/>
        <v>#N/A</v>
      </c>
      <c r="IH54" s="165" t="e">
        <f t="shared" si="265"/>
        <v>#N/A</v>
      </c>
      <c r="II54" s="165" t="e">
        <f t="shared" si="266"/>
        <v>#N/A</v>
      </c>
      <c r="IJ54" s="165" t="e">
        <f t="shared" si="267"/>
        <v>#N/A</v>
      </c>
      <c r="IK54" s="165" t="e">
        <f t="shared" si="268"/>
        <v>#N/A</v>
      </c>
      <c r="IL54" s="165" t="e">
        <f t="shared" si="269"/>
        <v>#N/A</v>
      </c>
      <c r="IM54" s="165" t="e">
        <f t="shared" si="270"/>
        <v>#N/A</v>
      </c>
      <c r="IN54" s="165" t="e">
        <f t="shared" si="271"/>
        <v>#N/A</v>
      </c>
      <c r="IO54" s="165" t="e">
        <f t="shared" si="272"/>
        <v>#N/A</v>
      </c>
      <c r="IP54" s="165" t="e">
        <f t="shared" si="273"/>
        <v>#N/A</v>
      </c>
      <c r="IQ54" s="165" t="e">
        <f t="shared" si="274"/>
        <v>#N/A</v>
      </c>
      <c r="IR54" s="165" t="e">
        <f t="shared" si="275"/>
        <v>#N/A</v>
      </c>
      <c r="IS54" s="165" t="e">
        <f t="shared" si="276"/>
        <v>#N/A</v>
      </c>
      <c r="IT54" s="165" t="e">
        <f t="shared" si="277"/>
        <v>#N/A</v>
      </c>
      <c r="IU54" s="165" t="e">
        <f t="shared" si="278"/>
        <v>#N/A</v>
      </c>
      <c r="IV54" s="165" t="e">
        <f t="shared" si="279"/>
        <v>#N/A</v>
      </c>
      <c r="IW54" s="165" t="e">
        <f t="shared" si="280"/>
        <v>#N/A</v>
      </c>
      <c r="IX54" s="165" t="e">
        <f t="shared" si="281"/>
        <v>#N/A</v>
      </c>
      <c r="IY54" s="165" t="e">
        <f t="shared" si="282"/>
        <v>#N/A</v>
      </c>
      <c r="IZ54" s="165" t="e">
        <f t="shared" si="283"/>
        <v>#N/A</v>
      </c>
      <c r="JA54" s="165" t="e">
        <f t="shared" si="284"/>
        <v>#N/A</v>
      </c>
      <c r="JB54" s="165" t="e">
        <f t="shared" si="285"/>
        <v>#N/A</v>
      </c>
      <c r="JC54" s="165" t="e">
        <f t="shared" si="286"/>
        <v>#N/A</v>
      </c>
      <c r="JD54" s="165" t="e">
        <f t="shared" si="287"/>
        <v>#N/A</v>
      </c>
      <c r="JE54" s="165" t="e">
        <f t="shared" si="288"/>
        <v>#N/A</v>
      </c>
      <c r="JF54" s="165" t="e">
        <f t="shared" si="289"/>
        <v>#N/A</v>
      </c>
      <c r="JG54" s="165" t="e">
        <f t="shared" si="290"/>
        <v>#N/A</v>
      </c>
      <c r="JH54" s="165" t="e">
        <f t="shared" si="291"/>
        <v>#N/A</v>
      </c>
      <c r="JI54" s="165" t="e">
        <f t="shared" si="292"/>
        <v>#N/A</v>
      </c>
      <c r="JJ54" s="165" t="e">
        <f t="shared" si="293"/>
        <v>#N/A</v>
      </c>
      <c r="JK54" s="165" t="e">
        <f t="shared" si="294"/>
        <v>#N/A</v>
      </c>
      <c r="JL54" s="165" t="e">
        <f t="shared" si="295"/>
        <v>#N/A</v>
      </c>
      <c r="JM54" s="165" t="e">
        <f t="shared" si="296"/>
        <v>#N/A</v>
      </c>
      <c r="JN54" s="165" t="e">
        <f t="shared" si="297"/>
        <v>#N/A</v>
      </c>
      <c r="JO54" s="165" t="e">
        <f t="shared" si="298"/>
        <v>#N/A</v>
      </c>
      <c r="JP54" s="165" t="e">
        <f t="shared" si="299"/>
        <v>#N/A</v>
      </c>
      <c r="JQ54" s="165" t="e">
        <f t="shared" si="300"/>
        <v>#N/A</v>
      </c>
      <c r="JR54" s="165" t="e">
        <f t="shared" si="301"/>
        <v>#N/A</v>
      </c>
      <c r="JS54" s="165" t="e">
        <f t="shared" si="302"/>
        <v>#N/A</v>
      </c>
      <c r="JT54" s="165" t="e">
        <f t="shared" si="303"/>
        <v>#N/A</v>
      </c>
      <c r="JU54" s="165" t="e">
        <f t="shared" si="304"/>
        <v>#N/A</v>
      </c>
      <c r="JV54" s="165" t="e">
        <f t="shared" si="305"/>
        <v>#N/A</v>
      </c>
      <c r="JW54" s="165" t="e">
        <f t="shared" si="306"/>
        <v>#N/A</v>
      </c>
      <c r="JX54" s="165" t="e">
        <f t="shared" si="307"/>
        <v>#N/A</v>
      </c>
      <c r="JY54" s="165" t="e">
        <f t="shared" si="308"/>
        <v>#N/A</v>
      </c>
      <c r="JZ54" s="165" t="e">
        <f t="shared" si="309"/>
        <v>#N/A</v>
      </c>
      <c r="KA54" s="165" t="e">
        <f t="shared" si="310"/>
        <v>#N/A</v>
      </c>
      <c r="KB54" s="165" t="e">
        <f t="shared" si="311"/>
        <v>#N/A</v>
      </c>
      <c r="KC54" s="165" t="e">
        <f t="shared" si="312"/>
        <v>#N/A</v>
      </c>
      <c r="KD54" s="165" t="e">
        <f t="shared" si="313"/>
        <v>#N/A</v>
      </c>
      <c r="KE54" s="165" t="e">
        <f t="shared" si="314"/>
        <v>#N/A</v>
      </c>
      <c r="KF54" s="165" t="e">
        <f t="shared" si="315"/>
        <v>#N/A</v>
      </c>
      <c r="KG54" s="165" t="e">
        <f t="shared" si="316"/>
        <v>#N/A</v>
      </c>
      <c r="KH54" s="165" t="e">
        <f t="shared" si="317"/>
        <v>#N/A</v>
      </c>
      <c r="KI54" s="165" t="e">
        <f t="shared" si="318"/>
        <v>#N/A</v>
      </c>
      <c r="KJ54" s="165" t="e">
        <f t="shared" si="319"/>
        <v>#N/A</v>
      </c>
      <c r="KK54" s="165" t="e">
        <f t="shared" si="320"/>
        <v>#N/A</v>
      </c>
      <c r="KL54" s="165" t="e">
        <f t="shared" si="321"/>
        <v>#N/A</v>
      </c>
      <c r="KM54" s="165" t="e">
        <f t="shared" si="322"/>
        <v>#N/A</v>
      </c>
      <c r="KN54" s="165" t="e">
        <f t="shared" si="323"/>
        <v>#N/A</v>
      </c>
      <c r="KO54" s="165" t="e">
        <f t="shared" si="324"/>
        <v>#N/A</v>
      </c>
      <c r="KP54" s="165" t="e">
        <f t="shared" si="325"/>
        <v>#N/A</v>
      </c>
      <c r="KQ54" s="165" t="e">
        <f t="shared" si="326"/>
        <v>#N/A</v>
      </c>
      <c r="KR54" s="165" t="e">
        <f t="shared" si="327"/>
        <v>#N/A</v>
      </c>
      <c r="KS54" s="165" t="e">
        <f t="shared" si="328"/>
        <v>#N/A</v>
      </c>
      <c r="KT54" s="165" t="e">
        <f t="shared" si="329"/>
        <v>#N/A</v>
      </c>
      <c r="KU54" s="165" t="e">
        <f t="shared" si="330"/>
        <v>#N/A</v>
      </c>
      <c r="KV54" s="165" t="e">
        <f t="shared" si="331"/>
        <v>#N/A</v>
      </c>
      <c r="KW54" s="165" t="e">
        <f t="shared" si="332"/>
        <v>#N/A</v>
      </c>
      <c r="KX54" s="165" t="e">
        <f t="shared" si="333"/>
        <v>#N/A</v>
      </c>
      <c r="KY54" s="165" t="e">
        <f t="shared" si="334"/>
        <v>#N/A</v>
      </c>
      <c r="KZ54" s="165" t="e">
        <f t="shared" si="335"/>
        <v>#N/A</v>
      </c>
      <c r="LA54" s="165" t="e">
        <f t="shared" si="336"/>
        <v>#N/A</v>
      </c>
      <c r="LB54" s="165" t="e">
        <f t="shared" si="337"/>
        <v>#N/A</v>
      </c>
      <c r="LC54" s="165" t="e">
        <f t="shared" si="338"/>
        <v>#N/A</v>
      </c>
      <c r="LD54" s="165" t="e">
        <f t="shared" si="339"/>
        <v>#N/A</v>
      </c>
      <c r="LE54" s="165" t="e">
        <f t="shared" si="340"/>
        <v>#N/A</v>
      </c>
      <c r="LF54" s="165" t="e">
        <f t="shared" si="341"/>
        <v>#N/A</v>
      </c>
      <c r="LG54" s="165" t="e">
        <f t="shared" si="342"/>
        <v>#N/A</v>
      </c>
      <c r="LH54" s="165" t="e">
        <f t="shared" si="343"/>
        <v>#N/A</v>
      </c>
      <c r="LI54" s="165" t="e">
        <f t="shared" si="344"/>
        <v>#N/A</v>
      </c>
      <c r="LJ54" s="165" t="e">
        <f t="shared" si="345"/>
        <v>#N/A</v>
      </c>
      <c r="LK54" s="165" t="e">
        <f t="shared" si="346"/>
        <v>#N/A</v>
      </c>
      <c r="LL54" s="165" t="e">
        <f t="shared" si="347"/>
        <v>#N/A</v>
      </c>
      <c r="LM54" s="165" t="e">
        <f t="shared" si="348"/>
        <v>#N/A</v>
      </c>
      <c r="LN54" s="165" t="e">
        <f t="shared" si="349"/>
        <v>#N/A</v>
      </c>
      <c r="LO54" s="165" t="e">
        <f t="shared" si="350"/>
        <v>#N/A</v>
      </c>
      <c r="LP54" s="165" t="e">
        <f t="shared" si="351"/>
        <v>#N/A</v>
      </c>
      <c r="LQ54" s="165" t="e">
        <f t="shared" si="352"/>
        <v>#N/A</v>
      </c>
      <c r="LR54" s="165" t="e">
        <f t="shared" si="353"/>
        <v>#N/A</v>
      </c>
      <c r="LS54" s="165" t="e">
        <f t="shared" si="354"/>
        <v>#N/A</v>
      </c>
      <c r="LT54" s="165" t="e">
        <f t="shared" si="355"/>
        <v>#N/A</v>
      </c>
      <c r="LU54" s="165" t="e">
        <f t="shared" si="356"/>
        <v>#N/A</v>
      </c>
      <c r="LV54" s="165" t="e">
        <f t="shared" si="357"/>
        <v>#N/A</v>
      </c>
      <c r="LW54" s="165" t="e">
        <f t="shared" si="358"/>
        <v>#N/A</v>
      </c>
      <c r="LX54" s="165" t="e">
        <f t="shared" si="359"/>
        <v>#N/A</v>
      </c>
      <c r="LY54" s="165" t="e">
        <f t="shared" si="360"/>
        <v>#N/A</v>
      </c>
      <c r="LZ54" s="165" t="e">
        <f t="shared" si="361"/>
        <v>#N/A</v>
      </c>
      <c r="MA54" s="165" t="e">
        <f t="shared" si="362"/>
        <v>#N/A</v>
      </c>
      <c r="MB54" s="165" t="e">
        <f t="shared" si="363"/>
        <v>#N/A</v>
      </c>
      <c r="MC54" s="165" t="e">
        <f t="shared" si="364"/>
        <v>#N/A</v>
      </c>
      <c r="MD54" s="165" t="e">
        <f t="shared" si="365"/>
        <v>#N/A</v>
      </c>
      <c r="ME54" s="165" t="e">
        <f t="shared" si="366"/>
        <v>#N/A</v>
      </c>
      <c r="MF54" s="165" t="e">
        <f t="shared" si="367"/>
        <v>#N/A</v>
      </c>
      <c r="MG54" s="165" t="e">
        <f t="shared" si="368"/>
        <v>#N/A</v>
      </c>
      <c r="MH54" s="165" t="e">
        <f t="shared" si="369"/>
        <v>#N/A</v>
      </c>
      <c r="MI54" s="165" t="e">
        <f t="shared" si="370"/>
        <v>#N/A</v>
      </c>
      <c r="MJ54" s="165" t="e">
        <f t="shared" si="371"/>
        <v>#N/A</v>
      </c>
      <c r="MK54" s="165" t="e">
        <f t="shared" si="372"/>
        <v>#N/A</v>
      </c>
      <c r="ML54" s="165" t="e">
        <f t="shared" si="373"/>
        <v>#N/A</v>
      </c>
      <c r="MM54" s="165" t="e">
        <f t="shared" si="374"/>
        <v>#N/A</v>
      </c>
      <c r="MN54" s="165" t="e">
        <f t="shared" si="375"/>
        <v>#N/A</v>
      </c>
      <c r="MO54" s="165" t="e">
        <f t="shared" si="376"/>
        <v>#N/A</v>
      </c>
      <c r="MP54" s="165" t="e">
        <f t="shared" si="377"/>
        <v>#N/A</v>
      </c>
      <c r="MQ54" s="165" t="e">
        <f t="shared" si="378"/>
        <v>#N/A</v>
      </c>
      <c r="MR54" s="165" t="e">
        <f t="shared" si="379"/>
        <v>#N/A</v>
      </c>
      <c r="MS54" s="165" t="e">
        <f t="shared" si="380"/>
        <v>#N/A</v>
      </c>
      <c r="MT54" s="165" t="e">
        <f t="shared" si="381"/>
        <v>#N/A</v>
      </c>
      <c r="MU54" s="165" t="e">
        <f t="shared" si="382"/>
        <v>#N/A</v>
      </c>
      <c r="MV54" s="165" t="e">
        <f t="shared" si="383"/>
        <v>#N/A</v>
      </c>
      <c r="MW54" s="165" t="e">
        <f t="shared" si="384"/>
        <v>#N/A</v>
      </c>
      <c r="MX54" s="165" t="e">
        <f t="shared" si="385"/>
        <v>#N/A</v>
      </c>
      <c r="MY54" s="165" t="e">
        <f t="shared" si="386"/>
        <v>#N/A</v>
      </c>
      <c r="MZ54" s="165" t="e">
        <f t="shared" si="387"/>
        <v>#N/A</v>
      </c>
      <c r="NA54" s="165" t="e">
        <f t="shared" si="388"/>
        <v>#N/A</v>
      </c>
      <c r="NB54" s="165" t="e">
        <f t="shared" si="389"/>
        <v>#N/A</v>
      </c>
      <c r="NC54" s="165" t="e">
        <f t="shared" si="390"/>
        <v>#N/A</v>
      </c>
      <c r="ND54" s="165" t="e">
        <f t="shared" si="391"/>
        <v>#N/A</v>
      </c>
      <c r="NE54" s="165" t="e">
        <f t="shared" si="392"/>
        <v>#N/A</v>
      </c>
      <c r="NF54" s="165" t="e">
        <f t="shared" si="393"/>
        <v>#N/A</v>
      </c>
      <c r="NG54" s="165" t="e">
        <f t="shared" si="394"/>
        <v>#N/A</v>
      </c>
      <c r="NH54" s="165" t="e">
        <f t="shared" si="395"/>
        <v>#N/A</v>
      </c>
      <c r="NI54" s="165" t="e">
        <f t="shared" si="396"/>
        <v>#N/A</v>
      </c>
      <c r="NJ54" s="165" t="e">
        <f t="shared" si="397"/>
        <v>#N/A</v>
      </c>
      <c r="NK54" s="165" t="e">
        <f t="shared" si="398"/>
        <v>#N/A</v>
      </c>
      <c r="NL54" s="165" t="e">
        <f t="shared" si="399"/>
        <v>#N/A</v>
      </c>
      <c r="NM54" s="165" t="e">
        <f t="shared" si="400"/>
        <v>#N/A</v>
      </c>
      <c r="NN54" s="165" t="e">
        <f t="shared" si="401"/>
        <v>#N/A</v>
      </c>
      <c r="NO54" s="165" t="e">
        <f t="shared" si="402"/>
        <v>#N/A</v>
      </c>
      <c r="NP54" s="165" t="e">
        <f t="shared" si="403"/>
        <v>#N/A</v>
      </c>
      <c r="NQ54" s="165" t="e">
        <f t="shared" si="404"/>
        <v>#N/A</v>
      </c>
      <c r="NR54" s="165" t="e">
        <f t="shared" si="405"/>
        <v>#N/A</v>
      </c>
      <c r="NS54" s="165" t="e">
        <f t="shared" si="406"/>
        <v>#N/A</v>
      </c>
      <c r="NT54" s="165" t="e">
        <f t="shared" si="407"/>
        <v>#N/A</v>
      </c>
      <c r="NU54" s="165" t="e">
        <f t="shared" si="408"/>
        <v>#N/A</v>
      </c>
      <c r="NV54" s="165" t="e">
        <f t="shared" si="409"/>
        <v>#N/A</v>
      </c>
      <c r="NW54" s="165" t="e">
        <f t="shared" si="410"/>
        <v>#N/A</v>
      </c>
      <c r="NX54" s="165" t="e">
        <f t="shared" si="411"/>
        <v>#N/A</v>
      </c>
      <c r="NY54" s="165" t="e">
        <f t="shared" si="412"/>
        <v>#N/A</v>
      </c>
      <c r="NZ54" s="165" t="e">
        <f t="shared" si="413"/>
        <v>#N/A</v>
      </c>
      <c r="OA54" s="165" t="e">
        <f t="shared" si="414"/>
        <v>#N/A</v>
      </c>
      <c r="OB54" s="165" t="e">
        <f t="shared" si="415"/>
        <v>#N/A</v>
      </c>
      <c r="OC54" s="165" t="e">
        <f t="shared" si="416"/>
        <v>#N/A</v>
      </c>
      <c r="OD54" s="165" t="e">
        <f t="shared" si="417"/>
        <v>#N/A</v>
      </c>
      <c r="OE54" s="165" t="e">
        <f t="shared" si="418"/>
        <v>#N/A</v>
      </c>
      <c r="OF54" s="165" t="e">
        <f t="shared" si="419"/>
        <v>#N/A</v>
      </c>
      <c r="OG54" s="165" t="e">
        <f t="shared" si="420"/>
        <v>#N/A</v>
      </c>
      <c r="OH54" s="165" t="e">
        <f t="shared" si="421"/>
        <v>#N/A</v>
      </c>
      <c r="OI54" s="165" t="e">
        <f t="shared" si="422"/>
        <v>#N/A</v>
      </c>
      <c r="OJ54" s="165" t="e">
        <f t="shared" si="423"/>
        <v>#N/A</v>
      </c>
      <c r="OK54" s="165" t="e">
        <f t="shared" si="424"/>
        <v>#N/A</v>
      </c>
      <c r="OL54" s="165" t="e">
        <f t="shared" si="425"/>
        <v>#N/A</v>
      </c>
      <c r="OM54" s="165" t="e">
        <f t="shared" si="426"/>
        <v>#N/A</v>
      </c>
      <c r="ON54" s="165" t="e">
        <f t="shared" si="427"/>
        <v>#N/A</v>
      </c>
      <c r="OO54" s="165" t="e">
        <f t="shared" si="428"/>
        <v>#N/A</v>
      </c>
      <c r="OP54" s="165" t="e">
        <f t="shared" si="429"/>
        <v>#N/A</v>
      </c>
      <c r="OQ54" s="165" t="e">
        <f t="shared" si="430"/>
        <v>#N/A</v>
      </c>
      <c r="OR54" s="165" t="e">
        <f t="shared" si="431"/>
        <v>#N/A</v>
      </c>
      <c r="OS54" s="165" t="e">
        <f t="shared" si="432"/>
        <v>#N/A</v>
      </c>
      <c r="OT54" s="165" t="e">
        <f t="shared" si="433"/>
        <v>#N/A</v>
      </c>
      <c r="OU54" s="165" t="e">
        <f t="shared" si="434"/>
        <v>#N/A</v>
      </c>
      <c r="OV54" s="165" t="e">
        <f t="shared" si="435"/>
        <v>#N/A</v>
      </c>
      <c r="OW54" s="165" t="e">
        <f t="shared" si="436"/>
        <v>#N/A</v>
      </c>
      <c r="OX54" s="165" t="e">
        <f t="shared" si="437"/>
        <v>#N/A</v>
      </c>
      <c r="OY54" s="165" t="e">
        <f t="shared" si="438"/>
        <v>#N/A</v>
      </c>
      <c r="OZ54" s="165" t="e">
        <f t="shared" si="439"/>
        <v>#N/A</v>
      </c>
      <c r="PA54" s="165" t="e">
        <f t="shared" si="440"/>
        <v>#N/A</v>
      </c>
      <c r="PB54" s="165" t="e">
        <f t="shared" si="441"/>
        <v>#N/A</v>
      </c>
      <c r="PC54" s="165" t="e">
        <f t="shared" si="442"/>
        <v>#N/A</v>
      </c>
      <c r="PD54" s="165" t="e">
        <f t="shared" si="443"/>
        <v>#N/A</v>
      </c>
      <c r="PE54" s="165" t="e">
        <f t="shared" si="444"/>
        <v>#N/A</v>
      </c>
      <c r="PF54" s="165" t="e">
        <f t="shared" si="445"/>
        <v>#N/A</v>
      </c>
      <c r="PG54" s="165" t="e">
        <f t="shared" si="446"/>
        <v>#N/A</v>
      </c>
      <c r="PH54" s="165" t="e">
        <f t="shared" si="447"/>
        <v>#N/A</v>
      </c>
    </row>
    <row r="55" spans="1:424" hidden="1" x14ac:dyDescent="0.45">
      <c r="A55" s="4">
        <v>52</v>
      </c>
      <c r="B55" s="92" t="str">
        <f t="shared" si="208"/>
        <v/>
      </c>
      <c r="C55" s="91"/>
      <c r="D55" s="92" t="str">
        <f t="shared" si="209"/>
        <v/>
      </c>
      <c r="E55" s="120" t="str">
        <f t="shared" si="0"/>
        <v/>
      </c>
      <c r="F55" s="120" t="str">
        <f t="shared" si="1"/>
        <v/>
      </c>
      <c r="G55" s="71" t="str">
        <f t="shared" si="210"/>
        <v/>
      </c>
      <c r="H55" s="23"/>
      <c r="I55" s="55"/>
      <c r="J55" s="298"/>
      <c r="K55" s="72" t="str">
        <f>IF(AND(B55&gt;0,C55&gt;0,D55&gt;0),IF(ISBLANK(J55),IF(ISBLANK(H55),"",(D55-B55)*VLOOKUP(H55,VLookups!$A$4:$B$13,2,FALSE)),J55),"")</f>
        <v/>
      </c>
      <c r="L55" s="73" t="str">
        <f t="shared" si="246"/>
        <v/>
      </c>
      <c r="M55" s="91"/>
      <c r="N55" s="265" t="str">
        <f>IF(AND(M55&gt;0,C55&gt;0,NOT(K55="")),ABS(VLOOKUP($M$1,VLookups!$A$43:$B$44,2,FALSE)-_xlfn.NORM.DIST(M55,G55,K55,TRUE)),"")</f>
        <v/>
      </c>
      <c r="O55" s="90" t="str">
        <f>IF(AND($B55&gt;0,$C55&gt;0,$D55&gt;0,NOT(ISBLANK($H55))),_xlfn.NORM.INV(ABS(VLOOKUP($M$1,VLookups!$A$43:$B$44,2,FALSE)-O$3),$G55,$K55),"")</f>
        <v/>
      </c>
      <c r="P55" s="89" t="str">
        <f>IF(AND($B55&gt;0,$C55&gt;0,$D55&gt;0,NOT(ISBLANK($H55))),_xlfn.NORM.INV(ABS(VLOOKUP($M$1,VLookups!$A$43:$B$44,2,FALSE)-P$3),$G55,$K55),"")</f>
        <v/>
      </c>
      <c r="Q55" s="90" t="str">
        <f>IF(AND($B55&gt;0,$C55&gt;0,$D55&gt;0,NOT(ISBLANK($H55))),_xlfn.NORM.INV(ABS(VLOOKUP($M$1,VLookups!$A$43:$B$44,2,FALSE)-Q$3),$G55,$K55),"")</f>
        <v/>
      </c>
      <c r="R55" s="89" t="str">
        <f>IF(AND($B55&gt;0,$C55&gt;0,$D55&gt;0,NOT(ISBLANK($H55))),_xlfn.NORM.INV(ABS(VLOOKUP($M$1,VLookups!$A$43:$B$44,2,FALSE)-R$3),$G55,$K55),"")</f>
        <v/>
      </c>
      <c r="S55" s="90" t="str">
        <f>IF(AND($B55&gt;0,$C55&gt;0,$D55&gt;0,NOT(ISBLANK($H55))),_xlfn.NORM.INV(ABS(VLOOKUP($M$1,VLookups!$A$43:$B$44,2,FALSE)-S$3),$G55,$K55),"")</f>
        <v/>
      </c>
      <c r="T55" s="89" t="str">
        <f>IF(AND($B55&gt;0,$C55&gt;0,$D55&gt;0,NOT(ISBLANK($H55))),_xlfn.NORM.INV(ABS(VLOOKUP($M$1,VLookups!$A$43:$B$44,2,FALSE)-T$3),$G55,$K55),"")</f>
        <v/>
      </c>
      <c r="U55" s="5"/>
      <c r="V55" s="164" t="str">
        <f t="shared" si="211"/>
        <v/>
      </c>
      <c r="W55" s="47" t="str">
        <f t="shared" si="212"/>
        <v/>
      </c>
      <c r="X55" s="47" t="str">
        <f t="shared" si="466"/>
        <v/>
      </c>
      <c r="Y55" s="47" t="str">
        <f t="shared" si="466"/>
        <v/>
      </c>
      <c r="Z55" s="47" t="str">
        <f t="shared" si="466"/>
        <v/>
      </c>
      <c r="AA55" s="47" t="str">
        <f t="shared" si="466"/>
        <v/>
      </c>
      <c r="AB55" s="47" t="str">
        <f t="shared" si="466"/>
        <v/>
      </c>
      <c r="AC55" s="47" t="str">
        <f t="shared" si="466"/>
        <v/>
      </c>
      <c r="AD55" s="47" t="str">
        <f t="shared" si="466"/>
        <v/>
      </c>
      <c r="AE55" s="47" t="str">
        <f t="shared" si="466"/>
        <v/>
      </c>
      <c r="AF55" s="47" t="str">
        <f t="shared" si="466"/>
        <v/>
      </c>
      <c r="AG55" s="47" t="str">
        <f t="shared" si="466"/>
        <v/>
      </c>
      <c r="AH55" s="47" t="str">
        <f t="shared" si="466"/>
        <v/>
      </c>
      <c r="AI55" s="47" t="str">
        <f t="shared" si="466"/>
        <v/>
      </c>
      <c r="AJ55" s="47" t="str">
        <f t="shared" si="466"/>
        <v/>
      </c>
      <c r="AK55" s="47" t="str">
        <f t="shared" si="466"/>
        <v/>
      </c>
      <c r="AL55" s="47" t="str">
        <f t="shared" si="466"/>
        <v/>
      </c>
      <c r="AM55" s="47" t="str">
        <f t="shared" si="466"/>
        <v/>
      </c>
      <c r="AN55" s="47" t="str">
        <f t="shared" si="466"/>
        <v/>
      </c>
      <c r="AO55" s="47" t="str">
        <f t="shared" si="466"/>
        <v/>
      </c>
      <c r="AP55" s="47" t="str">
        <f t="shared" si="466"/>
        <v/>
      </c>
      <c r="AQ55" s="47" t="str">
        <f t="shared" si="466"/>
        <v/>
      </c>
      <c r="AR55" s="47" t="str">
        <f t="shared" si="466"/>
        <v/>
      </c>
      <c r="AS55" s="47" t="str">
        <f t="shared" si="466"/>
        <v/>
      </c>
      <c r="AT55" s="47" t="str">
        <f t="shared" si="466"/>
        <v/>
      </c>
      <c r="AU55" s="47" t="str">
        <f t="shared" si="466"/>
        <v/>
      </c>
      <c r="AV55" s="47" t="str">
        <f t="shared" si="466"/>
        <v/>
      </c>
      <c r="AW55" s="47" t="str">
        <f t="shared" si="466"/>
        <v/>
      </c>
      <c r="AX55" s="47" t="str">
        <f t="shared" si="466"/>
        <v/>
      </c>
      <c r="AY55" s="47" t="str">
        <f t="shared" si="466"/>
        <v/>
      </c>
      <c r="AZ55" s="47" t="str">
        <f t="shared" si="466"/>
        <v/>
      </c>
      <c r="BA55" s="47" t="str">
        <f t="shared" si="466"/>
        <v/>
      </c>
      <c r="BB55" s="47" t="str">
        <f t="shared" si="466"/>
        <v/>
      </c>
      <c r="BC55" s="47" t="str">
        <f t="shared" si="466"/>
        <v/>
      </c>
      <c r="BD55" s="47" t="str">
        <f t="shared" si="466"/>
        <v/>
      </c>
      <c r="BE55" s="47" t="str">
        <f t="shared" si="466"/>
        <v/>
      </c>
      <c r="BF55" s="47" t="str">
        <f t="shared" si="466"/>
        <v/>
      </c>
      <c r="BG55" s="47" t="str">
        <f t="shared" si="466"/>
        <v/>
      </c>
      <c r="BH55" s="47" t="str">
        <f t="shared" si="466"/>
        <v/>
      </c>
      <c r="BI55" s="47" t="str">
        <f t="shared" si="466"/>
        <v/>
      </c>
      <c r="BJ55" s="47" t="str">
        <f t="shared" si="466"/>
        <v/>
      </c>
      <c r="BK55" s="47" t="str">
        <f t="shared" si="466"/>
        <v/>
      </c>
      <c r="BL55" s="47" t="str">
        <f t="shared" si="466"/>
        <v/>
      </c>
      <c r="BM55" s="47" t="str">
        <f t="shared" si="466"/>
        <v/>
      </c>
      <c r="BN55" s="47" t="str">
        <f t="shared" si="466"/>
        <v/>
      </c>
      <c r="BO55" s="47" t="str">
        <f t="shared" si="466"/>
        <v/>
      </c>
      <c r="BP55" s="47" t="str">
        <f t="shared" si="466"/>
        <v/>
      </c>
      <c r="BQ55" s="47" t="str">
        <f t="shared" si="466"/>
        <v/>
      </c>
      <c r="BR55" s="47" t="str">
        <f t="shared" si="466"/>
        <v/>
      </c>
      <c r="BS55" s="47" t="str">
        <f t="shared" si="466"/>
        <v/>
      </c>
      <c r="BT55" s="47" t="str">
        <f t="shared" si="466"/>
        <v/>
      </c>
      <c r="BU55" s="47" t="str">
        <f t="shared" si="466"/>
        <v/>
      </c>
      <c r="BV55" s="47" t="str">
        <f t="shared" si="466"/>
        <v/>
      </c>
      <c r="BW55" s="47" t="str">
        <f t="shared" si="466"/>
        <v/>
      </c>
      <c r="BX55" s="47" t="str">
        <f t="shared" si="466"/>
        <v/>
      </c>
      <c r="BY55" s="47" t="str">
        <f t="shared" si="466"/>
        <v/>
      </c>
      <c r="BZ55" s="47" t="str">
        <f t="shared" si="466"/>
        <v/>
      </c>
      <c r="CA55" s="47" t="str">
        <f t="shared" si="466"/>
        <v/>
      </c>
      <c r="CB55" s="47" t="str">
        <f t="shared" si="466"/>
        <v/>
      </c>
      <c r="CC55" s="47" t="str">
        <f t="shared" si="466"/>
        <v/>
      </c>
      <c r="CD55" s="47" t="str">
        <f t="shared" si="466"/>
        <v/>
      </c>
      <c r="CE55" s="47" t="str">
        <f t="shared" si="466"/>
        <v/>
      </c>
      <c r="CF55" s="47" t="str">
        <f t="shared" si="466"/>
        <v/>
      </c>
      <c r="CG55" s="47" t="str">
        <f t="shared" si="466"/>
        <v/>
      </c>
      <c r="CH55" s="47" t="str">
        <f t="shared" si="466"/>
        <v/>
      </c>
      <c r="CI55" s="47" t="str">
        <f t="shared" si="466"/>
        <v/>
      </c>
      <c r="CJ55" s="47" t="str">
        <f t="shared" si="464"/>
        <v/>
      </c>
      <c r="CK55" s="47" t="str">
        <f t="shared" si="464"/>
        <v/>
      </c>
      <c r="CL55" s="47" t="str">
        <f t="shared" si="464"/>
        <v/>
      </c>
      <c r="CM55" s="47" t="str">
        <f t="shared" si="464"/>
        <v/>
      </c>
      <c r="CN55" s="47" t="str">
        <f t="shared" si="464"/>
        <v/>
      </c>
      <c r="CO55" s="47" t="str">
        <f t="shared" si="464"/>
        <v/>
      </c>
      <c r="CP55" s="47" t="str">
        <f t="shared" si="464"/>
        <v/>
      </c>
      <c r="CQ55" s="47" t="str">
        <f t="shared" si="464"/>
        <v/>
      </c>
      <c r="CR55" s="47" t="str">
        <f t="shared" si="464"/>
        <v/>
      </c>
      <c r="CS55" s="47" t="str">
        <f t="shared" si="464"/>
        <v/>
      </c>
      <c r="CT55" s="47" t="str">
        <f t="shared" si="464"/>
        <v/>
      </c>
      <c r="CU55" s="47" t="str">
        <f t="shared" si="464"/>
        <v/>
      </c>
      <c r="CV55" s="47" t="str">
        <f t="shared" si="464"/>
        <v/>
      </c>
      <c r="CW55" s="47" t="str">
        <f t="shared" si="464"/>
        <v/>
      </c>
      <c r="CX55" s="47" t="str">
        <f t="shared" si="464"/>
        <v/>
      </c>
      <c r="CY55" s="47" t="str">
        <f t="shared" si="464"/>
        <v/>
      </c>
      <c r="CZ55" s="47" t="str">
        <f t="shared" si="464"/>
        <v/>
      </c>
      <c r="DA55" s="47" t="str">
        <f t="shared" si="464"/>
        <v/>
      </c>
      <c r="DB55" s="47" t="str">
        <f t="shared" si="464"/>
        <v/>
      </c>
      <c r="DC55" s="47" t="str">
        <f t="shared" si="464"/>
        <v/>
      </c>
      <c r="DD55" s="47" t="str">
        <f t="shared" si="464"/>
        <v/>
      </c>
      <c r="DE55" s="47" t="str">
        <f t="shared" si="464"/>
        <v/>
      </c>
      <c r="DF55" s="47" t="str">
        <f t="shared" si="464"/>
        <v/>
      </c>
      <c r="DG55" s="47" t="str">
        <f t="shared" si="464"/>
        <v/>
      </c>
      <c r="DH55" s="47" t="str">
        <f t="shared" si="464"/>
        <v/>
      </c>
      <c r="DI55" s="47" t="str">
        <f t="shared" si="464"/>
        <v/>
      </c>
      <c r="DJ55" s="47" t="str">
        <f t="shared" si="464"/>
        <v/>
      </c>
      <c r="DK55" s="47" t="str">
        <f t="shared" si="464"/>
        <v/>
      </c>
      <c r="DL55" s="47" t="str">
        <f t="shared" si="464"/>
        <v/>
      </c>
      <c r="DM55" s="47" t="str">
        <f t="shared" si="464"/>
        <v/>
      </c>
      <c r="DN55" s="47" t="str">
        <f t="shared" si="464"/>
        <v/>
      </c>
      <c r="DO55" s="47" t="str">
        <f t="shared" si="464"/>
        <v/>
      </c>
      <c r="DP55" s="47" t="str">
        <f t="shared" si="464"/>
        <v/>
      </c>
      <c r="DQ55" s="47" t="str">
        <f t="shared" si="464"/>
        <v/>
      </c>
      <c r="DR55" s="47" t="str">
        <f t="shared" si="464"/>
        <v/>
      </c>
      <c r="DS55" s="179" t="str">
        <f t="shared" si="213"/>
        <v/>
      </c>
      <c r="DT55" s="47" t="str">
        <f t="shared" si="214"/>
        <v/>
      </c>
      <c r="DU55" s="47" t="str">
        <f t="shared" si="467"/>
        <v/>
      </c>
      <c r="DV55" s="47" t="str">
        <f t="shared" si="467"/>
        <v/>
      </c>
      <c r="DW55" s="47" t="str">
        <f t="shared" si="467"/>
        <v/>
      </c>
      <c r="DX55" s="47" t="str">
        <f t="shared" si="467"/>
        <v/>
      </c>
      <c r="DY55" s="47" t="str">
        <f t="shared" si="467"/>
        <v/>
      </c>
      <c r="DZ55" s="47" t="str">
        <f t="shared" si="467"/>
        <v/>
      </c>
      <c r="EA55" s="47" t="str">
        <f t="shared" si="467"/>
        <v/>
      </c>
      <c r="EB55" s="47" t="str">
        <f t="shared" si="467"/>
        <v/>
      </c>
      <c r="EC55" s="47" t="str">
        <f t="shared" si="467"/>
        <v/>
      </c>
      <c r="ED55" s="47" t="str">
        <f t="shared" si="467"/>
        <v/>
      </c>
      <c r="EE55" s="47" t="str">
        <f t="shared" si="467"/>
        <v/>
      </c>
      <c r="EF55" s="47" t="str">
        <f t="shared" si="467"/>
        <v/>
      </c>
      <c r="EG55" s="47" t="str">
        <f t="shared" si="467"/>
        <v/>
      </c>
      <c r="EH55" s="47" t="str">
        <f t="shared" si="467"/>
        <v/>
      </c>
      <c r="EI55" s="47" t="str">
        <f t="shared" si="467"/>
        <v/>
      </c>
      <c r="EJ55" s="47" t="str">
        <f t="shared" si="467"/>
        <v/>
      </c>
      <c r="EK55" s="47" t="str">
        <f t="shared" si="467"/>
        <v/>
      </c>
      <c r="EL55" s="47" t="str">
        <f t="shared" si="467"/>
        <v/>
      </c>
      <c r="EM55" s="47" t="str">
        <f t="shared" si="467"/>
        <v/>
      </c>
      <c r="EN55" s="47" t="str">
        <f t="shared" si="467"/>
        <v/>
      </c>
      <c r="EO55" s="47" t="str">
        <f t="shared" si="467"/>
        <v/>
      </c>
      <c r="EP55" s="47" t="str">
        <f t="shared" si="467"/>
        <v/>
      </c>
      <c r="EQ55" s="47" t="str">
        <f t="shared" si="467"/>
        <v/>
      </c>
      <c r="ER55" s="47" t="str">
        <f t="shared" si="467"/>
        <v/>
      </c>
      <c r="ES55" s="47" t="str">
        <f t="shared" si="467"/>
        <v/>
      </c>
      <c r="ET55" s="47" t="str">
        <f t="shared" si="467"/>
        <v/>
      </c>
      <c r="EU55" s="47" t="str">
        <f t="shared" si="467"/>
        <v/>
      </c>
      <c r="EV55" s="47" t="str">
        <f t="shared" si="467"/>
        <v/>
      </c>
      <c r="EW55" s="47" t="str">
        <f t="shared" si="467"/>
        <v/>
      </c>
      <c r="EX55" s="47" t="str">
        <f t="shared" si="467"/>
        <v/>
      </c>
      <c r="EY55" s="47" t="str">
        <f t="shared" si="467"/>
        <v/>
      </c>
      <c r="EZ55" s="47" t="str">
        <f t="shared" si="467"/>
        <v/>
      </c>
      <c r="FA55" s="47" t="str">
        <f t="shared" si="467"/>
        <v/>
      </c>
      <c r="FB55" s="47" t="str">
        <f t="shared" si="467"/>
        <v/>
      </c>
      <c r="FC55" s="47" t="str">
        <f t="shared" si="467"/>
        <v/>
      </c>
      <c r="FD55" s="47" t="str">
        <f t="shared" si="467"/>
        <v/>
      </c>
      <c r="FE55" s="47" t="str">
        <f t="shared" si="467"/>
        <v/>
      </c>
      <c r="FF55" s="47" t="str">
        <f t="shared" si="467"/>
        <v/>
      </c>
      <c r="FG55" s="47" t="str">
        <f t="shared" si="467"/>
        <v/>
      </c>
      <c r="FH55" s="47" t="str">
        <f t="shared" si="467"/>
        <v/>
      </c>
      <c r="FI55" s="47" t="str">
        <f t="shared" si="467"/>
        <v/>
      </c>
      <c r="FJ55" s="47" t="str">
        <f t="shared" si="467"/>
        <v/>
      </c>
      <c r="FK55" s="47" t="str">
        <f t="shared" si="467"/>
        <v/>
      </c>
      <c r="FL55" s="47" t="str">
        <f t="shared" si="467"/>
        <v/>
      </c>
      <c r="FM55" s="47" t="str">
        <f t="shared" si="467"/>
        <v/>
      </c>
      <c r="FN55" s="47" t="str">
        <f t="shared" si="467"/>
        <v/>
      </c>
      <c r="FO55" s="47" t="str">
        <f t="shared" si="467"/>
        <v/>
      </c>
      <c r="FP55" s="47" t="str">
        <f t="shared" si="467"/>
        <v/>
      </c>
      <c r="FQ55" s="47" t="str">
        <f t="shared" si="467"/>
        <v/>
      </c>
      <c r="FR55" s="47" t="str">
        <f t="shared" si="467"/>
        <v/>
      </c>
      <c r="FS55" s="47" t="str">
        <f t="shared" si="467"/>
        <v/>
      </c>
      <c r="FT55" s="47" t="str">
        <f t="shared" si="467"/>
        <v/>
      </c>
      <c r="FU55" s="47" t="str">
        <f t="shared" si="467"/>
        <v/>
      </c>
      <c r="FV55" s="47" t="str">
        <f t="shared" si="467"/>
        <v/>
      </c>
      <c r="FW55" s="47" t="str">
        <f t="shared" si="467"/>
        <v/>
      </c>
      <c r="FX55" s="47" t="str">
        <f t="shared" si="467"/>
        <v/>
      </c>
      <c r="FY55" s="47" t="str">
        <f t="shared" si="467"/>
        <v/>
      </c>
      <c r="FZ55" s="47" t="str">
        <f t="shared" si="467"/>
        <v/>
      </c>
      <c r="GA55" s="47" t="str">
        <f t="shared" si="467"/>
        <v/>
      </c>
      <c r="GB55" s="47" t="str">
        <f t="shared" si="467"/>
        <v/>
      </c>
      <c r="GC55" s="47" t="str">
        <f t="shared" si="467"/>
        <v/>
      </c>
      <c r="GD55" s="47" t="str">
        <f t="shared" si="467"/>
        <v/>
      </c>
      <c r="GE55" s="47" t="str">
        <f t="shared" si="467"/>
        <v/>
      </c>
      <c r="GF55" s="47" t="str">
        <f t="shared" si="467"/>
        <v/>
      </c>
      <c r="GG55" s="47" t="str">
        <f t="shared" si="465"/>
        <v/>
      </c>
      <c r="GH55" s="47" t="str">
        <f t="shared" si="465"/>
        <v/>
      </c>
      <c r="GI55" s="47" t="str">
        <f t="shared" si="465"/>
        <v/>
      </c>
      <c r="GJ55" s="47" t="str">
        <f t="shared" si="465"/>
        <v/>
      </c>
      <c r="GK55" s="47" t="str">
        <f t="shared" si="465"/>
        <v/>
      </c>
      <c r="GL55" s="47" t="str">
        <f t="shared" si="465"/>
        <v/>
      </c>
      <c r="GM55" s="47" t="str">
        <f t="shared" si="465"/>
        <v/>
      </c>
      <c r="GN55" s="47" t="str">
        <f t="shared" si="465"/>
        <v/>
      </c>
      <c r="GO55" s="47" t="str">
        <f t="shared" si="465"/>
        <v/>
      </c>
      <c r="GP55" s="47" t="str">
        <f t="shared" si="465"/>
        <v/>
      </c>
      <c r="GQ55" s="47" t="str">
        <f t="shared" si="465"/>
        <v/>
      </c>
      <c r="GR55" s="47" t="str">
        <f t="shared" si="465"/>
        <v/>
      </c>
      <c r="GS55" s="47" t="str">
        <f t="shared" si="465"/>
        <v/>
      </c>
      <c r="GT55" s="47" t="str">
        <f t="shared" si="465"/>
        <v/>
      </c>
      <c r="GU55" s="47" t="str">
        <f t="shared" si="465"/>
        <v/>
      </c>
      <c r="GV55" s="47" t="str">
        <f t="shared" si="465"/>
        <v/>
      </c>
      <c r="GW55" s="47" t="str">
        <f t="shared" si="465"/>
        <v/>
      </c>
      <c r="GX55" s="47" t="str">
        <f t="shared" si="465"/>
        <v/>
      </c>
      <c r="GY55" s="47" t="str">
        <f t="shared" si="465"/>
        <v/>
      </c>
      <c r="GZ55" s="47" t="str">
        <f t="shared" si="465"/>
        <v/>
      </c>
      <c r="HA55" s="47" t="str">
        <f t="shared" si="465"/>
        <v/>
      </c>
      <c r="HB55" s="47" t="str">
        <f t="shared" si="465"/>
        <v/>
      </c>
      <c r="HC55" s="47" t="str">
        <f t="shared" si="465"/>
        <v/>
      </c>
      <c r="HD55" s="47" t="str">
        <f t="shared" si="465"/>
        <v/>
      </c>
      <c r="HE55" s="47" t="str">
        <f t="shared" si="465"/>
        <v/>
      </c>
      <c r="HF55" s="47" t="str">
        <f t="shared" si="465"/>
        <v/>
      </c>
      <c r="HG55" s="47" t="str">
        <f t="shared" si="465"/>
        <v/>
      </c>
      <c r="HH55" s="47" t="str">
        <f t="shared" si="465"/>
        <v/>
      </c>
      <c r="HI55" s="47" t="str">
        <f t="shared" si="465"/>
        <v/>
      </c>
      <c r="HJ55" s="47" t="str">
        <f t="shared" si="465"/>
        <v/>
      </c>
      <c r="HK55" s="47" t="str">
        <f t="shared" si="465"/>
        <v/>
      </c>
      <c r="HL55" s="47" t="str">
        <f t="shared" si="465"/>
        <v/>
      </c>
      <c r="HM55" s="47" t="str">
        <f t="shared" si="465"/>
        <v/>
      </c>
      <c r="HN55" s="47" t="str">
        <f t="shared" si="465"/>
        <v/>
      </c>
      <c r="HO55" s="47" t="str">
        <f t="shared" si="465"/>
        <v/>
      </c>
      <c r="HP55" s="165" t="e">
        <f t="shared" si="247"/>
        <v>#N/A</v>
      </c>
      <c r="HQ55" s="165" t="e">
        <f t="shared" si="248"/>
        <v>#N/A</v>
      </c>
      <c r="HR55" s="165" t="e">
        <f t="shared" si="249"/>
        <v>#N/A</v>
      </c>
      <c r="HS55" s="165" t="e">
        <f t="shared" si="250"/>
        <v>#N/A</v>
      </c>
      <c r="HT55" s="165" t="e">
        <f t="shared" si="251"/>
        <v>#N/A</v>
      </c>
      <c r="HU55" s="165" t="e">
        <f t="shared" si="252"/>
        <v>#N/A</v>
      </c>
      <c r="HV55" s="165" t="e">
        <f t="shared" si="253"/>
        <v>#N/A</v>
      </c>
      <c r="HW55" s="165" t="e">
        <f t="shared" si="254"/>
        <v>#N/A</v>
      </c>
      <c r="HX55" s="165" t="e">
        <f t="shared" si="255"/>
        <v>#N/A</v>
      </c>
      <c r="HY55" s="165" t="e">
        <f t="shared" si="256"/>
        <v>#N/A</v>
      </c>
      <c r="HZ55" s="165" t="e">
        <f t="shared" si="257"/>
        <v>#N/A</v>
      </c>
      <c r="IA55" s="165" t="e">
        <f t="shared" si="258"/>
        <v>#N/A</v>
      </c>
      <c r="IB55" s="165" t="e">
        <f t="shared" si="259"/>
        <v>#N/A</v>
      </c>
      <c r="IC55" s="165" t="e">
        <f t="shared" si="260"/>
        <v>#N/A</v>
      </c>
      <c r="ID55" s="165" t="e">
        <f t="shared" si="261"/>
        <v>#N/A</v>
      </c>
      <c r="IE55" s="165" t="e">
        <f t="shared" si="262"/>
        <v>#N/A</v>
      </c>
      <c r="IF55" s="165" t="e">
        <f t="shared" si="263"/>
        <v>#N/A</v>
      </c>
      <c r="IG55" s="165" t="e">
        <f t="shared" si="264"/>
        <v>#N/A</v>
      </c>
      <c r="IH55" s="165" t="e">
        <f t="shared" si="265"/>
        <v>#N/A</v>
      </c>
      <c r="II55" s="165" t="e">
        <f t="shared" si="266"/>
        <v>#N/A</v>
      </c>
      <c r="IJ55" s="165" t="e">
        <f t="shared" si="267"/>
        <v>#N/A</v>
      </c>
      <c r="IK55" s="165" t="e">
        <f t="shared" si="268"/>
        <v>#N/A</v>
      </c>
      <c r="IL55" s="165" t="e">
        <f t="shared" si="269"/>
        <v>#N/A</v>
      </c>
      <c r="IM55" s="165" t="e">
        <f t="shared" si="270"/>
        <v>#N/A</v>
      </c>
      <c r="IN55" s="165" t="e">
        <f t="shared" si="271"/>
        <v>#N/A</v>
      </c>
      <c r="IO55" s="165" t="e">
        <f t="shared" si="272"/>
        <v>#N/A</v>
      </c>
      <c r="IP55" s="165" t="e">
        <f t="shared" si="273"/>
        <v>#N/A</v>
      </c>
      <c r="IQ55" s="165" t="e">
        <f t="shared" si="274"/>
        <v>#N/A</v>
      </c>
      <c r="IR55" s="165" t="e">
        <f t="shared" si="275"/>
        <v>#N/A</v>
      </c>
      <c r="IS55" s="165" t="e">
        <f t="shared" si="276"/>
        <v>#N/A</v>
      </c>
      <c r="IT55" s="165" t="e">
        <f t="shared" si="277"/>
        <v>#N/A</v>
      </c>
      <c r="IU55" s="165" t="e">
        <f t="shared" si="278"/>
        <v>#N/A</v>
      </c>
      <c r="IV55" s="165" t="e">
        <f t="shared" si="279"/>
        <v>#N/A</v>
      </c>
      <c r="IW55" s="165" t="e">
        <f t="shared" si="280"/>
        <v>#N/A</v>
      </c>
      <c r="IX55" s="165" t="e">
        <f t="shared" si="281"/>
        <v>#N/A</v>
      </c>
      <c r="IY55" s="165" t="e">
        <f t="shared" si="282"/>
        <v>#N/A</v>
      </c>
      <c r="IZ55" s="165" t="e">
        <f t="shared" si="283"/>
        <v>#N/A</v>
      </c>
      <c r="JA55" s="165" t="e">
        <f t="shared" si="284"/>
        <v>#N/A</v>
      </c>
      <c r="JB55" s="165" t="e">
        <f t="shared" si="285"/>
        <v>#N/A</v>
      </c>
      <c r="JC55" s="165" t="e">
        <f t="shared" si="286"/>
        <v>#N/A</v>
      </c>
      <c r="JD55" s="165" t="e">
        <f t="shared" si="287"/>
        <v>#N/A</v>
      </c>
      <c r="JE55" s="165" t="e">
        <f t="shared" si="288"/>
        <v>#N/A</v>
      </c>
      <c r="JF55" s="165" t="e">
        <f t="shared" si="289"/>
        <v>#N/A</v>
      </c>
      <c r="JG55" s="165" t="e">
        <f t="shared" si="290"/>
        <v>#N/A</v>
      </c>
      <c r="JH55" s="165" t="e">
        <f t="shared" si="291"/>
        <v>#N/A</v>
      </c>
      <c r="JI55" s="165" t="e">
        <f t="shared" si="292"/>
        <v>#N/A</v>
      </c>
      <c r="JJ55" s="165" t="e">
        <f t="shared" si="293"/>
        <v>#N/A</v>
      </c>
      <c r="JK55" s="165" t="e">
        <f t="shared" si="294"/>
        <v>#N/A</v>
      </c>
      <c r="JL55" s="165" t="e">
        <f t="shared" si="295"/>
        <v>#N/A</v>
      </c>
      <c r="JM55" s="165" t="e">
        <f t="shared" si="296"/>
        <v>#N/A</v>
      </c>
      <c r="JN55" s="165" t="e">
        <f t="shared" si="297"/>
        <v>#N/A</v>
      </c>
      <c r="JO55" s="165" t="e">
        <f t="shared" si="298"/>
        <v>#N/A</v>
      </c>
      <c r="JP55" s="165" t="e">
        <f t="shared" si="299"/>
        <v>#N/A</v>
      </c>
      <c r="JQ55" s="165" t="e">
        <f t="shared" si="300"/>
        <v>#N/A</v>
      </c>
      <c r="JR55" s="165" t="e">
        <f t="shared" si="301"/>
        <v>#N/A</v>
      </c>
      <c r="JS55" s="165" t="e">
        <f t="shared" si="302"/>
        <v>#N/A</v>
      </c>
      <c r="JT55" s="165" t="e">
        <f t="shared" si="303"/>
        <v>#N/A</v>
      </c>
      <c r="JU55" s="165" t="e">
        <f t="shared" si="304"/>
        <v>#N/A</v>
      </c>
      <c r="JV55" s="165" t="e">
        <f t="shared" si="305"/>
        <v>#N/A</v>
      </c>
      <c r="JW55" s="165" t="e">
        <f t="shared" si="306"/>
        <v>#N/A</v>
      </c>
      <c r="JX55" s="165" t="e">
        <f t="shared" si="307"/>
        <v>#N/A</v>
      </c>
      <c r="JY55" s="165" t="e">
        <f t="shared" si="308"/>
        <v>#N/A</v>
      </c>
      <c r="JZ55" s="165" t="e">
        <f t="shared" si="309"/>
        <v>#N/A</v>
      </c>
      <c r="KA55" s="165" t="e">
        <f t="shared" si="310"/>
        <v>#N/A</v>
      </c>
      <c r="KB55" s="165" t="e">
        <f t="shared" si="311"/>
        <v>#N/A</v>
      </c>
      <c r="KC55" s="165" t="e">
        <f t="shared" si="312"/>
        <v>#N/A</v>
      </c>
      <c r="KD55" s="165" t="e">
        <f t="shared" si="313"/>
        <v>#N/A</v>
      </c>
      <c r="KE55" s="165" t="e">
        <f t="shared" si="314"/>
        <v>#N/A</v>
      </c>
      <c r="KF55" s="165" t="e">
        <f t="shared" si="315"/>
        <v>#N/A</v>
      </c>
      <c r="KG55" s="165" t="e">
        <f t="shared" si="316"/>
        <v>#N/A</v>
      </c>
      <c r="KH55" s="165" t="e">
        <f t="shared" si="317"/>
        <v>#N/A</v>
      </c>
      <c r="KI55" s="165" t="e">
        <f t="shared" si="318"/>
        <v>#N/A</v>
      </c>
      <c r="KJ55" s="165" t="e">
        <f t="shared" si="319"/>
        <v>#N/A</v>
      </c>
      <c r="KK55" s="165" t="e">
        <f t="shared" si="320"/>
        <v>#N/A</v>
      </c>
      <c r="KL55" s="165" t="e">
        <f t="shared" si="321"/>
        <v>#N/A</v>
      </c>
      <c r="KM55" s="165" t="e">
        <f t="shared" si="322"/>
        <v>#N/A</v>
      </c>
      <c r="KN55" s="165" t="e">
        <f t="shared" si="323"/>
        <v>#N/A</v>
      </c>
      <c r="KO55" s="165" t="e">
        <f t="shared" si="324"/>
        <v>#N/A</v>
      </c>
      <c r="KP55" s="165" t="e">
        <f t="shared" si="325"/>
        <v>#N/A</v>
      </c>
      <c r="KQ55" s="165" t="e">
        <f t="shared" si="326"/>
        <v>#N/A</v>
      </c>
      <c r="KR55" s="165" t="e">
        <f t="shared" si="327"/>
        <v>#N/A</v>
      </c>
      <c r="KS55" s="165" t="e">
        <f t="shared" si="328"/>
        <v>#N/A</v>
      </c>
      <c r="KT55" s="165" t="e">
        <f t="shared" si="329"/>
        <v>#N/A</v>
      </c>
      <c r="KU55" s="165" t="e">
        <f t="shared" si="330"/>
        <v>#N/A</v>
      </c>
      <c r="KV55" s="165" t="e">
        <f t="shared" si="331"/>
        <v>#N/A</v>
      </c>
      <c r="KW55" s="165" t="e">
        <f t="shared" si="332"/>
        <v>#N/A</v>
      </c>
      <c r="KX55" s="165" t="e">
        <f t="shared" si="333"/>
        <v>#N/A</v>
      </c>
      <c r="KY55" s="165" t="e">
        <f t="shared" si="334"/>
        <v>#N/A</v>
      </c>
      <c r="KZ55" s="165" t="e">
        <f t="shared" si="335"/>
        <v>#N/A</v>
      </c>
      <c r="LA55" s="165" t="e">
        <f t="shared" si="336"/>
        <v>#N/A</v>
      </c>
      <c r="LB55" s="165" t="e">
        <f t="shared" si="337"/>
        <v>#N/A</v>
      </c>
      <c r="LC55" s="165" t="e">
        <f t="shared" si="338"/>
        <v>#N/A</v>
      </c>
      <c r="LD55" s="165" t="e">
        <f t="shared" si="339"/>
        <v>#N/A</v>
      </c>
      <c r="LE55" s="165" t="e">
        <f t="shared" si="340"/>
        <v>#N/A</v>
      </c>
      <c r="LF55" s="165" t="e">
        <f t="shared" si="341"/>
        <v>#N/A</v>
      </c>
      <c r="LG55" s="165" t="e">
        <f t="shared" si="342"/>
        <v>#N/A</v>
      </c>
      <c r="LH55" s="165" t="e">
        <f t="shared" si="343"/>
        <v>#N/A</v>
      </c>
      <c r="LI55" s="165" t="e">
        <f t="shared" si="344"/>
        <v>#N/A</v>
      </c>
      <c r="LJ55" s="165" t="e">
        <f t="shared" si="345"/>
        <v>#N/A</v>
      </c>
      <c r="LK55" s="165" t="e">
        <f t="shared" si="346"/>
        <v>#N/A</v>
      </c>
      <c r="LL55" s="165" t="e">
        <f t="shared" si="347"/>
        <v>#N/A</v>
      </c>
      <c r="LM55" s="165" t="e">
        <f t="shared" si="348"/>
        <v>#N/A</v>
      </c>
      <c r="LN55" s="165" t="e">
        <f t="shared" si="349"/>
        <v>#N/A</v>
      </c>
      <c r="LO55" s="165" t="e">
        <f t="shared" si="350"/>
        <v>#N/A</v>
      </c>
      <c r="LP55" s="165" t="e">
        <f t="shared" si="351"/>
        <v>#N/A</v>
      </c>
      <c r="LQ55" s="165" t="e">
        <f t="shared" si="352"/>
        <v>#N/A</v>
      </c>
      <c r="LR55" s="165" t="e">
        <f t="shared" si="353"/>
        <v>#N/A</v>
      </c>
      <c r="LS55" s="165" t="e">
        <f t="shared" si="354"/>
        <v>#N/A</v>
      </c>
      <c r="LT55" s="165" t="e">
        <f t="shared" si="355"/>
        <v>#N/A</v>
      </c>
      <c r="LU55" s="165" t="e">
        <f t="shared" si="356"/>
        <v>#N/A</v>
      </c>
      <c r="LV55" s="165" t="e">
        <f t="shared" si="357"/>
        <v>#N/A</v>
      </c>
      <c r="LW55" s="165" t="e">
        <f t="shared" si="358"/>
        <v>#N/A</v>
      </c>
      <c r="LX55" s="165" t="e">
        <f t="shared" si="359"/>
        <v>#N/A</v>
      </c>
      <c r="LY55" s="165" t="e">
        <f t="shared" si="360"/>
        <v>#N/A</v>
      </c>
      <c r="LZ55" s="165" t="e">
        <f t="shared" si="361"/>
        <v>#N/A</v>
      </c>
      <c r="MA55" s="165" t="e">
        <f t="shared" si="362"/>
        <v>#N/A</v>
      </c>
      <c r="MB55" s="165" t="e">
        <f t="shared" si="363"/>
        <v>#N/A</v>
      </c>
      <c r="MC55" s="165" t="e">
        <f t="shared" si="364"/>
        <v>#N/A</v>
      </c>
      <c r="MD55" s="165" t="e">
        <f t="shared" si="365"/>
        <v>#N/A</v>
      </c>
      <c r="ME55" s="165" t="e">
        <f t="shared" si="366"/>
        <v>#N/A</v>
      </c>
      <c r="MF55" s="165" t="e">
        <f t="shared" si="367"/>
        <v>#N/A</v>
      </c>
      <c r="MG55" s="165" t="e">
        <f t="shared" si="368"/>
        <v>#N/A</v>
      </c>
      <c r="MH55" s="165" t="e">
        <f t="shared" si="369"/>
        <v>#N/A</v>
      </c>
      <c r="MI55" s="165" t="e">
        <f t="shared" si="370"/>
        <v>#N/A</v>
      </c>
      <c r="MJ55" s="165" t="e">
        <f t="shared" si="371"/>
        <v>#N/A</v>
      </c>
      <c r="MK55" s="165" t="e">
        <f t="shared" si="372"/>
        <v>#N/A</v>
      </c>
      <c r="ML55" s="165" t="e">
        <f t="shared" si="373"/>
        <v>#N/A</v>
      </c>
      <c r="MM55" s="165" t="e">
        <f t="shared" si="374"/>
        <v>#N/A</v>
      </c>
      <c r="MN55" s="165" t="e">
        <f t="shared" si="375"/>
        <v>#N/A</v>
      </c>
      <c r="MO55" s="165" t="e">
        <f t="shared" si="376"/>
        <v>#N/A</v>
      </c>
      <c r="MP55" s="165" t="e">
        <f t="shared" si="377"/>
        <v>#N/A</v>
      </c>
      <c r="MQ55" s="165" t="e">
        <f t="shared" si="378"/>
        <v>#N/A</v>
      </c>
      <c r="MR55" s="165" t="e">
        <f t="shared" si="379"/>
        <v>#N/A</v>
      </c>
      <c r="MS55" s="165" t="e">
        <f t="shared" si="380"/>
        <v>#N/A</v>
      </c>
      <c r="MT55" s="165" t="e">
        <f t="shared" si="381"/>
        <v>#N/A</v>
      </c>
      <c r="MU55" s="165" t="e">
        <f t="shared" si="382"/>
        <v>#N/A</v>
      </c>
      <c r="MV55" s="165" t="e">
        <f t="shared" si="383"/>
        <v>#N/A</v>
      </c>
      <c r="MW55" s="165" t="e">
        <f t="shared" si="384"/>
        <v>#N/A</v>
      </c>
      <c r="MX55" s="165" t="e">
        <f t="shared" si="385"/>
        <v>#N/A</v>
      </c>
      <c r="MY55" s="165" t="e">
        <f t="shared" si="386"/>
        <v>#N/A</v>
      </c>
      <c r="MZ55" s="165" t="e">
        <f t="shared" si="387"/>
        <v>#N/A</v>
      </c>
      <c r="NA55" s="165" t="e">
        <f t="shared" si="388"/>
        <v>#N/A</v>
      </c>
      <c r="NB55" s="165" t="e">
        <f t="shared" si="389"/>
        <v>#N/A</v>
      </c>
      <c r="NC55" s="165" t="e">
        <f t="shared" si="390"/>
        <v>#N/A</v>
      </c>
      <c r="ND55" s="165" t="e">
        <f t="shared" si="391"/>
        <v>#N/A</v>
      </c>
      <c r="NE55" s="165" t="e">
        <f t="shared" si="392"/>
        <v>#N/A</v>
      </c>
      <c r="NF55" s="165" t="e">
        <f t="shared" si="393"/>
        <v>#N/A</v>
      </c>
      <c r="NG55" s="165" t="e">
        <f t="shared" si="394"/>
        <v>#N/A</v>
      </c>
      <c r="NH55" s="165" t="e">
        <f t="shared" si="395"/>
        <v>#N/A</v>
      </c>
      <c r="NI55" s="165" t="e">
        <f t="shared" si="396"/>
        <v>#N/A</v>
      </c>
      <c r="NJ55" s="165" t="e">
        <f t="shared" si="397"/>
        <v>#N/A</v>
      </c>
      <c r="NK55" s="165" t="e">
        <f t="shared" si="398"/>
        <v>#N/A</v>
      </c>
      <c r="NL55" s="165" t="e">
        <f t="shared" si="399"/>
        <v>#N/A</v>
      </c>
      <c r="NM55" s="165" t="e">
        <f t="shared" si="400"/>
        <v>#N/A</v>
      </c>
      <c r="NN55" s="165" t="e">
        <f t="shared" si="401"/>
        <v>#N/A</v>
      </c>
      <c r="NO55" s="165" t="e">
        <f t="shared" si="402"/>
        <v>#N/A</v>
      </c>
      <c r="NP55" s="165" t="e">
        <f t="shared" si="403"/>
        <v>#N/A</v>
      </c>
      <c r="NQ55" s="165" t="e">
        <f t="shared" si="404"/>
        <v>#N/A</v>
      </c>
      <c r="NR55" s="165" t="e">
        <f t="shared" si="405"/>
        <v>#N/A</v>
      </c>
      <c r="NS55" s="165" t="e">
        <f t="shared" si="406"/>
        <v>#N/A</v>
      </c>
      <c r="NT55" s="165" t="e">
        <f t="shared" si="407"/>
        <v>#N/A</v>
      </c>
      <c r="NU55" s="165" t="e">
        <f t="shared" si="408"/>
        <v>#N/A</v>
      </c>
      <c r="NV55" s="165" t="e">
        <f t="shared" si="409"/>
        <v>#N/A</v>
      </c>
      <c r="NW55" s="165" t="e">
        <f t="shared" si="410"/>
        <v>#N/A</v>
      </c>
      <c r="NX55" s="165" t="e">
        <f t="shared" si="411"/>
        <v>#N/A</v>
      </c>
      <c r="NY55" s="165" t="e">
        <f t="shared" si="412"/>
        <v>#N/A</v>
      </c>
      <c r="NZ55" s="165" t="e">
        <f t="shared" si="413"/>
        <v>#N/A</v>
      </c>
      <c r="OA55" s="165" t="e">
        <f t="shared" si="414"/>
        <v>#N/A</v>
      </c>
      <c r="OB55" s="165" t="e">
        <f t="shared" si="415"/>
        <v>#N/A</v>
      </c>
      <c r="OC55" s="165" t="e">
        <f t="shared" si="416"/>
        <v>#N/A</v>
      </c>
      <c r="OD55" s="165" t="e">
        <f t="shared" si="417"/>
        <v>#N/A</v>
      </c>
      <c r="OE55" s="165" t="e">
        <f t="shared" si="418"/>
        <v>#N/A</v>
      </c>
      <c r="OF55" s="165" t="e">
        <f t="shared" si="419"/>
        <v>#N/A</v>
      </c>
      <c r="OG55" s="165" t="e">
        <f t="shared" si="420"/>
        <v>#N/A</v>
      </c>
      <c r="OH55" s="165" t="e">
        <f t="shared" si="421"/>
        <v>#N/A</v>
      </c>
      <c r="OI55" s="165" t="e">
        <f t="shared" si="422"/>
        <v>#N/A</v>
      </c>
      <c r="OJ55" s="165" t="e">
        <f t="shared" si="423"/>
        <v>#N/A</v>
      </c>
      <c r="OK55" s="165" t="e">
        <f t="shared" si="424"/>
        <v>#N/A</v>
      </c>
      <c r="OL55" s="165" t="e">
        <f t="shared" si="425"/>
        <v>#N/A</v>
      </c>
      <c r="OM55" s="165" t="e">
        <f t="shared" si="426"/>
        <v>#N/A</v>
      </c>
      <c r="ON55" s="165" t="e">
        <f t="shared" si="427"/>
        <v>#N/A</v>
      </c>
      <c r="OO55" s="165" t="e">
        <f t="shared" si="428"/>
        <v>#N/A</v>
      </c>
      <c r="OP55" s="165" t="e">
        <f t="shared" si="429"/>
        <v>#N/A</v>
      </c>
      <c r="OQ55" s="165" t="e">
        <f t="shared" si="430"/>
        <v>#N/A</v>
      </c>
      <c r="OR55" s="165" t="e">
        <f t="shared" si="431"/>
        <v>#N/A</v>
      </c>
      <c r="OS55" s="165" t="e">
        <f t="shared" si="432"/>
        <v>#N/A</v>
      </c>
      <c r="OT55" s="165" t="e">
        <f t="shared" si="433"/>
        <v>#N/A</v>
      </c>
      <c r="OU55" s="165" t="e">
        <f t="shared" si="434"/>
        <v>#N/A</v>
      </c>
      <c r="OV55" s="165" t="e">
        <f t="shared" si="435"/>
        <v>#N/A</v>
      </c>
      <c r="OW55" s="165" t="e">
        <f t="shared" si="436"/>
        <v>#N/A</v>
      </c>
      <c r="OX55" s="165" t="e">
        <f t="shared" si="437"/>
        <v>#N/A</v>
      </c>
      <c r="OY55" s="165" t="e">
        <f t="shared" si="438"/>
        <v>#N/A</v>
      </c>
      <c r="OZ55" s="165" t="e">
        <f t="shared" si="439"/>
        <v>#N/A</v>
      </c>
      <c r="PA55" s="165" t="e">
        <f t="shared" si="440"/>
        <v>#N/A</v>
      </c>
      <c r="PB55" s="165" t="e">
        <f t="shared" si="441"/>
        <v>#N/A</v>
      </c>
      <c r="PC55" s="165" t="e">
        <f t="shared" si="442"/>
        <v>#N/A</v>
      </c>
      <c r="PD55" s="165" t="e">
        <f t="shared" si="443"/>
        <v>#N/A</v>
      </c>
      <c r="PE55" s="165" t="e">
        <f t="shared" si="444"/>
        <v>#N/A</v>
      </c>
      <c r="PF55" s="165" t="e">
        <f t="shared" si="445"/>
        <v>#N/A</v>
      </c>
      <c r="PG55" s="165" t="e">
        <f t="shared" si="446"/>
        <v>#N/A</v>
      </c>
      <c r="PH55" s="165" t="e">
        <f t="shared" si="447"/>
        <v>#N/A</v>
      </c>
    </row>
    <row r="56" spans="1:424" hidden="1" x14ac:dyDescent="0.45">
      <c r="A56" s="4">
        <v>53</v>
      </c>
      <c r="B56" s="92" t="str">
        <f t="shared" si="208"/>
        <v/>
      </c>
      <c r="C56" s="91"/>
      <c r="D56" s="92" t="str">
        <f t="shared" si="209"/>
        <v/>
      </c>
      <c r="E56" s="120" t="str">
        <f t="shared" si="0"/>
        <v/>
      </c>
      <c r="F56" s="120" t="str">
        <f t="shared" si="1"/>
        <v/>
      </c>
      <c r="G56" s="71" t="str">
        <f t="shared" si="210"/>
        <v/>
      </c>
      <c r="H56" s="23"/>
      <c r="I56" s="55"/>
      <c r="J56" s="298"/>
      <c r="K56" s="72" t="str">
        <f>IF(AND(B56&gt;0,C56&gt;0,D56&gt;0),IF(ISBLANK(J56),IF(ISBLANK(H56),"",(D56-B56)*VLOOKUP(H56,VLookups!$A$4:$B$13,2,FALSE)),J56),"")</f>
        <v/>
      </c>
      <c r="L56" s="73" t="str">
        <f t="shared" si="246"/>
        <v/>
      </c>
      <c r="M56" s="91"/>
      <c r="N56" s="265" t="str">
        <f>IF(AND(M56&gt;0,C56&gt;0,NOT(K56="")),ABS(VLOOKUP($M$1,VLookups!$A$43:$B$44,2,FALSE)-_xlfn.NORM.DIST(M56,G56,K56,TRUE)),"")</f>
        <v/>
      </c>
      <c r="O56" s="90" t="str">
        <f>IF(AND($B56&gt;0,$C56&gt;0,$D56&gt;0,NOT(ISBLANK($H56))),_xlfn.NORM.INV(ABS(VLOOKUP($M$1,VLookups!$A$43:$B$44,2,FALSE)-O$3),$G56,$K56),"")</f>
        <v/>
      </c>
      <c r="P56" s="89" t="str">
        <f>IF(AND($B56&gt;0,$C56&gt;0,$D56&gt;0,NOT(ISBLANK($H56))),_xlfn.NORM.INV(ABS(VLOOKUP($M$1,VLookups!$A$43:$B$44,2,FALSE)-P$3),$G56,$K56),"")</f>
        <v/>
      </c>
      <c r="Q56" s="90" t="str">
        <f>IF(AND($B56&gt;0,$C56&gt;0,$D56&gt;0,NOT(ISBLANK($H56))),_xlfn.NORM.INV(ABS(VLOOKUP($M$1,VLookups!$A$43:$B$44,2,FALSE)-Q$3),$G56,$K56),"")</f>
        <v/>
      </c>
      <c r="R56" s="89" t="str">
        <f>IF(AND($B56&gt;0,$C56&gt;0,$D56&gt;0,NOT(ISBLANK($H56))),_xlfn.NORM.INV(ABS(VLOOKUP($M$1,VLookups!$A$43:$B$44,2,FALSE)-R$3),$G56,$K56),"")</f>
        <v/>
      </c>
      <c r="S56" s="90" t="str">
        <f>IF(AND($B56&gt;0,$C56&gt;0,$D56&gt;0,NOT(ISBLANK($H56))),_xlfn.NORM.INV(ABS(VLOOKUP($M$1,VLookups!$A$43:$B$44,2,FALSE)-S$3),$G56,$K56),"")</f>
        <v/>
      </c>
      <c r="T56" s="89" t="str">
        <f>IF(AND($B56&gt;0,$C56&gt;0,$D56&gt;0,NOT(ISBLANK($H56))),_xlfn.NORM.INV(ABS(VLOOKUP($M$1,VLookups!$A$43:$B$44,2,FALSE)-T$3),$G56,$K56),"")</f>
        <v/>
      </c>
      <c r="U56" s="5"/>
      <c r="V56" s="164" t="str">
        <f t="shared" si="211"/>
        <v/>
      </c>
      <c r="W56" s="47" t="str">
        <f t="shared" si="212"/>
        <v/>
      </c>
      <c r="X56" s="47" t="str">
        <f t="shared" si="466"/>
        <v/>
      </c>
      <c r="Y56" s="47" t="str">
        <f t="shared" si="466"/>
        <v/>
      </c>
      <c r="Z56" s="47" t="str">
        <f t="shared" si="466"/>
        <v/>
      </c>
      <c r="AA56" s="47" t="str">
        <f t="shared" si="466"/>
        <v/>
      </c>
      <c r="AB56" s="47" t="str">
        <f t="shared" si="466"/>
        <v/>
      </c>
      <c r="AC56" s="47" t="str">
        <f t="shared" si="466"/>
        <v/>
      </c>
      <c r="AD56" s="47" t="str">
        <f t="shared" si="466"/>
        <v/>
      </c>
      <c r="AE56" s="47" t="str">
        <f t="shared" si="466"/>
        <v/>
      </c>
      <c r="AF56" s="47" t="str">
        <f t="shared" si="466"/>
        <v/>
      </c>
      <c r="AG56" s="47" t="str">
        <f t="shared" si="466"/>
        <v/>
      </c>
      <c r="AH56" s="47" t="str">
        <f t="shared" si="466"/>
        <v/>
      </c>
      <c r="AI56" s="47" t="str">
        <f t="shared" si="466"/>
        <v/>
      </c>
      <c r="AJ56" s="47" t="str">
        <f t="shared" si="466"/>
        <v/>
      </c>
      <c r="AK56" s="47" t="str">
        <f t="shared" si="466"/>
        <v/>
      </c>
      <c r="AL56" s="47" t="str">
        <f t="shared" si="466"/>
        <v/>
      </c>
      <c r="AM56" s="47" t="str">
        <f t="shared" si="466"/>
        <v/>
      </c>
      <c r="AN56" s="47" t="str">
        <f t="shared" si="466"/>
        <v/>
      </c>
      <c r="AO56" s="47" t="str">
        <f t="shared" si="466"/>
        <v/>
      </c>
      <c r="AP56" s="47" t="str">
        <f t="shared" si="466"/>
        <v/>
      </c>
      <c r="AQ56" s="47" t="str">
        <f t="shared" si="466"/>
        <v/>
      </c>
      <c r="AR56" s="47" t="str">
        <f t="shared" si="466"/>
        <v/>
      </c>
      <c r="AS56" s="47" t="str">
        <f t="shared" si="466"/>
        <v/>
      </c>
      <c r="AT56" s="47" t="str">
        <f t="shared" si="466"/>
        <v/>
      </c>
      <c r="AU56" s="47" t="str">
        <f t="shared" si="466"/>
        <v/>
      </c>
      <c r="AV56" s="47" t="str">
        <f t="shared" si="466"/>
        <v/>
      </c>
      <c r="AW56" s="47" t="str">
        <f t="shared" si="466"/>
        <v/>
      </c>
      <c r="AX56" s="47" t="str">
        <f t="shared" si="466"/>
        <v/>
      </c>
      <c r="AY56" s="47" t="str">
        <f t="shared" si="466"/>
        <v/>
      </c>
      <c r="AZ56" s="47" t="str">
        <f t="shared" si="466"/>
        <v/>
      </c>
      <c r="BA56" s="47" t="str">
        <f t="shared" si="466"/>
        <v/>
      </c>
      <c r="BB56" s="47" t="str">
        <f t="shared" si="466"/>
        <v/>
      </c>
      <c r="BC56" s="47" t="str">
        <f t="shared" si="466"/>
        <v/>
      </c>
      <c r="BD56" s="47" t="str">
        <f t="shared" si="466"/>
        <v/>
      </c>
      <c r="BE56" s="47" t="str">
        <f t="shared" si="466"/>
        <v/>
      </c>
      <c r="BF56" s="47" t="str">
        <f t="shared" si="466"/>
        <v/>
      </c>
      <c r="BG56" s="47" t="str">
        <f t="shared" si="466"/>
        <v/>
      </c>
      <c r="BH56" s="47" t="str">
        <f t="shared" si="466"/>
        <v/>
      </c>
      <c r="BI56" s="47" t="str">
        <f t="shared" si="466"/>
        <v/>
      </c>
      <c r="BJ56" s="47" t="str">
        <f t="shared" si="466"/>
        <v/>
      </c>
      <c r="BK56" s="47" t="str">
        <f t="shared" si="466"/>
        <v/>
      </c>
      <c r="BL56" s="47" t="str">
        <f t="shared" si="466"/>
        <v/>
      </c>
      <c r="BM56" s="47" t="str">
        <f t="shared" si="466"/>
        <v/>
      </c>
      <c r="BN56" s="47" t="str">
        <f t="shared" si="466"/>
        <v/>
      </c>
      <c r="BO56" s="47" t="str">
        <f t="shared" si="466"/>
        <v/>
      </c>
      <c r="BP56" s="47" t="str">
        <f t="shared" si="466"/>
        <v/>
      </c>
      <c r="BQ56" s="47" t="str">
        <f t="shared" si="466"/>
        <v/>
      </c>
      <c r="BR56" s="47" t="str">
        <f t="shared" si="466"/>
        <v/>
      </c>
      <c r="BS56" s="47" t="str">
        <f t="shared" si="466"/>
        <v/>
      </c>
      <c r="BT56" s="47" t="str">
        <f t="shared" si="466"/>
        <v/>
      </c>
      <c r="BU56" s="47" t="str">
        <f t="shared" si="466"/>
        <v/>
      </c>
      <c r="BV56" s="47" t="str">
        <f t="shared" si="466"/>
        <v/>
      </c>
      <c r="BW56" s="47" t="str">
        <f t="shared" si="466"/>
        <v/>
      </c>
      <c r="BX56" s="47" t="str">
        <f t="shared" si="466"/>
        <v/>
      </c>
      <c r="BY56" s="47" t="str">
        <f t="shared" si="466"/>
        <v/>
      </c>
      <c r="BZ56" s="47" t="str">
        <f t="shared" si="466"/>
        <v/>
      </c>
      <c r="CA56" s="47" t="str">
        <f t="shared" si="466"/>
        <v/>
      </c>
      <c r="CB56" s="47" t="str">
        <f t="shared" si="466"/>
        <v/>
      </c>
      <c r="CC56" s="47" t="str">
        <f t="shared" si="466"/>
        <v/>
      </c>
      <c r="CD56" s="47" t="str">
        <f t="shared" si="466"/>
        <v/>
      </c>
      <c r="CE56" s="47" t="str">
        <f t="shared" si="466"/>
        <v/>
      </c>
      <c r="CF56" s="47" t="str">
        <f t="shared" si="466"/>
        <v/>
      </c>
      <c r="CG56" s="47" t="str">
        <f t="shared" si="466"/>
        <v/>
      </c>
      <c r="CH56" s="47" t="str">
        <f t="shared" si="466"/>
        <v/>
      </c>
      <c r="CI56" s="47" t="str">
        <f t="shared" si="466"/>
        <v/>
      </c>
      <c r="CJ56" s="47" t="str">
        <f t="shared" si="464"/>
        <v/>
      </c>
      <c r="CK56" s="47" t="str">
        <f t="shared" si="464"/>
        <v/>
      </c>
      <c r="CL56" s="47" t="str">
        <f t="shared" si="464"/>
        <v/>
      </c>
      <c r="CM56" s="47" t="str">
        <f t="shared" si="464"/>
        <v/>
      </c>
      <c r="CN56" s="47" t="str">
        <f t="shared" si="464"/>
        <v/>
      </c>
      <c r="CO56" s="47" t="str">
        <f t="shared" si="464"/>
        <v/>
      </c>
      <c r="CP56" s="47" t="str">
        <f t="shared" si="464"/>
        <v/>
      </c>
      <c r="CQ56" s="47" t="str">
        <f t="shared" si="464"/>
        <v/>
      </c>
      <c r="CR56" s="47" t="str">
        <f t="shared" si="464"/>
        <v/>
      </c>
      <c r="CS56" s="47" t="str">
        <f t="shared" si="464"/>
        <v/>
      </c>
      <c r="CT56" s="47" t="str">
        <f t="shared" si="464"/>
        <v/>
      </c>
      <c r="CU56" s="47" t="str">
        <f t="shared" si="464"/>
        <v/>
      </c>
      <c r="CV56" s="47" t="str">
        <f t="shared" si="464"/>
        <v/>
      </c>
      <c r="CW56" s="47" t="str">
        <f t="shared" si="464"/>
        <v/>
      </c>
      <c r="CX56" s="47" t="str">
        <f t="shared" si="464"/>
        <v/>
      </c>
      <c r="CY56" s="47" t="str">
        <f t="shared" si="464"/>
        <v/>
      </c>
      <c r="CZ56" s="47" t="str">
        <f t="shared" si="464"/>
        <v/>
      </c>
      <c r="DA56" s="47" t="str">
        <f t="shared" si="464"/>
        <v/>
      </c>
      <c r="DB56" s="47" t="str">
        <f t="shared" si="464"/>
        <v/>
      </c>
      <c r="DC56" s="47" t="str">
        <f t="shared" si="464"/>
        <v/>
      </c>
      <c r="DD56" s="47" t="str">
        <f t="shared" si="464"/>
        <v/>
      </c>
      <c r="DE56" s="47" t="str">
        <f t="shared" si="464"/>
        <v/>
      </c>
      <c r="DF56" s="47" t="str">
        <f t="shared" si="464"/>
        <v/>
      </c>
      <c r="DG56" s="47" t="str">
        <f t="shared" si="464"/>
        <v/>
      </c>
      <c r="DH56" s="47" t="str">
        <f t="shared" si="464"/>
        <v/>
      </c>
      <c r="DI56" s="47" t="str">
        <f t="shared" si="464"/>
        <v/>
      </c>
      <c r="DJ56" s="47" t="str">
        <f t="shared" si="464"/>
        <v/>
      </c>
      <c r="DK56" s="47" t="str">
        <f t="shared" si="464"/>
        <v/>
      </c>
      <c r="DL56" s="47" t="str">
        <f t="shared" si="464"/>
        <v/>
      </c>
      <c r="DM56" s="47" t="str">
        <f t="shared" si="464"/>
        <v/>
      </c>
      <c r="DN56" s="47" t="str">
        <f t="shared" si="464"/>
        <v/>
      </c>
      <c r="DO56" s="47" t="str">
        <f t="shared" si="464"/>
        <v/>
      </c>
      <c r="DP56" s="47" t="str">
        <f t="shared" si="464"/>
        <v/>
      </c>
      <c r="DQ56" s="47" t="str">
        <f t="shared" si="464"/>
        <v/>
      </c>
      <c r="DR56" s="47" t="str">
        <f t="shared" si="464"/>
        <v/>
      </c>
      <c r="DS56" s="179" t="str">
        <f t="shared" si="213"/>
        <v/>
      </c>
      <c r="DT56" s="47" t="str">
        <f t="shared" si="214"/>
        <v/>
      </c>
      <c r="DU56" s="47" t="str">
        <f t="shared" si="467"/>
        <v/>
      </c>
      <c r="DV56" s="47" t="str">
        <f t="shared" si="467"/>
        <v/>
      </c>
      <c r="DW56" s="47" t="str">
        <f t="shared" si="467"/>
        <v/>
      </c>
      <c r="DX56" s="47" t="str">
        <f t="shared" si="467"/>
        <v/>
      </c>
      <c r="DY56" s="47" t="str">
        <f t="shared" si="467"/>
        <v/>
      </c>
      <c r="DZ56" s="47" t="str">
        <f t="shared" si="467"/>
        <v/>
      </c>
      <c r="EA56" s="47" t="str">
        <f t="shared" si="467"/>
        <v/>
      </c>
      <c r="EB56" s="47" t="str">
        <f t="shared" si="467"/>
        <v/>
      </c>
      <c r="EC56" s="47" t="str">
        <f t="shared" si="467"/>
        <v/>
      </c>
      <c r="ED56" s="47" t="str">
        <f t="shared" si="467"/>
        <v/>
      </c>
      <c r="EE56" s="47" t="str">
        <f t="shared" si="467"/>
        <v/>
      </c>
      <c r="EF56" s="47" t="str">
        <f t="shared" si="467"/>
        <v/>
      </c>
      <c r="EG56" s="47" t="str">
        <f t="shared" si="467"/>
        <v/>
      </c>
      <c r="EH56" s="47" t="str">
        <f t="shared" si="467"/>
        <v/>
      </c>
      <c r="EI56" s="47" t="str">
        <f t="shared" si="467"/>
        <v/>
      </c>
      <c r="EJ56" s="47" t="str">
        <f t="shared" si="467"/>
        <v/>
      </c>
      <c r="EK56" s="47" t="str">
        <f t="shared" si="467"/>
        <v/>
      </c>
      <c r="EL56" s="47" t="str">
        <f t="shared" si="467"/>
        <v/>
      </c>
      <c r="EM56" s="47" t="str">
        <f t="shared" si="467"/>
        <v/>
      </c>
      <c r="EN56" s="47" t="str">
        <f t="shared" si="467"/>
        <v/>
      </c>
      <c r="EO56" s="47" t="str">
        <f t="shared" si="467"/>
        <v/>
      </c>
      <c r="EP56" s="47" t="str">
        <f t="shared" si="467"/>
        <v/>
      </c>
      <c r="EQ56" s="47" t="str">
        <f t="shared" si="467"/>
        <v/>
      </c>
      <c r="ER56" s="47" t="str">
        <f t="shared" si="467"/>
        <v/>
      </c>
      <c r="ES56" s="47" t="str">
        <f t="shared" si="467"/>
        <v/>
      </c>
      <c r="ET56" s="47" t="str">
        <f t="shared" si="467"/>
        <v/>
      </c>
      <c r="EU56" s="47" t="str">
        <f t="shared" si="467"/>
        <v/>
      </c>
      <c r="EV56" s="47" t="str">
        <f t="shared" si="467"/>
        <v/>
      </c>
      <c r="EW56" s="47" t="str">
        <f t="shared" si="467"/>
        <v/>
      </c>
      <c r="EX56" s="47" t="str">
        <f t="shared" si="467"/>
        <v/>
      </c>
      <c r="EY56" s="47" t="str">
        <f t="shared" si="467"/>
        <v/>
      </c>
      <c r="EZ56" s="47" t="str">
        <f t="shared" si="467"/>
        <v/>
      </c>
      <c r="FA56" s="47" t="str">
        <f t="shared" si="467"/>
        <v/>
      </c>
      <c r="FB56" s="47" t="str">
        <f t="shared" si="467"/>
        <v/>
      </c>
      <c r="FC56" s="47" t="str">
        <f t="shared" si="467"/>
        <v/>
      </c>
      <c r="FD56" s="47" t="str">
        <f t="shared" si="467"/>
        <v/>
      </c>
      <c r="FE56" s="47" t="str">
        <f t="shared" si="467"/>
        <v/>
      </c>
      <c r="FF56" s="47" t="str">
        <f t="shared" si="467"/>
        <v/>
      </c>
      <c r="FG56" s="47" t="str">
        <f t="shared" si="467"/>
        <v/>
      </c>
      <c r="FH56" s="47" t="str">
        <f t="shared" si="467"/>
        <v/>
      </c>
      <c r="FI56" s="47" t="str">
        <f t="shared" si="467"/>
        <v/>
      </c>
      <c r="FJ56" s="47" t="str">
        <f t="shared" si="467"/>
        <v/>
      </c>
      <c r="FK56" s="47" t="str">
        <f t="shared" si="467"/>
        <v/>
      </c>
      <c r="FL56" s="47" t="str">
        <f t="shared" si="467"/>
        <v/>
      </c>
      <c r="FM56" s="47" t="str">
        <f t="shared" si="467"/>
        <v/>
      </c>
      <c r="FN56" s="47" t="str">
        <f t="shared" si="467"/>
        <v/>
      </c>
      <c r="FO56" s="47" t="str">
        <f t="shared" si="467"/>
        <v/>
      </c>
      <c r="FP56" s="47" t="str">
        <f t="shared" si="467"/>
        <v/>
      </c>
      <c r="FQ56" s="47" t="str">
        <f t="shared" si="467"/>
        <v/>
      </c>
      <c r="FR56" s="47" t="str">
        <f t="shared" si="467"/>
        <v/>
      </c>
      <c r="FS56" s="47" t="str">
        <f t="shared" si="467"/>
        <v/>
      </c>
      <c r="FT56" s="47" t="str">
        <f t="shared" si="467"/>
        <v/>
      </c>
      <c r="FU56" s="47" t="str">
        <f t="shared" si="467"/>
        <v/>
      </c>
      <c r="FV56" s="47" t="str">
        <f t="shared" si="467"/>
        <v/>
      </c>
      <c r="FW56" s="47" t="str">
        <f t="shared" si="467"/>
        <v/>
      </c>
      <c r="FX56" s="47" t="str">
        <f t="shared" si="467"/>
        <v/>
      </c>
      <c r="FY56" s="47" t="str">
        <f t="shared" si="467"/>
        <v/>
      </c>
      <c r="FZ56" s="47" t="str">
        <f t="shared" si="467"/>
        <v/>
      </c>
      <c r="GA56" s="47" t="str">
        <f t="shared" si="467"/>
        <v/>
      </c>
      <c r="GB56" s="47" t="str">
        <f t="shared" si="467"/>
        <v/>
      </c>
      <c r="GC56" s="47" t="str">
        <f t="shared" si="467"/>
        <v/>
      </c>
      <c r="GD56" s="47" t="str">
        <f t="shared" si="467"/>
        <v/>
      </c>
      <c r="GE56" s="47" t="str">
        <f t="shared" si="467"/>
        <v/>
      </c>
      <c r="GF56" s="47" t="str">
        <f t="shared" si="467"/>
        <v/>
      </c>
      <c r="GG56" s="47" t="str">
        <f t="shared" si="465"/>
        <v/>
      </c>
      <c r="GH56" s="47" t="str">
        <f t="shared" si="465"/>
        <v/>
      </c>
      <c r="GI56" s="47" t="str">
        <f t="shared" si="465"/>
        <v/>
      </c>
      <c r="GJ56" s="47" t="str">
        <f t="shared" si="465"/>
        <v/>
      </c>
      <c r="GK56" s="47" t="str">
        <f t="shared" si="465"/>
        <v/>
      </c>
      <c r="GL56" s="47" t="str">
        <f t="shared" si="465"/>
        <v/>
      </c>
      <c r="GM56" s="47" t="str">
        <f t="shared" si="465"/>
        <v/>
      </c>
      <c r="GN56" s="47" t="str">
        <f t="shared" si="465"/>
        <v/>
      </c>
      <c r="GO56" s="47" t="str">
        <f t="shared" si="465"/>
        <v/>
      </c>
      <c r="GP56" s="47" t="str">
        <f t="shared" si="465"/>
        <v/>
      </c>
      <c r="GQ56" s="47" t="str">
        <f t="shared" si="465"/>
        <v/>
      </c>
      <c r="GR56" s="47" t="str">
        <f t="shared" si="465"/>
        <v/>
      </c>
      <c r="GS56" s="47" t="str">
        <f t="shared" si="465"/>
        <v/>
      </c>
      <c r="GT56" s="47" t="str">
        <f t="shared" si="465"/>
        <v/>
      </c>
      <c r="GU56" s="47" t="str">
        <f t="shared" si="465"/>
        <v/>
      </c>
      <c r="GV56" s="47" t="str">
        <f t="shared" si="465"/>
        <v/>
      </c>
      <c r="GW56" s="47" t="str">
        <f t="shared" si="465"/>
        <v/>
      </c>
      <c r="GX56" s="47" t="str">
        <f t="shared" si="465"/>
        <v/>
      </c>
      <c r="GY56" s="47" t="str">
        <f t="shared" si="465"/>
        <v/>
      </c>
      <c r="GZ56" s="47" t="str">
        <f t="shared" si="465"/>
        <v/>
      </c>
      <c r="HA56" s="47" t="str">
        <f t="shared" si="465"/>
        <v/>
      </c>
      <c r="HB56" s="47" t="str">
        <f t="shared" si="465"/>
        <v/>
      </c>
      <c r="HC56" s="47" t="str">
        <f t="shared" si="465"/>
        <v/>
      </c>
      <c r="HD56" s="47" t="str">
        <f t="shared" si="465"/>
        <v/>
      </c>
      <c r="HE56" s="47" t="str">
        <f t="shared" si="465"/>
        <v/>
      </c>
      <c r="HF56" s="47" t="str">
        <f t="shared" si="465"/>
        <v/>
      </c>
      <c r="HG56" s="47" t="str">
        <f t="shared" si="465"/>
        <v/>
      </c>
      <c r="HH56" s="47" t="str">
        <f t="shared" si="465"/>
        <v/>
      </c>
      <c r="HI56" s="47" t="str">
        <f t="shared" si="465"/>
        <v/>
      </c>
      <c r="HJ56" s="47" t="str">
        <f t="shared" si="465"/>
        <v/>
      </c>
      <c r="HK56" s="47" t="str">
        <f t="shared" si="465"/>
        <v/>
      </c>
      <c r="HL56" s="47" t="str">
        <f t="shared" si="465"/>
        <v/>
      </c>
      <c r="HM56" s="47" t="str">
        <f t="shared" si="465"/>
        <v/>
      </c>
      <c r="HN56" s="47" t="str">
        <f t="shared" si="465"/>
        <v/>
      </c>
      <c r="HO56" s="47" t="str">
        <f t="shared" si="465"/>
        <v/>
      </c>
      <c r="HP56" s="165" t="e">
        <f t="shared" si="247"/>
        <v>#N/A</v>
      </c>
      <c r="HQ56" s="165" t="e">
        <f t="shared" si="248"/>
        <v>#N/A</v>
      </c>
      <c r="HR56" s="165" t="e">
        <f t="shared" si="249"/>
        <v>#N/A</v>
      </c>
      <c r="HS56" s="165" t="e">
        <f t="shared" si="250"/>
        <v>#N/A</v>
      </c>
      <c r="HT56" s="165" t="e">
        <f t="shared" si="251"/>
        <v>#N/A</v>
      </c>
      <c r="HU56" s="165" t="e">
        <f t="shared" si="252"/>
        <v>#N/A</v>
      </c>
      <c r="HV56" s="165" t="e">
        <f t="shared" si="253"/>
        <v>#N/A</v>
      </c>
      <c r="HW56" s="165" t="e">
        <f t="shared" si="254"/>
        <v>#N/A</v>
      </c>
      <c r="HX56" s="165" t="e">
        <f t="shared" si="255"/>
        <v>#N/A</v>
      </c>
      <c r="HY56" s="165" t="e">
        <f t="shared" si="256"/>
        <v>#N/A</v>
      </c>
      <c r="HZ56" s="165" t="e">
        <f t="shared" si="257"/>
        <v>#N/A</v>
      </c>
      <c r="IA56" s="165" t="e">
        <f t="shared" si="258"/>
        <v>#N/A</v>
      </c>
      <c r="IB56" s="165" t="e">
        <f t="shared" si="259"/>
        <v>#N/A</v>
      </c>
      <c r="IC56" s="165" t="e">
        <f t="shared" si="260"/>
        <v>#N/A</v>
      </c>
      <c r="ID56" s="165" t="e">
        <f t="shared" si="261"/>
        <v>#N/A</v>
      </c>
      <c r="IE56" s="165" t="e">
        <f t="shared" si="262"/>
        <v>#N/A</v>
      </c>
      <c r="IF56" s="165" t="e">
        <f t="shared" si="263"/>
        <v>#N/A</v>
      </c>
      <c r="IG56" s="165" t="e">
        <f t="shared" si="264"/>
        <v>#N/A</v>
      </c>
      <c r="IH56" s="165" t="e">
        <f t="shared" si="265"/>
        <v>#N/A</v>
      </c>
      <c r="II56" s="165" t="e">
        <f t="shared" si="266"/>
        <v>#N/A</v>
      </c>
      <c r="IJ56" s="165" t="e">
        <f t="shared" si="267"/>
        <v>#N/A</v>
      </c>
      <c r="IK56" s="165" t="e">
        <f t="shared" si="268"/>
        <v>#N/A</v>
      </c>
      <c r="IL56" s="165" t="e">
        <f t="shared" si="269"/>
        <v>#N/A</v>
      </c>
      <c r="IM56" s="165" t="e">
        <f t="shared" si="270"/>
        <v>#N/A</v>
      </c>
      <c r="IN56" s="165" t="e">
        <f t="shared" si="271"/>
        <v>#N/A</v>
      </c>
      <c r="IO56" s="165" t="e">
        <f t="shared" si="272"/>
        <v>#N/A</v>
      </c>
      <c r="IP56" s="165" t="e">
        <f t="shared" si="273"/>
        <v>#N/A</v>
      </c>
      <c r="IQ56" s="165" t="e">
        <f t="shared" si="274"/>
        <v>#N/A</v>
      </c>
      <c r="IR56" s="165" t="e">
        <f t="shared" si="275"/>
        <v>#N/A</v>
      </c>
      <c r="IS56" s="165" t="e">
        <f t="shared" si="276"/>
        <v>#N/A</v>
      </c>
      <c r="IT56" s="165" t="e">
        <f t="shared" si="277"/>
        <v>#N/A</v>
      </c>
      <c r="IU56" s="165" t="e">
        <f t="shared" si="278"/>
        <v>#N/A</v>
      </c>
      <c r="IV56" s="165" t="e">
        <f t="shared" si="279"/>
        <v>#N/A</v>
      </c>
      <c r="IW56" s="165" t="e">
        <f t="shared" si="280"/>
        <v>#N/A</v>
      </c>
      <c r="IX56" s="165" t="e">
        <f t="shared" si="281"/>
        <v>#N/A</v>
      </c>
      <c r="IY56" s="165" t="e">
        <f t="shared" si="282"/>
        <v>#N/A</v>
      </c>
      <c r="IZ56" s="165" t="e">
        <f t="shared" si="283"/>
        <v>#N/A</v>
      </c>
      <c r="JA56" s="165" t="e">
        <f t="shared" si="284"/>
        <v>#N/A</v>
      </c>
      <c r="JB56" s="165" t="e">
        <f t="shared" si="285"/>
        <v>#N/A</v>
      </c>
      <c r="JC56" s="165" t="e">
        <f t="shared" si="286"/>
        <v>#N/A</v>
      </c>
      <c r="JD56" s="165" t="e">
        <f t="shared" si="287"/>
        <v>#N/A</v>
      </c>
      <c r="JE56" s="165" t="e">
        <f t="shared" si="288"/>
        <v>#N/A</v>
      </c>
      <c r="JF56" s="165" t="e">
        <f t="shared" si="289"/>
        <v>#N/A</v>
      </c>
      <c r="JG56" s="165" t="e">
        <f t="shared" si="290"/>
        <v>#N/A</v>
      </c>
      <c r="JH56" s="165" t="e">
        <f t="shared" si="291"/>
        <v>#N/A</v>
      </c>
      <c r="JI56" s="165" t="e">
        <f t="shared" si="292"/>
        <v>#N/A</v>
      </c>
      <c r="JJ56" s="165" t="e">
        <f t="shared" si="293"/>
        <v>#N/A</v>
      </c>
      <c r="JK56" s="165" t="e">
        <f t="shared" si="294"/>
        <v>#N/A</v>
      </c>
      <c r="JL56" s="165" t="e">
        <f t="shared" si="295"/>
        <v>#N/A</v>
      </c>
      <c r="JM56" s="165" t="e">
        <f t="shared" si="296"/>
        <v>#N/A</v>
      </c>
      <c r="JN56" s="165" t="e">
        <f t="shared" si="297"/>
        <v>#N/A</v>
      </c>
      <c r="JO56" s="165" t="e">
        <f t="shared" si="298"/>
        <v>#N/A</v>
      </c>
      <c r="JP56" s="165" t="e">
        <f t="shared" si="299"/>
        <v>#N/A</v>
      </c>
      <c r="JQ56" s="165" t="e">
        <f t="shared" si="300"/>
        <v>#N/A</v>
      </c>
      <c r="JR56" s="165" t="e">
        <f t="shared" si="301"/>
        <v>#N/A</v>
      </c>
      <c r="JS56" s="165" t="e">
        <f t="shared" si="302"/>
        <v>#N/A</v>
      </c>
      <c r="JT56" s="165" t="e">
        <f t="shared" si="303"/>
        <v>#N/A</v>
      </c>
      <c r="JU56" s="165" t="e">
        <f t="shared" si="304"/>
        <v>#N/A</v>
      </c>
      <c r="JV56" s="165" t="e">
        <f t="shared" si="305"/>
        <v>#N/A</v>
      </c>
      <c r="JW56" s="165" t="e">
        <f t="shared" si="306"/>
        <v>#N/A</v>
      </c>
      <c r="JX56" s="165" t="e">
        <f t="shared" si="307"/>
        <v>#N/A</v>
      </c>
      <c r="JY56" s="165" t="e">
        <f t="shared" si="308"/>
        <v>#N/A</v>
      </c>
      <c r="JZ56" s="165" t="e">
        <f t="shared" si="309"/>
        <v>#N/A</v>
      </c>
      <c r="KA56" s="165" t="e">
        <f t="shared" si="310"/>
        <v>#N/A</v>
      </c>
      <c r="KB56" s="165" t="e">
        <f t="shared" si="311"/>
        <v>#N/A</v>
      </c>
      <c r="KC56" s="165" t="e">
        <f t="shared" si="312"/>
        <v>#N/A</v>
      </c>
      <c r="KD56" s="165" t="e">
        <f t="shared" si="313"/>
        <v>#N/A</v>
      </c>
      <c r="KE56" s="165" t="e">
        <f t="shared" si="314"/>
        <v>#N/A</v>
      </c>
      <c r="KF56" s="165" t="e">
        <f t="shared" si="315"/>
        <v>#N/A</v>
      </c>
      <c r="KG56" s="165" t="e">
        <f t="shared" si="316"/>
        <v>#N/A</v>
      </c>
      <c r="KH56" s="165" t="e">
        <f t="shared" si="317"/>
        <v>#N/A</v>
      </c>
      <c r="KI56" s="165" t="e">
        <f t="shared" si="318"/>
        <v>#N/A</v>
      </c>
      <c r="KJ56" s="165" t="e">
        <f t="shared" si="319"/>
        <v>#N/A</v>
      </c>
      <c r="KK56" s="165" t="e">
        <f t="shared" si="320"/>
        <v>#N/A</v>
      </c>
      <c r="KL56" s="165" t="e">
        <f t="shared" si="321"/>
        <v>#N/A</v>
      </c>
      <c r="KM56" s="165" t="e">
        <f t="shared" si="322"/>
        <v>#N/A</v>
      </c>
      <c r="KN56" s="165" t="e">
        <f t="shared" si="323"/>
        <v>#N/A</v>
      </c>
      <c r="KO56" s="165" t="e">
        <f t="shared" si="324"/>
        <v>#N/A</v>
      </c>
      <c r="KP56" s="165" t="e">
        <f t="shared" si="325"/>
        <v>#N/A</v>
      </c>
      <c r="KQ56" s="165" t="e">
        <f t="shared" si="326"/>
        <v>#N/A</v>
      </c>
      <c r="KR56" s="165" t="e">
        <f t="shared" si="327"/>
        <v>#N/A</v>
      </c>
      <c r="KS56" s="165" t="e">
        <f t="shared" si="328"/>
        <v>#N/A</v>
      </c>
      <c r="KT56" s="165" t="e">
        <f t="shared" si="329"/>
        <v>#N/A</v>
      </c>
      <c r="KU56" s="165" t="e">
        <f t="shared" si="330"/>
        <v>#N/A</v>
      </c>
      <c r="KV56" s="165" t="e">
        <f t="shared" si="331"/>
        <v>#N/A</v>
      </c>
      <c r="KW56" s="165" t="e">
        <f t="shared" si="332"/>
        <v>#N/A</v>
      </c>
      <c r="KX56" s="165" t="e">
        <f t="shared" si="333"/>
        <v>#N/A</v>
      </c>
      <c r="KY56" s="165" t="e">
        <f t="shared" si="334"/>
        <v>#N/A</v>
      </c>
      <c r="KZ56" s="165" t="e">
        <f t="shared" si="335"/>
        <v>#N/A</v>
      </c>
      <c r="LA56" s="165" t="e">
        <f t="shared" si="336"/>
        <v>#N/A</v>
      </c>
      <c r="LB56" s="165" t="e">
        <f t="shared" si="337"/>
        <v>#N/A</v>
      </c>
      <c r="LC56" s="165" t="e">
        <f t="shared" si="338"/>
        <v>#N/A</v>
      </c>
      <c r="LD56" s="165" t="e">
        <f t="shared" si="339"/>
        <v>#N/A</v>
      </c>
      <c r="LE56" s="165" t="e">
        <f t="shared" si="340"/>
        <v>#N/A</v>
      </c>
      <c r="LF56" s="165" t="e">
        <f t="shared" si="341"/>
        <v>#N/A</v>
      </c>
      <c r="LG56" s="165" t="e">
        <f t="shared" si="342"/>
        <v>#N/A</v>
      </c>
      <c r="LH56" s="165" t="e">
        <f t="shared" si="343"/>
        <v>#N/A</v>
      </c>
      <c r="LI56" s="165" t="e">
        <f t="shared" si="344"/>
        <v>#N/A</v>
      </c>
      <c r="LJ56" s="165" t="e">
        <f t="shared" si="345"/>
        <v>#N/A</v>
      </c>
      <c r="LK56" s="165" t="e">
        <f t="shared" si="346"/>
        <v>#N/A</v>
      </c>
      <c r="LL56" s="165" t="e">
        <f t="shared" si="347"/>
        <v>#N/A</v>
      </c>
      <c r="LM56" s="165" t="e">
        <f t="shared" si="348"/>
        <v>#N/A</v>
      </c>
      <c r="LN56" s="165" t="e">
        <f t="shared" si="349"/>
        <v>#N/A</v>
      </c>
      <c r="LO56" s="165" t="e">
        <f t="shared" si="350"/>
        <v>#N/A</v>
      </c>
      <c r="LP56" s="165" t="e">
        <f t="shared" si="351"/>
        <v>#N/A</v>
      </c>
      <c r="LQ56" s="165" t="e">
        <f t="shared" si="352"/>
        <v>#N/A</v>
      </c>
      <c r="LR56" s="165" t="e">
        <f t="shared" si="353"/>
        <v>#N/A</v>
      </c>
      <c r="LS56" s="165" t="e">
        <f t="shared" si="354"/>
        <v>#N/A</v>
      </c>
      <c r="LT56" s="165" t="e">
        <f t="shared" si="355"/>
        <v>#N/A</v>
      </c>
      <c r="LU56" s="165" t="e">
        <f t="shared" si="356"/>
        <v>#N/A</v>
      </c>
      <c r="LV56" s="165" t="e">
        <f t="shared" si="357"/>
        <v>#N/A</v>
      </c>
      <c r="LW56" s="165" t="e">
        <f t="shared" si="358"/>
        <v>#N/A</v>
      </c>
      <c r="LX56" s="165" t="e">
        <f t="shared" si="359"/>
        <v>#N/A</v>
      </c>
      <c r="LY56" s="165" t="e">
        <f t="shared" si="360"/>
        <v>#N/A</v>
      </c>
      <c r="LZ56" s="165" t="e">
        <f t="shared" si="361"/>
        <v>#N/A</v>
      </c>
      <c r="MA56" s="165" t="e">
        <f t="shared" si="362"/>
        <v>#N/A</v>
      </c>
      <c r="MB56" s="165" t="e">
        <f t="shared" si="363"/>
        <v>#N/A</v>
      </c>
      <c r="MC56" s="165" t="e">
        <f t="shared" si="364"/>
        <v>#N/A</v>
      </c>
      <c r="MD56" s="165" t="e">
        <f t="shared" si="365"/>
        <v>#N/A</v>
      </c>
      <c r="ME56" s="165" t="e">
        <f t="shared" si="366"/>
        <v>#N/A</v>
      </c>
      <c r="MF56" s="165" t="e">
        <f t="shared" si="367"/>
        <v>#N/A</v>
      </c>
      <c r="MG56" s="165" t="e">
        <f t="shared" si="368"/>
        <v>#N/A</v>
      </c>
      <c r="MH56" s="165" t="e">
        <f t="shared" si="369"/>
        <v>#N/A</v>
      </c>
      <c r="MI56" s="165" t="e">
        <f t="shared" si="370"/>
        <v>#N/A</v>
      </c>
      <c r="MJ56" s="165" t="e">
        <f t="shared" si="371"/>
        <v>#N/A</v>
      </c>
      <c r="MK56" s="165" t="e">
        <f t="shared" si="372"/>
        <v>#N/A</v>
      </c>
      <c r="ML56" s="165" t="e">
        <f t="shared" si="373"/>
        <v>#N/A</v>
      </c>
      <c r="MM56" s="165" t="e">
        <f t="shared" si="374"/>
        <v>#N/A</v>
      </c>
      <c r="MN56" s="165" t="e">
        <f t="shared" si="375"/>
        <v>#N/A</v>
      </c>
      <c r="MO56" s="165" t="e">
        <f t="shared" si="376"/>
        <v>#N/A</v>
      </c>
      <c r="MP56" s="165" t="e">
        <f t="shared" si="377"/>
        <v>#N/A</v>
      </c>
      <c r="MQ56" s="165" t="e">
        <f t="shared" si="378"/>
        <v>#N/A</v>
      </c>
      <c r="MR56" s="165" t="e">
        <f t="shared" si="379"/>
        <v>#N/A</v>
      </c>
      <c r="MS56" s="165" t="e">
        <f t="shared" si="380"/>
        <v>#N/A</v>
      </c>
      <c r="MT56" s="165" t="e">
        <f t="shared" si="381"/>
        <v>#N/A</v>
      </c>
      <c r="MU56" s="165" t="e">
        <f t="shared" si="382"/>
        <v>#N/A</v>
      </c>
      <c r="MV56" s="165" t="e">
        <f t="shared" si="383"/>
        <v>#N/A</v>
      </c>
      <c r="MW56" s="165" t="e">
        <f t="shared" si="384"/>
        <v>#N/A</v>
      </c>
      <c r="MX56" s="165" t="e">
        <f t="shared" si="385"/>
        <v>#N/A</v>
      </c>
      <c r="MY56" s="165" t="e">
        <f t="shared" si="386"/>
        <v>#N/A</v>
      </c>
      <c r="MZ56" s="165" t="e">
        <f t="shared" si="387"/>
        <v>#N/A</v>
      </c>
      <c r="NA56" s="165" t="e">
        <f t="shared" si="388"/>
        <v>#N/A</v>
      </c>
      <c r="NB56" s="165" t="e">
        <f t="shared" si="389"/>
        <v>#N/A</v>
      </c>
      <c r="NC56" s="165" t="e">
        <f t="shared" si="390"/>
        <v>#N/A</v>
      </c>
      <c r="ND56" s="165" t="e">
        <f t="shared" si="391"/>
        <v>#N/A</v>
      </c>
      <c r="NE56" s="165" t="e">
        <f t="shared" si="392"/>
        <v>#N/A</v>
      </c>
      <c r="NF56" s="165" t="e">
        <f t="shared" si="393"/>
        <v>#N/A</v>
      </c>
      <c r="NG56" s="165" t="e">
        <f t="shared" si="394"/>
        <v>#N/A</v>
      </c>
      <c r="NH56" s="165" t="e">
        <f t="shared" si="395"/>
        <v>#N/A</v>
      </c>
      <c r="NI56" s="165" t="e">
        <f t="shared" si="396"/>
        <v>#N/A</v>
      </c>
      <c r="NJ56" s="165" t="e">
        <f t="shared" si="397"/>
        <v>#N/A</v>
      </c>
      <c r="NK56" s="165" t="e">
        <f t="shared" si="398"/>
        <v>#N/A</v>
      </c>
      <c r="NL56" s="165" t="e">
        <f t="shared" si="399"/>
        <v>#N/A</v>
      </c>
      <c r="NM56" s="165" t="e">
        <f t="shared" si="400"/>
        <v>#N/A</v>
      </c>
      <c r="NN56" s="165" t="e">
        <f t="shared" si="401"/>
        <v>#N/A</v>
      </c>
      <c r="NO56" s="165" t="e">
        <f t="shared" si="402"/>
        <v>#N/A</v>
      </c>
      <c r="NP56" s="165" t="e">
        <f t="shared" si="403"/>
        <v>#N/A</v>
      </c>
      <c r="NQ56" s="165" t="e">
        <f t="shared" si="404"/>
        <v>#N/A</v>
      </c>
      <c r="NR56" s="165" t="e">
        <f t="shared" si="405"/>
        <v>#N/A</v>
      </c>
      <c r="NS56" s="165" t="e">
        <f t="shared" si="406"/>
        <v>#N/A</v>
      </c>
      <c r="NT56" s="165" t="e">
        <f t="shared" si="407"/>
        <v>#N/A</v>
      </c>
      <c r="NU56" s="165" t="e">
        <f t="shared" si="408"/>
        <v>#N/A</v>
      </c>
      <c r="NV56" s="165" t="e">
        <f t="shared" si="409"/>
        <v>#N/A</v>
      </c>
      <c r="NW56" s="165" t="e">
        <f t="shared" si="410"/>
        <v>#N/A</v>
      </c>
      <c r="NX56" s="165" t="e">
        <f t="shared" si="411"/>
        <v>#N/A</v>
      </c>
      <c r="NY56" s="165" t="e">
        <f t="shared" si="412"/>
        <v>#N/A</v>
      </c>
      <c r="NZ56" s="165" t="e">
        <f t="shared" si="413"/>
        <v>#N/A</v>
      </c>
      <c r="OA56" s="165" t="e">
        <f t="shared" si="414"/>
        <v>#N/A</v>
      </c>
      <c r="OB56" s="165" t="e">
        <f t="shared" si="415"/>
        <v>#N/A</v>
      </c>
      <c r="OC56" s="165" t="e">
        <f t="shared" si="416"/>
        <v>#N/A</v>
      </c>
      <c r="OD56" s="165" t="e">
        <f t="shared" si="417"/>
        <v>#N/A</v>
      </c>
      <c r="OE56" s="165" t="e">
        <f t="shared" si="418"/>
        <v>#N/A</v>
      </c>
      <c r="OF56" s="165" t="e">
        <f t="shared" si="419"/>
        <v>#N/A</v>
      </c>
      <c r="OG56" s="165" t="e">
        <f t="shared" si="420"/>
        <v>#N/A</v>
      </c>
      <c r="OH56" s="165" t="e">
        <f t="shared" si="421"/>
        <v>#N/A</v>
      </c>
      <c r="OI56" s="165" t="e">
        <f t="shared" si="422"/>
        <v>#N/A</v>
      </c>
      <c r="OJ56" s="165" t="e">
        <f t="shared" si="423"/>
        <v>#N/A</v>
      </c>
      <c r="OK56" s="165" t="e">
        <f t="shared" si="424"/>
        <v>#N/A</v>
      </c>
      <c r="OL56" s="165" t="e">
        <f t="shared" si="425"/>
        <v>#N/A</v>
      </c>
      <c r="OM56" s="165" t="e">
        <f t="shared" si="426"/>
        <v>#N/A</v>
      </c>
      <c r="ON56" s="165" t="e">
        <f t="shared" si="427"/>
        <v>#N/A</v>
      </c>
      <c r="OO56" s="165" t="e">
        <f t="shared" si="428"/>
        <v>#N/A</v>
      </c>
      <c r="OP56" s="165" t="e">
        <f t="shared" si="429"/>
        <v>#N/A</v>
      </c>
      <c r="OQ56" s="165" t="e">
        <f t="shared" si="430"/>
        <v>#N/A</v>
      </c>
      <c r="OR56" s="165" t="e">
        <f t="shared" si="431"/>
        <v>#N/A</v>
      </c>
      <c r="OS56" s="165" t="e">
        <f t="shared" si="432"/>
        <v>#N/A</v>
      </c>
      <c r="OT56" s="165" t="e">
        <f t="shared" si="433"/>
        <v>#N/A</v>
      </c>
      <c r="OU56" s="165" t="e">
        <f t="shared" si="434"/>
        <v>#N/A</v>
      </c>
      <c r="OV56" s="165" t="e">
        <f t="shared" si="435"/>
        <v>#N/A</v>
      </c>
      <c r="OW56" s="165" t="e">
        <f t="shared" si="436"/>
        <v>#N/A</v>
      </c>
      <c r="OX56" s="165" t="e">
        <f t="shared" si="437"/>
        <v>#N/A</v>
      </c>
      <c r="OY56" s="165" t="e">
        <f t="shared" si="438"/>
        <v>#N/A</v>
      </c>
      <c r="OZ56" s="165" t="e">
        <f t="shared" si="439"/>
        <v>#N/A</v>
      </c>
      <c r="PA56" s="165" t="e">
        <f t="shared" si="440"/>
        <v>#N/A</v>
      </c>
      <c r="PB56" s="165" t="e">
        <f t="shared" si="441"/>
        <v>#N/A</v>
      </c>
      <c r="PC56" s="165" t="e">
        <f t="shared" si="442"/>
        <v>#N/A</v>
      </c>
      <c r="PD56" s="165" t="e">
        <f t="shared" si="443"/>
        <v>#N/A</v>
      </c>
      <c r="PE56" s="165" t="e">
        <f t="shared" si="444"/>
        <v>#N/A</v>
      </c>
      <c r="PF56" s="165" t="e">
        <f t="shared" si="445"/>
        <v>#N/A</v>
      </c>
      <c r="PG56" s="165" t="e">
        <f t="shared" si="446"/>
        <v>#N/A</v>
      </c>
      <c r="PH56" s="165" t="e">
        <f t="shared" si="447"/>
        <v>#N/A</v>
      </c>
    </row>
    <row r="57" spans="1:424" hidden="1" x14ac:dyDescent="0.45">
      <c r="A57" s="4">
        <v>54</v>
      </c>
      <c r="B57" s="92" t="str">
        <f t="shared" si="208"/>
        <v/>
      </c>
      <c r="C57" s="91"/>
      <c r="D57" s="92" t="str">
        <f t="shared" si="209"/>
        <v/>
      </c>
      <c r="E57" s="120" t="str">
        <f t="shared" si="0"/>
        <v/>
      </c>
      <c r="F57" s="120" t="str">
        <f t="shared" si="1"/>
        <v/>
      </c>
      <c r="G57" s="71" t="str">
        <f t="shared" si="210"/>
        <v/>
      </c>
      <c r="H57" s="23"/>
      <c r="I57" s="55"/>
      <c r="J57" s="298"/>
      <c r="K57" s="72" t="str">
        <f>IF(AND(B57&gt;0,C57&gt;0,D57&gt;0),IF(ISBLANK(J57),IF(ISBLANK(H57),"",(D57-B57)*VLOOKUP(H57,VLookups!$A$4:$B$13,2,FALSE)),J57),"")</f>
        <v/>
      </c>
      <c r="L57" s="73" t="str">
        <f t="shared" si="246"/>
        <v/>
      </c>
      <c r="M57" s="91"/>
      <c r="N57" s="265" t="str">
        <f>IF(AND(M57&gt;0,C57&gt;0,NOT(K57="")),ABS(VLOOKUP($M$1,VLookups!$A$43:$B$44,2,FALSE)-_xlfn.NORM.DIST(M57,G57,K57,TRUE)),"")</f>
        <v/>
      </c>
      <c r="O57" s="90" t="str">
        <f>IF(AND($B57&gt;0,$C57&gt;0,$D57&gt;0,NOT(ISBLANK($H57))),_xlfn.NORM.INV(ABS(VLOOKUP($M$1,VLookups!$A$43:$B$44,2,FALSE)-O$3),$G57,$K57),"")</f>
        <v/>
      </c>
      <c r="P57" s="89" t="str">
        <f>IF(AND($B57&gt;0,$C57&gt;0,$D57&gt;0,NOT(ISBLANK($H57))),_xlfn.NORM.INV(ABS(VLOOKUP($M$1,VLookups!$A$43:$B$44,2,FALSE)-P$3),$G57,$K57),"")</f>
        <v/>
      </c>
      <c r="Q57" s="90" t="str">
        <f>IF(AND($B57&gt;0,$C57&gt;0,$D57&gt;0,NOT(ISBLANK($H57))),_xlfn.NORM.INV(ABS(VLOOKUP($M$1,VLookups!$A$43:$B$44,2,FALSE)-Q$3),$G57,$K57),"")</f>
        <v/>
      </c>
      <c r="R57" s="89" t="str">
        <f>IF(AND($B57&gt;0,$C57&gt;0,$D57&gt;0,NOT(ISBLANK($H57))),_xlfn.NORM.INV(ABS(VLOOKUP($M$1,VLookups!$A$43:$B$44,2,FALSE)-R$3),$G57,$K57),"")</f>
        <v/>
      </c>
      <c r="S57" s="90" t="str">
        <f>IF(AND($B57&gt;0,$C57&gt;0,$D57&gt;0,NOT(ISBLANK($H57))),_xlfn.NORM.INV(ABS(VLOOKUP($M$1,VLookups!$A$43:$B$44,2,FALSE)-S$3),$G57,$K57),"")</f>
        <v/>
      </c>
      <c r="T57" s="89" t="str">
        <f>IF(AND($B57&gt;0,$C57&gt;0,$D57&gt;0,NOT(ISBLANK($H57))),_xlfn.NORM.INV(ABS(VLOOKUP($M$1,VLookups!$A$43:$B$44,2,FALSE)-T$3),$G57,$K57),"")</f>
        <v/>
      </c>
      <c r="U57" s="5"/>
      <c r="V57" s="164" t="str">
        <f t="shared" si="211"/>
        <v/>
      </c>
      <c r="W57" s="47" t="str">
        <f t="shared" si="212"/>
        <v/>
      </c>
      <c r="X57" s="47" t="str">
        <f t="shared" si="466"/>
        <v/>
      </c>
      <c r="Y57" s="47" t="str">
        <f t="shared" si="466"/>
        <v/>
      </c>
      <c r="Z57" s="47" t="str">
        <f t="shared" si="466"/>
        <v/>
      </c>
      <c r="AA57" s="47" t="str">
        <f t="shared" si="466"/>
        <v/>
      </c>
      <c r="AB57" s="47" t="str">
        <f t="shared" si="466"/>
        <v/>
      </c>
      <c r="AC57" s="47" t="str">
        <f t="shared" si="466"/>
        <v/>
      </c>
      <c r="AD57" s="47" t="str">
        <f t="shared" si="466"/>
        <v/>
      </c>
      <c r="AE57" s="47" t="str">
        <f t="shared" si="466"/>
        <v/>
      </c>
      <c r="AF57" s="47" t="str">
        <f t="shared" si="466"/>
        <v/>
      </c>
      <c r="AG57" s="47" t="str">
        <f t="shared" si="466"/>
        <v/>
      </c>
      <c r="AH57" s="47" t="str">
        <f t="shared" si="466"/>
        <v/>
      </c>
      <c r="AI57" s="47" t="str">
        <f t="shared" si="466"/>
        <v/>
      </c>
      <c r="AJ57" s="47" t="str">
        <f t="shared" si="466"/>
        <v/>
      </c>
      <c r="AK57" s="47" t="str">
        <f t="shared" si="466"/>
        <v/>
      </c>
      <c r="AL57" s="47" t="str">
        <f t="shared" si="466"/>
        <v/>
      </c>
      <c r="AM57" s="47" t="str">
        <f t="shared" si="466"/>
        <v/>
      </c>
      <c r="AN57" s="47" t="str">
        <f t="shared" si="466"/>
        <v/>
      </c>
      <c r="AO57" s="47" t="str">
        <f t="shared" si="466"/>
        <v/>
      </c>
      <c r="AP57" s="47" t="str">
        <f t="shared" si="466"/>
        <v/>
      </c>
      <c r="AQ57" s="47" t="str">
        <f t="shared" si="466"/>
        <v/>
      </c>
      <c r="AR57" s="47" t="str">
        <f t="shared" si="466"/>
        <v/>
      </c>
      <c r="AS57" s="47" t="str">
        <f t="shared" si="466"/>
        <v/>
      </c>
      <c r="AT57" s="47" t="str">
        <f t="shared" si="466"/>
        <v/>
      </c>
      <c r="AU57" s="47" t="str">
        <f t="shared" si="466"/>
        <v/>
      </c>
      <c r="AV57" s="47" t="str">
        <f t="shared" si="466"/>
        <v/>
      </c>
      <c r="AW57" s="47" t="str">
        <f t="shared" si="466"/>
        <v/>
      </c>
      <c r="AX57" s="47" t="str">
        <f t="shared" si="466"/>
        <v/>
      </c>
      <c r="AY57" s="47" t="str">
        <f t="shared" si="466"/>
        <v/>
      </c>
      <c r="AZ57" s="47" t="str">
        <f t="shared" si="466"/>
        <v/>
      </c>
      <c r="BA57" s="47" t="str">
        <f t="shared" si="466"/>
        <v/>
      </c>
      <c r="BB57" s="47" t="str">
        <f t="shared" si="466"/>
        <v/>
      </c>
      <c r="BC57" s="47" t="str">
        <f t="shared" si="466"/>
        <v/>
      </c>
      <c r="BD57" s="47" t="str">
        <f t="shared" si="466"/>
        <v/>
      </c>
      <c r="BE57" s="47" t="str">
        <f t="shared" si="466"/>
        <v/>
      </c>
      <c r="BF57" s="47" t="str">
        <f t="shared" si="466"/>
        <v/>
      </c>
      <c r="BG57" s="47" t="str">
        <f t="shared" si="466"/>
        <v/>
      </c>
      <c r="BH57" s="47" t="str">
        <f t="shared" si="466"/>
        <v/>
      </c>
      <c r="BI57" s="47" t="str">
        <f t="shared" si="466"/>
        <v/>
      </c>
      <c r="BJ57" s="47" t="str">
        <f t="shared" si="466"/>
        <v/>
      </c>
      <c r="BK57" s="47" t="str">
        <f t="shared" si="466"/>
        <v/>
      </c>
      <c r="BL57" s="47" t="str">
        <f t="shared" si="466"/>
        <v/>
      </c>
      <c r="BM57" s="47" t="str">
        <f t="shared" si="466"/>
        <v/>
      </c>
      <c r="BN57" s="47" t="str">
        <f t="shared" si="466"/>
        <v/>
      </c>
      <c r="BO57" s="47" t="str">
        <f t="shared" si="466"/>
        <v/>
      </c>
      <c r="BP57" s="47" t="str">
        <f t="shared" si="466"/>
        <v/>
      </c>
      <c r="BQ57" s="47" t="str">
        <f t="shared" si="466"/>
        <v/>
      </c>
      <c r="BR57" s="47" t="str">
        <f t="shared" si="466"/>
        <v/>
      </c>
      <c r="BS57" s="47" t="str">
        <f t="shared" si="466"/>
        <v/>
      </c>
      <c r="BT57" s="47" t="str">
        <f t="shared" si="466"/>
        <v/>
      </c>
      <c r="BU57" s="47" t="str">
        <f t="shared" si="466"/>
        <v/>
      </c>
      <c r="BV57" s="47" t="str">
        <f t="shared" si="466"/>
        <v/>
      </c>
      <c r="BW57" s="47" t="str">
        <f t="shared" si="466"/>
        <v/>
      </c>
      <c r="BX57" s="47" t="str">
        <f t="shared" si="466"/>
        <v/>
      </c>
      <c r="BY57" s="47" t="str">
        <f t="shared" si="466"/>
        <v/>
      </c>
      <c r="BZ57" s="47" t="str">
        <f t="shared" si="466"/>
        <v/>
      </c>
      <c r="CA57" s="47" t="str">
        <f t="shared" si="466"/>
        <v/>
      </c>
      <c r="CB57" s="47" t="str">
        <f t="shared" si="466"/>
        <v/>
      </c>
      <c r="CC57" s="47" t="str">
        <f t="shared" si="466"/>
        <v/>
      </c>
      <c r="CD57" s="47" t="str">
        <f t="shared" si="466"/>
        <v/>
      </c>
      <c r="CE57" s="47" t="str">
        <f t="shared" si="466"/>
        <v/>
      </c>
      <c r="CF57" s="47" t="str">
        <f t="shared" si="466"/>
        <v/>
      </c>
      <c r="CG57" s="47" t="str">
        <f t="shared" si="466"/>
        <v/>
      </c>
      <c r="CH57" s="47" t="str">
        <f t="shared" si="466"/>
        <v/>
      </c>
      <c r="CI57" s="47" t="str">
        <f t="shared" ref="CI57:DR60" si="468">IF(ISNONTEXT($V57),CJ57-$V57,"")</f>
        <v/>
      </c>
      <c r="CJ57" s="47" t="str">
        <f t="shared" si="468"/>
        <v/>
      </c>
      <c r="CK57" s="47" t="str">
        <f t="shared" si="468"/>
        <v/>
      </c>
      <c r="CL57" s="47" t="str">
        <f t="shared" si="468"/>
        <v/>
      </c>
      <c r="CM57" s="47" t="str">
        <f t="shared" si="468"/>
        <v/>
      </c>
      <c r="CN57" s="47" t="str">
        <f t="shared" si="468"/>
        <v/>
      </c>
      <c r="CO57" s="47" t="str">
        <f t="shared" si="468"/>
        <v/>
      </c>
      <c r="CP57" s="47" t="str">
        <f t="shared" si="468"/>
        <v/>
      </c>
      <c r="CQ57" s="47" t="str">
        <f t="shared" si="468"/>
        <v/>
      </c>
      <c r="CR57" s="47" t="str">
        <f t="shared" si="468"/>
        <v/>
      </c>
      <c r="CS57" s="47" t="str">
        <f t="shared" si="468"/>
        <v/>
      </c>
      <c r="CT57" s="47" t="str">
        <f t="shared" si="468"/>
        <v/>
      </c>
      <c r="CU57" s="47" t="str">
        <f t="shared" si="468"/>
        <v/>
      </c>
      <c r="CV57" s="47" t="str">
        <f t="shared" si="468"/>
        <v/>
      </c>
      <c r="CW57" s="47" t="str">
        <f t="shared" si="468"/>
        <v/>
      </c>
      <c r="CX57" s="47" t="str">
        <f t="shared" si="468"/>
        <v/>
      </c>
      <c r="CY57" s="47" t="str">
        <f t="shared" si="468"/>
        <v/>
      </c>
      <c r="CZ57" s="47" t="str">
        <f t="shared" si="468"/>
        <v/>
      </c>
      <c r="DA57" s="47" t="str">
        <f t="shared" si="468"/>
        <v/>
      </c>
      <c r="DB57" s="47" t="str">
        <f t="shared" si="468"/>
        <v/>
      </c>
      <c r="DC57" s="47" t="str">
        <f t="shared" si="468"/>
        <v/>
      </c>
      <c r="DD57" s="47" t="str">
        <f t="shared" si="468"/>
        <v/>
      </c>
      <c r="DE57" s="47" t="str">
        <f t="shared" si="468"/>
        <v/>
      </c>
      <c r="DF57" s="47" t="str">
        <f t="shared" si="468"/>
        <v/>
      </c>
      <c r="DG57" s="47" t="str">
        <f t="shared" si="468"/>
        <v/>
      </c>
      <c r="DH57" s="47" t="str">
        <f t="shared" si="468"/>
        <v/>
      </c>
      <c r="DI57" s="47" t="str">
        <f t="shared" si="468"/>
        <v/>
      </c>
      <c r="DJ57" s="47" t="str">
        <f t="shared" si="468"/>
        <v/>
      </c>
      <c r="DK57" s="47" t="str">
        <f t="shared" si="468"/>
        <v/>
      </c>
      <c r="DL57" s="47" t="str">
        <f t="shared" si="468"/>
        <v/>
      </c>
      <c r="DM57" s="47" t="str">
        <f t="shared" si="468"/>
        <v/>
      </c>
      <c r="DN57" s="47" t="str">
        <f t="shared" si="468"/>
        <v/>
      </c>
      <c r="DO57" s="47" t="str">
        <f t="shared" si="468"/>
        <v/>
      </c>
      <c r="DP57" s="47" t="str">
        <f t="shared" si="468"/>
        <v/>
      </c>
      <c r="DQ57" s="47" t="str">
        <f t="shared" si="468"/>
        <v/>
      </c>
      <c r="DR57" s="47" t="str">
        <f t="shared" si="468"/>
        <v/>
      </c>
      <c r="DS57" s="179" t="str">
        <f t="shared" si="213"/>
        <v/>
      </c>
      <c r="DT57" s="47" t="str">
        <f t="shared" si="214"/>
        <v/>
      </c>
      <c r="DU57" s="47" t="str">
        <f t="shared" si="467"/>
        <v/>
      </c>
      <c r="DV57" s="47" t="str">
        <f t="shared" si="467"/>
        <v/>
      </c>
      <c r="DW57" s="47" t="str">
        <f t="shared" si="467"/>
        <v/>
      </c>
      <c r="DX57" s="47" t="str">
        <f t="shared" si="467"/>
        <v/>
      </c>
      <c r="DY57" s="47" t="str">
        <f t="shared" si="467"/>
        <v/>
      </c>
      <c r="DZ57" s="47" t="str">
        <f t="shared" si="467"/>
        <v/>
      </c>
      <c r="EA57" s="47" t="str">
        <f t="shared" si="467"/>
        <v/>
      </c>
      <c r="EB57" s="47" t="str">
        <f t="shared" si="467"/>
        <v/>
      </c>
      <c r="EC57" s="47" t="str">
        <f t="shared" si="467"/>
        <v/>
      </c>
      <c r="ED57" s="47" t="str">
        <f t="shared" si="467"/>
        <v/>
      </c>
      <c r="EE57" s="47" t="str">
        <f t="shared" si="467"/>
        <v/>
      </c>
      <c r="EF57" s="47" t="str">
        <f t="shared" si="467"/>
        <v/>
      </c>
      <c r="EG57" s="47" t="str">
        <f t="shared" si="467"/>
        <v/>
      </c>
      <c r="EH57" s="47" t="str">
        <f t="shared" si="467"/>
        <v/>
      </c>
      <c r="EI57" s="47" t="str">
        <f t="shared" si="467"/>
        <v/>
      </c>
      <c r="EJ57" s="47" t="str">
        <f t="shared" si="467"/>
        <v/>
      </c>
      <c r="EK57" s="47" t="str">
        <f t="shared" si="467"/>
        <v/>
      </c>
      <c r="EL57" s="47" t="str">
        <f t="shared" si="467"/>
        <v/>
      </c>
      <c r="EM57" s="47" t="str">
        <f t="shared" si="467"/>
        <v/>
      </c>
      <c r="EN57" s="47" t="str">
        <f t="shared" si="467"/>
        <v/>
      </c>
      <c r="EO57" s="47" t="str">
        <f t="shared" si="467"/>
        <v/>
      </c>
      <c r="EP57" s="47" t="str">
        <f t="shared" si="467"/>
        <v/>
      </c>
      <c r="EQ57" s="47" t="str">
        <f t="shared" si="467"/>
        <v/>
      </c>
      <c r="ER57" s="47" t="str">
        <f t="shared" si="467"/>
        <v/>
      </c>
      <c r="ES57" s="47" t="str">
        <f t="shared" si="467"/>
        <v/>
      </c>
      <c r="ET57" s="47" t="str">
        <f t="shared" si="467"/>
        <v/>
      </c>
      <c r="EU57" s="47" t="str">
        <f t="shared" si="467"/>
        <v/>
      </c>
      <c r="EV57" s="47" t="str">
        <f t="shared" si="467"/>
        <v/>
      </c>
      <c r="EW57" s="47" t="str">
        <f t="shared" si="467"/>
        <v/>
      </c>
      <c r="EX57" s="47" t="str">
        <f t="shared" si="467"/>
        <v/>
      </c>
      <c r="EY57" s="47" t="str">
        <f t="shared" si="467"/>
        <v/>
      </c>
      <c r="EZ57" s="47" t="str">
        <f t="shared" si="467"/>
        <v/>
      </c>
      <c r="FA57" s="47" t="str">
        <f t="shared" si="467"/>
        <v/>
      </c>
      <c r="FB57" s="47" t="str">
        <f t="shared" si="467"/>
        <v/>
      </c>
      <c r="FC57" s="47" t="str">
        <f t="shared" si="467"/>
        <v/>
      </c>
      <c r="FD57" s="47" t="str">
        <f t="shared" si="467"/>
        <v/>
      </c>
      <c r="FE57" s="47" t="str">
        <f t="shared" si="467"/>
        <v/>
      </c>
      <c r="FF57" s="47" t="str">
        <f t="shared" si="467"/>
        <v/>
      </c>
      <c r="FG57" s="47" t="str">
        <f t="shared" si="467"/>
        <v/>
      </c>
      <c r="FH57" s="47" t="str">
        <f t="shared" si="467"/>
        <v/>
      </c>
      <c r="FI57" s="47" t="str">
        <f t="shared" si="467"/>
        <v/>
      </c>
      <c r="FJ57" s="47" t="str">
        <f t="shared" si="467"/>
        <v/>
      </c>
      <c r="FK57" s="47" t="str">
        <f t="shared" si="467"/>
        <v/>
      </c>
      <c r="FL57" s="47" t="str">
        <f t="shared" si="467"/>
        <v/>
      </c>
      <c r="FM57" s="47" t="str">
        <f t="shared" si="467"/>
        <v/>
      </c>
      <c r="FN57" s="47" t="str">
        <f t="shared" si="467"/>
        <v/>
      </c>
      <c r="FO57" s="47" t="str">
        <f t="shared" si="467"/>
        <v/>
      </c>
      <c r="FP57" s="47" t="str">
        <f t="shared" si="467"/>
        <v/>
      </c>
      <c r="FQ57" s="47" t="str">
        <f t="shared" si="467"/>
        <v/>
      </c>
      <c r="FR57" s="47" t="str">
        <f t="shared" si="467"/>
        <v/>
      </c>
      <c r="FS57" s="47" t="str">
        <f t="shared" si="467"/>
        <v/>
      </c>
      <c r="FT57" s="47" t="str">
        <f t="shared" si="467"/>
        <v/>
      </c>
      <c r="FU57" s="47" t="str">
        <f t="shared" si="467"/>
        <v/>
      </c>
      <c r="FV57" s="47" t="str">
        <f t="shared" si="467"/>
        <v/>
      </c>
      <c r="FW57" s="47" t="str">
        <f t="shared" si="467"/>
        <v/>
      </c>
      <c r="FX57" s="47" t="str">
        <f t="shared" si="467"/>
        <v/>
      </c>
      <c r="FY57" s="47" t="str">
        <f t="shared" si="467"/>
        <v/>
      </c>
      <c r="FZ57" s="47" t="str">
        <f t="shared" si="467"/>
        <v/>
      </c>
      <c r="GA57" s="47" t="str">
        <f t="shared" si="467"/>
        <v/>
      </c>
      <c r="GB57" s="47" t="str">
        <f t="shared" si="467"/>
        <v/>
      </c>
      <c r="GC57" s="47" t="str">
        <f t="shared" si="467"/>
        <v/>
      </c>
      <c r="GD57" s="47" t="str">
        <f t="shared" si="467"/>
        <v/>
      </c>
      <c r="GE57" s="47" t="str">
        <f t="shared" si="467"/>
        <v/>
      </c>
      <c r="GF57" s="47" t="str">
        <f t="shared" ref="GF57:HO60" si="469">IF(ISNONTEXT($V57),GE57+$V57,"")</f>
        <v/>
      </c>
      <c r="GG57" s="47" t="str">
        <f t="shared" si="469"/>
        <v/>
      </c>
      <c r="GH57" s="47" t="str">
        <f t="shared" si="469"/>
        <v/>
      </c>
      <c r="GI57" s="47" t="str">
        <f t="shared" si="469"/>
        <v/>
      </c>
      <c r="GJ57" s="47" t="str">
        <f t="shared" si="469"/>
        <v/>
      </c>
      <c r="GK57" s="47" t="str">
        <f t="shared" si="469"/>
        <v/>
      </c>
      <c r="GL57" s="47" t="str">
        <f t="shared" si="469"/>
        <v/>
      </c>
      <c r="GM57" s="47" t="str">
        <f t="shared" si="469"/>
        <v/>
      </c>
      <c r="GN57" s="47" t="str">
        <f t="shared" si="469"/>
        <v/>
      </c>
      <c r="GO57" s="47" t="str">
        <f t="shared" si="469"/>
        <v/>
      </c>
      <c r="GP57" s="47" t="str">
        <f t="shared" si="469"/>
        <v/>
      </c>
      <c r="GQ57" s="47" t="str">
        <f t="shared" si="469"/>
        <v/>
      </c>
      <c r="GR57" s="47" t="str">
        <f t="shared" si="469"/>
        <v/>
      </c>
      <c r="GS57" s="47" t="str">
        <f t="shared" si="469"/>
        <v/>
      </c>
      <c r="GT57" s="47" t="str">
        <f t="shared" si="469"/>
        <v/>
      </c>
      <c r="GU57" s="47" t="str">
        <f t="shared" si="469"/>
        <v/>
      </c>
      <c r="GV57" s="47" t="str">
        <f t="shared" si="469"/>
        <v/>
      </c>
      <c r="GW57" s="47" t="str">
        <f t="shared" si="469"/>
        <v/>
      </c>
      <c r="GX57" s="47" t="str">
        <f t="shared" si="469"/>
        <v/>
      </c>
      <c r="GY57" s="47" t="str">
        <f t="shared" si="469"/>
        <v/>
      </c>
      <c r="GZ57" s="47" t="str">
        <f t="shared" si="469"/>
        <v/>
      </c>
      <c r="HA57" s="47" t="str">
        <f t="shared" si="469"/>
        <v/>
      </c>
      <c r="HB57" s="47" t="str">
        <f t="shared" si="469"/>
        <v/>
      </c>
      <c r="HC57" s="47" t="str">
        <f t="shared" si="469"/>
        <v/>
      </c>
      <c r="HD57" s="47" t="str">
        <f t="shared" si="469"/>
        <v/>
      </c>
      <c r="HE57" s="47" t="str">
        <f t="shared" si="469"/>
        <v/>
      </c>
      <c r="HF57" s="47" t="str">
        <f t="shared" si="469"/>
        <v/>
      </c>
      <c r="HG57" s="47" t="str">
        <f t="shared" si="469"/>
        <v/>
      </c>
      <c r="HH57" s="47" t="str">
        <f t="shared" si="469"/>
        <v/>
      </c>
      <c r="HI57" s="47" t="str">
        <f t="shared" si="469"/>
        <v/>
      </c>
      <c r="HJ57" s="47" t="str">
        <f t="shared" si="469"/>
        <v/>
      </c>
      <c r="HK57" s="47" t="str">
        <f t="shared" si="469"/>
        <v/>
      </c>
      <c r="HL57" s="47" t="str">
        <f t="shared" si="469"/>
        <v/>
      </c>
      <c r="HM57" s="47" t="str">
        <f t="shared" si="469"/>
        <v/>
      </c>
      <c r="HN57" s="47" t="str">
        <f t="shared" si="469"/>
        <v/>
      </c>
      <c r="HO57" s="47" t="str">
        <f t="shared" si="469"/>
        <v/>
      </c>
      <c r="HP57" s="165" t="e">
        <f t="shared" si="247"/>
        <v>#N/A</v>
      </c>
      <c r="HQ57" s="165" t="e">
        <f t="shared" si="248"/>
        <v>#N/A</v>
      </c>
      <c r="HR57" s="165" t="e">
        <f t="shared" si="249"/>
        <v>#N/A</v>
      </c>
      <c r="HS57" s="165" t="e">
        <f t="shared" si="250"/>
        <v>#N/A</v>
      </c>
      <c r="HT57" s="165" t="e">
        <f t="shared" si="251"/>
        <v>#N/A</v>
      </c>
      <c r="HU57" s="165" t="e">
        <f t="shared" si="252"/>
        <v>#N/A</v>
      </c>
      <c r="HV57" s="165" t="e">
        <f t="shared" si="253"/>
        <v>#N/A</v>
      </c>
      <c r="HW57" s="165" t="e">
        <f t="shared" si="254"/>
        <v>#N/A</v>
      </c>
      <c r="HX57" s="165" t="e">
        <f t="shared" si="255"/>
        <v>#N/A</v>
      </c>
      <c r="HY57" s="165" t="e">
        <f t="shared" si="256"/>
        <v>#N/A</v>
      </c>
      <c r="HZ57" s="165" t="e">
        <f t="shared" si="257"/>
        <v>#N/A</v>
      </c>
      <c r="IA57" s="165" t="e">
        <f t="shared" si="258"/>
        <v>#N/A</v>
      </c>
      <c r="IB57" s="165" t="e">
        <f t="shared" si="259"/>
        <v>#N/A</v>
      </c>
      <c r="IC57" s="165" t="e">
        <f t="shared" si="260"/>
        <v>#N/A</v>
      </c>
      <c r="ID57" s="165" t="e">
        <f t="shared" si="261"/>
        <v>#N/A</v>
      </c>
      <c r="IE57" s="165" t="e">
        <f t="shared" si="262"/>
        <v>#N/A</v>
      </c>
      <c r="IF57" s="165" t="e">
        <f t="shared" si="263"/>
        <v>#N/A</v>
      </c>
      <c r="IG57" s="165" t="e">
        <f t="shared" si="264"/>
        <v>#N/A</v>
      </c>
      <c r="IH57" s="165" t="e">
        <f t="shared" si="265"/>
        <v>#N/A</v>
      </c>
      <c r="II57" s="165" t="e">
        <f t="shared" si="266"/>
        <v>#N/A</v>
      </c>
      <c r="IJ57" s="165" t="e">
        <f t="shared" si="267"/>
        <v>#N/A</v>
      </c>
      <c r="IK57" s="165" t="e">
        <f t="shared" si="268"/>
        <v>#N/A</v>
      </c>
      <c r="IL57" s="165" t="e">
        <f t="shared" si="269"/>
        <v>#N/A</v>
      </c>
      <c r="IM57" s="165" t="e">
        <f t="shared" si="270"/>
        <v>#N/A</v>
      </c>
      <c r="IN57" s="165" t="e">
        <f t="shared" si="271"/>
        <v>#N/A</v>
      </c>
      <c r="IO57" s="165" t="e">
        <f t="shared" si="272"/>
        <v>#N/A</v>
      </c>
      <c r="IP57" s="165" t="e">
        <f t="shared" si="273"/>
        <v>#N/A</v>
      </c>
      <c r="IQ57" s="165" t="e">
        <f t="shared" si="274"/>
        <v>#N/A</v>
      </c>
      <c r="IR57" s="165" t="e">
        <f t="shared" si="275"/>
        <v>#N/A</v>
      </c>
      <c r="IS57" s="165" t="e">
        <f t="shared" si="276"/>
        <v>#N/A</v>
      </c>
      <c r="IT57" s="165" t="e">
        <f t="shared" si="277"/>
        <v>#N/A</v>
      </c>
      <c r="IU57" s="165" t="e">
        <f t="shared" si="278"/>
        <v>#N/A</v>
      </c>
      <c r="IV57" s="165" t="e">
        <f t="shared" si="279"/>
        <v>#N/A</v>
      </c>
      <c r="IW57" s="165" t="e">
        <f t="shared" si="280"/>
        <v>#N/A</v>
      </c>
      <c r="IX57" s="165" t="e">
        <f t="shared" si="281"/>
        <v>#N/A</v>
      </c>
      <c r="IY57" s="165" t="e">
        <f t="shared" si="282"/>
        <v>#N/A</v>
      </c>
      <c r="IZ57" s="165" t="e">
        <f t="shared" si="283"/>
        <v>#N/A</v>
      </c>
      <c r="JA57" s="165" t="e">
        <f t="shared" si="284"/>
        <v>#N/A</v>
      </c>
      <c r="JB57" s="165" t="e">
        <f t="shared" si="285"/>
        <v>#N/A</v>
      </c>
      <c r="JC57" s="165" t="e">
        <f t="shared" si="286"/>
        <v>#N/A</v>
      </c>
      <c r="JD57" s="165" t="e">
        <f t="shared" si="287"/>
        <v>#N/A</v>
      </c>
      <c r="JE57" s="165" t="e">
        <f t="shared" si="288"/>
        <v>#N/A</v>
      </c>
      <c r="JF57" s="165" t="e">
        <f t="shared" si="289"/>
        <v>#N/A</v>
      </c>
      <c r="JG57" s="165" t="e">
        <f t="shared" si="290"/>
        <v>#N/A</v>
      </c>
      <c r="JH57" s="165" t="e">
        <f t="shared" si="291"/>
        <v>#N/A</v>
      </c>
      <c r="JI57" s="165" t="e">
        <f t="shared" si="292"/>
        <v>#N/A</v>
      </c>
      <c r="JJ57" s="165" t="e">
        <f t="shared" si="293"/>
        <v>#N/A</v>
      </c>
      <c r="JK57" s="165" t="e">
        <f t="shared" si="294"/>
        <v>#N/A</v>
      </c>
      <c r="JL57" s="165" t="e">
        <f t="shared" si="295"/>
        <v>#N/A</v>
      </c>
      <c r="JM57" s="165" t="e">
        <f t="shared" si="296"/>
        <v>#N/A</v>
      </c>
      <c r="JN57" s="165" t="e">
        <f t="shared" si="297"/>
        <v>#N/A</v>
      </c>
      <c r="JO57" s="165" t="e">
        <f t="shared" si="298"/>
        <v>#N/A</v>
      </c>
      <c r="JP57" s="165" t="e">
        <f t="shared" si="299"/>
        <v>#N/A</v>
      </c>
      <c r="JQ57" s="165" t="e">
        <f t="shared" si="300"/>
        <v>#N/A</v>
      </c>
      <c r="JR57" s="165" t="e">
        <f t="shared" si="301"/>
        <v>#N/A</v>
      </c>
      <c r="JS57" s="165" t="e">
        <f t="shared" si="302"/>
        <v>#N/A</v>
      </c>
      <c r="JT57" s="165" t="e">
        <f t="shared" si="303"/>
        <v>#N/A</v>
      </c>
      <c r="JU57" s="165" t="e">
        <f t="shared" si="304"/>
        <v>#N/A</v>
      </c>
      <c r="JV57" s="165" t="e">
        <f t="shared" si="305"/>
        <v>#N/A</v>
      </c>
      <c r="JW57" s="165" t="e">
        <f t="shared" si="306"/>
        <v>#N/A</v>
      </c>
      <c r="JX57" s="165" t="e">
        <f t="shared" si="307"/>
        <v>#N/A</v>
      </c>
      <c r="JY57" s="165" t="e">
        <f t="shared" si="308"/>
        <v>#N/A</v>
      </c>
      <c r="JZ57" s="165" t="e">
        <f t="shared" si="309"/>
        <v>#N/A</v>
      </c>
      <c r="KA57" s="165" t="e">
        <f t="shared" si="310"/>
        <v>#N/A</v>
      </c>
      <c r="KB57" s="165" t="e">
        <f t="shared" si="311"/>
        <v>#N/A</v>
      </c>
      <c r="KC57" s="165" t="e">
        <f t="shared" si="312"/>
        <v>#N/A</v>
      </c>
      <c r="KD57" s="165" t="e">
        <f t="shared" si="313"/>
        <v>#N/A</v>
      </c>
      <c r="KE57" s="165" t="e">
        <f t="shared" si="314"/>
        <v>#N/A</v>
      </c>
      <c r="KF57" s="165" t="e">
        <f t="shared" si="315"/>
        <v>#N/A</v>
      </c>
      <c r="KG57" s="165" t="e">
        <f t="shared" si="316"/>
        <v>#N/A</v>
      </c>
      <c r="KH57" s="165" t="e">
        <f t="shared" si="317"/>
        <v>#N/A</v>
      </c>
      <c r="KI57" s="165" t="e">
        <f t="shared" si="318"/>
        <v>#N/A</v>
      </c>
      <c r="KJ57" s="165" t="e">
        <f t="shared" si="319"/>
        <v>#N/A</v>
      </c>
      <c r="KK57" s="165" t="e">
        <f t="shared" si="320"/>
        <v>#N/A</v>
      </c>
      <c r="KL57" s="165" t="e">
        <f t="shared" si="321"/>
        <v>#N/A</v>
      </c>
      <c r="KM57" s="165" t="e">
        <f t="shared" si="322"/>
        <v>#N/A</v>
      </c>
      <c r="KN57" s="165" t="e">
        <f t="shared" si="323"/>
        <v>#N/A</v>
      </c>
      <c r="KO57" s="165" t="e">
        <f t="shared" si="324"/>
        <v>#N/A</v>
      </c>
      <c r="KP57" s="165" t="e">
        <f t="shared" si="325"/>
        <v>#N/A</v>
      </c>
      <c r="KQ57" s="165" t="e">
        <f t="shared" si="326"/>
        <v>#N/A</v>
      </c>
      <c r="KR57" s="165" t="e">
        <f t="shared" si="327"/>
        <v>#N/A</v>
      </c>
      <c r="KS57" s="165" t="e">
        <f t="shared" si="328"/>
        <v>#N/A</v>
      </c>
      <c r="KT57" s="165" t="e">
        <f t="shared" si="329"/>
        <v>#N/A</v>
      </c>
      <c r="KU57" s="165" t="e">
        <f t="shared" si="330"/>
        <v>#N/A</v>
      </c>
      <c r="KV57" s="165" t="e">
        <f t="shared" si="331"/>
        <v>#N/A</v>
      </c>
      <c r="KW57" s="165" t="e">
        <f t="shared" si="332"/>
        <v>#N/A</v>
      </c>
      <c r="KX57" s="165" t="e">
        <f t="shared" si="333"/>
        <v>#N/A</v>
      </c>
      <c r="KY57" s="165" t="e">
        <f t="shared" si="334"/>
        <v>#N/A</v>
      </c>
      <c r="KZ57" s="165" t="e">
        <f t="shared" si="335"/>
        <v>#N/A</v>
      </c>
      <c r="LA57" s="165" t="e">
        <f t="shared" si="336"/>
        <v>#N/A</v>
      </c>
      <c r="LB57" s="165" t="e">
        <f t="shared" si="337"/>
        <v>#N/A</v>
      </c>
      <c r="LC57" s="165" t="e">
        <f t="shared" si="338"/>
        <v>#N/A</v>
      </c>
      <c r="LD57" s="165" t="e">
        <f t="shared" si="339"/>
        <v>#N/A</v>
      </c>
      <c r="LE57" s="165" t="e">
        <f t="shared" si="340"/>
        <v>#N/A</v>
      </c>
      <c r="LF57" s="165" t="e">
        <f t="shared" si="341"/>
        <v>#N/A</v>
      </c>
      <c r="LG57" s="165" t="e">
        <f t="shared" si="342"/>
        <v>#N/A</v>
      </c>
      <c r="LH57" s="165" t="e">
        <f t="shared" si="343"/>
        <v>#N/A</v>
      </c>
      <c r="LI57" s="165" t="e">
        <f t="shared" si="344"/>
        <v>#N/A</v>
      </c>
      <c r="LJ57" s="165" t="e">
        <f t="shared" si="345"/>
        <v>#N/A</v>
      </c>
      <c r="LK57" s="165" t="e">
        <f t="shared" si="346"/>
        <v>#N/A</v>
      </c>
      <c r="LL57" s="165" t="e">
        <f t="shared" si="347"/>
        <v>#N/A</v>
      </c>
      <c r="LM57" s="165" t="e">
        <f t="shared" si="348"/>
        <v>#N/A</v>
      </c>
      <c r="LN57" s="165" t="e">
        <f t="shared" si="349"/>
        <v>#N/A</v>
      </c>
      <c r="LO57" s="165" t="e">
        <f t="shared" si="350"/>
        <v>#N/A</v>
      </c>
      <c r="LP57" s="165" t="e">
        <f t="shared" si="351"/>
        <v>#N/A</v>
      </c>
      <c r="LQ57" s="165" t="e">
        <f t="shared" si="352"/>
        <v>#N/A</v>
      </c>
      <c r="LR57" s="165" t="e">
        <f t="shared" si="353"/>
        <v>#N/A</v>
      </c>
      <c r="LS57" s="165" t="e">
        <f t="shared" si="354"/>
        <v>#N/A</v>
      </c>
      <c r="LT57" s="165" t="e">
        <f t="shared" si="355"/>
        <v>#N/A</v>
      </c>
      <c r="LU57" s="165" t="e">
        <f t="shared" si="356"/>
        <v>#N/A</v>
      </c>
      <c r="LV57" s="165" t="e">
        <f t="shared" si="357"/>
        <v>#N/A</v>
      </c>
      <c r="LW57" s="165" t="e">
        <f t="shared" si="358"/>
        <v>#N/A</v>
      </c>
      <c r="LX57" s="165" t="e">
        <f t="shared" si="359"/>
        <v>#N/A</v>
      </c>
      <c r="LY57" s="165" t="e">
        <f t="shared" si="360"/>
        <v>#N/A</v>
      </c>
      <c r="LZ57" s="165" t="e">
        <f t="shared" si="361"/>
        <v>#N/A</v>
      </c>
      <c r="MA57" s="165" t="e">
        <f t="shared" si="362"/>
        <v>#N/A</v>
      </c>
      <c r="MB57" s="165" t="e">
        <f t="shared" si="363"/>
        <v>#N/A</v>
      </c>
      <c r="MC57" s="165" t="e">
        <f t="shared" si="364"/>
        <v>#N/A</v>
      </c>
      <c r="MD57" s="165" t="e">
        <f t="shared" si="365"/>
        <v>#N/A</v>
      </c>
      <c r="ME57" s="165" t="e">
        <f t="shared" si="366"/>
        <v>#N/A</v>
      </c>
      <c r="MF57" s="165" t="e">
        <f t="shared" si="367"/>
        <v>#N/A</v>
      </c>
      <c r="MG57" s="165" t="e">
        <f t="shared" si="368"/>
        <v>#N/A</v>
      </c>
      <c r="MH57" s="165" t="e">
        <f t="shared" si="369"/>
        <v>#N/A</v>
      </c>
      <c r="MI57" s="165" t="e">
        <f t="shared" si="370"/>
        <v>#N/A</v>
      </c>
      <c r="MJ57" s="165" t="e">
        <f t="shared" si="371"/>
        <v>#N/A</v>
      </c>
      <c r="MK57" s="165" t="e">
        <f t="shared" si="372"/>
        <v>#N/A</v>
      </c>
      <c r="ML57" s="165" t="e">
        <f t="shared" si="373"/>
        <v>#N/A</v>
      </c>
      <c r="MM57" s="165" t="e">
        <f t="shared" si="374"/>
        <v>#N/A</v>
      </c>
      <c r="MN57" s="165" t="e">
        <f t="shared" si="375"/>
        <v>#N/A</v>
      </c>
      <c r="MO57" s="165" t="e">
        <f t="shared" si="376"/>
        <v>#N/A</v>
      </c>
      <c r="MP57" s="165" t="e">
        <f t="shared" si="377"/>
        <v>#N/A</v>
      </c>
      <c r="MQ57" s="165" t="e">
        <f t="shared" si="378"/>
        <v>#N/A</v>
      </c>
      <c r="MR57" s="165" t="e">
        <f t="shared" si="379"/>
        <v>#N/A</v>
      </c>
      <c r="MS57" s="165" t="e">
        <f t="shared" si="380"/>
        <v>#N/A</v>
      </c>
      <c r="MT57" s="165" t="e">
        <f t="shared" si="381"/>
        <v>#N/A</v>
      </c>
      <c r="MU57" s="165" t="e">
        <f t="shared" si="382"/>
        <v>#N/A</v>
      </c>
      <c r="MV57" s="165" t="e">
        <f t="shared" si="383"/>
        <v>#N/A</v>
      </c>
      <c r="MW57" s="165" t="e">
        <f t="shared" si="384"/>
        <v>#N/A</v>
      </c>
      <c r="MX57" s="165" t="e">
        <f t="shared" si="385"/>
        <v>#N/A</v>
      </c>
      <c r="MY57" s="165" t="e">
        <f t="shared" si="386"/>
        <v>#N/A</v>
      </c>
      <c r="MZ57" s="165" t="e">
        <f t="shared" si="387"/>
        <v>#N/A</v>
      </c>
      <c r="NA57" s="165" t="e">
        <f t="shared" si="388"/>
        <v>#N/A</v>
      </c>
      <c r="NB57" s="165" t="e">
        <f t="shared" si="389"/>
        <v>#N/A</v>
      </c>
      <c r="NC57" s="165" t="e">
        <f t="shared" si="390"/>
        <v>#N/A</v>
      </c>
      <c r="ND57" s="165" t="e">
        <f t="shared" si="391"/>
        <v>#N/A</v>
      </c>
      <c r="NE57" s="165" t="e">
        <f t="shared" si="392"/>
        <v>#N/A</v>
      </c>
      <c r="NF57" s="165" t="e">
        <f t="shared" si="393"/>
        <v>#N/A</v>
      </c>
      <c r="NG57" s="165" t="e">
        <f t="shared" si="394"/>
        <v>#N/A</v>
      </c>
      <c r="NH57" s="165" t="e">
        <f t="shared" si="395"/>
        <v>#N/A</v>
      </c>
      <c r="NI57" s="165" t="e">
        <f t="shared" si="396"/>
        <v>#N/A</v>
      </c>
      <c r="NJ57" s="165" t="e">
        <f t="shared" si="397"/>
        <v>#N/A</v>
      </c>
      <c r="NK57" s="165" t="e">
        <f t="shared" si="398"/>
        <v>#N/A</v>
      </c>
      <c r="NL57" s="165" t="e">
        <f t="shared" si="399"/>
        <v>#N/A</v>
      </c>
      <c r="NM57" s="165" t="e">
        <f t="shared" si="400"/>
        <v>#N/A</v>
      </c>
      <c r="NN57" s="165" t="e">
        <f t="shared" si="401"/>
        <v>#N/A</v>
      </c>
      <c r="NO57" s="165" t="e">
        <f t="shared" si="402"/>
        <v>#N/A</v>
      </c>
      <c r="NP57" s="165" t="e">
        <f t="shared" si="403"/>
        <v>#N/A</v>
      </c>
      <c r="NQ57" s="165" t="e">
        <f t="shared" si="404"/>
        <v>#N/A</v>
      </c>
      <c r="NR57" s="165" t="e">
        <f t="shared" si="405"/>
        <v>#N/A</v>
      </c>
      <c r="NS57" s="165" t="e">
        <f t="shared" si="406"/>
        <v>#N/A</v>
      </c>
      <c r="NT57" s="165" t="e">
        <f t="shared" si="407"/>
        <v>#N/A</v>
      </c>
      <c r="NU57" s="165" t="e">
        <f t="shared" si="408"/>
        <v>#N/A</v>
      </c>
      <c r="NV57" s="165" t="e">
        <f t="shared" si="409"/>
        <v>#N/A</v>
      </c>
      <c r="NW57" s="165" t="e">
        <f t="shared" si="410"/>
        <v>#N/A</v>
      </c>
      <c r="NX57" s="165" t="e">
        <f t="shared" si="411"/>
        <v>#N/A</v>
      </c>
      <c r="NY57" s="165" t="e">
        <f t="shared" si="412"/>
        <v>#N/A</v>
      </c>
      <c r="NZ57" s="165" t="e">
        <f t="shared" si="413"/>
        <v>#N/A</v>
      </c>
      <c r="OA57" s="165" t="e">
        <f t="shared" si="414"/>
        <v>#N/A</v>
      </c>
      <c r="OB57" s="165" t="e">
        <f t="shared" si="415"/>
        <v>#N/A</v>
      </c>
      <c r="OC57" s="165" t="e">
        <f t="shared" si="416"/>
        <v>#N/A</v>
      </c>
      <c r="OD57" s="165" t="e">
        <f t="shared" si="417"/>
        <v>#N/A</v>
      </c>
      <c r="OE57" s="165" t="e">
        <f t="shared" si="418"/>
        <v>#N/A</v>
      </c>
      <c r="OF57" s="165" t="e">
        <f t="shared" si="419"/>
        <v>#N/A</v>
      </c>
      <c r="OG57" s="165" t="e">
        <f t="shared" si="420"/>
        <v>#N/A</v>
      </c>
      <c r="OH57" s="165" t="e">
        <f t="shared" si="421"/>
        <v>#N/A</v>
      </c>
      <c r="OI57" s="165" t="e">
        <f t="shared" si="422"/>
        <v>#N/A</v>
      </c>
      <c r="OJ57" s="165" t="e">
        <f t="shared" si="423"/>
        <v>#N/A</v>
      </c>
      <c r="OK57" s="165" t="e">
        <f t="shared" si="424"/>
        <v>#N/A</v>
      </c>
      <c r="OL57" s="165" t="e">
        <f t="shared" si="425"/>
        <v>#N/A</v>
      </c>
      <c r="OM57" s="165" t="e">
        <f t="shared" si="426"/>
        <v>#N/A</v>
      </c>
      <c r="ON57" s="165" t="e">
        <f t="shared" si="427"/>
        <v>#N/A</v>
      </c>
      <c r="OO57" s="165" t="e">
        <f t="shared" si="428"/>
        <v>#N/A</v>
      </c>
      <c r="OP57" s="165" t="e">
        <f t="shared" si="429"/>
        <v>#N/A</v>
      </c>
      <c r="OQ57" s="165" t="e">
        <f t="shared" si="430"/>
        <v>#N/A</v>
      </c>
      <c r="OR57" s="165" t="e">
        <f t="shared" si="431"/>
        <v>#N/A</v>
      </c>
      <c r="OS57" s="165" t="e">
        <f t="shared" si="432"/>
        <v>#N/A</v>
      </c>
      <c r="OT57" s="165" t="e">
        <f t="shared" si="433"/>
        <v>#N/A</v>
      </c>
      <c r="OU57" s="165" t="e">
        <f t="shared" si="434"/>
        <v>#N/A</v>
      </c>
      <c r="OV57" s="165" t="e">
        <f t="shared" si="435"/>
        <v>#N/A</v>
      </c>
      <c r="OW57" s="165" t="e">
        <f t="shared" si="436"/>
        <v>#N/A</v>
      </c>
      <c r="OX57" s="165" t="e">
        <f t="shared" si="437"/>
        <v>#N/A</v>
      </c>
      <c r="OY57" s="165" t="e">
        <f t="shared" si="438"/>
        <v>#N/A</v>
      </c>
      <c r="OZ57" s="165" t="e">
        <f t="shared" si="439"/>
        <v>#N/A</v>
      </c>
      <c r="PA57" s="165" t="e">
        <f t="shared" si="440"/>
        <v>#N/A</v>
      </c>
      <c r="PB57" s="165" t="e">
        <f t="shared" si="441"/>
        <v>#N/A</v>
      </c>
      <c r="PC57" s="165" t="e">
        <f t="shared" si="442"/>
        <v>#N/A</v>
      </c>
      <c r="PD57" s="165" t="e">
        <f t="shared" si="443"/>
        <v>#N/A</v>
      </c>
      <c r="PE57" s="165" t="e">
        <f t="shared" si="444"/>
        <v>#N/A</v>
      </c>
      <c r="PF57" s="165" t="e">
        <f t="shared" si="445"/>
        <v>#N/A</v>
      </c>
      <c r="PG57" s="165" t="e">
        <f t="shared" si="446"/>
        <v>#N/A</v>
      </c>
      <c r="PH57" s="165" t="e">
        <f t="shared" si="447"/>
        <v>#N/A</v>
      </c>
    </row>
    <row r="58" spans="1:424" hidden="1" x14ac:dyDescent="0.45">
      <c r="A58" s="4">
        <v>55</v>
      </c>
      <c r="B58" s="92" t="str">
        <f t="shared" si="208"/>
        <v/>
      </c>
      <c r="C58" s="91"/>
      <c r="D58" s="92" t="str">
        <f t="shared" si="209"/>
        <v/>
      </c>
      <c r="E58" s="120" t="str">
        <f t="shared" si="0"/>
        <v/>
      </c>
      <c r="F58" s="120" t="str">
        <f t="shared" si="1"/>
        <v/>
      </c>
      <c r="G58" s="71" t="str">
        <f t="shared" si="210"/>
        <v/>
      </c>
      <c r="H58" s="23"/>
      <c r="I58" s="55"/>
      <c r="J58" s="298"/>
      <c r="K58" s="72" t="str">
        <f>IF(AND(B58&gt;0,C58&gt;0,D58&gt;0),IF(ISBLANK(J58),IF(ISBLANK(H58),"",(D58-B58)*VLOOKUP(H58,VLookups!$A$4:$B$13,2,FALSE)),J58),"")</f>
        <v/>
      </c>
      <c r="L58" s="73" t="str">
        <f t="shared" si="246"/>
        <v/>
      </c>
      <c r="M58" s="91"/>
      <c r="N58" s="265" t="str">
        <f>IF(AND(M58&gt;0,C58&gt;0,NOT(K58="")),ABS(VLOOKUP($M$1,VLookups!$A$43:$B$44,2,FALSE)-_xlfn.NORM.DIST(M58,G58,K58,TRUE)),"")</f>
        <v/>
      </c>
      <c r="O58" s="90" t="str">
        <f>IF(AND($B58&gt;0,$C58&gt;0,$D58&gt;0,NOT(ISBLANK($H58))),_xlfn.NORM.INV(ABS(VLOOKUP($M$1,VLookups!$A$43:$B$44,2,FALSE)-O$3),$G58,$K58),"")</f>
        <v/>
      </c>
      <c r="P58" s="89" t="str">
        <f>IF(AND($B58&gt;0,$C58&gt;0,$D58&gt;0,NOT(ISBLANK($H58))),_xlfn.NORM.INV(ABS(VLOOKUP($M$1,VLookups!$A$43:$B$44,2,FALSE)-P$3),$G58,$K58),"")</f>
        <v/>
      </c>
      <c r="Q58" s="90" t="str">
        <f>IF(AND($B58&gt;0,$C58&gt;0,$D58&gt;0,NOT(ISBLANK($H58))),_xlfn.NORM.INV(ABS(VLOOKUP($M$1,VLookups!$A$43:$B$44,2,FALSE)-Q$3),$G58,$K58),"")</f>
        <v/>
      </c>
      <c r="R58" s="89" t="str">
        <f>IF(AND($B58&gt;0,$C58&gt;0,$D58&gt;0,NOT(ISBLANK($H58))),_xlfn.NORM.INV(ABS(VLOOKUP($M$1,VLookups!$A$43:$B$44,2,FALSE)-R$3),$G58,$K58),"")</f>
        <v/>
      </c>
      <c r="S58" s="90" t="str">
        <f>IF(AND($B58&gt;0,$C58&gt;0,$D58&gt;0,NOT(ISBLANK($H58))),_xlfn.NORM.INV(ABS(VLOOKUP($M$1,VLookups!$A$43:$B$44,2,FALSE)-S$3),$G58,$K58),"")</f>
        <v/>
      </c>
      <c r="T58" s="89" t="str">
        <f>IF(AND($B58&gt;0,$C58&gt;0,$D58&gt;0,NOT(ISBLANK($H58))),_xlfn.NORM.INV(ABS(VLOOKUP($M$1,VLookups!$A$43:$B$44,2,FALSE)-T$3),$G58,$K58),"")</f>
        <v/>
      </c>
      <c r="U58" s="5"/>
      <c r="V58" s="164" t="str">
        <f t="shared" si="211"/>
        <v/>
      </c>
      <c r="W58" s="47" t="str">
        <f t="shared" si="212"/>
        <v/>
      </c>
      <c r="X58" s="47" t="str">
        <f t="shared" ref="X58:CI61" si="470">IF(ISNONTEXT($V58),Y58-$V58,"")</f>
        <v/>
      </c>
      <c r="Y58" s="47" t="str">
        <f t="shared" si="470"/>
        <v/>
      </c>
      <c r="Z58" s="47" t="str">
        <f t="shared" si="470"/>
        <v/>
      </c>
      <c r="AA58" s="47" t="str">
        <f t="shared" si="470"/>
        <v/>
      </c>
      <c r="AB58" s="47" t="str">
        <f t="shared" si="470"/>
        <v/>
      </c>
      <c r="AC58" s="47" t="str">
        <f t="shared" si="470"/>
        <v/>
      </c>
      <c r="AD58" s="47" t="str">
        <f t="shared" si="470"/>
        <v/>
      </c>
      <c r="AE58" s="47" t="str">
        <f t="shared" si="470"/>
        <v/>
      </c>
      <c r="AF58" s="47" t="str">
        <f t="shared" si="470"/>
        <v/>
      </c>
      <c r="AG58" s="47" t="str">
        <f t="shared" si="470"/>
        <v/>
      </c>
      <c r="AH58" s="47" t="str">
        <f t="shared" si="470"/>
        <v/>
      </c>
      <c r="AI58" s="47" t="str">
        <f t="shared" si="470"/>
        <v/>
      </c>
      <c r="AJ58" s="47" t="str">
        <f t="shared" si="470"/>
        <v/>
      </c>
      <c r="AK58" s="47" t="str">
        <f t="shared" si="470"/>
        <v/>
      </c>
      <c r="AL58" s="47" t="str">
        <f t="shared" si="470"/>
        <v/>
      </c>
      <c r="AM58" s="47" t="str">
        <f t="shared" si="470"/>
        <v/>
      </c>
      <c r="AN58" s="47" t="str">
        <f t="shared" si="470"/>
        <v/>
      </c>
      <c r="AO58" s="47" t="str">
        <f t="shared" si="470"/>
        <v/>
      </c>
      <c r="AP58" s="47" t="str">
        <f t="shared" si="470"/>
        <v/>
      </c>
      <c r="AQ58" s="47" t="str">
        <f t="shared" si="470"/>
        <v/>
      </c>
      <c r="AR58" s="47" t="str">
        <f t="shared" si="470"/>
        <v/>
      </c>
      <c r="AS58" s="47" t="str">
        <f t="shared" si="470"/>
        <v/>
      </c>
      <c r="AT58" s="47" t="str">
        <f t="shared" si="470"/>
        <v/>
      </c>
      <c r="AU58" s="47" t="str">
        <f t="shared" si="470"/>
        <v/>
      </c>
      <c r="AV58" s="47" t="str">
        <f t="shared" si="470"/>
        <v/>
      </c>
      <c r="AW58" s="47" t="str">
        <f t="shared" si="470"/>
        <v/>
      </c>
      <c r="AX58" s="47" t="str">
        <f t="shared" si="470"/>
        <v/>
      </c>
      <c r="AY58" s="47" t="str">
        <f t="shared" si="470"/>
        <v/>
      </c>
      <c r="AZ58" s="47" t="str">
        <f t="shared" si="470"/>
        <v/>
      </c>
      <c r="BA58" s="47" t="str">
        <f t="shared" si="470"/>
        <v/>
      </c>
      <c r="BB58" s="47" t="str">
        <f t="shared" si="470"/>
        <v/>
      </c>
      <c r="BC58" s="47" t="str">
        <f t="shared" si="470"/>
        <v/>
      </c>
      <c r="BD58" s="47" t="str">
        <f t="shared" si="470"/>
        <v/>
      </c>
      <c r="BE58" s="47" t="str">
        <f t="shared" si="470"/>
        <v/>
      </c>
      <c r="BF58" s="47" t="str">
        <f t="shared" si="470"/>
        <v/>
      </c>
      <c r="BG58" s="47" t="str">
        <f t="shared" si="470"/>
        <v/>
      </c>
      <c r="BH58" s="47" t="str">
        <f t="shared" si="470"/>
        <v/>
      </c>
      <c r="BI58" s="47" t="str">
        <f t="shared" si="470"/>
        <v/>
      </c>
      <c r="BJ58" s="47" t="str">
        <f t="shared" si="470"/>
        <v/>
      </c>
      <c r="BK58" s="47" t="str">
        <f t="shared" si="470"/>
        <v/>
      </c>
      <c r="BL58" s="47" t="str">
        <f t="shared" si="470"/>
        <v/>
      </c>
      <c r="BM58" s="47" t="str">
        <f t="shared" si="470"/>
        <v/>
      </c>
      <c r="BN58" s="47" t="str">
        <f t="shared" si="470"/>
        <v/>
      </c>
      <c r="BO58" s="47" t="str">
        <f t="shared" si="470"/>
        <v/>
      </c>
      <c r="BP58" s="47" t="str">
        <f t="shared" si="470"/>
        <v/>
      </c>
      <c r="BQ58" s="47" t="str">
        <f t="shared" si="470"/>
        <v/>
      </c>
      <c r="BR58" s="47" t="str">
        <f t="shared" si="470"/>
        <v/>
      </c>
      <c r="BS58" s="47" t="str">
        <f t="shared" si="470"/>
        <v/>
      </c>
      <c r="BT58" s="47" t="str">
        <f t="shared" si="470"/>
        <v/>
      </c>
      <c r="BU58" s="47" t="str">
        <f t="shared" si="470"/>
        <v/>
      </c>
      <c r="BV58" s="47" t="str">
        <f t="shared" si="470"/>
        <v/>
      </c>
      <c r="BW58" s="47" t="str">
        <f t="shared" si="470"/>
        <v/>
      </c>
      <c r="BX58" s="47" t="str">
        <f t="shared" si="470"/>
        <v/>
      </c>
      <c r="BY58" s="47" t="str">
        <f t="shared" si="470"/>
        <v/>
      </c>
      <c r="BZ58" s="47" t="str">
        <f t="shared" si="470"/>
        <v/>
      </c>
      <c r="CA58" s="47" t="str">
        <f t="shared" si="470"/>
        <v/>
      </c>
      <c r="CB58" s="47" t="str">
        <f t="shared" si="470"/>
        <v/>
      </c>
      <c r="CC58" s="47" t="str">
        <f t="shared" si="470"/>
        <v/>
      </c>
      <c r="CD58" s="47" t="str">
        <f t="shared" si="470"/>
        <v/>
      </c>
      <c r="CE58" s="47" t="str">
        <f t="shared" si="470"/>
        <v/>
      </c>
      <c r="CF58" s="47" t="str">
        <f t="shared" si="470"/>
        <v/>
      </c>
      <c r="CG58" s="47" t="str">
        <f t="shared" si="470"/>
        <v/>
      </c>
      <c r="CH58" s="47" t="str">
        <f t="shared" si="470"/>
        <v/>
      </c>
      <c r="CI58" s="47" t="str">
        <f t="shared" si="470"/>
        <v/>
      </c>
      <c r="CJ58" s="47" t="str">
        <f t="shared" si="468"/>
        <v/>
      </c>
      <c r="CK58" s="47" t="str">
        <f t="shared" si="468"/>
        <v/>
      </c>
      <c r="CL58" s="47" t="str">
        <f t="shared" si="468"/>
        <v/>
      </c>
      <c r="CM58" s="47" t="str">
        <f t="shared" si="468"/>
        <v/>
      </c>
      <c r="CN58" s="47" t="str">
        <f t="shared" si="468"/>
        <v/>
      </c>
      <c r="CO58" s="47" t="str">
        <f t="shared" si="468"/>
        <v/>
      </c>
      <c r="CP58" s="47" t="str">
        <f t="shared" si="468"/>
        <v/>
      </c>
      <c r="CQ58" s="47" t="str">
        <f t="shared" si="468"/>
        <v/>
      </c>
      <c r="CR58" s="47" t="str">
        <f t="shared" si="468"/>
        <v/>
      </c>
      <c r="CS58" s="47" t="str">
        <f t="shared" si="468"/>
        <v/>
      </c>
      <c r="CT58" s="47" t="str">
        <f t="shared" si="468"/>
        <v/>
      </c>
      <c r="CU58" s="47" t="str">
        <f t="shared" si="468"/>
        <v/>
      </c>
      <c r="CV58" s="47" t="str">
        <f t="shared" si="468"/>
        <v/>
      </c>
      <c r="CW58" s="47" t="str">
        <f t="shared" si="468"/>
        <v/>
      </c>
      <c r="CX58" s="47" t="str">
        <f t="shared" si="468"/>
        <v/>
      </c>
      <c r="CY58" s="47" t="str">
        <f t="shared" si="468"/>
        <v/>
      </c>
      <c r="CZ58" s="47" t="str">
        <f t="shared" si="468"/>
        <v/>
      </c>
      <c r="DA58" s="47" t="str">
        <f t="shared" si="468"/>
        <v/>
      </c>
      <c r="DB58" s="47" t="str">
        <f t="shared" si="468"/>
        <v/>
      </c>
      <c r="DC58" s="47" t="str">
        <f t="shared" si="468"/>
        <v/>
      </c>
      <c r="DD58" s="47" t="str">
        <f t="shared" si="468"/>
        <v/>
      </c>
      <c r="DE58" s="47" t="str">
        <f t="shared" si="468"/>
        <v/>
      </c>
      <c r="DF58" s="47" t="str">
        <f t="shared" si="468"/>
        <v/>
      </c>
      <c r="DG58" s="47" t="str">
        <f t="shared" si="468"/>
        <v/>
      </c>
      <c r="DH58" s="47" t="str">
        <f t="shared" si="468"/>
        <v/>
      </c>
      <c r="DI58" s="47" t="str">
        <f t="shared" si="468"/>
        <v/>
      </c>
      <c r="DJ58" s="47" t="str">
        <f t="shared" si="468"/>
        <v/>
      </c>
      <c r="DK58" s="47" t="str">
        <f t="shared" si="468"/>
        <v/>
      </c>
      <c r="DL58" s="47" t="str">
        <f t="shared" si="468"/>
        <v/>
      </c>
      <c r="DM58" s="47" t="str">
        <f t="shared" si="468"/>
        <v/>
      </c>
      <c r="DN58" s="47" t="str">
        <f t="shared" si="468"/>
        <v/>
      </c>
      <c r="DO58" s="47" t="str">
        <f t="shared" si="468"/>
        <v/>
      </c>
      <c r="DP58" s="47" t="str">
        <f t="shared" si="468"/>
        <v/>
      </c>
      <c r="DQ58" s="47" t="str">
        <f t="shared" si="468"/>
        <v/>
      </c>
      <c r="DR58" s="47" t="str">
        <f t="shared" si="468"/>
        <v/>
      </c>
      <c r="DS58" s="179" t="str">
        <f t="shared" si="213"/>
        <v/>
      </c>
      <c r="DT58" s="47" t="str">
        <f t="shared" si="214"/>
        <v/>
      </c>
      <c r="DU58" s="47" t="str">
        <f t="shared" ref="DU58:GF61" si="471">IF(ISNONTEXT($V58),DT58+$V58,"")</f>
        <v/>
      </c>
      <c r="DV58" s="47" t="str">
        <f t="shared" si="471"/>
        <v/>
      </c>
      <c r="DW58" s="47" t="str">
        <f t="shared" si="471"/>
        <v/>
      </c>
      <c r="DX58" s="47" t="str">
        <f t="shared" si="471"/>
        <v/>
      </c>
      <c r="DY58" s="47" t="str">
        <f t="shared" si="471"/>
        <v/>
      </c>
      <c r="DZ58" s="47" t="str">
        <f t="shared" si="471"/>
        <v/>
      </c>
      <c r="EA58" s="47" t="str">
        <f t="shared" si="471"/>
        <v/>
      </c>
      <c r="EB58" s="47" t="str">
        <f t="shared" si="471"/>
        <v/>
      </c>
      <c r="EC58" s="47" t="str">
        <f t="shared" si="471"/>
        <v/>
      </c>
      <c r="ED58" s="47" t="str">
        <f t="shared" si="471"/>
        <v/>
      </c>
      <c r="EE58" s="47" t="str">
        <f t="shared" si="471"/>
        <v/>
      </c>
      <c r="EF58" s="47" t="str">
        <f t="shared" si="471"/>
        <v/>
      </c>
      <c r="EG58" s="47" t="str">
        <f t="shared" si="471"/>
        <v/>
      </c>
      <c r="EH58" s="47" t="str">
        <f t="shared" si="471"/>
        <v/>
      </c>
      <c r="EI58" s="47" t="str">
        <f t="shared" si="471"/>
        <v/>
      </c>
      <c r="EJ58" s="47" t="str">
        <f t="shared" si="471"/>
        <v/>
      </c>
      <c r="EK58" s="47" t="str">
        <f t="shared" si="471"/>
        <v/>
      </c>
      <c r="EL58" s="47" t="str">
        <f t="shared" si="471"/>
        <v/>
      </c>
      <c r="EM58" s="47" t="str">
        <f t="shared" si="471"/>
        <v/>
      </c>
      <c r="EN58" s="47" t="str">
        <f t="shared" si="471"/>
        <v/>
      </c>
      <c r="EO58" s="47" t="str">
        <f t="shared" si="471"/>
        <v/>
      </c>
      <c r="EP58" s="47" t="str">
        <f t="shared" si="471"/>
        <v/>
      </c>
      <c r="EQ58" s="47" t="str">
        <f t="shared" si="471"/>
        <v/>
      </c>
      <c r="ER58" s="47" t="str">
        <f t="shared" si="471"/>
        <v/>
      </c>
      <c r="ES58" s="47" t="str">
        <f t="shared" si="471"/>
        <v/>
      </c>
      <c r="ET58" s="47" t="str">
        <f t="shared" si="471"/>
        <v/>
      </c>
      <c r="EU58" s="47" t="str">
        <f t="shared" si="471"/>
        <v/>
      </c>
      <c r="EV58" s="47" t="str">
        <f t="shared" si="471"/>
        <v/>
      </c>
      <c r="EW58" s="47" t="str">
        <f t="shared" si="471"/>
        <v/>
      </c>
      <c r="EX58" s="47" t="str">
        <f t="shared" si="471"/>
        <v/>
      </c>
      <c r="EY58" s="47" t="str">
        <f t="shared" si="471"/>
        <v/>
      </c>
      <c r="EZ58" s="47" t="str">
        <f t="shared" si="471"/>
        <v/>
      </c>
      <c r="FA58" s="47" t="str">
        <f t="shared" si="471"/>
        <v/>
      </c>
      <c r="FB58" s="47" t="str">
        <f t="shared" si="471"/>
        <v/>
      </c>
      <c r="FC58" s="47" t="str">
        <f t="shared" si="471"/>
        <v/>
      </c>
      <c r="FD58" s="47" t="str">
        <f t="shared" si="471"/>
        <v/>
      </c>
      <c r="FE58" s="47" t="str">
        <f t="shared" si="471"/>
        <v/>
      </c>
      <c r="FF58" s="47" t="str">
        <f t="shared" si="471"/>
        <v/>
      </c>
      <c r="FG58" s="47" t="str">
        <f t="shared" si="471"/>
        <v/>
      </c>
      <c r="FH58" s="47" t="str">
        <f t="shared" si="471"/>
        <v/>
      </c>
      <c r="FI58" s="47" t="str">
        <f t="shared" si="471"/>
        <v/>
      </c>
      <c r="FJ58" s="47" t="str">
        <f t="shared" si="471"/>
        <v/>
      </c>
      <c r="FK58" s="47" t="str">
        <f t="shared" si="471"/>
        <v/>
      </c>
      <c r="FL58" s="47" t="str">
        <f t="shared" si="471"/>
        <v/>
      </c>
      <c r="FM58" s="47" t="str">
        <f t="shared" si="471"/>
        <v/>
      </c>
      <c r="FN58" s="47" t="str">
        <f t="shared" si="471"/>
        <v/>
      </c>
      <c r="FO58" s="47" t="str">
        <f t="shared" si="471"/>
        <v/>
      </c>
      <c r="FP58" s="47" t="str">
        <f t="shared" si="471"/>
        <v/>
      </c>
      <c r="FQ58" s="47" t="str">
        <f t="shared" si="471"/>
        <v/>
      </c>
      <c r="FR58" s="47" t="str">
        <f t="shared" si="471"/>
        <v/>
      </c>
      <c r="FS58" s="47" t="str">
        <f t="shared" si="471"/>
        <v/>
      </c>
      <c r="FT58" s="47" t="str">
        <f t="shared" si="471"/>
        <v/>
      </c>
      <c r="FU58" s="47" t="str">
        <f t="shared" si="471"/>
        <v/>
      </c>
      <c r="FV58" s="47" t="str">
        <f t="shared" si="471"/>
        <v/>
      </c>
      <c r="FW58" s="47" t="str">
        <f t="shared" si="471"/>
        <v/>
      </c>
      <c r="FX58" s="47" t="str">
        <f t="shared" si="471"/>
        <v/>
      </c>
      <c r="FY58" s="47" t="str">
        <f t="shared" si="471"/>
        <v/>
      </c>
      <c r="FZ58" s="47" t="str">
        <f t="shared" si="471"/>
        <v/>
      </c>
      <c r="GA58" s="47" t="str">
        <f t="shared" si="471"/>
        <v/>
      </c>
      <c r="GB58" s="47" t="str">
        <f t="shared" si="471"/>
        <v/>
      </c>
      <c r="GC58" s="47" t="str">
        <f t="shared" si="471"/>
        <v/>
      </c>
      <c r="GD58" s="47" t="str">
        <f t="shared" si="471"/>
        <v/>
      </c>
      <c r="GE58" s="47" t="str">
        <f t="shared" si="471"/>
        <v/>
      </c>
      <c r="GF58" s="47" t="str">
        <f t="shared" si="471"/>
        <v/>
      </c>
      <c r="GG58" s="47" t="str">
        <f t="shared" si="469"/>
        <v/>
      </c>
      <c r="GH58" s="47" t="str">
        <f t="shared" si="469"/>
        <v/>
      </c>
      <c r="GI58" s="47" t="str">
        <f t="shared" si="469"/>
        <v/>
      </c>
      <c r="GJ58" s="47" t="str">
        <f t="shared" si="469"/>
        <v/>
      </c>
      <c r="GK58" s="47" t="str">
        <f t="shared" si="469"/>
        <v/>
      </c>
      <c r="GL58" s="47" t="str">
        <f t="shared" si="469"/>
        <v/>
      </c>
      <c r="GM58" s="47" t="str">
        <f t="shared" si="469"/>
        <v/>
      </c>
      <c r="GN58" s="47" t="str">
        <f t="shared" si="469"/>
        <v/>
      </c>
      <c r="GO58" s="47" t="str">
        <f t="shared" si="469"/>
        <v/>
      </c>
      <c r="GP58" s="47" t="str">
        <f t="shared" si="469"/>
        <v/>
      </c>
      <c r="GQ58" s="47" t="str">
        <f t="shared" si="469"/>
        <v/>
      </c>
      <c r="GR58" s="47" t="str">
        <f t="shared" si="469"/>
        <v/>
      </c>
      <c r="GS58" s="47" t="str">
        <f t="shared" si="469"/>
        <v/>
      </c>
      <c r="GT58" s="47" t="str">
        <f t="shared" si="469"/>
        <v/>
      </c>
      <c r="GU58" s="47" t="str">
        <f t="shared" si="469"/>
        <v/>
      </c>
      <c r="GV58" s="47" t="str">
        <f t="shared" si="469"/>
        <v/>
      </c>
      <c r="GW58" s="47" t="str">
        <f t="shared" si="469"/>
        <v/>
      </c>
      <c r="GX58" s="47" t="str">
        <f t="shared" si="469"/>
        <v/>
      </c>
      <c r="GY58" s="47" t="str">
        <f t="shared" si="469"/>
        <v/>
      </c>
      <c r="GZ58" s="47" t="str">
        <f t="shared" si="469"/>
        <v/>
      </c>
      <c r="HA58" s="47" t="str">
        <f t="shared" si="469"/>
        <v/>
      </c>
      <c r="HB58" s="47" t="str">
        <f t="shared" si="469"/>
        <v/>
      </c>
      <c r="HC58" s="47" t="str">
        <f t="shared" si="469"/>
        <v/>
      </c>
      <c r="HD58" s="47" t="str">
        <f t="shared" si="469"/>
        <v/>
      </c>
      <c r="HE58" s="47" t="str">
        <f t="shared" si="469"/>
        <v/>
      </c>
      <c r="HF58" s="47" t="str">
        <f t="shared" si="469"/>
        <v/>
      </c>
      <c r="HG58" s="47" t="str">
        <f t="shared" si="469"/>
        <v/>
      </c>
      <c r="HH58" s="47" t="str">
        <f t="shared" si="469"/>
        <v/>
      </c>
      <c r="HI58" s="47" t="str">
        <f t="shared" si="469"/>
        <v/>
      </c>
      <c r="HJ58" s="47" t="str">
        <f t="shared" si="469"/>
        <v/>
      </c>
      <c r="HK58" s="47" t="str">
        <f t="shared" si="469"/>
        <v/>
      </c>
      <c r="HL58" s="47" t="str">
        <f t="shared" si="469"/>
        <v/>
      </c>
      <c r="HM58" s="47" t="str">
        <f t="shared" si="469"/>
        <v/>
      </c>
      <c r="HN58" s="47" t="str">
        <f t="shared" si="469"/>
        <v/>
      </c>
      <c r="HO58" s="47" t="str">
        <f t="shared" si="469"/>
        <v/>
      </c>
      <c r="HP58" s="165" t="e">
        <f t="shared" si="247"/>
        <v>#N/A</v>
      </c>
      <c r="HQ58" s="165" t="e">
        <f t="shared" si="248"/>
        <v>#N/A</v>
      </c>
      <c r="HR58" s="165" t="e">
        <f t="shared" si="249"/>
        <v>#N/A</v>
      </c>
      <c r="HS58" s="165" t="e">
        <f t="shared" si="250"/>
        <v>#N/A</v>
      </c>
      <c r="HT58" s="165" t="e">
        <f t="shared" si="251"/>
        <v>#N/A</v>
      </c>
      <c r="HU58" s="165" t="e">
        <f t="shared" si="252"/>
        <v>#N/A</v>
      </c>
      <c r="HV58" s="165" t="e">
        <f t="shared" si="253"/>
        <v>#N/A</v>
      </c>
      <c r="HW58" s="165" t="e">
        <f t="shared" si="254"/>
        <v>#N/A</v>
      </c>
      <c r="HX58" s="165" t="e">
        <f t="shared" si="255"/>
        <v>#N/A</v>
      </c>
      <c r="HY58" s="165" t="e">
        <f t="shared" si="256"/>
        <v>#N/A</v>
      </c>
      <c r="HZ58" s="165" t="e">
        <f t="shared" si="257"/>
        <v>#N/A</v>
      </c>
      <c r="IA58" s="165" t="e">
        <f t="shared" si="258"/>
        <v>#N/A</v>
      </c>
      <c r="IB58" s="165" t="e">
        <f t="shared" si="259"/>
        <v>#N/A</v>
      </c>
      <c r="IC58" s="165" t="e">
        <f t="shared" si="260"/>
        <v>#N/A</v>
      </c>
      <c r="ID58" s="165" t="e">
        <f t="shared" si="261"/>
        <v>#N/A</v>
      </c>
      <c r="IE58" s="165" t="e">
        <f t="shared" si="262"/>
        <v>#N/A</v>
      </c>
      <c r="IF58" s="165" t="e">
        <f t="shared" si="263"/>
        <v>#N/A</v>
      </c>
      <c r="IG58" s="165" t="e">
        <f t="shared" si="264"/>
        <v>#N/A</v>
      </c>
      <c r="IH58" s="165" t="e">
        <f t="shared" si="265"/>
        <v>#N/A</v>
      </c>
      <c r="II58" s="165" t="e">
        <f t="shared" si="266"/>
        <v>#N/A</v>
      </c>
      <c r="IJ58" s="165" t="e">
        <f t="shared" si="267"/>
        <v>#N/A</v>
      </c>
      <c r="IK58" s="165" t="e">
        <f t="shared" si="268"/>
        <v>#N/A</v>
      </c>
      <c r="IL58" s="165" t="e">
        <f t="shared" si="269"/>
        <v>#N/A</v>
      </c>
      <c r="IM58" s="165" t="e">
        <f t="shared" si="270"/>
        <v>#N/A</v>
      </c>
      <c r="IN58" s="165" t="e">
        <f t="shared" si="271"/>
        <v>#N/A</v>
      </c>
      <c r="IO58" s="165" t="e">
        <f t="shared" si="272"/>
        <v>#N/A</v>
      </c>
      <c r="IP58" s="165" t="e">
        <f t="shared" si="273"/>
        <v>#N/A</v>
      </c>
      <c r="IQ58" s="165" t="e">
        <f t="shared" si="274"/>
        <v>#N/A</v>
      </c>
      <c r="IR58" s="165" t="e">
        <f t="shared" si="275"/>
        <v>#N/A</v>
      </c>
      <c r="IS58" s="165" t="e">
        <f t="shared" si="276"/>
        <v>#N/A</v>
      </c>
      <c r="IT58" s="165" t="e">
        <f t="shared" si="277"/>
        <v>#N/A</v>
      </c>
      <c r="IU58" s="165" t="e">
        <f t="shared" si="278"/>
        <v>#N/A</v>
      </c>
      <c r="IV58" s="165" t="e">
        <f t="shared" si="279"/>
        <v>#N/A</v>
      </c>
      <c r="IW58" s="165" t="e">
        <f t="shared" si="280"/>
        <v>#N/A</v>
      </c>
      <c r="IX58" s="165" t="e">
        <f t="shared" si="281"/>
        <v>#N/A</v>
      </c>
      <c r="IY58" s="165" t="e">
        <f t="shared" si="282"/>
        <v>#N/A</v>
      </c>
      <c r="IZ58" s="165" t="e">
        <f t="shared" si="283"/>
        <v>#N/A</v>
      </c>
      <c r="JA58" s="165" t="e">
        <f t="shared" si="284"/>
        <v>#N/A</v>
      </c>
      <c r="JB58" s="165" t="e">
        <f t="shared" si="285"/>
        <v>#N/A</v>
      </c>
      <c r="JC58" s="165" t="e">
        <f t="shared" si="286"/>
        <v>#N/A</v>
      </c>
      <c r="JD58" s="165" t="e">
        <f t="shared" si="287"/>
        <v>#N/A</v>
      </c>
      <c r="JE58" s="165" t="e">
        <f t="shared" si="288"/>
        <v>#N/A</v>
      </c>
      <c r="JF58" s="165" t="e">
        <f t="shared" si="289"/>
        <v>#N/A</v>
      </c>
      <c r="JG58" s="165" t="e">
        <f t="shared" si="290"/>
        <v>#N/A</v>
      </c>
      <c r="JH58" s="165" t="e">
        <f t="shared" si="291"/>
        <v>#N/A</v>
      </c>
      <c r="JI58" s="165" t="e">
        <f t="shared" si="292"/>
        <v>#N/A</v>
      </c>
      <c r="JJ58" s="165" t="e">
        <f t="shared" si="293"/>
        <v>#N/A</v>
      </c>
      <c r="JK58" s="165" t="e">
        <f t="shared" si="294"/>
        <v>#N/A</v>
      </c>
      <c r="JL58" s="165" t="e">
        <f t="shared" si="295"/>
        <v>#N/A</v>
      </c>
      <c r="JM58" s="165" t="e">
        <f t="shared" si="296"/>
        <v>#N/A</v>
      </c>
      <c r="JN58" s="165" t="e">
        <f t="shared" si="297"/>
        <v>#N/A</v>
      </c>
      <c r="JO58" s="165" t="e">
        <f t="shared" si="298"/>
        <v>#N/A</v>
      </c>
      <c r="JP58" s="165" t="e">
        <f t="shared" si="299"/>
        <v>#N/A</v>
      </c>
      <c r="JQ58" s="165" t="e">
        <f t="shared" si="300"/>
        <v>#N/A</v>
      </c>
      <c r="JR58" s="165" t="e">
        <f t="shared" si="301"/>
        <v>#N/A</v>
      </c>
      <c r="JS58" s="165" t="e">
        <f t="shared" si="302"/>
        <v>#N/A</v>
      </c>
      <c r="JT58" s="165" t="e">
        <f t="shared" si="303"/>
        <v>#N/A</v>
      </c>
      <c r="JU58" s="165" t="e">
        <f t="shared" si="304"/>
        <v>#N/A</v>
      </c>
      <c r="JV58" s="165" t="e">
        <f t="shared" si="305"/>
        <v>#N/A</v>
      </c>
      <c r="JW58" s="165" t="e">
        <f t="shared" si="306"/>
        <v>#N/A</v>
      </c>
      <c r="JX58" s="165" t="e">
        <f t="shared" si="307"/>
        <v>#N/A</v>
      </c>
      <c r="JY58" s="165" t="e">
        <f t="shared" si="308"/>
        <v>#N/A</v>
      </c>
      <c r="JZ58" s="165" t="e">
        <f t="shared" si="309"/>
        <v>#N/A</v>
      </c>
      <c r="KA58" s="165" t="e">
        <f t="shared" si="310"/>
        <v>#N/A</v>
      </c>
      <c r="KB58" s="165" t="e">
        <f t="shared" si="311"/>
        <v>#N/A</v>
      </c>
      <c r="KC58" s="165" t="e">
        <f t="shared" si="312"/>
        <v>#N/A</v>
      </c>
      <c r="KD58" s="165" t="e">
        <f t="shared" si="313"/>
        <v>#N/A</v>
      </c>
      <c r="KE58" s="165" t="e">
        <f t="shared" si="314"/>
        <v>#N/A</v>
      </c>
      <c r="KF58" s="165" t="e">
        <f t="shared" si="315"/>
        <v>#N/A</v>
      </c>
      <c r="KG58" s="165" t="e">
        <f t="shared" si="316"/>
        <v>#N/A</v>
      </c>
      <c r="KH58" s="165" t="e">
        <f t="shared" si="317"/>
        <v>#N/A</v>
      </c>
      <c r="KI58" s="165" t="e">
        <f t="shared" si="318"/>
        <v>#N/A</v>
      </c>
      <c r="KJ58" s="165" t="e">
        <f t="shared" si="319"/>
        <v>#N/A</v>
      </c>
      <c r="KK58" s="165" t="e">
        <f t="shared" si="320"/>
        <v>#N/A</v>
      </c>
      <c r="KL58" s="165" t="e">
        <f t="shared" si="321"/>
        <v>#N/A</v>
      </c>
      <c r="KM58" s="165" t="e">
        <f t="shared" si="322"/>
        <v>#N/A</v>
      </c>
      <c r="KN58" s="165" t="e">
        <f t="shared" si="323"/>
        <v>#N/A</v>
      </c>
      <c r="KO58" s="165" t="e">
        <f t="shared" si="324"/>
        <v>#N/A</v>
      </c>
      <c r="KP58" s="165" t="e">
        <f t="shared" si="325"/>
        <v>#N/A</v>
      </c>
      <c r="KQ58" s="165" t="e">
        <f t="shared" si="326"/>
        <v>#N/A</v>
      </c>
      <c r="KR58" s="165" t="e">
        <f t="shared" si="327"/>
        <v>#N/A</v>
      </c>
      <c r="KS58" s="165" t="e">
        <f t="shared" si="328"/>
        <v>#N/A</v>
      </c>
      <c r="KT58" s="165" t="e">
        <f t="shared" si="329"/>
        <v>#N/A</v>
      </c>
      <c r="KU58" s="165" t="e">
        <f t="shared" si="330"/>
        <v>#N/A</v>
      </c>
      <c r="KV58" s="165" t="e">
        <f t="shared" si="331"/>
        <v>#N/A</v>
      </c>
      <c r="KW58" s="165" t="e">
        <f t="shared" si="332"/>
        <v>#N/A</v>
      </c>
      <c r="KX58" s="165" t="e">
        <f t="shared" si="333"/>
        <v>#N/A</v>
      </c>
      <c r="KY58" s="165" t="e">
        <f t="shared" si="334"/>
        <v>#N/A</v>
      </c>
      <c r="KZ58" s="165" t="e">
        <f t="shared" si="335"/>
        <v>#N/A</v>
      </c>
      <c r="LA58" s="165" t="e">
        <f t="shared" si="336"/>
        <v>#N/A</v>
      </c>
      <c r="LB58" s="165" t="e">
        <f t="shared" si="337"/>
        <v>#N/A</v>
      </c>
      <c r="LC58" s="165" t="e">
        <f t="shared" si="338"/>
        <v>#N/A</v>
      </c>
      <c r="LD58" s="165" t="e">
        <f t="shared" si="339"/>
        <v>#N/A</v>
      </c>
      <c r="LE58" s="165" t="e">
        <f t="shared" si="340"/>
        <v>#N/A</v>
      </c>
      <c r="LF58" s="165" t="e">
        <f t="shared" si="341"/>
        <v>#N/A</v>
      </c>
      <c r="LG58" s="165" t="e">
        <f t="shared" si="342"/>
        <v>#N/A</v>
      </c>
      <c r="LH58" s="165" t="e">
        <f t="shared" si="343"/>
        <v>#N/A</v>
      </c>
      <c r="LI58" s="165" t="e">
        <f t="shared" si="344"/>
        <v>#N/A</v>
      </c>
      <c r="LJ58" s="165" t="e">
        <f t="shared" si="345"/>
        <v>#N/A</v>
      </c>
      <c r="LK58" s="165" t="e">
        <f t="shared" si="346"/>
        <v>#N/A</v>
      </c>
      <c r="LL58" s="165" t="e">
        <f t="shared" si="347"/>
        <v>#N/A</v>
      </c>
      <c r="LM58" s="165" t="e">
        <f t="shared" si="348"/>
        <v>#N/A</v>
      </c>
      <c r="LN58" s="165" t="e">
        <f t="shared" si="349"/>
        <v>#N/A</v>
      </c>
      <c r="LO58" s="165" t="e">
        <f t="shared" si="350"/>
        <v>#N/A</v>
      </c>
      <c r="LP58" s="165" t="e">
        <f t="shared" si="351"/>
        <v>#N/A</v>
      </c>
      <c r="LQ58" s="165" t="e">
        <f t="shared" si="352"/>
        <v>#N/A</v>
      </c>
      <c r="LR58" s="165" t="e">
        <f t="shared" si="353"/>
        <v>#N/A</v>
      </c>
      <c r="LS58" s="165" t="e">
        <f t="shared" si="354"/>
        <v>#N/A</v>
      </c>
      <c r="LT58" s="165" t="e">
        <f t="shared" si="355"/>
        <v>#N/A</v>
      </c>
      <c r="LU58" s="165" t="e">
        <f t="shared" si="356"/>
        <v>#N/A</v>
      </c>
      <c r="LV58" s="165" t="e">
        <f t="shared" si="357"/>
        <v>#N/A</v>
      </c>
      <c r="LW58" s="165" t="e">
        <f t="shared" si="358"/>
        <v>#N/A</v>
      </c>
      <c r="LX58" s="165" t="e">
        <f t="shared" si="359"/>
        <v>#N/A</v>
      </c>
      <c r="LY58" s="165" t="e">
        <f t="shared" si="360"/>
        <v>#N/A</v>
      </c>
      <c r="LZ58" s="165" t="e">
        <f t="shared" si="361"/>
        <v>#N/A</v>
      </c>
      <c r="MA58" s="165" t="e">
        <f t="shared" si="362"/>
        <v>#N/A</v>
      </c>
      <c r="MB58" s="165" t="e">
        <f t="shared" si="363"/>
        <v>#N/A</v>
      </c>
      <c r="MC58" s="165" t="e">
        <f t="shared" si="364"/>
        <v>#N/A</v>
      </c>
      <c r="MD58" s="165" t="e">
        <f t="shared" si="365"/>
        <v>#N/A</v>
      </c>
      <c r="ME58" s="165" t="e">
        <f t="shared" si="366"/>
        <v>#N/A</v>
      </c>
      <c r="MF58" s="165" t="e">
        <f t="shared" si="367"/>
        <v>#N/A</v>
      </c>
      <c r="MG58" s="165" t="e">
        <f t="shared" si="368"/>
        <v>#N/A</v>
      </c>
      <c r="MH58" s="165" t="e">
        <f t="shared" si="369"/>
        <v>#N/A</v>
      </c>
      <c r="MI58" s="165" t="e">
        <f t="shared" si="370"/>
        <v>#N/A</v>
      </c>
      <c r="MJ58" s="165" t="e">
        <f t="shared" si="371"/>
        <v>#N/A</v>
      </c>
      <c r="MK58" s="165" t="e">
        <f t="shared" si="372"/>
        <v>#N/A</v>
      </c>
      <c r="ML58" s="165" t="e">
        <f t="shared" si="373"/>
        <v>#N/A</v>
      </c>
      <c r="MM58" s="165" t="e">
        <f t="shared" si="374"/>
        <v>#N/A</v>
      </c>
      <c r="MN58" s="165" t="e">
        <f t="shared" si="375"/>
        <v>#N/A</v>
      </c>
      <c r="MO58" s="165" t="e">
        <f t="shared" si="376"/>
        <v>#N/A</v>
      </c>
      <c r="MP58" s="165" t="e">
        <f t="shared" si="377"/>
        <v>#N/A</v>
      </c>
      <c r="MQ58" s="165" t="e">
        <f t="shared" si="378"/>
        <v>#N/A</v>
      </c>
      <c r="MR58" s="165" t="e">
        <f t="shared" si="379"/>
        <v>#N/A</v>
      </c>
      <c r="MS58" s="165" t="e">
        <f t="shared" si="380"/>
        <v>#N/A</v>
      </c>
      <c r="MT58" s="165" t="e">
        <f t="shared" si="381"/>
        <v>#N/A</v>
      </c>
      <c r="MU58" s="165" t="e">
        <f t="shared" si="382"/>
        <v>#N/A</v>
      </c>
      <c r="MV58" s="165" t="e">
        <f t="shared" si="383"/>
        <v>#N/A</v>
      </c>
      <c r="MW58" s="165" t="e">
        <f t="shared" si="384"/>
        <v>#N/A</v>
      </c>
      <c r="MX58" s="165" t="e">
        <f t="shared" si="385"/>
        <v>#N/A</v>
      </c>
      <c r="MY58" s="165" t="e">
        <f t="shared" si="386"/>
        <v>#N/A</v>
      </c>
      <c r="MZ58" s="165" t="e">
        <f t="shared" si="387"/>
        <v>#N/A</v>
      </c>
      <c r="NA58" s="165" t="e">
        <f t="shared" si="388"/>
        <v>#N/A</v>
      </c>
      <c r="NB58" s="165" t="e">
        <f t="shared" si="389"/>
        <v>#N/A</v>
      </c>
      <c r="NC58" s="165" t="e">
        <f t="shared" si="390"/>
        <v>#N/A</v>
      </c>
      <c r="ND58" s="165" t="e">
        <f t="shared" si="391"/>
        <v>#N/A</v>
      </c>
      <c r="NE58" s="165" t="e">
        <f t="shared" si="392"/>
        <v>#N/A</v>
      </c>
      <c r="NF58" s="165" t="e">
        <f t="shared" si="393"/>
        <v>#N/A</v>
      </c>
      <c r="NG58" s="165" t="e">
        <f t="shared" si="394"/>
        <v>#N/A</v>
      </c>
      <c r="NH58" s="165" t="e">
        <f t="shared" si="395"/>
        <v>#N/A</v>
      </c>
      <c r="NI58" s="165" t="e">
        <f t="shared" si="396"/>
        <v>#N/A</v>
      </c>
      <c r="NJ58" s="165" t="e">
        <f t="shared" si="397"/>
        <v>#N/A</v>
      </c>
      <c r="NK58" s="165" t="e">
        <f t="shared" si="398"/>
        <v>#N/A</v>
      </c>
      <c r="NL58" s="165" t="e">
        <f t="shared" si="399"/>
        <v>#N/A</v>
      </c>
      <c r="NM58" s="165" t="e">
        <f t="shared" si="400"/>
        <v>#N/A</v>
      </c>
      <c r="NN58" s="165" t="e">
        <f t="shared" si="401"/>
        <v>#N/A</v>
      </c>
      <c r="NO58" s="165" t="e">
        <f t="shared" si="402"/>
        <v>#N/A</v>
      </c>
      <c r="NP58" s="165" t="e">
        <f t="shared" si="403"/>
        <v>#N/A</v>
      </c>
      <c r="NQ58" s="165" t="e">
        <f t="shared" si="404"/>
        <v>#N/A</v>
      </c>
      <c r="NR58" s="165" t="e">
        <f t="shared" si="405"/>
        <v>#N/A</v>
      </c>
      <c r="NS58" s="165" t="e">
        <f t="shared" si="406"/>
        <v>#N/A</v>
      </c>
      <c r="NT58" s="165" t="e">
        <f t="shared" si="407"/>
        <v>#N/A</v>
      </c>
      <c r="NU58" s="165" t="e">
        <f t="shared" si="408"/>
        <v>#N/A</v>
      </c>
      <c r="NV58" s="165" t="e">
        <f t="shared" si="409"/>
        <v>#N/A</v>
      </c>
      <c r="NW58" s="165" t="e">
        <f t="shared" si="410"/>
        <v>#N/A</v>
      </c>
      <c r="NX58" s="165" t="e">
        <f t="shared" si="411"/>
        <v>#N/A</v>
      </c>
      <c r="NY58" s="165" t="e">
        <f t="shared" si="412"/>
        <v>#N/A</v>
      </c>
      <c r="NZ58" s="165" t="e">
        <f t="shared" si="413"/>
        <v>#N/A</v>
      </c>
      <c r="OA58" s="165" t="e">
        <f t="shared" si="414"/>
        <v>#N/A</v>
      </c>
      <c r="OB58" s="165" t="e">
        <f t="shared" si="415"/>
        <v>#N/A</v>
      </c>
      <c r="OC58" s="165" t="e">
        <f t="shared" si="416"/>
        <v>#N/A</v>
      </c>
      <c r="OD58" s="165" t="e">
        <f t="shared" si="417"/>
        <v>#N/A</v>
      </c>
      <c r="OE58" s="165" t="e">
        <f t="shared" si="418"/>
        <v>#N/A</v>
      </c>
      <c r="OF58" s="165" t="e">
        <f t="shared" si="419"/>
        <v>#N/A</v>
      </c>
      <c r="OG58" s="165" t="e">
        <f t="shared" si="420"/>
        <v>#N/A</v>
      </c>
      <c r="OH58" s="165" t="e">
        <f t="shared" si="421"/>
        <v>#N/A</v>
      </c>
      <c r="OI58" s="165" t="e">
        <f t="shared" si="422"/>
        <v>#N/A</v>
      </c>
      <c r="OJ58" s="165" t="e">
        <f t="shared" si="423"/>
        <v>#N/A</v>
      </c>
      <c r="OK58" s="165" t="e">
        <f t="shared" si="424"/>
        <v>#N/A</v>
      </c>
      <c r="OL58" s="165" t="e">
        <f t="shared" si="425"/>
        <v>#N/A</v>
      </c>
      <c r="OM58" s="165" t="e">
        <f t="shared" si="426"/>
        <v>#N/A</v>
      </c>
      <c r="ON58" s="165" t="e">
        <f t="shared" si="427"/>
        <v>#N/A</v>
      </c>
      <c r="OO58" s="165" t="e">
        <f t="shared" si="428"/>
        <v>#N/A</v>
      </c>
      <c r="OP58" s="165" t="e">
        <f t="shared" si="429"/>
        <v>#N/A</v>
      </c>
      <c r="OQ58" s="165" t="e">
        <f t="shared" si="430"/>
        <v>#N/A</v>
      </c>
      <c r="OR58" s="165" t="e">
        <f t="shared" si="431"/>
        <v>#N/A</v>
      </c>
      <c r="OS58" s="165" t="e">
        <f t="shared" si="432"/>
        <v>#N/A</v>
      </c>
      <c r="OT58" s="165" t="e">
        <f t="shared" si="433"/>
        <v>#N/A</v>
      </c>
      <c r="OU58" s="165" t="e">
        <f t="shared" si="434"/>
        <v>#N/A</v>
      </c>
      <c r="OV58" s="165" t="e">
        <f t="shared" si="435"/>
        <v>#N/A</v>
      </c>
      <c r="OW58" s="165" t="e">
        <f t="shared" si="436"/>
        <v>#N/A</v>
      </c>
      <c r="OX58" s="165" t="e">
        <f t="shared" si="437"/>
        <v>#N/A</v>
      </c>
      <c r="OY58" s="165" t="e">
        <f t="shared" si="438"/>
        <v>#N/A</v>
      </c>
      <c r="OZ58" s="165" t="e">
        <f t="shared" si="439"/>
        <v>#N/A</v>
      </c>
      <c r="PA58" s="165" t="e">
        <f t="shared" si="440"/>
        <v>#N/A</v>
      </c>
      <c r="PB58" s="165" t="e">
        <f t="shared" si="441"/>
        <v>#N/A</v>
      </c>
      <c r="PC58" s="165" t="e">
        <f t="shared" si="442"/>
        <v>#N/A</v>
      </c>
      <c r="PD58" s="165" t="e">
        <f t="shared" si="443"/>
        <v>#N/A</v>
      </c>
      <c r="PE58" s="165" t="e">
        <f t="shared" si="444"/>
        <v>#N/A</v>
      </c>
      <c r="PF58" s="165" t="e">
        <f t="shared" si="445"/>
        <v>#N/A</v>
      </c>
      <c r="PG58" s="165" t="e">
        <f t="shared" si="446"/>
        <v>#N/A</v>
      </c>
      <c r="PH58" s="165" t="e">
        <f t="shared" si="447"/>
        <v>#N/A</v>
      </c>
    </row>
    <row r="59" spans="1:424" hidden="1" x14ac:dyDescent="0.45">
      <c r="A59" s="4">
        <v>56</v>
      </c>
      <c r="B59" s="92" t="str">
        <f t="shared" si="208"/>
        <v/>
      </c>
      <c r="C59" s="91"/>
      <c r="D59" s="92" t="str">
        <f t="shared" si="209"/>
        <v/>
      </c>
      <c r="E59" s="120" t="str">
        <f t="shared" si="0"/>
        <v/>
      </c>
      <c r="F59" s="120" t="str">
        <f t="shared" si="1"/>
        <v/>
      </c>
      <c r="G59" s="71" t="str">
        <f t="shared" si="210"/>
        <v/>
      </c>
      <c r="H59" s="23"/>
      <c r="I59" s="55"/>
      <c r="J59" s="298"/>
      <c r="K59" s="72" t="str">
        <f>IF(AND(B59&gt;0,C59&gt;0,D59&gt;0),IF(ISBLANK(J59),IF(ISBLANK(H59),"",(D59-B59)*VLOOKUP(H59,VLookups!$A$4:$B$13,2,FALSE)),J59),"")</f>
        <v/>
      </c>
      <c r="L59" s="73" t="str">
        <f t="shared" si="246"/>
        <v/>
      </c>
      <c r="M59" s="91"/>
      <c r="N59" s="265" t="str">
        <f>IF(AND(M59&gt;0,C59&gt;0,NOT(K59="")),ABS(VLOOKUP($M$1,VLookups!$A$43:$B$44,2,FALSE)-_xlfn.NORM.DIST(M59,G59,K59,TRUE)),"")</f>
        <v/>
      </c>
      <c r="O59" s="90" t="str">
        <f>IF(AND($B59&gt;0,$C59&gt;0,$D59&gt;0,NOT(ISBLANK($H59))),_xlfn.NORM.INV(ABS(VLOOKUP($M$1,VLookups!$A$43:$B$44,2,FALSE)-O$3),$G59,$K59),"")</f>
        <v/>
      </c>
      <c r="P59" s="89" t="str">
        <f>IF(AND($B59&gt;0,$C59&gt;0,$D59&gt;0,NOT(ISBLANK($H59))),_xlfn.NORM.INV(ABS(VLOOKUP($M$1,VLookups!$A$43:$B$44,2,FALSE)-P$3),$G59,$K59),"")</f>
        <v/>
      </c>
      <c r="Q59" s="90" t="str">
        <f>IF(AND($B59&gt;0,$C59&gt;0,$D59&gt;0,NOT(ISBLANK($H59))),_xlfn.NORM.INV(ABS(VLOOKUP($M$1,VLookups!$A$43:$B$44,2,FALSE)-Q$3),$G59,$K59),"")</f>
        <v/>
      </c>
      <c r="R59" s="89" t="str">
        <f>IF(AND($B59&gt;0,$C59&gt;0,$D59&gt;0,NOT(ISBLANK($H59))),_xlfn.NORM.INV(ABS(VLOOKUP($M$1,VLookups!$A$43:$B$44,2,FALSE)-R$3),$G59,$K59),"")</f>
        <v/>
      </c>
      <c r="S59" s="90" t="str">
        <f>IF(AND($B59&gt;0,$C59&gt;0,$D59&gt;0,NOT(ISBLANK($H59))),_xlfn.NORM.INV(ABS(VLOOKUP($M$1,VLookups!$A$43:$B$44,2,FALSE)-S$3),$G59,$K59),"")</f>
        <v/>
      </c>
      <c r="T59" s="89" t="str">
        <f>IF(AND($B59&gt;0,$C59&gt;0,$D59&gt;0,NOT(ISBLANK($H59))),_xlfn.NORM.INV(ABS(VLOOKUP($M$1,VLookups!$A$43:$B$44,2,FALSE)-T$3),$G59,$K59),"")</f>
        <v/>
      </c>
      <c r="U59" s="5"/>
      <c r="V59" s="164" t="str">
        <f t="shared" si="211"/>
        <v/>
      </c>
      <c r="W59" s="47" t="str">
        <f t="shared" si="212"/>
        <v/>
      </c>
      <c r="X59" s="47" t="str">
        <f t="shared" si="470"/>
        <v/>
      </c>
      <c r="Y59" s="47" t="str">
        <f t="shared" si="470"/>
        <v/>
      </c>
      <c r="Z59" s="47" t="str">
        <f t="shared" si="470"/>
        <v/>
      </c>
      <c r="AA59" s="47" t="str">
        <f t="shared" si="470"/>
        <v/>
      </c>
      <c r="AB59" s="47" t="str">
        <f t="shared" si="470"/>
        <v/>
      </c>
      <c r="AC59" s="47" t="str">
        <f t="shared" si="470"/>
        <v/>
      </c>
      <c r="AD59" s="47" t="str">
        <f t="shared" si="470"/>
        <v/>
      </c>
      <c r="AE59" s="47" t="str">
        <f t="shared" si="470"/>
        <v/>
      </c>
      <c r="AF59" s="47" t="str">
        <f t="shared" si="470"/>
        <v/>
      </c>
      <c r="AG59" s="47" t="str">
        <f t="shared" si="470"/>
        <v/>
      </c>
      <c r="AH59" s="47" t="str">
        <f t="shared" si="470"/>
        <v/>
      </c>
      <c r="AI59" s="47" t="str">
        <f t="shared" si="470"/>
        <v/>
      </c>
      <c r="AJ59" s="47" t="str">
        <f t="shared" si="470"/>
        <v/>
      </c>
      <c r="AK59" s="47" t="str">
        <f t="shared" si="470"/>
        <v/>
      </c>
      <c r="AL59" s="47" t="str">
        <f t="shared" si="470"/>
        <v/>
      </c>
      <c r="AM59" s="47" t="str">
        <f t="shared" si="470"/>
        <v/>
      </c>
      <c r="AN59" s="47" t="str">
        <f t="shared" si="470"/>
        <v/>
      </c>
      <c r="AO59" s="47" t="str">
        <f t="shared" si="470"/>
        <v/>
      </c>
      <c r="AP59" s="47" t="str">
        <f t="shared" si="470"/>
        <v/>
      </c>
      <c r="AQ59" s="47" t="str">
        <f t="shared" si="470"/>
        <v/>
      </c>
      <c r="AR59" s="47" t="str">
        <f t="shared" si="470"/>
        <v/>
      </c>
      <c r="AS59" s="47" t="str">
        <f t="shared" si="470"/>
        <v/>
      </c>
      <c r="AT59" s="47" t="str">
        <f t="shared" si="470"/>
        <v/>
      </c>
      <c r="AU59" s="47" t="str">
        <f t="shared" si="470"/>
        <v/>
      </c>
      <c r="AV59" s="47" t="str">
        <f t="shared" si="470"/>
        <v/>
      </c>
      <c r="AW59" s="47" t="str">
        <f t="shared" si="470"/>
        <v/>
      </c>
      <c r="AX59" s="47" t="str">
        <f t="shared" si="470"/>
        <v/>
      </c>
      <c r="AY59" s="47" t="str">
        <f t="shared" si="470"/>
        <v/>
      </c>
      <c r="AZ59" s="47" t="str">
        <f t="shared" si="470"/>
        <v/>
      </c>
      <c r="BA59" s="47" t="str">
        <f t="shared" si="470"/>
        <v/>
      </c>
      <c r="BB59" s="47" t="str">
        <f t="shared" si="470"/>
        <v/>
      </c>
      <c r="BC59" s="47" t="str">
        <f t="shared" si="470"/>
        <v/>
      </c>
      <c r="BD59" s="47" t="str">
        <f t="shared" si="470"/>
        <v/>
      </c>
      <c r="BE59" s="47" t="str">
        <f t="shared" si="470"/>
        <v/>
      </c>
      <c r="BF59" s="47" t="str">
        <f t="shared" si="470"/>
        <v/>
      </c>
      <c r="BG59" s="47" t="str">
        <f t="shared" si="470"/>
        <v/>
      </c>
      <c r="BH59" s="47" t="str">
        <f t="shared" si="470"/>
        <v/>
      </c>
      <c r="BI59" s="47" t="str">
        <f t="shared" si="470"/>
        <v/>
      </c>
      <c r="BJ59" s="47" t="str">
        <f t="shared" si="470"/>
        <v/>
      </c>
      <c r="BK59" s="47" t="str">
        <f t="shared" si="470"/>
        <v/>
      </c>
      <c r="BL59" s="47" t="str">
        <f t="shared" si="470"/>
        <v/>
      </c>
      <c r="BM59" s="47" t="str">
        <f t="shared" si="470"/>
        <v/>
      </c>
      <c r="BN59" s="47" t="str">
        <f t="shared" si="470"/>
        <v/>
      </c>
      <c r="BO59" s="47" t="str">
        <f t="shared" si="470"/>
        <v/>
      </c>
      <c r="BP59" s="47" t="str">
        <f t="shared" si="470"/>
        <v/>
      </c>
      <c r="BQ59" s="47" t="str">
        <f t="shared" si="470"/>
        <v/>
      </c>
      <c r="BR59" s="47" t="str">
        <f t="shared" si="470"/>
        <v/>
      </c>
      <c r="BS59" s="47" t="str">
        <f t="shared" si="470"/>
        <v/>
      </c>
      <c r="BT59" s="47" t="str">
        <f t="shared" si="470"/>
        <v/>
      </c>
      <c r="BU59" s="47" t="str">
        <f t="shared" si="470"/>
        <v/>
      </c>
      <c r="BV59" s="47" t="str">
        <f t="shared" si="470"/>
        <v/>
      </c>
      <c r="BW59" s="47" t="str">
        <f t="shared" si="470"/>
        <v/>
      </c>
      <c r="BX59" s="47" t="str">
        <f t="shared" si="470"/>
        <v/>
      </c>
      <c r="BY59" s="47" t="str">
        <f t="shared" si="470"/>
        <v/>
      </c>
      <c r="BZ59" s="47" t="str">
        <f t="shared" si="470"/>
        <v/>
      </c>
      <c r="CA59" s="47" t="str">
        <f t="shared" si="470"/>
        <v/>
      </c>
      <c r="CB59" s="47" t="str">
        <f t="shared" si="470"/>
        <v/>
      </c>
      <c r="CC59" s="47" t="str">
        <f t="shared" si="470"/>
        <v/>
      </c>
      <c r="CD59" s="47" t="str">
        <f t="shared" si="470"/>
        <v/>
      </c>
      <c r="CE59" s="47" t="str">
        <f t="shared" si="470"/>
        <v/>
      </c>
      <c r="CF59" s="47" t="str">
        <f t="shared" si="470"/>
        <v/>
      </c>
      <c r="CG59" s="47" t="str">
        <f t="shared" si="470"/>
        <v/>
      </c>
      <c r="CH59" s="47" t="str">
        <f t="shared" si="470"/>
        <v/>
      </c>
      <c r="CI59" s="47" t="str">
        <f t="shared" si="470"/>
        <v/>
      </c>
      <c r="CJ59" s="47" t="str">
        <f t="shared" si="468"/>
        <v/>
      </c>
      <c r="CK59" s="47" t="str">
        <f t="shared" si="468"/>
        <v/>
      </c>
      <c r="CL59" s="47" t="str">
        <f t="shared" si="468"/>
        <v/>
      </c>
      <c r="CM59" s="47" t="str">
        <f t="shared" si="468"/>
        <v/>
      </c>
      <c r="CN59" s="47" t="str">
        <f t="shared" si="468"/>
        <v/>
      </c>
      <c r="CO59" s="47" t="str">
        <f t="shared" si="468"/>
        <v/>
      </c>
      <c r="CP59" s="47" t="str">
        <f t="shared" si="468"/>
        <v/>
      </c>
      <c r="CQ59" s="47" t="str">
        <f t="shared" si="468"/>
        <v/>
      </c>
      <c r="CR59" s="47" t="str">
        <f t="shared" si="468"/>
        <v/>
      </c>
      <c r="CS59" s="47" t="str">
        <f t="shared" si="468"/>
        <v/>
      </c>
      <c r="CT59" s="47" t="str">
        <f t="shared" si="468"/>
        <v/>
      </c>
      <c r="CU59" s="47" t="str">
        <f t="shared" si="468"/>
        <v/>
      </c>
      <c r="CV59" s="47" t="str">
        <f t="shared" si="468"/>
        <v/>
      </c>
      <c r="CW59" s="47" t="str">
        <f t="shared" si="468"/>
        <v/>
      </c>
      <c r="CX59" s="47" t="str">
        <f t="shared" si="468"/>
        <v/>
      </c>
      <c r="CY59" s="47" t="str">
        <f t="shared" si="468"/>
        <v/>
      </c>
      <c r="CZ59" s="47" t="str">
        <f t="shared" si="468"/>
        <v/>
      </c>
      <c r="DA59" s="47" t="str">
        <f t="shared" si="468"/>
        <v/>
      </c>
      <c r="DB59" s="47" t="str">
        <f t="shared" si="468"/>
        <v/>
      </c>
      <c r="DC59" s="47" t="str">
        <f t="shared" si="468"/>
        <v/>
      </c>
      <c r="DD59" s="47" t="str">
        <f t="shared" si="468"/>
        <v/>
      </c>
      <c r="DE59" s="47" t="str">
        <f t="shared" si="468"/>
        <v/>
      </c>
      <c r="DF59" s="47" t="str">
        <f t="shared" si="468"/>
        <v/>
      </c>
      <c r="DG59" s="47" t="str">
        <f t="shared" si="468"/>
        <v/>
      </c>
      <c r="DH59" s="47" t="str">
        <f t="shared" si="468"/>
        <v/>
      </c>
      <c r="DI59" s="47" t="str">
        <f t="shared" si="468"/>
        <v/>
      </c>
      <c r="DJ59" s="47" t="str">
        <f t="shared" si="468"/>
        <v/>
      </c>
      <c r="DK59" s="47" t="str">
        <f t="shared" si="468"/>
        <v/>
      </c>
      <c r="DL59" s="47" t="str">
        <f t="shared" si="468"/>
        <v/>
      </c>
      <c r="DM59" s="47" t="str">
        <f t="shared" si="468"/>
        <v/>
      </c>
      <c r="DN59" s="47" t="str">
        <f t="shared" si="468"/>
        <v/>
      </c>
      <c r="DO59" s="47" t="str">
        <f t="shared" si="468"/>
        <v/>
      </c>
      <c r="DP59" s="47" t="str">
        <f t="shared" si="468"/>
        <v/>
      </c>
      <c r="DQ59" s="47" t="str">
        <f t="shared" si="468"/>
        <v/>
      </c>
      <c r="DR59" s="47" t="str">
        <f t="shared" si="468"/>
        <v/>
      </c>
      <c r="DS59" s="179" t="str">
        <f t="shared" si="213"/>
        <v/>
      </c>
      <c r="DT59" s="47" t="str">
        <f t="shared" si="214"/>
        <v/>
      </c>
      <c r="DU59" s="47" t="str">
        <f t="shared" si="471"/>
        <v/>
      </c>
      <c r="DV59" s="47" t="str">
        <f t="shared" si="471"/>
        <v/>
      </c>
      <c r="DW59" s="47" t="str">
        <f t="shared" si="471"/>
        <v/>
      </c>
      <c r="DX59" s="47" t="str">
        <f t="shared" si="471"/>
        <v/>
      </c>
      <c r="DY59" s="47" t="str">
        <f t="shared" si="471"/>
        <v/>
      </c>
      <c r="DZ59" s="47" t="str">
        <f t="shared" si="471"/>
        <v/>
      </c>
      <c r="EA59" s="47" t="str">
        <f t="shared" si="471"/>
        <v/>
      </c>
      <c r="EB59" s="47" t="str">
        <f t="shared" si="471"/>
        <v/>
      </c>
      <c r="EC59" s="47" t="str">
        <f t="shared" si="471"/>
        <v/>
      </c>
      <c r="ED59" s="47" t="str">
        <f t="shared" si="471"/>
        <v/>
      </c>
      <c r="EE59" s="47" t="str">
        <f t="shared" si="471"/>
        <v/>
      </c>
      <c r="EF59" s="47" t="str">
        <f t="shared" si="471"/>
        <v/>
      </c>
      <c r="EG59" s="47" t="str">
        <f t="shared" si="471"/>
        <v/>
      </c>
      <c r="EH59" s="47" t="str">
        <f t="shared" si="471"/>
        <v/>
      </c>
      <c r="EI59" s="47" t="str">
        <f t="shared" si="471"/>
        <v/>
      </c>
      <c r="EJ59" s="47" t="str">
        <f t="shared" si="471"/>
        <v/>
      </c>
      <c r="EK59" s="47" t="str">
        <f t="shared" si="471"/>
        <v/>
      </c>
      <c r="EL59" s="47" t="str">
        <f t="shared" si="471"/>
        <v/>
      </c>
      <c r="EM59" s="47" t="str">
        <f t="shared" si="471"/>
        <v/>
      </c>
      <c r="EN59" s="47" t="str">
        <f t="shared" si="471"/>
        <v/>
      </c>
      <c r="EO59" s="47" t="str">
        <f t="shared" si="471"/>
        <v/>
      </c>
      <c r="EP59" s="47" t="str">
        <f t="shared" si="471"/>
        <v/>
      </c>
      <c r="EQ59" s="47" t="str">
        <f t="shared" si="471"/>
        <v/>
      </c>
      <c r="ER59" s="47" t="str">
        <f t="shared" si="471"/>
        <v/>
      </c>
      <c r="ES59" s="47" t="str">
        <f t="shared" si="471"/>
        <v/>
      </c>
      <c r="ET59" s="47" t="str">
        <f t="shared" si="471"/>
        <v/>
      </c>
      <c r="EU59" s="47" t="str">
        <f t="shared" si="471"/>
        <v/>
      </c>
      <c r="EV59" s="47" t="str">
        <f t="shared" si="471"/>
        <v/>
      </c>
      <c r="EW59" s="47" t="str">
        <f t="shared" si="471"/>
        <v/>
      </c>
      <c r="EX59" s="47" t="str">
        <f t="shared" si="471"/>
        <v/>
      </c>
      <c r="EY59" s="47" t="str">
        <f t="shared" si="471"/>
        <v/>
      </c>
      <c r="EZ59" s="47" t="str">
        <f t="shared" si="471"/>
        <v/>
      </c>
      <c r="FA59" s="47" t="str">
        <f t="shared" si="471"/>
        <v/>
      </c>
      <c r="FB59" s="47" t="str">
        <f t="shared" si="471"/>
        <v/>
      </c>
      <c r="FC59" s="47" t="str">
        <f t="shared" si="471"/>
        <v/>
      </c>
      <c r="FD59" s="47" t="str">
        <f t="shared" si="471"/>
        <v/>
      </c>
      <c r="FE59" s="47" t="str">
        <f t="shared" si="471"/>
        <v/>
      </c>
      <c r="FF59" s="47" t="str">
        <f t="shared" si="471"/>
        <v/>
      </c>
      <c r="FG59" s="47" t="str">
        <f t="shared" si="471"/>
        <v/>
      </c>
      <c r="FH59" s="47" t="str">
        <f t="shared" si="471"/>
        <v/>
      </c>
      <c r="FI59" s="47" t="str">
        <f t="shared" si="471"/>
        <v/>
      </c>
      <c r="FJ59" s="47" t="str">
        <f t="shared" si="471"/>
        <v/>
      </c>
      <c r="FK59" s="47" t="str">
        <f t="shared" si="471"/>
        <v/>
      </c>
      <c r="FL59" s="47" t="str">
        <f t="shared" si="471"/>
        <v/>
      </c>
      <c r="FM59" s="47" t="str">
        <f t="shared" si="471"/>
        <v/>
      </c>
      <c r="FN59" s="47" t="str">
        <f t="shared" si="471"/>
        <v/>
      </c>
      <c r="FO59" s="47" t="str">
        <f t="shared" si="471"/>
        <v/>
      </c>
      <c r="FP59" s="47" t="str">
        <f t="shared" si="471"/>
        <v/>
      </c>
      <c r="FQ59" s="47" t="str">
        <f t="shared" si="471"/>
        <v/>
      </c>
      <c r="FR59" s="47" t="str">
        <f t="shared" si="471"/>
        <v/>
      </c>
      <c r="FS59" s="47" t="str">
        <f t="shared" si="471"/>
        <v/>
      </c>
      <c r="FT59" s="47" t="str">
        <f t="shared" si="471"/>
        <v/>
      </c>
      <c r="FU59" s="47" t="str">
        <f t="shared" si="471"/>
        <v/>
      </c>
      <c r="FV59" s="47" t="str">
        <f t="shared" si="471"/>
        <v/>
      </c>
      <c r="FW59" s="47" t="str">
        <f t="shared" si="471"/>
        <v/>
      </c>
      <c r="FX59" s="47" t="str">
        <f t="shared" si="471"/>
        <v/>
      </c>
      <c r="FY59" s="47" t="str">
        <f t="shared" si="471"/>
        <v/>
      </c>
      <c r="FZ59" s="47" t="str">
        <f t="shared" si="471"/>
        <v/>
      </c>
      <c r="GA59" s="47" t="str">
        <f t="shared" si="471"/>
        <v/>
      </c>
      <c r="GB59" s="47" t="str">
        <f t="shared" si="471"/>
        <v/>
      </c>
      <c r="GC59" s="47" t="str">
        <f t="shared" si="471"/>
        <v/>
      </c>
      <c r="GD59" s="47" t="str">
        <f t="shared" si="471"/>
        <v/>
      </c>
      <c r="GE59" s="47" t="str">
        <f t="shared" si="471"/>
        <v/>
      </c>
      <c r="GF59" s="47" t="str">
        <f t="shared" si="471"/>
        <v/>
      </c>
      <c r="GG59" s="47" t="str">
        <f t="shared" si="469"/>
        <v/>
      </c>
      <c r="GH59" s="47" t="str">
        <f t="shared" si="469"/>
        <v/>
      </c>
      <c r="GI59" s="47" t="str">
        <f t="shared" si="469"/>
        <v/>
      </c>
      <c r="GJ59" s="47" t="str">
        <f t="shared" si="469"/>
        <v/>
      </c>
      <c r="GK59" s="47" t="str">
        <f t="shared" si="469"/>
        <v/>
      </c>
      <c r="GL59" s="47" t="str">
        <f t="shared" si="469"/>
        <v/>
      </c>
      <c r="GM59" s="47" t="str">
        <f t="shared" si="469"/>
        <v/>
      </c>
      <c r="GN59" s="47" t="str">
        <f t="shared" si="469"/>
        <v/>
      </c>
      <c r="GO59" s="47" t="str">
        <f t="shared" si="469"/>
        <v/>
      </c>
      <c r="GP59" s="47" t="str">
        <f t="shared" si="469"/>
        <v/>
      </c>
      <c r="GQ59" s="47" t="str">
        <f t="shared" si="469"/>
        <v/>
      </c>
      <c r="GR59" s="47" t="str">
        <f t="shared" si="469"/>
        <v/>
      </c>
      <c r="GS59" s="47" t="str">
        <f t="shared" si="469"/>
        <v/>
      </c>
      <c r="GT59" s="47" t="str">
        <f t="shared" si="469"/>
        <v/>
      </c>
      <c r="GU59" s="47" t="str">
        <f t="shared" si="469"/>
        <v/>
      </c>
      <c r="GV59" s="47" t="str">
        <f t="shared" si="469"/>
        <v/>
      </c>
      <c r="GW59" s="47" t="str">
        <f t="shared" si="469"/>
        <v/>
      </c>
      <c r="GX59" s="47" t="str">
        <f t="shared" si="469"/>
        <v/>
      </c>
      <c r="GY59" s="47" t="str">
        <f t="shared" si="469"/>
        <v/>
      </c>
      <c r="GZ59" s="47" t="str">
        <f t="shared" si="469"/>
        <v/>
      </c>
      <c r="HA59" s="47" t="str">
        <f t="shared" si="469"/>
        <v/>
      </c>
      <c r="HB59" s="47" t="str">
        <f t="shared" si="469"/>
        <v/>
      </c>
      <c r="HC59" s="47" t="str">
        <f t="shared" si="469"/>
        <v/>
      </c>
      <c r="HD59" s="47" t="str">
        <f t="shared" si="469"/>
        <v/>
      </c>
      <c r="HE59" s="47" t="str">
        <f t="shared" si="469"/>
        <v/>
      </c>
      <c r="HF59" s="47" t="str">
        <f t="shared" si="469"/>
        <v/>
      </c>
      <c r="HG59" s="47" t="str">
        <f t="shared" si="469"/>
        <v/>
      </c>
      <c r="HH59" s="47" t="str">
        <f t="shared" si="469"/>
        <v/>
      </c>
      <c r="HI59" s="47" t="str">
        <f t="shared" si="469"/>
        <v/>
      </c>
      <c r="HJ59" s="47" t="str">
        <f t="shared" si="469"/>
        <v/>
      </c>
      <c r="HK59" s="47" t="str">
        <f t="shared" si="469"/>
        <v/>
      </c>
      <c r="HL59" s="47" t="str">
        <f t="shared" si="469"/>
        <v/>
      </c>
      <c r="HM59" s="47" t="str">
        <f t="shared" si="469"/>
        <v/>
      </c>
      <c r="HN59" s="47" t="str">
        <f t="shared" si="469"/>
        <v/>
      </c>
      <c r="HO59" s="47" t="str">
        <f t="shared" si="469"/>
        <v/>
      </c>
      <c r="HP59" s="165" t="e">
        <f t="shared" si="247"/>
        <v>#N/A</v>
      </c>
      <c r="HQ59" s="165" t="e">
        <f t="shared" si="248"/>
        <v>#N/A</v>
      </c>
      <c r="HR59" s="165" t="e">
        <f t="shared" si="249"/>
        <v>#N/A</v>
      </c>
      <c r="HS59" s="165" t="e">
        <f t="shared" si="250"/>
        <v>#N/A</v>
      </c>
      <c r="HT59" s="165" t="e">
        <f t="shared" si="251"/>
        <v>#N/A</v>
      </c>
      <c r="HU59" s="165" t="e">
        <f t="shared" si="252"/>
        <v>#N/A</v>
      </c>
      <c r="HV59" s="165" t="e">
        <f t="shared" si="253"/>
        <v>#N/A</v>
      </c>
      <c r="HW59" s="165" t="e">
        <f t="shared" si="254"/>
        <v>#N/A</v>
      </c>
      <c r="HX59" s="165" t="e">
        <f t="shared" si="255"/>
        <v>#N/A</v>
      </c>
      <c r="HY59" s="165" t="e">
        <f t="shared" si="256"/>
        <v>#N/A</v>
      </c>
      <c r="HZ59" s="165" t="e">
        <f t="shared" si="257"/>
        <v>#N/A</v>
      </c>
      <c r="IA59" s="165" t="e">
        <f t="shared" si="258"/>
        <v>#N/A</v>
      </c>
      <c r="IB59" s="165" t="e">
        <f t="shared" si="259"/>
        <v>#N/A</v>
      </c>
      <c r="IC59" s="165" t="e">
        <f t="shared" si="260"/>
        <v>#N/A</v>
      </c>
      <c r="ID59" s="165" t="e">
        <f t="shared" si="261"/>
        <v>#N/A</v>
      </c>
      <c r="IE59" s="165" t="e">
        <f t="shared" si="262"/>
        <v>#N/A</v>
      </c>
      <c r="IF59" s="165" t="e">
        <f t="shared" si="263"/>
        <v>#N/A</v>
      </c>
      <c r="IG59" s="165" t="e">
        <f t="shared" si="264"/>
        <v>#N/A</v>
      </c>
      <c r="IH59" s="165" t="e">
        <f t="shared" si="265"/>
        <v>#N/A</v>
      </c>
      <c r="II59" s="165" t="e">
        <f t="shared" si="266"/>
        <v>#N/A</v>
      </c>
      <c r="IJ59" s="165" t="e">
        <f t="shared" si="267"/>
        <v>#N/A</v>
      </c>
      <c r="IK59" s="165" t="e">
        <f t="shared" si="268"/>
        <v>#N/A</v>
      </c>
      <c r="IL59" s="165" t="e">
        <f t="shared" si="269"/>
        <v>#N/A</v>
      </c>
      <c r="IM59" s="165" t="e">
        <f t="shared" si="270"/>
        <v>#N/A</v>
      </c>
      <c r="IN59" s="165" t="e">
        <f t="shared" si="271"/>
        <v>#N/A</v>
      </c>
      <c r="IO59" s="165" t="e">
        <f t="shared" si="272"/>
        <v>#N/A</v>
      </c>
      <c r="IP59" s="165" t="e">
        <f t="shared" si="273"/>
        <v>#N/A</v>
      </c>
      <c r="IQ59" s="165" t="e">
        <f t="shared" si="274"/>
        <v>#N/A</v>
      </c>
      <c r="IR59" s="165" t="e">
        <f t="shared" si="275"/>
        <v>#N/A</v>
      </c>
      <c r="IS59" s="165" t="e">
        <f t="shared" si="276"/>
        <v>#N/A</v>
      </c>
      <c r="IT59" s="165" t="e">
        <f t="shared" si="277"/>
        <v>#N/A</v>
      </c>
      <c r="IU59" s="165" t="e">
        <f t="shared" si="278"/>
        <v>#N/A</v>
      </c>
      <c r="IV59" s="165" t="e">
        <f t="shared" si="279"/>
        <v>#N/A</v>
      </c>
      <c r="IW59" s="165" t="e">
        <f t="shared" si="280"/>
        <v>#N/A</v>
      </c>
      <c r="IX59" s="165" t="e">
        <f t="shared" si="281"/>
        <v>#N/A</v>
      </c>
      <c r="IY59" s="165" t="e">
        <f t="shared" si="282"/>
        <v>#N/A</v>
      </c>
      <c r="IZ59" s="165" t="e">
        <f t="shared" si="283"/>
        <v>#N/A</v>
      </c>
      <c r="JA59" s="165" t="e">
        <f t="shared" si="284"/>
        <v>#N/A</v>
      </c>
      <c r="JB59" s="165" t="e">
        <f t="shared" si="285"/>
        <v>#N/A</v>
      </c>
      <c r="JC59" s="165" t="e">
        <f t="shared" si="286"/>
        <v>#N/A</v>
      </c>
      <c r="JD59" s="165" t="e">
        <f t="shared" si="287"/>
        <v>#N/A</v>
      </c>
      <c r="JE59" s="165" t="e">
        <f t="shared" si="288"/>
        <v>#N/A</v>
      </c>
      <c r="JF59" s="165" t="e">
        <f t="shared" si="289"/>
        <v>#N/A</v>
      </c>
      <c r="JG59" s="165" t="e">
        <f t="shared" si="290"/>
        <v>#N/A</v>
      </c>
      <c r="JH59" s="165" t="e">
        <f t="shared" si="291"/>
        <v>#N/A</v>
      </c>
      <c r="JI59" s="165" t="e">
        <f t="shared" si="292"/>
        <v>#N/A</v>
      </c>
      <c r="JJ59" s="165" t="e">
        <f t="shared" si="293"/>
        <v>#N/A</v>
      </c>
      <c r="JK59" s="165" t="e">
        <f t="shared" si="294"/>
        <v>#N/A</v>
      </c>
      <c r="JL59" s="165" t="e">
        <f t="shared" si="295"/>
        <v>#N/A</v>
      </c>
      <c r="JM59" s="165" t="e">
        <f t="shared" si="296"/>
        <v>#N/A</v>
      </c>
      <c r="JN59" s="165" t="e">
        <f t="shared" si="297"/>
        <v>#N/A</v>
      </c>
      <c r="JO59" s="165" t="e">
        <f t="shared" si="298"/>
        <v>#N/A</v>
      </c>
      <c r="JP59" s="165" t="e">
        <f t="shared" si="299"/>
        <v>#N/A</v>
      </c>
      <c r="JQ59" s="165" t="e">
        <f t="shared" si="300"/>
        <v>#N/A</v>
      </c>
      <c r="JR59" s="165" t="e">
        <f t="shared" si="301"/>
        <v>#N/A</v>
      </c>
      <c r="JS59" s="165" t="e">
        <f t="shared" si="302"/>
        <v>#N/A</v>
      </c>
      <c r="JT59" s="165" t="e">
        <f t="shared" si="303"/>
        <v>#N/A</v>
      </c>
      <c r="JU59" s="165" t="e">
        <f t="shared" si="304"/>
        <v>#N/A</v>
      </c>
      <c r="JV59" s="165" t="e">
        <f t="shared" si="305"/>
        <v>#N/A</v>
      </c>
      <c r="JW59" s="165" t="e">
        <f t="shared" si="306"/>
        <v>#N/A</v>
      </c>
      <c r="JX59" s="165" t="e">
        <f t="shared" si="307"/>
        <v>#N/A</v>
      </c>
      <c r="JY59" s="165" t="e">
        <f t="shared" si="308"/>
        <v>#N/A</v>
      </c>
      <c r="JZ59" s="165" t="e">
        <f t="shared" si="309"/>
        <v>#N/A</v>
      </c>
      <c r="KA59" s="165" t="e">
        <f t="shared" si="310"/>
        <v>#N/A</v>
      </c>
      <c r="KB59" s="165" t="e">
        <f t="shared" si="311"/>
        <v>#N/A</v>
      </c>
      <c r="KC59" s="165" t="e">
        <f t="shared" si="312"/>
        <v>#N/A</v>
      </c>
      <c r="KD59" s="165" t="e">
        <f t="shared" si="313"/>
        <v>#N/A</v>
      </c>
      <c r="KE59" s="165" t="e">
        <f t="shared" si="314"/>
        <v>#N/A</v>
      </c>
      <c r="KF59" s="165" t="e">
        <f t="shared" si="315"/>
        <v>#N/A</v>
      </c>
      <c r="KG59" s="165" t="e">
        <f t="shared" si="316"/>
        <v>#N/A</v>
      </c>
      <c r="KH59" s="165" t="e">
        <f t="shared" si="317"/>
        <v>#N/A</v>
      </c>
      <c r="KI59" s="165" t="e">
        <f t="shared" si="318"/>
        <v>#N/A</v>
      </c>
      <c r="KJ59" s="165" t="e">
        <f t="shared" si="319"/>
        <v>#N/A</v>
      </c>
      <c r="KK59" s="165" t="e">
        <f t="shared" si="320"/>
        <v>#N/A</v>
      </c>
      <c r="KL59" s="165" t="e">
        <f t="shared" si="321"/>
        <v>#N/A</v>
      </c>
      <c r="KM59" s="165" t="e">
        <f t="shared" si="322"/>
        <v>#N/A</v>
      </c>
      <c r="KN59" s="165" t="e">
        <f t="shared" si="323"/>
        <v>#N/A</v>
      </c>
      <c r="KO59" s="165" t="e">
        <f t="shared" si="324"/>
        <v>#N/A</v>
      </c>
      <c r="KP59" s="165" t="e">
        <f t="shared" si="325"/>
        <v>#N/A</v>
      </c>
      <c r="KQ59" s="165" t="e">
        <f t="shared" si="326"/>
        <v>#N/A</v>
      </c>
      <c r="KR59" s="165" t="e">
        <f t="shared" si="327"/>
        <v>#N/A</v>
      </c>
      <c r="KS59" s="165" t="e">
        <f t="shared" si="328"/>
        <v>#N/A</v>
      </c>
      <c r="KT59" s="165" t="e">
        <f t="shared" si="329"/>
        <v>#N/A</v>
      </c>
      <c r="KU59" s="165" t="e">
        <f t="shared" si="330"/>
        <v>#N/A</v>
      </c>
      <c r="KV59" s="165" t="e">
        <f t="shared" si="331"/>
        <v>#N/A</v>
      </c>
      <c r="KW59" s="165" t="e">
        <f t="shared" si="332"/>
        <v>#N/A</v>
      </c>
      <c r="KX59" s="165" t="e">
        <f t="shared" si="333"/>
        <v>#N/A</v>
      </c>
      <c r="KY59" s="165" t="e">
        <f t="shared" si="334"/>
        <v>#N/A</v>
      </c>
      <c r="KZ59" s="165" t="e">
        <f t="shared" si="335"/>
        <v>#N/A</v>
      </c>
      <c r="LA59" s="165" t="e">
        <f t="shared" si="336"/>
        <v>#N/A</v>
      </c>
      <c r="LB59" s="165" t="e">
        <f t="shared" si="337"/>
        <v>#N/A</v>
      </c>
      <c r="LC59" s="165" t="e">
        <f t="shared" si="338"/>
        <v>#N/A</v>
      </c>
      <c r="LD59" s="165" t="e">
        <f t="shared" si="339"/>
        <v>#N/A</v>
      </c>
      <c r="LE59" s="165" t="e">
        <f t="shared" si="340"/>
        <v>#N/A</v>
      </c>
      <c r="LF59" s="165" t="e">
        <f t="shared" si="341"/>
        <v>#N/A</v>
      </c>
      <c r="LG59" s="165" t="e">
        <f t="shared" si="342"/>
        <v>#N/A</v>
      </c>
      <c r="LH59" s="165" t="e">
        <f t="shared" si="343"/>
        <v>#N/A</v>
      </c>
      <c r="LI59" s="165" t="e">
        <f t="shared" si="344"/>
        <v>#N/A</v>
      </c>
      <c r="LJ59" s="165" t="e">
        <f t="shared" si="345"/>
        <v>#N/A</v>
      </c>
      <c r="LK59" s="165" t="e">
        <f t="shared" si="346"/>
        <v>#N/A</v>
      </c>
      <c r="LL59" s="165" t="e">
        <f t="shared" si="347"/>
        <v>#N/A</v>
      </c>
      <c r="LM59" s="165" t="e">
        <f t="shared" si="348"/>
        <v>#N/A</v>
      </c>
      <c r="LN59" s="165" t="e">
        <f t="shared" si="349"/>
        <v>#N/A</v>
      </c>
      <c r="LO59" s="165" t="e">
        <f t="shared" si="350"/>
        <v>#N/A</v>
      </c>
      <c r="LP59" s="165" t="e">
        <f t="shared" si="351"/>
        <v>#N/A</v>
      </c>
      <c r="LQ59" s="165" t="e">
        <f t="shared" si="352"/>
        <v>#N/A</v>
      </c>
      <c r="LR59" s="165" t="e">
        <f t="shared" si="353"/>
        <v>#N/A</v>
      </c>
      <c r="LS59" s="165" t="e">
        <f t="shared" si="354"/>
        <v>#N/A</v>
      </c>
      <c r="LT59" s="165" t="e">
        <f t="shared" si="355"/>
        <v>#N/A</v>
      </c>
      <c r="LU59" s="165" t="e">
        <f t="shared" si="356"/>
        <v>#N/A</v>
      </c>
      <c r="LV59" s="165" t="e">
        <f t="shared" si="357"/>
        <v>#N/A</v>
      </c>
      <c r="LW59" s="165" t="e">
        <f t="shared" si="358"/>
        <v>#N/A</v>
      </c>
      <c r="LX59" s="165" t="e">
        <f t="shared" si="359"/>
        <v>#N/A</v>
      </c>
      <c r="LY59" s="165" t="e">
        <f t="shared" si="360"/>
        <v>#N/A</v>
      </c>
      <c r="LZ59" s="165" t="e">
        <f t="shared" si="361"/>
        <v>#N/A</v>
      </c>
      <c r="MA59" s="165" t="e">
        <f t="shared" si="362"/>
        <v>#N/A</v>
      </c>
      <c r="MB59" s="165" t="e">
        <f t="shared" si="363"/>
        <v>#N/A</v>
      </c>
      <c r="MC59" s="165" t="e">
        <f t="shared" si="364"/>
        <v>#N/A</v>
      </c>
      <c r="MD59" s="165" t="e">
        <f t="shared" si="365"/>
        <v>#N/A</v>
      </c>
      <c r="ME59" s="165" t="e">
        <f t="shared" si="366"/>
        <v>#N/A</v>
      </c>
      <c r="MF59" s="165" t="e">
        <f t="shared" si="367"/>
        <v>#N/A</v>
      </c>
      <c r="MG59" s="165" t="e">
        <f t="shared" si="368"/>
        <v>#N/A</v>
      </c>
      <c r="MH59" s="165" t="e">
        <f t="shared" si="369"/>
        <v>#N/A</v>
      </c>
      <c r="MI59" s="165" t="e">
        <f t="shared" si="370"/>
        <v>#N/A</v>
      </c>
      <c r="MJ59" s="165" t="e">
        <f t="shared" si="371"/>
        <v>#N/A</v>
      </c>
      <c r="MK59" s="165" t="e">
        <f t="shared" si="372"/>
        <v>#N/A</v>
      </c>
      <c r="ML59" s="165" t="e">
        <f t="shared" si="373"/>
        <v>#N/A</v>
      </c>
      <c r="MM59" s="165" t="e">
        <f t="shared" si="374"/>
        <v>#N/A</v>
      </c>
      <c r="MN59" s="165" t="e">
        <f t="shared" si="375"/>
        <v>#N/A</v>
      </c>
      <c r="MO59" s="165" t="e">
        <f t="shared" si="376"/>
        <v>#N/A</v>
      </c>
      <c r="MP59" s="165" t="e">
        <f t="shared" si="377"/>
        <v>#N/A</v>
      </c>
      <c r="MQ59" s="165" t="e">
        <f t="shared" si="378"/>
        <v>#N/A</v>
      </c>
      <c r="MR59" s="165" t="e">
        <f t="shared" si="379"/>
        <v>#N/A</v>
      </c>
      <c r="MS59" s="165" t="e">
        <f t="shared" si="380"/>
        <v>#N/A</v>
      </c>
      <c r="MT59" s="165" t="e">
        <f t="shared" si="381"/>
        <v>#N/A</v>
      </c>
      <c r="MU59" s="165" t="e">
        <f t="shared" si="382"/>
        <v>#N/A</v>
      </c>
      <c r="MV59" s="165" t="e">
        <f t="shared" si="383"/>
        <v>#N/A</v>
      </c>
      <c r="MW59" s="165" t="e">
        <f t="shared" si="384"/>
        <v>#N/A</v>
      </c>
      <c r="MX59" s="165" t="e">
        <f t="shared" si="385"/>
        <v>#N/A</v>
      </c>
      <c r="MY59" s="165" t="e">
        <f t="shared" si="386"/>
        <v>#N/A</v>
      </c>
      <c r="MZ59" s="165" t="e">
        <f t="shared" si="387"/>
        <v>#N/A</v>
      </c>
      <c r="NA59" s="165" t="e">
        <f t="shared" si="388"/>
        <v>#N/A</v>
      </c>
      <c r="NB59" s="165" t="e">
        <f t="shared" si="389"/>
        <v>#N/A</v>
      </c>
      <c r="NC59" s="165" t="e">
        <f t="shared" si="390"/>
        <v>#N/A</v>
      </c>
      <c r="ND59" s="165" t="e">
        <f t="shared" si="391"/>
        <v>#N/A</v>
      </c>
      <c r="NE59" s="165" t="e">
        <f t="shared" si="392"/>
        <v>#N/A</v>
      </c>
      <c r="NF59" s="165" t="e">
        <f t="shared" si="393"/>
        <v>#N/A</v>
      </c>
      <c r="NG59" s="165" t="e">
        <f t="shared" si="394"/>
        <v>#N/A</v>
      </c>
      <c r="NH59" s="165" t="e">
        <f t="shared" si="395"/>
        <v>#N/A</v>
      </c>
      <c r="NI59" s="165" t="e">
        <f t="shared" si="396"/>
        <v>#N/A</v>
      </c>
      <c r="NJ59" s="165" t="e">
        <f t="shared" si="397"/>
        <v>#N/A</v>
      </c>
      <c r="NK59" s="165" t="e">
        <f t="shared" si="398"/>
        <v>#N/A</v>
      </c>
      <c r="NL59" s="165" t="e">
        <f t="shared" si="399"/>
        <v>#N/A</v>
      </c>
      <c r="NM59" s="165" t="e">
        <f t="shared" si="400"/>
        <v>#N/A</v>
      </c>
      <c r="NN59" s="165" t="e">
        <f t="shared" si="401"/>
        <v>#N/A</v>
      </c>
      <c r="NO59" s="165" t="e">
        <f t="shared" si="402"/>
        <v>#N/A</v>
      </c>
      <c r="NP59" s="165" t="e">
        <f t="shared" si="403"/>
        <v>#N/A</v>
      </c>
      <c r="NQ59" s="165" t="e">
        <f t="shared" si="404"/>
        <v>#N/A</v>
      </c>
      <c r="NR59" s="165" t="e">
        <f t="shared" si="405"/>
        <v>#N/A</v>
      </c>
      <c r="NS59" s="165" t="e">
        <f t="shared" si="406"/>
        <v>#N/A</v>
      </c>
      <c r="NT59" s="165" t="e">
        <f t="shared" si="407"/>
        <v>#N/A</v>
      </c>
      <c r="NU59" s="165" t="e">
        <f t="shared" si="408"/>
        <v>#N/A</v>
      </c>
      <c r="NV59" s="165" t="e">
        <f t="shared" si="409"/>
        <v>#N/A</v>
      </c>
      <c r="NW59" s="165" t="e">
        <f t="shared" si="410"/>
        <v>#N/A</v>
      </c>
      <c r="NX59" s="165" t="e">
        <f t="shared" si="411"/>
        <v>#N/A</v>
      </c>
      <c r="NY59" s="165" t="e">
        <f t="shared" si="412"/>
        <v>#N/A</v>
      </c>
      <c r="NZ59" s="165" t="e">
        <f t="shared" si="413"/>
        <v>#N/A</v>
      </c>
      <c r="OA59" s="165" t="e">
        <f t="shared" si="414"/>
        <v>#N/A</v>
      </c>
      <c r="OB59" s="165" t="e">
        <f t="shared" si="415"/>
        <v>#N/A</v>
      </c>
      <c r="OC59" s="165" t="e">
        <f t="shared" si="416"/>
        <v>#N/A</v>
      </c>
      <c r="OD59" s="165" t="e">
        <f t="shared" si="417"/>
        <v>#N/A</v>
      </c>
      <c r="OE59" s="165" t="e">
        <f t="shared" si="418"/>
        <v>#N/A</v>
      </c>
      <c r="OF59" s="165" t="e">
        <f t="shared" si="419"/>
        <v>#N/A</v>
      </c>
      <c r="OG59" s="165" t="e">
        <f t="shared" si="420"/>
        <v>#N/A</v>
      </c>
      <c r="OH59" s="165" t="e">
        <f t="shared" si="421"/>
        <v>#N/A</v>
      </c>
      <c r="OI59" s="165" t="e">
        <f t="shared" si="422"/>
        <v>#N/A</v>
      </c>
      <c r="OJ59" s="165" t="e">
        <f t="shared" si="423"/>
        <v>#N/A</v>
      </c>
      <c r="OK59" s="165" t="e">
        <f t="shared" si="424"/>
        <v>#N/A</v>
      </c>
      <c r="OL59" s="165" t="e">
        <f t="shared" si="425"/>
        <v>#N/A</v>
      </c>
      <c r="OM59" s="165" t="e">
        <f t="shared" si="426"/>
        <v>#N/A</v>
      </c>
      <c r="ON59" s="165" t="e">
        <f t="shared" si="427"/>
        <v>#N/A</v>
      </c>
      <c r="OO59" s="165" t="e">
        <f t="shared" si="428"/>
        <v>#N/A</v>
      </c>
      <c r="OP59" s="165" t="e">
        <f t="shared" si="429"/>
        <v>#N/A</v>
      </c>
      <c r="OQ59" s="165" t="e">
        <f t="shared" si="430"/>
        <v>#N/A</v>
      </c>
      <c r="OR59" s="165" t="e">
        <f t="shared" si="431"/>
        <v>#N/A</v>
      </c>
      <c r="OS59" s="165" t="e">
        <f t="shared" si="432"/>
        <v>#N/A</v>
      </c>
      <c r="OT59" s="165" t="e">
        <f t="shared" si="433"/>
        <v>#N/A</v>
      </c>
      <c r="OU59" s="165" t="e">
        <f t="shared" si="434"/>
        <v>#N/A</v>
      </c>
      <c r="OV59" s="165" t="e">
        <f t="shared" si="435"/>
        <v>#N/A</v>
      </c>
      <c r="OW59" s="165" t="e">
        <f t="shared" si="436"/>
        <v>#N/A</v>
      </c>
      <c r="OX59" s="165" t="e">
        <f t="shared" si="437"/>
        <v>#N/A</v>
      </c>
      <c r="OY59" s="165" t="e">
        <f t="shared" si="438"/>
        <v>#N/A</v>
      </c>
      <c r="OZ59" s="165" t="e">
        <f t="shared" si="439"/>
        <v>#N/A</v>
      </c>
      <c r="PA59" s="165" t="e">
        <f t="shared" si="440"/>
        <v>#N/A</v>
      </c>
      <c r="PB59" s="165" t="e">
        <f t="shared" si="441"/>
        <v>#N/A</v>
      </c>
      <c r="PC59" s="165" t="e">
        <f t="shared" si="442"/>
        <v>#N/A</v>
      </c>
      <c r="PD59" s="165" t="e">
        <f t="shared" si="443"/>
        <v>#N/A</v>
      </c>
      <c r="PE59" s="165" t="e">
        <f t="shared" si="444"/>
        <v>#N/A</v>
      </c>
      <c r="PF59" s="165" t="e">
        <f t="shared" si="445"/>
        <v>#N/A</v>
      </c>
      <c r="PG59" s="165" t="e">
        <f t="shared" si="446"/>
        <v>#N/A</v>
      </c>
      <c r="PH59" s="165" t="e">
        <f t="shared" si="447"/>
        <v>#N/A</v>
      </c>
    </row>
    <row r="60" spans="1:424" hidden="1" x14ac:dyDescent="0.45">
      <c r="A60" s="4">
        <v>57</v>
      </c>
      <c r="B60" s="92" t="str">
        <f t="shared" si="208"/>
        <v/>
      </c>
      <c r="C60" s="91"/>
      <c r="D60" s="92" t="str">
        <f t="shared" si="209"/>
        <v/>
      </c>
      <c r="E60" s="120" t="str">
        <f t="shared" si="0"/>
        <v/>
      </c>
      <c r="F60" s="120" t="str">
        <f t="shared" si="1"/>
        <v/>
      </c>
      <c r="G60" s="71" t="str">
        <f t="shared" si="210"/>
        <v/>
      </c>
      <c r="H60" s="23"/>
      <c r="I60" s="55"/>
      <c r="J60" s="298"/>
      <c r="K60" s="72" t="str">
        <f>IF(AND(B60&gt;0,C60&gt;0,D60&gt;0),IF(ISBLANK(J60),IF(ISBLANK(H60),"",(D60-B60)*VLOOKUP(H60,VLookups!$A$4:$B$13,2,FALSE)),J60),"")</f>
        <v/>
      </c>
      <c r="L60" s="73" t="str">
        <f t="shared" si="246"/>
        <v/>
      </c>
      <c r="M60" s="91"/>
      <c r="N60" s="265" t="str">
        <f>IF(AND(M60&gt;0,C60&gt;0,NOT(K60="")),ABS(VLOOKUP($M$1,VLookups!$A$43:$B$44,2,FALSE)-_xlfn.NORM.DIST(M60,G60,K60,TRUE)),"")</f>
        <v/>
      </c>
      <c r="O60" s="90" t="str">
        <f>IF(AND($B60&gt;0,$C60&gt;0,$D60&gt;0,NOT(ISBLANK($H60))),_xlfn.NORM.INV(ABS(VLOOKUP($M$1,VLookups!$A$43:$B$44,2,FALSE)-O$3),$G60,$K60),"")</f>
        <v/>
      </c>
      <c r="P60" s="89" t="str">
        <f>IF(AND($B60&gt;0,$C60&gt;0,$D60&gt;0,NOT(ISBLANK($H60))),_xlfn.NORM.INV(ABS(VLOOKUP($M$1,VLookups!$A$43:$B$44,2,FALSE)-P$3),$G60,$K60),"")</f>
        <v/>
      </c>
      <c r="Q60" s="90" t="str">
        <f>IF(AND($B60&gt;0,$C60&gt;0,$D60&gt;0,NOT(ISBLANK($H60))),_xlfn.NORM.INV(ABS(VLOOKUP($M$1,VLookups!$A$43:$B$44,2,FALSE)-Q$3),$G60,$K60),"")</f>
        <v/>
      </c>
      <c r="R60" s="89" t="str">
        <f>IF(AND($B60&gt;0,$C60&gt;0,$D60&gt;0,NOT(ISBLANK($H60))),_xlfn.NORM.INV(ABS(VLOOKUP($M$1,VLookups!$A$43:$B$44,2,FALSE)-R$3),$G60,$K60),"")</f>
        <v/>
      </c>
      <c r="S60" s="90" t="str">
        <f>IF(AND($B60&gt;0,$C60&gt;0,$D60&gt;0,NOT(ISBLANK($H60))),_xlfn.NORM.INV(ABS(VLOOKUP($M$1,VLookups!$A$43:$B$44,2,FALSE)-S$3),$G60,$K60),"")</f>
        <v/>
      </c>
      <c r="T60" s="89" t="str">
        <f>IF(AND($B60&gt;0,$C60&gt;0,$D60&gt;0,NOT(ISBLANK($H60))),_xlfn.NORM.INV(ABS(VLOOKUP($M$1,VLookups!$A$43:$B$44,2,FALSE)-T$3),$G60,$K60),"")</f>
        <v/>
      </c>
      <c r="U60" s="5"/>
      <c r="V60" s="164" t="str">
        <f t="shared" si="211"/>
        <v/>
      </c>
      <c r="W60" s="47" t="str">
        <f t="shared" si="212"/>
        <v/>
      </c>
      <c r="X60" s="47" t="str">
        <f t="shared" si="470"/>
        <v/>
      </c>
      <c r="Y60" s="47" t="str">
        <f t="shared" si="470"/>
        <v/>
      </c>
      <c r="Z60" s="47" t="str">
        <f t="shared" si="470"/>
        <v/>
      </c>
      <c r="AA60" s="47" t="str">
        <f t="shared" si="470"/>
        <v/>
      </c>
      <c r="AB60" s="47" t="str">
        <f t="shared" si="470"/>
        <v/>
      </c>
      <c r="AC60" s="47" t="str">
        <f t="shared" si="470"/>
        <v/>
      </c>
      <c r="AD60" s="47" t="str">
        <f t="shared" si="470"/>
        <v/>
      </c>
      <c r="AE60" s="47" t="str">
        <f t="shared" si="470"/>
        <v/>
      </c>
      <c r="AF60" s="47" t="str">
        <f t="shared" si="470"/>
        <v/>
      </c>
      <c r="AG60" s="47" t="str">
        <f t="shared" si="470"/>
        <v/>
      </c>
      <c r="AH60" s="47" t="str">
        <f t="shared" si="470"/>
        <v/>
      </c>
      <c r="AI60" s="47" t="str">
        <f t="shared" si="470"/>
        <v/>
      </c>
      <c r="AJ60" s="47" t="str">
        <f t="shared" si="470"/>
        <v/>
      </c>
      <c r="AK60" s="47" t="str">
        <f t="shared" si="470"/>
        <v/>
      </c>
      <c r="AL60" s="47" t="str">
        <f t="shared" si="470"/>
        <v/>
      </c>
      <c r="AM60" s="47" t="str">
        <f t="shared" si="470"/>
        <v/>
      </c>
      <c r="AN60" s="47" t="str">
        <f t="shared" si="470"/>
        <v/>
      </c>
      <c r="AO60" s="47" t="str">
        <f t="shared" si="470"/>
        <v/>
      </c>
      <c r="AP60" s="47" t="str">
        <f t="shared" si="470"/>
        <v/>
      </c>
      <c r="AQ60" s="47" t="str">
        <f t="shared" si="470"/>
        <v/>
      </c>
      <c r="AR60" s="47" t="str">
        <f t="shared" si="470"/>
        <v/>
      </c>
      <c r="AS60" s="47" t="str">
        <f t="shared" si="470"/>
        <v/>
      </c>
      <c r="AT60" s="47" t="str">
        <f t="shared" si="470"/>
        <v/>
      </c>
      <c r="AU60" s="47" t="str">
        <f t="shared" si="470"/>
        <v/>
      </c>
      <c r="AV60" s="47" t="str">
        <f t="shared" si="470"/>
        <v/>
      </c>
      <c r="AW60" s="47" t="str">
        <f t="shared" si="470"/>
        <v/>
      </c>
      <c r="AX60" s="47" t="str">
        <f t="shared" si="470"/>
        <v/>
      </c>
      <c r="AY60" s="47" t="str">
        <f t="shared" si="470"/>
        <v/>
      </c>
      <c r="AZ60" s="47" t="str">
        <f t="shared" si="470"/>
        <v/>
      </c>
      <c r="BA60" s="47" t="str">
        <f t="shared" si="470"/>
        <v/>
      </c>
      <c r="BB60" s="47" t="str">
        <f t="shared" si="470"/>
        <v/>
      </c>
      <c r="BC60" s="47" t="str">
        <f t="shared" si="470"/>
        <v/>
      </c>
      <c r="BD60" s="47" t="str">
        <f t="shared" si="470"/>
        <v/>
      </c>
      <c r="BE60" s="47" t="str">
        <f t="shared" si="470"/>
        <v/>
      </c>
      <c r="BF60" s="47" t="str">
        <f t="shared" si="470"/>
        <v/>
      </c>
      <c r="BG60" s="47" t="str">
        <f t="shared" si="470"/>
        <v/>
      </c>
      <c r="BH60" s="47" t="str">
        <f t="shared" si="470"/>
        <v/>
      </c>
      <c r="BI60" s="47" t="str">
        <f t="shared" si="470"/>
        <v/>
      </c>
      <c r="BJ60" s="47" t="str">
        <f t="shared" si="470"/>
        <v/>
      </c>
      <c r="BK60" s="47" t="str">
        <f t="shared" si="470"/>
        <v/>
      </c>
      <c r="BL60" s="47" t="str">
        <f t="shared" si="470"/>
        <v/>
      </c>
      <c r="BM60" s="47" t="str">
        <f t="shared" si="470"/>
        <v/>
      </c>
      <c r="BN60" s="47" t="str">
        <f t="shared" si="470"/>
        <v/>
      </c>
      <c r="BO60" s="47" t="str">
        <f t="shared" si="470"/>
        <v/>
      </c>
      <c r="BP60" s="47" t="str">
        <f t="shared" si="470"/>
        <v/>
      </c>
      <c r="BQ60" s="47" t="str">
        <f t="shared" si="470"/>
        <v/>
      </c>
      <c r="BR60" s="47" t="str">
        <f t="shared" si="470"/>
        <v/>
      </c>
      <c r="BS60" s="47" t="str">
        <f t="shared" si="470"/>
        <v/>
      </c>
      <c r="BT60" s="47" t="str">
        <f t="shared" si="470"/>
        <v/>
      </c>
      <c r="BU60" s="47" t="str">
        <f t="shared" si="470"/>
        <v/>
      </c>
      <c r="BV60" s="47" t="str">
        <f t="shared" si="470"/>
        <v/>
      </c>
      <c r="BW60" s="47" t="str">
        <f t="shared" si="470"/>
        <v/>
      </c>
      <c r="BX60" s="47" t="str">
        <f t="shared" si="470"/>
        <v/>
      </c>
      <c r="BY60" s="47" t="str">
        <f t="shared" si="470"/>
        <v/>
      </c>
      <c r="BZ60" s="47" t="str">
        <f t="shared" si="470"/>
        <v/>
      </c>
      <c r="CA60" s="47" t="str">
        <f t="shared" si="470"/>
        <v/>
      </c>
      <c r="CB60" s="47" t="str">
        <f t="shared" si="470"/>
        <v/>
      </c>
      <c r="CC60" s="47" t="str">
        <f t="shared" si="470"/>
        <v/>
      </c>
      <c r="CD60" s="47" t="str">
        <f t="shared" si="470"/>
        <v/>
      </c>
      <c r="CE60" s="47" t="str">
        <f t="shared" si="470"/>
        <v/>
      </c>
      <c r="CF60" s="47" t="str">
        <f t="shared" si="470"/>
        <v/>
      </c>
      <c r="CG60" s="47" t="str">
        <f t="shared" si="470"/>
        <v/>
      </c>
      <c r="CH60" s="47" t="str">
        <f t="shared" si="470"/>
        <v/>
      </c>
      <c r="CI60" s="47" t="str">
        <f t="shared" si="470"/>
        <v/>
      </c>
      <c r="CJ60" s="47" t="str">
        <f t="shared" si="468"/>
        <v/>
      </c>
      <c r="CK60" s="47" t="str">
        <f t="shared" si="468"/>
        <v/>
      </c>
      <c r="CL60" s="47" t="str">
        <f t="shared" si="468"/>
        <v/>
      </c>
      <c r="CM60" s="47" t="str">
        <f t="shared" si="468"/>
        <v/>
      </c>
      <c r="CN60" s="47" t="str">
        <f t="shared" si="468"/>
        <v/>
      </c>
      <c r="CO60" s="47" t="str">
        <f t="shared" si="468"/>
        <v/>
      </c>
      <c r="CP60" s="47" t="str">
        <f t="shared" si="468"/>
        <v/>
      </c>
      <c r="CQ60" s="47" t="str">
        <f t="shared" si="468"/>
        <v/>
      </c>
      <c r="CR60" s="47" t="str">
        <f t="shared" si="468"/>
        <v/>
      </c>
      <c r="CS60" s="47" t="str">
        <f t="shared" si="468"/>
        <v/>
      </c>
      <c r="CT60" s="47" t="str">
        <f t="shared" si="468"/>
        <v/>
      </c>
      <c r="CU60" s="47" t="str">
        <f t="shared" si="468"/>
        <v/>
      </c>
      <c r="CV60" s="47" t="str">
        <f t="shared" si="468"/>
        <v/>
      </c>
      <c r="CW60" s="47" t="str">
        <f t="shared" si="468"/>
        <v/>
      </c>
      <c r="CX60" s="47" t="str">
        <f t="shared" si="468"/>
        <v/>
      </c>
      <c r="CY60" s="47" t="str">
        <f t="shared" si="468"/>
        <v/>
      </c>
      <c r="CZ60" s="47" t="str">
        <f t="shared" si="468"/>
        <v/>
      </c>
      <c r="DA60" s="47" t="str">
        <f t="shared" si="468"/>
        <v/>
      </c>
      <c r="DB60" s="47" t="str">
        <f t="shared" si="468"/>
        <v/>
      </c>
      <c r="DC60" s="47" t="str">
        <f t="shared" si="468"/>
        <v/>
      </c>
      <c r="DD60" s="47" t="str">
        <f t="shared" si="468"/>
        <v/>
      </c>
      <c r="DE60" s="47" t="str">
        <f t="shared" si="468"/>
        <v/>
      </c>
      <c r="DF60" s="47" t="str">
        <f t="shared" si="468"/>
        <v/>
      </c>
      <c r="DG60" s="47" t="str">
        <f t="shared" si="468"/>
        <v/>
      </c>
      <c r="DH60" s="47" t="str">
        <f t="shared" si="468"/>
        <v/>
      </c>
      <c r="DI60" s="47" t="str">
        <f t="shared" si="468"/>
        <v/>
      </c>
      <c r="DJ60" s="47" t="str">
        <f t="shared" si="468"/>
        <v/>
      </c>
      <c r="DK60" s="47" t="str">
        <f t="shared" si="468"/>
        <v/>
      </c>
      <c r="DL60" s="47" t="str">
        <f t="shared" si="468"/>
        <v/>
      </c>
      <c r="DM60" s="47" t="str">
        <f t="shared" si="468"/>
        <v/>
      </c>
      <c r="DN60" s="47" t="str">
        <f t="shared" si="468"/>
        <v/>
      </c>
      <c r="DO60" s="47" t="str">
        <f t="shared" si="468"/>
        <v/>
      </c>
      <c r="DP60" s="47" t="str">
        <f t="shared" si="468"/>
        <v/>
      </c>
      <c r="DQ60" s="47" t="str">
        <f t="shared" si="468"/>
        <v/>
      </c>
      <c r="DR60" s="47" t="str">
        <f t="shared" si="468"/>
        <v/>
      </c>
      <c r="DS60" s="179" t="str">
        <f t="shared" si="213"/>
        <v/>
      </c>
      <c r="DT60" s="47" t="str">
        <f t="shared" si="214"/>
        <v/>
      </c>
      <c r="DU60" s="47" t="str">
        <f t="shared" si="471"/>
        <v/>
      </c>
      <c r="DV60" s="47" t="str">
        <f t="shared" si="471"/>
        <v/>
      </c>
      <c r="DW60" s="47" t="str">
        <f t="shared" si="471"/>
        <v/>
      </c>
      <c r="DX60" s="47" t="str">
        <f t="shared" si="471"/>
        <v/>
      </c>
      <c r="DY60" s="47" t="str">
        <f t="shared" si="471"/>
        <v/>
      </c>
      <c r="DZ60" s="47" t="str">
        <f t="shared" si="471"/>
        <v/>
      </c>
      <c r="EA60" s="47" t="str">
        <f t="shared" si="471"/>
        <v/>
      </c>
      <c r="EB60" s="47" t="str">
        <f t="shared" si="471"/>
        <v/>
      </c>
      <c r="EC60" s="47" t="str">
        <f t="shared" si="471"/>
        <v/>
      </c>
      <c r="ED60" s="47" t="str">
        <f t="shared" si="471"/>
        <v/>
      </c>
      <c r="EE60" s="47" t="str">
        <f t="shared" si="471"/>
        <v/>
      </c>
      <c r="EF60" s="47" t="str">
        <f t="shared" si="471"/>
        <v/>
      </c>
      <c r="EG60" s="47" t="str">
        <f t="shared" si="471"/>
        <v/>
      </c>
      <c r="EH60" s="47" t="str">
        <f t="shared" si="471"/>
        <v/>
      </c>
      <c r="EI60" s="47" t="str">
        <f t="shared" si="471"/>
        <v/>
      </c>
      <c r="EJ60" s="47" t="str">
        <f t="shared" si="471"/>
        <v/>
      </c>
      <c r="EK60" s="47" t="str">
        <f t="shared" si="471"/>
        <v/>
      </c>
      <c r="EL60" s="47" t="str">
        <f t="shared" si="471"/>
        <v/>
      </c>
      <c r="EM60" s="47" t="str">
        <f t="shared" si="471"/>
        <v/>
      </c>
      <c r="EN60" s="47" t="str">
        <f t="shared" si="471"/>
        <v/>
      </c>
      <c r="EO60" s="47" t="str">
        <f t="shared" si="471"/>
        <v/>
      </c>
      <c r="EP60" s="47" t="str">
        <f t="shared" si="471"/>
        <v/>
      </c>
      <c r="EQ60" s="47" t="str">
        <f t="shared" si="471"/>
        <v/>
      </c>
      <c r="ER60" s="47" t="str">
        <f t="shared" si="471"/>
        <v/>
      </c>
      <c r="ES60" s="47" t="str">
        <f t="shared" si="471"/>
        <v/>
      </c>
      <c r="ET60" s="47" t="str">
        <f t="shared" si="471"/>
        <v/>
      </c>
      <c r="EU60" s="47" t="str">
        <f t="shared" si="471"/>
        <v/>
      </c>
      <c r="EV60" s="47" t="str">
        <f t="shared" si="471"/>
        <v/>
      </c>
      <c r="EW60" s="47" t="str">
        <f t="shared" si="471"/>
        <v/>
      </c>
      <c r="EX60" s="47" t="str">
        <f t="shared" si="471"/>
        <v/>
      </c>
      <c r="EY60" s="47" t="str">
        <f t="shared" si="471"/>
        <v/>
      </c>
      <c r="EZ60" s="47" t="str">
        <f t="shared" si="471"/>
        <v/>
      </c>
      <c r="FA60" s="47" t="str">
        <f t="shared" si="471"/>
        <v/>
      </c>
      <c r="FB60" s="47" t="str">
        <f t="shared" si="471"/>
        <v/>
      </c>
      <c r="FC60" s="47" t="str">
        <f t="shared" si="471"/>
        <v/>
      </c>
      <c r="FD60" s="47" t="str">
        <f t="shared" si="471"/>
        <v/>
      </c>
      <c r="FE60" s="47" t="str">
        <f t="shared" si="471"/>
        <v/>
      </c>
      <c r="FF60" s="47" t="str">
        <f t="shared" si="471"/>
        <v/>
      </c>
      <c r="FG60" s="47" t="str">
        <f t="shared" si="471"/>
        <v/>
      </c>
      <c r="FH60" s="47" t="str">
        <f t="shared" si="471"/>
        <v/>
      </c>
      <c r="FI60" s="47" t="str">
        <f t="shared" si="471"/>
        <v/>
      </c>
      <c r="FJ60" s="47" t="str">
        <f t="shared" si="471"/>
        <v/>
      </c>
      <c r="FK60" s="47" t="str">
        <f t="shared" si="471"/>
        <v/>
      </c>
      <c r="FL60" s="47" t="str">
        <f t="shared" si="471"/>
        <v/>
      </c>
      <c r="FM60" s="47" t="str">
        <f t="shared" si="471"/>
        <v/>
      </c>
      <c r="FN60" s="47" t="str">
        <f t="shared" si="471"/>
        <v/>
      </c>
      <c r="FO60" s="47" t="str">
        <f t="shared" si="471"/>
        <v/>
      </c>
      <c r="FP60" s="47" t="str">
        <f t="shared" si="471"/>
        <v/>
      </c>
      <c r="FQ60" s="47" t="str">
        <f t="shared" si="471"/>
        <v/>
      </c>
      <c r="FR60" s="47" t="str">
        <f t="shared" si="471"/>
        <v/>
      </c>
      <c r="FS60" s="47" t="str">
        <f t="shared" si="471"/>
        <v/>
      </c>
      <c r="FT60" s="47" t="str">
        <f t="shared" si="471"/>
        <v/>
      </c>
      <c r="FU60" s="47" t="str">
        <f t="shared" si="471"/>
        <v/>
      </c>
      <c r="FV60" s="47" t="str">
        <f t="shared" si="471"/>
        <v/>
      </c>
      <c r="FW60" s="47" t="str">
        <f t="shared" si="471"/>
        <v/>
      </c>
      <c r="FX60" s="47" t="str">
        <f t="shared" si="471"/>
        <v/>
      </c>
      <c r="FY60" s="47" t="str">
        <f t="shared" si="471"/>
        <v/>
      </c>
      <c r="FZ60" s="47" t="str">
        <f t="shared" si="471"/>
        <v/>
      </c>
      <c r="GA60" s="47" t="str">
        <f t="shared" si="471"/>
        <v/>
      </c>
      <c r="GB60" s="47" t="str">
        <f t="shared" si="471"/>
        <v/>
      </c>
      <c r="GC60" s="47" t="str">
        <f t="shared" si="471"/>
        <v/>
      </c>
      <c r="GD60" s="47" t="str">
        <f t="shared" si="471"/>
        <v/>
      </c>
      <c r="GE60" s="47" t="str">
        <f t="shared" si="471"/>
        <v/>
      </c>
      <c r="GF60" s="47" t="str">
        <f t="shared" si="471"/>
        <v/>
      </c>
      <c r="GG60" s="47" t="str">
        <f t="shared" si="469"/>
        <v/>
      </c>
      <c r="GH60" s="47" t="str">
        <f t="shared" si="469"/>
        <v/>
      </c>
      <c r="GI60" s="47" t="str">
        <f t="shared" si="469"/>
        <v/>
      </c>
      <c r="GJ60" s="47" t="str">
        <f t="shared" si="469"/>
        <v/>
      </c>
      <c r="GK60" s="47" t="str">
        <f t="shared" si="469"/>
        <v/>
      </c>
      <c r="GL60" s="47" t="str">
        <f t="shared" si="469"/>
        <v/>
      </c>
      <c r="GM60" s="47" t="str">
        <f t="shared" si="469"/>
        <v/>
      </c>
      <c r="GN60" s="47" t="str">
        <f t="shared" si="469"/>
        <v/>
      </c>
      <c r="GO60" s="47" t="str">
        <f t="shared" si="469"/>
        <v/>
      </c>
      <c r="GP60" s="47" t="str">
        <f t="shared" si="469"/>
        <v/>
      </c>
      <c r="GQ60" s="47" t="str">
        <f t="shared" si="469"/>
        <v/>
      </c>
      <c r="GR60" s="47" t="str">
        <f t="shared" si="469"/>
        <v/>
      </c>
      <c r="GS60" s="47" t="str">
        <f t="shared" si="469"/>
        <v/>
      </c>
      <c r="GT60" s="47" t="str">
        <f t="shared" si="469"/>
        <v/>
      </c>
      <c r="GU60" s="47" t="str">
        <f t="shared" si="469"/>
        <v/>
      </c>
      <c r="GV60" s="47" t="str">
        <f t="shared" si="469"/>
        <v/>
      </c>
      <c r="GW60" s="47" t="str">
        <f t="shared" si="469"/>
        <v/>
      </c>
      <c r="GX60" s="47" t="str">
        <f t="shared" si="469"/>
        <v/>
      </c>
      <c r="GY60" s="47" t="str">
        <f t="shared" si="469"/>
        <v/>
      </c>
      <c r="GZ60" s="47" t="str">
        <f t="shared" si="469"/>
        <v/>
      </c>
      <c r="HA60" s="47" t="str">
        <f t="shared" si="469"/>
        <v/>
      </c>
      <c r="HB60" s="47" t="str">
        <f t="shared" si="469"/>
        <v/>
      </c>
      <c r="HC60" s="47" t="str">
        <f t="shared" si="469"/>
        <v/>
      </c>
      <c r="HD60" s="47" t="str">
        <f t="shared" si="469"/>
        <v/>
      </c>
      <c r="HE60" s="47" t="str">
        <f t="shared" si="469"/>
        <v/>
      </c>
      <c r="HF60" s="47" t="str">
        <f t="shared" si="469"/>
        <v/>
      </c>
      <c r="HG60" s="47" t="str">
        <f t="shared" si="469"/>
        <v/>
      </c>
      <c r="HH60" s="47" t="str">
        <f t="shared" si="469"/>
        <v/>
      </c>
      <c r="HI60" s="47" t="str">
        <f t="shared" si="469"/>
        <v/>
      </c>
      <c r="HJ60" s="47" t="str">
        <f t="shared" si="469"/>
        <v/>
      </c>
      <c r="HK60" s="47" t="str">
        <f t="shared" si="469"/>
        <v/>
      </c>
      <c r="HL60" s="47" t="str">
        <f t="shared" si="469"/>
        <v/>
      </c>
      <c r="HM60" s="47" t="str">
        <f t="shared" si="469"/>
        <v/>
      </c>
      <c r="HN60" s="47" t="str">
        <f t="shared" si="469"/>
        <v/>
      </c>
      <c r="HO60" s="47" t="str">
        <f t="shared" si="469"/>
        <v/>
      </c>
      <c r="HP60" s="165" t="e">
        <f t="shared" si="247"/>
        <v>#N/A</v>
      </c>
      <c r="HQ60" s="165" t="e">
        <f t="shared" si="248"/>
        <v>#N/A</v>
      </c>
      <c r="HR60" s="165" t="e">
        <f t="shared" si="249"/>
        <v>#N/A</v>
      </c>
      <c r="HS60" s="165" t="e">
        <f t="shared" si="250"/>
        <v>#N/A</v>
      </c>
      <c r="HT60" s="165" t="e">
        <f t="shared" si="251"/>
        <v>#N/A</v>
      </c>
      <c r="HU60" s="165" t="e">
        <f t="shared" si="252"/>
        <v>#N/A</v>
      </c>
      <c r="HV60" s="165" t="e">
        <f t="shared" si="253"/>
        <v>#N/A</v>
      </c>
      <c r="HW60" s="165" t="e">
        <f t="shared" si="254"/>
        <v>#N/A</v>
      </c>
      <c r="HX60" s="165" t="e">
        <f t="shared" si="255"/>
        <v>#N/A</v>
      </c>
      <c r="HY60" s="165" t="e">
        <f t="shared" si="256"/>
        <v>#N/A</v>
      </c>
      <c r="HZ60" s="165" t="e">
        <f t="shared" si="257"/>
        <v>#N/A</v>
      </c>
      <c r="IA60" s="165" t="e">
        <f t="shared" si="258"/>
        <v>#N/A</v>
      </c>
      <c r="IB60" s="165" t="e">
        <f t="shared" si="259"/>
        <v>#N/A</v>
      </c>
      <c r="IC60" s="165" t="e">
        <f t="shared" si="260"/>
        <v>#N/A</v>
      </c>
      <c r="ID60" s="165" t="e">
        <f t="shared" si="261"/>
        <v>#N/A</v>
      </c>
      <c r="IE60" s="165" t="e">
        <f t="shared" si="262"/>
        <v>#N/A</v>
      </c>
      <c r="IF60" s="165" t="e">
        <f t="shared" si="263"/>
        <v>#N/A</v>
      </c>
      <c r="IG60" s="165" t="e">
        <f t="shared" si="264"/>
        <v>#N/A</v>
      </c>
      <c r="IH60" s="165" t="e">
        <f t="shared" si="265"/>
        <v>#N/A</v>
      </c>
      <c r="II60" s="165" t="e">
        <f t="shared" si="266"/>
        <v>#N/A</v>
      </c>
      <c r="IJ60" s="165" t="e">
        <f t="shared" si="267"/>
        <v>#N/A</v>
      </c>
      <c r="IK60" s="165" t="e">
        <f t="shared" si="268"/>
        <v>#N/A</v>
      </c>
      <c r="IL60" s="165" t="e">
        <f t="shared" si="269"/>
        <v>#N/A</v>
      </c>
      <c r="IM60" s="165" t="e">
        <f t="shared" si="270"/>
        <v>#N/A</v>
      </c>
      <c r="IN60" s="165" t="e">
        <f t="shared" si="271"/>
        <v>#N/A</v>
      </c>
      <c r="IO60" s="165" t="e">
        <f t="shared" si="272"/>
        <v>#N/A</v>
      </c>
      <c r="IP60" s="165" t="e">
        <f t="shared" si="273"/>
        <v>#N/A</v>
      </c>
      <c r="IQ60" s="165" t="e">
        <f t="shared" si="274"/>
        <v>#N/A</v>
      </c>
      <c r="IR60" s="165" t="e">
        <f t="shared" si="275"/>
        <v>#N/A</v>
      </c>
      <c r="IS60" s="165" t="e">
        <f t="shared" si="276"/>
        <v>#N/A</v>
      </c>
      <c r="IT60" s="165" t="e">
        <f t="shared" si="277"/>
        <v>#N/A</v>
      </c>
      <c r="IU60" s="165" t="e">
        <f t="shared" si="278"/>
        <v>#N/A</v>
      </c>
      <c r="IV60" s="165" t="e">
        <f t="shared" si="279"/>
        <v>#N/A</v>
      </c>
      <c r="IW60" s="165" t="e">
        <f t="shared" si="280"/>
        <v>#N/A</v>
      </c>
      <c r="IX60" s="165" t="e">
        <f t="shared" si="281"/>
        <v>#N/A</v>
      </c>
      <c r="IY60" s="165" t="e">
        <f t="shared" si="282"/>
        <v>#N/A</v>
      </c>
      <c r="IZ60" s="165" t="e">
        <f t="shared" si="283"/>
        <v>#N/A</v>
      </c>
      <c r="JA60" s="165" t="e">
        <f t="shared" si="284"/>
        <v>#N/A</v>
      </c>
      <c r="JB60" s="165" t="e">
        <f t="shared" si="285"/>
        <v>#N/A</v>
      </c>
      <c r="JC60" s="165" t="e">
        <f t="shared" si="286"/>
        <v>#N/A</v>
      </c>
      <c r="JD60" s="165" t="e">
        <f t="shared" si="287"/>
        <v>#N/A</v>
      </c>
      <c r="JE60" s="165" t="e">
        <f t="shared" si="288"/>
        <v>#N/A</v>
      </c>
      <c r="JF60" s="165" t="e">
        <f t="shared" si="289"/>
        <v>#N/A</v>
      </c>
      <c r="JG60" s="165" t="e">
        <f t="shared" si="290"/>
        <v>#N/A</v>
      </c>
      <c r="JH60" s="165" t="e">
        <f t="shared" si="291"/>
        <v>#N/A</v>
      </c>
      <c r="JI60" s="165" t="e">
        <f t="shared" si="292"/>
        <v>#N/A</v>
      </c>
      <c r="JJ60" s="165" t="e">
        <f t="shared" si="293"/>
        <v>#N/A</v>
      </c>
      <c r="JK60" s="165" t="e">
        <f t="shared" si="294"/>
        <v>#N/A</v>
      </c>
      <c r="JL60" s="165" t="e">
        <f t="shared" si="295"/>
        <v>#N/A</v>
      </c>
      <c r="JM60" s="165" t="e">
        <f t="shared" si="296"/>
        <v>#N/A</v>
      </c>
      <c r="JN60" s="165" t="e">
        <f t="shared" si="297"/>
        <v>#N/A</v>
      </c>
      <c r="JO60" s="165" t="e">
        <f t="shared" si="298"/>
        <v>#N/A</v>
      </c>
      <c r="JP60" s="165" t="e">
        <f t="shared" si="299"/>
        <v>#N/A</v>
      </c>
      <c r="JQ60" s="165" t="e">
        <f t="shared" si="300"/>
        <v>#N/A</v>
      </c>
      <c r="JR60" s="165" t="e">
        <f t="shared" si="301"/>
        <v>#N/A</v>
      </c>
      <c r="JS60" s="165" t="e">
        <f t="shared" si="302"/>
        <v>#N/A</v>
      </c>
      <c r="JT60" s="165" t="e">
        <f t="shared" si="303"/>
        <v>#N/A</v>
      </c>
      <c r="JU60" s="165" t="e">
        <f t="shared" si="304"/>
        <v>#N/A</v>
      </c>
      <c r="JV60" s="165" t="e">
        <f t="shared" si="305"/>
        <v>#N/A</v>
      </c>
      <c r="JW60" s="165" t="e">
        <f t="shared" si="306"/>
        <v>#N/A</v>
      </c>
      <c r="JX60" s="165" t="e">
        <f t="shared" si="307"/>
        <v>#N/A</v>
      </c>
      <c r="JY60" s="165" t="e">
        <f t="shared" si="308"/>
        <v>#N/A</v>
      </c>
      <c r="JZ60" s="165" t="e">
        <f t="shared" si="309"/>
        <v>#N/A</v>
      </c>
      <c r="KA60" s="165" t="e">
        <f t="shared" si="310"/>
        <v>#N/A</v>
      </c>
      <c r="KB60" s="165" t="e">
        <f t="shared" si="311"/>
        <v>#N/A</v>
      </c>
      <c r="KC60" s="165" t="e">
        <f t="shared" si="312"/>
        <v>#N/A</v>
      </c>
      <c r="KD60" s="165" t="e">
        <f t="shared" si="313"/>
        <v>#N/A</v>
      </c>
      <c r="KE60" s="165" t="e">
        <f t="shared" si="314"/>
        <v>#N/A</v>
      </c>
      <c r="KF60" s="165" t="e">
        <f t="shared" si="315"/>
        <v>#N/A</v>
      </c>
      <c r="KG60" s="165" t="e">
        <f t="shared" si="316"/>
        <v>#N/A</v>
      </c>
      <c r="KH60" s="165" t="e">
        <f t="shared" si="317"/>
        <v>#N/A</v>
      </c>
      <c r="KI60" s="165" t="e">
        <f t="shared" si="318"/>
        <v>#N/A</v>
      </c>
      <c r="KJ60" s="165" t="e">
        <f t="shared" si="319"/>
        <v>#N/A</v>
      </c>
      <c r="KK60" s="165" t="e">
        <f t="shared" si="320"/>
        <v>#N/A</v>
      </c>
      <c r="KL60" s="165" t="e">
        <f t="shared" si="321"/>
        <v>#N/A</v>
      </c>
      <c r="KM60" s="165" t="e">
        <f t="shared" si="322"/>
        <v>#N/A</v>
      </c>
      <c r="KN60" s="165" t="e">
        <f t="shared" si="323"/>
        <v>#N/A</v>
      </c>
      <c r="KO60" s="165" t="e">
        <f t="shared" si="324"/>
        <v>#N/A</v>
      </c>
      <c r="KP60" s="165" t="e">
        <f t="shared" si="325"/>
        <v>#N/A</v>
      </c>
      <c r="KQ60" s="165" t="e">
        <f t="shared" si="326"/>
        <v>#N/A</v>
      </c>
      <c r="KR60" s="165" t="e">
        <f t="shared" si="327"/>
        <v>#N/A</v>
      </c>
      <c r="KS60" s="165" t="e">
        <f t="shared" si="328"/>
        <v>#N/A</v>
      </c>
      <c r="KT60" s="165" t="e">
        <f t="shared" si="329"/>
        <v>#N/A</v>
      </c>
      <c r="KU60" s="165" t="e">
        <f t="shared" si="330"/>
        <v>#N/A</v>
      </c>
      <c r="KV60" s="165" t="e">
        <f t="shared" si="331"/>
        <v>#N/A</v>
      </c>
      <c r="KW60" s="165" t="e">
        <f t="shared" si="332"/>
        <v>#N/A</v>
      </c>
      <c r="KX60" s="165" t="e">
        <f t="shared" si="333"/>
        <v>#N/A</v>
      </c>
      <c r="KY60" s="165" t="e">
        <f t="shared" si="334"/>
        <v>#N/A</v>
      </c>
      <c r="KZ60" s="165" t="e">
        <f t="shared" si="335"/>
        <v>#N/A</v>
      </c>
      <c r="LA60" s="165" t="e">
        <f t="shared" si="336"/>
        <v>#N/A</v>
      </c>
      <c r="LB60" s="165" t="e">
        <f t="shared" si="337"/>
        <v>#N/A</v>
      </c>
      <c r="LC60" s="165" t="e">
        <f t="shared" si="338"/>
        <v>#N/A</v>
      </c>
      <c r="LD60" s="165" t="e">
        <f t="shared" si="339"/>
        <v>#N/A</v>
      </c>
      <c r="LE60" s="165" t="e">
        <f t="shared" si="340"/>
        <v>#N/A</v>
      </c>
      <c r="LF60" s="165" t="e">
        <f t="shared" si="341"/>
        <v>#N/A</v>
      </c>
      <c r="LG60" s="165" t="e">
        <f t="shared" si="342"/>
        <v>#N/A</v>
      </c>
      <c r="LH60" s="165" t="e">
        <f t="shared" si="343"/>
        <v>#N/A</v>
      </c>
      <c r="LI60" s="165" t="e">
        <f t="shared" si="344"/>
        <v>#N/A</v>
      </c>
      <c r="LJ60" s="165" t="e">
        <f t="shared" si="345"/>
        <v>#N/A</v>
      </c>
      <c r="LK60" s="165" t="e">
        <f t="shared" si="346"/>
        <v>#N/A</v>
      </c>
      <c r="LL60" s="165" t="e">
        <f t="shared" si="347"/>
        <v>#N/A</v>
      </c>
      <c r="LM60" s="165" t="e">
        <f t="shared" si="348"/>
        <v>#N/A</v>
      </c>
      <c r="LN60" s="165" t="e">
        <f t="shared" si="349"/>
        <v>#N/A</v>
      </c>
      <c r="LO60" s="165" t="e">
        <f t="shared" si="350"/>
        <v>#N/A</v>
      </c>
      <c r="LP60" s="165" t="e">
        <f t="shared" si="351"/>
        <v>#N/A</v>
      </c>
      <c r="LQ60" s="165" t="e">
        <f t="shared" si="352"/>
        <v>#N/A</v>
      </c>
      <c r="LR60" s="165" t="e">
        <f t="shared" si="353"/>
        <v>#N/A</v>
      </c>
      <c r="LS60" s="165" t="e">
        <f t="shared" si="354"/>
        <v>#N/A</v>
      </c>
      <c r="LT60" s="165" t="e">
        <f t="shared" si="355"/>
        <v>#N/A</v>
      </c>
      <c r="LU60" s="165" t="e">
        <f t="shared" si="356"/>
        <v>#N/A</v>
      </c>
      <c r="LV60" s="165" t="e">
        <f t="shared" si="357"/>
        <v>#N/A</v>
      </c>
      <c r="LW60" s="165" t="e">
        <f t="shared" si="358"/>
        <v>#N/A</v>
      </c>
      <c r="LX60" s="165" t="e">
        <f t="shared" si="359"/>
        <v>#N/A</v>
      </c>
      <c r="LY60" s="165" t="e">
        <f t="shared" si="360"/>
        <v>#N/A</v>
      </c>
      <c r="LZ60" s="165" t="e">
        <f t="shared" si="361"/>
        <v>#N/A</v>
      </c>
      <c r="MA60" s="165" t="e">
        <f t="shared" si="362"/>
        <v>#N/A</v>
      </c>
      <c r="MB60" s="165" t="e">
        <f t="shared" si="363"/>
        <v>#N/A</v>
      </c>
      <c r="MC60" s="165" t="e">
        <f t="shared" si="364"/>
        <v>#N/A</v>
      </c>
      <c r="MD60" s="165" t="e">
        <f t="shared" si="365"/>
        <v>#N/A</v>
      </c>
      <c r="ME60" s="165" t="e">
        <f t="shared" si="366"/>
        <v>#N/A</v>
      </c>
      <c r="MF60" s="165" t="e">
        <f t="shared" si="367"/>
        <v>#N/A</v>
      </c>
      <c r="MG60" s="165" t="e">
        <f t="shared" si="368"/>
        <v>#N/A</v>
      </c>
      <c r="MH60" s="165" t="e">
        <f t="shared" si="369"/>
        <v>#N/A</v>
      </c>
      <c r="MI60" s="165" t="e">
        <f t="shared" si="370"/>
        <v>#N/A</v>
      </c>
      <c r="MJ60" s="165" t="e">
        <f t="shared" si="371"/>
        <v>#N/A</v>
      </c>
      <c r="MK60" s="165" t="e">
        <f t="shared" si="372"/>
        <v>#N/A</v>
      </c>
      <c r="ML60" s="165" t="e">
        <f t="shared" si="373"/>
        <v>#N/A</v>
      </c>
      <c r="MM60" s="165" t="e">
        <f t="shared" si="374"/>
        <v>#N/A</v>
      </c>
      <c r="MN60" s="165" t="e">
        <f t="shared" si="375"/>
        <v>#N/A</v>
      </c>
      <c r="MO60" s="165" t="e">
        <f t="shared" si="376"/>
        <v>#N/A</v>
      </c>
      <c r="MP60" s="165" t="e">
        <f t="shared" si="377"/>
        <v>#N/A</v>
      </c>
      <c r="MQ60" s="165" t="e">
        <f t="shared" si="378"/>
        <v>#N/A</v>
      </c>
      <c r="MR60" s="165" t="e">
        <f t="shared" si="379"/>
        <v>#N/A</v>
      </c>
      <c r="MS60" s="165" t="e">
        <f t="shared" si="380"/>
        <v>#N/A</v>
      </c>
      <c r="MT60" s="165" t="e">
        <f t="shared" si="381"/>
        <v>#N/A</v>
      </c>
      <c r="MU60" s="165" t="e">
        <f t="shared" si="382"/>
        <v>#N/A</v>
      </c>
      <c r="MV60" s="165" t="e">
        <f t="shared" si="383"/>
        <v>#N/A</v>
      </c>
      <c r="MW60" s="165" t="e">
        <f t="shared" si="384"/>
        <v>#N/A</v>
      </c>
      <c r="MX60" s="165" t="e">
        <f t="shared" si="385"/>
        <v>#N/A</v>
      </c>
      <c r="MY60" s="165" t="e">
        <f t="shared" si="386"/>
        <v>#N/A</v>
      </c>
      <c r="MZ60" s="165" t="e">
        <f t="shared" si="387"/>
        <v>#N/A</v>
      </c>
      <c r="NA60" s="165" t="e">
        <f t="shared" si="388"/>
        <v>#N/A</v>
      </c>
      <c r="NB60" s="165" t="e">
        <f t="shared" si="389"/>
        <v>#N/A</v>
      </c>
      <c r="NC60" s="165" t="e">
        <f t="shared" si="390"/>
        <v>#N/A</v>
      </c>
      <c r="ND60" s="165" t="e">
        <f t="shared" si="391"/>
        <v>#N/A</v>
      </c>
      <c r="NE60" s="165" t="e">
        <f t="shared" si="392"/>
        <v>#N/A</v>
      </c>
      <c r="NF60" s="165" t="e">
        <f t="shared" si="393"/>
        <v>#N/A</v>
      </c>
      <c r="NG60" s="165" t="e">
        <f t="shared" si="394"/>
        <v>#N/A</v>
      </c>
      <c r="NH60" s="165" t="e">
        <f t="shared" si="395"/>
        <v>#N/A</v>
      </c>
      <c r="NI60" s="165" t="e">
        <f t="shared" si="396"/>
        <v>#N/A</v>
      </c>
      <c r="NJ60" s="165" t="e">
        <f t="shared" si="397"/>
        <v>#N/A</v>
      </c>
      <c r="NK60" s="165" t="e">
        <f t="shared" si="398"/>
        <v>#N/A</v>
      </c>
      <c r="NL60" s="165" t="e">
        <f t="shared" si="399"/>
        <v>#N/A</v>
      </c>
      <c r="NM60" s="165" t="e">
        <f t="shared" si="400"/>
        <v>#N/A</v>
      </c>
      <c r="NN60" s="165" t="e">
        <f t="shared" si="401"/>
        <v>#N/A</v>
      </c>
      <c r="NO60" s="165" t="e">
        <f t="shared" si="402"/>
        <v>#N/A</v>
      </c>
      <c r="NP60" s="165" t="e">
        <f t="shared" si="403"/>
        <v>#N/A</v>
      </c>
      <c r="NQ60" s="165" t="e">
        <f t="shared" si="404"/>
        <v>#N/A</v>
      </c>
      <c r="NR60" s="165" t="e">
        <f t="shared" si="405"/>
        <v>#N/A</v>
      </c>
      <c r="NS60" s="165" t="e">
        <f t="shared" si="406"/>
        <v>#N/A</v>
      </c>
      <c r="NT60" s="165" t="e">
        <f t="shared" si="407"/>
        <v>#N/A</v>
      </c>
      <c r="NU60" s="165" t="e">
        <f t="shared" si="408"/>
        <v>#N/A</v>
      </c>
      <c r="NV60" s="165" t="e">
        <f t="shared" si="409"/>
        <v>#N/A</v>
      </c>
      <c r="NW60" s="165" t="e">
        <f t="shared" si="410"/>
        <v>#N/A</v>
      </c>
      <c r="NX60" s="165" t="e">
        <f t="shared" si="411"/>
        <v>#N/A</v>
      </c>
      <c r="NY60" s="165" t="e">
        <f t="shared" si="412"/>
        <v>#N/A</v>
      </c>
      <c r="NZ60" s="165" t="e">
        <f t="shared" si="413"/>
        <v>#N/A</v>
      </c>
      <c r="OA60" s="165" t="e">
        <f t="shared" si="414"/>
        <v>#N/A</v>
      </c>
      <c r="OB60" s="165" t="e">
        <f t="shared" si="415"/>
        <v>#N/A</v>
      </c>
      <c r="OC60" s="165" t="e">
        <f t="shared" si="416"/>
        <v>#N/A</v>
      </c>
      <c r="OD60" s="165" t="e">
        <f t="shared" si="417"/>
        <v>#N/A</v>
      </c>
      <c r="OE60" s="165" t="e">
        <f t="shared" si="418"/>
        <v>#N/A</v>
      </c>
      <c r="OF60" s="165" t="e">
        <f t="shared" si="419"/>
        <v>#N/A</v>
      </c>
      <c r="OG60" s="165" t="e">
        <f t="shared" si="420"/>
        <v>#N/A</v>
      </c>
      <c r="OH60" s="165" t="e">
        <f t="shared" si="421"/>
        <v>#N/A</v>
      </c>
      <c r="OI60" s="165" t="e">
        <f t="shared" si="422"/>
        <v>#N/A</v>
      </c>
      <c r="OJ60" s="165" t="e">
        <f t="shared" si="423"/>
        <v>#N/A</v>
      </c>
      <c r="OK60" s="165" t="e">
        <f t="shared" si="424"/>
        <v>#N/A</v>
      </c>
      <c r="OL60" s="165" t="e">
        <f t="shared" si="425"/>
        <v>#N/A</v>
      </c>
      <c r="OM60" s="165" t="e">
        <f t="shared" si="426"/>
        <v>#N/A</v>
      </c>
      <c r="ON60" s="165" t="e">
        <f t="shared" si="427"/>
        <v>#N/A</v>
      </c>
      <c r="OO60" s="165" t="e">
        <f t="shared" si="428"/>
        <v>#N/A</v>
      </c>
      <c r="OP60" s="165" t="e">
        <f t="shared" si="429"/>
        <v>#N/A</v>
      </c>
      <c r="OQ60" s="165" t="e">
        <f t="shared" si="430"/>
        <v>#N/A</v>
      </c>
      <c r="OR60" s="165" t="e">
        <f t="shared" si="431"/>
        <v>#N/A</v>
      </c>
      <c r="OS60" s="165" t="e">
        <f t="shared" si="432"/>
        <v>#N/A</v>
      </c>
      <c r="OT60" s="165" t="e">
        <f t="shared" si="433"/>
        <v>#N/A</v>
      </c>
      <c r="OU60" s="165" t="e">
        <f t="shared" si="434"/>
        <v>#N/A</v>
      </c>
      <c r="OV60" s="165" t="e">
        <f t="shared" si="435"/>
        <v>#N/A</v>
      </c>
      <c r="OW60" s="165" t="e">
        <f t="shared" si="436"/>
        <v>#N/A</v>
      </c>
      <c r="OX60" s="165" t="e">
        <f t="shared" si="437"/>
        <v>#N/A</v>
      </c>
      <c r="OY60" s="165" t="e">
        <f t="shared" si="438"/>
        <v>#N/A</v>
      </c>
      <c r="OZ60" s="165" t="e">
        <f t="shared" si="439"/>
        <v>#N/A</v>
      </c>
      <c r="PA60" s="165" t="e">
        <f t="shared" si="440"/>
        <v>#N/A</v>
      </c>
      <c r="PB60" s="165" t="e">
        <f t="shared" si="441"/>
        <v>#N/A</v>
      </c>
      <c r="PC60" s="165" t="e">
        <f t="shared" si="442"/>
        <v>#N/A</v>
      </c>
      <c r="PD60" s="165" t="e">
        <f t="shared" si="443"/>
        <v>#N/A</v>
      </c>
      <c r="PE60" s="165" t="e">
        <f t="shared" si="444"/>
        <v>#N/A</v>
      </c>
      <c r="PF60" s="165" t="e">
        <f t="shared" si="445"/>
        <v>#N/A</v>
      </c>
      <c r="PG60" s="165" t="e">
        <f t="shared" si="446"/>
        <v>#N/A</v>
      </c>
      <c r="PH60" s="165" t="e">
        <f t="shared" si="447"/>
        <v>#N/A</v>
      </c>
    </row>
    <row r="61" spans="1:424" hidden="1" x14ac:dyDescent="0.45">
      <c r="A61" s="4">
        <v>58</v>
      </c>
      <c r="B61" s="92" t="str">
        <f t="shared" si="208"/>
        <v/>
      </c>
      <c r="C61" s="91"/>
      <c r="D61" s="92" t="str">
        <f t="shared" si="209"/>
        <v/>
      </c>
      <c r="E61" s="120" t="str">
        <f t="shared" si="0"/>
        <v/>
      </c>
      <c r="F61" s="120" t="str">
        <f t="shared" si="1"/>
        <v/>
      </c>
      <c r="G61" s="71" t="str">
        <f t="shared" si="210"/>
        <v/>
      </c>
      <c r="H61" s="23"/>
      <c r="I61" s="55"/>
      <c r="J61" s="298"/>
      <c r="K61" s="72" t="str">
        <f>IF(AND(B61&gt;0,C61&gt;0,D61&gt;0),IF(ISBLANK(J61),IF(ISBLANK(H61),"",(D61-B61)*VLOOKUP(H61,VLookups!$A$4:$B$13,2,FALSE)),J61),"")</f>
        <v/>
      </c>
      <c r="L61" s="73" t="str">
        <f t="shared" si="246"/>
        <v/>
      </c>
      <c r="M61" s="91"/>
      <c r="N61" s="265" t="str">
        <f>IF(AND(M61&gt;0,C61&gt;0,NOT(K61="")),ABS(VLOOKUP($M$1,VLookups!$A$43:$B$44,2,FALSE)-_xlfn.NORM.DIST(M61,G61,K61,TRUE)),"")</f>
        <v/>
      </c>
      <c r="O61" s="90" t="str">
        <f>IF(AND($B61&gt;0,$C61&gt;0,$D61&gt;0,NOT(ISBLANK($H61))),_xlfn.NORM.INV(ABS(VLOOKUP($M$1,VLookups!$A$43:$B$44,2,FALSE)-O$3),$G61,$K61),"")</f>
        <v/>
      </c>
      <c r="P61" s="89" t="str">
        <f>IF(AND($B61&gt;0,$C61&gt;0,$D61&gt;0,NOT(ISBLANK($H61))),_xlfn.NORM.INV(ABS(VLOOKUP($M$1,VLookups!$A$43:$B$44,2,FALSE)-P$3),$G61,$K61),"")</f>
        <v/>
      </c>
      <c r="Q61" s="90" t="str">
        <f>IF(AND($B61&gt;0,$C61&gt;0,$D61&gt;0,NOT(ISBLANK($H61))),_xlfn.NORM.INV(ABS(VLOOKUP($M$1,VLookups!$A$43:$B$44,2,FALSE)-Q$3),$G61,$K61),"")</f>
        <v/>
      </c>
      <c r="R61" s="89" t="str">
        <f>IF(AND($B61&gt;0,$C61&gt;0,$D61&gt;0,NOT(ISBLANK($H61))),_xlfn.NORM.INV(ABS(VLOOKUP($M$1,VLookups!$A$43:$B$44,2,FALSE)-R$3),$G61,$K61),"")</f>
        <v/>
      </c>
      <c r="S61" s="90" t="str">
        <f>IF(AND($B61&gt;0,$C61&gt;0,$D61&gt;0,NOT(ISBLANK($H61))),_xlfn.NORM.INV(ABS(VLOOKUP($M$1,VLookups!$A$43:$B$44,2,FALSE)-S$3),$G61,$K61),"")</f>
        <v/>
      </c>
      <c r="T61" s="89" t="str">
        <f>IF(AND($B61&gt;0,$C61&gt;0,$D61&gt;0,NOT(ISBLANK($H61))),_xlfn.NORM.INV(ABS(VLOOKUP($M$1,VLookups!$A$43:$B$44,2,FALSE)-T$3),$G61,$K61),"")</f>
        <v/>
      </c>
      <c r="U61" s="5"/>
      <c r="V61" s="164" t="str">
        <f t="shared" si="211"/>
        <v/>
      </c>
      <c r="W61" s="47" t="str">
        <f t="shared" si="212"/>
        <v/>
      </c>
      <c r="X61" s="47" t="str">
        <f t="shared" si="470"/>
        <v/>
      </c>
      <c r="Y61" s="47" t="str">
        <f t="shared" si="470"/>
        <v/>
      </c>
      <c r="Z61" s="47" t="str">
        <f t="shared" si="470"/>
        <v/>
      </c>
      <c r="AA61" s="47" t="str">
        <f t="shared" si="470"/>
        <v/>
      </c>
      <c r="AB61" s="47" t="str">
        <f t="shared" si="470"/>
        <v/>
      </c>
      <c r="AC61" s="47" t="str">
        <f t="shared" si="470"/>
        <v/>
      </c>
      <c r="AD61" s="47" t="str">
        <f t="shared" si="470"/>
        <v/>
      </c>
      <c r="AE61" s="47" t="str">
        <f t="shared" si="470"/>
        <v/>
      </c>
      <c r="AF61" s="47" t="str">
        <f t="shared" si="470"/>
        <v/>
      </c>
      <c r="AG61" s="47" t="str">
        <f t="shared" si="470"/>
        <v/>
      </c>
      <c r="AH61" s="47" t="str">
        <f t="shared" si="470"/>
        <v/>
      </c>
      <c r="AI61" s="47" t="str">
        <f t="shared" si="470"/>
        <v/>
      </c>
      <c r="AJ61" s="47" t="str">
        <f t="shared" si="470"/>
        <v/>
      </c>
      <c r="AK61" s="47" t="str">
        <f t="shared" si="470"/>
        <v/>
      </c>
      <c r="AL61" s="47" t="str">
        <f t="shared" si="470"/>
        <v/>
      </c>
      <c r="AM61" s="47" t="str">
        <f t="shared" si="470"/>
        <v/>
      </c>
      <c r="AN61" s="47" t="str">
        <f t="shared" si="470"/>
        <v/>
      </c>
      <c r="AO61" s="47" t="str">
        <f t="shared" si="470"/>
        <v/>
      </c>
      <c r="AP61" s="47" t="str">
        <f t="shared" si="470"/>
        <v/>
      </c>
      <c r="AQ61" s="47" t="str">
        <f t="shared" si="470"/>
        <v/>
      </c>
      <c r="AR61" s="47" t="str">
        <f t="shared" si="470"/>
        <v/>
      </c>
      <c r="AS61" s="47" t="str">
        <f t="shared" si="470"/>
        <v/>
      </c>
      <c r="AT61" s="47" t="str">
        <f t="shared" si="470"/>
        <v/>
      </c>
      <c r="AU61" s="47" t="str">
        <f t="shared" si="470"/>
        <v/>
      </c>
      <c r="AV61" s="47" t="str">
        <f t="shared" si="470"/>
        <v/>
      </c>
      <c r="AW61" s="47" t="str">
        <f t="shared" si="470"/>
        <v/>
      </c>
      <c r="AX61" s="47" t="str">
        <f t="shared" si="470"/>
        <v/>
      </c>
      <c r="AY61" s="47" t="str">
        <f t="shared" si="470"/>
        <v/>
      </c>
      <c r="AZ61" s="47" t="str">
        <f t="shared" si="470"/>
        <v/>
      </c>
      <c r="BA61" s="47" t="str">
        <f t="shared" si="470"/>
        <v/>
      </c>
      <c r="BB61" s="47" t="str">
        <f t="shared" si="470"/>
        <v/>
      </c>
      <c r="BC61" s="47" t="str">
        <f t="shared" si="470"/>
        <v/>
      </c>
      <c r="BD61" s="47" t="str">
        <f t="shared" si="470"/>
        <v/>
      </c>
      <c r="BE61" s="47" t="str">
        <f t="shared" si="470"/>
        <v/>
      </c>
      <c r="BF61" s="47" t="str">
        <f t="shared" si="470"/>
        <v/>
      </c>
      <c r="BG61" s="47" t="str">
        <f t="shared" si="470"/>
        <v/>
      </c>
      <c r="BH61" s="47" t="str">
        <f t="shared" si="470"/>
        <v/>
      </c>
      <c r="BI61" s="47" t="str">
        <f t="shared" si="470"/>
        <v/>
      </c>
      <c r="BJ61" s="47" t="str">
        <f t="shared" si="470"/>
        <v/>
      </c>
      <c r="BK61" s="47" t="str">
        <f t="shared" si="470"/>
        <v/>
      </c>
      <c r="BL61" s="47" t="str">
        <f t="shared" si="470"/>
        <v/>
      </c>
      <c r="BM61" s="47" t="str">
        <f t="shared" si="470"/>
        <v/>
      </c>
      <c r="BN61" s="47" t="str">
        <f t="shared" si="470"/>
        <v/>
      </c>
      <c r="BO61" s="47" t="str">
        <f t="shared" si="470"/>
        <v/>
      </c>
      <c r="BP61" s="47" t="str">
        <f t="shared" si="470"/>
        <v/>
      </c>
      <c r="BQ61" s="47" t="str">
        <f t="shared" si="470"/>
        <v/>
      </c>
      <c r="BR61" s="47" t="str">
        <f t="shared" si="470"/>
        <v/>
      </c>
      <c r="BS61" s="47" t="str">
        <f t="shared" si="470"/>
        <v/>
      </c>
      <c r="BT61" s="47" t="str">
        <f t="shared" si="470"/>
        <v/>
      </c>
      <c r="BU61" s="47" t="str">
        <f t="shared" si="470"/>
        <v/>
      </c>
      <c r="BV61" s="47" t="str">
        <f t="shared" si="470"/>
        <v/>
      </c>
      <c r="BW61" s="47" t="str">
        <f t="shared" si="470"/>
        <v/>
      </c>
      <c r="BX61" s="47" t="str">
        <f t="shared" si="470"/>
        <v/>
      </c>
      <c r="BY61" s="47" t="str">
        <f t="shared" si="470"/>
        <v/>
      </c>
      <c r="BZ61" s="47" t="str">
        <f t="shared" si="470"/>
        <v/>
      </c>
      <c r="CA61" s="47" t="str">
        <f t="shared" si="470"/>
        <v/>
      </c>
      <c r="CB61" s="47" t="str">
        <f t="shared" si="470"/>
        <v/>
      </c>
      <c r="CC61" s="47" t="str">
        <f t="shared" si="470"/>
        <v/>
      </c>
      <c r="CD61" s="47" t="str">
        <f t="shared" si="470"/>
        <v/>
      </c>
      <c r="CE61" s="47" t="str">
        <f t="shared" si="470"/>
        <v/>
      </c>
      <c r="CF61" s="47" t="str">
        <f t="shared" si="470"/>
        <v/>
      </c>
      <c r="CG61" s="47" t="str">
        <f t="shared" si="470"/>
        <v/>
      </c>
      <c r="CH61" s="47" t="str">
        <f t="shared" si="470"/>
        <v/>
      </c>
      <c r="CI61" s="47" t="str">
        <f t="shared" ref="CI61:DR64" si="472">IF(ISNONTEXT($V61),CJ61-$V61,"")</f>
        <v/>
      </c>
      <c r="CJ61" s="47" t="str">
        <f t="shared" si="472"/>
        <v/>
      </c>
      <c r="CK61" s="47" t="str">
        <f t="shared" si="472"/>
        <v/>
      </c>
      <c r="CL61" s="47" t="str">
        <f t="shared" si="472"/>
        <v/>
      </c>
      <c r="CM61" s="47" t="str">
        <f t="shared" si="472"/>
        <v/>
      </c>
      <c r="CN61" s="47" t="str">
        <f t="shared" si="472"/>
        <v/>
      </c>
      <c r="CO61" s="47" t="str">
        <f t="shared" si="472"/>
        <v/>
      </c>
      <c r="CP61" s="47" t="str">
        <f t="shared" si="472"/>
        <v/>
      </c>
      <c r="CQ61" s="47" t="str">
        <f t="shared" si="472"/>
        <v/>
      </c>
      <c r="CR61" s="47" t="str">
        <f t="shared" si="472"/>
        <v/>
      </c>
      <c r="CS61" s="47" t="str">
        <f t="shared" si="472"/>
        <v/>
      </c>
      <c r="CT61" s="47" t="str">
        <f t="shared" si="472"/>
        <v/>
      </c>
      <c r="CU61" s="47" t="str">
        <f t="shared" si="472"/>
        <v/>
      </c>
      <c r="CV61" s="47" t="str">
        <f t="shared" si="472"/>
        <v/>
      </c>
      <c r="CW61" s="47" t="str">
        <f t="shared" si="472"/>
        <v/>
      </c>
      <c r="CX61" s="47" t="str">
        <f t="shared" si="472"/>
        <v/>
      </c>
      <c r="CY61" s="47" t="str">
        <f t="shared" si="472"/>
        <v/>
      </c>
      <c r="CZ61" s="47" t="str">
        <f t="shared" si="472"/>
        <v/>
      </c>
      <c r="DA61" s="47" t="str">
        <f t="shared" si="472"/>
        <v/>
      </c>
      <c r="DB61" s="47" t="str">
        <f t="shared" si="472"/>
        <v/>
      </c>
      <c r="DC61" s="47" t="str">
        <f t="shared" si="472"/>
        <v/>
      </c>
      <c r="DD61" s="47" t="str">
        <f t="shared" si="472"/>
        <v/>
      </c>
      <c r="DE61" s="47" t="str">
        <f t="shared" si="472"/>
        <v/>
      </c>
      <c r="DF61" s="47" t="str">
        <f t="shared" si="472"/>
        <v/>
      </c>
      <c r="DG61" s="47" t="str">
        <f t="shared" si="472"/>
        <v/>
      </c>
      <c r="DH61" s="47" t="str">
        <f t="shared" si="472"/>
        <v/>
      </c>
      <c r="DI61" s="47" t="str">
        <f t="shared" si="472"/>
        <v/>
      </c>
      <c r="DJ61" s="47" t="str">
        <f t="shared" si="472"/>
        <v/>
      </c>
      <c r="DK61" s="47" t="str">
        <f t="shared" si="472"/>
        <v/>
      </c>
      <c r="DL61" s="47" t="str">
        <f t="shared" si="472"/>
        <v/>
      </c>
      <c r="DM61" s="47" t="str">
        <f t="shared" si="472"/>
        <v/>
      </c>
      <c r="DN61" s="47" t="str">
        <f t="shared" si="472"/>
        <v/>
      </c>
      <c r="DO61" s="47" t="str">
        <f t="shared" si="472"/>
        <v/>
      </c>
      <c r="DP61" s="47" t="str">
        <f t="shared" si="472"/>
        <v/>
      </c>
      <c r="DQ61" s="47" t="str">
        <f t="shared" si="472"/>
        <v/>
      </c>
      <c r="DR61" s="47" t="str">
        <f t="shared" si="472"/>
        <v/>
      </c>
      <c r="DS61" s="179" t="str">
        <f t="shared" si="213"/>
        <v/>
      </c>
      <c r="DT61" s="47" t="str">
        <f t="shared" si="214"/>
        <v/>
      </c>
      <c r="DU61" s="47" t="str">
        <f t="shared" si="471"/>
        <v/>
      </c>
      <c r="DV61" s="47" t="str">
        <f t="shared" si="471"/>
        <v/>
      </c>
      <c r="DW61" s="47" t="str">
        <f t="shared" si="471"/>
        <v/>
      </c>
      <c r="DX61" s="47" t="str">
        <f t="shared" si="471"/>
        <v/>
      </c>
      <c r="DY61" s="47" t="str">
        <f t="shared" si="471"/>
        <v/>
      </c>
      <c r="DZ61" s="47" t="str">
        <f t="shared" si="471"/>
        <v/>
      </c>
      <c r="EA61" s="47" t="str">
        <f t="shared" si="471"/>
        <v/>
      </c>
      <c r="EB61" s="47" t="str">
        <f t="shared" si="471"/>
        <v/>
      </c>
      <c r="EC61" s="47" t="str">
        <f t="shared" si="471"/>
        <v/>
      </c>
      <c r="ED61" s="47" t="str">
        <f t="shared" si="471"/>
        <v/>
      </c>
      <c r="EE61" s="47" t="str">
        <f t="shared" si="471"/>
        <v/>
      </c>
      <c r="EF61" s="47" t="str">
        <f t="shared" si="471"/>
        <v/>
      </c>
      <c r="EG61" s="47" t="str">
        <f t="shared" si="471"/>
        <v/>
      </c>
      <c r="EH61" s="47" t="str">
        <f t="shared" si="471"/>
        <v/>
      </c>
      <c r="EI61" s="47" t="str">
        <f t="shared" si="471"/>
        <v/>
      </c>
      <c r="EJ61" s="47" t="str">
        <f t="shared" si="471"/>
        <v/>
      </c>
      <c r="EK61" s="47" t="str">
        <f t="shared" si="471"/>
        <v/>
      </c>
      <c r="EL61" s="47" t="str">
        <f t="shared" si="471"/>
        <v/>
      </c>
      <c r="EM61" s="47" t="str">
        <f t="shared" si="471"/>
        <v/>
      </c>
      <c r="EN61" s="47" t="str">
        <f t="shared" si="471"/>
        <v/>
      </c>
      <c r="EO61" s="47" t="str">
        <f t="shared" si="471"/>
        <v/>
      </c>
      <c r="EP61" s="47" t="str">
        <f t="shared" si="471"/>
        <v/>
      </c>
      <c r="EQ61" s="47" t="str">
        <f t="shared" si="471"/>
        <v/>
      </c>
      <c r="ER61" s="47" t="str">
        <f t="shared" si="471"/>
        <v/>
      </c>
      <c r="ES61" s="47" t="str">
        <f t="shared" si="471"/>
        <v/>
      </c>
      <c r="ET61" s="47" t="str">
        <f t="shared" si="471"/>
        <v/>
      </c>
      <c r="EU61" s="47" t="str">
        <f t="shared" si="471"/>
        <v/>
      </c>
      <c r="EV61" s="47" t="str">
        <f t="shared" si="471"/>
        <v/>
      </c>
      <c r="EW61" s="47" t="str">
        <f t="shared" si="471"/>
        <v/>
      </c>
      <c r="EX61" s="47" t="str">
        <f t="shared" si="471"/>
        <v/>
      </c>
      <c r="EY61" s="47" t="str">
        <f t="shared" si="471"/>
        <v/>
      </c>
      <c r="EZ61" s="47" t="str">
        <f t="shared" si="471"/>
        <v/>
      </c>
      <c r="FA61" s="47" t="str">
        <f t="shared" si="471"/>
        <v/>
      </c>
      <c r="FB61" s="47" t="str">
        <f t="shared" si="471"/>
        <v/>
      </c>
      <c r="FC61" s="47" t="str">
        <f t="shared" si="471"/>
        <v/>
      </c>
      <c r="FD61" s="47" t="str">
        <f t="shared" si="471"/>
        <v/>
      </c>
      <c r="FE61" s="47" t="str">
        <f t="shared" si="471"/>
        <v/>
      </c>
      <c r="FF61" s="47" t="str">
        <f t="shared" si="471"/>
        <v/>
      </c>
      <c r="FG61" s="47" t="str">
        <f t="shared" si="471"/>
        <v/>
      </c>
      <c r="FH61" s="47" t="str">
        <f t="shared" si="471"/>
        <v/>
      </c>
      <c r="FI61" s="47" t="str">
        <f t="shared" si="471"/>
        <v/>
      </c>
      <c r="FJ61" s="47" t="str">
        <f t="shared" si="471"/>
        <v/>
      </c>
      <c r="FK61" s="47" t="str">
        <f t="shared" si="471"/>
        <v/>
      </c>
      <c r="FL61" s="47" t="str">
        <f t="shared" si="471"/>
        <v/>
      </c>
      <c r="FM61" s="47" t="str">
        <f t="shared" si="471"/>
        <v/>
      </c>
      <c r="FN61" s="47" t="str">
        <f t="shared" si="471"/>
        <v/>
      </c>
      <c r="FO61" s="47" t="str">
        <f t="shared" si="471"/>
        <v/>
      </c>
      <c r="FP61" s="47" t="str">
        <f t="shared" si="471"/>
        <v/>
      </c>
      <c r="FQ61" s="47" t="str">
        <f t="shared" si="471"/>
        <v/>
      </c>
      <c r="FR61" s="47" t="str">
        <f t="shared" si="471"/>
        <v/>
      </c>
      <c r="FS61" s="47" t="str">
        <f t="shared" si="471"/>
        <v/>
      </c>
      <c r="FT61" s="47" t="str">
        <f t="shared" si="471"/>
        <v/>
      </c>
      <c r="FU61" s="47" t="str">
        <f t="shared" si="471"/>
        <v/>
      </c>
      <c r="FV61" s="47" t="str">
        <f t="shared" si="471"/>
        <v/>
      </c>
      <c r="FW61" s="47" t="str">
        <f t="shared" si="471"/>
        <v/>
      </c>
      <c r="FX61" s="47" t="str">
        <f t="shared" si="471"/>
        <v/>
      </c>
      <c r="FY61" s="47" t="str">
        <f t="shared" si="471"/>
        <v/>
      </c>
      <c r="FZ61" s="47" t="str">
        <f t="shared" si="471"/>
        <v/>
      </c>
      <c r="GA61" s="47" t="str">
        <f t="shared" si="471"/>
        <v/>
      </c>
      <c r="GB61" s="47" t="str">
        <f t="shared" si="471"/>
        <v/>
      </c>
      <c r="GC61" s="47" t="str">
        <f t="shared" si="471"/>
        <v/>
      </c>
      <c r="GD61" s="47" t="str">
        <f t="shared" si="471"/>
        <v/>
      </c>
      <c r="GE61" s="47" t="str">
        <f t="shared" si="471"/>
        <v/>
      </c>
      <c r="GF61" s="47" t="str">
        <f t="shared" ref="GF61:HO64" si="473">IF(ISNONTEXT($V61),GE61+$V61,"")</f>
        <v/>
      </c>
      <c r="GG61" s="47" t="str">
        <f t="shared" si="473"/>
        <v/>
      </c>
      <c r="GH61" s="47" t="str">
        <f t="shared" si="473"/>
        <v/>
      </c>
      <c r="GI61" s="47" t="str">
        <f t="shared" si="473"/>
        <v/>
      </c>
      <c r="GJ61" s="47" t="str">
        <f t="shared" si="473"/>
        <v/>
      </c>
      <c r="GK61" s="47" t="str">
        <f t="shared" si="473"/>
        <v/>
      </c>
      <c r="GL61" s="47" t="str">
        <f t="shared" si="473"/>
        <v/>
      </c>
      <c r="GM61" s="47" t="str">
        <f t="shared" si="473"/>
        <v/>
      </c>
      <c r="GN61" s="47" t="str">
        <f t="shared" si="473"/>
        <v/>
      </c>
      <c r="GO61" s="47" t="str">
        <f t="shared" si="473"/>
        <v/>
      </c>
      <c r="GP61" s="47" t="str">
        <f t="shared" si="473"/>
        <v/>
      </c>
      <c r="GQ61" s="47" t="str">
        <f t="shared" si="473"/>
        <v/>
      </c>
      <c r="GR61" s="47" t="str">
        <f t="shared" si="473"/>
        <v/>
      </c>
      <c r="GS61" s="47" t="str">
        <f t="shared" si="473"/>
        <v/>
      </c>
      <c r="GT61" s="47" t="str">
        <f t="shared" si="473"/>
        <v/>
      </c>
      <c r="GU61" s="47" t="str">
        <f t="shared" si="473"/>
        <v/>
      </c>
      <c r="GV61" s="47" t="str">
        <f t="shared" si="473"/>
        <v/>
      </c>
      <c r="GW61" s="47" t="str">
        <f t="shared" si="473"/>
        <v/>
      </c>
      <c r="GX61" s="47" t="str">
        <f t="shared" si="473"/>
        <v/>
      </c>
      <c r="GY61" s="47" t="str">
        <f t="shared" si="473"/>
        <v/>
      </c>
      <c r="GZ61" s="47" t="str">
        <f t="shared" si="473"/>
        <v/>
      </c>
      <c r="HA61" s="47" t="str">
        <f t="shared" si="473"/>
        <v/>
      </c>
      <c r="HB61" s="47" t="str">
        <f t="shared" si="473"/>
        <v/>
      </c>
      <c r="HC61" s="47" t="str">
        <f t="shared" si="473"/>
        <v/>
      </c>
      <c r="HD61" s="47" t="str">
        <f t="shared" si="473"/>
        <v/>
      </c>
      <c r="HE61" s="47" t="str">
        <f t="shared" si="473"/>
        <v/>
      </c>
      <c r="HF61" s="47" t="str">
        <f t="shared" si="473"/>
        <v/>
      </c>
      <c r="HG61" s="47" t="str">
        <f t="shared" si="473"/>
        <v/>
      </c>
      <c r="HH61" s="47" t="str">
        <f t="shared" si="473"/>
        <v/>
      </c>
      <c r="HI61" s="47" t="str">
        <f t="shared" si="473"/>
        <v/>
      </c>
      <c r="HJ61" s="47" t="str">
        <f t="shared" si="473"/>
        <v/>
      </c>
      <c r="HK61" s="47" t="str">
        <f t="shared" si="473"/>
        <v/>
      </c>
      <c r="HL61" s="47" t="str">
        <f t="shared" si="473"/>
        <v/>
      </c>
      <c r="HM61" s="47" t="str">
        <f t="shared" si="473"/>
        <v/>
      </c>
      <c r="HN61" s="47" t="str">
        <f t="shared" si="473"/>
        <v/>
      </c>
      <c r="HO61" s="47" t="str">
        <f t="shared" si="473"/>
        <v/>
      </c>
      <c r="HP61" s="165" t="e">
        <f t="shared" si="247"/>
        <v>#N/A</v>
      </c>
      <c r="HQ61" s="165" t="e">
        <f t="shared" si="248"/>
        <v>#N/A</v>
      </c>
      <c r="HR61" s="165" t="e">
        <f t="shared" si="249"/>
        <v>#N/A</v>
      </c>
      <c r="HS61" s="165" t="e">
        <f t="shared" si="250"/>
        <v>#N/A</v>
      </c>
      <c r="HT61" s="165" t="e">
        <f t="shared" si="251"/>
        <v>#N/A</v>
      </c>
      <c r="HU61" s="165" t="e">
        <f t="shared" si="252"/>
        <v>#N/A</v>
      </c>
      <c r="HV61" s="165" t="e">
        <f t="shared" si="253"/>
        <v>#N/A</v>
      </c>
      <c r="HW61" s="165" t="e">
        <f t="shared" si="254"/>
        <v>#N/A</v>
      </c>
      <c r="HX61" s="165" t="e">
        <f t="shared" si="255"/>
        <v>#N/A</v>
      </c>
      <c r="HY61" s="165" t="e">
        <f t="shared" si="256"/>
        <v>#N/A</v>
      </c>
      <c r="HZ61" s="165" t="e">
        <f t="shared" si="257"/>
        <v>#N/A</v>
      </c>
      <c r="IA61" s="165" t="e">
        <f t="shared" si="258"/>
        <v>#N/A</v>
      </c>
      <c r="IB61" s="165" t="e">
        <f t="shared" si="259"/>
        <v>#N/A</v>
      </c>
      <c r="IC61" s="165" t="e">
        <f t="shared" si="260"/>
        <v>#N/A</v>
      </c>
      <c r="ID61" s="165" t="e">
        <f t="shared" si="261"/>
        <v>#N/A</v>
      </c>
      <c r="IE61" s="165" t="e">
        <f t="shared" si="262"/>
        <v>#N/A</v>
      </c>
      <c r="IF61" s="165" t="e">
        <f t="shared" si="263"/>
        <v>#N/A</v>
      </c>
      <c r="IG61" s="165" t="e">
        <f t="shared" si="264"/>
        <v>#N/A</v>
      </c>
      <c r="IH61" s="165" t="e">
        <f t="shared" si="265"/>
        <v>#N/A</v>
      </c>
      <c r="II61" s="165" t="e">
        <f t="shared" si="266"/>
        <v>#N/A</v>
      </c>
      <c r="IJ61" s="165" t="e">
        <f t="shared" si="267"/>
        <v>#N/A</v>
      </c>
      <c r="IK61" s="165" t="e">
        <f t="shared" si="268"/>
        <v>#N/A</v>
      </c>
      <c r="IL61" s="165" t="e">
        <f t="shared" si="269"/>
        <v>#N/A</v>
      </c>
      <c r="IM61" s="165" t="e">
        <f t="shared" si="270"/>
        <v>#N/A</v>
      </c>
      <c r="IN61" s="165" t="e">
        <f t="shared" si="271"/>
        <v>#N/A</v>
      </c>
      <c r="IO61" s="165" t="e">
        <f t="shared" si="272"/>
        <v>#N/A</v>
      </c>
      <c r="IP61" s="165" t="e">
        <f t="shared" si="273"/>
        <v>#N/A</v>
      </c>
      <c r="IQ61" s="165" t="e">
        <f t="shared" si="274"/>
        <v>#N/A</v>
      </c>
      <c r="IR61" s="165" t="e">
        <f t="shared" si="275"/>
        <v>#N/A</v>
      </c>
      <c r="IS61" s="165" t="e">
        <f t="shared" si="276"/>
        <v>#N/A</v>
      </c>
      <c r="IT61" s="165" t="e">
        <f t="shared" si="277"/>
        <v>#N/A</v>
      </c>
      <c r="IU61" s="165" t="e">
        <f t="shared" si="278"/>
        <v>#N/A</v>
      </c>
      <c r="IV61" s="165" t="e">
        <f t="shared" si="279"/>
        <v>#N/A</v>
      </c>
      <c r="IW61" s="165" t="e">
        <f t="shared" si="280"/>
        <v>#N/A</v>
      </c>
      <c r="IX61" s="165" t="e">
        <f t="shared" si="281"/>
        <v>#N/A</v>
      </c>
      <c r="IY61" s="165" t="e">
        <f t="shared" si="282"/>
        <v>#N/A</v>
      </c>
      <c r="IZ61" s="165" t="e">
        <f t="shared" si="283"/>
        <v>#N/A</v>
      </c>
      <c r="JA61" s="165" t="e">
        <f t="shared" si="284"/>
        <v>#N/A</v>
      </c>
      <c r="JB61" s="165" t="e">
        <f t="shared" si="285"/>
        <v>#N/A</v>
      </c>
      <c r="JC61" s="165" t="e">
        <f t="shared" si="286"/>
        <v>#N/A</v>
      </c>
      <c r="JD61" s="165" t="e">
        <f t="shared" si="287"/>
        <v>#N/A</v>
      </c>
      <c r="JE61" s="165" t="e">
        <f t="shared" si="288"/>
        <v>#N/A</v>
      </c>
      <c r="JF61" s="165" t="e">
        <f t="shared" si="289"/>
        <v>#N/A</v>
      </c>
      <c r="JG61" s="165" t="e">
        <f t="shared" si="290"/>
        <v>#N/A</v>
      </c>
      <c r="JH61" s="165" t="e">
        <f t="shared" si="291"/>
        <v>#N/A</v>
      </c>
      <c r="JI61" s="165" t="e">
        <f t="shared" si="292"/>
        <v>#N/A</v>
      </c>
      <c r="JJ61" s="165" t="e">
        <f t="shared" si="293"/>
        <v>#N/A</v>
      </c>
      <c r="JK61" s="165" t="e">
        <f t="shared" si="294"/>
        <v>#N/A</v>
      </c>
      <c r="JL61" s="165" t="e">
        <f t="shared" si="295"/>
        <v>#N/A</v>
      </c>
      <c r="JM61" s="165" t="e">
        <f t="shared" si="296"/>
        <v>#N/A</v>
      </c>
      <c r="JN61" s="165" t="e">
        <f t="shared" si="297"/>
        <v>#N/A</v>
      </c>
      <c r="JO61" s="165" t="e">
        <f t="shared" si="298"/>
        <v>#N/A</v>
      </c>
      <c r="JP61" s="165" t="e">
        <f t="shared" si="299"/>
        <v>#N/A</v>
      </c>
      <c r="JQ61" s="165" t="e">
        <f t="shared" si="300"/>
        <v>#N/A</v>
      </c>
      <c r="JR61" s="165" t="e">
        <f t="shared" si="301"/>
        <v>#N/A</v>
      </c>
      <c r="JS61" s="165" t="e">
        <f t="shared" si="302"/>
        <v>#N/A</v>
      </c>
      <c r="JT61" s="165" t="e">
        <f t="shared" si="303"/>
        <v>#N/A</v>
      </c>
      <c r="JU61" s="165" t="e">
        <f t="shared" si="304"/>
        <v>#N/A</v>
      </c>
      <c r="JV61" s="165" t="e">
        <f t="shared" si="305"/>
        <v>#N/A</v>
      </c>
      <c r="JW61" s="165" t="e">
        <f t="shared" si="306"/>
        <v>#N/A</v>
      </c>
      <c r="JX61" s="165" t="e">
        <f t="shared" si="307"/>
        <v>#N/A</v>
      </c>
      <c r="JY61" s="165" t="e">
        <f t="shared" si="308"/>
        <v>#N/A</v>
      </c>
      <c r="JZ61" s="165" t="e">
        <f t="shared" si="309"/>
        <v>#N/A</v>
      </c>
      <c r="KA61" s="165" t="e">
        <f t="shared" si="310"/>
        <v>#N/A</v>
      </c>
      <c r="KB61" s="165" t="e">
        <f t="shared" si="311"/>
        <v>#N/A</v>
      </c>
      <c r="KC61" s="165" t="e">
        <f t="shared" si="312"/>
        <v>#N/A</v>
      </c>
      <c r="KD61" s="165" t="e">
        <f t="shared" si="313"/>
        <v>#N/A</v>
      </c>
      <c r="KE61" s="165" t="e">
        <f t="shared" si="314"/>
        <v>#N/A</v>
      </c>
      <c r="KF61" s="165" t="e">
        <f t="shared" si="315"/>
        <v>#N/A</v>
      </c>
      <c r="KG61" s="165" t="e">
        <f t="shared" si="316"/>
        <v>#N/A</v>
      </c>
      <c r="KH61" s="165" t="e">
        <f t="shared" si="317"/>
        <v>#N/A</v>
      </c>
      <c r="KI61" s="165" t="e">
        <f t="shared" si="318"/>
        <v>#N/A</v>
      </c>
      <c r="KJ61" s="165" t="e">
        <f t="shared" si="319"/>
        <v>#N/A</v>
      </c>
      <c r="KK61" s="165" t="e">
        <f t="shared" si="320"/>
        <v>#N/A</v>
      </c>
      <c r="KL61" s="165" t="e">
        <f t="shared" si="321"/>
        <v>#N/A</v>
      </c>
      <c r="KM61" s="165" t="e">
        <f t="shared" si="322"/>
        <v>#N/A</v>
      </c>
      <c r="KN61" s="165" t="e">
        <f t="shared" si="323"/>
        <v>#N/A</v>
      </c>
      <c r="KO61" s="165" t="e">
        <f t="shared" si="324"/>
        <v>#N/A</v>
      </c>
      <c r="KP61" s="165" t="e">
        <f t="shared" si="325"/>
        <v>#N/A</v>
      </c>
      <c r="KQ61" s="165" t="e">
        <f t="shared" si="326"/>
        <v>#N/A</v>
      </c>
      <c r="KR61" s="165" t="e">
        <f t="shared" si="327"/>
        <v>#N/A</v>
      </c>
      <c r="KS61" s="165" t="e">
        <f t="shared" si="328"/>
        <v>#N/A</v>
      </c>
      <c r="KT61" s="165" t="e">
        <f t="shared" si="329"/>
        <v>#N/A</v>
      </c>
      <c r="KU61" s="165" t="e">
        <f t="shared" si="330"/>
        <v>#N/A</v>
      </c>
      <c r="KV61" s="165" t="e">
        <f t="shared" si="331"/>
        <v>#N/A</v>
      </c>
      <c r="KW61" s="165" t="e">
        <f t="shared" si="332"/>
        <v>#N/A</v>
      </c>
      <c r="KX61" s="165" t="e">
        <f t="shared" si="333"/>
        <v>#N/A</v>
      </c>
      <c r="KY61" s="165" t="e">
        <f t="shared" si="334"/>
        <v>#N/A</v>
      </c>
      <c r="KZ61" s="165" t="e">
        <f t="shared" si="335"/>
        <v>#N/A</v>
      </c>
      <c r="LA61" s="165" t="e">
        <f t="shared" si="336"/>
        <v>#N/A</v>
      </c>
      <c r="LB61" s="165" t="e">
        <f t="shared" si="337"/>
        <v>#N/A</v>
      </c>
      <c r="LC61" s="165" t="e">
        <f t="shared" si="338"/>
        <v>#N/A</v>
      </c>
      <c r="LD61" s="165" t="e">
        <f t="shared" si="339"/>
        <v>#N/A</v>
      </c>
      <c r="LE61" s="165" t="e">
        <f t="shared" si="340"/>
        <v>#N/A</v>
      </c>
      <c r="LF61" s="165" t="e">
        <f t="shared" si="341"/>
        <v>#N/A</v>
      </c>
      <c r="LG61" s="165" t="e">
        <f t="shared" si="342"/>
        <v>#N/A</v>
      </c>
      <c r="LH61" s="165" t="e">
        <f t="shared" si="343"/>
        <v>#N/A</v>
      </c>
      <c r="LI61" s="165" t="e">
        <f t="shared" si="344"/>
        <v>#N/A</v>
      </c>
      <c r="LJ61" s="165" t="e">
        <f t="shared" si="345"/>
        <v>#N/A</v>
      </c>
      <c r="LK61" s="165" t="e">
        <f t="shared" si="346"/>
        <v>#N/A</v>
      </c>
      <c r="LL61" s="165" t="e">
        <f t="shared" si="347"/>
        <v>#N/A</v>
      </c>
      <c r="LM61" s="165" t="e">
        <f t="shared" si="348"/>
        <v>#N/A</v>
      </c>
      <c r="LN61" s="165" t="e">
        <f t="shared" si="349"/>
        <v>#N/A</v>
      </c>
      <c r="LO61" s="165" t="e">
        <f t="shared" si="350"/>
        <v>#N/A</v>
      </c>
      <c r="LP61" s="165" t="e">
        <f t="shared" si="351"/>
        <v>#N/A</v>
      </c>
      <c r="LQ61" s="165" t="e">
        <f t="shared" si="352"/>
        <v>#N/A</v>
      </c>
      <c r="LR61" s="165" t="e">
        <f t="shared" si="353"/>
        <v>#N/A</v>
      </c>
      <c r="LS61" s="165" t="e">
        <f t="shared" si="354"/>
        <v>#N/A</v>
      </c>
      <c r="LT61" s="165" t="e">
        <f t="shared" si="355"/>
        <v>#N/A</v>
      </c>
      <c r="LU61" s="165" t="e">
        <f t="shared" si="356"/>
        <v>#N/A</v>
      </c>
      <c r="LV61" s="165" t="e">
        <f t="shared" si="357"/>
        <v>#N/A</v>
      </c>
      <c r="LW61" s="165" t="e">
        <f t="shared" si="358"/>
        <v>#N/A</v>
      </c>
      <c r="LX61" s="165" t="e">
        <f t="shared" si="359"/>
        <v>#N/A</v>
      </c>
      <c r="LY61" s="165" t="e">
        <f t="shared" si="360"/>
        <v>#N/A</v>
      </c>
      <c r="LZ61" s="165" t="e">
        <f t="shared" si="361"/>
        <v>#N/A</v>
      </c>
      <c r="MA61" s="165" t="e">
        <f t="shared" si="362"/>
        <v>#N/A</v>
      </c>
      <c r="MB61" s="165" t="e">
        <f t="shared" si="363"/>
        <v>#N/A</v>
      </c>
      <c r="MC61" s="165" t="e">
        <f t="shared" si="364"/>
        <v>#N/A</v>
      </c>
      <c r="MD61" s="165" t="e">
        <f t="shared" si="365"/>
        <v>#N/A</v>
      </c>
      <c r="ME61" s="165" t="e">
        <f t="shared" si="366"/>
        <v>#N/A</v>
      </c>
      <c r="MF61" s="165" t="e">
        <f t="shared" si="367"/>
        <v>#N/A</v>
      </c>
      <c r="MG61" s="165" t="e">
        <f t="shared" si="368"/>
        <v>#N/A</v>
      </c>
      <c r="MH61" s="165" t="e">
        <f t="shared" si="369"/>
        <v>#N/A</v>
      </c>
      <c r="MI61" s="165" t="e">
        <f t="shared" si="370"/>
        <v>#N/A</v>
      </c>
      <c r="MJ61" s="165" t="e">
        <f t="shared" si="371"/>
        <v>#N/A</v>
      </c>
      <c r="MK61" s="165" t="e">
        <f t="shared" si="372"/>
        <v>#N/A</v>
      </c>
      <c r="ML61" s="165" t="e">
        <f t="shared" si="373"/>
        <v>#N/A</v>
      </c>
      <c r="MM61" s="165" t="e">
        <f t="shared" si="374"/>
        <v>#N/A</v>
      </c>
      <c r="MN61" s="165" t="e">
        <f t="shared" si="375"/>
        <v>#N/A</v>
      </c>
      <c r="MO61" s="165" t="e">
        <f t="shared" si="376"/>
        <v>#N/A</v>
      </c>
      <c r="MP61" s="165" t="e">
        <f t="shared" si="377"/>
        <v>#N/A</v>
      </c>
      <c r="MQ61" s="165" t="e">
        <f t="shared" si="378"/>
        <v>#N/A</v>
      </c>
      <c r="MR61" s="165" t="e">
        <f t="shared" si="379"/>
        <v>#N/A</v>
      </c>
      <c r="MS61" s="165" t="e">
        <f t="shared" si="380"/>
        <v>#N/A</v>
      </c>
      <c r="MT61" s="165" t="e">
        <f t="shared" si="381"/>
        <v>#N/A</v>
      </c>
      <c r="MU61" s="165" t="e">
        <f t="shared" si="382"/>
        <v>#N/A</v>
      </c>
      <c r="MV61" s="165" t="e">
        <f t="shared" si="383"/>
        <v>#N/A</v>
      </c>
      <c r="MW61" s="165" t="e">
        <f t="shared" si="384"/>
        <v>#N/A</v>
      </c>
      <c r="MX61" s="165" t="e">
        <f t="shared" si="385"/>
        <v>#N/A</v>
      </c>
      <c r="MY61" s="165" t="e">
        <f t="shared" si="386"/>
        <v>#N/A</v>
      </c>
      <c r="MZ61" s="165" t="e">
        <f t="shared" si="387"/>
        <v>#N/A</v>
      </c>
      <c r="NA61" s="165" t="e">
        <f t="shared" si="388"/>
        <v>#N/A</v>
      </c>
      <c r="NB61" s="165" t="e">
        <f t="shared" si="389"/>
        <v>#N/A</v>
      </c>
      <c r="NC61" s="165" t="e">
        <f t="shared" si="390"/>
        <v>#N/A</v>
      </c>
      <c r="ND61" s="165" t="e">
        <f t="shared" si="391"/>
        <v>#N/A</v>
      </c>
      <c r="NE61" s="165" t="e">
        <f t="shared" si="392"/>
        <v>#N/A</v>
      </c>
      <c r="NF61" s="165" t="e">
        <f t="shared" si="393"/>
        <v>#N/A</v>
      </c>
      <c r="NG61" s="165" t="e">
        <f t="shared" si="394"/>
        <v>#N/A</v>
      </c>
      <c r="NH61" s="165" t="e">
        <f t="shared" si="395"/>
        <v>#N/A</v>
      </c>
      <c r="NI61" s="165" t="e">
        <f t="shared" si="396"/>
        <v>#N/A</v>
      </c>
      <c r="NJ61" s="165" t="e">
        <f t="shared" si="397"/>
        <v>#N/A</v>
      </c>
      <c r="NK61" s="165" t="e">
        <f t="shared" si="398"/>
        <v>#N/A</v>
      </c>
      <c r="NL61" s="165" t="e">
        <f t="shared" si="399"/>
        <v>#N/A</v>
      </c>
      <c r="NM61" s="165" t="e">
        <f t="shared" si="400"/>
        <v>#N/A</v>
      </c>
      <c r="NN61" s="165" t="e">
        <f t="shared" si="401"/>
        <v>#N/A</v>
      </c>
      <c r="NO61" s="165" t="e">
        <f t="shared" si="402"/>
        <v>#N/A</v>
      </c>
      <c r="NP61" s="165" t="e">
        <f t="shared" si="403"/>
        <v>#N/A</v>
      </c>
      <c r="NQ61" s="165" t="e">
        <f t="shared" si="404"/>
        <v>#N/A</v>
      </c>
      <c r="NR61" s="165" t="e">
        <f t="shared" si="405"/>
        <v>#N/A</v>
      </c>
      <c r="NS61" s="165" t="e">
        <f t="shared" si="406"/>
        <v>#N/A</v>
      </c>
      <c r="NT61" s="165" t="e">
        <f t="shared" si="407"/>
        <v>#N/A</v>
      </c>
      <c r="NU61" s="165" t="e">
        <f t="shared" si="408"/>
        <v>#N/A</v>
      </c>
      <c r="NV61" s="165" t="e">
        <f t="shared" si="409"/>
        <v>#N/A</v>
      </c>
      <c r="NW61" s="165" t="e">
        <f t="shared" si="410"/>
        <v>#N/A</v>
      </c>
      <c r="NX61" s="165" t="e">
        <f t="shared" si="411"/>
        <v>#N/A</v>
      </c>
      <c r="NY61" s="165" t="e">
        <f t="shared" si="412"/>
        <v>#N/A</v>
      </c>
      <c r="NZ61" s="165" t="e">
        <f t="shared" si="413"/>
        <v>#N/A</v>
      </c>
      <c r="OA61" s="165" t="e">
        <f t="shared" si="414"/>
        <v>#N/A</v>
      </c>
      <c r="OB61" s="165" t="e">
        <f t="shared" si="415"/>
        <v>#N/A</v>
      </c>
      <c r="OC61" s="165" t="e">
        <f t="shared" si="416"/>
        <v>#N/A</v>
      </c>
      <c r="OD61" s="165" t="e">
        <f t="shared" si="417"/>
        <v>#N/A</v>
      </c>
      <c r="OE61" s="165" t="e">
        <f t="shared" si="418"/>
        <v>#N/A</v>
      </c>
      <c r="OF61" s="165" t="e">
        <f t="shared" si="419"/>
        <v>#N/A</v>
      </c>
      <c r="OG61" s="165" t="e">
        <f t="shared" si="420"/>
        <v>#N/A</v>
      </c>
      <c r="OH61" s="165" t="e">
        <f t="shared" si="421"/>
        <v>#N/A</v>
      </c>
      <c r="OI61" s="165" t="e">
        <f t="shared" si="422"/>
        <v>#N/A</v>
      </c>
      <c r="OJ61" s="165" t="e">
        <f t="shared" si="423"/>
        <v>#N/A</v>
      </c>
      <c r="OK61" s="165" t="e">
        <f t="shared" si="424"/>
        <v>#N/A</v>
      </c>
      <c r="OL61" s="165" t="e">
        <f t="shared" si="425"/>
        <v>#N/A</v>
      </c>
      <c r="OM61" s="165" t="e">
        <f t="shared" si="426"/>
        <v>#N/A</v>
      </c>
      <c r="ON61" s="165" t="e">
        <f t="shared" si="427"/>
        <v>#N/A</v>
      </c>
      <c r="OO61" s="165" t="e">
        <f t="shared" si="428"/>
        <v>#N/A</v>
      </c>
      <c r="OP61" s="165" t="e">
        <f t="shared" si="429"/>
        <v>#N/A</v>
      </c>
      <c r="OQ61" s="165" t="e">
        <f t="shared" si="430"/>
        <v>#N/A</v>
      </c>
      <c r="OR61" s="165" t="e">
        <f t="shared" si="431"/>
        <v>#N/A</v>
      </c>
      <c r="OS61" s="165" t="e">
        <f t="shared" si="432"/>
        <v>#N/A</v>
      </c>
      <c r="OT61" s="165" t="e">
        <f t="shared" si="433"/>
        <v>#N/A</v>
      </c>
      <c r="OU61" s="165" t="e">
        <f t="shared" si="434"/>
        <v>#N/A</v>
      </c>
      <c r="OV61" s="165" t="e">
        <f t="shared" si="435"/>
        <v>#N/A</v>
      </c>
      <c r="OW61" s="165" t="e">
        <f t="shared" si="436"/>
        <v>#N/A</v>
      </c>
      <c r="OX61" s="165" t="e">
        <f t="shared" si="437"/>
        <v>#N/A</v>
      </c>
      <c r="OY61" s="165" t="e">
        <f t="shared" si="438"/>
        <v>#N/A</v>
      </c>
      <c r="OZ61" s="165" t="e">
        <f t="shared" si="439"/>
        <v>#N/A</v>
      </c>
      <c r="PA61" s="165" t="e">
        <f t="shared" si="440"/>
        <v>#N/A</v>
      </c>
      <c r="PB61" s="165" t="e">
        <f t="shared" si="441"/>
        <v>#N/A</v>
      </c>
      <c r="PC61" s="165" t="e">
        <f t="shared" si="442"/>
        <v>#N/A</v>
      </c>
      <c r="PD61" s="165" t="e">
        <f t="shared" si="443"/>
        <v>#N/A</v>
      </c>
      <c r="PE61" s="165" t="e">
        <f t="shared" si="444"/>
        <v>#N/A</v>
      </c>
      <c r="PF61" s="165" t="e">
        <f t="shared" si="445"/>
        <v>#N/A</v>
      </c>
      <c r="PG61" s="165" t="e">
        <f t="shared" si="446"/>
        <v>#N/A</v>
      </c>
      <c r="PH61" s="165" t="e">
        <f t="shared" si="447"/>
        <v>#N/A</v>
      </c>
    </row>
    <row r="62" spans="1:424" hidden="1" x14ac:dyDescent="0.45">
      <c r="A62" s="4">
        <v>59</v>
      </c>
      <c r="B62" s="92" t="str">
        <f t="shared" si="208"/>
        <v/>
      </c>
      <c r="C62" s="91"/>
      <c r="D62" s="92" t="str">
        <f t="shared" si="209"/>
        <v/>
      </c>
      <c r="E62" s="120" t="str">
        <f t="shared" si="0"/>
        <v/>
      </c>
      <c r="F62" s="120" t="str">
        <f t="shared" si="1"/>
        <v/>
      </c>
      <c r="G62" s="71" t="str">
        <f t="shared" si="210"/>
        <v/>
      </c>
      <c r="H62" s="23"/>
      <c r="I62" s="55"/>
      <c r="J62" s="298"/>
      <c r="K62" s="72" t="str">
        <f>IF(AND(B62&gt;0,C62&gt;0,D62&gt;0),IF(ISBLANK(J62),IF(ISBLANK(H62),"",(D62-B62)*VLOOKUP(H62,VLookups!$A$4:$B$13,2,FALSE)),J62),"")</f>
        <v/>
      </c>
      <c r="L62" s="73" t="str">
        <f t="shared" si="246"/>
        <v/>
      </c>
      <c r="M62" s="91"/>
      <c r="N62" s="265" t="str">
        <f>IF(AND(M62&gt;0,C62&gt;0,NOT(K62="")),ABS(VLOOKUP($M$1,VLookups!$A$43:$B$44,2,FALSE)-_xlfn.NORM.DIST(M62,G62,K62,TRUE)),"")</f>
        <v/>
      </c>
      <c r="O62" s="90" t="str">
        <f>IF(AND($B62&gt;0,$C62&gt;0,$D62&gt;0,NOT(ISBLANK($H62))),_xlfn.NORM.INV(ABS(VLOOKUP($M$1,VLookups!$A$43:$B$44,2,FALSE)-O$3),$G62,$K62),"")</f>
        <v/>
      </c>
      <c r="P62" s="89" t="str">
        <f>IF(AND($B62&gt;0,$C62&gt;0,$D62&gt;0,NOT(ISBLANK($H62))),_xlfn.NORM.INV(ABS(VLOOKUP($M$1,VLookups!$A$43:$B$44,2,FALSE)-P$3),$G62,$K62),"")</f>
        <v/>
      </c>
      <c r="Q62" s="90" t="str">
        <f>IF(AND($B62&gt;0,$C62&gt;0,$D62&gt;0,NOT(ISBLANK($H62))),_xlfn.NORM.INV(ABS(VLOOKUP($M$1,VLookups!$A$43:$B$44,2,FALSE)-Q$3),$G62,$K62),"")</f>
        <v/>
      </c>
      <c r="R62" s="89" t="str">
        <f>IF(AND($B62&gt;0,$C62&gt;0,$D62&gt;0,NOT(ISBLANK($H62))),_xlfn.NORM.INV(ABS(VLOOKUP($M$1,VLookups!$A$43:$B$44,2,FALSE)-R$3),$G62,$K62),"")</f>
        <v/>
      </c>
      <c r="S62" s="90" t="str">
        <f>IF(AND($B62&gt;0,$C62&gt;0,$D62&gt;0,NOT(ISBLANK($H62))),_xlfn.NORM.INV(ABS(VLOOKUP($M$1,VLookups!$A$43:$B$44,2,FALSE)-S$3),$G62,$K62),"")</f>
        <v/>
      </c>
      <c r="T62" s="89" t="str">
        <f>IF(AND($B62&gt;0,$C62&gt;0,$D62&gt;0,NOT(ISBLANK($H62))),_xlfn.NORM.INV(ABS(VLOOKUP($M$1,VLookups!$A$43:$B$44,2,FALSE)-T$3),$G62,$K62),"")</f>
        <v/>
      </c>
      <c r="U62" s="5"/>
      <c r="V62" s="164" t="str">
        <f t="shared" si="211"/>
        <v/>
      </c>
      <c r="W62" s="47" t="str">
        <f t="shared" si="212"/>
        <v/>
      </c>
      <c r="X62" s="47" t="str">
        <f t="shared" ref="X62:CI65" si="474">IF(ISNONTEXT($V62),Y62-$V62,"")</f>
        <v/>
      </c>
      <c r="Y62" s="47" t="str">
        <f t="shared" si="474"/>
        <v/>
      </c>
      <c r="Z62" s="47" t="str">
        <f t="shared" si="474"/>
        <v/>
      </c>
      <c r="AA62" s="47" t="str">
        <f t="shared" si="474"/>
        <v/>
      </c>
      <c r="AB62" s="47" t="str">
        <f t="shared" si="474"/>
        <v/>
      </c>
      <c r="AC62" s="47" t="str">
        <f t="shared" si="474"/>
        <v/>
      </c>
      <c r="AD62" s="47" t="str">
        <f t="shared" si="474"/>
        <v/>
      </c>
      <c r="AE62" s="47" t="str">
        <f t="shared" si="474"/>
        <v/>
      </c>
      <c r="AF62" s="47" t="str">
        <f t="shared" si="474"/>
        <v/>
      </c>
      <c r="AG62" s="47" t="str">
        <f t="shared" si="474"/>
        <v/>
      </c>
      <c r="AH62" s="47" t="str">
        <f t="shared" si="474"/>
        <v/>
      </c>
      <c r="AI62" s="47" t="str">
        <f t="shared" si="474"/>
        <v/>
      </c>
      <c r="AJ62" s="47" t="str">
        <f t="shared" si="474"/>
        <v/>
      </c>
      <c r="AK62" s="47" t="str">
        <f t="shared" si="474"/>
        <v/>
      </c>
      <c r="AL62" s="47" t="str">
        <f t="shared" si="474"/>
        <v/>
      </c>
      <c r="AM62" s="47" t="str">
        <f t="shared" si="474"/>
        <v/>
      </c>
      <c r="AN62" s="47" t="str">
        <f t="shared" si="474"/>
        <v/>
      </c>
      <c r="AO62" s="47" t="str">
        <f t="shared" si="474"/>
        <v/>
      </c>
      <c r="AP62" s="47" t="str">
        <f t="shared" si="474"/>
        <v/>
      </c>
      <c r="AQ62" s="47" t="str">
        <f t="shared" si="474"/>
        <v/>
      </c>
      <c r="AR62" s="47" t="str">
        <f t="shared" si="474"/>
        <v/>
      </c>
      <c r="AS62" s="47" t="str">
        <f t="shared" si="474"/>
        <v/>
      </c>
      <c r="AT62" s="47" t="str">
        <f t="shared" si="474"/>
        <v/>
      </c>
      <c r="AU62" s="47" t="str">
        <f t="shared" si="474"/>
        <v/>
      </c>
      <c r="AV62" s="47" t="str">
        <f t="shared" si="474"/>
        <v/>
      </c>
      <c r="AW62" s="47" t="str">
        <f t="shared" si="474"/>
        <v/>
      </c>
      <c r="AX62" s="47" t="str">
        <f t="shared" si="474"/>
        <v/>
      </c>
      <c r="AY62" s="47" t="str">
        <f t="shared" si="474"/>
        <v/>
      </c>
      <c r="AZ62" s="47" t="str">
        <f t="shared" si="474"/>
        <v/>
      </c>
      <c r="BA62" s="47" t="str">
        <f t="shared" si="474"/>
        <v/>
      </c>
      <c r="BB62" s="47" t="str">
        <f t="shared" si="474"/>
        <v/>
      </c>
      <c r="BC62" s="47" t="str">
        <f t="shared" si="474"/>
        <v/>
      </c>
      <c r="BD62" s="47" t="str">
        <f t="shared" si="474"/>
        <v/>
      </c>
      <c r="BE62" s="47" t="str">
        <f t="shared" si="474"/>
        <v/>
      </c>
      <c r="BF62" s="47" t="str">
        <f t="shared" si="474"/>
        <v/>
      </c>
      <c r="BG62" s="47" t="str">
        <f t="shared" si="474"/>
        <v/>
      </c>
      <c r="BH62" s="47" t="str">
        <f t="shared" si="474"/>
        <v/>
      </c>
      <c r="BI62" s="47" t="str">
        <f t="shared" si="474"/>
        <v/>
      </c>
      <c r="BJ62" s="47" t="str">
        <f t="shared" si="474"/>
        <v/>
      </c>
      <c r="BK62" s="47" t="str">
        <f t="shared" si="474"/>
        <v/>
      </c>
      <c r="BL62" s="47" t="str">
        <f t="shared" si="474"/>
        <v/>
      </c>
      <c r="BM62" s="47" t="str">
        <f t="shared" si="474"/>
        <v/>
      </c>
      <c r="BN62" s="47" t="str">
        <f t="shared" si="474"/>
        <v/>
      </c>
      <c r="BO62" s="47" t="str">
        <f t="shared" si="474"/>
        <v/>
      </c>
      <c r="BP62" s="47" t="str">
        <f t="shared" si="474"/>
        <v/>
      </c>
      <c r="BQ62" s="47" t="str">
        <f t="shared" si="474"/>
        <v/>
      </c>
      <c r="BR62" s="47" t="str">
        <f t="shared" si="474"/>
        <v/>
      </c>
      <c r="BS62" s="47" t="str">
        <f t="shared" si="474"/>
        <v/>
      </c>
      <c r="BT62" s="47" t="str">
        <f t="shared" si="474"/>
        <v/>
      </c>
      <c r="BU62" s="47" t="str">
        <f t="shared" si="474"/>
        <v/>
      </c>
      <c r="BV62" s="47" t="str">
        <f t="shared" si="474"/>
        <v/>
      </c>
      <c r="BW62" s="47" t="str">
        <f t="shared" si="474"/>
        <v/>
      </c>
      <c r="BX62" s="47" t="str">
        <f t="shared" si="474"/>
        <v/>
      </c>
      <c r="BY62" s="47" t="str">
        <f t="shared" si="474"/>
        <v/>
      </c>
      <c r="BZ62" s="47" t="str">
        <f t="shared" si="474"/>
        <v/>
      </c>
      <c r="CA62" s="47" t="str">
        <f t="shared" si="474"/>
        <v/>
      </c>
      <c r="CB62" s="47" t="str">
        <f t="shared" si="474"/>
        <v/>
      </c>
      <c r="CC62" s="47" t="str">
        <f t="shared" si="474"/>
        <v/>
      </c>
      <c r="CD62" s="47" t="str">
        <f t="shared" si="474"/>
        <v/>
      </c>
      <c r="CE62" s="47" t="str">
        <f t="shared" si="474"/>
        <v/>
      </c>
      <c r="CF62" s="47" t="str">
        <f t="shared" si="474"/>
        <v/>
      </c>
      <c r="CG62" s="47" t="str">
        <f t="shared" si="474"/>
        <v/>
      </c>
      <c r="CH62" s="47" t="str">
        <f t="shared" si="474"/>
        <v/>
      </c>
      <c r="CI62" s="47" t="str">
        <f t="shared" si="474"/>
        <v/>
      </c>
      <c r="CJ62" s="47" t="str">
        <f t="shared" si="472"/>
        <v/>
      </c>
      <c r="CK62" s="47" t="str">
        <f t="shared" si="472"/>
        <v/>
      </c>
      <c r="CL62" s="47" t="str">
        <f t="shared" si="472"/>
        <v/>
      </c>
      <c r="CM62" s="47" t="str">
        <f t="shared" si="472"/>
        <v/>
      </c>
      <c r="CN62" s="47" t="str">
        <f t="shared" si="472"/>
        <v/>
      </c>
      <c r="CO62" s="47" t="str">
        <f t="shared" si="472"/>
        <v/>
      </c>
      <c r="CP62" s="47" t="str">
        <f t="shared" si="472"/>
        <v/>
      </c>
      <c r="CQ62" s="47" t="str">
        <f t="shared" si="472"/>
        <v/>
      </c>
      <c r="CR62" s="47" t="str">
        <f t="shared" si="472"/>
        <v/>
      </c>
      <c r="CS62" s="47" t="str">
        <f t="shared" si="472"/>
        <v/>
      </c>
      <c r="CT62" s="47" t="str">
        <f t="shared" si="472"/>
        <v/>
      </c>
      <c r="CU62" s="47" t="str">
        <f t="shared" si="472"/>
        <v/>
      </c>
      <c r="CV62" s="47" t="str">
        <f t="shared" si="472"/>
        <v/>
      </c>
      <c r="CW62" s="47" t="str">
        <f t="shared" si="472"/>
        <v/>
      </c>
      <c r="CX62" s="47" t="str">
        <f t="shared" si="472"/>
        <v/>
      </c>
      <c r="CY62" s="47" t="str">
        <f t="shared" si="472"/>
        <v/>
      </c>
      <c r="CZ62" s="47" t="str">
        <f t="shared" si="472"/>
        <v/>
      </c>
      <c r="DA62" s="47" t="str">
        <f t="shared" si="472"/>
        <v/>
      </c>
      <c r="DB62" s="47" t="str">
        <f t="shared" si="472"/>
        <v/>
      </c>
      <c r="DC62" s="47" t="str">
        <f t="shared" si="472"/>
        <v/>
      </c>
      <c r="DD62" s="47" t="str">
        <f t="shared" si="472"/>
        <v/>
      </c>
      <c r="DE62" s="47" t="str">
        <f t="shared" si="472"/>
        <v/>
      </c>
      <c r="DF62" s="47" t="str">
        <f t="shared" si="472"/>
        <v/>
      </c>
      <c r="DG62" s="47" t="str">
        <f t="shared" si="472"/>
        <v/>
      </c>
      <c r="DH62" s="47" t="str">
        <f t="shared" si="472"/>
        <v/>
      </c>
      <c r="DI62" s="47" t="str">
        <f t="shared" si="472"/>
        <v/>
      </c>
      <c r="DJ62" s="47" t="str">
        <f t="shared" si="472"/>
        <v/>
      </c>
      <c r="DK62" s="47" t="str">
        <f t="shared" si="472"/>
        <v/>
      </c>
      <c r="DL62" s="47" t="str">
        <f t="shared" si="472"/>
        <v/>
      </c>
      <c r="DM62" s="47" t="str">
        <f t="shared" si="472"/>
        <v/>
      </c>
      <c r="DN62" s="47" t="str">
        <f t="shared" si="472"/>
        <v/>
      </c>
      <c r="DO62" s="47" t="str">
        <f t="shared" si="472"/>
        <v/>
      </c>
      <c r="DP62" s="47" t="str">
        <f t="shared" si="472"/>
        <v/>
      </c>
      <c r="DQ62" s="47" t="str">
        <f t="shared" si="472"/>
        <v/>
      </c>
      <c r="DR62" s="47" t="str">
        <f t="shared" si="472"/>
        <v/>
      </c>
      <c r="DS62" s="179" t="str">
        <f t="shared" si="213"/>
        <v/>
      </c>
      <c r="DT62" s="47" t="str">
        <f t="shared" si="214"/>
        <v/>
      </c>
      <c r="DU62" s="47" t="str">
        <f t="shared" ref="DU62:GF65" si="475">IF(ISNONTEXT($V62),DT62+$V62,"")</f>
        <v/>
      </c>
      <c r="DV62" s="47" t="str">
        <f t="shared" si="475"/>
        <v/>
      </c>
      <c r="DW62" s="47" t="str">
        <f t="shared" si="475"/>
        <v/>
      </c>
      <c r="DX62" s="47" t="str">
        <f t="shared" si="475"/>
        <v/>
      </c>
      <c r="DY62" s="47" t="str">
        <f t="shared" si="475"/>
        <v/>
      </c>
      <c r="DZ62" s="47" t="str">
        <f t="shared" si="475"/>
        <v/>
      </c>
      <c r="EA62" s="47" t="str">
        <f t="shared" si="475"/>
        <v/>
      </c>
      <c r="EB62" s="47" t="str">
        <f t="shared" si="475"/>
        <v/>
      </c>
      <c r="EC62" s="47" t="str">
        <f t="shared" si="475"/>
        <v/>
      </c>
      <c r="ED62" s="47" t="str">
        <f t="shared" si="475"/>
        <v/>
      </c>
      <c r="EE62" s="47" t="str">
        <f t="shared" si="475"/>
        <v/>
      </c>
      <c r="EF62" s="47" t="str">
        <f t="shared" si="475"/>
        <v/>
      </c>
      <c r="EG62" s="47" t="str">
        <f t="shared" si="475"/>
        <v/>
      </c>
      <c r="EH62" s="47" t="str">
        <f t="shared" si="475"/>
        <v/>
      </c>
      <c r="EI62" s="47" t="str">
        <f t="shared" si="475"/>
        <v/>
      </c>
      <c r="EJ62" s="47" t="str">
        <f t="shared" si="475"/>
        <v/>
      </c>
      <c r="EK62" s="47" t="str">
        <f t="shared" si="475"/>
        <v/>
      </c>
      <c r="EL62" s="47" t="str">
        <f t="shared" si="475"/>
        <v/>
      </c>
      <c r="EM62" s="47" t="str">
        <f t="shared" si="475"/>
        <v/>
      </c>
      <c r="EN62" s="47" t="str">
        <f t="shared" si="475"/>
        <v/>
      </c>
      <c r="EO62" s="47" t="str">
        <f t="shared" si="475"/>
        <v/>
      </c>
      <c r="EP62" s="47" t="str">
        <f t="shared" si="475"/>
        <v/>
      </c>
      <c r="EQ62" s="47" t="str">
        <f t="shared" si="475"/>
        <v/>
      </c>
      <c r="ER62" s="47" t="str">
        <f t="shared" si="475"/>
        <v/>
      </c>
      <c r="ES62" s="47" t="str">
        <f t="shared" si="475"/>
        <v/>
      </c>
      <c r="ET62" s="47" t="str">
        <f t="shared" si="475"/>
        <v/>
      </c>
      <c r="EU62" s="47" t="str">
        <f t="shared" si="475"/>
        <v/>
      </c>
      <c r="EV62" s="47" t="str">
        <f t="shared" si="475"/>
        <v/>
      </c>
      <c r="EW62" s="47" t="str">
        <f t="shared" si="475"/>
        <v/>
      </c>
      <c r="EX62" s="47" t="str">
        <f t="shared" si="475"/>
        <v/>
      </c>
      <c r="EY62" s="47" t="str">
        <f t="shared" si="475"/>
        <v/>
      </c>
      <c r="EZ62" s="47" t="str">
        <f t="shared" si="475"/>
        <v/>
      </c>
      <c r="FA62" s="47" t="str">
        <f t="shared" si="475"/>
        <v/>
      </c>
      <c r="FB62" s="47" t="str">
        <f t="shared" si="475"/>
        <v/>
      </c>
      <c r="FC62" s="47" t="str">
        <f t="shared" si="475"/>
        <v/>
      </c>
      <c r="FD62" s="47" t="str">
        <f t="shared" si="475"/>
        <v/>
      </c>
      <c r="FE62" s="47" t="str">
        <f t="shared" si="475"/>
        <v/>
      </c>
      <c r="FF62" s="47" t="str">
        <f t="shared" si="475"/>
        <v/>
      </c>
      <c r="FG62" s="47" t="str">
        <f t="shared" si="475"/>
        <v/>
      </c>
      <c r="FH62" s="47" t="str">
        <f t="shared" si="475"/>
        <v/>
      </c>
      <c r="FI62" s="47" t="str">
        <f t="shared" si="475"/>
        <v/>
      </c>
      <c r="FJ62" s="47" t="str">
        <f t="shared" si="475"/>
        <v/>
      </c>
      <c r="FK62" s="47" t="str">
        <f t="shared" si="475"/>
        <v/>
      </c>
      <c r="FL62" s="47" t="str">
        <f t="shared" si="475"/>
        <v/>
      </c>
      <c r="FM62" s="47" t="str">
        <f t="shared" si="475"/>
        <v/>
      </c>
      <c r="FN62" s="47" t="str">
        <f t="shared" si="475"/>
        <v/>
      </c>
      <c r="FO62" s="47" t="str">
        <f t="shared" si="475"/>
        <v/>
      </c>
      <c r="FP62" s="47" t="str">
        <f t="shared" si="475"/>
        <v/>
      </c>
      <c r="FQ62" s="47" t="str">
        <f t="shared" si="475"/>
        <v/>
      </c>
      <c r="FR62" s="47" t="str">
        <f t="shared" si="475"/>
        <v/>
      </c>
      <c r="FS62" s="47" t="str">
        <f t="shared" si="475"/>
        <v/>
      </c>
      <c r="FT62" s="47" t="str">
        <f t="shared" si="475"/>
        <v/>
      </c>
      <c r="FU62" s="47" t="str">
        <f t="shared" si="475"/>
        <v/>
      </c>
      <c r="FV62" s="47" t="str">
        <f t="shared" si="475"/>
        <v/>
      </c>
      <c r="FW62" s="47" t="str">
        <f t="shared" si="475"/>
        <v/>
      </c>
      <c r="FX62" s="47" t="str">
        <f t="shared" si="475"/>
        <v/>
      </c>
      <c r="FY62" s="47" t="str">
        <f t="shared" si="475"/>
        <v/>
      </c>
      <c r="FZ62" s="47" t="str">
        <f t="shared" si="475"/>
        <v/>
      </c>
      <c r="GA62" s="47" t="str">
        <f t="shared" si="475"/>
        <v/>
      </c>
      <c r="GB62" s="47" t="str">
        <f t="shared" si="475"/>
        <v/>
      </c>
      <c r="GC62" s="47" t="str">
        <f t="shared" si="475"/>
        <v/>
      </c>
      <c r="GD62" s="47" t="str">
        <f t="shared" si="475"/>
        <v/>
      </c>
      <c r="GE62" s="47" t="str">
        <f t="shared" si="475"/>
        <v/>
      </c>
      <c r="GF62" s="47" t="str">
        <f t="shared" si="475"/>
        <v/>
      </c>
      <c r="GG62" s="47" t="str">
        <f t="shared" si="473"/>
        <v/>
      </c>
      <c r="GH62" s="47" t="str">
        <f t="shared" si="473"/>
        <v/>
      </c>
      <c r="GI62" s="47" t="str">
        <f t="shared" si="473"/>
        <v/>
      </c>
      <c r="GJ62" s="47" t="str">
        <f t="shared" si="473"/>
        <v/>
      </c>
      <c r="GK62" s="47" t="str">
        <f t="shared" si="473"/>
        <v/>
      </c>
      <c r="GL62" s="47" t="str">
        <f t="shared" si="473"/>
        <v/>
      </c>
      <c r="GM62" s="47" t="str">
        <f t="shared" si="473"/>
        <v/>
      </c>
      <c r="GN62" s="47" t="str">
        <f t="shared" si="473"/>
        <v/>
      </c>
      <c r="GO62" s="47" t="str">
        <f t="shared" si="473"/>
        <v/>
      </c>
      <c r="GP62" s="47" t="str">
        <f t="shared" si="473"/>
        <v/>
      </c>
      <c r="GQ62" s="47" t="str">
        <f t="shared" si="473"/>
        <v/>
      </c>
      <c r="GR62" s="47" t="str">
        <f t="shared" si="473"/>
        <v/>
      </c>
      <c r="GS62" s="47" t="str">
        <f t="shared" si="473"/>
        <v/>
      </c>
      <c r="GT62" s="47" t="str">
        <f t="shared" si="473"/>
        <v/>
      </c>
      <c r="GU62" s="47" t="str">
        <f t="shared" si="473"/>
        <v/>
      </c>
      <c r="GV62" s="47" t="str">
        <f t="shared" si="473"/>
        <v/>
      </c>
      <c r="GW62" s="47" t="str">
        <f t="shared" si="473"/>
        <v/>
      </c>
      <c r="GX62" s="47" t="str">
        <f t="shared" si="473"/>
        <v/>
      </c>
      <c r="GY62" s="47" t="str">
        <f t="shared" si="473"/>
        <v/>
      </c>
      <c r="GZ62" s="47" t="str">
        <f t="shared" si="473"/>
        <v/>
      </c>
      <c r="HA62" s="47" t="str">
        <f t="shared" si="473"/>
        <v/>
      </c>
      <c r="HB62" s="47" t="str">
        <f t="shared" si="473"/>
        <v/>
      </c>
      <c r="HC62" s="47" t="str">
        <f t="shared" si="473"/>
        <v/>
      </c>
      <c r="HD62" s="47" t="str">
        <f t="shared" si="473"/>
        <v/>
      </c>
      <c r="HE62" s="47" t="str">
        <f t="shared" si="473"/>
        <v/>
      </c>
      <c r="HF62" s="47" t="str">
        <f t="shared" si="473"/>
        <v/>
      </c>
      <c r="HG62" s="47" t="str">
        <f t="shared" si="473"/>
        <v/>
      </c>
      <c r="HH62" s="47" t="str">
        <f t="shared" si="473"/>
        <v/>
      </c>
      <c r="HI62" s="47" t="str">
        <f t="shared" si="473"/>
        <v/>
      </c>
      <c r="HJ62" s="47" t="str">
        <f t="shared" si="473"/>
        <v/>
      </c>
      <c r="HK62" s="47" t="str">
        <f t="shared" si="473"/>
        <v/>
      </c>
      <c r="HL62" s="47" t="str">
        <f t="shared" si="473"/>
        <v/>
      </c>
      <c r="HM62" s="47" t="str">
        <f t="shared" si="473"/>
        <v/>
      </c>
      <c r="HN62" s="47" t="str">
        <f t="shared" si="473"/>
        <v/>
      </c>
      <c r="HO62" s="47" t="str">
        <f t="shared" si="473"/>
        <v/>
      </c>
      <c r="HP62" s="165" t="e">
        <f t="shared" si="247"/>
        <v>#N/A</v>
      </c>
      <c r="HQ62" s="165" t="e">
        <f t="shared" si="248"/>
        <v>#N/A</v>
      </c>
      <c r="HR62" s="165" t="e">
        <f t="shared" si="249"/>
        <v>#N/A</v>
      </c>
      <c r="HS62" s="165" t="e">
        <f t="shared" si="250"/>
        <v>#N/A</v>
      </c>
      <c r="HT62" s="165" t="e">
        <f t="shared" si="251"/>
        <v>#N/A</v>
      </c>
      <c r="HU62" s="165" t="e">
        <f t="shared" si="252"/>
        <v>#N/A</v>
      </c>
      <c r="HV62" s="165" t="e">
        <f t="shared" si="253"/>
        <v>#N/A</v>
      </c>
      <c r="HW62" s="165" t="e">
        <f t="shared" si="254"/>
        <v>#N/A</v>
      </c>
      <c r="HX62" s="165" t="e">
        <f t="shared" si="255"/>
        <v>#N/A</v>
      </c>
      <c r="HY62" s="165" t="e">
        <f t="shared" si="256"/>
        <v>#N/A</v>
      </c>
      <c r="HZ62" s="165" t="e">
        <f t="shared" si="257"/>
        <v>#N/A</v>
      </c>
      <c r="IA62" s="165" t="e">
        <f t="shared" si="258"/>
        <v>#N/A</v>
      </c>
      <c r="IB62" s="165" t="e">
        <f t="shared" si="259"/>
        <v>#N/A</v>
      </c>
      <c r="IC62" s="165" t="e">
        <f t="shared" si="260"/>
        <v>#N/A</v>
      </c>
      <c r="ID62" s="165" t="e">
        <f t="shared" si="261"/>
        <v>#N/A</v>
      </c>
      <c r="IE62" s="165" t="e">
        <f t="shared" si="262"/>
        <v>#N/A</v>
      </c>
      <c r="IF62" s="165" t="e">
        <f t="shared" si="263"/>
        <v>#N/A</v>
      </c>
      <c r="IG62" s="165" t="e">
        <f t="shared" si="264"/>
        <v>#N/A</v>
      </c>
      <c r="IH62" s="165" t="e">
        <f t="shared" si="265"/>
        <v>#N/A</v>
      </c>
      <c r="II62" s="165" t="e">
        <f t="shared" si="266"/>
        <v>#N/A</v>
      </c>
      <c r="IJ62" s="165" t="e">
        <f t="shared" si="267"/>
        <v>#N/A</v>
      </c>
      <c r="IK62" s="165" t="e">
        <f t="shared" si="268"/>
        <v>#N/A</v>
      </c>
      <c r="IL62" s="165" t="e">
        <f t="shared" si="269"/>
        <v>#N/A</v>
      </c>
      <c r="IM62" s="165" t="e">
        <f t="shared" si="270"/>
        <v>#N/A</v>
      </c>
      <c r="IN62" s="165" t="e">
        <f t="shared" si="271"/>
        <v>#N/A</v>
      </c>
      <c r="IO62" s="165" t="e">
        <f t="shared" si="272"/>
        <v>#N/A</v>
      </c>
      <c r="IP62" s="165" t="e">
        <f t="shared" si="273"/>
        <v>#N/A</v>
      </c>
      <c r="IQ62" s="165" t="e">
        <f t="shared" si="274"/>
        <v>#N/A</v>
      </c>
      <c r="IR62" s="165" t="e">
        <f t="shared" si="275"/>
        <v>#N/A</v>
      </c>
      <c r="IS62" s="165" t="e">
        <f t="shared" si="276"/>
        <v>#N/A</v>
      </c>
      <c r="IT62" s="165" t="e">
        <f t="shared" si="277"/>
        <v>#N/A</v>
      </c>
      <c r="IU62" s="165" t="e">
        <f t="shared" si="278"/>
        <v>#N/A</v>
      </c>
      <c r="IV62" s="165" t="e">
        <f t="shared" si="279"/>
        <v>#N/A</v>
      </c>
      <c r="IW62" s="165" t="e">
        <f t="shared" si="280"/>
        <v>#N/A</v>
      </c>
      <c r="IX62" s="165" t="e">
        <f t="shared" si="281"/>
        <v>#N/A</v>
      </c>
      <c r="IY62" s="165" t="e">
        <f t="shared" si="282"/>
        <v>#N/A</v>
      </c>
      <c r="IZ62" s="165" t="e">
        <f t="shared" si="283"/>
        <v>#N/A</v>
      </c>
      <c r="JA62" s="165" t="e">
        <f t="shared" si="284"/>
        <v>#N/A</v>
      </c>
      <c r="JB62" s="165" t="e">
        <f t="shared" si="285"/>
        <v>#N/A</v>
      </c>
      <c r="JC62" s="165" t="e">
        <f t="shared" si="286"/>
        <v>#N/A</v>
      </c>
      <c r="JD62" s="165" t="e">
        <f t="shared" si="287"/>
        <v>#N/A</v>
      </c>
      <c r="JE62" s="165" t="e">
        <f t="shared" si="288"/>
        <v>#N/A</v>
      </c>
      <c r="JF62" s="165" t="e">
        <f t="shared" si="289"/>
        <v>#N/A</v>
      </c>
      <c r="JG62" s="165" t="e">
        <f t="shared" si="290"/>
        <v>#N/A</v>
      </c>
      <c r="JH62" s="165" t="e">
        <f t="shared" si="291"/>
        <v>#N/A</v>
      </c>
      <c r="JI62" s="165" t="e">
        <f t="shared" si="292"/>
        <v>#N/A</v>
      </c>
      <c r="JJ62" s="165" t="e">
        <f t="shared" si="293"/>
        <v>#N/A</v>
      </c>
      <c r="JK62" s="165" t="e">
        <f t="shared" si="294"/>
        <v>#N/A</v>
      </c>
      <c r="JL62" s="165" t="e">
        <f t="shared" si="295"/>
        <v>#N/A</v>
      </c>
      <c r="JM62" s="165" t="e">
        <f t="shared" si="296"/>
        <v>#N/A</v>
      </c>
      <c r="JN62" s="165" t="e">
        <f t="shared" si="297"/>
        <v>#N/A</v>
      </c>
      <c r="JO62" s="165" t="e">
        <f t="shared" si="298"/>
        <v>#N/A</v>
      </c>
      <c r="JP62" s="165" t="e">
        <f t="shared" si="299"/>
        <v>#N/A</v>
      </c>
      <c r="JQ62" s="165" t="e">
        <f t="shared" si="300"/>
        <v>#N/A</v>
      </c>
      <c r="JR62" s="165" t="e">
        <f t="shared" si="301"/>
        <v>#N/A</v>
      </c>
      <c r="JS62" s="165" t="e">
        <f t="shared" si="302"/>
        <v>#N/A</v>
      </c>
      <c r="JT62" s="165" t="e">
        <f t="shared" si="303"/>
        <v>#N/A</v>
      </c>
      <c r="JU62" s="165" t="e">
        <f t="shared" si="304"/>
        <v>#N/A</v>
      </c>
      <c r="JV62" s="165" t="e">
        <f t="shared" si="305"/>
        <v>#N/A</v>
      </c>
      <c r="JW62" s="165" t="e">
        <f t="shared" si="306"/>
        <v>#N/A</v>
      </c>
      <c r="JX62" s="165" t="e">
        <f t="shared" si="307"/>
        <v>#N/A</v>
      </c>
      <c r="JY62" s="165" t="e">
        <f t="shared" si="308"/>
        <v>#N/A</v>
      </c>
      <c r="JZ62" s="165" t="e">
        <f t="shared" si="309"/>
        <v>#N/A</v>
      </c>
      <c r="KA62" s="165" t="e">
        <f t="shared" si="310"/>
        <v>#N/A</v>
      </c>
      <c r="KB62" s="165" t="e">
        <f t="shared" si="311"/>
        <v>#N/A</v>
      </c>
      <c r="KC62" s="165" t="e">
        <f t="shared" si="312"/>
        <v>#N/A</v>
      </c>
      <c r="KD62" s="165" t="e">
        <f t="shared" si="313"/>
        <v>#N/A</v>
      </c>
      <c r="KE62" s="165" t="e">
        <f t="shared" si="314"/>
        <v>#N/A</v>
      </c>
      <c r="KF62" s="165" t="e">
        <f t="shared" si="315"/>
        <v>#N/A</v>
      </c>
      <c r="KG62" s="165" t="e">
        <f t="shared" si="316"/>
        <v>#N/A</v>
      </c>
      <c r="KH62" s="165" t="e">
        <f t="shared" si="317"/>
        <v>#N/A</v>
      </c>
      <c r="KI62" s="165" t="e">
        <f t="shared" si="318"/>
        <v>#N/A</v>
      </c>
      <c r="KJ62" s="165" t="e">
        <f t="shared" si="319"/>
        <v>#N/A</v>
      </c>
      <c r="KK62" s="165" t="e">
        <f t="shared" si="320"/>
        <v>#N/A</v>
      </c>
      <c r="KL62" s="165" t="e">
        <f t="shared" si="321"/>
        <v>#N/A</v>
      </c>
      <c r="KM62" s="165" t="e">
        <f t="shared" si="322"/>
        <v>#N/A</v>
      </c>
      <c r="KN62" s="165" t="e">
        <f t="shared" si="323"/>
        <v>#N/A</v>
      </c>
      <c r="KO62" s="165" t="e">
        <f t="shared" si="324"/>
        <v>#N/A</v>
      </c>
      <c r="KP62" s="165" t="e">
        <f t="shared" si="325"/>
        <v>#N/A</v>
      </c>
      <c r="KQ62" s="165" t="e">
        <f t="shared" si="326"/>
        <v>#N/A</v>
      </c>
      <c r="KR62" s="165" t="e">
        <f t="shared" si="327"/>
        <v>#N/A</v>
      </c>
      <c r="KS62" s="165" t="e">
        <f t="shared" si="328"/>
        <v>#N/A</v>
      </c>
      <c r="KT62" s="165" t="e">
        <f t="shared" si="329"/>
        <v>#N/A</v>
      </c>
      <c r="KU62" s="165" t="e">
        <f t="shared" si="330"/>
        <v>#N/A</v>
      </c>
      <c r="KV62" s="165" t="e">
        <f t="shared" si="331"/>
        <v>#N/A</v>
      </c>
      <c r="KW62" s="165" t="e">
        <f t="shared" si="332"/>
        <v>#N/A</v>
      </c>
      <c r="KX62" s="165" t="e">
        <f t="shared" si="333"/>
        <v>#N/A</v>
      </c>
      <c r="KY62" s="165" t="e">
        <f t="shared" si="334"/>
        <v>#N/A</v>
      </c>
      <c r="KZ62" s="165" t="e">
        <f t="shared" si="335"/>
        <v>#N/A</v>
      </c>
      <c r="LA62" s="165" t="e">
        <f t="shared" si="336"/>
        <v>#N/A</v>
      </c>
      <c r="LB62" s="165" t="e">
        <f t="shared" si="337"/>
        <v>#N/A</v>
      </c>
      <c r="LC62" s="165" t="e">
        <f t="shared" si="338"/>
        <v>#N/A</v>
      </c>
      <c r="LD62" s="165" t="e">
        <f t="shared" si="339"/>
        <v>#N/A</v>
      </c>
      <c r="LE62" s="165" t="e">
        <f t="shared" si="340"/>
        <v>#N/A</v>
      </c>
      <c r="LF62" s="165" t="e">
        <f t="shared" si="341"/>
        <v>#N/A</v>
      </c>
      <c r="LG62" s="165" t="e">
        <f t="shared" si="342"/>
        <v>#N/A</v>
      </c>
      <c r="LH62" s="165" t="e">
        <f t="shared" si="343"/>
        <v>#N/A</v>
      </c>
      <c r="LI62" s="165" t="e">
        <f t="shared" si="344"/>
        <v>#N/A</v>
      </c>
      <c r="LJ62" s="165" t="e">
        <f t="shared" si="345"/>
        <v>#N/A</v>
      </c>
      <c r="LK62" s="165" t="e">
        <f t="shared" si="346"/>
        <v>#N/A</v>
      </c>
      <c r="LL62" s="165" t="e">
        <f t="shared" si="347"/>
        <v>#N/A</v>
      </c>
      <c r="LM62" s="165" t="e">
        <f t="shared" si="348"/>
        <v>#N/A</v>
      </c>
      <c r="LN62" s="165" t="e">
        <f t="shared" si="349"/>
        <v>#N/A</v>
      </c>
      <c r="LO62" s="165" t="e">
        <f t="shared" si="350"/>
        <v>#N/A</v>
      </c>
      <c r="LP62" s="165" t="e">
        <f t="shared" si="351"/>
        <v>#N/A</v>
      </c>
      <c r="LQ62" s="165" t="e">
        <f t="shared" si="352"/>
        <v>#N/A</v>
      </c>
      <c r="LR62" s="165" t="e">
        <f t="shared" si="353"/>
        <v>#N/A</v>
      </c>
      <c r="LS62" s="165" t="e">
        <f t="shared" si="354"/>
        <v>#N/A</v>
      </c>
      <c r="LT62" s="165" t="e">
        <f t="shared" si="355"/>
        <v>#N/A</v>
      </c>
      <c r="LU62" s="165" t="e">
        <f t="shared" si="356"/>
        <v>#N/A</v>
      </c>
      <c r="LV62" s="165" t="e">
        <f t="shared" si="357"/>
        <v>#N/A</v>
      </c>
      <c r="LW62" s="165" t="e">
        <f t="shared" si="358"/>
        <v>#N/A</v>
      </c>
      <c r="LX62" s="165" t="e">
        <f t="shared" si="359"/>
        <v>#N/A</v>
      </c>
      <c r="LY62" s="165" t="e">
        <f t="shared" si="360"/>
        <v>#N/A</v>
      </c>
      <c r="LZ62" s="165" t="e">
        <f t="shared" si="361"/>
        <v>#N/A</v>
      </c>
      <c r="MA62" s="165" t="e">
        <f t="shared" si="362"/>
        <v>#N/A</v>
      </c>
      <c r="MB62" s="165" t="e">
        <f t="shared" si="363"/>
        <v>#N/A</v>
      </c>
      <c r="MC62" s="165" t="e">
        <f t="shared" si="364"/>
        <v>#N/A</v>
      </c>
      <c r="MD62" s="165" t="e">
        <f t="shared" si="365"/>
        <v>#N/A</v>
      </c>
      <c r="ME62" s="165" t="e">
        <f t="shared" si="366"/>
        <v>#N/A</v>
      </c>
      <c r="MF62" s="165" t="e">
        <f t="shared" si="367"/>
        <v>#N/A</v>
      </c>
      <c r="MG62" s="165" t="e">
        <f t="shared" si="368"/>
        <v>#N/A</v>
      </c>
      <c r="MH62" s="165" t="e">
        <f t="shared" si="369"/>
        <v>#N/A</v>
      </c>
      <c r="MI62" s="165" t="e">
        <f t="shared" si="370"/>
        <v>#N/A</v>
      </c>
      <c r="MJ62" s="165" t="e">
        <f t="shared" si="371"/>
        <v>#N/A</v>
      </c>
      <c r="MK62" s="165" t="e">
        <f t="shared" si="372"/>
        <v>#N/A</v>
      </c>
      <c r="ML62" s="165" t="e">
        <f t="shared" si="373"/>
        <v>#N/A</v>
      </c>
      <c r="MM62" s="165" t="e">
        <f t="shared" si="374"/>
        <v>#N/A</v>
      </c>
      <c r="MN62" s="165" t="e">
        <f t="shared" si="375"/>
        <v>#N/A</v>
      </c>
      <c r="MO62" s="165" t="e">
        <f t="shared" si="376"/>
        <v>#N/A</v>
      </c>
      <c r="MP62" s="165" t="e">
        <f t="shared" si="377"/>
        <v>#N/A</v>
      </c>
      <c r="MQ62" s="165" t="e">
        <f t="shared" si="378"/>
        <v>#N/A</v>
      </c>
      <c r="MR62" s="165" t="e">
        <f t="shared" si="379"/>
        <v>#N/A</v>
      </c>
      <c r="MS62" s="165" t="e">
        <f t="shared" si="380"/>
        <v>#N/A</v>
      </c>
      <c r="MT62" s="165" t="e">
        <f t="shared" si="381"/>
        <v>#N/A</v>
      </c>
      <c r="MU62" s="165" t="e">
        <f t="shared" si="382"/>
        <v>#N/A</v>
      </c>
      <c r="MV62" s="165" t="e">
        <f t="shared" si="383"/>
        <v>#N/A</v>
      </c>
      <c r="MW62" s="165" t="e">
        <f t="shared" si="384"/>
        <v>#N/A</v>
      </c>
      <c r="MX62" s="165" t="e">
        <f t="shared" si="385"/>
        <v>#N/A</v>
      </c>
      <c r="MY62" s="165" t="e">
        <f t="shared" si="386"/>
        <v>#N/A</v>
      </c>
      <c r="MZ62" s="165" t="e">
        <f t="shared" si="387"/>
        <v>#N/A</v>
      </c>
      <c r="NA62" s="165" t="e">
        <f t="shared" si="388"/>
        <v>#N/A</v>
      </c>
      <c r="NB62" s="165" t="e">
        <f t="shared" si="389"/>
        <v>#N/A</v>
      </c>
      <c r="NC62" s="165" t="e">
        <f t="shared" si="390"/>
        <v>#N/A</v>
      </c>
      <c r="ND62" s="165" t="e">
        <f t="shared" si="391"/>
        <v>#N/A</v>
      </c>
      <c r="NE62" s="165" t="e">
        <f t="shared" si="392"/>
        <v>#N/A</v>
      </c>
      <c r="NF62" s="165" t="e">
        <f t="shared" si="393"/>
        <v>#N/A</v>
      </c>
      <c r="NG62" s="165" t="e">
        <f t="shared" si="394"/>
        <v>#N/A</v>
      </c>
      <c r="NH62" s="165" t="e">
        <f t="shared" si="395"/>
        <v>#N/A</v>
      </c>
      <c r="NI62" s="165" t="e">
        <f t="shared" si="396"/>
        <v>#N/A</v>
      </c>
      <c r="NJ62" s="165" t="e">
        <f t="shared" si="397"/>
        <v>#N/A</v>
      </c>
      <c r="NK62" s="165" t="e">
        <f t="shared" si="398"/>
        <v>#N/A</v>
      </c>
      <c r="NL62" s="165" t="e">
        <f t="shared" si="399"/>
        <v>#N/A</v>
      </c>
      <c r="NM62" s="165" t="e">
        <f t="shared" si="400"/>
        <v>#N/A</v>
      </c>
      <c r="NN62" s="165" t="e">
        <f t="shared" si="401"/>
        <v>#N/A</v>
      </c>
      <c r="NO62" s="165" t="e">
        <f t="shared" si="402"/>
        <v>#N/A</v>
      </c>
      <c r="NP62" s="165" t="e">
        <f t="shared" si="403"/>
        <v>#N/A</v>
      </c>
      <c r="NQ62" s="165" t="e">
        <f t="shared" si="404"/>
        <v>#N/A</v>
      </c>
      <c r="NR62" s="165" t="e">
        <f t="shared" si="405"/>
        <v>#N/A</v>
      </c>
      <c r="NS62" s="165" t="e">
        <f t="shared" si="406"/>
        <v>#N/A</v>
      </c>
      <c r="NT62" s="165" t="e">
        <f t="shared" si="407"/>
        <v>#N/A</v>
      </c>
      <c r="NU62" s="165" t="e">
        <f t="shared" si="408"/>
        <v>#N/A</v>
      </c>
      <c r="NV62" s="165" t="e">
        <f t="shared" si="409"/>
        <v>#N/A</v>
      </c>
      <c r="NW62" s="165" t="e">
        <f t="shared" si="410"/>
        <v>#N/A</v>
      </c>
      <c r="NX62" s="165" t="e">
        <f t="shared" si="411"/>
        <v>#N/A</v>
      </c>
      <c r="NY62" s="165" t="e">
        <f t="shared" si="412"/>
        <v>#N/A</v>
      </c>
      <c r="NZ62" s="165" t="e">
        <f t="shared" si="413"/>
        <v>#N/A</v>
      </c>
      <c r="OA62" s="165" t="e">
        <f t="shared" si="414"/>
        <v>#N/A</v>
      </c>
      <c r="OB62" s="165" t="e">
        <f t="shared" si="415"/>
        <v>#N/A</v>
      </c>
      <c r="OC62" s="165" t="e">
        <f t="shared" si="416"/>
        <v>#N/A</v>
      </c>
      <c r="OD62" s="165" t="e">
        <f t="shared" si="417"/>
        <v>#N/A</v>
      </c>
      <c r="OE62" s="165" t="e">
        <f t="shared" si="418"/>
        <v>#N/A</v>
      </c>
      <c r="OF62" s="165" t="e">
        <f t="shared" si="419"/>
        <v>#N/A</v>
      </c>
      <c r="OG62" s="165" t="e">
        <f t="shared" si="420"/>
        <v>#N/A</v>
      </c>
      <c r="OH62" s="165" t="e">
        <f t="shared" si="421"/>
        <v>#N/A</v>
      </c>
      <c r="OI62" s="165" t="e">
        <f t="shared" si="422"/>
        <v>#N/A</v>
      </c>
      <c r="OJ62" s="165" t="e">
        <f t="shared" si="423"/>
        <v>#N/A</v>
      </c>
      <c r="OK62" s="165" t="e">
        <f t="shared" si="424"/>
        <v>#N/A</v>
      </c>
      <c r="OL62" s="165" t="e">
        <f t="shared" si="425"/>
        <v>#N/A</v>
      </c>
      <c r="OM62" s="165" t="e">
        <f t="shared" si="426"/>
        <v>#N/A</v>
      </c>
      <c r="ON62" s="165" t="e">
        <f t="shared" si="427"/>
        <v>#N/A</v>
      </c>
      <c r="OO62" s="165" t="e">
        <f t="shared" si="428"/>
        <v>#N/A</v>
      </c>
      <c r="OP62" s="165" t="e">
        <f t="shared" si="429"/>
        <v>#N/A</v>
      </c>
      <c r="OQ62" s="165" t="e">
        <f t="shared" si="430"/>
        <v>#N/A</v>
      </c>
      <c r="OR62" s="165" t="e">
        <f t="shared" si="431"/>
        <v>#N/A</v>
      </c>
      <c r="OS62" s="165" t="e">
        <f t="shared" si="432"/>
        <v>#N/A</v>
      </c>
      <c r="OT62" s="165" t="e">
        <f t="shared" si="433"/>
        <v>#N/A</v>
      </c>
      <c r="OU62" s="165" t="e">
        <f t="shared" si="434"/>
        <v>#N/A</v>
      </c>
      <c r="OV62" s="165" t="e">
        <f t="shared" si="435"/>
        <v>#N/A</v>
      </c>
      <c r="OW62" s="165" t="e">
        <f t="shared" si="436"/>
        <v>#N/A</v>
      </c>
      <c r="OX62" s="165" t="e">
        <f t="shared" si="437"/>
        <v>#N/A</v>
      </c>
      <c r="OY62" s="165" t="e">
        <f t="shared" si="438"/>
        <v>#N/A</v>
      </c>
      <c r="OZ62" s="165" t="e">
        <f t="shared" si="439"/>
        <v>#N/A</v>
      </c>
      <c r="PA62" s="165" t="e">
        <f t="shared" si="440"/>
        <v>#N/A</v>
      </c>
      <c r="PB62" s="165" t="e">
        <f t="shared" si="441"/>
        <v>#N/A</v>
      </c>
      <c r="PC62" s="165" t="e">
        <f t="shared" si="442"/>
        <v>#N/A</v>
      </c>
      <c r="PD62" s="165" t="e">
        <f t="shared" si="443"/>
        <v>#N/A</v>
      </c>
      <c r="PE62" s="165" t="e">
        <f t="shared" si="444"/>
        <v>#N/A</v>
      </c>
      <c r="PF62" s="165" t="e">
        <f t="shared" si="445"/>
        <v>#N/A</v>
      </c>
      <c r="PG62" s="165" t="e">
        <f t="shared" si="446"/>
        <v>#N/A</v>
      </c>
      <c r="PH62" s="165" t="e">
        <f t="shared" si="447"/>
        <v>#N/A</v>
      </c>
    </row>
    <row r="63" spans="1:424" hidden="1" x14ac:dyDescent="0.45">
      <c r="A63" s="4">
        <v>60</v>
      </c>
      <c r="B63" s="92" t="str">
        <f t="shared" si="208"/>
        <v/>
      </c>
      <c r="C63" s="91"/>
      <c r="D63" s="92" t="str">
        <f t="shared" si="209"/>
        <v/>
      </c>
      <c r="E63" s="120" t="str">
        <f t="shared" si="0"/>
        <v/>
      </c>
      <c r="F63" s="120" t="str">
        <f t="shared" si="1"/>
        <v/>
      </c>
      <c r="G63" s="71" t="str">
        <f t="shared" si="210"/>
        <v/>
      </c>
      <c r="H63" s="23"/>
      <c r="I63" s="55"/>
      <c r="J63" s="298"/>
      <c r="K63" s="72" t="str">
        <f>IF(AND(B63&gt;0,C63&gt;0,D63&gt;0),IF(ISBLANK(J63),IF(ISBLANK(H63),"",(D63-B63)*VLOOKUP(H63,VLookups!$A$4:$B$13,2,FALSE)),J63),"")</f>
        <v/>
      </c>
      <c r="L63" s="73" t="str">
        <f t="shared" si="246"/>
        <v/>
      </c>
      <c r="M63" s="91"/>
      <c r="N63" s="265" t="str">
        <f>IF(AND(M63&gt;0,C63&gt;0,NOT(K63="")),ABS(VLOOKUP($M$1,VLookups!$A$43:$B$44,2,FALSE)-_xlfn.NORM.DIST(M63,G63,K63,TRUE)),"")</f>
        <v/>
      </c>
      <c r="O63" s="90" t="str">
        <f>IF(AND($B63&gt;0,$C63&gt;0,$D63&gt;0,NOT(ISBLANK($H63))),_xlfn.NORM.INV(ABS(VLOOKUP($M$1,VLookups!$A$43:$B$44,2,FALSE)-O$3),$G63,$K63),"")</f>
        <v/>
      </c>
      <c r="P63" s="89" t="str">
        <f>IF(AND($B63&gt;0,$C63&gt;0,$D63&gt;0,NOT(ISBLANK($H63))),_xlfn.NORM.INV(ABS(VLOOKUP($M$1,VLookups!$A$43:$B$44,2,FALSE)-P$3),$G63,$K63),"")</f>
        <v/>
      </c>
      <c r="Q63" s="90" t="str">
        <f>IF(AND($B63&gt;0,$C63&gt;0,$D63&gt;0,NOT(ISBLANK($H63))),_xlfn.NORM.INV(ABS(VLOOKUP($M$1,VLookups!$A$43:$B$44,2,FALSE)-Q$3),$G63,$K63),"")</f>
        <v/>
      </c>
      <c r="R63" s="89" t="str">
        <f>IF(AND($B63&gt;0,$C63&gt;0,$D63&gt;0,NOT(ISBLANK($H63))),_xlfn.NORM.INV(ABS(VLOOKUP($M$1,VLookups!$A$43:$B$44,2,FALSE)-R$3),$G63,$K63),"")</f>
        <v/>
      </c>
      <c r="S63" s="90" t="str">
        <f>IF(AND($B63&gt;0,$C63&gt;0,$D63&gt;0,NOT(ISBLANK($H63))),_xlfn.NORM.INV(ABS(VLOOKUP($M$1,VLookups!$A$43:$B$44,2,FALSE)-S$3),$G63,$K63),"")</f>
        <v/>
      </c>
      <c r="T63" s="89" t="str">
        <f>IF(AND($B63&gt;0,$C63&gt;0,$D63&gt;0,NOT(ISBLANK($H63))),_xlfn.NORM.INV(ABS(VLOOKUP($M$1,VLookups!$A$43:$B$44,2,FALSE)-T$3),$G63,$K63),"")</f>
        <v/>
      </c>
      <c r="U63" s="5"/>
      <c r="V63" s="164" t="str">
        <f t="shared" si="211"/>
        <v/>
      </c>
      <c r="W63" s="47" t="str">
        <f t="shared" si="212"/>
        <v/>
      </c>
      <c r="X63" s="47" t="str">
        <f t="shared" si="474"/>
        <v/>
      </c>
      <c r="Y63" s="47" t="str">
        <f t="shared" si="474"/>
        <v/>
      </c>
      <c r="Z63" s="47" t="str">
        <f t="shared" si="474"/>
        <v/>
      </c>
      <c r="AA63" s="47" t="str">
        <f t="shared" si="474"/>
        <v/>
      </c>
      <c r="AB63" s="47" t="str">
        <f t="shared" si="474"/>
        <v/>
      </c>
      <c r="AC63" s="47" t="str">
        <f t="shared" si="474"/>
        <v/>
      </c>
      <c r="AD63" s="47" t="str">
        <f t="shared" si="474"/>
        <v/>
      </c>
      <c r="AE63" s="47" t="str">
        <f t="shared" si="474"/>
        <v/>
      </c>
      <c r="AF63" s="47" t="str">
        <f t="shared" si="474"/>
        <v/>
      </c>
      <c r="AG63" s="47" t="str">
        <f t="shared" si="474"/>
        <v/>
      </c>
      <c r="AH63" s="47" t="str">
        <f t="shared" si="474"/>
        <v/>
      </c>
      <c r="AI63" s="47" t="str">
        <f t="shared" si="474"/>
        <v/>
      </c>
      <c r="AJ63" s="47" t="str">
        <f t="shared" si="474"/>
        <v/>
      </c>
      <c r="AK63" s="47" t="str">
        <f t="shared" si="474"/>
        <v/>
      </c>
      <c r="AL63" s="47" t="str">
        <f t="shared" si="474"/>
        <v/>
      </c>
      <c r="AM63" s="47" t="str">
        <f t="shared" si="474"/>
        <v/>
      </c>
      <c r="AN63" s="47" t="str">
        <f t="shared" si="474"/>
        <v/>
      </c>
      <c r="AO63" s="47" t="str">
        <f t="shared" si="474"/>
        <v/>
      </c>
      <c r="AP63" s="47" t="str">
        <f t="shared" si="474"/>
        <v/>
      </c>
      <c r="AQ63" s="47" t="str">
        <f t="shared" si="474"/>
        <v/>
      </c>
      <c r="AR63" s="47" t="str">
        <f t="shared" si="474"/>
        <v/>
      </c>
      <c r="AS63" s="47" t="str">
        <f t="shared" si="474"/>
        <v/>
      </c>
      <c r="AT63" s="47" t="str">
        <f t="shared" si="474"/>
        <v/>
      </c>
      <c r="AU63" s="47" t="str">
        <f t="shared" si="474"/>
        <v/>
      </c>
      <c r="AV63" s="47" t="str">
        <f t="shared" si="474"/>
        <v/>
      </c>
      <c r="AW63" s="47" t="str">
        <f t="shared" si="474"/>
        <v/>
      </c>
      <c r="AX63" s="47" t="str">
        <f t="shared" si="474"/>
        <v/>
      </c>
      <c r="AY63" s="47" t="str">
        <f t="shared" si="474"/>
        <v/>
      </c>
      <c r="AZ63" s="47" t="str">
        <f t="shared" si="474"/>
        <v/>
      </c>
      <c r="BA63" s="47" t="str">
        <f t="shared" si="474"/>
        <v/>
      </c>
      <c r="BB63" s="47" t="str">
        <f t="shared" si="474"/>
        <v/>
      </c>
      <c r="BC63" s="47" t="str">
        <f t="shared" si="474"/>
        <v/>
      </c>
      <c r="BD63" s="47" t="str">
        <f t="shared" si="474"/>
        <v/>
      </c>
      <c r="BE63" s="47" t="str">
        <f t="shared" si="474"/>
        <v/>
      </c>
      <c r="BF63" s="47" t="str">
        <f t="shared" si="474"/>
        <v/>
      </c>
      <c r="BG63" s="47" t="str">
        <f t="shared" si="474"/>
        <v/>
      </c>
      <c r="BH63" s="47" t="str">
        <f t="shared" si="474"/>
        <v/>
      </c>
      <c r="BI63" s="47" t="str">
        <f t="shared" si="474"/>
        <v/>
      </c>
      <c r="BJ63" s="47" t="str">
        <f t="shared" si="474"/>
        <v/>
      </c>
      <c r="BK63" s="47" t="str">
        <f t="shared" si="474"/>
        <v/>
      </c>
      <c r="BL63" s="47" t="str">
        <f t="shared" si="474"/>
        <v/>
      </c>
      <c r="BM63" s="47" t="str">
        <f t="shared" si="474"/>
        <v/>
      </c>
      <c r="BN63" s="47" t="str">
        <f t="shared" si="474"/>
        <v/>
      </c>
      <c r="BO63" s="47" t="str">
        <f t="shared" si="474"/>
        <v/>
      </c>
      <c r="BP63" s="47" t="str">
        <f t="shared" si="474"/>
        <v/>
      </c>
      <c r="BQ63" s="47" t="str">
        <f t="shared" si="474"/>
        <v/>
      </c>
      <c r="BR63" s="47" t="str">
        <f t="shared" si="474"/>
        <v/>
      </c>
      <c r="BS63" s="47" t="str">
        <f t="shared" si="474"/>
        <v/>
      </c>
      <c r="BT63" s="47" t="str">
        <f t="shared" si="474"/>
        <v/>
      </c>
      <c r="BU63" s="47" t="str">
        <f t="shared" si="474"/>
        <v/>
      </c>
      <c r="BV63" s="47" t="str">
        <f t="shared" si="474"/>
        <v/>
      </c>
      <c r="BW63" s="47" t="str">
        <f t="shared" si="474"/>
        <v/>
      </c>
      <c r="BX63" s="47" t="str">
        <f t="shared" si="474"/>
        <v/>
      </c>
      <c r="BY63" s="47" t="str">
        <f t="shared" si="474"/>
        <v/>
      </c>
      <c r="BZ63" s="47" t="str">
        <f t="shared" si="474"/>
        <v/>
      </c>
      <c r="CA63" s="47" t="str">
        <f t="shared" si="474"/>
        <v/>
      </c>
      <c r="CB63" s="47" t="str">
        <f t="shared" si="474"/>
        <v/>
      </c>
      <c r="CC63" s="47" t="str">
        <f t="shared" si="474"/>
        <v/>
      </c>
      <c r="CD63" s="47" t="str">
        <f t="shared" si="474"/>
        <v/>
      </c>
      <c r="CE63" s="47" t="str">
        <f t="shared" si="474"/>
        <v/>
      </c>
      <c r="CF63" s="47" t="str">
        <f t="shared" si="474"/>
        <v/>
      </c>
      <c r="CG63" s="47" t="str">
        <f t="shared" si="474"/>
        <v/>
      </c>
      <c r="CH63" s="47" t="str">
        <f t="shared" si="474"/>
        <v/>
      </c>
      <c r="CI63" s="47" t="str">
        <f t="shared" si="474"/>
        <v/>
      </c>
      <c r="CJ63" s="47" t="str">
        <f t="shared" si="472"/>
        <v/>
      </c>
      <c r="CK63" s="47" t="str">
        <f t="shared" si="472"/>
        <v/>
      </c>
      <c r="CL63" s="47" t="str">
        <f t="shared" si="472"/>
        <v/>
      </c>
      <c r="CM63" s="47" t="str">
        <f t="shared" si="472"/>
        <v/>
      </c>
      <c r="CN63" s="47" t="str">
        <f t="shared" si="472"/>
        <v/>
      </c>
      <c r="CO63" s="47" t="str">
        <f t="shared" si="472"/>
        <v/>
      </c>
      <c r="CP63" s="47" t="str">
        <f t="shared" si="472"/>
        <v/>
      </c>
      <c r="CQ63" s="47" t="str">
        <f t="shared" si="472"/>
        <v/>
      </c>
      <c r="CR63" s="47" t="str">
        <f t="shared" si="472"/>
        <v/>
      </c>
      <c r="CS63" s="47" t="str">
        <f t="shared" si="472"/>
        <v/>
      </c>
      <c r="CT63" s="47" t="str">
        <f t="shared" si="472"/>
        <v/>
      </c>
      <c r="CU63" s="47" t="str">
        <f t="shared" si="472"/>
        <v/>
      </c>
      <c r="CV63" s="47" t="str">
        <f t="shared" si="472"/>
        <v/>
      </c>
      <c r="CW63" s="47" t="str">
        <f t="shared" si="472"/>
        <v/>
      </c>
      <c r="CX63" s="47" t="str">
        <f t="shared" si="472"/>
        <v/>
      </c>
      <c r="CY63" s="47" t="str">
        <f t="shared" si="472"/>
        <v/>
      </c>
      <c r="CZ63" s="47" t="str">
        <f t="shared" si="472"/>
        <v/>
      </c>
      <c r="DA63" s="47" t="str">
        <f t="shared" si="472"/>
        <v/>
      </c>
      <c r="DB63" s="47" t="str">
        <f t="shared" si="472"/>
        <v/>
      </c>
      <c r="DC63" s="47" t="str">
        <f t="shared" si="472"/>
        <v/>
      </c>
      <c r="DD63" s="47" t="str">
        <f t="shared" si="472"/>
        <v/>
      </c>
      <c r="DE63" s="47" t="str">
        <f t="shared" si="472"/>
        <v/>
      </c>
      <c r="DF63" s="47" t="str">
        <f t="shared" si="472"/>
        <v/>
      </c>
      <c r="DG63" s="47" t="str">
        <f t="shared" si="472"/>
        <v/>
      </c>
      <c r="DH63" s="47" t="str">
        <f t="shared" si="472"/>
        <v/>
      </c>
      <c r="DI63" s="47" t="str">
        <f t="shared" si="472"/>
        <v/>
      </c>
      <c r="DJ63" s="47" t="str">
        <f t="shared" si="472"/>
        <v/>
      </c>
      <c r="DK63" s="47" t="str">
        <f t="shared" si="472"/>
        <v/>
      </c>
      <c r="DL63" s="47" t="str">
        <f t="shared" si="472"/>
        <v/>
      </c>
      <c r="DM63" s="47" t="str">
        <f t="shared" si="472"/>
        <v/>
      </c>
      <c r="DN63" s="47" t="str">
        <f t="shared" si="472"/>
        <v/>
      </c>
      <c r="DO63" s="47" t="str">
        <f t="shared" si="472"/>
        <v/>
      </c>
      <c r="DP63" s="47" t="str">
        <f t="shared" si="472"/>
        <v/>
      </c>
      <c r="DQ63" s="47" t="str">
        <f t="shared" si="472"/>
        <v/>
      </c>
      <c r="DR63" s="47" t="str">
        <f t="shared" si="472"/>
        <v/>
      </c>
      <c r="DS63" s="179" t="str">
        <f t="shared" si="213"/>
        <v/>
      </c>
      <c r="DT63" s="47" t="str">
        <f t="shared" si="214"/>
        <v/>
      </c>
      <c r="DU63" s="47" t="str">
        <f t="shared" si="475"/>
        <v/>
      </c>
      <c r="DV63" s="47" t="str">
        <f t="shared" si="475"/>
        <v/>
      </c>
      <c r="DW63" s="47" t="str">
        <f t="shared" si="475"/>
        <v/>
      </c>
      <c r="DX63" s="47" t="str">
        <f t="shared" si="475"/>
        <v/>
      </c>
      <c r="DY63" s="47" t="str">
        <f t="shared" si="475"/>
        <v/>
      </c>
      <c r="DZ63" s="47" t="str">
        <f t="shared" si="475"/>
        <v/>
      </c>
      <c r="EA63" s="47" t="str">
        <f t="shared" si="475"/>
        <v/>
      </c>
      <c r="EB63" s="47" t="str">
        <f t="shared" si="475"/>
        <v/>
      </c>
      <c r="EC63" s="47" t="str">
        <f t="shared" si="475"/>
        <v/>
      </c>
      <c r="ED63" s="47" t="str">
        <f t="shared" si="475"/>
        <v/>
      </c>
      <c r="EE63" s="47" t="str">
        <f t="shared" si="475"/>
        <v/>
      </c>
      <c r="EF63" s="47" t="str">
        <f t="shared" si="475"/>
        <v/>
      </c>
      <c r="EG63" s="47" t="str">
        <f t="shared" si="475"/>
        <v/>
      </c>
      <c r="EH63" s="47" t="str">
        <f t="shared" si="475"/>
        <v/>
      </c>
      <c r="EI63" s="47" t="str">
        <f t="shared" si="475"/>
        <v/>
      </c>
      <c r="EJ63" s="47" t="str">
        <f t="shared" si="475"/>
        <v/>
      </c>
      <c r="EK63" s="47" t="str">
        <f t="shared" si="475"/>
        <v/>
      </c>
      <c r="EL63" s="47" t="str">
        <f t="shared" si="475"/>
        <v/>
      </c>
      <c r="EM63" s="47" t="str">
        <f t="shared" si="475"/>
        <v/>
      </c>
      <c r="EN63" s="47" t="str">
        <f t="shared" si="475"/>
        <v/>
      </c>
      <c r="EO63" s="47" t="str">
        <f t="shared" si="475"/>
        <v/>
      </c>
      <c r="EP63" s="47" t="str">
        <f t="shared" si="475"/>
        <v/>
      </c>
      <c r="EQ63" s="47" t="str">
        <f t="shared" si="475"/>
        <v/>
      </c>
      <c r="ER63" s="47" t="str">
        <f t="shared" si="475"/>
        <v/>
      </c>
      <c r="ES63" s="47" t="str">
        <f t="shared" si="475"/>
        <v/>
      </c>
      <c r="ET63" s="47" t="str">
        <f t="shared" si="475"/>
        <v/>
      </c>
      <c r="EU63" s="47" t="str">
        <f t="shared" si="475"/>
        <v/>
      </c>
      <c r="EV63" s="47" t="str">
        <f t="shared" si="475"/>
        <v/>
      </c>
      <c r="EW63" s="47" t="str">
        <f t="shared" si="475"/>
        <v/>
      </c>
      <c r="EX63" s="47" t="str">
        <f t="shared" si="475"/>
        <v/>
      </c>
      <c r="EY63" s="47" t="str">
        <f t="shared" si="475"/>
        <v/>
      </c>
      <c r="EZ63" s="47" t="str">
        <f t="shared" si="475"/>
        <v/>
      </c>
      <c r="FA63" s="47" t="str">
        <f t="shared" si="475"/>
        <v/>
      </c>
      <c r="FB63" s="47" t="str">
        <f t="shared" si="475"/>
        <v/>
      </c>
      <c r="FC63" s="47" t="str">
        <f t="shared" si="475"/>
        <v/>
      </c>
      <c r="FD63" s="47" t="str">
        <f t="shared" si="475"/>
        <v/>
      </c>
      <c r="FE63" s="47" t="str">
        <f t="shared" si="475"/>
        <v/>
      </c>
      <c r="FF63" s="47" t="str">
        <f t="shared" si="475"/>
        <v/>
      </c>
      <c r="FG63" s="47" t="str">
        <f t="shared" si="475"/>
        <v/>
      </c>
      <c r="FH63" s="47" t="str">
        <f t="shared" si="475"/>
        <v/>
      </c>
      <c r="FI63" s="47" t="str">
        <f t="shared" si="475"/>
        <v/>
      </c>
      <c r="FJ63" s="47" t="str">
        <f t="shared" si="475"/>
        <v/>
      </c>
      <c r="FK63" s="47" t="str">
        <f t="shared" si="475"/>
        <v/>
      </c>
      <c r="FL63" s="47" t="str">
        <f t="shared" si="475"/>
        <v/>
      </c>
      <c r="FM63" s="47" t="str">
        <f t="shared" si="475"/>
        <v/>
      </c>
      <c r="FN63" s="47" t="str">
        <f t="shared" si="475"/>
        <v/>
      </c>
      <c r="FO63" s="47" t="str">
        <f t="shared" si="475"/>
        <v/>
      </c>
      <c r="FP63" s="47" t="str">
        <f t="shared" si="475"/>
        <v/>
      </c>
      <c r="FQ63" s="47" t="str">
        <f t="shared" si="475"/>
        <v/>
      </c>
      <c r="FR63" s="47" t="str">
        <f t="shared" si="475"/>
        <v/>
      </c>
      <c r="FS63" s="47" t="str">
        <f t="shared" si="475"/>
        <v/>
      </c>
      <c r="FT63" s="47" t="str">
        <f t="shared" si="475"/>
        <v/>
      </c>
      <c r="FU63" s="47" t="str">
        <f t="shared" si="475"/>
        <v/>
      </c>
      <c r="FV63" s="47" t="str">
        <f t="shared" si="475"/>
        <v/>
      </c>
      <c r="FW63" s="47" t="str">
        <f t="shared" si="475"/>
        <v/>
      </c>
      <c r="FX63" s="47" t="str">
        <f t="shared" si="475"/>
        <v/>
      </c>
      <c r="FY63" s="47" t="str">
        <f t="shared" si="475"/>
        <v/>
      </c>
      <c r="FZ63" s="47" t="str">
        <f t="shared" si="475"/>
        <v/>
      </c>
      <c r="GA63" s="47" t="str">
        <f t="shared" si="475"/>
        <v/>
      </c>
      <c r="GB63" s="47" t="str">
        <f t="shared" si="475"/>
        <v/>
      </c>
      <c r="GC63" s="47" t="str">
        <f t="shared" si="475"/>
        <v/>
      </c>
      <c r="GD63" s="47" t="str">
        <f t="shared" si="475"/>
        <v/>
      </c>
      <c r="GE63" s="47" t="str">
        <f t="shared" si="475"/>
        <v/>
      </c>
      <c r="GF63" s="47" t="str">
        <f t="shared" si="475"/>
        <v/>
      </c>
      <c r="GG63" s="47" t="str">
        <f t="shared" si="473"/>
        <v/>
      </c>
      <c r="GH63" s="47" t="str">
        <f t="shared" si="473"/>
        <v/>
      </c>
      <c r="GI63" s="47" t="str">
        <f t="shared" si="473"/>
        <v/>
      </c>
      <c r="GJ63" s="47" t="str">
        <f t="shared" si="473"/>
        <v/>
      </c>
      <c r="GK63" s="47" t="str">
        <f t="shared" si="473"/>
        <v/>
      </c>
      <c r="GL63" s="47" t="str">
        <f t="shared" si="473"/>
        <v/>
      </c>
      <c r="GM63" s="47" t="str">
        <f t="shared" si="473"/>
        <v/>
      </c>
      <c r="GN63" s="47" t="str">
        <f t="shared" si="473"/>
        <v/>
      </c>
      <c r="GO63" s="47" t="str">
        <f t="shared" si="473"/>
        <v/>
      </c>
      <c r="GP63" s="47" t="str">
        <f t="shared" si="473"/>
        <v/>
      </c>
      <c r="GQ63" s="47" t="str">
        <f t="shared" si="473"/>
        <v/>
      </c>
      <c r="GR63" s="47" t="str">
        <f t="shared" si="473"/>
        <v/>
      </c>
      <c r="GS63" s="47" t="str">
        <f t="shared" si="473"/>
        <v/>
      </c>
      <c r="GT63" s="47" t="str">
        <f t="shared" si="473"/>
        <v/>
      </c>
      <c r="GU63" s="47" t="str">
        <f t="shared" si="473"/>
        <v/>
      </c>
      <c r="GV63" s="47" t="str">
        <f t="shared" si="473"/>
        <v/>
      </c>
      <c r="GW63" s="47" t="str">
        <f t="shared" si="473"/>
        <v/>
      </c>
      <c r="GX63" s="47" t="str">
        <f t="shared" si="473"/>
        <v/>
      </c>
      <c r="GY63" s="47" t="str">
        <f t="shared" si="473"/>
        <v/>
      </c>
      <c r="GZ63" s="47" t="str">
        <f t="shared" si="473"/>
        <v/>
      </c>
      <c r="HA63" s="47" t="str">
        <f t="shared" si="473"/>
        <v/>
      </c>
      <c r="HB63" s="47" t="str">
        <f t="shared" si="473"/>
        <v/>
      </c>
      <c r="HC63" s="47" t="str">
        <f t="shared" si="473"/>
        <v/>
      </c>
      <c r="HD63" s="47" t="str">
        <f t="shared" si="473"/>
        <v/>
      </c>
      <c r="HE63" s="47" t="str">
        <f t="shared" si="473"/>
        <v/>
      </c>
      <c r="HF63" s="47" t="str">
        <f t="shared" si="473"/>
        <v/>
      </c>
      <c r="HG63" s="47" t="str">
        <f t="shared" si="473"/>
        <v/>
      </c>
      <c r="HH63" s="47" t="str">
        <f t="shared" si="473"/>
        <v/>
      </c>
      <c r="HI63" s="47" t="str">
        <f t="shared" si="473"/>
        <v/>
      </c>
      <c r="HJ63" s="47" t="str">
        <f t="shared" si="473"/>
        <v/>
      </c>
      <c r="HK63" s="47" t="str">
        <f t="shared" si="473"/>
        <v/>
      </c>
      <c r="HL63" s="47" t="str">
        <f t="shared" si="473"/>
        <v/>
      </c>
      <c r="HM63" s="47" t="str">
        <f t="shared" si="473"/>
        <v/>
      </c>
      <c r="HN63" s="47" t="str">
        <f t="shared" si="473"/>
        <v/>
      </c>
      <c r="HO63" s="47" t="str">
        <f t="shared" si="473"/>
        <v/>
      </c>
      <c r="HP63" s="165" t="e">
        <f t="shared" si="247"/>
        <v>#N/A</v>
      </c>
      <c r="HQ63" s="165" t="e">
        <f t="shared" si="248"/>
        <v>#N/A</v>
      </c>
      <c r="HR63" s="165" t="e">
        <f t="shared" si="249"/>
        <v>#N/A</v>
      </c>
      <c r="HS63" s="165" t="e">
        <f t="shared" si="250"/>
        <v>#N/A</v>
      </c>
      <c r="HT63" s="165" t="e">
        <f t="shared" si="251"/>
        <v>#N/A</v>
      </c>
      <c r="HU63" s="165" t="e">
        <f t="shared" si="252"/>
        <v>#N/A</v>
      </c>
      <c r="HV63" s="165" t="e">
        <f t="shared" si="253"/>
        <v>#N/A</v>
      </c>
      <c r="HW63" s="165" t="e">
        <f t="shared" si="254"/>
        <v>#N/A</v>
      </c>
      <c r="HX63" s="165" t="e">
        <f t="shared" si="255"/>
        <v>#N/A</v>
      </c>
      <c r="HY63" s="165" t="e">
        <f t="shared" si="256"/>
        <v>#N/A</v>
      </c>
      <c r="HZ63" s="165" t="e">
        <f t="shared" si="257"/>
        <v>#N/A</v>
      </c>
      <c r="IA63" s="165" t="e">
        <f t="shared" si="258"/>
        <v>#N/A</v>
      </c>
      <c r="IB63" s="165" t="e">
        <f t="shared" si="259"/>
        <v>#N/A</v>
      </c>
      <c r="IC63" s="165" t="e">
        <f t="shared" si="260"/>
        <v>#N/A</v>
      </c>
      <c r="ID63" s="165" t="e">
        <f t="shared" si="261"/>
        <v>#N/A</v>
      </c>
      <c r="IE63" s="165" t="e">
        <f t="shared" si="262"/>
        <v>#N/A</v>
      </c>
      <c r="IF63" s="165" t="e">
        <f t="shared" si="263"/>
        <v>#N/A</v>
      </c>
      <c r="IG63" s="165" t="e">
        <f t="shared" si="264"/>
        <v>#N/A</v>
      </c>
      <c r="IH63" s="165" t="e">
        <f t="shared" si="265"/>
        <v>#N/A</v>
      </c>
      <c r="II63" s="165" t="e">
        <f t="shared" si="266"/>
        <v>#N/A</v>
      </c>
      <c r="IJ63" s="165" t="e">
        <f t="shared" si="267"/>
        <v>#N/A</v>
      </c>
      <c r="IK63" s="165" t="e">
        <f t="shared" si="268"/>
        <v>#N/A</v>
      </c>
      <c r="IL63" s="165" t="e">
        <f t="shared" si="269"/>
        <v>#N/A</v>
      </c>
      <c r="IM63" s="165" t="e">
        <f t="shared" si="270"/>
        <v>#N/A</v>
      </c>
      <c r="IN63" s="165" t="e">
        <f t="shared" si="271"/>
        <v>#N/A</v>
      </c>
      <c r="IO63" s="165" t="e">
        <f t="shared" si="272"/>
        <v>#N/A</v>
      </c>
      <c r="IP63" s="165" t="e">
        <f t="shared" si="273"/>
        <v>#N/A</v>
      </c>
      <c r="IQ63" s="165" t="e">
        <f t="shared" si="274"/>
        <v>#N/A</v>
      </c>
      <c r="IR63" s="165" t="e">
        <f t="shared" si="275"/>
        <v>#N/A</v>
      </c>
      <c r="IS63" s="165" t="e">
        <f t="shared" si="276"/>
        <v>#N/A</v>
      </c>
      <c r="IT63" s="165" t="e">
        <f t="shared" si="277"/>
        <v>#N/A</v>
      </c>
      <c r="IU63" s="165" t="e">
        <f t="shared" si="278"/>
        <v>#N/A</v>
      </c>
      <c r="IV63" s="165" t="e">
        <f t="shared" si="279"/>
        <v>#N/A</v>
      </c>
      <c r="IW63" s="165" t="e">
        <f t="shared" si="280"/>
        <v>#N/A</v>
      </c>
      <c r="IX63" s="165" t="e">
        <f t="shared" si="281"/>
        <v>#N/A</v>
      </c>
      <c r="IY63" s="165" t="e">
        <f t="shared" si="282"/>
        <v>#N/A</v>
      </c>
      <c r="IZ63" s="165" t="e">
        <f t="shared" si="283"/>
        <v>#N/A</v>
      </c>
      <c r="JA63" s="165" t="e">
        <f t="shared" si="284"/>
        <v>#N/A</v>
      </c>
      <c r="JB63" s="165" t="e">
        <f t="shared" si="285"/>
        <v>#N/A</v>
      </c>
      <c r="JC63" s="165" t="e">
        <f t="shared" si="286"/>
        <v>#N/A</v>
      </c>
      <c r="JD63" s="165" t="e">
        <f t="shared" si="287"/>
        <v>#N/A</v>
      </c>
      <c r="JE63" s="165" t="e">
        <f t="shared" si="288"/>
        <v>#N/A</v>
      </c>
      <c r="JF63" s="165" t="e">
        <f t="shared" si="289"/>
        <v>#N/A</v>
      </c>
      <c r="JG63" s="165" t="e">
        <f t="shared" si="290"/>
        <v>#N/A</v>
      </c>
      <c r="JH63" s="165" t="e">
        <f t="shared" si="291"/>
        <v>#N/A</v>
      </c>
      <c r="JI63" s="165" t="e">
        <f t="shared" si="292"/>
        <v>#N/A</v>
      </c>
      <c r="JJ63" s="165" t="e">
        <f t="shared" si="293"/>
        <v>#N/A</v>
      </c>
      <c r="JK63" s="165" t="e">
        <f t="shared" si="294"/>
        <v>#N/A</v>
      </c>
      <c r="JL63" s="165" t="e">
        <f t="shared" si="295"/>
        <v>#N/A</v>
      </c>
      <c r="JM63" s="165" t="e">
        <f t="shared" si="296"/>
        <v>#N/A</v>
      </c>
      <c r="JN63" s="165" t="e">
        <f t="shared" si="297"/>
        <v>#N/A</v>
      </c>
      <c r="JO63" s="165" t="e">
        <f t="shared" si="298"/>
        <v>#N/A</v>
      </c>
      <c r="JP63" s="165" t="e">
        <f t="shared" si="299"/>
        <v>#N/A</v>
      </c>
      <c r="JQ63" s="165" t="e">
        <f t="shared" si="300"/>
        <v>#N/A</v>
      </c>
      <c r="JR63" s="165" t="e">
        <f t="shared" si="301"/>
        <v>#N/A</v>
      </c>
      <c r="JS63" s="165" t="e">
        <f t="shared" si="302"/>
        <v>#N/A</v>
      </c>
      <c r="JT63" s="165" t="e">
        <f t="shared" si="303"/>
        <v>#N/A</v>
      </c>
      <c r="JU63" s="165" t="e">
        <f t="shared" si="304"/>
        <v>#N/A</v>
      </c>
      <c r="JV63" s="165" t="e">
        <f t="shared" si="305"/>
        <v>#N/A</v>
      </c>
      <c r="JW63" s="165" t="e">
        <f t="shared" si="306"/>
        <v>#N/A</v>
      </c>
      <c r="JX63" s="165" t="e">
        <f t="shared" si="307"/>
        <v>#N/A</v>
      </c>
      <c r="JY63" s="165" t="e">
        <f t="shared" si="308"/>
        <v>#N/A</v>
      </c>
      <c r="JZ63" s="165" t="e">
        <f t="shared" si="309"/>
        <v>#N/A</v>
      </c>
      <c r="KA63" s="165" t="e">
        <f t="shared" si="310"/>
        <v>#N/A</v>
      </c>
      <c r="KB63" s="165" t="e">
        <f t="shared" si="311"/>
        <v>#N/A</v>
      </c>
      <c r="KC63" s="165" t="e">
        <f t="shared" si="312"/>
        <v>#N/A</v>
      </c>
      <c r="KD63" s="165" t="e">
        <f t="shared" si="313"/>
        <v>#N/A</v>
      </c>
      <c r="KE63" s="165" t="e">
        <f t="shared" si="314"/>
        <v>#N/A</v>
      </c>
      <c r="KF63" s="165" t="e">
        <f t="shared" si="315"/>
        <v>#N/A</v>
      </c>
      <c r="KG63" s="165" t="e">
        <f t="shared" si="316"/>
        <v>#N/A</v>
      </c>
      <c r="KH63" s="165" t="e">
        <f t="shared" si="317"/>
        <v>#N/A</v>
      </c>
      <c r="KI63" s="165" t="e">
        <f t="shared" si="318"/>
        <v>#N/A</v>
      </c>
      <c r="KJ63" s="165" t="e">
        <f t="shared" si="319"/>
        <v>#N/A</v>
      </c>
      <c r="KK63" s="165" t="e">
        <f t="shared" si="320"/>
        <v>#N/A</v>
      </c>
      <c r="KL63" s="165" t="e">
        <f t="shared" si="321"/>
        <v>#N/A</v>
      </c>
      <c r="KM63" s="165" t="e">
        <f t="shared" si="322"/>
        <v>#N/A</v>
      </c>
      <c r="KN63" s="165" t="e">
        <f t="shared" si="323"/>
        <v>#N/A</v>
      </c>
      <c r="KO63" s="165" t="e">
        <f t="shared" si="324"/>
        <v>#N/A</v>
      </c>
      <c r="KP63" s="165" t="e">
        <f t="shared" si="325"/>
        <v>#N/A</v>
      </c>
      <c r="KQ63" s="165" t="e">
        <f t="shared" si="326"/>
        <v>#N/A</v>
      </c>
      <c r="KR63" s="165" t="e">
        <f t="shared" si="327"/>
        <v>#N/A</v>
      </c>
      <c r="KS63" s="165" t="e">
        <f t="shared" si="328"/>
        <v>#N/A</v>
      </c>
      <c r="KT63" s="165" t="e">
        <f t="shared" si="329"/>
        <v>#N/A</v>
      </c>
      <c r="KU63" s="165" t="e">
        <f t="shared" si="330"/>
        <v>#N/A</v>
      </c>
      <c r="KV63" s="165" t="e">
        <f t="shared" si="331"/>
        <v>#N/A</v>
      </c>
      <c r="KW63" s="165" t="e">
        <f t="shared" si="332"/>
        <v>#N/A</v>
      </c>
      <c r="KX63" s="165" t="e">
        <f t="shared" si="333"/>
        <v>#N/A</v>
      </c>
      <c r="KY63" s="165" t="e">
        <f t="shared" si="334"/>
        <v>#N/A</v>
      </c>
      <c r="KZ63" s="165" t="e">
        <f t="shared" si="335"/>
        <v>#N/A</v>
      </c>
      <c r="LA63" s="165" t="e">
        <f t="shared" si="336"/>
        <v>#N/A</v>
      </c>
      <c r="LB63" s="165" t="e">
        <f t="shared" si="337"/>
        <v>#N/A</v>
      </c>
      <c r="LC63" s="165" t="e">
        <f t="shared" si="338"/>
        <v>#N/A</v>
      </c>
      <c r="LD63" s="165" t="e">
        <f t="shared" si="339"/>
        <v>#N/A</v>
      </c>
      <c r="LE63" s="165" t="e">
        <f t="shared" si="340"/>
        <v>#N/A</v>
      </c>
      <c r="LF63" s="165" t="e">
        <f t="shared" si="341"/>
        <v>#N/A</v>
      </c>
      <c r="LG63" s="165" t="e">
        <f t="shared" si="342"/>
        <v>#N/A</v>
      </c>
      <c r="LH63" s="165" t="e">
        <f t="shared" si="343"/>
        <v>#N/A</v>
      </c>
      <c r="LI63" s="165" t="e">
        <f t="shared" si="344"/>
        <v>#N/A</v>
      </c>
      <c r="LJ63" s="165" t="e">
        <f t="shared" si="345"/>
        <v>#N/A</v>
      </c>
      <c r="LK63" s="165" t="e">
        <f t="shared" si="346"/>
        <v>#N/A</v>
      </c>
      <c r="LL63" s="165" t="e">
        <f t="shared" si="347"/>
        <v>#N/A</v>
      </c>
      <c r="LM63" s="165" t="e">
        <f t="shared" si="348"/>
        <v>#N/A</v>
      </c>
      <c r="LN63" s="165" t="e">
        <f t="shared" si="349"/>
        <v>#N/A</v>
      </c>
      <c r="LO63" s="165" t="e">
        <f t="shared" si="350"/>
        <v>#N/A</v>
      </c>
      <c r="LP63" s="165" t="e">
        <f t="shared" si="351"/>
        <v>#N/A</v>
      </c>
      <c r="LQ63" s="165" t="e">
        <f t="shared" si="352"/>
        <v>#N/A</v>
      </c>
      <c r="LR63" s="165" t="e">
        <f t="shared" si="353"/>
        <v>#N/A</v>
      </c>
      <c r="LS63" s="165" t="e">
        <f t="shared" si="354"/>
        <v>#N/A</v>
      </c>
      <c r="LT63" s="165" t="e">
        <f t="shared" si="355"/>
        <v>#N/A</v>
      </c>
      <c r="LU63" s="165" t="e">
        <f t="shared" si="356"/>
        <v>#N/A</v>
      </c>
      <c r="LV63" s="165" t="e">
        <f t="shared" si="357"/>
        <v>#N/A</v>
      </c>
      <c r="LW63" s="165" t="e">
        <f t="shared" si="358"/>
        <v>#N/A</v>
      </c>
      <c r="LX63" s="165" t="e">
        <f t="shared" si="359"/>
        <v>#N/A</v>
      </c>
      <c r="LY63" s="165" t="e">
        <f t="shared" si="360"/>
        <v>#N/A</v>
      </c>
      <c r="LZ63" s="165" t="e">
        <f t="shared" si="361"/>
        <v>#N/A</v>
      </c>
      <c r="MA63" s="165" t="e">
        <f t="shared" si="362"/>
        <v>#N/A</v>
      </c>
      <c r="MB63" s="165" t="e">
        <f t="shared" si="363"/>
        <v>#N/A</v>
      </c>
      <c r="MC63" s="165" t="e">
        <f t="shared" si="364"/>
        <v>#N/A</v>
      </c>
      <c r="MD63" s="165" t="e">
        <f t="shared" si="365"/>
        <v>#N/A</v>
      </c>
      <c r="ME63" s="165" t="e">
        <f t="shared" si="366"/>
        <v>#N/A</v>
      </c>
      <c r="MF63" s="165" t="e">
        <f t="shared" si="367"/>
        <v>#N/A</v>
      </c>
      <c r="MG63" s="165" t="e">
        <f t="shared" si="368"/>
        <v>#N/A</v>
      </c>
      <c r="MH63" s="165" t="e">
        <f t="shared" si="369"/>
        <v>#N/A</v>
      </c>
      <c r="MI63" s="165" t="e">
        <f t="shared" si="370"/>
        <v>#N/A</v>
      </c>
      <c r="MJ63" s="165" t="e">
        <f t="shared" si="371"/>
        <v>#N/A</v>
      </c>
      <c r="MK63" s="165" t="e">
        <f t="shared" si="372"/>
        <v>#N/A</v>
      </c>
      <c r="ML63" s="165" t="e">
        <f t="shared" si="373"/>
        <v>#N/A</v>
      </c>
      <c r="MM63" s="165" t="e">
        <f t="shared" si="374"/>
        <v>#N/A</v>
      </c>
      <c r="MN63" s="165" t="e">
        <f t="shared" si="375"/>
        <v>#N/A</v>
      </c>
      <c r="MO63" s="165" t="e">
        <f t="shared" si="376"/>
        <v>#N/A</v>
      </c>
      <c r="MP63" s="165" t="e">
        <f t="shared" si="377"/>
        <v>#N/A</v>
      </c>
      <c r="MQ63" s="165" t="e">
        <f t="shared" si="378"/>
        <v>#N/A</v>
      </c>
      <c r="MR63" s="165" t="e">
        <f t="shared" si="379"/>
        <v>#N/A</v>
      </c>
      <c r="MS63" s="165" t="e">
        <f t="shared" si="380"/>
        <v>#N/A</v>
      </c>
      <c r="MT63" s="165" t="e">
        <f t="shared" si="381"/>
        <v>#N/A</v>
      </c>
      <c r="MU63" s="165" t="e">
        <f t="shared" si="382"/>
        <v>#N/A</v>
      </c>
      <c r="MV63" s="165" t="e">
        <f t="shared" si="383"/>
        <v>#N/A</v>
      </c>
      <c r="MW63" s="165" t="e">
        <f t="shared" si="384"/>
        <v>#N/A</v>
      </c>
      <c r="MX63" s="165" t="e">
        <f t="shared" si="385"/>
        <v>#N/A</v>
      </c>
      <c r="MY63" s="165" t="e">
        <f t="shared" si="386"/>
        <v>#N/A</v>
      </c>
      <c r="MZ63" s="165" t="e">
        <f t="shared" si="387"/>
        <v>#N/A</v>
      </c>
      <c r="NA63" s="165" t="e">
        <f t="shared" si="388"/>
        <v>#N/A</v>
      </c>
      <c r="NB63" s="165" t="e">
        <f t="shared" si="389"/>
        <v>#N/A</v>
      </c>
      <c r="NC63" s="165" t="e">
        <f t="shared" si="390"/>
        <v>#N/A</v>
      </c>
      <c r="ND63" s="165" t="e">
        <f t="shared" si="391"/>
        <v>#N/A</v>
      </c>
      <c r="NE63" s="165" t="e">
        <f t="shared" si="392"/>
        <v>#N/A</v>
      </c>
      <c r="NF63" s="165" t="e">
        <f t="shared" si="393"/>
        <v>#N/A</v>
      </c>
      <c r="NG63" s="165" t="e">
        <f t="shared" si="394"/>
        <v>#N/A</v>
      </c>
      <c r="NH63" s="165" t="e">
        <f t="shared" si="395"/>
        <v>#N/A</v>
      </c>
      <c r="NI63" s="165" t="e">
        <f t="shared" si="396"/>
        <v>#N/A</v>
      </c>
      <c r="NJ63" s="165" t="e">
        <f t="shared" si="397"/>
        <v>#N/A</v>
      </c>
      <c r="NK63" s="165" t="e">
        <f t="shared" si="398"/>
        <v>#N/A</v>
      </c>
      <c r="NL63" s="165" t="e">
        <f t="shared" si="399"/>
        <v>#N/A</v>
      </c>
      <c r="NM63" s="165" t="e">
        <f t="shared" si="400"/>
        <v>#N/A</v>
      </c>
      <c r="NN63" s="165" t="e">
        <f t="shared" si="401"/>
        <v>#N/A</v>
      </c>
      <c r="NO63" s="165" t="e">
        <f t="shared" si="402"/>
        <v>#N/A</v>
      </c>
      <c r="NP63" s="165" t="e">
        <f t="shared" si="403"/>
        <v>#N/A</v>
      </c>
      <c r="NQ63" s="165" t="e">
        <f t="shared" si="404"/>
        <v>#N/A</v>
      </c>
      <c r="NR63" s="165" t="e">
        <f t="shared" si="405"/>
        <v>#N/A</v>
      </c>
      <c r="NS63" s="165" t="e">
        <f t="shared" si="406"/>
        <v>#N/A</v>
      </c>
      <c r="NT63" s="165" t="e">
        <f t="shared" si="407"/>
        <v>#N/A</v>
      </c>
      <c r="NU63" s="165" t="e">
        <f t="shared" si="408"/>
        <v>#N/A</v>
      </c>
      <c r="NV63" s="165" t="e">
        <f t="shared" si="409"/>
        <v>#N/A</v>
      </c>
      <c r="NW63" s="165" t="e">
        <f t="shared" si="410"/>
        <v>#N/A</v>
      </c>
      <c r="NX63" s="165" t="e">
        <f t="shared" si="411"/>
        <v>#N/A</v>
      </c>
      <c r="NY63" s="165" t="e">
        <f t="shared" si="412"/>
        <v>#N/A</v>
      </c>
      <c r="NZ63" s="165" t="e">
        <f t="shared" si="413"/>
        <v>#N/A</v>
      </c>
      <c r="OA63" s="165" t="e">
        <f t="shared" si="414"/>
        <v>#N/A</v>
      </c>
      <c r="OB63" s="165" t="e">
        <f t="shared" si="415"/>
        <v>#N/A</v>
      </c>
      <c r="OC63" s="165" t="e">
        <f t="shared" si="416"/>
        <v>#N/A</v>
      </c>
      <c r="OD63" s="165" t="e">
        <f t="shared" si="417"/>
        <v>#N/A</v>
      </c>
      <c r="OE63" s="165" t="e">
        <f t="shared" si="418"/>
        <v>#N/A</v>
      </c>
      <c r="OF63" s="165" t="e">
        <f t="shared" si="419"/>
        <v>#N/A</v>
      </c>
      <c r="OG63" s="165" t="e">
        <f t="shared" si="420"/>
        <v>#N/A</v>
      </c>
      <c r="OH63" s="165" t="e">
        <f t="shared" si="421"/>
        <v>#N/A</v>
      </c>
      <c r="OI63" s="165" t="e">
        <f t="shared" si="422"/>
        <v>#N/A</v>
      </c>
      <c r="OJ63" s="165" t="e">
        <f t="shared" si="423"/>
        <v>#N/A</v>
      </c>
      <c r="OK63" s="165" t="e">
        <f t="shared" si="424"/>
        <v>#N/A</v>
      </c>
      <c r="OL63" s="165" t="e">
        <f t="shared" si="425"/>
        <v>#N/A</v>
      </c>
      <c r="OM63" s="165" t="e">
        <f t="shared" si="426"/>
        <v>#N/A</v>
      </c>
      <c r="ON63" s="165" t="e">
        <f t="shared" si="427"/>
        <v>#N/A</v>
      </c>
      <c r="OO63" s="165" t="e">
        <f t="shared" si="428"/>
        <v>#N/A</v>
      </c>
      <c r="OP63" s="165" t="e">
        <f t="shared" si="429"/>
        <v>#N/A</v>
      </c>
      <c r="OQ63" s="165" t="e">
        <f t="shared" si="430"/>
        <v>#N/A</v>
      </c>
      <c r="OR63" s="165" t="e">
        <f t="shared" si="431"/>
        <v>#N/A</v>
      </c>
      <c r="OS63" s="165" t="e">
        <f t="shared" si="432"/>
        <v>#N/A</v>
      </c>
      <c r="OT63" s="165" t="e">
        <f t="shared" si="433"/>
        <v>#N/A</v>
      </c>
      <c r="OU63" s="165" t="e">
        <f t="shared" si="434"/>
        <v>#N/A</v>
      </c>
      <c r="OV63" s="165" t="e">
        <f t="shared" si="435"/>
        <v>#N/A</v>
      </c>
      <c r="OW63" s="165" t="e">
        <f t="shared" si="436"/>
        <v>#N/A</v>
      </c>
      <c r="OX63" s="165" t="e">
        <f t="shared" si="437"/>
        <v>#N/A</v>
      </c>
      <c r="OY63" s="165" t="e">
        <f t="shared" si="438"/>
        <v>#N/A</v>
      </c>
      <c r="OZ63" s="165" t="e">
        <f t="shared" si="439"/>
        <v>#N/A</v>
      </c>
      <c r="PA63" s="165" t="e">
        <f t="shared" si="440"/>
        <v>#N/A</v>
      </c>
      <c r="PB63" s="165" t="e">
        <f t="shared" si="441"/>
        <v>#N/A</v>
      </c>
      <c r="PC63" s="165" t="e">
        <f t="shared" si="442"/>
        <v>#N/A</v>
      </c>
      <c r="PD63" s="165" t="e">
        <f t="shared" si="443"/>
        <v>#N/A</v>
      </c>
      <c r="PE63" s="165" t="e">
        <f t="shared" si="444"/>
        <v>#N/A</v>
      </c>
      <c r="PF63" s="165" t="e">
        <f t="shared" si="445"/>
        <v>#N/A</v>
      </c>
      <c r="PG63" s="165" t="e">
        <f t="shared" si="446"/>
        <v>#N/A</v>
      </c>
      <c r="PH63" s="165" t="e">
        <f t="shared" si="447"/>
        <v>#N/A</v>
      </c>
    </row>
    <row r="64" spans="1:424" hidden="1" x14ac:dyDescent="0.45">
      <c r="A64" s="4">
        <v>61</v>
      </c>
      <c r="B64" s="92" t="str">
        <f t="shared" si="208"/>
        <v/>
      </c>
      <c r="C64" s="91"/>
      <c r="D64" s="92" t="str">
        <f t="shared" si="209"/>
        <v/>
      </c>
      <c r="E64" s="120" t="str">
        <f t="shared" si="0"/>
        <v/>
      </c>
      <c r="F64" s="120" t="str">
        <f t="shared" si="1"/>
        <v/>
      </c>
      <c r="G64" s="71" t="str">
        <f t="shared" si="210"/>
        <v/>
      </c>
      <c r="H64" s="23"/>
      <c r="I64" s="55"/>
      <c r="J64" s="298"/>
      <c r="K64" s="72" t="str">
        <f>IF(AND(B64&gt;0,C64&gt;0,D64&gt;0),IF(ISBLANK(J64),IF(ISBLANK(H64),"",(D64-B64)*VLOOKUP(H64,VLookups!$A$4:$B$13,2,FALSE)),J64),"")</f>
        <v/>
      </c>
      <c r="L64" s="73" t="str">
        <f t="shared" si="246"/>
        <v/>
      </c>
      <c r="M64" s="91"/>
      <c r="N64" s="265" t="str">
        <f>IF(AND(M64&gt;0,C64&gt;0,NOT(K64="")),ABS(VLOOKUP($M$1,VLookups!$A$43:$B$44,2,FALSE)-_xlfn.NORM.DIST(M64,G64,K64,TRUE)),"")</f>
        <v/>
      </c>
      <c r="O64" s="90" t="str">
        <f>IF(AND($B64&gt;0,$C64&gt;0,$D64&gt;0,NOT(ISBLANK($H64))),_xlfn.NORM.INV(ABS(VLOOKUP($M$1,VLookups!$A$43:$B$44,2,FALSE)-O$3),$G64,$K64),"")</f>
        <v/>
      </c>
      <c r="P64" s="89" t="str">
        <f>IF(AND($B64&gt;0,$C64&gt;0,$D64&gt;0,NOT(ISBLANK($H64))),_xlfn.NORM.INV(ABS(VLOOKUP($M$1,VLookups!$A$43:$B$44,2,FALSE)-P$3),$G64,$K64),"")</f>
        <v/>
      </c>
      <c r="Q64" s="90" t="str">
        <f>IF(AND($B64&gt;0,$C64&gt;0,$D64&gt;0,NOT(ISBLANK($H64))),_xlfn.NORM.INV(ABS(VLOOKUP($M$1,VLookups!$A$43:$B$44,2,FALSE)-Q$3),$G64,$K64),"")</f>
        <v/>
      </c>
      <c r="R64" s="89" t="str">
        <f>IF(AND($B64&gt;0,$C64&gt;0,$D64&gt;0,NOT(ISBLANK($H64))),_xlfn.NORM.INV(ABS(VLOOKUP($M$1,VLookups!$A$43:$B$44,2,FALSE)-R$3),$G64,$K64),"")</f>
        <v/>
      </c>
      <c r="S64" s="90" t="str">
        <f>IF(AND($B64&gt;0,$C64&gt;0,$D64&gt;0,NOT(ISBLANK($H64))),_xlfn.NORM.INV(ABS(VLOOKUP($M$1,VLookups!$A$43:$B$44,2,FALSE)-S$3),$G64,$K64),"")</f>
        <v/>
      </c>
      <c r="T64" s="89" t="str">
        <f>IF(AND($B64&gt;0,$C64&gt;0,$D64&gt;0,NOT(ISBLANK($H64))),_xlfn.NORM.INV(ABS(VLOOKUP($M$1,VLookups!$A$43:$B$44,2,FALSE)-T$3),$G64,$K64),"")</f>
        <v/>
      </c>
      <c r="U64" s="5"/>
      <c r="V64" s="164" t="str">
        <f t="shared" si="211"/>
        <v/>
      </c>
      <c r="W64" s="47" t="str">
        <f t="shared" si="212"/>
        <v/>
      </c>
      <c r="X64" s="47" t="str">
        <f t="shared" si="474"/>
        <v/>
      </c>
      <c r="Y64" s="47" t="str">
        <f t="shared" si="474"/>
        <v/>
      </c>
      <c r="Z64" s="47" t="str">
        <f t="shared" si="474"/>
        <v/>
      </c>
      <c r="AA64" s="47" t="str">
        <f t="shared" si="474"/>
        <v/>
      </c>
      <c r="AB64" s="47" t="str">
        <f t="shared" si="474"/>
        <v/>
      </c>
      <c r="AC64" s="47" t="str">
        <f t="shared" si="474"/>
        <v/>
      </c>
      <c r="AD64" s="47" t="str">
        <f t="shared" si="474"/>
        <v/>
      </c>
      <c r="AE64" s="47" t="str">
        <f t="shared" si="474"/>
        <v/>
      </c>
      <c r="AF64" s="47" t="str">
        <f t="shared" si="474"/>
        <v/>
      </c>
      <c r="AG64" s="47" t="str">
        <f t="shared" si="474"/>
        <v/>
      </c>
      <c r="AH64" s="47" t="str">
        <f t="shared" si="474"/>
        <v/>
      </c>
      <c r="AI64" s="47" t="str">
        <f t="shared" si="474"/>
        <v/>
      </c>
      <c r="AJ64" s="47" t="str">
        <f t="shared" si="474"/>
        <v/>
      </c>
      <c r="AK64" s="47" t="str">
        <f t="shared" si="474"/>
        <v/>
      </c>
      <c r="AL64" s="47" t="str">
        <f t="shared" si="474"/>
        <v/>
      </c>
      <c r="AM64" s="47" t="str">
        <f t="shared" si="474"/>
        <v/>
      </c>
      <c r="AN64" s="47" t="str">
        <f t="shared" si="474"/>
        <v/>
      </c>
      <c r="AO64" s="47" t="str">
        <f t="shared" si="474"/>
        <v/>
      </c>
      <c r="AP64" s="47" t="str">
        <f t="shared" si="474"/>
        <v/>
      </c>
      <c r="AQ64" s="47" t="str">
        <f t="shared" si="474"/>
        <v/>
      </c>
      <c r="AR64" s="47" t="str">
        <f t="shared" si="474"/>
        <v/>
      </c>
      <c r="AS64" s="47" t="str">
        <f t="shared" si="474"/>
        <v/>
      </c>
      <c r="AT64" s="47" t="str">
        <f t="shared" si="474"/>
        <v/>
      </c>
      <c r="AU64" s="47" t="str">
        <f t="shared" si="474"/>
        <v/>
      </c>
      <c r="AV64" s="47" t="str">
        <f t="shared" si="474"/>
        <v/>
      </c>
      <c r="AW64" s="47" t="str">
        <f t="shared" si="474"/>
        <v/>
      </c>
      <c r="AX64" s="47" t="str">
        <f t="shared" si="474"/>
        <v/>
      </c>
      <c r="AY64" s="47" t="str">
        <f t="shared" si="474"/>
        <v/>
      </c>
      <c r="AZ64" s="47" t="str">
        <f t="shared" si="474"/>
        <v/>
      </c>
      <c r="BA64" s="47" t="str">
        <f t="shared" si="474"/>
        <v/>
      </c>
      <c r="BB64" s="47" t="str">
        <f t="shared" si="474"/>
        <v/>
      </c>
      <c r="BC64" s="47" t="str">
        <f t="shared" si="474"/>
        <v/>
      </c>
      <c r="BD64" s="47" t="str">
        <f t="shared" si="474"/>
        <v/>
      </c>
      <c r="BE64" s="47" t="str">
        <f t="shared" si="474"/>
        <v/>
      </c>
      <c r="BF64" s="47" t="str">
        <f t="shared" si="474"/>
        <v/>
      </c>
      <c r="BG64" s="47" t="str">
        <f t="shared" si="474"/>
        <v/>
      </c>
      <c r="BH64" s="47" t="str">
        <f t="shared" si="474"/>
        <v/>
      </c>
      <c r="BI64" s="47" t="str">
        <f t="shared" si="474"/>
        <v/>
      </c>
      <c r="BJ64" s="47" t="str">
        <f t="shared" si="474"/>
        <v/>
      </c>
      <c r="BK64" s="47" t="str">
        <f t="shared" si="474"/>
        <v/>
      </c>
      <c r="BL64" s="47" t="str">
        <f t="shared" si="474"/>
        <v/>
      </c>
      <c r="BM64" s="47" t="str">
        <f t="shared" si="474"/>
        <v/>
      </c>
      <c r="BN64" s="47" t="str">
        <f t="shared" si="474"/>
        <v/>
      </c>
      <c r="BO64" s="47" t="str">
        <f t="shared" si="474"/>
        <v/>
      </c>
      <c r="BP64" s="47" t="str">
        <f t="shared" si="474"/>
        <v/>
      </c>
      <c r="BQ64" s="47" t="str">
        <f t="shared" si="474"/>
        <v/>
      </c>
      <c r="BR64" s="47" t="str">
        <f t="shared" si="474"/>
        <v/>
      </c>
      <c r="BS64" s="47" t="str">
        <f t="shared" si="474"/>
        <v/>
      </c>
      <c r="BT64" s="47" t="str">
        <f t="shared" si="474"/>
        <v/>
      </c>
      <c r="BU64" s="47" t="str">
        <f t="shared" si="474"/>
        <v/>
      </c>
      <c r="BV64" s="47" t="str">
        <f t="shared" si="474"/>
        <v/>
      </c>
      <c r="BW64" s="47" t="str">
        <f t="shared" si="474"/>
        <v/>
      </c>
      <c r="BX64" s="47" t="str">
        <f t="shared" si="474"/>
        <v/>
      </c>
      <c r="BY64" s="47" t="str">
        <f t="shared" si="474"/>
        <v/>
      </c>
      <c r="BZ64" s="47" t="str">
        <f t="shared" si="474"/>
        <v/>
      </c>
      <c r="CA64" s="47" t="str">
        <f t="shared" si="474"/>
        <v/>
      </c>
      <c r="CB64" s="47" t="str">
        <f t="shared" si="474"/>
        <v/>
      </c>
      <c r="CC64" s="47" t="str">
        <f t="shared" si="474"/>
        <v/>
      </c>
      <c r="CD64" s="47" t="str">
        <f t="shared" si="474"/>
        <v/>
      </c>
      <c r="CE64" s="47" t="str">
        <f t="shared" si="474"/>
        <v/>
      </c>
      <c r="CF64" s="47" t="str">
        <f t="shared" si="474"/>
        <v/>
      </c>
      <c r="CG64" s="47" t="str">
        <f t="shared" si="474"/>
        <v/>
      </c>
      <c r="CH64" s="47" t="str">
        <f t="shared" si="474"/>
        <v/>
      </c>
      <c r="CI64" s="47" t="str">
        <f t="shared" si="474"/>
        <v/>
      </c>
      <c r="CJ64" s="47" t="str">
        <f t="shared" si="472"/>
        <v/>
      </c>
      <c r="CK64" s="47" t="str">
        <f t="shared" si="472"/>
        <v/>
      </c>
      <c r="CL64" s="47" t="str">
        <f t="shared" si="472"/>
        <v/>
      </c>
      <c r="CM64" s="47" t="str">
        <f t="shared" si="472"/>
        <v/>
      </c>
      <c r="CN64" s="47" t="str">
        <f t="shared" si="472"/>
        <v/>
      </c>
      <c r="CO64" s="47" t="str">
        <f t="shared" si="472"/>
        <v/>
      </c>
      <c r="CP64" s="47" t="str">
        <f t="shared" si="472"/>
        <v/>
      </c>
      <c r="CQ64" s="47" t="str">
        <f t="shared" si="472"/>
        <v/>
      </c>
      <c r="CR64" s="47" t="str">
        <f t="shared" si="472"/>
        <v/>
      </c>
      <c r="CS64" s="47" t="str">
        <f t="shared" si="472"/>
        <v/>
      </c>
      <c r="CT64" s="47" t="str">
        <f t="shared" si="472"/>
        <v/>
      </c>
      <c r="CU64" s="47" t="str">
        <f t="shared" si="472"/>
        <v/>
      </c>
      <c r="CV64" s="47" t="str">
        <f t="shared" si="472"/>
        <v/>
      </c>
      <c r="CW64" s="47" t="str">
        <f t="shared" si="472"/>
        <v/>
      </c>
      <c r="CX64" s="47" t="str">
        <f t="shared" si="472"/>
        <v/>
      </c>
      <c r="CY64" s="47" t="str">
        <f t="shared" si="472"/>
        <v/>
      </c>
      <c r="CZ64" s="47" t="str">
        <f t="shared" si="472"/>
        <v/>
      </c>
      <c r="DA64" s="47" t="str">
        <f t="shared" si="472"/>
        <v/>
      </c>
      <c r="DB64" s="47" t="str">
        <f t="shared" si="472"/>
        <v/>
      </c>
      <c r="DC64" s="47" t="str">
        <f t="shared" si="472"/>
        <v/>
      </c>
      <c r="DD64" s="47" t="str">
        <f t="shared" si="472"/>
        <v/>
      </c>
      <c r="DE64" s="47" t="str">
        <f t="shared" si="472"/>
        <v/>
      </c>
      <c r="DF64" s="47" t="str">
        <f t="shared" si="472"/>
        <v/>
      </c>
      <c r="DG64" s="47" t="str">
        <f t="shared" si="472"/>
        <v/>
      </c>
      <c r="DH64" s="47" t="str">
        <f t="shared" si="472"/>
        <v/>
      </c>
      <c r="DI64" s="47" t="str">
        <f t="shared" si="472"/>
        <v/>
      </c>
      <c r="DJ64" s="47" t="str">
        <f t="shared" si="472"/>
        <v/>
      </c>
      <c r="DK64" s="47" t="str">
        <f t="shared" si="472"/>
        <v/>
      </c>
      <c r="DL64" s="47" t="str">
        <f t="shared" si="472"/>
        <v/>
      </c>
      <c r="DM64" s="47" t="str">
        <f t="shared" si="472"/>
        <v/>
      </c>
      <c r="DN64" s="47" t="str">
        <f t="shared" si="472"/>
        <v/>
      </c>
      <c r="DO64" s="47" t="str">
        <f t="shared" si="472"/>
        <v/>
      </c>
      <c r="DP64" s="47" t="str">
        <f t="shared" si="472"/>
        <v/>
      </c>
      <c r="DQ64" s="47" t="str">
        <f t="shared" si="472"/>
        <v/>
      </c>
      <c r="DR64" s="47" t="str">
        <f t="shared" si="472"/>
        <v/>
      </c>
      <c r="DS64" s="179" t="str">
        <f t="shared" si="213"/>
        <v/>
      </c>
      <c r="DT64" s="47" t="str">
        <f t="shared" si="214"/>
        <v/>
      </c>
      <c r="DU64" s="47" t="str">
        <f t="shared" si="475"/>
        <v/>
      </c>
      <c r="DV64" s="47" t="str">
        <f t="shared" si="475"/>
        <v/>
      </c>
      <c r="DW64" s="47" t="str">
        <f t="shared" si="475"/>
        <v/>
      </c>
      <c r="DX64" s="47" t="str">
        <f t="shared" si="475"/>
        <v/>
      </c>
      <c r="DY64" s="47" t="str">
        <f t="shared" si="475"/>
        <v/>
      </c>
      <c r="DZ64" s="47" t="str">
        <f t="shared" si="475"/>
        <v/>
      </c>
      <c r="EA64" s="47" t="str">
        <f t="shared" si="475"/>
        <v/>
      </c>
      <c r="EB64" s="47" t="str">
        <f t="shared" si="475"/>
        <v/>
      </c>
      <c r="EC64" s="47" t="str">
        <f t="shared" si="475"/>
        <v/>
      </c>
      <c r="ED64" s="47" t="str">
        <f t="shared" si="475"/>
        <v/>
      </c>
      <c r="EE64" s="47" t="str">
        <f t="shared" si="475"/>
        <v/>
      </c>
      <c r="EF64" s="47" t="str">
        <f t="shared" si="475"/>
        <v/>
      </c>
      <c r="EG64" s="47" t="str">
        <f t="shared" si="475"/>
        <v/>
      </c>
      <c r="EH64" s="47" t="str">
        <f t="shared" si="475"/>
        <v/>
      </c>
      <c r="EI64" s="47" t="str">
        <f t="shared" si="475"/>
        <v/>
      </c>
      <c r="EJ64" s="47" t="str">
        <f t="shared" si="475"/>
        <v/>
      </c>
      <c r="EK64" s="47" t="str">
        <f t="shared" si="475"/>
        <v/>
      </c>
      <c r="EL64" s="47" t="str">
        <f t="shared" si="475"/>
        <v/>
      </c>
      <c r="EM64" s="47" t="str">
        <f t="shared" si="475"/>
        <v/>
      </c>
      <c r="EN64" s="47" t="str">
        <f t="shared" si="475"/>
        <v/>
      </c>
      <c r="EO64" s="47" t="str">
        <f t="shared" si="475"/>
        <v/>
      </c>
      <c r="EP64" s="47" t="str">
        <f t="shared" si="475"/>
        <v/>
      </c>
      <c r="EQ64" s="47" t="str">
        <f t="shared" si="475"/>
        <v/>
      </c>
      <c r="ER64" s="47" t="str">
        <f t="shared" si="475"/>
        <v/>
      </c>
      <c r="ES64" s="47" t="str">
        <f t="shared" si="475"/>
        <v/>
      </c>
      <c r="ET64" s="47" t="str">
        <f t="shared" si="475"/>
        <v/>
      </c>
      <c r="EU64" s="47" t="str">
        <f t="shared" si="475"/>
        <v/>
      </c>
      <c r="EV64" s="47" t="str">
        <f t="shared" si="475"/>
        <v/>
      </c>
      <c r="EW64" s="47" t="str">
        <f t="shared" si="475"/>
        <v/>
      </c>
      <c r="EX64" s="47" t="str">
        <f t="shared" si="475"/>
        <v/>
      </c>
      <c r="EY64" s="47" t="str">
        <f t="shared" si="475"/>
        <v/>
      </c>
      <c r="EZ64" s="47" t="str">
        <f t="shared" si="475"/>
        <v/>
      </c>
      <c r="FA64" s="47" t="str">
        <f t="shared" si="475"/>
        <v/>
      </c>
      <c r="FB64" s="47" t="str">
        <f t="shared" si="475"/>
        <v/>
      </c>
      <c r="FC64" s="47" t="str">
        <f t="shared" si="475"/>
        <v/>
      </c>
      <c r="FD64" s="47" t="str">
        <f t="shared" si="475"/>
        <v/>
      </c>
      <c r="FE64" s="47" t="str">
        <f t="shared" si="475"/>
        <v/>
      </c>
      <c r="FF64" s="47" t="str">
        <f t="shared" si="475"/>
        <v/>
      </c>
      <c r="FG64" s="47" t="str">
        <f t="shared" si="475"/>
        <v/>
      </c>
      <c r="FH64" s="47" t="str">
        <f t="shared" si="475"/>
        <v/>
      </c>
      <c r="FI64" s="47" t="str">
        <f t="shared" si="475"/>
        <v/>
      </c>
      <c r="FJ64" s="47" t="str">
        <f t="shared" si="475"/>
        <v/>
      </c>
      <c r="FK64" s="47" t="str">
        <f t="shared" si="475"/>
        <v/>
      </c>
      <c r="FL64" s="47" t="str">
        <f t="shared" si="475"/>
        <v/>
      </c>
      <c r="FM64" s="47" t="str">
        <f t="shared" si="475"/>
        <v/>
      </c>
      <c r="FN64" s="47" t="str">
        <f t="shared" si="475"/>
        <v/>
      </c>
      <c r="FO64" s="47" t="str">
        <f t="shared" si="475"/>
        <v/>
      </c>
      <c r="FP64" s="47" t="str">
        <f t="shared" si="475"/>
        <v/>
      </c>
      <c r="FQ64" s="47" t="str">
        <f t="shared" si="475"/>
        <v/>
      </c>
      <c r="FR64" s="47" t="str">
        <f t="shared" si="475"/>
        <v/>
      </c>
      <c r="FS64" s="47" t="str">
        <f t="shared" si="475"/>
        <v/>
      </c>
      <c r="FT64" s="47" t="str">
        <f t="shared" si="475"/>
        <v/>
      </c>
      <c r="FU64" s="47" t="str">
        <f t="shared" si="475"/>
        <v/>
      </c>
      <c r="FV64" s="47" t="str">
        <f t="shared" si="475"/>
        <v/>
      </c>
      <c r="FW64" s="47" t="str">
        <f t="shared" si="475"/>
        <v/>
      </c>
      <c r="FX64" s="47" t="str">
        <f t="shared" si="475"/>
        <v/>
      </c>
      <c r="FY64" s="47" t="str">
        <f t="shared" si="475"/>
        <v/>
      </c>
      <c r="FZ64" s="47" t="str">
        <f t="shared" si="475"/>
        <v/>
      </c>
      <c r="GA64" s="47" t="str">
        <f t="shared" si="475"/>
        <v/>
      </c>
      <c r="GB64" s="47" t="str">
        <f t="shared" si="475"/>
        <v/>
      </c>
      <c r="GC64" s="47" t="str">
        <f t="shared" si="475"/>
        <v/>
      </c>
      <c r="GD64" s="47" t="str">
        <f t="shared" si="475"/>
        <v/>
      </c>
      <c r="GE64" s="47" t="str">
        <f t="shared" si="475"/>
        <v/>
      </c>
      <c r="GF64" s="47" t="str">
        <f t="shared" si="475"/>
        <v/>
      </c>
      <c r="GG64" s="47" t="str">
        <f t="shared" si="473"/>
        <v/>
      </c>
      <c r="GH64" s="47" t="str">
        <f t="shared" si="473"/>
        <v/>
      </c>
      <c r="GI64" s="47" t="str">
        <f t="shared" si="473"/>
        <v/>
      </c>
      <c r="GJ64" s="47" t="str">
        <f t="shared" si="473"/>
        <v/>
      </c>
      <c r="GK64" s="47" t="str">
        <f t="shared" si="473"/>
        <v/>
      </c>
      <c r="GL64" s="47" t="str">
        <f t="shared" si="473"/>
        <v/>
      </c>
      <c r="GM64" s="47" t="str">
        <f t="shared" si="473"/>
        <v/>
      </c>
      <c r="GN64" s="47" t="str">
        <f t="shared" si="473"/>
        <v/>
      </c>
      <c r="GO64" s="47" t="str">
        <f t="shared" si="473"/>
        <v/>
      </c>
      <c r="GP64" s="47" t="str">
        <f t="shared" si="473"/>
        <v/>
      </c>
      <c r="GQ64" s="47" t="str">
        <f t="shared" si="473"/>
        <v/>
      </c>
      <c r="GR64" s="47" t="str">
        <f t="shared" si="473"/>
        <v/>
      </c>
      <c r="GS64" s="47" t="str">
        <f t="shared" si="473"/>
        <v/>
      </c>
      <c r="GT64" s="47" t="str">
        <f t="shared" si="473"/>
        <v/>
      </c>
      <c r="GU64" s="47" t="str">
        <f t="shared" si="473"/>
        <v/>
      </c>
      <c r="GV64" s="47" t="str">
        <f t="shared" si="473"/>
        <v/>
      </c>
      <c r="GW64" s="47" t="str">
        <f t="shared" si="473"/>
        <v/>
      </c>
      <c r="GX64" s="47" t="str">
        <f t="shared" si="473"/>
        <v/>
      </c>
      <c r="GY64" s="47" t="str">
        <f t="shared" si="473"/>
        <v/>
      </c>
      <c r="GZ64" s="47" t="str">
        <f t="shared" si="473"/>
        <v/>
      </c>
      <c r="HA64" s="47" t="str">
        <f t="shared" si="473"/>
        <v/>
      </c>
      <c r="HB64" s="47" t="str">
        <f t="shared" si="473"/>
        <v/>
      </c>
      <c r="HC64" s="47" t="str">
        <f t="shared" si="473"/>
        <v/>
      </c>
      <c r="HD64" s="47" t="str">
        <f t="shared" si="473"/>
        <v/>
      </c>
      <c r="HE64" s="47" t="str">
        <f t="shared" si="473"/>
        <v/>
      </c>
      <c r="HF64" s="47" t="str">
        <f t="shared" si="473"/>
        <v/>
      </c>
      <c r="HG64" s="47" t="str">
        <f t="shared" si="473"/>
        <v/>
      </c>
      <c r="HH64" s="47" t="str">
        <f t="shared" si="473"/>
        <v/>
      </c>
      <c r="HI64" s="47" t="str">
        <f t="shared" si="473"/>
        <v/>
      </c>
      <c r="HJ64" s="47" t="str">
        <f t="shared" si="473"/>
        <v/>
      </c>
      <c r="HK64" s="47" t="str">
        <f t="shared" si="473"/>
        <v/>
      </c>
      <c r="HL64" s="47" t="str">
        <f t="shared" si="473"/>
        <v/>
      </c>
      <c r="HM64" s="47" t="str">
        <f t="shared" si="473"/>
        <v/>
      </c>
      <c r="HN64" s="47" t="str">
        <f t="shared" si="473"/>
        <v/>
      </c>
      <c r="HO64" s="47" t="str">
        <f t="shared" si="473"/>
        <v/>
      </c>
      <c r="HP64" s="165" t="e">
        <f t="shared" si="247"/>
        <v>#N/A</v>
      </c>
      <c r="HQ64" s="165" t="e">
        <f t="shared" si="248"/>
        <v>#N/A</v>
      </c>
      <c r="HR64" s="165" t="e">
        <f t="shared" si="249"/>
        <v>#N/A</v>
      </c>
      <c r="HS64" s="165" t="e">
        <f t="shared" si="250"/>
        <v>#N/A</v>
      </c>
      <c r="HT64" s="165" t="e">
        <f t="shared" si="251"/>
        <v>#N/A</v>
      </c>
      <c r="HU64" s="165" t="e">
        <f t="shared" si="252"/>
        <v>#N/A</v>
      </c>
      <c r="HV64" s="165" t="e">
        <f t="shared" si="253"/>
        <v>#N/A</v>
      </c>
      <c r="HW64" s="165" t="e">
        <f t="shared" si="254"/>
        <v>#N/A</v>
      </c>
      <c r="HX64" s="165" t="e">
        <f t="shared" si="255"/>
        <v>#N/A</v>
      </c>
      <c r="HY64" s="165" t="e">
        <f t="shared" si="256"/>
        <v>#N/A</v>
      </c>
      <c r="HZ64" s="165" t="e">
        <f t="shared" si="257"/>
        <v>#N/A</v>
      </c>
      <c r="IA64" s="165" t="e">
        <f t="shared" si="258"/>
        <v>#N/A</v>
      </c>
      <c r="IB64" s="165" t="e">
        <f t="shared" si="259"/>
        <v>#N/A</v>
      </c>
      <c r="IC64" s="165" t="e">
        <f t="shared" si="260"/>
        <v>#N/A</v>
      </c>
      <c r="ID64" s="165" t="e">
        <f t="shared" si="261"/>
        <v>#N/A</v>
      </c>
      <c r="IE64" s="165" t="e">
        <f t="shared" si="262"/>
        <v>#N/A</v>
      </c>
      <c r="IF64" s="165" t="e">
        <f t="shared" si="263"/>
        <v>#N/A</v>
      </c>
      <c r="IG64" s="165" t="e">
        <f t="shared" si="264"/>
        <v>#N/A</v>
      </c>
      <c r="IH64" s="165" t="e">
        <f t="shared" si="265"/>
        <v>#N/A</v>
      </c>
      <c r="II64" s="165" t="e">
        <f t="shared" si="266"/>
        <v>#N/A</v>
      </c>
      <c r="IJ64" s="165" t="e">
        <f t="shared" si="267"/>
        <v>#N/A</v>
      </c>
      <c r="IK64" s="165" t="e">
        <f t="shared" si="268"/>
        <v>#N/A</v>
      </c>
      <c r="IL64" s="165" t="e">
        <f t="shared" si="269"/>
        <v>#N/A</v>
      </c>
      <c r="IM64" s="165" t="e">
        <f t="shared" si="270"/>
        <v>#N/A</v>
      </c>
      <c r="IN64" s="165" t="e">
        <f t="shared" si="271"/>
        <v>#N/A</v>
      </c>
      <c r="IO64" s="165" t="e">
        <f t="shared" si="272"/>
        <v>#N/A</v>
      </c>
      <c r="IP64" s="165" t="e">
        <f t="shared" si="273"/>
        <v>#N/A</v>
      </c>
      <c r="IQ64" s="165" t="e">
        <f t="shared" si="274"/>
        <v>#N/A</v>
      </c>
      <c r="IR64" s="165" t="e">
        <f t="shared" si="275"/>
        <v>#N/A</v>
      </c>
      <c r="IS64" s="165" t="e">
        <f t="shared" si="276"/>
        <v>#N/A</v>
      </c>
      <c r="IT64" s="165" t="e">
        <f t="shared" si="277"/>
        <v>#N/A</v>
      </c>
      <c r="IU64" s="165" t="e">
        <f t="shared" si="278"/>
        <v>#N/A</v>
      </c>
      <c r="IV64" s="165" t="e">
        <f t="shared" si="279"/>
        <v>#N/A</v>
      </c>
      <c r="IW64" s="165" t="e">
        <f t="shared" si="280"/>
        <v>#N/A</v>
      </c>
      <c r="IX64" s="165" t="e">
        <f t="shared" si="281"/>
        <v>#N/A</v>
      </c>
      <c r="IY64" s="165" t="e">
        <f t="shared" si="282"/>
        <v>#N/A</v>
      </c>
      <c r="IZ64" s="165" t="e">
        <f t="shared" si="283"/>
        <v>#N/A</v>
      </c>
      <c r="JA64" s="165" t="e">
        <f t="shared" si="284"/>
        <v>#N/A</v>
      </c>
      <c r="JB64" s="165" t="e">
        <f t="shared" si="285"/>
        <v>#N/A</v>
      </c>
      <c r="JC64" s="165" t="e">
        <f t="shared" si="286"/>
        <v>#N/A</v>
      </c>
      <c r="JD64" s="165" t="e">
        <f t="shared" si="287"/>
        <v>#N/A</v>
      </c>
      <c r="JE64" s="165" t="e">
        <f t="shared" si="288"/>
        <v>#N/A</v>
      </c>
      <c r="JF64" s="165" t="e">
        <f t="shared" si="289"/>
        <v>#N/A</v>
      </c>
      <c r="JG64" s="165" t="e">
        <f t="shared" si="290"/>
        <v>#N/A</v>
      </c>
      <c r="JH64" s="165" t="e">
        <f t="shared" si="291"/>
        <v>#N/A</v>
      </c>
      <c r="JI64" s="165" t="e">
        <f t="shared" si="292"/>
        <v>#N/A</v>
      </c>
      <c r="JJ64" s="165" t="e">
        <f t="shared" si="293"/>
        <v>#N/A</v>
      </c>
      <c r="JK64" s="165" t="e">
        <f t="shared" si="294"/>
        <v>#N/A</v>
      </c>
      <c r="JL64" s="165" t="e">
        <f t="shared" si="295"/>
        <v>#N/A</v>
      </c>
      <c r="JM64" s="165" t="e">
        <f t="shared" si="296"/>
        <v>#N/A</v>
      </c>
      <c r="JN64" s="165" t="e">
        <f t="shared" si="297"/>
        <v>#N/A</v>
      </c>
      <c r="JO64" s="165" t="e">
        <f t="shared" si="298"/>
        <v>#N/A</v>
      </c>
      <c r="JP64" s="165" t="e">
        <f t="shared" si="299"/>
        <v>#N/A</v>
      </c>
      <c r="JQ64" s="165" t="e">
        <f t="shared" si="300"/>
        <v>#N/A</v>
      </c>
      <c r="JR64" s="165" t="e">
        <f t="shared" si="301"/>
        <v>#N/A</v>
      </c>
      <c r="JS64" s="165" t="e">
        <f t="shared" si="302"/>
        <v>#N/A</v>
      </c>
      <c r="JT64" s="165" t="e">
        <f t="shared" si="303"/>
        <v>#N/A</v>
      </c>
      <c r="JU64" s="165" t="e">
        <f t="shared" si="304"/>
        <v>#N/A</v>
      </c>
      <c r="JV64" s="165" t="e">
        <f t="shared" si="305"/>
        <v>#N/A</v>
      </c>
      <c r="JW64" s="165" t="e">
        <f t="shared" si="306"/>
        <v>#N/A</v>
      </c>
      <c r="JX64" s="165" t="e">
        <f t="shared" si="307"/>
        <v>#N/A</v>
      </c>
      <c r="JY64" s="165" t="e">
        <f t="shared" si="308"/>
        <v>#N/A</v>
      </c>
      <c r="JZ64" s="165" t="e">
        <f t="shared" si="309"/>
        <v>#N/A</v>
      </c>
      <c r="KA64" s="165" t="e">
        <f t="shared" si="310"/>
        <v>#N/A</v>
      </c>
      <c r="KB64" s="165" t="e">
        <f t="shared" si="311"/>
        <v>#N/A</v>
      </c>
      <c r="KC64" s="165" t="e">
        <f t="shared" si="312"/>
        <v>#N/A</v>
      </c>
      <c r="KD64" s="165" t="e">
        <f t="shared" si="313"/>
        <v>#N/A</v>
      </c>
      <c r="KE64" s="165" t="e">
        <f t="shared" si="314"/>
        <v>#N/A</v>
      </c>
      <c r="KF64" s="165" t="e">
        <f t="shared" si="315"/>
        <v>#N/A</v>
      </c>
      <c r="KG64" s="165" t="e">
        <f t="shared" si="316"/>
        <v>#N/A</v>
      </c>
      <c r="KH64" s="165" t="e">
        <f t="shared" si="317"/>
        <v>#N/A</v>
      </c>
      <c r="KI64" s="165" t="e">
        <f t="shared" si="318"/>
        <v>#N/A</v>
      </c>
      <c r="KJ64" s="165" t="e">
        <f t="shared" si="319"/>
        <v>#N/A</v>
      </c>
      <c r="KK64" s="165" t="e">
        <f t="shared" si="320"/>
        <v>#N/A</v>
      </c>
      <c r="KL64" s="165" t="e">
        <f t="shared" si="321"/>
        <v>#N/A</v>
      </c>
      <c r="KM64" s="165" t="e">
        <f t="shared" si="322"/>
        <v>#N/A</v>
      </c>
      <c r="KN64" s="165" t="e">
        <f t="shared" si="323"/>
        <v>#N/A</v>
      </c>
      <c r="KO64" s="165" t="e">
        <f t="shared" si="324"/>
        <v>#N/A</v>
      </c>
      <c r="KP64" s="165" t="e">
        <f t="shared" si="325"/>
        <v>#N/A</v>
      </c>
      <c r="KQ64" s="165" t="e">
        <f t="shared" si="326"/>
        <v>#N/A</v>
      </c>
      <c r="KR64" s="165" t="e">
        <f t="shared" si="327"/>
        <v>#N/A</v>
      </c>
      <c r="KS64" s="165" t="e">
        <f t="shared" si="328"/>
        <v>#N/A</v>
      </c>
      <c r="KT64" s="165" t="e">
        <f t="shared" si="329"/>
        <v>#N/A</v>
      </c>
      <c r="KU64" s="165" t="e">
        <f t="shared" si="330"/>
        <v>#N/A</v>
      </c>
      <c r="KV64" s="165" t="e">
        <f t="shared" si="331"/>
        <v>#N/A</v>
      </c>
      <c r="KW64" s="165" t="e">
        <f t="shared" si="332"/>
        <v>#N/A</v>
      </c>
      <c r="KX64" s="165" t="e">
        <f t="shared" si="333"/>
        <v>#N/A</v>
      </c>
      <c r="KY64" s="165" t="e">
        <f t="shared" si="334"/>
        <v>#N/A</v>
      </c>
      <c r="KZ64" s="165" t="e">
        <f t="shared" si="335"/>
        <v>#N/A</v>
      </c>
      <c r="LA64" s="165" t="e">
        <f t="shared" si="336"/>
        <v>#N/A</v>
      </c>
      <c r="LB64" s="165" t="e">
        <f t="shared" si="337"/>
        <v>#N/A</v>
      </c>
      <c r="LC64" s="165" t="e">
        <f t="shared" si="338"/>
        <v>#N/A</v>
      </c>
      <c r="LD64" s="165" t="e">
        <f t="shared" si="339"/>
        <v>#N/A</v>
      </c>
      <c r="LE64" s="165" t="e">
        <f t="shared" si="340"/>
        <v>#N/A</v>
      </c>
      <c r="LF64" s="165" t="e">
        <f t="shared" si="341"/>
        <v>#N/A</v>
      </c>
      <c r="LG64" s="165" t="e">
        <f t="shared" si="342"/>
        <v>#N/A</v>
      </c>
      <c r="LH64" s="165" t="e">
        <f t="shared" si="343"/>
        <v>#N/A</v>
      </c>
      <c r="LI64" s="165" t="e">
        <f t="shared" si="344"/>
        <v>#N/A</v>
      </c>
      <c r="LJ64" s="165" t="e">
        <f t="shared" si="345"/>
        <v>#N/A</v>
      </c>
      <c r="LK64" s="165" t="e">
        <f t="shared" si="346"/>
        <v>#N/A</v>
      </c>
      <c r="LL64" s="165" t="e">
        <f t="shared" si="347"/>
        <v>#N/A</v>
      </c>
      <c r="LM64" s="165" t="e">
        <f t="shared" si="348"/>
        <v>#N/A</v>
      </c>
      <c r="LN64" s="165" t="e">
        <f t="shared" si="349"/>
        <v>#N/A</v>
      </c>
      <c r="LO64" s="165" t="e">
        <f t="shared" si="350"/>
        <v>#N/A</v>
      </c>
      <c r="LP64" s="165" t="e">
        <f t="shared" si="351"/>
        <v>#N/A</v>
      </c>
      <c r="LQ64" s="165" t="e">
        <f t="shared" si="352"/>
        <v>#N/A</v>
      </c>
      <c r="LR64" s="165" t="e">
        <f t="shared" si="353"/>
        <v>#N/A</v>
      </c>
      <c r="LS64" s="165" t="e">
        <f t="shared" si="354"/>
        <v>#N/A</v>
      </c>
      <c r="LT64" s="165" t="e">
        <f t="shared" si="355"/>
        <v>#N/A</v>
      </c>
      <c r="LU64" s="165" t="e">
        <f t="shared" si="356"/>
        <v>#N/A</v>
      </c>
      <c r="LV64" s="165" t="e">
        <f t="shared" si="357"/>
        <v>#N/A</v>
      </c>
      <c r="LW64" s="165" t="e">
        <f t="shared" si="358"/>
        <v>#N/A</v>
      </c>
      <c r="LX64" s="165" t="e">
        <f t="shared" si="359"/>
        <v>#N/A</v>
      </c>
      <c r="LY64" s="165" t="e">
        <f t="shared" si="360"/>
        <v>#N/A</v>
      </c>
      <c r="LZ64" s="165" t="e">
        <f t="shared" si="361"/>
        <v>#N/A</v>
      </c>
      <c r="MA64" s="165" t="e">
        <f t="shared" si="362"/>
        <v>#N/A</v>
      </c>
      <c r="MB64" s="165" t="e">
        <f t="shared" si="363"/>
        <v>#N/A</v>
      </c>
      <c r="MC64" s="165" t="e">
        <f t="shared" si="364"/>
        <v>#N/A</v>
      </c>
      <c r="MD64" s="165" t="e">
        <f t="shared" si="365"/>
        <v>#N/A</v>
      </c>
      <c r="ME64" s="165" t="e">
        <f t="shared" si="366"/>
        <v>#N/A</v>
      </c>
      <c r="MF64" s="165" t="e">
        <f t="shared" si="367"/>
        <v>#N/A</v>
      </c>
      <c r="MG64" s="165" t="e">
        <f t="shared" si="368"/>
        <v>#N/A</v>
      </c>
      <c r="MH64" s="165" t="e">
        <f t="shared" si="369"/>
        <v>#N/A</v>
      </c>
      <c r="MI64" s="165" t="e">
        <f t="shared" si="370"/>
        <v>#N/A</v>
      </c>
      <c r="MJ64" s="165" t="e">
        <f t="shared" si="371"/>
        <v>#N/A</v>
      </c>
      <c r="MK64" s="165" t="e">
        <f t="shared" si="372"/>
        <v>#N/A</v>
      </c>
      <c r="ML64" s="165" t="e">
        <f t="shared" si="373"/>
        <v>#N/A</v>
      </c>
      <c r="MM64" s="165" t="e">
        <f t="shared" si="374"/>
        <v>#N/A</v>
      </c>
      <c r="MN64" s="165" t="e">
        <f t="shared" si="375"/>
        <v>#N/A</v>
      </c>
      <c r="MO64" s="165" t="e">
        <f t="shared" si="376"/>
        <v>#N/A</v>
      </c>
      <c r="MP64" s="165" t="e">
        <f t="shared" si="377"/>
        <v>#N/A</v>
      </c>
      <c r="MQ64" s="165" t="e">
        <f t="shared" si="378"/>
        <v>#N/A</v>
      </c>
      <c r="MR64" s="165" t="e">
        <f t="shared" si="379"/>
        <v>#N/A</v>
      </c>
      <c r="MS64" s="165" t="e">
        <f t="shared" si="380"/>
        <v>#N/A</v>
      </c>
      <c r="MT64" s="165" t="e">
        <f t="shared" si="381"/>
        <v>#N/A</v>
      </c>
      <c r="MU64" s="165" t="e">
        <f t="shared" si="382"/>
        <v>#N/A</v>
      </c>
      <c r="MV64" s="165" t="e">
        <f t="shared" si="383"/>
        <v>#N/A</v>
      </c>
      <c r="MW64" s="165" t="e">
        <f t="shared" si="384"/>
        <v>#N/A</v>
      </c>
      <c r="MX64" s="165" t="e">
        <f t="shared" si="385"/>
        <v>#N/A</v>
      </c>
      <c r="MY64" s="165" t="e">
        <f t="shared" si="386"/>
        <v>#N/A</v>
      </c>
      <c r="MZ64" s="165" t="e">
        <f t="shared" si="387"/>
        <v>#N/A</v>
      </c>
      <c r="NA64" s="165" t="e">
        <f t="shared" si="388"/>
        <v>#N/A</v>
      </c>
      <c r="NB64" s="165" t="e">
        <f t="shared" si="389"/>
        <v>#N/A</v>
      </c>
      <c r="NC64" s="165" t="e">
        <f t="shared" si="390"/>
        <v>#N/A</v>
      </c>
      <c r="ND64" s="165" t="e">
        <f t="shared" si="391"/>
        <v>#N/A</v>
      </c>
      <c r="NE64" s="165" t="e">
        <f t="shared" si="392"/>
        <v>#N/A</v>
      </c>
      <c r="NF64" s="165" t="e">
        <f t="shared" si="393"/>
        <v>#N/A</v>
      </c>
      <c r="NG64" s="165" t="e">
        <f t="shared" si="394"/>
        <v>#N/A</v>
      </c>
      <c r="NH64" s="165" t="e">
        <f t="shared" si="395"/>
        <v>#N/A</v>
      </c>
      <c r="NI64" s="165" t="e">
        <f t="shared" si="396"/>
        <v>#N/A</v>
      </c>
      <c r="NJ64" s="165" t="e">
        <f t="shared" si="397"/>
        <v>#N/A</v>
      </c>
      <c r="NK64" s="165" t="e">
        <f t="shared" si="398"/>
        <v>#N/A</v>
      </c>
      <c r="NL64" s="165" t="e">
        <f t="shared" si="399"/>
        <v>#N/A</v>
      </c>
      <c r="NM64" s="165" t="e">
        <f t="shared" si="400"/>
        <v>#N/A</v>
      </c>
      <c r="NN64" s="165" t="e">
        <f t="shared" si="401"/>
        <v>#N/A</v>
      </c>
      <c r="NO64" s="165" t="e">
        <f t="shared" si="402"/>
        <v>#N/A</v>
      </c>
      <c r="NP64" s="165" t="e">
        <f t="shared" si="403"/>
        <v>#N/A</v>
      </c>
      <c r="NQ64" s="165" t="e">
        <f t="shared" si="404"/>
        <v>#N/A</v>
      </c>
      <c r="NR64" s="165" t="e">
        <f t="shared" si="405"/>
        <v>#N/A</v>
      </c>
      <c r="NS64" s="165" t="e">
        <f t="shared" si="406"/>
        <v>#N/A</v>
      </c>
      <c r="NT64" s="165" t="e">
        <f t="shared" si="407"/>
        <v>#N/A</v>
      </c>
      <c r="NU64" s="165" t="e">
        <f t="shared" si="408"/>
        <v>#N/A</v>
      </c>
      <c r="NV64" s="165" t="e">
        <f t="shared" si="409"/>
        <v>#N/A</v>
      </c>
      <c r="NW64" s="165" t="e">
        <f t="shared" si="410"/>
        <v>#N/A</v>
      </c>
      <c r="NX64" s="165" t="e">
        <f t="shared" si="411"/>
        <v>#N/A</v>
      </c>
      <c r="NY64" s="165" t="e">
        <f t="shared" si="412"/>
        <v>#N/A</v>
      </c>
      <c r="NZ64" s="165" t="e">
        <f t="shared" si="413"/>
        <v>#N/A</v>
      </c>
      <c r="OA64" s="165" t="e">
        <f t="shared" si="414"/>
        <v>#N/A</v>
      </c>
      <c r="OB64" s="165" t="e">
        <f t="shared" si="415"/>
        <v>#N/A</v>
      </c>
      <c r="OC64" s="165" t="e">
        <f t="shared" si="416"/>
        <v>#N/A</v>
      </c>
      <c r="OD64" s="165" t="e">
        <f t="shared" si="417"/>
        <v>#N/A</v>
      </c>
      <c r="OE64" s="165" t="e">
        <f t="shared" si="418"/>
        <v>#N/A</v>
      </c>
      <c r="OF64" s="165" t="e">
        <f t="shared" si="419"/>
        <v>#N/A</v>
      </c>
      <c r="OG64" s="165" t="e">
        <f t="shared" si="420"/>
        <v>#N/A</v>
      </c>
      <c r="OH64" s="165" t="e">
        <f t="shared" si="421"/>
        <v>#N/A</v>
      </c>
      <c r="OI64" s="165" t="e">
        <f t="shared" si="422"/>
        <v>#N/A</v>
      </c>
      <c r="OJ64" s="165" t="e">
        <f t="shared" si="423"/>
        <v>#N/A</v>
      </c>
      <c r="OK64" s="165" t="e">
        <f t="shared" si="424"/>
        <v>#N/A</v>
      </c>
      <c r="OL64" s="165" t="e">
        <f t="shared" si="425"/>
        <v>#N/A</v>
      </c>
      <c r="OM64" s="165" t="e">
        <f t="shared" si="426"/>
        <v>#N/A</v>
      </c>
      <c r="ON64" s="165" t="e">
        <f t="shared" si="427"/>
        <v>#N/A</v>
      </c>
      <c r="OO64" s="165" t="e">
        <f t="shared" si="428"/>
        <v>#N/A</v>
      </c>
      <c r="OP64" s="165" t="e">
        <f t="shared" si="429"/>
        <v>#N/A</v>
      </c>
      <c r="OQ64" s="165" t="e">
        <f t="shared" si="430"/>
        <v>#N/A</v>
      </c>
      <c r="OR64" s="165" t="e">
        <f t="shared" si="431"/>
        <v>#N/A</v>
      </c>
      <c r="OS64" s="165" t="e">
        <f t="shared" si="432"/>
        <v>#N/A</v>
      </c>
      <c r="OT64" s="165" t="e">
        <f t="shared" si="433"/>
        <v>#N/A</v>
      </c>
      <c r="OU64" s="165" t="e">
        <f t="shared" si="434"/>
        <v>#N/A</v>
      </c>
      <c r="OV64" s="165" t="e">
        <f t="shared" si="435"/>
        <v>#N/A</v>
      </c>
      <c r="OW64" s="165" t="e">
        <f t="shared" si="436"/>
        <v>#N/A</v>
      </c>
      <c r="OX64" s="165" t="e">
        <f t="shared" si="437"/>
        <v>#N/A</v>
      </c>
      <c r="OY64" s="165" t="e">
        <f t="shared" si="438"/>
        <v>#N/A</v>
      </c>
      <c r="OZ64" s="165" t="e">
        <f t="shared" si="439"/>
        <v>#N/A</v>
      </c>
      <c r="PA64" s="165" t="e">
        <f t="shared" si="440"/>
        <v>#N/A</v>
      </c>
      <c r="PB64" s="165" t="e">
        <f t="shared" si="441"/>
        <v>#N/A</v>
      </c>
      <c r="PC64" s="165" t="e">
        <f t="shared" si="442"/>
        <v>#N/A</v>
      </c>
      <c r="PD64" s="165" t="e">
        <f t="shared" si="443"/>
        <v>#N/A</v>
      </c>
      <c r="PE64" s="165" t="e">
        <f t="shared" si="444"/>
        <v>#N/A</v>
      </c>
      <c r="PF64" s="165" t="e">
        <f t="shared" si="445"/>
        <v>#N/A</v>
      </c>
      <c r="PG64" s="165" t="e">
        <f t="shared" si="446"/>
        <v>#N/A</v>
      </c>
      <c r="PH64" s="165" t="e">
        <f t="shared" si="447"/>
        <v>#N/A</v>
      </c>
    </row>
    <row r="65" spans="1:424" hidden="1" x14ac:dyDescent="0.45">
      <c r="A65" s="4">
        <v>62</v>
      </c>
      <c r="B65" s="92" t="str">
        <f t="shared" si="208"/>
        <v/>
      </c>
      <c r="C65" s="91"/>
      <c r="D65" s="92" t="str">
        <f t="shared" si="209"/>
        <v/>
      </c>
      <c r="E65" s="120" t="str">
        <f t="shared" si="0"/>
        <v/>
      </c>
      <c r="F65" s="120" t="str">
        <f t="shared" si="1"/>
        <v/>
      </c>
      <c r="G65" s="71" t="str">
        <f t="shared" si="210"/>
        <v/>
      </c>
      <c r="H65" s="23"/>
      <c r="I65" s="55"/>
      <c r="J65" s="298"/>
      <c r="K65" s="72" t="str">
        <f>IF(AND(B65&gt;0,C65&gt;0,D65&gt;0),IF(ISBLANK(J65),IF(ISBLANK(H65),"",(D65-B65)*VLOOKUP(H65,VLookups!$A$4:$B$13,2,FALSE)),J65),"")</f>
        <v/>
      </c>
      <c r="L65" s="73" t="str">
        <f t="shared" si="246"/>
        <v/>
      </c>
      <c r="M65" s="91"/>
      <c r="N65" s="265" t="str">
        <f>IF(AND(M65&gt;0,C65&gt;0,NOT(K65="")),ABS(VLOOKUP($M$1,VLookups!$A$43:$B$44,2,FALSE)-_xlfn.NORM.DIST(M65,G65,K65,TRUE)),"")</f>
        <v/>
      </c>
      <c r="O65" s="90" t="str">
        <f>IF(AND($B65&gt;0,$C65&gt;0,$D65&gt;0,NOT(ISBLANK($H65))),_xlfn.NORM.INV(ABS(VLOOKUP($M$1,VLookups!$A$43:$B$44,2,FALSE)-O$3),$G65,$K65),"")</f>
        <v/>
      </c>
      <c r="P65" s="89" t="str">
        <f>IF(AND($B65&gt;0,$C65&gt;0,$D65&gt;0,NOT(ISBLANK($H65))),_xlfn.NORM.INV(ABS(VLOOKUP($M$1,VLookups!$A$43:$B$44,2,FALSE)-P$3),$G65,$K65),"")</f>
        <v/>
      </c>
      <c r="Q65" s="90" t="str">
        <f>IF(AND($B65&gt;0,$C65&gt;0,$D65&gt;0,NOT(ISBLANK($H65))),_xlfn.NORM.INV(ABS(VLOOKUP($M$1,VLookups!$A$43:$B$44,2,FALSE)-Q$3),$G65,$K65),"")</f>
        <v/>
      </c>
      <c r="R65" s="89" t="str">
        <f>IF(AND($B65&gt;0,$C65&gt;0,$D65&gt;0,NOT(ISBLANK($H65))),_xlfn.NORM.INV(ABS(VLOOKUP($M$1,VLookups!$A$43:$B$44,2,FALSE)-R$3),$G65,$K65),"")</f>
        <v/>
      </c>
      <c r="S65" s="90" t="str">
        <f>IF(AND($B65&gt;0,$C65&gt;0,$D65&gt;0,NOT(ISBLANK($H65))),_xlfn.NORM.INV(ABS(VLOOKUP($M$1,VLookups!$A$43:$B$44,2,FALSE)-S$3),$G65,$K65),"")</f>
        <v/>
      </c>
      <c r="T65" s="89" t="str">
        <f>IF(AND($B65&gt;0,$C65&gt;0,$D65&gt;0,NOT(ISBLANK($H65))),_xlfn.NORM.INV(ABS(VLOOKUP($M$1,VLookups!$A$43:$B$44,2,FALSE)-T$3),$G65,$K65),"")</f>
        <v/>
      </c>
      <c r="U65" s="5"/>
      <c r="V65" s="164" t="str">
        <f t="shared" si="211"/>
        <v/>
      </c>
      <c r="W65" s="47" t="str">
        <f t="shared" si="212"/>
        <v/>
      </c>
      <c r="X65" s="47" t="str">
        <f t="shared" si="474"/>
        <v/>
      </c>
      <c r="Y65" s="47" t="str">
        <f t="shared" si="474"/>
        <v/>
      </c>
      <c r="Z65" s="47" t="str">
        <f t="shared" si="474"/>
        <v/>
      </c>
      <c r="AA65" s="47" t="str">
        <f t="shared" si="474"/>
        <v/>
      </c>
      <c r="AB65" s="47" t="str">
        <f t="shared" si="474"/>
        <v/>
      </c>
      <c r="AC65" s="47" t="str">
        <f t="shared" si="474"/>
        <v/>
      </c>
      <c r="AD65" s="47" t="str">
        <f t="shared" si="474"/>
        <v/>
      </c>
      <c r="AE65" s="47" t="str">
        <f t="shared" si="474"/>
        <v/>
      </c>
      <c r="AF65" s="47" t="str">
        <f t="shared" si="474"/>
        <v/>
      </c>
      <c r="AG65" s="47" t="str">
        <f t="shared" si="474"/>
        <v/>
      </c>
      <c r="AH65" s="47" t="str">
        <f t="shared" si="474"/>
        <v/>
      </c>
      <c r="AI65" s="47" t="str">
        <f t="shared" si="474"/>
        <v/>
      </c>
      <c r="AJ65" s="47" t="str">
        <f t="shared" si="474"/>
        <v/>
      </c>
      <c r="AK65" s="47" t="str">
        <f t="shared" si="474"/>
        <v/>
      </c>
      <c r="AL65" s="47" t="str">
        <f t="shared" si="474"/>
        <v/>
      </c>
      <c r="AM65" s="47" t="str">
        <f t="shared" si="474"/>
        <v/>
      </c>
      <c r="AN65" s="47" t="str">
        <f t="shared" si="474"/>
        <v/>
      </c>
      <c r="AO65" s="47" t="str">
        <f t="shared" si="474"/>
        <v/>
      </c>
      <c r="AP65" s="47" t="str">
        <f t="shared" si="474"/>
        <v/>
      </c>
      <c r="AQ65" s="47" t="str">
        <f t="shared" si="474"/>
        <v/>
      </c>
      <c r="AR65" s="47" t="str">
        <f t="shared" si="474"/>
        <v/>
      </c>
      <c r="AS65" s="47" t="str">
        <f t="shared" si="474"/>
        <v/>
      </c>
      <c r="AT65" s="47" t="str">
        <f t="shared" si="474"/>
        <v/>
      </c>
      <c r="AU65" s="47" t="str">
        <f t="shared" si="474"/>
        <v/>
      </c>
      <c r="AV65" s="47" t="str">
        <f t="shared" si="474"/>
        <v/>
      </c>
      <c r="AW65" s="47" t="str">
        <f t="shared" si="474"/>
        <v/>
      </c>
      <c r="AX65" s="47" t="str">
        <f t="shared" si="474"/>
        <v/>
      </c>
      <c r="AY65" s="47" t="str">
        <f t="shared" si="474"/>
        <v/>
      </c>
      <c r="AZ65" s="47" t="str">
        <f t="shared" si="474"/>
        <v/>
      </c>
      <c r="BA65" s="47" t="str">
        <f t="shared" si="474"/>
        <v/>
      </c>
      <c r="BB65" s="47" t="str">
        <f t="shared" si="474"/>
        <v/>
      </c>
      <c r="BC65" s="47" t="str">
        <f t="shared" si="474"/>
        <v/>
      </c>
      <c r="BD65" s="47" t="str">
        <f t="shared" si="474"/>
        <v/>
      </c>
      <c r="BE65" s="47" t="str">
        <f t="shared" si="474"/>
        <v/>
      </c>
      <c r="BF65" s="47" t="str">
        <f t="shared" si="474"/>
        <v/>
      </c>
      <c r="BG65" s="47" t="str">
        <f t="shared" si="474"/>
        <v/>
      </c>
      <c r="BH65" s="47" t="str">
        <f t="shared" si="474"/>
        <v/>
      </c>
      <c r="BI65" s="47" t="str">
        <f t="shared" si="474"/>
        <v/>
      </c>
      <c r="BJ65" s="47" t="str">
        <f t="shared" si="474"/>
        <v/>
      </c>
      <c r="BK65" s="47" t="str">
        <f t="shared" si="474"/>
        <v/>
      </c>
      <c r="BL65" s="47" t="str">
        <f t="shared" si="474"/>
        <v/>
      </c>
      <c r="BM65" s="47" t="str">
        <f t="shared" si="474"/>
        <v/>
      </c>
      <c r="BN65" s="47" t="str">
        <f t="shared" si="474"/>
        <v/>
      </c>
      <c r="BO65" s="47" t="str">
        <f t="shared" si="474"/>
        <v/>
      </c>
      <c r="BP65" s="47" t="str">
        <f t="shared" si="474"/>
        <v/>
      </c>
      <c r="BQ65" s="47" t="str">
        <f t="shared" si="474"/>
        <v/>
      </c>
      <c r="BR65" s="47" t="str">
        <f t="shared" si="474"/>
        <v/>
      </c>
      <c r="BS65" s="47" t="str">
        <f t="shared" si="474"/>
        <v/>
      </c>
      <c r="BT65" s="47" t="str">
        <f t="shared" si="474"/>
        <v/>
      </c>
      <c r="BU65" s="47" t="str">
        <f t="shared" si="474"/>
        <v/>
      </c>
      <c r="BV65" s="47" t="str">
        <f t="shared" si="474"/>
        <v/>
      </c>
      <c r="BW65" s="47" t="str">
        <f t="shared" si="474"/>
        <v/>
      </c>
      <c r="BX65" s="47" t="str">
        <f t="shared" si="474"/>
        <v/>
      </c>
      <c r="BY65" s="47" t="str">
        <f t="shared" si="474"/>
        <v/>
      </c>
      <c r="BZ65" s="47" t="str">
        <f t="shared" si="474"/>
        <v/>
      </c>
      <c r="CA65" s="47" t="str">
        <f t="shared" si="474"/>
        <v/>
      </c>
      <c r="CB65" s="47" t="str">
        <f t="shared" si="474"/>
        <v/>
      </c>
      <c r="CC65" s="47" t="str">
        <f t="shared" si="474"/>
        <v/>
      </c>
      <c r="CD65" s="47" t="str">
        <f t="shared" si="474"/>
        <v/>
      </c>
      <c r="CE65" s="47" t="str">
        <f t="shared" si="474"/>
        <v/>
      </c>
      <c r="CF65" s="47" t="str">
        <f t="shared" si="474"/>
        <v/>
      </c>
      <c r="CG65" s="47" t="str">
        <f t="shared" si="474"/>
        <v/>
      </c>
      <c r="CH65" s="47" t="str">
        <f t="shared" si="474"/>
        <v/>
      </c>
      <c r="CI65" s="47" t="str">
        <f t="shared" ref="CI65:DR69" si="476">IF(ISNONTEXT($V65),CJ65-$V65,"")</f>
        <v/>
      </c>
      <c r="CJ65" s="47" t="str">
        <f t="shared" si="476"/>
        <v/>
      </c>
      <c r="CK65" s="47" t="str">
        <f t="shared" si="476"/>
        <v/>
      </c>
      <c r="CL65" s="47" t="str">
        <f t="shared" si="476"/>
        <v/>
      </c>
      <c r="CM65" s="47" t="str">
        <f t="shared" si="476"/>
        <v/>
      </c>
      <c r="CN65" s="47" t="str">
        <f t="shared" si="476"/>
        <v/>
      </c>
      <c r="CO65" s="47" t="str">
        <f t="shared" si="476"/>
        <v/>
      </c>
      <c r="CP65" s="47" t="str">
        <f t="shared" si="476"/>
        <v/>
      </c>
      <c r="CQ65" s="47" t="str">
        <f t="shared" si="476"/>
        <v/>
      </c>
      <c r="CR65" s="47" t="str">
        <f t="shared" si="476"/>
        <v/>
      </c>
      <c r="CS65" s="47" t="str">
        <f t="shared" si="476"/>
        <v/>
      </c>
      <c r="CT65" s="47" t="str">
        <f t="shared" si="476"/>
        <v/>
      </c>
      <c r="CU65" s="47" t="str">
        <f t="shared" si="476"/>
        <v/>
      </c>
      <c r="CV65" s="47" t="str">
        <f t="shared" si="476"/>
        <v/>
      </c>
      <c r="CW65" s="47" t="str">
        <f t="shared" si="476"/>
        <v/>
      </c>
      <c r="CX65" s="47" t="str">
        <f t="shared" si="476"/>
        <v/>
      </c>
      <c r="CY65" s="47" t="str">
        <f t="shared" si="476"/>
        <v/>
      </c>
      <c r="CZ65" s="47" t="str">
        <f t="shared" si="476"/>
        <v/>
      </c>
      <c r="DA65" s="47" t="str">
        <f t="shared" si="476"/>
        <v/>
      </c>
      <c r="DB65" s="47" t="str">
        <f t="shared" si="476"/>
        <v/>
      </c>
      <c r="DC65" s="47" t="str">
        <f t="shared" si="476"/>
        <v/>
      </c>
      <c r="DD65" s="47" t="str">
        <f t="shared" si="476"/>
        <v/>
      </c>
      <c r="DE65" s="47" t="str">
        <f t="shared" si="476"/>
        <v/>
      </c>
      <c r="DF65" s="47" t="str">
        <f t="shared" si="476"/>
        <v/>
      </c>
      <c r="DG65" s="47" t="str">
        <f t="shared" si="476"/>
        <v/>
      </c>
      <c r="DH65" s="47" t="str">
        <f t="shared" si="476"/>
        <v/>
      </c>
      <c r="DI65" s="47" t="str">
        <f t="shared" si="476"/>
        <v/>
      </c>
      <c r="DJ65" s="47" t="str">
        <f t="shared" si="476"/>
        <v/>
      </c>
      <c r="DK65" s="47" t="str">
        <f t="shared" si="476"/>
        <v/>
      </c>
      <c r="DL65" s="47" t="str">
        <f t="shared" si="476"/>
        <v/>
      </c>
      <c r="DM65" s="47" t="str">
        <f t="shared" si="476"/>
        <v/>
      </c>
      <c r="DN65" s="47" t="str">
        <f t="shared" si="476"/>
        <v/>
      </c>
      <c r="DO65" s="47" t="str">
        <f t="shared" si="476"/>
        <v/>
      </c>
      <c r="DP65" s="47" t="str">
        <f t="shared" si="476"/>
        <v/>
      </c>
      <c r="DQ65" s="47" t="str">
        <f t="shared" si="476"/>
        <v/>
      </c>
      <c r="DR65" s="47" t="str">
        <f t="shared" si="476"/>
        <v/>
      </c>
      <c r="DS65" s="179" t="str">
        <f t="shared" si="213"/>
        <v/>
      </c>
      <c r="DT65" s="47" t="str">
        <f t="shared" si="214"/>
        <v/>
      </c>
      <c r="DU65" s="47" t="str">
        <f t="shared" si="475"/>
        <v/>
      </c>
      <c r="DV65" s="47" t="str">
        <f t="shared" si="475"/>
        <v/>
      </c>
      <c r="DW65" s="47" t="str">
        <f t="shared" si="475"/>
        <v/>
      </c>
      <c r="DX65" s="47" t="str">
        <f t="shared" si="475"/>
        <v/>
      </c>
      <c r="DY65" s="47" t="str">
        <f t="shared" si="475"/>
        <v/>
      </c>
      <c r="DZ65" s="47" t="str">
        <f t="shared" si="475"/>
        <v/>
      </c>
      <c r="EA65" s="47" t="str">
        <f t="shared" si="475"/>
        <v/>
      </c>
      <c r="EB65" s="47" t="str">
        <f t="shared" si="475"/>
        <v/>
      </c>
      <c r="EC65" s="47" t="str">
        <f t="shared" si="475"/>
        <v/>
      </c>
      <c r="ED65" s="47" t="str">
        <f t="shared" si="475"/>
        <v/>
      </c>
      <c r="EE65" s="47" t="str">
        <f t="shared" si="475"/>
        <v/>
      </c>
      <c r="EF65" s="47" t="str">
        <f t="shared" si="475"/>
        <v/>
      </c>
      <c r="EG65" s="47" t="str">
        <f t="shared" si="475"/>
        <v/>
      </c>
      <c r="EH65" s="47" t="str">
        <f t="shared" si="475"/>
        <v/>
      </c>
      <c r="EI65" s="47" t="str">
        <f t="shared" si="475"/>
        <v/>
      </c>
      <c r="EJ65" s="47" t="str">
        <f t="shared" si="475"/>
        <v/>
      </c>
      <c r="EK65" s="47" t="str">
        <f t="shared" si="475"/>
        <v/>
      </c>
      <c r="EL65" s="47" t="str">
        <f t="shared" si="475"/>
        <v/>
      </c>
      <c r="EM65" s="47" t="str">
        <f t="shared" si="475"/>
        <v/>
      </c>
      <c r="EN65" s="47" t="str">
        <f t="shared" si="475"/>
        <v/>
      </c>
      <c r="EO65" s="47" t="str">
        <f t="shared" si="475"/>
        <v/>
      </c>
      <c r="EP65" s="47" t="str">
        <f t="shared" si="475"/>
        <v/>
      </c>
      <c r="EQ65" s="47" t="str">
        <f t="shared" si="475"/>
        <v/>
      </c>
      <c r="ER65" s="47" t="str">
        <f t="shared" si="475"/>
        <v/>
      </c>
      <c r="ES65" s="47" t="str">
        <f t="shared" si="475"/>
        <v/>
      </c>
      <c r="ET65" s="47" t="str">
        <f t="shared" si="475"/>
        <v/>
      </c>
      <c r="EU65" s="47" t="str">
        <f t="shared" si="475"/>
        <v/>
      </c>
      <c r="EV65" s="47" t="str">
        <f t="shared" si="475"/>
        <v/>
      </c>
      <c r="EW65" s="47" t="str">
        <f t="shared" si="475"/>
        <v/>
      </c>
      <c r="EX65" s="47" t="str">
        <f t="shared" si="475"/>
        <v/>
      </c>
      <c r="EY65" s="47" t="str">
        <f t="shared" si="475"/>
        <v/>
      </c>
      <c r="EZ65" s="47" t="str">
        <f t="shared" si="475"/>
        <v/>
      </c>
      <c r="FA65" s="47" t="str">
        <f t="shared" si="475"/>
        <v/>
      </c>
      <c r="FB65" s="47" t="str">
        <f t="shared" si="475"/>
        <v/>
      </c>
      <c r="FC65" s="47" t="str">
        <f t="shared" si="475"/>
        <v/>
      </c>
      <c r="FD65" s="47" t="str">
        <f t="shared" si="475"/>
        <v/>
      </c>
      <c r="FE65" s="47" t="str">
        <f t="shared" si="475"/>
        <v/>
      </c>
      <c r="FF65" s="47" t="str">
        <f t="shared" si="475"/>
        <v/>
      </c>
      <c r="FG65" s="47" t="str">
        <f t="shared" si="475"/>
        <v/>
      </c>
      <c r="FH65" s="47" t="str">
        <f t="shared" si="475"/>
        <v/>
      </c>
      <c r="FI65" s="47" t="str">
        <f t="shared" si="475"/>
        <v/>
      </c>
      <c r="FJ65" s="47" t="str">
        <f t="shared" si="475"/>
        <v/>
      </c>
      <c r="FK65" s="47" t="str">
        <f t="shared" si="475"/>
        <v/>
      </c>
      <c r="FL65" s="47" t="str">
        <f t="shared" si="475"/>
        <v/>
      </c>
      <c r="FM65" s="47" t="str">
        <f t="shared" si="475"/>
        <v/>
      </c>
      <c r="FN65" s="47" t="str">
        <f t="shared" si="475"/>
        <v/>
      </c>
      <c r="FO65" s="47" t="str">
        <f t="shared" si="475"/>
        <v/>
      </c>
      <c r="FP65" s="47" t="str">
        <f t="shared" si="475"/>
        <v/>
      </c>
      <c r="FQ65" s="47" t="str">
        <f t="shared" si="475"/>
        <v/>
      </c>
      <c r="FR65" s="47" t="str">
        <f t="shared" si="475"/>
        <v/>
      </c>
      <c r="FS65" s="47" t="str">
        <f t="shared" si="475"/>
        <v/>
      </c>
      <c r="FT65" s="47" t="str">
        <f t="shared" si="475"/>
        <v/>
      </c>
      <c r="FU65" s="47" t="str">
        <f t="shared" si="475"/>
        <v/>
      </c>
      <c r="FV65" s="47" t="str">
        <f t="shared" si="475"/>
        <v/>
      </c>
      <c r="FW65" s="47" t="str">
        <f t="shared" si="475"/>
        <v/>
      </c>
      <c r="FX65" s="47" t="str">
        <f t="shared" si="475"/>
        <v/>
      </c>
      <c r="FY65" s="47" t="str">
        <f t="shared" si="475"/>
        <v/>
      </c>
      <c r="FZ65" s="47" t="str">
        <f t="shared" si="475"/>
        <v/>
      </c>
      <c r="GA65" s="47" t="str">
        <f t="shared" si="475"/>
        <v/>
      </c>
      <c r="GB65" s="47" t="str">
        <f t="shared" si="475"/>
        <v/>
      </c>
      <c r="GC65" s="47" t="str">
        <f t="shared" si="475"/>
        <v/>
      </c>
      <c r="GD65" s="47" t="str">
        <f t="shared" si="475"/>
        <v/>
      </c>
      <c r="GE65" s="47" t="str">
        <f t="shared" si="475"/>
        <v/>
      </c>
      <c r="GF65" s="47" t="str">
        <f t="shared" ref="GF65:HO72" si="477">IF(ISNONTEXT($V65),GE65+$V65,"")</f>
        <v/>
      </c>
      <c r="GG65" s="47" t="str">
        <f t="shared" si="477"/>
        <v/>
      </c>
      <c r="GH65" s="47" t="str">
        <f t="shared" si="477"/>
        <v/>
      </c>
      <c r="GI65" s="47" t="str">
        <f t="shared" si="477"/>
        <v/>
      </c>
      <c r="GJ65" s="47" t="str">
        <f t="shared" si="477"/>
        <v/>
      </c>
      <c r="GK65" s="47" t="str">
        <f t="shared" si="477"/>
        <v/>
      </c>
      <c r="GL65" s="47" t="str">
        <f t="shared" si="477"/>
        <v/>
      </c>
      <c r="GM65" s="47" t="str">
        <f t="shared" si="477"/>
        <v/>
      </c>
      <c r="GN65" s="47" t="str">
        <f t="shared" si="477"/>
        <v/>
      </c>
      <c r="GO65" s="47" t="str">
        <f t="shared" si="477"/>
        <v/>
      </c>
      <c r="GP65" s="47" t="str">
        <f t="shared" si="477"/>
        <v/>
      </c>
      <c r="GQ65" s="47" t="str">
        <f t="shared" si="477"/>
        <v/>
      </c>
      <c r="GR65" s="47" t="str">
        <f t="shared" si="477"/>
        <v/>
      </c>
      <c r="GS65" s="47" t="str">
        <f t="shared" si="477"/>
        <v/>
      </c>
      <c r="GT65" s="47" t="str">
        <f t="shared" si="477"/>
        <v/>
      </c>
      <c r="GU65" s="47" t="str">
        <f t="shared" si="477"/>
        <v/>
      </c>
      <c r="GV65" s="47" t="str">
        <f t="shared" si="477"/>
        <v/>
      </c>
      <c r="GW65" s="47" t="str">
        <f t="shared" si="477"/>
        <v/>
      </c>
      <c r="GX65" s="47" t="str">
        <f t="shared" si="477"/>
        <v/>
      </c>
      <c r="GY65" s="47" t="str">
        <f t="shared" si="477"/>
        <v/>
      </c>
      <c r="GZ65" s="47" t="str">
        <f t="shared" si="477"/>
        <v/>
      </c>
      <c r="HA65" s="47" t="str">
        <f t="shared" si="477"/>
        <v/>
      </c>
      <c r="HB65" s="47" t="str">
        <f t="shared" si="477"/>
        <v/>
      </c>
      <c r="HC65" s="47" t="str">
        <f t="shared" si="477"/>
        <v/>
      </c>
      <c r="HD65" s="47" t="str">
        <f t="shared" si="477"/>
        <v/>
      </c>
      <c r="HE65" s="47" t="str">
        <f t="shared" si="477"/>
        <v/>
      </c>
      <c r="HF65" s="47" t="str">
        <f t="shared" si="477"/>
        <v/>
      </c>
      <c r="HG65" s="47" t="str">
        <f t="shared" si="477"/>
        <v/>
      </c>
      <c r="HH65" s="47" t="str">
        <f t="shared" si="477"/>
        <v/>
      </c>
      <c r="HI65" s="47" t="str">
        <f t="shared" si="477"/>
        <v/>
      </c>
      <c r="HJ65" s="47" t="str">
        <f t="shared" si="477"/>
        <v/>
      </c>
      <c r="HK65" s="47" t="str">
        <f t="shared" si="477"/>
        <v/>
      </c>
      <c r="HL65" s="47" t="str">
        <f t="shared" si="477"/>
        <v/>
      </c>
      <c r="HM65" s="47" t="str">
        <f t="shared" si="477"/>
        <v/>
      </c>
      <c r="HN65" s="47" t="str">
        <f t="shared" si="477"/>
        <v/>
      </c>
      <c r="HO65" s="47" t="str">
        <f t="shared" si="477"/>
        <v/>
      </c>
      <c r="HP65" s="165" t="e">
        <f t="shared" si="247"/>
        <v>#N/A</v>
      </c>
      <c r="HQ65" s="165" t="e">
        <f t="shared" si="248"/>
        <v>#N/A</v>
      </c>
      <c r="HR65" s="165" t="e">
        <f t="shared" si="249"/>
        <v>#N/A</v>
      </c>
      <c r="HS65" s="165" t="e">
        <f t="shared" si="250"/>
        <v>#N/A</v>
      </c>
      <c r="HT65" s="165" t="e">
        <f t="shared" si="251"/>
        <v>#N/A</v>
      </c>
      <c r="HU65" s="165" t="e">
        <f t="shared" si="252"/>
        <v>#N/A</v>
      </c>
      <c r="HV65" s="165" t="e">
        <f t="shared" si="253"/>
        <v>#N/A</v>
      </c>
      <c r="HW65" s="165" t="e">
        <f t="shared" si="254"/>
        <v>#N/A</v>
      </c>
      <c r="HX65" s="165" t="e">
        <f t="shared" si="255"/>
        <v>#N/A</v>
      </c>
      <c r="HY65" s="165" t="e">
        <f t="shared" si="256"/>
        <v>#N/A</v>
      </c>
      <c r="HZ65" s="165" t="e">
        <f t="shared" si="257"/>
        <v>#N/A</v>
      </c>
      <c r="IA65" s="165" t="e">
        <f t="shared" si="258"/>
        <v>#N/A</v>
      </c>
      <c r="IB65" s="165" t="e">
        <f t="shared" si="259"/>
        <v>#N/A</v>
      </c>
      <c r="IC65" s="165" t="e">
        <f t="shared" si="260"/>
        <v>#N/A</v>
      </c>
      <c r="ID65" s="165" t="e">
        <f t="shared" si="261"/>
        <v>#N/A</v>
      </c>
      <c r="IE65" s="165" t="e">
        <f t="shared" si="262"/>
        <v>#N/A</v>
      </c>
      <c r="IF65" s="165" t="e">
        <f t="shared" si="263"/>
        <v>#N/A</v>
      </c>
      <c r="IG65" s="165" t="e">
        <f t="shared" si="264"/>
        <v>#N/A</v>
      </c>
      <c r="IH65" s="165" t="e">
        <f t="shared" si="265"/>
        <v>#N/A</v>
      </c>
      <c r="II65" s="165" t="e">
        <f t="shared" si="266"/>
        <v>#N/A</v>
      </c>
      <c r="IJ65" s="165" t="e">
        <f t="shared" si="267"/>
        <v>#N/A</v>
      </c>
      <c r="IK65" s="165" t="e">
        <f t="shared" si="268"/>
        <v>#N/A</v>
      </c>
      <c r="IL65" s="165" t="e">
        <f t="shared" si="269"/>
        <v>#N/A</v>
      </c>
      <c r="IM65" s="165" t="e">
        <f t="shared" si="270"/>
        <v>#N/A</v>
      </c>
      <c r="IN65" s="165" t="e">
        <f t="shared" si="271"/>
        <v>#N/A</v>
      </c>
      <c r="IO65" s="165" t="e">
        <f t="shared" si="272"/>
        <v>#N/A</v>
      </c>
      <c r="IP65" s="165" t="e">
        <f t="shared" si="273"/>
        <v>#N/A</v>
      </c>
      <c r="IQ65" s="165" t="e">
        <f t="shared" si="274"/>
        <v>#N/A</v>
      </c>
      <c r="IR65" s="165" t="e">
        <f t="shared" si="275"/>
        <v>#N/A</v>
      </c>
      <c r="IS65" s="165" t="e">
        <f t="shared" si="276"/>
        <v>#N/A</v>
      </c>
      <c r="IT65" s="165" t="e">
        <f t="shared" si="277"/>
        <v>#N/A</v>
      </c>
      <c r="IU65" s="165" t="e">
        <f t="shared" si="278"/>
        <v>#N/A</v>
      </c>
      <c r="IV65" s="165" t="e">
        <f t="shared" si="279"/>
        <v>#N/A</v>
      </c>
      <c r="IW65" s="165" t="e">
        <f t="shared" si="280"/>
        <v>#N/A</v>
      </c>
      <c r="IX65" s="165" t="e">
        <f t="shared" si="281"/>
        <v>#N/A</v>
      </c>
      <c r="IY65" s="165" t="e">
        <f t="shared" si="282"/>
        <v>#N/A</v>
      </c>
      <c r="IZ65" s="165" t="e">
        <f t="shared" si="283"/>
        <v>#N/A</v>
      </c>
      <c r="JA65" s="165" t="e">
        <f t="shared" si="284"/>
        <v>#N/A</v>
      </c>
      <c r="JB65" s="165" t="e">
        <f t="shared" si="285"/>
        <v>#N/A</v>
      </c>
      <c r="JC65" s="165" t="e">
        <f t="shared" si="286"/>
        <v>#N/A</v>
      </c>
      <c r="JD65" s="165" t="e">
        <f t="shared" si="287"/>
        <v>#N/A</v>
      </c>
      <c r="JE65" s="165" t="e">
        <f t="shared" si="288"/>
        <v>#N/A</v>
      </c>
      <c r="JF65" s="165" t="e">
        <f t="shared" si="289"/>
        <v>#N/A</v>
      </c>
      <c r="JG65" s="165" t="e">
        <f t="shared" si="290"/>
        <v>#N/A</v>
      </c>
      <c r="JH65" s="165" t="e">
        <f t="shared" si="291"/>
        <v>#N/A</v>
      </c>
      <c r="JI65" s="165" t="e">
        <f t="shared" si="292"/>
        <v>#N/A</v>
      </c>
      <c r="JJ65" s="165" t="e">
        <f t="shared" si="293"/>
        <v>#N/A</v>
      </c>
      <c r="JK65" s="165" t="e">
        <f t="shared" si="294"/>
        <v>#N/A</v>
      </c>
      <c r="JL65" s="165" t="e">
        <f t="shared" si="295"/>
        <v>#N/A</v>
      </c>
      <c r="JM65" s="165" t="e">
        <f t="shared" si="296"/>
        <v>#N/A</v>
      </c>
      <c r="JN65" s="165" t="e">
        <f t="shared" si="297"/>
        <v>#N/A</v>
      </c>
      <c r="JO65" s="165" t="e">
        <f t="shared" si="298"/>
        <v>#N/A</v>
      </c>
      <c r="JP65" s="165" t="e">
        <f t="shared" si="299"/>
        <v>#N/A</v>
      </c>
      <c r="JQ65" s="165" t="e">
        <f t="shared" si="300"/>
        <v>#N/A</v>
      </c>
      <c r="JR65" s="165" t="e">
        <f t="shared" si="301"/>
        <v>#N/A</v>
      </c>
      <c r="JS65" s="165" t="e">
        <f t="shared" si="302"/>
        <v>#N/A</v>
      </c>
      <c r="JT65" s="165" t="e">
        <f t="shared" si="303"/>
        <v>#N/A</v>
      </c>
      <c r="JU65" s="165" t="e">
        <f t="shared" si="304"/>
        <v>#N/A</v>
      </c>
      <c r="JV65" s="165" t="e">
        <f t="shared" si="305"/>
        <v>#N/A</v>
      </c>
      <c r="JW65" s="165" t="e">
        <f t="shared" si="306"/>
        <v>#N/A</v>
      </c>
      <c r="JX65" s="165" t="e">
        <f t="shared" si="307"/>
        <v>#N/A</v>
      </c>
      <c r="JY65" s="165" t="e">
        <f t="shared" si="308"/>
        <v>#N/A</v>
      </c>
      <c r="JZ65" s="165" t="e">
        <f t="shared" si="309"/>
        <v>#N/A</v>
      </c>
      <c r="KA65" s="165" t="e">
        <f t="shared" si="310"/>
        <v>#N/A</v>
      </c>
      <c r="KB65" s="165" t="e">
        <f t="shared" si="311"/>
        <v>#N/A</v>
      </c>
      <c r="KC65" s="165" t="e">
        <f t="shared" si="312"/>
        <v>#N/A</v>
      </c>
      <c r="KD65" s="165" t="e">
        <f t="shared" si="313"/>
        <v>#N/A</v>
      </c>
      <c r="KE65" s="165" t="e">
        <f t="shared" si="314"/>
        <v>#N/A</v>
      </c>
      <c r="KF65" s="165" t="e">
        <f t="shared" si="315"/>
        <v>#N/A</v>
      </c>
      <c r="KG65" s="165" t="e">
        <f t="shared" si="316"/>
        <v>#N/A</v>
      </c>
      <c r="KH65" s="165" t="e">
        <f t="shared" si="317"/>
        <v>#N/A</v>
      </c>
      <c r="KI65" s="165" t="e">
        <f t="shared" si="318"/>
        <v>#N/A</v>
      </c>
      <c r="KJ65" s="165" t="e">
        <f t="shared" si="319"/>
        <v>#N/A</v>
      </c>
      <c r="KK65" s="165" t="e">
        <f t="shared" si="320"/>
        <v>#N/A</v>
      </c>
      <c r="KL65" s="165" t="e">
        <f t="shared" si="321"/>
        <v>#N/A</v>
      </c>
      <c r="KM65" s="165" t="e">
        <f t="shared" si="322"/>
        <v>#N/A</v>
      </c>
      <c r="KN65" s="165" t="e">
        <f t="shared" si="323"/>
        <v>#N/A</v>
      </c>
      <c r="KO65" s="165" t="e">
        <f t="shared" si="324"/>
        <v>#N/A</v>
      </c>
      <c r="KP65" s="165" t="e">
        <f t="shared" si="325"/>
        <v>#N/A</v>
      </c>
      <c r="KQ65" s="165" t="e">
        <f t="shared" si="326"/>
        <v>#N/A</v>
      </c>
      <c r="KR65" s="165" t="e">
        <f t="shared" si="327"/>
        <v>#N/A</v>
      </c>
      <c r="KS65" s="165" t="e">
        <f t="shared" si="328"/>
        <v>#N/A</v>
      </c>
      <c r="KT65" s="165" t="e">
        <f t="shared" si="329"/>
        <v>#N/A</v>
      </c>
      <c r="KU65" s="165" t="e">
        <f t="shared" si="330"/>
        <v>#N/A</v>
      </c>
      <c r="KV65" s="165" t="e">
        <f t="shared" si="331"/>
        <v>#N/A</v>
      </c>
      <c r="KW65" s="165" t="e">
        <f t="shared" si="332"/>
        <v>#N/A</v>
      </c>
      <c r="KX65" s="165" t="e">
        <f t="shared" si="333"/>
        <v>#N/A</v>
      </c>
      <c r="KY65" s="165" t="e">
        <f t="shared" si="334"/>
        <v>#N/A</v>
      </c>
      <c r="KZ65" s="165" t="e">
        <f t="shared" si="335"/>
        <v>#N/A</v>
      </c>
      <c r="LA65" s="165" t="e">
        <f t="shared" si="336"/>
        <v>#N/A</v>
      </c>
      <c r="LB65" s="165" t="e">
        <f t="shared" si="337"/>
        <v>#N/A</v>
      </c>
      <c r="LC65" s="165" t="e">
        <f t="shared" si="338"/>
        <v>#N/A</v>
      </c>
      <c r="LD65" s="165" t="e">
        <f t="shared" si="339"/>
        <v>#N/A</v>
      </c>
      <c r="LE65" s="165" t="e">
        <f t="shared" si="340"/>
        <v>#N/A</v>
      </c>
      <c r="LF65" s="165" t="e">
        <f t="shared" si="341"/>
        <v>#N/A</v>
      </c>
      <c r="LG65" s="165" t="e">
        <f t="shared" si="342"/>
        <v>#N/A</v>
      </c>
      <c r="LH65" s="165" t="e">
        <f t="shared" si="343"/>
        <v>#N/A</v>
      </c>
      <c r="LI65" s="165" t="e">
        <f t="shared" si="344"/>
        <v>#N/A</v>
      </c>
      <c r="LJ65" s="165" t="e">
        <f t="shared" si="345"/>
        <v>#N/A</v>
      </c>
      <c r="LK65" s="165" t="e">
        <f t="shared" si="346"/>
        <v>#N/A</v>
      </c>
      <c r="LL65" s="165" t="e">
        <f t="shared" si="347"/>
        <v>#N/A</v>
      </c>
      <c r="LM65" s="165" t="e">
        <f t="shared" si="348"/>
        <v>#N/A</v>
      </c>
      <c r="LN65" s="165" t="e">
        <f t="shared" si="349"/>
        <v>#N/A</v>
      </c>
      <c r="LO65" s="165" t="e">
        <f t="shared" si="350"/>
        <v>#N/A</v>
      </c>
      <c r="LP65" s="165" t="e">
        <f t="shared" si="351"/>
        <v>#N/A</v>
      </c>
      <c r="LQ65" s="165" t="e">
        <f t="shared" si="352"/>
        <v>#N/A</v>
      </c>
      <c r="LR65" s="165" t="e">
        <f t="shared" si="353"/>
        <v>#N/A</v>
      </c>
      <c r="LS65" s="165" t="e">
        <f t="shared" si="354"/>
        <v>#N/A</v>
      </c>
      <c r="LT65" s="165" t="e">
        <f t="shared" si="355"/>
        <v>#N/A</v>
      </c>
      <c r="LU65" s="165" t="e">
        <f t="shared" si="356"/>
        <v>#N/A</v>
      </c>
      <c r="LV65" s="165" t="e">
        <f t="shared" si="357"/>
        <v>#N/A</v>
      </c>
      <c r="LW65" s="165" t="e">
        <f t="shared" si="358"/>
        <v>#N/A</v>
      </c>
      <c r="LX65" s="165" t="e">
        <f t="shared" si="359"/>
        <v>#N/A</v>
      </c>
      <c r="LY65" s="165" t="e">
        <f t="shared" si="360"/>
        <v>#N/A</v>
      </c>
      <c r="LZ65" s="165" t="e">
        <f t="shared" si="361"/>
        <v>#N/A</v>
      </c>
      <c r="MA65" s="165" t="e">
        <f t="shared" si="362"/>
        <v>#N/A</v>
      </c>
      <c r="MB65" s="165" t="e">
        <f t="shared" si="363"/>
        <v>#N/A</v>
      </c>
      <c r="MC65" s="165" t="e">
        <f t="shared" si="364"/>
        <v>#N/A</v>
      </c>
      <c r="MD65" s="165" t="e">
        <f t="shared" si="365"/>
        <v>#N/A</v>
      </c>
      <c r="ME65" s="165" t="e">
        <f t="shared" si="366"/>
        <v>#N/A</v>
      </c>
      <c r="MF65" s="165" t="e">
        <f t="shared" si="367"/>
        <v>#N/A</v>
      </c>
      <c r="MG65" s="165" t="e">
        <f t="shared" si="368"/>
        <v>#N/A</v>
      </c>
      <c r="MH65" s="165" t="e">
        <f t="shared" si="369"/>
        <v>#N/A</v>
      </c>
      <c r="MI65" s="165" t="e">
        <f t="shared" si="370"/>
        <v>#N/A</v>
      </c>
      <c r="MJ65" s="165" t="e">
        <f t="shared" si="371"/>
        <v>#N/A</v>
      </c>
      <c r="MK65" s="165" t="e">
        <f t="shared" si="372"/>
        <v>#N/A</v>
      </c>
      <c r="ML65" s="165" t="e">
        <f t="shared" si="373"/>
        <v>#N/A</v>
      </c>
      <c r="MM65" s="165" t="e">
        <f t="shared" si="374"/>
        <v>#N/A</v>
      </c>
      <c r="MN65" s="165" t="e">
        <f t="shared" si="375"/>
        <v>#N/A</v>
      </c>
      <c r="MO65" s="165" t="e">
        <f t="shared" si="376"/>
        <v>#N/A</v>
      </c>
      <c r="MP65" s="165" t="e">
        <f t="shared" si="377"/>
        <v>#N/A</v>
      </c>
      <c r="MQ65" s="165" t="e">
        <f t="shared" si="378"/>
        <v>#N/A</v>
      </c>
      <c r="MR65" s="165" t="e">
        <f t="shared" si="379"/>
        <v>#N/A</v>
      </c>
      <c r="MS65" s="165" t="e">
        <f t="shared" si="380"/>
        <v>#N/A</v>
      </c>
      <c r="MT65" s="165" t="e">
        <f t="shared" si="381"/>
        <v>#N/A</v>
      </c>
      <c r="MU65" s="165" t="e">
        <f t="shared" si="382"/>
        <v>#N/A</v>
      </c>
      <c r="MV65" s="165" t="e">
        <f t="shared" si="383"/>
        <v>#N/A</v>
      </c>
      <c r="MW65" s="165" t="e">
        <f t="shared" si="384"/>
        <v>#N/A</v>
      </c>
      <c r="MX65" s="165" t="e">
        <f t="shared" si="385"/>
        <v>#N/A</v>
      </c>
      <c r="MY65" s="165" t="e">
        <f t="shared" si="386"/>
        <v>#N/A</v>
      </c>
      <c r="MZ65" s="165" t="e">
        <f t="shared" si="387"/>
        <v>#N/A</v>
      </c>
      <c r="NA65" s="165" t="e">
        <f t="shared" si="388"/>
        <v>#N/A</v>
      </c>
      <c r="NB65" s="165" t="e">
        <f t="shared" si="389"/>
        <v>#N/A</v>
      </c>
      <c r="NC65" s="165" t="e">
        <f t="shared" si="390"/>
        <v>#N/A</v>
      </c>
      <c r="ND65" s="165" t="e">
        <f t="shared" si="391"/>
        <v>#N/A</v>
      </c>
      <c r="NE65" s="165" t="e">
        <f t="shared" si="392"/>
        <v>#N/A</v>
      </c>
      <c r="NF65" s="165" t="e">
        <f t="shared" si="393"/>
        <v>#N/A</v>
      </c>
      <c r="NG65" s="165" t="e">
        <f t="shared" si="394"/>
        <v>#N/A</v>
      </c>
      <c r="NH65" s="165" t="e">
        <f t="shared" si="395"/>
        <v>#N/A</v>
      </c>
      <c r="NI65" s="165" t="e">
        <f t="shared" si="396"/>
        <v>#N/A</v>
      </c>
      <c r="NJ65" s="165" t="e">
        <f t="shared" si="397"/>
        <v>#N/A</v>
      </c>
      <c r="NK65" s="165" t="e">
        <f t="shared" si="398"/>
        <v>#N/A</v>
      </c>
      <c r="NL65" s="165" t="e">
        <f t="shared" si="399"/>
        <v>#N/A</v>
      </c>
      <c r="NM65" s="165" t="e">
        <f t="shared" si="400"/>
        <v>#N/A</v>
      </c>
      <c r="NN65" s="165" t="e">
        <f t="shared" si="401"/>
        <v>#N/A</v>
      </c>
      <c r="NO65" s="165" t="e">
        <f t="shared" si="402"/>
        <v>#N/A</v>
      </c>
      <c r="NP65" s="165" t="e">
        <f t="shared" si="403"/>
        <v>#N/A</v>
      </c>
      <c r="NQ65" s="165" t="e">
        <f t="shared" si="404"/>
        <v>#N/A</v>
      </c>
      <c r="NR65" s="165" t="e">
        <f t="shared" si="405"/>
        <v>#N/A</v>
      </c>
      <c r="NS65" s="165" t="e">
        <f t="shared" si="406"/>
        <v>#N/A</v>
      </c>
      <c r="NT65" s="165" t="e">
        <f t="shared" si="407"/>
        <v>#N/A</v>
      </c>
      <c r="NU65" s="165" t="e">
        <f t="shared" si="408"/>
        <v>#N/A</v>
      </c>
      <c r="NV65" s="165" t="e">
        <f t="shared" si="409"/>
        <v>#N/A</v>
      </c>
      <c r="NW65" s="165" t="e">
        <f t="shared" si="410"/>
        <v>#N/A</v>
      </c>
      <c r="NX65" s="165" t="e">
        <f t="shared" si="411"/>
        <v>#N/A</v>
      </c>
      <c r="NY65" s="165" t="e">
        <f t="shared" si="412"/>
        <v>#N/A</v>
      </c>
      <c r="NZ65" s="165" t="e">
        <f t="shared" si="413"/>
        <v>#N/A</v>
      </c>
      <c r="OA65" s="165" t="e">
        <f t="shared" si="414"/>
        <v>#N/A</v>
      </c>
      <c r="OB65" s="165" t="e">
        <f t="shared" si="415"/>
        <v>#N/A</v>
      </c>
      <c r="OC65" s="165" t="e">
        <f t="shared" si="416"/>
        <v>#N/A</v>
      </c>
      <c r="OD65" s="165" t="e">
        <f t="shared" si="417"/>
        <v>#N/A</v>
      </c>
      <c r="OE65" s="165" t="e">
        <f t="shared" si="418"/>
        <v>#N/A</v>
      </c>
      <c r="OF65" s="165" t="e">
        <f t="shared" si="419"/>
        <v>#N/A</v>
      </c>
      <c r="OG65" s="165" t="e">
        <f t="shared" si="420"/>
        <v>#N/A</v>
      </c>
      <c r="OH65" s="165" t="e">
        <f t="shared" si="421"/>
        <v>#N/A</v>
      </c>
      <c r="OI65" s="165" t="e">
        <f t="shared" si="422"/>
        <v>#N/A</v>
      </c>
      <c r="OJ65" s="165" t="e">
        <f t="shared" si="423"/>
        <v>#N/A</v>
      </c>
      <c r="OK65" s="165" t="e">
        <f t="shared" si="424"/>
        <v>#N/A</v>
      </c>
      <c r="OL65" s="165" t="e">
        <f t="shared" si="425"/>
        <v>#N/A</v>
      </c>
      <c r="OM65" s="165" t="e">
        <f t="shared" si="426"/>
        <v>#N/A</v>
      </c>
      <c r="ON65" s="165" t="e">
        <f t="shared" si="427"/>
        <v>#N/A</v>
      </c>
      <c r="OO65" s="165" t="e">
        <f t="shared" si="428"/>
        <v>#N/A</v>
      </c>
      <c r="OP65" s="165" t="e">
        <f t="shared" si="429"/>
        <v>#N/A</v>
      </c>
      <c r="OQ65" s="165" t="e">
        <f t="shared" si="430"/>
        <v>#N/A</v>
      </c>
      <c r="OR65" s="165" t="e">
        <f t="shared" si="431"/>
        <v>#N/A</v>
      </c>
      <c r="OS65" s="165" t="e">
        <f t="shared" si="432"/>
        <v>#N/A</v>
      </c>
      <c r="OT65" s="165" t="e">
        <f t="shared" si="433"/>
        <v>#N/A</v>
      </c>
      <c r="OU65" s="165" t="e">
        <f t="shared" si="434"/>
        <v>#N/A</v>
      </c>
      <c r="OV65" s="165" t="e">
        <f t="shared" si="435"/>
        <v>#N/A</v>
      </c>
      <c r="OW65" s="165" t="e">
        <f t="shared" si="436"/>
        <v>#N/A</v>
      </c>
      <c r="OX65" s="165" t="e">
        <f t="shared" si="437"/>
        <v>#N/A</v>
      </c>
      <c r="OY65" s="165" t="e">
        <f t="shared" si="438"/>
        <v>#N/A</v>
      </c>
      <c r="OZ65" s="165" t="e">
        <f t="shared" si="439"/>
        <v>#N/A</v>
      </c>
      <c r="PA65" s="165" t="e">
        <f t="shared" si="440"/>
        <v>#N/A</v>
      </c>
      <c r="PB65" s="165" t="e">
        <f t="shared" si="441"/>
        <v>#N/A</v>
      </c>
      <c r="PC65" s="165" t="e">
        <f t="shared" si="442"/>
        <v>#N/A</v>
      </c>
      <c r="PD65" s="165" t="e">
        <f t="shared" si="443"/>
        <v>#N/A</v>
      </c>
      <c r="PE65" s="165" t="e">
        <f t="shared" si="444"/>
        <v>#N/A</v>
      </c>
      <c r="PF65" s="165" t="e">
        <f t="shared" si="445"/>
        <v>#N/A</v>
      </c>
      <c r="PG65" s="165" t="e">
        <f t="shared" si="446"/>
        <v>#N/A</v>
      </c>
      <c r="PH65" s="165" t="e">
        <f t="shared" si="447"/>
        <v>#N/A</v>
      </c>
    </row>
    <row r="66" spans="1:424" hidden="1" x14ac:dyDescent="0.45">
      <c r="A66" s="4">
        <v>63</v>
      </c>
      <c r="B66" s="92" t="str">
        <f t="shared" si="208"/>
        <v/>
      </c>
      <c r="C66" s="91"/>
      <c r="D66" s="92" t="str">
        <f t="shared" si="209"/>
        <v/>
      </c>
      <c r="E66" s="120" t="str">
        <f t="shared" si="0"/>
        <v/>
      </c>
      <c r="F66" s="120" t="str">
        <f t="shared" si="1"/>
        <v/>
      </c>
      <c r="G66" s="71" t="str">
        <f t="shared" si="210"/>
        <v/>
      </c>
      <c r="H66" s="23"/>
      <c r="I66" s="55"/>
      <c r="J66" s="298"/>
      <c r="K66" s="72" t="str">
        <f>IF(AND(B66&gt;0,C66&gt;0,D66&gt;0),IF(ISBLANK(J66),IF(ISBLANK(H66),"",(D66-B66)*VLOOKUP(H66,VLookups!$A$4:$B$13,2,FALSE)),J66),"")</f>
        <v/>
      </c>
      <c r="L66" s="73" t="str">
        <f t="shared" si="246"/>
        <v/>
      </c>
      <c r="M66" s="91"/>
      <c r="N66" s="265" t="str">
        <f>IF(AND(M66&gt;0,C66&gt;0,NOT(K66="")),ABS(VLOOKUP($M$1,VLookups!$A$43:$B$44,2,FALSE)-_xlfn.NORM.DIST(M66,G66,K66,TRUE)),"")</f>
        <v/>
      </c>
      <c r="O66" s="90" t="str">
        <f>IF(AND($B66&gt;0,$C66&gt;0,$D66&gt;0,NOT(ISBLANK($H66))),_xlfn.NORM.INV(ABS(VLOOKUP($M$1,VLookups!$A$43:$B$44,2,FALSE)-O$3),$G66,$K66),"")</f>
        <v/>
      </c>
      <c r="P66" s="89" t="str">
        <f>IF(AND($B66&gt;0,$C66&gt;0,$D66&gt;0,NOT(ISBLANK($H66))),_xlfn.NORM.INV(ABS(VLOOKUP($M$1,VLookups!$A$43:$B$44,2,FALSE)-P$3),$G66,$K66),"")</f>
        <v/>
      </c>
      <c r="Q66" s="90" t="str">
        <f>IF(AND($B66&gt;0,$C66&gt;0,$D66&gt;0,NOT(ISBLANK($H66))),_xlfn.NORM.INV(ABS(VLOOKUP($M$1,VLookups!$A$43:$B$44,2,FALSE)-Q$3),$G66,$K66),"")</f>
        <v/>
      </c>
      <c r="R66" s="89" t="str">
        <f>IF(AND($B66&gt;0,$C66&gt;0,$D66&gt;0,NOT(ISBLANK($H66))),_xlfn.NORM.INV(ABS(VLOOKUP($M$1,VLookups!$A$43:$B$44,2,FALSE)-R$3),$G66,$K66),"")</f>
        <v/>
      </c>
      <c r="S66" s="90" t="str">
        <f>IF(AND($B66&gt;0,$C66&gt;0,$D66&gt;0,NOT(ISBLANK($H66))),_xlfn.NORM.INV(ABS(VLOOKUP($M$1,VLookups!$A$43:$B$44,2,FALSE)-S$3),$G66,$K66),"")</f>
        <v/>
      </c>
      <c r="T66" s="89" t="str">
        <f>IF(AND($B66&gt;0,$C66&gt;0,$D66&gt;0,NOT(ISBLANK($H66))),_xlfn.NORM.INV(ABS(VLOOKUP($M$1,VLookups!$A$43:$B$44,2,FALSE)-T$3),$G66,$K66),"")</f>
        <v/>
      </c>
      <c r="U66" s="5"/>
      <c r="V66" s="164" t="str">
        <f t="shared" si="211"/>
        <v/>
      </c>
      <c r="W66" s="47" t="str">
        <f t="shared" si="212"/>
        <v/>
      </c>
      <c r="X66" s="47" t="str">
        <f t="shared" ref="X66:CI69" si="478">IF(ISNONTEXT($V66),Y66-$V66,"")</f>
        <v/>
      </c>
      <c r="Y66" s="47" t="str">
        <f t="shared" si="478"/>
        <v/>
      </c>
      <c r="Z66" s="47" t="str">
        <f t="shared" si="478"/>
        <v/>
      </c>
      <c r="AA66" s="47" t="str">
        <f t="shared" si="478"/>
        <v/>
      </c>
      <c r="AB66" s="47" t="str">
        <f t="shared" si="478"/>
        <v/>
      </c>
      <c r="AC66" s="47" t="str">
        <f t="shared" si="478"/>
        <v/>
      </c>
      <c r="AD66" s="47" t="str">
        <f t="shared" si="478"/>
        <v/>
      </c>
      <c r="AE66" s="47" t="str">
        <f t="shared" si="478"/>
        <v/>
      </c>
      <c r="AF66" s="47" t="str">
        <f t="shared" si="478"/>
        <v/>
      </c>
      <c r="AG66" s="47" t="str">
        <f t="shared" si="478"/>
        <v/>
      </c>
      <c r="AH66" s="47" t="str">
        <f t="shared" si="478"/>
        <v/>
      </c>
      <c r="AI66" s="47" t="str">
        <f t="shared" si="478"/>
        <v/>
      </c>
      <c r="AJ66" s="47" t="str">
        <f t="shared" si="478"/>
        <v/>
      </c>
      <c r="AK66" s="47" t="str">
        <f t="shared" si="478"/>
        <v/>
      </c>
      <c r="AL66" s="47" t="str">
        <f t="shared" si="478"/>
        <v/>
      </c>
      <c r="AM66" s="47" t="str">
        <f t="shared" si="478"/>
        <v/>
      </c>
      <c r="AN66" s="47" t="str">
        <f t="shared" si="478"/>
        <v/>
      </c>
      <c r="AO66" s="47" t="str">
        <f t="shared" si="478"/>
        <v/>
      </c>
      <c r="AP66" s="47" t="str">
        <f t="shared" si="478"/>
        <v/>
      </c>
      <c r="AQ66" s="47" t="str">
        <f t="shared" si="478"/>
        <v/>
      </c>
      <c r="AR66" s="47" t="str">
        <f t="shared" si="478"/>
        <v/>
      </c>
      <c r="AS66" s="47" t="str">
        <f t="shared" si="478"/>
        <v/>
      </c>
      <c r="AT66" s="47" t="str">
        <f t="shared" si="478"/>
        <v/>
      </c>
      <c r="AU66" s="47" t="str">
        <f t="shared" si="478"/>
        <v/>
      </c>
      <c r="AV66" s="47" t="str">
        <f t="shared" si="478"/>
        <v/>
      </c>
      <c r="AW66" s="47" t="str">
        <f t="shared" si="478"/>
        <v/>
      </c>
      <c r="AX66" s="47" t="str">
        <f t="shared" si="478"/>
        <v/>
      </c>
      <c r="AY66" s="47" t="str">
        <f t="shared" si="478"/>
        <v/>
      </c>
      <c r="AZ66" s="47" t="str">
        <f t="shared" si="478"/>
        <v/>
      </c>
      <c r="BA66" s="47" t="str">
        <f t="shared" si="478"/>
        <v/>
      </c>
      <c r="BB66" s="47" t="str">
        <f t="shared" si="478"/>
        <v/>
      </c>
      <c r="BC66" s="47" t="str">
        <f t="shared" si="478"/>
        <v/>
      </c>
      <c r="BD66" s="47" t="str">
        <f t="shared" si="478"/>
        <v/>
      </c>
      <c r="BE66" s="47" t="str">
        <f t="shared" si="478"/>
        <v/>
      </c>
      <c r="BF66" s="47" t="str">
        <f t="shared" si="478"/>
        <v/>
      </c>
      <c r="BG66" s="47" t="str">
        <f t="shared" si="478"/>
        <v/>
      </c>
      <c r="BH66" s="47" t="str">
        <f t="shared" si="478"/>
        <v/>
      </c>
      <c r="BI66" s="47" t="str">
        <f t="shared" si="478"/>
        <v/>
      </c>
      <c r="BJ66" s="47" t="str">
        <f t="shared" si="478"/>
        <v/>
      </c>
      <c r="BK66" s="47" t="str">
        <f t="shared" si="478"/>
        <v/>
      </c>
      <c r="BL66" s="47" t="str">
        <f t="shared" si="478"/>
        <v/>
      </c>
      <c r="BM66" s="47" t="str">
        <f t="shared" si="478"/>
        <v/>
      </c>
      <c r="BN66" s="47" t="str">
        <f t="shared" si="478"/>
        <v/>
      </c>
      <c r="BO66" s="47" t="str">
        <f t="shared" si="478"/>
        <v/>
      </c>
      <c r="BP66" s="47" t="str">
        <f t="shared" si="478"/>
        <v/>
      </c>
      <c r="BQ66" s="47" t="str">
        <f t="shared" si="478"/>
        <v/>
      </c>
      <c r="BR66" s="47" t="str">
        <f t="shared" si="478"/>
        <v/>
      </c>
      <c r="BS66" s="47" t="str">
        <f t="shared" si="478"/>
        <v/>
      </c>
      <c r="BT66" s="47" t="str">
        <f t="shared" si="478"/>
        <v/>
      </c>
      <c r="BU66" s="47" t="str">
        <f t="shared" si="478"/>
        <v/>
      </c>
      <c r="BV66" s="47" t="str">
        <f t="shared" si="478"/>
        <v/>
      </c>
      <c r="BW66" s="47" t="str">
        <f t="shared" si="478"/>
        <v/>
      </c>
      <c r="BX66" s="47" t="str">
        <f t="shared" si="478"/>
        <v/>
      </c>
      <c r="BY66" s="47" t="str">
        <f t="shared" si="478"/>
        <v/>
      </c>
      <c r="BZ66" s="47" t="str">
        <f t="shared" si="478"/>
        <v/>
      </c>
      <c r="CA66" s="47" t="str">
        <f t="shared" si="478"/>
        <v/>
      </c>
      <c r="CB66" s="47" t="str">
        <f t="shared" si="478"/>
        <v/>
      </c>
      <c r="CC66" s="47" t="str">
        <f t="shared" si="478"/>
        <v/>
      </c>
      <c r="CD66" s="47" t="str">
        <f t="shared" si="478"/>
        <v/>
      </c>
      <c r="CE66" s="47" t="str">
        <f t="shared" si="478"/>
        <v/>
      </c>
      <c r="CF66" s="47" t="str">
        <f t="shared" si="478"/>
        <v/>
      </c>
      <c r="CG66" s="47" t="str">
        <f t="shared" si="478"/>
        <v/>
      </c>
      <c r="CH66" s="47" t="str">
        <f t="shared" si="478"/>
        <v/>
      </c>
      <c r="CI66" s="47" t="str">
        <f t="shared" si="478"/>
        <v/>
      </c>
      <c r="CJ66" s="47" t="str">
        <f t="shared" si="476"/>
        <v/>
      </c>
      <c r="CK66" s="47" t="str">
        <f t="shared" si="476"/>
        <v/>
      </c>
      <c r="CL66" s="47" t="str">
        <f t="shared" si="476"/>
        <v/>
      </c>
      <c r="CM66" s="47" t="str">
        <f t="shared" si="476"/>
        <v/>
      </c>
      <c r="CN66" s="47" t="str">
        <f t="shared" si="476"/>
        <v/>
      </c>
      <c r="CO66" s="47" t="str">
        <f t="shared" si="476"/>
        <v/>
      </c>
      <c r="CP66" s="47" t="str">
        <f t="shared" si="476"/>
        <v/>
      </c>
      <c r="CQ66" s="47" t="str">
        <f t="shared" si="476"/>
        <v/>
      </c>
      <c r="CR66" s="47" t="str">
        <f t="shared" si="476"/>
        <v/>
      </c>
      <c r="CS66" s="47" t="str">
        <f t="shared" si="476"/>
        <v/>
      </c>
      <c r="CT66" s="47" t="str">
        <f t="shared" si="476"/>
        <v/>
      </c>
      <c r="CU66" s="47" t="str">
        <f t="shared" si="476"/>
        <v/>
      </c>
      <c r="CV66" s="47" t="str">
        <f t="shared" si="476"/>
        <v/>
      </c>
      <c r="CW66" s="47" t="str">
        <f t="shared" si="476"/>
        <v/>
      </c>
      <c r="CX66" s="47" t="str">
        <f t="shared" si="476"/>
        <v/>
      </c>
      <c r="CY66" s="47" t="str">
        <f t="shared" si="476"/>
        <v/>
      </c>
      <c r="CZ66" s="47" t="str">
        <f t="shared" si="476"/>
        <v/>
      </c>
      <c r="DA66" s="47" t="str">
        <f t="shared" si="476"/>
        <v/>
      </c>
      <c r="DB66" s="47" t="str">
        <f t="shared" si="476"/>
        <v/>
      </c>
      <c r="DC66" s="47" t="str">
        <f t="shared" si="476"/>
        <v/>
      </c>
      <c r="DD66" s="47" t="str">
        <f t="shared" si="476"/>
        <v/>
      </c>
      <c r="DE66" s="47" t="str">
        <f t="shared" si="476"/>
        <v/>
      </c>
      <c r="DF66" s="47" t="str">
        <f t="shared" si="476"/>
        <v/>
      </c>
      <c r="DG66" s="47" t="str">
        <f t="shared" si="476"/>
        <v/>
      </c>
      <c r="DH66" s="47" t="str">
        <f t="shared" si="476"/>
        <v/>
      </c>
      <c r="DI66" s="47" t="str">
        <f t="shared" si="476"/>
        <v/>
      </c>
      <c r="DJ66" s="47" t="str">
        <f t="shared" si="476"/>
        <v/>
      </c>
      <c r="DK66" s="47" t="str">
        <f t="shared" si="476"/>
        <v/>
      </c>
      <c r="DL66" s="47" t="str">
        <f t="shared" si="476"/>
        <v/>
      </c>
      <c r="DM66" s="47" t="str">
        <f t="shared" si="476"/>
        <v/>
      </c>
      <c r="DN66" s="47" t="str">
        <f t="shared" si="476"/>
        <v/>
      </c>
      <c r="DO66" s="47" t="str">
        <f t="shared" si="476"/>
        <v/>
      </c>
      <c r="DP66" s="47" t="str">
        <f t="shared" si="476"/>
        <v/>
      </c>
      <c r="DQ66" s="47" t="str">
        <f t="shared" si="476"/>
        <v/>
      </c>
      <c r="DR66" s="47" t="str">
        <f t="shared" si="476"/>
        <v/>
      </c>
      <c r="DS66" s="179" t="str">
        <f t="shared" si="213"/>
        <v/>
      </c>
      <c r="DT66" s="47" t="str">
        <f t="shared" si="214"/>
        <v/>
      </c>
      <c r="DU66" s="47" t="str">
        <f t="shared" ref="DU66:GF69" si="479">IF(ISNONTEXT($V66),DT66+$V66,"")</f>
        <v/>
      </c>
      <c r="DV66" s="47" t="str">
        <f t="shared" si="479"/>
        <v/>
      </c>
      <c r="DW66" s="47" t="str">
        <f t="shared" si="479"/>
        <v/>
      </c>
      <c r="DX66" s="47" t="str">
        <f t="shared" si="479"/>
        <v/>
      </c>
      <c r="DY66" s="47" t="str">
        <f t="shared" si="479"/>
        <v/>
      </c>
      <c r="DZ66" s="47" t="str">
        <f t="shared" si="479"/>
        <v/>
      </c>
      <c r="EA66" s="47" t="str">
        <f t="shared" si="479"/>
        <v/>
      </c>
      <c r="EB66" s="47" t="str">
        <f t="shared" si="479"/>
        <v/>
      </c>
      <c r="EC66" s="47" t="str">
        <f t="shared" si="479"/>
        <v/>
      </c>
      <c r="ED66" s="47" t="str">
        <f t="shared" si="479"/>
        <v/>
      </c>
      <c r="EE66" s="47" t="str">
        <f t="shared" si="479"/>
        <v/>
      </c>
      <c r="EF66" s="47" t="str">
        <f t="shared" si="479"/>
        <v/>
      </c>
      <c r="EG66" s="47" t="str">
        <f t="shared" si="479"/>
        <v/>
      </c>
      <c r="EH66" s="47" t="str">
        <f t="shared" si="479"/>
        <v/>
      </c>
      <c r="EI66" s="47" t="str">
        <f t="shared" si="479"/>
        <v/>
      </c>
      <c r="EJ66" s="47" t="str">
        <f t="shared" si="479"/>
        <v/>
      </c>
      <c r="EK66" s="47" t="str">
        <f t="shared" si="479"/>
        <v/>
      </c>
      <c r="EL66" s="47" t="str">
        <f t="shared" si="479"/>
        <v/>
      </c>
      <c r="EM66" s="47" t="str">
        <f t="shared" si="479"/>
        <v/>
      </c>
      <c r="EN66" s="47" t="str">
        <f t="shared" si="479"/>
        <v/>
      </c>
      <c r="EO66" s="47" t="str">
        <f t="shared" si="479"/>
        <v/>
      </c>
      <c r="EP66" s="47" t="str">
        <f t="shared" si="479"/>
        <v/>
      </c>
      <c r="EQ66" s="47" t="str">
        <f t="shared" si="479"/>
        <v/>
      </c>
      <c r="ER66" s="47" t="str">
        <f t="shared" si="479"/>
        <v/>
      </c>
      <c r="ES66" s="47" t="str">
        <f t="shared" si="479"/>
        <v/>
      </c>
      <c r="ET66" s="47" t="str">
        <f t="shared" si="479"/>
        <v/>
      </c>
      <c r="EU66" s="47" t="str">
        <f t="shared" si="479"/>
        <v/>
      </c>
      <c r="EV66" s="47" t="str">
        <f t="shared" si="479"/>
        <v/>
      </c>
      <c r="EW66" s="47" t="str">
        <f t="shared" si="479"/>
        <v/>
      </c>
      <c r="EX66" s="47" t="str">
        <f t="shared" si="479"/>
        <v/>
      </c>
      <c r="EY66" s="47" t="str">
        <f t="shared" si="479"/>
        <v/>
      </c>
      <c r="EZ66" s="47" t="str">
        <f t="shared" si="479"/>
        <v/>
      </c>
      <c r="FA66" s="47" t="str">
        <f t="shared" si="479"/>
        <v/>
      </c>
      <c r="FB66" s="47" t="str">
        <f t="shared" si="479"/>
        <v/>
      </c>
      <c r="FC66" s="47" t="str">
        <f t="shared" si="479"/>
        <v/>
      </c>
      <c r="FD66" s="47" t="str">
        <f t="shared" si="479"/>
        <v/>
      </c>
      <c r="FE66" s="47" t="str">
        <f t="shared" si="479"/>
        <v/>
      </c>
      <c r="FF66" s="47" t="str">
        <f t="shared" si="479"/>
        <v/>
      </c>
      <c r="FG66" s="47" t="str">
        <f t="shared" si="479"/>
        <v/>
      </c>
      <c r="FH66" s="47" t="str">
        <f t="shared" si="479"/>
        <v/>
      </c>
      <c r="FI66" s="47" t="str">
        <f t="shared" si="479"/>
        <v/>
      </c>
      <c r="FJ66" s="47" t="str">
        <f t="shared" si="479"/>
        <v/>
      </c>
      <c r="FK66" s="47" t="str">
        <f t="shared" si="479"/>
        <v/>
      </c>
      <c r="FL66" s="47" t="str">
        <f t="shared" si="479"/>
        <v/>
      </c>
      <c r="FM66" s="47" t="str">
        <f t="shared" si="479"/>
        <v/>
      </c>
      <c r="FN66" s="47" t="str">
        <f t="shared" si="479"/>
        <v/>
      </c>
      <c r="FO66" s="47" t="str">
        <f t="shared" si="479"/>
        <v/>
      </c>
      <c r="FP66" s="47" t="str">
        <f t="shared" si="479"/>
        <v/>
      </c>
      <c r="FQ66" s="47" t="str">
        <f t="shared" si="479"/>
        <v/>
      </c>
      <c r="FR66" s="47" t="str">
        <f t="shared" si="479"/>
        <v/>
      </c>
      <c r="FS66" s="47" t="str">
        <f t="shared" si="479"/>
        <v/>
      </c>
      <c r="FT66" s="47" t="str">
        <f t="shared" si="479"/>
        <v/>
      </c>
      <c r="FU66" s="47" t="str">
        <f t="shared" si="479"/>
        <v/>
      </c>
      <c r="FV66" s="47" t="str">
        <f t="shared" si="479"/>
        <v/>
      </c>
      <c r="FW66" s="47" t="str">
        <f t="shared" si="479"/>
        <v/>
      </c>
      <c r="FX66" s="47" t="str">
        <f t="shared" si="479"/>
        <v/>
      </c>
      <c r="FY66" s="47" t="str">
        <f t="shared" si="479"/>
        <v/>
      </c>
      <c r="FZ66" s="47" t="str">
        <f t="shared" si="479"/>
        <v/>
      </c>
      <c r="GA66" s="47" t="str">
        <f t="shared" si="479"/>
        <v/>
      </c>
      <c r="GB66" s="47" t="str">
        <f t="shared" si="479"/>
        <v/>
      </c>
      <c r="GC66" s="47" t="str">
        <f t="shared" si="479"/>
        <v/>
      </c>
      <c r="GD66" s="47" t="str">
        <f t="shared" si="479"/>
        <v/>
      </c>
      <c r="GE66" s="47" t="str">
        <f t="shared" si="479"/>
        <v/>
      </c>
      <c r="GF66" s="47" t="str">
        <f t="shared" si="479"/>
        <v/>
      </c>
      <c r="GG66" s="47" t="str">
        <f t="shared" si="477"/>
        <v/>
      </c>
      <c r="GH66" s="47" t="str">
        <f t="shared" si="477"/>
        <v/>
      </c>
      <c r="GI66" s="47" t="str">
        <f t="shared" si="477"/>
        <v/>
      </c>
      <c r="GJ66" s="47" t="str">
        <f t="shared" si="477"/>
        <v/>
      </c>
      <c r="GK66" s="47" t="str">
        <f t="shared" si="477"/>
        <v/>
      </c>
      <c r="GL66" s="47" t="str">
        <f t="shared" si="477"/>
        <v/>
      </c>
      <c r="GM66" s="47" t="str">
        <f t="shared" si="477"/>
        <v/>
      </c>
      <c r="GN66" s="47" t="str">
        <f t="shared" si="477"/>
        <v/>
      </c>
      <c r="GO66" s="47" t="str">
        <f t="shared" si="477"/>
        <v/>
      </c>
      <c r="GP66" s="47" t="str">
        <f t="shared" si="477"/>
        <v/>
      </c>
      <c r="GQ66" s="47" t="str">
        <f t="shared" si="477"/>
        <v/>
      </c>
      <c r="GR66" s="47" t="str">
        <f t="shared" si="477"/>
        <v/>
      </c>
      <c r="GS66" s="47" t="str">
        <f t="shared" si="477"/>
        <v/>
      </c>
      <c r="GT66" s="47" t="str">
        <f t="shared" si="477"/>
        <v/>
      </c>
      <c r="GU66" s="47" t="str">
        <f t="shared" si="477"/>
        <v/>
      </c>
      <c r="GV66" s="47" t="str">
        <f t="shared" si="477"/>
        <v/>
      </c>
      <c r="GW66" s="47" t="str">
        <f t="shared" si="477"/>
        <v/>
      </c>
      <c r="GX66" s="47" t="str">
        <f t="shared" si="477"/>
        <v/>
      </c>
      <c r="GY66" s="47" t="str">
        <f t="shared" si="477"/>
        <v/>
      </c>
      <c r="GZ66" s="47" t="str">
        <f t="shared" si="477"/>
        <v/>
      </c>
      <c r="HA66" s="47" t="str">
        <f t="shared" si="477"/>
        <v/>
      </c>
      <c r="HB66" s="47" t="str">
        <f t="shared" si="477"/>
        <v/>
      </c>
      <c r="HC66" s="47" t="str">
        <f t="shared" si="477"/>
        <v/>
      </c>
      <c r="HD66" s="47" t="str">
        <f t="shared" si="477"/>
        <v/>
      </c>
      <c r="HE66" s="47" t="str">
        <f t="shared" si="477"/>
        <v/>
      </c>
      <c r="HF66" s="47" t="str">
        <f t="shared" si="477"/>
        <v/>
      </c>
      <c r="HG66" s="47" t="str">
        <f t="shared" si="477"/>
        <v/>
      </c>
      <c r="HH66" s="47" t="str">
        <f t="shared" si="477"/>
        <v/>
      </c>
      <c r="HI66" s="47" t="str">
        <f t="shared" si="477"/>
        <v/>
      </c>
      <c r="HJ66" s="47" t="str">
        <f t="shared" si="477"/>
        <v/>
      </c>
      <c r="HK66" s="47" t="str">
        <f t="shared" si="477"/>
        <v/>
      </c>
      <c r="HL66" s="47" t="str">
        <f t="shared" si="477"/>
        <v/>
      </c>
      <c r="HM66" s="47" t="str">
        <f t="shared" si="477"/>
        <v/>
      </c>
      <c r="HN66" s="47" t="str">
        <f t="shared" si="477"/>
        <v/>
      </c>
      <c r="HO66" s="47" t="str">
        <f t="shared" si="477"/>
        <v/>
      </c>
      <c r="HP66" s="165" t="e">
        <f t="shared" si="247"/>
        <v>#N/A</v>
      </c>
      <c r="HQ66" s="165" t="e">
        <f t="shared" si="248"/>
        <v>#N/A</v>
      </c>
      <c r="HR66" s="165" t="e">
        <f t="shared" si="249"/>
        <v>#N/A</v>
      </c>
      <c r="HS66" s="165" t="e">
        <f t="shared" si="250"/>
        <v>#N/A</v>
      </c>
      <c r="HT66" s="165" t="e">
        <f t="shared" si="251"/>
        <v>#N/A</v>
      </c>
      <c r="HU66" s="165" t="e">
        <f t="shared" si="252"/>
        <v>#N/A</v>
      </c>
      <c r="HV66" s="165" t="e">
        <f t="shared" si="253"/>
        <v>#N/A</v>
      </c>
      <c r="HW66" s="165" t="e">
        <f t="shared" si="254"/>
        <v>#N/A</v>
      </c>
      <c r="HX66" s="165" t="e">
        <f t="shared" si="255"/>
        <v>#N/A</v>
      </c>
      <c r="HY66" s="165" t="e">
        <f t="shared" si="256"/>
        <v>#N/A</v>
      </c>
      <c r="HZ66" s="165" t="e">
        <f t="shared" si="257"/>
        <v>#N/A</v>
      </c>
      <c r="IA66" s="165" t="e">
        <f t="shared" si="258"/>
        <v>#N/A</v>
      </c>
      <c r="IB66" s="165" t="e">
        <f t="shared" si="259"/>
        <v>#N/A</v>
      </c>
      <c r="IC66" s="165" t="e">
        <f t="shared" si="260"/>
        <v>#N/A</v>
      </c>
      <c r="ID66" s="165" t="e">
        <f t="shared" si="261"/>
        <v>#N/A</v>
      </c>
      <c r="IE66" s="165" t="e">
        <f t="shared" si="262"/>
        <v>#N/A</v>
      </c>
      <c r="IF66" s="165" t="e">
        <f t="shared" si="263"/>
        <v>#N/A</v>
      </c>
      <c r="IG66" s="165" t="e">
        <f t="shared" si="264"/>
        <v>#N/A</v>
      </c>
      <c r="IH66" s="165" t="e">
        <f t="shared" si="265"/>
        <v>#N/A</v>
      </c>
      <c r="II66" s="165" t="e">
        <f t="shared" si="266"/>
        <v>#N/A</v>
      </c>
      <c r="IJ66" s="165" t="e">
        <f t="shared" si="267"/>
        <v>#N/A</v>
      </c>
      <c r="IK66" s="165" t="e">
        <f t="shared" si="268"/>
        <v>#N/A</v>
      </c>
      <c r="IL66" s="165" t="e">
        <f t="shared" si="269"/>
        <v>#N/A</v>
      </c>
      <c r="IM66" s="165" t="e">
        <f t="shared" si="270"/>
        <v>#N/A</v>
      </c>
      <c r="IN66" s="165" t="e">
        <f t="shared" si="271"/>
        <v>#N/A</v>
      </c>
      <c r="IO66" s="165" t="e">
        <f t="shared" si="272"/>
        <v>#N/A</v>
      </c>
      <c r="IP66" s="165" t="e">
        <f t="shared" si="273"/>
        <v>#N/A</v>
      </c>
      <c r="IQ66" s="165" t="e">
        <f t="shared" si="274"/>
        <v>#N/A</v>
      </c>
      <c r="IR66" s="165" t="e">
        <f t="shared" si="275"/>
        <v>#N/A</v>
      </c>
      <c r="IS66" s="165" t="e">
        <f t="shared" si="276"/>
        <v>#N/A</v>
      </c>
      <c r="IT66" s="165" t="e">
        <f t="shared" si="277"/>
        <v>#N/A</v>
      </c>
      <c r="IU66" s="165" t="e">
        <f t="shared" si="278"/>
        <v>#N/A</v>
      </c>
      <c r="IV66" s="165" t="e">
        <f t="shared" si="279"/>
        <v>#N/A</v>
      </c>
      <c r="IW66" s="165" t="e">
        <f t="shared" si="280"/>
        <v>#N/A</v>
      </c>
      <c r="IX66" s="165" t="e">
        <f t="shared" si="281"/>
        <v>#N/A</v>
      </c>
      <c r="IY66" s="165" t="e">
        <f t="shared" si="282"/>
        <v>#N/A</v>
      </c>
      <c r="IZ66" s="165" t="e">
        <f t="shared" si="283"/>
        <v>#N/A</v>
      </c>
      <c r="JA66" s="165" t="e">
        <f t="shared" si="284"/>
        <v>#N/A</v>
      </c>
      <c r="JB66" s="165" t="e">
        <f t="shared" si="285"/>
        <v>#N/A</v>
      </c>
      <c r="JC66" s="165" t="e">
        <f t="shared" si="286"/>
        <v>#N/A</v>
      </c>
      <c r="JD66" s="165" t="e">
        <f t="shared" si="287"/>
        <v>#N/A</v>
      </c>
      <c r="JE66" s="165" t="e">
        <f t="shared" si="288"/>
        <v>#N/A</v>
      </c>
      <c r="JF66" s="165" t="e">
        <f t="shared" si="289"/>
        <v>#N/A</v>
      </c>
      <c r="JG66" s="165" t="e">
        <f t="shared" si="290"/>
        <v>#N/A</v>
      </c>
      <c r="JH66" s="165" t="e">
        <f t="shared" si="291"/>
        <v>#N/A</v>
      </c>
      <c r="JI66" s="165" t="e">
        <f t="shared" si="292"/>
        <v>#N/A</v>
      </c>
      <c r="JJ66" s="165" t="e">
        <f t="shared" si="293"/>
        <v>#N/A</v>
      </c>
      <c r="JK66" s="165" t="e">
        <f t="shared" si="294"/>
        <v>#N/A</v>
      </c>
      <c r="JL66" s="165" t="e">
        <f t="shared" si="295"/>
        <v>#N/A</v>
      </c>
      <c r="JM66" s="165" t="e">
        <f t="shared" si="296"/>
        <v>#N/A</v>
      </c>
      <c r="JN66" s="165" t="e">
        <f t="shared" si="297"/>
        <v>#N/A</v>
      </c>
      <c r="JO66" s="165" t="e">
        <f t="shared" si="298"/>
        <v>#N/A</v>
      </c>
      <c r="JP66" s="165" t="e">
        <f t="shared" si="299"/>
        <v>#N/A</v>
      </c>
      <c r="JQ66" s="165" t="e">
        <f t="shared" si="300"/>
        <v>#N/A</v>
      </c>
      <c r="JR66" s="165" t="e">
        <f t="shared" si="301"/>
        <v>#N/A</v>
      </c>
      <c r="JS66" s="165" t="e">
        <f t="shared" si="302"/>
        <v>#N/A</v>
      </c>
      <c r="JT66" s="165" t="e">
        <f t="shared" si="303"/>
        <v>#N/A</v>
      </c>
      <c r="JU66" s="165" t="e">
        <f t="shared" si="304"/>
        <v>#N/A</v>
      </c>
      <c r="JV66" s="165" t="e">
        <f t="shared" si="305"/>
        <v>#N/A</v>
      </c>
      <c r="JW66" s="165" t="e">
        <f t="shared" si="306"/>
        <v>#N/A</v>
      </c>
      <c r="JX66" s="165" t="e">
        <f t="shared" si="307"/>
        <v>#N/A</v>
      </c>
      <c r="JY66" s="165" t="e">
        <f t="shared" si="308"/>
        <v>#N/A</v>
      </c>
      <c r="JZ66" s="165" t="e">
        <f t="shared" si="309"/>
        <v>#N/A</v>
      </c>
      <c r="KA66" s="165" t="e">
        <f t="shared" si="310"/>
        <v>#N/A</v>
      </c>
      <c r="KB66" s="165" t="e">
        <f t="shared" si="311"/>
        <v>#N/A</v>
      </c>
      <c r="KC66" s="165" t="e">
        <f t="shared" si="312"/>
        <v>#N/A</v>
      </c>
      <c r="KD66" s="165" t="e">
        <f t="shared" si="313"/>
        <v>#N/A</v>
      </c>
      <c r="KE66" s="165" t="e">
        <f t="shared" si="314"/>
        <v>#N/A</v>
      </c>
      <c r="KF66" s="165" t="e">
        <f t="shared" si="315"/>
        <v>#N/A</v>
      </c>
      <c r="KG66" s="165" t="e">
        <f t="shared" si="316"/>
        <v>#N/A</v>
      </c>
      <c r="KH66" s="165" t="e">
        <f t="shared" si="317"/>
        <v>#N/A</v>
      </c>
      <c r="KI66" s="165" t="e">
        <f t="shared" si="318"/>
        <v>#N/A</v>
      </c>
      <c r="KJ66" s="165" t="e">
        <f t="shared" si="319"/>
        <v>#N/A</v>
      </c>
      <c r="KK66" s="165" t="e">
        <f t="shared" si="320"/>
        <v>#N/A</v>
      </c>
      <c r="KL66" s="165" t="e">
        <f t="shared" si="321"/>
        <v>#N/A</v>
      </c>
      <c r="KM66" s="165" t="e">
        <f t="shared" si="322"/>
        <v>#N/A</v>
      </c>
      <c r="KN66" s="165" t="e">
        <f t="shared" si="323"/>
        <v>#N/A</v>
      </c>
      <c r="KO66" s="165" t="e">
        <f t="shared" si="324"/>
        <v>#N/A</v>
      </c>
      <c r="KP66" s="165" t="e">
        <f t="shared" si="325"/>
        <v>#N/A</v>
      </c>
      <c r="KQ66" s="165" t="e">
        <f t="shared" si="326"/>
        <v>#N/A</v>
      </c>
      <c r="KR66" s="165" t="e">
        <f t="shared" si="327"/>
        <v>#N/A</v>
      </c>
      <c r="KS66" s="165" t="e">
        <f t="shared" si="328"/>
        <v>#N/A</v>
      </c>
      <c r="KT66" s="165" t="e">
        <f t="shared" si="329"/>
        <v>#N/A</v>
      </c>
      <c r="KU66" s="165" t="e">
        <f t="shared" si="330"/>
        <v>#N/A</v>
      </c>
      <c r="KV66" s="165" t="e">
        <f t="shared" si="331"/>
        <v>#N/A</v>
      </c>
      <c r="KW66" s="165" t="e">
        <f t="shared" si="332"/>
        <v>#N/A</v>
      </c>
      <c r="KX66" s="165" t="e">
        <f t="shared" si="333"/>
        <v>#N/A</v>
      </c>
      <c r="KY66" s="165" t="e">
        <f t="shared" si="334"/>
        <v>#N/A</v>
      </c>
      <c r="KZ66" s="165" t="e">
        <f t="shared" si="335"/>
        <v>#N/A</v>
      </c>
      <c r="LA66" s="165" t="e">
        <f t="shared" si="336"/>
        <v>#N/A</v>
      </c>
      <c r="LB66" s="165" t="e">
        <f t="shared" si="337"/>
        <v>#N/A</v>
      </c>
      <c r="LC66" s="165" t="e">
        <f t="shared" si="338"/>
        <v>#N/A</v>
      </c>
      <c r="LD66" s="165" t="e">
        <f t="shared" si="339"/>
        <v>#N/A</v>
      </c>
      <c r="LE66" s="165" t="e">
        <f t="shared" si="340"/>
        <v>#N/A</v>
      </c>
      <c r="LF66" s="165" t="e">
        <f t="shared" si="341"/>
        <v>#N/A</v>
      </c>
      <c r="LG66" s="165" t="e">
        <f t="shared" si="342"/>
        <v>#N/A</v>
      </c>
      <c r="LH66" s="165" t="e">
        <f t="shared" si="343"/>
        <v>#N/A</v>
      </c>
      <c r="LI66" s="165" t="e">
        <f t="shared" si="344"/>
        <v>#N/A</v>
      </c>
      <c r="LJ66" s="165" t="e">
        <f t="shared" si="345"/>
        <v>#N/A</v>
      </c>
      <c r="LK66" s="165" t="e">
        <f t="shared" si="346"/>
        <v>#N/A</v>
      </c>
      <c r="LL66" s="165" t="e">
        <f t="shared" si="347"/>
        <v>#N/A</v>
      </c>
      <c r="LM66" s="165" t="e">
        <f t="shared" si="348"/>
        <v>#N/A</v>
      </c>
      <c r="LN66" s="165" t="e">
        <f t="shared" si="349"/>
        <v>#N/A</v>
      </c>
      <c r="LO66" s="165" t="e">
        <f t="shared" si="350"/>
        <v>#N/A</v>
      </c>
      <c r="LP66" s="165" t="e">
        <f t="shared" si="351"/>
        <v>#N/A</v>
      </c>
      <c r="LQ66" s="165" t="e">
        <f t="shared" si="352"/>
        <v>#N/A</v>
      </c>
      <c r="LR66" s="165" t="e">
        <f t="shared" si="353"/>
        <v>#N/A</v>
      </c>
      <c r="LS66" s="165" t="e">
        <f t="shared" si="354"/>
        <v>#N/A</v>
      </c>
      <c r="LT66" s="165" t="e">
        <f t="shared" si="355"/>
        <v>#N/A</v>
      </c>
      <c r="LU66" s="165" t="e">
        <f t="shared" si="356"/>
        <v>#N/A</v>
      </c>
      <c r="LV66" s="165" t="e">
        <f t="shared" si="357"/>
        <v>#N/A</v>
      </c>
      <c r="LW66" s="165" t="e">
        <f t="shared" si="358"/>
        <v>#N/A</v>
      </c>
      <c r="LX66" s="165" t="e">
        <f t="shared" si="359"/>
        <v>#N/A</v>
      </c>
      <c r="LY66" s="165" t="e">
        <f t="shared" si="360"/>
        <v>#N/A</v>
      </c>
      <c r="LZ66" s="165" t="e">
        <f t="shared" si="361"/>
        <v>#N/A</v>
      </c>
      <c r="MA66" s="165" t="e">
        <f t="shared" si="362"/>
        <v>#N/A</v>
      </c>
      <c r="MB66" s="165" t="e">
        <f t="shared" si="363"/>
        <v>#N/A</v>
      </c>
      <c r="MC66" s="165" t="e">
        <f t="shared" si="364"/>
        <v>#N/A</v>
      </c>
      <c r="MD66" s="165" t="e">
        <f t="shared" si="365"/>
        <v>#N/A</v>
      </c>
      <c r="ME66" s="165" t="e">
        <f t="shared" si="366"/>
        <v>#N/A</v>
      </c>
      <c r="MF66" s="165" t="e">
        <f t="shared" si="367"/>
        <v>#N/A</v>
      </c>
      <c r="MG66" s="165" t="e">
        <f t="shared" si="368"/>
        <v>#N/A</v>
      </c>
      <c r="MH66" s="165" t="e">
        <f t="shared" si="369"/>
        <v>#N/A</v>
      </c>
      <c r="MI66" s="165" t="e">
        <f t="shared" si="370"/>
        <v>#N/A</v>
      </c>
      <c r="MJ66" s="165" t="e">
        <f t="shared" si="371"/>
        <v>#N/A</v>
      </c>
      <c r="MK66" s="165" t="e">
        <f t="shared" si="372"/>
        <v>#N/A</v>
      </c>
      <c r="ML66" s="165" t="e">
        <f t="shared" si="373"/>
        <v>#N/A</v>
      </c>
      <c r="MM66" s="165" t="e">
        <f t="shared" si="374"/>
        <v>#N/A</v>
      </c>
      <c r="MN66" s="165" t="e">
        <f t="shared" si="375"/>
        <v>#N/A</v>
      </c>
      <c r="MO66" s="165" t="e">
        <f t="shared" si="376"/>
        <v>#N/A</v>
      </c>
      <c r="MP66" s="165" t="e">
        <f t="shared" si="377"/>
        <v>#N/A</v>
      </c>
      <c r="MQ66" s="165" t="e">
        <f t="shared" si="378"/>
        <v>#N/A</v>
      </c>
      <c r="MR66" s="165" t="e">
        <f t="shared" si="379"/>
        <v>#N/A</v>
      </c>
      <c r="MS66" s="165" t="e">
        <f t="shared" si="380"/>
        <v>#N/A</v>
      </c>
      <c r="MT66" s="165" t="e">
        <f t="shared" si="381"/>
        <v>#N/A</v>
      </c>
      <c r="MU66" s="165" t="e">
        <f t="shared" si="382"/>
        <v>#N/A</v>
      </c>
      <c r="MV66" s="165" t="e">
        <f t="shared" si="383"/>
        <v>#N/A</v>
      </c>
      <c r="MW66" s="165" t="e">
        <f t="shared" si="384"/>
        <v>#N/A</v>
      </c>
      <c r="MX66" s="165" t="e">
        <f t="shared" si="385"/>
        <v>#N/A</v>
      </c>
      <c r="MY66" s="165" t="e">
        <f t="shared" si="386"/>
        <v>#N/A</v>
      </c>
      <c r="MZ66" s="165" t="e">
        <f t="shared" si="387"/>
        <v>#N/A</v>
      </c>
      <c r="NA66" s="165" t="e">
        <f t="shared" si="388"/>
        <v>#N/A</v>
      </c>
      <c r="NB66" s="165" t="e">
        <f t="shared" si="389"/>
        <v>#N/A</v>
      </c>
      <c r="NC66" s="165" t="e">
        <f t="shared" si="390"/>
        <v>#N/A</v>
      </c>
      <c r="ND66" s="165" t="e">
        <f t="shared" si="391"/>
        <v>#N/A</v>
      </c>
      <c r="NE66" s="165" t="e">
        <f t="shared" si="392"/>
        <v>#N/A</v>
      </c>
      <c r="NF66" s="165" t="e">
        <f t="shared" si="393"/>
        <v>#N/A</v>
      </c>
      <c r="NG66" s="165" t="e">
        <f t="shared" si="394"/>
        <v>#N/A</v>
      </c>
      <c r="NH66" s="165" t="e">
        <f t="shared" si="395"/>
        <v>#N/A</v>
      </c>
      <c r="NI66" s="165" t="e">
        <f t="shared" si="396"/>
        <v>#N/A</v>
      </c>
      <c r="NJ66" s="165" t="e">
        <f t="shared" si="397"/>
        <v>#N/A</v>
      </c>
      <c r="NK66" s="165" t="e">
        <f t="shared" si="398"/>
        <v>#N/A</v>
      </c>
      <c r="NL66" s="165" t="e">
        <f t="shared" si="399"/>
        <v>#N/A</v>
      </c>
      <c r="NM66" s="165" t="e">
        <f t="shared" si="400"/>
        <v>#N/A</v>
      </c>
      <c r="NN66" s="165" t="e">
        <f t="shared" si="401"/>
        <v>#N/A</v>
      </c>
      <c r="NO66" s="165" t="e">
        <f t="shared" si="402"/>
        <v>#N/A</v>
      </c>
      <c r="NP66" s="165" t="e">
        <f t="shared" si="403"/>
        <v>#N/A</v>
      </c>
      <c r="NQ66" s="165" t="e">
        <f t="shared" si="404"/>
        <v>#N/A</v>
      </c>
      <c r="NR66" s="165" t="e">
        <f t="shared" si="405"/>
        <v>#N/A</v>
      </c>
      <c r="NS66" s="165" t="e">
        <f t="shared" si="406"/>
        <v>#N/A</v>
      </c>
      <c r="NT66" s="165" t="e">
        <f t="shared" si="407"/>
        <v>#N/A</v>
      </c>
      <c r="NU66" s="165" t="e">
        <f t="shared" si="408"/>
        <v>#N/A</v>
      </c>
      <c r="NV66" s="165" t="e">
        <f t="shared" si="409"/>
        <v>#N/A</v>
      </c>
      <c r="NW66" s="165" t="e">
        <f t="shared" si="410"/>
        <v>#N/A</v>
      </c>
      <c r="NX66" s="165" t="e">
        <f t="shared" si="411"/>
        <v>#N/A</v>
      </c>
      <c r="NY66" s="165" t="e">
        <f t="shared" si="412"/>
        <v>#N/A</v>
      </c>
      <c r="NZ66" s="165" t="e">
        <f t="shared" si="413"/>
        <v>#N/A</v>
      </c>
      <c r="OA66" s="165" t="e">
        <f t="shared" si="414"/>
        <v>#N/A</v>
      </c>
      <c r="OB66" s="165" t="e">
        <f t="shared" si="415"/>
        <v>#N/A</v>
      </c>
      <c r="OC66" s="165" t="e">
        <f t="shared" si="416"/>
        <v>#N/A</v>
      </c>
      <c r="OD66" s="165" t="e">
        <f t="shared" si="417"/>
        <v>#N/A</v>
      </c>
      <c r="OE66" s="165" t="e">
        <f t="shared" si="418"/>
        <v>#N/A</v>
      </c>
      <c r="OF66" s="165" t="e">
        <f t="shared" si="419"/>
        <v>#N/A</v>
      </c>
      <c r="OG66" s="165" t="e">
        <f t="shared" si="420"/>
        <v>#N/A</v>
      </c>
      <c r="OH66" s="165" t="e">
        <f t="shared" si="421"/>
        <v>#N/A</v>
      </c>
      <c r="OI66" s="165" t="e">
        <f t="shared" si="422"/>
        <v>#N/A</v>
      </c>
      <c r="OJ66" s="165" t="e">
        <f t="shared" si="423"/>
        <v>#N/A</v>
      </c>
      <c r="OK66" s="165" t="e">
        <f t="shared" si="424"/>
        <v>#N/A</v>
      </c>
      <c r="OL66" s="165" t="e">
        <f t="shared" si="425"/>
        <v>#N/A</v>
      </c>
      <c r="OM66" s="165" t="e">
        <f t="shared" si="426"/>
        <v>#N/A</v>
      </c>
      <c r="ON66" s="165" t="e">
        <f t="shared" si="427"/>
        <v>#N/A</v>
      </c>
      <c r="OO66" s="165" t="e">
        <f t="shared" si="428"/>
        <v>#N/A</v>
      </c>
      <c r="OP66" s="165" t="e">
        <f t="shared" si="429"/>
        <v>#N/A</v>
      </c>
      <c r="OQ66" s="165" t="e">
        <f t="shared" si="430"/>
        <v>#N/A</v>
      </c>
      <c r="OR66" s="165" t="e">
        <f t="shared" si="431"/>
        <v>#N/A</v>
      </c>
      <c r="OS66" s="165" t="e">
        <f t="shared" si="432"/>
        <v>#N/A</v>
      </c>
      <c r="OT66" s="165" t="e">
        <f t="shared" si="433"/>
        <v>#N/A</v>
      </c>
      <c r="OU66" s="165" t="e">
        <f t="shared" si="434"/>
        <v>#N/A</v>
      </c>
      <c r="OV66" s="165" t="e">
        <f t="shared" si="435"/>
        <v>#N/A</v>
      </c>
      <c r="OW66" s="165" t="e">
        <f t="shared" si="436"/>
        <v>#N/A</v>
      </c>
      <c r="OX66" s="165" t="e">
        <f t="shared" si="437"/>
        <v>#N/A</v>
      </c>
      <c r="OY66" s="165" t="e">
        <f t="shared" si="438"/>
        <v>#N/A</v>
      </c>
      <c r="OZ66" s="165" t="e">
        <f t="shared" si="439"/>
        <v>#N/A</v>
      </c>
      <c r="PA66" s="165" t="e">
        <f t="shared" si="440"/>
        <v>#N/A</v>
      </c>
      <c r="PB66" s="165" t="e">
        <f t="shared" si="441"/>
        <v>#N/A</v>
      </c>
      <c r="PC66" s="165" t="e">
        <f t="shared" si="442"/>
        <v>#N/A</v>
      </c>
      <c r="PD66" s="165" t="e">
        <f t="shared" si="443"/>
        <v>#N/A</v>
      </c>
      <c r="PE66" s="165" t="e">
        <f t="shared" si="444"/>
        <v>#N/A</v>
      </c>
      <c r="PF66" s="165" t="e">
        <f t="shared" si="445"/>
        <v>#N/A</v>
      </c>
      <c r="PG66" s="165" t="e">
        <f t="shared" si="446"/>
        <v>#N/A</v>
      </c>
      <c r="PH66" s="165" t="e">
        <f t="shared" si="447"/>
        <v>#N/A</v>
      </c>
    </row>
    <row r="67" spans="1:424" hidden="1" x14ac:dyDescent="0.45">
      <c r="A67" s="4">
        <v>64</v>
      </c>
      <c r="B67" s="92" t="str">
        <f t="shared" si="208"/>
        <v/>
      </c>
      <c r="C67" s="91"/>
      <c r="D67" s="92" t="str">
        <f t="shared" si="209"/>
        <v/>
      </c>
      <c r="E67" s="120" t="str">
        <f t="shared" si="0"/>
        <v/>
      </c>
      <c r="F67" s="120" t="str">
        <f t="shared" si="1"/>
        <v/>
      </c>
      <c r="G67" s="71" t="str">
        <f t="shared" si="210"/>
        <v/>
      </c>
      <c r="H67" s="23"/>
      <c r="I67" s="55"/>
      <c r="J67" s="298"/>
      <c r="K67" s="72" t="str">
        <f>IF(AND(B67&gt;0,C67&gt;0,D67&gt;0),IF(ISBLANK(J67),IF(ISBLANK(H67),"",(D67-B67)*VLOOKUP(H67,VLookups!$A$4:$B$13,2,FALSE)),J67),"")</f>
        <v/>
      </c>
      <c r="L67" s="73" t="str">
        <f t="shared" si="246"/>
        <v/>
      </c>
      <c r="M67" s="91"/>
      <c r="N67" s="265" t="str">
        <f>IF(AND(M67&gt;0,C67&gt;0,NOT(K67="")),ABS(VLOOKUP($M$1,VLookups!$A$43:$B$44,2,FALSE)-_xlfn.NORM.DIST(M67,G67,K67,TRUE)),"")</f>
        <v/>
      </c>
      <c r="O67" s="90" t="str">
        <f>IF(AND($B67&gt;0,$C67&gt;0,$D67&gt;0,NOT(ISBLANK($H67))),_xlfn.NORM.INV(ABS(VLOOKUP($M$1,VLookups!$A$43:$B$44,2,FALSE)-O$3),$G67,$K67),"")</f>
        <v/>
      </c>
      <c r="P67" s="89" t="str">
        <f>IF(AND($B67&gt;0,$C67&gt;0,$D67&gt;0,NOT(ISBLANK($H67))),_xlfn.NORM.INV(ABS(VLOOKUP($M$1,VLookups!$A$43:$B$44,2,FALSE)-P$3),$G67,$K67),"")</f>
        <v/>
      </c>
      <c r="Q67" s="90" t="str">
        <f>IF(AND($B67&gt;0,$C67&gt;0,$D67&gt;0,NOT(ISBLANK($H67))),_xlfn.NORM.INV(ABS(VLOOKUP($M$1,VLookups!$A$43:$B$44,2,FALSE)-Q$3),$G67,$K67),"")</f>
        <v/>
      </c>
      <c r="R67" s="89" t="str">
        <f>IF(AND($B67&gt;0,$C67&gt;0,$D67&gt;0,NOT(ISBLANK($H67))),_xlfn.NORM.INV(ABS(VLOOKUP($M$1,VLookups!$A$43:$B$44,2,FALSE)-R$3),$G67,$K67),"")</f>
        <v/>
      </c>
      <c r="S67" s="90" t="str">
        <f>IF(AND($B67&gt;0,$C67&gt;0,$D67&gt;0,NOT(ISBLANK($H67))),_xlfn.NORM.INV(ABS(VLOOKUP($M$1,VLookups!$A$43:$B$44,2,FALSE)-S$3),$G67,$K67),"")</f>
        <v/>
      </c>
      <c r="T67" s="89" t="str">
        <f>IF(AND($B67&gt;0,$C67&gt;0,$D67&gt;0,NOT(ISBLANK($H67))),_xlfn.NORM.INV(ABS(VLOOKUP($M$1,VLookups!$A$43:$B$44,2,FALSE)-T$3),$G67,$K67),"")</f>
        <v/>
      </c>
      <c r="U67" s="5"/>
      <c r="V67" s="164" t="str">
        <f t="shared" si="211"/>
        <v/>
      </c>
      <c r="W67" s="47" t="str">
        <f t="shared" si="212"/>
        <v/>
      </c>
      <c r="X67" s="47" t="str">
        <f t="shared" si="478"/>
        <v/>
      </c>
      <c r="Y67" s="47" t="str">
        <f t="shared" si="478"/>
        <v/>
      </c>
      <c r="Z67" s="47" t="str">
        <f t="shared" si="478"/>
        <v/>
      </c>
      <c r="AA67" s="47" t="str">
        <f t="shared" si="478"/>
        <v/>
      </c>
      <c r="AB67" s="47" t="str">
        <f t="shared" si="478"/>
        <v/>
      </c>
      <c r="AC67" s="47" t="str">
        <f t="shared" si="478"/>
        <v/>
      </c>
      <c r="AD67" s="47" t="str">
        <f t="shared" si="478"/>
        <v/>
      </c>
      <c r="AE67" s="47" t="str">
        <f t="shared" si="478"/>
        <v/>
      </c>
      <c r="AF67" s="47" t="str">
        <f t="shared" si="478"/>
        <v/>
      </c>
      <c r="AG67" s="47" t="str">
        <f t="shared" si="478"/>
        <v/>
      </c>
      <c r="AH67" s="47" t="str">
        <f t="shared" si="478"/>
        <v/>
      </c>
      <c r="AI67" s="47" t="str">
        <f t="shared" si="478"/>
        <v/>
      </c>
      <c r="AJ67" s="47" t="str">
        <f t="shared" si="478"/>
        <v/>
      </c>
      <c r="AK67" s="47" t="str">
        <f t="shared" si="478"/>
        <v/>
      </c>
      <c r="AL67" s="47" t="str">
        <f t="shared" si="478"/>
        <v/>
      </c>
      <c r="AM67" s="47" t="str">
        <f t="shared" si="478"/>
        <v/>
      </c>
      <c r="AN67" s="47" t="str">
        <f t="shared" si="478"/>
        <v/>
      </c>
      <c r="AO67" s="47" t="str">
        <f t="shared" si="478"/>
        <v/>
      </c>
      <c r="AP67" s="47" t="str">
        <f t="shared" si="478"/>
        <v/>
      </c>
      <c r="AQ67" s="47" t="str">
        <f t="shared" si="478"/>
        <v/>
      </c>
      <c r="AR67" s="47" t="str">
        <f t="shared" si="478"/>
        <v/>
      </c>
      <c r="AS67" s="47" t="str">
        <f t="shared" si="478"/>
        <v/>
      </c>
      <c r="AT67" s="47" t="str">
        <f t="shared" si="478"/>
        <v/>
      </c>
      <c r="AU67" s="47" t="str">
        <f t="shared" si="478"/>
        <v/>
      </c>
      <c r="AV67" s="47" t="str">
        <f t="shared" si="478"/>
        <v/>
      </c>
      <c r="AW67" s="47" t="str">
        <f t="shared" si="478"/>
        <v/>
      </c>
      <c r="AX67" s="47" t="str">
        <f t="shared" si="478"/>
        <v/>
      </c>
      <c r="AY67" s="47" t="str">
        <f t="shared" si="478"/>
        <v/>
      </c>
      <c r="AZ67" s="47" t="str">
        <f t="shared" si="478"/>
        <v/>
      </c>
      <c r="BA67" s="47" t="str">
        <f t="shared" si="478"/>
        <v/>
      </c>
      <c r="BB67" s="47" t="str">
        <f t="shared" si="478"/>
        <v/>
      </c>
      <c r="BC67" s="47" t="str">
        <f t="shared" si="478"/>
        <v/>
      </c>
      <c r="BD67" s="47" t="str">
        <f t="shared" si="478"/>
        <v/>
      </c>
      <c r="BE67" s="47" t="str">
        <f t="shared" si="478"/>
        <v/>
      </c>
      <c r="BF67" s="47" t="str">
        <f t="shared" si="478"/>
        <v/>
      </c>
      <c r="BG67" s="47" t="str">
        <f t="shared" si="478"/>
        <v/>
      </c>
      <c r="BH67" s="47" t="str">
        <f t="shared" si="478"/>
        <v/>
      </c>
      <c r="BI67" s="47" t="str">
        <f t="shared" si="478"/>
        <v/>
      </c>
      <c r="BJ67" s="47" t="str">
        <f t="shared" si="478"/>
        <v/>
      </c>
      <c r="BK67" s="47" t="str">
        <f t="shared" si="478"/>
        <v/>
      </c>
      <c r="BL67" s="47" t="str">
        <f t="shared" si="478"/>
        <v/>
      </c>
      <c r="BM67" s="47" t="str">
        <f t="shared" si="478"/>
        <v/>
      </c>
      <c r="BN67" s="47" t="str">
        <f t="shared" si="478"/>
        <v/>
      </c>
      <c r="BO67" s="47" t="str">
        <f t="shared" si="478"/>
        <v/>
      </c>
      <c r="BP67" s="47" t="str">
        <f t="shared" si="478"/>
        <v/>
      </c>
      <c r="BQ67" s="47" t="str">
        <f t="shared" si="478"/>
        <v/>
      </c>
      <c r="BR67" s="47" t="str">
        <f t="shared" si="478"/>
        <v/>
      </c>
      <c r="BS67" s="47" t="str">
        <f t="shared" si="478"/>
        <v/>
      </c>
      <c r="BT67" s="47" t="str">
        <f t="shared" si="478"/>
        <v/>
      </c>
      <c r="BU67" s="47" t="str">
        <f t="shared" si="478"/>
        <v/>
      </c>
      <c r="BV67" s="47" t="str">
        <f t="shared" si="478"/>
        <v/>
      </c>
      <c r="BW67" s="47" t="str">
        <f t="shared" si="478"/>
        <v/>
      </c>
      <c r="BX67" s="47" t="str">
        <f t="shared" si="478"/>
        <v/>
      </c>
      <c r="BY67" s="47" t="str">
        <f t="shared" si="478"/>
        <v/>
      </c>
      <c r="BZ67" s="47" t="str">
        <f t="shared" si="478"/>
        <v/>
      </c>
      <c r="CA67" s="47" t="str">
        <f t="shared" si="478"/>
        <v/>
      </c>
      <c r="CB67" s="47" t="str">
        <f t="shared" si="478"/>
        <v/>
      </c>
      <c r="CC67" s="47" t="str">
        <f t="shared" si="478"/>
        <v/>
      </c>
      <c r="CD67" s="47" t="str">
        <f t="shared" si="478"/>
        <v/>
      </c>
      <c r="CE67" s="47" t="str">
        <f t="shared" si="478"/>
        <v/>
      </c>
      <c r="CF67" s="47" t="str">
        <f t="shared" si="478"/>
        <v/>
      </c>
      <c r="CG67" s="47" t="str">
        <f t="shared" si="478"/>
        <v/>
      </c>
      <c r="CH67" s="47" t="str">
        <f t="shared" si="478"/>
        <v/>
      </c>
      <c r="CI67" s="47" t="str">
        <f t="shared" si="478"/>
        <v/>
      </c>
      <c r="CJ67" s="47" t="str">
        <f t="shared" si="476"/>
        <v/>
      </c>
      <c r="CK67" s="47" t="str">
        <f t="shared" si="476"/>
        <v/>
      </c>
      <c r="CL67" s="47" t="str">
        <f t="shared" si="476"/>
        <v/>
      </c>
      <c r="CM67" s="47" t="str">
        <f t="shared" si="476"/>
        <v/>
      </c>
      <c r="CN67" s="47" t="str">
        <f t="shared" si="476"/>
        <v/>
      </c>
      <c r="CO67" s="47" t="str">
        <f t="shared" si="476"/>
        <v/>
      </c>
      <c r="CP67" s="47" t="str">
        <f t="shared" si="476"/>
        <v/>
      </c>
      <c r="CQ67" s="47" t="str">
        <f t="shared" si="476"/>
        <v/>
      </c>
      <c r="CR67" s="47" t="str">
        <f t="shared" si="476"/>
        <v/>
      </c>
      <c r="CS67" s="47" t="str">
        <f t="shared" si="476"/>
        <v/>
      </c>
      <c r="CT67" s="47" t="str">
        <f t="shared" si="476"/>
        <v/>
      </c>
      <c r="CU67" s="47" t="str">
        <f t="shared" si="476"/>
        <v/>
      </c>
      <c r="CV67" s="47" t="str">
        <f t="shared" si="476"/>
        <v/>
      </c>
      <c r="CW67" s="47" t="str">
        <f t="shared" si="476"/>
        <v/>
      </c>
      <c r="CX67" s="47" t="str">
        <f t="shared" si="476"/>
        <v/>
      </c>
      <c r="CY67" s="47" t="str">
        <f t="shared" si="476"/>
        <v/>
      </c>
      <c r="CZ67" s="47" t="str">
        <f t="shared" si="476"/>
        <v/>
      </c>
      <c r="DA67" s="47" t="str">
        <f t="shared" si="476"/>
        <v/>
      </c>
      <c r="DB67" s="47" t="str">
        <f t="shared" si="476"/>
        <v/>
      </c>
      <c r="DC67" s="47" t="str">
        <f t="shared" si="476"/>
        <v/>
      </c>
      <c r="DD67" s="47" t="str">
        <f t="shared" si="476"/>
        <v/>
      </c>
      <c r="DE67" s="47" t="str">
        <f t="shared" si="476"/>
        <v/>
      </c>
      <c r="DF67" s="47" t="str">
        <f t="shared" si="476"/>
        <v/>
      </c>
      <c r="DG67" s="47" t="str">
        <f t="shared" si="476"/>
        <v/>
      </c>
      <c r="DH67" s="47" t="str">
        <f t="shared" si="476"/>
        <v/>
      </c>
      <c r="DI67" s="47" t="str">
        <f t="shared" si="476"/>
        <v/>
      </c>
      <c r="DJ67" s="47" t="str">
        <f t="shared" si="476"/>
        <v/>
      </c>
      <c r="DK67" s="47" t="str">
        <f t="shared" si="476"/>
        <v/>
      </c>
      <c r="DL67" s="47" t="str">
        <f t="shared" si="476"/>
        <v/>
      </c>
      <c r="DM67" s="47" t="str">
        <f t="shared" si="476"/>
        <v/>
      </c>
      <c r="DN67" s="47" t="str">
        <f t="shared" si="476"/>
        <v/>
      </c>
      <c r="DO67" s="47" t="str">
        <f t="shared" si="476"/>
        <v/>
      </c>
      <c r="DP67" s="47" t="str">
        <f t="shared" si="476"/>
        <v/>
      </c>
      <c r="DQ67" s="47" t="str">
        <f t="shared" si="476"/>
        <v/>
      </c>
      <c r="DR67" s="47" t="str">
        <f t="shared" si="476"/>
        <v/>
      </c>
      <c r="DS67" s="179" t="str">
        <f t="shared" si="213"/>
        <v/>
      </c>
      <c r="DT67" s="47" t="str">
        <f t="shared" si="214"/>
        <v/>
      </c>
      <c r="DU67" s="47" t="str">
        <f t="shared" si="479"/>
        <v/>
      </c>
      <c r="DV67" s="47" t="str">
        <f t="shared" si="479"/>
        <v/>
      </c>
      <c r="DW67" s="47" t="str">
        <f t="shared" si="479"/>
        <v/>
      </c>
      <c r="DX67" s="47" t="str">
        <f t="shared" si="479"/>
        <v/>
      </c>
      <c r="DY67" s="47" t="str">
        <f t="shared" si="479"/>
        <v/>
      </c>
      <c r="DZ67" s="47" t="str">
        <f t="shared" si="479"/>
        <v/>
      </c>
      <c r="EA67" s="47" t="str">
        <f t="shared" si="479"/>
        <v/>
      </c>
      <c r="EB67" s="47" t="str">
        <f t="shared" si="479"/>
        <v/>
      </c>
      <c r="EC67" s="47" t="str">
        <f t="shared" si="479"/>
        <v/>
      </c>
      <c r="ED67" s="47" t="str">
        <f t="shared" si="479"/>
        <v/>
      </c>
      <c r="EE67" s="47" t="str">
        <f t="shared" si="479"/>
        <v/>
      </c>
      <c r="EF67" s="47" t="str">
        <f t="shared" si="479"/>
        <v/>
      </c>
      <c r="EG67" s="47" t="str">
        <f t="shared" si="479"/>
        <v/>
      </c>
      <c r="EH67" s="47" t="str">
        <f t="shared" si="479"/>
        <v/>
      </c>
      <c r="EI67" s="47" t="str">
        <f t="shared" si="479"/>
        <v/>
      </c>
      <c r="EJ67" s="47" t="str">
        <f t="shared" si="479"/>
        <v/>
      </c>
      <c r="EK67" s="47" t="str">
        <f t="shared" si="479"/>
        <v/>
      </c>
      <c r="EL67" s="47" t="str">
        <f t="shared" si="479"/>
        <v/>
      </c>
      <c r="EM67" s="47" t="str">
        <f t="shared" si="479"/>
        <v/>
      </c>
      <c r="EN67" s="47" t="str">
        <f t="shared" si="479"/>
        <v/>
      </c>
      <c r="EO67" s="47" t="str">
        <f t="shared" si="479"/>
        <v/>
      </c>
      <c r="EP67" s="47" t="str">
        <f t="shared" si="479"/>
        <v/>
      </c>
      <c r="EQ67" s="47" t="str">
        <f t="shared" si="479"/>
        <v/>
      </c>
      <c r="ER67" s="47" t="str">
        <f t="shared" si="479"/>
        <v/>
      </c>
      <c r="ES67" s="47" t="str">
        <f t="shared" si="479"/>
        <v/>
      </c>
      <c r="ET67" s="47" t="str">
        <f t="shared" si="479"/>
        <v/>
      </c>
      <c r="EU67" s="47" t="str">
        <f t="shared" si="479"/>
        <v/>
      </c>
      <c r="EV67" s="47" t="str">
        <f t="shared" si="479"/>
        <v/>
      </c>
      <c r="EW67" s="47" t="str">
        <f t="shared" si="479"/>
        <v/>
      </c>
      <c r="EX67" s="47" t="str">
        <f t="shared" si="479"/>
        <v/>
      </c>
      <c r="EY67" s="47" t="str">
        <f t="shared" si="479"/>
        <v/>
      </c>
      <c r="EZ67" s="47" t="str">
        <f t="shared" si="479"/>
        <v/>
      </c>
      <c r="FA67" s="47" t="str">
        <f t="shared" si="479"/>
        <v/>
      </c>
      <c r="FB67" s="47" t="str">
        <f t="shared" si="479"/>
        <v/>
      </c>
      <c r="FC67" s="47" t="str">
        <f t="shared" si="479"/>
        <v/>
      </c>
      <c r="FD67" s="47" t="str">
        <f t="shared" si="479"/>
        <v/>
      </c>
      <c r="FE67" s="47" t="str">
        <f t="shared" si="479"/>
        <v/>
      </c>
      <c r="FF67" s="47" t="str">
        <f t="shared" si="479"/>
        <v/>
      </c>
      <c r="FG67" s="47" t="str">
        <f t="shared" si="479"/>
        <v/>
      </c>
      <c r="FH67" s="47" t="str">
        <f t="shared" si="479"/>
        <v/>
      </c>
      <c r="FI67" s="47" t="str">
        <f t="shared" si="479"/>
        <v/>
      </c>
      <c r="FJ67" s="47" t="str">
        <f t="shared" si="479"/>
        <v/>
      </c>
      <c r="FK67" s="47" t="str">
        <f t="shared" si="479"/>
        <v/>
      </c>
      <c r="FL67" s="47" t="str">
        <f t="shared" si="479"/>
        <v/>
      </c>
      <c r="FM67" s="47" t="str">
        <f t="shared" si="479"/>
        <v/>
      </c>
      <c r="FN67" s="47" t="str">
        <f t="shared" si="479"/>
        <v/>
      </c>
      <c r="FO67" s="47" t="str">
        <f t="shared" si="479"/>
        <v/>
      </c>
      <c r="FP67" s="47" t="str">
        <f t="shared" si="479"/>
        <v/>
      </c>
      <c r="FQ67" s="47" t="str">
        <f t="shared" si="479"/>
        <v/>
      </c>
      <c r="FR67" s="47" t="str">
        <f t="shared" si="479"/>
        <v/>
      </c>
      <c r="FS67" s="47" t="str">
        <f t="shared" si="479"/>
        <v/>
      </c>
      <c r="FT67" s="47" t="str">
        <f t="shared" si="479"/>
        <v/>
      </c>
      <c r="FU67" s="47" t="str">
        <f t="shared" si="479"/>
        <v/>
      </c>
      <c r="FV67" s="47" t="str">
        <f t="shared" si="479"/>
        <v/>
      </c>
      <c r="FW67" s="47" t="str">
        <f t="shared" si="479"/>
        <v/>
      </c>
      <c r="FX67" s="47" t="str">
        <f t="shared" si="479"/>
        <v/>
      </c>
      <c r="FY67" s="47" t="str">
        <f t="shared" si="479"/>
        <v/>
      </c>
      <c r="FZ67" s="47" t="str">
        <f t="shared" si="479"/>
        <v/>
      </c>
      <c r="GA67" s="47" t="str">
        <f t="shared" si="479"/>
        <v/>
      </c>
      <c r="GB67" s="47" t="str">
        <f t="shared" si="479"/>
        <v/>
      </c>
      <c r="GC67" s="47" t="str">
        <f t="shared" si="479"/>
        <v/>
      </c>
      <c r="GD67" s="47" t="str">
        <f t="shared" si="479"/>
        <v/>
      </c>
      <c r="GE67" s="47" t="str">
        <f t="shared" si="479"/>
        <v/>
      </c>
      <c r="GF67" s="47" t="str">
        <f t="shared" si="479"/>
        <v/>
      </c>
      <c r="GG67" s="47" t="str">
        <f t="shared" si="477"/>
        <v/>
      </c>
      <c r="GH67" s="47" t="str">
        <f t="shared" si="477"/>
        <v/>
      </c>
      <c r="GI67" s="47" t="str">
        <f t="shared" si="477"/>
        <v/>
      </c>
      <c r="GJ67" s="47" t="str">
        <f t="shared" si="477"/>
        <v/>
      </c>
      <c r="GK67" s="47" t="str">
        <f t="shared" si="477"/>
        <v/>
      </c>
      <c r="GL67" s="47" t="str">
        <f t="shared" si="477"/>
        <v/>
      </c>
      <c r="GM67" s="47" t="str">
        <f t="shared" si="477"/>
        <v/>
      </c>
      <c r="GN67" s="47" t="str">
        <f t="shared" si="477"/>
        <v/>
      </c>
      <c r="GO67" s="47" t="str">
        <f t="shared" si="477"/>
        <v/>
      </c>
      <c r="GP67" s="47" t="str">
        <f t="shared" si="477"/>
        <v/>
      </c>
      <c r="GQ67" s="47" t="str">
        <f t="shared" si="477"/>
        <v/>
      </c>
      <c r="GR67" s="47" t="str">
        <f t="shared" si="477"/>
        <v/>
      </c>
      <c r="GS67" s="47" t="str">
        <f t="shared" si="477"/>
        <v/>
      </c>
      <c r="GT67" s="47" t="str">
        <f t="shared" si="477"/>
        <v/>
      </c>
      <c r="GU67" s="47" t="str">
        <f t="shared" si="477"/>
        <v/>
      </c>
      <c r="GV67" s="47" t="str">
        <f t="shared" si="477"/>
        <v/>
      </c>
      <c r="GW67" s="47" t="str">
        <f t="shared" si="477"/>
        <v/>
      </c>
      <c r="GX67" s="47" t="str">
        <f t="shared" si="477"/>
        <v/>
      </c>
      <c r="GY67" s="47" t="str">
        <f t="shared" si="477"/>
        <v/>
      </c>
      <c r="GZ67" s="47" t="str">
        <f t="shared" si="477"/>
        <v/>
      </c>
      <c r="HA67" s="47" t="str">
        <f t="shared" si="477"/>
        <v/>
      </c>
      <c r="HB67" s="47" t="str">
        <f t="shared" si="477"/>
        <v/>
      </c>
      <c r="HC67" s="47" t="str">
        <f t="shared" si="477"/>
        <v/>
      </c>
      <c r="HD67" s="47" t="str">
        <f t="shared" si="477"/>
        <v/>
      </c>
      <c r="HE67" s="47" t="str">
        <f t="shared" si="477"/>
        <v/>
      </c>
      <c r="HF67" s="47" t="str">
        <f t="shared" si="477"/>
        <v/>
      </c>
      <c r="HG67" s="47" t="str">
        <f t="shared" si="477"/>
        <v/>
      </c>
      <c r="HH67" s="47" t="str">
        <f t="shared" si="477"/>
        <v/>
      </c>
      <c r="HI67" s="47" t="str">
        <f t="shared" si="477"/>
        <v/>
      </c>
      <c r="HJ67" s="47" t="str">
        <f t="shared" si="477"/>
        <v/>
      </c>
      <c r="HK67" s="47" t="str">
        <f t="shared" si="477"/>
        <v/>
      </c>
      <c r="HL67" s="47" t="str">
        <f t="shared" si="477"/>
        <v/>
      </c>
      <c r="HM67" s="47" t="str">
        <f t="shared" si="477"/>
        <v/>
      </c>
      <c r="HN67" s="47" t="str">
        <f t="shared" si="477"/>
        <v/>
      </c>
      <c r="HO67" s="47" t="str">
        <f t="shared" si="477"/>
        <v/>
      </c>
      <c r="HP67" s="165" t="e">
        <f t="shared" si="247"/>
        <v>#N/A</v>
      </c>
      <c r="HQ67" s="165" t="e">
        <f t="shared" si="248"/>
        <v>#N/A</v>
      </c>
      <c r="HR67" s="165" t="e">
        <f t="shared" si="249"/>
        <v>#N/A</v>
      </c>
      <c r="HS67" s="165" t="e">
        <f t="shared" si="250"/>
        <v>#N/A</v>
      </c>
      <c r="HT67" s="165" t="e">
        <f t="shared" si="251"/>
        <v>#N/A</v>
      </c>
      <c r="HU67" s="165" t="e">
        <f t="shared" si="252"/>
        <v>#N/A</v>
      </c>
      <c r="HV67" s="165" t="e">
        <f t="shared" si="253"/>
        <v>#N/A</v>
      </c>
      <c r="HW67" s="165" t="e">
        <f t="shared" si="254"/>
        <v>#N/A</v>
      </c>
      <c r="HX67" s="165" t="e">
        <f t="shared" si="255"/>
        <v>#N/A</v>
      </c>
      <c r="HY67" s="165" t="e">
        <f t="shared" si="256"/>
        <v>#N/A</v>
      </c>
      <c r="HZ67" s="165" t="e">
        <f t="shared" si="257"/>
        <v>#N/A</v>
      </c>
      <c r="IA67" s="165" t="e">
        <f t="shared" si="258"/>
        <v>#N/A</v>
      </c>
      <c r="IB67" s="165" t="e">
        <f t="shared" si="259"/>
        <v>#N/A</v>
      </c>
      <c r="IC67" s="165" t="e">
        <f t="shared" si="260"/>
        <v>#N/A</v>
      </c>
      <c r="ID67" s="165" t="e">
        <f t="shared" si="261"/>
        <v>#N/A</v>
      </c>
      <c r="IE67" s="165" t="e">
        <f t="shared" si="262"/>
        <v>#N/A</v>
      </c>
      <c r="IF67" s="165" t="e">
        <f t="shared" si="263"/>
        <v>#N/A</v>
      </c>
      <c r="IG67" s="165" t="e">
        <f t="shared" si="264"/>
        <v>#N/A</v>
      </c>
      <c r="IH67" s="165" t="e">
        <f t="shared" si="265"/>
        <v>#N/A</v>
      </c>
      <c r="II67" s="165" t="e">
        <f t="shared" si="266"/>
        <v>#N/A</v>
      </c>
      <c r="IJ67" s="165" t="e">
        <f t="shared" si="267"/>
        <v>#N/A</v>
      </c>
      <c r="IK67" s="165" t="e">
        <f t="shared" si="268"/>
        <v>#N/A</v>
      </c>
      <c r="IL67" s="165" t="e">
        <f t="shared" si="269"/>
        <v>#N/A</v>
      </c>
      <c r="IM67" s="165" t="e">
        <f t="shared" si="270"/>
        <v>#N/A</v>
      </c>
      <c r="IN67" s="165" t="e">
        <f t="shared" si="271"/>
        <v>#N/A</v>
      </c>
      <c r="IO67" s="165" t="e">
        <f t="shared" si="272"/>
        <v>#N/A</v>
      </c>
      <c r="IP67" s="165" t="e">
        <f t="shared" si="273"/>
        <v>#N/A</v>
      </c>
      <c r="IQ67" s="165" t="e">
        <f t="shared" si="274"/>
        <v>#N/A</v>
      </c>
      <c r="IR67" s="165" t="e">
        <f t="shared" si="275"/>
        <v>#N/A</v>
      </c>
      <c r="IS67" s="165" t="e">
        <f t="shared" si="276"/>
        <v>#N/A</v>
      </c>
      <c r="IT67" s="165" t="e">
        <f t="shared" si="277"/>
        <v>#N/A</v>
      </c>
      <c r="IU67" s="165" t="e">
        <f t="shared" si="278"/>
        <v>#N/A</v>
      </c>
      <c r="IV67" s="165" t="e">
        <f t="shared" si="279"/>
        <v>#N/A</v>
      </c>
      <c r="IW67" s="165" t="e">
        <f t="shared" si="280"/>
        <v>#N/A</v>
      </c>
      <c r="IX67" s="165" t="e">
        <f t="shared" si="281"/>
        <v>#N/A</v>
      </c>
      <c r="IY67" s="165" t="e">
        <f t="shared" si="282"/>
        <v>#N/A</v>
      </c>
      <c r="IZ67" s="165" t="e">
        <f t="shared" si="283"/>
        <v>#N/A</v>
      </c>
      <c r="JA67" s="165" t="e">
        <f t="shared" si="284"/>
        <v>#N/A</v>
      </c>
      <c r="JB67" s="165" t="e">
        <f t="shared" si="285"/>
        <v>#N/A</v>
      </c>
      <c r="JC67" s="165" t="e">
        <f t="shared" si="286"/>
        <v>#N/A</v>
      </c>
      <c r="JD67" s="165" t="e">
        <f t="shared" si="287"/>
        <v>#N/A</v>
      </c>
      <c r="JE67" s="165" t="e">
        <f t="shared" si="288"/>
        <v>#N/A</v>
      </c>
      <c r="JF67" s="165" t="e">
        <f t="shared" si="289"/>
        <v>#N/A</v>
      </c>
      <c r="JG67" s="165" t="e">
        <f t="shared" si="290"/>
        <v>#N/A</v>
      </c>
      <c r="JH67" s="165" t="e">
        <f t="shared" si="291"/>
        <v>#N/A</v>
      </c>
      <c r="JI67" s="165" t="e">
        <f t="shared" si="292"/>
        <v>#N/A</v>
      </c>
      <c r="JJ67" s="165" t="e">
        <f t="shared" si="293"/>
        <v>#N/A</v>
      </c>
      <c r="JK67" s="165" t="e">
        <f t="shared" si="294"/>
        <v>#N/A</v>
      </c>
      <c r="JL67" s="165" t="e">
        <f t="shared" si="295"/>
        <v>#N/A</v>
      </c>
      <c r="JM67" s="165" t="e">
        <f t="shared" si="296"/>
        <v>#N/A</v>
      </c>
      <c r="JN67" s="165" t="e">
        <f t="shared" si="297"/>
        <v>#N/A</v>
      </c>
      <c r="JO67" s="165" t="e">
        <f t="shared" si="298"/>
        <v>#N/A</v>
      </c>
      <c r="JP67" s="165" t="e">
        <f t="shared" si="299"/>
        <v>#N/A</v>
      </c>
      <c r="JQ67" s="165" t="e">
        <f t="shared" si="300"/>
        <v>#N/A</v>
      </c>
      <c r="JR67" s="165" t="e">
        <f t="shared" si="301"/>
        <v>#N/A</v>
      </c>
      <c r="JS67" s="165" t="e">
        <f t="shared" si="302"/>
        <v>#N/A</v>
      </c>
      <c r="JT67" s="165" t="e">
        <f t="shared" si="303"/>
        <v>#N/A</v>
      </c>
      <c r="JU67" s="165" t="e">
        <f t="shared" si="304"/>
        <v>#N/A</v>
      </c>
      <c r="JV67" s="165" t="e">
        <f t="shared" si="305"/>
        <v>#N/A</v>
      </c>
      <c r="JW67" s="165" t="e">
        <f t="shared" si="306"/>
        <v>#N/A</v>
      </c>
      <c r="JX67" s="165" t="e">
        <f t="shared" si="307"/>
        <v>#N/A</v>
      </c>
      <c r="JY67" s="165" t="e">
        <f t="shared" si="308"/>
        <v>#N/A</v>
      </c>
      <c r="JZ67" s="165" t="e">
        <f t="shared" si="309"/>
        <v>#N/A</v>
      </c>
      <c r="KA67" s="165" t="e">
        <f t="shared" si="310"/>
        <v>#N/A</v>
      </c>
      <c r="KB67" s="165" t="e">
        <f t="shared" si="311"/>
        <v>#N/A</v>
      </c>
      <c r="KC67" s="165" t="e">
        <f t="shared" si="312"/>
        <v>#N/A</v>
      </c>
      <c r="KD67" s="165" t="e">
        <f t="shared" si="313"/>
        <v>#N/A</v>
      </c>
      <c r="KE67" s="165" t="e">
        <f t="shared" si="314"/>
        <v>#N/A</v>
      </c>
      <c r="KF67" s="165" t="e">
        <f t="shared" si="315"/>
        <v>#N/A</v>
      </c>
      <c r="KG67" s="165" t="e">
        <f t="shared" si="316"/>
        <v>#N/A</v>
      </c>
      <c r="KH67" s="165" t="e">
        <f t="shared" si="317"/>
        <v>#N/A</v>
      </c>
      <c r="KI67" s="165" t="e">
        <f t="shared" si="318"/>
        <v>#N/A</v>
      </c>
      <c r="KJ67" s="165" t="e">
        <f t="shared" si="319"/>
        <v>#N/A</v>
      </c>
      <c r="KK67" s="165" t="e">
        <f t="shared" si="320"/>
        <v>#N/A</v>
      </c>
      <c r="KL67" s="165" t="e">
        <f t="shared" si="321"/>
        <v>#N/A</v>
      </c>
      <c r="KM67" s="165" t="e">
        <f t="shared" si="322"/>
        <v>#N/A</v>
      </c>
      <c r="KN67" s="165" t="e">
        <f t="shared" si="323"/>
        <v>#N/A</v>
      </c>
      <c r="KO67" s="165" t="e">
        <f t="shared" si="324"/>
        <v>#N/A</v>
      </c>
      <c r="KP67" s="165" t="e">
        <f t="shared" si="325"/>
        <v>#N/A</v>
      </c>
      <c r="KQ67" s="165" t="e">
        <f t="shared" si="326"/>
        <v>#N/A</v>
      </c>
      <c r="KR67" s="165" t="e">
        <f t="shared" si="327"/>
        <v>#N/A</v>
      </c>
      <c r="KS67" s="165" t="e">
        <f t="shared" si="328"/>
        <v>#N/A</v>
      </c>
      <c r="KT67" s="165" t="e">
        <f t="shared" si="329"/>
        <v>#N/A</v>
      </c>
      <c r="KU67" s="165" t="e">
        <f t="shared" si="330"/>
        <v>#N/A</v>
      </c>
      <c r="KV67" s="165" t="e">
        <f t="shared" si="331"/>
        <v>#N/A</v>
      </c>
      <c r="KW67" s="165" t="e">
        <f t="shared" si="332"/>
        <v>#N/A</v>
      </c>
      <c r="KX67" s="165" t="e">
        <f t="shared" si="333"/>
        <v>#N/A</v>
      </c>
      <c r="KY67" s="165" t="e">
        <f t="shared" si="334"/>
        <v>#N/A</v>
      </c>
      <c r="KZ67" s="165" t="e">
        <f t="shared" si="335"/>
        <v>#N/A</v>
      </c>
      <c r="LA67" s="165" t="e">
        <f t="shared" si="336"/>
        <v>#N/A</v>
      </c>
      <c r="LB67" s="165" t="e">
        <f t="shared" si="337"/>
        <v>#N/A</v>
      </c>
      <c r="LC67" s="165" t="e">
        <f t="shared" si="338"/>
        <v>#N/A</v>
      </c>
      <c r="LD67" s="165" t="e">
        <f t="shared" si="339"/>
        <v>#N/A</v>
      </c>
      <c r="LE67" s="165" t="e">
        <f t="shared" si="340"/>
        <v>#N/A</v>
      </c>
      <c r="LF67" s="165" t="e">
        <f t="shared" si="341"/>
        <v>#N/A</v>
      </c>
      <c r="LG67" s="165" t="e">
        <f t="shared" si="342"/>
        <v>#N/A</v>
      </c>
      <c r="LH67" s="165" t="e">
        <f t="shared" si="343"/>
        <v>#N/A</v>
      </c>
      <c r="LI67" s="165" t="e">
        <f t="shared" si="344"/>
        <v>#N/A</v>
      </c>
      <c r="LJ67" s="165" t="e">
        <f t="shared" si="345"/>
        <v>#N/A</v>
      </c>
      <c r="LK67" s="165" t="e">
        <f t="shared" si="346"/>
        <v>#N/A</v>
      </c>
      <c r="LL67" s="165" t="e">
        <f t="shared" si="347"/>
        <v>#N/A</v>
      </c>
      <c r="LM67" s="165" t="e">
        <f t="shared" si="348"/>
        <v>#N/A</v>
      </c>
      <c r="LN67" s="165" t="e">
        <f t="shared" si="349"/>
        <v>#N/A</v>
      </c>
      <c r="LO67" s="165" t="e">
        <f t="shared" si="350"/>
        <v>#N/A</v>
      </c>
      <c r="LP67" s="165" t="e">
        <f t="shared" si="351"/>
        <v>#N/A</v>
      </c>
      <c r="LQ67" s="165" t="e">
        <f t="shared" si="352"/>
        <v>#N/A</v>
      </c>
      <c r="LR67" s="165" t="e">
        <f t="shared" si="353"/>
        <v>#N/A</v>
      </c>
      <c r="LS67" s="165" t="e">
        <f t="shared" si="354"/>
        <v>#N/A</v>
      </c>
      <c r="LT67" s="165" t="e">
        <f t="shared" si="355"/>
        <v>#N/A</v>
      </c>
      <c r="LU67" s="165" t="e">
        <f t="shared" si="356"/>
        <v>#N/A</v>
      </c>
      <c r="LV67" s="165" t="e">
        <f t="shared" si="357"/>
        <v>#N/A</v>
      </c>
      <c r="LW67" s="165" t="e">
        <f t="shared" si="358"/>
        <v>#N/A</v>
      </c>
      <c r="LX67" s="165" t="e">
        <f t="shared" si="359"/>
        <v>#N/A</v>
      </c>
      <c r="LY67" s="165" t="e">
        <f t="shared" si="360"/>
        <v>#N/A</v>
      </c>
      <c r="LZ67" s="165" t="e">
        <f t="shared" si="361"/>
        <v>#N/A</v>
      </c>
      <c r="MA67" s="165" t="e">
        <f t="shared" si="362"/>
        <v>#N/A</v>
      </c>
      <c r="MB67" s="165" t="e">
        <f t="shared" si="363"/>
        <v>#N/A</v>
      </c>
      <c r="MC67" s="165" t="e">
        <f t="shared" si="364"/>
        <v>#N/A</v>
      </c>
      <c r="MD67" s="165" t="e">
        <f t="shared" si="365"/>
        <v>#N/A</v>
      </c>
      <c r="ME67" s="165" t="e">
        <f t="shared" si="366"/>
        <v>#N/A</v>
      </c>
      <c r="MF67" s="165" t="e">
        <f t="shared" si="367"/>
        <v>#N/A</v>
      </c>
      <c r="MG67" s="165" t="e">
        <f t="shared" si="368"/>
        <v>#N/A</v>
      </c>
      <c r="MH67" s="165" t="e">
        <f t="shared" si="369"/>
        <v>#N/A</v>
      </c>
      <c r="MI67" s="165" t="e">
        <f t="shared" si="370"/>
        <v>#N/A</v>
      </c>
      <c r="MJ67" s="165" t="e">
        <f t="shared" si="371"/>
        <v>#N/A</v>
      </c>
      <c r="MK67" s="165" t="e">
        <f t="shared" si="372"/>
        <v>#N/A</v>
      </c>
      <c r="ML67" s="165" t="e">
        <f t="shared" si="373"/>
        <v>#N/A</v>
      </c>
      <c r="MM67" s="165" t="e">
        <f t="shared" si="374"/>
        <v>#N/A</v>
      </c>
      <c r="MN67" s="165" t="e">
        <f t="shared" si="375"/>
        <v>#N/A</v>
      </c>
      <c r="MO67" s="165" t="e">
        <f t="shared" si="376"/>
        <v>#N/A</v>
      </c>
      <c r="MP67" s="165" t="e">
        <f t="shared" si="377"/>
        <v>#N/A</v>
      </c>
      <c r="MQ67" s="165" t="e">
        <f t="shared" si="378"/>
        <v>#N/A</v>
      </c>
      <c r="MR67" s="165" t="e">
        <f t="shared" si="379"/>
        <v>#N/A</v>
      </c>
      <c r="MS67" s="165" t="e">
        <f t="shared" si="380"/>
        <v>#N/A</v>
      </c>
      <c r="MT67" s="165" t="e">
        <f t="shared" si="381"/>
        <v>#N/A</v>
      </c>
      <c r="MU67" s="165" t="e">
        <f t="shared" si="382"/>
        <v>#N/A</v>
      </c>
      <c r="MV67" s="165" t="e">
        <f t="shared" si="383"/>
        <v>#N/A</v>
      </c>
      <c r="MW67" s="165" t="e">
        <f t="shared" si="384"/>
        <v>#N/A</v>
      </c>
      <c r="MX67" s="165" t="e">
        <f t="shared" si="385"/>
        <v>#N/A</v>
      </c>
      <c r="MY67" s="165" t="e">
        <f t="shared" si="386"/>
        <v>#N/A</v>
      </c>
      <c r="MZ67" s="165" t="e">
        <f t="shared" si="387"/>
        <v>#N/A</v>
      </c>
      <c r="NA67" s="165" t="e">
        <f t="shared" si="388"/>
        <v>#N/A</v>
      </c>
      <c r="NB67" s="165" t="e">
        <f t="shared" si="389"/>
        <v>#N/A</v>
      </c>
      <c r="NC67" s="165" t="e">
        <f t="shared" si="390"/>
        <v>#N/A</v>
      </c>
      <c r="ND67" s="165" t="e">
        <f t="shared" si="391"/>
        <v>#N/A</v>
      </c>
      <c r="NE67" s="165" t="e">
        <f t="shared" si="392"/>
        <v>#N/A</v>
      </c>
      <c r="NF67" s="165" t="e">
        <f t="shared" si="393"/>
        <v>#N/A</v>
      </c>
      <c r="NG67" s="165" t="e">
        <f t="shared" si="394"/>
        <v>#N/A</v>
      </c>
      <c r="NH67" s="165" t="e">
        <f t="shared" si="395"/>
        <v>#N/A</v>
      </c>
      <c r="NI67" s="165" t="e">
        <f t="shared" si="396"/>
        <v>#N/A</v>
      </c>
      <c r="NJ67" s="165" t="e">
        <f t="shared" si="397"/>
        <v>#N/A</v>
      </c>
      <c r="NK67" s="165" t="e">
        <f t="shared" si="398"/>
        <v>#N/A</v>
      </c>
      <c r="NL67" s="165" t="e">
        <f t="shared" si="399"/>
        <v>#N/A</v>
      </c>
      <c r="NM67" s="165" t="e">
        <f t="shared" si="400"/>
        <v>#N/A</v>
      </c>
      <c r="NN67" s="165" t="e">
        <f t="shared" si="401"/>
        <v>#N/A</v>
      </c>
      <c r="NO67" s="165" t="e">
        <f t="shared" si="402"/>
        <v>#N/A</v>
      </c>
      <c r="NP67" s="165" t="e">
        <f t="shared" si="403"/>
        <v>#N/A</v>
      </c>
      <c r="NQ67" s="165" t="e">
        <f t="shared" si="404"/>
        <v>#N/A</v>
      </c>
      <c r="NR67" s="165" t="e">
        <f t="shared" si="405"/>
        <v>#N/A</v>
      </c>
      <c r="NS67" s="165" t="e">
        <f t="shared" si="406"/>
        <v>#N/A</v>
      </c>
      <c r="NT67" s="165" t="e">
        <f t="shared" si="407"/>
        <v>#N/A</v>
      </c>
      <c r="NU67" s="165" t="e">
        <f t="shared" si="408"/>
        <v>#N/A</v>
      </c>
      <c r="NV67" s="165" t="e">
        <f t="shared" si="409"/>
        <v>#N/A</v>
      </c>
      <c r="NW67" s="165" t="e">
        <f t="shared" si="410"/>
        <v>#N/A</v>
      </c>
      <c r="NX67" s="165" t="e">
        <f t="shared" si="411"/>
        <v>#N/A</v>
      </c>
      <c r="NY67" s="165" t="e">
        <f t="shared" si="412"/>
        <v>#N/A</v>
      </c>
      <c r="NZ67" s="165" t="e">
        <f t="shared" si="413"/>
        <v>#N/A</v>
      </c>
      <c r="OA67" s="165" t="e">
        <f t="shared" si="414"/>
        <v>#N/A</v>
      </c>
      <c r="OB67" s="165" t="e">
        <f t="shared" si="415"/>
        <v>#N/A</v>
      </c>
      <c r="OC67" s="165" t="e">
        <f t="shared" si="416"/>
        <v>#N/A</v>
      </c>
      <c r="OD67" s="165" t="e">
        <f t="shared" si="417"/>
        <v>#N/A</v>
      </c>
      <c r="OE67" s="165" t="e">
        <f t="shared" si="418"/>
        <v>#N/A</v>
      </c>
      <c r="OF67" s="165" t="e">
        <f t="shared" si="419"/>
        <v>#N/A</v>
      </c>
      <c r="OG67" s="165" t="e">
        <f t="shared" si="420"/>
        <v>#N/A</v>
      </c>
      <c r="OH67" s="165" t="e">
        <f t="shared" si="421"/>
        <v>#N/A</v>
      </c>
      <c r="OI67" s="165" t="e">
        <f t="shared" si="422"/>
        <v>#N/A</v>
      </c>
      <c r="OJ67" s="165" t="e">
        <f t="shared" si="423"/>
        <v>#N/A</v>
      </c>
      <c r="OK67" s="165" t="e">
        <f t="shared" si="424"/>
        <v>#N/A</v>
      </c>
      <c r="OL67" s="165" t="e">
        <f t="shared" si="425"/>
        <v>#N/A</v>
      </c>
      <c r="OM67" s="165" t="e">
        <f t="shared" si="426"/>
        <v>#N/A</v>
      </c>
      <c r="ON67" s="165" t="e">
        <f t="shared" si="427"/>
        <v>#N/A</v>
      </c>
      <c r="OO67" s="165" t="e">
        <f t="shared" si="428"/>
        <v>#N/A</v>
      </c>
      <c r="OP67" s="165" t="e">
        <f t="shared" si="429"/>
        <v>#N/A</v>
      </c>
      <c r="OQ67" s="165" t="e">
        <f t="shared" si="430"/>
        <v>#N/A</v>
      </c>
      <c r="OR67" s="165" t="e">
        <f t="shared" si="431"/>
        <v>#N/A</v>
      </c>
      <c r="OS67" s="165" t="e">
        <f t="shared" si="432"/>
        <v>#N/A</v>
      </c>
      <c r="OT67" s="165" t="e">
        <f t="shared" si="433"/>
        <v>#N/A</v>
      </c>
      <c r="OU67" s="165" t="e">
        <f t="shared" si="434"/>
        <v>#N/A</v>
      </c>
      <c r="OV67" s="165" t="e">
        <f t="shared" si="435"/>
        <v>#N/A</v>
      </c>
      <c r="OW67" s="165" t="e">
        <f t="shared" si="436"/>
        <v>#N/A</v>
      </c>
      <c r="OX67" s="165" t="e">
        <f t="shared" si="437"/>
        <v>#N/A</v>
      </c>
      <c r="OY67" s="165" t="e">
        <f t="shared" si="438"/>
        <v>#N/A</v>
      </c>
      <c r="OZ67" s="165" t="e">
        <f t="shared" si="439"/>
        <v>#N/A</v>
      </c>
      <c r="PA67" s="165" t="e">
        <f t="shared" si="440"/>
        <v>#N/A</v>
      </c>
      <c r="PB67" s="165" t="e">
        <f t="shared" si="441"/>
        <v>#N/A</v>
      </c>
      <c r="PC67" s="165" t="e">
        <f t="shared" si="442"/>
        <v>#N/A</v>
      </c>
      <c r="PD67" s="165" t="e">
        <f t="shared" si="443"/>
        <v>#N/A</v>
      </c>
      <c r="PE67" s="165" t="e">
        <f t="shared" si="444"/>
        <v>#N/A</v>
      </c>
      <c r="PF67" s="165" t="e">
        <f t="shared" si="445"/>
        <v>#N/A</v>
      </c>
      <c r="PG67" s="165" t="e">
        <f t="shared" si="446"/>
        <v>#N/A</v>
      </c>
      <c r="PH67" s="165" t="e">
        <f t="shared" si="447"/>
        <v>#N/A</v>
      </c>
    </row>
    <row r="68" spans="1:424" hidden="1" x14ac:dyDescent="0.45">
      <c r="A68" s="4">
        <v>65</v>
      </c>
      <c r="B68" s="92" t="str">
        <f t="shared" si="208"/>
        <v/>
      </c>
      <c r="C68" s="91"/>
      <c r="D68" s="92" t="str">
        <f t="shared" si="209"/>
        <v/>
      </c>
      <c r="E68" s="120" t="str">
        <f t="shared" ref="E68:E103" si="480">IF(OR(ISBLANK(C68),ISBLANK(D68),ISBLANK(B68)),"",IF(AND(B68&gt;0,C68&gt;0,D68&gt;0),IF(C68&gt;B68,IF(D68&gt;C68,1,-1),-1)))</f>
        <v/>
      </c>
      <c r="F68" s="120" t="str">
        <f t="shared" ref="F68:F103" si="481">IF(OR(ISBLANK(B68),ISBLANK(C68),ISBLANK(D68)),"",IFERROR(MIN(C68-B68,D68-C68)/MAX(C68-B68,D68-C68),""))</f>
        <v/>
      </c>
      <c r="G68" s="71" t="str">
        <f t="shared" si="210"/>
        <v/>
      </c>
      <c r="H68" s="23"/>
      <c r="I68" s="55"/>
      <c r="J68" s="298"/>
      <c r="K68" s="72" t="str">
        <f>IF(AND(B68&gt;0,C68&gt;0,D68&gt;0),IF(ISBLANK(J68),IF(ISBLANK(H68),"",(D68-B68)*VLOOKUP(H68,VLookups!$A$4:$B$13,2,FALSE)),J68),"")</f>
        <v/>
      </c>
      <c r="L68" s="73" t="str">
        <f t="shared" ref="L68:L99" si="482">IF(K68="","",K68^2)</f>
        <v/>
      </c>
      <c r="M68" s="91"/>
      <c r="N68" s="265" t="str">
        <f>IF(AND(M68&gt;0,C68&gt;0,NOT(K68="")),ABS(VLOOKUP($M$1,VLookups!$A$43:$B$44,2,FALSE)-_xlfn.NORM.DIST(M68,G68,K68,TRUE)),"")</f>
        <v/>
      </c>
      <c r="O68" s="90" t="str">
        <f>IF(AND($B68&gt;0,$C68&gt;0,$D68&gt;0,NOT(ISBLANK($H68))),_xlfn.NORM.INV(ABS(VLOOKUP($M$1,VLookups!$A$43:$B$44,2,FALSE)-O$3),$G68,$K68),"")</f>
        <v/>
      </c>
      <c r="P68" s="89" t="str">
        <f>IF(AND($B68&gt;0,$C68&gt;0,$D68&gt;0,NOT(ISBLANK($H68))),_xlfn.NORM.INV(ABS(VLOOKUP($M$1,VLookups!$A$43:$B$44,2,FALSE)-P$3),$G68,$K68),"")</f>
        <v/>
      </c>
      <c r="Q68" s="90" t="str">
        <f>IF(AND($B68&gt;0,$C68&gt;0,$D68&gt;0,NOT(ISBLANK($H68))),_xlfn.NORM.INV(ABS(VLOOKUP($M$1,VLookups!$A$43:$B$44,2,FALSE)-Q$3),$G68,$K68),"")</f>
        <v/>
      </c>
      <c r="R68" s="89" t="str">
        <f>IF(AND($B68&gt;0,$C68&gt;0,$D68&gt;0,NOT(ISBLANK($H68))),_xlfn.NORM.INV(ABS(VLOOKUP($M$1,VLookups!$A$43:$B$44,2,FALSE)-R$3),$G68,$K68),"")</f>
        <v/>
      </c>
      <c r="S68" s="90" t="str">
        <f>IF(AND($B68&gt;0,$C68&gt;0,$D68&gt;0,NOT(ISBLANK($H68))),_xlfn.NORM.INV(ABS(VLOOKUP($M$1,VLookups!$A$43:$B$44,2,FALSE)-S$3),$G68,$K68),"")</f>
        <v/>
      </c>
      <c r="T68" s="89" t="str">
        <f>IF(AND($B68&gt;0,$C68&gt;0,$D68&gt;0,NOT(ISBLANK($H68))),_xlfn.NORM.INV(ABS(VLOOKUP($M$1,VLookups!$A$43:$B$44,2,FALSE)-T$3),$G68,$K68),"")</f>
        <v/>
      </c>
      <c r="U68" s="5"/>
      <c r="V68" s="164" t="str">
        <f t="shared" si="211"/>
        <v/>
      </c>
      <c r="W68" s="47" t="str">
        <f t="shared" si="212"/>
        <v/>
      </c>
      <c r="X68" s="47" t="str">
        <f t="shared" si="478"/>
        <v/>
      </c>
      <c r="Y68" s="47" t="str">
        <f t="shared" si="478"/>
        <v/>
      </c>
      <c r="Z68" s="47" t="str">
        <f t="shared" si="478"/>
        <v/>
      </c>
      <c r="AA68" s="47" t="str">
        <f t="shared" si="478"/>
        <v/>
      </c>
      <c r="AB68" s="47" t="str">
        <f t="shared" si="478"/>
        <v/>
      </c>
      <c r="AC68" s="47" t="str">
        <f t="shared" si="478"/>
        <v/>
      </c>
      <c r="AD68" s="47" t="str">
        <f t="shared" si="478"/>
        <v/>
      </c>
      <c r="AE68" s="47" t="str">
        <f t="shared" si="478"/>
        <v/>
      </c>
      <c r="AF68" s="47" t="str">
        <f t="shared" si="478"/>
        <v/>
      </c>
      <c r="AG68" s="47" t="str">
        <f t="shared" si="478"/>
        <v/>
      </c>
      <c r="AH68" s="47" t="str">
        <f t="shared" si="478"/>
        <v/>
      </c>
      <c r="AI68" s="47" t="str">
        <f t="shared" si="478"/>
        <v/>
      </c>
      <c r="AJ68" s="47" t="str">
        <f t="shared" si="478"/>
        <v/>
      </c>
      <c r="AK68" s="47" t="str">
        <f t="shared" si="478"/>
        <v/>
      </c>
      <c r="AL68" s="47" t="str">
        <f t="shared" si="478"/>
        <v/>
      </c>
      <c r="AM68" s="47" t="str">
        <f t="shared" si="478"/>
        <v/>
      </c>
      <c r="AN68" s="47" t="str">
        <f t="shared" si="478"/>
        <v/>
      </c>
      <c r="AO68" s="47" t="str">
        <f t="shared" si="478"/>
        <v/>
      </c>
      <c r="AP68" s="47" t="str">
        <f t="shared" si="478"/>
        <v/>
      </c>
      <c r="AQ68" s="47" t="str">
        <f t="shared" si="478"/>
        <v/>
      </c>
      <c r="AR68" s="47" t="str">
        <f t="shared" si="478"/>
        <v/>
      </c>
      <c r="AS68" s="47" t="str">
        <f t="shared" si="478"/>
        <v/>
      </c>
      <c r="AT68" s="47" t="str">
        <f t="shared" si="478"/>
        <v/>
      </c>
      <c r="AU68" s="47" t="str">
        <f t="shared" si="478"/>
        <v/>
      </c>
      <c r="AV68" s="47" t="str">
        <f t="shared" si="478"/>
        <v/>
      </c>
      <c r="AW68" s="47" t="str">
        <f t="shared" si="478"/>
        <v/>
      </c>
      <c r="AX68" s="47" t="str">
        <f t="shared" si="478"/>
        <v/>
      </c>
      <c r="AY68" s="47" t="str">
        <f t="shared" si="478"/>
        <v/>
      </c>
      <c r="AZ68" s="47" t="str">
        <f t="shared" si="478"/>
        <v/>
      </c>
      <c r="BA68" s="47" t="str">
        <f t="shared" si="478"/>
        <v/>
      </c>
      <c r="BB68" s="47" t="str">
        <f t="shared" si="478"/>
        <v/>
      </c>
      <c r="BC68" s="47" t="str">
        <f t="shared" si="478"/>
        <v/>
      </c>
      <c r="BD68" s="47" t="str">
        <f t="shared" si="478"/>
        <v/>
      </c>
      <c r="BE68" s="47" t="str">
        <f t="shared" si="478"/>
        <v/>
      </c>
      <c r="BF68" s="47" t="str">
        <f t="shared" si="478"/>
        <v/>
      </c>
      <c r="BG68" s="47" t="str">
        <f t="shared" si="478"/>
        <v/>
      </c>
      <c r="BH68" s="47" t="str">
        <f t="shared" si="478"/>
        <v/>
      </c>
      <c r="BI68" s="47" t="str">
        <f t="shared" si="478"/>
        <v/>
      </c>
      <c r="BJ68" s="47" t="str">
        <f t="shared" si="478"/>
        <v/>
      </c>
      <c r="BK68" s="47" t="str">
        <f t="shared" si="478"/>
        <v/>
      </c>
      <c r="BL68" s="47" t="str">
        <f t="shared" si="478"/>
        <v/>
      </c>
      <c r="BM68" s="47" t="str">
        <f t="shared" si="478"/>
        <v/>
      </c>
      <c r="BN68" s="47" t="str">
        <f t="shared" si="478"/>
        <v/>
      </c>
      <c r="BO68" s="47" t="str">
        <f t="shared" si="478"/>
        <v/>
      </c>
      <c r="BP68" s="47" t="str">
        <f t="shared" si="478"/>
        <v/>
      </c>
      <c r="BQ68" s="47" t="str">
        <f t="shared" si="478"/>
        <v/>
      </c>
      <c r="BR68" s="47" t="str">
        <f t="shared" si="478"/>
        <v/>
      </c>
      <c r="BS68" s="47" t="str">
        <f t="shared" si="478"/>
        <v/>
      </c>
      <c r="BT68" s="47" t="str">
        <f t="shared" si="478"/>
        <v/>
      </c>
      <c r="BU68" s="47" t="str">
        <f t="shared" si="478"/>
        <v/>
      </c>
      <c r="BV68" s="47" t="str">
        <f t="shared" si="478"/>
        <v/>
      </c>
      <c r="BW68" s="47" t="str">
        <f t="shared" si="478"/>
        <v/>
      </c>
      <c r="BX68" s="47" t="str">
        <f t="shared" si="478"/>
        <v/>
      </c>
      <c r="BY68" s="47" t="str">
        <f t="shared" si="478"/>
        <v/>
      </c>
      <c r="BZ68" s="47" t="str">
        <f t="shared" si="478"/>
        <v/>
      </c>
      <c r="CA68" s="47" t="str">
        <f t="shared" si="478"/>
        <v/>
      </c>
      <c r="CB68" s="47" t="str">
        <f t="shared" si="478"/>
        <v/>
      </c>
      <c r="CC68" s="47" t="str">
        <f t="shared" si="478"/>
        <v/>
      </c>
      <c r="CD68" s="47" t="str">
        <f t="shared" si="478"/>
        <v/>
      </c>
      <c r="CE68" s="47" t="str">
        <f t="shared" si="478"/>
        <v/>
      </c>
      <c r="CF68" s="47" t="str">
        <f t="shared" si="478"/>
        <v/>
      </c>
      <c r="CG68" s="47" t="str">
        <f t="shared" si="478"/>
        <v/>
      </c>
      <c r="CH68" s="47" t="str">
        <f t="shared" si="478"/>
        <v/>
      </c>
      <c r="CI68" s="47" t="str">
        <f t="shared" si="478"/>
        <v/>
      </c>
      <c r="CJ68" s="47" t="str">
        <f t="shared" si="476"/>
        <v/>
      </c>
      <c r="CK68" s="47" t="str">
        <f t="shared" si="476"/>
        <v/>
      </c>
      <c r="CL68" s="47" t="str">
        <f t="shared" si="476"/>
        <v/>
      </c>
      <c r="CM68" s="47" t="str">
        <f t="shared" si="476"/>
        <v/>
      </c>
      <c r="CN68" s="47" t="str">
        <f t="shared" si="476"/>
        <v/>
      </c>
      <c r="CO68" s="47" t="str">
        <f t="shared" si="476"/>
        <v/>
      </c>
      <c r="CP68" s="47" t="str">
        <f t="shared" si="476"/>
        <v/>
      </c>
      <c r="CQ68" s="47" t="str">
        <f t="shared" si="476"/>
        <v/>
      </c>
      <c r="CR68" s="47" t="str">
        <f t="shared" si="476"/>
        <v/>
      </c>
      <c r="CS68" s="47" t="str">
        <f t="shared" si="476"/>
        <v/>
      </c>
      <c r="CT68" s="47" t="str">
        <f t="shared" si="476"/>
        <v/>
      </c>
      <c r="CU68" s="47" t="str">
        <f t="shared" si="476"/>
        <v/>
      </c>
      <c r="CV68" s="47" t="str">
        <f t="shared" si="476"/>
        <v/>
      </c>
      <c r="CW68" s="47" t="str">
        <f t="shared" si="476"/>
        <v/>
      </c>
      <c r="CX68" s="47" t="str">
        <f t="shared" si="476"/>
        <v/>
      </c>
      <c r="CY68" s="47" t="str">
        <f t="shared" si="476"/>
        <v/>
      </c>
      <c r="CZ68" s="47" t="str">
        <f t="shared" si="476"/>
        <v/>
      </c>
      <c r="DA68" s="47" t="str">
        <f t="shared" si="476"/>
        <v/>
      </c>
      <c r="DB68" s="47" t="str">
        <f t="shared" si="476"/>
        <v/>
      </c>
      <c r="DC68" s="47" t="str">
        <f t="shared" si="476"/>
        <v/>
      </c>
      <c r="DD68" s="47" t="str">
        <f t="shared" si="476"/>
        <v/>
      </c>
      <c r="DE68" s="47" t="str">
        <f t="shared" si="476"/>
        <v/>
      </c>
      <c r="DF68" s="47" t="str">
        <f t="shared" si="476"/>
        <v/>
      </c>
      <c r="DG68" s="47" t="str">
        <f t="shared" si="476"/>
        <v/>
      </c>
      <c r="DH68" s="47" t="str">
        <f t="shared" si="476"/>
        <v/>
      </c>
      <c r="DI68" s="47" t="str">
        <f t="shared" si="476"/>
        <v/>
      </c>
      <c r="DJ68" s="47" t="str">
        <f t="shared" si="476"/>
        <v/>
      </c>
      <c r="DK68" s="47" t="str">
        <f t="shared" si="476"/>
        <v/>
      </c>
      <c r="DL68" s="47" t="str">
        <f t="shared" si="476"/>
        <v/>
      </c>
      <c r="DM68" s="47" t="str">
        <f t="shared" si="476"/>
        <v/>
      </c>
      <c r="DN68" s="47" t="str">
        <f t="shared" si="476"/>
        <v/>
      </c>
      <c r="DO68" s="47" t="str">
        <f t="shared" si="476"/>
        <v/>
      </c>
      <c r="DP68" s="47" t="str">
        <f t="shared" si="476"/>
        <v/>
      </c>
      <c r="DQ68" s="47" t="str">
        <f t="shared" si="476"/>
        <v/>
      </c>
      <c r="DR68" s="47" t="str">
        <f t="shared" si="476"/>
        <v/>
      </c>
      <c r="DS68" s="179" t="str">
        <f t="shared" si="213"/>
        <v/>
      </c>
      <c r="DT68" s="47" t="str">
        <f t="shared" si="214"/>
        <v/>
      </c>
      <c r="DU68" s="47" t="str">
        <f t="shared" si="479"/>
        <v/>
      </c>
      <c r="DV68" s="47" t="str">
        <f t="shared" si="479"/>
        <v/>
      </c>
      <c r="DW68" s="47" t="str">
        <f t="shared" si="479"/>
        <v/>
      </c>
      <c r="DX68" s="47" t="str">
        <f t="shared" si="479"/>
        <v/>
      </c>
      <c r="DY68" s="47" t="str">
        <f t="shared" si="479"/>
        <v/>
      </c>
      <c r="DZ68" s="47" t="str">
        <f t="shared" si="479"/>
        <v/>
      </c>
      <c r="EA68" s="47" t="str">
        <f t="shared" si="479"/>
        <v/>
      </c>
      <c r="EB68" s="47" t="str">
        <f t="shared" si="479"/>
        <v/>
      </c>
      <c r="EC68" s="47" t="str">
        <f t="shared" si="479"/>
        <v/>
      </c>
      <c r="ED68" s="47" t="str">
        <f t="shared" si="479"/>
        <v/>
      </c>
      <c r="EE68" s="47" t="str">
        <f t="shared" si="479"/>
        <v/>
      </c>
      <c r="EF68" s="47" t="str">
        <f t="shared" si="479"/>
        <v/>
      </c>
      <c r="EG68" s="47" t="str">
        <f t="shared" si="479"/>
        <v/>
      </c>
      <c r="EH68" s="47" t="str">
        <f t="shared" si="479"/>
        <v/>
      </c>
      <c r="EI68" s="47" t="str">
        <f t="shared" si="479"/>
        <v/>
      </c>
      <c r="EJ68" s="47" t="str">
        <f t="shared" si="479"/>
        <v/>
      </c>
      <c r="EK68" s="47" t="str">
        <f t="shared" si="479"/>
        <v/>
      </c>
      <c r="EL68" s="47" t="str">
        <f t="shared" si="479"/>
        <v/>
      </c>
      <c r="EM68" s="47" t="str">
        <f t="shared" si="479"/>
        <v/>
      </c>
      <c r="EN68" s="47" t="str">
        <f t="shared" si="479"/>
        <v/>
      </c>
      <c r="EO68" s="47" t="str">
        <f t="shared" si="479"/>
        <v/>
      </c>
      <c r="EP68" s="47" t="str">
        <f t="shared" si="479"/>
        <v/>
      </c>
      <c r="EQ68" s="47" t="str">
        <f t="shared" si="479"/>
        <v/>
      </c>
      <c r="ER68" s="47" t="str">
        <f t="shared" si="479"/>
        <v/>
      </c>
      <c r="ES68" s="47" t="str">
        <f t="shared" si="479"/>
        <v/>
      </c>
      <c r="ET68" s="47" t="str">
        <f t="shared" si="479"/>
        <v/>
      </c>
      <c r="EU68" s="47" t="str">
        <f t="shared" si="479"/>
        <v/>
      </c>
      <c r="EV68" s="47" t="str">
        <f t="shared" si="479"/>
        <v/>
      </c>
      <c r="EW68" s="47" t="str">
        <f t="shared" si="479"/>
        <v/>
      </c>
      <c r="EX68" s="47" t="str">
        <f t="shared" si="479"/>
        <v/>
      </c>
      <c r="EY68" s="47" t="str">
        <f t="shared" si="479"/>
        <v/>
      </c>
      <c r="EZ68" s="47" t="str">
        <f t="shared" si="479"/>
        <v/>
      </c>
      <c r="FA68" s="47" t="str">
        <f t="shared" si="479"/>
        <v/>
      </c>
      <c r="FB68" s="47" t="str">
        <f t="shared" si="479"/>
        <v/>
      </c>
      <c r="FC68" s="47" t="str">
        <f t="shared" si="479"/>
        <v/>
      </c>
      <c r="FD68" s="47" t="str">
        <f t="shared" si="479"/>
        <v/>
      </c>
      <c r="FE68" s="47" t="str">
        <f t="shared" si="479"/>
        <v/>
      </c>
      <c r="FF68" s="47" t="str">
        <f t="shared" si="479"/>
        <v/>
      </c>
      <c r="FG68" s="47" t="str">
        <f t="shared" si="479"/>
        <v/>
      </c>
      <c r="FH68" s="47" t="str">
        <f t="shared" si="479"/>
        <v/>
      </c>
      <c r="FI68" s="47" t="str">
        <f t="shared" si="479"/>
        <v/>
      </c>
      <c r="FJ68" s="47" t="str">
        <f t="shared" si="479"/>
        <v/>
      </c>
      <c r="FK68" s="47" t="str">
        <f t="shared" si="479"/>
        <v/>
      </c>
      <c r="FL68" s="47" t="str">
        <f t="shared" si="479"/>
        <v/>
      </c>
      <c r="FM68" s="47" t="str">
        <f t="shared" si="479"/>
        <v/>
      </c>
      <c r="FN68" s="47" t="str">
        <f t="shared" si="479"/>
        <v/>
      </c>
      <c r="FO68" s="47" t="str">
        <f t="shared" si="479"/>
        <v/>
      </c>
      <c r="FP68" s="47" t="str">
        <f t="shared" si="479"/>
        <v/>
      </c>
      <c r="FQ68" s="47" t="str">
        <f t="shared" si="479"/>
        <v/>
      </c>
      <c r="FR68" s="47" t="str">
        <f t="shared" si="479"/>
        <v/>
      </c>
      <c r="FS68" s="47" t="str">
        <f t="shared" si="479"/>
        <v/>
      </c>
      <c r="FT68" s="47" t="str">
        <f t="shared" si="479"/>
        <v/>
      </c>
      <c r="FU68" s="47" t="str">
        <f t="shared" si="479"/>
        <v/>
      </c>
      <c r="FV68" s="47" t="str">
        <f t="shared" si="479"/>
        <v/>
      </c>
      <c r="FW68" s="47" t="str">
        <f t="shared" si="479"/>
        <v/>
      </c>
      <c r="FX68" s="47" t="str">
        <f t="shared" si="479"/>
        <v/>
      </c>
      <c r="FY68" s="47" t="str">
        <f t="shared" si="479"/>
        <v/>
      </c>
      <c r="FZ68" s="47" t="str">
        <f t="shared" si="479"/>
        <v/>
      </c>
      <c r="GA68" s="47" t="str">
        <f t="shared" si="479"/>
        <v/>
      </c>
      <c r="GB68" s="47" t="str">
        <f t="shared" si="479"/>
        <v/>
      </c>
      <c r="GC68" s="47" t="str">
        <f t="shared" si="479"/>
        <v/>
      </c>
      <c r="GD68" s="47" t="str">
        <f t="shared" si="479"/>
        <v/>
      </c>
      <c r="GE68" s="47" t="str">
        <f t="shared" si="479"/>
        <v/>
      </c>
      <c r="GF68" s="47" t="str">
        <f t="shared" si="479"/>
        <v/>
      </c>
      <c r="GG68" s="47" t="str">
        <f t="shared" si="477"/>
        <v/>
      </c>
      <c r="GH68" s="47" t="str">
        <f t="shared" si="477"/>
        <v/>
      </c>
      <c r="GI68" s="47" t="str">
        <f t="shared" si="477"/>
        <v/>
      </c>
      <c r="GJ68" s="47" t="str">
        <f t="shared" si="477"/>
        <v/>
      </c>
      <c r="GK68" s="47" t="str">
        <f t="shared" si="477"/>
        <v/>
      </c>
      <c r="GL68" s="47" t="str">
        <f t="shared" si="477"/>
        <v/>
      </c>
      <c r="GM68" s="47" t="str">
        <f t="shared" si="477"/>
        <v/>
      </c>
      <c r="GN68" s="47" t="str">
        <f t="shared" si="477"/>
        <v/>
      </c>
      <c r="GO68" s="47" t="str">
        <f t="shared" si="477"/>
        <v/>
      </c>
      <c r="GP68" s="47" t="str">
        <f t="shared" si="477"/>
        <v/>
      </c>
      <c r="GQ68" s="47" t="str">
        <f t="shared" si="477"/>
        <v/>
      </c>
      <c r="GR68" s="47" t="str">
        <f t="shared" si="477"/>
        <v/>
      </c>
      <c r="GS68" s="47" t="str">
        <f t="shared" si="477"/>
        <v/>
      </c>
      <c r="GT68" s="47" t="str">
        <f t="shared" si="477"/>
        <v/>
      </c>
      <c r="GU68" s="47" t="str">
        <f t="shared" si="477"/>
        <v/>
      </c>
      <c r="GV68" s="47" t="str">
        <f t="shared" si="477"/>
        <v/>
      </c>
      <c r="GW68" s="47" t="str">
        <f t="shared" si="477"/>
        <v/>
      </c>
      <c r="GX68" s="47" t="str">
        <f t="shared" si="477"/>
        <v/>
      </c>
      <c r="GY68" s="47" t="str">
        <f t="shared" si="477"/>
        <v/>
      </c>
      <c r="GZ68" s="47" t="str">
        <f t="shared" si="477"/>
        <v/>
      </c>
      <c r="HA68" s="47" t="str">
        <f t="shared" si="477"/>
        <v/>
      </c>
      <c r="HB68" s="47" t="str">
        <f t="shared" si="477"/>
        <v/>
      </c>
      <c r="HC68" s="47" t="str">
        <f t="shared" si="477"/>
        <v/>
      </c>
      <c r="HD68" s="47" t="str">
        <f t="shared" si="477"/>
        <v/>
      </c>
      <c r="HE68" s="47" t="str">
        <f t="shared" si="477"/>
        <v/>
      </c>
      <c r="HF68" s="47" t="str">
        <f t="shared" si="477"/>
        <v/>
      </c>
      <c r="HG68" s="47" t="str">
        <f t="shared" si="477"/>
        <v/>
      </c>
      <c r="HH68" s="47" t="str">
        <f t="shared" si="477"/>
        <v/>
      </c>
      <c r="HI68" s="47" t="str">
        <f t="shared" si="477"/>
        <v/>
      </c>
      <c r="HJ68" s="47" t="str">
        <f t="shared" si="477"/>
        <v/>
      </c>
      <c r="HK68" s="47" t="str">
        <f t="shared" si="477"/>
        <v/>
      </c>
      <c r="HL68" s="47" t="str">
        <f t="shared" si="477"/>
        <v/>
      </c>
      <c r="HM68" s="47" t="str">
        <f t="shared" si="477"/>
        <v/>
      </c>
      <c r="HN68" s="47" t="str">
        <f t="shared" si="477"/>
        <v/>
      </c>
      <c r="HO68" s="47" t="str">
        <f t="shared" si="477"/>
        <v/>
      </c>
      <c r="HP68" s="165" t="e">
        <f t="shared" ref="HP68:HP103" si="483">IF(ISNONTEXT($K68),_xlfn.NORM.DIST(W68,$G68,$K68,FALSE),NA())</f>
        <v>#N/A</v>
      </c>
      <c r="HQ68" s="165" t="e">
        <f t="shared" ref="HQ68:HQ104" si="484">IF(ISNONTEXT($K68),_xlfn.NORM.DIST(X68,$G68,$K68,FALSE),NA())</f>
        <v>#N/A</v>
      </c>
      <c r="HR68" s="165" t="e">
        <f t="shared" ref="HR68:HR104" si="485">IF(ISNONTEXT($K68),_xlfn.NORM.DIST(Y68,$G68,$K68,FALSE),NA())</f>
        <v>#N/A</v>
      </c>
      <c r="HS68" s="165" t="e">
        <f t="shared" ref="HS68:HS104" si="486">IF(ISNONTEXT($K68),_xlfn.NORM.DIST(Z68,$G68,$K68,FALSE),NA())</f>
        <v>#N/A</v>
      </c>
      <c r="HT68" s="165" t="e">
        <f t="shared" ref="HT68:HT104" si="487">IF(ISNONTEXT($K68),_xlfn.NORM.DIST(AA68,$G68,$K68,FALSE),NA())</f>
        <v>#N/A</v>
      </c>
      <c r="HU68" s="165" t="e">
        <f t="shared" ref="HU68:HU104" si="488">IF(ISNONTEXT($K68),_xlfn.NORM.DIST(AB68,$G68,$K68,FALSE),NA())</f>
        <v>#N/A</v>
      </c>
      <c r="HV68" s="165" t="e">
        <f t="shared" ref="HV68:HV104" si="489">IF(ISNONTEXT($K68),_xlfn.NORM.DIST(AC68,$G68,$K68,FALSE),NA())</f>
        <v>#N/A</v>
      </c>
      <c r="HW68" s="165" t="e">
        <f t="shared" ref="HW68:HW104" si="490">IF(ISNONTEXT($K68),_xlfn.NORM.DIST(AD68,$G68,$K68,FALSE),NA())</f>
        <v>#N/A</v>
      </c>
      <c r="HX68" s="165" t="e">
        <f t="shared" ref="HX68:HX104" si="491">IF(ISNONTEXT($K68),_xlfn.NORM.DIST(AE68,$G68,$K68,FALSE),NA())</f>
        <v>#N/A</v>
      </c>
      <c r="HY68" s="165" t="e">
        <f t="shared" ref="HY68:HY104" si="492">IF(ISNONTEXT($K68),_xlfn.NORM.DIST(AF68,$G68,$K68,FALSE),NA())</f>
        <v>#N/A</v>
      </c>
      <c r="HZ68" s="165" t="e">
        <f t="shared" ref="HZ68:HZ104" si="493">IF(ISNONTEXT($K68),_xlfn.NORM.DIST(AG68,$G68,$K68,FALSE),NA())</f>
        <v>#N/A</v>
      </c>
      <c r="IA68" s="165" t="e">
        <f t="shared" ref="IA68:IA104" si="494">IF(ISNONTEXT($K68),_xlfn.NORM.DIST(AH68,$G68,$K68,FALSE),NA())</f>
        <v>#N/A</v>
      </c>
      <c r="IB68" s="165" t="e">
        <f t="shared" ref="IB68:IB104" si="495">IF(ISNONTEXT($K68),_xlfn.NORM.DIST(AI68,$G68,$K68,FALSE),NA())</f>
        <v>#N/A</v>
      </c>
      <c r="IC68" s="165" t="e">
        <f t="shared" ref="IC68:IC104" si="496">IF(ISNONTEXT($K68),_xlfn.NORM.DIST(AJ68,$G68,$K68,FALSE),NA())</f>
        <v>#N/A</v>
      </c>
      <c r="ID68" s="165" t="e">
        <f t="shared" ref="ID68:ID104" si="497">IF(ISNONTEXT($K68),_xlfn.NORM.DIST(AK68,$G68,$K68,FALSE),NA())</f>
        <v>#N/A</v>
      </c>
      <c r="IE68" s="165" t="e">
        <f t="shared" ref="IE68:IE104" si="498">IF(ISNONTEXT($K68),_xlfn.NORM.DIST(AL68,$G68,$K68,FALSE),NA())</f>
        <v>#N/A</v>
      </c>
      <c r="IF68" s="165" t="e">
        <f t="shared" ref="IF68:IF104" si="499">IF(ISNONTEXT($K68),_xlfn.NORM.DIST(AM68,$G68,$K68,FALSE),NA())</f>
        <v>#N/A</v>
      </c>
      <c r="IG68" s="165" t="e">
        <f t="shared" ref="IG68:IG104" si="500">IF(ISNONTEXT($K68),_xlfn.NORM.DIST(AN68,$G68,$K68,FALSE),NA())</f>
        <v>#N/A</v>
      </c>
      <c r="IH68" s="165" t="e">
        <f t="shared" ref="IH68:IH104" si="501">IF(ISNONTEXT($K68),_xlfn.NORM.DIST(AO68,$G68,$K68,FALSE),NA())</f>
        <v>#N/A</v>
      </c>
      <c r="II68" s="165" t="e">
        <f t="shared" ref="II68:II104" si="502">IF(ISNONTEXT($K68),_xlfn.NORM.DIST(AP68,$G68,$K68,FALSE),NA())</f>
        <v>#N/A</v>
      </c>
      <c r="IJ68" s="165" t="e">
        <f t="shared" ref="IJ68:IJ104" si="503">IF(ISNONTEXT($K68),_xlfn.NORM.DIST(AQ68,$G68,$K68,FALSE),NA())</f>
        <v>#N/A</v>
      </c>
      <c r="IK68" s="165" t="e">
        <f t="shared" ref="IK68:IK104" si="504">IF(ISNONTEXT($K68),_xlfn.NORM.DIST(AR68,$G68,$K68,FALSE),NA())</f>
        <v>#N/A</v>
      </c>
      <c r="IL68" s="165" t="e">
        <f t="shared" ref="IL68:IL104" si="505">IF(ISNONTEXT($K68),_xlfn.NORM.DIST(AS68,$G68,$K68,FALSE),NA())</f>
        <v>#N/A</v>
      </c>
      <c r="IM68" s="165" t="e">
        <f t="shared" ref="IM68:IM104" si="506">IF(ISNONTEXT($K68),_xlfn.NORM.DIST(AT68,$G68,$K68,FALSE),NA())</f>
        <v>#N/A</v>
      </c>
      <c r="IN68" s="165" t="e">
        <f t="shared" ref="IN68:IN104" si="507">IF(ISNONTEXT($K68),_xlfn.NORM.DIST(AU68,$G68,$K68,FALSE),NA())</f>
        <v>#N/A</v>
      </c>
      <c r="IO68" s="165" t="e">
        <f t="shared" ref="IO68:IO104" si="508">IF(ISNONTEXT($K68),_xlfn.NORM.DIST(AV68,$G68,$K68,FALSE),NA())</f>
        <v>#N/A</v>
      </c>
      <c r="IP68" s="165" t="e">
        <f t="shared" ref="IP68:IP104" si="509">IF(ISNONTEXT($K68),_xlfn.NORM.DIST(AW68,$G68,$K68,FALSE),NA())</f>
        <v>#N/A</v>
      </c>
      <c r="IQ68" s="165" t="e">
        <f t="shared" ref="IQ68:IQ104" si="510">IF(ISNONTEXT($K68),_xlfn.NORM.DIST(AX68,$G68,$K68,FALSE),NA())</f>
        <v>#N/A</v>
      </c>
      <c r="IR68" s="165" t="e">
        <f t="shared" ref="IR68:IR104" si="511">IF(ISNONTEXT($K68),_xlfn.NORM.DIST(AY68,$G68,$K68,FALSE),NA())</f>
        <v>#N/A</v>
      </c>
      <c r="IS68" s="165" t="e">
        <f t="shared" ref="IS68:IS104" si="512">IF(ISNONTEXT($K68),_xlfn.NORM.DIST(AZ68,$G68,$K68,FALSE),NA())</f>
        <v>#N/A</v>
      </c>
      <c r="IT68" s="165" t="e">
        <f t="shared" ref="IT68:IT104" si="513">IF(ISNONTEXT($K68),_xlfn.NORM.DIST(BA68,$G68,$K68,FALSE),NA())</f>
        <v>#N/A</v>
      </c>
      <c r="IU68" s="165" t="e">
        <f t="shared" ref="IU68:IU104" si="514">IF(ISNONTEXT($K68),_xlfn.NORM.DIST(BB68,$G68,$K68,FALSE),NA())</f>
        <v>#N/A</v>
      </c>
      <c r="IV68" s="165" t="e">
        <f t="shared" ref="IV68:IV104" si="515">IF(ISNONTEXT($K68),_xlfn.NORM.DIST(BC68,$G68,$K68,FALSE),NA())</f>
        <v>#N/A</v>
      </c>
      <c r="IW68" s="165" t="e">
        <f t="shared" ref="IW68:IW104" si="516">IF(ISNONTEXT($K68),_xlfn.NORM.DIST(BD68,$G68,$K68,FALSE),NA())</f>
        <v>#N/A</v>
      </c>
      <c r="IX68" s="165" t="e">
        <f t="shared" ref="IX68:IX104" si="517">IF(ISNONTEXT($K68),_xlfn.NORM.DIST(BE68,$G68,$K68,FALSE),NA())</f>
        <v>#N/A</v>
      </c>
      <c r="IY68" s="165" t="e">
        <f t="shared" ref="IY68:IY104" si="518">IF(ISNONTEXT($K68),_xlfn.NORM.DIST(BF68,$G68,$K68,FALSE),NA())</f>
        <v>#N/A</v>
      </c>
      <c r="IZ68" s="165" t="e">
        <f t="shared" ref="IZ68:IZ104" si="519">IF(ISNONTEXT($K68),_xlfn.NORM.DIST(BG68,$G68,$K68,FALSE),NA())</f>
        <v>#N/A</v>
      </c>
      <c r="JA68" s="165" t="e">
        <f t="shared" ref="JA68:JA104" si="520">IF(ISNONTEXT($K68),_xlfn.NORM.DIST(BH68,$G68,$K68,FALSE),NA())</f>
        <v>#N/A</v>
      </c>
      <c r="JB68" s="165" t="e">
        <f t="shared" ref="JB68:JB104" si="521">IF(ISNONTEXT($K68),_xlfn.NORM.DIST(BI68,$G68,$K68,FALSE),NA())</f>
        <v>#N/A</v>
      </c>
      <c r="JC68" s="165" t="e">
        <f t="shared" ref="JC68:JC104" si="522">IF(ISNONTEXT($K68),_xlfn.NORM.DIST(BJ68,$G68,$K68,FALSE),NA())</f>
        <v>#N/A</v>
      </c>
      <c r="JD68" s="165" t="e">
        <f t="shared" ref="JD68:JD104" si="523">IF(ISNONTEXT($K68),_xlfn.NORM.DIST(BK68,$G68,$K68,FALSE),NA())</f>
        <v>#N/A</v>
      </c>
      <c r="JE68" s="165" t="e">
        <f t="shared" ref="JE68:JE104" si="524">IF(ISNONTEXT($K68),_xlfn.NORM.DIST(BL68,$G68,$K68,FALSE),NA())</f>
        <v>#N/A</v>
      </c>
      <c r="JF68" s="165" t="e">
        <f t="shared" ref="JF68:JF104" si="525">IF(ISNONTEXT($K68),_xlfn.NORM.DIST(BM68,$G68,$K68,FALSE),NA())</f>
        <v>#N/A</v>
      </c>
      <c r="JG68" s="165" t="e">
        <f t="shared" ref="JG68:JG104" si="526">IF(ISNONTEXT($K68),_xlfn.NORM.DIST(BN68,$G68,$K68,FALSE),NA())</f>
        <v>#N/A</v>
      </c>
      <c r="JH68" s="165" t="e">
        <f t="shared" ref="JH68:JH104" si="527">IF(ISNONTEXT($K68),_xlfn.NORM.DIST(BO68,$G68,$K68,FALSE),NA())</f>
        <v>#N/A</v>
      </c>
      <c r="JI68" s="165" t="e">
        <f t="shared" ref="JI68:JI104" si="528">IF(ISNONTEXT($K68),_xlfn.NORM.DIST(BP68,$G68,$K68,FALSE),NA())</f>
        <v>#N/A</v>
      </c>
      <c r="JJ68" s="165" t="e">
        <f t="shared" ref="JJ68:JJ104" si="529">IF(ISNONTEXT($K68),_xlfn.NORM.DIST(BQ68,$G68,$K68,FALSE),NA())</f>
        <v>#N/A</v>
      </c>
      <c r="JK68" s="165" t="e">
        <f t="shared" ref="JK68:JK104" si="530">IF(ISNONTEXT($K68),_xlfn.NORM.DIST(BR68,$G68,$K68,FALSE),NA())</f>
        <v>#N/A</v>
      </c>
      <c r="JL68" s="165" t="e">
        <f t="shared" ref="JL68:JL104" si="531">IF(ISNONTEXT($K68),_xlfn.NORM.DIST(BS68,$G68,$K68,FALSE),NA())</f>
        <v>#N/A</v>
      </c>
      <c r="JM68" s="165" t="e">
        <f t="shared" ref="JM68:JM104" si="532">IF(ISNONTEXT($K68),_xlfn.NORM.DIST(BT68,$G68,$K68,FALSE),NA())</f>
        <v>#N/A</v>
      </c>
      <c r="JN68" s="165" t="e">
        <f t="shared" ref="JN68:JN104" si="533">IF(ISNONTEXT($K68),_xlfn.NORM.DIST(BU68,$G68,$K68,FALSE),NA())</f>
        <v>#N/A</v>
      </c>
      <c r="JO68" s="165" t="e">
        <f t="shared" ref="JO68:JO104" si="534">IF(ISNONTEXT($K68),_xlfn.NORM.DIST(BV68,$G68,$K68,FALSE),NA())</f>
        <v>#N/A</v>
      </c>
      <c r="JP68" s="165" t="e">
        <f t="shared" ref="JP68:JP104" si="535">IF(ISNONTEXT($K68),_xlfn.NORM.DIST(BW68,$G68,$K68,FALSE),NA())</f>
        <v>#N/A</v>
      </c>
      <c r="JQ68" s="165" t="e">
        <f t="shared" ref="JQ68:JQ104" si="536">IF(ISNONTEXT($K68),_xlfn.NORM.DIST(BX68,$G68,$K68,FALSE),NA())</f>
        <v>#N/A</v>
      </c>
      <c r="JR68" s="165" t="e">
        <f t="shared" ref="JR68:JR104" si="537">IF(ISNONTEXT($K68),_xlfn.NORM.DIST(BY68,$G68,$K68,FALSE),NA())</f>
        <v>#N/A</v>
      </c>
      <c r="JS68" s="165" t="e">
        <f t="shared" ref="JS68:JS104" si="538">IF(ISNONTEXT($K68),_xlfn.NORM.DIST(BZ68,$G68,$K68,FALSE),NA())</f>
        <v>#N/A</v>
      </c>
      <c r="JT68" s="165" t="e">
        <f t="shared" ref="JT68:JT104" si="539">IF(ISNONTEXT($K68),_xlfn.NORM.DIST(CA68,$G68,$K68,FALSE),NA())</f>
        <v>#N/A</v>
      </c>
      <c r="JU68" s="165" t="e">
        <f t="shared" ref="JU68:JU104" si="540">IF(ISNONTEXT($K68),_xlfn.NORM.DIST(CB68,$G68,$K68,FALSE),NA())</f>
        <v>#N/A</v>
      </c>
      <c r="JV68" s="165" t="e">
        <f t="shared" ref="JV68:JV104" si="541">IF(ISNONTEXT($K68),_xlfn.NORM.DIST(CC68,$G68,$K68,FALSE),NA())</f>
        <v>#N/A</v>
      </c>
      <c r="JW68" s="165" t="e">
        <f t="shared" ref="JW68:JW104" si="542">IF(ISNONTEXT($K68),_xlfn.NORM.DIST(CD68,$G68,$K68,FALSE),NA())</f>
        <v>#N/A</v>
      </c>
      <c r="JX68" s="165" t="e">
        <f t="shared" ref="JX68:JX104" si="543">IF(ISNONTEXT($K68),_xlfn.NORM.DIST(CE68,$G68,$K68,FALSE),NA())</f>
        <v>#N/A</v>
      </c>
      <c r="JY68" s="165" t="e">
        <f t="shared" ref="JY68:JY104" si="544">IF(ISNONTEXT($K68),_xlfn.NORM.DIST(CF68,$G68,$K68,FALSE),NA())</f>
        <v>#N/A</v>
      </c>
      <c r="JZ68" s="165" t="e">
        <f t="shared" ref="JZ68:JZ104" si="545">IF(ISNONTEXT($K68),_xlfn.NORM.DIST(CG68,$G68,$K68,FALSE),NA())</f>
        <v>#N/A</v>
      </c>
      <c r="KA68" s="165" t="e">
        <f t="shared" ref="KA68:KA104" si="546">IF(ISNONTEXT($K68),_xlfn.NORM.DIST(CH68,$G68,$K68,FALSE),NA())</f>
        <v>#N/A</v>
      </c>
      <c r="KB68" s="165" t="e">
        <f t="shared" ref="KB68:KB104" si="547">IF(ISNONTEXT($K68),_xlfn.NORM.DIST(CI68,$G68,$K68,FALSE),NA())</f>
        <v>#N/A</v>
      </c>
      <c r="KC68" s="165" t="e">
        <f t="shared" ref="KC68:KC104" si="548">IF(ISNONTEXT($K68),_xlfn.NORM.DIST(CJ68,$G68,$K68,FALSE),NA())</f>
        <v>#N/A</v>
      </c>
      <c r="KD68" s="165" t="e">
        <f t="shared" ref="KD68:KD104" si="549">IF(ISNONTEXT($K68),_xlfn.NORM.DIST(CK68,$G68,$K68,FALSE),NA())</f>
        <v>#N/A</v>
      </c>
      <c r="KE68" s="165" t="e">
        <f t="shared" ref="KE68:KE104" si="550">IF(ISNONTEXT($K68),_xlfn.NORM.DIST(CL68,$G68,$K68,FALSE),NA())</f>
        <v>#N/A</v>
      </c>
      <c r="KF68" s="165" t="e">
        <f t="shared" ref="KF68:KF104" si="551">IF(ISNONTEXT($K68),_xlfn.NORM.DIST(CM68,$G68,$K68,FALSE),NA())</f>
        <v>#N/A</v>
      </c>
      <c r="KG68" s="165" t="e">
        <f t="shared" ref="KG68:KG104" si="552">IF(ISNONTEXT($K68),_xlfn.NORM.DIST(CN68,$G68,$K68,FALSE),NA())</f>
        <v>#N/A</v>
      </c>
      <c r="KH68" s="165" t="e">
        <f t="shared" ref="KH68:KH104" si="553">IF(ISNONTEXT($K68),_xlfn.NORM.DIST(CO68,$G68,$K68,FALSE),NA())</f>
        <v>#N/A</v>
      </c>
      <c r="KI68" s="165" t="e">
        <f t="shared" ref="KI68:KI104" si="554">IF(ISNONTEXT($K68),_xlfn.NORM.DIST(CP68,$G68,$K68,FALSE),NA())</f>
        <v>#N/A</v>
      </c>
      <c r="KJ68" s="165" t="e">
        <f t="shared" ref="KJ68:KJ104" si="555">IF(ISNONTEXT($K68),_xlfn.NORM.DIST(CQ68,$G68,$K68,FALSE),NA())</f>
        <v>#N/A</v>
      </c>
      <c r="KK68" s="165" t="e">
        <f t="shared" ref="KK68:KK104" si="556">IF(ISNONTEXT($K68),_xlfn.NORM.DIST(CR68,$G68,$K68,FALSE),NA())</f>
        <v>#N/A</v>
      </c>
      <c r="KL68" s="165" t="e">
        <f t="shared" ref="KL68:KL104" si="557">IF(ISNONTEXT($K68),_xlfn.NORM.DIST(CS68,$G68,$K68,FALSE),NA())</f>
        <v>#N/A</v>
      </c>
      <c r="KM68" s="165" t="e">
        <f t="shared" ref="KM68:KM104" si="558">IF(ISNONTEXT($K68),_xlfn.NORM.DIST(CT68,$G68,$K68,FALSE),NA())</f>
        <v>#N/A</v>
      </c>
      <c r="KN68" s="165" t="e">
        <f t="shared" ref="KN68:KN104" si="559">IF(ISNONTEXT($K68),_xlfn.NORM.DIST(CU68,$G68,$K68,FALSE),NA())</f>
        <v>#N/A</v>
      </c>
      <c r="KO68" s="165" t="e">
        <f t="shared" ref="KO68:KO104" si="560">IF(ISNONTEXT($K68),_xlfn.NORM.DIST(CV68,$G68,$K68,FALSE),NA())</f>
        <v>#N/A</v>
      </c>
      <c r="KP68" s="165" t="e">
        <f t="shared" ref="KP68:KP104" si="561">IF(ISNONTEXT($K68),_xlfn.NORM.DIST(CW68,$G68,$K68,FALSE),NA())</f>
        <v>#N/A</v>
      </c>
      <c r="KQ68" s="165" t="e">
        <f t="shared" ref="KQ68:KQ104" si="562">IF(ISNONTEXT($K68),_xlfn.NORM.DIST(CX68,$G68,$K68,FALSE),NA())</f>
        <v>#N/A</v>
      </c>
      <c r="KR68" s="165" t="e">
        <f t="shared" ref="KR68:KR104" si="563">IF(ISNONTEXT($K68),_xlfn.NORM.DIST(CY68,$G68,$K68,FALSE),NA())</f>
        <v>#N/A</v>
      </c>
      <c r="KS68" s="165" t="e">
        <f t="shared" ref="KS68:KS104" si="564">IF(ISNONTEXT($K68),_xlfn.NORM.DIST(CZ68,$G68,$K68,FALSE),NA())</f>
        <v>#N/A</v>
      </c>
      <c r="KT68" s="165" t="e">
        <f t="shared" ref="KT68:KT104" si="565">IF(ISNONTEXT($K68),_xlfn.NORM.DIST(DA68,$G68,$K68,FALSE),NA())</f>
        <v>#N/A</v>
      </c>
      <c r="KU68" s="165" t="e">
        <f t="shared" ref="KU68:KU104" si="566">IF(ISNONTEXT($K68),_xlfn.NORM.DIST(DB68,$G68,$K68,FALSE),NA())</f>
        <v>#N/A</v>
      </c>
      <c r="KV68" s="165" t="e">
        <f t="shared" ref="KV68:KV104" si="567">IF(ISNONTEXT($K68),_xlfn.NORM.DIST(DC68,$G68,$K68,FALSE),NA())</f>
        <v>#N/A</v>
      </c>
      <c r="KW68" s="165" t="e">
        <f t="shared" ref="KW68:KW104" si="568">IF(ISNONTEXT($K68),_xlfn.NORM.DIST(DD68,$G68,$K68,FALSE),NA())</f>
        <v>#N/A</v>
      </c>
      <c r="KX68" s="165" t="e">
        <f t="shared" ref="KX68:KX104" si="569">IF(ISNONTEXT($K68),_xlfn.NORM.DIST(DE68,$G68,$K68,FALSE),NA())</f>
        <v>#N/A</v>
      </c>
      <c r="KY68" s="165" t="e">
        <f t="shared" ref="KY68:KY104" si="570">IF(ISNONTEXT($K68),_xlfn.NORM.DIST(DF68,$G68,$K68,FALSE),NA())</f>
        <v>#N/A</v>
      </c>
      <c r="KZ68" s="165" t="e">
        <f t="shared" ref="KZ68:KZ104" si="571">IF(ISNONTEXT($K68),_xlfn.NORM.DIST(DG68,$G68,$K68,FALSE),NA())</f>
        <v>#N/A</v>
      </c>
      <c r="LA68" s="165" t="e">
        <f t="shared" ref="LA68:LA104" si="572">IF(ISNONTEXT($K68),_xlfn.NORM.DIST(DH68,$G68,$K68,FALSE),NA())</f>
        <v>#N/A</v>
      </c>
      <c r="LB68" s="165" t="e">
        <f t="shared" ref="LB68:LB104" si="573">IF(ISNONTEXT($K68),_xlfn.NORM.DIST(DI68,$G68,$K68,FALSE),NA())</f>
        <v>#N/A</v>
      </c>
      <c r="LC68" s="165" t="e">
        <f t="shared" ref="LC68:LC104" si="574">IF(ISNONTEXT($K68),_xlfn.NORM.DIST(DJ68,$G68,$K68,FALSE),NA())</f>
        <v>#N/A</v>
      </c>
      <c r="LD68" s="165" t="e">
        <f t="shared" ref="LD68:LD104" si="575">IF(ISNONTEXT($K68),_xlfn.NORM.DIST(DK68,$G68,$K68,FALSE),NA())</f>
        <v>#N/A</v>
      </c>
      <c r="LE68" s="165" t="e">
        <f t="shared" ref="LE68:LE104" si="576">IF(ISNONTEXT($K68),_xlfn.NORM.DIST(DL68,$G68,$K68,FALSE),NA())</f>
        <v>#N/A</v>
      </c>
      <c r="LF68" s="165" t="e">
        <f t="shared" ref="LF68:LF104" si="577">IF(ISNONTEXT($K68),_xlfn.NORM.DIST(DM68,$G68,$K68,FALSE),NA())</f>
        <v>#N/A</v>
      </c>
      <c r="LG68" s="165" t="e">
        <f t="shared" ref="LG68:LG104" si="578">IF(ISNONTEXT($K68),_xlfn.NORM.DIST(DN68,$G68,$K68,FALSE),NA())</f>
        <v>#N/A</v>
      </c>
      <c r="LH68" s="165" t="e">
        <f t="shared" ref="LH68:LH104" si="579">IF(ISNONTEXT($K68),_xlfn.NORM.DIST(DO68,$G68,$K68,FALSE),NA())</f>
        <v>#N/A</v>
      </c>
      <c r="LI68" s="165" t="e">
        <f t="shared" ref="LI68:LI104" si="580">IF(ISNONTEXT($K68),_xlfn.NORM.DIST(DP68,$G68,$K68,FALSE),NA())</f>
        <v>#N/A</v>
      </c>
      <c r="LJ68" s="165" t="e">
        <f t="shared" ref="LJ68:LJ104" si="581">IF(ISNONTEXT($K68),_xlfn.NORM.DIST(DQ68,$G68,$K68,FALSE),NA())</f>
        <v>#N/A</v>
      </c>
      <c r="LK68" s="165" t="e">
        <f t="shared" ref="LK68:LK104" si="582">IF(ISNONTEXT($K68),_xlfn.NORM.DIST(DR68,$G68,$K68,FALSE),NA())</f>
        <v>#N/A</v>
      </c>
      <c r="LL68" s="165" t="e">
        <f t="shared" ref="LL68:LL104" si="583">IF(ISNONTEXT($K68),_xlfn.NORM.DIST(DS68,$G68,$K68,FALSE),NA())</f>
        <v>#N/A</v>
      </c>
      <c r="LM68" s="165" t="e">
        <f t="shared" ref="LM68:LM104" si="584">IF(ISNONTEXT($K68),_xlfn.NORM.DIST(DT68,$G68,$K68,FALSE),NA())</f>
        <v>#N/A</v>
      </c>
      <c r="LN68" s="165" t="e">
        <f t="shared" ref="LN68:LN104" si="585">IF(ISNONTEXT($K68),_xlfn.NORM.DIST(DU68,$G68,$K68,FALSE),NA())</f>
        <v>#N/A</v>
      </c>
      <c r="LO68" s="165" t="e">
        <f t="shared" ref="LO68:LO104" si="586">IF(ISNONTEXT($K68),_xlfn.NORM.DIST(DV68,$G68,$K68,FALSE),NA())</f>
        <v>#N/A</v>
      </c>
      <c r="LP68" s="165" t="e">
        <f t="shared" ref="LP68:LP104" si="587">IF(ISNONTEXT($K68),_xlfn.NORM.DIST(DW68,$G68,$K68,FALSE),NA())</f>
        <v>#N/A</v>
      </c>
      <c r="LQ68" s="165" t="e">
        <f t="shared" ref="LQ68:LQ104" si="588">IF(ISNONTEXT($K68),_xlfn.NORM.DIST(DX68,$G68,$K68,FALSE),NA())</f>
        <v>#N/A</v>
      </c>
      <c r="LR68" s="165" t="e">
        <f t="shared" ref="LR68:LR104" si="589">IF(ISNONTEXT($K68),_xlfn.NORM.DIST(DY68,$G68,$K68,FALSE),NA())</f>
        <v>#N/A</v>
      </c>
      <c r="LS68" s="165" t="e">
        <f t="shared" ref="LS68:LS104" si="590">IF(ISNONTEXT($K68),_xlfn.NORM.DIST(DZ68,$G68,$K68,FALSE),NA())</f>
        <v>#N/A</v>
      </c>
      <c r="LT68" s="165" t="e">
        <f t="shared" ref="LT68:LT104" si="591">IF(ISNONTEXT($K68),_xlfn.NORM.DIST(EA68,$G68,$K68,FALSE),NA())</f>
        <v>#N/A</v>
      </c>
      <c r="LU68" s="165" t="e">
        <f t="shared" ref="LU68:LU104" si="592">IF(ISNONTEXT($K68),_xlfn.NORM.DIST(EB68,$G68,$K68,FALSE),NA())</f>
        <v>#N/A</v>
      </c>
      <c r="LV68" s="165" t="e">
        <f t="shared" ref="LV68:LV104" si="593">IF(ISNONTEXT($K68),_xlfn.NORM.DIST(EC68,$G68,$K68,FALSE),NA())</f>
        <v>#N/A</v>
      </c>
      <c r="LW68" s="165" t="e">
        <f t="shared" ref="LW68:LW104" si="594">IF(ISNONTEXT($K68),_xlfn.NORM.DIST(ED68,$G68,$K68,FALSE),NA())</f>
        <v>#N/A</v>
      </c>
      <c r="LX68" s="165" t="e">
        <f t="shared" ref="LX68:LX104" si="595">IF(ISNONTEXT($K68),_xlfn.NORM.DIST(EE68,$G68,$K68,FALSE),NA())</f>
        <v>#N/A</v>
      </c>
      <c r="LY68" s="165" t="e">
        <f t="shared" ref="LY68:LY104" si="596">IF(ISNONTEXT($K68),_xlfn.NORM.DIST(EF68,$G68,$K68,FALSE),NA())</f>
        <v>#N/A</v>
      </c>
      <c r="LZ68" s="165" t="e">
        <f t="shared" ref="LZ68:LZ104" si="597">IF(ISNONTEXT($K68),_xlfn.NORM.DIST(EG68,$G68,$K68,FALSE),NA())</f>
        <v>#N/A</v>
      </c>
      <c r="MA68" s="165" t="e">
        <f t="shared" ref="MA68:MA104" si="598">IF(ISNONTEXT($K68),_xlfn.NORM.DIST(EH68,$G68,$K68,FALSE),NA())</f>
        <v>#N/A</v>
      </c>
      <c r="MB68" s="165" t="e">
        <f t="shared" ref="MB68:MB104" si="599">IF(ISNONTEXT($K68),_xlfn.NORM.DIST(EI68,$G68,$K68,FALSE),NA())</f>
        <v>#N/A</v>
      </c>
      <c r="MC68" s="165" t="e">
        <f t="shared" ref="MC68:MC104" si="600">IF(ISNONTEXT($K68),_xlfn.NORM.DIST(EJ68,$G68,$K68,FALSE),NA())</f>
        <v>#N/A</v>
      </c>
      <c r="MD68" s="165" t="e">
        <f t="shared" ref="MD68:MD104" si="601">IF(ISNONTEXT($K68),_xlfn.NORM.DIST(EK68,$G68,$K68,FALSE),NA())</f>
        <v>#N/A</v>
      </c>
      <c r="ME68" s="165" t="e">
        <f t="shared" ref="ME68:ME104" si="602">IF(ISNONTEXT($K68),_xlfn.NORM.DIST(EL68,$G68,$K68,FALSE),NA())</f>
        <v>#N/A</v>
      </c>
      <c r="MF68" s="165" t="e">
        <f t="shared" ref="MF68:MF104" si="603">IF(ISNONTEXT($K68),_xlfn.NORM.DIST(EM68,$G68,$K68,FALSE),NA())</f>
        <v>#N/A</v>
      </c>
      <c r="MG68" s="165" t="e">
        <f t="shared" ref="MG68:MG104" si="604">IF(ISNONTEXT($K68),_xlfn.NORM.DIST(EN68,$G68,$K68,FALSE),NA())</f>
        <v>#N/A</v>
      </c>
      <c r="MH68" s="165" t="e">
        <f t="shared" ref="MH68:MH104" si="605">IF(ISNONTEXT($K68),_xlfn.NORM.DIST(EO68,$G68,$K68,FALSE),NA())</f>
        <v>#N/A</v>
      </c>
      <c r="MI68" s="165" t="e">
        <f t="shared" ref="MI68:MI104" si="606">IF(ISNONTEXT($K68),_xlfn.NORM.DIST(EP68,$G68,$K68,FALSE),NA())</f>
        <v>#N/A</v>
      </c>
      <c r="MJ68" s="165" t="e">
        <f t="shared" ref="MJ68:MJ104" si="607">IF(ISNONTEXT($K68),_xlfn.NORM.DIST(EQ68,$G68,$K68,FALSE),NA())</f>
        <v>#N/A</v>
      </c>
      <c r="MK68" s="165" t="e">
        <f t="shared" ref="MK68:MK104" si="608">IF(ISNONTEXT($K68),_xlfn.NORM.DIST(ER68,$G68,$K68,FALSE),NA())</f>
        <v>#N/A</v>
      </c>
      <c r="ML68" s="165" t="e">
        <f t="shared" ref="ML68:ML104" si="609">IF(ISNONTEXT($K68),_xlfn.NORM.DIST(ES68,$G68,$K68,FALSE),NA())</f>
        <v>#N/A</v>
      </c>
      <c r="MM68" s="165" t="e">
        <f t="shared" ref="MM68:MM104" si="610">IF(ISNONTEXT($K68),_xlfn.NORM.DIST(ET68,$G68,$K68,FALSE),NA())</f>
        <v>#N/A</v>
      </c>
      <c r="MN68" s="165" t="e">
        <f t="shared" ref="MN68:MN104" si="611">IF(ISNONTEXT($K68),_xlfn.NORM.DIST(EU68,$G68,$K68,FALSE),NA())</f>
        <v>#N/A</v>
      </c>
      <c r="MO68" s="165" t="e">
        <f t="shared" ref="MO68:MO104" si="612">IF(ISNONTEXT($K68),_xlfn.NORM.DIST(EV68,$G68,$K68,FALSE),NA())</f>
        <v>#N/A</v>
      </c>
      <c r="MP68" s="165" t="e">
        <f t="shared" ref="MP68:MP104" si="613">IF(ISNONTEXT($K68),_xlfn.NORM.DIST(EW68,$G68,$K68,FALSE),NA())</f>
        <v>#N/A</v>
      </c>
      <c r="MQ68" s="165" t="e">
        <f t="shared" ref="MQ68:MQ104" si="614">IF(ISNONTEXT($K68),_xlfn.NORM.DIST(EX68,$G68,$K68,FALSE),NA())</f>
        <v>#N/A</v>
      </c>
      <c r="MR68" s="165" t="e">
        <f t="shared" ref="MR68:MR104" si="615">IF(ISNONTEXT($K68),_xlfn.NORM.DIST(EY68,$G68,$K68,FALSE),NA())</f>
        <v>#N/A</v>
      </c>
      <c r="MS68" s="165" t="e">
        <f t="shared" ref="MS68:MS104" si="616">IF(ISNONTEXT($K68),_xlfn.NORM.DIST(EZ68,$G68,$K68,FALSE),NA())</f>
        <v>#N/A</v>
      </c>
      <c r="MT68" s="165" t="e">
        <f t="shared" ref="MT68:MT104" si="617">IF(ISNONTEXT($K68),_xlfn.NORM.DIST(FA68,$G68,$K68,FALSE),NA())</f>
        <v>#N/A</v>
      </c>
      <c r="MU68" s="165" t="e">
        <f t="shared" ref="MU68:MU104" si="618">IF(ISNONTEXT($K68),_xlfn.NORM.DIST(FB68,$G68,$K68,FALSE),NA())</f>
        <v>#N/A</v>
      </c>
      <c r="MV68" s="165" t="e">
        <f t="shared" ref="MV68:MV104" si="619">IF(ISNONTEXT($K68),_xlfn.NORM.DIST(FC68,$G68,$K68,FALSE),NA())</f>
        <v>#N/A</v>
      </c>
      <c r="MW68" s="165" t="e">
        <f t="shared" ref="MW68:MW104" si="620">IF(ISNONTEXT($K68),_xlfn.NORM.DIST(FD68,$G68,$K68,FALSE),NA())</f>
        <v>#N/A</v>
      </c>
      <c r="MX68" s="165" t="e">
        <f t="shared" ref="MX68:MX104" si="621">IF(ISNONTEXT($K68),_xlfn.NORM.DIST(FE68,$G68,$K68,FALSE),NA())</f>
        <v>#N/A</v>
      </c>
      <c r="MY68" s="165" t="e">
        <f t="shared" ref="MY68:MY104" si="622">IF(ISNONTEXT($K68),_xlfn.NORM.DIST(FF68,$G68,$K68,FALSE),NA())</f>
        <v>#N/A</v>
      </c>
      <c r="MZ68" s="165" t="e">
        <f t="shared" ref="MZ68:MZ104" si="623">IF(ISNONTEXT($K68),_xlfn.NORM.DIST(FG68,$G68,$K68,FALSE),NA())</f>
        <v>#N/A</v>
      </c>
      <c r="NA68" s="165" t="e">
        <f t="shared" ref="NA68:NA104" si="624">IF(ISNONTEXT($K68),_xlfn.NORM.DIST(FH68,$G68,$K68,FALSE),NA())</f>
        <v>#N/A</v>
      </c>
      <c r="NB68" s="165" t="e">
        <f t="shared" ref="NB68:NB104" si="625">IF(ISNONTEXT($K68),_xlfn.NORM.DIST(FI68,$G68,$K68,FALSE),NA())</f>
        <v>#N/A</v>
      </c>
      <c r="NC68" s="165" t="e">
        <f t="shared" ref="NC68:NC104" si="626">IF(ISNONTEXT($K68),_xlfn.NORM.DIST(FJ68,$G68,$K68,FALSE),NA())</f>
        <v>#N/A</v>
      </c>
      <c r="ND68" s="165" t="e">
        <f t="shared" ref="ND68:ND104" si="627">IF(ISNONTEXT($K68),_xlfn.NORM.DIST(FK68,$G68,$K68,FALSE),NA())</f>
        <v>#N/A</v>
      </c>
      <c r="NE68" s="165" t="e">
        <f t="shared" ref="NE68:NE104" si="628">IF(ISNONTEXT($K68),_xlfn.NORM.DIST(FL68,$G68,$K68,FALSE),NA())</f>
        <v>#N/A</v>
      </c>
      <c r="NF68" s="165" t="e">
        <f t="shared" ref="NF68:NF104" si="629">IF(ISNONTEXT($K68),_xlfn.NORM.DIST(FM68,$G68,$K68,FALSE),NA())</f>
        <v>#N/A</v>
      </c>
      <c r="NG68" s="165" t="e">
        <f t="shared" ref="NG68:NG104" si="630">IF(ISNONTEXT($K68),_xlfn.NORM.DIST(FN68,$G68,$K68,FALSE),NA())</f>
        <v>#N/A</v>
      </c>
      <c r="NH68" s="165" t="e">
        <f t="shared" ref="NH68:NH104" si="631">IF(ISNONTEXT($K68),_xlfn.NORM.DIST(FO68,$G68,$K68,FALSE),NA())</f>
        <v>#N/A</v>
      </c>
      <c r="NI68" s="165" t="e">
        <f t="shared" ref="NI68:NI104" si="632">IF(ISNONTEXT($K68),_xlfn.NORM.DIST(FP68,$G68,$K68,FALSE),NA())</f>
        <v>#N/A</v>
      </c>
      <c r="NJ68" s="165" t="e">
        <f t="shared" ref="NJ68:NJ104" si="633">IF(ISNONTEXT($K68),_xlfn.NORM.DIST(FQ68,$G68,$K68,FALSE),NA())</f>
        <v>#N/A</v>
      </c>
      <c r="NK68" s="165" t="e">
        <f t="shared" ref="NK68:NK104" si="634">IF(ISNONTEXT($K68),_xlfn.NORM.DIST(FR68,$G68,$K68,FALSE),NA())</f>
        <v>#N/A</v>
      </c>
      <c r="NL68" s="165" t="e">
        <f t="shared" ref="NL68:NL104" si="635">IF(ISNONTEXT($K68),_xlfn.NORM.DIST(FS68,$G68,$K68,FALSE),NA())</f>
        <v>#N/A</v>
      </c>
      <c r="NM68" s="165" t="e">
        <f t="shared" ref="NM68:NM104" si="636">IF(ISNONTEXT($K68),_xlfn.NORM.DIST(FT68,$G68,$K68,FALSE),NA())</f>
        <v>#N/A</v>
      </c>
      <c r="NN68" s="165" t="e">
        <f t="shared" ref="NN68:NN104" si="637">IF(ISNONTEXT($K68),_xlfn.NORM.DIST(FU68,$G68,$K68,FALSE),NA())</f>
        <v>#N/A</v>
      </c>
      <c r="NO68" s="165" t="e">
        <f t="shared" ref="NO68:NO104" si="638">IF(ISNONTEXT($K68),_xlfn.NORM.DIST(FV68,$G68,$K68,FALSE),NA())</f>
        <v>#N/A</v>
      </c>
      <c r="NP68" s="165" t="e">
        <f t="shared" ref="NP68:NP104" si="639">IF(ISNONTEXT($K68),_xlfn.NORM.DIST(FW68,$G68,$K68,FALSE),NA())</f>
        <v>#N/A</v>
      </c>
      <c r="NQ68" s="165" t="e">
        <f t="shared" ref="NQ68:NQ104" si="640">IF(ISNONTEXT($K68),_xlfn.NORM.DIST(FX68,$G68,$K68,FALSE),NA())</f>
        <v>#N/A</v>
      </c>
      <c r="NR68" s="165" t="e">
        <f t="shared" ref="NR68:NR104" si="641">IF(ISNONTEXT($K68),_xlfn.NORM.DIST(FY68,$G68,$K68,FALSE),NA())</f>
        <v>#N/A</v>
      </c>
      <c r="NS68" s="165" t="e">
        <f t="shared" ref="NS68:NS104" si="642">IF(ISNONTEXT($K68),_xlfn.NORM.DIST(FZ68,$G68,$K68,FALSE),NA())</f>
        <v>#N/A</v>
      </c>
      <c r="NT68" s="165" t="e">
        <f t="shared" ref="NT68:NT104" si="643">IF(ISNONTEXT($K68),_xlfn.NORM.DIST(GA68,$G68,$K68,FALSE),NA())</f>
        <v>#N/A</v>
      </c>
      <c r="NU68" s="165" t="e">
        <f t="shared" ref="NU68:NU104" si="644">IF(ISNONTEXT($K68),_xlfn.NORM.DIST(GB68,$G68,$K68,FALSE),NA())</f>
        <v>#N/A</v>
      </c>
      <c r="NV68" s="165" t="e">
        <f t="shared" ref="NV68:NV104" si="645">IF(ISNONTEXT($K68),_xlfn.NORM.DIST(GC68,$G68,$K68,FALSE),NA())</f>
        <v>#N/A</v>
      </c>
      <c r="NW68" s="165" t="e">
        <f t="shared" ref="NW68:NW104" si="646">IF(ISNONTEXT($K68),_xlfn.NORM.DIST(GD68,$G68,$K68,FALSE),NA())</f>
        <v>#N/A</v>
      </c>
      <c r="NX68" s="165" t="e">
        <f t="shared" ref="NX68:NX104" si="647">IF(ISNONTEXT($K68),_xlfn.NORM.DIST(GE68,$G68,$K68,FALSE),NA())</f>
        <v>#N/A</v>
      </c>
      <c r="NY68" s="165" t="e">
        <f t="shared" ref="NY68:NY104" si="648">IF(ISNONTEXT($K68),_xlfn.NORM.DIST(GF68,$G68,$K68,FALSE),NA())</f>
        <v>#N/A</v>
      </c>
      <c r="NZ68" s="165" t="e">
        <f t="shared" ref="NZ68:NZ104" si="649">IF(ISNONTEXT($K68),_xlfn.NORM.DIST(GG68,$G68,$K68,FALSE),NA())</f>
        <v>#N/A</v>
      </c>
      <c r="OA68" s="165" t="e">
        <f t="shared" ref="OA68:OA104" si="650">IF(ISNONTEXT($K68),_xlfn.NORM.DIST(GH68,$G68,$K68,FALSE),NA())</f>
        <v>#N/A</v>
      </c>
      <c r="OB68" s="165" t="e">
        <f t="shared" ref="OB68:OB104" si="651">IF(ISNONTEXT($K68),_xlfn.NORM.DIST(GI68,$G68,$K68,FALSE),NA())</f>
        <v>#N/A</v>
      </c>
      <c r="OC68" s="165" t="e">
        <f t="shared" ref="OC68:OC104" si="652">IF(ISNONTEXT($K68),_xlfn.NORM.DIST(GJ68,$G68,$K68,FALSE),NA())</f>
        <v>#N/A</v>
      </c>
      <c r="OD68" s="165" t="e">
        <f t="shared" ref="OD68:OD104" si="653">IF(ISNONTEXT($K68),_xlfn.NORM.DIST(GK68,$G68,$K68,FALSE),NA())</f>
        <v>#N/A</v>
      </c>
      <c r="OE68" s="165" t="e">
        <f t="shared" ref="OE68:OE104" si="654">IF(ISNONTEXT($K68),_xlfn.NORM.DIST(GL68,$G68,$K68,FALSE),NA())</f>
        <v>#N/A</v>
      </c>
      <c r="OF68" s="165" t="e">
        <f t="shared" ref="OF68:OF104" si="655">IF(ISNONTEXT($K68),_xlfn.NORM.DIST(GM68,$G68,$K68,FALSE),NA())</f>
        <v>#N/A</v>
      </c>
      <c r="OG68" s="165" t="e">
        <f t="shared" ref="OG68:OG104" si="656">IF(ISNONTEXT($K68),_xlfn.NORM.DIST(GN68,$G68,$K68,FALSE),NA())</f>
        <v>#N/A</v>
      </c>
      <c r="OH68" s="165" t="e">
        <f t="shared" ref="OH68:OH104" si="657">IF(ISNONTEXT($K68),_xlfn.NORM.DIST(GO68,$G68,$K68,FALSE),NA())</f>
        <v>#N/A</v>
      </c>
      <c r="OI68" s="165" t="e">
        <f t="shared" ref="OI68:OI104" si="658">IF(ISNONTEXT($K68),_xlfn.NORM.DIST(GP68,$G68,$K68,FALSE),NA())</f>
        <v>#N/A</v>
      </c>
      <c r="OJ68" s="165" t="e">
        <f t="shared" ref="OJ68:OJ104" si="659">IF(ISNONTEXT($K68),_xlfn.NORM.DIST(GQ68,$G68,$K68,FALSE),NA())</f>
        <v>#N/A</v>
      </c>
      <c r="OK68" s="165" t="e">
        <f t="shared" ref="OK68:OK104" si="660">IF(ISNONTEXT($K68),_xlfn.NORM.DIST(GR68,$G68,$K68,FALSE),NA())</f>
        <v>#N/A</v>
      </c>
      <c r="OL68" s="165" t="e">
        <f t="shared" ref="OL68:OL104" si="661">IF(ISNONTEXT($K68),_xlfn.NORM.DIST(GS68,$G68,$K68,FALSE),NA())</f>
        <v>#N/A</v>
      </c>
      <c r="OM68" s="165" t="e">
        <f t="shared" ref="OM68:OM104" si="662">IF(ISNONTEXT($K68),_xlfn.NORM.DIST(GT68,$G68,$K68,FALSE),NA())</f>
        <v>#N/A</v>
      </c>
      <c r="ON68" s="165" t="e">
        <f t="shared" ref="ON68:ON104" si="663">IF(ISNONTEXT($K68),_xlfn.NORM.DIST(GU68,$G68,$K68,FALSE),NA())</f>
        <v>#N/A</v>
      </c>
      <c r="OO68" s="165" t="e">
        <f t="shared" ref="OO68:OO104" si="664">IF(ISNONTEXT($K68),_xlfn.NORM.DIST(GV68,$G68,$K68,FALSE),NA())</f>
        <v>#N/A</v>
      </c>
      <c r="OP68" s="165" t="e">
        <f t="shared" ref="OP68:OP104" si="665">IF(ISNONTEXT($K68),_xlfn.NORM.DIST(GW68,$G68,$K68,FALSE),NA())</f>
        <v>#N/A</v>
      </c>
      <c r="OQ68" s="165" t="e">
        <f t="shared" ref="OQ68:OQ104" si="666">IF(ISNONTEXT($K68),_xlfn.NORM.DIST(GX68,$G68,$K68,FALSE),NA())</f>
        <v>#N/A</v>
      </c>
      <c r="OR68" s="165" t="e">
        <f t="shared" ref="OR68:OR104" si="667">IF(ISNONTEXT($K68),_xlfn.NORM.DIST(GY68,$G68,$K68,FALSE),NA())</f>
        <v>#N/A</v>
      </c>
      <c r="OS68" s="165" t="e">
        <f t="shared" ref="OS68:OS104" si="668">IF(ISNONTEXT($K68),_xlfn.NORM.DIST(GZ68,$G68,$K68,FALSE),NA())</f>
        <v>#N/A</v>
      </c>
      <c r="OT68" s="165" t="e">
        <f t="shared" ref="OT68:OT104" si="669">IF(ISNONTEXT($K68),_xlfn.NORM.DIST(HA68,$G68,$K68,FALSE),NA())</f>
        <v>#N/A</v>
      </c>
      <c r="OU68" s="165" t="e">
        <f t="shared" ref="OU68:OU104" si="670">IF(ISNONTEXT($K68),_xlfn.NORM.DIST(HB68,$G68,$K68,FALSE),NA())</f>
        <v>#N/A</v>
      </c>
      <c r="OV68" s="165" t="e">
        <f t="shared" ref="OV68:OV104" si="671">IF(ISNONTEXT($K68),_xlfn.NORM.DIST(HC68,$G68,$K68,FALSE),NA())</f>
        <v>#N/A</v>
      </c>
      <c r="OW68" s="165" t="e">
        <f t="shared" ref="OW68:OW104" si="672">IF(ISNONTEXT($K68),_xlfn.NORM.DIST(HD68,$G68,$K68,FALSE),NA())</f>
        <v>#N/A</v>
      </c>
      <c r="OX68" s="165" t="e">
        <f t="shared" ref="OX68:OX104" si="673">IF(ISNONTEXT($K68),_xlfn.NORM.DIST(HE68,$G68,$K68,FALSE),NA())</f>
        <v>#N/A</v>
      </c>
      <c r="OY68" s="165" t="e">
        <f t="shared" ref="OY68:OY104" si="674">IF(ISNONTEXT($K68),_xlfn.NORM.DIST(HF68,$G68,$K68,FALSE),NA())</f>
        <v>#N/A</v>
      </c>
      <c r="OZ68" s="165" t="e">
        <f t="shared" ref="OZ68:OZ104" si="675">IF(ISNONTEXT($K68),_xlfn.NORM.DIST(HG68,$G68,$K68,FALSE),NA())</f>
        <v>#N/A</v>
      </c>
      <c r="PA68" s="165" t="e">
        <f t="shared" ref="PA68:PA104" si="676">IF(ISNONTEXT($K68),_xlfn.NORM.DIST(HH68,$G68,$K68,FALSE),NA())</f>
        <v>#N/A</v>
      </c>
      <c r="PB68" s="165" t="e">
        <f t="shared" ref="PB68:PB104" si="677">IF(ISNONTEXT($K68),_xlfn.NORM.DIST(HI68,$G68,$K68,FALSE),NA())</f>
        <v>#N/A</v>
      </c>
      <c r="PC68" s="165" t="e">
        <f t="shared" ref="PC68:PC104" si="678">IF(ISNONTEXT($K68),_xlfn.NORM.DIST(HJ68,$G68,$K68,FALSE),NA())</f>
        <v>#N/A</v>
      </c>
      <c r="PD68" s="165" t="e">
        <f t="shared" ref="PD68:PD104" si="679">IF(ISNONTEXT($K68),_xlfn.NORM.DIST(HK68,$G68,$K68,FALSE),NA())</f>
        <v>#N/A</v>
      </c>
      <c r="PE68" s="165" t="e">
        <f t="shared" ref="PE68:PE104" si="680">IF(ISNONTEXT($K68),_xlfn.NORM.DIST(HL68,$G68,$K68,FALSE),NA())</f>
        <v>#N/A</v>
      </c>
      <c r="PF68" s="165" t="e">
        <f t="shared" ref="PF68:PF104" si="681">IF(ISNONTEXT($K68),_xlfn.NORM.DIST(HM68,$G68,$K68,FALSE),NA())</f>
        <v>#N/A</v>
      </c>
      <c r="PG68" s="165" t="e">
        <f t="shared" ref="PG68:PG104" si="682">IF(ISNONTEXT($K68),_xlfn.NORM.DIST(HN68,$G68,$K68,FALSE),NA())</f>
        <v>#N/A</v>
      </c>
      <c r="PH68" s="165" t="e">
        <f t="shared" ref="PH68:PH104" si="683">IF(ISNONTEXT($K68),_xlfn.NORM.DIST(HO68,$G68,$K68,FALSE),NA())</f>
        <v>#N/A</v>
      </c>
    </row>
    <row r="69" spans="1:424" hidden="1" x14ac:dyDescent="0.45">
      <c r="A69" s="4">
        <v>66</v>
      </c>
      <c r="B69" s="92" t="str">
        <f t="shared" ref="B69:B103" si="684">IF(C69&gt;0,C69*(1+$B$2),"")</f>
        <v/>
      </c>
      <c r="C69" s="91"/>
      <c r="D69" s="92" t="str">
        <f t="shared" ref="D69:D103" si="685">IF(C69&gt;0,C69*(1+$D$2),"")</f>
        <v/>
      </c>
      <c r="E69" s="120" t="str">
        <f t="shared" si="480"/>
        <v/>
      </c>
      <c r="F69" s="120" t="str">
        <f t="shared" si="481"/>
        <v/>
      </c>
      <c r="G69" s="71" t="str">
        <f t="shared" ref="G69:G103" si="686">IF(AND(B69&gt;0,C69&gt;0,D69&gt;0),(B69+(4*C69)+D69)/6,"")</f>
        <v/>
      </c>
      <c r="H69" s="23"/>
      <c r="I69" s="55"/>
      <c r="J69" s="298"/>
      <c r="K69" s="72" t="str">
        <f>IF(AND(B69&gt;0,C69&gt;0,D69&gt;0),IF(ISBLANK(J69),IF(ISBLANK(H69),"",(D69-B69)*VLOOKUP(H69,VLookups!$A$4:$B$13,2,FALSE)),J69),"")</f>
        <v/>
      </c>
      <c r="L69" s="73" t="str">
        <f t="shared" si="482"/>
        <v/>
      </c>
      <c r="M69" s="91"/>
      <c r="N69" s="265" t="str">
        <f>IF(AND(M69&gt;0,C69&gt;0,NOT(K69="")),ABS(VLOOKUP($M$1,VLookups!$A$43:$B$44,2,FALSE)-_xlfn.NORM.DIST(M69,G69,K69,TRUE)),"")</f>
        <v/>
      </c>
      <c r="O69" s="90" t="str">
        <f>IF(AND($B69&gt;0,$C69&gt;0,$D69&gt;0,NOT(ISBLANK($H69))),_xlfn.NORM.INV(ABS(VLOOKUP($M$1,VLookups!$A$43:$B$44,2,FALSE)-O$3),$G69,$K69),"")</f>
        <v/>
      </c>
      <c r="P69" s="89" t="str">
        <f>IF(AND($B69&gt;0,$C69&gt;0,$D69&gt;0,NOT(ISBLANK($H69))),_xlfn.NORM.INV(ABS(VLOOKUP($M$1,VLookups!$A$43:$B$44,2,FALSE)-P$3),$G69,$K69),"")</f>
        <v/>
      </c>
      <c r="Q69" s="90" t="str">
        <f>IF(AND($B69&gt;0,$C69&gt;0,$D69&gt;0,NOT(ISBLANK($H69))),_xlfn.NORM.INV(ABS(VLOOKUP($M$1,VLookups!$A$43:$B$44,2,FALSE)-Q$3),$G69,$K69),"")</f>
        <v/>
      </c>
      <c r="R69" s="89" t="str">
        <f>IF(AND($B69&gt;0,$C69&gt;0,$D69&gt;0,NOT(ISBLANK($H69))),_xlfn.NORM.INV(ABS(VLOOKUP($M$1,VLookups!$A$43:$B$44,2,FALSE)-R$3),$G69,$K69),"")</f>
        <v/>
      </c>
      <c r="S69" s="90" t="str">
        <f>IF(AND($B69&gt;0,$C69&gt;0,$D69&gt;0,NOT(ISBLANK($H69))),_xlfn.NORM.INV(ABS(VLOOKUP($M$1,VLookups!$A$43:$B$44,2,FALSE)-S$3),$G69,$K69),"")</f>
        <v/>
      </c>
      <c r="T69" s="89" t="str">
        <f>IF(AND($B69&gt;0,$C69&gt;0,$D69&gt;0,NOT(ISBLANK($H69))),_xlfn.NORM.INV(ABS(VLOOKUP($M$1,VLookups!$A$43:$B$44,2,FALSE)-T$3),$G69,$K69),"")</f>
        <v/>
      </c>
      <c r="U69" s="5"/>
      <c r="V69" s="164" t="str">
        <f t="shared" ref="V69:V103" si="687">IF(AND(B69&gt;0,C69&gt;0,D69&gt;0),ABS((B69-D69)/200),"")</f>
        <v/>
      </c>
      <c r="W69" s="47" t="str">
        <f t="shared" ref="W69:AL103" si="688">IF(ISNONTEXT($V69),X69-$V69,"")</f>
        <v/>
      </c>
      <c r="X69" s="47" t="str">
        <f t="shared" si="688"/>
        <v/>
      </c>
      <c r="Y69" s="47" t="str">
        <f t="shared" si="688"/>
        <v/>
      </c>
      <c r="Z69" s="47" t="str">
        <f t="shared" si="688"/>
        <v/>
      </c>
      <c r="AA69" s="47" t="str">
        <f t="shared" si="688"/>
        <v/>
      </c>
      <c r="AB69" s="47" t="str">
        <f t="shared" si="688"/>
        <v/>
      </c>
      <c r="AC69" s="47" t="str">
        <f t="shared" si="688"/>
        <v/>
      </c>
      <c r="AD69" s="47" t="str">
        <f t="shared" si="688"/>
        <v/>
      </c>
      <c r="AE69" s="47" t="str">
        <f t="shared" si="688"/>
        <v/>
      </c>
      <c r="AF69" s="47" t="str">
        <f t="shared" si="688"/>
        <v/>
      </c>
      <c r="AG69" s="47" t="str">
        <f t="shared" si="688"/>
        <v/>
      </c>
      <c r="AH69" s="47" t="str">
        <f t="shared" si="688"/>
        <v/>
      </c>
      <c r="AI69" s="47" t="str">
        <f t="shared" si="688"/>
        <v/>
      </c>
      <c r="AJ69" s="47" t="str">
        <f t="shared" si="688"/>
        <v/>
      </c>
      <c r="AK69" s="47" t="str">
        <f t="shared" si="688"/>
        <v/>
      </c>
      <c r="AL69" s="47" t="str">
        <f t="shared" si="688"/>
        <v/>
      </c>
      <c r="AM69" s="47" t="str">
        <f t="shared" si="478"/>
        <v/>
      </c>
      <c r="AN69" s="47" t="str">
        <f t="shared" si="478"/>
        <v/>
      </c>
      <c r="AO69" s="47" t="str">
        <f t="shared" si="478"/>
        <v/>
      </c>
      <c r="AP69" s="47" t="str">
        <f t="shared" si="478"/>
        <v/>
      </c>
      <c r="AQ69" s="47" t="str">
        <f t="shared" si="478"/>
        <v/>
      </c>
      <c r="AR69" s="47" t="str">
        <f t="shared" si="478"/>
        <v/>
      </c>
      <c r="AS69" s="47" t="str">
        <f t="shared" si="478"/>
        <v/>
      </c>
      <c r="AT69" s="47" t="str">
        <f t="shared" si="478"/>
        <v/>
      </c>
      <c r="AU69" s="47" t="str">
        <f t="shared" si="478"/>
        <v/>
      </c>
      <c r="AV69" s="47" t="str">
        <f t="shared" si="478"/>
        <v/>
      </c>
      <c r="AW69" s="47" t="str">
        <f t="shared" si="478"/>
        <v/>
      </c>
      <c r="AX69" s="47" t="str">
        <f t="shared" si="478"/>
        <v/>
      </c>
      <c r="AY69" s="47" t="str">
        <f t="shared" si="478"/>
        <v/>
      </c>
      <c r="AZ69" s="47" t="str">
        <f t="shared" si="478"/>
        <v/>
      </c>
      <c r="BA69" s="47" t="str">
        <f t="shared" si="478"/>
        <v/>
      </c>
      <c r="BB69" s="47" t="str">
        <f t="shared" si="478"/>
        <v/>
      </c>
      <c r="BC69" s="47" t="str">
        <f t="shared" si="478"/>
        <v/>
      </c>
      <c r="BD69" s="47" t="str">
        <f t="shared" si="478"/>
        <v/>
      </c>
      <c r="BE69" s="47" t="str">
        <f t="shared" si="478"/>
        <v/>
      </c>
      <c r="BF69" s="47" t="str">
        <f t="shared" si="478"/>
        <v/>
      </c>
      <c r="BG69" s="47" t="str">
        <f t="shared" si="478"/>
        <v/>
      </c>
      <c r="BH69" s="47" t="str">
        <f t="shared" si="478"/>
        <v/>
      </c>
      <c r="BI69" s="47" t="str">
        <f t="shared" si="478"/>
        <v/>
      </c>
      <c r="BJ69" s="47" t="str">
        <f t="shared" si="478"/>
        <v/>
      </c>
      <c r="BK69" s="47" t="str">
        <f t="shared" si="478"/>
        <v/>
      </c>
      <c r="BL69" s="47" t="str">
        <f t="shared" si="478"/>
        <v/>
      </c>
      <c r="BM69" s="47" t="str">
        <f t="shared" si="478"/>
        <v/>
      </c>
      <c r="BN69" s="47" t="str">
        <f t="shared" si="478"/>
        <v/>
      </c>
      <c r="BO69" s="47" t="str">
        <f t="shared" si="478"/>
        <v/>
      </c>
      <c r="BP69" s="47" t="str">
        <f t="shared" si="478"/>
        <v/>
      </c>
      <c r="BQ69" s="47" t="str">
        <f t="shared" si="478"/>
        <v/>
      </c>
      <c r="BR69" s="47" t="str">
        <f t="shared" si="478"/>
        <v/>
      </c>
      <c r="BS69" s="47" t="str">
        <f t="shared" si="478"/>
        <v/>
      </c>
      <c r="BT69" s="47" t="str">
        <f t="shared" si="478"/>
        <v/>
      </c>
      <c r="BU69" s="47" t="str">
        <f t="shared" si="478"/>
        <v/>
      </c>
      <c r="BV69" s="47" t="str">
        <f t="shared" si="478"/>
        <v/>
      </c>
      <c r="BW69" s="47" t="str">
        <f t="shared" si="478"/>
        <v/>
      </c>
      <c r="BX69" s="47" t="str">
        <f t="shared" si="478"/>
        <v/>
      </c>
      <c r="BY69" s="47" t="str">
        <f t="shared" si="478"/>
        <v/>
      </c>
      <c r="BZ69" s="47" t="str">
        <f t="shared" si="478"/>
        <v/>
      </c>
      <c r="CA69" s="47" t="str">
        <f t="shared" si="478"/>
        <v/>
      </c>
      <c r="CB69" s="47" t="str">
        <f t="shared" si="478"/>
        <v/>
      </c>
      <c r="CC69" s="47" t="str">
        <f t="shared" si="478"/>
        <v/>
      </c>
      <c r="CD69" s="47" t="str">
        <f t="shared" si="478"/>
        <v/>
      </c>
      <c r="CE69" s="47" t="str">
        <f t="shared" si="478"/>
        <v/>
      </c>
      <c r="CF69" s="47" t="str">
        <f t="shared" si="478"/>
        <v/>
      </c>
      <c r="CG69" s="47" t="str">
        <f t="shared" si="478"/>
        <v/>
      </c>
      <c r="CH69" s="47" t="str">
        <f t="shared" si="478"/>
        <v/>
      </c>
      <c r="CI69" s="47" t="str">
        <f t="shared" si="478"/>
        <v/>
      </c>
      <c r="CJ69" s="47" t="str">
        <f t="shared" si="476"/>
        <v/>
      </c>
      <c r="CK69" s="47" t="str">
        <f t="shared" si="476"/>
        <v/>
      </c>
      <c r="CL69" s="47" t="str">
        <f t="shared" ref="CL69:DR69" si="689">IF(ISNONTEXT($V69),CM69-$V69,"")</f>
        <v/>
      </c>
      <c r="CM69" s="47" t="str">
        <f t="shared" si="689"/>
        <v/>
      </c>
      <c r="CN69" s="47" t="str">
        <f t="shared" si="689"/>
        <v/>
      </c>
      <c r="CO69" s="47" t="str">
        <f t="shared" si="689"/>
        <v/>
      </c>
      <c r="CP69" s="47" t="str">
        <f t="shared" si="689"/>
        <v/>
      </c>
      <c r="CQ69" s="47" t="str">
        <f t="shared" si="689"/>
        <v/>
      </c>
      <c r="CR69" s="47" t="str">
        <f t="shared" si="689"/>
        <v/>
      </c>
      <c r="CS69" s="47" t="str">
        <f t="shared" si="689"/>
        <v/>
      </c>
      <c r="CT69" s="47" t="str">
        <f t="shared" si="689"/>
        <v/>
      </c>
      <c r="CU69" s="47" t="str">
        <f t="shared" si="689"/>
        <v/>
      </c>
      <c r="CV69" s="47" t="str">
        <f t="shared" si="689"/>
        <v/>
      </c>
      <c r="CW69" s="47" t="str">
        <f t="shared" si="689"/>
        <v/>
      </c>
      <c r="CX69" s="47" t="str">
        <f t="shared" si="689"/>
        <v/>
      </c>
      <c r="CY69" s="47" t="str">
        <f t="shared" si="689"/>
        <v/>
      </c>
      <c r="CZ69" s="47" t="str">
        <f t="shared" si="689"/>
        <v/>
      </c>
      <c r="DA69" s="47" t="str">
        <f t="shared" si="689"/>
        <v/>
      </c>
      <c r="DB69" s="47" t="str">
        <f t="shared" si="689"/>
        <v/>
      </c>
      <c r="DC69" s="47" t="str">
        <f t="shared" si="689"/>
        <v/>
      </c>
      <c r="DD69" s="47" t="str">
        <f t="shared" si="689"/>
        <v/>
      </c>
      <c r="DE69" s="47" t="str">
        <f t="shared" si="689"/>
        <v/>
      </c>
      <c r="DF69" s="47" t="str">
        <f t="shared" si="689"/>
        <v/>
      </c>
      <c r="DG69" s="47" t="str">
        <f t="shared" si="689"/>
        <v/>
      </c>
      <c r="DH69" s="47" t="str">
        <f t="shared" si="689"/>
        <v/>
      </c>
      <c r="DI69" s="47" t="str">
        <f t="shared" si="689"/>
        <v/>
      </c>
      <c r="DJ69" s="47" t="str">
        <f t="shared" si="689"/>
        <v/>
      </c>
      <c r="DK69" s="47" t="str">
        <f t="shared" si="689"/>
        <v/>
      </c>
      <c r="DL69" s="47" t="str">
        <f t="shared" si="689"/>
        <v/>
      </c>
      <c r="DM69" s="47" t="str">
        <f t="shared" si="689"/>
        <v/>
      </c>
      <c r="DN69" s="47" t="str">
        <f t="shared" si="689"/>
        <v/>
      </c>
      <c r="DO69" s="47" t="str">
        <f t="shared" si="689"/>
        <v/>
      </c>
      <c r="DP69" s="47" t="str">
        <f t="shared" si="689"/>
        <v/>
      </c>
      <c r="DQ69" s="47" t="str">
        <f t="shared" si="689"/>
        <v/>
      </c>
      <c r="DR69" s="47" t="str">
        <f t="shared" si="689"/>
        <v/>
      </c>
      <c r="DS69" s="179" t="str">
        <f t="shared" ref="DS69:DS103" si="690">IF(ISNONTEXT($V69),C69,"")</f>
        <v/>
      </c>
      <c r="DT69" s="47" t="str">
        <f t="shared" ref="DT69:EI103" si="691">IF(ISNONTEXT($V69),DS69+$V69,"")</f>
        <v/>
      </c>
      <c r="DU69" s="47" t="str">
        <f t="shared" si="691"/>
        <v/>
      </c>
      <c r="DV69" s="47" t="str">
        <f t="shared" si="691"/>
        <v/>
      </c>
      <c r="DW69" s="47" t="str">
        <f t="shared" si="691"/>
        <v/>
      </c>
      <c r="DX69" s="47" t="str">
        <f t="shared" si="691"/>
        <v/>
      </c>
      <c r="DY69" s="47" t="str">
        <f t="shared" si="691"/>
        <v/>
      </c>
      <c r="DZ69" s="47" t="str">
        <f t="shared" si="691"/>
        <v/>
      </c>
      <c r="EA69" s="47" t="str">
        <f t="shared" si="691"/>
        <v/>
      </c>
      <c r="EB69" s="47" t="str">
        <f t="shared" si="691"/>
        <v/>
      </c>
      <c r="EC69" s="47" t="str">
        <f t="shared" si="691"/>
        <v/>
      </c>
      <c r="ED69" s="47" t="str">
        <f t="shared" si="691"/>
        <v/>
      </c>
      <c r="EE69" s="47" t="str">
        <f t="shared" si="691"/>
        <v/>
      </c>
      <c r="EF69" s="47" t="str">
        <f t="shared" si="691"/>
        <v/>
      </c>
      <c r="EG69" s="47" t="str">
        <f t="shared" si="691"/>
        <v/>
      </c>
      <c r="EH69" s="47" t="str">
        <f t="shared" si="691"/>
        <v/>
      </c>
      <c r="EI69" s="47" t="str">
        <f t="shared" si="691"/>
        <v/>
      </c>
      <c r="EJ69" s="47" t="str">
        <f t="shared" si="479"/>
        <v/>
      </c>
      <c r="EK69" s="47" t="str">
        <f t="shared" si="479"/>
        <v/>
      </c>
      <c r="EL69" s="47" t="str">
        <f t="shared" si="479"/>
        <v/>
      </c>
      <c r="EM69" s="47" t="str">
        <f t="shared" si="479"/>
        <v/>
      </c>
      <c r="EN69" s="47" t="str">
        <f t="shared" si="479"/>
        <v/>
      </c>
      <c r="EO69" s="47" t="str">
        <f t="shared" si="479"/>
        <v/>
      </c>
      <c r="EP69" s="47" t="str">
        <f t="shared" si="479"/>
        <v/>
      </c>
      <c r="EQ69" s="47" t="str">
        <f t="shared" si="479"/>
        <v/>
      </c>
      <c r="ER69" s="47" t="str">
        <f t="shared" si="479"/>
        <v/>
      </c>
      <c r="ES69" s="47" t="str">
        <f t="shared" si="479"/>
        <v/>
      </c>
      <c r="ET69" s="47" t="str">
        <f t="shared" si="479"/>
        <v/>
      </c>
      <c r="EU69" s="47" t="str">
        <f t="shared" si="479"/>
        <v/>
      </c>
      <c r="EV69" s="47" t="str">
        <f t="shared" si="479"/>
        <v/>
      </c>
      <c r="EW69" s="47" t="str">
        <f t="shared" si="479"/>
        <v/>
      </c>
      <c r="EX69" s="47" t="str">
        <f t="shared" si="479"/>
        <v/>
      </c>
      <c r="EY69" s="47" t="str">
        <f t="shared" si="479"/>
        <v/>
      </c>
      <c r="EZ69" s="47" t="str">
        <f t="shared" si="479"/>
        <v/>
      </c>
      <c r="FA69" s="47" t="str">
        <f t="shared" si="479"/>
        <v/>
      </c>
      <c r="FB69" s="47" t="str">
        <f t="shared" si="479"/>
        <v/>
      </c>
      <c r="FC69" s="47" t="str">
        <f t="shared" si="479"/>
        <v/>
      </c>
      <c r="FD69" s="47" t="str">
        <f t="shared" si="479"/>
        <v/>
      </c>
      <c r="FE69" s="47" t="str">
        <f t="shared" si="479"/>
        <v/>
      </c>
      <c r="FF69" s="47" t="str">
        <f t="shared" si="479"/>
        <v/>
      </c>
      <c r="FG69" s="47" t="str">
        <f t="shared" si="479"/>
        <v/>
      </c>
      <c r="FH69" s="47" t="str">
        <f t="shared" si="479"/>
        <v/>
      </c>
      <c r="FI69" s="47" t="str">
        <f t="shared" si="479"/>
        <v/>
      </c>
      <c r="FJ69" s="47" t="str">
        <f t="shared" si="479"/>
        <v/>
      </c>
      <c r="FK69" s="47" t="str">
        <f t="shared" si="479"/>
        <v/>
      </c>
      <c r="FL69" s="47" t="str">
        <f t="shared" si="479"/>
        <v/>
      </c>
      <c r="FM69" s="47" t="str">
        <f t="shared" si="479"/>
        <v/>
      </c>
      <c r="FN69" s="47" t="str">
        <f t="shared" si="479"/>
        <v/>
      </c>
      <c r="FO69" s="47" t="str">
        <f t="shared" si="479"/>
        <v/>
      </c>
      <c r="FP69" s="47" t="str">
        <f t="shared" si="479"/>
        <v/>
      </c>
      <c r="FQ69" s="47" t="str">
        <f t="shared" si="479"/>
        <v/>
      </c>
      <c r="FR69" s="47" t="str">
        <f t="shared" si="479"/>
        <v/>
      </c>
      <c r="FS69" s="47" t="str">
        <f t="shared" si="479"/>
        <v/>
      </c>
      <c r="FT69" s="47" t="str">
        <f t="shared" si="479"/>
        <v/>
      </c>
      <c r="FU69" s="47" t="str">
        <f t="shared" si="479"/>
        <v/>
      </c>
      <c r="FV69" s="47" t="str">
        <f t="shared" si="479"/>
        <v/>
      </c>
      <c r="FW69" s="47" t="str">
        <f t="shared" si="479"/>
        <v/>
      </c>
      <c r="FX69" s="47" t="str">
        <f t="shared" si="479"/>
        <v/>
      </c>
      <c r="FY69" s="47" t="str">
        <f t="shared" si="479"/>
        <v/>
      </c>
      <c r="FZ69" s="47" t="str">
        <f t="shared" si="479"/>
        <v/>
      </c>
      <c r="GA69" s="47" t="str">
        <f t="shared" si="479"/>
        <v/>
      </c>
      <c r="GB69" s="47" t="str">
        <f t="shared" si="479"/>
        <v/>
      </c>
      <c r="GC69" s="47" t="str">
        <f t="shared" si="479"/>
        <v/>
      </c>
      <c r="GD69" s="47" t="str">
        <f t="shared" si="479"/>
        <v/>
      </c>
      <c r="GE69" s="47" t="str">
        <f t="shared" si="479"/>
        <v/>
      </c>
      <c r="GF69" s="47" t="str">
        <f t="shared" si="479"/>
        <v/>
      </c>
      <c r="GG69" s="47" t="str">
        <f t="shared" si="477"/>
        <v/>
      </c>
      <c r="GH69" s="47" t="str">
        <f t="shared" si="477"/>
        <v/>
      </c>
      <c r="GI69" s="47" t="str">
        <f t="shared" si="477"/>
        <v/>
      </c>
      <c r="GJ69" s="47" t="str">
        <f t="shared" si="477"/>
        <v/>
      </c>
      <c r="GK69" s="47" t="str">
        <f t="shared" si="477"/>
        <v/>
      </c>
      <c r="GL69" s="47" t="str">
        <f t="shared" si="477"/>
        <v/>
      </c>
      <c r="GM69" s="47" t="str">
        <f t="shared" si="477"/>
        <v/>
      </c>
      <c r="GN69" s="47" t="str">
        <f t="shared" si="477"/>
        <v/>
      </c>
      <c r="GO69" s="47" t="str">
        <f t="shared" si="477"/>
        <v/>
      </c>
      <c r="GP69" s="47" t="str">
        <f t="shared" si="477"/>
        <v/>
      </c>
      <c r="GQ69" s="47" t="str">
        <f t="shared" si="477"/>
        <v/>
      </c>
      <c r="GR69" s="47" t="str">
        <f t="shared" si="477"/>
        <v/>
      </c>
      <c r="GS69" s="47" t="str">
        <f t="shared" si="477"/>
        <v/>
      </c>
      <c r="GT69" s="47" t="str">
        <f t="shared" si="477"/>
        <v/>
      </c>
      <c r="GU69" s="47" t="str">
        <f t="shared" si="477"/>
        <v/>
      </c>
      <c r="GV69" s="47" t="str">
        <f t="shared" si="477"/>
        <v/>
      </c>
      <c r="GW69" s="47" t="str">
        <f t="shared" si="477"/>
        <v/>
      </c>
      <c r="GX69" s="47" t="str">
        <f t="shared" si="477"/>
        <v/>
      </c>
      <c r="GY69" s="47" t="str">
        <f t="shared" si="477"/>
        <v/>
      </c>
      <c r="GZ69" s="47" t="str">
        <f t="shared" si="477"/>
        <v/>
      </c>
      <c r="HA69" s="47" t="str">
        <f t="shared" si="477"/>
        <v/>
      </c>
      <c r="HB69" s="47" t="str">
        <f t="shared" si="477"/>
        <v/>
      </c>
      <c r="HC69" s="47" t="str">
        <f t="shared" si="477"/>
        <v/>
      </c>
      <c r="HD69" s="47" t="str">
        <f t="shared" si="477"/>
        <v/>
      </c>
      <c r="HE69" s="47" t="str">
        <f t="shared" si="477"/>
        <v/>
      </c>
      <c r="HF69" s="47" t="str">
        <f t="shared" si="477"/>
        <v/>
      </c>
      <c r="HG69" s="47" t="str">
        <f t="shared" si="477"/>
        <v/>
      </c>
      <c r="HH69" s="47" t="str">
        <f t="shared" si="477"/>
        <v/>
      </c>
      <c r="HI69" s="47" t="str">
        <f t="shared" si="477"/>
        <v/>
      </c>
      <c r="HJ69" s="47" t="str">
        <f t="shared" si="477"/>
        <v/>
      </c>
      <c r="HK69" s="47" t="str">
        <f t="shared" si="477"/>
        <v/>
      </c>
      <c r="HL69" s="47" t="str">
        <f t="shared" si="477"/>
        <v/>
      </c>
      <c r="HM69" s="47" t="str">
        <f t="shared" si="477"/>
        <v/>
      </c>
      <c r="HN69" s="47" t="str">
        <f t="shared" si="477"/>
        <v/>
      </c>
      <c r="HO69" s="47" t="str">
        <f t="shared" si="477"/>
        <v/>
      </c>
      <c r="HP69" s="165" t="e">
        <f t="shared" si="483"/>
        <v>#N/A</v>
      </c>
      <c r="HQ69" s="165" t="e">
        <f t="shared" si="484"/>
        <v>#N/A</v>
      </c>
      <c r="HR69" s="165" t="e">
        <f t="shared" si="485"/>
        <v>#N/A</v>
      </c>
      <c r="HS69" s="165" t="e">
        <f t="shared" si="486"/>
        <v>#N/A</v>
      </c>
      <c r="HT69" s="165" t="e">
        <f t="shared" si="487"/>
        <v>#N/A</v>
      </c>
      <c r="HU69" s="165" t="e">
        <f t="shared" si="488"/>
        <v>#N/A</v>
      </c>
      <c r="HV69" s="165" t="e">
        <f t="shared" si="489"/>
        <v>#N/A</v>
      </c>
      <c r="HW69" s="165" t="e">
        <f t="shared" si="490"/>
        <v>#N/A</v>
      </c>
      <c r="HX69" s="165" t="e">
        <f t="shared" si="491"/>
        <v>#N/A</v>
      </c>
      <c r="HY69" s="165" t="e">
        <f t="shared" si="492"/>
        <v>#N/A</v>
      </c>
      <c r="HZ69" s="165" t="e">
        <f t="shared" si="493"/>
        <v>#N/A</v>
      </c>
      <c r="IA69" s="165" t="e">
        <f t="shared" si="494"/>
        <v>#N/A</v>
      </c>
      <c r="IB69" s="165" t="e">
        <f t="shared" si="495"/>
        <v>#N/A</v>
      </c>
      <c r="IC69" s="165" t="e">
        <f t="shared" si="496"/>
        <v>#N/A</v>
      </c>
      <c r="ID69" s="165" t="e">
        <f t="shared" si="497"/>
        <v>#N/A</v>
      </c>
      <c r="IE69" s="165" t="e">
        <f t="shared" si="498"/>
        <v>#N/A</v>
      </c>
      <c r="IF69" s="165" t="e">
        <f t="shared" si="499"/>
        <v>#N/A</v>
      </c>
      <c r="IG69" s="165" t="e">
        <f t="shared" si="500"/>
        <v>#N/A</v>
      </c>
      <c r="IH69" s="165" t="e">
        <f t="shared" si="501"/>
        <v>#N/A</v>
      </c>
      <c r="II69" s="165" t="e">
        <f t="shared" si="502"/>
        <v>#N/A</v>
      </c>
      <c r="IJ69" s="165" t="e">
        <f t="shared" si="503"/>
        <v>#N/A</v>
      </c>
      <c r="IK69" s="165" t="e">
        <f t="shared" si="504"/>
        <v>#N/A</v>
      </c>
      <c r="IL69" s="165" t="e">
        <f t="shared" si="505"/>
        <v>#N/A</v>
      </c>
      <c r="IM69" s="165" t="e">
        <f t="shared" si="506"/>
        <v>#N/A</v>
      </c>
      <c r="IN69" s="165" t="e">
        <f t="shared" si="507"/>
        <v>#N/A</v>
      </c>
      <c r="IO69" s="165" t="e">
        <f t="shared" si="508"/>
        <v>#N/A</v>
      </c>
      <c r="IP69" s="165" t="e">
        <f t="shared" si="509"/>
        <v>#N/A</v>
      </c>
      <c r="IQ69" s="165" t="e">
        <f t="shared" si="510"/>
        <v>#N/A</v>
      </c>
      <c r="IR69" s="165" t="e">
        <f t="shared" si="511"/>
        <v>#N/A</v>
      </c>
      <c r="IS69" s="165" t="e">
        <f t="shared" si="512"/>
        <v>#N/A</v>
      </c>
      <c r="IT69" s="165" t="e">
        <f t="shared" si="513"/>
        <v>#N/A</v>
      </c>
      <c r="IU69" s="165" t="e">
        <f t="shared" si="514"/>
        <v>#N/A</v>
      </c>
      <c r="IV69" s="165" t="e">
        <f t="shared" si="515"/>
        <v>#N/A</v>
      </c>
      <c r="IW69" s="165" t="e">
        <f t="shared" si="516"/>
        <v>#N/A</v>
      </c>
      <c r="IX69" s="165" t="e">
        <f t="shared" si="517"/>
        <v>#N/A</v>
      </c>
      <c r="IY69" s="165" t="e">
        <f t="shared" si="518"/>
        <v>#N/A</v>
      </c>
      <c r="IZ69" s="165" t="e">
        <f t="shared" si="519"/>
        <v>#N/A</v>
      </c>
      <c r="JA69" s="165" t="e">
        <f t="shared" si="520"/>
        <v>#N/A</v>
      </c>
      <c r="JB69" s="165" t="e">
        <f t="shared" si="521"/>
        <v>#N/A</v>
      </c>
      <c r="JC69" s="165" t="e">
        <f t="shared" si="522"/>
        <v>#N/A</v>
      </c>
      <c r="JD69" s="165" t="e">
        <f t="shared" si="523"/>
        <v>#N/A</v>
      </c>
      <c r="JE69" s="165" t="e">
        <f t="shared" si="524"/>
        <v>#N/A</v>
      </c>
      <c r="JF69" s="165" t="e">
        <f t="shared" si="525"/>
        <v>#N/A</v>
      </c>
      <c r="JG69" s="165" t="e">
        <f t="shared" si="526"/>
        <v>#N/A</v>
      </c>
      <c r="JH69" s="165" t="e">
        <f t="shared" si="527"/>
        <v>#N/A</v>
      </c>
      <c r="JI69" s="165" t="e">
        <f t="shared" si="528"/>
        <v>#N/A</v>
      </c>
      <c r="JJ69" s="165" t="e">
        <f t="shared" si="529"/>
        <v>#N/A</v>
      </c>
      <c r="JK69" s="165" t="e">
        <f t="shared" si="530"/>
        <v>#N/A</v>
      </c>
      <c r="JL69" s="165" t="e">
        <f t="shared" si="531"/>
        <v>#N/A</v>
      </c>
      <c r="JM69" s="165" t="e">
        <f t="shared" si="532"/>
        <v>#N/A</v>
      </c>
      <c r="JN69" s="165" t="e">
        <f t="shared" si="533"/>
        <v>#N/A</v>
      </c>
      <c r="JO69" s="165" t="e">
        <f t="shared" si="534"/>
        <v>#N/A</v>
      </c>
      <c r="JP69" s="165" t="e">
        <f t="shared" si="535"/>
        <v>#N/A</v>
      </c>
      <c r="JQ69" s="165" t="e">
        <f t="shared" si="536"/>
        <v>#N/A</v>
      </c>
      <c r="JR69" s="165" t="e">
        <f t="shared" si="537"/>
        <v>#N/A</v>
      </c>
      <c r="JS69" s="165" t="e">
        <f t="shared" si="538"/>
        <v>#N/A</v>
      </c>
      <c r="JT69" s="165" t="e">
        <f t="shared" si="539"/>
        <v>#N/A</v>
      </c>
      <c r="JU69" s="165" t="e">
        <f t="shared" si="540"/>
        <v>#N/A</v>
      </c>
      <c r="JV69" s="165" t="e">
        <f t="shared" si="541"/>
        <v>#N/A</v>
      </c>
      <c r="JW69" s="165" t="e">
        <f t="shared" si="542"/>
        <v>#N/A</v>
      </c>
      <c r="JX69" s="165" t="e">
        <f t="shared" si="543"/>
        <v>#N/A</v>
      </c>
      <c r="JY69" s="165" t="e">
        <f t="shared" si="544"/>
        <v>#N/A</v>
      </c>
      <c r="JZ69" s="165" t="e">
        <f t="shared" si="545"/>
        <v>#N/A</v>
      </c>
      <c r="KA69" s="165" t="e">
        <f t="shared" si="546"/>
        <v>#N/A</v>
      </c>
      <c r="KB69" s="165" t="e">
        <f t="shared" si="547"/>
        <v>#N/A</v>
      </c>
      <c r="KC69" s="165" t="e">
        <f t="shared" si="548"/>
        <v>#N/A</v>
      </c>
      <c r="KD69" s="165" t="e">
        <f t="shared" si="549"/>
        <v>#N/A</v>
      </c>
      <c r="KE69" s="165" t="e">
        <f t="shared" si="550"/>
        <v>#N/A</v>
      </c>
      <c r="KF69" s="165" t="e">
        <f t="shared" si="551"/>
        <v>#N/A</v>
      </c>
      <c r="KG69" s="165" t="e">
        <f t="shared" si="552"/>
        <v>#N/A</v>
      </c>
      <c r="KH69" s="165" t="e">
        <f t="shared" si="553"/>
        <v>#N/A</v>
      </c>
      <c r="KI69" s="165" t="e">
        <f t="shared" si="554"/>
        <v>#N/A</v>
      </c>
      <c r="KJ69" s="165" t="e">
        <f t="shared" si="555"/>
        <v>#N/A</v>
      </c>
      <c r="KK69" s="165" t="e">
        <f t="shared" si="556"/>
        <v>#N/A</v>
      </c>
      <c r="KL69" s="165" t="e">
        <f t="shared" si="557"/>
        <v>#N/A</v>
      </c>
      <c r="KM69" s="165" t="e">
        <f t="shared" si="558"/>
        <v>#N/A</v>
      </c>
      <c r="KN69" s="165" t="e">
        <f t="shared" si="559"/>
        <v>#N/A</v>
      </c>
      <c r="KO69" s="165" t="e">
        <f t="shared" si="560"/>
        <v>#N/A</v>
      </c>
      <c r="KP69" s="165" t="e">
        <f t="shared" si="561"/>
        <v>#N/A</v>
      </c>
      <c r="KQ69" s="165" t="e">
        <f t="shared" si="562"/>
        <v>#N/A</v>
      </c>
      <c r="KR69" s="165" t="e">
        <f t="shared" si="563"/>
        <v>#N/A</v>
      </c>
      <c r="KS69" s="165" t="e">
        <f t="shared" si="564"/>
        <v>#N/A</v>
      </c>
      <c r="KT69" s="165" t="e">
        <f t="shared" si="565"/>
        <v>#N/A</v>
      </c>
      <c r="KU69" s="165" t="e">
        <f t="shared" si="566"/>
        <v>#N/A</v>
      </c>
      <c r="KV69" s="165" t="e">
        <f t="shared" si="567"/>
        <v>#N/A</v>
      </c>
      <c r="KW69" s="165" t="e">
        <f t="shared" si="568"/>
        <v>#N/A</v>
      </c>
      <c r="KX69" s="165" t="e">
        <f t="shared" si="569"/>
        <v>#N/A</v>
      </c>
      <c r="KY69" s="165" t="e">
        <f t="shared" si="570"/>
        <v>#N/A</v>
      </c>
      <c r="KZ69" s="165" t="e">
        <f t="shared" si="571"/>
        <v>#N/A</v>
      </c>
      <c r="LA69" s="165" t="e">
        <f t="shared" si="572"/>
        <v>#N/A</v>
      </c>
      <c r="LB69" s="165" t="e">
        <f t="shared" si="573"/>
        <v>#N/A</v>
      </c>
      <c r="LC69" s="165" t="e">
        <f t="shared" si="574"/>
        <v>#N/A</v>
      </c>
      <c r="LD69" s="165" t="e">
        <f t="shared" si="575"/>
        <v>#N/A</v>
      </c>
      <c r="LE69" s="165" t="e">
        <f t="shared" si="576"/>
        <v>#N/A</v>
      </c>
      <c r="LF69" s="165" t="e">
        <f t="shared" si="577"/>
        <v>#N/A</v>
      </c>
      <c r="LG69" s="165" t="e">
        <f t="shared" si="578"/>
        <v>#N/A</v>
      </c>
      <c r="LH69" s="165" t="e">
        <f t="shared" si="579"/>
        <v>#N/A</v>
      </c>
      <c r="LI69" s="165" t="e">
        <f t="shared" si="580"/>
        <v>#N/A</v>
      </c>
      <c r="LJ69" s="165" t="e">
        <f t="shared" si="581"/>
        <v>#N/A</v>
      </c>
      <c r="LK69" s="165" t="e">
        <f t="shared" si="582"/>
        <v>#N/A</v>
      </c>
      <c r="LL69" s="165" t="e">
        <f t="shared" si="583"/>
        <v>#N/A</v>
      </c>
      <c r="LM69" s="165" t="e">
        <f t="shared" si="584"/>
        <v>#N/A</v>
      </c>
      <c r="LN69" s="165" t="e">
        <f t="shared" si="585"/>
        <v>#N/A</v>
      </c>
      <c r="LO69" s="165" t="e">
        <f t="shared" si="586"/>
        <v>#N/A</v>
      </c>
      <c r="LP69" s="165" t="e">
        <f t="shared" si="587"/>
        <v>#N/A</v>
      </c>
      <c r="LQ69" s="165" t="e">
        <f t="shared" si="588"/>
        <v>#N/A</v>
      </c>
      <c r="LR69" s="165" t="e">
        <f t="shared" si="589"/>
        <v>#N/A</v>
      </c>
      <c r="LS69" s="165" t="e">
        <f t="shared" si="590"/>
        <v>#N/A</v>
      </c>
      <c r="LT69" s="165" t="e">
        <f t="shared" si="591"/>
        <v>#N/A</v>
      </c>
      <c r="LU69" s="165" t="e">
        <f t="shared" si="592"/>
        <v>#N/A</v>
      </c>
      <c r="LV69" s="165" t="e">
        <f t="shared" si="593"/>
        <v>#N/A</v>
      </c>
      <c r="LW69" s="165" t="e">
        <f t="shared" si="594"/>
        <v>#N/A</v>
      </c>
      <c r="LX69" s="165" t="e">
        <f t="shared" si="595"/>
        <v>#N/A</v>
      </c>
      <c r="LY69" s="165" t="e">
        <f t="shared" si="596"/>
        <v>#N/A</v>
      </c>
      <c r="LZ69" s="165" t="e">
        <f t="shared" si="597"/>
        <v>#N/A</v>
      </c>
      <c r="MA69" s="165" t="e">
        <f t="shared" si="598"/>
        <v>#N/A</v>
      </c>
      <c r="MB69" s="165" t="e">
        <f t="shared" si="599"/>
        <v>#N/A</v>
      </c>
      <c r="MC69" s="165" t="e">
        <f t="shared" si="600"/>
        <v>#N/A</v>
      </c>
      <c r="MD69" s="165" t="e">
        <f t="shared" si="601"/>
        <v>#N/A</v>
      </c>
      <c r="ME69" s="165" t="e">
        <f t="shared" si="602"/>
        <v>#N/A</v>
      </c>
      <c r="MF69" s="165" t="e">
        <f t="shared" si="603"/>
        <v>#N/A</v>
      </c>
      <c r="MG69" s="165" t="e">
        <f t="shared" si="604"/>
        <v>#N/A</v>
      </c>
      <c r="MH69" s="165" t="e">
        <f t="shared" si="605"/>
        <v>#N/A</v>
      </c>
      <c r="MI69" s="165" t="e">
        <f t="shared" si="606"/>
        <v>#N/A</v>
      </c>
      <c r="MJ69" s="165" t="e">
        <f t="shared" si="607"/>
        <v>#N/A</v>
      </c>
      <c r="MK69" s="165" t="e">
        <f t="shared" si="608"/>
        <v>#N/A</v>
      </c>
      <c r="ML69" s="165" t="e">
        <f t="shared" si="609"/>
        <v>#N/A</v>
      </c>
      <c r="MM69" s="165" t="e">
        <f t="shared" si="610"/>
        <v>#N/A</v>
      </c>
      <c r="MN69" s="165" t="e">
        <f t="shared" si="611"/>
        <v>#N/A</v>
      </c>
      <c r="MO69" s="165" t="e">
        <f t="shared" si="612"/>
        <v>#N/A</v>
      </c>
      <c r="MP69" s="165" t="e">
        <f t="shared" si="613"/>
        <v>#N/A</v>
      </c>
      <c r="MQ69" s="165" t="e">
        <f t="shared" si="614"/>
        <v>#N/A</v>
      </c>
      <c r="MR69" s="165" t="e">
        <f t="shared" si="615"/>
        <v>#N/A</v>
      </c>
      <c r="MS69" s="165" t="e">
        <f t="shared" si="616"/>
        <v>#N/A</v>
      </c>
      <c r="MT69" s="165" t="e">
        <f t="shared" si="617"/>
        <v>#N/A</v>
      </c>
      <c r="MU69" s="165" t="e">
        <f t="shared" si="618"/>
        <v>#N/A</v>
      </c>
      <c r="MV69" s="165" t="e">
        <f t="shared" si="619"/>
        <v>#N/A</v>
      </c>
      <c r="MW69" s="165" t="e">
        <f t="shared" si="620"/>
        <v>#N/A</v>
      </c>
      <c r="MX69" s="165" t="e">
        <f t="shared" si="621"/>
        <v>#N/A</v>
      </c>
      <c r="MY69" s="165" t="e">
        <f t="shared" si="622"/>
        <v>#N/A</v>
      </c>
      <c r="MZ69" s="165" t="e">
        <f t="shared" si="623"/>
        <v>#N/A</v>
      </c>
      <c r="NA69" s="165" t="e">
        <f t="shared" si="624"/>
        <v>#N/A</v>
      </c>
      <c r="NB69" s="165" t="e">
        <f t="shared" si="625"/>
        <v>#N/A</v>
      </c>
      <c r="NC69" s="165" t="e">
        <f t="shared" si="626"/>
        <v>#N/A</v>
      </c>
      <c r="ND69" s="165" t="e">
        <f t="shared" si="627"/>
        <v>#N/A</v>
      </c>
      <c r="NE69" s="165" t="e">
        <f t="shared" si="628"/>
        <v>#N/A</v>
      </c>
      <c r="NF69" s="165" t="e">
        <f t="shared" si="629"/>
        <v>#N/A</v>
      </c>
      <c r="NG69" s="165" t="e">
        <f t="shared" si="630"/>
        <v>#N/A</v>
      </c>
      <c r="NH69" s="165" t="e">
        <f t="shared" si="631"/>
        <v>#N/A</v>
      </c>
      <c r="NI69" s="165" t="e">
        <f t="shared" si="632"/>
        <v>#N/A</v>
      </c>
      <c r="NJ69" s="165" t="e">
        <f t="shared" si="633"/>
        <v>#N/A</v>
      </c>
      <c r="NK69" s="165" t="e">
        <f t="shared" si="634"/>
        <v>#N/A</v>
      </c>
      <c r="NL69" s="165" t="e">
        <f t="shared" si="635"/>
        <v>#N/A</v>
      </c>
      <c r="NM69" s="165" t="e">
        <f t="shared" si="636"/>
        <v>#N/A</v>
      </c>
      <c r="NN69" s="165" t="e">
        <f t="shared" si="637"/>
        <v>#N/A</v>
      </c>
      <c r="NO69" s="165" t="e">
        <f t="shared" si="638"/>
        <v>#N/A</v>
      </c>
      <c r="NP69" s="165" t="e">
        <f t="shared" si="639"/>
        <v>#N/A</v>
      </c>
      <c r="NQ69" s="165" t="e">
        <f t="shared" si="640"/>
        <v>#N/A</v>
      </c>
      <c r="NR69" s="165" t="e">
        <f t="shared" si="641"/>
        <v>#N/A</v>
      </c>
      <c r="NS69" s="165" t="e">
        <f t="shared" si="642"/>
        <v>#N/A</v>
      </c>
      <c r="NT69" s="165" t="e">
        <f t="shared" si="643"/>
        <v>#N/A</v>
      </c>
      <c r="NU69" s="165" t="e">
        <f t="shared" si="644"/>
        <v>#N/A</v>
      </c>
      <c r="NV69" s="165" t="e">
        <f t="shared" si="645"/>
        <v>#N/A</v>
      </c>
      <c r="NW69" s="165" t="e">
        <f t="shared" si="646"/>
        <v>#N/A</v>
      </c>
      <c r="NX69" s="165" t="e">
        <f t="shared" si="647"/>
        <v>#N/A</v>
      </c>
      <c r="NY69" s="165" t="e">
        <f t="shared" si="648"/>
        <v>#N/A</v>
      </c>
      <c r="NZ69" s="165" t="e">
        <f t="shared" si="649"/>
        <v>#N/A</v>
      </c>
      <c r="OA69" s="165" t="e">
        <f t="shared" si="650"/>
        <v>#N/A</v>
      </c>
      <c r="OB69" s="165" t="e">
        <f t="shared" si="651"/>
        <v>#N/A</v>
      </c>
      <c r="OC69" s="165" t="e">
        <f t="shared" si="652"/>
        <v>#N/A</v>
      </c>
      <c r="OD69" s="165" t="e">
        <f t="shared" si="653"/>
        <v>#N/A</v>
      </c>
      <c r="OE69" s="165" t="e">
        <f t="shared" si="654"/>
        <v>#N/A</v>
      </c>
      <c r="OF69" s="165" t="e">
        <f t="shared" si="655"/>
        <v>#N/A</v>
      </c>
      <c r="OG69" s="165" t="e">
        <f t="shared" si="656"/>
        <v>#N/A</v>
      </c>
      <c r="OH69" s="165" t="e">
        <f t="shared" si="657"/>
        <v>#N/A</v>
      </c>
      <c r="OI69" s="165" t="e">
        <f t="shared" si="658"/>
        <v>#N/A</v>
      </c>
      <c r="OJ69" s="165" t="e">
        <f t="shared" si="659"/>
        <v>#N/A</v>
      </c>
      <c r="OK69" s="165" t="e">
        <f t="shared" si="660"/>
        <v>#N/A</v>
      </c>
      <c r="OL69" s="165" t="e">
        <f t="shared" si="661"/>
        <v>#N/A</v>
      </c>
      <c r="OM69" s="165" t="e">
        <f t="shared" si="662"/>
        <v>#N/A</v>
      </c>
      <c r="ON69" s="165" t="e">
        <f t="shared" si="663"/>
        <v>#N/A</v>
      </c>
      <c r="OO69" s="165" t="e">
        <f t="shared" si="664"/>
        <v>#N/A</v>
      </c>
      <c r="OP69" s="165" t="e">
        <f t="shared" si="665"/>
        <v>#N/A</v>
      </c>
      <c r="OQ69" s="165" t="e">
        <f t="shared" si="666"/>
        <v>#N/A</v>
      </c>
      <c r="OR69" s="165" t="e">
        <f t="shared" si="667"/>
        <v>#N/A</v>
      </c>
      <c r="OS69" s="165" t="e">
        <f t="shared" si="668"/>
        <v>#N/A</v>
      </c>
      <c r="OT69" s="165" t="e">
        <f t="shared" si="669"/>
        <v>#N/A</v>
      </c>
      <c r="OU69" s="165" t="e">
        <f t="shared" si="670"/>
        <v>#N/A</v>
      </c>
      <c r="OV69" s="165" t="e">
        <f t="shared" si="671"/>
        <v>#N/A</v>
      </c>
      <c r="OW69" s="165" t="e">
        <f t="shared" si="672"/>
        <v>#N/A</v>
      </c>
      <c r="OX69" s="165" t="e">
        <f t="shared" si="673"/>
        <v>#N/A</v>
      </c>
      <c r="OY69" s="165" t="e">
        <f t="shared" si="674"/>
        <v>#N/A</v>
      </c>
      <c r="OZ69" s="165" t="e">
        <f t="shared" si="675"/>
        <v>#N/A</v>
      </c>
      <c r="PA69" s="165" t="e">
        <f t="shared" si="676"/>
        <v>#N/A</v>
      </c>
      <c r="PB69" s="165" t="e">
        <f t="shared" si="677"/>
        <v>#N/A</v>
      </c>
      <c r="PC69" s="165" t="e">
        <f t="shared" si="678"/>
        <v>#N/A</v>
      </c>
      <c r="PD69" s="165" t="e">
        <f t="shared" si="679"/>
        <v>#N/A</v>
      </c>
      <c r="PE69" s="165" t="e">
        <f t="shared" si="680"/>
        <v>#N/A</v>
      </c>
      <c r="PF69" s="165" t="e">
        <f t="shared" si="681"/>
        <v>#N/A</v>
      </c>
      <c r="PG69" s="165" t="e">
        <f t="shared" si="682"/>
        <v>#N/A</v>
      </c>
      <c r="PH69" s="165" t="e">
        <f t="shared" si="683"/>
        <v>#N/A</v>
      </c>
    </row>
    <row r="70" spans="1:424" hidden="1" x14ac:dyDescent="0.45">
      <c r="A70" s="4">
        <v>67</v>
      </c>
      <c r="B70" s="92" t="str">
        <f t="shared" si="684"/>
        <v/>
      </c>
      <c r="C70" s="91"/>
      <c r="D70" s="92" t="str">
        <f t="shared" si="685"/>
        <v/>
      </c>
      <c r="E70" s="120" t="str">
        <f t="shared" si="480"/>
        <v/>
      </c>
      <c r="F70" s="120" t="str">
        <f t="shared" si="481"/>
        <v/>
      </c>
      <c r="G70" s="71" t="str">
        <f t="shared" si="686"/>
        <v/>
      </c>
      <c r="H70" s="23"/>
      <c r="I70" s="55"/>
      <c r="J70" s="298"/>
      <c r="K70" s="72" t="str">
        <f>IF(AND(B70&gt;0,C70&gt;0,D70&gt;0),IF(ISBLANK(J70),IF(ISBLANK(H70),"",(D70-B70)*VLOOKUP(H70,VLookups!$A$4:$B$13,2,FALSE)),J70),"")</f>
        <v/>
      </c>
      <c r="L70" s="73" t="str">
        <f t="shared" si="482"/>
        <v/>
      </c>
      <c r="M70" s="91"/>
      <c r="N70" s="265" t="str">
        <f>IF(AND(M70&gt;0,C70&gt;0,NOT(K70="")),ABS(VLOOKUP($M$1,VLookups!$A$43:$B$44,2,FALSE)-_xlfn.NORM.DIST(M70,G70,K70,TRUE)),"")</f>
        <v/>
      </c>
      <c r="O70" s="90" t="str">
        <f>IF(AND($B70&gt;0,$C70&gt;0,$D70&gt;0,NOT(ISBLANK($H70))),_xlfn.NORM.INV(ABS(VLOOKUP($M$1,VLookups!$A$43:$B$44,2,FALSE)-O$3),$G70,$K70),"")</f>
        <v/>
      </c>
      <c r="P70" s="89" t="str">
        <f>IF(AND($B70&gt;0,$C70&gt;0,$D70&gt;0,NOT(ISBLANK($H70))),_xlfn.NORM.INV(ABS(VLOOKUP($M$1,VLookups!$A$43:$B$44,2,FALSE)-P$3),$G70,$K70),"")</f>
        <v/>
      </c>
      <c r="Q70" s="90" t="str">
        <f>IF(AND($B70&gt;0,$C70&gt;0,$D70&gt;0,NOT(ISBLANK($H70))),_xlfn.NORM.INV(ABS(VLOOKUP($M$1,VLookups!$A$43:$B$44,2,FALSE)-Q$3),$G70,$K70),"")</f>
        <v/>
      </c>
      <c r="R70" s="89" t="str">
        <f>IF(AND($B70&gt;0,$C70&gt;0,$D70&gt;0,NOT(ISBLANK($H70))),_xlfn.NORM.INV(ABS(VLOOKUP($M$1,VLookups!$A$43:$B$44,2,FALSE)-R$3),$G70,$K70),"")</f>
        <v/>
      </c>
      <c r="S70" s="90" t="str">
        <f>IF(AND($B70&gt;0,$C70&gt;0,$D70&gt;0,NOT(ISBLANK($H70))),_xlfn.NORM.INV(ABS(VLOOKUP($M$1,VLookups!$A$43:$B$44,2,FALSE)-S$3),$G70,$K70),"")</f>
        <v/>
      </c>
      <c r="T70" s="89" t="str">
        <f>IF(AND($B70&gt;0,$C70&gt;0,$D70&gt;0,NOT(ISBLANK($H70))),_xlfn.NORM.INV(ABS(VLOOKUP($M$1,VLookups!$A$43:$B$44,2,FALSE)-T$3),$G70,$K70),"")</f>
        <v/>
      </c>
      <c r="U70" s="5"/>
      <c r="V70" s="164" t="str">
        <f t="shared" si="687"/>
        <v/>
      </c>
      <c r="W70" s="47" t="str">
        <f t="shared" si="688"/>
        <v/>
      </c>
      <c r="X70" s="47" t="str">
        <f t="shared" ref="X70:CI73" si="692">IF(ISNONTEXT($V70),Y70-$V70,"")</f>
        <v/>
      </c>
      <c r="Y70" s="47" t="str">
        <f t="shared" si="692"/>
        <v/>
      </c>
      <c r="Z70" s="47" t="str">
        <f t="shared" si="692"/>
        <v/>
      </c>
      <c r="AA70" s="47" t="str">
        <f t="shared" si="692"/>
        <v/>
      </c>
      <c r="AB70" s="47" t="str">
        <f t="shared" si="692"/>
        <v/>
      </c>
      <c r="AC70" s="47" t="str">
        <f t="shared" si="692"/>
        <v/>
      </c>
      <c r="AD70" s="47" t="str">
        <f t="shared" si="692"/>
        <v/>
      </c>
      <c r="AE70" s="47" t="str">
        <f t="shared" si="692"/>
        <v/>
      </c>
      <c r="AF70" s="47" t="str">
        <f t="shared" si="692"/>
        <v/>
      </c>
      <c r="AG70" s="47" t="str">
        <f t="shared" si="692"/>
        <v/>
      </c>
      <c r="AH70" s="47" t="str">
        <f t="shared" si="692"/>
        <v/>
      </c>
      <c r="AI70" s="47" t="str">
        <f t="shared" si="692"/>
        <v/>
      </c>
      <c r="AJ70" s="47" t="str">
        <f t="shared" si="692"/>
        <v/>
      </c>
      <c r="AK70" s="47" t="str">
        <f t="shared" si="692"/>
        <v/>
      </c>
      <c r="AL70" s="47" t="str">
        <f t="shared" si="692"/>
        <v/>
      </c>
      <c r="AM70" s="47" t="str">
        <f t="shared" si="692"/>
        <v/>
      </c>
      <c r="AN70" s="47" t="str">
        <f t="shared" si="692"/>
        <v/>
      </c>
      <c r="AO70" s="47" t="str">
        <f t="shared" si="692"/>
        <v/>
      </c>
      <c r="AP70" s="47" t="str">
        <f t="shared" si="692"/>
        <v/>
      </c>
      <c r="AQ70" s="47" t="str">
        <f t="shared" si="692"/>
        <v/>
      </c>
      <c r="AR70" s="47" t="str">
        <f t="shared" si="692"/>
        <v/>
      </c>
      <c r="AS70" s="47" t="str">
        <f t="shared" si="692"/>
        <v/>
      </c>
      <c r="AT70" s="47" t="str">
        <f t="shared" si="692"/>
        <v/>
      </c>
      <c r="AU70" s="47" t="str">
        <f t="shared" si="692"/>
        <v/>
      </c>
      <c r="AV70" s="47" t="str">
        <f t="shared" si="692"/>
        <v/>
      </c>
      <c r="AW70" s="47" t="str">
        <f t="shared" si="692"/>
        <v/>
      </c>
      <c r="AX70" s="47" t="str">
        <f t="shared" si="692"/>
        <v/>
      </c>
      <c r="AY70" s="47" t="str">
        <f t="shared" si="692"/>
        <v/>
      </c>
      <c r="AZ70" s="47" t="str">
        <f t="shared" si="692"/>
        <v/>
      </c>
      <c r="BA70" s="47" t="str">
        <f t="shared" si="692"/>
        <v/>
      </c>
      <c r="BB70" s="47" t="str">
        <f t="shared" si="692"/>
        <v/>
      </c>
      <c r="BC70" s="47" t="str">
        <f t="shared" si="692"/>
        <v/>
      </c>
      <c r="BD70" s="47" t="str">
        <f t="shared" si="692"/>
        <v/>
      </c>
      <c r="BE70" s="47" t="str">
        <f t="shared" si="692"/>
        <v/>
      </c>
      <c r="BF70" s="47" t="str">
        <f t="shared" si="692"/>
        <v/>
      </c>
      <c r="BG70" s="47" t="str">
        <f t="shared" si="692"/>
        <v/>
      </c>
      <c r="BH70" s="47" t="str">
        <f t="shared" si="692"/>
        <v/>
      </c>
      <c r="BI70" s="47" t="str">
        <f t="shared" si="692"/>
        <v/>
      </c>
      <c r="BJ70" s="47" t="str">
        <f t="shared" si="692"/>
        <v/>
      </c>
      <c r="BK70" s="47" t="str">
        <f t="shared" si="692"/>
        <v/>
      </c>
      <c r="BL70" s="47" t="str">
        <f t="shared" si="692"/>
        <v/>
      </c>
      <c r="BM70" s="47" t="str">
        <f t="shared" si="692"/>
        <v/>
      </c>
      <c r="BN70" s="47" t="str">
        <f t="shared" si="692"/>
        <v/>
      </c>
      <c r="BO70" s="47" t="str">
        <f t="shared" si="692"/>
        <v/>
      </c>
      <c r="BP70" s="47" t="str">
        <f t="shared" si="692"/>
        <v/>
      </c>
      <c r="BQ70" s="47" t="str">
        <f t="shared" si="692"/>
        <v/>
      </c>
      <c r="BR70" s="47" t="str">
        <f t="shared" si="692"/>
        <v/>
      </c>
      <c r="BS70" s="47" t="str">
        <f t="shared" si="692"/>
        <v/>
      </c>
      <c r="BT70" s="47" t="str">
        <f t="shared" si="692"/>
        <v/>
      </c>
      <c r="BU70" s="47" t="str">
        <f t="shared" si="692"/>
        <v/>
      </c>
      <c r="BV70" s="47" t="str">
        <f t="shared" si="692"/>
        <v/>
      </c>
      <c r="BW70" s="47" t="str">
        <f t="shared" si="692"/>
        <v/>
      </c>
      <c r="BX70" s="47" t="str">
        <f t="shared" si="692"/>
        <v/>
      </c>
      <c r="BY70" s="47" t="str">
        <f t="shared" si="692"/>
        <v/>
      </c>
      <c r="BZ70" s="47" t="str">
        <f t="shared" si="692"/>
        <v/>
      </c>
      <c r="CA70" s="47" t="str">
        <f t="shared" si="692"/>
        <v/>
      </c>
      <c r="CB70" s="47" t="str">
        <f t="shared" si="692"/>
        <v/>
      </c>
      <c r="CC70" s="47" t="str">
        <f t="shared" si="692"/>
        <v/>
      </c>
      <c r="CD70" s="47" t="str">
        <f t="shared" si="692"/>
        <v/>
      </c>
      <c r="CE70" s="47" t="str">
        <f t="shared" si="692"/>
        <v/>
      </c>
      <c r="CF70" s="47" t="str">
        <f t="shared" si="692"/>
        <v/>
      </c>
      <c r="CG70" s="47" t="str">
        <f t="shared" si="692"/>
        <v/>
      </c>
      <c r="CH70" s="47" t="str">
        <f t="shared" si="692"/>
        <v/>
      </c>
      <c r="CI70" s="47" t="str">
        <f t="shared" si="692"/>
        <v/>
      </c>
      <c r="CJ70" s="47" t="str">
        <f t="shared" ref="CJ70:DR72" si="693">IF(ISNONTEXT($V70),CK70-$V70,"")</f>
        <v/>
      </c>
      <c r="CK70" s="47" t="str">
        <f t="shared" si="693"/>
        <v/>
      </c>
      <c r="CL70" s="47" t="str">
        <f t="shared" si="693"/>
        <v/>
      </c>
      <c r="CM70" s="47" t="str">
        <f t="shared" si="693"/>
        <v/>
      </c>
      <c r="CN70" s="47" t="str">
        <f t="shared" si="693"/>
        <v/>
      </c>
      <c r="CO70" s="47" t="str">
        <f t="shared" si="693"/>
        <v/>
      </c>
      <c r="CP70" s="47" t="str">
        <f t="shared" si="693"/>
        <v/>
      </c>
      <c r="CQ70" s="47" t="str">
        <f t="shared" si="693"/>
        <v/>
      </c>
      <c r="CR70" s="47" t="str">
        <f t="shared" si="693"/>
        <v/>
      </c>
      <c r="CS70" s="47" t="str">
        <f t="shared" si="693"/>
        <v/>
      </c>
      <c r="CT70" s="47" t="str">
        <f t="shared" si="693"/>
        <v/>
      </c>
      <c r="CU70" s="47" t="str">
        <f t="shared" si="693"/>
        <v/>
      </c>
      <c r="CV70" s="47" t="str">
        <f t="shared" si="693"/>
        <v/>
      </c>
      <c r="CW70" s="47" t="str">
        <f t="shared" si="693"/>
        <v/>
      </c>
      <c r="CX70" s="47" t="str">
        <f t="shared" si="693"/>
        <v/>
      </c>
      <c r="CY70" s="47" t="str">
        <f t="shared" si="693"/>
        <v/>
      </c>
      <c r="CZ70" s="47" t="str">
        <f t="shared" si="693"/>
        <v/>
      </c>
      <c r="DA70" s="47" t="str">
        <f t="shared" si="693"/>
        <v/>
      </c>
      <c r="DB70" s="47" t="str">
        <f t="shared" si="693"/>
        <v/>
      </c>
      <c r="DC70" s="47" t="str">
        <f t="shared" si="693"/>
        <v/>
      </c>
      <c r="DD70" s="47" t="str">
        <f t="shared" si="693"/>
        <v/>
      </c>
      <c r="DE70" s="47" t="str">
        <f t="shared" si="693"/>
        <v/>
      </c>
      <c r="DF70" s="47" t="str">
        <f t="shared" si="693"/>
        <v/>
      </c>
      <c r="DG70" s="47" t="str">
        <f t="shared" si="693"/>
        <v/>
      </c>
      <c r="DH70" s="47" t="str">
        <f t="shared" si="693"/>
        <v/>
      </c>
      <c r="DI70" s="47" t="str">
        <f t="shared" si="693"/>
        <v/>
      </c>
      <c r="DJ70" s="47" t="str">
        <f t="shared" si="693"/>
        <v/>
      </c>
      <c r="DK70" s="47" t="str">
        <f t="shared" si="693"/>
        <v/>
      </c>
      <c r="DL70" s="47" t="str">
        <f t="shared" si="693"/>
        <v/>
      </c>
      <c r="DM70" s="47" t="str">
        <f t="shared" si="693"/>
        <v/>
      </c>
      <c r="DN70" s="47" t="str">
        <f t="shared" si="693"/>
        <v/>
      </c>
      <c r="DO70" s="47" t="str">
        <f t="shared" si="693"/>
        <v/>
      </c>
      <c r="DP70" s="47" t="str">
        <f t="shared" si="693"/>
        <v/>
      </c>
      <c r="DQ70" s="47" t="str">
        <f t="shared" si="693"/>
        <v/>
      </c>
      <c r="DR70" s="47" t="str">
        <f t="shared" si="693"/>
        <v/>
      </c>
      <c r="DS70" s="179" t="str">
        <f t="shared" si="690"/>
        <v/>
      </c>
      <c r="DT70" s="47" t="str">
        <f t="shared" si="691"/>
        <v/>
      </c>
      <c r="DU70" s="47" t="str">
        <f t="shared" ref="DU70:GF73" si="694">IF(ISNONTEXT($V70),DT70+$V70,"")</f>
        <v/>
      </c>
      <c r="DV70" s="47" t="str">
        <f t="shared" si="694"/>
        <v/>
      </c>
      <c r="DW70" s="47" t="str">
        <f t="shared" si="694"/>
        <v/>
      </c>
      <c r="DX70" s="47" t="str">
        <f t="shared" si="694"/>
        <v/>
      </c>
      <c r="DY70" s="47" t="str">
        <f t="shared" si="694"/>
        <v/>
      </c>
      <c r="DZ70" s="47" t="str">
        <f t="shared" si="694"/>
        <v/>
      </c>
      <c r="EA70" s="47" t="str">
        <f t="shared" si="694"/>
        <v/>
      </c>
      <c r="EB70" s="47" t="str">
        <f t="shared" si="694"/>
        <v/>
      </c>
      <c r="EC70" s="47" t="str">
        <f t="shared" si="694"/>
        <v/>
      </c>
      <c r="ED70" s="47" t="str">
        <f t="shared" si="694"/>
        <v/>
      </c>
      <c r="EE70" s="47" t="str">
        <f t="shared" si="694"/>
        <v/>
      </c>
      <c r="EF70" s="47" t="str">
        <f t="shared" si="694"/>
        <v/>
      </c>
      <c r="EG70" s="47" t="str">
        <f t="shared" si="694"/>
        <v/>
      </c>
      <c r="EH70" s="47" t="str">
        <f t="shared" si="694"/>
        <v/>
      </c>
      <c r="EI70" s="47" t="str">
        <f t="shared" si="694"/>
        <v/>
      </c>
      <c r="EJ70" s="47" t="str">
        <f t="shared" si="694"/>
        <v/>
      </c>
      <c r="EK70" s="47" t="str">
        <f t="shared" si="694"/>
        <v/>
      </c>
      <c r="EL70" s="47" t="str">
        <f t="shared" si="694"/>
        <v/>
      </c>
      <c r="EM70" s="47" t="str">
        <f t="shared" si="694"/>
        <v/>
      </c>
      <c r="EN70" s="47" t="str">
        <f t="shared" si="694"/>
        <v/>
      </c>
      <c r="EO70" s="47" t="str">
        <f t="shared" si="694"/>
        <v/>
      </c>
      <c r="EP70" s="47" t="str">
        <f t="shared" si="694"/>
        <v/>
      </c>
      <c r="EQ70" s="47" t="str">
        <f t="shared" si="694"/>
        <v/>
      </c>
      <c r="ER70" s="47" t="str">
        <f t="shared" si="694"/>
        <v/>
      </c>
      <c r="ES70" s="47" t="str">
        <f t="shared" si="694"/>
        <v/>
      </c>
      <c r="ET70" s="47" t="str">
        <f t="shared" si="694"/>
        <v/>
      </c>
      <c r="EU70" s="47" t="str">
        <f t="shared" si="694"/>
        <v/>
      </c>
      <c r="EV70" s="47" t="str">
        <f t="shared" si="694"/>
        <v/>
      </c>
      <c r="EW70" s="47" t="str">
        <f t="shared" si="694"/>
        <v/>
      </c>
      <c r="EX70" s="47" t="str">
        <f t="shared" si="694"/>
        <v/>
      </c>
      <c r="EY70" s="47" t="str">
        <f t="shared" si="694"/>
        <v/>
      </c>
      <c r="EZ70" s="47" t="str">
        <f t="shared" si="694"/>
        <v/>
      </c>
      <c r="FA70" s="47" t="str">
        <f t="shared" si="694"/>
        <v/>
      </c>
      <c r="FB70" s="47" t="str">
        <f t="shared" si="694"/>
        <v/>
      </c>
      <c r="FC70" s="47" t="str">
        <f t="shared" si="694"/>
        <v/>
      </c>
      <c r="FD70" s="47" t="str">
        <f t="shared" si="694"/>
        <v/>
      </c>
      <c r="FE70" s="47" t="str">
        <f t="shared" si="694"/>
        <v/>
      </c>
      <c r="FF70" s="47" t="str">
        <f t="shared" si="694"/>
        <v/>
      </c>
      <c r="FG70" s="47" t="str">
        <f t="shared" si="694"/>
        <v/>
      </c>
      <c r="FH70" s="47" t="str">
        <f t="shared" si="694"/>
        <v/>
      </c>
      <c r="FI70" s="47" t="str">
        <f t="shared" si="694"/>
        <v/>
      </c>
      <c r="FJ70" s="47" t="str">
        <f t="shared" si="694"/>
        <v/>
      </c>
      <c r="FK70" s="47" t="str">
        <f t="shared" si="694"/>
        <v/>
      </c>
      <c r="FL70" s="47" t="str">
        <f t="shared" si="694"/>
        <v/>
      </c>
      <c r="FM70" s="47" t="str">
        <f t="shared" si="694"/>
        <v/>
      </c>
      <c r="FN70" s="47" t="str">
        <f t="shared" si="694"/>
        <v/>
      </c>
      <c r="FO70" s="47" t="str">
        <f t="shared" si="694"/>
        <v/>
      </c>
      <c r="FP70" s="47" t="str">
        <f t="shared" si="694"/>
        <v/>
      </c>
      <c r="FQ70" s="47" t="str">
        <f t="shared" si="694"/>
        <v/>
      </c>
      <c r="FR70" s="47" t="str">
        <f t="shared" si="694"/>
        <v/>
      </c>
      <c r="FS70" s="47" t="str">
        <f t="shared" si="694"/>
        <v/>
      </c>
      <c r="FT70" s="47" t="str">
        <f t="shared" si="694"/>
        <v/>
      </c>
      <c r="FU70" s="47" t="str">
        <f t="shared" si="694"/>
        <v/>
      </c>
      <c r="FV70" s="47" t="str">
        <f t="shared" si="694"/>
        <v/>
      </c>
      <c r="FW70" s="47" t="str">
        <f t="shared" si="694"/>
        <v/>
      </c>
      <c r="FX70" s="47" t="str">
        <f t="shared" si="694"/>
        <v/>
      </c>
      <c r="FY70" s="47" t="str">
        <f t="shared" si="694"/>
        <v/>
      </c>
      <c r="FZ70" s="47" t="str">
        <f t="shared" si="694"/>
        <v/>
      </c>
      <c r="GA70" s="47" t="str">
        <f t="shared" si="694"/>
        <v/>
      </c>
      <c r="GB70" s="47" t="str">
        <f t="shared" si="694"/>
        <v/>
      </c>
      <c r="GC70" s="47" t="str">
        <f t="shared" si="694"/>
        <v/>
      </c>
      <c r="GD70" s="47" t="str">
        <f t="shared" si="694"/>
        <v/>
      </c>
      <c r="GE70" s="47" t="str">
        <f t="shared" si="694"/>
        <v/>
      </c>
      <c r="GF70" s="47" t="str">
        <f t="shared" si="694"/>
        <v/>
      </c>
      <c r="GG70" s="47" t="str">
        <f t="shared" si="477"/>
        <v/>
      </c>
      <c r="GH70" s="47" t="str">
        <f t="shared" si="477"/>
        <v/>
      </c>
      <c r="GI70" s="47" t="str">
        <f t="shared" si="477"/>
        <v/>
      </c>
      <c r="GJ70" s="47" t="str">
        <f t="shared" si="477"/>
        <v/>
      </c>
      <c r="GK70" s="47" t="str">
        <f t="shared" si="477"/>
        <v/>
      </c>
      <c r="GL70" s="47" t="str">
        <f t="shared" si="477"/>
        <v/>
      </c>
      <c r="GM70" s="47" t="str">
        <f t="shared" si="477"/>
        <v/>
      </c>
      <c r="GN70" s="47" t="str">
        <f t="shared" si="477"/>
        <v/>
      </c>
      <c r="GO70" s="47" t="str">
        <f t="shared" si="477"/>
        <v/>
      </c>
      <c r="GP70" s="47" t="str">
        <f t="shared" si="477"/>
        <v/>
      </c>
      <c r="GQ70" s="47" t="str">
        <f t="shared" si="477"/>
        <v/>
      </c>
      <c r="GR70" s="47" t="str">
        <f t="shared" si="477"/>
        <v/>
      </c>
      <c r="GS70" s="47" t="str">
        <f t="shared" si="477"/>
        <v/>
      </c>
      <c r="GT70" s="47" t="str">
        <f t="shared" si="477"/>
        <v/>
      </c>
      <c r="GU70" s="47" t="str">
        <f t="shared" si="477"/>
        <v/>
      </c>
      <c r="GV70" s="47" t="str">
        <f t="shared" si="477"/>
        <v/>
      </c>
      <c r="GW70" s="47" t="str">
        <f t="shared" si="477"/>
        <v/>
      </c>
      <c r="GX70" s="47" t="str">
        <f t="shared" si="477"/>
        <v/>
      </c>
      <c r="GY70" s="47" t="str">
        <f t="shared" si="477"/>
        <v/>
      </c>
      <c r="GZ70" s="47" t="str">
        <f t="shared" si="477"/>
        <v/>
      </c>
      <c r="HA70" s="47" t="str">
        <f t="shared" si="477"/>
        <v/>
      </c>
      <c r="HB70" s="47" t="str">
        <f t="shared" si="477"/>
        <v/>
      </c>
      <c r="HC70" s="47" t="str">
        <f t="shared" si="477"/>
        <v/>
      </c>
      <c r="HD70" s="47" t="str">
        <f t="shared" si="477"/>
        <v/>
      </c>
      <c r="HE70" s="47" t="str">
        <f t="shared" si="477"/>
        <v/>
      </c>
      <c r="HF70" s="47" t="str">
        <f t="shared" si="477"/>
        <v/>
      </c>
      <c r="HG70" s="47" t="str">
        <f t="shared" si="477"/>
        <v/>
      </c>
      <c r="HH70" s="47" t="str">
        <f t="shared" si="477"/>
        <v/>
      </c>
      <c r="HI70" s="47" t="str">
        <f t="shared" si="477"/>
        <v/>
      </c>
      <c r="HJ70" s="47" t="str">
        <f t="shared" si="477"/>
        <v/>
      </c>
      <c r="HK70" s="47" t="str">
        <f t="shared" si="477"/>
        <v/>
      </c>
      <c r="HL70" s="47" t="str">
        <f t="shared" si="477"/>
        <v/>
      </c>
      <c r="HM70" s="47" t="str">
        <f t="shared" si="477"/>
        <v/>
      </c>
      <c r="HN70" s="47" t="str">
        <f t="shared" si="477"/>
        <v/>
      </c>
      <c r="HO70" s="47" t="str">
        <f t="shared" si="477"/>
        <v/>
      </c>
      <c r="HP70" s="165" t="e">
        <f t="shared" si="483"/>
        <v>#N/A</v>
      </c>
      <c r="HQ70" s="165" t="e">
        <f t="shared" si="484"/>
        <v>#N/A</v>
      </c>
      <c r="HR70" s="165" t="e">
        <f t="shared" si="485"/>
        <v>#N/A</v>
      </c>
      <c r="HS70" s="165" t="e">
        <f t="shared" si="486"/>
        <v>#N/A</v>
      </c>
      <c r="HT70" s="165" t="e">
        <f t="shared" si="487"/>
        <v>#N/A</v>
      </c>
      <c r="HU70" s="165" t="e">
        <f t="shared" si="488"/>
        <v>#N/A</v>
      </c>
      <c r="HV70" s="165" t="e">
        <f t="shared" si="489"/>
        <v>#N/A</v>
      </c>
      <c r="HW70" s="165" t="e">
        <f t="shared" si="490"/>
        <v>#N/A</v>
      </c>
      <c r="HX70" s="165" t="e">
        <f t="shared" si="491"/>
        <v>#N/A</v>
      </c>
      <c r="HY70" s="165" t="e">
        <f t="shared" si="492"/>
        <v>#N/A</v>
      </c>
      <c r="HZ70" s="165" t="e">
        <f t="shared" si="493"/>
        <v>#N/A</v>
      </c>
      <c r="IA70" s="165" t="e">
        <f t="shared" si="494"/>
        <v>#N/A</v>
      </c>
      <c r="IB70" s="165" t="e">
        <f t="shared" si="495"/>
        <v>#N/A</v>
      </c>
      <c r="IC70" s="165" t="e">
        <f t="shared" si="496"/>
        <v>#N/A</v>
      </c>
      <c r="ID70" s="165" t="e">
        <f t="shared" si="497"/>
        <v>#N/A</v>
      </c>
      <c r="IE70" s="165" t="e">
        <f t="shared" si="498"/>
        <v>#N/A</v>
      </c>
      <c r="IF70" s="165" t="e">
        <f t="shared" si="499"/>
        <v>#N/A</v>
      </c>
      <c r="IG70" s="165" t="e">
        <f t="shared" si="500"/>
        <v>#N/A</v>
      </c>
      <c r="IH70" s="165" t="e">
        <f t="shared" si="501"/>
        <v>#N/A</v>
      </c>
      <c r="II70" s="165" t="e">
        <f t="shared" si="502"/>
        <v>#N/A</v>
      </c>
      <c r="IJ70" s="165" t="e">
        <f t="shared" si="503"/>
        <v>#N/A</v>
      </c>
      <c r="IK70" s="165" t="e">
        <f t="shared" si="504"/>
        <v>#N/A</v>
      </c>
      <c r="IL70" s="165" t="e">
        <f t="shared" si="505"/>
        <v>#N/A</v>
      </c>
      <c r="IM70" s="165" t="e">
        <f t="shared" si="506"/>
        <v>#N/A</v>
      </c>
      <c r="IN70" s="165" t="e">
        <f t="shared" si="507"/>
        <v>#N/A</v>
      </c>
      <c r="IO70" s="165" t="e">
        <f t="shared" si="508"/>
        <v>#N/A</v>
      </c>
      <c r="IP70" s="165" t="e">
        <f t="shared" si="509"/>
        <v>#N/A</v>
      </c>
      <c r="IQ70" s="165" t="e">
        <f t="shared" si="510"/>
        <v>#N/A</v>
      </c>
      <c r="IR70" s="165" t="e">
        <f t="shared" si="511"/>
        <v>#N/A</v>
      </c>
      <c r="IS70" s="165" t="e">
        <f t="shared" si="512"/>
        <v>#N/A</v>
      </c>
      <c r="IT70" s="165" t="e">
        <f t="shared" si="513"/>
        <v>#N/A</v>
      </c>
      <c r="IU70" s="165" t="e">
        <f t="shared" si="514"/>
        <v>#N/A</v>
      </c>
      <c r="IV70" s="165" t="e">
        <f t="shared" si="515"/>
        <v>#N/A</v>
      </c>
      <c r="IW70" s="165" t="e">
        <f t="shared" si="516"/>
        <v>#N/A</v>
      </c>
      <c r="IX70" s="165" t="e">
        <f t="shared" si="517"/>
        <v>#N/A</v>
      </c>
      <c r="IY70" s="165" t="e">
        <f t="shared" si="518"/>
        <v>#N/A</v>
      </c>
      <c r="IZ70" s="165" t="e">
        <f t="shared" si="519"/>
        <v>#N/A</v>
      </c>
      <c r="JA70" s="165" t="e">
        <f t="shared" si="520"/>
        <v>#N/A</v>
      </c>
      <c r="JB70" s="165" t="e">
        <f t="shared" si="521"/>
        <v>#N/A</v>
      </c>
      <c r="JC70" s="165" t="e">
        <f t="shared" si="522"/>
        <v>#N/A</v>
      </c>
      <c r="JD70" s="165" t="e">
        <f t="shared" si="523"/>
        <v>#N/A</v>
      </c>
      <c r="JE70" s="165" t="e">
        <f t="shared" si="524"/>
        <v>#N/A</v>
      </c>
      <c r="JF70" s="165" t="e">
        <f t="shared" si="525"/>
        <v>#N/A</v>
      </c>
      <c r="JG70" s="165" t="e">
        <f t="shared" si="526"/>
        <v>#N/A</v>
      </c>
      <c r="JH70" s="165" t="e">
        <f t="shared" si="527"/>
        <v>#N/A</v>
      </c>
      <c r="JI70" s="165" t="e">
        <f t="shared" si="528"/>
        <v>#N/A</v>
      </c>
      <c r="JJ70" s="165" t="e">
        <f t="shared" si="529"/>
        <v>#N/A</v>
      </c>
      <c r="JK70" s="165" t="e">
        <f t="shared" si="530"/>
        <v>#N/A</v>
      </c>
      <c r="JL70" s="165" t="e">
        <f t="shared" si="531"/>
        <v>#N/A</v>
      </c>
      <c r="JM70" s="165" t="e">
        <f t="shared" si="532"/>
        <v>#N/A</v>
      </c>
      <c r="JN70" s="165" t="e">
        <f t="shared" si="533"/>
        <v>#N/A</v>
      </c>
      <c r="JO70" s="165" t="e">
        <f t="shared" si="534"/>
        <v>#N/A</v>
      </c>
      <c r="JP70" s="165" t="e">
        <f t="shared" si="535"/>
        <v>#N/A</v>
      </c>
      <c r="JQ70" s="165" t="e">
        <f t="shared" si="536"/>
        <v>#N/A</v>
      </c>
      <c r="JR70" s="165" t="e">
        <f t="shared" si="537"/>
        <v>#N/A</v>
      </c>
      <c r="JS70" s="165" t="e">
        <f t="shared" si="538"/>
        <v>#N/A</v>
      </c>
      <c r="JT70" s="165" t="e">
        <f t="shared" si="539"/>
        <v>#N/A</v>
      </c>
      <c r="JU70" s="165" t="e">
        <f t="shared" si="540"/>
        <v>#N/A</v>
      </c>
      <c r="JV70" s="165" t="e">
        <f t="shared" si="541"/>
        <v>#N/A</v>
      </c>
      <c r="JW70" s="165" t="e">
        <f t="shared" si="542"/>
        <v>#N/A</v>
      </c>
      <c r="JX70" s="165" t="e">
        <f t="shared" si="543"/>
        <v>#N/A</v>
      </c>
      <c r="JY70" s="165" t="e">
        <f t="shared" si="544"/>
        <v>#N/A</v>
      </c>
      <c r="JZ70" s="165" t="e">
        <f t="shared" si="545"/>
        <v>#N/A</v>
      </c>
      <c r="KA70" s="165" t="e">
        <f t="shared" si="546"/>
        <v>#N/A</v>
      </c>
      <c r="KB70" s="165" t="e">
        <f t="shared" si="547"/>
        <v>#N/A</v>
      </c>
      <c r="KC70" s="165" t="e">
        <f t="shared" si="548"/>
        <v>#N/A</v>
      </c>
      <c r="KD70" s="165" t="e">
        <f t="shared" si="549"/>
        <v>#N/A</v>
      </c>
      <c r="KE70" s="165" t="e">
        <f t="shared" si="550"/>
        <v>#N/A</v>
      </c>
      <c r="KF70" s="165" t="e">
        <f t="shared" si="551"/>
        <v>#N/A</v>
      </c>
      <c r="KG70" s="165" t="e">
        <f t="shared" si="552"/>
        <v>#N/A</v>
      </c>
      <c r="KH70" s="165" t="e">
        <f t="shared" si="553"/>
        <v>#N/A</v>
      </c>
      <c r="KI70" s="165" t="e">
        <f t="shared" si="554"/>
        <v>#N/A</v>
      </c>
      <c r="KJ70" s="165" t="e">
        <f t="shared" si="555"/>
        <v>#N/A</v>
      </c>
      <c r="KK70" s="165" t="e">
        <f t="shared" si="556"/>
        <v>#N/A</v>
      </c>
      <c r="KL70" s="165" t="e">
        <f t="shared" si="557"/>
        <v>#N/A</v>
      </c>
      <c r="KM70" s="165" t="e">
        <f t="shared" si="558"/>
        <v>#N/A</v>
      </c>
      <c r="KN70" s="165" t="e">
        <f t="shared" si="559"/>
        <v>#N/A</v>
      </c>
      <c r="KO70" s="165" t="e">
        <f t="shared" si="560"/>
        <v>#N/A</v>
      </c>
      <c r="KP70" s="165" t="e">
        <f t="shared" si="561"/>
        <v>#N/A</v>
      </c>
      <c r="KQ70" s="165" t="e">
        <f t="shared" si="562"/>
        <v>#N/A</v>
      </c>
      <c r="KR70" s="165" t="e">
        <f t="shared" si="563"/>
        <v>#N/A</v>
      </c>
      <c r="KS70" s="165" t="e">
        <f t="shared" si="564"/>
        <v>#N/A</v>
      </c>
      <c r="KT70" s="165" t="e">
        <f t="shared" si="565"/>
        <v>#N/A</v>
      </c>
      <c r="KU70" s="165" t="e">
        <f t="shared" si="566"/>
        <v>#N/A</v>
      </c>
      <c r="KV70" s="165" t="e">
        <f t="shared" si="567"/>
        <v>#N/A</v>
      </c>
      <c r="KW70" s="165" t="e">
        <f t="shared" si="568"/>
        <v>#N/A</v>
      </c>
      <c r="KX70" s="165" t="e">
        <f t="shared" si="569"/>
        <v>#N/A</v>
      </c>
      <c r="KY70" s="165" t="e">
        <f t="shared" si="570"/>
        <v>#N/A</v>
      </c>
      <c r="KZ70" s="165" t="e">
        <f t="shared" si="571"/>
        <v>#N/A</v>
      </c>
      <c r="LA70" s="165" t="e">
        <f t="shared" si="572"/>
        <v>#N/A</v>
      </c>
      <c r="LB70" s="165" t="e">
        <f t="shared" si="573"/>
        <v>#N/A</v>
      </c>
      <c r="LC70" s="165" t="e">
        <f t="shared" si="574"/>
        <v>#N/A</v>
      </c>
      <c r="LD70" s="165" t="e">
        <f t="shared" si="575"/>
        <v>#N/A</v>
      </c>
      <c r="LE70" s="165" t="e">
        <f t="shared" si="576"/>
        <v>#N/A</v>
      </c>
      <c r="LF70" s="165" t="e">
        <f t="shared" si="577"/>
        <v>#N/A</v>
      </c>
      <c r="LG70" s="165" t="e">
        <f t="shared" si="578"/>
        <v>#N/A</v>
      </c>
      <c r="LH70" s="165" t="e">
        <f t="shared" si="579"/>
        <v>#N/A</v>
      </c>
      <c r="LI70" s="165" t="e">
        <f t="shared" si="580"/>
        <v>#N/A</v>
      </c>
      <c r="LJ70" s="165" t="e">
        <f t="shared" si="581"/>
        <v>#N/A</v>
      </c>
      <c r="LK70" s="165" t="e">
        <f t="shared" si="582"/>
        <v>#N/A</v>
      </c>
      <c r="LL70" s="165" t="e">
        <f t="shared" si="583"/>
        <v>#N/A</v>
      </c>
      <c r="LM70" s="165" t="e">
        <f t="shared" si="584"/>
        <v>#N/A</v>
      </c>
      <c r="LN70" s="165" t="e">
        <f t="shared" si="585"/>
        <v>#N/A</v>
      </c>
      <c r="LO70" s="165" t="e">
        <f t="shared" si="586"/>
        <v>#N/A</v>
      </c>
      <c r="LP70" s="165" t="e">
        <f t="shared" si="587"/>
        <v>#N/A</v>
      </c>
      <c r="LQ70" s="165" t="e">
        <f t="shared" si="588"/>
        <v>#N/A</v>
      </c>
      <c r="LR70" s="165" t="e">
        <f t="shared" si="589"/>
        <v>#N/A</v>
      </c>
      <c r="LS70" s="165" t="e">
        <f t="shared" si="590"/>
        <v>#N/A</v>
      </c>
      <c r="LT70" s="165" t="e">
        <f t="shared" si="591"/>
        <v>#N/A</v>
      </c>
      <c r="LU70" s="165" t="e">
        <f t="shared" si="592"/>
        <v>#N/A</v>
      </c>
      <c r="LV70" s="165" t="e">
        <f t="shared" si="593"/>
        <v>#N/A</v>
      </c>
      <c r="LW70" s="165" t="e">
        <f t="shared" si="594"/>
        <v>#N/A</v>
      </c>
      <c r="LX70" s="165" t="e">
        <f t="shared" si="595"/>
        <v>#N/A</v>
      </c>
      <c r="LY70" s="165" t="e">
        <f t="shared" si="596"/>
        <v>#N/A</v>
      </c>
      <c r="LZ70" s="165" t="e">
        <f t="shared" si="597"/>
        <v>#N/A</v>
      </c>
      <c r="MA70" s="165" t="e">
        <f t="shared" si="598"/>
        <v>#N/A</v>
      </c>
      <c r="MB70" s="165" t="e">
        <f t="shared" si="599"/>
        <v>#N/A</v>
      </c>
      <c r="MC70" s="165" t="e">
        <f t="shared" si="600"/>
        <v>#N/A</v>
      </c>
      <c r="MD70" s="165" t="e">
        <f t="shared" si="601"/>
        <v>#N/A</v>
      </c>
      <c r="ME70" s="165" t="e">
        <f t="shared" si="602"/>
        <v>#N/A</v>
      </c>
      <c r="MF70" s="165" t="e">
        <f t="shared" si="603"/>
        <v>#N/A</v>
      </c>
      <c r="MG70" s="165" t="e">
        <f t="shared" si="604"/>
        <v>#N/A</v>
      </c>
      <c r="MH70" s="165" t="e">
        <f t="shared" si="605"/>
        <v>#N/A</v>
      </c>
      <c r="MI70" s="165" t="e">
        <f t="shared" si="606"/>
        <v>#N/A</v>
      </c>
      <c r="MJ70" s="165" t="e">
        <f t="shared" si="607"/>
        <v>#N/A</v>
      </c>
      <c r="MK70" s="165" t="e">
        <f t="shared" si="608"/>
        <v>#N/A</v>
      </c>
      <c r="ML70" s="165" t="e">
        <f t="shared" si="609"/>
        <v>#N/A</v>
      </c>
      <c r="MM70" s="165" t="e">
        <f t="shared" si="610"/>
        <v>#N/A</v>
      </c>
      <c r="MN70" s="165" t="e">
        <f t="shared" si="611"/>
        <v>#N/A</v>
      </c>
      <c r="MO70" s="165" t="e">
        <f t="shared" si="612"/>
        <v>#N/A</v>
      </c>
      <c r="MP70" s="165" t="e">
        <f t="shared" si="613"/>
        <v>#N/A</v>
      </c>
      <c r="MQ70" s="165" t="e">
        <f t="shared" si="614"/>
        <v>#N/A</v>
      </c>
      <c r="MR70" s="165" t="e">
        <f t="shared" si="615"/>
        <v>#N/A</v>
      </c>
      <c r="MS70" s="165" t="e">
        <f t="shared" si="616"/>
        <v>#N/A</v>
      </c>
      <c r="MT70" s="165" t="e">
        <f t="shared" si="617"/>
        <v>#N/A</v>
      </c>
      <c r="MU70" s="165" t="e">
        <f t="shared" si="618"/>
        <v>#N/A</v>
      </c>
      <c r="MV70" s="165" t="e">
        <f t="shared" si="619"/>
        <v>#N/A</v>
      </c>
      <c r="MW70" s="165" t="e">
        <f t="shared" si="620"/>
        <v>#N/A</v>
      </c>
      <c r="MX70" s="165" t="e">
        <f t="shared" si="621"/>
        <v>#N/A</v>
      </c>
      <c r="MY70" s="165" t="e">
        <f t="shared" si="622"/>
        <v>#N/A</v>
      </c>
      <c r="MZ70" s="165" t="e">
        <f t="shared" si="623"/>
        <v>#N/A</v>
      </c>
      <c r="NA70" s="165" t="e">
        <f t="shared" si="624"/>
        <v>#N/A</v>
      </c>
      <c r="NB70" s="165" t="e">
        <f t="shared" si="625"/>
        <v>#N/A</v>
      </c>
      <c r="NC70" s="165" t="e">
        <f t="shared" si="626"/>
        <v>#N/A</v>
      </c>
      <c r="ND70" s="165" t="e">
        <f t="shared" si="627"/>
        <v>#N/A</v>
      </c>
      <c r="NE70" s="165" t="e">
        <f t="shared" si="628"/>
        <v>#N/A</v>
      </c>
      <c r="NF70" s="165" t="e">
        <f t="shared" si="629"/>
        <v>#N/A</v>
      </c>
      <c r="NG70" s="165" t="e">
        <f t="shared" si="630"/>
        <v>#N/A</v>
      </c>
      <c r="NH70" s="165" t="e">
        <f t="shared" si="631"/>
        <v>#N/A</v>
      </c>
      <c r="NI70" s="165" t="e">
        <f t="shared" si="632"/>
        <v>#N/A</v>
      </c>
      <c r="NJ70" s="165" t="e">
        <f t="shared" si="633"/>
        <v>#N/A</v>
      </c>
      <c r="NK70" s="165" t="e">
        <f t="shared" si="634"/>
        <v>#N/A</v>
      </c>
      <c r="NL70" s="165" t="e">
        <f t="shared" si="635"/>
        <v>#N/A</v>
      </c>
      <c r="NM70" s="165" t="e">
        <f t="shared" si="636"/>
        <v>#N/A</v>
      </c>
      <c r="NN70" s="165" t="e">
        <f t="shared" si="637"/>
        <v>#N/A</v>
      </c>
      <c r="NO70" s="165" t="e">
        <f t="shared" si="638"/>
        <v>#N/A</v>
      </c>
      <c r="NP70" s="165" t="e">
        <f t="shared" si="639"/>
        <v>#N/A</v>
      </c>
      <c r="NQ70" s="165" t="e">
        <f t="shared" si="640"/>
        <v>#N/A</v>
      </c>
      <c r="NR70" s="165" t="e">
        <f t="shared" si="641"/>
        <v>#N/A</v>
      </c>
      <c r="NS70" s="165" t="e">
        <f t="shared" si="642"/>
        <v>#N/A</v>
      </c>
      <c r="NT70" s="165" t="e">
        <f t="shared" si="643"/>
        <v>#N/A</v>
      </c>
      <c r="NU70" s="165" t="e">
        <f t="shared" si="644"/>
        <v>#N/A</v>
      </c>
      <c r="NV70" s="165" t="e">
        <f t="shared" si="645"/>
        <v>#N/A</v>
      </c>
      <c r="NW70" s="165" t="e">
        <f t="shared" si="646"/>
        <v>#N/A</v>
      </c>
      <c r="NX70" s="165" t="e">
        <f t="shared" si="647"/>
        <v>#N/A</v>
      </c>
      <c r="NY70" s="165" t="e">
        <f t="shared" si="648"/>
        <v>#N/A</v>
      </c>
      <c r="NZ70" s="165" t="e">
        <f t="shared" si="649"/>
        <v>#N/A</v>
      </c>
      <c r="OA70" s="165" t="e">
        <f t="shared" si="650"/>
        <v>#N/A</v>
      </c>
      <c r="OB70" s="165" t="e">
        <f t="shared" si="651"/>
        <v>#N/A</v>
      </c>
      <c r="OC70" s="165" t="e">
        <f t="shared" si="652"/>
        <v>#N/A</v>
      </c>
      <c r="OD70" s="165" t="e">
        <f t="shared" si="653"/>
        <v>#N/A</v>
      </c>
      <c r="OE70" s="165" t="e">
        <f t="shared" si="654"/>
        <v>#N/A</v>
      </c>
      <c r="OF70" s="165" t="e">
        <f t="shared" si="655"/>
        <v>#N/A</v>
      </c>
      <c r="OG70" s="165" t="e">
        <f t="shared" si="656"/>
        <v>#N/A</v>
      </c>
      <c r="OH70" s="165" t="e">
        <f t="shared" si="657"/>
        <v>#N/A</v>
      </c>
      <c r="OI70" s="165" t="e">
        <f t="shared" si="658"/>
        <v>#N/A</v>
      </c>
      <c r="OJ70" s="165" t="e">
        <f t="shared" si="659"/>
        <v>#N/A</v>
      </c>
      <c r="OK70" s="165" t="e">
        <f t="shared" si="660"/>
        <v>#N/A</v>
      </c>
      <c r="OL70" s="165" t="e">
        <f t="shared" si="661"/>
        <v>#N/A</v>
      </c>
      <c r="OM70" s="165" t="e">
        <f t="shared" si="662"/>
        <v>#N/A</v>
      </c>
      <c r="ON70" s="165" t="e">
        <f t="shared" si="663"/>
        <v>#N/A</v>
      </c>
      <c r="OO70" s="165" t="e">
        <f t="shared" si="664"/>
        <v>#N/A</v>
      </c>
      <c r="OP70" s="165" t="e">
        <f t="shared" si="665"/>
        <v>#N/A</v>
      </c>
      <c r="OQ70" s="165" t="e">
        <f t="shared" si="666"/>
        <v>#N/A</v>
      </c>
      <c r="OR70" s="165" t="e">
        <f t="shared" si="667"/>
        <v>#N/A</v>
      </c>
      <c r="OS70" s="165" t="e">
        <f t="shared" si="668"/>
        <v>#N/A</v>
      </c>
      <c r="OT70" s="165" t="e">
        <f t="shared" si="669"/>
        <v>#N/A</v>
      </c>
      <c r="OU70" s="165" t="e">
        <f t="shared" si="670"/>
        <v>#N/A</v>
      </c>
      <c r="OV70" s="165" t="e">
        <f t="shared" si="671"/>
        <v>#N/A</v>
      </c>
      <c r="OW70" s="165" t="e">
        <f t="shared" si="672"/>
        <v>#N/A</v>
      </c>
      <c r="OX70" s="165" t="e">
        <f t="shared" si="673"/>
        <v>#N/A</v>
      </c>
      <c r="OY70" s="165" t="e">
        <f t="shared" si="674"/>
        <v>#N/A</v>
      </c>
      <c r="OZ70" s="165" t="e">
        <f t="shared" si="675"/>
        <v>#N/A</v>
      </c>
      <c r="PA70" s="165" t="e">
        <f t="shared" si="676"/>
        <v>#N/A</v>
      </c>
      <c r="PB70" s="165" t="e">
        <f t="shared" si="677"/>
        <v>#N/A</v>
      </c>
      <c r="PC70" s="165" t="e">
        <f t="shared" si="678"/>
        <v>#N/A</v>
      </c>
      <c r="PD70" s="165" t="e">
        <f t="shared" si="679"/>
        <v>#N/A</v>
      </c>
      <c r="PE70" s="165" t="e">
        <f t="shared" si="680"/>
        <v>#N/A</v>
      </c>
      <c r="PF70" s="165" t="e">
        <f t="shared" si="681"/>
        <v>#N/A</v>
      </c>
      <c r="PG70" s="165" t="e">
        <f t="shared" si="682"/>
        <v>#N/A</v>
      </c>
      <c r="PH70" s="165" t="e">
        <f t="shared" si="683"/>
        <v>#N/A</v>
      </c>
    </row>
    <row r="71" spans="1:424" hidden="1" x14ac:dyDescent="0.45">
      <c r="A71" s="4">
        <v>68</v>
      </c>
      <c r="B71" s="92" t="str">
        <f t="shared" si="684"/>
        <v/>
      </c>
      <c r="C71" s="91"/>
      <c r="D71" s="92" t="str">
        <f t="shared" si="685"/>
        <v/>
      </c>
      <c r="E71" s="120" t="str">
        <f t="shared" si="480"/>
        <v/>
      </c>
      <c r="F71" s="120" t="str">
        <f t="shared" si="481"/>
        <v/>
      </c>
      <c r="G71" s="71" t="str">
        <f t="shared" si="686"/>
        <v/>
      </c>
      <c r="H71" s="23"/>
      <c r="I71" s="55"/>
      <c r="J71" s="298"/>
      <c r="K71" s="72" t="str">
        <f>IF(AND(B71&gt;0,C71&gt;0,D71&gt;0),IF(ISBLANK(J71),IF(ISBLANK(H71),"",(D71-B71)*VLOOKUP(H71,VLookups!$A$4:$B$13,2,FALSE)),J71),"")</f>
        <v/>
      </c>
      <c r="L71" s="73" t="str">
        <f t="shared" si="482"/>
        <v/>
      </c>
      <c r="M71" s="91"/>
      <c r="N71" s="265" t="str">
        <f>IF(AND(M71&gt;0,C71&gt;0,NOT(K71="")),ABS(VLOOKUP($M$1,VLookups!$A$43:$B$44,2,FALSE)-_xlfn.NORM.DIST(M71,G71,K71,TRUE)),"")</f>
        <v/>
      </c>
      <c r="O71" s="90" t="str">
        <f>IF(AND($B71&gt;0,$C71&gt;0,$D71&gt;0,NOT(ISBLANK($H71))),_xlfn.NORM.INV(ABS(VLOOKUP($M$1,VLookups!$A$43:$B$44,2,FALSE)-O$3),$G71,$K71),"")</f>
        <v/>
      </c>
      <c r="P71" s="89" t="str">
        <f>IF(AND($B71&gt;0,$C71&gt;0,$D71&gt;0,NOT(ISBLANK($H71))),_xlfn.NORM.INV(ABS(VLOOKUP($M$1,VLookups!$A$43:$B$44,2,FALSE)-P$3),$G71,$K71),"")</f>
        <v/>
      </c>
      <c r="Q71" s="90" t="str">
        <f>IF(AND($B71&gt;0,$C71&gt;0,$D71&gt;0,NOT(ISBLANK($H71))),_xlfn.NORM.INV(ABS(VLOOKUP($M$1,VLookups!$A$43:$B$44,2,FALSE)-Q$3),$G71,$K71),"")</f>
        <v/>
      </c>
      <c r="R71" s="89" t="str">
        <f>IF(AND($B71&gt;0,$C71&gt;0,$D71&gt;0,NOT(ISBLANK($H71))),_xlfn.NORM.INV(ABS(VLOOKUP($M$1,VLookups!$A$43:$B$44,2,FALSE)-R$3),$G71,$K71),"")</f>
        <v/>
      </c>
      <c r="S71" s="90" t="str">
        <f>IF(AND($B71&gt;0,$C71&gt;0,$D71&gt;0,NOT(ISBLANK($H71))),_xlfn.NORM.INV(ABS(VLOOKUP($M$1,VLookups!$A$43:$B$44,2,FALSE)-S$3),$G71,$K71),"")</f>
        <v/>
      </c>
      <c r="T71" s="89" t="str">
        <f>IF(AND($B71&gt;0,$C71&gt;0,$D71&gt;0,NOT(ISBLANK($H71))),_xlfn.NORM.INV(ABS(VLOOKUP($M$1,VLookups!$A$43:$B$44,2,FALSE)-T$3),$G71,$K71),"")</f>
        <v/>
      </c>
      <c r="U71" s="5"/>
      <c r="V71" s="164" t="str">
        <f t="shared" si="687"/>
        <v/>
      </c>
      <c r="W71" s="47" t="str">
        <f t="shared" si="688"/>
        <v/>
      </c>
      <c r="X71" s="47" t="str">
        <f t="shared" si="692"/>
        <v/>
      </c>
      <c r="Y71" s="47" t="str">
        <f t="shared" si="692"/>
        <v/>
      </c>
      <c r="Z71" s="47" t="str">
        <f t="shared" si="692"/>
        <v/>
      </c>
      <c r="AA71" s="47" t="str">
        <f t="shared" si="692"/>
        <v/>
      </c>
      <c r="AB71" s="47" t="str">
        <f t="shared" si="692"/>
        <v/>
      </c>
      <c r="AC71" s="47" t="str">
        <f t="shared" si="692"/>
        <v/>
      </c>
      <c r="AD71" s="47" t="str">
        <f t="shared" si="692"/>
        <v/>
      </c>
      <c r="AE71" s="47" t="str">
        <f t="shared" si="692"/>
        <v/>
      </c>
      <c r="AF71" s="47" t="str">
        <f t="shared" si="692"/>
        <v/>
      </c>
      <c r="AG71" s="47" t="str">
        <f t="shared" si="692"/>
        <v/>
      </c>
      <c r="AH71" s="47" t="str">
        <f t="shared" si="692"/>
        <v/>
      </c>
      <c r="AI71" s="47" t="str">
        <f t="shared" si="692"/>
        <v/>
      </c>
      <c r="AJ71" s="47" t="str">
        <f t="shared" si="692"/>
        <v/>
      </c>
      <c r="AK71" s="47" t="str">
        <f t="shared" si="692"/>
        <v/>
      </c>
      <c r="AL71" s="47" t="str">
        <f t="shared" si="692"/>
        <v/>
      </c>
      <c r="AM71" s="47" t="str">
        <f t="shared" si="692"/>
        <v/>
      </c>
      <c r="AN71" s="47" t="str">
        <f t="shared" si="692"/>
        <v/>
      </c>
      <c r="AO71" s="47" t="str">
        <f t="shared" si="692"/>
        <v/>
      </c>
      <c r="AP71" s="47" t="str">
        <f t="shared" si="692"/>
        <v/>
      </c>
      <c r="AQ71" s="47" t="str">
        <f t="shared" si="692"/>
        <v/>
      </c>
      <c r="AR71" s="47" t="str">
        <f t="shared" si="692"/>
        <v/>
      </c>
      <c r="AS71" s="47" t="str">
        <f t="shared" si="692"/>
        <v/>
      </c>
      <c r="AT71" s="47" t="str">
        <f t="shared" si="692"/>
        <v/>
      </c>
      <c r="AU71" s="47" t="str">
        <f t="shared" si="692"/>
        <v/>
      </c>
      <c r="AV71" s="47" t="str">
        <f t="shared" si="692"/>
        <v/>
      </c>
      <c r="AW71" s="47" t="str">
        <f t="shared" si="692"/>
        <v/>
      </c>
      <c r="AX71" s="47" t="str">
        <f t="shared" si="692"/>
        <v/>
      </c>
      <c r="AY71" s="47" t="str">
        <f t="shared" si="692"/>
        <v/>
      </c>
      <c r="AZ71" s="47" t="str">
        <f t="shared" si="692"/>
        <v/>
      </c>
      <c r="BA71" s="47" t="str">
        <f t="shared" si="692"/>
        <v/>
      </c>
      <c r="BB71" s="47" t="str">
        <f t="shared" si="692"/>
        <v/>
      </c>
      <c r="BC71" s="47" t="str">
        <f t="shared" si="692"/>
        <v/>
      </c>
      <c r="BD71" s="47" t="str">
        <f t="shared" si="692"/>
        <v/>
      </c>
      <c r="BE71" s="47" t="str">
        <f t="shared" si="692"/>
        <v/>
      </c>
      <c r="BF71" s="47" t="str">
        <f t="shared" si="692"/>
        <v/>
      </c>
      <c r="BG71" s="47" t="str">
        <f t="shared" si="692"/>
        <v/>
      </c>
      <c r="BH71" s="47" t="str">
        <f t="shared" si="692"/>
        <v/>
      </c>
      <c r="BI71" s="47" t="str">
        <f t="shared" si="692"/>
        <v/>
      </c>
      <c r="BJ71" s="47" t="str">
        <f t="shared" si="692"/>
        <v/>
      </c>
      <c r="BK71" s="47" t="str">
        <f t="shared" si="692"/>
        <v/>
      </c>
      <c r="BL71" s="47" t="str">
        <f t="shared" si="692"/>
        <v/>
      </c>
      <c r="BM71" s="47" t="str">
        <f t="shared" si="692"/>
        <v/>
      </c>
      <c r="BN71" s="47" t="str">
        <f t="shared" si="692"/>
        <v/>
      </c>
      <c r="BO71" s="47" t="str">
        <f t="shared" si="692"/>
        <v/>
      </c>
      <c r="BP71" s="47" t="str">
        <f t="shared" si="692"/>
        <v/>
      </c>
      <c r="BQ71" s="47" t="str">
        <f t="shared" si="692"/>
        <v/>
      </c>
      <c r="BR71" s="47" t="str">
        <f t="shared" si="692"/>
        <v/>
      </c>
      <c r="BS71" s="47" t="str">
        <f t="shared" si="692"/>
        <v/>
      </c>
      <c r="BT71" s="47" t="str">
        <f t="shared" si="692"/>
        <v/>
      </c>
      <c r="BU71" s="47" t="str">
        <f t="shared" si="692"/>
        <v/>
      </c>
      <c r="BV71" s="47" t="str">
        <f t="shared" si="692"/>
        <v/>
      </c>
      <c r="BW71" s="47" t="str">
        <f t="shared" si="692"/>
        <v/>
      </c>
      <c r="BX71" s="47" t="str">
        <f t="shared" si="692"/>
        <v/>
      </c>
      <c r="BY71" s="47" t="str">
        <f t="shared" si="692"/>
        <v/>
      </c>
      <c r="BZ71" s="47" t="str">
        <f t="shared" si="692"/>
        <v/>
      </c>
      <c r="CA71" s="47" t="str">
        <f t="shared" si="692"/>
        <v/>
      </c>
      <c r="CB71" s="47" t="str">
        <f t="shared" si="692"/>
        <v/>
      </c>
      <c r="CC71" s="47" t="str">
        <f t="shared" si="692"/>
        <v/>
      </c>
      <c r="CD71" s="47" t="str">
        <f t="shared" si="692"/>
        <v/>
      </c>
      <c r="CE71" s="47" t="str">
        <f t="shared" si="692"/>
        <v/>
      </c>
      <c r="CF71" s="47" t="str">
        <f t="shared" si="692"/>
        <v/>
      </c>
      <c r="CG71" s="47" t="str">
        <f t="shared" si="692"/>
        <v/>
      </c>
      <c r="CH71" s="47" t="str">
        <f t="shared" si="692"/>
        <v/>
      </c>
      <c r="CI71" s="47" t="str">
        <f t="shared" si="692"/>
        <v/>
      </c>
      <c r="CJ71" s="47" t="str">
        <f t="shared" si="693"/>
        <v/>
      </c>
      <c r="CK71" s="47" t="str">
        <f t="shared" si="693"/>
        <v/>
      </c>
      <c r="CL71" s="47" t="str">
        <f t="shared" si="693"/>
        <v/>
      </c>
      <c r="CM71" s="47" t="str">
        <f t="shared" si="693"/>
        <v/>
      </c>
      <c r="CN71" s="47" t="str">
        <f t="shared" si="693"/>
        <v/>
      </c>
      <c r="CO71" s="47" t="str">
        <f t="shared" si="693"/>
        <v/>
      </c>
      <c r="CP71" s="47" t="str">
        <f t="shared" si="693"/>
        <v/>
      </c>
      <c r="CQ71" s="47" t="str">
        <f t="shared" si="693"/>
        <v/>
      </c>
      <c r="CR71" s="47" t="str">
        <f t="shared" si="693"/>
        <v/>
      </c>
      <c r="CS71" s="47" t="str">
        <f t="shared" si="693"/>
        <v/>
      </c>
      <c r="CT71" s="47" t="str">
        <f t="shared" si="693"/>
        <v/>
      </c>
      <c r="CU71" s="47" t="str">
        <f t="shared" si="693"/>
        <v/>
      </c>
      <c r="CV71" s="47" t="str">
        <f t="shared" si="693"/>
        <v/>
      </c>
      <c r="CW71" s="47" t="str">
        <f t="shared" si="693"/>
        <v/>
      </c>
      <c r="CX71" s="47" t="str">
        <f t="shared" si="693"/>
        <v/>
      </c>
      <c r="CY71" s="47" t="str">
        <f t="shared" si="693"/>
        <v/>
      </c>
      <c r="CZ71" s="47" t="str">
        <f t="shared" si="693"/>
        <v/>
      </c>
      <c r="DA71" s="47" t="str">
        <f t="shared" si="693"/>
        <v/>
      </c>
      <c r="DB71" s="47" t="str">
        <f t="shared" si="693"/>
        <v/>
      </c>
      <c r="DC71" s="47" t="str">
        <f t="shared" si="693"/>
        <v/>
      </c>
      <c r="DD71" s="47" t="str">
        <f t="shared" si="693"/>
        <v/>
      </c>
      <c r="DE71" s="47" t="str">
        <f t="shared" si="693"/>
        <v/>
      </c>
      <c r="DF71" s="47" t="str">
        <f t="shared" si="693"/>
        <v/>
      </c>
      <c r="DG71" s="47" t="str">
        <f t="shared" si="693"/>
        <v/>
      </c>
      <c r="DH71" s="47" t="str">
        <f t="shared" si="693"/>
        <v/>
      </c>
      <c r="DI71" s="47" t="str">
        <f t="shared" si="693"/>
        <v/>
      </c>
      <c r="DJ71" s="47" t="str">
        <f t="shared" si="693"/>
        <v/>
      </c>
      <c r="DK71" s="47" t="str">
        <f t="shared" si="693"/>
        <v/>
      </c>
      <c r="DL71" s="47" t="str">
        <f t="shared" si="693"/>
        <v/>
      </c>
      <c r="DM71" s="47" t="str">
        <f t="shared" si="693"/>
        <v/>
      </c>
      <c r="DN71" s="47" t="str">
        <f t="shared" si="693"/>
        <v/>
      </c>
      <c r="DO71" s="47" t="str">
        <f t="shared" si="693"/>
        <v/>
      </c>
      <c r="DP71" s="47" t="str">
        <f t="shared" si="693"/>
        <v/>
      </c>
      <c r="DQ71" s="47" t="str">
        <f t="shared" si="693"/>
        <v/>
      </c>
      <c r="DR71" s="47" t="str">
        <f t="shared" si="693"/>
        <v/>
      </c>
      <c r="DS71" s="179" t="str">
        <f t="shared" si="690"/>
        <v/>
      </c>
      <c r="DT71" s="47" t="str">
        <f t="shared" si="691"/>
        <v/>
      </c>
      <c r="DU71" s="47" t="str">
        <f t="shared" si="694"/>
        <v/>
      </c>
      <c r="DV71" s="47" t="str">
        <f t="shared" si="694"/>
        <v/>
      </c>
      <c r="DW71" s="47" t="str">
        <f t="shared" si="694"/>
        <v/>
      </c>
      <c r="DX71" s="47" t="str">
        <f t="shared" si="694"/>
        <v/>
      </c>
      <c r="DY71" s="47" t="str">
        <f t="shared" si="694"/>
        <v/>
      </c>
      <c r="DZ71" s="47" t="str">
        <f t="shared" si="694"/>
        <v/>
      </c>
      <c r="EA71" s="47" t="str">
        <f t="shared" si="694"/>
        <v/>
      </c>
      <c r="EB71" s="47" t="str">
        <f t="shared" si="694"/>
        <v/>
      </c>
      <c r="EC71" s="47" t="str">
        <f t="shared" si="694"/>
        <v/>
      </c>
      <c r="ED71" s="47" t="str">
        <f t="shared" si="694"/>
        <v/>
      </c>
      <c r="EE71" s="47" t="str">
        <f t="shared" si="694"/>
        <v/>
      </c>
      <c r="EF71" s="47" t="str">
        <f t="shared" si="694"/>
        <v/>
      </c>
      <c r="EG71" s="47" t="str">
        <f t="shared" si="694"/>
        <v/>
      </c>
      <c r="EH71" s="47" t="str">
        <f t="shared" si="694"/>
        <v/>
      </c>
      <c r="EI71" s="47" t="str">
        <f t="shared" si="694"/>
        <v/>
      </c>
      <c r="EJ71" s="47" t="str">
        <f t="shared" si="694"/>
        <v/>
      </c>
      <c r="EK71" s="47" t="str">
        <f t="shared" si="694"/>
        <v/>
      </c>
      <c r="EL71" s="47" t="str">
        <f t="shared" si="694"/>
        <v/>
      </c>
      <c r="EM71" s="47" t="str">
        <f t="shared" si="694"/>
        <v/>
      </c>
      <c r="EN71" s="47" t="str">
        <f t="shared" si="694"/>
        <v/>
      </c>
      <c r="EO71" s="47" t="str">
        <f t="shared" si="694"/>
        <v/>
      </c>
      <c r="EP71" s="47" t="str">
        <f t="shared" si="694"/>
        <v/>
      </c>
      <c r="EQ71" s="47" t="str">
        <f t="shared" si="694"/>
        <v/>
      </c>
      <c r="ER71" s="47" t="str">
        <f t="shared" si="694"/>
        <v/>
      </c>
      <c r="ES71" s="47" t="str">
        <f t="shared" si="694"/>
        <v/>
      </c>
      <c r="ET71" s="47" t="str">
        <f t="shared" si="694"/>
        <v/>
      </c>
      <c r="EU71" s="47" t="str">
        <f t="shared" si="694"/>
        <v/>
      </c>
      <c r="EV71" s="47" t="str">
        <f t="shared" si="694"/>
        <v/>
      </c>
      <c r="EW71" s="47" t="str">
        <f t="shared" si="694"/>
        <v/>
      </c>
      <c r="EX71" s="47" t="str">
        <f t="shared" si="694"/>
        <v/>
      </c>
      <c r="EY71" s="47" t="str">
        <f t="shared" si="694"/>
        <v/>
      </c>
      <c r="EZ71" s="47" t="str">
        <f t="shared" si="694"/>
        <v/>
      </c>
      <c r="FA71" s="47" t="str">
        <f t="shared" si="694"/>
        <v/>
      </c>
      <c r="FB71" s="47" t="str">
        <f t="shared" si="694"/>
        <v/>
      </c>
      <c r="FC71" s="47" t="str">
        <f t="shared" si="694"/>
        <v/>
      </c>
      <c r="FD71" s="47" t="str">
        <f t="shared" si="694"/>
        <v/>
      </c>
      <c r="FE71" s="47" t="str">
        <f t="shared" si="694"/>
        <v/>
      </c>
      <c r="FF71" s="47" t="str">
        <f t="shared" si="694"/>
        <v/>
      </c>
      <c r="FG71" s="47" t="str">
        <f t="shared" si="694"/>
        <v/>
      </c>
      <c r="FH71" s="47" t="str">
        <f t="shared" si="694"/>
        <v/>
      </c>
      <c r="FI71" s="47" t="str">
        <f t="shared" si="694"/>
        <v/>
      </c>
      <c r="FJ71" s="47" t="str">
        <f t="shared" si="694"/>
        <v/>
      </c>
      <c r="FK71" s="47" t="str">
        <f t="shared" si="694"/>
        <v/>
      </c>
      <c r="FL71" s="47" t="str">
        <f t="shared" si="694"/>
        <v/>
      </c>
      <c r="FM71" s="47" t="str">
        <f t="shared" si="694"/>
        <v/>
      </c>
      <c r="FN71" s="47" t="str">
        <f t="shared" si="694"/>
        <v/>
      </c>
      <c r="FO71" s="47" t="str">
        <f t="shared" si="694"/>
        <v/>
      </c>
      <c r="FP71" s="47" t="str">
        <f t="shared" si="694"/>
        <v/>
      </c>
      <c r="FQ71" s="47" t="str">
        <f t="shared" si="694"/>
        <v/>
      </c>
      <c r="FR71" s="47" t="str">
        <f t="shared" si="694"/>
        <v/>
      </c>
      <c r="FS71" s="47" t="str">
        <f t="shared" si="694"/>
        <v/>
      </c>
      <c r="FT71" s="47" t="str">
        <f t="shared" si="694"/>
        <v/>
      </c>
      <c r="FU71" s="47" t="str">
        <f t="shared" si="694"/>
        <v/>
      </c>
      <c r="FV71" s="47" t="str">
        <f t="shared" si="694"/>
        <v/>
      </c>
      <c r="FW71" s="47" t="str">
        <f t="shared" si="694"/>
        <v/>
      </c>
      <c r="FX71" s="47" t="str">
        <f t="shared" si="694"/>
        <v/>
      </c>
      <c r="FY71" s="47" t="str">
        <f t="shared" si="694"/>
        <v/>
      </c>
      <c r="FZ71" s="47" t="str">
        <f t="shared" si="694"/>
        <v/>
      </c>
      <c r="GA71" s="47" t="str">
        <f t="shared" si="694"/>
        <v/>
      </c>
      <c r="GB71" s="47" t="str">
        <f t="shared" si="694"/>
        <v/>
      </c>
      <c r="GC71" s="47" t="str">
        <f t="shared" si="694"/>
        <v/>
      </c>
      <c r="GD71" s="47" t="str">
        <f t="shared" si="694"/>
        <v/>
      </c>
      <c r="GE71" s="47" t="str">
        <f t="shared" si="694"/>
        <v/>
      </c>
      <c r="GF71" s="47" t="str">
        <f t="shared" si="694"/>
        <v/>
      </c>
      <c r="GG71" s="47" t="str">
        <f t="shared" si="477"/>
        <v/>
      </c>
      <c r="GH71" s="47" t="str">
        <f t="shared" si="477"/>
        <v/>
      </c>
      <c r="GI71" s="47" t="str">
        <f t="shared" si="477"/>
        <v/>
      </c>
      <c r="GJ71" s="47" t="str">
        <f t="shared" si="477"/>
        <v/>
      </c>
      <c r="GK71" s="47" t="str">
        <f t="shared" si="477"/>
        <v/>
      </c>
      <c r="GL71" s="47" t="str">
        <f t="shared" si="477"/>
        <v/>
      </c>
      <c r="GM71" s="47" t="str">
        <f t="shared" si="477"/>
        <v/>
      </c>
      <c r="GN71" s="47" t="str">
        <f t="shared" si="477"/>
        <v/>
      </c>
      <c r="GO71" s="47" t="str">
        <f t="shared" si="477"/>
        <v/>
      </c>
      <c r="GP71" s="47" t="str">
        <f t="shared" si="477"/>
        <v/>
      </c>
      <c r="GQ71" s="47" t="str">
        <f t="shared" si="477"/>
        <v/>
      </c>
      <c r="GR71" s="47" t="str">
        <f t="shared" si="477"/>
        <v/>
      </c>
      <c r="GS71" s="47" t="str">
        <f t="shared" si="477"/>
        <v/>
      </c>
      <c r="GT71" s="47" t="str">
        <f t="shared" si="477"/>
        <v/>
      </c>
      <c r="GU71" s="47" t="str">
        <f t="shared" si="477"/>
        <v/>
      </c>
      <c r="GV71" s="47" t="str">
        <f t="shared" si="477"/>
        <v/>
      </c>
      <c r="GW71" s="47" t="str">
        <f t="shared" si="477"/>
        <v/>
      </c>
      <c r="GX71" s="47" t="str">
        <f t="shared" si="477"/>
        <v/>
      </c>
      <c r="GY71" s="47" t="str">
        <f t="shared" si="477"/>
        <v/>
      </c>
      <c r="GZ71" s="47" t="str">
        <f t="shared" si="477"/>
        <v/>
      </c>
      <c r="HA71" s="47" t="str">
        <f t="shared" si="477"/>
        <v/>
      </c>
      <c r="HB71" s="47" t="str">
        <f t="shared" si="477"/>
        <v/>
      </c>
      <c r="HC71" s="47" t="str">
        <f t="shared" si="477"/>
        <v/>
      </c>
      <c r="HD71" s="47" t="str">
        <f t="shared" si="477"/>
        <v/>
      </c>
      <c r="HE71" s="47" t="str">
        <f t="shared" si="477"/>
        <v/>
      </c>
      <c r="HF71" s="47" t="str">
        <f t="shared" si="477"/>
        <v/>
      </c>
      <c r="HG71" s="47" t="str">
        <f t="shared" si="477"/>
        <v/>
      </c>
      <c r="HH71" s="47" t="str">
        <f t="shared" si="477"/>
        <v/>
      </c>
      <c r="HI71" s="47" t="str">
        <f t="shared" si="477"/>
        <v/>
      </c>
      <c r="HJ71" s="47" t="str">
        <f t="shared" si="477"/>
        <v/>
      </c>
      <c r="HK71" s="47" t="str">
        <f t="shared" si="477"/>
        <v/>
      </c>
      <c r="HL71" s="47" t="str">
        <f t="shared" si="477"/>
        <v/>
      </c>
      <c r="HM71" s="47" t="str">
        <f t="shared" si="477"/>
        <v/>
      </c>
      <c r="HN71" s="47" t="str">
        <f t="shared" si="477"/>
        <v/>
      </c>
      <c r="HO71" s="47" t="str">
        <f t="shared" si="477"/>
        <v/>
      </c>
      <c r="HP71" s="165" t="e">
        <f t="shared" si="483"/>
        <v>#N/A</v>
      </c>
      <c r="HQ71" s="165" t="e">
        <f t="shared" si="484"/>
        <v>#N/A</v>
      </c>
      <c r="HR71" s="165" t="e">
        <f t="shared" si="485"/>
        <v>#N/A</v>
      </c>
      <c r="HS71" s="165" t="e">
        <f t="shared" si="486"/>
        <v>#N/A</v>
      </c>
      <c r="HT71" s="165" t="e">
        <f t="shared" si="487"/>
        <v>#N/A</v>
      </c>
      <c r="HU71" s="165" t="e">
        <f t="shared" si="488"/>
        <v>#N/A</v>
      </c>
      <c r="HV71" s="165" t="e">
        <f t="shared" si="489"/>
        <v>#N/A</v>
      </c>
      <c r="HW71" s="165" t="e">
        <f t="shared" si="490"/>
        <v>#N/A</v>
      </c>
      <c r="HX71" s="165" t="e">
        <f t="shared" si="491"/>
        <v>#N/A</v>
      </c>
      <c r="HY71" s="165" t="e">
        <f t="shared" si="492"/>
        <v>#N/A</v>
      </c>
      <c r="HZ71" s="165" t="e">
        <f t="shared" si="493"/>
        <v>#N/A</v>
      </c>
      <c r="IA71" s="165" t="e">
        <f t="shared" si="494"/>
        <v>#N/A</v>
      </c>
      <c r="IB71" s="165" t="e">
        <f t="shared" si="495"/>
        <v>#N/A</v>
      </c>
      <c r="IC71" s="165" t="e">
        <f t="shared" si="496"/>
        <v>#N/A</v>
      </c>
      <c r="ID71" s="165" t="e">
        <f t="shared" si="497"/>
        <v>#N/A</v>
      </c>
      <c r="IE71" s="165" t="e">
        <f t="shared" si="498"/>
        <v>#N/A</v>
      </c>
      <c r="IF71" s="165" t="e">
        <f t="shared" si="499"/>
        <v>#N/A</v>
      </c>
      <c r="IG71" s="165" t="e">
        <f t="shared" si="500"/>
        <v>#N/A</v>
      </c>
      <c r="IH71" s="165" t="e">
        <f t="shared" si="501"/>
        <v>#N/A</v>
      </c>
      <c r="II71" s="165" t="e">
        <f t="shared" si="502"/>
        <v>#N/A</v>
      </c>
      <c r="IJ71" s="165" t="e">
        <f t="shared" si="503"/>
        <v>#N/A</v>
      </c>
      <c r="IK71" s="165" t="e">
        <f t="shared" si="504"/>
        <v>#N/A</v>
      </c>
      <c r="IL71" s="165" t="e">
        <f t="shared" si="505"/>
        <v>#N/A</v>
      </c>
      <c r="IM71" s="165" t="e">
        <f t="shared" si="506"/>
        <v>#N/A</v>
      </c>
      <c r="IN71" s="165" t="e">
        <f t="shared" si="507"/>
        <v>#N/A</v>
      </c>
      <c r="IO71" s="165" t="e">
        <f t="shared" si="508"/>
        <v>#N/A</v>
      </c>
      <c r="IP71" s="165" t="e">
        <f t="shared" si="509"/>
        <v>#N/A</v>
      </c>
      <c r="IQ71" s="165" t="e">
        <f t="shared" si="510"/>
        <v>#N/A</v>
      </c>
      <c r="IR71" s="165" t="e">
        <f t="shared" si="511"/>
        <v>#N/A</v>
      </c>
      <c r="IS71" s="165" t="e">
        <f t="shared" si="512"/>
        <v>#N/A</v>
      </c>
      <c r="IT71" s="165" t="e">
        <f t="shared" si="513"/>
        <v>#N/A</v>
      </c>
      <c r="IU71" s="165" t="e">
        <f t="shared" si="514"/>
        <v>#N/A</v>
      </c>
      <c r="IV71" s="165" t="e">
        <f t="shared" si="515"/>
        <v>#N/A</v>
      </c>
      <c r="IW71" s="165" t="e">
        <f t="shared" si="516"/>
        <v>#N/A</v>
      </c>
      <c r="IX71" s="165" t="e">
        <f t="shared" si="517"/>
        <v>#N/A</v>
      </c>
      <c r="IY71" s="165" t="e">
        <f t="shared" si="518"/>
        <v>#N/A</v>
      </c>
      <c r="IZ71" s="165" t="e">
        <f t="shared" si="519"/>
        <v>#N/A</v>
      </c>
      <c r="JA71" s="165" t="e">
        <f t="shared" si="520"/>
        <v>#N/A</v>
      </c>
      <c r="JB71" s="165" t="e">
        <f t="shared" si="521"/>
        <v>#N/A</v>
      </c>
      <c r="JC71" s="165" t="e">
        <f t="shared" si="522"/>
        <v>#N/A</v>
      </c>
      <c r="JD71" s="165" t="e">
        <f t="shared" si="523"/>
        <v>#N/A</v>
      </c>
      <c r="JE71" s="165" t="e">
        <f t="shared" si="524"/>
        <v>#N/A</v>
      </c>
      <c r="JF71" s="165" t="e">
        <f t="shared" si="525"/>
        <v>#N/A</v>
      </c>
      <c r="JG71" s="165" t="e">
        <f t="shared" si="526"/>
        <v>#N/A</v>
      </c>
      <c r="JH71" s="165" t="e">
        <f t="shared" si="527"/>
        <v>#N/A</v>
      </c>
      <c r="JI71" s="165" t="e">
        <f t="shared" si="528"/>
        <v>#N/A</v>
      </c>
      <c r="JJ71" s="165" t="e">
        <f t="shared" si="529"/>
        <v>#N/A</v>
      </c>
      <c r="JK71" s="165" t="e">
        <f t="shared" si="530"/>
        <v>#N/A</v>
      </c>
      <c r="JL71" s="165" t="e">
        <f t="shared" si="531"/>
        <v>#N/A</v>
      </c>
      <c r="JM71" s="165" t="e">
        <f t="shared" si="532"/>
        <v>#N/A</v>
      </c>
      <c r="JN71" s="165" t="e">
        <f t="shared" si="533"/>
        <v>#N/A</v>
      </c>
      <c r="JO71" s="165" t="e">
        <f t="shared" si="534"/>
        <v>#N/A</v>
      </c>
      <c r="JP71" s="165" t="e">
        <f t="shared" si="535"/>
        <v>#N/A</v>
      </c>
      <c r="JQ71" s="165" t="e">
        <f t="shared" si="536"/>
        <v>#N/A</v>
      </c>
      <c r="JR71" s="165" t="e">
        <f t="shared" si="537"/>
        <v>#N/A</v>
      </c>
      <c r="JS71" s="165" t="e">
        <f t="shared" si="538"/>
        <v>#N/A</v>
      </c>
      <c r="JT71" s="165" t="e">
        <f t="shared" si="539"/>
        <v>#N/A</v>
      </c>
      <c r="JU71" s="165" t="e">
        <f t="shared" si="540"/>
        <v>#N/A</v>
      </c>
      <c r="JV71" s="165" t="e">
        <f t="shared" si="541"/>
        <v>#N/A</v>
      </c>
      <c r="JW71" s="165" t="e">
        <f t="shared" si="542"/>
        <v>#N/A</v>
      </c>
      <c r="JX71" s="165" t="e">
        <f t="shared" si="543"/>
        <v>#N/A</v>
      </c>
      <c r="JY71" s="165" t="e">
        <f t="shared" si="544"/>
        <v>#N/A</v>
      </c>
      <c r="JZ71" s="165" t="e">
        <f t="shared" si="545"/>
        <v>#N/A</v>
      </c>
      <c r="KA71" s="165" t="e">
        <f t="shared" si="546"/>
        <v>#N/A</v>
      </c>
      <c r="KB71" s="165" t="e">
        <f t="shared" si="547"/>
        <v>#N/A</v>
      </c>
      <c r="KC71" s="165" t="e">
        <f t="shared" si="548"/>
        <v>#N/A</v>
      </c>
      <c r="KD71" s="165" t="e">
        <f t="shared" si="549"/>
        <v>#N/A</v>
      </c>
      <c r="KE71" s="165" t="e">
        <f t="shared" si="550"/>
        <v>#N/A</v>
      </c>
      <c r="KF71" s="165" t="e">
        <f t="shared" si="551"/>
        <v>#N/A</v>
      </c>
      <c r="KG71" s="165" t="e">
        <f t="shared" si="552"/>
        <v>#N/A</v>
      </c>
      <c r="KH71" s="165" t="e">
        <f t="shared" si="553"/>
        <v>#N/A</v>
      </c>
      <c r="KI71" s="165" t="e">
        <f t="shared" si="554"/>
        <v>#N/A</v>
      </c>
      <c r="KJ71" s="165" t="e">
        <f t="shared" si="555"/>
        <v>#N/A</v>
      </c>
      <c r="KK71" s="165" t="e">
        <f t="shared" si="556"/>
        <v>#N/A</v>
      </c>
      <c r="KL71" s="165" t="e">
        <f t="shared" si="557"/>
        <v>#N/A</v>
      </c>
      <c r="KM71" s="165" t="e">
        <f t="shared" si="558"/>
        <v>#N/A</v>
      </c>
      <c r="KN71" s="165" t="e">
        <f t="shared" si="559"/>
        <v>#N/A</v>
      </c>
      <c r="KO71" s="165" t="e">
        <f t="shared" si="560"/>
        <v>#N/A</v>
      </c>
      <c r="KP71" s="165" t="e">
        <f t="shared" si="561"/>
        <v>#N/A</v>
      </c>
      <c r="KQ71" s="165" t="e">
        <f t="shared" si="562"/>
        <v>#N/A</v>
      </c>
      <c r="KR71" s="165" t="e">
        <f t="shared" si="563"/>
        <v>#N/A</v>
      </c>
      <c r="KS71" s="165" t="e">
        <f t="shared" si="564"/>
        <v>#N/A</v>
      </c>
      <c r="KT71" s="165" t="e">
        <f t="shared" si="565"/>
        <v>#N/A</v>
      </c>
      <c r="KU71" s="165" t="e">
        <f t="shared" si="566"/>
        <v>#N/A</v>
      </c>
      <c r="KV71" s="165" t="e">
        <f t="shared" si="567"/>
        <v>#N/A</v>
      </c>
      <c r="KW71" s="165" t="e">
        <f t="shared" si="568"/>
        <v>#N/A</v>
      </c>
      <c r="KX71" s="165" t="e">
        <f t="shared" si="569"/>
        <v>#N/A</v>
      </c>
      <c r="KY71" s="165" t="e">
        <f t="shared" si="570"/>
        <v>#N/A</v>
      </c>
      <c r="KZ71" s="165" t="e">
        <f t="shared" si="571"/>
        <v>#N/A</v>
      </c>
      <c r="LA71" s="165" t="e">
        <f t="shared" si="572"/>
        <v>#N/A</v>
      </c>
      <c r="LB71" s="165" t="e">
        <f t="shared" si="573"/>
        <v>#N/A</v>
      </c>
      <c r="LC71" s="165" t="e">
        <f t="shared" si="574"/>
        <v>#N/A</v>
      </c>
      <c r="LD71" s="165" t="e">
        <f t="shared" si="575"/>
        <v>#N/A</v>
      </c>
      <c r="LE71" s="165" t="e">
        <f t="shared" si="576"/>
        <v>#N/A</v>
      </c>
      <c r="LF71" s="165" t="e">
        <f t="shared" si="577"/>
        <v>#N/A</v>
      </c>
      <c r="LG71" s="165" t="e">
        <f t="shared" si="578"/>
        <v>#N/A</v>
      </c>
      <c r="LH71" s="165" t="e">
        <f t="shared" si="579"/>
        <v>#N/A</v>
      </c>
      <c r="LI71" s="165" t="e">
        <f t="shared" si="580"/>
        <v>#N/A</v>
      </c>
      <c r="LJ71" s="165" t="e">
        <f t="shared" si="581"/>
        <v>#N/A</v>
      </c>
      <c r="LK71" s="165" t="e">
        <f t="shared" si="582"/>
        <v>#N/A</v>
      </c>
      <c r="LL71" s="165" t="e">
        <f t="shared" si="583"/>
        <v>#N/A</v>
      </c>
      <c r="LM71" s="165" t="e">
        <f t="shared" si="584"/>
        <v>#N/A</v>
      </c>
      <c r="LN71" s="165" t="e">
        <f t="shared" si="585"/>
        <v>#N/A</v>
      </c>
      <c r="LO71" s="165" t="e">
        <f t="shared" si="586"/>
        <v>#N/A</v>
      </c>
      <c r="LP71" s="165" t="e">
        <f t="shared" si="587"/>
        <v>#N/A</v>
      </c>
      <c r="LQ71" s="165" t="e">
        <f t="shared" si="588"/>
        <v>#N/A</v>
      </c>
      <c r="LR71" s="165" t="e">
        <f t="shared" si="589"/>
        <v>#N/A</v>
      </c>
      <c r="LS71" s="165" t="e">
        <f t="shared" si="590"/>
        <v>#N/A</v>
      </c>
      <c r="LT71" s="165" t="e">
        <f t="shared" si="591"/>
        <v>#N/A</v>
      </c>
      <c r="LU71" s="165" t="e">
        <f t="shared" si="592"/>
        <v>#N/A</v>
      </c>
      <c r="LV71" s="165" t="e">
        <f t="shared" si="593"/>
        <v>#N/A</v>
      </c>
      <c r="LW71" s="165" t="e">
        <f t="shared" si="594"/>
        <v>#N/A</v>
      </c>
      <c r="LX71" s="165" t="e">
        <f t="shared" si="595"/>
        <v>#N/A</v>
      </c>
      <c r="LY71" s="165" t="e">
        <f t="shared" si="596"/>
        <v>#N/A</v>
      </c>
      <c r="LZ71" s="165" t="e">
        <f t="shared" si="597"/>
        <v>#N/A</v>
      </c>
      <c r="MA71" s="165" t="e">
        <f t="shared" si="598"/>
        <v>#N/A</v>
      </c>
      <c r="MB71" s="165" t="e">
        <f t="shared" si="599"/>
        <v>#N/A</v>
      </c>
      <c r="MC71" s="165" t="e">
        <f t="shared" si="600"/>
        <v>#N/A</v>
      </c>
      <c r="MD71" s="165" t="e">
        <f t="shared" si="601"/>
        <v>#N/A</v>
      </c>
      <c r="ME71" s="165" t="e">
        <f t="shared" si="602"/>
        <v>#N/A</v>
      </c>
      <c r="MF71" s="165" t="e">
        <f t="shared" si="603"/>
        <v>#N/A</v>
      </c>
      <c r="MG71" s="165" t="e">
        <f t="shared" si="604"/>
        <v>#N/A</v>
      </c>
      <c r="MH71" s="165" t="e">
        <f t="shared" si="605"/>
        <v>#N/A</v>
      </c>
      <c r="MI71" s="165" t="e">
        <f t="shared" si="606"/>
        <v>#N/A</v>
      </c>
      <c r="MJ71" s="165" t="e">
        <f t="shared" si="607"/>
        <v>#N/A</v>
      </c>
      <c r="MK71" s="165" t="e">
        <f t="shared" si="608"/>
        <v>#N/A</v>
      </c>
      <c r="ML71" s="165" t="e">
        <f t="shared" si="609"/>
        <v>#N/A</v>
      </c>
      <c r="MM71" s="165" t="e">
        <f t="shared" si="610"/>
        <v>#N/A</v>
      </c>
      <c r="MN71" s="165" t="e">
        <f t="shared" si="611"/>
        <v>#N/A</v>
      </c>
      <c r="MO71" s="165" t="e">
        <f t="shared" si="612"/>
        <v>#N/A</v>
      </c>
      <c r="MP71" s="165" t="e">
        <f t="shared" si="613"/>
        <v>#N/A</v>
      </c>
      <c r="MQ71" s="165" t="e">
        <f t="shared" si="614"/>
        <v>#N/A</v>
      </c>
      <c r="MR71" s="165" t="e">
        <f t="shared" si="615"/>
        <v>#N/A</v>
      </c>
      <c r="MS71" s="165" t="e">
        <f t="shared" si="616"/>
        <v>#N/A</v>
      </c>
      <c r="MT71" s="165" t="e">
        <f t="shared" si="617"/>
        <v>#N/A</v>
      </c>
      <c r="MU71" s="165" t="e">
        <f t="shared" si="618"/>
        <v>#N/A</v>
      </c>
      <c r="MV71" s="165" t="e">
        <f t="shared" si="619"/>
        <v>#N/A</v>
      </c>
      <c r="MW71" s="165" t="e">
        <f t="shared" si="620"/>
        <v>#N/A</v>
      </c>
      <c r="MX71" s="165" t="e">
        <f t="shared" si="621"/>
        <v>#N/A</v>
      </c>
      <c r="MY71" s="165" t="e">
        <f t="shared" si="622"/>
        <v>#N/A</v>
      </c>
      <c r="MZ71" s="165" t="e">
        <f t="shared" si="623"/>
        <v>#N/A</v>
      </c>
      <c r="NA71" s="165" t="e">
        <f t="shared" si="624"/>
        <v>#N/A</v>
      </c>
      <c r="NB71" s="165" t="e">
        <f t="shared" si="625"/>
        <v>#N/A</v>
      </c>
      <c r="NC71" s="165" t="e">
        <f t="shared" si="626"/>
        <v>#N/A</v>
      </c>
      <c r="ND71" s="165" t="e">
        <f t="shared" si="627"/>
        <v>#N/A</v>
      </c>
      <c r="NE71" s="165" t="e">
        <f t="shared" si="628"/>
        <v>#N/A</v>
      </c>
      <c r="NF71" s="165" t="e">
        <f t="shared" si="629"/>
        <v>#N/A</v>
      </c>
      <c r="NG71" s="165" t="e">
        <f t="shared" si="630"/>
        <v>#N/A</v>
      </c>
      <c r="NH71" s="165" t="e">
        <f t="shared" si="631"/>
        <v>#N/A</v>
      </c>
      <c r="NI71" s="165" t="e">
        <f t="shared" si="632"/>
        <v>#N/A</v>
      </c>
      <c r="NJ71" s="165" t="e">
        <f t="shared" si="633"/>
        <v>#N/A</v>
      </c>
      <c r="NK71" s="165" t="e">
        <f t="shared" si="634"/>
        <v>#N/A</v>
      </c>
      <c r="NL71" s="165" t="e">
        <f t="shared" si="635"/>
        <v>#N/A</v>
      </c>
      <c r="NM71" s="165" t="e">
        <f t="shared" si="636"/>
        <v>#N/A</v>
      </c>
      <c r="NN71" s="165" t="e">
        <f t="shared" si="637"/>
        <v>#N/A</v>
      </c>
      <c r="NO71" s="165" t="e">
        <f t="shared" si="638"/>
        <v>#N/A</v>
      </c>
      <c r="NP71" s="165" t="e">
        <f t="shared" si="639"/>
        <v>#N/A</v>
      </c>
      <c r="NQ71" s="165" t="e">
        <f t="shared" si="640"/>
        <v>#N/A</v>
      </c>
      <c r="NR71" s="165" t="e">
        <f t="shared" si="641"/>
        <v>#N/A</v>
      </c>
      <c r="NS71" s="165" t="e">
        <f t="shared" si="642"/>
        <v>#N/A</v>
      </c>
      <c r="NT71" s="165" t="e">
        <f t="shared" si="643"/>
        <v>#N/A</v>
      </c>
      <c r="NU71" s="165" t="e">
        <f t="shared" si="644"/>
        <v>#N/A</v>
      </c>
      <c r="NV71" s="165" t="e">
        <f t="shared" si="645"/>
        <v>#N/A</v>
      </c>
      <c r="NW71" s="165" t="e">
        <f t="shared" si="646"/>
        <v>#N/A</v>
      </c>
      <c r="NX71" s="165" t="e">
        <f t="shared" si="647"/>
        <v>#N/A</v>
      </c>
      <c r="NY71" s="165" t="e">
        <f t="shared" si="648"/>
        <v>#N/A</v>
      </c>
      <c r="NZ71" s="165" t="e">
        <f t="shared" si="649"/>
        <v>#N/A</v>
      </c>
      <c r="OA71" s="165" t="e">
        <f t="shared" si="650"/>
        <v>#N/A</v>
      </c>
      <c r="OB71" s="165" t="e">
        <f t="shared" si="651"/>
        <v>#N/A</v>
      </c>
      <c r="OC71" s="165" t="e">
        <f t="shared" si="652"/>
        <v>#N/A</v>
      </c>
      <c r="OD71" s="165" t="e">
        <f t="shared" si="653"/>
        <v>#N/A</v>
      </c>
      <c r="OE71" s="165" t="e">
        <f t="shared" si="654"/>
        <v>#N/A</v>
      </c>
      <c r="OF71" s="165" t="e">
        <f t="shared" si="655"/>
        <v>#N/A</v>
      </c>
      <c r="OG71" s="165" t="e">
        <f t="shared" si="656"/>
        <v>#N/A</v>
      </c>
      <c r="OH71" s="165" t="e">
        <f t="shared" si="657"/>
        <v>#N/A</v>
      </c>
      <c r="OI71" s="165" t="e">
        <f t="shared" si="658"/>
        <v>#N/A</v>
      </c>
      <c r="OJ71" s="165" t="e">
        <f t="shared" si="659"/>
        <v>#N/A</v>
      </c>
      <c r="OK71" s="165" t="e">
        <f t="shared" si="660"/>
        <v>#N/A</v>
      </c>
      <c r="OL71" s="165" t="e">
        <f t="shared" si="661"/>
        <v>#N/A</v>
      </c>
      <c r="OM71" s="165" t="e">
        <f t="shared" si="662"/>
        <v>#N/A</v>
      </c>
      <c r="ON71" s="165" t="e">
        <f t="shared" si="663"/>
        <v>#N/A</v>
      </c>
      <c r="OO71" s="165" t="e">
        <f t="shared" si="664"/>
        <v>#N/A</v>
      </c>
      <c r="OP71" s="165" t="e">
        <f t="shared" si="665"/>
        <v>#N/A</v>
      </c>
      <c r="OQ71" s="165" t="e">
        <f t="shared" si="666"/>
        <v>#N/A</v>
      </c>
      <c r="OR71" s="165" t="e">
        <f t="shared" si="667"/>
        <v>#N/A</v>
      </c>
      <c r="OS71" s="165" t="e">
        <f t="shared" si="668"/>
        <v>#N/A</v>
      </c>
      <c r="OT71" s="165" t="e">
        <f t="shared" si="669"/>
        <v>#N/A</v>
      </c>
      <c r="OU71" s="165" t="e">
        <f t="shared" si="670"/>
        <v>#N/A</v>
      </c>
      <c r="OV71" s="165" t="e">
        <f t="shared" si="671"/>
        <v>#N/A</v>
      </c>
      <c r="OW71" s="165" t="e">
        <f t="shared" si="672"/>
        <v>#N/A</v>
      </c>
      <c r="OX71" s="165" t="e">
        <f t="shared" si="673"/>
        <v>#N/A</v>
      </c>
      <c r="OY71" s="165" t="e">
        <f t="shared" si="674"/>
        <v>#N/A</v>
      </c>
      <c r="OZ71" s="165" t="e">
        <f t="shared" si="675"/>
        <v>#N/A</v>
      </c>
      <c r="PA71" s="165" t="e">
        <f t="shared" si="676"/>
        <v>#N/A</v>
      </c>
      <c r="PB71" s="165" t="e">
        <f t="shared" si="677"/>
        <v>#N/A</v>
      </c>
      <c r="PC71" s="165" t="e">
        <f t="shared" si="678"/>
        <v>#N/A</v>
      </c>
      <c r="PD71" s="165" t="e">
        <f t="shared" si="679"/>
        <v>#N/A</v>
      </c>
      <c r="PE71" s="165" t="e">
        <f t="shared" si="680"/>
        <v>#N/A</v>
      </c>
      <c r="PF71" s="165" t="e">
        <f t="shared" si="681"/>
        <v>#N/A</v>
      </c>
      <c r="PG71" s="165" t="e">
        <f t="shared" si="682"/>
        <v>#N/A</v>
      </c>
      <c r="PH71" s="165" t="e">
        <f t="shared" si="683"/>
        <v>#N/A</v>
      </c>
    </row>
    <row r="72" spans="1:424" hidden="1" x14ac:dyDescent="0.45">
      <c r="A72" s="4">
        <v>69</v>
      </c>
      <c r="B72" s="92" t="str">
        <f t="shared" si="684"/>
        <v/>
      </c>
      <c r="C72" s="91"/>
      <c r="D72" s="92" t="str">
        <f t="shared" si="685"/>
        <v/>
      </c>
      <c r="E72" s="120" t="str">
        <f t="shared" si="480"/>
        <v/>
      </c>
      <c r="F72" s="120" t="str">
        <f t="shared" si="481"/>
        <v/>
      </c>
      <c r="G72" s="71" t="str">
        <f t="shared" si="686"/>
        <v/>
      </c>
      <c r="H72" s="23"/>
      <c r="I72" s="55"/>
      <c r="J72" s="298"/>
      <c r="K72" s="72" t="str">
        <f>IF(AND(B72&gt;0,C72&gt;0,D72&gt;0),IF(ISBLANK(J72),IF(ISBLANK(H72),"",(D72-B72)*VLOOKUP(H72,VLookups!$A$4:$B$13,2,FALSE)),J72),"")</f>
        <v/>
      </c>
      <c r="L72" s="73" t="str">
        <f t="shared" si="482"/>
        <v/>
      </c>
      <c r="M72" s="91"/>
      <c r="N72" s="265" t="str">
        <f>IF(AND(M72&gt;0,C72&gt;0,NOT(K72="")),ABS(VLOOKUP($M$1,VLookups!$A$43:$B$44,2,FALSE)-_xlfn.NORM.DIST(M72,G72,K72,TRUE)),"")</f>
        <v/>
      </c>
      <c r="O72" s="90" t="str">
        <f>IF(AND($B72&gt;0,$C72&gt;0,$D72&gt;0,NOT(ISBLANK($H72))),_xlfn.NORM.INV(ABS(VLOOKUP($M$1,VLookups!$A$43:$B$44,2,FALSE)-O$3),$G72,$K72),"")</f>
        <v/>
      </c>
      <c r="P72" s="89" t="str">
        <f>IF(AND($B72&gt;0,$C72&gt;0,$D72&gt;0,NOT(ISBLANK($H72))),_xlfn.NORM.INV(ABS(VLOOKUP($M$1,VLookups!$A$43:$B$44,2,FALSE)-P$3),$G72,$K72),"")</f>
        <v/>
      </c>
      <c r="Q72" s="90" t="str">
        <f>IF(AND($B72&gt;0,$C72&gt;0,$D72&gt;0,NOT(ISBLANK($H72))),_xlfn.NORM.INV(ABS(VLOOKUP($M$1,VLookups!$A$43:$B$44,2,FALSE)-Q$3),$G72,$K72),"")</f>
        <v/>
      </c>
      <c r="R72" s="89" t="str">
        <f>IF(AND($B72&gt;0,$C72&gt;0,$D72&gt;0,NOT(ISBLANK($H72))),_xlfn.NORM.INV(ABS(VLOOKUP($M$1,VLookups!$A$43:$B$44,2,FALSE)-R$3),$G72,$K72),"")</f>
        <v/>
      </c>
      <c r="S72" s="90" t="str">
        <f>IF(AND($B72&gt;0,$C72&gt;0,$D72&gt;0,NOT(ISBLANK($H72))),_xlfn.NORM.INV(ABS(VLOOKUP($M$1,VLookups!$A$43:$B$44,2,FALSE)-S$3),$G72,$K72),"")</f>
        <v/>
      </c>
      <c r="T72" s="89" t="str">
        <f>IF(AND($B72&gt;0,$C72&gt;0,$D72&gt;0,NOT(ISBLANK($H72))),_xlfn.NORM.INV(ABS(VLOOKUP($M$1,VLookups!$A$43:$B$44,2,FALSE)-T$3),$G72,$K72),"")</f>
        <v/>
      </c>
      <c r="U72" s="5"/>
      <c r="V72" s="164" t="str">
        <f t="shared" si="687"/>
        <v/>
      </c>
      <c r="W72" s="47" t="str">
        <f t="shared" si="688"/>
        <v/>
      </c>
      <c r="X72" s="47" t="str">
        <f t="shared" si="692"/>
        <v/>
      </c>
      <c r="Y72" s="47" t="str">
        <f t="shared" si="692"/>
        <v/>
      </c>
      <c r="Z72" s="47" t="str">
        <f t="shared" si="692"/>
        <v/>
      </c>
      <c r="AA72" s="47" t="str">
        <f t="shared" si="692"/>
        <v/>
      </c>
      <c r="AB72" s="47" t="str">
        <f t="shared" si="692"/>
        <v/>
      </c>
      <c r="AC72" s="47" t="str">
        <f t="shared" si="692"/>
        <v/>
      </c>
      <c r="AD72" s="47" t="str">
        <f t="shared" si="692"/>
        <v/>
      </c>
      <c r="AE72" s="47" t="str">
        <f t="shared" si="692"/>
        <v/>
      </c>
      <c r="AF72" s="47" t="str">
        <f t="shared" si="692"/>
        <v/>
      </c>
      <c r="AG72" s="47" t="str">
        <f t="shared" si="692"/>
        <v/>
      </c>
      <c r="AH72" s="47" t="str">
        <f t="shared" si="692"/>
        <v/>
      </c>
      <c r="AI72" s="47" t="str">
        <f t="shared" si="692"/>
        <v/>
      </c>
      <c r="AJ72" s="47" t="str">
        <f t="shared" si="692"/>
        <v/>
      </c>
      <c r="AK72" s="47" t="str">
        <f t="shared" si="692"/>
        <v/>
      </c>
      <c r="AL72" s="47" t="str">
        <f t="shared" si="692"/>
        <v/>
      </c>
      <c r="AM72" s="47" t="str">
        <f t="shared" si="692"/>
        <v/>
      </c>
      <c r="AN72" s="47" t="str">
        <f t="shared" si="692"/>
        <v/>
      </c>
      <c r="AO72" s="47" t="str">
        <f t="shared" si="692"/>
        <v/>
      </c>
      <c r="AP72" s="47" t="str">
        <f t="shared" si="692"/>
        <v/>
      </c>
      <c r="AQ72" s="47" t="str">
        <f t="shared" si="692"/>
        <v/>
      </c>
      <c r="AR72" s="47" t="str">
        <f t="shared" si="692"/>
        <v/>
      </c>
      <c r="AS72" s="47" t="str">
        <f t="shared" si="692"/>
        <v/>
      </c>
      <c r="AT72" s="47" t="str">
        <f t="shared" si="692"/>
        <v/>
      </c>
      <c r="AU72" s="47" t="str">
        <f t="shared" si="692"/>
        <v/>
      </c>
      <c r="AV72" s="47" t="str">
        <f t="shared" si="692"/>
        <v/>
      </c>
      <c r="AW72" s="47" t="str">
        <f t="shared" si="692"/>
        <v/>
      </c>
      <c r="AX72" s="47" t="str">
        <f t="shared" si="692"/>
        <v/>
      </c>
      <c r="AY72" s="47" t="str">
        <f t="shared" si="692"/>
        <v/>
      </c>
      <c r="AZ72" s="47" t="str">
        <f t="shared" si="692"/>
        <v/>
      </c>
      <c r="BA72" s="47" t="str">
        <f t="shared" si="692"/>
        <v/>
      </c>
      <c r="BB72" s="47" t="str">
        <f t="shared" si="692"/>
        <v/>
      </c>
      <c r="BC72" s="47" t="str">
        <f t="shared" si="692"/>
        <v/>
      </c>
      <c r="BD72" s="47" t="str">
        <f t="shared" si="692"/>
        <v/>
      </c>
      <c r="BE72" s="47" t="str">
        <f t="shared" si="692"/>
        <v/>
      </c>
      <c r="BF72" s="47" t="str">
        <f t="shared" si="692"/>
        <v/>
      </c>
      <c r="BG72" s="47" t="str">
        <f t="shared" si="692"/>
        <v/>
      </c>
      <c r="BH72" s="47" t="str">
        <f t="shared" si="692"/>
        <v/>
      </c>
      <c r="BI72" s="47" t="str">
        <f t="shared" si="692"/>
        <v/>
      </c>
      <c r="BJ72" s="47" t="str">
        <f t="shared" si="692"/>
        <v/>
      </c>
      <c r="BK72" s="47" t="str">
        <f t="shared" si="692"/>
        <v/>
      </c>
      <c r="BL72" s="47" t="str">
        <f t="shared" si="692"/>
        <v/>
      </c>
      <c r="BM72" s="47" t="str">
        <f t="shared" si="692"/>
        <v/>
      </c>
      <c r="BN72" s="47" t="str">
        <f t="shared" si="692"/>
        <v/>
      </c>
      <c r="BO72" s="47" t="str">
        <f t="shared" si="692"/>
        <v/>
      </c>
      <c r="BP72" s="47" t="str">
        <f t="shared" si="692"/>
        <v/>
      </c>
      <c r="BQ72" s="47" t="str">
        <f t="shared" si="692"/>
        <v/>
      </c>
      <c r="BR72" s="47" t="str">
        <f t="shared" si="692"/>
        <v/>
      </c>
      <c r="BS72" s="47" t="str">
        <f t="shared" si="692"/>
        <v/>
      </c>
      <c r="BT72" s="47" t="str">
        <f t="shared" si="692"/>
        <v/>
      </c>
      <c r="BU72" s="47" t="str">
        <f t="shared" si="692"/>
        <v/>
      </c>
      <c r="BV72" s="47" t="str">
        <f t="shared" si="692"/>
        <v/>
      </c>
      <c r="BW72" s="47" t="str">
        <f t="shared" si="692"/>
        <v/>
      </c>
      <c r="BX72" s="47" t="str">
        <f t="shared" si="692"/>
        <v/>
      </c>
      <c r="BY72" s="47" t="str">
        <f t="shared" si="692"/>
        <v/>
      </c>
      <c r="BZ72" s="47" t="str">
        <f t="shared" si="692"/>
        <v/>
      </c>
      <c r="CA72" s="47" t="str">
        <f t="shared" si="692"/>
        <v/>
      </c>
      <c r="CB72" s="47" t="str">
        <f t="shared" si="692"/>
        <v/>
      </c>
      <c r="CC72" s="47" t="str">
        <f t="shared" si="692"/>
        <v/>
      </c>
      <c r="CD72" s="47" t="str">
        <f t="shared" si="692"/>
        <v/>
      </c>
      <c r="CE72" s="47" t="str">
        <f t="shared" si="692"/>
        <v/>
      </c>
      <c r="CF72" s="47" t="str">
        <f t="shared" si="692"/>
        <v/>
      </c>
      <c r="CG72" s="47" t="str">
        <f t="shared" si="692"/>
        <v/>
      </c>
      <c r="CH72" s="47" t="str">
        <f t="shared" si="692"/>
        <v/>
      </c>
      <c r="CI72" s="47" t="str">
        <f t="shared" si="692"/>
        <v/>
      </c>
      <c r="CJ72" s="47" t="str">
        <f t="shared" si="693"/>
        <v/>
      </c>
      <c r="CK72" s="47" t="str">
        <f t="shared" si="693"/>
        <v/>
      </c>
      <c r="CL72" s="47" t="str">
        <f t="shared" si="693"/>
        <v/>
      </c>
      <c r="CM72" s="47" t="str">
        <f t="shared" si="693"/>
        <v/>
      </c>
      <c r="CN72" s="47" t="str">
        <f t="shared" si="693"/>
        <v/>
      </c>
      <c r="CO72" s="47" t="str">
        <f t="shared" si="693"/>
        <v/>
      </c>
      <c r="CP72" s="47" t="str">
        <f t="shared" si="693"/>
        <v/>
      </c>
      <c r="CQ72" s="47" t="str">
        <f t="shared" si="693"/>
        <v/>
      </c>
      <c r="CR72" s="47" t="str">
        <f t="shared" si="693"/>
        <v/>
      </c>
      <c r="CS72" s="47" t="str">
        <f t="shared" si="693"/>
        <v/>
      </c>
      <c r="CT72" s="47" t="str">
        <f t="shared" si="693"/>
        <v/>
      </c>
      <c r="CU72" s="47" t="str">
        <f t="shared" si="693"/>
        <v/>
      </c>
      <c r="CV72" s="47" t="str">
        <f t="shared" si="693"/>
        <v/>
      </c>
      <c r="CW72" s="47" t="str">
        <f t="shared" si="693"/>
        <v/>
      </c>
      <c r="CX72" s="47" t="str">
        <f t="shared" si="693"/>
        <v/>
      </c>
      <c r="CY72" s="47" t="str">
        <f t="shared" si="693"/>
        <v/>
      </c>
      <c r="CZ72" s="47" t="str">
        <f t="shared" si="693"/>
        <v/>
      </c>
      <c r="DA72" s="47" t="str">
        <f t="shared" si="693"/>
        <v/>
      </c>
      <c r="DB72" s="47" t="str">
        <f t="shared" si="693"/>
        <v/>
      </c>
      <c r="DC72" s="47" t="str">
        <f t="shared" si="693"/>
        <v/>
      </c>
      <c r="DD72" s="47" t="str">
        <f t="shared" si="693"/>
        <v/>
      </c>
      <c r="DE72" s="47" t="str">
        <f t="shared" si="693"/>
        <v/>
      </c>
      <c r="DF72" s="47" t="str">
        <f t="shared" si="693"/>
        <v/>
      </c>
      <c r="DG72" s="47" t="str">
        <f t="shared" si="693"/>
        <v/>
      </c>
      <c r="DH72" s="47" t="str">
        <f t="shared" si="693"/>
        <v/>
      </c>
      <c r="DI72" s="47" t="str">
        <f t="shared" si="693"/>
        <v/>
      </c>
      <c r="DJ72" s="47" t="str">
        <f t="shared" si="693"/>
        <v/>
      </c>
      <c r="DK72" s="47" t="str">
        <f t="shared" si="693"/>
        <v/>
      </c>
      <c r="DL72" s="47" t="str">
        <f t="shared" si="693"/>
        <v/>
      </c>
      <c r="DM72" s="47" t="str">
        <f t="shared" si="693"/>
        <v/>
      </c>
      <c r="DN72" s="47" t="str">
        <f t="shared" si="693"/>
        <v/>
      </c>
      <c r="DO72" s="47" t="str">
        <f t="shared" si="693"/>
        <v/>
      </c>
      <c r="DP72" s="47" t="str">
        <f t="shared" si="693"/>
        <v/>
      </c>
      <c r="DQ72" s="47" t="str">
        <f t="shared" si="693"/>
        <v/>
      </c>
      <c r="DR72" s="47" t="str">
        <f t="shared" si="693"/>
        <v/>
      </c>
      <c r="DS72" s="179" t="str">
        <f t="shared" si="690"/>
        <v/>
      </c>
      <c r="DT72" s="47" t="str">
        <f t="shared" si="691"/>
        <v/>
      </c>
      <c r="DU72" s="47" t="str">
        <f t="shared" si="694"/>
        <v/>
      </c>
      <c r="DV72" s="47" t="str">
        <f t="shared" si="694"/>
        <v/>
      </c>
      <c r="DW72" s="47" t="str">
        <f t="shared" si="694"/>
        <v/>
      </c>
      <c r="DX72" s="47" t="str">
        <f t="shared" si="694"/>
        <v/>
      </c>
      <c r="DY72" s="47" t="str">
        <f t="shared" si="694"/>
        <v/>
      </c>
      <c r="DZ72" s="47" t="str">
        <f t="shared" si="694"/>
        <v/>
      </c>
      <c r="EA72" s="47" t="str">
        <f t="shared" si="694"/>
        <v/>
      </c>
      <c r="EB72" s="47" t="str">
        <f t="shared" si="694"/>
        <v/>
      </c>
      <c r="EC72" s="47" t="str">
        <f t="shared" si="694"/>
        <v/>
      </c>
      <c r="ED72" s="47" t="str">
        <f t="shared" si="694"/>
        <v/>
      </c>
      <c r="EE72" s="47" t="str">
        <f t="shared" si="694"/>
        <v/>
      </c>
      <c r="EF72" s="47" t="str">
        <f t="shared" si="694"/>
        <v/>
      </c>
      <c r="EG72" s="47" t="str">
        <f t="shared" si="694"/>
        <v/>
      </c>
      <c r="EH72" s="47" t="str">
        <f t="shared" si="694"/>
        <v/>
      </c>
      <c r="EI72" s="47" t="str">
        <f t="shared" si="694"/>
        <v/>
      </c>
      <c r="EJ72" s="47" t="str">
        <f t="shared" si="694"/>
        <v/>
      </c>
      <c r="EK72" s="47" t="str">
        <f t="shared" si="694"/>
        <v/>
      </c>
      <c r="EL72" s="47" t="str">
        <f t="shared" si="694"/>
        <v/>
      </c>
      <c r="EM72" s="47" t="str">
        <f t="shared" si="694"/>
        <v/>
      </c>
      <c r="EN72" s="47" t="str">
        <f t="shared" si="694"/>
        <v/>
      </c>
      <c r="EO72" s="47" t="str">
        <f t="shared" si="694"/>
        <v/>
      </c>
      <c r="EP72" s="47" t="str">
        <f t="shared" si="694"/>
        <v/>
      </c>
      <c r="EQ72" s="47" t="str">
        <f t="shared" si="694"/>
        <v/>
      </c>
      <c r="ER72" s="47" t="str">
        <f t="shared" si="694"/>
        <v/>
      </c>
      <c r="ES72" s="47" t="str">
        <f t="shared" si="694"/>
        <v/>
      </c>
      <c r="ET72" s="47" t="str">
        <f t="shared" si="694"/>
        <v/>
      </c>
      <c r="EU72" s="47" t="str">
        <f t="shared" si="694"/>
        <v/>
      </c>
      <c r="EV72" s="47" t="str">
        <f t="shared" si="694"/>
        <v/>
      </c>
      <c r="EW72" s="47" t="str">
        <f t="shared" si="694"/>
        <v/>
      </c>
      <c r="EX72" s="47" t="str">
        <f t="shared" si="694"/>
        <v/>
      </c>
      <c r="EY72" s="47" t="str">
        <f t="shared" si="694"/>
        <v/>
      </c>
      <c r="EZ72" s="47" t="str">
        <f t="shared" si="694"/>
        <v/>
      </c>
      <c r="FA72" s="47" t="str">
        <f t="shared" si="694"/>
        <v/>
      </c>
      <c r="FB72" s="47" t="str">
        <f t="shared" si="694"/>
        <v/>
      </c>
      <c r="FC72" s="47" t="str">
        <f t="shared" si="694"/>
        <v/>
      </c>
      <c r="FD72" s="47" t="str">
        <f t="shared" si="694"/>
        <v/>
      </c>
      <c r="FE72" s="47" t="str">
        <f t="shared" si="694"/>
        <v/>
      </c>
      <c r="FF72" s="47" t="str">
        <f t="shared" si="694"/>
        <v/>
      </c>
      <c r="FG72" s="47" t="str">
        <f t="shared" si="694"/>
        <v/>
      </c>
      <c r="FH72" s="47" t="str">
        <f t="shared" si="694"/>
        <v/>
      </c>
      <c r="FI72" s="47" t="str">
        <f t="shared" si="694"/>
        <v/>
      </c>
      <c r="FJ72" s="47" t="str">
        <f t="shared" si="694"/>
        <v/>
      </c>
      <c r="FK72" s="47" t="str">
        <f t="shared" si="694"/>
        <v/>
      </c>
      <c r="FL72" s="47" t="str">
        <f t="shared" si="694"/>
        <v/>
      </c>
      <c r="FM72" s="47" t="str">
        <f t="shared" si="694"/>
        <v/>
      </c>
      <c r="FN72" s="47" t="str">
        <f t="shared" si="694"/>
        <v/>
      </c>
      <c r="FO72" s="47" t="str">
        <f t="shared" si="694"/>
        <v/>
      </c>
      <c r="FP72" s="47" t="str">
        <f t="shared" si="694"/>
        <v/>
      </c>
      <c r="FQ72" s="47" t="str">
        <f t="shared" si="694"/>
        <v/>
      </c>
      <c r="FR72" s="47" t="str">
        <f t="shared" si="694"/>
        <v/>
      </c>
      <c r="FS72" s="47" t="str">
        <f t="shared" si="694"/>
        <v/>
      </c>
      <c r="FT72" s="47" t="str">
        <f t="shared" si="694"/>
        <v/>
      </c>
      <c r="FU72" s="47" t="str">
        <f t="shared" si="694"/>
        <v/>
      </c>
      <c r="FV72" s="47" t="str">
        <f t="shared" si="694"/>
        <v/>
      </c>
      <c r="FW72" s="47" t="str">
        <f t="shared" si="694"/>
        <v/>
      </c>
      <c r="FX72" s="47" t="str">
        <f t="shared" si="694"/>
        <v/>
      </c>
      <c r="FY72" s="47" t="str">
        <f t="shared" si="694"/>
        <v/>
      </c>
      <c r="FZ72" s="47" t="str">
        <f t="shared" si="694"/>
        <v/>
      </c>
      <c r="GA72" s="47" t="str">
        <f t="shared" si="694"/>
        <v/>
      </c>
      <c r="GB72" s="47" t="str">
        <f t="shared" si="694"/>
        <v/>
      </c>
      <c r="GC72" s="47" t="str">
        <f t="shared" si="694"/>
        <v/>
      </c>
      <c r="GD72" s="47" t="str">
        <f t="shared" si="694"/>
        <v/>
      </c>
      <c r="GE72" s="47" t="str">
        <f t="shared" si="694"/>
        <v/>
      </c>
      <c r="GF72" s="47" t="str">
        <f t="shared" si="694"/>
        <v/>
      </c>
      <c r="GG72" s="47" t="str">
        <f t="shared" si="477"/>
        <v/>
      </c>
      <c r="GH72" s="47" t="str">
        <f t="shared" si="477"/>
        <v/>
      </c>
      <c r="GI72" s="47" t="str">
        <f t="shared" si="477"/>
        <v/>
      </c>
      <c r="GJ72" s="47" t="str">
        <f t="shared" si="477"/>
        <v/>
      </c>
      <c r="GK72" s="47" t="str">
        <f t="shared" si="477"/>
        <v/>
      </c>
      <c r="GL72" s="47" t="str">
        <f t="shared" si="477"/>
        <v/>
      </c>
      <c r="GM72" s="47" t="str">
        <f t="shared" si="477"/>
        <v/>
      </c>
      <c r="GN72" s="47" t="str">
        <f t="shared" si="477"/>
        <v/>
      </c>
      <c r="GO72" s="47" t="str">
        <f t="shared" si="477"/>
        <v/>
      </c>
      <c r="GP72" s="47" t="str">
        <f t="shared" ref="GP72:HO72" si="695">IF(ISNONTEXT($V72),GO72+$V72,"")</f>
        <v/>
      </c>
      <c r="GQ72" s="47" t="str">
        <f t="shared" si="695"/>
        <v/>
      </c>
      <c r="GR72" s="47" t="str">
        <f t="shared" si="695"/>
        <v/>
      </c>
      <c r="GS72" s="47" t="str">
        <f t="shared" si="695"/>
        <v/>
      </c>
      <c r="GT72" s="47" t="str">
        <f t="shared" si="695"/>
        <v/>
      </c>
      <c r="GU72" s="47" t="str">
        <f t="shared" si="695"/>
        <v/>
      </c>
      <c r="GV72" s="47" t="str">
        <f t="shared" si="695"/>
        <v/>
      </c>
      <c r="GW72" s="47" t="str">
        <f t="shared" si="695"/>
        <v/>
      </c>
      <c r="GX72" s="47" t="str">
        <f t="shared" si="695"/>
        <v/>
      </c>
      <c r="GY72" s="47" t="str">
        <f t="shared" si="695"/>
        <v/>
      </c>
      <c r="GZ72" s="47" t="str">
        <f t="shared" si="695"/>
        <v/>
      </c>
      <c r="HA72" s="47" t="str">
        <f t="shared" si="695"/>
        <v/>
      </c>
      <c r="HB72" s="47" t="str">
        <f t="shared" si="695"/>
        <v/>
      </c>
      <c r="HC72" s="47" t="str">
        <f t="shared" si="695"/>
        <v/>
      </c>
      <c r="HD72" s="47" t="str">
        <f t="shared" si="695"/>
        <v/>
      </c>
      <c r="HE72" s="47" t="str">
        <f t="shared" si="695"/>
        <v/>
      </c>
      <c r="HF72" s="47" t="str">
        <f t="shared" si="695"/>
        <v/>
      </c>
      <c r="HG72" s="47" t="str">
        <f t="shared" si="695"/>
        <v/>
      </c>
      <c r="HH72" s="47" t="str">
        <f t="shared" si="695"/>
        <v/>
      </c>
      <c r="HI72" s="47" t="str">
        <f t="shared" si="695"/>
        <v/>
      </c>
      <c r="HJ72" s="47" t="str">
        <f t="shared" si="695"/>
        <v/>
      </c>
      <c r="HK72" s="47" t="str">
        <f t="shared" si="695"/>
        <v/>
      </c>
      <c r="HL72" s="47" t="str">
        <f t="shared" si="695"/>
        <v/>
      </c>
      <c r="HM72" s="47" t="str">
        <f t="shared" si="695"/>
        <v/>
      </c>
      <c r="HN72" s="47" t="str">
        <f t="shared" si="695"/>
        <v/>
      </c>
      <c r="HO72" s="47" t="str">
        <f t="shared" si="695"/>
        <v/>
      </c>
      <c r="HP72" s="165" t="e">
        <f t="shared" si="483"/>
        <v>#N/A</v>
      </c>
      <c r="HQ72" s="165" t="e">
        <f t="shared" si="484"/>
        <v>#N/A</v>
      </c>
      <c r="HR72" s="165" t="e">
        <f t="shared" si="485"/>
        <v>#N/A</v>
      </c>
      <c r="HS72" s="165" t="e">
        <f t="shared" si="486"/>
        <v>#N/A</v>
      </c>
      <c r="HT72" s="165" t="e">
        <f t="shared" si="487"/>
        <v>#N/A</v>
      </c>
      <c r="HU72" s="165" t="e">
        <f t="shared" si="488"/>
        <v>#N/A</v>
      </c>
      <c r="HV72" s="165" t="e">
        <f t="shared" si="489"/>
        <v>#N/A</v>
      </c>
      <c r="HW72" s="165" t="e">
        <f t="shared" si="490"/>
        <v>#N/A</v>
      </c>
      <c r="HX72" s="165" t="e">
        <f t="shared" si="491"/>
        <v>#N/A</v>
      </c>
      <c r="HY72" s="165" t="e">
        <f t="shared" si="492"/>
        <v>#N/A</v>
      </c>
      <c r="HZ72" s="165" t="e">
        <f t="shared" si="493"/>
        <v>#N/A</v>
      </c>
      <c r="IA72" s="165" t="e">
        <f t="shared" si="494"/>
        <v>#N/A</v>
      </c>
      <c r="IB72" s="165" t="e">
        <f t="shared" si="495"/>
        <v>#N/A</v>
      </c>
      <c r="IC72" s="165" t="e">
        <f t="shared" si="496"/>
        <v>#N/A</v>
      </c>
      <c r="ID72" s="165" t="e">
        <f t="shared" si="497"/>
        <v>#N/A</v>
      </c>
      <c r="IE72" s="165" t="e">
        <f t="shared" si="498"/>
        <v>#N/A</v>
      </c>
      <c r="IF72" s="165" t="e">
        <f t="shared" si="499"/>
        <v>#N/A</v>
      </c>
      <c r="IG72" s="165" t="e">
        <f t="shared" si="500"/>
        <v>#N/A</v>
      </c>
      <c r="IH72" s="165" t="e">
        <f t="shared" si="501"/>
        <v>#N/A</v>
      </c>
      <c r="II72" s="165" t="e">
        <f t="shared" si="502"/>
        <v>#N/A</v>
      </c>
      <c r="IJ72" s="165" t="e">
        <f t="shared" si="503"/>
        <v>#N/A</v>
      </c>
      <c r="IK72" s="165" t="e">
        <f t="shared" si="504"/>
        <v>#N/A</v>
      </c>
      <c r="IL72" s="165" t="e">
        <f t="shared" si="505"/>
        <v>#N/A</v>
      </c>
      <c r="IM72" s="165" t="e">
        <f t="shared" si="506"/>
        <v>#N/A</v>
      </c>
      <c r="IN72" s="165" t="e">
        <f t="shared" si="507"/>
        <v>#N/A</v>
      </c>
      <c r="IO72" s="165" t="e">
        <f t="shared" si="508"/>
        <v>#N/A</v>
      </c>
      <c r="IP72" s="165" t="e">
        <f t="shared" si="509"/>
        <v>#N/A</v>
      </c>
      <c r="IQ72" s="165" t="e">
        <f t="shared" si="510"/>
        <v>#N/A</v>
      </c>
      <c r="IR72" s="165" t="e">
        <f t="shared" si="511"/>
        <v>#N/A</v>
      </c>
      <c r="IS72" s="165" t="e">
        <f t="shared" si="512"/>
        <v>#N/A</v>
      </c>
      <c r="IT72" s="165" t="e">
        <f t="shared" si="513"/>
        <v>#N/A</v>
      </c>
      <c r="IU72" s="165" t="e">
        <f t="shared" si="514"/>
        <v>#N/A</v>
      </c>
      <c r="IV72" s="165" t="e">
        <f t="shared" si="515"/>
        <v>#N/A</v>
      </c>
      <c r="IW72" s="165" t="e">
        <f t="shared" si="516"/>
        <v>#N/A</v>
      </c>
      <c r="IX72" s="165" t="e">
        <f t="shared" si="517"/>
        <v>#N/A</v>
      </c>
      <c r="IY72" s="165" t="e">
        <f t="shared" si="518"/>
        <v>#N/A</v>
      </c>
      <c r="IZ72" s="165" t="e">
        <f t="shared" si="519"/>
        <v>#N/A</v>
      </c>
      <c r="JA72" s="165" t="e">
        <f t="shared" si="520"/>
        <v>#N/A</v>
      </c>
      <c r="JB72" s="165" t="e">
        <f t="shared" si="521"/>
        <v>#N/A</v>
      </c>
      <c r="JC72" s="165" t="e">
        <f t="shared" si="522"/>
        <v>#N/A</v>
      </c>
      <c r="JD72" s="165" t="e">
        <f t="shared" si="523"/>
        <v>#N/A</v>
      </c>
      <c r="JE72" s="165" t="e">
        <f t="shared" si="524"/>
        <v>#N/A</v>
      </c>
      <c r="JF72" s="165" t="e">
        <f t="shared" si="525"/>
        <v>#N/A</v>
      </c>
      <c r="JG72" s="165" t="e">
        <f t="shared" si="526"/>
        <v>#N/A</v>
      </c>
      <c r="JH72" s="165" t="e">
        <f t="shared" si="527"/>
        <v>#N/A</v>
      </c>
      <c r="JI72" s="165" t="e">
        <f t="shared" si="528"/>
        <v>#N/A</v>
      </c>
      <c r="JJ72" s="165" t="e">
        <f t="shared" si="529"/>
        <v>#N/A</v>
      </c>
      <c r="JK72" s="165" t="e">
        <f t="shared" si="530"/>
        <v>#N/A</v>
      </c>
      <c r="JL72" s="165" t="e">
        <f t="shared" si="531"/>
        <v>#N/A</v>
      </c>
      <c r="JM72" s="165" t="e">
        <f t="shared" si="532"/>
        <v>#N/A</v>
      </c>
      <c r="JN72" s="165" t="e">
        <f t="shared" si="533"/>
        <v>#N/A</v>
      </c>
      <c r="JO72" s="165" t="e">
        <f t="shared" si="534"/>
        <v>#N/A</v>
      </c>
      <c r="JP72" s="165" t="e">
        <f t="shared" si="535"/>
        <v>#N/A</v>
      </c>
      <c r="JQ72" s="165" t="e">
        <f t="shared" si="536"/>
        <v>#N/A</v>
      </c>
      <c r="JR72" s="165" t="e">
        <f t="shared" si="537"/>
        <v>#N/A</v>
      </c>
      <c r="JS72" s="165" t="e">
        <f t="shared" si="538"/>
        <v>#N/A</v>
      </c>
      <c r="JT72" s="165" t="e">
        <f t="shared" si="539"/>
        <v>#N/A</v>
      </c>
      <c r="JU72" s="165" t="e">
        <f t="shared" si="540"/>
        <v>#N/A</v>
      </c>
      <c r="JV72" s="165" t="e">
        <f t="shared" si="541"/>
        <v>#N/A</v>
      </c>
      <c r="JW72" s="165" t="e">
        <f t="shared" si="542"/>
        <v>#N/A</v>
      </c>
      <c r="JX72" s="165" t="e">
        <f t="shared" si="543"/>
        <v>#N/A</v>
      </c>
      <c r="JY72" s="165" t="e">
        <f t="shared" si="544"/>
        <v>#N/A</v>
      </c>
      <c r="JZ72" s="165" t="e">
        <f t="shared" si="545"/>
        <v>#N/A</v>
      </c>
      <c r="KA72" s="165" t="e">
        <f t="shared" si="546"/>
        <v>#N/A</v>
      </c>
      <c r="KB72" s="165" t="e">
        <f t="shared" si="547"/>
        <v>#N/A</v>
      </c>
      <c r="KC72" s="165" t="e">
        <f t="shared" si="548"/>
        <v>#N/A</v>
      </c>
      <c r="KD72" s="165" t="e">
        <f t="shared" si="549"/>
        <v>#N/A</v>
      </c>
      <c r="KE72" s="165" t="e">
        <f t="shared" si="550"/>
        <v>#N/A</v>
      </c>
      <c r="KF72" s="165" t="e">
        <f t="shared" si="551"/>
        <v>#N/A</v>
      </c>
      <c r="KG72" s="165" t="e">
        <f t="shared" si="552"/>
        <v>#N/A</v>
      </c>
      <c r="KH72" s="165" t="e">
        <f t="shared" si="553"/>
        <v>#N/A</v>
      </c>
      <c r="KI72" s="165" t="e">
        <f t="shared" si="554"/>
        <v>#N/A</v>
      </c>
      <c r="KJ72" s="165" t="e">
        <f t="shared" si="555"/>
        <v>#N/A</v>
      </c>
      <c r="KK72" s="165" t="e">
        <f t="shared" si="556"/>
        <v>#N/A</v>
      </c>
      <c r="KL72" s="165" t="e">
        <f t="shared" si="557"/>
        <v>#N/A</v>
      </c>
      <c r="KM72" s="165" t="e">
        <f t="shared" si="558"/>
        <v>#N/A</v>
      </c>
      <c r="KN72" s="165" t="e">
        <f t="shared" si="559"/>
        <v>#N/A</v>
      </c>
      <c r="KO72" s="165" t="e">
        <f t="shared" si="560"/>
        <v>#N/A</v>
      </c>
      <c r="KP72" s="165" t="e">
        <f t="shared" si="561"/>
        <v>#N/A</v>
      </c>
      <c r="KQ72" s="165" t="e">
        <f t="shared" si="562"/>
        <v>#N/A</v>
      </c>
      <c r="KR72" s="165" t="e">
        <f t="shared" si="563"/>
        <v>#N/A</v>
      </c>
      <c r="KS72" s="165" t="e">
        <f t="shared" si="564"/>
        <v>#N/A</v>
      </c>
      <c r="KT72" s="165" t="e">
        <f t="shared" si="565"/>
        <v>#N/A</v>
      </c>
      <c r="KU72" s="165" t="e">
        <f t="shared" si="566"/>
        <v>#N/A</v>
      </c>
      <c r="KV72" s="165" t="e">
        <f t="shared" si="567"/>
        <v>#N/A</v>
      </c>
      <c r="KW72" s="165" t="e">
        <f t="shared" si="568"/>
        <v>#N/A</v>
      </c>
      <c r="KX72" s="165" t="e">
        <f t="shared" si="569"/>
        <v>#N/A</v>
      </c>
      <c r="KY72" s="165" t="e">
        <f t="shared" si="570"/>
        <v>#N/A</v>
      </c>
      <c r="KZ72" s="165" t="e">
        <f t="shared" si="571"/>
        <v>#N/A</v>
      </c>
      <c r="LA72" s="165" t="e">
        <f t="shared" si="572"/>
        <v>#N/A</v>
      </c>
      <c r="LB72" s="165" t="e">
        <f t="shared" si="573"/>
        <v>#N/A</v>
      </c>
      <c r="LC72" s="165" t="e">
        <f t="shared" si="574"/>
        <v>#N/A</v>
      </c>
      <c r="LD72" s="165" t="e">
        <f t="shared" si="575"/>
        <v>#N/A</v>
      </c>
      <c r="LE72" s="165" t="e">
        <f t="shared" si="576"/>
        <v>#N/A</v>
      </c>
      <c r="LF72" s="165" t="e">
        <f t="shared" si="577"/>
        <v>#N/A</v>
      </c>
      <c r="LG72" s="165" t="e">
        <f t="shared" si="578"/>
        <v>#N/A</v>
      </c>
      <c r="LH72" s="165" t="e">
        <f t="shared" si="579"/>
        <v>#N/A</v>
      </c>
      <c r="LI72" s="165" t="e">
        <f t="shared" si="580"/>
        <v>#N/A</v>
      </c>
      <c r="LJ72" s="165" t="e">
        <f t="shared" si="581"/>
        <v>#N/A</v>
      </c>
      <c r="LK72" s="165" t="e">
        <f t="shared" si="582"/>
        <v>#N/A</v>
      </c>
      <c r="LL72" s="165" t="e">
        <f t="shared" si="583"/>
        <v>#N/A</v>
      </c>
      <c r="LM72" s="165" t="e">
        <f t="shared" si="584"/>
        <v>#N/A</v>
      </c>
      <c r="LN72" s="165" t="e">
        <f t="shared" si="585"/>
        <v>#N/A</v>
      </c>
      <c r="LO72" s="165" t="e">
        <f t="shared" si="586"/>
        <v>#N/A</v>
      </c>
      <c r="LP72" s="165" t="e">
        <f t="shared" si="587"/>
        <v>#N/A</v>
      </c>
      <c r="LQ72" s="165" t="e">
        <f t="shared" si="588"/>
        <v>#N/A</v>
      </c>
      <c r="LR72" s="165" t="e">
        <f t="shared" si="589"/>
        <v>#N/A</v>
      </c>
      <c r="LS72" s="165" t="e">
        <f t="shared" si="590"/>
        <v>#N/A</v>
      </c>
      <c r="LT72" s="165" t="e">
        <f t="shared" si="591"/>
        <v>#N/A</v>
      </c>
      <c r="LU72" s="165" t="e">
        <f t="shared" si="592"/>
        <v>#N/A</v>
      </c>
      <c r="LV72" s="165" t="e">
        <f t="shared" si="593"/>
        <v>#N/A</v>
      </c>
      <c r="LW72" s="165" t="e">
        <f t="shared" si="594"/>
        <v>#N/A</v>
      </c>
      <c r="LX72" s="165" t="e">
        <f t="shared" si="595"/>
        <v>#N/A</v>
      </c>
      <c r="LY72" s="165" t="e">
        <f t="shared" si="596"/>
        <v>#N/A</v>
      </c>
      <c r="LZ72" s="165" t="e">
        <f t="shared" si="597"/>
        <v>#N/A</v>
      </c>
      <c r="MA72" s="165" t="e">
        <f t="shared" si="598"/>
        <v>#N/A</v>
      </c>
      <c r="MB72" s="165" t="e">
        <f t="shared" si="599"/>
        <v>#N/A</v>
      </c>
      <c r="MC72" s="165" t="e">
        <f t="shared" si="600"/>
        <v>#N/A</v>
      </c>
      <c r="MD72" s="165" t="e">
        <f t="shared" si="601"/>
        <v>#N/A</v>
      </c>
      <c r="ME72" s="165" t="e">
        <f t="shared" si="602"/>
        <v>#N/A</v>
      </c>
      <c r="MF72" s="165" t="e">
        <f t="shared" si="603"/>
        <v>#N/A</v>
      </c>
      <c r="MG72" s="165" t="e">
        <f t="shared" si="604"/>
        <v>#N/A</v>
      </c>
      <c r="MH72" s="165" t="e">
        <f t="shared" si="605"/>
        <v>#N/A</v>
      </c>
      <c r="MI72" s="165" t="e">
        <f t="shared" si="606"/>
        <v>#N/A</v>
      </c>
      <c r="MJ72" s="165" t="e">
        <f t="shared" si="607"/>
        <v>#N/A</v>
      </c>
      <c r="MK72" s="165" t="e">
        <f t="shared" si="608"/>
        <v>#N/A</v>
      </c>
      <c r="ML72" s="165" t="e">
        <f t="shared" si="609"/>
        <v>#N/A</v>
      </c>
      <c r="MM72" s="165" t="e">
        <f t="shared" si="610"/>
        <v>#N/A</v>
      </c>
      <c r="MN72" s="165" t="e">
        <f t="shared" si="611"/>
        <v>#N/A</v>
      </c>
      <c r="MO72" s="165" t="e">
        <f t="shared" si="612"/>
        <v>#N/A</v>
      </c>
      <c r="MP72" s="165" t="e">
        <f t="shared" si="613"/>
        <v>#N/A</v>
      </c>
      <c r="MQ72" s="165" t="e">
        <f t="shared" si="614"/>
        <v>#N/A</v>
      </c>
      <c r="MR72" s="165" t="e">
        <f t="shared" si="615"/>
        <v>#N/A</v>
      </c>
      <c r="MS72" s="165" t="e">
        <f t="shared" si="616"/>
        <v>#N/A</v>
      </c>
      <c r="MT72" s="165" t="e">
        <f t="shared" si="617"/>
        <v>#N/A</v>
      </c>
      <c r="MU72" s="165" t="e">
        <f t="shared" si="618"/>
        <v>#N/A</v>
      </c>
      <c r="MV72" s="165" t="e">
        <f t="shared" si="619"/>
        <v>#N/A</v>
      </c>
      <c r="MW72" s="165" t="e">
        <f t="shared" si="620"/>
        <v>#N/A</v>
      </c>
      <c r="MX72" s="165" t="e">
        <f t="shared" si="621"/>
        <v>#N/A</v>
      </c>
      <c r="MY72" s="165" t="e">
        <f t="shared" si="622"/>
        <v>#N/A</v>
      </c>
      <c r="MZ72" s="165" t="e">
        <f t="shared" si="623"/>
        <v>#N/A</v>
      </c>
      <c r="NA72" s="165" t="e">
        <f t="shared" si="624"/>
        <v>#N/A</v>
      </c>
      <c r="NB72" s="165" t="e">
        <f t="shared" si="625"/>
        <v>#N/A</v>
      </c>
      <c r="NC72" s="165" t="e">
        <f t="shared" si="626"/>
        <v>#N/A</v>
      </c>
      <c r="ND72" s="165" t="e">
        <f t="shared" si="627"/>
        <v>#N/A</v>
      </c>
      <c r="NE72" s="165" t="e">
        <f t="shared" si="628"/>
        <v>#N/A</v>
      </c>
      <c r="NF72" s="165" t="e">
        <f t="shared" si="629"/>
        <v>#N/A</v>
      </c>
      <c r="NG72" s="165" t="e">
        <f t="shared" si="630"/>
        <v>#N/A</v>
      </c>
      <c r="NH72" s="165" t="e">
        <f t="shared" si="631"/>
        <v>#N/A</v>
      </c>
      <c r="NI72" s="165" t="e">
        <f t="shared" si="632"/>
        <v>#N/A</v>
      </c>
      <c r="NJ72" s="165" t="e">
        <f t="shared" si="633"/>
        <v>#N/A</v>
      </c>
      <c r="NK72" s="165" t="e">
        <f t="shared" si="634"/>
        <v>#N/A</v>
      </c>
      <c r="NL72" s="165" t="e">
        <f t="shared" si="635"/>
        <v>#N/A</v>
      </c>
      <c r="NM72" s="165" t="e">
        <f t="shared" si="636"/>
        <v>#N/A</v>
      </c>
      <c r="NN72" s="165" t="e">
        <f t="shared" si="637"/>
        <v>#N/A</v>
      </c>
      <c r="NO72" s="165" t="e">
        <f t="shared" si="638"/>
        <v>#N/A</v>
      </c>
      <c r="NP72" s="165" t="e">
        <f t="shared" si="639"/>
        <v>#N/A</v>
      </c>
      <c r="NQ72" s="165" t="e">
        <f t="shared" si="640"/>
        <v>#N/A</v>
      </c>
      <c r="NR72" s="165" t="e">
        <f t="shared" si="641"/>
        <v>#N/A</v>
      </c>
      <c r="NS72" s="165" t="e">
        <f t="shared" si="642"/>
        <v>#N/A</v>
      </c>
      <c r="NT72" s="165" t="e">
        <f t="shared" si="643"/>
        <v>#N/A</v>
      </c>
      <c r="NU72" s="165" t="e">
        <f t="shared" si="644"/>
        <v>#N/A</v>
      </c>
      <c r="NV72" s="165" t="e">
        <f t="shared" si="645"/>
        <v>#N/A</v>
      </c>
      <c r="NW72" s="165" t="e">
        <f t="shared" si="646"/>
        <v>#N/A</v>
      </c>
      <c r="NX72" s="165" t="e">
        <f t="shared" si="647"/>
        <v>#N/A</v>
      </c>
      <c r="NY72" s="165" t="e">
        <f t="shared" si="648"/>
        <v>#N/A</v>
      </c>
      <c r="NZ72" s="165" t="e">
        <f t="shared" si="649"/>
        <v>#N/A</v>
      </c>
      <c r="OA72" s="165" t="e">
        <f t="shared" si="650"/>
        <v>#N/A</v>
      </c>
      <c r="OB72" s="165" t="e">
        <f t="shared" si="651"/>
        <v>#N/A</v>
      </c>
      <c r="OC72" s="165" t="e">
        <f t="shared" si="652"/>
        <v>#N/A</v>
      </c>
      <c r="OD72" s="165" t="e">
        <f t="shared" si="653"/>
        <v>#N/A</v>
      </c>
      <c r="OE72" s="165" t="e">
        <f t="shared" si="654"/>
        <v>#N/A</v>
      </c>
      <c r="OF72" s="165" t="e">
        <f t="shared" si="655"/>
        <v>#N/A</v>
      </c>
      <c r="OG72" s="165" t="e">
        <f t="shared" si="656"/>
        <v>#N/A</v>
      </c>
      <c r="OH72" s="165" t="e">
        <f t="shared" si="657"/>
        <v>#N/A</v>
      </c>
      <c r="OI72" s="165" t="e">
        <f t="shared" si="658"/>
        <v>#N/A</v>
      </c>
      <c r="OJ72" s="165" t="e">
        <f t="shared" si="659"/>
        <v>#N/A</v>
      </c>
      <c r="OK72" s="165" t="e">
        <f t="shared" si="660"/>
        <v>#N/A</v>
      </c>
      <c r="OL72" s="165" t="e">
        <f t="shared" si="661"/>
        <v>#N/A</v>
      </c>
      <c r="OM72" s="165" t="e">
        <f t="shared" si="662"/>
        <v>#N/A</v>
      </c>
      <c r="ON72" s="165" t="e">
        <f t="shared" si="663"/>
        <v>#N/A</v>
      </c>
      <c r="OO72" s="165" t="e">
        <f t="shared" si="664"/>
        <v>#N/A</v>
      </c>
      <c r="OP72" s="165" t="e">
        <f t="shared" si="665"/>
        <v>#N/A</v>
      </c>
      <c r="OQ72" s="165" t="e">
        <f t="shared" si="666"/>
        <v>#N/A</v>
      </c>
      <c r="OR72" s="165" t="e">
        <f t="shared" si="667"/>
        <v>#N/A</v>
      </c>
      <c r="OS72" s="165" t="e">
        <f t="shared" si="668"/>
        <v>#N/A</v>
      </c>
      <c r="OT72" s="165" t="e">
        <f t="shared" si="669"/>
        <v>#N/A</v>
      </c>
      <c r="OU72" s="165" t="e">
        <f t="shared" si="670"/>
        <v>#N/A</v>
      </c>
      <c r="OV72" s="165" t="e">
        <f t="shared" si="671"/>
        <v>#N/A</v>
      </c>
      <c r="OW72" s="165" t="e">
        <f t="shared" si="672"/>
        <v>#N/A</v>
      </c>
      <c r="OX72" s="165" t="e">
        <f t="shared" si="673"/>
        <v>#N/A</v>
      </c>
      <c r="OY72" s="165" t="e">
        <f t="shared" si="674"/>
        <v>#N/A</v>
      </c>
      <c r="OZ72" s="165" t="e">
        <f t="shared" si="675"/>
        <v>#N/A</v>
      </c>
      <c r="PA72" s="165" t="e">
        <f t="shared" si="676"/>
        <v>#N/A</v>
      </c>
      <c r="PB72" s="165" t="e">
        <f t="shared" si="677"/>
        <v>#N/A</v>
      </c>
      <c r="PC72" s="165" t="e">
        <f t="shared" si="678"/>
        <v>#N/A</v>
      </c>
      <c r="PD72" s="165" t="e">
        <f t="shared" si="679"/>
        <v>#N/A</v>
      </c>
      <c r="PE72" s="165" t="e">
        <f t="shared" si="680"/>
        <v>#N/A</v>
      </c>
      <c r="PF72" s="165" t="e">
        <f t="shared" si="681"/>
        <v>#N/A</v>
      </c>
      <c r="PG72" s="165" t="e">
        <f t="shared" si="682"/>
        <v>#N/A</v>
      </c>
      <c r="PH72" s="165" t="e">
        <f t="shared" si="683"/>
        <v>#N/A</v>
      </c>
    </row>
    <row r="73" spans="1:424" hidden="1" x14ac:dyDescent="0.45">
      <c r="A73" s="4">
        <v>70</v>
      </c>
      <c r="B73" s="92" t="str">
        <f t="shared" si="684"/>
        <v/>
      </c>
      <c r="C73" s="91"/>
      <c r="D73" s="92" t="str">
        <f t="shared" si="685"/>
        <v/>
      </c>
      <c r="E73" s="120" t="str">
        <f t="shared" si="480"/>
        <v/>
      </c>
      <c r="F73" s="120" t="str">
        <f t="shared" si="481"/>
        <v/>
      </c>
      <c r="G73" s="71" t="str">
        <f t="shared" si="686"/>
        <v/>
      </c>
      <c r="H73" s="23"/>
      <c r="I73" s="55"/>
      <c r="J73" s="298"/>
      <c r="K73" s="72" t="str">
        <f>IF(AND(B73&gt;0,C73&gt;0,D73&gt;0),IF(ISBLANK(J73),IF(ISBLANK(H73),"",(D73-B73)*VLOOKUP(H73,VLookups!$A$4:$B$13,2,FALSE)),J73),"")</f>
        <v/>
      </c>
      <c r="L73" s="73" t="str">
        <f t="shared" si="482"/>
        <v/>
      </c>
      <c r="M73" s="91"/>
      <c r="N73" s="265" t="str">
        <f>IF(AND(M73&gt;0,C73&gt;0,NOT(K73="")),ABS(VLOOKUP($M$1,VLookups!$A$43:$B$44,2,FALSE)-_xlfn.NORM.DIST(M73,G73,K73,TRUE)),"")</f>
        <v/>
      </c>
      <c r="O73" s="90" t="str">
        <f>IF(AND($B73&gt;0,$C73&gt;0,$D73&gt;0,NOT(ISBLANK($H73))),_xlfn.NORM.INV(ABS(VLOOKUP($M$1,VLookups!$A$43:$B$44,2,FALSE)-O$3),$G73,$K73),"")</f>
        <v/>
      </c>
      <c r="P73" s="89" t="str">
        <f>IF(AND($B73&gt;0,$C73&gt;0,$D73&gt;0,NOT(ISBLANK($H73))),_xlfn.NORM.INV(ABS(VLOOKUP($M$1,VLookups!$A$43:$B$44,2,FALSE)-P$3),$G73,$K73),"")</f>
        <v/>
      </c>
      <c r="Q73" s="90" t="str">
        <f>IF(AND($B73&gt;0,$C73&gt;0,$D73&gt;0,NOT(ISBLANK($H73))),_xlfn.NORM.INV(ABS(VLOOKUP($M$1,VLookups!$A$43:$B$44,2,FALSE)-Q$3),$G73,$K73),"")</f>
        <v/>
      </c>
      <c r="R73" s="89" t="str">
        <f>IF(AND($B73&gt;0,$C73&gt;0,$D73&gt;0,NOT(ISBLANK($H73))),_xlfn.NORM.INV(ABS(VLOOKUP($M$1,VLookups!$A$43:$B$44,2,FALSE)-R$3),$G73,$K73),"")</f>
        <v/>
      </c>
      <c r="S73" s="90" t="str">
        <f>IF(AND($B73&gt;0,$C73&gt;0,$D73&gt;0,NOT(ISBLANK($H73))),_xlfn.NORM.INV(ABS(VLOOKUP($M$1,VLookups!$A$43:$B$44,2,FALSE)-S$3),$G73,$K73),"")</f>
        <v/>
      </c>
      <c r="T73" s="89" t="str">
        <f>IF(AND($B73&gt;0,$C73&gt;0,$D73&gt;0,NOT(ISBLANK($H73))),_xlfn.NORM.INV(ABS(VLOOKUP($M$1,VLookups!$A$43:$B$44,2,FALSE)-T$3),$G73,$K73),"")</f>
        <v/>
      </c>
      <c r="U73" s="5"/>
      <c r="V73" s="164" t="str">
        <f t="shared" si="687"/>
        <v/>
      </c>
      <c r="W73" s="47" t="str">
        <f t="shared" si="688"/>
        <v/>
      </c>
      <c r="X73" s="47" t="str">
        <f t="shared" si="692"/>
        <v/>
      </c>
      <c r="Y73" s="47" t="str">
        <f t="shared" si="692"/>
        <v/>
      </c>
      <c r="Z73" s="47" t="str">
        <f t="shared" si="692"/>
        <v/>
      </c>
      <c r="AA73" s="47" t="str">
        <f t="shared" si="692"/>
        <v/>
      </c>
      <c r="AB73" s="47" t="str">
        <f t="shared" si="692"/>
        <v/>
      </c>
      <c r="AC73" s="47" t="str">
        <f t="shared" si="692"/>
        <v/>
      </c>
      <c r="AD73" s="47" t="str">
        <f t="shared" si="692"/>
        <v/>
      </c>
      <c r="AE73" s="47" t="str">
        <f t="shared" si="692"/>
        <v/>
      </c>
      <c r="AF73" s="47" t="str">
        <f t="shared" si="692"/>
        <v/>
      </c>
      <c r="AG73" s="47" t="str">
        <f t="shared" si="692"/>
        <v/>
      </c>
      <c r="AH73" s="47" t="str">
        <f t="shared" si="692"/>
        <v/>
      </c>
      <c r="AI73" s="47" t="str">
        <f t="shared" si="692"/>
        <v/>
      </c>
      <c r="AJ73" s="47" t="str">
        <f t="shared" si="692"/>
        <v/>
      </c>
      <c r="AK73" s="47" t="str">
        <f t="shared" si="692"/>
        <v/>
      </c>
      <c r="AL73" s="47" t="str">
        <f t="shared" si="692"/>
        <v/>
      </c>
      <c r="AM73" s="47" t="str">
        <f t="shared" si="692"/>
        <v/>
      </c>
      <c r="AN73" s="47" t="str">
        <f t="shared" si="692"/>
        <v/>
      </c>
      <c r="AO73" s="47" t="str">
        <f t="shared" si="692"/>
        <v/>
      </c>
      <c r="AP73" s="47" t="str">
        <f t="shared" si="692"/>
        <v/>
      </c>
      <c r="AQ73" s="47" t="str">
        <f t="shared" si="692"/>
        <v/>
      </c>
      <c r="AR73" s="47" t="str">
        <f t="shared" si="692"/>
        <v/>
      </c>
      <c r="AS73" s="47" t="str">
        <f t="shared" si="692"/>
        <v/>
      </c>
      <c r="AT73" s="47" t="str">
        <f t="shared" si="692"/>
        <v/>
      </c>
      <c r="AU73" s="47" t="str">
        <f t="shared" si="692"/>
        <v/>
      </c>
      <c r="AV73" s="47" t="str">
        <f t="shared" si="692"/>
        <v/>
      </c>
      <c r="AW73" s="47" t="str">
        <f t="shared" si="692"/>
        <v/>
      </c>
      <c r="AX73" s="47" t="str">
        <f t="shared" si="692"/>
        <v/>
      </c>
      <c r="AY73" s="47" t="str">
        <f t="shared" si="692"/>
        <v/>
      </c>
      <c r="AZ73" s="47" t="str">
        <f t="shared" si="692"/>
        <v/>
      </c>
      <c r="BA73" s="47" t="str">
        <f t="shared" si="692"/>
        <v/>
      </c>
      <c r="BB73" s="47" t="str">
        <f t="shared" si="692"/>
        <v/>
      </c>
      <c r="BC73" s="47" t="str">
        <f t="shared" si="692"/>
        <v/>
      </c>
      <c r="BD73" s="47" t="str">
        <f t="shared" si="692"/>
        <v/>
      </c>
      <c r="BE73" s="47" t="str">
        <f t="shared" si="692"/>
        <v/>
      </c>
      <c r="BF73" s="47" t="str">
        <f t="shared" si="692"/>
        <v/>
      </c>
      <c r="BG73" s="47" t="str">
        <f t="shared" si="692"/>
        <v/>
      </c>
      <c r="BH73" s="47" t="str">
        <f t="shared" si="692"/>
        <v/>
      </c>
      <c r="BI73" s="47" t="str">
        <f t="shared" si="692"/>
        <v/>
      </c>
      <c r="BJ73" s="47" t="str">
        <f t="shared" si="692"/>
        <v/>
      </c>
      <c r="BK73" s="47" t="str">
        <f t="shared" si="692"/>
        <v/>
      </c>
      <c r="BL73" s="47" t="str">
        <f t="shared" si="692"/>
        <v/>
      </c>
      <c r="BM73" s="47" t="str">
        <f t="shared" si="692"/>
        <v/>
      </c>
      <c r="BN73" s="47" t="str">
        <f t="shared" si="692"/>
        <v/>
      </c>
      <c r="BO73" s="47" t="str">
        <f t="shared" si="692"/>
        <v/>
      </c>
      <c r="BP73" s="47" t="str">
        <f t="shared" si="692"/>
        <v/>
      </c>
      <c r="BQ73" s="47" t="str">
        <f t="shared" si="692"/>
        <v/>
      </c>
      <c r="BR73" s="47" t="str">
        <f t="shared" si="692"/>
        <v/>
      </c>
      <c r="BS73" s="47" t="str">
        <f t="shared" si="692"/>
        <v/>
      </c>
      <c r="BT73" s="47" t="str">
        <f t="shared" si="692"/>
        <v/>
      </c>
      <c r="BU73" s="47" t="str">
        <f t="shared" si="692"/>
        <v/>
      </c>
      <c r="BV73" s="47" t="str">
        <f t="shared" si="692"/>
        <v/>
      </c>
      <c r="BW73" s="47" t="str">
        <f t="shared" si="692"/>
        <v/>
      </c>
      <c r="BX73" s="47" t="str">
        <f t="shared" si="692"/>
        <v/>
      </c>
      <c r="BY73" s="47" t="str">
        <f t="shared" si="692"/>
        <v/>
      </c>
      <c r="BZ73" s="47" t="str">
        <f t="shared" si="692"/>
        <v/>
      </c>
      <c r="CA73" s="47" t="str">
        <f t="shared" si="692"/>
        <v/>
      </c>
      <c r="CB73" s="47" t="str">
        <f t="shared" si="692"/>
        <v/>
      </c>
      <c r="CC73" s="47" t="str">
        <f t="shared" si="692"/>
        <v/>
      </c>
      <c r="CD73" s="47" t="str">
        <f t="shared" si="692"/>
        <v/>
      </c>
      <c r="CE73" s="47" t="str">
        <f t="shared" si="692"/>
        <v/>
      </c>
      <c r="CF73" s="47" t="str">
        <f t="shared" si="692"/>
        <v/>
      </c>
      <c r="CG73" s="47" t="str">
        <f t="shared" si="692"/>
        <v/>
      </c>
      <c r="CH73" s="47" t="str">
        <f t="shared" si="692"/>
        <v/>
      </c>
      <c r="CI73" s="47" t="str">
        <f t="shared" ref="CI73:DR76" si="696">IF(ISNONTEXT($V73),CJ73-$V73,"")</f>
        <v/>
      </c>
      <c r="CJ73" s="47" t="str">
        <f t="shared" si="696"/>
        <v/>
      </c>
      <c r="CK73" s="47" t="str">
        <f t="shared" si="696"/>
        <v/>
      </c>
      <c r="CL73" s="47" t="str">
        <f t="shared" si="696"/>
        <v/>
      </c>
      <c r="CM73" s="47" t="str">
        <f t="shared" si="696"/>
        <v/>
      </c>
      <c r="CN73" s="47" t="str">
        <f t="shared" si="696"/>
        <v/>
      </c>
      <c r="CO73" s="47" t="str">
        <f t="shared" si="696"/>
        <v/>
      </c>
      <c r="CP73" s="47" t="str">
        <f t="shared" si="696"/>
        <v/>
      </c>
      <c r="CQ73" s="47" t="str">
        <f t="shared" si="696"/>
        <v/>
      </c>
      <c r="CR73" s="47" t="str">
        <f t="shared" si="696"/>
        <v/>
      </c>
      <c r="CS73" s="47" t="str">
        <f t="shared" si="696"/>
        <v/>
      </c>
      <c r="CT73" s="47" t="str">
        <f t="shared" si="696"/>
        <v/>
      </c>
      <c r="CU73" s="47" t="str">
        <f t="shared" si="696"/>
        <v/>
      </c>
      <c r="CV73" s="47" t="str">
        <f t="shared" si="696"/>
        <v/>
      </c>
      <c r="CW73" s="47" t="str">
        <f t="shared" si="696"/>
        <v/>
      </c>
      <c r="CX73" s="47" t="str">
        <f t="shared" si="696"/>
        <v/>
      </c>
      <c r="CY73" s="47" t="str">
        <f t="shared" si="696"/>
        <v/>
      </c>
      <c r="CZ73" s="47" t="str">
        <f t="shared" si="696"/>
        <v/>
      </c>
      <c r="DA73" s="47" t="str">
        <f t="shared" si="696"/>
        <v/>
      </c>
      <c r="DB73" s="47" t="str">
        <f t="shared" si="696"/>
        <v/>
      </c>
      <c r="DC73" s="47" t="str">
        <f t="shared" si="696"/>
        <v/>
      </c>
      <c r="DD73" s="47" t="str">
        <f t="shared" si="696"/>
        <v/>
      </c>
      <c r="DE73" s="47" t="str">
        <f t="shared" si="696"/>
        <v/>
      </c>
      <c r="DF73" s="47" t="str">
        <f t="shared" si="696"/>
        <v/>
      </c>
      <c r="DG73" s="47" t="str">
        <f t="shared" si="696"/>
        <v/>
      </c>
      <c r="DH73" s="47" t="str">
        <f t="shared" si="696"/>
        <v/>
      </c>
      <c r="DI73" s="47" t="str">
        <f t="shared" si="696"/>
        <v/>
      </c>
      <c r="DJ73" s="47" t="str">
        <f t="shared" si="696"/>
        <v/>
      </c>
      <c r="DK73" s="47" t="str">
        <f t="shared" si="696"/>
        <v/>
      </c>
      <c r="DL73" s="47" t="str">
        <f t="shared" si="696"/>
        <v/>
      </c>
      <c r="DM73" s="47" t="str">
        <f t="shared" si="696"/>
        <v/>
      </c>
      <c r="DN73" s="47" t="str">
        <f t="shared" si="696"/>
        <v/>
      </c>
      <c r="DO73" s="47" t="str">
        <f t="shared" si="696"/>
        <v/>
      </c>
      <c r="DP73" s="47" t="str">
        <f t="shared" si="696"/>
        <v/>
      </c>
      <c r="DQ73" s="47" t="str">
        <f t="shared" si="696"/>
        <v/>
      </c>
      <c r="DR73" s="47" t="str">
        <f t="shared" si="696"/>
        <v/>
      </c>
      <c r="DS73" s="179" t="str">
        <f t="shared" si="690"/>
        <v/>
      </c>
      <c r="DT73" s="47" t="str">
        <f t="shared" si="691"/>
        <v/>
      </c>
      <c r="DU73" s="47" t="str">
        <f t="shared" si="694"/>
        <v/>
      </c>
      <c r="DV73" s="47" t="str">
        <f t="shared" si="694"/>
        <v/>
      </c>
      <c r="DW73" s="47" t="str">
        <f t="shared" si="694"/>
        <v/>
      </c>
      <c r="DX73" s="47" t="str">
        <f t="shared" si="694"/>
        <v/>
      </c>
      <c r="DY73" s="47" t="str">
        <f t="shared" si="694"/>
        <v/>
      </c>
      <c r="DZ73" s="47" t="str">
        <f t="shared" si="694"/>
        <v/>
      </c>
      <c r="EA73" s="47" t="str">
        <f t="shared" si="694"/>
        <v/>
      </c>
      <c r="EB73" s="47" t="str">
        <f t="shared" si="694"/>
        <v/>
      </c>
      <c r="EC73" s="47" t="str">
        <f t="shared" si="694"/>
        <v/>
      </c>
      <c r="ED73" s="47" t="str">
        <f t="shared" si="694"/>
        <v/>
      </c>
      <c r="EE73" s="47" t="str">
        <f t="shared" si="694"/>
        <v/>
      </c>
      <c r="EF73" s="47" t="str">
        <f t="shared" si="694"/>
        <v/>
      </c>
      <c r="EG73" s="47" t="str">
        <f t="shared" si="694"/>
        <v/>
      </c>
      <c r="EH73" s="47" t="str">
        <f t="shared" si="694"/>
        <v/>
      </c>
      <c r="EI73" s="47" t="str">
        <f t="shared" si="694"/>
        <v/>
      </c>
      <c r="EJ73" s="47" t="str">
        <f t="shared" si="694"/>
        <v/>
      </c>
      <c r="EK73" s="47" t="str">
        <f t="shared" si="694"/>
        <v/>
      </c>
      <c r="EL73" s="47" t="str">
        <f t="shared" si="694"/>
        <v/>
      </c>
      <c r="EM73" s="47" t="str">
        <f t="shared" si="694"/>
        <v/>
      </c>
      <c r="EN73" s="47" t="str">
        <f t="shared" si="694"/>
        <v/>
      </c>
      <c r="EO73" s="47" t="str">
        <f t="shared" si="694"/>
        <v/>
      </c>
      <c r="EP73" s="47" t="str">
        <f t="shared" si="694"/>
        <v/>
      </c>
      <c r="EQ73" s="47" t="str">
        <f t="shared" si="694"/>
        <v/>
      </c>
      <c r="ER73" s="47" t="str">
        <f t="shared" si="694"/>
        <v/>
      </c>
      <c r="ES73" s="47" t="str">
        <f t="shared" si="694"/>
        <v/>
      </c>
      <c r="ET73" s="47" t="str">
        <f t="shared" si="694"/>
        <v/>
      </c>
      <c r="EU73" s="47" t="str">
        <f t="shared" si="694"/>
        <v/>
      </c>
      <c r="EV73" s="47" t="str">
        <f t="shared" si="694"/>
        <v/>
      </c>
      <c r="EW73" s="47" t="str">
        <f t="shared" si="694"/>
        <v/>
      </c>
      <c r="EX73" s="47" t="str">
        <f t="shared" si="694"/>
        <v/>
      </c>
      <c r="EY73" s="47" t="str">
        <f t="shared" si="694"/>
        <v/>
      </c>
      <c r="EZ73" s="47" t="str">
        <f t="shared" si="694"/>
        <v/>
      </c>
      <c r="FA73" s="47" t="str">
        <f t="shared" si="694"/>
        <v/>
      </c>
      <c r="FB73" s="47" t="str">
        <f t="shared" si="694"/>
        <v/>
      </c>
      <c r="FC73" s="47" t="str">
        <f t="shared" si="694"/>
        <v/>
      </c>
      <c r="FD73" s="47" t="str">
        <f t="shared" si="694"/>
        <v/>
      </c>
      <c r="FE73" s="47" t="str">
        <f t="shared" si="694"/>
        <v/>
      </c>
      <c r="FF73" s="47" t="str">
        <f t="shared" si="694"/>
        <v/>
      </c>
      <c r="FG73" s="47" t="str">
        <f t="shared" si="694"/>
        <v/>
      </c>
      <c r="FH73" s="47" t="str">
        <f t="shared" si="694"/>
        <v/>
      </c>
      <c r="FI73" s="47" t="str">
        <f t="shared" si="694"/>
        <v/>
      </c>
      <c r="FJ73" s="47" t="str">
        <f t="shared" si="694"/>
        <v/>
      </c>
      <c r="FK73" s="47" t="str">
        <f t="shared" si="694"/>
        <v/>
      </c>
      <c r="FL73" s="47" t="str">
        <f t="shared" si="694"/>
        <v/>
      </c>
      <c r="FM73" s="47" t="str">
        <f t="shared" si="694"/>
        <v/>
      </c>
      <c r="FN73" s="47" t="str">
        <f t="shared" si="694"/>
        <v/>
      </c>
      <c r="FO73" s="47" t="str">
        <f t="shared" si="694"/>
        <v/>
      </c>
      <c r="FP73" s="47" t="str">
        <f t="shared" si="694"/>
        <v/>
      </c>
      <c r="FQ73" s="47" t="str">
        <f t="shared" si="694"/>
        <v/>
      </c>
      <c r="FR73" s="47" t="str">
        <f t="shared" si="694"/>
        <v/>
      </c>
      <c r="FS73" s="47" t="str">
        <f t="shared" si="694"/>
        <v/>
      </c>
      <c r="FT73" s="47" t="str">
        <f t="shared" si="694"/>
        <v/>
      </c>
      <c r="FU73" s="47" t="str">
        <f t="shared" si="694"/>
        <v/>
      </c>
      <c r="FV73" s="47" t="str">
        <f t="shared" si="694"/>
        <v/>
      </c>
      <c r="FW73" s="47" t="str">
        <f t="shared" si="694"/>
        <v/>
      </c>
      <c r="FX73" s="47" t="str">
        <f t="shared" si="694"/>
        <v/>
      </c>
      <c r="FY73" s="47" t="str">
        <f t="shared" si="694"/>
        <v/>
      </c>
      <c r="FZ73" s="47" t="str">
        <f t="shared" si="694"/>
        <v/>
      </c>
      <c r="GA73" s="47" t="str">
        <f t="shared" si="694"/>
        <v/>
      </c>
      <c r="GB73" s="47" t="str">
        <f t="shared" si="694"/>
        <v/>
      </c>
      <c r="GC73" s="47" t="str">
        <f t="shared" si="694"/>
        <v/>
      </c>
      <c r="GD73" s="47" t="str">
        <f t="shared" si="694"/>
        <v/>
      </c>
      <c r="GE73" s="47" t="str">
        <f t="shared" si="694"/>
        <v/>
      </c>
      <c r="GF73" s="47" t="str">
        <f t="shared" ref="GF73:HO76" si="697">IF(ISNONTEXT($V73),GE73+$V73,"")</f>
        <v/>
      </c>
      <c r="GG73" s="47" t="str">
        <f t="shared" si="697"/>
        <v/>
      </c>
      <c r="GH73" s="47" t="str">
        <f t="shared" si="697"/>
        <v/>
      </c>
      <c r="GI73" s="47" t="str">
        <f t="shared" si="697"/>
        <v/>
      </c>
      <c r="GJ73" s="47" t="str">
        <f t="shared" si="697"/>
        <v/>
      </c>
      <c r="GK73" s="47" t="str">
        <f t="shared" si="697"/>
        <v/>
      </c>
      <c r="GL73" s="47" t="str">
        <f t="shared" si="697"/>
        <v/>
      </c>
      <c r="GM73" s="47" t="str">
        <f t="shared" si="697"/>
        <v/>
      </c>
      <c r="GN73" s="47" t="str">
        <f t="shared" si="697"/>
        <v/>
      </c>
      <c r="GO73" s="47" t="str">
        <f t="shared" si="697"/>
        <v/>
      </c>
      <c r="GP73" s="47" t="str">
        <f t="shared" si="697"/>
        <v/>
      </c>
      <c r="GQ73" s="47" t="str">
        <f t="shared" si="697"/>
        <v/>
      </c>
      <c r="GR73" s="47" t="str">
        <f t="shared" si="697"/>
        <v/>
      </c>
      <c r="GS73" s="47" t="str">
        <f t="shared" si="697"/>
        <v/>
      </c>
      <c r="GT73" s="47" t="str">
        <f t="shared" si="697"/>
        <v/>
      </c>
      <c r="GU73" s="47" t="str">
        <f t="shared" si="697"/>
        <v/>
      </c>
      <c r="GV73" s="47" t="str">
        <f t="shared" si="697"/>
        <v/>
      </c>
      <c r="GW73" s="47" t="str">
        <f t="shared" si="697"/>
        <v/>
      </c>
      <c r="GX73" s="47" t="str">
        <f t="shared" si="697"/>
        <v/>
      </c>
      <c r="GY73" s="47" t="str">
        <f t="shared" si="697"/>
        <v/>
      </c>
      <c r="GZ73" s="47" t="str">
        <f t="shared" si="697"/>
        <v/>
      </c>
      <c r="HA73" s="47" t="str">
        <f t="shared" si="697"/>
        <v/>
      </c>
      <c r="HB73" s="47" t="str">
        <f t="shared" si="697"/>
        <v/>
      </c>
      <c r="HC73" s="47" t="str">
        <f t="shared" si="697"/>
        <v/>
      </c>
      <c r="HD73" s="47" t="str">
        <f t="shared" si="697"/>
        <v/>
      </c>
      <c r="HE73" s="47" t="str">
        <f t="shared" si="697"/>
        <v/>
      </c>
      <c r="HF73" s="47" t="str">
        <f t="shared" si="697"/>
        <v/>
      </c>
      <c r="HG73" s="47" t="str">
        <f t="shared" si="697"/>
        <v/>
      </c>
      <c r="HH73" s="47" t="str">
        <f t="shared" si="697"/>
        <v/>
      </c>
      <c r="HI73" s="47" t="str">
        <f t="shared" si="697"/>
        <v/>
      </c>
      <c r="HJ73" s="47" t="str">
        <f t="shared" si="697"/>
        <v/>
      </c>
      <c r="HK73" s="47" t="str">
        <f t="shared" si="697"/>
        <v/>
      </c>
      <c r="HL73" s="47" t="str">
        <f t="shared" si="697"/>
        <v/>
      </c>
      <c r="HM73" s="47" t="str">
        <f t="shared" si="697"/>
        <v/>
      </c>
      <c r="HN73" s="47" t="str">
        <f t="shared" si="697"/>
        <v/>
      </c>
      <c r="HO73" s="47" t="str">
        <f t="shared" si="697"/>
        <v/>
      </c>
      <c r="HP73" s="165" t="e">
        <f t="shared" si="483"/>
        <v>#N/A</v>
      </c>
      <c r="HQ73" s="165" t="e">
        <f t="shared" si="484"/>
        <v>#N/A</v>
      </c>
      <c r="HR73" s="165" t="e">
        <f t="shared" si="485"/>
        <v>#N/A</v>
      </c>
      <c r="HS73" s="165" t="e">
        <f t="shared" si="486"/>
        <v>#N/A</v>
      </c>
      <c r="HT73" s="165" t="e">
        <f t="shared" si="487"/>
        <v>#N/A</v>
      </c>
      <c r="HU73" s="165" t="e">
        <f t="shared" si="488"/>
        <v>#N/A</v>
      </c>
      <c r="HV73" s="165" t="e">
        <f t="shared" si="489"/>
        <v>#N/A</v>
      </c>
      <c r="HW73" s="165" t="e">
        <f t="shared" si="490"/>
        <v>#N/A</v>
      </c>
      <c r="HX73" s="165" t="e">
        <f t="shared" si="491"/>
        <v>#N/A</v>
      </c>
      <c r="HY73" s="165" t="e">
        <f t="shared" si="492"/>
        <v>#N/A</v>
      </c>
      <c r="HZ73" s="165" t="e">
        <f t="shared" si="493"/>
        <v>#N/A</v>
      </c>
      <c r="IA73" s="165" t="e">
        <f t="shared" si="494"/>
        <v>#N/A</v>
      </c>
      <c r="IB73" s="165" t="e">
        <f t="shared" si="495"/>
        <v>#N/A</v>
      </c>
      <c r="IC73" s="165" t="e">
        <f t="shared" si="496"/>
        <v>#N/A</v>
      </c>
      <c r="ID73" s="165" t="e">
        <f t="shared" si="497"/>
        <v>#N/A</v>
      </c>
      <c r="IE73" s="165" t="e">
        <f t="shared" si="498"/>
        <v>#N/A</v>
      </c>
      <c r="IF73" s="165" t="e">
        <f t="shared" si="499"/>
        <v>#N/A</v>
      </c>
      <c r="IG73" s="165" t="e">
        <f t="shared" si="500"/>
        <v>#N/A</v>
      </c>
      <c r="IH73" s="165" t="e">
        <f t="shared" si="501"/>
        <v>#N/A</v>
      </c>
      <c r="II73" s="165" t="e">
        <f t="shared" si="502"/>
        <v>#N/A</v>
      </c>
      <c r="IJ73" s="165" t="e">
        <f t="shared" si="503"/>
        <v>#N/A</v>
      </c>
      <c r="IK73" s="165" t="e">
        <f t="shared" si="504"/>
        <v>#N/A</v>
      </c>
      <c r="IL73" s="165" t="e">
        <f t="shared" si="505"/>
        <v>#N/A</v>
      </c>
      <c r="IM73" s="165" t="e">
        <f t="shared" si="506"/>
        <v>#N/A</v>
      </c>
      <c r="IN73" s="165" t="e">
        <f t="shared" si="507"/>
        <v>#N/A</v>
      </c>
      <c r="IO73" s="165" t="e">
        <f t="shared" si="508"/>
        <v>#N/A</v>
      </c>
      <c r="IP73" s="165" t="e">
        <f t="shared" si="509"/>
        <v>#N/A</v>
      </c>
      <c r="IQ73" s="165" t="e">
        <f t="shared" si="510"/>
        <v>#N/A</v>
      </c>
      <c r="IR73" s="165" t="e">
        <f t="shared" si="511"/>
        <v>#N/A</v>
      </c>
      <c r="IS73" s="165" t="e">
        <f t="shared" si="512"/>
        <v>#N/A</v>
      </c>
      <c r="IT73" s="165" t="e">
        <f t="shared" si="513"/>
        <v>#N/A</v>
      </c>
      <c r="IU73" s="165" t="e">
        <f t="shared" si="514"/>
        <v>#N/A</v>
      </c>
      <c r="IV73" s="165" t="e">
        <f t="shared" si="515"/>
        <v>#N/A</v>
      </c>
      <c r="IW73" s="165" t="e">
        <f t="shared" si="516"/>
        <v>#N/A</v>
      </c>
      <c r="IX73" s="165" t="e">
        <f t="shared" si="517"/>
        <v>#N/A</v>
      </c>
      <c r="IY73" s="165" t="e">
        <f t="shared" si="518"/>
        <v>#N/A</v>
      </c>
      <c r="IZ73" s="165" t="e">
        <f t="shared" si="519"/>
        <v>#N/A</v>
      </c>
      <c r="JA73" s="165" t="e">
        <f t="shared" si="520"/>
        <v>#N/A</v>
      </c>
      <c r="JB73" s="165" t="e">
        <f t="shared" si="521"/>
        <v>#N/A</v>
      </c>
      <c r="JC73" s="165" t="e">
        <f t="shared" si="522"/>
        <v>#N/A</v>
      </c>
      <c r="JD73" s="165" t="e">
        <f t="shared" si="523"/>
        <v>#N/A</v>
      </c>
      <c r="JE73" s="165" t="e">
        <f t="shared" si="524"/>
        <v>#N/A</v>
      </c>
      <c r="JF73" s="165" t="e">
        <f t="shared" si="525"/>
        <v>#N/A</v>
      </c>
      <c r="JG73" s="165" t="e">
        <f t="shared" si="526"/>
        <v>#N/A</v>
      </c>
      <c r="JH73" s="165" t="e">
        <f t="shared" si="527"/>
        <v>#N/A</v>
      </c>
      <c r="JI73" s="165" t="e">
        <f t="shared" si="528"/>
        <v>#N/A</v>
      </c>
      <c r="JJ73" s="165" t="e">
        <f t="shared" si="529"/>
        <v>#N/A</v>
      </c>
      <c r="JK73" s="165" t="e">
        <f t="shared" si="530"/>
        <v>#N/A</v>
      </c>
      <c r="JL73" s="165" t="e">
        <f t="shared" si="531"/>
        <v>#N/A</v>
      </c>
      <c r="JM73" s="165" t="e">
        <f t="shared" si="532"/>
        <v>#N/A</v>
      </c>
      <c r="JN73" s="165" t="e">
        <f t="shared" si="533"/>
        <v>#N/A</v>
      </c>
      <c r="JO73" s="165" t="e">
        <f t="shared" si="534"/>
        <v>#N/A</v>
      </c>
      <c r="JP73" s="165" t="e">
        <f t="shared" si="535"/>
        <v>#N/A</v>
      </c>
      <c r="JQ73" s="165" t="e">
        <f t="shared" si="536"/>
        <v>#N/A</v>
      </c>
      <c r="JR73" s="165" t="e">
        <f t="shared" si="537"/>
        <v>#N/A</v>
      </c>
      <c r="JS73" s="165" t="e">
        <f t="shared" si="538"/>
        <v>#N/A</v>
      </c>
      <c r="JT73" s="165" t="e">
        <f t="shared" si="539"/>
        <v>#N/A</v>
      </c>
      <c r="JU73" s="165" t="e">
        <f t="shared" si="540"/>
        <v>#N/A</v>
      </c>
      <c r="JV73" s="165" t="e">
        <f t="shared" si="541"/>
        <v>#N/A</v>
      </c>
      <c r="JW73" s="165" t="e">
        <f t="shared" si="542"/>
        <v>#N/A</v>
      </c>
      <c r="JX73" s="165" t="e">
        <f t="shared" si="543"/>
        <v>#N/A</v>
      </c>
      <c r="JY73" s="165" t="e">
        <f t="shared" si="544"/>
        <v>#N/A</v>
      </c>
      <c r="JZ73" s="165" t="e">
        <f t="shared" si="545"/>
        <v>#N/A</v>
      </c>
      <c r="KA73" s="165" t="e">
        <f t="shared" si="546"/>
        <v>#N/A</v>
      </c>
      <c r="KB73" s="165" t="e">
        <f t="shared" si="547"/>
        <v>#N/A</v>
      </c>
      <c r="KC73" s="165" t="e">
        <f t="shared" si="548"/>
        <v>#N/A</v>
      </c>
      <c r="KD73" s="165" t="e">
        <f t="shared" si="549"/>
        <v>#N/A</v>
      </c>
      <c r="KE73" s="165" t="e">
        <f t="shared" si="550"/>
        <v>#N/A</v>
      </c>
      <c r="KF73" s="165" t="e">
        <f t="shared" si="551"/>
        <v>#N/A</v>
      </c>
      <c r="KG73" s="165" t="e">
        <f t="shared" si="552"/>
        <v>#N/A</v>
      </c>
      <c r="KH73" s="165" t="e">
        <f t="shared" si="553"/>
        <v>#N/A</v>
      </c>
      <c r="KI73" s="165" t="e">
        <f t="shared" si="554"/>
        <v>#N/A</v>
      </c>
      <c r="KJ73" s="165" t="e">
        <f t="shared" si="555"/>
        <v>#N/A</v>
      </c>
      <c r="KK73" s="165" t="e">
        <f t="shared" si="556"/>
        <v>#N/A</v>
      </c>
      <c r="KL73" s="165" t="e">
        <f t="shared" si="557"/>
        <v>#N/A</v>
      </c>
      <c r="KM73" s="165" t="e">
        <f t="shared" si="558"/>
        <v>#N/A</v>
      </c>
      <c r="KN73" s="165" t="e">
        <f t="shared" si="559"/>
        <v>#N/A</v>
      </c>
      <c r="KO73" s="165" t="e">
        <f t="shared" si="560"/>
        <v>#N/A</v>
      </c>
      <c r="KP73" s="165" t="e">
        <f t="shared" si="561"/>
        <v>#N/A</v>
      </c>
      <c r="KQ73" s="165" t="e">
        <f t="shared" si="562"/>
        <v>#N/A</v>
      </c>
      <c r="KR73" s="165" t="e">
        <f t="shared" si="563"/>
        <v>#N/A</v>
      </c>
      <c r="KS73" s="165" t="e">
        <f t="shared" si="564"/>
        <v>#N/A</v>
      </c>
      <c r="KT73" s="165" t="e">
        <f t="shared" si="565"/>
        <v>#N/A</v>
      </c>
      <c r="KU73" s="165" t="e">
        <f t="shared" si="566"/>
        <v>#N/A</v>
      </c>
      <c r="KV73" s="165" t="e">
        <f t="shared" si="567"/>
        <v>#N/A</v>
      </c>
      <c r="KW73" s="165" t="e">
        <f t="shared" si="568"/>
        <v>#N/A</v>
      </c>
      <c r="KX73" s="165" t="e">
        <f t="shared" si="569"/>
        <v>#N/A</v>
      </c>
      <c r="KY73" s="165" t="e">
        <f t="shared" si="570"/>
        <v>#N/A</v>
      </c>
      <c r="KZ73" s="165" t="e">
        <f t="shared" si="571"/>
        <v>#N/A</v>
      </c>
      <c r="LA73" s="165" t="e">
        <f t="shared" si="572"/>
        <v>#N/A</v>
      </c>
      <c r="LB73" s="165" t="e">
        <f t="shared" si="573"/>
        <v>#N/A</v>
      </c>
      <c r="LC73" s="165" t="e">
        <f t="shared" si="574"/>
        <v>#N/A</v>
      </c>
      <c r="LD73" s="165" t="e">
        <f t="shared" si="575"/>
        <v>#N/A</v>
      </c>
      <c r="LE73" s="165" t="e">
        <f t="shared" si="576"/>
        <v>#N/A</v>
      </c>
      <c r="LF73" s="165" t="e">
        <f t="shared" si="577"/>
        <v>#N/A</v>
      </c>
      <c r="LG73" s="165" t="e">
        <f t="shared" si="578"/>
        <v>#N/A</v>
      </c>
      <c r="LH73" s="165" t="e">
        <f t="shared" si="579"/>
        <v>#N/A</v>
      </c>
      <c r="LI73" s="165" t="e">
        <f t="shared" si="580"/>
        <v>#N/A</v>
      </c>
      <c r="LJ73" s="165" t="e">
        <f t="shared" si="581"/>
        <v>#N/A</v>
      </c>
      <c r="LK73" s="165" t="e">
        <f t="shared" si="582"/>
        <v>#N/A</v>
      </c>
      <c r="LL73" s="165" t="e">
        <f t="shared" si="583"/>
        <v>#N/A</v>
      </c>
      <c r="LM73" s="165" t="e">
        <f t="shared" si="584"/>
        <v>#N/A</v>
      </c>
      <c r="LN73" s="165" t="e">
        <f t="shared" si="585"/>
        <v>#N/A</v>
      </c>
      <c r="LO73" s="165" t="e">
        <f t="shared" si="586"/>
        <v>#N/A</v>
      </c>
      <c r="LP73" s="165" t="e">
        <f t="shared" si="587"/>
        <v>#N/A</v>
      </c>
      <c r="LQ73" s="165" t="e">
        <f t="shared" si="588"/>
        <v>#N/A</v>
      </c>
      <c r="LR73" s="165" t="e">
        <f t="shared" si="589"/>
        <v>#N/A</v>
      </c>
      <c r="LS73" s="165" t="e">
        <f t="shared" si="590"/>
        <v>#N/A</v>
      </c>
      <c r="LT73" s="165" t="e">
        <f t="shared" si="591"/>
        <v>#N/A</v>
      </c>
      <c r="LU73" s="165" t="e">
        <f t="shared" si="592"/>
        <v>#N/A</v>
      </c>
      <c r="LV73" s="165" t="e">
        <f t="shared" si="593"/>
        <v>#N/A</v>
      </c>
      <c r="LW73" s="165" t="e">
        <f t="shared" si="594"/>
        <v>#N/A</v>
      </c>
      <c r="LX73" s="165" t="e">
        <f t="shared" si="595"/>
        <v>#N/A</v>
      </c>
      <c r="LY73" s="165" t="e">
        <f t="shared" si="596"/>
        <v>#N/A</v>
      </c>
      <c r="LZ73" s="165" t="e">
        <f t="shared" si="597"/>
        <v>#N/A</v>
      </c>
      <c r="MA73" s="165" t="e">
        <f t="shared" si="598"/>
        <v>#N/A</v>
      </c>
      <c r="MB73" s="165" t="e">
        <f t="shared" si="599"/>
        <v>#N/A</v>
      </c>
      <c r="MC73" s="165" t="e">
        <f t="shared" si="600"/>
        <v>#N/A</v>
      </c>
      <c r="MD73" s="165" t="e">
        <f t="shared" si="601"/>
        <v>#N/A</v>
      </c>
      <c r="ME73" s="165" t="e">
        <f t="shared" si="602"/>
        <v>#N/A</v>
      </c>
      <c r="MF73" s="165" t="e">
        <f t="shared" si="603"/>
        <v>#N/A</v>
      </c>
      <c r="MG73" s="165" t="e">
        <f t="shared" si="604"/>
        <v>#N/A</v>
      </c>
      <c r="MH73" s="165" t="e">
        <f t="shared" si="605"/>
        <v>#N/A</v>
      </c>
      <c r="MI73" s="165" t="e">
        <f t="shared" si="606"/>
        <v>#N/A</v>
      </c>
      <c r="MJ73" s="165" t="e">
        <f t="shared" si="607"/>
        <v>#N/A</v>
      </c>
      <c r="MK73" s="165" t="e">
        <f t="shared" si="608"/>
        <v>#N/A</v>
      </c>
      <c r="ML73" s="165" t="e">
        <f t="shared" si="609"/>
        <v>#N/A</v>
      </c>
      <c r="MM73" s="165" t="e">
        <f t="shared" si="610"/>
        <v>#N/A</v>
      </c>
      <c r="MN73" s="165" t="e">
        <f t="shared" si="611"/>
        <v>#N/A</v>
      </c>
      <c r="MO73" s="165" t="e">
        <f t="shared" si="612"/>
        <v>#N/A</v>
      </c>
      <c r="MP73" s="165" t="e">
        <f t="shared" si="613"/>
        <v>#N/A</v>
      </c>
      <c r="MQ73" s="165" t="e">
        <f t="shared" si="614"/>
        <v>#N/A</v>
      </c>
      <c r="MR73" s="165" t="e">
        <f t="shared" si="615"/>
        <v>#N/A</v>
      </c>
      <c r="MS73" s="165" t="e">
        <f t="shared" si="616"/>
        <v>#N/A</v>
      </c>
      <c r="MT73" s="165" t="e">
        <f t="shared" si="617"/>
        <v>#N/A</v>
      </c>
      <c r="MU73" s="165" t="e">
        <f t="shared" si="618"/>
        <v>#N/A</v>
      </c>
      <c r="MV73" s="165" t="e">
        <f t="shared" si="619"/>
        <v>#N/A</v>
      </c>
      <c r="MW73" s="165" t="e">
        <f t="shared" si="620"/>
        <v>#N/A</v>
      </c>
      <c r="MX73" s="165" t="e">
        <f t="shared" si="621"/>
        <v>#N/A</v>
      </c>
      <c r="MY73" s="165" t="e">
        <f t="shared" si="622"/>
        <v>#N/A</v>
      </c>
      <c r="MZ73" s="165" t="e">
        <f t="shared" si="623"/>
        <v>#N/A</v>
      </c>
      <c r="NA73" s="165" t="e">
        <f t="shared" si="624"/>
        <v>#N/A</v>
      </c>
      <c r="NB73" s="165" t="e">
        <f t="shared" si="625"/>
        <v>#N/A</v>
      </c>
      <c r="NC73" s="165" t="e">
        <f t="shared" si="626"/>
        <v>#N/A</v>
      </c>
      <c r="ND73" s="165" t="e">
        <f t="shared" si="627"/>
        <v>#N/A</v>
      </c>
      <c r="NE73" s="165" t="e">
        <f t="shared" si="628"/>
        <v>#N/A</v>
      </c>
      <c r="NF73" s="165" t="e">
        <f t="shared" si="629"/>
        <v>#N/A</v>
      </c>
      <c r="NG73" s="165" t="e">
        <f t="shared" si="630"/>
        <v>#N/A</v>
      </c>
      <c r="NH73" s="165" t="e">
        <f t="shared" si="631"/>
        <v>#N/A</v>
      </c>
      <c r="NI73" s="165" t="e">
        <f t="shared" si="632"/>
        <v>#N/A</v>
      </c>
      <c r="NJ73" s="165" t="e">
        <f t="shared" si="633"/>
        <v>#N/A</v>
      </c>
      <c r="NK73" s="165" t="e">
        <f t="shared" si="634"/>
        <v>#N/A</v>
      </c>
      <c r="NL73" s="165" t="e">
        <f t="shared" si="635"/>
        <v>#N/A</v>
      </c>
      <c r="NM73" s="165" t="e">
        <f t="shared" si="636"/>
        <v>#N/A</v>
      </c>
      <c r="NN73" s="165" t="e">
        <f t="shared" si="637"/>
        <v>#N/A</v>
      </c>
      <c r="NO73" s="165" t="e">
        <f t="shared" si="638"/>
        <v>#N/A</v>
      </c>
      <c r="NP73" s="165" t="e">
        <f t="shared" si="639"/>
        <v>#N/A</v>
      </c>
      <c r="NQ73" s="165" t="e">
        <f t="shared" si="640"/>
        <v>#N/A</v>
      </c>
      <c r="NR73" s="165" t="e">
        <f t="shared" si="641"/>
        <v>#N/A</v>
      </c>
      <c r="NS73" s="165" t="e">
        <f t="shared" si="642"/>
        <v>#N/A</v>
      </c>
      <c r="NT73" s="165" t="e">
        <f t="shared" si="643"/>
        <v>#N/A</v>
      </c>
      <c r="NU73" s="165" t="e">
        <f t="shared" si="644"/>
        <v>#N/A</v>
      </c>
      <c r="NV73" s="165" t="e">
        <f t="shared" si="645"/>
        <v>#N/A</v>
      </c>
      <c r="NW73" s="165" t="e">
        <f t="shared" si="646"/>
        <v>#N/A</v>
      </c>
      <c r="NX73" s="165" t="e">
        <f t="shared" si="647"/>
        <v>#N/A</v>
      </c>
      <c r="NY73" s="165" t="e">
        <f t="shared" si="648"/>
        <v>#N/A</v>
      </c>
      <c r="NZ73" s="165" t="e">
        <f t="shared" si="649"/>
        <v>#N/A</v>
      </c>
      <c r="OA73" s="165" t="e">
        <f t="shared" si="650"/>
        <v>#N/A</v>
      </c>
      <c r="OB73" s="165" t="e">
        <f t="shared" si="651"/>
        <v>#N/A</v>
      </c>
      <c r="OC73" s="165" t="e">
        <f t="shared" si="652"/>
        <v>#N/A</v>
      </c>
      <c r="OD73" s="165" t="e">
        <f t="shared" si="653"/>
        <v>#N/A</v>
      </c>
      <c r="OE73" s="165" t="e">
        <f t="shared" si="654"/>
        <v>#N/A</v>
      </c>
      <c r="OF73" s="165" t="e">
        <f t="shared" si="655"/>
        <v>#N/A</v>
      </c>
      <c r="OG73" s="165" t="e">
        <f t="shared" si="656"/>
        <v>#N/A</v>
      </c>
      <c r="OH73" s="165" t="e">
        <f t="shared" si="657"/>
        <v>#N/A</v>
      </c>
      <c r="OI73" s="165" t="e">
        <f t="shared" si="658"/>
        <v>#N/A</v>
      </c>
      <c r="OJ73" s="165" t="e">
        <f t="shared" si="659"/>
        <v>#N/A</v>
      </c>
      <c r="OK73" s="165" t="e">
        <f t="shared" si="660"/>
        <v>#N/A</v>
      </c>
      <c r="OL73" s="165" t="e">
        <f t="shared" si="661"/>
        <v>#N/A</v>
      </c>
      <c r="OM73" s="165" t="e">
        <f t="shared" si="662"/>
        <v>#N/A</v>
      </c>
      <c r="ON73" s="165" t="e">
        <f t="shared" si="663"/>
        <v>#N/A</v>
      </c>
      <c r="OO73" s="165" t="e">
        <f t="shared" si="664"/>
        <v>#N/A</v>
      </c>
      <c r="OP73" s="165" t="e">
        <f t="shared" si="665"/>
        <v>#N/A</v>
      </c>
      <c r="OQ73" s="165" t="e">
        <f t="shared" si="666"/>
        <v>#N/A</v>
      </c>
      <c r="OR73" s="165" t="e">
        <f t="shared" si="667"/>
        <v>#N/A</v>
      </c>
      <c r="OS73" s="165" t="e">
        <f t="shared" si="668"/>
        <v>#N/A</v>
      </c>
      <c r="OT73" s="165" t="e">
        <f t="shared" si="669"/>
        <v>#N/A</v>
      </c>
      <c r="OU73" s="165" t="e">
        <f t="shared" si="670"/>
        <v>#N/A</v>
      </c>
      <c r="OV73" s="165" t="e">
        <f t="shared" si="671"/>
        <v>#N/A</v>
      </c>
      <c r="OW73" s="165" t="e">
        <f t="shared" si="672"/>
        <v>#N/A</v>
      </c>
      <c r="OX73" s="165" t="e">
        <f t="shared" si="673"/>
        <v>#N/A</v>
      </c>
      <c r="OY73" s="165" t="e">
        <f t="shared" si="674"/>
        <v>#N/A</v>
      </c>
      <c r="OZ73" s="165" t="e">
        <f t="shared" si="675"/>
        <v>#N/A</v>
      </c>
      <c r="PA73" s="165" t="e">
        <f t="shared" si="676"/>
        <v>#N/A</v>
      </c>
      <c r="PB73" s="165" t="e">
        <f t="shared" si="677"/>
        <v>#N/A</v>
      </c>
      <c r="PC73" s="165" t="e">
        <f t="shared" si="678"/>
        <v>#N/A</v>
      </c>
      <c r="PD73" s="165" t="e">
        <f t="shared" si="679"/>
        <v>#N/A</v>
      </c>
      <c r="PE73" s="165" t="e">
        <f t="shared" si="680"/>
        <v>#N/A</v>
      </c>
      <c r="PF73" s="165" t="e">
        <f t="shared" si="681"/>
        <v>#N/A</v>
      </c>
      <c r="PG73" s="165" t="e">
        <f t="shared" si="682"/>
        <v>#N/A</v>
      </c>
      <c r="PH73" s="165" t="e">
        <f t="shared" si="683"/>
        <v>#N/A</v>
      </c>
    </row>
    <row r="74" spans="1:424" hidden="1" x14ac:dyDescent="0.45">
      <c r="A74" s="4">
        <v>71</v>
      </c>
      <c r="B74" s="92" t="str">
        <f t="shared" si="684"/>
        <v/>
      </c>
      <c r="C74" s="91"/>
      <c r="D74" s="92" t="str">
        <f t="shared" si="685"/>
        <v/>
      </c>
      <c r="E74" s="120" t="str">
        <f t="shared" si="480"/>
        <v/>
      </c>
      <c r="F74" s="120" t="str">
        <f t="shared" si="481"/>
        <v/>
      </c>
      <c r="G74" s="71" t="str">
        <f t="shared" si="686"/>
        <v/>
      </c>
      <c r="H74" s="23"/>
      <c r="I74" s="55"/>
      <c r="J74" s="298"/>
      <c r="K74" s="72" t="str">
        <f>IF(AND(B74&gt;0,C74&gt;0,D74&gt;0),IF(ISBLANK(J74),IF(ISBLANK(H74),"",(D74-B74)*VLOOKUP(H74,VLookups!$A$4:$B$13,2,FALSE)),J74),"")</f>
        <v/>
      </c>
      <c r="L74" s="73" t="str">
        <f t="shared" si="482"/>
        <v/>
      </c>
      <c r="M74" s="91"/>
      <c r="N74" s="265" t="str">
        <f>IF(AND(M74&gt;0,C74&gt;0,NOT(K74="")),ABS(VLOOKUP($M$1,VLookups!$A$43:$B$44,2,FALSE)-_xlfn.NORM.DIST(M74,G74,K74,TRUE)),"")</f>
        <v/>
      </c>
      <c r="O74" s="90" t="str">
        <f>IF(AND($B74&gt;0,$C74&gt;0,$D74&gt;0,NOT(ISBLANK($H74))),_xlfn.NORM.INV(ABS(VLOOKUP($M$1,VLookups!$A$43:$B$44,2,FALSE)-O$3),$G74,$K74),"")</f>
        <v/>
      </c>
      <c r="P74" s="89" t="str">
        <f>IF(AND($B74&gt;0,$C74&gt;0,$D74&gt;0,NOT(ISBLANK($H74))),_xlfn.NORM.INV(ABS(VLOOKUP($M$1,VLookups!$A$43:$B$44,2,FALSE)-P$3),$G74,$K74),"")</f>
        <v/>
      </c>
      <c r="Q74" s="90" t="str">
        <f>IF(AND($B74&gt;0,$C74&gt;0,$D74&gt;0,NOT(ISBLANK($H74))),_xlfn.NORM.INV(ABS(VLOOKUP($M$1,VLookups!$A$43:$B$44,2,FALSE)-Q$3),$G74,$K74),"")</f>
        <v/>
      </c>
      <c r="R74" s="89" t="str">
        <f>IF(AND($B74&gt;0,$C74&gt;0,$D74&gt;0,NOT(ISBLANK($H74))),_xlfn.NORM.INV(ABS(VLOOKUP($M$1,VLookups!$A$43:$B$44,2,FALSE)-R$3),$G74,$K74),"")</f>
        <v/>
      </c>
      <c r="S74" s="90" t="str">
        <f>IF(AND($B74&gt;0,$C74&gt;0,$D74&gt;0,NOT(ISBLANK($H74))),_xlfn.NORM.INV(ABS(VLOOKUP($M$1,VLookups!$A$43:$B$44,2,FALSE)-S$3),$G74,$K74),"")</f>
        <v/>
      </c>
      <c r="T74" s="89" t="str">
        <f>IF(AND($B74&gt;0,$C74&gt;0,$D74&gt;0,NOT(ISBLANK($H74))),_xlfn.NORM.INV(ABS(VLOOKUP($M$1,VLookups!$A$43:$B$44,2,FALSE)-T$3),$G74,$K74),"")</f>
        <v/>
      </c>
      <c r="U74" s="5"/>
      <c r="V74" s="164" t="str">
        <f t="shared" si="687"/>
        <v/>
      </c>
      <c r="W74" s="47" t="str">
        <f t="shared" si="688"/>
        <v/>
      </c>
      <c r="X74" s="47" t="str">
        <f t="shared" ref="X74:CI77" si="698">IF(ISNONTEXT($V74),Y74-$V74,"")</f>
        <v/>
      </c>
      <c r="Y74" s="47" t="str">
        <f t="shared" si="698"/>
        <v/>
      </c>
      <c r="Z74" s="47" t="str">
        <f t="shared" si="698"/>
        <v/>
      </c>
      <c r="AA74" s="47" t="str">
        <f t="shared" si="698"/>
        <v/>
      </c>
      <c r="AB74" s="47" t="str">
        <f t="shared" si="698"/>
        <v/>
      </c>
      <c r="AC74" s="47" t="str">
        <f t="shared" si="698"/>
        <v/>
      </c>
      <c r="AD74" s="47" t="str">
        <f t="shared" si="698"/>
        <v/>
      </c>
      <c r="AE74" s="47" t="str">
        <f t="shared" si="698"/>
        <v/>
      </c>
      <c r="AF74" s="47" t="str">
        <f t="shared" si="698"/>
        <v/>
      </c>
      <c r="AG74" s="47" t="str">
        <f t="shared" si="698"/>
        <v/>
      </c>
      <c r="AH74" s="47" t="str">
        <f t="shared" si="698"/>
        <v/>
      </c>
      <c r="AI74" s="47" t="str">
        <f t="shared" si="698"/>
        <v/>
      </c>
      <c r="AJ74" s="47" t="str">
        <f t="shared" si="698"/>
        <v/>
      </c>
      <c r="AK74" s="47" t="str">
        <f t="shared" si="698"/>
        <v/>
      </c>
      <c r="AL74" s="47" t="str">
        <f t="shared" si="698"/>
        <v/>
      </c>
      <c r="AM74" s="47" t="str">
        <f t="shared" si="698"/>
        <v/>
      </c>
      <c r="AN74" s="47" t="str">
        <f t="shared" si="698"/>
        <v/>
      </c>
      <c r="AO74" s="47" t="str">
        <f t="shared" si="698"/>
        <v/>
      </c>
      <c r="AP74" s="47" t="str">
        <f t="shared" si="698"/>
        <v/>
      </c>
      <c r="AQ74" s="47" t="str">
        <f t="shared" si="698"/>
        <v/>
      </c>
      <c r="AR74" s="47" t="str">
        <f t="shared" si="698"/>
        <v/>
      </c>
      <c r="AS74" s="47" t="str">
        <f t="shared" si="698"/>
        <v/>
      </c>
      <c r="AT74" s="47" t="str">
        <f t="shared" si="698"/>
        <v/>
      </c>
      <c r="AU74" s="47" t="str">
        <f t="shared" si="698"/>
        <v/>
      </c>
      <c r="AV74" s="47" t="str">
        <f t="shared" si="698"/>
        <v/>
      </c>
      <c r="AW74" s="47" t="str">
        <f t="shared" si="698"/>
        <v/>
      </c>
      <c r="AX74" s="47" t="str">
        <f t="shared" si="698"/>
        <v/>
      </c>
      <c r="AY74" s="47" t="str">
        <f t="shared" si="698"/>
        <v/>
      </c>
      <c r="AZ74" s="47" t="str">
        <f t="shared" si="698"/>
        <v/>
      </c>
      <c r="BA74" s="47" t="str">
        <f t="shared" si="698"/>
        <v/>
      </c>
      <c r="BB74" s="47" t="str">
        <f t="shared" si="698"/>
        <v/>
      </c>
      <c r="BC74" s="47" t="str">
        <f t="shared" si="698"/>
        <v/>
      </c>
      <c r="BD74" s="47" t="str">
        <f t="shared" si="698"/>
        <v/>
      </c>
      <c r="BE74" s="47" t="str">
        <f t="shared" si="698"/>
        <v/>
      </c>
      <c r="BF74" s="47" t="str">
        <f t="shared" si="698"/>
        <v/>
      </c>
      <c r="BG74" s="47" t="str">
        <f t="shared" si="698"/>
        <v/>
      </c>
      <c r="BH74" s="47" t="str">
        <f t="shared" si="698"/>
        <v/>
      </c>
      <c r="BI74" s="47" t="str">
        <f t="shared" si="698"/>
        <v/>
      </c>
      <c r="BJ74" s="47" t="str">
        <f t="shared" si="698"/>
        <v/>
      </c>
      <c r="BK74" s="47" t="str">
        <f t="shared" si="698"/>
        <v/>
      </c>
      <c r="BL74" s="47" t="str">
        <f t="shared" si="698"/>
        <v/>
      </c>
      <c r="BM74" s="47" t="str">
        <f t="shared" si="698"/>
        <v/>
      </c>
      <c r="BN74" s="47" t="str">
        <f t="shared" si="698"/>
        <v/>
      </c>
      <c r="BO74" s="47" t="str">
        <f t="shared" si="698"/>
        <v/>
      </c>
      <c r="BP74" s="47" t="str">
        <f t="shared" si="698"/>
        <v/>
      </c>
      <c r="BQ74" s="47" t="str">
        <f t="shared" si="698"/>
        <v/>
      </c>
      <c r="BR74" s="47" t="str">
        <f t="shared" si="698"/>
        <v/>
      </c>
      <c r="BS74" s="47" t="str">
        <f t="shared" si="698"/>
        <v/>
      </c>
      <c r="BT74" s="47" t="str">
        <f t="shared" si="698"/>
        <v/>
      </c>
      <c r="BU74" s="47" t="str">
        <f t="shared" si="698"/>
        <v/>
      </c>
      <c r="BV74" s="47" t="str">
        <f t="shared" si="698"/>
        <v/>
      </c>
      <c r="BW74" s="47" t="str">
        <f t="shared" si="698"/>
        <v/>
      </c>
      <c r="BX74" s="47" t="str">
        <f t="shared" si="698"/>
        <v/>
      </c>
      <c r="BY74" s="47" t="str">
        <f t="shared" si="698"/>
        <v/>
      </c>
      <c r="BZ74" s="47" t="str">
        <f t="shared" si="698"/>
        <v/>
      </c>
      <c r="CA74" s="47" t="str">
        <f t="shared" si="698"/>
        <v/>
      </c>
      <c r="CB74" s="47" t="str">
        <f t="shared" si="698"/>
        <v/>
      </c>
      <c r="CC74" s="47" t="str">
        <f t="shared" si="698"/>
        <v/>
      </c>
      <c r="CD74" s="47" t="str">
        <f t="shared" si="698"/>
        <v/>
      </c>
      <c r="CE74" s="47" t="str">
        <f t="shared" si="698"/>
        <v/>
      </c>
      <c r="CF74" s="47" t="str">
        <f t="shared" si="698"/>
        <v/>
      </c>
      <c r="CG74" s="47" t="str">
        <f t="shared" si="698"/>
        <v/>
      </c>
      <c r="CH74" s="47" t="str">
        <f t="shared" si="698"/>
        <v/>
      </c>
      <c r="CI74" s="47" t="str">
        <f t="shared" si="698"/>
        <v/>
      </c>
      <c r="CJ74" s="47" t="str">
        <f t="shared" si="696"/>
        <v/>
      </c>
      <c r="CK74" s="47" t="str">
        <f t="shared" si="696"/>
        <v/>
      </c>
      <c r="CL74" s="47" t="str">
        <f t="shared" si="696"/>
        <v/>
      </c>
      <c r="CM74" s="47" t="str">
        <f t="shared" si="696"/>
        <v/>
      </c>
      <c r="CN74" s="47" t="str">
        <f t="shared" si="696"/>
        <v/>
      </c>
      <c r="CO74" s="47" t="str">
        <f t="shared" si="696"/>
        <v/>
      </c>
      <c r="CP74" s="47" t="str">
        <f t="shared" si="696"/>
        <v/>
      </c>
      <c r="CQ74" s="47" t="str">
        <f t="shared" si="696"/>
        <v/>
      </c>
      <c r="CR74" s="47" t="str">
        <f t="shared" si="696"/>
        <v/>
      </c>
      <c r="CS74" s="47" t="str">
        <f t="shared" si="696"/>
        <v/>
      </c>
      <c r="CT74" s="47" t="str">
        <f t="shared" si="696"/>
        <v/>
      </c>
      <c r="CU74" s="47" t="str">
        <f t="shared" si="696"/>
        <v/>
      </c>
      <c r="CV74" s="47" t="str">
        <f t="shared" si="696"/>
        <v/>
      </c>
      <c r="CW74" s="47" t="str">
        <f t="shared" si="696"/>
        <v/>
      </c>
      <c r="CX74" s="47" t="str">
        <f t="shared" si="696"/>
        <v/>
      </c>
      <c r="CY74" s="47" t="str">
        <f t="shared" si="696"/>
        <v/>
      </c>
      <c r="CZ74" s="47" t="str">
        <f t="shared" si="696"/>
        <v/>
      </c>
      <c r="DA74" s="47" t="str">
        <f t="shared" si="696"/>
        <v/>
      </c>
      <c r="DB74" s="47" t="str">
        <f t="shared" si="696"/>
        <v/>
      </c>
      <c r="DC74" s="47" t="str">
        <f t="shared" si="696"/>
        <v/>
      </c>
      <c r="DD74" s="47" t="str">
        <f t="shared" si="696"/>
        <v/>
      </c>
      <c r="DE74" s="47" t="str">
        <f t="shared" si="696"/>
        <v/>
      </c>
      <c r="DF74" s="47" t="str">
        <f t="shared" si="696"/>
        <v/>
      </c>
      <c r="DG74" s="47" t="str">
        <f t="shared" si="696"/>
        <v/>
      </c>
      <c r="DH74" s="47" t="str">
        <f t="shared" si="696"/>
        <v/>
      </c>
      <c r="DI74" s="47" t="str">
        <f t="shared" si="696"/>
        <v/>
      </c>
      <c r="DJ74" s="47" t="str">
        <f t="shared" si="696"/>
        <v/>
      </c>
      <c r="DK74" s="47" t="str">
        <f t="shared" si="696"/>
        <v/>
      </c>
      <c r="DL74" s="47" t="str">
        <f t="shared" si="696"/>
        <v/>
      </c>
      <c r="DM74" s="47" t="str">
        <f t="shared" si="696"/>
        <v/>
      </c>
      <c r="DN74" s="47" t="str">
        <f t="shared" si="696"/>
        <v/>
      </c>
      <c r="DO74" s="47" t="str">
        <f t="shared" si="696"/>
        <v/>
      </c>
      <c r="DP74" s="47" t="str">
        <f t="shared" si="696"/>
        <v/>
      </c>
      <c r="DQ74" s="47" t="str">
        <f t="shared" si="696"/>
        <v/>
      </c>
      <c r="DR74" s="47" t="str">
        <f t="shared" si="696"/>
        <v/>
      </c>
      <c r="DS74" s="179" t="str">
        <f t="shared" si="690"/>
        <v/>
      </c>
      <c r="DT74" s="47" t="str">
        <f t="shared" si="691"/>
        <v/>
      </c>
      <c r="DU74" s="47" t="str">
        <f t="shared" ref="DU74:GF77" si="699">IF(ISNONTEXT($V74),DT74+$V74,"")</f>
        <v/>
      </c>
      <c r="DV74" s="47" t="str">
        <f t="shared" si="699"/>
        <v/>
      </c>
      <c r="DW74" s="47" t="str">
        <f t="shared" si="699"/>
        <v/>
      </c>
      <c r="DX74" s="47" t="str">
        <f t="shared" si="699"/>
        <v/>
      </c>
      <c r="DY74" s="47" t="str">
        <f t="shared" si="699"/>
        <v/>
      </c>
      <c r="DZ74" s="47" t="str">
        <f t="shared" si="699"/>
        <v/>
      </c>
      <c r="EA74" s="47" t="str">
        <f t="shared" si="699"/>
        <v/>
      </c>
      <c r="EB74" s="47" t="str">
        <f t="shared" si="699"/>
        <v/>
      </c>
      <c r="EC74" s="47" t="str">
        <f t="shared" si="699"/>
        <v/>
      </c>
      <c r="ED74" s="47" t="str">
        <f t="shared" si="699"/>
        <v/>
      </c>
      <c r="EE74" s="47" t="str">
        <f t="shared" si="699"/>
        <v/>
      </c>
      <c r="EF74" s="47" t="str">
        <f t="shared" si="699"/>
        <v/>
      </c>
      <c r="EG74" s="47" t="str">
        <f t="shared" si="699"/>
        <v/>
      </c>
      <c r="EH74" s="47" t="str">
        <f t="shared" si="699"/>
        <v/>
      </c>
      <c r="EI74" s="47" t="str">
        <f t="shared" si="699"/>
        <v/>
      </c>
      <c r="EJ74" s="47" t="str">
        <f t="shared" si="699"/>
        <v/>
      </c>
      <c r="EK74" s="47" t="str">
        <f t="shared" si="699"/>
        <v/>
      </c>
      <c r="EL74" s="47" t="str">
        <f t="shared" si="699"/>
        <v/>
      </c>
      <c r="EM74" s="47" t="str">
        <f t="shared" si="699"/>
        <v/>
      </c>
      <c r="EN74" s="47" t="str">
        <f t="shared" si="699"/>
        <v/>
      </c>
      <c r="EO74" s="47" t="str">
        <f t="shared" si="699"/>
        <v/>
      </c>
      <c r="EP74" s="47" t="str">
        <f t="shared" si="699"/>
        <v/>
      </c>
      <c r="EQ74" s="47" t="str">
        <f t="shared" si="699"/>
        <v/>
      </c>
      <c r="ER74" s="47" t="str">
        <f t="shared" si="699"/>
        <v/>
      </c>
      <c r="ES74" s="47" t="str">
        <f t="shared" si="699"/>
        <v/>
      </c>
      <c r="ET74" s="47" t="str">
        <f t="shared" si="699"/>
        <v/>
      </c>
      <c r="EU74" s="47" t="str">
        <f t="shared" si="699"/>
        <v/>
      </c>
      <c r="EV74" s="47" t="str">
        <f t="shared" si="699"/>
        <v/>
      </c>
      <c r="EW74" s="47" t="str">
        <f t="shared" si="699"/>
        <v/>
      </c>
      <c r="EX74" s="47" t="str">
        <f t="shared" si="699"/>
        <v/>
      </c>
      <c r="EY74" s="47" t="str">
        <f t="shared" si="699"/>
        <v/>
      </c>
      <c r="EZ74" s="47" t="str">
        <f t="shared" si="699"/>
        <v/>
      </c>
      <c r="FA74" s="47" t="str">
        <f t="shared" si="699"/>
        <v/>
      </c>
      <c r="FB74" s="47" t="str">
        <f t="shared" si="699"/>
        <v/>
      </c>
      <c r="FC74" s="47" t="str">
        <f t="shared" si="699"/>
        <v/>
      </c>
      <c r="FD74" s="47" t="str">
        <f t="shared" si="699"/>
        <v/>
      </c>
      <c r="FE74" s="47" t="str">
        <f t="shared" si="699"/>
        <v/>
      </c>
      <c r="FF74" s="47" t="str">
        <f t="shared" si="699"/>
        <v/>
      </c>
      <c r="FG74" s="47" t="str">
        <f t="shared" si="699"/>
        <v/>
      </c>
      <c r="FH74" s="47" t="str">
        <f t="shared" si="699"/>
        <v/>
      </c>
      <c r="FI74" s="47" t="str">
        <f t="shared" si="699"/>
        <v/>
      </c>
      <c r="FJ74" s="47" t="str">
        <f t="shared" si="699"/>
        <v/>
      </c>
      <c r="FK74" s="47" t="str">
        <f t="shared" si="699"/>
        <v/>
      </c>
      <c r="FL74" s="47" t="str">
        <f t="shared" si="699"/>
        <v/>
      </c>
      <c r="FM74" s="47" t="str">
        <f t="shared" si="699"/>
        <v/>
      </c>
      <c r="FN74" s="47" t="str">
        <f t="shared" si="699"/>
        <v/>
      </c>
      <c r="FO74" s="47" t="str">
        <f t="shared" si="699"/>
        <v/>
      </c>
      <c r="FP74" s="47" t="str">
        <f t="shared" si="699"/>
        <v/>
      </c>
      <c r="FQ74" s="47" t="str">
        <f t="shared" si="699"/>
        <v/>
      </c>
      <c r="FR74" s="47" t="str">
        <f t="shared" si="699"/>
        <v/>
      </c>
      <c r="FS74" s="47" t="str">
        <f t="shared" si="699"/>
        <v/>
      </c>
      <c r="FT74" s="47" t="str">
        <f t="shared" si="699"/>
        <v/>
      </c>
      <c r="FU74" s="47" t="str">
        <f t="shared" si="699"/>
        <v/>
      </c>
      <c r="FV74" s="47" t="str">
        <f t="shared" si="699"/>
        <v/>
      </c>
      <c r="FW74" s="47" t="str">
        <f t="shared" si="699"/>
        <v/>
      </c>
      <c r="FX74" s="47" t="str">
        <f t="shared" si="699"/>
        <v/>
      </c>
      <c r="FY74" s="47" t="str">
        <f t="shared" si="699"/>
        <v/>
      </c>
      <c r="FZ74" s="47" t="str">
        <f t="shared" si="699"/>
        <v/>
      </c>
      <c r="GA74" s="47" t="str">
        <f t="shared" si="699"/>
        <v/>
      </c>
      <c r="GB74" s="47" t="str">
        <f t="shared" si="699"/>
        <v/>
      </c>
      <c r="GC74" s="47" t="str">
        <f t="shared" si="699"/>
        <v/>
      </c>
      <c r="GD74" s="47" t="str">
        <f t="shared" si="699"/>
        <v/>
      </c>
      <c r="GE74" s="47" t="str">
        <f t="shared" si="699"/>
        <v/>
      </c>
      <c r="GF74" s="47" t="str">
        <f t="shared" si="699"/>
        <v/>
      </c>
      <c r="GG74" s="47" t="str">
        <f t="shared" si="697"/>
        <v/>
      </c>
      <c r="GH74" s="47" t="str">
        <f t="shared" si="697"/>
        <v/>
      </c>
      <c r="GI74" s="47" t="str">
        <f t="shared" si="697"/>
        <v/>
      </c>
      <c r="GJ74" s="47" t="str">
        <f t="shared" si="697"/>
        <v/>
      </c>
      <c r="GK74" s="47" t="str">
        <f t="shared" si="697"/>
        <v/>
      </c>
      <c r="GL74" s="47" t="str">
        <f t="shared" si="697"/>
        <v/>
      </c>
      <c r="GM74" s="47" t="str">
        <f t="shared" si="697"/>
        <v/>
      </c>
      <c r="GN74" s="47" t="str">
        <f t="shared" si="697"/>
        <v/>
      </c>
      <c r="GO74" s="47" t="str">
        <f t="shared" si="697"/>
        <v/>
      </c>
      <c r="GP74" s="47" t="str">
        <f t="shared" si="697"/>
        <v/>
      </c>
      <c r="GQ74" s="47" t="str">
        <f t="shared" si="697"/>
        <v/>
      </c>
      <c r="GR74" s="47" t="str">
        <f t="shared" si="697"/>
        <v/>
      </c>
      <c r="GS74" s="47" t="str">
        <f t="shared" si="697"/>
        <v/>
      </c>
      <c r="GT74" s="47" t="str">
        <f t="shared" si="697"/>
        <v/>
      </c>
      <c r="GU74" s="47" t="str">
        <f t="shared" si="697"/>
        <v/>
      </c>
      <c r="GV74" s="47" t="str">
        <f t="shared" si="697"/>
        <v/>
      </c>
      <c r="GW74" s="47" t="str">
        <f t="shared" si="697"/>
        <v/>
      </c>
      <c r="GX74" s="47" t="str">
        <f t="shared" si="697"/>
        <v/>
      </c>
      <c r="GY74" s="47" t="str">
        <f t="shared" si="697"/>
        <v/>
      </c>
      <c r="GZ74" s="47" t="str">
        <f t="shared" si="697"/>
        <v/>
      </c>
      <c r="HA74" s="47" t="str">
        <f t="shared" si="697"/>
        <v/>
      </c>
      <c r="HB74" s="47" t="str">
        <f t="shared" si="697"/>
        <v/>
      </c>
      <c r="HC74" s="47" t="str">
        <f t="shared" si="697"/>
        <v/>
      </c>
      <c r="HD74" s="47" t="str">
        <f t="shared" si="697"/>
        <v/>
      </c>
      <c r="HE74" s="47" t="str">
        <f t="shared" si="697"/>
        <v/>
      </c>
      <c r="HF74" s="47" t="str">
        <f t="shared" si="697"/>
        <v/>
      </c>
      <c r="HG74" s="47" t="str">
        <f t="shared" si="697"/>
        <v/>
      </c>
      <c r="HH74" s="47" t="str">
        <f t="shared" si="697"/>
        <v/>
      </c>
      <c r="HI74" s="47" t="str">
        <f t="shared" si="697"/>
        <v/>
      </c>
      <c r="HJ74" s="47" t="str">
        <f t="shared" si="697"/>
        <v/>
      </c>
      <c r="HK74" s="47" t="str">
        <f t="shared" si="697"/>
        <v/>
      </c>
      <c r="HL74" s="47" t="str">
        <f t="shared" si="697"/>
        <v/>
      </c>
      <c r="HM74" s="47" t="str">
        <f t="shared" si="697"/>
        <v/>
      </c>
      <c r="HN74" s="47" t="str">
        <f t="shared" si="697"/>
        <v/>
      </c>
      <c r="HO74" s="47" t="str">
        <f t="shared" si="697"/>
        <v/>
      </c>
      <c r="HP74" s="165" t="e">
        <f t="shared" si="483"/>
        <v>#N/A</v>
      </c>
      <c r="HQ74" s="165" t="e">
        <f t="shared" si="484"/>
        <v>#N/A</v>
      </c>
      <c r="HR74" s="165" t="e">
        <f t="shared" si="485"/>
        <v>#N/A</v>
      </c>
      <c r="HS74" s="165" t="e">
        <f t="shared" si="486"/>
        <v>#N/A</v>
      </c>
      <c r="HT74" s="165" t="e">
        <f t="shared" si="487"/>
        <v>#N/A</v>
      </c>
      <c r="HU74" s="165" t="e">
        <f t="shared" si="488"/>
        <v>#N/A</v>
      </c>
      <c r="HV74" s="165" t="e">
        <f t="shared" si="489"/>
        <v>#N/A</v>
      </c>
      <c r="HW74" s="165" t="e">
        <f t="shared" si="490"/>
        <v>#N/A</v>
      </c>
      <c r="HX74" s="165" t="e">
        <f t="shared" si="491"/>
        <v>#N/A</v>
      </c>
      <c r="HY74" s="165" t="e">
        <f t="shared" si="492"/>
        <v>#N/A</v>
      </c>
      <c r="HZ74" s="165" t="e">
        <f t="shared" si="493"/>
        <v>#N/A</v>
      </c>
      <c r="IA74" s="165" t="e">
        <f t="shared" si="494"/>
        <v>#N/A</v>
      </c>
      <c r="IB74" s="165" t="e">
        <f t="shared" si="495"/>
        <v>#N/A</v>
      </c>
      <c r="IC74" s="165" t="e">
        <f t="shared" si="496"/>
        <v>#N/A</v>
      </c>
      <c r="ID74" s="165" t="e">
        <f t="shared" si="497"/>
        <v>#N/A</v>
      </c>
      <c r="IE74" s="165" t="e">
        <f t="shared" si="498"/>
        <v>#N/A</v>
      </c>
      <c r="IF74" s="165" t="e">
        <f t="shared" si="499"/>
        <v>#N/A</v>
      </c>
      <c r="IG74" s="165" t="e">
        <f t="shared" si="500"/>
        <v>#N/A</v>
      </c>
      <c r="IH74" s="165" t="e">
        <f t="shared" si="501"/>
        <v>#N/A</v>
      </c>
      <c r="II74" s="165" t="e">
        <f t="shared" si="502"/>
        <v>#N/A</v>
      </c>
      <c r="IJ74" s="165" t="e">
        <f t="shared" si="503"/>
        <v>#N/A</v>
      </c>
      <c r="IK74" s="165" t="e">
        <f t="shared" si="504"/>
        <v>#N/A</v>
      </c>
      <c r="IL74" s="165" t="e">
        <f t="shared" si="505"/>
        <v>#N/A</v>
      </c>
      <c r="IM74" s="165" t="e">
        <f t="shared" si="506"/>
        <v>#N/A</v>
      </c>
      <c r="IN74" s="165" t="e">
        <f t="shared" si="507"/>
        <v>#N/A</v>
      </c>
      <c r="IO74" s="165" t="e">
        <f t="shared" si="508"/>
        <v>#N/A</v>
      </c>
      <c r="IP74" s="165" t="e">
        <f t="shared" si="509"/>
        <v>#N/A</v>
      </c>
      <c r="IQ74" s="165" t="e">
        <f t="shared" si="510"/>
        <v>#N/A</v>
      </c>
      <c r="IR74" s="165" t="e">
        <f t="shared" si="511"/>
        <v>#N/A</v>
      </c>
      <c r="IS74" s="165" t="e">
        <f t="shared" si="512"/>
        <v>#N/A</v>
      </c>
      <c r="IT74" s="165" t="e">
        <f t="shared" si="513"/>
        <v>#N/A</v>
      </c>
      <c r="IU74" s="165" t="e">
        <f t="shared" si="514"/>
        <v>#N/A</v>
      </c>
      <c r="IV74" s="165" t="e">
        <f t="shared" si="515"/>
        <v>#N/A</v>
      </c>
      <c r="IW74" s="165" t="e">
        <f t="shared" si="516"/>
        <v>#N/A</v>
      </c>
      <c r="IX74" s="165" t="e">
        <f t="shared" si="517"/>
        <v>#N/A</v>
      </c>
      <c r="IY74" s="165" t="e">
        <f t="shared" si="518"/>
        <v>#N/A</v>
      </c>
      <c r="IZ74" s="165" t="e">
        <f t="shared" si="519"/>
        <v>#N/A</v>
      </c>
      <c r="JA74" s="165" t="e">
        <f t="shared" si="520"/>
        <v>#N/A</v>
      </c>
      <c r="JB74" s="165" t="e">
        <f t="shared" si="521"/>
        <v>#N/A</v>
      </c>
      <c r="JC74" s="165" t="e">
        <f t="shared" si="522"/>
        <v>#N/A</v>
      </c>
      <c r="JD74" s="165" t="e">
        <f t="shared" si="523"/>
        <v>#N/A</v>
      </c>
      <c r="JE74" s="165" t="e">
        <f t="shared" si="524"/>
        <v>#N/A</v>
      </c>
      <c r="JF74" s="165" t="e">
        <f t="shared" si="525"/>
        <v>#N/A</v>
      </c>
      <c r="JG74" s="165" t="e">
        <f t="shared" si="526"/>
        <v>#N/A</v>
      </c>
      <c r="JH74" s="165" t="e">
        <f t="shared" si="527"/>
        <v>#N/A</v>
      </c>
      <c r="JI74" s="165" t="e">
        <f t="shared" si="528"/>
        <v>#N/A</v>
      </c>
      <c r="JJ74" s="165" t="e">
        <f t="shared" si="529"/>
        <v>#N/A</v>
      </c>
      <c r="JK74" s="165" t="e">
        <f t="shared" si="530"/>
        <v>#N/A</v>
      </c>
      <c r="JL74" s="165" t="e">
        <f t="shared" si="531"/>
        <v>#N/A</v>
      </c>
      <c r="JM74" s="165" t="e">
        <f t="shared" si="532"/>
        <v>#N/A</v>
      </c>
      <c r="JN74" s="165" t="e">
        <f t="shared" si="533"/>
        <v>#N/A</v>
      </c>
      <c r="JO74" s="165" t="e">
        <f t="shared" si="534"/>
        <v>#N/A</v>
      </c>
      <c r="JP74" s="165" t="e">
        <f t="shared" si="535"/>
        <v>#N/A</v>
      </c>
      <c r="JQ74" s="165" t="e">
        <f t="shared" si="536"/>
        <v>#N/A</v>
      </c>
      <c r="JR74" s="165" t="e">
        <f t="shared" si="537"/>
        <v>#N/A</v>
      </c>
      <c r="JS74" s="165" t="e">
        <f t="shared" si="538"/>
        <v>#N/A</v>
      </c>
      <c r="JT74" s="165" t="e">
        <f t="shared" si="539"/>
        <v>#N/A</v>
      </c>
      <c r="JU74" s="165" t="e">
        <f t="shared" si="540"/>
        <v>#N/A</v>
      </c>
      <c r="JV74" s="165" t="e">
        <f t="shared" si="541"/>
        <v>#N/A</v>
      </c>
      <c r="JW74" s="165" t="e">
        <f t="shared" si="542"/>
        <v>#N/A</v>
      </c>
      <c r="JX74" s="165" t="e">
        <f t="shared" si="543"/>
        <v>#N/A</v>
      </c>
      <c r="JY74" s="165" t="e">
        <f t="shared" si="544"/>
        <v>#N/A</v>
      </c>
      <c r="JZ74" s="165" t="e">
        <f t="shared" si="545"/>
        <v>#N/A</v>
      </c>
      <c r="KA74" s="165" t="e">
        <f t="shared" si="546"/>
        <v>#N/A</v>
      </c>
      <c r="KB74" s="165" t="e">
        <f t="shared" si="547"/>
        <v>#N/A</v>
      </c>
      <c r="KC74" s="165" t="e">
        <f t="shared" si="548"/>
        <v>#N/A</v>
      </c>
      <c r="KD74" s="165" t="e">
        <f t="shared" si="549"/>
        <v>#N/A</v>
      </c>
      <c r="KE74" s="165" t="e">
        <f t="shared" si="550"/>
        <v>#N/A</v>
      </c>
      <c r="KF74" s="165" t="e">
        <f t="shared" si="551"/>
        <v>#N/A</v>
      </c>
      <c r="KG74" s="165" t="e">
        <f t="shared" si="552"/>
        <v>#N/A</v>
      </c>
      <c r="KH74" s="165" t="e">
        <f t="shared" si="553"/>
        <v>#N/A</v>
      </c>
      <c r="KI74" s="165" t="e">
        <f t="shared" si="554"/>
        <v>#N/A</v>
      </c>
      <c r="KJ74" s="165" t="e">
        <f t="shared" si="555"/>
        <v>#N/A</v>
      </c>
      <c r="KK74" s="165" t="e">
        <f t="shared" si="556"/>
        <v>#N/A</v>
      </c>
      <c r="KL74" s="165" t="e">
        <f t="shared" si="557"/>
        <v>#N/A</v>
      </c>
      <c r="KM74" s="165" t="e">
        <f t="shared" si="558"/>
        <v>#N/A</v>
      </c>
      <c r="KN74" s="165" t="e">
        <f t="shared" si="559"/>
        <v>#N/A</v>
      </c>
      <c r="KO74" s="165" t="e">
        <f t="shared" si="560"/>
        <v>#N/A</v>
      </c>
      <c r="KP74" s="165" t="e">
        <f t="shared" si="561"/>
        <v>#N/A</v>
      </c>
      <c r="KQ74" s="165" t="e">
        <f t="shared" si="562"/>
        <v>#N/A</v>
      </c>
      <c r="KR74" s="165" t="e">
        <f t="shared" si="563"/>
        <v>#N/A</v>
      </c>
      <c r="KS74" s="165" t="e">
        <f t="shared" si="564"/>
        <v>#N/A</v>
      </c>
      <c r="KT74" s="165" t="e">
        <f t="shared" si="565"/>
        <v>#N/A</v>
      </c>
      <c r="KU74" s="165" t="e">
        <f t="shared" si="566"/>
        <v>#N/A</v>
      </c>
      <c r="KV74" s="165" t="e">
        <f t="shared" si="567"/>
        <v>#N/A</v>
      </c>
      <c r="KW74" s="165" t="e">
        <f t="shared" si="568"/>
        <v>#N/A</v>
      </c>
      <c r="KX74" s="165" t="e">
        <f t="shared" si="569"/>
        <v>#N/A</v>
      </c>
      <c r="KY74" s="165" t="e">
        <f t="shared" si="570"/>
        <v>#N/A</v>
      </c>
      <c r="KZ74" s="165" t="e">
        <f t="shared" si="571"/>
        <v>#N/A</v>
      </c>
      <c r="LA74" s="165" t="e">
        <f t="shared" si="572"/>
        <v>#N/A</v>
      </c>
      <c r="LB74" s="165" t="e">
        <f t="shared" si="573"/>
        <v>#N/A</v>
      </c>
      <c r="LC74" s="165" t="e">
        <f t="shared" si="574"/>
        <v>#N/A</v>
      </c>
      <c r="LD74" s="165" t="e">
        <f t="shared" si="575"/>
        <v>#N/A</v>
      </c>
      <c r="LE74" s="165" t="e">
        <f t="shared" si="576"/>
        <v>#N/A</v>
      </c>
      <c r="LF74" s="165" t="e">
        <f t="shared" si="577"/>
        <v>#N/A</v>
      </c>
      <c r="LG74" s="165" t="e">
        <f t="shared" si="578"/>
        <v>#N/A</v>
      </c>
      <c r="LH74" s="165" t="e">
        <f t="shared" si="579"/>
        <v>#N/A</v>
      </c>
      <c r="LI74" s="165" t="e">
        <f t="shared" si="580"/>
        <v>#N/A</v>
      </c>
      <c r="LJ74" s="165" t="e">
        <f t="shared" si="581"/>
        <v>#N/A</v>
      </c>
      <c r="LK74" s="165" t="e">
        <f t="shared" si="582"/>
        <v>#N/A</v>
      </c>
      <c r="LL74" s="165" t="e">
        <f t="shared" si="583"/>
        <v>#N/A</v>
      </c>
      <c r="LM74" s="165" t="e">
        <f t="shared" si="584"/>
        <v>#N/A</v>
      </c>
      <c r="LN74" s="165" t="e">
        <f t="shared" si="585"/>
        <v>#N/A</v>
      </c>
      <c r="LO74" s="165" t="e">
        <f t="shared" si="586"/>
        <v>#N/A</v>
      </c>
      <c r="LP74" s="165" t="e">
        <f t="shared" si="587"/>
        <v>#N/A</v>
      </c>
      <c r="LQ74" s="165" t="e">
        <f t="shared" si="588"/>
        <v>#N/A</v>
      </c>
      <c r="LR74" s="165" t="e">
        <f t="shared" si="589"/>
        <v>#N/A</v>
      </c>
      <c r="LS74" s="165" t="e">
        <f t="shared" si="590"/>
        <v>#N/A</v>
      </c>
      <c r="LT74" s="165" t="e">
        <f t="shared" si="591"/>
        <v>#N/A</v>
      </c>
      <c r="LU74" s="165" t="e">
        <f t="shared" si="592"/>
        <v>#N/A</v>
      </c>
      <c r="LV74" s="165" t="e">
        <f t="shared" si="593"/>
        <v>#N/A</v>
      </c>
      <c r="LW74" s="165" t="e">
        <f t="shared" si="594"/>
        <v>#N/A</v>
      </c>
      <c r="LX74" s="165" t="e">
        <f t="shared" si="595"/>
        <v>#N/A</v>
      </c>
      <c r="LY74" s="165" t="e">
        <f t="shared" si="596"/>
        <v>#N/A</v>
      </c>
      <c r="LZ74" s="165" t="e">
        <f t="shared" si="597"/>
        <v>#N/A</v>
      </c>
      <c r="MA74" s="165" t="e">
        <f t="shared" si="598"/>
        <v>#N/A</v>
      </c>
      <c r="MB74" s="165" t="e">
        <f t="shared" si="599"/>
        <v>#N/A</v>
      </c>
      <c r="MC74" s="165" t="e">
        <f t="shared" si="600"/>
        <v>#N/A</v>
      </c>
      <c r="MD74" s="165" t="e">
        <f t="shared" si="601"/>
        <v>#N/A</v>
      </c>
      <c r="ME74" s="165" t="e">
        <f t="shared" si="602"/>
        <v>#N/A</v>
      </c>
      <c r="MF74" s="165" t="e">
        <f t="shared" si="603"/>
        <v>#N/A</v>
      </c>
      <c r="MG74" s="165" t="e">
        <f t="shared" si="604"/>
        <v>#N/A</v>
      </c>
      <c r="MH74" s="165" t="e">
        <f t="shared" si="605"/>
        <v>#N/A</v>
      </c>
      <c r="MI74" s="165" t="e">
        <f t="shared" si="606"/>
        <v>#N/A</v>
      </c>
      <c r="MJ74" s="165" t="e">
        <f t="shared" si="607"/>
        <v>#N/A</v>
      </c>
      <c r="MK74" s="165" t="e">
        <f t="shared" si="608"/>
        <v>#N/A</v>
      </c>
      <c r="ML74" s="165" t="e">
        <f t="shared" si="609"/>
        <v>#N/A</v>
      </c>
      <c r="MM74" s="165" t="e">
        <f t="shared" si="610"/>
        <v>#N/A</v>
      </c>
      <c r="MN74" s="165" t="e">
        <f t="shared" si="611"/>
        <v>#N/A</v>
      </c>
      <c r="MO74" s="165" t="e">
        <f t="shared" si="612"/>
        <v>#N/A</v>
      </c>
      <c r="MP74" s="165" t="e">
        <f t="shared" si="613"/>
        <v>#N/A</v>
      </c>
      <c r="MQ74" s="165" t="e">
        <f t="shared" si="614"/>
        <v>#N/A</v>
      </c>
      <c r="MR74" s="165" t="e">
        <f t="shared" si="615"/>
        <v>#N/A</v>
      </c>
      <c r="MS74" s="165" t="e">
        <f t="shared" si="616"/>
        <v>#N/A</v>
      </c>
      <c r="MT74" s="165" t="e">
        <f t="shared" si="617"/>
        <v>#N/A</v>
      </c>
      <c r="MU74" s="165" t="e">
        <f t="shared" si="618"/>
        <v>#N/A</v>
      </c>
      <c r="MV74" s="165" t="e">
        <f t="shared" si="619"/>
        <v>#N/A</v>
      </c>
      <c r="MW74" s="165" t="e">
        <f t="shared" si="620"/>
        <v>#N/A</v>
      </c>
      <c r="MX74" s="165" t="e">
        <f t="shared" si="621"/>
        <v>#N/A</v>
      </c>
      <c r="MY74" s="165" t="e">
        <f t="shared" si="622"/>
        <v>#N/A</v>
      </c>
      <c r="MZ74" s="165" t="e">
        <f t="shared" si="623"/>
        <v>#N/A</v>
      </c>
      <c r="NA74" s="165" t="e">
        <f t="shared" si="624"/>
        <v>#N/A</v>
      </c>
      <c r="NB74" s="165" t="e">
        <f t="shared" si="625"/>
        <v>#N/A</v>
      </c>
      <c r="NC74" s="165" t="e">
        <f t="shared" si="626"/>
        <v>#N/A</v>
      </c>
      <c r="ND74" s="165" t="e">
        <f t="shared" si="627"/>
        <v>#N/A</v>
      </c>
      <c r="NE74" s="165" t="e">
        <f t="shared" si="628"/>
        <v>#N/A</v>
      </c>
      <c r="NF74" s="165" t="e">
        <f t="shared" si="629"/>
        <v>#N/A</v>
      </c>
      <c r="NG74" s="165" t="e">
        <f t="shared" si="630"/>
        <v>#N/A</v>
      </c>
      <c r="NH74" s="165" t="e">
        <f t="shared" si="631"/>
        <v>#N/A</v>
      </c>
      <c r="NI74" s="165" t="e">
        <f t="shared" si="632"/>
        <v>#N/A</v>
      </c>
      <c r="NJ74" s="165" t="e">
        <f t="shared" si="633"/>
        <v>#N/A</v>
      </c>
      <c r="NK74" s="165" t="e">
        <f t="shared" si="634"/>
        <v>#N/A</v>
      </c>
      <c r="NL74" s="165" t="e">
        <f t="shared" si="635"/>
        <v>#N/A</v>
      </c>
      <c r="NM74" s="165" t="e">
        <f t="shared" si="636"/>
        <v>#N/A</v>
      </c>
      <c r="NN74" s="165" t="e">
        <f t="shared" si="637"/>
        <v>#N/A</v>
      </c>
      <c r="NO74" s="165" t="e">
        <f t="shared" si="638"/>
        <v>#N/A</v>
      </c>
      <c r="NP74" s="165" t="e">
        <f t="shared" si="639"/>
        <v>#N/A</v>
      </c>
      <c r="NQ74" s="165" t="e">
        <f t="shared" si="640"/>
        <v>#N/A</v>
      </c>
      <c r="NR74" s="165" t="e">
        <f t="shared" si="641"/>
        <v>#N/A</v>
      </c>
      <c r="NS74" s="165" t="e">
        <f t="shared" si="642"/>
        <v>#N/A</v>
      </c>
      <c r="NT74" s="165" t="e">
        <f t="shared" si="643"/>
        <v>#N/A</v>
      </c>
      <c r="NU74" s="165" t="e">
        <f t="shared" si="644"/>
        <v>#N/A</v>
      </c>
      <c r="NV74" s="165" t="e">
        <f t="shared" si="645"/>
        <v>#N/A</v>
      </c>
      <c r="NW74" s="165" t="e">
        <f t="shared" si="646"/>
        <v>#N/A</v>
      </c>
      <c r="NX74" s="165" t="e">
        <f t="shared" si="647"/>
        <v>#N/A</v>
      </c>
      <c r="NY74" s="165" t="e">
        <f t="shared" si="648"/>
        <v>#N/A</v>
      </c>
      <c r="NZ74" s="165" t="e">
        <f t="shared" si="649"/>
        <v>#N/A</v>
      </c>
      <c r="OA74" s="165" t="e">
        <f t="shared" si="650"/>
        <v>#N/A</v>
      </c>
      <c r="OB74" s="165" t="e">
        <f t="shared" si="651"/>
        <v>#N/A</v>
      </c>
      <c r="OC74" s="165" t="e">
        <f t="shared" si="652"/>
        <v>#N/A</v>
      </c>
      <c r="OD74" s="165" t="e">
        <f t="shared" si="653"/>
        <v>#N/A</v>
      </c>
      <c r="OE74" s="165" t="e">
        <f t="shared" si="654"/>
        <v>#N/A</v>
      </c>
      <c r="OF74" s="165" t="e">
        <f t="shared" si="655"/>
        <v>#N/A</v>
      </c>
      <c r="OG74" s="165" t="e">
        <f t="shared" si="656"/>
        <v>#N/A</v>
      </c>
      <c r="OH74" s="165" t="e">
        <f t="shared" si="657"/>
        <v>#N/A</v>
      </c>
      <c r="OI74" s="165" t="e">
        <f t="shared" si="658"/>
        <v>#N/A</v>
      </c>
      <c r="OJ74" s="165" t="e">
        <f t="shared" si="659"/>
        <v>#N/A</v>
      </c>
      <c r="OK74" s="165" t="e">
        <f t="shared" si="660"/>
        <v>#N/A</v>
      </c>
      <c r="OL74" s="165" t="e">
        <f t="shared" si="661"/>
        <v>#N/A</v>
      </c>
      <c r="OM74" s="165" t="e">
        <f t="shared" si="662"/>
        <v>#N/A</v>
      </c>
      <c r="ON74" s="165" t="e">
        <f t="shared" si="663"/>
        <v>#N/A</v>
      </c>
      <c r="OO74" s="165" t="e">
        <f t="shared" si="664"/>
        <v>#N/A</v>
      </c>
      <c r="OP74" s="165" t="e">
        <f t="shared" si="665"/>
        <v>#N/A</v>
      </c>
      <c r="OQ74" s="165" t="e">
        <f t="shared" si="666"/>
        <v>#N/A</v>
      </c>
      <c r="OR74" s="165" t="e">
        <f t="shared" si="667"/>
        <v>#N/A</v>
      </c>
      <c r="OS74" s="165" t="e">
        <f t="shared" si="668"/>
        <v>#N/A</v>
      </c>
      <c r="OT74" s="165" t="e">
        <f t="shared" si="669"/>
        <v>#N/A</v>
      </c>
      <c r="OU74" s="165" t="e">
        <f t="shared" si="670"/>
        <v>#N/A</v>
      </c>
      <c r="OV74" s="165" t="e">
        <f t="shared" si="671"/>
        <v>#N/A</v>
      </c>
      <c r="OW74" s="165" t="e">
        <f t="shared" si="672"/>
        <v>#N/A</v>
      </c>
      <c r="OX74" s="165" t="e">
        <f t="shared" si="673"/>
        <v>#N/A</v>
      </c>
      <c r="OY74" s="165" t="e">
        <f t="shared" si="674"/>
        <v>#N/A</v>
      </c>
      <c r="OZ74" s="165" t="e">
        <f t="shared" si="675"/>
        <v>#N/A</v>
      </c>
      <c r="PA74" s="165" t="e">
        <f t="shared" si="676"/>
        <v>#N/A</v>
      </c>
      <c r="PB74" s="165" t="e">
        <f t="shared" si="677"/>
        <v>#N/A</v>
      </c>
      <c r="PC74" s="165" t="e">
        <f t="shared" si="678"/>
        <v>#N/A</v>
      </c>
      <c r="PD74" s="165" t="e">
        <f t="shared" si="679"/>
        <v>#N/A</v>
      </c>
      <c r="PE74" s="165" t="e">
        <f t="shared" si="680"/>
        <v>#N/A</v>
      </c>
      <c r="PF74" s="165" t="e">
        <f t="shared" si="681"/>
        <v>#N/A</v>
      </c>
      <c r="PG74" s="165" t="e">
        <f t="shared" si="682"/>
        <v>#N/A</v>
      </c>
      <c r="PH74" s="165" t="e">
        <f t="shared" si="683"/>
        <v>#N/A</v>
      </c>
    </row>
    <row r="75" spans="1:424" hidden="1" x14ac:dyDescent="0.45">
      <c r="A75" s="4">
        <v>72</v>
      </c>
      <c r="B75" s="92" t="str">
        <f t="shared" si="684"/>
        <v/>
      </c>
      <c r="C75" s="91"/>
      <c r="D75" s="92" t="str">
        <f t="shared" si="685"/>
        <v/>
      </c>
      <c r="E75" s="120" t="str">
        <f t="shared" si="480"/>
        <v/>
      </c>
      <c r="F75" s="120" t="str">
        <f t="shared" si="481"/>
        <v/>
      </c>
      <c r="G75" s="71" t="str">
        <f t="shared" si="686"/>
        <v/>
      </c>
      <c r="H75" s="23"/>
      <c r="I75" s="55"/>
      <c r="J75" s="298"/>
      <c r="K75" s="72" t="str">
        <f>IF(AND(B75&gt;0,C75&gt;0,D75&gt;0),IF(ISBLANK(J75),IF(ISBLANK(H75),"",(D75-B75)*VLOOKUP(H75,VLookups!$A$4:$B$13,2,FALSE)),J75),"")</f>
        <v/>
      </c>
      <c r="L75" s="73" t="str">
        <f t="shared" si="482"/>
        <v/>
      </c>
      <c r="M75" s="91"/>
      <c r="N75" s="265" t="str">
        <f>IF(AND(M75&gt;0,C75&gt;0,NOT(K75="")),ABS(VLOOKUP($M$1,VLookups!$A$43:$B$44,2,FALSE)-_xlfn.NORM.DIST(M75,G75,K75,TRUE)),"")</f>
        <v/>
      </c>
      <c r="O75" s="90" t="str">
        <f>IF(AND($B75&gt;0,$C75&gt;0,$D75&gt;0,NOT(ISBLANK($H75))),_xlfn.NORM.INV(ABS(VLOOKUP($M$1,VLookups!$A$43:$B$44,2,FALSE)-O$3),$G75,$K75),"")</f>
        <v/>
      </c>
      <c r="P75" s="89" t="str">
        <f>IF(AND($B75&gt;0,$C75&gt;0,$D75&gt;0,NOT(ISBLANK($H75))),_xlfn.NORM.INV(ABS(VLOOKUP($M$1,VLookups!$A$43:$B$44,2,FALSE)-P$3),$G75,$K75),"")</f>
        <v/>
      </c>
      <c r="Q75" s="90" t="str">
        <f>IF(AND($B75&gt;0,$C75&gt;0,$D75&gt;0,NOT(ISBLANK($H75))),_xlfn.NORM.INV(ABS(VLOOKUP($M$1,VLookups!$A$43:$B$44,2,FALSE)-Q$3),$G75,$K75),"")</f>
        <v/>
      </c>
      <c r="R75" s="89" t="str">
        <f>IF(AND($B75&gt;0,$C75&gt;0,$D75&gt;0,NOT(ISBLANK($H75))),_xlfn.NORM.INV(ABS(VLOOKUP($M$1,VLookups!$A$43:$B$44,2,FALSE)-R$3),$G75,$K75),"")</f>
        <v/>
      </c>
      <c r="S75" s="90" t="str">
        <f>IF(AND($B75&gt;0,$C75&gt;0,$D75&gt;0,NOT(ISBLANK($H75))),_xlfn.NORM.INV(ABS(VLOOKUP($M$1,VLookups!$A$43:$B$44,2,FALSE)-S$3),$G75,$K75),"")</f>
        <v/>
      </c>
      <c r="T75" s="89" t="str">
        <f>IF(AND($B75&gt;0,$C75&gt;0,$D75&gt;0,NOT(ISBLANK($H75))),_xlfn.NORM.INV(ABS(VLOOKUP($M$1,VLookups!$A$43:$B$44,2,FALSE)-T$3),$G75,$K75),"")</f>
        <v/>
      </c>
      <c r="U75" s="5"/>
      <c r="V75" s="164" t="str">
        <f t="shared" si="687"/>
        <v/>
      </c>
      <c r="W75" s="47" t="str">
        <f t="shared" si="688"/>
        <v/>
      </c>
      <c r="X75" s="47" t="str">
        <f t="shared" si="698"/>
        <v/>
      </c>
      <c r="Y75" s="47" t="str">
        <f t="shared" si="698"/>
        <v/>
      </c>
      <c r="Z75" s="47" t="str">
        <f t="shared" si="698"/>
        <v/>
      </c>
      <c r="AA75" s="47" t="str">
        <f t="shared" si="698"/>
        <v/>
      </c>
      <c r="AB75" s="47" t="str">
        <f t="shared" si="698"/>
        <v/>
      </c>
      <c r="AC75" s="47" t="str">
        <f t="shared" si="698"/>
        <v/>
      </c>
      <c r="AD75" s="47" t="str">
        <f t="shared" si="698"/>
        <v/>
      </c>
      <c r="AE75" s="47" t="str">
        <f t="shared" si="698"/>
        <v/>
      </c>
      <c r="AF75" s="47" t="str">
        <f t="shared" si="698"/>
        <v/>
      </c>
      <c r="AG75" s="47" t="str">
        <f t="shared" si="698"/>
        <v/>
      </c>
      <c r="AH75" s="47" t="str">
        <f t="shared" si="698"/>
        <v/>
      </c>
      <c r="AI75" s="47" t="str">
        <f t="shared" si="698"/>
        <v/>
      </c>
      <c r="AJ75" s="47" t="str">
        <f t="shared" si="698"/>
        <v/>
      </c>
      <c r="AK75" s="47" t="str">
        <f t="shared" si="698"/>
        <v/>
      </c>
      <c r="AL75" s="47" t="str">
        <f t="shared" si="698"/>
        <v/>
      </c>
      <c r="AM75" s="47" t="str">
        <f t="shared" si="698"/>
        <v/>
      </c>
      <c r="AN75" s="47" t="str">
        <f t="shared" si="698"/>
        <v/>
      </c>
      <c r="AO75" s="47" t="str">
        <f t="shared" si="698"/>
        <v/>
      </c>
      <c r="AP75" s="47" t="str">
        <f t="shared" si="698"/>
        <v/>
      </c>
      <c r="AQ75" s="47" t="str">
        <f t="shared" si="698"/>
        <v/>
      </c>
      <c r="AR75" s="47" t="str">
        <f t="shared" si="698"/>
        <v/>
      </c>
      <c r="AS75" s="47" t="str">
        <f t="shared" si="698"/>
        <v/>
      </c>
      <c r="AT75" s="47" t="str">
        <f t="shared" si="698"/>
        <v/>
      </c>
      <c r="AU75" s="47" t="str">
        <f t="shared" si="698"/>
        <v/>
      </c>
      <c r="AV75" s="47" t="str">
        <f t="shared" si="698"/>
        <v/>
      </c>
      <c r="AW75" s="47" t="str">
        <f t="shared" si="698"/>
        <v/>
      </c>
      <c r="AX75" s="47" t="str">
        <f t="shared" si="698"/>
        <v/>
      </c>
      <c r="AY75" s="47" t="str">
        <f t="shared" si="698"/>
        <v/>
      </c>
      <c r="AZ75" s="47" t="str">
        <f t="shared" si="698"/>
        <v/>
      </c>
      <c r="BA75" s="47" t="str">
        <f t="shared" si="698"/>
        <v/>
      </c>
      <c r="BB75" s="47" t="str">
        <f t="shared" si="698"/>
        <v/>
      </c>
      <c r="BC75" s="47" t="str">
        <f t="shared" si="698"/>
        <v/>
      </c>
      <c r="BD75" s="47" t="str">
        <f t="shared" si="698"/>
        <v/>
      </c>
      <c r="BE75" s="47" t="str">
        <f t="shared" si="698"/>
        <v/>
      </c>
      <c r="BF75" s="47" t="str">
        <f t="shared" si="698"/>
        <v/>
      </c>
      <c r="BG75" s="47" t="str">
        <f t="shared" si="698"/>
        <v/>
      </c>
      <c r="BH75" s="47" t="str">
        <f t="shared" si="698"/>
        <v/>
      </c>
      <c r="BI75" s="47" t="str">
        <f t="shared" si="698"/>
        <v/>
      </c>
      <c r="BJ75" s="47" t="str">
        <f t="shared" si="698"/>
        <v/>
      </c>
      <c r="BK75" s="47" t="str">
        <f t="shared" si="698"/>
        <v/>
      </c>
      <c r="BL75" s="47" t="str">
        <f t="shared" si="698"/>
        <v/>
      </c>
      <c r="BM75" s="47" t="str">
        <f t="shared" si="698"/>
        <v/>
      </c>
      <c r="BN75" s="47" t="str">
        <f t="shared" si="698"/>
        <v/>
      </c>
      <c r="BO75" s="47" t="str">
        <f t="shared" si="698"/>
        <v/>
      </c>
      <c r="BP75" s="47" t="str">
        <f t="shared" si="698"/>
        <v/>
      </c>
      <c r="BQ75" s="47" t="str">
        <f t="shared" si="698"/>
        <v/>
      </c>
      <c r="BR75" s="47" t="str">
        <f t="shared" si="698"/>
        <v/>
      </c>
      <c r="BS75" s="47" t="str">
        <f t="shared" si="698"/>
        <v/>
      </c>
      <c r="BT75" s="47" t="str">
        <f t="shared" si="698"/>
        <v/>
      </c>
      <c r="BU75" s="47" t="str">
        <f t="shared" si="698"/>
        <v/>
      </c>
      <c r="BV75" s="47" t="str">
        <f t="shared" si="698"/>
        <v/>
      </c>
      <c r="BW75" s="47" t="str">
        <f t="shared" si="698"/>
        <v/>
      </c>
      <c r="BX75" s="47" t="str">
        <f t="shared" si="698"/>
        <v/>
      </c>
      <c r="BY75" s="47" t="str">
        <f t="shared" si="698"/>
        <v/>
      </c>
      <c r="BZ75" s="47" t="str">
        <f t="shared" si="698"/>
        <v/>
      </c>
      <c r="CA75" s="47" t="str">
        <f t="shared" si="698"/>
        <v/>
      </c>
      <c r="CB75" s="47" t="str">
        <f t="shared" si="698"/>
        <v/>
      </c>
      <c r="CC75" s="47" t="str">
        <f t="shared" si="698"/>
        <v/>
      </c>
      <c r="CD75" s="47" t="str">
        <f t="shared" si="698"/>
        <v/>
      </c>
      <c r="CE75" s="47" t="str">
        <f t="shared" si="698"/>
        <v/>
      </c>
      <c r="CF75" s="47" t="str">
        <f t="shared" si="698"/>
        <v/>
      </c>
      <c r="CG75" s="47" t="str">
        <f t="shared" si="698"/>
        <v/>
      </c>
      <c r="CH75" s="47" t="str">
        <f t="shared" si="698"/>
        <v/>
      </c>
      <c r="CI75" s="47" t="str">
        <f t="shared" si="698"/>
        <v/>
      </c>
      <c r="CJ75" s="47" t="str">
        <f t="shared" si="696"/>
        <v/>
      </c>
      <c r="CK75" s="47" t="str">
        <f t="shared" si="696"/>
        <v/>
      </c>
      <c r="CL75" s="47" t="str">
        <f t="shared" si="696"/>
        <v/>
      </c>
      <c r="CM75" s="47" t="str">
        <f t="shared" si="696"/>
        <v/>
      </c>
      <c r="CN75" s="47" t="str">
        <f t="shared" si="696"/>
        <v/>
      </c>
      <c r="CO75" s="47" t="str">
        <f t="shared" si="696"/>
        <v/>
      </c>
      <c r="CP75" s="47" t="str">
        <f t="shared" si="696"/>
        <v/>
      </c>
      <c r="CQ75" s="47" t="str">
        <f t="shared" si="696"/>
        <v/>
      </c>
      <c r="CR75" s="47" t="str">
        <f t="shared" si="696"/>
        <v/>
      </c>
      <c r="CS75" s="47" t="str">
        <f t="shared" si="696"/>
        <v/>
      </c>
      <c r="CT75" s="47" t="str">
        <f t="shared" si="696"/>
        <v/>
      </c>
      <c r="CU75" s="47" t="str">
        <f t="shared" si="696"/>
        <v/>
      </c>
      <c r="CV75" s="47" t="str">
        <f t="shared" si="696"/>
        <v/>
      </c>
      <c r="CW75" s="47" t="str">
        <f t="shared" si="696"/>
        <v/>
      </c>
      <c r="CX75" s="47" t="str">
        <f t="shared" si="696"/>
        <v/>
      </c>
      <c r="CY75" s="47" t="str">
        <f t="shared" si="696"/>
        <v/>
      </c>
      <c r="CZ75" s="47" t="str">
        <f t="shared" si="696"/>
        <v/>
      </c>
      <c r="DA75" s="47" t="str">
        <f t="shared" si="696"/>
        <v/>
      </c>
      <c r="DB75" s="47" t="str">
        <f t="shared" si="696"/>
        <v/>
      </c>
      <c r="DC75" s="47" t="str">
        <f t="shared" si="696"/>
        <v/>
      </c>
      <c r="DD75" s="47" t="str">
        <f t="shared" si="696"/>
        <v/>
      </c>
      <c r="DE75" s="47" t="str">
        <f t="shared" si="696"/>
        <v/>
      </c>
      <c r="DF75" s="47" t="str">
        <f t="shared" si="696"/>
        <v/>
      </c>
      <c r="DG75" s="47" t="str">
        <f t="shared" si="696"/>
        <v/>
      </c>
      <c r="DH75" s="47" t="str">
        <f t="shared" si="696"/>
        <v/>
      </c>
      <c r="DI75" s="47" t="str">
        <f t="shared" si="696"/>
        <v/>
      </c>
      <c r="DJ75" s="47" t="str">
        <f t="shared" si="696"/>
        <v/>
      </c>
      <c r="DK75" s="47" t="str">
        <f t="shared" si="696"/>
        <v/>
      </c>
      <c r="DL75" s="47" t="str">
        <f t="shared" si="696"/>
        <v/>
      </c>
      <c r="DM75" s="47" t="str">
        <f t="shared" si="696"/>
        <v/>
      </c>
      <c r="DN75" s="47" t="str">
        <f t="shared" si="696"/>
        <v/>
      </c>
      <c r="DO75" s="47" t="str">
        <f t="shared" si="696"/>
        <v/>
      </c>
      <c r="DP75" s="47" t="str">
        <f t="shared" si="696"/>
        <v/>
      </c>
      <c r="DQ75" s="47" t="str">
        <f t="shared" si="696"/>
        <v/>
      </c>
      <c r="DR75" s="47" t="str">
        <f t="shared" si="696"/>
        <v/>
      </c>
      <c r="DS75" s="179" t="str">
        <f t="shared" si="690"/>
        <v/>
      </c>
      <c r="DT75" s="47" t="str">
        <f t="shared" si="691"/>
        <v/>
      </c>
      <c r="DU75" s="47" t="str">
        <f t="shared" si="699"/>
        <v/>
      </c>
      <c r="DV75" s="47" t="str">
        <f t="shared" si="699"/>
        <v/>
      </c>
      <c r="DW75" s="47" t="str">
        <f t="shared" si="699"/>
        <v/>
      </c>
      <c r="DX75" s="47" t="str">
        <f t="shared" si="699"/>
        <v/>
      </c>
      <c r="DY75" s="47" t="str">
        <f t="shared" si="699"/>
        <v/>
      </c>
      <c r="DZ75" s="47" t="str">
        <f t="shared" si="699"/>
        <v/>
      </c>
      <c r="EA75" s="47" t="str">
        <f t="shared" si="699"/>
        <v/>
      </c>
      <c r="EB75" s="47" t="str">
        <f t="shared" si="699"/>
        <v/>
      </c>
      <c r="EC75" s="47" t="str">
        <f t="shared" si="699"/>
        <v/>
      </c>
      <c r="ED75" s="47" t="str">
        <f t="shared" si="699"/>
        <v/>
      </c>
      <c r="EE75" s="47" t="str">
        <f t="shared" si="699"/>
        <v/>
      </c>
      <c r="EF75" s="47" t="str">
        <f t="shared" si="699"/>
        <v/>
      </c>
      <c r="EG75" s="47" t="str">
        <f t="shared" si="699"/>
        <v/>
      </c>
      <c r="EH75" s="47" t="str">
        <f t="shared" si="699"/>
        <v/>
      </c>
      <c r="EI75" s="47" t="str">
        <f t="shared" si="699"/>
        <v/>
      </c>
      <c r="EJ75" s="47" t="str">
        <f t="shared" si="699"/>
        <v/>
      </c>
      <c r="EK75" s="47" t="str">
        <f t="shared" si="699"/>
        <v/>
      </c>
      <c r="EL75" s="47" t="str">
        <f t="shared" si="699"/>
        <v/>
      </c>
      <c r="EM75" s="47" t="str">
        <f t="shared" si="699"/>
        <v/>
      </c>
      <c r="EN75" s="47" t="str">
        <f t="shared" si="699"/>
        <v/>
      </c>
      <c r="EO75" s="47" t="str">
        <f t="shared" si="699"/>
        <v/>
      </c>
      <c r="EP75" s="47" t="str">
        <f t="shared" si="699"/>
        <v/>
      </c>
      <c r="EQ75" s="47" t="str">
        <f t="shared" si="699"/>
        <v/>
      </c>
      <c r="ER75" s="47" t="str">
        <f t="shared" si="699"/>
        <v/>
      </c>
      <c r="ES75" s="47" t="str">
        <f t="shared" si="699"/>
        <v/>
      </c>
      <c r="ET75" s="47" t="str">
        <f t="shared" si="699"/>
        <v/>
      </c>
      <c r="EU75" s="47" t="str">
        <f t="shared" si="699"/>
        <v/>
      </c>
      <c r="EV75" s="47" t="str">
        <f t="shared" si="699"/>
        <v/>
      </c>
      <c r="EW75" s="47" t="str">
        <f t="shared" si="699"/>
        <v/>
      </c>
      <c r="EX75" s="47" t="str">
        <f t="shared" si="699"/>
        <v/>
      </c>
      <c r="EY75" s="47" t="str">
        <f t="shared" si="699"/>
        <v/>
      </c>
      <c r="EZ75" s="47" t="str">
        <f t="shared" si="699"/>
        <v/>
      </c>
      <c r="FA75" s="47" t="str">
        <f t="shared" si="699"/>
        <v/>
      </c>
      <c r="FB75" s="47" t="str">
        <f t="shared" si="699"/>
        <v/>
      </c>
      <c r="FC75" s="47" t="str">
        <f t="shared" si="699"/>
        <v/>
      </c>
      <c r="FD75" s="47" t="str">
        <f t="shared" si="699"/>
        <v/>
      </c>
      <c r="FE75" s="47" t="str">
        <f t="shared" si="699"/>
        <v/>
      </c>
      <c r="FF75" s="47" t="str">
        <f t="shared" si="699"/>
        <v/>
      </c>
      <c r="FG75" s="47" t="str">
        <f t="shared" si="699"/>
        <v/>
      </c>
      <c r="FH75" s="47" t="str">
        <f t="shared" si="699"/>
        <v/>
      </c>
      <c r="FI75" s="47" t="str">
        <f t="shared" si="699"/>
        <v/>
      </c>
      <c r="FJ75" s="47" t="str">
        <f t="shared" si="699"/>
        <v/>
      </c>
      <c r="FK75" s="47" t="str">
        <f t="shared" si="699"/>
        <v/>
      </c>
      <c r="FL75" s="47" t="str">
        <f t="shared" si="699"/>
        <v/>
      </c>
      <c r="FM75" s="47" t="str">
        <f t="shared" si="699"/>
        <v/>
      </c>
      <c r="FN75" s="47" t="str">
        <f t="shared" si="699"/>
        <v/>
      </c>
      <c r="FO75" s="47" t="str">
        <f t="shared" si="699"/>
        <v/>
      </c>
      <c r="FP75" s="47" t="str">
        <f t="shared" si="699"/>
        <v/>
      </c>
      <c r="FQ75" s="47" t="str">
        <f t="shared" si="699"/>
        <v/>
      </c>
      <c r="FR75" s="47" t="str">
        <f t="shared" si="699"/>
        <v/>
      </c>
      <c r="FS75" s="47" t="str">
        <f t="shared" si="699"/>
        <v/>
      </c>
      <c r="FT75" s="47" t="str">
        <f t="shared" si="699"/>
        <v/>
      </c>
      <c r="FU75" s="47" t="str">
        <f t="shared" si="699"/>
        <v/>
      </c>
      <c r="FV75" s="47" t="str">
        <f t="shared" si="699"/>
        <v/>
      </c>
      <c r="FW75" s="47" t="str">
        <f t="shared" si="699"/>
        <v/>
      </c>
      <c r="FX75" s="47" t="str">
        <f t="shared" si="699"/>
        <v/>
      </c>
      <c r="FY75" s="47" t="str">
        <f t="shared" si="699"/>
        <v/>
      </c>
      <c r="FZ75" s="47" t="str">
        <f t="shared" si="699"/>
        <v/>
      </c>
      <c r="GA75" s="47" t="str">
        <f t="shared" si="699"/>
        <v/>
      </c>
      <c r="GB75" s="47" t="str">
        <f t="shared" si="699"/>
        <v/>
      </c>
      <c r="GC75" s="47" t="str">
        <f t="shared" si="699"/>
        <v/>
      </c>
      <c r="GD75" s="47" t="str">
        <f t="shared" si="699"/>
        <v/>
      </c>
      <c r="GE75" s="47" t="str">
        <f t="shared" si="699"/>
        <v/>
      </c>
      <c r="GF75" s="47" t="str">
        <f t="shared" si="699"/>
        <v/>
      </c>
      <c r="GG75" s="47" t="str">
        <f t="shared" si="697"/>
        <v/>
      </c>
      <c r="GH75" s="47" t="str">
        <f t="shared" si="697"/>
        <v/>
      </c>
      <c r="GI75" s="47" t="str">
        <f t="shared" si="697"/>
        <v/>
      </c>
      <c r="GJ75" s="47" t="str">
        <f t="shared" si="697"/>
        <v/>
      </c>
      <c r="GK75" s="47" t="str">
        <f t="shared" si="697"/>
        <v/>
      </c>
      <c r="GL75" s="47" t="str">
        <f t="shared" si="697"/>
        <v/>
      </c>
      <c r="GM75" s="47" t="str">
        <f t="shared" si="697"/>
        <v/>
      </c>
      <c r="GN75" s="47" t="str">
        <f t="shared" si="697"/>
        <v/>
      </c>
      <c r="GO75" s="47" t="str">
        <f t="shared" si="697"/>
        <v/>
      </c>
      <c r="GP75" s="47" t="str">
        <f t="shared" si="697"/>
        <v/>
      </c>
      <c r="GQ75" s="47" t="str">
        <f t="shared" si="697"/>
        <v/>
      </c>
      <c r="GR75" s="47" t="str">
        <f t="shared" si="697"/>
        <v/>
      </c>
      <c r="GS75" s="47" t="str">
        <f t="shared" si="697"/>
        <v/>
      </c>
      <c r="GT75" s="47" t="str">
        <f t="shared" si="697"/>
        <v/>
      </c>
      <c r="GU75" s="47" t="str">
        <f t="shared" si="697"/>
        <v/>
      </c>
      <c r="GV75" s="47" t="str">
        <f t="shared" si="697"/>
        <v/>
      </c>
      <c r="GW75" s="47" t="str">
        <f t="shared" si="697"/>
        <v/>
      </c>
      <c r="GX75" s="47" t="str">
        <f t="shared" si="697"/>
        <v/>
      </c>
      <c r="GY75" s="47" t="str">
        <f t="shared" si="697"/>
        <v/>
      </c>
      <c r="GZ75" s="47" t="str">
        <f t="shared" si="697"/>
        <v/>
      </c>
      <c r="HA75" s="47" t="str">
        <f t="shared" si="697"/>
        <v/>
      </c>
      <c r="HB75" s="47" t="str">
        <f t="shared" si="697"/>
        <v/>
      </c>
      <c r="HC75" s="47" t="str">
        <f t="shared" si="697"/>
        <v/>
      </c>
      <c r="HD75" s="47" t="str">
        <f t="shared" si="697"/>
        <v/>
      </c>
      <c r="HE75" s="47" t="str">
        <f t="shared" si="697"/>
        <v/>
      </c>
      <c r="HF75" s="47" t="str">
        <f t="shared" si="697"/>
        <v/>
      </c>
      <c r="HG75" s="47" t="str">
        <f t="shared" si="697"/>
        <v/>
      </c>
      <c r="HH75" s="47" t="str">
        <f t="shared" si="697"/>
        <v/>
      </c>
      <c r="HI75" s="47" t="str">
        <f t="shared" si="697"/>
        <v/>
      </c>
      <c r="HJ75" s="47" t="str">
        <f t="shared" si="697"/>
        <v/>
      </c>
      <c r="HK75" s="47" t="str">
        <f t="shared" si="697"/>
        <v/>
      </c>
      <c r="HL75" s="47" t="str">
        <f t="shared" si="697"/>
        <v/>
      </c>
      <c r="HM75" s="47" t="str">
        <f t="shared" si="697"/>
        <v/>
      </c>
      <c r="HN75" s="47" t="str">
        <f t="shared" si="697"/>
        <v/>
      </c>
      <c r="HO75" s="47" t="str">
        <f t="shared" si="697"/>
        <v/>
      </c>
      <c r="HP75" s="165" t="e">
        <f t="shared" si="483"/>
        <v>#N/A</v>
      </c>
      <c r="HQ75" s="165" t="e">
        <f t="shared" si="484"/>
        <v>#N/A</v>
      </c>
      <c r="HR75" s="165" t="e">
        <f t="shared" si="485"/>
        <v>#N/A</v>
      </c>
      <c r="HS75" s="165" t="e">
        <f t="shared" si="486"/>
        <v>#N/A</v>
      </c>
      <c r="HT75" s="165" t="e">
        <f t="shared" si="487"/>
        <v>#N/A</v>
      </c>
      <c r="HU75" s="165" t="e">
        <f t="shared" si="488"/>
        <v>#N/A</v>
      </c>
      <c r="HV75" s="165" t="e">
        <f t="shared" si="489"/>
        <v>#N/A</v>
      </c>
      <c r="HW75" s="165" t="e">
        <f t="shared" si="490"/>
        <v>#N/A</v>
      </c>
      <c r="HX75" s="165" t="e">
        <f t="shared" si="491"/>
        <v>#N/A</v>
      </c>
      <c r="HY75" s="165" t="e">
        <f t="shared" si="492"/>
        <v>#N/A</v>
      </c>
      <c r="HZ75" s="165" t="e">
        <f t="shared" si="493"/>
        <v>#N/A</v>
      </c>
      <c r="IA75" s="165" t="e">
        <f t="shared" si="494"/>
        <v>#N/A</v>
      </c>
      <c r="IB75" s="165" t="e">
        <f t="shared" si="495"/>
        <v>#N/A</v>
      </c>
      <c r="IC75" s="165" t="e">
        <f t="shared" si="496"/>
        <v>#N/A</v>
      </c>
      <c r="ID75" s="165" t="e">
        <f t="shared" si="497"/>
        <v>#N/A</v>
      </c>
      <c r="IE75" s="165" t="e">
        <f t="shared" si="498"/>
        <v>#N/A</v>
      </c>
      <c r="IF75" s="165" t="e">
        <f t="shared" si="499"/>
        <v>#N/A</v>
      </c>
      <c r="IG75" s="165" t="e">
        <f t="shared" si="500"/>
        <v>#N/A</v>
      </c>
      <c r="IH75" s="165" t="e">
        <f t="shared" si="501"/>
        <v>#N/A</v>
      </c>
      <c r="II75" s="165" t="e">
        <f t="shared" si="502"/>
        <v>#N/A</v>
      </c>
      <c r="IJ75" s="165" t="e">
        <f t="shared" si="503"/>
        <v>#N/A</v>
      </c>
      <c r="IK75" s="165" t="e">
        <f t="shared" si="504"/>
        <v>#N/A</v>
      </c>
      <c r="IL75" s="165" t="e">
        <f t="shared" si="505"/>
        <v>#N/A</v>
      </c>
      <c r="IM75" s="165" t="e">
        <f t="shared" si="506"/>
        <v>#N/A</v>
      </c>
      <c r="IN75" s="165" t="e">
        <f t="shared" si="507"/>
        <v>#N/A</v>
      </c>
      <c r="IO75" s="165" t="e">
        <f t="shared" si="508"/>
        <v>#N/A</v>
      </c>
      <c r="IP75" s="165" t="e">
        <f t="shared" si="509"/>
        <v>#N/A</v>
      </c>
      <c r="IQ75" s="165" t="e">
        <f t="shared" si="510"/>
        <v>#N/A</v>
      </c>
      <c r="IR75" s="165" t="e">
        <f t="shared" si="511"/>
        <v>#N/A</v>
      </c>
      <c r="IS75" s="165" t="e">
        <f t="shared" si="512"/>
        <v>#N/A</v>
      </c>
      <c r="IT75" s="165" t="e">
        <f t="shared" si="513"/>
        <v>#N/A</v>
      </c>
      <c r="IU75" s="165" t="e">
        <f t="shared" si="514"/>
        <v>#N/A</v>
      </c>
      <c r="IV75" s="165" t="e">
        <f t="shared" si="515"/>
        <v>#N/A</v>
      </c>
      <c r="IW75" s="165" t="e">
        <f t="shared" si="516"/>
        <v>#N/A</v>
      </c>
      <c r="IX75" s="165" t="e">
        <f t="shared" si="517"/>
        <v>#N/A</v>
      </c>
      <c r="IY75" s="165" t="e">
        <f t="shared" si="518"/>
        <v>#N/A</v>
      </c>
      <c r="IZ75" s="165" t="e">
        <f t="shared" si="519"/>
        <v>#N/A</v>
      </c>
      <c r="JA75" s="165" t="e">
        <f t="shared" si="520"/>
        <v>#N/A</v>
      </c>
      <c r="JB75" s="165" t="e">
        <f t="shared" si="521"/>
        <v>#N/A</v>
      </c>
      <c r="JC75" s="165" t="e">
        <f t="shared" si="522"/>
        <v>#N/A</v>
      </c>
      <c r="JD75" s="165" t="e">
        <f t="shared" si="523"/>
        <v>#N/A</v>
      </c>
      <c r="JE75" s="165" t="e">
        <f t="shared" si="524"/>
        <v>#N/A</v>
      </c>
      <c r="JF75" s="165" t="e">
        <f t="shared" si="525"/>
        <v>#N/A</v>
      </c>
      <c r="JG75" s="165" t="e">
        <f t="shared" si="526"/>
        <v>#N/A</v>
      </c>
      <c r="JH75" s="165" t="e">
        <f t="shared" si="527"/>
        <v>#N/A</v>
      </c>
      <c r="JI75" s="165" t="e">
        <f t="shared" si="528"/>
        <v>#N/A</v>
      </c>
      <c r="JJ75" s="165" t="e">
        <f t="shared" si="529"/>
        <v>#N/A</v>
      </c>
      <c r="JK75" s="165" t="e">
        <f t="shared" si="530"/>
        <v>#N/A</v>
      </c>
      <c r="JL75" s="165" t="e">
        <f t="shared" si="531"/>
        <v>#N/A</v>
      </c>
      <c r="JM75" s="165" t="e">
        <f t="shared" si="532"/>
        <v>#N/A</v>
      </c>
      <c r="JN75" s="165" t="e">
        <f t="shared" si="533"/>
        <v>#N/A</v>
      </c>
      <c r="JO75" s="165" t="e">
        <f t="shared" si="534"/>
        <v>#N/A</v>
      </c>
      <c r="JP75" s="165" t="e">
        <f t="shared" si="535"/>
        <v>#N/A</v>
      </c>
      <c r="JQ75" s="165" t="e">
        <f t="shared" si="536"/>
        <v>#N/A</v>
      </c>
      <c r="JR75" s="165" t="e">
        <f t="shared" si="537"/>
        <v>#N/A</v>
      </c>
      <c r="JS75" s="165" t="e">
        <f t="shared" si="538"/>
        <v>#N/A</v>
      </c>
      <c r="JT75" s="165" t="e">
        <f t="shared" si="539"/>
        <v>#N/A</v>
      </c>
      <c r="JU75" s="165" t="e">
        <f t="shared" si="540"/>
        <v>#N/A</v>
      </c>
      <c r="JV75" s="165" t="e">
        <f t="shared" si="541"/>
        <v>#N/A</v>
      </c>
      <c r="JW75" s="165" t="e">
        <f t="shared" si="542"/>
        <v>#N/A</v>
      </c>
      <c r="JX75" s="165" t="e">
        <f t="shared" si="543"/>
        <v>#N/A</v>
      </c>
      <c r="JY75" s="165" t="e">
        <f t="shared" si="544"/>
        <v>#N/A</v>
      </c>
      <c r="JZ75" s="165" t="e">
        <f t="shared" si="545"/>
        <v>#N/A</v>
      </c>
      <c r="KA75" s="165" t="e">
        <f t="shared" si="546"/>
        <v>#N/A</v>
      </c>
      <c r="KB75" s="165" t="e">
        <f t="shared" si="547"/>
        <v>#N/A</v>
      </c>
      <c r="KC75" s="165" t="e">
        <f t="shared" si="548"/>
        <v>#N/A</v>
      </c>
      <c r="KD75" s="165" t="e">
        <f t="shared" si="549"/>
        <v>#N/A</v>
      </c>
      <c r="KE75" s="165" t="e">
        <f t="shared" si="550"/>
        <v>#N/A</v>
      </c>
      <c r="KF75" s="165" t="e">
        <f t="shared" si="551"/>
        <v>#N/A</v>
      </c>
      <c r="KG75" s="165" t="e">
        <f t="shared" si="552"/>
        <v>#N/A</v>
      </c>
      <c r="KH75" s="165" t="e">
        <f t="shared" si="553"/>
        <v>#N/A</v>
      </c>
      <c r="KI75" s="165" t="e">
        <f t="shared" si="554"/>
        <v>#N/A</v>
      </c>
      <c r="KJ75" s="165" t="e">
        <f t="shared" si="555"/>
        <v>#N/A</v>
      </c>
      <c r="KK75" s="165" t="e">
        <f t="shared" si="556"/>
        <v>#N/A</v>
      </c>
      <c r="KL75" s="165" t="e">
        <f t="shared" si="557"/>
        <v>#N/A</v>
      </c>
      <c r="KM75" s="165" t="e">
        <f t="shared" si="558"/>
        <v>#N/A</v>
      </c>
      <c r="KN75" s="165" t="e">
        <f t="shared" si="559"/>
        <v>#N/A</v>
      </c>
      <c r="KO75" s="165" t="e">
        <f t="shared" si="560"/>
        <v>#N/A</v>
      </c>
      <c r="KP75" s="165" t="e">
        <f t="shared" si="561"/>
        <v>#N/A</v>
      </c>
      <c r="KQ75" s="165" t="e">
        <f t="shared" si="562"/>
        <v>#N/A</v>
      </c>
      <c r="KR75" s="165" t="e">
        <f t="shared" si="563"/>
        <v>#N/A</v>
      </c>
      <c r="KS75" s="165" t="e">
        <f t="shared" si="564"/>
        <v>#N/A</v>
      </c>
      <c r="KT75" s="165" t="e">
        <f t="shared" si="565"/>
        <v>#N/A</v>
      </c>
      <c r="KU75" s="165" t="e">
        <f t="shared" si="566"/>
        <v>#N/A</v>
      </c>
      <c r="KV75" s="165" t="e">
        <f t="shared" si="567"/>
        <v>#N/A</v>
      </c>
      <c r="KW75" s="165" t="e">
        <f t="shared" si="568"/>
        <v>#N/A</v>
      </c>
      <c r="KX75" s="165" t="e">
        <f t="shared" si="569"/>
        <v>#N/A</v>
      </c>
      <c r="KY75" s="165" t="e">
        <f t="shared" si="570"/>
        <v>#N/A</v>
      </c>
      <c r="KZ75" s="165" t="e">
        <f t="shared" si="571"/>
        <v>#N/A</v>
      </c>
      <c r="LA75" s="165" t="e">
        <f t="shared" si="572"/>
        <v>#N/A</v>
      </c>
      <c r="LB75" s="165" t="e">
        <f t="shared" si="573"/>
        <v>#N/A</v>
      </c>
      <c r="LC75" s="165" t="e">
        <f t="shared" si="574"/>
        <v>#N/A</v>
      </c>
      <c r="LD75" s="165" t="e">
        <f t="shared" si="575"/>
        <v>#N/A</v>
      </c>
      <c r="LE75" s="165" t="e">
        <f t="shared" si="576"/>
        <v>#N/A</v>
      </c>
      <c r="LF75" s="165" t="e">
        <f t="shared" si="577"/>
        <v>#N/A</v>
      </c>
      <c r="LG75" s="165" t="e">
        <f t="shared" si="578"/>
        <v>#N/A</v>
      </c>
      <c r="LH75" s="165" t="e">
        <f t="shared" si="579"/>
        <v>#N/A</v>
      </c>
      <c r="LI75" s="165" t="e">
        <f t="shared" si="580"/>
        <v>#N/A</v>
      </c>
      <c r="LJ75" s="165" t="e">
        <f t="shared" si="581"/>
        <v>#N/A</v>
      </c>
      <c r="LK75" s="165" t="e">
        <f t="shared" si="582"/>
        <v>#N/A</v>
      </c>
      <c r="LL75" s="165" t="e">
        <f t="shared" si="583"/>
        <v>#N/A</v>
      </c>
      <c r="LM75" s="165" t="e">
        <f t="shared" si="584"/>
        <v>#N/A</v>
      </c>
      <c r="LN75" s="165" t="e">
        <f t="shared" si="585"/>
        <v>#N/A</v>
      </c>
      <c r="LO75" s="165" t="e">
        <f t="shared" si="586"/>
        <v>#N/A</v>
      </c>
      <c r="LP75" s="165" t="e">
        <f t="shared" si="587"/>
        <v>#N/A</v>
      </c>
      <c r="LQ75" s="165" t="e">
        <f t="shared" si="588"/>
        <v>#N/A</v>
      </c>
      <c r="LR75" s="165" t="e">
        <f t="shared" si="589"/>
        <v>#N/A</v>
      </c>
      <c r="LS75" s="165" t="e">
        <f t="shared" si="590"/>
        <v>#N/A</v>
      </c>
      <c r="LT75" s="165" t="e">
        <f t="shared" si="591"/>
        <v>#N/A</v>
      </c>
      <c r="LU75" s="165" t="e">
        <f t="shared" si="592"/>
        <v>#N/A</v>
      </c>
      <c r="LV75" s="165" t="e">
        <f t="shared" si="593"/>
        <v>#N/A</v>
      </c>
      <c r="LW75" s="165" t="e">
        <f t="shared" si="594"/>
        <v>#N/A</v>
      </c>
      <c r="LX75" s="165" t="e">
        <f t="shared" si="595"/>
        <v>#N/A</v>
      </c>
      <c r="LY75" s="165" t="e">
        <f t="shared" si="596"/>
        <v>#N/A</v>
      </c>
      <c r="LZ75" s="165" t="e">
        <f t="shared" si="597"/>
        <v>#N/A</v>
      </c>
      <c r="MA75" s="165" t="e">
        <f t="shared" si="598"/>
        <v>#N/A</v>
      </c>
      <c r="MB75" s="165" t="e">
        <f t="shared" si="599"/>
        <v>#N/A</v>
      </c>
      <c r="MC75" s="165" t="e">
        <f t="shared" si="600"/>
        <v>#N/A</v>
      </c>
      <c r="MD75" s="165" t="e">
        <f t="shared" si="601"/>
        <v>#N/A</v>
      </c>
      <c r="ME75" s="165" t="e">
        <f t="shared" si="602"/>
        <v>#N/A</v>
      </c>
      <c r="MF75" s="165" t="e">
        <f t="shared" si="603"/>
        <v>#N/A</v>
      </c>
      <c r="MG75" s="165" t="e">
        <f t="shared" si="604"/>
        <v>#N/A</v>
      </c>
      <c r="MH75" s="165" t="e">
        <f t="shared" si="605"/>
        <v>#N/A</v>
      </c>
      <c r="MI75" s="165" t="e">
        <f t="shared" si="606"/>
        <v>#N/A</v>
      </c>
      <c r="MJ75" s="165" t="e">
        <f t="shared" si="607"/>
        <v>#N/A</v>
      </c>
      <c r="MK75" s="165" t="e">
        <f t="shared" si="608"/>
        <v>#N/A</v>
      </c>
      <c r="ML75" s="165" t="e">
        <f t="shared" si="609"/>
        <v>#N/A</v>
      </c>
      <c r="MM75" s="165" t="e">
        <f t="shared" si="610"/>
        <v>#N/A</v>
      </c>
      <c r="MN75" s="165" t="e">
        <f t="shared" si="611"/>
        <v>#N/A</v>
      </c>
      <c r="MO75" s="165" t="e">
        <f t="shared" si="612"/>
        <v>#N/A</v>
      </c>
      <c r="MP75" s="165" t="e">
        <f t="shared" si="613"/>
        <v>#N/A</v>
      </c>
      <c r="MQ75" s="165" t="e">
        <f t="shared" si="614"/>
        <v>#N/A</v>
      </c>
      <c r="MR75" s="165" t="e">
        <f t="shared" si="615"/>
        <v>#N/A</v>
      </c>
      <c r="MS75" s="165" t="e">
        <f t="shared" si="616"/>
        <v>#N/A</v>
      </c>
      <c r="MT75" s="165" t="e">
        <f t="shared" si="617"/>
        <v>#N/A</v>
      </c>
      <c r="MU75" s="165" t="e">
        <f t="shared" si="618"/>
        <v>#N/A</v>
      </c>
      <c r="MV75" s="165" t="e">
        <f t="shared" si="619"/>
        <v>#N/A</v>
      </c>
      <c r="MW75" s="165" t="e">
        <f t="shared" si="620"/>
        <v>#N/A</v>
      </c>
      <c r="MX75" s="165" t="e">
        <f t="shared" si="621"/>
        <v>#N/A</v>
      </c>
      <c r="MY75" s="165" t="e">
        <f t="shared" si="622"/>
        <v>#N/A</v>
      </c>
      <c r="MZ75" s="165" t="e">
        <f t="shared" si="623"/>
        <v>#N/A</v>
      </c>
      <c r="NA75" s="165" t="e">
        <f t="shared" si="624"/>
        <v>#N/A</v>
      </c>
      <c r="NB75" s="165" t="e">
        <f t="shared" si="625"/>
        <v>#N/A</v>
      </c>
      <c r="NC75" s="165" t="e">
        <f t="shared" si="626"/>
        <v>#N/A</v>
      </c>
      <c r="ND75" s="165" t="e">
        <f t="shared" si="627"/>
        <v>#N/A</v>
      </c>
      <c r="NE75" s="165" t="e">
        <f t="shared" si="628"/>
        <v>#N/A</v>
      </c>
      <c r="NF75" s="165" t="e">
        <f t="shared" si="629"/>
        <v>#N/A</v>
      </c>
      <c r="NG75" s="165" t="e">
        <f t="shared" si="630"/>
        <v>#N/A</v>
      </c>
      <c r="NH75" s="165" t="e">
        <f t="shared" si="631"/>
        <v>#N/A</v>
      </c>
      <c r="NI75" s="165" t="e">
        <f t="shared" si="632"/>
        <v>#N/A</v>
      </c>
      <c r="NJ75" s="165" t="e">
        <f t="shared" si="633"/>
        <v>#N/A</v>
      </c>
      <c r="NK75" s="165" t="e">
        <f t="shared" si="634"/>
        <v>#N/A</v>
      </c>
      <c r="NL75" s="165" t="e">
        <f t="shared" si="635"/>
        <v>#N/A</v>
      </c>
      <c r="NM75" s="165" t="e">
        <f t="shared" si="636"/>
        <v>#N/A</v>
      </c>
      <c r="NN75" s="165" t="e">
        <f t="shared" si="637"/>
        <v>#N/A</v>
      </c>
      <c r="NO75" s="165" t="e">
        <f t="shared" si="638"/>
        <v>#N/A</v>
      </c>
      <c r="NP75" s="165" t="e">
        <f t="shared" si="639"/>
        <v>#N/A</v>
      </c>
      <c r="NQ75" s="165" t="e">
        <f t="shared" si="640"/>
        <v>#N/A</v>
      </c>
      <c r="NR75" s="165" t="e">
        <f t="shared" si="641"/>
        <v>#N/A</v>
      </c>
      <c r="NS75" s="165" t="e">
        <f t="shared" si="642"/>
        <v>#N/A</v>
      </c>
      <c r="NT75" s="165" t="e">
        <f t="shared" si="643"/>
        <v>#N/A</v>
      </c>
      <c r="NU75" s="165" t="e">
        <f t="shared" si="644"/>
        <v>#N/A</v>
      </c>
      <c r="NV75" s="165" t="e">
        <f t="shared" si="645"/>
        <v>#N/A</v>
      </c>
      <c r="NW75" s="165" t="e">
        <f t="shared" si="646"/>
        <v>#N/A</v>
      </c>
      <c r="NX75" s="165" t="e">
        <f t="shared" si="647"/>
        <v>#N/A</v>
      </c>
      <c r="NY75" s="165" t="e">
        <f t="shared" si="648"/>
        <v>#N/A</v>
      </c>
      <c r="NZ75" s="165" t="e">
        <f t="shared" si="649"/>
        <v>#N/A</v>
      </c>
      <c r="OA75" s="165" t="e">
        <f t="shared" si="650"/>
        <v>#N/A</v>
      </c>
      <c r="OB75" s="165" t="e">
        <f t="shared" si="651"/>
        <v>#N/A</v>
      </c>
      <c r="OC75" s="165" t="e">
        <f t="shared" si="652"/>
        <v>#N/A</v>
      </c>
      <c r="OD75" s="165" t="e">
        <f t="shared" si="653"/>
        <v>#N/A</v>
      </c>
      <c r="OE75" s="165" t="e">
        <f t="shared" si="654"/>
        <v>#N/A</v>
      </c>
      <c r="OF75" s="165" t="e">
        <f t="shared" si="655"/>
        <v>#N/A</v>
      </c>
      <c r="OG75" s="165" t="e">
        <f t="shared" si="656"/>
        <v>#N/A</v>
      </c>
      <c r="OH75" s="165" t="e">
        <f t="shared" si="657"/>
        <v>#N/A</v>
      </c>
      <c r="OI75" s="165" t="e">
        <f t="shared" si="658"/>
        <v>#N/A</v>
      </c>
      <c r="OJ75" s="165" t="e">
        <f t="shared" si="659"/>
        <v>#N/A</v>
      </c>
      <c r="OK75" s="165" t="e">
        <f t="shared" si="660"/>
        <v>#N/A</v>
      </c>
      <c r="OL75" s="165" t="e">
        <f t="shared" si="661"/>
        <v>#N/A</v>
      </c>
      <c r="OM75" s="165" t="e">
        <f t="shared" si="662"/>
        <v>#N/A</v>
      </c>
      <c r="ON75" s="165" t="e">
        <f t="shared" si="663"/>
        <v>#N/A</v>
      </c>
      <c r="OO75" s="165" t="e">
        <f t="shared" si="664"/>
        <v>#N/A</v>
      </c>
      <c r="OP75" s="165" t="e">
        <f t="shared" si="665"/>
        <v>#N/A</v>
      </c>
      <c r="OQ75" s="165" t="e">
        <f t="shared" si="666"/>
        <v>#N/A</v>
      </c>
      <c r="OR75" s="165" t="e">
        <f t="shared" si="667"/>
        <v>#N/A</v>
      </c>
      <c r="OS75" s="165" t="e">
        <f t="shared" si="668"/>
        <v>#N/A</v>
      </c>
      <c r="OT75" s="165" t="e">
        <f t="shared" si="669"/>
        <v>#N/A</v>
      </c>
      <c r="OU75" s="165" t="e">
        <f t="shared" si="670"/>
        <v>#N/A</v>
      </c>
      <c r="OV75" s="165" t="e">
        <f t="shared" si="671"/>
        <v>#N/A</v>
      </c>
      <c r="OW75" s="165" t="e">
        <f t="shared" si="672"/>
        <v>#N/A</v>
      </c>
      <c r="OX75" s="165" t="e">
        <f t="shared" si="673"/>
        <v>#N/A</v>
      </c>
      <c r="OY75" s="165" t="e">
        <f t="shared" si="674"/>
        <v>#N/A</v>
      </c>
      <c r="OZ75" s="165" t="e">
        <f t="shared" si="675"/>
        <v>#N/A</v>
      </c>
      <c r="PA75" s="165" t="e">
        <f t="shared" si="676"/>
        <v>#N/A</v>
      </c>
      <c r="PB75" s="165" t="e">
        <f t="shared" si="677"/>
        <v>#N/A</v>
      </c>
      <c r="PC75" s="165" t="e">
        <f t="shared" si="678"/>
        <v>#N/A</v>
      </c>
      <c r="PD75" s="165" t="e">
        <f t="shared" si="679"/>
        <v>#N/A</v>
      </c>
      <c r="PE75" s="165" t="e">
        <f t="shared" si="680"/>
        <v>#N/A</v>
      </c>
      <c r="PF75" s="165" t="e">
        <f t="shared" si="681"/>
        <v>#N/A</v>
      </c>
      <c r="PG75" s="165" t="e">
        <f t="shared" si="682"/>
        <v>#N/A</v>
      </c>
      <c r="PH75" s="165" t="e">
        <f t="shared" si="683"/>
        <v>#N/A</v>
      </c>
    </row>
    <row r="76" spans="1:424" hidden="1" x14ac:dyDescent="0.45">
      <c r="A76" s="4">
        <v>73</v>
      </c>
      <c r="B76" s="92" t="str">
        <f t="shared" si="684"/>
        <v/>
      </c>
      <c r="C76" s="91"/>
      <c r="D76" s="92" t="str">
        <f t="shared" si="685"/>
        <v/>
      </c>
      <c r="E76" s="120" t="str">
        <f t="shared" si="480"/>
        <v/>
      </c>
      <c r="F76" s="120" t="str">
        <f t="shared" si="481"/>
        <v/>
      </c>
      <c r="G76" s="71" t="str">
        <f t="shared" si="686"/>
        <v/>
      </c>
      <c r="H76" s="23"/>
      <c r="I76" s="55"/>
      <c r="J76" s="298"/>
      <c r="K76" s="72" t="str">
        <f>IF(AND(B76&gt;0,C76&gt;0,D76&gt;0),IF(ISBLANK(J76),IF(ISBLANK(H76),"",(D76-B76)*VLOOKUP(H76,VLookups!$A$4:$B$13,2,FALSE)),J76),"")</f>
        <v/>
      </c>
      <c r="L76" s="73" t="str">
        <f t="shared" si="482"/>
        <v/>
      </c>
      <c r="M76" s="91"/>
      <c r="N76" s="265" t="str">
        <f>IF(AND(M76&gt;0,C76&gt;0,NOT(K76="")),ABS(VLOOKUP($M$1,VLookups!$A$43:$B$44,2,FALSE)-_xlfn.NORM.DIST(M76,G76,K76,TRUE)),"")</f>
        <v/>
      </c>
      <c r="O76" s="90" t="str">
        <f>IF(AND($B76&gt;0,$C76&gt;0,$D76&gt;0,NOT(ISBLANK($H76))),_xlfn.NORM.INV(ABS(VLOOKUP($M$1,VLookups!$A$43:$B$44,2,FALSE)-O$3),$G76,$K76),"")</f>
        <v/>
      </c>
      <c r="P76" s="89" t="str">
        <f>IF(AND($B76&gt;0,$C76&gt;0,$D76&gt;0,NOT(ISBLANK($H76))),_xlfn.NORM.INV(ABS(VLOOKUP($M$1,VLookups!$A$43:$B$44,2,FALSE)-P$3),$G76,$K76),"")</f>
        <v/>
      </c>
      <c r="Q76" s="90" t="str">
        <f>IF(AND($B76&gt;0,$C76&gt;0,$D76&gt;0,NOT(ISBLANK($H76))),_xlfn.NORM.INV(ABS(VLOOKUP($M$1,VLookups!$A$43:$B$44,2,FALSE)-Q$3),$G76,$K76),"")</f>
        <v/>
      </c>
      <c r="R76" s="89" t="str">
        <f>IF(AND($B76&gt;0,$C76&gt;0,$D76&gt;0,NOT(ISBLANK($H76))),_xlfn.NORM.INV(ABS(VLOOKUP($M$1,VLookups!$A$43:$B$44,2,FALSE)-R$3),$G76,$K76),"")</f>
        <v/>
      </c>
      <c r="S76" s="90" t="str">
        <f>IF(AND($B76&gt;0,$C76&gt;0,$D76&gt;0,NOT(ISBLANK($H76))),_xlfn.NORM.INV(ABS(VLOOKUP($M$1,VLookups!$A$43:$B$44,2,FALSE)-S$3),$G76,$K76),"")</f>
        <v/>
      </c>
      <c r="T76" s="89" t="str">
        <f>IF(AND($B76&gt;0,$C76&gt;0,$D76&gt;0,NOT(ISBLANK($H76))),_xlfn.NORM.INV(ABS(VLOOKUP($M$1,VLookups!$A$43:$B$44,2,FALSE)-T$3),$G76,$K76),"")</f>
        <v/>
      </c>
      <c r="U76" s="5"/>
      <c r="V76" s="164" t="str">
        <f t="shared" si="687"/>
        <v/>
      </c>
      <c r="W76" s="47" t="str">
        <f t="shared" si="688"/>
        <v/>
      </c>
      <c r="X76" s="47" t="str">
        <f t="shared" si="698"/>
        <v/>
      </c>
      <c r="Y76" s="47" t="str">
        <f t="shared" si="698"/>
        <v/>
      </c>
      <c r="Z76" s="47" t="str">
        <f t="shared" si="698"/>
        <v/>
      </c>
      <c r="AA76" s="47" t="str">
        <f t="shared" si="698"/>
        <v/>
      </c>
      <c r="AB76" s="47" t="str">
        <f t="shared" si="698"/>
        <v/>
      </c>
      <c r="AC76" s="47" t="str">
        <f t="shared" si="698"/>
        <v/>
      </c>
      <c r="AD76" s="47" t="str">
        <f t="shared" si="698"/>
        <v/>
      </c>
      <c r="AE76" s="47" t="str">
        <f t="shared" si="698"/>
        <v/>
      </c>
      <c r="AF76" s="47" t="str">
        <f t="shared" si="698"/>
        <v/>
      </c>
      <c r="AG76" s="47" t="str">
        <f t="shared" si="698"/>
        <v/>
      </c>
      <c r="AH76" s="47" t="str">
        <f t="shared" si="698"/>
        <v/>
      </c>
      <c r="AI76" s="47" t="str">
        <f t="shared" si="698"/>
        <v/>
      </c>
      <c r="AJ76" s="47" t="str">
        <f t="shared" si="698"/>
        <v/>
      </c>
      <c r="AK76" s="47" t="str">
        <f t="shared" si="698"/>
        <v/>
      </c>
      <c r="AL76" s="47" t="str">
        <f t="shared" si="698"/>
        <v/>
      </c>
      <c r="AM76" s="47" t="str">
        <f t="shared" si="698"/>
        <v/>
      </c>
      <c r="AN76" s="47" t="str">
        <f t="shared" si="698"/>
        <v/>
      </c>
      <c r="AO76" s="47" t="str">
        <f t="shared" si="698"/>
        <v/>
      </c>
      <c r="AP76" s="47" t="str">
        <f t="shared" si="698"/>
        <v/>
      </c>
      <c r="AQ76" s="47" t="str">
        <f t="shared" si="698"/>
        <v/>
      </c>
      <c r="AR76" s="47" t="str">
        <f t="shared" si="698"/>
        <v/>
      </c>
      <c r="AS76" s="47" t="str">
        <f t="shared" si="698"/>
        <v/>
      </c>
      <c r="AT76" s="47" t="str">
        <f t="shared" si="698"/>
        <v/>
      </c>
      <c r="AU76" s="47" t="str">
        <f t="shared" si="698"/>
        <v/>
      </c>
      <c r="AV76" s="47" t="str">
        <f t="shared" si="698"/>
        <v/>
      </c>
      <c r="AW76" s="47" t="str">
        <f t="shared" si="698"/>
        <v/>
      </c>
      <c r="AX76" s="47" t="str">
        <f t="shared" si="698"/>
        <v/>
      </c>
      <c r="AY76" s="47" t="str">
        <f t="shared" si="698"/>
        <v/>
      </c>
      <c r="AZ76" s="47" t="str">
        <f t="shared" si="698"/>
        <v/>
      </c>
      <c r="BA76" s="47" t="str">
        <f t="shared" si="698"/>
        <v/>
      </c>
      <c r="BB76" s="47" t="str">
        <f t="shared" si="698"/>
        <v/>
      </c>
      <c r="BC76" s="47" t="str">
        <f t="shared" si="698"/>
        <v/>
      </c>
      <c r="BD76" s="47" t="str">
        <f t="shared" si="698"/>
        <v/>
      </c>
      <c r="BE76" s="47" t="str">
        <f t="shared" si="698"/>
        <v/>
      </c>
      <c r="BF76" s="47" t="str">
        <f t="shared" si="698"/>
        <v/>
      </c>
      <c r="BG76" s="47" t="str">
        <f t="shared" si="698"/>
        <v/>
      </c>
      <c r="BH76" s="47" t="str">
        <f t="shared" si="698"/>
        <v/>
      </c>
      <c r="BI76" s="47" t="str">
        <f t="shared" si="698"/>
        <v/>
      </c>
      <c r="BJ76" s="47" t="str">
        <f t="shared" si="698"/>
        <v/>
      </c>
      <c r="BK76" s="47" t="str">
        <f t="shared" si="698"/>
        <v/>
      </c>
      <c r="BL76" s="47" t="str">
        <f t="shared" si="698"/>
        <v/>
      </c>
      <c r="BM76" s="47" t="str">
        <f t="shared" si="698"/>
        <v/>
      </c>
      <c r="BN76" s="47" t="str">
        <f t="shared" si="698"/>
        <v/>
      </c>
      <c r="BO76" s="47" t="str">
        <f t="shared" si="698"/>
        <v/>
      </c>
      <c r="BP76" s="47" t="str">
        <f t="shared" si="698"/>
        <v/>
      </c>
      <c r="BQ76" s="47" t="str">
        <f t="shared" si="698"/>
        <v/>
      </c>
      <c r="BR76" s="47" t="str">
        <f t="shared" si="698"/>
        <v/>
      </c>
      <c r="BS76" s="47" t="str">
        <f t="shared" si="698"/>
        <v/>
      </c>
      <c r="BT76" s="47" t="str">
        <f t="shared" si="698"/>
        <v/>
      </c>
      <c r="BU76" s="47" t="str">
        <f t="shared" si="698"/>
        <v/>
      </c>
      <c r="BV76" s="47" t="str">
        <f t="shared" si="698"/>
        <v/>
      </c>
      <c r="BW76" s="47" t="str">
        <f t="shared" si="698"/>
        <v/>
      </c>
      <c r="BX76" s="47" t="str">
        <f t="shared" si="698"/>
        <v/>
      </c>
      <c r="BY76" s="47" t="str">
        <f t="shared" si="698"/>
        <v/>
      </c>
      <c r="BZ76" s="47" t="str">
        <f t="shared" si="698"/>
        <v/>
      </c>
      <c r="CA76" s="47" t="str">
        <f t="shared" si="698"/>
        <v/>
      </c>
      <c r="CB76" s="47" t="str">
        <f t="shared" si="698"/>
        <v/>
      </c>
      <c r="CC76" s="47" t="str">
        <f t="shared" si="698"/>
        <v/>
      </c>
      <c r="CD76" s="47" t="str">
        <f t="shared" si="698"/>
        <v/>
      </c>
      <c r="CE76" s="47" t="str">
        <f t="shared" si="698"/>
        <v/>
      </c>
      <c r="CF76" s="47" t="str">
        <f t="shared" si="698"/>
        <v/>
      </c>
      <c r="CG76" s="47" t="str">
        <f t="shared" si="698"/>
        <v/>
      </c>
      <c r="CH76" s="47" t="str">
        <f t="shared" si="698"/>
        <v/>
      </c>
      <c r="CI76" s="47" t="str">
        <f t="shared" si="698"/>
        <v/>
      </c>
      <c r="CJ76" s="47" t="str">
        <f t="shared" si="696"/>
        <v/>
      </c>
      <c r="CK76" s="47" t="str">
        <f t="shared" si="696"/>
        <v/>
      </c>
      <c r="CL76" s="47" t="str">
        <f t="shared" si="696"/>
        <v/>
      </c>
      <c r="CM76" s="47" t="str">
        <f t="shared" si="696"/>
        <v/>
      </c>
      <c r="CN76" s="47" t="str">
        <f t="shared" si="696"/>
        <v/>
      </c>
      <c r="CO76" s="47" t="str">
        <f t="shared" si="696"/>
        <v/>
      </c>
      <c r="CP76" s="47" t="str">
        <f t="shared" si="696"/>
        <v/>
      </c>
      <c r="CQ76" s="47" t="str">
        <f t="shared" si="696"/>
        <v/>
      </c>
      <c r="CR76" s="47" t="str">
        <f t="shared" si="696"/>
        <v/>
      </c>
      <c r="CS76" s="47" t="str">
        <f t="shared" si="696"/>
        <v/>
      </c>
      <c r="CT76" s="47" t="str">
        <f t="shared" si="696"/>
        <v/>
      </c>
      <c r="CU76" s="47" t="str">
        <f t="shared" si="696"/>
        <v/>
      </c>
      <c r="CV76" s="47" t="str">
        <f t="shared" si="696"/>
        <v/>
      </c>
      <c r="CW76" s="47" t="str">
        <f t="shared" si="696"/>
        <v/>
      </c>
      <c r="CX76" s="47" t="str">
        <f t="shared" si="696"/>
        <v/>
      </c>
      <c r="CY76" s="47" t="str">
        <f t="shared" si="696"/>
        <v/>
      </c>
      <c r="CZ76" s="47" t="str">
        <f t="shared" si="696"/>
        <v/>
      </c>
      <c r="DA76" s="47" t="str">
        <f t="shared" si="696"/>
        <v/>
      </c>
      <c r="DB76" s="47" t="str">
        <f t="shared" si="696"/>
        <v/>
      </c>
      <c r="DC76" s="47" t="str">
        <f t="shared" si="696"/>
        <v/>
      </c>
      <c r="DD76" s="47" t="str">
        <f t="shared" si="696"/>
        <v/>
      </c>
      <c r="DE76" s="47" t="str">
        <f t="shared" si="696"/>
        <v/>
      </c>
      <c r="DF76" s="47" t="str">
        <f t="shared" si="696"/>
        <v/>
      </c>
      <c r="DG76" s="47" t="str">
        <f t="shared" si="696"/>
        <v/>
      </c>
      <c r="DH76" s="47" t="str">
        <f t="shared" si="696"/>
        <v/>
      </c>
      <c r="DI76" s="47" t="str">
        <f t="shared" si="696"/>
        <v/>
      </c>
      <c r="DJ76" s="47" t="str">
        <f t="shared" si="696"/>
        <v/>
      </c>
      <c r="DK76" s="47" t="str">
        <f t="shared" si="696"/>
        <v/>
      </c>
      <c r="DL76" s="47" t="str">
        <f t="shared" si="696"/>
        <v/>
      </c>
      <c r="DM76" s="47" t="str">
        <f t="shared" si="696"/>
        <v/>
      </c>
      <c r="DN76" s="47" t="str">
        <f t="shared" si="696"/>
        <v/>
      </c>
      <c r="DO76" s="47" t="str">
        <f t="shared" si="696"/>
        <v/>
      </c>
      <c r="DP76" s="47" t="str">
        <f t="shared" si="696"/>
        <v/>
      </c>
      <c r="DQ76" s="47" t="str">
        <f t="shared" si="696"/>
        <v/>
      </c>
      <c r="DR76" s="47" t="str">
        <f t="shared" si="696"/>
        <v/>
      </c>
      <c r="DS76" s="179" t="str">
        <f t="shared" si="690"/>
        <v/>
      </c>
      <c r="DT76" s="47" t="str">
        <f t="shared" si="691"/>
        <v/>
      </c>
      <c r="DU76" s="47" t="str">
        <f t="shared" si="699"/>
        <v/>
      </c>
      <c r="DV76" s="47" t="str">
        <f t="shared" si="699"/>
        <v/>
      </c>
      <c r="DW76" s="47" t="str">
        <f t="shared" si="699"/>
        <v/>
      </c>
      <c r="DX76" s="47" t="str">
        <f t="shared" si="699"/>
        <v/>
      </c>
      <c r="DY76" s="47" t="str">
        <f t="shared" si="699"/>
        <v/>
      </c>
      <c r="DZ76" s="47" t="str">
        <f t="shared" si="699"/>
        <v/>
      </c>
      <c r="EA76" s="47" t="str">
        <f t="shared" si="699"/>
        <v/>
      </c>
      <c r="EB76" s="47" t="str">
        <f t="shared" si="699"/>
        <v/>
      </c>
      <c r="EC76" s="47" t="str">
        <f t="shared" si="699"/>
        <v/>
      </c>
      <c r="ED76" s="47" t="str">
        <f t="shared" si="699"/>
        <v/>
      </c>
      <c r="EE76" s="47" t="str">
        <f t="shared" si="699"/>
        <v/>
      </c>
      <c r="EF76" s="47" t="str">
        <f t="shared" si="699"/>
        <v/>
      </c>
      <c r="EG76" s="47" t="str">
        <f t="shared" si="699"/>
        <v/>
      </c>
      <c r="EH76" s="47" t="str">
        <f t="shared" si="699"/>
        <v/>
      </c>
      <c r="EI76" s="47" t="str">
        <f t="shared" si="699"/>
        <v/>
      </c>
      <c r="EJ76" s="47" t="str">
        <f t="shared" si="699"/>
        <v/>
      </c>
      <c r="EK76" s="47" t="str">
        <f t="shared" si="699"/>
        <v/>
      </c>
      <c r="EL76" s="47" t="str">
        <f t="shared" si="699"/>
        <v/>
      </c>
      <c r="EM76" s="47" t="str">
        <f t="shared" si="699"/>
        <v/>
      </c>
      <c r="EN76" s="47" t="str">
        <f t="shared" si="699"/>
        <v/>
      </c>
      <c r="EO76" s="47" t="str">
        <f t="shared" si="699"/>
        <v/>
      </c>
      <c r="EP76" s="47" t="str">
        <f t="shared" si="699"/>
        <v/>
      </c>
      <c r="EQ76" s="47" t="str">
        <f t="shared" si="699"/>
        <v/>
      </c>
      <c r="ER76" s="47" t="str">
        <f t="shared" si="699"/>
        <v/>
      </c>
      <c r="ES76" s="47" t="str">
        <f t="shared" si="699"/>
        <v/>
      </c>
      <c r="ET76" s="47" t="str">
        <f t="shared" si="699"/>
        <v/>
      </c>
      <c r="EU76" s="47" t="str">
        <f t="shared" si="699"/>
        <v/>
      </c>
      <c r="EV76" s="47" t="str">
        <f t="shared" si="699"/>
        <v/>
      </c>
      <c r="EW76" s="47" t="str">
        <f t="shared" si="699"/>
        <v/>
      </c>
      <c r="EX76" s="47" t="str">
        <f t="shared" si="699"/>
        <v/>
      </c>
      <c r="EY76" s="47" t="str">
        <f t="shared" si="699"/>
        <v/>
      </c>
      <c r="EZ76" s="47" t="str">
        <f t="shared" si="699"/>
        <v/>
      </c>
      <c r="FA76" s="47" t="str">
        <f t="shared" si="699"/>
        <v/>
      </c>
      <c r="FB76" s="47" t="str">
        <f t="shared" si="699"/>
        <v/>
      </c>
      <c r="FC76" s="47" t="str">
        <f t="shared" si="699"/>
        <v/>
      </c>
      <c r="FD76" s="47" t="str">
        <f t="shared" si="699"/>
        <v/>
      </c>
      <c r="FE76" s="47" t="str">
        <f t="shared" si="699"/>
        <v/>
      </c>
      <c r="FF76" s="47" t="str">
        <f t="shared" si="699"/>
        <v/>
      </c>
      <c r="FG76" s="47" t="str">
        <f t="shared" si="699"/>
        <v/>
      </c>
      <c r="FH76" s="47" t="str">
        <f t="shared" si="699"/>
        <v/>
      </c>
      <c r="FI76" s="47" t="str">
        <f t="shared" si="699"/>
        <v/>
      </c>
      <c r="FJ76" s="47" t="str">
        <f t="shared" si="699"/>
        <v/>
      </c>
      <c r="FK76" s="47" t="str">
        <f t="shared" si="699"/>
        <v/>
      </c>
      <c r="FL76" s="47" t="str">
        <f t="shared" si="699"/>
        <v/>
      </c>
      <c r="FM76" s="47" t="str">
        <f t="shared" si="699"/>
        <v/>
      </c>
      <c r="FN76" s="47" t="str">
        <f t="shared" si="699"/>
        <v/>
      </c>
      <c r="FO76" s="47" t="str">
        <f t="shared" si="699"/>
        <v/>
      </c>
      <c r="FP76" s="47" t="str">
        <f t="shared" si="699"/>
        <v/>
      </c>
      <c r="FQ76" s="47" t="str">
        <f t="shared" si="699"/>
        <v/>
      </c>
      <c r="FR76" s="47" t="str">
        <f t="shared" si="699"/>
        <v/>
      </c>
      <c r="FS76" s="47" t="str">
        <f t="shared" si="699"/>
        <v/>
      </c>
      <c r="FT76" s="47" t="str">
        <f t="shared" si="699"/>
        <v/>
      </c>
      <c r="FU76" s="47" t="str">
        <f t="shared" si="699"/>
        <v/>
      </c>
      <c r="FV76" s="47" t="str">
        <f t="shared" si="699"/>
        <v/>
      </c>
      <c r="FW76" s="47" t="str">
        <f t="shared" si="699"/>
        <v/>
      </c>
      <c r="FX76" s="47" t="str">
        <f t="shared" si="699"/>
        <v/>
      </c>
      <c r="FY76" s="47" t="str">
        <f t="shared" si="699"/>
        <v/>
      </c>
      <c r="FZ76" s="47" t="str">
        <f t="shared" si="699"/>
        <v/>
      </c>
      <c r="GA76" s="47" t="str">
        <f t="shared" si="699"/>
        <v/>
      </c>
      <c r="GB76" s="47" t="str">
        <f t="shared" si="699"/>
        <v/>
      </c>
      <c r="GC76" s="47" t="str">
        <f t="shared" si="699"/>
        <v/>
      </c>
      <c r="GD76" s="47" t="str">
        <f t="shared" si="699"/>
        <v/>
      </c>
      <c r="GE76" s="47" t="str">
        <f t="shared" si="699"/>
        <v/>
      </c>
      <c r="GF76" s="47" t="str">
        <f t="shared" si="699"/>
        <v/>
      </c>
      <c r="GG76" s="47" t="str">
        <f t="shared" si="697"/>
        <v/>
      </c>
      <c r="GH76" s="47" t="str">
        <f t="shared" si="697"/>
        <v/>
      </c>
      <c r="GI76" s="47" t="str">
        <f t="shared" si="697"/>
        <v/>
      </c>
      <c r="GJ76" s="47" t="str">
        <f t="shared" si="697"/>
        <v/>
      </c>
      <c r="GK76" s="47" t="str">
        <f t="shared" si="697"/>
        <v/>
      </c>
      <c r="GL76" s="47" t="str">
        <f t="shared" si="697"/>
        <v/>
      </c>
      <c r="GM76" s="47" t="str">
        <f t="shared" si="697"/>
        <v/>
      </c>
      <c r="GN76" s="47" t="str">
        <f t="shared" si="697"/>
        <v/>
      </c>
      <c r="GO76" s="47" t="str">
        <f t="shared" si="697"/>
        <v/>
      </c>
      <c r="GP76" s="47" t="str">
        <f t="shared" si="697"/>
        <v/>
      </c>
      <c r="GQ76" s="47" t="str">
        <f t="shared" si="697"/>
        <v/>
      </c>
      <c r="GR76" s="47" t="str">
        <f t="shared" si="697"/>
        <v/>
      </c>
      <c r="GS76" s="47" t="str">
        <f t="shared" si="697"/>
        <v/>
      </c>
      <c r="GT76" s="47" t="str">
        <f t="shared" si="697"/>
        <v/>
      </c>
      <c r="GU76" s="47" t="str">
        <f t="shared" si="697"/>
        <v/>
      </c>
      <c r="GV76" s="47" t="str">
        <f t="shared" si="697"/>
        <v/>
      </c>
      <c r="GW76" s="47" t="str">
        <f t="shared" si="697"/>
        <v/>
      </c>
      <c r="GX76" s="47" t="str">
        <f t="shared" si="697"/>
        <v/>
      </c>
      <c r="GY76" s="47" t="str">
        <f t="shared" si="697"/>
        <v/>
      </c>
      <c r="GZ76" s="47" t="str">
        <f t="shared" si="697"/>
        <v/>
      </c>
      <c r="HA76" s="47" t="str">
        <f t="shared" si="697"/>
        <v/>
      </c>
      <c r="HB76" s="47" t="str">
        <f t="shared" si="697"/>
        <v/>
      </c>
      <c r="HC76" s="47" t="str">
        <f t="shared" si="697"/>
        <v/>
      </c>
      <c r="HD76" s="47" t="str">
        <f t="shared" si="697"/>
        <v/>
      </c>
      <c r="HE76" s="47" t="str">
        <f t="shared" si="697"/>
        <v/>
      </c>
      <c r="HF76" s="47" t="str">
        <f t="shared" si="697"/>
        <v/>
      </c>
      <c r="HG76" s="47" t="str">
        <f t="shared" si="697"/>
        <v/>
      </c>
      <c r="HH76" s="47" t="str">
        <f t="shared" si="697"/>
        <v/>
      </c>
      <c r="HI76" s="47" t="str">
        <f t="shared" si="697"/>
        <v/>
      </c>
      <c r="HJ76" s="47" t="str">
        <f t="shared" si="697"/>
        <v/>
      </c>
      <c r="HK76" s="47" t="str">
        <f t="shared" si="697"/>
        <v/>
      </c>
      <c r="HL76" s="47" t="str">
        <f t="shared" si="697"/>
        <v/>
      </c>
      <c r="HM76" s="47" t="str">
        <f t="shared" si="697"/>
        <v/>
      </c>
      <c r="HN76" s="47" t="str">
        <f t="shared" si="697"/>
        <v/>
      </c>
      <c r="HO76" s="47" t="str">
        <f t="shared" si="697"/>
        <v/>
      </c>
      <c r="HP76" s="165" t="e">
        <f t="shared" si="483"/>
        <v>#N/A</v>
      </c>
      <c r="HQ76" s="165" t="e">
        <f t="shared" si="484"/>
        <v>#N/A</v>
      </c>
      <c r="HR76" s="165" t="e">
        <f t="shared" si="485"/>
        <v>#N/A</v>
      </c>
      <c r="HS76" s="165" t="e">
        <f t="shared" si="486"/>
        <v>#N/A</v>
      </c>
      <c r="HT76" s="165" t="e">
        <f t="shared" si="487"/>
        <v>#N/A</v>
      </c>
      <c r="HU76" s="165" t="e">
        <f t="shared" si="488"/>
        <v>#N/A</v>
      </c>
      <c r="HV76" s="165" t="e">
        <f t="shared" si="489"/>
        <v>#N/A</v>
      </c>
      <c r="HW76" s="165" t="e">
        <f t="shared" si="490"/>
        <v>#N/A</v>
      </c>
      <c r="HX76" s="165" t="e">
        <f t="shared" si="491"/>
        <v>#N/A</v>
      </c>
      <c r="HY76" s="165" t="e">
        <f t="shared" si="492"/>
        <v>#N/A</v>
      </c>
      <c r="HZ76" s="165" t="e">
        <f t="shared" si="493"/>
        <v>#N/A</v>
      </c>
      <c r="IA76" s="165" t="e">
        <f t="shared" si="494"/>
        <v>#N/A</v>
      </c>
      <c r="IB76" s="165" t="e">
        <f t="shared" si="495"/>
        <v>#N/A</v>
      </c>
      <c r="IC76" s="165" t="e">
        <f t="shared" si="496"/>
        <v>#N/A</v>
      </c>
      <c r="ID76" s="165" t="e">
        <f t="shared" si="497"/>
        <v>#N/A</v>
      </c>
      <c r="IE76" s="165" t="e">
        <f t="shared" si="498"/>
        <v>#N/A</v>
      </c>
      <c r="IF76" s="165" t="e">
        <f t="shared" si="499"/>
        <v>#N/A</v>
      </c>
      <c r="IG76" s="165" t="e">
        <f t="shared" si="500"/>
        <v>#N/A</v>
      </c>
      <c r="IH76" s="165" t="e">
        <f t="shared" si="501"/>
        <v>#N/A</v>
      </c>
      <c r="II76" s="165" t="e">
        <f t="shared" si="502"/>
        <v>#N/A</v>
      </c>
      <c r="IJ76" s="165" t="e">
        <f t="shared" si="503"/>
        <v>#N/A</v>
      </c>
      <c r="IK76" s="165" t="e">
        <f t="shared" si="504"/>
        <v>#N/A</v>
      </c>
      <c r="IL76" s="165" t="e">
        <f t="shared" si="505"/>
        <v>#N/A</v>
      </c>
      <c r="IM76" s="165" t="e">
        <f t="shared" si="506"/>
        <v>#N/A</v>
      </c>
      <c r="IN76" s="165" t="e">
        <f t="shared" si="507"/>
        <v>#N/A</v>
      </c>
      <c r="IO76" s="165" t="e">
        <f t="shared" si="508"/>
        <v>#N/A</v>
      </c>
      <c r="IP76" s="165" t="e">
        <f t="shared" si="509"/>
        <v>#N/A</v>
      </c>
      <c r="IQ76" s="165" t="e">
        <f t="shared" si="510"/>
        <v>#N/A</v>
      </c>
      <c r="IR76" s="165" t="e">
        <f t="shared" si="511"/>
        <v>#N/A</v>
      </c>
      <c r="IS76" s="165" t="e">
        <f t="shared" si="512"/>
        <v>#N/A</v>
      </c>
      <c r="IT76" s="165" t="e">
        <f t="shared" si="513"/>
        <v>#N/A</v>
      </c>
      <c r="IU76" s="165" t="e">
        <f t="shared" si="514"/>
        <v>#N/A</v>
      </c>
      <c r="IV76" s="165" t="e">
        <f t="shared" si="515"/>
        <v>#N/A</v>
      </c>
      <c r="IW76" s="165" t="e">
        <f t="shared" si="516"/>
        <v>#N/A</v>
      </c>
      <c r="IX76" s="165" t="e">
        <f t="shared" si="517"/>
        <v>#N/A</v>
      </c>
      <c r="IY76" s="165" t="e">
        <f t="shared" si="518"/>
        <v>#N/A</v>
      </c>
      <c r="IZ76" s="165" t="e">
        <f t="shared" si="519"/>
        <v>#N/A</v>
      </c>
      <c r="JA76" s="165" t="e">
        <f t="shared" si="520"/>
        <v>#N/A</v>
      </c>
      <c r="JB76" s="165" t="e">
        <f t="shared" si="521"/>
        <v>#N/A</v>
      </c>
      <c r="JC76" s="165" t="e">
        <f t="shared" si="522"/>
        <v>#N/A</v>
      </c>
      <c r="JD76" s="165" t="e">
        <f t="shared" si="523"/>
        <v>#N/A</v>
      </c>
      <c r="JE76" s="165" t="e">
        <f t="shared" si="524"/>
        <v>#N/A</v>
      </c>
      <c r="JF76" s="165" t="e">
        <f t="shared" si="525"/>
        <v>#N/A</v>
      </c>
      <c r="JG76" s="165" t="e">
        <f t="shared" si="526"/>
        <v>#N/A</v>
      </c>
      <c r="JH76" s="165" t="e">
        <f t="shared" si="527"/>
        <v>#N/A</v>
      </c>
      <c r="JI76" s="165" t="e">
        <f t="shared" si="528"/>
        <v>#N/A</v>
      </c>
      <c r="JJ76" s="165" t="e">
        <f t="shared" si="529"/>
        <v>#N/A</v>
      </c>
      <c r="JK76" s="165" t="e">
        <f t="shared" si="530"/>
        <v>#N/A</v>
      </c>
      <c r="JL76" s="165" t="e">
        <f t="shared" si="531"/>
        <v>#N/A</v>
      </c>
      <c r="JM76" s="165" t="e">
        <f t="shared" si="532"/>
        <v>#N/A</v>
      </c>
      <c r="JN76" s="165" t="e">
        <f t="shared" si="533"/>
        <v>#N/A</v>
      </c>
      <c r="JO76" s="165" t="e">
        <f t="shared" si="534"/>
        <v>#N/A</v>
      </c>
      <c r="JP76" s="165" t="e">
        <f t="shared" si="535"/>
        <v>#N/A</v>
      </c>
      <c r="JQ76" s="165" t="e">
        <f t="shared" si="536"/>
        <v>#N/A</v>
      </c>
      <c r="JR76" s="165" t="e">
        <f t="shared" si="537"/>
        <v>#N/A</v>
      </c>
      <c r="JS76" s="165" t="e">
        <f t="shared" si="538"/>
        <v>#N/A</v>
      </c>
      <c r="JT76" s="165" t="e">
        <f t="shared" si="539"/>
        <v>#N/A</v>
      </c>
      <c r="JU76" s="165" t="e">
        <f t="shared" si="540"/>
        <v>#N/A</v>
      </c>
      <c r="JV76" s="165" t="e">
        <f t="shared" si="541"/>
        <v>#N/A</v>
      </c>
      <c r="JW76" s="165" t="e">
        <f t="shared" si="542"/>
        <v>#N/A</v>
      </c>
      <c r="JX76" s="165" t="e">
        <f t="shared" si="543"/>
        <v>#N/A</v>
      </c>
      <c r="JY76" s="165" t="e">
        <f t="shared" si="544"/>
        <v>#N/A</v>
      </c>
      <c r="JZ76" s="165" t="e">
        <f t="shared" si="545"/>
        <v>#N/A</v>
      </c>
      <c r="KA76" s="165" t="e">
        <f t="shared" si="546"/>
        <v>#N/A</v>
      </c>
      <c r="KB76" s="165" t="e">
        <f t="shared" si="547"/>
        <v>#N/A</v>
      </c>
      <c r="KC76" s="165" t="e">
        <f t="shared" si="548"/>
        <v>#N/A</v>
      </c>
      <c r="KD76" s="165" t="e">
        <f t="shared" si="549"/>
        <v>#N/A</v>
      </c>
      <c r="KE76" s="165" t="e">
        <f t="shared" si="550"/>
        <v>#N/A</v>
      </c>
      <c r="KF76" s="165" t="e">
        <f t="shared" si="551"/>
        <v>#N/A</v>
      </c>
      <c r="KG76" s="165" t="e">
        <f t="shared" si="552"/>
        <v>#N/A</v>
      </c>
      <c r="KH76" s="165" t="e">
        <f t="shared" si="553"/>
        <v>#N/A</v>
      </c>
      <c r="KI76" s="165" t="e">
        <f t="shared" si="554"/>
        <v>#N/A</v>
      </c>
      <c r="KJ76" s="165" t="e">
        <f t="shared" si="555"/>
        <v>#N/A</v>
      </c>
      <c r="KK76" s="165" t="e">
        <f t="shared" si="556"/>
        <v>#N/A</v>
      </c>
      <c r="KL76" s="165" t="e">
        <f t="shared" si="557"/>
        <v>#N/A</v>
      </c>
      <c r="KM76" s="165" t="e">
        <f t="shared" si="558"/>
        <v>#N/A</v>
      </c>
      <c r="KN76" s="165" t="e">
        <f t="shared" si="559"/>
        <v>#N/A</v>
      </c>
      <c r="KO76" s="165" t="e">
        <f t="shared" si="560"/>
        <v>#N/A</v>
      </c>
      <c r="KP76" s="165" t="e">
        <f t="shared" si="561"/>
        <v>#N/A</v>
      </c>
      <c r="KQ76" s="165" t="e">
        <f t="shared" si="562"/>
        <v>#N/A</v>
      </c>
      <c r="KR76" s="165" t="e">
        <f t="shared" si="563"/>
        <v>#N/A</v>
      </c>
      <c r="KS76" s="165" t="e">
        <f t="shared" si="564"/>
        <v>#N/A</v>
      </c>
      <c r="KT76" s="165" t="e">
        <f t="shared" si="565"/>
        <v>#N/A</v>
      </c>
      <c r="KU76" s="165" t="e">
        <f t="shared" si="566"/>
        <v>#N/A</v>
      </c>
      <c r="KV76" s="165" t="e">
        <f t="shared" si="567"/>
        <v>#N/A</v>
      </c>
      <c r="KW76" s="165" t="e">
        <f t="shared" si="568"/>
        <v>#N/A</v>
      </c>
      <c r="KX76" s="165" t="e">
        <f t="shared" si="569"/>
        <v>#N/A</v>
      </c>
      <c r="KY76" s="165" t="e">
        <f t="shared" si="570"/>
        <v>#N/A</v>
      </c>
      <c r="KZ76" s="165" t="e">
        <f t="shared" si="571"/>
        <v>#N/A</v>
      </c>
      <c r="LA76" s="165" t="e">
        <f t="shared" si="572"/>
        <v>#N/A</v>
      </c>
      <c r="LB76" s="165" t="e">
        <f t="shared" si="573"/>
        <v>#N/A</v>
      </c>
      <c r="LC76" s="165" t="e">
        <f t="shared" si="574"/>
        <v>#N/A</v>
      </c>
      <c r="LD76" s="165" t="e">
        <f t="shared" si="575"/>
        <v>#N/A</v>
      </c>
      <c r="LE76" s="165" t="e">
        <f t="shared" si="576"/>
        <v>#N/A</v>
      </c>
      <c r="LF76" s="165" t="e">
        <f t="shared" si="577"/>
        <v>#N/A</v>
      </c>
      <c r="LG76" s="165" t="e">
        <f t="shared" si="578"/>
        <v>#N/A</v>
      </c>
      <c r="LH76" s="165" t="e">
        <f t="shared" si="579"/>
        <v>#N/A</v>
      </c>
      <c r="LI76" s="165" t="e">
        <f t="shared" si="580"/>
        <v>#N/A</v>
      </c>
      <c r="LJ76" s="165" t="e">
        <f t="shared" si="581"/>
        <v>#N/A</v>
      </c>
      <c r="LK76" s="165" t="e">
        <f t="shared" si="582"/>
        <v>#N/A</v>
      </c>
      <c r="LL76" s="165" t="e">
        <f t="shared" si="583"/>
        <v>#N/A</v>
      </c>
      <c r="LM76" s="165" t="e">
        <f t="shared" si="584"/>
        <v>#N/A</v>
      </c>
      <c r="LN76" s="165" t="e">
        <f t="shared" si="585"/>
        <v>#N/A</v>
      </c>
      <c r="LO76" s="165" t="e">
        <f t="shared" si="586"/>
        <v>#N/A</v>
      </c>
      <c r="LP76" s="165" t="e">
        <f t="shared" si="587"/>
        <v>#N/A</v>
      </c>
      <c r="LQ76" s="165" t="e">
        <f t="shared" si="588"/>
        <v>#N/A</v>
      </c>
      <c r="LR76" s="165" t="e">
        <f t="shared" si="589"/>
        <v>#N/A</v>
      </c>
      <c r="LS76" s="165" t="e">
        <f t="shared" si="590"/>
        <v>#N/A</v>
      </c>
      <c r="LT76" s="165" t="e">
        <f t="shared" si="591"/>
        <v>#N/A</v>
      </c>
      <c r="LU76" s="165" t="e">
        <f t="shared" si="592"/>
        <v>#N/A</v>
      </c>
      <c r="LV76" s="165" t="e">
        <f t="shared" si="593"/>
        <v>#N/A</v>
      </c>
      <c r="LW76" s="165" t="e">
        <f t="shared" si="594"/>
        <v>#N/A</v>
      </c>
      <c r="LX76" s="165" t="e">
        <f t="shared" si="595"/>
        <v>#N/A</v>
      </c>
      <c r="LY76" s="165" t="e">
        <f t="shared" si="596"/>
        <v>#N/A</v>
      </c>
      <c r="LZ76" s="165" t="e">
        <f t="shared" si="597"/>
        <v>#N/A</v>
      </c>
      <c r="MA76" s="165" t="e">
        <f t="shared" si="598"/>
        <v>#N/A</v>
      </c>
      <c r="MB76" s="165" t="e">
        <f t="shared" si="599"/>
        <v>#N/A</v>
      </c>
      <c r="MC76" s="165" t="e">
        <f t="shared" si="600"/>
        <v>#N/A</v>
      </c>
      <c r="MD76" s="165" t="e">
        <f t="shared" si="601"/>
        <v>#N/A</v>
      </c>
      <c r="ME76" s="165" t="e">
        <f t="shared" si="602"/>
        <v>#N/A</v>
      </c>
      <c r="MF76" s="165" t="e">
        <f t="shared" si="603"/>
        <v>#N/A</v>
      </c>
      <c r="MG76" s="165" t="e">
        <f t="shared" si="604"/>
        <v>#N/A</v>
      </c>
      <c r="MH76" s="165" t="e">
        <f t="shared" si="605"/>
        <v>#N/A</v>
      </c>
      <c r="MI76" s="165" t="e">
        <f t="shared" si="606"/>
        <v>#N/A</v>
      </c>
      <c r="MJ76" s="165" t="e">
        <f t="shared" si="607"/>
        <v>#N/A</v>
      </c>
      <c r="MK76" s="165" t="e">
        <f t="shared" si="608"/>
        <v>#N/A</v>
      </c>
      <c r="ML76" s="165" t="e">
        <f t="shared" si="609"/>
        <v>#N/A</v>
      </c>
      <c r="MM76" s="165" t="e">
        <f t="shared" si="610"/>
        <v>#N/A</v>
      </c>
      <c r="MN76" s="165" t="e">
        <f t="shared" si="611"/>
        <v>#N/A</v>
      </c>
      <c r="MO76" s="165" t="e">
        <f t="shared" si="612"/>
        <v>#N/A</v>
      </c>
      <c r="MP76" s="165" t="e">
        <f t="shared" si="613"/>
        <v>#N/A</v>
      </c>
      <c r="MQ76" s="165" t="e">
        <f t="shared" si="614"/>
        <v>#N/A</v>
      </c>
      <c r="MR76" s="165" t="e">
        <f t="shared" si="615"/>
        <v>#N/A</v>
      </c>
      <c r="MS76" s="165" t="e">
        <f t="shared" si="616"/>
        <v>#N/A</v>
      </c>
      <c r="MT76" s="165" t="e">
        <f t="shared" si="617"/>
        <v>#N/A</v>
      </c>
      <c r="MU76" s="165" t="e">
        <f t="shared" si="618"/>
        <v>#N/A</v>
      </c>
      <c r="MV76" s="165" t="e">
        <f t="shared" si="619"/>
        <v>#N/A</v>
      </c>
      <c r="MW76" s="165" t="e">
        <f t="shared" si="620"/>
        <v>#N/A</v>
      </c>
      <c r="MX76" s="165" t="e">
        <f t="shared" si="621"/>
        <v>#N/A</v>
      </c>
      <c r="MY76" s="165" t="e">
        <f t="shared" si="622"/>
        <v>#N/A</v>
      </c>
      <c r="MZ76" s="165" t="e">
        <f t="shared" si="623"/>
        <v>#N/A</v>
      </c>
      <c r="NA76" s="165" t="e">
        <f t="shared" si="624"/>
        <v>#N/A</v>
      </c>
      <c r="NB76" s="165" t="e">
        <f t="shared" si="625"/>
        <v>#N/A</v>
      </c>
      <c r="NC76" s="165" t="e">
        <f t="shared" si="626"/>
        <v>#N/A</v>
      </c>
      <c r="ND76" s="165" t="e">
        <f t="shared" si="627"/>
        <v>#N/A</v>
      </c>
      <c r="NE76" s="165" t="e">
        <f t="shared" si="628"/>
        <v>#N/A</v>
      </c>
      <c r="NF76" s="165" t="e">
        <f t="shared" si="629"/>
        <v>#N/A</v>
      </c>
      <c r="NG76" s="165" t="e">
        <f t="shared" si="630"/>
        <v>#N/A</v>
      </c>
      <c r="NH76" s="165" t="e">
        <f t="shared" si="631"/>
        <v>#N/A</v>
      </c>
      <c r="NI76" s="165" t="e">
        <f t="shared" si="632"/>
        <v>#N/A</v>
      </c>
      <c r="NJ76" s="165" t="e">
        <f t="shared" si="633"/>
        <v>#N/A</v>
      </c>
      <c r="NK76" s="165" t="e">
        <f t="shared" si="634"/>
        <v>#N/A</v>
      </c>
      <c r="NL76" s="165" t="e">
        <f t="shared" si="635"/>
        <v>#N/A</v>
      </c>
      <c r="NM76" s="165" t="e">
        <f t="shared" si="636"/>
        <v>#N/A</v>
      </c>
      <c r="NN76" s="165" t="e">
        <f t="shared" si="637"/>
        <v>#N/A</v>
      </c>
      <c r="NO76" s="165" t="e">
        <f t="shared" si="638"/>
        <v>#N/A</v>
      </c>
      <c r="NP76" s="165" t="e">
        <f t="shared" si="639"/>
        <v>#N/A</v>
      </c>
      <c r="NQ76" s="165" t="e">
        <f t="shared" si="640"/>
        <v>#N/A</v>
      </c>
      <c r="NR76" s="165" t="e">
        <f t="shared" si="641"/>
        <v>#N/A</v>
      </c>
      <c r="NS76" s="165" t="e">
        <f t="shared" si="642"/>
        <v>#N/A</v>
      </c>
      <c r="NT76" s="165" t="e">
        <f t="shared" si="643"/>
        <v>#N/A</v>
      </c>
      <c r="NU76" s="165" t="e">
        <f t="shared" si="644"/>
        <v>#N/A</v>
      </c>
      <c r="NV76" s="165" t="e">
        <f t="shared" si="645"/>
        <v>#N/A</v>
      </c>
      <c r="NW76" s="165" t="e">
        <f t="shared" si="646"/>
        <v>#N/A</v>
      </c>
      <c r="NX76" s="165" t="e">
        <f t="shared" si="647"/>
        <v>#N/A</v>
      </c>
      <c r="NY76" s="165" t="e">
        <f t="shared" si="648"/>
        <v>#N/A</v>
      </c>
      <c r="NZ76" s="165" t="e">
        <f t="shared" si="649"/>
        <v>#N/A</v>
      </c>
      <c r="OA76" s="165" t="e">
        <f t="shared" si="650"/>
        <v>#N/A</v>
      </c>
      <c r="OB76" s="165" t="e">
        <f t="shared" si="651"/>
        <v>#N/A</v>
      </c>
      <c r="OC76" s="165" t="e">
        <f t="shared" si="652"/>
        <v>#N/A</v>
      </c>
      <c r="OD76" s="165" t="e">
        <f t="shared" si="653"/>
        <v>#N/A</v>
      </c>
      <c r="OE76" s="165" t="e">
        <f t="shared" si="654"/>
        <v>#N/A</v>
      </c>
      <c r="OF76" s="165" t="e">
        <f t="shared" si="655"/>
        <v>#N/A</v>
      </c>
      <c r="OG76" s="165" t="e">
        <f t="shared" si="656"/>
        <v>#N/A</v>
      </c>
      <c r="OH76" s="165" t="e">
        <f t="shared" si="657"/>
        <v>#N/A</v>
      </c>
      <c r="OI76" s="165" t="e">
        <f t="shared" si="658"/>
        <v>#N/A</v>
      </c>
      <c r="OJ76" s="165" t="e">
        <f t="shared" si="659"/>
        <v>#N/A</v>
      </c>
      <c r="OK76" s="165" t="e">
        <f t="shared" si="660"/>
        <v>#N/A</v>
      </c>
      <c r="OL76" s="165" t="e">
        <f t="shared" si="661"/>
        <v>#N/A</v>
      </c>
      <c r="OM76" s="165" t="e">
        <f t="shared" si="662"/>
        <v>#N/A</v>
      </c>
      <c r="ON76" s="165" t="e">
        <f t="shared" si="663"/>
        <v>#N/A</v>
      </c>
      <c r="OO76" s="165" t="e">
        <f t="shared" si="664"/>
        <v>#N/A</v>
      </c>
      <c r="OP76" s="165" t="e">
        <f t="shared" si="665"/>
        <v>#N/A</v>
      </c>
      <c r="OQ76" s="165" t="e">
        <f t="shared" si="666"/>
        <v>#N/A</v>
      </c>
      <c r="OR76" s="165" t="e">
        <f t="shared" si="667"/>
        <v>#N/A</v>
      </c>
      <c r="OS76" s="165" t="e">
        <f t="shared" si="668"/>
        <v>#N/A</v>
      </c>
      <c r="OT76" s="165" t="e">
        <f t="shared" si="669"/>
        <v>#N/A</v>
      </c>
      <c r="OU76" s="165" t="e">
        <f t="shared" si="670"/>
        <v>#N/A</v>
      </c>
      <c r="OV76" s="165" t="e">
        <f t="shared" si="671"/>
        <v>#N/A</v>
      </c>
      <c r="OW76" s="165" t="e">
        <f t="shared" si="672"/>
        <v>#N/A</v>
      </c>
      <c r="OX76" s="165" t="e">
        <f t="shared" si="673"/>
        <v>#N/A</v>
      </c>
      <c r="OY76" s="165" t="e">
        <f t="shared" si="674"/>
        <v>#N/A</v>
      </c>
      <c r="OZ76" s="165" t="e">
        <f t="shared" si="675"/>
        <v>#N/A</v>
      </c>
      <c r="PA76" s="165" t="e">
        <f t="shared" si="676"/>
        <v>#N/A</v>
      </c>
      <c r="PB76" s="165" t="e">
        <f t="shared" si="677"/>
        <v>#N/A</v>
      </c>
      <c r="PC76" s="165" t="e">
        <f t="shared" si="678"/>
        <v>#N/A</v>
      </c>
      <c r="PD76" s="165" t="e">
        <f t="shared" si="679"/>
        <v>#N/A</v>
      </c>
      <c r="PE76" s="165" t="e">
        <f t="shared" si="680"/>
        <v>#N/A</v>
      </c>
      <c r="PF76" s="165" t="e">
        <f t="shared" si="681"/>
        <v>#N/A</v>
      </c>
      <c r="PG76" s="165" t="e">
        <f t="shared" si="682"/>
        <v>#N/A</v>
      </c>
      <c r="PH76" s="165" t="e">
        <f t="shared" si="683"/>
        <v>#N/A</v>
      </c>
    </row>
    <row r="77" spans="1:424" hidden="1" x14ac:dyDescent="0.45">
      <c r="A77" s="4">
        <v>74</v>
      </c>
      <c r="B77" s="92" t="str">
        <f t="shared" si="684"/>
        <v/>
      </c>
      <c r="C77" s="91"/>
      <c r="D77" s="92" t="str">
        <f t="shared" si="685"/>
        <v/>
      </c>
      <c r="E77" s="120" t="str">
        <f t="shared" si="480"/>
        <v/>
      </c>
      <c r="F77" s="120" t="str">
        <f t="shared" si="481"/>
        <v/>
      </c>
      <c r="G77" s="71" t="str">
        <f t="shared" si="686"/>
        <v/>
      </c>
      <c r="H77" s="23"/>
      <c r="I77" s="55"/>
      <c r="J77" s="298"/>
      <c r="K77" s="72" t="str">
        <f>IF(AND(B77&gt;0,C77&gt;0,D77&gt;0),IF(ISBLANK(J77),IF(ISBLANK(H77),"",(D77-B77)*VLOOKUP(H77,VLookups!$A$4:$B$13,2,FALSE)),J77),"")</f>
        <v/>
      </c>
      <c r="L77" s="73" t="str">
        <f t="shared" si="482"/>
        <v/>
      </c>
      <c r="M77" s="91"/>
      <c r="N77" s="265" t="str">
        <f>IF(AND(M77&gt;0,C77&gt;0,NOT(K77="")),ABS(VLOOKUP($M$1,VLookups!$A$43:$B$44,2,FALSE)-_xlfn.NORM.DIST(M77,G77,K77,TRUE)),"")</f>
        <v/>
      </c>
      <c r="O77" s="90" t="str">
        <f>IF(AND($B77&gt;0,$C77&gt;0,$D77&gt;0,NOT(ISBLANK($H77))),_xlfn.NORM.INV(ABS(VLOOKUP($M$1,VLookups!$A$43:$B$44,2,FALSE)-O$3),$G77,$K77),"")</f>
        <v/>
      </c>
      <c r="P77" s="89" t="str">
        <f>IF(AND($B77&gt;0,$C77&gt;0,$D77&gt;0,NOT(ISBLANK($H77))),_xlfn.NORM.INV(ABS(VLOOKUP($M$1,VLookups!$A$43:$B$44,2,FALSE)-P$3),$G77,$K77),"")</f>
        <v/>
      </c>
      <c r="Q77" s="90" t="str">
        <f>IF(AND($B77&gt;0,$C77&gt;0,$D77&gt;0,NOT(ISBLANK($H77))),_xlfn.NORM.INV(ABS(VLOOKUP($M$1,VLookups!$A$43:$B$44,2,FALSE)-Q$3),$G77,$K77),"")</f>
        <v/>
      </c>
      <c r="R77" s="89" t="str">
        <f>IF(AND($B77&gt;0,$C77&gt;0,$D77&gt;0,NOT(ISBLANK($H77))),_xlfn.NORM.INV(ABS(VLOOKUP($M$1,VLookups!$A$43:$B$44,2,FALSE)-R$3),$G77,$K77),"")</f>
        <v/>
      </c>
      <c r="S77" s="90" t="str">
        <f>IF(AND($B77&gt;0,$C77&gt;0,$D77&gt;0,NOT(ISBLANK($H77))),_xlfn.NORM.INV(ABS(VLOOKUP($M$1,VLookups!$A$43:$B$44,2,FALSE)-S$3),$G77,$K77),"")</f>
        <v/>
      </c>
      <c r="T77" s="89" t="str">
        <f>IF(AND($B77&gt;0,$C77&gt;0,$D77&gt;0,NOT(ISBLANK($H77))),_xlfn.NORM.INV(ABS(VLOOKUP($M$1,VLookups!$A$43:$B$44,2,FALSE)-T$3),$G77,$K77),"")</f>
        <v/>
      </c>
      <c r="U77" s="5"/>
      <c r="V77" s="164" t="str">
        <f t="shared" si="687"/>
        <v/>
      </c>
      <c r="W77" s="47" t="str">
        <f t="shared" si="688"/>
        <v/>
      </c>
      <c r="X77" s="47" t="str">
        <f t="shared" si="698"/>
        <v/>
      </c>
      <c r="Y77" s="47" t="str">
        <f t="shared" si="698"/>
        <v/>
      </c>
      <c r="Z77" s="47" t="str">
        <f t="shared" si="698"/>
        <v/>
      </c>
      <c r="AA77" s="47" t="str">
        <f t="shared" si="698"/>
        <v/>
      </c>
      <c r="AB77" s="47" t="str">
        <f t="shared" si="698"/>
        <v/>
      </c>
      <c r="AC77" s="47" t="str">
        <f t="shared" si="698"/>
        <v/>
      </c>
      <c r="AD77" s="47" t="str">
        <f t="shared" si="698"/>
        <v/>
      </c>
      <c r="AE77" s="47" t="str">
        <f t="shared" si="698"/>
        <v/>
      </c>
      <c r="AF77" s="47" t="str">
        <f t="shared" si="698"/>
        <v/>
      </c>
      <c r="AG77" s="47" t="str">
        <f t="shared" si="698"/>
        <v/>
      </c>
      <c r="AH77" s="47" t="str">
        <f t="shared" si="698"/>
        <v/>
      </c>
      <c r="AI77" s="47" t="str">
        <f t="shared" si="698"/>
        <v/>
      </c>
      <c r="AJ77" s="47" t="str">
        <f t="shared" si="698"/>
        <v/>
      </c>
      <c r="AK77" s="47" t="str">
        <f t="shared" si="698"/>
        <v/>
      </c>
      <c r="AL77" s="47" t="str">
        <f t="shared" si="698"/>
        <v/>
      </c>
      <c r="AM77" s="47" t="str">
        <f t="shared" si="698"/>
        <v/>
      </c>
      <c r="AN77" s="47" t="str">
        <f t="shared" si="698"/>
        <v/>
      </c>
      <c r="AO77" s="47" t="str">
        <f t="shared" si="698"/>
        <v/>
      </c>
      <c r="AP77" s="47" t="str">
        <f t="shared" si="698"/>
        <v/>
      </c>
      <c r="AQ77" s="47" t="str">
        <f t="shared" si="698"/>
        <v/>
      </c>
      <c r="AR77" s="47" t="str">
        <f t="shared" si="698"/>
        <v/>
      </c>
      <c r="AS77" s="47" t="str">
        <f t="shared" si="698"/>
        <v/>
      </c>
      <c r="AT77" s="47" t="str">
        <f t="shared" si="698"/>
        <v/>
      </c>
      <c r="AU77" s="47" t="str">
        <f t="shared" si="698"/>
        <v/>
      </c>
      <c r="AV77" s="47" t="str">
        <f t="shared" si="698"/>
        <v/>
      </c>
      <c r="AW77" s="47" t="str">
        <f t="shared" si="698"/>
        <v/>
      </c>
      <c r="AX77" s="47" t="str">
        <f t="shared" si="698"/>
        <v/>
      </c>
      <c r="AY77" s="47" t="str">
        <f t="shared" si="698"/>
        <v/>
      </c>
      <c r="AZ77" s="47" t="str">
        <f t="shared" si="698"/>
        <v/>
      </c>
      <c r="BA77" s="47" t="str">
        <f t="shared" si="698"/>
        <v/>
      </c>
      <c r="BB77" s="47" t="str">
        <f t="shared" si="698"/>
        <v/>
      </c>
      <c r="BC77" s="47" t="str">
        <f t="shared" si="698"/>
        <v/>
      </c>
      <c r="BD77" s="47" t="str">
        <f t="shared" si="698"/>
        <v/>
      </c>
      <c r="BE77" s="47" t="str">
        <f t="shared" si="698"/>
        <v/>
      </c>
      <c r="BF77" s="47" t="str">
        <f t="shared" si="698"/>
        <v/>
      </c>
      <c r="BG77" s="47" t="str">
        <f t="shared" si="698"/>
        <v/>
      </c>
      <c r="BH77" s="47" t="str">
        <f t="shared" si="698"/>
        <v/>
      </c>
      <c r="BI77" s="47" t="str">
        <f t="shared" si="698"/>
        <v/>
      </c>
      <c r="BJ77" s="47" t="str">
        <f t="shared" si="698"/>
        <v/>
      </c>
      <c r="BK77" s="47" t="str">
        <f t="shared" si="698"/>
        <v/>
      </c>
      <c r="BL77" s="47" t="str">
        <f t="shared" si="698"/>
        <v/>
      </c>
      <c r="BM77" s="47" t="str">
        <f t="shared" si="698"/>
        <v/>
      </c>
      <c r="BN77" s="47" t="str">
        <f t="shared" si="698"/>
        <v/>
      </c>
      <c r="BO77" s="47" t="str">
        <f t="shared" si="698"/>
        <v/>
      </c>
      <c r="BP77" s="47" t="str">
        <f t="shared" si="698"/>
        <v/>
      </c>
      <c r="BQ77" s="47" t="str">
        <f t="shared" si="698"/>
        <v/>
      </c>
      <c r="BR77" s="47" t="str">
        <f t="shared" si="698"/>
        <v/>
      </c>
      <c r="BS77" s="47" t="str">
        <f t="shared" si="698"/>
        <v/>
      </c>
      <c r="BT77" s="47" t="str">
        <f t="shared" si="698"/>
        <v/>
      </c>
      <c r="BU77" s="47" t="str">
        <f t="shared" si="698"/>
        <v/>
      </c>
      <c r="BV77" s="47" t="str">
        <f t="shared" si="698"/>
        <v/>
      </c>
      <c r="BW77" s="47" t="str">
        <f t="shared" si="698"/>
        <v/>
      </c>
      <c r="BX77" s="47" t="str">
        <f t="shared" si="698"/>
        <v/>
      </c>
      <c r="BY77" s="47" t="str">
        <f t="shared" si="698"/>
        <v/>
      </c>
      <c r="BZ77" s="47" t="str">
        <f t="shared" si="698"/>
        <v/>
      </c>
      <c r="CA77" s="47" t="str">
        <f t="shared" si="698"/>
        <v/>
      </c>
      <c r="CB77" s="47" t="str">
        <f t="shared" si="698"/>
        <v/>
      </c>
      <c r="CC77" s="47" t="str">
        <f t="shared" si="698"/>
        <v/>
      </c>
      <c r="CD77" s="47" t="str">
        <f t="shared" si="698"/>
        <v/>
      </c>
      <c r="CE77" s="47" t="str">
        <f t="shared" si="698"/>
        <v/>
      </c>
      <c r="CF77" s="47" t="str">
        <f t="shared" si="698"/>
        <v/>
      </c>
      <c r="CG77" s="47" t="str">
        <f t="shared" si="698"/>
        <v/>
      </c>
      <c r="CH77" s="47" t="str">
        <f t="shared" si="698"/>
        <v/>
      </c>
      <c r="CI77" s="47" t="str">
        <f t="shared" ref="CI77:DR80" si="700">IF(ISNONTEXT($V77),CJ77-$V77,"")</f>
        <v/>
      </c>
      <c r="CJ77" s="47" t="str">
        <f t="shared" si="700"/>
        <v/>
      </c>
      <c r="CK77" s="47" t="str">
        <f t="shared" si="700"/>
        <v/>
      </c>
      <c r="CL77" s="47" t="str">
        <f t="shared" si="700"/>
        <v/>
      </c>
      <c r="CM77" s="47" t="str">
        <f t="shared" si="700"/>
        <v/>
      </c>
      <c r="CN77" s="47" t="str">
        <f t="shared" si="700"/>
        <v/>
      </c>
      <c r="CO77" s="47" t="str">
        <f t="shared" si="700"/>
        <v/>
      </c>
      <c r="CP77" s="47" t="str">
        <f t="shared" si="700"/>
        <v/>
      </c>
      <c r="CQ77" s="47" t="str">
        <f t="shared" si="700"/>
        <v/>
      </c>
      <c r="CR77" s="47" t="str">
        <f t="shared" si="700"/>
        <v/>
      </c>
      <c r="CS77" s="47" t="str">
        <f t="shared" si="700"/>
        <v/>
      </c>
      <c r="CT77" s="47" t="str">
        <f t="shared" si="700"/>
        <v/>
      </c>
      <c r="CU77" s="47" t="str">
        <f t="shared" si="700"/>
        <v/>
      </c>
      <c r="CV77" s="47" t="str">
        <f t="shared" si="700"/>
        <v/>
      </c>
      <c r="CW77" s="47" t="str">
        <f t="shared" si="700"/>
        <v/>
      </c>
      <c r="CX77" s="47" t="str">
        <f t="shared" si="700"/>
        <v/>
      </c>
      <c r="CY77" s="47" t="str">
        <f t="shared" si="700"/>
        <v/>
      </c>
      <c r="CZ77" s="47" t="str">
        <f t="shared" si="700"/>
        <v/>
      </c>
      <c r="DA77" s="47" t="str">
        <f t="shared" si="700"/>
        <v/>
      </c>
      <c r="DB77" s="47" t="str">
        <f t="shared" si="700"/>
        <v/>
      </c>
      <c r="DC77" s="47" t="str">
        <f t="shared" si="700"/>
        <v/>
      </c>
      <c r="DD77" s="47" t="str">
        <f t="shared" si="700"/>
        <v/>
      </c>
      <c r="DE77" s="47" t="str">
        <f t="shared" si="700"/>
        <v/>
      </c>
      <c r="DF77" s="47" t="str">
        <f t="shared" si="700"/>
        <v/>
      </c>
      <c r="DG77" s="47" t="str">
        <f t="shared" si="700"/>
        <v/>
      </c>
      <c r="DH77" s="47" t="str">
        <f t="shared" si="700"/>
        <v/>
      </c>
      <c r="DI77" s="47" t="str">
        <f t="shared" si="700"/>
        <v/>
      </c>
      <c r="DJ77" s="47" t="str">
        <f t="shared" si="700"/>
        <v/>
      </c>
      <c r="DK77" s="47" t="str">
        <f t="shared" si="700"/>
        <v/>
      </c>
      <c r="DL77" s="47" t="str">
        <f t="shared" si="700"/>
        <v/>
      </c>
      <c r="DM77" s="47" t="str">
        <f t="shared" si="700"/>
        <v/>
      </c>
      <c r="DN77" s="47" t="str">
        <f t="shared" si="700"/>
        <v/>
      </c>
      <c r="DO77" s="47" t="str">
        <f t="shared" si="700"/>
        <v/>
      </c>
      <c r="DP77" s="47" t="str">
        <f t="shared" si="700"/>
        <v/>
      </c>
      <c r="DQ77" s="47" t="str">
        <f t="shared" si="700"/>
        <v/>
      </c>
      <c r="DR77" s="47" t="str">
        <f t="shared" si="700"/>
        <v/>
      </c>
      <c r="DS77" s="179" t="str">
        <f t="shared" si="690"/>
        <v/>
      </c>
      <c r="DT77" s="47" t="str">
        <f t="shared" si="691"/>
        <v/>
      </c>
      <c r="DU77" s="47" t="str">
        <f t="shared" si="699"/>
        <v/>
      </c>
      <c r="DV77" s="47" t="str">
        <f t="shared" si="699"/>
        <v/>
      </c>
      <c r="DW77" s="47" t="str">
        <f t="shared" si="699"/>
        <v/>
      </c>
      <c r="DX77" s="47" t="str">
        <f t="shared" si="699"/>
        <v/>
      </c>
      <c r="DY77" s="47" t="str">
        <f t="shared" si="699"/>
        <v/>
      </c>
      <c r="DZ77" s="47" t="str">
        <f t="shared" si="699"/>
        <v/>
      </c>
      <c r="EA77" s="47" t="str">
        <f t="shared" si="699"/>
        <v/>
      </c>
      <c r="EB77" s="47" t="str">
        <f t="shared" si="699"/>
        <v/>
      </c>
      <c r="EC77" s="47" t="str">
        <f t="shared" si="699"/>
        <v/>
      </c>
      <c r="ED77" s="47" t="str">
        <f t="shared" si="699"/>
        <v/>
      </c>
      <c r="EE77" s="47" t="str">
        <f t="shared" si="699"/>
        <v/>
      </c>
      <c r="EF77" s="47" t="str">
        <f t="shared" si="699"/>
        <v/>
      </c>
      <c r="EG77" s="47" t="str">
        <f t="shared" si="699"/>
        <v/>
      </c>
      <c r="EH77" s="47" t="str">
        <f t="shared" si="699"/>
        <v/>
      </c>
      <c r="EI77" s="47" t="str">
        <f t="shared" si="699"/>
        <v/>
      </c>
      <c r="EJ77" s="47" t="str">
        <f t="shared" si="699"/>
        <v/>
      </c>
      <c r="EK77" s="47" t="str">
        <f t="shared" si="699"/>
        <v/>
      </c>
      <c r="EL77" s="47" t="str">
        <f t="shared" si="699"/>
        <v/>
      </c>
      <c r="EM77" s="47" t="str">
        <f t="shared" si="699"/>
        <v/>
      </c>
      <c r="EN77" s="47" t="str">
        <f t="shared" si="699"/>
        <v/>
      </c>
      <c r="EO77" s="47" t="str">
        <f t="shared" si="699"/>
        <v/>
      </c>
      <c r="EP77" s="47" t="str">
        <f t="shared" si="699"/>
        <v/>
      </c>
      <c r="EQ77" s="47" t="str">
        <f t="shared" si="699"/>
        <v/>
      </c>
      <c r="ER77" s="47" t="str">
        <f t="shared" si="699"/>
        <v/>
      </c>
      <c r="ES77" s="47" t="str">
        <f t="shared" si="699"/>
        <v/>
      </c>
      <c r="ET77" s="47" t="str">
        <f t="shared" si="699"/>
        <v/>
      </c>
      <c r="EU77" s="47" t="str">
        <f t="shared" si="699"/>
        <v/>
      </c>
      <c r="EV77" s="47" t="str">
        <f t="shared" si="699"/>
        <v/>
      </c>
      <c r="EW77" s="47" t="str">
        <f t="shared" si="699"/>
        <v/>
      </c>
      <c r="EX77" s="47" t="str">
        <f t="shared" si="699"/>
        <v/>
      </c>
      <c r="EY77" s="47" t="str">
        <f t="shared" si="699"/>
        <v/>
      </c>
      <c r="EZ77" s="47" t="str">
        <f t="shared" si="699"/>
        <v/>
      </c>
      <c r="FA77" s="47" t="str">
        <f t="shared" si="699"/>
        <v/>
      </c>
      <c r="FB77" s="47" t="str">
        <f t="shared" si="699"/>
        <v/>
      </c>
      <c r="FC77" s="47" t="str">
        <f t="shared" si="699"/>
        <v/>
      </c>
      <c r="FD77" s="47" t="str">
        <f t="shared" si="699"/>
        <v/>
      </c>
      <c r="FE77" s="47" t="str">
        <f t="shared" si="699"/>
        <v/>
      </c>
      <c r="FF77" s="47" t="str">
        <f t="shared" si="699"/>
        <v/>
      </c>
      <c r="FG77" s="47" t="str">
        <f t="shared" si="699"/>
        <v/>
      </c>
      <c r="FH77" s="47" t="str">
        <f t="shared" si="699"/>
        <v/>
      </c>
      <c r="FI77" s="47" t="str">
        <f t="shared" si="699"/>
        <v/>
      </c>
      <c r="FJ77" s="47" t="str">
        <f t="shared" si="699"/>
        <v/>
      </c>
      <c r="FK77" s="47" t="str">
        <f t="shared" si="699"/>
        <v/>
      </c>
      <c r="FL77" s="47" t="str">
        <f t="shared" si="699"/>
        <v/>
      </c>
      <c r="FM77" s="47" t="str">
        <f t="shared" si="699"/>
        <v/>
      </c>
      <c r="FN77" s="47" t="str">
        <f t="shared" si="699"/>
        <v/>
      </c>
      <c r="FO77" s="47" t="str">
        <f t="shared" si="699"/>
        <v/>
      </c>
      <c r="FP77" s="47" t="str">
        <f t="shared" si="699"/>
        <v/>
      </c>
      <c r="FQ77" s="47" t="str">
        <f t="shared" si="699"/>
        <v/>
      </c>
      <c r="FR77" s="47" t="str">
        <f t="shared" si="699"/>
        <v/>
      </c>
      <c r="FS77" s="47" t="str">
        <f t="shared" si="699"/>
        <v/>
      </c>
      <c r="FT77" s="47" t="str">
        <f t="shared" si="699"/>
        <v/>
      </c>
      <c r="FU77" s="47" t="str">
        <f t="shared" si="699"/>
        <v/>
      </c>
      <c r="FV77" s="47" t="str">
        <f t="shared" si="699"/>
        <v/>
      </c>
      <c r="FW77" s="47" t="str">
        <f t="shared" si="699"/>
        <v/>
      </c>
      <c r="FX77" s="47" t="str">
        <f t="shared" si="699"/>
        <v/>
      </c>
      <c r="FY77" s="47" t="str">
        <f t="shared" si="699"/>
        <v/>
      </c>
      <c r="FZ77" s="47" t="str">
        <f t="shared" si="699"/>
        <v/>
      </c>
      <c r="GA77" s="47" t="str">
        <f t="shared" si="699"/>
        <v/>
      </c>
      <c r="GB77" s="47" t="str">
        <f t="shared" si="699"/>
        <v/>
      </c>
      <c r="GC77" s="47" t="str">
        <f t="shared" si="699"/>
        <v/>
      </c>
      <c r="GD77" s="47" t="str">
        <f t="shared" si="699"/>
        <v/>
      </c>
      <c r="GE77" s="47" t="str">
        <f t="shared" si="699"/>
        <v/>
      </c>
      <c r="GF77" s="47" t="str">
        <f t="shared" ref="GF77:HO80" si="701">IF(ISNONTEXT($V77),GE77+$V77,"")</f>
        <v/>
      </c>
      <c r="GG77" s="47" t="str">
        <f t="shared" si="701"/>
        <v/>
      </c>
      <c r="GH77" s="47" t="str">
        <f t="shared" si="701"/>
        <v/>
      </c>
      <c r="GI77" s="47" t="str">
        <f t="shared" si="701"/>
        <v/>
      </c>
      <c r="GJ77" s="47" t="str">
        <f t="shared" si="701"/>
        <v/>
      </c>
      <c r="GK77" s="47" t="str">
        <f t="shared" si="701"/>
        <v/>
      </c>
      <c r="GL77" s="47" t="str">
        <f t="shared" si="701"/>
        <v/>
      </c>
      <c r="GM77" s="47" t="str">
        <f t="shared" si="701"/>
        <v/>
      </c>
      <c r="GN77" s="47" t="str">
        <f t="shared" si="701"/>
        <v/>
      </c>
      <c r="GO77" s="47" t="str">
        <f t="shared" si="701"/>
        <v/>
      </c>
      <c r="GP77" s="47" t="str">
        <f t="shared" si="701"/>
        <v/>
      </c>
      <c r="GQ77" s="47" t="str">
        <f t="shared" si="701"/>
        <v/>
      </c>
      <c r="GR77" s="47" t="str">
        <f t="shared" si="701"/>
        <v/>
      </c>
      <c r="GS77" s="47" t="str">
        <f t="shared" si="701"/>
        <v/>
      </c>
      <c r="GT77" s="47" t="str">
        <f t="shared" si="701"/>
        <v/>
      </c>
      <c r="GU77" s="47" t="str">
        <f t="shared" si="701"/>
        <v/>
      </c>
      <c r="GV77" s="47" t="str">
        <f t="shared" si="701"/>
        <v/>
      </c>
      <c r="GW77" s="47" t="str">
        <f t="shared" si="701"/>
        <v/>
      </c>
      <c r="GX77" s="47" t="str">
        <f t="shared" si="701"/>
        <v/>
      </c>
      <c r="GY77" s="47" t="str">
        <f t="shared" si="701"/>
        <v/>
      </c>
      <c r="GZ77" s="47" t="str">
        <f t="shared" si="701"/>
        <v/>
      </c>
      <c r="HA77" s="47" t="str">
        <f t="shared" si="701"/>
        <v/>
      </c>
      <c r="HB77" s="47" t="str">
        <f t="shared" si="701"/>
        <v/>
      </c>
      <c r="HC77" s="47" t="str">
        <f t="shared" si="701"/>
        <v/>
      </c>
      <c r="HD77" s="47" t="str">
        <f t="shared" si="701"/>
        <v/>
      </c>
      <c r="HE77" s="47" t="str">
        <f t="shared" si="701"/>
        <v/>
      </c>
      <c r="HF77" s="47" t="str">
        <f t="shared" si="701"/>
        <v/>
      </c>
      <c r="HG77" s="47" t="str">
        <f t="shared" si="701"/>
        <v/>
      </c>
      <c r="HH77" s="47" t="str">
        <f t="shared" si="701"/>
        <v/>
      </c>
      <c r="HI77" s="47" t="str">
        <f t="shared" si="701"/>
        <v/>
      </c>
      <c r="HJ77" s="47" t="str">
        <f t="shared" si="701"/>
        <v/>
      </c>
      <c r="HK77" s="47" t="str">
        <f t="shared" si="701"/>
        <v/>
      </c>
      <c r="HL77" s="47" t="str">
        <f t="shared" si="701"/>
        <v/>
      </c>
      <c r="HM77" s="47" t="str">
        <f t="shared" si="701"/>
        <v/>
      </c>
      <c r="HN77" s="47" t="str">
        <f t="shared" si="701"/>
        <v/>
      </c>
      <c r="HO77" s="47" t="str">
        <f t="shared" si="701"/>
        <v/>
      </c>
      <c r="HP77" s="165" t="e">
        <f t="shared" si="483"/>
        <v>#N/A</v>
      </c>
      <c r="HQ77" s="165" t="e">
        <f t="shared" si="484"/>
        <v>#N/A</v>
      </c>
      <c r="HR77" s="165" t="e">
        <f t="shared" si="485"/>
        <v>#N/A</v>
      </c>
      <c r="HS77" s="165" t="e">
        <f t="shared" si="486"/>
        <v>#N/A</v>
      </c>
      <c r="HT77" s="165" t="e">
        <f t="shared" si="487"/>
        <v>#N/A</v>
      </c>
      <c r="HU77" s="165" t="e">
        <f t="shared" si="488"/>
        <v>#N/A</v>
      </c>
      <c r="HV77" s="165" t="e">
        <f t="shared" si="489"/>
        <v>#N/A</v>
      </c>
      <c r="HW77" s="165" t="e">
        <f t="shared" si="490"/>
        <v>#N/A</v>
      </c>
      <c r="HX77" s="165" t="e">
        <f t="shared" si="491"/>
        <v>#N/A</v>
      </c>
      <c r="HY77" s="165" t="e">
        <f t="shared" si="492"/>
        <v>#N/A</v>
      </c>
      <c r="HZ77" s="165" t="e">
        <f t="shared" si="493"/>
        <v>#N/A</v>
      </c>
      <c r="IA77" s="165" t="e">
        <f t="shared" si="494"/>
        <v>#N/A</v>
      </c>
      <c r="IB77" s="165" t="e">
        <f t="shared" si="495"/>
        <v>#N/A</v>
      </c>
      <c r="IC77" s="165" t="e">
        <f t="shared" si="496"/>
        <v>#N/A</v>
      </c>
      <c r="ID77" s="165" t="e">
        <f t="shared" si="497"/>
        <v>#N/A</v>
      </c>
      <c r="IE77" s="165" t="e">
        <f t="shared" si="498"/>
        <v>#N/A</v>
      </c>
      <c r="IF77" s="165" t="e">
        <f t="shared" si="499"/>
        <v>#N/A</v>
      </c>
      <c r="IG77" s="165" t="e">
        <f t="shared" si="500"/>
        <v>#N/A</v>
      </c>
      <c r="IH77" s="165" t="e">
        <f t="shared" si="501"/>
        <v>#N/A</v>
      </c>
      <c r="II77" s="165" t="e">
        <f t="shared" si="502"/>
        <v>#N/A</v>
      </c>
      <c r="IJ77" s="165" t="e">
        <f t="shared" si="503"/>
        <v>#N/A</v>
      </c>
      <c r="IK77" s="165" t="e">
        <f t="shared" si="504"/>
        <v>#N/A</v>
      </c>
      <c r="IL77" s="165" t="e">
        <f t="shared" si="505"/>
        <v>#N/A</v>
      </c>
      <c r="IM77" s="165" t="e">
        <f t="shared" si="506"/>
        <v>#N/A</v>
      </c>
      <c r="IN77" s="165" t="e">
        <f t="shared" si="507"/>
        <v>#N/A</v>
      </c>
      <c r="IO77" s="165" t="e">
        <f t="shared" si="508"/>
        <v>#N/A</v>
      </c>
      <c r="IP77" s="165" t="e">
        <f t="shared" si="509"/>
        <v>#N/A</v>
      </c>
      <c r="IQ77" s="165" t="e">
        <f t="shared" si="510"/>
        <v>#N/A</v>
      </c>
      <c r="IR77" s="165" t="e">
        <f t="shared" si="511"/>
        <v>#N/A</v>
      </c>
      <c r="IS77" s="165" t="e">
        <f t="shared" si="512"/>
        <v>#N/A</v>
      </c>
      <c r="IT77" s="165" t="e">
        <f t="shared" si="513"/>
        <v>#N/A</v>
      </c>
      <c r="IU77" s="165" t="e">
        <f t="shared" si="514"/>
        <v>#N/A</v>
      </c>
      <c r="IV77" s="165" t="e">
        <f t="shared" si="515"/>
        <v>#N/A</v>
      </c>
      <c r="IW77" s="165" t="e">
        <f t="shared" si="516"/>
        <v>#N/A</v>
      </c>
      <c r="IX77" s="165" t="e">
        <f t="shared" si="517"/>
        <v>#N/A</v>
      </c>
      <c r="IY77" s="165" t="e">
        <f t="shared" si="518"/>
        <v>#N/A</v>
      </c>
      <c r="IZ77" s="165" t="e">
        <f t="shared" si="519"/>
        <v>#N/A</v>
      </c>
      <c r="JA77" s="165" t="e">
        <f t="shared" si="520"/>
        <v>#N/A</v>
      </c>
      <c r="JB77" s="165" t="e">
        <f t="shared" si="521"/>
        <v>#N/A</v>
      </c>
      <c r="JC77" s="165" t="e">
        <f t="shared" si="522"/>
        <v>#N/A</v>
      </c>
      <c r="JD77" s="165" t="e">
        <f t="shared" si="523"/>
        <v>#N/A</v>
      </c>
      <c r="JE77" s="165" t="e">
        <f t="shared" si="524"/>
        <v>#N/A</v>
      </c>
      <c r="JF77" s="165" t="e">
        <f t="shared" si="525"/>
        <v>#N/A</v>
      </c>
      <c r="JG77" s="165" t="e">
        <f t="shared" si="526"/>
        <v>#N/A</v>
      </c>
      <c r="JH77" s="165" t="e">
        <f t="shared" si="527"/>
        <v>#N/A</v>
      </c>
      <c r="JI77" s="165" t="e">
        <f t="shared" si="528"/>
        <v>#N/A</v>
      </c>
      <c r="JJ77" s="165" t="e">
        <f t="shared" si="529"/>
        <v>#N/A</v>
      </c>
      <c r="JK77" s="165" t="e">
        <f t="shared" si="530"/>
        <v>#N/A</v>
      </c>
      <c r="JL77" s="165" t="e">
        <f t="shared" si="531"/>
        <v>#N/A</v>
      </c>
      <c r="JM77" s="165" t="e">
        <f t="shared" si="532"/>
        <v>#N/A</v>
      </c>
      <c r="JN77" s="165" t="e">
        <f t="shared" si="533"/>
        <v>#N/A</v>
      </c>
      <c r="JO77" s="165" t="e">
        <f t="shared" si="534"/>
        <v>#N/A</v>
      </c>
      <c r="JP77" s="165" t="e">
        <f t="shared" si="535"/>
        <v>#N/A</v>
      </c>
      <c r="JQ77" s="165" t="e">
        <f t="shared" si="536"/>
        <v>#N/A</v>
      </c>
      <c r="JR77" s="165" t="e">
        <f t="shared" si="537"/>
        <v>#N/A</v>
      </c>
      <c r="JS77" s="165" t="e">
        <f t="shared" si="538"/>
        <v>#N/A</v>
      </c>
      <c r="JT77" s="165" t="e">
        <f t="shared" si="539"/>
        <v>#N/A</v>
      </c>
      <c r="JU77" s="165" t="e">
        <f t="shared" si="540"/>
        <v>#N/A</v>
      </c>
      <c r="JV77" s="165" t="e">
        <f t="shared" si="541"/>
        <v>#N/A</v>
      </c>
      <c r="JW77" s="165" t="e">
        <f t="shared" si="542"/>
        <v>#N/A</v>
      </c>
      <c r="JX77" s="165" t="e">
        <f t="shared" si="543"/>
        <v>#N/A</v>
      </c>
      <c r="JY77" s="165" t="e">
        <f t="shared" si="544"/>
        <v>#N/A</v>
      </c>
      <c r="JZ77" s="165" t="e">
        <f t="shared" si="545"/>
        <v>#N/A</v>
      </c>
      <c r="KA77" s="165" t="e">
        <f t="shared" si="546"/>
        <v>#N/A</v>
      </c>
      <c r="KB77" s="165" t="e">
        <f t="shared" si="547"/>
        <v>#N/A</v>
      </c>
      <c r="KC77" s="165" t="e">
        <f t="shared" si="548"/>
        <v>#N/A</v>
      </c>
      <c r="KD77" s="165" t="e">
        <f t="shared" si="549"/>
        <v>#N/A</v>
      </c>
      <c r="KE77" s="165" t="e">
        <f t="shared" si="550"/>
        <v>#N/A</v>
      </c>
      <c r="KF77" s="165" t="e">
        <f t="shared" si="551"/>
        <v>#N/A</v>
      </c>
      <c r="KG77" s="165" t="e">
        <f t="shared" si="552"/>
        <v>#N/A</v>
      </c>
      <c r="KH77" s="165" t="e">
        <f t="shared" si="553"/>
        <v>#N/A</v>
      </c>
      <c r="KI77" s="165" t="e">
        <f t="shared" si="554"/>
        <v>#N/A</v>
      </c>
      <c r="KJ77" s="165" t="e">
        <f t="shared" si="555"/>
        <v>#N/A</v>
      </c>
      <c r="KK77" s="165" t="e">
        <f t="shared" si="556"/>
        <v>#N/A</v>
      </c>
      <c r="KL77" s="165" t="e">
        <f t="shared" si="557"/>
        <v>#N/A</v>
      </c>
      <c r="KM77" s="165" t="e">
        <f t="shared" si="558"/>
        <v>#N/A</v>
      </c>
      <c r="KN77" s="165" t="e">
        <f t="shared" si="559"/>
        <v>#N/A</v>
      </c>
      <c r="KO77" s="165" t="e">
        <f t="shared" si="560"/>
        <v>#N/A</v>
      </c>
      <c r="KP77" s="165" t="e">
        <f t="shared" si="561"/>
        <v>#N/A</v>
      </c>
      <c r="KQ77" s="165" t="e">
        <f t="shared" si="562"/>
        <v>#N/A</v>
      </c>
      <c r="KR77" s="165" t="e">
        <f t="shared" si="563"/>
        <v>#N/A</v>
      </c>
      <c r="KS77" s="165" t="e">
        <f t="shared" si="564"/>
        <v>#N/A</v>
      </c>
      <c r="KT77" s="165" t="e">
        <f t="shared" si="565"/>
        <v>#N/A</v>
      </c>
      <c r="KU77" s="165" t="e">
        <f t="shared" si="566"/>
        <v>#N/A</v>
      </c>
      <c r="KV77" s="165" t="e">
        <f t="shared" si="567"/>
        <v>#N/A</v>
      </c>
      <c r="KW77" s="165" t="e">
        <f t="shared" si="568"/>
        <v>#N/A</v>
      </c>
      <c r="KX77" s="165" t="e">
        <f t="shared" si="569"/>
        <v>#N/A</v>
      </c>
      <c r="KY77" s="165" t="e">
        <f t="shared" si="570"/>
        <v>#N/A</v>
      </c>
      <c r="KZ77" s="165" t="e">
        <f t="shared" si="571"/>
        <v>#N/A</v>
      </c>
      <c r="LA77" s="165" t="e">
        <f t="shared" si="572"/>
        <v>#N/A</v>
      </c>
      <c r="LB77" s="165" t="e">
        <f t="shared" si="573"/>
        <v>#N/A</v>
      </c>
      <c r="LC77" s="165" t="e">
        <f t="shared" si="574"/>
        <v>#N/A</v>
      </c>
      <c r="LD77" s="165" t="e">
        <f t="shared" si="575"/>
        <v>#N/A</v>
      </c>
      <c r="LE77" s="165" t="e">
        <f t="shared" si="576"/>
        <v>#N/A</v>
      </c>
      <c r="LF77" s="165" t="e">
        <f t="shared" si="577"/>
        <v>#N/A</v>
      </c>
      <c r="LG77" s="165" t="e">
        <f t="shared" si="578"/>
        <v>#N/A</v>
      </c>
      <c r="LH77" s="165" t="e">
        <f t="shared" si="579"/>
        <v>#N/A</v>
      </c>
      <c r="LI77" s="165" t="e">
        <f t="shared" si="580"/>
        <v>#N/A</v>
      </c>
      <c r="LJ77" s="165" t="e">
        <f t="shared" si="581"/>
        <v>#N/A</v>
      </c>
      <c r="LK77" s="165" t="e">
        <f t="shared" si="582"/>
        <v>#N/A</v>
      </c>
      <c r="LL77" s="165" t="e">
        <f t="shared" si="583"/>
        <v>#N/A</v>
      </c>
      <c r="LM77" s="165" t="e">
        <f t="shared" si="584"/>
        <v>#N/A</v>
      </c>
      <c r="LN77" s="165" t="e">
        <f t="shared" si="585"/>
        <v>#N/A</v>
      </c>
      <c r="LO77" s="165" t="e">
        <f t="shared" si="586"/>
        <v>#N/A</v>
      </c>
      <c r="LP77" s="165" t="e">
        <f t="shared" si="587"/>
        <v>#N/A</v>
      </c>
      <c r="LQ77" s="165" t="e">
        <f t="shared" si="588"/>
        <v>#N/A</v>
      </c>
      <c r="LR77" s="165" t="e">
        <f t="shared" si="589"/>
        <v>#N/A</v>
      </c>
      <c r="LS77" s="165" t="e">
        <f t="shared" si="590"/>
        <v>#N/A</v>
      </c>
      <c r="LT77" s="165" t="e">
        <f t="shared" si="591"/>
        <v>#N/A</v>
      </c>
      <c r="LU77" s="165" t="e">
        <f t="shared" si="592"/>
        <v>#N/A</v>
      </c>
      <c r="LV77" s="165" t="e">
        <f t="shared" si="593"/>
        <v>#N/A</v>
      </c>
      <c r="LW77" s="165" t="e">
        <f t="shared" si="594"/>
        <v>#N/A</v>
      </c>
      <c r="LX77" s="165" t="e">
        <f t="shared" si="595"/>
        <v>#N/A</v>
      </c>
      <c r="LY77" s="165" t="e">
        <f t="shared" si="596"/>
        <v>#N/A</v>
      </c>
      <c r="LZ77" s="165" t="e">
        <f t="shared" si="597"/>
        <v>#N/A</v>
      </c>
      <c r="MA77" s="165" t="e">
        <f t="shared" si="598"/>
        <v>#N/A</v>
      </c>
      <c r="MB77" s="165" t="e">
        <f t="shared" si="599"/>
        <v>#N/A</v>
      </c>
      <c r="MC77" s="165" t="e">
        <f t="shared" si="600"/>
        <v>#N/A</v>
      </c>
      <c r="MD77" s="165" t="e">
        <f t="shared" si="601"/>
        <v>#N/A</v>
      </c>
      <c r="ME77" s="165" t="e">
        <f t="shared" si="602"/>
        <v>#N/A</v>
      </c>
      <c r="MF77" s="165" t="e">
        <f t="shared" si="603"/>
        <v>#N/A</v>
      </c>
      <c r="MG77" s="165" t="e">
        <f t="shared" si="604"/>
        <v>#N/A</v>
      </c>
      <c r="MH77" s="165" t="e">
        <f t="shared" si="605"/>
        <v>#N/A</v>
      </c>
      <c r="MI77" s="165" t="e">
        <f t="shared" si="606"/>
        <v>#N/A</v>
      </c>
      <c r="MJ77" s="165" t="e">
        <f t="shared" si="607"/>
        <v>#N/A</v>
      </c>
      <c r="MK77" s="165" t="e">
        <f t="shared" si="608"/>
        <v>#N/A</v>
      </c>
      <c r="ML77" s="165" t="e">
        <f t="shared" si="609"/>
        <v>#N/A</v>
      </c>
      <c r="MM77" s="165" t="e">
        <f t="shared" si="610"/>
        <v>#N/A</v>
      </c>
      <c r="MN77" s="165" t="e">
        <f t="shared" si="611"/>
        <v>#N/A</v>
      </c>
      <c r="MO77" s="165" t="e">
        <f t="shared" si="612"/>
        <v>#N/A</v>
      </c>
      <c r="MP77" s="165" t="e">
        <f t="shared" si="613"/>
        <v>#N/A</v>
      </c>
      <c r="MQ77" s="165" t="e">
        <f t="shared" si="614"/>
        <v>#N/A</v>
      </c>
      <c r="MR77" s="165" t="e">
        <f t="shared" si="615"/>
        <v>#N/A</v>
      </c>
      <c r="MS77" s="165" t="e">
        <f t="shared" si="616"/>
        <v>#N/A</v>
      </c>
      <c r="MT77" s="165" t="e">
        <f t="shared" si="617"/>
        <v>#N/A</v>
      </c>
      <c r="MU77" s="165" t="e">
        <f t="shared" si="618"/>
        <v>#N/A</v>
      </c>
      <c r="MV77" s="165" t="e">
        <f t="shared" si="619"/>
        <v>#N/A</v>
      </c>
      <c r="MW77" s="165" t="e">
        <f t="shared" si="620"/>
        <v>#N/A</v>
      </c>
      <c r="MX77" s="165" t="e">
        <f t="shared" si="621"/>
        <v>#N/A</v>
      </c>
      <c r="MY77" s="165" t="e">
        <f t="shared" si="622"/>
        <v>#N/A</v>
      </c>
      <c r="MZ77" s="165" t="e">
        <f t="shared" si="623"/>
        <v>#N/A</v>
      </c>
      <c r="NA77" s="165" t="e">
        <f t="shared" si="624"/>
        <v>#N/A</v>
      </c>
      <c r="NB77" s="165" t="e">
        <f t="shared" si="625"/>
        <v>#N/A</v>
      </c>
      <c r="NC77" s="165" t="e">
        <f t="shared" si="626"/>
        <v>#N/A</v>
      </c>
      <c r="ND77" s="165" t="e">
        <f t="shared" si="627"/>
        <v>#N/A</v>
      </c>
      <c r="NE77" s="165" t="e">
        <f t="shared" si="628"/>
        <v>#N/A</v>
      </c>
      <c r="NF77" s="165" t="e">
        <f t="shared" si="629"/>
        <v>#N/A</v>
      </c>
      <c r="NG77" s="165" t="e">
        <f t="shared" si="630"/>
        <v>#N/A</v>
      </c>
      <c r="NH77" s="165" t="e">
        <f t="shared" si="631"/>
        <v>#N/A</v>
      </c>
      <c r="NI77" s="165" t="e">
        <f t="shared" si="632"/>
        <v>#N/A</v>
      </c>
      <c r="NJ77" s="165" t="e">
        <f t="shared" si="633"/>
        <v>#N/A</v>
      </c>
      <c r="NK77" s="165" t="e">
        <f t="shared" si="634"/>
        <v>#N/A</v>
      </c>
      <c r="NL77" s="165" t="e">
        <f t="shared" si="635"/>
        <v>#N/A</v>
      </c>
      <c r="NM77" s="165" t="e">
        <f t="shared" si="636"/>
        <v>#N/A</v>
      </c>
      <c r="NN77" s="165" t="e">
        <f t="shared" si="637"/>
        <v>#N/A</v>
      </c>
      <c r="NO77" s="165" t="e">
        <f t="shared" si="638"/>
        <v>#N/A</v>
      </c>
      <c r="NP77" s="165" t="e">
        <f t="shared" si="639"/>
        <v>#N/A</v>
      </c>
      <c r="NQ77" s="165" t="e">
        <f t="shared" si="640"/>
        <v>#N/A</v>
      </c>
      <c r="NR77" s="165" t="e">
        <f t="shared" si="641"/>
        <v>#N/A</v>
      </c>
      <c r="NS77" s="165" t="e">
        <f t="shared" si="642"/>
        <v>#N/A</v>
      </c>
      <c r="NT77" s="165" t="e">
        <f t="shared" si="643"/>
        <v>#N/A</v>
      </c>
      <c r="NU77" s="165" t="e">
        <f t="shared" si="644"/>
        <v>#N/A</v>
      </c>
      <c r="NV77" s="165" t="e">
        <f t="shared" si="645"/>
        <v>#N/A</v>
      </c>
      <c r="NW77" s="165" t="e">
        <f t="shared" si="646"/>
        <v>#N/A</v>
      </c>
      <c r="NX77" s="165" t="e">
        <f t="shared" si="647"/>
        <v>#N/A</v>
      </c>
      <c r="NY77" s="165" t="e">
        <f t="shared" si="648"/>
        <v>#N/A</v>
      </c>
      <c r="NZ77" s="165" t="e">
        <f t="shared" si="649"/>
        <v>#N/A</v>
      </c>
      <c r="OA77" s="165" t="e">
        <f t="shared" si="650"/>
        <v>#N/A</v>
      </c>
      <c r="OB77" s="165" t="e">
        <f t="shared" si="651"/>
        <v>#N/A</v>
      </c>
      <c r="OC77" s="165" t="e">
        <f t="shared" si="652"/>
        <v>#N/A</v>
      </c>
      <c r="OD77" s="165" t="e">
        <f t="shared" si="653"/>
        <v>#N/A</v>
      </c>
      <c r="OE77" s="165" t="e">
        <f t="shared" si="654"/>
        <v>#N/A</v>
      </c>
      <c r="OF77" s="165" t="e">
        <f t="shared" si="655"/>
        <v>#N/A</v>
      </c>
      <c r="OG77" s="165" t="e">
        <f t="shared" si="656"/>
        <v>#N/A</v>
      </c>
      <c r="OH77" s="165" t="e">
        <f t="shared" si="657"/>
        <v>#N/A</v>
      </c>
      <c r="OI77" s="165" t="e">
        <f t="shared" si="658"/>
        <v>#N/A</v>
      </c>
      <c r="OJ77" s="165" t="e">
        <f t="shared" si="659"/>
        <v>#N/A</v>
      </c>
      <c r="OK77" s="165" t="e">
        <f t="shared" si="660"/>
        <v>#N/A</v>
      </c>
      <c r="OL77" s="165" t="e">
        <f t="shared" si="661"/>
        <v>#N/A</v>
      </c>
      <c r="OM77" s="165" t="e">
        <f t="shared" si="662"/>
        <v>#N/A</v>
      </c>
      <c r="ON77" s="165" t="e">
        <f t="shared" si="663"/>
        <v>#N/A</v>
      </c>
      <c r="OO77" s="165" t="e">
        <f t="shared" si="664"/>
        <v>#N/A</v>
      </c>
      <c r="OP77" s="165" t="e">
        <f t="shared" si="665"/>
        <v>#N/A</v>
      </c>
      <c r="OQ77" s="165" t="e">
        <f t="shared" si="666"/>
        <v>#N/A</v>
      </c>
      <c r="OR77" s="165" t="e">
        <f t="shared" si="667"/>
        <v>#N/A</v>
      </c>
      <c r="OS77" s="165" t="e">
        <f t="shared" si="668"/>
        <v>#N/A</v>
      </c>
      <c r="OT77" s="165" t="e">
        <f t="shared" si="669"/>
        <v>#N/A</v>
      </c>
      <c r="OU77" s="165" t="e">
        <f t="shared" si="670"/>
        <v>#N/A</v>
      </c>
      <c r="OV77" s="165" t="e">
        <f t="shared" si="671"/>
        <v>#N/A</v>
      </c>
      <c r="OW77" s="165" t="e">
        <f t="shared" si="672"/>
        <v>#N/A</v>
      </c>
      <c r="OX77" s="165" t="e">
        <f t="shared" si="673"/>
        <v>#N/A</v>
      </c>
      <c r="OY77" s="165" t="e">
        <f t="shared" si="674"/>
        <v>#N/A</v>
      </c>
      <c r="OZ77" s="165" t="e">
        <f t="shared" si="675"/>
        <v>#N/A</v>
      </c>
      <c r="PA77" s="165" t="e">
        <f t="shared" si="676"/>
        <v>#N/A</v>
      </c>
      <c r="PB77" s="165" t="e">
        <f t="shared" si="677"/>
        <v>#N/A</v>
      </c>
      <c r="PC77" s="165" t="e">
        <f t="shared" si="678"/>
        <v>#N/A</v>
      </c>
      <c r="PD77" s="165" t="e">
        <f t="shared" si="679"/>
        <v>#N/A</v>
      </c>
      <c r="PE77" s="165" t="e">
        <f t="shared" si="680"/>
        <v>#N/A</v>
      </c>
      <c r="PF77" s="165" t="e">
        <f t="shared" si="681"/>
        <v>#N/A</v>
      </c>
      <c r="PG77" s="165" t="e">
        <f t="shared" si="682"/>
        <v>#N/A</v>
      </c>
      <c r="PH77" s="165" t="e">
        <f t="shared" si="683"/>
        <v>#N/A</v>
      </c>
    </row>
    <row r="78" spans="1:424" hidden="1" x14ac:dyDescent="0.45">
      <c r="A78" s="4">
        <v>75</v>
      </c>
      <c r="B78" s="92" t="str">
        <f t="shared" si="684"/>
        <v/>
      </c>
      <c r="C78" s="91"/>
      <c r="D78" s="92" t="str">
        <f t="shared" si="685"/>
        <v/>
      </c>
      <c r="E78" s="120" t="str">
        <f t="shared" si="480"/>
        <v/>
      </c>
      <c r="F78" s="120" t="str">
        <f t="shared" si="481"/>
        <v/>
      </c>
      <c r="G78" s="71" t="str">
        <f t="shared" si="686"/>
        <v/>
      </c>
      <c r="H78" s="23"/>
      <c r="I78" s="55"/>
      <c r="J78" s="298"/>
      <c r="K78" s="72" t="str">
        <f>IF(AND(B78&gt;0,C78&gt;0,D78&gt;0),IF(ISBLANK(J78),IF(ISBLANK(H78),"",(D78-B78)*VLOOKUP(H78,VLookups!$A$4:$B$13,2,FALSE)),J78),"")</f>
        <v/>
      </c>
      <c r="L78" s="73" t="str">
        <f t="shared" si="482"/>
        <v/>
      </c>
      <c r="M78" s="91"/>
      <c r="N78" s="265" t="str">
        <f>IF(AND(M78&gt;0,C78&gt;0,NOT(K78="")),ABS(VLOOKUP($M$1,VLookups!$A$43:$B$44,2,FALSE)-_xlfn.NORM.DIST(M78,G78,K78,TRUE)),"")</f>
        <v/>
      </c>
      <c r="O78" s="90" t="str">
        <f>IF(AND($B78&gt;0,$C78&gt;0,$D78&gt;0,NOT(ISBLANK($H78))),_xlfn.NORM.INV(ABS(VLOOKUP($M$1,VLookups!$A$43:$B$44,2,FALSE)-O$3),$G78,$K78),"")</f>
        <v/>
      </c>
      <c r="P78" s="89" t="str">
        <f>IF(AND($B78&gt;0,$C78&gt;0,$D78&gt;0,NOT(ISBLANK($H78))),_xlfn.NORM.INV(ABS(VLOOKUP($M$1,VLookups!$A$43:$B$44,2,FALSE)-P$3),$G78,$K78),"")</f>
        <v/>
      </c>
      <c r="Q78" s="90" t="str">
        <f>IF(AND($B78&gt;0,$C78&gt;0,$D78&gt;0,NOT(ISBLANK($H78))),_xlfn.NORM.INV(ABS(VLOOKUP($M$1,VLookups!$A$43:$B$44,2,FALSE)-Q$3),$G78,$K78),"")</f>
        <v/>
      </c>
      <c r="R78" s="89" t="str">
        <f>IF(AND($B78&gt;0,$C78&gt;0,$D78&gt;0,NOT(ISBLANK($H78))),_xlfn.NORM.INV(ABS(VLOOKUP($M$1,VLookups!$A$43:$B$44,2,FALSE)-R$3),$G78,$K78),"")</f>
        <v/>
      </c>
      <c r="S78" s="90" t="str">
        <f>IF(AND($B78&gt;0,$C78&gt;0,$D78&gt;0,NOT(ISBLANK($H78))),_xlfn.NORM.INV(ABS(VLOOKUP($M$1,VLookups!$A$43:$B$44,2,FALSE)-S$3),$G78,$K78),"")</f>
        <v/>
      </c>
      <c r="T78" s="89" t="str">
        <f>IF(AND($B78&gt;0,$C78&gt;0,$D78&gt;0,NOT(ISBLANK($H78))),_xlfn.NORM.INV(ABS(VLOOKUP($M$1,VLookups!$A$43:$B$44,2,FALSE)-T$3),$G78,$K78),"")</f>
        <v/>
      </c>
      <c r="U78" s="5"/>
      <c r="V78" s="164" t="str">
        <f t="shared" si="687"/>
        <v/>
      </c>
      <c r="W78" s="47" t="str">
        <f t="shared" si="688"/>
        <v/>
      </c>
      <c r="X78" s="47" t="str">
        <f t="shared" ref="X78:CI81" si="702">IF(ISNONTEXT($V78),Y78-$V78,"")</f>
        <v/>
      </c>
      <c r="Y78" s="47" t="str">
        <f t="shared" si="702"/>
        <v/>
      </c>
      <c r="Z78" s="47" t="str">
        <f t="shared" si="702"/>
        <v/>
      </c>
      <c r="AA78" s="47" t="str">
        <f t="shared" si="702"/>
        <v/>
      </c>
      <c r="AB78" s="47" t="str">
        <f t="shared" si="702"/>
        <v/>
      </c>
      <c r="AC78" s="47" t="str">
        <f t="shared" si="702"/>
        <v/>
      </c>
      <c r="AD78" s="47" t="str">
        <f t="shared" si="702"/>
        <v/>
      </c>
      <c r="AE78" s="47" t="str">
        <f t="shared" si="702"/>
        <v/>
      </c>
      <c r="AF78" s="47" t="str">
        <f t="shared" si="702"/>
        <v/>
      </c>
      <c r="AG78" s="47" t="str">
        <f t="shared" si="702"/>
        <v/>
      </c>
      <c r="AH78" s="47" t="str">
        <f t="shared" si="702"/>
        <v/>
      </c>
      <c r="AI78" s="47" t="str">
        <f t="shared" si="702"/>
        <v/>
      </c>
      <c r="AJ78" s="47" t="str">
        <f t="shared" si="702"/>
        <v/>
      </c>
      <c r="AK78" s="47" t="str">
        <f t="shared" si="702"/>
        <v/>
      </c>
      <c r="AL78" s="47" t="str">
        <f t="shared" si="702"/>
        <v/>
      </c>
      <c r="AM78" s="47" t="str">
        <f t="shared" si="702"/>
        <v/>
      </c>
      <c r="AN78" s="47" t="str">
        <f t="shared" si="702"/>
        <v/>
      </c>
      <c r="AO78" s="47" t="str">
        <f t="shared" si="702"/>
        <v/>
      </c>
      <c r="AP78" s="47" t="str">
        <f t="shared" si="702"/>
        <v/>
      </c>
      <c r="AQ78" s="47" t="str">
        <f t="shared" si="702"/>
        <v/>
      </c>
      <c r="AR78" s="47" t="str">
        <f t="shared" si="702"/>
        <v/>
      </c>
      <c r="AS78" s="47" t="str">
        <f t="shared" si="702"/>
        <v/>
      </c>
      <c r="AT78" s="47" t="str">
        <f t="shared" si="702"/>
        <v/>
      </c>
      <c r="AU78" s="47" t="str">
        <f t="shared" si="702"/>
        <v/>
      </c>
      <c r="AV78" s="47" t="str">
        <f t="shared" si="702"/>
        <v/>
      </c>
      <c r="AW78" s="47" t="str">
        <f t="shared" si="702"/>
        <v/>
      </c>
      <c r="AX78" s="47" t="str">
        <f t="shared" si="702"/>
        <v/>
      </c>
      <c r="AY78" s="47" t="str">
        <f t="shared" si="702"/>
        <v/>
      </c>
      <c r="AZ78" s="47" t="str">
        <f t="shared" si="702"/>
        <v/>
      </c>
      <c r="BA78" s="47" t="str">
        <f t="shared" si="702"/>
        <v/>
      </c>
      <c r="BB78" s="47" t="str">
        <f t="shared" si="702"/>
        <v/>
      </c>
      <c r="BC78" s="47" t="str">
        <f t="shared" si="702"/>
        <v/>
      </c>
      <c r="BD78" s="47" t="str">
        <f t="shared" si="702"/>
        <v/>
      </c>
      <c r="BE78" s="47" t="str">
        <f t="shared" si="702"/>
        <v/>
      </c>
      <c r="BF78" s="47" t="str">
        <f t="shared" si="702"/>
        <v/>
      </c>
      <c r="BG78" s="47" t="str">
        <f t="shared" si="702"/>
        <v/>
      </c>
      <c r="BH78" s="47" t="str">
        <f t="shared" si="702"/>
        <v/>
      </c>
      <c r="BI78" s="47" t="str">
        <f t="shared" si="702"/>
        <v/>
      </c>
      <c r="BJ78" s="47" t="str">
        <f t="shared" si="702"/>
        <v/>
      </c>
      <c r="BK78" s="47" t="str">
        <f t="shared" si="702"/>
        <v/>
      </c>
      <c r="BL78" s="47" t="str">
        <f t="shared" si="702"/>
        <v/>
      </c>
      <c r="BM78" s="47" t="str">
        <f t="shared" si="702"/>
        <v/>
      </c>
      <c r="BN78" s="47" t="str">
        <f t="shared" si="702"/>
        <v/>
      </c>
      <c r="BO78" s="47" t="str">
        <f t="shared" si="702"/>
        <v/>
      </c>
      <c r="BP78" s="47" t="str">
        <f t="shared" si="702"/>
        <v/>
      </c>
      <c r="BQ78" s="47" t="str">
        <f t="shared" si="702"/>
        <v/>
      </c>
      <c r="BR78" s="47" t="str">
        <f t="shared" si="702"/>
        <v/>
      </c>
      <c r="BS78" s="47" t="str">
        <f t="shared" si="702"/>
        <v/>
      </c>
      <c r="BT78" s="47" t="str">
        <f t="shared" si="702"/>
        <v/>
      </c>
      <c r="BU78" s="47" t="str">
        <f t="shared" si="702"/>
        <v/>
      </c>
      <c r="BV78" s="47" t="str">
        <f t="shared" si="702"/>
        <v/>
      </c>
      <c r="BW78" s="47" t="str">
        <f t="shared" si="702"/>
        <v/>
      </c>
      <c r="BX78" s="47" t="str">
        <f t="shared" si="702"/>
        <v/>
      </c>
      <c r="BY78" s="47" t="str">
        <f t="shared" si="702"/>
        <v/>
      </c>
      <c r="BZ78" s="47" t="str">
        <f t="shared" si="702"/>
        <v/>
      </c>
      <c r="CA78" s="47" t="str">
        <f t="shared" si="702"/>
        <v/>
      </c>
      <c r="CB78" s="47" t="str">
        <f t="shared" si="702"/>
        <v/>
      </c>
      <c r="CC78" s="47" t="str">
        <f t="shared" si="702"/>
        <v/>
      </c>
      <c r="CD78" s="47" t="str">
        <f t="shared" si="702"/>
        <v/>
      </c>
      <c r="CE78" s="47" t="str">
        <f t="shared" si="702"/>
        <v/>
      </c>
      <c r="CF78" s="47" t="str">
        <f t="shared" si="702"/>
        <v/>
      </c>
      <c r="CG78" s="47" t="str">
        <f t="shared" si="702"/>
        <v/>
      </c>
      <c r="CH78" s="47" t="str">
        <f t="shared" si="702"/>
        <v/>
      </c>
      <c r="CI78" s="47" t="str">
        <f t="shared" si="702"/>
        <v/>
      </c>
      <c r="CJ78" s="47" t="str">
        <f t="shared" si="700"/>
        <v/>
      </c>
      <c r="CK78" s="47" t="str">
        <f t="shared" si="700"/>
        <v/>
      </c>
      <c r="CL78" s="47" t="str">
        <f t="shared" si="700"/>
        <v/>
      </c>
      <c r="CM78" s="47" t="str">
        <f t="shared" si="700"/>
        <v/>
      </c>
      <c r="CN78" s="47" t="str">
        <f t="shared" si="700"/>
        <v/>
      </c>
      <c r="CO78" s="47" t="str">
        <f t="shared" si="700"/>
        <v/>
      </c>
      <c r="CP78" s="47" t="str">
        <f t="shared" si="700"/>
        <v/>
      </c>
      <c r="CQ78" s="47" t="str">
        <f t="shared" si="700"/>
        <v/>
      </c>
      <c r="CR78" s="47" t="str">
        <f t="shared" si="700"/>
        <v/>
      </c>
      <c r="CS78" s="47" t="str">
        <f t="shared" si="700"/>
        <v/>
      </c>
      <c r="CT78" s="47" t="str">
        <f t="shared" si="700"/>
        <v/>
      </c>
      <c r="CU78" s="47" t="str">
        <f t="shared" si="700"/>
        <v/>
      </c>
      <c r="CV78" s="47" t="str">
        <f t="shared" si="700"/>
        <v/>
      </c>
      <c r="CW78" s="47" t="str">
        <f t="shared" si="700"/>
        <v/>
      </c>
      <c r="CX78" s="47" t="str">
        <f t="shared" si="700"/>
        <v/>
      </c>
      <c r="CY78" s="47" t="str">
        <f t="shared" si="700"/>
        <v/>
      </c>
      <c r="CZ78" s="47" t="str">
        <f t="shared" si="700"/>
        <v/>
      </c>
      <c r="DA78" s="47" t="str">
        <f t="shared" si="700"/>
        <v/>
      </c>
      <c r="DB78" s="47" t="str">
        <f t="shared" si="700"/>
        <v/>
      </c>
      <c r="DC78" s="47" t="str">
        <f t="shared" si="700"/>
        <v/>
      </c>
      <c r="DD78" s="47" t="str">
        <f t="shared" si="700"/>
        <v/>
      </c>
      <c r="DE78" s="47" t="str">
        <f t="shared" si="700"/>
        <v/>
      </c>
      <c r="DF78" s="47" t="str">
        <f t="shared" si="700"/>
        <v/>
      </c>
      <c r="DG78" s="47" t="str">
        <f t="shared" si="700"/>
        <v/>
      </c>
      <c r="DH78" s="47" t="str">
        <f t="shared" si="700"/>
        <v/>
      </c>
      <c r="DI78" s="47" t="str">
        <f t="shared" si="700"/>
        <v/>
      </c>
      <c r="DJ78" s="47" t="str">
        <f t="shared" si="700"/>
        <v/>
      </c>
      <c r="DK78" s="47" t="str">
        <f t="shared" si="700"/>
        <v/>
      </c>
      <c r="DL78" s="47" t="str">
        <f t="shared" si="700"/>
        <v/>
      </c>
      <c r="DM78" s="47" t="str">
        <f t="shared" si="700"/>
        <v/>
      </c>
      <c r="DN78" s="47" t="str">
        <f t="shared" si="700"/>
        <v/>
      </c>
      <c r="DO78" s="47" t="str">
        <f t="shared" si="700"/>
        <v/>
      </c>
      <c r="DP78" s="47" t="str">
        <f t="shared" si="700"/>
        <v/>
      </c>
      <c r="DQ78" s="47" t="str">
        <f t="shared" si="700"/>
        <v/>
      </c>
      <c r="DR78" s="47" t="str">
        <f t="shared" si="700"/>
        <v/>
      </c>
      <c r="DS78" s="179" t="str">
        <f t="shared" si="690"/>
        <v/>
      </c>
      <c r="DT78" s="47" t="str">
        <f t="shared" si="691"/>
        <v/>
      </c>
      <c r="DU78" s="47" t="str">
        <f t="shared" ref="DU78:GF81" si="703">IF(ISNONTEXT($V78),DT78+$V78,"")</f>
        <v/>
      </c>
      <c r="DV78" s="47" t="str">
        <f t="shared" si="703"/>
        <v/>
      </c>
      <c r="DW78" s="47" t="str">
        <f t="shared" si="703"/>
        <v/>
      </c>
      <c r="DX78" s="47" t="str">
        <f t="shared" si="703"/>
        <v/>
      </c>
      <c r="DY78" s="47" t="str">
        <f t="shared" si="703"/>
        <v/>
      </c>
      <c r="DZ78" s="47" t="str">
        <f t="shared" si="703"/>
        <v/>
      </c>
      <c r="EA78" s="47" t="str">
        <f t="shared" si="703"/>
        <v/>
      </c>
      <c r="EB78" s="47" t="str">
        <f t="shared" si="703"/>
        <v/>
      </c>
      <c r="EC78" s="47" t="str">
        <f t="shared" si="703"/>
        <v/>
      </c>
      <c r="ED78" s="47" t="str">
        <f t="shared" si="703"/>
        <v/>
      </c>
      <c r="EE78" s="47" t="str">
        <f t="shared" si="703"/>
        <v/>
      </c>
      <c r="EF78" s="47" t="str">
        <f t="shared" si="703"/>
        <v/>
      </c>
      <c r="EG78" s="47" t="str">
        <f t="shared" si="703"/>
        <v/>
      </c>
      <c r="EH78" s="47" t="str">
        <f t="shared" si="703"/>
        <v/>
      </c>
      <c r="EI78" s="47" t="str">
        <f t="shared" si="703"/>
        <v/>
      </c>
      <c r="EJ78" s="47" t="str">
        <f t="shared" si="703"/>
        <v/>
      </c>
      <c r="EK78" s="47" t="str">
        <f t="shared" si="703"/>
        <v/>
      </c>
      <c r="EL78" s="47" t="str">
        <f t="shared" si="703"/>
        <v/>
      </c>
      <c r="EM78" s="47" t="str">
        <f t="shared" si="703"/>
        <v/>
      </c>
      <c r="EN78" s="47" t="str">
        <f t="shared" si="703"/>
        <v/>
      </c>
      <c r="EO78" s="47" t="str">
        <f t="shared" si="703"/>
        <v/>
      </c>
      <c r="EP78" s="47" t="str">
        <f t="shared" si="703"/>
        <v/>
      </c>
      <c r="EQ78" s="47" t="str">
        <f t="shared" si="703"/>
        <v/>
      </c>
      <c r="ER78" s="47" t="str">
        <f t="shared" si="703"/>
        <v/>
      </c>
      <c r="ES78" s="47" t="str">
        <f t="shared" si="703"/>
        <v/>
      </c>
      <c r="ET78" s="47" t="str">
        <f t="shared" si="703"/>
        <v/>
      </c>
      <c r="EU78" s="47" t="str">
        <f t="shared" si="703"/>
        <v/>
      </c>
      <c r="EV78" s="47" t="str">
        <f t="shared" si="703"/>
        <v/>
      </c>
      <c r="EW78" s="47" t="str">
        <f t="shared" si="703"/>
        <v/>
      </c>
      <c r="EX78" s="47" t="str">
        <f t="shared" si="703"/>
        <v/>
      </c>
      <c r="EY78" s="47" t="str">
        <f t="shared" si="703"/>
        <v/>
      </c>
      <c r="EZ78" s="47" t="str">
        <f t="shared" si="703"/>
        <v/>
      </c>
      <c r="FA78" s="47" t="str">
        <f t="shared" si="703"/>
        <v/>
      </c>
      <c r="FB78" s="47" t="str">
        <f t="shared" si="703"/>
        <v/>
      </c>
      <c r="FC78" s="47" t="str">
        <f t="shared" si="703"/>
        <v/>
      </c>
      <c r="FD78" s="47" t="str">
        <f t="shared" si="703"/>
        <v/>
      </c>
      <c r="FE78" s="47" t="str">
        <f t="shared" si="703"/>
        <v/>
      </c>
      <c r="FF78" s="47" t="str">
        <f t="shared" si="703"/>
        <v/>
      </c>
      <c r="FG78" s="47" t="str">
        <f t="shared" si="703"/>
        <v/>
      </c>
      <c r="FH78" s="47" t="str">
        <f t="shared" si="703"/>
        <v/>
      </c>
      <c r="FI78" s="47" t="str">
        <f t="shared" si="703"/>
        <v/>
      </c>
      <c r="FJ78" s="47" t="str">
        <f t="shared" si="703"/>
        <v/>
      </c>
      <c r="FK78" s="47" t="str">
        <f t="shared" si="703"/>
        <v/>
      </c>
      <c r="FL78" s="47" t="str">
        <f t="shared" si="703"/>
        <v/>
      </c>
      <c r="FM78" s="47" t="str">
        <f t="shared" si="703"/>
        <v/>
      </c>
      <c r="FN78" s="47" t="str">
        <f t="shared" si="703"/>
        <v/>
      </c>
      <c r="FO78" s="47" t="str">
        <f t="shared" si="703"/>
        <v/>
      </c>
      <c r="FP78" s="47" t="str">
        <f t="shared" si="703"/>
        <v/>
      </c>
      <c r="FQ78" s="47" t="str">
        <f t="shared" si="703"/>
        <v/>
      </c>
      <c r="FR78" s="47" t="str">
        <f t="shared" si="703"/>
        <v/>
      </c>
      <c r="FS78" s="47" t="str">
        <f t="shared" si="703"/>
        <v/>
      </c>
      <c r="FT78" s="47" t="str">
        <f t="shared" si="703"/>
        <v/>
      </c>
      <c r="FU78" s="47" t="str">
        <f t="shared" si="703"/>
        <v/>
      </c>
      <c r="FV78" s="47" t="str">
        <f t="shared" si="703"/>
        <v/>
      </c>
      <c r="FW78" s="47" t="str">
        <f t="shared" si="703"/>
        <v/>
      </c>
      <c r="FX78" s="47" t="str">
        <f t="shared" si="703"/>
        <v/>
      </c>
      <c r="FY78" s="47" t="str">
        <f t="shared" si="703"/>
        <v/>
      </c>
      <c r="FZ78" s="47" t="str">
        <f t="shared" si="703"/>
        <v/>
      </c>
      <c r="GA78" s="47" t="str">
        <f t="shared" si="703"/>
        <v/>
      </c>
      <c r="GB78" s="47" t="str">
        <f t="shared" si="703"/>
        <v/>
      </c>
      <c r="GC78" s="47" t="str">
        <f t="shared" si="703"/>
        <v/>
      </c>
      <c r="GD78" s="47" t="str">
        <f t="shared" si="703"/>
        <v/>
      </c>
      <c r="GE78" s="47" t="str">
        <f t="shared" si="703"/>
        <v/>
      </c>
      <c r="GF78" s="47" t="str">
        <f t="shared" si="703"/>
        <v/>
      </c>
      <c r="GG78" s="47" t="str">
        <f t="shared" si="701"/>
        <v/>
      </c>
      <c r="GH78" s="47" t="str">
        <f t="shared" si="701"/>
        <v/>
      </c>
      <c r="GI78" s="47" t="str">
        <f t="shared" si="701"/>
        <v/>
      </c>
      <c r="GJ78" s="47" t="str">
        <f t="shared" si="701"/>
        <v/>
      </c>
      <c r="GK78" s="47" t="str">
        <f t="shared" si="701"/>
        <v/>
      </c>
      <c r="GL78" s="47" t="str">
        <f t="shared" si="701"/>
        <v/>
      </c>
      <c r="GM78" s="47" t="str">
        <f t="shared" si="701"/>
        <v/>
      </c>
      <c r="GN78" s="47" t="str">
        <f t="shared" si="701"/>
        <v/>
      </c>
      <c r="GO78" s="47" t="str">
        <f t="shared" si="701"/>
        <v/>
      </c>
      <c r="GP78" s="47" t="str">
        <f t="shared" si="701"/>
        <v/>
      </c>
      <c r="GQ78" s="47" t="str">
        <f t="shared" si="701"/>
        <v/>
      </c>
      <c r="GR78" s="47" t="str">
        <f t="shared" si="701"/>
        <v/>
      </c>
      <c r="GS78" s="47" t="str">
        <f t="shared" si="701"/>
        <v/>
      </c>
      <c r="GT78" s="47" t="str">
        <f t="shared" si="701"/>
        <v/>
      </c>
      <c r="GU78" s="47" t="str">
        <f t="shared" si="701"/>
        <v/>
      </c>
      <c r="GV78" s="47" t="str">
        <f t="shared" si="701"/>
        <v/>
      </c>
      <c r="GW78" s="47" t="str">
        <f t="shared" si="701"/>
        <v/>
      </c>
      <c r="GX78" s="47" t="str">
        <f t="shared" si="701"/>
        <v/>
      </c>
      <c r="GY78" s="47" t="str">
        <f t="shared" si="701"/>
        <v/>
      </c>
      <c r="GZ78" s="47" t="str">
        <f t="shared" si="701"/>
        <v/>
      </c>
      <c r="HA78" s="47" t="str">
        <f t="shared" si="701"/>
        <v/>
      </c>
      <c r="HB78" s="47" t="str">
        <f t="shared" si="701"/>
        <v/>
      </c>
      <c r="HC78" s="47" t="str">
        <f t="shared" si="701"/>
        <v/>
      </c>
      <c r="HD78" s="47" t="str">
        <f t="shared" si="701"/>
        <v/>
      </c>
      <c r="HE78" s="47" t="str">
        <f t="shared" si="701"/>
        <v/>
      </c>
      <c r="HF78" s="47" t="str">
        <f t="shared" si="701"/>
        <v/>
      </c>
      <c r="HG78" s="47" t="str">
        <f t="shared" si="701"/>
        <v/>
      </c>
      <c r="HH78" s="47" t="str">
        <f t="shared" si="701"/>
        <v/>
      </c>
      <c r="HI78" s="47" t="str">
        <f t="shared" si="701"/>
        <v/>
      </c>
      <c r="HJ78" s="47" t="str">
        <f t="shared" si="701"/>
        <v/>
      </c>
      <c r="HK78" s="47" t="str">
        <f t="shared" si="701"/>
        <v/>
      </c>
      <c r="HL78" s="47" t="str">
        <f t="shared" si="701"/>
        <v/>
      </c>
      <c r="HM78" s="47" t="str">
        <f t="shared" si="701"/>
        <v/>
      </c>
      <c r="HN78" s="47" t="str">
        <f t="shared" si="701"/>
        <v/>
      </c>
      <c r="HO78" s="47" t="str">
        <f t="shared" si="701"/>
        <v/>
      </c>
      <c r="HP78" s="165" t="e">
        <f t="shared" si="483"/>
        <v>#N/A</v>
      </c>
      <c r="HQ78" s="165" t="e">
        <f t="shared" si="484"/>
        <v>#N/A</v>
      </c>
      <c r="HR78" s="165" t="e">
        <f t="shared" si="485"/>
        <v>#N/A</v>
      </c>
      <c r="HS78" s="165" t="e">
        <f t="shared" si="486"/>
        <v>#N/A</v>
      </c>
      <c r="HT78" s="165" t="e">
        <f t="shared" si="487"/>
        <v>#N/A</v>
      </c>
      <c r="HU78" s="165" t="e">
        <f t="shared" si="488"/>
        <v>#N/A</v>
      </c>
      <c r="HV78" s="165" t="e">
        <f t="shared" si="489"/>
        <v>#N/A</v>
      </c>
      <c r="HW78" s="165" t="e">
        <f t="shared" si="490"/>
        <v>#N/A</v>
      </c>
      <c r="HX78" s="165" t="e">
        <f t="shared" si="491"/>
        <v>#N/A</v>
      </c>
      <c r="HY78" s="165" t="e">
        <f t="shared" si="492"/>
        <v>#N/A</v>
      </c>
      <c r="HZ78" s="165" t="e">
        <f t="shared" si="493"/>
        <v>#N/A</v>
      </c>
      <c r="IA78" s="165" t="e">
        <f t="shared" si="494"/>
        <v>#N/A</v>
      </c>
      <c r="IB78" s="165" t="e">
        <f t="shared" si="495"/>
        <v>#N/A</v>
      </c>
      <c r="IC78" s="165" t="e">
        <f t="shared" si="496"/>
        <v>#N/A</v>
      </c>
      <c r="ID78" s="165" t="e">
        <f t="shared" si="497"/>
        <v>#N/A</v>
      </c>
      <c r="IE78" s="165" t="e">
        <f t="shared" si="498"/>
        <v>#N/A</v>
      </c>
      <c r="IF78" s="165" t="e">
        <f t="shared" si="499"/>
        <v>#N/A</v>
      </c>
      <c r="IG78" s="165" t="e">
        <f t="shared" si="500"/>
        <v>#N/A</v>
      </c>
      <c r="IH78" s="165" t="e">
        <f t="shared" si="501"/>
        <v>#N/A</v>
      </c>
      <c r="II78" s="165" t="e">
        <f t="shared" si="502"/>
        <v>#N/A</v>
      </c>
      <c r="IJ78" s="165" t="e">
        <f t="shared" si="503"/>
        <v>#N/A</v>
      </c>
      <c r="IK78" s="165" t="e">
        <f t="shared" si="504"/>
        <v>#N/A</v>
      </c>
      <c r="IL78" s="165" t="e">
        <f t="shared" si="505"/>
        <v>#N/A</v>
      </c>
      <c r="IM78" s="165" t="e">
        <f t="shared" si="506"/>
        <v>#N/A</v>
      </c>
      <c r="IN78" s="165" t="e">
        <f t="shared" si="507"/>
        <v>#N/A</v>
      </c>
      <c r="IO78" s="165" t="e">
        <f t="shared" si="508"/>
        <v>#N/A</v>
      </c>
      <c r="IP78" s="165" t="e">
        <f t="shared" si="509"/>
        <v>#N/A</v>
      </c>
      <c r="IQ78" s="165" t="e">
        <f t="shared" si="510"/>
        <v>#N/A</v>
      </c>
      <c r="IR78" s="165" t="e">
        <f t="shared" si="511"/>
        <v>#N/A</v>
      </c>
      <c r="IS78" s="165" t="e">
        <f t="shared" si="512"/>
        <v>#N/A</v>
      </c>
      <c r="IT78" s="165" t="e">
        <f t="shared" si="513"/>
        <v>#N/A</v>
      </c>
      <c r="IU78" s="165" t="e">
        <f t="shared" si="514"/>
        <v>#N/A</v>
      </c>
      <c r="IV78" s="165" t="e">
        <f t="shared" si="515"/>
        <v>#N/A</v>
      </c>
      <c r="IW78" s="165" t="e">
        <f t="shared" si="516"/>
        <v>#N/A</v>
      </c>
      <c r="IX78" s="165" t="e">
        <f t="shared" si="517"/>
        <v>#N/A</v>
      </c>
      <c r="IY78" s="165" t="e">
        <f t="shared" si="518"/>
        <v>#N/A</v>
      </c>
      <c r="IZ78" s="165" t="e">
        <f t="shared" si="519"/>
        <v>#N/A</v>
      </c>
      <c r="JA78" s="165" t="e">
        <f t="shared" si="520"/>
        <v>#N/A</v>
      </c>
      <c r="JB78" s="165" t="e">
        <f t="shared" si="521"/>
        <v>#N/A</v>
      </c>
      <c r="JC78" s="165" t="e">
        <f t="shared" si="522"/>
        <v>#N/A</v>
      </c>
      <c r="JD78" s="165" t="e">
        <f t="shared" si="523"/>
        <v>#N/A</v>
      </c>
      <c r="JE78" s="165" t="e">
        <f t="shared" si="524"/>
        <v>#N/A</v>
      </c>
      <c r="JF78" s="165" t="e">
        <f t="shared" si="525"/>
        <v>#N/A</v>
      </c>
      <c r="JG78" s="165" t="e">
        <f t="shared" si="526"/>
        <v>#N/A</v>
      </c>
      <c r="JH78" s="165" t="e">
        <f t="shared" si="527"/>
        <v>#N/A</v>
      </c>
      <c r="JI78" s="165" t="e">
        <f t="shared" si="528"/>
        <v>#N/A</v>
      </c>
      <c r="JJ78" s="165" t="e">
        <f t="shared" si="529"/>
        <v>#N/A</v>
      </c>
      <c r="JK78" s="165" t="e">
        <f t="shared" si="530"/>
        <v>#N/A</v>
      </c>
      <c r="JL78" s="165" t="e">
        <f t="shared" si="531"/>
        <v>#N/A</v>
      </c>
      <c r="JM78" s="165" t="e">
        <f t="shared" si="532"/>
        <v>#N/A</v>
      </c>
      <c r="JN78" s="165" t="e">
        <f t="shared" si="533"/>
        <v>#N/A</v>
      </c>
      <c r="JO78" s="165" t="e">
        <f t="shared" si="534"/>
        <v>#N/A</v>
      </c>
      <c r="JP78" s="165" t="e">
        <f t="shared" si="535"/>
        <v>#N/A</v>
      </c>
      <c r="JQ78" s="165" t="e">
        <f t="shared" si="536"/>
        <v>#N/A</v>
      </c>
      <c r="JR78" s="165" t="e">
        <f t="shared" si="537"/>
        <v>#N/A</v>
      </c>
      <c r="JS78" s="165" t="e">
        <f t="shared" si="538"/>
        <v>#N/A</v>
      </c>
      <c r="JT78" s="165" t="e">
        <f t="shared" si="539"/>
        <v>#N/A</v>
      </c>
      <c r="JU78" s="165" t="e">
        <f t="shared" si="540"/>
        <v>#N/A</v>
      </c>
      <c r="JV78" s="165" t="e">
        <f t="shared" si="541"/>
        <v>#N/A</v>
      </c>
      <c r="JW78" s="165" t="e">
        <f t="shared" si="542"/>
        <v>#N/A</v>
      </c>
      <c r="JX78" s="165" t="e">
        <f t="shared" si="543"/>
        <v>#N/A</v>
      </c>
      <c r="JY78" s="165" t="e">
        <f t="shared" si="544"/>
        <v>#N/A</v>
      </c>
      <c r="JZ78" s="165" t="e">
        <f t="shared" si="545"/>
        <v>#N/A</v>
      </c>
      <c r="KA78" s="165" t="e">
        <f t="shared" si="546"/>
        <v>#N/A</v>
      </c>
      <c r="KB78" s="165" t="e">
        <f t="shared" si="547"/>
        <v>#N/A</v>
      </c>
      <c r="KC78" s="165" t="e">
        <f t="shared" si="548"/>
        <v>#N/A</v>
      </c>
      <c r="KD78" s="165" t="e">
        <f t="shared" si="549"/>
        <v>#N/A</v>
      </c>
      <c r="KE78" s="165" t="e">
        <f t="shared" si="550"/>
        <v>#N/A</v>
      </c>
      <c r="KF78" s="165" t="e">
        <f t="shared" si="551"/>
        <v>#N/A</v>
      </c>
      <c r="KG78" s="165" t="e">
        <f t="shared" si="552"/>
        <v>#N/A</v>
      </c>
      <c r="KH78" s="165" t="e">
        <f t="shared" si="553"/>
        <v>#N/A</v>
      </c>
      <c r="KI78" s="165" t="e">
        <f t="shared" si="554"/>
        <v>#N/A</v>
      </c>
      <c r="KJ78" s="165" t="e">
        <f t="shared" si="555"/>
        <v>#N/A</v>
      </c>
      <c r="KK78" s="165" t="e">
        <f t="shared" si="556"/>
        <v>#N/A</v>
      </c>
      <c r="KL78" s="165" t="e">
        <f t="shared" si="557"/>
        <v>#N/A</v>
      </c>
      <c r="KM78" s="165" t="e">
        <f t="shared" si="558"/>
        <v>#N/A</v>
      </c>
      <c r="KN78" s="165" t="e">
        <f t="shared" si="559"/>
        <v>#N/A</v>
      </c>
      <c r="KO78" s="165" t="e">
        <f t="shared" si="560"/>
        <v>#N/A</v>
      </c>
      <c r="KP78" s="165" t="e">
        <f t="shared" si="561"/>
        <v>#N/A</v>
      </c>
      <c r="KQ78" s="165" t="e">
        <f t="shared" si="562"/>
        <v>#N/A</v>
      </c>
      <c r="KR78" s="165" t="e">
        <f t="shared" si="563"/>
        <v>#N/A</v>
      </c>
      <c r="KS78" s="165" t="e">
        <f t="shared" si="564"/>
        <v>#N/A</v>
      </c>
      <c r="KT78" s="165" t="e">
        <f t="shared" si="565"/>
        <v>#N/A</v>
      </c>
      <c r="KU78" s="165" t="e">
        <f t="shared" si="566"/>
        <v>#N/A</v>
      </c>
      <c r="KV78" s="165" t="e">
        <f t="shared" si="567"/>
        <v>#N/A</v>
      </c>
      <c r="KW78" s="165" t="e">
        <f t="shared" si="568"/>
        <v>#N/A</v>
      </c>
      <c r="KX78" s="165" t="e">
        <f t="shared" si="569"/>
        <v>#N/A</v>
      </c>
      <c r="KY78" s="165" t="e">
        <f t="shared" si="570"/>
        <v>#N/A</v>
      </c>
      <c r="KZ78" s="165" t="e">
        <f t="shared" si="571"/>
        <v>#N/A</v>
      </c>
      <c r="LA78" s="165" t="e">
        <f t="shared" si="572"/>
        <v>#N/A</v>
      </c>
      <c r="LB78" s="165" t="e">
        <f t="shared" si="573"/>
        <v>#N/A</v>
      </c>
      <c r="LC78" s="165" t="e">
        <f t="shared" si="574"/>
        <v>#N/A</v>
      </c>
      <c r="LD78" s="165" t="e">
        <f t="shared" si="575"/>
        <v>#N/A</v>
      </c>
      <c r="LE78" s="165" t="e">
        <f t="shared" si="576"/>
        <v>#N/A</v>
      </c>
      <c r="LF78" s="165" t="e">
        <f t="shared" si="577"/>
        <v>#N/A</v>
      </c>
      <c r="LG78" s="165" t="e">
        <f t="shared" si="578"/>
        <v>#N/A</v>
      </c>
      <c r="LH78" s="165" t="e">
        <f t="shared" si="579"/>
        <v>#N/A</v>
      </c>
      <c r="LI78" s="165" t="e">
        <f t="shared" si="580"/>
        <v>#N/A</v>
      </c>
      <c r="LJ78" s="165" t="e">
        <f t="shared" si="581"/>
        <v>#N/A</v>
      </c>
      <c r="LK78" s="165" t="e">
        <f t="shared" si="582"/>
        <v>#N/A</v>
      </c>
      <c r="LL78" s="165" t="e">
        <f t="shared" si="583"/>
        <v>#N/A</v>
      </c>
      <c r="LM78" s="165" t="e">
        <f t="shared" si="584"/>
        <v>#N/A</v>
      </c>
      <c r="LN78" s="165" t="e">
        <f t="shared" si="585"/>
        <v>#N/A</v>
      </c>
      <c r="LO78" s="165" t="e">
        <f t="shared" si="586"/>
        <v>#N/A</v>
      </c>
      <c r="LP78" s="165" t="e">
        <f t="shared" si="587"/>
        <v>#N/A</v>
      </c>
      <c r="LQ78" s="165" t="e">
        <f t="shared" si="588"/>
        <v>#N/A</v>
      </c>
      <c r="LR78" s="165" t="e">
        <f t="shared" si="589"/>
        <v>#N/A</v>
      </c>
      <c r="LS78" s="165" t="e">
        <f t="shared" si="590"/>
        <v>#N/A</v>
      </c>
      <c r="LT78" s="165" t="e">
        <f t="shared" si="591"/>
        <v>#N/A</v>
      </c>
      <c r="LU78" s="165" t="e">
        <f t="shared" si="592"/>
        <v>#N/A</v>
      </c>
      <c r="LV78" s="165" t="e">
        <f t="shared" si="593"/>
        <v>#N/A</v>
      </c>
      <c r="LW78" s="165" t="e">
        <f t="shared" si="594"/>
        <v>#N/A</v>
      </c>
      <c r="LX78" s="165" t="e">
        <f t="shared" si="595"/>
        <v>#N/A</v>
      </c>
      <c r="LY78" s="165" t="e">
        <f t="shared" si="596"/>
        <v>#N/A</v>
      </c>
      <c r="LZ78" s="165" t="e">
        <f t="shared" si="597"/>
        <v>#N/A</v>
      </c>
      <c r="MA78" s="165" t="e">
        <f t="shared" si="598"/>
        <v>#N/A</v>
      </c>
      <c r="MB78" s="165" t="e">
        <f t="shared" si="599"/>
        <v>#N/A</v>
      </c>
      <c r="MC78" s="165" t="e">
        <f t="shared" si="600"/>
        <v>#N/A</v>
      </c>
      <c r="MD78" s="165" t="e">
        <f t="shared" si="601"/>
        <v>#N/A</v>
      </c>
      <c r="ME78" s="165" t="e">
        <f t="shared" si="602"/>
        <v>#N/A</v>
      </c>
      <c r="MF78" s="165" t="e">
        <f t="shared" si="603"/>
        <v>#N/A</v>
      </c>
      <c r="MG78" s="165" t="e">
        <f t="shared" si="604"/>
        <v>#N/A</v>
      </c>
      <c r="MH78" s="165" t="e">
        <f t="shared" si="605"/>
        <v>#N/A</v>
      </c>
      <c r="MI78" s="165" t="e">
        <f t="shared" si="606"/>
        <v>#N/A</v>
      </c>
      <c r="MJ78" s="165" t="e">
        <f t="shared" si="607"/>
        <v>#N/A</v>
      </c>
      <c r="MK78" s="165" t="e">
        <f t="shared" si="608"/>
        <v>#N/A</v>
      </c>
      <c r="ML78" s="165" t="e">
        <f t="shared" si="609"/>
        <v>#N/A</v>
      </c>
      <c r="MM78" s="165" t="e">
        <f t="shared" si="610"/>
        <v>#N/A</v>
      </c>
      <c r="MN78" s="165" t="e">
        <f t="shared" si="611"/>
        <v>#N/A</v>
      </c>
      <c r="MO78" s="165" t="e">
        <f t="shared" si="612"/>
        <v>#N/A</v>
      </c>
      <c r="MP78" s="165" t="e">
        <f t="shared" si="613"/>
        <v>#N/A</v>
      </c>
      <c r="MQ78" s="165" t="e">
        <f t="shared" si="614"/>
        <v>#N/A</v>
      </c>
      <c r="MR78" s="165" t="e">
        <f t="shared" si="615"/>
        <v>#N/A</v>
      </c>
      <c r="MS78" s="165" t="e">
        <f t="shared" si="616"/>
        <v>#N/A</v>
      </c>
      <c r="MT78" s="165" t="e">
        <f t="shared" si="617"/>
        <v>#N/A</v>
      </c>
      <c r="MU78" s="165" t="e">
        <f t="shared" si="618"/>
        <v>#N/A</v>
      </c>
      <c r="MV78" s="165" t="e">
        <f t="shared" si="619"/>
        <v>#N/A</v>
      </c>
      <c r="MW78" s="165" t="e">
        <f t="shared" si="620"/>
        <v>#N/A</v>
      </c>
      <c r="MX78" s="165" t="e">
        <f t="shared" si="621"/>
        <v>#N/A</v>
      </c>
      <c r="MY78" s="165" t="e">
        <f t="shared" si="622"/>
        <v>#N/A</v>
      </c>
      <c r="MZ78" s="165" t="e">
        <f t="shared" si="623"/>
        <v>#N/A</v>
      </c>
      <c r="NA78" s="165" t="e">
        <f t="shared" si="624"/>
        <v>#N/A</v>
      </c>
      <c r="NB78" s="165" t="e">
        <f t="shared" si="625"/>
        <v>#N/A</v>
      </c>
      <c r="NC78" s="165" t="e">
        <f t="shared" si="626"/>
        <v>#N/A</v>
      </c>
      <c r="ND78" s="165" t="e">
        <f t="shared" si="627"/>
        <v>#N/A</v>
      </c>
      <c r="NE78" s="165" t="e">
        <f t="shared" si="628"/>
        <v>#N/A</v>
      </c>
      <c r="NF78" s="165" t="e">
        <f t="shared" si="629"/>
        <v>#N/A</v>
      </c>
      <c r="NG78" s="165" t="e">
        <f t="shared" si="630"/>
        <v>#N/A</v>
      </c>
      <c r="NH78" s="165" t="e">
        <f t="shared" si="631"/>
        <v>#N/A</v>
      </c>
      <c r="NI78" s="165" t="e">
        <f t="shared" si="632"/>
        <v>#N/A</v>
      </c>
      <c r="NJ78" s="165" t="e">
        <f t="shared" si="633"/>
        <v>#N/A</v>
      </c>
      <c r="NK78" s="165" t="e">
        <f t="shared" si="634"/>
        <v>#N/A</v>
      </c>
      <c r="NL78" s="165" t="e">
        <f t="shared" si="635"/>
        <v>#N/A</v>
      </c>
      <c r="NM78" s="165" t="e">
        <f t="shared" si="636"/>
        <v>#N/A</v>
      </c>
      <c r="NN78" s="165" t="e">
        <f t="shared" si="637"/>
        <v>#N/A</v>
      </c>
      <c r="NO78" s="165" t="e">
        <f t="shared" si="638"/>
        <v>#N/A</v>
      </c>
      <c r="NP78" s="165" t="e">
        <f t="shared" si="639"/>
        <v>#N/A</v>
      </c>
      <c r="NQ78" s="165" t="e">
        <f t="shared" si="640"/>
        <v>#N/A</v>
      </c>
      <c r="NR78" s="165" t="e">
        <f t="shared" si="641"/>
        <v>#N/A</v>
      </c>
      <c r="NS78" s="165" t="e">
        <f t="shared" si="642"/>
        <v>#N/A</v>
      </c>
      <c r="NT78" s="165" t="e">
        <f t="shared" si="643"/>
        <v>#N/A</v>
      </c>
      <c r="NU78" s="165" t="e">
        <f t="shared" si="644"/>
        <v>#N/A</v>
      </c>
      <c r="NV78" s="165" t="e">
        <f t="shared" si="645"/>
        <v>#N/A</v>
      </c>
      <c r="NW78" s="165" t="e">
        <f t="shared" si="646"/>
        <v>#N/A</v>
      </c>
      <c r="NX78" s="165" t="e">
        <f t="shared" si="647"/>
        <v>#N/A</v>
      </c>
      <c r="NY78" s="165" t="e">
        <f t="shared" si="648"/>
        <v>#N/A</v>
      </c>
      <c r="NZ78" s="165" t="e">
        <f t="shared" si="649"/>
        <v>#N/A</v>
      </c>
      <c r="OA78" s="165" t="e">
        <f t="shared" si="650"/>
        <v>#N/A</v>
      </c>
      <c r="OB78" s="165" t="e">
        <f t="shared" si="651"/>
        <v>#N/A</v>
      </c>
      <c r="OC78" s="165" t="e">
        <f t="shared" si="652"/>
        <v>#N/A</v>
      </c>
      <c r="OD78" s="165" t="e">
        <f t="shared" si="653"/>
        <v>#N/A</v>
      </c>
      <c r="OE78" s="165" t="e">
        <f t="shared" si="654"/>
        <v>#N/A</v>
      </c>
      <c r="OF78" s="165" t="e">
        <f t="shared" si="655"/>
        <v>#N/A</v>
      </c>
      <c r="OG78" s="165" t="e">
        <f t="shared" si="656"/>
        <v>#N/A</v>
      </c>
      <c r="OH78" s="165" t="e">
        <f t="shared" si="657"/>
        <v>#N/A</v>
      </c>
      <c r="OI78" s="165" t="e">
        <f t="shared" si="658"/>
        <v>#N/A</v>
      </c>
      <c r="OJ78" s="165" t="e">
        <f t="shared" si="659"/>
        <v>#N/A</v>
      </c>
      <c r="OK78" s="165" t="e">
        <f t="shared" si="660"/>
        <v>#N/A</v>
      </c>
      <c r="OL78" s="165" t="e">
        <f t="shared" si="661"/>
        <v>#N/A</v>
      </c>
      <c r="OM78" s="165" t="e">
        <f t="shared" si="662"/>
        <v>#N/A</v>
      </c>
      <c r="ON78" s="165" t="e">
        <f t="shared" si="663"/>
        <v>#N/A</v>
      </c>
      <c r="OO78" s="165" t="e">
        <f t="shared" si="664"/>
        <v>#N/A</v>
      </c>
      <c r="OP78" s="165" t="e">
        <f t="shared" si="665"/>
        <v>#N/A</v>
      </c>
      <c r="OQ78" s="165" t="e">
        <f t="shared" si="666"/>
        <v>#N/A</v>
      </c>
      <c r="OR78" s="165" t="e">
        <f t="shared" si="667"/>
        <v>#N/A</v>
      </c>
      <c r="OS78" s="165" t="e">
        <f t="shared" si="668"/>
        <v>#N/A</v>
      </c>
      <c r="OT78" s="165" t="e">
        <f t="shared" si="669"/>
        <v>#N/A</v>
      </c>
      <c r="OU78" s="165" t="e">
        <f t="shared" si="670"/>
        <v>#N/A</v>
      </c>
      <c r="OV78" s="165" t="e">
        <f t="shared" si="671"/>
        <v>#N/A</v>
      </c>
      <c r="OW78" s="165" t="e">
        <f t="shared" si="672"/>
        <v>#N/A</v>
      </c>
      <c r="OX78" s="165" t="e">
        <f t="shared" si="673"/>
        <v>#N/A</v>
      </c>
      <c r="OY78" s="165" t="e">
        <f t="shared" si="674"/>
        <v>#N/A</v>
      </c>
      <c r="OZ78" s="165" t="e">
        <f t="shared" si="675"/>
        <v>#N/A</v>
      </c>
      <c r="PA78" s="165" t="e">
        <f t="shared" si="676"/>
        <v>#N/A</v>
      </c>
      <c r="PB78" s="165" t="e">
        <f t="shared" si="677"/>
        <v>#N/A</v>
      </c>
      <c r="PC78" s="165" t="e">
        <f t="shared" si="678"/>
        <v>#N/A</v>
      </c>
      <c r="PD78" s="165" t="e">
        <f t="shared" si="679"/>
        <v>#N/A</v>
      </c>
      <c r="PE78" s="165" t="e">
        <f t="shared" si="680"/>
        <v>#N/A</v>
      </c>
      <c r="PF78" s="165" t="e">
        <f t="shared" si="681"/>
        <v>#N/A</v>
      </c>
      <c r="PG78" s="165" t="e">
        <f t="shared" si="682"/>
        <v>#N/A</v>
      </c>
      <c r="PH78" s="165" t="e">
        <f t="shared" si="683"/>
        <v>#N/A</v>
      </c>
    </row>
    <row r="79" spans="1:424" hidden="1" x14ac:dyDescent="0.45">
      <c r="A79" s="4">
        <v>76</v>
      </c>
      <c r="B79" s="92" t="str">
        <f t="shared" si="684"/>
        <v/>
      </c>
      <c r="C79" s="91"/>
      <c r="D79" s="92" t="str">
        <f t="shared" si="685"/>
        <v/>
      </c>
      <c r="E79" s="120" t="str">
        <f t="shared" si="480"/>
        <v/>
      </c>
      <c r="F79" s="120" t="str">
        <f t="shared" si="481"/>
        <v/>
      </c>
      <c r="G79" s="71" t="str">
        <f t="shared" si="686"/>
        <v/>
      </c>
      <c r="H79" s="23"/>
      <c r="I79" s="55"/>
      <c r="J79" s="298"/>
      <c r="K79" s="72" t="str">
        <f>IF(AND(B79&gt;0,C79&gt;0,D79&gt;0),IF(ISBLANK(J79),IF(ISBLANK(H79),"",(D79-B79)*VLOOKUP(H79,VLookups!$A$4:$B$13,2,FALSE)),J79),"")</f>
        <v/>
      </c>
      <c r="L79" s="73" t="str">
        <f t="shared" si="482"/>
        <v/>
      </c>
      <c r="M79" s="91"/>
      <c r="N79" s="265" t="str">
        <f>IF(AND(M79&gt;0,C79&gt;0,NOT(K79="")),ABS(VLOOKUP($M$1,VLookups!$A$43:$B$44,2,FALSE)-_xlfn.NORM.DIST(M79,G79,K79,TRUE)),"")</f>
        <v/>
      </c>
      <c r="O79" s="90" t="str">
        <f>IF(AND($B79&gt;0,$C79&gt;0,$D79&gt;0,NOT(ISBLANK($H79))),_xlfn.NORM.INV(ABS(VLOOKUP($M$1,VLookups!$A$43:$B$44,2,FALSE)-O$3),$G79,$K79),"")</f>
        <v/>
      </c>
      <c r="P79" s="89" t="str">
        <f>IF(AND($B79&gt;0,$C79&gt;0,$D79&gt;0,NOT(ISBLANK($H79))),_xlfn.NORM.INV(ABS(VLOOKUP($M$1,VLookups!$A$43:$B$44,2,FALSE)-P$3),$G79,$K79),"")</f>
        <v/>
      </c>
      <c r="Q79" s="90" t="str">
        <f>IF(AND($B79&gt;0,$C79&gt;0,$D79&gt;0,NOT(ISBLANK($H79))),_xlfn.NORM.INV(ABS(VLOOKUP($M$1,VLookups!$A$43:$B$44,2,FALSE)-Q$3),$G79,$K79),"")</f>
        <v/>
      </c>
      <c r="R79" s="89" t="str">
        <f>IF(AND($B79&gt;0,$C79&gt;0,$D79&gt;0,NOT(ISBLANK($H79))),_xlfn.NORM.INV(ABS(VLOOKUP($M$1,VLookups!$A$43:$B$44,2,FALSE)-R$3),$G79,$K79),"")</f>
        <v/>
      </c>
      <c r="S79" s="90" t="str">
        <f>IF(AND($B79&gt;0,$C79&gt;0,$D79&gt;0,NOT(ISBLANK($H79))),_xlfn.NORM.INV(ABS(VLOOKUP($M$1,VLookups!$A$43:$B$44,2,FALSE)-S$3),$G79,$K79),"")</f>
        <v/>
      </c>
      <c r="T79" s="89" t="str">
        <f>IF(AND($B79&gt;0,$C79&gt;0,$D79&gt;0,NOT(ISBLANK($H79))),_xlfn.NORM.INV(ABS(VLOOKUP($M$1,VLookups!$A$43:$B$44,2,FALSE)-T$3),$G79,$K79),"")</f>
        <v/>
      </c>
      <c r="U79" s="5"/>
      <c r="V79" s="164" t="str">
        <f t="shared" si="687"/>
        <v/>
      </c>
      <c r="W79" s="47" t="str">
        <f t="shared" si="688"/>
        <v/>
      </c>
      <c r="X79" s="47" t="str">
        <f t="shared" si="702"/>
        <v/>
      </c>
      <c r="Y79" s="47" t="str">
        <f t="shared" si="702"/>
        <v/>
      </c>
      <c r="Z79" s="47" t="str">
        <f t="shared" si="702"/>
        <v/>
      </c>
      <c r="AA79" s="47" t="str">
        <f t="shared" si="702"/>
        <v/>
      </c>
      <c r="AB79" s="47" t="str">
        <f t="shared" si="702"/>
        <v/>
      </c>
      <c r="AC79" s="47" t="str">
        <f t="shared" si="702"/>
        <v/>
      </c>
      <c r="AD79" s="47" t="str">
        <f t="shared" si="702"/>
        <v/>
      </c>
      <c r="AE79" s="47" t="str">
        <f t="shared" si="702"/>
        <v/>
      </c>
      <c r="AF79" s="47" t="str">
        <f t="shared" si="702"/>
        <v/>
      </c>
      <c r="AG79" s="47" t="str">
        <f t="shared" si="702"/>
        <v/>
      </c>
      <c r="AH79" s="47" t="str">
        <f t="shared" si="702"/>
        <v/>
      </c>
      <c r="AI79" s="47" t="str">
        <f t="shared" si="702"/>
        <v/>
      </c>
      <c r="AJ79" s="47" t="str">
        <f t="shared" si="702"/>
        <v/>
      </c>
      <c r="AK79" s="47" t="str">
        <f t="shared" si="702"/>
        <v/>
      </c>
      <c r="AL79" s="47" t="str">
        <f t="shared" si="702"/>
        <v/>
      </c>
      <c r="AM79" s="47" t="str">
        <f t="shared" si="702"/>
        <v/>
      </c>
      <c r="AN79" s="47" t="str">
        <f t="shared" si="702"/>
        <v/>
      </c>
      <c r="AO79" s="47" t="str">
        <f t="shared" si="702"/>
        <v/>
      </c>
      <c r="AP79" s="47" t="str">
        <f t="shared" si="702"/>
        <v/>
      </c>
      <c r="AQ79" s="47" t="str">
        <f t="shared" si="702"/>
        <v/>
      </c>
      <c r="AR79" s="47" t="str">
        <f t="shared" si="702"/>
        <v/>
      </c>
      <c r="AS79" s="47" t="str">
        <f t="shared" si="702"/>
        <v/>
      </c>
      <c r="AT79" s="47" t="str">
        <f t="shared" si="702"/>
        <v/>
      </c>
      <c r="AU79" s="47" t="str">
        <f t="shared" si="702"/>
        <v/>
      </c>
      <c r="AV79" s="47" t="str">
        <f t="shared" si="702"/>
        <v/>
      </c>
      <c r="AW79" s="47" t="str">
        <f t="shared" si="702"/>
        <v/>
      </c>
      <c r="AX79" s="47" t="str">
        <f t="shared" si="702"/>
        <v/>
      </c>
      <c r="AY79" s="47" t="str">
        <f t="shared" si="702"/>
        <v/>
      </c>
      <c r="AZ79" s="47" t="str">
        <f t="shared" si="702"/>
        <v/>
      </c>
      <c r="BA79" s="47" t="str">
        <f t="shared" si="702"/>
        <v/>
      </c>
      <c r="BB79" s="47" t="str">
        <f t="shared" si="702"/>
        <v/>
      </c>
      <c r="BC79" s="47" t="str">
        <f t="shared" si="702"/>
        <v/>
      </c>
      <c r="BD79" s="47" t="str">
        <f t="shared" si="702"/>
        <v/>
      </c>
      <c r="BE79" s="47" t="str">
        <f t="shared" si="702"/>
        <v/>
      </c>
      <c r="BF79" s="47" t="str">
        <f t="shared" si="702"/>
        <v/>
      </c>
      <c r="BG79" s="47" t="str">
        <f t="shared" si="702"/>
        <v/>
      </c>
      <c r="BH79" s="47" t="str">
        <f t="shared" si="702"/>
        <v/>
      </c>
      <c r="BI79" s="47" t="str">
        <f t="shared" si="702"/>
        <v/>
      </c>
      <c r="BJ79" s="47" t="str">
        <f t="shared" si="702"/>
        <v/>
      </c>
      <c r="BK79" s="47" t="str">
        <f t="shared" si="702"/>
        <v/>
      </c>
      <c r="BL79" s="47" t="str">
        <f t="shared" si="702"/>
        <v/>
      </c>
      <c r="BM79" s="47" t="str">
        <f t="shared" si="702"/>
        <v/>
      </c>
      <c r="BN79" s="47" t="str">
        <f t="shared" si="702"/>
        <v/>
      </c>
      <c r="BO79" s="47" t="str">
        <f t="shared" si="702"/>
        <v/>
      </c>
      <c r="BP79" s="47" t="str">
        <f t="shared" si="702"/>
        <v/>
      </c>
      <c r="BQ79" s="47" t="str">
        <f t="shared" si="702"/>
        <v/>
      </c>
      <c r="BR79" s="47" t="str">
        <f t="shared" si="702"/>
        <v/>
      </c>
      <c r="BS79" s="47" t="str">
        <f t="shared" si="702"/>
        <v/>
      </c>
      <c r="BT79" s="47" t="str">
        <f t="shared" si="702"/>
        <v/>
      </c>
      <c r="BU79" s="47" t="str">
        <f t="shared" si="702"/>
        <v/>
      </c>
      <c r="BV79" s="47" t="str">
        <f t="shared" si="702"/>
        <v/>
      </c>
      <c r="BW79" s="47" t="str">
        <f t="shared" si="702"/>
        <v/>
      </c>
      <c r="BX79" s="47" t="str">
        <f t="shared" si="702"/>
        <v/>
      </c>
      <c r="BY79" s="47" t="str">
        <f t="shared" si="702"/>
        <v/>
      </c>
      <c r="BZ79" s="47" t="str">
        <f t="shared" si="702"/>
        <v/>
      </c>
      <c r="CA79" s="47" t="str">
        <f t="shared" si="702"/>
        <v/>
      </c>
      <c r="CB79" s="47" t="str">
        <f t="shared" si="702"/>
        <v/>
      </c>
      <c r="CC79" s="47" t="str">
        <f t="shared" si="702"/>
        <v/>
      </c>
      <c r="CD79" s="47" t="str">
        <f t="shared" si="702"/>
        <v/>
      </c>
      <c r="CE79" s="47" t="str">
        <f t="shared" si="702"/>
        <v/>
      </c>
      <c r="CF79" s="47" t="str">
        <f t="shared" si="702"/>
        <v/>
      </c>
      <c r="CG79" s="47" t="str">
        <f t="shared" si="702"/>
        <v/>
      </c>
      <c r="CH79" s="47" t="str">
        <f t="shared" si="702"/>
        <v/>
      </c>
      <c r="CI79" s="47" t="str">
        <f t="shared" si="702"/>
        <v/>
      </c>
      <c r="CJ79" s="47" t="str">
        <f t="shared" si="700"/>
        <v/>
      </c>
      <c r="CK79" s="47" t="str">
        <f t="shared" si="700"/>
        <v/>
      </c>
      <c r="CL79" s="47" t="str">
        <f t="shared" si="700"/>
        <v/>
      </c>
      <c r="CM79" s="47" t="str">
        <f t="shared" si="700"/>
        <v/>
      </c>
      <c r="CN79" s="47" t="str">
        <f t="shared" si="700"/>
        <v/>
      </c>
      <c r="CO79" s="47" t="str">
        <f t="shared" si="700"/>
        <v/>
      </c>
      <c r="CP79" s="47" t="str">
        <f t="shared" si="700"/>
        <v/>
      </c>
      <c r="CQ79" s="47" t="str">
        <f t="shared" si="700"/>
        <v/>
      </c>
      <c r="CR79" s="47" t="str">
        <f t="shared" si="700"/>
        <v/>
      </c>
      <c r="CS79" s="47" t="str">
        <f t="shared" si="700"/>
        <v/>
      </c>
      <c r="CT79" s="47" t="str">
        <f t="shared" si="700"/>
        <v/>
      </c>
      <c r="CU79" s="47" t="str">
        <f t="shared" si="700"/>
        <v/>
      </c>
      <c r="CV79" s="47" t="str">
        <f t="shared" si="700"/>
        <v/>
      </c>
      <c r="CW79" s="47" t="str">
        <f t="shared" si="700"/>
        <v/>
      </c>
      <c r="CX79" s="47" t="str">
        <f t="shared" si="700"/>
        <v/>
      </c>
      <c r="CY79" s="47" t="str">
        <f t="shared" si="700"/>
        <v/>
      </c>
      <c r="CZ79" s="47" t="str">
        <f t="shared" si="700"/>
        <v/>
      </c>
      <c r="DA79" s="47" t="str">
        <f t="shared" si="700"/>
        <v/>
      </c>
      <c r="DB79" s="47" t="str">
        <f t="shared" si="700"/>
        <v/>
      </c>
      <c r="DC79" s="47" t="str">
        <f t="shared" si="700"/>
        <v/>
      </c>
      <c r="DD79" s="47" t="str">
        <f t="shared" si="700"/>
        <v/>
      </c>
      <c r="DE79" s="47" t="str">
        <f t="shared" si="700"/>
        <v/>
      </c>
      <c r="DF79" s="47" t="str">
        <f t="shared" si="700"/>
        <v/>
      </c>
      <c r="DG79" s="47" t="str">
        <f t="shared" si="700"/>
        <v/>
      </c>
      <c r="DH79" s="47" t="str">
        <f t="shared" si="700"/>
        <v/>
      </c>
      <c r="DI79" s="47" t="str">
        <f t="shared" si="700"/>
        <v/>
      </c>
      <c r="DJ79" s="47" t="str">
        <f t="shared" si="700"/>
        <v/>
      </c>
      <c r="DK79" s="47" t="str">
        <f t="shared" si="700"/>
        <v/>
      </c>
      <c r="DL79" s="47" t="str">
        <f t="shared" si="700"/>
        <v/>
      </c>
      <c r="DM79" s="47" t="str">
        <f t="shared" si="700"/>
        <v/>
      </c>
      <c r="DN79" s="47" t="str">
        <f t="shared" si="700"/>
        <v/>
      </c>
      <c r="DO79" s="47" t="str">
        <f t="shared" si="700"/>
        <v/>
      </c>
      <c r="DP79" s="47" t="str">
        <f t="shared" si="700"/>
        <v/>
      </c>
      <c r="DQ79" s="47" t="str">
        <f t="shared" si="700"/>
        <v/>
      </c>
      <c r="DR79" s="47" t="str">
        <f t="shared" si="700"/>
        <v/>
      </c>
      <c r="DS79" s="179" t="str">
        <f t="shared" si="690"/>
        <v/>
      </c>
      <c r="DT79" s="47" t="str">
        <f t="shared" si="691"/>
        <v/>
      </c>
      <c r="DU79" s="47" t="str">
        <f t="shared" si="703"/>
        <v/>
      </c>
      <c r="DV79" s="47" t="str">
        <f t="shared" si="703"/>
        <v/>
      </c>
      <c r="DW79" s="47" t="str">
        <f t="shared" si="703"/>
        <v/>
      </c>
      <c r="DX79" s="47" t="str">
        <f t="shared" si="703"/>
        <v/>
      </c>
      <c r="DY79" s="47" t="str">
        <f t="shared" si="703"/>
        <v/>
      </c>
      <c r="DZ79" s="47" t="str">
        <f t="shared" si="703"/>
        <v/>
      </c>
      <c r="EA79" s="47" t="str">
        <f t="shared" si="703"/>
        <v/>
      </c>
      <c r="EB79" s="47" t="str">
        <f t="shared" si="703"/>
        <v/>
      </c>
      <c r="EC79" s="47" t="str">
        <f t="shared" si="703"/>
        <v/>
      </c>
      <c r="ED79" s="47" t="str">
        <f t="shared" si="703"/>
        <v/>
      </c>
      <c r="EE79" s="47" t="str">
        <f t="shared" si="703"/>
        <v/>
      </c>
      <c r="EF79" s="47" t="str">
        <f t="shared" si="703"/>
        <v/>
      </c>
      <c r="EG79" s="47" t="str">
        <f t="shared" si="703"/>
        <v/>
      </c>
      <c r="EH79" s="47" t="str">
        <f t="shared" si="703"/>
        <v/>
      </c>
      <c r="EI79" s="47" t="str">
        <f t="shared" si="703"/>
        <v/>
      </c>
      <c r="EJ79" s="47" t="str">
        <f t="shared" si="703"/>
        <v/>
      </c>
      <c r="EK79" s="47" t="str">
        <f t="shared" si="703"/>
        <v/>
      </c>
      <c r="EL79" s="47" t="str">
        <f t="shared" si="703"/>
        <v/>
      </c>
      <c r="EM79" s="47" t="str">
        <f t="shared" si="703"/>
        <v/>
      </c>
      <c r="EN79" s="47" t="str">
        <f t="shared" si="703"/>
        <v/>
      </c>
      <c r="EO79" s="47" t="str">
        <f t="shared" si="703"/>
        <v/>
      </c>
      <c r="EP79" s="47" t="str">
        <f t="shared" si="703"/>
        <v/>
      </c>
      <c r="EQ79" s="47" t="str">
        <f t="shared" si="703"/>
        <v/>
      </c>
      <c r="ER79" s="47" t="str">
        <f t="shared" si="703"/>
        <v/>
      </c>
      <c r="ES79" s="47" t="str">
        <f t="shared" si="703"/>
        <v/>
      </c>
      <c r="ET79" s="47" t="str">
        <f t="shared" si="703"/>
        <v/>
      </c>
      <c r="EU79" s="47" t="str">
        <f t="shared" si="703"/>
        <v/>
      </c>
      <c r="EV79" s="47" t="str">
        <f t="shared" si="703"/>
        <v/>
      </c>
      <c r="EW79" s="47" t="str">
        <f t="shared" si="703"/>
        <v/>
      </c>
      <c r="EX79" s="47" t="str">
        <f t="shared" si="703"/>
        <v/>
      </c>
      <c r="EY79" s="47" t="str">
        <f t="shared" si="703"/>
        <v/>
      </c>
      <c r="EZ79" s="47" t="str">
        <f t="shared" si="703"/>
        <v/>
      </c>
      <c r="FA79" s="47" t="str">
        <f t="shared" si="703"/>
        <v/>
      </c>
      <c r="FB79" s="47" t="str">
        <f t="shared" si="703"/>
        <v/>
      </c>
      <c r="FC79" s="47" t="str">
        <f t="shared" si="703"/>
        <v/>
      </c>
      <c r="FD79" s="47" t="str">
        <f t="shared" si="703"/>
        <v/>
      </c>
      <c r="FE79" s="47" t="str">
        <f t="shared" si="703"/>
        <v/>
      </c>
      <c r="FF79" s="47" t="str">
        <f t="shared" si="703"/>
        <v/>
      </c>
      <c r="FG79" s="47" t="str">
        <f t="shared" si="703"/>
        <v/>
      </c>
      <c r="FH79" s="47" t="str">
        <f t="shared" si="703"/>
        <v/>
      </c>
      <c r="FI79" s="47" t="str">
        <f t="shared" si="703"/>
        <v/>
      </c>
      <c r="FJ79" s="47" t="str">
        <f t="shared" si="703"/>
        <v/>
      </c>
      <c r="FK79" s="47" t="str">
        <f t="shared" si="703"/>
        <v/>
      </c>
      <c r="FL79" s="47" t="str">
        <f t="shared" si="703"/>
        <v/>
      </c>
      <c r="FM79" s="47" t="str">
        <f t="shared" si="703"/>
        <v/>
      </c>
      <c r="FN79" s="47" t="str">
        <f t="shared" si="703"/>
        <v/>
      </c>
      <c r="FO79" s="47" t="str">
        <f t="shared" si="703"/>
        <v/>
      </c>
      <c r="FP79" s="47" t="str">
        <f t="shared" si="703"/>
        <v/>
      </c>
      <c r="FQ79" s="47" t="str">
        <f t="shared" si="703"/>
        <v/>
      </c>
      <c r="FR79" s="47" t="str">
        <f t="shared" si="703"/>
        <v/>
      </c>
      <c r="FS79" s="47" t="str">
        <f t="shared" si="703"/>
        <v/>
      </c>
      <c r="FT79" s="47" t="str">
        <f t="shared" si="703"/>
        <v/>
      </c>
      <c r="FU79" s="47" t="str">
        <f t="shared" si="703"/>
        <v/>
      </c>
      <c r="FV79" s="47" t="str">
        <f t="shared" si="703"/>
        <v/>
      </c>
      <c r="FW79" s="47" t="str">
        <f t="shared" si="703"/>
        <v/>
      </c>
      <c r="FX79" s="47" t="str">
        <f t="shared" si="703"/>
        <v/>
      </c>
      <c r="FY79" s="47" t="str">
        <f t="shared" si="703"/>
        <v/>
      </c>
      <c r="FZ79" s="47" t="str">
        <f t="shared" si="703"/>
        <v/>
      </c>
      <c r="GA79" s="47" t="str">
        <f t="shared" si="703"/>
        <v/>
      </c>
      <c r="GB79" s="47" t="str">
        <f t="shared" si="703"/>
        <v/>
      </c>
      <c r="GC79" s="47" t="str">
        <f t="shared" si="703"/>
        <v/>
      </c>
      <c r="GD79" s="47" t="str">
        <f t="shared" si="703"/>
        <v/>
      </c>
      <c r="GE79" s="47" t="str">
        <f t="shared" si="703"/>
        <v/>
      </c>
      <c r="GF79" s="47" t="str">
        <f t="shared" si="703"/>
        <v/>
      </c>
      <c r="GG79" s="47" t="str">
        <f t="shared" si="701"/>
        <v/>
      </c>
      <c r="GH79" s="47" t="str">
        <f t="shared" si="701"/>
        <v/>
      </c>
      <c r="GI79" s="47" t="str">
        <f t="shared" si="701"/>
        <v/>
      </c>
      <c r="GJ79" s="47" t="str">
        <f t="shared" si="701"/>
        <v/>
      </c>
      <c r="GK79" s="47" t="str">
        <f t="shared" si="701"/>
        <v/>
      </c>
      <c r="GL79" s="47" t="str">
        <f t="shared" si="701"/>
        <v/>
      </c>
      <c r="GM79" s="47" t="str">
        <f t="shared" si="701"/>
        <v/>
      </c>
      <c r="GN79" s="47" t="str">
        <f t="shared" si="701"/>
        <v/>
      </c>
      <c r="GO79" s="47" t="str">
        <f t="shared" si="701"/>
        <v/>
      </c>
      <c r="GP79" s="47" t="str">
        <f t="shared" si="701"/>
        <v/>
      </c>
      <c r="GQ79" s="47" t="str">
        <f t="shared" si="701"/>
        <v/>
      </c>
      <c r="GR79" s="47" t="str">
        <f t="shared" si="701"/>
        <v/>
      </c>
      <c r="GS79" s="47" t="str">
        <f t="shared" si="701"/>
        <v/>
      </c>
      <c r="GT79" s="47" t="str">
        <f t="shared" si="701"/>
        <v/>
      </c>
      <c r="GU79" s="47" t="str">
        <f t="shared" si="701"/>
        <v/>
      </c>
      <c r="GV79" s="47" t="str">
        <f t="shared" si="701"/>
        <v/>
      </c>
      <c r="GW79" s="47" t="str">
        <f t="shared" si="701"/>
        <v/>
      </c>
      <c r="GX79" s="47" t="str">
        <f t="shared" si="701"/>
        <v/>
      </c>
      <c r="GY79" s="47" t="str">
        <f t="shared" si="701"/>
        <v/>
      </c>
      <c r="GZ79" s="47" t="str">
        <f t="shared" si="701"/>
        <v/>
      </c>
      <c r="HA79" s="47" t="str">
        <f t="shared" si="701"/>
        <v/>
      </c>
      <c r="HB79" s="47" t="str">
        <f t="shared" si="701"/>
        <v/>
      </c>
      <c r="HC79" s="47" t="str">
        <f t="shared" si="701"/>
        <v/>
      </c>
      <c r="HD79" s="47" t="str">
        <f t="shared" si="701"/>
        <v/>
      </c>
      <c r="HE79" s="47" t="str">
        <f t="shared" si="701"/>
        <v/>
      </c>
      <c r="HF79" s="47" t="str">
        <f t="shared" si="701"/>
        <v/>
      </c>
      <c r="HG79" s="47" t="str">
        <f t="shared" si="701"/>
        <v/>
      </c>
      <c r="HH79" s="47" t="str">
        <f t="shared" si="701"/>
        <v/>
      </c>
      <c r="HI79" s="47" t="str">
        <f t="shared" si="701"/>
        <v/>
      </c>
      <c r="HJ79" s="47" t="str">
        <f t="shared" si="701"/>
        <v/>
      </c>
      <c r="HK79" s="47" t="str">
        <f t="shared" si="701"/>
        <v/>
      </c>
      <c r="HL79" s="47" t="str">
        <f t="shared" si="701"/>
        <v/>
      </c>
      <c r="HM79" s="47" t="str">
        <f t="shared" si="701"/>
        <v/>
      </c>
      <c r="HN79" s="47" t="str">
        <f t="shared" si="701"/>
        <v/>
      </c>
      <c r="HO79" s="47" t="str">
        <f t="shared" si="701"/>
        <v/>
      </c>
      <c r="HP79" s="165" t="e">
        <f t="shared" si="483"/>
        <v>#N/A</v>
      </c>
      <c r="HQ79" s="165" t="e">
        <f t="shared" si="484"/>
        <v>#N/A</v>
      </c>
      <c r="HR79" s="165" t="e">
        <f t="shared" si="485"/>
        <v>#N/A</v>
      </c>
      <c r="HS79" s="165" t="e">
        <f t="shared" si="486"/>
        <v>#N/A</v>
      </c>
      <c r="HT79" s="165" t="e">
        <f t="shared" si="487"/>
        <v>#N/A</v>
      </c>
      <c r="HU79" s="165" t="e">
        <f t="shared" si="488"/>
        <v>#N/A</v>
      </c>
      <c r="HV79" s="165" t="e">
        <f t="shared" si="489"/>
        <v>#N/A</v>
      </c>
      <c r="HW79" s="165" t="e">
        <f t="shared" si="490"/>
        <v>#N/A</v>
      </c>
      <c r="HX79" s="165" t="e">
        <f t="shared" si="491"/>
        <v>#N/A</v>
      </c>
      <c r="HY79" s="165" t="e">
        <f t="shared" si="492"/>
        <v>#N/A</v>
      </c>
      <c r="HZ79" s="165" t="e">
        <f t="shared" si="493"/>
        <v>#N/A</v>
      </c>
      <c r="IA79" s="165" t="e">
        <f t="shared" si="494"/>
        <v>#N/A</v>
      </c>
      <c r="IB79" s="165" t="e">
        <f t="shared" si="495"/>
        <v>#N/A</v>
      </c>
      <c r="IC79" s="165" t="e">
        <f t="shared" si="496"/>
        <v>#N/A</v>
      </c>
      <c r="ID79" s="165" t="e">
        <f t="shared" si="497"/>
        <v>#N/A</v>
      </c>
      <c r="IE79" s="165" t="e">
        <f t="shared" si="498"/>
        <v>#N/A</v>
      </c>
      <c r="IF79" s="165" t="e">
        <f t="shared" si="499"/>
        <v>#N/A</v>
      </c>
      <c r="IG79" s="165" t="e">
        <f t="shared" si="500"/>
        <v>#N/A</v>
      </c>
      <c r="IH79" s="165" t="e">
        <f t="shared" si="501"/>
        <v>#N/A</v>
      </c>
      <c r="II79" s="165" t="e">
        <f t="shared" si="502"/>
        <v>#N/A</v>
      </c>
      <c r="IJ79" s="165" t="e">
        <f t="shared" si="503"/>
        <v>#N/A</v>
      </c>
      <c r="IK79" s="165" t="e">
        <f t="shared" si="504"/>
        <v>#N/A</v>
      </c>
      <c r="IL79" s="165" t="e">
        <f t="shared" si="505"/>
        <v>#N/A</v>
      </c>
      <c r="IM79" s="165" t="e">
        <f t="shared" si="506"/>
        <v>#N/A</v>
      </c>
      <c r="IN79" s="165" t="e">
        <f t="shared" si="507"/>
        <v>#N/A</v>
      </c>
      <c r="IO79" s="165" t="e">
        <f t="shared" si="508"/>
        <v>#N/A</v>
      </c>
      <c r="IP79" s="165" t="e">
        <f t="shared" si="509"/>
        <v>#N/A</v>
      </c>
      <c r="IQ79" s="165" t="e">
        <f t="shared" si="510"/>
        <v>#N/A</v>
      </c>
      <c r="IR79" s="165" t="e">
        <f t="shared" si="511"/>
        <v>#N/A</v>
      </c>
      <c r="IS79" s="165" t="e">
        <f t="shared" si="512"/>
        <v>#N/A</v>
      </c>
      <c r="IT79" s="165" t="e">
        <f t="shared" si="513"/>
        <v>#N/A</v>
      </c>
      <c r="IU79" s="165" t="e">
        <f t="shared" si="514"/>
        <v>#N/A</v>
      </c>
      <c r="IV79" s="165" t="e">
        <f t="shared" si="515"/>
        <v>#N/A</v>
      </c>
      <c r="IW79" s="165" t="e">
        <f t="shared" si="516"/>
        <v>#N/A</v>
      </c>
      <c r="IX79" s="165" t="e">
        <f t="shared" si="517"/>
        <v>#N/A</v>
      </c>
      <c r="IY79" s="165" t="e">
        <f t="shared" si="518"/>
        <v>#N/A</v>
      </c>
      <c r="IZ79" s="165" t="e">
        <f t="shared" si="519"/>
        <v>#N/A</v>
      </c>
      <c r="JA79" s="165" t="e">
        <f t="shared" si="520"/>
        <v>#N/A</v>
      </c>
      <c r="JB79" s="165" t="e">
        <f t="shared" si="521"/>
        <v>#N/A</v>
      </c>
      <c r="JC79" s="165" t="e">
        <f t="shared" si="522"/>
        <v>#N/A</v>
      </c>
      <c r="JD79" s="165" t="e">
        <f t="shared" si="523"/>
        <v>#N/A</v>
      </c>
      <c r="JE79" s="165" t="e">
        <f t="shared" si="524"/>
        <v>#N/A</v>
      </c>
      <c r="JF79" s="165" t="e">
        <f t="shared" si="525"/>
        <v>#N/A</v>
      </c>
      <c r="JG79" s="165" t="e">
        <f t="shared" si="526"/>
        <v>#N/A</v>
      </c>
      <c r="JH79" s="165" t="e">
        <f t="shared" si="527"/>
        <v>#N/A</v>
      </c>
      <c r="JI79" s="165" t="e">
        <f t="shared" si="528"/>
        <v>#N/A</v>
      </c>
      <c r="JJ79" s="165" t="e">
        <f t="shared" si="529"/>
        <v>#N/A</v>
      </c>
      <c r="JK79" s="165" t="e">
        <f t="shared" si="530"/>
        <v>#N/A</v>
      </c>
      <c r="JL79" s="165" t="e">
        <f t="shared" si="531"/>
        <v>#N/A</v>
      </c>
      <c r="JM79" s="165" t="e">
        <f t="shared" si="532"/>
        <v>#N/A</v>
      </c>
      <c r="JN79" s="165" t="e">
        <f t="shared" si="533"/>
        <v>#N/A</v>
      </c>
      <c r="JO79" s="165" t="e">
        <f t="shared" si="534"/>
        <v>#N/A</v>
      </c>
      <c r="JP79" s="165" t="e">
        <f t="shared" si="535"/>
        <v>#N/A</v>
      </c>
      <c r="JQ79" s="165" t="e">
        <f t="shared" si="536"/>
        <v>#N/A</v>
      </c>
      <c r="JR79" s="165" t="e">
        <f t="shared" si="537"/>
        <v>#N/A</v>
      </c>
      <c r="JS79" s="165" t="e">
        <f t="shared" si="538"/>
        <v>#N/A</v>
      </c>
      <c r="JT79" s="165" t="e">
        <f t="shared" si="539"/>
        <v>#N/A</v>
      </c>
      <c r="JU79" s="165" t="e">
        <f t="shared" si="540"/>
        <v>#N/A</v>
      </c>
      <c r="JV79" s="165" t="e">
        <f t="shared" si="541"/>
        <v>#N/A</v>
      </c>
      <c r="JW79" s="165" t="e">
        <f t="shared" si="542"/>
        <v>#N/A</v>
      </c>
      <c r="JX79" s="165" t="e">
        <f t="shared" si="543"/>
        <v>#N/A</v>
      </c>
      <c r="JY79" s="165" t="e">
        <f t="shared" si="544"/>
        <v>#N/A</v>
      </c>
      <c r="JZ79" s="165" t="e">
        <f t="shared" si="545"/>
        <v>#N/A</v>
      </c>
      <c r="KA79" s="165" t="e">
        <f t="shared" si="546"/>
        <v>#N/A</v>
      </c>
      <c r="KB79" s="165" t="e">
        <f t="shared" si="547"/>
        <v>#N/A</v>
      </c>
      <c r="KC79" s="165" t="e">
        <f t="shared" si="548"/>
        <v>#N/A</v>
      </c>
      <c r="KD79" s="165" t="e">
        <f t="shared" si="549"/>
        <v>#N/A</v>
      </c>
      <c r="KE79" s="165" t="e">
        <f t="shared" si="550"/>
        <v>#N/A</v>
      </c>
      <c r="KF79" s="165" t="e">
        <f t="shared" si="551"/>
        <v>#N/A</v>
      </c>
      <c r="KG79" s="165" t="e">
        <f t="shared" si="552"/>
        <v>#N/A</v>
      </c>
      <c r="KH79" s="165" t="e">
        <f t="shared" si="553"/>
        <v>#N/A</v>
      </c>
      <c r="KI79" s="165" t="e">
        <f t="shared" si="554"/>
        <v>#N/A</v>
      </c>
      <c r="KJ79" s="165" t="e">
        <f t="shared" si="555"/>
        <v>#N/A</v>
      </c>
      <c r="KK79" s="165" t="e">
        <f t="shared" si="556"/>
        <v>#N/A</v>
      </c>
      <c r="KL79" s="165" t="e">
        <f t="shared" si="557"/>
        <v>#N/A</v>
      </c>
      <c r="KM79" s="165" t="e">
        <f t="shared" si="558"/>
        <v>#N/A</v>
      </c>
      <c r="KN79" s="165" t="e">
        <f t="shared" si="559"/>
        <v>#N/A</v>
      </c>
      <c r="KO79" s="165" t="e">
        <f t="shared" si="560"/>
        <v>#N/A</v>
      </c>
      <c r="KP79" s="165" t="e">
        <f t="shared" si="561"/>
        <v>#N/A</v>
      </c>
      <c r="KQ79" s="165" t="e">
        <f t="shared" si="562"/>
        <v>#N/A</v>
      </c>
      <c r="KR79" s="165" t="e">
        <f t="shared" si="563"/>
        <v>#N/A</v>
      </c>
      <c r="KS79" s="165" t="e">
        <f t="shared" si="564"/>
        <v>#N/A</v>
      </c>
      <c r="KT79" s="165" t="e">
        <f t="shared" si="565"/>
        <v>#N/A</v>
      </c>
      <c r="KU79" s="165" t="e">
        <f t="shared" si="566"/>
        <v>#N/A</v>
      </c>
      <c r="KV79" s="165" t="e">
        <f t="shared" si="567"/>
        <v>#N/A</v>
      </c>
      <c r="KW79" s="165" t="e">
        <f t="shared" si="568"/>
        <v>#N/A</v>
      </c>
      <c r="KX79" s="165" t="e">
        <f t="shared" si="569"/>
        <v>#N/A</v>
      </c>
      <c r="KY79" s="165" t="e">
        <f t="shared" si="570"/>
        <v>#N/A</v>
      </c>
      <c r="KZ79" s="165" t="e">
        <f t="shared" si="571"/>
        <v>#N/A</v>
      </c>
      <c r="LA79" s="165" t="e">
        <f t="shared" si="572"/>
        <v>#N/A</v>
      </c>
      <c r="LB79" s="165" t="e">
        <f t="shared" si="573"/>
        <v>#N/A</v>
      </c>
      <c r="LC79" s="165" t="e">
        <f t="shared" si="574"/>
        <v>#N/A</v>
      </c>
      <c r="LD79" s="165" t="e">
        <f t="shared" si="575"/>
        <v>#N/A</v>
      </c>
      <c r="LE79" s="165" t="e">
        <f t="shared" si="576"/>
        <v>#N/A</v>
      </c>
      <c r="LF79" s="165" t="e">
        <f t="shared" si="577"/>
        <v>#N/A</v>
      </c>
      <c r="LG79" s="165" t="e">
        <f t="shared" si="578"/>
        <v>#N/A</v>
      </c>
      <c r="LH79" s="165" t="e">
        <f t="shared" si="579"/>
        <v>#N/A</v>
      </c>
      <c r="LI79" s="165" t="e">
        <f t="shared" si="580"/>
        <v>#N/A</v>
      </c>
      <c r="LJ79" s="165" t="e">
        <f t="shared" si="581"/>
        <v>#N/A</v>
      </c>
      <c r="LK79" s="165" t="e">
        <f t="shared" si="582"/>
        <v>#N/A</v>
      </c>
      <c r="LL79" s="165" t="e">
        <f t="shared" si="583"/>
        <v>#N/A</v>
      </c>
      <c r="LM79" s="165" t="e">
        <f t="shared" si="584"/>
        <v>#N/A</v>
      </c>
      <c r="LN79" s="165" t="e">
        <f t="shared" si="585"/>
        <v>#N/A</v>
      </c>
      <c r="LO79" s="165" t="e">
        <f t="shared" si="586"/>
        <v>#N/A</v>
      </c>
      <c r="LP79" s="165" t="e">
        <f t="shared" si="587"/>
        <v>#N/A</v>
      </c>
      <c r="LQ79" s="165" t="e">
        <f t="shared" si="588"/>
        <v>#N/A</v>
      </c>
      <c r="LR79" s="165" t="e">
        <f t="shared" si="589"/>
        <v>#N/A</v>
      </c>
      <c r="LS79" s="165" t="e">
        <f t="shared" si="590"/>
        <v>#N/A</v>
      </c>
      <c r="LT79" s="165" t="e">
        <f t="shared" si="591"/>
        <v>#N/A</v>
      </c>
      <c r="LU79" s="165" t="e">
        <f t="shared" si="592"/>
        <v>#N/A</v>
      </c>
      <c r="LV79" s="165" t="e">
        <f t="shared" si="593"/>
        <v>#N/A</v>
      </c>
      <c r="LW79" s="165" t="e">
        <f t="shared" si="594"/>
        <v>#N/A</v>
      </c>
      <c r="LX79" s="165" t="e">
        <f t="shared" si="595"/>
        <v>#N/A</v>
      </c>
      <c r="LY79" s="165" t="e">
        <f t="shared" si="596"/>
        <v>#N/A</v>
      </c>
      <c r="LZ79" s="165" t="e">
        <f t="shared" si="597"/>
        <v>#N/A</v>
      </c>
      <c r="MA79" s="165" t="e">
        <f t="shared" si="598"/>
        <v>#N/A</v>
      </c>
      <c r="MB79" s="165" t="e">
        <f t="shared" si="599"/>
        <v>#N/A</v>
      </c>
      <c r="MC79" s="165" t="e">
        <f t="shared" si="600"/>
        <v>#N/A</v>
      </c>
      <c r="MD79" s="165" t="e">
        <f t="shared" si="601"/>
        <v>#N/A</v>
      </c>
      <c r="ME79" s="165" t="e">
        <f t="shared" si="602"/>
        <v>#N/A</v>
      </c>
      <c r="MF79" s="165" t="e">
        <f t="shared" si="603"/>
        <v>#N/A</v>
      </c>
      <c r="MG79" s="165" t="e">
        <f t="shared" si="604"/>
        <v>#N/A</v>
      </c>
      <c r="MH79" s="165" t="e">
        <f t="shared" si="605"/>
        <v>#N/A</v>
      </c>
      <c r="MI79" s="165" t="e">
        <f t="shared" si="606"/>
        <v>#N/A</v>
      </c>
      <c r="MJ79" s="165" t="e">
        <f t="shared" si="607"/>
        <v>#N/A</v>
      </c>
      <c r="MK79" s="165" t="e">
        <f t="shared" si="608"/>
        <v>#N/A</v>
      </c>
      <c r="ML79" s="165" t="e">
        <f t="shared" si="609"/>
        <v>#N/A</v>
      </c>
      <c r="MM79" s="165" t="e">
        <f t="shared" si="610"/>
        <v>#N/A</v>
      </c>
      <c r="MN79" s="165" t="e">
        <f t="shared" si="611"/>
        <v>#N/A</v>
      </c>
      <c r="MO79" s="165" t="e">
        <f t="shared" si="612"/>
        <v>#N/A</v>
      </c>
      <c r="MP79" s="165" t="e">
        <f t="shared" si="613"/>
        <v>#N/A</v>
      </c>
      <c r="MQ79" s="165" t="e">
        <f t="shared" si="614"/>
        <v>#N/A</v>
      </c>
      <c r="MR79" s="165" t="e">
        <f t="shared" si="615"/>
        <v>#N/A</v>
      </c>
      <c r="MS79" s="165" t="e">
        <f t="shared" si="616"/>
        <v>#N/A</v>
      </c>
      <c r="MT79" s="165" t="e">
        <f t="shared" si="617"/>
        <v>#N/A</v>
      </c>
      <c r="MU79" s="165" t="e">
        <f t="shared" si="618"/>
        <v>#N/A</v>
      </c>
      <c r="MV79" s="165" t="e">
        <f t="shared" si="619"/>
        <v>#N/A</v>
      </c>
      <c r="MW79" s="165" t="e">
        <f t="shared" si="620"/>
        <v>#N/A</v>
      </c>
      <c r="MX79" s="165" t="e">
        <f t="shared" si="621"/>
        <v>#N/A</v>
      </c>
      <c r="MY79" s="165" t="e">
        <f t="shared" si="622"/>
        <v>#N/A</v>
      </c>
      <c r="MZ79" s="165" t="e">
        <f t="shared" si="623"/>
        <v>#N/A</v>
      </c>
      <c r="NA79" s="165" t="e">
        <f t="shared" si="624"/>
        <v>#N/A</v>
      </c>
      <c r="NB79" s="165" t="e">
        <f t="shared" si="625"/>
        <v>#N/A</v>
      </c>
      <c r="NC79" s="165" t="e">
        <f t="shared" si="626"/>
        <v>#N/A</v>
      </c>
      <c r="ND79" s="165" t="e">
        <f t="shared" si="627"/>
        <v>#N/A</v>
      </c>
      <c r="NE79" s="165" t="e">
        <f t="shared" si="628"/>
        <v>#N/A</v>
      </c>
      <c r="NF79" s="165" t="e">
        <f t="shared" si="629"/>
        <v>#N/A</v>
      </c>
      <c r="NG79" s="165" t="e">
        <f t="shared" si="630"/>
        <v>#N/A</v>
      </c>
      <c r="NH79" s="165" t="e">
        <f t="shared" si="631"/>
        <v>#N/A</v>
      </c>
      <c r="NI79" s="165" t="e">
        <f t="shared" si="632"/>
        <v>#N/A</v>
      </c>
      <c r="NJ79" s="165" t="e">
        <f t="shared" si="633"/>
        <v>#N/A</v>
      </c>
      <c r="NK79" s="165" t="e">
        <f t="shared" si="634"/>
        <v>#N/A</v>
      </c>
      <c r="NL79" s="165" t="e">
        <f t="shared" si="635"/>
        <v>#N/A</v>
      </c>
      <c r="NM79" s="165" t="e">
        <f t="shared" si="636"/>
        <v>#N/A</v>
      </c>
      <c r="NN79" s="165" t="e">
        <f t="shared" si="637"/>
        <v>#N/A</v>
      </c>
      <c r="NO79" s="165" t="e">
        <f t="shared" si="638"/>
        <v>#N/A</v>
      </c>
      <c r="NP79" s="165" t="e">
        <f t="shared" si="639"/>
        <v>#N/A</v>
      </c>
      <c r="NQ79" s="165" t="e">
        <f t="shared" si="640"/>
        <v>#N/A</v>
      </c>
      <c r="NR79" s="165" t="e">
        <f t="shared" si="641"/>
        <v>#N/A</v>
      </c>
      <c r="NS79" s="165" t="e">
        <f t="shared" si="642"/>
        <v>#N/A</v>
      </c>
      <c r="NT79" s="165" t="e">
        <f t="shared" si="643"/>
        <v>#N/A</v>
      </c>
      <c r="NU79" s="165" t="e">
        <f t="shared" si="644"/>
        <v>#N/A</v>
      </c>
      <c r="NV79" s="165" t="e">
        <f t="shared" si="645"/>
        <v>#N/A</v>
      </c>
      <c r="NW79" s="165" t="e">
        <f t="shared" si="646"/>
        <v>#N/A</v>
      </c>
      <c r="NX79" s="165" t="e">
        <f t="shared" si="647"/>
        <v>#N/A</v>
      </c>
      <c r="NY79" s="165" t="e">
        <f t="shared" si="648"/>
        <v>#N/A</v>
      </c>
      <c r="NZ79" s="165" t="e">
        <f t="shared" si="649"/>
        <v>#N/A</v>
      </c>
      <c r="OA79" s="165" t="e">
        <f t="shared" si="650"/>
        <v>#N/A</v>
      </c>
      <c r="OB79" s="165" t="e">
        <f t="shared" si="651"/>
        <v>#N/A</v>
      </c>
      <c r="OC79" s="165" t="e">
        <f t="shared" si="652"/>
        <v>#N/A</v>
      </c>
      <c r="OD79" s="165" t="e">
        <f t="shared" si="653"/>
        <v>#N/A</v>
      </c>
      <c r="OE79" s="165" t="e">
        <f t="shared" si="654"/>
        <v>#N/A</v>
      </c>
      <c r="OF79" s="165" t="e">
        <f t="shared" si="655"/>
        <v>#N/A</v>
      </c>
      <c r="OG79" s="165" t="e">
        <f t="shared" si="656"/>
        <v>#N/A</v>
      </c>
      <c r="OH79" s="165" t="e">
        <f t="shared" si="657"/>
        <v>#N/A</v>
      </c>
      <c r="OI79" s="165" t="e">
        <f t="shared" si="658"/>
        <v>#N/A</v>
      </c>
      <c r="OJ79" s="165" t="e">
        <f t="shared" si="659"/>
        <v>#N/A</v>
      </c>
      <c r="OK79" s="165" t="e">
        <f t="shared" si="660"/>
        <v>#N/A</v>
      </c>
      <c r="OL79" s="165" t="e">
        <f t="shared" si="661"/>
        <v>#N/A</v>
      </c>
      <c r="OM79" s="165" t="e">
        <f t="shared" si="662"/>
        <v>#N/A</v>
      </c>
      <c r="ON79" s="165" t="e">
        <f t="shared" si="663"/>
        <v>#N/A</v>
      </c>
      <c r="OO79" s="165" t="e">
        <f t="shared" si="664"/>
        <v>#N/A</v>
      </c>
      <c r="OP79" s="165" t="e">
        <f t="shared" si="665"/>
        <v>#N/A</v>
      </c>
      <c r="OQ79" s="165" t="e">
        <f t="shared" si="666"/>
        <v>#N/A</v>
      </c>
      <c r="OR79" s="165" t="e">
        <f t="shared" si="667"/>
        <v>#N/A</v>
      </c>
      <c r="OS79" s="165" t="e">
        <f t="shared" si="668"/>
        <v>#N/A</v>
      </c>
      <c r="OT79" s="165" t="e">
        <f t="shared" si="669"/>
        <v>#N/A</v>
      </c>
      <c r="OU79" s="165" t="e">
        <f t="shared" si="670"/>
        <v>#N/A</v>
      </c>
      <c r="OV79" s="165" t="e">
        <f t="shared" si="671"/>
        <v>#N/A</v>
      </c>
      <c r="OW79" s="165" t="e">
        <f t="shared" si="672"/>
        <v>#N/A</v>
      </c>
      <c r="OX79" s="165" t="e">
        <f t="shared" si="673"/>
        <v>#N/A</v>
      </c>
      <c r="OY79" s="165" t="e">
        <f t="shared" si="674"/>
        <v>#N/A</v>
      </c>
      <c r="OZ79" s="165" t="e">
        <f t="shared" si="675"/>
        <v>#N/A</v>
      </c>
      <c r="PA79" s="165" t="e">
        <f t="shared" si="676"/>
        <v>#N/A</v>
      </c>
      <c r="PB79" s="165" t="e">
        <f t="shared" si="677"/>
        <v>#N/A</v>
      </c>
      <c r="PC79" s="165" t="e">
        <f t="shared" si="678"/>
        <v>#N/A</v>
      </c>
      <c r="PD79" s="165" t="e">
        <f t="shared" si="679"/>
        <v>#N/A</v>
      </c>
      <c r="PE79" s="165" t="e">
        <f t="shared" si="680"/>
        <v>#N/A</v>
      </c>
      <c r="PF79" s="165" t="e">
        <f t="shared" si="681"/>
        <v>#N/A</v>
      </c>
      <c r="PG79" s="165" t="e">
        <f t="shared" si="682"/>
        <v>#N/A</v>
      </c>
      <c r="PH79" s="165" t="e">
        <f t="shared" si="683"/>
        <v>#N/A</v>
      </c>
    </row>
    <row r="80" spans="1:424" hidden="1" x14ac:dyDescent="0.45">
      <c r="A80" s="4">
        <v>77</v>
      </c>
      <c r="B80" s="92" t="str">
        <f t="shared" si="684"/>
        <v/>
      </c>
      <c r="C80" s="91"/>
      <c r="D80" s="92" t="str">
        <f t="shared" si="685"/>
        <v/>
      </c>
      <c r="E80" s="120" t="str">
        <f t="shared" si="480"/>
        <v/>
      </c>
      <c r="F80" s="120" t="str">
        <f t="shared" si="481"/>
        <v/>
      </c>
      <c r="G80" s="71" t="str">
        <f t="shared" si="686"/>
        <v/>
      </c>
      <c r="H80" s="23"/>
      <c r="I80" s="55"/>
      <c r="J80" s="298"/>
      <c r="K80" s="72" t="str">
        <f>IF(AND(B80&gt;0,C80&gt;0,D80&gt;0),IF(ISBLANK(J80),IF(ISBLANK(H80),"",(D80-B80)*VLOOKUP(H80,VLookups!$A$4:$B$13,2,FALSE)),J80),"")</f>
        <v/>
      </c>
      <c r="L80" s="73" t="str">
        <f t="shared" si="482"/>
        <v/>
      </c>
      <c r="M80" s="91"/>
      <c r="N80" s="265" t="str">
        <f>IF(AND(M80&gt;0,C80&gt;0,NOT(K80="")),ABS(VLOOKUP($M$1,VLookups!$A$43:$B$44,2,FALSE)-_xlfn.NORM.DIST(M80,G80,K80,TRUE)),"")</f>
        <v/>
      </c>
      <c r="O80" s="90" t="str">
        <f>IF(AND($B80&gt;0,$C80&gt;0,$D80&gt;0,NOT(ISBLANK($H80))),_xlfn.NORM.INV(ABS(VLOOKUP($M$1,VLookups!$A$43:$B$44,2,FALSE)-O$3),$G80,$K80),"")</f>
        <v/>
      </c>
      <c r="P80" s="89" t="str">
        <f>IF(AND($B80&gt;0,$C80&gt;0,$D80&gt;0,NOT(ISBLANK($H80))),_xlfn.NORM.INV(ABS(VLOOKUP($M$1,VLookups!$A$43:$B$44,2,FALSE)-P$3),$G80,$K80),"")</f>
        <v/>
      </c>
      <c r="Q80" s="90" t="str">
        <f>IF(AND($B80&gt;0,$C80&gt;0,$D80&gt;0,NOT(ISBLANK($H80))),_xlfn.NORM.INV(ABS(VLOOKUP($M$1,VLookups!$A$43:$B$44,2,FALSE)-Q$3),$G80,$K80),"")</f>
        <v/>
      </c>
      <c r="R80" s="89" t="str">
        <f>IF(AND($B80&gt;0,$C80&gt;0,$D80&gt;0,NOT(ISBLANK($H80))),_xlfn.NORM.INV(ABS(VLOOKUP($M$1,VLookups!$A$43:$B$44,2,FALSE)-R$3),$G80,$K80),"")</f>
        <v/>
      </c>
      <c r="S80" s="90" t="str">
        <f>IF(AND($B80&gt;0,$C80&gt;0,$D80&gt;0,NOT(ISBLANK($H80))),_xlfn.NORM.INV(ABS(VLOOKUP($M$1,VLookups!$A$43:$B$44,2,FALSE)-S$3),$G80,$K80),"")</f>
        <v/>
      </c>
      <c r="T80" s="89" t="str">
        <f>IF(AND($B80&gt;0,$C80&gt;0,$D80&gt;0,NOT(ISBLANK($H80))),_xlfn.NORM.INV(ABS(VLOOKUP($M$1,VLookups!$A$43:$B$44,2,FALSE)-T$3),$G80,$K80),"")</f>
        <v/>
      </c>
      <c r="U80" s="5"/>
      <c r="V80" s="164" t="str">
        <f t="shared" si="687"/>
        <v/>
      </c>
      <c r="W80" s="47" t="str">
        <f t="shared" si="688"/>
        <v/>
      </c>
      <c r="X80" s="47" t="str">
        <f t="shared" si="702"/>
        <v/>
      </c>
      <c r="Y80" s="47" t="str">
        <f t="shared" si="702"/>
        <v/>
      </c>
      <c r="Z80" s="47" t="str">
        <f t="shared" si="702"/>
        <v/>
      </c>
      <c r="AA80" s="47" t="str">
        <f t="shared" si="702"/>
        <v/>
      </c>
      <c r="AB80" s="47" t="str">
        <f t="shared" si="702"/>
        <v/>
      </c>
      <c r="AC80" s="47" t="str">
        <f t="shared" si="702"/>
        <v/>
      </c>
      <c r="AD80" s="47" t="str">
        <f t="shared" si="702"/>
        <v/>
      </c>
      <c r="AE80" s="47" t="str">
        <f t="shared" si="702"/>
        <v/>
      </c>
      <c r="AF80" s="47" t="str">
        <f t="shared" si="702"/>
        <v/>
      </c>
      <c r="AG80" s="47" t="str">
        <f t="shared" si="702"/>
        <v/>
      </c>
      <c r="AH80" s="47" t="str">
        <f t="shared" si="702"/>
        <v/>
      </c>
      <c r="AI80" s="47" t="str">
        <f t="shared" si="702"/>
        <v/>
      </c>
      <c r="AJ80" s="47" t="str">
        <f t="shared" si="702"/>
        <v/>
      </c>
      <c r="AK80" s="47" t="str">
        <f t="shared" si="702"/>
        <v/>
      </c>
      <c r="AL80" s="47" t="str">
        <f t="shared" si="702"/>
        <v/>
      </c>
      <c r="AM80" s="47" t="str">
        <f t="shared" si="702"/>
        <v/>
      </c>
      <c r="AN80" s="47" t="str">
        <f t="shared" si="702"/>
        <v/>
      </c>
      <c r="AO80" s="47" t="str">
        <f t="shared" si="702"/>
        <v/>
      </c>
      <c r="AP80" s="47" t="str">
        <f t="shared" si="702"/>
        <v/>
      </c>
      <c r="AQ80" s="47" t="str">
        <f t="shared" si="702"/>
        <v/>
      </c>
      <c r="AR80" s="47" t="str">
        <f t="shared" si="702"/>
        <v/>
      </c>
      <c r="AS80" s="47" t="str">
        <f t="shared" si="702"/>
        <v/>
      </c>
      <c r="AT80" s="47" t="str">
        <f t="shared" si="702"/>
        <v/>
      </c>
      <c r="AU80" s="47" t="str">
        <f t="shared" si="702"/>
        <v/>
      </c>
      <c r="AV80" s="47" t="str">
        <f t="shared" si="702"/>
        <v/>
      </c>
      <c r="AW80" s="47" t="str">
        <f t="shared" si="702"/>
        <v/>
      </c>
      <c r="AX80" s="47" t="str">
        <f t="shared" si="702"/>
        <v/>
      </c>
      <c r="AY80" s="47" t="str">
        <f t="shared" si="702"/>
        <v/>
      </c>
      <c r="AZ80" s="47" t="str">
        <f t="shared" si="702"/>
        <v/>
      </c>
      <c r="BA80" s="47" t="str">
        <f t="shared" si="702"/>
        <v/>
      </c>
      <c r="BB80" s="47" t="str">
        <f t="shared" si="702"/>
        <v/>
      </c>
      <c r="BC80" s="47" t="str">
        <f t="shared" si="702"/>
        <v/>
      </c>
      <c r="BD80" s="47" t="str">
        <f t="shared" si="702"/>
        <v/>
      </c>
      <c r="BE80" s="47" t="str">
        <f t="shared" si="702"/>
        <v/>
      </c>
      <c r="BF80" s="47" t="str">
        <f t="shared" si="702"/>
        <v/>
      </c>
      <c r="BG80" s="47" t="str">
        <f t="shared" si="702"/>
        <v/>
      </c>
      <c r="BH80" s="47" t="str">
        <f t="shared" si="702"/>
        <v/>
      </c>
      <c r="BI80" s="47" t="str">
        <f t="shared" si="702"/>
        <v/>
      </c>
      <c r="BJ80" s="47" t="str">
        <f t="shared" si="702"/>
        <v/>
      </c>
      <c r="BK80" s="47" t="str">
        <f t="shared" si="702"/>
        <v/>
      </c>
      <c r="BL80" s="47" t="str">
        <f t="shared" si="702"/>
        <v/>
      </c>
      <c r="BM80" s="47" t="str">
        <f t="shared" si="702"/>
        <v/>
      </c>
      <c r="BN80" s="47" t="str">
        <f t="shared" si="702"/>
        <v/>
      </c>
      <c r="BO80" s="47" t="str">
        <f t="shared" si="702"/>
        <v/>
      </c>
      <c r="BP80" s="47" t="str">
        <f t="shared" si="702"/>
        <v/>
      </c>
      <c r="BQ80" s="47" t="str">
        <f t="shared" si="702"/>
        <v/>
      </c>
      <c r="BR80" s="47" t="str">
        <f t="shared" si="702"/>
        <v/>
      </c>
      <c r="BS80" s="47" t="str">
        <f t="shared" si="702"/>
        <v/>
      </c>
      <c r="BT80" s="47" t="str">
        <f t="shared" si="702"/>
        <v/>
      </c>
      <c r="BU80" s="47" t="str">
        <f t="shared" si="702"/>
        <v/>
      </c>
      <c r="BV80" s="47" t="str">
        <f t="shared" si="702"/>
        <v/>
      </c>
      <c r="BW80" s="47" t="str">
        <f t="shared" si="702"/>
        <v/>
      </c>
      <c r="BX80" s="47" t="str">
        <f t="shared" si="702"/>
        <v/>
      </c>
      <c r="BY80" s="47" t="str">
        <f t="shared" si="702"/>
        <v/>
      </c>
      <c r="BZ80" s="47" t="str">
        <f t="shared" si="702"/>
        <v/>
      </c>
      <c r="CA80" s="47" t="str">
        <f t="shared" si="702"/>
        <v/>
      </c>
      <c r="CB80" s="47" t="str">
        <f t="shared" si="702"/>
        <v/>
      </c>
      <c r="CC80" s="47" t="str">
        <f t="shared" si="702"/>
        <v/>
      </c>
      <c r="CD80" s="47" t="str">
        <f t="shared" si="702"/>
        <v/>
      </c>
      <c r="CE80" s="47" t="str">
        <f t="shared" si="702"/>
        <v/>
      </c>
      <c r="CF80" s="47" t="str">
        <f t="shared" si="702"/>
        <v/>
      </c>
      <c r="CG80" s="47" t="str">
        <f t="shared" si="702"/>
        <v/>
      </c>
      <c r="CH80" s="47" t="str">
        <f t="shared" si="702"/>
        <v/>
      </c>
      <c r="CI80" s="47" t="str">
        <f t="shared" si="702"/>
        <v/>
      </c>
      <c r="CJ80" s="47" t="str">
        <f t="shared" si="700"/>
        <v/>
      </c>
      <c r="CK80" s="47" t="str">
        <f t="shared" si="700"/>
        <v/>
      </c>
      <c r="CL80" s="47" t="str">
        <f t="shared" si="700"/>
        <v/>
      </c>
      <c r="CM80" s="47" t="str">
        <f t="shared" si="700"/>
        <v/>
      </c>
      <c r="CN80" s="47" t="str">
        <f t="shared" si="700"/>
        <v/>
      </c>
      <c r="CO80" s="47" t="str">
        <f t="shared" si="700"/>
        <v/>
      </c>
      <c r="CP80" s="47" t="str">
        <f t="shared" si="700"/>
        <v/>
      </c>
      <c r="CQ80" s="47" t="str">
        <f t="shared" si="700"/>
        <v/>
      </c>
      <c r="CR80" s="47" t="str">
        <f t="shared" si="700"/>
        <v/>
      </c>
      <c r="CS80" s="47" t="str">
        <f t="shared" si="700"/>
        <v/>
      </c>
      <c r="CT80" s="47" t="str">
        <f t="shared" si="700"/>
        <v/>
      </c>
      <c r="CU80" s="47" t="str">
        <f t="shared" si="700"/>
        <v/>
      </c>
      <c r="CV80" s="47" t="str">
        <f t="shared" si="700"/>
        <v/>
      </c>
      <c r="CW80" s="47" t="str">
        <f t="shared" si="700"/>
        <v/>
      </c>
      <c r="CX80" s="47" t="str">
        <f t="shared" si="700"/>
        <v/>
      </c>
      <c r="CY80" s="47" t="str">
        <f t="shared" si="700"/>
        <v/>
      </c>
      <c r="CZ80" s="47" t="str">
        <f t="shared" si="700"/>
        <v/>
      </c>
      <c r="DA80" s="47" t="str">
        <f t="shared" si="700"/>
        <v/>
      </c>
      <c r="DB80" s="47" t="str">
        <f t="shared" si="700"/>
        <v/>
      </c>
      <c r="DC80" s="47" t="str">
        <f t="shared" si="700"/>
        <v/>
      </c>
      <c r="DD80" s="47" t="str">
        <f t="shared" si="700"/>
        <v/>
      </c>
      <c r="DE80" s="47" t="str">
        <f t="shared" si="700"/>
        <v/>
      </c>
      <c r="DF80" s="47" t="str">
        <f t="shared" si="700"/>
        <v/>
      </c>
      <c r="DG80" s="47" t="str">
        <f t="shared" si="700"/>
        <v/>
      </c>
      <c r="DH80" s="47" t="str">
        <f t="shared" si="700"/>
        <v/>
      </c>
      <c r="DI80" s="47" t="str">
        <f t="shared" si="700"/>
        <v/>
      </c>
      <c r="DJ80" s="47" t="str">
        <f t="shared" si="700"/>
        <v/>
      </c>
      <c r="DK80" s="47" t="str">
        <f t="shared" si="700"/>
        <v/>
      </c>
      <c r="DL80" s="47" t="str">
        <f t="shared" si="700"/>
        <v/>
      </c>
      <c r="DM80" s="47" t="str">
        <f t="shared" si="700"/>
        <v/>
      </c>
      <c r="DN80" s="47" t="str">
        <f t="shared" si="700"/>
        <v/>
      </c>
      <c r="DO80" s="47" t="str">
        <f t="shared" si="700"/>
        <v/>
      </c>
      <c r="DP80" s="47" t="str">
        <f t="shared" si="700"/>
        <v/>
      </c>
      <c r="DQ80" s="47" t="str">
        <f t="shared" si="700"/>
        <v/>
      </c>
      <c r="DR80" s="47" t="str">
        <f t="shared" si="700"/>
        <v/>
      </c>
      <c r="DS80" s="179" t="str">
        <f t="shared" si="690"/>
        <v/>
      </c>
      <c r="DT80" s="47" t="str">
        <f t="shared" si="691"/>
        <v/>
      </c>
      <c r="DU80" s="47" t="str">
        <f t="shared" si="703"/>
        <v/>
      </c>
      <c r="DV80" s="47" t="str">
        <f t="shared" si="703"/>
        <v/>
      </c>
      <c r="DW80" s="47" t="str">
        <f t="shared" si="703"/>
        <v/>
      </c>
      <c r="DX80" s="47" t="str">
        <f t="shared" si="703"/>
        <v/>
      </c>
      <c r="DY80" s="47" t="str">
        <f t="shared" si="703"/>
        <v/>
      </c>
      <c r="DZ80" s="47" t="str">
        <f t="shared" si="703"/>
        <v/>
      </c>
      <c r="EA80" s="47" t="str">
        <f t="shared" si="703"/>
        <v/>
      </c>
      <c r="EB80" s="47" t="str">
        <f t="shared" si="703"/>
        <v/>
      </c>
      <c r="EC80" s="47" t="str">
        <f t="shared" si="703"/>
        <v/>
      </c>
      <c r="ED80" s="47" t="str">
        <f t="shared" si="703"/>
        <v/>
      </c>
      <c r="EE80" s="47" t="str">
        <f t="shared" si="703"/>
        <v/>
      </c>
      <c r="EF80" s="47" t="str">
        <f t="shared" si="703"/>
        <v/>
      </c>
      <c r="EG80" s="47" t="str">
        <f t="shared" si="703"/>
        <v/>
      </c>
      <c r="EH80" s="47" t="str">
        <f t="shared" si="703"/>
        <v/>
      </c>
      <c r="EI80" s="47" t="str">
        <f t="shared" si="703"/>
        <v/>
      </c>
      <c r="EJ80" s="47" t="str">
        <f t="shared" si="703"/>
        <v/>
      </c>
      <c r="EK80" s="47" t="str">
        <f t="shared" si="703"/>
        <v/>
      </c>
      <c r="EL80" s="47" t="str">
        <f t="shared" si="703"/>
        <v/>
      </c>
      <c r="EM80" s="47" t="str">
        <f t="shared" si="703"/>
        <v/>
      </c>
      <c r="EN80" s="47" t="str">
        <f t="shared" si="703"/>
        <v/>
      </c>
      <c r="EO80" s="47" t="str">
        <f t="shared" si="703"/>
        <v/>
      </c>
      <c r="EP80" s="47" t="str">
        <f t="shared" si="703"/>
        <v/>
      </c>
      <c r="EQ80" s="47" t="str">
        <f t="shared" si="703"/>
        <v/>
      </c>
      <c r="ER80" s="47" t="str">
        <f t="shared" si="703"/>
        <v/>
      </c>
      <c r="ES80" s="47" t="str">
        <f t="shared" si="703"/>
        <v/>
      </c>
      <c r="ET80" s="47" t="str">
        <f t="shared" si="703"/>
        <v/>
      </c>
      <c r="EU80" s="47" t="str">
        <f t="shared" si="703"/>
        <v/>
      </c>
      <c r="EV80" s="47" t="str">
        <f t="shared" si="703"/>
        <v/>
      </c>
      <c r="EW80" s="47" t="str">
        <f t="shared" si="703"/>
        <v/>
      </c>
      <c r="EX80" s="47" t="str">
        <f t="shared" si="703"/>
        <v/>
      </c>
      <c r="EY80" s="47" t="str">
        <f t="shared" si="703"/>
        <v/>
      </c>
      <c r="EZ80" s="47" t="str">
        <f t="shared" si="703"/>
        <v/>
      </c>
      <c r="FA80" s="47" t="str">
        <f t="shared" si="703"/>
        <v/>
      </c>
      <c r="FB80" s="47" t="str">
        <f t="shared" si="703"/>
        <v/>
      </c>
      <c r="FC80" s="47" t="str">
        <f t="shared" si="703"/>
        <v/>
      </c>
      <c r="FD80" s="47" t="str">
        <f t="shared" si="703"/>
        <v/>
      </c>
      <c r="FE80" s="47" t="str">
        <f t="shared" si="703"/>
        <v/>
      </c>
      <c r="FF80" s="47" t="str">
        <f t="shared" si="703"/>
        <v/>
      </c>
      <c r="FG80" s="47" t="str">
        <f t="shared" si="703"/>
        <v/>
      </c>
      <c r="FH80" s="47" t="str">
        <f t="shared" si="703"/>
        <v/>
      </c>
      <c r="FI80" s="47" t="str">
        <f t="shared" si="703"/>
        <v/>
      </c>
      <c r="FJ80" s="47" t="str">
        <f t="shared" si="703"/>
        <v/>
      </c>
      <c r="FK80" s="47" t="str">
        <f t="shared" si="703"/>
        <v/>
      </c>
      <c r="FL80" s="47" t="str">
        <f t="shared" si="703"/>
        <v/>
      </c>
      <c r="FM80" s="47" t="str">
        <f t="shared" si="703"/>
        <v/>
      </c>
      <c r="FN80" s="47" t="str">
        <f t="shared" si="703"/>
        <v/>
      </c>
      <c r="FO80" s="47" t="str">
        <f t="shared" si="703"/>
        <v/>
      </c>
      <c r="FP80" s="47" t="str">
        <f t="shared" si="703"/>
        <v/>
      </c>
      <c r="FQ80" s="47" t="str">
        <f t="shared" si="703"/>
        <v/>
      </c>
      <c r="FR80" s="47" t="str">
        <f t="shared" si="703"/>
        <v/>
      </c>
      <c r="FS80" s="47" t="str">
        <f t="shared" si="703"/>
        <v/>
      </c>
      <c r="FT80" s="47" t="str">
        <f t="shared" si="703"/>
        <v/>
      </c>
      <c r="FU80" s="47" t="str">
        <f t="shared" si="703"/>
        <v/>
      </c>
      <c r="FV80" s="47" t="str">
        <f t="shared" si="703"/>
        <v/>
      </c>
      <c r="FW80" s="47" t="str">
        <f t="shared" si="703"/>
        <v/>
      </c>
      <c r="FX80" s="47" t="str">
        <f t="shared" si="703"/>
        <v/>
      </c>
      <c r="FY80" s="47" t="str">
        <f t="shared" si="703"/>
        <v/>
      </c>
      <c r="FZ80" s="47" t="str">
        <f t="shared" si="703"/>
        <v/>
      </c>
      <c r="GA80" s="47" t="str">
        <f t="shared" si="703"/>
        <v/>
      </c>
      <c r="GB80" s="47" t="str">
        <f t="shared" si="703"/>
        <v/>
      </c>
      <c r="GC80" s="47" t="str">
        <f t="shared" si="703"/>
        <v/>
      </c>
      <c r="GD80" s="47" t="str">
        <f t="shared" si="703"/>
        <v/>
      </c>
      <c r="GE80" s="47" t="str">
        <f t="shared" si="703"/>
        <v/>
      </c>
      <c r="GF80" s="47" t="str">
        <f t="shared" si="703"/>
        <v/>
      </c>
      <c r="GG80" s="47" t="str">
        <f t="shared" si="701"/>
        <v/>
      </c>
      <c r="GH80" s="47" t="str">
        <f t="shared" si="701"/>
        <v/>
      </c>
      <c r="GI80" s="47" t="str">
        <f t="shared" si="701"/>
        <v/>
      </c>
      <c r="GJ80" s="47" t="str">
        <f t="shared" si="701"/>
        <v/>
      </c>
      <c r="GK80" s="47" t="str">
        <f t="shared" si="701"/>
        <v/>
      </c>
      <c r="GL80" s="47" t="str">
        <f t="shared" si="701"/>
        <v/>
      </c>
      <c r="GM80" s="47" t="str">
        <f t="shared" si="701"/>
        <v/>
      </c>
      <c r="GN80" s="47" t="str">
        <f t="shared" si="701"/>
        <v/>
      </c>
      <c r="GO80" s="47" t="str">
        <f t="shared" si="701"/>
        <v/>
      </c>
      <c r="GP80" s="47" t="str">
        <f t="shared" si="701"/>
        <v/>
      </c>
      <c r="GQ80" s="47" t="str">
        <f t="shared" si="701"/>
        <v/>
      </c>
      <c r="GR80" s="47" t="str">
        <f t="shared" si="701"/>
        <v/>
      </c>
      <c r="GS80" s="47" t="str">
        <f t="shared" si="701"/>
        <v/>
      </c>
      <c r="GT80" s="47" t="str">
        <f t="shared" si="701"/>
        <v/>
      </c>
      <c r="GU80" s="47" t="str">
        <f t="shared" si="701"/>
        <v/>
      </c>
      <c r="GV80" s="47" t="str">
        <f t="shared" si="701"/>
        <v/>
      </c>
      <c r="GW80" s="47" t="str">
        <f t="shared" si="701"/>
        <v/>
      </c>
      <c r="GX80" s="47" t="str">
        <f t="shared" si="701"/>
        <v/>
      </c>
      <c r="GY80" s="47" t="str">
        <f t="shared" si="701"/>
        <v/>
      </c>
      <c r="GZ80" s="47" t="str">
        <f t="shared" si="701"/>
        <v/>
      </c>
      <c r="HA80" s="47" t="str">
        <f t="shared" si="701"/>
        <v/>
      </c>
      <c r="HB80" s="47" t="str">
        <f t="shared" si="701"/>
        <v/>
      </c>
      <c r="HC80" s="47" t="str">
        <f t="shared" si="701"/>
        <v/>
      </c>
      <c r="HD80" s="47" t="str">
        <f t="shared" si="701"/>
        <v/>
      </c>
      <c r="HE80" s="47" t="str">
        <f t="shared" si="701"/>
        <v/>
      </c>
      <c r="HF80" s="47" t="str">
        <f t="shared" si="701"/>
        <v/>
      </c>
      <c r="HG80" s="47" t="str">
        <f t="shared" si="701"/>
        <v/>
      </c>
      <c r="HH80" s="47" t="str">
        <f t="shared" si="701"/>
        <v/>
      </c>
      <c r="HI80" s="47" t="str">
        <f t="shared" si="701"/>
        <v/>
      </c>
      <c r="HJ80" s="47" t="str">
        <f t="shared" si="701"/>
        <v/>
      </c>
      <c r="HK80" s="47" t="str">
        <f t="shared" si="701"/>
        <v/>
      </c>
      <c r="HL80" s="47" t="str">
        <f t="shared" si="701"/>
        <v/>
      </c>
      <c r="HM80" s="47" t="str">
        <f t="shared" si="701"/>
        <v/>
      </c>
      <c r="HN80" s="47" t="str">
        <f t="shared" si="701"/>
        <v/>
      </c>
      <c r="HO80" s="47" t="str">
        <f t="shared" si="701"/>
        <v/>
      </c>
      <c r="HP80" s="165" t="e">
        <f t="shared" si="483"/>
        <v>#N/A</v>
      </c>
      <c r="HQ80" s="165" t="e">
        <f t="shared" si="484"/>
        <v>#N/A</v>
      </c>
      <c r="HR80" s="165" t="e">
        <f t="shared" si="485"/>
        <v>#N/A</v>
      </c>
      <c r="HS80" s="165" t="e">
        <f t="shared" si="486"/>
        <v>#N/A</v>
      </c>
      <c r="HT80" s="165" t="e">
        <f t="shared" si="487"/>
        <v>#N/A</v>
      </c>
      <c r="HU80" s="165" t="e">
        <f t="shared" si="488"/>
        <v>#N/A</v>
      </c>
      <c r="HV80" s="165" t="e">
        <f t="shared" si="489"/>
        <v>#N/A</v>
      </c>
      <c r="HW80" s="165" t="e">
        <f t="shared" si="490"/>
        <v>#N/A</v>
      </c>
      <c r="HX80" s="165" t="e">
        <f t="shared" si="491"/>
        <v>#N/A</v>
      </c>
      <c r="HY80" s="165" t="e">
        <f t="shared" si="492"/>
        <v>#N/A</v>
      </c>
      <c r="HZ80" s="165" t="e">
        <f t="shared" si="493"/>
        <v>#N/A</v>
      </c>
      <c r="IA80" s="165" t="e">
        <f t="shared" si="494"/>
        <v>#N/A</v>
      </c>
      <c r="IB80" s="165" t="e">
        <f t="shared" si="495"/>
        <v>#N/A</v>
      </c>
      <c r="IC80" s="165" t="e">
        <f t="shared" si="496"/>
        <v>#N/A</v>
      </c>
      <c r="ID80" s="165" t="e">
        <f t="shared" si="497"/>
        <v>#N/A</v>
      </c>
      <c r="IE80" s="165" t="e">
        <f t="shared" si="498"/>
        <v>#N/A</v>
      </c>
      <c r="IF80" s="165" t="e">
        <f t="shared" si="499"/>
        <v>#N/A</v>
      </c>
      <c r="IG80" s="165" t="e">
        <f t="shared" si="500"/>
        <v>#N/A</v>
      </c>
      <c r="IH80" s="165" t="e">
        <f t="shared" si="501"/>
        <v>#N/A</v>
      </c>
      <c r="II80" s="165" t="e">
        <f t="shared" si="502"/>
        <v>#N/A</v>
      </c>
      <c r="IJ80" s="165" t="e">
        <f t="shared" si="503"/>
        <v>#N/A</v>
      </c>
      <c r="IK80" s="165" t="e">
        <f t="shared" si="504"/>
        <v>#N/A</v>
      </c>
      <c r="IL80" s="165" t="e">
        <f t="shared" si="505"/>
        <v>#N/A</v>
      </c>
      <c r="IM80" s="165" t="e">
        <f t="shared" si="506"/>
        <v>#N/A</v>
      </c>
      <c r="IN80" s="165" t="e">
        <f t="shared" si="507"/>
        <v>#N/A</v>
      </c>
      <c r="IO80" s="165" t="e">
        <f t="shared" si="508"/>
        <v>#N/A</v>
      </c>
      <c r="IP80" s="165" t="e">
        <f t="shared" si="509"/>
        <v>#N/A</v>
      </c>
      <c r="IQ80" s="165" t="e">
        <f t="shared" si="510"/>
        <v>#N/A</v>
      </c>
      <c r="IR80" s="165" t="e">
        <f t="shared" si="511"/>
        <v>#N/A</v>
      </c>
      <c r="IS80" s="165" t="e">
        <f t="shared" si="512"/>
        <v>#N/A</v>
      </c>
      <c r="IT80" s="165" t="e">
        <f t="shared" si="513"/>
        <v>#N/A</v>
      </c>
      <c r="IU80" s="165" t="e">
        <f t="shared" si="514"/>
        <v>#N/A</v>
      </c>
      <c r="IV80" s="165" t="e">
        <f t="shared" si="515"/>
        <v>#N/A</v>
      </c>
      <c r="IW80" s="165" t="e">
        <f t="shared" si="516"/>
        <v>#N/A</v>
      </c>
      <c r="IX80" s="165" t="e">
        <f t="shared" si="517"/>
        <v>#N/A</v>
      </c>
      <c r="IY80" s="165" t="e">
        <f t="shared" si="518"/>
        <v>#N/A</v>
      </c>
      <c r="IZ80" s="165" t="e">
        <f t="shared" si="519"/>
        <v>#N/A</v>
      </c>
      <c r="JA80" s="165" t="e">
        <f t="shared" si="520"/>
        <v>#N/A</v>
      </c>
      <c r="JB80" s="165" t="e">
        <f t="shared" si="521"/>
        <v>#N/A</v>
      </c>
      <c r="JC80" s="165" t="e">
        <f t="shared" si="522"/>
        <v>#N/A</v>
      </c>
      <c r="JD80" s="165" t="e">
        <f t="shared" si="523"/>
        <v>#N/A</v>
      </c>
      <c r="JE80" s="165" t="e">
        <f t="shared" si="524"/>
        <v>#N/A</v>
      </c>
      <c r="JF80" s="165" t="e">
        <f t="shared" si="525"/>
        <v>#N/A</v>
      </c>
      <c r="JG80" s="165" t="e">
        <f t="shared" si="526"/>
        <v>#N/A</v>
      </c>
      <c r="JH80" s="165" t="e">
        <f t="shared" si="527"/>
        <v>#N/A</v>
      </c>
      <c r="JI80" s="165" t="e">
        <f t="shared" si="528"/>
        <v>#N/A</v>
      </c>
      <c r="JJ80" s="165" t="e">
        <f t="shared" si="529"/>
        <v>#N/A</v>
      </c>
      <c r="JK80" s="165" t="e">
        <f t="shared" si="530"/>
        <v>#N/A</v>
      </c>
      <c r="JL80" s="165" t="e">
        <f t="shared" si="531"/>
        <v>#N/A</v>
      </c>
      <c r="JM80" s="165" t="e">
        <f t="shared" si="532"/>
        <v>#N/A</v>
      </c>
      <c r="JN80" s="165" t="e">
        <f t="shared" si="533"/>
        <v>#N/A</v>
      </c>
      <c r="JO80" s="165" t="e">
        <f t="shared" si="534"/>
        <v>#N/A</v>
      </c>
      <c r="JP80" s="165" t="e">
        <f t="shared" si="535"/>
        <v>#N/A</v>
      </c>
      <c r="JQ80" s="165" t="e">
        <f t="shared" si="536"/>
        <v>#N/A</v>
      </c>
      <c r="JR80" s="165" t="e">
        <f t="shared" si="537"/>
        <v>#N/A</v>
      </c>
      <c r="JS80" s="165" t="e">
        <f t="shared" si="538"/>
        <v>#N/A</v>
      </c>
      <c r="JT80" s="165" t="e">
        <f t="shared" si="539"/>
        <v>#N/A</v>
      </c>
      <c r="JU80" s="165" t="e">
        <f t="shared" si="540"/>
        <v>#N/A</v>
      </c>
      <c r="JV80" s="165" t="e">
        <f t="shared" si="541"/>
        <v>#N/A</v>
      </c>
      <c r="JW80" s="165" t="e">
        <f t="shared" si="542"/>
        <v>#N/A</v>
      </c>
      <c r="JX80" s="165" t="e">
        <f t="shared" si="543"/>
        <v>#N/A</v>
      </c>
      <c r="JY80" s="165" t="e">
        <f t="shared" si="544"/>
        <v>#N/A</v>
      </c>
      <c r="JZ80" s="165" t="e">
        <f t="shared" si="545"/>
        <v>#N/A</v>
      </c>
      <c r="KA80" s="165" t="e">
        <f t="shared" si="546"/>
        <v>#N/A</v>
      </c>
      <c r="KB80" s="165" t="e">
        <f t="shared" si="547"/>
        <v>#N/A</v>
      </c>
      <c r="KC80" s="165" t="e">
        <f t="shared" si="548"/>
        <v>#N/A</v>
      </c>
      <c r="KD80" s="165" t="e">
        <f t="shared" si="549"/>
        <v>#N/A</v>
      </c>
      <c r="KE80" s="165" t="e">
        <f t="shared" si="550"/>
        <v>#N/A</v>
      </c>
      <c r="KF80" s="165" t="e">
        <f t="shared" si="551"/>
        <v>#N/A</v>
      </c>
      <c r="KG80" s="165" t="e">
        <f t="shared" si="552"/>
        <v>#N/A</v>
      </c>
      <c r="KH80" s="165" t="e">
        <f t="shared" si="553"/>
        <v>#N/A</v>
      </c>
      <c r="KI80" s="165" t="e">
        <f t="shared" si="554"/>
        <v>#N/A</v>
      </c>
      <c r="KJ80" s="165" t="e">
        <f t="shared" si="555"/>
        <v>#N/A</v>
      </c>
      <c r="KK80" s="165" t="e">
        <f t="shared" si="556"/>
        <v>#N/A</v>
      </c>
      <c r="KL80" s="165" t="e">
        <f t="shared" si="557"/>
        <v>#N/A</v>
      </c>
      <c r="KM80" s="165" t="e">
        <f t="shared" si="558"/>
        <v>#N/A</v>
      </c>
      <c r="KN80" s="165" t="e">
        <f t="shared" si="559"/>
        <v>#N/A</v>
      </c>
      <c r="KO80" s="165" t="e">
        <f t="shared" si="560"/>
        <v>#N/A</v>
      </c>
      <c r="KP80" s="165" t="e">
        <f t="shared" si="561"/>
        <v>#N/A</v>
      </c>
      <c r="KQ80" s="165" t="e">
        <f t="shared" si="562"/>
        <v>#N/A</v>
      </c>
      <c r="KR80" s="165" t="e">
        <f t="shared" si="563"/>
        <v>#N/A</v>
      </c>
      <c r="KS80" s="165" t="e">
        <f t="shared" si="564"/>
        <v>#N/A</v>
      </c>
      <c r="KT80" s="165" t="e">
        <f t="shared" si="565"/>
        <v>#N/A</v>
      </c>
      <c r="KU80" s="165" t="e">
        <f t="shared" si="566"/>
        <v>#N/A</v>
      </c>
      <c r="KV80" s="165" t="e">
        <f t="shared" si="567"/>
        <v>#N/A</v>
      </c>
      <c r="KW80" s="165" t="e">
        <f t="shared" si="568"/>
        <v>#N/A</v>
      </c>
      <c r="KX80" s="165" t="e">
        <f t="shared" si="569"/>
        <v>#N/A</v>
      </c>
      <c r="KY80" s="165" t="e">
        <f t="shared" si="570"/>
        <v>#N/A</v>
      </c>
      <c r="KZ80" s="165" t="e">
        <f t="shared" si="571"/>
        <v>#N/A</v>
      </c>
      <c r="LA80" s="165" t="e">
        <f t="shared" si="572"/>
        <v>#N/A</v>
      </c>
      <c r="LB80" s="165" t="e">
        <f t="shared" si="573"/>
        <v>#N/A</v>
      </c>
      <c r="LC80" s="165" t="e">
        <f t="shared" si="574"/>
        <v>#N/A</v>
      </c>
      <c r="LD80" s="165" t="e">
        <f t="shared" si="575"/>
        <v>#N/A</v>
      </c>
      <c r="LE80" s="165" t="e">
        <f t="shared" si="576"/>
        <v>#N/A</v>
      </c>
      <c r="LF80" s="165" t="e">
        <f t="shared" si="577"/>
        <v>#N/A</v>
      </c>
      <c r="LG80" s="165" t="e">
        <f t="shared" si="578"/>
        <v>#N/A</v>
      </c>
      <c r="LH80" s="165" t="e">
        <f t="shared" si="579"/>
        <v>#N/A</v>
      </c>
      <c r="LI80" s="165" t="e">
        <f t="shared" si="580"/>
        <v>#N/A</v>
      </c>
      <c r="LJ80" s="165" t="e">
        <f t="shared" si="581"/>
        <v>#N/A</v>
      </c>
      <c r="LK80" s="165" t="e">
        <f t="shared" si="582"/>
        <v>#N/A</v>
      </c>
      <c r="LL80" s="165" t="e">
        <f t="shared" si="583"/>
        <v>#N/A</v>
      </c>
      <c r="LM80" s="165" t="e">
        <f t="shared" si="584"/>
        <v>#N/A</v>
      </c>
      <c r="LN80" s="165" t="e">
        <f t="shared" si="585"/>
        <v>#N/A</v>
      </c>
      <c r="LO80" s="165" t="e">
        <f t="shared" si="586"/>
        <v>#N/A</v>
      </c>
      <c r="LP80" s="165" t="e">
        <f t="shared" si="587"/>
        <v>#N/A</v>
      </c>
      <c r="LQ80" s="165" t="e">
        <f t="shared" si="588"/>
        <v>#N/A</v>
      </c>
      <c r="LR80" s="165" t="e">
        <f t="shared" si="589"/>
        <v>#N/A</v>
      </c>
      <c r="LS80" s="165" t="e">
        <f t="shared" si="590"/>
        <v>#N/A</v>
      </c>
      <c r="LT80" s="165" t="e">
        <f t="shared" si="591"/>
        <v>#N/A</v>
      </c>
      <c r="LU80" s="165" t="e">
        <f t="shared" si="592"/>
        <v>#N/A</v>
      </c>
      <c r="LV80" s="165" t="e">
        <f t="shared" si="593"/>
        <v>#N/A</v>
      </c>
      <c r="LW80" s="165" t="e">
        <f t="shared" si="594"/>
        <v>#N/A</v>
      </c>
      <c r="LX80" s="165" t="e">
        <f t="shared" si="595"/>
        <v>#N/A</v>
      </c>
      <c r="LY80" s="165" t="e">
        <f t="shared" si="596"/>
        <v>#N/A</v>
      </c>
      <c r="LZ80" s="165" t="e">
        <f t="shared" si="597"/>
        <v>#N/A</v>
      </c>
      <c r="MA80" s="165" t="e">
        <f t="shared" si="598"/>
        <v>#N/A</v>
      </c>
      <c r="MB80" s="165" t="e">
        <f t="shared" si="599"/>
        <v>#N/A</v>
      </c>
      <c r="MC80" s="165" t="e">
        <f t="shared" si="600"/>
        <v>#N/A</v>
      </c>
      <c r="MD80" s="165" t="e">
        <f t="shared" si="601"/>
        <v>#N/A</v>
      </c>
      <c r="ME80" s="165" t="e">
        <f t="shared" si="602"/>
        <v>#N/A</v>
      </c>
      <c r="MF80" s="165" t="e">
        <f t="shared" si="603"/>
        <v>#N/A</v>
      </c>
      <c r="MG80" s="165" t="e">
        <f t="shared" si="604"/>
        <v>#N/A</v>
      </c>
      <c r="MH80" s="165" t="e">
        <f t="shared" si="605"/>
        <v>#N/A</v>
      </c>
      <c r="MI80" s="165" t="e">
        <f t="shared" si="606"/>
        <v>#N/A</v>
      </c>
      <c r="MJ80" s="165" t="e">
        <f t="shared" si="607"/>
        <v>#N/A</v>
      </c>
      <c r="MK80" s="165" t="e">
        <f t="shared" si="608"/>
        <v>#N/A</v>
      </c>
      <c r="ML80" s="165" t="e">
        <f t="shared" si="609"/>
        <v>#N/A</v>
      </c>
      <c r="MM80" s="165" t="e">
        <f t="shared" si="610"/>
        <v>#N/A</v>
      </c>
      <c r="MN80" s="165" t="e">
        <f t="shared" si="611"/>
        <v>#N/A</v>
      </c>
      <c r="MO80" s="165" t="e">
        <f t="shared" si="612"/>
        <v>#N/A</v>
      </c>
      <c r="MP80" s="165" t="e">
        <f t="shared" si="613"/>
        <v>#N/A</v>
      </c>
      <c r="MQ80" s="165" t="e">
        <f t="shared" si="614"/>
        <v>#N/A</v>
      </c>
      <c r="MR80" s="165" t="e">
        <f t="shared" si="615"/>
        <v>#N/A</v>
      </c>
      <c r="MS80" s="165" t="e">
        <f t="shared" si="616"/>
        <v>#N/A</v>
      </c>
      <c r="MT80" s="165" t="e">
        <f t="shared" si="617"/>
        <v>#N/A</v>
      </c>
      <c r="MU80" s="165" t="e">
        <f t="shared" si="618"/>
        <v>#N/A</v>
      </c>
      <c r="MV80" s="165" t="e">
        <f t="shared" si="619"/>
        <v>#N/A</v>
      </c>
      <c r="MW80" s="165" t="e">
        <f t="shared" si="620"/>
        <v>#N/A</v>
      </c>
      <c r="MX80" s="165" t="e">
        <f t="shared" si="621"/>
        <v>#N/A</v>
      </c>
      <c r="MY80" s="165" t="e">
        <f t="shared" si="622"/>
        <v>#N/A</v>
      </c>
      <c r="MZ80" s="165" t="e">
        <f t="shared" si="623"/>
        <v>#N/A</v>
      </c>
      <c r="NA80" s="165" t="e">
        <f t="shared" si="624"/>
        <v>#N/A</v>
      </c>
      <c r="NB80" s="165" t="e">
        <f t="shared" si="625"/>
        <v>#N/A</v>
      </c>
      <c r="NC80" s="165" t="e">
        <f t="shared" si="626"/>
        <v>#N/A</v>
      </c>
      <c r="ND80" s="165" t="e">
        <f t="shared" si="627"/>
        <v>#N/A</v>
      </c>
      <c r="NE80" s="165" t="e">
        <f t="shared" si="628"/>
        <v>#N/A</v>
      </c>
      <c r="NF80" s="165" t="e">
        <f t="shared" si="629"/>
        <v>#N/A</v>
      </c>
      <c r="NG80" s="165" t="e">
        <f t="shared" si="630"/>
        <v>#N/A</v>
      </c>
      <c r="NH80" s="165" t="e">
        <f t="shared" si="631"/>
        <v>#N/A</v>
      </c>
      <c r="NI80" s="165" t="e">
        <f t="shared" si="632"/>
        <v>#N/A</v>
      </c>
      <c r="NJ80" s="165" t="e">
        <f t="shared" si="633"/>
        <v>#N/A</v>
      </c>
      <c r="NK80" s="165" t="e">
        <f t="shared" si="634"/>
        <v>#N/A</v>
      </c>
      <c r="NL80" s="165" t="e">
        <f t="shared" si="635"/>
        <v>#N/A</v>
      </c>
      <c r="NM80" s="165" t="e">
        <f t="shared" si="636"/>
        <v>#N/A</v>
      </c>
      <c r="NN80" s="165" t="e">
        <f t="shared" si="637"/>
        <v>#N/A</v>
      </c>
      <c r="NO80" s="165" t="e">
        <f t="shared" si="638"/>
        <v>#N/A</v>
      </c>
      <c r="NP80" s="165" t="e">
        <f t="shared" si="639"/>
        <v>#N/A</v>
      </c>
      <c r="NQ80" s="165" t="e">
        <f t="shared" si="640"/>
        <v>#N/A</v>
      </c>
      <c r="NR80" s="165" t="e">
        <f t="shared" si="641"/>
        <v>#N/A</v>
      </c>
      <c r="NS80" s="165" t="e">
        <f t="shared" si="642"/>
        <v>#N/A</v>
      </c>
      <c r="NT80" s="165" t="e">
        <f t="shared" si="643"/>
        <v>#N/A</v>
      </c>
      <c r="NU80" s="165" t="e">
        <f t="shared" si="644"/>
        <v>#N/A</v>
      </c>
      <c r="NV80" s="165" t="e">
        <f t="shared" si="645"/>
        <v>#N/A</v>
      </c>
      <c r="NW80" s="165" t="e">
        <f t="shared" si="646"/>
        <v>#N/A</v>
      </c>
      <c r="NX80" s="165" t="e">
        <f t="shared" si="647"/>
        <v>#N/A</v>
      </c>
      <c r="NY80" s="165" t="e">
        <f t="shared" si="648"/>
        <v>#N/A</v>
      </c>
      <c r="NZ80" s="165" t="e">
        <f t="shared" si="649"/>
        <v>#N/A</v>
      </c>
      <c r="OA80" s="165" t="e">
        <f t="shared" si="650"/>
        <v>#N/A</v>
      </c>
      <c r="OB80" s="165" t="e">
        <f t="shared" si="651"/>
        <v>#N/A</v>
      </c>
      <c r="OC80" s="165" t="e">
        <f t="shared" si="652"/>
        <v>#N/A</v>
      </c>
      <c r="OD80" s="165" t="e">
        <f t="shared" si="653"/>
        <v>#N/A</v>
      </c>
      <c r="OE80" s="165" t="e">
        <f t="shared" si="654"/>
        <v>#N/A</v>
      </c>
      <c r="OF80" s="165" t="e">
        <f t="shared" si="655"/>
        <v>#N/A</v>
      </c>
      <c r="OG80" s="165" t="e">
        <f t="shared" si="656"/>
        <v>#N/A</v>
      </c>
      <c r="OH80" s="165" t="e">
        <f t="shared" si="657"/>
        <v>#N/A</v>
      </c>
      <c r="OI80" s="165" t="e">
        <f t="shared" si="658"/>
        <v>#N/A</v>
      </c>
      <c r="OJ80" s="165" t="e">
        <f t="shared" si="659"/>
        <v>#N/A</v>
      </c>
      <c r="OK80" s="165" t="e">
        <f t="shared" si="660"/>
        <v>#N/A</v>
      </c>
      <c r="OL80" s="165" t="e">
        <f t="shared" si="661"/>
        <v>#N/A</v>
      </c>
      <c r="OM80" s="165" t="e">
        <f t="shared" si="662"/>
        <v>#N/A</v>
      </c>
      <c r="ON80" s="165" t="e">
        <f t="shared" si="663"/>
        <v>#N/A</v>
      </c>
      <c r="OO80" s="165" t="e">
        <f t="shared" si="664"/>
        <v>#N/A</v>
      </c>
      <c r="OP80" s="165" t="e">
        <f t="shared" si="665"/>
        <v>#N/A</v>
      </c>
      <c r="OQ80" s="165" t="e">
        <f t="shared" si="666"/>
        <v>#N/A</v>
      </c>
      <c r="OR80" s="165" t="e">
        <f t="shared" si="667"/>
        <v>#N/A</v>
      </c>
      <c r="OS80" s="165" t="e">
        <f t="shared" si="668"/>
        <v>#N/A</v>
      </c>
      <c r="OT80" s="165" t="e">
        <f t="shared" si="669"/>
        <v>#N/A</v>
      </c>
      <c r="OU80" s="165" t="e">
        <f t="shared" si="670"/>
        <v>#N/A</v>
      </c>
      <c r="OV80" s="165" t="e">
        <f t="shared" si="671"/>
        <v>#N/A</v>
      </c>
      <c r="OW80" s="165" t="e">
        <f t="shared" si="672"/>
        <v>#N/A</v>
      </c>
      <c r="OX80" s="165" t="e">
        <f t="shared" si="673"/>
        <v>#N/A</v>
      </c>
      <c r="OY80" s="165" t="e">
        <f t="shared" si="674"/>
        <v>#N/A</v>
      </c>
      <c r="OZ80" s="165" t="e">
        <f t="shared" si="675"/>
        <v>#N/A</v>
      </c>
      <c r="PA80" s="165" t="e">
        <f t="shared" si="676"/>
        <v>#N/A</v>
      </c>
      <c r="PB80" s="165" t="e">
        <f t="shared" si="677"/>
        <v>#N/A</v>
      </c>
      <c r="PC80" s="165" t="e">
        <f t="shared" si="678"/>
        <v>#N/A</v>
      </c>
      <c r="PD80" s="165" t="e">
        <f t="shared" si="679"/>
        <v>#N/A</v>
      </c>
      <c r="PE80" s="165" t="e">
        <f t="shared" si="680"/>
        <v>#N/A</v>
      </c>
      <c r="PF80" s="165" t="e">
        <f t="shared" si="681"/>
        <v>#N/A</v>
      </c>
      <c r="PG80" s="165" t="e">
        <f t="shared" si="682"/>
        <v>#N/A</v>
      </c>
      <c r="PH80" s="165" t="e">
        <f t="shared" si="683"/>
        <v>#N/A</v>
      </c>
    </row>
    <row r="81" spans="1:424" hidden="1" x14ac:dyDescent="0.45">
      <c r="A81" s="4">
        <v>78</v>
      </c>
      <c r="B81" s="92" t="str">
        <f t="shared" si="684"/>
        <v/>
      </c>
      <c r="C81" s="91"/>
      <c r="D81" s="92" t="str">
        <f t="shared" si="685"/>
        <v/>
      </c>
      <c r="E81" s="120" t="str">
        <f t="shared" si="480"/>
        <v/>
      </c>
      <c r="F81" s="120" t="str">
        <f t="shared" si="481"/>
        <v/>
      </c>
      <c r="G81" s="71" t="str">
        <f t="shared" si="686"/>
        <v/>
      </c>
      <c r="H81" s="23"/>
      <c r="I81" s="55"/>
      <c r="J81" s="298"/>
      <c r="K81" s="72" t="str">
        <f>IF(AND(B81&gt;0,C81&gt;0,D81&gt;0),IF(ISBLANK(J81),IF(ISBLANK(H81),"",(D81-B81)*VLOOKUP(H81,VLookups!$A$4:$B$13,2,FALSE)),J81),"")</f>
        <v/>
      </c>
      <c r="L81" s="73" t="str">
        <f t="shared" si="482"/>
        <v/>
      </c>
      <c r="M81" s="91"/>
      <c r="N81" s="265" t="str">
        <f>IF(AND(M81&gt;0,C81&gt;0,NOT(K81="")),ABS(VLOOKUP($M$1,VLookups!$A$43:$B$44,2,FALSE)-_xlfn.NORM.DIST(M81,G81,K81,TRUE)),"")</f>
        <v/>
      </c>
      <c r="O81" s="90" t="str">
        <f>IF(AND($B81&gt;0,$C81&gt;0,$D81&gt;0,NOT(ISBLANK($H81))),_xlfn.NORM.INV(ABS(VLOOKUP($M$1,VLookups!$A$43:$B$44,2,FALSE)-O$3),$G81,$K81),"")</f>
        <v/>
      </c>
      <c r="P81" s="89" t="str">
        <f>IF(AND($B81&gt;0,$C81&gt;0,$D81&gt;0,NOT(ISBLANK($H81))),_xlfn.NORM.INV(ABS(VLOOKUP($M$1,VLookups!$A$43:$B$44,2,FALSE)-P$3),$G81,$K81),"")</f>
        <v/>
      </c>
      <c r="Q81" s="90" t="str">
        <f>IF(AND($B81&gt;0,$C81&gt;0,$D81&gt;0,NOT(ISBLANK($H81))),_xlfn.NORM.INV(ABS(VLOOKUP($M$1,VLookups!$A$43:$B$44,2,FALSE)-Q$3),$G81,$K81),"")</f>
        <v/>
      </c>
      <c r="R81" s="89" t="str">
        <f>IF(AND($B81&gt;0,$C81&gt;0,$D81&gt;0,NOT(ISBLANK($H81))),_xlfn.NORM.INV(ABS(VLOOKUP($M$1,VLookups!$A$43:$B$44,2,FALSE)-R$3),$G81,$K81),"")</f>
        <v/>
      </c>
      <c r="S81" s="90" t="str">
        <f>IF(AND($B81&gt;0,$C81&gt;0,$D81&gt;0,NOT(ISBLANK($H81))),_xlfn.NORM.INV(ABS(VLOOKUP($M$1,VLookups!$A$43:$B$44,2,FALSE)-S$3),$G81,$K81),"")</f>
        <v/>
      </c>
      <c r="T81" s="89" t="str">
        <f>IF(AND($B81&gt;0,$C81&gt;0,$D81&gt;0,NOT(ISBLANK($H81))),_xlfn.NORM.INV(ABS(VLOOKUP($M$1,VLookups!$A$43:$B$44,2,FALSE)-T$3),$G81,$K81),"")</f>
        <v/>
      </c>
      <c r="U81" s="5"/>
      <c r="V81" s="164" t="str">
        <f t="shared" si="687"/>
        <v/>
      </c>
      <c r="W81" s="47" t="str">
        <f t="shared" si="688"/>
        <v/>
      </c>
      <c r="X81" s="47" t="str">
        <f t="shared" si="702"/>
        <v/>
      </c>
      <c r="Y81" s="47" t="str">
        <f t="shared" si="702"/>
        <v/>
      </c>
      <c r="Z81" s="47" t="str">
        <f t="shared" si="702"/>
        <v/>
      </c>
      <c r="AA81" s="47" t="str">
        <f t="shared" si="702"/>
        <v/>
      </c>
      <c r="AB81" s="47" t="str">
        <f t="shared" si="702"/>
        <v/>
      </c>
      <c r="AC81" s="47" t="str">
        <f t="shared" si="702"/>
        <v/>
      </c>
      <c r="AD81" s="47" t="str">
        <f t="shared" si="702"/>
        <v/>
      </c>
      <c r="AE81" s="47" t="str">
        <f t="shared" si="702"/>
        <v/>
      </c>
      <c r="AF81" s="47" t="str">
        <f t="shared" si="702"/>
        <v/>
      </c>
      <c r="AG81" s="47" t="str">
        <f t="shared" si="702"/>
        <v/>
      </c>
      <c r="AH81" s="47" t="str">
        <f t="shared" si="702"/>
        <v/>
      </c>
      <c r="AI81" s="47" t="str">
        <f t="shared" si="702"/>
        <v/>
      </c>
      <c r="AJ81" s="47" t="str">
        <f t="shared" si="702"/>
        <v/>
      </c>
      <c r="AK81" s="47" t="str">
        <f t="shared" si="702"/>
        <v/>
      </c>
      <c r="AL81" s="47" t="str">
        <f t="shared" si="702"/>
        <v/>
      </c>
      <c r="AM81" s="47" t="str">
        <f t="shared" si="702"/>
        <v/>
      </c>
      <c r="AN81" s="47" t="str">
        <f t="shared" si="702"/>
        <v/>
      </c>
      <c r="AO81" s="47" t="str">
        <f t="shared" si="702"/>
        <v/>
      </c>
      <c r="AP81" s="47" t="str">
        <f t="shared" si="702"/>
        <v/>
      </c>
      <c r="AQ81" s="47" t="str">
        <f t="shared" si="702"/>
        <v/>
      </c>
      <c r="AR81" s="47" t="str">
        <f t="shared" si="702"/>
        <v/>
      </c>
      <c r="AS81" s="47" t="str">
        <f t="shared" si="702"/>
        <v/>
      </c>
      <c r="AT81" s="47" t="str">
        <f t="shared" si="702"/>
        <v/>
      </c>
      <c r="AU81" s="47" t="str">
        <f t="shared" si="702"/>
        <v/>
      </c>
      <c r="AV81" s="47" t="str">
        <f t="shared" si="702"/>
        <v/>
      </c>
      <c r="AW81" s="47" t="str">
        <f t="shared" si="702"/>
        <v/>
      </c>
      <c r="AX81" s="47" t="str">
        <f t="shared" si="702"/>
        <v/>
      </c>
      <c r="AY81" s="47" t="str">
        <f t="shared" si="702"/>
        <v/>
      </c>
      <c r="AZ81" s="47" t="str">
        <f t="shared" si="702"/>
        <v/>
      </c>
      <c r="BA81" s="47" t="str">
        <f t="shared" si="702"/>
        <v/>
      </c>
      <c r="BB81" s="47" t="str">
        <f t="shared" si="702"/>
        <v/>
      </c>
      <c r="BC81" s="47" t="str">
        <f t="shared" si="702"/>
        <v/>
      </c>
      <c r="BD81" s="47" t="str">
        <f t="shared" si="702"/>
        <v/>
      </c>
      <c r="BE81" s="47" t="str">
        <f t="shared" si="702"/>
        <v/>
      </c>
      <c r="BF81" s="47" t="str">
        <f t="shared" si="702"/>
        <v/>
      </c>
      <c r="BG81" s="47" t="str">
        <f t="shared" si="702"/>
        <v/>
      </c>
      <c r="BH81" s="47" t="str">
        <f t="shared" si="702"/>
        <v/>
      </c>
      <c r="BI81" s="47" t="str">
        <f t="shared" si="702"/>
        <v/>
      </c>
      <c r="BJ81" s="47" t="str">
        <f t="shared" si="702"/>
        <v/>
      </c>
      <c r="BK81" s="47" t="str">
        <f t="shared" si="702"/>
        <v/>
      </c>
      <c r="BL81" s="47" t="str">
        <f t="shared" si="702"/>
        <v/>
      </c>
      <c r="BM81" s="47" t="str">
        <f t="shared" si="702"/>
        <v/>
      </c>
      <c r="BN81" s="47" t="str">
        <f t="shared" si="702"/>
        <v/>
      </c>
      <c r="BO81" s="47" t="str">
        <f t="shared" si="702"/>
        <v/>
      </c>
      <c r="BP81" s="47" t="str">
        <f t="shared" si="702"/>
        <v/>
      </c>
      <c r="BQ81" s="47" t="str">
        <f t="shared" si="702"/>
        <v/>
      </c>
      <c r="BR81" s="47" t="str">
        <f t="shared" si="702"/>
        <v/>
      </c>
      <c r="BS81" s="47" t="str">
        <f t="shared" si="702"/>
        <v/>
      </c>
      <c r="BT81" s="47" t="str">
        <f t="shared" si="702"/>
        <v/>
      </c>
      <c r="BU81" s="47" t="str">
        <f t="shared" si="702"/>
        <v/>
      </c>
      <c r="BV81" s="47" t="str">
        <f t="shared" si="702"/>
        <v/>
      </c>
      <c r="BW81" s="47" t="str">
        <f t="shared" si="702"/>
        <v/>
      </c>
      <c r="BX81" s="47" t="str">
        <f t="shared" si="702"/>
        <v/>
      </c>
      <c r="BY81" s="47" t="str">
        <f t="shared" si="702"/>
        <v/>
      </c>
      <c r="BZ81" s="47" t="str">
        <f t="shared" si="702"/>
        <v/>
      </c>
      <c r="CA81" s="47" t="str">
        <f t="shared" si="702"/>
        <v/>
      </c>
      <c r="CB81" s="47" t="str">
        <f t="shared" si="702"/>
        <v/>
      </c>
      <c r="CC81" s="47" t="str">
        <f t="shared" si="702"/>
        <v/>
      </c>
      <c r="CD81" s="47" t="str">
        <f t="shared" si="702"/>
        <v/>
      </c>
      <c r="CE81" s="47" t="str">
        <f t="shared" si="702"/>
        <v/>
      </c>
      <c r="CF81" s="47" t="str">
        <f t="shared" si="702"/>
        <v/>
      </c>
      <c r="CG81" s="47" t="str">
        <f t="shared" si="702"/>
        <v/>
      </c>
      <c r="CH81" s="47" t="str">
        <f t="shared" si="702"/>
        <v/>
      </c>
      <c r="CI81" s="47" t="str">
        <f t="shared" ref="CI81:DR84" si="704">IF(ISNONTEXT($V81),CJ81-$V81,"")</f>
        <v/>
      </c>
      <c r="CJ81" s="47" t="str">
        <f t="shared" si="704"/>
        <v/>
      </c>
      <c r="CK81" s="47" t="str">
        <f t="shared" si="704"/>
        <v/>
      </c>
      <c r="CL81" s="47" t="str">
        <f t="shared" si="704"/>
        <v/>
      </c>
      <c r="CM81" s="47" t="str">
        <f t="shared" si="704"/>
        <v/>
      </c>
      <c r="CN81" s="47" t="str">
        <f t="shared" si="704"/>
        <v/>
      </c>
      <c r="CO81" s="47" t="str">
        <f t="shared" si="704"/>
        <v/>
      </c>
      <c r="CP81" s="47" t="str">
        <f t="shared" si="704"/>
        <v/>
      </c>
      <c r="CQ81" s="47" t="str">
        <f t="shared" si="704"/>
        <v/>
      </c>
      <c r="CR81" s="47" t="str">
        <f t="shared" si="704"/>
        <v/>
      </c>
      <c r="CS81" s="47" t="str">
        <f t="shared" si="704"/>
        <v/>
      </c>
      <c r="CT81" s="47" t="str">
        <f t="shared" si="704"/>
        <v/>
      </c>
      <c r="CU81" s="47" t="str">
        <f t="shared" si="704"/>
        <v/>
      </c>
      <c r="CV81" s="47" t="str">
        <f t="shared" si="704"/>
        <v/>
      </c>
      <c r="CW81" s="47" t="str">
        <f t="shared" si="704"/>
        <v/>
      </c>
      <c r="CX81" s="47" t="str">
        <f t="shared" si="704"/>
        <v/>
      </c>
      <c r="CY81" s="47" t="str">
        <f t="shared" si="704"/>
        <v/>
      </c>
      <c r="CZ81" s="47" t="str">
        <f t="shared" si="704"/>
        <v/>
      </c>
      <c r="DA81" s="47" t="str">
        <f t="shared" si="704"/>
        <v/>
      </c>
      <c r="DB81" s="47" t="str">
        <f t="shared" si="704"/>
        <v/>
      </c>
      <c r="DC81" s="47" t="str">
        <f t="shared" si="704"/>
        <v/>
      </c>
      <c r="DD81" s="47" t="str">
        <f t="shared" si="704"/>
        <v/>
      </c>
      <c r="DE81" s="47" t="str">
        <f t="shared" si="704"/>
        <v/>
      </c>
      <c r="DF81" s="47" t="str">
        <f t="shared" si="704"/>
        <v/>
      </c>
      <c r="DG81" s="47" t="str">
        <f t="shared" si="704"/>
        <v/>
      </c>
      <c r="DH81" s="47" t="str">
        <f t="shared" si="704"/>
        <v/>
      </c>
      <c r="DI81" s="47" t="str">
        <f t="shared" si="704"/>
        <v/>
      </c>
      <c r="DJ81" s="47" t="str">
        <f t="shared" si="704"/>
        <v/>
      </c>
      <c r="DK81" s="47" t="str">
        <f t="shared" si="704"/>
        <v/>
      </c>
      <c r="DL81" s="47" t="str">
        <f t="shared" si="704"/>
        <v/>
      </c>
      <c r="DM81" s="47" t="str">
        <f t="shared" si="704"/>
        <v/>
      </c>
      <c r="DN81" s="47" t="str">
        <f t="shared" si="704"/>
        <v/>
      </c>
      <c r="DO81" s="47" t="str">
        <f t="shared" si="704"/>
        <v/>
      </c>
      <c r="DP81" s="47" t="str">
        <f t="shared" si="704"/>
        <v/>
      </c>
      <c r="DQ81" s="47" t="str">
        <f t="shared" si="704"/>
        <v/>
      </c>
      <c r="DR81" s="47" t="str">
        <f t="shared" si="704"/>
        <v/>
      </c>
      <c r="DS81" s="179" t="str">
        <f t="shared" si="690"/>
        <v/>
      </c>
      <c r="DT81" s="47" t="str">
        <f t="shared" si="691"/>
        <v/>
      </c>
      <c r="DU81" s="47" t="str">
        <f t="shared" si="703"/>
        <v/>
      </c>
      <c r="DV81" s="47" t="str">
        <f t="shared" si="703"/>
        <v/>
      </c>
      <c r="DW81" s="47" t="str">
        <f t="shared" si="703"/>
        <v/>
      </c>
      <c r="DX81" s="47" t="str">
        <f t="shared" si="703"/>
        <v/>
      </c>
      <c r="DY81" s="47" t="str">
        <f t="shared" si="703"/>
        <v/>
      </c>
      <c r="DZ81" s="47" t="str">
        <f t="shared" si="703"/>
        <v/>
      </c>
      <c r="EA81" s="47" t="str">
        <f t="shared" si="703"/>
        <v/>
      </c>
      <c r="EB81" s="47" t="str">
        <f t="shared" si="703"/>
        <v/>
      </c>
      <c r="EC81" s="47" t="str">
        <f t="shared" si="703"/>
        <v/>
      </c>
      <c r="ED81" s="47" t="str">
        <f t="shared" si="703"/>
        <v/>
      </c>
      <c r="EE81" s="47" t="str">
        <f t="shared" si="703"/>
        <v/>
      </c>
      <c r="EF81" s="47" t="str">
        <f t="shared" si="703"/>
        <v/>
      </c>
      <c r="EG81" s="47" t="str">
        <f t="shared" si="703"/>
        <v/>
      </c>
      <c r="EH81" s="47" t="str">
        <f t="shared" si="703"/>
        <v/>
      </c>
      <c r="EI81" s="47" t="str">
        <f t="shared" si="703"/>
        <v/>
      </c>
      <c r="EJ81" s="47" t="str">
        <f t="shared" si="703"/>
        <v/>
      </c>
      <c r="EK81" s="47" t="str">
        <f t="shared" si="703"/>
        <v/>
      </c>
      <c r="EL81" s="47" t="str">
        <f t="shared" si="703"/>
        <v/>
      </c>
      <c r="EM81" s="47" t="str">
        <f t="shared" si="703"/>
        <v/>
      </c>
      <c r="EN81" s="47" t="str">
        <f t="shared" si="703"/>
        <v/>
      </c>
      <c r="EO81" s="47" t="str">
        <f t="shared" si="703"/>
        <v/>
      </c>
      <c r="EP81" s="47" t="str">
        <f t="shared" si="703"/>
        <v/>
      </c>
      <c r="EQ81" s="47" t="str">
        <f t="shared" si="703"/>
        <v/>
      </c>
      <c r="ER81" s="47" t="str">
        <f t="shared" si="703"/>
        <v/>
      </c>
      <c r="ES81" s="47" t="str">
        <f t="shared" si="703"/>
        <v/>
      </c>
      <c r="ET81" s="47" t="str">
        <f t="shared" si="703"/>
        <v/>
      </c>
      <c r="EU81" s="47" t="str">
        <f t="shared" si="703"/>
        <v/>
      </c>
      <c r="EV81" s="47" t="str">
        <f t="shared" si="703"/>
        <v/>
      </c>
      <c r="EW81" s="47" t="str">
        <f t="shared" si="703"/>
        <v/>
      </c>
      <c r="EX81" s="47" t="str">
        <f t="shared" si="703"/>
        <v/>
      </c>
      <c r="EY81" s="47" t="str">
        <f t="shared" si="703"/>
        <v/>
      </c>
      <c r="EZ81" s="47" t="str">
        <f t="shared" si="703"/>
        <v/>
      </c>
      <c r="FA81" s="47" t="str">
        <f t="shared" si="703"/>
        <v/>
      </c>
      <c r="FB81" s="47" t="str">
        <f t="shared" si="703"/>
        <v/>
      </c>
      <c r="FC81" s="47" t="str">
        <f t="shared" si="703"/>
        <v/>
      </c>
      <c r="FD81" s="47" t="str">
        <f t="shared" si="703"/>
        <v/>
      </c>
      <c r="FE81" s="47" t="str">
        <f t="shared" si="703"/>
        <v/>
      </c>
      <c r="FF81" s="47" t="str">
        <f t="shared" si="703"/>
        <v/>
      </c>
      <c r="FG81" s="47" t="str">
        <f t="shared" si="703"/>
        <v/>
      </c>
      <c r="FH81" s="47" t="str">
        <f t="shared" si="703"/>
        <v/>
      </c>
      <c r="FI81" s="47" t="str">
        <f t="shared" si="703"/>
        <v/>
      </c>
      <c r="FJ81" s="47" t="str">
        <f t="shared" si="703"/>
        <v/>
      </c>
      <c r="FK81" s="47" t="str">
        <f t="shared" si="703"/>
        <v/>
      </c>
      <c r="FL81" s="47" t="str">
        <f t="shared" si="703"/>
        <v/>
      </c>
      <c r="FM81" s="47" t="str">
        <f t="shared" si="703"/>
        <v/>
      </c>
      <c r="FN81" s="47" t="str">
        <f t="shared" si="703"/>
        <v/>
      </c>
      <c r="FO81" s="47" t="str">
        <f t="shared" si="703"/>
        <v/>
      </c>
      <c r="FP81" s="47" t="str">
        <f t="shared" si="703"/>
        <v/>
      </c>
      <c r="FQ81" s="47" t="str">
        <f t="shared" si="703"/>
        <v/>
      </c>
      <c r="FR81" s="47" t="str">
        <f t="shared" si="703"/>
        <v/>
      </c>
      <c r="FS81" s="47" t="str">
        <f t="shared" si="703"/>
        <v/>
      </c>
      <c r="FT81" s="47" t="str">
        <f t="shared" si="703"/>
        <v/>
      </c>
      <c r="FU81" s="47" t="str">
        <f t="shared" si="703"/>
        <v/>
      </c>
      <c r="FV81" s="47" t="str">
        <f t="shared" si="703"/>
        <v/>
      </c>
      <c r="FW81" s="47" t="str">
        <f t="shared" si="703"/>
        <v/>
      </c>
      <c r="FX81" s="47" t="str">
        <f t="shared" si="703"/>
        <v/>
      </c>
      <c r="FY81" s="47" t="str">
        <f t="shared" si="703"/>
        <v/>
      </c>
      <c r="FZ81" s="47" t="str">
        <f t="shared" si="703"/>
        <v/>
      </c>
      <c r="GA81" s="47" t="str">
        <f t="shared" si="703"/>
        <v/>
      </c>
      <c r="GB81" s="47" t="str">
        <f t="shared" si="703"/>
        <v/>
      </c>
      <c r="GC81" s="47" t="str">
        <f t="shared" si="703"/>
        <v/>
      </c>
      <c r="GD81" s="47" t="str">
        <f t="shared" si="703"/>
        <v/>
      </c>
      <c r="GE81" s="47" t="str">
        <f t="shared" si="703"/>
        <v/>
      </c>
      <c r="GF81" s="47" t="str">
        <f t="shared" ref="GF81:HO84" si="705">IF(ISNONTEXT($V81),GE81+$V81,"")</f>
        <v/>
      </c>
      <c r="GG81" s="47" t="str">
        <f t="shared" si="705"/>
        <v/>
      </c>
      <c r="GH81" s="47" t="str">
        <f t="shared" si="705"/>
        <v/>
      </c>
      <c r="GI81" s="47" t="str">
        <f t="shared" si="705"/>
        <v/>
      </c>
      <c r="GJ81" s="47" t="str">
        <f t="shared" si="705"/>
        <v/>
      </c>
      <c r="GK81" s="47" t="str">
        <f t="shared" si="705"/>
        <v/>
      </c>
      <c r="GL81" s="47" t="str">
        <f t="shared" si="705"/>
        <v/>
      </c>
      <c r="GM81" s="47" t="str">
        <f t="shared" si="705"/>
        <v/>
      </c>
      <c r="GN81" s="47" t="str">
        <f t="shared" si="705"/>
        <v/>
      </c>
      <c r="GO81" s="47" t="str">
        <f t="shared" si="705"/>
        <v/>
      </c>
      <c r="GP81" s="47" t="str">
        <f t="shared" si="705"/>
        <v/>
      </c>
      <c r="GQ81" s="47" t="str">
        <f t="shared" si="705"/>
        <v/>
      </c>
      <c r="GR81" s="47" t="str">
        <f t="shared" si="705"/>
        <v/>
      </c>
      <c r="GS81" s="47" t="str">
        <f t="shared" si="705"/>
        <v/>
      </c>
      <c r="GT81" s="47" t="str">
        <f t="shared" si="705"/>
        <v/>
      </c>
      <c r="GU81" s="47" t="str">
        <f t="shared" si="705"/>
        <v/>
      </c>
      <c r="GV81" s="47" t="str">
        <f t="shared" si="705"/>
        <v/>
      </c>
      <c r="GW81" s="47" t="str">
        <f t="shared" si="705"/>
        <v/>
      </c>
      <c r="GX81" s="47" t="str">
        <f t="shared" si="705"/>
        <v/>
      </c>
      <c r="GY81" s="47" t="str">
        <f t="shared" si="705"/>
        <v/>
      </c>
      <c r="GZ81" s="47" t="str">
        <f t="shared" si="705"/>
        <v/>
      </c>
      <c r="HA81" s="47" t="str">
        <f t="shared" si="705"/>
        <v/>
      </c>
      <c r="HB81" s="47" t="str">
        <f t="shared" si="705"/>
        <v/>
      </c>
      <c r="HC81" s="47" t="str">
        <f t="shared" si="705"/>
        <v/>
      </c>
      <c r="HD81" s="47" t="str">
        <f t="shared" si="705"/>
        <v/>
      </c>
      <c r="HE81" s="47" t="str">
        <f t="shared" si="705"/>
        <v/>
      </c>
      <c r="HF81" s="47" t="str">
        <f t="shared" si="705"/>
        <v/>
      </c>
      <c r="HG81" s="47" t="str">
        <f t="shared" si="705"/>
        <v/>
      </c>
      <c r="HH81" s="47" t="str">
        <f t="shared" si="705"/>
        <v/>
      </c>
      <c r="HI81" s="47" t="str">
        <f t="shared" si="705"/>
        <v/>
      </c>
      <c r="HJ81" s="47" t="str">
        <f t="shared" si="705"/>
        <v/>
      </c>
      <c r="HK81" s="47" t="str">
        <f t="shared" si="705"/>
        <v/>
      </c>
      <c r="HL81" s="47" t="str">
        <f t="shared" si="705"/>
        <v/>
      </c>
      <c r="HM81" s="47" t="str">
        <f t="shared" si="705"/>
        <v/>
      </c>
      <c r="HN81" s="47" t="str">
        <f t="shared" si="705"/>
        <v/>
      </c>
      <c r="HO81" s="47" t="str">
        <f t="shared" si="705"/>
        <v/>
      </c>
      <c r="HP81" s="165" t="e">
        <f t="shared" si="483"/>
        <v>#N/A</v>
      </c>
      <c r="HQ81" s="165" t="e">
        <f t="shared" si="484"/>
        <v>#N/A</v>
      </c>
      <c r="HR81" s="165" t="e">
        <f t="shared" si="485"/>
        <v>#N/A</v>
      </c>
      <c r="HS81" s="165" t="e">
        <f t="shared" si="486"/>
        <v>#N/A</v>
      </c>
      <c r="HT81" s="165" t="e">
        <f t="shared" si="487"/>
        <v>#N/A</v>
      </c>
      <c r="HU81" s="165" t="e">
        <f t="shared" si="488"/>
        <v>#N/A</v>
      </c>
      <c r="HV81" s="165" t="e">
        <f t="shared" si="489"/>
        <v>#N/A</v>
      </c>
      <c r="HW81" s="165" t="e">
        <f t="shared" si="490"/>
        <v>#N/A</v>
      </c>
      <c r="HX81" s="165" t="e">
        <f t="shared" si="491"/>
        <v>#N/A</v>
      </c>
      <c r="HY81" s="165" t="e">
        <f t="shared" si="492"/>
        <v>#N/A</v>
      </c>
      <c r="HZ81" s="165" t="e">
        <f t="shared" si="493"/>
        <v>#N/A</v>
      </c>
      <c r="IA81" s="165" t="e">
        <f t="shared" si="494"/>
        <v>#N/A</v>
      </c>
      <c r="IB81" s="165" t="e">
        <f t="shared" si="495"/>
        <v>#N/A</v>
      </c>
      <c r="IC81" s="165" t="e">
        <f t="shared" si="496"/>
        <v>#N/A</v>
      </c>
      <c r="ID81" s="165" t="e">
        <f t="shared" si="497"/>
        <v>#N/A</v>
      </c>
      <c r="IE81" s="165" t="e">
        <f t="shared" si="498"/>
        <v>#N/A</v>
      </c>
      <c r="IF81" s="165" t="e">
        <f t="shared" si="499"/>
        <v>#N/A</v>
      </c>
      <c r="IG81" s="165" t="e">
        <f t="shared" si="500"/>
        <v>#N/A</v>
      </c>
      <c r="IH81" s="165" t="e">
        <f t="shared" si="501"/>
        <v>#N/A</v>
      </c>
      <c r="II81" s="165" t="e">
        <f t="shared" si="502"/>
        <v>#N/A</v>
      </c>
      <c r="IJ81" s="165" t="e">
        <f t="shared" si="503"/>
        <v>#N/A</v>
      </c>
      <c r="IK81" s="165" t="e">
        <f t="shared" si="504"/>
        <v>#N/A</v>
      </c>
      <c r="IL81" s="165" t="e">
        <f t="shared" si="505"/>
        <v>#N/A</v>
      </c>
      <c r="IM81" s="165" t="e">
        <f t="shared" si="506"/>
        <v>#N/A</v>
      </c>
      <c r="IN81" s="165" t="e">
        <f t="shared" si="507"/>
        <v>#N/A</v>
      </c>
      <c r="IO81" s="165" t="e">
        <f t="shared" si="508"/>
        <v>#N/A</v>
      </c>
      <c r="IP81" s="165" t="e">
        <f t="shared" si="509"/>
        <v>#N/A</v>
      </c>
      <c r="IQ81" s="165" t="e">
        <f t="shared" si="510"/>
        <v>#N/A</v>
      </c>
      <c r="IR81" s="165" t="e">
        <f t="shared" si="511"/>
        <v>#N/A</v>
      </c>
      <c r="IS81" s="165" t="e">
        <f t="shared" si="512"/>
        <v>#N/A</v>
      </c>
      <c r="IT81" s="165" t="e">
        <f t="shared" si="513"/>
        <v>#N/A</v>
      </c>
      <c r="IU81" s="165" t="e">
        <f t="shared" si="514"/>
        <v>#N/A</v>
      </c>
      <c r="IV81" s="165" t="e">
        <f t="shared" si="515"/>
        <v>#N/A</v>
      </c>
      <c r="IW81" s="165" t="e">
        <f t="shared" si="516"/>
        <v>#N/A</v>
      </c>
      <c r="IX81" s="165" t="e">
        <f t="shared" si="517"/>
        <v>#N/A</v>
      </c>
      <c r="IY81" s="165" t="e">
        <f t="shared" si="518"/>
        <v>#N/A</v>
      </c>
      <c r="IZ81" s="165" t="e">
        <f t="shared" si="519"/>
        <v>#N/A</v>
      </c>
      <c r="JA81" s="165" t="e">
        <f t="shared" si="520"/>
        <v>#N/A</v>
      </c>
      <c r="JB81" s="165" t="e">
        <f t="shared" si="521"/>
        <v>#N/A</v>
      </c>
      <c r="JC81" s="165" t="e">
        <f t="shared" si="522"/>
        <v>#N/A</v>
      </c>
      <c r="JD81" s="165" t="e">
        <f t="shared" si="523"/>
        <v>#N/A</v>
      </c>
      <c r="JE81" s="165" t="e">
        <f t="shared" si="524"/>
        <v>#N/A</v>
      </c>
      <c r="JF81" s="165" t="e">
        <f t="shared" si="525"/>
        <v>#N/A</v>
      </c>
      <c r="JG81" s="165" t="e">
        <f t="shared" si="526"/>
        <v>#N/A</v>
      </c>
      <c r="JH81" s="165" t="e">
        <f t="shared" si="527"/>
        <v>#N/A</v>
      </c>
      <c r="JI81" s="165" t="e">
        <f t="shared" si="528"/>
        <v>#N/A</v>
      </c>
      <c r="JJ81" s="165" t="e">
        <f t="shared" si="529"/>
        <v>#N/A</v>
      </c>
      <c r="JK81" s="165" t="e">
        <f t="shared" si="530"/>
        <v>#N/A</v>
      </c>
      <c r="JL81" s="165" t="e">
        <f t="shared" si="531"/>
        <v>#N/A</v>
      </c>
      <c r="JM81" s="165" t="e">
        <f t="shared" si="532"/>
        <v>#N/A</v>
      </c>
      <c r="JN81" s="165" t="e">
        <f t="shared" si="533"/>
        <v>#N/A</v>
      </c>
      <c r="JO81" s="165" t="e">
        <f t="shared" si="534"/>
        <v>#N/A</v>
      </c>
      <c r="JP81" s="165" t="e">
        <f t="shared" si="535"/>
        <v>#N/A</v>
      </c>
      <c r="JQ81" s="165" t="e">
        <f t="shared" si="536"/>
        <v>#N/A</v>
      </c>
      <c r="JR81" s="165" t="e">
        <f t="shared" si="537"/>
        <v>#N/A</v>
      </c>
      <c r="JS81" s="165" t="e">
        <f t="shared" si="538"/>
        <v>#N/A</v>
      </c>
      <c r="JT81" s="165" t="e">
        <f t="shared" si="539"/>
        <v>#N/A</v>
      </c>
      <c r="JU81" s="165" t="e">
        <f t="shared" si="540"/>
        <v>#N/A</v>
      </c>
      <c r="JV81" s="165" t="e">
        <f t="shared" si="541"/>
        <v>#N/A</v>
      </c>
      <c r="JW81" s="165" t="e">
        <f t="shared" si="542"/>
        <v>#N/A</v>
      </c>
      <c r="JX81" s="165" t="e">
        <f t="shared" si="543"/>
        <v>#N/A</v>
      </c>
      <c r="JY81" s="165" t="e">
        <f t="shared" si="544"/>
        <v>#N/A</v>
      </c>
      <c r="JZ81" s="165" t="e">
        <f t="shared" si="545"/>
        <v>#N/A</v>
      </c>
      <c r="KA81" s="165" t="e">
        <f t="shared" si="546"/>
        <v>#N/A</v>
      </c>
      <c r="KB81" s="165" t="e">
        <f t="shared" si="547"/>
        <v>#N/A</v>
      </c>
      <c r="KC81" s="165" t="e">
        <f t="shared" si="548"/>
        <v>#N/A</v>
      </c>
      <c r="KD81" s="165" t="e">
        <f t="shared" si="549"/>
        <v>#N/A</v>
      </c>
      <c r="KE81" s="165" t="e">
        <f t="shared" si="550"/>
        <v>#N/A</v>
      </c>
      <c r="KF81" s="165" t="e">
        <f t="shared" si="551"/>
        <v>#N/A</v>
      </c>
      <c r="KG81" s="165" t="e">
        <f t="shared" si="552"/>
        <v>#N/A</v>
      </c>
      <c r="KH81" s="165" t="e">
        <f t="shared" si="553"/>
        <v>#N/A</v>
      </c>
      <c r="KI81" s="165" t="e">
        <f t="shared" si="554"/>
        <v>#N/A</v>
      </c>
      <c r="KJ81" s="165" t="e">
        <f t="shared" si="555"/>
        <v>#N/A</v>
      </c>
      <c r="KK81" s="165" t="e">
        <f t="shared" si="556"/>
        <v>#N/A</v>
      </c>
      <c r="KL81" s="165" t="e">
        <f t="shared" si="557"/>
        <v>#N/A</v>
      </c>
      <c r="KM81" s="165" t="e">
        <f t="shared" si="558"/>
        <v>#N/A</v>
      </c>
      <c r="KN81" s="165" t="e">
        <f t="shared" si="559"/>
        <v>#N/A</v>
      </c>
      <c r="KO81" s="165" t="e">
        <f t="shared" si="560"/>
        <v>#N/A</v>
      </c>
      <c r="KP81" s="165" t="e">
        <f t="shared" si="561"/>
        <v>#N/A</v>
      </c>
      <c r="KQ81" s="165" t="e">
        <f t="shared" si="562"/>
        <v>#N/A</v>
      </c>
      <c r="KR81" s="165" t="e">
        <f t="shared" si="563"/>
        <v>#N/A</v>
      </c>
      <c r="KS81" s="165" t="e">
        <f t="shared" si="564"/>
        <v>#N/A</v>
      </c>
      <c r="KT81" s="165" t="e">
        <f t="shared" si="565"/>
        <v>#N/A</v>
      </c>
      <c r="KU81" s="165" t="e">
        <f t="shared" si="566"/>
        <v>#N/A</v>
      </c>
      <c r="KV81" s="165" t="e">
        <f t="shared" si="567"/>
        <v>#N/A</v>
      </c>
      <c r="KW81" s="165" t="e">
        <f t="shared" si="568"/>
        <v>#N/A</v>
      </c>
      <c r="KX81" s="165" t="e">
        <f t="shared" si="569"/>
        <v>#N/A</v>
      </c>
      <c r="KY81" s="165" t="e">
        <f t="shared" si="570"/>
        <v>#N/A</v>
      </c>
      <c r="KZ81" s="165" t="e">
        <f t="shared" si="571"/>
        <v>#N/A</v>
      </c>
      <c r="LA81" s="165" t="e">
        <f t="shared" si="572"/>
        <v>#N/A</v>
      </c>
      <c r="LB81" s="165" t="e">
        <f t="shared" si="573"/>
        <v>#N/A</v>
      </c>
      <c r="LC81" s="165" t="e">
        <f t="shared" si="574"/>
        <v>#N/A</v>
      </c>
      <c r="LD81" s="165" t="e">
        <f t="shared" si="575"/>
        <v>#N/A</v>
      </c>
      <c r="LE81" s="165" t="e">
        <f t="shared" si="576"/>
        <v>#N/A</v>
      </c>
      <c r="LF81" s="165" t="e">
        <f t="shared" si="577"/>
        <v>#N/A</v>
      </c>
      <c r="LG81" s="165" t="e">
        <f t="shared" si="578"/>
        <v>#N/A</v>
      </c>
      <c r="LH81" s="165" t="e">
        <f t="shared" si="579"/>
        <v>#N/A</v>
      </c>
      <c r="LI81" s="165" t="e">
        <f t="shared" si="580"/>
        <v>#N/A</v>
      </c>
      <c r="LJ81" s="165" t="e">
        <f t="shared" si="581"/>
        <v>#N/A</v>
      </c>
      <c r="LK81" s="165" t="e">
        <f t="shared" si="582"/>
        <v>#N/A</v>
      </c>
      <c r="LL81" s="165" t="e">
        <f t="shared" si="583"/>
        <v>#N/A</v>
      </c>
      <c r="LM81" s="165" t="e">
        <f t="shared" si="584"/>
        <v>#N/A</v>
      </c>
      <c r="LN81" s="165" t="e">
        <f t="shared" si="585"/>
        <v>#N/A</v>
      </c>
      <c r="LO81" s="165" t="e">
        <f t="shared" si="586"/>
        <v>#N/A</v>
      </c>
      <c r="LP81" s="165" t="e">
        <f t="shared" si="587"/>
        <v>#N/A</v>
      </c>
      <c r="LQ81" s="165" t="e">
        <f t="shared" si="588"/>
        <v>#N/A</v>
      </c>
      <c r="LR81" s="165" t="e">
        <f t="shared" si="589"/>
        <v>#N/A</v>
      </c>
      <c r="LS81" s="165" t="e">
        <f t="shared" si="590"/>
        <v>#N/A</v>
      </c>
      <c r="LT81" s="165" t="e">
        <f t="shared" si="591"/>
        <v>#N/A</v>
      </c>
      <c r="LU81" s="165" t="e">
        <f t="shared" si="592"/>
        <v>#N/A</v>
      </c>
      <c r="LV81" s="165" t="e">
        <f t="shared" si="593"/>
        <v>#N/A</v>
      </c>
      <c r="LW81" s="165" t="e">
        <f t="shared" si="594"/>
        <v>#N/A</v>
      </c>
      <c r="LX81" s="165" t="e">
        <f t="shared" si="595"/>
        <v>#N/A</v>
      </c>
      <c r="LY81" s="165" t="e">
        <f t="shared" si="596"/>
        <v>#N/A</v>
      </c>
      <c r="LZ81" s="165" t="e">
        <f t="shared" si="597"/>
        <v>#N/A</v>
      </c>
      <c r="MA81" s="165" t="e">
        <f t="shared" si="598"/>
        <v>#N/A</v>
      </c>
      <c r="MB81" s="165" t="e">
        <f t="shared" si="599"/>
        <v>#N/A</v>
      </c>
      <c r="MC81" s="165" t="e">
        <f t="shared" si="600"/>
        <v>#N/A</v>
      </c>
      <c r="MD81" s="165" t="e">
        <f t="shared" si="601"/>
        <v>#N/A</v>
      </c>
      <c r="ME81" s="165" t="e">
        <f t="shared" si="602"/>
        <v>#N/A</v>
      </c>
      <c r="MF81" s="165" t="e">
        <f t="shared" si="603"/>
        <v>#N/A</v>
      </c>
      <c r="MG81" s="165" t="e">
        <f t="shared" si="604"/>
        <v>#N/A</v>
      </c>
      <c r="MH81" s="165" t="e">
        <f t="shared" si="605"/>
        <v>#N/A</v>
      </c>
      <c r="MI81" s="165" t="e">
        <f t="shared" si="606"/>
        <v>#N/A</v>
      </c>
      <c r="MJ81" s="165" t="e">
        <f t="shared" si="607"/>
        <v>#N/A</v>
      </c>
      <c r="MK81" s="165" t="e">
        <f t="shared" si="608"/>
        <v>#N/A</v>
      </c>
      <c r="ML81" s="165" t="e">
        <f t="shared" si="609"/>
        <v>#N/A</v>
      </c>
      <c r="MM81" s="165" t="e">
        <f t="shared" si="610"/>
        <v>#N/A</v>
      </c>
      <c r="MN81" s="165" t="e">
        <f t="shared" si="611"/>
        <v>#N/A</v>
      </c>
      <c r="MO81" s="165" t="e">
        <f t="shared" si="612"/>
        <v>#N/A</v>
      </c>
      <c r="MP81" s="165" t="e">
        <f t="shared" si="613"/>
        <v>#N/A</v>
      </c>
      <c r="MQ81" s="165" t="e">
        <f t="shared" si="614"/>
        <v>#N/A</v>
      </c>
      <c r="MR81" s="165" t="e">
        <f t="shared" si="615"/>
        <v>#N/A</v>
      </c>
      <c r="MS81" s="165" t="e">
        <f t="shared" si="616"/>
        <v>#N/A</v>
      </c>
      <c r="MT81" s="165" t="e">
        <f t="shared" si="617"/>
        <v>#N/A</v>
      </c>
      <c r="MU81" s="165" t="e">
        <f t="shared" si="618"/>
        <v>#N/A</v>
      </c>
      <c r="MV81" s="165" t="e">
        <f t="shared" si="619"/>
        <v>#N/A</v>
      </c>
      <c r="MW81" s="165" t="e">
        <f t="shared" si="620"/>
        <v>#N/A</v>
      </c>
      <c r="MX81" s="165" t="e">
        <f t="shared" si="621"/>
        <v>#N/A</v>
      </c>
      <c r="MY81" s="165" t="e">
        <f t="shared" si="622"/>
        <v>#N/A</v>
      </c>
      <c r="MZ81" s="165" t="e">
        <f t="shared" si="623"/>
        <v>#N/A</v>
      </c>
      <c r="NA81" s="165" t="e">
        <f t="shared" si="624"/>
        <v>#N/A</v>
      </c>
      <c r="NB81" s="165" t="e">
        <f t="shared" si="625"/>
        <v>#N/A</v>
      </c>
      <c r="NC81" s="165" t="e">
        <f t="shared" si="626"/>
        <v>#N/A</v>
      </c>
      <c r="ND81" s="165" t="e">
        <f t="shared" si="627"/>
        <v>#N/A</v>
      </c>
      <c r="NE81" s="165" t="e">
        <f t="shared" si="628"/>
        <v>#N/A</v>
      </c>
      <c r="NF81" s="165" t="e">
        <f t="shared" si="629"/>
        <v>#N/A</v>
      </c>
      <c r="NG81" s="165" t="e">
        <f t="shared" si="630"/>
        <v>#N/A</v>
      </c>
      <c r="NH81" s="165" t="e">
        <f t="shared" si="631"/>
        <v>#N/A</v>
      </c>
      <c r="NI81" s="165" t="e">
        <f t="shared" si="632"/>
        <v>#N/A</v>
      </c>
      <c r="NJ81" s="165" t="e">
        <f t="shared" si="633"/>
        <v>#N/A</v>
      </c>
      <c r="NK81" s="165" t="e">
        <f t="shared" si="634"/>
        <v>#N/A</v>
      </c>
      <c r="NL81" s="165" t="e">
        <f t="shared" si="635"/>
        <v>#N/A</v>
      </c>
      <c r="NM81" s="165" t="e">
        <f t="shared" si="636"/>
        <v>#N/A</v>
      </c>
      <c r="NN81" s="165" t="e">
        <f t="shared" si="637"/>
        <v>#N/A</v>
      </c>
      <c r="NO81" s="165" t="e">
        <f t="shared" si="638"/>
        <v>#N/A</v>
      </c>
      <c r="NP81" s="165" t="e">
        <f t="shared" si="639"/>
        <v>#N/A</v>
      </c>
      <c r="NQ81" s="165" t="e">
        <f t="shared" si="640"/>
        <v>#N/A</v>
      </c>
      <c r="NR81" s="165" t="e">
        <f t="shared" si="641"/>
        <v>#N/A</v>
      </c>
      <c r="NS81" s="165" t="e">
        <f t="shared" si="642"/>
        <v>#N/A</v>
      </c>
      <c r="NT81" s="165" t="e">
        <f t="shared" si="643"/>
        <v>#N/A</v>
      </c>
      <c r="NU81" s="165" t="e">
        <f t="shared" si="644"/>
        <v>#N/A</v>
      </c>
      <c r="NV81" s="165" t="e">
        <f t="shared" si="645"/>
        <v>#N/A</v>
      </c>
      <c r="NW81" s="165" t="e">
        <f t="shared" si="646"/>
        <v>#N/A</v>
      </c>
      <c r="NX81" s="165" t="e">
        <f t="shared" si="647"/>
        <v>#N/A</v>
      </c>
      <c r="NY81" s="165" t="e">
        <f t="shared" si="648"/>
        <v>#N/A</v>
      </c>
      <c r="NZ81" s="165" t="e">
        <f t="shared" si="649"/>
        <v>#N/A</v>
      </c>
      <c r="OA81" s="165" t="e">
        <f t="shared" si="650"/>
        <v>#N/A</v>
      </c>
      <c r="OB81" s="165" t="e">
        <f t="shared" si="651"/>
        <v>#N/A</v>
      </c>
      <c r="OC81" s="165" t="e">
        <f t="shared" si="652"/>
        <v>#N/A</v>
      </c>
      <c r="OD81" s="165" t="e">
        <f t="shared" si="653"/>
        <v>#N/A</v>
      </c>
      <c r="OE81" s="165" t="e">
        <f t="shared" si="654"/>
        <v>#N/A</v>
      </c>
      <c r="OF81" s="165" t="e">
        <f t="shared" si="655"/>
        <v>#N/A</v>
      </c>
      <c r="OG81" s="165" t="e">
        <f t="shared" si="656"/>
        <v>#N/A</v>
      </c>
      <c r="OH81" s="165" t="e">
        <f t="shared" si="657"/>
        <v>#N/A</v>
      </c>
      <c r="OI81" s="165" t="e">
        <f t="shared" si="658"/>
        <v>#N/A</v>
      </c>
      <c r="OJ81" s="165" t="e">
        <f t="shared" si="659"/>
        <v>#N/A</v>
      </c>
      <c r="OK81" s="165" t="e">
        <f t="shared" si="660"/>
        <v>#N/A</v>
      </c>
      <c r="OL81" s="165" t="e">
        <f t="shared" si="661"/>
        <v>#N/A</v>
      </c>
      <c r="OM81" s="165" t="e">
        <f t="shared" si="662"/>
        <v>#N/A</v>
      </c>
      <c r="ON81" s="165" t="e">
        <f t="shared" si="663"/>
        <v>#N/A</v>
      </c>
      <c r="OO81" s="165" t="e">
        <f t="shared" si="664"/>
        <v>#N/A</v>
      </c>
      <c r="OP81" s="165" t="e">
        <f t="shared" si="665"/>
        <v>#N/A</v>
      </c>
      <c r="OQ81" s="165" t="e">
        <f t="shared" si="666"/>
        <v>#N/A</v>
      </c>
      <c r="OR81" s="165" t="e">
        <f t="shared" si="667"/>
        <v>#N/A</v>
      </c>
      <c r="OS81" s="165" t="e">
        <f t="shared" si="668"/>
        <v>#N/A</v>
      </c>
      <c r="OT81" s="165" t="e">
        <f t="shared" si="669"/>
        <v>#N/A</v>
      </c>
      <c r="OU81" s="165" t="e">
        <f t="shared" si="670"/>
        <v>#N/A</v>
      </c>
      <c r="OV81" s="165" t="e">
        <f t="shared" si="671"/>
        <v>#N/A</v>
      </c>
      <c r="OW81" s="165" t="e">
        <f t="shared" si="672"/>
        <v>#N/A</v>
      </c>
      <c r="OX81" s="165" t="e">
        <f t="shared" si="673"/>
        <v>#N/A</v>
      </c>
      <c r="OY81" s="165" t="e">
        <f t="shared" si="674"/>
        <v>#N/A</v>
      </c>
      <c r="OZ81" s="165" t="e">
        <f t="shared" si="675"/>
        <v>#N/A</v>
      </c>
      <c r="PA81" s="165" t="e">
        <f t="shared" si="676"/>
        <v>#N/A</v>
      </c>
      <c r="PB81" s="165" t="e">
        <f t="shared" si="677"/>
        <v>#N/A</v>
      </c>
      <c r="PC81" s="165" t="e">
        <f t="shared" si="678"/>
        <v>#N/A</v>
      </c>
      <c r="PD81" s="165" t="e">
        <f t="shared" si="679"/>
        <v>#N/A</v>
      </c>
      <c r="PE81" s="165" t="e">
        <f t="shared" si="680"/>
        <v>#N/A</v>
      </c>
      <c r="PF81" s="165" t="e">
        <f t="shared" si="681"/>
        <v>#N/A</v>
      </c>
      <c r="PG81" s="165" t="e">
        <f t="shared" si="682"/>
        <v>#N/A</v>
      </c>
      <c r="PH81" s="165" t="e">
        <f t="shared" si="683"/>
        <v>#N/A</v>
      </c>
    </row>
    <row r="82" spans="1:424" hidden="1" x14ac:dyDescent="0.45">
      <c r="A82" s="4">
        <v>79</v>
      </c>
      <c r="B82" s="92" t="str">
        <f t="shared" si="684"/>
        <v/>
      </c>
      <c r="C82" s="91"/>
      <c r="D82" s="92" t="str">
        <f t="shared" si="685"/>
        <v/>
      </c>
      <c r="E82" s="120" t="str">
        <f t="shared" si="480"/>
        <v/>
      </c>
      <c r="F82" s="120" t="str">
        <f t="shared" si="481"/>
        <v/>
      </c>
      <c r="G82" s="71" t="str">
        <f t="shared" si="686"/>
        <v/>
      </c>
      <c r="H82" s="23"/>
      <c r="I82" s="55"/>
      <c r="J82" s="298"/>
      <c r="K82" s="72" t="str">
        <f>IF(AND(B82&gt;0,C82&gt;0,D82&gt;0),IF(ISBLANK(J82),IF(ISBLANK(H82),"",(D82-B82)*VLOOKUP(H82,VLookups!$A$4:$B$13,2,FALSE)),J82),"")</f>
        <v/>
      </c>
      <c r="L82" s="73" t="str">
        <f t="shared" si="482"/>
        <v/>
      </c>
      <c r="M82" s="91"/>
      <c r="N82" s="265" t="str">
        <f>IF(AND(M82&gt;0,C82&gt;0,NOT(K82="")),ABS(VLOOKUP($M$1,VLookups!$A$43:$B$44,2,FALSE)-_xlfn.NORM.DIST(M82,G82,K82,TRUE)),"")</f>
        <v/>
      </c>
      <c r="O82" s="90" t="str">
        <f>IF(AND($B82&gt;0,$C82&gt;0,$D82&gt;0,NOT(ISBLANK($H82))),_xlfn.NORM.INV(ABS(VLOOKUP($M$1,VLookups!$A$43:$B$44,2,FALSE)-O$3),$G82,$K82),"")</f>
        <v/>
      </c>
      <c r="P82" s="89" t="str">
        <f>IF(AND($B82&gt;0,$C82&gt;0,$D82&gt;0,NOT(ISBLANK($H82))),_xlfn.NORM.INV(ABS(VLOOKUP($M$1,VLookups!$A$43:$B$44,2,FALSE)-P$3),$G82,$K82),"")</f>
        <v/>
      </c>
      <c r="Q82" s="90" t="str">
        <f>IF(AND($B82&gt;0,$C82&gt;0,$D82&gt;0,NOT(ISBLANK($H82))),_xlfn.NORM.INV(ABS(VLOOKUP($M$1,VLookups!$A$43:$B$44,2,FALSE)-Q$3),$G82,$K82),"")</f>
        <v/>
      </c>
      <c r="R82" s="89" t="str">
        <f>IF(AND($B82&gt;0,$C82&gt;0,$D82&gt;0,NOT(ISBLANK($H82))),_xlfn.NORM.INV(ABS(VLOOKUP($M$1,VLookups!$A$43:$B$44,2,FALSE)-R$3),$G82,$K82),"")</f>
        <v/>
      </c>
      <c r="S82" s="90" t="str">
        <f>IF(AND($B82&gt;0,$C82&gt;0,$D82&gt;0,NOT(ISBLANK($H82))),_xlfn.NORM.INV(ABS(VLOOKUP($M$1,VLookups!$A$43:$B$44,2,FALSE)-S$3),$G82,$K82),"")</f>
        <v/>
      </c>
      <c r="T82" s="89" t="str">
        <f>IF(AND($B82&gt;0,$C82&gt;0,$D82&gt;0,NOT(ISBLANK($H82))),_xlfn.NORM.INV(ABS(VLOOKUP($M$1,VLookups!$A$43:$B$44,2,FALSE)-T$3),$G82,$K82),"")</f>
        <v/>
      </c>
      <c r="U82" s="5"/>
      <c r="V82" s="164" t="str">
        <f t="shared" si="687"/>
        <v/>
      </c>
      <c r="W82" s="47" t="str">
        <f t="shared" si="688"/>
        <v/>
      </c>
      <c r="X82" s="47" t="str">
        <f t="shared" ref="X82:CI85" si="706">IF(ISNONTEXT($V82),Y82-$V82,"")</f>
        <v/>
      </c>
      <c r="Y82" s="47" t="str">
        <f t="shared" si="706"/>
        <v/>
      </c>
      <c r="Z82" s="47" t="str">
        <f t="shared" si="706"/>
        <v/>
      </c>
      <c r="AA82" s="47" t="str">
        <f t="shared" si="706"/>
        <v/>
      </c>
      <c r="AB82" s="47" t="str">
        <f t="shared" si="706"/>
        <v/>
      </c>
      <c r="AC82" s="47" t="str">
        <f t="shared" si="706"/>
        <v/>
      </c>
      <c r="AD82" s="47" t="str">
        <f t="shared" si="706"/>
        <v/>
      </c>
      <c r="AE82" s="47" t="str">
        <f t="shared" si="706"/>
        <v/>
      </c>
      <c r="AF82" s="47" t="str">
        <f t="shared" si="706"/>
        <v/>
      </c>
      <c r="AG82" s="47" t="str">
        <f t="shared" si="706"/>
        <v/>
      </c>
      <c r="AH82" s="47" t="str">
        <f t="shared" si="706"/>
        <v/>
      </c>
      <c r="AI82" s="47" t="str">
        <f t="shared" si="706"/>
        <v/>
      </c>
      <c r="AJ82" s="47" t="str">
        <f t="shared" si="706"/>
        <v/>
      </c>
      <c r="AK82" s="47" t="str">
        <f t="shared" si="706"/>
        <v/>
      </c>
      <c r="AL82" s="47" t="str">
        <f t="shared" si="706"/>
        <v/>
      </c>
      <c r="AM82" s="47" t="str">
        <f t="shared" si="706"/>
        <v/>
      </c>
      <c r="AN82" s="47" t="str">
        <f t="shared" si="706"/>
        <v/>
      </c>
      <c r="AO82" s="47" t="str">
        <f t="shared" si="706"/>
        <v/>
      </c>
      <c r="AP82" s="47" t="str">
        <f t="shared" si="706"/>
        <v/>
      </c>
      <c r="AQ82" s="47" t="str">
        <f t="shared" si="706"/>
        <v/>
      </c>
      <c r="AR82" s="47" t="str">
        <f t="shared" si="706"/>
        <v/>
      </c>
      <c r="AS82" s="47" t="str">
        <f t="shared" si="706"/>
        <v/>
      </c>
      <c r="AT82" s="47" t="str">
        <f t="shared" si="706"/>
        <v/>
      </c>
      <c r="AU82" s="47" t="str">
        <f t="shared" si="706"/>
        <v/>
      </c>
      <c r="AV82" s="47" t="str">
        <f t="shared" si="706"/>
        <v/>
      </c>
      <c r="AW82" s="47" t="str">
        <f t="shared" si="706"/>
        <v/>
      </c>
      <c r="AX82" s="47" t="str">
        <f t="shared" si="706"/>
        <v/>
      </c>
      <c r="AY82" s="47" t="str">
        <f t="shared" si="706"/>
        <v/>
      </c>
      <c r="AZ82" s="47" t="str">
        <f t="shared" si="706"/>
        <v/>
      </c>
      <c r="BA82" s="47" t="str">
        <f t="shared" si="706"/>
        <v/>
      </c>
      <c r="BB82" s="47" t="str">
        <f t="shared" si="706"/>
        <v/>
      </c>
      <c r="BC82" s="47" t="str">
        <f t="shared" si="706"/>
        <v/>
      </c>
      <c r="BD82" s="47" t="str">
        <f t="shared" si="706"/>
        <v/>
      </c>
      <c r="BE82" s="47" t="str">
        <f t="shared" si="706"/>
        <v/>
      </c>
      <c r="BF82" s="47" t="str">
        <f t="shared" si="706"/>
        <v/>
      </c>
      <c r="BG82" s="47" t="str">
        <f t="shared" si="706"/>
        <v/>
      </c>
      <c r="BH82" s="47" t="str">
        <f t="shared" si="706"/>
        <v/>
      </c>
      <c r="BI82" s="47" t="str">
        <f t="shared" si="706"/>
        <v/>
      </c>
      <c r="BJ82" s="47" t="str">
        <f t="shared" si="706"/>
        <v/>
      </c>
      <c r="BK82" s="47" t="str">
        <f t="shared" si="706"/>
        <v/>
      </c>
      <c r="BL82" s="47" t="str">
        <f t="shared" si="706"/>
        <v/>
      </c>
      <c r="BM82" s="47" t="str">
        <f t="shared" si="706"/>
        <v/>
      </c>
      <c r="BN82" s="47" t="str">
        <f t="shared" si="706"/>
        <v/>
      </c>
      <c r="BO82" s="47" t="str">
        <f t="shared" si="706"/>
        <v/>
      </c>
      <c r="BP82" s="47" t="str">
        <f t="shared" si="706"/>
        <v/>
      </c>
      <c r="BQ82" s="47" t="str">
        <f t="shared" si="706"/>
        <v/>
      </c>
      <c r="BR82" s="47" t="str">
        <f t="shared" si="706"/>
        <v/>
      </c>
      <c r="BS82" s="47" t="str">
        <f t="shared" si="706"/>
        <v/>
      </c>
      <c r="BT82" s="47" t="str">
        <f t="shared" si="706"/>
        <v/>
      </c>
      <c r="BU82" s="47" t="str">
        <f t="shared" si="706"/>
        <v/>
      </c>
      <c r="BV82" s="47" t="str">
        <f t="shared" si="706"/>
        <v/>
      </c>
      <c r="BW82" s="47" t="str">
        <f t="shared" si="706"/>
        <v/>
      </c>
      <c r="BX82" s="47" t="str">
        <f t="shared" si="706"/>
        <v/>
      </c>
      <c r="BY82" s="47" t="str">
        <f t="shared" si="706"/>
        <v/>
      </c>
      <c r="BZ82" s="47" t="str">
        <f t="shared" si="706"/>
        <v/>
      </c>
      <c r="CA82" s="47" t="str">
        <f t="shared" si="706"/>
        <v/>
      </c>
      <c r="CB82" s="47" t="str">
        <f t="shared" si="706"/>
        <v/>
      </c>
      <c r="CC82" s="47" t="str">
        <f t="shared" si="706"/>
        <v/>
      </c>
      <c r="CD82" s="47" t="str">
        <f t="shared" si="706"/>
        <v/>
      </c>
      <c r="CE82" s="47" t="str">
        <f t="shared" si="706"/>
        <v/>
      </c>
      <c r="CF82" s="47" t="str">
        <f t="shared" si="706"/>
        <v/>
      </c>
      <c r="CG82" s="47" t="str">
        <f t="shared" si="706"/>
        <v/>
      </c>
      <c r="CH82" s="47" t="str">
        <f t="shared" si="706"/>
        <v/>
      </c>
      <c r="CI82" s="47" t="str">
        <f t="shared" si="706"/>
        <v/>
      </c>
      <c r="CJ82" s="47" t="str">
        <f t="shared" si="704"/>
        <v/>
      </c>
      <c r="CK82" s="47" t="str">
        <f t="shared" si="704"/>
        <v/>
      </c>
      <c r="CL82" s="47" t="str">
        <f t="shared" si="704"/>
        <v/>
      </c>
      <c r="CM82" s="47" t="str">
        <f t="shared" si="704"/>
        <v/>
      </c>
      <c r="CN82" s="47" t="str">
        <f t="shared" si="704"/>
        <v/>
      </c>
      <c r="CO82" s="47" t="str">
        <f t="shared" si="704"/>
        <v/>
      </c>
      <c r="CP82" s="47" t="str">
        <f t="shared" si="704"/>
        <v/>
      </c>
      <c r="CQ82" s="47" t="str">
        <f t="shared" si="704"/>
        <v/>
      </c>
      <c r="CR82" s="47" t="str">
        <f t="shared" si="704"/>
        <v/>
      </c>
      <c r="CS82" s="47" t="str">
        <f t="shared" si="704"/>
        <v/>
      </c>
      <c r="CT82" s="47" t="str">
        <f t="shared" si="704"/>
        <v/>
      </c>
      <c r="CU82" s="47" t="str">
        <f t="shared" si="704"/>
        <v/>
      </c>
      <c r="CV82" s="47" t="str">
        <f t="shared" si="704"/>
        <v/>
      </c>
      <c r="CW82" s="47" t="str">
        <f t="shared" si="704"/>
        <v/>
      </c>
      <c r="CX82" s="47" t="str">
        <f t="shared" si="704"/>
        <v/>
      </c>
      <c r="CY82" s="47" t="str">
        <f t="shared" si="704"/>
        <v/>
      </c>
      <c r="CZ82" s="47" t="str">
        <f t="shared" si="704"/>
        <v/>
      </c>
      <c r="DA82" s="47" t="str">
        <f t="shared" si="704"/>
        <v/>
      </c>
      <c r="DB82" s="47" t="str">
        <f t="shared" si="704"/>
        <v/>
      </c>
      <c r="DC82" s="47" t="str">
        <f t="shared" si="704"/>
        <v/>
      </c>
      <c r="DD82" s="47" t="str">
        <f t="shared" si="704"/>
        <v/>
      </c>
      <c r="DE82" s="47" t="str">
        <f t="shared" si="704"/>
        <v/>
      </c>
      <c r="DF82" s="47" t="str">
        <f t="shared" si="704"/>
        <v/>
      </c>
      <c r="DG82" s="47" t="str">
        <f t="shared" si="704"/>
        <v/>
      </c>
      <c r="DH82" s="47" t="str">
        <f t="shared" si="704"/>
        <v/>
      </c>
      <c r="DI82" s="47" t="str">
        <f t="shared" si="704"/>
        <v/>
      </c>
      <c r="DJ82" s="47" t="str">
        <f t="shared" si="704"/>
        <v/>
      </c>
      <c r="DK82" s="47" t="str">
        <f t="shared" si="704"/>
        <v/>
      </c>
      <c r="DL82" s="47" t="str">
        <f t="shared" si="704"/>
        <v/>
      </c>
      <c r="DM82" s="47" t="str">
        <f t="shared" si="704"/>
        <v/>
      </c>
      <c r="DN82" s="47" t="str">
        <f t="shared" si="704"/>
        <v/>
      </c>
      <c r="DO82" s="47" t="str">
        <f t="shared" si="704"/>
        <v/>
      </c>
      <c r="DP82" s="47" t="str">
        <f t="shared" si="704"/>
        <v/>
      </c>
      <c r="DQ82" s="47" t="str">
        <f t="shared" si="704"/>
        <v/>
      </c>
      <c r="DR82" s="47" t="str">
        <f t="shared" si="704"/>
        <v/>
      </c>
      <c r="DS82" s="179" t="str">
        <f t="shared" si="690"/>
        <v/>
      </c>
      <c r="DT82" s="47" t="str">
        <f t="shared" si="691"/>
        <v/>
      </c>
      <c r="DU82" s="47" t="str">
        <f t="shared" ref="DU82:GF85" si="707">IF(ISNONTEXT($V82),DT82+$V82,"")</f>
        <v/>
      </c>
      <c r="DV82" s="47" t="str">
        <f t="shared" si="707"/>
        <v/>
      </c>
      <c r="DW82" s="47" t="str">
        <f t="shared" si="707"/>
        <v/>
      </c>
      <c r="DX82" s="47" t="str">
        <f t="shared" si="707"/>
        <v/>
      </c>
      <c r="DY82" s="47" t="str">
        <f t="shared" si="707"/>
        <v/>
      </c>
      <c r="DZ82" s="47" t="str">
        <f t="shared" si="707"/>
        <v/>
      </c>
      <c r="EA82" s="47" t="str">
        <f t="shared" si="707"/>
        <v/>
      </c>
      <c r="EB82" s="47" t="str">
        <f t="shared" si="707"/>
        <v/>
      </c>
      <c r="EC82" s="47" t="str">
        <f t="shared" si="707"/>
        <v/>
      </c>
      <c r="ED82" s="47" t="str">
        <f t="shared" si="707"/>
        <v/>
      </c>
      <c r="EE82" s="47" t="str">
        <f t="shared" si="707"/>
        <v/>
      </c>
      <c r="EF82" s="47" t="str">
        <f t="shared" si="707"/>
        <v/>
      </c>
      <c r="EG82" s="47" t="str">
        <f t="shared" si="707"/>
        <v/>
      </c>
      <c r="EH82" s="47" t="str">
        <f t="shared" si="707"/>
        <v/>
      </c>
      <c r="EI82" s="47" t="str">
        <f t="shared" si="707"/>
        <v/>
      </c>
      <c r="EJ82" s="47" t="str">
        <f t="shared" si="707"/>
        <v/>
      </c>
      <c r="EK82" s="47" t="str">
        <f t="shared" si="707"/>
        <v/>
      </c>
      <c r="EL82" s="47" t="str">
        <f t="shared" si="707"/>
        <v/>
      </c>
      <c r="EM82" s="47" t="str">
        <f t="shared" si="707"/>
        <v/>
      </c>
      <c r="EN82" s="47" t="str">
        <f t="shared" si="707"/>
        <v/>
      </c>
      <c r="EO82" s="47" t="str">
        <f t="shared" si="707"/>
        <v/>
      </c>
      <c r="EP82" s="47" t="str">
        <f t="shared" si="707"/>
        <v/>
      </c>
      <c r="EQ82" s="47" t="str">
        <f t="shared" si="707"/>
        <v/>
      </c>
      <c r="ER82" s="47" t="str">
        <f t="shared" si="707"/>
        <v/>
      </c>
      <c r="ES82" s="47" t="str">
        <f t="shared" si="707"/>
        <v/>
      </c>
      <c r="ET82" s="47" t="str">
        <f t="shared" si="707"/>
        <v/>
      </c>
      <c r="EU82" s="47" t="str">
        <f t="shared" si="707"/>
        <v/>
      </c>
      <c r="EV82" s="47" t="str">
        <f t="shared" si="707"/>
        <v/>
      </c>
      <c r="EW82" s="47" t="str">
        <f t="shared" si="707"/>
        <v/>
      </c>
      <c r="EX82" s="47" t="str">
        <f t="shared" si="707"/>
        <v/>
      </c>
      <c r="EY82" s="47" t="str">
        <f t="shared" si="707"/>
        <v/>
      </c>
      <c r="EZ82" s="47" t="str">
        <f t="shared" si="707"/>
        <v/>
      </c>
      <c r="FA82" s="47" t="str">
        <f t="shared" si="707"/>
        <v/>
      </c>
      <c r="FB82" s="47" t="str">
        <f t="shared" si="707"/>
        <v/>
      </c>
      <c r="FC82" s="47" t="str">
        <f t="shared" si="707"/>
        <v/>
      </c>
      <c r="FD82" s="47" t="str">
        <f t="shared" si="707"/>
        <v/>
      </c>
      <c r="FE82" s="47" t="str">
        <f t="shared" si="707"/>
        <v/>
      </c>
      <c r="FF82" s="47" t="str">
        <f t="shared" si="707"/>
        <v/>
      </c>
      <c r="FG82" s="47" t="str">
        <f t="shared" si="707"/>
        <v/>
      </c>
      <c r="FH82" s="47" t="str">
        <f t="shared" si="707"/>
        <v/>
      </c>
      <c r="FI82" s="47" t="str">
        <f t="shared" si="707"/>
        <v/>
      </c>
      <c r="FJ82" s="47" t="str">
        <f t="shared" si="707"/>
        <v/>
      </c>
      <c r="FK82" s="47" t="str">
        <f t="shared" si="707"/>
        <v/>
      </c>
      <c r="FL82" s="47" t="str">
        <f t="shared" si="707"/>
        <v/>
      </c>
      <c r="FM82" s="47" t="str">
        <f t="shared" si="707"/>
        <v/>
      </c>
      <c r="FN82" s="47" t="str">
        <f t="shared" si="707"/>
        <v/>
      </c>
      <c r="FO82" s="47" t="str">
        <f t="shared" si="707"/>
        <v/>
      </c>
      <c r="FP82" s="47" t="str">
        <f t="shared" si="707"/>
        <v/>
      </c>
      <c r="FQ82" s="47" t="str">
        <f t="shared" si="707"/>
        <v/>
      </c>
      <c r="FR82" s="47" t="str">
        <f t="shared" si="707"/>
        <v/>
      </c>
      <c r="FS82" s="47" t="str">
        <f t="shared" si="707"/>
        <v/>
      </c>
      <c r="FT82" s="47" t="str">
        <f t="shared" si="707"/>
        <v/>
      </c>
      <c r="FU82" s="47" t="str">
        <f t="shared" si="707"/>
        <v/>
      </c>
      <c r="FV82" s="47" t="str">
        <f t="shared" si="707"/>
        <v/>
      </c>
      <c r="FW82" s="47" t="str">
        <f t="shared" si="707"/>
        <v/>
      </c>
      <c r="FX82" s="47" t="str">
        <f t="shared" si="707"/>
        <v/>
      </c>
      <c r="FY82" s="47" t="str">
        <f t="shared" si="707"/>
        <v/>
      </c>
      <c r="FZ82" s="47" t="str">
        <f t="shared" si="707"/>
        <v/>
      </c>
      <c r="GA82" s="47" t="str">
        <f t="shared" si="707"/>
        <v/>
      </c>
      <c r="GB82" s="47" t="str">
        <f t="shared" si="707"/>
        <v/>
      </c>
      <c r="GC82" s="47" t="str">
        <f t="shared" si="707"/>
        <v/>
      </c>
      <c r="GD82" s="47" t="str">
        <f t="shared" si="707"/>
        <v/>
      </c>
      <c r="GE82" s="47" t="str">
        <f t="shared" si="707"/>
        <v/>
      </c>
      <c r="GF82" s="47" t="str">
        <f t="shared" si="707"/>
        <v/>
      </c>
      <c r="GG82" s="47" t="str">
        <f t="shared" si="705"/>
        <v/>
      </c>
      <c r="GH82" s="47" t="str">
        <f t="shared" si="705"/>
        <v/>
      </c>
      <c r="GI82" s="47" t="str">
        <f t="shared" si="705"/>
        <v/>
      </c>
      <c r="GJ82" s="47" t="str">
        <f t="shared" si="705"/>
        <v/>
      </c>
      <c r="GK82" s="47" t="str">
        <f t="shared" si="705"/>
        <v/>
      </c>
      <c r="GL82" s="47" t="str">
        <f t="shared" si="705"/>
        <v/>
      </c>
      <c r="GM82" s="47" t="str">
        <f t="shared" si="705"/>
        <v/>
      </c>
      <c r="GN82" s="47" t="str">
        <f t="shared" si="705"/>
        <v/>
      </c>
      <c r="GO82" s="47" t="str">
        <f t="shared" si="705"/>
        <v/>
      </c>
      <c r="GP82" s="47" t="str">
        <f t="shared" si="705"/>
        <v/>
      </c>
      <c r="GQ82" s="47" t="str">
        <f t="shared" si="705"/>
        <v/>
      </c>
      <c r="GR82" s="47" t="str">
        <f t="shared" si="705"/>
        <v/>
      </c>
      <c r="GS82" s="47" t="str">
        <f t="shared" si="705"/>
        <v/>
      </c>
      <c r="GT82" s="47" t="str">
        <f t="shared" si="705"/>
        <v/>
      </c>
      <c r="GU82" s="47" t="str">
        <f t="shared" si="705"/>
        <v/>
      </c>
      <c r="GV82" s="47" t="str">
        <f t="shared" si="705"/>
        <v/>
      </c>
      <c r="GW82" s="47" t="str">
        <f t="shared" si="705"/>
        <v/>
      </c>
      <c r="GX82" s="47" t="str">
        <f t="shared" si="705"/>
        <v/>
      </c>
      <c r="GY82" s="47" t="str">
        <f t="shared" si="705"/>
        <v/>
      </c>
      <c r="GZ82" s="47" t="str">
        <f t="shared" si="705"/>
        <v/>
      </c>
      <c r="HA82" s="47" t="str">
        <f t="shared" si="705"/>
        <v/>
      </c>
      <c r="HB82" s="47" t="str">
        <f t="shared" si="705"/>
        <v/>
      </c>
      <c r="HC82" s="47" t="str">
        <f t="shared" si="705"/>
        <v/>
      </c>
      <c r="HD82" s="47" t="str">
        <f t="shared" si="705"/>
        <v/>
      </c>
      <c r="HE82" s="47" t="str">
        <f t="shared" si="705"/>
        <v/>
      </c>
      <c r="HF82" s="47" t="str">
        <f t="shared" si="705"/>
        <v/>
      </c>
      <c r="HG82" s="47" t="str">
        <f t="shared" si="705"/>
        <v/>
      </c>
      <c r="HH82" s="47" t="str">
        <f t="shared" si="705"/>
        <v/>
      </c>
      <c r="HI82" s="47" t="str">
        <f t="shared" si="705"/>
        <v/>
      </c>
      <c r="HJ82" s="47" t="str">
        <f t="shared" si="705"/>
        <v/>
      </c>
      <c r="HK82" s="47" t="str">
        <f t="shared" si="705"/>
        <v/>
      </c>
      <c r="HL82" s="47" t="str">
        <f t="shared" si="705"/>
        <v/>
      </c>
      <c r="HM82" s="47" t="str">
        <f t="shared" si="705"/>
        <v/>
      </c>
      <c r="HN82" s="47" t="str">
        <f t="shared" si="705"/>
        <v/>
      </c>
      <c r="HO82" s="47" t="str">
        <f t="shared" si="705"/>
        <v/>
      </c>
      <c r="HP82" s="165" t="e">
        <f t="shared" si="483"/>
        <v>#N/A</v>
      </c>
      <c r="HQ82" s="165" t="e">
        <f t="shared" si="484"/>
        <v>#N/A</v>
      </c>
      <c r="HR82" s="165" t="e">
        <f t="shared" si="485"/>
        <v>#N/A</v>
      </c>
      <c r="HS82" s="165" t="e">
        <f t="shared" si="486"/>
        <v>#N/A</v>
      </c>
      <c r="HT82" s="165" t="e">
        <f t="shared" si="487"/>
        <v>#N/A</v>
      </c>
      <c r="HU82" s="165" t="e">
        <f t="shared" si="488"/>
        <v>#N/A</v>
      </c>
      <c r="HV82" s="165" t="e">
        <f t="shared" si="489"/>
        <v>#N/A</v>
      </c>
      <c r="HW82" s="165" t="e">
        <f t="shared" si="490"/>
        <v>#N/A</v>
      </c>
      <c r="HX82" s="165" t="e">
        <f t="shared" si="491"/>
        <v>#N/A</v>
      </c>
      <c r="HY82" s="165" t="e">
        <f t="shared" si="492"/>
        <v>#N/A</v>
      </c>
      <c r="HZ82" s="165" t="e">
        <f t="shared" si="493"/>
        <v>#N/A</v>
      </c>
      <c r="IA82" s="165" t="e">
        <f t="shared" si="494"/>
        <v>#N/A</v>
      </c>
      <c r="IB82" s="165" t="e">
        <f t="shared" si="495"/>
        <v>#N/A</v>
      </c>
      <c r="IC82" s="165" t="e">
        <f t="shared" si="496"/>
        <v>#N/A</v>
      </c>
      <c r="ID82" s="165" t="e">
        <f t="shared" si="497"/>
        <v>#N/A</v>
      </c>
      <c r="IE82" s="165" t="e">
        <f t="shared" si="498"/>
        <v>#N/A</v>
      </c>
      <c r="IF82" s="165" t="e">
        <f t="shared" si="499"/>
        <v>#N/A</v>
      </c>
      <c r="IG82" s="165" t="e">
        <f t="shared" si="500"/>
        <v>#N/A</v>
      </c>
      <c r="IH82" s="165" t="e">
        <f t="shared" si="501"/>
        <v>#N/A</v>
      </c>
      <c r="II82" s="165" t="e">
        <f t="shared" si="502"/>
        <v>#N/A</v>
      </c>
      <c r="IJ82" s="165" t="e">
        <f t="shared" si="503"/>
        <v>#N/A</v>
      </c>
      <c r="IK82" s="165" t="e">
        <f t="shared" si="504"/>
        <v>#N/A</v>
      </c>
      <c r="IL82" s="165" t="e">
        <f t="shared" si="505"/>
        <v>#N/A</v>
      </c>
      <c r="IM82" s="165" t="e">
        <f t="shared" si="506"/>
        <v>#N/A</v>
      </c>
      <c r="IN82" s="165" t="e">
        <f t="shared" si="507"/>
        <v>#N/A</v>
      </c>
      <c r="IO82" s="165" t="e">
        <f t="shared" si="508"/>
        <v>#N/A</v>
      </c>
      <c r="IP82" s="165" t="e">
        <f t="shared" si="509"/>
        <v>#N/A</v>
      </c>
      <c r="IQ82" s="165" t="e">
        <f t="shared" si="510"/>
        <v>#N/A</v>
      </c>
      <c r="IR82" s="165" t="e">
        <f t="shared" si="511"/>
        <v>#N/A</v>
      </c>
      <c r="IS82" s="165" t="e">
        <f t="shared" si="512"/>
        <v>#N/A</v>
      </c>
      <c r="IT82" s="165" t="e">
        <f t="shared" si="513"/>
        <v>#N/A</v>
      </c>
      <c r="IU82" s="165" t="e">
        <f t="shared" si="514"/>
        <v>#N/A</v>
      </c>
      <c r="IV82" s="165" t="e">
        <f t="shared" si="515"/>
        <v>#N/A</v>
      </c>
      <c r="IW82" s="165" t="e">
        <f t="shared" si="516"/>
        <v>#N/A</v>
      </c>
      <c r="IX82" s="165" t="e">
        <f t="shared" si="517"/>
        <v>#N/A</v>
      </c>
      <c r="IY82" s="165" t="e">
        <f t="shared" si="518"/>
        <v>#N/A</v>
      </c>
      <c r="IZ82" s="165" t="e">
        <f t="shared" si="519"/>
        <v>#N/A</v>
      </c>
      <c r="JA82" s="165" t="e">
        <f t="shared" si="520"/>
        <v>#N/A</v>
      </c>
      <c r="JB82" s="165" t="e">
        <f t="shared" si="521"/>
        <v>#N/A</v>
      </c>
      <c r="JC82" s="165" t="e">
        <f t="shared" si="522"/>
        <v>#N/A</v>
      </c>
      <c r="JD82" s="165" t="e">
        <f t="shared" si="523"/>
        <v>#N/A</v>
      </c>
      <c r="JE82" s="165" t="e">
        <f t="shared" si="524"/>
        <v>#N/A</v>
      </c>
      <c r="JF82" s="165" t="e">
        <f t="shared" si="525"/>
        <v>#N/A</v>
      </c>
      <c r="JG82" s="165" t="e">
        <f t="shared" si="526"/>
        <v>#N/A</v>
      </c>
      <c r="JH82" s="165" t="e">
        <f t="shared" si="527"/>
        <v>#N/A</v>
      </c>
      <c r="JI82" s="165" t="e">
        <f t="shared" si="528"/>
        <v>#N/A</v>
      </c>
      <c r="JJ82" s="165" t="e">
        <f t="shared" si="529"/>
        <v>#N/A</v>
      </c>
      <c r="JK82" s="165" t="e">
        <f t="shared" si="530"/>
        <v>#N/A</v>
      </c>
      <c r="JL82" s="165" t="e">
        <f t="shared" si="531"/>
        <v>#N/A</v>
      </c>
      <c r="JM82" s="165" t="e">
        <f t="shared" si="532"/>
        <v>#N/A</v>
      </c>
      <c r="JN82" s="165" t="e">
        <f t="shared" si="533"/>
        <v>#N/A</v>
      </c>
      <c r="JO82" s="165" t="e">
        <f t="shared" si="534"/>
        <v>#N/A</v>
      </c>
      <c r="JP82" s="165" t="e">
        <f t="shared" si="535"/>
        <v>#N/A</v>
      </c>
      <c r="JQ82" s="165" t="e">
        <f t="shared" si="536"/>
        <v>#N/A</v>
      </c>
      <c r="JR82" s="165" t="e">
        <f t="shared" si="537"/>
        <v>#N/A</v>
      </c>
      <c r="JS82" s="165" t="e">
        <f t="shared" si="538"/>
        <v>#N/A</v>
      </c>
      <c r="JT82" s="165" t="e">
        <f t="shared" si="539"/>
        <v>#N/A</v>
      </c>
      <c r="JU82" s="165" t="e">
        <f t="shared" si="540"/>
        <v>#N/A</v>
      </c>
      <c r="JV82" s="165" t="e">
        <f t="shared" si="541"/>
        <v>#N/A</v>
      </c>
      <c r="JW82" s="165" t="e">
        <f t="shared" si="542"/>
        <v>#N/A</v>
      </c>
      <c r="JX82" s="165" t="e">
        <f t="shared" si="543"/>
        <v>#N/A</v>
      </c>
      <c r="JY82" s="165" t="e">
        <f t="shared" si="544"/>
        <v>#N/A</v>
      </c>
      <c r="JZ82" s="165" t="e">
        <f t="shared" si="545"/>
        <v>#N/A</v>
      </c>
      <c r="KA82" s="165" t="e">
        <f t="shared" si="546"/>
        <v>#N/A</v>
      </c>
      <c r="KB82" s="165" t="e">
        <f t="shared" si="547"/>
        <v>#N/A</v>
      </c>
      <c r="KC82" s="165" t="e">
        <f t="shared" si="548"/>
        <v>#N/A</v>
      </c>
      <c r="KD82" s="165" t="e">
        <f t="shared" si="549"/>
        <v>#N/A</v>
      </c>
      <c r="KE82" s="165" t="e">
        <f t="shared" si="550"/>
        <v>#N/A</v>
      </c>
      <c r="KF82" s="165" t="e">
        <f t="shared" si="551"/>
        <v>#N/A</v>
      </c>
      <c r="KG82" s="165" t="e">
        <f t="shared" si="552"/>
        <v>#N/A</v>
      </c>
      <c r="KH82" s="165" t="e">
        <f t="shared" si="553"/>
        <v>#N/A</v>
      </c>
      <c r="KI82" s="165" t="e">
        <f t="shared" si="554"/>
        <v>#N/A</v>
      </c>
      <c r="KJ82" s="165" t="e">
        <f t="shared" si="555"/>
        <v>#N/A</v>
      </c>
      <c r="KK82" s="165" t="e">
        <f t="shared" si="556"/>
        <v>#N/A</v>
      </c>
      <c r="KL82" s="165" t="e">
        <f t="shared" si="557"/>
        <v>#N/A</v>
      </c>
      <c r="KM82" s="165" t="e">
        <f t="shared" si="558"/>
        <v>#N/A</v>
      </c>
      <c r="KN82" s="165" t="e">
        <f t="shared" si="559"/>
        <v>#N/A</v>
      </c>
      <c r="KO82" s="165" t="e">
        <f t="shared" si="560"/>
        <v>#N/A</v>
      </c>
      <c r="KP82" s="165" t="e">
        <f t="shared" si="561"/>
        <v>#N/A</v>
      </c>
      <c r="KQ82" s="165" t="e">
        <f t="shared" si="562"/>
        <v>#N/A</v>
      </c>
      <c r="KR82" s="165" t="e">
        <f t="shared" si="563"/>
        <v>#N/A</v>
      </c>
      <c r="KS82" s="165" t="e">
        <f t="shared" si="564"/>
        <v>#N/A</v>
      </c>
      <c r="KT82" s="165" t="e">
        <f t="shared" si="565"/>
        <v>#N/A</v>
      </c>
      <c r="KU82" s="165" t="e">
        <f t="shared" si="566"/>
        <v>#N/A</v>
      </c>
      <c r="KV82" s="165" t="e">
        <f t="shared" si="567"/>
        <v>#N/A</v>
      </c>
      <c r="KW82" s="165" t="e">
        <f t="shared" si="568"/>
        <v>#N/A</v>
      </c>
      <c r="KX82" s="165" t="e">
        <f t="shared" si="569"/>
        <v>#N/A</v>
      </c>
      <c r="KY82" s="165" t="e">
        <f t="shared" si="570"/>
        <v>#N/A</v>
      </c>
      <c r="KZ82" s="165" t="e">
        <f t="shared" si="571"/>
        <v>#N/A</v>
      </c>
      <c r="LA82" s="165" t="e">
        <f t="shared" si="572"/>
        <v>#N/A</v>
      </c>
      <c r="LB82" s="165" t="e">
        <f t="shared" si="573"/>
        <v>#N/A</v>
      </c>
      <c r="LC82" s="165" t="e">
        <f t="shared" si="574"/>
        <v>#N/A</v>
      </c>
      <c r="LD82" s="165" t="e">
        <f t="shared" si="575"/>
        <v>#N/A</v>
      </c>
      <c r="LE82" s="165" t="e">
        <f t="shared" si="576"/>
        <v>#N/A</v>
      </c>
      <c r="LF82" s="165" t="e">
        <f t="shared" si="577"/>
        <v>#N/A</v>
      </c>
      <c r="LG82" s="165" t="e">
        <f t="shared" si="578"/>
        <v>#N/A</v>
      </c>
      <c r="LH82" s="165" t="e">
        <f t="shared" si="579"/>
        <v>#N/A</v>
      </c>
      <c r="LI82" s="165" t="e">
        <f t="shared" si="580"/>
        <v>#N/A</v>
      </c>
      <c r="LJ82" s="165" t="e">
        <f t="shared" si="581"/>
        <v>#N/A</v>
      </c>
      <c r="LK82" s="165" t="e">
        <f t="shared" si="582"/>
        <v>#N/A</v>
      </c>
      <c r="LL82" s="165" t="e">
        <f t="shared" si="583"/>
        <v>#N/A</v>
      </c>
      <c r="LM82" s="165" t="e">
        <f t="shared" si="584"/>
        <v>#N/A</v>
      </c>
      <c r="LN82" s="165" t="e">
        <f t="shared" si="585"/>
        <v>#N/A</v>
      </c>
      <c r="LO82" s="165" t="e">
        <f t="shared" si="586"/>
        <v>#N/A</v>
      </c>
      <c r="LP82" s="165" t="e">
        <f t="shared" si="587"/>
        <v>#N/A</v>
      </c>
      <c r="LQ82" s="165" t="e">
        <f t="shared" si="588"/>
        <v>#N/A</v>
      </c>
      <c r="LR82" s="165" t="e">
        <f t="shared" si="589"/>
        <v>#N/A</v>
      </c>
      <c r="LS82" s="165" t="e">
        <f t="shared" si="590"/>
        <v>#N/A</v>
      </c>
      <c r="LT82" s="165" t="e">
        <f t="shared" si="591"/>
        <v>#N/A</v>
      </c>
      <c r="LU82" s="165" t="e">
        <f t="shared" si="592"/>
        <v>#N/A</v>
      </c>
      <c r="LV82" s="165" t="e">
        <f t="shared" si="593"/>
        <v>#N/A</v>
      </c>
      <c r="LW82" s="165" t="e">
        <f t="shared" si="594"/>
        <v>#N/A</v>
      </c>
      <c r="LX82" s="165" t="e">
        <f t="shared" si="595"/>
        <v>#N/A</v>
      </c>
      <c r="LY82" s="165" t="e">
        <f t="shared" si="596"/>
        <v>#N/A</v>
      </c>
      <c r="LZ82" s="165" t="e">
        <f t="shared" si="597"/>
        <v>#N/A</v>
      </c>
      <c r="MA82" s="165" t="e">
        <f t="shared" si="598"/>
        <v>#N/A</v>
      </c>
      <c r="MB82" s="165" t="e">
        <f t="shared" si="599"/>
        <v>#N/A</v>
      </c>
      <c r="MC82" s="165" t="e">
        <f t="shared" si="600"/>
        <v>#N/A</v>
      </c>
      <c r="MD82" s="165" t="e">
        <f t="shared" si="601"/>
        <v>#N/A</v>
      </c>
      <c r="ME82" s="165" t="e">
        <f t="shared" si="602"/>
        <v>#N/A</v>
      </c>
      <c r="MF82" s="165" t="e">
        <f t="shared" si="603"/>
        <v>#N/A</v>
      </c>
      <c r="MG82" s="165" t="e">
        <f t="shared" si="604"/>
        <v>#N/A</v>
      </c>
      <c r="MH82" s="165" t="e">
        <f t="shared" si="605"/>
        <v>#N/A</v>
      </c>
      <c r="MI82" s="165" t="e">
        <f t="shared" si="606"/>
        <v>#N/A</v>
      </c>
      <c r="MJ82" s="165" t="e">
        <f t="shared" si="607"/>
        <v>#N/A</v>
      </c>
      <c r="MK82" s="165" t="e">
        <f t="shared" si="608"/>
        <v>#N/A</v>
      </c>
      <c r="ML82" s="165" t="e">
        <f t="shared" si="609"/>
        <v>#N/A</v>
      </c>
      <c r="MM82" s="165" t="e">
        <f t="shared" si="610"/>
        <v>#N/A</v>
      </c>
      <c r="MN82" s="165" t="e">
        <f t="shared" si="611"/>
        <v>#N/A</v>
      </c>
      <c r="MO82" s="165" t="e">
        <f t="shared" si="612"/>
        <v>#N/A</v>
      </c>
      <c r="MP82" s="165" t="e">
        <f t="shared" si="613"/>
        <v>#N/A</v>
      </c>
      <c r="MQ82" s="165" t="e">
        <f t="shared" si="614"/>
        <v>#N/A</v>
      </c>
      <c r="MR82" s="165" t="e">
        <f t="shared" si="615"/>
        <v>#N/A</v>
      </c>
      <c r="MS82" s="165" t="e">
        <f t="shared" si="616"/>
        <v>#N/A</v>
      </c>
      <c r="MT82" s="165" t="e">
        <f t="shared" si="617"/>
        <v>#N/A</v>
      </c>
      <c r="MU82" s="165" t="e">
        <f t="shared" si="618"/>
        <v>#N/A</v>
      </c>
      <c r="MV82" s="165" t="e">
        <f t="shared" si="619"/>
        <v>#N/A</v>
      </c>
      <c r="MW82" s="165" t="e">
        <f t="shared" si="620"/>
        <v>#N/A</v>
      </c>
      <c r="MX82" s="165" t="e">
        <f t="shared" si="621"/>
        <v>#N/A</v>
      </c>
      <c r="MY82" s="165" t="e">
        <f t="shared" si="622"/>
        <v>#N/A</v>
      </c>
      <c r="MZ82" s="165" t="e">
        <f t="shared" si="623"/>
        <v>#N/A</v>
      </c>
      <c r="NA82" s="165" t="e">
        <f t="shared" si="624"/>
        <v>#N/A</v>
      </c>
      <c r="NB82" s="165" t="e">
        <f t="shared" si="625"/>
        <v>#N/A</v>
      </c>
      <c r="NC82" s="165" t="e">
        <f t="shared" si="626"/>
        <v>#N/A</v>
      </c>
      <c r="ND82" s="165" t="e">
        <f t="shared" si="627"/>
        <v>#N/A</v>
      </c>
      <c r="NE82" s="165" t="e">
        <f t="shared" si="628"/>
        <v>#N/A</v>
      </c>
      <c r="NF82" s="165" t="e">
        <f t="shared" si="629"/>
        <v>#N/A</v>
      </c>
      <c r="NG82" s="165" t="e">
        <f t="shared" si="630"/>
        <v>#N/A</v>
      </c>
      <c r="NH82" s="165" t="e">
        <f t="shared" si="631"/>
        <v>#N/A</v>
      </c>
      <c r="NI82" s="165" t="e">
        <f t="shared" si="632"/>
        <v>#N/A</v>
      </c>
      <c r="NJ82" s="165" t="e">
        <f t="shared" si="633"/>
        <v>#N/A</v>
      </c>
      <c r="NK82" s="165" t="e">
        <f t="shared" si="634"/>
        <v>#N/A</v>
      </c>
      <c r="NL82" s="165" t="e">
        <f t="shared" si="635"/>
        <v>#N/A</v>
      </c>
      <c r="NM82" s="165" t="e">
        <f t="shared" si="636"/>
        <v>#N/A</v>
      </c>
      <c r="NN82" s="165" t="e">
        <f t="shared" si="637"/>
        <v>#N/A</v>
      </c>
      <c r="NO82" s="165" t="e">
        <f t="shared" si="638"/>
        <v>#N/A</v>
      </c>
      <c r="NP82" s="165" t="e">
        <f t="shared" si="639"/>
        <v>#N/A</v>
      </c>
      <c r="NQ82" s="165" t="e">
        <f t="shared" si="640"/>
        <v>#N/A</v>
      </c>
      <c r="NR82" s="165" t="e">
        <f t="shared" si="641"/>
        <v>#N/A</v>
      </c>
      <c r="NS82" s="165" t="e">
        <f t="shared" si="642"/>
        <v>#N/A</v>
      </c>
      <c r="NT82" s="165" t="e">
        <f t="shared" si="643"/>
        <v>#N/A</v>
      </c>
      <c r="NU82" s="165" t="e">
        <f t="shared" si="644"/>
        <v>#N/A</v>
      </c>
      <c r="NV82" s="165" t="e">
        <f t="shared" si="645"/>
        <v>#N/A</v>
      </c>
      <c r="NW82" s="165" t="e">
        <f t="shared" si="646"/>
        <v>#N/A</v>
      </c>
      <c r="NX82" s="165" t="e">
        <f t="shared" si="647"/>
        <v>#N/A</v>
      </c>
      <c r="NY82" s="165" t="e">
        <f t="shared" si="648"/>
        <v>#N/A</v>
      </c>
      <c r="NZ82" s="165" t="e">
        <f t="shared" si="649"/>
        <v>#N/A</v>
      </c>
      <c r="OA82" s="165" t="e">
        <f t="shared" si="650"/>
        <v>#N/A</v>
      </c>
      <c r="OB82" s="165" t="e">
        <f t="shared" si="651"/>
        <v>#N/A</v>
      </c>
      <c r="OC82" s="165" t="e">
        <f t="shared" si="652"/>
        <v>#N/A</v>
      </c>
      <c r="OD82" s="165" t="e">
        <f t="shared" si="653"/>
        <v>#N/A</v>
      </c>
      <c r="OE82" s="165" t="e">
        <f t="shared" si="654"/>
        <v>#N/A</v>
      </c>
      <c r="OF82" s="165" t="e">
        <f t="shared" si="655"/>
        <v>#N/A</v>
      </c>
      <c r="OG82" s="165" t="e">
        <f t="shared" si="656"/>
        <v>#N/A</v>
      </c>
      <c r="OH82" s="165" t="e">
        <f t="shared" si="657"/>
        <v>#N/A</v>
      </c>
      <c r="OI82" s="165" t="e">
        <f t="shared" si="658"/>
        <v>#N/A</v>
      </c>
      <c r="OJ82" s="165" t="e">
        <f t="shared" si="659"/>
        <v>#N/A</v>
      </c>
      <c r="OK82" s="165" t="e">
        <f t="shared" si="660"/>
        <v>#N/A</v>
      </c>
      <c r="OL82" s="165" t="e">
        <f t="shared" si="661"/>
        <v>#N/A</v>
      </c>
      <c r="OM82" s="165" t="e">
        <f t="shared" si="662"/>
        <v>#N/A</v>
      </c>
      <c r="ON82" s="165" t="e">
        <f t="shared" si="663"/>
        <v>#N/A</v>
      </c>
      <c r="OO82" s="165" t="e">
        <f t="shared" si="664"/>
        <v>#N/A</v>
      </c>
      <c r="OP82" s="165" t="e">
        <f t="shared" si="665"/>
        <v>#N/A</v>
      </c>
      <c r="OQ82" s="165" t="e">
        <f t="shared" si="666"/>
        <v>#N/A</v>
      </c>
      <c r="OR82" s="165" t="e">
        <f t="shared" si="667"/>
        <v>#N/A</v>
      </c>
      <c r="OS82" s="165" t="e">
        <f t="shared" si="668"/>
        <v>#N/A</v>
      </c>
      <c r="OT82" s="165" t="e">
        <f t="shared" si="669"/>
        <v>#N/A</v>
      </c>
      <c r="OU82" s="165" t="e">
        <f t="shared" si="670"/>
        <v>#N/A</v>
      </c>
      <c r="OV82" s="165" t="e">
        <f t="shared" si="671"/>
        <v>#N/A</v>
      </c>
      <c r="OW82" s="165" t="e">
        <f t="shared" si="672"/>
        <v>#N/A</v>
      </c>
      <c r="OX82" s="165" t="e">
        <f t="shared" si="673"/>
        <v>#N/A</v>
      </c>
      <c r="OY82" s="165" t="e">
        <f t="shared" si="674"/>
        <v>#N/A</v>
      </c>
      <c r="OZ82" s="165" t="e">
        <f t="shared" si="675"/>
        <v>#N/A</v>
      </c>
      <c r="PA82" s="165" t="e">
        <f t="shared" si="676"/>
        <v>#N/A</v>
      </c>
      <c r="PB82" s="165" t="e">
        <f t="shared" si="677"/>
        <v>#N/A</v>
      </c>
      <c r="PC82" s="165" t="e">
        <f t="shared" si="678"/>
        <v>#N/A</v>
      </c>
      <c r="PD82" s="165" t="e">
        <f t="shared" si="679"/>
        <v>#N/A</v>
      </c>
      <c r="PE82" s="165" t="e">
        <f t="shared" si="680"/>
        <v>#N/A</v>
      </c>
      <c r="PF82" s="165" t="e">
        <f t="shared" si="681"/>
        <v>#N/A</v>
      </c>
      <c r="PG82" s="165" t="e">
        <f t="shared" si="682"/>
        <v>#N/A</v>
      </c>
      <c r="PH82" s="165" t="e">
        <f t="shared" si="683"/>
        <v>#N/A</v>
      </c>
    </row>
    <row r="83" spans="1:424" hidden="1" x14ac:dyDescent="0.45">
      <c r="A83" s="4">
        <v>80</v>
      </c>
      <c r="B83" s="92" t="str">
        <f t="shared" si="684"/>
        <v/>
      </c>
      <c r="C83" s="91"/>
      <c r="D83" s="92" t="str">
        <f t="shared" si="685"/>
        <v/>
      </c>
      <c r="E83" s="120" t="str">
        <f t="shared" si="480"/>
        <v/>
      </c>
      <c r="F83" s="120" t="str">
        <f t="shared" si="481"/>
        <v/>
      </c>
      <c r="G83" s="71" t="str">
        <f t="shared" si="686"/>
        <v/>
      </c>
      <c r="H83" s="23"/>
      <c r="I83" s="55"/>
      <c r="J83" s="298"/>
      <c r="K83" s="72" t="str">
        <f>IF(AND(B83&gt;0,C83&gt;0,D83&gt;0),IF(ISBLANK(J83),IF(ISBLANK(H83),"",(D83-B83)*VLOOKUP(H83,VLookups!$A$4:$B$13,2,FALSE)),J83),"")</f>
        <v/>
      </c>
      <c r="L83" s="73" t="str">
        <f t="shared" si="482"/>
        <v/>
      </c>
      <c r="M83" s="91"/>
      <c r="N83" s="265" t="str">
        <f>IF(AND(M83&gt;0,C83&gt;0,NOT(K83="")),ABS(VLOOKUP($M$1,VLookups!$A$43:$B$44,2,FALSE)-_xlfn.NORM.DIST(M83,G83,K83,TRUE)),"")</f>
        <v/>
      </c>
      <c r="O83" s="90" t="str">
        <f>IF(AND($B83&gt;0,$C83&gt;0,$D83&gt;0,NOT(ISBLANK($H83))),_xlfn.NORM.INV(ABS(VLOOKUP($M$1,VLookups!$A$43:$B$44,2,FALSE)-O$3),$G83,$K83),"")</f>
        <v/>
      </c>
      <c r="P83" s="89" t="str">
        <f>IF(AND($B83&gt;0,$C83&gt;0,$D83&gt;0,NOT(ISBLANK($H83))),_xlfn.NORM.INV(ABS(VLOOKUP($M$1,VLookups!$A$43:$B$44,2,FALSE)-P$3),$G83,$K83),"")</f>
        <v/>
      </c>
      <c r="Q83" s="90" t="str">
        <f>IF(AND($B83&gt;0,$C83&gt;0,$D83&gt;0,NOT(ISBLANK($H83))),_xlfn.NORM.INV(ABS(VLOOKUP($M$1,VLookups!$A$43:$B$44,2,FALSE)-Q$3),$G83,$K83),"")</f>
        <v/>
      </c>
      <c r="R83" s="89" t="str">
        <f>IF(AND($B83&gt;0,$C83&gt;0,$D83&gt;0,NOT(ISBLANK($H83))),_xlfn.NORM.INV(ABS(VLOOKUP($M$1,VLookups!$A$43:$B$44,2,FALSE)-R$3),$G83,$K83),"")</f>
        <v/>
      </c>
      <c r="S83" s="90" t="str">
        <f>IF(AND($B83&gt;0,$C83&gt;0,$D83&gt;0,NOT(ISBLANK($H83))),_xlfn.NORM.INV(ABS(VLOOKUP($M$1,VLookups!$A$43:$B$44,2,FALSE)-S$3),$G83,$K83),"")</f>
        <v/>
      </c>
      <c r="T83" s="89" t="str">
        <f>IF(AND($B83&gt;0,$C83&gt;0,$D83&gt;0,NOT(ISBLANK($H83))),_xlfn.NORM.INV(ABS(VLOOKUP($M$1,VLookups!$A$43:$B$44,2,FALSE)-T$3),$G83,$K83),"")</f>
        <v/>
      </c>
      <c r="U83" s="5"/>
      <c r="V83" s="164" t="str">
        <f t="shared" si="687"/>
        <v/>
      </c>
      <c r="W83" s="47" t="str">
        <f t="shared" si="688"/>
        <v/>
      </c>
      <c r="X83" s="47" t="str">
        <f t="shared" si="706"/>
        <v/>
      </c>
      <c r="Y83" s="47" t="str">
        <f t="shared" si="706"/>
        <v/>
      </c>
      <c r="Z83" s="47" t="str">
        <f t="shared" si="706"/>
        <v/>
      </c>
      <c r="AA83" s="47" t="str">
        <f t="shared" si="706"/>
        <v/>
      </c>
      <c r="AB83" s="47" t="str">
        <f t="shared" si="706"/>
        <v/>
      </c>
      <c r="AC83" s="47" t="str">
        <f t="shared" si="706"/>
        <v/>
      </c>
      <c r="AD83" s="47" t="str">
        <f t="shared" si="706"/>
        <v/>
      </c>
      <c r="AE83" s="47" t="str">
        <f t="shared" si="706"/>
        <v/>
      </c>
      <c r="AF83" s="47" t="str">
        <f t="shared" si="706"/>
        <v/>
      </c>
      <c r="AG83" s="47" t="str">
        <f t="shared" si="706"/>
        <v/>
      </c>
      <c r="AH83" s="47" t="str">
        <f t="shared" si="706"/>
        <v/>
      </c>
      <c r="AI83" s="47" t="str">
        <f t="shared" si="706"/>
        <v/>
      </c>
      <c r="AJ83" s="47" t="str">
        <f t="shared" si="706"/>
        <v/>
      </c>
      <c r="AK83" s="47" t="str">
        <f t="shared" si="706"/>
        <v/>
      </c>
      <c r="AL83" s="47" t="str">
        <f t="shared" si="706"/>
        <v/>
      </c>
      <c r="AM83" s="47" t="str">
        <f t="shared" si="706"/>
        <v/>
      </c>
      <c r="AN83" s="47" t="str">
        <f t="shared" si="706"/>
        <v/>
      </c>
      <c r="AO83" s="47" t="str">
        <f t="shared" si="706"/>
        <v/>
      </c>
      <c r="AP83" s="47" t="str">
        <f t="shared" si="706"/>
        <v/>
      </c>
      <c r="AQ83" s="47" t="str">
        <f t="shared" si="706"/>
        <v/>
      </c>
      <c r="AR83" s="47" t="str">
        <f t="shared" si="706"/>
        <v/>
      </c>
      <c r="AS83" s="47" t="str">
        <f t="shared" si="706"/>
        <v/>
      </c>
      <c r="AT83" s="47" t="str">
        <f t="shared" si="706"/>
        <v/>
      </c>
      <c r="AU83" s="47" t="str">
        <f t="shared" si="706"/>
        <v/>
      </c>
      <c r="AV83" s="47" t="str">
        <f t="shared" si="706"/>
        <v/>
      </c>
      <c r="AW83" s="47" t="str">
        <f t="shared" si="706"/>
        <v/>
      </c>
      <c r="AX83" s="47" t="str">
        <f t="shared" si="706"/>
        <v/>
      </c>
      <c r="AY83" s="47" t="str">
        <f t="shared" si="706"/>
        <v/>
      </c>
      <c r="AZ83" s="47" t="str">
        <f t="shared" si="706"/>
        <v/>
      </c>
      <c r="BA83" s="47" t="str">
        <f t="shared" si="706"/>
        <v/>
      </c>
      <c r="BB83" s="47" t="str">
        <f t="shared" si="706"/>
        <v/>
      </c>
      <c r="BC83" s="47" t="str">
        <f t="shared" si="706"/>
        <v/>
      </c>
      <c r="BD83" s="47" t="str">
        <f t="shared" si="706"/>
        <v/>
      </c>
      <c r="BE83" s="47" t="str">
        <f t="shared" si="706"/>
        <v/>
      </c>
      <c r="BF83" s="47" t="str">
        <f t="shared" si="706"/>
        <v/>
      </c>
      <c r="BG83" s="47" t="str">
        <f t="shared" si="706"/>
        <v/>
      </c>
      <c r="BH83" s="47" t="str">
        <f t="shared" si="706"/>
        <v/>
      </c>
      <c r="BI83" s="47" t="str">
        <f t="shared" si="706"/>
        <v/>
      </c>
      <c r="BJ83" s="47" t="str">
        <f t="shared" si="706"/>
        <v/>
      </c>
      <c r="BK83" s="47" t="str">
        <f t="shared" si="706"/>
        <v/>
      </c>
      <c r="BL83" s="47" t="str">
        <f t="shared" si="706"/>
        <v/>
      </c>
      <c r="BM83" s="47" t="str">
        <f t="shared" si="706"/>
        <v/>
      </c>
      <c r="BN83" s="47" t="str">
        <f t="shared" si="706"/>
        <v/>
      </c>
      <c r="BO83" s="47" t="str">
        <f t="shared" si="706"/>
        <v/>
      </c>
      <c r="BP83" s="47" t="str">
        <f t="shared" si="706"/>
        <v/>
      </c>
      <c r="BQ83" s="47" t="str">
        <f t="shared" si="706"/>
        <v/>
      </c>
      <c r="BR83" s="47" t="str">
        <f t="shared" si="706"/>
        <v/>
      </c>
      <c r="BS83" s="47" t="str">
        <f t="shared" si="706"/>
        <v/>
      </c>
      <c r="BT83" s="47" t="str">
        <f t="shared" si="706"/>
        <v/>
      </c>
      <c r="BU83" s="47" t="str">
        <f t="shared" si="706"/>
        <v/>
      </c>
      <c r="BV83" s="47" t="str">
        <f t="shared" si="706"/>
        <v/>
      </c>
      <c r="BW83" s="47" t="str">
        <f t="shared" si="706"/>
        <v/>
      </c>
      <c r="BX83" s="47" t="str">
        <f t="shared" si="706"/>
        <v/>
      </c>
      <c r="BY83" s="47" t="str">
        <f t="shared" si="706"/>
        <v/>
      </c>
      <c r="BZ83" s="47" t="str">
        <f t="shared" si="706"/>
        <v/>
      </c>
      <c r="CA83" s="47" t="str">
        <f t="shared" si="706"/>
        <v/>
      </c>
      <c r="CB83" s="47" t="str">
        <f t="shared" si="706"/>
        <v/>
      </c>
      <c r="CC83" s="47" t="str">
        <f t="shared" si="706"/>
        <v/>
      </c>
      <c r="CD83" s="47" t="str">
        <f t="shared" si="706"/>
        <v/>
      </c>
      <c r="CE83" s="47" t="str">
        <f t="shared" si="706"/>
        <v/>
      </c>
      <c r="CF83" s="47" t="str">
        <f t="shared" si="706"/>
        <v/>
      </c>
      <c r="CG83" s="47" t="str">
        <f t="shared" si="706"/>
        <v/>
      </c>
      <c r="CH83" s="47" t="str">
        <f t="shared" si="706"/>
        <v/>
      </c>
      <c r="CI83" s="47" t="str">
        <f t="shared" si="706"/>
        <v/>
      </c>
      <c r="CJ83" s="47" t="str">
        <f t="shared" si="704"/>
        <v/>
      </c>
      <c r="CK83" s="47" t="str">
        <f t="shared" si="704"/>
        <v/>
      </c>
      <c r="CL83" s="47" t="str">
        <f t="shared" si="704"/>
        <v/>
      </c>
      <c r="CM83" s="47" t="str">
        <f t="shared" si="704"/>
        <v/>
      </c>
      <c r="CN83" s="47" t="str">
        <f t="shared" si="704"/>
        <v/>
      </c>
      <c r="CO83" s="47" t="str">
        <f t="shared" si="704"/>
        <v/>
      </c>
      <c r="CP83" s="47" t="str">
        <f t="shared" si="704"/>
        <v/>
      </c>
      <c r="CQ83" s="47" t="str">
        <f t="shared" si="704"/>
        <v/>
      </c>
      <c r="CR83" s="47" t="str">
        <f t="shared" si="704"/>
        <v/>
      </c>
      <c r="CS83" s="47" t="str">
        <f t="shared" si="704"/>
        <v/>
      </c>
      <c r="CT83" s="47" t="str">
        <f t="shared" si="704"/>
        <v/>
      </c>
      <c r="CU83" s="47" t="str">
        <f t="shared" si="704"/>
        <v/>
      </c>
      <c r="CV83" s="47" t="str">
        <f t="shared" si="704"/>
        <v/>
      </c>
      <c r="CW83" s="47" t="str">
        <f t="shared" si="704"/>
        <v/>
      </c>
      <c r="CX83" s="47" t="str">
        <f t="shared" si="704"/>
        <v/>
      </c>
      <c r="CY83" s="47" t="str">
        <f t="shared" si="704"/>
        <v/>
      </c>
      <c r="CZ83" s="47" t="str">
        <f t="shared" si="704"/>
        <v/>
      </c>
      <c r="DA83" s="47" t="str">
        <f t="shared" si="704"/>
        <v/>
      </c>
      <c r="DB83" s="47" t="str">
        <f t="shared" si="704"/>
        <v/>
      </c>
      <c r="DC83" s="47" t="str">
        <f t="shared" si="704"/>
        <v/>
      </c>
      <c r="DD83" s="47" t="str">
        <f t="shared" si="704"/>
        <v/>
      </c>
      <c r="DE83" s="47" t="str">
        <f t="shared" si="704"/>
        <v/>
      </c>
      <c r="DF83" s="47" t="str">
        <f t="shared" si="704"/>
        <v/>
      </c>
      <c r="DG83" s="47" t="str">
        <f t="shared" si="704"/>
        <v/>
      </c>
      <c r="DH83" s="47" t="str">
        <f t="shared" si="704"/>
        <v/>
      </c>
      <c r="DI83" s="47" t="str">
        <f t="shared" si="704"/>
        <v/>
      </c>
      <c r="DJ83" s="47" t="str">
        <f t="shared" si="704"/>
        <v/>
      </c>
      <c r="DK83" s="47" t="str">
        <f t="shared" si="704"/>
        <v/>
      </c>
      <c r="DL83" s="47" t="str">
        <f t="shared" si="704"/>
        <v/>
      </c>
      <c r="DM83" s="47" t="str">
        <f t="shared" si="704"/>
        <v/>
      </c>
      <c r="DN83" s="47" t="str">
        <f t="shared" si="704"/>
        <v/>
      </c>
      <c r="DO83" s="47" t="str">
        <f t="shared" si="704"/>
        <v/>
      </c>
      <c r="DP83" s="47" t="str">
        <f t="shared" si="704"/>
        <v/>
      </c>
      <c r="DQ83" s="47" t="str">
        <f t="shared" si="704"/>
        <v/>
      </c>
      <c r="DR83" s="47" t="str">
        <f t="shared" si="704"/>
        <v/>
      </c>
      <c r="DS83" s="179" t="str">
        <f t="shared" si="690"/>
        <v/>
      </c>
      <c r="DT83" s="47" t="str">
        <f t="shared" si="691"/>
        <v/>
      </c>
      <c r="DU83" s="47" t="str">
        <f t="shared" si="707"/>
        <v/>
      </c>
      <c r="DV83" s="47" t="str">
        <f t="shared" si="707"/>
        <v/>
      </c>
      <c r="DW83" s="47" t="str">
        <f t="shared" si="707"/>
        <v/>
      </c>
      <c r="DX83" s="47" t="str">
        <f t="shared" si="707"/>
        <v/>
      </c>
      <c r="DY83" s="47" t="str">
        <f t="shared" si="707"/>
        <v/>
      </c>
      <c r="DZ83" s="47" t="str">
        <f t="shared" si="707"/>
        <v/>
      </c>
      <c r="EA83" s="47" t="str">
        <f t="shared" si="707"/>
        <v/>
      </c>
      <c r="EB83" s="47" t="str">
        <f t="shared" si="707"/>
        <v/>
      </c>
      <c r="EC83" s="47" t="str">
        <f t="shared" si="707"/>
        <v/>
      </c>
      <c r="ED83" s="47" t="str">
        <f t="shared" si="707"/>
        <v/>
      </c>
      <c r="EE83" s="47" t="str">
        <f t="shared" si="707"/>
        <v/>
      </c>
      <c r="EF83" s="47" t="str">
        <f t="shared" si="707"/>
        <v/>
      </c>
      <c r="EG83" s="47" t="str">
        <f t="shared" si="707"/>
        <v/>
      </c>
      <c r="EH83" s="47" t="str">
        <f t="shared" si="707"/>
        <v/>
      </c>
      <c r="EI83" s="47" t="str">
        <f t="shared" si="707"/>
        <v/>
      </c>
      <c r="EJ83" s="47" t="str">
        <f t="shared" si="707"/>
        <v/>
      </c>
      <c r="EK83" s="47" t="str">
        <f t="shared" si="707"/>
        <v/>
      </c>
      <c r="EL83" s="47" t="str">
        <f t="shared" si="707"/>
        <v/>
      </c>
      <c r="EM83" s="47" t="str">
        <f t="shared" si="707"/>
        <v/>
      </c>
      <c r="EN83" s="47" t="str">
        <f t="shared" si="707"/>
        <v/>
      </c>
      <c r="EO83" s="47" t="str">
        <f t="shared" si="707"/>
        <v/>
      </c>
      <c r="EP83" s="47" t="str">
        <f t="shared" si="707"/>
        <v/>
      </c>
      <c r="EQ83" s="47" t="str">
        <f t="shared" si="707"/>
        <v/>
      </c>
      <c r="ER83" s="47" t="str">
        <f t="shared" si="707"/>
        <v/>
      </c>
      <c r="ES83" s="47" t="str">
        <f t="shared" si="707"/>
        <v/>
      </c>
      <c r="ET83" s="47" t="str">
        <f t="shared" si="707"/>
        <v/>
      </c>
      <c r="EU83" s="47" t="str">
        <f t="shared" si="707"/>
        <v/>
      </c>
      <c r="EV83" s="47" t="str">
        <f t="shared" si="707"/>
        <v/>
      </c>
      <c r="EW83" s="47" t="str">
        <f t="shared" si="707"/>
        <v/>
      </c>
      <c r="EX83" s="47" t="str">
        <f t="shared" si="707"/>
        <v/>
      </c>
      <c r="EY83" s="47" t="str">
        <f t="shared" si="707"/>
        <v/>
      </c>
      <c r="EZ83" s="47" t="str">
        <f t="shared" si="707"/>
        <v/>
      </c>
      <c r="FA83" s="47" t="str">
        <f t="shared" si="707"/>
        <v/>
      </c>
      <c r="FB83" s="47" t="str">
        <f t="shared" si="707"/>
        <v/>
      </c>
      <c r="FC83" s="47" t="str">
        <f t="shared" si="707"/>
        <v/>
      </c>
      <c r="FD83" s="47" t="str">
        <f t="shared" si="707"/>
        <v/>
      </c>
      <c r="FE83" s="47" t="str">
        <f t="shared" si="707"/>
        <v/>
      </c>
      <c r="FF83" s="47" t="str">
        <f t="shared" si="707"/>
        <v/>
      </c>
      <c r="FG83" s="47" t="str">
        <f t="shared" si="707"/>
        <v/>
      </c>
      <c r="FH83" s="47" t="str">
        <f t="shared" si="707"/>
        <v/>
      </c>
      <c r="FI83" s="47" t="str">
        <f t="shared" si="707"/>
        <v/>
      </c>
      <c r="FJ83" s="47" t="str">
        <f t="shared" si="707"/>
        <v/>
      </c>
      <c r="FK83" s="47" t="str">
        <f t="shared" si="707"/>
        <v/>
      </c>
      <c r="FL83" s="47" t="str">
        <f t="shared" si="707"/>
        <v/>
      </c>
      <c r="FM83" s="47" t="str">
        <f t="shared" si="707"/>
        <v/>
      </c>
      <c r="FN83" s="47" t="str">
        <f t="shared" si="707"/>
        <v/>
      </c>
      <c r="FO83" s="47" t="str">
        <f t="shared" si="707"/>
        <v/>
      </c>
      <c r="FP83" s="47" t="str">
        <f t="shared" si="707"/>
        <v/>
      </c>
      <c r="FQ83" s="47" t="str">
        <f t="shared" si="707"/>
        <v/>
      </c>
      <c r="FR83" s="47" t="str">
        <f t="shared" si="707"/>
        <v/>
      </c>
      <c r="FS83" s="47" t="str">
        <f t="shared" si="707"/>
        <v/>
      </c>
      <c r="FT83" s="47" t="str">
        <f t="shared" si="707"/>
        <v/>
      </c>
      <c r="FU83" s="47" t="str">
        <f t="shared" si="707"/>
        <v/>
      </c>
      <c r="FV83" s="47" t="str">
        <f t="shared" si="707"/>
        <v/>
      </c>
      <c r="FW83" s="47" t="str">
        <f t="shared" si="707"/>
        <v/>
      </c>
      <c r="FX83" s="47" t="str">
        <f t="shared" si="707"/>
        <v/>
      </c>
      <c r="FY83" s="47" t="str">
        <f t="shared" si="707"/>
        <v/>
      </c>
      <c r="FZ83" s="47" t="str">
        <f t="shared" si="707"/>
        <v/>
      </c>
      <c r="GA83" s="47" t="str">
        <f t="shared" si="707"/>
        <v/>
      </c>
      <c r="GB83" s="47" t="str">
        <f t="shared" si="707"/>
        <v/>
      </c>
      <c r="GC83" s="47" t="str">
        <f t="shared" si="707"/>
        <v/>
      </c>
      <c r="GD83" s="47" t="str">
        <f t="shared" si="707"/>
        <v/>
      </c>
      <c r="GE83" s="47" t="str">
        <f t="shared" si="707"/>
        <v/>
      </c>
      <c r="GF83" s="47" t="str">
        <f t="shared" si="707"/>
        <v/>
      </c>
      <c r="GG83" s="47" t="str">
        <f t="shared" si="705"/>
        <v/>
      </c>
      <c r="GH83" s="47" t="str">
        <f t="shared" si="705"/>
        <v/>
      </c>
      <c r="GI83" s="47" t="str">
        <f t="shared" si="705"/>
        <v/>
      </c>
      <c r="GJ83" s="47" t="str">
        <f t="shared" si="705"/>
        <v/>
      </c>
      <c r="GK83" s="47" t="str">
        <f t="shared" si="705"/>
        <v/>
      </c>
      <c r="GL83" s="47" t="str">
        <f t="shared" si="705"/>
        <v/>
      </c>
      <c r="GM83" s="47" t="str">
        <f t="shared" si="705"/>
        <v/>
      </c>
      <c r="GN83" s="47" t="str">
        <f t="shared" si="705"/>
        <v/>
      </c>
      <c r="GO83" s="47" t="str">
        <f t="shared" si="705"/>
        <v/>
      </c>
      <c r="GP83" s="47" t="str">
        <f t="shared" si="705"/>
        <v/>
      </c>
      <c r="GQ83" s="47" t="str">
        <f t="shared" si="705"/>
        <v/>
      </c>
      <c r="GR83" s="47" t="str">
        <f t="shared" si="705"/>
        <v/>
      </c>
      <c r="GS83" s="47" t="str">
        <f t="shared" si="705"/>
        <v/>
      </c>
      <c r="GT83" s="47" t="str">
        <f t="shared" si="705"/>
        <v/>
      </c>
      <c r="GU83" s="47" t="str">
        <f t="shared" si="705"/>
        <v/>
      </c>
      <c r="GV83" s="47" t="str">
        <f t="shared" si="705"/>
        <v/>
      </c>
      <c r="GW83" s="47" t="str">
        <f t="shared" si="705"/>
        <v/>
      </c>
      <c r="GX83" s="47" t="str">
        <f t="shared" si="705"/>
        <v/>
      </c>
      <c r="GY83" s="47" t="str">
        <f t="shared" si="705"/>
        <v/>
      </c>
      <c r="GZ83" s="47" t="str">
        <f t="shared" si="705"/>
        <v/>
      </c>
      <c r="HA83" s="47" t="str">
        <f t="shared" si="705"/>
        <v/>
      </c>
      <c r="HB83" s="47" t="str">
        <f t="shared" si="705"/>
        <v/>
      </c>
      <c r="HC83" s="47" t="str">
        <f t="shared" si="705"/>
        <v/>
      </c>
      <c r="HD83" s="47" t="str">
        <f t="shared" si="705"/>
        <v/>
      </c>
      <c r="HE83" s="47" t="str">
        <f t="shared" si="705"/>
        <v/>
      </c>
      <c r="HF83" s="47" t="str">
        <f t="shared" si="705"/>
        <v/>
      </c>
      <c r="HG83" s="47" t="str">
        <f t="shared" si="705"/>
        <v/>
      </c>
      <c r="HH83" s="47" t="str">
        <f t="shared" si="705"/>
        <v/>
      </c>
      <c r="HI83" s="47" t="str">
        <f t="shared" si="705"/>
        <v/>
      </c>
      <c r="HJ83" s="47" t="str">
        <f t="shared" si="705"/>
        <v/>
      </c>
      <c r="HK83" s="47" t="str">
        <f t="shared" si="705"/>
        <v/>
      </c>
      <c r="HL83" s="47" t="str">
        <f t="shared" si="705"/>
        <v/>
      </c>
      <c r="HM83" s="47" t="str">
        <f t="shared" si="705"/>
        <v/>
      </c>
      <c r="HN83" s="47" t="str">
        <f t="shared" si="705"/>
        <v/>
      </c>
      <c r="HO83" s="47" t="str">
        <f t="shared" si="705"/>
        <v/>
      </c>
      <c r="HP83" s="165" t="e">
        <f t="shared" si="483"/>
        <v>#N/A</v>
      </c>
      <c r="HQ83" s="165" t="e">
        <f t="shared" si="484"/>
        <v>#N/A</v>
      </c>
      <c r="HR83" s="165" t="e">
        <f t="shared" si="485"/>
        <v>#N/A</v>
      </c>
      <c r="HS83" s="165" t="e">
        <f t="shared" si="486"/>
        <v>#N/A</v>
      </c>
      <c r="HT83" s="165" t="e">
        <f t="shared" si="487"/>
        <v>#N/A</v>
      </c>
      <c r="HU83" s="165" t="e">
        <f t="shared" si="488"/>
        <v>#N/A</v>
      </c>
      <c r="HV83" s="165" t="e">
        <f t="shared" si="489"/>
        <v>#N/A</v>
      </c>
      <c r="HW83" s="165" t="e">
        <f t="shared" si="490"/>
        <v>#N/A</v>
      </c>
      <c r="HX83" s="165" t="e">
        <f t="shared" si="491"/>
        <v>#N/A</v>
      </c>
      <c r="HY83" s="165" t="e">
        <f t="shared" si="492"/>
        <v>#N/A</v>
      </c>
      <c r="HZ83" s="165" t="e">
        <f t="shared" si="493"/>
        <v>#N/A</v>
      </c>
      <c r="IA83" s="165" t="e">
        <f t="shared" si="494"/>
        <v>#N/A</v>
      </c>
      <c r="IB83" s="165" t="e">
        <f t="shared" si="495"/>
        <v>#N/A</v>
      </c>
      <c r="IC83" s="165" t="e">
        <f t="shared" si="496"/>
        <v>#N/A</v>
      </c>
      <c r="ID83" s="165" t="e">
        <f t="shared" si="497"/>
        <v>#N/A</v>
      </c>
      <c r="IE83" s="165" t="e">
        <f t="shared" si="498"/>
        <v>#N/A</v>
      </c>
      <c r="IF83" s="165" t="e">
        <f t="shared" si="499"/>
        <v>#N/A</v>
      </c>
      <c r="IG83" s="165" t="e">
        <f t="shared" si="500"/>
        <v>#N/A</v>
      </c>
      <c r="IH83" s="165" t="e">
        <f t="shared" si="501"/>
        <v>#N/A</v>
      </c>
      <c r="II83" s="165" t="e">
        <f t="shared" si="502"/>
        <v>#N/A</v>
      </c>
      <c r="IJ83" s="165" t="e">
        <f t="shared" si="503"/>
        <v>#N/A</v>
      </c>
      <c r="IK83" s="165" t="e">
        <f t="shared" si="504"/>
        <v>#N/A</v>
      </c>
      <c r="IL83" s="165" t="e">
        <f t="shared" si="505"/>
        <v>#N/A</v>
      </c>
      <c r="IM83" s="165" t="e">
        <f t="shared" si="506"/>
        <v>#N/A</v>
      </c>
      <c r="IN83" s="165" t="e">
        <f t="shared" si="507"/>
        <v>#N/A</v>
      </c>
      <c r="IO83" s="165" t="e">
        <f t="shared" si="508"/>
        <v>#N/A</v>
      </c>
      <c r="IP83" s="165" t="e">
        <f t="shared" si="509"/>
        <v>#N/A</v>
      </c>
      <c r="IQ83" s="165" t="e">
        <f t="shared" si="510"/>
        <v>#N/A</v>
      </c>
      <c r="IR83" s="165" t="e">
        <f t="shared" si="511"/>
        <v>#N/A</v>
      </c>
      <c r="IS83" s="165" t="e">
        <f t="shared" si="512"/>
        <v>#N/A</v>
      </c>
      <c r="IT83" s="165" t="e">
        <f t="shared" si="513"/>
        <v>#N/A</v>
      </c>
      <c r="IU83" s="165" t="e">
        <f t="shared" si="514"/>
        <v>#N/A</v>
      </c>
      <c r="IV83" s="165" t="e">
        <f t="shared" si="515"/>
        <v>#N/A</v>
      </c>
      <c r="IW83" s="165" t="e">
        <f t="shared" si="516"/>
        <v>#N/A</v>
      </c>
      <c r="IX83" s="165" t="e">
        <f t="shared" si="517"/>
        <v>#N/A</v>
      </c>
      <c r="IY83" s="165" t="e">
        <f t="shared" si="518"/>
        <v>#N/A</v>
      </c>
      <c r="IZ83" s="165" t="e">
        <f t="shared" si="519"/>
        <v>#N/A</v>
      </c>
      <c r="JA83" s="165" t="e">
        <f t="shared" si="520"/>
        <v>#N/A</v>
      </c>
      <c r="JB83" s="165" t="e">
        <f t="shared" si="521"/>
        <v>#N/A</v>
      </c>
      <c r="JC83" s="165" t="e">
        <f t="shared" si="522"/>
        <v>#N/A</v>
      </c>
      <c r="JD83" s="165" t="e">
        <f t="shared" si="523"/>
        <v>#N/A</v>
      </c>
      <c r="JE83" s="165" t="e">
        <f t="shared" si="524"/>
        <v>#N/A</v>
      </c>
      <c r="JF83" s="165" t="e">
        <f t="shared" si="525"/>
        <v>#N/A</v>
      </c>
      <c r="JG83" s="165" t="e">
        <f t="shared" si="526"/>
        <v>#N/A</v>
      </c>
      <c r="JH83" s="165" t="e">
        <f t="shared" si="527"/>
        <v>#N/A</v>
      </c>
      <c r="JI83" s="165" t="e">
        <f t="shared" si="528"/>
        <v>#N/A</v>
      </c>
      <c r="JJ83" s="165" t="e">
        <f t="shared" si="529"/>
        <v>#N/A</v>
      </c>
      <c r="JK83" s="165" t="e">
        <f t="shared" si="530"/>
        <v>#N/A</v>
      </c>
      <c r="JL83" s="165" t="e">
        <f t="shared" si="531"/>
        <v>#N/A</v>
      </c>
      <c r="JM83" s="165" t="e">
        <f t="shared" si="532"/>
        <v>#N/A</v>
      </c>
      <c r="JN83" s="165" t="e">
        <f t="shared" si="533"/>
        <v>#N/A</v>
      </c>
      <c r="JO83" s="165" t="e">
        <f t="shared" si="534"/>
        <v>#N/A</v>
      </c>
      <c r="JP83" s="165" t="e">
        <f t="shared" si="535"/>
        <v>#N/A</v>
      </c>
      <c r="JQ83" s="165" t="e">
        <f t="shared" si="536"/>
        <v>#N/A</v>
      </c>
      <c r="JR83" s="165" t="e">
        <f t="shared" si="537"/>
        <v>#N/A</v>
      </c>
      <c r="JS83" s="165" t="e">
        <f t="shared" si="538"/>
        <v>#N/A</v>
      </c>
      <c r="JT83" s="165" t="e">
        <f t="shared" si="539"/>
        <v>#N/A</v>
      </c>
      <c r="JU83" s="165" t="e">
        <f t="shared" si="540"/>
        <v>#N/A</v>
      </c>
      <c r="JV83" s="165" t="e">
        <f t="shared" si="541"/>
        <v>#N/A</v>
      </c>
      <c r="JW83" s="165" t="e">
        <f t="shared" si="542"/>
        <v>#N/A</v>
      </c>
      <c r="JX83" s="165" t="e">
        <f t="shared" si="543"/>
        <v>#N/A</v>
      </c>
      <c r="JY83" s="165" t="e">
        <f t="shared" si="544"/>
        <v>#N/A</v>
      </c>
      <c r="JZ83" s="165" t="e">
        <f t="shared" si="545"/>
        <v>#N/A</v>
      </c>
      <c r="KA83" s="165" t="e">
        <f t="shared" si="546"/>
        <v>#N/A</v>
      </c>
      <c r="KB83" s="165" t="e">
        <f t="shared" si="547"/>
        <v>#N/A</v>
      </c>
      <c r="KC83" s="165" t="e">
        <f t="shared" si="548"/>
        <v>#N/A</v>
      </c>
      <c r="KD83" s="165" t="e">
        <f t="shared" si="549"/>
        <v>#N/A</v>
      </c>
      <c r="KE83" s="165" t="e">
        <f t="shared" si="550"/>
        <v>#N/A</v>
      </c>
      <c r="KF83" s="165" t="e">
        <f t="shared" si="551"/>
        <v>#N/A</v>
      </c>
      <c r="KG83" s="165" t="e">
        <f t="shared" si="552"/>
        <v>#N/A</v>
      </c>
      <c r="KH83" s="165" t="e">
        <f t="shared" si="553"/>
        <v>#N/A</v>
      </c>
      <c r="KI83" s="165" t="e">
        <f t="shared" si="554"/>
        <v>#N/A</v>
      </c>
      <c r="KJ83" s="165" t="e">
        <f t="shared" si="555"/>
        <v>#N/A</v>
      </c>
      <c r="KK83" s="165" t="e">
        <f t="shared" si="556"/>
        <v>#N/A</v>
      </c>
      <c r="KL83" s="165" t="e">
        <f t="shared" si="557"/>
        <v>#N/A</v>
      </c>
      <c r="KM83" s="165" t="e">
        <f t="shared" si="558"/>
        <v>#N/A</v>
      </c>
      <c r="KN83" s="165" t="e">
        <f t="shared" si="559"/>
        <v>#N/A</v>
      </c>
      <c r="KO83" s="165" t="e">
        <f t="shared" si="560"/>
        <v>#N/A</v>
      </c>
      <c r="KP83" s="165" t="e">
        <f t="shared" si="561"/>
        <v>#N/A</v>
      </c>
      <c r="KQ83" s="165" t="e">
        <f t="shared" si="562"/>
        <v>#N/A</v>
      </c>
      <c r="KR83" s="165" t="e">
        <f t="shared" si="563"/>
        <v>#N/A</v>
      </c>
      <c r="KS83" s="165" t="e">
        <f t="shared" si="564"/>
        <v>#N/A</v>
      </c>
      <c r="KT83" s="165" t="e">
        <f t="shared" si="565"/>
        <v>#N/A</v>
      </c>
      <c r="KU83" s="165" t="e">
        <f t="shared" si="566"/>
        <v>#N/A</v>
      </c>
      <c r="KV83" s="165" t="e">
        <f t="shared" si="567"/>
        <v>#N/A</v>
      </c>
      <c r="KW83" s="165" t="e">
        <f t="shared" si="568"/>
        <v>#N/A</v>
      </c>
      <c r="KX83" s="165" t="e">
        <f t="shared" si="569"/>
        <v>#N/A</v>
      </c>
      <c r="KY83" s="165" t="e">
        <f t="shared" si="570"/>
        <v>#N/A</v>
      </c>
      <c r="KZ83" s="165" t="e">
        <f t="shared" si="571"/>
        <v>#N/A</v>
      </c>
      <c r="LA83" s="165" t="e">
        <f t="shared" si="572"/>
        <v>#N/A</v>
      </c>
      <c r="LB83" s="165" t="e">
        <f t="shared" si="573"/>
        <v>#N/A</v>
      </c>
      <c r="LC83" s="165" t="e">
        <f t="shared" si="574"/>
        <v>#N/A</v>
      </c>
      <c r="LD83" s="165" t="e">
        <f t="shared" si="575"/>
        <v>#N/A</v>
      </c>
      <c r="LE83" s="165" t="e">
        <f t="shared" si="576"/>
        <v>#N/A</v>
      </c>
      <c r="LF83" s="165" t="e">
        <f t="shared" si="577"/>
        <v>#N/A</v>
      </c>
      <c r="LG83" s="165" t="e">
        <f t="shared" si="578"/>
        <v>#N/A</v>
      </c>
      <c r="LH83" s="165" t="e">
        <f t="shared" si="579"/>
        <v>#N/A</v>
      </c>
      <c r="LI83" s="165" t="e">
        <f t="shared" si="580"/>
        <v>#N/A</v>
      </c>
      <c r="LJ83" s="165" t="e">
        <f t="shared" si="581"/>
        <v>#N/A</v>
      </c>
      <c r="LK83" s="165" t="e">
        <f t="shared" si="582"/>
        <v>#N/A</v>
      </c>
      <c r="LL83" s="165" t="e">
        <f t="shared" si="583"/>
        <v>#N/A</v>
      </c>
      <c r="LM83" s="165" t="e">
        <f t="shared" si="584"/>
        <v>#N/A</v>
      </c>
      <c r="LN83" s="165" t="e">
        <f t="shared" si="585"/>
        <v>#N/A</v>
      </c>
      <c r="LO83" s="165" t="e">
        <f t="shared" si="586"/>
        <v>#N/A</v>
      </c>
      <c r="LP83" s="165" t="e">
        <f t="shared" si="587"/>
        <v>#N/A</v>
      </c>
      <c r="LQ83" s="165" t="e">
        <f t="shared" si="588"/>
        <v>#N/A</v>
      </c>
      <c r="LR83" s="165" t="e">
        <f t="shared" si="589"/>
        <v>#N/A</v>
      </c>
      <c r="LS83" s="165" t="e">
        <f t="shared" si="590"/>
        <v>#N/A</v>
      </c>
      <c r="LT83" s="165" t="e">
        <f t="shared" si="591"/>
        <v>#N/A</v>
      </c>
      <c r="LU83" s="165" t="e">
        <f t="shared" si="592"/>
        <v>#N/A</v>
      </c>
      <c r="LV83" s="165" t="e">
        <f t="shared" si="593"/>
        <v>#N/A</v>
      </c>
      <c r="LW83" s="165" t="e">
        <f t="shared" si="594"/>
        <v>#N/A</v>
      </c>
      <c r="LX83" s="165" t="e">
        <f t="shared" si="595"/>
        <v>#N/A</v>
      </c>
      <c r="LY83" s="165" t="e">
        <f t="shared" si="596"/>
        <v>#N/A</v>
      </c>
      <c r="LZ83" s="165" t="e">
        <f t="shared" si="597"/>
        <v>#N/A</v>
      </c>
      <c r="MA83" s="165" t="e">
        <f t="shared" si="598"/>
        <v>#N/A</v>
      </c>
      <c r="MB83" s="165" t="e">
        <f t="shared" si="599"/>
        <v>#N/A</v>
      </c>
      <c r="MC83" s="165" t="e">
        <f t="shared" si="600"/>
        <v>#N/A</v>
      </c>
      <c r="MD83" s="165" t="e">
        <f t="shared" si="601"/>
        <v>#N/A</v>
      </c>
      <c r="ME83" s="165" t="e">
        <f t="shared" si="602"/>
        <v>#N/A</v>
      </c>
      <c r="MF83" s="165" t="e">
        <f t="shared" si="603"/>
        <v>#N/A</v>
      </c>
      <c r="MG83" s="165" t="e">
        <f t="shared" si="604"/>
        <v>#N/A</v>
      </c>
      <c r="MH83" s="165" t="e">
        <f t="shared" si="605"/>
        <v>#N/A</v>
      </c>
      <c r="MI83" s="165" t="e">
        <f t="shared" si="606"/>
        <v>#N/A</v>
      </c>
      <c r="MJ83" s="165" t="e">
        <f t="shared" si="607"/>
        <v>#N/A</v>
      </c>
      <c r="MK83" s="165" t="e">
        <f t="shared" si="608"/>
        <v>#N/A</v>
      </c>
      <c r="ML83" s="165" t="e">
        <f t="shared" si="609"/>
        <v>#N/A</v>
      </c>
      <c r="MM83" s="165" t="e">
        <f t="shared" si="610"/>
        <v>#N/A</v>
      </c>
      <c r="MN83" s="165" t="e">
        <f t="shared" si="611"/>
        <v>#N/A</v>
      </c>
      <c r="MO83" s="165" t="e">
        <f t="shared" si="612"/>
        <v>#N/A</v>
      </c>
      <c r="MP83" s="165" t="e">
        <f t="shared" si="613"/>
        <v>#N/A</v>
      </c>
      <c r="MQ83" s="165" t="e">
        <f t="shared" si="614"/>
        <v>#N/A</v>
      </c>
      <c r="MR83" s="165" t="e">
        <f t="shared" si="615"/>
        <v>#N/A</v>
      </c>
      <c r="MS83" s="165" t="e">
        <f t="shared" si="616"/>
        <v>#N/A</v>
      </c>
      <c r="MT83" s="165" t="e">
        <f t="shared" si="617"/>
        <v>#N/A</v>
      </c>
      <c r="MU83" s="165" t="e">
        <f t="shared" si="618"/>
        <v>#N/A</v>
      </c>
      <c r="MV83" s="165" t="e">
        <f t="shared" si="619"/>
        <v>#N/A</v>
      </c>
      <c r="MW83" s="165" t="e">
        <f t="shared" si="620"/>
        <v>#N/A</v>
      </c>
      <c r="MX83" s="165" t="e">
        <f t="shared" si="621"/>
        <v>#N/A</v>
      </c>
      <c r="MY83" s="165" t="e">
        <f t="shared" si="622"/>
        <v>#N/A</v>
      </c>
      <c r="MZ83" s="165" t="e">
        <f t="shared" si="623"/>
        <v>#N/A</v>
      </c>
      <c r="NA83" s="165" t="e">
        <f t="shared" si="624"/>
        <v>#N/A</v>
      </c>
      <c r="NB83" s="165" t="e">
        <f t="shared" si="625"/>
        <v>#N/A</v>
      </c>
      <c r="NC83" s="165" t="e">
        <f t="shared" si="626"/>
        <v>#N/A</v>
      </c>
      <c r="ND83" s="165" t="e">
        <f t="shared" si="627"/>
        <v>#N/A</v>
      </c>
      <c r="NE83" s="165" t="e">
        <f t="shared" si="628"/>
        <v>#N/A</v>
      </c>
      <c r="NF83" s="165" t="e">
        <f t="shared" si="629"/>
        <v>#N/A</v>
      </c>
      <c r="NG83" s="165" t="e">
        <f t="shared" si="630"/>
        <v>#N/A</v>
      </c>
      <c r="NH83" s="165" t="e">
        <f t="shared" si="631"/>
        <v>#N/A</v>
      </c>
      <c r="NI83" s="165" t="e">
        <f t="shared" si="632"/>
        <v>#N/A</v>
      </c>
      <c r="NJ83" s="165" t="e">
        <f t="shared" si="633"/>
        <v>#N/A</v>
      </c>
      <c r="NK83" s="165" t="e">
        <f t="shared" si="634"/>
        <v>#N/A</v>
      </c>
      <c r="NL83" s="165" t="e">
        <f t="shared" si="635"/>
        <v>#N/A</v>
      </c>
      <c r="NM83" s="165" t="e">
        <f t="shared" si="636"/>
        <v>#N/A</v>
      </c>
      <c r="NN83" s="165" t="e">
        <f t="shared" si="637"/>
        <v>#N/A</v>
      </c>
      <c r="NO83" s="165" t="e">
        <f t="shared" si="638"/>
        <v>#N/A</v>
      </c>
      <c r="NP83" s="165" t="e">
        <f t="shared" si="639"/>
        <v>#N/A</v>
      </c>
      <c r="NQ83" s="165" t="e">
        <f t="shared" si="640"/>
        <v>#N/A</v>
      </c>
      <c r="NR83" s="165" t="e">
        <f t="shared" si="641"/>
        <v>#N/A</v>
      </c>
      <c r="NS83" s="165" t="e">
        <f t="shared" si="642"/>
        <v>#N/A</v>
      </c>
      <c r="NT83" s="165" t="e">
        <f t="shared" si="643"/>
        <v>#N/A</v>
      </c>
      <c r="NU83" s="165" t="e">
        <f t="shared" si="644"/>
        <v>#N/A</v>
      </c>
      <c r="NV83" s="165" t="e">
        <f t="shared" si="645"/>
        <v>#N/A</v>
      </c>
      <c r="NW83" s="165" t="e">
        <f t="shared" si="646"/>
        <v>#N/A</v>
      </c>
      <c r="NX83" s="165" t="e">
        <f t="shared" si="647"/>
        <v>#N/A</v>
      </c>
      <c r="NY83" s="165" t="e">
        <f t="shared" si="648"/>
        <v>#N/A</v>
      </c>
      <c r="NZ83" s="165" t="e">
        <f t="shared" si="649"/>
        <v>#N/A</v>
      </c>
      <c r="OA83" s="165" t="e">
        <f t="shared" si="650"/>
        <v>#N/A</v>
      </c>
      <c r="OB83" s="165" t="e">
        <f t="shared" si="651"/>
        <v>#N/A</v>
      </c>
      <c r="OC83" s="165" t="e">
        <f t="shared" si="652"/>
        <v>#N/A</v>
      </c>
      <c r="OD83" s="165" t="e">
        <f t="shared" si="653"/>
        <v>#N/A</v>
      </c>
      <c r="OE83" s="165" t="e">
        <f t="shared" si="654"/>
        <v>#N/A</v>
      </c>
      <c r="OF83" s="165" t="e">
        <f t="shared" si="655"/>
        <v>#N/A</v>
      </c>
      <c r="OG83" s="165" t="e">
        <f t="shared" si="656"/>
        <v>#N/A</v>
      </c>
      <c r="OH83" s="165" t="e">
        <f t="shared" si="657"/>
        <v>#N/A</v>
      </c>
      <c r="OI83" s="165" t="e">
        <f t="shared" si="658"/>
        <v>#N/A</v>
      </c>
      <c r="OJ83" s="165" t="e">
        <f t="shared" si="659"/>
        <v>#N/A</v>
      </c>
      <c r="OK83" s="165" t="e">
        <f t="shared" si="660"/>
        <v>#N/A</v>
      </c>
      <c r="OL83" s="165" t="e">
        <f t="shared" si="661"/>
        <v>#N/A</v>
      </c>
      <c r="OM83" s="165" t="e">
        <f t="shared" si="662"/>
        <v>#N/A</v>
      </c>
      <c r="ON83" s="165" t="e">
        <f t="shared" si="663"/>
        <v>#N/A</v>
      </c>
      <c r="OO83" s="165" t="e">
        <f t="shared" si="664"/>
        <v>#N/A</v>
      </c>
      <c r="OP83" s="165" t="e">
        <f t="shared" si="665"/>
        <v>#N/A</v>
      </c>
      <c r="OQ83" s="165" t="e">
        <f t="shared" si="666"/>
        <v>#N/A</v>
      </c>
      <c r="OR83" s="165" t="e">
        <f t="shared" si="667"/>
        <v>#N/A</v>
      </c>
      <c r="OS83" s="165" t="e">
        <f t="shared" si="668"/>
        <v>#N/A</v>
      </c>
      <c r="OT83" s="165" t="e">
        <f t="shared" si="669"/>
        <v>#N/A</v>
      </c>
      <c r="OU83" s="165" t="e">
        <f t="shared" si="670"/>
        <v>#N/A</v>
      </c>
      <c r="OV83" s="165" t="e">
        <f t="shared" si="671"/>
        <v>#N/A</v>
      </c>
      <c r="OW83" s="165" t="e">
        <f t="shared" si="672"/>
        <v>#N/A</v>
      </c>
      <c r="OX83" s="165" t="e">
        <f t="shared" si="673"/>
        <v>#N/A</v>
      </c>
      <c r="OY83" s="165" t="e">
        <f t="shared" si="674"/>
        <v>#N/A</v>
      </c>
      <c r="OZ83" s="165" t="e">
        <f t="shared" si="675"/>
        <v>#N/A</v>
      </c>
      <c r="PA83" s="165" t="e">
        <f t="shared" si="676"/>
        <v>#N/A</v>
      </c>
      <c r="PB83" s="165" t="e">
        <f t="shared" si="677"/>
        <v>#N/A</v>
      </c>
      <c r="PC83" s="165" t="e">
        <f t="shared" si="678"/>
        <v>#N/A</v>
      </c>
      <c r="PD83" s="165" t="e">
        <f t="shared" si="679"/>
        <v>#N/A</v>
      </c>
      <c r="PE83" s="165" t="e">
        <f t="shared" si="680"/>
        <v>#N/A</v>
      </c>
      <c r="PF83" s="165" t="e">
        <f t="shared" si="681"/>
        <v>#N/A</v>
      </c>
      <c r="PG83" s="165" t="e">
        <f t="shared" si="682"/>
        <v>#N/A</v>
      </c>
      <c r="PH83" s="165" t="e">
        <f t="shared" si="683"/>
        <v>#N/A</v>
      </c>
    </row>
    <row r="84" spans="1:424" hidden="1" x14ac:dyDescent="0.45">
      <c r="A84" s="4">
        <v>81</v>
      </c>
      <c r="B84" s="92" t="str">
        <f t="shared" si="684"/>
        <v/>
      </c>
      <c r="C84" s="91"/>
      <c r="D84" s="92" t="str">
        <f t="shared" si="685"/>
        <v/>
      </c>
      <c r="E84" s="120" t="str">
        <f t="shared" si="480"/>
        <v/>
      </c>
      <c r="F84" s="120" t="str">
        <f t="shared" si="481"/>
        <v/>
      </c>
      <c r="G84" s="71" t="str">
        <f t="shared" si="686"/>
        <v/>
      </c>
      <c r="H84" s="23"/>
      <c r="I84" s="55"/>
      <c r="J84" s="298"/>
      <c r="K84" s="72" t="str">
        <f>IF(AND(B84&gt;0,C84&gt;0,D84&gt;0),IF(ISBLANK(J84),IF(ISBLANK(H84),"",(D84-B84)*VLOOKUP(H84,VLookups!$A$4:$B$13,2,FALSE)),J84),"")</f>
        <v/>
      </c>
      <c r="L84" s="73" t="str">
        <f t="shared" si="482"/>
        <v/>
      </c>
      <c r="M84" s="91"/>
      <c r="N84" s="265" t="str">
        <f>IF(AND(M84&gt;0,C84&gt;0,NOT(K84="")),ABS(VLOOKUP($M$1,VLookups!$A$43:$B$44,2,FALSE)-_xlfn.NORM.DIST(M84,G84,K84,TRUE)),"")</f>
        <v/>
      </c>
      <c r="O84" s="90" t="str">
        <f>IF(AND($B84&gt;0,$C84&gt;0,$D84&gt;0,NOT(ISBLANK($H84))),_xlfn.NORM.INV(ABS(VLOOKUP($M$1,VLookups!$A$43:$B$44,2,FALSE)-O$3),$G84,$K84),"")</f>
        <v/>
      </c>
      <c r="P84" s="89" t="str">
        <f>IF(AND($B84&gt;0,$C84&gt;0,$D84&gt;0,NOT(ISBLANK($H84))),_xlfn.NORM.INV(ABS(VLOOKUP($M$1,VLookups!$A$43:$B$44,2,FALSE)-P$3),$G84,$K84),"")</f>
        <v/>
      </c>
      <c r="Q84" s="90" t="str">
        <f>IF(AND($B84&gt;0,$C84&gt;0,$D84&gt;0,NOT(ISBLANK($H84))),_xlfn.NORM.INV(ABS(VLOOKUP($M$1,VLookups!$A$43:$B$44,2,FALSE)-Q$3),$G84,$K84),"")</f>
        <v/>
      </c>
      <c r="R84" s="89" t="str">
        <f>IF(AND($B84&gt;0,$C84&gt;0,$D84&gt;0,NOT(ISBLANK($H84))),_xlfn.NORM.INV(ABS(VLOOKUP($M$1,VLookups!$A$43:$B$44,2,FALSE)-R$3),$G84,$K84),"")</f>
        <v/>
      </c>
      <c r="S84" s="90" t="str">
        <f>IF(AND($B84&gt;0,$C84&gt;0,$D84&gt;0,NOT(ISBLANK($H84))),_xlfn.NORM.INV(ABS(VLOOKUP($M$1,VLookups!$A$43:$B$44,2,FALSE)-S$3),$G84,$K84),"")</f>
        <v/>
      </c>
      <c r="T84" s="89" t="str">
        <f>IF(AND($B84&gt;0,$C84&gt;0,$D84&gt;0,NOT(ISBLANK($H84))),_xlfn.NORM.INV(ABS(VLOOKUP($M$1,VLookups!$A$43:$B$44,2,FALSE)-T$3),$G84,$K84),"")</f>
        <v/>
      </c>
      <c r="U84" s="5"/>
      <c r="V84" s="164" t="str">
        <f t="shared" si="687"/>
        <v/>
      </c>
      <c r="W84" s="47" t="str">
        <f t="shared" si="688"/>
        <v/>
      </c>
      <c r="X84" s="47" t="str">
        <f t="shared" si="706"/>
        <v/>
      </c>
      <c r="Y84" s="47" t="str">
        <f t="shared" si="706"/>
        <v/>
      </c>
      <c r="Z84" s="47" t="str">
        <f t="shared" si="706"/>
        <v/>
      </c>
      <c r="AA84" s="47" t="str">
        <f t="shared" si="706"/>
        <v/>
      </c>
      <c r="AB84" s="47" t="str">
        <f t="shared" si="706"/>
        <v/>
      </c>
      <c r="AC84" s="47" t="str">
        <f t="shared" si="706"/>
        <v/>
      </c>
      <c r="AD84" s="47" t="str">
        <f t="shared" si="706"/>
        <v/>
      </c>
      <c r="AE84" s="47" t="str">
        <f t="shared" si="706"/>
        <v/>
      </c>
      <c r="AF84" s="47" t="str">
        <f t="shared" si="706"/>
        <v/>
      </c>
      <c r="AG84" s="47" t="str">
        <f t="shared" si="706"/>
        <v/>
      </c>
      <c r="AH84" s="47" t="str">
        <f t="shared" si="706"/>
        <v/>
      </c>
      <c r="AI84" s="47" t="str">
        <f t="shared" si="706"/>
        <v/>
      </c>
      <c r="AJ84" s="47" t="str">
        <f t="shared" si="706"/>
        <v/>
      </c>
      <c r="AK84" s="47" t="str">
        <f t="shared" si="706"/>
        <v/>
      </c>
      <c r="AL84" s="47" t="str">
        <f t="shared" si="706"/>
        <v/>
      </c>
      <c r="AM84" s="47" t="str">
        <f t="shared" si="706"/>
        <v/>
      </c>
      <c r="AN84" s="47" t="str">
        <f t="shared" si="706"/>
        <v/>
      </c>
      <c r="AO84" s="47" t="str">
        <f t="shared" si="706"/>
        <v/>
      </c>
      <c r="AP84" s="47" t="str">
        <f t="shared" si="706"/>
        <v/>
      </c>
      <c r="AQ84" s="47" t="str">
        <f t="shared" si="706"/>
        <v/>
      </c>
      <c r="AR84" s="47" t="str">
        <f t="shared" si="706"/>
        <v/>
      </c>
      <c r="AS84" s="47" t="str">
        <f t="shared" si="706"/>
        <v/>
      </c>
      <c r="AT84" s="47" t="str">
        <f t="shared" si="706"/>
        <v/>
      </c>
      <c r="AU84" s="47" t="str">
        <f t="shared" si="706"/>
        <v/>
      </c>
      <c r="AV84" s="47" t="str">
        <f t="shared" si="706"/>
        <v/>
      </c>
      <c r="AW84" s="47" t="str">
        <f t="shared" si="706"/>
        <v/>
      </c>
      <c r="AX84" s="47" t="str">
        <f t="shared" si="706"/>
        <v/>
      </c>
      <c r="AY84" s="47" t="str">
        <f t="shared" si="706"/>
        <v/>
      </c>
      <c r="AZ84" s="47" t="str">
        <f t="shared" si="706"/>
        <v/>
      </c>
      <c r="BA84" s="47" t="str">
        <f t="shared" si="706"/>
        <v/>
      </c>
      <c r="BB84" s="47" t="str">
        <f t="shared" si="706"/>
        <v/>
      </c>
      <c r="BC84" s="47" t="str">
        <f t="shared" si="706"/>
        <v/>
      </c>
      <c r="BD84" s="47" t="str">
        <f t="shared" si="706"/>
        <v/>
      </c>
      <c r="BE84" s="47" t="str">
        <f t="shared" si="706"/>
        <v/>
      </c>
      <c r="BF84" s="47" t="str">
        <f t="shared" si="706"/>
        <v/>
      </c>
      <c r="BG84" s="47" t="str">
        <f t="shared" si="706"/>
        <v/>
      </c>
      <c r="BH84" s="47" t="str">
        <f t="shared" si="706"/>
        <v/>
      </c>
      <c r="BI84" s="47" t="str">
        <f t="shared" si="706"/>
        <v/>
      </c>
      <c r="BJ84" s="47" t="str">
        <f t="shared" si="706"/>
        <v/>
      </c>
      <c r="BK84" s="47" t="str">
        <f t="shared" si="706"/>
        <v/>
      </c>
      <c r="BL84" s="47" t="str">
        <f t="shared" si="706"/>
        <v/>
      </c>
      <c r="BM84" s="47" t="str">
        <f t="shared" si="706"/>
        <v/>
      </c>
      <c r="BN84" s="47" t="str">
        <f t="shared" si="706"/>
        <v/>
      </c>
      <c r="BO84" s="47" t="str">
        <f t="shared" si="706"/>
        <v/>
      </c>
      <c r="BP84" s="47" t="str">
        <f t="shared" si="706"/>
        <v/>
      </c>
      <c r="BQ84" s="47" t="str">
        <f t="shared" si="706"/>
        <v/>
      </c>
      <c r="BR84" s="47" t="str">
        <f t="shared" si="706"/>
        <v/>
      </c>
      <c r="BS84" s="47" t="str">
        <f t="shared" si="706"/>
        <v/>
      </c>
      <c r="BT84" s="47" t="str">
        <f t="shared" si="706"/>
        <v/>
      </c>
      <c r="BU84" s="47" t="str">
        <f t="shared" si="706"/>
        <v/>
      </c>
      <c r="BV84" s="47" t="str">
        <f t="shared" si="706"/>
        <v/>
      </c>
      <c r="BW84" s="47" t="str">
        <f t="shared" si="706"/>
        <v/>
      </c>
      <c r="BX84" s="47" t="str">
        <f t="shared" si="706"/>
        <v/>
      </c>
      <c r="BY84" s="47" t="str">
        <f t="shared" si="706"/>
        <v/>
      </c>
      <c r="BZ84" s="47" t="str">
        <f t="shared" si="706"/>
        <v/>
      </c>
      <c r="CA84" s="47" t="str">
        <f t="shared" si="706"/>
        <v/>
      </c>
      <c r="CB84" s="47" t="str">
        <f t="shared" si="706"/>
        <v/>
      </c>
      <c r="CC84" s="47" t="str">
        <f t="shared" si="706"/>
        <v/>
      </c>
      <c r="CD84" s="47" t="str">
        <f t="shared" si="706"/>
        <v/>
      </c>
      <c r="CE84" s="47" t="str">
        <f t="shared" si="706"/>
        <v/>
      </c>
      <c r="CF84" s="47" t="str">
        <f t="shared" si="706"/>
        <v/>
      </c>
      <c r="CG84" s="47" t="str">
        <f t="shared" si="706"/>
        <v/>
      </c>
      <c r="CH84" s="47" t="str">
        <f t="shared" si="706"/>
        <v/>
      </c>
      <c r="CI84" s="47" t="str">
        <f t="shared" si="706"/>
        <v/>
      </c>
      <c r="CJ84" s="47" t="str">
        <f t="shared" si="704"/>
        <v/>
      </c>
      <c r="CK84" s="47" t="str">
        <f t="shared" si="704"/>
        <v/>
      </c>
      <c r="CL84" s="47" t="str">
        <f t="shared" si="704"/>
        <v/>
      </c>
      <c r="CM84" s="47" t="str">
        <f t="shared" si="704"/>
        <v/>
      </c>
      <c r="CN84" s="47" t="str">
        <f t="shared" si="704"/>
        <v/>
      </c>
      <c r="CO84" s="47" t="str">
        <f t="shared" si="704"/>
        <v/>
      </c>
      <c r="CP84" s="47" t="str">
        <f t="shared" si="704"/>
        <v/>
      </c>
      <c r="CQ84" s="47" t="str">
        <f t="shared" si="704"/>
        <v/>
      </c>
      <c r="CR84" s="47" t="str">
        <f t="shared" si="704"/>
        <v/>
      </c>
      <c r="CS84" s="47" t="str">
        <f t="shared" si="704"/>
        <v/>
      </c>
      <c r="CT84" s="47" t="str">
        <f t="shared" si="704"/>
        <v/>
      </c>
      <c r="CU84" s="47" t="str">
        <f t="shared" si="704"/>
        <v/>
      </c>
      <c r="CV84" s="47" t="str">
        <f t="shared" si="704"/>
        <v/>
      </c>
      <c r="CW84" s="47" t="str">
        <f t="shared" si="704"/>
        <v/>
      </c>
      <c r="CX84" s="47" t="str">
        <f t="shared" si="704"/>
        <v/>
      </c>
      <c r="CY84" s="47" t="str">
        <f t="shared" si="704"/>
        <v/>
      </c>
      <c r="CZ84" s="47" t="str">
        <f t="shared" si="704"/>
        <v/>
      </c>
      <c r="DA84" s="47" t="str">
        <f t="shared" si="704"/>
        <v/>
      </c>
      <c r="DB84" s="47" t="str">
        <f t="shared" si="704"/>
        <v/>
      </c>
      <c r="DC84" s="47" t="str">
        <f t="shared" si="704"/>
        <v/>
      </c>
      <c r="DD84" s="47" t="str">
        <f t="shared" si="704"/>
        <v/>
      </c>
      <c r="DE84" s="47" t="str">
        <f t="shared" si="704"/>
        <v/>
      </c>
      <c r="DF84" s="47" t="str">
        <f t="shared" si="704"/>
        <v/>
      </c>
      <c r="DG84" s="47" t="str">
        <f t="shared" si="704"/>
        <v/>
      </c>
      <c r="DH84" s="47" t="str">
        <f t="shared" si="704"/>
        <v/>
      </c>
      <c r="DI84" s="47" t="str">
        <f t="shared" si="704"/>
        <v/>
      </c>
      <c r="DJ84" s="47" t="str">
        <f t="shared" si="704"/>
        <v/>
      </c>
      <c r="DK84" s="47" t="str">
        <f t="shared" si="704"/>
        <v/>
      </c>
      <c r="DL84" s="47" t="str">
        <f t="shared" si="704"/>
        <v/>
      </c>
      <c r="DM84" s="47" t="str">
        <f t="shared" si="704"/>
        <v/>
      </c>
      <c r="DN84" s="47" t="str">
        <f t="shared" si="704"/>
        <v/>
      </c>
      <c r="DO84" s="47" t="str">
        <f t="shared" si="704"/>
        <v/>
      </c>
      <c r="DP84" s="47" t="str">
        <f t="shared" si="704"/>
        <v/>
      </c>
      <c r="DQ84" s="47" t="str">
        <f t="shared" si="704"/>
        <v/>
      </c>
      <c r="DR84" s="47" t="str">
        <f t="shared" si="704"/>
        <v/>
      </c>
      <c r="DS84" s="179" t="str">
        <f t="shared" si="690"/>
        <v/>
      </c>
      <c r="DT84" s="47" t="str">
        <f t="shared" si="691"/>
        <v/>
      </c>
      <c r="DU84" s="47" t="str">
        <f t="shared" si="707"/>
        <v/>
      </c>
      <c r="DV84" s="47" t="str">
        <f t="shared" si="707"/>
        <v/>
      </c>
      <c r="DW84" s="47" t="str">
        <f t="shared" si="707"/>
        <v/>
      </c>
      <c r="DX84" s="47" t="str">
        <f t="shared" si="707"/>
        <v/>
      </c>
      <c r="DY84" s="47" t="str">
        <f t="shared" si="707"/>
        <v/>
      </c>
      <c r="DZ84" s="47" t="str">
        <f t="shared" si="707"/>
        <v/>
      </c>
      <c r="EA84" s="47" t="str">
        <f t="shared" si="707"/>
        <v/>
      </c>
      <c r="EB84" s="47" t="str">
        <f t="shared" si="707"/>
        <v/>
      </c>
      <c r="EC84" s="47" t="str">
        <f t="shared" si="707"/>
        <v/>
      </c>
      <c r="ED84" s="47" t="str">
        <f t="shared" si="707"/>
        <v/>
      </c>
      <c r="EE84" s="47" t="str">
        <f t="shared" si="707"/>
        <v/>
      </c>
      <c r="EF84" s="47" t="str">
        <f t="shared" si="707"/>
        <v/>
      </c>
      <c r="EG84" s="47" t="str">
        <f t="shared" si="707"/>
        <v/>
      </c>
      <c r="EH84" s="47" t="str">
        <f t="shared" si="707"/>
        <v/>
      </c>
      <c r="EI84" s="47" t="str">
        <f t="shared" si="707"/>
        <v/>
      </c>
      <c r="EJ84" s="47" t="str">
        <f t="shared" si="707"/>
        <v/>
      </c>
      <c r="EK84" s="47" t="str">
        <f t="shared" si="707"/>
        <v/>
      </c>
      <c r="EL84" s="47" t="str">
        <f t="shared" si="707"/>
        <v/>
      </c>
      <c r="EM84" s="47" t="str">
        <f t="shared" si="707"/>
        <v/>
      </c>
      <c r="EN84" s="47" t="str">
        <f t="shared" si="707"/>
        <v/>
      </c>
      <c r="EO84" s="47" t="str">
        <f t="shared" si="707"/>
        <v/>
      </c>
      <c r="EP84" s="47" t="str">
        <f t="shared" si="707"/>
        <v/>
      </c>
      <c r="EQ84" s="47" t="str">
        <f t="shared" si="707"/>
        <v/>
      </c>
      <c r="ER84" s="47" t="str">
        <f t="shared" si="707"/>
        <v/>
      </c>
      <c r="ES84" s="47" t="str">
        <f t="shared" si="707"/>
        <v/>
      </c>
      <c r="ET84" s="47" t="str">
        <f t="shared" si="707"/>
        <v/>
      </c>
      <c r="EU84" s="47" t="str">
        <f t="shared" si="707"/>
        <v/>
      </c>
      <c r="EV84" s="47" t="str">
        <f t="shared" si="707"/>
        <v/>
      </c>
      <c r="EW84" s="47" t="str">
        <f t="shared" si="707"/>
        <v/>
      </c>
      <c r="EX84" s="47" t="str">
        <f t="shared" si="707"/>
        <v/>
      </c>
      <c r="EY84" s="47" t="str">
        <f t="shared" si="707"/>
        <v/>
      </c>
      <c r="EZ84" s="47" t="str">
        <f t="shared" si="707"/>
        <v/>
      </c>
      <c r="FA84" s="47" t="str">
        <f t="shared" si="707"/>
        <v/>
      </c>
      <c r="FB84" s="47" t="str">
        <f t="shared" si="707"/>
        <v/>
      </c>
      <c r="FC84" s="47" t="str">
        <f t="shared" si="707"/>
        <v/>
      </c>
      <c r="FD84" s="47" t="str">
        <f t="shared" si="707"/>
        <v/>
      </c>
      <c r="FE84" s="47" t="str">
        <f t="shared" si="707"/>
        <v/>
      </c>
      <c r="FF84" s="47" t="str">
        <f t="shared" si="707"/>
        <v/>
      </c>
      <c r="FG84" s="47" t="str">
        <f t="shared" si="707"/>
        <v/>
      </c>
      <c r="FH84" s="47" t="str">
        <f t="shared" si="707"/>
        <v/>
      </c>
      <c r="FI84" s="47" t="str">
        <f t="shared" si="707"/>
        <v/>
      </c>
      <c r="FJ84" s="47" t="str">
        <f t="shared" si="707"/>
        <v/>
      </c>
      <c r="FK84" s="47" t="str">
        <f t="shared" si="707"/>
        <v/>
      </c>
      <c r="FL84" s="47" t="str">
        <f t="shared" si="707"/>
        <v/>
      </c>
      <c r="FM84" s="47" t="str">
        <f t="shared" si="707"/>
        <v/>
      </c>
      <c r="FN84" s="47" t="str">
        <f t="shared" si="707"/>
        <v/>
      </c>
      <c r="FO84" s="47" t="str">
        <f t="shared" si="707"/>
        <v/>
      </c>
      <c r="FP84" s="47" t="str">
        <f t="shared" si="707"/>
        <v/>
      </c>
      <c r="FQ84" s="47" t="str">
        <f t="shared" si="707"/>
        <v/>
      </c>
      <c r="FR84" s="47" t="str">
        <f t="shared" si="707"/>
        <v/>
      </c>
      <c r="FS84" s="47" t="str">
        <f t="shared" si="707"/>
        <v/>
      </c>
      <c r="FT84" s="47" t="str">
        <f t="shared" si="707"/>
        <v/>
      </c>
      <c r="FU84" s="47" t="str">
        <f t="shared" si="707"/>
        <v/>
      </c>
      <c r="FV84" s="47" t="str">
        <f t="shared" si="707"/>
        <v/>
      </c>
      <c r="FW84" s="47" t="str">
        <f t="shared" si="707"/>
        <v/>
      </c>
      <c r="FX84" s="47" t="str">
        <f t="shared" si="707"/>
        <v/>
      </c>
      <c r="FY84" s="47" t="str">
        <f t="shared" si="707"/>
        <v/>
      </c>
      <c r="FZ84" s="47" t="str">
        <f t="shared" si="707"/>
        <v/>
      </c>
      <c r="GA84" s="47" t="str">
        <f t="shared" si="707"/>
        <v/>
      </c>
      <c r="GB84" s="47" t="str">
        <f t="shared" si="707"/>
        <v/>
      </c>
      <c r="GC84" s="47" t="str">
        <f t="shared" si="707"/>
        <v/>
      </c>
      <c r="GD84" s="47" t="str">
        <f t="shared" si="707"/>
        <v/>
      </c>
      <c r="GE84" s="47" t="str">
        <f t="shared" si="707"/>
        <v/>
      </c>
      <c r="GF84" s="47" t="str">
        <f t="shared" si="707"/>
        <v/>
      </c>
      <c r="GG84" s="47" t="str">
        <f t="shared" si="705"/>
        <v/>
      </c>
      <c r="GH84" s="47" t="str">
        <f t="shared" si="705"/>
        <v/>
      </c>
      <c r="GI84" s="47" t="str">
        <f t="shared" si="705"/>
        <v/>
      </c>
      <c r="GJ84" s="47" t="str">
        <f t="shared" si="705"/>
        <v/>
      </c>
      <c r="GK84" s="47" t="str">
        <f t="shared" si="705"/>
        <v/>
      </c>
      <c r="GL84" s="47" t="str">
        <f t="shared" si="705"/>
        <v/>
      </c>
      <c r="GM84" s="47" t="str">
        <f t="shared" si="705"/>
        <v/>
      </c>
      <c r="GN84" s="47" t="str">
        <f t="shared" si="705"/>
        <v/>
      </c>
      <c r="GO84" s="47" t="str">
        <f t="shared" si="705"/>
        <v/>
      </c>
      <c r="GP84" s="47" t="str">
        <f t="shared" si="705"/>
        <v/>
      </c>
      <c r="GQ84" s="47" t="str">
        <f t="shared" si="705"/>
        <v/>
      </c>
      <c r="GR84" s="47" t="str">
        <f t="shared" si="705"/>
        <v/>
      </c>
      <c r="GS84" s="47" t="str">
        <f t="shared" si="705"/>
        <v/>
      </c>
      <c r="GT84" s="47" t="str">
        <f t="shared" si="705"/>
        <v/>
      </c>
      <c r="GU84" s="47" t="str">
        <f t="shared" si="705"/>
        <v/>
      </c>
      <c r="GV84" s="47" t="str">
        <f t="shared" si="705"/>
        <v/>
      </c>
      <c r="GW84" s="47" t="str">
        <f t="shared" si="705"/>
        <v/>
      </c>
      <c r="GX84" s="47" t="str">
        <f t="shared" si="705"/>
        <v/>
      </c>
      <c r="GY84" s="47" t="str">
        <f t="shared" si="705"/>
        <v/>
      </c>
      <c r="GZ84" s="47" t="str">
        <f t="shared" si="705"/>
        <v/>
      </c>
      <c r="HA84" s="47" t="str">
        <f t="shared" si="705"/>
        <v/>
      </c>
      <c r="HB84" s="47" t="str">
        <f t="shared" si="705"/>
        <v/>
      </c>
      <c r="HC84" s="47" t="str">
        <f t="shared" si="705"/>
        <v/>
      </c>
      <c r="HD84" s="47" t="str">
        <f t="shared" si="705"/>
        <v/>
      </c>
      <c r="HE84" s="47" t="str">
        <f t="shared" si="705"/>
        <v/>
      </c>
      <c r="HF84" s="47" t="str">
        <f t="shared" si="705"/>
        <v/>
      </c>
      <c r="HG84" s="47" t="str">
        <f t="shared" si="705"/>
        <v/>
      </c>
      <c r="HH84" s="47" t="str">
        <f t="shared" si="705"/>
        <v/>
      </c>
      <c r="HI84" s="47" t="str">
        <f t="shared" si="705"/>
        <v/>
      </c>
      <c r="HJ84" s="47" t="str">
        <f t="shared" si="705"/>
        <v/>
      </c>
      <c r="HK84" s="47" t="str">
        <f t="shared" si="705"/>
        <v/>
      </c>
      <c r="HL84" s="47" t="str">
        <f t="shared" si="705"/>
        <v/>
      </c>
      <c r="HM84" s="47" t="str">
        <f t="shared" si="705"/>
        <v/>
      </c>
      <c r="HN84" s="47" t="str">
        <f t="shared" si="705"/>
        <v/>
      </c>
      <c r="HO84" s="47" t="str">
        <f t="shared" si="705"/>
        <v/>
      </c>
      <c r="HP84" s="165" t="e">
        <f t="shared" si="483"/>
        <v>#N/A</v>
      </c>
      <c r="HQ84" s="165" t="e">
        <f t="shared" si="484"/>
        <v>#N/A</v>
      </c>
      <c r="HR84" s="165" t="e">
        <f t="shared" si="485"/>
        <v>#N/A</v>
      </c>
      <c r="HS84" s="165" t="e">
        <f t="shared" si="486"/>
        <v>#N/A</v>
      </c>
      <c r="HT84" s="165" t="e">
        <f t="shared" si="487"/>
        <v>#N/A</v>
      </c>
      <c r="HU84" s="165" t="e">
        <f t="shared" si="488"/>
        <v>#N/A</v>
      </c>
      <c r="HV84" s="165" t="e">
        <f t="shared" si="489"/>
        <v>#N/A</v>
      </c>
      <c r="HW84" s="165" t="e">
        <f t="shared" si="490"/>
        <v>#N/A</v>
      </c>
      <c r="HX84" s="165" t="e">
        <f t="shared" si="491"/>
        <v>#N/A</v>
      </c>
      <c r="HY84" s="165" t="e">
        <f t="shared" si="492"/>
        <v>#N/A</v>
      </c>
      <c r="HZ84" s="165" t="e">
        <f t="shared" si="493"/>
        <v>#N/A</v>
      </c>
      <c r="IA84" s="165" t="e">
        <f t="shared" si="494"/>
        <v>#N/A</v>
      </c>
      <c r="IB84" s="165" t="e">
        <f t="shared" si="495"/>
        <v>#N/A</v>
      </c>
      <c r="IC84" s="165" t="e">
        <f t="shared" si="496"/>
        <v>#N/A</v>
      </c>
      <c r="ID84" s="165" t="e">
        <f t="shared" si="497"/>
        <v>#N/A</v>
      </c>
      <c r="IE84" s="165" t="e">
        <f t="shared" si="498"/>
        <v>#N/A</v>
      </c>
      <c r="IF84" s="165" t="e">
        <f t="shared" si="499"/>
        <v>#N/A</v>
      </c>
      <c r="IG84" s="165" t="e">
        <f t="shared" si="500"/>
        <v>#N/A</v>
      </c>
      <c r="IH84" s="165" t="e">
        <f t="shared" si="501"/>
        <v>#N/A</v>
      </c>
      <c r="II84" s="165" t="e">
        <f t="shared" si="502"/>
        <v>#N/A</v>
      </c>
      <c r="IJ84" s="165" t="e">
        <f t="shared" si="503"/>
        <v>#N/A</v>
      </c>
      <c r="IK84" s="165" t="e">
        <f t="shared" si="504"/>
        <v>#N/A</v>
      </c>
      <c r="IL84" s="165" t="e">
        <f t="shared" si="505"/>
        <v>#N/A</v>
      </c>
      <c r="IM84" s="165" t="e">
        <f t="shared" si="506"/>
        <v>#N/A</v>
      </c>
      <c r="IN84" s="165" t="e">
        <f t="shared" si="507"/>
        <v>#N/A</v>
      </c>
      <c r="IO84" s="165" t="e">
        <f t="shared" si="508"/>
        <v>#N/A</v>
      </c>
      <c r="IP84" s="165" t="e">
        <f t="shared" si="509"/>
        <v>#N/A</v>
      </c>
      <c r="IQ84" s="165" t="e">
        <f t="shared" si="510"/>
        <v>#N/A</v>
      </c>
      <c r="IR84" s="165" t="e">
        <f t="shared" si="511"/>
        <v>#N/A</v>
      </c>
      <c r="IS84" s="165" t="e">
        <f t="shared" si="512"/>
        <v>#N/A</v>
      </c>
      <c r="IT84" s="165" t="e">
        <f t="shared" si="513"/>
        <v>#N/A</v>
      </c>
      <c r="IU84" s="165" t="e">
        <f t="shared" si="514"/>
        <v>#N/A</v>
      </c>
      <c r="IV84" s="165" t="e">
        <f t="shared" si="515"/>
        <v>#N/A</v>
      </c>
      <c r="IW84" s="165" t="e">
        <f t="shared" si="516"/>
        <v>#N/A</v>
      </c>
      <c r="IX84" s="165" t="e">
        <f t="shared" si="517"/>
        <v>#N/A</v>
      </c>
      <c r="IY84" s="165" t="e">
        <f t="shared" si="518"/>
        <v>#N/A</v>
      </c>
      <c r="IZ84" s="165" t="e">
        <f t="shared" si="519"/>
        <v>#N/A</v>
      </c>
      <c r="JA84" s="165" t="e">
        <f t="shared" si="520"/>
        <v>#N/A</v>
      </c>
      <c r="JB84" s="165" t="e">
        <f t="shared" si="521"/>
        <v>#N/A</v>
      </c>
      <c r="JC84" s="165" t="e">
        <f t="shared" si="522"/>
        <v>#N/A</v>
      </c>
      <c r="JD84" s="165" t="e">
        <f t="shared" si="523"/>
        <v>#N/A</v>
      </c>
      <c r="JE84" s="165" t="e">
        <f t="shared" si="524"/>
        <v>#N/A</v>
      </c>
      <c r="JF84" s="165" t="e">
        <f t="shared" si="525"/>
        <v>#N/A</v>
      </c>
      <c r="JG84" s="165" t="e">
        <f t="shared" si="526"/>
        <v>#N/A</v>
      </c>
      <c r="JH84" s="165" t="e">
        <f t="shared" si="527"/>
        <v>#N/A</v>
      </c>
      <c r="JI84" s="165" t="e">
        <f t="shared" si="528"/>
        <v>#N/A</v>
      </c>
      <c r="JJ84" s="165" t="e">
        <f t="shared" si="529"/>
        <v>#N/A</v>
      </c>
      <c r="JK84" s="165" t="e">
        <f t="shared" si="530"/>
        <v>#N/A</v>
      </c>
      <c r="JL84" s="165" t="e">
        <f t="shared" si="531"/>
        <v>#N/A</v>
      </c>
      <c r="JM84" s="165" t="e">
        <f t="shared" si="532"/>
        <v>#N/A</v>
      </c>
      <c r="JN84" s="165" t="e">
        <f t="shared" si="533"/>
        <v>#N/A</v>
      </c>
      <c r="JO84" s="165" t="e">
        <f t="shared" si="534"/>
        <v>#N/A</v>
      </c>
      <c r="JP84" s="165" t="e">
        <f t="shared" si="535"/>
        <v>#N/A</v>
      </c>
      <c r="JQ84" s="165" t="e">
        <f t="shared" si="536"/>
        <v>#N/A</v>
      </c>
      <c r="JR84" s="165" t="e">
        <f t="shared" si="537"/>
        <v>#N/A</v>
      </c>
      <c r="JS84" s="165" t="e">
        <f t="shared" si="538"/>
        <v>#N/A</v>
      </c>
      <c r="JT84" s="165" t="e">
        <f t="shared" si="539"/>
        <v>#N/A</v>
      </c>
      <c r="JU84" s="165" t="e">
        <f t="shared" si="540"/>
        <v>#N/A</v>
      </c>
      <c r="JV84" s="165" t="e">
        <f t="shared" si="541"/>
        <v>#N/A</v>
      </c>
      <c r="JW84" s="165" t="e">
        <f t="shared" si="542"/>
        <v>#N/A</v>
      </c>
      <c r="JX84" s="165" t="e">
        <f t="shared" si="543"/>
        <v>#N/A</v>
      </c>
      <c r="JY84" s="165" t="e">
        <f t="shared" si="544"/>
        <v>#N/A</v>
      </c>
      <c r="JZ84" s="165" t="e">
        <f t="shared" si="545"/>
        <v>#N/A</v>
      </c>
      <c r="KA84" s="165" t="e">
        <f t="shared" si="546"/>
        <v>#N/A</v>
      </c>
      <c r="KB84" s="165" t="e">
        <f t="shared" si="547"/>
        <v>#N/A</v>
      </c>
      <c r="KC84" s="165" t="e">
        <f t="shared" si="548"/>
        <v>#N/A</v>
      </c>
      <c r="KD84" s="165" t="e">
        <f t="shared" si="549"/>
        <v>#N/A</v>
      </c>
      <c r="KE84" s="165" t="e">
        <f t="shared" si="550"/>
        <v>#N/A</v>
      </c>
      <c r="KF84" s="165" t="e">
        <f t="shared" si="551"/>
        <v>#N/A</v>
      </c>
      <c r="KG84" s="165" t="e">
        <f t="shared" si="552"/>
        <v>#N/A</v>
      </c>
      <c r="KH84" s="165" t="e">
        <f t="shared" si="553"/>
        <v>#N/A</v>
      </c>
      <c r="KI84" s="165" t="e">
        <f t="shared" si="554"/>
        <v>#N/A</v>
      </c>
      <c r="KJ84" s="165" t="e">
        <f t="shared" si="555"/>
        <v>#N/A</v>
      </c>
      <c r="KK84" s="165" t="e">
        <f t="shared" si="556"/>
        <v>#N/A</v>
      </c>
      <c r="KL84" s="165" t="e">
        <f t="shared" si="557"/>
        <v>#N/A</v>
      </c>
      <c r="KM84" s="165" t="e">
        <f t="shared" si="558"/>
        <v>#N/A</v>
      </c>
      <c r="KN84" s="165" t="e">
        <f t="shared" si="559"/>
        <v>#N/A</v>
      </c>
      <c r="KO84" s="165" t="e">
        <f t="shared" si="560"/>
        <v>#N/A</v>
      </c>
      <c r="KP84" s="165" t="e">
        <f t="shared" si="561"/>
        <v>#N/A</v>
      </c>
      <c r="KQ84" s="165" t="e">
        <f t="shared" si="562"/>
        <v>#N/A</v>
      </c>
      <c r="KR84" s="165" t="e">
        <f t="shared" si="563"/>
        <v>#N/A</v>
      </c>
      <c r="KS84" s="165" t="e">
        <f t="shared" si="564"/>
        <v>#N/A</v>
      </c>
      <c r="KT84" s="165" t="e">
        <f t="shared" si="565"/>
        <v>#N/A</v>
      </c>
      <c r="KU84" s="165" t="e">
        <f t="shared" si="566"/>
        <v>#N/A</v>
      </c>
      <c r="KV84" s="165" t="e">
        <f t="shared" si="567"/>
        <v>#N/A</v>
      </c>
      <c r="KW84" s="165" t="e">
        <f t="shared" si="568"/>
        <v>#N/A</v>
      </c>
      <c r="KX84" s="165" t="e">
        <f t="shared" si="569"/>
        <v>#N/A</v>
      </c>
      <c r="KY84" s="165" t="e">
        <f t="shared" si="570"/>
        <v>#N/A</v>
      </c>
      <c r="KZ84" s="165" t="e">
        <f t="shared" si="571"/>
        <v>#N/A</v>
      </c>
      <c r="LA84" s="165" t="e">
        <f t="shared" si="572"/>
        <v>#N/A</v>
      </c>
      <c r="LB84" s="165" t="e">
        <f t="shared" si="573"/>
        <v>#N/A</v>
      </c>
      <c r="LC84" s="165" t="e">
        <f t="shared" si="574"/>
        <v>#N/A</v>
      </c>
      <c r="LD84" s="165" t="e">
        <f t="shared" si="575"/>
        <v>#N/A</v>
      </c>
      <c r="LE84" s="165" t="e">
        <f t="shared" si="576"/>
        <v>#N/A</v>
      </c>
      <c r="LF84" s="165" t="e">
        <f t="shared" si="577"/>
        <v>#N/A</v>
      </c>
      <c r="LG84" s="165" t="e">
        <f t="shared" si="578"/>
        <v>#N/A</v>
      </c>
      <c r="LH84" s="165" t="e">
        <f t="shared" si="579"/>
        <v>#N/A</v>
      </c>
      <c r="LI84" s="165" t="e">
        <f t="shared" si="580"/>
        <v>#N/A</v>
      </c>
      <c r="LJ84" s="165" t="e">
        <f t="shared" si="581"/>
        <v>#N/A</v>
      </c>
      <c r="LK84" s="165" t="e">
        <f t="shared" si="582"/>
        <v>#N/A</v>
      </c>
      <c r="LL84" s="165" t="e">
        <f t="shared" si="583"/>
        <v>#N/A</v>
      </c>
      <c r="LM84" s="165" t="e">
        <f t="shared" si="584"/>
        <v>#N/A</v>
      </c>
      <c r="LN84" s="165" t="e">
        <f t="shared" si="585"/>
        <v>#N/A</v>
      </c>
      <c r="LO84" s="165" t="e">
        <f t="shared" si="586"/>
        <v>#N/A</v>
      </c>
      <c r="LP84" s="165" t="e">
        <f t="shared" si="587"/>
        <v>#N/A</v>
      </c>
      <c r="LQ84" s="165" t="e">
        <f t="shared" si="588"/>
        <v>#N/A</v>
      </c>
      <c r="LR84" s="165" t="e">
        <f t="shared" si="589"/>
        <v>#N/A</v>
      </c>
      <c r="LS84" s="165" t="e">
        <f t="shared" si="590"/>
        <v>#N/A</v>
      </c>
      <c r="LT84" s="165" t="e">
        <f t="shared" si="591"/>
        <v>#N/A</v>
      </c>
      <c r="LU84" s="165" t="e">
        <f t="shared" si="592"/>
        <v>#N/A</v>
      </c>
      <c r="LV84" s="165" t="e">
        <f t="shared" si="593"/>
        <v>#N/A</v>
      </c>
      <c r="LW84" s="165" t="e">
        <f t="shared" si="594"/>
        <v>#N/A</v>
      </c>
      <c r="LX84" s="165" t="e">
        <f t="shared" si="595"/>
        <v>#N/A</v>
      </c>
      <c r="LY84" s="165" t="e">
        <f t="shared" si="596"/>
        <v>#N/A</v>
      </c>
      <c r="LZ84" s="165" t="e">
        <f t="shared" si="597"/>
        <v>#N/A</v>
      </c>
      <c r="MA84" s="165" t="e">
        <f t="shared" si="598"/>
        <v>#N/A</v>
      </c>
      <c r="MB84" s="165" t="e">
        <f t="shared" si="599"/>
        <v>#N/A</v>
      </c>
      <c r="MC84" s="165" t="e">
        <f t="shared" si="600"/>
        <v>#N/A</v>
      </c>
      <c r="MD84" s="165" t="e">
        <f t="shared" si="601"/>
        <v>#N/A</v>
      </c>
      <c r="ME84" s="165" t="e">
        <f t="shared" si="602"/>
        <v>#N/A</v>
      </c>
      <c r="MF84" s="165" t="e">
        <f t="shared" si="603"/>
        <v>#N/A</v>
      </c>
      <c r="MG84" s="165" t="e">
        <f t="shared" si="604"/>
        <v>#N/A</v>
      </c>
      <c r="MH84" s="165" t="e">
        <f t="shared" si="605"/>
        <v>#N/A</v>
      </c>
      <c r="MI84" s="165" t="e">
        <f t="shared" si="606"/>
        <v>#N/A</v>
      </c>
      <c r="MJ84" s="165" t="e">
        <f t="shared" si="607"/>
        <v>#N/A</v>
      </c>
      <c r="MK84" s="165" t="e">
        <f t="shared" si="608"/>
        <v>#N/A</v>
      </c>
      <c r="ML84" s="165" t="e">
        <f t="shared" si="609"/>
        <v>#N/A</v>
      </c>
      <c r="MM84" s="165" t="e">
        <f t="shared" si="610"/>
        <v>#N/A</v>
      </c>
      <c r="MN84" s="165" t="e">
        <f t="shared" si="611"/>
        <v>#N/A</v>
      </c>
      <c r="MO84" s="165" t="e">
        <f t="shared" si="612"/>
        <v>#N/A</v>
      </c>
      <c r="MP84" s="165" t="e">
        <f t="shared" si="613"/>
        <v>#N/A</v>
      </c>
      <c r="MQ84" s="165" t="e">
        <f t="shared" si="614"/>
        <v>#N/A</v>
      </c>
      <c r="MR84" s="165" t="e">
        <f t="shared" si="615"/>
        <v>#N/A</v>
      </c>
      <c r="MS84" s="165" t="e">
        <f t="shared" si="616"/>
        <v>#N/A</v>
      </c>
      <c r="MT84" s="165" t="e">
        <f t="shared" si="617"/>
        <v>#N/A</v>
      </c>
      <c r="MU84" s="165" t="e">
        <f t="shared" si="618"/>
        <v>#N/A</v>
      </c>
      <c r="MV84" s="165" t="e">
        <f t="shared" si="619"/>
        <v>#N/A</v>
      </c>
      <c r="MW84" s="165" t="e">
        <f t="shared" si="620"/>
        <v>#N/A</v>
      </c>
      <c r="MX84" s="165" t="e">
        <f t="shared" si="621"/>
        <v>#N/A</v>
      </c>
      <c r="MY84" s="165" t="e">
        <f t="shared" si="622"/>
        <v>#N/A</v>
      </c>
      <c r="MZ84" s="165" t="e">
        <f t="shared" si="623"/>
        <v>#N/A</v>
      </c>
      <c r="NA84" s="165" t="e">
        <f t="shared" si="624"/>
        <v>#N/A</v>
      </c>
      <c r="NB84" s="165" t="e">
        <f t="shared" si="625"/>
        <v>#N/A</v>
      </c>
      <c r="NC84" s="165" t="e">
        <f t="shared" si="626"/>
        <v>#N/A</v>
      </c>
      <c r="ND84" s="165" t="e">
        <f t="shared" si="627"/>
        <v>#N/A</v>
      </c>
      <c r="NE84" s="165" t="e">
        <f t="shared" si="628"/>
        <v>#N/A</v>
      </c>
      <c r="NF84" s="165" t="e">
        <f t="shared" si="629"/>
        <v>#N/A</v>
      </c>
      <c r="NG84" s="165" t="e">
        <f t="shared" si="630"/>
        <v>#N/A</v>
      </c>
      <c r="NH84" s="165" t="e">
        <f t="shared" si="631"/>
        <v>#N/A</v>
      </c>
      <c r="NI84" s="165" t="e">
        <f t="shared" si="632"/>
        <v>#N/A</v>
      </c>
      <c r="NJ84" s="165" t="e">
        <f t="shared" si="633"/>
        <v>#N/A</v>
      </c>
      <c r="NK84" s="165" t="e">
        <f t="shared" si="634"/>
        <v>#N/A</v>
      </c>
      <c r="NL84" s="165" t="e">
        <f t="shared" si="635"/>
        <v>#N/A</v>
      </c>
      <c r="NM84" s="165" t="e">
        <f t="shared" si="636"/>
        <v>#N/A</v>
      </c>
      <c r="NN84" s="165" t="e">
        <f t="shared" si="637"/>
        <v>#N/A</v>
      </c>
      <c r="NO84" s="165" t="e">
        <f t="shared" si="638"/>
        <v>#N/A</v>
      </c>
      <c r="NP84" s="165" t="e">
        <f t="shared" si="639"/>
        <v>#N/A</v>
      </c>
      <c r="NQ84" s="165" t="e">
        <f t="shared" si="640"/>
        <v>#N/A</v>
      </c>
      <c r="NR84" s="165" t="e">
        <f t="shared" si="641"/>
        <v>#N/A</v>
      </c>
      <c r="NS84" s="165" t="e">
        <f t="shared" si="642"/>
        <v>#N/A</v>
      </c>
      <c r="NT84" s="165" t="e">
        <f t="shared" si="643"/>
        <v>#N/A</v>
      </c>
      <c r="NU84" s="165" t="e">
        <f t="shared" si="644"/>
        <v>#N/A</v>
      </c>
      <c r="NV84" s="165" t="e">
        <f t="shared" si="645"/>
        <v>#N/A</v>
      </c>
      <c r="NW84" s="165" t="e">
        <f t="shared" si="646"/>
        <v>#N/A</v>
      </c>
      <c r="NX84" s="165" t="e">
        <f t="shared" si="647"/>
        <v>#N/A</v>
      </c>
      <c r="NY84" s="165" t="e">
        <f t="shared" si="648"/>
        <v>#N/A</v>
      </c>
      <c r="NZ84" s="165" t="e">
        <f t="shared" si="649"/>
        <v>#N/A</v>
      </c>
      <c r="OA84" s="165" t="e">
        <f t="shared" si="650"/>
        <v>#N/A</v>
      </c>
      <c r="OB84" s="165" t="e">
        <f t="shared" si="651"/>
        <v>#N/A</v>
      </c>
      <c r="OC84" s="165" t="e">
        <f t="shared" si="652"/>
        <v>#N/A</v>
      </c>
      <c r="OD84" s="165" t="e">
        <f t="shared" si="653"/>
        <v>#N/A</v>
      </c>
      <c r="OE84" s="165" t="e">
        <f t="shared" si="654"/>
        <v>#N/A</v>
      </c>
      <c r="OF84" s="165" t="e">
        <f t="shared" si="655"/>
        <v>#N/A</v>
      </c>
      <c r="OG84" s="165" t="e">
        <f t="shared" si="656"/>
        <v>#N/A</v>
      </c>
      <c r="OH84" s="165" t="e">
        <f t="shared" si="657"/>
        <v>#N/A</v>
      </c>
      <c r="OI84" s="165" t="e">
        <f t="shared" si="658"/>
        <v>#N/A</v>
      </c>
      <c r="OJ84" s="165" t="e">
        <f t="shared" si="659"/>
        <v>#N/A</v>
      </c>
      <c r="OK84" s="165" t="e">
        <f t="shared" si="660"/>
        <v>#N/A</v>
      </c>
      <c r="OL84" s="165" t="e">
        <f t="shared" si="661"/>
        <v>#N/A</v>
      </c>
      <c r="OM84" s="165" t="e">
        <f t="shared" si="662"/>
        <v>#N/A</v>
      </c>
      <c r="ON84" s="165" t="e">
        <f t="shared" si="663"/>
        <v>#N/A</v>
      </c>
      <c r="OO84" s="165" t="e">
        <f t="shared" si="664"/>
        <v>#N/A</v>
      </c>
      <c r="OP84" s="165" t="e">
        <f t="shared" si="665"/>
        <v>#N/A</v>
      </c>
      <c r="OQ84" s="165" t="e">
        <f t="shared" si="666"/>
        <v>#N/A</v>
      </c>
      <c r="OR84" s="165" t="e">
        <f t="shared" si="667"/>
        <v>#N/A</v>
      </c>
      <c r="OS84" s="165" t="e">
        <f t="shared" si="668"/>
        <v>#N/A</v>
      </c>
      <c r="OT84" s="165" t="e">
        <f t="shared" si="669"/>
        <v>#N/A</v>
      </c>
      <c r="OU84" s="165" t="e">
        <f t="shared" si="670"/>
        <v>#N/A</v>
      </c>
      <c r="OV84" s="165" t="e">
        <f t="shared" si="671"/>
        <v>#N/A</v>
      </c>
      <c r="OW84" s="165" t="e">
        <f t="shared" si="672"/>
        <v>#N/A</v>
      </c>
      <c r="OX84" s="165" t="e">
        <f t="shared" si="673"/>
        <v>#N/A</v>
      </c>
      <c r="OY84" s="165" t="e">
        <f t="shared" si="674"/>
        <v>#N/A</v>
      </c>
      <c r="OZ84" s="165" t="e">
        <f t="shared" si="675"/>
        <v>#N/A</v>
      </c>
      <c r="PA84" s="165" t="e">
        <f t="shared" si="676"/>
        <v>#N/A</v>
      </c>
      <c r="PB84" s="165" t="e">
        <f t="shared" si="677"/>
        <v>#N/A</v>
      </c>
      <c r="PC84" s="165" t="e">
        <f t="shared" si="678"/>
        <v>#N/A</v>
      </c>
      <c r="PD84" s="165" t="e">
        <f t="shared" si="679"/>
        <v>#N/A</v>
      </c>
      <c r="PE84" s="165" t="e">
        <f t="shared" si="680"/>
        <v>#N/A</v>
      </c>
      <c r="PF84" s="165" t="e">
        <f t="shared" si="681"/>
        <v>#N/A</v>
      </c>
      <c r="PG84" s="165" t="e">
        <f t="shared" si="682"/>
        <v>#N/A</v>
      </c>
      <c r="PH84" s="165" t="e">
        <f t="shared" si="683"/>
        <v>#N/A</v>
      </c>
    </row>
    <row r="85" spans="1:424" hidden="1" x14ac:dyDescent="0.45">
      <c r="A85" s="4">
        <v>82</v>
      </c>
      <c r="B85" s="92" t="str">
        <f t="shared" si="684"/>
        <v/>
      </c>
      <c r="C85" s="91"/>
      <c r="D85" s="92" t="str">
        <f t="shared" si="685"/>
        <v/>
      </c>
      <c r="E85" s="120" t="str">
        <f t="shared" si="480"/>
        <v/>
      </c>
      <c r="F85" s="120" t="str">
        <f t="shared" si="481"/>
        <v/>
      </c>
      <c r="G85" s="71" t="str">
        <f t="shared" si="686"/>
        <v/>
      </c>
      <c r="H85" s="23"/>
      <c r="I85" s="55"/>
      <c r="J85" s="298"/>
      <c r="K85" s="72" t="str">
        <f>IF(AND(B85&gt;0,C85&gt;0,D85&gt;0),IF(ISBLANK(J85),IF(ISBLANK(H85),"",(D85-B85)*VLOOKUP(H85,VLookups!$A$4:$B$13,2,FALSE)),J85),"")</f>
        <v/>
      </c>
      <c r="L85" s="73" t="str">
        <f t="shared" si="482"/>
        <v/>
      </c>
      <c r="M85" s="91"/>
      <c r="N85" s="265" t="str">
        <f>IF(AND(M85&gt;0,C85&gt;0,NOT(K85="")),ABS(VLOOKUP($M$1,VLookups!$A$43:$B$44,2,FALSE)-_xlfn.NORM.DIST(M85,G85,K85,TRUE)),"")</f>
        <v/>
      </c>
      <c r="O85" s="90" t="str">
        <f>IF(AND($B85&gt;0,$C85&gt;0,$D85&gt;0,NOT(ISBLANK($H85))),_xlfn.NORM.INV(ABS(VLOOKUP($M$1,VLookups!$A$43:$B$44,2,FALSE)-O$3),$G85,$K85),"")</f>
        <v/>
      </c>
      <c r="P85" s="89" t="str">
        <f>IF(AND($B85&gt;0,$C85&gt;0,$D85&gt;0,NOT(ISBLANK($H85))),_xlfn.NORM.INV(ABS(VLOOKUP($M$1,VLookups!$A$43:$B$44,2,FALSE)-P$3),$G85,$K85),"")</f>
        <v/>
      </c>
      <c r="Q85" s="90" t="str">
        <f>IF(AND($B85&gt;0,$C85&gt;0,$D85&gt;0,NOT(ISBLANK($H85))),_xlfn.NORM.INV(ABS(VLOOKUP($M$1,VLookups!$A$43:$B$44,2,FALSE)-Q$3),$G85,$K85),"")</f>
        <v/>
      </c>
      <c r="R85" s="89" t="str">
        <f>IF(AND($B85&gt;0,$C85&gt;0,$D85&gt;0,NOT(ISBLANK($H85))),_xlfn.NORM.INV(ABS(VLOOKUP($M$1,VLookups!$A$43:$B$44,2,FALSE)-R$3),$G85,$K85),"")</f>
        <v/>
      </c>
      <c r="S85" s="90" t="str">
        <f>IF(AND($B85&gt;0,$C85&gt;0,$D85&gt;0,NOT(ISBLANK($H85))),_xlfn.NORM.INV(ABS(VLOOKUP($M$1,VLookups!$A$43:$B$44,2,FALSE)-S$3),$G85,$K85),"")</f>
        <v/>
      </c>
      <c r="T85" s="89" t="str">
        <f>IF(AND($B85&gt;0,$C85&gt;0,$D85&gt;0,NOT(ISBLANK($H85))),_xlfn.NORM.INV(ABS(VLOOKUP($M$1,VLookups!$A$43:$B$44,2,FALSE)-T$3),$G85,$K85),"")</f>
        <v/>
      </c>
      <c r="U85" s="5"/>
      <c r="V85" s="164" t="str">
        <f t="shared" si="687"/>
        <v/>
      </c>
      <c r="W85" s="47" t="str">
        <f t="shared" si="688"/>
        <v/>
      </c>
      <c r="X85" s="47" t="str">
        <f t="shared" si="706"/>
        <v/>
      </c>
      <c r="Y85" s="47" t="str">
        <f t="shared" si="706"/>
        <v/>
      </c>
      <c r="Z85" s="47" t="str">
        <f t="shared" si="706"/>
        <v/>
      </c>
      <c r="AA85" s="47" t="str">
        <f t="shared" si="706"/>
        <v/>
      </c>
      <c r="AB85" s="47" t="str">
        <f t="shared" si="706"/>
        <v/>
      </c>
      <c r="AC85" s="47" t="str">
        <f t="shared" si="706"/>
        <v/>
      </c>
      <c r="AD85" s="47" t="str">
        <f t="shared" si="706"/>
        <v/>
      </c>
      <c r="AE85" s="47" t="str">
        <f t="shared" si="706"/>
        <v/>
      </c>
      <c r="AF85" s="47" t="str">
        <f t="shared" si="706"/>
        <v/>
      </c>
      <c r="AG85" s="47" t="str">
        <f t="shared" si="706"/>
        <v/>
      </c>
      <c r="AH85" s="47" t="str">
        <f t="shared" si="706"/>
        <v/>
      </c>
      <c r="AI85" s="47" t="str">
        <f t="shared" si="706"/>
        <v/>
      </c>
      <c r="AJ85" s="47" t="str">
        <f t="shared" si="706"/>
        <v/>
      </c>
      <c r="AK85" s="47" t="str">
        <f t="shared" si="706"/>
        <v/>
      </c>
      <c r="AL85" s="47" t="str">
        <f t="shared" si="706"/>
        <v/>
      </c>
      <c r="AM85" s="47" t="str">
        <f t="shared" si="706"/>
        <v/>
      </c>
      <c r="AN85" s="47" t="str">
        <f t="shared" si="706"/>
        <v/>
      </c>
      <c r="AO85" s="47" t="str">
        <f t="shared" si="706"/>
        <v/>
      </c>
      <c r="AP85" s="47" t="str">
        <f t="shared" si="706"/>
        <v/>
      </c>
      <c r="AQ85" s="47" t="str">
        <f t="shared" si="706"/>
        <v/>
      </c>
      <c r="AR85" s="47" t="str">
        <f t="shared" si="706"/>
        <v/>
      </c>
      <c r="AS85" s="47" t="str">
        <f t="shared" si="706"/>
        <v/>
      </c>
      <c r="AT85" s="47" t="str">
        <f t="shared" si="706"/>
        <v/>
      </c>
      <c r="AU85" s="47" t="str">
        <f t="shared" si="706"/>
        <v/>
      </c>
      <c r="AV85" s="47" t="str">
        <f t="shared" si="706"/>
        <v/>
      </c>
      <c r="AW85" s="47" t="str">
        <f t="shared" si="706"/>
        <v/>
      </c>
      <c r="AX85" s="47" t="str">
        <f t="shared" si="706"/>
        <v/>
      </c>
      <c r="AY85" s="47" t="str">
        <f t="shared" si="706"/>
        <v/>
      </c>
      <c r="AZ85" s="47" t="str">
        <f t="shared" si="706"/>
        <v/>
      </c>
      <c r="BA85" s="47" t="str">
        <f t="shared" si="706"/>
        <v/>
      </c>
      <c r="BB85" s="47" t="str">
        <f t="shared" si="706"/>
        <v/>
      </c>
      <c r="BC85" s="47" t="str">
        <f t="shared" si="706"/>
        <v/>
      </c>
      <c r="BD85" s="47" t="str">
        <f t="shared" si="706"/>
        <v/>
      </c>
      <c r="BE85" s="47" t="str">
        <f t="shared" si="706"/>
        <v/>
      </c>
      <c r="BF85" s="47" t="str">
        <f t="shared" si="706"/>
        <v/>
      </c>
      <c r="BG85" s="47" t="str">
        <f t="shared" si="706"/>
        <v/>
      </c>
      <c r="BH85" s="47" t="str">
        <f t="shared" si="706"/>
        <v/>
      </c>
      <c r="BI85" s="47" t="str">
        <f t="shared" si="706"/>
        <v/>
      </c>
      <c r="BJ85" s="47" t="str">
        <f t="shared" si="706"/>
        <v/>
      </c>
      <c r="BK85" s="47" t="str">
        <f t="shared" si="706"/>
        <v/>
      </c>
      <c r="BL85" s="47" t="str">
        <f t="shared" si="706"/>
        <v/>
      </c>
      <c r="BM85" s="47" t="str">
        <f t="shared" si="706"/>
        <v/>
      </c>
      <c r="BN85" s="47" t="str">
        <f t="shared" si="706"/>
        <v/>
      </c>
      <c r="BO85" s="47" t="str">
        <f t="shared" si="706"/>
        <v/>
      </c>
      <c r="BP85" s="47" t="str">
        <f t="shared" si="706"/>
        <v/>
      </c>
      <c r="BQ85" s="47" t="str">
        <f t="shared" si="706"/>
        <v/>
      </c>
      <c r="BR85" s="47" t="str">
        <f t="shared" si="706"/>
        <v/>
      </c>
      <c r="BS85" s="47" t="str">
        <f t="shared" si="706"/>
        <v/>
      </c>
      <c r="BT85" s="47" t="str">
        <f t="shared" si="706"/>
        <v/>
      </c>
      <c r="BU85" s="47" t="str">
        <f t="shared" si="706"/>
        <v/>
      </c>
      <c r="BV85" s="47" t="str">
        <f t="shared" si="706"/>
        <v/>
      </c>
      <c r="BW85" s="47" t="str">
        <f t="shared" si="706"/>
        <v/>
      </c>
      <c r="BX85" s="47" t="str">
        <f t="shared" si="706"/>
        <v/>
      </c>
      <c r="BY85" s="47" t="str">
        <f t="shared" si="706"/>
        <v/>
      </c>
      <c r="BZ85" s="47" t="str">
        <f t="shared" si="706"/>
        <v/>
      </c>
      <c r="CA85" s="47" t="str">
        <f t="shared" si="706"/>
        <v/>
      </c>
      <c r="CB85" s="47" t="str">
        <f t="shared" si="706"/>
        <v/>
      </c>
      <c r="CC85" s="47" t="str">
        <f t="shared" si="706"/>
        <v/>
      </c>
      <c r="CD85" s="47" t="str">
        <f t="shared" si="706"/>
        <v/>
      </c>
      <c r="CE85" s="47" t="str">
        <f t="shared" si="706"/>
        <v/>
      </c>
      <c r="CF85" s="47" t="str">
        <f t="shared" si="706"/>
        <v/>
      </c>
      <c r="CG85" s="47" t="str">
        <f t="shared" si="706"/>
        <v/>
      </c>
      <c r="CH85" s="47" t="str">
        <f t="shared" si="706"/>
        <v/>
      </c>
      <c r="CI85" s="47" t="str">
        <f t="shared" ref="CI85:DR88" si="708">IF(ISNONTEXT($V85),CJ85-$V85,"")</f>
        <v/>
      </c>
      <c r="CJ85" s="47" t="str">
        <f t="shared" si="708"/>
        <v/>
      </c>
      <c r="CK85" s="47" t="str">
        <f t="shared" si="708"/>
        <v/>
      </c>
      <c r="CL85" s="47" t="str">
        <f t="shared" si="708"/>
        <v/>
      </c>
      <c r="CM85" s="47" t="str">
        <f t="shared" si="708"/>
        <v/>
      </c>
      <c r="CN85" s="47" t="str">
        <f t="shared" si="708"/>
        <v/>
      </c>
      <c r="CO85" s="47" t="str">
        <f t="shared" si="708"/>
        <v/>
      </c>
      <c r="CP85" s="47" t="str">
        <f t="shared" si="708"/>
        <v/>
      </c>
      <c r="CQ85" s="47" t="str">
        <f t="shared" si="708"/>
        <v/>
      </c>
      <c r="CR85" s="47" t="str">
        <f t="shared" si="708"/>
        <v/>
      </c>
      <c r="CS85" s="47" t="str">
        <f t="shared" si="708"/>
        <v/>
      </c>
      <c r="CT85" s="47" t="str">
        <f t="shared" si="708"/>
        <v/>
      </c>
      <c r="CU85" s="47" t="str">
        <f t="shared" si="708"/>
        <v/>
      </c>
      <c r="CV85" s="47" t="str">
        <f t="shared" si="708"/>
        <v/>
      </c>
      <c r="CW85" s="47" t="str">
        <f t="shared" si="708"/>
        <v/>
      </c>
      <c r="CX85" s="47" t="str">
        <f t="shared" si="708"/>
        <v/>
      </c>
      <c r="CY85" s="47" t="str">
        <f t="shared" si="708"/>
        <v/>
      </c>
      <c r="CZ85" s="47" t="str">
        <f t="shared" si="708"/>
        <v/>
      </c>
      <c r="DA85" s="47" t="str">
        <f t="shared" si="708"/>
        <v/>
      </c>
      <c r="DB85" s="47" t="str">
        <f t="shared" si="708"/>
        <v/>
      </c>
      <c r="DC85" s="47" t="str">
        <f t="shared" si="708"/>
        <v/>
      </c>
      <c r="DD85" s="47" t="str">
        <f t="shared" si="708"/>
        <v/>
      </c>
      <c r="DE85" s="47" t="str">
        <f t="shared" si="708"/>
        <v/>
      </c>
      <c r="DF85" s="47" t="str">
        <f t="shared" si="708"/>
        <v/>
      </c>
      <c r="DG85" s="47" t="str">
        <f t="shared" si="708"/>
        <v/>
      </c>
      <c r="DH85" s="47" t="str">
        <f t="shared" si="708"/>
        <v/>
      </c>
      <c r="DI85" s="47" t="str">
        <f t="shared" si="708"/>
        <v/>
      </c>
      <c r="DJ85" s="47" t="str">
        <f t="shared" si="708"/>
        <v/>
      </c>
      <c r="DK85" s="47" t="str">
        <f t="shared" si="708"/>
        <v/>
      </c>
      <c r="DL85" s="47" t="str">
        <f t="shared" si="708"/>
        <v/>
      </c>
      <c r="DM85" s="47" t="str">
        <f t="shared" si="708"/>
        <v/>
      </c>
      <c r="DN85" s="47" t="str">
        <f t="shared" si="708"/>
        <v/>
      </c>
      <c r="DO85" s="47" t="str">
        <f t="shared" si="708"/>
        <v/>
      </c>
      <c r="DP85" s="47" t="str">
        <f t="shared" si="708"/>
        <v/>
      </c>
      <c r="DQ85" s="47" t="str">
        <f t="shared" si="708"/>
        <v/>
      </c>
      <c r="DR85" s="47" t="str">
        <f t="shared" si="708"/>
        <v/>
      </c>
      <c r="DS85" s="179" t="str">
        <f t="shared" si="690"/>
        <v/>
      </c>
      <c r="DT85" s="47" t="str">
        <f t="shared" si="691"/>
        <v/>
      </c>
      <c r="DU85" s="47" t="str">
        <f t="shared" si="707"/>
        <v/>
      </c>
      <c r="DV85" s="47" t="str">
        <f t="shared" si="707"/>
        <v/>
      </c>
      <c r="DW85" s="47" t="str">
        <f t="shared" si="707"/>
        <v/>
      </c>
      <c r="DX85" s="47" t="str">
        <f t="shared" si="707"/>
        <v/>
      </c>
      <c r="DY85" s="47" t="str">
        <f t="shared" si="707"/>
        <v/>
      </c>
      <c r="DZ85" s="47" t="str">
        <f t="shared" si="707"/>
        <v/>
      </c>
      <c r="EA85" s="47" t="str">
        <f t="shared" si="707"/>
        <v/>
      </c>
      <c r="EB85" s="47" t="str">
        <f t="shared" si="707"/>
        <v/>
      </c>
      <c r="EC85" s="47" t="str">
        <f t="shared" si="707"/>
        <v/>
      </c>
      <c r="ED85" s="47" t="str">
        <f t="shared" si="707"/>
        <v/>
      </c>
      <c r="EE85" s="47" t="str">
        <f t="shared" si="707"/>
        <v/>
      </c>
      <c r="EF85" s="47" t="str">
        <f t="shared" si="707"/>
        <v/>
      </c>
      <c r="EG85" s="47" t="str">
        <f t="shared" si="707"/>
        <v/>
      </c>
      <c r="EH85" s="47" t="str">
        <f t="shared" si="707"/>
        <v/>
      </c>
      <c r="EI85" s="47" t="str">
        <f t="shared" si="707"/>
        <v/>
      </c>
      <c r="EJ85" s="47" t="str">
        <f t="shared" si="707"/>
        <v/>
      </c>
      <c r="EK85" s="47" t="str">
        <f t="shared" si="707"/>
        <v/>
      </c>
      <c r="EL85" s="47" t="str">
        <f t="shared" si="707"/>
        <v/>
      </c>
      <c r="EM85" s="47" t="str">
        <f t="shared" si="707"/>
        <v/>
      </c>
      <c r="EN85" s="47" t="str">
        <f t="shared" si="707"/>
        <v/>
      </c>
      <c r="EO85" s="47" t="str">
        <f t="shared" si="707"/>
        <v/>
      </c>
      <c r="EP85" s="47" t="str">
        <f t="shared" si="707"/>
        <v/>
      </c>
      <c r="EQ85" s="47" t="str">
        <f t="shared" si="707"/>
        <v/>
      </c>
      <c r="ER85" s="47" t="str">
        <f t="shared" si="707"/>
        <v/>
      </c>
      <c r="ES85" s="47" t="str">
        <f t="shared" si="707"/>
        <v/>
      </c>
      <c r="ET85" s="47" t="str">
        <f t="shared" si="707"/>
        <v/>
      </c>
      <c r="EU85" s="47" t="str">
        <f t="shared" si="707"/>
        <v/>
      </c>
      <c r="EV85" s="47" t="str">
        <f t="shared" si="707"/>
        <v/>
      </c>
      <c r="EW85" s="47" t="str">
        <f t="shared" si="707"/>
        <v/>
      </c>
      <c r="EX85" s="47" t="str">
        <f t="shared" si="707"/>
        <v/>
      </c>
      <c r="EY85" s="47" t="str">
        <f t="shared" si="707"/>
        <v/>
      </c>
      <c r="EZ85" s="47" t="str">
        <f t="shared" si="707"/>
        <v/>
      </c>
      <c r="FA85" s="47" t="str">
        <f t="shared" si="707"/>
        <v/>
      </c>
      <c r="FB85" s="47" t="str">
        <f t="shared" si="707"/>
        <v/>
      </c>
      <c r="FC85" s="47" t="str">
        <f t="shared" si="707"/>
        <v/>
      </c>
      <c r="FD85" s="47" t="str">
        <f t="shared" si="707"/>
        <v/>
      </c>
      <c r="FE85" s="47" t="str">
        <f t="shared" si="707"/>
        <v/>
      </c>
      <c r="FF85" s="47" t="str">
        <f t="shared" si="707"/>
        <v/>
      </c>
      <c r="FG85" s="47" t="str">
        <f t="shared" si="707"/>
        <v/>
      </c>
      <c r="FH85" s="47" t="str">
        <f t="shared" si="707"/>
        <v/>
      </c>
      <c r="FI85" s="47" t="str">
        <f t="shared" si="707"/>
        <v/>
      </c>
      <c r="FJ85" s="47" t="str">
        <f t="shared" si="707"/>
        <v/>
      </c>
      <c r="FK85" s="47" t="str">
        <f t="shared" si="707"/>
        <v/>
      </c>
      <c r="FL85" s="47" t="str">
        <f t="shared" si="707"/>
        <v/>
      </c>
      <c r="FM85" s="47" t="str">
        <f t="shared" si="707"/>
        <v/>
      </c>
      <c r="FN85" s="47" t="str">
        <f t="shared" si="707"/>
        <v/>
      </c>
      <c r="FO85" s="47" t="str">
        <f t="shared" si="707"/>
        <v/>
      </c>
      <c r="FP85" s="47" t="str">
        <f t="shared" si="707"/>
        <v/>
      </c>
      <c r="FQ85" s="47" t="str">
        <f t="shared" si="707"/>
        <v/>
      </c>
      <c r="FR85" s="47" t="str">
        <f t="shared" si="707"/>
        <v/>
      </c>
      <c r="FS85" s="47" t="str">
        <f t="shared" si="707"/>
        <v/>
      </c>
      <c r="FT85" s="47" t="str">
        <f t="shared" si="707"/>
        <v/>
      </c>
      <c r="FU85" s="47" t="str">
        <f t="shared" si="707"/>
        <v/>
      </c>
      <c r="FV85" s="47" t="str">
        <f t="shared" si="707"/>
        <v/>
      </c>
      <c r="FW85" s="47" t="str">
        <f t="shared" si="707"/>
        <v/>
      </c>
      <c r="FX85" s="47" t="str">
        <f t="shared" si="707"/>
        <v/>
      </c>
      <c r="FY85" s="47" t="str">
        <f t="shared" si="707"/>
        <v/>
      </c>
      <c r="FZ85" s="47" t="str">
        <f t="shared" si="707"/>
        <v/>
      </c>
      <c r="GA85" s="47" t="str">
        <f t="shared" si="707"/>
        <v/>
      </c>
      <c r="GB85" s="47" t="str">
        <f t="shared" si="707"/>
        <v/>
      </c>
      <c r="GC85" s="47" t="str">
        <f t="shared" si="707"/>
        <v/>
      </c>
      <c r="GD85" s="47" t="str">
        <f t="shared" si="707"/>
        <v/>
      </c>
      <c r="GE85" s="47" t="str">
        <f t="shared" si="707"/>
        <v/>
      </c>
      <c r="GF85" s="47" t="str">
        <f t="shared" ref="GF85:HO88" si="709">IF(ISNONTEXT($V85),GE85+$V85,"")</f>
        <v/>
      </c>
      <c r="GG85" s="47" t="str">
        <f t="shared" si="709"/>
        <v/>
      </c>
      <c r="GH85" s="47" t="str">
        <f t="shared" si="709"/>
        <v/>
      </c>
      <c r="GI85" s="47" t="str">
        <f t="shared" si="709"/>
        <v/>
      </c>
      <c r="GJ85" s="47" t="str">
        <f t="shared" si="709"/>
        <v/>
      </c>
      <c r="GK85" s="47" t="str">
        <f t="shared" si="709"/>
        <v/>
      </c>
      <c r="GL85" s="47" t="str">
        <f t="shared" si="709"/>
        <v/>
      </c>
      <c r="GM85" s="47" t="str">
        <f t="shared" si="709"/>
        <v/>
      </c>
      <c r="GN85" s="47" t="str">
        <f t="shared" si="709"/>
        <v/>
      </c>
      <c r="GO85" s="47" t="str">
        <f t="shared" si="709"/>
        <v/>
      </c>
      <c r="GP85" s="47" t="str">
        <f t="shared" si="709"/>
        <v/>
      </c>
      <c r="GQ85" s="47" t="str">
        <f t="shared" si="709"/>
        <v/>
      </c>
      <c r="GR85" s="47" t="str">
        <f t="shared" si="709"/>
        <v/>
      </c>
      <c r="GS85" s="47" t="str">
        <f t="shared" si="709"/>
        <v/>
      </c>
      <c r="GT85" s="47" t="str">
        <f t="shared" si="709"/>
        <v/>
      </c>
      <c r="GU85" s="47" t="str">
        <f t="shared" si="709"/>
        <v/>
      </c>
      <c r="GV85" s="47" t="str">
        <f t="shared" si="709"/>
        <v/>
      </c>
      <c r="GW85" s="47" t="str">
        <f t="shared" si="709"/>
        <v/>
      </c>
      <c r="GX85" s="47" t="str">
        <f t="shared" si="709"/>
        <v/>
      </c>
      <c r="GY85" s="47" t="str">
        <f t="shared" si="709"/>
        <v/>
      </c>
      <c r="GZ85" s="47" t="str">
        <f t="shared" si="709"/>
        <v/>
      </c>
      <c r="HA85" s="47" t="str">
        <f t="shared" si="709"/>
        <v/>
      </c>
      <c r="HB85" s="47" t="str">
        <f t="shared" si="709"/>
        <v/>
      </c>
      <c r="HC85" s="47" t="str">
        <f t="shared" si="709"/>
        <v/>
      </c>
      <c r="HD85" s="47" t="str">
        <f t="shared" si="709"/>
        <v/>
      </c>
      <c r="HE85" s="47" t="str">
        <f t="shared" si="709"/>
        <v/>
      </c>
      <c r="HF85" s="47" t="str">
        <f t="shared" si="709"/>
        <v/>
      </c>
      <c r="HG85" s="47" t="str">
        <f t="shared" si="709"/>
        <v/>
      </c>
      <c r="HH85" s="47" t="str">
        <f t="shared" si="709"/>
        <v/>
      </c>
      <c r="HI85" s="47" t="str">
        <f t="shared" si="709"/>
        <v/>
      </c>
      <c r="HJ85" s="47" t="str">
        <f t="shared" si="709"/>
        <v/>
      </c>
      <c r="HK85" s="47" t="str">
        <f t="shared" si="709"/>
        <v/>
      </c>
      <c r="HL85" s="47" t="str">
        <f t="shared" si="709"/>
        <v/>
      </c>
      <c r="HM85" s="47" t="str">
        <f t="shared" si="709"/>
        <v/>
      </c>
      <c r="HN85" s="47" t="str">
        <f t="shared" si="709"/>
        <v/>
      </c>
      <c r="HO85" s="47" t="str">
        <f t="shared" si="709"/>
        <v/>
      </c>
      <c r="HP85" s="165" t="e">
        <f t="shared" si="483"/>
        <v>#N/A</v>
      </c>
      <c r="HQ85" s="165" t="e">
        <f t="shared" si="484"/>
        <v>#N/A</v>
      </c>
      <c r="HR85" s="165" t="e">
        <f t="shared" si="485"/>
        <v>#N/A</v>
      </c>
      <c r="HS85" s="165" t="e">
        <f t="shared" si="486"/>
        <v>#N/A</v>
      </c>
      <c r="HT85" s="165" t="e">
        <f t="shared" si="487"/>
        <v>#N/A</v>
      </c>
      <c r="HU85" s="165" t="e">
        <f t="shared" si="488"/>
        <v>#N/A</v>
      </c>
      <c r="HV85" s="165" t="e">
        <f t="shared" si="489"/>
        <v>#N/A</v>
      </c>
      <c r="HW85" s="165" t="e">
        <f t="shared" si="490"/>
        <v>#N/A</v>
      </c>
      <c r="HX85" s="165" t="e">
        <f t="shared" si="491"/>
        <v>#N/A</v>
      </c>
      <c r="HY85" s="165" t="e">
        <f t="shared" si="492"/>
        <v>#N/A</v>
      </c>
      <c r="HZ85" s="165" t="e">
        <f t="shared" si="493"/>
        <v>#N/A</v>
      </c>
      <c r="IA85" s="165" t="e">
        <f t="shared" si="494"/>
        <v>#N/A</v>
      </c>
      <c r="IB85" s="165" t="e">
        <f t="shared" si="495"/>
        <v>#N/A</v>
      </c>
      <c r="IC85" s="165" t="e">
        <f t="shared" si="496"/>
        <v>#N/A</v>
      </c>
      <c r="ID85" s="165" t="e">
        <f t="shared" si="497"/>
        <v>#N/A</v>
      </c>
      <c r="IE85" s="165" t="e">
        <f t="shared" si="498"/>
        <v>#N/A</v>
      </c>
      <c r="IF85" s="165" t="e">
        <f t="shared" si="499"/>
        <v>#N/A</v>
      </c>
      <c r="IG85" s="165" t="e">
        <f t="shared" si="500"/>
        <v>#N/A</v>
      </c>
      <c r="IH85" s="165" t="e">
        <f t="shared" si="501"/>
        <v>#N/A</v>
      </c>
      <c r="II85" s="165" t="e">
        <f t="shared" si="502"/>
        <v>#N/A</v>
      </c>
      <c r="IJ85" s="165" t="e">
        <f t="shared" si="503"/>
        <v>#N/A</v>
      </c>
      <c r="IK85" s="165" t="e">
        <f t="shared" si="504"/>
        <v>#N/A</v>
      </c>
      <c r="IL85" s="165" t="e">
        <f t="shared" si="505"/>
        <v>#N/A</v>
      </c>
      <c r="IM85" s="165" t="e">
        <f t="shared" si="506"/>
        <v>#N/A</v>
      </c>
      <c r="IN85" s="165" t="e">
        <f t="shared" si="507"/>
        <v>#N/A</v>
      </c>
      <c r="IO85" s="165" t="e">
        <f t="shared" si="508"/>
        <v>#N/A</v>
      </c>
      <c r="IP85" s="165" t="e">
        <f t="shared" si="509"/>
        <v>#N/A</v>
      </c>
      <c r="IQ85" s="165" t="e">
        <f t="shared" si="510"/>
        <v>#N/A</v>
      </c>
      <c r="IR85" s="165" t="e">
        <f t="shared" si="511"/>
        <v>#N/A</v>
      </c>
      <c r="IS85" s="165" t="e">
        <f t="shared" si="512"/>
        <v>#N/A</v>
      </c>
      <c r="IT85" s="165" t="e">
        <f t="shared" si="513"/>
        <v>#N/A</v>
      </c>
      <c r="IU85" s="165" t="e">
        <f t="shared" si="514"/>
        <v>#N/A</v>
      </c>
      <c r="IV85" s="165" t="e">
        <f t="shared" si="515"/>
        <v>#N/A</v>
      </c>
      <c r="IW85" s="165" t="e">
        <f t="shared" si="516"/>
        <v>#N/A</v>
      </c>
      <c r="IX85" s="165" t="e">
        <f t="shared" si="517"/>
        <v>#N/A</v>
      </c>
      <c r="IY85" s="165" t="e">
        <f t="shared" si="518"/>
        <v>#N/A</v>
      </c>
      <c r="IZ85" s="165" t="e">
        <f t="shared" si="519"/>
        <v>#N/A</v>
      </c>
      <c r="JA85" s="165" t="e">
        <f t="shared" si="520"/>
        <v>#N/A</v>
      </c>
      <c r="JB85" s="165" t="e">
        <f t="shared" si="521"/>
        <v>#N/A</v>
      </c>
      <c r="JC85" s="165" t="e">
        <f t="shared" si="522"/>
        <v>#N/A</v>
      </c>
      <c r="JD85" s="165" t="e">
        <f t="shared" si="523"/>
        <v>#N/A</v>
      </c>
      <c r="JE85" s="165" t="e">
        <f t="shared" si="524"/>
        <v>#N/A</v>
      </c>
      <c r="JF85" s="165" t="e">
        <f t="shared" si="525"/>
        <v>#N/A</v>
      </c>
      <c r="JG85" s="165" t="e">
        <f t="shared" si="526"/>
        <v>#N/A</v>
      </c>
      <c r="JH85" s="165" t="e">
        <f t="shared" si="527"/>
        <v>#N/A</v>
      </c>
      <c r="JI85" s="165" t="e">
        <f t="shared" si="528"/>
        <v>#N/A</v>
      </c>
      <c r="JJ85" s="165" t="e">
        <f t="shared" si="529"/>
        <v>#N/A</v>
      </c>
      <c r="JK85" s="165" t="e">
        <f t="shared" si="530"/>
        <v>#N/A</v>
      </c>
      <c r="JL85" s="165" t="e">
        <f t="shared" si="531"/>
        <v>#N/A</v>
      </c>
      <c r="JM85" s="165" t="e">
        <f t="shared" si="532"/>
        <v>#N/A</v>
      </c>
      <c r="JN85" s="165" t="e">
        <f t="shared" si="533"/>
        <v>#N/A</v>
      </c>
      <c r="JO85" s="165" t="e">
        <f t="shared" si="534"/>
        <v>#N/A</v>
      </c>
      <c r="JP85" s="165" t="e">
        <f t="shared" si="535"/>
        <v>#N/A</v>
      </c>
      <c r="JQ85" s="165" t="e">
        <f t="shared" si="536"/>
        <v>#N/A</v>
      </c>
      <c r="JR85" s="165" t="e">
        <f t="shared" si="537"/>
        <v>#N/A</v>
      </c>
      <c r="JS85" s="165" t="e">
        <f t="shared" si="538"/>
        <v>#N/A</v>
      </c>
      <c r="JT85" s="165" t="e">
        <f t="shared" si="539"/>
        <v>#N/A</v>
      </c>
      <c r="JU85" s="165" t="e">
        <f t="shared" si="540"/>
        <v>#N/A</v>
      </c>
      <c r="JV85" s="165" t="e">
        <f t="shared" si="541"/>
        <v>#N/A</v>
      </c>
      <c r="JW85" s="165" t="e">
        <f t="shared" si="542"/>
        <v>#N/A</v>
      </c>
      <c r="JX85" s="165" t="e">
        <f t="shared" si="543"/>
        <v>#N/A</v>
      </c>
      <c r="JY85" s="165" t="e">
        <f t="shared" si="544"/>
        <v>#N/A</v>
      </c>
      <c r="JZ85" s="165" t="e">
        <f t="shared" si="545"/>
        <v>#N/A</v>
      </c>
      <c r="KA85" s="165" t="e">
        <f t="shared" si="546"/>
        <v>#N/A</v>
      </c>
      <c r="KB85" s="165" t="e">
        <f t="shared" si="547"/>
        <v>#N/A</v>
      </c>
      <c r="KC85" s="165" t="e">
        <f t="shared" si="548"/>
        <v>#N/A</v>
      </c>
      <c r="KD85" s="165" t="e">
        <f t="shared" si="549"/>
        <v>#N/A</v>
      </c>
      <c r="KE85" s="165" t="e">
        <f t="shared" si="550"/>
        <v>#N/A</v>
      </c>
      <c r="KF85" s="165" t="e">
        <f t="shared" si="551"/>
        <v>#N/A</v>
      </c>
      <c r="KG85" s="165" t="e">
        <f t="shared" si="552"/>
        <v>#N/A</v>
      </c>
      <c r="KH85" s="165" t="e">
        <f t="shared" si="553"/>
        <v>#N/A</v>
      </c>
      <c r="KI85" s="165" t="e">
        <f t="shared" si="554"/>
        <v>#N/A</v>
      </c>
      <c r="KJ85" s="165" t="e">
        <f t="shared" si="555"/>
        <v>#N/A</v>
      </c>
      <c r="KK85" s="165" t="e">
        <f t="shared" si="556"/>
        <v>#N/A</v>
      </c>
      <c r="KL85" s="165" t="e">
        <f t="shared" si="557"/>
        <v>#N/A</v>
      </c>
      <c r="KM85" s="165" t="e">
        <f t="shared" si="558"/>
        <v>#N/A</v>
      </c>
      <c r="KN85" s="165" t="e">
        <f t="shared" si="559"/>
        <v>#N/A</v>
      </c>
      <c r="KO85" s="165" t="e">
        <f t="shared" si="560"/>
        <v>#N/A</v>
      </c>
      <c r="KP85" s="165" t="e">
        <f t="shared" si="561"/>
        <v>#N/A</v>
      </c>
      <c r="KQ85" s="165" t="e">
        <f t="shared" si="562"/>
        <v>#N/A</v>
      </c>
      <c r="KR85" s="165" t="e">
        <f t="shared" si="563"/>
        <v>#N/A</v>
      </c>
      <c r="KS85" s="165" t="e">
        <f t="shared" si="564"/>
        <v>#N/A</v>
      </c>
      <c r="KT85" s="165" t="e">
        <f t="shared" si="565"/>
        <v>#N/A</v>
      </c>
      <c r="KU85" s="165" t="e">
        <f t="shared" si="566"/>
        <v>#N/A</v>
      </c>
      <c r="KV85" s="165" t="e">
        <f t="shared" si="567"/>
        <v>#N/A</v>
      </c>
      <c r="KW85" s="165" t="e">
        <f t="shared" si="568"/>
        <v>#N/A</v>
      </c>
      <c r="KX85" s="165" t="e">
        <f t="shared" si="569"/>
        <v>#N/A</v>
      </c>
      <c r="KY85" s="165" t="e">
        <f t="shared" si="570"/>
        <v>#N/A</v>
      </c>
      <c r="KZ85" s="165" t="e">
        <f t="shared" si="571"/>
        <v>#N/A</v>
      </c>
      <c r="LA85" s="165" t="e">
        <f t="shared" si="572"/>
        <v>#N/A</v>
      </c>
      <c r="LB85" s="165" t="e">
        <f t="shared" si="573"/>
        <v>#N/A</v>
      </c>
      <c r="LC85" s="165" t="e">
        <f t="shared" si="574"/>
        <v>#N/A</v>
      </c>
      <c r="LD85" s="165" t="e">
        <f t="shared" si="575"/>
        <v>#N/A</v>
      </c>
      <c r="LE85" s="165" t="e">
        <f t="shared" si="576"/>
        <v>#N/A</v>
      </c>
      <c r="LF85" s="165" t="e">
        <f t="shared" si="577"/>
        <v>#N/A</v>
      </c>
      <c r="LG85" s="165" t="e">
        <f t="shared" si="578"/>
        <v>#N/A</v>
      </c>
      <c r="LH85" s="165" t="e">
        <f t="shared" si="579"/>
        <v>#N/A</v>
      </c>
      <c r="LI85" s="165" t="e">
        <f t="shared" si="580"/>
        <v>#N/A</v>
      </c>
      <c r="LJ85" s="165" t="e">
        <f t="shared" si="581"/>
        <v>#N/A</v>
      </c>
      <c r="LK85" s="165" t="e">
        <f t="shared" si="582"/>
        <v>#N/A</v>
      </c>
      <c r="LL85" s="165" t="e">
        <f t="shared" si="583"/>
        <v>#N/A</v>
      </c>
      <c r="LM85" s="165" t="e">
        <f t="shared" si="584"/>
        <v>#N/A</v>
      </c>
      <c r="LN85" s="165" t="e">
        <f t="shared" si="585"/>
        <v>#N/A</v>
      </c>
      <c r="LO85" s="165" t="e">
        <f t="shared" si="586"/>
        <v>#N/A</v>
      </c>
      <c r="LP85" s="165" t="e">
        <f t="shared" si="587"/>
        <v>#N/A</v>
      </c>
      <c r="LQ85" s="165" t="e">
        <f t="shared" si="588"/>
        <v>#N/A</v>
      </c>
      <c r="LR85" s="165" t="e">
        <f t="shared" si="589"/>
        <v>#N/A</v>
      </c>
      <c r="LS85" s="165" t="e">
        <f t="shared" si="590"/>
        <v>#N/A</v>
      </c>
      <c r="LT85" s="165" t="e">
        <f t="shared" si="591"/>
        <v>#N/A</v>
      </c>
      <c r="LU85" s="165" t="e">
        <f t="shared" si="592"/>
        <v>#N/A</v>
      </c>
      <c r="LV85" s="165" t="e">
        <f t="shared" si="593"/>
        <v>#N/A</v>
      </c>
      <c r="LW85" s="165" t="e">
        <f t="shared" si="594"/>
        <v>#N/A</v>
      </c>
      <c r="LX85" s="165" t="e">
        <f t="shared" si="595"/>
        <v>#N/A</v>
      </c>
      <c r="LY85" s="165" t="e">
        <f t="shared" si="596"/>
        <v>#N/A</v>
      </c>
      <c r="LZ85" s="165" t="e">
        <f t="shared" si="597"/>
        <v>#N/A</v>
      </c>
      <c r="MA85" s="165" t="e">
        <f t="shared" si="598"/>
        <v>#N/A</v>
      </c>
      <c r="MB85" s="165" t="e">
        <f t="shared" si="599"/>
        <v>#N/A</v>
      </c>
      <c r="MC85" s="165" t="e">
        <f t="shared" si="600"/>
        <v>#N/A</v>
      </c>
      <c r="MD85" s="165" t="e">
        <f t="shared" si="601"/>
        <v>#N/A</v>
      </c>
      <c r="ME85" s="165" t="e">
        <f t="shared" si="602"/>
        <v>#N/A</v>
      </c>
      <c r="MF85" s="165" t="e">
        <f t="shared" si="603"/>
        <v>#N/A</v>
      </c>
      <c r="MG85" s="165" t="e">
        <f t="shared" si="604"/>
        <v>#N/A</v>
      </c>
      <c r="MH85" s="165" t="e">
        <f t="shared" si="605"/>
        <v>#N/A</v>
      </c>
      <c r="MI85" s="165" t="e">
        <f t="shared" si="606"/>
        <v>#N/A</v>
      </c>
      <c r="MJ85" s="165" t="e">
        <f t="shared" si="607"/>
        <v>#N/A</v>
      </c>
      <c r="MK85" s="165" t="e">
        <f t="shared" si="608"/>
        <v>#N/A</v>
      </c>
      <c r="ML85" s="165" t="e">
        <f t="shared" si="609"/>
        <v>#N/A</v>
      </c>
      <c r="MM85" s="165" t="e">
        <f t="shared" si="610"/>
        <v>#N/A</v>
      </c>
      <c r="MN85" s="165" t="e">
        <f t="shared" si="611"/>
        <v>#N/A</v>
      </c>
      <c r="MO85" s="165" t="e">
        <f t="shared" si="612"/>
        <v>#N/A</v>
      </c>
      <c r="MP85" s="165" t="e">
        <f t="shared" si="613"/>
        <v>#N/A</v>
      </c>
      <c r="MQ85" s="165" t="e">
        <f t="shared" si="614"/>
        <v>#N/A</v>
      </c>
      <c r="MR85" s="165" t="e">
        <f t="shared" si="615"/>
        <v>#N/A</v>
      </c>
      <c r="MS85" s="165" t="e">
        <f t="shared" si="616"/>
        <v>#N/A</v>
      </c>
      <c r="MT85" s="165" t="e">
        <f t="shared" si="617"/>
        <v>#N/A</v>
      </c>
      <c r="MU85" s="165" t="e">
        <f t="shared" si="618"/>
        <v>#N/A</v>
      </c>
      <c r="MV85" s="165" t="e">
        <f t="shared" si="619"/>
        <v>#N/A</v>
      </c>
      <c r="MW85" s="165" t="e">
        <f t="shared" si="620"/>
        <v>#N/A</v>
      </c>
      <c r="MX85" s="165" t="e">
        <f t="shared" si="621"/>
        <v>#N/A</v>
      </c>
      <c r="MY85" s="165" t="e">
        <f t="shared" si="622"/>
        <v>#N/A</v>
      </c>
      <c r="MZ85" s="165" t="e">
        <f t="shared" si="623"/>
        <v>#N/A</v>
      </c>
      <c r="NA85" s="165" t="e">
        <f t="shared" si="624"/>
        <v>#N/A</v>
      </c>
      <c r="NB85" s="165" t="e">
        <f t="shared" si="625"/>
        <v>#N/A</v>
      </c>
      <c r="NC85" s="165" t="e">
        <f t="shared" si="626"/>
        <v>#N/A</v>
      </c>
      <c r="ND85" s="165" t="e">
        <f t="shared" si="627"/>
        <v>#N/A</v>
      </c>
      <c r="NE85" s="165" t="e">
        <f t="shared" si="628"/>
        <v>#N/A</v>
      </c>
      <c r="NF85" s="165" t="e">
        <f t="shared" si="629"/>
        <v>#N/A</v>
      </c>
      <c r="NG85" s="165" t="e">
        <f t="shared" si="630"/>
        <v>#N/A</v>
      </c>
      <c r="NH85" s="165" t="e">
        <f t="shared" si="631"/>
        <v>#N/A</v>
      </c>
      <c r="NI85" s="165" t="e">
        <f t="shared" si="632"/>
        <v>#N/A</v>
      </c>
      <c r="NJ85" s="165" t="e">
        <f t="shared" si="633"/>
        <v>#N/A</v>
      </c>
      <c r="NK85" s="165" t="e">
        <f t="shared" si="634"/>
        <v>#N/A</v>
      </c>
      <c r="NL85" s="165" t="e">
        <f t="shared" si="635"/>
        <v>#N/A</v>
      </c>
      <c r="NM85" s="165" t="e">
        <f t="shared" si="636"/>
        <v>#N/A</v>
      </c>
      <c r="NN85" s="165" t="e">
        <f t="shared" si="637"/>
        <v>#N/A</v>
      </c>
      <c r="NO85" s="165" t="e">
        <f t="shared" si="638"/>
        <v>#N/A</v>
      </c>
      <c r="NP85" s="165" t="e">
        <f t="shared" si="639"/>
        <v>#N/A</v>
      </c>
      <c r="NQ85" s="165" t="e">
        <f t="shared" si="640"/>
        <v>#N/A</v>
      </c>
      <c r="NR85" s="165" t="e">
        <f t="shared" si="641"/>
        <v>#N/A</v>
      </c>
      <c r="NS85" s="165" t="e">
        <f t="shared" si="642"/>
        <v>#N/A</v>
      </c>
      <c r="NT85" s="165" t="e">
        <f t="shared" si="643"/>
        <v>#N/A</v>
      </c>
      <c r="NU85" s="165" t="e">
        <f t="shared" si="644"/>
        <v>#N/A</v>
      </c>
      <c r="NV85" s="165" t="e">
        <f t="shared" si="645"/>
        <v>#N/A</v>
      </c>
      <c r="NW85" s="165" t="e">
        <f t="shared" si="646"/>
        <v>#N/A</v>
      </c>
      <c r="NX85" s="165" t="e">
        <f t="shared" si="647"/>
        <v>#N/A</v>
      </c>
      <c r="NY85" s="165" t="e">
        <f t="shared" si="648"/>
        <v>#N/A</v>
      </c>
      <c r="NZ85" s="165" t="e">
        <f t="shared" si="649"/>
        <v>#N/A</v>
      </c>
      <c r="OA85" s="165" t="e">
        <f t="shared" si="650"/>
        <v>#N/A</v>
      </c>
      <c r="OB85" s="165" t="e">
        <f t="shared" si="651"/>
        <v>#N/A</v>
      </c>
      <c r="OC85" s="165" t="e">
        <f t="shared" si="652"/>
        <v>#N/A</v>
      </c>
      <c r="OD85" s="165" t="e">
        <f t="shared" si="653"/>
        <v>#N/A</v>
      </c>
      <c r="OE85" s="165" t="e">
        <f t="shared" si="654"/>
        <v>#N/A</v>
      </c>
      <c r="OF85" s="165" t="e">
        <f t="shared" si="655"/>
        <v>#N/A</v>
      </c>
      <c r="OG85" s="165" t="e">
        <f t="shared" si="656"/>
        <v>#N/A</v>
      </c>
      <c r="OH85" s="165" t="e">
        <f t="shared" si="657"/>
        <v>#N/A</v>
      </c>
      <c r="OI85" s="165" t="e">
        <f t="shared" si="658"/>
        <v>#N/A</v>
      </c>
      <c r="OJ85" s="165" t="e">
        <f t="shared" si="659"/>
        <v>#N/A</v>
      </c>
      <c r="OK85" s="165" t="e">
        <f t="shared" si="660"/>
        <v>#N/A</v>
      </c>
      <c r="OL85" s="165" t="e">
        <f t="shared" si="661"/>
        <v>#N/A</v>
      </c>
      <c r="OM85" s="165" t="e">
        <f t="shared" si="662"/>
        <v>#N/A</v>
      </c>
      <c r="ON85" s="165" t="e">
        <f t="shared" si="663"/>
        <v>#N/A</v>
      </c>
      <c r="OO85" s="165" t="e">
        <f t="shared" si="664"/>
        <v>#N/A</v>
      </c>
      <c r="OP85" s="165" t="e">
        <f t="shared" si="665"/>
        <v>#N/A</v>
      </c>
      <c r="OQ85" s="165" t="e">
        <f t="shared" si="666"/>
        <v>#N/A</v>
      </c>
      <c r="OR85" s="165" t="e">
        <f t="shared" si="667"/>
        <v>#N/A</v>
      </c>
      <c r="OS85" s="165" t="e">
        <f t="shared" si="668"/>
        <v>#N/A</v>
      </c>
      <c r="OT85" s="165" t="e">
        <f t="shared" si="669"/>
        <v>#N/A</v>
      </c>
      <c r="OU85" s="165" t="e">
        <f t="shared" si="670"/>
        <v>#N/A</v>
      </c>
      <c r="OV85" s="165" t="e">
        <f t="shared" si="671"/>
        <v>#N/A</v>
      </c>
      <c r="OW85" s="165" t="e">
        <f t="shared" si="672"/>
        <v>#N/A</v>
      </c>
      <c r="OX85" s="165" t="e">
        <f t="shared" si="673"/>
        <v>#N/A</v>
      </c>
      <c r="OY85" s="165" t="e">
        <f t="shared" si="674"/>
        <v>#N/A</v>
      </c>
      <c r="OZ85" s="165" t="e">
        <f t="shared" si="675"/>
        <v>#N/A</v>
      </c>
      <c r="PA85" s="165" t="e">
        <f t="shared" si="676"/>
        <v>#N/A</v>
      </c>
      <c r="PB85" s="165" t="e">
        <f t="shared" si="677"/>
        <v>#N/A</v>
      </c>
      <c r="PC85" s="165" t="e">
        <f t="shared" si="678"/>
        <v>#N/A</v>
      </c>
      <c r="PD85" s="165" t="e">
        <f t="shared" si="679"/>
        <v>#N/A</v>
      </c>
      <c r="PE85" s="165" t="e">
        <f t="shared" si="680"/>
        <v>#N/A</v>
      </c>
      <c r="PF85" s="165" t="e">
        <f t="shared" si="681"/>
        <v>#N/A</v>
      </c>
      <c r="PG85" s="165" t="e">
        <f t="shared" si="682"/>
        <v>#N/A</v>
      </c>
      <c r="PH85" s="165" t="e">
        <f t="shared" si="683"/>
        <v>#N/A</v>
      </c>
    </row>
    <row r="86" spans="1:424" hidden="1" x14ac:dyDescent="0.45">
      <c r="A86" s="4">
        <v>83</v>
      </c>
      <c r="B86" s="92" t="str">
        <f t="shared" si="684"/>
        <v/>
      </c>
      <c r="C86" s="91"/>
      <c r="D86" s="92" t="str">
        <f t="shared" si="685"/>
        <v/>
      </c>
      <c r="E86" s="120" t="str">
        <f t="shared" si="480"/>
        <v/>
      </c>
      <c r="F86" s="120" t="str">
        <f t="shared" si="481"/>
        <v/>
      </c>
      <c r="G86" s="71" t="str">
        <f t="shared" si="686"/>
        <v/>
      </c>
      <c r="H86" s="23"/>
      <c r="I86" s="55"/>
      <c r="J86" s="298"/>
      <c r="K86" s="72" t="str">
        <f>IF(AND(B86&gt;0,C86&gt;0,D86&gt;0),IF(ISBLANK(J86),IF(ISBLANK(H86),"",(D86-B86)*VLOOKUP(H86,VLookups!$A$4:$B$13,2,FALSE)),J86),"")</f>
        <v/>
      </c>
      <c r="L86" s="73" t="str">
        <f t="shared" si="482"/>
        <v/>
      </c>
      <c r="M86" s="91"/>
      <c r="N86" s="265" t="str">
        <f>IF(AND(M86&gt;0,C86&gt;0,NOT(K86="")),ABS(VLOOKUP($M$1,VLookups!$A$43:$B$44,2,FALSE)-_xlfn.NORM.DIST(M86,G86,K86,TRUE)),"")</f>
        <v/>
      </c>
      <c r="O86" s="90" t="str">
        <f>IF(AND($B86&gt;0,$C86&gt;0,$D86&gt;0,NOT(ISBLANK($H86))),_xlfn.NORM.INV(ABS(VLOOKUP($M$1,VLookups!$A$43:$B$44,2,FALSE)-O$3),$G86,$K86),"")</f>
        <v/>
      </c>
      <c r="P86" s="89" t="str">
        <f>IF(AND($B86&gt;0,$C86&gt;0,$D86&gt;0,NOT(ISBLANK($H86))),_xlfn.NORM.INV(ABS(VLOOKUP($M$1,VLookups!$A$43:$B$44,2,FALSE)-P$3),$G86,$K86),"")</f>
        <v/>
      </c>
      <c r="Q86" s="90" t="str">
        <f>IF(AND($B86&gt;0,$C86&gt;0,$D86&gt;0,NOT(ISBLANK($H86))),_xlfn.NORM.INV(ABS(VLOOKUP($M$1,VLookups!$A$43:$B$44,2,FALSE)-Q$3),$G86,$K86),"")</f>
        <v/>
      </c>
      <c r="R86" s="89" t="str">
        <f>IF(AND($B86&gt;0,$C86&gt;0,$D86&gt;0,NOT(ISBLANK($H86))),_xlfn.NORM.INV(ABS(VLOOKUP($M$1,VLookups!$A$43:$B$44,2,FALSE)-R$3),$G86,$K86),"")</f>
        <v/>
      </c>
      <c r="S86" s="90" t="str">
        <f>IF(AND($B86&gt;0,$C86&gt;0,$D86&gt;0,NOT(ISBLANK($H86))),_xlfn.NORM.INV(ABS(VLOOKUP($M$1,VLookups!$A$43:$B$44,2,FALSE)-S$3),$G86,$K86),"")</f>
        <v/>
      </c>
      <c r="T86" s="89" t="str">
        <f>IF(AND($B86&gt;0,$C86&gt;0,$D86&gt;0,NOT(ISBLANK($H86))),_xlfn.NORM.INV(ABS(VLOOKUP($M$1,VLookups!$A$43:$B$44,2,FALSE)-T$3),$G86,$K86),"")</f>
        <v/>
      </c>
      <c r="U86" s="5"/>
      <c r="V86" s="164" t="str">
        <f t="shared" si="687"/>
        <v/>
      </c>
      <c r="W86" s="47" t="str">
        <f t="shared" si="688"/>
        <v/>
      </c>
      <c r="X86" s="47" t="str">
        <f t="shared" ref="X86:CI89" si="710">IF(ISNONTEXT($V86),Y86-$V86,"")</f>
        <v/>
      </c>
      <c r="Y86" s="47" t="str">
        <f t="shared" si="710"/>
        <v/>
      </c>
      <c r="Z86" s="47" t="str">
        <f t="shared" si="710"/>
        <v/>
      </c>
      <c r="AA86" s="47" t="str">
        <f t="shared" si="710"/>
        <v/>
      </c>
      <c r="AB86" s="47" t="str">
        <f t="shared" si="710"/>
        <v/>
      </c>
      <c r="AC86" s="47" t="str">
        <f t="shared" si="710"/>
        <v/>
      </c>
      <c r="AD86" s="47" t="str">
        <f t="shared" si="710"/>
        <v/>
      </c>
      <c r="AE86" s="47" t="str">
        <f t="shared" si="710"/>
        <v/>
      </c>
      <c r="AF86" s="47" t="str">
        <f t="shared" si="710"/>
        <v/>
      </c>
      <c r="AG86" s="47" t="str">
        <f t="shared" si="710"/>
        <v/>
      </c>
      <c r="AH86" s="47" t="str">
        <f t="shared" si="710"/>
        <v/>
      </c>
      <c r="AI86" s="47" t="str">
        <f t="shared" si="710"/>
        <v/>
      </c>
      <c r="AJ86" s="47" t="str">
        <f t="shared" si="710"/>
        <v/>
      </c>
      <c r="AK86" s="47" t="str">
        <f t="shared" si="710"/>
        <v/>
      </c>
      <c r="AL86" s="47" t="str">
        <f t="shared" si="710"/>
        <v/>
      </c>
      <c r="AM86" s="47" t="str">
        <f t="shared" si="710"/>
        <v/>
      </c>
      <c r="AN86" s="47" t="str">
        <f t="shared" si="710"/>
        <v/>
      </c>
      <c r="AO86" s="47" t="str">
        <f t="shared" si="710"/>
        <v/>
      </c>
      <c r="AP86" s="47" t="str">
        <f t="shared" si="710"/>
        <v/>
      </c>
      <c r="AQ86" s="47" t="str">
        <f t="shared" si="710"/>
        <v/>
      </c>
      <c r="AR86" s="47" t="str">
        <f t="shared" si="710"/>
        <v/>
      </c>
      <c r="AS86" s="47" t="str">
        <f t="shared" si="710"/>
        <v/>
      </c>
      <c r="AT86" s="47" t="str">
        <f t="shared" si="710"/>
        <v/>
      </c>
      <c r="AU86" s="47" t="str">
        <f t="shared" si="710"/>
        <v/>
      </c>
      <c r="AV86" s="47" t="str">
        <f t="shared" si="710"/>
        <v/>
      </c>
      <c r="AW86" s="47" t="str">
        <f t="shared" si="710"/>
        <v/>
      </c>
      <c r="AX86" s="47" t="str">
        <f t="shared" si="710"/>
        <v/>
      </c>
      <c r="AY86" s="47" t="str">
        <f t="shared" si="710"/>
        <v/>
      </c>
      <c r="AZ86" s="47" t="str">
        <f t="shared" si="710"/>
        <v/>
      </c>
      <c r="BA86" s="47" t="str">
        <f t="shared" si="710"/>
        <v/>
      </c>
      <c r="BB86" s="47" t="str">
        <f t="shared" si="710"/>
        <v/>
      </c>
      <c r="BC86" s="47" t="str">
        <f t="shared" si="710"/>
        <v/>
      </c>
      <c r="BD86" s="47" t="str">
        <f t="shared" si="710"/>
        <v/>
      </c>
      <c r="BE86" s="47" t="str">
        <f t="shared" si="710"/>
        <v/>
      </c>
      <c r="BF86" s="47" t="str">
        <f t="shared" si="710"/>
        <v/>
      </c>
      <c r="BG86" s="47" t="str">
        <f t="shared" si="710"/>
        <v/>
      </c>
      <c r="BH86" s="47" t="str">
        <f t="shared" si="710"/>
        <v/>
      </c>
      <c r="BI86" s="47" t="str">
        <f t="shared" si="710"/>
        <v/>
      </c>
      <c r="BJ86" s="47" t="str">
        <f t="shared" si="710"/>
        <v/>
      </c>
      <c r="BK86" s="47" t="str">
        <f t="shared" si="710"/>
        <v/>
      </c>
      <c r="BL86" s="47" t="str">
        <f t="shared" si="710"/>
        <v/>
      </c>
      <c r="BM86" s="47" t="str">
        <f t="shared" si="710"/>
        <v/>
      </c>
      <c r="BN86" s="47" t="str">
        <f t="shared" si="710"/>
        <v/>
      </c>
      <c r="BO86" s="47" t="str">
        <f t="shared" si="710"/>
        <v/>
      </c>
      <c r="BP86" s="47" t="str">
        <f t="shared" si="710"/>
        <v/>
      </c>
      <c r="BQ86" s="47" t="str">
        <f t="shared" si="710"/>
        <v/>
      </c>
      <c r="BR86" s="47" t="str">
        <f t="shared" si="710"/>
        <v/>
      </c>
      <c r="BS86" s="47" t="str">
        <f t="shared" si="710"/>
        <v/>
      </c>
      <c r="BT86" s="47" t="str">
        <f t="shared" si="710"/>
        <v/>
      </c>
      <c r="BU86" s="47" t="str">
        <f t="shared" si="710"/>
        <v/>
      </c>
      <c r="BV86" s="47" t="str">
        <f t="shared" si="710"/>
        <v/>
      </c>
      <c r="BW86" s="47" t="str">
        <f t="shared" si="710"/>
        <v/>
      </c>
      <c r="BX86" s="47" t="str">
        <f t="shared" si="710"/>
        <v/>
      </c>
      <c r="BY86" s="47" t="str">
        <f t="shared" si="710"/>
        <v/>
      </c>
      <c r="BZ86" s="47" t="str">
        <f t="shared" si="710"/>
        <v/>
      </c>
      <c r="CA86" s="47" t="str">
        <f t="shared" si="710"/>
        <v/>
      </c>
      <c r="CB86" s="47" t="str">
        <f t="shared" si="710"/>
        <v/>
      </c>
      <c r="CC86" s="47" t="str">
        <f t="shared" si="710"/>
        <v/>
      </c>
      <c r="CD86" s="47" t="str">
        <f t="shared" si="710"/>
        <v/>
      </c>
      <c r="CE86" s="47" t="str">
        <f t="shared" si="710"/>
        <v/>
      </c>
      <c r="CF86" s="47" t="str">
        <f t="shared" si="710"/>
        <v/>
      </c>
      <c r="CG86" s="47" t="str">
        <f t="shared" si="710"/>
        <v/>
      </c>
      <c r="CH86" s="47" t="str">
        <f t="shared" si="710"/>
        <v/>
      </c>
      <c r="CI86" s="47" t="str">
        <f t="shared" si="710"/>
        <v/>
      </c>
      <c r="CJ86" s="47" t="str">
        <f t="shared" si="708"/>
        <v/>
      </c>
      <c r="CK86" s="47" t="str">
        <f t="shared" si="708"/>
        <v/>
      </c>
      <c r="CL86" s="47" t="str">
        <f t="shared" si="708"/>
        <v/>
      </c>
      <c r="CM86" s="47" t="str">
        <f t="shared" si="708"/>
        <v/>
      </c>
      <c r="CN86" s="47" t="str">
        <f t="shared" si="708"/>
        <v/>
      </c>
      <c r="CO86" s="47" t="str">
        <f t="shared" si="708"/>
        <v/>
      </c>
      <c r="CP86" s="47" t="str">
        <f t="shared" si="708"/>
        <v/>
      </c>
      <c r="CQ86" s="47" t="str">
        <f t="shared" si="708"/>
        <v/>
      </c>
      <c r="CR86" s="47" t="str">
        <f t="shared" si="708"/>
        <v/>
      </c>
      <c r="CS86" s="47" t="str">
        <f t="shared" si="708"/>
        <v/>
      </c>
      <c r="CT86" s="47" t="str">
        <f t="shared" si="708"/>
        <v/>
      </c>
      <c r="CU86" s="47" t="str">
        <f t="shared" si="708"/>
        <v/>
      </c>
      <c r="CV86" s="47" t="str">
        <f t="shared" si="708"/>
        <v/>
      </c>
      <c r="CW86" s="47" t="str">
        <f t="shared" si="708"/>
        <v/>
      </c>
      <c r="CX86" s="47" t="str">
        <f t="shared" si="708"/>
        <v/>
      </c>
      <c r="CY86" s="47" t="str">
        <f t="shared" si="708"/>
        <v/>
      </c>
      <c r="CZ86" s="47" t="str">
        <f t="shared" si="708"/>
        <v/>
      </c>
      <c r="DA86" s="47" t="str">
        <f t="shared" si="708"/>
        <v/>
      </c>
      <c r="DB86" s="47" t="str">
        <f t="shared" si="708"/>
        <v/>
      </c>
      <c r="DC86" s="47" t="str">
        <f t="shared" si="708"/>
        <v/>
      </c>
      <c r="DD86" s="47" t="str">
        <f t="shared" si="708"/>
        <v/>
      </c>
      <c r="DE86" s="47" t="str">
        <f t="shared" si="708"/>
        <v/>
      </c>
      <c r="DF86" s="47" t="str">
        <f t="shared" si="708"/>
        <v/>
      </c>
      <c r="DG86" s="47" t="str">
        <f t="shared" si="708"/>
        <v/>
      </c>
      <c r="DH86" s="47" t="str">
        <f t="shared" si="708"/>
        <v/>
      </c>
      <c r="DI86" s="47" t="str">
        <f t="shared" si="708"/>
        <v/>
      </c>
      <c r="DJ86" s="47" t="str">
        <f t="shared" si="708"/>
        <v/>
      </c>
      <c r="DK86" s="47" t="str">
        <f t="shared" si="708"/>
        <v/>
      </c>
      <c r="DL86" s="47" t="str">
        <f t="shared" si="708"/>
        <v/>
      </c>
      <c r="DM86" s="47" t="str">
        <f t="shared" si="708"/>
        <v/>
      </c>
      <c r="DN86" s="47" t="str">
        <f t="shared" si="708"/>
        <v/>
      </c>
      <c r="DO86" s="47" t="str">
        <f t="shared" si="708"/>
        <v/>
      </c>
      <c r="DP86" s="47" t="str">
        <f t="shared" si="708"/>
        <v/>
      </c>
      <c r="DQ86" s="47" t="str">
        <f t="shared" si="708"/>
        <v/>
      </c>
      <c r="DR86" s="47" t="str">
        <f t="shared" si="708"/>
        <v/>
      </c>
      <c r="DS86" s="179" t="str">
        <f t="shared" si="690"/>
        <v/>
      </c>
      <c r="DT86" s="47" t="str">
        <f t="shared" si="691"/>
        <v/>
      </c>
      <c r="DU86" s="47" t="str">
        <f t="shared" ref="DU86:GF89" si="711">IF(ISNONTEXT($V86),DT86+$V86,"")</f>
        <v/>
      </c>
      <c r="DV86" s="47" t="str">
        <f t="shared" si="711"/>
        <v/>
      </c>
      <c r="DW86" s="47" t="str">
        <f t="shared" si="711"/>
        <v/>
      </c>
      <c r="DX86" s="47" t="str">
        <f t="shared" si="711"/>
        <v/>
      </c>
      <c r="DY86" s="47" t="str">
        <f t="shared" si="711"/>
        <v/>
      </c>
      <c r="DZ86" s="47" t="str">
        <f t="shared" si="711"/>
        <v/>
      </c>
      <c r="EA86" s="47" t="str">
        <f t="shared" si="711"/>
        <v/>
      </c>
      <c r="EB86" s="47" t="str">
        <f t="shared" si="711"/>
        <v/>
      </c>
      <c r="EC86" s="47" t="str">
        <f t="shared" si="711"/>
        <v/>
      </c>
      <c r="ED86" s="47" t="str">
        <f t="shared" si="711"/>
        <v/>
      </c>
      <c r="EE86" s="47" t="str">
        <f t="shared" si="711"/>
        <v/>
      </c>
      <c r="EF86" s="47" t="str">
        <f t="shared" si="711"/>
        <v/>
      </c>
      <c r="EG86" s="47" t="str">
        <f t="shared" si="711"/>
        <v/>
      </c>
      <c r="EH86" s="47" t="str">
        <f t="shared" si="711"/>
        <v/>
      </c>
      <c r="EI86" s="47" t="str">
        <f t="shared" si="711"/>
        <v/>
      </c>
      <c r="EJ86" s="47" t="str">
        <f t="shared" si="711"/>
        <v/>
      </c>
      <c r="EK86" s="47" t="str">
        <f t="shared" si="711"/>
        <v/>
      </c>
      <c r="EL86" s="47" t="str">
        <f t="shared" si="711"/>
        <v/>
      </c>
      <c r="EM86" s="47" t="str">
        <f t="shared" si="711"/>
        <v/>
      </c>
      <c r="EN86" s="47" t="str">
        <f t="shared" si="711"/>
        <v/>
      </c>
      <c r="EO86" s="47" t="str">
        <f t="shared" si="711"/>
        <v/>
      </c>
      <c r="EP86" s="47" t="str">
        <f t="shared" si="711"/>
        <v/>
      </c>
      <c r="EQ86" s="47" t="str">
        <f t="shared" si="711"/>
        <v/>
      </c>
      <c r="ER86" s="47" t="str">
        <f t="shared" si="711"/>
        <v/>
      </c>
      <c r="ES86" s="47" t="str">
        <f t="shared" si="711"/>
        <v/>
      </c>
      <c r="ET86" s="47" t="str">
        <f t="shared" si="711"/>
        <v/>
      </c>
      <c r="EU86" s="47" t="str">
        <f t="shared" si="711"/>
        <v/>
      </c>
      <c r="EV86" s="47" t="str">
        <f t="shared" si="711"/>
        <v/>
      </c>
      <c r="EW86" s="47" t="str">
        <f t="shared" si="711"/>
        <v/>
      </c>
      <c r="EX86" s="47" t="str">
        <f t="shared" si="711"/>
        <v/>
      </c>
      <c r="EY86" s="47" t="str">
        <f t="shared" si="711"/>
        <v/>
      </c>
      <c r="EZ86" s="47" t="str">
        <f t="shared" si="711"/>
        <v/>
      </c>
      <c r="FA86" s="47" t="str">
        <f t="shared" si="711"/>
        <v/>
      </c>
      <c r="FB86" s="47" t="str">
        <f t="shared" si="711"/>
        <v/>
      </c>
      <c r="FC86" s="47" t="str">
        <f t="shared" si="711"/>
        <v/>
      </c>
      <c r="FD86" s="47" t="str">
        <f t="shared" si="711"/>
        <v/>
      </c>
      <c r="FE86" s="47" t="str">
        <f t="shared" si="711"/>
        <v/>
      </c>
      <c r="FF86" s="47" t="str">
        <f t="shared" si="711"/>
        <v/>
      </c>
      <c r="FG86" s="47" t="str">
        <f t="shared" si="711"/>
        <v/>
      </c>
      <c r="FH86" s="47" t="str">
        <f t="shared" si="711"/>
        <v/>
      </c>
      <c r="FI86" s="47" t="str">
        <f t="shared" si="711"/>
        <v/>
      </c>
      <c r="FJ86" s="47" t="str">
        <f t="shared" si="711"/>
        <v/>
      </c>
      <c r="FK86" s="47" t="str">
        <f t="shared" si="711"/>
        <v/>
      </c>
      <c r="FL86" s="47" t="str">
        <f t="shared" si="711"/>
        <v/>
      </c>
      <c r="FM86" s="47" t="str">
        <f t="shared" si="711"/>
        <v/>
      </c>
      <c r="FN86" s="47" t="str">
        <f t="shared" si="711"/>
        <v/>
      </c>
      <c r="FO86" s="47" t="str">
        <f t="shared" si="711"/>
        <v/>
      </c>
      <c r="FP86" s="47" t="str">
        <f t="shared" si="711"/>
        <v/>
      </c>
      <c r="FQ86" s="47" t="str">
        <f t="shared" si="711"/>
        <v/>
      </c>
      <c r="FR86" s="47" t="str">
        <f t="shared" si="711"/>
        <v/>
      </c>
      <c r="FS86" s="47" t="str">
        <f t="shared" si="711"/>
        <v/>
      </c>
      <c r="FT86" s="47" t="str">
        <f t="shared" si="711"/>
        <v/>
      </c>
      <c r="FU86" s="47" t="str">
        <f t="shared" si="711"/>
        <v/>
      </c>
      <c r="FV86" s="47" t="str">
        <f t="shared" si="711"/>
        <v/>
      </c>
      <c r="FW86" s="47" t="str">
        <f t="shared" si="711"/>
        <v/>
      </c>
      <c r="FX86" s="47" t="str">
        <f t="shared" si="711"/>
        <v/>
      </c>
      <c r="FY86" s="47" t="str">
        <f t="shared" si="711"/>
        <v/>
      </c>
      <c r="FZ86" s="47" t="str">
        <f t="shared" si="711"/>
        <v/>
      </c>
      <c r="GA86" s="47" t="str">
        <f t="shared" si="711"/>
        <v/>
      </c>
      <c r="GB86" s="47" t="str">
        <f t="shared" si="711"/>
        <v/>
      </c>
      <c r="GC86" s="47" t="str">
        <f t="shared" si="711"/>
        <v/>
      </c>
      <c r="GD86" s="47" t="str">
        <f t="shared" si="711"/>
        <v/>
      </c>
      <c r="GE86" s="47" t="str">
        <f t="shared" si="711"/>
        <v/>
      </c>
      <c r="GF86" s="47" t="str">
        <f t="shared" si="711"/>
        <v/>
      </c>
      <c r="GG86" s="47" t="str">
        <f t="shared" si="709"/>
        <v/>
      </c>
      <c r="GH86" s="47" t="str">
        <f t="shared" si="709"/>
        <v/>
      </c>
      <c r="GI86" s="47" t="str">
        <f t="shared" si="709"/>
        <v/>
      </c>
      <c r="GJ86" s="47" t="str">
        <f t="shared" si="709"/>
        <v/>
      </c>
      <c r="GK86" s="47" t="str">
        <f t="shared" si="709"/>
        <v/>
      </c>
      <c r="GL86" s="47" t="str">
        <f t="shared" si="709"/>
        <v/>
      </c>
      <c r="GM86" s="47" t="str">
        <f t="shared" si="709"/>
        <v/>
      </c>
      <c r="GN86" s="47" t="str">
        <f t="shared" si="709"/>
        <v/>
      </c>
      <c r="GO86" s="47" t="str">
        <f t="shared" si="709"/>
        <v/>
      </c>
      <c r="GP86" s="47" t="str">
        <f t="shared" si="709"/>
        <v/>
      </c>
      <c r="GQ86" s="47" t="str">
        <f t="shared" si="709"/>
        <v/>
      </c>
      <c r="GR86" s="47" t="str">
        <f t="shared" si="709"/>
        <v/>
      </c>
      <c r="GS86" s="47" t="str">
        <f t="shared" si="709"/>
        <v/>
      </c>
      <c r="GT86" s="47" t="str">
        <f t="shared" si="709"/>
        <v/>
      </c>
      <c r="GU86" s="47" t="str">
        <f t="shared" si="709"/>
        <v/>
      </c>
      <c r="GV86" s="47" t="str">
        <f t="shared" si="709"/>
        <v/>
      </c>
      <c r="GW86" s="47" t="str">
        <f t="shared" si="709"/>
        <v/>
      </c>
      <c r="GX86" s="47" t="str">
        <f t="shared" si="709"/>
        <v/>
      </c>
      <c r="GY86" s="47" t="str">
        <f t="shared" si="709"/>
        <v/>
      </c>
      <c r="GZ86" s="47" t="str">
        <f t="shared" si="709"/>
        <v/>
      </c>
      <c r="HA86" s="47" t="str">
        <f t="shared" si="709"/>
        <v/>
      </c>
      <c r="HB86" s="47" t="str">
        <f t="shared" si="709"/>
        <v/>
      </c>
      <c r="HC86" s="47" t="str">
        <f t="shared" si="709"/>
        <v/>
      </c>
      <c r="HD86" s="47" t="str">
        <f t="shared" si="709"/>
        <v/>
      </c>
      <c r="HE86" s="47" t="str">
        <f t="shared" si="709"/>
        <v/>
      </c>
      <c r="HF86" s="47" t="str">
        <f t="shared" si="709"/>
        <v/>
      </c>
      <c r="HG86" s="47" t="str">
        <f t="shared" si="709"/>
        <v/>
      </c>
      <c r="HH86" s="47" t="str">
        <f t="shared" si="709"/>
        <v/>
      </c>
      <c r="HI86" s="47" t="str">
        <f t="shared" si="709"/>
        <v/>
      </c>
      <c r="HJ86" s="47" t="str">
        <f t="shared" si="709"/>
        <v/>
      </c>
      <c r="HK86" s="47" t="str">
        <f t="shared" si="709"/>
        <v/>
      </c>
      <c r="HL86" s="47" t="str">
        <f t="shared" si="709"/>
        <v/>
      </c>
      <c r="HM86" s="47" t="str">
        <f t="shared" si="709"/>
        <v/>
      </c>
      <c r="HN86" s="47" t="str">
        <f t="shared" si="709"/>
        <v/>
      </c>
      <c r="HO86" s="47" t="str">
        <f t="shared" si="709"/>
        <v/>
      </c>
      <c r="HP86" s="165" t="e">
        <f t="shared" si="483"/>
        <v>#N/A</v>
      </c>
      <c r="HQ86" s="165" t="e">
        <f t="shared" si="484"/>
        <v>#N/A</v>
      </c>
      <c r="HR86" s="165" t="e">
        <f t="shared" si="485"/>
        <v>#N/A</v>
      </c>
      <c r="HS86" s="165" t="e">
        <f t="shared" si="486"/>
        <v>#N/A</v>
      </c>
      <c r="HT86" s="165" t="e">
        <f t="shared" si="487"/>
        <v>#N/A</v>
      </c>
      <c r="HU86" s="165" t="e">
        <f t="shared" si="488"/>
        <v>#N/A</v>
      </c>
      <c r="HV86" s="165" t="e">
        <f t="shared" si="489"/>
        <v>#N/A</v>
      </c>
      <c r="HW86" s="165" t="e">
        <f t="shared" si="490"/>
        <v>#N/A</v>
      </c>
      <c r="HX86" s="165" t="e">
        <f t="shared" si="491"/>
        <v>#N/A</v>
      </c>
      <c r="HY86" s="165" t="e">
        <f t="shared" si="492"/>
        <v>#N/A</v>
      </c>
      <c r="HZ86" s="165" t="e">
        <f t="shared" si="493"/>
        <v>#N/A</v>
      </c>
      <c r="IA86" s="165" t="e">
        <f t="shared" si="494"/>
        <v>#N/A</v>
      </c>
      <c r="IB86" s="165" t="e">
        <f t="shared" si="495"/>
        <v>#N/A</v>
      </c>
      <c r="IC86" s="165" t="e">
        <f t="shared" si="496"/>
        <v>#N/A</v>
      </c>
      <c r="ID86" s="165" t="e">
        <f t="shared" si="497"/>
        <v>#N/A</v>
      </c>
      <c r="IE86" s="165" t="e">
        <f t="shared" si="498"/>
        <v>#N/A</v>
      </c>
      <c r="IF86" s="165" t="e">
        <f t="shared" si="499"/>
        <v>#N/A</v>
      </c>
      <c r="IG86" s="165" t="e">
        <f t="shared" si="500"/>
        <v>#N/A</v>
      </c>
      <c r="IH86" s="165" t="e">
        <f t="shared" si="501"/>
        <v>#N/A</v>
      </c>
      <c r="II86" s="165" t="e">
        <f t="shared" si="502"/>
        <v>#N/A</v>
      </c>
      <c r="IJ86" s="165" t="e">
        <f t="shared" si="503"/>
        <v>#N/A</v>
      </c>
      <c r="IK86" s="165" t="e">
        <f t="shared" si="504"/>
        <v>#N/A</v>
      </c>
      <c r="IL86" s="165" t="e">
        <f t="shared" si="505"/>
        <v>#N/A</v>
      </c>
      <c r="IM86" s="165" t="e">
        <f t="shared" si="506"/>
        <v>#N/A</v>
      </c>
      <c r="IN86" s="165" t="e">
        <f t="shared" si="507"/>
        <v>#N/A</v>
      </c>
      <c r="IO86" s="165" t="e">
        <f t="shared" si="508"/>
        <v>#N/A</v>
      </c>
      <c r="IP86" s="165" t="e">
        <f t="shared" si="509"/>
        <v>#N/A</v>
      </c>
      <c r="IQ86" s="165" t="e">
        <f t="shared" si="510"/>
        <v>#N/A</v>
      </c>
      <c r="IR86" s="165" t="e">
        <f t="shared" si="511"/>
        <v>#N/A</v>
      </c>
      <c r="IS86" s="165" t="e">
        <f t="shared" si="512"/>
        <v>#N/A</v>
      </c>
      <c r="IT86" s="165" t="e">
        <f t="shared" si="513"/>
        <v>#N/A</v>
      </c>
      <c r="IU86" s="165" t="e">
        <f t="shared" si="514"/>
        <v>#N/A</v>
      </c>
      <c r="IV86" s="165" t="e">
        <f t="shared" si="515"/>
        <v>#N/A</v>
      </c>
      <c r="IW86" s="165" t="e">
        <f t="shared" si="516"/>
        <v>#N/A</v>
      </c>
      <c r="IX86" s="165" t="e">
        <f t="shared" si="517"/>
        <v>#N/A</v>
      </c>
      <c r="IY86" s="165" t="e">
        <f t="shared" si="518"/>
        <v>#N/A</v>
      </c>
      <c r="IZ86" s="165" t="e">
        <f t="shared" si="519"/>
        <v>#N/A</v>
      </c>
      <c r="JA86" s="165" t="e">
        <f t="shared" si="520"/>
        <v>#N/A</v>
      </c>
      <c r="JB86" s="165" t="e">
        <f t="shared" si="521"/>
        <v>#N/A</v>
      </c>
      <c r="JC86" s="165" t="e">
        <f t="shared" si="522"/>
        <v>#N/A</v>
      </c>
      <c r="JD86" s="165" t="e">
        <f t="shared" si="523"/>
        <v>#N/A</v>
      </c>
      <c r="JE86" s="165" t="e">
        <f t="shared" si="524"/>
        <v>#N/A</v>
      </c>
      <c r="JF86" s="165" t="e">
        <f t="shared" si="525"/>
        <v>#N/A</v>
      </c>
      <c r="JG86" s="165" t="e">
        <f t="shared" si="526"/>
        <v>#N/A</v>
      </c>
      <c r="JH86" s="165" t="e">
        <f t="shared" si="527"/>
        <v>#N/A</v>
      </c>
      <c r="JI86" s="165" t="e">
        <f t="shared" si="528"/>
        <v>#N/A</v>
      </c>
      <c r="JJ86" s="165" t="e">
        <f t="shared" si="529"/>
        <v>#N/A</v>
      </c>
      <c r="JK86" s="165" t="e">
        <f t="shared" si="530"/>
        <v>#N/A</v>
      </c>
      <c r="JL86" s="165" t="e">
        <f t="shared" si="531"/>
        <v>#N/A</v>
      </c>
      <c r="JM86" s="165" t="e">
        <f t="shared" si="532"/>
        <v>#N/A</v>
      </c>
      <c r="JN86" s="165" t="e">
        <f t="shared" si="533"/>
        <v>#N/A</v>
      </c>
      <c r="JO86" s="165" t="e">
        <f t="shared" si="534"/>
        <v>#N/A</v>
      </c>
      <c r="JP86" s="165" t="e">
        <f t="shared" si="535"/>
        <v>#N/A</v>
      </c>
      <c r="JQ86" s="165" t="e">
        <f t="shared" si="536"/>
        <v>#N/A</v>
      </c>
      <c r="JR86" s="165" t="e">
        <f t="shared" si="537"/>
        <v>#N/A</v>
      </c>
      <c r="JS86" s="165" t="e">
        <f t="shared" si="538"/>
        <v>#N/A</v>
      </c>
      <c r="JT86" s="165" t="e">
        <f t="shared" si="539"/>
        <v>#N/A</v>
      </c>
      <c r="JU86" s="165" t="e">
        <f t="shared" si="540"/>
        <v>#N/A</v>
      </c>
      <c r="JV86" s="165" t="e">
        <f t="shared" si="541"/>
        <v>#N/A</v>
      </c>
      <c r="JW86" s="165" t="e">
        <f t="shared" si="542"/>
        <v>#N/A</v>
      </c>
      <c r="JX86" s="165" t="e">
        <f t="shared" si="543"/>
        <v>#N/A</v>
      </c>
      <c r="JY86" s="165" t="e">
        <f t="shared" si="544"/>
        <v>#N/A</v>
      </c>
      <c r="JZ86" s="165" t="e">
        <f t="shared" si="545"/>
        <v>#N/A</v>
      </c>
      <c r="KA86" s="165" t="e">
        <f t="shared" si="546"/>
        <v>#N/A</v>
      </c>
      <c r="KB86" s="165" t="e">
        <f t="shared" si="547"/>
        <v>#N/A</v>
      </c>
      <c r="KC86" s="165" t="e">
        <f t="shared" si="548"/>
        <v>#N/A</v>
      </c>
      <c r="KD86" s="165" t="e">
        <f t="shared" si="549"/>
        <v>#N/A</v>
      </c>
      <c r="KE86" s="165" t="e">
        <f t="shared" si="550"/>
        <v>#N/A</v>
      </c>
      <c r="KF86" s="165" t="e">
        <f t="shared" si="551"/>
        <v>#N/A</v>
      </c>
      <c r="KG86" s="165" t="e">
        <f t="shared" si="552"/>
        <v>#N/A</v>
      </c>
      <c r="KH86" s="165" t="e">
        <f t="shared" si="553"/>
        <v>#N/A</v>
      </c>
      <c r="KI86" s="165" t="e">
        <f t="shared" si="554"/>
        <v>#N/A</v>
      </c>
      <c r="KJ86" s="165" t="e">
        <f t="shared" si="555"/>
        <v>#N/A</v>
      </c>
      <c r="KK86" s="165" t="e">
        <f t="shared" si="556"/>
        <v>#N/A</v>
      </c>
      <c r="KL86" s="165" t="e">
        <f t="shared" si="557"/>
        <v>#N/A</v>
      </c>
      <c r="KM86" s="165" t="e">
        <f t="shared" si="558"/>
        <v>#N/A</v>
      </c>
      <c r="KN86" s="165" t="e">
        <f t="shared" si="559"/>
        <v>#N/A</v>
      </c>
      <c r="KO86" s="165" t="e">
        <f t="shared" si="560"/>
        <v>#N/A</v>
      </c>
      <c r="KP86" s="165" t="e">
        <f t="shared" si="561"/>
        <v>#N/A</v>
      </c>
      <c r="KQ86" s="165" t="e">
        <f t="shared" si="562"/>
        <v>#N/A</v>
      </c>
      <c r="KR86" s="165" t="e">
        <f t="shared" si="563"/>
        <v>#N/A</v>
      </c>
      <c r="KS86" s="165" t="e">
        <f t="shared" si="564"/>
        <v>#N/A</v>
      </c>
      <c r="KT86" s="165" t="e">
        <f t="shared" si="565"/>
        <v>#N/A</v>
      </c>
      <c r="KU86" s="165" t="e">
        <f t="shared" si="566"/>
        <v>#N/A</v>
      </c>
      <c r="KV86" s="165" t="e">
        <f t="shared" si="567"/>
        <v>#N/A</v>
      </c>
      <c r="KW86" s="165" t="e">
        <f t="shared" si="568"/>
        <v>#N/A</v>
      </c>
      <c r="KX86" s="165" t="e">
        <f t="shared" si="569"/>
        <v>#N/A</v>
      </c>
      <c r="KY86" s="165" t="e">
        <f t="shared" si="570"/>
        <v>#N/A</v>
      </c>
      <c r="KZ86" s="165" t="e">
        <f t="shared" si="571"/>
        <v>#N/A</v>
      </c>
      <c r="LA86" s="165" t="e">
        <f t="shared" si="572"/>
        <v>#N/A</v>
      </c>
      <c r="LB86" s="165" t="e">
        <f t="shared" si="573"/>
        <v>#N/A</v>
      </c>
      <c r="LC86" s="165" t="e">
        <f t="shared" si="574"/>
        <v>#N/A</v>
      </c>
      <c r="LD86" s="165" t="e">
        <f t="shared" si="575"/>
        <v>#N/A</v>
      </c>
      <c r="LE86" s="165" t="e">
        <f t="shared" si="576"/>
        <v>#N/A</v>
      </c>
      <c r="LF86" s="165" t="e">
        <f t="shared" si="577"/>
        <v>#N/A</v>
      </c>
      <c r="LG86" s="165" t="e">
        <f t="shared" si="578"/>
        <v>#N/A</v>
      </c>
      <c r="LH86" s="165" t="e">
        <f t="shared" si="579"/>
        <v>#N/A</v>
      </c>
      <c r="LI86" s="165" t="e">
        <f t="shared" si="580"/>
        <v>#N/A</v>
      </c>
      <c r="LJ86" s="165" t="e">
        <f t="shared" si="581"/>
        <v>#N/A</v>
      </c>
      <c r="LK86" s="165" t="e">
        <f t="shared" si="582"/>
        <v>#N/A</v>
      </c>
      <c r="LL86" s="165" t="e">
        <f t="shared" si="583"/>
        <v>#N/A</v>
      </c>
      <c r="LM86" s="165" t="e">
        <f t="shared" si="584"/>
        <v>#N/A</v>
      </c>
      <c r="LN86" s="165" t="e">
        <f t="shared" si="585"/>
        <v>#N/A</v>
      </c>
      <c r="LO86" s="165" t="e">
        <f t="shared" si="586"/>
        <v>#N/A</v>
      </c>
      <c r="LP86" s="165" t="e">
        <f t="shared" si="587"/>
        <v>#N/A</v>
      </c>
      <c r="LQ86" s="165" t="e">
        <f t="shared" si="588"/>
        <v>#N/A</v>
      </c>
      <c r="LR86" s="165" t="e">
        <f t="shared" si="589"/>
        <v>#N/A</v>
      </c>
      <c r="LS86" s="165" t="e">
        <f t="shared" si="590"/>
        <v>#N/A</v>
      </c>
      <c r="LT86" s="165" t="e">
        <f t="shared" si="591"/>
        <v>#N/A</v>
      </c>
      <c r="LU86" s="165" t="e">
        <f t="shared" si="592"/>
        <v>#N/A</v>
      </c>
      <c r="LV86" s="165" t="e">
        <f t="shared" si="593"/>
        <v>#N/A</v>
      </c>
      <c r="LW86" s="165" t="e">
        <f t="shared" si="594"/>
        <v>#N/A</v>
      </c>
      <c r="LX86" s="165" t="e">
        <f t="shared" si="595"/>
        <v>#N/A</v>
      </c>
      <c r="LY86" s="165" t="e">
        <f t="shared" si="596"/>
        <v>#N/A</v>
      </c>
      <c r="LZ86" s="165" t="e">
        <f t="shared" si="597"/>
        <v>#N/A</v>
      </c>
      <c r="MA86" s="165" t="e">
        <f t="shared" si="598"/>
        <v>#N/A</v>
      </c>
      <c r="MB86" s="165" t="e">
        <f t="shared" si="599"/>
        <v>#N/A</v>
      </c>
      <c r="MC86" s="165" t="e">
        <f t="shared" si="600"/>
        <v>#N/A</v>
      </c>
      <c r="MD86" s="165" t="e">
        <f t="shared" si="601"/>
        <v>#N/A</v>
      </c>
      <c r="ME86" s="165" t="e">
        <f t="shared" si="602"/>
        <v>#N/A</v>
      </c>
      <c r="MF86" s="165" t="e">
        <f t="shared" si="603"/>
        <v>#N/A</v>
      </c>
      <c r="MG86" s="165" t="e">
        <f t="shared" si="604"/>
        <v>#N/A</v>
      </c>
      <c r="MH86" s="165" t="e">
        <f t="shared" si="605"/>
        <v>#N/A</v>
      </c>
      <c r="MI86" s="165" t="e">
        <f t="shared" si="606"/>
        <v>#N/A</v>
      </c>
      <c r="MJ86" s="165" t="e">
        <f t="shared" si="607"/>
        <v>#N/A</v>
      </c>
      <c r="MK86" s="165" t="e">
        <f t="shared" si="608"/>
        <v>#N/A</v>
      </c>
      <c r="ML86" s="165" t="e">
        <f t="shared" si="609"/>
        <v>#N/A</v>
      </c>
      <c r="MM86" s="165" t="e">
        <f t="shared" si="610"/>
        <v>#N/A</v>
      </c>
      <c r="MN86" s="165" t="e">
        <f t="shared" si="611"/>
        <v>#N/A</v>
      </c>
      <c r="MO86" s="165" t="e">
        <f t="shared" si="612"/>
        <v>#N/A</v>
      </c>
      <c r="MP86" s="165" t="e">
        <f t="shared" si="613"/>
        <v>#N/A</v>
      </c>
      <c r="MQ86" s="165" t="e">
        <f t="shared" si="614"/>
        <v>#N/A</v>
      </c>
      <c r="MR86" s="165" t="e">
        <f t="shared" si="615"/>
        <v>#N/A</v>
      </c>
      <c r="MS86" s="165" t="e">
        <f t="shared" si="616"/>
        <v>#N/A</v>
      </c>
      <c r="MT86" s="165" t="e">
        <f t="shared" si="617"/>
        <v>#N/A</v>
      </c>
      <c r="MU86" s="165" t="e">
        <f t="shared" si="618"/>
        <v>#N/A</v>
      </c>
      <c r="MV86" s="165" t="e">
        <f t="shared" si="619"/>
        <v>#N/A</v>
      </c>
      <c r="MW86" s="165" t="e">
        <f t="shared" si="620"/>
        <v>#N/A</v>
      </c>
      <c r="MX86" s="165" t="e">
        <f t="shared" si="621"/>
        <v>#N/A</v>
      </c>
      <c r="MY86" s="165" t="e">
        <f t="shared" si="622"/>
        <v>#N/A</v>
      </c>
      <c r="MZ86" s="165" t="e">
        <f t="shared" si="623"/>
        <v>#N/A</v>
      </c>
      <c r="NA86" s="165" t="e">
        <f t="shared" si="624"/>
        <v>#N/A</v>
      </c>
      <c r="NB86" s="165" t="e">
        <f t="shared" si="625"/>
        <v>#N/A</v>
      </c>
      <c r="NC86" s="165" t="e">
        <f t="shared" si="626"/>
        <v>#N/A</v>
      </c>
      <c r="ND86" s="165" t="e">
        <f t="shared" si="627"/>
        <v>#N/A</v>
      </c>
      <c r="NE86" s="165" t="e">
        <f t="shared" si="628"/>
        <v>#N/A</v>
      </c>
      <c r="NF86" s="165" t="e">
        <f t="shared" si="629"/>
        <v>#N/A</v>
      </c>
      <c r="NG86" s="165" t="e">
        <f t="shared" si="630"/>
        <v>#N/A</v>
      </c>
      <c r="NH86" s="165" t="e">
        <f t="shared" si="631"/>
        <v>#N/A</v>
      </c>
      <c r="NI86" s="165" t="e">
        <f t="shared" si="632"/>
        <v>#N/A</v>
      </c>
      <c r="NJ86" s="165" t="e">
        <f t="shared" si="633"/>
        <v>#N/A</v>
      </c>
      <c r="NK86" s="165" t="e">
        <f t="shared" si="634"/>
        <v>#N/A</v>
      </c>
      <c r="NL86" s="165" t="e">
        <f t="shared" si="635"/>
        <v>#N/A</v>
      </c>
      <c r="NM86" s="165" t="e">
        <f t="shared" si="636"/>
        <v>#N/A</v>
      </c>
      <c r="NN86" s="165" t="e">
        <f t="shared" si="637"/>
        <v>#N/A</v>
      </c>
      <c r="NO86" s="165" t="e">
        <f t="shared" si="638"/>
        <v>#N/A</v>
      </c>
      <c r="NP86" s="165" t="e">
        <f t="shared" si="639"/>
        <v>#N/A</v>
      </c>
      <c r="NQ86" s="165" t="e">
        <f t="shared" si="640"/>
        <v>#N/A</v>
      </c>
      <c r="NR86" s="165" t="e">
        <f t="shared" si="641"/>
        <v>#N/A</v>
      </c>
      <c r="NS86" s="165" t="e">
        <f t="shared" si="642"/>
        <v>#N/A</v>
      </c>
      <c r="NT86" s="165" t="e">
        <f t="shared" si="643"/>
        <v>#N/A</v>
      </c>
      <c r="NU86" s="165" t="e">
        <f t="shared" si="644"/>
        <v>#N/A</v>
      </c>
      <c r="NV86" s="165" t="e">
        <f t="shared" si="645"/>
        <v>#N/A</v>
      </c>
      <c r="NW86" s="165" t="e">
        <f t="shared" si="646"/>
        <v>#N/A</v>
      </c>
      <c r="NX86" s="165" t="e">
        <f t="shared" si="647"/>
        <v>#N/A</v>
      </c>
      <c r="NY86" s="165" t="e">
        <f t="shared" si="648"/>
        <v>#N/A</v>
      </c>
      <c r="NZ86" s="165" t="e">
        <f t="shared" si="649"/>
        <v>#N/A</v>
      </c>
      <c r="OA86" s="165" t="e">
        <f t="shared" si="650"/>
        <v>#N/A</v>
      </c>
      <c r="OB86" s="165" t="e">
        <f t="shared" si="651"/>
        <v>#N/A</v>
      </c>
      <c r="OC86" s="165" t="e">
        <f t="shared" si="652"/>
        <v>#N/A</v>
      </c>
      <c r="OD86" s="165" t="e">
        <f t="shared" si="653"/>
        <v>#N/A</v>
      </c>
      <c r="OE86" s="165" t="e">
        <f t="shared" si="654"/>
        <v>#N/A</v>
      </c>
      <c r="OF86" s="165" t="e">
        <f t="shared" si="655"/>
        <v>#N/A</v>
      </c>
      <c r="OG86" s="165" t="e">
        <f t="shared" si="656"/>
        <v>#N/A</v>
      </c>
      <c r="OH86" s="165" t="e">
        <f t="shared" si="657"/>
        <v>#N/A</v>
      </c>
      <c r="OI86" s="165" t="e">
        <f t="shared" si="658"/>
        <v>#N/A</v>
      </c>
      <c r="OJ86" s="165" t="e">
        <f t="shared" si="659"/>
        <v>#N/A</v>
      </c>
      <c r="OK86" s="165" t="e">
        <f t="shared" si="660"/>
        <v>#N/A</v>
      </c>
      <c r="OL86" s="165" t="e">
        <f t="shared" si="661"/>
        <v>#N/A</v>
      </c>
      <c r="OM86" s="165" t="e">
        <f t="shared" si="662"/>
        <v>#N/A</v>
      </c>
      <c r="ON86" s="165" t="e">
        <f t="shared" si="663"/>
        <v>#N/A</v>
      </c>
      <c r="OO86" s="165" t="e">
        <f t="shared" si="664"/>
        <v>#N/A</v>
      </c>
      <c r="OP86" s="165" t="e">
        <f t="shared" si="665"/>
        <v>#N/A</v>
      </c>
      <c r="OQ86" s="165" t="e">
        <f t="shared" si="666"/>
        <v>#N/A</v>
      </c>
      <c r="OR86" s="165" t="e">
        <f t="shared" si="667"/>
        <v>#N/A</v>
      </c>
      <c r="OS86" s="165" t="e">
        <f t="shared" si="668"/>
        <v>#N/A</v>
      </c>
      <c r="OT86" s="165" t="e">
        <f t="shared" si="669"/>
        <v>#N/A</v>
      </c>
      <c r="OU86" s="165" t="e">
        <f t="shared" si="670"/>
        <v>#N/A</v>
      </c>
      <c r="OV86" s="165" t="e">
        <f t="shared" si="671"/>
        <v>#N/A</v>
      </c>
      <c r="OW86" s="165" t="e">
        <f t="shared" si="672"/>
        <v>#N/A</v>
      </c>
      <c r="OX86" s="165" t="e">
        <f t="shared" si="673"/>
        <v>#N/A</v>
      </c>
      <c r="OY86" s="165" t="e">
        <f t="shared" si="674"/>
        <v>#N/A</v>
      </c>
      <c r="OZ86" s="165" t="e">
        <f t="shared" si="675"/>
        <v>#N/A</v>
      </c>
      <c r="PA86" s="165" t="e">
        <f t="shared" si="676"/>
        <v>#N/A</v>
      </c>
      <c r="PB86" s="165" t="e">
        <f t="shared" si="677"/>
        <v>#N/A</v>
      </c>
      <c r="PC86" s="165" t="e">
        <f t="shared" si="678"/>
        <v>#N/A</v>
      </c>
      <c r="PD86" s="165" t="e">
        <f t="shared" si="679"/>
        <v>#N/A</v>
      </c>
      <c r="PE86" s="165" t="e">
        <f t="shared" si="680"/>
        <v>#N/A</v>
      </c>
      <c r="PF86" s="165" t="e">
        <f t="shared" si="681"/>
        <v>#N/A</v>
      </c>
      <c r="PG86" s="165" t="e">
        <f t="shared" si="682"/>
        <v>#N/A</v>
      </c>
      <c r="PH86" s="165" t="e">
        <f t="shared" si="683"/>
        <v>#N/A</v>
      </c>
    </row>
    <row r="87" spans="1:424" hidden="1" x14ac:dyDescent="0.45">
      <c r="A87" s="4">
        <v>84</v>
      </c>
      <c r="B87" s="92" t="str">
        <f t="shared" si="684"/>
        <v/>
      </c>
      <c r="C87" s="91"/>
      <c r="D87" s="92" t="str">
        <f t="shared" si="685"/>
        <v/>
      </c>
      <c r="E87" s="120" t="str">
        <f t="shared" si="480"/>
        <v/>
      </c>
      <c r="F87" s="120" t="str">
        <f t="shared" si="481"/>
        <v/>
      </c>
      <c r="G87" s="71" t="str">
        <f t="shared" si="686"/>
        <v/>
      </c>
      <c r="H87" s="23"/>
      <c r="I87" s="55"/>
      <c r="J87" s="298"/>
      <c r="K87" s="72" t="str">
        <f>IF(AND(B87&gt;0,C87&gt;0,D87&gt;0),IF(ISBLANK(J87),IF(ISBLANK(H87),"",(D87-B87)*VLOOKUP(H87,VLookups!$A$4:$B$13,2,FALSE)),J87),"")</f>
        <v/>
      </c>
      <c r="L87" s="73" t="str">
        <f t="shared" si="482"/>
        <v/>
      </c>
      <c r="M87" s="91"/>
      <c r="N87" s="265" t="str">
        <f>IF(AND(M87&gt;0,C87&gt;0,NOT(K87="")),ABS(VLOOKUP($M$1,VLookups!$A$43:$B$44,2,FALSE)-_xlfn.NORM.DIST(M87,G87,K87,TRUE)),"")</f>
        <v/>
      </c>
      <c r="O87" s="90" t="str">
        <f>IF(AND($B87&gt;0,$C87&gt;0,$D87&gt;0,NOT(ISBLANK($H87))),_xlfn.NORM.INV(ABS(VLOOKUP($M$1,VLookups!$A$43:$B$44,2,FALSE)-O$3),$G87,$K87),"")</f>
        <v/>
      </c>
      <c r="P87" s="89" t="str">
        <f>IF(AND($B87&gt;0,$C87&gt;0,$D87&gt;0,NOT(ISBLANK($H87))),_xlfn.NORM.INV(ABS(VLOOKUP($M$1,VLookups!$A$43:$B$44,2,FALSE)-P$3),$G87,$K87),"")</f>
        <v/>
      </c>
      <c r="Q87" s="90" t="str">
        <f>IF(AND($B87&gt;0,$C87&gt;0,$D87&gt;0,NOT(ISBLANK($H87))),_xlfn.NORM.INV(ABS(VLOOKUP($M$1,VLookups!$A$43:$B$44,2,FALSE)-Q$3),$G87,$K87),"")</f>
        <v/>
      </c>
      <c r="R87" s="89" t="str">
        <f>IF(AND($B87&gt;0,$C87&gt;0,$D87&gt;0,NOT(ISBLANK($H87))),_xlfn.NORM.INV(ABS(VLOOKUP($M$1,VLookups!$A$43:$B$44,2,FALSE)-R$3),$G87,$K87),"")</f>
        <v/>
      </c>
      <c r="S87" s="90" t="str">
        <f>IF(AND($B87&gt;0,$C87&gt;0,$D87&gt;0,NOT(ISBLANK($H87))),_xlfn.NORM.INV(ABS(VLOOKUP($M$1,VLookups!$A$43:$B$44,2,FALSE)-S$3),$G87,$K87),"")</f>
        <v/>
      </c>
      <c r="T87" s="89" t="str">
        <f>IF(AND($B87&gt;0,$C87&gt;0,$D87&gt;0,NOT(ISBLANK($H87))),_xlfn.NORM.INV(ABS(VLOOKUP($M$1,VLookups!$A$43:$B$44,2,FALSE)-T$3),$G87,$K87),"")</f>
        <v/>
      </c>
      <c r="U87" s="5"/>
      <c r="V87" s="164" t="str">
        <f t="shared" si="687"/>
        <v/>
      </c>
      <c r="W87" s="47" t="str">
        <f t="shared" si="688"/>
        <v/>
      </c>
      <c r="X87" s="47" t="str">
        <f t="shared" si="710"/>
        <v/>
      </c>
      <c r="Y87" s="47" t="str">
        <f t="shared" si="710"/>
        <v/>
      </c>
      <c r="Z87" s="47" t="str">
        <f t="shared" si="710"/>
        <v/>
      </c>
      <c r="AA87" s="47" t="str">
        <f t="shared" si="710"/>
        <v/>
      </c>
      <c r="AB87" s="47" t="str">
        <f t="shared" si="710"/>
        <v/>
      </c>
      <c r="AC87" s="47" t="str">
        <f t="shared" si="710"/>
        <v/>
      </c>
      <c r="AD87" s="47" t="str">
        <f t="shared" si="710"/>
        <v/>
      </c>
      <c r="AE87" s="47" t="str">
        <f t="shared" si="710"/>
        <v/>
      </c>
      <c r="AF87" s="47" t="str">
        <f t="shared" si="710"/>
        <v/>
      </c>
      <c r="AG87" s="47" t="str">
        <f t="shared" si="710"/>
        <v/>
      </c>
      <c r="AH87" s="47" t="str">
        <f t="shared" si="710"/>
        <v/>
      </c>
      <c r="AI87" s="47" t="str">
        <f t="shared" si="710"/>
        <v/>
      </c>
      <c r="AJ87" s="47" t="str">
        <f t="shared" si="710"/>
        <v/>
      </c>
      <c r="AK87" s="47" t="str">
        <f t="shared" si="710"/>
        <v/>
      </c>
      <c r="AL87" s="47" t="str">
        <f t="shared" si="710"/>
        <v/>
      </c>
      <c r="AM87" s="47" t="str">
        <f t="shared" si="710"/>
        <v/>
      </c>
      <c r="AN87" s="47" t="str">
        <f t="shared" si="710"/>
        <v/>
      </c>
      <c r="AO87" s="47" t="str">
        <f t="shared" si="710"/>
        <v/>
      </c>
      <c r="AP87" s="47" t="str">
        <f t="shared" si="710"/>
        <v/>
      </c>
      <c r="AQ87" s="47" t="str">
        <f t="shared" si="710"/>
        <v/>
      </c>
      <c r="AR87" s="47" t="str">
        <f t="shared" si="710"/>
        <v/>
      </c>
      <c r="AS87" s="47" t="str">
        <f t="shared" si="710"/>
        <v/>
      </c>
      <c r="AT87" s="47" t="str">
        <f t="shared" si="710"/>
        <v/>
      </c>
      <c r="AU87" s="47" t="str">
        <f t="shared" si="710"/>
        <v/>
      </c>
      <c r="AV87" s="47" t="str">
        <f t="shared" si="710"/>
        <v/>
      </c>
      <c r="AW87" s="47" t="str">
        <f t="shared" si="710"/>
        <v/>
      </c>
      <c r="AX87" s="47" t="str">
        <f t="shared" si="710"/>
        <v/>
      </c>
      <c r="AY87" s="47" t="str">
        <f t="shared" si="710"/>
        <v/>
      </c>
      <c r="AZ87" s="47" t="str">
        <f t="shared" si="710"/>
        <v/>
      </c>
      <c r="BA87" s="47" t="str">
        <f t="shared" si="710"/>
        <v/>
      </c>
      <c r="BB87" s="47" t="str">
        <f t="shared" si="710"/>
        <v/>
      </c>
      <c r="BC87" s="47" t="str">
        <f t="shared" si="710"/>
        <v/>
      </c>
      <c r="BD87" s="47" t="str">
        <f t="shared" si="710"/>
        <v/>
      </c>
      <c r="BE87" s="47" t="str">
        <f t="shared" si="710"/>
        <v/>
      </c>
      <c r="BF87" s="47" t="str">
        <f t="shared" si="710"/>
        <v/>
      </c>
      <c r="BG87" s="47" t="str">
        <f t="shared" si="710"/>
        <v/>
      </c>
      <c r="BH87" s="47" t="str">
        <f t="shared" si="710"/>
        <v/>
      </c>
      <c r="BI87" s="47" t="str">
        <f t="shared" si="710"/>
        <v/>
      </c>
      <c r="BJ87" s="47" t="str">
        <f t="shared" si="710"/>
        <v/>
      </c>
      <c r="BK87" s="47" t="str">
        <f t="shared" si="710"/>
        <v/>
      </c>
      <c r="BL87" s="47" t="str">
        <f t="shared" si="710"/>
        <v/>
      </c>
      <c r="BM87" s="47" t="str">
        <f t="shared" si="710"/>
        <v/>
      </c>
      <c r="BN87" s="47" t="str">
        <f t="shared" si="710"/>
        <v/>
      </c>
      <c r="BO87" s="47" t="str">
        <f t="shared" si="710"/>
        <v/>
      </c>
      <c r="BP87" s="47" t="str">
        <f t="shared" si="710"/>
        <v/>
      </c>
      <c r="BQ87" s="47" t="str">
        <f t="shared" si="710"/>
        <v/>
      </c>
      <c r="BR87" s="47" t="str">
        <f t="shared" si="710"/>
        <v/>
      </c>
      <c r="BS87" s="47" t="str">
        <f t="shared" si="710"/>
        <v/>
      </c>
      <c r="BT87" s="47" t="str">
        <f t="shared" si="710"/>
        <v/>
      </c>
      <c r="BU87" s="47" t="str">
        <f t="shared" si="710"/>
        <v/>
      </c>
      <c r="BV87" s="47" t="str">
        <f t="shared" si="710"/>
        <v/>
      </c>
      <c r="BW87" s="47" t="str">
        <f t="shared" si="710"/>
        <v/>
      </c>
      <c r="BX87" s="47" t="str">
        <f t="shared" si="710"/>
        <v/>
      </c>
      <c r="BY87" s="47" t="str">
        <f t="shared" si="710"/>
        <v/>
      </c>
      <c r="BZ87" s="47" t="str">
        <f t="shared" si="710"/>
        <v/>
      </c>
      <c r="CA87" s="47" t="str">
        <f t="shared" si="710"/>
        <v/>
      </c>
      <c r="CB87" s="47" t="str">
        <f t="shared" si="710"/>
        <v/>
      </c>
      <c r="CC87" s="47" t="str">
        <f t="shared" si="710"/>
        <v/>
      </c>
      <c r="CD87" s="47" t="str">
        <f t="shared" si="710"/>
        <v/>
      </c>
      <c r="CE87" s="47" t="str">
        <f t="shared" si="710"/>
        <v/>
      </c>
      <c r="CF87" s="47" t="str">
        <f t="shared" si="710"/>
        <v/>
      </c>
      <c r="CG87" s="47" t="str">
        <f t="shared" si="710"/>
        <v/>
      </c>
      <c r="CH87" s="47" t="str">
        <f t="shared" si="710"/>
        <v/>
      </c>
      <c r="CI87" s="47" t="str">
        <f t="shared" si="710"/>
        <v/>
      </c>
      <c r="CJ87" s="47" t="str">
        <f t="shared" si="708"/>
        <v/>
      </c>
      <c r="CK87" s="47" t="str">
        <f t="shared" si="708"/>
        <v/>
      </c>
      <c r="CL87" s="47" t="str">
        <f t="shared" si="708"/>
        <v/>
      </c>
      <c r="CM87" s="47" t="str">
        <f t="shared" si="708"/>
        <v/>
      </c>
      <c r="CN87" s="47" t="str">
        <f t="shared" si="708"/>
        <v/>
      </c>
      <c r="CO87" s="47" t="str">
        <f t="shared" si="708"/>
        <v/>
      </c>
      <c r="CP87" s="47" t="str">
        <f t="shared" si="708"/>
        <v/>
      </c>
      <c r="CQ87" s="47" t="str">
        <f t="shared" si="708"/>
        <v/>
      </c>
      <c r="CR87" s="47" t="str">
        <f t="shared" si="708"/>
        <v/>
      </c>
      <c r="CS87" s="47" t="str">
        <f t="shared" si="708"/>
        <v/>
      </c>
      <c r="CT87" s="47" t="str">
        <f t="shared" si="708"/>
        <v/>
      </c>
      <c r="CU87" s="47" t="str">
        <f t="shared" si="708"/>
        <v/>
      </c>
      <c r="CV87" s="47" t="str">
        <f t="shared" si="708"/>
        <v/>
      </c>
      <c r="CW87" s="47" t="str">
        <f t="shared" si="708"/>
        <v/>
      </c>
      <c r="CX87" s="47" t="str">
        <f t="shared" si="708"/>
        <v/>
      </c>
      <c r="CY87" s="47" t="str">
        <f t="shared" si="708"/>
        <v/>
      </c>
      <c r="CZ87" s="47" t="str">
        <f t="shared" si="708"/>
        <v/>
      </c>
      <c r="DA87" s="47" t="str">
        <f t="shared" si="708"/>
        <v/>
      </c>
      <c r="DB87" s="47" t="str">
        <f t="shared" si="708"/>
        <v/>
      </c>
      <c r="DC87" s="47" t="str">
        <f t="shared" si="708"/>
        <v/>
      </c>
      <c r="DD87" s="47" t="str">
        <f t="shared" si="708"/>
        <v/>
      </c>
      <c r="DE87" s="47" t="str">
        <f t="shared" si="708"/>
        <v/>
      </c>
      <c r="DF87" s="47" t="str">
        <f t="shared" si="708"/>
        <v/>
      </c>
      <c r="DG87" s="47" t="str">
        <f t="shared" si="708"/>
        <v/>
      </c>
      <c r="DH87" s="47" t="str">
        <f t="shared" si="708"/>
        <v/>
      </c>
      <c r="DI87" s="47" t="str">
        <f t="shared" si="708"/>
        <v/>
      </c>
      <c r="DJ87" s="47" t="str">
        <f t="shared" si="708"/>
        <v/>
      </c>
      <c r="DK87" s="47" t="str">
        <f t="shared" si="708"/>
        <v/>
      </c>
      <c r="DL87" s="47" t="str">
        <f t="shared" si="708"/>
        <v/>
      </c>
      <c r="DM87" s="47" t="str">
        <f t="shared" si="708"/>
        <v/>
      </c>
      <c r="DN87" s="47" t="str">
        <f t="shared" si="708"/>
        <v/>
      </c>
      <c r="DO87" s="47" t="str">
        <f t="shared" si="708"/>
        <v/>
      </c>
      <c r="DP87" s="47" t="str">
        <f t="shared" si="708"/>
        <v/>
      </c>
      <c r="DQ87" s="47" t="str">
        <f t="shared" si="708"/>
        <v/>
      </c>
      <c r="DR87" s="47" t="str">
        <f t="shared" si="708"/>
        <v/>
      </c>
      <c r="DS87" s="179" t="str">
        <f t="shared" si="690"/>
        <v/>
      </c>
      <c r="DT87" s="47" t="str">
        <f t="shared" si="691"/>
        <v/>
      </c>
      <c r="DU87" s="47" t="str">
        <f t="shared" si="711"/>
        <v/>
      </c>
      <c r="DV87" s="47" t="str">
        <f t="shared" si="711"/>
        <v/>
      </c>
      <c r="DW87" s="47" t="str">
        <f t="shared" si="711"/>
        <v/>
      </c>
      <c r="DX87" s="47" t="str">
        <f t="shared" si="711"/>
        <v/>
      </c>
      <c r="DY87" s="47" t="str">
        <f t="shared" si="711"/>
        <v/>
      </c>
      <c r="DZ87" s="47" t="str">
        <f t="shared" si="711"/>
        <v/>
      </c>
      <c r="EA87" s="47" t="str">
        <f t="shared" si="711"/>
        <v/>
      </c>
      <c r="EB87" s="47" t="str">
        <f t="shared" si="711"/>
        <v/>
      </c>
      <c r="EC87" s="47" t="str">
        <f t="shared" si="711"/>
        <v/>
      </c>
      <c r="ED87" s="47" t="str">
        <f t="shared" si="711"/>
        <v/>
      </c>
      <c r="EE87" s="47" t="str">
        <f t="shared" si="711"/>
        <v/>
      </c>
      <c r="EF87" s="47" t="str">
        <f t="shared" si="711"/>
        <v/>
      </c>
      <c r="EG87" s="47" t="str">
        <f t="shared" si="711"/>
        <v/>
      </c>
      <c r="EH87" s="47" t="str">
        <f t="shared" si="711"/>
        <v/>
      </c>
      <c r="EI87" s="47" t="str">
        <f t="shared" si="711"/>
        <v/>
      </c>
      <c r="EJ87" s="47" t="str">
        <f t="shared" si="711"/>
        <v/>
      </c>
      <c r="EK87" s="47" t="str">
        <f t="shared" si="711"/>
        <v/>
      </c>
      <c r="EL87" s="47" t="str">
        <f t="shared" si="711"/>
        <v/>
      </c>
      <c r="EM87" s="47" t="str">
        <f t="shared" si="711"/>
        <v/>
      </c>
      <c r="EN87" s="47" t="str">
        <f t="shared" si="711"/>
        <v/>
      </c>
      <c r="EO87" s="47" t="str">
        <f t="shared" si="711"/>
        <v/>
      </c>
      <c r="EP87" s="47" t="str">
        <f t="shared" si="711"/>
        <v/>
      </c>
      <c r="EQ87" s="47" t="str">
        <f t="shared" si="711"/>
        <v/>
      </c>
      <c r="ER87" s="47" t="str">
        <f t="shared" si="711"/>
        <v/>
      </c>
      <c r="ES87" s="47" t="str">
        <f t="shared" si="711"/>
        <v/>
      </c>
      <c r="ET87" s="47" t="str">
        <f t="shared" si="711"/>
        <v/>
      </c>
      <c r="EU87" s="47" t="str">
        <f t="shared" si="711"/>
        <v/>
      </c>
      <c r="EV87" s="47" t="str">
        <f t="shared" si="711"/>
        <v/>
      </c>
      <c r="EW87" s="47" t="str">
        <f t="shared" si="711"/>
        <v/>
      </c>
      <c r="EX87" s="47" t="str">
        <f t="shared" si="711"/>
        <v/>
      </c>
      <c r="EY87" s="47" t="str">
        <f t="shared" si="711"/>
        <v/>
      </c>
      <c r="EZ87" s="47" t="str">
        <f t="shared" si="711"/>
        <v/>
      </c>
      <c r="FA87" s="47" t="str">
        <f t="shared" si="711"/>
        <v/>
      </c>
      <c r="FB87" s="47" t="str">
        <f t="shared" si="711"/>
        <v/>
      </c>
      <c r="FC87" s="47" t="str">
        <f t="shared" si="711"/>
        <v/>
      </c>
      <c r="FD87" s="47" t="str">
        <f t="shared" si="711"/>
        <v/>
      </c>
      <c r="FE87" s="47" t="str">
        <f t="shared" si="711"/>
        <v/>
      </c>
      <c r="FF87" s="47" t="str">
        <f t="shared" si="711"/>
        <v/>
      </c>
      <c r="FG87" s="47" t="str">
        <f t="shared" si="711"/>
        <v/>
      </c>
      <c r="FH87" s="47" t="str">
        <f t="shared" si="711"/>
        <v/>
      </c>
      <c r="FI87" s="47" t="str">
        <f t="shared" si="711"/>
        <v/>
      </c>
      <c r="FJ87" s="47" t="str">
        <f t="shared" si="711"/>
        <v/>
      </c>
      <c r="FK87" s="47" t="str">
        <f t="shared" si="711"/>
        <v/>
      </c>
      <c r="FL87" s="47" t="str">
        <f t="shared" si="711"/>
        <v/>
      </c>
      <c r="FM87" s="47" t="str">
        <f t="shared" si="711"/>
        <v/>
      </c>
      <c r="FN87" s="47" t="str">
        <f t="shared" si="711"/>
        <v/>
      </c>
      <c r="FO87" s="47" t="str">
        <f t="shared" si="711"/>
        <v/>
      </c>
      <c r="FP87" s="47" t="str">
        <f t="shared" si="711"/>
        <v/>
      </c>
      <c r="FQ87" s="47" t="str">
        <f t="shared" si="711"/>
        <v/>
      </c>
      <c r="FR87" s="47" t="str">
        <f t="shared" si="711"/>
        <v/>
      </c>
      <c r="FS87" s="47" t="str">
        <f t="shared" si="711"/>
        <v/>
      </c>
      <c r="FT87" s="47" t="str">
        <f t="shared" si="711"/>
        <v/>
      </c>
      <c r="FU87" s="47" t="str">
        <f t="shared" si="711"/>
        <v/>
      </c>
      <c r="FV87" s="47" t="str">
        <f t="shared" si="711"/>
        <v/>
      </c>
      <c r="FW87" s="47" t="str">
        <f t="shared" si="711"/>
        <v/>
      </c>
      <c r="FX87" s="47" t="str">
        <f t="shared" si="711"/>
        <v/>
      </c>
      <c r="FY87" s="47" t="str">
        <f t="shared" si="711"/>
        <v/>
      </c>
      <c r="FZ87" s="47" t="str">
        <f t="shared" si="711"/>
        <v/>
      </c>
      <c r="GA87" s="47" t="str">
        <f t="shared" si="711"/>
        <v/>
      </c>
      <c r="GB87" s="47" t="str">
        <f t="shared" si="711"/>
        <v/>
      </c>
      <c r="GC87" s="47" t="str">
        <f t="shared" si="711"/>
        <v/>
      </c>
      <c r="GD87" s="47" t="str">
        <f t="shared" si="711"/>
        <v/>
      </c>
      <c r="GE87" s="47" t="str">
        <f t="shared" si="711"/>
        <v/>
      </c>
      <c r="GF87" s="47" t="str">
        <f t="shared" si="711"/>
        <v/>
      </c>
      <c r="GG87" s="47" t="str">
        <f t="shared" si="709"/>
        <v/>
      </c>
      <c r="GH87" s="47" t="str">
        <f t="shared" si="709"/>
        <v/>
      </c>
      <c r="GI87" s="47" t="str">
        <f t="shared" si="709"/>
        <v/>
      </c>
      <c r="GJ87" s="47" t="str">
        <f t="shared" si="709"/>
        <v/>
      </c>
      <c r="GK87" s="47" t="str">
        <f t="shared" si="709"/>
        <v/>
      </c>
      <c r="GL87" s="47" t="str">
        <f t="shared" si="709"/>
        <v/>
      </c>
      <c r="GM87" s="47" t="str">
        <f t="shared" si="709"/>
        <v/>
      </c>
      <c r="GN87" s="47" t="str">
        <f t="shared" si="709"/>
        <v/>
      </c>
      <c r="GO87" s="47" t="str">
        <f t="shared" si="709"/>
        <v/>
      </c>
      <c r="GP87" s="47" t="str">
        <f t="shared" si="709"/>
        <v/>
      </c>
      <c r="GQ87" s="47" t="str">
        <f t="shared" si="709"/>
        <v/>
      </c>
      <c r="GR87" s="47" t="str">
        <f t="shared" si="709"/>
        <v/>
      </c>
      <c r="GS87" s="47" t="str">
        <f t="shared" si="709"/>
        <v/>
      </c>
      <c r="GT87" s="47" t="str">
        <f t="shared" si="709"/>
        <v/>
      </c>
      <c r="GU87" s="47" t="str">
        <f t="shared" si="709"/>
        <v/>
      </c>
      <c r="GV87" s="47" t="str">
        <f t="shared" si="709"/>
        <v/>
      </c>
      <c r="GW87" s="47" t="str">
        <f t="shared" si="709"/>
        <v/>
      </c>
      <c r="GX87" s="47" t="str">
        <f t="shared" si="709"/>
        <v/>
      </c>
      <c r="GY87" s="47" t="str">
        <f t="shared" si="709"/>
        <v/>
      </c>
      <c r="GZ87" s="47" t="str">
        <f t="shared" si="709"/>
        <v/>
      </c>
      <c r="HA87" s="47" t="str">
        <f t="shared" si="709"/>
        <v/>
      </c>
      <c r="HB87" s="47" t="str">
        <f t="shared" si="709"/>
        <v/>
      </c>
      <c r="HC87" s="47" t="str">
        <f t="shared" si="709"/>
        <v/>
      </c>
      <c r="HD87" s="47" t="str">
        <f t="shared" si="709"/>
        <v/>
      </c>
      <c r="HE87" s="47" t="str">
        <f t="shared" si="709"/>
        <v/>
      </c>
      <c r="HF87" s="47" t="str">
        <f t="shared" si="709"/>
        <v/>
      </c>
      <c r="HG87" s="47" t="str">
        <f t="shared" si="709"/>
        <v/>
      </c>
      <c r="HH87" s="47" t="str">
        <f t="shared" si="709"/>
        <v/>
      </c>
      <c r="HI87" s="47" t="str">
        <f t="shared" si="709"/>
        <v/>
      </c>
      <c r="HJ87" s="47" t="str">
        <f t="shared" si="709"/>
        <v/>
      </c>
      <c r="HK87" s="47" t="str">
        <f t="shared" si="709"/>
        <v/>
      </c>
      <c r="HL87" s="47" t="str">
        <f t="shared" si="709"/>
        <v/>
      </c>
      <c r="HM87" s="47" t="str">
        <f t="shared" si="709"/>
        <v/>
      </c>
      <c r="HN87" s="47" t="str">
        <f t="shared" si="709"/>
        <v/>
      </c>
      <c r="HO87" s="47" t="str">
        <f t="shared" si="709"/>
        <v/>
      </c>
      <c r="HP87" s="165" t="e">
        <f t="shared" si="483"/>
        <v>#N/A</v>
      </c>
      <c r="HQ87" s="165" t="e">
        <f t="shared" si="484"/>
        <v>#N/A</v>
      </c>
      <c r="HR87" s="165" t="e">
        <f t="shared" si="485"/>
        <v>#N/A</v>
      </c>
      <c r="HS87" s="165" t="e">
        <f t="shared" si="486"/>
        <v>#N/A</v>
      </c>
      <c r="HT87" s="165" t="e">
        <f t="shared" si="487"/>
        <v>#N/A</v>
      </c>
      <c r="HU87" s="165" t="e">
        <f t="shared" si="488"/>
        <v>#N/A</v>
      </c>
      <c r="HV87" s="165" t="e">
        <f t="shared" si="489"/>
        <v>#N/A</v>
      </c>
      <c r="HW87" s="165" t="e">
        <f t="shared" si="490"/>
        <v>#N/A</v>
      </c>
      <c r="HX87" s="165" t="e">
        <f t="shared" si="491"/>
        <v>#N/A</v>
      </c>
      <c r="HY87" s="165" t="e">
        <f t="shared" si="492"/>
        <v>#N/A</v>
      </c>
      <c r="HZ87" s="165" t="e">
        <f t="shared" si="493"/>
        <v>#N/A</v>
      </c>
      <c r="IA87" s="165" t="e">
        <f t="shared" si="494"/>
        <v>#N/A</v>
      </c>
      <c r="IB87" s="165" t="e">
        <f t="shared" si="495"/>
        <v>#N/A</v>
      </c>
      <c r="IC87" s="165" t="e">
        <f t="shared" si="496"/>
        <v>#N/A</v>
      </c>
      <c r="ID87" s="165" t="e">
        <f t="shared" si="497"/>
        <v>#N/A</v>
      </c>
      <c r="IE87" s="165" t="e">
        <f t="shared" si="498"/>
        <v>#N/A</v>
      </c>
      <c r="IF87" s="165" t="e">
        <f t="shared" si="499"/>
        <v>#N/A</v>
      </c>
      <c r="IG87" s="165" t="e">
        <f t="shared" si="500"/>
        <v>#N/A</v>
      </c>
      <c r="IH87" s="165" t="e">
        <f t="shared" si="501"/>
        <v>#N/A</v>
      </c>
      <c r="II87" s="165" t="e">
        <f t="shared" si="502"/>
        <v>#N/A</v>
      </c>
      <c r="IJ87" s="165" t="e">
        <f t="shared" si="503"/>
        <v>#N/A</v>
      </c>
      <c r="IK87" s="165" t="e">
        <f t="shared" si="504"/>
        <v>#N/A</v>
      </c>
      <c r="IL87" s="165" t="e">
        <f t="shared" si="505"/>
        <v>#N/A</v>
      </c>
      <c r="IM87" s="165" t="e">
        <f t="shared" si="506"/>
        <v>#N/A</v>
      </c>
      <c r="IN87" s="165" t="e">
        <f t="shared" si="507"/>
        <v>#N/A</v>
      </c>
      <c r="IO87" s="165" t="e">
        <f t="shared" si="508"/>
        <v>#N/A</v>
      </c>
      <c r="IP87" s="165" t="e">
        <f t="shared" si="509"/>
        <v>#N/A</v>
      </c>
      <c r="IQ87" s="165" t="e">
        <f t="shared" si="510"/>
        <v>#N/A</v>
      </c>
      <c r="IR87" s="165" t="e">
        <f t="shared" si="511"/>
        <v>#N/A</v>
      </c>
      <c r="IS87" s="165" t="e">
        <f t="shared" si="512"/>
        <v>#N/A</v>
      </c>
      <c r="IT87" s="165" t="e">
        <f t="shared" si="513"/>
        <v>#N/A</v>
      </c>
      <c r="IU87" s="165" t="e">
        <f t="shared" si="514"/>
        <v>#N/A</v>
      </c>
      <c r="IV87" s="165" t="e">
        <f t="shared" si="515"/>
        <v>#N/A</v>
      </c>
      <c r="IW87" s="165" t="e">
        <f t="shared" si="516"/>
        <v>#N/A</v>
      </c>
      <c r="IX87" s="165" t="e">
        <f t="shared" si="517"/>
        <v>#N/A</v>
      </c>
      <c r="IY87" s="165" t="e">
        <f t="shared" si="518"/>
        <v>#N/A</v>
      </c>
      <c r="IZ87" s="165" t="e">
        <f t="shared" si="519"/>
        <v>#N/A</v>
      </c>
      <c r="JA87" s="165" t="e">
        <f t="shared" si="520"/>
        <v>#N/A</v>
      </c>
      <c r="JB87" s="165" t="e">
        <f t="shared" si="521"/>
        <v>#N/A</v>
      </c>
      <c r="JC87" s="165" t="e">
        <f t="shared" si="522"/>
        <v>#N/A</v>
      </c>
      <c r="JD87" s="165" t="e">
        <f t="shared" si="523"/>
        <v>#N/A</v>
      </c>
      <c r="JE87" s="165" t="e">
        <f t="shared" si="524"/>
        <v>#N/A</v>
      </c>
      <c r="JF87" s="165" t="e">
        <f t="shared" si="525"/>
        <v>#N/A</v>
      </c>
      <c r="JG87" s="165" t="e">
        <f t="shared" si="526"/>
        <v>#N/A</v>
      </c>
      <c r="JH87" s="165" t="e">
        <f t="shared" si="527"/>
        <v>#N/A</v>
      </c>
      <c r="JI87" s="165" t="e">
        <f t="shared" si="528"/>
        <v>#N/A</v>
      </c>
      <c r="JJ87" s="165" t="e">
        <f t="shared" si="529"/>
        <v>#N/A</v>
      </c>
      <c r="JK87" s="165" t="e">
        <f t="shared" si="530"/>
        <v>#N/A</v>
      </c>
      <c r="JL87" s="165" t="e">
        <f t="shared" si="531"/>
        <v>#N/A</v>
      </c>
      <c r="JM87" s="165" t="e">
        <f t="shared" si="532"/>
        <v>#N/A</v>
      </c>
      <c r="JN87" s="165" t="e">
        <f t="shared" si="533"/>
        <v>#N/A</v>
      </c>
      <c r="JO87" s="165" t="e">
        <f t="shared" si="534"/>
        <v>#N/A</v>
      </c>
      <c r="JP87" s="165" t="e">
        <f t="shared" si="535"/>
        <v>#N/A</v>
      </c>
      <c r="JQ87" s="165" t="e">
        <f t="shared" si="536"/>
        <v>#N/A</v>
      </c>
      <c r="JR87" s="165" t="e">
        <f t="shared" si="537"/>
        <v>#N/A</v>
      </c>
      <c r="JS87" s="165" t="e">
        <f t="shared" si="538"/>
        <v>#N/A</v>
      </c>
      <c r="JT87" s="165" t="e">
        <f t="shared" si="539"/>
        <v>#N/A</v>
      </c>
      <c r="JU87" s="165" t="e">
        <f t="shared" si="540"/>
        <v>#N/A</v>
      </c>
      <c r="JV87" s="165" t="e">
        <f t="shared" si="541"/>
        <v>#N/A</v>
      </c>
      <c r="JW87" s="165" t="e">
        <f t="shared" si="542"/>
        <v>#N/A</v>
      </c>
      <c r="JX87" s="165" t="e">
        <f t="shared" si="543"/>
        <v>#N/A</v>
      </c>
      <c r="JY87" s="165" t="e">
        <f t="shared" si="544"/>
        <v>#N/A</v>
      </c>
      <c r="JZ87" s="165" t="e">
        <f t="shared" si="545"/>
        <v>#N/A</v>
      </c>
      <c r="KA87" s="165" t="e">
        <f t="shared" si="546"/>
        <v>#N/A</v>
      </c>
      <c r="KB87" s="165" t="e">
        <f t="shared" si="547"/>
        <v>#N/A</v>
      </c>
      <c r="KC87" s="165" t="e">
        <f t="shared" si="548"/>
        <v>#N/A</v>
      </c>
      <c r="KD87" s="165" t="e">
        <f t="shared" si="549"/>
        <v>#N/A</v>
      </c>
      <c r="KE87" s="165" t="e">
        <f t="shared" si="550"/>
        <v>#N/A</v>
      </c>
      <c r="KF87" s="165" t="e">
        <f t="shared" si="551"/>
        <v>#N/A</v>
      </c>
      <c r="KG87" s="165" t="e">
        <f t="shared" si="552"/>
        <v>#N/A</v>
      </c>
      <c r="KH87" s="165" t="e">
        <f t="shared" si="553"/>
        <v>#N/A</v>
      </c>
      <c r="KI87" s="165" t="e">
        <f t="shared" si="554"/>
        <v>#N/A</v>
      </c>
      <c r="KJ87" s="165" t="e">
        <f t="shared" si="555"/>
        <v>#N/A</v>
      </c>
      <c r="KK87" s="165" t="e">
        <f t="shared" si="556"/>
        <v>#N/A</v>
      </c>
      <c r="KL87" s="165" t="e">
        <f t="shared" si="557"/>
        <v>#N/A</v>
      </c>
      <c r="KM87" s="165" t="e">
        <f t="shared" si="558"/>
        <v>#N/A</v>
      </c>
      <c r="KN87" s="165" t="e">
        <f t="shared" si="559"/>
        <v>#N/A</v>
      </c>
      <c r="KO87" s="165" t="e">
        <f t="shared" si="560"/>
        <v>#N/A</v>
      </c>
      <c r="KP87" s="165" t="e">
        <f t="shared" si="561"/>
        <v>#N/A</v>
      </c>
      <c r="KQ87" s="165" t="e">
        <f t="shared" si="562"/>
        <v>#N/A</v>
      </c>
      <c r="KR87" s="165" t="e">
        <f t="shared" si="563"/>
        <v>#N/A</v>
      </c>
      <c r="KS87" s="165" t="e">
        <f t="shared" si="564"/>
        <v>#N/A</v>
      </c>
      <c r="KT87" s="165" t="e">
        <f t="shared" si="565"/>
        <v>#N/A</v>
      </c>
      <c r="KU87" s="165" t="e">
        <f t="shared" si="566"/>
        <v>#N/A</v>
      </c>
      <c r="KV87" s="165" t="e">
        <f t="shared" si="567"/>
        <v>#N/A</v>
      </c>
      <c r="KW87" s="165" t="e">
        <f t="shared" si="568"/>
        <v>#N/A</v>
      </c>
      <c r="KX87" s="165" t="e">
        <f t="shared" si="569"/>
        <v>#N/A</v>
      </c>
      <c r="KY87" s="165" t="e">
        <f t="shared" si="570"/>
        <v>#N/A</v>
      </c>
      <c r="KZ87" s="165" t="e">
        <f t="shared" si="571"/>
        <v>#N/A</v>
      </c>
      <c r="LA87" s="165" t="e">
        <f t="shared" si="572"/>
        <v>#N/A</v>
      </c>
      <c r="LB87" s="165" t="e">
        <f t="shared" si="573"/>
        <v>#N/A</v>
      </c>
      <c r="LC87" s="165" t="e">
        <f t="shared" si="574"/>
        <v>#N/A</v>
      </c>
      <c r="LD87" s="165" t="e">
        <f t="shared" si="575"/>
        <v>#N/A</v>
      </c>
      <c r="LE87" s="165" t="e">
        <f t="shared" si="576"/>
        <v>#N/A</v>
      </c>
      <c r="LF87" s="165" t="e">
        <f t="shared" si="577"/>
        <v>#N/A</v>
      </c>
      <c r="LG87" s="165" t="e">
        <f t="shared" si="578"/>
        <v>#N/A</v>
      </c>
      <c r="LH87" s="165" t="e">
        <f t="shared" si="579"/>
        <v>#N/A</v>
      </c>
      <c r="LI87" s="165" t="e">
        <f t="shared" si="580"/>
        <v>#N/A</v>
      </c>
      <c r="LJ87" s="165" t="e">
        <f t="shared" si="581"/>
        <v>#N/A</v>
      </c>
      <c r="LK87" s="165" t="e">
        <f t="shared" si="582"/>
        <v>#N/A</v>
      </c>
      <c r="LL87" s="165" t="e">
        <f t="shared" si="583"/>
        <v>#N/A</v>
      </c>
      <c r="LM87" s="165" t="e">
        <f t="shared" si="584"/>
        <v>#N/A</v>
      </c>
      <c r="LN87" s="165" t="e">
        <f t="shared" si="585"/>
        <v>#N/A</v>
      </c>
      <c r="LO87" s="165" t="e">
        <f t="shared" si="586"/>
        <v>#N/A</v>
      </c>
      <c r="LP87" s="165" t="e">
        <f t="shared" si="587"/>
        <v>#N/A</v>
      </c>
      <c r="LQ87" s="165" t="e">
        <f t="shared" si="588"/>
        <v>#N/A</v>
      </c>
      <c r="LR87" s="165" t="e">
        <f t="shared" si="589"/>
        <v>#N/A</v>
      </c>
      <c r="LS87" s="165" t="e">
        <f t="shared" si="590"/>
        <v>#N/A</v>
      </c>
      <c r="LT87" s="165" t="e">
        <f t="shared" si="591"/>
        <v>#N/A</v>
      </c>
      <c r="LU87" s="165" t="e">
        <f t="shared" si="592"/>
        <v>#N/A</v>
      </c>
      <c r="LV87" s="165" t="e">
        <f t="shared" si="593"/>
        <v>#N/A</v>
      </c>
      <c r="LW87" s="165" t="e">
        <f t="shared" si="594"/>
        <v>#N/A</v>
      </c>
      <c r="LX87" s="165" t="e">
        <f t="shared" si="595"/>
        <v>#N/A</v>
      </c>
      <c r="LY87" s="165" t="e">
        <f t="shared" si="596"/>
        <v>#N/A</v>
      </c>
      <c r="LZ87" s="165" t="e">
        <f t="shared" si="597"/>
        <v>#N/A</v>
      </c>
      <c r="MA87" s="165" t="e">
        <f t="shared" si="598"/>
        <v>#N/A</v>
      </c>
      <c r="MB87" s="165" t="e">
        <f t="shared" si="599"/>
        <v>#N/A</v>
      </c>
      <c r="MC87" s="165" t="e">
        <f t="shared" si="600"/>
        <v>#N/A</v>
      </c>
      <c r="MD87" s="165" t="e">
        <f t="shared" si="601"/>
        <v>#N/A</v>
      </c>
      <c r="ME87" s="165" t="e">
        <f t="shared" si="602"/>
        <v>#N/A</v>
      </c>
      <c r="MF87" s="165" t="e">
        <f t="shared" si="603"/>
        <v>#N/A</v>
      </c>
      <c r="MG87" s="165" t="e">
        <f t="shared" si="604"/>
        <v>#N/A</v>
      </c>
      <c r="MH87" s="165" t="e">
        <f t="shared" si="605"/>
        <v>#N/A</v>
      </c>
      <c r="MI87" s="165" t="e">
        <f t="shared" si="606"/>
        <v>#N/A</v>
      </c>
      <c r="MJ87" s="165" t="e">
        <f t="shared" si="607"/>
        <v>#N/A</v>
      </c>
      <c r="MK87" s="165" t="e">
        <f t="shared" si="608"/>
        <v>#N/A</v>
      </c>
      <c r="ML87" s="165" t="e">
        <f t="shared" si="609"/>
        <v>#N/A</v>
      </c>
      <c r="MM87" s="165" t="e">
        <f t="shared" si="610"/>
        <v>#N/A</v>
      </c>
      <c r="MN87" s="165" t="e">
        <f t="shared" si="611"/>
        <v>#N/A</v>
      </c>
      <c r="MO87" s="165" t="e">
        <f t="shared" si="612"/>
        <v>#N/A</v>
      </c>
      <c r="MP87" s="165" t="e">
        <f t="shared" si="613"/>
        <v>#N/A</v>
      </c>
      <c r="MQ87" s="165" t="e">
        <f t="shared" si="614"/>
        <v>#N/A</v>
      </c>
      <c r="MR87" s="165" t="e">
        <f t="shared" si="615"/>
        <v>#N/A</v>
      </c>
      <c r="MS87" s="165" t="e">
        <f t="shared" si="616"/>
        <v>#N/A</v>
      </c>
      <c r="MT87" s="165" t="e">
        <f t="shared" si="617"/>
        <v>#N/A</v>
      </c>
      <c r="MU87" s="165" t="e">
        <f t="shared" si="618"/>
        <v>#N/A</v>
      </c>
      <c r="MV87" s="165" t="e">
        <f t="shared" si="619"/>
        <v>#N/A</v>
      </c>
      <c r="MW87" s="165" t="e">
        <f t="shared" si="620"/>
        <v>#N/A</v>
      </c>
      <c r="MX87" s="165" t="e">
        <f t="shared" si="621"/>
        <v>#N/A</v>
      </c>
      <c r="MY87" s="165" t="e">
        <f t="shared" si="622"/>
        <v>#N/A</v>
      </c>
      <c r="MZ87" s="165" t="e">
        <f t="shared" si="623"/>
        <v>#N/A</v>
      </c>
      <c r="NA87" s="165" t="e">
        <f t="shared" si="624"/>
        <v>#N/A</v>
      </c>
      <c r="NB87" s="165" t="e">
        <f t="shared" si="625"/>
        <v>#N/A</v>
      </c>
      <c r="NC87" s="165" t="e">
        <f t="shared" si="626"/>
        <v>#N/A</v>
      </c>
      <c r="ND87" s="165" t="e">
        <f t="shared" si="627"/>
        <v>#N/A</v>
      </c>
      <c r="NE87" s="165" t="e">
        <f t="shared" si="628"/>
        <v>#N/A</v>
      </c>
      <c r="NF87" s="165" t="e">
        <f t="shared" si="629"/>
        <v>#N/A</v>
      </c>
      <c r="NG87" s="165" t="e">
        <f t="shared" si="630"/>
        <v>#N/A</v>
      </c>
      <c r="NH87" s="165" t="e">
        <f t="shared" si="631"/>
        <v>#N/A</v>
      </c>
      <c r="NI87" s="165" t="e">
        <f t="shared" si="632"/>
        <v>#N/A</v>
      </c>
      <c r="NJ87" s="165" t="e">
        <f t="shared" si="633"/>
        <v>#N/A</v>
      </c>
      <c r="NK87" s="165" t="e">
        <f t="shared" si="634"/>
        <v>#N/A</v>
      </c>
      <c r="NL87" s="165" t="e">
        <f t="shared" si="635"/>
        <v>#N/A</v>
      </c>
      <c r="NM87" s="165" t="e">
        <f t="shared" si="636"/>
        <v>#N/A</v>
      </c>
      <c r="NN87" s="165" t="e">
        <f t="shared" si="637"/>
        <v>#N/A</v>
      </c>
      <c r="NO87" s="165" t="e">
        <f t="shared" si="638"/>
        <v>#N/A</v>
      </c>
      <c r="NP87" s="165" t="e">
        <f t="shared" si="639"/>
        <v>#N/A</v>
      </c>
      <c r="NQ87" s="165" t="e">
        <f t="shared" si="640"/>
        <v>#N/A</v>
      </c>
      <c r="NR87" s="165" t="e">
        <f t="shared" si="641"/>
        <v>#N/A</v>
      </c>
      <c r="NS87" s="165" t="e">
        <f t="shared" si="642"/>
        <v>#N/A</v>
      </c>
      <c r="NT87" s="165" t="e">
        <f t="shared" si="643"/>
        <v>#N/A</v>
      </c>
      <c r="NU87" s="165" t="e">
        <f t="shared" si="644"/>
        <v>#N/A</v>
      </c>
      <c r="NV87" s="165" t="e">
        <f t="shared" si="645"/>
        <v>#N/A</v>
      </c>
      <c r="NW87" s="165" t="e">
        <f t="shared" si="646"/>
        <v>#N/A</v>
      </c>
      <c r="NX87" s="165" t="e">
        <f t="shared" si="647"/>
        <v>#N/A</v>
      </c>
      <c r="NY87" s="165" t="e">
        <f t="shared" si="648"/>
        <v>#N/A</v>
      </c>
      <c r="NZ87" s="165" t="e">
        <f t="shared" si="649"/>
        <v>#N/A</v>
      </c>
      <c r="OA87" s="165" t="e">
        <f t="shared" si="650"/>
        <v>#N/A</v>
      </c>
      <c r="OB87" s="165" t="e">
        <f t="shared" si="651"/>
        <v>#N/A</v>
      </c>
      <c r="OC87" s="165" t="e">
        <f t="shared" si="652"/>
        <v>#N/A</v>
      </c>
      <c r="OD87" s="165" t="e">
        <f t="shared" si="653"/>
        <v>#N/A</v>
      </c>
      <c r="OE87" s="165" t="e">
        <f t="shared" si="654"/>
        <v>#N/A</v>
      </c>
      <c r="OF87" s="165" t="e">
        <f t="shared" si="655"/>
        <v>#N/A</v>
      </c>
      <c r="OG87" s="165" t="e">
        <f t="shared" si="656"/>
        <v>#N/A</v>
      </c>
      <c r="OH87" s="165" t="e">
        <f t="shared" si="657"/>
        <v>#N/A</v>
      </c>
      <c r="OI87" s="165" t="e">
        <f t="shared" si="658"/>
        <v>#N/A</v>
      </c>
      <c r="OJ87" s="165" t="e">
        <f t="shared" si="659"/>
        <v>#N/A</v>
      </c>
      <c r="OK87" s="165" t="e">
        <f t="shared" si="660"/>
        <v>#N/A</v>
      </c>
      <c r="OL87" s="165" t="e">
        <f t="shared" si="661"/>
        <v>#N/A</v>
      </c>
      <c r="OM87" s="165" t="e">
        <f t="shared" si="662"/>
        <v>#N/A</v>
      </c>
      <c r="ON87" s="165" t="e">
        <f t="shared" si="663"/>
        <v>#N/A</v>
      </c>
      <c r="OO87" s="165" t="e">
        <f t="shared" si="664"/>
        <v>#N/A</v>
      </c>
      <c r="OP87" s="165" t="e">
        <f t="shared" si="665"/>
        <v>#N/A</v>
      </c>
      <c r="OQ87" s="165" t="e">
        <f t="shared" si="666"/>
        <v>#N/A</v>
      </c>
      <c r="OR87" s="165" t="e">
        <f t="shared" si="667"/>
        <v>#N/A</v>
      </c>
      <c r="OS87" s="165" t="e">
        <f t="shared" si="668"/>
        <v>#N/A</v>
      </c>
      <c r="OT87" s="165" t="e">
        <f t="shared" si="669"/>
        <v>#N/A</v>
      </c>
      <c r="OU87" s="165" t="e">
        <f t="shared" si="670"/>
        <v>#N/A</v>
      </c>
      <c r="OV87" s="165" t="e">
        <f t="shared" si="671"/>
        <v>#N/A</v>
      </c>
      <c r="OW87" s="165" t="e">
        <f t="shared" si="672"/>
        <v>#N/A</v>
      </c>
      <c r="OX87" s="165" t="e">
        <f t="shared" si="673"/>
        <v>#N/A</v>
      </c>
      <c r="OY87" s="165" t="e">
        <f t="shared" si="674"/>
        <v>#N/A</v>
      </c>
      <c r="OZ87" s="165" t="e">
        <f t="shared" si="675"/>
        <v>#N/A</v>
      </c>
      <c r="PA87" s="165" t="e">
        <f t="shared" si="676"/>
        <v>#N/A</v>
      </c>
      <c r="PB87" s="165" t="e">
        <f t="shared" si="677"/>
        <v>#N/A</v>
      </c>
      <c r="PC87" s="165" t="e">
        <f t="shared" si="678"/>
        <v>#N/A</v>
      </c>
      <c r="PD87" s="165" t="e">
        <f t="shared" si="679"/>
        <v>#N/A</v>
      </c>
      <c r="PE87" s="165" t="e">
        <f t="shared" si="680"/>
        <v>#N/A</v>
      </c>
      <c r="PF87" s="165" t="e">
        <f t="shared" si="681"/>
        <v>#N/A</v>
      </c>
      <c r="PG87" s="165" t="e">
        <f t="shared" si="682"/>
        <v>#N/A</v>
      </c>
      <c r="PH87" s="165" t="e">
        <f t="shared" si="683"/>
        <v>#N/A</v>
      </c>
    </row>
    <row r="88" spans="1:424" hidden="1" x14ac:dyDescent="0.45">
      <c r="A88" s="4">
        <v>85</v>
      </c>
      <c r="B88" s="92" t="str">
        <f t="shared" si="684"/>
        <v/>
      </c>
      <c r="C88" s="91"/>
      <c r="D88" s="92" t="str">
        <f t="shared" si="685"/>
        <v/>
      </c>
      <c r="E88" s="120" t="str">
        <f t="shared" si="480"/>
        <v/>
      </c>
      <c r="F88" s="120" t="str">
        <f t="shared" si="481"/>
        <v/>
      </c>
      <c r="G88" s="71" t="str">
        <f t="shared" si="686"/>
        <v/>
      </c>
      <c r="H88" s="23"/>
      <c r="I88" s="55"/>
      <c r="J88" s="298"/>
      <c r="K88" s="72" t="str">
        <f>IF(AND(B88&gt;0,C88&gt;0,D88&gt;0),IF(ISBLANK(J88),IF(ISBLANK(H88),"",(D88-B88)*VLOOKUP(H88,VLookups!$A$4:$B$13,2,FALSE)),J88),"")</f>
        <v/>
      </c>
      <c r="L88" s="73" t="str">
        <f t="shared" si="482"/>
        <v/>
      </c>
      <c r="M88" s="91"/>
      <c r="N88" s="265" t="str">
        <f>IF(AND(M88&gt;0,C88&gt;0,NOT(K88="")),ABS(VLOOKUP($M$1,VLookups!$A$43:$B$44,2,FALSE)-_xlfn.NORM.DIST(M88,G88,K88,TRUE)),"")</f>
        <v/>
      </c>
      <c r="O88" s="90" t="str">
        <f>IF(AND($B88&gt;0,$C88&gt;0,$D88&gt;0,NOT(ISBLANK($H88))),_xlfn.NORM.INV(ABS(VLOOKUP($M$1,VLookups!$A$43:$B$44,2,FALSE)-O$3),$G88,$K88),"")</f>
        <v/>
      </c>
      <c r="P88" s="89" t="str">
        <f>IF(AND($B88&gt;0,$C88&gt;0,$D88&gt;0,NOT(ISBLANK($H88))),_xlfn.NORM.INV(ABS(VLOOKUP($M$1,VLookups!$A$43:$B$44,2,FALSE)-P$3),$G88,$K88),"")</f>
        <v/>
      </c>
      <c r="Q88" s="90" t="str">
        <f>IF(AND($B88&gt;0,$C88&gt;0,$D88&gt;0,NOT(ISBLANK($H88))),_xlfn.NORM.INV(ABS(VLOOKUP($M$1,VLookups!$A$43:$B$44,2,FALSE)-Q$3),$G88,$K88),"")</f>
        <v/>
      </c>
      <c r="R88" s="89" t="str">
        <f>IF(AND($B88&gt;0,$C88&gt;0,$D88&gt;0,NOT(ISBLANK($H88))),_xlfn.NORM.INV(ABS(VLOOKUP($M$1,VLookups!$A$43:$B$44,2,FALSE)-R$3),$G88,$K88),"")</f>
        <v/>
      </c>
      <c r="S88" s="90" t="str">
        <f>IF(AND($B88&gt;0,$C88&gt;0,$D88&gt;0,NOT(ISBLANK($H88))),_xlfn.NORM.INV(ABS(VLOOKUP($M$1,VLookups!$A$43:$B$44,2,FALSE)-S$3),$G88,$K88),"")</f>
        <v/>
      </c>
      <c r="T88" s="89" t="str">
        <f>IF(AND($B88&gt;0,$C88&gt;0,$D88&gt;0,NOT(ISBLANK($H88))),_xlfn.NORM.INV(ABS(VLOOKUP($M$1,VLookups!$A$43:$B$44,2,FALSE)-T$3),$G88,$K88),"")</f>
        <v/>
      </c>
      <c r="U88" s="5"/>
      <c r="V88" s="164" t="str">
        <f t="shared" si="687"/>
        <v/>
      </c>
      <c r="W88" s="47" t="str">
        <f t="shared" si="688"/>
        <v/>
      </c>
      <c r="X88" s="47" t="str">
        <f t="shared" si="710"/>
        <v/>
      </c>
      <c r="Y88" s="47" t="str">
        <f t="shared" si="710"/>
        <v/>
      </c>
      <c r="Z88" s="47" t="str">
        <f t="shared" si="710"/>
        <v/>
      </c>
      <c r="AA88" s="47" t="str">
        <f t="shared" si="710"/>
        <v/>
      </c>
      <c r="AB88" s="47" t="str">
        <f t="shared" si="710"/>
        <v/>
      </c>
      <c r="AC88" s="47" t="str">
        <f t="shared" si="710"/>
        <v/>
      </c>
      <c r="AD88" s="47" t="str">
        <f t="shared" si="710"/>
        <v/>
      </c>
      <c r="AE88" s="47" t="str">
        <f t="shared" si="710"/>
        <v/>
      </c>
      <c r="AF88" s="47" t="str">
        <f t="shared" si="710"/>
        <v/>
      </c>
      <c r="AG88" s="47" t="str">
        <f t="shared" si="710"/>
        <v/>
      </c>
      <c r="AH88" s="47" t="str">
        <f t="shared" si="710"/>
        <v/>
      </c>
      <c r="AI88" s="47" t="str">
        <f t="shared" si="710"/>
        <v/>
      </c>
      <c r="AJ88" s="47" t="str">
        <f t="shared" si="710"/>
        <v/>
      </c>
      <c r="AK88" s="47" t="str">
        <f t="shared" si="710"/>
        <v/>
      </c>
      <c r="AL88" s="47" t="str">
        <f t="shared" si="710"/>
        <v/>
      </c>
      <c r="AM88" s="47" t="str">
        <f t="shared" si="710"/>
        <v/>
      </c>
      <c r="AN88" s="47" t="str">
        <f t="shared" si="710"/>
        <v/>
      </c>
      <c r="AO88" s="47" t="str">
        <f t="shared" si="710"/>
        <v/>
      </c>
      <c r="AP88" s="47" t="str">
        <f t="shared" si="710"/>
        <v/>
      </c>
      <c r="AQ88" s="47" t="str">
        <f t="shared" si="710"/>
        <v/>
      </c>
      <c r="AR88" s="47" t="str">
        <f t="shared" si="710"/>
        <v/>
      </c>
      <c r="AS88" s="47" t="str">
        <f t="shared" si="710"/>
        <v/>
      </c>
      <c r="AT88" s="47" t="str">
        <f t="shared" si="710"/>
        <v/>
      </c>
      <c r="AU88" s="47" t="str">
        <f t="shared" si="710"/>
        <v/>
      </c>
      <c r="AV88" s="47" t="str">
        <f t="shared" si="710"/>
        <v/>
      </c>
      <c r="AW88" s="47" t="str">
        <f t="shared" si="710"/>
        <v/>
      </c>
      <c r="AX88" s="47" t="str">
        <f t="shared" si="710"/>
        <v/>
      </c>
      <c r="AY88" s="47" t="str">
        <f t="shared" si="710"/>
        <v/>
      </c>
      <c r="AZ88" s="47" t="str">
        <f t="shared" si="710"/>
        <v/>
      </c>
      <c r="BA88" s="47" t="str">
        <f t="shared" si="710"/>
        <v/>
      </c>
      <c r="BB88" s="47" t="str">
        <f t="shared" si="710"/>
        <v/>
      </c>
      <c r="BC88" s="47" t="str">
        <f t="shared" si="710"/>
        <v/>
      </c>
      <c r="BD88" s="47" t="str">
        <f t="shared" si="710"/>
        <v/>
      </c>
      <c r="BE88" s="47" t="str">
        <f t="shared" si="710"/>
        <v/>
      </c>
      <c r="BF88" s="47" t="str">
        <f t="shared" si="710"/>
        <v/>
      </c>
      <c r="BG88" s="47" t="str">
        <f t="shared" si="710"/>
        <v/>
      </c>
      <c r="BH88" s="47" t="str">
        <f t="shared" si="710"/>
        <v/>
      </c>
      <c r="BI88" s="47" t="str">
        <f t="shared" si="710"/>
        <v/>
      </c>
      <c r="BJ88" s="47" t="str">
        <f t="shared" si="710"/>
        <v/>
      </c>
      <c r="BK88" s="47" t="str">
        <f t="shared" si="710"/>
        <v/>
      </c>
      <c r="BL88" s="47" t="str">
        <f t="shared" si="710"/>
        <v/>
      </c>
      <c r="BM88" s="47" t="str">
        <f t="shared" si="710"/>
        <v/>
      </c>
      <c r="BN88" s="47" t="str">
        <f t="shared" si="710"/>
        <v/>
      </c>
      <c r="BO88" s="47" t="str">
        <f t="shared" si="710"/>
        <v/>
      </c>
      <c r="BP88" s="47" t="str">
        <f t="shared" si="710"/>
        <v/>
      </c>
      <c r="BQ88" s="47" t="str">
        <f t="shared" si="710"/>
        <v/>
      </c>
      <c r="BR88" s="47" t="str">
        <f t="shared" si="710"/>
        <v/>
      </c>
      <c r="BS88" s="47" t="str">
        <f t="shared" si="710"/>
        <v/>
      </c>
      <c r="BT88" s="47" t="str">
        <f t="shared" si="710"/>
        <v/>
      </c>
      <c r="BU88" s="47" t="str">
        <f t="shared" si="710"/>
        <v/>
      </c>
      <c r="BV88" s="47" t="str">
        <f t="shared" si="710"/>
        <v/>
      </c>
      <c r="BW88" s="47" t="str">
        <f t="shared" si="710"/>
        <v/>
      </c>
      <c r="BX88" s="47" t="str">
        <f t="shared" si="710"/>
        <v/>
      </c>
      <c r="BY88" s="47" t="str">
        <f t="shared" si="710"/>
        <v/>
      </c>
      <c r="BZ88" s="47" t="str">
        <f t="shared" si="710"/>
        <v/>
      </c>
      <c r="CA88" s="47" t="str">
        <f t="shared" si="710"/>
        <v/>
      </c>
      <c r="CB88" s="47" t="str">
        <f t="shared" si="710"/>
        <v/>
      </c>
      <c r="CC88" s="47" t="str">
        <f t="shared" si="710"/>
        <v/>
      </c>
      <c r="CD88" s="47" t="str">
        <f t="shared" si="710"/>
        <v/>
      </c>
      <c r="CE88" s="47" t="str">
        <f t="shared" si="710"/>
        <v/>
      </c>
      <c r="CF88" s="47" t="str">
        <f t="shared" si="710"/>
        <v/>
      </c>
      <c r="CG88" s="47" t="str">
        <f t="shared" si="710"/>
        <v/>
      </c>
      <c r="CH88" s="47" t="str">
        <f t="shared" si="710"/>
        <v/>
      </c>
      <c r="CI88" s="47" t="str">
        <f t="shared" si="710"/>
        <v/>
      </c>
      <c r="CJ88" s="47" t="str">
        <f t="shared" si="708"/>
        <v/>
      </c>
      <c r="CK88" s="47" t="str">
        <f t="shared" si="708"/>
        <v/>
      </c>
      <c r="CL88" s="47" t="str">
        <f t="shared" si="708"/>
        <v/>
      </c>
      <c r="CM88" s="47" t="str">
        <f t="shared" si="708"/>
        <v/>
      </c>
      <c r="CN88" s="47" t="str">
        <f t="shared" si="708"/>
        <v/>
      </c>
      <c r="CO88" s="47" t="str">
        <f t="shared" si="708"/>
        <v/>
      </c>
      <c r="CP88" s="47" t="str">
        <f t="shared" si="708"/>
        <v/>
      </c>
      <c r="CQ88" s="47" t="str">
        <f t="shared" si="708"/>
        <v/>
      </c>
      <c r="CR88" s="47" t="str">
        <f t="shared" si="708"/>
        <v/>
      </c>
      <c r="CS88" s="47" t="str">
        <f t="shared" si="708"/>
        <v/>
      </c>
      <c r="CT88" s="47" t="str">
        <f t="shared" si="708"/>
        <v/>
      </c>
      <c r="CU88" s="47" t="str">
        <f t="shared" si="708"/>
        <v/>
      </c>
      <c r="CV88" s="47" t="str">
        <f t="shared" si="708"/>
        <v/>
      </c>
      <c r="CW88" s="47" t="str">
        <f t="shared" si="708"/>
        <v/>
      </c>
      <c r="CX88" s="47" t="str">
        <f t="shared" si="708"/>
        <v/>
      </c>
      <c r="CY88" s="47" t="str">
        <f t="shared" si="708"/>
        <v/>
      </c>
      <c r="CZ88" s="47" t="str">
        <f t="shared" si="708"/>
        <v/>
      </c>
      <c r="DA88" s="47" t="str">
        <f t="shared" si="708"/>
        <v/>
      </c>
      <c r="DB88" s="47" t="str">
        <f t="shared" si="708"/>
        <v/>
      </c>
      <c r="DC88" s="47" t="str">
        <f t="shared" si="708"/>
        <v/>
      </c>
      <c r="DD88" s="47" t="str">
        <f t="shared" si="708"/>
        <v/>
      </c>
      <c r="DE88" s="47" t="str">
        <f t="shared" si="708"/>
        <v/>
      </c>
      <c r="DF88" s="47" t="str">
        <f t="shared" si="708"/>
        <v/>
      </c>
      <c r="DG88" s="47" t="str">
        <f t="shared" si="708"/>
        <v/>
      </c>
      <c r="DH88" s="47" t="str">
        <f t="shared" si="708"/>
        <v/>
      </c>
      <c r="DI88" s="47" t="str">
        <f t="shared" si="708"/>
        <v/>
      </c>
      <c r="DJ88" s="47" t="str">
        <f t="shared" si="708"/>
        <v/>
      </c>
      <c r="DK88" s="47" t="str">
        <f t="shared" si="708"/>
        <v/>
      </c>
      <c r="DL88" s="47" t="str">
        <f t="shared" si="708"/>
        <v/>
      </c>
      <c r="DM88" s="47" t="str">
        <f t="shared" si="708"/>
        <v/>
      </c>
      <c r="DN88" s="47" t="str">
        <f t="shared" si="708"/>
        <v/>
      </c>
      <c r="DO88" s="47" t="str">
        <f t="shared" si="708"/>
        <v/>
      </c>
      <c r="DP88" s="47" t="str">
        <f t="shared" si="708"/>
        <v/>
      </c>
      <c r="DQ88" s="47" t="str">
        <f t="shared" si="708"/>
        <v/>
      </c>
      <c r="DR88" s="47" t="str">
        <f t="shared" si="708"/>
        <v/>
      </c>
      <c r="DS88" s="179" t="str">
        <f t="shared" si="690"/>
        <v/>
      </c>
      <c r="DT88" s="47" t="str">
        <f t="shared" si="691"/>
        <v/>
      </c>
      <c r="DU88" s="47" t="str">
        <f t="shared" si="711"/>
        <v/>
      </c>
      <c r="DV88" s="47" t="str">
        <f t="shared" si="711"/>
        <v/>
      </c>
      <c r="DW88" s="47" t="str">
        <f t="shared" si="711"/>
        <v/>
      </c>
      <c r="DX88" s="47" t="str">
        <f t="shared" si="711"/>
        <v/>
      </c>
      <c r="DY88" s="47" t="str">
        <f t="shared" si="711"/>
        <v/>
      </c>
      <c r="DZ88" s="47" t="str">
        <f t="shared" si="711"/>
        <v/>
      </c>
      <c r="EA88" s="47" t="str">
        <f t="shared" si="711"/>
        <v/>
      </c>
      <c r="EB88" s="47" t="str">
        <f t="shared" si="711"/>
        <v/>
      </c>
      <c r="EC88" s="47" t="str">
        <f t="shared" si="711"/>
        <v/>
      </c>
      <c r="ED88" s="47" t="str">
        <f t="shared" si="711"/>
        <v/>
      </c>
      <c r="EE88" s="47" t="str">
        <f t="shared" si="711"/>
        <v/>
      </c>
      <c r="EF88" s="47" t="str">
        <f t="shared" si="711"/>
        <v/>
      </c>
      <c r="EG88" s="47" t="str">
        <f t="shared" si="711"/>
        <v/>
      </c>
      <c r="EH88" s="47" t="str">
        <f t="shared" si="711"/>
        <v/>
      </c>
      <c r="EI88" s="47" t="str">
        <f t="shared" si="711"/>
        <v/>
      </c>
      <c r="EJ88" s="47" t="str">
        <f t="shared" si="711"/>
        <v/>
      </c>
      <c r="EK88" s="47" t="str">
        <f t="shared" si="711"/>
        <v/>
      </c>
      <c r="EL88" s="47" t="str">
        <f t="shared" si="711"/>
        <v/>
      </c>
      <c r="EM88" s="47" t="str">
        <f t="shared" si="711"/>
        <v/>
      </c>
      <c r="EN88" s="47" t="str">
        <f t="shared" si="711"/>
        <v/>
      </c>
      <c r="EO88" s="47" t="str">
        <f t="shared" si="711"/>
        <v/>
      </c>
      <c r="EP88" s="47" t="str">
        <f t="shared" si="711"/>
        <v/>
      </c>
      <c r="EQ88" s="47" t="str">
        <f t="shared" si="711"/>
        <v/>
      </c>
      <c r="ER88" s="47" t="str">
        <f t="shared" si="711"/>
        <v/>
      </c>
      <c r="ES88" s="47" t="str">
        <f t="shared" si="711"/>
        <v/>
      </c>
      <c r="ET88" s="47" t="str">
        <f t="shared" si="711"/>
        <v/>
      </c>
      <c r="EU88" s="47" t="str">
        <f t="shared" si="711"/>
        <v/>
      </c>
      <c r="EV88" s="47" t="str">
        <f t="shared" si="711"/>
        <v/>
      </c>
      <c r="EW88" s="47" t="str">
        <f t="shared" si="711"/>
        <v/>
      </c>
      <c r="EX88" s="47" t="str">
        <f t="shared" si="711"/>
        <v/>
      </c>
      <c r="EY88" s="47" t="str">
        <f t="shared" si="711"/>
        <v/>
      </c>
      <c r="EZ88" s="47" t="str">
        <f t="shared" si="711"/>
        <v/>
      </c>
      <c r="FA88" s="47" t="str">
        <f t="shared" si="711"/>
        <v/>
      </c>
      <c r="FB88" s="47" t="str">
        <f t="shared" si="711"/>
        <v/>
      </c>
      <c r="FC88" s="47" t="str">
        <f t="shared" si="711"/>
        <v/>
      </c>
      <c r="FD88" s="47" t="str">
        <f t="shared" si="711"/>
        <v/>
      </c>
      <c r="FE88" s="47" t="str">
        <f t="shared" si="711"/>
        <v/>
      </c>
      <c r="FF88" s="47" t="str">
        <f t="shared" si="711"/>
        <v/>
      </c>
      <c r="FG88" s="47" t="str">
        <f t="shared" si="711"/>
        <v/>
      </c>
      <c r="FH88" s="47" t="str">
        <f t="shared" si="711"/>
        <v/>
      </c>
      <c r="FI88" s="47" t="str">
        <f t="shared" si="711"/>
        <v/>
      </c>
      <c r="FJ88" s="47" t="str">
        <f t="shared" si="711"/>
        <v/>
      </c>
      <c r="FK88" s="47" t="str">
        <f t="shared" si="711"/>
        <v/>
      </c>
      <c r="FL88" s="47" t="str">
        <f t="shared" si="711"/>
        <v/>
      </c>
      <c r="FM88" s="47" t="str">
        <f t="shared" si="711"/>
        <v/>
      </c>
      <c r="FN88" s="47" t="str">
        <f t="shared" si="711"/>
        <v/>
      </c>
      <c r="FO88" s="47" t="str">
        <f t="shared" si="711"/>
        <v/>
      </c>
      <c r="FP88" s="47" t="str">
        <f t="shared" si="711"/>
        <v/>
      </c>
      <c r="FQ88" s="47" t="str">
        <f t="shared" si="711"/>
        <v/>
      </c>
      <c r="FR88" s="47" t="str">
        <f t="shared" si="711"/>
        <v/>
      </c>
      <c r="FS88" s="47" t="str">
        <f t="shared" si="711"/>
        <v/>
      </c>
      <c r="FT88" s="47" t="str">
        <f t="shared" si="711"/>
        <v/>
      </c>
      <c r="FU88" s="47" t="str">
        <f t="shared" si="711"/>
        <v/>
      </c>
      <c r="FV88" s="47" t="str">
        <f t="shared" si="711"/>
        <v/>
      </c>
      <c r="FW88" s="47" t="str">
        <f t="shared" si="711"/>
        <v/>
      </c>
      <c r="FX88" s="47" t="str">
        <f t="shared" si="711"/>
        <v/>
      </c>
      <c r="FY88" s="47" t="str">
        <f t="shared" si="711"/>
        <v/>
      </c>
      <c r="FZ88" s="47" t="str">
        <f t="shared" si="711"/>
        <v/>
      </c>
      <c r="GA88" s="47" t="str">
        <f t="shared" si="711"/>
        <v/>
      </c>
      <c r="GB88" s="47" t="str">
        <f t="shared" si="711"/>
        <v/>
      </c>
      <c r="GC88" s="47" t="str">
        <f t="shared" si="711"/>
        <v/>
      </c>
      <c r="GD88" s="47" t="str">
        <f t="shared" si="711"/>
        <v/>
      </c>
      <c r="GE88" s="47" t="str">
        <f t="shared" si="711"/>
        <v/>
      </c>
      <c r="GF88" s="47" t="str">
        <f t="shared" si="711"/>
        <v/>
      </c>
      <c r="GG88" s="47" t="str">
        <f t="shared" si="709"/>
        <v/>
      </c>
      <c r="GH88" s="47" t="str">
        <f t="shared" si="709"/>
        <v/>
      </c>
      <c r="GI88" s="47" t="str">
        <f t="shared" si="709"/>
        <v/>
      </c>
      <c r="GJ88" s="47" t="str">
        <f t="shared" si="709"/>
        <v/>
      </c>
      <c r="GK88" s="47" t="str">
        <f t="shared" si="709"/>
        <v/>
      </c>
      <c r="GL88" s="47" t="str">
        <f t="shared" si="709"/>
        <v/>
      </c>
      <c r="GM88" s="47" t="str">
        <f t="shared" si="709"/>
        <v/>
      </c>
      <c r="GN88" s="47" t="str">
        <f t="shared" si="709"/>
        <v/>
      </c>
      <c r="GO88" s="47" t="str">
        <f t="shared" si="709"/>
        <v/>
      </c>
      <c r="GP88" s="47" t="str">
        <f t="shared" si="709"/>
        <v/>
      </c>
      <c r="GQ88" s="47" t="str">
        <f t="shared" si="709"/>
        <v/>
      </c>
      <c r="GR88" s="47" t="str">
        <f t="shared" si="709"/>
        <v/>
      </c>
      <c r="GS88" s="47" t="str">
        <f t="shared" si="709"/>
        <v/>
      </c>
      <c r="GT88" s="47" t="str">
        <f t="shared" si="709"/>
        <v/>
      </c>
      <c r="GU88" s="47" t="str">
        <f t="shared" si="709"/>
        <v/>
      </c>
      <c r="GV88" s="47" t="str">
        <f t="shared" si="709"/>
        <v/>
      </c>
      <c r="GW88" s="47" t="str">
        <f t="shared" si="709"/>
        <v/>
      </c>
      <c r="GX88" s="47" t="str">
        <f t="shared" si="709"/>
        <v/>
      </c>
      <c r="GY88" s="47" t="str">
        <f t="shared" si="709"/>
        <v/>
      </c>
      <c r="GZ88" s="47" t="str">
        <f t="shared" si="709"/>
        <v/>
      </c>
      <c r="HA88" s="47" t="str">
        <f t="shared" si="709"/>
        <v/>
      </c>
      <c r="HB88" s="47" t="str">
        <f t="shared" si="709"/>
        <v/>
      </c>
      <c r="HC88" s="47" t="str">
        <f t="shared" si="709"/>
        <v/>
      </c>
      <c r="HD88" s="47" t="str">
        <f t="shared" si="709"/>
        <v/>
      </c>
      <c r="HE88" s="47" t="str">
        <f t="shared" si="709"/>
        <v/>
      </c>
      <c r="HF88" s="47" t="str">
        <f t="shared" si="709"/>
        <v/>
      </c>
      <c r="HG88" s="47" t="str">
        <f t="shared" si="709"/>
        <v/>
      </c>
      <c r="HH88" s="47" t="str">
        <f t="shared" si="709"/>
        <v/>
      </c>
      <c r="HI88" s="47" t="str">
        <f t="shared" si="709"/>
        <v/>
      </c>
      <c r="HJ88" s="47" t="str">
        <f t="shared" si="709"/>
        <v/>
      </c>
      <c r="HK88" s="47" t="str">
        <f t="shared" si="709"/>
        <v/>
      </c>
      <c r="HL88" s="47" t="str">
        <f t="shared" si="709"/>
        <v/>
      </c>
      <c r="HM88" s="47" t="str">
        <f t="shared" si="709"/>
        <v/>
      </c>
      <c r="HN88" s="47" t="str">
        <f t="shared" si="709"/>
        <v/>
      </c>
      <c r="HO88" s="47" t="str">
        <f t="shared" si="709"/>
        <v/>
      </c>
      <c r="HP88" s="165" t="e">
        <f t="shared" si="483"/>
        <v>#N/A</v>
      </c>
      <c r="HQ88" s="165" t="e">
        <f t="shared" si="484"/>
        <v>#N/A</v>
      </c>
      <c r="HR88" s="165" t="e">
        <f t="shared" si="485"/>
        <v>#N/A</v>
      </c>
      <c r="HS88" s="165" t="e">
        <f t="shared" si="486"/>
        <v>#N/A</v>
      </c>
      <c r="HT88" s="165" t="e">
        <f t="shared" si="487"/>
        <v>#N/A</v>
      </c>
      <c r="HU88" s="165" t="e">
        <f t="shared" si="488"/>
        <v>#N/A</v>
      </c>
      <c r="HV88" s="165" t="e">
        <f t="shared" si="489"/>
        <v>#N/A</v>
      </c>
      <c r="HW88" s="165" t="e">
        <f t="shared" si="490"/>
        <v>#N/A</v>
      </c>
      <c r="HX88" s="165" t="e">
        <f t="shared" si="491"/>
        <v>#N/A</v>
      </c>
      <c r="HY88" s="165" t="e">
        <f t="shared" si="492"/>
        <v>#N/A</v>
      </c>
      <c r="HZ88" s="165" t="e">
        <f t="shared" si="493"/>
        <v>#N/A</v>
      </c>
      <c r="IA88" s="165" t="e">
        <f t="shared" si="494"/>
        <v>#N/A</v>
      </c>
      <c r="IB88" s="165" t="e">
        <f t="shared" si="495"/>
        <v>#N/A</v>
      </c>
      <c r="IC88" s="165" t="e">
        <f t="shared" si="496"/>
        <v>#N/A</v>
      </c>
      <c r="ID88" s="165" t="e">
        <f t="shared" si="497"/>
        <v>#N/A</v>
      </c>
      <c r="IE88" s="165" t="e">
        <f t="shared" si="498"/>
        <v>#N/A</v>
      </c>
      <c r="IF88" s="165" t="e">
        <f t="shared" si="499"/>
        <v>#N/A</v>
      </c>
      <c r="IG88" s="165" t="e">
        <f t="shared" si="500"/>
        <v>#N/A</v>
      </c>
      <c r="IH88" s="165" t="e">
        <f t="shared" si="501"/>
        <v>#N/A</v>
      </c>
      <c r="II88" s="165" t="e">
        <f t="shared" si="502"/>
        <v>#N/A</v>
      </c>
      <c r="IJ88" s="165" t="e">
        <f t="shared" si="503"/>
        <v>#N/A</v>
      </c>
      <c r="IK88" s="165" t="e">
        <f t="shared" si="504"/>
        <v>#N/A</v>
      </c>
      <c r="IL88" s="165" t="e">
        <f t="shared" si="505"/>
        <v>#N/A</v>
      </c>
      <c r="IM88" s="165" t="e">
        <f t="shared" si="506"/>
        <v>#N/A</v>
      </c>
      <c r="IN88" s="165" t="e">
        <f t="shared" si="507"/>
        <v>#N/A</v>
      </c>
      <c r="IO88" s="165" t="e">
        <f t="shared" si="508"/>
        <v>#N/A</v>
      </c>
      <c r="IP88" s="165" t="e">
        <f t="shared" si="509"/>
        <v>#N/A</v>
      </c>
      <c r="IQ88" s="165" t="e">
        <f t="shared" si="510"/>
        <v>#N/A</v>
      </c>
      <c r="IR88" s="165" t="e">
        <f t="shared" si="511"/>
        <v>#N/A</v>
      </c>
      <c r="IS88" s="165" t="e">
        <f t="shared" si="512"/>
        <v>#N/A</v>
      </c>
      <c r="IT88" s="165" t="e">
        <f t="shared" si="513"/>
        <v>#N/A</v>
      </c>
      <c r="IU88" s="165" t="e">
        <f t="shared" si="514"/>
        <v>#N/A</v>
      </c>
      <c r="IV88" s="165" t="e">
        <f t="shared" si="515"/>
        <v>#N/A</v>
      </c>
      <c r="IW88" s="165" t="e">
        <f t="shared" si="516"/>
        <v>#N/A</v>
      </c>
      <c r="IX88" s="165" t="e">
        <f t="shared" si="517"/>
        <v>#N/A</v>
      </c>
      <c r="IY88" s="165" t="e">
        <f t="shared" si="518"/>
        <v>#N/A</v>
      </c>
      <c r="IZ88" s="165" t="e">
        <f t="shared" si="519"/>
        <v>#N/A</v>
      </c>
      <c r="JA88" s="165" t="e">
        <f t="shared" si="520"/>
        <v>#N/A</v>
      </c>
      <c r="JB88" s="165" t="e">
        <f t="shared" si="521"/>
        <v>#N/A</v>
      </c>
      <c r="JC88" s="165" t="e">
        <f t="shared" si="522"/>
        <v>#N/A</v>
      </c>
      <c r="JD88" s="165" t="e">
        <f t="shared" si="523"/>
        <v>#N/A</v>
      </c>
      <c r="JE88" s="165" t="e">
        <f t="shared" si="524"/>
        <v>#N/A</v>
      </c>
      <c r="JF88" s="165" t="e">
        <f t="shared" si="525"/>
        <v>#N/A</v>
      </c>
      <c r="JG88" s="165" t="e">
        <f t="shared" si="526"/>
        <v>#N/A</v>
      </c>
      <c r="JH88" s="165" t="e">
        <f t="shared" si="527"/>
        <v>#N/A</v>
      </c>
      <c r="JI88" s="165" t="e">
        <f t="shared" si="528"/>
        <v>#N/A</v>
      </c>
      <c r="JJ88" s="165" t="e">
        <f t="shared" si="529"/>
        <v>#N/A</v>
      </c>
      <c r="JK88" s="165" t="e">
        <f t="shared" si="530"/>
        <v>#N/A</v>
      </c>
      <c r="JL88" s="165" t="e">
        <f t="shared" si="531"/>
        <v>#N/A</v>
      </c>
      <c r="JM88" s="165" t="e">
        <f t="shared" si="532"/>
        <v>#N/A</v>
      </c>
      <c r="JN88" s="165" t="e">
        <f t="shared" si="533"/>
        <v>#N/A</v>
      </c>
      <c r="JO88" s="165" t="e">
        <f t="shared" si="534"/>
        <v>#N/A</v>
      </c>
      <c r="JP88" s="165" t="e">
        <f t="shared" si="535"/>
        <v>#N/A</v>
      </c>
      <c r="JQ88" s="165" t="e">
        <f t="shared" si="536"/>
        <v>#N/A</v>
      </c>
      <c r="JR88" s="165" t="e">
        <f t="shared" si="537"/>
        <v>#N/A</v>
      </c>
      <c r="JS88" s="165" t="e">
        <f t="shared" si="538"/>
        <v>#N/A</v>
      </c>
      <c r="JT88" s="165" t="e">
        <f t="shared" si="539"/>
        <v>#N/A</v>
      </c>
      <c r="JU88" s="165" t="e">
        <f t="shared" si="540"/>
        <v>#N/A</v>
      </c>
      <c r="JV88" s="165" t="e">
        <f t="shared" si="541"/>
        <v>#N/A</v>
      </c>
      <c r="JW88" s="165" t="e">
        <f t="shared" si="542"/>
        <v>#N/A</v>
      </c>
      <c r="JX88" s="165" t="e">
        <f t="shared" si="543"/>
        <v>#N/A</v>
      </c>
      <c r="JY88" s="165" t="e">
        <f t="shared" si="544"/>
        <v>#N/A</v>
      </c>
      <c r="JZ88" s="165" t="e">
        <f t="shared" si="545"/>
        <v>#N/A</v>
      </c>
      <c r="KA88" s="165" t="e">
        <f t="shared" si="546"/>
        <v>#N/A</v>
      </c>
      <c r="KB88" s="165" t="e">
        <f t="shared" si="547"/>
        <v>#N/A</v>
      </c>
      <c r="KC88" s="165" t="e">
        <f t="shared" si="548"/>
        <v>#N/A</v>
      </c>
      <c r="KD88" s="165" t="e">
        <f t="shared" si="549"/>
        <v>#N/A</v>
      </c>
      <c r="KE88" s="165" t="e">
        <f t="shared" si="550"/>
        <v>#N/A</v>
      </c>
      <c r="KF88" s="165" t="e">
        <f t="shared" si="551"/>
        <v>#N/A</v>
      </c>
      <c r="KG88" s="165" t="e">
        <f t="shared" si="552"/>
        <v>#N/A</v>
      </c>
      <c r="KH88" s="165" t="e">
        <f t="shared" si="553"/>
        <v>#N/A</v>
      </c>
      <c r="KI88" s="165" t="e">
        <f t="shared" si="554"/>
        <v>#N/A</v>
      </c>
      <c r="KJ88" s="165" t="e">
        <f t="shared" si="555"/>
        <v>#N/A</v>
      </c>
      <c r="KK88" s="165" t="e">
        <f t="shared" si="556"/>
        <v>#N/A</v>
      </c>
      <c r="KL88" s="165" t="e">
        <f t="shared" si="557"/>
        <v>#N/A</v>
      </c>
      <c r="KM88" s="165" t="e">
        <f t="shared" si="558"/>
        <v>#N/A</v>
      </c>
      <c r="KN88" s="165" t="e">
        <f t="shared" si="559"/>
        <v>#N/A</v>
      </c>
      <c r="KO88" s="165" t="e">
        <f t="shared" si="560"/>
        <v>#N/A</v>
      </c>
      <c r="KP88" s="165" t="e">
        <f t="shared" si="561"/>
        <v>#N/A</v>
      </c>
      <c r="KQ88" s="165" t="e">
        <f t="shared" si="562"/>
        <v>#N/A</v>
      </c>
      <c r="KR88" s="165" t="e">
        <f t="shared" si="563"/>
        <v>#N/A</v>
      </c>
      <c r="KS88" s="165" t="e">
        <f t="shared" si="564"/>
        <v>#N/A</v>
      </c>
      <c r="KT88" s="165" t="e">
        <f t="shared" si="565"/>
        <v>#N/A</v>
      </c>
      <c r="KU88" s="165" t="e">
        <f t="shared" si="566"/>
        <v>#N/A</v>
      </c>
      <c r="KV88" s="165" t="e">
        <f t="shared" si="567"/>
        <v>#N/A</v>
      </c>
      <c r="KW88" s="165" t="e">
        <f t="shared" si="568"/>
        <v>#N/A</v>
      </c>
      <c r="KX88" s="165" t="e">
        <f t="shared" si="569"/>
        <v>#N/A</v>
      </c>
      <c r="KY88" s="165" t="e">
        <f t="shared" si="570"/>
        <v>#N/A</v>
      </c>
      <c r="KZ88" s="165" t="e">
        <f t="shared" si="571"/>
        <v>#N/A</v>
      </c>
      <c r="LA88" s="165" t="e">
        <f t="shared" si="572"/>
        <v>#N/A</v>
      </c>
      <c r="LB88" s="165" t="e">
        <f t="shared" si="573"/>
        <v>#N/A</v>
      </c>
      <c r="LC88" s="165" t="e">
        <f t="shared" si="574"/>
        <v>#N/A</v>
      </c>
      <c r="LD88" s="165" t="e">
        <f t="shared" si="575"/>
        <v>#N/A</v>
      </c>
      <c r="LE88" s="165" t="e">
        <f t="shared" si="576"/>
        <v>#N/A</v>
      </c>
      <c r="LF88" s="165" t="e">
        <f t="shared" si="577"/>
        <v>#N/A</v>
      </c>
      <c r="LG88" s="165" t="e">
        <f t="shared" si="578"/>
        <v>#N/A</v>
      </c>
      <c r="LH88" s="165" t="e">
        <f t="shared" si="579"/>
        <v>#N/A</v>
      </c>
      <c r="LI88" s="165" t="e">
        <f t="shared" si="580"/>
        <v>#N/A</v>
      </c>
      <c r="LJ88" s="165" t="e">
        <f t="shared" si="581"/>
        <v>#N/A</v>
      </c>
      <c r="LK88" s="165" t="e">
        <f t="shared" si="582"/>
        <v>#N/A</v>
      </c>
      <c r="LL88" s="165" t="e">
        <f t="shared" si="583"/>
        <v>#N/A</v>
      </c>
      <c r="LM88" s="165" t="e">
        <f t="shared" si="584"/>
        <v>#N/A</v>
      </c>
      <c r="LN88" s="165" t="e">
        <f t="shared" si="585"/>
        <v>#N/A</v>
      </c>
      <c r="LO88" s="165" t="e">
        <f t="shared" si="586"/>
        <v>#N/A</v>
      </c>
      <c r="LP88" s="165" t="e">
        <f t="shared" si="587"/>
        <v>#N/A</v>
      </c>
      <c r="LQ88" s="165" t="e">
        <f t="shared" si="588"/>
        <v>#N/A</v>
      </c>
      <c r="LR88" s="165" t="e">
        <f t="shared" si="589"/>
        <v>#N/A</v>
      </c>
      <c r="LS88" s="165" t="e">
        <f t="shared" si="590"/>
        <v>#N/A</v>
      </c>
      <c r="LT88" s="165" t="e">
        <f t="shared" si="591"/>
        <v>#N/A</v>
      </c>
      <c r="LU88" s="165" t="e">
        <f t="shared" si="592"/>
        <v>#N/A</v>
      </c>
      <c r="LV88" s="165" t="e">
        <f t="shared" si="593"/>
        <v>#N/A</v>
      </c>
      <c r="LW88" s="165" t="e">
        <f t="shared" si="594"/>
        <v>#N/A</v>
      </c>
      <c r="LX88" s="165" t="e">
        <f t="shared" si="595"/>
        <v>#N/A</v>
      </c>
      <c r="LY88" s="165" t="e">
        <f t="shared" si="596"/>
        <v>#N/A</v>
      </c>
      <c r="LZ88" s="165" t="e">
        <f t="shared" si="597"/>
        <v>#N/A</v>
      </c>
      <c r="MA88" s="165" t="e">
        <f t="shared" si="598"/>
        <v>#N/A</v>
      </c>
      <c r="MB88" s="165" t="e">
        <f t="shared" si="599"/>
        <v>#N/A</v>
      </c>
      <c r="MC88" s="165" t="e">
        <f t="shared" si="600"/>
        <v>#N/A</v>
      </c>
      <c r="MD88" s="165" t="e">
        <f t="shared" si="601"/>
        <v>#N/A</v>
      </c>
      <c r="ME88" s="165" t="e">
        <f t="shared" si="602"/>
        <v>#N/A</v>
      </c>
      <c r="MF88" s="165" t="e">
        <f t="shared" si="603"/>
        <v>#N/A</v>
      </c>
      <c r="MG88" s="165" t="e">
        <f t="shared" si="604"/>
        <v>#N/A</v>
      </c>
      <c r="MH88" s="165" t="e">
        <f t="shared" si="605"/>
        <v>#N/A</v>
      </c>
      <c r="MI88" s="165" t="e">
        <f t="shared" si="606"/>
        <v>#N/A</v>
      </c>
      <c r="MJ88" s="165" t="e">
        <f t="shared" si="607"/>
        <v>#N/A</v>
      </c>
      <c r="MK88" s="165" t="e">
        <f t="shared" si="608"/>
        <v>#N/A</v>
      </c>
      <c r="ML88" s="165" t="e">
        <f t="shared" si="609"/>
        <v>#N/A</v>
      </c>
      <c r="MM88" s="165" t="e">
        <f t="shared" si="610"/>
        <v>#N/A</v>
      </c>
      <c r="MN88" s="165" t="e">
        <f t="shared" si="611"/>
        <v>#N/A</v>
      </c>
      <c r="MO88" s="165" t="e">
        <f t="shared" si="612"/>
        <v>#N/A</v>
      </c>
      <c r="MP88" s="165" t="e">
        <f t="shared" si="613"/>
        <v>#N/A</v>
      </c>
      <c r="MQ88" s="165" t="e">
        <f t="shared" si="614"/>
        <v>#N/A</v>
      </c>
      <c r="MR88" s="165" t="e">
        <f t="shared" si="615"/>
        <v>#N/A</v>
      </c>
      <c r="MS88" s="165" t="e">
        <f t="shared" si="616"/>
        <v>#N/A</v>
      </c>
      <c r="MT88" s="165" t="e">
        <f t="shared" si="617"/>
        <v>#N/A</v>
      </c>
      <c r="MU88" s="165" t="e">
        <f t="shared" si="618"/>
        <v>#N/A</v>
      </c>
      <c r="MV88" s="165" t="e">
        <f t="shared" si="619"/>
        <v>#N/A</v>
      </c>
      <c r="MW88" s="165" t="e">
        <f t="shared" si="620"/>
        <v>#N/A</v>
      </c>
      <c r="MX88" s="165" t="e">
        <f t="shared" si="621"/>
        <v>#N/A</v>
      </c>
      <c r="MY88" s="165" t="e">
        <f t="shared" si="622"/>
        <v>#N/A</v>
      </c>
      <c r="MZ88" s="165" t="e">
        <f t="shared" si="623"/>
        <v>#N/A</v>
      </c>
      <c r="NA88" s="165" t="e">
        <f t="shared" si="624"/>
        <v>#N/A</v>
      </c>
      <c r="NB88" s="165" t="e">
        <f t="shared" si="625"/>
        <v>#N/A</v>
      </c>
      <c r="NC88" s="165" t="e">
        <f t="shared" si="626"/>
        <v>#N/A</v>
      </c>
      <c r="ND88" s="165" t="e">
        <f t="shared" si="627"/>
        <v>#N/A</v>
      </c>
      <c r="NE88" s="165" t="e">
        <f t="shared" si="628"/>
        <v>#N/A</v>
      </c>
      <c r="NF88" s="165" t="e">
        <f t="shared" si="629"/>
        <v>#N/A</v>
      </c>
      <c r="NG88" s="165" t="e">
        <f t="shared" si="630"/>
        <v>#N/A</v>
      </c>
      <c r="NH88" s="165" t="e">
        <f t="shared" si="631"/>
        <v>#N/A</v>
      </c>
      <c r="NI88" s="165" t="e">
        <f t="shared" si="632"/>
        <v>#N/A</v>
      </c>
      <c r="NJ88" s="165" t="e">
        <f t="shared" si="633"/>
        <v>#N/A</v>
      </c>
      <c r="NK88" s="165" t="e">
        <f t="shared" si="634"/>
        <v>#N/A</v>
      </c>
      <c r="NL88" s="165" t="e">
        <f t="shared" si="635"/>
        <v>#N/A</v>
      </c>
      <c r="NM88" s="165" t="e">
        <f t="shared" si="636"/>
        <v>#N/A</v>
      </c>
      <c r="NN88" s="165" t="e">
        <f t="shared" si="637"/>
        <v>#N/A</v>
      </c>
      <c r="NO88" s="165" t="e">
        <f t="shared" si="638"/>
        <v>#N/A</v>
      </c>
      <c r="NP88" s="165" t="e">
        <f t="shared" si="639"/>
        <v>#N/A</v>
      </c>
      <c r="NQ88" s="165" t="e">
        <f t="shared" si="640"/>
        <v>#N/A</v>
      </c>
      <c r="NR88" s="165" t="e">
        <f t="shared" si="641"/>
        <v>#N/A</v>
      </c>
      <c r="NS88" s="165" t="e">
        <f t="shared" si="642"/>
        <v>#N/A</v>
      </c>
      <c r="NT88" s="165" t="e">
        <f t="shared" si="643"/>
        <v>#N/A</v>
      </c>
      <c r="NU88" s="165" t="e">
        <f t="shared" si="644"/>
        <v>#N/A</v>
      </c>
      <c r="NV88" s="165" t="e">
        <f t="shared" si="645"/>
        <v>#N/A</v>
      </c>
      <c r="NW88" s="165" t="e">
        <f t="shared" si="646"/>
        <v>#N/A</v>
      </c>
      <c r="NX88" s="165" t="e">
        <f t="shared" si="647"/>
        <v>#N/A</v>
      </c>
      <c r="NY88" s="165" t="e">
        <f t="shared" si="648"/>
        <v>#N/A</v>
      </c>
      <c r="NZ88" s="165" t="e">
        <f t="shared" si="649"/>
        <v>#N/A</v>
      </c>
      <c r="OA88" s="165" t="e">
        <f t="shared" si="650"/>
        <v>#N/A</v>
      </c>
      <c r="OB88" s="165" t="e">
        <f t="shared" si="651"/>
        <v>#N/A</v>
      </c>
      <c r="OC88" s="165" t="e">
        <f t="shared" si="652"/>
        <v>#N/A</v>
      </c>
      <c r="OD88" s="165" t="e">
        <f t="shared" si="653"/>
        <v>#N/A</v>
      </c>
      <c r="OE88" s="165" t="e">
        <f t="shared" si="654"/>
        <v>#N/A</v>
      </c>
      <c r="OF88" s="165" t="e">
        <f t="shared" si="655"/>
        <v>#N/A</v>
      </c>
      <c r="OG88" s="165" t="e">
        <f t="shared" si="656"/>
        <v>#N/A</v>
      </c>
      <c r="OH88" s="165" t="e">
        <f t="shared" si="657"/>
        <v>#N/A</v>
      </c>
      <c r="OI88" s="165" t="e">
        <f t="shared" si="658"/>
        <v>#N/A</v>
      </c>
      <c r="OJ88" s="165" t="e">
        <f t="shared" si="659"/>
        <v>#N/A</v>
      </c>
      <c r="OK88" s="165" t="e">
        <f t="shared" si="660"/>
        <v>#N/A</v>
      </c>
      <c r="OL88" s="165" t="e">
        <f t="shared" si="661"/>
        <v>#N/A</v>
      </c>
      <c r="OM88" s="165" t="e">
        <f t="shared" si="662"/>
        <v>#N/A</v>
      </c>
      <c r="ON88" s="165" t="e">
        <f t="shared" si="663"/>
        <v>#N/A</v>
      </c>
      <c r="OO88" s="165" t="e">
        <f t="shared" si="664"/>
        <v>#N/A</v>
      </c>
      <c r="OP88" s="165" t="e">
        <f t="shared" si="665"/>
        <v>#N/A</v>
      </c>
      <c r="OQ88" s="165" t="e">
        <f t="shared" si="666"/>
        <v>#N/A</v>
      </c>
      <c r="OR88" s="165" t="e">
        <f t="shared" si="667"/>
        <v>#N/A</v>
      </c>
      <c r="OS88" s="165" t="e">
        <f t="shared" si="668"/>
        <v>#N/A</v>
      </c>
      <c r="OT88" s="165" t="e">
        <f t="shared" si="669"/>
        <v>#N/A</v>
      </c>
      <c r="OU88" s="165" t="e">
        <f t="shared" si="670"/>
        <v>#N/A</v>
      </c>
      <c r="OV88" s="165" t="e">
        <f t="shared" si="671"/>
        <v>#N/A</v>
      </c>
      <c r="OW88" s="165" t="e">
        <f t="shared" si="672"/>
        <v>#N/A</v>
      </c>
      <c r="OX88" s="165" t="e">
        <f t="shared" si="673"/>
        <v>#N/A</v>
      </c>
      <c r="OY88" s="165" t="e">
        <f t="shared" si="674"/>
        <v>#N/A</v>
      </c>
      <c r="OZ88" s="165" t="e">
        <f t="shared" si="675"/>
        <v>#N/A</v>
      </c>
      <c r="PA88" s="165" t="e">
        <f t="shared" si="676"/>
        <v>#N/A</v>
      </c>
      <c r="PB88" s="165" t="e">
        <f t="shared" si="677"/>
        <v>#N/A</v>
      </c>
      <c r="PC88" s="165" t="e">
        <f t="shared" si="678"/>
        <v>#N/A</v>
      </c>
      <c r="PD88" s="165" t="e">
        <f t="shared" si="679"/>
        <v>#N/A</v>
      </c>
      <c r="PE88" s="165" t="e">
        <f t="shared" si="680"/>
        <v>#N/A</v>
      </c>
      <c r="PF88" s="165" t="e">
        <f t="shared" si="681"/>
        <v>#N/A</v>
      </c>
      <c r="PG88" s="165" t="e">
        <f t="shared" si="682"/>
        <v>#N/A</v>
      </c>
      <c r="PH88" s="165" t="e">
        <f t="shared" si="683"/>
        <v>#N/A</v>
      </c>
    </row>
    <row r="89" spans="1:424" hidden="1" x14ac:dyDescent="0.45">
      <c r="A89" s="4">
        <v>86</v>
      </c>
      <c r="B89" s="92" t="str">
        <f t="shared" si="684"/>
        <v/>
      </c>
      <c r="C89" s="91"/>
      <c r="D89" s="92" t="str">
        <f t="shared" si="685"/>
        <v/>
      </c>
      <c r="E89" s="120" t="str">
        <f t="shared" si="480"/>
        <v/>
      </c>
      <c r="F89" s="120" t="str">
        <f t="shared" si="481"/>
        <v/>
      </c>
      <c r="G89" s="71" t="str">
        <f t="shared" si="686"/>
        <v/>
      </c>
      <c r="H89" s="23"/>
      <c r="I89" s="55"/>
      <c r="J89" s="298"/>
      <c r="K89" s="72" t="str">
        <f>IF(AND(B89&gt;0,C89&gt;0,D89&gt;0),IF(ISBLANK(J89),IF(ISBLANK(H89),"",(D89-B89)*VLOOKUP(H89,VLookups!$A$4:$B$13,2,FALSE)),J89),"")</f>
        <v/>
      </c>
      <c r="L89" s="73" t="str">
        <f t="shared" si="482"/>
        <v/>
      </c>
      <c r="M89" s="91"/>
      <c r="N89" s="265" t="str">
        <f>IF(AND(M89&gt;0,C89&gt;0,NOT(K89="")),ABS(VLOOKUP($M$1,VLookups!$A$43:$B$44,2,FALSE)-_xlfn.NORM.DIST(M89,G89,K89,TRUE)),"")</f>
        <v/>
      </c>
      <c r="O89" s="90" t="str">
        <f>IF(AND($B89&gt;0,$C89&gt;0,$D89&gt;0,NOT(ISBLANK($H89))),_xlfn.NORM.INV(ABS(VLOOKUP($M$1,VLookups!$A$43:$B$44,2,FALSE)-O$3),$G89,$K89),"")</f>
        <v/>
      </c>
      <c r="P89" s="89" t="str">
        <f>IF(AND($B89&gt;0,$C89&gt;0,$D89&gt;0,NOT(ISBLANK($H89))),_xlfn.NORM.INV(ABS(VLOOKUP($M$1,VLookups!$A$43:$B$44,2,FALSE)-P$3),$G89,$K89),"")</f>
        <v/>
      </c>
      <c r="Q89" s="90" t="str">
        <f>IF(AND($B89&gt;0,$C89&gt;0,$D89&gt;0,NOT(ISBLANK($H89))),_xlfn.NORM.INV(ABS(VLOOKUP($M$1,VLookups!$A$43:$B$44,2,FALSE)-Q$3),$G89,$K89),"")</f>
        <v/>
      </c>
      <c r="R89" s="89" t="str">
        <f>IF(AND($B89&gt;0,$C89&gt;0,$D89&gt;0,NOT(ISBLANK($H89))),_xlfn.NORM.INV(ABS(VLOOKUP($M$1,VLookups!$A$43:$B$44,2,FALSE)-R$3),$G89,$K89),"")</f>
        <v/>
      </c>
      <c r="S89" s="90" t="str">
        <f>IF(AND($B89&gt;0,$C89&gt;0,$D89&gt;0,NOT(ISBLANK($H89))),_xlfn.NORM.INV(ABS(VLOOKUP($M$1,VLookups!$A$43:$B$44,2,FALSE)-S$3),$G89,$K89),"")</f>
        <v/>
      </c>
      <c r="T89" s="89" t="str">
        <f>IF(AND($B89&gt;0,$C89&gt;0,$D89&gt;0,NOT(ISBLANK($H89))),_xlfn.NORM.INV(ABS(VLOOKUP($M$1,VLookups!$A$43:$B$44,2,FALSE)-T$3),$G89,$K89),"")</f>
        <v/>
      </c>
      <c r="U89" s="5"/>
      <c r="V89" s="164" t="str">
        <f t="shared" si="687"/>
        <v/>
      </c>
      <c r="W89" s="47" t="str">
        <f t="shared" si="688"/>
        <v/>
      </c>
      <c r="X89" s="47" t="str">
        <f t="shared" si="710"/>
        <v/>
      </c>
      <c r="Y89" s="47" t="str">
        <f t="shared" si="710"/>
        <v/>
      </c>
      <c r="Z89" s="47" t="str">
        <f t="shared" si="710"/>
        <v/>
      </c>
      <c r="AA89" s="47" t="str">
        <f t="shared" si="710"/>
        <v/>
      </c>
      <c r="AB89" s="47" t="str">
        <f t="shared" si="710"/>
        <v/>
      </c>
      <c r="AC89" s="47" t="str">
        <f t="shared" si="710"/>
        <v/>
      </c>
      <c r="AD89" s="47" t="str">
        <f t="shared" si="710"/>
        <v/>
      </c>
      <c r="AE89" s="47" t="str">
        <f t="shared" si="710"/>
        <v/>
      </c>
      <c r="AF89" s="47" t="str">
        <f t="shared" si="710"/>
        <v/>
      </c>
      <c r="AG89" s="47" t="str">
        <f t="shared" si="710"/>
        <v/>
      </c>
      <c r="AH89" s="47" t="str">
        <f t="shared" si="710"/>
        <v/>
      </c>
      <c r="AI89" s="47" t="str">
        <f t="shared" si="710"/>
        <v/>
      </c>
      <c r="AJ89" s="47" t="str">
        <f t="shared" si="710"/>
        <v/>
      </c>
      <c r="AK89" s="47" t="str">
        <f t="shared" si="710"/>
        <v/>
      </c>
      <c r="AL89" s="47" t="str">
        <f t="shared" si="710"/>
        <v/>
      </c>
      <c r="AM89" s="47" t="str">
        <f t="shared" si="710"/>
        <v/>
      </c>
      <c r="AN89" s="47" t="str">
        <f t="shared" si="710"/>
        <v/>
      </c>
      <c r="AO89" s="47" t="str">
        <f t="shared" si="710"/>
        <v/>
      </c>
      <c r="AP89" s="47" t="str">
        <f t="shared" si="710"/>
        <v/>
      </c>
      <c r="AQ89" s="47" t="str">
        <f t="shared" si="710"/>
        <v/>
      </c>
      <c r="AR89" s="47" t="str">
        <f t="shared" si="710"/>
        <v/>
      </c>
      <c r="AS89" s="47" t="str">
        <f t="shared" si="710"/>
        <v/>
      </c>
      <c r="AT89" s="47" t="str">
        <f t="shared" si="710"/>
        <v/>
      </c>
      <c r="AU89" s="47" t="str">
        <f t="shared" si="710"/>
        <v/>
      </c>
      <c r="AV89" s="47" t="str">
        <f t="shared" si="710"/>
        <v/>
      </c>
      <c r="AW89" s="47" t="str">
        <f t="shared" si="710"/>
        <v/>
      </c>
      <c r="AX89" s="47" t="str">
        <f t="shared" si="710"/>
        <v/>
      </c>
      <c r="AY89" s="47" t="str">
        <f t="shared" si="710"/>
        <v/>
      </c>
      <c r="AZ89" s="47" t="str">
        <f t="shared" si="710"/>
        <v/>
      </c>
      <c r="BA89" s="47" t="str">
        <f t="shared" si="710"/>
        <v/>
      </c>
      <c r="BB89" s="47" t="str">
        <f t="shared" si="710"/>
        <v/>
      </c>
      <c r="BC89" s="47" t="str">
        <f t="shared" si="710"/>
        <v/>
      </c>
      <c r="BD89" s="47" t="str">
        <f t="shared" si="710"/>
        <v/>
      </c>
      <c r="BE89" s="47" t="str">
        <f t="shared" si="710"/>
        <v/>
      </c>
      <c r="BF89" s="47" t="str">
        <f t="shared" si="710"/>
        <v/>
      </c>
      <c r="BG89" s="47" t="str">
        <f t="shared" si="710"/>
        <v/>
      </c>
      <c r="BH89" s="47" t="str">
        <f t="shared" si="710"/>
        <v/>
      </c>
      <c r="BI89" s="47" t="str">
        <f t="shared" si="710"/>
        <v/>
      </c>
      <c r="BJ89" s="47" t="str">
        <f t="shared" si="710"/>
        <v/>
      </c>
      <c r="BK89" s="47" t="str">
        <f t="shared" si="710"/>
        <v/>
      </c>
      <c r="BL89" s="47" t="str">
        <f t="shared" si="710"/>
        <v/>
      </c>
      <c r="BM89" s="47" t="str">
        <f t="shared" si="710"/>
        <v/>
      </c>
      <c r="BN89" s="47" t="str">
        <f t="shared" si="710"/>
        <v/>
      </c>
      <c r="BO89" s="47" t="str">
        <f t="shared" si="710"/>
        <v/>
      </c>
      <c r="BP89" s="47" t="str">
        <f t="shared" si="710"/>
        <v/>
      </c>
      <c r="BQ89" s="47" t="str">
        <f t="shared" si="710"/>
        <v/>
      </c>
      <c r="BR89" s="47" t="str">
        <f t="shared" si="710"/>
        <v/>
      </c>
      <c r="BS89" s="47" t="str">
        <f t="shared" si="710"/>
        <v/>
      </c>
      <c r="BT89" s="47" t="str">
        <f t="shared" si="710"/>
        <v/>
      </c>
      <c r="BU89" s="47" t="str">
        <f t="shared" si="710"/>
        <v/>
      </c>
      <c r="BV89" s="47" t="str">
        <f t="shared" si="710"/>
        <v/>
      </c>
      <c r="BW89" s="47" t="str">
        <f t="shared" si="710"/>
        <v/>
      </c>
      <c r="BX89" s="47" t="str">
        <f t="shared" si="710"/>
        <v/>
      </c>
      <c r="BY89" s="47" t="str">
        <f t="shared" si="710"/>
        <v/>
      </c>
      <c r="BZ89" s="47" t="str">
        <f t="shared" si="710"/>
        <v/>
      </c>
      <c r="CA89" s="47" t="str">
        <f t="shared" si="710"/>
        <v/>
      </c>
      <c r="CB89" s="47" t="str">
        <f t="shared" si="710"/>
        <v/>
      </c>
      <c r="CC89" s="47" t="str">
        <f t="shared" si="710"/>
        <v/>
      </c>
      <c r="CD89" s="47" t="str">
        <f t="shared" si="710"/>
        <v/>
      </c>
      <c r="CE89" s="47" t="str">
        <f t="shared" si="710"/>
        <v/>
      </c>
      <c r="CF89" s="47" t="str">
        <f t="shared" si="710"/>
        <v/>
      </c>
      <c r="CG89" s="47" t="str">
        <f t="shared" si="710"/>
        <v/>
      </c>
      <c r="CH89" s="47" t="str">
        <f t="shared" si="710"/>
        <v/>
      </c>
      <c r="CI89" s="47" t="str">
        <f t="shared" ref="CI89:DR92" si="712">IF(ISNONTEXT($V89),CJ89-$V89,"")</f>
        <v/>
      </c>
      <c r="CJ89" s="47" t="str">
        <f t="shared" si="712"/>
        <v/>
      </c>
      <c r="CK89" s="47" t="str">
        <f t="shared" si="712"/>
        <v/>
      </c>
      <c r="CL89" s="47" t="str">
        <f t="shared" si="712"/>
        <v/>
      </c>
      <c r="CM89" s="47" t="str">
        <f t="shared" si="712"/>
        <v/>
      </c>
      <c r="CN89" s="47" t="str">
        <f t="shared" si="712"/>
        <v/>
      </c>
      <c r="CO89" s="47" t="str">
        <f t="shared" si="712"/>
        <v/>
      </c>
      <c r="CP89" s="47" t="str">
        <f t="shared" si="712"/>
        <v/>
      </c>
      <c r="CQ89" s="47" t="str">
        <f t="shared" si="712"/>
        <v/>
      </c>
      <c r="CR89" s="47" t="str">
        <f t="shared" si="712"/>
        <v/>
      </c>
      <c r="CS89" s="47" t="str">
        <f t="shared" si="712"/>
        <v/>
      </c>
      <c r="CT89" s="47" t="str">
        <f t="shared" si="712"/>
        <v/>
      </c>
      <c r="CU89" s="47" t="str">
        <f t="shared" si="712"/>
        <v/>
      </c>
      <c r="CV89" s="47" t="str">
        <f t="shared" si="712"/>
        <v/>
      </c>
      <c r="CW89" s="47" t="str">
        <f t="shared" si="712"/>
        <v/>
      </c>
      <c r="CX89" s="47" t="str">
        <f t="shared" si="712"/>
        <v/>
      </c>
      <c r="CY89" s="47" t="str">
        <f t="shared" si="712"/>
        <v/>
      </c>
      <c r="CZ89" s="47" t="str">
        <f t="shared" si="712"/>
        <v/>
      </c>
      <c r="DA89" s="47" t="str">
        <f t="shared" si="712"/>
        <v/>
      </c>
      <c r="DB89" s="47" t="str">
        <f t="shared" si="712"/>
        <v/>
      </c>
      <c r="DC89" s="47" t="str">
        <f t="shared" si="712"/>
        <v/>
      </c>
      <c r="DD89" s="47" t="str">
        <f t="shared" si="712"/>
        <v/>
      </c>
      <c r="DE89" s="47" t="str">
        <f t="shared" si="712"/>
        <v/>
      </c>
      <c r="DF89" s="47" t="str">
        <f t="shared" si="712"/>
        <v/>
      </c>
      <c r="DG89" s="47" t="str">
        <f t="shared" si="712"/>
        <v/>
      </c>
      <c r="DH89" s="47" t="str">
        <f t="shared" si="712"/>
        <v/>
      </c>
      <c r="DI89" s="47" t="str">
        <f t="shared" si="712"/>
        <v/>
      </c>
      <c r="DJ89" s="47" t="str">
        <f t="shared" si="712"/>
        <v/>
      </c>
      <c r="DK89" s="47" t="str">
        <f t="shared" si="712"/>
        <v/>
      </c>
      <c r="DL89" s="47" t="str">
        <f t="shared" si="712"/>
        <v/>
      </c>
      <c r="DM89" s="47" t="str">
        <f t="shared" si="712"/>
        <v/>
      </c>
      <c r="DN89" s="47" t="str">
        <f t="shared" si="712"/>
        <v/>
      </c>
      <c r="DO89" s="47" t="str">
        <f t="shared" si="712"/>
        <v/>
      </c>
      <c r="DP89" s="47" t="str">
        <f t="shared" si="712"/>
        <v/>
      </c>
      <c r="DQ89" s="47" t="str">
        <f t="shared" si="712"/>
        <v/>
      </c>
      <c r="DR89" s="47" t="str">
        <f t="shared" si="712"/>
        <v/>
      </c>
      <c r="DS89" s="179" t="str">
        <f t="shared" si="690"/>
        <v/>
      </c>
      <c r="DT89" s="47" t="str">
        <f t="shared" si="691"/>
        <v/>
      </c>
      <c r="DU89" s="47" t="str">
        <f t="shared" si="711"/>
        <v/>
      </c>
      <c r="DV89" s="47" t="str">
        <f t="shared" si="711"/>
        <v/>
      </c>
      <c r="DW89" s="47" t="str">
        <f t="shared" si="711"/>
        <v/>
      </c>
      <c r="DX89" s="47" t="str">
        <f t="shared" si="711"/>
        <v/>
      </c>
      <c r="DY89" s="47" t="str">
        <f t="shared" si="711"/>
        <v/>
      </c>
      <c r="DZ89" s="47" t="str">
        <f t="shared" si="711"/>
        <v/>
      </c>
      <c r="EA89" s="47" t="str">
        <f t="shared" si="711"/>
        <v/>
      </c>
      <c r="EB89" s="47" t="str">
        <f t="shared" si="711"/>
        <v/>
      </c>
      <c r="EC89" s="47" t="str">
        <f t="shared" si="711"/>
        <v/>
      </c>
      <c r="ED89" s="47" t="str">
        <f t="shared" si="711"/>
        <v/>
      </c>
      <c r="EE89" s="47" t="str">
        <f t="shared" si="711"/>
        <v/>
      </c>
      <c r="EF89" s="47" t="str">
        <f t="shared" si="711"/>
        <v/>
      </c>
      <c r="EG89" s="47" t="str">
        <f t="shared" si="711"/>
        <v/>
      </c>
      <c r="EH89" s="47" t="str">
        <f t="shared" si="711"/>
        <v/>
      </c>
      <c r="EI89" s="47" t="str">
        <f t="shared" si="711"/>
        <v/>
      </c>
      <c r="EJ89" s="47" t="str">
        <f t="shared" si="711"/>
        <v/>
      </c>
      <c r="EK89" s="47" t="str">
        <f t="shared" si="711"/>
        <v/>
      </c>
      <c r="EL89" s="47" t="str">
        <f t="shared" si="711"/>
        <v/>
      </c>
      <c r="EM89" s="47" t="str">
        <f t="shared" si="711"/>
        <v/>
      </c>
      <c r="EN89" s="47" t="str">
        <f t="shared" si="711"/>
        <v/>
      </c>
      <c r="EO89" s="47" t="str">
        <f t="shared" si="711"/>
        <v/>
      </c>
      <c r="EP89" s="47" t="str">
        <f t="shared" si="711"/>
        <v/>
      </c>
      <c r="EQ89" s="47" t="str">
        <f t="shared" si="711"/>
        <v/>
      </c>
      <c r="ER89" s="47" t="str">
        <f t="shared" si="711"/>
        <v/>
      </c>
      <c r="ES89" s="47" t="str">
        <f t="shared" si="711"/>
        <v/>
      </c>
      <c r="ET89" s="47" t="str">
        <f t="shared" si="711"/>
        <v/>
      </c>
      <c r="EU89" s="47" t="str">
        <f t="shared" si="711"/>
        <v/>
      </c>
      <c r="EV89" s="47" t="str">
        <f t="shared" si="711"/>
        <v/>
      </c>
      <c r="EW89" s="47" t="str">
        <f t="shared" si="711"/>
        <v/>
      </c>
      <c r="EX89" s="47" t="str">
        <f t="shared" si="711"/>
        <v/>
      </c>
      <c r="EY89" s="47" t="str">
        <f t="shared" si="711"/>
        <v/>
      </c>
      <c r="EZ89" s="47" t="str">
        <f t="shared" si="711"/>
        <v/>
      </c>
      <c r="FA89" s="47" t="str">
        <f t="shared" si="711"/>
        <v/>
      </c>
      <c r="FB89" s="47" t="str">
        <f t="shared" si="711"/>
        <v/>
      </c>
      <c r="FC89" s="47" t="str">
        <f t="shared" si="711"/>
        <v/>
      </c>
      <c r="FD89" s="47" t="str">
        <f t="shared" si="711"/>
        <v/>
      </c>
      <c r="FE89" s="47" t="str">
        <f t="shared" si="711"/>
        <v/>
      </c>
      <c r="FF89" s="47" t="str">
        <f t="shared" si="711"/>
        <v/>
      </c>
      <c r="FG89" s="47" t="str">
        <f t="shared" si="711"/>
        <v/>
      </c>
      <c r="FH89" s="47" t="str">
        <f t="shared" si="711"/>
        <v/>
      </c>
      <c r="FI89" s="47" t="str">
        <f t="shared" si="711"/>
        <v/>
      </c>
      <c r="FJ89" s="47" t="str">
        <f t="shared" si="711"/>
        <v/>
      </c>
      <c r="FK89" s="47" t="str">
        <f t="shared" si="711"/>
        <v/>
      </c>
      <c r="FL89" s="47" t="str">
        <f t="shared" si="711"/>
        <v/>
      </c>
      <c r="FM89" s="47" t="str">
        <f t="shared" si="711"/>
        <v/>
      </c>
      <c r="FN89" s="47" t="str">
        <f t="shared" si="711"/>
        <v/>
      </c>
      <c r="FO89" s="47" t="str">
        <f t="shared" si="711"/>
        <v/>
      </c>
      <c r="FP89" s="47" t="str">
        <f t="shared" si="711"/>
        <v/>
      </c>
      <c r="FQ89" s="47" t="str">
        <f t="shared" si="711"/>
        <v/>
      </c>
      <c r="FR89" s="47" t="str">
        <f t="shared" si="711"/>
        <v/>
      </c>
      <c r="FS89" s="47" t="str">
        <f t="shared" si="711"/>
        <v/>
      </c>
      <c r="FT89" s="47" t="str">
        <f t="shared" si="711"/>
        <v/>
      </c>
      <c r="FU89" s="47" t="str">
        <f t="shared" si="711"/>
        <v/>
      </c>
      <c r="FV89" s="47" t="str">
        <f t="shared" si="711"/>
        <v/>
      </c>
      <c r="FW89" s="47" t="str">
        <f t="shared" si="711"/>
        <v/>
      </c>
      <c r="FX89" s="47" t="str">
        <f t="shared" si="711"/>
        <v/>
      </c>
      <c r="FY89" s="47" t="str">
        <f t="shared" si="711"/>
        <v/>
      </c>
      <c r="FZ89" s="47" t="str">
        <f t="shared" si="711"/>
        <v/>
      </c>
      <c r="GA89" s="47" t="str">
        <f t="shared" si="711"/>
        <v/>
      </c>
      <c r="GB89" s="47" t="str">
        <f t="shared" si="711"/>
        <v/>
      </c>
      <c r="GC89" s="47" t="str">
        <f t="shared" si="711"/>
        <v/>
      </c>
      <c r="GD89" s="47" t="str">
        <f t="shared" si="711"/>
        <v/>
      </c>
      <c r="GE89" s="47" t="str">
        <f t="shared" si="711"/>
        <v/>
      </c>
      <c r="GF89" s="47" t="str">
        <f t="shared" ref="GF89:HO92" si="713">IF(ISNONTEXT($V89),GE89+$V89,"")</f>
        <v/>
      </c>
      <c r="GG89" s="47" t="str">
        <f t="shared" si="713"/>
        <v/>
      </c>
      <c r="GH89" s="47" t="str">
        <f t="shared" si="713"/>
        <v/>
      </c>
      <c r="GI89" s="47" t="str">
        <f t="shared" si="713"/>
        <v/>
      </c>
      <c r="GJ89" s="47" t="str">
        <f t="shared" si="713"/>
        <v/>
      </c>
      <c r="GK89" s="47" t="str">
        <f t="shared" si="713"/>
        <v/>
      </c>
      <c r="GL89" s="47" t="str">
        <f t="shared" si="713"/>
        <v/>
      </c>
      <c r="GM89" s="47" t="str">
        <f t="shared" si="713"/>
        <v/>
      </c>
      <c r="GN89" s="47" t="str">
        <f t="shared" si="713"/>
        <v/>
      </c>
      <c r="GO89" s="47" t="str">
        <f t="shared" si="713"/>
        <v/>
      </c>
      <c r="GP89" s="47" t="str">
        <f t="shared" si="713"/>
        <v/>
      </c>
      <c r="GQ89" s="47" t="str">
        <f t="shared" si="713"/>
        <v/>
      </c>
      <c r="GR89" s="47" t="str">
        <f t="shared" si="713"/>
        <v/>
      </c>
      <c r="GS89" s="47" t="str">
        <f t="shared" si="713"/>
        <v/>
      </c>
      <c r="GT89" s="47" t="str">
        <f t="shared" si="713"/>
        <v/>
      </c>
      <c r="GU89" s="47" t="str">
        <f t="shared" si="713"/>
        <v/>
      </c>
      <c r="GV89" s="47" t="str">
        <f t="shared" si="713"/>
        <v/>
      </c>
      <c r="GW89" s="47" t="str">
        <f t="shared" si="713"/>
        <v/>
      </c>
      <c r="GX89" s="47" t="str">
        <f t="shared" si="713"/>
        <v/>
      </c>
      <c r="GY89" s="47" t="str">
        <f t="shared" si="713"/>
        <v/>
      </c>
      <c r="GZ89" s="47" t="str">
        <f t="shared" si="713"/>
        <v/>
      </c>
      <c r="HA89" s="47" t="str">
        <f t="shared" si="713"/>
        <v/>
      </c>
      <c r="HB89" s="47" t="str">
        <f t="shared" si="713"/>
        <v/>
      </c>
      <c r="HC89" s="47" t="str">
        <f t="shared" si="713"/>
        <v/>
      </c>
      <c r="HD89" s="47" t="str">
        <f t="shared" si="713"/>
        <v/>
      </c>
      <c r="HE89" s="47" t="str">
        <f t="shared" si="713"/>
        <v/>
      </c>
      <c r="HF89" s="47" t="str">
        <f t="shared" si="713"/>
        <v/>
      </c>
      <c r="HG89" s="47" t="str">
        <f t="shared" si="713"/>
        <v/>
      </c>
      <c r="HH89" s="47" t="str">
        <f t="shared" si="713"/>
        <v/>
      </c>
      <c r="HI89" s="47" t="str">
        <f t="shared" si="713"/>
        <v/>
      </c>
      <c r="HJ89" s="47" t="str">
        <f t="shared" si="713"/>
        <v/>
      </c>
      <c r="HK89" s="47" t="str">
        <f t="shared" si="713"/>
        <v/>
      </c>
      <c r="HL89" s="47" t="str">
        <f t="shared" si="713"/>
        <v/>
      </c>
      <c r="HM89" s="47" t="str">
        <f t="shared" si="713"/>
        <v/>
      </c>
      <c r="HN89" s="47" t="str">
        <f t="shared" si="713"/>
        <v/>
      </c>
      <c r="HO89" s="47" t="str">
        <f t="shared" si="713"/>
        <v/>
      </c>
      <c r="HP89" s="165" t="e">
        <f t="shared" si="483"/>
        <v>#N/A</v>
      </c>
      <c r="HQ89" s="165" t="e">
        <f t="shared" si="484"/>
        <v>#N/A</v>
      </c>
      <c r="HR89" s="165" t="e">
        <f t="shared" si="485"/>
        <v>#N/A</v>
      </c>
      <c r="HS89" s="165" t="e">
        <f t="shared" si="486"/>
        <v>#N/A</v>
      </c>
      <c r="HT89" s="165" t="e">
        <f t="shared" si="487"/>
        <v>#N/A</v>
      </c>
      <c r="HU89" s="165" t="e">
        <f t="shared" si="488"/>
        <v>#N/A</v>
      </c>
      <c r="HV89" s="165" t="e">
        <f t="shared" si="489"/>
        <v>#N/A</v>
      </c>
      <c r="HW89" s="165" t="e">
        <f t="shared" si="490"/>
        <v>#N/A</v>
      </c>
      <c r="HX89" s="165" t="e">
        <f t="shared" si="491"/>
        <v>#N/A</v>
      </c>
      <c r="HY89" s="165" t="e">
        <f t="shared" si="492"/>
        <v>#N/A</v>
      </c>
      <c r="HZ89" s="165" t="e">
        <f t="shared" si="493"/>
        <v>#N/A</v>
      </c>
      <c r="IA89" s="165" t="e">
        <f t="shared" si="494"/>
        <v>#N/A</v>
      </c>
      <c r="IB89" s="165" t="e">
        <f t="shared" si="495"/>
        <v>#N/A</v>
      </c>
      <c r="IC89" s="165" t="e">
        <f t="shared" si="496"/>
        <v>#N/A</v>
      </c>
      <c r="ID89" s="165" t="e">
        <f t="shared" si="497"/>
        <v>#N/A</v>
      </c>
      <c r="IE89" s="165" t="e">
        <f t="shared" si="498"/>
        <v>#N/A</v>
      </c>
      <c r="IF89" s="165" t="e">
        <f t="shared" si="499"/>
        <v>#N/A</v>
      </c>
      <c r="IG89" s="165" t="e">
        <f t="shared" si="500"/>
        <v>#N/A</v>
      </c>
      <c r="IH89" s="165" t="e">
        <f t="shared" si="501"/>
        <v>#N/A</v>
      </c>
      <c r="II89" s="165" t="e">
        <f t="shared" si="502"/>
        <v>#N/A</v>
      </c>
      <c r="IJ89" s="165" t="e">
        <f t="shared" si="503"/>
        <v>#N/A</v>
      </c>
      <c r="IK89" s="165" t="e">
        <f t="shared" si="504"/>
        <v>#N/A</v>
      </c>
      <c r="IL89" s="165" t="e">
        <f t="shared" si="505"/>
        <v>#N/A</v>
      </c>
      <c r="IM89" s="165" t="e">
        <f t="shared" si="506"/>
        <v>#N/A</v>
      </c>
      <c r="IN89" s="165" t="e">
        <f t="shared" si="507"/>
        <v>#N/A</v>
      </c>
      <c r="IO89" s="165" t="e">
        <f t="shared" si="508"/>
        <v>#N/A</v>
      </c>
      <c r="IP89" s="165" t="e">
        <f t="shared" si="509"/>
        <v>#N/A</v>
      </c>
      <c r="IQ89" s="165" t="e">
        <f t="shared" si="510"/>
        <v>#N/A</v>
      </c>
      <c r="IR89" s="165" t="e">
        <f t="shared" si="511"/>
        <v>#N/A</v>
      </c>
      <c r="IS89" s="165" t="e">
        <f t="shared" si="512"/>
        <v>#N/A</v>
      </c>
      <c r="IT89" s="165" t="e">
        <f t="shared" si="513"/>
        <v>#N/A</v>
      </c>
      <c r="IU89" s="165" t="e">
        <f t="shared" si="514"/>
        <v>#N/A</v>
      </c>
      <c r="IV89" s="165" t="e">
        <f t="shared" si="515"/>
        <v>#N/A</v>
      </c>
      <c r="IW89" s="165" t="e">
        <f t="shared" si="516"/>
        <v>#N/A</v>
      </c>
      <c r="IX89" s="165" t="e">
        <f t="shared" si="517"/>
        <v>#N/A</v>
      </c>
      <c r="IY89" s="165" t="e">
        <f t="shared" si="518"/>
        <v>#N/A</v>
      </c>
      <c r="IZ89" s="165" t="e">
        <f t="shared" si="519"/>
        <v>#N/A</v>
      </c>
      <c r="JA89" s="165" t="e">
        <f t="shared" si="520"/>
        <v>#N/A</v>
      </c>
      <c r="JB89" s="165" t="e">
        <f t="shared" si="521"/>
        <v>#N/A</v>
      </c>
      <c r="JC89" s="165" t="e">
        <f t="shared" si="522"/>
        <v>#N/A</v>
      </c>
      <c r="JD89" s="165" t="e">
        <f t="shared" si="523"/>
        <v>#N/A</v>
      </c>
      <c r="JE89" s="165" t="e">
        <f t="shared" si="524"/>
        <v>#N/A</v>
      </c>
      <c r="JF89" s="165" t="e">
        <f t="shared" si="525"/>
        <v>#N/A</v>
      </c>
      <c r="JG89" s="165" t="e">
        <f t="shared" si="526"/>
        <v>#N/A</v>
      </c>
      <c r="JH89" s="165" t="e">
        <f t="shared" si="527"/>
        <v>#N/A</v>
      </c>
      <c r="JI89" s="165" t="e">
        <f t="shared" si="528"/>
        <v>#N/A</v>
      </c>
      <c r="JJ89" s="165" t="e">
        <f t="shared" si="529"/>
        <v>#N/A</v>
      </c>
      <c r="JK89" s="165" t="e">
        <f t="shared" si="530"/>
        <v>#N/A</v>
      </c>
      <c r="JL89" s="165" t="e">
        <f t="shared" si="531"/>
        <v>#N/A</v>
      </c>
      <c r="JM89" s="165" t="e">
        <f t="shared" si="532"/>
        <v>#N/A</v>
      </c>
      <c r="JN89" s="165" t="e">
        <f t="shared" si="533"/>
        <v>#N/A</v>
      </c>
      <c r="JO89" s="165" t="e">
        <f t="shared" si="534"/>
        <v>#N/A</v>
      </c>
      <c r="JP89" s="165" t="e">
        <f t="shared" si="535"/>
        <v>#N/A</v>
      </c>
      <c r="JQ89" s="165" t="e">
        <f t="shared" si="536"/>
        <v>#N/A</v>
      </c>
      <c r="JR89" s="165" t="e">
        <f t="shared" si="537"/>
        <v>#N/A</v>
      </c>
      <c r="JS89" s="165" t="e">
        <f t="shared" si="538"/>
        <v>#N/A</v>
      </c>
      <c r="JT89" s="165" t="e">
        <f t="shared" si="539"/>
        <v>#N/A</v>
      </c>
      <c r="JU89" s="165" t="e">
        <f t="shared" si="540"/>
        <v>#N/A</v>
      </c>
      <c r="JV89" s="165" t="e">
        <f t="shared" si="541"/>
        <v>#N/A</v>
      </c>
      <c r="JW89" s="165" t="e">
        <f t="shared" si="542"/>
        <v>#N/A</v>
      </c>
      <c r="JX89" s="165" t="e">
        <f t="shared" si="543"/>
        <v>#N/A</v>
      </c>
      <c r="JY89" s="165" t="e">
        <f t="shared" si="544"/>
        <v>#N/A</v>
      </c>
      <c r="JZ89" s="165" t="e">
        <f t="shared" si="545"/>
        <v>#N/A</v>
      </c>
      <c r="KA89" s="165" t="e">
        <f t="shared" si="546"/>
        <v>#N/A</v>
      </c>
      <c r="KB89" s="165" t="e">
        <f t="shared" si="547"/>
        <v>#N/A</v>
      </c>
      <c r="KC89" s="165" t="e">
        <f t="shared" si="548"/>
        <v>#N/A</v>
      </c>
      <c r="KD89" s="165" t="e">
        <f t="shared" si="549"/>
        <v>#N/A</v>
      </c>
      <c r="KE89" s="165" t="e">
        <f t="shared" si="550"/>
        <v>#N/A</v>
      </c>
      <c r="KF89" s="165" t="e">
        <f t="shared" si="551"/>
        <v>#N/A</v>
      </c>
      <c r="KG89" s="165" t="e">
        <f t="shared" si="552"/>
        <v>#N/A</v>
      </c>
      <c r="KH89" s="165" t="e">
        <f t="shared" si="553"/>
        <v>#N/A</v>
      </c>
      <c r="KI89" s="165" t="e">
        <f t="shared" si="554"/>
        <v>#N/A</v>
      </c>
      <c r="KJ89" s="165" t="e">
        <f t="shared" si="555"/>
        <v>#N/A</v>
      </c>
      <c r="KK89" s="165" t="e">
        <f t="shared" si="556"/>
        <v>#N/A</v>
      </c>
      <c r="KL89" s="165" t="e">
        <f t="shared" si="557"/>
        <v>#N/A</v>
      </c>
      <c r="KM89" s="165" t="e">
        <f t="shared" si="558"/>
        <v>#N/A</v>
      </c>
      <c r="KN89" s="165" t="e">
        <f t="shared" si="559"/>
        <v>#N/A</v>
      </c>
      <c r="KO89" s="165" t="e">
        <f t="shared" si="560"/>
        <v>#N/A</v>
      </c>
      <c r="KP89" s="165" t="e">
        <f t="shared" si="561"/>
        <v>#N/A</v>
      </c>
      <c r="KQ89" s="165" t="e">
        <f t="shared" si="562"/>
        <v>#N/A</v>
      </c>
      <c r="KR89" s="165" t="e">
        <f t="shared" si="563"/>
        <v>#N/A</v>
      </c>
      <c r="KS89" s="165" t="e">
        <f t="shared" si="564"/>
        <v>#N/A</v>
      </c>
      <c r="KT89" s="165" t="e">
        <f t="shared" si="565"/>
        <v>#N/A</v>
      </c>
      <c r="KU89" s="165" t="e">
        <f t="shared" si="566"/>
        <v>#N/A</v>
      </c>
      <c r="KV89" s="165" t="e">
        <f t="shared" si="567"/>
        <v>#N/A</v>
      </c>
      <c r="KW89" s="165" t="e">
        <f t="shared" si="568"/>
        <v>#N/A</v>
      </c>
      <c r="KX89" s="165" t="e">
        <f t="shared" si="569"/>
        <v>#N/A</v>
      </c>
      <c r="KY89" s="165" t="e">
        <f t="shared" si="570"/>
        <v>#N/A</v>
      </c>
      <c r="KZ89" s="165" t="e">
        <f t="shared" si="571"/>
        <v>#N/A</v>
      </c>
      <c r="LA89" s="165" t="e">
        <f t="shared" si="572"/>
        <v>#N/A</v>
      </c>
      <c r="LB89" s="165" t="e">
        <f t="shared" si="573"/>
        <v>#N/A</v>
      </c>
      <c r="LC89" s="165" t="e">
        <f t="shared" si="574"/>
        <v>#N/A</v>
      </c>
      <c r="LD89" s="165" t="e">
        <f t="shared" si="575"/>
        <v>#N/A</v>
      </c>
      <c r="LE89" s="165" t="e">
        <f t="shared" si="576"/>
        <v>#N/A</v>
      </c>
      <c r="LF89" s="165" t="e">
        <f t="shared" si="577"/>
        <v>#N/A</v>
      </c>
      <c r="LG89" s="165" t="e">
        <f t="shared" si="578"/>
        <v>#N/A</v>
      </c>
      <c r="LH89" s="165" t="e">
        <f t="shared" si="579"/>
        <v>#N/A</v>
      </c>
      <c r="LI89" s="165" t="e">
        <f t="shared" si="580"/>
        <v>#N/A</v>
      </c>
      <c r="LJ89" s="165" t="e">
        <f t="shared" si="581"/>
        <v>#N/A</v>
      </c>
      <c r="LK89" s="165" t="e">
        <f t="shared" si="582"/>
        <v>#N/A</v>
      </c>
      <c r="LL89" s="165" t="e">
        <f t="shared" si="583"/>
        <v>#N/A</v>
      </c>
      <c r="LM89" s="165" t="e">
        <f t="shared" si="584"/>
        <v>#N/A</v>
      </c>
      <c r="LN89" s="165" t="e">
        <f t="shared" si="585"/>
        <v>#N/A</v>
      </c>
      <c r="LO89" s="165" t="e">
        <f t="shared" si="586"/>
        <v>#N/A</v>
      </c>
      <c r="LP89" s="165" t="e">
        <f t="shared" si="587"/>
        <v>#N/A</v>
      </c>
      <c r="LQ89" s="165" t="e">
        <f t="shared" si="588"/>
        <v>#N/A</v>
      </c>
      <c r="LR89" s="165" t="e">
        <f t="shared" si="589"/>
        <v>#N/A</v>
      </c>
      <c r="LS89" s="165" t="e">
        <f t="shared" si="590"/>
        <v>#N/A</v>
      </c>
      <c r="LT89" s="165" t="e">
        <f t="shared" si="591"/>
        <v>#N/A</v>
      </c>
      <c r="LU89" s="165" t="e">
        <f t="shared" si="592"/>
        <v>#N/A</v>
      </c>
      <c r="LV89" s="165" t="e">
        <f t="shared" si="593"/>
        <v>#N/A</v>
      </c>
      <c r="LW89" s="165" t="e">
        <f t="shared" si="594"/>
        <v>#N/A</v>
      </c>
      <c r="LX89" s="165" t="e">
        <f t="shared" si="595"/>
        <v>#N/A</v>
      </c>
      <c r="LY89" s="165" t="e">
        <f t="shared" si="596"/>
        <v>#N/A</v>
      </c>
      <c r="LZ89" s="165" t="e">
        <f t="shared" si="597"/>
        <v>#N/A</v>
      </c>
      <c r="MA89" s="165" t="e">
        <f t="shared" si="598"/>
        <v>#N/A</v>
      </c>
      <c r="MB89" s="165" t="e">
        <f t="shared" si="599"/>
        <v>#N/A</v>
      </c>
      <c r="MC89" s="165" t="e">
        <f t="shared" si="600"/>
        <v>#N/A</v>
      </c>
      <c r="MD89" s="165" t="e">
        <f t="shared" si="601"/>
        <v>#N/A</v>
      </c>
      <c r="ME89" s="165" t="e">
        <f t="shared" si="602"/>
        <v>#N/A</v>
      </c>
      <c r="MF89" s="165" t="e">
        <f t="shared" si="603"/>
        <v>#N/A</v>
      </c>
      <c r="MG89" s="165" t="e">
        <f t="shared" si="604"/>
        <v>#N/A</v>
      </c>
      <c r="MH89" s="165" t="e">
        <f t="shared" si="605"/>
        <v>#N/A</v>
      </c>
      <c r="MI89" s="165" t="e">
        <f t="shared" si="606"/>
        <v>#N/A</v>
      </c>
      <c r="MJ89" s="165" t="e">
        <f t="shared" si="607"/>
        <v>#N/A</v>
      </c>
      <c r="MK89" s="165" t="e">
        <f t="shared" si="608"/>
        <v>#N/A</v>
      </c>
      <c r="ML89" s="165" t="e">
        <f t="shared" si="609"/>
        <v>#N/A</v>
      </c>
      <c r="MM89" s="165" t="e">
        <f t="shared" si="610"/>
        <v>#N/A</v>
      </c>
      <c r="MN89" s="165" t="e">
        <f t="shared" si="611"/>
        <v>#N/A</v>
      </c>
      <c r="MO89" s="165" t="e">
        <f t="shared" si="612"/>
        <v>#N/A</v>
      </c>
      <c r="MP89" s="165" t="e">
        <f t="shared" si="613"/>
        <v>#N/A</v>
      </c>
      <c r="MQ89" s="165" t="e">
        <f t="shared" si="614"/>
        <v>#N/A</v>
      </c>
      <c r="MR89" s="165" t="e">
        <f t="shared" si="615"/>
        <v>#N/A</v>
      </c>
      <c r="MS89" s="165" t="e">
        <f t="shared" si="616"/>
        <v>#N/A</v>
      </c>
      <c r="MT89" s="165" t="e">
        <f t="shared" si="617"/>
        <v>#N/A</v>
      </c>
      <c r="MU89" s="165" t="e">
        <f t="shared" si="618"/>
        <v>#N/A</v>
      </c>
      <c r="MV89" s="165" t="e">
        <f t="shared" si="619"/>
        <v>#N/A</v>
      </c>
      <c r="MW89" s="165" t="e">
        <f t="shared" si="620"/>
        <v>#N/A</v>
      </c>
      <c r="MX89" s="165" t="e">
        <f t="shared" si="621"/>
        <v>#N/A</v>
      </c>
      <c r="MY89" s="165" t="e">
        <f t="shared" si="622"/>
        <v>#N/A</v>
      </c>
      <c r="MZ89" s="165" t="e">
        <f t="shared" si="623"/>
        <v>#N/A</v>
      </c>
      <c r="NA89" s="165" t="e">
        <f t="shared" si="624"/>
        <v>#N/A</v>
      </c>
      <c r="NB89" s="165" t="e">
        <f t="shared" si="625"/>
        <v>#N/A</v>
      </c>
      <c r="NC89" s="165" t="e">
        <f t="shared" si="626"/>
        <v>#N/A</v>
      </c>
      <c r="ND89" s="165" t="e">
        <f t="shared" si="627"/>
        <v>#N/A</v>
      </c>
      <c r="NE89" s="165" t="e">
        <f t="shared" si="628"/>
        <v>#N/A</v>
      </c>
      <c r="NF89" s="165" t="e">
        <f t="shared" si="629"/>
        <v>#N/A</v>
      </c>
      <c r="NG89" s="165" t="e">
        <f t="shared" si="630"/>
        <v>#N/A</v>
      </c>
      <c r="NH89" s="165" t="e">
        <f t="shared" si="631"/>
        <v>#N/A</v>
      </c>
      <c r="NI89" s="165" t="e">
        <f t="shared" si="632"/>
        <v>#N/A</v>
      </c>
      <c r="NJ89" s="165" t="e">
        <f t="shared" si="633"/>
        <v>#N/A</v>
      </c>
      <c r="NK89" s="165" t="e">
        <f t="shared" si="634"/>
        <v>#N/A</v>
      </c>
      <c r="NL89" s="165" t="e">
        <f t="shared" si="635"/>
        <v>#N/A</v>
      </c>
      <c r="NM89" s="165" t="e">
        <f t="shared" si="636"/>
        <v>#N/A</v>
      </c>
      <c r="NN89" s="165" t="e">
        <f t="shared" si="637"/>
        <v>#N/A</v>
      </c>
      <c r="NO89" s="165" t="e">
        <f t="shared" si="638"/>
        <v>#N/A</v>
      </c>
      <c r="NP89" s="165" t="e">
        <f t="shared" si="639"/>
        <v>#N/A</v>
      </c>
      <c r="NQ89" s="165" t="e">
        <f t="shared" si="640"/>
        <v>#N/A</v>
      </c>
      <c r="NR89" s="165" t="e">
        <f t="shared" si="641"/>
        <v>#N/A</v>
      </c>
      <c r="NS89" s="165" t="e">
        <f t="shared" si="642"/>
        <v>#N/A</v>
      </c>
      <c r="NT89" s="165" t="e">
        <f t="shared" si="643"/>
        <v>#N/A</v>
      </c>
      <c r="NU89" s="165" t="e">
        <f t="shared" si="644"/>
        <v>#N/A</v>
      </c>
      <c r="NV89" s="165" t="e">
        <f t="shared" si="645"/>
        <v>#N/A</v>
      </c>
      <c r="NW89" s="165" t="e">
        <f t="shared" si="646"/>
        <v>#N/A</v>
      </c>
      <c r="NX89" s="165" t="e">
        <f t="shared" si="647"/>
        <v>#N/A</v>
      </c>
      <c r="NY89" s="165" t="e">
        <f t="shared" si="648"/>
        <v>#N/A</v>
      </c>
      <c r="NZ89" s="165" t="e">
        <f t="shared" si="649"/>
        <v>#N/A</v>
      </c>
      <c r="OA89" s="165" t="e">
        <f t="shared" si="650"/>
        <v>#N/A</v>
      </c>
      <c r="OB89" s="165" t="e">
        <f t="shared" si="651"/>
        <v>#N/A</v>
      </c>
      <c r="OC89" s="165" t="e">
        <f t="shared" si="652"/>
        <v>#N/A</v>
      </c>
      <c r="OD89" s="165" t="e">
        <f t="shared" si="653"/>
        <v>#N/A</v>
      </c>
      <c r="OE89" s="165" t="e">
        <f t="shared" si="654"/>
        <v>#N/A</v>
      </c>
      <c r="OF89" s="165" t="e">
        <f t="shared" si="655"/>
        <v>#N/A</v>
      </c>
      <c r="OG89" s="165" t="e">
        <f t="shared" si="656"/>
        <v>#N/A</v>
      </c>
      <c r="OH89" s="165" t="e">
        <f t="shared" si="657"/>
        <v>#N/A</v>
      </c>
      <c r="OI89" s="165" t="e">
        <f t="shared" si="658"/>
        <v>#N/A</v>
      </c>
      <c r="OJ89" s="165" t="e">
        <f t="shared" si="659"/>
        <v>#N/A</v>
      </c>
      <c r="OK89" s="165" t="e">
        <f t="shared" si="660"/>
        <v>#N/A</v>
      </c>
      <c r="OL89" s="165" t="e">
        <f t="shared" si="661"/>
        <v>#N/A</v>
      </c>
      <c r="OM89" s="165" t="e">
        <f t="shared" si="662"/>
        <v>#N/A</v>
      </c>
      <c r="ON89" s="165" t="e">
        <f t="shared" si="663"/>
        <v>#N/A</v>
      </c>
      <c r="OO89" s="165" t="e">
        <f t="shared" si="664"/>
        <v>#N/A</v>
      </c>
      <c r="OP89" s="165" t="e">
        <f t="shared" si="665"/>
        <v>#N/A</v>
      </c>
      <c r="OQ89" s="165" t="e">
        <f t="shared" si="666"/>
        <v>#N/A</v>
      </c>
      <c r="OR89" s="165" t="e">
        <f t="shared" si="667"/>
        <v>#N/A</v>
      </c>
      <c r="OS89" s="165" t="e">
        <f t="shared" si="668"/>
        <v>#N/A</v>
      </c>
      <c r="OT89" s="165" t="e">
        <f t="shared" si="669"/>
        <v>#N/A</v>
      </c>
      <c r="OU89" s="165" t="e">
        <f t="shared" si="670"/>
        <v>#N/A</v>
      </c>
      <c r="OV89" s="165" t="e">
        <f t="shared" si="671"/>
        <v>#N/A</v>
      </c>
      <c r="OW89" s="165" t="e">
        <f t="shared" si="672"/>
        <v>#N/A</v>
      </c>
      <c r="OX89" s="165" t="e">
        <f t="shared" si="673"/>
        <v>#N/A</v>
      </c>
      <c r="OY89" s="165" t="e">
        <f t="shared" si="674"/>
        <v>#N/A</v>
      </c>
      <c r="OZ89" s="165" t="e">
        <f t="shared" si="675"/>
        <v>#N/A</v>
      </c>
      <c r="PA89" s="165" t="e">
        <f t="shared" si="676"/>
        <v>#N/A</v>
      </c>
      <c r="PB89" s="165" t="e">
        <f t="shared" si="677"/>
        <v>#N/A</v>
      </c>
      <c r="PC89" s="165" t="e">
        <f t="shared" si="678"/>
        <v>#N/A</v>
      </c>
      <c r="PD89" s="165" t="e">
        <f t="shared" si="679"/>
        <v>#N/A</v>
      </c>
      <c r="PE89" s="165" t="e">
        <f t="shared" si="680"/>
        <v>#N/A</v>
      </c>
      <c r="PF89" s="165" t="e">
        <f t="shared" si="681"/>
        <v>#N/A</v>
      </c>
      <c r="PG89" s="165" t="e">
        <f t="shared" si="682"/>
        <v>#N/A</v>
      </c>
      <c r="PH89" s="165" t="e">
        <f t="shared" si="683"/>
        <v>#N/A</v>
      </c>
    </row>
    <row r="90" spans="1:424" hidden="1" x14ac:dyDescent="0.45">
      <c r="A90" s="4">
        <v>87</v>
      </c>
      <c r="B90" s="92" t="str">
        <f t="shared" si="684"/>
        <v/>
      </c>
      <c r="C90" s="91"/>
      <c r="D90" s="92" t="str">
        <f t="shared" si="685"/>
        <v/>
      </c>
      <c r="E90" s="120" t="str">
        <f t="shared" si="480"/>
        <v/>
      </c>
      <c r="F90" s="120" t="str">
        <f t="shared" si="481"/>
        <v/>
      </c>
      <c r="G90" s="71" t="str">
        <f t="shared" si="686"/>
        <v/>
      </c>
      <c r="H90" s="23"/>
      <c r="I90" s="55"/>
      <c r="J90" s="298"/>
      <c r="K90" s="72" t="str">
        <f>IF(AND(B90&gt;0,C90&gt;0,D90&gt;0),IF(ISBLANK(J90),IF(ISBLANK(H90),"",(D90-B90)*VLOOKUP(H90,VLookups!$A$4:$B$13,2,FALSE)),J90),"")</f>
        <v/>
      </c>
      <c r="L90" s="73" t="str">
        <f t="shared" si="482"/>
        <v/>
      </c>
      <c r="M90" s="91"/>
      <c r="N90" s="265" t="str">
        <f>IF(AND(M90&gt;0,C90&gt;0,NOT(K90="")),ABS(VLOOKUP($M$1,VLookups!$A$43:$B$44,2,FALSE)-_xlfn.NORM.DIST(M90,G90,K90,TRUE)),"")</f>
        <v/>
      </c>
      <c r="O90" s="90" t="str">
        <f>IF(AND($B90&gt;0,$C90&gt;0,$D90&gt;0,NOT(ISBLANK($H90))),_xlfn.NORM.INV(ABS(VLOOKUP($M$1,VLookups!$A$43:$B$44,2,FALSE)-O$3),$G90,$K90),"")</f>
        <v/>
      </c>
      <c r="P90" s="89" t="str">
        <f>IF(AND($B90&gt;0,$C90&gt;0,$D90&gt;0,NOT(ISBLANK($H90))),_xlfn.NORM.INV(ABS(VLOOKUP($M$1,VLookups!$A$43:$B$44,2,FALSE)-P$3),$G90,$K90),"")</f>
        <v/>
      </c>
      <c r="Q90" s="90" t="str">
        <f>IF(AND($B90&gt;0,$C90&gt;0,$D90&gt;0,NOT(ISBLANK($H90))),_xlfn.NORM.INV(ABS(VLOOKUP($M$1,VLookups!$A$43:$B$44,2,FALSE)-Q$3),$G90,$K90),"")</f>
        <v/>
      </c>
      <c r="R90" s="89" t="str">
        <f>IF(AND($B90&gt;0,$C90&gt;0,$D90&gt;0,NOT(ISBLANK($H90))),_xlfn.NORM.INV(ABS(VLOOKUP($M$1,VLookups!$A$43:$B$44,2,FALSE)-R$3),$G90,$K90),"")</f>
        <v/>
      </c>
      <c r="S90" s="90" t="str">
        <f>IF(AND($B90&gt;0,$C90&gt;0,$D90&gt;0,NOT(ISBLANK($H90))),_xlfn.NORM.INV(ABS(VLOOKUP($M$1,VLookups!$A$43:$B$44,2,FALSE)-S$3),$G90,$K90),"")</f>
        <v/>
      </c>
      <c r="T90" s="89" t="str">
        <f>IF(AND($B90&gt;0,$C90&gt;0,$D90&gt;0,NOT(ISBLANK($H90))),_xlfn.NORM.INV(ABS(VLOOKUP($M$1,VLookups!$A$43:$B$44,2,FALSE)-T$3),$G90,$K90),"")</f>
        <v/>
      </c>
      <c r="U90" s="5"/>
      <c r="V90" s="164" t="str">
        <f t="shared" si="687"/>
        <v/>
      </c>
      <c r="W90" s="47" t="str">
        <f t="shared" si="688"/>
        <v/>
      </c>
      <c r="X90" s="47" t="str">
        <f t="shared" ref="X90:CI93" si="714">IF(ISNONTEXT($V90),Y90-$V90,"")</f>
        <v/>
      </c>
      <c r="Y90" s="47" t="str">
        <f t="shared" si="714"/>
        <v/>
      </c>
      <c r="Z90" s="47" t="str">
        <f t="shared" si="714"/>
        <v/>
      </c>
      <c r="AA90" s="47" t="str">
        <f t="shared" si="714"/>
        <v/>
      </c>
      <c r="AB90" s="47" t="str">
        <f t="shared" si="714"/>
        <v/>
      </c>
      <c r="AC90" s="47" t="str">
        <f t="shared" si="714"/>
        <v/>
      </c>
      <c r="AD90" s="47" t="str">
        <f t="shared" si="714"/>
        <v/>
      </c>
      <c r="AE90" s="47" t="str">
        <f t="shared" si="714"/>
        <v/>
      </c>
      <c r="AF90" s="47" t="str">
        <f t="shared" si="714"/>
        <v/>
      </c>
      <c r="AG90" s="47" t="str">
        <f t="shared" si="714"/>
        <v/>
      </c>
      <c r="AH90" s="47" t="str">
        <f t="shared" si="714"/>
        <v/>
      </c>
      <c r="AI90" s="47" t="str">
        <f t="shared" si="714"/>
        <v/>
      </c>
      <c r="AJ90" s="47" t="str">
        <f t="shared" si="714"/>
        <v/>
      </c>
      <c r="AK90" s="47" t="str">
        <f t="shared" si="714"/>
        <v/>
      </c>
      <c r="AL90" s="47" t="str">
        <f t="shared" si="714"/>
        <v/>
      </c>
      <c r="AM90" s="47" t="str">
        <f t="shared" si="714"/>
        <v/>
      </c>
      <c r="AN90" s="47" t="str">
        <f t="shared" si="714"/>
        <v/>
      </c>
      <c r="AO90" s="47" t="str">
        <f t="shared" si="714"/>
        <v/>
      </c>
      <c r="AP90" s="47" t="str">
        <f t="shared" si="714"/>
        <v/>
      </c>
      <c r="AQ90" s="47" t="str">
        <f t="shared" si="714"/>
        <v/>
      </c>
      <c r="AR90" s="47" t="str">
        <f t="shared" si="714"/>
        <v/>
      </c>
      <c r="AS90" s="47" t="str">
        <f t="shared" si="714"/>
        <v/>
      </c>
      <c r="AT90" s="47" t="str">
        <f t="shared" si="714"/>
        <v/>
      </c>
      <c r="AU90" s="47" t="str">
        <f t="shared" si="714"/>
        <v/>
      </c>
      <c r="AV90" s="47" t="str">
        <f t="shared" si="714"/>
        <v/>
      </c>
      <c r="AW90" s="47" t="str">
        <f t="shared" si="714"/>
        <v/>
      </c>
      <c r="AX90" s="47" t="str">
        <f t="shared" si="714"/>
        <v/>
      </c>
      <c r="AY90" s="47" t="str">
        <f t="shared" si="714"/>
        <v/>
      </c>
      <c r="AZ90" s="47" t="str">
        <f t="shared" si="714"/>
        <v/>
      </c>
      <c r="BA90" s="47" t="str">
        <f t="shared" si="714"/>
        <v/>
      </c>
      <c r="BB90" s="47" t="str">
        <f t="shared" si="714"/>
        <v/>
      </c>
      <c r="BC90" s="47" t="str">
        <f t="shared" si="714"/>
        <v/>
      </c>
      <c r="BD90" s="47" t="str">
        <f t="shared" si="714"/>
        <v/>
      </c>
      <c r="BE90" s="47" t="str">
        <f t="shared" si="714"/>
        <v/>
      </c>
      <c r="BF90" s="47" t="str">
        <f t="shared" si="714"/>
        <v/>
      </c>
      <c r="BG90" s="47" t="str">
        <f t="shared" si="714"/>
        <v/>
      </c>
      <c r="BH90" s="47" t="str">
        <f t="shared" si="714"/>
        <v/>
      </c>
      <c r="BI90" s="47" t="str">
        <f t="shared" si="714"/>
        <v/>
      </c>
      <c r="BJ90" s="47" t="str">
        <f t="shared" si="714"/>
        <v/>
      </c>
      <c r="BK90" s="47" t="str">
        <f t="shared" si="714"/>
        <v/>
      </c>
      <c r="BL90" s="47" t="str">
        <f t="shared" si="714"/>
        <v/>
      </c>
      <c r="BM90" s="47" t="str">
        <f t="shared" si="714"/>
        <v/>
      </c>
      <c r="BN90" s="47" t="str">
        <f t="shared" si="714"/>
        <v/>
      </c>
      <c r="BO90" s="47" t="str">
        <f t="shared" si="714"/>
        <v/>
      </c>
      <c r="BP90" s="47" t="str">
        <f t="shared" si="714"/>
        <v/>
      </c>
      <c r="BQ90" s="47" t="str">
        <f t="shared" si="714"/>
        <v/>
      </c>
      <c r="BR90" s="47" t="str">
        <f t="shared" si="714"/>
        <v/>
      </c>
      <c r="BS90" s="47" t="str">
        <f t="shared" si="714"/>
        <v/>
      </c>
      <c r="BT90" s="47" t="str">
        <f t="shared" si="714"/>
        <v/>
      </c>
      <c r="BU90" s="47" t="str">
        <f t="shared" si="714"/>
        <v/>
      </c>
      <c r="BV90" s="47" t="str">
        <f t="shared" si="714"/>
        <v/>
      </c>
      <c r="BW90" s="47" t="str">
        <f t="shared" si="714"/>
        <v/>
      </c>
      <c r="BX90" s="47" t="str">
        <f t="shared" si="714"/>
        <v/>
      </c>
      <c r="BY90" s="47" t="str">
        <f t="shared" si="714"/>
        <v/>
      </c>
      <c r="BZ90" s="47" t="str">
        <f t="shared" si="714"/>
        <v/>
      </c>
      <c r="CA90" s="47" t="str">
        <f t="shared" si="714"/>
        <v/>
      </c>
      <c r="CB90" s="47" t="str">
        <f t="shared" si="714"/>
        <v/>
      </c>
      <c r="CC90" s="47" t="str">
        <f t="shared" si="714"/>
        <v/>
      </c>
      <c r="CD90" s="47" t="str">
        <f t="shared" si="714"/>
        <v/>
      </c>
      <c r="CE90" s="47" t="str">
        <f t="shared" si="714"/>
        <v/>
      </c>
      <c r="CF90" s="47" t="str">
        <f t="shared" si="714"/>
        <v/>
      </c>
      <c r="CG90" s="47" t="str">
        <f t="shared" si="714"/>
        <v/>
      </c>
      <c r="CH90" s="47" t="str">
        <f t="shared" si="714"/>
        <v/>
      </c>
      <c r="CI90" s="47" t="str">
        <f t="shared" si="714"/>
        <v/>
      </c>
      <c r="CJ90" s="47" t="str">
        <f t="shared" si="712"/>
        <v/>
      </c>
      <c r="CK90" s="47" t="str">
        <f t="shared" si="712"/>
        <v/>
      </c>
      <c r="CL90" s="47" t="str">
        <f t="shared" si="712"/>
        <v/>
      </c>
      <c r="CM90" s="47" t="str">
        <f t="shared" si="712"/>
        <v/>
      </c>
      <c r="CN90" s="47" t="str">
        <f t="shared" si="712"/>
        <v/>
      </c>
      <c r="CO90" s="47" t="str">
        <f t="shared" si="712"/>
        <v/>
      </c>
      <c r="CP90" s="47" t="str">
        <f t="shared" si="712"/>
        <v/>
      </c>
      <c r="CQ90" s="47" t="str">
        <f t="shared" si="712"/>
        <v/>
      </c>
      <c r="CR90" s="47" t="str">
        <f t="shared" si="712"/>
        <v/>
      </c>
      <c r="CS90" s="47" t="str">
        <f t="shared" si="712"/>
        <v/>
      </c>
      <c r="CT90" s="47" t="str">
        <f t="shared" si="712"/>
        <v/>
      </c>
      <c r="CU90" s="47" t="str">
        <f t="shared" si="712"/>
        <v/>
      </c>
      <c r="CV90" s="47" t="str">
        <f t="shared" si="712"/>
        <v/>
      </c>
      <c r="CW90" s="47" t="str">
        <f t="shared" si="712"/>
        <v/>
      </c>
      <c r="CX90" s="47" t="str">
        <f t="shared" si="712"/>
        <v/>
      </c>
      <c r="CY90" s="47" t="str">
        <f t="shared" si="712"/>
        <v/>
      </c>
      <c r="CZ90" s="47" t="str">
        <f t="shared" si="712"/>
        <v/>
      </c>
      <c r="DA90" s="47" t="str">
        <f t="shared" si="712"/>
        <v/>
      </c>
      <c r="DB90" s="47" t="str">
        <f t="shared" si="712"/>
        <v/>
      </c>
      <c r="DC90" s="47" t="str">
        <f t="shared" si="712"/>
        <v/>
      </c>
      <c r="DD90" s="47" t="str">
        <f t="shared" si="712"/>
        <v/>
      </c>
      <c r="DE90" s="47" t="str">
        <f t="shared" si="712"/>
        <v/>
      </c>
      <c r="DF90" s="47" t="str">
        <f t="shared" si="712"/>
        <v/>
      </c>
      <c r="DG90" s="47" t="str">
        <f t="shared" si="712"/>
        <v/>
      </c>
      <c r="DH90" s="47" t="str">
        <f t="shared" si="712"/>
        <v/>
      </c>
      <c r="DI90" s="47" t="str">
        <f t="shared" si="712"/>
        <v/>
      </c>
      <c r="DJ90" s="47" t="str">
        <f t="shared" si="712"/>
        <v/>
      </c>
      <c r="DK90" s="47" t="str">
        <f t="shared" si="712"/>
        <v/>
      </c>
      <c r="DL90" s="47" t="str">
        <f t="shared" si="712"/>
        <v/>
      </c>
      <c r="DM90" s="47" t="str">
        <f t="shared" si="712"/>
        <v/>
      </c>
      <c r="DN90" s="47" t="str">
        <f t="shared" si="712"/>
        <v/>
      </c>
      <c r="DO90" s="47" t="str">
        <f t="shared" si="712"/>
        <v/>
      </c>
      <c r="DP90" s="47" t="str">
        <f t="shared" si="712"/>
        <v/>
      </c>
      <c r="DQ90" s="47" t="str">
        <f t="shared" si="712"/>
        <v/>
      </c>
      <c r="DR90" s="47" t="str">
        <f t="shared" si="712"/>
        <v/>
      </c>
      <c r="DS90" s="179" t="str">
        <f t="shared" si="690"/>
        <v/>
      </c>
      <c r="DT90" s="47" t="str">
        <f t="shared" si="691"/>
        <v/>
      </c>
      <c r="DU90" s="47" t="str">
        <f t="shared" ref="DU90:GF93" si="715">IF(ISNONTEXT($V90),DT90+$V90,"")</f>
        <v/>
      </c>
      <c r="DV90" s="47" t="str">
        <f t="shared" si="715"/>
        <v/>
      </c>
      <c r="DW90" s="47" t="str">
        <f t="shared" si="715"/>
        <v/>
      </c>
      <c r="DX90" s="47" t="str">
        <f t="shared" si="715"/>
        <v/>
      </c>
      <c r="DY90" s="47" t="str">
        <f t="shared" si="715"/>
        <v/>
      </c>
      <c r="DZ90" s="47" t="str">
        <f t="shared" si="715"/>
        <v/>
      </c>
      <c r="EA90" s="47" t="str">
        <f t="shared" si="715"/>
        <v/>
      </c>
      <c r="EB90" s="47" t="str">
        <f t="shared" si="715"/>
        <v/>
      </c>
      <c r="EC90" s="47" t="str">
        <f t="shared" si="715"/>
        <v/>
      </c>
      <c r="ED90" s="47" t="str">
        <f t="shared" si="715"/>
        <v/>
      </c>
      <c r="EE90" s="47" t="str">
        <f t="shared" si="715"/>
        <v/>
      </c>
      <c r="EF90" s="47" t="str">
        <f t="shared" si="715"/>
        <v/>
      </c>
      <c r="EG90" s="47" t="str">
        <f t="shared" si="715"/>
        <v/>
      </c>
      <c r="EH90" s="47" t="str">
        <f t="shared" si="715"/>
        <v/>
      </c>
      <c r="EI90" s="47" t="str">
        <f t="shared" si="715"/>
        <v/>
      </c>
      <c r="EJ90" s="47" t="str">
        <f t="shared" si="715"/>
        <v/>
      </c>
      <c r="EK90" s="47" t="str">
        <f t="shared" si="715"/>
        <v/>
      </c>
      <c r="EL90" s="47" t="str">
        <f t="shared" si="715"/>
        <v/>
      </c>
      <c r="EM90" s="47" t="str">
        <f t="shared" si="715"/>
        <v/>
      </c>
      <c r="EN90" s="47" t="str">
        <f t="shared" si="715"/>
        <v/>
      </c>
      <c r="EO90" s="47" t="str">
        <f t="shared" si="715"/>
        <v/>
      </c>
      <c r="EP90" s="47" t="str">
        <f t="shared" si="715"/>
        <v/>
      </c>
      <c r="EQ90" s="47" t="str">
        <f t="shared" si="715"/>
        <v/>
      </c>
      <c r="ER90" s="47" t="str">
        <f t="shared" si="715"/>
        <v/>
      </c>
      <c r="ES90" s="47" t="str">
        <f t="shared" si="715"/>
        <v/>
      </c>
      <c r="ET90" s="47" t="str">
        <f t="shared" si="715"/>
        <v/>
      </c>
      <c r="EU90" s="47" t="str">
        <f t="shared" si="715"/>
        <v/>
      </c>
      <c r="EV90" s="47" t="str">
        <f t="shared" si="715"/>
        <v/>
      </c>
      <c r="EW90" s="47" t="str">
        <f t="shared" si="715"/>
        <v/>
      </c>
      <c r="EX90" s="47" t="str">
        <f t="shared" si="715"/>
        <v/>
      </c>
      <c r="EY90" s="47" t="str">
        <f t="shared" si="715"/>
        <v/>
      </c>
      <c r="EZ90" s="47" t="str">
        <f t="shared" si="715"/>
        <v/>
      </c>
      <c r="FA90" s="47" t="str">
        <f t="shared" si="715"/>
        <v/>
      </c>
      <c r="FB90" s="47" t="str">
        <f t="shared" si="715"/>
        <v/>
      </c>
      <c r="FC90" s="47" t="str">
        <f t="shared" si="715"/>
        <v/>
      </c>
      <c r="FD90" s="47" t="str">
        <f t="shared" si="715"/>
        <v/>
      </c>
      <c r="FE90" s="47" t="str">
        <f t="shared" si="715"/>
        <v/>
      </c>
      <c r="FF90" s="47" t="str">
        <f t="shared" si="715"/>
        <v/>
      </c>
      <c r="FG90" s="47" t="str">
        <f t="shared" si="715"/>
        <v/>
      </c>
      <c r="FH90" s="47" t="str">
        <f t="shared" si="715"/>
        <v/>
      </c>
      <c r="FI90" s="47" t="str">
        <f t="shared" si="715"/>
        <v/>
      </c>
      <c r="FJ90" s="47" t="str">
        <f t="shared" si="715"/>
        <v/>
      </c>
      <c r="FK90" s="47" t="str">
        <f t="shared" si="715"/>
        <v/>
      </c>
      <c r="FL90" s="47" t="str">
        <f t="shared" si="715"/>
        <v/>
      </c>
      <c r="FM90" s="47" t="str">
        <f t="shared" si="715"/>
        <v/>
      </c>
      <c r="FN90" s="47" t="str">
        <f t="shared" si="715"/>
        <v/>
      </c>
      <c r="FO90" s="47" t="str">
        <f t="shared" si="715"/>
        <v/>
      </c>
      <c r="FP90" s="47" t="str">
        <f t="shared" si="715"/>
        <v/>
      </c>
      <c r="FQ90" s="47" t="str">
        <f t="shared" si="715"/>
        <v/>
      </c>
      <c r="FR90" s="47" t="str">
        <f t="shared" si="715"/>
        <v/>
      </c>
      <c r="FS90" s="47" t="str">
        <f t="shared" si="715"/>
        <v/>
      </c>
      <c r="FT90" s="47" t="str">
        <f t="shared" si="715"/>
        <v/>
      </c>
      <c r="FU90" s="47" t="str">
        <f t="shared" si="715"/>
        <v/>
      </c>
      <c r="FV90" s="47" t="str">
        <f t="shared" si="715"/>
        <v/>
      </c>
      <c r="FW90" s="47" t="str">
        <f t="shared" si="715"/>
        <v/>
      </c>
      <c r="FX90" s="47" t="str">
        <f t="shared" si="715"/>
        <v/>
      </c>
      <c r="FY90" s="47" t="str">
        <f t="shared" si="715"/>
        <v/>
      </c>
      <c r="FZ90" s="47" t="str">
        <f t="shared" si="715"/>
        <v/>
      </c>
      <c r="GA90" s="47" t="str">
        <f t="shared" si="715"/>
        <v/>
      </c>
      <c r="GB90" s="47" t="str">
        <f t="shared" si="715"/>
        <v/>
      </c>
      <c r="GC90" s="47" t="str">
        <f t="shared" si="715"/>
        <v/>
      </c>
      <c r="GD90" s="47" t="str">
        <f t="shared" si="715"/>
        <v/>
      </c>
      <c r="GE90" s="47" t="str">
        <f t="shared" si="715"/>
        <v/>
      </c>
      <c r="GF90" s="47" t="str">
        <f t="shared" si="715"/>
        <v/>
      </c>
      <c r="GG90" s="47" t="str">
        <f t="shared" si="713"/>
        <v/>
      </c>
      <c r="GH90" s="47" t="str">
        <f t="shared" si="713"/>
        <v/>
      </c>
      <c r="GI90" s="47" t="str">
        <f t="shared" si="713"/>
        <v/>
      </c>
      <c r="GJ90" s="47" t="str">
        <f t="shared" si="713"/>
        <v/>
      </c>
      <c r="GK90" s="47" t="str">
        <f t="shared" si="713"/>
        <v/>
      </c>
      <c r="GL90" s="47" t="str">
        <f t="shared" si="713"/>
        <v/>
      </c>
      <c r="GM90" s="47" t="str">
        <f t="shared" si="713"/>
        <v/>
      </c>
      <c r="GN90" s="47" t="str">
        <f t="shared" si="713"/>
        <v/>
      </c>
      <c r="GO90" s="47" t="str">
        <f t="shared" si="713"/>
        <v/>
      </c>
      <c r="GP90" s="47" t="str">
        <f t="shared" si="713"/>
        <v/>
      </c>
      <c r="GQ90" s="47" t="str">
        <f t="shared" si="713"/>
        <v/>
      </c>
      <c r="GR90" s="47" t="str">
        <f t="shared" si="713"/>
        <v/>
      </c>
      <c r="GS90" s="47" t="str">
        <f t="shared" si="713"/>
        <v/>
      </c>
      <c r="GT90" s="47" t="str">
        <f t="shared" si="713"/>
        <v/>
      </c>
      <c r="GU90" s="47" t="str">
        <f t="shared" si="713"/>
        <v/>
      </c>
      <c r="GV90" s="47" t="str">
        <f t="shared" si="713"/>
        <v/>
      </c>
      <c r="GW90" s="47" t="str">
        <f t="shared" si="713"/>
        <v/>
      </c>
      <c r="GX90" s="47" t="str">
        <f t="shared" si="713"/>
        <v/>
      </c>
      <c r="GY90" s="47" t="str">
        <f t="shared" si="713"/>
        <v/>
      </c>
      <c r="GZ90" s="47" t="str">
        <f t="shared" si="713"/>
        <v/>
      </c>
      <c r="HA90" s="47" t="str">
        <f t="shared" si="713"/>
        <v/>
      </c>
      <c r="HB90" s="47" t="str">
        <f t="shared" si="713"/>
        <v/>
      </c>
      <c r="HC90" s="47" t="str">
        <f t="shared" si="713"/>
        <v/>
      </c>
      <c r="HD90" s="47" t="str">
        <f t="shared" si="713"/>
        <v/>
      </c>
      <c r="HE90" s="47" t="str">
        <f t="shared" si="713"/>
        <v/>
      </c>
      <c r="HF90" s="47" t="str">
        <f t="shared" si="713"/>
        <v/>
      </c>
      <c r="HG90" s="47" t="str">
        <f t="shared" si="713"/>
        <v/>
      </c>
      <c r="HH90" s="47" t="str">
        <f t="shared" si="713"/>
        <v/>
      </c>
      <c r="HI90" s="47" t="str">
        <f t="shared" si="713"/>
        <v/>
      </c>
      <c r="HJ90" s="47" t="str">
        <f t="shared" si="713"/>
        <v/>
      </c>
      <c r="HK90" s="47" t="str">
        <f t="shared" si="713"/>
        <v/>
      </c>
      <c r="HL90" s="47" t="str">
        <f t="shared" si="713"/>
        <v/>
      </c>
      <c r="HM90" s="47" t="str">
        <f t="shared" si="713"/>
        <v/>
      </c>
      <c r="HN90" s="47" t="str">
        <f t="shared" si="713"/>
        <v/>
      </c>
      <c r="HO90" s="47" t="str">
        <f t="shared" si="713"/>
        <v/>
      </c>
      <c r="HP90" s="165" t="e">
        <f t="shared" si="483"/>
        <v>#N/A</v>
      </c>
      <c r="HQ90" s="165" t="e">
        <f t="shared" si="484"/>
        <v>#N/A</v>
      </c>
      <c r="HR90" s="165" t="e">
        <f t="shared" si="485"/>
        <v>#N/A</v>
      </c>
      <c r="HS90" s="165" t="e">
        <f t="shared" si="486"/>
        <v>#N/A</v>
      </c>
      <c r="HT90" s="165" t="e">
        <f t="shared" si="487"/>
        <v>#N/A</v>
      </c>
      <c r="HU90" s="165" t="e">
        <f t="shared" si="488"/>
        <v>#N/A</v>
      </c>
      <c r="HV90" s="165" t="e">
        <f t="shared" si="489"/>
        <v>#N/A</v>
      </c>
      <c r="HW90" s="165" t="e">
        <f t="shared" si="490"/>
        <v>#N/A</v>
      </c>
      <c r="HX90" s="165" t="e">
        <f t="shared" si="491"/>
        <v>#N/A</v>
      </c>
      <c r="HY90" s="165" t="e">
        <f t="shared" si="492"/>
        <v>#N/A</v>
      </c>
      <c r="HZ90" s="165" t="e">
        <f t="shared" si="493"/>
        <v>#N/A</v>
      </c>
      <c r="IA90" s="165" t="e">
        <f t="shared" si="494"/>
        <v>#N/A</v>
      </c>
      <c r="IB90" s="165" t="e">
        <f t="shared" si="495"/>
        <v>#N/A</v>
      </c>
      <c r="IC90" s="165" t="e">
        <f t="shared" si="496"/>
        <v>#N/A</v>
      </c>
      <c r="ID90" s="165" t="e">
        <f t="shared" si="497"/>
        <v>#N/A</v>
      </c>
      <c r="IE90" s="165" t="e">
        <f t="shared" si="498"/>
        <v>#N/A</v>
      </c>
      <c r="IF90" s="165" t="e">
        <f t="shared" si="499"/>
        <v>#N/A</v>
      </c>
      <c r="IG90" s="165" t="e">
        <f t="shared" si="500"/>
        <v>#N/A</v>
      </c>
      <c r="IH90" s="165" t="e">
        <f t="shared" si="501"/>
        <v>#N/A</v>
      </c>
      <c r="II90" s="165" t="e">
        <f t="shared" si="502"/>
        <v>#N/A</v>
      </c>
      <c r="IJ90" s="165" t="e">
        <f t="shared" si="503"/>
        <v>#N/A</v>
      </c>
      <c r="IK90" s="165" t="e">
        <f t="shared" si="504"/>
        <v>#N/A</v>
      </c>
      <c r="IL90" s="165" t="e">
        <f t="shared" si="505"/>
        <v>#N/A</v>
      </c>
      <c r="IM90" s="165" t="e">
        <f t="shared" si="506"/>
        <v>#N/A</v>
      </c>
      <c r="IN90" s="165" t="e">
        <f t="shared" si="507"/>
        <v>#N/A</v>
      </c>
      <c r="IO90" s="165" t="e">
        <f t="shared" si="508"/>
        <v>#N/A</v>
      </c>
      <c r="IP90" s="165" t="e">
        <f t="shared" si="509"/>
        <v>#N/A</v>
      </c>
      <c r="IQ90" s="165" t="e">
        <f t="shared" si="510"/>
        <v>#N/A</v>
      </c>
      <c r="IR90" s="165" t="e">
        <f t="shared" si="511"/>
        <v>#N/A</v>
      </c>
      <c r="IS90" s="165" t="e">
        <f t="shared" si="512"/>
        <v>#N/A</v>
      </c>
      <c r="IT90" s="165" t="e">
        <f t="shared" si="513"/>
        <v>#N/A</v>
      </c>
      <c r="IU90" s="165" t="e">
        <f t="shared" si="514"/>
        <v>#N/A</v>
      </c>
      <c r="IV90" s="165" t="e">
        <f t="shared" si="515"/>
        <v>#N/A</v>
      </c>
      <c r="IW90" s="165" t="e">
        <f t="shared" si="516"/>
        <v>#N/A</v>
      </c>
      <c r="IX90" s="165" t="e">
        <f t="shared" si="517"/>
        <v>#N/A</v>
      </c>
      <c r="IY90" s="165" t="e">
        <f t="shared" si="518"/>
        <v>#N/A</v>
      </c>
      <c r="IZ90" s="165" t="e">
        <f t="shared" si="519"/>
        <v>#N/A</v>
      </c>
      <c r="JA90" s="165" t="e">
        <f t="shared" si="520"/>
        <v>#N/A</v>
      </c>
      <c r="JB90" s="165" t="e">
        <f t="shared" si="521"/>
        <v>#N/A</v>
      </c>
      <c r="JC90" s="165" t="e">
        <f t="shared" si="522"/>
        <v>#N/A</v>
      </c>
      <c r="JD90" s="165" t="e">
        <f t="shared" si="523"/>
        <v>#N/A</v>
      </c>
      <c r="JE90" s="165" t="e">
        <f t="shared" si="524"/>
        <v>#N/A</v>
      </c>
      <c r="JF90" s="165" t="e">
        <f t="shared" si="525"/>
        <v>#N/A</v>
      </c>
      <c r="JG90" s="165" t="e">
        <f t="shared" si="526"/>
        <v>#N/A</v>
      </c>
      <c r="JH90" s="165" t="e">
        <f t="shared" si="527"/>
        <v>#N/A</v>
      </c>
      <c r="JI90" s="165" t="e">
        <f t="shared" si="528"/>
        <v>#N/A</v>
      </c>
      <c r="JJ90" s="165" t="e">
        <f t="shared" si="529"/>
        <v>#N/A</v>
      </c>
      <c r="JK90" s="165" t="e">
        <f t="shared" si="530"/>
        <v>#N/A</v>
      </c>
      <c r="JL90" s="165" t="e">
        <f t="shared" si="531"/>
        <v>#N/A</v>
      </c>
      <c r="JM90" s="165" t="e">
        <f t="shared" si="532"/>
        <v>#N/A</v>
      </c>
      <c r="JN90" s="165" t="e">
        <f t="shared" si="533"/>
        <v>#N/A</v>
      </c>
      <c r="JO90" s="165" t="e">
        <f t="shared" si="534"/>
        <v>#N/A</v>
      </c>
      <c r="JP90" s="165" t="e">
        <f t="shared" si="535"/>
        <v>#N/A</v>
      </c>
      <c r="JQ90" s="165" t="e">
        <f t="shared" si="536"/>
        <v>#N/A</v>
      </c>
      <c r="JR90" s="165" t="e">
        <f t="shared" si="537"/>
        <v>#N/A</v>
      </c>
      <c r="JS90" s="165" t="e">
        <f t="shared" si="538"/>
        <v>#N/A</v>
      </c>
      <c r="JT90" s="165" t="e">
        <f t="shared" si="539"/>
        <v>#N/A</v>
      </c>
      <c r="JU90" s="165" t="e">
        <f t="shared" si="540"/>
        <v>#N/A</v>
      </c>
      <c r="JV90" s="165" t="e">
        <f t="shared" si="541"/>
        <v>#N/A</v>
      </c>
      <c r="JW90" s="165" t="e">
        <f t="shared" si="542"/>
        <v>#N/A</v>
      </c>
      <c r="JX90" s="165" t="e">
        <f t="shared" si="543"/>
        <v>#N/A</v>
      </c>
      <c r="JY90" s="165" t="e">
        <f t="shared" si="544"/>
        <v>#N/A</v>
      </c>
      <c r="JZ90" s="165" t="e">
        <f t="shared" si="545"/>
        <v>#N/A</v>
      </c>
      <c r="KA90" s="165" t="e">
        <f t="shared" si="546"/>
        <v>#N/A</v>
      </c>
      <c r="KB90" s="165" t="e">
        <f t="shared" si="547"/>
        <v>#N/A</v>
      </c>
      <c r="KC90" s="165" t="e">
        <f t="shared" si="548"/>
        <v>#N/A</v>
      </c>
      <c r="KD90" s="165" t="e">
        <f t="shared" si="549"/>
        <v>#N/A</v>
      </c>
      <c r="KE90" s="165" t="e">
        <f t="shared" si="550"/>
        <v>#N/A</v>
      </c>
      <c r="KF90" s="165" t="e">
        <f t="shared" si="551"/>
        <v>#N/A</v>
      </c>
      <c r="KG90" s="165" t="e">
        <f t="shared" si="552"/>
        <v>#N/A</v>
      </c>
      <c r="KH90" s="165" t="e">
        <f t="shared" si="553"/>
        <v>#N/A</v>
      </c>
      <c r="KI90" s="165" t="e">
        <f t="shared" si="554"/>
        <v>#N/A</v>
      </c>
      <c r="KJ90" s="165" t="e">
        <f t="shared" si="555"/>
        <v>#N/A</v>
      </c>
      <c r="KK90" s="165" t="e">
        <f t="shared" si="556"/>
        <v>#N/A</v>
      </c>
      <c r="KL90" s="165" t="e">
        <f t="shared" si="557"/>
        <v>#N/A</v>
      </c>
      <c r="KM90" s="165" t="e">
        <f t="shared" si="558"/>
        <v>#N/A</v>
      </c>
      <c r="KN90" s="165" t="e">
        <f t="shared" si="559"/>
        <v>#N/A</v>
      </c>
      <c r="KO90" s="165" t="e">
        <f t="shared" si="560"/>
        <v>#N/A</v>
      </c>
      <c r="KP90" s="165" t="e">
        <f t="shared" si="561"/>
        <v>#N/A</v>
      </c>
      <c r="KQ90" s="165" t="e">
        <f t="shared" si="562"/>
        <v>#N/A</v>
      </c>
      <c r="KR90" s="165" t="e">
        <f t="shared" si="563"/>
        <v>#N/A</v>
      </c>
      <c r="KS90" s="165" t="e">
        <f t="shared" si="564"/>
        <v>#N/A</v>
      </c>
      <c r="KT90" s="165" t="e">
        <f t="shared" si="565"/>
        <v>#N/A</v>
      </c>
      <c r="KU90" s="165" t="e">
        <f t="shared" si="566"/>
        <v>#N/A</v>
      </c>
      <c r="KV90" s="165" t="e">
        <f t="shared" si="567"/>
        <v>#N/A</v>
      </c>
      <c r="KW90" s="165" t="e">
        <f t="shared" si="568"/>
        <v>#N/A</v>
      </c>
      <c r="KX90" s="165" t="e">
        <f t="shared" si="569"/>
        <v>#N/A</v>
      </c>
      <c r="KY90" s="165" t="e">
        <f t="shared" si="570"/>
        <v>#N/A</v>
      </c>
      <c r="KZ90" s="165" t="e">
        <f t="shared" si="571"/>
        <v>#N/A</v>
      </c>
      <c r="LA90" s="165" t="e">
        <f t="shared" si="572"/>
        <v>#N/A</v>
      </c>
      <c r="LB90" s="165" t="e">
        <f t="shared" si="573"/>
        <v>#N/A</v>
      </c>
      <c r="LC90" s="165" t="e">
        <f t="shared" si="574"/>
        <v>#N/A</v>
      </c>
      <c r="LD90" s="165" t="e">
        <f t="shared" si="575"/>
        <v>#N/A</v>
      </c>
      <c r="LE90" s="165" t="e">
        <f t="shared" si="576"/>
        <v>#N/A</v>
      </c>
      <c r="LF90" s="165" t="e">
        <f t="shared" si="577"/>
        <v>#N/A</v>
      </c>
      <c r="LG90" s="165" t="e">
        <f t="shared" si="578"/>
        <v>#N/A</v>
      </c>
      <c r="LH90" s="165" t="e">
        <f t="shared" si="579"/>
        <v>#N/A</v>
      </c>
      <c r="LI90" s="165" t="e">
        <f t="shared" si="580"/>
        <v>#N/A</v>
      </c>
      <c r="LJ90" s="165" t="e">
        <f t="shared" si="581"/>
        <v>#N/A</v>
      </c>
      <c r="LK90" s="165" t="e">
        <f t="shared" si="582"/>
        <v>#N/A</v>
      </c>
      <c r="LL90" s="165" t="e">
        <f t="shared" si="583"/>
        <v>#N/A</v>
      </c>
      <c r="LM90" s="165" t="e">
        <f t="shared" si="584"/>
        <v>#N/A</v>
      </c>
      <c r="LN90" s="165" t="e">
        <f t="shared" si="585"/>
        <v>#N/A</v>
      </c>
      <c r="LO90" s="165" t="e">
        <f t="shared" si="586"/>
        <v>#N/A</v>
      </c>
      <c r="LP90" s="165" t="e">
        <f t="shared" si="587"/>
        <v>#N/A</v>
      </c>
      <c r="LQ90" s="165" t="e">
        <f t="shared" si="588"/>
        <v>#N/A</v>
      </c>
      <c r="LR90" s="165" t="e">
        <f t="shared" si="589"/>
        <v>#N/A</v>
      </c>
      <c r="LS90" s="165" t="e">
        <f t="shared" si="590"/>
        <v>#N/A</v>
      </c>
      <c r="LT90" s="165" t="e">
        <f t="shared" si="591"/>
        <v>#N/A</v>
      </c>
      <c r="LU90" s="165" t="e">
        <f t="shared" si="592"/>
        <v>#N/A</v>
      </c>
      <c r="LV90" s="165" t="e">
        <f t="shared" si="593"/>
        <v>#N/A</v>
      </c>
      <c r="LW90" s="165" t="e">
        <f t="shared" si="594"/>
        <v>#N/A</v>
      </c>
      <c r="LX90" s="165" t="e">
        <f t="shared" si="595"/>
        <v>#N/A</v>
      </c>
      <c r="LY90" s="165" t="e">
        <f t="shared" si="596"/>
        <v>#N/A</v>
      </c>
      <c r="LZ90" s="165" t="e">
        <f t="shared" si="597"/>
        <v>#N/A</v>
      </c>
      <c r="MA90" s="165" t="e">
        <f t="shared" si="598"/>
        <v>#N/A</v>
      </c>
      <c r="MB90" s="165" t="e">
        <f t="shared" si="599"/>
        <v>#N/A</v>
      </c>
      <c r="MC90" s="165" t="e">
        <f t="shared" si="600"/>
        <v>#N/A</v>
      </c>
      <c r="MD90" s="165" t="e">
        <f t="shared" si="601"/>
        <v>#N/A</v>
      </c>
      <c r="ME90" s="165" t="e">
        <f t="shared" si="602"/>
        <v>#N/A</v>
      </c>
      <c r="MF90" s="165" t="e">
        <f t="shared" si="603"/>
        <v>#N/A</v>
      </c>
      <c r="MG90" s="165" t="e">
        <f t="shared" si="604"/>
        <v>#N/A</v>
      </c>
      <c r="MH90" s="165" t="e">
        <f t="shared" si="605"/>
        <v>#N/A</v>
      </c>
      <c r="MI90" s="165" t="e">
        <f t="shared" si="606"/>
        <v>#N/A</v>
      </c>
      <c r="MJ90" s="165" t="e">
        <f t="shared" si="607"/>
        <v>#N/A</v>
      </c>
      <c r="MK90" s="165" t="e">
        <f t="shared" si="608"/>
        <v>#N/A</v>
      </c>
      <c r="ML90" s="165" t="e">
        <f t="shared" si="609"/>
        <v>#N/A</v>
      </c>
      <c r="MM90" s="165" t="e">
        <f t="shared" si="610"/>
        <v>#N/A</v>
      </c>
      <c r="MN90" s="165" t="e">
        <f t="shared" si="611"/>
        <v>#N/A</v>
      </c>
      <c r="MO90" s="165" t="e">
        <f t="shared" si="612"/>
        <v>#N/A</v>
      </c>
      <c r="MP90" s="165" t="e">
        <f t="shared" si="613"/>
        <v>#N/A</v>
      </c>
      <c r="MQ90" s="165" t="e">
        <f t="shared" si="614"/>
        <v>#N/A</v>
      </c>
      <c r="MR90" s="165" t="e">
        <f t="shared" si="615"/>
        <v>#N/A</v>
      </c>
      <c r="MS90" s="165" t="e">
        <f t="shared" si="616"/>
        <v>#N/A</v>
      </c>
      <c r="MT90" s="165" t="e">
        <f t="shared" si="617"/>
        <v>#N/A</v>
      </c>
      <c r="MU90" s="165" t="e">
        <f t="shared" si="618"/>
        <v>#N/A</v>
      </c>
      <c r="MV90" s="165" t="e">
        <f t="shared" si="619"/>
        <v>#N/A</v>
      </c>
      <c r="MW90" s="165" t="e">
        <f t="shared" si="620"/>
        <v>#N/A</v>
      </c>
      <c r="MX90" s="165" t="e">
        <f t="shared" si="621"/>
        <v>#N/A</v>
      </c>
      <c r="MY90" s="165" t="e">
        <f t="shared" si="622"/>
        <v>#N/A</v>
      </c>
      <c r="MZ90" s="165" t="e">
        <f t="shared" si="623"/>
        <v>#N/A</v>
      </c>
      <c r="NA90" s="165" t="e">
        <f t="shared" si="624"/>
        <v>#N/A</v>
      </c>
      <c r="NB90" s="165" t="e">
        <f t="shared" si="625"/>
        <v>#N/A</v>
      </c>
      <c r="NC90" s="165" t="e">
        <f t="shared" si="626"/>
        <v>#N/A</v>
      </c>
      <c r="ND90" s="165" t="e">
        <f t="shared" si="627"/>
        <v>#N/A</v>
      </c>
      <c r="NE90" s="165" t="e">
        <f t="shared" si="628"/>
        <v>#N/A</v>
      </c>
      <c r="NF90" s="165" t="e">
        <f t="shared" si="629"/>
        <v>#N/A</v>
      </c>
      <c r="NG90" s="165" t="e">
        <f t="shared" si="630"/>
        <v>#N/A</v>
      </c>
      <c r="NH90" s="165" t="e">
        <f t="shared" si="631"/>
        <v>#N/A</v>
      </c>
      <c r="NI90" s="165" t="e">
        <f t="shared" si="632"/>
        <v>#N/A</v>
      </c>
      <c r="NJ90" s="165" t="e">
        <f t="shared" si="633"/>
        <v>#N/A</v>
      </c>
      <c r="NK90" s="165" t="e">
        <f t="shared" si="634"/>
        <v>#N/A</v>
      </c>
      <c r="NL90" s="165" t="e">
        <f t="shared" si="635"/>
        <v>#N/A</v>
      </c>
      <c r="NM90" s="165" t="e">
        <f t="shared" si="636"/>
        <v>#N/A</v>
      </c>
      <c r="NN90" s="165" t="e">
        <f t="shared" si="637"/>
        <v>#N/A</v>
      </c>
      <c r="NO90" s="165" t="e">
        <f t="shared" si="638"/>
        <v>#N/A</v>
      </c>
      <c r="NP90" s="165" t="e">
        <f t="shared" si="639"/>
        <v>#N/A</v>
      </c>
      <c r="NQ90" s="165" t="e">
        <f t="shared" si="640"/>
        <v>#N/A</v>
      </c>
      <c r="NR90" s="165" t="e">
        <f t="shared" si="641"/>
        <v>#N/A</v>
      </c>
      <c r="NS90" s="165" t="e">
        <f t="shared" si="642"/>
        <v>#N/A</v>
      </c>
      <c r="NT90" s="165" t="e">
        <f t="shared" si="643"/>
        <v>#N/A</v>
      </c>
      <c r="NU90" s="165" t="e">
        <f t="shared" si="644"/>
        <v>#N/A</v>
      </c>
      <c r="NV90" s="165" t="e">
        <f t="shared" si="645"/>
        <v>#N/A</v>
      </c>
      <c r="NW90" s="165" t="e">
        <f t="shared" si="646"/>
        <v>#N/A</v>
      </c>
      <c r="NX90" s="165" t="e">
        <f t="shared" si="647"/>
        <v>#N/A</v>
      </c>
      <c r="NY90" s="165" t="e">
        <f t="shared" si="648"/>
        <v>#N/A</v>
      </c>
      <c r="NZ90" s="165" t="e">
        <f t="shared" si="649"/>
        <v>#N/A</v>
      </c>
      <c r="OA90" s="165" t="e">
        <f t="shared" si="650"/>
        <v>#N/A</v>
      </c>
      <c r="OB90" s="165" t="e">
        <f t="shared" si="651"/>
        <v>#N/A</v>
      </c>
      <c r="OC90" s="165" t="e">
        <f t="shared" si="652"/>
        <v>#N/A</v>
      </c>
      <c r="OD90" s="165" t="e">
        <f t="shared" si="653"/>
        <v>#N/A</v>
      </c>
      <c r="OE90" s="165" t="e">
        <f t="shared" si="654"/>
        <v>#N/A</v>
      </c>
      <c r="OF90" s="165" t="e">
        <f t="shared" si="655"/>
        <v>#N/A</v>
      </c>
      <c r="OG90" s="165" t="e">
        <f t="shared" si="656"/>
        <v>#N/A</v>
      </c>
      <c r="OH90" s="165" t="e">
        <f t="shared" si="657"/>
        <v>#N/A</v>
      </c>
      <c r="OI90" s="165" t="e">
        <f t="shared" si="658"/>
        <v>#N/A</v>
      </c>
      <c r="OJ90" s="165" t="e">
        <f t="shared" si="659"/>
        <v>#N/A</v>
      </c>
      <c r="OK90" s="165" t="e">
        <f t="shared" si="660"/>
        <v>#N/A</v>
      </c>
      <c r="OL90" s="165" t="e">
        <f t="shared" si="661"/>
        <v>#N/A</v>
      </c>
      <c r="OM90" s="165" t="e">
        <f t="shared" si="662"/>
        <v>#N/A</v>
      </c>
      <c r="ON90" s="165" t="e">
        <f t="shared" si="663"/>
        <v>#N/A</v>
      </c>
      <c r="OO90" s="165" t="e">
        <f t="shared" si="664"/>
        <v>#N/A</v>
      </c>
      <c r="OP90" s="165" t="e">
        <f t="shared" si="665"/>
        <v>#N/A</v>
      </c>
      <c r="OQ90" s="165" t="e">
        <f t="shared" si="666"/>
        <v>#N/A</v>
      </c>
      <c r="OR90" s="165" t="e">
        <f t="shared" si="667"/>
        <v>#N/A</v>
      </c>
      <c r="OS90" s="165" t="e">
        <f t="shared" si="668"/>
        <v>#N/A</v>
      </c>
      <c r="OT90" s="165" t="e">
        <f t="shared" si="669"/>
        <v>#N/A</v>
      </c>
      <c r="OU90" s="165" t="e">
        <f t="shared" si="670"/>
        <v>#N/A</v>
      </c>
      <c r="OV90" s="165" t="e">
        <f t="shared" si="671"/>
        <v>#N/A</v>
      </c>
      <c r="OW90" s="165" t="e">
        <f t="shared" si="672"/>
        <v>#N/A</v>
      </c>
      <c r="OX90" s="165" t="e">
        <f t="shared" si="673"/>
        <v>#N/A</v>
      </c>
      <c r="OY90" s="165" t="e">
        <f t="shared" si="674"/>
        <v>#N/A</v>
      </c>
      <c r="OZ90" s="165" t="e">
        <f t="shared" si="675"/>
        <v>#N/A</v>
      </c>
      <c r="PA90" s="165" t="e">
        <f t="shared" si="676"/>
        <v>#N/A</v>
      </c>
      <c r="PB90" s="165" t="e">
        <f t="shared" si="677"/>
        <v>#N/A</v>
      </c>
      <c r="PC90" s="165" t="e">
        <f t="shared" si="678"/>
        <v>#N/A</v>
      </c>
      <c r="PD90" s="165" t="e">
        <f t="shared" si="679"/>
        <v>#N/A</v>
      </c>
      <c r="PE90" s="165" t="e">
        <f t="shared" si="680"/>
        <v>#N/A</v>
      </c>
      <c r="PF90" s="165" t="e">
        <f t="shared" si="681"/>
        <v>#N/A</v>
      </c>
      <c r="PG90" s="165" t="e">
        <f t="shared" si="682"/>
        <v>#N/A</v>
      </c>
      <c r="PH90" s="165" t="e">
        <f t="shared" si="683"/>
        <v>#N/A</v>
      </c>
    </row>
    <row r="91" spans="1:424" hidden="1" x14ac:dyDescent="0.45">
      <c r="A91" s="4">
        <v>88</v>
      </c>
      <c r="B91" s="92" t="str">
        <f t="shared" si="684"/>
        <v/>
      </c>
      <c r="C91" s="91"/>
      <c r="D91" s="92" t="str">
        <f t="shared" si="685"/>
        <v/>
      </c>
      <c r="E91" s="120" t="str">
        <f t="shared" si="480"/>
        <v/>
      </c>
      <c r="F91" s="120" t="str">
        <f t="shared" si="481"/>
        <v/>
      </c>
      <c r="G91" s="71" t="str">
        <f t="shared" si="686"/>
        <v/>
      </c>
      <c r="H91" s="23"/>
      <c r="I91" s="55"/>
      <c r="J91" s="298"/>
      <c r="K91" s="72" t="str">
        <f>IF(AND(B91&gt;0,C91&gt;0,D91&gt;0),IF(ISBLANK(J91),IF(ISBLANK(H91),"",(D91-B91)*VLOOKUP(H91,VLookups!$A$4:$B$13,2,FALSE)),J91),"")</f>
        <v/>
      </c>
      <c r="L91" s="73" t="str">
        <f t="shared" si="482"/>
        <v/>
      </c>
      <c r="M91" s="91"/>
      <c r="N91" s="265" t="str">
        <f>IF(AND(M91&gt;0,C91&gt;0,NOT(K91="")),ABS(VLOOKUP($M$1,VLookups!$A$43:$B$44,2,FALSE)-_xlfn.NORM.DIST(M91,G91,K91,TRUE)),"")</f>
        <v/>
      </c>
      <c r="O91" s="90" t="str">
        <f>IF(AND($B91&gt;0,$C91&gt;0,$D91&gt;0,NOT(ISBLANK($H91))),_xlfn.NORM.INV(ABS(VLOOKUP($M$1,VLookups!$A$43:$B$44,2,FALSE)-O$3),$G91,$K91),"")</f>
        <v/>
      </c>
      <c r="P91" s="89" t="str">
        <f>IF(AND($B91&gt;0,$C91&gt;0,$D91&gt;0,NOT(ISBLANK($H91))),_xlfn.NORM.INV(ABS(VLOOKUP($M$1,VLookups!$A$43:$B$44,2,FALSE)-P$3),$G91,$K91),"")</f>
        <v/>
      </c>
      <c r="Q91" s="90" t="str">
        <f>IF(AND($B91&gt;0,$C91&gt;0,$D91&gt;0,NOT(ISBLANK($H91))),_xlfn.NORM.INV(ABS(VLOOKUP($M$1,VLookups!$A$43:$B$44,2,FALSE)-Q$3),$G91,$K91),"")</f>
        <v/>
      </c>
      <c r="R91" s="89" t="str">
        <f>IF(AND($B91&gt;0,$C91&gt;0,$D91&gt;0,NOT(ISBLANK($H91))),_xlfn.NORM.INV(ABS(VLOOKUP($M$1,VLookups!$A$43:$B$44,2,FALSE)-R$3),$G91,$K91),"")</f>
        <v/>
      </c>
      <c r="S91" s="90" t="str">
        <f>IF(AND($B91&gt;0,$C91&gt;0,$D91&gt;0,NOT(ISBLANK($H91))),_xlfn.NORM.INV(ABS(VLOOKUP($M$1,VLookups!$A$43:$B$44,2,FALSE)-S$3),$G91,$K91),"")</f>
        <v/>
      </c>
      <c r="T91" s="89" t="str">
        <f>IF(AND($B91&gt;0,$C91&gt;0,$D91&gt;0,NOT(ISBLANK($H91))),_xlfn.NORM.INV(ABS(VLOOKUP($M$1,VLookups!$A$43:$B$44,2,FALSE)-T$3),$G91,$K91),"")</f>
        <v/>
      </c>
      <c r="U91" s="5"/>
      <c r="V91" s="164" t="str">
        <f t="shared" si="687"/>
        <v/>
      </c>
      <c r="W91" s="47" t="str">
        <f t="shared" si="688"/>
        <v/>
      </c>
      <c r="X91" s="47" t="str">
        <f t="shared" si="714"/>
        <v/>
      </c>
      <c r="Y91" s="47" t="str">
        <f t="shared" si="714"/>
        <v/>
      </c>
      <c r="Z91" s="47" t="str">
        <f t="shared" si="714"/>
        <v/>
      </c>
      <c r="AA91" s="47" t="str">
        <f t="shared" si="714"/>
        <v/>
      </c>
      <c r="AB91" s="47" t="str">
        <f t="shared" si="714"/>
        <v/>
      </c>
      <c r="AC91" s="47" t="str">
        <f t="shared" si="714"/>
        <v/>
      </c>
      <c r="AD91" s="47" t="str">
        <f t="shared" si="714"/>
        <v/>
      </c>
      <c r="AE91" s="47" t="str">
        <f t="shared" si="714"/>
        <v/>
      </c>
      <c r="AF91" s="47" t="str">
        <f t="shared" si="714"/>
        <v/>
      </c>
      <c r="AG91" s="47" t="str">
        <f t="shared" si="714"/>
        <v/>
      </c>
      <c r="AH91" s="47" t="str">
        <f t="shared" si="714"/>
        <v/>
      </c>
      <c r="AI91" s="47" t="str">
        <f t="shared" si="714"/>
        <v/>
      </c>
      <c r="AJ91" s="47" t="str">
        <f t="shared" si="714"/>
        <v/>
      </c>
      <c r="AK91" s="47" t="str">
        <f t="shared" si="714"/>
        <v/>
      </c>
      <c r="AL91" s="47" t="str">
        <f t="shared" si="714"/>
        <v/>
      </c>
      <c r="AM91" s="47" t="str">
        <f t="shared" si="714"/>
        <v/>
      </c>
      <c r="AN91" s="47" t="str">
        <f t="shared" si="714"/>
        <v/>
      </c>
      <c r="AO91" s="47" t="str">
        <f t="shared" si="714"/>
        <v/>
      </c>
      <c r="AP91" s="47" t="str">
        <f t="shared" si="714"/>
        <v/>
      </c>
      <c r="AQ91" s="47" t="str">
        <f t="shared" si="714"/>
        <v/>
      </c>
      <c r="AR91" s="47" t="str">
        <f t="shared" si="714"/>
        <v/>
      </c>
      <c r="AS91" s="47" t="str">
        <f t="shared" si="714"/>
        <v/>
      </c>
      <c r="AT91" s="47" t="str">
        <f t="shared" si="714"/>
        <v/>
      </c>
      <c r="AU91" s="47" t="str">
        <f t="shared" si="714"/>
        <v/>
      </c>
      <c r="AV91" s="47" t="str">
        <f t="shared" si="714"/>
        <v/>
      </c>
      <c r="AW91" s="47" t="str">
        <f t="shared" si="714"/>
        <v/>
      </c>
      <c r="AX91" s="47" t="str">
        <f t="shared" si="714"/>
        <v/>
      </c>
      <c r="AY91" s="47" t="str">
        <f t="shared" si="714"/>
        <v/>
      </c>
      <c r="AZ91" s="47" t="str">
        <f t="shared" si="714"/>
        <v/>
      </c>
      <c r="BA91" s="47" t="str">
        <f t="shared" si="714"/>
        <v/>
      </c>
      <c r="BB91" s="47" t="str">
        <f t="shared" si="714"/>
        <v/>
      </c>
      <c r="BC91" s="47" t="str">
        <f t="shared" si="714"/>
        <v/>
      </c>
      <c r="BD91" s="47" t="str">
        <f t="shared" si="714"/>
        <v/>
      </c>
      <c r="BE91" s="47" t="str">
        <f t="shared" si="714"/>
        <v/>
      </c>
      <c r="BF91" s="47" t="str">
        <f t="shared" si="714"/>
        <v/>
      </c>
      <c r="BG91" s="47" t="str">
        <f t="shared" si="714"/>
        <v/>
      </c>
      <c r="BH91" s="47" t="str">
        <f t="shared" si="714"/>
        <v/>
      </c>
      <c r="BI91" s="47" t="str">
        <f t="shared" si="714"/>
        <v/>
      </c>
      <c r="BJ91" s="47" t="str">
        <f t="shared" si="714"/>
        <v/>
      </c>
      <c r="BK91" s="47" t="str">
        <f t="shared" si="714"/>
        <v/>
      </c>
      <c r="BL91" s="47" t="str">
        <f t="shared" si="714"/>
        <v/>
      </c>
      <c r="BM91" s="47" t="str">
        <f t="shared" si="714"/>
        <v/>
      </c>
      <c r="BN91" s="47" t="str">
        <f t="shared" si="714"/>
        <v/>
      </c>
      <c r="BO91" s="47" t="str">
        <f t="shared" si="714"/>
        <v/>
      </c>
      <c r="BP91" s="47" t="str">
        <f t="shared" si="714"/>
        <v/>
      </c>
      <c r="BQ91" s="47" t="str">
        <f t="shared" si="714"/>
        <v/>
      </c>
      <c r="BR91" s="47" t="str">
        <f t="shared" si="714"/>
        <v/>
      </c>
      <c r="BS91" s="47" t="str">
        <f t="shared" si="714"/>
        <v/>
      </c>
      <c r="BT91" s="47" t="str">
        <f t="shared" si="714"/>
        <v/>
      </c>
      <c r="BU91" s="47" t="str">
        <f t="shared" si="714"/>
        <v/>
      </c>
      <c r="BV91" s="47" t="str">
        <f t="shared" si="714"/>
        <v/>
      </c>
      <c r="BW91" s="47" t="str">
        <f t="shared" si="714"/>
        <v/>
      </c>
      <c r="BX91" s="47" t="str">
        <f t="shared" si="714"/>
        <v/>
      </c>
      <c r="BY91" s="47" t="str">
        <f t="shared" si="714"/>
        <v/>
      </c>
      <c r="BZ91" s="47" t="str">
        <f t="shared" si="714"/>
        <v/>
      </c>
      <c r="CA91" s="47" t="str">
        <f t="shared" si="714"/>
        <v/>
      </c>
      <c r="CB91" s="47" t="str">
        <f t="shared" si="714"/>
        <v/>
      </c>
      <c r="CC91" s="47" t="str">
        <f t="shared" si="714"/>
        <v/>
      </c>
      <c r="CD91" s="47" t="str">
        <f t="shared" si="714"/>
        <v/>
      </c>
      <c r="CE91" s="47" t="str">
        <f t="shared" si="714"/>
        <v/>
      </c>
      <c r="CF91" s="47" t="str">
        <f t="shared" si="714"/>
        <v/>
      </c>
      <c r="CG91" s="47" t="str">
        <f t="shared" si="714"/>
        <v/>
      </c>
      <c r="CH91" s="47" t="str">
        <f t="shared" si="714"/>
        <v/>
      </c>
      <c r="CI91" s="47" t="str">
        <f t="shared" si="714"/>
        <v/>
      </c>
      <c r="CJ91" s="47" t="str">
        <f t="shared" si="712"/>
        <v/>
      </c>
      <c r="CK91" s="47" t="str">
        <f t="shared" si="712"/>
        <v/>
      </c>
      <c r="CL91" s="47" t="str">
        <f t="shared" si="712"/>
        <v/>
      </c>
      <c r="CM91" s="47" t="str">
        <f t="shared" si="712"/>
        <v/>
      </c>
      <c r="CN91" s="47" t="str">
        <f t="shared" si="712"/>
        <v/>
      </c>
      <c r="CO91" s="47" t="str">
        <f t="shared" si="712"/>
        <v/>
      </c>
      <c r="CP91" s="47" t="str">
        <f t="shared" si="712"/>
        <v/>
      </c>
      <c r="CQ91" s="47" t="str">
        <f t="shared" si="712"/>
        <v/>
      </c>
      <c r="CR91" s="47" t="str">
        <f t="shared" si="712"/>
        <v/>
      </c>
      <c r="CS91" s="47" t="str">
        <f t="shared" si="712"/>
        <v/>
      </c>
      <c r="CT91" s="47" t="str">
        <f t="shared" si="712"/>
        <v/>
      </c>
      <c r="CU91" s="47" t="str">
        <f t="shared" si="712"/>
        <v/>
      </c>
      <c r="CV91" s="47" t="str">
        <f t="shared" si="712"/>
        <v/>
      </c>
      <c r="CW91" s="47" t="str">
        <f t="shared" si="712"/>
        <v/>
      </c>
      <c r="CX91" s="47" t="str">
        <f t="shared" si="712"/>
        <v/>
      </c>
      <c r="CY91" s="47" t="str">
        <f t="shared" si="712"/>
        <v/>
      </c>
      <c r="CZ91" s="47" t="str">
        <f t="shared" si="712"/>
        <v/>
      </c>
      <c r="DA91" s="47" t="str">
        <f t="shared" si="712"/>
        <v/>
      </c>
      <c r="DB91" s="47" t="str">
        <f t="shared" si="712"/>
        <v/>
      </c>
      <c r="DC91" s="47" t="str">
        <f t="shared" si="712"/>
        <v/>
      </c>
      <c r="DD91" s="47" t="str">
        <f t="shared" si="712"/>
        <v/>
      </c>
      <c r="DE91" s="47" t="str">
        <f t="shared" si="712"/>
        <v/>
      </c>
      <c r="DF91" s="47" t="str">
        <f t="shared" si="712"/>
        <v/>
      </c>
      <c r="DG91" s="47" t="str">
        <f t="shared" si="712"/>
        <v/>
      </c>
      <c r="DH91" s="47" t="str">
        <f t="shared" si="712"/>
        <v/>
      </c>
      <c r="DI91" s="47" t="str">
        <f t="shared" si="712"/>
        <v/>
      </c>
      <c r="DJ91" s="47" t="str">
        <f t="shared" si="712"/>
        <v/>
      </c>
      <c r="DK91" s="47" t="str">
        <f t="shared" si="712"/>
        <v/>
      </c>
      <c r="DL91" s="47" t="str">
        <f t="shared" si="712"/>
        <v/>
      </c>
      <c r="DM91" s="47" t="str">
        <f t="shared" si="712"/>
        <v/>
      </c>
      <c r="DN91" s="47" t="str">
        <f t="shared" si="712"/>
        <v/>
      </c>
      <c r="DO91" s="47" t="str">
        <f t="shared" si="712"/>
        <v/>
      </c>
      <c r="DP91" s="47" t="str">
        <f t="shared" si="712"/>
        <v/>
      </c>
      <c r="DQ91" s="47" t="str">
        <f t="shared" si="712"/>
        <v/>
      </c>
      <c r="DR91" s="47" t="str">
        <f t="shared" si="712"/>
        <v/>
      </c>
      <c r="DS91" s="179" t="str">
        <f t="shared" si="690"/>
        <v/>
      </c>
      <c r="DT91" s="47" t="str">
        <f t="shared" si="691"/>
        <v/>
      </c>
      <c r="DU91" s="47" t="str">
        <f t="shared" si="715"/>
        <v/>
      </c>
      <c r="DV91" s="47" t="str">
        <f t="shared" si="715"/>
        <v/>
      </c>
      <c r="DW91" s="47" t="str">
        <f t="shared" si="715"/>
        <v/>
      </c>
      <c r="DX91" s="47" t="str">
        <f t="shared" si="715"/>
        <v/>
      </c>
      <c r="DY91" s="47" t="str">
        <f t="shared" si="715"/>
        <v/>
      </c>
      <c r="DZ91" s="47" t="str">
        <f t="shared" si="715"/>
        <v/>
      </c>
      <c r="EA91" s="47" t="str">
        <f t="shared" si="715"/>
        <v/>
      </c>
      <c r="EB91" s="47" t="str">
        <f t="shared" si="715"/>
        <v/>
      </c>
      <c r="EC91" s="47" t="str">
        <f t="shared" si="715"/>
        <v/>
      </c>
      <c r="ED91" s="47" t="str">
        <f t="shared" si="715"/>
        <v/>
      </c>
      <c r="EE91" s="47" t="str">
        <f t="shared" si="715"/>
        <v/>
      </c>
      <c r="EF91" s="47" t="str">
        <f t="shared" si="715"/>
        <v/>
      </c>
      <c r="EG91" s="47" t="str">
        <f t="shared" si="715"/>
        <v/>
      </c>
      <c r="EH91" s="47" t="str">
        <f t="shared" si="715"/>
        <v/>
      </c>
      <c r="EI91" s="47" t="str">
        <f t="shared" si="715"/>
        <v/>
      </c>
      <c r="EJ91" s="47" t="str">
        <f t="shared" si="715"/>
        <v/>
      </c>
      <c r="EK91" s="47" t="str">
        <f t="shared" si="715"/>
        <v/>
      </c>
      <c r="EL91" s="47" t="str">
        <f t="shared" si="715"/>
        <v/>
      </c>
      <c r="EM91" s="47" t="str">
        <f t="shared" si="715"/>
        <v/>
      </c>
      <c r="EN91" s="47" t="str">
        <f t="shared" si="715"/>
        <v/>
      </c>
      <c r="EO91" s="47" t="str">
        <f t="shared" si="715"/>
        <v/>
      </c>
      <c r="EP91" s="47" t="str">
        <f t="shared" si="715"/>
        <v/>
      </c>
      <c r="EQ91" s="47" t="str">
        <f t="shared" si="715"/>
        <v/>
      </c>
      <c r="ER91" s="47" t="str">
        <f t="shared" si="715"/>
        <v/>
      </c>
      <c r="ES91" s="47" t="str">
        <f t="shared" si="715"/>
        <v/>
      </c>
      <c r="ET91" s="47" t="str">
        <f t="shared" si="715"/>
        <v/>
      </c>
      <c r="EU91" s="47" t="str">
        <f t="shared" si="715"/>
        <v/>
      </c>
      <c r="EV91" s="47" t="str">
        <f t="shared" si="715"/>
        <v/>
      </c>
      <c r="EW91" s="47" t="str">
        <f t="shared" si="715"/>
        <v/>
      </c>
      <c r="EX91" s="47" t="str">
        <f t="shared" si="715"/>
        <v/>
      </c>
      <c r="EY91" s="47" t="str">
        <f t="shared" si="715"/>
        <v/>
      </c>
      <c r="EZ91" s="47" t="str">
        <f t="shared" si="715"/>
        <v/>
      </c>
      <c r="FA91" s="47" t="str">
        <f t="shared" si="715"/>
        <v/>
      </c>
      <c r="FB91" s="47" t="str">
        <f t="shared" si="715"/>
        <v/>
      </c>
      <c r="FC91" s="47" t="str">
        <f t="shared" si="715"/>
        <v/>
      </c>
      <c r="FD91" s="47" t="str">
        <f t="shared" si="715"/>
        <v/>
      </c>
      <c r="FE91" s="47" t="str">
        <f t="shared" si="715"/>
        <v/>
      </c>
      <c r="FF91" s="47" t="str">
        <f t="shared" si="715"/>
        <v/>
      </c>
      <c r="FG91" s="47" t="str">
        <f t="shared" si="715"/>
        <v/>
      </c>
      <c r="FH91" s="47" t="str">
        <f t="shared" si="715"/>
        <v/>
      </c>
      <c r="FI91" s="47" t="str">
        <f t="shared" si="715"/>
        <v/>
      </c>
      <c r="FJ91" s="47" t="str">
        <f t="shared" si="715"/>
        <v/>
      </c>
      <c r="FK91" s="47" t="str">
        <f t="shared" si="715"/>
        <v/>
      </c>
      <c r="FL91" s="47" t="str">
        <f t="shared" si="715"/>
        <v/>
      </c>
      <c r="FM91" s="47" t="str">
        <f t="shared" si="715"/>
        <v/>
      </c>
      <c r="FN91" s="47" t="str">
        <f t="shared" si="715"/>
        <v/>
      </c>
      <c r="FO91" s="47" t="str">
        <f t="shared" si="715"/>
        <v/>
      </c>
      <c r="FP91" s="47" t="str">
        <f t="shared" si="715"/>
        <v/>
      </c>
      <c r="FQ91" s="47" t="str">
        <f t="shared" si="715"/>
        <v/>
      </c>
      <c r="FR91" s="47" t="str">
        <f t="shared" si="715"/>
        <v/>
      </c>
      <c r="FS91" s="47" t="str">
        <f t="shared" si="715"/>
        <v/>
      </c>
      <c r="FT91" s="47" t="str">
        <f t="shared" si="715"/>
        <v/>
      </c>
      <c r="FU91" s="47" t="str">
        <f t="shared" si="715"/>
        <v/>
      </c>
      <c r="FV91" s="47" t="str">
        <f t="shared" si="715"/>
        <v/>
      </c>
      <c r="FW91" s="47" t="str">
        <f t="shared" si="715"/>
        <v/>
      </c>
      <c r="FX91" s="47" t="str">
        <f t="shared" si="715"/>
        <v/>
      </c>
      <c r="FY91" s="47" t="str">
        <f t="shared" si="715"/>
        <v/>
      </c>
      <c r="FZ91" s="47" t="str">
        <f t="shared" si="715"/>
        <v/>
      </c>
      <c r="GA91" s="47" t="str">
        <f t="shared" si="715"/>
        <v/>
      </c>
      <c r="GB91" s="47" t="str">
        <f t="shared" si="715"/>
        <v/>
      </c>
      <c r="GC91" s="47" t="str">
        <f t="shared" si="715"/>
        <v/>
      </c>
      <c r="GD91" s="47" t="str">
        <f t="shared" si="715"/>
        <v/>
      </c>
      <c r="GE91" s="47" t="str">
        <f t="shared" si="715"/>
        <v/>
      </c>
      <c r="GF91" s="47" t="str">
        <f t="shared" si="715"/>
        <v/>
      </c>
      <c r="GG91" s="47" t="str">
        <f t="shared" si="713"/>
        <v/>
      </c>
      <c r="GH91" s="47" t="str">
        <f t="shared" si="713"/>
        <v/>
      </c>
      <c r="GI91" s="47" t="str">
        <f t="shared" si="713"/>
        <v/>
      </c>
      <c r="GJ91" s="47" t="str">
        <f t="shared" si="713"/>
        <v/>
      </c>
      <c r="GK91" s="47" t="str">
        <f t="shared" si="713"/>
        <v/>
      </c>
      <c r="GL91" s="47" t="str">
        <f t="shared" si="713"/>
        <v/>
      </c>
      <c r="GM91" s="47" t="str">
        <f t="shared" si="713"/>
        <v/>
      </c>
      <c r="GN91" s="47" t="str">
        <f t="shared" si="713"/>
        <v/>
      </c>
      <c r="GO91" s="47" t="str">
        <f t="shared" si="713"/>
        <v/>
      </c>
      <c r="GP91" s="47" t="str">
        <f t="shared" si="713"/>
        <v/>
      </c>
      <c r="GQ91" s="47" t="str">
        <f t="shared" si="713"/>
        <v/>
      </c>
      <c r="GR91" s="47" t="str">
        <f t="shared" si="713"/>
        <v/>
      </c>
      <c r="GS91" s="47" t="str">
        <f t="shared" si="713"/>
        <v/>
      </c>
      <c r="GT91" s="47" t="str">
        <f t="shared" si="713"/>
        <v/>
      </c>
      <c r="GU91" s="47" t="str">
        <f t="shared" si="713"/>
        <v/>
      </c>
      <c r="GV91" s="47" t="str">
        <f t="shared" si="713"/>
        <v/>
      </c>
      <c r="GW91" s="47" t="str">
        <f t="shared" si="713"/>
        <v/>
      </c>
      <c r="GX91" s="47" t="str">
        <f t="shared" si="713"/>
        <v/>
      </c>
      <c r="GY91" s="47" t="str">
        <f t="shared" si="713"/>
        <v/>
      </c>
      <c r="GZ91" s="47" t="str">
        <f t="shared" si="713"/>
        <v/>
      </c>
      <c r="HA91" s="47" t="str">
        <f t="shared" si="713"/>
        <v/>
      </c>
      <c r="HB91" s="47" t="str">
        <f t="shared" si="713"/>
        <v/>
      </c>
      <c r="HC91" s="47" t="str">
        <f t="shared" si="713"/>
        <v/>
      </c>
      <c r="HD91" s="47" t="str">
        <f t="shared" si="713"/>
        <v/>
      </c>
      <c r="HE91" s="47" t="str">
        <f t="shared" si="713"/>
        <v/>
      </c>
      <c r="HF91" s="47" t="str">
        <f t="shared" si="713"/>
        <v/>
      </c>
      <c r="HG91" s="47" t="str">
        <f t="shared" si="713"/>
        <v/>
      </c>
      <c r="HH91" s="47" t="str">
        <f t="shared" si="713"/>
        <v/>
      </c>
      <c r="HI91" s="47" t="str">
        <f t="shared" si="713"/>
        <v/>
      </c>
      <c r="HJ91" s="47" t="str">
        <f t="shared" si="713"/>
        <v/>
      </c>
      <c r="HK91" s="47" t="str">
        <f t="shared" si="713"/>
        <v/>
      </c>
      <c r="HL91" s="47" t="str">
        <f t="shared" si="713"/>
        <v/>
      </c>
      <c r="HM91" s="47" t="str">
        <f t="shared" si="713"/>
        <v/>
      </c>
      <c r="HN91" s="47" t="str">
        <f t="shared" si="713"/>
        <v/>
      </c>
      <c r="HO91" s="47" t="str">
        <f t="shared" si="713"/>
        <v/>
      </c>
      <c r="HP91" s="165" t="e">
        <f t="shared" si="483"/>
        <v>#N/A</v>
      </c>
      <c r="HQ91" s="165" t="e">
        <f t="shared" si="484"/>
        <v>#N/A</v>
      </c>
      <c r="HR91" s="165" t="e">
        <f t="shared" si="485"/>
        <v>#N/A</v>
      </c>
      <c r="HS91" s="165" t="e">
        <f t="shared" si="486"/>
        <v>#N/A</v>
      </c>
      <c r="HT91" s="165" t="e">
        <f t="shared" si="487"/>
        <v>#N/A</v>
      </c>
      <c r="HU91" s="165" t="e">
        <f t="shared" si="488"/>
        <v>#N/A</v>
      </c>
      <c r="HV91" s="165" t="e">
        <f t="shared" si="489"/>
        <v>#N/A</v>
      </c>
      <c r="HW91" s="165" t="e">
        <f t="shared" si="490"/>
        <v>#N/A</v>
      </c>
      <c r="HX91" s="165" t="e">
        <f t="shared" si="491"/>
        <v>#N/A</v>
      </c>
      <c r="HY91" s="165" t="e">
        <f t="shared" si="492"/>
        <v>#N/A</v>
      </c>
      <c r="HZ91" s="165" t="e">
        <f t="shared" si="493"/>
        <v>#N/A</v>
      </c>
      <c r="IA91" s="165" t="e">
        <f t="shared" si="494"/>
        <v>#N/A</v>
      </c>
      <c r="IB91" s="165" t="e">
        <f t="shared" si="495"/>
        <v>#N/A</v>
      </c>
      <c r="IC91" s="165" t="e">
        <f t="shared" si="496"/>
        <v>#N/A</v>
      </c>
      <c r="ID91" s="165" t="e">
        <f t="shared" si="497"/>
        <v>#N/A</v>
      </c>
      <c r="IE91" s="165" t="e">
        <f t="shared" si="498"/>
        <v>#N/A</v>
      </c>
      <c r="IF91" s="165" t="e">
        <f t="shared" si="499"/>
        <v>#N/A</v>
      </c>
      <c r="IG91" s="165" t="e">
        <f t="shared" si="500"/>
        <v>#N/A</v>
      </c>
      <c r="IH91" s="165" t="e">
        <f t="shared" si="501"/>
        <v>#N/A</v>
      </c>
      <c r="II91" s="165" t="e">
        <f t="shared" si="502"/>
        <v>#N/A</v>
      </c>
      <c r="IJ91" s="165" t="e">
        <f t="shared" si="503"/>
        <v>#N/A</v>
      </c>
      <c r="IK91" s="165" t="e">
        <f t="shared" si="504"/>
        <v>#N/A</v>
      </c>
      <c r="IL91" s="165" t="e">
        <f t="shared" si="505"/>
        <v>#N/A</v>
      </c>
      <c r="IM91" s="165" t="e">
        <f t="shared" si="506"/>
        <v>#N/A</v>
      </c>
      <c r="IN91" s="165" t="e">
        <f t="shared" si="507"/>
        <v>#N/A</v>
      </c>
      <c r="IO91" s="165" t="e">
        <f t="shared" si="508"/>
        <v>#N/A</v>
      </c>
      <c r="IP91" s="165" t="e">
        <f t="shared" si="509"/>
        <v>#N/A</v>
      </c>
      <c r="IQ91" s="165" t="e">
        <f t="shared" si="510"/>
        <v>#N/A</v>
      </c>
      <c r="IR91" s="165" t="e">
        <f t="shared" si="511"/>
        <v>#N/A</v>
      </c>
      <c r="IS91" s="165" t="e">
        <f t="shared" si="512"/>
        <v>#N/A</v>
      </c>
      <c r="IT91" s="165" t="e">
        <f t="shared" si="513"/>
        <v>#N/A</v>
      </c>
      <c r="IU91" s="165" t="e">
        <f t="shared" si="514"/>
        <v>#N/A</v>
      </c>
      <c r="IV91" s="165" t="e">
        <f t="shared" si="515"/>
        <v>#N/A</v>
      </c>
      <c r="IW91" s="165" t="e">
        <f t="shared" si="516"/>
        <v>#N/A</v>
      </c>
      <c r="IX91" s="165" t="e">
        <f t="shared" si="517"/>
        <v>#N/A</v>
      </c>
      <c r="IY91" s="165" t="e">
        <f t="shared" si="518"/>
        <v>#N/A</v>
      </c>
      <c r="IZ91" s="165" t="e">
        <f t="shared" si="519"/>
        <v>#N/A</v>
      </c>
      <c r="JA91" s="165" t="e">
        <f t="shared" si="520"/>
        <v>#N/A</v>
      </c>
      <c r="JB91" s="165" t="e">
        <f t="shared" si="521"/>
        <v>#N/A</v>
      </c>
      <c r="JC91" s="165" t="e">
        <f t="shared" si="522"/>
        <v>#N/A</v>
      </c>
      <c r="JD91" s="165" t="e">
        <f t="shared" si="523"/>
        <v>#N/A</v>
      </c>
      <c r="JE91" s="165" t="e">
        <f t="shared" si="524"/>
        <v>#N/A</v>
      </c>
      <c r="JF91" s="165" t="e">
        <f t="shared" si="525"/>
        <v>#N/A</v>
      </c>
      <c r="JG91" s="165" t="e">
        <f t="shared" si="526"/>
        <v>#N/A</v>
      </c>
      <c r="JH91" s="165" t="e">
        <f t="shared" si="527"/>
        <v>#N/A</v>
      </c>
      <c r="JI91" s="165" t="e">
        <f t="shared" si="528"/>
        <v>#N/A</v>
      </c>
      <c r="JJ91" s="165" t="e">
        <f t="shared" si="529"/>
        <v>#N/A</v>
      </c>
      <c r="JK91" s="165" t="e">
        <f t="shared" si="530"/>
        <v>#N/A</v>
      </c>
      <c r="JL91" s="165" t="e">
        <f t="shared" si="531"/>
        <v>#N/A</v>
      </c>
      <c r="JM91" s="165" t="e">
        <f t="shared" si="532"/>
        <v>#N/A</v>
      </c>
      <c r="JN91" s="165" t="e">
        <f t="shared" si="533"/>
        <v>#N/A</v>
      </c>
      <c r="JO91" s="165" t="e">
        <f t="shared" si="534"/>
        <v>#N/A</v>
      </c>
      <c r="JP91" s="165" t="e">
        <f t="shared" si="535"/>
        <v>#N/A</v>
      </c>
      <c r="JQ91" s="165" t="e">
        <f t="shared" si="536"/>
        <v>#N/A</v>
      </c>
      <c r="JR91" s="165" t="e">
        <f t="shared" si="537"/>
        <v>#N/A</v>
      </c>
      <c r="JS91" s="165" t="e">
        <f t="shared" si="538"/>
        <v>#N/A</v>
      </c>
      <c r="JT91" s="165" t="e">
        <f t="shared" si="539"/>
        <v>#N/A</v>
      </c>
      <c r="JU91" s="165" t="e">
        <f t="shared" si="540"/>
        <v>#N/A</v>
      </c>
      <c r="JV91" s="165" t="e">
        <f t="shared" si="541"/>
        <v>#N/A</v>
      </c>
      <c r="JW91" s="165" t="e">
        <f t="shared" si="542"/>
        <v>#N/A</v>
      </c>
      <c r="JX91" s="165" t="e">
        <f t="shared" si="543"/>
        <v>#N/A</v>
      </c>
      <c r="JY91" s="165" t="e">
        <f t="shared" si="544"/>
        <v>#N/A</v>
      </c>
      <c r="JZ91" s="165" t="e">
        <f t="shared" si="545"/>
        <v>#N/A</v>
      </c>
      <c r="KA91" s="165" t="e">
        <f t="shared" si="546"/>
        <v>#N/A</v>
      </c>
      <c r="KB91" s="165" t="e">
        <f t="shared" si="547"/>
        <v>#N/A</v>
      </c>
      <c r="KC91" s="165" t="e">
        <f t="shared" si="548"/>
        <v>#N/A</v>
      </c>
      <c r="KD91" s="165" t="e">
        <f t="shared" si="549"/>
        <v>#N/A</v>
      </c>
      <c r="KE91" s="165" t="e">
        <f t="shared" si="550"/>
        <v>#N/A</v>
      </c>
      <c r="KF91" s="165" t="e">
        <f t="shared" si="551"/>
        <v>#N/A</v>
      </c>
      <c r="KG91" s="165" t="e">
        <f t="shared" si="552"/>
        <v>#N/A</v>
      </c>
      <c r="KH91" s="165" t="e">
        <f t="shared" si="553"/>
        <v>#N/A</v>
      </c>
      <c r="KI91" s="165" t="e">
        <f t="shared" si="554"/>
        <v>#N/A</v>
      </c>
      <c r="KJ91" s="165" t="e">
        <f t="shared" si="555"/>
        <v>#N/A</v>
      </c>
      <c r="KK91" s="165" t="e">
        <f t="shared" si="556"/>
        <v>#N/A</v>
      </c>
      <c r="KL91" s="165" t="e">
        <f t="shared" si="557"/>
        <v>#N/A</v>
      </c>
      <c r="KM91" s="165" t="e">
        <f t="shared" si="558"/>
        <v>#N/A</v>
      </c>
      <c r="KN91" s="165" t="e">
        <f t="shared" si="559"/>
        <v>#N/A</v>
      </c>
      <c r="KO91" s="165" t="e">
        <f t="shared" si="560"/>
        <v>#N/A</v>
      </c>
      <c r="KP91" s="165" t="e">
        <f t="shared" si="561"/>
        <v>#N/A</v>
      </c>
      <c r="KQ91" s="165" t="e">
        <f t="shared" si="562"/>
        <v>#N/A</v>
      </c>
      <c r="KR91" s="165" t="e">
        <f t="shared" si="563"/>
        <v>#N/A</v>
      </c>
      <c r="KS91" s="165" t="e">
        <f t="shared" si="564"/>
        <v>#N/A</v>
      </c>
      <c r="KT91" s="165" t="e">
        <f t="shared" si="565"/>
        <v>#N/A</v>
      </c>
      <c r="KU91" s="165" t="e">
        <f t="shared" si="566"/>
        <v>#N/A</v>
      </c>
      <c r="KV91" s="165" t="e">
        <f t="shared" si="567"/>
        <v>#N/A</v>
      </c>
      <c r="KW91" s="165" t="e">
        <f t="shared" si="568"/>
        <v>#N/A</v>
      </c>
      <c r="KX91" s="165" t="e">
        <f t="shared" si="569"/>
        <v>#N/A</v>
      </c>
      <c r="KY91" s="165" t="e">
        <f t="shared" si="570"/>
        <v>#N/A</v>
      </c>
      <c r="KZ91" s="165" t="e">
        <f t="shared" si="571"/>
        <v>#N/A</v>
      </c>
      <c r="LA91" s="165" t="e">
        <f t="shared" si="572"/>
        <v>#N/A</v>
      </c>
      <c r="LB91" s="165" t="e">
        <f t="shared" si="573"/>
        <v>#N/A</v>
      </c>
      <c r="LC91" s="165" t="e">
        <f t="shared" si="574"/>
        <v>#N/A</v>
      </c>
      <c r="LD91" s="165" t="e">
        <f t="shared" si="575"/>
        <v>#N/A</v>
      </c>
      <c r="LE91" s="165" t="e">
        <f t="shared" si="576"/>
        <v>#N/A</v>
      </c>
      <c r="LF91" s="165" t="e">
        <f t="shared" si="577"/>
        <v>#N/A</v>
      </c>
      <c r="LG91" s="165" t="e">
        <f t="shared" si="578"/>
        <v>#N/A</v>
      </c>
      <c r="LH91" s="165" t="e">
        <f t="shared" si="579"/>
        <v>#N/A</v>
      </c>
      <c r="LI91" s="165" t="e">
        <f t="shared" si="580"/>
        <v>#N/A</v>
      </c>
      <c r="LJ91" s="165" t="e">
        <f t="shared" si="581"/>
        <v>#N/A</v>
      </c>
      <c r="LK91" s="165" t="e">
        <f t="shared" si="582"/>
        <v>#N/A</v>
      </c>
      <c r="LL91" s="165" t="e">
        <f t="shared" si="583"/>
        <v>#N/A</v>
      </c>
      <c r="LM91" s="165" t="e">
        <f t="shared" si="584"/>
        <v>#N/A</v>
      </c>
      <c r="LN91" s="165" t="e">
        <f t="shared" si="585"/>
        <v>#N/A</v>
      </c>
      <c r="LO91" s="165" t="e">
        <f t="shared" si="586"/>
        <v>#N/A</v>
      </c>
      <c r="LP91" s="165" t="e">
        <f t="shared" si="587"/>
        <v>#N/A</v>
      </c>
      <c r="LQ91" s="165" t="e">
        <f t="shared" si="588"/>
        <v>#N/A</v>
      </c>
      <c r="LR91" s="165" t="e">
        <f t="shared" si="589"/>
        <v>#N/A</v>
      </c>
      <c r="LS91" s="165" t="e">
        <f t="shared" si="590"/>
        <v>#N/A</v>
      </c>
      <c r="LT91" s="165" t="e">
        <f t="shared" si="591"/>
        <v>#N/A</v>
      </c>
      <c r="LU91" s="165" t="e">
        <f t="shared" si="592"/>
        <v>#N/A</v>
      </c>
      <c r="LV91" s="165" t="e">
        <f t="shared" si="593"/>
        <v>#N/A</v>
      </c>
      <c r="LW91" s="165" t="e">
        <f t="shared" si="594"/>
        <v>#N/A</v>
      </c>
      <c r="LX91" s="165" t="e">
        <f t="shared" si="595"/>
        <v>#N/A</v>
      </c>
      <c r="LY91" s="165" t="e">
        <f t="shared" si="596"/>
        <v>#N/A</v>
      </c>
      <c r="LZ91" s="165" t="e">
        <f t="shared" si="597"/>
        <v>#N/A</v>
      </c>
      <c r="MA91" s="165" t="e">
        <f t="shared" si="598"/>
        <v>#N/A</v>
      </c>
      <c r="MB91" s="165" t="e">
        <f t="shared" si="599"/>
        <v>#N/A</v>
      </c>
      <c r="MC91" s="165" t="e">
        <f t="shared" si="600"/>
        <v>#N/A</v>
      </c>
      <c r="MD91" s="165" t="e">
        <f t="shared" si="601"/>
        <v>#N/A</v>
      </c>
      <c r="ME91" s="165" t="e">
        <f t="shared" si="602"/>
        <v>#N/A</v>
      </c>
      <c r="MF91" s="165" t="e">
        <f t="shared" si="603"/>
        <v>#N/A</v>
      </c>
      <c r="MG91" s="165" t="e">
        <f t="shared" si="604"/>
        <v>#N/A</v>
      </c>
      <c r="MH91" s="165" t="e">
        <f t="shared" si="605"/>
        <v>#N/A</v>
      </c>
      <c r="MI91" s="165" t="e">
        <f t="shared" si="606"/>
        <v>#N/A</v>
      </c>
      <c r="MJ91" s="165" t="e">
        <f t="shared" si="607"/>
        <v>#N/A</v>
      </c>
      <c r="MK91" s="165" t="e">
        <f t="shared" si="608"/>
        <v>#N/A</v>
      </c>
      <c r="ML91" s="165" t="e">
        <f t="shared" si="609"/>
        <v>#N/A</v>
      </c>
      <c r="MM91" s="165" t="e">
        <f t="shared" si="610"/>
        <v>#N/A</v>
      </c>
      <c r="MN91" s="165" t="e">
        <f t="shared" si="611"/>
        <v>#N/A</v>
      </c>
      <c r="MO91" s="165" t="e">
        <f t="shared" si="612"/>
        <v>#N/A</v>
      </c>
      <c r="MP91" s="165" t="e">
        <f t="shared" si="613"/>
        <v>#N/A</v>
      </c>
      <c r="MQ91" s="165" t="e">
        <f t="shared" si="614"/>
        <v>#N/A</v>
      </c>
      <c r="MR91" s="165" t="e">
        <f t="shared" si="615"/>
        <v>#N/A</v>
      </c>
      <c r="MS91" s="165" t="e">
        <f t="shared" si="616"/>
        <v>#N/A</v>
      </c>
      <c r="MT91" s="165" t="e">
        <f t="shared" si="617"/>
        <v>#N/A</v>
      </c>
      <c r="MU91" s="165" t="e">
        <f t="shared" si="618"/>
        <v>#N/A</v>
      </c>
      <c r="MV91" s="165" t="e">
        <f t="shared" si="619"/>
        <v>#N/A</v>
      </c>
      <c r="MW91" s="165" t="e">
        <f t="shared" si="620"/>
        <v>#N/A</v>
      </c>
      <c r="MX91" s="165" t="e">
        <f t="shared" si="621"/>
        <v>#N/A</v>
      </c>
      <c r="MY91" s="165" t="e">
        <f t="shared" si="622"/>
        <v>#N/A</v>
      </c>
      <c r="MZ91" s="165" t="e">
        <f t="shared" si="623"/>
        <v>#N/A</v>
      </c>
      <c r="NA91" s="165" t="e">
        <f t="shared" si="624"/>
        <v>#N/A</v>
      </c>
      <c r="NB91" s="165" t="e">
        <f t="shared" si="625"/>
        <v>#N/A</v>
      </c>
      <c r="NC91" s="165" t="e">
        <f t="shared" si="626"/>
        <v>#N/A</v>
      </c>
      <c r="ND91" s="165" t="e">
        <f t="shared" si="627"/>
        <v>#N/A</v>
      </c>
      <c r="NE91" s="165" t="e">
        <f t="shared" si="628"/>
        <v>#N/A</v>
      </c>
      <c r="NF91" s="165" t="e">
        <f t="shared" si="629"/>
        <v>#N/A</v>
      </c>
      <c r="NG91" s="165" t="e">
        <f t="shared" si="630"/>
        <v>#N/A</v>
      </c>
      <c r="NH91" s="165" t="e">
        <f t="shared" si="631"/>
        <v>#N/A</v>
      </c>
      <c r="NI91" s="165" t="e">
        <f t="shared" si="632"/>
        <v>#N/A</v>
      </c>
      <c r="NJ91" s="165" t="e">
        <f t="shared" si="633"/>
        <v>#N/A</v>
      </c>
      <c r="NK91" s="165" t="e">
        <f t="shared" si="634"/>
        <v>#N/A</v>
      </c>
      <c r="NL91" s="165" t="e">
        <f t="shared" si="635"/>
        <v>#N/A</v>
      </c>
      <c r="NM91" s="165" t="e">
        <f t="shared" si="636"/>
        <v>#N/A</v>
      </c>
      <c r="NN91" s="165" t="e">
        <f t="shared" si="637"/>
        <v>#N/A</v>
      </c>
      <c r="NO91" s="165" t="e">
        <f t="shared" si="638"/>
        <v>#N/A</v>
      </c>
      <c r="NP91" s="165" t="e">
        <f t="shared" si="639"/>
        <v>#N/A</v>
      </c>
      <c r="NQ91" s="165" t="e">
        <f t="shared" si="640"/>
        <v>#N/A</v>
      </c>
      <c r="NR91" s="165" t="e">
        <f t="shared" si="641"/>
        <v>#N/A</v>
      </c>
      <c r="NS91" s="165" t="e">
        <f t="shared" si="642"/>
        <v>#N/A</v>
      </c>
      <c r="NT91" s="165" t="e">
        <f t="shared" si="643"/>
        <v>#N/A</v>
      </c>
      <c r="NU91" s="165" t="e">
        <f t="shared" si="644"/>
        <v>#N/A</v>
      </c>
      <c r="NV91" s="165" t="e">
        <f t="shared" si="645"/>
        <v>#N/A</v>
      </c>
      <c r="NW91" s="165" t="e">
        <f t="shared" si="646"/>
        <v>#N/A</v>
      </c>
      <c r="NX91" s="165" t="e">
        <f t="shared" si="647"/>
        <v>#N/A</v>
      </c>
      <c r="NY91" s="165" t="e">
        <f t="shared" si="648"/>
        <v>#N/A</v>
      </c>
      <c r="NZ91" s="165" t="e">
        <f t="shared" si="649"/>
        <v>#N/A</v>
      </c>
      <c r="OA91" s="165" t="e">
        <f t="shared" si="650"/>
        <v>#N/A</v>
      </c>
      <c r="OB91" s="165" t="e">
        <f t="shared" si="651"/>
        <v>#N/A</v>
      </c>
      <c r="OC91" s="165" t="e">
        <f t="shared" si="652"/>
        <v>#N/A</v>
      </c>
      <c r="OD91" s="165" t="e">
        <f t="shared" si="653"/>
        <v>#N/A</v>
      </c>
      <c r="OE91" s="165" t="e">
        <f t="shared" si="654"/>
        <v>#N/A</v>
      </c>
      <c r="OF91" s="165" t="e">
        <f t="shared" si="655"/>
        <v>#N/A</v>
      </c>
      <c r="OG91" s="165" t="e">
        <f t="shared" si="656"/>
        <v>#N/A</v>
      </c>
      <c r="OH91" s="165" t="e">
        <f t="shared" si="657"/>
        <v>#N/A</v>
      </c>
      <c r="OI91" s="165" t="e">
        <f t="shared" si="658"/>
        <v>#N/A</v>
      </c>
      <c r="OJ91" s="165" t="e">
        <f t="shared" si="659"/>
        <v>#N/A</v>
      </c>
      <c r="OK91" s="165" t="e">
        <f t="shared" si="660"/>
        <v>#N/A</v>
      </c>
      <c r="OL91" s="165" t="e">
        <f t="shared" si="661"/>
        <v>#N/A</v>
      </c>
      <c r="OM91" s="165" t="e">
        <f t="shared" si="662"/>
        <v>#N/A</v>
      </c>
      <c r="ON91" s="165" t="e">
        <f t="shared" si="663"/>
        <v>#N/A</v>
      </c>
      <c r="OO91" s="165" t="e">
        <f t="shared" si="664"/>
        <v>#N/A</v>
      </c>
      <c r="OP91" s="165" t="e">
        <f t="shared" si="665"/>
        <v>#N/A</v>
      </c>
      <c r="OQ91" s="165" t="e">
        <f t="shared" si="666"/>
        <v>#N/A</v>
      </c>
      <c r="OR91" s="165" t="e">
        <f t="shared" si="667"/>
        <v>#N/A</v>
      </c>
      <c r="OS91" s="165" t="e">
        <f t="shared" si="668"/>
        <v>#N/A</v>
      </c>
      <c r="OT91" s="165" t="e">
        <f t="shared" si="669"/>
        <v>#N/A</v>
      </c>
      <c r="OU91" s="165" t="e">
        <f t="shared" si="670"/>
        <v>#N/A</v>
      </c>
      <c r="OV91" s="165" t="e">
        <f t="shared" si="671"/>
        <v>#N/A</v>
      </c>
      <c r="OW91" s="165" t="e">
        <f t="shared" si="672"/>
        <v>#N/A</v>
      </c>
      <c r="OX91" s="165" t="e">
        <f t="shared" si="673"/>
        <v>#N/A</v>
      </c>
      <c r="OY91" s="165" t="e">
        <f t="shared" si="674"/>
        <v>#N/A</v>
      </c>
      <c r="OZ91" s="165" t="e">
        <f t="shared" si="675"/>
        <v>#N/A</v>
      </c>
      <c r="PA91" s="165" t="e">
        <f t="shared" si="676"/>
        <v>#N/A</v>
      </c>
      <c r="PB91" s="165" t="e">
        <f t="shared" si="677"/>
        <v>#N/A</v>
      </c>
      <c r="PC91" s="165" t="e">
        <f t="shared" si="678"/>
        <v>#N/A</v>
      </c>
      <c r="PD91" s="165" t="e">
        <f t="shared" si="679"/>
        <v>#N/A</v>
      </c>
      <c r="PE91" s="165" t="e">
        <f t="shared" si="680"/>
        <v>#N/A</v>
      </c>
      <c r="PF91" s="165" t="e">
        <f t="shared" si="681"/>
        <v>#N/A</v>
      </c>
      <c r="PG91" s="165" t="e">
        <f t="shared" si="682"/>
        <v>#N/A</v>
      </c>
      <c r="PH91" s="165" t="e">
        <f t="shared" si="683"/>
        <v>#N/A</v>
      </c>
    </row>
    <row r="92" spans="1:424" hidden="1" x14ac:dyDescent="0.45">
      <c r="A92" s="4">
        <v>89</v>
      </c>
      <c r="B92" s="92" t="str">
        <f t="shared" si="684"/>
        <v/>
      </c>
      <c r="C92" s="91"/>
      <c r="D92" s="92" t="str">
        <f t="shared" si="685"/>
        <v/>
      </c>
      <c r="E92" s="120" t="str">
        <f t="shared" si="480"/>
        <v/>
      </c>
      <c r="F92" s="120" t="str">
        <f t="shared" si="481"/>
        <v/>
      </c>
      <c r="G92" s="71" t="str">
        <f t="shared" si="686"/>
        <v/>
      </c>
      <c r="H92" s="23"/>
      <c r="I92" s="55"/>
      <c r="J92" s="298"/>
      <c r="K92" s="72" t="str">
        <f>IF(AND(B92&gt;0,C92&gt;0,D92&gt;0),IF(ISBLANK(J92),IF(ISBLANK(H92),"",(D92-B92)*VLOOKUP(H92,VLookups!$A$4:$B$13,2,FALSE)),J92),"")</f>
        <v/>
      </c>
      <c r="L92" s="73" t="str">
        <f t="shared" si="482"/>
        <v/>
      </c>
      <c r="M92" s="91"/>
      <c r="N92" s="265" t="str">
        <f>IF(AND(M92&gt;0,C92&gt;0,NOT(K92="")),ABS(VLOOKUP($M$1,VLookups!$A$43:$B$44,2,FALSE)-_xlfn.NORM.DIST(M92,G92,K92,TRUE)),"")</f>
        <v/>
      </c>
      <c r="O92" s="90" t="str">
        <f>IF(AND($B92&gt;0,$C92&gt;0,$D92&gt;0,NOT(ISBLANK($H92))),_xlfn.NORM.INV(ABS(VLOOKUP($M$1,VLookups!$A$43:$B$44,2,FALSE)-O$3),$G92,$K92),"")</f>
        <v/>
      </c>
      <c r="P92" s="89" t="str">
        <f>IF(AND($B92&gt;0,$C92&gt;0,$D92&gt;0,NOT(ISBLANK($H92))),_xlfn.NORM.INV(ABS(VLOOKUP($M$1,VLookups!$A$43:$B$44,2,FALSE)-P$3),$G92,$K92),"")</f>
        <v/>
      </c>
      <c r="Q92" s="90" t="str">
        <f>IF(AND($B92&gt;0,$C92&gt;0,$D92&gt;0,NOT(ISBLANK($H92))),_xlfn.NORM.INV(ABS(VLOOKUP($M$1,VLookups!$A$43:$B$44,2,FALSE)-Q$3),$G92,$K92),"")</f>
        <v/>
      </c>
      <c r="R92" s="89" t="str">
        <f>IF(AND($B92&gt;0,$C92&gt;0,$D92&gt;0,NOT(ISBLANK($H92))),_xlfn.NORM.INV(ABS(VLOOKUP($M$1,VLookups!$A$43:$B$44,2,FALSE)-R$3),$G92,$K92),"")</f>
        <v/>
      </c>
      <c r="S92" s="90" t="str">
        <f>IF(AND($B92&gt;0,$C92&gt;0,$D92&gt;0,NOT(ISBLANK($H92))),_xlfn.NORM.INV(ABS(VLOOKUP($M$1,VLookups!$A$43:$B$44,2,FALSE)-S$3),$G92,$K92),"")</f>
        <v/>
      </c>
      <c r="T92" s="89" t="str">
        <f>IF(AND($B92&gt;0,$C92&gt;0,$D92&gt;0,NOT(ISBLANK($H92))),_xlfn.NORM.INV(ABS(VLOOKUP($M$1,VLookups!$A$43:$B$44,2,FALSE)-T$3),$G92,$K92),"")</f>
        <v/>
      </c>
      <c r="U92" s="5"/>
      <c r="V92" s="164" t="str">
        <f t="shared" si="687"/>
        <v/>
      </c>
      <c r="W92" s="47" t="str">
        <f t="shared" si="688"/>
        <v/>
      </c>
      <c r="X92" s="47" t="str">
        <f t="shared" si="714"/>
        <v/>
      </c>
      <c r="Y92" s="47" t="str">
        <f t="shared" si="714"/>
        <v/>
      </c>
      <c r="Z92" s="47" t="str">
        <f t="shared" si="714"/>
        <v/>
      </c>
      <c r="AA92" s="47" t="str">
        <f t="shared" si="714"/>
        <v/>
      </c>
      <c r="AB92" s="47" t="str">
        <f t="shared" si="714"/>
        <v/>
      </c>
      <c r="AC92" s="47" t="str">
        <f t="shared" si="714"/>
        <v/>
      </c>
      <c r="AD92" s="47" t="str">
        <f t="shared" si="714"/>
        <v/>
      </c>
      <c r="AE92" s="47" t="str">
        <f t="shared" si="714"/>
        <v/>
      </c>
      <c r="AF92" s="47" t="str">
        <f t="shared" si="714"/>
        <v/>
      </c>
      <c r="AG92" s="47" t="str">
        <f t="shared" si="714"/>
        <v/>
      </c>
      <c r="AH92" s="47" t="str">
        <f t="shared" si="714"/>
        <v/>
      </c>
      <c r="AI92" s="47" t="str">
        <f t="shared" si="714"/>
        <v/>
      </c>
      <c r="AJ92" s="47" t="str">
        <f t="shared" si="714"/>
        <v/>
      </c>
      <c r="AK92" s="47" t="str">
        <f t="shared" si="714"/>
        <v/>
      </c>
      <c r="AL92" s="47" t="str">
        <f t="shared" si="714"/>
        <v/>
      </c>
      <c r="AM92" s="47" t="str">
        <f t="shared" si="714"/>
        <v/>
      </c>
      <c r="AN92" s="47" t="str">
        <f t="shared" si="714"/>
        <v/>
      </c>
      <c r="AO92" s="47" t="str">
        <f t="shared" si="714"/>
        <v/>
      </c>
      <c r="AP92" s="47" t="str">
        <f t="shared" si="714"/>
        <v/>
      </c>
      <c r="AQ92" s="47" t="str">
        <f t="shared" si="714"/>
        <v/>
      </c>
      <c r="AR92" s="47" t="str">
        <f t="shared" si="714"/>
        <v/>
      </c>
      <c r="AS92" s="47" t="str">
        <f t="shared" si="714"/>
        <v/>
      </c>
      <c r="AT92" s="47" t="str">
        <f t="shared" si="714"/>
        <v/>
      </c>
      <c r="AU92" s="47" t="str">
        <f t="shared" si="714"/>
        <v/>
      </c>
      <c r="AV92" s="47" t="str">
        <f t="shared" si="714"/>
        <v/>
      </c>
      <c r="AW92" s="47" t="str">
        <f t="shared" si="714"/>
        <v/>
      </c>
      <c r="AX92" s="47" t="str">
        <f t="shared" si="714"/>
        <v/>
      </c>
      <c r="AY92" s="47" t="str">
        <f t="shared" si="714"/>
        <v/>
      </c>
      <c r="AZ92" s="47" t="str">
        <f t="shared" si="714"/>
        <v/>
      </c>
      <c r="BA92" s="47" t="str">
        <f t="shared" si="714"/>
        <v/>
      </c>
      <c r="BB92" s="47" t="str">
        <f t="shared" si="714"/>
        <v/>
      </c>
      <c r="BC92" s="47" t="str">
        <f t="shared" si="714"/>
        <v/>
      </c>
      <c r="BD92" s="47" t="str">
        <f t="shared" si="714"/>
        <v/>
      </c>
      <c r="BE92" s="47" t="str">
        <f t="shared" si="714"/>
        <v/>
      </c>
      <c r="BF92" s="47" t="str">
        <f t="shared" si="714"/>
        <v/>
      </c>
      <c r="BG92" s="47" t="str">
        <f t="shared" si="714"/>
        <v/>
      </c>
      <c r="BH92" s="47" t="str">
        <f t="shared" si="714"/>
        <v/>
      </c>
      <c r="BI92" s="47" t="str">
        <f t="shared" si="714"/>
        <v/>
      </c>
      <c r="BJ92" s="47" t="str">
        <f t="shared" si="714"/>
        <v/>
      </c>
      <c r="BK92" s="47" t="str">
        <f t="shared" si="714"/>
        <v/>
      </c>
      <c r="BL92" s="47" t="str">
        <f t="shared" si="714"/>
        <v/>
      </c>
      <c r="BM92" s="47" t="str">
        <f t="shared" si="714"/>
        <v/>
      </c>
      <c r="BN92" s="47" t="str">
        <f t="shared" si="714"/>
        <v/>
      </c>
      <c r="BO92" s="47" t="str">
        <f t="shared" si="714"/>
        <v/>
      </c>
      <c r="BP92" s="47" t="str">
        <f t="shared" si="714"/>
        <v/>
      </c>
      <c r="BQ92" s="47" t="str">
        <f t="shared" si="714"/>
        <v/>
      </c>
      <c r="BR92" s="47" t="str">
        <f t="shared" si="714"/>
        <v/>
      </c>
      <c r="BS92" s="47" t="str">
        <f t="shared" si="714"/>
        <v/>
      </c>
      <c r="BT92" s="47" t="str">
        <f t="shared" si="714"/>
        <v/>
      </c>
      <c r="BU92" s="47" t="str">
        <f t="shared" si="714"/>
        <v/>
      </c>
      <c r="BV92" s="47" t="str">
        <f t="shared" si="714"/>
        <v/>
      </c>
      <c r="BW92" s="47" t="str">
        <f t="shared" si="714"/>
        <v/>
      </c>
      <c r="BX92" s="47" t="str">
        <f t="shared" si="714"/>
        <v/>
      </c>
      <c r="BY92" s="47" t="str">
        <f t="shared" si="714"/>
        <v/>
      </c>
      <c r="BZ92" s="47" t="str">
        <f t="shared" si="714"/>
        <v/>
      </c>
      <c r="CA92" s="47" t="str">
        <f t="shared" si="714"/>
        <v/>
      </c>
      <c r="CB92" s="47" t="str">
        <f t="shared" si="714"/>
        <v/>
      </c>
      <c r="CC92" s="47" t="str">
        <f t="shared" si="714"/>
        <v/>
      </c>
      <c r="CD92" s="47" t="str">
        <f t="shared" si="714"/>
        <v/>
      </c>
      <c r="CE92" s="47" t="str">
        <f t="shared" si="714"/>
        <v/>
      </c>
      <c r="CF92" s="47" t="str">
        <f t="shared" si="714"/>
        <v/>
      </c>
      <c r="CG92" s="47" t="str">
        <f t="shared" si="714"/>
        <v/>
      </c>
      <c r="CH92" s="47" t="str">
        <f t="shared" si="714"/>
        <v/>
      </c>
      <c r="CI92" s="47" t="str">
        <f t="shared" si="714"/>
        <v/>
      </c>
      <c r="CJ92" s="47" t="str">
        <f t="shared" si="712"/>
        <v/>
      </c>
      <c r="CK92" s="47" t="str">
        <f t="shared" si="712"/>
        <v/>
      </c>
      <c r="CL92" s="47" t="str">
        <f t="shared" si="712"/>
        <v/>
      </c>
      <c r="CM92" s="47" t="str">
        <f t="shared" si="712"/>
        <v/>
      </c>
      <c r="CN92" s="47" t="str">
        <f t="shared" si="712"/>
        <v/>
      </c>
      <c r="CO92" s="47" t="str">
        <f t="shared" si="712"/>
        <v/>
      </c>
      <c r="CP92" s="47" t="str">
        <f t="shared" si="712"/>
        <v/>
      </c>
      <c r="CQ92" s="47" t="str">
        <f t="shared" si="712"/>
        <v/>
      </c>
      <c r="CR92" s="47" t="str">
        <f t="shared" si="712"/>
        <v/>
      </c>
      <c r="CS92" s="47" t="str">
        <f t="shared" si="712"/>
        <v/>
      </c>
      <c r="CT92" s="47" t="str">
        <f t="shared" si="712"/>
        <v/>
      </c>
      <c r="CU92" s="47" t="str">
        <f t="shared" si="712"/>
        <v/>
      </c>
      <c r="CV92" s="47" t="str">
        <f t="shared" si="712"/>
        <v/>
      </c>
      <c r="CW92" s="47" t="str">
        <f t="shared" si="712"/>
        <v/>
      </c>
      <c r="CX92" s="47" t="str">
        <f t="shared" si="712"/>
        <v/>
      </c>
      <c r="CY92" s="47" t="str">
        <f t="shared" si="712"/>
        <v/>
      </c>
      <c r="CZ92" s="47" t="str">
        <f t="shared" si="712"/>
        <v/>
      </c>
      <c r="DA92" s="47" t="str">
        <f t="shared" si="712"/>
        <v/>
      </c>
      <c r="DB92" s="47" t="str">
        <f t="shared" si="712"/>
        <v/>
      </c>
      <c r="DC92" s="47" t="str">
        <f t="shared" si="712"/>
        <v/>
      </c>
      <c r="DD92" s="47" t="str">
        <f t="shared" si="712"/>
        <v/>
      </c>
      <c r="DE92" s="47" t="str">
        <f t="shared" si="712"/>
        <v/>
      </c>
      <c r="DF92" s="47" t="str">
        <f t="shared" si="712"/>
        <v/>
      </c>
      <c r="DG92" s="47" t="str">
        <f t="shared" si="712"/>
        <v/>
      </c>
      <c r="DH92" s="47" t="str">
        <f t="shared" si="712"/>
        <v/>
      </c>
      <c r="DI92" s="47" t="str">
        <f t="shared" si="712"/>
        <v/>
      </c>
      <c r="DJ92" s="47" t="str">
        <f t="shared" si="712"/>
        <v/>
      </c>
      <c r="DK92" s="47" t="str">
        <f t="shared" si="712"/>
        <v/>
      </c>
      <c r="DL92" s="47" t="str">
        <f t="shared" si="712"/>
        <v/>
      </c>
      <c r="DM92" s="47" t="str">
        <f t="shared" si="712"/>
        <v/>
      </c>
      <c r="DN92" s="47" t="str">
        <f t="shared" si="712"/>
        <v/>
      </c>
      <c r="DO92" s="47" t="str">
        <f t="shared" si="712"/>
        <v/>
      </c>
      <c r="DP92" s="47" t="str">
        <f t="shared" si="712"/>
        <v/>
      </c>
      <c r="DQ92" s="47" t="str">
        <f t="shared" si="712"/>
        <v/>
      </c>
      <c r="DR92" s="47" t="str">
        <f t="shared" si="712"/>
        <v/>
      </c>
      <c r="DS92" s="179" t="str">
        <f t="shared" si="690"/>
        <v/>
      </c>
      <c r="DT92" s="47" t="str">
        <f t="shared" si="691"/>
        <v/>
      </c>
      <c r="DU92" s="47" t="str">
        <f t="shared" si="715"/>
        <v/>
      </c>
      <c r="DV92" s="47" t="str">
        <f t="shared" si="715"/>
        <v/>
      </c>
      <c r="DW92" s="47" t="str">
        <f t="shared" si="715"/>
        <v/>
      </c>
      <c r="DX92" s="47" t="str">
        <f t="shared" si="715"/>
        <v/>
      </c>
      <c r="DY92" s="47" t="str">
        <f t="shared" si="715"/>
        <v/>
      </c>
      <c r="DZ92" s="47" t="str">
        <f t="shared" si="715"/>
        <v/>
      </c>
      <c r="EA92" s="47" t="str">
        <f t="shared" si="715"/>
        <v/>
      </c>
      <c r="EB92" s="47" t="str">
        <f t="shared" si="715"/>
        <v/>
      </c>
      <c r="EC92" s="47" t="str">
        <f t="shared" si="715"/>
        <v/>
      </c>
      <c r="ED92" s="47" t="str">
        <f t="shared" si="715"/>
        <v/>
      </c>
      <c r="EE92" s="47" t="str">
        <f t="shared" si="715"/>
        <v/>
      </c>
      <c r="EF92" s="47" t="str">
        <f t="shared" si="715"/>
        <v/>
      </c>
      <c r="EG92" s="47" t="str">
        <f t="shared" si="715"/>
        <v/>
      </c>
      <c r="EH92" s="47" t="str">
        <f t="shared" si="715"/>
        <v/>
      </c>
      <c r="EI92" s="47" t="str">
        <f t="shared" si="715"/>
        <v/>
      </c>
      <c r="EJ92" s="47" t="str">
        <f t="shared" si="715"/>
        <v/>
      </c>
      <c r="EK92" s="47" t="str">
        <f t="shared" si="715"/>
        <v/>
      </c>
      <c r="EL92" s="47" t="str">
        <f t="shared" si="715"/>
        <v/>
      </c>
      <c r="EM92" s="47" t="str">
        <f t="shared" si="715"/>
        <v/>
      </c>
      <c r="EN92" s="47" t="str">
        <f t="shared" si="715"/>
        <v/>
      </c>
      <c r="EO92" s="47" t="str">
        <f t="shared" si="715"/>
        <v/>
      </c>
      <c r="EP92" s="47" t="str">
        <f t="shared" si="715"/>
        <v/>
      </c>
      <c r="EQ92" s="47" t="str">
        <f t="shared" si="715"/>
        <v/>
      </c>
      <c r="ER92" s="47" t="str">
        <f t="shared" si="715"/>
        <v/>
      </c>
      <c r="ES92" s="47" t="str">
        <f t="shared" si="715"/>
        <v/>
      </c>
      <c r="ET92" s="47" t="str">
        <f t="shared" si="715"/>
        <v/>
      </c>
      <c r="EU92" s="47" t="str">
        <f t="shared" si="715"/>
        <v/>
      </c>
      <c r="EV92" s="47" t="str">
        <f t="shared" si="715"/>
        <v/>
      </c>
      <c r="EW92" s="47" t="str">
        <f t="shared" si="715"/>
        <v/>
      </c>
      <c r="EX92" s="47" t="str">
        <f t="shared" si="715"/>
        <v/>
      </c>
      <c r="EY92" s="47" t="str">
        <f t="shared" si="715"/>
        <v/>
      </c>
      <c r="EZ92" s="47" t="str">
        <f t="shared" si="715"/>
        <v/>
      </c>
      <c r="FA92" s="47" t="str">
        <f t="shared" si="715"/>
        <v/>
      </c>
      <c r="FB92" s="47" t="str">
        <f t="shared" si="715"/>
        <v/>
      </c>
      <c r="FC92" s="47" t="str">
        <f t="shared" si="715"/>
        <v/>
      </c>
      <c r="FD92" s="47" t="str">
        <f t="shared" si="715"/>
        <v/>
      </c>
      <c r="FE92" s="47" t="str">
        <f t="shared" si="715"/>
        <v/>
      </c>
      <c r="FF92" s="47" t="str">
        <f t="shared" si="715"/>
        <v/>
      </c>
      <c r="FG92" s="47" t="str">
        <f t="shared" si="715"/>
        <v/>
      </c>
      <c r="FH92" s="47" t="str">
        <f t="shared" si="715"/>
        <v/>
      </c>
      <c r="FI92" s="47" t="str">
        <f t="shared" si="715"/>
        <v/>
      </c>
      <c r="FJ92" s="47" t="str">
        <f t="shared" si="715"/>
        <v/>
      </c>
      <c r="FK92" s="47" t="str">
        <f t="shared" si="715"/>
        <v/>
      </c>
      <c r="FL92" s="47" t="str">
        <f t="shared" si="715"/>
        <v/>
      </c>
      <c r="FM92" s="47" t="str">
        <f t="shared" si="715"/>
        <v/>
      </c>
      <c r="FN92" s="47" t="str">
        <f t="shared" si="715"/>
        <v/>
      </c>
      <c r="FO92" s="47" t="str">
        <f t="shared" si="715"/>
        <v/>
      </c>
      <c r="FP92" s="47" t="str">
        <f t="shared" si="715"/>
        <v/>
      </c>
      <c r="FQ92" s="47" t="str">
        <f t="shared" si="715"/>
        <v/>
      </c>
      <c r="FR92" s="47" t="str">
        <f t="shared" si="715"/>
        <v/>
      </c>
      <c r="FS92" s="47" t="str">
        <f t="shared" si="715"/>
        <v/>
      </c>
      <c r="FT92" s="47" t="str">
        <f t="shared" si="715"/>
        <v/>
      </c>
      <c r="FU92" s="47" t="str">
        <f t="shared" si="715"/>
        <v/>
      </c>
      <c r="FV92" s="47" t="str">
        <f t="shared" si="715"/>
        <v/>
      </c>
      <c r="FW92" s="47" t="str">
        <f t="shared" si="715"/>
        <v/>
      </c>
      <c r="FX92" s="47" t="str">
        <f t="shared" si="715"/>
        <v/>
      </c>
      <c r="FY92" s="47" t="str">
        <f t="shared" si="715"/>
        <v/>
      </c>
      <c r="FZ92" s="47" t="str">
        <f t="shared" si="715"/>
        <v/>
      </c>
      <c r="GA92" s="47" t="str">
        <f t="shared" si="715"/>
        <v/>
      </c>
      <c r="GB92" s="47" t="str">
        <f t="shared" si="715"/>
        <v/>
      </c>
      <c r="GC92" s="47" t="str">
        <f t="shared" si="715"/>
        <v/>
      </c>
      <c r="GD92" s="47" t="str">
        <f t="shared" si="715"/>
        <v/>
      </c>
      <c r="GE92" s="47" t="str">
        <f t="shared" si="715"/>
        <v/>
      </c>
      <c r="GF92" s="47" t="str">
        <f t="shared" si="715"/>
        <v/>
      </c>
      <c r="GG92" s="47" t="str">
        <f t="shared" si="713"/>
        <v/>
      </c>
      <c r="GH92" s="47" t="str">
        <f t="shared" si="713"/>
        <v/>
      </c>
      <c r="GI92" s="47" t="str">
        <f t="shared" si="713"/>
        <v/>
      </c>
      <c r="GJ92" s="47" t="str">
        <f t="shared" si="713"/>
        <v/>
      </c>
      <c r="GK92" s="47" t="str">
        <f t="shared" si="713"/>
        <v/>
      </c>
      <c r="GL92" s="47" t="str">
        <f t="shared" si="713"/>
        <v/>
      </c>
      <c r="GM92" s="47" t="str">
        <f t="shared" si="713"/>
        <v/>
      </c>
      <c r="GN92" s="47" t="str">
        <f t="shared" si="713"/>
        <v/>
      </c>
      <c r="GO92" s="47" t="str">
        <f t="shared" si="713"/>
        <v/>
      </c>
      <c r="GP92" s="47" t="str">
        <f t="shared" si="713"/>
        <v/>
      </c>
      <c r="GQ92" s="47" t="str">
        <f t="shared" si="713"/>
        <v/>
      </c>
      <c r="GR92" s="47" t="str">
        <f t="shared" si="713"/>
        <v/>
      </c>
      <c r="GS92" s="47" t="str">
        <f t="shared" si="713"/>
        <v/>
      </c>
      <c r="GT92" s="47" t="str">
        <f t="shared" si="713"/>
        <v/>
      </c>
      <c r="GU92" s="47" t="str">
        <f t="shared" si="713"/>
        <v/>
      </c>
      <c r="GV92" s="47" t="str">
        <f t="shared" si="713"/>
        <v/>
      </c>
      <c r="GW92" s="47" t="str">
        <f t="shared" si="713"/>
        <v/>
      </c>
      <c r="GX92" s="47" t="str">
        <f t="shared" si="713"/>
        <v/>
      </c>
      <c r="GY92" s="47" t="str">
        <f t="shared" si="713"/>
        <v/>
      </c>
      <c r="GZ92" s="47" t="str">
        <f t="shared" si="713"/>
        <v/>
      </c>
      <c r="HA92" s="47" t="str">
        <f t="shared" si="713"/>
        <v/>
      </c>
      <c r="HB92" s="47" t="str">
        <f t="shared" si="713"/>
        <v/>
      </c>
      <c r="HC92" s="47" t="str">
        <f t="shared" si="713"/>
        <v/>
      </c>
      <c r="HD92" s="47" t="str">
        <f t="shared" si="713"/>
        <v/>
      </c>
      <c r="HE92" s="47" t="str">
        <f t="shared" si="713"/>
        <v/>
      </c>
      <c r="HF92" s="47" t="str">
        <f t="shared" si="713"/>
        <v/>
      </c>
      <c r="HG92" s="47" t="str">
        <f t="shared" si="713"/>
        <v/>
      </c>
      <c r="HH92" s="47" t="str">
        <f t="shared" si="713"/>
        <v/>
      </c>
      <c r="HI92" s="47" t="str">
        <f t="shared" si="713"/>
        <v/>
      </c>
      <c r="HJ92" s="47" t="str">
        <f t="shared" si="713"/>
        <v/>
      </c>
      <c r="HK92" s="47" t="str">
        <f t="shared" si="713"/>
        <v/>
      </c>
      <c r="HL92" s="47" t="str">
        <f t="shared" si="713"/>
        <v/>
      </c>
      <c r="HM92" s="47" t="str">
        <f t="shared" si="713"/>
        <v/>
      </c>
      <c r="HN92" s="47" t="str">
        <f t="shared" si="713"/>
        <v/>
      </c>
      <c r="HO92" s="47" t="str">
        <f t="shared" si="713"/>
        <v/>
      </c>
      <c r="HP92" s="165" t="e">
        <f t="shared" si="483"/>
        <v>#N/A</v>
      </c>
      <c r="HQ92" s="165" t="e">
        <f t="shared" si="484"/>
        <v>#N/A</v>
      </c>
      <c r="HR92" s="165" t="e">
        <f t="shared" si="485"/>
        <v>#N/A</v>
      </c>
      <c r="HS92" s="165" t="e">
        <f t="shared" si="486"/>
        <v>#N/A</v>
      </c>
      <c r="HT92" s="165" t="e">
        <f t="shared" si="487"/>
        <v>#N/A</v>
      </c>
      <c r="HU92" s="165" t="e">
        <f t="shared" si="488"/>
        <v>#N/A</v>
      </c>
      <c r="HV92" s="165" t="e">
        <f t="shared" si="489"/>
        <v>#N/A</v>
      </c>
      <c r="HW92" s="165" t="e">
        <f t="shared" si="490"/>
        <v>#N/A</v>
      </c>
      <c r="HX92" s="165" t="e">
        <f t="shared" si="491"/>
        <v>#N/A</v>
      </c>
      <c r="HY92" s="165" t="e">
        <f t="shared" si="492"/>
        <v>#N/A</v>
      </c>
      <c r="HZ92" s="165" t="e">
        <f t="shared" si="493"/>
        <v>#N/A</v>
      </c>
      <c r="IA92" s="165" t="e">
        <f t="shared" si="494"/>
        <v>#N/A</v>
      </c>
      <c r="IB92" s="165" t="e">
        <f t="shared" si="495"/>
        <v>#N/A</v>
      </c>
      <c r="IC92" s="165" t="e">
        <f t="shared" si="496"/>
        <v>#N/A</v>
      </c>
      <c r="ID92" s="165" t="e">
        <f t="shared" si="497"/>
        <v>#N/A</v>
      </c>
      <c r="IE92" s="165" t="e">
        <f t="shared" si="498"/>
        <v>#N/A</v>
      </c>
      <c r="IF92" s="165" t="e">
        <f t="shared" si="499"/>
        <v>#N/A</v>
      </c>
      <c r="IG92" s="165" t="e">
        <f t="shared" si="500"/>
        <v>#N/A</v>
      </c>
      <c r="IH92" s="165" t="e">
        <f t="shared" si="501"/>
        <v>#N/A</v>
      </c>
      <c r="II92" s="165" t="e">
        <f t="shared" si="502"/>
        <v>#N/A</v>
      </c>
      <c r="IJ92" s="165" t="e">
        <f t="shared" si="503"/>
        <v>#N/A</v>
      </c>
      <c r="IK92" s="165" t="e">
        <f t="shared" si="504"/>
        <v>#N/A</v>
      </c>
      <c r="IL92" s="165" t="e">
        <f t="shared" si="505"/>
        <v>#N/A</v>
      </c>
      <c r="IM92" s="165" t="e">
        <f t="shared" si="506"/>
        <v>#N/A</v>
      </c>
      <c r="IN92" s="165" t="e">
        <f t="shared" si="507"/>
        <v>#N/A</v>
      </c>
      <c r="IO92" s="165" t="e">
        <f t="shared" si="508"/>
        <v>#N/A</v>
      </c>
      <c r="IP92" s="165" t="e">
        <f t="shared" si="509"/>
        <v>#N/A</v>
      </c>
      <c r="IQ92" s="165" t="e">
        <f t="shared" si="510"/>
        <v>#N/A</v>
      </c>
      <c r="IR92" s="165" t="e">
        <f t="shared" si="511"/>
        <v>#N/A</v>
      </c>
      <c r="IS92" s="165" t="e">
        <f t="shared" si="512"/>
        <v>#N/A</v>
      </c>
      <c r="IT92" s="165" t="e">
        <f t="shared" si="513"/>
        <v>#N/A</v>
      </c>
      <c r="IU92" s="165" t="e">
        <f t="shared" si="514"/>
        <v>#N/A</v>
      </c>
      <c r="IV92" s="165" t="e">
        <f t="shared" si="515"/>
        <v>#N/A</v>
      </c>
      <c r="IW92" s="165" t="e">
        <f t="shared" si="516"/>
        <v>#N/A</v>
      </c>
      <c r="IX92" s="165" t="e">
        <f t="shared" si="517"/>
        <v>#N/A</v>
      </c>
      <c r="IY92" s="165" t="e">
        <f t="shared" si="518"/>
        <v>#N/A</v>
      </c>
      <c r="IZ92" s="165" t="e">
        <f t="shared" si="519"/>
        <v>#N/A</v>
      </c>
      <c r="JA92" s="165" t="e">
        <f t="shared" si="520"/>
        <v>#N/A</v>
      </c>
      <c r="JB92" s="165" t="e">
        <f t="shared" si="521"/>
        <v>#N/A</v>
      </c>
      <c r="JC92" s="165" t="e">
        <f t="shared" si="522"/>
        <v>#N/A</v>
      </c>
      <c r="JD92" s="165" t="e">
        <f t="shared" si="523"/>
        <v>#N/A</v>
      </c>
      <c r="JE92" s="165" t="e">
        <f t="shared" si="524"/>
        <v>#N/A</v>
      </c>
      <c r="JF92" s="165" t="e">
        <f t="shared" si="525"/>
        <v>#N/A</v>
      </c>
      <c r="JG92" s="165" t="e">
        <f t="shared" si="526"/>
        <v>#N/A</v>
      </c>
      <c r="JH92" s="165" t="e">
        <f t="shared" si="527"/>
        <v>#N/A</v>
      </c>
      <c r="JI92" s="165" t="e">
        <f t="shared" si="528"/>
        <v>#N/A</v>
      </c>
      <c r="JJ92" s="165" t="e">
        <f t="shared" si="529"/>
        <v>#N/A</v>
      </c>
      <c r="JK92" s="165" t="e">
        <f t="shared" si="530"/>
        <v>#N/A</v>
      </c>
      <c r="JL92" s="165" t="e">
        <f t="shared" si="531"/>
        <v>#N/A</v>
      </c>
      <c r="JM92" s="165" t="e">
        <f t="shared" si="532"/>
        <v>#N/A</v>
      </c>
      <c r="JN92" s="165" t="e">
        <f t="shared" si="533"/>
        <v>#N/A</v>
      </c>
      <c r="JO92" s="165" t="e">
        <f t="shared" si="534"/>
        <v>#N/A</v>
      </c>
      <c r="JP92" s="165" t="e">
        <f t="shared" si="535"/>
        <v>#N/A</v>
      </c>
      <c r="JQ92" s="165" t="e">
        <f t="shared" si="536"/>
        <v>#N/A</v>
      </c>
      <c r="JR92" s="165" t="e">
        <f t="shared" si="537"/>
        <v>#N/A</v>
      </c>
      <c r="JS92" s="165" t="e">
        <f t="shared" si="538"/>
        <v>#N/A</v>
      </c>
      <c r="JT92" s="165" t="e">
        <f t="shared" si="539"/>
        <v>#N/A</v>
      </c>
      <c r="JU92" s="165" t="e">
        <f t="shared" si="540"/>
        <v>#N/A</v>
      </c>
      <c r="JV92" s="165" t="e">
        <f t="shared" si="541"/>
        <v>#N/A</v>
      </c>
      <c r="JW92" s="165" t="e">
        <f t="shared" si="542"/>
        <v>#N/A</v>
      </c>
      <c r="JX92" s="165" t="e">
        <f t="shared" si="543"/>
        <v>#N/A</v>
      </c>
      <c r="JY92" s="165" t="e">
        <f t="shared" si="544"/>
        <v>#N/A</v>
      </c>
      <c r="JZ92" s="165" t="e">
        <f t="shared" si="545"/>
        <v>#N/A</v>
      </c>
      <c r="KA92" s="165" t="e">
        <f t="shared" si="546"/>
        <v>#N/A</v>
      </c>
      <c r="KB92" s="165" t="e">
        <f t="shared" si="547"/>
        <v>#N/A</v>
      </c>
      <c r="KC92" s="165" t="e">
        <f t="shared" si="548"/>
        <v>#N/A</v>
      </c>
      <c r="KD92" s="165" t="e">
        <f t="shared" si="549"/>
        <v>#N/A</v>
      </c>
      <c r="KE92" s="165" t="e">
        <f t="shared" si="550"/>
        <v>#N/A</v>
      </c>
      <c r="KF92" s="165" t="e">
        <f t="shared" si="551"/>
        <v>#N/A</v>
      </c>
      <c r="KG92" s="165" t="e">
        <f t="shared" si="552"/>
        <v>#N/A</v>
      </c>
      <c r="KH92" s="165" t="e">
        <f t="shared" si="553"/>
        <v>#N/A</v>
      </c>
      <c r="KI92" s="165" t="e">
        <f t="shared" si="554"/>
        <v>#N/A</v>
      </c>
      <c r="KJ92" s="165" t="e">
        <f t="shared" si="555"/>
        <v>#N/A</v>
      </c>
      <c r="KK92" s="165" t="e">
        <f t="shared" si="556"/>
        <v>#N/A</v>
      </c>
      <c r="KL92" s="165" t="e">
        <f t="shared" si="557"/>
        <v>#N/A</v>
      </c>
      <c r="KM92" s="165" t="e">
        <f t="shared" si="558"/>
        <v>#N/A</v>
      </c>
      <c r="KN92" s="165" t="e">
        <f t="shared" si="559"/>
        <v>#N/A</v>
      </c>
      <c r="KO92" s="165" t="e">
        <f t="shared" si="560"/>
        <v>#N/A</v>
      </c>
      <c r="KP92" s="165" t="e">
        <f t="shared" si="561"/>
        <v>#N/A</v>
      </c>
      <c r="KQ92" s="165" t="e">
        <f t="shared" si="562"/>
        <v>#N/A</v>
      </c>
      <c r="KR92" s="165" t="e">
        <f t="shared" si="563"/>
        <v>#N/A</v>
      </c>
      <c r="KS92" s="165" t="e">
        <f t="shared" si="564"/>
        <v>#N/A</v>
      </c>
      <c r="KT92" s="165" t="e">
        <f t="shared" si="565"/>
        <v>#N/A</v>
      </c>
      <c r="KU92" s="165" t="e">
        <f t="shared" si="566"/>
        <v>#N/A</v>
      </c>
      <c r="KV92" s="165" t="e">
        <f t="shared" si="567"/>
        <v>#N/A</v>
      </c>
      <c r="KW92" s="165" t="e">
        <f t="shared" si="568"/>
        <v>#N/A</v>
      </c>
      <c r="KX92" s="165" t="e">
        <f t="shared" si="569"/>
        <v>#N/A</v>
      </c>
      <c r="KY92" s="165" t="e">
        <f t="shared" si="570"/>
        <v>#N/A</v>
      </c>
      <c r="KZ92" s="165" t="e">
        <f t="shared" si="571"/>
        <v>#N/A</v>
      </c>
      <c r="LA92" s="165" t="e">
        <f t="shared" si="572"/>
        <v>#N/A</v>
      </c>
      <c r="LB92" s="165" t="e">
        <f t="shared" si="573"/>
        <v>#N/A</v>
      </c>
      <c r="LC92" s="165" t="e">
        <f t="shared" si="574"/>
        <v>#N/A</v>
      </c>
      <c r="LD92" s="165" t="e">
        <f t="shared" si="575"/>
        <v>#N/A</v>
      </c>
      <c r="LE92" s="165" t="e">
        <f t="shared" si="576"/>
        <v>#N/A</v>
      </c>
      <c r="LF92" s="165" t="e">
        <f t="shared" si="577"/>
        <v>#N/A</v>
      </c>
      <c r="LG92" s="165" t="e">
        <f t="shared" si="578"/>
        <v>#N/A</v>
      </c>
      <c r="LH92" s="165" t="e">
        <f t="shared" si="579"/>
        <v>#N/A</v>
      </c>
      <c r="LI92" s="165" t="e">
        <f t="shared" si="580"/>
        <v>#N/A</v>
      </c>
      <c r="LJ92" s="165" t="e">
        <f t="shared" si="581"/>
        <v>#N/A</v>
      </c>
      <c r="LK92" s="165" t="e">
        <f t="shared" si="582"/>
        <v>#N/A</v>
      </c>
      <c r="LL92" s="165" t="e">
        <f t="shared" si="583"/>
        <v>#N/A</v>
      </c>
      <c r="LM92" s="165" t="e">
        <f t="shared" si="584"/>
        <v>#N/A</v>
      </c>
      <c r="LN92" s="165" t="e">
        <f t="shared" si="585"/>
        <v>#N/A</v>
      </c>
      <c r="LO92" s="165" t="e">
        <f t="shared" si="586"/>
        <v>#N/A</v>
      </c>
      <c r="LP92" s="165" t="e">
        <f t="shared" si="587"/>
        <v>#N/A</v>
      </c>
      <c r="LQ92" s="165" t="e">
        <f t="shared" si="588"/>
        <v>#N/A</v>
      </c>
      <c r="LR92" s="165" t="e">
        <f t="shared" si="589"/>
        <v>#N/A</v>
      </c>
      <c r="LS92" s="165" t="e">
        <f t="shared" si="590"/>
        <v>#N/A</v>
      </c>
      <c r="LT92" s="165" t="e">
        <f t="shared" si="591"/>
        <v>#N/A</v>
      </c>
      <c r="LU92" s="165" t="e">
        <f t="shared" si="592"/>
        <v>#N/A</v>
      </c>
      <c r="LV92" s="165" t="e">
        <f t="shared" si="593"/>
        <v>#N/A</v>
      </c>
      <c r="LW92" s="165" t="e">
        <f t="shared" si="594"/>
        <v>#N/A</v>
      </c>
      <c r="LX92" s="165" t="e">
        <f t="shared" si="595"/>
        <v>#N/A</v>
      </c>
      <c r="LY92" s="165" t="e">
        <f t="shared" si="596"/>
        <v>#N/A</v>
      </c>
      <c r="LZ92" s="165" t="e">
        <f t="shared" si="597"/>
        <v>#N/A</v>
      </c>
      <c r="MA92" s="165" t="e">
        <f t="shared" si="598"/>
        <v>#N/A</v>
      </c>
      <c r="MB92" s="165" t="e">
        <f t="shared" si="599"/>
        <v>#N/A</v>
      </c>
      <c r="MC92" s="165" t="e">
        <f t="shared" si="600"/>
        <v>#N/A</v>
      </c>
      <c r="MD92" s="165" t="e">
        <f t="shared" si="601"/>
        <v>#N/A</v>
      </c>
      <c r="ME92" s="165" t="e">
        <f t="shared" si="602"/>
        <v>#N/A</v>
      </c>
      <c r="MF92" s="165" t="e">
        <f t="shared" si="603"/>
        <v>#N/A</v>
      </c>
      <c r="MG92" s="165" t="e">
        <f t="shared" si="604"/>
        <v>#N/A</v>
      </c>
      <c r="MH92" s="165" t="e">
        <f t="shared" si="605"/>
        <v>#N/A</v>
      </c>
      <c r="MI92" s="165" t="e">
        <f t="shared" si="606"/>
        <v>#N/A</v>
      </c>
      <c r="MJ92" s="165" t="e">
        <f t="shared" si="607"/>
        <v>#N/A</v>
      </c>
      <c r="MK92" s="165" t="e">
        <f t="shared" si="608"/>
        <v>#N/A</v>
      </c>
      <c r="ML92" s="165" t="e">
        <f t="shared" si="609"/>
        <v>#N/A</v>
      </c>
      <c r="MM92" s="165" t="e">
        <f t="shared" si="610"/>
        <v>#N/A</v>
      </c>
      <c r="MN92" s="165" t="e">
        <f t="shared" si="611"/>
        <v>#N/A</v>
      </c>
      <c r="MO92" s="165" t="e">
        <f t="shared" si="612"/>
        <v>#N/A</v>
      </c>
      <c r="MP92" s="165" t="e">
        <f t="shared" si="613"/>
        <v>#N/A</v>
      </c>
      <c r="MQ92" s="165" t="e">
        <f t="shared" si="614"/>
        <v>#N/A</v>
      </c>
      <c r="MR92" s="165" t="e">
        <f t="shared" si="615"/>
        <v>#N/A</v>
      </c>
      <c r="MS92" s="165" t="e">
        <f t="shared" si="616"/>
        <v>#N/A</v>
      </c>
      <c r="MT92" s="165" t="e">
        <f t="shared" si="617"/>
        <v>#N/A</v>
      </c>
      <c r="MU92" s="165" t="e">
        <f t="shared" si="618"/>
        <v>#N/A</v>
      </c>
      <c r="MV92" s="165" t="e">
        <f t="shared" si="619"/>
        <v>#N/A</v>
      </c>
      <c r="MW92" s="165" t="e">
        <f t="shared" si="620"/>
        <v>#N/A</v>
      </c>
      <c r="MX92" s="165" t="e">
        <f t="shared" si="621"/>
        <v>#N/A</v>
      </c>
      <c r="MY92" s="165" t="e">
        <f t="shared" si="622"/>
        <v>#N/A</v>
      </c>
      <c r="MZ92" s="165" t="e">
        <f t="shared" si="623"/>
        <v>#N/A</v>
      </c>
      <c r="NA92" s="165" t="e">
        <f t="shared" si="624"/>
        <v>#N/A</v>
      </c>
      <c r="NB92" s="165" t="e">
        <f t="shared" si="625"/>
        <v>#N/A</v>
      </c>
      <c r="NC92" s="165" t="e">
        <f t="shared" si="626"/>
        <v>#N/A</v>
      </c>
      <c r="ND92" s="165" t="e">
        <f t="shared" si="627"/>
        <v>#N/A</v>
      </c>
      <c r="NE92" s="165" t="e">
        <f t="shared" si="628"/>
        <v>#N/A</v>
      </c>
      <c r="NF92" s="165" t="e">
        <f t="shared" si="629"/>
        <v>#N/A</v>
      </c>
      <c r="NG92" s="165" t="e">
        <f t="shared" si="630"/>
        <v>#N/A</v>
      </c>
      <c r="NH92" s="165" t="e">
        <f t="shared" si="631"/>
        <v>#N/A</v>
      </c>
      <c r="NI92" s="165" t="e">
        <f t="shared" si="632"/>
        <v>#N/A</v>
      </c>
      <c r="NJ92" s="165" t="e">
        <f t="shared" si="633"/>
        <v>#N/A</v>
      </c>
      <c r="NK92" s="165" t="e">
        <f t="shared" si="634"/>
        <v>#N/A</v>
      </c>
      <c r="NL92" s="165" t="e">
        <f t="shared" si="635"/>
        <v>#N/A</v>
      </c>
      <c r="NM92" s="165" t="e">
        <f t="shared" si="636"/>
        <v>#N/A</v>
      </c>
      <c r="NN92" s="165" t="e">
        <f t="shared" si="637"/>
        <v>#N/A</v>
      </c>
      <c r="NO92" s="165" t="e">
        <f t="shared" si="638"/>
        <v>#N/A</v>
      </c>
      <c r="NP92" s="165" t="e">
        <f t="shared" si="639"/>
        <v>#N/A</v>
      </c>
      <c r="NQ92" s="165" t="e">
        <f t="shared" si="640"/>
        <v>#N/A</v>
      </c>
      <c r="NR92" s="165" t="e">
        <f t="shared" si="641"/>
        <v>#N/A</v>
      </c>
      <c r="NS92" s="165" t="e">
        <f t="shared" si="642"/>
        <v>#N/A</v>
      </c>
      <c r="NT92" s="165" t="e">
        <f t="shared" si="643"/>
        <v>#N/A</v>
      </c>
      <c r="NU92" s="165" t="e">
        <f t="shared" si="644"/>
        <v>#N/A</v>
      </c>
      <c r="NV92" s="165" t="e">
        <f t="shared" si="645"/>
        <v>#N/A</v>
      </c>
      <c r="NW92" s="165" t="e">
        <f t="shared" si="646"/>
        <v>#N/A</v>
      </c>
      <c r="NX92" s="165" t="e">
        <f t="shared" si="647"/>
        <v>#N/A</v>
      </c>
      <c r="NY92" s="165" t="e">
        <f t="shared" si="648"/>
        <v>#N/A</v>
      </c>
      <c r="NZ92" s="165" t="e">
        <f t="shared" si="649"/>
        <v>#N/A</v>
      </c>
      <c r="OA92" s="165" t="e">
        <f t="shared" si="650"/>
        <v>#N/A</v>
      </c>
      <c r="OB92" s="165" t="e">
        <f t="shared" si="651"/>
        <v>#N/A</v>
      </c>
      <c r="OC92" s="165" t="e">
        <f t="shared" si="652"/>
        <v>#N/A</v>
      </c>
      <c r="OD92" s="165" t="e">
        <f t="shared" si="653"/>
        <v>#N/A</v>
      </c>
      <c r="OE92" s="165" t="e">
        <f t="shared" si="654"/>
        <v>#N/A</v>
      </c>
      <c r="OF92" s="165" t="e">
        <f t="shared" si="655"/>
        <v>#N/A</v>
      </c>
      <c r="OG92" s="165" t="e">
        <f t="shared" si="656"/>
        <v>#N/A</v>
      </c>
      <c r="OH92" s="165" t="e">
        <f t="shared" si="657"/>
        <v>#N/A</v>
      </c>
      <c r="OI92" s="165" t="e">
        <f t="shared" si="658"/>
        <v>#N/A</v>
      </c>
      <c r="OJ92" s="165" t="e">
        <f t="shared" si="659"/>
        <v>#N/A</v>
      </c>
      <c r="OK92" s="165" t="e">
        <f t="shared" si="660"/>
        <v>#N/A</v>
      </c>
      <c r="OL92" s="165" t="e">
        <f t="shared" si="661"/>
        <v>#N/A</v>
      </c>
      <c r="OM92" s="165" t="e">
        <f t="shared" si="662"/>
        <v>#N/A</v>
      </c>
      <c r="ON92" s="165" t="e">
        <f t="shared" si="663"/>
        <v>#N/A</v>
      </c>
      <c r="OO92" s="165" t="e">
        <f t="shared" si="664"/>
        <v>#N/A</v>
      </c>
      <c r="OP92" s="165" t="e">
        <f t="shared" si="665"/>
        <v>#N/A</v>
      </c>
      <c r="OQ92" s="165" t="e">
        <f t="shared" si="666"/>
        <v>#N/A</v>
      </c>
      <c r="OR92" s="165" t="e">
        <f t="shared" si="667"/>
        <v>#N/A</v>
      </c>
      <c r="OS92" s="165" t="e">
        <f t="shared" si="668"/>
        <v>#N/A</v>
      </c>
      <c r="OT92" s="165" t="e">
        <f t="shared" si="669"/>
        <v>#N/A</v>
      </c>
      <c r="OU92" s="165" t="e">
        <f t="shared" si="670"/>
        <v>#N/A</v>
      </c>
      <c r="OV92" s="165" t="e">
        <f t="shared" si="671"/>
        <v>#N/A</v>
      </c>
      <c r="OW92" s="165" t="e">
        <f t="shared" si="672"/>
        <v>#N/A</v>
      </c>
      <c r="OX92" s="165" t="e">
        <f t="shared" si="673"/>
        <v>#N/A</v>
      </c>
      <c r="OY92" s="165" t="e">
        <f t="shared" si="674"/>
        <v>#N/A</v>
      </c>
      <c r="OZ92" s="165" t="e">
        <f t="shared" si="675"/>
        <v>#N/A</v>
      </c>
      <c r="PA92" s="165" t="e">
        <f t="shared" si="676"/>
        <v>#N/A</v>
      </c>
      <c r="PB92" s="165" t="e">
        <f t="shared" si="677"/>
        <v>#N/A</v>
      </c>
      <c r="PC92" s="165" t="e">
        <f t="shared" si="678"/>
        <v>#N/A</v>
      </c>
      <c r="PD92" s="165" t="e">
        <f t="shared" si="679"/>
        <v>#N/A</v>
      </c>
      <c r="PE92" s="165" t="e">
        <f t="shared" si="680"/>
        <v>#N/A</v>
      </c>
      <c r="PF92" s="165" t="e">
        <f t="shared" si="681"/>
        <v>#N/A</v>
      </c>
      <c r="PG92" s="165" t="e">
        <f t="shared" si="682"/>
        <v>#N/A</v>
      </c>
      <c r="PH92" s="165" t="e">
        <f t="shared" si="683"/>
        <v>#N/A</v>
      </c>
    </row>
    <row r="93" spans="1:424" hidden="1" x14ac:dyDescent="0.45">
      <c r="A93" s="4">
        <v>90</v>
      </c>
      <c r="B93" s="92" t="str">
        <f t="shared" si="684"/>
        <v/>
      </c>
      <c r="C93" s="91"/>
      <c r="D93" s="92" t="str">
        <f t="shared" si="685"/>
        <v/>
      </c>
      <c r="E93" s="120" t="str">
        <f t="shared" si="480"/>
        <v/>
      </c>
      <c r="F93" s="120" t="str">
        <f t="shared" si="481"/>
        <v/>
      </c>
      <c r="G93" s="71" t="str">
        <f t="shared" si="686"/>
        <v/>
      </c>
      <c r="H93" s="23"/>
      <c r="I93" s="55"/>
      <c r="J93" s="298"/>
      <c r="K93" s="72" t="str">
        <f>IF(AND(B93&gt;0,C93&gt;0,D93&gt;0),IF(ISBLANK(J93),IF(ISBLANK(H93),"",(D93-B93)*VLOOKUP(H93,VLookups!$A$4:$B$13,2,FALSE)),J93),"")</f>
        <v/>
      </c>
      <c r="L93" s="73" t="str">
        <f t="shared" si="482"/>
        <v/>
      </c>
      <c r="M93" s="91"/>
      <c r="N93" s="265" t="str">
        <f>IF(AND(M93&gt;0,C93&gt;0,NOT(K93="")),ABS(VLOOKUP($M$1,VLookups!$A$43:$B$44,2,FALSE)-_xlfn.NORM.DIST(M93,G93,K93,TRUE)),"")</f>
        <v/>
      </c>
      <c r="O93" s="90" t="str">
        <f>IF(AND($B93&gt;0,$C93&gt;0,$D93&gt;0,NOT(ISBLANK($H93))),_xlfn.NORM.INV(ABS(VLOOKUP($M$1,VLookups!$A$43:$B$44,2,FALSE)-O$3),$G93,$K93),"")</f>
        <v/>
      </c>
      <c r="P93" s="89" t="str">
        <f>IF(AND($B93&gt;0,$C93&gt;0,$D93&gt;0,NOT(ISBLANK($H93))),_xlfn.NORM.INV(ABS(VLOOKUP($M$1,VLookups!$A$43:$B$44,2,FALSE)-P$3),$G93,$K93),"")</f>
        <v/>
      </c>
      <c r="Q93" s="90" t="str">
        <f>IF(AND($B93&gt;0,$C93&gt;0,$D93&gt;0,NOT(ISBLANK($H93))),_xlfn.NORM.INV(ABS(VLOOKUP($M$1,VLookups!$A$43:$B$44,2,FALSE)-Q$3),$G93,$K93),"")</f>
        <v/>
      </c>
      <c r="R93" s="89" t="str">
        <f>IF(AND($B93&gt;0,$C93&gt;0,$D93&gt;0,NOT(ISBLANK($H93))),_xlfn.NORM.INV(ABS(VLOOKUP($M$1,VLookups!$A$43:$B$44,2,FALSE)-R$3),$G93,$K93),"")</f>
        <v/>
      </c>
      <c r="S93" s="90" t="str">
        <f>IF(AND($B93&gt;0,$C93&gt;0,$D93&gt;0,NOT(ISBLANK($H93))),_xlfn.NORM.INV(ABS(VLOOKUP($M$1,VLookups!$A$43:$B$44,2,FALSE)-S$3),$G93,$K93),"")</f>
        <v/>
      </c>
      <c r="T93" s="89" t="str">
        <f>IF(AND($B93&gt;0,$C93&gt;0,$D93&gt;0,NOT(ISBLANK($H93))),_xlfn.NORM.INV(ABS(VLOOKUP($M$1,VLookups!$A$43:$B$44,2,FALSE)-T$3),$G93,$K93),"")</f>
        <v/>
      </c>
      <c r="U93" s="5"/>
      <c r="V93" s="164" t="str">
        <f t="shared" si="687"/>
        <v/>
      </c>
      <c r="W93" s="47" t="str">
        <f t="shared" si="688"/>
        <v/>
      </c>
      <c r="X93" s="47" t="str">
        <f t="shared" si="714"/>
        <v/>
      </c>
      <c r="Y93" s="47" t="str">
        <f t="shared" si="714"/>
        <v/>
      </c>
      <c r="Z93" s="47" t="str">
        <f t="shared" si="714"/>
        <v/>
      </c>
      <c r="AA93" s="47" t="str">
        <f t="shared" si="714"/>
        <v/>
      </c>
      <c r="AB93" s="47" t="str">
        <f t="shared" si="714"/>
        <v/>
      </c>
      <c r="AC93" s="47" t="str">
        <f t="shared" si="714"/>
        <v/>
      </c>
      <c r="AD93" s="47" t="str">
        <f t="shared" si="714"/>
        <v/>
      </c>
      <c r="AE93" s="47" t="str">
        <f t="shared" si="714"/>
        <v/>
      </c>
      <c r="AF93" s="47" t="str">
        <f t="shared" si="714"/>
        <v/>
      </c>
      <c r="AG93" s="47" t="str">
        <f t="shared" si="714"/>
        <v/>
      </c>
      <c r="AH93" s="47" t="str">
        <f t="shared" si="714"/>
        <v/>
      </c>
      <c r="AI93" s="47" t="str">
        <f t="shared" si="714"/>
        <v/>
      </c>
      <c r="AJ93" s="47" t="str">
        <f t="shared" si="714"/>
        <v/>
      </c>
      <c r="AK93" s="47" t="str">
        <f t="shared" si="714"/>
        <v/>
      </c>
      <c r="AL93" s="47" t="str">
        <f t="shared" si="714"/>
        <v/>
      </c>
      <c r="AM93" s="47" t="str">
        <f t="shared" si="714"/>
        <v/>
      </c>
      <c r="AN93" s="47" t="str">
        <f t="shared" si="714"/>
        <v/>
      </c>
      <c r="AO93" s="47" t="str">
        <f t="shared" si="714"/>
        <v/>
      </c>
      <c r="AP93" s="47" t="str">
        <f t="shared" si="714"/>
        <v/>
      </c>
      <c r="AQ93" s="47" t="str">
        <f t="shared" si="714"/>
        <v/>
      </c>
      <c r="AR93" s="47" t="str">
        <f t="shared" si="714"/>
        <v/>
      </c>
      <c r="AS93" s="47" t="str">
        <f t="shared" si="714"/>
        <v/>
      </c>
      <c r="AT93" s="47" t="str">
        <f t="shared" si="714"/>
        <v/>
      </c>
      <c r="AU93" s="47" t="str">
        <f t="shared" si="714"/>
        <v/>
      </c>
      <c r="AV93" s="47" t="str">
        <f t="shared" si="714"/>
        <v/>
      </c>
      <c r="AW93" s="47" t="str">
        <f t="shared" si="714"/>
        <v/>
      </c>
      <c r="AX93" s="47" t="str">
        <f t="shared" si="714"/>
        <v/>
      </c>
      <c r="AY93" s="47" t="str">
        <f t="shared" si="714"/>
        <v/>
      </c>
      <c r="AZ93" s="47" t="str">
        <f t="shared" si="714"/>
        <v/>
      </c>
      <c r="BA93" s="47" t="str">
        <f t="shared" si="714"/>
        <v/>
      </c>
      <c r="BB93" s="47" t="str">
        <f t="shared" si="714"/>
        <v/>
      </c>
      <c r="BC93" s="47" t="str">
        <f t="shared" si="714"/>
        <v/>
      </c>
      <c r="BD93" s="47" t="str">
        <f t="shared" si="714"/>
        <v/>
      </c>
      <c r="BE93" s="47" t="str">
        <f t="shared" si="714"/>
        <v/>
      </c>
      <c r="BF93" s="47" t="str">
        <f t="shared" si="714"/>
        <v/>
      </c>
      <c r="BG93" s="47" t="str">
        <f t="shared" si="714"/>
        <v/>
      </c>
      <c r="BH93" s="47" t="str">
        <f t="shared" si="714"/>
        <v/>
      </c>
      <c r="BI93" s="47" t="str">
        <f t="shared" si="714"/>
        <v/>
      </c>
      <c r="BJ93" s="47" t="str">
        <f t="shared" si="714"/>
        <v/>
      </c>
      <c r="BK93" s="47" t="str">
        <f t="shared" si="714"/>
        <v/>
      </c>
      <c r="BL93" s="47" t="str">
        <f t="shared" si="714"/>
        <v/>
      </c>
      <c r="BM93" s="47" t="str">
        <f t="shared" si="714"/>
        <v/>
      </c>
      <c r="BN93" s="47" t="str">
        <f t="shared" si="714"/>
        <v/>
      </c>
      <c r="BO93" s="47" t="str">
        <f t="shared" si="714"/>
        <v/>
      </c>
      <c r="BP93" s="47" t="str">
        <f t="shared" si="714"/>
        <v/>
      </c>
      <c r="BQ93" s="47" t="str">
        <f t="shared" si="714"/>
        <v/>
      </c>
      <c r="BR93" s="47" t="str">
        <f t="shared" si="714"/>
        <v/>
      </c>
      <c r="BS93" s="47" t="str">
        <f t="shared" si="714"/>
        <v/>
      </c>
      <c r="BT93" s="47" t="str">
        <f t="shared" si="714"/>
        <v/>
      </c>
      <c r="BU93" s="47" t="str">
        <f t="shared" si="714"/>
        <v/>
      </c>
      <c r="BV93" s="47" t="str">
        <f t="shared" si="714"/>
        <v/>
      </c>
      <c r="BW93" s="47" t="str">
        <f t="shared" si="714"/>
        <v/>
      </c>
      <c r="BX93" s="47" t="str">
        <f t="shared" si="714"/>
        <v/>
      </c>
      <c r="BY93" s="47" t="str">
        <f t="shared" si="714"/>
        <v/>
      </c>
      <c r="BZ93" s="47" t="str">
        <f t="shared" si="714"/>
        <v/>
      </c>
      <c r="CA93" s="47" t="str">
        <f t="shared" si="714"/>
        <v/>
      </c>
      <c r="CB93" s="47" t="str">
        <f t="shared" si="714"/>
        <v/>
      </c>
      <c r="CC93" s="47" t="str">
        <f t="shared" si="714"/>
        <v/>
      </c>
      <c r="CD93" s="47" t="str">
        <f t="shared" si="714"/>
        <v/>
      </c>
      <c r="CE93" s="47" t="str">
        <f t="shared" si="714"/>
        <v/>
      </c>
      <c r="CF93" s="47" t="str">
        <f t="shared" si="714"/>
        <v/>
      </c>
      <c r="CG93" s="47" t="str">
        <f t="shared" si="714"/>
        <v/>
      </c>
      <c r="CH93" s="47" t="str">
        <f t="shared" si="714"/>
        <v/>
      </c>
      <c r="CI93" s="47" t="str">
        <f t="shared" ref="CI93:DR96" si="716">IF(ISNONTEXT($V93),CJ93-$V93,"")</f>
        <v/>
      </c>
      <c r="CJ93" s="47" t="str">
        <f t="shared" si="716"/>
        <v/>
      </c>
      <c r="CK93" s="47" t="str">
        <f t="shared" si="716"/>
        <v/>
      </c>
      <c r="CL93" s="47" t="str">
        <f t="shared" si="716"/>
        <v/>
      </c>
      <c r="CM93" s="47" t="str">
        <f t="shared" si="716"/>
        <v/>
      </c>
      <c r="CN93" s="47" t="str">
        <f t="shared" si="716"/>
        <v/>
      </c>
      <c r="CO93" s="47" t="str">
        <f t="shared" si="716"/>
        <v/>
      </c>
      <c r="CP93" s="47" t="str">
        <f t="shared" si="716"/>
        <v/>
      </c>
      <c r="CQ93" s="47" t="str">
        <f t="shared" si="716"/>
        <v/>
      </c>
      <c r="CR93" s="47" t="str">
        <f t="shared" si="716"/>
        <v/>
      </c>
      <c r="CS93" s="47" t="str">
        <f t="shared" si="716"/>
        <v/>
      </c>
      <c r="CT93" s="47" t="str">
        <f t="shared" si="716"/>
        <v/>
      </c>
      <c r="CU93" s="47" t="str">
        <f t="shared" si="716"/>
        <v/>
      </c>
      <c r="CV93" s="47" t="str">
        <f t="shared" si="716"/>
        <v/>
      </c>
      <c r="CW93" s="47" t="str">
        <f t="shared" si="716"/>
        <v/>
      </c>
      <c r="CX93" s="47" t="str">
        <f t="shared" si="716"/>
        <v/>
      </c>
      <c r="CY93" s="47" t="str">
        <f t="shared" si="716"/>
        <v/>
      </c>
      <c r="CZ93" s="47" t="str">
        <f t="shared" si="716"/>
        <v/>
      </c>
      <c r="DA93" s="47" t="str">
        <f t="shared" si="716"/>
        <v/>
      </c>
      <c r="DB93" s="47" t="str">
        <f t="shared" si="716"/>
        <v/>
      </c>
      <c r="DC93" s="47" t="str">
        <f t="shared" si="716"/>
        <v/>
      </c>
      <c r="DD93" s="47" t="str">
        <f t="shared" si="716"/>
        <v/>
      </c>
      <c r="DE93" s="47" t="str">
        <f t="shared" si="716"/>
        <v/>
      </c>
      <c r="DF93" s="47" t="str">
        <f t="shared" si="716"/>
        <v/>
      </c>
      <c r="DG93" s="47" t="str">
        <f t="shared" si="716"/>
        <v/>
      </c>
      <c r="DH93" s="47" t="str">
        <f t="shared" si="716"/>
        <v/>
      </c>
      <c r="DI93" s="47" t="str">
        <f t="shared" si="716"/>
        <v/>
      </c>
      <c r="DJ93" s="47" t="str">
        <f t="shared" si="716"/>
        <v/>
      </c>
      <c r="DK93" s="47" t="str">
        <f t="shared" si="716"/>
        <v/>
      </c>
      <c r="DL93" s="47" t="str">
        <f t="shared" si="716"/>
        <v/>
      </c>
      <c r="DM93" s="47" t="str">
        <f t="shared" si="716"/>
        <v/>
      </c>
      <c r="DN93" s="47" t="str">
        <f t="shared" si="716"/>
        <v/>
      </c>
      <c r="DO93" s="47" t="str">
        <f t="shared" si="716"/>
        <v/>
      </c>
      <c r="DP93" s="47" t="str">
        <f t="shared" si="716"/>
        <v/>
      </c>
      <c r="DQ93" s="47" t="str">
        <f t="shared" si="716"/>
        <v/>
      </c>
      <c r="DR93" s="47" t="str">
        <f t="shared" si="716"/>
        <v/>
      </c>
      <c r="DS93" s="179" t="str">
        <f t="shared" si="690"/>
        <v/>
      </c>
      <c r="DT93" s="47" t="str">
        <f t="shared" si="691"/>
        <v/>
      </c>
      <c r="DU93" s="47" t="str">
        <f t="shared" si="715"/>
        <v/>
      </c>
      <c r="DV93" s="47" t="str">
        <f t="shared" si="715"/>
        <v/>
      </c>
      <c r="DW93" s="47" t="str">
        <f t="shared" si="715"/>
        <v/>
      </c>
      <c r="DX93" s="47" t="str">
        <f t="shared" si="715"/>
        <v/>
      </c>
      <c r="DY93" s="47" t="str">
        <f t="shared" si="715"/>
        <v/>
      </c>
      <c r="DZ93" s="47" t="str">
        <f t="shared" si="715"/>
        <v/>
      </c>
      <c r="EA93" s="47" t="str">
        <f t="shared" si="715"/>
        <v/>
      </c>
      <c r="EB93" s="47" t="str">
        <f t="shared" si="715"/>
        <v/>
      </c>
      <c r="EC93" s="47" t="str">
        <f t="shared" si="715"/>
        <v/>
      </c>
      <c r="ED93" s="47" t="str">
        <f t="shared" si="715"/>
        <v/>
      </c>
      <c r="EE93" s="47" t="str">
        <f t="shared" si="715"/>
        <v/>
      </c>
      <c r="EF93" s="47" t="str">
        <f t="shared" si="715"/>
        <v/>
      </c>
      <c r="EG93" s="47" t="str">
        <f t="shared" si="715"/>
        <v/>
      </c>
      <c r="EH93" s="47" t="str">
        <f t="shared" si="715"/>
        <v/>
      </c>
      <c r="EI93" s="47" t="str">
        <f t="shared" si="715"/>
        <v/>
      </c>
      <c r="EJ93" s="47" t="str">
        <f t="shared" si="715"/>
        <v/>
      </c>
      <c r="EK93" s="47" t="str">
        <f t="shared" si="715"/>
        <v/>
      </c>
      <c r="EL93" s="47" t="str">
        <f t="shared" si="715"/>
        <v/>
      </c>
      <c r="EM93" s="47" t="str">
        <f t="shared" si="715"/>
        <v/>
      </c>
      <c r="EN93" s="47" t="str">
        <f t="shared" si="715"/>
        <v/>
      </c>
      <c r="EO93" s="47" t="str">
        <f t="shared" si="715"/>
        <v/>
      </c>
      <c r="EP93" s="47" t="str">
        <f t="shared" si="715"/>
        <v/>
      </c>
      <c r="EQ93" s="47" t="str">
        <f t="shared" si="715"/>
        <v/>
      </c>
      <c r="ER93" s="47" t="str">
        <f t="shared" si="715"/>
        <v/>
      </c>
      <c r="ES93" s="47" t="str">
        <f t="shared" si="715"/>
        <v/>
      </c>
      <c r="ET93" s="47" t="str">
        <f t="shared" si="715"/>
        <v/>
      </c>
      <c r="EU93" s="47" t="str">
        <f t="shared" si="715"/>
        <v/>
      </c>
      <c r="EV93" s="47" t="str">
        <f t="shared" si="715"/>
        <v/>
      </c>
      <c r="EW93" s="47" t="str">
        <f t="shared" si="715"/>
        <v/>
      </c>
      <c r="EX93" s="47" t="str">
        <f t="shared" si="715"/>
        <v/>
      </c>
      <c r="EY93" s="47" t="str">
        <f t="shared" si="715"/>
        <v/>
      </c>
      <c r="EZ93" s="47" t="str">
        <f t="shared" si="715"/>
        <v/>
      </c>
      <c r="FA93" s="47" t="str">
        <f t="shared" si="715"/>
        <v/>
      </c>
      <c r="FB93" s="47" t="str">
        <f t="shared" si="715"/>
        <v/>
      </c>
      <c r="FC93" s="47" t="str">
        <f t="shared" si="715"/>
        <v/>
      </c>
      <c r="FD93" s="47" t="str">
        <f t="shared" si="715"/>
        <v/>
      </c>
      <c r="FE93" s="47" t="str">
        <f t="shared" si="715"/>
        <v/>
      </c>
      <c r="FF93" s="47" t="str">
        <f t="shared" si="715"/>
        <v/>
      </c>
      <c r="FG93" s="47" t="str">
        <f t="shared" si="715"/>
        <v/>
      </c>
      <c r="FH93" s="47" t="str">
        <f t="shared" si="715"/>
        <v/>
      </c>
      <c r="FI93" s="47" t="str">
        <f t="shared" si="715"/>
        <v/>
      </c>
      <c r="FJ93" s="47" t="str">
        <f t="shared" si="715"/>
        <v/>
      </c>
      <c r="FK93" s="47" t="str">
        <f t="shared" si="715"/>
        <v/>
      </c>
      <c r="FL93" s="47" t="str">
        <f t="shared" si="715"/>
        <v/>
      </c>
      <c r="FM93" s="47" t="str">
        <f t="shared" si="715"/>
        <v/>
      </c>
      <c r="FN93" s="47" t="str">
        <f t="shared" si="715"/>
        <v/>
      </c>
      <c r="FO93" s="47" t="str">
        <f t="shared" si="715"/>
        <v/>
      </c>
      <c r="FP93" s="47" t="str">
        <f t="shared" si="715"/>
        <v/>
      </c>
      <c r="FQ93" s="47" t="str">
        <f t="shared" si="715"/>
        <v/>
      </c>
      <c r="FR93" s="47" t="str">
        <f t="shared" si="715"/>
        <v/>
      </c>
      <c r="FS93" s="47" t="str">
        <f t="shared" si="715"/>
        <v/>
      </c>
      <c r="FT93" s="47" t="str">
        <f t="shared" si="715"/>
        <v/>
      </c>
      <c r="FU93" s="47" t="str">
        <f t="shared" si="715"/>
        <v/>
      </c>
      <c r="FV93" s="47" t="str">
        <f t="shared" si="715"/>
        <v/>
      </c>
      <c r="FW93" s="47" t="str">
        <f t="shared" si="715"/>
        <v/>
      </c>
      <c r="FX93" s="47" t="str">
        <f t="shared" si="715"/>
        <v/>
      </c>
      <c r="FY93" s="47" t="str">
        <f t="shared" si="715"/>
        <v/>
      </c>
      <c r="FZ93" s="47" t="str">
        <f t="shared" si="715"/>
        <v/>
      </c>
      <c r="GA93" s="47" t="str">
        <f t="shared" si="715"/>
        <v/>
      </c>
      <c r="GB93" s="47" t="str">
        <f t="shared" si="715"/>
        <v/>
      </c>
      <c r="GC93" s="47" t="str">
        <f t="shared" si="715"/>
        <v/>
      </c>
      <c r="GD93" s="47" t="str">
        <f t="shared" si="715"/>
        <v/>
      </c>
      <c r="GE93" s="47" t="str">
        <f t="shared" si="715"/>
        <v/>
      </c>
      <c r="GF93" s="47" t="str">
        <f t="shared" ref="GF93:HO96" si="717">IF(ISNONTEXT($V93),GE93+$V93,"")</f>
        <v/>
      </c>
      <c r="GG93" s="47" t="str">
        <f t="shared" si="717"/>
        <v/>
      </c>
      <c r="GH93" s="47" t="str">
        <f t="shared" si="717"/>
        <v/>
      </c>
      <c r="GI93" s="47" t="str">
        <f t="shared" si="717"/>
        <v/>
      </c>
      <c r="GJ93" s="47" t="str">
        <f t="shared" si="717"/>
        <v/>
      </c>
      <c r="GK93" s="47" t="str">
        <f t="shared" si="717"/>
        <v/>
      </c>
      <c r="GL93" s="47" t="str">
        <f t="shared" si="717"/>
        <v/>
      </c>
      <c r="GM93" s="47" t="str">
        <f t="shared" si="717"/>
        <v/>
      </c>
      <c r="GN93" s="47" t="str">
        <f t="shared" si="717"/>
        <v/>
      </c>
      <c r="GO93" s="47" t="str">
        <f t="shared" si="717"/>
        <v/>
      </c>
      <c r="GP93" s="47" t="str">
        <f t="shared" si="717"/>
        <v/>
      </c>
      <c r="GQ93" s="47" t="str">
        <f t="shared" si="717"/>
        <v/>
      </c>
      <c r="GR93" s="47" t="str">
        <f t="shared" si="717"/>
        <v/>
      </c>
      <c r="GS93" s="47" t="str">
        <f t="shared" si="717"/>
        <v/>
      </c>
      <c r="GT93" s="47" t="str">
        <f t="shared" si="717"/>
        <v/>
      </c>
      <c r="GU93" s="47" t="str">
        <f t="shared" si="717"/>
        <v/>
      </c>
      <c r="GV93" s="47" t="str">
        <f t="shared" si="717"/>
        <v/>
      </c>
      <c r="GW93" s="47" t="str">
        <f t="shared" si="717"/>
        <v/>
      </c>
      <c r="GX93" s="47" t="str">
        <f t="shared" si="717"/>
        <v/>
      </c>
      <c r="GY93" s="47" t="str">
        <f t="shared" si="717"/>
        <v/>
      </c>
      <c r="GZ93" s="47" t="str">
        <f t="shared" si="717"/>
        <v/>
      </c>
      <c r="HA93" s="47" t="str">
        <f t="shared" si="717"/>
        <v/>
      </c>
      <c r="HB93" s="47" t="str">
        <f t="shared" si="717"/>
        <v/>
      </c>
      <c r="HC93" s="47" t="str">
        <f t="shared" si="717"/>
        <v/>
      </c>
      <c r="HD93" s="47" t="str">
        <f t="shared" si="717"/>
        <v/>
      </c>
      <c r="HE93" s="47" t="str">
        <f t="shared" si="717"/>
        <v/>
      </c>
      <c r="HF93" s="47" t="str">
        <f t="shared" si="717"/>
        <v/>
      </c>
      <c r="HG93" s="47" t="str">
        <f t="shared" si="717"/>
        <v/>
      </c>
      <c r="HH93" s="47" t="str">
        <f t="shared" si="717"/>
        <v/>
      </c>
      <c r="HI93" s="47" t="str">
        <f t="shared" si="717"/>
        <v/>
      </c>
      <c r="HJ93" s="47" t="str">
        <f t="shared" si="717"/>
        <v/>
      </c>
      <c r="HK93" s="47" t="str">
        <f t="shared" si="717"/>
        <v/>
      </c>
      <c r="HL93" s="47" t="str">
        <f t="shared" si="717"/>
        <v/>
      </c>
      <c r="HM93" s="47" t="str">
        <f t="shared" si="717"/>
        <v/>
      </c>
      <c r="HN93" s="47" t="str">
        <f t="shared" si="717"/>
        <v/>
      </c>
      <c r="HO93" s="47" t="str">
        <f t="shared" si="717"/>
        <v/>
      </c>
      <c r="HP93" s="165" t="e">
        <f t="shared" si="483"/>
        <v>#N/A</v>
      </c>
      <c r="HQ93" s="165" t="e">
        <f t="shared" si="484"/>
        <v>#N/A</v>
      </c>
      <c r="HR93" s="165" t="e">
        <f t="shared" si="485"/>
        <v>#N/A</v>
      </c>
      <c r="HS93" s="165" t="e">
        <f t="shared" si="486"/>
        <v>#N/A</v>
      </c>
      <c r="HT93" s="165" t="e">
        <f t="shared" si="487"/>
        <v>#N/A</v>
      </c>
      <c r="HU93" s="165" t="e">
        <f t="shared" si="488"/>
        <v>#N/A</v>
      </c>
      <c r="HV93" s="165" t="e">
        <f t="shared" si="489"/>
        <v>#N/A</v>
      </c>
      <c r="HW93" s="165" t="e">
        <f t="shared" si="490"/>
        <v>#N/A</v>
      </c>
      <c r="HX93" s="165" t="e">
        <f t="shared" si="491"/>
        <v>#N/A</v>
      </c>
      <c r="HY93" s="165" t="e">
        <f t="shared" si="492"/>
        <v>#N/A</v>
      </c>
      <c r="HZ93" s="165" t="e">
        <f t="shared" si="493"/>
        <v>#N/A</v>
      </c>
      <c r="IA93" s="165" t="e">
        <f t="shared" si="494"/>
        <v>#N/A</v>
      </c>
      <c r="IB93" s="165" t="e">
        <f t="shared" si="495"/>
        <v>#N/A</v>
      </c>
      <c r="IC93" s="165" t="e">
        <f t="shared" si="496"/>
        <v>#N/A</v>
      </c>
      <c r="ID93" s="165" t="e">
        <f t="shared" si="497"/>
        <v>#N/A</v>
      </c>
      <c r="IE93" s="165" t="e">
        <f t="shared" si="498"/>
        <v>#N/A</v>
      </c>
      <c r="IF93" s="165" t="e">
        <f t="shared" si="499"/>
        <v>#N/A</v>
      </c>
      <c r="IG93" s="165" t="e">
        <f t="shared" si="500"/>
        <v>#N/A</v>
      </c>
      <c r="IH93" s="165" t="e">
        <f t="shared" si="501"/>
        <v>#N/A</v>
      </c>
      <c r="II93" s="165" t="e">
        <f t="shared" si="502"/>
        <v>#N/A</v>
      </c>
      <c r="IJ93" s="165" t="e">
        <f t="shared" si="503"/>
        <v>#N/A</v>
      </c>
      <c r="IK93" s="165" t="e">
        <f t="shared" si="504"/>
        <v>#N/A</v>
      </c>
      <c r="IL93" s="165" t="e">
        <f t="shared" si="505"/>
        <v>#N/A</v>
      </c>
      <c r="IM93" s="165" t="e">
        <f t="shared" si="506"/>
        <v>#N/A</v>
      </c>
      <c r="IN93" s="165" t="e">
        <f t="shared" si="507"/>
        <v>#N/A</v>
      </c>
      <c r="IO93" s="165" t="e">
        <f t="shared" si="508"/>
        <v>#N/A</v>
      </c>
      <c r="IP93" s="165" t="e">
        <f t="shared" si="509"/>
        <v>#N/A</v>
      </c>
      <c r="IQ93" s="165" t="e">
        <f t="shared" si="510"/>
        <v>#N/A</v>
      </c>
      <c r="IR93" s="165" t="e">
        <f t="shared" si="511"/>
        <v>#N/A</v>
      </c>
      <c r="IS93" s="165" t="e">
        <f t="shared" si="512"/>
        <v>#N/A</v>
      </c>
      <c r="IT93" s="165" t="e">
        <f t="shared" si="513"/>
        <v>#N/A</v>
      </c>
      <c r="IU93" s="165" t="e">
        <f t="shared" si="514"/>
        <v>#N/A</v>
      </c>
      <c r="IV93" s="165" t="e">
        <f t="shared" si="515"/>
        <v>#N/A</v>
      </c>
      <c r="IW93" s="165" t="e">
        <f t="shared" si="516"/>
        <v>#N/A</v>
      </c>
      <c r="IX93" s="165" t="e">
        <f t="shared" si="517"/>
        <v>#N/A</v>
      </c>
      <c r="IY93" s="165" t="e">
        <f t="shared" si="518"/>
        <v>#N/A</v>
      </c>
      <c r="IZ93" s="165" t="e">
        <f t="shared" si="519"/>
        <v>#N/A</v>
      </c>
      <c r="JA93" s="165" t="e">
        <f t="shared" si="520"/>
        <v>#N/A</v>
      </c>
      <c r="JB93" s="165" t="e">
        <f t="shared" si="521"/>
        <v>#N/A</v>
      </c>
      <c r="JC93" s="165" t="e">
        <f t="shared" si="522"/>
        <v>#N/A</v>
      </c>
      <c r="JD93" s="165" t="e">
        <f t="shared" si="523"/>
        <v>#N/A</v>
      </c>
      <c r="JE93" s="165" t="e">
        <f t="shared" si="524"/>
        <v>#N/A</v>
      </c>
      <c r="JF93" s="165" t="e">
        <f t="shared" si="525"/>
        <v>#N/A</v>
      </c>
      <c r="JG93" s="165" t="e">
        <f t="shared" si="526"/>
        <v>#N/A</v>
      </c>
      <c r="JH93" s="165" t="e">
        <f t="shared" si="527"/>
        <v>#N/A</v>
      </c>
      <c r="JI93" s="165" t="e">
        <f t="shared" si="528"/>
        <v>#N/A</v>
      </c>
      <c r="JJ93" s="165" t="e">
        <f t="shared" si="529"/>
        <v>#N/A</v>
      </c>
      <c r="JK93" s="165" t="e">
        <f t="shared" si="530"/>
        <v>#N/A</v>
      </c>
      <c r="JL93" s="165" t="e">
        <f t="shared" si="531"/>
        <v>#N/A</v>
      </c>
      <c r="JM93" s="165" t="e">
        <f t="shared" si="532"/>
        <v>#N/A</v>
      </c>
      <c r="JN93" s="165" t="e">
        <f t="shared" si="533"/>
        <v>#N/A</v>
      </c>
      <c r="JO93" s="165" t="e">
        <f t="shared" si="534"/>
        <v>#N/A</v>
      </c>
      <c r="JP93" s="165" t="e">
        <f t="shared" si="535"/>
        <v>#N/A</v>
      </c>
      <c r="JQ93" s="165" t="e">
        <f t="shared" si="536"/>
        <v>#N/A</v>
      </c>
      <c r="JR93" s="165" t="e">
        <f t="shared" si="537"/>
        <v>#N/A</v>
      </c>
      <c r="JS93" s="165" t="e">
        <f t="shared" si="538"/>
        <v>#N/A</v>
      </c>
      <c r="JT93" s="165" t="e">
        <f t="shared" si="539"/>
        <v>#N/A</v>
      </c>
      <c r="JU93" s="165" t="e">
        <f t="shared" si="540"/>
        <v>#N/A</v>
      </c>
      <c r="JV93" s="165" t="e">
        <f t="shared" si="541"/>
        <v>#N/A</v>
      </c>
      <c r="JW93" s="165" t="e">
        <f t="shared" si="542"/>
        <v>#N/A</v>
      </c>
      <c r="JX93" s="165" t="e">
        <f t="shared" si="543"/>
        <v>#N/A</v>
      </c>
      <c r="JY93" s="165" t="e">
        <f t="shared" si="544"/>
        <v>#N/A</v>
      </c>
      <c r="JZ93" s="165" t="e">
        <f t="shared" si="545"/>
        <v>#N/A</v>
      </c>
      <c r="KA93" s="165" t="e">
        <f t="shared" si="546"/>
        <v>#N/A</v>
      </c>
      <c r="KB93" s="165" t="e">
        <f t="shared" si="547"/>
        <v>#N/A</v>
      </c>
      <c r="KC93" s="165" t="e">
        <f t="shared" si="548"/>
        <v>#N/A</v>
      </c>
      <c r="KD93" s="165" t="e">
        <f t="shared" si="549"/>
        <v>#N/A</v>
      </c>
      <c r="KE93" s="165" t="e">
        <f t="shared" si="550"/>
        <v>#N/A</v>
      </c>
      <c r="KF93" s="165" t="e">
        <f t="shared" si="551"/>
        <v>#N/A</v>
      </c>
      <c r="KG93" s="165" t="e">
        <f t="shared" si="552"/>
        <v>#N/A</v>
      </c>
      <c r="KH93" s="165" t="e">
        <f t="shared" si="553"/>
        <v>#N/A</v>
      </c>
      <c r="KI93" s="165" t="e">
        <f t="shared" si="554"/>
        <v>#N/A</v>
      </c>
      <c r="KJ93" s="165" t="e">
        <f t="shared" si="555"/>
        <v>#N/A</v>
      </c>
      <c r="KK93" s="165" t="e">
        <f t="shared" si="556"/>
        <v>#N/A</v>
      </c>
      <c r="KL93" s="165" t="e">
        <f t="shared" si="557"/>
        <v>#N/A</v>
      </c>
      <c r="KM93" s="165" t="e">
        <f t="shared" si="558"/>
        <v>#N/A</v>
      </c>
      <c r="KN93" s="165" t="e">
        <f t="shared" si="559"/>
        <v>#N/A</v>
      </c>
      <c r="KO93" s="165" t="e">
        <f t="shared" si="560"/>
        <v>#N/A</v>
      </c>
      <c r="KP93" s="165" t="e">
        <f t="shared" si="561"/>
        <v>#N/A</v>
      </c>
      <c r="KQ93" s="165" t="e">
        <f t="shared" si="562"/>
        <v>#N/A</v>
      </c>
      <c r="KR93" s="165" t="e">
        <f t="shared" si="563"/>
        <v>#N/A</v>
      </c>
      <c r="KS93" s="165" t="e">
        <f t="shared" si="564"/>
        <v>#N/A</v>
      </c>
      <c r="KT93" s="165" t="e">
        <f t="shared" si="565"/>
        <v>#N/A</v>
      </c>
      <c r="KU93" s="165" t="e">
        <f t="shared" si="566"/>
        <v>#N/A</v>
      </c>
      <c r="KV93" s="165" t="e">
        <f t="shared" si="567"/>
        <v>#N/A</v>
      </c>
      <c r="KW93" s="165" t="e">
        <f t="shared" si="568"/>
        <v>#N/A</v>
      </c>
      <c r="KX93" s="165" t="e">
        <f t="shared" si="569"/>
        <v>#N/A</v>
      </c>
      <c r="KY93" s="165" t="e">
        <f t="shared" si="570"/>
        <v>#N/A</v>
      </c>
      <c r="KZ93" s="165" t="e">
        <f t="shared" si="571"/>
        <v>#N/A</v>
      </c>
      <c r="LA93" s="165" t="e">
        <f t="shared" si="572"/>
        <v>#N/A</v>
      </c>
      <c r="LB93" s="165" t="e">
        <f t="shared" si="573"/>
        <v>#N/A</v>
      </c>
      <c r="LC93" s="165" t="e">
        <f t="shared" si="574"/>
        <v>#N/A</v>
      </c>
      <c r="LD93" s="165" t="e">
        <f t="shared" si="575"/>
        <v>#N/A</v>
      </c>
      <c r="LE93" s="165" t="e">
        <f t="shared" si="576"/>
        <v>#N/A</v>
      </c>
      <c r="LF93" s="165" t="e">
        <f t="shared" si="577"/>
        <v>#N/A</v>
      </c>
      <c r="LG93" s="165" t="e">
        <f t="shared" si="578"/>
        <v>#N/A</v>
      </c>
      <c r="LH93" s="165" t="e">
        <f t="shared" si="579"/>
        <v>#N/A</v>
      </c>
      <c r="LI93" s="165" t="e">
        <f t="shared" si="580"/>
        <v>#N/A</v>
      </c>
      <c r="LJ93" s="165" t="e">
        <f t="shared" si="581"/>
        <v>#N/A</v>
      </c>
      <c r="LK93" s="165" t="e">
        <f t="shared" si="582"/>
        <v>#N/A</v>
      </c>
      <c r="LL93" s="165" t="e">
        <f t="shared" si="583"/>
        <v>#N/A</v>
      </c>
      <c r="LM93" s="165" t="e">
        <f t="shared" si="584"/>
        <v>#N/A</v>
      </c>
      <c r="LN93" s="165" t="e">
        <f t="shared" si="585"/>
        <v>#N/A</v>
      </c>
      <c r="LO93" s="165" t="e">
        <f t="shared" si="586"/>
        <v>#N/A</v>
      </c>
      <c r="LP93" s="165" t="e">
        <f t="shared" si="587"/>
        <v>#N/A</v>
      </c>
      <c r="LQ93" s="165" t="e">
        <f t="shared" si="588"/>
        <v>#N/A</v>
      </c>
      <c r="LR93" s="165" t="e">
        <f t="shared" si="589"/>
        <v>#N/A</v>
      </c>
      <c r="LS93" s="165" t="e">
        <f t="shared" si="590"/>
        <v>#N/A</v>
      </c>
      <c r="LT93" s="165" t="e">
        <f t="shared" si="591"/>
        <v>#N/A</v>
      </c>
      <c r="LU93" s="165" t="e">
        <f t="shared" si="592"/>
        <v>#N/A</v>
      </c>
      <c r="LV93" s="165" t="e">
        <f t="shared" si="593"/>
        <v>#N/A</v>
      </c>
      <c r="LW93" s="165" t="e">
        <f t="shared" si="594"/>
        <v>#N/A</v>
      </c>
      <c r="LX93" s="165" t="e">
        <f t="shared" si="595"/>
        <v>#N/A</v>
      </c>
      <c r="LY93" s="165" t="e">
        <f t="shared" si="596"/>
        <v>#N/A</v>
      </c>
      <c r="LZ93" s="165" t="e">
        <f t="shared" si="597"/>
        <v>#N/A</v>
      </c>
      <c r="MA93" s="165" t="e">
        <f t="shared" si="598"/>
        <v>#N/A</v>
      </c>
      <c r="MB93" s="165" t="e">
        <f t="shared" si="599"/>
        <v>#N/A</v>
      </c>
      <c r="MC93" s="165" t="e">
        <f t="shared" si="600"/>
        <v>#N/A</v>
      </c>
      <c r="MD93" s="165" t="e">
        <f t="shared" si="601"/>
        <v>#N/A</v>
      </c>
      <c r="ME93" s="165" t="e">
        <f t="shared" si="602"/>
        <v>#N/A</v>
      </c>
      <c r="MF93" s="165" t="e">
        <f t="shared" si="603"/>
        <v>#N/A</v>
      </c>
      <c r="MG93" s="165" t="e">
        <f t="shared" si="604"/>
        <v>#N/A</v>
      </c>
      <c r="MH93" s="165" t="e">
        <f t="shared" si="605"/>
        <v>#N/A</v>
      </c>
      <c r="MI93" s="165" t="e">
        <f t="shared" si="606"/>
        <v>#N/A</v>
      </c>
      <c r="MJ93" s="165" t="e">
        <f t="shared" si="607"/>
        <v>#N/A</v>
      </c>
      <c r="MK93" s="165" t="e">
        <f t="shared" si="608"/>
        <v>#N/A</v>
      </c>
      <c r="ML93" s="165" t="e">
        <f t="shared" si="609"/>
        <v>#N/A</v>
      </c>
      <c r="MM93" s="165" t="e">
        <f t="shared" si="610"/>
        <v>#N/A</v>
      </c>
      <c r="MN93" s="165" t="e">
        <f t="shared" si="611"/>
        <v>#N/A</v>
      </c>
      <c r="MO93" s="165" t="e">
        <f t="shared" si="612"/>
        <v>#N/A</v>
      </c>
      <c r="MP93" s="165" t="e">
        <f t="shared" si="613"/>
        <v>#N/A</v>
      </c>
      <c r="MQ93" s="165" t="e">
        <f t="shared" si="614"/>
        <v>#N/A</v>
      </c>
      <c r="MR93" s="165" t="e">
        <f t="shared" si="615"/>
        <v>#N/A</v>
      </c>
      <c r="MS93" s="165" t="e">
        <f t="shared" si="616"/>
        <v>#N/A</v>
      </c>
      <c r="MT93" s="165" t="e">
        <f t="shared" si="617"/>
        <v>#N/A</v>
      </c>
      <c r="MU93" s="165" t="e">
        <f t="shared" si="618"/>
        <v>#N/A</v>
      </c>
      <c r="MV93" s="165" t="e">
        <f t="shared" si="619"/>
        <v>#N/A</v>
      </c>
      <c r="MW93" s="165" t="e">
        <f t="shared" si="620"/>
        <v>#N/A</v>
      </c>
      <c r="MX93" s="165" t="e">
        <f t="shared" si="621"/>
        <v>#N/A</v>
      </c>
      <c r="MY93" s="165" t="e">
        <f t="shared" si="622"/>
        <v>#N/A</v>
      </c>
      <c r="MZ93" s="165" t="e">
        <f t="shared" si="623"/>
        <v>#N/A</v>
      </c>
      <c r="NA93" s="165" t="e">
        <f t="shared" si="624"/>
        <v>#N/A</v>
      </c>
      <c r="NB93" s="165" t="e">
        <f t="shared" si="625"/>
        <v>#N/A</v>
      </c>
      <c r="NC93" s="165" t="e">
        <f t="shared" si="626"/>
        <v>#N/A</v>
      </c>
      <c r="ND93" s="165" t="e">
        <f t="shared" si="627"/>
        <v>#N/A</v>
      </c>
      <c r="NE93" s="165" t="e">
        <f t="shared" si="628"/>
        <v>#N/A</v>
      </c>
      <c r="NF93" s="165" t="e">
        <f t="shared" si="629"/>
        <v>#N/A</v>
      </c>
      <c r="NG93" s="165" t="e">
        <f t="shared" si="630"/>
        <v>#N/A</v>
      </c>
      <c r="NH93" s="165" t="e">
        <f t="shared" si="631"/>
        <v>#N/A</v>
      </c>
      <c r="NI93" s="165" t="e">
        <f t="shared" si="632"/>
        <v>#N/A</v>
      </c>
      <c r="NJ93" s="165" t="e">
        <f t="shared" si="633"/>
        <v>#N/A</v>
      </c>
      <c r="NK93" s="165" t="e">
        <f t="shared" si="634"/>
        <v>#N/A</v>
      </c>
      <c r="NL93" s="165" t="e">
        <f t="shared" si="635"/>
        <v>#N/A</v>
      </c>
      <c r="NM93" s="165" t="e">
        <f t="shared" si="636"/>
        <v>#N/A</v>
      </c>
      <c r="NN93" s="165" t="e">
        <f t="shared" si="637"/>
        <v>#N/A</v>
      </c>
      <c r="NO93" s="165" t="e">
        <f t="shared" si="638"/>
        <v>#N/A</v>
      </c>
      <c r="NP93" s="165" t="e">
        <f t="shared" si="639"/>
        <v>#N/A</v>
      </c>
      <c r="NQ93" s="165" t="e">
        <f t="shared" si="640"/>
        <v>#N/A</v>
      </c>
      <c r="NR93" s="165" t="e">
        <f t="shared" si="641"/>
        <v>#N/A</v>
      </c>
      <c r="NS93" s="165" t="e">
        <f t="shared" si="642"/>
        <v>#N/A</v>
      </c>
      <c r="NT93" s="165" t="e">
        <f t="shared" si="643"/>
        <v>#N/A</v>
      </c>
      <c r="NU93" s="165" t="e">
        <f t="shared" si="644"/>
        <v>#N/A</v>
      </c>
      <c r="NV93" s="165" t="e">
        <f t="shared" si="645"/>
        <v>#N/A</v>
      </c>
      <c r="NW93" s="165" t="e">
        <f t="shared" si="646"/>
        <v>#N/A</v>
      </c>
      <c r="NX93" s="165" t="e">
        <f t="shared" si="647"/>
        <v>#N/A</v>
      </c>
      <c r="NY93" s="165" t="e">
        <f t="shared" si="648"/>
        <v>#N/A</v>
      </c>
      <c r="NZ93" s="165" t="e">
        <f t="shared" si="649"/>
        <v>#N/A</v>
      </c>
      <c r="OA93" s="165" t="e">
        <f t="shared" si="650"/>
        <v>#N/A</v>
      </c>
      <c r="OB93" s="165" t="e">
        <f t="shared" si="651"/>
        <v>#N/A</v>
      </c>
      <c r="OC93" s="165" t="e">
        <f t="shared" si="652"/>
        <v>#N/A</v>
      </c>
      <c r="OD93" s="165" t="e">
        <f t="shared" si="653"/>
        <v>#N/A</v>
      </c>
      <c r="OE93" s="165" t="e">
        <f t="shared" si="654"/>
        <v>#N/A</v>
      </c>
      <c r="OF93" s="165" t="e">
        <f t="shared" si="655"/>
        <v>#N/A</v>
      </c>
      <c r="OG93" s="165" t="e">
        <f t="shared" si="656"/>
        <v>#N/A</v>
      </c>
      <c r="OH93" s="165" t="e">
        <f t="shared" si="657"/>
        <v>#N/A</v>
      </c>
      <c r="OI93" s="165" t="e">
        <f t="shared" si="658"/>
        <v>#N/A</v>
      </c>
      <c r="OJ93" s="165" t="e">
        <f t="shared" si="659"/>
        <v>#N/A</v>
      </c>
      <c r="OK93" s="165" t="e">
        <f t="shared" si="660"/>
        <v>#N/A</v>
      </c>
      <c r="OL93" s="165" t="e">
        <f t="shared" si="661"/>
        <v>#N/A</v>
      </c>
      <c r="OM93" s="165" t="e">
        <f t="shared" si="662"/>
        <v>#N/A</v>
      </c>
      <c r="ON93" s="165" t="e">
        <f t="shared" si="663"/>
        <v>#N/A</v>
      </c>
      <c r="OO93" s="165" t="e">
        <f t="shared" si="664"/>
        <v>#N/A</v>
      </c>
      <c r="OP93" s="165" t="e">
        <f t="shared" si="665"/>
        <v>#N/A</v>
      </c>
      <c r="OQ93" s="165" t="e">
        <f t="shared" si="666"/>
        <v>#N/A</v>
      </c>
      <c r="OR93" s="165" t="e">
        <f t="shared" si="667"/>
        <v>#N/A</v>
      </c>
      <c r="OS93" s="165" t="e">
        <f t="shared" si="668"/>
        <v>#N/A</v>
      </c>
      <c r="OT93" s="165" t="e">
        <f t="shared" si="669"/>
        <v>#N/A</v>
      </c>
      <c r="OU93" s="165" t="e">
        <f t="shared" si="670"/>
        <v>#N/A</v>
      </c>
      <c r="OV93" s="165" t="e">
        <f t="shared" si="671"/>
        <v>#N/A</v>
      </c>
      <c r="OW93" s="165" t="e">
        <f t="shared" si="672"/>
        <v>#N/A</v>
      </c>
      <c r="OX93" s="165" t="e">
        <f t="shared" si="673"/>
        <v>#N/A</v>
      </c>
      <c r="OY93" s="165" t="e">
        <f t="shared" si="674"/>
        <v>#N/A</v>
      </c>
      <c r="OZ93" s="165" t="e">
        <f t="shared" si="675"/>
        <v>#N/A</v>
      </c>
      <c r="PA93" s="165" t="e">
        <f t="shared" si="676"/>
        <v>#N/A</v>
      </c>
      <c r="PB93" s="165" t="e">
        <f t="shared" si="677"/>
        <v>#N/A</v>
      </c>
      <c r="PC93" s="165" t="e">
        <f t="shared" si="678"/>
        <v>#N/A</v>
      </c>
      <c r="PD93" s="165" t="e">
        <f t="shared" si="679"/>
        <v>#N/A</v>
      </c>
      <c r="PE93" s="165" t="e">
        <f t="shared" si="680"/>
        <v>#N/A</v>
      </c>
      <c r="PF93" s="165" t="e">
        <f t="shared" si="681"/>
        <v>#N/A</v>
      </c>
      <c r="PG93" s="165" t="e">
        <f t="shared" si="682"/>
        <v>#N/A</v>
      </c>
      <c r="PH93" s="165" t="e">
        <f t="shared" si="683"/>
        <v>#N/A</v>
      </c>
    </row>
    <row r="94" spans="1:424" hidden="1" x14ac:dyDescent="0.45">
      <c r="A94" s="4">
        <v>91</v>
      </c>
      <c r="B94" s="92" t="str">
        <f t="shared" si="684"/>
        <v/>
      </c>
      <c r="C94" s="91"/>
      <c r="D94" s="92" t="str">
        <f t="shared" si="685"/>
        <v/>
      </c>
      <c r="E94" s="120" t="str">
        <f t="shared" si="480"/>
        <v/>
      </c>
      <c r="F94" s="120" t="str">
        <f t="shared" si="481"/>
        <v/>
      </c>
      <c r="G94" s="71" t="str">
        <f t="shared" si="686"/>
        <v/>
      </c>
      <c r="H94" s="23"/>
      <c r="I94" s="55"/>
      <c r="J94" s="298"/>
      <c r="K94" s="72" t="str">
        <f>IF(AND(B94&gt;0,C94&gt;0,D94&gt;0),IF(ISBLANK(J94),IF(ISBLANK(H94),"",(D94-B94)*VLOOKUP(H94,VLookups!$A$4:$B$13,2,FALSE)),J94),"")</f>
        <v/>
      </c>
      <c r="L94" s="73" t="str">
        <f t="shared" si="482"/>
        <v/>
      </c>
      <c r="M94" s="91"/>
      <c r="N94" s="265" t="str">
        <f>IF(AND(M94&gt;0,C94&gt;0,NOT(K94="")),ABS(VLOOKUP($M$1,VLookups!$A$43:$B$44,2,FALSE)-_xlfn.NORM.DIST(M94,G94,K94,TRUE)),"")</f>
        <v/>
      </c>
      <c r="O94" s="90" t="str">
        <f>IF(AND($B94&gt;0,$C94&gt;0,$D94&gt;0,NOT(ISBLANK($H94))),_xlfn.NORM.INV(ABS(VLOOKUP($M$1,VLookups!$A$43:$B$44,2,FALSE)-O$3),$G94,$K94),"")</f>
        <v/>
      </c>
      <c r="P94" s="89" t="str">
        <f>IF(AND($B94&gt;0,$C94&gt;0,$D94&gt;0,NOT(ISBLANK($H94))),_xlfn.NORM.INV(ABS(VLOOKUP($M$1,VLookups!$A$43:$B$44,2,FALSE)-P$3),$G94,$K94),"")</f>
        <v/>
      </c>
      <c r="Q94" s="90" t="str">
        <f>IF(AND($B94&gt;0,$C94&gt;0,$D94&gt;0,NOT(ISBLANK($H94))),_xlfn.NORM.INV(ABS(VLOOKUP($M$1,VLookups!$A$43:$B$44,2,FALSE)-Q$3),$G94,$K94),"")</f>
        <v/>
      </c>
      <c r="R94" s="89" t="str">
        <f>IF(AND($B94&gt;0,$C94&gt;0,$D94&gt;0,NOT(ISBLANK($H94))),_xlfn.NORM.INV(ABS(VLOOKUP($M$1,VLookups!$A$43:$B$44,2,FALSE)-R$3),$G94,$K94),"")</f>
        <v/>
      </c>
      <c r="S94" s="90" t="str">
        <f>IF(AND($B94&gt;0,$C94&gt;0,$D94&gt;0,NOT(ISBLANK($H94))),_xlfn.NORM.INV(ABS(VLOOKUP($M$1,VLookups!$A$43:$B$44,2,FALSE)-S$3),$G94,$K94),"")</f>
        <v/>
      </c>
      <c r="T94" s="89" t="str">
        <f>IF(AND($B94&gt;0,$C94&gt;0,$D94&gt;0,NOT(ISBLANK($H94))),_xlfn.NORM.INV(ABS(VLOOKUP($M$1,VLookups!$A$43:$B$44,2,FALSE)-T$3),$G94,$K94),"")</f>
        <v/>
      </c>
      <c r="U94" s="5"/>
      <c r="V94" s="164" t="str">
        <f t="shared" si="687"/>
        <v/>
      </c>
      <c r="W94" s="47" t="str">
        <f t="shared" si="688"/>
        <v/>
      </c>
      <c r="X94" s="47" t="str">
        <f t="shared" ref="X94:CI97" si="718">IF(ISNONTEXT($V94),Y94-$V94,"")</f>
        <v/>
      </c>
      <c r="Y94" s="47" t="str">
        <f t="shared" si="718"/>
        <v/>
      </c>
      <c r="Z94" s="47" t="str">
        <f t="shared" si="718"/>
        <v/>
      </c>
      <c r="AA94" s="47" t="str">
        <f t="shared" si="718"/>
        <v/>
      </c>
      <c r="AB94" s="47" t="str">
        <f t="shared" si="718"/>
        <v/>
      </c>
      <c r="AC94" s="47" t="str">
        <f t="shared" si="718"/>
        <v/>
      </c>
      <c r="AD94" s="47" t="str">
        <f t="shared" si="718"/>
        <v/>
      </c>
      <c r="AE94" s="47" t="str">
        <f t="shared" si="718"/>
        <v/>
      </c>
      <c r="AF94" s="47" t="str">
        <f t="shared" si="718"/>
        <v/>
      </c>
      <c r="AG94" s="47" t="str">
        <f t="shared" si="718"/>
        <v/>
      </c>
      <c r="AH94" s="47" t="str">
        <f t="shared" si="718"/>
        <v/>
      </c>
      <c r="AI94" s="47" t="str">
        <f t="shared" si="718"/>
        <v/>
      </c>
      <c r="AJ94" s="47" t="str">
        <f t="shared" si="718"/>
        <v/>
      </c>
      <c r="AK94" s="47" t="str">
        <f t="shared" si="718"/>
        <v/>
      </c>
      <c r="AL94" s="47" t="str">
        <f t="shared" si="718"/>
        <v/>
      </c>
      <c r="AM94" s="47" t="str">
        <f t="shared" si="718"/>
        <v/>
      </c>
      <c r="AN94" s="47" t="str">
        <f t="shared" si="718"/>
        <v/>
      </c>
      <c r="AO94" s="47" t="str">
        <f t="shared" si="718"/>
        <v/>
      </c>
      <c r="AP94" s="47" t="str">
        <f t="shared" si="718"/>
        <v/>
      </c>
      <c r="AQ94" s="47" t="str">
        <f t="shared" si="718"/>
        <v/>
      </c>
      <c r="AR94" s="47" t="str">
        <f t="shared" si="718"/>
        <v/>
      </c>
      <c r="AS94" s="47" t="str">
        <f t="shared" si="718"/>
        <v/>
      </c>
      <c r="AT94" s="47" t="str">
        <f t="shared" si="718"/>
        <v/>
      </c>
      <c r="AU94" s="47" t="str">
        <f t="shared" si="718"/>
        <v/>
      </c>
      <c r="AV94" s="47" t="str">
        <f t="shared" si="718"/>
        <v/>
      </c>
      <c r="AW94" s="47" t="str">
        <f t="shared" si="718"/>
        <v/>
      </c>
      <c r="AX94" s="47" t="str">
        <f t="shared" si="718"/>
        <v/>
      </c>
      <c r="AY94" s="47" t="str">
        <f t="shared" si="718"/>
        <v/>
      </c>
      <c r="AZ94" s="47" t="str">
        <f t="shared" si="718"/>
        <v/>
      </c>
      <c r="BA94" s="47" t="str">
        <f t="shared" si="718"/>
        <v/>
      </c>
      <c r="BB94" s="47" t="str">
        <f t="shared" si="718"/>
        <v/>
      </c>
      <c r="BC94" s="47" t="str">
        <f t="shared" si="718"/>
        <v/>
      </c>
      <c r="BD94" s="47" t="str">
        <f t="shared" si="718"/>
        <v/>
      </c>
      <c r="BE94" s="47" t="str">
        <f t="shared" si="718"/>
        <v/>
      </c>
      <c r="BF94" s="47" t="str">
        <f t="shared" si="718"/>
        <v/>
      </c>
      <c r="BG94" s="47" t="str">
        <f t="shared" si="718"/>
        <v/>
      </c>
      <c r="BH94" s="47" t="str">
        <f t="shared" si="718"/>
        <v/>
      </c>
      <c r="BI94" s="47" t="str">
        <f t="shared" si="718"/>
        <v/>
      </c>
      <c r="BJ94" s="47" t="str">
        <f t="shared" si="718"/>
        <v/>
      </c>
      <c r="BK94" s="47" t="str">
        <f t="shared" si="718"/>
        <v/>
      </c>
      <c r="BL94" s="47" t="str">
        <f t="shared" si="718"/>
        <v/>
      </c>
      <c r="BM94" s="47" t="str">
        <f t="shared" si="718"/>
        <v/>
      </c>
      <c r="BN94" s="47" t="str">
        <f t="shared" si="718"/>
        <v/>
      </c>
      <c r="BO94" s="47" t="str">
        <f t="shared" si="718"/>
        <v/>
      </c>
      <c r="BP94" s="47" t="str">
        <f t="shared" si="718"/>
        <v/>
      </c>
      <c r="BQ94" s="47" t="str">
        <f t="shared" si="718"/>
        <v/>
      </c>
      <c r="BR94" s="47" t="str">
        <f t="shared" si="718"/>
        <v/>
      </c>
      <c r="BS94" s="47" t="str">
        <f t="shared" si="718"/>
        <v/>
      </c>
      <c r="BT94" s="47" t="str">
        <f t="shared" si="718"/>
        <v/>
      </c>
      <c r="BU94" s="47" t="str">
        <f t="shared" si="718"/>
        <v/>
      </c>
      <c r="BV94" s="47" t="str">
        <f t="shared" si="718"/>
        <v/>
      </c>
      <c r="BW94" s="47" t="str">
        <f t="shared" si="718"/>
        <v/>
      </c>
      <c r="BX94" s="47" t="str">
        <f t="shared" si="718"/>
        <v/>
      </c>
      <c r="BY94" s="47" t="str">
        <f t="shared" si="718"/>
        <v/>
      </c>
      <c r="BZ94" s="47" t="str">
        <f t="shared" si="718"/>
        <v/>
      </c>
      <c r="CA94" s="47" t="str">
        <f t="shared" si="718"/>
        <v/>
      </c>
      <c r="CB94" s="47" t="str">
        <f t="shared" si="718"/>
        <v/>
      </c>
      <c r="CC94" s="47" t="str">
        <f t="shared" si="718"/>
        <v/>
      </c>
      <c r="CD94" s="47" t="str">
        <f t="shared" si="718"/>
        <v/>
      </c>
      <c r="CE94" s="47" t="str">
        <f t="shared" si="718"/>
        <v/>
      </c>
      <c r="CF94" s="47" t="str">
        <f t="shared" si="718"/>
        <v/>
      </c>
      <c r="CG94" s="47" t="str">
        <f t="shared" si="718"/>
        <v/>
      </c>
      <c r="CH94" s="47" t="str">
        <f t="shared" si="718"/>
        <v/>
      </c>
      <c r="CI94" s="47" t="str">
        <f t="shared" si="718"/>
        <v/>
      </c>
      <c r="CJ94" s="47" t="str">
        <f t="shared" si="716"/>
        <v/>
      </c>
      <c r="CK94" s="47" t="str">
        <f t="shared" si="716"/>
        <v/>
      </c>
      <c r="CL94" s="47" t="str">
        <f t="shared" si="716"/>
        <v/>
      </c>
      <c r="CM94" s="47" t="str">
        <f t="shared" si="716"/>
        <v/>
      </c>
      <c r="CN94" s="47" t="str">
        <f t="shared" si="716"/>
        <v/>
      </c>
      <c r="CO94" s="47" t="str">
        <f t="shared" si="716"/>
        <v/>
      </c>
      <c r="CP94" s="47" t="str">
        <f t="shared" si="716"/>
        <v/>
      </c>
      <c r="CQ94" s="47" t="str">
        <f t="shared" si="716"/>
        <v/>
      </c>
      <c r="CR94" s="47" t="str">
        <f t="shared" si="716"/>
        <v/>
      </c>
      <c r="CS94" s="47" t="str">
        <f t="shared" si="716"/>
        <v/>
      </c>
      <c r="CT94" s="47" t="str">
        <f t="shared" si="716"/>
        <v/>
      </c>
      <c r="CU94" s="47" t="str">
        <f t="shared" si="716"/>
        <v/>
      </c>
      <c r="CV94" s="47" t="str">
        <f t="shared" si="716"/>
        <v/>
      </c>
      <c r="CW94" s="47" t="str">
        <f t="shared" si="716"/>
        <v/>
      </c>
      <c r="CX94" s="47" t="str">
        <f t="shared" si="716"/>
        <v/>
      </c>
      <c r="CY94" s="47" t="str">
        <f t="shared" si="716"/>
        <v/>
      </c>
      <c r="CZ94" s="47" t="str">
        <f t="shared" si="716"/>
        <v/>
      </c>
      <c r="DA94" s="47" t="str">
        <f t="shared" si="716"/>
        <v/>
      </c>
      <c r="DB94" s="47" t="str">
        <f t="shared" si="716"/>
        <v/>
      </c>
      <c r="DC94" s="47" t="str">
        <f t="shared" si="716"/>
        <v/>
      </c>
      <c r="DD94" s="47" t="str">
        <f t="shared" si="716"/>
        <v/>
      </c>
      <c r="DE94" s="47" t="str">
        <f t="shared" si="716"/>
        <v/>
      </c>
      <c r="DF94" s="47" t="str">
        <f t="shared" si="716"/>
        <v/>
      </c>
      <c r="DG94" s="47" t="str">
        <f t="shared" si="716"/>
        <v/>
      </c>
      <c r="DH94" s="47" t="str">
        <f t="shared" si="716"/>
        <v/>
      </c>
      <c r="DI94" s="47" t="str">
        <f t="shared" si="716"/>
        <v/>
      </c>
      <c r="DJ94" s="47" t="str">
        <f t="shared" si="716"/>
        <v/>
      </c>
      <c r="DK94" s="47" t="str">
        <f t="shared" si="716"/>
        <v/>
      </c>
      <c r="DL94" s="47" t="str">
        <f t="shared" si="716"/>
        <v/>
      </c>
      <c r="DM94" s="47" t="str">
        <f t="shared" si="716"/>
        <v/>
      </c>
      <c r="DN94" s="47" t="str">
        <f t="shared" si="716"/>
        <v/>
      </c>
      <c r="DO94" s="47" t="str">
        <f t="shared" si="716"/>
        <v/>
      </c>
      <c r="DP94" s="47" t="str">
        <f t="shared" si="716"/>
        <v/>
      </c>
      <c r="DQ94" s="47" t="str">
        <f t="shared" si="716"/>
        <v/>
      </c>
      <c r="DR94" s="47" t="str">
        <f t="shared" si="716"/>
        <v/>
      </c>
      <c r="DS94" s="179" t="str">
        <f t="shared" si="690"/>
        <v/>
      </c>
      <c r="DT94" s="47" t="str">
        <f t="shared" si="691"/>
        <v/>
      </c>
      <c r="DU94" s="47" t="str">
        <f t="shared" ref="DU94:GF97" si="719">IF(ISNONTEXT($V94),DT94+$V94,"")</f>
        <v/>
      </c>
      <c r="DV94" s="47" t="str">
        <f t="shared" si="719"/>
        <v/>
      </c>
      <c r="DW94" s="47" t="str">
        <f t="shared" si="719"/>
        <v/>
      </c>
      <c r="DX94" s="47" t="str">
        <f t="shared" si="719"/>
        <v/>
      </c>
      <c r="DY94" s="47" t="str">
        <f t="shared" si="719"/>
        <v/>
      </c>
      <c r="DZ94" s="47" t="str">
        <f t="shared" si="719"/>
        <v/>
      </c>
      <c r="EA94" s="47" t="str">
        <f t="shared" si="719"/>
        <v/>
      </c>
      <c r="EB94" s="47" t="str">
        <f t="shared" si="719"/>
        <v/>
      </c>
      <c r="EC94" s="47" t="str">
        <f t="shared" si="719"/>
        <v/>
      </c>
      <c r="ED94" s="47" t="str">
        <f t="shared" si="719"/>
        <v/>
      </c>
      <c r="EE94" s="47" t="str">
        <f t="shared" si="719"/>
        <v/>
      </c>
      <c r="EF94" s="47" t="str">
        <f t="shared" si="719"/>
        <v/>
      </c>
      <c r="EG94" s="47" t="str">
        <f t="shared" si="719"/>
        <v/>
      </c>
      <c r="EH94" s="47" t="str">
        <f t="shared" si="719"/>
        <v/>
      </c>
      <c r="EI94" s="47" t="str">
        <f t="shared" si="719"/>
        <v/>
      </c>
      <c r="EJ94" s="47" t="str">
        <f t="shared" si="719"/>
        <v/>
      </c>
      <c r="EK94" s="47" t="str">
        <f t="shared" si="719"/>
        <v/>
      </c>
      <c r="EL94" s="47" t="str">
        <f t="shared" si="719"/>
        <v/>
      </c>
      <c r="EM94" s="47" t="str">
        <f t="shared" si="719"/>
        <v/>
      </c>
      <c r="EN94" s="47" t="str">
        <f t="shared" si="719"/>
        <v/>
      </c>
      <c r="EO94" s="47" t="str">
        <f t="shared" si="719"/>
        <v/>
      </c>
      <c r="EP94" s="47" t="str">
        <f t="shared" si="719"/>
        <v/>
      </c>
      <c r="EQ94" s="47" t="str">
        <f t="shared" si="719"/>
        <v/>
      </c>
      <c r="ER94" s="47" t="str">
        <f t="shared" si="719"/>
        <v/>
      </c>
      <c r="ES94" s="47" t="str">
        <f t="shared" si="719"/>
        <v/>
      </c>
      <c r="ET94" s="47" t="str">
        <f t="shared" si="719"/>
        <v/>
      </c>
      <c r="EU94" s="47" t="str">
        <f t="shared" si="719"/>
        <v/>
      </c>
      <c r="EV94" s="47" t="str">
        <f t="shared" si="719"/>
        <v/>
      </c>
      <c r="EW94" s="47" t="str">
        <f t="shared" si="719"/>
        <v/>
      </c>
      <c r="EX94" s="47" t="str">
        <f t="shared" si="719"/>
        <v/>
      </c>
      <c r="EY94" s="47" t="str">
        <f t="shared" si="719"/>
        <v/>
      </c>
      <c r="EZ94" s="47" t="str">
        <f t="shared" si="719"/>
        <v/>
      </c>
      <c r="FA94" s="47" t="str">
        <f t="shared" si="719"/>
        <v/>
      </c>
      <c r="FB94" s="47" t="str">
        <f t="shared" si="719"/>
        <v/>
      </c>
      <c r="FC94" s="47" t="str">
        <f t="shared" si="719"/>
        <v/>
      </c>
      <c r="FD94" s="47" t="str">
        <f t="shared" si="719"/>
        <v/>
      </c>
      <c r="FE94" s="47" t="str">
        <f t="shared" si="719"/>
        <v/>
      </c>
      <c r="FF94" s="47" t="str">
        <f t="shared" si="719"/>
        <v/>
      </c>
      <c r="FG94" s="47" t="str">
        <f t="shared" si="719"/>
        <v/>
      </c>
      <c r="FH94" s="47" t="str">
        <f t="shared" si="719"/>
        <v/>
      </c>
      <c r="FI94" s="47" t="str">
        <f t="shared" si="719"/>
        <v/>
      </c>
      <c r="FJ94" s="47" t="str">
        <f t="shared" si="719"/>
        <v/>
      </c>
      <c r="FK94" s="47" t="str">
        <f t="shared" si="719"/>
        <v/>
      </c>
      <c r="FL94" s="47" t="str">
        <f t="shared" si="719"/>
        <v/>
      </c>
      <c r="FM94" s="47" t="str">
        <f t="shared" si="719"/>
        <v/>
      </c>
      <c r="FN94" s="47" t="str">
        <f t="shared" si="719"/>
        <v/>
      </c>
      <c r="FO94" s="47" t="str">
        <f t="shared" si="719"/>
        <v/>
      </c>
      <c r="FP94" s="47" t="str">
        <f t="shared" si="719"/>
        <v/>
      </c>
      <c r="FQ94" s="47" t="str">
        <f t="shared" si="719"/>
        <v/>
      </c>
      <c r="FR94" s="47" t="str">
        <f t="shared" si="719"/>
        <v/>
      </c>
      <c r="FS94" s="47" t="str">
        <f t="shared" si="719"/>
        <v/>
      </c>
      <c r="FT94" s="47" t="str">
        <f t="shared" si="719"/>
        <v/>
      </c>
      <c r="FU94" s="47" t="str">
        <f t="shared" si="719"/>
        <v/>
      </c>
      <c r="FV94" s="47" t="str">
        <f t="shared" si="719"/>
        <v/>
      </c>
      <c r="FW94" s="47" t="str">
        <f t="shared" si="719"/>
        <v/>
      </c>
      <c r="FX94" s="47" t="str">
        <f t="shared" si="719"/>
        <v/>
      </c>
      <c r="FY94" s="47" t="str">
        <f t="shared" si="719"/>
        <v/>
      </c>
      <c r="FZ94" s="47" t="str">
        <f t="shared" si="719"/>
        <v/>
      </c>
      <c r="GA94" s="47" t="str">
        <f t="shared" si="719"/>
        <v/>
      </c>
      <c r="GB94" s="47" t="str">
        <f t="shared" si="719"/>
        <v/>
      </c>
      <c r="GC94" s="47" t="str">
        <f t="shared" si="719"/>
        <v/>
      </c>
      <c r="GD94" s="47" t="str">
        <f t="shared" si="719"/>
        <v/>
      </c>
      <c r="GE94" s="47" t="str">
        <f t="shared" si="719"/>
        <v/>
      </c>
      <c r="GF94" s="47" t="str">
        <f t="shared" si="719"/>
        <v/>
      </c>
      <c r="GG94" s="47" t="str">
        <f t="shared" si="717"/>
        <v/>
      </c>
      <c r="GH94" s="47" t="str">
        <f t="shared" si="717"/>
        <v/>
      </c>
      <c r="GI94" s="47" t="str">
        <f t="shared" si="717"/>
        <v/>
      </c>
      <c r="GJ94" s="47" t="str">
        <f t="shared" si="717"/>
        <v/>
      </c>
      <c r="GK94" s="47" t="str">
        <f t="shared" si="717"/>
        <v/>
      </c>
      <c r="GL94" s="47" t="str">
        <f t="shared" si="717"/>
        <v/>
      </c>
      <c r="GM94" s="47" t="str">
        <f t="shared" si="717"/>
        <v/>
      </c>
      <c r="GN94" s="47" t="str">
        <f t="shared" si="717"/>
        <v/>
      </c>
      <c r="GO94" s="47" t="str">
        <f t="shared" si="717"/>
        <v/>
      </c>
      <c r="GP94" s="47" t="str">
        <f t="shared" si="717"/>
        <v/>
      </c>
      <c r="GQ94" s="47" t="str">
        <f t="shared" si="717"/>
        <v/>
      </c>
      <c r="GR94" s="47" t="str">
        <f t="shared" si="717"/>
        <v/>
      </c>
      <c r="GS94" s="47" t="str">
        <f t="shared" si="717"/>
        <v/>
      </c>
      <c r="GT94" s="47" t="str">
        <f t="shared" si="717"/>
        <v/>
      </c>
      <c r="GU94" s="47" t="str">
        <f t="shared" si="717"/>
        <v/>
      </c>
      <c r="GV94" s="47" t="str">
        <f t="shared" si="717"/>
        <v/>
      </c>
      <c r="GW94" s="47" t="str">
        <f t="shared" si="717"/>
        <v/>
      </c>
      <c r="GX94" s="47" t="str">
        <f t="shared" si="717"/>
        <v/>
      </c>
      <c r="GY94" s="47" t="str">
        <f t="shared" si="717"/>
        <v/>
      </c>
      <c r="GZ94" s="47" t="str">
        <f t="shared" si="717"/>
        <v/>
      </c>
      <c r="HA94" s="47" t="str">
        <f t="shared" si="717"/>
        <v/>
      </c>
      <c r="HB94" s="47" t="str">
        <f t="shared" si="717"/>
        <v/>
      </c>
      <c r="HC94" s="47" t="str">
        <f t="shared" si="717"/>
        <v/>
      </c>
      <c r="HD94" s="47" t="str">
        <f t="shared" si="717"/>
        <v/>
      </c>
      <c r="HE94" s="47" t="str">
        <f t="shared" si="717"/>
        <v/>
      </c>
      <c r="HF94" s="47" t="str">
        <f t="shared" si="717"/>
        <v/>
      </c>
      <c r="HG94" s="47" t="str">
        <f t="shared" si="717"/>
        <v/>
      </c>
      <c r="HH94" s="47" t="str">
        <f t="shared" si="717"/>
        <v/>
      </c>
      <c r="HI94" s="47" t="str">
        <f t="shared" si="717"/>
        <v/>
      </c>
      <c r="HJ94" s="47" t="str">
        <f t="shared" si="717"/>
        <v/>
      </c>
      <c r="HK94" s="47" t="str">
        <f t="shared" si="717"/>
        <v/>
      </c>
      <c r="HL94" s="47" t="str">
        <f t="shared" si="717"/>
        <v/>
      </c>
      <c r="HM94" s="47" t="str">
        <f t="shared" si="717"/>
        <v/>
      </c>
      <c r="HN94" s="47" t="str">
        <f t="shared" si="717"/>
        <v/>
      </c>
      <c r="HO94" s="47" t="str">
        <f t="shared" si="717"/>
        <v/>
      </c>
      <c r="HP94" s="165" t="e">
        <f t="shared" si="483"/>
        <v>#N/A</v>
      </c>
      <c r="HQ94" s="165" t="e">
        <f t="shared" si="484"/>
        <v>#N/A</v>
      </c>
      <c r="HR94" s="165" t="e">
        <f t="shared" si="485"/>
        <v>#N/A</v>
      </c>
      <c r="HS94" s="165" t="e">
        <f t="shared" si="486"/>
        <v>#N/A</v>
      </c>
      <c r="HT94" s="165" t="e">
        <f t="shared" si="487"/>
        <v>#N/A</v>
      </c>
      <c r="HU94" s="165" t="e">
        <f t="shared" si="488"/>
        <v>#N/A</v>
      </c>
      <c r="HV94" s="165" t="e">
        <f t="shared" si="489"/>
        <v>#N/A</v>
      </c>
      <c r="HW94" s="165" t="e">
        <f t="shared" si="490"/>
        <v>#N/A</v>
      </c>
      <c r="HX94" s="165" t="e">
        <f t="shared" si="491"/>
        <v>#N/A</v>
      </c>
      <c r="HY94" s="165" t="e">
        <f t="shared" si="492"/>
        <v>#N/A</v>
      </c>
      <c r="HZ94" s="165" t="e">
        <f t="shared" si="493"/>
        <v>#N/A</v>
      </c>
      <c r="IA94" s="165" t="e">
        <f t="shared" si="494"/>
        <v>#N/A</v>
      </c>
      <c r="IB94" s="165" t="e">
        <f t="shared" si="495"/>
        <v>#N/A</v>
      </c>
      <c r="IC94" s="165" t="e">
        <f t="shared" si="496"/>
        <v>#N/A</v>
      </c>
      <c r="ID94" s="165" t="e">
        <f t="shared" si="497"/>
        <v>#N/A</v>
      </c>
      <c r="IE94" s="165" t="e">
        <f t="shared" si="498"/>
        <v>#N/A</v>
      </c>
      <c r="IF94" s="165" t="e">
        <f t="shared" si="499"/>
        <v>#N/A</v>
      </c>
      <c r="IG94" s="165" t="e">
        <f t="shared" si="500"/>
        <v>#N/A</v>
      </c>
      <c r="IH94" s="165" t="e">
        <f t="shared" si="501"/>
        <v>#N/A</v>
      </c>
      <c r="II94" s="165" t="e">
        <f t="shared" si="502"/>
        <v>#N/A</v>
      </c>
      <c r="IJ94" s="165" t="e">
        <f t="shared" si="503"/>
        <v>#N/A</v>
      </c>
      <c r="IK94" s="165" t="e">
        <f t="shared" si="504"/>
        <v>#N/A</v>
      </c>
      <c r="IL94" s="165" t="e">
        <f t="shared" si="505"/>
        <v>#N/A</v>
      </c>
      <c r="IM94" s="165" t="e">
        <f t="shared" si="506"/>
        <v>#N/A</v>
      </c>
      <c r="IN94" s="165" t="e">
        <f t="shared" si="507"/>
        <v>#N/A</v>
      </c>
      <c r="IO94" s="165" t="e">
        <f t="shared" si="508"/>
        <v>#N/A</v>
      </c>
      <c r="IP94" s="165" t="e">
        <f t="shared" si="509"/>
        <v>#N/A</v>
      </c>
      <c r="IQ94" s="165" t="e">
        <f t="shared" si="510"/>
        <v>#N/A</v>
      </c>
      <c r="IR94" s="165" t="e">
        <f t="shared" si="511"/>
        <v>#N/A</v>
      </c>
      <c r="IS94" s="165" t="e">
        <f t="shared" si="512"/>
        <v>#N/A</v>
      </c>
      <c r="IT94" s="165" t="e">
        <f t="shared" si="513"/>
        <v>#N/A</v>
      </c>
      <c r="IU94" s="165" t="e">
        <f t="shared" si="514"/>
        <v>#N/A</v>
      </c>
      <c r="IV94" s="165" t="e">
        <f t="shared" si="515"/>
        <v>#N/A</v>
      </c>
      <c r="IW94" s="165" t="e">
        <f t="shared" si="516"/>
        <v>#N/A</v>
      </c>
      <c r="IX94" s="165" t="e">
        <f t="shared" si="517"/>
        <v>#N/A</v>
      </c>
      <c r="IY94" s="165" t="e">
        <f t="shared" si="518"/>
        <v>#N/A</v>
      </c>
      <c r="IZ94" s="165" t="e">
        <f t="shared" si="519"/>
        <v>#N/A</v>
      </c>
      <c r="JA94" s="165" t="e">
        <f t="shared" si="520"/>
        <v>#N/A</v>
      </c>
      <c r="JB94" s="165" t="e">
        <f t="shared" si="521"/>
        <v>#N/A</v>
      </c>
      <c r="JC94" s="165" t="e">
        <f t="shared" si="522"/>
        <v>#N/A</v>
      </c>
      <c r="JD94" s="165" t="e">
        <f t="shared" si="523"/>
        <v>#N/A</v>
      </c>
      <c r="JE94" s="165" t="e">
        <f t="shared" si="524"/>
        <v>#N/A</v>
      </c>
      <c r="JF94" s="165" t="e">
        <f t="shared" si="525"/>
        <v>#N/A</v>
      </c>
      <c r="JG94" s="165" t="e">
        <f t="shared" si="526"/>
        <v>#N/A</v>
      </c>
      <c r="JH94" s="165" t="e">
        <f t="shared" si="527"/>
        <v>#N/A</v>
      </c>
      <c r="JI94" s="165" t="e">
        <f t="shared" si="528"/>
        <v>#N/A</v>
      </c>
      <c r="JJ94" s="165" t="e">
        <f t="shared" si="529"/>
        <v>#N/A</v>
      </c>
      <c r="JK94" s="165" t="e">
        <f t="shared" si="530"/>
        <v>#N/A</v>
      </c>
      <c r="JL94" s="165" t="e">
        <f t="shared" si="531"/>
        <v>#N/A</v>
      </c>
      <c r="JM94" s="165" t="e">
        <f t="shared" si="532"/>
        <v>#N/A</v>
      </c>
      <c r="JN94" s="165" t="e">
        <f t="shared" si="533"/>
        <v>#N/A</v>
      </c>
      <c r="JO94" s="165" t="e">
        <f t="shared" si="534"/>
        <v>#N/A</v>
      </c>
      <c r="JP94" s="165" t="e">
        <f t="shared" si="535"/>
        <v>#N/A</v>
      </c>
      <c r="JQ94" s="165" t="e">
        <f t="shared" si="536"/>
        <v>#N/A</v>
      </c>
      <c r="JR94" s="165" t="e">
        <f t="shared" si="537"/>
        <v>#N/A</v>
      </c>
      <c r="JS94" s="165" t="e">
        <f t="shared" si="538"/>
        <v>#N/A</v>
      </c>
      <c r="JT94" s="165" t="e">
        <f t="shared" si="539"/>
        <v>#N/A</v>
      </c>
      <c r="JU94" s="165" t="e">
        <f t="shared" si="540"/>
        <v>#N/A</v>
      </c>
      <c r="JV94" s="165" t="e">
        <f t="shared" si="541"/>
        <v>#N/A</v>
      </c>
      <c r="JW94" s="165" t="e">
        <f t="shared" si="542"/>
        <v>#N/A</v>
      </c>
      <c r="JX94" s="165" t="e">
        <f t="shared" si="543"/>
        <v>#N/A</v>
      </c>
      <c r="JY94" s="165" t="e">
        <f t="shared" si="544"/>
        <v>#N/A</v>
      </c>
      <c r="JZ94" s="165" t="e">
        <f t="shared" si="545"/>
        <v>#N/A</v>
      </c>
      <c r="KA94" s="165" t="e">
        <f t="shared" si="546"/>
        <v>#N/A</v>
      </c>
      <c r="KB94" s="165" t="e">
        <f t="shared" si="547"/>
        <v>#N/A</v>
      </c>
      <c r="KC94" s="165" t="e">
        <f t="shared" si="548"/>
        <v>#N/A</v>
      </c>
      <c r="KD94" s="165" t="e">
        <f t="shared" si="549"/>
        <v>#N/A</v>
      </c>
      <c r="KE94" s="165" t="e">
        <f t="shared" si="550"/>
        <v>#N/A</v>
      </c>
      <c r="KF94" s="165" t="e">
        <f t="shared" si="551"/>
        <v>#N/A</v>
      </c>
      <c r="KG94" s="165" t="e">
        <f t="shared" si="552"/>
        <v>#N/A</v>
      </c>
      <c r="KH94" s="165" t="e">
        <f t="shared" si="553"/>
        <v>#N/A</v>
      </c>
      <c r="KI94" s="165" t="e">
        <f t="shared" si="554"/>
        <v>#N/A</v>
      </c>
      <c r="KJ94" s="165" t="e">
        <f t="shared" si="555"/>
        <v>#N/A</v>
      </c>
      <c r="KK94" s="165" t="e">
        <f t="shared" si="556"/>
        <v>#N/A</v>
      </c>
      <c r="KL94" s="165" t="e">
        <f t="shared" si="557"/>
        <v>#N/A</v>
      </c>
      <c r="KM94" s="165" t="e">
        <f t="shared" si="558"/>
        <v>#N/A</v>
      </c>
      <c r="KN94" s="165" t="e">
        <f t="shared" si="559"/>
        <v>#N/A</v>
      </c>
      <c r="KO94" s="165" t="e">
        <f t="shared" si="560"/>
        <v>#N/A</v>
      </c>
      <c r="KP94" s="165" t="e">
        <f t="shared" si="561"/>
        <v>#N/A</v>
      </c>
      <c r="KQ94" s="165" t="e">
        <f t="shared" si="562"/>
        <v>#N/A</v>
      </c>
      <c r="KR94" s="165" t="e">
        <f t="shared" si="563"/>
        <v>#N/A</v>
      </c>
      <c r="KS94" s="165" t="e">
        <f t="shared" si="564"/>
        <v>#N/A</v>
      </c>
      <c r="KT94" s="165" t="e">
        <f t="shared" si="565"/>
        <v>#N/A</v>
      </c>
      <c r="KU94" s="165" t="e">
        <f t="shared" si="566"/>
        <v>#N/A</v>
      </c>
      <c r="KV94" s="165" t="e">
        <f t="shared" si="567"/>
        <v>#N/A</v>
      </c>
      <c r="KW94" s="165" t="e">
        <f t="shared" si="568"/>
        <v>#N/A</v>
      </c>
      <c r="KX94" s="165" t="e">
        <f t="shared" si="569"/>
        <v>#N/A</v>
      </c>
      <c r="KY94" s="165" t="e">
        <f t="shared" si="570"/>
        <v>#N/A</v>
      </c>
      <c r="KZ94" s="165" t="e">
        <f t="shared" si="571"/>
        <v>#N/A</v>
      </c>
      <c r="LA94" s="165" t="e">
        <f t="shared" si="572"/>
        <v>#N/A</v>
      </c>
      <c r="LB94" s="165" t="e">
        <f t="shared" si="573"/>
        <v>#N/A</v>
      </c>
      <c r="LC94" s="165" t="e">
        <f t="shared" si="574"/>
        <v>#N/A</v>
      </c>
      <c r="LD94" s="165" t="e">
        <f t="shared" si="575"/>
        <v>#N/A</v>
      </c>
      <c r="LE94" s="165" t="e">
        <f t="shared" si="576"/>
        <v>#N/A</v>
      </c>
      <c r="LF94" s="165" t="e">
        <f t="shared" si="577"/>
        <v>#N/A</v>
      </c>
      <c r="LG94" s="165" t="e">
        <f t="shared" si="578"/>
        <v>#N/A</v>
      </c>
      <c r="LH94" s="165" t="e">
        <f t="shared" si="579"/>
        <v>#N/A</v>
      </c>
      <c r="LI94" s="165" t="e">
        <f t="shared" si="580"/>
        <v>#N/A</v>
      </c>
      <c r="LJ94" s="165" t="e">
        <f t="shared" si="581"/>
        <v>#N/A</v>
      </c>
      <c r="LK94" s="165" t="e">
        <f t="shared" si="582"/>
        <v>#N/A</v>
      </c>
      <c r="LL94" s="165" t="e">
        <f t="shared" si="583"/>
        <v>#N/A</v>
      </c>
      <c r="LM94" s="165" t="e">
        <f t="shared" si="584"/>
        <v>#N/A</v>
      </c>
      <c r="LN94" s="165" t="e">
        <f t="shared" si="585"/>
        <v>#N/A</v>
      </c>
      <c r="LO94" s="165" t="e">
        <f t="shared" si="586"/>
        <v>#N/A</v>
      </c>
      <c r="LP94" s="165" t="e">
        <f t="shared" si="587"/>
        <v>#N/A</v>
      </c>
      <c r="LQ94" s="165" t="e">
        <f t="shared" si="588"/>
        <v>#N/A</v>
      </c>
      <c r="LR94" s="165" t="e">
        <f t="shared" si="589"/>
        <v>#N/A</v>
      </c>
      <c r="LS94" s="165" t="e">
        <f t="shared" si="590"/>
        <v>#N/A</v>
      </c>
      <c r="LT94" s="165" t="e">
        <f t="shared" si="591"/>
        <v>#N/A</v>
      </c>
      <c r="LU94" s="165" t="e">
        <f t="shared" si="592"/>
        <v>#N/A</v>
      </c>
      <c r="LV94" s="165" t="e">
        <f t="shared" si="593"/>
        <v>#N/A</v>
      </c>
      <c r="LW94" s="165" t="e">
        <f t="shared" si="594"/>
        <v>#N/A</v>
      </c>
      <c r="LX94" s="165" t="e">
        <f t="shared" si="595"/>
        <v>#N/A</v>
      </c>
      <c r="LY94" s="165" t="e">
        <f t="shared" si="596"/>
        <v>#N/A</v>
      </c>
      <c r="LZ94" s="165" t="e">
        <f t="shared" si="597"/>
        <v>#N/A</v>
      </c>
      <c r="MA94" s="165" t="e">
        <f t="shared" si="598"/>
        <v>#N/A</v>
      </c>
      <c r="MB94" s="165" t="e">
        <f t="shared" si="599"/>
        <v>#N/A</v>
      </c>
      <c r="MC94" s="165" t="e">
        <f t="shared" si="600"/>
        <v>#N/A</v>
      </c>
      <c r="MD94" s="165" t="e">
        <f t="shared" si="601"/>
        <v>#N/A</v>
      </c>
      <c r="ME94" s="165" t="e">
        <f t="shared" si="602"/>
        <v>#N/A</v>
      </c>
      <c r="MF94" s="165" t="e">
        <f t="shared" si="603"/>
        <v>#N/A</v>
      </c>
      <c r="MG94" s="165" t="e">
        <f t="shared" si="604"/>
        <v>#N/A</v>
      </c>
      <c r="MH94" s="165" t="e">
        <f t="shared" si="605"/>
        <v>#N/A</v>
      </c>
      <c r="MI94" s="165" t="e">
        <f t="shared" si="606"/>
        <v>#N/A</v>
      </c>
      <c r="MJ94" s="165" t="e">
        <f t="shared" si="607"/>
        <v>#N/A</v>
      </c>
      <c r="MK94" s="165" t="e">
        <f t="shared" si="608"/>
        <v>#N/A</v>
      </c>
      <c r="ML94" s="165" t="e">
        <f t="shared" si="609"/>
        <v>#N/A</v>
      </c>
      <c r="MM94" s="165" t="e">
        <f t="shared" si="610"/>
        <v>#N/A</v>
      </c>
      <c r="MN94" s="165" t="e">
        <f t="shared" si="611"/>
        <v>#N/A</v>
      </c>
      <c r="MO94" s="165" t="e">
        <f t="shared" si="612"/>
        <v>#N/A</v>
      </c>
      <c r="MP94" s="165" t="e">
        <f t="shared" si="613"/>
        <v>#N/A</v>
      </c>
      <c r="MQ94" s="165" t="e">
        <f t="shared" si="614"/>
        <v>#N/A</v>
      </c>
      <c r="MR94" s="165" t="e">
        <f t="shared" si="615"/>
        <v>#N/A</v>
      </c>
      <c r="MS94" s="165" t="e">
        <f t="shared" si="616"/>
        <v>#N/A</v>
      </c>
      <c r="MT94" s="165" t="e">
        <f t="shared" si="617"/>
        <v>#N/A</v>
      </c>
      <c r="MU94" s="165" t="e">
        <f t="shared" si="618"/>
        <v>#N/A</v>
      </c>
      <c r="MV94" s="165" t="e">
        <f t="shared" si="619"/>
        <v>#N/A</v>
      </c>
      <c r="MW94" s="165" t="e">
        <f t="shared" si="620"/>
        <v>#N/A</v>
      </c>
      <c r="MX94" s="165" t="e">
        <f t="shared" si="621"/>
        <v>#N/A</v>
      </c>
      <c r="MY94" s="165" t="e">
        <f t="shared" si="622"/>
        <v>#N/A</v>
      </c>
      <c r="MZ94" s="165" t="e">
        <f t="shared" si="623"/>
        <v>#N/A</v>
      </c>
      <c r="NA94" s="165" t="e">
        <f t="shared" si="624"/>
        <v>#N/A</v>
      </c>
      <c r="NB94" s="165" t="e">
        <f t="shared" si="625"/>
        <v>#N/A</v>
      </c>
      <c r="NC94" s="165" t="e">
        <f t="shared" si="626"/>
        <v>#N/A</v>
      </c>
      <c r="ND94" s="165" t="e">
        <f t="shared" si="627"/>
        <v>#N/A</v>
      </c>
      <c r="NE94" s="165" t="e">
        <f t="shared" si="628"/>
        <v>#N/A</v>
      </c>
      <c r="NF94" s="165" t="e">
        <f t="shared" si="629"/>
        <v>#N/A</v>
      </c>
      <c r="NG94" s="165" t="e">
        <f t="shared" si="630"/>
        <v>#N/A</v>
      </c>
      <c r="NH94" s="165" t="e">
        <f t="shared" si="631"/>
        <v>#N/A</v>
      </c>
      <c r="NI94" s="165" t="e">
        <f t="shared" si="632"/>
        <v>#N/A</v>
      </c>
      <c r="NJ94" s="165" t="e">
        <f t="shared" si="633"/>
        <v>#N/A</v>
      </c>
      <c r="NK94" s="165" t="e">
        <f t="shared" si="634"/>
        <v>#N/A</v>
      </c>
      <c r="NL94" s="165" t="e">
        <f t="shared" si="635"/>
        <v>#N/A</v>
      </c>
      <c r="NM94" s="165" t="e">
        <f t="shared" si="636"/>
        <v>#N/A</v>
      </c>
      <c r="NN94" s="165" t="e">
        <f t="shared" si="637"/>
        <v>#N/A</v>
      </c>
      <c r="NO94" s="165" t="e">
        <f t="shared" si="638"/>
        <v>#N/A</v>
      </c>
      <c r="NP94" s="165" t="e">
        <f t="shared" si="639"/>
        <v>#N/A</v>
      </c>
      <c r="NQ94" s="165" t="e">
        <f t="shared" si="640"/>
        <v>#N/A</v>
      </c>
      <c r="NR94" s="165" t="e">
        <f t="shared" si="641"/>
        <v>#N/A</v>
      </c>
      <c r="NS94" s="165" t="e">
        <f t="shared" si="642"/>
        <v>#N/A</v>
      </c>
      <c r="NT94" s="165" t="e">
        <f t="shared" si="643"/>
        <v>#N/A</v>
      </c>
      <c r="NU94" s="165" t="e">
        <f t="shared" si="644"/>
        <v>#N/A</v>
      </c>
      <c r="NV94" s="165" t="e">
        <f t="shared" si="645"/>
        <v>#N/A</v>
      </c>
      <c r="NW94" s="165" t="e">
        <f t="shared" si="646"/>
        <v>#N/A</v>
      </c>
      <c r="NX94" s="165" t="e">
        <f t="shared" si="647"/>
        <v>#N/A</v>
      </c>
      <c r="NY94" s="165" t="e">
        <f t="shared" si="648"/>
        <v>#N/A</v>
      </c>
      <c r="NZ94" s="165" t="e">
        <f t="shared" si="649"/>
        <v>#N/A</v>
      </c>
      <c r="OA94" s="165" t="e">
        <f t="shared" si="650"/>
        <v>#N/A</v>
      </c>
      <c r="OB94" s="165" t="e">
        <f t="shared" si="651"/>
        <v>#N/A</v>
      </c>
      <c r="OC94" s="165" t="e">
        <f t="shared" si="652"/>
        <v>#N/A</v>
      </c>
      <c r="OD94" s="165" t="e">
        <f t="shared" si="653"/>
        <v>#N/A</v>
      </c>
      <c r="OE94" s="165" t="e">
        <f t="shared" si="654"/>
        <v>#N/A</v>
      </c>
      <c r="OF94" s="165" t="e">
        <f t="shared" si="655"/>
        <v>#N/A</v>
      </c>
      <c r="OG94" s="165" t="e">
        <f t="shared" si="656"/>
        <v>#N/A</v>
      </c>
      <c r="OH94" s="165" t="e">
        <f t="shared" si="657"/>
        <v>#N/A</v>
      </c>
      <c r="OI94" s="165" t="e">
        <f t="shared" si="658"/>
        <v>#N/A</v>
      </c>
      <c r="OJ94" s="165" t="e">
        <f t="shared" si="659"/>
        <v>#N/A</v>
      </c>
      <c r="OK94" s="165" t="e">
        <f t="shared" si="660"/>
        <v>#N/A</v>
      </c>
      <c r="OL94" s="165" t="e">
        <f t="shared" si="661"/>
        <v>#N/A</v>
      </c>
      <c r="OM94" s="165" t="e">
        <f t="shared" si="662"/>
        <v>#N/A</v>
      </c>
      <c r="ON94" s="165" t="e">
        <f t="shared" si="663"/>
        <v>#N/A</v>
      </c>
      <c r="OO94" s="165" t="e">
        <f t="shared" si="664"/>
        <v>#N/A</v>
      </c>
      <c r="OP94" s="165" t="e">
        <f t="shared" si="665"/>
        <v>#N/A</v>
      </c>
      <c r="OQ94" s="165" t="e">
        <f t="shared" si="666"/>
        <v>#N/A</v>
      </c>
      <c r="OR94" s="165" t="e">
        <f t="shared" si="667"/>
        <v>#N/A</v>
      </c>
      <c r="OS94" s="165" t="e">
        <f t="shared" si="668"/>
        <v>#N/A</v>
      </c>
      <c r="OT94" s="165" t="e">
        <f t="shared" si="669"/>
        <v>#N/A</v>
      </c>
      <c r="OU94" s="165" t="e">
        <f t="shared" si="670"/>
        <v>#N/A</v>
      </c>
      <c r="OV94" s="165" t="e">
        <f t="shared" si="671"/>
        <v>#N/A</v>
      </c>
      <c r="OW94" s="165" t="e">
        <f t="shared" si="672"/>
        <v>#N/A</v>
      </c>
      <c r="OX94" s="165" t="e">
        <f t="shared" si="673"/>
        <v>#N/A</v>
      </c>
      <c r="OY94" s="165" t="e">
        <f t="shared" si="674"/>
        <v>#N/A</v>
      </c>
      <c r="OZ94" s="165" t="e">
        <f t="shared" si="675"/>
        <v>#N/A</v>
      </c>
      <c r="PA94" s="165" t="e">
        <f t="shared" si="676"/>
        <v>#N/A</v>
      </c>
      <c r="PB94" s="165" t="e">
        <f t="shared" si="677"/>
        <v>#N/A</v>
      </c>
      <c r="PC94" s="165" t="e">
        <f t="shared" si="678"/>
        <v>#N/A</v>
      </c>
      <c r="PD94" s="165" t="e">
        <f t="shared" si="679"/>
        <v>#N/A</v>
      </c>
      <c r="PE94" s="165" t="e">
        <f t="shared" si="680"/>
        <v>#N/A</v>
      </c>
      <c r="PF94" s="165" t="e">
        <f t="shared" si="681"/>
        <v>#N/A</v>
      </c>
      <c r="PG94" s="165" t="e">
        <f t="shared" si="682"/>
        <v>#N/A</v>
      </c>
      <c r="PH94" s="165" t="e">
        <f t="shared" si="683"/>
        <v>#N/A</v>
      </c>
    </row>
    <row r="95" spans="1:424" hidden="1" x14ac:dyDescent="0.45">
      <c r="A95" s="4">
        <v>92</v>
      </c>
      <c r="B95" s="92" t="str">
        <f t="shared" si="684"/>
        <v/>
      </c>
      <c r="C95" s="91"/>
      <c r="D95" s="92" t="str">
        <f t="shared" si="685"/>
        <v/>
      </c>
      <c r="E95" s="120" t="str">
        <f t="shared" si="480"/>
        <v/>
      </c>
      <c r="F95" s="120" t="str">
        <f t="shared" si="481"/>
        <v/>
      </c>
      <c r="G95" s="71" t="str">
        <f t="shared" si="686"/>
        <v/>
      </c>
      <c r="H95" s="23"/>
      <c r="I95" s="55"/>
      <c r="J95" s="298"/>
      <c r="K95" s="72" t="str">
        <f>IF(AND(B95&gt;0,C95&gt;0,D95&gt;0),IF(ISBLANK(J95),IF(ISBLANK(H95),"",(D95-B95)*VLOOKUP(H95,VLookups!$A$4:$B$13,2,FALSE)),J95),"")</f>
        <v/>
      </c>
      <c r="L95" s="73" t="str">
        <f t="shared" si="482"/>
        <v/>
      </c>
      <c r="M95" s="91"/>
      <c r="N95" s="265" t="str">
        <f>IF(AND(M95&gt;0,C95&gt;0,NOT(K95="")),ABS(VLOOKUP($M$1,VLookups!$A$43:$B$44,2,FALSE)-_xlfn.NORM.DIST(M95,G95,K95,TRUE)),"")</f>
        <v/>
      </c>
      <c r="O95" s="90" t="str">
        <f>IF(AND($B95&gt;0,$C95&gt;0,$D95&gt;0,NOT(ISBLANK($H95))),_xlfn.NORM.INV(ABS(VLOOKUP($M$1,VLookups!$A$43:$B$44,2,FALSE)-O$3),$G95,$K95),"")</f>
        <v/>
      </c>
      <c r="P95" s="89" t="str">
        <f>IF(AND($B95&gt;0,$C95&gt;0,$D95&gt;0,NOT(ISBLANK($H95))),_xlfn.NORM.INV(ABS(VLOOKUP($M$1,VLookups!$A$43:$B$44,2,FALSE)-P$3),$G95,$K95),"")</f>
        <v/>
      </c>
      <c r="Q95" s="90" t="str">
        <f>IF(AND($B95&gt;0,$C95&gt;0,$D95&gt;0,NOT(ISBLANK($H95))),_xlfn.NORM.INV(ABS(VLOOKUP($M$1,VLookups!$A$43:$B$44,2,FALSE)-Q$3),$G95,$K95),"")</f>
        <v/>
      </c>
      <c r="R95" s="89" t="str">
        <f>IF(AND($B95&gt;0,$C95&gt;0,$D95&gt;0,NOT(ISBLANK($H95))),_xlfn.NORM.INV(ABS(VLOOKUP($M$1,VLookups!$A$43:$B$44,2,FALSE)-R$3),$G95,$K95),"")</f>
        <v/>
      </c>
      <c r="S95" s="90" t="str">
        <f>IF(AND($B95&gt;0,$C95&gt;0,$D95&gt;0,NOT(ISBLANK($H95))),_xlfn.NORM.INV(ABS(VLOOKUP($M$1,VLookups!$A$43:$B$44,2,FALSE)-S$3),$G95,$K95),"")</f>
        <v/>
      </c>
      <c r="T95" s="89" t="str">
        <f>IF(AND($B95&gt;0,$C95&gt;0,$D95&gt;0,NOT(ISBLANK($H95))),_xlfn.NORM.INV(ABS(VLOOKUP($M$1,VLookups!$A$43:$B$44,2,FALSE)-T$3),$G95,$K95),"")</f>
        <v/>
      </c>
      <c r="U95" s="5"/>
      <c r="V95" s="164" t="str">
        <f t="shared" si="687"/>
        <v/>
      </c>
      <c r="W95" s="47" t="str">
        <f t="shared" si="688"/>
        <v/>
      </c>
      <c r="X95" s="47" t="str">
        <f t="shared" si="718"/>
        <v/>
      </c>
      <c r="Y95" s="47" t="str">
        <f t="shared" si="718"/>
        <v/>
      </c>
      <c r="Z95" s="47" t="str">
        <f t="shared" si="718"/>
        <v/>
      </c>
      <c r="AA95" s="47" t="str">
        <f t="shared" si="718"/>
        <v/>
      </c>
      <c r="AB95" s="47" t="str">
        <f t="shared" si="718"/>
        <v/>
      </c>
      <c r="AC95" s="47" t="str">
        <f t="shared" si="718"/>
        <v/>
      </c>
      <c r="AD95" s="47" t="str">
        <f t="shared" si="718"/>
        <v/>
      </c>
      <c r="AE95" s="47" t="str">
        <f t="shared" si="718"/>
        <v/>
      </c>
      <c r="AF95" s="47" t="str">
        <f t="shared" si="718"/>
        <v/>
      </c>
      <c r="AG95" s="47" t="str">
        <f t="shared" si="718"/>
        <v/>
      </c>
      <c r="AH95" s="47" t="str">
        <f t="shared" si="718"/>
        <v/>
      </c>
      <c r="AI95" s="47" t="str">
        <f t="shared" si="718"/>
        <v/>
      </c>
      <c r="AJ95" s="47" t="str">
        <f t="shared" si="718"/>
        <v/>
      </c>
      <c r="AK95" s="47" t="str">
        <f t="shared" si="718"/>
        <v/>
      </c>
      <c r="AL95" s="47" t="str">
        <f t="shared" si="718"/>
        <v/>
      </c>
      <c r="AM95" s="47" t="str">
        <f t="shared" si="718"/>
        <v/>
      </c>
      <c r="AN95" s="47" t="str">
        <f t="shared" si="718"/>
        <v/>
      </c>
      <c r="AO95" s="47" t="str">
        <f t="shared" si="718"/>
        <v/>
      </c>
      <c r="AP95" s="47" t="str">
        <f t="shared" si="718"/>
        <v/>
      </c>
      <c r="AQ95" s="47" t="str">
        <f t="shared" si="718"/>
        <v/>
      </c>
      <c r="AR95" s="47" t="str">
        <f t="shared" si="718"/>
        <v/>
      </c>
      <c r="AS95" s="47" t="str">
        <f t="shared" si="718"/>
        <v/>
      </c>
      <c r="AT95" s="47" t="str">
        <f t="shared" si="718"/>
        <v/>
      </c>
      <c r="AU95" s="47" t="str">
        <f t="shared" si="718"/>
        <v/>
      </c>
      <c r="AV95" s="47" t="str">
        <f t="shared" si="718"/>
        <v/>
      </c>
      <c r="AW95" s="47" t="str">
        <f t="shared" si="718"/>
        <v/>
      </c>
      <c r="AX95" s="47" t="str">
        <f t="shared" si="718"/>
        <v/>
      </c>
      <c r="AY95" s="47" t="str">
        <f t="shared" si="718"/>
        <v/>
      </c>
      <c r="AZ95" s="47" t="str">
        <f t="shared" si="718"/>
        <v/>
      </c>
      <c r="BA95" s="47" t="str">
        <f t="shared" si="718"/>
        <v/>
      </c>
      <c r="BB95" s="47" t="str">
        <f t="shared" si="718"/>
        <v/>
      </c>
      <c r="BC95" s="47" t="str">
        <f t="shared" si="718"/>
        <v/>
      </c>
      <c r="BD95" s="47" t="str">
        <f t="shared" si="718"/>
        <v/>
      </c>
      <c r="BE95" s="47" t="str">
        <f t="shared" si="718"/>
        <v/>
      </c>
      <c r="BF95" s="47" t="str">
        <f t="shared" si="718"/>
        <v/>
      </c>
      <c r="BG95" s="47" t="str">
        <f t="shared" si="718"/>
        <v/>
      </c>
      <c r="BH95" s="47" t="str">
        <f t="shared" si="718"/>
        <v/>
      </c>
      <c r="BI95" s="47" t="str">
        <f t="shared" si="718"/>
        <v/>
      </c>
      <c r="BJ95" s="47" t="str">
        <f t="shared" si="718"/>
        <v/>
      </c>
      <c r="BK95" s="47" t="str">
        <f t="shared" si="718"/>
        <v/>
      </c>
      <c r="BL95" s="47" t="str">
        <f t="shared" si="718"/>
        <v/>
      </c>
      <c r="BM95" s="47" t="str">
        <f t="shared" si="718"/>
        <v/>
      </c>
      <c r="BN95" s="47" t="str">
        <f t="shared" si="718"/>
        <v/>
      </c>
      <c r="BO95" s="47" t="str">
        <f t="shared" si="718"/>
        <v/>
      </c>
      <c r="BP95" s="47" t="str">
        <f t="shared" si="718"/>
        <v/>
      </c>
      <c r="BQ95" s="47" t="str">
        <f t="shared" si="718"/>
        <v/>
      </c>
      <c r="BR95" s="47" t="str">
        <f t="shared" si="718"/>
        <v/>
      </c>
      <c r="BS95" s="47" t="str">
        <f t="shared" si="718"/>
        <v/>
      </c>
      <c r="BT95" s="47" t="str">
        <f t="shared" si="718"/>
        <v/>
      </c>
      <c r="BU95" s="47" t="str">
        <f t="shared" si="718"/>
        <v/>
      </c>
      <c r="BV95" s="47" t="str">
        <f t="shared" si="718"/>
        <v/>
      </c>
      <c r="BW95" s="47" t="str">
        <f t="shared" si="718"/>
        <v/>
      </c>
      <c r="BX95" s="47" t="str">
        <f t="shared" si="718"/>
        <v/>
      </c>
      <c r="BY95" s="47" t="str">
        <f t="shared" si="718"/>
        <v/>
      </c>
      <c r="BZ95" s="47" t="str">
        <f t="shared" si="718"/>
        <v/>
      </c>
      <c r="CA95" s="47" t="str">
        <f t="shared" si="718"/>
        <v/>
      </c>
      <c r="CB95" s="47" t="str">
        <f t="shared" si="718"/>
        <v/>
      </c>
      <c r="CC95" s="47" t="str">
        <f t="shared" si="718"/>
        <v/>
      </c>
      <c r="CD95" s="47" t="str">
        <f t="shared" si="718"/>
        <v/>
      </c>
      <c r="CE95" s="47" t="str">
        <f t="shared" si="718"/>
        <v/>
      </c>
      <c r="CF95" s="47" t="str">
        <f t="shared" si="718"/>
        <v/>
      </c>
      <c r="CG95" s="47" t="str">
        <f t="shared" si="718"/>
        <v/>
      </c>
      <c r="CH95" s="47" t="str">
        <f t="shared" si="718"/>
        <v/>
      </c>
      <c r="CI95" s="47" t="str">
        <f t="shared" si="718"/>
        <v/>
      </c>
      <c r="CJ95" s="47" t="str">
        <f t="shared" si="716"/>
        <v/>
      </c>
      <c r="CK95" s="47" t="str">
        <f t="shared" si="716"/>
        <v/>
      </c>
      <c r="CL95" s="47" t="str">
        <f t="shared" si="716"/>
        <v/>
      </c>
      <c r="CM95" s="47" t="str">
        <f t="shared" si="716"/>
        <v/>
      </c>
      <c r="CN95" s="47" t="str">
        <f t="shared" si="716"/>
        <v/>
      </c>
      <c r="CO95" s="47" t="str">
        <f t="shared" si="716"/>
        <v/>
      </c>
      <c r="CP95" s="47" t="str">
        <f t="shared" si="716"/>
        <v/>
      </c>
      <c r="CQ95" s="47" t="str">
        <f t="shared" si="716"/>
        <v/>
      </c>
      <c r="CR95" s="47" t="str">
        <f t="shared" si="716"/>
        <v/>
      </c>
      <c r="CS95" s="47" t="str">
        <f t="shared" si="716"/>
        <v/>
      </c>
      <c r="CT95" s="47" t="str">
        <f t="shared" si="716"/>
        <v/>
      </c>
      <c r="CU95" s="47" t="str">
        <f t="shared" si="716"/>
        <v/>
      </c>
      <c r="CV95" s="47" t="str">
        <f t="shared" si="716"/>
        <v/>
      </c>
      <c r="CW95" s="47" t="str">
        <f t="shared" si="716"/>
        <v/>
      </c>
      <c r="CX95" s="47" t="str">
        <f t="shared" si="716"/>
        <v/>
      </c>
      <c r="CY95" s="47" t="str">
        <f t="shared" si="716"/>
        <v/>
      </c>
      <c r="CZ95" s="47" t="str">
        <f t="shared" si="716"/>
        <v/>
      </c>
      <c r="DA95" s="47" t="str">
        <f t="shared" si="716"/>
        <v/>
      </c>
      <c r="DB95" s="47" t="str">
        <f t="shared" si="716"/>
        <v/>
      </c>
      <c r="DC95" s="47" t="str">
        <f t="shared" si="716"/>
        <v/>
      </c>
      <c r="DD95" s="47" t="str">
        <f t="shared" si="716"/>
        <v/>
      </c>
      <c r="DE95" s="47" t="str">
        <f t="shared" si="716"/>
        <v/>
      </c>
      <c r="DF95" s="47" t="str">
        <f t="shared" si="716"/>
        <v/>
      </c>
      <c r="DG95" s="47" t="str">
        <f t="shared" si="716"/>
        <v/>
      </c>
      <c r="DH95" s="47" t="str">
        <f t="shared" si="716"/>
        <v/>
      </c>
      <c r="DI95" s="47" t="str">
        <f t="shared" si="716"/>
        <v/>
      </c>
      <c r="DJ95" s="47" t="str">
        <f t="shared" si="716"/>
        <v/>
      </c>
      <c r="DK95" s="47" t="str">
        <f t="shared" si="716"/>
        <v/>
      </c>
      <c r="DL95" s="47" t="str">
        <f t="shared" si="716"/>
        <v/>
      </c>
      <c r="DM95" s="47" t="str">
        <f t="shared" si="716"/>
        <v/>
      </c>
      <c r="DN95" s="47" t="str">
        <f t="shared" si="716"/>
        <v/>
      </c>
      <c r="DO95" s="47" t="str">
        <f t="shared" si="716"/>
        <v/>
      </c>
      <c r="DP95" s="47" t="str">
        <f t="shared" si="716"/>
        <v/>
      </c>
      <c r="DQ95" s="47" t="str">
        <f t="shared" si="716"/>
        <v/>
      </c>
      <c r="DR95" s="47" t="str">
        <f t="shared" si="716"/>
        <v/>
      </c>
      <c r="DS95" s="179" t="str">
        <f t="shared" si="690"/>
        <v/>
      </c>
      <c r="DT95" s="47" t="str">
        <f t="shared" si="691"/>
        <v/>
      </c>
      <c r="DU95" s="47" t="str">
        <f t="shared" si="719"/>
        <v/>
      </c>
      <c r="DV95" s="47" t="str">
        <f t="shared" si="719"/>
        <v/>
      </c>
      <c r="DW95" s="47" t="str">
        <f t="shared" si="719"/>
        <v/>
      </c>
      <c r="DX95" s="47" t="str">
        <f t="shared" si="719"/>
        <v/>
      </c>
      <c r="DY95" s="47" t="str">
        <f t="shared" si="719"/>
        <v/>
      </c>
      <c r="DZ95" s="47" t="str">
        <f t="shared" si="719"/>
        <v/>
      </c>
      <c r="EA95" s="47" t="str">
        <f t="shared" si="719"/>
        <v/>
      </c>
      <c r="EB95" s="47" t="str">
        <f t="shared" si="719"/>
        <v/>
      </c>
      <c r="EC95" s="47" t="str">
        <f t="shared" si="719"/>
        <v/>
      </c>
      <c r="ED95" s="47" t="str">
        <f t="shared" si="719"/>
        <v/>
      </c>
      <c r="EE95" s="47" t="str">
        <f t="shared" si="719"/>
        <v/>
      </c>
      <c r="EF95" s="47" t="str">
        <f t="shared" si="719"/>
        <v/>
      </c>
      <c r="EG95" s="47" t="str">
        <f t="shared" si="719"/>
        <v/>
      </c>
      <c r="EH95" s="47" t="str">
        <f t="shared" si="719"/>
        <v/>
      </c>
      <c r="EI95" s="47" t="str">
        <f t="shared" si="719"/>
        <v/>
      </c>
      <c r="EJ95" s="47" t="str">
        <f t="shared" si="719"/>
        <v/>
      </c>
      <c r="EK95" s="47" t="str">
        <f t="shared" si="719"/>
        <v/>
      </c>
      <c r="EL95" s="47" t="str">
        <f t="shared" si="719"/>
        <v/>
      </c>
      <c r="EM95" s="47" t="str">
        <f t="shared" si="719"/>
        <v/>
      </c>
      <c r="EN95" s="47" t="str">
        <f t="shared" si="719"/>
        <v/>
      </c>
      <c r="EO95" s="47" t="str">
        <f t="shared" si="719"/>
        <v/>
      </c>
      <c r="EP95" s="47" t="str">
        <f t="shared" si="719"/>
        <v/>
      </c>
      <c r="EQ95" s="47" t="str">
        <f t="shared" si="719"/>
        <v/>
      </c>
      <c r="ER95" s="47" t="str">
        <f t="shared" si="719"/>
        <v/>
      </c>
      <c r="ES95" s="47" t="str">
        <f t="shared" si="719"/>
        <v/>
      </c>
      <c r="ET95" s="47" t="str">
        <f t="shared" si="719"/>
        <v/>
      </c>
      <c r="EU95" s="47" t="str">
        <f t="shared" si="719"/>
        <v/>
      </c>
      <c r="EV95" s="47" t="str">
        <f t="shared" si="719"/>
        <v/>
      </c>
      <c r="EW95" s="47" t="str">
        <f t="shared" si="719"/>
        <v/>
      </c>
      <c r="EX95" s="47" t="str">
        <f t="shared" si="719"/>
        <v/>
      </c>
      <c r="EY95" s="47" t="str">
        <f t="shared" si="719"/>
        <v/>
      </c>
      <c r="EZ95" s="47" t="str">
        <f t="shared" si="719"/>
        <v/>
      </c>
      <c r="FA95" s="47" t="str">
        <f t="shared" si="719"/>
        <v/>
      </c>
      <c r="FB95" s="47" t="str">
        <f t="shared" si="719"/>
        <v/>
      </c>
      <c r="FC95" s="47" t="str">
        <f t="shared" si="719"/>
        <v/>
      </c>
      <c r="FD95" s="47" t="str">
        <f t="shared" si="719"/>
        <v/>
      </c>
      <c r="FE95" s="47" t="str">
        <f t="shared" si="719"/>
        <v/>
      </c>
      <c r="FF95" s="47" t="str">
        <f t="shared" si="719"/>
        <v/>
      </c>
      <c r="FG95" s="47" t="str">
        <f t="shared" si="719"/>
        <v/>
      </c>
      <c r="FH95" s="47" t="str">
        <f t="shared" si="719"/>
        <v/>
      </c>
      <c r="FI95" s="47" t="str">
        <f t="shared" si="719"/>
        <v/>
      </c>
      <c r="FJ95" s="47" t="str">
        <f t="shared" si="719"/>
        <v/>
      </c>
      <c r="FK95" s="47" t="str">
        <f t="shared" si="719"/>
        <v/>
      </c>
      <c r="FL95" s="47" t="str">
        <f t="shared" si="719"/>
        <v/>
      </c>
      <c r="FM95" s="47" t="str">
        <f t="shared" si="719"/>
        <v/>
      </c>
      <c r="FN95" s="47" t="str">
        <f t="shared" si="719"/>
        <v/>
      </c>
      <c r="FO95" s="47" t="str">
        <f t="shared" si="719"/>
        <v/>
      </c>
      <c r="FP95" s="47" t="str">
        <f t="shared" si="719"/>
        <v/>
      </c>
      <c r="FQ95" s="47" t="str">
        <f t="shared" si="719"/>
        <v/>
      </c>
      <c r="FR95" s="47" t="str">
        <f t="shared" si="719"/>
        <v/>
      </c>
      <c r="FS95" s="47" t="str">
        <f t="shared" si="719"/>
        <v/>
      </c>
      <c r="FT95" s="47" t="str">
        <f t="shared" si="719"/>
        <v/>
      </c>
      <c r="FU95" s="47" t="str">
        <f t="shared" si="719"/>
        <v/>
      </c>
      <c r="FV95" s="47" t="str">
        <f t="shared" si="719"/>
        <v/>
      </c>
      <c r="FW95" s="47" t="str">
        <f t="shared" si="719"/>
        <v/>
      </c>
      <c r="FX95" s="47" t="str">
        <f t="shared" si="719"/>
        <v/>
      </c>
      <c r="FY95" s="47" t="str">
        <f t="shared" si="719"/>
        <v/>
      </c>
      <c r="FZ95" s="47" t="str">
        <f t="shared" si="719"/>
        <v/>
      </c>
      <c r="GA95" s="47" t="str">
        <f t="shared" si="719"/>
        <v/>
      </c>
      <c r="GB95" s="47" t="str">
        <f t="shared" si="719"/>
        <v/>
      </c>
      <c r="GC95" s="47" t="str">
        <f t="shared" si="719"/>
        <v/>
      </c>
      <c r="GD95" s="47" t="str">
        <f t="shared" si="719"/>
        <v/>
      </c>
      <c r="GE95" s="47" t="str">
        <f t="shared" si="719"/>
        <v/>
      </c>
      <c r="GF95" s="47" t="str">
        <f t="shared" si="719"/>
        <v/>
      </c>
      <c r="GG95" s="47" t="str">
        <f t="shared" si="717"/>
        <v/>
      </c>
      <c r="GH95" s="47" t="str">
        <f t="shared" si="717"/>
        <v/>
      </c>
      <c r="GI95" s="47" t="str">
        <f t="shared" si="717"/>
        <v/>
      </c>
      <c r="GJ95" s="47" t="str">
        <f t="shared" si="717"/>
        <v/>
      </c>
      <c r="GK95" s="47" t="str">
        <f t="shared" si="717"/>
        <v/>
      </c>
      <c r="GL95" s="47" t="str">
        <f t="shared" si="717"/>
        <v/>
      </c>
      <c r="GM95" s="47" t="str">
        <f t="shared" si="717"/>
        <v/>
      </c>
      <c r="GN95" s="47" t="str">
        <f t="shared" si="717"/>
        <v/>
      </c>
      <c r="GO95" s="47" t="str">
        <f t="shared" si="717"/>
        <v/>
      </c>
      <c r="GP95" s="47" t="str">
        <f t="shared" si="717"/>
        <v/>
      </c>
      <c r="GQ95" s="47" t="str">
        <f t="shared" si="717"/>
        <v/>
      </c>
      <c r="GR95" s="47" t="str">
        <f t="shared" si="717"/>
        <v/>
      </c>
      <c r="GS95" s="47" t="str">
        <f t="shared" si="717"/>
        <v/>
      </c>
      <c r="GT95" s="47" t="str">
        <f t="shared" si="717"/>
        <v/>
      </c>
      <c r="GU95" s="47" t="str">
        <f t="shared" si="717"/>
        <v/>
      </c>
      <c r="GV95" s="47" t="str">
        <f t="shared" si="717"/>
        <v/>
      </c>
      <c r="GW95" s="47" t="str">
        <f t="shared" si="717"/>
        <v/>
      </c>
      <c r="GX95" s="47" t="str">
        <f t="shared" si="717"/>
        <v/>
      </c>
      <c r="GY95" s="47" t="str">
        <f t="shared" si="717"/>
        <v/>
      </c>
      <c r="GZ95" s="47" t="str">
        <f t="shared" si="717"/>
        <v/>
      </c>
      <c r="HA95" s="47" t="str">
        <f t="shared" si="717"/>
        <v/>
      </c>
      <c r="HB95" s="47" t="str">
        <f t="shared" si="717"/>
        <v/>
      </c>
      <c r="HC95" s="47" t="str">
        <f t="shared" si="717"/>
        <v/>
      </c>
      <c r="HD95" s="47" t="str">
        <f t="shared" si="717"/>
        <v/>
      </c>
      <c r="HE95" s="47" t="str">
        <f t="shared" si="717"/>
        <v/>
      </c>
      <c r="HF95" s="47" t="str">
        <f t="shared" si="717"/>
        <v/>
      </c>
      <c r="HG95" s="47" t="str">
        <f t="shared" si="717"/>
        <v/>
      </c>
      <c r="HH95" s="47" t="str">
        <f t="shared" si="717"/>
        <v/>
      </c>
      <c r="HI95" s="47" t="str">
        <f t="shared" si="717"/>
        <v/>
      </c>
      <c r="HJ95" s="47" t="str">
        <f t="shared" si="717"/>
        <v/>
      </c>
      <c r="HK95" s="47" t="str">
        <f t="shared" si="717"/>
        <v/>
      </c>
      <c r="HL95" s="47" t="str">
        <f t="shared" si="717"/>
        <v/>
      </c>
      <c r="HM95" s="47" t="str">
        <f t="shared" si="717"/>
        <v/>
      </c>
      <c r="HN95" s="47" t="str">
        <f t="shared" si="717"/>
        <v/>
      </c>
      <c r="HO95" s="47" t="str">
        <f t="shared" si="717"/>
        <v/>
      </c>
      <c r="HP95" s="165" t="e">
        <f t="shared" si="483"/>
        <v>#N/A</v>
      </c>
      <c r="HQ95" s="165" t="e">
        <f t="shared" si="484"/>
        <v>#N/A</v>
      </c>
      <c r="HR95" s="165" t="e">
        <f t="shared" si="485"/>
        <v>#N/A</v>
      </c>
      <c r="HS95" s="165" t="e">
        <f t="shared" si="486"/>
        <v>#N/A</v>
      </c>
      <c r="HT95" s="165" t="e">
        <f t="shared" si="487"/>
        <v>#N/A</v>
      </c>
      <c r="HU95" s="165" t="e">
        <f t="shared" si="488"/>
        <v>#N/A</v>
      </c>
      <c r="HV95" s="165" t="e">
        <f t="shared" si="489"/>
        <v>#N/A</v>
      </c>
      <c r="HW95" s="165" t="e">
        <f t="shared" si="490"/>
        <v>#N/A</v>
      </c>
      <c r="HX95" s="165" t="e">
        <f t="shared" si="491"/>
        <v>#N/A</v>
      </c>
      <c r="HY95" s="165" t="e">
        <f t="shared" si="492"/>
        <v>#N/A</v>
      </c>
      <c r="HZ95" s="165" t="e">
        <f t="shared" si="493"/>
        <v>#N/A</v>
      </c>
      <c r="IA95" s="165" t="e">
        <f t="shared" si="494"/>
        <v>#N/A</v>
      </c>
      <c r="IB95" s="165" t="e">
        <f t="shared" si="495"/>
        <v>#N/A</v>
      </c>
      <c r="IC95" s="165" t="e">
        <f t="shared" si="496"/>
        <v>#N/A</v>
      </c>
      <c r="ID95" s="165" t="e">
        <f t="shared" si="497"/>
        <v>#N/A</v>
      </c>
      <c r="IE95" s="165" t="e">
        <f t="shared" si="498"/>
        <v>#N/A</v>
      </c>
      <c r="IF95" s="165" t="e">
        <f t="shared" si="499"/>
        <v>#N/A</v>
      </c>
      <c r="IG95" s="165" t="e">
        <f t="shared" si="500"/>
        <v>#N/A</v>
      </c>
      <c r="IH95" s="165" t="e">
        <f t="shared" si="501"/>
        <v>#N/A</v>
      </c>
      <c r="II95" s="165" t="e">
        <f t="shared" si="502"/>
        <v>#N/A</v>
      </c>
      <c r="IJ95" s="165" t="e">
        <f t="shared" si="503"/>
        <v>#N/A</v>
      </c>
      <c r="IK95" s="165" t="e">
        <f t="shared" si="504"/>
        <v>#N/A</v>
      </c>
      <c r="IL95" s="165" t="e">
        <f t="shared" si="505"/>
        <v>#N/A</v>
      </c>
      <c r="IM95" s="165" t="e">
        <f t="shared" si="506"/>
        <v>#N/A</v>
      </c>
      <c r="IN95" s="165" t="e">
        <f t="shared" si="507"/>
        <v>#N/A</v>
      </c>
      <c r="IO95" s="165" t="e">
        <f t="shared" si="508"/>
        <v>#N/A</v>
      </c>
      <c r="IP95" s="165" t="e">
        <f t="shared" si="509"/>
        <v>#N/A</v>
      </c>
      <c r="IQ95" s="165" t="e">
        <f t="shared" si="510"/>
        <v>#N/A</v>
      </c>
      <c r="IR95" s="165" t="e">
        <f t="shared" si="511"/>
        <v>#N/A</v>
      </c>
      <c r="IS95" s="165" t="e">
        <f t="shared" si="512"/>
        <v>#N/A</v>
      </c>
      <c r="IT95" s="165" t="e">
        <f t="shared" si="513"/>
        <v>#N/A</v>
      </c>
      <c r="IU95" s="165" t="e">
        <f t="shared" si="514"/>
        <v>#N/A</v>
      </c>
      <c r="IV95" s="165" t="e">
        <f t="shared" si="515"/>
        <v>#N/A</v>
      </c>
      <c r="IW95" s="165" t="e">
        <f t="shared" si="516"/>
        <v>#N/A</v>
      </c>
      <c r="IX95" s="165" t="e">
        <f t="shared" si="517"/>
        <v>#N/A</v>
      </c>
      <c r="IY95" s="165" t="e">
        <f t="shared" si="518"/>
        <v>#N/A</v>
      </c>
      <c r="IZ95" s="165" t="e">
        <f t="shared" si="519"/>
        <v>#N/A</v>
      </c>
      <c r="JA95" s="165" t="e">
        <f t="shared" si="520"/>
        <v>#N/A</v>
      </c>
      <c r="JB95" s="165" t="e">
        <f t="shared" si="521"/>
        <v>#N/A</v>
      </c>
      <c r="JC95" s="165" t="e">
        <f t="shared" si="522"/>
        <v>#N/A</v>
      </c>
      <c r="JD95" s="165" t="e">
        <f t="shared" si="523"/>
        <v>#N/A</v>
      </c>
      <c r="JE95" s="165" t="e">
        <f t="shared" si="524"/>
        <v>#N/A</v>
      </c>
      <c r="JF95" s="165" t="e">
        <f t="shared" si="525"/>
        <v>#N/A</v>
      </c>
      <c r="JG95" s="165" t="e">
        <f t="shared" si="526"/>
        <v>#N/A</v>
      </c>
      <c r="JH95" s="165" t="e">
        <f t="shared" si="527"/>
        <v>#N/A</v>
      </c>
      <c r="JI95" s="165" t="e">
        <f t="shared" si="528"/>
        <v>#N/A</v>
      </c>
      <c r="JJ95" s="165" t="e">
        <f t="shared" si="529"/>
        <v>#N/A</v>
      </c>
      <c r="JK95" s="165" t="e">
        <f t="shared" si="530"/>
        <v>#N/A</v>
      </c>
      <c r="JL95" s="165" t="e">
        <f t="shared" si="531"/>
        <v>#N/A</v>
      </c>
      <c r="JM95" s="165" t="e">
        <f t="shared" si="532"/>
        <v>#N/A</v>
      </c>
      <c r="JN95" s="165" t="e">
        <f t="shared" si="533"/>
        <v>#N/A</v>
      </c>
      <c r="JO95" s="165" t="e">
        <f t="shared" si="534"/>
        <v>#N/A</v>
      </c>
      <c r="JP95" s="165" t="e">
        <f t="shared" si="535"/>
        <v>#N/A</v>
      </c>
      <c r="JQ95" s="165" t="e">
        <f t="shared" si="536"/>
        <v>#N/A</v>
      </c>
      <c r="JR95" s="165" t="e">
        <f t="shared" si="537"/>
        <v>#N/A</v>
      </c>
      <c r="JS95" s="165" t="e">
        <f t="shared" si="538"/>
        <v>#N/A</v>
      </c>
      <c r="JT95" s="165" t="e">
        <f t="shared" si="539"/>
        <v>#N/A</v>
      </c>
      <c r="JU95" s="165" t="e">
        <f t="shared" si="540"/>
        <v>#N/A</v>
      </c>
      <c r="JV95" s="165" t="e">
        <f t="shared" si="541"/>
        <v>#N/A</v>
      </c>
      <c r="JW95" s="165" t="e">
        <f t="shared" si="542"/>
        <v>#N/A</v>
      </c>
      <c r="JX95" s="165" t="e">
        <f t="shared" si="543"/>
        <v>#N/A</v>
      </c>
      <c r="JY95" s="165" t="e">
        <f t="shared" si="544"/>
        <v>#N/A</v>
      </c>
      <c r="JZ95" s="165" t="e">
        <f t="shared" si="545"/>
        <v>#N/A</v>
      </c>
      <c r="KA95" s="165" t="e">
        <f t="shared" si="546"/>
        <v>#N/A</v>
      </c>
      <c r="KB95" s="165" t="e">
        <f t="shared" si="547"/>
        <v>#N/A</v>
      </c>
      <c r="KC95" s="165" t="e">
        <f t="shared" si="548"/>
        <v>#N/A</v>
      </c>
      <c r="KD95" s="165" t="e">
        <f t="shared" si="549"/>
        <v>#N/A</v>
      </c>
      <c r="KE95" s="165" t="e">
        <f t="shared" si="550"/>
        <v>#N/A</v>
      </c>
      <c r="KF95" s="165" t="e">
        <f t="shared" si="551"/>
        <v>#N/A</v>
      </c>
      <c r="KG95" s="165" t="e">
        <f t="shared" si="552"/>
        <v>#N/A</v>
      </c>
      <c r="KH95" s="165" t="e">
        <f t="shared" si="553"/>
        <v>#N/A</v>
      </c>
      <c r="KI95" s="165" t="e">
        <f t="shared" si="554"/>
        <v>#N/A</v>
      </c>
      <c r="KJ95" s="165" t="e">
        <f t="shared" si="555"/>
        <v>#N/A</v>
      </c>
      <c r="KK95" s="165" t="e">
        <f t="shared" si="556"/>
        <v>#N/A</v>
      </c>
      <c r="KL95" s="165" t="e">
        <f t="shared" si="557"/>
        <v>#N/A</v>
      </c>
      <c r="KM95" s="165" t="e">
        <f t="shared" si="558"/>
        <v>#N/A</v>
      </c>
      <c r="KN95" s="165" t="e">
        <f t="shared" si="559"/>
        <v>#N/A</v>
      </c>
      <c r="KO95" s="165" t="e">
        <f t="shared" si="560"/>
        <v>#N/A</v>
      </c>
      <c r="KP95" s="165" t="e">
        <f t="shared" si="561"/>
        <v>#N/A</v>
      </c>
      <c r="KQ95" s="165" t="e">
        <f t="shared" si="562"/>
        <v>#N/A</v>
      </c>
      <c r="KR95" s="165" t="e">
        <f t="shared" si="563"/>
        <v>#N/A</v>
      </c>
      <c r="KS95" s="165" t="e">
        <f t="shared" si="564"/>
        <v>#N/A</v>
      </c>
      <c r="KT95" s="165" t="e">
        <f t="shared" si="565"/>
        <v>#N/A</v>
      </c>
      <c r="KU95" s="165" t="e">
        <f t="shared" si="566"/>
        <v>#N/A</v>
      </c>
      <c r="KV95" s="165" t="e">
        <f t="shared" si="567"/>
        <v>#N/A</v>
      </c>
      <c r="KW95" s="165" t="e">
        <f t="shared" si="568"/>
        <v>#N/A</v>
      </c>
      <c r="KX95" s="165" t="e">
        <f t="shared" si="569"/>
        <v>#N/A</v>
      </c>
      <c r="KY95" s="165" t="e">
        <f t="shared" si="570"/>
        <v>#N/A</v>
      </c>
      <c r="KZ95" s="165" t="e">
        <f t="shared" si="571"/>
        <v>#N/A</v>
      </c>
      <c r="LA95" s="165" t="e">
        <f t="shared" si="572"/>
        <v>#N/A</v>
      </c>
      <c r="LB95" s="165" t="e">
        <f t="shared" si="573"/>
        <v>#N/A</v>
      </c>
      <c r="LC95" s="165" t="e">
        <f t="shared" si="574"/>
        <v>#N/A</v>
      </c>
      <c r="LD95" s="165" t="e">
        <f t="shared" si="575"/>
        <v>#N/A</v>
      </c>
      <c r="LE95" s="165" t="e">
        <f t="shared" si="576"/>
        <v>#N/A</v>
      </c>
      <c r="LF95" s="165" t="e">
        <f t="shared" si="577"/>
        <v>#N/A</v>
      </c>
      <c r="LG95" s="165" t="e">
        <f t="shared" si="578"/>
        <v>#N/A</v>
      </c>
      <c r="LH95" s="165" t="e">
        <f t="shared" si="579"/>
        <v>#N/A</v>
      </c>
      <c r="LI95" s="165" t="e">
        <f t="shared" si="580"/>
        <v>#N/A</v>
      </c>
      <c r="LJ95" s="165" t="e">
        <f t="shared" si="581"/>
        <v>#N/A</v>
      </c>
      <c r="LK95" s="165" t="e">
        <f t="shared" si="582"/>
        <v>#N/A</v>
      </c>
      <c r="LL95" s="165" t="e">
        <f t="shared" si="583"/>
        <v>#N/A</v>
      </c>
      <c r="LM95" s="165" t="e">
        <f t="shared" si="584"/>
        <v>#N/A</v>
      </c>
      <c r="LN95" s="165" t="e">
        <f t="shared" si="585"/>
        <v>#N/A</v>
      </c>
      <c r="LO95" s="165" t="e">
        <f t="shared" si="586"/>
        <v>#N/A</v>
      </c>
      <c r="LP95" s="165" t="e">
        <f t="shared" si="587"/>
        <v>#N/A</v>
      </c>
      <c r="LQ95" s="165" t="e">
        <f t="shared" si="588"/>
        <v>#N/A</v>
      </c>
      <c r="LR95" s="165" t="e">
        <f t="shared" si="589"/>
        <v>#N/A</v>
      </c>
      <c r="LS95" s="165" t="e">
        <f t="shared" si="590"/>
        <v>#N/A</v>
      </c>
      <c r="LT95" s="165" t="e">
        <f t="shared" si="591"/>
        <v>#N/A</v>
      </c>
      <c r="LU95" s="165" t="e">
        <f t="shared" si="592"/>
        <v>#N/A</v>
      </c>
      <c r="LV95" s="165" t="e">
        <f t="shared" si="593"/>
        <v>#N/A</v>
      </c>
      <c r="LW95" s="165" t="e">
        <f t="shared" si="594"/>
        <v>#N/A</v>
      </c>
      <c r="LX95" s="165" t="e">
        <f t="shared" si="595"/>
        <v>#N/A</v>
      </c>
      <c r="LY95" s="165" t="e">
        <f t="shared" si="596"/>
        <v>#N/A</v>
      </c>
      <c r="LZ95" s="165" t="e">
        <f t="shared" si="597"/>
        <v>#N/A</v>
      </c>
      <c r="MA95" s="165" t="e">
        <f t="shared" si="598"/>
        <v>#N/A</v>
      </c>
      <c r="MB95" s="165" t="e">
        <f t="shared" si="599"/>
        <v>#N/A</v>
      </c>
      <c r="MC95" s="165" t="e">
        <f t="shared" si="600"/>
        <v>#N/A</v>
      </c>
      <c r="MD95" s="165" t="e">
        <f t="shared" si="601"/>
        <v>#N/A</v>
      </c>
      <c r="ME95" s="165" t="e">
        <f t="shared" si="602"/>
        <v>#N/A</v>
      </c>
      <c r="MF95" s="165" t="e">
        <f t="shared" si="603"/>
        <v>#N/A</v>
      </c>
      <c r="MG95" s="165" t="e">
        <f t="shared" si="604"/>
        <v>#N/A</v>
      </c>
      <c r="MH95" s="165" t="e">
        <f t="shared" si="605"/>
        <v>#N/A</v>
      </c>
      <c r="MI95" s="165" t="e">
        <f t="shared" si="606"/>
        <v>#N/A</v>
      </c>
      <c r="MJ95" s="165" t="e">
        <f t="shared" si="607"/>
        <v>#N/A</v>
      </c>
      <c r="MK95" s="165" t="e">
        <f t="shared" si="608"/>
        <v>#N/A</v>
      </c>
      <c r="ML95" s="165" t="e">
        <f t="shared" si="609"/>
        <v>#N/A</v>
      </c>
      <c r="MM95" s="165" t="e">
        <f t="shared" si="610"/>
        <v>#N/A</v>
      </c>
      <c r="MN95" s="165" t="e">
        <f t="shared" si="611"/>
        <v>#N/A</v>
      </c>
      <c r="MO95" s="165" t="e">
        <f t="shared" si="612"/>
        <v>#N/A</v>
      </c>
      <c r="MP95" s="165" t="e">
        <f t="shared" si="613"/>
        <v>#N/A</v>
      </c>
      <c r="MQ95" s="165" t="e">
        <f t="shared" si="614"/>
        <v>#N/A</v>
      </c>
      <c r="MR95" s="165" t="e">
        <f t="shared" si="615"/>
        <v>#N/A</v>
      </c>
      <c r="MS95" s="165" t="e">
        <f t="shared" si="616"/>
        <v>#N/A</v>
      </c>
      <c r="MT95" s="165" t="e">
        <f t="shared" si="617"/>
        <v>#N/A</v>
      </c>
      <c r="MU95" s="165" t="e">
        <f t="shared" si="618"/>
        <v>#N/A</v>
      </c>
      <c r="MV95" s="165" t="e">
        <f t="shared" si="619"/>
        <v>#N/A</v>
      </c>
      <c r="MW95" s="165" t="e">
        <f t="shared" si="620"/>
        <v>#N/A</v>
      </c>
      <c r="MX95" s="165" t="e">
        <f t="shared" si="621"/>
        <v>#N/A</v>
      </c>
      <c r="MY95" s="165" t="e">
        <f t="shared" si="622"/>
        <v>#N/A</v>
      </c>
      <c r="MZ95" s="165" t="e">
        <f t="shared" si="623"/>
        <v>#N/A</v>
      </c>
      <c r="NA95" s="165" t="e">
        <f t="shared" si="624"/>
        <v>#N/A</v>
      </c>
      <c r="NB95" s="165" t="e">
        <f t="shared" si="625"/>
        <v>#N/A</v>
      </c>
      <c r="NC95" s="165" t="e">
        <f t="shared" si="626"/>
        <v>#N/A</v>
      </c>
      <c r="ND95" s="165" t="e">
        <f t="shared" si="627"/>
        <v>#N/A</v>
      </c>
      <c r="NE95" s="165" t="e">
        <f t="shared" si="628"/>
        <v>#N/A</v>
      </c>
      <c r="NF95" s="165" t="e">
        <f t="shared" si="629"/>
        <v>#N/A</v>
      </c>
      <c r="NG95" s="165" t="e">
        <f t="shared" si="630"/>
        <v>#N/A</v>
      </c>
      <c r="NH95" s="165" t="e">
        <f t="shared" si="631"/>
        <v>#N/A</v>
      </c>
      <c r="NI95" s="165" t="e">
        <f t="shared" si="632"/>
        <v>#N/A</v>
      </c>
      <c r="NJ95" s="165" t="e">
        <f t="shared" si="633"/>
        <v>#N/A</v>
      </c>
      <c r="NK95" s="165" t="e">
        <f t="shared" si="634"/>
        <v>#N/A</v>
      </c>
      <c r="NL95" s="165" t="e">
        <f t="shared" si="635"/>
        <v>#N/A</v>
      </c>
      <c r="NM95" s="165" t="e">
        <f t="shared" si="636"/>
        <v>#N/A</v>
      </c>
      <c r="NN95" s="165" t="e">
        <f t="shared" si="637"/>
        <v>#N/A</v>
      </c>
      <c r="NO95" s="165" t="e">
        <f t="shared" si="638"/>
        <v>#N/A</v>
      </c>
      <c r="NP95" s="165" t="e">
        <f t="shared" si="639"/>
        <v>#N/A</v>
      </c>
      <c r="NQ95" s="165" t="e">
        <f t="shared" si="640"/>
        <v>#N/A</v>
      </c>
      <c r="NR95" s="165" t="e">
        <f t="shared" si="641"/>
        <v>#N/A</v>
      </c>
      <c r="NS95" s="165" t="e">
        <f t="shared" si="642"/>
        <v>#N/A</v>
      </c>
      <c r="NT95" s="165" t="e">
        <f t="shared" si="643"/>
        <v>#N/A</v>
      </c>
      <c r="NU95" s="165" t="e">
        <f t="shared" si="644"/>
        <v>#N/A</v>
      </c>
      <c r="NV95" s="165" t="e">
        <f t="shared" si="645"/>
        <v>#N/A</v>
      </c>
      <c r="NW95" s="165" t="e">
        <f t="shared" si="646"/>
        <v>#N/A</v>
      </c>
      <c r="NX95" s="165" t="e">
        <f t="shared" si="647"/>
        <v>#N/A</v>
      </c>
      <c r="NY95" s="165" t="e">
        <f t="shared" si="648"/>
        <v>#N/A</v>
      </c>
      <c r="NZ95" s="165" t="e">
        <f t="shared" si="649"/>
        <v>#N/A</v>
      </c>
      <c r="OA95" s="165" t="e">
        <f t="shared" si="650"/>
        <v>#N/A</v>
      </c>
      <c r="OB95" s="165" t="e">
        <f t="shared" si="651"/>
        <v>#N/A</v>
      </c>
      <c r="OC95" s="165" t="e">
        <f t="shared" si="652"/>
        <v>#N/A</v>
      </c>
      <c r="OD95" s="165" t="e">
        <f t="shared" si="653"/>
        <v>#N/A</v>
      </c>
      <c r="OE95" s="165" t="e">
        <f t="shared" si="654"/>
        <v>#N/A</v>
      </c>
      <c r="OF95" s="165" t="e">
        <f t="shared" si="655"/>
        <v>#N/A</v>
      </c>
      <c r="OG95" s="165" t="e">
        <f t="shared" si="656"/>
        <v>#N/A</v>
      </c>
      <c r="OH95" s="165" t="e">
        <f t="shared" si="657"/>
        <v>#N/A</v>
      </c>
      <c r="OI95" s="165" t="e">
        <f t="shared" si="658"/>
        <v>#N/A</v>
      </c>
      <c r="OJ95" s="165" t="e">
        <f t="shared" si="659"/>
        <v>#N/A</v>
      </c>
      <c r="OK95" s="165" t="e">
        <f t="shared" si="660"/>
        <v>#N/A</v>
      </c>
      <c r="OL95" s="165" t="e">
        <f t="shared" si="661"/>
        <v>#N/A</v>
      </c>
      <c r="OM95" s="165" t="e">
        <f t="shared" si="662"/>
        <v>#N/A</v>
      </c>
      <c r="ON95" s="165" t="e">
        <f t="shared" si="663"/>
        <v>#N/A</v>
      </c>
      <c r="OO95" s="165" t="e">
        <f t="shared" si="664"/>
        <v>#N/A</v>
      </c>
      <c r="OP95" s="165" t="e">
        <f t="shared" si="665"/>
        <v>#N/A</v>
      </c>
      <c r="OQ95" s="165" t="e">
        <f t="shared" si="666"/>
        <v>#N/A</v>
      </c>
      <c r="OR95" s="165" t="e">
        <f t="shared" si="667"/>
        <v>#N/A</v>
      </c>
      <c r="OS95" s="165" t="e">
        <f t="shared" si="668"/>
        <v>#N/A</v>
      </c>
      <c r="OT95" s="165" t="e">
        <f t="shared" si="669"/>
        <v>#N/A</v>
      </c>
      <c r="OU95" s="165" t="e">
        <f t="shared" si="670"/>
        <v>#N/A</v>
      </c>
      <c r="OV95" s="165" t="e">
        <f t="shared" si="671"/>
        <v>#N/A</v>
      </c>
      <c r="OW95" s="165" t="e">
        <f t="shared" si="672"/>
        <v>#N/A</v>
      </c>
      <c r="OX95" s="165" t="e">
        <f t="shared" si="673"/>
        <v>#N/A</v>
      </c>
      <c r="OY95" s="165" t="e">
        <f t="shared" si="674"/>
        <v>#N/A</v>
      </c>
      <c r="OZ95" s="165" t="e">
        <f t="shared" si="675"/>
        <v>#N/A</v>
      </c>
      <c r="PA95" s="165" t="e">
        <f t="shared" si="676"/>
        <v>#N/A</v>
      </c>
      <c r="PB95" s="165" t="e">
        <f t="shared" si="677"/>
        <v>#N/A</v>
      </c>
      <c r="PC95" s="165" t="e">
        <f t="shared" si="678"/>
        <v>#N/A</v>
      </c>
      <c r="PD95" s="165" t="e">
        <f t="shared" si="679"/>
        <v>#N/A</v>
      </c>
      <c r="PE95" s="165" t="e">
        <f t="shared" si="680"/>
        <v>#N/A</v>
      </c>
      <c r="PF95" s="165" t="e">
        <f t="shared" si="681"/>
        <v>#N/A</v>
      </c>
      <c r="PG95" s="165" t="e">
        <f t="shared" si="682"/>
        <v>#N/A</v>
      </c>
      <c r="PH95" s="165" t="e">
        <f t="shared" si="683"/>
        <v>#N/A</v>
      </c>
    </row>
    <row r="96" spans="1:424" hidden="1" x14ac:dyDescent="0.45">
      <c r="A96" s="4">
        <v>93</v>
      </c>
      <c r="B96" s="92" t="str">
        <f t="shared" si="684"/>
        <v/>
      </c>
      <c r="C96" s="91"/>
      <c r="D96" s="92" t="str">
        <f t="shared" si="685"/>
        <v/>
      </c>
      <c r="E96" s="120" t="str">
        <f t="shared" si="480"/>
        <v/>
      </c>
      <c r="F96" s="120" t="str">
        <f t="shared" si="481"/>
        <v/>
      </c>
      <c r="G96" s="71" t="str">
        <f t="shared" si="686"/>
        <v/>
      </c>
      <c r="H96" s="23"/>
      <c r="I96" s="55"/>
      <c r="J96" s="298"/>
      <c r="K96" s="72" t="str">
        <f>IF(AND(B96&gt;0,C96&gt;0,D96&gt;0),IF(ISBLANK(J96),IF(ISBLANK(H96),"",(D96-B96)*VLOOKUP(H96,VLookups!$A$4:$B$13,2,FALSE)),J96),"")</f>
        <v/>
      </c>
      <c r="L96" s="73" t="str">
        <f t="shared" si="482"/>
        <v/>
      </c>
      <c r="M96" s="91"/>
      <c r="N96" s="265" t="str">
        <f>IF(AND(M96&gt;0,C96&gt;0,NOT(K96="")),ABS(VLOOKUP($M$1,VLookups!$A$43:$B$44,2,FALSE)-_xlfn.NORM.DIST(M96,G96,K96,TRUE)),"")</f>
        <v/>
      </c>
      <c r="O96" s="90" t="str">
        <f>IF(AND($B96&gt;0,$C96&gt;0,$D96&gt;0,NOT(ISBLANK($H96))),_xlfn.NORM.INV(ABS(VLOOKUP($M$1,VLookups!$A$43:$B$44,2,FALSE)-O$3),$G96,$K96),"")</f>
        <v/>
      </c>
      <c r="P96" s="89" t="str">
        <f>IF(AND($B96&gt;0,$C96&gt;0,$D96&gt;0,NOT(ISBLANK($H96))),_xlfn.NORM.INV(ABS(VLOOKUP($M$1,VLookups!$A$43:$B$44,2,FALSE)-P$3),$G96,$K96),"")</f>
        <v/>
      </c>
      <c r="Q96" s="90" t="str">
        <f>IF(AND($B96&gt;0,$C96&gt;0,$D96&gt;0,NOT(ISBLANK($H96))),_xlfn.NORM.INV(ABS(VLOOKUP($M$1,VLookups!$A$43:$B$44,2,FALSE)-Q$3),$G96,$K96),"")</f>
        <v/>
      </c>
      <c r="R96" s="89" t="str">
        <f>IF(AND($B96&gt;0,$C96&gt;0,$D96&gt;0,NOT(ISBLANK($H96))),_xlfn.NORM.INV(ABS(VLOOKUP($M$1,VLookups!$A$43:$B$44,2,FALSE)-R$3),$G96,$K96),"")</f>
        <v/>
      </c>
      <c r="S96" s="90" t="str">
        <f>IF(AND($B96&gt;0,$C96&gt;0,$D96&gt;0,NOT(ISBLANK($H96))),_xlfn.NORM.INV(ABS(VLOOKUP($M$1,VLookups!$A$43:$B$44,2,FALSE)-S$3),$G96,$K96),"")</f>
        <v/>
      </c>
      <c r="T96" s="89" t="str">
        <f>IF(AND($B96&gt;0,$C96&gt;0,$D96&gt;0,NOT(ISBLANK($H96))),_xlfn.NORM.INV(ABS(VLOOKUP($M$1,VLookups!$A$43:$B$44,2,FALSE)-T$3),$G96,$K96),"")</f>
        <v/>
      </c>
      <c r="U96" s="5"/>
      <c r="V96" s="164" t="str">
        <f t="shared" si="687"/>
        <v/>
      </c>
      <c r="W96" s="47" t="str">
        <f t="shared" si="688"/>
        <v/>
      </c>
      <c r="X96" s="47" t="str">
        <f t="shared" si="718"/>
        <v/>
      </c>
      <c r="Y96" s="47" t="str">
        <f t="shared" si="718"/>
        <v/>
      </c>
      <c r="Z96" s="47" t="str">
        <f t="shared" si="718"/>
        <v/>
      </c>
      <c r="AA96" s="47" t="str">
        <f t="shared" si="718"/>
        <v/>
      </c>
      <c r="AB96" s="47" t="str">
        <f t="shared" si="718"/>
        <v/>
      </c>
      <c r="AC96" s="47" t="str">
        <f t="shared" si="718"/>
        <v/>
      </c>
      <c r="AD96" s="47" t="str">
        <f t="shared" si="718"/>
        <v/>
      </c>
      <c r="AE96" s="47" t="str">
        <f t="shared" si="718"/>
        <v/>
      </c>
      <c r="AF96" s="47" t="str">
        <f t="shared" si="718"/>
        <v/>
      </c>
      <c r="AG96" s="47" t="str">
        <f t="shared" si="718"/>
        <v/>
      </c>
      <c r="AH96" s="47" t="str">
        <f t="shared" si="718"/>
        <v/>
      </c>
      <c r="AI96" s="47" t="str">
        <f t="shared" si="718"/>
        <v/>
      </c>
      <c r="AJ96" s="47" t="str">
        <f t="shared" si="718"/>
        <v/>
      </c>
      <c r="AK96" s="47" t="str">
        <f t="shared" si="718"/>
        <v/>
      </c>
      <c r="AL96" s="47" t="str">
        <f t="shared" si="718"/>
        <v/>
      </c>
      <c r="AM96" s="47" t="str">
        <f t="shared" si="718"/>
        <v/>
      </c>
      <c r="AN96" s="47" t="str">
        <f t="shared" si="718"/>
        <v/>
      </c>
      <c r="AO96" s="47" t="str">
        <f t="shared" si="718"/>
        <v/>
      </c>
      <c r="AP96" s="47" t="str">
        <f t="shared" si="718"/>
        <v/>
      </c>
      <c r="AQ96" s="47" t="str">
        <f t="shared" si="718"/>
        <v/>
      </c>
      <c r="AR96" s="47" t="str">
        <f t="shared" si="718"/>
        <v/>
      </c>
      <c r="AS96" s="47" t="str">
        <f t="shared" si="718"/>
        <v/>
      </c>
      <c r="AT96" s="47" t="str">
        <f t="shared" si="718"/>
        <v/>
      </c>
      <c r="AU96" s="47" t="str">
        <f t="shared" si="718"/>
        <v/>
      </c>
      <c r="AV96" s="47" t="str">
        <f t="shared" si="718"/>
        <v/>
      </c>
      <c r="AW96" s="47" t="str">
        <f t="shared" si="718"/>
        <v/>
      </c>
      <c r="AX96" s="47" t="str">
        <f t="shared" si="718"/>
        <v/>
      </c>
      <c r="AY96" s="47" t="str">
        <f t="shared" si="718"/>
        <v/>
      </c>
      <c r="AZ96" s="47" t="str">
        <f t="shared" si="718"/>
        <v/>
      </c>
      <c r="BA96" s="47" t="str">
        <f t="shared" si="718"/>
        <v/>
      </c>
      <c r="BB96" s="47" t="str">
        <f t="shared" si="718"/>
        <v/>
      </c>
      <c r="BC96" s="47" t="str">
        <f t="shared" si="718"/>
        <v/>
      </c>
      <c r="BD96" s="47" t="str">
        <f t="shared" si="718"/>
        <v/>
      </c>
      <c r="BE96" s="47" t="str">
        <f t="shared" si="718"/>
        <v/>
      </c>
      <c r="BF96" s="47" t="str">
        <f t="shared" si="718"/>
        <v/>
      </c>
      <c r="BG96" s="47" t="str">
        <f t="shared" si="718"/>
        <v/>
      </c>
      <c r="BH96" s="47" t="str">
        <f t="shared" si="718"/>
        <v/>
      </c>
      <c r="BI96" s="47" t="str">
        <f t="shared" si="718"/>
        <v/>
      </c>
      <c r="BJ96" s="47" t="str">
        <f t="shared" si="718"/>
        <v/>
      </c>
      <c r="BK96" s="47" t="str">
        <f t="shared" si="718"/>
        <v/>
      </c>
      <c r="BL96" s="47" t="str">
        <f t="shared" si="718"/>
        <v/>
      </c>
      <c r="BM96" s="47" t="str">
        <f t="shared" si="718"/>
        <v/>
      </c>
      <c r="BN96" s="47" t="str">
        <f t="shared" si="718"/>
        <v/>
      </c>
      <c r="BO96" s="47" t="str">
        <f t="shared" si="718"/>
        <v/>
      </c>
      <c r="BP96" s="47" t="str">
        <f t="shared" si="718"/>
        <v/>
      </c>
      <c r="BQ96" s="47" t="str">
        <f t="shared" si="718"/>
        <v/>
      </c>
      <c r="BR96" s="47" t="str">
        <f t="shared" si="718"/>
        <v/>
      </c>
      <c r="BS96" s="47" t="str">
        <f t="shared" si="718"/>
        <v/>
      </c>
      <c r="BT96" s="47" t="str">
        <f t="shared" si="718"/>
        <v/>
      </c>
      <c r="BU96" s="47" t="str">
        <f t="shared" si="718"/>
        <v/>
      </c>
      <c r="BV96" s="47" t="str">
        <f t="shared" si="718"/>
        <v/>
      </c>
      <c r="BW96" s="47" t="str">
        <f t="shared" si="718"/>
        <v/>
      </c>
      <c r="BX96" s="47" t="str">
        <f t="shared" si="718"/>
        <v/>
      </c>
      <c r="BY96" s="47" t="str">
        <f t="shared" si="718"/>
        <v/>
      </c>
      <c r="BZ96" s="47" t="str">
        <f t="shared" si="718"/>
        <v/>
      </c>
      <c r="CA96" s="47" t="str">
        <f t="shared" si="718"/>
        <v/>
      </c>
      <c r="CB96" s="47" t="str">
        <f t="shared" si="718"/>
        <v/>
      </c>
      <c r="CC96" s="47" t="str">
        <f t="shared" si="718"/>
        <v/>
      </c>
      <c r="CD96" s="47" t="str">
        <f t="shared" si="718"/>
        <v/>
      </c>
      <c r="CE96" s="47" t="str">
        <f t="shared" si="718"/>
        <v/>
      </c>
      <c r="CF96" s="47" t="str">
        <f t="shared" si="718"/>
        <v/>
      </c>
      <c r="CG96" s="47" t="str">
        <f t="shared" si="718"/>
        <v/>
      </c>
      <c r="CH96" s="47" t="str">
        <f t="shared" si="718"/>
        <v/>
      </c>
      <c r="CI96" s="47" t="str">
        <f t="shared" si="718"/>
        <v/>
      </c>
      <c r="CJ96" s="47" t="str">
        <f t="shared" si="716"/>
        <v/>
      </c>
      <c r="CK96" s="47" t="str">
        <f t="shared" si="716"/>
        <v/>
      </c>
      <c r="CL96" s="47" t="str">
        <f t="shared" si="716"/>
        <v/>
      </c>
      <c r="CM96" s="47" t="str">
        <f t="shared" si="716"/>
        <v/>
      </c>
      <c r="CN96" s="47" t="str">
        <f t="shared" si="716"/>
        <v/>
      </c>
      <c r="CO96" s="47" t="str">
        <f t="shared" si="716"/>
        <v/>
      </c>
      <c r="CP96" s="47" t="str">
        <f t="shared" si="716"/>
        <v/>
      </c>
      <c r="CQ96" s="47" t="str">
        <f t="shared" si="716"/>
        <v/>
      </c>
      <c r="CR96" s="47" t="str">
        <f t="shared" si="716"/>
        <v/>
      </c>
      <c r="CS96" s="47" t="str">
        <f t="shared" si="716"/>
        <v/>
      </c>
      <c r="CT96" s="47" t="str">
        <f t="shared" si="716"/>
        <v/>
      </c>
      <c r="CU96" s="47" t="str">
        <f t="shared" si="716"/>
        <v/>
      </c>
      <c r="CV96" s="47" t="str">
        <f t="shared" si="716"/>
        <v/>
      </c>
      <c r="CW96" s="47" t="str">
        <f t="shared" si="716"/>
        <v/>
      </c>
      <c r="CX96" s="47" t="str">
        <f t="shared" si="716"/>
        <v/>
      </c>
      <c r="CY96" s="47" t="str">
        <f t="shared" si="716"/>
        <v/>
      </c>
      <c r="CZ96" s="47" t="str">
        <f t="shared" si="716"/>
        <v/>
      </c>
      <c r="DA96" s="47" t="str">
        <f t="shared" si="716"/>
        <v/>
      </c>
      <c r="DB96" s="47" t="str">
        <f t="shared" si="716"/>
        <v/>
      </c>
      <c r="DC96" s="47" t="str">
        <f t="shared" si="716"/>
        <v/>
      </c>
      <c r="DD96" s="47" t="str">
        <f t="shared" si="716"/>
        <v/>
      </c>
      <c r="DE96" s="47" t="str">
        <f t="shared" si="716"/>
        <v/>
      </c>
      <c r="DF96" s="47" t="str">
        <f t="shared" si="716"/>
        <v/>
      </c>
      <c r="DG96" s="47" t="str">
        <f t="shared" si="716"/>
        <v/>
      </c>
      <c r="DH96" s="47" t="str">
        <f t="shared" si="716"/>
        <v/>
      </c>
      <c r="DI96" s="47" t="str">
        <f t="shared" si="716"/>
        <v/>
      </c>
      <c r="DJ96" s="47" t="str">
        <f t="shared" si="716"/>
        <v/>
      </c>
      <c r="DK96" s="47" t="str">
        <f t="shared" si="716"/>
        <v/>
      </c>
      <c r="DL96" s="47" t="str">
        <f t="shared" si="716"/>
        <v/>
      </c>
      <c r="DM96" s="47" t="str">
        <f t="shared" si="716"/>
        <v/>
      </c>
      <c r="DN96" s="47" t="str">
        <f t="shared" si="716"/>
        <v/>
      </c>
      <c r="DO96" s="47" t="str">
        <f t="shared" si="716"/>
        <v/>
      </c>
      <c r="DP96" s="47" t="str">
        <f t="shared" si="716"/>
        <v/>
      </c>
      <c r="DQ96" s="47" t="str">
        <f t="shared" si="716"/>
        <v/>
      </c>
      <c r="DR96" s="47" t="str">
        <f t="shared" si="716"/>
        <v/>
      </c>
      <c r="DS96" s="179" t="str">
        <f t="shared" si="690"/>
        <v/>
      </c>
      <c r="DT96" s="47" t="str">
        <f t="shared" si="691"/>
        <v/>
      </c>
      <c r="DU96" s="47" t="str">
        <f t="shared" si="719"/>
        <v/>
      </c>
      <c r="DV96" s="47" t="str">
        <f t="shared" si="719"/>
        <v/>
      </c>
      <c r="DW96" s="47" t="str">
        <f t="shared" si="719"/>
        <v/>
      </c>
      <c r="DX96" s="47" t="str">
        <f t="shared" si="719"/>
        <v/>
      </c>
      <c r="DY96" s="47" t="str">
        <f t="shared" si="719"/>
        <v/>
      </c>
      <c r="DZ96" s="47" t="str">
        <f t="shared" si="719"/>
        <v/>
      </c>
      <c r="EA96" s="47" t="str">
        <f t="shared" si="719"/>
        <v/>
      </c>
      <c r="EB96" s="47" t="str">
        <f t="shared" si="719"/>
        <v/>
      </c>
      <c r="EC96" s="47" t="str">
        <f t="shared" si="719"/>
        <v/>
      </c>
      <c r="ED96" s="47" t="str">
        <f t="shared" si="719"/>
        <v/>
      </c>
      <c r="EE96" s="47" t="str">
        <f t="shared" si="719"/>
        <v/>
      </c>
      <c r="EF96" s="47" t="str">
        <f t="shared" si="719"/>
        <v/>
      </c>
      <c r="EG96" s="47" t="str">
        <f t="shared" si="719"/>
        <v/>
      </c>
      <c r="EH96" s="47" t="str">
        <f t="shared" si="719"/>
        <v/>
      </c>
      <c r="EI96" s="47" t="str">
        <f t="shared" si="719"/>
        <v/>
      </c>
      <c r="EJ96" s="47" t="str">
        <f t="shared" si="719"/>
        <v/>
      </c>
      <c r="EK96" s="47" t="str">
        <f t="shared" si="719"/>
        <v/>
      </c>
      <c r="EL96" s="47" t="str">
        <f t="shared" si="719"/>
        <v/>
      </c>
      <c r="EM96" s="47" t="str">
        <f t="shared" si="719"/>
        <v/>
      </c>
      <c r="EN96" s="47" t="str">
        <f t="shared" si="719"/>
        <v/>
      </c>
      <c r="EO96" s="47" t="str">
        <f t="shared" si="719"/>
        <v/>
      </c>
      <c r="EP96" s="47" t="str">
        <f t="shared" si="719"/>
        <v/>
      </c>
      <c r="EQ96" s="47" t="str">
        <f t="shared" si="719"/>
        <v/>
      </c>
      <c r="ER96" s="47" t="str">
        <f t="shared" si="719"/>
        <v/>
      </c>
      <c r="ES96" s="47" t="str">
        <f t="shared" si="719"/>
        <v/>
      </c>
      <c r="ET96" s="47" t="str">
        <f t="shared" si="719"/>
        <v/>
      </c>
      <c r="EU96" s="47" t="str">
        <f t="shared" si="719"/>
        <v/>
      </c>
      <c r="EV96" s="47" t="str">
        <f t="shared" si="719"/>
        <v/>
      </c>
      <c r="EW96" s="47" t="str">
        <f t="shared" si="719"/>
        <v/>
      </c>
      <c r="EX96" s="47" t="str">
        <f t="shared" si="719"/>
        <v/>
      </c>
      <c r="EY96" s="47" t="str">
        <f t="shared" si="719"/>
        <v/>
      </c>
      <c r="EZ96" s="47" t="str">
        <f t="shared" si="719"/>
        <v/>
      </c>
      <c r="FA96" s="47" t="str">
        <f t="shared" si="719"/>
        <v/>
      </c>
      <c r="FB96" s="47" t="str">
        <f t="shared" si="719"/>
        <v/>
      </c>
      <c r="FC96" s="47" t="str">
        <f t="shared" si="719"/>
        <v/>
      </c>
      <c r="FD96" s="47" t="str">
        <f t="shared" si="719"/>
        <v/>
      </c>
      <c r="FE96" s="47" t="str">
        <f t="shared" si="719"/>
        <v/>
      </c>
      <c r="FF96" s="47" t="str">
        <f t="shared" si="719"/>
        <v/>
      </c>
      <c r="FG96" s="47" t="str">
        <f t="shared" si="719"/>
        <v/>
      </c>
      <c r="FH96" s="47" t="str">
        <f t="shared" si="719"/>
        <v/>
      </c>
      <c r="FI96" s="47" t="str">
        <f t="shared" si="719"/>
        <v/>
      </c>
      <c r="FJ96" s="47" t="str">
        <f t="shared" si="719"/>
        <v/>
      </c>
      <c r="FK96" s="47" t="str">
        <f t="shared" si="719"/>
        <v/>
      </c>
      <c r="FL96" s="47" t="str">
        <f t="shared" si="719"/>
        <v/>
      </c>
      <c r="FM96" s="47" t="str">
        <f t="shared" si="719"/>
        <v/>
      </c>
      <c r="FN96" s="47" t="str">
        <f t="shared" si="719"/>
        <v/>
      </c>
      <c r="FO96" s="47" t="str">
        <f t="shared" si="719"/>
        <v/>
      </c>
      <c r="FP96" s="47" t="str">
        <f t="shared" si="719"/>
        <v/>
      </c>
      <c r="FQ96" s="47" t="str">
        <f t="shared" si="719"/>
        <v/>
      </c>
      <c r="FR96" s="47" t="str">
        <f t="shared" si="719"/>
        <v/>
      </c>
      <c r="FS96" s="47" t="str">
        <f t="shared" si="719"/>
        <v/>
      </c>
      <c r="FT96" s="47" t="str">
        <f t="shared" si="719"/>
        <v/>
      </c>
      <c r="FU96" s="47" t="str">
        <f t="shared" si="719"/>
        <v/>
      </c>
      <c r="FV96" s="47" t="str">
        <f t="shared" si="719"/>
        <v/>
      </c>
      <c r="FW96" s="47" t="str">
        <f t="shared" si="719"/>
        <v/>
      </c>
      <c r="FX96" s="47" t="str">
        <f t="shared" si="719"/>
        <v/>
      </c>
      <c r="FY96" s="47" t="str">
        <f t="shared" si="719"/>
        <v/>
      </c>
      <c r="FZ96" s="47" t="str">
        <f t="shared" si="719"/>
        <v/>
      </c>
      <c r="GA96" s="47" t="str">
        <f t="shared" si="719"/>
        <v/>
      </c>
      <c r="GB96" s="47" t="str">
        <f t="shared" si="719"/>
        <v/>
      </c>
      <c r="GC96" s="47" t="str">
        <f t="shared" si="719"/>
        <v/>
      </c>
      <c r="GD96" s="47" t="str">
        <f t="shared" si="719"/>
        <v/>
      </c>
      <c r="GE96" s="47" t="str">
        <f t="shared" si="719"/>
        <v/>
      </c>
      <c r="GF96" s="47" t="str">
        <f t="shared" si="719"/>
        <v/>
      </c>
      <c r="GG96" s="47" t="str">
        <f t="shared" si="717"/>
        <v/>
      </c>
      <c r="GH96" s="47" t="str">
        <f t="shared" si="717"/>
        <v/>
      </c>
      <c r="GI96" s="47" t="str">
        <f t="shared" si="717"/>
        <v/>
      </c>
      <c r="GJ96" s="47" t="str">
        <f t="shared" si="717"/>
        <v/>
      </c>
      <c r="GK96" s="47" t="str">
        <f t="shared" si="717"/>
        <v/>
      </c>
      <c r="GL96" s="47" t="str">
        <f t="shared" si="717"/>
        <v/>
      </c>
      <c r="GM96" s="47" t="str">
        <f t="shared" si="717"/>
        <v/>
      </c>
      <c r="GN96" s="47" t="str">
        <f t="shared" si="717"/>
        <v/>
      </c>
      <c r="GO96" s="47" t="str">
        <f t="shared" si="717"/>
        <v/>
      </c>
      <c r="GP96" s="47" t="str">
        <f t="shared" si="717"/>
        <v/>
      </c>
      <c r="GQ96" s="47" t="str">
        <f t="shared" si="717"/>
        <v/>
      </c>
      <c r="GR96" s="47" t="str">
        <f t="shared" si="717"/>
        <v/>
      </c>
      <c r="GS96" s="47" t="str">
        <f t="shared" si="717"/>
        <v/>
      </c>
      <c r="GT96" s="47" t="str">
        <f t="shared" si="717"/>
        <v/>
      </c>
      <c r="GU96" s="47" t="str">
        <f t="shared" si="717"/>
        <v/>
      </c>
      <c r="GV96" s="47" t="str">
        <f t="shared" si="717"/>
        <v/>
      </c>
      <c r="GW96" s="47" t="str">
        <f t="shared" si="717"/>
        <v/>
      </c>
      <c r="GX96" s="47" t="str">
        <f t="shared" si="717"/>
        <v/>
      </c>
      <c r="GY96" s="47" t="str">
        <f t="shared" si="717"/>
        <v/>
      </c>
      <c r="GZ96" s="47" t="str">
        <f t="shared" si="717"/>
        <v/>
      </c>
      <c r="HA96" s="47" t="str">
        <f t="shared" si="717"/>
        <v/>
      </c>
      <c r="HB96" s="47" t="str">
        <f t="shared" si="717"/>
        <v/>
      </c>
      <c r="HC96" s="47" t="str">
        <f t="shared" si="717"/>
        <v/>
      </c>
      <c r="HD96" s="47" t="str">
        <f t="shared" si="717"/>
        <v/>
      </c>
      <c r="HE96" s="47" t="str">
        <f t="shared" si="717"/>
        <v/>
      </c>
      <c r="HF96" s="47" t="str">
        <f t="shared" si="717"/>
        <v/>
      </c>
      <c r="HG96" s="47" t="str">
        <f t="shared" si="717"/>
        <v/>
      </c>
      <c r="HH96" s="47" t="str">
        <f t="shared" si="717"/>
        <v/>
      </c>
      <c r="HI96" s="47" t="str">
        <f t="shared" si="717"/>
        <v/>
      </c>
      <c r="HJ96" s="47" t="str">
        <f t="shared" si="717"/>
        <v/>
      </c>
      <c r="HK96" s="47" t="str">
        <f t="shared" si="717"/>
        <v/>
      </c>
      <c r="HL96" s="47" t="str">
        <f t="shared" si="717"/>
        <v/>
      </c>
      <c r="HM96" s="47" t="str">
        <f t="shared" si="717"/>
        <v/>
      </c>
      <c r="HN96" s="47" t="str">
        <f t="shared" si="717"/>
        <v/>
      </c>
      <c r="HO96" s="47" t="str">
        <f t="shared" si="717"/>
        <v/>
      </c>
      <c r="HP96" s="165" t="e">
        <f t="shared" si="483"/>
        <v>#N/A</v>
      </c>
      <c r="HQ96" s="165" t="e">
        <f t="shared" si="484"/>
        <v>#N/A</v>
      </c>
      <c r="HR96" s="165" t="e">
        <f t="shared" si="485"/>
        <v>#N/A</v>
      </c>
      <c r="HS96" s="165" t="e">
        <f t="shared" si="486"/>
        <v>#N/A</v>
      </c>
      <c r="HT96" s="165" t="e">
        <f t="shared" si="487"/>
        <v>#N/A</v>
      </c>
      <c r="HU96" s="165" t="e">
        <f t="shared" si="488"/>
        <v>#N/A</v>
      </c>
      <c r="HV96" s="165" t="e">
        <f t="shared" si="489"/>
        <v>#N/A</v>
      </c>
      <c r="HW96" s="165" t="e">
        <f t="shared" si="490"/>
        <v>#N/A</v>
      </c>
      <c r="HX96" s="165" t="e">
        <f t="shared" si="491"/>
        <v>#N/A</v>
      </c>
      <c r="HY96" s="165" t="e">
        <f t="shared" si="492"/>
        <v>#N/A</v>
      </c>
      <c r="HZ96" s="165" t="e">
        <f t="shared" si="493"/>
        <v>#N/A</v>
      </c>
      <c r="IA96" s="165" t="e">
        <f t="shared" si="494"/>
        <v>#N/A</v>
      </c>
      <c r="IB96" s="165" t="e">
        <f t="shared" si="495"/>
        <v>#N/A</v>
      </c>
      <c r="IC96" s="165" t="e">
        <f t="shared" si="496"/>
        <v>#N/A</v>
      </c>
      <c r="ID96" s="165" t="e">
        <f t="shared" si="497"/>
        <v>#N/A</v>
      </c>
      <c r="IE96" s="165" t="e">
        <f t="shared" si="498"/>
        <v>#N/A</v>
      </c>
      <c r="IF96" s="165" t="e">
        <f t="shared" si="499"/>
        <v>#N/A</v>
      </c>
      <c r="IG96" s="165" t="e">
        <f t="shared" si="500"/>
        <v>#N/A</v>
      </c>
      <c r="IH96" s="165" t="e">
        <f t="shared" si="501"/>
        <v>#N/A</v>
      </c>
      <c r="II96" s="165" t="e">
        <f t="shared" si="502"/>
        <v>#N/A</v>
      </c>
      <c r="IJ96" s="165" t="e">
        <f t="shared" si="503"/>
        <v>#N/A</v>
      </c>
      <c r="IK96" s="165" t="e">
        <f t="shared" si="504"/>
        <v>#N/A</v>
      </c>
      <c r="IL96" s="165" t="e">
        <f t="shared" si="505"/>
        <v>#N/A</v>
      </c>
      <c r="IM96" s="165" t="e">
        <f t="shared" si="506"/>
        <v>#N/A</v>
      </c>
      <c r="IN96" s="165" t="e">
        <f t="shared" si="507"/>
        <v>#N/A</v>
      </c>
      <c r="IO96" s="165" t="e">
        <f t="shared" si="508"/>
        <v>#N/A</v>
      </c>
      <c r="IP96" s="165" t="e">
        <f t="shared" si="509"/>
        <v>#N/A</v>
      </c>
      <c r="IQ96" s="165" t="e">
        <f t="shared" si="510"/>
        <v>#N/A</v>
      </c>
      <c r="IR96" s="165" t="e">
        <f t="shared" si="511"/>
        <v>#N/A</v>
      </c>
      <c r="IS96" s="165" t="e">
        <f t="shared" si="512"/>
        <v>#N/A</v>
      </c>
      <c r="IT96" s="165" t="e">
        <f t="shared" si="513"/>
        <v>#N/A</v>
      </c>
      <c r="IU96" s="165" t="e">
        <f t="shared" si="514"/>
        <v>#N/A</v>
      </c>
      <c r="IV96" s="165" t="e">
        <f t="shared" si="515"/>
        <v>#N/A</v>
      </c>
      <c r="IW96" s="165" t="e">
        <f t="shared" si="516"/>
        <v>#N/A</v>
      </c>
      <c r="IX96" s="165" t="e">
        <f t="shared" si="517"/>
        <v>#N/A</v>
      </c>
      <c r="IY96" s="165" t="e">
        <f t="shared" si="518"/>
        <v>#N/A</v>
      </c>
      <c r="IZ96" s="165" t="e">
        <f t="shared" si="519"/>
        <v>#N/A</v>
      </c>
      <c r="JA96" s="165" t="e">
        <f t="shared" si="520"/>
        <v>#N/A</v>
      </c>
      <c r="JB96" s="165" t="e">
        <f t="shared" si="521"/>
        <v>#N/A</v>
      </c>
      <c r="JC96" s="165" t="e">
        <f t="shared" si="522"/>
        <v>#N/A</v>
      </c>
      <c r="JD96" s="165" t="e">
        <f t="shared" si="523"/>
        <v>#N/A</v>
      </c>
      <c r="JE96" s="165" t="e">
        <f t="shared" si="524"/>
        <v>#N/A</v>
      </c>
      <c r="JF96" s="165" t="e">
        <f t="shared" si="525"/>
        <v>#N/A</v>
      </c>
      <c r="JG96" s="165" t="e">
        <f t="shared" si="526"/>
        <v>#N/A</v>
      </c>
      <c r="JH96" s="165" t="e">
        <f t="shared" si="527"/>
        <v>#N/A</v>
      </c>
      <c r="JI96" s="165" t="e">
        <f t="shared" si="528"/>
        <v>#N/A</v>
      </c>
      <c r="JJ96" s="165" t="e">
        <f t="shared" si="529"/>
        <v>#N/A</v>
      </c>
      <c r="JK96" s="165" t="e">
        <f t="shared" si="530"/>
        <v>#N/A</v>
      </c>
      <c r="JL96" s="165" t="e">
        <f t="shared" si="531"/>
        <v>#N/A</v>
      </c>
      <c r="JM96" s="165" t="e">
        <f t="shared" si="532"/>
        <v>#N/A</v>
      </c>
      <c r="JN96" s="165" t="e">
        <f t="shared" si="533"/>
        <v>#N/A</v>
      </c>
      <c r="JO96" s="165" t="e">
        <f t="shared" si="534"/>
        <v>#N/A</v>
      </c>
      <c r="JP96" s="165" t="e">
        <f t="shared" si="535"/>
        <v>#N/A</v>
      </c>
      <c r="JQ96" s="165" t="e">
        <f t="shared" si="536"/>
        <v>#N/A</v>
      </c>
      <c r="JR96" s="165" t="e">
        <f t="shared" si="537"/>
        <v>#N/A</v>
      </c>
      <c r="JS96" s="165" t="e">
        <f t="shared" si="538"/>
        <v>#N/A</v>
      </c>
      <c r="JT96" s="165" t="e">
        <f t="shared" si="539"/>
        <v>#N/A</v>
      </c>
      <c r="JU96" s="165" t="e">
        <f t="shared" si="540"/>
        <v>#N/A</v>
      </c>
      <c r="JV96" s="165" t="e">
        <f t="shared" si="541"/>
        <v>#N/A</v>
      </c>
      <c r="JW96" s="165" t="e">
        <f t="shared" si="542"/>
        <v>#N/A</v>
      </c>
      <c r="JX96" s="165" t="e">
        <f t="shared" si="543"/>
        <v>#N/A</v>
      </c>
      <c r="JY96" s="165" t="e">
        <f t="shared" si="544"/>
        <v>#N/A</v>
      </c>
      <c r="JZ96" s="165" t="e">
        <f t="shared" si="545"/>
        <v>#N/A</v>
      </c>
      <c r="KA96" s="165" t="e">
        <f t="shared" si="546"/>
        <v>#N/A</v>
      </c>
      <c r="KB96" s="165" t="e">
        <f t="shared" si="547"/>
        <v>#N/A</v>
      </c>
      <c r="KC96" s="165" t="e">
        <f t="shared" si="548"/>
        <v>#N/A</v>
      </c>
      <c r="KD96" s="165" t="e">
        <f t="shared" si="549"/>
        <v>#N/A</v>
      </c>
      <c r="KE96" s="165" t="e">
        <f t="shared" si="550"/>
        <v>#N/A</v>
      </c>
      <c r="KF96" s="165" t="e">
        <f t="shared" si="551"/>
        <v>#N/A</v>
      </c>
      <c r="KG96" s="165" t="e">
        <f t="shared" si="552"/>
        <v>#N/A</v>
      </c>
      <c r="KH96" s="165" t="e">
        <f t="shared" si="553"/>
        <v>#N/A</v>
      </c>
      <c r="KI96" s="165" t="e">
        <f t="shared" si="554"/>
        <v>#N/A</v>
      </c>
      <c r="KJ96" s="165" t="e">
        <f t="shared" si="555"/>
        <v>#N/A</v>
      </c>
      <c r="KK96" s="165" t="e">
        <f t="shared" si="556"/>
        <v>#N/A</v>
      </c>
      <c r="KL96" s="165" t="e">
        <f t="shared" si="557"/>
        <v>#N/A</v>
      </c>
      <c r="KM96" s="165" t="e">
        <f t="shared" si="558"/>
        <v>#N/A</v>
      </c>
      <c r="KN96" s="165" t="e">
        <f t="shared" si="559"/>
        <v>#N/A</v>
      </c>
      <c r="KO96" s="165" t="e">
        <f t="shared" si="560"/>
        <v>#N/A</v>
      </c>
      <c r="KP96" s="165" t="e">
        <f t="shared" si="561"/>
        <v>#N/A</v>
      </c>
      <c r="KQ96" s="165" t="e">
        <f t="shared" si="562"/>
        <v>#N/A</v>
      </c>
      <c r="KR96" s="165" t="e">
        <f t="shared" si="563"/>
        <v>#N/A</v>
      </c>
      <c r="KS96" s="165" t="e">
        <f t="shared" si="564"/>
        <v>#N/A</v>
      </c>
      <c r="KT96" s="165" t="e">
        <f t="shared" si="565"/>
        <v>#N/A</v>
      </c>
      <c r="KU96" s="165" t="e">
        <f t="shared" si="566"/>
        <v>#N/A</v>
      </c>
      <c r="KV96" s="165" t="e">
        <f t="shared" si="567"/>
        <v>#N/A</v>
      </c>
      <c r="KW96" s="165" t="e">
        <f t="shared" si="568"/>
        <v>#N/A</v>
      </c>
      <c r="KX96" s="165" t="e">
        <f t="shared" si="569"/>
        <v>#N/A</v>
      </c>
      <c r="KY96" s="165" t="e">
        <f t="shared" si="570"/>
        <v>#N/A</v>
      </c>
      <c r="KZ96" s="165" t="e">
        <f t="shared" si="571"/>
        <v>#N/A</v>
      </c>
      <c r="LA96" s="165" t="e">
        <f t="shared" si="572"/>
        <v>#N/A</v>
      </c>
      <c r="LB96" s="165" t="e">
        <f t="shared" si="573"/>
        <v>#N/A</v>
      </c>
      <c r="LC96" s="165" t="e">
        <f t="shared" si="574"/>
        <v>#N/A</v>
      </c>
      <c r="LD96" s="165" t="e">
        <f t="shared" si="575"/>
        <v>#N/A</v>
      </c>
      <c r="LE96" s="165" t="e">
        <f t="shared" si="576"/>
        <v>#N/A</v>
      </c>
      <c r="LF96" s="165" t="e">
        <f t="shared" si="577"/>
        <v>#N/A</v>
      </c>
      <c r="LG96" s="165" t="e">
        <f t="shared" si="578"/>
        <v>#N/A</v>
      </c>
      <c r="LH96" s="165" t="e">
        <f t="shared" si="579"/>
        <v>#N/A</v>
      </c>
      <c r="LI96" s="165" t="e">
        <f t="shared" si="580"/>
        <v>#N/A</v>
      </c>
      <c r="LJ96" s="165" t="e">
        <f t="shared" si="581"/>
        <v>#N/A</v>
      </c>
      <c r="LK96" s="165" t="e">
        <f t="shared" si="582"/>
        <v>#N/A</v>
      </c>
      <c r="LL96" s="165" t="e">
        <f t="shared" si="583"/>
        <v>#N/A</v>
      </c>
      <c r="LM96" s="165" t="e">
        <f t="shared" si="584"/>
        <v>#N/A</v>
      </c>
      <c r="LN96" s="165" t="e">
        <f t="shared" si="585"/>
        <v>#N/A</v>
      </c>
      <c r="LO96" s="165" t="e">
        <f t="shared" si="586"/>
        <v>#N/A</v>
      </c>
      <c r="LP96" s="165" t="e">
        <f t="shared" si="587"/>
        <v>#N/A</v>
      </c>
      <c r="LQ96" s="165" t="e">
        <f t="shared" si="588"/>
        <v>#N/A</v>
      </c>
      <c r="LR96" s="165" t="e">
        <f t="shared" si="589"/>
        <v>#N/A</v>
      </c>
      <c r="LS96" s="165" t="e">
        <f t="shared" si="590"/>
        <v>#N/A</v>
      </c>
      <c r="LT96" s="165" t="e">
        <f t="shared" si="591"/>
        <v>#N/A</v>
      </c>
      <c r="LU96" s="165" t="e">
        <f t="shared" si="592"/>
        <v>#N/A</v>
      </c>
      <c r="LV96" s="165" t="e">
        <f t="shared" si="593"/>
        <v>#N/A</v>
      </c>
      <c r="LW96" s="165" t="e">
        <f t="shared" si="594"/>
        <v>#N/A</v>
      </c>
      <c r="LX96" s="165" t="e">
        <f t="shared" si="595"/>
        <v>#N/A</v>
      </c>
      <c r="LY96" s="165" t="e">
        <f t="shared" si="596"/>
        <v>#N/A</v>
      </c>
      <c r="LZ96" s="165" t="e">
        <f t="shared" si="597"/>
        <v>#N/A</v>
      </c>
      <c r="MA96" s="165" t="e">
        <f t="shared" si="598"/>
        <v>#N/A</v>
      </c>
      <c r="MB96" s="165" t="e">
        <f t="shared" si="599"/>
        <v>#N/A</v>
      </c>
      <c r="MC96" s="165" t="e">
        <f t="shared" si="600"/>
        <v>#N/A</v>
      </c>
      <c r="MD96" s="165" t="e">
        <f t="shared" si="601"/>
        <v>#N/A</v>
      </c>
      <c r="ME96" s="165" t="e">
        <f t="shared" si="602"/>
        <v>#N/A</v>
      </c>
      <c r="MF96" s="165" t="e">
        <f t="shared" si="603"/>
        <v>#N/A</v>
      </c>
      <c r="MG96" s="165" t="e">
        <f t="shared" si="604"/>
        <v>#N/A</v>
      </c>
      <c r="MH96" s="165" t="e">
        <f t="shared" si="605"/>
        <v>#N/A</v>
      </c>
      <c r="MI96" s="165" t="e">
        <f t="shared" si="606"/>
        <v>#N/A</v>
      </c>
      <c r="MJ96" s="165" t="e">
        <f t="shared" si="607"/>
        <v>#N/A</v>
      </c>
      <c r="MK96" s="165" t="e">
        <f t="shared" si="608"/>
        <v>#N/A</v>
      </c>
      <c r="ML96" s="165" t="e">
        <f t="shared" si="609"/>
        <v>#N/A</v>
      </c>
      <c r="MM96" s="165" t="e">
        <f t="shared" si="610"/>
        <v>#N/A</v>
      </c>
      <c r="MN96" s="165" t="e">
        <f t="shared" si="611"/>
        <v>#N/A</v>
      </c>
      <c r="MO96" s="165" t="e">
        <f t="shared" si="612"/>
        <v>#N/A</v>
      </c>
      <c r="MP96" s="165" t="e">
        <f t="shared" si="613"/>
        <v>#N/A</v>
      </c>
      <c r="MQ96" s="165" t="e">
        <f t="shared" si="614"/>
        <v>#N/A</v>
      </c>
      <c r="MR96" s="165" t="e">
        <f t="shared" si="615"/>
        <v>#N/A</v>
      </c>
      <c r="MS96" s="165" t="e">
        <f t="shared" si="616"/>
        <v>#N/A</v>
      </c>
      <c r="MT96" s="165" t="e">
        <f t="shared" si="617"/>
        <v>#N/A</v>
      </c>
      <c r="MU96" s="165" t="e">
        <f t="shared" si="618"/>
        <v>#N/A</v>
      </c>
      <c r="MV96" s="165" t="e">
        <f t="shared" si="619"/>
        <v>#N/A</v>
      </c>
      <c r="MW96" s="165" t="e">
        <f t="shared" si="620"/>
        <v>#N/A</v>
      </c>
      <c r="MX96" s="165" t="e">
        <f t="shared" si="621"/>
        <v>#N/A</v>
      </c>
      <c r="MY96" s="165" t="e">
        <f t="shared" si="622"/>
        <v>#N/A</v>
      </c>
      <c r="MZ96" s="165" t="e">
        <f t="shared" si="623"/>
        <v>#N/A</v>
      </c>
      <c r="NA96" s="165" t="e">
        <f t="shared" si="624"/>
        <v>#N/A</v>
      </c>
      <c r="NB96" s="165" t="e">
        <f t="shared" si="625"/>
        <v>#N/A</v>
      </c>
      <c r="NC96" s="165" t="e">
        <f t="shared" si="626"/>
        <v>#N/A</v>
      </c>
      <c r="ND96" s="165" t="e">
        <f t="shared" si="627"/>
        <v>#N/A</v>
      </c>
      <c r="NE96" s="165" t="e">
        <f t="shared" si="628"/>
        <v>#N/A</v>
      </c>
      <c r="NF96" s="165" t="e">
        <f t="shared" si="629"/>
        <v>#N/A</v>
      </c>
      <c r="NG96" s="165" t="e">
        <f t="shared" si="630"/>
        <v>#N/A</v>
      </c>
      <c r="NH96" s="165" t="e">
        <f t="shared" si="631"/>
        <v>#N/A</v>
      </c>
      <c r="NI96" s="165" t="e">
        <f t="shared" si="632"/>
        <v>#N/A</v>
      </c>
      <c r="NJ96" s="165" t="e">
        <f t="shared" si="633"/>
        <v>#N/A</v>
      </c>
      <c r="NK96" s="165" t="e">
        <f t="shared" si="634"/>
        <v>#N/A</v>
      </c>
      <c r="NL96" s="165" t="e">
        <f t="shared" si="635"/>
        <v>#N/A</v>
      </c>
      <c r="NM96" s="165" t="e">
        <f t="shared" si="636"/>
        <v>#N/A</v>
      </c>
      <c r="NN96" s="165" t="e">
        <f t="shared" si="637"/>
        <v>#N/A</v>
      </c>
      <c r="NO96" s="165" t="e">
        <f t="shared" si="638"/>
        <v>#N/A</v>
      </c>
      <c r="NP96" s="165" t="e">
        <f t="shared" si="639"/>
        <v>#N/A</v>
      </c>
      <c r="NQ96" s="165" t="e">
        <f t="shared" si="640"/>
        <v>#N/A</v>
      </c>
      <c r="NR96" s="165" t="e">
        <f t="shared" si="641"/>
        <v>#N/A</v>
      </c>
      <c r="NS96" s="165" t="e">
        <f t="shared" si="642"/>
        <v>#N/A</v>
      </c>
      <c r="NT96" s="165" t="e">
        <f t="shared" si="643"/>
        <v>#N/A</v>
      </c>
      <c r="NU96" s="165" t="e">
        <f t="shared" si="644"/>
        <v>#N/A</v>
      </c>
      <c r="NV96" s="165" t="e">
        <f t="shared" si="645"/>
        <v>#N/A</v>
      </c>
      <c r="NW96" s="165" t="e">
        <f t="shared" si="646"/>
        <v>#N/A</v>
      </c>
      <c r="NX96" s="165" t="e">
        <f t="shared" si="647"/>
        <v>#N/A</v>
      </c>
      <c r="NY96" s="165" t="e">
        <f t="shared" si="648"/>
        <v>#N/A</v>
      </c>
      <c r="NZ96" s="165" t="e">
        <f t="shared" si="649"/>
        <v>#N/A</v>
      </c>
      <c r="OA96" s="165" t="e">
        <f t="shared" si="650"/>
        <v>#N/A</v>
      </c>
      <c r="OB96" s="165" t="e">
        <f t="shared" si="651"/>
        <v>#N/A</v>
      </c>
      <c r="OC96" s="165" t="e">
        <f t="shared" si="652"/>
        <v>#N/A</v>
      </c>
      <c r="OD96" s="165" t="e">
        <f t="shared" si="653"/>
        <v>#N/A</v>
      </c>
      <c r="OE96" s="165" t="e">
        <f t="shared" si="654"/>
        <v>#N/A</v>
      </c>
      <c r="OF96" s="165" t="e">
        <f t="shared" si="655"/>
        <v>#N/A</v>
      </c>
      <c r="OG96" s="165" t="e">
        <f t="shared" si="656"/>
        <v>#N/A</v>
      </c>
      <c r="OH96" s="165" t="e">
        <f t="shared" si="657"/>
        <v>#N/A</v>
      </c>
      <c r="OI96" s="165" t="e">
        <f t="shared" si="658"/>
        <v>#N/A</v>
      </c>
      <c r="OJ96" s="165" t="e">
        <f t="shared" si="659"/>
        <v>#N/A</v>
      </c>
      <c r="OK96" s="165" t="e">
        <f t="shared" si="660"/>
        <v>#N/A</v>
      </c>
      <c r="OL96" s="165" t="e">
        <f t="shared" si="661"/>
        <v>#N/A</v>
      </c>
      <c r="OM96" s="165" t="e">
        <f t="shared" si="662"/>
        <v>#N/A</v>
      </c>
      <c r="ON96" s="165" t="e">
        <f t="shared" si="663"/>
        <v>#N/A</v>
      </c>
      <c r="OO96" s="165" t="e">
        <f t="shared" si="664"/>
        <v>#N/A</v>
      </c>
      <c r="OP96" s="165" t="e">
        <f t="shared" si="665"/>
        <v>#N/A</v>
      </c>
      <c r="OQ96" s="165" t="e">
        <f t="shared" si="666"/>
        <v>#N/A</v>
      </c>
      <c r="OR96" s="165" t="e">
        <f t="shared" si="667"/>
        <v>#N/A</v>
      </c>
      <c r="OS96" s="165" t="e">
        <f t="shared" si="668"/>
        <v>#N/A</v>
      </c>
      <c r="OT96" s="165" t="e">
        <f t="shared" si="669"/>
        <v>#N/A</v>
      </c>
      <c r="OU96" s="165" t="e">
        <f t="shared" si="670"/>
        <v>#N/A</v>
      </c>
      <c r="OV96" s="165" t="e">
        <f t="shared" si="671"/>
        <v>#N/A</v>
      </c>
      <c r="OW96" s="165" t="e">
        <f t="shared" si="672"/>
        <v>#N/A</v>
      </c>
      <c r="OX96" s="165" t="e">
        <f t="shared" si="673"/>
        <v>#N/A</v>
      </c>
      <c r="OY96" s="165" t="e">
        <f t="shared" si="674"/>
        <v>#N/A</v>
      </c>
      <c r="OZ96" s="165" t="e">
        <f t="shared" si="675"/>
        <v>#N/A</v>
      </c>
      <c r="PA96" s="165" t="e">
        <f t="shared" si="676"/>
        <v>#N/A</v>
      </c>
      <c r="PB96" s="165" t="e">
        <f t="shared" si="677"/>
        <v>#N/A</v>
      </c>
      <c r="PC96" s="165" t="e">
        <f t="shared" si="678"/>
        <v>#N/A</v>
      </c>
      <c r="PD96" s="165" t="e">
        <f t="shared" si="679"/>
        <v>#N/A</v>
      </c>
      <c r="PE96" s="165" t="e">
        <f t="shared" si="680"/>
        <v>#N/A</v>
      </c>
      <c r="PF96" s="165" t="e">
        <f t="shared" si="681"/>
        <v>#N/A</v>
      </c>
      <c r="PG96" s="165" t="e">
        <f t="shared" si="682"/>
        <v>#N/A</v>
      </c>
      <c r="PH96" s="165" t="e">
        <f t="shared" si="683"/>
        <v>#N/A</v>
      </c>
    </row>
    <row r="97" spans="1:424" hidden="1" x14ac:dyDescent="0.45">
      <c r="A97" s="4">
        <v>94</v>
      </c>
      <c r="B97" s="92" t="str">
        <f t="shared" si="684"/>
        <v/>
      </c>
      <c r="C97" s="91"/>
      <c r="D97" s="92" t="str">
        <f t="shared" si="685"/>
        <v/>
      </c>
      <c r="E97" s="120" t="str">
        <f t="shared" si="480"/>
        <v/>
      </c>
      <c r="F97" s="120" t="str">
        <f t="shared" si="481"/>
        <v/>
      </c>
      <c r="G97" s="71" t="str">
        <f t="shared" si="686"/>
        <v/>
      </c>
      <c r="H97" s="23"/>
      <c r="I97" s="55"/>
      <c r="J97" s="298"/>
      <c r="K97" s="72" t="str">
        <f>IF(AND(B97&gt;0,C97&gt;0,D97&gt;0),IF(ISBLANK(J97),IF(ISBLANK(H97),"",(D97-B97)*VLOOKUP(H97,VLookups!$A$4:$B$13,2,FALSE)),J97),"")</f>
        <v/>
      </c>
      <c r="L97" s="73" t="str">
        <f t="shared" si="482"/>
        <v/>
      </c>
      <c r="M97" s="91"/>
      <c r="N97" s="265" t="str">
        <f>IF(AND(M97&gt;0,C97&gt;0,NOT(K97="")),ABS(VLOOKUP($M$1,VLookups!$A$43:$B$44,2,FALSE)-_xlfn.NORM.DIST(M97,G97,K97,TRUE)),"")</f>
        <v/>
      </c>
      <c r="O97" s="90" t="str">
        <f>IF(AND($B97&gt;0,$C97&gt;0,$D97&gt;0,NOT(ISBLANK($H97))),_xlfn.NORM.INV(ABS(VLOOKUP($M$1,VLookups!$A$43:$B$44,2,FALSE)-O$3),$G97,$K97),"")</f>
        <v/>
      </c>
      <c r="P97" s="89" t="str">
        <f>IF(AND($B97&gt;0,$C97&gt;0,$D97&gt;0,NOT(ISBLANK($H97))),_xlfn.NORM.INV(ABS(VLOOKUP($M$1,VLookups!$A$43:$B$44,2,FALSE)-P$3),$G97,$K97),"")</f>
        <v/>
      </c>
      <c r="Q97" s="90" t="str">
        <f>IF(AND($B97&gt;0,$C97&gt;0,$D97&gt;0,NOT(ISBLANK($H97))),_xlfn.NORM.INV(ABS(VLOOKUP($M$1,VLookups!$A$43:$B$44,2,FALSE)-Q$3),$G97,$K97),"")</f>
        <v/>
      </c>
      <c r="R97" s="89" t="str">
        <f>IF(AND($B97&gt;0,$C97&gt;0,$D97&gt;0,NOT(ISBLANK($H97))),_xlfn.NORM.INV(ABS(VLOOKUP($M$1,VLookups!$A$43:$B$44,2,FALSE)-R$3),$G97,$K97),"")</f>
        <v/>
      </c>
      <c r="S97" s="90" t="str">
        <f>IF(AND($B97&gt;0,$C97&gt;0,$D97&gt;0,NOT(ISBLANK($H97))),_xlfn.NORM.INV(ABS(VLOOKUP($M$1,VLookups!$A$43:$B$44,2,FALSE)-S$3),$G97,$K97),"")</f>
        <v/>
      </c>
      <c r="T97" s="89" t="str">
        <f>IF(AND($B97&gt;0,$C97&gt;0,$D97&gt;0,NOT(ISBLANK($H97))),_xlfn.NORM.INV(ABS(VLOOKUP($M$1,VLookups!$A$43:$B$44,2,FALSE)-T$3),$G97,$K97),"")</f>
        <v/>
      </c>
      <c r="U97" s="5"/>
      <c r="V97" s="164" t="str">
        <f t="shared" si="687"/>
        <v/>
      </c>
      <c r="W97" s="47" t="str">
        <f t="shared" si="688"/>
        <v/>
      </c>
      <c r="X97" s="47" t="str">
        <f t="shared" si="718"/>
        <v/>
      </c>
      <c r="Y97" s="47" t="str">
        <f t="shared" si="718"/>
        <v/>
      </c>
      <c r="Z97" s="47" t="str">
        <f t="shared" si="718"/>
        <v/>
      </c>
      <c r="AA97" s="47" t="str">
        <f t="shared" si="718"/>
        <v/>
      </c>
      <c r="AB97" s="47" t="str">
        <f t="shared" si="718"/>
        <v/>
      </c>
      <c r="AC97" s="47" t="str">
        <f t="shared" si="718"/>
        <v/>
      </c>
      <c r="AD97" s="47" t="str">
        <f t="shared" si="718"/>
        <v/>
      </c>
      <c r="AE97" s="47" t="str">
        <f t="shared" si="718"/>
        <v/>
      </c>
      <c r="AF97" s="47" t="str">
        <f t="shared" si="718"/>
        <v/>
      </c>
      <c r="AG97" s="47" t="str">
        <f t="shared" si="718"/>
        <v/>
      </c>
      <c r="AH97" s="47" t="str">
        <f t="shared" si="718"/>
        <v/>
      </c>
      <c r="AI97" s="47" t="str">
        <f t="shared" si="718"/>
        <v/>
      </c>
      <c r="AJ97" s="47" t="str">
        <f t="shared" si="718"/>
        <v/>
      </c>
      <c r="AK97" s="47" t="str">
        <f t="shared" si="718"/>
        <v/>
      </c>
      <c r="AL97" s="47" t="str">
        <f t="shared" si="718"/>
        <v/>
      </c>
      <c r="AM97" s="47" t="str">
        <f t="shared" si="718"/>
        <v/>
      </c>
      <c r="AN97" s="47" t="str">
        <f t="shared" si="718"/>
        <v/>
      </c>
      <c r="AO97" s="47" t="str">
        <f t="shared" si="718"/>
        <v/>
      </c>
      <c r="AP97" s="47" t="str">
        <f t="shared" si="718"/>
        <v/>
      </c>
      <c r="AQ97" s="47" t="str">
        <f t="shared" si="718"/>
        <v/>
      </c>
      <c r="AR97" s="47" t="str">
        <f t="shared" si="718"/>
        <v/>
      </c>
      <c r="AS97" s="47" t="str">
        <f t="shared" si="718"/>
        <v/>
      </c>
      <c r="AT97" s="47" t="str">
        <f t="shared" si="718"/>
        <v/>
      </c>
      <c r="AU97" s="47" t="str">
        <f t="shared" si="718"/>
        <v/>
      </c>
      <c r="AV97" s="47" t="str">
        <f t="shared" si="718"/>
        <v/>
      </c>
      <c r="AW97" s="47" t="str">
        <f t="shared" si="718"/>
        <v/>
      </c>
      <c r="AX97" s="47" t="str">
        <f t="shared" si="718"/>
        <v/>
      </c>
      <c r="AY97" s="47" t="str">
        <f t="shared" si="718"/>
        <v/>
      </c>
      <c r="AZ97" s="47" t="str">
        <f t="shared" si="718"/>
        <v/>
      </c>
      <c r="BA97" s="47" t="str">
        <f t="shared" si="718"/>
        <v/>
      </c>
      <c r="BB97" s="47" t="str">
        <f t="shared" si="718"/>
        <v/>
      </c>
      <c r="BC97" s="47" t="str">
        <f t="shared" si="718"/>
        <v/>
      </c>
      <c r="BD97" s="47" t="str">
        <f t="shared" si="718"/>
        <v/>
      </c>
      <c r="BE97" s="47" t="str">
        <f t="shared" si="718"/>
        <v/>
      </c>
      <c r="BF97" s="47" t="str">
        <f t="shared" si="718"/>
        <v/>
      </c>
      <c r="BG97" s="47" t="str">
        <f t="shared" si="718"/>
        <v/>
      </c>
      <c r="BH97" s="47" t="str">
        <f t="shared" si="718"/>
        <v/>
      </c>
      <c r="BI97" s="47" t="str">
        <f t="shared" si="718"/>
        <v/>
      </c>
      <c r="BJ97" s="47" t="str">
        <f t="shared" si="718"/>
        <v/>
      </c>
      <c r="BK97" s="47" t="str">
        <f t="shared" si="718"/>
        <v/>
      </c>
      <c r="BL97" s="47" t="str">
        <f t="shared" si="718"/>
        <v/>
      </c>
      <c r="BM97" s="47" t="str">
        <f t="shared" si="718"/>
        <v/>
      </c>
      <c r="BN97" s="47" t="str">
        <f t="shared" si="718"/>
        <v/>
      </c>
      <c r="BO97" s="47" t="str">
        <f t="shared" si="718"/>
        <v/>
      </c>
      <c r="BP97" s="47" t="str">
        <f t="shared" si="718"/>
        <v/>
      </c>
      <c r="BQ97" s="47" t="str">
        <f t="shared" si="718"/>
        <v/>
      </c>
      <c r="BR97" s="47" t="str">
        <f t="shared" si="718"/>
        <v/>
      </c>
      <c r="BS97" s="47" t="str">
        <f t="shared" si="718"/>
        <v/>
      </c>
      <c r="BT97" s="47" t="str">
        <f t="shared" si="718"/>
        <v/>
      </c>
      <c r="BU97" s="47" t="str">
        <f t="shared" si="718"/>
        <v/>
      </c>
      <c r="BV97" s="47" t="str">
        <f t="shared" si="718"/>
        <v/>
      </c>
      <c r="BW97" s="47" t="str">
        <f t="shared" si="718"/>
        <v/>
      </c>
      <c r="BX97" s="47" t="str">
        <f t="shared" si="718"/>
        <v/>
      </c>
      <c r="BY97" s="47" t="str">
        <f t="shared" si="718"/>
        <v/>
      </c>
      <c r="BZ97" s="47" t="str">
        <f t="shared" si="718"/>
        <v/>
      </c>
      <c r="CA97" s="47" t="str">
        <f t="shared" si="718"/>
        <v/>
      </c>
      <c r="CB97" s="47" t="str">
        <f t="shared" si="718"/>
        <v/>
      </c>
      <c r="CC97" s="47" t="str">
        <f t="shared" si="718"/>
        <v/>
      </c>
      <c r="CD97" s="47" t="str">
        <f t="shared" si="718"/>
        <v/>
      </c>
      <c r="CE97" s="47" t="str">
        <f t="shared" si="718"/>
        <v/>
      </c>
      <c r="CF97" s="47" t="str">
        <f t="shared" si="718"/>
        <v/>
      </c>
      <c r="CG97" s="47" t="str">
        <f t="shared" si="718"/>
        <v/>
      </c>
      <c r="CH97" s="47" t="str">
        <f t="shared" si="718"/>
        <v/>
      </c>
      <c r="CI97" s="47" t="str">
        <f t="shared" ref="CI97:DR100" si="720">IF(ISNONTEXT($V97),CJ97-$V97,"")</f>
        <v/>
      </c>
      <c r="CJ97" s="47" t="str">
        <f t="shared" si="720"/>
        <v/>
      </c>
      <c r="CK97" s="47" t="str">
        <f t="shared" si="720"/>
        <v/>
      </c>
      <c r="CL97" s="47" t="str">
        <f t="shared" si="720"/>
        <v/>
      </c>
      <c r="CM97" s="47" t="str">
        <f t="shared" si="720"/>
        <v/>
      </c>
      <c r="CN97" s="47" t="str">
        <f t="shared" si="720"/>
        <v/>
      </c>
      <c r="CO97" s="47" t="str">
        <f t="shared" si="720"/>
        <v/>
      </c>
      <c r="CP97" s="47" t="str">
        <f t="shared" si="720"/>
        <v/>
      </c>
      <c r="CQ97" s="47" t="str">
        <f t="shared" si="720"/>
        <v/>
      </c>
      <c r="CR97" s="47" t="str">
        <f t="shared" si="720"/>
        <v/>
      </c>
      <c r="CS97" s="47" t="str">
        <f t="shared" si="720"/>
        <v/>
      </c>
      <c r="CT97" s="47" t="str">
        <f t="shared" si="720"/>
        <v/>
      </c>
      <c r="CU97" s="47" t="str">
        <f t="shared" si="720"/>
        <v/>
      </c>
      <c r="CV97" s="47" t="str">
        <f t="shared" si="720"/>
        <v/>
      </c>
      <c r="CW97" s="47" t="str">
        <f t="shared" si="720"/>
        <v/>
      </c>
      <c r="CX97" s="47" t="str">
        <f t="shared" si="720"/>
        <v/>
      </c>
      <c r="CY97" s="47" t="str">
        <f t="shared" si="720"/>
        <v/>
      </c>
      <c r="CZ97" s="47" t="str">
        <f t="shared" si="720"/>
        <v/>
      </c>
      <c r="DA97" s="47" t="str">
        <f t="shared" si="720"/>
        <v/>
      </c>
      <c r="DB97" s="47" t="str">
        <f t="shared" si="720"/>
        <v/>
      </c>
      <c r="DC97" s="47" t="str">
        <f t="shared" si="720"/>
        <v/>
      </c>
      <c r="DD97" s="47" t="str">
        <f t="shared" si="720"/>
        <v/>
      </c>
      <c r="DE97" s="47" t="str">
        <f t="shared" si="720"/>
        <v/>
      </c>
      <c r="DF97" s="47" t="str">
        <f t="shared" si="720"/>
        <v/>
      </c>
      <c r="DG97" s="47" t="str">
        <f t="shared" si="720"/>
        <v/>
      </c>
      <c r="DH97" s="47" t="str">
        <f t="shared" si="720"/>
        <v/>
      </c>
      <c r="DI97" s="47" t="str">
        <f t="shared" si="720"/>
        <v/>
      </c>
      <c r="DJ97" s="47" t="str">
        <f t="shared" si="720"/>
        <v/>
      </c>
      <c r="DK97" s="47" t="str">
        <f t="shared" si="720"/>
        <v/>
      </c>
      <c r="DL97" s="47" t="str">
        <f t="shared" si="720"/>
        <v/>
      </c>
      <c r="DM97" s="47" t="str">
        <f t="shared" si="720"/>
        <v/>
      </c>
      <c r="DN97" s="47" t="str">
        <f t="shared" si="720"/>
        <v/>
      </c>
      <c r="DO97" s="47" t="str">
        <f t="shared" si="720"/>
        <v/>
      </c>
      <c r="DP97" s="47" t="str">
        <f t="shared" si="720"/>
        <v/>
      </c>
      <c r="DQ97" s="47" t="str">
        <f t="shared" si="720"/>
        <v/>
      </c>
      <c r="DR97" s="47" t="str">
        <f t="shared" si="720"/>
        <v/>
      </c>
      <c r="DS97" s="179" t="str">
        <f t="shared" si="690"/>
        <v/>
      </c>
      <c r="DT97" s="47" t="str">
        <f t="shared" si="691"/>
        <v/>
      </c>
      <c r="DU97" s="47" t="str">
        <f t="shared" si="719"/>
        <v/>
      </c>
      <c r="DV97" s="47" t="str">
        <f t="shared" si="719"/>
        <v/>
      </c>
      <c r="DW97" s="47" t="str">
        <f t="shared" si="719"/>
        <v/>
      </c>
      <c r="DX97" s="47" t="str">
        <f t="shared" si="719"/>
        <v/>
      </c>
      <c r="DY97" s="47" t="str">
        <f t="shared" si="719"/>
        <v/>
      </c>
      <c r="DZ97" s="47" t="str">
        <f t="shared" si="719"/>
        <v/>
      </c>
      <c r="EA97" s="47" t="str">
        <f t="shared" si="719"/>
        <v/>
      </c>
      <c r="EB97" s="47" t="str">
        <f t="shared" si="719"/>
        <v/>
      </c>
      <c r="EC97" s="47" t="str">
        <f t="shared" si="719"/>
        <v/>
      </c>
      <c r="ED97" s="47" t="str">
        <f t="shared" si="719"/>
        <v/>
      </c>
      <c r="EE97" s="47" t="str">
        <f t="shared" si="719"/>
        <v/>
      </c>
      <c r="EF97" s="47" t="str">
        <f t="shared" si="719"/>
        <v/>
      </c>
      <c r="EG97" s="47" t="str">
        <f t="shared" si="719"/>
        <v/>
      </c>
      <c r="EH97" s="47" t="str">
        <f t="shared" si="719"/>
        <v/>
      </c>
      <c r="EI97" s="47" t="str">
        <f t="shared" si="719"/>
        <v/>
      </c>
      <c r="EJ97" s="47" t="str">
        <f t="shared" si="719"/>
        <v/>
      </c>
      <c r="EK97" s="47" t="str">
        <f t="shared" si="719"/>
        <v/>
      </c>
      <c r="EL97" s="47" t="str">
        <f t="shared" si="719"/>
        <v/>
      </c>
      <c r="EM97" s="47" t="str">
        <f t="shared" si="719"/>
        <v/>
      </c>
      <c r="EN97" s="47" t="str">
        <f t="shared" si="719"/>
        <v/>
      </c>
      <c r="EO97" s="47" t="str">
        <f t="shared" si="719"/>
        <v/>
      </c>
      <c r="EP97" s="47" t="str">
        <f t="shared" si="719"/>
        <v/>
      </c>
      <c r="EQ97" s="47" t="str">
        <f t="shared" si="719"/>
        <v/>
      </c>
      <c r="ER97" s="47" t="str">
        <f t="shared" si="719"/>
        <v/>
      </c>
      <c r="ES97" s="47" t="str">
        <f t="shared" si="719"/>
        <v/>
      </c>
      <c r="ET97" s="47" t="str">
        <f t="shared" si="719"/>
        <v/>
      </c>
      <c r="EU97" s="47" t="str">
        <f t="shared" si="719"/>
        <v/>
      </c>
      <c r="EV97" s="47" t="str">
        <f t="shared" si="719"/>
        <v/>
      </c>
      <c r="EW97" s="47" t="str">
        <f t="shared" si="719"/>
        <v/>
      </c>
      <c r="EX97" s="47" t="str">
        <f t="shared" si="719"/>
        <v/>
      </c>
      <c r="EY97" s="47" t="str">
        <f t="shared" si="719"/>
        <v/>
      </c>
      <c r="EZ97" s="47" t="str">
        <f t="shared" si="719"/>
        <v/>
      </c>
      <c r="FA97" s="47" t="str">
        <f t="shared" si="719"/>
        <v/>
      </c>
      <c r="FB97" s="47" t="str">
        <f t="shared" si="719"/>
        <v/>
      </c>
      <c r="FC97" s="47" t="str">
        <f t="shared" si="719"/>
        <v/>
      </c>
      <c r="FD97" s="47" t="str">
        <f t="shared" si="719"/>
        <v/>
      </c>
      <c r="FE97" s="47" t="str">
        <f t="shared" si="719"/>
        <v/>
      </c>
      <c r="FF97" s="47" t="str">
        <f t="shared" si="719"/>
        <v/>
      </c>
      <c r="FG97" s="47" t="str">
        <f t="shared" si="719"/>
        <v/>
      </c>
      <c r="FH97" s="47" t="str">
        <f t="shared" si="719"/>
        <v/>
      </c>
      <c r="FI97" s="47" t="str">
        <f t="shared" si="719"/>
        <v/>
      </c>
      <c r="FJ97" s="47" t="str">
        <f t="shared" si="719"/>
        <v/>
      </c>
      <c r="FK97" s="47" t="str">
        <f t="shared" si="719"/>
        <v/>
      </c>
      <c r="FL97" s="47" t="str">
        <f t="shared" si="719"/>
        <v/>
      </c>
      <c r="FM97" s="47" t="str">
        <f t="shared" si="719"/>
        <v/>
      </c>
      <c r="FN97" s="47" t="str">
        <f t="shared" si="719"/>
        <v/>
      </c>
      <c r="FO97" s="47" t="str">
        <f t="shared" si="719"/>
        <v/>
      </c>
      <c r="FP97" s="47" t="str">
        <f t="shared" si="719"/>
        <v/>
      </c>
      <c r="FQ97" s="47" t="str">
        <f t="shared" si="719"/>
        <v/>
      </c>
      <c r="FR97" s="47" t="str">
        <f t="shared" si="719"/>
        <v/>
      </c>
      <c r="FS97" s="47" t="str">
        <f t="shared" si="719"/>
        <v/>
      </c>
      <c r="FT97" s="47" t="str">
        <f t="shared" si="719"/>
        <v/>
      </c>
      <c r="FU97" s="47" t="str">
        <f t="shared" si="719"/>
        <v/>
      </c>
      <c r="FV97" s="47" t="str">
        <f t="shared" si="719"/>
        <v/>
      </c>
      <c r="FW97" s="47" t="str">
        <f t="shared" si="719"/>
        <v/>
      </c>
      <c r="FX97" s="47" t="str">
        <f t="shared" si="719"/>
        <v/>
      </c>
      <c r="FY97" s="47" t="str">
        <f t="shared" si="719"/>
        <v/>
      </c>
      <c r="FZ97" s="47" t="str">
        <f t="shared" si="719"/>
        <v/>
      </c>
      <c r="GA97" s="47" t="str">
        <f t="shared" si="719"/>
        <v/>
      </c>
      <c r="GB97" s="47" t="str">
        <f t="shared" si="719"/>
        <v/>
      </c>
      <c r="GC97" s="47" t="str">
        <f t="shared" si="719"/>
        <v/>
      </c>
      <c r="GD97" s="47" t="str">
        <f t="shared" si="719"/>
        <v/>
      </c>
      <c r="GE97" s="47" t="str">
        <f t="shared" si="719"/>
        <v/>
      </c>
      <c r="GF97" s="47" t="str">
        <f t="shared" ref="GF97:HO100" si="721">IF(ISNONTEXT($V97),GE97+$V97,"")</f>
        <v/>
      </c>
      <c r="GG97" s="47" t="str">
        <f t="shared" si="721"/>
        <v/>
      </c>
      <c r="GH97" s="47" t="str">
        <f t="shared" si="721"/>
        <v/>
      </c>
      <c r="GI97" s="47" t="str">
        <f t="shared" si="721"/>
        <v/>
      </c>
      <c r="GJ97" s="47" t="str">
        <f t="shared" si="721"/>
        <v/>
      </c>
      <c r="GK97" s="47" t="str">
        <f t="shared" si="721"/>
        <v/>
      </c>
      <c r="GL97" s="47" t="str">
        <f t="shared" si="721"/>
        <v/>
      </c>
      <c r="GM97" s="47" t="str">
        <f t="shared" si="721"/>
        <v/>
      </c>
      <c r="GN97" s="47" t="str">
        <f t="shared" si="721"/>
        <v/>
      </c>
      <c r="GO97" s="47" t="str">
        <f t="shared" si="721"/>
        <v/>
      </c>
      <c r="GP97" s="47" t="str">
        <f t="shared" si="721"/>
        <v/>
      </c>
      <c r="GQ97" s="47" t="str">
        <f t="shared" si="721"/>
        <v/>
      </c>
      <c r="GR97" s="47" t="str">
        <f t="shared" si="721"/>
        <v/>
      </c>
      <c r="GS97" s="47" t="str">
        <f t="shared" si="721"/>
        <v/>
      </c>
      <c r="GT97" s="47" t="str">
        <f t="shared" si="721"/>
        <v/>
      </c>
      <c r="GU97" s="47" t="str">
        <f t="shared" si="721"/>
        <v/>
      </c>
      <c r="GV97" s="47" t="str">
        <f t="shared" si="721"/>
        <v/>
      </c>
      <c r="GW97" s="47" t="str">
        <f t="shared" si="721"/>
        <v/>
      </c>
      <c r="GX97" s="47" t="str">
        <f t="shared" si="721"/>
        <v/>
      </c>
      <c r="GY97" s="47" t="str">
        <f t="shared" si="721"/>
        <v/>
      </c>
      <c r="GZ97" s="47" t="str">
        <f t="shared" si="721"/>
        <v/>
      </c>
      <c r="HA97" s="47" t="str">
        <f t="shared" si="721"/>
        <v/>
      </c>
      <c r="HB97" s="47" t="str">
        <f t="shared" si="721"/>
        <v/>
      </c>
      <c r="HC97" s="47" t="str">
        <f t="shared" si="721"/>
        <v/>
      </c>
      <c r="HD97" s="47" t="str">
        <f t="shared" si="721"/>
        <v/>
      </c>
      <c r="HE97" s="47" t="str">
        <f t="shared" si="721"/>
        <v/>
      </c>
      <c r="HF97" s="47" t="str">
        <f t="shared" si="721"/>
        <v/>
      </c>
      <c r="HG97" s="47" t="str">
        <f t="shared" si="721"/>
        <v/>
      </c>
      <c r="HH97" s="47" t="str">
        <f t="shared" si="721"/>
        <v/>
      </c>
      <c r="HI97" s="47" t="str">
        <f t="shared" si="721"/>
        <v/>
      </c>
      <c r="HJ97" s="47" t="str">
        <f t="shared" si="721"/>
        <v/>
      </c>
      <c r="HK97" s="47" t="str">
        <f t="shared" si="721"/>
        <v/>
      </c>
      <c r="HL97" s="47" t="str">
        <f t="shared" si="721"/>
        <v/>
      </c>
      <c r="HM97" s="47" t="str">
        <f t="shared" si="721"/>
        <v/>
      </c>
      <c r="HN97" s="47" t="str">
        <f t="shared" si="721"/>
        <v/>
      </c>
      <c r="HO97" s="47" t="str">
        <f t="shared" si="721"/>
        <v/>
      </c>
      <c r="HP97" s="165" t="e">
        <f t="shared" si="483"/>
        <v>#N/A</v>
      </c>
      <c r="HQ97" s="165" t="e">
        <f t="shared" si="484"/>
        <v>#N/A</v>
      </c>
      <c r="HR97" s="165" t="e">
        <f t="shared" si="485"/>
        <v>#N/A</v>
      </c>
      <c r="HS97" s="165" t="e">
        <f t="shared" si="486"/>
        <v>#N/A</v>
      </c>
      <c r="HT97" s="165" t="e">
        <f t="shared" si="487"/>
        <v>#N/A</v>
      </c>
      <c r="HU97" s="165" t="e">
        <f t="shared" si="488"/>
        <v>#N/A</v>
      </c>
      <c r="HV97" s="165" t="e">
        <f t="shared" si="489"/>
        <v>#N/A</v>
      </c>
      <c r="HW97" s="165" t="e">
        <f t="shared" si="490"/>
        <v>#N/A</v>
      </c>
      <c r="HX97" s="165" t="e">
        <f t="shared" si="491"/>
        <v>#N/A</v>
      </c>
      <c r="HY97" s="165" t="e">
        <f t="shared" si="492"/>
        <v>#N/A</v>
      </c>
      <c r="HZ97" s="165" t="e">
        <f t="shared" si="493"/>
        <v>#N/A</v>
      </c>
      <c r="IA97" s="165" t="e">
        <f t="shared" si="494"/>
        <v>#N/A</v>
      </c>
      <c r="IB97" s="165" t="e">
        <f t="shared" si="495"/>
        <v>#N/A</v>
      </c>
      <c r="IC97" s="165" t="e">
        <f t="shared" si="496"/>
        <v>#N/A</v>
      </c>
      <c r="ID97" s="165" t="e">
        <f t="shared" si="497"/>
        <v>#N/A</v>
      </c>
      <c r="IE97" s="165" t="e">
        <f t="shared" si="498"/>
        <v>#N/A</v>
      </c>
      <c r="IF97" s="165" t="e">
        <f t="shared" si="499"/>
        <v>#N/A</v>
      </c>
      <c r="IG97" s="165" t="e">
        <f t="shared" si="500"/>
        <v>#N/A</v>
      </c>
      <c r="IH97" s="165" t="e">
        <f t="shared" si="501"/>
        <v>#N/A</v>
      </c>
      <c r="II97" s="165" t="e">
        <f t="shared" si="502"/>
        <v>#N/A</v>
      </c>
      <c r="IJ97" s="165" t="e">
        <f t="shared" si="503"/>
        <v>#N/A</v>
      </c>
      <c r="IK97" s="165" t="e">
        <f t="shared" si="504"/>
        <v>#N/A</v>
      </c>
      <c r="IL97" s="165" t="e">
        <f t="shared" si="505"/>
        <v>#N/A</v>
      </c>
      <c r="IM97" s="165" t="e">
        <f t="shared" si="506"/>
        <v>#N/A</v>
      </c>
      <c r="IN97" s="165" t="e">
        <f t="shared" si="507"/>
        <v>#N/A</v>
      </c>
      <c r="IO97" s="165" t="e">
        <f t="shared" si="508"/>
        <v>#N/A</v>
      </c>
      <c r="IP97" s="165" t="e">
        <f t="shared" si="509"/>
        <v>#N/A</v>
      </c>
      <c r="IQ97" s="165" t="e">
        <f t="shared" si="510"/>
        <v>#N/A</v>
      </c>
      <c r="IR97" s="165" t="e">
        <f t="shared" si="511"/>
        <v>#N/A</v>
      </c>
      <c r="IS97" s="165" t="e">
        <f t="shared" si="512"/>
        <v>#N/A</v>
      </c>
      <c r="IT97" s="165" t="e">
        <f t="shared" si="513"/>
        <v>#N/A</v>
      </c>
      <c r="IU97" s="165" t="e">
        <f t="shared" si="514"/>
        <v>#N/A</v>
      </c>
      <c r="IV97" s="165" t="e">
        <f t="shared" si="515"/>
        <v>#N/A</v>
      </c>
      <c r="IW97" s="165" t="e">
        <f t="shared" si="516"/>
        <v>#N/A</v>
      </c>
      <c r="IX97" s="165" t="e">
        <f t="shared" si="517"/>
        <v>#N/A</v>
      </c>
      <c r="IY97" s="165" t="e">
        <f t="shared" si="518"/>
        <v>#N/A</v>
      </c>
      <c r="IZ97" s="165" t="e">
        <f t="shared" si="519"/>
        <v>#N/A</v>
      </c>
      <c r="JA97" s="165" t="e">
        <f t="shared" si="520"/>
        <v>#N/A</v>
      </c>
      <c r="JB97" s="165" t="e">
        <f t="shared" si="521"/>
        <v>#N/A</v>
      </c>
      <c r="JC97" s="165" t="e">
        <f t="shared" si="522"/>
        <v>#N/A</v>
      </c>
      <c r="JD97" s="165" t="e">
        <f t="shared" si="523"/>
        <v>#N/A</v>
      </c>
      <c r="JE97" s="165" t="e">
        <f t="shared" si="524"/>
        <v>#N/A</v>
      </c>
      <c r="JF97" s="165" t="e">
        <f t="shared" si="525"/>
        <v>#N/A</v>
      </c>
      <c r="JG97" s="165" t="e">
        <f t="shared" si="526"/>
        <v>#N/A</v>
      </c>
      <c r="JH97" s="165" t="e">
        <f t="shared" si="527"/>
        <v>#N/A</v>
      </c>
      <c r="JI97" s="165" t="e">
        <f t="shared" si="528"/>
        <v>#N/A</v>
      </c>
      <c r="JJ97" s="165" t="e">
        <f t="shared" si="529"/>
        <v>#N/A</v>
      </c>
      <c r="JK97" s="165" t="e">
        <f t="shared" si="530"/>
        <v>#N/A</v>
      </c>
      <c r="JL97" s="165" t="e">
        <f t="shared" si="531"/>
        <v>#N/A</v>
      </c>
      <c r="JM97" s="165" t="e">
        <f t="shared" si="532"/>
        <v>#N/A</v>
      </c>
      <c r="JN97" s="165" t="e">
        <f t="shared" si="533"/>
        <v>#N/A</v>
      </c>
      <c r="JO97" s="165" t="e">
        <f t="shared" si="534"/>
        <v>#N/A</v>
      </c>
      <c r="JP97" s="165" t="e">
        <f t="shared" si="535"/>
        <v>#N/A</v>
      </c>
      <c r="JQ97" s="165" t="e">
        <f t="shared" si="536"/>
        <v>#N/A</v>
      </c>
      <c r="JR97" s="165" t="e">
        <f t="shared" si="537"/>
        <v>#N/A</v>
      </c>
      <c r="JS97" s="165" t="e">
        <f t="shared" si="538"/>
        <v>#N/A</v>
      </c>
      <c r="JT97" s="165" t="e">
        <f t="shared" si="539"/>
        <v>#N/A</v>
      </c>
      <c r="JU97" s="165" t="e">
        <f t="shared" si="540"/>
        <v>#N/A</v>
      </c>
      <c r="JV97" s="165" t="e">
        <f t="shared" si="541"/>
        <v>#N/A</v>
      </c>
      <c r="JW97" s="165" t="e">
        <f t="shared" si="542"/>
        <v>#N/A</v>
      </c>
      <c r="JX97" s="165" t="e">
        <f t="shared" si="543"/>
        <v>#N/A</v>
      </c>
      <c r="JY97" s="165" t="e">
        <f t="shared" si="544"/>
        <v>#N/A</v>
      </c>
      <c r="JZ97" s="165" t="e">
        <f t="shared" si="545"/>
        <v>#N/A</v>
      </c>
      <c r="KA97" s="165" t="e">
        <f t="shared" si="546"/>
        <v>#N/A</v>
      </c>
      <c r="KB97" s="165" t="e">
        <f t="shared" si="547"/>
        <v>#N/A</v>
      </c>
      <c r="KC97" s="165" t="e">
        <f t="shared" si="548"/>
        <v>#N/A</v>
      </c>
      <c r="KD97" s="165" t="e">
        <f t="shared" si="549"/>
        <v>#N/A</v>
      </c>
      <c r="KE97" s="165" t="e">
        <f t="shared" si="550"/>
        <v>#N/A</v>
      </c>
      <c r="KF97" s="165" t="e">
        <f t="shared" si="551"/>
        <v>#N/A</v>
      </c>
      <c r="KG97" s="165" t="e">
        <f t="shared" si="552"/>
        <v>#N/A</v>
      </c>
      <c r="KH97" s="165" t="e">
        <f t="shared" si="553"/>
        <v>#N/A</v>
      </c>
      <c r="KI97" s="165" t="e">
        <f t="shared" si="554"/>
        <v>#N/A</v>
      </c>
      <c r="KJ97" s="165" t="e">
        <f t="shared" si="555"/>
        <v>#N/A</v>
      </c>
      <c r="KK97" s="165" t="e">
        <f t="shared" si="556"/>
        <v>#N/A</v>
      </c>
      <c r="KL97" s="165" t="e">
        <f t="shared" si="557"/>
        <v>#N/A</v>
      </c>
      <c r="KM97" s="165" t="e">
        <f t="shared" si="558"/>
        <v>#N/A</v>
      </c>
      <c r="KN97" s="165" t="e">
        <f t="shared" si="559"/>
        <v>#N/A</v>
      </c>
      <c r="KO97" s="165" t="e">
        <f t="shared" si="560"/>
        <v>#N/A</v>
      </c>
      <c r="KP97" s="165" t="e">
        <f t="shared" si="561"/>
        <v>#N/A</v>
      </c>
      <c r="KQ97" s="165" t="e">
        <f t="shared" si="562"/>
        <v>#N/A</v>
      </c>
      <c r="KR97" s="165" t="e">
        <f t="shared" si="563"/>
        <v>#N/A</v>
      </c>
      <c r="KS97" s="165" t="e">
        <f t="shared" si="564"/>
        <v>#N/A</v>
      </c>
      <c r="KT97" s="165" t="e">
        <f t="shared" si="565"/>
        <v>#N/A</v>
      </c>
      <c r="KU97" s="165" t="e">
        <f t="shared" si="566"/>
        <v>#N/A</v>
      </c>
      <c r="KV97" s="165" t="e">
        <f t="shared" si="567"/>
        <v>#N/A</v>
      </c>
      <c r="KW97" s="165" t="e">
        <f t="shared" si="568"/>
        <v>#N/A</v>
      </c>
      <c r="KX97" s="165" t="e">
        <f t="shared" si="569"/>
        <v>#N/A</v>
      </c>
      <c r="KY97" s="165" t="e">
        <f t="shared" si="570"/>
        <v>#N/A</v>
      </c>
      <c r="KZ97" s="165" t="e">
        <f t="shared" si="571"/>
        <v>#N/A</v>
      </c>
      <c r="LA97" s="165" t="e">
        <f t="shared" si="572"/>
        <v>#N/A</v>
      </c>
      <c r="LB97" s="165" t="e">
        <f t="shared" si="573"/>
        <v>#N/A</v>
      </c>
      <c r="LC97" s="165" t="e">
        <f t="shared" si="574"/>
        <v>#N/A</v>
      </c>
      <c r="LD97" s="165" t="e">
        <f t="shared" si="575"/>
        <v>#N/A</v>
      </c>
      <c r="LE97" s="165" t="e">
        <f t="shared" si="576"/>
        <v>#N/A</v>
      </c>
      <c r="LF97" s="165" t="e">
        <f t="shared" si="577"/>
        <v>#N/A</v>
      </c>
      <c r="LG97" s="165" t="e">
        <f t="shared" si="578"/>
        <v>#N/A</v>
      </c>
      <c r="LH97" s="165" t="e">
        <f t="shared" si="579"/>
        <v>#N/A</v>
      </c>
      <c r="LI97" s="165" t="e">
        <f t="shared" si="580"/>
        <v>#N/A</v>
      </c>
      <c r="LJ97" s="165" t="e">
        <f t="shared" si="581"/>
        <v>#N/A</v>
      </c>
      <c r="LK97" s="165" t="e">
        <f t="shared" si="582"/>
        <v>#N/A</v>
      </c>
      <c r="LL97" s="165" t="e">
        <f t="shared" si="583"/>
        <v>#N/A</v>
      </c>
      <c r="LM97" s="165" t="e">
        <f t="shared" si="584"/>
        <v>#N/A</v>
      </c>
      <c r="LN97" s="165" t="e">
        <f t="shared" si="585"/>
        <v>#N/A</v>
      </c>
      <c r="LO97" s="165" t="e">
        <f t="shared" si="586"/>
        <v>#N/A</v>
      </c>
      <c r="LP97" s="165" t="e">
        <f t="shared" si="587"/>
        <v>#N/A</v>
      </c>
      <c r="LQ97" s="165" t="e">
        <f t="shared" si="588"/>
        <v>#N/A</v>
      </c>
      <c r="LR97" s="165" t="e">
        <f t="shared" si="589"/>
        <v>#N/A</v>
      </c>
      <c r="LS97" s="165" t="e">
        <f t="shared" si="590"/>
        <v>#N/A</v>
      </c>
      <c r="LT97" s="165" t="e">
        <f t="shared" si="591"/>
        <v>#N/A</v>
      </c>
      <c r="LU97" s="165" t="e">
        <f t="shared" si="592"/>
        <v>#N/A</v>
      </c>
      <c r="LV97" s="165" t="e">
        <f t="shared" si="593"/>
        <v>#N/A</v>
      </c>
      <c r="LW97" s="165" t="e">
        <f t="shared" si="594"/>
        <v>#N/A</v>
      </c>
      <c r="LX97" s="165" t="e">
        <f t="shared" si="595"/>
        <v>#N/A</v>
      </c>
      <c r="LY97" s="165" t="e">
        <f t="shared" si="596"/>
        <v>#N/A</v>
      </c>
      <c r="LZ97" s="165" t="e">
        <f t="shared" si="597"/>
        <v>#N/A</v>
      </c>
      <c r="MA97" s="165" t="e">
        <f t="shared" si="598"/>
        <v>#N/A</v>
      </c>
      <c r="MB97" s="165" t="e">
        <f t="shared" si="599"/>
        <v>#N/A</v>
      </c>
      <c r="MC97" s="165" t="e">
        <f t="shared" si="600"/>
        <v>#N/A</v>
      </c>
      <c r="MD97" s="165" t="e">
        <f t="shared" si="601"/>
        <v>#N/A</v>
      </c>
      <c r="ME97" s="165" t="e">
        <f t="shared" si="602"/>
        <v>#N/A</v>
      </c>
      <c r="MF97" s="165" t="e">
        <f t="shared" si="603"/>
        <v>#N/A</v>
      </c>
      <c r="MG97" s="165" t="e">
        <f t="shared" si="604"/>
        <v>#N/A</v>
      </c>
      <c r="MH97" s="165" t="e">
        <f t="shared" si="605"/>
        <v>#N/A</v>
      </c>
      <c r="MI97" s="165" t="e">
        <f t="shared" si="606"/>
        <v>#N/A</v>
      </c>
      <c r="MJ97" s="165" t="e">
        <f t="shared" si="607"/>
        <v>#N/A</v>
      </c>
      <c r="MK97" s="165" t="e">
        <f t="shared" si="608"/>
        <v>#N/A</v>
      </c>
      <c r="ML97" s="165" t="e">
        <f t="shared" si="609"/>
        <v>#N/A</v>
      </c>
      <c r="MM97" s="165" t="e">
        <f t="shared" si="610"/>
        <v>#N/A</v>
      </c>
      <c r="MN97" s="165" t="e">
        <f t="shared" si="611"/>
        <v>#N/A</v>
      </c>
      <c r="MO97" s="165" t="e">
        <f t="shared" si="612"/>
        <v>#N/A</v>
      </c>
      <c r="MP97" s="165" t="e">
        <f t="shared" si="613"/>
        <v>#N/A</v>
      </c>
      <c r="MQ97" s="165" t="e">
        <f t="shared" si="614"/>
        <v>#N/A</v>
      </c>
      <c r="MR97" s="165" t="e">
        <f t="shared" si="615"/>
        <v>#N/A</v>
      </c>
      <c r="MS97" s="165" t="e">
        <f t="shared" si="616"/>
        <v>#N/A</v>
      </c>
      <c r="MT97" s="165" t="e">
        <f t="shared" si="617"/>
        <v>#N/A</v>
      </c>
      <c r="MU97" s="165" t="e">
        <f t="shared" si="618"/>
        <v>#N/A</v>
      </c>
      <c r="MV97" s="165" t="e">
        <f t="shared" si="619"/>
        <v>#N/A</v>
      </c>
      <c r="MW97" s="165" t="e">
        <f t="shared" si="620"/>
        <v>#N/A</v>
      </c>
      <c r="MX97" s="165" t="e">
        <f t="shared" si="621"/>
        <v>#N/A</v>
      </c>
      <c r="MY97" s="165" t="e">
        <f t="shared" si="622"/>
        <v>#N/A</v>
      </c>
      <c r="MZ97" s="165" t="e">
        <f t="shared" si="623"/>
        <v>#N/A</v>
      </c>
      <c r="NA97" s="165" t="e">
        <f t="shared" si="624"/>
        <v>#N/A</v>
      </c>
      <c r="NB97" s="165" t="e">
        <f t="shared" si="625"/>
        <v>#N/A</v>
      </c>
      <c r="NC97" s="165" t="e">
        <f t="shared" si="626"/>
        <v>#N/A</v>
      </c>
      <c r="ND97" s="165" t="e">
        <f t="shared" si="627"/>
        <v>#N/A</v>
      </c>
      <c r="NE97" s="165" t="e">
        <f t="shared" si="628"/>
        <v>#N/A</v>
      </c>
      <c r="NF97" s="165" t="e">
        <f t="shared" si="629"/>
        <v>#N/A</v>
      </c>
      <c r="NG97" s="165" t="e">
        <f t="shared" si="630"/>
        <v>#N/A</v>
      </c>
      <c r="NH97" s="165" t="e">
        <f t="shared" si="631"/>
        <v>#N/A</v>
      </c>
      <c r="NI97" s="165" t="e">
        <f t="shared" si="632"/>
        <v>#N/A</v>
      </c>
      <c r="NJ97" s="165" t="e">
        <f t="shared" si="633"/>
        <v>#N/A</v>
      </c>
      <c r="NK97" s="165" t="e">
        <f t="shared" si="634"/>
        <v>#N/A</v>
      </c>
      <c r="NL97" s="165" t="e">
        <f t="shared" si="635"/>
        <v>#N/A</v>
      </c>
      <c r="NM97" s="165" t="e">
        <f t="shared" si="636"/>
        <v>#N/A</v>
      </c>
      <c r="NN97" s="165" t="e">
        <f t="shared" si="637"/>
        <v>#N/A</v>
      </c>
      <c r="NO97" s="165" t="e">
        <f t="shared" si="638"/>
        <v>#N/A</v>
      </c>
      <c r="NP97" s="165" t="e">
        <f t="shared" si="639"/>
        <v>#N/A</v>
      </c>
      <c r="NQ97" s="165" t="e">
        <f t="shared" si="640"/>
        <v>#N/A</v>
      </c>
      <c r="NR97" s="165" t="e">
        <f t="shared" si="641"/>
        <v>#N/A</v>
      </c>
      <c r="NS97" s="165" t="e">
        <f t="shared" si="642"/>
        <v>#N/A</v>
      </c>
      <c r="NT97" s="165" t="e">
        <f t="shared" si="643"/>
        <v>#N/A</v>
      </c>
      <c r="NU97" s="165" t="e">
        <f t="shared" si="644"/>
        <v>#N/A</v>
      </c>
      <c r="NV97" s="165" t="e">
        <f t="shared" si="645"/>
        <v>#N/A</v>
      </c>
      <c r="NW97" s="165" t="e">
        <f t="shared" si="646"/>
        <v>#N/A</v>
      </c>
      <c r="NX97" s="165" t="e">
        <f t="shared" si="647"/>
        <v>#N/A</v>
      </c>
      <c r="NY97" s="165" t="e">
        <f t="shared" si="648"/>
        <v>#N/A</v>
      </c>
      <c r="NZ97" s="165" t="e">
        <f t="shared" si="649"/>
        <v>#N/A</v>
      </c>
      <c r="OA97" s="165" t="e">
        <f t="shared" si="650"/>
        <v>#N/A</v>
      </c>
      <c r="OB97" s="165" t="e">
        <f t="shared" si="651"/>
        <v>#N/A</v>
      </c>
      <c r="OC97" s="165" t="e">
        <f t="shared" si="652"/>
        <v>#N/A</v>
      </c>
      <c r="OD97" s="165" t="e">
        <f t="shared" si="653"/>
        <v>#N/A</v>
      </c>
      <c r="OE97" s="165" t="e">
        <f t="shared" si="654"/>
        <v>#N/A</v>
      </c>
      <c r="OF97" s="165" t="e">
        <f t="shared" si="655"/>
        <v>#N/A</v>
      </c>
      <c r="OG97" s="165" t="e">
        <f t="shared" si="656"/>
        <v>#N/A</v>
      </c>
      <c r="OH97" s="165" t="e">
        <f t="shared" si="657"/>
        <v>#N/A</v>
      </c>
      <c r="OI97" s="165" t="e">
        <f t="shared" si="658"/>
        <v>#N/A</v>
      </c>
      <c r="OJ97" s="165" t="e">
        <f t="shared" si="659"/>
        <v>#N/A</v>
      </c>
      <c r="OK97" s="165" t="e">
        <f t="shared" si="660"/>
        <v>#N/A</v>
      </c>
      <c r="OL97" s="165" t="e">
        <f t="shared" si="661"/>
        <v>#N/A</v>
      </c>
      <c r="OM97" s="165" t="e">
        <f t="shared" si="662"/>
        <v>#N/A</v>
      </c>
      <c r="ON97" s="165" t="e">
        <f t="shared" si="663"/>
        <v>#N/A</v>
      </c>
      <c r="OO97" s="165" t="e">
        <f t="shared" si="664"/>
        <v>#N/A</v>
      </c>
      <c r="OP97" s="165" t="e">
        <f t="shared" si="665"/>
        <v>#N/A</v>
      </c>
      <c r="OQ97" s="165" t="e">
        <f t="shared" si="666"/>
        <v>#N/A</v>
      </c>
      <c r="OR97" s="165" t="e">
        <f t="shared" si="667"/>
        <v>#N/A</v>
      </c>
      <c r="OS97" s="165" t="e">
        <f t="shared" si="668"/>
        <v>#N/A</v>
      </c>
      <c r="OT97" s="165" t="e">
        <f t="shared" si="669"/>
        <v>#N/A</v>
      </c>
      <c r="OU97" s="165" t="e">
        <f t="shared" si="670"/>
        <v>#N/A</v>
      </c>
      <c r="OV97" s="165" t="e">
        <f t="shared" si="671"/>
        <v>#N/A</v>
      </c>
      <c r="OW97" s="165" t="e">
        <f t="shared" si="672"/>
        <v>#N/A</v>
      </c>
      <c r="OX97" s="165" t="e">
        <f t="shared" si="673"/>
        <v>#N/A</v>
      </c>
      <c r="OY97" s="165" t="e">
        <f t="shared" si="674"/>
        <v>#N/A</v>
      </c>
      <c r="OZ97" s="165" t="e">
        <f t="shared" si="675"/>
        <v>#N/A</v>
      </c>
      <c r="PA97" s="165" t="e">
        <f t="shared" si="676"/>
        <v>#N/A</v>
      </c>
      <c r="PB97" s="165" t="e">
        <f t="shared" si="677"/>
        <v>#N/A</v>
      </c>
      <c r="PC97" s="165" t="e">
        <f t="shared" si="678"/>
        <v>#N/A</v>
      </c>
      <c r="PD97" s="165" t="e">
        <f t="shared" si="679"/>
        <v>#N/A</v>
      </c>
      <c r="PE97" s="165" t="e">
        <f t="shared" si="680"/>
        <v>#N/A</v>
      </c>
      <c r="PF97" s="165" t="e">
        <f t="shared" si="681"/>
        <v>#N/A</v>
      </c>
      <c r="PG97" s="165" t="e">
        <f t="shared" si="682"/>
        <v>#N/A</v>
      </c>
      <c r="PH97" s="165" t="e">
        <f t="shared" si="683"/>
        <v>#N/A</v>
      </c>
    </row>
    <row r="98" spans="1:424" hidden="1" x14ac:dyDescent="0.45">
      <c r="A98" s="4">
        <v>95</v>
      </c>
      <c r="B98" s="92" t="str">
        <f t="shared" si="684"/>
        <v/>
      </c>
      <c r="C98" s="91"/>
      <c r="D98" s="92" t="str">
        <f t="shared" si="685"/>
        <v/>
      </c>
      <c r="E98" s="120" t="str">
        <f t="shared" si="480"/>
        <v/>
      </c>
      <c r="F98" s="120" t="str">
        <f t="shared" si="481"/>
        <v/>
      </c>
      <c r="G98" s="71" t="str">
        <f t="shared" si="686"/>
        <v/>
      </c>
      <c r="H98" s="23"/>
      <c r="I98" s="55"/>
      <c r="J98" s="298"/>
      <c r="K98" s="72" t="str">
        <f>IF(AND(B98&gt;0,C98&gt;0,D98&gt;0),IF(ISBLANK(J98),IF(ISBLANK(H98),"",(D98-B98)*VLOOKUP(H98,VLookups!$A$4:$B$13,2,FALSE)),J98),"")</f>
        <v/>
      </c>
      <c r="L98" s="73" t="str">
        <f t="shared" si="482"/>
        <v/>
      </c>
      <c r="M98" s="91"/>
      <c r="N98" s="265" t="str">
        <f>IF(AND(M98&gt;0,C98&gt;0,NOT(K98="")),ABS(VLOOKUP($M$1,VLookups!$A$43:$B$44,2,FALSE)-_xlfn.NORM.DIST(M98,G98,K98,TRUE)),"")</f>
        <v/>
      </c>
      <c r="O98" s="90" t="str">
        <f>IF(AND($B98&gt;0,$C98&gt;0,$D98&gt;0,NOT(ISBLANK($H98))),_xlfn.NORM.INV(ABS(VLOOKUP($M$1,VLookups!$A$43:$B$44,2,FALSE)-O$3),$G98,$K98),"")</f>
        <v/>
      </c>
      <c r="P98" s="89" t="str">
        <f>IF(AND($B98&gt;0,$C98&gt;0,$D98&gt;0,NOT(ISBLANK($H98))),_xlfn.NORM.INV(ABS(VLOOKUP($M$1,VLookups!$A$43:$B$44,2,FALSE)-P$3),$G98,$K98),"")</f>
        <v/>
      </c>
      <c r="Q98" s="90" t="str">
        <f>IF(AND($B98&gt;0,$C98&gt;0,$D98&gt;0,NOT(ISBLANK($H98))),_xlfn.NORM.INV(ABS(VLOOKUP($M$1,VLookups!$A$43:$B$44,2,FALSE)-Q$3),$G98,$K98),"")</f>
        <v/>
      </c>
      <c r="R98" s="89" t="str">
        <f>IF(AND($B98&gt;0,$C98&gt;0,$D98&gt;0,NOT(ISBLANK($H98))),_xlfn.NORM.INV(ABS(VLOOKUP($M$1,VLookups!$A$43:$B$44,2,FALSE)-R$3),$G98,$K98),"")</f>
        <v/>
      </c>
      <c r="S98" s="90" t="str">
        <f>IF(AND($B98&gt;0,$C98&gt;0,$D98&gt;0,NOT(ISBLANK($H98))),_xlfn.NORM.INV(ABS(VLOOKUP($M$1,VLookups!$A$43:$B$44,2,FALSE)-S$3),$G98,$K98),"")</f>
        <v/>
      </c>
      <c r="T98" s="89" t="str">
        <f>IF(AND($B98&gt;0,$C98&gt;0,$D98&gt;0,NOT(ISBLANK($H98))),_xlfn.NORM.INV(ABS(VLOOKUP($M$1,VLookups!$A$43:$B$44,2,FALSE)-T$3),$G98,$K98),"")</f>
        <v/>
      </c>
      <c r="U98" s="5"/>
      <c r="V98" s="164" t="str">
        <f t="shared" si="687"/>
        <v/>
      </c>
      <c r="W98" s="47" t="str">
        <f t="shared" si="688"/>
        <v/>
      </c>
      <c r="X98" s="47" t="str">
        <f t="shared" ref="X98:CI101" si="722">IF(ISNONTEXT($V98),Y98-$V98,"")</f>
        <v/>
      </c>
      <c r="Y98" s="47" t="str">
        <f t="shared" si="722"/>
        <v/>
      </c>
      <c r="Z98" s="47" t="str">
        <f t="shared" si="722"/>
        <v/>
      </c>
      <c r="AA98" s="47" t="str">
        <f t="shared" si="722"/>
        <v/>
      </c>
      <c r="AB98" s="47" t="str">
        <f t="shared" si="722"/>
        <v/>
      </c>
      <c r="AC98" s="47" t="str">
        <f t="shared" si="722"/>
        <v/>
      </c>
      <c r="AD98" s="47" t="str">
        <f t="shared" si="722"/>
        <v/>
      </c>
      <c r="AE98" s="47" t="str">
        <f t="shared" si="722"/>
        <v/>
      </c>
      <c r="AF98" s="47" t="str">
        <f t="shared" si="722"/>
        <v/>
      </c>
      <c r="AG98" s="47" t="str">
        <f t="shared" si="722"/>
        <v/>
      </c>
      <c r="AH98" s="47" t="str">
        <f t="shared" si="722"/>
        <v/>
      </c>
      <c r="AI98" s="47" t="str">
        <f t="shared" si="722"/>
        <v/>
      </c>
      <c r="AJ98" s="47" t="str">
        <f t="shared" si="722"/>
        <v/>
      </c>
      <c r="AK98" s="47" t="str">
        <f t="shared" si="722"/>
        <v/>
      </c>
      <c r="AL98" s="47" t="str">
        <f t="shared" si="722"/>
        <v/>
      </c>
      <c r="AM98" s="47" t="str">
        <f t="shared" si="722"/>
        <v/>
      </c>
      <c r="AN98" s="47" t="str">
        <f t="shared" si="722"/>
        <v/>
      </c>
      <c r="AO98" s="47" t="str">
        <f t="shared" si="722"/>
        <v/>
      </c>
      <c r="AP98" s="47" t="str">
        <f t="shared" si="722"/>
        <v/>
      </c>
      <c r="AQ98" s="47" t="str">
        <f t="shared" si="722"/>
        <v/>
      </c>
      <c r="AR98" s="47" t="str">
        <f t="shared" si="722"/>
        <v/>
      </c>
      <c r="AS98" s="47" t="str">
        <f t="shared" si="722"/>
        <v/>
      </c>
      <c r="AT98" s="47" t="str">
        <f t="shared" si="722"/>
        <v/>
      </c>
      <c r="AU98" s="47" t="str">
        <f t="shared" si="722"/>
        <v/>
      </c>
      <c r="AV98" s="47" t="str">
        <f t="shared" si="722"/>
        <v/>
      </c>
      <c r="AW98" s="47" t="str">
        <f t="shared" si="722"/>
        <v/>
      </c>
      <c r="AX98" s="47" t="str">
        <f t="shared" si="722"/>
        <v/>
      </c>
      <c r="AY98" s="47" t="str">
        <f t="shared" si="722"/>
        <v/>
      </c>
      <c r="AZ98" s="47" t="str">
        <f t="shared" si="722"/>
        <v/>
      </c>
      <c r="BA98" s="47" t="str">
        <f t="shared" si="722"/>
        <v/>
      </c>
      <c r="BB98" s="47" t="str">
        <f t="shared" si="722"/>
        <v/>
      </c>
      <c r="BC98" s="47" t="str">
        <f t="shared" si="722"/>
        <v/>
      </c>
      <c r="BD98" s="47" t="str">
        <f t="shared" si="722"/>
        <v/>
      </c>
      <c r="BE98" s="47" t="str">
        <f t="shared" si="722"/>
        <v/>
      </c>
      <c r="BF98" s="47" t="str">
        <f t="shared" si="722"/>
        <v/>
      </c>
      <c r="BG98" s="47" t="str">
        <f t="shared" si="722"/>
        <v/>
      </c>
      <c r="BH98" s="47" t="str">
        <f t="shared" si="722"/>
        <v/>
      </c>
      <c r="BI98" s="47" t="str">
        <f t="shared" si="722"/>
        <v/>
      </c>
      <c r="BJ98" s="47" t="str">
        <f t="shared" si="722"/>
        <v/>
      </c>
      <c r="BK98" s="47" t="str">
        <f t="shared" si="722"/>
        <v/>
      </c>
      <c r="BL98" s="47" t="str">
        <f t="shared" si="722"/>
        <v/>
      </c>
      <c r="BM98" s="47" t="str">
        <f t="shared" si="722"/>
        <v/>
      </c>
      <c r="BN98" s="47" t="str">
        <f t="shared" si="722"/>
        <v/>
      </c>
      <c r="BO98" s="47" t="str">
        <f t="shared" si="722"/>
        <v/>
      </c>
      <c r="BP98" s="47" t="str">
        <f t="shared" si="722"/>
        <v/>
      </c>
      <c r="BQ98" s="47" t="str">
        <f t="shared" si="722"/>
        <v/>
      </c>
      <c r="BR98" s="47" t="str">
        <f t="shared" si="722"/>
        <v/>
      </c>
      <c r="BS98" s="47" t="str">
        <f t="shared" si="722"/>
        <v/>
      </c>
      <c r="BT98" s="47" t="str">
        <f t="shared" si="722"/>
        <v/>
      </c>
      <c r="BU98" s="47" t="str">
        <f t="shared" si="722"/>
        <v/>
      </c>
      <c r="BV98" s="47" t="str">
        <f t="shared" si="722"/>
        <v/>
      </c>
      <c r="BW98" s="47" t="str">
        <f t="shared" si="722"/>
        <v/>
      </c>
      <c r="BX98" s="47" t="str">
        <f t="shared" si="722"/>
        <v/>
      </c>
      <c r="BY98" s="47" t="str">
        <f t="shared" si="722"/>
        <v/>
      </c>
      <c r="BZ98" s="47" t="str">
        <f t="shared" si="722"/>
        <v/>
      </c>
      <c r="CA98" s="47" t="str">
        <f t="shared" si="722"/>
        <v/>
      </c>
      <c r="CB98" s="47" t="str">
        <f t="shared" si="722"/>
        <v/>
      </c>
      <c r="CC98" s="47" t="str">
        <f t="shared" si="722"/>
        <v/>
      </c>
      <c r="CD98" s="47" t="str">
        <f t="shared" si="722"/>
        <v/>
      </c>
      <c r="CE98" s="47" t="str">
        <f t="shared" si="722"/>
        <v/>
      </c>
      <c r="CF98" s="47" t="str">
        <f t="shared" si="722"/>
        <v/>
      </c>
      <c r="CG98" s="47" t="str">
        <f t="shared" si="722"/>
        <v/>
      </c>
      <c r="CH98" s="47" t="str">
        <f t="shared" si="722"/>
        <v/>
      </c>
      <c r="CI98" s="47" t="str">
        <f t="shared" si="722"/>
        <v/>
      </c>
      <c r="CJ98" s="47" t="str">
        <f t="shared" si="720"/>
        <v/>
      </c>
      <c r="CK98" s="47" t="str">
        <f t="shared" si="720"/>
        <v/>
      </c>
      <c r="CL98" s="47" t="str">
        <f t="shared" si="720"/>
        <v/>
      </c>
      <c r="CM98" s="47" t="str">
        <f t="shared" si="720"/>
        <v/>
      </c>
      <c r="CN98" s="47" t="str">
        <f t="shared" si="720"/>
        <v/>
      </c>
      <c r="CO98" s="47" t="str">
        <f t="shared" si="720"/>
        <v/>
      </c>
      <c r="CP98" s="47" t="str">
        <f t="shared" si="720"/>
        <v/>
      </c>
      <c r="CQ98" s="47" t="str">
        <f t="shared" si="720"/>
        <v/>
      </c>
      <c r="CR98" s="47" t="str">
        <f t="shared" si="720"/>
        <v/>
      </c>
      <c r="CS98" s="47" t="str">
        <f t="shared" si="720"/>
        <v/>
      </c>
      <c r="CT98" s="47" t="str">
        <f t="shared" si="720"/>
        <v/>
      </c>
      <c r="CU98" s="47" t="str">
        <f t="shared" si="720"/>
        <v/>
      </c>
      <c r="CV98" s="47" t="str">
        <f t="shared" si="720"/>
        <v/>
      </c>
      <c r="CW98" s="47" t="str">
        <f t="shared" si="720"/>
        <v/>
      </c>
      <c r="CX98" s="47" t="str">
        <f t="shared" si="720"/>
        <v/>
      </c>
      <c r="CY98" s="47" t="str">
        <f t="shared" si="720"/>
        <v/>
      </c>
      <c r="CZ98" s="47" t="str">
        <f t="shared" si="720"/>
        <v/>
      </c>
      <c r="DA98" s="47" t="str">
        <f t="shared" si="720"/>
        <v/>
      </c>
      <c r="DB98" s="47" t="str">
        <f t="shared" si="720"/>
        <v/>
      </c>
      <c r="DC98" s="47" t="str">
        <f t="shared" si="720"/>
        <v/>
      </c>
      <c r="DD98" s="47" t="str">
        <f t="shared" si="720"/>
        <v/>
      </c>
      <c r="DE98" s="47" t="str">
        <f t="shared" si="720"/>
        <v/>
      </c>
      <c r="DF98" s="47" t="str">
        <f t="shared" si="720"/>
        <v/>
      </c>
      <c r="DG98" s="47" t="str">
        <f t="shared" si="720"/>
        <v/>
      </c>
      <c r="DH98" s="47" t="str">
        <f t="shared" si="720"/>
        <v/>
      </c>
      <c r="DI98" s="47" t="str">
        <f t="shared" si="720"/>
        <v/>
      </c>
      <c r="DJ98" s="47" t="str">
        <f t="shared" si="720"/>
        <v/>
      </c>
      <c r="DK98" s="47" t="str">
        <f t="shared" si="720"/>
        <v/>
      </c>
      <c r="DL98" s="47" t="str">
        <f t="shared" si="720"/>
        <v/>
      </c>
      <c r="DM98" s="47" t="str">
        <f t="shared" si="720"/>
        <v/>
      </c>
      <c r="DN98" s="47" t="str">
        <f t="shared" si="720"/>
        <v/>
      </c>
      <c r="DO98" s="47" t="str">
        <f t="shared" si="720"/>
        <v/>
      </c>
      <c r="DP98" s="47" t="str">
        <f t="shared" si="720"/>
        <v/>
      </c>
      <c r="DQ98" s="47" t="str">
        <f t="shared" si="720"/>
        <v/>
      </c>
      <c r="DR98" s="47" t="str">
        <f t="shared" si="720"/>
        <v/>
      </c>
      <c r="DS98" s="179" t="str">
        <f t="shared" si="690"/>
        <v/>
      </c>
      <c r="DT98" s="47" t="str">
        <f t="shared" si="691"/>
        <v/>
      </c>
      <c r="DU98" s="47" t="str">
        <f t="shared" ref="DU98:GF101" si="723">IF(ISNONTEXT($V98),DT98+$V98,"")</f>
        <v/>
      </c>
      <c r="DV98" s="47" t="str">
        <f t="shared" si="723"/>
        <v/>
      </c>
      <c r="DW98" s="47" t="str">
        <f t="shared" si="723"/>
        <v/>
      </c>
      <c r="DX98" s="47" t="str">
        <f t="shared" si="723"/>
        <v/>
      </c>
      <c r="DY98" s="47" t="str">
        <f t="shared" si="723"/>
        <v/>
      </c>
      <c r="DZ98" s="47" t="str">
        <f t="shared" si="723"/>
        <v/>
      </c>
      <c r="EA98" s="47" t="str">
        <f t="shared" si="723"/>
        <v/>
      </c>
      <c r="EB98" s="47" t="str">
        <f t="shared" si="723"/>
        <v/>
      </c>
      <c r="EC98" s="47" t="str">
        <f t="shared" si="723"/>
        <v/>
      </c>
      <c r="ED98" s="47" t="str">
        <f t="shared" si="723"/>
        <v/>
      </c>
      <c r="EE98" s="47" t="str">
        <f t="shared" si="723"/>
        <v/>
      </c>
      <c r="EF98" s="47" t="str">
        <f t="shared" si="723"/>
        <v/>
      </c>
      <c r="EG98" s="47" t="str">
        <f t="shared" si="723"/>
        <v/>
      </c>
      <c r="EH98" s="47" t="str">
        <f t="shared" si="723"/>
        <v/>
      </c>
      <c r="EI98" s="47" t="str">
        <f t="shared" si="723"/>
        <v/>
      </c>
      <c r="EJ98" s="47" t="str">
        <f t="shared" si="723"/>
        <v/>
      </c>
      <c r="EK98" s="47" t="str">
        <f t="shared" si="723"/>
        <v/>
      </c>
      <c r="EL98" s="47" t="str">
        <f t="shared" si="723"/>
        <v/>
      </c>
      <c r="EM98" s="47" t="str">
        <f t="shared" si="723"/>
        <v/>
      </c>
      <c r="EN98" s="47" t="str">
        <f t="shared" si="723"/>
        <v/>
      </c>
      <c r="EO98" s="47" t="str">
        <f t="shared" si="723"/>
        <v/>
      </c>
      <c r="EP98" s="47" t="str">
        <f t="shared" si="723"/>
        <v/>
      </c>
      <c r="EQ98" s="47" t="str">
        <f t="shared" si="723"/>
        <v/>
      </c>
      <c r="ER98" s="47" t="str">
        <f t="shared" si="723"/>
        <v/>
      </c>
      <c r="ES98" s="47" t="str">
        <f t="shared" si="723"/>
        <v/>
      </c>
      <c r="ET98" s="47" t="str">
        <f t="shared" si="723"/>
        <v/>
      </c>
      <c r="EU98" s="47" t="str">
        <f t="shared" si="723"/>
        <v/>
      </c>
      <c r="EV98" s="47" t="str">
        <f t="shared" si="723"/>
        <v/>
      </c>
      <c r="EW98" s="47" t="str">
        <f t="shared" si="723"/>
        <v/>
      </c>
      <c r="EX98" s="47" t="str">
        <f t="shared" si="723"/>
        <v/>
      </c>
      <c r="EY98" s="47" t="str">
        <f t="shared" si="723"/>
        <v/>
      </c>
      <c r="EZ98" s="47" t="str">
        <f t="shared" si="723"/>
        <v/>
      </c>
      <c r="FA98" s="47" t="str">
        <f t="shared" si="723"/>
        <v/>
      </c>
      <c r="FB98" s="47" t="str">
        <f t="shared" si="723"/>
        <v/>
      </c>
      <c r="FC98" s="47" t="str">
        <f t="shared" si="723"/>
        <v/>
      </c>
      <c r="FD98" s="47" t="str">
        <f t="shared" si="723"/>
        <v/>
      </c>
      <c r="FE98" s="47" t="str">
        <f t="shared" si="723"/>
        <v/>
      </c>
      <c r="FF98" s="47" t="str">
        <f t="shared" si="723"/>
        <v/>
      </c>
      <c r="FG98" s="47" t="str">
        <f t="shared" si="723"/>
        <v/>
      </c>
      <c r="FH98" s="47" t="str">
        <f t="shared" si="723"/>
        <v/>
      </c>
      <c r="FI98" s="47" t="str">
        <f t="shared" si="723"/>
        <v/>
      </c>
      <c r="FJ98" s="47" t="str">
        <f t="shared" si="723"/>
        <v/>
      </c>
      <c r="FK98" s="47" t="str">
        <f t="shared" si="723"/>
        <v/>
      </c>
      <c r="FL98" s="47" t="str">
        <f t="shared" si="723"/>
        <v/>
      </c>
      <c r="FM98" s="47" t="str">
        <f t="shared" si="723"/>
        <v/>
      </c>
      <c r="FN98" s="47" t="str">
        <f t="shared" si="723"/>
        <v/>
      </c>
      <c r="FO98" s="47" t="str">
        <f t="shared" si="723"/>
        <v/>
      </c>
      <c r="FP98" s="47" t="str">
        <f t="shared" si="723"/>
        <v/>
      </c>
      <c r="FQ98" s="47" t="str">
        <f t="shared" si="723"/>
        <v/>
      </c>
      <c r="FR98" s="47" t="str">
        <f t="shared" si="723"/>
        <v/>
      </c>
      <c r="FS98" s="47" t="str">
        <f t="shared" si="723"/>
        <v/>
      </c>
      <c r="FT98" s="47" t="str">
        <f t="shared" si="723"/>
        <v/>
      </c>
      <c r="FU98" s="47" t="str">
        <f t="shared" si="723"/>
        <v/>
      </c>
      <c r="FV98" s="47" t="str">
        <f t="shared" si="723"/>
        <v/>
      </c>
      <c r="FW98" s="47" t="str">
        <f t="shared" si="723"/>
        <v/>
      </c>
      <c r="FX98" s="47" t="str">
        <f t="shared" si="723"/>
        <v/>
      </c>
      <c r="FY98" s="47" t="str">
        <f t="shared" si="723"/>
        <v/>
      </c>
      <c r="FZ98" s="47" t="str">
        <f t="shared" si="723"/>
        <v/>
      </c>
      <c r="GA98" s="47" t="str">
        <f t="shared" si="723"/>
        <v/>
      </c>
      <c r="GB98" s="47" t="str">
        <f t="shared" si="723"/>
        <v/>
      </c>
      <c r="GC98" s="47" t="str">
        <f t="shared" si="723"/>
        <v/>
      </c>
      <c r="GD98" s="47" t="str">
        <f t="shared" si="723"/>
        <v/>
      </c>
      <c r="GE98" s="47" t="str">
        <f t="shared" si="723"/>
        <v/>
      </c>
      <c r="GF98" s="47" t="str">
        <f t="shared" si="723"/>
        <v/>
      </c>
      <c r="GG98" s="47" t="str">
        <f t="shared" si="721"/>
        <v/>
      </c>
      <c r="GH98" s="47" t="str">
        <f t="shared" si="721"/>
        <v/>
      </c>
      <c r="GI98" s="47" t="str">
        <f t="shared" si="721"/>
        <v/>
      </c>
      <c r="GJ98" s="47" t="str">
        <f t="shared" si="721"/>
        <v/>
      </c>
      <c r="GK98" s="47" t="str">
        <f t="shared" si="721"/>
        <v/>
      </c>
      <c r="GL98" s="47" t="str">
        <f t="shared" si="721"/>
        <v/>
      </c>
      <c r="GM98" s="47" t="str">
        <f t="shared" si="721"/>
        <v/>
      </c>
      <c r="GN98" s="47" t="str">
        <f t="shared" si="721"/>
        <v/>
      </c>
      <c r="GO98" s="47" t="str">
        <f t="shared" si="721"/>
        <v/>
      </c>
      <c r="GP98" s="47" t="str">
        <f t="shared" si="721"/>
        <v/>
      </c>
      <c r="GQ98" s="47" t="str">
        <f t="shared" si="721"/>
        <v/>
      </c>
      <c r="GR98" s="47" t="str">
        <f t="shared" si="721"/>
        <v/>
      </c>
      <c r="GS98" s="47" t="str">
        <f t="shared" si="721"/>
        <v/>
      </c>
      <c r="GT98" s="47" t="str">
        <f t="shared" si="721"/>
        <v/>
      </c>
      <c r="GU98" s="47" t="str">
        <f t="shared" si="721"/>
        <v/>
      </c>
      <c r="GV98" s="47" t="str">
        <f t="shared" si="721"/>
        <v/>
      </c>
      <c r="GW98" s="47" t="str">
        <f t="shared" si="721"/>
        <v/>
      </c>
      <c r="GX98" s="47" t="str">
        <f t="shared" si="721"/>
        <v/>
      </c>
      <c r="GY98" s="47" t="str">
        <f t="shared" si="721"/>
        <v/>
      </c>
      <c r="GZ98" s="47" t="str">
        <f t="shared" si="721"/>
        <v/>
      </c>
      <c r="HA98" s="47" t="str">
        <f t="shared" si="721"/>
        <v/>
      </c>
      <c r="HB98" s="47" t="str">
        <f t="shared" si="721"/>
        <v/>
      </c>
      <c r="HC98" s="47" t="str">
        <f t="shared" si="721"/>
        <v/>
      </c>
      <c r="HD98" s="47" t="str">
        <f t="shared" si="721"/>
        <v/>
      </c>
      <c r="HE98" s="47" t="str">
        <f t="shared" si="721"/>
        <v/>
      </c>
      <c r="HF98" s="47" t="str">
        <f t="shared" si="721"/>
        <v/>
      </c>
      <c r="HG98" s="47" t="str">
        <f t="shared" si="721"/>
        <v/>
      </c>
      <c r="HH98" s="47" t="str">
        <f t="shared" si="721"/>
        <v/>
      </c>
      <c r="HI98" s="47" t="str">
        <f t="shared" si="721"/>
        <v/>
      </c>
      <c r="HJ98" s="47" t="str">
        <f t="shared" si="721"/>
        <v/>
      </c>
      <c r="HK98" s="47" t="str">
        <f t="shared" si="721"/>
        <v/>
      </c>
      <c r="HL98" s="47" t="str">
        <f t="shared" si="721"/>
        <v/>
      </c>
      <c r="HM98" s="47" t="str">
        <f t="shared" si="721"/>
        <v/>
      </c>
      <c r="HN98" s="47" t="str">
        <f t="shared" si="721"/>
        <v/>
      </c>
      <c r="HO98" s="47" t="str">
        <f t="shared" si="721"/>
        <v/>
      </c>
      <c r="HP98" s="165" t="e">
        <f t="shared" si="483"/>
        <v>#N/A</v>
      </c>
      <c r="HQ98" s="165" t="e">
        <f t="shared" si="484"/>
        <v>#N/A</v>
      </c>
      <c r="HR98" s="165" t="e">
        <f t="shared" si="485"/>
        <v>#N/A</v>
      </c>
      <c r="HS98" s="165" t="e">
        <f t="shared" si="486"/>
        <v>#N/A</v>
      </c>
      <c r="HT98" s="165" t="e">
        <f t="shared" si="487"/>
        <v>#N/A</v>
      </c>
      <c r="HU98" s="165" t="e">
        <f t="shared" si="488"/>
        <v>#N/A</v>
      </c>
      <c r="HV98" s="165" t="e">
        <f t="shared" si="489"/>
        <v>#N/A</v>
      </c>
      <c r="HW98" s="165" t="e">
        <f t="shared" si="490"/>
        <v>#N/A</v>
      </c>
      <c r="HX98" s="165" t="e">
        <f t="shared" si="491"/>
        <v>#N/A</v>
      </c>
      <c r="HY98" s="165" t="e">
        <f t="shared" si="492"/>
        <v>#N/A</v>
      </c>
      <c r="HZ98" s="165" t="e">
        <f t="shared" si="493"/>
        <v>#N/A</v>
      </c>
      <c r="IA98" s="165" t="e">
        <f t="shared" si="494"/>
        <v>#N/A</v>
      </c>
      <c r="IB98" s="165" t="e">
        <f t="shared" si="495"/>
        <v>#N/A</v>
      </c>
      <c r="IC98" s="165" t="e">
        <f t="shared" si="496"/>
        <v>#N/A</v>
      </c>
      <c r="ID98" s="165" t="e">
        <f t="shared" si="497"/>
        <v>#N/A</v>
      </c>
      <c r="IE98" s="165" t="e">
        <f t="shared" si="498"/>
        <v>#N/A</v>
      </c>
      <c r="IF98" s="165" t="e">
        <f t="shared" si="499"/>
        <v>#N/A</v>
      </c>
      <c r="IG98" s="165" t="e">
        <f t="shared" si="500"/>
        <v>#N/A</v>
      </c>
      <c r="IH98" s="165" t="e">
        <f t="shared" si="501"/>
        <v>#N/A</v>
      </c>
      <c r="II98" s="165" t="e">
        <f t="shared" si="502"/>
        <v>#N/A</v>
      </c>
      <c r="IJ98" s="165" t="e">
        <f t="shared" si="503"/>
        <v>#N/A</v>
      </c>
      <c r="IK98" s="165" t="e">
        <f t="shared" si="504"/>
        <v>#N/A</v>
      </c>
      <c r="IL98" s="165" t="e">
        <f t="shared" si="505"/>
        <v>#N/A</v>
      </c>
      <c r="IM98" s="165" t="e">
        <f t="shared" si="506"/>
        <v>#N/A</v>
      </c>
      <c r="IN98" s="165" t="e">
        <f t="shared" si="507"/>
        <v>#N/A</v>
      </c>
      <c r="IO98" s="165" t="e">
        <f t="shared" si="508"/>
        <v>#N/A</v>
      </c>
      <c r="IP98" s="165" t="e">
        <f t="shared" si="509"/>
        <v>#N/A</v>
      </c>
      <c r="IQ98" s="165" t="e">
        <f t="shared" si="510"/>
        <v>#N/A</v>
      </c>
      <c r="IR98" s="165" t="e">
        <f t="shared" si="511"/>
        <v>#N/A</v>
      </c>
      <c r="IS98" s="165" t="e">
        <f t="shared" si="512"/>
        <v>#N/A</v>
      </c>
      <c r="IT98" s="165" t="e">
        <f t="shared" si="513"/>
        <v>#N/A</v>
      </c>
      <c r="IU98" s="165" t="e">
        <f t="shared" si="514"/>
        <v>#N/A</v>
      </c>
      <c r="IV98" s="165" t="e">
        <f t="shared" si="515"/>
        <v>#N/A</v>
      </c>
      <c r="IW98" s="165" t="e">
        <f t="shared" si="516"/>
        <v>#N/A</v>
      </c>
      <c r="IX98" s="165" t="e">
        <f t="shared" si="517"/>
        <v>#N/A</v>
      </c>
      <c r="IY98" s="165" t="e">
        <f t="shared" si="518"/>
        <v>#N/A</v>
      </c>
      <c r="IZ98" s="165" t="e">
        <f t="shared" si="519"/>
        <v>#N/A</v>
      </c>
      <c r="JA98" s="165" t="e">
        <f t="shared" si="520"/>
        <v>#N/A</v>
      </c>
      <c r="JB98" s="165" t="e">
        <f t="shared" si="521"/>
        <v>#N/A</v>
      </c>
      <c r="JC98" s="165" t="e">
        <f t="shared" si="522"/>
        <v>#N/A</v>
      </c>
      <c r="JD98" s="165" t="e">
        <f t="shared" si="523"/>
        <v>#N/A</v>
      </c>
      <c r="JE98" s="165" t="e">
        <f t="shared" si="524"/>
        <v>#N/A</v>
      </c>
      <c r="JF98" s="165" t="e">
        <f t="shared" si="525"/>
        <v>#N/A</v>
      </c>
      <c r="JG98" s="165" t="e">
        <f t="shared" si="526"/>
        <v>#N/A</v>
      </c>
      <c r="JH98" s="165" t="e">
        <f t="shared" si="527"/>
        <v>#N/A</v>
      </c>
      <c r="JI98" s="165" t="e">
        <f t="shared" si="528"/>
        <v>#N/A</v>
      </c>
      <c r="JJ98" s="165" t="e">
        <f t="shared" si="529"/>
        <v>#N/A</v>
      </c>
      <c r="JK98" s="165" t="e">
        <f t="shared" si="530"/>
        <v>#N/A</v>
      </c>
      <c r="JL98" s="165" t="e">
        <f t="shared" si="531"/>
        <v>#N/A</v>
      </c>
      <c r="JM98" s="165" t="e">
        <f t="shared" si="532"/>
        <v>#N/A</v>
      </c>
      <c r="JN98" s="165" t="e">
        <f t="shared" si="533"/>
        <v>#N/A</v>
      </c>
      <c r="JO98" s="165" t="e">
        <f t="shared" si="534"/>
        <v>#N/A</v>
      </c>
      <c r="JP98" s="165" t="e">
        <f t="shared" si="535"/>
        <v>#N/A</v>
      </c>
      <c r="JQ98" s="165" t="e">
        <f t="shared" si="536"/>
        <v>#N/A</v>
      </c>
      <c r="JR98" s="165" t="e">
        <f t="shared" si="537"/>
        <v>#N/A</v>
      </c>
      <c r="JS98" s="165" t="e">
        <f t="shared" si="538"/>
        <v>#N/A</v>
      </c>
      <c r="JT98" s="165" t="e">
        <f t="shared" si="539"/>
        <v>#N/A</v>
      </c>
      <c r="JU98" s="165" t="e">
        <f t="shared" si="540"/>
        <v>#N/A</v>
      </c>
      <c r="JV98" s="165" t="e">
        <f t="shared" si="541"/>
        <v>#N/A</v>
      </c>
      <c r="JW98" s="165" t="e">
        <f t="shared" si="542"/>
        <v>#N/A</v>
      </c>
      <c r="JX98" s="165" t="e">
        <f t="shared" si="543"/>
        <v>#N/A</v>
      </c>
      <c r="JY98" s="165" t="e">
        <f t="shared" si="544"/>
        <v>#N/A</v>
      </c>
      <c r="JZ98" s="165" t="e">
        <f t="shared" si="545"/>
        <v>#N/A</v>
      </c>
      <c r="KA98" s="165" t="e">
        <f t="shared" si="546"/>
        <v>#N/A</v>
      </c>
      <c r="KB98" s="165" t="e">
        <f t="shared" si="547"/>
        <v>#N/A</v>
      </c>
      <c r="KC98" s="165" t="e">
        <f t="shared" si="548"/>
        <v>#N/A</v>
      </c>
      <c r="KD98" s="165" t="e">
        <f t="shared" si="549"/>
        <v>#N/A</v>
      </c>
      <c r="KE98" s="165" t="e">
        <f t="shared" si="550"/>
        <v>#N/A</v>
      </c>
      <c r="KF98" s="165" t="e">
        <f t="shared" si="551"/>
        <v>#N/A</v>
      </c>
      <c r="KG98" s="165" t="e">
        <f t="shared" si="552"/>
        <v>#N/A</v>
      </c>
      <c r="KH98" s="165" t="e">
        <f t="shared" si="553"/>
        <v>#N/A</v>
      </c>
      <c r="KI98" s="165" t="e">
        <f t="shared" si="554"/>
        <v>#N/A</v>
      </c>
      <c r="KJ98" s="165" t="e">
        <f t="shared" si="555"/>
        <v>#N/A</v>
      </c>
      <c r="KK98" s="165" t="e">
        <f t="shared" si="556"/>
        <v>#N/A</v>
      </c>
      <c r="KL98" s="165" t="e">
        <f t="shared" si="557"/>
        <v>#N/A</v>
      </c>
      <c r="KM98" s="165" t="e">
        <f t="shared" si="558"/>
        <v>#N/A</v>
      </c>
      <c r="KN98" s="165" t="e">
        <f t="shared" si="559"/>
        <v>#N/A</v>
      </c>
      <c r="KO98" s="165" t="e">
        <f t="shared" si="560"/>
        <v>#N/A</v>
      </c>
      <c r="KP98" s="165" t="e">
        <f t="shared" si="561"/>
        <v>#N/A</v>
      </c>
      <c r="KQ98" s="165" t="e">
        <f t="shared" si="562"/>
        <v>#N/A</v>
      </c>
      <c r="KR98" s="165" t="e">
        <f t="shared" si="563"/>
        <v>#N/A</v>
      </c>
      <c r="KS98" s="165" t="e">
        <f t="shared" si="564"/>
        <v>#N/A</v>
      </c>
      <c r="KT98" s="165" t="e">
        <f t="shared" si="565"/>
        <v>#N/A</v>
      </c>
      <c r="KU98" s="165" t="e">
        <f t="shared" si="566"/>
        <v>#N/A</v>
      </c>
      <c r="KV98" s="165" t="e">
        <f t="shared" si="567"/>
        <v>#N/A</v>
      </c>
      <c r="KW98" s="165" t="e">
        <f t="shared" si="568"/>
        <v>#N/A</v>
      </c>
      <c r="KX98" s="165" t="e">
        <f t="shared" si="569"/>
        <v>#N/A</v>
      </c>
      <c r="KY98" s="165" t="e">
        <f t="shared" si="570"/>
        <v>#N/A</v>
      </c>
      <c r="KZ98" s="165" t="e">
        <f t="shared" si="571"/>
        <v>#N/A</v>
      </c>
      <c r="LA98" s="165" t="e">
        <f t="shared" si="572"/>
        <v>#N/A</v>
      </c>
      <c r="LB98" s="165" t="e">
        <f t="shared" si="573"/>
        <v>#N/A</v>
      </c>
      <c r="LC98" s="165" t="e">
        <f t="shared" si="574"/>
        <v>#N/A</v>
      </c>
      <c r="LD98" s="165" t="e">
        <f t="shared" si="575"/>
        <v>#N/A</v>
      </c>
      <c r="LE98" s="165" t="e">
        <f t="shared" si="576"/>
        <v>#N/A</v>
      </c>
      <c r="LF98" s="165" t="e">
        <f t="shared" si="577"/>
        <v>#N/A</v>
      </c>
      <c r="LG98" s="165" t="e">
        <f t="shared" si="578"/>
        <v>#N/A</v>
      </c>
      <c r="LH98" s="165" t="e">
        <f t="shared" si="579"/>
        <v>#N/A</v>
      </c>
      <c r="LI98" s="165" t="e">
        <f t="shared" si="580"/>
        <v>#N/A</v>
      </c>
      <c r="LJ98" s="165" t="e">
        <f t="shared" si="581"/>
        <v>#N/A</v>
      </c>
      <c r="LK98" s="165" t="e">
        <f t="shared" si="582"/>
        <v>#N/A</v>
      </c>
      <c r="LL98" s="165" t="e">
        <f t="shared" si="583"/>
        <v>#N/A</v>
      </c>
      <c r="LM98" s="165" t="e">
        <f t="shared" si="584"/>
        <v>#N/A</v>
      </c>
      <c r="LN98" s="165" t="e">
        <f t="shared" si="585"/>
        <v>#N/A</v>
      </c>
      <c r="LO98" s="165" t="e">
        <f t="shared" si="586"/>
        <v>#N/A</v>
      </c>
      <c r="LP98" s="165" t="e">
        <f t="shared" si="587"/>
        <v>#N/A</v>
      </c>
      <c r="LQ98" s="165" t="e">
        <f t="shared" si="588"/>
        <v>#N/A</v>
      </c>
      <c r="LR98" s="165" t="e">
        <f t="shared" si="589"/>
        <v>#N/A</v>
      </c>
      <c r="LS98" s="165" t="e">
        <f t="shared" si="590"/>
        <v>#N/A</v>
      </c>
      <c r="LT98" s="165" t="e">
        <f t="shared" si="591"/>
        <v>#N/A</v>
      </c>
      <c r="LU98" s="165" t="e">
        <f t="shared" si="592"/>
        <v>#N/A</v>
      </c>
      <c r="LV98" s="165" t="e">
        <f t="shared" si="593"/>
        <v>#N/A</v>
      </c>
      <c r="LW98" s="165" t="e">
        <f t="shared" si="594"/>
        <v>#N/A</v>
      </c>
      <c r="LX98" s="165" t="e">
        <f t="shared" si="595"/>
        <v>#N/A</v>
      </c>
      <c r="LY98" s="165" t="e">
        <f t="shared" si="596"/>
        <v>#N/A</v>
      </c>
      <c r="LZ98" s="165" t="e">
        <f t="shared" si="597"/>
        <v>#N/A</v>
      </c>
      <c r="MA98" s="165" t="e">
        <f t="shared" si="598"/>
        <v>#N/A</v>
      </c>
      <c r="MB98" s="165" t="e">
        <f t="shared" si="599"/>
        <v>#N/A</v>
      </c>
      <c r="MC98" s="165" t="e">
        <f t="shared" si="600"/>
        <v>#N/A</v>
      </c>
      <c r="MD98" s="165" t="e">
        <f t="shared" si="601"/>
        <v>#N/A</v>
      </c>
      <c r="ME98" s="165" t="e">
        <f t="shared" si="602"/>
        <v>#N/A</v>
      </c>
      <c r="MF98" s="165" t="e">
        <f t="shared" si="603"/>
        <v>#N/A</v>
      </c>
      <c r="MG98" s="165" t="e">
        <f t="shared" si="604"/>
        <v>#N/A</v>
      </c>
      <c r="MH98" s="165" t="e">
        <f t="shared" si="605"/>
        <v>#N/A</v>
      </c>
      <c r="MI98" s="165" t="e">
        <f t="shared" si="606"/>
        <v>#N/A</v>
      </c>
      <c r="MJ98" s="165" t="e">
        <f t="shared" si="607"/>
        <v>#N/A</v>
      </c>
      <c r="MK98" s="165" t="e">
        <f t="shared" si="608"/>
        <v>#N/A</v>
      </c>
      <c r="ML98" s="165" t="e">
        <f t="shared" si="609"/>
        <v>#N/A</v>
      </c>
      <c r="MM98" s="165" t="e">
        <f t="shared" si="610"/>
        <v>#N/A</v>
      </c>
      <c r="MN98" s="165" t="e">
        <f t="shared" si="611"/>
        <v>#N/A</v>
      </c>
      <c r="MO98" s="165" t="e">
        <f t="shared" si="612"/>
        <v>#N/A</v>
      </c>
      <c r="MP98" s="165" t="e">
        <f t="shared" si="613"/>
        <v>#N/A</v>
      </c>
      <c r="MQ98" s="165" t="e">
        <f t="shared" si="614"/>
        <v>#N/A</v>
      </c>
      <c r="MR98" s="165" t="e">
        <f t="shared" si="615"/>
        <v>#N/A</v>
      </c>
      <c r="MS98" s="165" t="e">
        <f t="shared" si="616"/>
        <v>#N/A</v>
      </c>
      <c r="MT98" s="165" t="e">
        <f t="shared" si="617"/>
        <v>#N/A</v>
      </c>
      <c r="MU98" s="165" t="e">
        <f t="shared" si="618"/>
        <v>#N/A</v>
      </c>
      <c r="MV98" s="165" t="e">
        <f t="shared" si="619"/>
        <v>#N/A</v>
      </c>
      <c r="MW98" s="165" t="e">
        <f t="shared" si="620"/>
        <v>#N/A</v>
      </c>
      <c r="MX98" s="165" t="e">
        <f t="shared" si="621"/>
        <v>#N/A</v>
      </c>
      <c r="MY98" s="165" t="e">
        <f t="shared" si="622"/>
        <v>#N/A</v>
      </c>
      <c r="MZ98" s="165" t="e">
        <f t="shared" si="623"/>
        <v>#N/A</v>
      </c>
      <c r="NA98" s="165" t="e">
        <f t="shared" si="624"/>
        <v>#N/A</v>
      </c>
      <c r="NB98" s="165" t="e">
        <f t="shared" si="625"/>
        <v>#N/A</v>
      </c>
      <c r="NC98" s="165" t="e">
        <f t="shared" si="626"/>
        <v>#N/A</v>
      </c>
      <c r="ND98" s="165" t="e">
        <f t="shared" si="627"/>
        <v>#N/A</v>
      </c>
      <c r="NE98" s="165" t="e">
        <f t="shared" si="628"/>
        <v>#N/A</v>
      </c>
      <c r="NF98" s="165" t="e">
        <f t="shared" si="629"/>
        <v>#N/A</v>
      </c>
      <c r="NG98" s="165" t="e">
        <f t="shared" si="630"/>
        <v>#N/A</v>
      </c>
      <c r="NH98" s="165" t="e">
        <f t="shared" si="631"/>
        <v>#N/A</v>
      </c>
      <c r="NI98" s="165" t="e">
        <f t="shared" si="632"/>
        <v>#N/A</v>
      </c>
      <c r="NJ98" s="165" t="e">
        <f t="shared" si="633"/>
        <v>#N/A</v>
      </c>
      <c r="NK98" s="165" t="e">
        <f t="shared" si="634"/>
        <v>#N/A</v>
      </c>
      <c r="NL98" s="165" t="e">
        <f t="shared" si="635"/>
        <v>#N/A</v>
      </c>
      <c r="NM98" s="165" t="e">
        <f t="shared" si="636"/>
        <v>#N/A</v>
      </c>
      <c r="NN98" s="165" t="e">
        <f t="shared" si="637"/>
        <v>#N/A</v>
      </c>
      <c r="NO98" s="165" t="e">
        <f t="shared" si="638"/>
        <v>#N/A</v>
      </c>
      <c r="NP98" s="165" t="e">
        <f t="shared" si="639"/>
        <v>#N/A</v>
      </c>
      <c r="NQ98" s="165" t="e">
        <f t="shared" si="640"/>
        <v>#N/A</v>
      </c>
      <c r="NR98" s="165" t="e">
        <f t="shared" si="641"/>
        <v>#N/A</v>
      </c>
      <c r="NS98" s="165" t="e">
        <f t="shared" si="642"/>
        <v>#N/A</v>
      </c>
      <c r="NT98" s="165" t="e">
        <f t="shared" si="643"/>
        <v>#N/A</v>
      </c>
      <c r="NU98" s="165" t="e">
        <f t="shared" si="644"/>
        <v>#N/A</v>
      </c>
      <c r="NV98" s="165" t="e">
        <f t="shared" si="645"/>
        <v>#N/A</v>
      </c>
      <c r="NW98" s="165" t="e">
        <f t="shared" si="646"/>
        <v>#N/A</v>
      </c>
      <c r="NX98" s="165" t="e">
        <f t="shared" si="647"/>
        <v>#N/A</v>
      </c>
      <c r="NY98" s="165" t="e">
        <f t="shared" si="648"/>
        <v>#N/A</v>
      </c>
      <c r="NZ98" s="165" t="e">
        <f t="shared" si="649"/>
        <v>#N/A</v>
      </c>
      <c r="OA98" s="165" t="e">
        <f t="shared" si="650"/>
        <v>#N/A</v>
      </c>
      <c r="OB98" s="165" t="e">
        <f t="shared" si="651"/>
        <v>#N/A</v>
      </c>
      <c r="OC98" s="165" t="e">
        <f t="shared" si="652"/>
        <v>#N/A</v>
      </c>
      <c r="OD98" s="165" t="e">
        <f t="shared" si="653"/>
        <v>#N/A</v>
      </c>
      <c r="OE98" s="165" t="e">
        <f t="shared" si="654"/>
        <v>#N/A</v>
      </c>
      <c r="OF98" s="165" t="e">
        <f t="shared" si="655"/>
        <v>#N/A</v>
      </c>
      <c r="OG98" s="165" t="e">
        <f t="shared" si="656"/>
        <v>#N/A</v>
      </c>
      <c r="OH98" s="165" t="e">
        <f t="shared" si="657"/>
        <v>#N/A</v>
      </c>
      <c r="OI98" s="165" t="e">
        <f t="shared" si="658"/>
        <v>#N/A</v>
      </c>
      <c r="OJ98" s="165" t="e">
        <f t="shared" si="659"/>
        <v>#N/A</v>
      </c>
      <c r="OK98" s="165" t="e">
        <f t="shared" si="660"/>
        <v>#N/A</v>
      </c>
      <c r="OL98" s="165" t="e">
        <f t="shared" si="661"/>
        <v>#N/A</v>
      </c>
      <c r="OM98" s="165" t="e">
        <f t="shared" si="662"/>
        <v>#N/A</v>
      </c>
      <c r="ON98" s="165" t="e">
        <f t="shared" si="663"/>
        <v>#N/A</v>
      </c>
      <c r="OO98" s="165" t="e">
        <f t="shared" si="664"/>
        <v>#N/A</v>
      </c>
      <c r="OP98" s="165" t="e">
        <f t="shared" si="665"/>
        <v>#N/A</v>
      </c>
      <c r="OQ98" s="165" t="e">
        <f t="shared" si="666"/>
        <v>#N/A</v>
      </c>
      <c r="OR98" s="165" t="e">
        <f t="shared" si="667"/>
        <v>#N/A</v>
      </c>
      <c r="OS98" s="165" t="e">
        <f t="shared" si="668"/>
        <v>#N/A</v>
      </c>
      <c r="OT98" s="165" t="e">
        <f t="shared" si="669"/>
        <v>#N/A</v>
      </c>
      <c r="OU98" s="165" t="e">
        <f t="shared" si="670"/>
        <v>#N/A</v>
      </c>
      <c r="OV98" s="165" t="e">
        <f t="shared" si="671"/>
        <v>#N/A</v>
      </c>
      <c r="OW98" s="165" t="e">
        <f t="shared" si="672"/>
        <v>#N/A</v>
      </c>
      <c r="OX98" s="165" t="e">
        <f t="shared" si="673"/>
        <v>#N/A</v>
      </c>
      <c r="OY98" s="165" t="e">
        <f t="shared" si="674"/>
        <v>#N/A</v>
      </c>
      <c r="OZ98" s="165" t="e">
        <f t="shared" si="675"/>
        <v>#N/A</v>
      </c>
      <c r="PA98" s="165" t="e">
        <f t="shared" si="676"/>
        <v>#N/A</v>
      </c>
      <c r="PB98" s="165" t="e">
        <f t="shared" si="677"/>
        <v>#N/A</v>
      </c>
      <c r="PC98" s="165" t="e">
        <f t="shared" si="678"/>
        <v>#N/A</v>
      </c>
      <c r="PD98" s="165" t="e">
        <f t="shared" si="679"/>
        <v>#N/A</v>
      </c>
      <c r="PE98" s="165" t="e">
        <f t="shared" si="680"/>
        <v>#N/A</v>
      </c>
      <c r="PF98" s="165" t="e">
        <f t="shared" si="681"/>
        <v>#N/A</v>
      </c>
      <c r="PG98" s="165" t="e">
        <f t="shared" si="682"/>
        <v>#N/A</v>
      </c>
      <c r="PH98" s="165" t="e">
        <f t="shared" si="683"/>
        <v>#N/A</v>
      </c>
    </row>
    <row r="99" spans="1:424" hidden="1" x14ac:dyDescent="0.45">
      <c r="A99" s="4">
        <v>96</v>
      </c>
      <c r="B99" s="92" t="str">
        <f t="shared" si="684"/>
        <v/>
      </c>
      <c r="C99" s="91"/>
      <c r="D99" s="92" t="str">
        <f t="shared" si="685"/>
        <v/>
      </c>
      <c r="E99" s="120" t="str">
        <f t="shared" si="480"/>
        <v/>
      </c>
      <c r="F99" s="120" t="str">
        <f t="shared" si="481"/>
        <v/>
      </c>
      <c r="G99" s="71" t="str">
        <f t="shared" si="686"/>
        <v/>
      </c>
      <c r="H99" s="23"/>
      <c r="I99" s="55"/>
      <c r="J99" s="298"/>
      <c r="K99" s="72" t="str">
        <f>IF(AND(B99&gt;0,C99&gt;0,D99&gt;0),IF(ISBLANK(J99),IF(ISBLANK(H99),"",(D99-B99)*VLOOKUP(H99,VLookups!$A$4:$B$13,2,FALSE)),J99),"")</f>
        <v/>
      </c>
      <c r="L99" s="73" t="str">
        <f t="shared" si="482"/>
        <v/>
      </c>
      <c r="M99" s="91"/>
      <c r="N99" s="265" t="str">
        <f>IF(AND(M99&gt;0,C99&gt;0,NOT(K99="")),ABS(VLOOKUP($M$1,VLookups!$A$43:$B$44,2,FALSE)-_xlfn.NORM.DIST(M99,G99,K99,TRUE)),"")</f>
        <v/>
      </c>
      <c r="O99" s="90" t="str">
        <f>IF(AND($B99&gt;0,$C99&gt;0,$D99&gt;0,NOT(ISBLANK($H99))),_xlfn.NORM.INV(ABS(VLOOKUP($M$1,VLookups!$A$43:$B$44,2,FALSE)-O$3),$G99,$K99),"")</f>
        <v/>
      </c>
      <c r="P99" s="89" t="str">
        <f>IF(AND($B99&gt;0,$C99&gt;0,$D99&gt;0,NOT(ISBLANK($H99))),_xlfn.NORM.INV(ABS(VLOOKUP($M$1,VLookups!$A$43:$B$44,2,FALSE)-P$3),$G99,$K99),"")</f>
        <v/>
      </c>
      <c r="Q99" s="90" t="str">
        <f>IF(AND($B99&gt;0,$C99&gt;0,$D99&gt;0,NOT(ISBLANK($H99))),_xlfn.NORM.INV(ABS(VLOOKUP($M$1,VLookups!$A$43:$B$44,2,FALSE)-Q$3),$G99,$K99),"")</f>
        <v/>
      </c>
      <c r="R99" s="89" t="str">
        <f>IF(AND($B99&gt;0,$C99&gt;0,$D99&gt;0,NOT(ISBLANK($H99))),_xlfn.NORM.INV(ABS(VLOOKUP($M$1,VLookups!$A$43:$B$44,2,FALSE)-R$3),$G99,$K99),"")</f>
        <v/>
      </c>
      <c r="S99" s="90" t="str">
        <f>IF(AND($B99&gt;0,$C99&gt;0,$D99&gt;0,NOT(ISBLANK($H99))),_xlfn.NORM.INV(ABS(VLOOKUP($M$1,VLookups!$A$43:$B$44,2,FALSE)-S$3),$G99,$K99),"")</f>
        <v/>
      </c>
      <c r="T99" s="89" t="str">
        <f>IF(AND($B99&gt;0,$C99&gt;0,$D99&gt;0,NOT(ISBLANK($H99))),_xlfn.NORM.INV(ABS(VLOOKUP($M$1,VLookups!$A$43:$B$44,2,FALSE)-T$3),$G99,$K99),"")</f>
        <v/>
      </c>
      <c r="U99" s="5"/>
      <c r="V99" s="164" t="str">
        <f t="shared" si="687"/>
        <v/>
      </c>
      <c r="W99" s="47" t="str">
        <f t="shared" si="688"/>
        <v/>
      </c>
      <c r="X99" s="47" t="str">
        <f t="shared" si="722"/>
        <v/>
      </c>
      <c r="Y99" s="47" t="str">
        <f t="shared" si="722"/>
        <v/>
      </c>
      <c r="Z99" s="47" t="str">
        <f t="shared" si="722"/>
        <v/>
      </c>
      <c r="AA99" s="47" t="str">
        <f t="shared" si="722"/>
        <v/>
      </c>
      <c r="AB99" s="47" t="str">
        <f t="shared" si="722"/>
        <v/>
      </c>
      <c r="AC99" s="47" t="str">
        <f t="shared" si="722"/>
        <v/>
      </c>
      <c r="AD99" s="47" t="str">
        <f t="shared" si="722"/>
        <v/>
      </c>
      <c r="AE99" s="47" t="str">
        <f t="shared" si="722"/>
        <v/>
      </c>
      <c r="AF99" s="47" t="str">
        <f t="shared" si="722"/>
        <v/>
      </c>
      <c r="AG99" s="47" t="str">
        <f t="shared" si="722"/>
        <v/>
      </c>
      <c r="AH99" s="47" t="str">
        <f t="shared" si="722"/>
        <v/>
      </c>
      <c r="AI99" s="47" t="str">
        <f t="shared" si="722"/>
        <v/>
      </c>
      <c r="AJ99" s="47" t="str">
        <f t="shared" si="722"/>
        <v/>
      </c>
      <c r="AK99" s="47" t="str">
        <f t="shared" si="722"/>
        <v/>
      </c>
      <c r="AL99" s="47" t="str">
        <f t="shared" si="722"/>
        <v/>
      </c>
      <c r="AM99" s="47" t="str">
        <f t="shared" si="722"/>
        <v/>
      </c>
      <c r="AN99" s="47" t="str">
        <f t="shared" si="722"/>
        <v/>
      </c>
      <c r="AO99" s="47" t="str">
        <f t="shared" si="722"/>
        <v/>
      </c>
      <c r="AP99" s="47" t="str">
        <f t="shared" si="722"/>
        <v/>
      </c>
      <c r="AQ99" s="47" t="str">
        <f t="shared" si="722"/>
        <v/>
      </c>
      <c r="AR99" s="47" t="str">
        <f t="shared" si="722"/>
        <v/>
      </c>
      <c r="AS99" s="47" t="str">
        <f t="shared" si="722"/>
        <v/>
      </c>
      <c r="AT99" s="47" t="str">
        <f t="shared" si="722"/>
        <v/>
      </c>
      <c r="AU99" s="47" t="str">
        <f t="shared" si="722"/>
        <v/>
      </c>
      <c r="AV99" s="47" t="str">
        <f t="shared" si="722"/>
        <v/>
      </c>
      <c r="AW99" s="47" t="str">
        <f t="shared" si="722"/>
        <v/>
      </c>
      <c r="AX99" s="47" t="str">
        <f t="shared" si="722"/>
        <v/>
      </c>
      <c r="AY99" s="47" t="str">
        <f t="shared" si="722"/>
        <v/>
      </c>
      <c r="AZ99" s="47" t="str">
        <f t="shared" si="722"/>
        <v/>
      </c>
      <c r="BA99" s="47" t="str">
        <f t="shared" si="722"/>
        <v/>
      </c>
      <c r="BB99" s="47" t="str">
        <f t="shared" si="722"/>
        <v/>
      </c>
      <c r="BC99" s="47" t="str">
        <f t="shared" si="722"/>
        <v/>
      </c>
      <c r="BD99" s="47" t="str">
        <f t="shared" si="722"/>
        <v/>
      </c>
      <c r="BE99" s="47" t="str">
        <f t="shared" si="722"/>
        <v/>
      </c>
      <c r="BF99" s="47" t="str">
        <f t="shared" si="722"/>
        <v/>
      </c>
      <c r="BG99" s="47" t="str">
        <f t="shared" si="722"/>
        <v/>
      </c>
      <c r="BH99" s="47" t="str">
        <f t="shared" si="722"/>
        <v/>
      </c>
      <c r="BI99" s="47" t="str">
        <f t="shared" si="722"/>
        <v/>
      </c>
      <c r="BJ99" s="47" t="str">
        <f t="shared" si="722"/>
        <v/>
      </c>
      <c r="BK99" s="47" t="str">
        <f t="shared" si="722"/>
        <v/>
      </c>
      <c r="BL99" s="47" t="str">
        <f t="shared" si="722"/>
        <v/>
      </c>
      <c r="BM99" s="47" t="str">
        <f t="shared" si="722"/>
        <v/>
      </c>
      <c r="BN99" s="47" t="str">
        <f t="shared" si="722"/>
        <v/>
      </c>
      <c r="BO99" s="47" t="str">
        <f t="shared" si="722"/>
        <v/>
      </c>
      <c r="BP99" s="47" t="str">
        <f t="shared" si="722"/>
        <v/>
      </c>
      <c r="BQ99" s="47" t="str">
        <f t="shared" si="722"/>
        <v/>
      </c>
      <c r="BR99" s="47" t="str">
        <f t="shared" si="722"/>
        <v/>
      </c>
      <c r="BS99" s="47" t="str">
        <f t="shared" si="722"/>
        <v/>
      </c>
      <c r="BT99" s="47" t="str">
        <f t="shared" si="722"/>
        <v/>
      </c>
      <c r="BU99" s="47" t="str">
        <f t="shared" si="722"/>
        <v/>
      </c>
      <c r="BV99" s="47" t="str">
        <f t="shared" si="722"/>
        <v/>
      </c>
      <c r="BW99" s="47" t="str">
        <f t="shared" si="722"/>
        <v/>
      </c>
      <c r="BX99" s="47" t="str">
        <f t="shared" si="722"/>
        <v/>
      </c>
      <c r="BY99" s="47" t="str">
        <f t="shared" si="722"/>
        <v/>
      </c>
      <c r="BZ99" s="47" t="str">
        <f t="shared" si="722"/>
        <v/>
      </c>
      <c r="CA99" s="47" t="str">
        <f t="shared" si="722"/>
        <v/>
      </c>
      <c r="CB99" s="47" t="str">
        <f t="shared" si="722"/>
        <v/>
      </c>
      <c r="CC99" s="47" t="str">
        <f t="shared" si="722"/>
        <v/>
      </c>
      <c r="CD99" s="47" t="str">
        <f t="shared" si="722"/>
        <v/>
      </c>
      <c r="CE99" s="47" t="str">
        <f t="shared" si="722"/>
        <v/>
      </c>
      <c r="CF99" s="47" t="str">
        <f t="shared" si="722"/>
        <v/>
      </c>
      <c r="CG99" s="47" t="str">
        <f t="shared" si="722"/>
        <v/>
      </c>
      <c r="CH99" s="47" t="str">
        <f t="shared" si="722"/>
        <v/>
      </c>
      <c r="CI99" s="47" t="str">
        <f t="shared" si="722"/>
        <v/>
      </c>
      <c r="CJ99" s="47" t="str">
        <f t="shared" si="720"/>
        <v/>
      </c>
      <c r="CK99" s="47" t="str">
        <f t="shared" si="720"/>
        <v/>
      </c>
      <c r="CL99" s="47" t="str">
        <f t="shared" si="720"/>
        <v/>
      </c>
      <c r="CM99" s="47" t="str">
        <f t="shared" si="720"/>
        <v/>
      </c>
      <c r="CN99" s="47" t="str">
        <f t="shared" si="720"/>
        <v/>
      </c>
      <c r="CO99" s="47" t="str">
        <f t="shared" si="720"/>
        <v/>
      </c>
      <c r="CP99" s="47" t="str">
        <f t="shared" si="720"/>
        <v/>
      </c>
      <c r="CQ99" s="47" t="str">
        <f t="shared" si="720"/>
        <v/>
      </c>
      <c r="CR99" s="47" t="str">
        <f t="shared" si="720"/>
        <v/>
      </c>
      <c r="CS99" s="47" t="str">
        <f t="shared" si="720"/>
        <v/>
      </c>
      <c r="CT99" s="47" t="str">
        <f t="shared" si="720"/>
        <v/>
      </c>
      <c r="CU99" s="47" t="str">
        <f t="shared" si="720"/>
        <v/>
      </c>
      <c r="CV99" s="47" t="str">
        <f t="shared" si="720"/>
        <v/>
      </c>
      <c r="CW99" s="47" t="str">
        <f t="shared" si="720"/>
        <v/>
      </c>
      <c r="CX99" s="47" t="str">
        <f t="shared" si="720"/>
        <v/>
      </c>
      <c r="CY99" s="47" t="str">
        <f t="shared" si="720"/>
        <v/>
      </c>
      <c r="CZ99" s="47" t="str">
        <f t="shared" si="720"/>
        <v/>
      </c>
      <c r="DA99" s="47" t="str">
        <f t="shared" si="720"/>
        <v/>
      </c>
      <c r="DB99" s="47" t="str">
        <f t="shared" si="720"/>
        <v/>
      </c>
      <c r="DC99" s="47" t="str">
        <f t="shared" si="720"/>
        <v/>
      </c>
      <c r="DD99" s="47" t="str">
        <f t="shared" si="720"/>
        <v/>
      </c>
      <c r="DE99" s="47" t="str">
        <f t="shared" si="720"/>
        <v/>
      </c>
      <c r="DF99" s="47" t="str">
        <f t="shared" si="720"/>
        <v/>
      </c>
      <c r="DG99" s="47" t="str">
        <f t="shared" si="720"/>
        <v/>
      </c>
      <c r="DH99" s="47" t="str">
        <f t="shared" si="720"/>
        <v/>
      </c>
      <c r="DI99" s="47" t="str">
        <f t="shared" si="720"/>
        <v/>
      </c>
      <c r="DJ99" s="47" t="str">
        <f t="shared" si="720"/>
        <v/>
      </c>
      <c r="DK99" s="47" t="str">
        <f t="shared" si="720"/>
        <v/>
      </c>
      <c r="DL99" s="47" t="str">
        <f t="shared" si="720"/>
        <v/>
      </c>
      <c r="DM99" s="47" t="str">
        <f t="shared" si="720"/>
        <v/>
      </c>
      <c r="DN99" s="47" t="str">
        <f t="shared" si="720"/>
        <v/>
      </c>
      <c r="DO99" s="47" t="str">
        <f t="shared" si="720"/>
        <v/>
      </c>
      <c r="DP99" s="47" t="str">
        <f t="shared" si="720"/>
        <v/>
      </c>
      <c r="DQ99" s="47" t="str">
        <f t="shared" si="720"/>
        <v/>
      </c>
      <c r="DR99" s="47" t="str">
        <f t="shared" si="720"/>
        <v/>
      </c>
      <c r="DS99" s="179" t="str">
        <f t="shared" si="690"/>
        <v/>
      </c>
      <c r="DT99" s="47" t="str">
        <f t="shared" si="691"/>
        <v/>
      </c>
      <c r="DU99" s="47" t="str">
        <f t="shared" si="723"/>
        <v/>
      </c>
      <c r="DV99" s="47" t="str">
        <f t="shared" si="723"/>
        <v/>
      </c>
      <c r="DW99" s="47" t="str">
        <f t="shared" si="723"/>
        <v/>
      </c>
      <c r="DX99" s="47" t="str">
        <f t="shared" si="723"/>
        <v/>
      </c>
      <c r="DY99" s="47" t="str">
        <f t="shared" si="723"/>
        <v/>
      </c>
      <c r="DZ99" s="47" t="str">
        <f t="shared" si="723"/>
        <v/>
      </c>
      <c r="EA99" s="47" t="str">
        <f t="shared" si="723"/>
        <v/>
      </c>
      <c r="EB99" s="47" t="str">
        <f t="shared" si="723"/>
        <v/>
      </c>
      <c r="EC99" s="47" t="str">
        <f t="shared" si="723"/>
        <v/>
      </c>
      <c r="ED99" s="47" t="str">
        <f t="shared" si="723"/>
        <v/>
      </c>
      <c r="EE99" s="47" t="str">
        <f t="shared" si="723"/>
        <v/>
      </c>
      <c r="EF99" s="47" t="str">
        <f t="shared" si="723"/>
        <v/>
      </c>
      <c r="EG99" s="47" t="str">
        <f t="shared" si="723"/>
        <v/>
      </c>
      <c r="EH99" s="47" t="str">
        <f t="shared" si="723"/>
        <v/>
      </c>
      <c r="EI99" s="47" t="str">
        <f t="shared" si="723"/>
        <v/>
      </c>
      <c r="EJ99" s="47" t="str">
        <f t="shared" si="723"/>
        <v/>
      </c>
      <c r="EK99" s="47" t="str">
        <f t="shared" si="723"/>
        <v/>
      </c>
      <c r="EL99" s="47" t="str">
        <f t="shared" si="723"/>
        <v/>
      </c>
      <c r="EM99" s="47" t="str">
        <f t="shared" si="723"/>
        <v/>
      </c>
      <c r="EN99" s="47" t="str">
        <f t="shared" si="723"/>
        <v/>
      </c>
      <c r="EO99" s="47" t="str">
        <f t="shared" si="723"/>
        <v/>
      </c>
      <c r="EP99" s="47" t="str">
        <f t="shared" si="723"/>
        <v/>
      </c>
      <c r="EQ99" s="47" t="str">
        <f t="shared" si="723"/>
        <v/>
      </c>
      <c r="ER99" s="47" t="str">
        <f t="shared" si="723"/>
        <v/>
      </c>
      <c r="ES99" s="47" t="str">
        <f t="shared" si="723"/>
        <v/>
      </c>
      <c r="ET99" s="47" t="str">
        <f t="shared" si="723"/>
        <v/>
      </c>
      <c r="EU99" s="47" t="str">
        <f t="shared" si="723"/>
        <v/>
      </c>
      <c r="EV99" s="47" t="str">
        <f t="shared" si="723"/>
        <v/>
      </c>
      <c r="EW99" s="47" t="str">
        <f t="shared" si="723"/>
        <v/>
      </c>
      <c r="EX99" s="47" t="str">
        <f t="shared" si="723"/>
        <v/>
      </c>
      <c r="EY99" s="47" t="str">
        <f t="shared" si="723"/>
        <v/>
      </c>
      <c r="EZ99" s="47" t="str">
        <f t="shared" si="723"/>
        <v/>
      </c>
      <c r="FA99" s="47" t="str">
        <f t="shared" si="723"/>
        <v/>
      </c>
      <c r="FB99" s="47" t="str">
        <f t="shared" si="723"/>
        <v/>
      </c>
      <c r="FC99" s="47" t="str">
        <f t="shared" si="723"/>
        <v/>
      </c>
      <c r="FD99" s="47" t="str">
        <f t="shared" si="723"/>
        <v/>
      </c>
      <c r="FE99" s="47" t="str">
        <f t="shared" si="723"/>
        <v/>
      </c>
      <c r="FF99" s="47" t="str">
        <f t="shared" si="723"/>
        <v/>
      </c>
      <c r="FG99" s="47" t="str">
        <f t="shared" si="723"/>
        <v/>
      </c>
      <c r="FH99" s="47" t="str">
        <f t="shared" si="723"/>
        <v/>
      </c>
      <c r="FI99" s="47" t="str">
        <f t="shared" si="723"/>
        <v/>
      </c>
      <c r="FJ99" s="47" t="str">
        <f t="shared" si="723"/>
        <v/>
      </c>
      <c r="FK99" s="47" t="str">
        <f t="shared" si="723"/>
        <v/>
      </c>
      <c r="FL99" s="47" t="str">
        <f t="shared" si="723"/>
        <v/>
      </c>
      <c r="FM99" s="47" t="str">
        <f t="shared" si="723"/>
        <v/>
      </c>
      <c r="FN99" s="47" t="str">
        <f t="shared" si="723"/>
        <v/>
      </c>
      <c r="FO99" s="47" t="str">
        <f t="shared" si="723"/>
        <v/>
      </c>
      <c r="FP99" s="47" t="str">
        <f t="shared" si="723"/>
        <v/>
      </c>
      <c r="FQ99" s="47" t="str">
        <f t="shared" si="723"/>
        <v/>
      </c>
      <c r="FR99" s="47" t="str">
        <f t="shared" si="723"/>
        <v/>
      </c>
      <c r="FS99" s="47" t="str">
        <f t="shared" si="723"/>
        <v/>
      </c>
      <c r="FT99" s="47" t="str">
        <f t="shared" si="723"/>
        <v/>
      </c>
      <c r="FU99" s="47" t="str">
        <f t="shared" si="723"/>
        <v/>
      </c>
      <c r="FV99" s="47" t="str">
        <f t="shared" si="723"/>
        <v/>
      </c>
      <c r="FW99" s="47" t="str">
        <f t="shared" si="723"/>
        <v/>
      </c>
      <c r="FX99" s="47" t="str">
        <f t="shared" si="723"/>
        <v/>
      </c>
      <c r="FY99" s="47" t="str">
        <f t="shared" si="723"/>
        <v/>
      </c>
      <c r="FZ99" s="47" t="str">
        <f t="shared" si="723"/>
        <v/>
      </c>
      <c r="GA99" s="47" t="str">
        <f t="shared" si="723"/>
        <v/>
      </c>
      <c r="GB99" s="47" t="str">
        <f t="shared" si="723"/>
        <v/>
      </c>
      <c r="GC99" s="47" t="str">
        <f t="shared" si="723"/>
        <v/>
      </c>
      <c r="GD99" s="47" t="str">
        <f t="shared" si="723"/>
        <v/>
      </c>
      <c r="GE99" s="47" t="str">
        <f t="shared" si="723"/>
        <v/>
      </c>
      <c r="GF99" s="47" t="str">
        <f t="shared" si="723"/>
        <v/>
      </c>
      <c r="GG99" s="47" t="str">
        <f t="shared" si="721"/>
        <v/>
      </c>
      <c r="GH99" s="47" t="str">
        <f t="shared" si="721"/>
        <v/>
      </c>
      <c r="GI99" s="47" t="str">
        <f t="shared" si="721"/>
        <v/>
      </c>
      <c r="GJ99" s="47" t="str">
        <f t="shared" si="721"/>
        <v/>
      </c>
      <c r="GK99" s="47" t="str">
        <f t="shared" si="721"/>
        <v/>
      </c>
      <c r="GL99" s="47" t="str">
        <f t="shared" si="721"/>
        <v/>
      </c>
      <c r="GM99" s="47" t="str">
        <f t="shared" si="721"/>
        <v/>
      </c>
      <c r="GN99" s="47" t="str">
        <f t="shared" si="721"/>
        <v/>
      </c>
      <c r="GO99" s="47" t="str">
        <f t="shared" si="721"/>
        <v/>
      </c>
      <c r="GP99" s="47" t="str">
        <f t="shared" si="721"/>
        <v/>
      </c>
      <c r="GQ99" s="47" t="str">
        <f t="shared" si="721"/>
        <v/>
      </c>
      <c r="GR99" s="47" t="str">
        <f t="shared" si="721"/>
        <v/>
      </c>
      <c r="GS99" s="47" t="str">
        <f t="shared" si="721"/>
        <v/>
      </c>
      <c r="GT99" s="47" t="str">
        <f t="shared" si="721"/>
        <v/>
      </c>
      <c r="GU99" s="47" t="str">
        <f t="shared" si="721"/>
        <v/>
      </c>
      <c r="GV99" s="47" t="str">
        <f t="shared" si="721"/>
        <v/>
      </c>
      <c r="GW99" s="47" t="str">
        <f t="shared" si="721"/>
        <v/>
      </c>
      <c r="GX99" s="47" t="str">
        <f t="shared" si="721"/>
        <v/>
      </c>
      <c r="GY99" s="47" t="str">
        <f t="shared" si="721"/>
        <v/>
      </c>
      <c r="GZ99" s="47" t="str">
        <f t="shared" si="721"/>
        <v/>
      </c>
      <c r="HA99" s="47" t="str">
        <f t="shared" si="721"/>
        <v/>
      </c>
      <c r="HB99" s="47" t="str">
        <f t="shared" si="721"/>
        <v/>
      </c>
      <c r="HC99" s="47" t="str">
        <f t="shared" si="721"/>
        <v/>
      </c>
      <c r="HD99" s="47" t="str">
        <f t="shared" si="721"/>
        <v/>
      </c>
      <c r="HE99" s="47" t="str">
        <f t="shared" si="721"/>
        <v/>
      </c>
      <c r="HF99" s="47" t="str">
        <f t="shared" si="721"/>
        <v/>
      </c>
      <c r="HG99" s="47" t="str">
        <f t="shared" si="721"/>
        <v/>
      </c>
      <c r="HH99" s="47" t="str">
        <f t="shared" si="721"/>
        <v/>
      </c>
      <c r="HI99" s="47" t="str">
        <f t="shared" si="721"/>
        <v/>
      </c>
      <c r="HJ99" s="47" t="str">
        <f t="shared" si="721"/>
        <v/>
      </c>
      <c r="HK99" s="47" t="str">
        <f t="shared" si="721"/>
        <v/>
      </c>
      <c r="HL99" s="47" t="str">
        <f t="shared" si="721"/>
        <v/>
      </c>
      <c r="HM99" s="47" t="str">
        <f t="shared" si="721"/>
        <v/>
      </c>
      <c r="HN99" s="47" t="str">
        <f t="shared" si="721"/>
        <v/>
      </c>
      <c r="HO99" s="47" t="str">
        <f t="shared" si="721"/>
        <v/>
      </c>
      <c r="HP99" s="165" t="e">
        <f t="shared" si="483"/>
        <v>#N/A</v>
      </c>
      <c r="HQ99" s="165" t="e">
        <f t="shared" si="484"/>
        <v>#N/A</v>
      </c>
      <c r="HR99" s="165" t="e">
        <f t="shared" si="485"/>
        <v>#N/A</v>
      </c>
      <c r="HS99" s="165" t="e">
        <f t="shared" si="486"/>
        <v>#N/A</v>
      </c>
      <c r="HT99" s="165" t="e">
        <f t="shared" si="487"/>
        <v>#N/A</v>
      </c>
      <c r="HU99" s="165" t="e">
        <f t="shared" si="488"/>
        <v>#N/A</v>
      </c>
      <c r="HV99" s="165" t="e">
        <f t="shared" si="489"/>
        <v>#N/A</v>
      </c>
      <c r="HW99" s="165" t="e">
        <f t="shared" si="490"/>
        <v>#N/A</v>
      </c>
      <c r="HX99" s="165" t="e">
        <f t="shared" si="491"/>
        <v>#N/A</v>
      </c>
      <c r="HY99" s="165" t="e">
        <f t="shared" si="492"/>
        <v>#N/A</v>
      </c>
      <c r="HZ99" s="165" t="e">
        <f t="shared" si="493"/>
        <v>#N/A</v>
      </c>
      <c r="IA99" s="165" t="e">
        <f t="shared" si="494"/>
        <v>#N/A</v>
      </c>
      <c r="IB99" s="165" t="e">
        <f t="shared" si="495"/>
        <v>#N/A</v>
      </c>
      <c r="IC99" s="165" t="e">
        <f t="shared" si="496"/>
        <v>#N/A</v>
      </c>
      <c r="ID99" s="165" t="e">
        <f t="shared" si="497"/>
        <v>#N/A</v>
      </c>
      <c r="IE99" s="165" t="e">
        <f t="shared" si="498"/>
        <v>#N/A</v>
      </c>
      <c r="IF99" s="165" t="e">
        <f t="shared" si="499"/>
        <v>#N/A</v>
      </c>
      <c r="IG99" s="165" t="e">
        <f t="shared" si="500"/>
        <v>#N/A</v>
      </c>
      <c r="IH99" s="165" t="e">
        <f t="shared" si="501"/>
        <v>#N/A</v>
      </c>
      <c r="II99" s="165" t="e">
        <f t="shared" si="502"/>
        <v>#N/A</v>
      </c>
      <c r="IJ99" s="165" t="e">
        <f t="shared" si="503"/>
        <v>#N/A</v>
      </c>
      <c r="IK99" s="165" t="e">
        <f t="shared" si="504"/>
        <v>#N/A</v>
      </c>
      <c r="IL99" s="165" t="e">
        <f t="shared" si="505"/>
        <v>#N/A</v>
      </c>
      <c r="IM99" s="165" t="e">
        <f t="shared" si="506"/>
        <v>#N/A</v>
      </c>
      <c r="IN99" s="165" t="e">
        <f t="shared" si="507"/>
        <v>#N/A</v>
      </c>
      <c r="IO99" s="165" t="e">
        <f t="shared" si="508"/>
        <v>#N/A</v>
      </c>
      <c r="IP99" s="165" t="e">
        <f t="shared" si="509"/>
        <v>#N/A</v>
      </c>
      <c r="IQ99" s="165" t="e">
        <f t="shared" si="510"/>
        <v>#N/A</v>
      </c>
      <c r="IR99" s="165" t="e">
        <f t="shared" si="511"/>
        <v>#N/A</v>
      </c>
      <c r="IS99" s="165" t="e">
        <f t="shared" si="512"/>
        <v>#N/A</v>
      </c>
      <c r="IT99" s="165" t="e">
        <f t="shared" si="513"/>
        <v>#N/A</v>
      </c>
      <c r="IU99" s="165" t="e">
        <f t="shared" si="514"/>
        <v>#N/A</v>
      </c>
      <c r="IV99" s="165" t="e">
        <f t="shared" si="515"/>
        <v>#N/A</v>
      </c>
      <c r="IW99" s="165" t="e">
        <f t="shared" si="516"/>
        <v>#N/A</v>
      </c>
      <c r="IX99" s="165" t="e">
        <f t="shared" si="517"/>
        <v>#N/A</v>
      </c>
      <c r="IY99" s="165" t="e">
        <f t="shared" si="518"/>
        <v>#N/A</v>
      </c>
      <c r="IZ99" s="165" t="e">
        <f t="shared" si="519"/>
        <v>#N/A</v>
      </c>
      <c r="JA99" s="165" t="e">
        <f t="shared" si="520"/>
        <v>#N/A</v>
      </c>
      <c r="JB99" s="165" t="e">
        <f t="shared" si="521"/>
        <v>#N/A</v>
      </c>
      <c r="JC99" s="165" t="e">
        <f t="shared" si="522"/>
        <v>#N/A</v>
      </c>
      <c r="JD99" s="165" t="e">
        <f t="shared" si="523"/>
        <v>#N/A</v>
      </c>
      <c r="JE99" s="165" t="e">
        <f t="shared" si="524"/>
        <v>#N/A</v>
      </c>
      <c r="JF99" s="165" t="e">
        <f t="shared" si="525"/>
        <v>#N/A</v>
      </c>
      <c r="JG99" s="165" t="e">
        <f t="shared" si="526"/>
        <v>#N/A</v>
      </c>
      <c r="JH99" s="165" t="e">
        <f t="shared" si="527"/>
        <v>#N/A</v>
      </c>
      <c r="JI99" s="165" t="e">
        <f t="shared" si="528"/>
        <v>#N/A</v>
      </c>
      <c r="JJ99" s="165" t="e">
        <f t="shared" si="529"/>
        <v>#N/A</v>
      </c>
      <c r="JK99" s="165" t="e">
        <f t="shared" si="530"/>
        <v>#N/A</v>
      </c>
      <c r="JL99" s="165" t="e">
        <f t="shared" si="531"/>
        <v>#N/A</v>
      </c>
      <c r="JM99" s="165" t="e">
        <f t="shared" si="532"/>
        <v>#N/A</v>
      </c>
      <c r="JN99" s="165" t="e">
        <f t="shared" si="533"/>
        <v>#N/A</v>
      </c>
      <c r="JO99" s="165" t="e">
        <f t="shared" si="534"/>
        <v>#N/A</v>
      </c>
      <c r="JP99" s="165" t="e">
        <f t="shared" si="535"/>
        <v>#N/A</v>
      </c>
      <c r="JQ99" s="165" t="e">
        <f t="shared" si="536"/>
        <v>#N/A</v>
      </c>
      <c r="JR99" s="165" t="e">
        <f t="shared" si="537"/>
        <v>#N/A</v>
      </c>
      <c r="JS99" s="165" t="e">
        <f t="shared" si="538"/>
        <v>#N/A</v>
      </c>
      <c r="JT99" s="165" t="e">
        <f t="shared" si="539"/>
        <v>#N/A</v>
      </c>
      <c r="JU99" s="165" t="e">
        <f t="shared" si="540"/>
        <v>#N/A</v>
      </c>
      <c r="JV99" s="165" t="e">
        <f t="shared" si="541"/>
        <v>#N/A</v>
      </c>
      <c r="JW99" s="165" t="e">
        <f t="shared" si="542"/>
        <v>#N/A</v>
      </c>
      <c r="JX99" s="165" t="e">
        <f t="shared" si="543"/>
        <v>#N/A</v>
      </c>
      <c r="JY99" s="165" t="e">
        <f t="shared" si="544"/>
        <v>#N/A</v>
      </c>
      <c r="JZ99" s="165" t="e">
        <f t="shared" si="545"/>
        <v>#N/A</v>
      </c>
      <c r="KA99" s="165" t="e">
        <f t="shared" si="546"/>
        <v>#N/A</v>
      </c>
      <c r="KB99" s="165" t="e">
        <f t="shared" si="547"/>
        <v>#N/A</v>
      </c>
      <c r="KC99" s="165" t="e">
        <f t="shared" si="548"/>
        <v>#N/A</v>
      </c>
      <c r="KD99" s="165" t="e">
        <f t="shared" si="549"/>
        <v>#N/A</v>
      </c>
      <c r="KE99" s="165" t="e">
        <f t="shared" si="550"/>
        <v>#N/A</v>
      </c>
      <c r="KF99" s="165" t="e">
        <f t="shared" si="551"/>
        <v>#N/A</v>
      </c>
      <c r="KG99" s="165" t="e">
        <f t="shared" si="552"/>
        <v>#N/A</v>
      </c>
      <c r="KH99" s="165" t="e">
        <f t="shared" si="553"/>
        <v>#N/A</v>
      </c>
      <c r="KI99" s="165" t="e">
        <f t="shared" si="554"/>
        <v>#N/A</v>
      </c>
      <c r="KJ99" s="165" t="e">
        <f t="shared" si="555"/>
        <v>#N/A</v>
      </c>
      <c r="KK99" s="165" t="e">
        <f t="shared" si="556"/>
        <v>#N/A</v>
      </c>
      <c r="KL99" s="165" t="e">
        <f t="shared" si="557"/>
        <v>#N/A</v>
      </c>
      <c r="KM99" s="165" t="e">
        <f t="shared" si="558"/>
        <v>#N/A</v>
      </c>
      <c r="KN99" s="165" t="e">
        <f t="shared" si="559"/>
        <v>#N/A</v>
      </c>
      <c r="KO99" s="165" t="e">
        <f t="shared" si="560"/>
        <v>#N/A</v>
      </c>
      <c r="KP99" s="165" t="e">
        <f t="shared" si="561"/>
        <v>#N/A</v>
      </c>
      <c r="KQ99" s="165" t="e">
        <f t="shared" si="562"/>
        <v>#N/A</v>
      </c>
      <c r="KR99" s="165" t="e">
        <f t="shared" si="563"/>
        <v>#N/A</v>
      </c>
      <c r="KS99" s="165" t="e">
        <f t="shared" si="564"/>
        <v>#N/A</v>
      </c>
      <c r="KT99" s="165" t="e">
        <f t="shared" si="565"/>
        <v>#N/A</v>
      </c>
      <c r="KU99" s="165" t="e">
        <f t="shared" si="566"/>
        <v>#N/A</v>
      </c>
      <c r="KV99" s="165" t="e">
        <f t="shared" si="567"/>
        <v>#N/A</v>
      </c>
      <c r="KW99" s="165" t="e">
        <f t="shared" si="568"/>
        <v>#N/A</v>
      </c>
      <c r="KX99" s="165" t="e">
        <f t="shared" si="569"/>
        <v>#N/A</v>
      </c>
      <c r="KY99" s="165" t="e">
        <f t="shared" si="570"/>
        <v>#N/A</v>
      </c>
      <c r="KZ99" s="165" t="e">
        <f t="shared" si="571"/>
        <v>#N/A</v>
      </c>
      <c r="LA99" s="165" t="e">
        <f t="shared" si="572"/>
        <v>#N/A</v>
      </c>
      <c r="LB99" s="165" t="e">
        <f t="shared" si="573"/>
        <v>#N/A</v>
      </c>
      <c r="LC99" s="165" t="e">
        <f t="shared" si="574"/>
        <v>#N/A</v>
      </c>
      <c r="LD99" s="165" t="e">
        <f t="shared" si="575"/>
        <v>#N/A</v>
      </c>
      <c r="LE99" s="165" t="e">
        <f t="shared" si="576"/>
        <v>#N/A</v>
      </c>
      <c r="LF99" s="165" t="e">
        <f t="shared" si="577"/>
        <v>#N/A</v>
      </c>
      <c r="LG99" s="165" t="e">
        <f t="shared" si="578"/>
        <v>#N/A</v>
      </c>
      <c r="LH99" s="165" t="e">
        <f t="shared" si="579"/>
        <v>#N/A</v>
      </c>
      <c r="LI99" s="165" t="e">
        <f t="shared" si="580"/>
        <v>#N/A</v>
      </c>
      <c r="LJ99" s="165" t="e">
        <f t="shared" si="581"/>
        <v>#N/A</v>
      </c>
      <c r="LK99" s="165" t="e">
        <f t="shared" si="582"/>
        <v>#N/A</v>
      </c>
      <c r="LL99" s="165" t="e">
        <f t="shared" si="583"/>
        <v>#N/A</v>
      </c>
      <c r="LM99" s="165" t="e">
        <f t="shared" si="584"/>
        <v>#N/A</v>
      </c>
      <c r="LN99" s="165" t="e">
        <f t="shared" si="585"/>
        <v>#N/A</v>
      </c>
      <c r="LO99" s="165" t="e">
        <f t="shared" si="586"/>
        <v>#N/A</v>
      </c>
      <c r="LP99" s="165" t="e">
        <f t="shared" si="587"/>
        <v>#N/A</v>
      </c>
      <c r="LQ99" s="165" t="e">
        <f t="shared" si="588"/>
        <v>#N/A</v>
      </c>
      <c r="LR99" s="165" t="e">
        <f t="shared" si="589"/>
        <v>#N/A</v>
      </c>
      <c r="LS99" s="165" t="e">
        <f t="shared" si="590"/>
        <v>#N/A</v>
      </c>
      <c r="LT99" s="165" t="e">
        <f t="shared" si="591"/>
        <v>#N/A</v>
      </c>
      <c r="LU99" s="165" t="e">
        <f t="shared" si="592"/>
        <v>#N/A</v>
      </c>
      <c r="LV99" s="165" t="e">
        <f t="shared" si="593"/>
        <v>#N/A</v>
      </c>
      <c r="LW99" s="165" t="e">
        <f t="shared" si="594"/>
        <v>#N/A</v>
      </c>
      <c r="LX99" s="165" t="e">
        <f t="shared" si="595"/>
        <v>#N/A</v>
      </c>
      <c r="LY99" s="165" t="e">
        <f t="shared" si="596"/>
        <v>#N/A</v>
      </c>
      <c r="LZ99" s="165" t="e">
        <f t="shared" si="597"/>
        <v>#N/A</v>
      </c>
      <c r="MA99" s="165" t="e">
        <f t="shared" si="598"/>
        <v>#N/A</v>
      </c>
      <c r="MB99" s="165" t="e">
        <f t="shared" si="599"/>
        <v>#N/A</v>
      </c>
      <c r="MC99" s="165" t="e">
        <f t="shared" si="600"/>
        <v>#N/A</v>
      </c>
      <c r="MD99" s="165" t="e">
        <f t="shared" si="601"/>
        <v>#N/A</v>
      </c>
      <c r="ME99" s="165" t="e">
        <f t="shared" si="602"/>
        <v>#N/A</v>
      </c>
      <c r="MF99" s="165" t="e">
        <f t="shared" si="603"/>
        <v>#N/A</v>
      </c>
      <c r="MG99" s="165" t="e">
        <f t="shared" si="604"/>
        <v>#N/A</v>
      </c>
      <c r="MH99" s="165" t="e">
        <f t="shared" si="605"/>
        <v>#N/A</v>
      </c>
      <c r="MI99" s="165" t="e">
        <f t="shared" si="606"/>
        <v>#N/A</v>
      </c>
      <c r="MJ99" s="165" t="e">
        <f t="shared" si="607"/>
        <v>#N/A</v>
      </c>
      <c r="MK99" s="165" t="e">
        <f t="shared" si="608"/>
        <v>#N/A</v>
      </c>
      <c r="ML99" s="165" t="e">
        <f t="shared" si="609"/>
        <v>#N/A</v>
      </c>
      <c r="MM99" s="165" t="e">
        <f t="shared" si="610"/>
        <v>#N/A</v>
      </c>
      <c r="MN99" s="165" t="e">
        <f t="shared" si="611"/>
        <v>#N/A</v>
      </c>
      <c r="MO99" s="165" t="e">
        <f t="shared" si="612"/>
        <v>#N/A</v>
      </c>
      <c r="MP99" s="165" t="e">
        <f t="shared" si="613"/>
        <v>#N/A</v>
      </c>
      <c r="MQ99" s="165" t="e">
        <f t="shared" si="614"/>
        <v>#N/A</v>
      </c>
      <c r="MR99" s="165" t="e">
        <f t="shared" si="615"/>
        <v>#N/A</v>
      </c>
      <c r="MS99" s="165" t="e">
        <f t="shared" si="616"/>
        <v>#N/A</v>
      </c>
      <c r="MT99" s="165" t="e">
        <f t="shared" si="617"/>
        <v>#N/A</v>
      </c>
      <c r="MU99" s="165" t="e">
        <f t="shared" si="618"/>
        <v>#N/A</v>
      </c>
      <c r="MV99" s="165" t="e">
        <f t="shared" si="619"/>
        <v>#N/A</v>
      </c>
      <c r="MW99" s="165" t="e">
        <f t="shared" si="620"/>
        <v>#N/A</v>
      </c>
      <c r="MX99" s="165" t="e">
        <f t="shared" si="621"/>
        <v>#N/A</v>
      </c>
      <c r="MY99" s="165" t="e">
        <f t="shared" si="622"/>
        <v>#N/A</v>
      </c>
      <c r="MZ99" s="165" t="e">
        <f t="shared" si="623"/>
        <v>#N/A</v>
      </c>
      <c r="NA99" s="165" t="e">
        <f t="shared" si="624"/>
        <v>#N/A</v>
      </c>
      <c r="NB99" s="165" t="e">
        <f t="shared" si="625"/>
        <v>#N/A</v>
      </c>
      <c r="NC99" s="165" t="e">
        <f t="shared" si="626"/>
        <v>#N/A</v>
      </c>
      <c r="ND99" s="165" t="e">
        <f t="shared" si="627"/>
        <v>#N/A</v>
      </c>
      <c r="NE99" s="165" t="e">
        <f t="shared" si="628"/>
        <v>#N/A</v>
      </c>
      <c r="NF99" s="165" t="e">
        <f t="shared" si="629"/>
        <v>#N/A</v>
      </c>
      <c r="NG99" s="165" t="e">
        <f t="shared" si="630"/>
        <v>#N/A</v>
      </c>
      <c r="NH99" s="165" t="e">
        <f t="shared" si="631"/>
        <v>#N/A</v>
      </c>
      <c r="NI99" s="165" t="e">
        <f t="shared" si="632"/>
        <v>#N/A</v>
      </c>
      <c r="NJ99" s="165" t="e">
        <f t="shared" si="633"/>
        <v>#N/A</v>
      </c>
      <c r="NK99" s="165" t="e">
        <f t="shared" si="634"/>
        <v>#N/A</v>
      </c>
      <c r="NL99" s="165" t="e">
        <f t="shared" si="635"/>
        <v>#N/A</v>
      </c>
      <c r="NM99" s="165" t="e">
        <f t="shared" si="636"/>
        <v>#N/A</v>
      </c>
      <c r="NN99" s="165" t="e">
        <f t="shared" si="637"/>
        <v>#N/A</v>
      </c>
      <c r="NO99" s="165" t="e">
        <f t="shared" si="638"/>
        <v>#N/A</v>
      </c>
      <c r="NP99" s="165" t="e">
        <f t="shared" si="639"/>
        <v>#N/A</v>
      </c>
      <c r="NQ99" s="165" t="e">
        <f t="shared" si="640"/>
        <v>#N/A</v>
      </c>
      <c r="NR99" s="165" t="e">
        <f t="shared" si="641"/>
        <v>#N/A</v>
      </c>
      <c r="NS99" s="165" t="e">
        <f t="shared" si="642"/>
        <v>#N/A</v>
      </c>
      <c r="NT99" s="165" t="e">
        <f t="shared" si="643"/>
        <v>#N/A</v>
      </c>
      <c r="NU99" s="165" t="e">
        <f t="shared" si="644"/>
        <v>#N/A</v>
      </c>
      <c r="NV99" s="165" t="e">
        <f t="shared" si="645"/>
        <v>#N/A</v>
      </c>
      <c r="NW99" s="165" t="e">
        <f t="shared" si="646"/>
        <v>#N/A</v>
      </c>
      <c r="NX99" s="165" t="e">
        <f t="shared" si="647"/>
        <v>#N/A</v>
      </c>
      <c r="NY99" s="165" t="e">
        <f t="shared" si="648"/>
        <v>#N/A</v>
      </c>
      <c r="NZ99" s="165" t="e">
        <f t="shared" si="649"/>
        <v>#N/A</v>
      </c>
      <c r="OA99" s="165" t="e">
        <f t="shared" si="650"/>
        <v>#N/A</v>
      </c>
      <c r="OB99" s="165" t="e">
        <f t="shared" si="651"/>
        <v>#N/A</v>
      </c>
      <c r="OC99" s="165" t="e">
        <f t="shared" si="652"/>
        <v>#N/A</v>
      </c>
      <c r="OD99" s="165" t="e">
        <f t="shared" si="653"/>
        <v>#N/A</v>
      </c>
      <c r="OE99" s="165" t="e">
        <f t="shared" si="654"/>
        <v>#N/A</v>
      </c>
      <c r="OF99" s="165" t="e">
        <f t="shared" si="655"/>
        <v>#N/A</v>
      </c>
      <c r="OG99" s="165" t="e">
        <f t="shared" si="656"/>
        <v>#N/A</v>
      </c>
      <c r="OH99" s="165" t="e">
        <f t="shared" si="657"/>
        <v>#N/A</v>
      </c>
      <c r="OI99" s="165" t="e">
        <f t="shared" si="658"/>
        <v>#N/A</v>
      </c>
      <c r="OJ99" s="165" t="e">
        <f t="shared" si="659"/>
        <v>#N/A</v>
      </c>
      <c r="OK99" s="165" t="e">
        <f t="shared" si="660"/>
        <v>#N/A</v>
      </c>
      <c r="OL99" s="165" t="e">
        <f t="shared" si="661"/>
        <v>#N/A</v>
      </c>
      <c r="OM99" s="165" t="e">
        <f t="shared" si="662"/>
        <v>#N/A</v>
      </c>
      <c r="ON99" s="165" t="e">
        <f t="shared" si="663"/>
        <v>#N/A</v>
      </c>
      <c r="OO99" s="165" t="e">
        <f t="shared" si="664"/>
        <v>#N/A</v>
      </c>
      <c r="OP99" s="165" t="e">
        <f t="shared" si="665"/>
        <v>#N/A</v>
      </c>
      <c r="OQ99" s="165" t="e">
        <f t="shared" si="666"/>
        <v>#N/A</v>
      </c>
      <c r="OR99" s="165" t="e">
        <f t="shared" si="667"/>
        <v>#N/A</v>
      </c>
      <c r="OS99" s="165" t="e">
        <f t="shared" si="668"/>
        <v>#N/A</v>
      </c>
      <c r="OT99" s="165" t="e">
        <f t="shared" si="669"/>
        <v>#N/A</v>
      </c>
      <c r="OU99" s="165" t="e">
        <f t="shared" si="670"/>
        <v>#N/A</v>
      </c>
      <c r="OV99" s="165" t="e">
        <f t="shared" si="671"/>
        <v>#N/A</v>
      </c>
      <c r="OW99" s="165" t="e">
        <f t="shared" si="672"/>
        <v>#N/A</v>
      </c>
      <c r="OX99" s="165" t="e">
        <f t="shared" si="673"/>
        <v>#N/A</v>
      </c>
      <c r="OY99" s="165" t="e">
        <f t="shared" si="674"/>
        <v>#N/A</v>
      </c>
      <c r="OZ99" s="165" t="e">
        <f t="shared" si="675"/>
        <v>#N/A</v>
      </c>
      <c r="PA99" s="165" t="e">
        <f t="shared" si="676"/>
        <v>#N/A</v>
      </c>
      <c r="PB99" s="165" t="e">
        <f t="shared" si="677"/>
        <v>#N/A</v>
      </c>
      <c r="PC99" s="165" t="e">
        <f t="shared" si="678"/>
        <v>#N/A</v>
      </c>
      <c r="PD99" s="165" t="e">
        <f t="shared" si="679"/>
        <v>#N/A</v>
      </c>
      <c r="PE99" s="165" t="e">
        <f t="shared" si="680"/>
        <v>#N/A</v>
      </c>
      <c r="PF99" s="165" t="e">
        <f t="shared" si="681"/>
        <v>#N/A</v>
      </c>
      <c r="PG99" s="165" t="e">
        <f t="shared" si="682"/>
        <v>#N/A</v>
      </c>
      <c r="PH99" s="165" t="e">
        <f t="shared" si="683"/>
        <v>#N/A</v>
      </c>
    </row>
    <row r="100" spans="1:424" hidden="1" x14ac:dyDescent="0.45">
      <c r="A100" s="4">
        <v>97</v>
      </c>
      <c r="B100" s="92" t="str">
        <f t="shared" si="684"/>
        <v/>
      </c>
      <c r="C100" s="91"/>
      <c r="D100" s="92" t="str">
        <f t="shared" si="685"/>
        <v/>
      </c>
      <c r="E100" s="120" t="str">
        <f t="shared" si="480"/>
        <v/>
      </c>
      <c r="F100" s="120" t="str">
        <f t="shared" si="481"/>
        <v/>
      </c>
      <c r="G100" s="71" t="str">
        <f t="shared" si="686"/>
        <v/>
      </c>
      <c r="H100" s="23"/>
      <c r="I100" s="55"/>
      <c r="J100" s="298"/>
      <c r="K100" s="72" t="str">
        <f>IF(AND(B100&gt;0,C100&gt;0,D100&gt;0),IF(ISBLANK(J100),IF(ISBLANK(H100),"",(D100-B100)*VLOOKUP(H100,VLookups!$A$4:$B$13,2,FALSE)),J100),"")</f>
        <v/>
      </c>
      <c r="L100" s="73" t="str">
        <f t="shared" ref="L100:L103" si="724">IF(K100="","",K100^2)</f>
        <v/>
      </c>
      <c r="M100" s="91"/>
      <c r="N100" s="265" t="str">
        <f>IF(AND(M100&gt;0,C100&gt;0,NOT(K100="")),ABS(VLOOKUP($M$1,VLookups!$A$43:$B$44,2,FALSE)-_xlfn.NORM.DIST(M100,G100,K100,TRUE)),"")</f>
        <v/>
      </c>
      <c r="O100" s="90" t="str">
        <f>IF(AND($B100&gt;0,$C100&gt;0,$D100&gt;0,NOT(ISBLANK($H100))),_xlfn.NORM.INV(ABS(VLOOKUP($M$1,VLookups!$A$43:$B$44,2,FALSE)-O$3),$G100,$K100),"")</f>
        <v/>
      </c>
      <c r="P100" s="89" t="str">
        <f>IF(AND($B100&gt;0,$C100&gt;0,$D100&gt;0,NOT(ISBLANK($H100))),_xlfn.NORM.INV(ABS(VLOOKUP($M$1,VLookups!$A$43:$B$44,2,FALSE)-P$3),$G100,$K100),"")</f>
        <v/>
      </c>
      <c r="Q100" s="90" t="str">
        <f>IF(AND($B100&gt;0,$C100&gt;0,$D100&gt;0,NOT(ISBLANK($H100))),_xlfn.NORM.INV(ABS(VLOOKUP($M$1,VLookups!$A$43:$B$44,2,FALSE)-Q$3),$G100,$K100),"")</f>
        <v/>
      </c>
      <c r="R100" s="89" t="str">
        <f>IF(AND($B100&gt;0,$C100&gt;0,$D100&gt;0,NOT(ISBLANK($H100))),_xlfn.NORM.INV(ABS(VLOOKUP($M$1,VLookups!$A$43:$B$44,2,FALSE)-R$3),$G100,$K100),"")</f>
        <v/>
      </c>
      <c r="S100" s="90" t="str">
        <f>IF(AND($B100&gt;0,$C100&gt;0,$D100&gt;0,NOT(ISBLANK($H100))),_xlfn.NORM.INV(ABS(VLOOKUP($M$1,VLookups!$A$43:$B$44,2,FALSE)-S$3),$G100,$K100),"")</f>
        <v/>
      </c>
      <c r="T100" s="89" t="str">
        <f>IF(AND($B100&gt;0,$C100&gt;0,$D100&gt;0,NOT(ISBLANK($H100))),_xlfn.NORM.INV(ABS(VLOOKUP($M$1,VLookups!$A$43:$B$44,2,FALSE)-T$3),$G100,$K100),"")</f>
        <v/>
      </c>
      <c r="U100" s="5"/>
      <c r="V100" s="164" t="str">
        <f t="shared" si="687"/>
        <v/>
      </c>
      <c r="W100" s="47" t="str">
        <f t="shared" si="688"/>
        <v/>
      </c>
      <c r="X100" s="47" t="str">
        <f t="shared" si="722"/>
        <v/>
      </c>
      <c r="Y100" s="47" t="str">
        <f t="shared" si="722"/>
        <v/>
      </c>
      <c r="Z100" s="47" t="str">
        <f t="shared" si="722"/>
        <v/>
      </c>
      <c r="AA100" s="47" t="str">
        <f t="shared" si="722"/>
        <v/>
      </c>
      <c r="AB100" s="47" t="str">
        <f t="shared" si="722"/>
        <v/>
      </c>
      <c r="AC100" s="47" t="str">
        <f t="shared" si="722"/>
        <v/>
      </c>
      <c r="AD100" s="47" t="str">
        <f t="shared" si="722"/>
        <v/>
      </c>
      <c r="AE100" s="47" t="str">
        <f t="shared" si="722"/>
        <v/>
      </c>
      <c r="AF100" s="47" t="str">
        <f t="shared" si="722"/>
        <v/>
      </c>
      <c r="AG100" s="47" t="str">
        <f t="shared" si="722"/>
        <v/>
      </c>
      <c r="AH100" s="47" t="str">
        <f t="shared" si="722"/>
        <v/>
      </c>
      <c r="AI100" s="47" t="str">
        <f t="shared" si="722"/>
        <v/>
      </c>
      <c r="AJ100" s="47" t="str">
        <f t="shared" si="722"/>
        <v/>
      </c>
      <c r="AK100" s="47" t="str">
        <f t="shared" si="722"/>
        <v/>
      </c>
      <c r="AL100" s="47" t="str">
        <f t="shared" si="722"/>
        <v/>
      </c>
      <c r="AM100" s="47" t="str">
        <f t="shared" si="722"/>
        <v/>
      </c>
      <c r="AN100" s="47" t="str">
        <f t="shared" si="722"/>
        <v/>
      </c>
      <c r="AO100" s="47" t="str">
        <f t="shared" si="722"/>
        <v/>
      </c>
      <c r="AP100" s="47" t="str">
        <f t="shared" si="722"/>
        <v/>
      </c>
      <c r="AQ100" s="47" t="str">
        <f t="shared" si="722"/>
        <v/>
      </c>
      <c r="AR100" s="47" t="str">
        <f t="shared" si="722"/>
        <v/>
      </c>
      <c r="AS100" s="47" t="str">
        <f t="shared" si="722"/>
        <v/>
      </c>
      <c r="AT100" s="47" t="str">
        <f t="shared" si="722"/>
        <v/>
      </c>
      <c r="AU100" s="47" t="str">
        <f t="shared" si="722"/>
        <v/>
      </c>
      <c r="AV100" s="47" t="str">
        <f t="shared" si="722"/>
        <v/>
      </c>
      <c r="AW100" s="47" t="str">
        <f t="shared" si="722"/>
        <v/>
      </c>
      <c r="AX100" s="47" t="str">
        <f t="shared" si="722"/>
        <v/>
      </c>
      <c r="AY100" s="47" t="str">
        <f t="shared" si="722"/>
        <v/>
      </c>
      <c r="AZ100" s="47" t="str">
        <f t="shared" si="722"/>
        <v/>
      </c>
      <c r="BA100" s="47" t="str">
        <f t="shared" si="722"/>
        <v/>
      </c>
      <c r="BB100" s="47" t="str">
        <f t="shared" si="722"/>
        <v/>
      </c>
      <c r="BC100" s="47" t="str">
        <f t="shared" si="722"/>
        <v/>
      </c>
      <c r="BD100" s="47" t="str">
        <f t="shared" si="722"/>
        <v/>
      </c>
      <c r="BE100" s="47" t="str">
        <f t="shared" si="722"/>
        <v/>
      </c>
      <c r="BF100" s="47" t="str">
        <f t="shared" si="722"/>
        <v/>
      </c>
      <c r="BG100" s="47" t="str">
        <f t="shared" si="722"/>
        <v/>
      </c>
      <c r="BH100" s="47" t="str">
        <f t="shared" si="722"/>
        <v/>
      </c>
      <c r="BI100" s="47" t="str">
        <f t="shared" si="722"/>
        <v/>
      </c>
      <c r="BJ100" s="47" t="str">
        <f t="shared" si="722"/>
        <v/>
      </c>
      <c r="BK100" s="47" t="str">
        <f t="shared" si="722"/>
        <v/>
      </c>
      <c r="BL100" s="47" t="str">
        <f t="shared" si="722"/>
        <v/>
      </c>
      <c r="BM100" s="47" t="str">
        <f t="shared" si="722"/>
        <v/>
      </c>
      <c r="BN100" s="47" t="str">
        <f t="shared" si="722"/>
        <v/>
      </c>
      <c r="BO100" s="47" t="str">
        <f t="shared" si="722"/>
        <v/>
      </c>
      <c r="BP100" s="47" t="str">
        <f t="shared" si="722"/>
        <v/>
      </c>
      <c r="BQ100" s="47" t="str">
        <f t="shared" si="722"/>
        <v/>
      </c>
      <c r="BR100" s="47" t="str">
        <f t="shared" si="722"/>
        <v/>
      </c>
      <c r="BS100" s="47" t="str">
        <f t="shared" si="722"/>
        <v/>
      </c>
      <c r="BT100" s="47" t="str">
        <f t="shared" si="722"/>
        <v/>
      </c>
      <c r="BU100" s="47" t="str">
        <f t="shared" si="722"/>
        <v/>
      </c>
      <c r="BV100" s="47" t="str">
        <f t="shared" si="722"/>
        <v/>
      </c>
      <c r="BW100" s="47" t="str">
        <f t="shared" si="722"/>
        <v/>
      </c>
      <c r="BX100" s="47" t="str">
        <f t="shared" si="722"/>
        <v/>
      </c>
      <c r="BY100" s="47" t="str">
        <f t="shared" si="722"/>
        <v/>
      </c>
      <c r="BZ100" s="47" t="str">
        <f t="shared" si="722"/>
        <v/>
      </c>
      <c r="CA100" s="47" t="str">
        <f t="shared" si="722"/>
        <v/>
      </c>
      <c r="CB100" s="47" t="str">
        <f t="shared" si="722"/>
        <v/>
      </c>
      <c r="CC100" s="47" t="str">
        <f t="shared" si="722"/>
        <v/>
      </c>
      <c r="CD100" s="47" t="str">
        <f t="shared" si="722"/>
        <v/>
      </c>
      <c r="CE100" s="47" t="str">
        <f t="shared" si="722"/>
        <v/>
      </c>
      <c r="CF100" s="47" t="str">
        <f t="shared" si="722"/>
        <v/>
      </c>
      <c r="CG100" s="47" t="str">
        <f t="shared" si="722"/>
        <v/>
      </c>
      <c r="CH100" s="47" t="str">
        <f t="shared" si="722"/>
        <v/>
      </c>
      <c r="CI100" s="47" t="str">
        <f t="shared" si="722"/>
        <v/>
      </c>
      <c r="CJ100" s="47" t="str">
        <f t="shared" si="720"/>
        <v/>
      </c>
      <c r="CK100" s="47" t="str">
        <f t="shared" si="720"/>
        <v/>
      </c>
      <c r="CL100" s="47" t="str">
        <f t="shared" si="720"/>
        <v/>
      </c>
      <c r="CM100" s="47" t="str">
        <f t="shared" si="720"/>
        <v/>
      </c>
      <c r="CN100" s="47" t="str">
        <f t="shared" si="720"/>
        <v/>
      </c>
      <c r="CO100" s="47" t="str">
        <f t="shared" si="720"/>
        <v/>
      </c>
      <c r="CP100" s="47" t="str">
        <f t="shared" si="720"/>
        <v/>
      </c>
      <c r="CQ100" s="47" t="str">
        <f t="shared" si="720"/>
        <v/>
      </c>
      <c r="CR100" s="47" t="str">
        <f t="shared" si="720"/>
        <v/>
      </c>
      <c r="CS100" s="47" t="str">
        <f t="shared" si="720"/>
        <v/>
      </c>
      <c r="CT100" s="47" t="str">
        <f t="shared" si="720"/>
        <v/>
      </c>
      <c r="CU100" s="47" t="str">
        <f t="shared" si="720"/>
        <v/>
      </c>
      <c r="CV100" s="47" t="str">
        <f t="shared" si="720"/>
        <v/>
      </c>
      <c r="CW100" s="47" t="str">
        <f t="shared" si="720"/>
        <v/>
      </c>
      <c r="CX100" s="47" t="str">
        <f t="shared" si="720"/>
        <v/>
      </c>
      <c r="CY100" s="47" t="str">
        <f t="shared" si="720"/>
        <v/>
      </c>
      <c r="CZ100" s="47" t="str">
        <f t="shared" si="720"/>
        <v/>
      </c>
      <c r="DA100" s="47" t="str">
        <f t="shared" si="720"/>
        <v/>
      </c>
      <c r="DB100" s="47" t="str">
        <f t="shared" si="720"/>
        <v/>
      </c>
      <c r="DC100" s="47" t="str">
        <f t="shared" si="720"/>
        <v/>
      </c>
      <c r="DD100" s="47" t="str">
        <f t="shared" si="720"/>
        <v/>
      </c>
      <c r="DE100" s="47" t="str">
        <f t="shared" si="720"/>
        <v/>
      </c>
      <c r="DF100" s="47" t="str">
        <f t="shared" si="720"/>
        <v/>
      </c>
      <c r="DG100" s="47" t="str">
        <f t="shared" si="720"/>
        <v/>
      </c>
      <c r="DH100" s="47" t="str">
        <f t="shared" si="720"/>
        <v/>
      </c>
      <c r="DI100" s="47" t="str">
        <f t="shared" si="720"/>
        <v/>
      </c>
      <c r="DJ100" s="47" t="str">
        <f t="shared" si="720"/>
        <v/>
      </c>
      <c r="DK100" s="47" t="str">
        <f t="shared" si="720"/>
        <v/>
      </c>
      <c r="DL100" s="47" t="str">
        <f t="shared" si="720"/>
        <v/>
      </c>
      <c r="DM100" s="47" t="str">
        <f t="shared" si="720"/>
        <v/>
      </c>
      <c r="DN100" s="47" t="str">
        <f t="shared" si="720"/>
        <v/>
      </c>
      <c r="DO100" s="47" t="str">
        <f t="shared" si="720"/>
        <v/>
      </c>
      <c r="DP100" s="47" t="str">
        <f t="shared" si="720"/>
        <v/>
      </c>
      <c r="DQ100" s="47" t="str">
        <f t="shared" si="720"/>
        <v/>
      </c>
      <c r="DR100" s="47" t="str">
        <f t="shared" si="720"/>
        <v/>
      </c>
      <c r="DS100" s="179" t="str">
        <f t="shared" si="690"/>
        <v/>
      </c>
      <c r="DT100" s="47" t="str">
        <f t="shared" si="691"/>
        <v/>
      </c>
      <c r="DU100" s="47" t="str">
        <f t="shared" si="723"/>
        <v/>
      </c>
      <c r="DV100" s="47" t="str">
        <f t="shared" si="723"/>
        <v/>
      </c>
      <c r="DW100" s="47" t="str">
        <f t="shared" si="723"/>
        <v/>
      </c>
      <c r="DX100" s="47" t="str">
        <f t="shared" si="723"/>
        <v/>
      </c>
      <c r="DY100" s="47" t="str">
        <f t="shared" si="723"/>
        <v/>
      </c>
      <c r="DZ100" s="47" t="str">
        <f t="shared" si="723"/>
        <v/>
      </c>
      <c r="EA100" s="47" t="str">
        <f t="shared" si="723"/>
        <v/>
      </c>
      <c r="EB100" s="47" t="str">
        <f t="shared" si="723"/>
        <v/>
      </c>
      <c r="EC100" s="47" t="str">
        <f t="shared" si="723"/>
        <v/>
      </c>
      <c r="ED100" s="47" t="str">
        <f t="shared" si="723"/>
        <v/>
      </c>
      <c r="EE100" s="47" t="str">
        <f t="shared" si="723"/>
        <v/>
      </c>
      <c r="EF100" s="47" t="str">
        <f t="shared" si="723"/>
        <v/>
      </c>
      <c r="EG100" s="47" t="str">
        <f t="shared" si="723"/>
        <v/>
      </c>
      <c r="EH100" s="47" t="str">
        <f t="shared" si="723"/>
        <v/>
      </c>
      <c r="EI100" s="47" t="str">
        <f t="shared" si="723"/>
        <v/>
      </c>
      <c r="EJ100" s="47" t="str">
        <f t="shared" si="723"/>
        <v/>
      </c>
      <c r="EK100" s="47" t="str">
        <f t="shared" si="723"/>
        <v/>
      </c>
      <c r="EL100" s="47" t="str">
        <f t="shared" si="723"/>
        <v/>
      </c>
      <c r="EM100" s="47" t="str">
        <f t="shared" si="723"/>
        <v/>
      </c>
      <c r="EN100" s="47" t="str">
        <f t="shared" si="723"/>
        <v/>
      </c>
      <c r="EO100" s="47" t="str">
        <f t="shared" si="723"/>
        <v/>
      </c>
      <c r="EP100" s="47" t="str">
        <f t="shared" si="723"/>
        <v/>
      </c>
      <c r="EQ100" s="47" t="str">
        <f t="shared" si="723"/>
        <v/>
      </c>
      <c r="ER100" s="47" t="str">
        <f t="shared" si="723"/>
        <v/>
      </c>
      <c r="ES100" s="47" t="str">
        <f t="shared" si="723"/>
        <v/>
      </c>
      <c r="ET100" s="47" t="str">
        <f t="shared" si="723"/>
        <v/>
      </c>
      <c r="EU100" s="47" t="str">
        <f t="shared" si="723"/>
        <v/>
      </c>
      <c r="EV100" s="47" t="str">
        <f t="shared" si="723"/>
        <v/>
      </c>
      <c r="EW100" s="47" t="str">
        <f t="shared" si="723"/>
        <v/>
      </c>
      <c r="EX100" s="47" t="str">
        <f t="shared" si="723"/>
        <v/>
      </c>
      <c r="EY100" s="47" t="str">
        <f t="shared" si="723"/>
        <v/>
      </c>
      <c r="EZ100" s="47" t="str">
        <f t="shared" si="723"/>
        <v/>
      </c>
      <c r="FA100" s="47" t="str">
        <f t="shared" si="723"/>
        <v/>
      </c>
      <c r="FB100" s="47" t="str">
        <f t="shared" si="723"/>
        <v/>
      </c>
      <c r="FC100" s="47" t="str">
        <f t="shared" si="723"/>
        <v/>
      </c>
      <c r="FD100" s="47" t="str">
        <f t="shared" si="723"/>
        <v/>
      </c>
      <c r="FE100" s="47" t="str">
        <f t="shared" si="723"/>
        <v/>
      </c>
      <c r="FF100" s="47" t="str">
        <f t="shared" si="723"/>
        <v/>
      </c>
      <c r="FG100" s="47" t="str">
        <f t="shared" si="723"/>
        <v/>
      </c>
      <c r="FH100" s="47" t="str">
        <f t="shared" si="723"/>
        <v/>
      </c>
      <c r="FI100" s="47" t="str">
        <f t="shared" si="723"/>
        <v/>
      </c>
      <c r="FJ100" s="47" t="str">
        <f t="shared" si="723"/>
        <v/>
      </c>
      <c r="FK100" s="47" t="str">
        <f t="shared" si="723"/>
        <v/>
      </c>
      <c r="FL100" s="47" t="str">
        <f t="shared" si="723"/>
        <v/>
      </c>
      <c r="FM100" s="47" t="str">
        <f t="shared" si="723"/>
        <v/>
      </c>
      <c r="FN100" s="47" t="str">
        <f t="shared" si="723"/>
        <v/>
      </c>
      <c r="FO100" s="47" t="str">
        <f t="shared" si="723"/>
        <v/>
      </c>
      <c r="FP100" s="47" t="str">
        <f t="shared" si="723"/>
        <v/>
      </c>
      <c r="FQ100" s="47" t="str">
        <f t="shared" si="723"/>
        <v/>
      </c>
      <c r="FR100" s="47" t="str">
        <f t="shared" si="723"/>
        <v/>
      </c>
      <c r="FS100" s="47" t="str">
        <f t="shared" si="723"/>
        <v/>
      </c>
      <c r="FT100" s="47" t="str">
        <f t="shared" si="723"/>
        <v/>
      </c>
      <c r="FU100" s="47" t="str">
        <f t="shared" si="723"/>
        <v/>
      </c>
      <c r="FV100" s="47" t="str">
        <f t="shared" si="723"/>
        <v/>
      </c>
      <c r="FW100" s="47" t="str">
        <f t="shared" si="723"/>
        <v/>
      </c>
      <c r="FX100" s="47" t="str">
        <f t="shared" si="723"/>
        <v/>
      </c>
      <c r="FY100" s="47" t="str">
        <f t="shared" si="723"/>
        <v/>
      </c>
      <c r="FZ100" s="47" t="str">
        <f t="shared" si="723"/>
        <v/>
      </c>
      <c r="GA100" s="47" t="str">
        <f t="shared" si="723"/>
        <v/>
      </c>
      <c r="GB100" s="47" t="str">
        <f t="shared" si="723"/>
        <v/>
      </c>
      <c r="GC100" s="47" t="str">
        <f t="shared" si="723"/>
        <v/>
      </c>
      <c r="GD100" s="47" t="str">
        <f t="shared" si="723"/>
        <v/>
      </c>
      <c r="GE100" s="47" t="str">
        <f t="shared" si="723"/>
        <v/>
      </c>
      <c r="GF100" s="47" t="str">
        <f t="shared" si="723"/>
        <v/>
      </c>
      <c r="GG100" s="47" t="str">
        <f t="shared" si="721"/>
        <v/>
      </c>
      <c r="GH100" s="47" t="str">
        <f t="shared" si="721"/>
        <v/>
      </c>
      <c r="GI100" s="47" t="str">
        <f t="shared" si="721"/>
        <v/>
      </c>
      <c r="GJ100" s="47" t="str">
        <f t="shared" si="721"/>
        <v/>
      </c>
      <c r="GK100" s="47" t="str">
        <f t="shared" si="721"/>
        <v/>
      </c>
      <c r="GL100" s="47" t="str">
        <f t="shared" si="721"/>
        <v/>
      </c>
      <c r="GM100" s="47" t="str">
        <f t="shared" si="721"/>
        <v/>
      </c>
      <c r="GN100" s="47" t="str">
        <f t="shared" si="721"/>
        <v/>
      </c>
      <c r="GO100" s="47" t="str">
        <f t="shared" si="721"/>
        <v/>
      </c>
      <c r="GP100" s="47" t="str">
        <f t="shared" si="721"/>
        <v/>
      </c>
      <c r="GQ100" s="47" t="str">
        <f t="shared" si="721"/>
        <v/>
      </c>
      <c r="GR100" s="47" t="str">
        <f t="shared" si="721"/>
        <v/>
      </c>
      <c r="GS100" s="47" t="str">
        <f t="shared" si="721"/>
        <v/>
      </c>
      <c r="GT100" s="47" t="str">
        <f t="shared" si="721"/>
        <v/>
      </c>
      <c r="GU100" s="47" t="str">
        <f t="shared" si="721"/>
        <v/>
      </c>
      <c r="GV100" s="47" t="str">
        <f t="shared" si="721"/>
        <v/>
      </c>
      <c r="GW100" s="47" t="str">
        <f t="shared" si="721"/>
        <v/>
      </c>
      <c r="GX100" s="47" t="str">
        <f t="shared" si="721"/>
        <v/>
      </c>
      <c r="GY100" s="47" t="str">
        <f t="shared" si="721"/>
        <v/>
      </c>
      <c r="GZ100" s="47" t="str">
        <f t="shared" si="721"/>
        <v/>
      </c>
      <c r="HA100" s="47" t="str">
        <f t="shared" si="721"/>
        <v/>
      </c>
      <c r="HB100" s="47" t="str">
        <f t="shared" si="721"/>
        <v/>
      </c>
      <c r="HC100" s="47" t="str">
        <f t="shared" si="721"/>
        <v/>
      </c>
      <c r="HD100" s="47" t="str">
        <f t="shared" si="721"/>
        <v/>
      </c>
      <c r="HE100" s="47" t="str">
        <f t="shared" si="721"/>
        <v/>
      </c>
      <c r="HF100" s="47" t="str">
        <f t="shared" si="721"/>
        <v/>
      </c>
      <c r="HG100" s="47" t="str">
        <f t="shared" si="721"/>
        <v/>
      </c>
      <c r="HH100" s="47" t="str">
        <f t="shared" si="721"/>
        <v/>
      </c>
      <c r="HI100" s="47" t="str">
        <f t="shared" si="721"/>
        <v/>
      </c>
      <c r="HJ100" s="47" t="str">
        <f t="shared" si="721"/>
        <v/>
      </c>
      <c r="HK100" s="47" t="str">
        <f t="shared" si="721"/>
        <v/>
      </c>
      <c r="HL100" s="47" t="str">
        <f t="shared" si="721"/>
        <v/>
      </c>
      <c r="HM100" s="47" t="str">
        <f t="shared" si="721"/>
        <v/>
      </c>
      <c r="HN100" s="47" t="str">
        <f t="shared" si="721"/>
        <v/>
      </c>
      <c r="HO100" s="47" t="str">
        <f t="shared" si="721"/>
        <v/>
      </c>
      <c r="HP100" s="165" t="e">
        <f t="shared" si="483"/>
        <v>#N/A</v>
      </c>
      <c r="HQ100" s="165" t="e">
        <f t="shared" si="484"/>
        <v>#N/A</v>
      </c>
      <c r="HR100" s="165" t="e">
        <f t="shared" si="485"/>
        <v>#N/A</v>
      </c>
      <c r="HS100" s="165" t="e">
        <f t="shared" si="486"/>
        <v>#N/A</v>
      </c>
      <c r="HT100" s="165" t="e">
        <f t="shared" si="487"/>
        <v>#N/A</v>
      </c>
      <c r="HU100" s="165" t="e">
        <f t="shared" si="488"/>
        <v>#N/A</v>
      </c>
      <c r="HV100" s="165" t="e">
        <f t="shared" si="489"/>
        <v>#N/A</v>
      </c>
      <c r="HW100" s="165" t="e">
        <f t="shared" si="490"/>
        <v>#N/A</v>
      </c>
      <c r="HX100" s="165" t="e">
        <f t="shared" si="491"/>
        <v>#N/A</v>
      </c>
      <c r="HY100" s="165" t="e">
        <f t="shared" si="492"/>
        <v>#N/A</v>
      </c>
      <c r="HZ100" s="165" t="e">
        <f t="shared" si="493"/>
        <v>#N/A</v>
      </c>
      <c r="IA100" s="165" t="e">
        <f t="shared" si="494"/>
        <v>#N/A</v>
      </c>
      <c r="IB100" s="165" t="e">
        <f t="shared" si="495"/>
        <v>#N/A</v>
      </c>
      <c r="IC100" s="165" t="e">
        <f t="shared" si="496"/>
        <v>#N/A</v>
      </c>
      <c r="ID100" s="165" t="e">
        <f t="shared" si="497"/>
        <v>#N/A</v>
      </c>
      <c r="IE100" s="165" t="e">
        <f t="shared" si="498"/>
        <v>#N/A</v>
      </c>
      <c r="IF100" s="165" t="e">
        <f t="shared" si="499"/>
        <v>#N/A</v>
      </c>
      <c r="IG100" s="165" t="e">
        <f t="shared" si="500"/>
        <v>#N/A</v>
      </c>
      <c r="IH100" s="165" t="e">
        <f t="shared" si="501"/>
        <v>#N/A</v>
      </c>
      <c r="II100" s="165" t="e">
        <f t="shared" si="502"/>
        <v>#N/A</v>
      </c>
      <c r="IJ100" s="165" t="e">
        <f t="shared" si="503"/>
        <v>#N/A</v>
      </c>
      <c r="IK100" s="165" t="e">
        <f t="shared" si="504"/>
        <v>#N/A</v>
      </c>
      <c r="IL100" s="165" t="e">
        <f t="shared" si="505"/>
        <v>#N/A</v>
      </c>
      <c r="IM100" s="165" t="e">
        <f t="shared" si="506"/>
        <v>#N/A</v>
      </c>
      <c r="IN100" s="165" t="e">
        <f t="shared" si="507"/>
        <v>#N/A</v>
      </c>
      <c r="IO100" s="165" t="e">
        <f t="shared" si="508"/>
        <v>#N/A</v>
      </c>
      <c r="IP100" s="165" t="e">
        <f t="shared" si="509"/>
        <v>#N/A</v>
      </c>
      <c r="IQ100" s="165" t="e">
        <f t="shared" si="510"/>
        <v>#N/A</v>
      </c>
      <c r="IR100" s="165" t="e">
        <f t="shared" si="511"/>
        <v>#N/A</v>
      </c>
      <c r="IS100" s="165" t="e">
        <f t="shared" si="512"/>
        <v>#N/A</v>
      </c>
      <c r="IT100" s="165" t="e">
        <f t="shared" si="513"/>
        <v>#N/A</v>
      </c>
      <c r="IU100" s="165" t="e">
        <f t="shared" si="514"/>
        <v>#N/A</v>
      </c>
      <c r="IV100" s="165" t="e">
        <f t="shared" si="515"/>
        <v>#N/A</v>
      </c>
      <c r="IW100" s="165" t="e">
        <f t="shared" si="516"/>
        <v>#N/A</v>
      </c>
      <c r="IX100" s="165" t="e">
        <f t="shared" si="517"/>
        <v>#N/A</v>
      </c>
      <c r="IY100" s="165" t="e">
        <f t="shared" si="518"/>
        <v>#N/A</v>
      </c>
      <c r="IZ100" s="165" t="e">
        <f t="shared" si="519"/>
        <v>#N/A</v>
      </c>
      <c r="JA100" s="165" t="e">
        <f t="shared" si="520"/>
        <v>#N/A</v>
      </c>
      <c r="JB100" s="165" t="e">
        <f t="shared" si="521"/>
        <v>#N/A</v>
      </c>
      <c r="JC100" s="165" t="e">
        <f t="shared" si="522"/>
        <v>#N/A</v>
      </c>
      <c r="JD100" s="165" t="e">
        <f t="shared" si="523"/>
        <v>#N/A</v>
      </c>
      <c r="JE100" s="165" t="e">
        <f t="shared" si="524"/>
        <v>#N/A</v>
      </c>
      <c r="JF100" s="165" t="e">
        <f t="shared" si="525"/>
        <v>#N/A</v>
      </c>
      <c r="JG100" s="165" t="e">
        <f t="shared" si="526"/>
        <v>#N/A</v>
      </c>
      <c r="JH100" s="165" t="e">
        <f t="shared" si="527"/>
        <v>#N/A</v>
      </c>
      <c r="JI100" s="165" t="e">
        <f t="shared" si="528"/>
        <v>#N/A</v>
      </c>
      <c r="JJ100" s="165" t="e">
        <f t="shared" si="529"/>
        <v>#N/A</v>
      </c>
      <c r="JK100" s="165" t="e">
        <f t="shared" si="530"/>
        <v>#N/A</v>
      </c>
      <c r="JL100" s="165" t="e">
        <f t="shared" si="531"/>
        <v>#N/A</v>
      </c>
      <c r="JM100" s="165" t="e">
        <f t="shared" si="532"/>
        <v>#N/A</v>
      </c>
      <c r="JN100" s="165" t="e">
        <f t="shared" si="533"/>
        <v>#N/A</v>
      </c>
      <c r="JO100" s="165" t="e">
        <f t="shared" si="534"/>
        <v>#N/A</v>
      </c>
      <c r="JP100" s="165" t="e">
        <f t="shared" si="535"/>
        <v>#N/A</v>
      </c>
      <c r="JQ100" s="165" t="e">
        <f t="shared" si="536"/>
        <v>#N/A</v>
      </c>
      <c r="JR100" s="165" t="e">
        <f t="shared" si="537"/>
        <v>#N/A</v>
      </c>
      <c r="JS100" s="165" t="e">
        <f t="shared" si="538"/>
        <v>#N/A</v>
      </c>
      <c r="JT100" s="165" t="e">
        <f t="shared" si="539"/>
        <v>#N/A</v>
      </c>
      <c r="JU100" s="165" t="e">
        <f t="shared" si="540"/>
        <v>#N/A</v>
      </c>
      <c r="JV100" s="165" t="e">
        <f t="shared" si="541"/>
        <v>#N/A</v>
      </c>
      <c r="JW100" s="165" t="e">
        <f t="shared" si="542"/>
        <v>#N/A</v>
      </c>
      <c r="JX100" s="165" t="e">
        <f t="shared" si="543"/>
        <v>#N/A</v>
      </c>
      <c r="JY100" s="165" t="e">
        <f t="shared" si="544"/>
        <v>#N/A</v>
      </c>
      <c r="JZ100" s="165" t="e">
        <f t="shared" si="545"/>
        <v>#N/A</v>
      </c>
      <c r="KA100" s="165" t="e">
        <f t="shared" si="546"/>
        <v>#N/A</v>
      </c>
      <c r="KB100" s="165" t="e">
        <f t="shared" si="547"/>
        <v>#N/A</v>
      </c>
      <c r="KC100" s="165" t="e">
        <f t="shared" si="548"/>
        <v>#N/A</v>
      </c>
      <c r="KD100" s="165" t="e">
        <f t="shared" si="549"/>
        <v>#N/A</v>
      </c>
      <c r="KE100" s="165" t="e">
        <f t="shared" si="550"/>
        <v>#N/A</v>
      </c>
      <c r="KF100" s="165" t="e">
        <f t="shared" si="551"/>
        <v>#N/A</v>
      </c>
      <c r="KG100" s="165" t="e">
        <f t="shared" si="552"/>
        <v>#N/A</v>
      </c>
      <c r="KH100" s="165" t="e">
        <f t="shared" si="553"/>
        <v>#N/A</v>
      </c>
      <c r="KI100" s="165" t="e">
        <f t="shared" si="554"/>
        <v>#N/A</v>
      </c>
      <c r="KJ100" s="165" t="e">
        <f t="shared" si="555"/>
        <v>#N/A</v>
      </c>
      <c r="KK100" s="165" t="e">
        <f t="shared" si="556"/>
        <v>#N/A</v>
      </c>
      <c r="KL100" s="165" t="e">
        <f t="shared" si="557"/>
        <v>#N/A</v>
      </c>
      <c r="KM100" s="165" t="e">
        <f t="shared" si="558"/>
        <v>#N/A</v>
      </c>
      <c r="KN100" s="165" t="e">
        <f t="shared" si="559"/>
        <v>#N/A</v>
      </c>
      <c r="KO100" s="165" t="e">
        <f t="shared" si="560"/>
        <v>#N/A</v>
      </c>
      <c r="KP100" s="165" t="e">
        <f t="shared" si="561"/>
        <v>#N/A</v>
      </c>
      <c r="KQ100" s="165" t="e">
        <f t="shared" si="562"/>
        <v>#N/A</v>
      </c>
      <c r="KR100" s="165" t="e">
        <f t="shared" si="563"/>
        <v>#N/A</v>
      </c>
      <c r="KS100" s="165" t="e">
        <f t="shared" si="564"/>
        <v>#N/A</v>
      </c>
      <c r="KT100" s="165" t="e">
        <f t="shared" si="565"/>
        <v>#N/A</v>
      </c>
      <c r="KU100" s="165" t="e">
        <f t="shared" si="566"/>
        <v>#N/A</v>
      </c>
      <c r="KV100" s="165" t="e">
        <f t="shared" si="567"/>
        <v>#N/A</v>
      </c>
      <c r="KW100" s="165" t="e">
        <f t="shared" si="568"/>
        <v>#N/A</v>
      </c>
      <c r="KX100" s="165" t="e">
        <f t="shared" si="569"/>
        <v>#N/A</v>
      </c>
      <c r="KY100" s="165" t="e">
        <f t="shared" si="570"/>
        <v>#N/A</v>
      </c>
      <c r="KZ100" s="165" t="e">
        <f t="shared" si="571"/>
        <v>#N/A</v>
      </c>
      <c r="LA100" s="165" t="e">
        <f t="shared" si="572"/>
        <v>#N/A</v>
      </c>
      <c r="LB100" s="165" t="e">
        <f t="shared" si="573"/>
        <v>#N/A</v>
      </c>
      <c r="LC100" s="165" t="e">
        <f t="shared" si="574"/>
        <v>#N/A</v>
      </c>
      <c r="LD100" s="165" t="e">
        <f t="shared" si="575"/>
        <v>#N/A</v>
      </c>
      <c r="LE100" s="165" t="e">
        <f t="shared" si="576"/>
        <v>#N/A</v>
      </c>
      <c r="LF100" s="165" t="e">
        <f t="shared" si="577"/>
        <v>#N/A</v>
      </c>
      <c r="LG100" s="165" t="e">
        <f t="shared" si="578"/>
        <v>#N/A</v>
      </c>
      <c r="LH100" s="165" t="e">
        <f t="shared" si="579"/>
        <v>#N/A</v>
      </c>
      <c r="LI100" s="165" t="e">
        <f t="shared" si="580"/>
        <v>#N/A</v>
      </c>
      <c r="LJ100" s="165" t="e">
        <f t="shared" si="581"/>
        <v>#N/A</v>
      </c>
      <c r="LK100" s="165" t="e">
        <f t="shared" si="582"/>
        <v>#N/A</v>
      </c>
      <c r="LL100" s="165" t="e">
        <f t="shared" si="583"/>
        <v>#N/A</v>
      </c>
      <c r="LM100" s="165" t="e">
        <f t="shared" si="584"/>
        <v>#N/A</v>
      </c>
      <c r="LN100" s="165" t="e">
        <f t="shared" si="585"/>
        <v>#N/A</v>
      </c>
      <c r="LO100" s="165" t="e">
        <f t="shared" si="586"/>
        <v>#N/A</v>
      </c>
      <c r="LP100" s="165" t="e">
        <f t="shared" si="587"/>
        <v>#N/A</v>
      </c>
      <c r="LQ100" s="165" t="e">
        <f t="shared" si="588"/>
        <v>#N/A</v>
      </c>
      <c r="LR100" s="165" t="e">
        <f t="shared" si="589"/>
        <v>#N/A</v>
      </c>
      <c r="LS100" s="165" t="e">
        <f t="shared" si="590"/>
        <v>#N/A</v>
      </c>
      <c r="LT100" s="165" t="e">
        <f t="shared" si="591"/>
        <v>#N/A</v>
      </c>
      <c r="LU100" s="165" t="e">
        <f t="shared" si="592"/>
        <v>#N/A</v>
      </c>
      <c r="LV100" s="165" t="e">
        <f t="shared" si="593"/>
        <v>#N/A</v>
      </c>
      <c r="LW100" s="165" t="e">
        <f t="shared" si="594"/>
        <v>#N/A</v>
      </c>
      <c r="LX100" s="165" t="e">
        <f t="shared" si="595"/>
        <v>#N/A</v>
      </c>
      <c r="LY100" s="165" t="e">
        <f t="shared" si="596"/>
        <v>#N/A</v>
      </c>
      <c r="LZ100" s="165" t="e">
        <f t="shared" si="597"/>
        <v>#N/A</v>
      </c>
      <c r="MA100" s="165" t="e">
        <f t="shared" si="598"/>
        <v>#N/A</v>
      </c>
      <c r="MB100" s="165" t="e">
        <f t="shared" si="599"/>
        <v>#N/A</v>
      </c>
      <c r="MC100" s="165" t="e">
        <f t="shared" si="600"/>
        <v>#N/A</v>
      </c>
      <c r="MD100" s="165" t="e">
        <f t="shared" si="601"/>
        <v>#N/A</v>
      </c>
      <c r="ME100" s="165" t="e">
        <f t="shared" si="602"/>
        <v>#N/A</v>
      </c>
      <c r="MF100" s="165" t="e">
        <f t="shared" si="603"/>
        <v>#N/A</v>
      </c>
      <c r="MG100" s="165" t="e">
        <f t="shared" si="604"/>
        <v>#N/A</v>
      </c>
      <c r="MH100" s="165" t="e">
        <f t="shared" si="605"/>
        <v>#N/A</v>
      </c>
      <c r="MI100" s="165" t="e">
        <f t="shared" si="606"/>
        <v>#N/A</v>
      </c>
      <c r="MJ100" s="165" t="e">
        <f t="shared" si="607"/>
        <v>#N/A</v>
      </c>
      <c r="MK100" s="165" t="e">
        <f t="shared" si="608"/>
        <v>#N/A</v>
      </c>
      <c r="ML100" s="165" t="e">
        <f t="shared" si="609"/>
        <v>#N/A</v>
      </c>
      <c r="MM100" s="165" t="e">
        <f t="shared" si="610"/>
        <v>#N/A</v>
      </c>
      <c r="MN100" s="165" t="e">
        <f t="shared" si="611"/>
        <v>#N/A</v>
      </c>
      <c r="MO100" s="165" t="e">
        <f t="shared" si="612"/>
        <v>#N/A</v>
      </c>
      <c r="MP100" s="165" t="e">
        <f t="shared" si="613"/>
        <v>#N/A</v>
      </c>
      <c r="MQ100" s="165" t="e">
        <f t="shared" si="614"/>
        <v>#N/A</v>
      </c>
      <c r="MR100" s="165" t="e">
        <f t="shared" si="615"/>
        <v>#N/A</v>
      </c>
      <c r="MS100" s="165" t="e">
        <f t="shared" si="616"/>
        <v>#N/A</v>
      </c>
      <c r="MT100" s="165" t="e">
        <f t="shared" si="617"/>
        <v>#N/A</v>
      </c>
      <c r="MU100" s="165" t="e">
        <f t="shared" si="618"/>
        <v>#N/A</v>
      </c>
      <c r="MV100" s="165" t="e">
        <f t="shared" si="619"/>
        <v>#N/A</v>
      </c>
      <c r="MW100" s="165" t="e">
        <f t="shared" si="620"/>
        <v>#N/A</v>
      </c>
      <c r="MX100" s="165" t="e">
        <f t="shared" si="621"/>
        <v>#N/A</v>
      </c>
      <c r="MY100" s="165" t="e">
        <f t="shared" si="622"/>
        <v>#N/A</v>
      </c>
      <c r="MZ100" s="165" t="e">
        <f t="shared" si="623"/>
        <v>#N/A</v>
      </c>
      <c r="NA100" s="165" t="e">
        <f t="shared" si="624"/>
        <v>#N/A</v>
      </c>
      <c r="NB100" s="165" t="e">
        <f t="shared" si="625"/>
        <v>#N/A</v>
      </c>
      <c r="NC100" s="165" t="e">
        <f t="shared" si="626"/>
        <v>#N/A</v>
      </c>
      <c r="ND100" s="165" t="e">
        <f t="shared" si="627"/>
        <v>#N/A</v>
      </c>
      <c r="NE100" s="165" t="e">
        <f t="shared" si="628"/>
        <v>#N/A</v>
      </c>
      <c r="NF100" s="165" t="e">
        <f t="shared" si="629"/>
        <v>#N/A</v>
      </c>
      <c r="NG100" s="165" t="e">
        <f t="shared" si="630"/>
        <v>#N/A</v>
      </c>
      <c r="NH100" s="165" t="e">
        <f t="shared" si="631"/>
        <v>#N/A</v>
      </c>
      <c r="NI100" s="165" t="e">
        <f t="shared" si="632"/>
        <v>#N/A</v>
      </c>
      <c r="NJ100" s="165" t="e">
        <f t="shared" si="633"/>
        <v>#N/A</v>
      </c>
      <c r="NK100" s="165" t="e">
        <f t="shared" si="634"/>
        <v>#N/A</v>
      </c>
      <c r="NL100" s="165" t="e">
        <f t="shared" si="635"/>
        <v>#N/A</v>
      </c>
      <c r="NM100" s="165" t="e">
        <f t="shared" si="636"/>
        <v>#N/A</v>
      </c>
      <c r="NN100" s="165" t="e">
        <f t="shared" si="637"/>
        <v>#N/A</v>
      </c>
      <c r="NO100" s="165" t="e">
        <f t="shared" si="638"/>
        <v>#N/A</v>
      </c>
      <c r="NP100" s="165" t="e">
        <f t="shared" si="639"/>
        <v>#N/A</v>
      </c>
      <c r="NQ100" s="165" t="e">
        <f t="shared" si="640"/>
        <v>#N/A</v>
      </c>
      <c r="NR100" s="165" t="e">
        <f t="shared" si="641"/>
        <v>#N/A</v>
      </c>
      <c r="NS100" s="165" t="e">
        <f t="shared" si="642"/>
        <v>#N/A</v>
      </c>
      <c r="NT100" s="165" t="e">
        <f t="shared" si="643"/>
        <v>#N/A</v>
      </c>
      <c r="NU100" s="165" t="e">
        <f t="shared" si="644"/>
        <v>#N/A</v>
      </c>
      <c r="NV100" s="165" t="e">
        <f t="shared" si="645"/>
        <v>#N/A</v>
      </c>
      <c r="NW100" s="165" t="e">
        <f t="shared" si="646"/>
        <v>#N/A</v>
      </c>
      <c r="NX100" s="165" t="e">
        <f t="shared" si="647"/>
        <v>#N/A</v>
      </c>
      <c r="NY100" s="165" t="e">
        <f t="shared" si="648"/>
        <v>#N/A</v>
      </c>
      <c r="NZ100" s="165" t="e">
        <f t="shared" si="649"/>
        <v>#N/A</v>
      </c>
      <c r="OA100" s="165" t="e">
        <f t="shared" si="650"/>
        <v>#N/A</v>
      </c>
      <c r="OB100" s="165" t="e">
        <f t="shared" si="651"/>
        <v>#N/A</v>
      </c>
      <c r="OC100" s="165" t="e">
        <f t="shared" si="652"/>
        <v>#N/A</v>
      </c>
      <c r="OD100" s="165" t="e">
        <f t="shared" si="653"/>
        <v>#N/A</v>
      </c>
      <c r="OE100" s="165" t="e">
        <f t="shared" si="654"/>
        <v>#N/A</v>
      </c>
      <c r="OF100" s="165" t="e">
        <f t="shared" si="655"/>
        <v>#N/A</v>
      </c>
      <c r="OG100" s="165" t="e">
        <f t="shared" si="656"/>
        <v>#N/A</v>
      </c>
      <c r="OH100" s="165" t="e">
        <f t="shared" si="657"/>
        <v>#N/A</v>
      </c>
      <c r="OI100" s="165" t="e">
        <f t="shared" si="658"/>
        <v>#N/A</v>
      </c>
      <c r="OJ100" s="165" t="e">
        <f t="shared" si="659"/>
        <v>#N/A</v>
      </c>
      <c r="OK100" s="165" t="e">
        <f t="shared" si="660"/>
        <v>#N/A</v>
      </c>
      <c r="OL100" s="165" t="e">
        <f t="shared" si="661"/>
        <v>#N/A</v>
      </c>
      <c r="OM100" s="165" t="e">
        <f t="shared" si="662"/>
        <v>#N/A</v>
      </c>
      <c r="ON100" s="165" t="e">
        <f t="shared" si="663"/>
        <v>#N/A</v>
      </c>
      <c r="OO100" s="165" t="e">
        <f t="shared" si="664"/>
        <v>#N/A</v>
      </c>
      <c r="OP100" s="165" t="e">
        <f t="shared" si="665"/>
        <v>#N/A</v>
      </c>
      <c r="OQ100" s="165" t="e">
        <f t="shared" si="666"/>
        <v>#N/A</v>
      </c>
      <c r="OR100" s="165" t="e">
        <f t="shared" si="667"/>
        <v>#N/A</v>
      </c>
      <c r="OS100" s="165" t="e">
        <f t="shared" si="668"/>
        <v>#N/A</v>
      </c>
      <c r="OT100" s="165" t="e">
        <f t="shared" si="669"/>
        <v>#N/A</v>
      </c>
      <c r="OU100" s="165" t="e">
        <f t="shared" si="670"/>
        <v>#N/A</v>
      </c>
      <c r="OV100" s="165" t="e">
        <f t="shared" si="671"/>
        <v>#N/A</v>
      </c>
      <c r="OW100" s="165" t="e">
        <f t="shared" si="672"/>
        <v>#N/A</v>
      </c>
      <c r="OX100" s="165" t="e">
        <f t="shared" si="673"/>
        <v>#N/A</v>
      </c>
      <c r="OY100" s="165" t="e">
        <f t="shared" si="674"/>
        <v>#N/A</v>
      </c>
      <c r="OZ100" s="165" t="e">
        <f t="shared" si="675"/>
        <v>#N/A</v>
      </c>
      <c r="PA100" s="165" t="e">
        <f t="shared" si="676"/>
        <v>#N/A</v>
      </c>
      <c r="PB100" s="165" t="e">
        <f t="shared" si="677"/>
        <v>#N/A</v>
      </c>
      <c r="PC100" s="165" t="e">
        <f t="shared" si="678"/>
        <v>#N/A</v>
      </c>
      <c r="PD100" s="165" t="e">
        <f t="shared" si="679"/>
        <v>#N/A</v>
      </c>
      <c r="PE100" s="165" t="e">
        <f t="shared" si="680"/>
        <v>#N/A</v>
      </c>
      <c r="PF100" s="165" t="e">
        <f t="shared" si="681"/>
        <v>#N/A</v>
      </c>
      <c r="PG100" s="165" t="e">
        <f t="shared" si="682"/>
        <v>#N/A</v>
      </c>
      <c r="PH100" s="165" t="e">
        <f t="shared" si="683"/>
        <v>#N/A</v>
      </c>
    </row>
    <row r="101" spans="1:424" hidden="1" x14ac:dyDescent="0.45">
      <c r="A101" s="4">
        <v>98</v>
      </c>
      <c r="B101" s="92" t="str">
        <f t="shared" si="684"/>
        <v/>
      </c>
      <c r="C101" s="91"/>
      <c r="D101" s="92" t="str">
        <f t="shared" si="685"/>
        <v/>
      </c>
      <c r="E101" s="120" t="str">
        <f t="shared" si="480"/>
        <v/>
      </c>
      <c r="F101" s="120" t="str">
        <f t="shared" si="481"/>
        <v/>
      </c>
      <c r="G101" s="71" t="str">
        <f t="shared" si="686"/>
        <v/>
      </c>
      <c r="H101" s="23"/>
      <c r="I101" s="55"/>
      <c r="J101" s="298"/>
      <c r="K101" s="72" t="str">
        <f>IF(AND(B101&gt;0,C101&gt;0,D101&gt;0),IF(ISBLANK(J101),IF(ISBLANK(H101),"",(D101-B101)*VLOOKUP(H101,VLookups!$A$4:$B$13,2,FALSE)),J101),"")</f>
        <v/>
      </c>
      <c r="L101" s="73" t="str">
        <f t="shared" si="724"/>
        <v/>
      </c>
      <c r="M101" s="91"/>
      <c r="N101" s="265" t="str">
        <f>IF(AND(M101&gt;0,C101&gt;0,NOT(K101="")),ABS(VLOOKUP($M$1,VLookups!$A$43:$B$44,2,FALSE)-_xlfn.NORM.DIST(M101,G101,K101,TRUE)),"")</f>
        <v/>
      </c>
      <c r="O101" s="90" t="str">
        <f>IF(AND($B101&gt;0,$C101&gt;0,$D101&gt;0,NOT(ISBLANK($H101))),_xlfn.NORM.INV(ABS(VLOOKUP($M$1,VLookups!$A$43:$B$44,2,FALSE)-O$3),$G101,$K101),"")</f>
        <v/>
      </c>
      <c r="P101" s="89" t="str">
        <f>IF(AND($B101&gt;0,$C101&gt;0,$D101&gt;0,NOT(ISBLANK($H101))),_xlfn.NORM.INV(ABS(VLOOKUP($M$1,VLookups!$A$43:$B$44,2,FALSE)-P$3),$G101,$K101),"")</f>
        <v/>
      </c>
      <c r="Q101" s="90" t="str">
        <f>IF(AND($B101&gt;0,$C101&gt;0,$D101&gt;0,NOT(ISBLANK($H101))),_xlfn.NORM.INV(ABS(VLOOKUP($M$1,VLookups!$A$43:$B$44,2,FALSE)-Q$3),$G101,$K101),"")</f>
        <v/>
      </c>
      <c r="R101" s="89" t="str">
        <f>IF(AND($B101&gt;0,$C101&gt;0,$D101&gt;0,NOT(ISBLANK($H101))),_xlfn.NORM.INV(ABS(VLOOKUP($M$1,VLookups!$A$43:$B$44,2,FALSE)-R$3),$G101,$K101),"")</f>
        <v/>
      </c>
      <c r="S101" s="90" t="str">
        <f>IF(AND($B101&gt;0,$C101&gt;0,$D101&gt;0,NOT(ISBLANK($H101))),_xlfn.NORM.INV(ABS(VLOOKUP($M$1,VLookups!$A$43:$B$44,2,FALSE)-S$3),$G101,$K101),"")</f>
        <v/>
      </c>
      <c r="T101" s="89" t="str">
        <f>IF(AND($B101&gt;0,$C101&gt;0,$D101&gt;0,NOT(ISBLANK($H101))),_xlfn.NORM.INV(ABS(VLOOKUP($M$1,VLookups!$A$43:$B$44,2,FALSE)-T$3),$G101,$K101),"")</f>
        <v/>
      </c>
      <c r="U101" s="5"/>
      <c r="V101" s="164" t="str">
        <f t="shared" si="687"/>
        <v/>
      </c>
      <c r="W101" s="47" t="str">
        <f t="shared" si="688"/>
        <v/>
      </c>
      <c r="X101" s="47" t="str">
        <f t="shared" si="722"/>
        <v/>
      </c>
      <c r="Y101" s="47" t="str">
        <f t="shared" si="722"/>
        <v/>
      </c>
      <c r="Z101" s="47" t="str">
        <f t="shared" si="722"/>
        <v/>
      </c>
      <c r="AA101" s="47" t="str">
        <f t="shared" si="722"/>
        <v/>
      </c>
      <c r="AB101" s="47" t="str">
        <f t="shared" si="722"/>
        <v/>
      </c>
      <c r="AC101" s="47" t="str">
        <f t="shared" si="722"/>
        <v/>
      </c>
      <c r="AD101" s="47" t="str">
        <f t="shared" si="722"/>
        <v/>
      </c>
      <c r="AE101" s="47" t="str">
        <f t="shared" si="722"/>
        <v/>
      </c>
      <c r="AF101" s="47" t="str">
        <f t="shared" si="722"/>
        <v/>
      </c>
      <c r="AG101" s="47" t="str">
        <f t="shared" si="722"/>
        <v/>
      </c>
      <c r="AH101" s="47" t="str">
        <f t="shared" si="722"/>
        <v/>
      </c>
      <c r="AI101" s="47" t="str">
        <f t="shared" si="722"/>
        <v/>
      </c>
      <c r="AJ101" s="47" t="str">
        <f t="shared" si="722"/>
        <v/>
      </c>
      <c r="AK101" s="47" t="str">
        <f t="shared" si="722"/>
        <v/>
      </c>
      <c r="AL101" s="47" t="str">
        <f t="shared" si="722"/>
        <v/>
      </c>
      <c r="AM101" s="47" t="str">
        <f t="shared" si="722"/>
        <v/>
      </c>
      <c r="AN101" s="47" t="str">
        <f t="shared" si="722"/>
        <v/>
      </c>
      <c r="AO101" s="47" t="str">
        <f t="shared" si="722"/>
        <v/>
      </c>
      <c r="AP101" s="47" t="str">
        <f t="shared" si="722"/>
        <v/>
      </c>
      <c r="AQ101" s="47" t="str">
        <f t="shared" si="722"/>
        <v/>
      </c>
      <c r="AR101" s="47" t="str">
        <f t="shared" si="722"/>
        <v/>
      </c>
      <c r="AS101" s="47" t="str">
        <f t="shared" si="722"/>
        <v/>
      </c>
      <c r="AT101" s="47" t="str">
        <f t="shared" si="722"/>
        <v/>
      </c>
      <c r="AU101" s="47" t="str">
        <f t="shared" si="722"/>
        <v/>
      </c>
      <c r="AV101" s="47" t="str">
        <f t="shared" si="722"/>
        <v/>
      </c>
      <c r="AW101" s="47" t="str">
        <f t="shared" si="722"/>
        <v/>
      </c>
      <c r="AX101" s="47" t="str">
        <f t="shared" si="722"/>
        <v/>
      </c>
      <c r="AY101" s="47" t="str">
        <f t="shared" si="722"/>
        <v/>
      </c>
      <c r="AZ101" s="47" t="str">
        <f t="shared" si="722"/>
        <v/>
      </c>
      <c r="BA101" s="47" t="str">
        <f t="shared" si="722"/>
        <v/>
      </c>
      <c r="BB101" s="47" t="str">
        <f t="shared" si="722"/>
        <v/>
      </c>
      <c r="BC101" s="47" t="str">
        <f t="shared" si="722"/>
        <v/>
      </c>
      <c r="BD101" s="47" t="str">
        <f t="shared" si="722"/>
        <v/>
      </c>
      <c r="BE101" s="47" t="str">
        <f t="shared" si="722"/>
        <v/>
      </c>
      <c r="BF101" s="47" t="str">
        <f t="shared" si="722"/>
        <v/>
      </c>
      <c r="BG101" s="47" t="str">
        <f t="shared" si="722"/>
        <v/>
      </c>
      <c r="BH101" s="47" t="str">
        <f t="shared" si="722"/>
        <v/>
      </c>
      <c r="BI101" s="47" t="str">
        <f t="shared" si="722"/>
        <v/>
      </c>
      <c r="BJ101" s="47" t="str">
        <f t="shared" si="722"/>
        <v/>
      </c>
      <c r="BK101" s="47" t="str">
        <f t="shared" si="722"/>
        <v/>
      </c>
      <c r="BL101" s="47" t="str">
        <f t="shared" si="722"/>
        <v/>
      </c>
      <c r="BM101" s="47" t="str">
        <f t="shared" si="722"/>
        <v/>
      </c>
      <c r="BN101" s="47" t="str">
        <f t="shared" si="722"/>
        <v/>
      </c>
      <c r="BO101" s="47" t="str">
        <f t="shared" si="722"/>
        <v/>
      </c>
      <c r="BP101" s="47" t="str">
        <f t="shared" si="722"/>
        <v/>
      </c>
      <c r="BQ101" s="47" t="str">
        <f t="shared" si="722"/>
        <v/>
      </c>
      <c r="BR101" s="47" t="str">
        <f t="shared" si="722"/>
        <v/>
      </c>
      <c r="BS101" s="47" t="str">
        <f t="shared" si="722"/>
        <v/>
      </c>
      <c r="BT101" s="47" t="str">
        <f t="shared" si="722"/>
        <v/>
      </c>
      <c r="BU101" s="47" t="str">
        <f t="shared" si="722"/>
        <v/>
      </c>
      <c r="BV101" s="47" t="str">
        <f t="shared" si="722"/>
        <v/>
      </c>
      <c r="BW101" s="47" t="str">
        <f t="shared" si="722"/>
        <v/>
      </c>
      <c r="BX101" s="47" t="str">
        <f t="shared" si="722"/>
        <v/>
      </c>
      <c r="BY101" s="47" t="str">
        <f t="shared" si="722"/>
        <v/>
      </c>
      <c r="BZ101" s="47" t="str">
        <f t="shared" si="722"/>
        <v/>
      </c>
      <c r="CA101" s="47" t="str">
        <f t="shared" si="722"/>
        <v/>
      </c>
      <c r="CB101" s="47" t="str">
        <f t="shared" si="722"/>
        <v/>
      </c>
      <c r="CC101" s="47" t="str">
        <f t="shared" si="722"/>
        <v/>
      </c>
      <c r="CD101" s="47" t="str">
        <f t="shared" si="722"/>
        <v/>
      </c>
      <c r="CE101" s="47" t="str">
        <f t="shared" si="722"/>
        <v/>
      </c>
      <c r="CF101" s="47" t="str">
        <f t="shared" si="722"/>
        <v/>
      </c>
      <c r="CG101" s="47" t="str">
        <f t="shared" si="722"/>
        <v/>
      </c>
      <c r="CH101" s="47" t="str">
        <f t="shared" si="722"/>
        <v/>
      </c>
      <c r="CI101" s="47" t="str">
        <f t="shared" ref="CI101:DR103" si="725">IF(ISNONTEXT($V101),CJ101-$V101,"")</f>
        <v/>
      </c>
      <c r="CJ101" s="47" t="str">
        <f t="shared" si="725"/>
        <v/>
      </c>
      <c r="CK101" s="47" t="str">
        <f t="shared" si="725"/>
        <v/>
      </c>
      <c r="CL101" s="47" t="str">
        <f t="shared" si="725"/>
        <v/>
      </c>
      <c r="CM101" s="47" t="str">
        <f t="shared" si="725"/>
        <v/>
      </c>
      <c r="CN101" s="47" t="str">
        <f t="shared" si="725"/>
        <v/>
      </c>
      <c r="CO101" s="47" t="str">
        <f t="shared" si="725"/>
        <v/>
      </c>
      <c r="CP101" s="47" t="str">
        <f t="shared" si="725"/>
        <v/>
      </c>
      <c r="CQ101" s="47" t="str">
        <f t="shared" si="725"/>
        <v/>
      </c>
      <c r="CR101" s="47" t="str">
        <f t="shared" si="725"/>
        <v/>
      </c>
      <c r="CS101" s="47" t="str">
        <f t="shared" si="725"/>
        <v/>
      </c>
      <c r="CT101" s="47" t="str">
        <f t="shared" si="725"/>
        <v/>
      </c>
      <c r="CU101" s="47" t="str">
        <f t="shared" si="725"/>
        <v/>
      </c>
      <c r="CV101" s="47" t="str">
        <f t="shared" si="725"/>
        <v/>
      </c>
      <c r="CW101" s="47" t="str">
        <f t="shared" si="725"/>
        <v/>
      </c>
      <c r="CX101" s="47" t="str">
        <f t="shared" si="725"/>
        <v/>
      </c>
      <c r="CY101" s="47" t="str">
        <f t="shared" si="725"/>
        <v/>
      </c>
      <c r="CZ101" s="47" t="str">
        <f t="shared" si="725"/>
        <v/>
      </c>
      <c r="DA101" s="47" t="str">
        <f t="shared" si="725"/>
        <v/>
      </c>
      <c r="DB101" s="47" t="str">
        <f t="shared" si="725"/>
        <v/>
      </c>
      <c r="DC101" s="47" t="str">
        <f t="shared" si="725"/>
        <v/>
      </c>
      <c r="DD101" s="47" t="str">
        <f t="shared" si="725"/>
        <v/>
      </c>
      <c r="DE101" s="47" t="str">
        <f t="shared" si="725"/>
        <v/>
      </c>
      <c r="DF101" s="47" t="str">
        <f t="shared" si="725"/>
        <v/>
      </c>
      <c r="DG101" s="47" t="str">
        <f t="shared" si="725"/>
        <v/>
      </c>
      <c r="DH101" s="47" t="str">
        <f t="shared" si="725"/>
        <v/>
      </c>
      <c r="DI101" s="47" t="str">
        <f t="shared" si="725"/>
        <v/>
      </c>
      <c r="DJ101" s="47" t="str">
        <f t="shared" si="725"/>
        <v/>
      </c>
      <c r="DK101" s="47" t="str">
        <f t="shared" si="725"/>
        <v/>
      </c>
      <c r="DL101" s="47" t="str">
        <f t="shared" si="725"/>
        <v/>
      </c>
      <c r="DM101" s="47" t="str">
        <f t="shared" si="725"/>
        <v/>
      </c>
      <c r="DN101" s="47" t="str">
        <f t="shared" si="725"/>
        <v/>
      </c>
      <c r="DO101" s="47" t="str">
        <f t="shared" si="725"/>
        <v/>
      </c>
      <c r="DP101" s="47" t="str">
        <f t="shared" si="725"/>
        <v/>
      </c>
      <c r="DQ101" s="47" t="str">
        <f t="shared" si="725"/>
        <v/>
      </c>
      <c r="DR101" s="47" t="str">
        <f t="shared" si="725"/>
        <v/>
      </c>
      <c r="DS101" s="179" t="str">
        <f t="shared" si="690"/>
        <v/>
      </c>
      <c r="DT101" s="47" t="str">
        <f t="shared" si="691"/>
        <v/>
      </c>
      <c r="DU101" s="47" t="str">
        <f t="shared" si="723"/>
        <v/>
      </c>
      <c r="DV101" s="47" t="str">
        <f t="shared" si="723"/>
        <v/>
      </c>
      <c r="DW101" s="47" t="str">
        <f t="shared" si="723"/>
        <v/>
      </c>
      <c r="DX101" s="47" t="str">
        <f t="shared" si="723"/>
        <v/>
      </c>
      <c r="DY101" s="47" t="str">
        <f t="shared" si="723"/>
        <v/>
      </c>
      <c r="DZ101" s="47" t="str">
        <f t="shared" si="723"/>
        <v/>
      </c>
      <c r="EA101" s="47" t="str">
        <f t="shared" si="723"/>
        <v/>
      </c>
      <c r="EB101" s="47" t="str">
        <f t="shared" si="723"/>
        <v/>
      </c>
      <c r="EC101" s="47" t="str">
        <f t="shared" si="723"/>
        <v/>
      </c>
      <c r="ED101" s="47" t="str">
        <f t="shared" si="723"/>
        <v/>
      </c>
      <c r="EE101" s="47" t="str">
        <f t="shared" si="723"/>
        <v/>
      </c>
      <c r="EF101" s="47" t="str">
        <f t="shared" si="723"/>
        <v/>
      </c>
      <c r="EG101" s="47" t="str">
        <f t="shared" si="723"/>
        <v/>
      </c>
      <c r="EH101" s="47" t="str">
        <f t="shared" si="723"/>
        <v/>
      </c>
      <c r="EI101" s="47" t="str">
        <f t="shared" si="723"/>
        <v/>
      </c>
      <c r="EJ101" s="47" t="str">
        <f t="shared" si="723"/>
        <v/>
      </c>
      <c r="EK101" s="47" t="str">
        <f t="shared" si="723"/>
        <v/>
      </c>
      <c r="EL101" s="47" t="str">
        <f t="shared" si="723"/>
        <v/>
      </c>
      <c r="EM101" s="47" t="str">
        <f t="shared" si="723"/>
        <v/>
      </c>
      <c r="EN101" s="47" t="str">
        <f t="shared" si="723"/>
        <v/>
      </c>
      <c r="EO101" s="47" t="str">
        <f t="shared" si="723"/>
        <v/>
      </c>
      <c r="EP101" s="47" t="str">
        <f t="shared" si="723"/>
        <v/>
      </c>
      <c r="EQ101" s="47" t="str">
        <f t="shared" si="723"/>
        <v/>
      </c>
      <c r="ER101" s="47" t="str">
        <f t="shared" si="723"/>
        <v/>
      </c>
      <c r="ES101" s="47" t="str">
        <f t="shared" si="723"/>
        <v/>
      </c>
      <c r="ET101" s="47" t="str">
        <f t="shared" si="723"/>
        <v/>
      </c>
      <c r="EU101" s="47" t="str">
        <f t="shared" si="723"/>
        <v/>
      </c>
      <c r="EV101" s="47" t="str">
        <f t="shared" si="723"/>
        <v/>
      </c>
      <c r="EW101" s="47" t="str">
        <f t="shared" si="723"/>
        <v/>
      </c>
      <c r="EX101" s="47" t="str">
        <f t="shared" si="723"/>
        <v/>
      </c>
      <c r="EY101" s="47" t="str">
        <f t="shared" si="723"/>
        <v/>
      </c>
      <c r="EZ101" s="47" t="str">
        <f t="shared" si="723"/>
        <v/>
      </c>
      <c r="FA101" s="47" t="str">
        <f t="shared" si="723"/>
        <v/>
      </c>
      <c r="FB101" s="47" t="str">
        <f t="shared" si="723"/>
        <v/>
      </c>
      <c r="FC101" s="47" t="str">
        <f t="shared" si="723"/>
        <v/>
      </c>
      <c r="FD101" s="47" t="str">
        <f t="shared" si="723"/>
        <v/>
      </c>
      <c r="FE101" s="47" t="str">
        <f t="shared" si="723"/>
        <v/>
      </c>
      <c r="FF101" s="47" t="str">
        <f t="shared" si="723"/>
        <v/>
      </c>
      <c r="FG101" s="47" t="str">
        <f t="shared" si="723"/>
        <v/>
      </c>
      <c r="FH101" s="47" t="str">
        <f t="shared" si="723"/>
        <v/>
      </c>
      <c r="FI101" s="47" t="str">
        <f t="shared" si="723"/>
        <v/>
      </c>
      <c r="FJ101" s="47" t="str">
        <f t="shared" si="723"/>
        <v/>
      </c>
      <c r="FK101" s="47" t="str">
        <f t="shared" si="723"/>
        <v/>
      </c>
      <c r="FL101" s="47" t="str">
        <f t="shared" si="723"/>
        <v/>
      </c>
      <c r="FM101" s="47" t="str">
        <f t="shared" si="723"/>
        <v/>
      </c>
      <c r="FN101" s="47" t="str">
        <f t="shared" si="723"/>
        <v/>
      </c>
      <c r="FO101" s="47" t="str">
        <f t="shared" si="723"/>
        <v/>
      </c>
      <c r="FP101" s="47" t="str">
        <f t="shared" si="723"/>
        <v/>
      </c>
      <c r="FQ101" s="47" t="str">
        <f t="shared" si="723"/>
        <v/>
      </c>
      <c r="FR101" s="47" t="str">
        <f t="shared" si="723"/>
        <v/>
      </c>
      <c r="FS101" s="47" t="str">
        <f t="shared" si="723"/>
        <v/>
      </c>
      <c r="FT101" s="47" t="str">
        <f t="shared" si="723"/>
        <v/>
      </c>
      <c r="FU101" s="47" t="str">
        <f t="shared" si="723"/>
        <v/>
      </c>
      <c r="FV101" s="47" t="str">
        <f t="shared" si="723"/>
        <v/>
      </c>
      <c r="FW101" s="47" t="str">
        <f t="shared" si="723"/>
        <v/>
      </c>
      <c r="FX101" s="47" t="str">
        <f t="shared" si="723"/>
        <v/>
      </c>
      <c r="FY101" s="47" t="str">
        <f t="shared" si="723"/>
        <v/>
      </c>
      <c r="FZ101" s="47" t="str">
        <f t="shared" si="723"/>
        <v/>
      </c>
      <c r="GA101" s="47" t="str">
        <f t="shared" si="723"/>
        <v/>
      </c>
      <c r="GB101" s="47" t="str">
        <f t="shared" si="723"/>
        <v/>
      </c>
      <c r="GC101" s="47" t="str">
        <f t="shared" si="723"/>
        <v/>
      </c>
      <c r="GD101" s="47" t="str">
        <f t="shared" si="723"/>
        <v/>
      </c>
      <c r="GE101" s="47" t="str">
        <f t="shared" si="723"/>
        <v/>
      </c>
      <c r="GF101" s="47" t="str">
        <f t="shared" ref="GF101:HO103" si="726">IF(ISNONTEXT($V101),GE101+$V101,"")</f>
        <v/>
      </c>
      <c r="GG101" s="47" t="str">
        <f t="shared" si="726"/>
        <v/>
      </c>
      <c r="GH101" s="47" t="str">
        <f t="shared" si="726"/>
        <v/>
      </c>
      <c r="GI101" s="47" t="str">
        <f t="shared" si="726"/>
        <v/>
      </c>
      <c r="GJ101" s="47" t="str">
        <f t="shared" si="726"/>
        <v/>
      </c>
      <c r="GK101" s="47" t="str">
        <f t="shared" si="726"/>
        <v/>
      </c>
      <c r="GL101" s="47" t="str">
        <f t="shared" si="726"/>
        <v/>
      </c>
      <c r="GM101" s="47" t="str">
        <f t="shared" si="726"/>
        <v/>
      </c>
      <c r="GN101" s="47" t="str">
        <f t="shared" si="726"/>
        <v/>
      </c>
      <c r="GO101" s="47" t="str">
        <f t="shared" si="726"/>
        <v/>
      </c>
      <c r="GP101" s="47" t="str">
        <f t="shared" si="726"/>
        <v/>
      </c>
      <c r="GQ101" s="47" t="str">
        <f t="shared" si="726"/>
        <v/>
      </c>
      <c r="GR101" s="47" t="str">
        <f t="shared" si="726"/>
        <v/>
      </c>
      <c r="GS101" s="47" t="str">
        <f t="shared" si="726"/>
        <v/>
      </c>
      <c r="GT101" s="47" t="str">
        <f t="shared" si="726"/>
        <v/>
      </c>
      <c r="GU101" s="47" t="str">
        <f t="shared" si="726"/>
        <v/>
      </c>
      <c r="GV101" s="47" t="str">
        <f t="shared" si="726"/>
        <v/>
      </c>
      <c r="GW101" s="47" t="str">
        <f t="shared" si="726"/>
        <v/>
      </c>
      <c r="GX101" s="47" t="str">
        <f t="shared" si="726"/>
        <v/>
      </c>
      <c r="GY101" s="47" t="str">
        <f t="shared" si="726"/>
        <v/>
      </c>
      <c r="GZ101" s="47" t="str">
        <f t="shared" si="726"/>
        <v/>
      </c>
      <c r="HA101" s="47" t="str">
        <f t="shared" si="726"/>
        <v/>
      </c>
      <c r="HB101" s="47" t="str">
        <f t="shared" si="726"/>
        <v/>
      </c>
      <c r="HC101" s="47" t="str">
        <f t="shared" si="726"/>
        <v/>
      </c>
      <c r="HD101" s="47" t="str">
        <f t="shared" si="726"/>
        <v/>
      </c>
      <c r="HE101" s="47" t="str">
        <f t="shared" si="726"/>
        <v/>
      </c>
      <c r="HF101" s="47" t="str">
        <f t="shared" si="726"/>
        <v/>
      </c>
      <c r="HG101" s="47" t="str">
        <f t="shared" si="726"/>
        <v/>
      </c>
      <c r="HH101" s="47" t="str">
        <f t="shared" si="726"/>
        <v/>
      </c>
      <c r="HI101" s="47" t="str">
        <f t="shared" si="726"/>
        <v/>
      </c>
      <c r="HJ101" s="47" t="str">
        <f t="shared" si="726"/>
        <v/>
      </c>
      <c r="HK101" s="47" t="str">
        <f t="shared" si="726"/>
        <v/>
      </c>
      <c r="HL101" s="47" t="str">
        <f t="shared" si="726"/>
        <v/>
      </c>
      <c r="HM101" s="47" t="str">
        <f t="shared" si="726"/>
        <v/>
      </c>
      <c r="HN101" s="47" t="str">
        <f t="shared" si="726"/>
        <v/>
      </c>
      <c r="HO101" s="47" t="str">
        <f t="shared" si="726"/>
        <v/>
      </c>
      <c r="HP101" s="165" t="e">
        <f t="shared" si="483"/>
        <v>#N/A</v>
      </c>
      <c r="HQ101" s="165" t="e">
        <f t="shared" si="484"/>
        <v>#N/A</v>
      </c>
      <c r="HR101" s="165" t="e">
        <f t="shared" si="485"/>
        <v>#N/A</v>
      </c>
      <c r="HS101" s="165" t="e">
        <f t="shared" si="486"/>
        <v>#N/A</v>
      </c>
      <c r="HT101" s="165" t="e">
        <f t="shared" si="487"/>
        <v>#N/A</v>
      </c>
      <c r="HU101" s="165" t="e">
        <f t="shared" si="488"/>
        <v>#N/A</v>
      </c>
      <c r="HV101" s="165" t="e">
        <f t="shared" si="489"/>
        <v>#N/A</v>
      </c>
      <c r="HW101" s="165" t="e">
        <f t="shared" si="490"/>
        <v>#N/A</v>
      </c>
      <c r="HX101" s="165" t="e">
        <f t="shared" si="491"/>
        <v>#N/A</v>
      </c>
      <c r="HY101" s="165" t="e">
        <f t="shared" si="492"/>
        <v>#N/A</v>
      </c>
      <c r="HZ101" s="165" t="e">
        <f t="shared" si="493"/>
        <v>#N/A</v>
      </c>
      <c r="IA101" s="165" t="e">
        <f t="shared" si="494"/>
        <v>#N/A</v>
      </c>
      <c r="IB101" s="165" t="e">
        <f t="shared" si="495"/>
        <v>#N/A</v>
      </c>
      <c r="IC101" s="165" t="e">
        <f t="shared" si="496"/>
        <v>#N/A</v>
      </c>
      <c r="ID101" s="165" t="e">
        <f t="shared" si="497"/>
        <v>#N/A</v>
      </c>
      <c r="IE101" s="165" t="e">
        <f t="shared" si="498"/>
        <v>#N/A</v>
      </c>
      <c r="IF101" s="165" t="e">
        <f t="shared" si="499"/>
        <v>#N/A</v>
      </c>
      <c r="IG101" s="165" t="e">
        <f t="shared" si="500"/>
        <v>#N/A</v>
      </c>
      <c r="IH101" s="165" t="e">
        <f t="shared" si="501"/>
        <v>#N/A</v>
      </c>
      <c r="II101" s="165" t="e">
        <f t="shared" si="502"/>
        <v>#N/A</v>
      </c>
      <c r="IJ101" s="165" t="e">
        <f t="shared" si="503"/>
        <v>#N/A</v>
      </c>
      <c r="IK101" s="165" t="e">
        <f t="shared" si="504"/>
        <v>#N/A</v>
      </c>
      <c r="IL101" s="165" t="e">
        <f t="shared" si="505"/>
        <v>#N/A</v>
      </c>
      <c r="IM101" s="165" t="e">
        <f t="shared" si="506"/>
        <v>#N/A</v>
      </c>
      <c r="IN101" s="165" t="e">
        <f t="shared" si="507"/>
        <v>#N/A</v>
      </c>
      <c r="IO101" s="165" t="e">
        <f t="shared" si="508"/>
        <v>#N/A</v>
      </c>
      <c r="IP101" s="165" t="e">
        <f t="shared" si="509"/>
        <v>#N/A</v>
      </c>
      <c r="IQ101" s="165" t="e">
        <f t="shared" si="510"/>
        <v>#N/A</v>
      </c>
      <c r="IR101" s="165" t="e">
        <f t="shared" si="511"/>
        <v>#N/A</v>
      </c>
      <c r="IS101" s="165" t="e">
        <f t="shared" si="512"/>
        <v>#N/A</v>
      </c>
      <c r="IT101" s="165" t="e">
        <f t="shared" si="513"/>
        <v>#N/A</v>
      </c>
      <c r="IU101" s="165" t="e">
        <f t="shared" si="514"/>
        <v>#N/A</v>
      </c>
      <c r="IV101" s="165" t="e">
        <f t="shared" si="515"/>
        <v>#N/A</v>
      </c>
      <c r="IW101" s="165" t="e">
        <f t="shared" si="516"/>
        <v>#N/A</v>
      </c>
      <c r="IX101" s="165" t="e">
        <f t="shared" si="517"/>
        <v>#N/A</v>
      </c>
      <c r="IY101" s="165" t="e">
        <f t="shared" si="518"/>
        <v>#N/A</v>
      </c>
      <c r="IZ101" s="165" t="e">
        <f t="shared" si="519"/>
        <v>#N/A</v>
      </c>
      <c r="JA101" s="165" t="e">
        <f t="shared" si="520"/>
        <v>#N/A</v>
      </c>
      <c r="JB101" s="165" t="e">
        <f t="shared" si="521"/>
        <v>#N/A</v>
      </c>
      <c r="JC101" s="165" t="e">
        <f t="shared" si="522"/>
        <v>#N/A</v>
      </c>
      <c r="JD101" s="165" t="e">
        <f t="shared" si="523"/>
        <v>#N/A</v>
      </c>
      <c r="JE101" s="165" t="e">
        <f t="shared" si="524"/>
        <v>#N/A</v>
      </c>
      <c r="JF101" s="165" t="e">
        <f t="shared" si="525"/>
        <v>#N/A</v>
      </c>
      <c r="JG101" s="165" t="e">
        <f t="shared" si="526"/>
        <v>#N/A</v>
      </c>
      <c r="JH101" s="165" t="e">
        <f t="shared" si="527"/>
        <v>#N/A</v>
      </c>
      <c r="JI101" s="165" t="e">
        <f t="shared" si="528"/>
        <v>#N/A</v>
      </c>
      <c r="JJ101" s="165" t="e">
        <f t="shared" si="529"/>
        <v>#N/A</v>
      </c>
      <c r="JK101" s="165" t="e">
        <f t="shared" si="530"/>
        <v>#N/A</v>
      </c>
      <c r="JL101" s="165" t="e">
        <f t="shared" si="531"/>
        <v>#N/A</v>
      </c>
      <c r="JM101" s="165" t="e">
        <f t="shared" si="532"/>
        <v>#N/A</v>
      </c>
      <c r="JN101" s="165" t="e">
        <f t="shared" si="533"/>
        <v>#N/A</v>
      </c>
      <c r="JO101" s="165" t="e">
        <f t="shared" si="534"/>
        <v>#N/A</v>
      </c>
      <c r="JP101" s="165" t="e">
        <f t="shared" si="535"/>
        <v>#N/A</v>
      </c>
      <c r="JQ101" s="165" t="e">
        <f t="shared" si="536"/>
        <v>#N/A</v>
      </c>
      <c r="JR101" s="165" t="e">
        <f t="shared" si="537"/>
        <v>#N/A</v>
      </c>
      <c r="JS101" s="165" t="e">
        <f t="shared" si="538"/>
        <v>#N/A</v>
      </c>
      <c r="JT101" s="165" t="e">
        <f t="shared" si="539"/>
        <v>#N/A</v>
      </c>
      <c r="JU101" s="165" t="e">
        <f t="shared" si="540"/>
        <v>#N/A</v>
      </c>
      <c r="JV101" s="165" t="e">
        <f t="shared" si="541"/>
        <v>#N/A</v>
      </c>
      <c r="JW101" s="165" t="e">
        <f t="shared" si="542"/>
        <v>#N/A</v>
      </c>
      <c r="JX101" s="165" t="e">
        <f t="shared" si="543"/>
        <v>#N/A</v>
      </c>
      <c r="JY101" s="165" t="e">
        <f t="shared" si="544"/>
        <v>#N/A</v>
      </c>
      <c r="JZ101" s="165" t="e">
        <f t="shared" si="545"/>
        <v>#N/A</v>
      </c>
      <c r="KA101" s="165" t="e">
        <f t="shared" si="546"/>
        <v>#N/A</v>
      </c>
      <c r="KB101" s="165" t="e">
        <f t="shared" si="547"/>
        <v>#N/A</v>
      </c>
      <c r="KC101" s="165" t="e">
        <f t="shared" si="548"/>
        <v>#N/A</v>
      </c>
      <c r="KD101" s="165" t="e">
        <f t="shared" si="549"/>
        <v>#N/A</v>
      </c>
      <c r="KE101" s="165" t="e">
        <f t="shared" si="550"/>
        <v>#N/A</v>
      </c>
      <c r="KF101" s="165" t="e">
        <f t="shared" si="551"/>
        <v>#N/A</v>
      </c>
      <c r="KG101" s="165" t="e">
        <f t="shared" si="552"/>
        <v>#N/A</v>
      </c>
      <c r="KH101" s="165" t="e">
        <f t="shared" si="553"/>
        <v>#N/A</v>
      </c>
      <c r="KI101" s="165" t="e">
        <f t="shared" si="554"/>
        <v>#N/A</v>
      </c>
      <c r="KJ101" s="165" t="e">
        <f t="shared" si="555"/>
        <v>#N/A</v>
      </c>
      <c r="KK101" s="165" t="e">
        <f t="shared" si="556"/>
        <v>#N/A</v>
      </c>
      <c r="KL101" s="165" t="e">
        <f t="shared" si="557"/>
        <v>#N/A</v>
      </c>
      <c r="KM101" s="165" t="e">
        <f t="shared" si="558"/>
        <v>#N/A</v>
      </c>
      <c r="KN101" s="165" t="e">
        <f t="shared" si="559"/>
        <v>#N/A</v>
      </c>
      <c r="KO101" s="165" t="e">
        <f t="shared" si="560"/>
        <v>#N/A</v>
      </c>
      <c r="KP101" s="165" t="e">
        <f t="shared" si="561"/>
        <v>#N/A</v>
      </c>
      <c r="KQ101" s="165" t="e">
        <f t="shared" si="562"/>
        <v>#N/A</v>
      </c>
      <c r="KR101" s="165" t="e">
        <f t="shared" si="563"/>
        <v>#N/A</v>
      </c>
      <c r="KS101" s="165" t="e">
        <f t="shared" si="564"/>
        <v>#N/A</v>
      </c>
      <c r="KT101" s="165" t="e">
        <f t="shared" si="565"/>
        <v>#N/A</v>
      </c>
      <c r="KU101" s="165" t="e">
        <f t="shared" si="566"/>
        <v>#N/A</v>
      </c>
      <c r="KV101" s="165" t="e">
        <f t="shared" si="567"/>
        <v>#N/A</v>
      </c>
      <c r="KW101" s="165" t="e">
        <f t="shared" si="568"/>
        <v>#N/A</v>
      </c>
      <c r="KX101" s="165" t="e">
        <f t="shared" si="569"/>
        <v>#N/A</v>
      </c>
      <c r="KY101" s="165" t="e">
        <f t="shared" si="570"/>
        <v>#N/A</v>
      </c>
      <c r="KZ101" s="165" t="e">
        <f t="shared" si="571"/>
        <v>#N/A</v>
      </c>
      <c r="LA101" s="165" t="e">
        <f t="shared" si="572"/>
        <v>#N/A</v>
      </c>
      <c r="LB101" s="165" t="e">
        <f t="shared" si="573"/>
        <v>#N/A</v>
      </c>
      <c r="LC101" s="165" t="e">
        <f t="shared" si="574"/>
        <v>#N/A</v>
      </c>
      <c r="LD101" s="165" t="e">
        <f t="shared" si="575"/>
        <v>#N/A</v>
      </c>
      <c r="LE101" s="165" t="e">
        <f t="shared" si="576"/>
        <v>#N/A</v>
      </c>
      <c r="LF101" s="165" t="e">
        <f t="shared" si="577"/>
        <v>#N/A</v>
      </c>
      <c r="LG101" s="165" t="e">
        <f t="shared" si="578"/>
        <v>#N/A</v>
      </c>
      <c r="LH101" s="165" t="e">
        <f t="shared" si="579"/>
        <v>#N/A</v>
      </c>
      <c r="LI101" s="165" t="e">
        <f t="shared" si="580"/>
        <v>#N/A</v>
      </c>
      <c r="LJ101" s="165" t="e">
        <f t="shared" si="581"/>
        <v>#N/A</v>
      </c>
      <c r="LK101" s="165" t="e">
        <f t="shared" si="582"/>
        <v>#N/A</v>
      </c>
      <c r="LL101" s="165" t="e">
        <f t="shared" si="583"/>
        <v>#N/A</v>
      </c>
      <c r="LM101" s="165" t="e">
        <f t="shared" si="584"/>
        <v>#N/A</v>
      </c>
      <c r="LN101" s="165" t="e">
        <f t="shared" si="585"/>
        <v>#N/A</v>
      </c>
      <c r="LO101" s="165" t="e">
        <f t="shared" si="586"/>
        <v>#N/A</v>
      </c>
      <c r="LP101" s="165" t="e">
        <f t="shared" si="587"/>
        <v>#N/A</v>
      </c>
      <c r="LQ101" s="165" t="e">
        <f t="shared" si="588"/>
        <v>#N/A</v>
      </c>
      <c r="LR101" s="165" t="e">
        <f t="shared" si="589"/>
        <v>#N/A</v>
      </c>
      <c r="LS101" s="165" t="e">
        <f t="shared" si="590"/>
        <v>#N/A</v>
      </c>
      <c r="LT101" s="165" t="e">
        <f t="shared" si="591"/>
        <v>#N/A</v>
      </c>
      <c r="LU101" s="165" t="e">
        <f t="shared" si="592"/>
        <v>#N/A</v>
      </c>
      <c r="LV101" s="165" t="e">
        <f t="shared" si="593"/>
        <v>#N/A</v>
      </c>
      <c r="LW101" s="165" t="e">
        <f t="shared" si="594"/>
        <v>#N/A</v>
      </c>
      <c r="LX101" s="165" t="e">
        <f t="shared" si="595"/>
        <v>#N/A</v>
      </c>
      <c r="LY101" s="165" t="e">
        <f t="shared" si="596"/>
        <v>#N/A</v>
      </c>
      <c r="LZ101" s="165" t="e">
        <f t="shared" si="597"/>
        <v>#N/A</v>
      </c>
      <c r="MA101" s="165" t="e">
        <f t="shared" si="598"/>
        <v>#N/A</v>
      </c>
      <c r="MB101" s="165" t="e">
        <f t="shared" si="599"/>
        <v>#N/A</v>
      </c>
      <c r="MC101" s="165" t="e">
        <f t="shared" si="600"/>
        <v>#N/A</v>
      </c>
      <c r="MD101" s="165" t="e">
        <f t="shared" si="601"/>
        <v>#N/A</v>
      </c>
      <c r="ME101" s="165" t="e">
        <f t="shared" si="602"/>
        <v>#N/A</v>
      </c>
      <c r="MF101" s="165" t="e">
        <f t="shared" si="603"/>
        <v>#N/A</v>
      </c>
      <c r="MG101" s="165" t="e">
        <f t="shared" si="604"/>
        <v>#N/A</v>
      </c>
      <c r="MH101" s="165" t="e">
        <f t="shared" si="605"/>
        <v>#N/A</v>
      </c>
      <c r="MI101" s="165" t="e">
        <f t="shared" si="606"/>
        <v>#N/A</v>
      </c>
      <c r="MJ101" s="165" t="e">
        <f t="shared" si="607"/>
        <v>#N/A</v>
      </c>
      <c r="MK101" s="165" t="e">
        <f t="shared" si="608"/>
        <v>#N/A</v>
      </c>
      <c r="ML101" s="165" t="e">
        <f t="shared" si="609"/>
        <v>#N/A</v>
      </c>
      <c r="MM101" s="165" t="e">
        <f t="shared" si="610"/>
        <v>#N/A</v>
      </c>
      <c r="MN101" s="165" t="e">
        <f t="shared" si="611"/>
        <v>#N/A</v>
      </c>
      <c r="MO101" s="165" t="e">
        <f t="shared" si="612"/>
        <v>#N/A</v>
      </c>
      <c r="MP101" s="165" t="e">
        <f t="shared" si="613"/>
        <v>#N/A</v>
      </c>
      <c r="MQ101" s="165" t="e">
        <f t="shared" si="614"/>
        <v>#N/A</v>
      </c>
      <c r="MR101" s="165" t="e">
        <f t="shared" si="615"/>
        <v>#N/A</v>
      </c>
      <c r="MS101" s="165" t="e">
        <f t="shared" si="616"/>
        <v>#N/A</v>
      </c>
      <c r="MT101" s="165" t="e">
        <f t="shared" si="617"/>
        <v>#N/A</v>
      </c>
      <c r="MU101" s="165" t="e">
        <f t="shared" si="618"/>
        <v>#N/A</v>
      </c>
      <c r="MV101" s="165" t="e">
        <f t="shared" si="619"/>
        <v>#N/A</v>
      </c>
      <c r="MW101" s="165" t="e">
        <f t="shared" si="620"/>
        <v>#N/A</v>
      </c>
      <c r="MX101" s="165" t="e">
        <f t="shared" si="621"/>
        <v>#N/A</v>
      </c>
      <c r="MY101" s="165" t="e">
        <f t="shared" si="622"/>
        <v>#N/A</v>
      </c>
      <c r="MZ101" s="165" t="e">
        <f t="shared" si="623"/>
        <v>#N/A</v>
      </c>
      <c r="NA101" s="165" t="e">
        <f t="shared" si="624"/>
        <v>#N/A</v>
      </c>
      <c r="NB101" s="165" t="e">
        <f t="shared" si="625"/>
        <v>#N/A</v>
      </c>
      <c r="NC101" s="165" t="e">
        <f t="shared" si="626"/>
        <v>#N/A</v>
      </c>
      <c r="ND101" s="165" t="e">
        <f t="shared" si="627"/>
        <v>#N/A</v>
      </c>
      <c r="NE101" s="165" t="e">
        <f t="shared" si="628"/>
        <v>#N/A</v>
      </c>
      <c r="NF101" s="165" t="e">
        <f t="shared" si="629"/>
        <v>#N/A</v>
      </c>
      <c r="NG101" s="165" t="e">
        <f t="shared" si="630"/>
        <v>#N/A</v>
      </c>
      <c r="NH101" s="165" t="e">
        <f t="shared" si="631"/>
        <v>#N/A</v>
      </c>
      <c r="NI101" s="165" t="e">
        <f t="shared" si="632"/>
        <v>#N/A</v>
      </c>
      <c r="NJ101" s="165" t="e">
        <f t="shared" si="633"/>
        <v>#N/A</v>
      </c>
      <c r="NK101" s="165" t="e">
        <f t="shared" si="634"/>
        <v>#N/A</v>
      </c>
      <c r="NL101" s="165" t="e">
        <f t="shared" si="635"/>
        <v>#N/A</v>
      </c>
      <c r="NM101" s="165" t="e">
        <f t="shared" si="636"/>
        <v>#N/A</v>
      </c>
      <c r="NN101" s="165" t="e">
        <f t="shared" si="637"/>
        <v>#N/A</v>
      </c>
      <c r="NO101" s="165" t="e">
        <f t="shared" si="638"/>
        <v>#N/A</v>
      </c>
      <c r="NP101" s="165" t="e">
        <f t="shared" si="639"/>
        <v>#N/A</v>
      </c>
      <c r="NQ101" s="165" t="e">
        <f t="shared" si="640"/>
        <v>#N/A</v>
      </c>
      <c r="NR101" s="165" t="e">
        <f t="shared" si="641"/>
        <v>#N/A</v>
      </c>
      <c r="NS101" s="165" t="e">
        <f t="shared" si="642"/>
        <v>#N/A</v>
      </c>
      <c r="NT101" s="165" t="e">
        <f t="shared" si="643"/>
        <v>#N/A</v>
      </c>
      <c r="NU101" s="165" t="e">
        <f t="shared" si="644"/>
        <v>#N/A</v>
      </c>
      <c r="NV101" s="165" t="e">
        <f t="shared" si="645"/>
        <v>#N/A</v>
      </c>
      <c r="NW101" s="165" t="e">
        <f t="shared" si="646"/>
        <v>#N/A</v>
      </c>
      <c r="NX101" s="165" t="e">
        <f t="shared" si="647"/>
        <v>#N/A</v>
      </c>
      <c r="NY101" s="165" t="e">
        <f t="shared" si="648"/>
        <v>#N/A</v>
      </c>
      <c r="NZ101" s="165" t="e">
        <f t="shared" si="649"/>
        <v>#N/A</v>
      </c>
      <c r="OA101" s="165" t="e">
        <f t="shared" si="650"/>
        <v>#N/A</v>
      </c>
      <c r="OB101" s="165" t="e">
        <f t="shared" si="651"/>
        <v>#N/A</v>
      </c>
      <c r="OC101" s="165" t="e">
        <f t="shared" si="652"/>
        <v>#N/A</v>
      </c>
      <c r="OD101" s="165" t="e">
        <f t="shared" si="653"/>
        <v>#N/A</v>
      </c>
      <c r="OE101" s="165" t="e">
        <f t="shared" si="654"/>
        <v>#N/A</v>
      </c>
      <c r="OF101" s="165" t="e">
        <f t="shared" si="655"/>
        <v>#N/A</v>
      </c>
      <c r="OG101" s="165" t="e">
        <f t="shared" si="656"/>
        <v>#N/A</v>
      </c>
      <c r="OH101" s="165" t="e">
        <f t="shared" si="657"/>
        <v>#N/A</v>
      </c>
      <c r="OI101" s="165" t="e">
        <f t="shared" si="658"/>
        <v>#N/A</v>
      </c>
      <c r="OJ101" s="165" t="e">
        <f t="shared" si="659"/>
        <v>#N/A</v>
      </c>
      <c r="OK101" s="165" t="e">
        <f t="shared" si="660"/>
        <v>#N/A</v>
      </c>
      <c r="OL101" s="165" t="e">
        <f t="shared" si="661"/>
        <v>#N/A</v>
      </c>
      <c r="OM101" s="165" t="e">
        <f t="shared" si="662"/>
        <v>#N/A</v>
      </c>
      <c r="ON101" s="165" t="e">
        <f t="shared" si="663"/>
        <v>#N/A</v>
      </c>
      <c r="OO101" s="165" t="e">
        <f t="shared" si="664"/>
        <v>#N/A</v>
      </c>
      <c r="OP101" s="165" t="e">
        <f t="shared" si="665"/>
        <v>#N/A</v>
      </c>
      <c r="OQ101" s="165" t="e">
        <f t="shared" si="666"/>
        <v>#N/A</v>
      </c>
      <c r="OR101" s="165" t="e">
        <f t="shared" si="667"/>
        <v>#N/A</v>
      </c>
      <c r="OS101" s="165" t="e">
        <f t="shared" si="668"/>
        <v>#N/A</v>
      </c>
      <c r="OT101" s="165" t="e">
        <f t="shared" si="669"/>
        <v>#N/A</v>
      </c>
      <c r="OU101" s="165" t="e">
        <f t="shared" si="670"/>
        <v>#N/A</v>
      </c>
      <c r="OV101" s="165" t="e">
        <f t="shared" si="671"/>
        <v>#N/A</v>
      </c>
      <c r="OW101" s="165" t="e">
        <f t="shared" si="672"/>
        <v>#N/A</v>
      </c>
      <c r="OX101" s="165" t="e">
        <f t="shared" si="673"/>
        <v>#N/A</v>
      </c>
      <c r="OY101" s="165" t="e">
        <f t="shared" si="674"/>
        <v>#N/A</v>
      </c>
      <c r="OZ101" s="165" t="e">
        <f t="shared" si="675"/>
        <v>#N/A</v>
      </c>
      <c r="PA101" s="165" t="e">
        <f t="shared" si="676"/>
        <v>#N/A</v>
      </c>
      <c r="PB101" s="165" t="e">
        <f t="shared" si="677"/>
        <v>#N/A</v>
      </c>
      <c r="PC101" s="165" t="e">
        <f t="shared" si="678"/>
        <v>#N/A</v>
      </c>
      <c r="PD101" s="165" t="e">
        <f t="shared" si="679"/>
        <v>#N/A</v>
      </c>
      <c r="PE101" s="165" t="e">
        <f t="shared" si="680"/>
        <v>#N/A</v>
      </c>
      <c r="PF101" s="165" t="e">
        <f t="shared" si="681"/>
        <v>#N/A</v>
      </c>
      <c r="PG101" s="165" t="e">
        <f t="shared" si="682"/>
        <v>#N/A</v>
      </c>
      <c r="PH101" s="165" t="e">
        <f t="shared" si="683"/>
        <v>#N/A</v>
      </c>
    </row>
    <row r="102" spans="1:424" hidden="1" x14ac:dyDescent="0.45">
      <c r="A102" s="4">
        <v>99</v>
      </c>
      <c r="B102" s="92" t="str">
        <f t="shared" si="684"/>
        <v/>
      </c>
      <c r="C102" s="91"/>
      <c r="D102" s="92" t="str">
        <f t="shared" si="685"/>
        <v/>
      </c>
      <c r="E102" s="120" t="str">
        <f t="shared" si="480"/>
        <v/>
      </c>
      <c r="F102" s="120" t="str">
        <f t="shared" si="481"/>
        <v/>
      </c>
      <c r="G102" s="71" t="str">
        <f t="shared" si="686"/>
        <v/>
      </c>
      <c r="H102" s="23"/>
      <c r="I102" s="55"/>
      <c r="J102" s="298"/>
      <c r="K102" s="72" t="str">
        <f>IF(AND(B102&gt;0,C102&gt;0,D102&gt;0),IF(ISBLANK(J102),IF(ISBLANK(H102),"",(D102-B102)*VLOOKUP(H102,VLookups!$A$4:$B$13,2,FALSE)),J102),"")</f>
        <v/>
      </c>
      <c r="L102" s="73" t="str">
        <f t="shared" si="724"/>
        <v/>
      </c>
      <c r="M102" s="91"/>
      <c r="N102" s="265" t="str">
        <f>IF(AND(M102&gt;0,C102&gt;0,NOT(K102="")),ABS(VLOOKUP($M$1,VLookups!$A$43:$B$44,2,FALSE)-_xlfn.NORM.DIST(M102,G102,K102,TRUE)),"")</f>
        <v/>
      </c>
      <c r="O102" s="90" t="str">
        <f>IF(AND($B102&gt;0,$C102&gt;0,$D102&gt;0,NOT(ISBLANK($H102))),_xlfn.NORM.INV(ABS(VLOOKUP($M$1,VLookups!$A$43:$B$44,2,FALSE)-O$3),$G102,$K102),"")</f>
        <v/>
      </c>
      <c r="P102" s="89" t="str">
        <f>IF(AND($B102&gt;0,$C102&gt;0,$D102&gt;0,NOT(ISBLANK($H102))),_xlfn.NORM.INV(ABS(VLOOKUP($M$1,VLookups!$A$43:$B$44,2,FALSE)-P$3),$G102,$K102),"")</f>
        <v/>
      </c>
      <c r="Q102" s="90" t="str">
        <f>IF(AND($B102&gt;0,$C102&gt;0,$D102&gt;0,NOT(ISBLANK($H102))),_xlfn.NORM.INV(ABS(VLOOKUP($M$1,VLookups!$A$43:$B$44,2,FALSE)-Q$3),$G102,$K102),"")</f>
        <v/>
      </c>
      <c r="R102" s="89" t="str">
        <f>IF(AND($B102&gt;0,$C102&gt;0,$D102&gt;0,NOT(ISBLANK($H102))),_xlfn.NORM.INV(ABS(VLOOKUP($M$1,VLookups!$A$43:$B$44,2,FALSE)-R$3),$G102,$K102),"")</f>
        <v/>
      </c>
      <c r="S102" s="90" t="str">
        <f>IF(AND($B102&gt;0,$C102&gt;0,$D102&gt;0,NOT(ISBLANK($H102))),_xlfn.NORM.INV(ABS(VLOOKUP($M$1,VLookups!$A$43:$B$44,2,FALSE)-S$3),$G102,$K102),"")</f>
        <v/>
      </c>
      <c r="T102" s="89" t="str">
        <f>IF(AND($B102&gt;0,$C102&gt;0,$D102&gt;0,NOT(ISBLANK($H102))),_xlfn.NORM.INV(ABS(VLOOKUP($M$1,VLookups!$A$43:$B$44,2,FALSE)-T$3),$G102,$K102),"")</f>
        <v/>
      </c>
      <c r="U102" s="5"/>
      <c r="V102" s="164" t="str">
        <f t="shared" si="687"/>
        <v/>
      </c>
      <c r="W102" s="47" t="str">
        <f t="shared" si="688"/>
        <v/>
      </c>
      <c r="X102" s="47" t="str">
        <f t="shared" ref="X102:CI103" si="727">IF(ISNONTEXT($V102),Y102-$V102,"")</f>
        <v/>
      </c>
      <c r="Y102" s="47" t="str">
        <f t="shared" si="727"/>
        <v/>
      </c>
      <c r="Z102" s="47" t="str">
        <f t="shared" si="727"/>
        <v/>
      </c>
      <c r="AA102" s="47" t="str">
        <f t="shared" si="727"/>
        <v/>
      </c>
      <c r="AB102" s="47" t="str">
        <f t="shared" si="727"/>
        <v/>
      </c>
      <c r="AC102" s="47" t="str">
        <f t="shared" si="727"/>
        <v/>
      </c>
      <c r="AD102" s="47" t="str">
        <f t="shared" si="727"/>
        <v/>
      </c>
      <c r="AE102" s="47" t="str">
        <f t="shared" si="727"/>
        <v/>
      </c>
      <c r="AF102" s="47" t="str">
        <f t="shared" si="727"/>
        <v/>
      </c>
      <c r="AG102" s="47" t="str">
        <f t="shared" si="727"/>
        <v/>
      </c>
      <c r="AH102" s="47" t="str">
        <f t="shared" si="727"/>
        <v/>
      </c>
      <c r="AI102" s="47" t="str">
        <f t="shared" si="727"/>
        <v/>
      </c>
      <c r="AJ102" s="47" t="str">
        <f t="shared" si="727"/>
        <v/>
      </c>
      <c r="AK102" s="47" t="str">
        <f t="shared" si="727"/>
        <v/>
      </c>
      <c r="AL102" s="47" t="str">
        <f t="shared" si="727"/>
        <v/>
      </c>
      <c r="AM102" s="47" t="str">
        <f t="shared" si="727"/>
        <v/>
      </c>
      <c r="AN102" s="47" t="str">
        <f t="shared" si="727"/>
        <v/>
      </c>
      <c r="AO102" s="47" t="str">
        <f t="shared" si="727"/>
        <v/>
      </c>
      <c r="AP102" s="47" t="str">
        <f t="shared" si="727"/>
        <v/>
      </c>
      <c r="AQ102" s="47" t="str">
        <f t="shared" si="727"/>
        <v/>
      </c>
      <c r="AR102" s="47" t="str">
        <f t="shared" si="727"/>
        <v/>
      </c>
      <c r="AS102" s="47" t="str">
        <f t="shared" si="727"/>
        <v/>
      </c>
      <c r="AT102" s="47" t="str">
        <f t="shared" si="727"/>
        <v/>
      </c>
      <c r="AU102" s="47" t="str">
        <f t="shared" si="727"/>
        <v/>
      </c>
      <c r="AV102" s="47" t="str">
        <f t="shared" si="727"/>
        <v/>
      </c>
      <c r="AW102" s="47" t="str">
        <f t="shared" si="727"/>
        <v/>
      </c>
      <c r="AX102" s="47" t="str">
        <f t="shared" si="727"/>
        <v/>
      </c>
      <c r="AY102" s="47" t="str">
        <f t="shared" si="727"/>
        <v/>
      </c>
      <c r="AZ102" s="47" t="str">
        <f t="shared" si="727"/>
        <v/>
      </c>
      <c r="BA102" s="47" t="str">
        <f t="shared" si="727"/>
        <v/>
      </c>
      <c r="BB102" s="47" t="str">
        <f t="shared" si="727"/>
        <v/>
      </c>
      <c r="BC102" s="47" t="str">
        <f t="shared" si="727"/>
        <v/>
      </c>
      <c r="BD102" s="47" t="str">
        <f t="shared" si="727"/>
        <v/>
      </c>
      <c r="BE102" s="47" t="str">
        <f t="shared" si="727"/>
        <v/>
      </c>
      <c r="BF102" s="47" t="str">
        <f t="shared" si="727"/>
        <v/>
      </c>
      <c r="BG102" s="47" t="str">
        <f t="shared" si="727"/>
        <v/>
      </c>
      <c r="BH102" s="47" t="str">
        <f t="shared" si="727"/>
        <v/>
      </c>
      <c r="BI102" s="47" t="str">
        <f t="shared" si="727"/>
        <v/>
      </c>
      <c r="BJ102" s="47" t="str">
        <f t="shared" si="727"/>
        <v/>
      </c>
      <c r="BK102" s="47" t="str">
        <f t="shared" si="727"/>
        <v/>
      </c>
      <c r="BL102" s="47" t="str">
        <f t="shared" si="727"/>
        <v/>
      </c>
      <c r="BM102" s="47" t="str">
        <f t="shared" si="727"/>
        <v/>
      </c>
      <c r="BN102" s="47" t="str">
        <f t="shared" si="727"/>
        <v/>
      </c>
      <c r="BO102" s="47" t="str">
        <f t="shared" si="727"/>
        <v/>
      </c>
      <c r="BP102" s="47" t="str">
        <f t="shared" si="727"/>
        <v/>
      </c>
      <c r="BQ102" s="47" t="str">
        <f t="shared" si="727"/>
        <v/>
      </c>
      <c r="BR102" s="47" t="str">
        <f t="shared" si="727"/>
        <v/>
      </c>
      <c r="BS102" s="47" t="str">
        <f t="shared" si="727"/>
        <v/>
      </c>
      <c r="BT102" s="47" t="str">
        <f t="shared" si="727"/>
        <v/>
      </c>
      <c r="BU102" s="47" t="str">
        <f t="shared" si="727"/>
        <v/>
      </c>
      <c r="BV102" s="47" t="str">
        <f t="shared" si="727"/>
        <v/>
      </c>
      <c r="BW102" s="47" t="str">
        <f t="shared" si="727"/>
        <v/>
      </c>
      <c r="BX102" s="47" t="str">
        <f t="shared" si="727"/>
        <v/>
      </c>
      <c r="BY102" s="47" t="str">
        <f t="shared" si="727"/>
        <v/>
      </c>
      <c r="BZ102" s="47" t="str">
        <f t="shared" si="727"/>
        <v/>
      </c>
      <c r="CA102" s="47" t="str">
        <f t="shared" si="727"/>
        <v/>
      </c>
      <c r="CB102" s="47" t="str">
        <f t="shared" si="727"/>
        <v/>
      </c>
      <c r="CC102" s="47" t="str">
        <f t="shared" si="727"/>
        <v/>
      </c>
      <c r="CD102" s="47" t="str">
        <f t="shared" si="727"/>
        <v/>
      </c>
      <c r="CE102" s="47" t="str">
        <f t="shared" si="727"/>
        <v/>
      </c>
      <c r="CF102" s="47" t="str">
        <f t="shared" si="727"/>
        <v/>
      </c>
      <c r="CG102" s="47" t="str">
        <f t="shared" si="727"/>
        <v/>
      </c>
      <c r="CH102" s="47" t="str">
        <f t="shared" si="727"/>
        <v/>
      </c>
      <c r="CI102" s="47" t="str">
        <f t="shared" si="727"/>
        <v/>
      </c>
      <c r="CJ102" s="47" t="str">
        <f t="shared" si="725"/>
        <v/>
      </c>
      <c r="CK102" s="47" t="str">
        <f t="shared" si="725"/>
        <v/>
      </c>
      <c r="CL102" s="47" t="str">
        <f t="shared" si="725"/>
        <v/>
      </c>
      <c r="CM102" s="47" t="str">
        <f t="shared" si="725"/>
        <v/>
      </c>
      <c r="CN102" s="47" t="str">
        <f t="shared" si="725"/>
        <v/>
      </c>
      <c r="CO102" s="47" t="str">
        <f t="shared" si="725"/>
        <v/>
      </c>
      <c r="CP102" s="47" t="str">
        <f t="shared" si="725"/>
        <v/>
      </c>
      <c r="CQ102" s="47" t="str">
        <f t="shared" si="725"/>
        <v/>
      </c>
      <c r="CR102" s="47" t="str">
        <f t="shared" si="725"/>
        <v/>
      </c>
      <c r="CS102" s="47" t="str">
        <f t="shared" si="725"/>
        <v/>
      </c>
      <c r="CT102" s="47" t="str">
        <f t="shared" si="725"/>
        <v/>
      </c>
      <c r="CU102" s="47" t="str">
        <f t="shared" si="725"/>
        <v/>
      </c>
      <c r="CV102" s="47" t="str">
        <f t="shared" si="725"/>
        <v/>
      </c>
      <c r="CW102" s="47" t="str">
        <f t="shared" si="725"/>
        <v/>
      </c>
      <c r="CX102" s="47" t="str">
        <f t="shared" si="725"/>
        <v/>
      </c>
      <c r="CY102" s="47" t="str">
        <f t="shared" si="725"/>
        <v/>
      </c>
      <c r="CZ102" s="47" t="str">
        <f t="shared" si="725"/>
        <v/>
      </c>
      <c r="DA102" s="47" t="str">
        <f t="shared" si="725"/>
        <v/>
      </c>
      <c r="DB102" s="47" t="str">
        <f t="shared" si="725"/>
        <v/>
      </c>
      <c r="DC102" s="47" t="str">
        <f t="shared" si="725"/>
        <v/>
      </c>
      <c r="DD102" s="47" t="str">
        <f t="shared" si="725"/>
        <v/>
      </c>
      <c r="DE102" s="47" t="str">
        <f t="shared" si="725"/>
        <v/>
      </c>
      <c r="DF102" s="47" t="str">
        <f t="shared" si="725"/>
        <v/>
      </c>
      <c r="DG102" s="47" t="str">
        <f t="shared" si="725"/>
        <v/>
      </c>
      <c r="DH102" s="47" t="str">
        <f t="shared" si="725"/>
        <v/>
      </c>
      <c r="DI102" s="47" t="str">
        <f t="shared" si="725"/>
        <v/>
      </c>
      <c r="DJ102" s="47" t="str">
        <f t="shared" si="725"/>
        <v/>
      </c>
      <c r="DK102" s="47" t="str">
        <f t="shared" si="725"/>
        <v/>
      </c>
      <c r="DL102" s="47" t="str">
        <f t="shared" si="725"/>
        <v/>
      </c>
      <c r="DM102" s="47" t="str">
        <f t="shared" si="725"/>
        <v/>
      </c>
      <c r="DN102" s="47" t="str">
        <f t="shared" si="725"/>
        <v/>
      </c>
      <c r="DO102" s="47" t="str">
        <f t="shared" si="725"/>
        <v/>
      </c>
      <c r="DP102" s="47" t="str">
        <f t="shared" si="725"/>
        <v/>
      </c>
      <c r="DQ102" s="47" t="str">
        <f t="shared" si="725"/>
        <v/>
      </c>
      <c r="DR102" s="47" t="str">
        <f t="shared" si="725"/>
        <v/>
      </c>
      <c r="DS102" s="179" t="str">
        <f t="shared" si="690"/>
        <v/>
      </c>
      <c r="DT102" s="47" t="str">
        <f t="shared" si="691"/>
        <v/>
      </c>
      <c r="DU102" s="47" t="str">
        <f t="shared" ref="DU102:GF103" si="728">IF(ISNONTEXT($V102),DT102+$V102,"")</f>
        <v/>
      </c>
      <c r="DV102" s="47" t="str">
        <f t="shared" si="728"/>
        <v/>
      </c>
      <c r="DW102" s="47" t="str">
        <f t="shared" si="728"/>
        <v/>
      </c>
      <c r="DX102" s="47" t="str">
        <f t="shared" si="728"/>
        <v/>
      </c>
      <c r="DY102" s="47" t="str">
        <f t="shared" si="728"/>
        <v/>
      </c>
      <c r="DZ102" s="47" t="str">
        <f t="shared" si="728"/>
        <v/>
      </c>
      <c r="EA102" s="47" t="str">
        <f t="shared" si="728"/>
        <v/>
      </c>
      <c r="EB102" s="47" t="str">
        <f t="shared" si="728"/>
        <v/>
      </c>
      <c r="EC102" s="47" t="str">
        <f t="shared" si="728"/>
        <v/>
      </c>
      <c r="ED102" s="47" t="str">
        <f t="shared" si="728"/>
        <v/>
      </c>
      <c r="EE102" s="47" t="str">
        <f t="shared" si="728"/>
        <v/>
      </c>
      <c r="EF102" s="47" t="str">
        <f t="shared" si="728"/>
        <v/>
      </c>
      <c r="EG102" s="47" t="str">
        <f t="shared" si="728"/>
        <v/>
      </c>
      <c r="EH102" s="47" t="str">
        <f t="shared" si="728"/>
        <v/>
      </c>
      <c r="EI102" s="47" t="str">
        <f t="shared" si="728"/>
        <v/>
      </c>
      <c r="EJ102" s="47" t="str">
        <f t="shared" si="728"/>
        <v/>
      </c>
      <c r="EK102" s="47" t="str">
        <f t="shared" si="728"/>
        <v/>
      </c>
      <c r="EL102" s="47" t="str">
        <f t="shared" si="728"/>
        <v/>
      </c>
      <c r="EM102" s="47" t="str">
        <f t="shared" si="728"/>
        <v/>
      </c>
      <c r="EN102" s="47" t="str">
        <f t="shared" si="728"/>
        <v/>
      </c>
      <c r="EO102" s="47" t="str">
        <f t="shared" si="728"/>
        <v/>
      </c>
      <c r="EP102" s="47" t="str">
        <f t="shared" si="728"/>
        <v/>
      </c>
      <c r="EQ102" s="47" t="str">
        <f t="shared" si="728"/>
        <v/>
      </c>
      <c r="ER102" s="47" t="str">
        <f t="shared" si="728"/>
        <v/>
      </c>
      <c r="ES102" s="47" t="str">
        <f t="shared" si="728"/>
        <v/>
      </c>
      <c r="ET102" s="47" t="str">
        <f t="shared" si="728"/>
        <v/>
      </c>
      <c r="EU102" s="47" t="str">
        <f t="shared" si="728"/>
        <v/>
      </c>
      <c r="EV102" s="47" t="str">
        <f t="shared" si="728"/>
        <v/>
      </c>
      <c r="EW102" s="47" t="str">
        <f t="shared" si="728"/>
        <v/>
      </c>
      <c r="EX102" s="47" t="str">
        <f t="shared" si="728"/>
        <v/>
      </c>
      <c r="EY102" s="47" t="str">
        <f t="shared" si="728"/>
        <v/>
      </c>
      <c r="EZ102" s="47" t="str">
        <f t="shared" si="728"/>
        <v/>
      </c>
      <c r="FA102" s="47" t="str">
        <f t="shared" si="728"/>
        <v/>
      </c>
      <c r="FB102" s="47" t="str">
        <f t="shared" si="728"/>
        <v/>
      </c>
      <c r="FC102" s="47" t="str">
        <f t="shared" si="728"/>
        <v/>
      </c>
      <c r="FD102" s="47" t="str">
        <f t="shared" si="728"/>
        <v/>
      </c>
      <c r="FE102" s="47" t="str">
        <f t="shared" si="728"/>
        <v/>
      </c>
      <c r="FF102" s="47" t="str">
        <f t="shared" si="728"/>
        <v/>
      </c>
      <c r="FG102" s="47" t="str">
        <f t="shared" si="728"/>
        <v/>
      </c>
      <c r="FH102" s="47" t="str">
        <f t="shared" si="728"/>
        <v/>
      </c>
      <c r="FI102" s="47" t="str">
        <f t="shared" si="728"/>
        <v/>
      </c>
      <c r="FJ102" s="47" t="str">
        <f t="shared" si="728"/>
        <v/>
      </c>
      <c r="FK102" s="47" t="str">
        <f t="shared" si="728"/>
        <v/>
      </c>
      <c r="FL102" s="47" t="str">
        <f t="shared" si="728"/>
        <v/>
      </c>
      <c r="FM102" s="47" t="str">
        <f t="shared" si="728"/>
        <v/>
      </c>
      <c r="FN102" s="47" t="str">
        <f t="shared" si="728"/>
        <v/>
      </c>
      <c r="FO102" s="47" t="str">
        <f t="shared" si="728"/>
        <v/>
      </c>
      <c r="FP102" s="47" t="str">
        <f t="shared" si="728"/>
        <v/>
      </c>
      <c r="FQ102" s="47" t="str">
        <f t="shared" si="728"/>
        <v/>
      </c>
      <c r="FR102" s="47" t="str">
        <f t="shared" si="728"/>
        <v/>
      </c>
      <c r="FS102" s="47" t="str">
        <f t="shared" si="728"/>
        <v/>
      </c>
      <c r="FT102" s="47" t="str">
        <f t="shared" si="728"/>
        <v/>
      </c>
      <c r="FU102" s="47" t="str">
        <f t="shared" si="728"/>
        <v/>
      </c>
      <c r="FV102" s="47" t="str">
        <f t="shared" si="728"/>
        <v/>
      </c>
      <c r="FW102" s="47" t="str">
        <f t="shared" si="728"/>
        <v/>
      </c>
      <c r="FX102" s="47" t="str">
        <f t="shared" si="728"/>
        <v/>
      </c>
      <c r="FY102" s="47" t="str">
        <f t="shared" si="728"/>
        <v/>
      </c>
      <c r="FZ102" s="47" t="str">
        <f t="shared" si="728"/>
        <v/>
      </c>
      <c r="GA102" s="47" t="str">
        <f t="shared" si="728"/>
        <v/>
      </c>
      <c r="GB102" s="47" t="str">
        <f t="shared" si="728"/>
        <v/>
      </c>
      <c r="GC102" s="47" t="str">
        <f t="shared" si="728"/>
        <v/>
      </c>
      <c r="GD102" s="47" t="str">
        <f t="shared" si="728"/>
        <v/>
      </c>
      <c r="GE102" s="47" t="str">
        <f t="shared" si="728"/>
        <v/>
      </c>
      <c r="GF102" s="47" t="str">
        <f t="shared" si="728"/>
        <v/>
      </c>
      <c r="GG102" s="47" t="str">
        <f t="shared" si="726"/>
        <v/>
      </c>
      <c r="GH102" s="47" t="str">
        <f t="shared" si="726"/>
        <v/>
      </c>
      <c r="GI102" s="47" t="str">
        <f t="shared" si="726"/>
        <v/>
      </c>
      <c r="GJ102" s="47" t="str">
        <f t="shared" si="726"/>
        <v/>
      </c>
      <c r="GK102" s="47" t="str">
        <f t="shared" si="726"/>
        <v/>
      </c>
      <c r="GL102" s="47" t="str">
        <f t="shared" si="726"/>
        <v/>
      </c>
      <c r="GM102" s="47" t="str">
        <f t="shared" si="726"/>
        <v/>
      </c>
      <c r="GN102" s="47" t="str">
        <f t="shared" si="726"/>
        <v/>
      </c>
      <c r="GO102" s="47" t="str">
        <f t="shared" si="726"/>
        <v/>
      </c>
      <c r="GP102" s="47" t="str">
        <f t="shared" si="726"/>
        <v/>
      </c>
      <c r="GQ102" s="47" t="str">
        <f t="shared" si="726"/>
        <v/>
      </c>
      <c r="GR102" s="47" t="str">
        <f t="shared" si="726"/>
        <v/>
      </c>
      <c r="GS102" s="47" t="str">
        <f t="shared" si="726"/>
        <v/>
      </c>
      <c r="GT102" s="47" t="str">
        <f t="shared" si="726"/>
        <v/>
      </c>
      <c r="GU102" s="47" t="str">
        <f t="shared" si="726"/>
        <v/>
      </c>
      <c r="GV102" s="47" t="str">
        <f t="shared" si="726"/>
        <v/>
      </c>
      <c r="GW102" s="47" t="str">
        <f t="shared" si="726"/>
        <v/>
      </c>
      <c r="GX102" s="47" t="str">
        <f t="shared" si="726"/>
        <v/>
      </c>
      <c r="GY102" s="47" t="str">
        <f t="shared" si="726"/>
        <v/>
      </c>
      <c r="GZ102" s="47" t="str">
        <f t="shared" si="726"/>
        <v/>
      </c>
      <c r="HA102" s="47" t="str">
        <f t="shared" si="726"/>
        <v/>
      </c>
      <c r="HB102" s="47" t="str">
        <f t="shared" si="726"/>
        <v/>
      </c>
      <c r="HC102" s="47" t="str">
        <f t="shared" si="726"/>
        <v/>
      </c>
      <c r="HD102" s="47" t="str">
        <f t="shared" si="726"/>
        <v/>
      </c>
      <c r="HE102" s="47" t="str">
        <f t="shared" si="726"/>
        <v/>
      </c>
      <c r="HF102" s="47" t="str">
        <f t="shared" si="726"/>
        <v/>
      </c>
      <c r="HG102" s="47" t="str">
        <f t="shared" si="726"/>
        <v/>
      </c>
      <c r="HH102" s="47" t="str">
        <f t="shared" si="726"/>
        <v/>
      </c>
      <c r="HI102" s="47" t="str">
        <f t="shared" si="726"/>
        <v/>
      </c>
      <c r="HJ102" s="47" t="str">
        <f t="shared" si="726"/>
        <v/>
      </c>
      <c r="HK102" s="47" t="str">
        <f t="shared" si="726"/>
        <v/>
      </c>
      <c r="HL102" s="47" t="str">
        <f t="shared" si="726"/>
        <v/>
      </c>
      <c r="HM102" s="47" t="str">
        <f t="shared" si="726"/>
        <v/>
      </c>
      <c r="HN102" s="47" t="str">
        <f t="shared" si="726"/>
        <v/>
      </c>
      <c r="HO102" s="47" t="str">
        <f t="shared" si="726"/>
        <v/>
      </c>
      <c r="HP102" s="165" t="e">
        <f t="shared" si="483"/>
        <v>#N/A</v>
      </c>
      <c r="HQ102" s="165" t="e">
        <f t="shared" si="484"/>
        <v>#N/A</v>
      </c>
      <c r="HR102" s="165" t="e">
        <f t="shared" si="485"/>
        <v>#N/A</v>
      </c>
      <c r="HS102" s="165" t="e">
        <f t="shared" si="486"/>
        <v>#N/A</v>
      </c>
      <c r="HT102" s="165" t="e">
        <f t="shared" si="487"/>
        <v>#N/A</v>
      </c>
      <c r="HU102" s="165" t="e">
        <f t="shared" si="488"/>
        <v>#N/A</v>
      </c>
      <c r="HV102" s="165" t="e">
        <f t="shared" si="489"/>
        <v>#N/A</v>
      </c>
      <c r="HW102" s="165" t="e">
        <f t="shared" si="490"/>
        <v>#N/A</v>
      </c>
      <c r="HX102" s="165" t="e">
        <f t="shared" si="491"/>
        <v>#N/A</v>
      </c>
      <c r="HY102" s="165" t="e">
        <f t="shared" si="492"/>
        <v>#N/A</v>
      </c>
      <c r="HZ102" s="165" t="e">
        <f t="shared" si="493"/>
        <v>#N/A</v>
      </c>
      <c r="IA102" s="165" t="e">
        <f t="shared" si="494"/>
        <v>#N/A</v>
      </c>
      <c r="IB102" s="165" t="e">
        <f t="shared" si="495"/>
        <v>#N/A</v>
      </c>
      <c r="IC102" s="165" t="e">
        <f t="shared" si="496"/>
        <v>#N/A</v>
      </c>
      <c r="ID102" s="165" t="e">
        <f t="shared" si="497"/>
        <v>#N/A</v>
      </c>
      <c r="IE102" s="165" t="e">
        <f t="shared" si="498"/>
        <v>#N/A</v>
      </c>
      <c r="IF102" s="165" t="e">
        <f t="shared" si="499"/>
        <v>#N/A</v>
      </c>
      <c r="IG102" s="165" t="e">
        <f t="shared" si="500"/>
        <v>#N/A</v>
      </c>
      <c r="IH102" s="165" t="e">
        <f t="shared" si="501"/>
        <v>#N/A</v>
      </c>
      <c r="II102" s="165" t="e">
        <f t="shared" si="502"/>
        <v>#N/A</v>
      </c>
      <c r="IJ102" s="165" t="e">
        <f t="shared" si="503"/>
        <v>#N/A</v>
      </c>
      <c r="IK102" s="165" t="e">
        <f t="shared" si="504"/>
        <v>#N/A</v>
      </c>
      <c r="IL102" s="165" t="e">
        <f t="shared" si="505"/>
        <v>#N/A</v>
      </c>
      <c r="IM102" s="165" t="e">
        <f t="shared" si="506"/>
        <v>#N/A</v>
      </c>
      <c r="IN102" s="165" t="e">
        <f t="shared" si="507"/>
        <v>#N/A</v>
      </c>
      <c r="IO102" s="165" t="e">
        <f t="shared" si="508"/>
        <v>#N/A</v>
      </c>
      <c r="IP102" s="165" t="e">
        <f t="shared" si="509"/>
        <v>#N/A</v>
      </c>
      <c r="IQ102" s="165" t="e">
        <f t="shared" si="510"/>
        <v>#N/A</v>
      </c>
      <c r="IR102" s="165" t="e">
        <f t="shared" si="511"/>
        <v>#N/A</v>
      </c>
      <c r="IS102" s="165" t="e">
        <f t="shared" si="512"/>
        <v>#N/A</v>
      </c>
      <c r="IT102" s="165" t="e">
        <f t="shared" si="513"/>
        <v>#N/A</v>
      </c>
      <c r="IU102" s="165" t="e">
        <f t="shared" si="514"/>
        <v>#N/A</v>
      </c>
      <c r="IV102" s="165" t="e">
        <f t="shared" si="515"/>
        <v>#N/A</v>
      </c>
      <c r="IW102" s="165" t="e">
        <f t="shared" si="516"/>
        <v>#N/A</v>
      </c>
      <c r="IX102" s="165" t="e">
        <f t="shared" si="517"/>
        <v>#N/A</v>
      </c>
      <c r="IY102" s="165" t="e">
        <f t="shared" si="518"/>
        <v>#N/A</v>
      </c>
      <c r="IZ102" s="165" t="e">
        <f t="shared" si="519"/>
        <v>#N/A</v>
      </c>
      <c r="JA102" s="165" t="e">
        <f t="shared" si="520"/>
        <v>#N/A</v>
      </c>
      <c r="JB102" s="165" t="e">
        <f t="shared" si="521"/>
        <v>#N/A</v>
      </c>
      <c r="JC102" s="165" t="e">
        <f t="shared" si="522"/>
        <v>#N/A</v>
      </c>
      <c r="JD102" s="165" t="e">
        <f t="shared" si="523"/>
        <v>#N/A</v>
      </c>
      <c r="JE102" s="165" t="e">
        <f t="shared" si="524"/>
        <v>#N/A</v>
      </c>
      <c r="JF102" s="165" t="e">
        <f t="shared" si="525"/>
        <v>#N/A</v>
      </c>
      <c r="JG102" s="165" t="e">
        <f t="shared" si="526"/>
        <v>#N/A</v>
      </c>
      <c r="JH102" s="165" t="e">
        <f t="shared" si="527"/>
        <v>#N/A</v>
      </c>
      <c r="JI102" s="165" t="e">
        <f t="shared" si="528"/>
        <v>#N/A</v>
      </c>
      <c r="JJ102" s="165" t="e">
        <f t="shared" si="529"/>
        <v>#N/A</v>
      </c>
      <c r="JK102" s="165" t="e">
        <f t="shared" si="530"/>
        <v>#N/A</v>
      </c>
      <c r="JL102" s="165" t="e">
        <f t="shared" si="531"/>
        <v>#N/A</v>
      </c>
      <c r="JM102" s="165" t="e">
        <f t="shared" si="532"/>
        <v>#N/A</v>
      </c>
      <c r="JN102" s="165" t="e">
        <f t="shared" si="533"/>
        <v>#N/A</v>
      </c>
      <c r="JO102" s="165" t="e">
        <f t="shared" si="534"/>
        <v>#N/A</v>
      </c>
      <c r="JP102" s="165" t="e">
        <f t="shared" si="535"/>
        <v>#N/A</v>
      </c>
      <c r="JQ102" s="165" t="e">
        <f t="shared" si="536"/>
        <v>#N/A</v>
      </c>
      <c r="JR102" s="165" t="e">
        <f t="shared" si="537"/>
        <v>#N/A</v>
      </c>
      <c r="JS102" s="165" t="e">
        <f t="shared" si="538"/>
        <v>#N/A</v>
      </c>
      <c r="JT102" s="165" t="e">
        <f t="shared" si="539"/>
        <v>#N/A</v>
      </c>
      <c r="JU102" s="165" t="e">
        <f t="shared" si="540"/>
        <v>#N/A</v>
      </c>
      <c r="JV102" s="165" t="e">
        <f t="shared" si="541"/>
        <v>#N/A</v>
      </c>
      <c r="JW102" s="165" t="e">
        <f t="shared" si="542"/>
        <v>#N/A</v>
      </c>
      <c r="JX102" s="165" t="e">
        <f t="shared" si="543"/>
        <v>#N/A</v>
      </c>
      <c r="JY102" s="165" t="e">
        <f t="shared" si="544"/>
        <v>#N/A</v>
      </c>
      <c r="JZ102" s="165" t="e">
        <f t="shared" si="545"/>
        <v>#N/A</v>
      </c>
      <c r="KA102" s="165" t="e">
        <f t="shared" si="546"/>
        <v>#N/A</v>
      </c>
      <c r="KB102" s="165" t="e">
        <f t="shared" si="547"/>
        <v>#N/A</v>
      </c>
      <c r="KC102" s="165" t="e">
        <f t="shared" si="548"/>
        <v>#N/A</v>
      </c>
      <c r="KD102" s="165" t="e">
        <f t="shared" si="549"/>
        <v>#N/A</v>
      </c>
      <c r="KE102" s="165" t="e">
        <f t="shared" si="550"/>
        <v>#N/A</v>
      </c>
      <c r="KF102" s="165" t="e">
        <f t="shared" si="551"/>
        <v>#N/A</v>
      </c>
      <c r="KG102" s="165" t="e">
        <f t="shared" si="552"/>
        <v>#N/A</v>
      </c>
      <c r="KH102" s="165" t="e">
        <f t="shared" si="553"/>
        <v>#N/A</v>
      </c>
      <c r="KI102" s="165" t="e">
        <f t="shared" si="554"/>
        <v>#N/A</v>
      </c>
      <c r="KJ102" s="165" t="e">
        <f t="shared" si="555"/>
        <v>#N/A</v>
      </c>
      <c r="KK102" s="165" t="e">
        <f t="shared" si="556"/>
        <v>#N/A</v>
      </c>
      <c r="KL102" s="165" t="e">
        <f t="shared" si="557"/>
        <v>#N/A</v>
      </c>
      <c r="KM102" s="165" t="e">
        <f t="shared" si="558"/>
        <v>#N/A</v>
      </c>
      <c r="KN102" s="165" t="e">
        <f t="shared" si="559"/>
        <v>#N/A</v>
      </c>
      <c r="KO102" s="165" t="e">
        <f t="shared" si="560"/>
        <v>#N/A</v>
      </c>
      <c r="KP102" s="165" t="e">
        <f t="shared" si="561"/>
        <v>#N/A</v>
      </c>
      <c r="KQ102" s="165" t="e">
        <f t="shared" si="562"/>
        <v>#N/A</v>
      </c>
      <c r="KR102" s="165" t="e">
        <f t="shared" si="563"/>
        <v>#N/A</v>
      </c>
      <c r="KS102" s="165" t="e">
        <f t="shared" si="564"/>
        <v>#N/A</v>
      </c>
      <c r="KT102" s="165" t="e">
        <f t="shared" si="565"/>
        <v>#N/A</v>
      </c>
      <c r="KU102" s="165" t="e">
        <f t="shared" si="566"/>
        <v>#N/A</v>
      </c>
      <c r="KV102" s="165" t="e">
        <f t="shared" si="567"/>
        <v>#N/A</v>
      </c>
      <c r="KW102" s="165" t="e">
        <f t="shared" si="568"/>
        <v>#N/A</v>
      </c>
      <c r="KX102" s="165" t="e">
        <f t="shared" si="569"/>
        <v>#N/A</v>
      </c>
      <c r="KY102" s="165" t="e">
        <f t="shared" si="570"/>
        <v>#N/A</v>
      </c>
      <c r="KZ102" s="165" t="e">
        <f t="shared" si="571"/>
        <v>#N/A</v>
      </c>
      <c r="LA102" s="165" t="e">
        <f t="shared" si="572"/>
        <v>#N/A</v>
      </c>
      <c r="LB102" s="165" t="e">
        <f t="shared" si="573"/>
        <v>#N/A</v>
      </c>
      <c r="LC102" s="165" t="e">
        <f t="shared" si="574"/>
        <v>#N/A</v>
      </c>
      <c r="LD102" s="165" t="e">
        <f t="shared" si="575"/>
        <v>#N/A</v>
      </c>
      <c r="LE102" s="165" t="e">
        <f t="shared" si="576"/>
        <v>#N/A</v>
      </c>
      <c r="LF102" s="165" t="e">
        <f t="shared" si="577"/>
        <v>#N/A</v>
      </c>
      <c r="LG102" s="165" t="e">
        <f t="shared" si="578"/>
        <v>#N/A</v>
      </c>
      <c r="LH102" s="165" t="e">
        <f t="shared" si="579"/>
        <v>#N/A</v>
      </c>
      <c r="LI102" s="165" t="e">
        <f t="shared" si="580"/>
        <v>#N/A</v>
      </c>
      <c r="LJ102" s="165" t="e">
        <f t="shared" si="581"/>
        <v>#N/A</v>
      </c>
      <c r="LK102" s="165" t="e">
        <f t="shared" si="582"/>
        <v>#N/A</v>
      </c>
      <c r="LL102" s="165" t="e">
        <f t="shared" si="583"/>
        <v>#N/A</v>
      </c>
      <c r="LM102" s="165" t="e">
        <f t="shared" si="584"/>
        <v>#N/A</v>
      </c>
      <c r="LN102" s="165" t="e">
        <f t="shared" si="585"/>
        <v>#N/A</v>
      </c>
      <c r="LO102" s="165" t="e">
        <f t="shared" si="586"/>
        <v>#N/A</v>
      </c>
      <c r="LP102" s="165" t="e">
        <f t="shared" si="587"/>
        <v>#N/A</v>
      </c>
      <c r="LQ102" s="165" t="e">
        <f t="shared" si="588"/>
        <v>#N/A</v>
      </c>
      <c r="LR102" s="165" t="e">
        <f t="shared" si="589"/>
        <v>#N/A</v>
      </c>
      <c r="LS102" s="165" t="e">
        <f t="shared" si="590"/>
        <v>#N/A</v>
      </c>
      <c r="LT102" s="165" t="e">
        <f t="shared" si="591"/>
        <v>#N/A</v>
      </c>
      <c r="LU102" s="165" t="e">
        <f t="shared" si="592"/>
        <v>#N/A</v>
      </c>
      <c r="LV102" s="165" t="e">
        <f t="shared" si="593"/>
        <v>#N/A</v>
      </c>
      <c r="LW102" s="165" t="e">
        <f t="shared" si="594"/>
        <v>#N/A</v>
      </c>
      <c r="LX102" s="165" t="e">
        <f t="shared" si="595"/>
        <v>#N/A</v>
      </c>
      <c r="LY102" s="165" t="e">
        <f t="shared" si="596"/>
        <v>#N/A</v>
      </c>
      <c r="LZ102" s="165" t="e">
        <f t="shared" si="597"/>
        <v>#N/A</v>
      </c>
      <c r="MA102" s="165" t="e">
        <f t="shared" si="598"/>
        <v>#N/A</v>
      </c>
      <c r="MB102" s="165" t="e">
        <f t="shared" si="599"/>
        <v>#N/A</v>
      </c>
      <c r="MC102" s="165" t="e">
        <f t="shared" si="600"/>
        <v>#N/A</v>
      </c>
      <c r="MD102" s="165" t="e">
        <f t="shared" si="601"/>
        <v>#N/A</v>
      </c>
      <c r="ME102" s="165" t="e">
        <f t="shared" si="602"/>
        <v>#N/A</v>
      </c>
      <c r="MF102" s="165" t="e">
        <f t="shared" si="603"/>
        <v>#N/A</v>
      </c>
      <c r="MG102" s="165" t="e">
        <f t="shared" si="604"/>
        <v>#N/A</v>
      </c>
      <c r="MH102" s="165" t="e">
        <f t="shared" si="605"/>
        <v>#N/A</v>
      </c>
      <c r="MI102" s="165" t="e">
        <f t="shared" si="606"/>
        <v>#N/A</v>
      </c>
      <c r="MJ102" s="165" t="e">
        <f t="shared" si="607"/>
        <v>#N/A</v>
      </c>
      <c r="MK102" s="165" t="e">
        <f t="shared" si="608"/>
        <v>#N/A</v>
      </c>
      <c r="ML102" s="165" t="e">
        <f t="shared" si="609"/>
        <v>#N/A</v>
      </c>
      <c r="MM102" s="165" t="e">
        <f t="shared" si="610"/>
        <v>#N/A</v>
      </c>
      <c r="MN102" s="165" t="e">
        <f t="shared" si="611"/>
        <v>#N/A</v>
      </c>
      <c r="MO102" s="165" t="e">
        <f t="shared" si="612"/>
        <v>#N/A</v>
      </c>
      <c r="MP102" s="165" t="e">
        <f t="shared" si="613"/>
        <v>#N/A</v>
      </c>
      <c r="MQ102" s="165" t="e">
        <f t="shared" si="614"/>
        <v>#N/A</v>
      </c>
      <c r="MR102" s="165" t="e">
        <f t="shared" si="615"/>
        <v>#N/A</v>
      </c>
      <c r="MS102" s="165" t="e">
        <f t="shared" si="616"/>
        <v>#N/A</v>
      </c>
      <c r="MT102" s="165" t="e">
        <f t="shared" si="617"/>
        <v>#N/A</v>
      </c>
      <c r="MU102" s="165" t="e">
        <f t="shared" si="618"/>
        <v>#N/A</v>
      </c>
      <c r="MV102" s="165" t="e">
        <f t="shared" si="619"/>
        <v>#N/A</v>
      </c>
      <c r="MW102" s="165" t="e">
        <f t="shared" si="620"/>
        <v>#N/A</v>
      </c>
      <c r="MX102" s="165" t="e">
        <f t="shared" si="621"/>
        <v>#N/A</v>
      </c>
      <c r="MY102" s="165" t="e">
        <f t="shared" si="622"/>
        <v>#N/A</v>
      </c>
      <c r="MZ102" s="165" t="e">
        <f t="shared" si="623"/>
        <v>#N/A</v>
      </c>
      <c r="NA102" s="165" t="e">
        <f t="shared" si="624"/>
        <v>#N/A</v>
      </c>
      <c r="NB102" s="165" t="e">
        <f t="shared" si="625"/>
        <v>#N/A</v>
      </c>
      <c r="NC102" s="165" t="e">
        <f t="shared" si="626"/>
        <v>#N/A</v>
      </c>
      <c r="ND102" s="165" t="e">
        <f t="shared" si="627"/>
        <v>#N/A</v>
      </c>
      <c r="NE102" s="165" t="e">
        <f t="shared" si="628"/>
        <v>#N/A</v>
      </c>
      <c r="NF102" s="165" t="e">
        <f t="shared" si="629"/>
        <v>#N/A</v>
      </c>
      <c r="NG102" s="165" t="e">
        <f t="shared" si="630"/>
        <v>#N/A</v>
      </c>
      <c r="NH102" s="165" t="e">
        <f t="shared" si="631"/>
        <v>#N/A</v>
      </c>
      <c r="NI102" s="165" t="e">
        <f t="shared" si="632"/>
        <v>#N/A</v>
      </c>
      <c r="NJ102" s="165" t="e">
        <f t="shared" si="633"/>
        <v>#N/A</v>
      </c>
      <c r="NK102" s="165" t="e">
        <f t="shared" si="634"/>
        <v>#N/A</v>
      </c>
      <c r="NL102" s="165" t="e">
        <f t="shared" si="635"/>
        <v>#N/A</v>
      </c>
      <c r="NM102" s="165" t="e">
        <f t="shared" si="636"/>
        <v>#N/A</v>
      </c>
      <c r="NN102" s="165" t="e">
        <f t="shared" si="637"/>
        <v>#N/A</v>
      </c>
      <c r="NO102" s="165" t="e">
        <f t="shared" si="638"/>
        <v>#N/A</v>
      </c>
      <c r="NP102" s="165" t="e">
        <f t="shared" si="639"/>
        <v>#N/A</v>
      </c>
      <c r="NQ102" s="165" t="e">
        <f t="shared" si="640"/>
        <v>#N/A</v>
      </c>
      <c r="NR102" s="165" t="e">
        <f t="shared" si="641"/>
        <v>#N/A</v>
      </c>
      <c r="NS102" s="165" t="e">
        <f t="shared" si="642"/>
        <v>#N/A</v>
      </c>
      <c r="NT102" s="165" t="e">
        <f t="shared" si="643"/>
        <v>#N/A</v>
      </c>
      <c r="NU102" s="165" t="e">
        <f t="shared" si="644"/>
        <v>#N/A</v>
      </c>
      <c r="NV102" s="165" t="e">
        <f t="shared" si="645"/>
        <v>#N/A</v>
      </c>
      <c r="NW102" s="165" t="e">
        <f t="shared" si="646"/>
        <v>#N/A</v>
      </c>
      <c r="NX102" s="165" t="e">
        <f t="shared" si="647"/>
        <v>#N/A</v>
      </c>
      <c r="NY102" s="165" t="e">
        <f t="shared" si="648"/>
        <v>#N/A</v>
      </c>
      <c r="NZ102" s="165" t="e">
        <f t="shared" si="649"/>
        <v>#N/A</v>
      </c>
      <c r="OA102" s="165" t="e">
        <f t="shared" si="650"/>
        <v>#N/A</v>
      </c>
      <c r="OB102" s="165" t="e">
        <f t="shared" si="651"/>
        <v>#N/A</v>
      </c>
      <c r="OC102" s="165" t="e">
        <f t="shared" si="652"/>
        <v>#N/A</v>
      </c>
      <c r="OD102" s="165" t="e">
        <f t="shared" si="653"/>
        <v>#N/A</v>
      </c>
      <c r="OE102" s="165" t="e">
        <f t="shared" si="654"/>
        <v>#N/A</v>
      </c>
      <c r="OF102" s="165" t="e">
        <f t="shared" si="655"/>
        <v>#N/A</v>
      </c>
      <c r="OG102" s="165" t="e">
        <f t="shared" si="656"/>
        <v>#N/A</v>
      </c>
      <c r="OH102" s="165" t="e">
        <f t="shared" si="657"/>
        <v>#N/A</v>
      </c>
      <c r="OI102" s="165" t="e">
        <f t="shared" si="658"/>
        <v>#N/A</v>
      </c>
      <c r="OJ102" s="165" t="e">
        <f t="shared" si="659"/>
        <v>#N/A</v>
      </c>
      <c r="OK102" s="165" t="e">
        <f t="shared" si="660"/>
        <v>#N/A</v>
      </c>
      <c r="OL102" s="165" t="e">
        <f t="shared" si="661"/>
        <v>#N/A</v>
      </c>
      <c r="OM102" s="165" t="e">
        <f t="shared" si="662"/>
        <v>#N/A</v>
      </c>
      <c r="ON102" s="165" t="e">
        <f t="shared" si="663"/>
        <v>#N/A</v>
      </c>
      <c r="OO102" s="165" t="e">
        <f t="shared" si="664"/>
        <v>#N/A</v>
      </c>
      <c r="OP102" s="165" t="e">
        <f t="shared" si="665"/>
        <v>#N/A</v>
      </c>
      <c r="OQ102" s="165" t="e">
        <f t="shared" si="666"/>
        <v>#N/A</v>
      </c>
      <c r="OR102" s="165" t="e">
        <f t="shared" si="667"/>
        <v>#N/A</v>
      </c>
      <c r="OS102" s="165" t="e">
        <f t="shared" si="668"/>
        <v>#N/A</v>
      </c>
      <c r="OT102" s="165" t="e">
        <f t="shared" si="669"/>
        <v>#N/A</v>
      </c>
      <c r="OU102" s="165" t="e">
        <f t="shared" si="670"/>
        <v>#N/A</v>
      </c>
      <c r="OV102" s="165" t="e">
        <f t="shared" si="671"/>
        <v>#N/A</v>
      </c>
      <c r="OW102" s="165" t="e">
        <f t="shared" si="672"/>
        <v>#N/A</v>
      </c>
      <c r="OX102" s="165" t="e">
        <f t="shared" si="673"/>
        <v>#N/A</v>
      </c>
      <c r="OY102" s="165" t="e">
        <f t="shared" si="674"/>
        <v>#N/A</v>
      </c>
      <c r="OZ102" s="165" t="e">
        <f t="shared" si="675"/>
        <v>#N/A</v>
      </c>
      <c r="PA102" s="165" t="e">
        <f t="shared" si="676"/>
        <v>#N/A</v>
      </c>
      <c r="PB102" s="165" t="e">
        <f t="shared" si="677"/>
        <v>#N/A</v>
      </c>
      <c r="PC102" s="165" t="e">
        <f t="shared" si="678"/>
        <v>#N/A</v>
      </c>
      <c r="PD102" s="165" t="e">
        <f t="shared" si="679"/>
        <v>#N/A</v>
      </c>
      <c r="PE102" s="165" t="e">
        <f t="shared" si="680"/>
        <v>#N/A</v>
      </c>
      <c r="PF102" s="165" t="e">
        <f t="shared" si="681"/>
        <v>#N/A</v>
      </c>
      <c r="PG102" s="165" t="e">
        <f t="shared" si="682"/>
        <v>#N/A</v>
      </c>
      <c r="PH102" s="165" t="e">
        <f t="shared" si="683"/>
        <v>#N/A</v>
      </c>
    </row>
    <row r="103" spans="1:424" hidden="1" x14ac:dyDescent="0.45">
      <c r="A103" s="4">
        <v>100</v>
      </c>
      <c r="B103" s="92" t="str">
        <f t="shared" si="684"/>
        <v/>
      </c>
      <c r="C103" s="91"/>
      <c r="D103" s="92" t="str">
        <f t="shared" si="685"/>
        <v/>
      </c>
      <c r="E103" s="120" t="str">
        <f t="shared" si="480"/>
        <v/>
      </c>
      <c r="F103" s="120" t="str">
        <f t="shared" si="481"/>
        <v/>
      </c>
      <c r="G103" s="71" t="str">
        <f t="shared" si="686"/>
        <v/>
      </c>
      <c r="H103" s="23"/>
      <c r="I103" s="55"/>
      <c r="J103" s="298"/>
      <c r="K103" s="72" t="str">
        <f>IF(AND(B103&gt;0,C103&gt;0,D103&gt;0),IF(ISBLANK(J103),IF(ISBLANK(H103),"",(D103-B103)*VLOOKUP(H103,VLookups!$A$4:$B$13,2,FALSE)),J103),"")</f>
        <v/>
      </c>
      <c r="L103" s="73" t="str">
        <f t="shared" si="724"/>
        <v/>
      </c>
      <c r="M103" s="91"/>
      <c r="N103" s="265" t="str">
        <f>IF(AND(M103&gt;0,C103&gt;0,NOT(K103="")),ABS(VLOOKUP($M$1,VLookups!$A$43:$B$44,2,FALSE)-_xlfn.NORM.DIST(M103,G103,K103,TRUE)),"")</f>
        <v/>
      </c>
      <c r="O103" s="90" t="str">
        <f>IF(AND($B103&gt;0,$C103&gt;0,$D103&gt;0,NOT(ISBLANK($H103))),_xlfn.NORM.INV(ABS(VLOOKUP($M$1,VLookups!$A$43:$B$44,2,FALSE)-O$3),$G103,$K103),"")</f>
        <v/>
      </c>
      <c r="P103" s="89" t="str">
        <f>IF(AND($B103&gt;0,$C103&gt;0,$D103&gt;0,NOT(ISBLANK($H103))),_xlfn.NORM.INV(ABS(VLOOKUP($M$1,VLookups!$A$43:$B$44,2,FALSE)-P$3),$G103,$K103),"")</f>
        <v/>
      </c>
      <c r="Q103" s="90" t="str">
        <f>IF(AND($B103&gt;0,$C103&gt;0,$D103&gt;0,NOT(ISBLANK($H103))),_xlfn.NORM.INV(ABS(VLOOKUP($M$1,VLookups!$A$43:$B$44,2,FALSE)-Q$3),$G103,$K103),"")</f>
        <v/>
      </c>
      <c r="R103" s="89" t="str">
        <f>IF(AND($B103&gt;0,$C103&gt;0,$D103&gt;0,NOT(ISBLANK($H103))),_xlfn.NORM.INV(ABS(VLOOKUP($M$1,VLookups!$A$43:$B$44,2,FALSE)-R$3),$G103,$K103),"")</f>
        <v/>
      </c>
      <c r="S103" s="90" t="str">
        <f>IF(AND($B103&gt;0,$C103&gt;0,$D103&gt;0,NOT(ISBLANK($H103))),_xlfn.NORM.INV(ABS(VLOOKUP($M$1,VLookups!$A$43:$B$44,2,FALSE)-S$3),$G103,$K103),"")</f>
        <v/>
      </c>
      <c r="T103" s="89" t="str">
        <f>IF(AND($B103&gt;0,$C103&gt;0,$D103&gt;0,NOT(ISBLANK($H103))),_xlfn.NORM.INV(ABS(VLOOKUP($M$1,VLookups!$A$43:$B$44,2,FALSE)-T$3),$G103,$K103),"")</f>
        <v/>
      </c>
      <c r="U103" s="5"/>
      <c r="V103" s="164" t="str">
        <f t="shared" si="687"/>
        <v/>
      </c>
      <c r="W103" s="47" t="str">
        <f t="shared" si="688"/>
        <v/>
      </c>
      <c r="X103" s="47" t="str">
        <f t="shared" si="727"/>
        <v/>
      </c>
      <c r="Y103" s="47" t="str">
        <f t="shared" si="727"/>
        <v/>
      </c>
      <c r="Z103" s="47" t="str">
        <f t="shared" si="727"/>
        <v/>
      </c>
      <c r="AA103" s="47" t="str">
        <f t="shared" si="727"/>
        <v/>
      </c>
      <c r="AB103" s="47" t="str">
        <f t="shared" si="727"/>
        <v/>
      </c>
      <c r="AC103" s="47" t="str">
        <f t="shared" si="727"/>
        <v/>
      </c>
      <c r="AD103" s="47" t="str">
        <f t="shared" si="727"/>
        <v/>
      </c>
      <c r="AE103" s="47" t="str">
        <f t="shared" si="727"/>
        <v/>
      </c>
      <c r="AF103" s="47" t="str">
        <f t="shared" si="727"/>
        <v/>
      </c>
      <c r="AG103" s="47" t="str">
        <f t="shared" si="727"/>
        <v/>
      </c>
      <c r="AH103" s="47" t="str">
        <f t="shared" si="727"/>
        <v/>
      </c>
      <c r="AI103" s="47" t="str">
        <f t="shared" si="727"/>
        <v/>
      </c>
      <c r="AJ103" s="47" t="str">
        <f t="shared" si="727"/>
        <v/>
      </c>
      <c r="AK103" s="47" t="str">
        <f t="shared" si="727"/>
        <v/>
      </c>
      <c r="AL103" s="47" t="str">
        <f t="shared" si="727"/>
        <v/>
      </c>
      <c r="AM103" s="47" t="str">
        <f t="shared" si="727"/>
        <v/>
      </c>
      <c r="AN103" s="47" t="str">
        <f t="shared" si="727"/>
        <v/>
      </c>
      <c r="AO103" s="47" t="str">
        <f t="shared" si="727"/>
        <v/>
      </c>
      <c r="AP103" s="47" t="str">
        <f t="shared" si="727"/>
        <v/>
      </c>
      <c r="AQ103" s="47" t="str">
        <f t="shared" si="727"/>
        <v/>
      </c>
      <c r="AR103" s="47" t="str">
        <f t="shared" si="727"/>
        <v/>
      </c>
      <c r="AS103" s="47" t="str">
        <f t="shared" si="727"/>
        <v/>
      </c>
      <c r="AT103" s="47" t="str">
        <f t="shared" si="727"/>
        <v/>
      </c>
      <c r="AU103" s="47" t="str">
        <f t="shared" si="727"/>
        <v/>
      </c>
      <c r="AV103" s="47" t="str">
        <f t="shared" si="727"/>
        <v/>
      </c>
      <c r="AW103" s="47" t="str">
        <f t="shared" si="727"/>
        <v/>
      </c>
      <c r="AX103" s="47" t="str">
        <f t="shared" si="727"/>
        <v/>
      </c>
      <c r="AY103" s="47" t="str">
        <f t="shared" si="727"/>
        <v/>
      </c>
      <c r="AZ103" s="47" t="str">
        <f t="shared" si="727"/>
        <v/>
      </c>
      <c r="BA103" s="47" t="str">
        <f t="shared" si="727"/>
        <v/>
      </c>
      <c r="BB103" s="47" t="str">
        <f t="shared" si="727"/>
        <v/>
      </c>
      <c r="BC103" s="47" t="str">
        <f t="shared" si="727"/>
        <v/>
      </c>
      <c r="BD103" s="47" t="str">
        <f t="shared" si="727"/>
        <v/>
      </c>
      <c r="BE103" s="47" t="str">
        <f t="shared" si="727"/>
        <v/>
      </c>
      <c r="BF103" s="47" t="str">
        <f t="shared" si="727"/>
        <v/>
      </c>
      <c r="BG103" s="47" t="str">
        <f t="shared" si="727"/>
        <v/>
      </c>
      <c r="BH103" s="47" t="str">
        <f t="shared" si="727"/>
        <v/>
      </c>
      <c r="BI103" s="47" t="str">
        <f t="shared" si="727"/>
        <v/>
      </c>
      <c r="BJ103" s="47" t="str">
        <f t="shared" si="727"/>
        <v/>
      </c>
      <c r="BK103" s="47" t="str">
        <f t="shared" si="727"/>
        <v/>
      </c>
      <c r="BL103" s="47" t="str">
        <f t="shared" si="727"/>
        <v/>
      </c>
      <c r="BM103" s="47" t="str">
        <f t="shared" si="727"/>
        <v/>
      </c>
      <c r="BN103" s="47" t="str">
        <f t="shared" si="727"/>
        <v/>
      </c>
      <c r="BO103" s="47" t="str">
        <f t="shared" si="727"/>
        <v/>
      </c>
      <c r="BP103" s="47" t="str">
        <f t="shared" si="727"/>
        <v/>
      </c>
      <c r="BQ103" s="47" t="str">
        <f t="shared" si="727"/>
        <v/>
      </c>
      <c r="BR103" s="47" t="str">
        <f t="shared" si="727"/>
        <v/>
      </c>
      <c r="BS103" s="47" t="str">
        <f t="shared" si="727"/>
        <v/>
      </c>
      <c r="BT103" s="47" t="str">
        <f t="shared" si="727"/>
        <v/>
      </c>
      <c r="BU103" s="47" t="str">
        <f t="shared" si="727"/>
        <v/>
      </c>
      <c r="BV103" s="47" t="str">
        <f t="shared" si="727"/>
        <v/>
      </c>
      <c r="BW103" s="47" t="str">
        <f t="shared" si="727"/>
        <v/>
      </c>
      <c r="BX103" s="47" t="str">
        <f t="shared" si="727"/>
        <v/>
      </c>
      <c r="BY103" s="47" t="str">
        <f t="shared" si="727"/>
        <v/>
      </c>
      <c r="BZ103" s="47" t="str">
        <f t="shared" si="727"/>
        <v/>
      </c>
      <c r="CA103" s="47" t="str">
        <f t="shared" si="727"/>
        <v/>
      </c>
      <c r="CB103" s="47" t="str">
        <f t="shared" si="727"/>
        <v/>
      </c>
      <c r="CC103" s="47" t="str">
        <f t="shared" si="727"/>
        <v/>
      </c>
      <c r="CD103" s="47" t="str">
        <f t="shared" si="727"/>
        <v/>
      </c>
      <c r="CE103" s="47" t="str">
        <f t="shared" si="727"/>
        <v/>
      </c>
      <c r="CF103" s="47" t="str">
        <f t="shared" si="727"/>
        <v/>
      </c>
      <c r="CG103" s="47" t="str">
        <f t="shared" si="727"/>
        <v/>
      </c>
      <c r="CH103" s="47" t="str">
        <f t="shared" si="727"/>
        <v/>
      </c>
      <c r="CI103" s="47" t="str">
        <f t="shared" si="727"/>
        <v/>
      </c>
      <c r="CJ103" s="47" t="str">
        <f t="shared" si="725"/>
        <v/>
      </c>
      <c r="CK103" s="47" t="str">
        <f t="shared" si="725"/>
        <v/>
      </c>
      <c r="CL103" s="47" t="str">
        <f t="shared" si="725"/>
        <v/>
      </c>
      <c r="CM103" s="47" t="str">
        <f t="shared" si="725"/>
        <v/>
      </c>
      <c r="CN103" s="47" t="str">
        <f t="shared" si="725"/>
        <v/>
      </c>
      <c r="CO103" s="47" t="str">
        <f t="shared" si="725"/>
        <v/>
      </c>
      <c r="CP103" s="47" t="str">
        <f t="shared" si="725"/>
        <v/>
      </c>
      <c r="CQ103" s="47" t="str">
        <f t="shared" si="725"/>
        <v/>
      </c>
      <c r="CR103" s="47" t="str">
        <f t="shared" si="725"/>
        <v/>
      </c>
      <c r="CS103" s="47" t="str">
        <f t="shared" si="725"/>
        <v/>
      </c>
      <c r="CT103" s="47" t="str">
        <f t="shared" si="725"/>
        <v/>
      </c>
      <c r="CU103" s="47" t="str">
        <f t="shared" si="725"/>
        <v/>
      </c>
      <c r="CV103" s="47" t="str">
        <f t="shared" si="725"/>
        <v/>
      </c>
      <c r="CW103" s="47" t="str">
        <f t="shared" si="725"/>
        <v/>
      </c>
      <c r="CX103" s="47" t="str">
        <f t="shared" si="725"/>
        <v/>
      </c>
      <c r="CY103" s="47" t="str">
        <f t="shared" si="725"/>
        <v/>
      </c>
      <c r="CZ103" s="47" t="str">
        <f t="shared" si="725"/>
        <v/>
      </c>
      <c r="DA103" s="47" t="str">
        <f t="shared" si="725"/>
        <v/>
      </c>
      <c r="DB103" s="47" t="str">
        <f t="shared" si="725"/>
        <v/>
      </c>
      <c r="DC103" s="47" t="str">
        <f t="shared" si="725"/>
        <v/>
      </c>
      <c r="DD103" s="47" t="str">
        <f t="shared" si="725"/>
        <v/>
      </c>
      <c r="DE103" s="47" t="str">
        <f t="shared" si="725"/>
        <v/>
      </c>
      <c r="DF103" s="47" t="str">
        <f t="shared" si="725"/>
        <v/>
      </c>
      <c r="DG103" s="47" t="str">
        <f t="shared" si="725"/>
        <v/>
      </c>
      <c r="DH103" s="47" t="str">
        <f t="shared" si="725"/>
        <v/>
      </c>
      <c r="DI103" s="47" t="str">
        <f t="shared" si="725"/>
        <v/>
      </c>
      <c r="DJ103" s="47" t="str">
        <f t="shared" si="725"/>
        <v/>
      </c>
      <c r="DK103" s="47" t="str">
        <f t="shared" si="725"/>
        <v/>
      </c>
      <c r="DL103" s="47" t="str">
        <f t="shared" si="725"/>
        <v/>
      </c>
      <c r="DM103" s="47" t="str">
        <f t="shared" si="725"/>
        <v/>
      </c>
      <c r="DN103" s="47" t="str">
        <f t="shared" si="725"/>
        <v/>
      </c>
      <c r="DO103" s="47" t="str">
        <f t="shared" si="725"/>
        <v/>
      </c>
      <c r="DP103" s="47" t="str">
        <f t="shared" si="725"/>
        <v/>
      </c>
      <c r="DQ103" s="47" t="str">
        <f t="shared" si="725"/>
        <v/>
      </c>
      <c r="DR103" s="47" t="str">
        <f t="shared" si="725"/>
        <v/>
      </c>
      <c r="DS103" s="179" t="str">
        <f t="shared" si="690"/>
        <v/>
      </c>
      <c r="DT103" s="47" t="str">
        <f t="shared" si="691"/>
        <v/>
      </c>
      <c r="DU103" s="47" t="str">
        <f t="shared" si="728"/>
        <v/>
      </c>
      <c r="DV103" s="47" t="str">
        <f t="shared" si="728"/>
        <v/>
      </c>
      <c r="DW103" s="47" t="str">
        <f t="shared" si="728"/>
        <v/>
      </c>
      <c r="DX103" s="47" t="str">
        <f t="shared" si="728"/>
        <v/>
      </c>
      <c r="DY103" s="47" t="str">
        <f t="shared" si="728"/>
        <v/>
      </c>
      <c r="DZ103" s="47" t="str">
        <f t="shared" si="728"/>
        <v/>
      </c>
      <c r="EA103" s="47" t="str">
        <f t="shared" si="728"/>
        <v/>
      </c>
      <c r="EB103" s="47" t="str">
        <f t="shared" si="728"/>
        <v/>
      </c>
      <c r="EC103" s="47" t="str">
        <f t="shared" si="728"/>
        <v/>
      </c>
      <c r="ED103" s="47" t="str">
        <f t="shared" si="728"/>
        <v/>
      </c>
      <c r="EE103" s="47" t="str">
        <f t="shared" si="728"/>
        <v/>
      </c>
      <c r="EF103" s="47" t="str">
        <f t="shared" si="728"/>
        <v/>
      </c>
      <c r="EG103" s="47" t="str">
        <f t="shared" si="728"/>
        <v/>
      </c>
      <c r="EH103" s="47" t="str">
        <f t="shared" si="728"/>
        <v/>
      </c>
      <c r="EI103" s="47" t="str">
        <f t="shared" si="728"/>
        <v/>
      </c>
      <c r="EJ103" s="47" t="str">
        <f t="shared" si="728"/>
        <v/>
      </c>
      <c r="EK103" s="47" t="str">
        <f t="shared" si="728"/>
        <v/>
      </c>
      <c r="EL103" s="47" t="str">
        <f t="shared" si="728"/>
        <v/>
      </c>
      <c r="EM103" s="47" t="str">
        <f t="shared" si="728"/>
        <v/>
      </c>
      <c r="EN103" s="47" t="str">
        <f t="shared" si="728"/>
        <v/>
      </c>
      <c r="EO103" s="47" t="str">
        <f t="shared" si="728"/>
        <v/>
      </c>
      <c r="EP103" s="47" t="str">
        <f t="shared" si="728"/>
        <v/>
      </c>
      <c r="EQ103" s="47" t="str">
        <f t="shared" si="728"/>
        <v/>
      </c>
      <c r="ER103" s="47" t="str">
        <f t="shared" si="728"/>
        <v/>
      </c>
      <c r="ES103" s="47" t="str">
        <f t="shared" si="728"/>
        <v/>
      </c>
      <c r="ET103" s="47" t="str">
        <f t="shared" si="728"/>
        <v/>
      </c>
      <c r="EU103" s="47" t="str">
        <f t="shared" si="728"/>
        <v/>
      </c>
      <c r="EV103" s="47" t="str">
        <f t="shared" si="728"/>
        <v/>
      </c>
      <c r="EW103" s="47" t="str">
        <f t="shared" si="728"/>
        <v/>
      </c>
      <c r="EX103" s="47" t="str">
        <f t="shared" si="728"/>
        <v/>
      </c>
      <c r="EY103" s="47" t="str">
        <f t="shared" si="728"/>
        <v/>
      </c>
      <c r="EZ103" s="47" t="str">
        <f t="shared" si="728"/>
        <v/>
      </c>
      <c r="FA103" s="47" t="str">
        <f t="shared" si="728"/>
        <v/>
      </c>
      <c r="FB103" s="47" t="str">
        <f t="shared" si="728"/>
        <v/>
      </c>
      <c r="FC103" s="47" t="str">
        <f t="shared" si="728"/>
        <v/>
      </c>
      <c r="FD103" s="47" t="str">
        <f t="shared" si="728"/>
        <v/>
      </c>
      <c r="FE103" s="47" t="str">
        <f t="shared" si="728"/>
        <v/>
      </c>
      <c r="FF103" s="47" t="str">
        <f t="shared" si="728"/>
        <v/>
      </c>
      <c r="FG103" s="47" t="str">
        <f t="shared" si="728"/>
        <v/>
      </c>
      <c r="FH103" s="47" t="str">
        <f t="shared" si="728"/>
        <v/>
      </c>
      <c r="FI103" s="47" t="str">
        <f t="shared" si="728"/>
        <v/>
      </c>
      <c r="FJ103" s="47" t="str">
        <f t="shared" si="728"/>
        <v/>
      </c>
      <c r="FK103" s="47" t="str">
        <f t="shared" si="728"/>
        <v/>
      </c>
      <c r="FL103" s="47" t="str">
        <f t="shared" si="728"/>
        <v/>
      </c>
      <c r="FM103" s="47" t="str">
        <f t="shared" si="728"/>
        <v/>
      </c>
      <c r="FN103" s="47" t="str">
        <f t="shared" si="728"/>
        <v/>
      </c>
      <c r="FO103" s="47" t="str">
        <f t="shared" si="728"/>
        <v/>
      </c>
      <c r="FP103" s="47" t="str">
        <f t="shared" si="728"/>
        <v/>
      </c>
      <c r="FQ103" s="47" t="str">
        <f t="shared" si="728"/>
        <v/>
      </c>
      <c r="FR103" s="47" t="str">
        <f t="shared" si="728"/>
        <v/>
      </c>
      <c r="FS103" s="47" t="str">
        <f t="shared" si="728"/>
        <v/>
      </c>
      <c r="FT103" s="47" t="str">
        <f t="shared" si="728"/>
        <v/>
      </c>
      <c r="FU103" s="47" t="str">
        <f t="shared" si="728"/>
        <v/>
      </c>
      <c r="FV103" s="47" t="str">
        <f t="shared" si="728"/>
        <v/>
      </c>
      <c r="FW103" s="47" t="str">
        <f t="shared" si="728"/>
        <v/>
      </c>
      <c r="FX103" s="47" t="str">
        <f t="shared" si="728"/>
        <v/>
      </c>
      <c r="FY103" s="47" t="str">
        <f t="shared" si="728"/>
        <v/>
      </c>
      <c r="FZ103" s="47" t="str">
        <f t="shared" si="728"/>
        <v/>
      </c>
      <c r="GA103" s="47" t="str">
        <f t="shared" si="728"/>
        <v/>
      </c>
      <c r="GB103" s="47" t="str">
        <f t="shared" si="728"/>
        <v/>
      </c>
      <c r="GC103" s="47" t="str">
        <f t="shared" si="728"/>
        <v/>
      </c>
      <c r="GD103" s="47" t="str">
        <f t="shared" si="728"/>
        <v/>
      </c>
      <c r="GE103" s="47" t="str">
        <f t="shared" si="728"/>
        <v/>
      </c>
      <c r="GF103" s="47" t="str">
        <f t="shared" si="728"/>
        <v/>
      </c>
      <c r="GG103" s="47" t="str">
        <f t="shared" si="726"/>
        <v/>
      </c>
      <c r="GH103" s="47" t="str">
        <f t="shared" si="726"/>
        <v/>
      </c>
      <c r="GI103" s="47" t="str">
        <f t="shared" si="726"/>
        <v/>
      </c>
      <c r="GJ103" s="47" t="str">
        <f t="shared" si="726"/>
        <v/>
      </c>
      <c r="GK103" s="47" t="str">
        <f t="shared" si="726"/>
        <v/>
      </c>
      <c r="GL103" s="47" t="str">
        <f t="shared" si="726"/>
        <v/>
      </c>
      <c r="GM103" s="47" t="str">
        <f t="shared" si="726"/>
        <v/>
      </c>
      <c r="GN103" s="47" t="str">
        <f t="shared" si="726"/>
        <v/>
      </c>
      <c r="GO103" s="47" t="str">
        <f t="shared" si="726"/>
        <v/>
      </c>
      <c r="GP103" s="47" t="str">
        <f t="shared" si="726"/>
        <v/>
      </c>
      <c r="GQ103" s="47" t="str">
        <f t="shared" si="726"/>
        <v/>
      </c>
      <c r="GR103" s="47" t="str">
        <f t="shared" si="726"/>
        <v/>
      </c>
      <c r="GS103" s="47" t="str">
        <f t="shared" si="726"/>
        <v/>
      </c>
      <c r="GT103" s="47" t="str">
        <f t="shared" si="726"/>
        <v/>
      </c>
      <c r="GU103" s="47" t="str">
        <f t="shared" si="726"/>
        <v/>
      </c>
      <c r="GV103" s="47" t="str">
        <f t="shared" si="726"/>
        <v/>
      </c>
      <c r="GW103" s="47" t="str">
        <f t="shared" si="726"/>
        <v/>
      </c>
      <c r="GX103" s="47" t="str">
        <f t="shared" si="726"/>
        <v/>
      </c>
      <c r="GY103" s="47" t="str">
        <f t="shared" si="726"/>
        <v/>
      </c>
      <c r="GZ103" s="47" t="str">
        <f t="shared" si="726"/>
        <v/>
      </c>
      <c r="HA103" s="47" t="str">
        <f t="shared" si="726"/>
        <v/>
      </c>
      <c r="HB103" s="47" t="str">
        <f t="shared" si="726"/>
        <v/>
      </c>
      <c r="HC103" s="47" t="str">
        <f t="shared" si="726"/>
        <v/>
      </c>
      <c r="HD103" s="47" t="str">
        <f t="shared" si="726"/>
        <v/>
      </c>
      <c r="HE103" s="47" t="str">
        <f t="shared" si="726"/>
        <v/>
      </c>
      <c r="HF103" s="47" t="str">
        <f t="shared" si="726"/>
        <v/>
      </c>
      <c r="HG103" s="47" t="str">
        <f t="shared" si="726"/>
        <v/>
      </c>
      <c r="HH103" s="47" t="str">
        <f t="shared" si="726"/>
        <v/>
      </c>
      <c r="HI103" s="47" t="str">
        <f t="shared" si="726"/>
        <v/>
      </c>
      <c r="HJ103" s="47" t="str">
        <f t="shared" si="726"/>
        <v/>
      </c>
      <c r="HK103" s="47" t="str">
        <f t="shared" si="726"/>
        <v/>
      </c>
      <c r="HL103" s="47" t="str">
        <f t="shared" si="726"/>
        <v/>
      </c>
      <c r="HM103" s="47" t="str">
        <f t="shared" si="726"/>
        <v/>
      </c>
      <c r="HN103" s="47" t="str">
        <f t="shared" si="726"/>
        <v/>
      </c>
      <c r="HO103" s="47" t="str">
        <f t="shared" si="726"/>
        <v/>
      </c>
      <c r="HP103" s="165" t="e">
        <f t="shared" si="483"/>
        <v>#N/A</v>
      </c>
      <c r="HQ103" s="165" t="e">
        <f t="shared" si="484"/>
        <v>#N/A</v>
      </c>
      <c r="HR103" s="165" t="e">
        <f t="shared" si="485"/>
        <v>#N/A</v>
      </c>
      <c r="HS103" s="165" t="e">
        <f t="shared" si="486"/>
        <v>#N/A</v>
      </c>
      <c r="HT103" s="165" t="e">
        <f t="shared" si="487"/>
        <v>#N/A</v>
      </c>
      <c r="HU103" s="165" t="e">
        <f t="shared" si="488"/>
        <v>#N/A</v>
      </c>
      <c r="HV103" s="165" t="e">
        <f t="shared" si="489"/>
        <v>#N/A</v>
      </c>
      <c r="HW103" s="165" t="e">
        <f t="shared" si="490"/>
        <v>#N/A</v>
      </c>
      <c r="HX103" s="165" t="e">
        <f t="shared" si="491"/>
        <v>#N/A</v>
      </c>
      <c r="HY103" s="165" t="e">
        <f t="shared" si="492"/>
        <v>#N/A</v>
      </c>
      <c r="HZ103" s="165" t="e">
        <f t="shared" si="493"/>
        <v>#N/A</v>
      </c>
      <c r="IA103" s="165" t="e">
        <f t="shared" si="494"/>
        <v>#N/A</v>
      </c>
      <c r="IB103" s="165" t="e">
        <f t="shared" si="495"/>
        <v>#N/A</v>
      </c>
      <c r="IC103" s="165" t="e">
        <f t="shared" si="496"/>
        <v>#N/A</v>
      </c>
      <c r="ID103" s="165" t="e">
        <f t="shared" si="497"/>
        <v>#N/A</v>
      </c>
      <c r="IE103" s="165" t="e">
        <f t="shared" si="498"/>
        <v>#N/A</v>
      </c>
      <c r="IF103" s="165" t="e">
        <f t="shared" si="499"/>
        <v>#N/A</v>
      </c>
      <c r="IG103" s="165" t="e">
        <f t="shared" si="500"/>
        <v>#N/A</v>
      </c>
      <c r="IH103" s="165" t="e">
        <f t="shared" si="501"/>
        <v>#N/A</v>
      </c>
      <c r="II103" s="165" t="e">
        <f t="shared" si="502"/>
        <v>#N/A</v>
      </c>
      <c r="IJ103" s="165" t="e">
        <f t="shared" si="503"/>
        <v>#N/A</v>
      </c>
      <c r="IK103" s="165" t="e">
        <f t="shared" si="504"/>
        <v>#N/A</v>
      </c>
      <c r="IL103" s="165" t="e">
        <f t="shared" si="505"/>
        <v>#N/A</v>
      </c>
      <c r="IM103" s="165" t="e">
        <f t="shared" si="506"/>
        <v>#N/A</v>
      </c>
      <c r="IN103" s="165" t="e">
        <f t="shared" si="507"/>
        <v>#N/A</v>
      </c>
      <c r="IO103" s="165" t="e">
        <f t="shared" si="508"/>
        <v>#N/A</v>
      </c>
      <c r="IP103" s="165" t="e">
        <f t="shared" si="509"/>
        <v>#N/A</v>
      </c>
      <c r="IQ103" s="165" t="e">
        <f t="shared" si="510"/>
        <v>#N/A</v>
      </c>
      <c r="IR103" s="165" t="e">
        <f t="shared" si="511"/>
        <v>#N/A</v>
      </c>
      <c r="IS103" s="165" t="e">
        <f t="shared" si="512"/>
        <v>#N/A</v>
      </c>
      <c r="IT103" s="165" t="e">
        <f t="shared" si="513"/>
        <v>#N/A</v>
      </c>
      <c r="IU103" s="165" t="e">
        <f t="shared" si="514"/>
        <v>#N/A</v>
      </c>
      <c r="IV103" s="165" t="e">
        <f t="shared" si="515"/>
        <v>#N/A</v>
      </c>
      <c r="IW103" s="165" t="e">
        <f t="shared" si="516"/>
        <v>#N/A</v>
      </c>
      <c r="IX103" s="165" t="e">
        <f t="shared" si="517"/>
        <v>#N/A</v>
      </c>
      <c r="IY103" s="165" t="e">
        <f t="shared" si="518"/>
        <v>#N/A</v>
      </c>
      <c r="IZ103" s="165" t="e">
        <f t="shared" si="519"/>
        <v>#N/A</v>
      </c>
      <c r="JA103" s="165" t="e">
        <f t="shared" si="520"/>
        <v>#N/A</v>
      </c>
      <c r="JB103" s="165" t="e">
        <f t="shared" si="521"/>
        <v>#N/A</v>
      </c>
      <c r="JC103" s="165" t="e">
        <f t="shared" si="522"/>
        <v>#N/A</v>
      </c>
      <c r="JD103" s="165" t="e">
        <f t="shared" si="523"/>
        <v>#N/A</v>
      </c>
      <c r="JE103" s="165" t="e">
        <f t="shared" si="524"/>
        <v>#N/A</v>
      </c>
      <c r="JF103" s="165" t="e">
        <f t="shared" si="525"/>
        <v>#N/A</v>
      </c>
      <c r="JG103" s="165" t="e">
        <f t="shared" si="526"/>
        <v>#N/A</v>
      </c>
      <c r="JH103" s="165" t="e">
        <f t="shared" si="527"/>
        <v>#N/A</v>
      </c>
      <c r="JI103" s="165" t="e">
        <f t="shared" si="528"/>
        <v>#N/A</v>
      </c>
      <c r="JJ103" s="165" t="e">
        <f t="shared" si="529"/>
        <v>#N/A</v>
      </c>
      <c r="JK103" s="165" t="e">
        <f t="shared" si="530"/>
        <v>#N/A</v>
      </c>
      <c r="JL103" s="165" t="e">
        <f t="shared" si="531"/>
        <v>#N/A</v>
      </c>
      <c r="JM103" s="165" t="e">
        <f t="shared" si="532"/>
        <v>#N/A</v>
      </c>
      <c r="JN103" s="165" t="e">
        <f t="shared" si="533"/>
        <v>#N/A</v>
      </c>
      <c r="JO103" s="165" t="e">
        <f t="shared" si="534"/>
        <v>#N/A</v>
      </c>
      <c r="JP103" s="165" t="e">
        <f t="shared" si="535"/>
        <v>#N/A</v>
      </c>
      <c r="JQ103" s="165" t="e">
        <f t="shared" si="536"/>
        <v>#N/A</v>
      </c>
      <c r="JR103" s="165" t="e">
        <f t="shared" si="537"/>
        <v>#N/A</v>
      </c>
      <c r="JS103" s="165" t="e">
        <f t="shared" si="538"/>
        <v>#N/A</v>
      </c>
      <c r="JT103" s="165" t="e">
        <f t="shared" si="539"/>
        <v>#N/A</v>
      </c>
      <c r="JU103" s="165" t="e">
        <f t="shared" si="540"/>
        <v>#N/A</v>
      </c>
      <c r="JV103" s="165" t="e">
        <f t="shared" si="541"/>
        <v>#N/A</v>
      </c>
      <c r="JW103" s="165" t="e">
        <f t="shared" si="542"/>
        <v>#N/A</v>
      </c>
      <c r="JX103" s="165" t="e">
        <f t="shared" si="543"/>
        <v>#N/A</v>
      </c>
      <c r="JY103" s="165" t="e">
        <f t="shared" si="544"/>
        <v>#N/A</v>
      </c>
      <c r="JZ103" s="165" t="e">
        <f t="shared" si="545"/>
        <v>#N/A</v>
      </c>
      <c r="KA103" s="165" t="e">
        <f t="shared" si="546"/>
        <v>#N/A</v>
      </c>
      <c r="KB103" s="165" t="e">
        <f t="shared" si="547"/>
        <v>#N/A</v>
      </c>
      <c r="KC103" s="165" t="e">
        <f t="shared" si="548"/>
        <v>#N/A</v>
      </c>
      <c r="KD103" s="165" t="e">
        <f t="shared" si="549"/>
        <v>#N/A</v>
      </c>
      <c r="KE103" s="165" t="e">
        <f t="shared" si="550"/>
        <v>#N/A</v>
      </c>
      <c r="KF103" s="165" t="e">
        <f t="shared" si="551"/>
        <v>#N/A</v>
      </c>
      <c r="KG103" s="165" t="e">
        <f t="shared" si="552"/>
        <v>#N/A</v>
      </c>
      <c r="KH103" s="165" t="e">
        <f t="shared" si="553"/>
        <v>#N/A</v>
      </c>
      <c r="KI103" s="165" t="e">
        <f t="shared" si="554"/>
        <v>#N/A</v>
      </c>
      <c r="KJ103" s="165" t="e">
        <f t="shared" si="555"/>
        <v>#N/A</v>
      </c>
      <c r="KK103" s="165" t="e">
        <f t="shared" si="556"/>
        <v>#N/A</v>
      </c>
      <c r="KL103" s="165" t="e">
        <f t="shared" si="557"/>
        <v>#N/A</v>
      </c>
      <c r="KM103" s="165" t="e">
        <f t="shared" si="558"/>
        <v>#N/A</v>
      </c>
      <c r="KN103" s="165" t="e">
        <f t="shared" si="559"/>
        <v>#N/A</v>
      </c>
      <c r="KO103" s="165" t="e">
        <f t="shared" si="560"/>
        <v>#N/A</v>
      </c>
      <c r="KP103" s="165" t="e">
        <f t="shared" si="561"/>
        <v>#N/A</v>
      </c>
      <c r="KQ103" s="165" t="e">
        <f t="shared" si="562"/>
        <v>#N/A</v>
      </c>
      <c r="KR103" s="165" t="e">
        <f t="shared" si="563"/>
        <v>#N/A</v>
      </c>
      <c r="KS103" s="165" t="e">
        <f t="shared" si="564"/>
        <v>#N/A</v>
      </c>
      <c r="KT103" s="165" t="e">
        <f t="shared" si="565"/>
        <v>#N/A</v>
      </c>
      <c r="KU103" s="165" t="e">
        <f t="shared" si="566"/>
        <v>#N/A</v>
      </c>
      <c r="KV103" s="165" t="e">
        <f t="shared" si="567"/>
        <v>#N/A</v>
      </c>
      <c r="KW103" s="165" t="e">
        <f t="shared" si="568"/>
        <v>#N/A</v>
      </c>
      <c r="KX103" s="165" t="e">
        <f t="shared" si="569"/>
        <v>#N/A</v>
      </c>
      <c r="KY103" s="165" t="e">
        <f t="shared" si="570"/>
        <v>#N/A</v>
      </c>
      <c r="KZ103" s="165" t="e">
        <f t="shared" si="571"/>
        <v>#N/A</v>
      </c>
      <c r="LA103" s="165" t="e">
        <f t="shared" si="572"/>
        <v>#N/A</v>
      </c>
      <c r="LB103" s="165" t="e">
        <f t="shared" si="573"/>
        <v>#N/A</v>
      </c>
      <c r="LC103" s="165" t="e">
        <f t="shared" si="574"/>
        <v>#N/A</v>
      </c>
      <c r="LD103" s="165" t="e">
        <f t="shared" si="575"/>
        <v>#N/A</v>
      </c>
      <c r="LE103" s="165" t="e">
        <f t="shared" si="576"/>
        <v>#N/A</v>
      </c>
      <c r="LF103" s="165" t="e">
        <f t="shared" si="577"/>
        <v>#N/A</v>
      </c>
      <c r="LG103" s="165" t="e">
        <f t="shared" si="578"/>
        <v>#N/A</v>
      </c>
      <c r="LH103" s="165" t="e">
        <f t="shared" si="579"/>
        <v>#N/A</v>
      </c>
      <c r="LI103" s="165" t="e">
        <f t="shared" si="580"/>
        <v>#N/A</v>
      </c>
      <c r="LJ103" s="165" t="e">
        <f t="shared" si="581"/>
        <v>#N/A</v>
      </c>
      <c r="LK103" s="165" t="e">
        <f t="shared" si="582"/>
        <v>#N/A</v>
      </c>
      <c r="LL103" s="165" t="e">
        <f t="shared" si="583"/>
        <v>#N/A</v>
      </c>
      <c r="LM103" s="165" t="e">
        <f t="shared" si="584"/>
        <v>#N/A</v>
      </c>
      <c r="LN103" s="165" t="e">
        <f t="shared" si="585"/>
        <v>#N/A</v>
      </c>
      <c r="LO103" s="165" t="e">
        <f t="shared" si="586"/>
        <v>#N/A</v>
      </c>
      <c r="LP103" s="165" t="e">
        <f t="shared" si="587"/>
        <v>#N/A</v>
      </c>
      <c r="LQ103" s="165" t="e">
        <f t="shared" si="588"/>
        <v>#N/A</v>
      </c>
      <c r="LR103" s="165" t="e">
        <f t="shared" si="589"/>
        <v>#N/A</v>
      </c>
      <c r="LS103" s="165" t="e">
        <f t="shared" si="590"/>
        <v>#N/A</v>
      </c>
      <c r="LT103" s="165" t="e">
        <f t="shared" si="591"/>
        <v>#N/A</v>
      </c>
      <c r="LU103" s="165" t="e">
        <f t="shared" si="592"/>
        <v>#N/A</v>
      </c>
      <c r="LV103" s="165" t="e">
        <f t="shared" si="593"/>
        <v>#N/A</v>
      </c>
      <c r="LW103" s="165" t="e">
        <f t="shared" si="594"/>
        <v>#N/A</v>
      </c>
      <c r="LX103" s="165" t="e">
        <f t="shared" si="595"/>
        <v>#N/A</v>
      </c>
      <c r="LY103" s="165" t="e">
        <f t="shared" si="596"/>
        <v>#N/A</v>
      </c>
      <c r="LZ103" s="165" t="e">
        <f t="shared" si="597"/>
        <v>#N/A</v>
      </c>
      <c r="MA103" s="165" t="e">
        <f t="shared" si="598"/>
        <v>#N/A</v>
      </c>
      <c r="MB103" s="165" t="e">
        <f t="shared" si="599"/>
        <v>#N/A</v>
      </c>
      <c r="MC103" s="165" t="e">
        <f t="shared" si="600"/>
        <v>#N/A</v>
      </c>
      <c r="MD103" s="165" t="e">
        <f t="shared" si="601"/>
        <v>#N/A</v>
      </c>
      <c r="ME103" s="165" t="e">
        <f t="shared" si="602"/>
        <v>#N/A</v>
      </c>
      <c r="MF103" s="165" t="e">
        <f t="shared" si="603"/>
        <v>#N/A</v>
      </c>
      <c r="MG103" s="165" t="e">
        <f t="shared" si="604"/>
        <v>#N/A</v>
      </c>
      <c r="MH103" s="165" t="e">
        <f t="shared" si="605"/>
        <v>#N/A</v>
      </c>
      <c r="MI103" s="165" t="e">
        <f t="shared" si="606"/>
        <v>#N/A</v>
      </c>
      <c r="MJ103" s="165" t="e">
        <f t="shared" si="607"/>
        <v>#N/A</v>
      </c>
      <c r="MK103" s="165" t="e">
        <f t="shared" si="608"/>
        <v>#N/A</v>
      </c>
      <c r="ML103" s="165" t="e">
        <f t="shared" si="609"/>
        <v>#N/A</v>
      </c>
      <c r="MM103" s="165" t="e">
        <f t="shared" si="610"/>
        <v>#N/A</v>
      </c>
      <c r="MN103" s="165" t="e">
        <f t="shared" si="611"/>
        <v>#N/A</v>
      </c>
      <c r="MO103" s="165" t="e">
        <f t="shared" si="612"/>
        <v>#N/A</v>
      </c>
      <c r="MP103" s="165" t="e">
        <f t="shared" si="613"/>
        <v>#N/A</v>
      </c>
      <c r="MQ103" s="165" t="e">
        <f t="shared" si="614"/>
        <v>#N/A</v>
      </c>
      <c r="MR103" s="165" t="e">
        <f t="shared" si="615"/>
        <v>#N/A</v>
      </c>
      <c r="MS103" s="165" t="e">
        <f t="shared" si="616"/>
        <v>#N/A</v>
      </c>
      <c r="MT103" s="165" t="e">
        <f t="shared" si="617"/>
        <v>#N/A</v>
      </c>
      <c r="MU103" s="165" t="e">
        <f t="shared" si="618"/>
        <v>#N/A</v>
      </c>
      <c r="MV103" s="165" t="e">
        <f t="shared" si="619"/>
        <v>#N/A</v>
      </c>
      <c r="MW103" s="165" t="e">
        <f t="shared" si="620"/>
        <v>#N/A</v>
      </c>
      <c r="MX103" s="165" t="e">
        <f t="shared" si="621"/>
        <v>#N/A</v>
      </c>
      <c r="MY103" s="165" t="e">
        <f t="shared" si="622"/>
        <v>#N/A</v>
      </c>
      <c r="MZ103" s="165" t="e">
        <f t="shared" si="623"/>
        <v>#N/A</v>
      </c>
      <c r="NA103" s="165" t="e">
        <f t="shared" si="624"/>
        <v>#N/A</v>
      </c>
      <c r="NB103" s="165" t="e">
        <f t="shared" si="625"/>
        <v>#N/A</v>
      </c>
      <c r="NC103" s="165" t="e">
        <f t="shared" si="626"/>
        <v>#N/A</v>
      </c>
      <c r="ND103" s="165" t="e">
        <f t="shared" si="627"/>
        <v>#N/A</v>
      </c>
      <c r="NE103" s="165" t="e">
        <f t="shared" si="628"/>
        <v>#N/A</v>
      </c>
      <c r="NF103" s="165" t="e">
        <f t="shared" si="629"/>
        <v>#N/A</v>
      </c>
      <c r="NG103" s="165" t="e">
        <f t="shared" si="630"/>
        <v>#N/A</v>
      </c>
      <c r="NH103" s="165" t="e">
        <f t="shared" si="631"/>
        <v>#N/A</v>
      </c>
      <c r="NI103" s="165" t="e">
        <f t="shared" si="632"/>
        <v>#N/A</v>
      </c>
      <c r="NJ103" s="165" t="e">
        <f t="shared" si="633"/>
        <v>#N/A</v>
      </c>
      <c r="NK103" s="165" t="e">
        <f t="shared" si="634"/>
        <v>#N/A</v>
      </c>
      <c r="NL103" s="165" t="e">
        <f t="shared" si="635"/>
        <v>#N/A</v>
      </c>
      <c r="NM103" s="165" t="e">
        <f t="shared" si="636"/>
        <v>#N/A</v>
      </c>
      <c r="NN103" s="165" t="e">
        <f t="shared" si="637"/>
        <v>#N/A</v>
      </c>
      <c r="NO103" s="165" t="e">
        <f t="shared" si="638"/>
        <v>#N/A</v>
      </c>
      <c r="NP103" s="165" t="e">
        <f t="shared" si="639"/>
        <v>#N/A</v>
      </c>
      <c r="NQ103" s="165" t="e">
        <f t="shared" si="640"/>
        <v>#N/A</v>
      </c>
      <c r="NR103" s="165" t="e">
        <f t="shared" si="641"/>
        <v>#N/A</v>
      </c>
      <c r="NS103" s="165" t="e">
        <f t="shared" si="642"/>
        <v>#N/A</v>
      </c>
      <c r="NT103" s="165" t="e">
        <f t="shared" si="643"/>
        <v>#N/A</v>
      </c>
      <c r="NU103" s="165" t="e">
        <f t="shared" si="644"/>
        <v>#N/A</v>
      </c>
      <c r="NV103" s="165" t="e">
        <f t="shared" si="645"/>
        <v>#N/A</v>
      </c>
      <c r="NW103" s="165" t="e">
        <f t="shared" si="646"/>
        <v>#N/A</v>
      </c>
      <c r="NX103" s="165" t="e">
        <f t="shared" si="647"/>
        <v>#N/A</v>
      </c>
      <c r="NY103" s="165" t="e">
        <f t="shared" si="648"/>
        <v>#N/A</v>
      </c>
      <c r="NZ103" s="165" t="e">
        <f t="shared" si="649"/>
        <v>#N/A</v>
      </c>
      <c r="OA103" s="165" t="e">
        <f t="shared" si="650"/>
        <v>#N/A</v>
      </c>
      <c r="OB103" s="165" t="e">
        <f t="shared" si="651"/>
        <v>#N/A</v>
      </c>
      <c r="OC103" s="165" t="e">
        <f t="shared" si="652"/>
        <v>#N/A</v>
      </c>
      <c r="OD103" s="165" t="e">
        <f t="shared" si="653"/>
        <v>#N/A</v>
      </c>
      <c r="OE103" s="165" t="e">
        <f t="shared" si="654"/>
        <v>#N/A</v>
      </c>
      <c r="OF103" s="165" t="e">
        <f t="shared" si="655"/>
        <v>#N/A</v>
      </c>
      <c r="OG103" s="165" t="e">
        <f t="shared" si="656"/>
        <v>#N/A</v>
      </c>
      <c r="OH103" s="165" t="e">
        <f t="shared" si="657"/>
        <v>#N/A</v>
      </c>
      <c r="OI103" s="165" t="e">
        <f t="shared" si="658"/>
        <v>#N/A</v>
      </c>
      <c r="OJ103" s="165" t="e">
        <f t="shared" si="659"/>
        <v>#N/A</v>
      </c>
      <c r="OK103" s="165" t="e">
        <f t="shared" si="660"/>
        <v>#N/A</v>
      </c>
      <c r="OL103" s="165" t="e">
        <f t="shared" si="661"/>
        <v>#N/A</v>
      </c>
      <c r="OM103" s="165" t="e">
        <f t="shared" si="662"/>
        <v>#N/A</v>
      </c>
      <c r="ON103" s="165" t="e">
        <f t="shared" si="663"/>
        <v>#N/A</v>
      </c>
      <c r="OO103" s="165" t="e">
        <f t="shared" si="664"/>
        <v>#N/A</v>
      </c>
      <c r="OP103" s="165" t="e">
        <f t="shared" si="665"/>
        <v>#N/A</v>
      </c>
      <c r="OQ103" s="165" t="e">
        <f t="shared" si="666"/>
        <v>#N/A</v>
      </c>
      <c r="OR103" s="165" t="e">
        <f t="shared" si="667"/>
        <v>#N/A</v>
      </c>
      <c r="OS103" s="165" t="e">
        <f t="shared" si="668"/>
        <v>#N/A</v>
      </c>
      <c r="OT103" s="165" t="e">
        <f t="shared" si="669"/>
        <v>#N/A</v>
      </c>
      <c r="OU103" s="165" t="e">
        <f t="shared" si="670"/>
        <v>#N/A</v>
      </c>
      <c r="OV103" s="165" t="e">
        <f t="shared" si="671"/>
        <v>#N/A</v>
      </c>
      <c r="OW103" s="165" t="e">
        <f t="shared" si="672"/>
        <v>#N/A</v>
      </c>
      <c r="OX103" s="165" t="e">
        <f t="shared" si="673"/>
        <v>#N/A</v>
      </c>
      <c r="OY103" s="165" t="e">
        <f t="shared" si="674"/>
        <v>#N/A</v>
      </c>
      <c r="OZ103" s="165" t="e">
        <f t="shared" si="675"/>
        <v>#N/A</v>
      </c>
      <c r="PA103" s="165" t="e">
        <f t="shared" si="676"/>
        <v>#N/A</v>
      </c>
      <c r="PB103" s="165" t="e">
        <f t="shared" si="677"/>
        <v>#N/A</v>
      </c>
      <c r="PC103" s="165" t="e">
        <f t="shared" si="678"/>
        <v>#N/A</v>
      </c>
      <c r="PD103" s="165" t="e">
        <f t="shared" si="679"/>
        <v>#N/A</v>
      </c>
      <c r="PE103" s="165" t="e">
        <f t="shared" si="680"/>
        <v>#N/A</v>
      </c>
      <c r="PF103" s="165" t="e">
        <f t="shared" si="681"/>
        <v>#N/A</v>
      </c>
      <c r="PG103" s="165" t="e">
        <f t="shared" si="682"/>
        <v>#N/A</v>
      </c>
      <c r="PH103" s="165" t="e">
        <f t="shared" si="683"/>
        <v>#N/A</v>
      </c>
    </row>
    <row r="104" spans="1:424" x14ac:dyDescent="0.45">
      <c r="A104" s="2"/>
      <c r="B104" s="86">
        <f>SUM(B4:B103)</f>
        <v>600</v>
      </c>
      <c r="C104" s="86">
        <f>SUM(C4:C103)</f>
        <v>1200</v>
      </c>
      <c r="D104" s="86">
        <f>SUM(D4:D103)</f>
        <v>2400</v>
      </c>
      <c r="E104" s="34"/>
      <c r="F104" s="34"/>
      <c r="G104" s="86">
        <f>SUM(G4:G103)</f>
        <v>1300</v>
      </c>
      <c r="H104" s="347" t="s">
        <v>994</v>
      </c>
      <c r="I104" s="5"/>
      <c r="K104" s="87">
        <f>IF(K4="","",SQRT(L104))</f>
        <v>142.30249470757707</v>
      </c>
      <c r="L104" s="70">
        <f>IF(L4="","",SUM(L4:L103))</f>
        <v>20250</v>
      </c>
      <c r="M104" s="86">
        <f>IF(SUM(M4:M103)=0,"",SUM(M4:M103))</f>
        <v>1500</v>
      </c>
      <c r="N104" s="266">
        <f>IF(OR(K104="",M104=""),"",ABS(VLOOKUP($M$1,VLookups!$A$43:$B$44,2,FALSE)-_xlfn.NORM.DIST(M104,G104,K104,TRUE)))</f>
        <v>0.9200572473977392</v>
      </c>
      <c r="O104" s="88">
        <f>SUM(O4:O103)</f>
        <v>776.42671306806403</v>
      </c>
      <c r="P104" s="88">
        <f t="shared" ref="P104:T104" si="729">SUM(P4:P103)</f>
        <v>1823.5732869319359</v>
      </c>
      <c r="Q104" s="88">
        <f t="shared" si="729"/>
        <v>1723.4311369224306</v>
      </c>
      <c r="R104" s="88">
        <f t="shared" si="729"/>
        <v>1643.8413306656337</v>
      </c>
      <c r="S104" s="88">
        <f t="shared" si="729"/>
        <v>1575.5603637080278</v>
      </c>
      <c r="T104" s="88">
        <f t="shared" si="729"/>
        <v>1300</v>
      </c>
      <c r="U104" s="5"/>
      <c r="V104" s="355"/>
      <c r="W104" s="180">
        <f>IF(AND(B104&gt;0,C104&gt;0,D104&gt;0),G104-(3*K104),"")</f>
        <v>873.09251587726885</v>
      </c>
      <c r="X104" s="245">
        <f>IF(ISNONTEXT($W$104),W104+(($HO$104-$W$104)/200),"")</f>
        <v>877.36159071849613</v>
      </c>
      <c r="Y104" s="245">
        <f t="shared" ref="Y104:CJ104" si="730">IF(ISNONTEXT($W$104),X104+(($HO$104-$W$104)/200),"")</f>
        <v>881.63066555972341</v>
      </c>
      <c r="Z104" s="245">
        <f t="shared" si="730"/>
        <v>885.89974040095069</v>
      </c>
      <c r="AA104" s="245">
        <f t="shared" si="730"/>
        <v>890.16881524217797</v>
      </c>
      <c r="AB104" s="245">
        <f t="shared" si="730"/>
        <v>894.43789008340525</v>
      </c>
      <c r="AC104" s="245">
        <f t="shared" si="730"/>
        <v>898.70696492463253</v>
      </c>
      <c r="AD104" s="245">
        <f t="shared" si="730"/>
        <v>902.97603976585981</v>
      </c>
      <c r="AE104" s="245">
        <f t="shared" si="730"/>
        <v>907.24511460708709</v>
      </c>
      <c r="AF104" s="245">
        <f t="shared" si="730"/>
        <v>911.51418944831437</v>
      </c>
      <c r="AG104" s="245">
        <f t="shared" si="730"/>
        <v>915.78326428954165</v>
      </c>
      <c r="AH104" s="245">
        <f t="shared" si="730"/>
        <v>920.05233913076893</v>
      </c>
      <c r="AI104" s="245">
        <f t="shared" si="730"/>
        <v>924.32141397199621</v>
      </c>
      <c r="AJ104" s="245">
        <f t="shared" si="730"/>
        <v>928.59048881322349</v>
      </c>
      <c r="AK104" s="245">
        <f t="shared" si="730"/>
        <v>932.85956365445077</v>
      </c>
      <c r="AL104" s="245">
        <f t="shared" si="730"/>
        <v>937.12863849567805</v>
      </c>
      <c r="AM104" s="245">
        <f t="shared" si="730"/>
        <v>941.39771333690533</v>
      </c>
      <c r="AN104" s="245">
        <f t="shared" si="730"/>
        <v>945.66678817813261</v>
      </c>
      <c r="AO104" s="245">
        <f t="shared" si="730"/>
        <v>949.93586301935989</v>
      </c>
      <c r="AP104" s="245">
        <f t="shared" si="730"/>
        <v>954.20493786058717</v>
      </c>
      <c r="AQ104" s="245">
        <f t="shared" si="730"/>
        <v>958.47401270181444</v>
      </c>
      <c r="AR104" s="245">
        <f t="shared" si="730"/>
        <v>962.74308754304172</v>
      </c>
      <c r="AS104" s="245">
        <f t="shared" si="730"/>
        <v>967.012162384269</v>
      </c>
      <c r="AT104" s="245">
        <f t="shared" si="730"/>
        <v>971.28123722549628</v>
      </c>
      <c r="AU104" s="245">
        <f t="shared" si="730"/>
        <v>975.55031206672356</v>
      </c>
      <c r="AV104" s="245">
        <f t="shared" si="730"/>
        <v>979.81938690795084</v>
      </c>
      <c r="AW104" s="245">
        <f t="shared" si="730"/>
        <v>984.08846174917812</v>
      </c>
      <c r="AX104" s="245">
        <f t="shared" si="730"/>
        <v>988.3575365904054</v>
      </c>
      <c r="AY104" s="245">
        <f t="shared" si="730"/>
        <v>992.62661143163268</v>
      </c>
      <c r="AZ104" s="245">
        <f t="shared" si="730"/>
        <v>996.89568627285996</v>
      </c>
      <c r="BA104" s="245">
        <f t="shared" si="730"/>
        <v>1001.1647611140872</v>
      </c>
      <c r="BB104" s="245">
        <f t="shared" si="730"/>
        <v>1005.4338359553145</v>
      </c>
      <c r="BC104" s="245">
        <f t="shared" si="730"/>
        <v>1009.7029107965418</v>
      </c>
      <c r="BD104" s="245">
        <f t="shared" si="730"/>
        <v>1013.9719856377691</v>
      </c>
      <c r="BE104" s="245">
        <f t="shared" si="730"/>
        <v>1018.2410604789964</v>
      </c>
      <c r="BF104" s="245">
        <f t="shared" si="730"/>
        <v>1022.5101353202236</v>
      </c>
      <c r="BG104" s="245">
        <f t="shared" si="730"/>
        <v>1026.7792101614509</v>
      </c>
      <c r="BH104" s="245">
        <f t="shared" si="730"/>
        <v>1031.0482850026783</v>
      </c>
      <c r="BI104" s="245">
        <f t="shared" si="730"/>
        <v>1035.3173598439057</v>
      </c>
      <c r="BJ104" s="245">
        <f t="shared" si="730"/>
        <v>1039.5864346851331</v>
      </c>
      <c r="BK104" s="245">
        <f t="shared" si="730"/>
        <v>1043.8555095263605</v>
      </c>
      <c r="BL104" s="245">
        <f t="shared" si="730"/>
        <v>1048.1245843675879</v>
      </c>
      <c r="BM104" s="245">
        <f t="shared" si="730"/>
        <v>1052.3936592088153</v>
      </c>
      <c r="BN104" s="245">
        <f t="shared" si="730"/>
        <v>1056.6627340500427</v>
      </c>
      <c r="BO104" s="245">
        <f t="shared" si="730"/>
        <v>1060.9318088912701</v>
      </c>
      <c r="BP104" s="245">
        <f t="shared" si="730"/>
        <v>1065.2008837324975</v>
      </c>
      <c r="BQ104" s="245">
        <f t="shared" si="730"/>
        <v>1069.4699585737249</v>
      </c>
      <c r="BR104" s="245">
        <f t="shared" si="730"/>
        <v>1073.7390334149522</v>
      </c>
      <c r="BS104" s="245">
        <f t="shared" si="730"/>
        <v>1078.0081082561796</v>
      </c>
      <c r="BT104" s="245">
        <f t="shared" si="730"/>
        <v>1082.277183097407</v>
      </c>
      <c r="BU104" s="245">
        <f t="shared" si="730"/>
        <v>1086.5462579386344</v>
      </c>
      <c r="BV104" s="245">
        <f t="shared" si="730"/>
        <v>1090.8153327798618</v>
      </c>
      <c r="BW104" s="245">
        <f t="shared" si="730"/>
        <v>1095.0844076210892</v>
      </c>
      <c r="BX104" s="245">
        <f t="shared" si="730"/>
        <v>1099.3534824623166</v>
      </c>
      <c r="BY104" s="245">
        <f t="shared" si="730"/>
        <v>1103.622557303544</v>
      </c>
      <c r="BZ104" s="245">
        <f t="shared" si="730"/>
        <v>1107.8916321447714</v>
      </c>
      <c r="CA104" s="245">
        <f t="shared" si="730"/>
        <v>1112.1607069859988</v>
      </c>
      <c r="CB104" s="245">
        <f t="shared" si="730"/>
        <v>1116.4297818272262</v>
      </c>
      <c r="CC104" s="245">
        <f t="shared" si="730"/>
        <v>1120.6988566684536</v>
      </c>
      <c r="CD104" s="245">
        <f t="shared" si="730"/>
        <v>1124.967931509681</v>
      </c>
      <c r="CE104" s="245">
        <f t="shared" si="730"/>
        <v>1129.2370063509084</v>
      </c>
      <c r="CF104" s="245">
        <f t="shared" si="730"/>
        <v>1133.5060811921358</v>
      </c>
      <c r="CG104" s="245">
        <f t="shared" si="730"/>
        <v>1137.7751560333631</v>
      </c>
      <c r="CH104" s="245">
        <f t="shared" si="730"/>
        <v>1142.0442308745905</v>
      </c>
      <c r="CI104" s="245">
        <f t="shared" si="730"/>
        <v>1146.3133057158179</v>
      </c>
      <c r="CJ104" s="245">
        <f t="shared" si="730"/>
        <v>1150.5823805570453</v>
      </c>
      <c r="CK104" s="245">
        <f t="shared" ref="CK104:EV104" si="731">IF(ISNONTEXT($W$104),CJ104+(($HO$104-$W$104)/200),"")</f>
        <v>1154.8514553982727</v>
      </c>
      <c r="CL104" s="245">
        <f t="shared" si="731"/>
        <v>1159.1205302395001</v>
      </c>
      <c r="CM104" s="245">
        <f t="shared" si="731"/>
        <v>1163.3896050807275</v>
      </c>
      <c r="CN104" s="245">
        <f t="shared" si="731"/>
        <v>1167.6586799219549</v>
      </c>
      <c r="CO104" s="245">
        <f t="shared" si="731"/>
        <v>1171.9277547631823</v>
      </c>
      <c r="CP104" s="245">
        <f t="shared" si="731"/>
        <v>1176.1968296044097</v>
      </c>
      <c r="CQ104" s="245">
        <f t="shared" si="731"/>
        <v>1180.4659044456371</v>
      </c>
      <c r="CR104" s="245">
        <f t="shared" si="731"/>
        <v>1184.7349792868645</v>
      </c>
      <c r="CS104" s="245">
        <f t="shared" si="731"/>
        <v>1189.0040541280919</v>
      </c>
      <c r="CT104" s="245">
        <f t="shared" si="731"/>
        <v>1193.2731289693193</v>
      </c>
      <c r="CU104" s="245">
        <f t="shared" si="731"/>
        <v>1197.5422038105467</v>
      </c>
      <c r="CV104" s="245">
        <f t="shared" si="731"/>
        <v>1201.811278651774</v>
      </c>
      <c r="CW104" s="245">
        <f t="shared" si="731"/>
        <v>1206.0803534930014</v>
      </c>
      <c r="CX104" s="245">
        <f t="shared" si="731"/>
        <v>1210.3494283342288</v>
      </c>
      <c r="CY104" s="245">
        <f t="shared" si="731"/>
        <v>1214.6185031754562</v>
      </c>
      <c r="CZ104" s="245">
        <f t="shared" si="731"/>
        <v>1218.8875780166836</v>
      </c>
      <c r="DA104" s="245">
        <f t="shared" si="731"/>
        <v>1223.156652857911</v>
      </c>
      <c r="DB104" s="245">
        <f t="shared" si="731"/>
        <v>1227.4257276991384</v>
      </c>
      <c r="DC104" s="245">
        <f t="shared" si="731"/>
        <v>1231.6948025403658</v>
      </c>
      <c r="DD104" s="245">
        <f t="shared" si="731"/>
        <v>1235.9638773815932</v>
      </c>
      <c r="DE104" s="245">
        <f t="shared" si="731"/>
        <v>1240.2329522228206</v>
      </c>
      <c r="DF104" s="245">
        <f t="shared" si="731"/>
        <v>1244.502027064048</v>
      </c>
      <c r="DG104" s="245">
        <f t="shared" si="731"/>
        <v>1248.7711019052754</v>
      </c>
      <c r="DH104" s="245">
        <f t="shared" si="731"/>
        <v>1253.0401767465028</v>
      </c>
      <c r="DI104" s="245">
        <f t="shared" si="731"/>
        <v>1257.3092515877302</v>
      </c>
      <c r="DJ104" s="245">
        <f t="shared" si="731"/>
        <v>1261.5783264289576</v>
      </c>
      <c r="DK104" s="245">
        <f t="shared" si="731"/>
        <v>1265.8474012701849</v>
      </c>
      <c r="DL104" s="245">
        <f t="shared" si="731"/>
        <v>1270.1164761114123</v>
      </c>
      <c r="DM104" s="245">
        <f t="shared" si="731"/>
        <v>1274.3855509526397</v>
      </c>
      <c r="DN104" s="245">
        <f t="shared" si="731"/>
        <v>1278.6546257938671</v>
      </c>
      <c r="DO104" s="245">
        <f t="shared" si="731"/>
        <v>1282.9237006350945</v>
      </c>
      <c r="DP104" s="245">
        <f t="shared" si="731"/>
        <v>1287.1927754763219</v>
      </c>
      <c r="DQ104" s="245">
        <f t="shared" si="731"/>
        <v>1291.4618503175493</v>
      </c>
      <c r="DR104" s="245">
        <f t="shared" si="731"/>
        <v>1295.7309251587767</v>
      </c>
      <c r="DS104" s="245">
        <f t="shared" si="731"/>
        <v>1300.0000000000041</v>
      </c>
      <c r="DT104" s="245">
        <f t="shared" si="731"/>
        <v>1304.2690748412315</v>
      </c>
      <c r="DU104" s="245">
        <f t="shared" si="731"/>
        <v>1308.5381496824589</v>
      </c>
      <c r="DV104" s="245">
        <f t="shared" si="731"/>
        <v>1312.8072245236863</v>
      </c>
      <c r="DW104" s="245">
        <f t="shared" si="731"/>
        <v>1317.0762993649137</v>
      </c>
      <c r="DX104" s="245">
        <f t="shared" si="731"/>
        <v>1321.3453742061411</v>
      </c>
      <c r="DY104" s="245">
        <f t="shared" si="731"/>
        <v>1325.6144490473685</v>
      </c>
      <c r="DZ104" s="245">
        <f t="shared" si="731"/>
        <v>1329.8835238885958</v>
      </c>
      <c r="EA104" s="245">
        <f t="shared" si="731"/>
        <v>1334.1525987298232</v>
      </c>
      <c r="EB104" s="245">
        <f t="shared" si="731"/>
        <v>1338.4216735710506</v>
      </c>
      <c r="EC104" s="245">
        <f t="shared" si="731"/>
        <v>1342.690748412278</v>
      </c>
      <c r="ED104" s="245">
        <f t="shared" si="731"/>
        <v>1346.9598232535054</v>
      </c>
      <c r="EE104" s="245">
        <f t="shared" si="731"/>
        <v>1351.2288980947328</v>
      </c>
      <c r="EF104" s="245">
        <f t="shared" si="731"/>
        <v>1355.4979729359602</v>
      </c>
      <c r="EG104" s="245">
        <f t="shared" si="731"/>
        <v>1359.7670477771876</v>
      </c>
      <c r="EH104" s="245">
        <f t="shared" si="731"/>
        <v>1364.036122618415</v>
      </c>
      <c r="EI104" s="245">
        <f t="shared" si="731"/>
        <v>1368.3051974596424</v>
      </c>
      <c r="EJ104" s="245">
        <f t="shared" si="731"/>
        <v>1372.5742723008698</v>
      </c>
      <c r="EK104" s="245">
        <f t="shared" si="731"/>
        <v>1376.8433471420972</v>
      </c>
      <c r="EL104" s="245">
        <f t="shared" si="731"/>
        <v>1381.1124219833246</v>
      </c>
      <c r="EM104" s="245">
        <f t="shared" si="731"/>
        <v>1385.381496824552</v>
      </c>
      <c r="EN104" s="245">
        <f t="shared" si="731"/>
        <v>1389.6505716657794</v>
      </c>
      <c r="EO104" s="245">
        <f t="shared" si="731"/>
        <v>1393.9196465070067</v>
      </c>
      <c r="EP104" s="245">
        <f t="shared" si="731"/>
        <v>1398.1887213482341</v>
      </c>
      <c r="EQ104" s="245">
        <f t="shared" si="731"/>
        <v>1402.4577961894615</v>
      </c>
      <c r="ER104" s="245">
        <f t="shared" si="731"/>
        <v>1406.7268710306889</v>
      </c>
      <c r="ES104" s="245">
        <f t="shared" si="731"/>
        <v>1410.9959458719163</v>
      </c>
      <c r="ET104" s="245">
        <f t="shared" si="731"/>
        <v>1415.2650207131437</v>
      </c>
      <c r="EU104" s="245">
        <f t="shared" si="731"/>
        <v>1419.5340955543711</v>
      </c>
      <c r="EV104" s="245">
        <f t="shared" si="731"/>
        <v>1423.8031703955985</v>
      </c>
      <c r="EW104" s="245">
        <f t="shared" ref="EW104:HH104" si="732">IF(ISNONTEXT($W$104),EV104+(($HO$104-$W$104)/200),"")</f>
        <v>1428.0722452368259</v>
      </c>
      <c r="EX104" s="245">
        <f t="shared" si="732"/>
        <v>1432.3413200780533</v>
      </c>
      <c r="EY104" s="245">
        <f t="shared" si="732"/>
        <v>1436.6103949192807</v>
      </c>
      <c r="EZ104" s="245">
        <f t="shared" si="732"/>
        <v>1440.8794697605081</v>
      </c>
      <c r="FA104" s="245">
        <f t="shared" si="732"/>
        <v>1445.1485446017355</v>
      </c>
      <c r="FB104" s="245">
        <f t="shared" si="732"/>
        <v>1449.4176194429629</v>
      </c>
      <c r="FC104" s="245">
        <f t="shared" si="732"/>
        <v>1453.6866942841903</v>
      </c>
      <c r="FD104" s="245">
        <f t="shared" si="732"/>
        <v>1457.9557691254176</v>
      </c>
      <c r="FE104" s="245">
        <f t="shared" si="732"/>
        <v>1462.224843966645</v>
      </c>
      <c r="FF104" s="245">
        <f t="shared" si="732"/>
        <v>1466.4939188078724</v>
      </c>
      <c r="FG104" s="245">
        <f t="shared" si="732"/>
        <v>1470.7629936490998</v>
      </c>
      <c r="FH104" s="245">
        <f t="shared" si="732"/>
        <v>1475.0320684903272</v>
      </c>
      <c r="FI104" s="245">
        <f t="shared" si="732"/>
        <v>1479.3011433315546</v>
      </c>
      <c r="FJ104" s="245">
        <f t="shared" si="732"/>
        <v>1483.570218172782</v>
      </c>
      <c r="FK104" s="245">
        <f t="shared" si="732"/>
        <v>1487.8392930140094</v>
      </c>
      <c r="FL104" s="245">
        <f t="shared" si="732"/>
        <v>1492.1083678552368</v>
      </c>
      <c r="FM104" s="245">
        <f t="shared" si="732"/>
        <v>1496.3774426964642</v>
      </c>
      <c r="FN104" s="245">
        <f t="shared" si="732"/>
        <v>1500.6465175376916</v>
      </c>
      <c r="FO104" s="245">
        <f t="shared" si="732"/>
        <v>1504.915592378919</v>
      </c>
      <c r="FP104" s="245">
        <f t="shared" si="732"/>
        <v>1509.1846672201464</v>
      </c>
      <c r="FQ104" s="245">
        <f t="shared" si="732"/>
        <v>1513.4537420613738</v>
      </c>
      <c r="FR104" s="245">
        <f t="shared" si="732"/>
        <v>1517.7228169026012</v>
      </c>
      <c r="FS104" s="245">
        <f t="shared" si="732"/>
        <v>1521.9918917438285</v>
      </c>
      <c r="FT104" s="245">
        <f t="shared" si="732"/>
        <v>1526.2609665850559</v>
      </c>
      <c r="FU104" s="245">
        <f t="shared" si="732"/>
        <v>1530.5300414262833</v>
      </c>
      <c r="FV104" s="245">
        <f t="shared" si="732"/>
        <v>1534.7991162675107</v>
      </c>
      <c r="FW104" s="245">
        <f t="shared" si="732"/>
        <v>1539.0681911087381</v>
      </c>
      <c r="FX104" s="245">
        <f t="shared" si="732"/>
        <v>1543.3372659499655</v>
      </c>
      <c r="FY104" s="245">
        <f t="shared" si="732"/>
        <v>1547.6063407911929</v>
      </c>
      <c r="FZ104" s="245">
        <f t="shared" si="732"/>
        <v>1551.8754156324203</v>
      </c>
      <c r="GA104" s="245">
        <f t="shared" si="732"/>
        <v>1556.1444904736477</v>
      </c>
      <c r="GB104" s="245">
        <f t="shared" si="732"/>
        <v>1560.4135653148751</v>
      </c>
      <c r="GC104" s="245">
        <f t="shared" si="732"/>
        <v>1564.6826401561025</v>
      </c>
      <c r="GD104" s="245">
        <f t="shared" si="732"/>
        <v>1568.9517149973299</v>
      </c>
      <c r="GE104" s="245">
        <f t="shared" si="732"/>
        <v>1573.2207898385573</v>
      </c>
      <c r="GF104" s="245">
        <f t="shared" si="732"/>
        <v>1577.4898646797847</v>
      </c>
      <c r="GG104" s="245">
        <f t="shared" si="732"/>
        <v>1581.7589395210121</v>
      </c>
      <c r="GH104" s="245">
        <f t="shared" si="732"/>
        <v>1586.0280143622394</v>
      </c>
      <c r="GI104" s="245">
        <f t="shared" si="732"/>
        <v>1590.2970892034668</v>
      </c>
      <c r="GJ104" s="245">
        <f t="shared" si="732"/>
        <v>1594.5661640446942</v>
      </c>
      <c r="GK104" s="245">
        <f t="shared" si="732"/>
        <v>1598.8352388859216</v>
      </c>
      <c r="GL104" s="245">
        <f t="shared" si="732"/>
        <v>1603.104313727149</v>
      </c>
      <c r="GM104" s="245">
        <f t="shared" si="732"/>
        <v>1607.3733885683764</v>
      </c>
      <c r="GN104" s="245">
        <f t="shared" si="732"/>
        <v>1611.6424634096038</v>
      </c>
      <c r="GO104" s="245">
        <f t="shared" si="732"/>
        <v>1615.9115382508312</v>
      </c>
      <c r="GP104" s="245">
        <f t="shared" si="732"/>
        <v>1620.1806130920586</v>
      </c>
      <c r="GQ104" s="245">
        <f t="shared" si="732"/>
        <v>1624.449687933286</v>
      </c>
      <c r="GR104" s="245">
        <f t="shared" si="732"/>
        <v>1628.7187627745134</v>
      </c>
      <c r="GS104" s="245">
        <f t="shared" si="732"/>
        <v>1632.9878376157408</v>
      </c>
      <c r="GT104" s="245">
        <f t="shared" si="732"/>
        <v>1637.2569124569682</v>
      </c>
      <c r="GU104" s="245">
        <f t="shared" si="732"/>
        <v>1641.5259872981956</v>
      </c>
      <c r="GV104" s="245">
        <f t="shared" si="732"/>
        <v>1645.795062139423</v>
      </c>
      <c r="GW104" s="245">
        <f t="shared" si="732"/>
        <v>1650.0641369806503</v>
      </c>
      <c r="GX104" s="245">
        <f t="shared" si="732"/>
        <v>1654.3332118218777</v>
      </c>
      <c r="GY104" s="245">
        <f t="shared" si="732"/>
        <v>1658.6022866631051</v>
      </c>
      <c r="GZ104" s="245">
        <f t="shared" si="732"/>
        <v>1662.8713615043325</v>
      </c>
      <c r="HA104" s="245">
        <f t="shared" si="732"/>
        <v>1667.1404363455599</v>
      </c>
      <c r="HB104" s="245">
        <f t="shared" si="732"/>
        <v>1671.4095111867873</v>
      </c>
      <c r="HC104" s="245">
        <f t="shared" si="732"/>
        <v>1675.6785860280147</v>
      </c>
      <c r="HD104" s="245">
        <f t="shared" si="732"/>
        <v>1679.9476608692421</v>
      </c>
      <c r="HE104" s="245">
        <f t="shared" si="732"/>
        <v>1684.2167357104695</v>
      </c>
      <c r="HF104" s="245">
        <f t="shared" si="732"/>
        <v>1688.4858105516969</v>
      </c>
      <c r="HG104" s="245">
        <f t="shared" si="732"/>
        <v>1692.7548853929243</v>
      </c>
      <c r="HH104" s="245">
        <f t="shared" si="732"/>
        <v>1697.0239602341517</v>
      </c>
      <c r="HI104" s="245">
        <f t="shared" ref="HI104:HN104" si="733">IF(ISNONTEXT($W$104),HH104+(($HO$104-$W$104)/200),"")</f>
        <v>1701.2930350753791</v>
      </c>
      <c r="HJ104" s="245">
        <f t="shared" si="733"/>
        <v>1705.5621099166065</v>
      </c>
      <c r="HK104" s="245">
        <f t="shared" si="733"/>
        <v>1709.8311847578339</v>
      </c>
      <c r="HL104" s="245">
        <f t="shared" si="733"/>
        <v>1714.1002595990612</v>
      </c>
      <c r="HM104" s="245">
        <f t="shared" si="733"/>
        <v>1718.3693344402886</v>
      </c>
      <c r="HN104" s="245">
        <f t="shared" si="733"/>
        <v>1722.638409281516</v>
      </c>
      <c r="HO104" s="180">
        <f>IF(ISNONTEXT($V104),G104+(3*K104),"")</f>
        <v>1726.9074841227311</v>
      </c>
      <c r="HP104" s="165">
        <f>IF(ISNONTEXT($K104),_xlfn.NORM.DIST(W104,$G104,$K104,FALSE),NA())</f>
        <v>3.1143856058498431E-5</v>
      </c>
      <c r="HQ104" s="165">
        <f t="shared" si="484"/>
        <v>3.406147528150725E-5</v>
      </c>
      <c r="HR104" s="165">
        <f t="shared" si="485"/>
        <v>3.7218910857428628E-5</v>
      </c>
      <c r="HS104" s="165">
        <f t="shared" si="486"/>
        <v>4.0632449188971229E-5</v>
      </c>
      <c r="HT104" s="165">
        <f t="shared" si="487"/>
        <v>4.4319155537124345E-5</v>
      </c>
      <c r="HU104" s="165">
        <f t="shared" si="488"/>
        <v>4.8296881265062017E-5</v>
      </c>
      <c r="HV104" s="165">
        <f t="shared" si="489"/>
        <v>5.2584268049252252E-5</v>
      </c>
      <c r="HW104" s="165">
        <f t="shared" si="490"/>
        <v>5.7200748758992614E-5</v>
      </c>
      <c r="HX104" s="165">
        <f t="shared" si="491"/>
        <v>6.2166544700541684E-5</v>
      </c>
      <c r="HY104" s="165">
        <f t="shared" si="492"/>
        <v>6.7502658918797351E-5</v>
      </c>
      <c r="HZ104" s="165">
        <f t="shared" si="493"/>
        <v>7.3230865248265141E-5</v>
      </c>
      <c r="IA104" s="165">
        <f t="shared" si="494"/>
        <v>7.9373692806066111E-5</v>
      </c>
      <c r="IB104" s="165">
        <f t="shared" si="495"/>
        <v>8.5954405623126569E-5</v>
      </c>
      <c r="IC104" s="165">
        <f t="shared" si="496"/>
        <v>9.2996977115655831E-5</v>
      </c>
      <c r="ID104" s="165">
        <f t="shared" si="497"/>
        <v>1.005260591077178E-4</v>
      </c>
      <c r="IE104" s="165">
        <f t="shared" si="498"/>
        <v>1.0856694512729746E-4</v>
      </c>
      <c r="IF104" s="165">
        <f t="shared" si="499"/>
        <v>1.1714552771289759E-4</v>
      </c>
      <c r="IG104" s="165">
        <f t="shared" si="500"/>
        <v>1.2628824948549965E-4</v>
      </c>
      <c r="IH104" s="165">
        <f t="shared" si="501"/>
        <v>1.3602204776179614E-4</v>
      </c>
      <c r="II104" s="165">
        <f t="shared" si="502"/>
        <v>1.4637429250903298E-4</v>
      </c>
      <c r="IJ104" s="165">
        <f t="shared" si="503"/>
        <v>1.5737271746965541E-4</v>
      </c>
      <c r="IK104" s="165">
        <f t="shared" si="504"/>
        <v>1.6904534431525918E-4</v>
      </c>
      <c r="IL104" s="165">
        <f t="shared" si="505"/>
        <v>1.8142039972411504E-4</v>
      </c>
      <c r="IM104" s="165">
        <f t="shared" si="506"/>
        <v>1.9452622531474366E-4</v>
      </c>
      <c r="IN104" s="165">
        <f t="shared" si="507"/>
        <v>2.0839118040958651E-4</v>
      </c>
      <c r="IO104" s="165">
        <f t="shared" si="508"/>
        <v>2.2304353764767147E-4</v>
      </c>
      <c r="IP104" s="165">
        <f t="shared" si="509"/>
        <v>2.3851137151316263E-4</v>
      </c>
      <c r="IQ104" s="165">
        <f t="shared" si="510"/>
        <v>2.5482243989763983E-4</v>
      </c>
      <c r="IR104" s="165">
        <f t="shared" si="511"/>
        <v>2.7200405886766325E-4</v>
      </c>
      <c r="IS104" s="165">
        <f t="shared" si="512"/>
        <v>2.9008297086538629E-4</v>
      </c>
      <c r="IT104" s="165">
        <f t="shared" si="513"/>
        <v>3.090852066283884E-4</v>
      </c>
      <c r="IU104" s="165">
        <f t="shared" si="514"/>
        <v>3.2903594117517174E-4</v>
      </c>
      <c r="IV104" s="165">
        <f t="shared" si="515"/>
        <v>3.4995934426452764E-4</v>
      </c>
      <c r="IW104" s="165">
        <f t="shared" si="516"/>
        <v>3.7187842579981004E-4</v>
      </c>
      <c r="IX104" s="165">
        <f t="shared" si="517"/>
        <v>3.9481487671259847E-4</v>
      </c>
      <c r="IY104" s="165">
        <f t="shared" si="518"/>
        <v>4.1878890592381173E-4</v>
      </c>
      <c r="IZ104" s="165">
        <f t="shared" si="519"/>
        <v>4.4381907404350562E-4</v>
      </c>
      <c r="JA104" s="165">
        <f t="shared" si="520"/>
        <v>4.6992212453282877E-4</v>
      </c>
      <c r="JB104" s="165">
        <f t="shared" si="521"/>
        <v>4.9711281311230467E-4</v>
      </c>
      <c r="JC104" s="165">
        <f t="shared" si="522"/>
        <v>5.2540373625920532E-4</v>
      </c>
      <c r="JD104" s="165">
        <f t="shared" si="523"/>
        <v>5.5480515969260496E-4</v>
      </c>
      <c r="JE104" s="165">
        <f t="shared" si="524"/>
        <v>5.8532484779719532E-4</v>
      </c>
      <c r="JF104" s="165">
        <f t="shared" si="525"/>
        <v>6.1696789498540063E-4</v>
      </c>
      <c r="JG104" s="165">
        <f t="shared" si="526"/>
        <v>6.4973656004118524E-4</v>
      </c>
      <c r="JH104" s="165">
        <f t="shared" si="527"/>
        <v>6.8363010452751431E-4</v>
      </c>
      <c r="JI104" s="165">
        <f t="shared" si="528"/>
        <v>7.1864463637215728E-4</v>
      </c>
      <c r="JJ104" s="165">
        <f t="shared" si="529"/>
        <v>7.54772959772746E-4</v>
      </c>
      <c r="JK104" s="165">
        <f t="shared" si="530"/>
        <v>7.920044325812458E-4</v>
      </c>
      <c r="JL104" s="165">
        <f t="shared" si="531"/>
        <v>8.303248323396447E-4</v>
      </c>
      <c r="JM104" s="165">
        <f t="shared" si="532"/>
        <v>8.6971623214229658E-4</v>
      </c>
      <c r="JN104" s="165">
        <f t="shared" si="533"/>
        <v>9.1015688749549004E-4</v>
      </c>
      <c r="JO104" s="165">
        <f t="shared" si="534"/>
        <v>9.5162113533109349E-4</v>
      </c>
      <c r="JP104" s="165">
        <f t="shared" si="535"/>
        <v>9.9407930630823196E-4</v>
      </c>
      <c r="JQ104" s="165">
        <f t="shared" si="536"/>
        <v>1.0374976515045941E-3</v>
      </c>
      <c r="JR104" s="165">
        <f t="shared" si="537"/>
        <v>1.0818382845570527E-3</v>
      </c>
      <c r="JS104" s="165">
        <f t="shared" si="538"/>
        <v>1.1270591402596153E-3</v>
      </c>
      <c r="JT104" s="165">
        <f t="shared" si="539"/>
        <v>1.1731139505653789E-3</v>
      </c>
      <c r="JU104" s="165">
        <f t="shared" si="540"/>
        <v>1.2199522388681655E-3</v>
      </c>
      <c r="JV104" s="165">
        <f t="shared" si="541"/>
        <v>1.2675193333590755E-3</v>
      </c>
      <c r="JW104" s="165">
        <f t="shared" si="542"/>
        <v>1.3157564001635255E-3</v>
      </c>
      <c r="JX104" s="165">
        <f t="shared" si="543"/>
        <v>1.3646004968658827E-3</v>
      </c>
      <c r="JY104" s="165">
        <f t="shared" si="544"/>
        <v>1.4139846469219E-3</v>
      </c>
      <c r="JZ104" s="165">
        <f t="shared" si="545"/>
        <v>1.4638379353444913E-3</v>
      </c>
      <c r="KA104" s="165">
        <f t="shared" si="546"/>
        <v>1.5140856259264809E-3</v>
      </c>
      <c r="KB104" s="165">
        <f t="shared" si="547"/>
        <v>1.564649300135619E-3</v>
      </c>
      <c r="KC104" s="165">
        <f t="shared" si="548"/>
        <v>1.6154470176832031E-3</v>
      </c>
      <c r="KD104" s="165">
        <f t="shared" si="549"/>
        <v>1.6663934986289135E-3</v>
      </c>
      <c r="KE104" s="165">
        <f t="shared" si="550"/>
        <v>1.7174003267420518E-3</v>
      </c>
      <c r="KF104" s="165">
        <f t="shared" si="551"/>
        <v>1.7683761736941674E-3</v>
      </c>
      <c r="KG104" s="165">
        <f t="shared" si="552"/>
        <v>1.8192270435113259E-3</v>
      </c>
      <c r="KH104" s="165">
        <f t="shared" si="553"/>
        <v>1.8698565365670261E-3</v>
      </c>
      <c r="KI104" s="165">
        <f t="shared" si="554"/>
        <v>1.9201661322503147E-3</v>
      </c>
      <c r="KJ104" s="165">
        <f t="shared" si="555"/>
        <v>1.9700554892991369E-3</v>
      </c>
      <c r="KK104" s="165">
        <f t="shared" si="556"/>
        <v>2.0194227626476749E-3</v>
      </c>
      <c r="KL104" s="165">
        <f t="shared" si="557"/>
        <v>2.0681649354996005E-3</v>
      </c>
      <c r="KM104" s="165">
        <f t="shared" si="558"/>
        <v>2.1161781652080432E-3</v>
      </c>
      <c r="KN104" s="165">
        <f t="shared" si="559"/>
        <v>2.1633581414188963E-3</v>
      </c>
      <c r="KO104" s="165">
        <f t="shared" si="560"/>
        <v>2.2096004548180165E-3</v>
      </c>
      <c r="KP104" s="165">
        <f t="shared" si="561"/>
        <v>2.2548009747160895E-3</v>
      </c>
      <c r="KQ104" s="165">
        <f t="shared" si="562"/>
        <v>2.2988562336085268E-3</v>
      </c>
      <c r="KR104" s="165">
        <f t="shared" si="563"/>
        <v>2.3416638167627303E-3</v>
      </c>
      <c r="KS104" s="165">
        <f t="shared" si="564"/>
        <v>2.3831227548123833E-3</v>
      </c>
      <c r="KT104" s="165">
        <f t="shared" si="565"/>
        <v>2.4231339172789395E-3</v>
      </c>
      <c r="KU104" s="165">
        <f t="shared" si="566"/>
        <v>2.4616004048949223E-3</v>
      </c>
      <c r="KV104" s="165">
        <f t="shared" si="567"/>
        <v>2.4984279385726728E-3</v>
      </c>
      <c r="KW104" s="165">
        <f t="shared" si="568"/>
        <v>2.533525242846319E-3</v>
      </c>
      <c r="KX104" s="165">
        <f t="shared" si="569"/>
        <v>2.5668044216143192E-3</v>
      </c>
      <c r="KY104" s="165">
        <f t="shared" si="570"/>
        <v>2.5981813240252972E-3</v>
      </c>
      <c r="KZ104" s="165">
        <f t="shared" si="571"/>
        <v>2.6275758983810844E-3</v>
      </c>
      <c r="LA104" s="165">
        <f t="shared" si="572"/>
        <v>2.6549125319779159E-3</v>
      </c>
      <c r="LB104" s="165">
        <f t="shared" si="573"/>
        <v>2.6801203748694313E-3</v>
      </c>
      <c r="LC104" s="165">
        <f t="shared" si="574"/>
        <v>2.7031336456131952E-3</v>
      </c>
      <c r="LD104" s="165">
        <f t="shared" si="575"/>
        <v>2.7238919171553868E-3</v>
      </c>
      <c r="LE104" s="165">
        <f t="shared" si="576"/>
        <v>2.7423403811155916E-3</v>
      </c>
      <c r="LF104" s="165">
        <f t="shared" si="577"/>
        <v>2.758430088854443E-3</v>
      </c>
      <c r="LG104" s="165">
        <f t="shared" si="578"/>
        <v>2.7721181678404261E-3</v>
      </c>
      <c r="LH104" s="165">
        <f t="shared" si="579"/>
        <v>2.7833680119774286E-3</v>
      </c>
      <c r="LI104" s="165">
        <f t="shared" si="580"/>
        <v>2.7921494447105642E-3</v>
      </c>
      <c r="LJ104" s="165">
        <f t="shared" si="581"/>
        <v>2.7984388538931466E-3</v>
      </c>
      <c r="LK104" s="165">
        <f t="shared" si="582"/>
        <v>2.802219297571228E-3</v>
      </c>
      <c r="LL104" s="165">
        <f t="shared" si="583"/>
        <v>2.8034805800224005E-3</v>
      </c>
      <c r="LM104" s="165">
        <f t="shared" si="584"/>
        <v>2.8022192975712236E-3</v>
      </c>
      <c r="LN104" s="165">
        <f t="shared" si="585"/>
        <v>2.7984388538931371E-3</v>
      </c>
      <c r="LO104" s="165">
        <f t="shared" si="586"/>
        <v>2.7921494447105499E-3</v>
      </c>
      <c r="LP104" s="165">
        <f t="shared" si="587"/>
        <v>2.7833680119774096E-3</v>
      </c>
      <c r="LQ104" s="165">
        <f t="shared" si="588"/>
        <v>2.7721181678404018E-3</v>
      </c>
      <c r="LR104" s="165">
        <f t="shared" si="589"/>
        <v>2.7584300888544144E-3</v>
      </c>
      <c r="LS104" s="165">
        <f t="shared" si="590"/>
        <v>2.7423403811155582E-3</v>
      </c>
      <c r="LT104" s="165">
        <f t="shared" si="591"/>
        <v>2.723891917155349E-3</v>
      </c>
      <c r="LU104" s="165">
        <f t="shared" si="592"/>
        <v>2.7031336456131531E-3</v>
      </c>
      <c r="LV104" s="165">
        <f t="shared" si="593"/>
        <v>2.6801203748693853E-3</v>
      </c>
      <c r="LW104" s="165">
        <f t="shared" si="594"/>
        <v>2.6549125319778651E-3</v>
      </c>
      <c r="LX104" s="165">
        <f t="shared" si="595"/>
        <v>2.6275758983810298E-3</v>
      </c>
      <c r="LY104" s="165">
        <f t="shared" si="596"/>
        <v>2.5981813240252391E-3</v>
      </c>
      <c r="LZ104" s="165">
        <f t="shared" si="597"/>
        <v>2.5668044216142572E-3</v>
      </c>
      <c r="MA104" s="165">
        <f t="shared" si="598"/>
        <v>2.533525242846254E-3</v>
      </c>
      <c r="MB104" s="165">
        <f t="shared" si="599"/>
        <v>2.4984279385726034E-3</v>
      </c>
      <c r="MC104" s="165">
        <f t="shared" si="600"/>
        <v>2.4616004048948498E-3</v>
      </c>
      <c r="MD104" s="165">
        <f t="shared" si="601"/>
        <v>2.4231339172788645E-3</v>
      </c>
      <c r="ME104" s="165">
        <f t="shared" si="602"/>
        <v>2.3831227548123052E-3</v>
      </c>
      <c r="MF104" s="165">
        <f t="shared" si="603"/>
        <v>2.3416638167626496E-3</v>
      </c>
      <c r="MG104" s="165">
        <f t="shared" si="604"/>
        <v>2.2988562336084435E-3</v>
      </c>
      <c r="MH104" s="165">
        <f t="shared" si="605"/>
        <v>2.254800974716004E-3</v>
      </c>
      <c r="MI104" s="165">
        <f t="shared" si="606"/>
        <v>2.2096004548179289E-3</v>
      </c>
      <c r="MJ104" s="165">
        <f t="shared" si="607"/>
        <v>2.163358141418807E-3</v>
      </c>
      <c r="MK104" s="165">
        <f t="shared" si="608"/>
        <v>2.1161781652079513E-3</v>
      </c>
      <c r="ML104" s="165">
        <f t="shared" si="609"/>
        <v>2.0681649354995072E-3</v>
      </c>
      <c r="MM104" s="165">
        <f t="shared" si="610"/>
        <v>2.0194227626475808E-3</v>
      </c>
      <c r="MN104" s="165">
        <f t="shared" si="611"/>
        <v>1.9700554892990419E-3</v>
      </c>
      <c r="MO104" s="165">
        <f t="shared" si="612"/>
        <v>1.9201661322502186E-3</v>
      </c>
      <c r="MP104" s="165">
        <f t="shared" si="613"/>
        <v>1.8698565365669292E-3</v>
      </c>
      <c r="MQ104" s="165">
        <f t="shared" si="614"/>
        <v>1.8192270435112283E-3</v>
      </c>
      <c r="MR104" s="165">
        <f t="shared" si="615"/>
        <v>1.7683761736940699E-3</v>
      </c>
      <c r="MS104" s="165">
        <f t="shared" si="616"/>
        <v>1.7174003267419542E-3</v>
      </c>
      <c r="MT104" s="165">
        <f t="shared" si="617"/>
        <v>1.6663934986288159E-3</v>
      </c>
      <c r="MU104" s="165">
        <f t="shared" si="618"/>
        <v>1.6154470176831055E-3</v>
      </c>
      <c r="MV104" s="165">
        <f t="shared" si="619"/>
        <v>1.5646493001355221E-3</v>
      </c>
      <c r="MW104" s="165">
        <f t="shared" si="620"/>
        <v>1.5140856259263842E-3</v>
      </c>
      <c r="MX104" s="165">
        <f t="shared" si="621"/>
        <v>1.4638379353443954E-3</v>
      </c>
      <c r="MY104" s="165">
        <f t="shared" si="622"/>
        <v>1.4139846469218048E-3</v>
      </c>
      <c r="MZ104" s="165">
        <f t="shared" si="623"/>
        <v>1.3646004968657886E-3</v>
      </c>
      <c r="NA104" s="165">
        <f t="shared" si="624"/>
        <v>1.3157564001634327E-3</v>
      </c>
      <c r="NB104" s="165">
        <f t="shared" si="625"/>
        <v>1.2675193333589834E-3</v>
      </c>
      <c r="NC104" s="165">
        <f t="shared" si="626"/>
        <v>1.2199522388680751E-3</v>
      </c>
      <c r="ND104" s="165">
        <f t="shared" si="627"/>
        <v>1.1731139505652896E-3</v>
      </c>
      <c r="NE104" s="165">
        <f t="shared" si="628"/>
        <v>1.1270591402595277E-3</v>
      </c>
      <c r="NF104" s="165">
        <f t="shared" si="629"/>
        <v>1.0818382845569669E-3</v>
      </c>
      <c r="NG104" s="165">
        <f t="shared" si="630"/>
        <v>1.0374976515045097E-3</v>
      </c>
      <c r="NH104" s="165">
        <f t="shared" si="631"/>
        <v>9.9407930630814978E-4</v>
      </c>
      <c r="NI104" s="165">
        <f t="shared" si="632"/>
        <v>9.5162113533101304E-4</v>
      </c>
      <c r="NJ104" s="165">
        <f t="shared" si="633"/>
        <v>9.1015688749541133E-4</v>
      </c>
      <c r="NK104" s="165">
        <f t="shared" si="634"/>
        <v>8.6971623214222014E-4</v>
      </c>
      <c r="NL104" s="165">
        <f t="shared" si="635"/>
        <v>8.3032483233957011E-4</v>
      </c>
      <c r="NM104" s="165">
        <f t="shared" si="636"/>
        <v>7.9200443258117305E-4</v>
      </c>
      <c r="NN104" s="165">
        <f t="shared" si="637"/>
        <v>7.5477295977267563E-4</v>
      </c>
      <c r="NO104" s="165">
        <f t="shared" si="638"/>
        <v>7.1864463637208919E-4</v>
      </c>
      <c r="NP104" s="165">
        <f t="shared" si="639"/>
        <v>6.8363010452744829E-4</v>
      </c>
      <c r="NQ104" s="165">
        <f t="shared" si="640"/>
        <v>6.4973656004112127E-4</v>
      </c>
      <c r="NR104" s="165">
        <f t="shared" si="641"/>
        <v>6.1696789498533904E-4</v>
      </c>
      <c r="NS104" s="165">
        <f t="shared" si="642"/>
        <v>5.8532484779713579E-4</v>
      </c>
      <c r="NT104" s="165">
        <f t="shared" si="643"/>
        <v>5.548051596925475E-4</v>
      </c>
      <c r="NU104" s="165">
        <f t="shared" si="644"/>
        <v>5.2540373625915003E-4</v>
      </c>
      <c r="NV104" s="165">
        <f t="shared" si="645"/>
        <v>4.9711281311225165E-4</v>
      </c>
      <c r="NW104" s="165">
        <f t="shared" si="646"/>
        <v>4.699221245327777E-4</v>
      </c>
      <c r="NX104" s="165">
        <f t="shared" si="647"/>
        <v>4.4381907404345662E-4</v>
      </c>
      <c r="NY104" s="165">
        <f t="shared" si="648"/>
        <v>4.1878890592376397E-4</v>
      </c>
      <c r="NZ104" s="165">
        <f t="shared" si="649"/>
        <v>3.9481487671255228E-4</v>
      </c>
      <c r="OA104" s="165">
        <f t="shared" si="650"/>
        <v>3.7187842579976515E-4</v>
      </c>
      <c r="OB104" s="165">
        <f t="shared" si="651"/>
        <v>3.4995934426448422E-4</v>
      </c>
      <c r="OC104" s="165">
        <f t="shared" si="652"/>
        <v>3.2903594117512968E-4</v>
      </c>
      <c r="OD104" s="165">
        <f t="shared" si="653"/>
        <v>3.090852066283478E-4</v>
      </c>
      <c r="OE104" s="165">
        <f t="shared" si="654"/>
        <v>2.9008297086534726E-4</v>
      </c>
      <c r="OF104" s="165">
        <f t="shared" si="655"/>
        <v>2.7200405886762568E-4</v>
      </c>
      <c r="OG104" s="165">
        <f t="shared" si="656"/>
        <v>2.5482243989760362E-4</v>
      </c>
      <c r="OH104" s="165">
        <f t="shared" si="657"/>
        <v>2.3851137151312789E-4</v>
      </c>
      <c r="OI104" s="165">
        <f t="shared" si="658"/>
        <v>2.230435376476383E-4</v>
      </c>
      <c r="OJ104" s="165">
        <f t="shared" si="659"/>
        <v>2.0839118040955469E-4</v>
      </c>
      <c r="OK104" s="165">
        <f t="shared" si="660"/>
        <v>1.9452622531471314E-4</v>
      </c>
      <c r="OL104" s="165">
        <f t="shared" si="661"/>
        <v>1.8142039972408601E-4</v>
      </c>
      <c r="OM104" s="165">
        <f t="shared" si="662"/>
        <v>1.6904534431523143E-4</v>
      </c>
      <c r="ON104" s="165">
        <f t="shared" si="663"/>
        <v>1.5737271746962893E-4</v>
      </c>
      <c r="OO104" s="165">
        <f t="shared" si="664"/>
        <v>1.4637429250900755E-4</v>
      </c>
      <c r="OP104" s="165">
        <f t="shared" si="665"/>
        <v>1.360220477617721E-4</v>
      </c>
      <c r="OQ104" s="165">
        <f t="shared" si="666"/>
        <v>1.2628824948547677E-4</v>
      </c>
      <c r="OR104" s="165">
        <f t="shared" si="667"/>
        <v>1.1714552771287578E-4</v>
      </c>
      <c r="OS104" s="165">
        <f t="shared" si="668"/>
        <v>1.0856694512727691E-4</v>
      </c>
      <c r="OT104" s="165">
        <f t="shared" si="669"/>
        <v>1.0052605910769836E-4</v>
      </c>
      <c r="OU104" s="165">
        <f t="shared" si="670"/>
        <v>9.2996977115637414E-5</v>
      </c>
      <c r="OV104" s="165">
        <f t="shared" si="671"/>
        <v>8.5954405623109114E-5</v>
      </c>
      <c r="OW104" s="165">
        <f t="shared" si="672"/>
        <v>7.9373692806049712E-5</v>
      </c>
      <c r="OX104" s="165">
        <f t="shared" si="673"/>
        <v>7.3230865248249692E-5</v>
      </c>
      <c r="OY104" s="165">
        <f t="shared" si="674"/>
        <v>6.7502658918782782E-5</v>
      </c>
      <c r="OZ104" s="165">
        <f t="shared" si="675"/>
        <v>6.2166544700527983E-5</v>
      </c>
      <c r="PA104" s="165">
        <f t="shared" si="676"/>
        <v>5.7200748758979794E-5</v>
      </c>
      <c r="PB104" s="165">
        <f t="shared" si="677"/>
        <v>5.258426804924021E-5</v>
      </c>
      <c r="PC104" s="165">
        <f t="shared" si="678"/>
        <v>4.8296881265050646E-5</v>
      </c>
      <c r="PD104" s="165">
        <f t="shared" si="679"/>
        <v>4.431915553711372E-5</v>
      </c>
      <c r="PE104" s="165">
        <f t="shared" si="680"/>
        <v>4.0632449188961309E-5</v>
      </c>
      <c r="PF104" s="165">
        <f t="shared" si="681"/>
        <v>3.7218910857419337E-5</v>
      </c>
      <c r="PG104" s="165">
        <f t="shared" si="682"/>
        <v>3.406147528149857E-5</v>
      </c>
      <c r="PH104" s="165">
        <f t="shared" si="683"/>
        <v>3.1143856058498431E-5</v>
      </c>
    </row>
    <row r="105" spans="1:424" x14ac:dyDescent="0.45">
      <c r="A105" s="2"/>
      <c r="B105" s="5"/>
      <c r="C105" s="5"/>
      <c r="D105" s="5"/>
      <c r="E105" s="2"/>
      <c r="F105" s="2"/>
      <c r="G105" s="5"/>
      <c r="H105" s="2"/>
      <c r="I105" s="2"/>
      <c r="J105" s="2"/>
      <c r="K105" s="2"/>
      <c r="L105" s="2"/>
      <c r="M105" s="24"/>
      <c r="N105" s="267"/>
      <c r="O105" s="33"/>
      <c r="P105" s="33"/>
      <c r="Q105" s="33"/>
      <c r="R105" s="33"/>
      <c r="S105" s="33"/>
      <c r="T105" s="33"/>
      <c r="U105" s="5"/>
    </row>
    <row r="106" spans="1:424" ht="15.75" x14ac:dyDescent="0.5">
      <c r="A106" s="5"/>
      <c r="B106" s="419" t="s">
        <v>75</v>
      </c>
      <c r="C106" s="420"/>
      <c r="D106" s="421"/>
      <c r="E106" s="5"/>
      <c r="F106" s="5"/>
      <c r="G106" s="5"/>
      <c r="H106" s="5"/>
      <c r="I106" s="5"/>
      <c r="K106" s="31" t="s">
        <v>84</v>
      </c>
      <c r="L106" s="31"/>
      <c r="M106" s="93">
        <v>1400</v>
      </c>
      <c r="N106" s="268">
        <f>IF(OR(K104="",M106=""),"",ABS(VLOOKUP($M$1,VLookups!$A$43:$B$44,2,FALSE)-_xlfn.NORM.DIST(M106,G104,K104,TRUE)))</f>
        <v>0.75888747762198006</v>
      </c>
      <c r="O106" s="64">
        <f>IF($K$104="","",_xlfn.NORM.INV(ABS(VLOOKUP($M$1,VLookups!$A$43:$B$44,2,FALSE)-O$3),$G$104,$K104))</f>
        <v>1117.6320151266023</v>
      </c>
      <c r="P106" s="65">
        <f>IF($K$104="","",_xlfn.NORM.INV(ABS(VLOOKUP($M$1,VLookups!$A$43:$B$44,2,FALSE)-P$3),$G$104,$K104))</f>
        <v>1482.3679848733977</v>
      </c>
      <c r="Q106" s="66">
        <f>IF($K$104="","",_xlfn.NORM.INV(ABS(VLOOKUP($M$1,VLookups!$A$43:$B$44,2,FALSE)-Q$3),$G$104,$K104))</f>
        <v>1447.4870569231962</v>
      </c>
      <c r="R106" s="67">
        <f>IF($K$104="","",_xlfn.NORM.INV(ABS(VLOOKUP($M$1,VLookups!$A$43:$B$44,2,FALSE)-R$3),$G$104,$K104))</f>
        <v>1419.7648011362942</v>
      </c>
      <c r="S106" s="68">
        <f>IF($K$104="","",_xlfn.NORM.INV(ABS(VLOOKUP($M$1,VLookups!$A$43:$B$44,2,FALSE)-S$3),$G$104,$K104))</f>
        <v>1395.9815741075929</v>
      </c>
      <c r="T106" s="69">
        <f>IF($K$104="","",_xlfn.NORM.INV(ABS(VLOOKUP($M$1,VLookups!$A$43:$B$44,2,FALSE)-T$3),$G$104,$K104))</f>
        <v>1300</v>
      </c>
      <c r="U106" s="5"/>
      <c r="HP106" s="204">
        <f>IF(AND($D$112&gt;0,$D$113&gt;0),IF(OR(W104&lt;$D$112,W104=$D$112),HP104,0),"")</f>
        <v>3.1143856058498431E-5</v>
      </c>
      <c r="HQ106" s="204">
        <f t="shared" ref="HQ106:KA106" si="734">IF(AND($D$112&gt;0,$D$113&gt;0),IF(OR(X104&lt;$D$112,X104=$D$112),HQ104,0),"")</f>
        <v>3.406147528150725E-5</v>
      </c>
      <c r="HR106" s="204">
        <f t="shared" si="734"/>
        <v>3.7218910857428628E-5</v>
      </c>
      <c r="HS106" s="204">
        <f t="shared" si="734"/>
        <v>4.0632449188971229E-5</v>
      </c>
      <c r="HT106" s="204">
        <f t="shared" si="734"/>
        <v>4.4319155537124345E-5</v>
      </c>
      <c r="HU106" s="204">
        <f t="shared" si="734"/>
        <v>4.8296881265062017E-5</v>
      </c>
      <c r="HV106" s="204">
        <f t="shared" si="734"/>
        <v>5.2584268049252252E-5</v>
      </c>
      <c r="HW106" s="204">
        <f t="shared" si="734"/>
        <v>5.7200748758992614E-5</v>
      </c>
      <c r="HX106" s="204">
        <f t="shared" si="734"/>
        <v>6.2166544700541684E-5</v>
      </c>
      <c r="HY106" s="204">
        <f t="shared" si="734"/>
        <v>6.7502658918797351E-5</v>
      </c>
      <c r="HZ106" s="204">
        <f t="shared" si="734"/>
        <v>7.3230865248265141E-5</v>
      </c>
      <c r="IA106" s="204">
        <f t="shared" si="734"/>
        <v>7.9373692806066111E-5</v>
      </c>
      <c r="IB106" s="204">
        <f t="shared" si="734"/>
        <v>8.5954405623126569E-5</v>
      </c>
      <c r="IC106" s="204">
        <f t="shared" si="734"/>
        <v>9.2996977115655831E-5</v>
      </c>
      <c r="ID106" s="204">
        <f t="shared" si="734"/>
        <v>1.005260591077178E-4</v>
      </c>
      <c r="IE106" s="204">
        <f t="shared" si="734"/>
        <v>1.0856694512729746E-4</v>
      </c>
      <c r="IF106" s="204">
        <f t="shared" si="734"/>
        <v>1.1714552771289759E-4</v>
      </c>
      <c r="IG106" s="204">
        <f t="shared" si="734"/>
        <v>1.2628824948549965E-4</v>
      </c>
      <c r="IH106" s="204">
        <f t="shared" si="734"/>
        <v>1.3602204776179614E-4</v>
      </c>
      <c r="II106" s="204">
        <f t="shared" si="734"/>
        <v>1.4637429250903298E-4</v>
      </c>
      <c r="IJ106" s="204">
        <f t="shared" si="734"/>
        <v>1.5737271746965541E-4</v>
      </c>
      <c r="IK106" s="204">
        <f t="shared" si="734"/>
        <v>1.6904534431525918E-4</v>
      </c>
      <c r="IL106" s="204">
        <f t="shared" si="734"/>
        <v>1.8142039972411504E-4</v>
      </c>
      <c r="IM106" s="204">
        <f t="shared" si="734"/>
        <v>1.9452622531474366E-4</v>
      </c>
      <c r="IN106" s="204">
        <f t="shared" si="734"/>
        <v>2.0839118040958651E-4</v>
      </c>
      <c r="IO106" s="204">
        <f t="shared" si="734"/>
        <v>2.2304353764767147E-4</v>
      </c>
      <c r="IP106" s="204">
        <f t="shared" si="734"/>
        <v>2.3851137151316263E-4</v>
      </c>
      <c r="IQ106" s="204">
        <f t="shared" si="734"/>
        <v>2.5482243989763983E-4</v>
      </c>
      <c r="IR106" s="204">
        <f t="shared" si="734"/>
        <v>2.7200405886766325E-4</v>
      </c>
      <c r="IS106" s="204">
        <f t="shared" si="734"/>
        <v>2.9008297086538629E-4</v>
      </c>
      <c r="IT106" s="204">
        <f t="shared" si="734"/>
        <v>3.090852066283884E-4</v>
      </c>
      <c r="IU106" s="204">
        <f t="shared" si="734"/>
        <v>3.2903594117517174E-4</v>
      </c>
      <c r="IV106" s="204">
        <f t="shared" si="734"/>
        <v>3.4995934426452764E-4</v>
      </c>
      <c r="IW106" s="204">
        <f t="shared" si="734"/>
        <v>3.7187842579981004E-4</v>
      </c>
      <c r="IX106" s="204">
        <f t="shared" si="734"/>
        <v>3.9481487671259847E-4</v>
      </c>
      <c r="IY106" s="204">
        <f t="shared" si="734"/>
        <v>4.1878890592381173E-4</v>
      </c>
      <c r="IZ106" s="204">
        <f t="shared" si="734"/>
        <v>4.4381907404350562E-4</v>
      </c>
      <c r="JA106" s="204">
        <f t="shared" si="734"/>
        <v>4.6992212453282877E-4</v>
      </c>
      <c r="JB106" s="204">
        <f t="shared" si="734"/>
        <v>4.9711281311230467E-4</v>
      </c>
      <c r="JC106" s="204">
        <f t="shared" si="734"/>
        <v>5.2540373625920532E-4</v>
      </c>
      <c r="JD106" s="204">
        <f t="shared" si="734"/>
        <v>5.5480515969260496E-4</v>
      </c>
      <c r="JE106" s="204">
        <f t="shared" si="734"/>
        <v>5.8532484779719532E-4</v>
      </c>
      <c r="JF106" s="204">
        <f t="shared" si="734"/>
        <v>6.1696789498540063E-4</v>
      </c>
      <c r="JG106" s="204">
        <f t="shared" si="734"/>
        <v>6.4973656004118524E-4</v>
      </c>
      <c r="JH106" s="204">
        <f t="shared" si="734"/>
        <v>6.8363010452751431E-4</v>
      </c>
      <c r="JI106" s="204">
        <f t="shared" si="734"/>
        <v>7.1864463637215728E-4</v>
      </c>
      <c r="JJ106" s="204">
        <f t="shared" si="734"/>
        <v>7.54772959772746E-4</v>
      </c>
      <c r="JK106" s="204">
        <f t="shared" si="734"/>
        <v>7.920044325812458E-4</v>
      </c>
      <c r="JL106" s="204">
        <f t="shared" si="734"/>
        <v>8.303248323396447E-4</v>
      </c>
      <c r="JM106" s="204">
        <f t="shared" si="734"/>
        <v>8.6971623214229658E-4</v>
      </c>
      <c r="JN106" s="204">
        <f t="shared" si="734"/>
        <v>9.1015688749549004E-4</v>
      </c>
      <c r="JO106" s="204">
        <f t="shared" si="734"/>
        <v>9.5162113533109349E-4</v>
      </c>
      <c r="JP106" s="204">
        <f t="shared" si="734"/>
        <v>9.9407930630823196E-4</v>
      </c>
      <c r="JQ106" s="204">
        <f t="shared" si="734"/>
        <v>1.0374976515045941E-3</v>
      </c>
      <c r="JR106" s="204">
        <f t="shared" si="734"/>
        <v>1.0818382845570527E-3</v>
      </c>
      <c r="JS106" s="204">
        <f t="shared" si="734"/>
        <v>1.1270591402596153E-3</v>
      </c>
      <c r="JT106" s="204">
        <f t="shared" si="734"/>
        <v>1.1731139505653789E-3</v>
      </c>
      <c r="JU106" s="204">
        <f t="shared" si="734"/>
        <v>1.2199522388681655E-3</v>
      </c>
      <c r="JV106" s="204">
        <f t="shared" si="734"/>
        <v>0</v>
      </c>
      <c r="JW106" s="204">
        <f t="shared" si="734"/>
        <v>0</v>
      </c>
      <c r="JX106" s="204">
        <f t="shared" si="734"/>
        <v>0</v>
      </c>
      <c r="JY106" s="204">
        <f t="shared" si="734"/>
        <v>0</v>
      </c>
      <c r="JZ106" s="204">
        <f t="shared" si="734"/>
        <v>0</v>
      </c>
      <c r="KA106" s="204">
        <f t="shared" si="734"/>
        <v>0</v>
      </c>
      <c r="KB106" s="204">
        <f t="shared" ref="KB106:MM106" si="735">IF(AND($D$112&gt;0,$D$113&gt;0),IF(OR(CI104&lt;$D$112,CI104=$D$112),KB104,0),"")</f>
        <v>0</v>
      </c>
      <c r="KC106" s="204">
        <f t="shared" si="735"/>
        <v>0</v>
      </c>
      <c r="KD106" s="204">
        <f t="shared" si="735"/>
        <v>0</v>
      </c>
      <c r="KE106" s="204">
        <f t="shared" si="735"/>
        <v>0</v>
      </c>
      <c r="KF106" s="204">
        <f t="shared" si="735"/>
        <v>0</v>
      </c>
      <c r="KG106" s="204">
        <f t="shared" si="735"/>
        <v>0</v>
      </c>
      <c r="KH106" s="204">
        <f t="shared" si="735"/>
        <v>0</v>
      </c>
      <c r="KI106" s="204">
        <f t="shared" si="735"/>
        <v>0</v>
      </c>
      <c r="KJ106" s="204">
        <f t="shared" si="735"/>
        <v>0</v>
      </c>
      <c r="KK106" s="204">
        <f t="shared" si="735"/>
        <v>0</v>
      </c>
      <c r="KL106" s="204">
        <f t="shared" si="735"/>
        <v>0</v>
      </c>
      <c r="KM106" s="204">
        <f t="shared" si="735"/>
        <v>0</v>
      </c>
      <c r="KN106" s="204">
        <f t="shared" si="735"/>
        <v>0</v>
      </c>
      <c r="KO106" s="204">
        <f t="shared" si="735"/>
        <v>0</v>
      </c>
      <c r="KP106" s="204">
        <f t="shared" si="735"/>
        <v>0</v>
      </c>
      <c r="KQ106" s="204">
        <f t="shared" si="735"/>
        <v>0</v>
      </c>
      <c r="KR106" s="204">
        <f t="shared" si="735"/>
        <v>0</v>
      </c>
      <c r="KS106" s="204">
        <f t="shared" si="735"/>
        <v>0</v>
      </c>
      <c r="KT106" s="204">
        <f t="shared" si="735"/>
        <v>0</v>
      </c>
      <c r="KU106" s="204">
        <f t="shared" si="735"/>
        <v>0</v>
      </c>
      <c r="KV106" s="204">
        <f t="shared" si="735"/>
        <v>0</v>
      </c>
      <c r="KW106" s="204">
        <f t="shared" si="735"/>
        <v>0</v>
      </c>
      <c r="KX106" s="204">
        <f t="shared" si="735"/>
        <v>0</v>
      </c>
      <c r="KY106" s="204">
        <f t="shared" si="735"/>
        <v>0</v>
      </c>
      <c r="KZ106" s="204">
        <f t="shared" si="735"/>
        <v>0</v>
      </c>
      <c r="LA106" s="204">
        <f t="shared" si="735"/>
        <v>0</v>
      </c>
      <c r="LB106" s="204">
        <f t="shared" si="735"/>
        <v>0</v>
      </c>
      <c r="LC106" s="204">
        <f t="shared" si="735"/>
        <v>0</v>
      </c>
      <c r="LD106" s="204">
        <f t="shared" si="735"/>
        <v>0</v>
      </c>
      <c r="LE106" s="204">
        <f t="shared" si="735"/>
        <v>0</v>
      </c>
      <c r="LF106" s="204">
        <f t="shared" si="735"/>
        <v>0</v>
      </c>
      <c r="LG106" s="204">
        <f t="shared" si="735"/>
        <v>0</v>
      </c>
      <c r="LH106" s="204">
        <f t="shared" si="735"/>
        <v>0</v>
      </c>
      <c r="LI106" s="204">
        <f t="shared" si="735"/>
        <v>0</v>
      </c>
      <c r="LJ106" s="204">
        <f t="shared" si="735"/>
        <v>0</v>
      </c>
      <c r="LK106" s="204">
        <f t="shared" si="735"/>
        <v>0</v>
      </c>
      <c r="LL106" s="204">
        <f t="shared" si="735"/>
        <v>0</v>
      </c>
      <c r="LM106" s="204">
        <f t="shared" si="735"/>
        <v>0</v>
      </c>
      <c r="LN106" s="204">
        <f t="shared" si="735"/>
        <v>0</v>
      </c>
      <c r="LO106" s="204">
        <f t="shared" si="735"/>
        <v>0</v>
      </c>
      <c r="LP106" s="204">
        <f t="shared" si="735"/>
        <v>0</v>
      </c>
      <c r="LQ106" s="204">
        <f t="shared" si="735"/>
        <v>0</v>
      </c>
      <c r="LR106" s="204">
        <f t="shared" si="735"/>
        <v>0</v>
      </c>
      <c r="LS106" s="204">
        <f t="shared" si="735"/>
        <v>0</v>
      </c>
      <c r="LT106" s="204">
        <f t="shared" si="735"/>
        <v>0</v>
      </c>
      <c r="LU106" s="204">
        <f t="shared" si="735"/>
        <v>0</v>
      </c>
      <c r="LV106" s="204">
        <f t="shared" si="735"/>
        <v>0</v>
      </c>
      <c r="LW106" s="204">
        <f t="shared" si="735"/>
        <v>0</v>
      </c>
      <c r="LX106" s="204">
        <f t="shared" si="735"/>
        <v>0</v>
      </c>
      <c r="LY106" s="204">
        <f t="shared" si="735"/>
        <v>0</v>
      </c>
      <c r="LZ106" s="204">
        <f t="shared" si="735"/>
        <v>0</v>
      </c>
      <c r="MA106" s="204">
        <f t="shared" si="735"/>
        <v>0</v>
      </c>
      <c r="MB106" s="204">
        <f t="shared" si="735"/>
        <v>0</v>
      </c>
      <c r="MC106" s="204">
        <f t="shared" si="735"/>
        <v>0</v>
      </c>
      <c r="MD106" s="204">
        <f t="shared" si="735"/>
        <v>0</v>
      </c>
      <c r="ME106" s="204">
        <f t="shared" si="735"/>
        <v>0</v>
      </c>
      <c r="MF106" s="204">
        <f t="shared" si="735"/>
        <v>0</v>
      </c>
      <c r="MG106" s="204">
        <f t="shared" si="735"/>
        <v>0</v>
      </c>
      <c r="MH106" s="204">
        <f t="shared" si="735"/>
        <v>0</v>
      </c>
      <c r="MI106" s="204">
        <f t="shared" si="735"/>
        <v>0</v>
      </c>
      <c r="MJ106" s="204">
        <f t="shared" si="735"/>
        <v>0</v>
      </c>
      <c r="MK106" s="204">
        <f t="shared" si="735"/>
        <v>0</v>
      </c>
      <c r="ML106" s="204">
        <f t="shared" si="735"/>
        <v>0</v>
      </c>
      <c r="MM106" s="204">
        <f t="shared" si="735"/>
        <v>0</v>
      </c>
      <c r="MN106" s="204">
        <f t="shared" ref="MN106:OY106" si="736">IF(AND($D$112&gt;0,$D$113&gt;0),IF(OR(EU104&lt;$D$112,EU104=$D$112),MN104,0),"")</f>
        <v>0</v>
      </c>
      <c r="MO106" s="204">
        <f t="shared" si="736"/>
        <v>0</v>
      </c>
      <c r="MP106" s="204">
        <f t="shared" si="736"/>
        <v>0</v>
      </c>
      <c r="MQ106" s="204">
        <f t="shared" si="736"/>
        <v>0</v>
      </c>
      <c r="MR106" s="204">
        <f t="shared" si="736"/>
        <v>0</v>
      </c>
      <c r="MS106" s="204">
        <f t="shared" si="736"/>
        <v>0</v>
      </c>
      <c r="MT106" s="204">
        <f t="shared" si="736"/>
        <v>0</v>
      </c>
      <c r="MU106" s="204">
        <f t="shared" si="736"/>
        <v>0</v>
      </c>
      <c r="MV106" s="204">
        <f t="shared" si="736"/>
        <v>0</v>
      </c>
      <c r="MW106" s="204">
        <f t="shared" si="736"/>
        <v>0</v>
      </c>
      <c r="MX106" s="204">
        <f t="shared" si="736"/>
        <v>0</v>
      </c>
      <c r="MY106" s="204">
        <f t="shared" si="736"/>
        <v>0</v>
      </c>
      <c r="MZ106" s="204">
        <f t="shared" si="736"/>
        <v>0</v>
      </c>
      <c r="NA106" s="204">
        <f t="shared" si="736"/>
        <v>0</v>
      </c>
      <c r="NB106" s="204">
        <f t="shared" si="736"/>
        <v>0</v>
      </c>
      <c r="NC106" s="204">
        <f t="shared" si="736"/>
        <v>0</v>
      </c>
      <c r="ND106" s="204">
        <f t="shared" si="736"/>
        <v>0</v>
      </c>
      <c r="NE106" s="204">
        <f t="shared" si="736"/>
        <v>0</v>
      </c>
      <c r="NF106" s="204">
        <f t="shared" si="736"/>
        <v>0</v>
      </c>
      <c r="NG106" s="204">
        <f t="shared" si="736"/>
        <v>0</v>
      </c>
      <c r="NH106" s="204">
        <f t="shared" si="736"/>
        <v>0</v>
      </c>
      <c r="NI106" s="204">
        <f t="shared" si="736"/>
        <v>0</v>
      </c>
      <c r="NJ106" s="204">
        <f t="shared" si="736"/>
        <v>0</v>
      </c>
      <c r="NK106" s="204">
        <f t="shared" si="736"/>
        <v>0</v>
      </c>
      <c r="NL106" s="204">
        <f t="shared" si="736"/>
        <v>0</v>
      </c>
      <c r="NM106" s="204">
        <f t="shared" si="736"/>
        <v>0</v>
      </c>
      <c r="NN106" s="204">
        <f t="shared" si="736"/>
        <v>0</v>
      </c>
      <c r="NO106" s="204">
        <f t="shared" si="736"/>
        <v>0</v>
      </c>
      <c r="NP106" s="204">
        <f t="shared" si="736"/>
        <v>0</v>
      </c>
      <c r="NQ106" s="204">
        <f t="shared" si="736"/>
        <v>0</v>
      </c>
      <c r="NR106" s="204">
        <f t="shared" si="736"/>
        <v>0</v>
      </c>
      <c r="NS106" s="204">
        <f t="shared" si="736"/>
        <v>0</v>
      </c>
      <c r="NT106" s="204">
        <f t="shared" si="736"/>
        <v>0</v>
      </c>
      <c r="NU106" s="204">
        <f t="shared" si="736"/>
        <v>0</v>
      </c>
      <c r="NV106" s="204">
        <f t="shared" si="736"/>
        <v>0</v>
      </c>
      <c r="NW106" s="204">
        <f t="shared" si="736"/>
        <v>0</v>
      </c>
      <c r="NX106" s="204">
        <f t="shared" si="736"/>
        <v>0</v>
      </c>
      <c r="NY106" s="204">
        <f t="shared" si="736"/>
        <v>0</v>
      </c>
      <c r="NZ106" s="204">
        <f t="shared" si="736"/>
        <v>0</v>
      </c>
      <c r="OA106" s="204">
        <f t="shared" si="736"/>
        <v>0</v>
      </c>
      <c r="OB106" s="204">
        <f t="shared" si="736"/>
        <v>0</v>
      </c>
      <c r="OC106" s="204">
        <f t="shared" si="736"/>
        <v>0</v>
      </c>
      <c r="OD106" s="204">
        <f t="shared" si="736"/>
        <v>0</v>
      </c>
      <c r="OE106" s="204">
        <f t="shared" si="736"/>
        <v>0</v>
      </c>
      <c r="OF106" s="204">
        <f t="shared" si="736"/>
        <v>0</v>
      </c>
      <c r="OG106" s="204">
        <f t="shared" si="736"/>
        <v>0</v>
      </c>
      <c r="OH106" s="204">
        <f t="shared" si="736"/>
        <v>0</v>
      </c>
      <c r="OI106" s="204">
        <f t="shared" si="736"/>
        <v>0</v>
      </c>
      <c r="OJ106" s="204">
        <f t="shared" si="736"/>
        <v>0</v>
      </c>
      <c r="OK106" s="204">
        <f t="shared" si="736"/>
        <v>0</v>
      </c>
      <c r="OL106" s="204">
        <f t="shared" si="736"/>
        <v>0</v>
      </c>
      <c r="OM106" s="204">
        <f t="shared" si="736"/>
        <v>0</v>
      </c>
      <c r="ON106" s="204">
        <f t="shared" si="736"/>
        <v>0</v>
      </c>
      <c r="OO106" s="204">
        <f t="shared" si="736"/>
        <v>0</v>
      </c>
      <c r="OP106" s="204">
        <f t="shared" si="736"/>
        <v>0</v>
      </c>
      <c r="OQ106" s="204">
        <f t="shared" si="736"/>
        <v>0</v>
      </c>
      <c r="OR106" s="204">
        <f t="shared" si="736"/>
        <v>0</v>
      </c>
      <c r="OS106" s="204">
        <f t="shared" si="736"/>
        <v>0</v>
      </c>
      <c r="OT106" s="204">
        <f t="shared" si="736"/>
        <v>0</v>
      </c>
      <c r="OU106" s="204">
        <f t="shared" si="736"/>
        <v>0</v>
      </c>
      <c r="OV106" s="204">
        <f t="shared" si="736"/>
        <v>0</v>
      </c>
      <c r="OW106" s="204">
        <f t="shared" si="736"/>
        <v>0</v>
      </c>
      <c r="OX106" s="204">
        <f t="shared" si="736"/>
        <v>0</v>
      </c>
      <c r="OY106" s="204">
        <f t="shared" si="736"/>
        <v>0</v>
      </c>
      <c r="OZ106" s="204">
        <f t="shared" ref="OZ106:PH106" si="737">IF(AND($D$112&gt;0,$D$113&gt;0),IF(OR(HG104&lt;$D$112,HG104=$D$112),OZ104,0),"")</f>
        <v>0</v>
      </c>
      <c r="PA106" s="204">
        <f t="shared" si="737"/>
        <v>0</v>
      </c>
      <c r="PB106" s="204">
        <f t="shared" si="737"/>
        <v>0</v>
      </c>
      <c r="PC106" s="204">
        <f t="shared" si="737"/>
        <v>0</v>
      </c>
      <c r="PD106" s="204">
        <f t="shared" si="737"/>
        <v>0</v>
      </c>
      <c r="PE106" s="204">
        <f t="shared" si="737"/>
        <v>0</v>
      </c>
      <c r="PF106" s="204">
        <f t="shared" si="737"/>
        <v>0</v>
      </c>
      <c r="PG106" s="204">
        <f t="shared" si="737"/>
        <v>0</v>
      </c>
      <c r="PH106" s="204">
        <f t="shared" si="737"/>
        <v>0</v>
      </c>
    </row>
    <row r="107" spans="1:424" x14ac:dyDescent="0.45">
      <c r="B107" s="5"/>
      <c r="C107" s="5"/>
      <c r="D107" s="5"/>
      <c r="E107" s="2"/>
      <c r="F107" s="2"/>
      <c r="G107" s="5"/>
      <c r="H107" s="5"/>
      <c r="I107" s="5"/>
      <c r="J107" s="5"/>
      <c r="K107" s="5"/>
      <c r="L107" s="5"/>
      <c r="M107" s="5"/>
      <c r="N107" s="5"/>
      <c r="O107" s="5"/>
      <c r="P107" s="5"/>
      <c r="Q107" s="5"/>
      <c r="R107" s="5"/>
      <c r="S107" s="5"/>
      <c r="T107" s="5"/>
      <c r="U107" s="5"/>
      <c r="HP107" s="204">
        <f>IF(AND($D$112&gt;0,$D$113&gt;0),IF(AND(W104&gt;$D$112,OR(W104&lt;$D$113,W104=$D$113)),HP104,0),"")</f>
        <v>0</v>
      </c>
      <c r="HQ107" s="204">
        <f t="shared" ref="HQ107:KA107" si="738">IF(AND($D$112&gt;0,$D$113&gt;0),IF(AND(X104&gt;$D$112,OR(X104&lt;$D$113,X104=$D$113)),HQ104,0),"")</f>
        <v>0</v>
      </c>
      <c r="HR107" s="204">
        <f t="shared" si="738"/>
        <v>0</v>
      </c>
      <c r="HS107" s="204">
        <f t="shared" si="738"/>
        <v>0</v>
      </c>
      <c r="HT107" s="204">
        <f t="shared" si="738"/>
        <v>0</v>
      </c>
      <c r="HU107" s="204">
        <f t="shared" si="738"/>
        <v>0</v>
      </c>
      <c r="HV107" s="204">
        <f t="shared" si="738"/>
        <v>0</v>
      </c>
      <c r="HW107" s="204">
        <f t="shared" si="738"/>
        <v>0</v>
      </c>
      <c r="HX107" s="204">
        <f t="shared" si="738"/>
        <v>0</v>
      </c>
      <c r="HY107" s="204">
        <f t="shared" si="738"/>
        <v>0</v>
      </c>
      <c r="HZ107" s="204">
        <f t="shared" si="738"/>
        <v>0</v>
      </c>
      <c r="IA107" s="204">
        <f t="shared" si="738"/>
        <v>0</v>
      </c>
      <c r="IB107" s="204">
        <f t="shared" si="738"/>
        <v>0</v>
      </c>
      <c r="IC107" s="204">
        <f t="shared" si="738"/>
        <v>0</v>
      </c>
      <c r="ID107" s="204">
        <f t="shared" si="738"/>
        <v>0</v>
      </c>
      <c r="IE107" s="204">
        <f t="shared" si="738"/>
        <v>0</v>
      </c>
      <c r="IF107" s="204">
        <f t="shared" si="738"/>
        <v>0</v>
      </c>
      <c r="IG107" s="204">
        <f t="shared" si="738"/>
        <v>0</v>
      </c>
      <c r="IH107" s="204">
        <f t="shared" si="738"/>
        <v>0</v>
      </c>
      <c r="II107" s="204">
        <f t="shared" si="738"/>
        <v>0</v>
      </c>
      <c r="IJ107" s="204">
        <f t="shared" si="738"/>
        <v>0</v>
      </c>
      <c r="IK107" s="204">
        <f t="shared" si="738"/>
        <v>0</v>
      </c>
      <c r="IL107" s="204">
        <f t="shared" si="738"/>
        <v>0</v>
      </c>
      <c r="IM107" s="204">
        <f t="shared" si="738"/>
        <v>0</v>
      </c>
      <c r="IN107" s="204">
        <f t="shared" si="738"/>
        <v>0</v>
      </c>
      <c r="IO107" s="204">
        <f t="shared" si="738"/>
        <v>0</v>
      </c>
      <c r="IP107" s="204">
        <f t="shared" si="738"/>
        <v>0</v>
      </c>
      <c r="IQ107" s="204">
        <f t="shared" si="738"/>
        <v>0</v>
      </c>
      <c r="IR107" s="204">
        <f t="shared" si="738"/>
        <v>0</v>
      </c>
      <c r="IS107" s="204">
        <f t="shared" si="738"/>
        <v>0</v>
      </c>
      <c r="IT107" s="204">
        <f t="shared" si="738"/>
        <v>0</v>
      </c>
      <c r="IU107" s="204">
        <f t="shared" si="738"/>
        <v>0</v>
      </c>
      <c r="IV107" s="204">
        <f t="shared" si="738"/>
        <v>0</v>
      </c>
      <c r="IW107" s="204">
        <f t="shared" si="738"/>
        <v>0</v>
      </c>
      <c r="IX107" s="204">
        <f t="shared" si="738"/>
        <v>0</v>
      </c>
      <c r="IY107" s="204">
        <f t="shared" si="738"/>
        <v>0</v>
      </c>
      <c r="IZ107" s="204">
        <f t="shared" si="738"/>
        <v>0</v>
      </c>
      <c r="JA107" s="204">
        <f t="shared" si="738"/>
        <v>0</v>
      </c>
      <c r="JB107" s="204">
        <f t="shared" si="738"/>
        <v>0</v>
      </c>
      <c r="JC107" s="204">
        <f t="shared" si="738"/>
        <v>0</v>
      </c>
      <c r="JD107" s="204">
        <f t="shared" si="738"/>
        <v>0</v>
      </c>
      <c r="JE107" s="204">
        <f t="shared" si="738"/>
        <v>0</v>
      </c>
      <c r="JF107" s="204">
        <f t="shared" si="738"/>
        <v>0</v>
      </c>
      <c r="JG107" s="204">
        <f t="shared" si="738"/>
        <v>0</v>
      </c>
      <c r="JH107" s="204">
        <f t="shared" si="738"/>
        <v>0</v>
      </c>
      <c r="JI107" s="204">
        <f t="shared" si="738"/>
        <v>0</v>
      </c>
      <c r="JJ107" s="204">
        <f t="shared" si="738"/>
        <v>0</v>
      </c>
      <c r="JK107" s="204">
        <f t="shared" si="738"/>
        <v>0</v>
      </c>
      <c r="JL107" s="204">
        <f t="shared" si="738"/>
        <v>0</v>
      </c>
      <c r="JM107" s="204">
        <f t="shared" si="738"/>
        <v>0</v>
      </c>
      <c r="JN107" s="204">
        <f t="shared" si="738"/>
        <v>0</v>
      </c>
      <c r="JO107" s="204">
        <f t="shared" si="738"/>
        <v>0</v>
      </c>
      <c r="JP107" s="204">
        <f t="shared" si="738"/>
        <v>0</v>
      </c>
      <c r="JQ107" s="204">
        <f t="shared" si="738"/>
        <v>0</v>
      </c>
      <c r="JR107" s="204">
        <f t="shared" si="738"/>
        <v>0</v>
      </c>
      <c r="JS107" s="204">
        <f t="shared" si="738"/>
        <v>0</v>
      </c>
      <c r="JT107" s="204">
        <f t="shared" si="738"/>
        <v>0</v>
      </c>
      <c r="JU107" s="204">
        <f t="shared" si="738"/>
        <v>0</v>
      </c>
      <c r="JV107" s="204">
        <f t="shared" si="738"/>
        <v>1.2675193333590755E-3</v>
      </c>
      <c r="JW107" s="204">
        <f t="shared" si="738"/>
        <v>1.3157564001635255E-3</v>
      </c>
      <c r="JX107" s="204">
        <f t="shared" si="738"/>
        <v>1.3646004968658827E-3</v>
      </c>
      <c r="JY107" s="204">
        <f t="shared" si="738"/>
        <v>1.4139846469219E-3</v>
      </c>
      <c r="JZ107" s="204">
        <f t="shared" si="738"/>
        <v>1.4638379353444913E-3</v>
      </c>
      <c r="KA107" s="204">
        <f t="shared" si="738"/>
        <v>1.5140856259264809E-3</v>
      </c>
      <c r="KB107" s="204">
        <f t="shared" ref="KB107:MM107" si="739">IF(AND($D$112&gt;0,$D$113&gt;0),IF(AND(CI104&gt;$D$112,OR(CI104&lt;$D$113,CI104=$D$113)),KB104,0),"")</f>
        <v>1.564649300135619E-3</v>
      </c>
      <c r="KC107" s="204">
        <f t="shared" si="739"/>
        <v>1.6154470176832031E-3</v>
      </c>
      <c r="KD107" s="204">
        <f t="shared" si="739"/>
        <v>1.6663934986289135E-3</v>
      </c>
      <c r="KE107" s="204">
        <f t="shared" si="739"/>
        <v>1.7174003267420518E-3</v>
      </c>
      <c r="KF107" s="204">
        <f t="shared" si="739"/>
        <v>1.7683761736941674E-3</v>
      </c>
      <c r="KG107" s="204">
        <f t="shared" si="739"/>
        <v>1.8192270435113259E-3</v>
      </c>
      <c r="KH107" s="204">
        <f t="shared" si="739"/>
        <v>1.8698565365670261E-3</v>
      </c>
      <c r="KI107" s="204">
        <f t="shared" si="739"/>
        <v>1.9201661322503147E-3</v>
      </c>
      <c r="KJ107" s="204">
        <f t="shared" si="739"/>
        <v>1.9700554892991369E-3</v>
      </c>
      <c r="KK107" s="204">
        <f t="shared" si="739"/>
        <v>2.0194227626476749E-3</v>
      </c>
      <c r="KL107" s="204">
        <f t="shared" si="739"/>
        <v>2.0681649354996005E-3</v>
      </c>
      <c r="KM107" s="204">
        <f t="shared" si="739"/>
        <v>2.1161781652080432E-3</v>
      </c>
      <c r="KN107" s="204">
        <f t="shared" si="739"/>
        <v>2.1633581414188963E-3</v>
      </c>
      <c r="KO107" s="204">
        <f t="shared" si="739"/>
        <v>2.2096004548180165E-3</v>
      </c>
      <c r="KP107" s="204">
        <f t="shared" si="739"/>
        <v>2.2548009747160895E-3</v>
      </c>
      <c r="KQ107" s="204">
        <f t="shared" si="739"/>
        <v>2.2988562336085268E-3</v>
      </c>
      <c r="KR107" s="204">
        <f t="shared" si="739"/>
        <v>2.3416638167627303E-3</v>
      </c>
      <c r="KS107" s="204">
        <f t="shared" si="739"/>
        <v>2.3831227548123833E-3</v>
      </c>
      <c r="KT107" s="204">
        <f t="shared" si="739"/>
        <v>2.4231339172789395E-3</v>
      </c>
      <c r="KU107" s="204">
        <f t="shared" si="739"/>
        <v>2.4616004048949223E-3</v>
      </c>
      <c r="KV107" s="204">
        <f t="shared" si="739"/>
        <v>2.4984279385726728E-3</v>
      </c>
      <c r="KW107" s="204">
        <f t="shared" si="739"/>
        <v>2.533525242846319E-3</v>
      </c>
      <c r="KX107" s="204">
        <f t="shared" si="739"/>
        <v>2.5668044216143192E-3</v>
      </c>
      <c r="KY107" s="204">
        <f t="shared" si="739"/>
        <v>2.5981813240252972E-3</v>
      </c>
      <c r="KZ107" s="204">
        <f t="shared" si="739"/>
        <v>2.6275758983810844E-3</v>
      </c>
      <c r="LA107" s="204">
        <f t="shared" si="739"/>
        <v>2.6549125319779159E-3</v>
      </c>
      <c r="LB107" s="204">
        <f t="shared" si="739"/>
        <v>2.6801203748694313E-3</v>
      </c>
      <c r="LC107" s="204">
        <f t="shared" si="739"/>
        <v>2.7031336456131952E-3</v>
      </c>
      <c r="LD107" s="204">
        <f t="shared" si="739"/>
        <v>2.7238919171553868E-3</v>
      </c>
      <c r="LE107" s="204">
        <f t="shared" si="739"/>
        <v>2.7423403811155916E-3</v>
      </c>
      <c r="LF107" s="204">
        <f t="shared" si="739"/>
        <v>2.758430088854443E-3</v>
      </c>
      <c r="LG107" s="204">
        <f t="shared" si="739"/>
        <v>2.7721181678404261E-3</v>
      </c>
      <c r="LH107" s="204">
        <f t="shared" si="739"/>
        <v>2.7833680119774286E-3</v>
      </c>
      <c r="LI107" s="204">
        <f t="shared" si="739"/>
        <v>2.7921494447105642E-3</v>
      </c>
      <c r="LJ107" s="204">
        <f t="shared" si="739"/>
        <v>2.7984388538931466E-3</v>
      </c>
      <c r="LK107" s="204">
        <f t="shared" si="739"/>
        <v>2.802219297571228E-3</v>
      </c>
      <c r="LL107" s="204">
        <f t="shared" si="739"/>
        <v>2.8034805800224005E-3</v>
      </c>
      <c r="LM107" s="204">
        <f t="shared" si="739"/>
        <v>2.8022192975712236E-3</v>
      </c>
      <c r="LN107" s="204">
        <f t="shared" si="739"/>
        <v>2.7984388538931371E-3</v>
      </c>
      <c r="LO107" s="204">
        <f t="shared" si="739"/>
        <v>2.7921494447105499E-3</v>
      </c>
      <c r="LP107" s="204">
        <f t="shared" si="739"/>
        <v>2.7833680119774096E-3</v>
      </c>
      <c r="LQ107" s="204">
        <f t="shared" si="739"/>
        <v>2.7721181678404018E-3</v>
      </c>
      <c r="LR107" s="204">
        <f t="shared" si="739"/>
        <v>2.7584300888544144E-3</v>
      </c>
      <c r="LS107" s="204">
        <f t="shared" si="739"/>
        <v>2.7423403811155582E-3</v>
      </c>
      <c r="LT107" s="204">
        <f t="shared" si="739"/>
        <v>2.723891917155349E-3</v>
      </c>
      <c r="LU107" s="204">
        <f t="shared" si="739"/>
        <v>2.7031336456131531E-3</v>
      </c>
      <c r="LV107" s="204">
        <f t="shared" si="739"/>
        <v>2.6801203748693853E-3</v>
      </c>
      <c r="LW107" s="204">
        <f t="shared" si="739"/>
        <v>2.6549125319778651E-3</v>
      </c>
      <c r="LX107" s="204">
        <f t="shared" si="739"/>
        <v>2.6275758983810298E-3</v>
      </c>
      <c r="LY107" s="204">
        <f t="shared" si="739"/>
        <v>2.5981813240252391E-3</v>
      </c>
      <c r="LZ107" s="204">
        <f t="shared" si="739"/>
        <v>2.5668044216142572E-3</v>
      </c>
      <c r="MA107" s="204">
        <f t="shared" si="739"/>
        <v>2.533525242846254E-3</v>
      </c>
      <c r="MB107" s="204">
        <f t="shared" si="739"/>
        <v>2.4984279385726034E-3</v>
      </c>
      <c r="MC107" s="204">
        <f t="shared" si="739"/>
        <v>2.4616004048948498E-3</v>
      </c>
      <c r="MD107" s="204">
        <f t="shared" si="739"/>
        <v>2.4231339172788645E-3</v>
      </c>
      <c r="ME107" s="204">
        <f t="shared" si="739"/>
        <v>2.3831227548123052E-3</v>
      </c>
      <c r="MF107" s="204">
        <f t="shared" si="739"/>
        <v>2.3416638167626496E-3</v>
      </c>
      <c r="MG107" s="204">
        <f t="shared" si="739"/>
        <v>2.2988562336084435E-3</v>
      </c>
      <c r="MH107" s="204">
        <f t="shared" si="739"/>
        <v>2.254800974716004E-3</v>
      </c>
      <c r="MI107" s="204">
        <f t="shared" si="739"/>
        <v>2.2096004548179289E-3</v>
      </c>
      <c r="MJ107" s="204">
        <f t="shared" si="739"/>
        <v>2.163358141418807E-3</v>
      </c>
      <c r="MK107" s="204">
        <f t="shared" si="739"/>
        <v>2.1161781652079513E-3</v>
      </c>
      <c r="ML107" s="204">
        <f t="shared" si="739"/>
        <v>2.0681649354995072E-3</v>
      </c>
      <c r="MM107" s="204">
        <f t="shared" si="739"/>
        <v>2.0194227626475808E-3</v>
      </c>
      <c r="MN107" s="204">
        <f t="shared" ref="MN107:OY107" si="740">IF(AND($D$112&gt;0,$D$113&gt;0),IF(AND(EU104&gt;$D$112,OR(EU104&lt;$D$113,EU104=$D$113)),MN104,0),"")</f>
        <v>1.9700554892990419E-3</v>
      </c>
      <c r="MO107" s="204">
        <f t="shared" si="740"/>
        <v>1.9201661322502186E-3</v>
      </c>
      <c r="MP107" s="204">
        <f t="shared" si="740"/>
        <v>1.8698565365669292E-3</v>
      </c>
      <c r="MQ107" s="204">
        <f t="shared" si="740"/>
        <v>1.8192270435112283E-3</v>
      </c>
      <c r="MR107" s="204">
        <f t="shared" si="740"/>
        <v>1.7683761736940699E-3</v>
      </c>
      <c r="MS107" s="204">
        <f t="shared" si="740"/>
        <v>1.7174003267419542E-3</v>
      </c>
      <c r="MT107" s="204">
        <f t="shared" si="740"/>
        <v>1.6663934986288159E-3</v>
      </c>
      <c r="MU107" s="204">
        <f t="shared" si="740"/>
        <v>1.6154470176831055E-3</v>
      </c>
      <c r="MV107" s="204">
        <f t="shared" si="740"/>
        <v>1.5646493001355221E-3</v>
      </c>
      <c r="MW107" s="204">
        <f t="shared" si="740"/>
        <v>1.5140856259263842E-3</v>
      </c>
      <c r="MX107" s="204">
        <f t="shared" si="740"/>
        <v>1.4638379353443954E-3</v>
      </c>
      <c r="MY107" s="204">
        <f t="shared" si="740"/>
        <v>1.4139846469218048E-3</v>
      </c>
      <c r="MZ107" s="204">
        <f t="shared" si="740"/>
        <v>1.3646004968657886E-3</v>
      </c>
      <c r="NA107" s="204">
        <f t="shared" si="740"/>
        <v>1.3157564001634327E-3</v>
      </c>
      <c r="NB107" s="204">
        <f t="shared" si="740"/>
        <v>1.2675193333589834E-3</v>
      </c>
      <c r="NC107" s="204">
        <f t="shared" si="740"/>
        <v>0</v>
      </c>
      <c r="ND107" s="204">
        <f t="shared" si="740"/>
        <v>0</v>
      </c>
      <c r="NE107" s="204">
        <f t="shared" si="740"/>
        <v>0</v>
      </c>
      <c r="NF107" s="204">
        <f t="shared" si="740"/>
        <v>0</v>
      </c>
      <c r="NG107" s="204">
        <f t="shared" si="740"/>
        <v>0</v>
      </c>
      <c r="NH107" s="204">
        <f t="shared" si="740"/>
        <v>0</v>
      </c>
      <c r="NI107" s="204">
        <f t="shared" si="740"/>
        <v>0</v>
      </c>
      <c r="NJ107" s="204">
        <f t="shared" si="740"/>
        <v>0</v>
      </c>
      <c r="NK107" s="204">
        <f t="shared" si="740"/>
        <v>0</v>
      </c>
      <c r="NL107" s="204">
        <f t="shared" si="740"/>
        <v>0</v>
      </c>
      <c r="NM107" s="204">
        <f t="shared" si="740"/>
        <v>0</v>
      </c>
      <c r="NN107" s="204">
        <f t="shared" si="740"/>
        <v>0</v>
      </c>
      <c r="NO107" s="204">
        <f t="shared" si="740"/>
        <v>0</v>
      </c>
      <c r="NP107" s="204">
        <f t="shared" si="740"/>
        <v>0</v>
      </c>
      <c r="NQ107" s="204">
        <f t="shared" si="740"/>
        <v>0</v>
      </c>
      <c r="NR107" s="204">
        <f t="shared" si="740"/>
        <v>0</v>
      </c>
      <c r="NS107" s="204">
        <f t="shared" si="740"/>
        <v>0</v>
      </c>
      <c r="NT107" s="204">
        <f t="shared" si="740"/>
        <v>0</v>
      </c>
      <c r="NU107" s="204">
        <f t="shared" si="740"/>
        <v>0</v>
      </c>
      <c r="NV107" s="204">
        <f t="shared" si="740"/>
        <v>0</v>
      </c>
      <c r="NW107" s="204">
        <f t="shared" si="740"/>
        <v>0</v>
      </c>
      <c r="NX107" s="204">
        <f t="shared" si="740"/>
        <v>0</v>
      </c>
      <c r="NY107" s="204">
        <f t="shared" si="740"/>
        <v>0</v>
      </c>
      <c r="NZ107" s="204">
        <f t="shared" si="740"/>
        <v>0</v>
      </c>
      <c r="OA107" s="204">
        <f t="shared" si="740"/>
        <v>0</v>
      </c>
      <c r="OB107" s="204">
        <f t="shared" si="740"/>
        <v>0</v>
      </c>
      <c r="OC107" s="204">
        <f t="shared" si="740"/>
        <v>0</v>
      </c>
      <c r="OD107" s="204">
        <f t="shared" si="740"/>
        <v>0</v>
      </c>
      <c r="OE107" s="204">
        <f t="shared" si="740"/>
        <v>0</v>
      </c>
      <c r="OF107" s="204">
        <f t="shared" si="740"/>
        <v>0</v>
      </c>
      <c r="OG107" s="204">
        <f t="shared" si="740"/>
        <v>0</v>
      </c>
      <c r="OH107" s="204">
        <f t="shared" si="740"/>
        <v>0</v>
      </c>
      <c r="OI107" s="204">
        <f t="shared" si="740"/>
        <v>0</v>
      </c>
      <c r="OJ107" s="204">
        <f t="shared" si="740"/>
        <v>0</v>
      </c>
      <c r="OK107" s="204">
        <f t="shared" si="740"/>
        <v>0</v>
      </c>
      <c r="OL107" s="204">
        <f t="shared" si="740"/>
        <v>0</v>
      </c>
      <c r="OM107" s="204">
        <f t="shared" si="740"/>
        <v>0</v>
      </c>
      <c r="ON107" s="204">
        <f t="shared" si="740"/>
        <v>0</v>
      </c>
      <c r="OO107" s="204">
        <f t="shared" si="740"/>
        <v>0</v>
      </c>
      <c r="OP107" s="204">
        <f t="shared" si="740"/>
        <v>0</v>
      </c>
      <c r="OQ107" s="204">
        <f t="shared" si="740"/>
        <v>0</v>
      </c>
      <c r="OR107" s="204">
        <f t="shared" si="740"/>
        <v>0</v>
      </c>
      <c r="OS107" s="204">
        <f t="shared" si="740"/>
        <v>0</v>
      </c>
      <c r="OT107" s="204">
        <f t="shared" si="740"/>
        <v>0</v>
      </c>
      <c r="OU107" s="204">
        <f t="shared" si="740"/>
        <v>0</v>
      </c>
      <c r="OV107" s="204">
        <f t="shared" si="740"/>
        <v>0</v>
      </c>
      <c r="OW107" s="204">
        <f t="shared" si="740"/>
        <v>0</v>
      </c>
      <c r="OX107" s="204">
        <f t="shared" si="740"/>
        <v>0</v>
      </c>
      <c r="OY107" s="204">
        <f t="shared" si="740"/>
        <v>0</v>
      </c>
      <c r="OZ107" s="204">
        <f t="shared" ref="OZ107:PH107" si="741">IF(AND($D$112&gt;0,$D$113&gt;0),IF(AND(HG104&gt;$D$112,OR(HG104&lt;$D$113,HG104=$D$113)),OZ104,0),"")</f>
        <v>0</v>
      </c>
      <c r="PA107" s="204">
        <f t="shared" si="741"/>
        <v>0</v>
      </c>
      <c r="PB107" s="204">
        <f t="shared" si="741"/>
        <v>0</v>
      </c>
      <c r="PC107" s="204">
        <f t="shared" si="741"/>
        <v>0</v>
      </c>
      <c r="PD107" s="204">
        <f t="shared" si="741"/>
        <v>0</v>
      </c>
      <c r="PE107" s="204">
        <f t="shared" si="741"/>
        <v>0</v>
      </c>
      <c r="PF107" s="204">
        <f t="shared" si="741"/>
        <v>0</v>
      </c>
      <c r="PG107" s="204">
        <f t="shared" si="741"/>
        <v>0</v>
      </c>
      <c r="PH107" s="204">
        <f t="shared" si="741"/>
        <v>0</v>
      </c>
    </row>
    <row r="108" spans="1:424" ht="15.75" x14ac:dyDescent="0.5">
      <c r="A108" s="5"/>
      <c r="B108" s="5"/>
      <c r="C108" s="31" t="str">
        <f>IF(VLOOKUP(VLookups!$A$81,VLookups!$A$75:$B$77,2,FALSE),"With a confidence interval of","With a credible interval of")</f>
        <v>With a confidence interval of</v>
      </c>
      <c r="D108" s="94">
        <v>0.8</v>
      </c>
      <c r="E108" s="307"/>
      <c r="F108" s="37"/>
      <c r="G108" s="5"/>
      <c r="H108" s="5"/>
      <c r="I108" s="5"/>
      <c r="J108" s="5"/>
      <c r="K108" s="5"/>
      <c r="L108" s="5"/>
      <c r="M108" s="5"/>
      <c r="N108" s="5"/>
      <c r="O108" s="5"/>
      <c r="P108" s="5"/>
      <c r="Q108" s="5"/>
      <c r="R108" s="5"/>
      <c r="S108" s="5"/>
      <c r="T108" s="5"/>
      <c r="U108" s="5"/>
      <c r="HP108" s="204">
        <f>IF(AND($D$112&gt;0,$D$113&gt;0),IF(AND(W104&gt;$D$113),HP104,0),"")</f>
        <v>0</v>
      </c>
      <c r="HQ108" s="204">
        <f t="shared" ref="HQ108:KA108" si="742">IF(AND($D$112&gt;0,$D$113&gt;0),IF(AND(X104&gt;$D$113),HQ104,0),"")</f>
        <v>0</v>
      </c>
      <c r="HR108" s="204">
        <f t="shared" si="742"/>
        <v>0</v>
      </c>
      <c r="HS108" s="204">
        <f t="shared" si="742"/>
        <v>0</v>
      </c>
      <c r="HT108" s="204">
        <f t="shared" si="742"/>
        <v>0</v>
      </c>
      <c r="HU108" s="204">
        <f t="shared" si="742"/>
        <v>0</v>
      </c>
      <c r="HV108" s="204">
        <f t="shared" si="742"/>
        <v>0</v>
      </c>
      <c r="HW108" s="204">
        <f t="shared" si="742"/>
        <v>0</v>
      </c>
      <c r="HX108" s="204">
        <f t="shared" si="742"/>
        <v>0</v>
      </c>
      <c r="HY108" s="204">
        <f t="shared" si="742"/>
        <v>0</v>
      </c>
      <c r="HZ108" s="204">
        <f t="shared" si="742"/>
        <v>0</v>
      </c>
      <c r="IA108" s="204">
        <f t="shared" si="742"/>
        <v>0</v>
      </c>
      <c r="IB108" s="204">
        <f t="shared" si="742"/>
        <v>0</v>
      </c>
      <c r="IC108" s="204">
        <f t="shared" si="742"/>
        <v>0</v>
      </c>
      <c r="ID108" s="204">
        <f t="shared" si="742"/>
        <v>0</v>
      </c>
      <c r="IE108" s="204">
        <f t="shared" si="742"/>
        <v>0</v>
      </c>
      <c r="IF108" s="204">
        <f t="shared" si="742"/>
        <v>0</v>
      </c>
      <c r="IG108" s="204">
        <f t="shared" si="742"/>
        <v>0</v>
      </c>
      <c r="IH108" s="204">
        <f t="shared" si="742"/>
        <v>0</v>
      </c>
      <c r="II108" s="204">
        <f t="shared" si="742"/>
        <v>0</v>
      </c>
      <c r="IJ108" s="204">
        <f t="shared" si="742"/>
        <v>0</v>
      </c>
      <c r="IK108" s="204">
        <f t="shared" si="742"/>
        <v>0</v>
      </c>
      <c r="IL108" s="204">
        <f t="shared" si="742"/>
        <v>0</v>
      </c>
      <c r="IM108" s="204">
        <f t="shared" si="742"/>
        <v>0</v>
      </c>
      <c r="IN108" s="204">
        <f t="shared" si="742"/>
        <v>0</v>
      </c>
      <c r="IO108" s="204">
        <f t="shared" si="742"/>
        <v>0</v>
      </c>
      <c r="IP108" s="204">
        <f t="shared" si="742"/>
        <v>0</v>
      </c>
      <c r="IQ108" s="204">
        <f t="shared" si="742"/>
        <v>0</v>
      </c>
      <c r="IR108" s="204">
        <f t="shared" si="742"/>
        <v>0</v>
      </c>
      <c r="IS108" s="204">
        <f t="shared" si="742"/>
        <v>0</v>
      </c>
      <c r="IT108" s="204">
        <f t="shared" si="742"/>
        <v>0</v>
      </c>
      <c r="IU108" s="204">
        <f t="shared" si="742"/>
        <v>0</v>
      </c>
      <c r="IV108" s="204">
        <f t="shared" si="742"/>
        <v>0</v>
      </c>
      <c r="IW108" s="204">
        <f t="shared" si="742"/>
        <v>0</v>
      </c>
      <c r="IX108" s="204">
        <f t="shared" si="742"/>
        <v>0</v>
      </c>
      <c r="IY108" s="204">
        <f t="shared" si="742"/>
        <v>0</v>
      </c>
      <c r="IZ108" s="204">
        <f t="shared" si="742"/>
        <v>0</v>
      </c>
      <c r="JA108" s="204">
        <f t="shared" si="742"/>
        <v>0</v>
      </c>
      <c r="JB108" s="204">
        <f t="shared" si="742"/>
        <v>0</v>
      </c>
      <c r="JC108" s="204">
        <f t="shared" si="742"/>
        <v>0</v>
      </c>
      <c r="JD108" s="204">
        <f t="shared" si="742"/>
        <v>0</v>
      </c>
      <c r="JE108" s="204">
        <f t="shared" si="742"/>
        <v>0</v>
      </c>
      <c r="JF108" s="204">
        <f t="shared" si="742"/>
        <v>0</v>
      </c>
      <c r="JG108" s="204">
        <f t="shared" si="742"/>
        <v>0</v>
      </c>
      <c r="JH108" s="204">
        <f t="shared" si="742"/>
        <v>0</v>
      </c>
      <c r="JI108" s="204">
        <f t="shared" si="742"/>
        <v>0</v>
      </c>
      <c r="JJ108" s="204">
        <f t="shared" si="742"/>
        <v>0</v>
      </c>
      <c r="JK108" s="204">
        <f t="shared" si="742"/>
        <v>0</v>
      </c>
      <c r="JL108" s="204">
        <f t="shared" si="742"/>
        <v>0</v>
      </c>
      <c r="JM108" s="204">
        <f t="shared" si="742"/>
        <v>0</v>
      </c>
      <c r="JN108" s="204">
        <f t="shared" si="742"/>
        <v>0</v>
      </c>
      <c r="JO108" s="204">
        <f t="shared" si="742"/>
        <v>0</v>
      </c>
      <c r="JP108" s="204">
        <f t="shared" si="742"/>
        <v>0</v>
      </c>
      <c r="JQ108" s="204">
        <f t="shared" si="742"/>
        <v>0</v>
      </c>
      <c r="JR108" s="204">
        <f t="shared" si="742"/>
        <v>0</v>
      </c>
      <c r="JS108" s="204">
        <f t="shared" si="742"/>
        <v>0</v>
      </c>
      <c r="JT108" s="204">
        <f t="shared" si="742"/>
        <v>0</v>
      </c>
      <c r="JU108" s="204">
        <f t="shared" si="742"/>
        <v>0</v>
      </c>
      <c r="JV108" s="204">
        <f t="shared" si="742"/>
        <v>0</v>
      </c>
      <c r="JW108" s="204">
        <f t="shared" si="742"/>
        <v>0</v>
      </c>
      <c r="JX108" s="204">
        <f t="shared" si="742"/>
        <v>0</v>
      </c>
      <c r="JY108" s="204">
        <f t="shared" si="742"/>
        <v>0</v>
      </c>
      <c r="JZ108" s="204">
        <f t="shared" si="742"/>
        <v>0</v>
      </c>
      <c r="KA108" s="204">
        <f t="shared" si="742"/>
        <v>0</v>
      </c>
      <c r="KB108" s="204">
        <f t="shared" ref="KB108:MM108" si="743">IF(AND($D$112&gt;0,$D$113&gt;0),IF(AND(CI104&gt;$D$113),KB104,0),"")</f>
        <v>0</v>
      </c>
      <c r="KC108" s="204">
        <f t="shared" si="743"/>
        <v>0</v>
      </c>
      <c r="KD108" s="204">
        <f t="shared" si="743"/>
        <v>0</v>
      </c>
      <c r="KE108" s="204">
        <f t="shared" si="743"/>
        <v>0</v>
      </c>
      <c r="KF108" s="204">
        <f t="shared" si="743"/>
        <v>0</v>
      </c>
      <c r="KG108" s="204">
        <f t="shared" si="743"/>
        <v>0</v>
      </c>
      <c r="KH108" s="204">
        <f t="shared" si="743"/>
        <v>0</v>
      </c>
      <c r="KI108" s="204">
        <f t="shared" si="743"/>
        <v>0</v>
      </c>
      <c r="KJ108" s="204">
        <f t="shared" si="743"/>
        <v>0</v>
      </c>
      <c r="KK108" s="204">
        <f t="shared" si="743"/>
        <v>0</v>
      </c>
      <c r="KL108" s="204">
        <f t="shared" si="743"/>
        <v>0</v>
      </c>
      <c r="KM108" s="204">
        <f t="shared" si="743"/>
        <v>0</v>
      </c>
      <c r="KN108" s="204">
        <f t="shared" si="743"/>
        <v>0</v>
      </c>
      <c r="KO108" s="204">
        <f t="shared" si="743"/>
        <v>0</v>
      </c>
      <c r="KP108" s="204">
        <f t="shared" si="743"/>
        <v>0</v>
      </c>
      <c r="KQ108" s="204">
        <f t="shared" si="743"/>
        <v>0</v>
      </c>
      <c r="KR108" s="204">
        <f t="shared" si="743"/>
        <v>0</v>
      </c>
      <c r="KS108" s="204">
        <f t="shared" si="743"/>
        <v>0</v>
      </c>
      <c r="KT108" s="204">
        <f t="shared" si="743"/>
        <v>0</v>
      </c>
      <c r="KU108" s="204">
        <f t="shared" si="743"/>
        <v>0</v>
      </c>
      <c r="KV108" s="204">
        <f t="shared" si="743"/>
        <v>0</v>
      </c>
      <c r="KW108" s="204">
        <f t="shared" si="743"/>
        <v>0</v>
      </c>
      <c r="KX108" s="204">
        <f t="shared" si="743"/>
        <v>0</v>
      </c>
      <c r="KY108" s="204">
        <f t="shared" si="743"/>
        <v>0</v>
      </c>
      <c r="KZ108" s="204">
        <f t="shared" si="743"/>
        <v>0</v>
      </c>
      <c r="LA108" s="204">
        <f t="shared" si="743"/>
        <v>0</v>
      </c>
      <c r="LB108" s="204">
        <f t="shared" si="743"/>
        <v>0</v>
      </c>
      <c r="LC108" s="204">
        <f t="shared" si="743"/>
        <v>0</v>
      </c>
      <c r="LD108" s="204">
        <f t="shared" si="743"/>
        <v>0</v>
      </c>
      <c r="LE108" s="204">
        <f t="shared" si="743"/>
        <v>0</v>
      </c>
      <c r="LF108" s="204">
        <f t="shared" si="743"/>
        <v>0</v>
      </c>
      <c r="LG108" s="204">
        <f t="shared" si="743"/>
        <v>0</v>
      </c>
      <c r="LH108" s="204">
        <f t="shared" si="743"/>
        <v>0</v>
      </c>
      <c r="LI108" s="204">
        <f t="shared" si="743"/>
        <v>0</v>
      </c>
      <c r="LJ108" s="204">
        <f t="shared" si="743"/>
        <v>0</v>
      </c>
      <c r="LK108" s="204">
        <f t="shared" si="743"/>
        <v>0</v>
      </c>
      <c r="LL108" s="204">
        <f t="shared" si="743"/>
        <v>0</v>
      </c>
      <c r="LM108" s="204">
        <f t="shared" si="743"/>
        <v>0</v>
      </c>
      <c r="LN108" s="204">
        <f t="shared" si="743"/>
        <v>0</v>
      </c>
      <c r="LO108" s="204">
        <f t="shared" si="743"/>
        <v>0</v>
      </c>
      <c r="LP108" s="204">
        <f t="shared" si="743"/>
        <v>0</v>
      </c>
      <c r="LQ108" s="204">
        <f t="shared" si="743"/>
        <v>0</v>
      </c>
      <c r="LR108" s="204">
        <f t="shared" si="743"/>
        <v>0</v>
      </c>
      <c r="LS108" s="204">
        <f t="shared" si="743"/>
        <v>0</v>
      </c>
      <c r="LT108" s="204">
        <f t="shared" si="743"/>
        <v>0</v>
      </c>
      <c r="LU108" s="204">
        <f t="shared" si="743"/>
        <v>0</v>
      </c>
      <c r="LV108" s="204">
        <f t="shared" si="743"/>
        <v>0</v>
      </c>
      <c r="LW108" s="204">
        <f t="shared" si="743"/>
        <v>0</v>
      </c>
      <c r="LX108" s="204">
        <f t="shared" si="743"/>
        <v>0</v>
      </c>
      <c r="LY108" s="204">
        <f t="shared" si="743"/>
        <v>0</v>
      </c>
      <c r="LZ108" s="204">
        <f t="shared" si="743"/>
        <v>0</v>
      </c>
      <c r="MA108" s="204">
        <f t="shared" si="743"/>
        <v>0</v>
      </c>
      <c r="MB108" s="204">
        <f t="shared" si="743"/>
        <v>0</v>
      </c>
      <c r="MC108" s="204">
        <f t="shared" si="743"/>
        <v>0</v>
      </c>
      <c r="MD108" s="204">
        <f t="shared" si="743"/>
        <v>0</v>
      </c>
      <c r="ME108" s="204">
        <f t="shared" si="743"/>
        <v>0</v>
      </c>
      <c r="MF108" s="204">
        <f t="shared" si="743"/>
        <v>0</v>
      </c>
      <c r="MG108" s="204">
        <f t="shared" si="743"/>
        <v>0</v>
      </c>
      <c r="MH108" s="204">
        <f t="shared" si="743"/>
        <v>0</v>
      </c>
      <c r="MI108" s="204">
        <f t="shared" si="743"/>
        <v>0</v>
      </c>
      <c r="MJ108" s="204">
        <f t="shared" si="743"/>
        <v>0</v>
      </c>
      <c r="MK108" s="204">
        <f t="shared" si="743"/>
        <v>0</v>
      </c>
      <c r="ML108" s="204">
        <f t="shared" si="743"/>
        <v>0</v>
      </c>
      <c r="MM108" s="204">
        <f t="shared" si="743"/>
        <v>0</v>
      </c>
      <c r="MN108" s="204">
        <f t="shared" ref="MN108:OY108" si="744">IF(AND($D$112&gt;0,$D$113&gt;0),IF(AND(EU104&gt;$D$113),MN104,0),"")</f>
        <v>0</v>
      </c>
      <c r="MO108" s="204">
        <f t="shared" si="744"/>
        <v>0</v>
      </c>
      <c r="MP108" s="204">
        <f t="shared" si="744"/>
        <v>0</v>
      </c>
      <c r="MQ108" s="204">
        <f t="shared" si="744"/>
        <v>0</v>
      </c>
      <c r="MR108" s="204">
        <f t="shared" si="744"/>
        <v>0</v>
      </c>
      <c r="MS108" s="204">
        <f t="shared" si="744"/>
        <v>0</v>
      </c>
      <c r="MT108" s="204">
        <f t="shared" si="744"/>
        <v>0</v>
      </c>
      <c r="MU108" s="204">
        <f t="shared" si="744"/>
        <v>0</v>
      </c>
      <c r="MV108" s="204">
        <f t="shared" si="744"/>
        <v>0</v>
      </c>
      <c r="MW108" s="204">
        <f t="shared" si="744"/>
        <v>0</v>
      </c>
      <c r="MX108" s="204">
        <f t="shared" si="744"/>
        <v>0</v>
      </c>
      <c r="MY108" s="204">
        <f t="shared" si="744"/>
        <v>0</v>
      </c>
      <c r="MZ108" s="204">
        <f t="shared" si="744"/>
        <v>0</v>
      </c>
      <c r="NA108" s="204">
        <f t="shared" si="744"/>
        <v>0</v>
      </c>
      <c r="NB108" s="204">
        <f t="shared" si="744"/>
        <v>0</v>
      </c>
      <c r="NC108" s="204">
        <f t="shared" si="744"/>
        <v>1.2199522388680751E-3</v>
      </c>
      <c r="ND108" s="204">
        <f t="shared" si="744"/>
        <v>1.1731139505652896E-3</v>
      </c>
      <c r="NE108" s="204">
        <f t="shared" si="744"/>
        <v>1.1270591402595277E-3</v>
      </c>
      <c r="NF108" s="204">
        <f t="shared" si="744"/>
        <v>1.0818382845569669E-3</v>
      </c>
      <c r="NG108" s="204">
        <f t="shared" si="744"/>
        <v>1.0374976515045097E-3</v>
      </c>
      <c r="NH108" s="204">
        <f t="shared" si="744"/>
        <v>9.9407930630814978E-4</v>
      </c>
      <c r="NI108" s="204">
        <f t="shared" si="744"/>
        <v>9.5162113533101304E-4</v>
      </c>
      <c r="NJ108" s="204">
        <f t="shared" si="744"/>
        <v>9.1015688749541133E-4</v>
      </c>
      <c r="NK108" s="204">
        <f t="shared" si="744"/>
        <v>8.6971623214222014E-4</v>
      </c>
      <c r="NL108" s="204">
        <f t="shared" si="744"/>
        <v>8.3032483233957011E-4</v>
      </c>
      <c r="NM108" s="204">
        <f t="shared" si="744"/>
        <v>7.9200443258117305E-4</v>
      </c>
      <c r="NN108" s="204">
        <f t="shared" si="744"/>
        <v>7.5477295977267563E-4</v>
      </c>
      <c r="NO108" s="204">
        <f t="shared" si="744"/>
        <v>7.1864463637208919E-4</v>
      </c>
      <c r="NP108" s="204">
        <f t="shared" si="744"/>
        <v>6.8363010452744829E-4</v>
      </c>
      <c r="NQ108" s="204">
        <f t="shared" si="744"/>
        <v>6.4973656004112127E-4</v>
      </c>
      <c r="NR108" s="204">
        <f t="shared" si="744"/>
        <v>6.1696789498533904E-4</v>
      </c>
      <c r="NS108" s="204">
        <f t="shared" si="744"/>
        <v>5.8532484779713579E-4</v>
      </c>
      <c r="NT108" s="204">
        <f t="shared" si="744"/>
        <v>5.548051596925475E-4</v>
      </c>
      <c r="NU108" s="204">
        <f t="shared" si="744"/>
        <v>5.2540373625915003E-4</v>
      </c>
      <c r="NV108" s="204">
        <f t="shared" si="744"/>
        <v>4.9711281311225165E-4</v>
      </c>
      <c r="NW108" s="204">
        <f t="shared" si="744"/>
        <v>4.699221245327777E-4</v>
      </c>
      <c r="NX108" s="204">
        <f t="shared" si="744"/>
        <v>4.4381907404345662E-4</v>
      </c>
      <c r="NY108" s="204">
        <f t="shared" si="744"/>
        <v>4.1878890592376397E-4</v>
      </c>
      <c r="NZ108" s="204">
        <f t="shared" si="744"/>
        <v>3.9481487671255228E-4</v>
      </c>
      <c r="OA108" s="204">
        <f t="shared" si="744"/>
        <v>3.7187842579976515E-4</v>
      </c>
      <c r="OB108" s="204">
        <f t="shared" si="744"/>
        <v>3.4995934426448422E-4</v>
      </c>
      <c r="OC108" s="204">
        <f t="shared" si="744"/>
        <v>3.2903594117512968E-4</v>
      </c>
      <c r="OD108" s="204">
        <f t="shared" si="744"/>
        <v>3.090852066283478E-4</v>
      </c>
      <c r="OE108" s="204">
        <f t="shared" si="744"/>
        <v>2.9008297086534726E-4</v>
      </c>
      <c r="OF108" s="204">
        <f t="shared" si="744"/>
        <v>2.7200405886762568E-4</v>
      </c>
      <c r="OG108" s="204">
        <f t="shared" si="744"/>
        <v>2.5482243989760362E-4</v>
      </c>
      <c r="OH108" s="204">
        <f t="shared" si="744"/>
        <v>2.3851137151312789E-4</v>
      </c>
      <c r="OI108" s="204">
        <f t="shared" si="744"/>
        <v>2.230435376476383E-4</v>
      </c>
      <c r="OJ108" s="204">
        <f t="shared" si="744"/>
        <v>2.0839118040955469E-4</v>
      </c>
      <c r="OK108" s="204">
        <f t="shared" si="744"/>
        <v>1.9452622531471314E-4</v>
      </c>
      <c r="OL108" s="204">
        <f t="shared" si="744"/>
        <v>1.8142039972408601E-4</v>
      </c>
      <c r="OM108" s="204">
        <f t="shared" si="744"/>
        <v>1.6904534431523143E-4</v>
      </c>
      <c r="ON108" s="204">
        <f t="shared" si="744"/>
        <v>1.5737271746962893E-4</v>
      </c>
      <c r="OO108" s="204">
        <f t="shared" si="744"/>
        <v>1.4637429250900755E-4</v>
      </c>
      <c r="OP108" s="204">
        <f t="shared" si="744"/>
        <v>1.360220477617721E-4</v>
      </c>
      <c r="OQ108" s="204">
        <f t="shared" si="744"/>
        <v>1.2628824948547677E-4</v>
      </c>
      <c r="OR108" s="204">
        <f t="shared" si="744"/>
        <v>1.1714552771287578E-4</v>
      </c>
      <c r="OS108" s="204">
        <f t="shared" si="744"/>
        <v>1.0856694512727691E-4</v>
      </c>
      <c r="OT108" s="204">
        <f t="shared" si="744"/>
        <v>1.0052605910769836E-4</v>
      </c>
      <c r="OU108" s="204">
        <f t="shared" si="744"/>
        <v>9.2996977115637414E-5</v>
      </c>
      <c r="OV108" s="204">
        <f t="shared" si="744"/>
        <v>8.5954405623109114E-5</v>
      </c>
      <c r="OW108" s="204">
        <f t="shared" si="744"/>
        <v>7.9373692806049712E-5</v>
      </c>
      <c r="OX108" s="204">
        <f t="shared" si="744"/>
        <v>7.3230865248249692E-5</v>
      </c>
      <c r="OY108" s="204">
        <f t="shared" si="744"/>
        <v>6.7502658918782782E-5</v>
      </c>
      <c r="OZ108" s="204">
        <f t="shared" ref="OZ108:PH108" si="745">IF(AND($D$112&gt;0,$D$113&gt;0),IF(AND(HG104&gt;$D$113),OZ104,0),"")</f>
        <v>6.2166544700527983E-5</v>
      </c>
      <c r="PA108" s="204">
        <f t="shared" si="745"/>
        <v>5.7200748758979794E-5</v>
      </c>
      <c r="PB108" s="204">
        <f t="shared" si="745"/>
        <v>5.258426804924021E-5</v>
      </c>
      <c r="PC108" s="204">
        <f t="shared" si="745"/>
        <v>4.8296881265050646E-5</v>
      </c>
      <c r="PD108" s="204">
        <f t="shared" si="745"/>
        <v>4.431915553711372E-5</v>
      </c>
      <c r="PE108" s="204">
        <f t="shared" si="745"/>
        <v>4.0632449188961309E-5</v>
      </c>
      <c r="PF108" s="204">
        <f t="shared" si="745"/>
        <v>3.7218910857419337E-5</v>
      </c>
      <c r="PG108" s="204">
        <f t="shared" si="745"/>
        <v>3.406147528149857E-5</v>
      </c>
      <c r="PH108" s="204">
        <f t="shared" si="745"/>
        <v>3.1143856058498431E-5</v>
      </c>
    </row>
    <row r="109" spans="1:424" ht="15.75" x14ac:dyDescent="0.5">
      <c r="A109" s="5"/>
      <c r="C109" s="31" t="s">
        <v>29</v>
      </c>
      <c r="D109" s="74">
        <f>IF(AND(D108&gt;0,D108&lt;1,NOT(K104="")),_xlfn.NORM.INV((1-$D$108)/2,$G$104,$K$104),"")</f>
        <v>1117.6320151266023</v>
      </c>
      <c r="E109" s="36"/>
      <c r="F109" s="2"/>
      <c r="G109" s="5"/>
      <c r="H109" s="5"/>
      <c r="I109" s="5"/>
      <c r="J109" s="5"/>
      <c r="K109" s="5"/>
      <c r="L109" s="5"/>
      <c r="M109" s="5"/>
      <c r="N109" s="5"/>
      <c r="O109" s="5"/>
      <c r="P109" s="5"/>
      <c r="Q109" s="5"/>
      <c r="R109" s="5"/>
      <c r="S109" s="5"/>
      <c r="T109" s="5"/>
      <c r="U109" s="5"/>
      <c r="HP109" s="254">
        <f>MAX(HP106:HP108)</f>
        <v>3.1143856058498431E-5</v>
      </c>
      <c r="HQ109" s="254">
        <f t="shared" ref="HQ109:KB109" si="746">MAX(HQ106:HQ108)</f>
        <v>3.406147528150725E-5</v>
      </c>
      <c r="HR109" s="254">
        <f t="shared" si="746"/>
        <v>3.7218910857428628E-5</v>
      </c>
      <c r="HS109" s="254">
        <f t="shared" si="746"/>
        <v>4.0632449188971229E-5</v>
      </c>
      <c r="HT109" s="254">
        <f t="shared" si="746"/>
        <v>4.4319155537124345E-5</v>
      </c>
      <c r="HU109" s="254">
        <f t="shared" si="746"/>
        <v>4.8296881265062017E-5</v>
      </c>
      <c r="HV109" s="254">
        <f t="shared" si="746"/>
        <v>5.2584268049252252E-5</v>
      </c>
      <c r="HW109" s="254">
        <f t="shared" si="746"/>
        <v>5.7200748758992614E-5</v>
      </c>
      <c r="HX109" s="254">
        <f t="shared" si="746"/>
        <v>6.2166544700541684E-5</v>
      </c>
      <c r="HY109" s="254">
        <f t="shared" si="746"/>
        <v>6.7502658918797351E-5</v>
      </c>
      <c r="HZ109" s="254">
        <f t="shared" si="746"/>
        <v>7.3230865248265141E-5</v>
      </c>
      <c r="IA109" s="254">
        <f t="shared" si="746"/>
        <v>7.9373692806066111E-5</v>
      </c>
      <c r="IB109" s="254">
        <f t="shared" si="746"/>
        <v>8.5954405623126569E-5</v>
      </c>
      <c r="IC109" s="254">
        <f t="shared" si="746"/>
        <v>9.2996977115655831E-5</v>
      </c>
      <c r="ID109" s="254">
        <f t="shared" si="746"/>
        <v>1.005260591077178E-4</v>
      </c>
      <c r="IE109" s="254">
        <f t="shared" si="746"/>
        <v>1.0856694512729746E-4</v>
      </c>
      <c r="IF109" s="254">
        <f t="shared" si="746"/>
        <v>1.1714552771289759E-4</v>
      </c>
      <c r="IG109" s="254">
        <f t="shared" si="746"/>
        <v>1.2628824948549965E-4</v>
      </c>
      <c r="IH109" s="254">
        <f t="shared" si="746"/>
        <v>1.3602204776179614E-4</v>
      </c>
      <c r="II109" s="254">
        <f t="shared" si="746"/>
        <v>1.4637429250903298E-4</v>
      </c>
      <c r="IJ109" s="254">
        <f t="shared" si="746"/>
        <v>1.5737271746965541E-4</v>
      </c>
      <c r="IK109" s="254">
        <f t="shared" si="746"/>
        <v>1.6904534431525918E-4</v>
      </c>
      <c r="IL109" s="254">
        <f t="shared" si="746"/>
        <v>1.8142039972411504E-4</v>
      </c>
      <c r="IM109" s="254">
        <f t="shared" si="746"/>
        <v>1.9452622531474366E-4</v>
      </c>
      <c r="IN109" s="254">
        <f t="shared" si="746"/>
        <v>2.0839118040958651E-4</v>
      </c>
      <c r="IO109" s="254">
        <f t="shared" si="746"/>
        <v>2.2304353764767147E-4</v>
      </c>
      <c r="IP109" s="254">
        <f t="shared" si="746"/>
        <v>2.3851137151316263E-4</v>
      </c>
      <c r="IQ109" s="254">
        <f t="shared" si="746"/>
        <v>2.5482243989763983E-4</v>
      </c>
      <c r="IR109" s="254">
        <f t="shared" si="746"/>
        <v>2.7200405886766325E-4</v>
      </c>
      <c r="IS109" s="254">
        <f t="shared" si="746"/>
        <v>2.9008297086538629E-4</v>
      </c>
      <c r="IT109" s="254">
        <f t="shared" si="746"/>
        <v>3.090852066283884E-4</v>
      </c>
      <c r="IU109" s="254">
        <f t="shared" si="746"/>
        <v>3.2903594117517174E-4</v>
      </c>
      <c r="IV109" s="254">
        <f t="shared" si="746"/>
        <v>3.4995934426452764E-4</v>
      </c>
      <c r="IW109" s="254">
        <f t="shared" si="746"/>
        <v>3.7187842579981004E-4</v>
      </c>
      <c r="IX109" s="254">
        <f t="shared" si="746"/>
        <v>3.9481487671259847E-4</v>
      </c>
      <c r="IY109" s="254">
        <f t="shared" si="746"/>
        <v>4.1878890592381173E-4</v>
      </c>
      <c r="IZ109" s="254">
        <f t="shared" si="746"/>
        <v>4.4381907404350562E-4</v>
      </c>
      <c r="JA109" s="254">
        <f t="shared" si="746"/>
        <v>4.6992212453282877E-4</v>
      </c>
      <c r="JB109" s="254">
        <f t="shared" si="746"/>
        <v>4.9711281311230467E-4</v>
      </c>
      <c r="JC109" s="254">
        <f t="shared" si="746"/>
        <v>5.2540373625920532E-4</v>
      </c>
      <c r="JD109" s="254">
        <f t="shared" si="746"/>
        <v>5.5480515969260496E-4</v>
      </c>
      <c r="JE109" s="254">
        <f t="shared" si="746"/>
        <v>5.8532484779719532E-4</v>
      </c>
      <c r="JF109" s="254">
        <f t="shared" si="746"/>
        <v>6.1696789498540063E-4</v>
      </c>
      <c r="JG109" s="254">
        <f t="shared" si="746"/>
        <v>6.4973656004118524E-4</v>
      </c>
      <c r="JH109" s="254">
        <f t="shared" si="746"/>
        <v>6.8363010452751431E-4</v>
      </c>
      <c r="JI109" s="254">
        <f t="shared" si="746"/>
        <v>7.1864463637215728E-4</v>
      </c>
      <c r="JJ109" s="254">
        <f t="shared" si="746"/>
        <v>7.54772959772746E-4</v>
      </c>
      <c r="JK109" s="254">
        <f t="shared" si="746"/>
        <v>7.920044325812458E-4</v>
      </c>
      <c r="JL109" s="254">
        <f t="shared" si="746"/>
        <v>8.303248323396447E-4</v>
      </c>
      <c r="JM109" s="254">
        <f t="shared" si="746"/>
        <v>8.6971623214229658E-4</v>
      </c>
      <c r="JN109" s="254">
        <f t="shared" si="746"/>
        <v>9.1015688749549004E-4</v>
      </c>
      <c r="JO109" s="254">
        <f t="shared" si="746"/>
        <v>9.5162113533109349E-4</v>
      </c>
      <c r="JP109" s="254">
        <f t="shared" si="746"/>
        <v>9.9407930630823196E-4</v>
      </c>
      <c r="JQ109" s="254">
        <f t="shared" si="746"/>
        <v>1.0374976515045941E-3</v>
      </c>
      <c r="JR109" s="254">
        <f t="shared" si="746"/>
        <v>1.0818382845570527E-3</v>
      </c>
      <c r="JS109" s="254">
        <f t="shared" si="746"/>
        <v>1.1270591402596153E-3</v>
      </c>
      <c r="JT109" s="254">
        <f t="shared" si="746"/>
        <v>1.1731139505653789E-3</v>
      </c>
      <c r="JU109" s="254">
        <f t="shared" si="746"/>
        <v>1.2199522388681655E-3</v>
      </c>
      <c r="JV109" s="254">
        <f t="shared" si="746"/>
        <v>1.2675193333590755E-3</v>
      </c>
      <c r="JW109" s="254">
        <f t="shared" si="746"/>
        <v>1.3157564001635255E-3</v>
      </c>
      <c r="JX109" s="254">
        <f t="shared" si="746"/>
        <v>1.3646004968658827E-3</v>
      </c>
      <c r="JY109" s="254">
        <f t="shared" si="746"/>
        <v>1.4139846469219E-3</v>
      </c>
      <c r="JZ109" s="254">
        <f t="shared" si="746"/>
        <v>1.4638379353444913E-3</v>
      </c>
      <c r="KA109" s="254">
        <f t="shared" si="746"/>
        <v>1.5140856259264809E-3</v>
      </c>
      <c r="KB109" s="254">
        <f t="shared" si="746"/>
        <v>1.564649300135619E-3</v>
      </c>
      <c r="KC109" s="254">
        <f t="shared" ref="KC109:MN109" si="747">MAX(KC106:KC108)</f>
        <v>1.6154470176832031E-3</v>
      </c>
      <c r="KD109" s="254">
        <f t="shared" si="747"/>
        <v>1.6663934986289135E-3</v>
      </c>
      <c r="KE109" s="254">
        <f t="shared" si="747"/>
        <v>1.7174003267420518E-3</v>
      </c>
      <c r="KF109" s="254">
        <f t="shared" si="747"/>
        <v>1.7683761736941674E-3</v>
      </c>
      <c r="KG109" s="254">
        <f t="shared" si="747"/>
        <v>1.8192270435113259E-3</v>
      </c>
      <c r="KH109" s="254">
        <f t="shared" si="747"/>
        <v>1.8698565365670261E-3</v>
      </c>
      <c r="KI109" s="254">
        <f t="shared" si="747"/>
        <v>1.9201661322503147E-3</v>
      </c>
      <c r="KJ109" s="254">
        <f t="shared" si="747"/>
        <v>1.9700554892991369E-3</v>
      </c>
      <c r="KK109" s="254">
        <f t="shared" si="747"/>
        <v>2.0194227626476749E-3</v>
      </c>
      <c r="KL109" s="254">
        <f t="shared" si="747"/>
        <v>2.0681649354996005E-3</v>
      </c>
      <c r="KM109" s="254">
        <f t="shared" si="747"/>
        <v>2.1161781652080432E-3</v>
      </c>
      <c r="KN109" s="254">
        <f t="shared" si="747"/>
        <v>2.1633581414188963E-3</v>
      </c>
      <c r="KO109" s="254">
        <f t="shared" si="747"/>
        <v>2.2096004548180165E-3</v>
      </c>
      <c r="KP109" s="254">
        <f t="shared" si="747"/>
        <v>2.2548009747160895E-3</v>
      </c>
      <c r="KQ109" s="254">
        <f t="shared" si="747"/>
        <v>2.2988562336085268E-3</v>
      </c>
      <c r="KR109" s="254">
        <f t="shared" si="747"/>
        <v>2.3416638167627303E-3</v>
      </c>
      <c r="KS109" s="254">
        <f t="shared" si="747"/>
        <v>2.3831227548123833E-3</v>
      </c>
      <c r="KT109" s="254">
        <f t="shared" si="747"/>
        <v>2.4231339172789395E-3</v>
      </c>
      <c r="KU109" s="254">
        <f t="shared" si="747"/>
        <v>2.4616004048949223E-3</v>
      </c>
      <c r="KV109" s="254">
        <f t="shared" si="747"/>
        <v>2.4984279385726728E-3</v>
      </c>
      <c r="KW109" s="254">
        <f t="shared" si="747"/>
        <v>2.533525242846319E-3</v>
      </c>
      <c r="KX109" s="254">
        <f t="shared" si="747"/>
        <v>2.5668044216143192E-3</v>
      </c>
      <c r="KY109" s="254">
        <f t="shared" si="747"/>
        <v>2.5981813240252972E-3</v>
      </c>
      <c r="KZ109" s="254">
        <f t="shared" si="747"/>
        <v>2.6275758983810844E-3</v>
      </c>
      <c r="LA109" s="254">
        <f t="shared" si="747"/>
        <v>2.6549125319779159E-3</v>
      </c>
      <c r="LB109" s="254">
        <f t="shared" si="747"/>
        <v>2.6801203748694313E-3</v>
      </c>
      <c r="LC109" s="254">
        <f t="shared" si="747"/>
        <v>2.7031336456131952E-3</v>
      </c>
      <c r="LD109" s="254">
        <f t="shared" si="747"/>
        <v>2.7238919171553868E-3</v>
      </c>
      <c r="LE109" s="254">
        <f t="shared" si="747"/>
        <v>2.7423403811155916E-3</v>
      </c>
      <c r="LF109" s="254">
        <f t="shared" si="747"/>
        <v>2.758430088854443E-3</v>
      </c>
      <c r="LG109" s="254">
        <f t="shared" si="747"/>
        <v>2.7721181678404261E-3</v>
      </c>
      <c r="LH109" s="254">
        <f t="shared" si="747"/>
        <v>2.7833680119774286E-3</v>
      </c>
      <c r="LI109" s="254">
        <f t="shared" si="747"/>
        <v>2.7921494447105642E-3</v>
      </c>
      <c r="LJ109" s="254">
        <f t="shared" si="747"/>
        <v>2.7984388538931466E-3</v>
      </c>
      <c r="LK109" s="254">
        <f t="shared" si="747"/>
        <v>2.802219297571228E-3</v>
      </c>
      <c r="LL109" s="254">
        <f t="shared" si="747"/>
        <v>2.8034805800224005E-3</v>
      </c>
      <c r="LM109" s="254">
        <f t="shared" si="747"/>
        <v>2.8022192975712236E-3</v>
      </c>
      <c r="LN109" s="254">
        <f t="shared" si="747"/>
        <v>2.7984388538931371E-3</v>
      </c>
      <c r="LO109" s="254">
        <f t="shared" si="747"/>
        <v>2.7921494447105499E-3</v>
      </c>
      <c r="LP109" s="254">
        <f t="shared" si="747"/>
        <v>2.7833680119774096E-3</v>
      </c>
      <c r="LQ109" s="254">
        <f t="shared" si="747"/>
        <v>2.7721181678404018E-3</v>
      </c>
      <c r="LR109" s="254">
        <f t="shared" si="747"/>
        <v>2.7584300888544144E-3</v>
      </c>
      <c r="LS109" s="254">
        <f t="shared" si="747"/>
        <v>2.7423403811155582E-3</v>
      </c>
      <c r="LT109" s="254">
        <f t="shared" si="747"/>
        <v>2.723891917155349E-3</v>
      </c>
      <c r="LU109" s="254">
        <f t="shared" si="747"/>
        <v>2.7031336456131531E-3</v>
      </c>
      <c r="LV109" s="254">
        <f t="shared" si="747"/>
        <v>2.6801203748693853E-3</v>
      </c>
      <c r="LW109" s="254">
        <f t="shared" si="747"/>
        <v>2.6549125319778651E-3</v>
      </c>
      <c r="LX109" s="254">
        <f t="shared" si="747"/>
        <v>2.6275758983810298E-3</v>
      </c>
      <c r="LY109" s="254">
        <f t="shared" si="747"/>
        <v>2.5981813240252391E-3</v>
      </c>
      <c r="LZ109" s="254">
        <f t="shared" si="747"/>
        <v>2.5668044216142572E-3</v>
      </c>
      <c r="MA109" s="254">
        <f t="shared" si="747"/>
        <v>2.533525242846254E-3</v>
      </c>
      <c r="MB109" s="254">
        <f t="shared" si="747"/>
        <v>2.4984279385726034E-3</v>
      </c>
      <c r="MC109" s="254">
        <f t="shared" si="747"/>
        <v>2.4616004048948498E-3</v>
      </c>
      <c r="MD109" s="254">
        <f t="shared" si="747"/>
        <v>2.4231339172788645E-3</v>
      </c>
      <c r="ME109" s="254">
        <f t="shared" si="747"/>
        <v>2.3831227548123052E-3</v>
      </c>
      <c r="MF109" s="254">
        <f t="shared" si="747"/>
        <v>2.3416638167626496E-3</v>
      </c>
      <c r="MG109" s="254">
        <f t="shared" si="747"/>
        <v>2.2988562336084435E-3</v>
      </c>
      <c r="MH109" s="254">
        <f t="shared" si="747"/>
        <v>2.254800974716004E-3</v>
      </c>
      <c r="MI109" s="254">
        <f t="shared" si="747"/>
        <v>2.2096004548179289E-3</v>
      </c>
      <c r="MJ109" s="254">
        <f t="shared" si="747"/>
        <v>2.163358141418807E-3</v>
      </c>
      <c r="MK109" s="254">
        <f t="shared" si="747"/>
        <v>2.1161781652079513E-3</v>
      </c>
      <c r="ML109" s="254">
        <f t="shared" si="747"/>
        <v>2.0681649354995072E-3</v>
      </c>
      <c r="MM109" s="254">
        <f t="shared" si="747"/>
        <v>2.0194227626475808E-3</v>
      </c>
      <c r="MN109" s="254">
        <f t="shared" si="747"/>
        <v>1.9700554892990419E-3</v>
      </c>
      <c r="MO109" s="254">
        <f t="shared" ref="MO109:OZ109" si="748">MAX(MO106:MO108)</f>
        <v>1.9201661322502186E-3</v>
      </c>
      <c r="MP109" s="254">
        <f t="shared" si="748"/>
        <v>1.8698565365669292E-3</v>
      </c>
      <c r="MQ109" s="254">
        <f t="shared" si="748"/>
        <v>1.8192270435112283E-3</v>
      </c>
      <c r="MR109" s="254">
        <f t="shared" si="748"/>
        <v>1.7683761736940699E-3</v>
      </c>
      <c r="MS109" s="254">
        <f t="shared" si="748"/>
        <v>1.7174003267419542E-3</v>
      </c>
      <c r="MT109" s="254">
        <f t="shared" si="748"/>
        <v>1.6663934986288159E-3</v>
      </c>
      <c r="MU109" s="254">
        <f t="shared" si="748"/>
        <v>1.6154470176831055E-3</v>
      </c>
      <c r="MV109" s="254">
        <f t="shared" si="748"/>
        <v>1.5646493001355221E-3</v>
      </c>
      <c r="MW109" s="254">
        <f t="shared" si="748"/>
        <v>1.5140856259263842E-3</v>
      </c>
      <c r="MX109" s="254">
        <f t="shared" si="748"/>
        <v>1.4638379353443954E-3</v>
      </c>
      <c r="MY109" s="254">
        <f t="shared" si="748"/>
        <v>1.4139846469218048E-3</v>
      </c>
      <c r="MZ109" s="254">
        <f t="shared" si="748"/>
        <v>1.3646004968657886E-3</v>
      </c>
      <c r="NA109" s="254">
        <f t="shared" si="748"/>
        <v>1.3157564001634327E-3</v>
      </c>
      <c r="NB109" s="254">
        <f t="shared" si="748"/>
        <v>1.2675193333589834E-3</v>
      </c>
      <c r="NC109" s="254">
        <f t="shared" si="748"/>
        <v>1.2199522388680751E-3</v>
      </c>
      <c r="ND109" s="254">
        <f t="shared" si="748"/>
        <v>1.1731139505652896E-3</v>
      </c>
      <c r="NE109" s="254">
        <f t="shared" si="748"/>
        <v>1.1270591402595277E-3</v>
      </c>
      <c r="NF109" s="254">
        <f t="shared" si="748"/>
        <v>1.0818382845569669E-3</v>
      </c>
      <c r="NG109" s="254">
        <f t="shared" si="748"/>
        <v>1.0374976515045097E-3</v>
      </c>
      <c r="NH109" s="254">
        <f t="shared" si="748"/>
        <v>9.9407930630814978E-4</v>
      </c>
      <c r="NI109" s="254">
        <f t="shared" si="748"/>
        <v>9.5162113533101304E-4</v>
      </c>
      <c r="NJ109" s="254">
        <f t="shared" si="748"/>
        <v>9.1015688749541133E-4</v>
      </c>
      <c r="NK109" s="254">
        <f t="shared" si="748"/>
        <v>8.6971623214222014E-4</v>
      </c>
      <c r="NL109" s="254">
        <f t="shared" si="748"/>
        <v>8.3032483233957011E-4</v>
      </c>
      <c r="NM109" s="254">
        <f t="shared" si="748"/>
        <v>7.9200443258117305E-4</v>
      </c>
      <c r="NN109" s="254">
        <f t="shared" si="748"/>
        <v>7.5477295977267563E-4</v>
      </c>
      <c r="NO109" s="254">
        <f t="shared" si="748"/>
        <v>7.1864463637208919E-4</v>
      </c>
      <c r="NP109" s="254">
        <f t="shared" si="748"/>
        <v>6.8363010452744829E-4</v>
      </c>
      <c r="NQ109" s="254">
        <f t="shared" si="748"/>
        <v>6.4973656004112127E-4</v>
      </c>
      <c r="NR109" s="254">
        <f t="shared" si="748"/>
        <v>6.1696789498533904E-4</v>
      </c>
      <c r="NS109" s="254">
        <f t="shared" si="748"/>
        <v>5.8532484779713579E-4</v>
      </c>
      <c r="NT109" s="254">
        <f t="shared" si="748"/>
        <v>5.548051596925475E-4</v>
      </c>
      <c r="NU109" s="254">
        <f t="shared" si="748"/>
        <v>5.2540373625915003E-4</v>
      </c>
      <c r="NV109" s="254">
        <f t="shared" si="748"/>
        <v>4.9711281311225165E-4</v>
      </c>
      <c r="NW109" s="254">
        <f t="shared" si="748"/>
        <v>4.699221245327777E-4</v>
      </c>
      <c r="NX109" s="254">
        <f t="shared" si="748"/>
        <v>4.4381907404345662E-4</v>
      </c>
      <c r="NY109" s="254">
        <f t="shared" si="748"/>
        <v>4.1878890592376397E-4</v>
      </c>
      <c r="NZ109" s="254">
        <f t="shared" si="748"/>
        <v>3.9481487671255228E-4</v>
      </c>
      <c r="OA109" s="254">
        <f t="shared" si="748"/>
        <v>3.7187842579976515E-4</v>
      </c>
      <c r="OB109" s="254">
        <f t="shared" si="748"/>
        <v>3.4995934426448422E-4</v>
      </c>
      <c r="OC109" s="254">
        <f t="shared" si="748"/>
        <v>3.2903594117512968E-4</v>
      </c>
      <c r="OD109" s="254">
        <f t="shared" si="748"/>
        <v>3.090852066283478E-4</v>
      </c>
      <c r="OE109" s="254">
        <f t="shared" si="748"/>
        <v>2.9008297086534726E-4</v>
      </c>
      <c r="OF109" s="254">
        <f t="shared" si="748"/>
        <v>2.7200405886762568E-4</v>
      </c>
      <c r="OG109" s="254">
        <f t="shared" si="748"/>
        <v>2.5482243989760362E-4</v>
      </c>
      <c r="OH109" s="254">
        <f t="shared" si="748"/>
        <v>2.3851137151312789E-4</v>
      </c>
      <c r="OI109" s="254">
        <f t="shared" si="748"/>
        <v>2.230435376476383E-4</v>
      </c>
      <c r="OJ109" s="254">
        <f t="shared" si="748"/>
        <v>2.0839118040955469E-4</v>
      </c>
      <c r="OK109" s="254">
        <f t="shared" si="748"/>
        <v>1.9452622531471314E-4</v>
      </c>
      <c r="OL109" s="254">
        <f t="shared" si="748"/>
        <v>1.8142039972408601E-4</v>
      </c>
      <c r="OM109" s="254">
        <f t="shared" si="748"/>
        <v>1.6904534431523143E-4</v>
      </c>
      <c r="ON109" s="254">
        <f t="shared" si="748"/>
        <v>1.5737271746962893E-4</v>
      </c>
      <c r="OO109" s="254">
        <f t="shared" si="748"/>
        <v>1.4637429250900755E-4</v>
      </c>
      <c r="OP109" s="254">
        <f t="shared" si="748"/>
        <v>1.360220477617721E-4</v>
      </c>
      <c r="OQ109" s="254">
        <f t="shared" si="748"/>
        <v>1.2628824948547677E-4</v>
      </c>
      <c r="OR109" s="254">
        <f t="shared" si="748"/>
        <v>1.1714552771287578E-4</v>
      </c>
      <c r="OS109" s="254">
        <f t="shared" si="748"/>
        <v>1.0856694512727691E-4</v>
      </c>
      <c r="OT109" s="254">
        <f t="shared" si="748"/>
        <v>1.0052605910769836E-4</v>
      </c>
      <c r="OU109" s="254">
        <f t="shared" si="748"/>
        <v>9.2996977115637414E-5</v>
      </c>
      <c r="OV109" s="254">
        <f t="shared" si="748"/>
        <v>8.5954405623109114E-5</v>
      </c>
      <c r="OW109" s="254">
        <f t="shared" si="748"/>
        <v>7.9373692806049712E-5</v>
      </c>
      <c r="OX109" s="254">
        <f t="shared" si="748"/>
        <v>7.3230865248249692E-5</v>
      </c>
      <c r="OY109" s="254">
        <f t="shared" si="748"/>
        <v>6.7502658918782782E-5</v>
      </c>
      <c r="OZ109" s="254">
        <f t="shared" si="748"/>
        <v>6.2166544700527983E-5</v>
      </c>
      <c r="PA109" s="254">
        <f t="shared" ref="PA109:PH109" si="749">MAX(PA106:PA108)</f>
        <v>5.7200748758979794E-5</v>
      </c>
      <c r="PB109" s="254">
        <f t="shared" si="749"/>
        <v>5.258426804924021E-5</v>
      </c>
      <c r="PC109" s="254">
        <f t="shared" si="749"/>
        <v>4.8296881265050646E-5</v>
      </c>
      <c r="PD109" s="254">
        <f t="shared" si="749"/>
        <v>4.431915553711372E-5</v>
      </c>
      <c r="PE109" s="254">
        <f t="shared" si="749"/>
        <v>4.0632449188961309E-5</v>
      </c>
      <c r="PF109" s="254">
        <f t="shared" si="749"/>
        <v>3.7218910857419337E-5</v>
      </c>
      <c r="PG109" s="254">
        <f t="shared" si="749"/>
        <v>3.406147528149857E-5</v>
      </c>
      <c r="PH109" s="254">
        <f t="shared" si="749"/>
        <v>3.1143856058498431E-5</v>
      </c>
    </row>
    <row r="110" spans="1:424" ht="15.75" x14ac:dyDescent="0.5">
      <c r="A110" s="5"/>
      <c r="B110" s="5"/>
      <c r="C110" s="31" t="s">
        <v>78</v>
      </c>
      <c r="D110" s="74">
        <f>IF(AND(D108&gt;0,D108&lt;1,NOT(K104="")),_xlfn.NORM.INV(($D$108+(1-$D$108)/2),$G$104,$K$104),"")</f>
        <v>1482.3679848733977</v>
      </c>
      <c r="E110" s="36"/>
      <c r="F110" s="2"/>
      <c r="G110" s="5"/>
      <c r="H110" s="5"/>
      <c r="I110" s="5"/>
      <c r="J110" s="5"/>
      <c r="K110" s="5"/>
      <c r="L110" s="5"/>
      <c r="M110" s="5"/>
      <c r="N110" s="5"/>
      <c r="O110" s="5"/>
      <c r="P110" s="5"/>
      <c r="Q110" s="5"/>
      <c r="R110" s="5"/>
      <c r="S110" s="5"/>
      <c r="T110" s="5"/>
      <c r="U110" s="5"/>
    </row>
    <row r="111" spans="1:424" ht="16.899999999999999" x14ac:dyDescent="0.5">
      <c r="A111" s="5"/>
      <c r="B111" s="5"/>
      <c r="C111" s="31"/>
      <c r="D111" s="39"/>
      <c r="E111" s="36"/>
      <c r="F111" s="2"/>
      <c r="G111" s="5"/>
      <c r="H111" s="5"/>
      <c r="I111" s="5"/>
      <c r="J111" s="5"/>
      <c r="K111" s="5"/>
      <c r="L111" s="5"/>
      <c r="M111" s="5"/>
      <c r="N111" s="5"/>
      <c r="O111" s="5"/>
      <c r="P111" s="5"/>
      <c r="Q111" s="5"/>
      <c r="R111" s="5"/>
      <c r="S111" s="5"/>
      <c r="T111" s="5"/>
      <c r="U111" s="5"/>
    </row>
    <row r="112" spans="1:424" ht="15.75" x14ac:dyDescent="0.5">
      <c r="A112" s="5"/>
      <c r="B112" s="5"/>
      <c r="C112" s="75" t="s">
        <v>31</v>
      </c>
      <c r="D112" s="95">
        <v>1118</v>
      </c>
      <c r="E112" s="36"/>
      <c r="F112" s="43" t="s">
        <v>34</v>
      </c>
      <c r="G112" s="5"/>
      <c r="H112" s="5"/>
      <c r="I112" s="5"/>
      <c r="J112" s="5"/>
      <c r="K112" s="5"/>
      <c r="L112" s="5"/>
      <c r="M112" s="5"/>
      <c r="N112" s="5"/>
      <c r="O112" s="5"/>
      <c r="P112" s="5"/>
      <c r="Q112" s="5"/>
      <c r="R112" s="5"/>
      <c r="S112" s="5"/>
      <c r="T112" s="5"/>
      <c r="U112" s="5"/>
    </row>
    <row r="113" spans="1:21" ht="15.75" x14ac:dyDescent="0.5">
      <c r="A113" s="5"/>
      <c r="B113" s="5"/>
      <c r="C113" s="75" t="s">
        <v>32</v>
      </c>
      <c r="D113" s="95">
        <v>1482</v>
      </c>
      <c r="E113" s="36"/>
      <c r="F113" s="43" t="s">
        <v>35</v>
      </c>
      <c r="G113" s="5"/>
      <c r="H113" s="5"/>
      <c r="I113" s="5"/>
      <c r="J113" s="5"/>
      <c r="K113" s="5"/>
      <c r="L113" s="5"/>
      <c r="M113" s="5"/>
      <c r="N113" s="5"/>
      <c r="O113" s="5"/>
      <c r="P113" s="5"/>
      <c r="Q113" s="5"/>
      <c r="R113" s="5"/>
      <c r="S113" s="5"/>
      <c r="T113" s="5"/>
      <c r="U113" s="5"/>
    </row>
    <row r="114" spans="1:21" ht="16.899999999999999" x14ac:dyDescent="0.5">
      <c r="A114" s="5"/>
      <c r="B114" s="5"/>
      <c r="C114" s="75" t="s">
        <v>79</v>
      </c>
      <c r="D114" s="40">
        <f>IF(AND($D$112&gt;0,$D$113&gt;0,$D$112&lt;$D$113,NOT(ISBLANK(D113)),NOT(K104="")),_xlfn.NORM.DIST($D$113,$G$104,$K$104,TRUE)-_xlfn.NORM.DIST($D$112,$G$104,$K$104,TRUE),"")</f>
        <v>0.79909084112303397</v>
      </c>
      <c r="E114" s="36"/>
      <c r="F114" s="43" t="s">
        <v>60</v>
      </c>
      <c r="G114" s="5"/>
      <c r="H114" s="5"/>
      <c r="I114" s="5"/>
      <c r="J114" s="5"/>
      <c r="K114" s="5"/>
      <c r="L114" s="5"/>
      <c r="M114" s="5"/>
      <c r="N114" s="5"/>
      <c r="O114" s="5"/>
      <c r="P114" s="5"/>
      <c r="Q114" s="5"/>
      <c r="R114" s="5"/>
      <c r="S114" s="5"/>
      <c r="T114" s="5"/>
      <c r="U114" s="5"/>
    </row>
    <row r="115" spans="1:21" ht="16.899999999999999" x14ac:dyDescent="0.5">
      <c r="A115" s="5"/>
      <c r="B115" s="5"/>
      <c r="C115" s="75" t="s">
        <v>225</v>
      </c>
      <c r="D115" s="42">
        <f>IF(AND($D$112&gt;0,$D$113&gt;0,$D$112&lt;$D$113,NOT($K$104="")),_xlfn.NORM.DIST(D112,$G$104,$K$104,TRUE),"")</f>
        <v>0.10045457943848307</v>
      </c>
      <c r="E115" s="36"/>
      <c r="F115" s="43" t="s">
        <v>61</v>
      </c>
      <c r="G115" s="5"/>
      <c r="H115" s="5"/>
      <c r="I115" s="5"/>
      <c r="J115" s="5"/>
      <c r="K115" s="5"/>
      <c r="L115" s="5"/>
      <c r="M115" s="5"/>
      <c r="N115" s="5"/>
      <c r="O115" s="5"/>
      <c r="P115" s="5"/>
      <c r="Q115" s="5"/>
      <c r="R115" s="5"/>
      <c r="S115" s="5"/>
      <c r="T115" s="5"/>
      <c r="U115" s="5"/>
    </row>
    <row r="116" spans="1:21" ht="16.899999999999999" x14ac:dyDescent="0.5">
      <c r="A116" s="5"/>
      <c r="B116" s="5"/>
      <c r="C116" s="75" t="s">
        <v>226</v>
      </c>
      <c r="D116" s="41">
        <f>IF(AND($D$112&gt;0,$D$113&gt;0,$D$112&lt;$D$113,NOT($K$104="")),1-_xlfn.NORM.DIST(D113,$G$104,$K$104,TRUE),"")</f>
        <v>0.10045457943848302</v>
      </c>
      <c r="E116" s="36"/>
      <c r="F116" s="43" t="s">
        <v>59</v>
      </c>
      <c r="G116" s="5"/>
      <c r="H116" s="5"/>
      <c r="I116" s="5"/>
      <c r="J116" s="5"/>
      <c r="K116" s="5"/>
      <c r="L116" s="5"/>
      <c r="M116" s="5"/>
      <c r="N116" s="5"/>
      <c r="O116" s="5"/>
      <c r="P116" s="5"/>
      <c r="Q116" s="5"/>
      <c r="R116" s="5"/>
      <c r="S116" s="5"/>
      <c r="T116" s="5"/>
      <c r="U116" s="5"/>
    </row>
    <row r="117" spans="1:21" x14ac:dyDescent="0.45">
      <c r="A117" s="5"/>
      <c r="B117" s="5"/>
      <c r="C117" s="31"/>
      <c r="D117" s="31"/>
      <c r="E117" s="2"/>
      <c r="F117" s="2"/>
      <c r="G117" s="5"/>
      <c r="H117" s="5"/>
      <c r="I117" s="5"/>
      <c r="J117" s="5"/>
      <c r="K117" s="5"/>
      <c r="L117" s="5"/>
      <c r="M117" s="5"/>
      <c r="N117" s="5"/>
      <c r="O117" s="5"/>
      <c r="P117" s="5"/>
      <c r="Q117" s="5"/>
      <c r="R117" s="5"/>
      <c r="S117" s="5"/>
      <c r="T117" s="5"/>
      <c r="U117" s="5"/>
    </row>
    <row r="118" spans="1:21" x14ac:dyDescent="0.45">
      <c r="A118" s="5"/>
      <c r="B118" s="5"/>
      <c r="C118" s="31"/>
      <c r="D118" s="31"/>
      <c r="E118" s="2"/>
      <c r="F118" s="2"/>
      <c r="G118" s="5"/>
      <c r="H118" s="5"/>
      <c r="I118" s="5"/>
      <c r="J118" s="5"/>
      <c r="K118" s="5"/>
      <c r="L118" s="5"/>
      <c r="M118" s="5"/>
      <c r="N118" s="5"/>
      <c r="O118" s="5"/>
      <c r="P118" s="5"/>
      <c r="Q118" s="5"/>
      <c r="R118" s="5"/>
      <c r="S118" s="5"/>
      <c r="T118" s="5"/>
      <c r="U118" s="5"/>
    </row>
    <row r="119" spans="1:21" x14ac:dyDescent="0.45">
      <c r="A119" s="5"/>
      <c r="B119" s="5"/>
      <c r="C119" s="31"/>
      <c r="D119" s="31"/>
      <c r="E119" s="2"/>
      <c r="F119" s="2"/>
      <c r="G119" s="5"/>
      <c r="H119" s="5"/>
      <c r="I119" s="5"/>
      <c r="J119" s="5"/>
      <c r="K119" s="5"/>
      <c r="L119" s="5"/>
      <c r="M119" s="5"/>
      <c r="N119" s="5"/>
      <c r="O119" s="5"/>
      <c r="P119" s="5"/>
      <c r="Q119" s="5"/>
      <c r="R119" s="5"/>
      <c r="S119" s="5"/>
      <c r="T119" s="5"/>
      <c r="U119" s="5"/>
    </row>
    <row r="120" spans="1:21" x14ac:dyDescent="0.45">
      <c r="A120" s="5"/>
      <c r="B120" s="5"/>
      <c r="C120" s="31"/>
      <c r="D120" s="31"/>
      <c r="E120" s="2"/>
      <c r="F120" s="2"/>
      <c r="G120" s="5"/>
      <c r="H120" s="5"/>
      <c r="I120" s="5"/>
      <c r="J120" s="5"/>
      <c r="K120" s="5"/>
      <c r="L120" s="5"/>
      <c r="M120" s="5"/>
      <c r="N120" s="5"/>
      <c r="O120" s="5"/>
      <c r="P120" s="5"/>
      <c r="Q120" s="5"/>
      <c r="R120" s="5"/>
      <c r="S120" s="5"/>
      <c r="T120" s="5"/>
      <c r="U120" s="5"/>
    </row>
    <row r="121" spans="1:21" x14ac:dyDescent="0.45">
      <c r="A121" s="5"/>
      <c r="B121" s="5"/>
      <c r="C121" s="31"/>
      <c r="D121" s="31"/>
      <c r="E121" s="2"/>
      <c r="F121" s="2"/>
      <c r="G121" s="5"/>
      <c r="H121" s="5"/>
      <c r="I121" s="5"/>
      <c r="J121" s="5"/>
      <c r="K121" s="5"/>
      <c r="L121" s="5"/>
      <c r="M121" s="5"/>
      <c r="N121" s="5"/>
      <c r="O121" s="5"/>
      <c r="P121" s="5"/>
      <c r="Q121" s="5"/>
      <c r="R121" s="5"/>
      <c r="S121" s="5"/>
      <c r="T121" s="5"/>
      <c r="U121" s="5"/>
    </row>
    <row r="122" spans="1:21" x14ac:dyDescent="0.45">
      <c r="A122" s="5"/>
      <c r="B122" s="5"/>
      <c r="C122" s="31"/>
      <c r="D122" s="31"/>
      <c r="E122" s="2"/>
      <c r="F122" s="2"/>
      <c r="G122" s="5"/>
      <c r="H122" s="5"/>
      <c r="I122" s="5"/>
      <c r="J122" s="5"/>
      <c r="K122" s="5"/>
      <c r="L122" s="5"/>
      <c r="M122" s="5"/>
      <c r="N122" s="5"/>
      <c r="O122" s="5"/>
      <c r="P122" s="5"/>
      <c r="Q122" s="5"/>
      <c r="R122" s="5"/>
      <c r="S122" s="5"/>
      <c r="T122" s="5"/>
      <c r="U122" s="5"/>
    </row>
    <row r="123" spans="1:21" x14ac:dyDescent="0.45">
      <c r="A123" s="5"/>
      <c r="B123" s="5"/>
      <c r="C123" s="31"/>
      <c r="D123" s="31"/>
      <c r="E123" s="2"/>
      <c r="F123" s="2"/>
      <c r="G123" s="5"/>
      <c r="H123" s="5"/>
      <c r="I123" s="5"/>
      <c r="J123" s="5"/>
      <c r="K123" s="5"/>
      <c r="L123" s="5"/>
      <c r="M123" s="5"/>
      <c r="N123" s="5"/>
      <c r="O123" s="5"/>
      <c r="P123" s="5"/>
      <c r="Q123" s="5"/>
      <c r="R123" s="5"/>
      <c r="S123" s="5"/>
      <c r="T123" s="5"/>
      <c r="U123" s="5"/>
    </row>
    <row r="124" spans="1:21" x14ac:dyDescent="0.45">
      <c r="A124" s="5"/>
      <c r="B124" s="5"/>
      <c r="C124" s="31"/>
      <c r="D124" s="31"/>
      <c r="E124" s="2"/>
      <c r="F124" s="2"/>
      <c r="G124" s="5"/>
      <c r="H124" s="5"/>
      <c r="I124" s="5"/>
      <c r="J124" s="5"/>
      <c r="K124" s="5"/>
      <c r="L124" s="5"/>
      <c r="M124" s="5"/>
      <c r="N124" s="5"/>
      <c r="O124" s="5"/>
      <c r="P124" s="5"/>
      <c r="Q124" s="5"/>
      <c r="R124" s="5"/>
      <c r="S124" s="5"/>
      <c r="T124" s="5"/>
      <c r="U124" s="5"/>
    </row>
    <row r="125" spans="1:21" x14ac:dyDescent="0.45">
      <c r="A125" s="5"/>
      <c r="B125" s="5"/>
      <c r="C125" s="31"/>
      <c r="D125" s="31"/>
      <c r="E125" s="2"/>
      <c r="F125" s="2"/>
      <c r="G125" s="5"/>
      <c r="H125" s="5"/>
      <c r="I125" s="5"/>
      <c r="J125" s="5"/>
      <c r="K125" s="5"/>
      <c r="L125" s="5"/>
      <c r="M125" s="5"/>
      <c r="N125" s="5"/>
      <c r="O125" s="5"/>
      <c r="P125" s="5"/>
      <c r="Q125" s="5"/>
      <c r="R125" s="5"/>
      <c r="S125" s="5"/>
      <c r="T125" s="5"/>
      <c r="U125" s="5"/>
    </row>
    <row r="126" spans="1:21" x14ac:dyDescent="0.45">
      <c r="A126" s="5"/>
      <c r="B126" s="5"/>
      <c r="C126" s="31"/>
      <c r="D126" s="31"/>
      <c r="E126" s="2"/>
      <c r="F126" s="2"/>
      <c r="G126" s="5"/>
      <c r="H126" s="5"/>
      <c r="I126" s="5"/>
      <c r="J126" s="5"/>
      <c r="K126" s="5"/>
      <c r="L126" s="5"/>
      <c r="M126" s="5"/>
      <c r="N126" s="5"/>
      <c r="O126" s="5"/>
      <c r="P126" s="5"/>
      <c r="Q126" s="5"/>
      <c r="R126" s="5"/>
      <c r="S126" s="5"/>
      <c r="T126" s="5"/>
      <c r="U126" s="5"/>
    </row>
    <row r="127" spans="1:21" x14ac:dyDescent="0.45">
      <c r="A127" s="5"/>
      <c r="B127" s="5"/>
      <c r="C127" s="31"/>
      <c r="D127" s="31"/>
      <c r="E127" s="2"/>
      <c r="F127" s="2"/>
      <c r="G127" s="5"/>
      <c r="H127" s="5"/>
      <c r="I127" s="5"/>
      <c r="J127" s="5"/>
      <c r="K127" s="5"/>
      <c r="L127" s="5"/>
      <c r="M127" s="5"/>
      <c r="N127" s="5"/>
      <c r="O127" s="5"/>
      <c r="P127" s="5"/>
      <c r="Q127" s="5"/>
      <c r="R127" s="5"/>
      <c r="S127" s="5"/>
      <c r="T127" s="5"/>
      <c r="U127" s="5"/>
    </row>
    <row r="128" spans="1:21" x14ac:dyDescent="0.45">
      <c r="A128" s="5"/>
      <c r="B128" s="5"/>
      <c r="C128" s="31"/>
      <c r="D128" s="31"/>
      <c r="E128" s="2"/>
      <c r="F128" s="2"/>
      <c r="G128" s="5"/>
      <c r="H128" s="5"/>
      <c r="I128" s="5"/>
      <c r="J128" s="5"/>
      <c r="K128" s="5"/>
      <c r="L128" s="5"/>
      <c r="M128" s="5"/>
      <c r="N128" s="5"/>
      <c r="O128" s="5"/>
      <c r="P128" s="5"/>
      <c r="Q128" s="5"/>
      <c r="R128" s="5"/>
      <c r="S128" s="5"/>
      <c r="T128" s="5"/>
      <c r="U128" s="5"/>
    </row>
    <row r="129" spans="1:21" x14ac:dyDescent="0.45">
      <c r="A129" s="5"/>
      <c r="B129" s="5"/>
      <c r="C129" s="31"/>
      <c r="D129" s="31"/>
      <c r="E129" s="2"/>
      <c r="F129" s="2"/>
      <c r="G129" s="5"/>
      <c r="H129" s="5"/>
      <c r="I129" s="5"/>
      <c r="J129" s="5"/>
      <c r="K129" s="5"/>
      <c r="L129" s="5"/>
      <c r="M129" s="5"/>
      <c r="N129" s="5"/>
      <c r="O129" s="5"/>
      <c r="P129" s="5"/>
      <c r="Q129" s="5"/>
      <c r="R129" s="5"/>
      <c r="S129" s="5"/>
      <c r="T129" s="5"/>
      <c r="U129" s="5"/>
    </row>
    <row r="130" spans="1:21" x14ac:dyDescent="0.45">
      <c r="A130" s="5"/>
      <c r="B130" s="5"/>
      <c r="C130" s="31"/>
      <c r="D130" s="31"/>
      <c r="E130" s="2"/>
      <c r="F130" s="2"/>
      <c r="G130" s="5"/>
      <c r="H130" s="5"/>
      <c r="I130" s="5"/>
      <c r="J130" s="5"/>
      <c r="K130" s="5"/>
      <c r="L130" s="5"/>
      <c r="M130" s="5"/>
      <c r="N130" s="5"/>
      <c r="O130" s="5"/>
      <c r="P130" s="5"/>
      <c r="Q130" s="5"/>
      <c r="R130" s="5"/>
      <c r="S130" s="5"/>
      <c r="T130" s="5"/>
      <c r="U130" s="5"/>
    </row>
    <row r="131" spans="1:21" x14ac:dyDescent="0.45">
      <c r="A131" s="5"/>
      <c r="B131" s="5"/>
      <c r="C131" s="31"/>
      <c r="D131" s="31"/>
      <c r="E131" s="2"/>
      <c r="F131" s="2"/>
      <c r="G131" s="5"/>
      <c r="H131" s="5"/>
      <c r="I131" s="5"/>
      <c r="J131" s="5"/>
      <c r="K131" s="5"/>
      <c r="L131" s="5"/>
      <c r="M131" s="5"/>
      <c r="N131" s="5"/>
      <c r="O131" s="5"/>
      <c r="P131" s="5"/>
      <c r="Q131" s="5"/>
      <c r="R131" s="5"/>
      <c r="S131" s="5"/>
      <c r="T131" s="5"/>
      <c r="U131" s="5"/>
    </row>
    <row r="132" spans="1:21" x14ac:dyDescent="0.45">
      <c r="A132" s="5"/>
      <c r="B132" s="5"/>
      <c r="C132" s="31"/>
      <c r="D132" s="31"/>
      <c r="E132" s="2"/>
      <c r="F132" s="2"/>
      <c r="G132" s="5"/>
      <c r="H132" s="5"/>
      <c r="I132" s="5"/>
      <c r="J132" s="5"/>
      <c r="K132" s="5"/>
      <c r="L132" s="5"/>
      <c r="M132" s="5"/>
      <c r="N132" s="5"/>
      <c r="O132" s="5"/>
      <c r="P132" s="5"/>
      <c r="Q132" s="5"/>
      <c r="R132" s="5"/>
      <c r="S132" s="5"/>
      <c r="T132" s="5"/>
      <c r="U132" s="5"/>
    </row>
    <row r="133" spans="1:21" x14ac:dyDescent="0.45">
      <c r="A133" s="5"/>
      <c r="B133" s="5"/>
      <c r="C133" s="31"/>
      <c r="D133" s="31"/>
      <c r="E133" s="2"/>
      <c r="F133" s="2"/>
      <c r="G133" s="5"/>
      <c r="H133" s="5"/>
      <c r="I133" s="5"/>
      <c r="J133" s="5"/>
      <c r="K133" s="5"/>
      <c r="L133" s="5"/>
      <c r="M133" s="5"/>
      <c r="N133" s="5"/>
      <c r="O133" s="5"/>
      <c r="P133" s="5"/>
      <c r="Q133" s="5"/>
      <c r="R133" s="5"/>
      <c r="S133" s="5"/>
      <c r="T133" s="5"/>
      <c r="U133" s="5"/>
    </row>
    <row r="134" spans="1:21" x14ac:dyDescent="0.45">
      <c r="A134" s="5"/>
      <c r="B134" s="5"/>
      <c r="C134" s="31"/>
      <c r="D134" s="31"/>
      <c r="E134" s="2"/>
      <c r="F134" s="2"/>
      <c r="G134" s="5"/>
      <c r="H134" s="5"/>
      <c r="I134" s="5"/>
      <c r="J134" s="5"/>
      <c r="K134" s="5"/>
      <c r="L134" s="5"/>
      <c r="M134" s="5"/>
      <c r="N134" s="5"/>
      <c r="O134" s="5"/>
      <c r="P134" s="5"/>
      <c r="Q134" s="5"/>
      <c r="R134" s="5"/>
      <c r="S134" s="5"/>
      <c r="T134" s="5"/>
      <c r="U134" s="5"/>
    </row>
    <row r="135" spans="1:21" x14ac:dyDescent="0.45">
      <c r="A135" s="5"/>
      <c r="B135" s="5"/>
      <c r="C135" s="31"/>
      <c r="D135" s="31"/>
      <c r="E135" s="2"/>
      <c r="F135" s="2"/>
      <c r="G135" s="5"/>
      <c r="H135" s="5"/>
      <c r="I135" s="5"/>
      <c r="J135" s="5"/>
      <c r="K135" s="5"/>
      <c r="L135" s="5"/>
      <c r="M135" s="5"/>
      <c r="N135" s="5"/>
      <c r="O135" s="5"/>
      <c r="P135" s="5"/>
      <c r="Q135" s="5"/>
      <c r="R135" s="5"/>
      <c r="S135" s="5"/>
      <c r="T135" s="5"/>
      <c r="U135" s="5"/>
    </row>
    <row r="136" spans="1:21" x14ac:dyDescent="0.45">
      <c r="A136" s="5"/>
      <c r="B136" s="5"/>
      <c r="C136" s="5"/>
      <c r="D136" s="5"/>
      <c r="E136" s="2"/>
      <c r="F136" s="2"/>
      <c r="G136" s="5"/>
      <c r="H136" s="5"/>
      <c r="I136" s="5"/>
      <c r="J136" s="5"/>
      <c r="K136" s="5"/>
      <c r="L136" s="5"/>
      <c r="M136" s="5"/>
      <c r="N136" s="5"/>
      <c r="O136" s="5"/>
      <c r="P136" s="5"/>
      <c r="Q136" s="5"/>
      <c r="R136" s="5"/>
      <c r="S136" s="5"/>
      <c r="T136" s="5"/>
      <c r="U136" s="5"/>
    </row>
    <row r="137" spans="1:21" x14ac:dyDescent="0.45">
      <c r="A137" s="2"/>
      <c r="B137" s="7" t="s">
        <v>7</v>
      </c>
      <c r="C137" s="8"/>
      <c r="D137" s="8"/>
      <c r="E137" s="9"/>
      <c r="F137" s="9"/>
      <c r="G137" s="8"/>
      <c r="H137" s="9"/>
      <c r="I137" s="9"/>
      <c r="J137" s="8"/>
      <c r="K137" s="8"/>
      <c r="L137" s="8"/>
      <c r="M137" s="8"/>
      <c r="N137" s="32"/>
      <c r="U137" s="5"/>
    </row>
    <row r="138" spans="1:21" x14ac:dyDescent="0.45">
      <c r="A138" s="2"/>
      <c r="B138" s="10" t="s">
        <v>76</v>
      </c>
      <c r="C138" s="11"/>
      <c r="D138" s="11"/>
      <c r="E138" s="12"/>
      <c r="F138" s="12"/>
      <c r="G138" s="11"/>
      <c r="H138" s="12"/>
      <c r="I138" s="12"/>
      <c r="J138" s="11"/>
      <c r="K138" s="11"/>
      <c r="L138" s="11"/>
      <c r="M138" s="11"/>
      <c r="N138" s="13"/>
      <c r="U138" s="5"/>
    </row>
    <row r="139" spans="1:21" x14ac:dyDescent="0.45">
      <c r="A139" s="2"/>
      <c r="B139" s="10" t="s">
        <v>86</v>
      </c>
      <c r="C139" s="11"/>
      <c r="D139" s="11"/>
      <c r="E139" s="12"/>
      <c r="F139" s="12"/>
      <c r="G139" s="11"/>
      <c r="H139" s="12"/>
      <c r="I139" s="12"/>
      <c r="J139" s="11"/>
      <c r="K139" s="11"/>
      <c r="L139" s="11"/>
      <c r="M139" s="11"/>
      <c r="N139" s="13"/>
      <c r="U139" s="5"/>
    </row>
    <row r="140" spans="1:21" x14ac:dyDescent="0.45">
      <c r="A140" s="2"/>
      <c r="B140" s="10" t="s">
        <v>52</v>
      </c>
      <c r="C140" s="11"/>
      <c r="D140" s="11"/>
      <c r="E140" s="12"/>
      <c r="F140" s="12"/>
      <c r="G140" s="11"/>
      <c r="H140" s="12"/>
      <c r="I140" s="12"/>
      <c r="J140" s="11"/>
      <c r="K140" s="11"/>
      <c r="L140" s="11"/>
      <c r="M140" s="11"/>
      <c r="N140" s="13"/>
      <c r="U140" s="5"/>
    </row>
    <row r="141" spans="1:21" x14ac:dyDescent="0.45">
      <c r="A141" s="2"/>
      <c r="B141" s="10" t="s">
        <v>940</v>
      </c>
      <c r="C141" s="11"/>
      <c r="D141" s="11"/>
      <c r="E141" s="12"/>
      <c r="F141" s="12"/>
      <c r="G141" s="11"/>
      <c r="H141" s="12"/>
      <c r="I141" s="12"/>
      <c r="J141" s="11"/>
      <c r="K141" s="11"/>
      <c r="L141" s="11"/>
      <c r="M141" s="11"/>
      <c r="N141" s="13"/>
      <c r="U141" s="5"/>
    </row>
    <row r="142" spans="1:21" x14ac:dyDescent="0.45">
      <c r="A142" s="2"/>
      <c r="B142" s="10"/>
      <c r="C142" s="11"/>
      <c r="D142" s="11"/>
      <c r="E142" s="12"/>
      <c r="F142" s="12"/>
      <c r="G142" s="11"/>
      <c r="H142" s="12"/>
      <c r="I142" s="12"/>
      <c r="J142" s="11"/>
      <c r="K142" s="11"/>
      <c r="L142" s="11"/>
      <c r="M142" s="11"/>
      <c r="N142" s="13"/>
      <c r="U142" s="5"/>
    </row>
    <row r="143" spans="1:21" x14ac:dyDescent="0.45">
      <c r="A143" s="2"/>
      <c r="B143" s="14" t="s">
        <v>8</v>
      </c>
      <c r="C143" s="11"/>
      <c r="D143" s="11"/>
      <c r="E143" s="12"/>
      <c r="F143" s="12"/>
      <c r="G143" s="11"/>
      <c r="H143" s="12"/>
      <c r="I143" s="12"/>
      <c r="J143" s="11"/>
      <c r="K143" s="11"/>
      <c r="L143" s="11"/>
      <c r="M143" s="11"/>
      <c r="N143" s="13"/>
      <c r="U143" s="5"/>
    </row>
    <row r="144" spans="1:21" x14ac:dyDescent="0.45">
      <c r="A144" s="2"/>
      <c r="B144" s="10" t="s">
        <v>77</v>
      </c>
      <c r="C144" s="11"/>
      <c r="D144" s="11"/>
      <c r="E144" s="12"/>
      <c r="F144" s="12"/>
      <c r="G144" s="11"/>
      <c r="H144" s="12"/>
      <c r="I144" s="12"/>
      <c r="J144" s="11"/>
      <c r="K144" s="11"/>
      <c r="L144" s="11"/>
      <c r="M144" s="11"/>
      <c r="N144" s="13"/>
      <c r="U144" s="5"/>
    </row>
    <row r="145" spans="1:21" x14ac:dyDescent="0.45">
      <c r="A145" s="2"/>
      <c r="B145" s="15"/>
      <c r="C145" s="16"/>
      <c r="D145" s="16"/>
      <c r="E145" s="17"/>
      <c r="F145" s="17"/>
      <c r="G145" s="16"/>
      <c r="H145" s="17"/>
      <c r="I145" s="17"/>
      <c r="J145" s="16"/>
      <c r="K145" s="16"/>
      <c r="L145" s="16"/>
      <c r="M145" s="16"/>
      <c r="N145" s="18"/>
      <c r="U145" s="5"/>
    </row>
    <row r="146" spans="1:21" x14ac:dyDescent="0.45">
      <c r="A146" s="2"/>
      <c r="B146" s="5"/>
      <c r="C146" s="5"/>
      <c r="D146" s="5"/>
      <c r="E146" s="2"/>
      <c r="F146" s="2"/>
      <c r="G146" s="5"/>
      <c r="H146" s="2"/>
      <c r="I146" s="2"/>
      <c r="J146" s="5"/>
      <c r="K146" s="5"/>
      <c r="L146" s="5"/>
      <c r="M146" s="5"/>
      <c r="N146" s="5"/>
      <c r="O146" s="5"/>
      <c r="P146" s="5"/>
      <c r="Q146" s="5"/>
      <c r="R146" s="5"/>
      <c r="S146" s="5"/>
      <c r="T146" s="5"/>
      <c r="U146" s="5"/>
    </row>
    <row r="147" spans="1:21" x14ac:dyDescent="0.45">
      <c r="A147" s="2"/>
      <c r="B147" s="19" t="str">
        <f>_xlfn.CONCAT("Version ",'Change Log'!$B$3," – © 2015-",YEAR('Change Log'!$A$3),IF('Change Log'!$C$3="William W. Davis",", William W. Davis, MSPM, PMP",_xlfn.CONCAT(", original copyright holder is William W. Davis, MSPM, PMP; later modified by ",'Change Log'!$C$3)))</f>
        <v>Version 5.2 – © 2015-2025, William W. Davis, MSPM, PMP</v>
      </c>
      <c r="C147" s="5"/>
      <c r="D147" s="5"/>
      <c r="E147" s="2"/>
      <c r="F147" s="2"/>
      <c r="G147" s="5"/>
      <c r="H147" s="2"/>
      <c r="I147" s="2"/>
      <c r="J147" s="5"/>
      <c r="K147" s="5"/>
      <c r="L147" s="5"/>
      <c r="M147" s="5"/>
      <c r="N147" s="5"/>
      <c r="O147" s="5"/>
      <c r="P147" s="5"/>
      <c r="Q147" s="5"/>
      <c r="R147" s="5"/>
      <c r="S147" s="5"/>
      <c r="T147" s="5"/>
      <c r="U147" s="5"/>
    </row>
    <row r="148" spans="1:21" x14ac:dyDescent="0.45">
      <c r="A148" s="2"/>
      <c r="B148" s="407" t="s">
        <v>135</v>
      </c>
      <c r="C148" s="407"/>
      <c r="D148" s="407"/>
      <c r="E148" s="407"/>
      <c r="F148" s="407"/>
      <c r="G148" s="407"/>
      <c r="H148" s="407"/>
      <c r="I148" s="99"/>
      <c r="J148" s="5"/>
      <c r="K148" s="5"/>
      <c r="L148" s="5"/>
      <c r="M148" s="5"/>
      <c r="N148" s="5"/>
      <c r="O148" s="5"/>
      <c r="P148" s="5"/>
      <c r="Q148" s="5"/>
      <c r="R148" s="5"/>
      <c r="S148" s="5"/>
      <c r="T148" s="5"/>
      <c r="U148" s="5"/>
    </row>
    <row r="149" spans="1:21" x14ac:dyDescent="0.45">
      <c r="A149" s="2"/>
      <c r="B149" s="407" t="s">
        <v>136</v>
      </c>
      <c r="C149" s="407"/>
      <c r="D149" s="407"/>
      <c r="E149" s="407"/>
      <c r="F149" s="407"/>
      <c r="G149" s="407"/>
      <c r="H149" s="407"/>
      <c r="I149" s="99"/>
      <c r="J149" s="5"/>
      <c r="K149" s="5"/>
      <c r="L149" s="5"/>
      <c r="M149" s="5"/>
      <c r="N149" s="5"/>
      <c r="O149" s="5"/>
      <c r="P149" s="5"/>
      <c r="Q149" s="5"/>
      <c r="R149" s="5"/>
      <c r="S149" s="5"/>
      <c r="T149" s="5"/>
      <c r="U149" s="5"/>
    </row>
    <row r="150" spans="1:21" x14ac:dyDescent="0.45">
      <c r="A150" s="2"/>
      <c r="B150" s="407" t="s">
        <v>90</v>
      </c>
      <c r="C150" s="407"/>
      <c r="D150" s="407"/>
      <c r="E150" s="407"/>
      <c r="F150" s="407"/>
      <c r="G150" s="407"/>
      <c r="H150" s="407"/>
      <c r="I150" s="99"/>
      <c r="J150" s="5"/>
      <c r="K150" s="5"/>
      <c r="L150" s="5"/>
      <c r="M150" s="5"/>
      <c r="N150" s="5"/>
      <c r="O150" s="5"/>
      <c r="P150" s="5"/>
      <c r="Q150" s="5"/>
      <c r="R150" s="5"/>
      <c r="S150" s="5"/>
      <c r="T150" s="5"/>
      <c r="U150" s="5"/>
    </row>
    <row r="151" spans="1:21" x14ac:dyDescent="0.45">
      <c r="A151" s="2"/>
      <c r="B151" s="407" t="s">
        <v>207</v>
      </c>
      <c r="C151" s="407"/>
      <c r="D151" s="407"/>
      <c r="E151" s="407"/>
      <c r="F151" s="407"/>
      <c r="G151" s="407"/>
      <c r="H151" s="407"/>
      <c r="I151" s="99"/>
      <c r="J151" s="5"/>
      <c r="K151" s="5"/>
      <c r="L151" s="5"/>
      <c r="M151" s="5"/>
      <c r="N151" s="5"/>
      <c r="O151" s="5"/>
      <c r="P151" s="5"/>
      <c r="Q151" s="5"/>
      <c r="R151" s="5"/>
      <c r="S151" s="5"/>
      <c r="T151" s="5"/>
      <c r="U151" s="5"/>
    </row>
    <row r="152" spans="1:21" x14ac:dyDescent="0.45">
      <c r="A152" s="2"/>
      <c r="B152" s="407" t="s">
        <v>991</v>
      </c>
      <c r="C152" s="407"/>
      <c r="D152" s="407"/>
      <c r="E152" s="407"/>
      <c r="F152" s="407"/>
      <c r="G152" s="407"/>
      <c r="H152" s="407"/>
      <c r="I152" s="99"/>
      <c r="J152" s="5"/>
      <c r="K152" s="5"/>
      <c r="L152" s="5"/>
      <c r="M152" s="5"/>
      <c r="N152" s="5"/>
      <c r="O152" s="5"/>
      <c r="P152" s="5"/>
      <c r="Q152" s="5"/>
      <c r="R152" s="5"/>
      <c r="S152" s="5"/>
      <c r="T152" s="5"/>
      <c r="U152" s="5"/>
    </row>
    <row r="153" spans="1:21" x14ac:dyDescent="0.45">
      <c r="A153" s="2"/>
      <c r="B153" s="150" t="s">
        <v>205</v>
      </c>
      <c r="C153" s="5"/>
      <c r="D153" s="5"/>
      <c r="E153" s="2"/>
      <c r="F153" s="2"/>
      <c r="G153" s="5"/>
      <c r="H153" s="2"/>
      <c r="I153" s="2"/>
      <c r="J153" s="5"/>
      <c r="K153" s="5"/>
      <c r="L153" s="5"/>
      <c r="M153" s="5"/>
      <c r="N153" s="5"/>
      <c r="O153" s="5"/>
      <c r="P153" s="5"/>
      <c r="Q153" s="5"/>
      <c r="R153" s="5"/>
      <c r="S153" s="5"/>
      <c r="T153" s="5"/>
      <c r="U153" s="5"/>
    </row>
    <row r="154" spans="1:21" x14ac:dyDescent="0.45">
      <c r="A154" s="2"/>
      <c r="B154" s="150" t="s">
        <v>88</v>
      </c>
      <c r="C154" s="5"/>
      <c r="D154" s="5"/>
      <c r="E154" s="2"/>
      <c r="F154" s="2"/>
      <c r="G154" s="5"/>
      <c r="H154" s="2"/>
      <c r="I154" s="2"/>
      <c r="J154" s="5"/>
      <c r="K154" s="5"/>
      <c r="L154" s="5"/>
      <c r="M154" s="5"/>
      <c r="N154" s="5"/>
      <c r="O154" s="5"/>
      <c r="P154" s="5"/>
      <c r="Q154" s="5"/>
      <c r="R154" s="5"/>
      <c r="S154" s="5"/>
      <c r="T154" s="5"/>
      <c r="U154" s="5"/>
    </row>
    <row r="155" spans="1:21" x14ac:dyDescent="0.45">
      <c r="A155" s="2"/>
      <c r="B155" s="150" t="s">
        <v>204</v>
      </c>
      <c r="C155" s="5"/>
      <c r="D155" s="5"/>
      <c r="E155" s="2"/>
      <c r="F155" s="2"/>
      <c r="G155" s="5"/>
      <c r="H155" s="2"/>
      <c r="I155" s="2"/>
      <c r="J155" s="5"/>
      <c r="K155" s="5"/>
      <c r="L155" s="5"/>
      <c r="M155" s="5"/>
      <c r="N155" s="5"/>
      <c r="O155" s="5"/>
      <c r="P155" s="5"/>
      <c r="Q155" s="5"/>
      <c r="R155" s="5"/>
      <c r="S155" s="5"/>
      <c r="T155" s="5"/>
      <c r="U155" s="5"/>
    </row>
    <row r="156" spans="1:21" x14ac:dyDescent="0.45">
      <c r="A156" s="2"/>
      <c r="B156" s="150" t="s">
        <v>206</v>
      </c>
      <c r="C156" s="5"/>
      <c r="D156" s="5"/>
      <c r="E156" s="2"/>
      <c r="F156" s="2"/>
      <c r="G156" s="5"/>
      <c r="H156" s="2"/>
      <c r="I156" s="2"/>
      <c r="J156" s="5"/>
      <c r="K156" s="5"/>
      <c r="L156" s="5"/>
      <c r="M156" s="5"/>
      <c r="N156" s="5"/>
      <c r="O156" s="5"/>
      <c r="P156" s="5"/>
      <c r="Q156" s="5"/>
      <c r="R156" s="5"/>
      <c r="S156" s="5"/>
      <c r="T156" s="5"/>
      <c r="U156" s="5"/>
    </row>
    <row r="157" spans="1:21" x14ac:dyDescent="0.45">
      <c r="A157" s="2"/>
      <c r="B157" s="150" t="s">
        <v>745</v>
      </c>
      <c r="C157" s="5"/>
      <c r="D157" s="5"/>
      <c r="E157" s="2"/>
      <c r="F157" s="2"/>
      <c r="G157" s="5"/>
      <c r="H157" s="2"/>
      <c r="I157" s="2"/>
      <c r="J157" s="5"/>
      <c r="K157" s="5"/>
      <c r="L157" s="5"/>
      <c r="M157" s="5"/>
      <c r="N157" s="5"/>
      <c r="O157" s="5"/>
      <c r="P157" s="5"/>
      <c r="Q157" s="5"/>
      <c r="R157" s="5"/>
      <c r="S157" s="5"/>
      <c r="T157" s="5"/>
      <c r="U157" s="5"/>
    </row>
    <row r="158" spans="1:21" x14ac:dyDescent="0.45">
      <c r="A158" s="2"/>
      <c r="B158" s="150" t="s">
        <v>746</v>
      </c>
      <c r="C158" s="5"/>
      <c r="D158" s="5"/>
      <c r="E158" s="2"/>
      <c r="F158" s="2"/>
      <c r="G158" s="5"/>
      <c r="H158" s="2"/>
      <c r="I158" s="2"/>
      <c r="J158" s="5"/>
      <c r="K158" s="5"/>
      <c r="L158" s="5"/>
      <c r="M158" s="5"/>
      <c r="N158" s="5"/>
      <c r="O158" s="5"/>
      <c r="P158" s="5"/>
      <c r="Q158" s="5"/>
      <c r="R158" s="5"/>
      <c r="S158" s="5"/>
      <c r="T158" s="5"/>
      <c r="U158" s="5"/>
    </row>
    <row r="159" spans="1:21" x14ac:dyDescent="0.45">
      <c r="B159" s="150"/>
    </row>
    <row r="160" spans="1:21" x14ac:dyDescent="0.45">
      <c r="B160" s="150" t="s">
        <v>747</v>
      </c>
    </row>
    <row r="161" spans="1:9" x14ac:dyDescent="0.45">
      <c r="B161" s="150" t="s">
        <v>87</v>
      </c>
    </row>
    <row r="162" spans="1:9" x14ac:dyDescent="0.45">
      <c r="B162" s="408" t="s">
        <v>752</v>
      </c>
      <c r="C162" s="408"/>
      <c r="D162" s="408"/>
      <c r="E162" s="408"/>
      <c r="F162" s="408"/>
      <c r="G162" s="408"/>
      <c r="H162" s="408"/>
    </row>
    <row r="171" spans="1:9" x14ac:dyDescent="0.45">
      <c r="A171"/>
      <c r="H171"/>
      <c r="I171"/>
    </row>
    <row r="172" spans="1:9" x14ac:dyDescent="0.45">
      <c r="A172"/>
      <c r="H172"/>
      <c r="I172"/>
    </row>
    <row r="173" spans="1:9" x14ac:dyDescent="0.45">
      <c r="A173"/>
      <c r="H173"/>
      <c r="I173"/>
    </row>
    <row r="174" spans="1:9" x14ac:dyDescent="0.45">
      <c r="A174"/>
      <c r="H174"/>
      <c r="I174"/>
    </row>
    <row r="175" spans="1:9" x14ac:dyDescent="0.45">
      <c r="A175"/>
      <c r="H175"/>
      <c r="I175"/>
    </row>
    <row r="176" spans="1:9" x14ac:dyDescent="0.45">
      <c r="A176"/>
      <c r="H176"/>
      <c r="I176"/>
    </row>
    <row r="177" spans="1:9" x14ac:dyDescent="0.45">
      <c r="A177"/>
      <c r="H177"/>
      <c r="I177"/>
    </row>
    <row r="178" spans="1:9" x14ac:dyDescent="0.45">
      <c r="A178"/>
      <c r="H178"/>
      <c r="I178"/>
    </row>
    <row r="179" spans="1:9" x14ac:dyDescent="0.45">
      <c r="A179"/>
      <c r="H179"/>
      <c r="I179"/>
    </row>
    <row r="180" spans="1:9" x14ac:dyDescent="0.45">
      <c r="A180"/>
      <c r="H180"/>
      <c r="I180"/>
    </row>
    <row r="181" spans="1:9" x14ac:dyDescent="0.45">
      <c r="A181"/>
      <c r="H181"/>
      <c r="I181"/>
    </row>
    <row r="182" spans="1:9" x14ac:dyDescent="0.45">
      <c r="A182"/>
      <c r="H182"/>
      <c r="I182"/>
    </row>
    <row r="183" spans="1:9" x14ac:dyDescent="0.45">
      <c r="A183"/>
      <c r="H183"/>
      <c r="I183"/>
    </row>
    <row r="184" spans="1:9" x14ac:dyDescent="0.45">
      <c r="A184"/>
      <c r="H184"/>
      <c r="I184"/>
    </row>
    <row r="185" spans="1:9" x14ac:dyDescent="0.45">
      <c r="A185"/>
      <c r="H185"/>
      <c r="I185"/>
    </row>
    <row r="186" spans="1:9" x14ac:dyDescent="0.45">
      <c r="A186"/>
      <c r="H186"/>
      <c r="I186"/>
    </row>
    <row r="187" spans="1:9" x14ac:dyDescent="0.45">
      <c r="A187"/>
      <c r="H187"/>
      <c r="I187"/>
    </row>
    <row r="188" spans="1:9" x14ac:dyDescent="0.45">
      <c r="A188"/>
      <c r="H188"/>
      <c r="I188"/>
    </row>
    <row r="189" spans="1:9" x14ac:dyDescent="0.45">
      <c r="A189"/>
      <c r="H189"/>
      <c r="I189"/>
    </row>
    <row r="190" spans="1:9" x14ac:dyDescent="0.45">
      <c r="A190"/>
      <c r="H190"/>
      <c r="I190"/>
    </row>
    <row r="191" spans="1:9" x14ac:dyDescent="0.45">
      <c r="A191"/>
      <c r="H191"/>
      <c r="I191"/>
    </row>
    <row r="192" spans="1:9" x14ac:dyDescent="0.45">
      <c r="A192"/>
      <c r="H192"/>
      <c r="I192"/>
    </row>
    <row r="193" spans="1:9" x14ac:dyDescent="0.45">
      <c r="A193"/>
      <c r="H193"/>
      <c r="I193"/>
    </row>
    <row r="194" spans="1:9" x14ac:dyDescent="0.45">
      <c r="A194"/>
      <c r="H194"/>
      <c r="I194"/>
    </row>
    <row r="195" spans="1:9" x14ac:dyDescent="0.45">
      <c r="A195"/>
      <c r="H195"/>
      <c r="I195"/>
    </row>
    <row r="196" spans="1:9" x14ac:dyDescent="0.45">
      <c r="A196"/>
      <c r="H196"/>
      <c r="I196"/>
    </row>
    <row r="197" spans="1:9" x14ac:dyDescent="0.45">
      <c r="A197"/>
      <c r="H197"/>
      <c r="I197"/>
    </row>
    <row r="198" spans="1:9" x14ac:dyDescent="0.45">
      <c r="A198"/>
      <c r="H198"/>
      <c r="I198"/>
    </row>
    <row r="199" spans="1:9" x14ac:dyDescent="0.45">
      <c r="A199"/>
      <c r="H199"/>
      <c r="I199"/>
    </row>
    <row r="200" spans="1:9" x14ac:dyDescent="0.45">
      <c r="A200"/>
      <c r="H200"/>
      <c r="I200"/>
    </row>
    <row r="201" spans="1:9" x14ac:dyDescent="0.45">
      <c r="A201"/>
      <c r="H201"/>
      <c r="I201"/>
    </row>
    <row r="202" spans="1:9" x14ac:dyDescent="0.45">
      <c r="A202"/>
      <c r="H202"/>
      <c r="I202"/>
    </row>
    <row r="203" spans="1:9" x14ac:dyDescent="0.45">
      <c r="A203"/>
      <c r="H203"/>
      <c r="I203"/>
    </row>
    <row r="204" spans="1:9" x14ac:dyDescent="0.45">
      <c r="A204"/>
      <c r="H204"/>
      <c r="I204"/>
    </row>
    <row r="205" spans="1:9" x14ac:dyDescent="0.45">
      <c r="A205"/>
      <c r="H205"/>
      <c r="I205"/>
    </row>
    <row r="206" spans="1:9" x14ac:dyDescent="0.45">
      <c r="A206"/>
      <c r="H206"/>
      <c r="I206"/>
    </row>
    <row r="207" spans="1:9" x14ac:dyDescent="0.45">
      <c r="A207"/>
      <c r="H207"/>
      <c r="I207"/>
    </row>
    <row r="208" spans="1:9" x14ac:dyDescent="0.45">
      <c r="A208"/>
      <c r="H208"/>
      <c r="I208"/>
    </row>
    <row r="209" spans="1:9" x14ac:dyDescent="0.45">
      <c r="A209"/>
      <c r="H209"/>
      <c r="I209"/>
    </row>
    <row r="210" spans="1:9" x14ac:dyDescent="0.45">
      <c r="A210"/>
      <c r="H210"/>
      <c r="I210"/>
    </row>
    <row r="211" spans="1:9" x14ac:dyDescent="0.45">
      <c r="A211"/>
      <c r="H211"/>
      <c r="I211"/>
    </row>
    <row r="212" spans="1:9" x14ac:dyDescent="0.45">
      <c r="A212"/>
      <c r="H212"/>
      <c r="I212"/>
    </row>
    <row r="213" spans="1:9" x14ac:dyDescent="0.45">
      <c r="A213"/>
      <c r="H213"/>
      <c r="I213"/>
    </row>
    <row r="214" spans="1:9" x14ac:dyDescent="0.45">
      <c r="A214"/>
      <c r="H214"/>
      <c r="I214"/>
    </row>
    <row r="215" spans="1:9" x14ac:dyDescent="0.45">
      <c r="A215"/>
      <c r="H215"/>
      <c r="I215"/>
    </row>
    <row r="216" spans="1:9" x14ac:dyDescent="0.45">
      <c r="A216"/>
      <c r="H216"/>
      <c r="I216"/>
    </row>
    <row r="217" spans="1:9" x14ac:dyDescent="0.45">
      <c r="A217"/>
      <c r="H217"/>
      <c r="I217"/>
    </row>
    <row r="218" spans="1:9" x14ac:dyDescent="0.45">
      <c r="A218"/>
      <c r="H218"/>
      <c r="I218"/>
    </row>
    <row r="219" spans="1:9" x14ac:dyDescent="0.45">
      <c r="A219"/>
      <c r="H219"/>
      <c r="I219"/>
    </row>
    <row r="220" spans="1:9" x14ac:dyDescent="0.45">
      <c r="A220"/>
      <c r="H220"/>
      <c r="I220"/>
    </row>
    <row r="221" spans="1:9" x14ac:dyDescent="0.45">
      <c r="A221"/>
      <c r="H221"/>
      <c r="I221"/>
    </row>
    <row r="222" spans="1:9" x14ac:dyDescent="0.45">
      <c r="A222"/>
      <c r="H222"/>
      <c r="I222"/>
    </row>
    <row r="223" spans="1:9" x14ac:dyDescent="0.45">
      <c r="A223"/>
      <c r="H223"/>
      <c r="I223"/>
    </row>
    <row r="224" spans="1:9" x14ac:dyDescent="0.45">
      <c r="A224"/>
      <c r="H224"/>
      <c r="I224"/>
    </row>
    <row r="225" spans="1:9" x14ac:dyDescent="0.45">
      <c r="A225"/>
      <c r="H225"/>
      <c r="I225"/>
    </row>
    <row r="226" spans="1:9" x14ac:dyDescent="0.45">
      <c r="A226"/>
      <c r="H226"/>
      <c r="I226"/>
    </row>
    <row r="227" spans="1:9" x14ac:dyDescent="0.45">
      <c r="A227"/>
      <c r="H227"/>
      <c r="I227"/>
    </row>
    <row r="228" spans="1:9" x14ac:dyDescent="0.45">
      <c r="A228"/>
      <c r="H228"/>
      <c r="I228"/>
    </row>
    <row r="229" spans="1:9" x14ac:dyDescent="0.45">
      <c r="A229"/>
      <c r="H229"/>
      <c r="I229"/>
    </row>
    <row r="230" spans="1:9" x14ac:dyDescent="0.45">
      <c r="A230"/>
      <c r="H230"/>
      <c r="I230"/>
    </row>
    <row r="231" spans="1:9" x14ac:dyDescent="0.45">
      <c r="A231"/>
      <c r="H231"/>
      <c r="I231"/>
    </row>
    <row r="232" spans="1:9" x14ac:dyDescent="0.45">
      <c r="A232"/>
      <c r="H232"/>
      <c r="I232"/>
    </row>
    <row r="233" spans="1:9" x14ac:dyDescent="0.45">
      <c r="A233"/>
      <c r="H233"/>
      <c r="I233"/>
    </row>
    <row r="234" spans="1:9" x14ac:dyDescent="0.45">
      <c r="A234"/>
      <c r="H234"/>
      <c r="I234"/>
    </row>
    <row r="235" spans="1:9" x14ac:dyDescent="0.45">
      <c r="A235"/>
      <c r="H235"/>
      <c r="I235"/>
    </row>
    <row r="236" spans="1:9" x14ac:dyDescent="0.45">
      <c r="A236"/>
      <c r="H236"/>
      <c r="I236"/>
    </row>
    <row r="237" spans="1:9" x14ac:dyDescent="0.45">
      <c r="A237"/>
      <c r="H237"/>
      <c r="I237"/>
    </row>
    <row r="238" spans="1:9" x14ac:dyDescent="0.45">
      <c r="A238"/>
      <c r="H238"/>
      <c r="I238"/>
    </row>
    <row r="239" spans="1:9" x14ac:dyDescent="0.45">
      <c r="A239"/>
      <c r="H239"/>
      <c r="I239"/>
    </row>
    <row r="240" spans="1:9" x14ac:dyDescent="0.45">
      <c r="A240"/>
      <c r="H240"/>
      <c r="I240"/>
    </row>
    <row r="241" spans="1:9" x14ac:dyDescent="0.45">
      <c r="A241"/>
      <c r="H241"/>
      <c r="I241"/>
    </row>
    <row r="242" spans="1:9" x14ac:dyDescent="0.45">
      <c r="A242"/>
      <c r="H242"/>
      <c r="I242"/>
    </row>
    <row r="243" spans="1:9" x14ac:dyDescent="0.45">
      <c r="A243"/>
      <c r="H243"/>
      <c r="I243"/>
    </row>
    <row r="244" spans="1:9" x14ac:dyDescent="0.45">
      <c r="A244"/>
      <c r="H244"/>
      <c r="I244"/>
    </row>
    <row r="245" spans="1:9" x14ac:dyDescent="0.45">
      <c r="A245"/>
      <c r="H245"/>
      <c r="I245"/>
    </row>
    <row r="246" spans="1:9" x14ac:dyDescent="0.45">
      <c r="A246"/>
      <c r="H246"/>
      <c r="I246"/>
    </row>
    <row r="247" spans="1:9" x14ac:dyDescent="0.45">
      <c r="A247"/>
      <c r="H247"/>
      <c r="I247"/>
    </row>
    <row r="248" spans="1:9" x14ac:dyDescent="0.45">
      <c r="A248"/>
      <c r="H248"/>
      <c r="I248"/>
    </row>
    <row r="249" spans="1:9" x14ac:dyDescent="0.45">
      <c r="A249"/>
      <c r="H249"/>
      <c r="I249"/>
    </row>
    <row r="250" spans="1:9" x14ac:dyDescent="0.45">
      <c r="A250"/>
      <c r="H250"/>
      <c r="I250"/>
    </row>
    <row r="251" spans="1:9" x14ac:dyDescent="0.45">
      <c r="A251"/>
      <c r="H251"/>
      <c r="I251"/>
    </row>
    <row r="252" spans="1:9" x14ac:dyDescent="0.45">
      <c r="A252"/>
      <c r="H252"/>
      <c r="I252"/>
    </row>
    <row r="253" spans="1:9" x14ac:dyDescent="0.45">
      <c r="A253"/>
      <c r="H253"/>
      <c r="I253"/>
    </row>
    <row r="254" spans="1:9" x14ac:dyDescent="0.45">
      <c r="A254"/>
      <c r="H254"/>
      <c r="I254"/>
    </row>
    <row r="255" spans="1:9" x14ac:dyDescent="0.45">
      <c r="A255"/>
      <c r="H255"/>
      <c r="I255"/>
    </row>
    <row r="256" spans="1:9" x14ac:dyDescent="0.45">
      <c r="A256"/>
      <c r="H256"/>
      <c r="I256"/>
    </row>
    <row r="257" spans="1:9" x14ac:dyDescent="0.45">
      <c r="A257"/>
      <c r="H257"/>
      <c r="I257"/>
    </row>
    <row r="258" spans="1:9" x14ac:dyDescent="0.45">
      <c r="A258"/>
      <c r="H258"/>
      <c r="I258"/>
    </row>
    <row r="259" spans="1:9" x14ac:dyDescent="0.45">
      <c r="A259"/>
      <c r="H259"/>
      <c r="I259"/>
    </row>
    <row r="260" spans="1:9" x14ac:dyDescent="0.45">
      <c r="A260"/>
      <c r="H260"/>
      <c r="I260"/>
    </row>
    <row r="261" spans="1:9" x14ac:dyDescent="0.45">
      <c r="A261"/>
      <c r="H261"/>
      <c r="I261"/>
    </row>
    <row r="262" spans="1:9" x14ac:dyDescent="0.45">
      <c r="A262"/>
      <c r="H262"/>
      <c r="I262"/>
    </row>
    <row r="263" spans="1:9" x14ac:dyDescent="0.45">
      <c r="A263"/>
      <c r="H263"/>
      <c r="I263"/>
    </row>
    <row r="264" spans="1:9" x14ac:dyDescent="0.45">
      <c r="A264"/>
      <c r="H264"/>
      <c r="I264"/>
    </row>
    <row r="265" spans="1:9" x14ac:dyDescent="0.45">
      <c r="A265"/>
      <c r="H265"/>
      <c r="I265"/>
    </row>
    <row r="266" spans="1:9" x14ac:dyDescent="0.45">
      <c r="A266"/>
      <c r="H266"/>
      <c r="I266"/>
    </row>
    <row r="267" spans="1:9" x14ac:dyDescent="0.45">
      <c r="A267"/>
      <c r="H267"/>
      <c r="I267"/>
    </row>
    <row r="268" spans="1:9" x14ac:dyDescent="0.45">
      <c r="A268"/>
      <c r="H268"/>
      <c r="I268"/>
    </row>
    <row r="269" spans="1:9" x14ac:dyDescent="0.45">
      <c r="A269"/>
      <c r="H269"/>
      <c r="I269"/>
    </row>
    <row r="270" spans="1:9" x14ac:dyDescent="0.45">
      <c r="A270"/>
      <c r="H270"/>
      <c r="I270"/>
    </row>
    <row r="271" spans="1:9" x14ac:dyDescent="0.45">
      <c r="A271"/>
      <c r="H271"/>
      <c r="I271"/>
    </row>
    <row r="272" spans="1:9" x14ac:dyDescent="0.45">
      <c r="A272"/>
      <c r="H272"/>
      <c r="I272"/>
    </row>
    <row r="273" spans="1:9" x14ac:dyDescent="0.45">
      <c r="A273"/>
      <c r="H273"/>
      <c r="I273"/>
    </row>
    <row r="274" spans="1:9" x14ac:dyDescent="0.45">
      <c r="A274"/>
      <c r="H274"/>
      <c r="I274"/>
    </row>
    <row r="275" spans="1:9" x14ac:dyDescent="0.45">
      <c r="A275"/>
      <c r="H275"/>
      <c r="I275"/>
    </row>
    <row r="276" spans="1:9" x14ac:dyDescent="0.45">
      <c r="A276"/>
      <c r="H276"/>
      <c r="I276"/>
    </row>
    <row r="277" spans="1:9" x14ac:dyDescent="0.45">
      <c r="A277"/>
      <c r="H277"/>
      <c r="I277"/>
    </row>
    <row r="278" spans="1:9" x14ac:dyDescent="0.45">
      <c r="A278"/>
      <c r="H278"/>
      <c r="I278"/>
    </row>
    <row r="279" spans="1:9" x14ac:dyDescent="0.45">
      <c r="A279"/>
      <c r="H279"/>
      <c r="I279"/>
    </row>
    <row r="280" spans="1:9" x14ac:dyDescent="0.45">
      <c r="A280"/>
      <c r="H280"/>
      <c r="I280"/>
    </row>
    <row r="281" spans="1:9" x14ac:dyDescent="0.45">
      <c r="A281"/>
      <c r="H281"/>
      <c r="I281"/>
    </row>
    <row r="282" spans="1:9" x14ac:dyDescent="0.45">
      <c r="A282"/>
      <c r="H282"/>
      <c r="I282"/>
    </row>
    <row r="283" spans="1:9" x14ac:dyDescent="0.45">
      <c r="A283"/>
      <c r="H283"/>
      <c r="I283"/>
    </row>
    <row r="284" spans="1:9" x14ac:dyDescent="0.45">
      <c r="A284"/>
      <c r="H284"/>
      <c r="I284"/>
    </row>
    <row r="285" spans="1:9" x14ac:dyDescent="0.45">
      <c r="A285"/>
      <c r="H285"/>
      <c r="I285"/>
    </row>
    <row r="286" spans="1:9" x14ac:dyDescent="0.45">
      <c r="A286"/>
      <c r="H286"/>
      <c r="I286"/>
    </row>
    <row r="287" spans="1:9" x14ac:dyDescent="0.45">
      <c r="A287"/>
      <c r="H287"/>
      <c r="I287"/>
    </row>
    <row r="288" spans="1:9" x14ac:dyDescent="0.45">
      <c r="A288"/>
      <c r="H288"/>
      <c r="I288"/>
    </row>
    <row r="289" spans="1:9" x14ac:dyDescent="0.45">
      <c r="A289"/>
      <c r="H289"/>
      <c r="I289"/>
    </row>
    <row r="290" spans="1:9" x14ac:dyDescent="0.45">
      <c r="A290"/>
      <c r="H290"/>
      <c r="I290"/>
    </row>
    <row r="291" spans="1:9" x14ac:dyDescent="0.45">
      <c r="A291"/>
      <c r="H291"/>
      <c r="I291"/>
    </row>
    <row r="292" spans="1:9" x14ac:dyDescent="0.45">
      <c r="A292"/>
      <c r="H292"/>
      <c r="I292"/>
    </row>
    <row r="293" spans="1:9" x14ac:dyDescent="0.45">
      <c r="A293"/>
      <c r="H293"/>
      <c r="I293"/>
    </row>
    <row r="294" spans="1:9" x14ac:dyDescent="0.45">
      <c r="A294"/>
      <c r="H294"/>
      <c r="I294"/>
    </row>
    <row r="295" spans="1:9" x14ac:dyDescent="0.45">
      <c r="A295"/>
      <c r="H295"/>
      <c r="I295"/>
    </row>
    <row r="296" spans="1:9" x14ac:dyDescent="0.45">
      <c r="A296"/>
      <c r="H296"/>
      <c r="I296"/>
    </row>
    <row r="297" spans="1:9" x14ac:dyDescent="0.45">
      <c r="A297"/>
      <c r="H297"/>
      <c r="I297"/>
    </row>
    <row r="298" spans="1:9" x14ac:dyDescent="0.45">
      <c r="A298"/>
      <c r="H298"/>
      <c r="I298"/>
    </row>
    <row r="299" spans="1:9" x14ac:dyDescent="0.45">
      <c r="A299"/>
      <c r="H299"/>
      <c r="I299"/>
    </row>
    <row r="300" spans="1:9" x14ac:dyDescent="0.45">
      <c r="A300"/>
      <c r="H300"/>
      <c r="I300"/>
    </row>
    <row r="301" spans="1:9" x14ac:dyDescent="0.45">
      <c r="A301"/>
      <c r="H301"/>
      <c r="I301"/>
    </row>
    <row r="302" spans="1:9" x14ac:dyDescent="0.45">
      <c r="A302"/>
      <c r="H302"/>
      <c r="I302"/>
    </row>
    <row r="303" spans="1:9" x14ac:dyDescent="0.45">
      <c r="A303"/>
      <c r="H303"/>
      <c r="I303"/>
    </row>
    <row r="304" spans="1:9" x14ac:dyDescent="0.45">
      <c r="A304"/>
      <c r="H304"/>
      <c r="I304"/>
    </row>
    <row r="305" spans="1:9" x14ac:dyDescent="0.45">
      <c r="A305"/>
      <c r="H305"/>
      <c r="I305"/>
    </row>
    <row r="306" spans="1:9" x14ac:dyDescent="0.45">
      <c r="A306"/>
      <c r="H306"/>
      <c r="I306"/>
    </row>
    <row r="307" spans="1:9" x14ac:dyDescent="0.45">
      <c r="A307"/>
      <c r="H307"/>
      <c r="I307"/>
    </row>
    <row r="308" spans="1:9" x14ac:dyDescent="0.45">
      <c r="A308"/>
      <c r="H308"/>
      <c r="I308"/>
    </row>
    <row r="309" spans="1:9" x14ac:dyDescent="0.45">
      <c r="A309"/>
      <c r="H309"/>
      <c r="I309"/>
    </row>
    <row r="310" spans="1:9" x14ac:dyDescent="0.45">
      <c r="A310"/>
      <c r="H310"/>
      <c r="I310"/>
    </row>
    <row r="311" spans="1:9" x14ac:dyDescent="0.45">
      <c r="A311"/>
      <c r="H311"/>
      <c r="I311"/>
    </row>
    <row r="312" spans="1:9" x14ac:dyDescent="0.45">
      <c r="A312"/>
      <c r="H312"/>
      <c r="I312"/>
    </row>
    <row r="313" spans="1:9" x14ac:dyDescent="0.45">
      <c r="A313"/>
      <c r="H313"/>
      <c r="I313"/>
    </row>
    <row r="314" spans="1:9" x14ac:dyDescent="0.45">
      <c r="A314"/>
      <c r="H314"/>
      <c r="I314"/>
    </row>
    <row r="315" spans="1:9" x14ac:dyDescent="0.45">
      <c r="A315"/>
      <c r="H315"/>
      <c r="I315"/>
    </row>
    <row r="316" spans="1:9" x14ac:dyDescent="0.45">
      <c r="A316"/>
      <c r="H316"/>
      <c r="I316"/>
    </row>
    <row r="317" spans="1:9" x14ac:dyDescent="0.45">
      <c r="A317"/>
      <c r="H317"/>
      <c r="I317"/>
    </row>
    <row r="318" spans="1:9" x14ac:dyDescent="0.45">
      <c r="A318"/>
      <c r="H318"/>
      <c r="I318"/>
    </row>
    <row r="319" spans="1:9" x14ac:dyDescent="0.45">
      <c r="A319"/>
      <c r="H319"/>
      <c r="I319"/>
    </row>
    <row r="320" spans="1:9" x14ac:dyDescent="0.45">
      <c r="A320"/>
      <c r="H320"/>
      <c r="I320"/>
    </row>
    <row r="321" spans="1:9" x14ac:dyDescent="0.45">
      <c r="A321"/>
      <c r="H321"/>
      <c r="I321"/>
    </row>
    <row r="322" spans="1:9" x14ac:dyDescent="0.45">
      <c r="A322"/>
      <c r="H322"/>
      <c r="I322"/>
    </row>
    <row r="323" spans="1:9" x14ac:dyDescent="0.45">
      <c r="A323"/>
      <c r="H323"/>
      <c r="I323"/>
    </row>
    <row r="324" spans="1:9" x14ac:dyDescent="0.45">
      <c r="A324"/>
      <c r="H324"/>
      <c r="I324"/>
    </row>
    <row r="325" spans="1:9" x14ac:dyDescent="0.45">
      <c r="A325"/>
      <c r="H325"/>
      <c r="I325"/>
    </row>
    <row r="328" spans="1:9" x14ac:dyDescent="0.45">
      <c r="A328"/>
      <c r="H328"/>
      <c r="I328"/>
    </row>
    <row r="329" spans="1:9" x14ac:dyDescent="0.45">
      <c r="A329"/>
      <c r="H329"/>
      <c r="I329"/>
    </row>
    <row r="330" spans="1:9" x14ac:dyDescent="0.45">
      <c r="A330"/>
      <c r="H330"/>
      <c r="I330"/>
    </row>
    <row r="331" spans="1:9" x14ac:dyDescent="0.45">
      <c r="A331"/>
      <c r="H331"/>
      <c r="I331"/>
    </row>
    <row r="332" spans="1:9" x14ac:dyDescent="0.45">
      <c r="A332"/>
      <c r="H332"/>
      <c r="I332"/>
    </row>
    <row r="333" spans="1:9" x14ac:dyDescent="0.45">
      <c r="A333"/>
      <c r="H333"/>
      <c r="I333"/>
    </row>
    <row r="334" spans="1:9" x14ac:dyDescent="0.45">
      <c r="A334"/>
      <c r="H334"/>
      <c r="I334"/>
    </row>
    <row r="335" spans="1:9" x14ac:dyDescent="0.45">
      <c r="A335"/>
      <c r="H335"/>
      <c r="I335"/>
    </row>
    <row r="336" spans="1:9" x14ac:dyDescent="0.45">
      <c r="A336"/>
      <c r="H336"/>
      <c r="I336"/>
    </row>
    <row r="337" spans="1:9" x14ac:dyDescent="0.45">
      <c r="A337"/>
      <c r="H337"/>
      <c r="I337"/>
    </row>
    <row r="338" spans="1:9" x14ac:dyDescent="0.45">
      <c r="A338"/>
      <c r="H338"/>
      <c r="I338"/>
    </row>
    <row r="339" spans="1:9" x14ac:dyDescent="0.45">
      <c r="A339"/>
      <c r="H339"/>
      <c r="I339"/>
    </row>
    <row r="340" spans="1:9" x14ac:dyDescent="0.45">
      <c r="A340"/>
      <c r="H340"/>
      <c r="I340"/>
    </row>
    <row r="341" spans="1:9" x14ac:dyDescent="0.45">
      <c r="A341"/>
      <c r="H341"/>
      <c r="I341"/>
    </row>
    <row r="342" spans="1:9" x14ac:dyDescent="0.45">
      <c r="A342"/>
      <c r="H342"/>
      <c r="I342"/>
    </row>
    <row r="343" spans="1:9" x14ac:dyDescent="0.45">
      <c r="A343"/>
      <c r="H343"/>
      <c r="I343"/>
    </row>
  </sheetData>
  <mergeCells count="12">
    <mergeCell ref="B162:H162"/>
    <mergeCell ref="B152:H152"/>
    <mergeCell ref="O1:T1"/>
    <mergeCell ref="O2:T2"/>
    <mergeCell ref="B148:H148"/>
    <mergeCell ref="M2:M3"/>
    <mergeCell ref="N2:N3"/>
    <mergeCell ref="M1:N1"/>
    <mergeCell ref="B106:D106"/>
    <mergeCell ref="B149:H149"/>
    <mergeCell ref="B150:H150"/>
    <mergeCell ref="B151:H151"/>
  </mergeCells>
  <conditionalFormatting sqref="E4:E103">
    <cfRule type="iconSet" priority="6">
      <iconSet iconSet="3Symbols2" showValue="0">
        <cfvo type="percent" val="0"/>
        <cfvo type="percent" val="0.5"/>
        <cfvo type="num" val="1"/>
      </iconSet>
    </cfRule>
  </conditionalFormatting>
  <conditionalFormatting sqref="F4:F103">
    <cfRule type="iconSet" priority="7">
      <iconSet showValue="0">
        <cfvo type="percent" val="0"/>
        <cfvo type="num" val="0.2"/>
        <cfvo type="num" val="0.3332"/>
      </iconSet>
    </cfRule>
  </conditionalFormatting>
  <conditionalFormatting sqref="O106:T106">
    <cfRule type="colorScale" priority="1">
      <colorScale>
        <cfvo type="min"/>
        <cfvo type="max"/>
        <color theme="9" tint="0.79998168889431442"/>
        <color theme="9"/>
      </colorScale>
    </cfRule>
  </conditionalFormatting>
  <dataValidations count="1">
    <dataValidation type="decimal" allowBlank="1" showInputMessage="1" showErrorMessage="1" sqref="O3:T3" xr:uid="{A553A6D1-0A20-4ABC-82EC-0226C7DAC71A}">
      <formula1>0.0001</formula1>
      <formula2>0.9999</formula2>
    </dataValidation>
  </dataValidations>
  <hyperlinks>
    <hyperlink ref="B148" r:id="rId1" display="Download more FREE Statistical PERT templates at https://www.statisticalpert.com" xr:uid="{00000000-0004-0000-0200-000000000000}"/>
    <hyperlink ref="B149" r:id="rId2" display="Take a Pluralsight course on Statistical PERT" xr:uid="{00000000-0004-0000-0200-000001000000}"/>
    <hyperlink ref="B150" r:id="rId3" xr:uid="{00000000-0004-0000-0200-000002000000}"/>
    <hyperlink ref="B152" r:id="rId4" display="Follow Statistical PERT on Twitter to learn when new updates are released" xr:uid="{00000000-0004-0000-0200-000003000000}"/>
    <hyperlink ref="B150:H150" r:id="rId5" display="Watch Statistical PERT videos on YouTube " xr:uid="{00000000-0004-0000-0200-000004000000}"/>
    <hyperlink ref="B151:H151" r:id="rId6" display="Connect with or follow me on LinkedIn" xr:uid="{282A74EB-7E37-440B-8353-FAE8DC00F2C9}"/>
    <hyperlink ref="B149:H149" r:id="rId7" display="Watch a Pluralsight course on Statistical PERT® Normal Edition" xr:uid="{E6376792-76D3-4F03-AB01-8AA7B71ECE12}"/>
    <hyperlink ref="B162" r:id="rId8" display="See the GNU General Public License for more details (http://www.gnu.org/licenses/)." xr:uid="{C4602B27-3EB4-4B8E-91D2-50410341B9B6}"/>
    <hyperlink ref="B152:H152" r:id="rId9" location="newsletter" display="Subscribe to the SPERT® newsletter for monthly tips, free webinars, and new release notifications" xr:uid="{7B4502B9-C120-446D-B8EB-2DB18668C84D}"/>
  </hyperlinks>
  <pageMargins left="0.7" right="0.7" top="0.75" bottom="0.75" header="0.3" footer="0.3"/>
  <pageSetup orientation="portrait" horizontalDpi="300" verticalDpi="300" r:id="rId10"/>
  <drawing r:id="rId11"/>
  <legacyDrawing r:id="rId12"/>
  <extLst>
    <ext xmlns:x14="http://schemas.microsoft.com/office/spreadsheetml/2009/9/main" uri="{78C0D931-6437-407d-A8EE-F0AAD7539E65}">
      <x14:conditionalFormattings>
        <x14:conditionalFormatting xmlns:xm="http://schemas.microsoft.com/office/excel/2006/main">
          <x14:cfRule type="expression" priority="2" id="{5568D61A-46A7-4C45-A4F7-4F58FC8A39CA}">
            <xm:f>IF($B$106=VLookups!$A$48,TRUE,FALSE)</xm:f>
            <x14:dxf>
              <numFmt numFmtId="9" formatCode="&quot;$&quot;#,##0_);\(&quot;$&quot;#,##0\)"/>
            </x14:dxf>
          </x14:cfRule>
          <xm:sqref>B4:D104 G4:G104 J4:M105 O4:T106 M106 D109:D113</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0000000}">
          <x14:formula1>
            <xm:f>VLookups!$A$4:$A$13</xm:f>
          </x14:formula1>
          <xm:sqref>I104 H4:H103</xm:sqref>
        </x14:dataValidation>
        <x14:dataValidation type="list" allowBlank="1" showInputMessage="1" showErrorMessage="1" xr:uid="{00000000-0002-0000-0200-000001000000}">
          <x14:formula1>
            <xm:f>VLookups!$B$16:$B$26</xm:f>
          </x14:formula1>
          <xm:sqref>B2</xm:sqref>
        </x14:dataValidation>
        <x14:dataValidation type="list" allowBlank="1" showInputMessage="1" showErrorMessage="1" xr:uid="{00000000-0002-0000-0200-000002000000}">
          <x14:formula1>
            <xm:f>VLookups!$B$29:$B$39</xm:f>
          </x14:formula1>
          <xm:sqref>D2</xm:sqref>
        </x14:dataValidation>
        <x14:dataValidation type="list" allowBlank="1" showInputMessage="1" showErrorMessage="1" xr:uid="{00000000-0002-0000-0200-000003000000}">
          <x14:formula1>
            <xm:f>VLookups!$A$43:$A$44</xm:f>
          </x14:formula1>
          <xm:sqref>M1:N1</xm:sqref>
        </x14:dataValidation>
        <x14:dataValidation type="list" allowBlank="1" showInputMessage="1" showErrorMessage="1" xr:uid="{00000000-0002-0000-0200-000004000000}">
          <x14:formula1>
            <xm:f>VLookups!$A$48:$A$49</xm:f>
          </x14:formula1>
          <xm:sqref>B106:D106</xm:sqref>
        </x14:dataValidation>
      </x14:dataValidations>
    </ext>
    <ext xmlns:x14="http://schemas.microsoft.com/office/spreadsheetml/2009/9/main" uri="{05C60535-1F16-4fd2-B633-F4F36F0B64E0}">
      <x14:sparklineGroups xmlns:xm="http://schemas.microsoft.com/office/excel/2006/main">
        <x14:sparklineGroup displayEmptyCellsAs="gap" displayHidden="1" xr2:uid="{311AE02E-78A3-41A7-B342-7BC0D06EBAD6}">
          <x14:colorSeries theme="1"/>
          <x14:colorNegative rgb="FFD00000"/>
          <x14:colorAxis rgb="FF000000"/>
          <x14:colorMarkers rgb="FFD00000"/>
          <x14:colorFirst rgb="FFD00000"/>
          <x14:colorLast rgb="FFD00000"/>
          <x14:colorHigh rgb="FFD00000"/>
          <x14:colorLow rgb="FFD00000"/>
          <x14:sparklines>
            <x14:sparkline>
              <xm:f>'SPERT® Normal (1-Point entry)'!HP4:PH4</xm:f>
              <xm:sqref>I4</xm:sqref>
            </x14:sparkline>
            <x14:sparkline>
              <xm:f>'SPERT® Normal (1-Point entry)'!HP5:PH5</xm:f>
              <xm:sqref>I5</xm:sqref>
            </x14:sparkline>
            <x14:sparkline>
              <xm:f>'SPERT® Normal (1-Point entry)'!HP6:PH6</xm:f>
              <xm:sqref>I6</xm:sqref>
            </x14:sparkline>
            <x14:sparkline>
              <xm:f>'SPERT® Normal (1-Point entry)'!HP7:PH7</xm:f>
              <xm:sqref>I7</xm:sqref>
            </x14:sparkline>
            <x14:sparkline>
              <xm:f>'SPERT® Normal (1-Point entry)'!HP8:PH8</xm:f>
              <xm:sqref>I8</xm:sqref>
            </x14:sparkline>
            <x14:sparkline>
              <xm:f>'SPERT® Normal (1-Point entry)'!HP9:PH9</xm:f>
              <xm:sqref>I9</xm:sqref>
            </x14:sparkline>
            <x14:sparkline>
              <xm:f>'SPERT® Normal (1-Point entry)'!HP10:PH10</xm:f>
              <xm:sqref>I10</xm:sqref>
            </x14:sparkline>
            <x14:sparkline>
              <xm:f>'SPERT® Normal (1-Point entry)'!HP11:PH11</xm:f>
              <xm:sqref>I11</xm:sqref>
            </x14:sparkline>
            <x14:sparkline>
              <xm:f>'SPERT® Normal (1-Point entry)'!HP12:PH12</xm:f>
              <xm:sqref>I12</xm:sqref>
            </x14:sparkline>
            <x14:sparkline>
              <xm:f>'SPERT® Normal (1-Point entry)'!HP13:PH13</xm:f>
              <xm:sqref>I13</xm:sqref>
            </x14:sparkline>
            <x14:sparkline>
              <xm:f>'SPERT® Normal (1-Point entry)'!HP14:PH14</xm:f>
              <xm:sqref>I14</xm:sqref>
            </x14:sparkline>
            <x14:sparkline>
              <xm:f>'SPERT® Normal (1-Point entry)'!HP15:PH15</xm:f>
              <xm:sqref>I15</xm:sqref>
            </x14:sparkline>
            <x14:sparkline>
              <xm:f>'SPERT® Normal (1-Point entry)'!HP16:PH16</xm:f>
              <xm:sqref>I16</xm:sqref>
            </x14:sparkline>
            <x14:sparkline>
              <xm:f>'SPERT® Normal (1-Point entry)'!HP17:PH17</xm:f>
              <xm:sqref>I17</xm:sqref>
            </x14:sparkline>
            <x14:sparkline>
              <xm:f>'SPERT® Normal (1-Point entry)'!HP18:PH18</xm:f>
              <xm:sqref>I18</xm:sqref>
            </x14:sparkline>
            <x14:sparkline>
              <xm:f>'SPERT® Normal (1-Point entry)'!HP19:PH19</xm:f>
              <xm:sqref>I19</xm:sqref>
            </x14:sparkline>
            <x14:sparkline>
              <xm:f>'SPERT® Normal (1-Point entry)'!HP20:PH20</xm:f>
              <xm:sqref>I20</xm:sqref>
            </x14:sparkline>
            <x14:sparkline>
              <xm:f>'SPERT® Normal (1-Point entry)'!HP21:PH21</xm:f>
              <xm:sqref>I21</xm:sqref>
            </x14:sparkline>
            <x14:sparkline>
              <xm:f>'SPERT® Normal (1-Point entry)'!HP22:PH22</xm:f>
              <xm:sqref>I22</xm:sqref>
            </x14:sparkline>
            <x14:sparkline>
              <xm:f>'SPERT® Normal (1-Point entry)'!HP23:PH23</xm:f>
              <xm:sqref>I23</xm:sqref>
            </x14:sparkline>
            <x14:sparkline>
              <xm:f>'SPERT® Normal (1-Point entry)'!HP24:PH24</xm:f>
              <xm:sqref>I24</xm:sqref>
            </x14:sparkline>
            <x14:sparkline>
              <xm:f>'SPERT® Normal (1-Point entry)'!HP25:PH25</xm:f>
              <xm:sqref>I25</xm:sqref>
            </x14:sparkline>
            <x14:sparkline>
              <xm:f>'SPERT® Normal (1-Point entry)'!HP26:PH26</xm:f>
              <xm:sqref>I26</xm:sqref>
            </x14:sparkline>
            <x14:sparkline>
              <xm:f>'SPERT® Normal (1-Point entry)'!HP27:PH27</xm:f>
              <xm:sqref>I27</xm:sqref>
            </x14:sparkline>
            <x14:sparkline>
              <xm:f>'SPERT® Normal (1-Point entry)'!HP28:PH28</xm:f>
              <xm:sqref>I28</xm:sqref>
            </x14:sparkline>
            <x14:sparkline>
              <xm:f>'SPERT® Normal (1-Point entry)'!HP29:PH29</xm:f>
              <xm:sqref>I29</xm:sqref>
            </x14:sparkline>
            <x14:sparkline>
              <xm:f>'SPERT® Normal (1-Point entry)'!HP30:PH30</xm:f>
              <xm:sqref>I30</xm:sqref>
            </x14:sparkline>
            <x14:sparkline>
              <xm:f>'SPERT® Normal (1-Point entry)'!HP31:PH31</xm:f>
              <xm:sqref>I31</xm:sqref>
            </x14:sparkline>
            <x14:sparkline>
              <xm:f>'SPERT® Normal (1-Point entry)'!HP32:PH32</xm:f>
              <xm:sqref>I32</xm:sqref>
            </x14:sparkline>
            <x14:sparkline>
              <xm:f>'SPERT® Normal (1-Point entry)'!HP33:PH33</xm:f>
              <xm:sqref>I33</xm:sqref>
            </x14:sparkline>
            <x14:sparkline>
              <xm:f>'SPERT® Normal (1-Point entry)'!HP34:PH34</xm:f>
              <xm:sqref>I34</xm:sqref>
            </x14:sparkline>
            <x14:sparkline>
              <xm:f>'SPERT® Normal (1-Point entry)'!HP35:PH35</xm:f>
              <xm:sqref>I35</xm:sqref>
            </x14:sparkline>
            <x14:sparkline>
              <xm:f>'SPERT® Normal (1-Point entry)'!HP36:PH36</xm:f>
              <xm:sqref>I36</xm:sqref>
            </x14:sparkline>
            <x14:sparkline>
              <xm:f>'SPERT® Normal (1-Point entry)'!HP37:PH37</xm:f>
              <xm:sqref>I37</xm:sqref>
            </x14:sparkline>
            <x14:sparkline>
              <xm:f>'SPERT® Normal (1-Point entry)'!HP38:PH38</xm:f>
              <xm:sqref>I38</xm:sqref>
            </x14:sparkline>
            <x14:sparkline>
              <xm:f>'SPERT® Normal (1-Point entry)'!HP39:PH39</xm:f>
              <xm:sqref>I39</xm:sqref>
            </x14:sparkline>
            <x14:sparkline>
              <xm:f>'SPERT® Normal (1-Point entry)'!HP40:PH40</xm:f>
              <xm:sqref>I40</xm:sqref>
            </x14:sparkline>
            <x14:sparkline>
              <xm:f>'SPERT® Normal (1-Point entry)'!HP41:PH41</xm:f>
              <xm:sqref>I41</xm:sqref>
            </x14:sparkline>
            <x14:sparkline>
              <xm:f>'SPERT® Normal (1-Point entry)'!HP42:PH42</xm:f>
              <xm:sqref>I42</xm:sqref>
            </x14:sparkline>
            <x14:sparkline>
              <xm:f>'SPERT® Normal (1-Point entry)'!HP43:PH43</xm:f>
              <xm:sqref>I43</xm:sqref>
            </x14:sparkline>
            <x14:sparkline>
              <xm:f>'SPERT® Normal (1-Point entry)'!HP44:PH44</xm:f>
              <xm:sqref>I44</xm:sqref>
            </x14:sparkline>
            <x14:sparkline>
              <xm:f>'SPERT® Normal (1-Point entry)'!HP45:PH45</xm:f>
              <xm:sqref>I45</xm:sqref>
            </x14:sparkline>
            <x14:sparkline>
              <xm:f>'SPERT® Normal (1-Point entry)'!HP46:PH46</xm:f>
              <xm:sqref>I46</xm:sqref>
            </x14:sparkline>
            <x14:sparkline>
              <xm:f>'SPERT® Normal (1-Point entry)'!HP47:PH47</xm:f>
              <xm:sqref>I47</xm:sqref>
            </x14:sparkline>
            <x14:sparkline>
              <xm:f>'SPERT® Normal (1-Point entry)'!HP48:PH48</xm:f>
              <xm:sqref>I48</xm:sqref>
            </x14:sparkline>
            <x14:sparkline>
              <xm:f>'SPERT® Normal (1-Point entry)'!HP49:PH49</xm:f>
              <xm:sqref>I49</xm:sqref>
            </x14:sparkline>
            <x14:sparkline>
              <xm:f>'SPERT® Normal (1-Point entry)'!HP50:PH50</xm:f>
              <xm:sqref>I50</xm:sqref>
            </x14:sparkline>
            <x14:sparkline>
              <xm:f>'SPERT® Normal (1-Point entry)'!HP51:PH51</xm:f>
              <xm:sqref>I51</xm:sqref>
            </x14:sparkline>
            <x14:sparkline>
              <xm:f>'SPERT® Normal (1-Point entry)'!HP52:PH52</xm:f>
              <xm:sqref>I52</xm:sqref>
            </x14:sparkline>
            <x14:sparkline>
              <xm:f>'SPERT® Normal (1-Point entry)'!HP53:PH53</xm:f>
              <xm:sqref>I53</xm:sqref>
            </x14:sparkline>
            <x14:sparkline>
              <xm:f>'SPERT® Normal (1-Point entry)'!HP54:PH54</xm:f>
              <xm:sqref>I54</xm:sqref>
            </x14:sparkline>
            <x14:sparkline>
              <xm:f>'SPERT® Normal (1-Point entry)'!HP55:PH55</xm:f>
              <xm:sqref>I55</xm:sqref>
            </x14:sparkline>
            <x14:sparkline>
              <xm:f>'SPERT® Normal (1-Point entry)'!HP56:PH56</xm:f>
              <xm:sqref>I56</xm:sqref>
            </x14:sparkline>
            <x14:sparkline>
              <xm:f>'SPERT® Normal (1-Point entry)'!HP57:PH57</xm:f>
              <xm:sqref>I57</xm:sqref>
            </x14:sparkline>
            <x14:sparkline>
              <xm:f>'SPERT® Normal (1-Point entry)'!HP58:PH58</xm:f>
              <xm:sqref>I58</xm:sqref>
            </x14:sparkline>
            <x14:sparkline>
              <xm:f>'SPERT® Normal (1-Point entry)'!HP59:PH59</xm:f>
              <xm:sqref>I59</xm:sqref>
            </x14:sparkline>
            <x14:sparkline>
              <xm:f>'SPERT® Normal (1-Point entry)'!HP60:PH60</xm:f>
              <xm:sqref>I60</xm:sqref>
            </x14:sparkline>
            <x14:sparkline>
              <xm:f>'SPERT® Normal (1-Point entry)'!HP61:PH61</xm:f>
              <xm:sqref>I61</xm:sqref>
            </x14:sparkline>
            <x14:sparkline>
              <xm:f>'SPERT® Normal (1-Point entry)'!HP62:PH62</xm:f>
              <xm:sqref>I62</xm:sqref>
            </x14:sparkline>
            <x14:sparkline>
              <xm:f>'SPERT® Normal (1-Point entry)'!HP63:PH63</xm:f>
              <xm:sqref>I63</xm:sqref>
            </x14:sparkline>
            <x14:sparkline>
              <xm:f>'SPERT® Normal (1-Point entry)'!HP64:PH64</xm:f>
              <xm:sqref>I64</xm:sqref>
            </x14:sparkline>
            <x14:sparkline>
              <xm:f>'SPERT® Normal (1-Point entry)'!HP65:PH65</xm:f>
              <xm:sqref>I65</xm:sqref>
            </x14:sparkline>
            <x14:sparkline>
              <xm:f>'SPERT® Normal (1-Point entry)'!HP66:PH66</xm:f>
              <xm:sqref>I66</xm:sqref>
            </x14:sparkline>
            <x14:sparkline>
              <xm:f>'SPERT® Normal (1-Point entry)'!HP67:PH67</xm:f>
              <xm:sqref>I67</xm:sqref>
            </x14:sparkline>
            <x14:sparkline>
              <xm:f>'SPERT® Normal (1-Point entry)'!HP68:PH68</xm:f>
              <xm:sqref>I68</xm:sqref>
            </x14:sparkline>
            <x14:sparkline>
              <xm:f>'SPERT® Normal (1-Point entry)'!HP69:PH69</xm:f>
              <xm:sqref>I69</xm:sqref>
            </x14:sparkline>
            <x14:sparkline>
              <xm:f>'SPERT® Normal (1-Point entry)'!HP70:PH70</xm:f>
              <xm:sqref>I70</xm:sqref>
            </x14:sparkline>
            <x14:sparkline>
              <xm:f>'SPERT® Normal (1-Point entry)'!HP71:PH71</xm:f>
              <xm:sqref>I71</xm:sqref>
            </x14:sparkline>
            <x14:sparkline>
              <xm:f>'SPERT® Normal (1-Point entry)'!HP72:PH72</xm:f>
              <xm:sqref>I72</xm:sqref>
            </x14:sparkline>
            <x14:sparkline>
              <xm:f>'SPERT® Normal (1-Point entry)'!HP73:PH73</xm:f>
              <xm:sqref>I73</xm:sqref>
            </x14:sparkline>
            <x14:sparkline>
              <xm:f>'SPERT® Normal (1-Point entry)'!HP74:PH74</xm:f>
              <xm:sqref>I74</xm:sqref>
            </x14:sparkline>
            <x14:sparkline>
              <xm:f>'SPERT® Normal (1-Point entry)'!HP75:PH75</xm:f>
              <xm:sqref>I75</xm:sqref>
            </x14:sparkline>
            <x14:sparkline>
              <xm:f>'SPERT® Normal (1-Point entry)'!HP76:PH76</xm:f>
              <xm:sqref>I76</xm:sqref>
            </x14:sparkline>
            <x14:sparkline>
              <xm:f>'SPERT® Normal (1-Point entry)'!HP77:PH77</xm:f>
              <xm:sqref>I77</xm:sqref>
            </x14:sparkline>
            <x14:sparkline>
              <xm:f>'SPERT® Normal (1-Point entry)'!HP78:PH78</xm:f>
              <xm:sqref>I78</xm:sqref>
            </x14:sparkline>
            <x14:sparkline>
              <xm:f>'SPERT® Normal (1-Point entry)'!HP79:PH79</xm:f>
              <xm:sqref>I79</xm:sqref>
            </x14:sparkline>
            <x14:sparkline>
              <xm:f>'SPERT® Normal (1-Point entry)'!HP80:PH80</xm:f>
              <xm:sqref>I80</xm:sqref>
            </x14:sparkline>
            <x14:sparkline>
              <xm:f>'SPERT® Normal (1-Point entry)'!HP81:PH81</xm:f>
              <xm:sqref>I81</xm:sqref>
            </x14:sparkline>
            <x14:sparkline>
              <xm:f>'SPERT® Normal (1-Point entry)'!HP82:PH82</xm:f>
              <xm:sqref>I82</xm:sqref>
            </x14:sparkline>
            <x14:sparkline>
              <xm:f>'SPERT® Normal (1-Point entry)'!HP83:PH83</xm:f>
              <xm:sqref>I83</xm:sqref>
            </x14:sparkline>
            <x14:sparkline>
              <xm:f>'SPERT® Normal (1-Point entry)'!HP84:PH84</xm:f>
              <xm:sqref>I84</xm:sqref>
            </x14:sparkline>
            <x14:sparkline>
              <xm:f>'SPERT® Normal (1-Point entry)'!HP85:PH85</xm:f>
              <xm:sqref>I85</xm:sqref>
            </x14:sparkline>
            <x14:sparkline>
              <xm:f>'SPERT® Normal (1-Point entry)'!HP86:PH86</xm:f>
              <xm:sqref>I86</xm:sqref>
            </x14:sparkline>
            <x14:sparkline>
              <xm:f>'SPERT® Normal (1-Point entry)'!HP87:PH87</xm:f>
              <xm:sqref>I87</xm:sqref>
            </x14:sparkline>
            <x14:sparkline>
              <xm:f>'SPERT® Normal (1-Point entry)'!HP88:PH88</xm:f>
              <xm:sqref>I88</xm:sqref>
            </x14:sparkline>
            <x14:sparkline>
              <xm:f>'SPERT® Normal (1-Point entry)'!HP89:PH89</xm:f>
              <xm:sqref>I89</xm:sqref>
            </x14:sparkline>
            <x14:sparkline>
              <xm:f>'SPERT® Normal (1-Point entry)'!HP90:PH90</xm:f>
              <xm:sqref>I90</xm:sqref>
            </x14:sparkline>
            <x14:sparkline>
              <xm:f>'SPERT® Normal (1-Point entry)'!HP91:PH91</xm:f>
              <xm:sqref>I91</xm:sqref>
            </x14:sparkline>
            <x14:sparkline>
              <xm:f>'SPERT® Normal (1-Point entry)'!HP92:PH92</xm:f>
              <xm:sqref>I92</xm:sqref>
            </x14:sparkline>
            <x14:sparkline>
              <xm:f>'SPERT® Normal (1-Point entry)'!HP93:PH93</xm:f>
              <xm:sqref>I93</xm:sqref>
            </x14:sparkline>
            <x14:sparkline>
              <xm:f>'SPERT® Normal (1-Point entry)'!HP94:PH94</xm:f>
              <xm:sqref>I94</xm:sqref>
            </x14:sparkline>
            <x14:sparkline>
              <xm:f>'SPERT® Normal (1-Point entry)'!HP95:PH95</xm:f>
              <xm:sqref>I95</xm:sqref>
            </x14:sparkline>
            <x14:sparkline>
              <xm:f>'SPERT® Normal (1-Point entry)'!HP96:PH96</xm:f>
              <xm:sqref>I96</xm:sqref>
            </x14:sparkline>
            <x14:sparkline>
              <xm:f>'SPERT® Normal (1-Point entry)'!HP97:PH97</xm:f>
              <xm:sqref>I97</xm:sqref>
            </x14:sparkline>
            <x14:sparkline>
              <xm:f>'SPERT® Normal (1-Point entry)'!HP98:PH98</xm:f>
              <xm:sqref>I98</xm:sqref>
            </x14:sparkline>
            <x14:sparkline>
              <xm:f>'SPERT® Normal (1-Point entry)'!HP99:PH99</xm:f>
              <xm:sqref>I99</xm:sqref>
            </x14:sparkline>
            <x14:sparkline>
              <xm:f>'SPERT® Normal (1-Point entry)'!HP100:PH100</xm:f>
              <xm:sqref>I100</xm:sqref>
            </x14:sparkline>
            <x14:sparkline>
              <xm:f>'SPERT® Normal (1-Point entry)'!HP101:PH101</xm:f>
              <xm:sqref>I101</xm:sqref>
            </x14:sparkline>
            <x14:sparkline>
              <xm:f>'SPERT® Normal (1-Point entry)'!HP102:PH102</xm:f>
              <xm:sqref>I102</xm:sqref>
            </x14:sparkline>
            <x14:sparkline>
              <xm:f>'SPERT® Normal (1-Point entry)'!HP103:PH103</xm:f>
              <xm:sqref>I103</xm:sqref>
            </x14:sparkline>
          </x14:sparklines>
        </x14:sparklineGroup>
      </x14:sparklineGroup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I343"/>
  <sheetViews>
    <sheetView showGridLines="0" zoomScaleNormal="100" workbookViewId="0">
      <pane ySplit="3" topLeftCell="A4" activePane="bottomLeft" state="frozen"/>
      <selection pane="bottomLeft" activeCell="B4" sqref="B4"/>
    </sheetView>
  </sheetViews>
  <sheetFormatPr defaultRowHeight="14.25" x14ac:dyDescent="0.45"/>
  <cols>
    <col min="1" max="1" width="5.73046875" style="1" customWidth="1"/>
    <col min="2" max="4" width="13.73046875" customWidth="1"/>
    <col min="5" max="6" width="4.73046875" style="1" customWidth="1"/>
    <col min="7" max="7" width="13.73046875" customWidth="1"/>
    <col min="8" max="8" width="25.73046875" style="1" customWidth="1"/>
    <col min="9" max="9" width="7.73046875" style="1" customWidth="1"/>
    <col min="10" max="11" width="11.73046875" customWidth="1"/>
    <col min="12" max="12" width="13.53125" hidden="1" customWidth="1"/>
    <col min="13" max="13" width="13.73046875" customWidth="1"/>
    <col min="14" max="14" width="10.73046875" customWidth="1"/>
    <col min="15" max="20" width="13.73046875" customWidth="1"/>
    <col min="22" max="224" width="9.06640625" hidden="1" customWidth="1"/>
    <col min="225" max="424" width="0" hidden="1" customWidth="1"/>
  </cols>
  <sheetData>
    <row r="1" spans="1:425" ht="24" customHeight="1" x14ac:dyDescent="0.45">
      <c r="A1" s="52"/>
      <c r="B1" s="52" t="s">
        <v>768</v>
      </c>
      <c r="C1" s="5"/>
      <c r="D1" s="5"/>
      <c r="E1" s="2"/>
      <c r="F1" s="2"/>
      <c r="G1" s="5"/>
      <c r="H1" s="2"/>
      <c r="I1" s="2"/>
      <c r="J1" s="5"/>
      <c r="K1" s="5"/>
      <c r="L1" s="5"/>
      <c r="M1" s="411" t="s">
        <v>72</v>
      </c>
      <c r="N1" s="412"/>
      <c r="O1" s="427" t="str">
        <f>VLOOKUP(M1,VLookups!A43:C44,3,FALSE)</f>
        <v>Show the likelihood that the SPERT estimates will be EQUAL TO or GREATER THAN an uncertainty</v>
      </c>
      <c r="P1" s="427"/>
      <c r="Q1" s="427"/>
      <c r="R1" s="427"/>
      <c r="S1" s="427"/>
      <c r="T1" s="427"/>
      <c r="U1" s="5"/>
    </row>
    <row r="2" spans="1:425" ht="15" customHeight="1" x14ac:dyDescent="0.45">
      <c r="B2" s="25"/>
      <c r="C2" s="25"/>
      <c r="D2" s="25"/>
      <c r="E2" s="26"/>
      <c r="F2" s="26"/>
      <c r="G2" s="25"/>
      <c r="H2" s="26"/>
      <c r="I2" s="26"/>
      <c r="J2" s="5"/>
      <c r="K2" s="5"/>
      <c r="L2" s="5"/>
      <c r="M2" s="431" t="s">
        <v>69</v>
      </c>
      <c r="N2" s="431" t="s">
        <v>70</v>
      </c>
      <c r="O2" s="428" t="s">
        <v>51</v>
      </c>
      <c r="P2" s="429"/>
      <c r="Q2" s="429"/>
      <c r="R2" s="429"/>
      <c r="S2" s="429"/>
      <c r="T2" s="430"/>
      <c r="U2" s="5"/>
      <c r="V2" s="163" t="s">
        <v>173</v>
      </c>
    </row>
    <row r="3" spans="1:425" x14ac:dyDescent="0.45">
      <c r="A3" s="3" t="s">
        <v>5</v>
      </c>
      <c r="B3" s="55" t="s">
        <v>39</v>
      </c>
      <c r="C3" s="55" t="s">
        <v>6</v>
      </c>
      <c r="D3" s="55" t="s">
        <v>40</v>
      </c>
      <c r="E3" s="55"/>
      <c r="F3" s="55"/>
      <c r="G3" s="55" t="s">
        <v>65</v>
      </c>
      <c r="H3" s="55" t="s">
        <v>9</v>
      </c>
      <c r="I3" s="55" t="s">
        <v>167</v>
      </c>
      <c r="J3" s="55" t="s">
        <v>760</v>
      </c>
      <c r="K3" s="55" t="s">
        <v>63</v>
      </c>
      <c r="L3" s="55" t="s">
        <v>81</v>
      </c>
      <c r="M3" s="432"/>
      <c r="N3" s="432"/>
      <c r="O3" s="96">
        <v>0.1</v>
      </c>
      <c r="P3" s="51">
        <v>0.9</v>
      </c>
      <c r="Q3" s="51">
        <v>0.85</v>
      </c>
      <c r="R3" s="51">
        <v>0.8</v>
      </c>
      <c r="S3" s="51">
        <v>0.75</v>
      </c>
      <c r="T3" s="51">
        <v>0.7</v>
      </c>
      <c r="U3" s="5"/>
      <c r="V3" s="163" t="s">
        <v>845</v>
      </c>
      <c r="HP3" s="163" t="s">
        <v>168</v>
      </c>
      <c r="PI3" s="166" t="s">
        <v>901</v>
      </c>
    </row>
    <row r="4" spans="1:425" x14ac:dyDescent="0.45">
      <c r="A4" s="4">
        <v>1</v>
      </c>
      <c r="B4" s="91">
        <v>60</v>
      </c>
      <c r="C4" s="91">
        <v>120</v>
      </c>
      <c r="D4" s="91">
        <v>240</v>
      </c>
      <c r="E4" s="120">
        <f>IF(OR(ISBLANK(C4),ISBLANK(D4),ISBLANK(B4)),"",IF(AND(B4&gt;0,C4&gt;0,D4&gt;0),IF(C4&gt;B4,IF(D4&gt;C4,1,-1),-1)))</f>
        <v>1</v>
      </c>
      <c r="F4" s="120">
        <f>IF(OR(ISBLANK(B4),ISBLANK(C4),ISBLANK(D4)),"",IFERROR(MIN(C4-B4,D4-C4)/MAX(C4-B4,D4-C4),""))</f>
        <v>0.5</v>
      </c>
      <c r="G4" s="71">
        <f>IF(AND(B4&gt;0,C4&gt;0,D4&gt;0),(B4+(4*C4)+D4)/6,"")</f>
        <v>130</v>
      </c>
      <c r="H4" s="23" t="s">
        <v>13</v>
      </c>
      <c r="I4" s="55"/>
      <c r="J4" s="298"/>
      <c r="K4" s="72">
        <f>IF(AND(B4&gt;0,C4&gt;0,D4&gt;0),IF(ISBLANK(J4),IF(ISBLANK(H4),"",(D4-B4)*VLOOKUP(H4,VLookups!$A$4:$B$13,2,FALSE)),J4),"")</f>
        <v>12.727922061357855</v>
      </c>
      <c r="L4" s="73">
        <f t="shared" ref="L4:L35" si="0">IF(K4="","",K4^2)</f>
        <v>162</v>
      </c>
      <c r="M4" s="91">
        <v>150</v>
      </c>
      <c r="N4" s="265">
        <f>IF(AND(M4&gt;0,C4&gt;0,NOT(K4="")),ABS(VLOOKUP($M$1,VLookups!$A$43:$B$44,2,FALSE)-_xlfn.NORM.DIST(M4,G4,K4,TRUE)),"")</f>
        <v>0.94194912800972574</v>
      </c>
      <c r="O4" s="90">
        <f>IF(AND($B4&gt;0,$C4&gt;0,$D4&gt;0,NOT(ISBLANK($H4))),_xlfn.NORM.INV(ABS(VLOOKUP($M$1,VLookups!$A$43:$B$44,2,FALSE)-O$3),$G4,$K4),"")</f>
        <v>113.68851155613717</v>
      </c>
      <c r="P4" s="89">
        <f>IF(AND($B4&gt;0,$C4&gt;0,$D4&gt;0,NOT(ISBLANK($H4))),_xlfn.NORM.INV(ABS(VLOOKUP($M$1,VLookups!$A$43:$B$44,2,FALSE)-P$3),$G4,$K4),"")</f>
        <v>146.31148844386283</v>
      </c>
      <c r="Q4" s="90">
        <f>IF(AND($B4&gt;0,$C4&gt;0,$D4&gt;0,NOT(ISBLANK($H4))),_xlfn.NORM.INV(ABS(VLOOKUP($M$1,VLookups!$A$43:$B$44,2,FALSE)-Q$3),$G4,$K4),"")</f>
        <v>143.19164340326591</v>
      </c>
      <c r="R4" s="89">
        <f>IF(AND($B4&gt;0,$C4&gt;0,$D4&gt;0,NOT(ISBLANK($H4))),_xlfn.NORM.INV(ABS(VLOOKUP($M$1,VLookups!$A$43:$B$44,2,FALSE)-R$3),$G4,$K4),"")</f>
        <v>140.71208946609991</v>
      </c>
      <c r="S4" s="90">
        <f>IF(AND($B4&gt;0,$C4&gt;0,$D4&gt;0,NOT(ISBLANK($H4))),_xlfn.NORM.INV(ABS(VLOOKUP($M$1,VLookups!$A$43:$B$44,2,FALSE)-S$3),$G4,$K4),"")</f>
        <v>138.58485297168045</v>
      </c>
      <c r="T4" s="89">
        <f>IF(AND($B4&gt;0,$C4&gt;0,$D4&gt;0,NOT(ISBLANK($H4))),_xlfn.NORM.INV(ABS(VLOOKUP($M$1,VLookups!$A$43:$B$44,2,FALSE)-T$3),$G4,$K4),"")</f>
        <v>136.67452885468404</v>
      </c>
      <c r="U4" s="5"/>
      <c r="V4" s="164">
        <f>IF(AND(B4&gt;0,C4&gt;0,D4&gt;0),ABS((B4-D4)/200),"")</f>
        <v>0.9</v>
      </c>
      <c r="W4" s="47">
        <f>IF(ISNONTEXT($V4),X4-$V4,"")</f>
        <v>29.999999999999702</v>
      </c>
      <c r="X4" s="47">
        <f t="shared" ref="X4:AM19" si="1">IF(ISNONTEXT($V4),Y4-$V4,"")</f>
        <v>30.8999999999997</v>
      </c>
      <c r="Y4" s="47">
        <f t="shared" si="1"/>
        <v>31.799999999999699</v>
      </c>
      <c r="Z4" s="47">
        <f t="shared" si="1"/>
        <v>32.699999999999697</v>
      </c>
      <c r="AA4" s="47">
        <f t="shared" si="1"/>
        <v>33.599999999999696</v>
      </c>
      <c r="AB4" s="47">
        <f t="shared" si="1"/>
        <v>34.499999999999694</v>
      </c>
      <c r="AC4" s="47">
        <f t="shared" si="1"/>
        <v>35.399999999999693</v>
      </c>
      <c r="AD4" s="47">
        <f t="shared" si="1"/>
        <v>36.299999999999692</v>
      </c>
      <c r="AE4" s="47">
        <f t="shared" si="1"/>
        <v>37.19999999999969</v>
      </c>
      <c r="AF4" s="47">
        <f t="shared" si="1"/>
        <v>38.099999999999689</v>
      </c>
      <c r="AG4" s="47">
        <f t="shared" si="1"/>
        <v>38.999999999999687</v>
      </c>
      <c r="AH4" s="47">
        <f t="shared" si="1"/>
        <v>39.899999999999686</v>
      </c>
      <c r="AI4" s="47">
        <f t="shared" si="1"/>
        <v>40.799999999999685</v>
      </c>
      <c r="AJ4" s="47">
        <f t="shared" si="1"/>
        <v>41.699999999999683</v>
      </c>
      <c r="AK4" s="47">
        <f t="shared" si="1"/>
        <v>42.599999999999682</v>
      </c>
      <c r="AL4" s="47">
        <f t="shared" si="1"/>
        <v>43.49999999999968</v>
      </c>
      <c r="AM4" s="47">
        <f t="shared" si="1"/>
        <v>44.399999999999679</v>
      </c>
      <c r="AN4" s="47">
        <f t="shared" ref="AN4:BC19" si="2">IF(ISNONTEXT($V4),AO4-$V4,"")</f>
        <v>45.299999999999677</v>
      </c>
      <c r="AO4" s="47">
        <f t="shared" si="2"/>
        <v>46.199999999999676</v>
      </c>
      <c r="AP4" s="47">
        <f t="shared" si="2"/>
        <v>47.099999999999675</v>
      </c>
      <c r="AQ4" s="47">
        <f t="shared" si="2"/>
        <v>47.999999999999673</v>
      </c>
      <c r="AR4" s="47">
        <f t="shared" si="2"/>
        <v>48.899999999999672</v>
      </c>
      <c r="AS4" s="47">
        <f t="shared" si="2"/>
        <v>49.79999999999967</v>
      </c>
      <c r="AT4" s="47">
        <f t="shared" si="2"/>
        <v>50.699999999999669</v>
      </c>
      <c r="AU4" s="47">
        <f t="shared" si="2"/>
        <v>51.599999999999667</v>
      </c>
      <c r="AV4" s="47">
        <f t="shared" si="2"/>
        <v>52.499999999999666</v>
      </c>
      <c r="AW4" s="47">
        <f t="shared" si="2"/>
        <v>53.399999999999665</v>
      </c>
      <c r="AX4" s="47">
        <f t="shared" si="2"/>
        <v>54.299999999999663</v>
      </c>
      <c r="AY4" s="47">
        <f t="shared" si="2"/>
        <v>55.199999999999662</v>
      </c>
      <c r="AZ4" s="47">
        <f t="shared" si="2"/>
        <v>56.09999999999966</v>
      </c>
      <c r="BA4" s="47">
        <f t="shared" si="2"/>
        <v>56.999999999999659</v>
      </c>
      <c r="BB4" s="47">
        <f t="shared" si="2"/>
        <v>57.899999999999658</v>
      </c>
      <c r="BC4" s="47">
        <f t="shared" si="2"/>
        <v>58.799999999999656</v>
      </c>
      <c r="BD4" s="47">
        <f t="shared" ref="BD4:BS19" si="3">IF(ISNONTEXT($V4),BE4-$V4,"")</f>
        <v>59.699999999999655</v>
      </c>
      <c r="BE4" s="47">
        <f t="shared" si="3"/>
        <v>60.599999999999653</v>
      </c>
      <c r="BF4" s="47">
        <f t="shared" si="3"/>
        <v>61.499999999999652</v>
      </c>
      <c r="BG4" s="47">
        <f t="shared" si="3"/>
        <v>62.39999999999965</v>
      </c>
      <c r="BH4" s="47">
        <f t="shared" si="3"/>
        <v>63.299999999999649</v>
      </c>
      <c r="BI4" s="47">
        <f t="shared" si="3"/>
        <v>64.199999999999648</v>
      </c>
      <c r="BJ4" s="47">
        <f t="shared" si="3"/>
        <v>65.099999999999653</v>
      </c>
      <c r="BK4" s="47">
        <f t="shared" si="3"/>
        <v>65.999999999999659</v>
      </c>
      <c r="BL4" s="47">
        <f t="shared" si="3"/>
        <v>66.899999999999665</v>
      </c>
      <c r="BM4" s="47">
        <f t="shared" si="3"/>
        <v>67.79999999999967</v>
      </c>
      <c r="BN4" s="47">
        <f t="shared" si="3"/>
        <v>68.699999999999676</v>
      </c>
      <c r="BO4" s="47">
        <f t="shared" si="3"/>
        <v>69.599999999999682</v>
      </c>
      <c r="BP4" s="47">
        <f t="shared" si="3"/>
        <v>70.499999999999687</v>
      </c>
      <c r="BQ4" s="47">
        <f t="shared" si="3"/>
        <v>71.399999999999693</v>
      </c>
      <c r="BR4" s="47">
        <f t="shared" si="3"/>
        <v>72.299999999999699</v>
      </c>
      <c r="BS4" s="47">
        <f t="shared" si="3"/>
        <v>73.199999999999704</v>
      </c>
      <c r="BT4" s="47">
        <f t="shared" ref="BT4:CI19" si="4">IF(ISNONTEXT($V4),BU4-$V4,"")</f>
        <v>74.09999999999971</v>
      </c>
      <c r="BU4" s="47">
        <f t="shared" si="4"/>
        <v>74.999999999999716</v>
      </c>
      <c r="BV4" s="47">
        <f t="shared" si="4"/>
        <v>75.899999999999721</v>
      </c>
      <c r="BW4" s="47">
        <f t="shared" si="4"/>
        <v>76.799999999999727</v>
      </c>
      <c r="BX4" s="47">
        <f t="shared" si="4"/>
        <v>77.699999999999733</v>
      </c>
      <c r="BY4" s="47">
        <f t="shared" si="4"/>
        <v>78.599999999999739</v>
      </c>
      <c r="BZ4" s="47">
        <f t="shared" si="4"/>
        <v>79.499999999999744</v>
      </c>
      <c r="CA4" s="47">
        <f t="shared" si="4"/>
        <v>80.39999999999975</v>
      </c>
      <c r="CB4" s="47">
        <f t="shared" si="4"/>
        <v>81.299999999999756</v>
      </c>
      <c r="CC4" s="47">
        <f t="shared" si="4"/>
        <v>82.199999999999761</v>
      </c>
      <c r="CD4" s="47">
        <f t="shared" si="4"/>
        <v>83.099999999999767</v>
      </c>
      <c r="CE4" s="47">
        <f t="shared" si="4"/>
        <v>83.999999999999773</v>
      </c>
      <c r="CF4" s="47">
        <f t="shared" si="4"/>
        <v>84.899999999999778</v>
      </c>
      <c r="CG4" s="47">
        <f t="shared" si="4"/>
        <v>85.799999999999784</v>
      </c>
      <c r="CH4" s="47">
        <f t="shared" si="4"/>
        <v>86.69999999999979</v>
      </c>
      <c r="CI4" s="47">
        <f t="shared" si="4"/>
        <v>87.599999999999795</v>
      </c>
      <c r="CJ4" s="47">
        <f t="shared" ref="CJ4:CY19" si="5">IF(ISNONTEXT($V4),CK4-$V4,"")</f>
        <v>88.499999999999801</v>
      </c>
      <c r="CK4" s="47">
        <f t="shared" si="5"/>
        <v>89.399999999999807</v>
      </c>
      <c r="CL4" s="47">
        <f t="shared" si="5"/>
        <v>90.299999999999812</v>
      </c>
      <c r="CM4" s="47">
        <f t="shared" si="5"/>
        <v>91.199999999999818</v>
      </c>
      <c r="CN4" s="47">
        <f t="shared" si="5"/>
        <v>92.099999999999824</v>
      </c>
      <c r="CO4" s="47">
        <f t="shared" si="5"/>
        <v>92.999999999999829</v>
      </c>
      <c r="CP4" s="47">
        <f t="shared" si="5"/>
        <v>93.899999999999835</v>
      </c>
      <c r="CQ4" s="47">
        <f t="shared" si="5"/>
        <v>94.799999999999841</v>
      </c>
      <c r="CR4" s="47">
        <f t="shared" si="5"/>
        <v>95.699999999999847</v>
      </c>
      <c r="CS4" s="47">
        <f t="shared" si="5"/>
        <v>96.599999999999852</v>
      </c>
      <c r="CT4" s="47">
        <f t="shared" si="5"/>
        <v>97.499999999999858</v>
      </c>
      <c r="CU4" s="47">
        <f t="shared" si="5"/>
        <v>98.399999999999864</v>
      </c>
      <c r="CV4" s="47">
        <f t="shared" si="5"/>
        <v>99.299999999999869</v>
      </c>
      <c r="CW4" s="47">
        <f t="shared" si="5"/>
        <v>100.19999999999987</v>
      </c>
      <c r="CX4" s="47">
        <f t="shared" si="5"/>
        <v>101.09999999999988</v>
      </c>
      <c r="CY4" s="47">
        <f t="shared" si="5"/>
        <v>101.99999999999989</v>
      </c>
      <c r="CZ4" s="47">
        <f t="shared" ref="CZ4:DO19" si="6">IF(ISNONTEXT($V4),DA4-$V4,"")</f>
        <v>102.89999999999989</v>
      </c>
      <c r="DA4" s="47">
        <f t="shared" si="6"/>
        <v>103.7999999999999</v>
      </c>
      <c r="DB4" s="47">
        <f t="shared" si="6"/>
        <v>104.6999999999999</v>
      </c>
      <c r="DC4" s="47">
        <f t="shared" si="6"/>
        <v>105.59999999999991</v>
      </c>
      <c r="DD4" s="47">
        <f t="shared" si="6"/>
        <v>106.49999999999991</v>
      </c>
      <c r="DE4" s="47">
        <f t="shared" si="6"/>
        <v>107.39999999999992</v>
      </c>
      <c r="DF4" s="47">
        <f t="shared" si="6"/>
        <v>108.29999999999993</v>
      </c>
      <c r="DG4" s="47">
        <f t="shared" si="6"/>
        <v>109.19999999999993</v>
      </c>
      <c r="DH4" s="47">
        <f t="shared" si="6"/>
        <v>110.09999999999994</v>
      </c>
      <c r="DI4" s="47">
        <f t="shared" si="6"/>
        <v>110.99999999999994</v>
      </c>
      <c r="DJ4" s="47">
        <f t="shared" si="6"/>
        <v>111.89999999999995</v>
      </c>
      <c r="DK4" s="47">
        <f t="shared" si="6"/>
        <v>112.79999999999995</v>
      </c>
      <c r="DL4" s="47">
        <f t="shared" si="6"/>
        <v>113.69999999999996</v>
      </c>
      <c r="DM4" s="47">
        <f t="shared" si="6"/>
        <v>114.59999999999997</v>
      </c>
      <c r="DN4" s="47">
        <f t="shared" si="6"/>
        <v>115.49999999999997</v>
      </c>
      <c r="DO4" s="47">
        <f t="shared" si="6"/>
        <v>116.39999999999998</v>
      </c>
      <c r="DP4" s="47">
        <f t="shared" ref="DP4:DR19" si="7">IF(ISNONTEXT($V4),DQ4-$V4,"")</f>
        <v>117.29999999999998</v>
      </c>
      <c r="DQ4" s="47">
        <f t="shared" si="7"/>
        <v>118.19999999999999</v>
      </c>
      <c r="DR4" s="47">
        <f t="shared" si="7"/>
        <v>119.1</v>
      </c>
      <c r="DS4" s="179">
        <f>IF(ISNONTEXT($V4),C4,"")</f>
        <v>120</v>
      </c>
      <c r="DT4" s="47">
        <f>IF(ISNONTEXT($V4),DS4+$V4,"")</f>
        <v>120.9</v>
      </c>
      <c r="DU4" s="47">
        <f t="shared" ref="DU4:EJ19" si="8">IF(ISNONTEXT($V4),DT4+$V4,"")</f>
        <v>121.80000000000001</v>
      </c>
      <c r="DV4" s="47">
        <f t="shared" si="8"/>
        <v>122.70000000000002</v>
      </c>
      <c r="DW4" s="47">
        <f t="shared" si="8"/>
        <v>123.60000000000002</v>
      </c>
      <c r="DX4" s="47">
        <f t="shared" si="8"/>
        <v>124.50000000000003</v>
      </c>
      <c r="DY4" s="47">
        <f t="shared" si="8"/>
        <v>125.40000000000003</v>
      </c>
      <c r="DZ4" s="47">
        <f t="shared" si="8"/>
        <v>126.30000000000004</v>
      </c>
      <c r="EA4" s="47">
        <f t="shared" si="8"/>
        <v>127.20000000000005</v>
      </c>
      <c r="EB4" s="47">
        <f t="shared" si="8"/>
        <v>128.10000000000005</v>
      </c>
      <c r="EC4" s="47">
        <f t="shared" si="8"/>
        <v>129.00000000000006</v>
      </c>
      <c r="ED4" s="47">
        <f t="shared" si="8"/>
        <v>129.90000000000006</v>
      </c>
      <c r="EE4" s="47">
        <f t="shared" si="8"/>
        <v>130.80000000000007</v>
      </c>
      <c r="EF4" s="47">
        <f t="shared" si="8"/>
        <v>131.70000000000007</v>
      </c>
      <c r="EG4" s="47">
        <f t="shared" si="8"/>
        <v>132.60000000000008</v>
      </c>
      <c r="EH4" s="47">
        <f t="shared" si="8"/>
        <v>133.50000000000009</v>
      </c>
      <c r="EI4" s="47">
        <f t="shared" si="8"/>
        <v>134.40000000000009</v>
      </c>
      <c r="EJ4" s="47">
        <f t="shared" si="8"/>
        <v>135.3000000000001</v>
      </c>
      <c r="EK4" s="47">
        <f t="shared" ref="EK4:EZ19" si="9">IF(ISNONTEXT($V4),EJ4+$V4,"")</f>
        <v>136.2000000000001</v>
      </c>
      <c r="EL4" s="47">
        <f t="shared" si="9"/>
        <v>137.10000000000011</v>
      </c>
      <c r="EM4" s="47">
        <f t="shared" si="9"/>
        <v>138.00000000000011</v>
      </c>
      <c r="EN4" s="47">
        <f t="shared" si="9"/>
        <v>138.90000000000012</v>
      </c>
      <c r="EO4" s="47">
        <f t="shared" si="9"/>
        <v>139.80000000000013</v>
      </c>
      <c r="EP4" s="47">
        <f t="shared" si="9"/>
        <v>140.70000000000013</v>
      </c>
      <c r="EQ4" s="47">
        <f t="shared" si="9"/>
        <v>141.60000000000014</v>
      </c>
      <c r="ER4" s="47">
        <f t="shared" si="9"/>
        <v>142.50000000000014</v>
      </c>
      <c r="ES4" s="47">
        <f t="shared" si="9"/>
        <v>143.40000000000015</v>
      </c>
      <c r="ET4" s="47">
        <f t="shared" si="9"/>
        <v>144.30000000000015</v>
      </c>
      <c r="EU4" s="47">
        <f t="shared" si="9"/>
        <v>145.20000000000016</v>
      </c>
      <c r="EV4" s="47">
        <f t="shared" si="9"/>
        <v>146.10000000000016</v>
      </c>
      <c r="EW4" s="47">
        <f t="shared" si="9"/>
        <v>147.00000000000017</v>
      </c>
      <c r="EX4" s="47">
        <f t="shared" si="9"/>
        <v>147.90000000000018</v>
      </c>
      <c r="EY4" s="47">
        <f t="shared" si="9"/>
        <v>148.80000000000018</v>
      </c>
      <c r="EZ4" s="47">
        <f t="shared" si="9"/>
        <v>149.70000000000019</v>
      </c>
      <c r="FA4" s="47">
        <f t="shared" ref="FA4:FP19" si="10">IF(ISNONTEXT($V4),EZ4+$V4,"")</f>
        <v>150.60000000000019</v>
      </c>
      <c r="FB4" s="47">
        <f t="shared" si="10"/>
        <v>151.5000000000002</v>
      </c>
      <c r="FC4" s="47">
        <f t="shared" si="10"/>
        <v>152.4000000000002</v>
      </c>
      <c r="FD4" s="47">
        <f t="shared" si="10"/>
        <v>153.30000000000021</v>
      </c>
      <c r="FE4" s="47">
        <f t="shared" si="10"/>
        <v>154.20000000000022</v>
      </c>
      <c r="FF4" s="47">
        <f t="shared" si="10"/>
        <v>155.10000000000022</v>
      </c>
      <c r="FG4" s="47">
        <f t="shared" si="10"/>
        <v>156.00000000000023</v>
      </c>
      <c r="FH4" s="47">
        <f t="shared" si="10"/>
        <v>156.90000000000023</v>
      </c>
      <c r="FI4" s="47">
        <f t="shared" si="10"/>
        <v>157.80000000000024</v>
      </c>
      <c r="FJ4" s="47">
        <f t="shared" si="10"/>
        <v>158.70000000000024</v>
      </c>
      <c r="FK4" s="47">
        <f t="shared" si="10"/>
        <v>159.60000000000025</v>
      </c>
      <c r="FL4" s="47">
        <f t="shared" si="10"/>
        <v>160.50000000000026</v>
      </c>
      <c r="FM4" s="47">
        <f t="shared" si="10"/>
        <v>161.40000000000026</v>
      </c>
      <c r="FN4" s="47">
        <f t="shared" si="10"/>
        <v>162.30000000000027</v>
      </c>
      <c r="FO4" s="47">
        <f t="shared" si="10"/>
        <v>163.20000000000027</v>
      </c>
      <c r="FP4" s="47">
        <f t="shared" si="10"/>
        <v>164.10000000000028</v>
      </c>
      <c r="FQ4" s="47">
        <f t="shared" ref="FQ4:GF19" si="11">IF(ISNONTEXT($V4),FP4+$V4,"")</f>
        <v>165.00000000000028</v>
      </c>
      <c r="FR4" s="47">
        <f t="shared" si="11"/>
        <v>165.90000000000029</v>
      </c>
      <c r="FS4" s="47">
        <f t="shared" si="11"/>
        <v>166.8000000000003</v>
      </c>
      <c r="FT4" s="47">
        <f t="shared" si="11"/>
        <v>167.7000000000003</v>
      </c>
      <c r="FU4" s="47">
        <f t="shared" si="11"/>
        <v>168.60000000000031</v>
      </c>
      <c r="FV4" s="47">
        <f t="shared" si="11"/>
        <v>169.50000000000031</v>
      </c>
      <c r="FW4" s="47">
        <f t="shared" si="11"/>
        <v>170.40000000000032</v>
      </c>
      <c r="FX4" s="47">
        <f t="shared" si="11"/>
        <v>171.30000000000032</v>
      </c>
      <c r="FY4" s="47">
        <f t="shared" si="11"/>
        <v>172.20000000000033</v>
      </c>
      <c r="FZ4" s="47">
        <f t="shared" si="11"/>
        <v>173.10000000000034</v>
      </c>
      <c r="GA4" s="47">
        <f t="shared" si="11"/>
        <v>174.00000000000034</v>
      </c>
      <c r="GB4" s="47">
        <f t="shared" si="11"/>
        <v>174.90000000000035</v>
      </c>
      <c r="GC4" s="47">
        <f t="shared" si="11"/>
        <v>175.80000000000035</v>
      </c>
      <c r="GD4" s="47">
        <f t="shared" si="11"/>
        <v>176.70000000000036</v>
      </c>
      <c r="GE4" s="47">
        <f t="shared" si="11"/>
        <v>177.60000000000036</v>
      </c>
      <c r="GF4" s="47">
        <f t="shared" si="11"/>
        <v>178.50000000000037</v>
      </c>
      <c r="GG4" s="47">
        <f t="shared" ref="GG4:GV19" si="12">IF(ISNONTEXT($V4),GF4+$V4,"")</f>
        <v>179.40000000000038</v>
      </c>
      <c r="GH4" s="47">
        <f t="shared" si="12"/>
        <v>180.30000000000038</v>
      </c>
      <c r="GI4" s="47">
        <f t="shared" si="12"/>
        <v>181.20000000000039</v>
      </c>
      <c r="GJ4" s="47">
        <f t="shared" si="12"/>
        <v>182.10000000000039</v>
      </c>
      <c r="GK4" s="47">
        <f t="shared" si="12"/>
        <v>183.0000000000004</v>
      </c>
      <c r="GL4" s="47">
        <f t="shared" si="12"/>
        <v>183.9000000000004</v>
      </c>
      <c r="GM4" s="47">
        <f t="shared" si="12"/>
        <v>184.80000000000041</v>
      </c>
      <c r="GN4" s="47">
        <f t="shared" si="12"/>
        <v>185.70000000000041</v>
      </c>
      <c r="GO4" s="47">
        <f t="shared" si="12"/>
        <v>186.60000000000042</v>
      </c>
      <c r="GP4" s="47">
        <f t="shared" si="12"/>
        <v>187.50000000000043</v>
      </c>
      <c r="GQ4" s="47">
        <f t="shared" si="12"/>
        <v>188.40000000000043</v>
      </c>
      <c r="GR4" s="47">
        <f t="shared" si="12"/>
        <v>189.30000000000044</v>
      </c>
      <c r="GS4" s="47">
        <f t="shared" si="12"/>
        <v>190.20000000000044</v>
      </c>
      <c r="GT4" s="47">
        <f t="shared" si="12"/>
        <v>191.10000000000045</v>
      </c>
      <c r="GU4" s="47">
        <f t="shared" si="12"/>
        <v>192.00000000000045</v>
      </c>
      <c r="GV4" s="47">
        <f t="shared" si="12"/>
        <v>192.90000000000046</v>
      </c>
      <c r="GW4" s="47">
        <f t="shared" ref="GW4:HL19" si="13">IF(ISNONTEXT($V4),GV4+$V4,"")</f>
        <v>193.80000000000047</v>
      </c>
      <c r="GX4" s="47">
        <f t="shared" si="13"/>
        <v>194.70000000000047</v>
      </c>
      <c r="GY4" s="47">
        <f t="shared" si="13"/>
        <v>195.60000000000048</v>
      </c>
      <c r="GZ4" s="47">
        <f t="shared" si="13"/>
        <v>196.50000000000048</v>
      </c>
      <c r="HA4" s="47">
        <f t="shared" si="13"/>
        <v>197.40000000000049</v>
      </c>
      <c r="HB4" s="47">
        <f t="shared" si="13"/>
        <v>198.30000000000049</v>
      </c>
      <c r="HC4" s="47">
        <f t="shared" si="13"/>
        <v>199.2000000000005</v>
      </c>
      <c r="HD4" s="47">
        <f t="shared" si="13"/>
        <v>200.10000000000051</v>
      </c>
      <c r="HE4" s="47">
        <f t="shared" si="13"/>
        <v>201.00000000000051</v>
      </c>
      <c r="HF4" s="47">
        <f t="shared" si="13"/>
        <v>201.90000000000052</v>
      </c>
      <c r="HG4" s="47">
        <f t="shared" si="13"/>
        <v>202.80000000000052</v>
      </c>
      <c r="HH4" s="47">
        <f t="shared" si="13"/>
        <v>203.70000000000053</v>
      </c>
      <c r="HI4" s="47">
        <f t="shared" si="13"/>
        <v>204.60000000000053</v>
      </c>
      <c r="HJ4" s="47">
        <f t="shared" si="13"/>
        <v>205.50000000000054</v>
      </c>
      <c r="HK4" s="47">
        <f t="shared" si="13"/>
        <v>206.40000000000055</v>
      </c>
      <c r="HL4" s="47">
        <f t="shared" si="13"/>
        <v>207.30000000000055</v>
      </c>
      <c r="HM4" s="47">
        <f t="shared" ref="HM4:HO19" si="14">IF(ISNONTEXT($V4),HL4+$V4,"")</f>
        <v>208.20000000000056</v>
      </c>
      <c r="HN4" s="47">
        <f t="shared" si="14"/>
        <v>209.10000000000056</v>
      </c>
      <c r="HO4" s="47">
        <f t="shared" si="14"/>
        <v>210.00000000000057</v>
      </c>
      <c r="HP4" s="165">
        <f t="shared" ref="HP4:IE19" si="15">IF(ISNONTEXT($K4),_xlfn.NORM.DIST(W4,$G4,$K4,FALSE),NA())</f>
        <v>1.2359527908803678E-15</v>
      </c>
      <c r="HQ4" s="165">
        <f t="shared" si="15"/>
        <v>2.1487745841313446E-15</v>
      </c>
      <c r="HR4" s="165">
        <f t="shared" si="15"/>
        <v>3.7171352381508536E-15</v>
      </c>
      <c r="HS4" s="165">
        <f t="shared" si="15"/>
        <v>6.3981496405077828E-15</v>
      </c>
      <c r="HT4" s="165">
        <f t="shared" si="15"/>
        <v>1.0957940852507566E-14</v>
      </c>
      <c r="HU4" s="165">
        <f t="shared" si="15"/>
        <v>1.8673771411872294E-14</v>
      </c>
      <c r="HV4" s="165">
        <f t="shared" si="15"/>
        <v>3.1663845090546316E-14</v>
      </c>
      <c r="HW4" s="165">
        <f t="shared" si="15"/>
        <v>5.3422449065722951E-14</v>
      </c>
      <c r="HX4" s="165">
        <f t="shared" si="15"/>
        <v>8.9683482243894165E-14</v>
      </c>
      <c r="HY4" s="165">
        <f t="shared" si="15"/>
        <v>1.4980615572939476E-13</v>
      </c>
      <c r="HZ4" s="165">
        <f t="shared" si="15"/>
        <v>2.4898626113579978E-13</v>
      </c>
      <c r="IA4" s="165">
        <f t="shared" si="15"/>
        <v>4.1176519602895642E-13</v>
      </c>
      <c r="IB4" s="165">
        <f t="shared" si="15"/>
        <v>6.7756726359998436E-13</v>
      </c>
      <c r="IC4" s="165">
        <f t="shared" si="15"/>
        <v>1.1093886595787196E-12</v>
      </c>
      <c r="ID4" s="165">
        <f t="shared" si="15"/>
        <v>1.8073553822345605E-12</v>
      </c>
      <c r="IE4" s="165">
        <f t="shared" si="15"/>
        <v>2.9297591479245054E-12</v>
      </c>
      <c r="IF4" s="165">
        <f t="shared" ref="IF4:IU19" si="16">IF(ISNONTEXT($K4),_xlfn.NORM.DIST(AM4,$G4,$K4,FALSE),NA())</f>
        <v>4.7255113302467764E-12</v>
      </c>
      <c r="IG4" s="165">
        <f t="shared" si="16"/>
        <v>7.5839284357041871E-12</v>
      </c>
      <c r="IH4" s="165">
        <f t="shared" si="16"/>
        <v>1.2110670024609326E-11</v>
      </c>
      <c r="II4" s="165">
        <f t="shared" si="16"/>
        <v>1.9242905354700604E-11</v>
      </c>
      <c r="IJ4" s="165">
        <f t="shared" si="16"/>
        <v>3.0422972438492126E-11</v>
      </c>
      <c r="IK4" s="165">
        <f t="shared" si="16"/>
        <v>4.7858730215892996E-11</v>
      </c>
      <c r="IL4" s="165">
        <f t="shared" si="16"/>
        <v>7.4911626576374964E-11</v>
      </c>
      <c r="IM4" s="165">
        <f t="shared" si="16"/>
        <v>1.1667177633589598E-10</v>
      </c>
      <c r="IN4" s="165">
        <f t="shared" si="16"/>
        <v>1.8080520162186367E-10</v>
      </c>
      <c r="IO4" s="165">
        <f t="shared" si="16"/>
        <v>2.7879472912556556E-10</v>
      </c>
      <c r="IP4" s="165">
        <f t="shared" si="16"/>
        <v>4.2774675592014394E-10</v>
      </c>
      <c r="IQ4" s="165">
        <f t="shared" si="16"/>
        <v>6.5300637002445442E-10</v>
      </c>
      <c r="IR4" s="165">
        <f t="shared" si="16"/>
        <v>9.9191998108140851E-10</v>
      </c>
      <c r="IS4" s="165">
        <f t="shared" si="16"/>
        <v>1.4992166170304164E-9</v>
      </c>
      <c r="IT4" s="165">
        <f t="shared" si="16"/>
        <v>2.2546579401306843E-9</v>
      </c>
      <c r="IU4" s="165">
        <f t="shared" si="16"/>
        <v>3.3738476449353815E-9</v>
      </c>
      <c r="IV4" s="165">
        <f t="shared" ref="IV4:JK19" si="17">IF(ISNONTEXT($K4),_xlfn.NORM.DIST(BC4,$G4,$K4,FALSE),NA())</f>
        <v>5.0234119946708893E-9</v>
      </c>
      <c r="IW4" s="165">
        <f t="shared" si="17"/>
        <v>7.4421883495062909E-9</v>
      </c>
      <c r="IX4" s="165">
        <f t="shared" si="17"/>
        <v>1.0970616749233189E-8</v>
      </c>
      <c r="IY4" s="165">
        <f t="shared" si="17"/>
        <v>1.6091256496263313E-8</v>
      </c>
      <c r="IZ4" s="165">
        <f t="shared" si="17"/>
        <v>2.348428808138669E-8</v>
      </c>
      <c r="JA4" s="165">
        <f t="shared" si="17"/>
        <v>3.410306151700452E-8</v>
      </c>
      <c r="JB4" s="165">
        <f t="shared" si="17"/>
        <v>4.9276274432240257E-8</v>
      </c>
      <c r="JC4" s="165">
        <f t="shared" si="17"/>
        <v>7.0845274872876741E-8</v>
      </c>
      <c r="JD4" s="165">
        <f t="shared" si="17"/>
        <v>1.013473603316087E-7</v>
      </c>
      <c r="JE4" s="165">
        <f t="shared" si="17"/>
        <v>1.4425886842372807E-7</v>
      </c>
      <c r="JF4" s="165">
        <f t="shared" si="17"/>
        <v>2.0431541231363147E-7</v>
      </c>
      <c r="JG4" s="165">
        <f t="shared" si="17"/>
        <v>2.8793089232884812E-7</v>
      </c>
      <c r="JH4" s="165">
        <f t="shared" si="17"/>
        <v>4.0374199580374747E-7</v>
      </c>
      <c r="JI4" s="165">
        <f t="shared" si="17"/>
        <v>5.6331084890227827E-7</v>
      </c>
      <c r="JJ4" s="165">
        <f t="shared" si="17"/>
        <v>7.8202535306327183E-7</v>
      </c>
      <c r="JK4" s="165">
        <f t="shared" si="17"/>
        <v>1.0802445356343448E-6</v>
      </c>
      <c r="JL4" s="165">
        <f t="shared" ref="JL4:KA19" si="18">IF(ISNONTEXT($K4),_xlfn.NORM.DIST(BS4,$G4,$K4,FALSE),NA())</f>
        <v>1.4847449296348366E-6</v>
      </c>
      <c r="JM4" s="165">
        <f t="shared" si="18"/>
        <v>2.0305334636408717E-6</v>
      </c>
      <c r="JN4" s="165">
        <f t="shared" si="18"/>
        <v>2.7631023934706813E-6</v>
      </c>
      <c r="JO4" s="165">
        <f t="shared" si="18"/>
        <v>3.7412121366004153E-6</v>
      </c>
      <c r="JP4" s="165">
        <f t="shared" si="18"/>
        <v>5.0402980395589681E-6</v>
      </c>
      <c r="JQ4" s="165">
        <f t="shared" si="18"/>
        <v>6.7566065253563015E-6</v>
      </c>
      <c r="JR4" s="165">
        <f t="shared" si="18"/>
        <v>9.0121739667058E-6</v>
      </c>
      <c r="JS4" s="165">
        <f t="shared" si="18"/>
        <v>1.1960767059010694E-5</v>
      </c>
      <c r="JT4" s="165">
        <f t="shared" si="18"/>
        <v>1.5794905279820252E-5</v>
      </c>
      <c r="JU4" s="165">
        <f t="shared" si="18"/>
        <v>2.0754082886716958E-5</v>
      </c>
      <c r="JV4" s="165">
        <f t="shared" si="18"/>
        <v>2.7134298324727316E-5</v>
      </c>
      <c r="JW4" s="165">
        <f t="shared" si="18"/>
        <v>3.5298981260854208E-5</v>
      </c>
      <c r="JX4" s="165">
        <f t="shared" si="18"/>
        <v>4.5691380043305555E-5</v>
      </c>
      <c r="JY4" s="165">
        <f t="shared" si="18"/>
        <v>5.884843351987295E-5</v>
      </c>
      <c r="JZ4" s="165">
        <f t="shared" si="18"/>
        <v>7.5416099295014455E-5</v>
      </c>
      <c r="KA4" s="165">
        <f t="shared" si="18"/>
        <v>9.6166044374094582E-5</v>
      </c>
      <c r="KB4" s="165">
        <f t="shared" ref="KB4:KQ19" si="19">IF(ISNONTEXT($K4),_xlfn.NORM.DIST(CI4,$G4,$K4,FALSE),NA())</f>
        <v>1.2201352287578207E-4</v>
      </c>
      <c r="KC4" s="165">
        <f t="shared" si="19"/>
        <v>1.5403616883309041E-4</v>
      </c>
      <c r="KD4" s="165">
        <f t="shared" si="19"/>
        <v>1.934933205873905E-4</v>
      </c>
      <c r="KE4" s="165">
        <f t="shared" si="19"/>
        <v>2.41845368431204E-4</v>
      </c>
      <c r="KF4" s="165">
        <f t="shared" si="19"/>
        <v>3.0077248166278169E-4</v>
      </c>
      <c r="KG4" s="165">
        <f t="shared" si="19"/>
        <v>3.72191929081008E-4</v>
      </c>
      <c r="KH4" s="165">
        <f t="shared" si="19"/>
        <v>4.5827306359178151E-4</v>
      </c>
      <c r="KI4" s="165">
        <f t="shared" si="19"/>
        <v>5.6144890388508276E-4</v>
      </c>
      <c r="KJ4" s="165">
        <f t="shared" si="19"/>
        <v>6.8442312233890667E-4</v>
      </c>
      <c r="KK4" s="165">
        <f t="shared" si="19"/>
        <v>8.3017114790971637E-4</v>
      </c>
      <c r="KL4" s="165">
        <f t="shared" si="19"/>
        <v>1.0019340262289941E-3</v>
      </c>
      <c r="KM4" s="165">
        <f t="shared" si="19"/>
        <v>1.2032036574330894E-3</v>
      </c>
      <c r="KN4" s="165">
        <f t="shared" si="19"/>
        <v>1.4376980663995511E-3</v>
      </c>
      <c r="KO4" s="165">
        <f t="shared" si="19"/>
        <v>1.7093254603750606E-3</v>
      </c>
      <c r="KP4" s="165">
        <f t="shared" si="19"/>
        <v>2.0221360043586943E-3</v>
      </c>
      <c r="KQ4" s="165">
        <f t="shared" si="19"/>
        <v>2.3802605016915897E-3</v>
      </c>
      <c r="KR4" s="165">
        <f t="shared" ref="KR4:LG19" si="20">IF(ISNONTEXT($K4),_xlfn.NORM.DIST(CY4,$G4,$K4,FALSE),NA())</f>
        <v>2.7878355096275132E-3</v>
      </c>
      <c r="KS4" s="165">
        <f t="shared" si="20"/>
        <v>3.2489148468081062E-3</v>
      </c>
      <c r="KT4" s="165">
        <f t="shared" si="20"/>
        <v>3.7673679564652102E-3</v>
      </c>
      <c r="KU4" s="165">
        <f t="shared" si="20"/>
        <v>4.3467661655168443E-3</v>
      </c>
      <c r="KV4" s="165">
        <f t="shared" si="20"/>
        <v>4.9902585096553848E-3</v>
      </c>
      <c r="KW4" s="165">
        <f t="shared" si="20"/>
        <v>5.7004394566087116E-3</v>
      </c>
      <c r="KX4" s="165">
        <f t="shared" si="20"/>
        <v>6.4792115272988013E-3</v>
      </c>
      <c r="KY4" s="165">
        <f t="shared" si="20"/>
        <v>7.3276464564075265E-3</v>
      </c>
      <c r="KZ4" s="165">
        <f t="shared" si="20"/>
        <v>8.2458491152581359E-3</v>
      </c>
      <c r="LA4" s="165">
        <f t="shared" si="20"/>
        <v>9.2328289044100696E-3</v>
      </c>
      <c r="LB4" s="165">
        <f t="shared" si="20"/>
        <v>1.0286383674382994E-2</v>
      </c>
      <c r="LC4" s="165">
        <f t="shared" si="20"/>
        <v>1.1403001415995014E-2</v>
      </c>
      <c r="LD4" s="165">
        <f t="shared" si="20"/>
        <v>1.2577784946802711E-2</v>
      </c>
      <c r="LE4" s="165">
        <f t="shared" si="20"/>
        <v>1.3804404583609929E-2</v>
      </c>
      <c r="LF4" s="165">
        <f t="shared" si="20"/>
        <v>1.5075083318338867E-2</v>
      </c>
      <c r="LG4" s="165">
        <f t="shared" si="20"/>
        <v>1.6380618301795137E-2</v>
      </c>
      <c r="LH4" s="165">
        <f t="shared" ref="LH4:LW19" si="21">IF(ISNONTEXT($K4),_xlfn.NORM.DIST(DO4,$G4,$K4,FALSE),NA())</f>
        <v>1.7710441495182569E-2</v>
      </c>
      <c r="LI4" s="165">
        <f t="shared" si="21"/>
        <v>1.9052721193718154E-2</v>
      </c>
      <c r="LJ4" s="165">
        <f t="shared" si="21"/>
        <v>2.0394504794445944E-2</v>
      </c>
      <c r="LK4" s="165">
        <f t="shared" si="21"/>
        <v>2.17219017177133E-2</v>
      </c>
      <c r="LL4" s="165">
        <f t="shared" si="21"/>
        <v>2.3020303855851111E-2</v>
      </c>
      <c r="LM4" s="165">
        <f t="shared" si="21"/>
        <v>2.4274639378881271E-2</v>
      </c>
      <c r="LN4" s="165">
        <f t="shared" si="21"/>
        <v>2.546965424639324E-2</v>
      </c>
      <c r="LO4" s="165">
        <f t="shared" si="21"/>
        <v>2.6590214429654192E-2</v>
      </c>
      <c r="LP4" s="165">
        <f t="shared" si="21"/>
        <v>2.7621620708876977E-2</v>
      </c>
      <c r="LQ4" s="165">
        <f t="shared" si="21"/>
        <v>2.8549927041378757E-2</v>
      </c>
      <c r="LR4" s="165">
        <f t="shared" si="21"/>
        <v>2.9362252950864223E-2</v>
      </c>
      <c r="LS4" s="165">
        <f t="shared" si="21"/>
        <v>3.0047080206206493E-2</v>
      </c>
      <c r="LT4" s="165">
        <f t="shared" si="21"/>
        <v>3.0594524263153559E-2</v>
      </c>
      <c r="LU4" s="165">
        <f t="shared" si="21"/>
        <v>3.0996571538992216E-2</v>
      </c>
      <c r="LV4" s="165">
        <f t="shared" si="21"/>
        <v>3.124727456341048E-2</v>
      </c>
      <c r="LW4" s="165">
        <f t="shared" si="21"/>
        <v>3.1342898364318063E-2</v>
      </c>
      <c r="LX4" s="165">
        <f t="shared" ref="LX4:MM19" si="22">IF(ISNONTEXT($K4),_xlfn.NORM.DIST(EE4,$G4,$K4,FALSE),NA())</f>
        <v>3.1282013052956741E-2</v>
      </c>
      <c r="LY4" s="165">
        <f t="shared" si="22"/>
        <v>3.1065529400547274E-2</v>
      </c>
      <c r="LZ4" s="165">
        <f t="shared" si="22"/>
        <v>3.0696676169289151E-2</v>
      </c>
      <c r="MA4" s="165">
        <f t="shared" si="22"/>
        <v>3.0180919986321927E-2</v>
      </c>
      <c r="MB4" s="165">
        <f t="shared" si="22"/>
        <v>2.9525830539836474E-2</v>
      </c>
      <c r="MC4" s="165">
        <f t="shared" si="22"/>
        <v>2.8740895743370166E-2</v>
      </c>
      <c r="MD4" s="165">
        <f t="shared" si="22"/>
        <v>2.7837293175635523E-2</v>
      </c>
      <c r="ME4" s="165">
        <f t="shared" si="22"/>
        <v>2.6827625488313349E-2</v>
      </c>
      <c r="MF4" s="165">
        <f t="shared" si="22"/>
        <v>2.5725628527145321E-2</v>
      </c>
      <c r="MG4" s="165">
        <f t="shared" si="22"/>
        <v>2.4545861593939396E-2</v>
      </c>
      <c r="MH4" s="165">
        <f t="shared" si="22"/>
        <v>2.3303389569449374E-2</v>
      </c>
      <c r="MI4" s="165">
        <f t="shared" si="22"/>
        <v>2.2013466519830997E-2</v>
      </c>
      <c r="MJ4" s="165">
        <f t="shared" si="22"/>
        <v>2.0691229941781943E-2</v>
      </c>
      <c r="MK4" s="165">
        <f t="shared" si="22"/>
        <v>1.9351414000003096E-2</v>
      </c>
      <c r="ML4" s="165">
        <f t="shared" si="22"/>
        <v>1.8008089026236965E-2</v>
      </c>
      <c r="MM4" s="165">
        <f t="shared" si="22"/>
        <v>1.6674433243906026E-2</v>
      </c>
      <c r="MN4" s="165">
        <f t="shared" ref="MN4:NC19" si="23">IF(ISNONTEXT($K4),_xlfn.NORM.DIST(EU4,$G4,$K4,FALSE),NA())</f>
        <v>1.5362541225570139E-2</v>
      </c>
      <c r="MO4" s="165">
        <f t="shared" si="23"/>
        <v>1.4083272054470164E-2</v>
      </c>
      <c r="MP4" s="165">
        <f t="shared" si="23"/>
        <v>1.2846138617870421E-2</v>
      </c>
      <c r="MQ4" s="165">
        <f t="shared" si="23"/>
        <v>1.165923797571964E-2</v>
      </c>
      <c r="MR4" s="165">
        <f t="shared" si="23"/>
        <v>1.0529221382509805E-2</v>
      </c>
      <c r="MS4" s="165">
        <f t="shared" si="23"/>
        <v>9.4613013420353567E-3</v>
      </c>
      <c r="MT4" s="165">
        <f t="shared" si="23"/>
        <v>8.4592920809440589E-3</v>
      </c>
      <c r="MU4" s="165">
        <f t="shared" si="23"/>
        <v>7.5256790615200308E-3</v>
      </c>
      <c r="MV4" s="165">
        <f t="shared" si="23"/>
        <v>6.6617126280445983E-3</v>
      </c>
      <c r="MW4" s="165">
        <f t="shared" si="23"/>
        <v>5.8675205929961949E-3</v>
      </c>
      <c r="MX4" s="165">
        <f t="shared" si="23"/>
        <v>5.1422345068744138E-3</v>
      </c>
      <c r="MY4" s="165">
        <f t="shared" si="23"/>
        <v>4.4841244968913995E-3</v>
      </c>
      <c r="MZ4" s="165">
        <f t="shared" si="23"/>
        <v>3.8907378763323001E-3</v>
      </c>
      <c r="NA4" s="165">
        <f t="shared" si="23"/>
        <v>3.3590371843365339E-3</v>
      </c>
      <c r="NB4" s="165">
        <f t="shared" si="23"/>
        <v>2.8855338789035502E-3</v>
      </c>
      <c r="NC4" s="165">
        <f t="shared" si="23"/>
        <v>2.4664145373785268E-3</v>
      </c>
      <c r="ND4" s="165">
        <f t="shared" ref="ND4:NS19" si="24">IF(ISNONTEXT($K4),_xlfn.NORM.DIST(FK4,$G4,$K4,FALSE),NA())</f>
        <v>2.0976570833312965E-3</v>
      </c>
      <c r="NE4" s="165">
        <f t="shared" si="24"/>
        <v>1.7751352245178656E-3</v>
      </c>
      <c r="NF4" s="165">
        <f t="shared" si="24"/>
        <v>1.4947099257355391E-3</v>
      </c>
      <c r="NG4" s="165">
        <f t="shared" si="24"/>
        <v>1.2523073302040159E-3</v>
      </c>
      <c r="NH4" s="165">
        <f t="shared" si="24"/>
        <v>1.0439830665187105E-3</v>
      </c>
      <c r="NI4" s="165">
        <f t="shared" si="24"/>
        <v>8.6597332370911021E-4</v>
      </c>
      <c r="NJ4" s="165">
        <f t="shared" si="24"/>
        <v>7.1473343829797349E-4</v>
      </c>
      <c r="NK4" s="165">
        <f t="shared" si="24"/>
        <v>5.8696501310724636E-4</v>
      </c>
      <c r="NL4" s="165">
        <f t="shared" si="24"/>
        <v>4.7963278061490715E-4</v>
      </c>
      <c r="NM4" s="165">
        <f t="shared" si="24"/>
        <v>3.8997253995740646E-4</v>
      </c>
      <c r="NN4" s="165">
        <f t="shared" si="24"/>
        <v>3.1549154466705884E-4</v>
      </c>
      <c r="NO4" s="165">
        <f t="shared" si="24"/>
        <v>2.5396270801226551E-4</v>
      </c>
      <c r="NP4" s="165">
        <f t="shared" si="24"/>
        <v>2.0341393527533716E-4</v>
      </c>
      <c r="NQ4" s="165">
        <f t="shared" si="24"/>
        <v>1.6211379850030502E-4</v>
      </c>
      <c r="NR4" s="165">
        <f t="shared" si="24"/>
        <v>1.2855464978194195E-4</v>
      </c>
      <c r="NS4" s="165">
        <f t="shared" si="24"/>
        <v>1.0143413378523032E-4</v>
      </c>
      <c r="NT4" s="165">
        <f t="shared" ref="NT4:OI19" si="25">IF(ISNONTEXT($K4),_xlfn.NORM.DIST(GA4,$G4,$K4,FALSE),NA())</f>
        <v>7.9635917437456319E-5</v>
      </c>
      <c r="NU4" s="165">
        <f t="shared" si="25"/>
        <v>6.2210311809533829E-5</v>
      </c>
      <c r="NV4" s="165">
        <f t="shared" si="25"/>
        <v>4.8355323839847401E-5</v>
      </c>
      <c r="NW4" s="165">
        <f t="shared" si="25"/>
        <v>3.7398548063474415E-5</v>
      </c>
      <c r="NX4" s="165">
        <f t="shared" si="25"/>
        <v>2.8780193860746916E-5</v>
      </c>
      <c r="NY4" s="165">
        <f t="shared" si="25"/>
        <v>2.2037443699146871E-5</v>
      </c>
      <c r="NZ4" s="165">
        <f t="shared" si="25"/>
        <v>1.6790253151653733E-5</v>
      </c>
      <c r="OA4" s="165">
        <f t="shared" si="25"/>
        <v>1.272863403592767E-5</v>
      </c>
      <c r="OB4" s="165">
        <f t="shared" si="25"/>
        <v>9.6014070900407086E-6</v>
      </c>
      <c r="OC4" s="165">
        <f t="shared" si="25"/>
        <v>7.2063689771262263E-6</v>
      </c>
      <c r="OD4" s="165">
        <f t="shared" si="25"/>
        <v>5.3817885906823217E-6</v>
      </c>
      <c r="OE4" s="165">
        <f t="shared" si="25"/>
        <v>3.9991279557082214E-6</v>
      </c>
      <c r="OF4" s="165">
        <f t="shared" si="25"/>
        <v>2.9568717901109465E-6</v>
      </c>
      <c r="OG4" s="165">
        <f t="shared" si="25"/>
        <v>2.1753453583637746E-6</v>
      </c>
      <c r="OH4" s="165">
        <f t="shared" si="25"/>
        <v>1.592401084109005E-6</v>
      </c>
      <c r="OI4" s="165">
        <f t="shared" si="25"/>
        <v>1.1598591188799332E-6</v>
      </c>
      <c r="OJ4" s="165">
        <f t="shared" ref="OJ4:OY19" si="26">IF(ISNONTEXT($K4),_xlfn.NORM.DIST(GQ4,$G4,$K4,FALSE),NA())</f>
        <v>8.4059450288733743E-7</v>
      </c>
      <c r="OK4" s="165">
        <f t="shared" si="26"/>
        <v>6.0617270583558858E-7</v>
      </c>
      <c r="OL4" s="165">
        <f t="shared" si="26"/>
        <v>4.3494539485925572E-7</v>
      </c>
      <c r="OM4" s="165">
        <f t="shared" si="26"/>
        <v>3.105286133754317E-7</v>
      </c>
      <c r="ON4" s="165">
        <f t="shared" si="26"/>
        <v>2.2059569799820301E-7</v>
      </c>
      <c r="OO4" s="165">
        <f t="shared" si="26"/>
        <v>1.5592687709952602E-7</v>
      </c>
      <c r="OP4" s="165">
        <f t="shared" si="26"/>
        <v>1.0966636555257343E-7</v>
      </c>
      <c r="OQ4" s="165">
        <f t="shared" si="26"/>
        <v>7.6745770075661129E-8</v>
      </c>
      <c r="OR4" s="165">
        <f t="shared" si="26"/>
        <v>5.3439695299615088E-8</v>
      </c>
      <c r="OS4" s="165">
        <f t="shared" si="26"/>
        <v>3.7025593252072349E-8</v>
      </c>
      <c r="OT4" s="165">
        <f t="shared" si="26"/>
        <v>2.5525167815780845E-8</v>
      </c>
      <c r="OU4" s="165">
        <f t="shared" si="26"/>
        <v>1.750909559425064E-8</v>
      </c>
      <c r="OV4" s="165">
        <f t="shared" si="26"/>
        <v>1.1950535029347228E-8</v>
      </c>
      <c r="OW4" s="165">
        <f t="shared" si="26"/>
        <v>8.1159527917802942E-9</v>
      </c>
      <c r="OX4" s="165">
        <f t="shared" si="26"/>
        <v>5.4842873642842332E-9</v>
      </c>
      <c r="OY4" s="165">
        <f t="shared" si="26"/>
        <v>3.6874778555459485E-9</v>
      </c>
      <c r="OZ4" s="165">
        <f t="shared" ref="OZ4:PH32" si="27">IF(ISNONTEXT($K4),_xlfn.NORM.DIST(HG4,$G4,$K4,FALSE),NA())</f>
        <v>2.4669887366425547E-9</v>
      </c>
      <c r="PA4" s="165">
        <f t="shared" si="27"/>
        <v>1.6422279524373847E-9</v>
      </c>
      <c r="PB4" s="165">
        <f t="shared" si="27"/>
        <v>1.0877478684691913E-9</v>
      </c>
      <c r="PC4" s="165">
        <f t="shared" si="27"/>
        <v>7.1688842697436195E-10</v>
      </c>
      <c r="PD4" s="165">
        <f t="shared" si="27"/>
        <v>4.7011426074776372E-10</v>
      </c>
      <c r="PE4" s="165">
        <f t="shared" si="27"/>
        <v>3.0674946168386844E-10</v>
      </c>
      <c r="PF4" s="165">
        <f t="shared" si="27"/>
        <v>1.9915569071599394E-10</v>
      </c>
      <c r="PG4" s="165">
        <f t="shared" si="27"/>
        <v>1.2865603396428487E-10</v>
      </c>
      <c r="PH4" s="165">
        <f t="shared" si="27"/>
        <v>8.26982131472544E-11</v>
      </c>
    </row>
    <row r="5" spans="1:425" x14ac:dyDescent="0.45">
      <c r="A5" s="4">
        <v>2</v>
      </c>
      <c r="B5" s="91">
        <v>60</v>
      </c>
      <c r="C5" s="91">
        <v>120</v>
      </c>
      <c r="D5" s="91">
        <v>240</v>
      </c>
      <c r="E5" s="120">
        <f t="shared" ref="E5:E68" si="28">IF(OR(ISBLANK(C5),ISBLANK(D5),ISBLANK(B5)),"",IF(AND(B5&gt;0,C5&gt;0,D5&gt;0),IF(C5&gt;B5,IF(D5&gt;C5,1,-1),-1)))</f>
        <v>1</v>
      </c>
      <c r="F5" s="120">
        <f t="shared" ref="F5:F68" si="29">IF(OR(ISBLANK(B5),ISBLANK(C5),ISBLANK(D5)),"",IFERROR(MIN(C5-B5,D5-C5)/MAX(C5-B5,D5-C5),""))</f>
        <v>0.5</v>
      </c>
      <c r="G5" s="71">
        <f t="shared" ref="G5:G68" si="30">IF(AND(B5&gt;0,C5&gt;0,D5&gt;0),(B5+(4*C5)+D5)/6,"")</f>
        <v>130</v>
      </c>
      <c r="H5" s="23" t="s">
        <v>780</v>
      </c>
      <c r="I5" s="55"/>
      <c r="J5" s="298"/>
      <c r="K5" s="72">
        <f>IF(AND(B5&gt;0,C5&gt;0,D5&gt;0),IF(ISBLANK(J5),IF(ISBLANK(H5),"",(D5-B5)*VLOOKUP(H5,VLookups!$A$4:$B$13,2,FALSE)),J5),"")</f>
        <v>18</v>
      </c>
      <c r="L5" s="73">
        <f t="shared" si="0"/>
        <v>324</v>
      </c>
      <c r="M5" s="91">
        <v>150</v>
      </c>
      <c r="N5" s="265">
        <f>IF(AND(M5&gt;0,C5&gt;0,NOT(K5="")),ABS(VLOOKUP($M$1,VLookups!$A$43:$B$44,2,FALSE)-_xlfn.NORM.DIST(M5,G5,K5,TRUE)),"")</f>
        <v>0.86673973709749452</v>
      </c>
      <c r="O5" s="90">
        <f>IF(AND($B5&gt;0,$C5&gt;0,$D5&gt;0,NOT(ISBLANK($H5))),_xlfn.NORM.INV(ABS(VLOOKUP($M$1,VLookups!$A$43:$B$44,2,FALSE)-O$3),$G5,$K5),"")</f>
        <v>106.93207182019719</v>
      </c>
      <c r="P5" s="89">
        <f>IF(AND($B5&gt;0,$C5&gt;0,$D5&gt;0,NOT(ISBLANK($H5))),_xlfn.NORM.INV(ABS(VLOOKUP($M$1,VLookups!$A$43:$B$44,2,FALSE)-P$3),$G5,$K5),"")</f>
        <v>153.06792817980281</v>
      </c>
      <c r="Q5" s="90">
        <f>IF(AND($B5&gt;0,$C5&gt;0,$D5&gt;0,NOT(ISBLANK($H5))),_xlfn.NORM.INV(ABS(VLOOKUP($M$1,VLookups!$A$43:$B$44,2,FALSE)-Q$3),$G5,$K5),"")</f>
        <v>148.65580101088821</v>
      </c>
      <c r="R5" s="89">
        <f>IF(AND($B5&gt;0,$C5&gt;0,$D5&gt;0,NOT(ISBLANK($H5))),_xlfn.NORM.INV(ABS(VLOOKUP($M$1,VLookups!$A$43:$B$44,2,FALSE)-R$3),$G5,$K5),"")</f>
        <v>145.14918220431247</v>
      </c>
      <c r="S5" s="90">
        <f>IF(AND($B5&gt;0,$C5&gt;0,$D5&gt;0,NOT(ISBLANK($H5))),_xlfn.NORM.INV(ABS(VLOOKUP($M$1,VLookups!$A$43:$B$44,2,FALSE)-S$3),$G5,$K5),"")</f>
        <v>142.14081550352947</v>
      </c>
      <c r="T5" s="89">
        <f>IF(AND($B5&gt;0,$C5&gt;0,$D5&gt;0,NOT(ISBLANK($H5))),_xlfn.NORM.INV(ABS(VLOOKUP($M$1,VLookups!$A$43:$B$44,2,FALSE)-T$3),$G5,$K5),"")</f>
        <v>139.43920922874474</v>
      </c>
      <c r="U5" s="5"/>
      <c r="V5" s="164">
        <f t="shared" ref="V5:V68" si="31">IF(AND(B5&gt;0,C5&gt;0,D5&gt;0),ABS((B5-D5)/200),"")</f>
        <v>0.9</v>
      </c>
      <c r="W5" s="47">
        <f t="shared" ref="W5:AL24" si="32">IF(ISNONTEXT($V5),X5-$V5,"")</f>
        <v>29.999999999999702</v>
      </c>
      <c r="X5" s="47">
        <f t="shared" si="32"/>
        <v>30.8999999999997</v>
      </c>
      <c r="Y5" s="47">
        <f t="shared" si="32"/>
        <v>31.799999999999699</v>
      </c>
      <c r="Z5" s="47">
        <f t="shared" si="32"/>
        <v>32.699999999999697</v>
      </c>
      <c r="AA5" s="47">
        <f t="shared" si="32"/>
        <v>33.599999999999696</v>
      </c>
      <c r="AB5" s="47">
        <f t="shared" si="32"/>
        <v>34.499999999999694</v>
      </c>
      <c r="AC5" s="47">
        <f t="shared" si="32"/>
        <v>35.399999999999693</v>
      </c>
      <c r="AD5" s="47">
        <f t="shared" si="32"/>
        <v>36.299999999999692</v>
      </c>
      <c r="AE5" s="47">
        <f t="shared" si="32"/>
        <v>37.19999999999969</v>
      </c>
      <c r="AF5" s="47">
        <f t="shared" si="32"/>
        <v>38.099999999999689</v>
      </c>
      <c r="AG5" s="47">
        <f t="shared" si="32"/>
        <v>38.999999999999687</v>
      </c>
      <c r="AH5" s="47">
        <f t="shared" si="32"/>
        <v>39.899999999999686</v>
      </c>
      <c r="AI5" s="47">
        <f t="shared" si="32"/>
        <v>40.799999999999685</v>
      </c>
      <c r="AJ5" s="47">
        <f t="shared" si="32"/>
        <v>41.699999999999683</v>
      </c>
      <c r="AK5" s="47">
        <f t="shared" si="32"/>
        <v>42.599999999999682</v>
      </c>
      <c r="AL5" s="47">
        <f t="shared" si="32"/>
        <v>43.49999999999968</v>
      </c>
      <c r="AM5" s="47">
        <f t="shared" si="1"/>
        <v>44.399999999999679</v>
      </c>
      <c r="AN5" s="47">
        <f t="shared" si="2"/>
        <v>45.299999999999677</v>
      </c>
      <c r="AO5" s="47">
        <f t="shared" si="2"/>
        <v>46.199999999999676</v>
      </c>
      <c r="AP5" s="47">
        <f t="shared" si="2"/>
        <v>47.099999999999675</v>
      </c>
      <c r="AQ5" s="47">
        <f t="shared" si="2"/>
        <v>47.999999999999673</v>
      </c>
      <c r="AR5" s="47">
        <f t="shared" si="2"/>
        <v>48.899999999999672</v>
      </c>
      <c r="AS5" s="47">
        <f t="shared" si="2"/>
        <v>49.79999999999967</v>
      </c>
      <c r="AT5" s="47">
        <f t="shared" si="2"/>
        <v>50.699999999999669</v>
      </c>
      <c r="AU5" s="47">
        <f t="shared" si="2"/>
        <v>51.599999999999667</v>
      </c>
      <c r="AV5" s="47">
        <f t="shared" si="2"/>
        <v>52.499999999999666</v>
      </c>
      <c r="AW5" s="47">
        <f t="shared" si="2"/>
        <v>53.399999999999665</v>
      </c>
      <c r="AX5" s="47">
        <f t="shared" si="2"/>
        <v>54.299999999999663</v>
      </c>
      <c r="AY5" s="47">
        <f t="shared" si="2"/>
        <v>55.199999999999662</v>
      </c>
      <c r="AZ5" s="47">
        <f t="shared" si="2"/>
        <v>56.09999999999966</v>
      </c>
      <c r="BA5" s="47">
        <f t="shared" si="2"/>
        <v>56.999999999999659</v>
      </c>
      <c r="BB5" s="47">
        <f t="shared" si="2"/>
        <v>57.899999999999658</v>
      </c>
      <c r="BC5" s="47">
        <f t="shared" si="2"/>
        <v>58.799999999999656</v>
      </c>
      <c r="BD5" s="47">
        <f t="shared" si="3"/>
        <v>59.699999999999655</v>
      </c>
      <c r="BE5" s="47">
        <f t="shared" si="3"/>
        <v>60.599999999999653</v>
      </c>
      <c r="BF5" s="47">
        <f t="shared" si="3"/>
        <v>61.499999999999652</v>
      </c>
      <c r="BG5" s="47">
        <f t="shared" si="3"/>
        <v>62.39999999999965</v>
      </c>
      <c r="BH5" s="47">
        <f t="shared" si="3"/>
        <v>63.299999999999649</v>
      </c>
      <c r="BI5" s="47">
        <f t="shared" si="3"/>
        <v>64.199999999999648</v>
      </c>
      <c r="BJ5" s="47">
        <f t="shared" si="3"/>
        <v>65.099999999999653</v>
      </c>
      <c r="BK5" s="47">
        <f t="shared" si="3"/>
        <v>65.999999999999659</v>
      </c>
      <c r="BL5" s="47">
        <f t="shared" si="3"/>
        <v>66.899999999999665</v>
      </c>
      <c r="BM5" s="47">
        <f t="shared" si="3"/>
        <v>67.79999999999967</v>
      </c>
      <c r="BN5" s="47">
        <f t="shared" si="3"/>
        <v>68.699999999999676</v>
      </c>
      <c r="BO5" s="47">
        <f t="shared" si="3"/>
        <v>69.599999999999682</v>
      </c>
      <c r="BP5" s="47">
        <f t="shared" si="3"/>
        <v>70.499999999999687</v>
      </c>
      <c r="BQ5" s="47">
        <f t="shared" si="3"/>
        <v>71.399999999999693</v>
      </c>
      <c r="BR5" s="47">
        <f t="shared" si="3"/>
        <v>72.299999999999699</v>
      </c>
      <c r="BS5" s="47">
        <f t="shared" si="3"/>
        <v>73.199999999999704</v>
      </c>
      <c r="BT5" s="47">
        <f t="shared" si="4"/>
        <v>74.09999999999971</v>
      </c>
      <c r="BU5" s="47">
        <f t="shared" si="4"/>
        <v>74.999999999999716</v>
      </c>
      <c r="BV5" s="47">
        <f t="shared" si="4"/>
        <v>75.899999999999721</v>
      </c>
      <c r="BW5" s="47">
        <f t="shared" si="4"/>
        <v>76.799999999999727</v>
      </c>
      <c r="BX5" s="47">
        <f t="shared" si="4"/>
        <v>77.699999999999733</v>
      </c>
      <c r="BY5" s="47">
        <f t="shared" si="4"/>
        <v>78.599999999999739</v>
      </c>
      <c r="BZ5" s="47">
        <f t="shared" si="4"/>
        <v>79.499999999999744</v>
      </c>
      <c r="CA5" s="47">
        <f t="shared" si="4"/>
        <v>80.39999999999975</v>
      </c>
      <c r="CB5" s="47">
        <f t="shared" si="4"/>
        <v>81.299999999999756</v>
      </c>
      <c r="CC5" s="47">
        <f t="shared" si="4"/>
        <v>82.199999999999761</v>
      </c>
      <c r="CD5" s="47">
        <f t="shared" si="4"/>
        <v>83.099999999999767</v>
      </c>
      <c r="CE5" s="47">
        <f t="shared" si="4"/>
        <v>83.999999999999773</v>
      </c>
      <c r="CF5" s="47">
        <f t="shared" si="4"/>
        <v>84.899999999999778</v>
      </c>
      <c r="CG5" s="47">
        <f t="shared" si="4"/>
        <v>85.799999999999784</v>
      </c>
      <c r="CH5" s="47">
        <f t="shared" si="4"/>
        <v>86.69999999999979</v>
      </c>
      <c r="CI5" s="47">
        <f t="shared" si="4"/>
        <v>87.599999999999795</v>
      </c>
      <c r="CJ5" s="47">
        <f t="shared" si="5"/>
        <v>88.499999999999801</v>
      </c>
      <c r="CK5" s="47">
        <f t="shared" si="5"/>
        <v>89.399999999999807</v>
      </c>
      <c r="CL5" s="47">
        <f t="shared" si="5"/>
        <v>90.299999999999812</v>
      </c>
      <c r="CM5" s="47">
        <f t="shared" si="5"/>
        <v>91.199999999999818</v>
      </c>
      <c r="CN5" s="47">
        <f t="shared" si="5"/>
        <v>92.099999999999824</v>
      </c>
      <c r="CO5" s="47">
        <f t="shared" si="5"/>
        <v>92.999999999999829</v>
      </c>
      <c r="CP5" s="47">
        <f t="shared" si="5"/>
        <v>93.899999999999835</v>
      </c>
      <c r="CQ5" s="47">
        <f t="shared" si="5"/>
        <v>94.799999999999841</v>
      </c>
      <c r="CR5" s="47">
        <f t="shared" si="5"/>
        <v>95.699999999999847</v>
      </c>
      <c r="CS5" s="47">
        <f t="shared" si="5"/>
        <v>96.599999999999852</v>
      </c>
      <c r="CT5" s="47">
        <f t="shared" si="5"/>
        <v>97.499999999999858</v>
      </c>
      <c r="CU5" s="47">
        <f t="shared" si="5"/>
        <v>98.399999999999864</v>
      </c>
      <c r="CV5" s="47">
        <f t="shared" si="5"/>
        <v>99.299999999999869</v>
      </c>
      <c r="CW5" s="47">
        <f t="shared" si="5"/>
        <v>100.19999999999987</v>
      </c>
      <c r="CX5" s="47">
        <f t="shared" si="5"/>
        <v>101.09999999999988</v>
      </c>
      <c r="CY5" s="47">
        <f t="shared" si="5"/>
        <v>101.99999999999989</v>
      </c>
      <c r="CZ5" s="47">
        <f t="shared" si="6"/>
        <v>102.89999999999989</v>
      </c>
      <c r="DA5" s="47">
        <f t="shared" si="6"/>
        <v>103.7999999999999</v>
      </c>
      <c r="DB5" s="47">
        <f t="shared" si="6"/>
        <v>104.6999999999999</v>
      </c>
      <c r="DC5" s="47">
        <f t="shared" si="6"/>
        <v>105.59999999999991</v>
      </c>
      <c r="DD5" s="47">
        <f t="shared" si="6"/>
        <v>106.49999999999991</v>
      </c>
      <c r="DE5" s="47">
        <f t="shared" si="6"/>
        <v>107.39999999999992</v>
      </c>
      <c r="DF5" s="47">
        <f t="shared" si="6"/>
        <v>108.29999999999993</v>
      </c>
      <c r="DG5" s="47">
        <f t="shared" si="6"/>
        <v>109.19999999999993</v>
      </c>
      <c r="DH5" s="47">
        <f t="shared" si="6"/>
        <v>110.09999999999994</v>
      </c>
      <c r="DI5" s="47">
        <f t="shared" si="6"/>
        <v>110.99999999999994</v>
      </c>
      <c r="DJ5" s="47">
        <f t="shared" si="6"/>
        <v>111.89999999999995</v>
      </c>
      <c r="DK5" s="47">
        <f t="shared" si="6"/>
        <v>112.79999999999995</v>
      </c>
      <c r="DL5" s="47">
        <f t="shared" si="6"/>
        <v>113.69999999999996</v>
      </c>
      <c r="DM5" s="47">
        <f t="shared" si="6"/>
        <v>114.59999999999997</v>
      </c>
      <c r="DN5" s="47">
        <f t="shared" si="6"/>
        <v>115.49999999999997</v>
      </c>
      <c r="DO5" s="47">
        <f t="shared" si="6"/>
        <v>116.39999999999998</v>
      </c>
      <c r="DP5" s="47">
        <f t="shared" si="7"/>
        <v>117.29999999999998</v>
      </c>
      <c r="DQ5" s="47">
        <f t="shared" si="7"/>
        <v>118.19999999999999</v>
      </c>
      <c r="DR5" s="47">
        <f t="shared" si="7"/>
        <v>119.1</v>
      </c>
      <c r="DS5" s="179">
        <f t="shared" ref="DS5:DS68" si="33">IF(ISNONTEXT($V5),C5,"")</f>
        <v>120</v>
      </c>
      <c r="DT5" s="47">
        <f t="shared" ref="DT5:EI24" si="34">IF(ISNONTEXT($V5),DS5+$V5,"")</f>
        <v>120.9</v>
      </c>
      <c r="DU5" s="47">
        <f t="shared" si="34"/>
        <v>121.80000000000001</v>
      </c>
      <c r="DV5" s="47">
        <f t="shared" si="34"/>
        <v>122.70000000000002</v>
      </c>
      <c r="DW5" s="47">
        <f t="shared" si="34"/>
        <v>123.60000000000002</v>
      </c>
      <c r="DX5" s="47">
        <f t="shared" si="34"/>
        <v>124.50000000000003</v>
      </c>
      <c r="DY5" s="47">
        <f t="shared" si="34"/>
        <v>125.40000000000003</v>
      </c>
      <c r="DZ5" s="47">
        <f t="shared" si="34"/>
        <v>126.30000000000004</v>
      </c>
      <c r="EA5" s="47">
        <f t="shared" si="34"/>
        <v>127.20000000000005</v>
      </c>
      <c r="EB5" s="47">
        <f t="shared" si="34"/>
        <v>128.10000000000005</v>
      </c>
      <c r="EC5" s="47">
        <f t="shared" si="34"/>
        <v>129.00000000000006</v>
      </c>
      <c r="ED5" s="47">
        <f t="shared" si="34"/>
        <v>129.90000000000006</v>
      </c>
      <c r="EE5" s="47">
        <f t="shared" si="34"/>
        <v>130.80000000000007</v>
      </c>
      <c r="EF5" s="47">
        <f t="shared" si="34"/>
        <v>131.70000000000007</v>
      </c>
      <c r="EG5" s="47">
        <f t="shared" si="34"/>
        <v>132.60000000000008</v>
      </c>
      <c r="EH5" s="47">
        <f t="shared" si="34"/>
        <v>133.50000000000009</v>
      </c>
      <c r="EI5" s="47">
        <f t="shared" si="34"/>
        <v>134.40000000000009</v>
      </c>
      <c r="EJ5" s="47">
        <f t="shared" si="8"/>
        <v>135.3000000000001</v>
      </c>
      <c r="EK5" s="47">
        <f t="shared" si="9"/>
        <v>136.2000000000001</v>
      </c>
      <c r="EL5" s="47">
        <f t="shared" si="9"/>
        <v>137.10000000000011</v>
      </c>
      <c r="EM5" s="47">
        <f t="shared" si="9"/>
        <v>138.00000000000011</v>
      </c>
      <c r="EN5" s="47">
        <f t="shared" si="9"/>
        <v>138.90000000000012</v>
      </c>
      <c r="EO5" s="47">
        <f t="shared" si="9"/>
        <v>139.80000000000013</v>
      </c>
      <c r="EP5" s="47">
        <f t="shared" si="9"/>
        <v>140.70000000000013</v>
      </c>
      <c r="EQ5" s="47">
        <f t="shared" si="9"/>
        <v>141.60000000000014</v>
      </c>
      <c r="ER5" s="47">
        <f t="shared" si="9"/>
        <v>142.50000000000014</v>
      </c>
      <c r="ES5" s="47">
        <f t="shared" si="9"/>
        <v>143.40000000000015</v>
      </c>
      <c r="ET5" s="47">
        <f t="shared" si="9"/>
        <v>144.30000000000015</v>
      </c>
      <c r="EU5" s="47">
        <f t="shared" si="9"/>
        <v>145.20000000000016</v>
      </c>
      <c r="EV5" s="47">
        <f t="shared" si="9"/>
        <v>146.10000000000016</v>
      </c>
      <c r="EW5" s="47">
        <f t="shared" si="9"/>
        <v>147.00000000000017</v>
      </c>
      <c r="EX5" s="47">
        <f t="shared" si="9"/>
        <v>147.90000000000018</v>
      </c>
      <c r="EY5" s="47">
        <f t="shared" si="9"/>
        <v>148.80000000000018</v>
      </c>
      <c r="EZ5" s="47">
        <f t="shared" si="9"/>
        <v>149.70000000000019</v>
      </c>
      <c r="FA5" s="47">
        <f t="shared" si="10"/>
        <v>150.60000000000019</v>
      </c>
      <c r="FB5" s="47">
        <f t="shared" si="10"/>
        <v>151.5000000000002</v>
      </c>
      <c r="FC5" s="47">
        <f t="shared" si="10"/>
        <v>152.4000000000002</v>
      </c>
      <c r="FD5" s="47">
        <f t="shared" si="10"/>
        <v>153.30000000000021</v>
      </c>
      <c r="FE5" s="47">
        <f t="shared" si="10"/>
        <v>154.20000000000022</v>
      </c>
      <c r="FF5" s="47">
        <f t="shared" si="10"/>
        <v>155.10000000000022</v>
      </c>
      <c r="FG5" s="47">
        <f t="shared" si="10"/>
        <v>156.00000000000023</v>
      </c>
      <c r="FH5" s="47">
        <f t="shared" si="10"/>
        <v>156.90000000000023</v>
      </c>
      <c r="FI5" s="47">
        <f t="shared" si="10"/>
        <v>157.80000000000024</v>
      </c>
      <c r="FJ5" s="47">
        <f t="shared" si="10"/>
        <v>158.70000000000024</v>
      </c>
      <c r="FK5" s="47">
        <f t="shared" si="10"/>
        <v>159.60000000000025</v>
      </c>
      <c r="FL5" s="47">
        <f t="shared" si="10"/>
        <v>160.50000000000026</v>
      </c>
      <c r="FM5" s="47">
        <f t="shared" si="10"/>
        <v>161.40000000000026</v>
      </c>
      <c r="FN5" s="47">
        <f t="shared" si="10"/>
        <v>162.30000000000027</v>
      </c>
      <c r="FO5" s="47">
        <f t="shared" si="10"/>
        <v>163.20000000000027</v>
      </c>
      <c r="FP5" s="47">
        <f t="shared" si="10"/>
        <v>164.10000000000028</v>
      </c>
      <c r="FQ5" s="47">
        <f t="shared" si="11"/>
        <v>165.00000000000028</v>
      </c>
      <c r="FR5" s="47">
        <f t="shared" si="11"/>
        <v>165.90000000000029</v>
      </c>
      <c r="FS5" s="47">
        <f t="shared" si="11"/>
        <v>166.8000000000003</v>
      </c>
      <c r="FT5" s="47">
        <f t="shared" si="11"/>
        <v>167.7000000000003</v>
      </c>
      <c r="FU5" s="47">
        <f t="shared" si="11"/>
        <v>168.60000000000031</v>
      </c>
      <c r="FV5" s="47">
        <f t="shared" si="11"/>
        <v>169.50000000000031</v>
      </c>
      <c r="FW5" s="47">
        <f t="shared" si="11"/>
        <v>170.40000000000032</v>
      </c>
      <c r="FX5" s="47">
        <f t="shared" si="11"/>
        <v>171.30000000000032</v>
      </c>
      <c r="FY5" s="47">
        <f t="shared" si="11"/>
        <v>172.20000000000033</v>
      </c>
      <c r="FZ5" s="47">
        <f t="shared" si="11"/>
        <v>173.10000000000034</v>
      </c>
      <c r="GA5" s="47">
        <f t="shared" si="11"/>
        <v>174.00000000000034</v>
      </c>
      <c r="GB5" s="47">
        <f t="shared" si="11"/>
        <v>174.90000000000035</v>
      </c>
      <c r="GC5" s="47">
        <f t="shared" si="11"/>
        <v>175.80000000000035</v>
      </c>
      <c r="GD5" s="47">
        <f t="shared" si="11"/>
        <v>176.70000000000036</v>
      </c>
      <c r="GE5" s="47">
        <f t="shared" si="11"/>
        <v>177.60000000000036</v>
      </c>
      <c r="GF5" s="47">
        <f t="shared" si="11"/>
        <v>178.50000000000037</v>
      </c>
      <c r="GG5" s="47">
        <f t="shared" si="12"/>
        <v>179.40000000000038</v>
      </c>
      <c r="GH5" s="47">
        <f t="shared" si="12"/>
        <v>180.30000000000038</v>
      </c>
      <c r="GI5" s="47">
        <f t="shared" si="12"/>
        <v>181.20000000000039</v>
      </c>
      <c r="GJ5" s="47">
        <f t="shared" si="12"/>
        <v>182.10000000000039</v>
      </c>
      <c r="GK5" s="47">
        <f t="shared" si="12"/>
        <v>183.0000000000004</v>
      </c>
      <c r="GL5" s="47">
        <f t="shared" si="12"/>
        <v>183.9000000000004</v>
      </c>
      <c r="GM5" s="47">
        <f t="shared" si="12"/>
        <v>184.80000000000041</v>
      </c>
      <c r="GN5" s="47">
        <f t="shared" si="12"/>
        <v>185.70000000000041</v>
      </c>
      <c r="GO5" s="47">
        <f t="shared" si="12"/>
        <v>186.60000000000042</v>
      </c>
      <c r="GP5" s="47">
        <f t="shared" si="12"/>
        <v>187.50000000000043</v>
      </c>
      <c r="GQ5" s="47">
        <f t="shared" si="12"/>
        <v>188.40000000000043</v>
      </c>
      <c r="GR5" s="47">
        <f t="shared" si="12"/>
        <v>189.30000000000044</v>
      </c>
      <c r="GS5" s="47">
        <f t="shared" si="12"/>
        <v>190.20000000000044</v>
      </c>
      <c r="GT5" s="47">
        <f t="shared" si="12"/>
        <v>191.10000000000045</v>
      </c>
      <c r="GU5" s="47">
        <f t="shared" si="12"/>
        <v>192.00000000000045</v>
      </c>
      <c r="GV5" s="47">
        <f t="shared" si="12"/>
        <v>192.90000000000046</v>
      </c>
      <c r="GW5" s="47">
        <f t="shared" si="13"/>
        <v>193.80000000000047</v>
      </c>
      <c r="GX5" s="47">
        <f t="shared" si="13"/>
        <v>194.70000000000047</v>
      </c>
      <c r="GY5" s="47">
        <f t="shared" si="13"/>
        <v>195.60000000000048</v>
      </c>
      <c r="GZ5" s="47">
        <f t="shared" si="13"/>
        <v>196.50000000000048</v>
      </c>
      <c r="HA5" s="47">
        <f t="shared" si="13"/>
        <v>197.40000000000049</v>
      </c>
      <c r="HB5" s="47">
        <f t="shared" si="13"/>
        <v>198.30000000000049</v>
      </c>
      <c r="HC5" s="47">
        <f t="shared" si="13"/>
        <v>199.2000000000005</v>
      </c>
      <c r="HD5" s="47">
        <f t="shared" si="13"/>
        <v>200.10000000000051</v>
      </c>
      <c r="HE5" s="47">
        <f t="shared" si="13"/>
        <v>201.00000000000051</v>
      </c>
      <c r="HF5" s="47">
        <f t="shared" si="13"/>
        <v>201.90000000000052</v>
      </c>
      <c r="HG5" s="47">
        <f t="shared" si="13"/>
        <v>202.80000000000052</v>
      </c>
      <c r="HH5" s="47">
        <f t="shared" si="13"/>
        <v>203.70000000000053</v>
      </c>
      <c r="HI5" s="47">
        <f t="shared" si="13"/>
        <v>204.60000000000053</v>
      </c>
      <c r="HJ5" s="47">
        <f t="shared" si="13"/>
        <v>205.50000000000054</v>
      </c>
      <c r="HK5" s="47">
        <f t="shared" si="13"/>
        <v>206.40000000000055</v>
      </c>
      <c r="HL5" s="47">
        <f t="shared" si="13"/>
        <v>207.30000000000055</v>
      </c>
      <c r="HM5" s="47">
        <f t="shared" si="14"/>
        <v>208.20000000000056</v>
      </c>
      <c r="HN5" s="47">
        <f t="shared" si="14"/>
        <v>209.10000000000056</v>
      </c>
      <c r="HO5" s="47">
        <f t="shared" si="14"/>
        <v>210.00000000000057</v>
      </c>
      <c r="HP5" s="165">
        <f t="shared" si="15"/>
        <v>4.4011099937385723E-9</v>
      </c>
      <c r="HQ5" s="165">
        <f t="shared" si="15"/>
        <v>5.8030553201622232E-9</v>
      </c>
      <c r="HR5" s="165">
        <f t="shared" si="15"/>
        <v>7.6324762655725392E-9</v>
      </c>
      <c r="HS5" s="165">
        <f t="shared" si="15"/>
        <v>1.0013559392080902E-8</v>
      </c>
      <c r="HT5" s="165">
        <f t="shared" si="15"/>
        <v>1.3104659991898144E-8</v>
      </c>
      <c r="HU5" s="165">
        <f t="shared" si="15"/>
        <v>1.7107135707497281E-8</v>
      </c>
      <c r="HV5" s="165">
        <f t="shared" si="15"/>
        <v>2.2276302540265656E-8</v>
      </c>
      <c r="HW5" s="165">
        <f t="shared" si="15"/>
        <v>2.8934979451297037E-8</v>
      </c>
      <c r="HX5" s="165">
        <f t="shared" si="15"/>
        <v>3.7490178898499997E-8</v>
      </c>
      <c r="HY5" s="165">
        <f t="shared" si="15"/>
        <v>4.8453606852860969E-8</v>
      </c>
      <c r="HZ5" s="165">
        <f t="shared" si="15"/>
        <v>6.2466758933434115E-8</v>
      </c>
      <c r="IA5" s="165">
        <f t="shared" si="15"/>
        <v>8.0331541208751095E-8</v>
      </c>
      <c r="IB5" s="165">
        <f t="shared" si="15"/>
        <v>1.0304750688073527E-7</v>
      </c>
      <c r="IC5" s="165">
        <f t="shared" si="15"/>
        <v>1.3185698542995587E-7</v>
      </c>
      <c r="ID5" s="165">
        <f t="shared" si="15"/>
        <v>1.6829959071265642E-7</v>
      </c>
      <c r="IE5" s="165">
        <f t="shared" si="15"/>
        <v>2.1427783065468161E-7</v>
      </c>
      <c r="IF5" s="165">
        <f t="shared" si="16"/>
        <v>2.7213580502011929E-7</v>
      </c>
      <c r="IG5" s="165">
        <f t="shared" si="16"/>
        <v>3.4475327030098026E-7</v>
      </c>
      <c r="IH5" s="165">
        <f t="shared" si="16"/>
        <v>4.3565767262039382E-7</v>
      </c>
      <c r="II5" s="165">
        <f t="shared" si="16"/>
        <v>5.4915710053169115E-7</v>
      </c>
      <c r="IJ5" s="165">
        <f t="shared" si="16"/>
        <v>6.9049748873864967E-7</v>
      </c>
      <c r="IK5" s="165">
        <f t="shared" si="16"/>
        <v>8.6604780900923514E-7</v>
      </c>
      <c r="IL5" s="165">
        <f t="shared" si="16"/>
        <v>1.0835174125787725E-6</v>
      </c>
      <c r="IM5" s="165">
        <f t="shared" si="16"/>
        <v>1.3522101342979011E-6</v>
      </c>
      <c r="IN5" s="165">
        <f t="shared" si="16"/>
        <v>1.6833202260736185E-6</v>
      </c>
      <c r="IO5" s="165">
        <f t="shared" si="16"/>
        <v>2.0902756471646293E-6</v>
      </c>
      <c r="IP5" s="165">
        <f t="shared" si="16"/>
        <v>2.5891346907503553E-6</v>
      </c>
      <c r="IQ5" s="165">
        <f t="shared" si="16"/>
        <v>3.1990423565243698E-6</v>
      </c>
      <c r="IR5" s="165">
        <f t="shared" si="16"/>
        <v>3.942753271787989E-6</v>
      </c>
      <c r="IS5" s="165">
        <f t="shared" si="16"/>
        <v>4.8472282996754006E-6</v>
      </c>
      <c r="IT5" s="165">
        <f t="shared" si="16"/>
        <v>5.9443122307635126E-6</v>
      </c>
      <c r="IU5" s="165">
        <f t="shared" si="16"/>
        <v>7.271500108394413E-6</v>
      </c>
      <c r="IV5" s="165">
        <f t="shared" si="17"/>
        <v>8.8727997605387095E-6</v>
      </c>
      <c r="IW5" s="165">
        <f t="shared" si="17"/>
        <v>1.0799697971075042E-5</v>
      </c>
      <c r="IX5" s="165">
        <f t="shared" si="17"/>
        <v>1.3112237387489844E-5</v>
      </c>
      <c r="IY5" s="165">
        <f t="shared" si="17"/>
        <v>1.5880210694609563E-5</v>
      </c>
      <c r="IZ5" s="165">
        <f t="shared" si="17"/>
        <v>1.9184477747903597E-5</v>
      </c>
      <c r="JA5" s="165">
        <f t="shared" si="17"/>
        <v>2.3118410217221517E-5</v>
      </c>
      <c r="JB5" s="165">
        <f t="shared" si="17"/>
        <v>2.7789466804843838E-5</v>
      </c>
      <c r="JC5" s="165">
        <f t="shared" si="17"/>
        <v>3.3320900234126772E-5</v>
      </c>
      <c r="JD5" s="165">
        <f t="shared" si="17"/>
        <v>3.9853594923292127E-5</v>
      </c>
      <c r="JE5" s="165">
        <f t="shared" si="17"/>
        <v>4.7548031533928849E-5</v>
      </c>
      <c r="JF5" s="165">
        <f t="shared" si="17"/>
        <v>5.6586371392573078E-5</v>
      </c>
      <c r="JG5" s="165">
        <f t="shared" si="17"/>
        <v>6.7174650111470819E-5</v>
      </c>
      <c r="JH5" s="165">
        <f t="shared" si="17"/>
        <v>7.9545065576630536E-5</v>
      </c>
      <c r="JI5" s="165">
        <f t="shared" si="17"/>
        <v>9.3958340835196869E-5</v>
      </c>
      <c r="JJ5" s="165">
        <f t="shared" si="17"/>
        <v>1.1070613732216124E-4</v>
      </c>
      <c r="JK5" s="165">
        <f t="shared" si="17"/>
        <v>1.3011348835720315E-4</v>
      </c>
      <c r="JL5" s="165">
        <f t="shared" si="18"/>
        <v>1.5254121697332601E-4</v>
      </c>
      <c r="JM5" s="165">
        <f t="shared" si="18"/>
        <v>1.7838829598747414E-4</v>
      </c>
      <c r="JN5" s="165">
        <f t="shared" si="18"/>
        <v>2.080941018887604E-4</v>
      </c>
      <c r="JO5" s="165">
        <f t="shared" si="18"/>
        <v>2.4214050772413087E-4</v>
      </c>
      <c r="JP5" s="165">
        <f t="shared" si="18"/>
        <v>2.8105375384906089E-4</v>
      </c>
      <c r="JQ5" s="165">
        <f t="shared" si="18"/>
        <v>3.2540602934969388E-4</v>
      </c>
      <c r="JR5" s="165">
        <f t="shared" si="18"/>
        <v>3.7581669132170074E-4</v>
      </c>
      <c r="JS5" s="165">
        <f t="shared" si="18"/>
        <v>4.3295304421864695E-4</v>
      </c>
      <c r="JT5" s="165">
        <f t="shared" si="18"/>
        <v>4.9753059738399941E-4</v>
      </c>
      <c r="JU5" s="165">
        <f t="shared" si="18"/>
        <v>5.7031271589396131E-4</v>
      </c>
      <c r="JV5" s="165">
        <f t="shared" si="18"/>
        <v>6.5210957820856089E-4</v>
      </c>
      <c r="JW5" s="165">
        <f t="shared" si="18"/>
        <v>7.4377635410304368E-4</v>
      </c>
      <c r="JX5" s="165">
        <f t="shared" si="18"/>
        <v>8.462105181722883E-4</v>
      </c>
      <c r="JY5" s="165">
        <f t="shared" si="18"/>
        <v>9.6034821809613152E-4</v>
      </c>
      <c r="JZ5" s="165">
        <f t="shared" si="18"/>
        <v>1.087159623029592E-3</v>
      </c>
      <c r="KA5" s="165">
        <f t="shared" si="18"/>
        <v>1.2276431861142109E-3</v>
      </c>
      <c r="KB5" s="165">
        <f t="shared" si="19"/>
        <v>1.3828187663296285E-3</v>
      </c>
      <c r="KC5" s="165">
        <f t="shared" si="19"/>
        <v>1.553719568802137E-3</v>
      </c>
      <c r="KD5" s="165">
        <f t="shared" si="19"/>
        <v>1.7413828792839105E-3</v>
      </c>
      <c r="KE5" s="165">
        <f t="shared" si="19"/>
        <v>1.9468395877689307E-3</v>
      </c>
      <c r="KF5" s="165">
        <f t="shared" si="19"/>
        <v>2.1711025179998473E-3</v>
      </c>
      <c r="KG5" s="165">
        <f t="shared" si="19"/>
        <v>2.4151536037420175E-3</v>
      </c>
      <c r="KH5" s="165">
        <f t="shared" si="19"/>
        <v>2.679929978868653E-3</v>
      </c>
      <c r="KI5" s="165">
        <f t="shared" si="19"/>
        <v>2.9663090761372344E-3</v>
      </c>
      <c r="KJ5" s="165">
        <f t="shared" si="19"/>
        <v>3.275092858576867E-3</v>
      </c>
      <c r="KK5" s="165">
        <f t="shared" si="19"/>
        <v>3.6069913370985595E-3</v>
      </c>
      <c r="KL5" s="165">
        <f t="shared" si="19"/>
        <v>3.9626055576562763E-3</v>
      </c>
      <c r="KM5" s="165">
        <f t="shared" si="19"/>
        <v>4.3424102703270694E-3</v>
      </c>
      <c r="KN5" s="165">
        <f t="shared" si="19"/>
        <v>4.7467365202882575E-3</v>
      </c>
      <c r="KO5" s="165">
        <f t="shared" si="19"/>
        <v>5.1757544260517185E-3</v>
      </c>
      <c r="KP5" s="165">
        <f t="shared" si="19"/>
        <v>5.6294564326507274E-3</v>
      </c>
      <c r="KQ5" s="165">
        <f t="shared" si="19"/>
        <v>6.1076413459437836E-3</v>
      </c>
      <c r="KR5" s="165">
        <f t="shared" si="20"/>
        <v>6.6098994680041864E-3</v>
      </c>
      <c r="KS5" s="165">
        <f t="shared" si="20"/>
        <v>7.1355991619539176E-3</v>
      </c>
      <c r="KT5" s="165">
        <f t="shared" si="20"/>
        <v>7.6838751768978121E-3</v>
      </c>
      <c r="KU5" s="165">
        <f t="shared" si="20"/>
        <v>8.2536190592410671E-3</v>
      </c>
      <c r="KV5" s="165">
        <f t="shared" si="20"/>
        <v>8.843471965175027E-3</v>
      </c>
      <c r="KW5" s="165">
        <f t="shared" si="20"/>
        <v>9.4518201701860177E-3</v>
      </c>
      <c r="KX5" s="165">
        <f t="shared" si="20"/>
        <v>1.0076793544940184E-2</v>
      </c>
      <c r="KY5" s="165">
        <f t="shared" si="20"/>
        <v>1.0716267232869425E-2</v>
      </c>
      <c r="KZ5" s="165">
        <f t="shared" si="20"/>
        <v>1.1367866723472888E-2</v>
      </c>
      <c r="LA5" s="165">
        <f t="shared" si="20"/>
        <v>1.2028976467202952E-2</v>
      </c>
      <c r="LB5" s="165">
        <f t="shared" si="20"/>
        <v>1.2696752123479123E-2</v>
      </c>
      <c r="LC5" s="165">
        <f t="shared" si="20"/>
        <v>1.3368136473724776E-2</v>
      </c>
      <c r="LD5" s="165">
        <f t="shared" si="20"/>
        <v>1.4039878967397217E-2</v>
      </c>
      <c r="LE5" s="165">
        <f t="shared" si="20"/>
        <v>1.4708558802003328E-2</v>
      </c>
      <c r="LF5" s="165">
        <f t="shared" si="20"/>
        <v>1.5370611369429554E-2</v>
      </c>
      <c r="LG5" s="165">
        <f t="shared" si="20"/>
        <v>1.6022357832056425E-2</v>
      </c>
      <c r="LH5" s="165">
        <f t="shared" si="21"/>
        <v>1.6660037524645913E-2</v>
      </c>
      <c r="LI5" s="165">
        <f t="shared" si="21"/>
        <v>1.7279842813501388E-2</v>
      </c>
      <c r="LJ5" s="165">
        <f t="shared" si="21"/>
        <v>1.7877955984521195E-2</v>
      </c>
      <c r="LK5" s="165">
        <f t="shared" si="21"/>
        <v>1.8450587678070462E-2</v>
      </c>
      <c r="LL5" s="165">
        <f t="shared" si="21"/>
        <v>1.8994016342562734E-2</v>
      </c>
      <c r="LM5" s="165">
        <f t="shared" si="21"/>
        <v>1.9504628141619639E-2</v>
      </c>
      <c r="LN5" s="165">
        <f t="shared" si="21"/>
        <v>1.9978956722830166E-2</v>
      </c>
      <c r="LO5" s="165">
        <f t="shared" si="21"/>
        <v>2.0413722240411485E-2</v>
      </c>
      <c r="LP5" s="165">
        <f t="shared" si="21"/>
        <v>2.0805869020179661E-2</v>
      </c>
      <c r="LQ5" s="165">
        <f t="shared" si="21"/>
        <v>2.1152601263591871E-2</v>
      </c>
      <c r="LR5" s="165">
        <f t="shared" si="21"/>
        <v>2.1451416208345446E-2</v>
      </c>
      <c r="LS5" s="165">
        <f t="shared" si="21"/>
        <v>2.1700134195927652E-2</v>
      </c>
      <c r="LT5" s="165">
        <f t="shared" si="21"/>
        <v>2.1896925141107984E-2</v>
      </c>
      <c r="LU5" s="165">
        <f t="shared" si="21"/>
        <v>2.2040330953852313E-2</v>
      </c>
      <c r="LV5" s="165">
        <f t="shared" si="21"/>
        <v>2.2129283529430305E-2</v>
      </c>
      <c r="LW5" s="165">
        <f t="shared" si="21"/>
        <v>2.2163117996236867E-2</v>
      </c>
      <c r="LX5" s="165">
        <f t="shared" si="22"/>
        <v>2.2141580991480926E-2</v>
      </c>
      <c r="LY5" s="165">
        <f t="shared" si="22"/>
        <v>2.2064833820650592E-2</v>
      </c>
      <c r="LZ5" s="165">
        <f t="shared" si="22"/>
        <v>2.1933450445641989E-2</v>
      </c>
      <c r="MA5" s="165">
        <f t="shared" si="22"/>
        <v>2.1748410336652656E-2</v>
      </c>
      <c r="MB5" s="165">
        <f t="shared" si="22"/>
        <v>2.1511086312367169E-2</v>
      </c>
      <c r="MC5" s="165">
        <f t="shared" si="22"/>
        <v>2.1223227579602426E-2</v>
      </c>
      <c r="MD5" s="165">
        <f t="shared" si="22"/>
        <v>2.0886938265508984E-2</v>
      </c>
      <c r="ME5" s="165">
        <f t="shared" si="22"/>
        <v>2.0504651810847083E-2</v>
      </c>
      <c r="MF5" s="165">
        <f t="shared" si="22"/>
        <v>2.0079101660152362E-2</v>
      </c>
      <c r="MG5" s="165">
        <f t="shared" si="22"/>
        <v>1.9613288742376184E-2</v>
      </c>
      <c r="MH5" s="165">
        <f t="shared" si="22"/>
        <v>1.9110446282682651E-2</v>
      </c>
      <c r="MI5" s="165">
        <f t="shared" si="22"/>
        <v>1.8574002521644428E-2</v>
      </c>
      <c r="MJ5" s="165">
        <f t="shared" si="22"/>
        <v>1.8007541941537857E-2</v>
      </c>
      <c r="MK5" s="165">
        <f t="shared" si="22"/>
        <v>1.7414765610540232E-2</v>
      </c>
      <c r="ML5" s="165">
        <f t="shared" si="22"/>
        <v>1.6799451254433839E-2</v>
      </c>
      <c r="MM5" s="165">
        <f t="shared" si="22"/>
        <v>1.6165413652278852E-2</v>
      </c>
      <c r="MN5" s="165">
        <f t="shared" si="23"/>
        <v>1.551646592806928E-2</v>
      </c>
      <c r="MO5" s="165">
        <f t="shared" si="23"/>
        <v>1.4856382275530679E-2</v>
      </c>
      <c r="MP5" s="165">
        <f t="shared" si="23"/>
        <v>1.4188862609076591E-2</v>
      </c>
      <c r="MQ5" s="165">
        <f t="shared" si="23"/>
        <v>1.3517499581823401E-2</v>
      </c>
      <c r="MR5" s="165">
        <f t="shared" si="23"/>
        <v>1.2845748352925028E-2</v>
      </c>
      <c r="MS5" s="165">
        <f t="shared" si="23"/>
        <v>1.2176899422885801E-2</v>
      </c>
      <c r="MT5" s="165">
        <f t="shared" si="23"/>
        <v>1.1514054788552821E-2</v>
      </c>
      <c r="MU5" s="165">
        <f t="shared" si="23"/>
        <v>1.0860107600798356E-2</v>
      </c>
      <c r="MV5" s="165">
        <f t="shared" si="23"/>
        <v>1.0217725439063822E-2</v>
      </c>
      <c r="MW5" s="165">
        <f t="shared" si="23"/>
        <v>9.5893372494609969E-3</v>
      </c>
      <c r="MX5" s="165">
        <f t="shared" si="23"/>
        <v>8.9771239284119307E-3</v>
      </c>
      <c r="MY5" s="165">
        <f t="shared" si="23"/>
        <v>8.3830124731133267E-3</v>
      </c>
      <c r="MZ5" s="165">
        <f t="shared" si="23"/>
        <v>7.8086735645217752E-3</v>
      </c>
      <c r="NA5" s="165">
        <f t="shared" si="23"/>
        <v>7.2555223989735672E-3</v>
      </c>
      <c r="NB5" s="165">
        <f t="shared" si="23"/>
        <v>6.7247225416772914E-3</v>
      </c>
      <c r="NC5" s="165">
        <f t="shared" si="23"/>
        <v>6.2171925396429786E-3</v>
      </c>
      <c r="ND5" s="165">
        <f t="shared" si="24"/>
        <v>5.7336150034266358E-3</v>
      </c>
      <c r="NE5" s="165">
        <f t="shared" si="24"/>
        <v>5.2744478464619307E-3</v>
      </c>
      <c r="NF5" s="165">
        <f t="shared" si="24"/>
        <v>4.8399373576221462E-3</v>
      </c>
      <c r="NG5" s="165">
        <f t="shared" si="24"/>
        <v>4.4301327767335653E-3</v>
      </c>
      <c r="NH5" s="165">
        <f t="shared" si="24"/>
        <v>4.0449020436226649E-3</v>
      </c>
      <c r="NI5" s="165">
        <f t="shared" si="24"/>
        <v>3.6839483983707746E-3</v>
      </c>
      <c r="NJ5" s="165">
        <f t="shared" si="24"/>
        <v>3.3468275231137825E-3</v>
      </c>
      <c r="NK5" s="165">
        <f t="shared" si="24"/>
        <v>3.0329649332244031E-3</v>
      </c>
      <c r="NL5" s="165">
        <f t="shared" si="24"/>
        <v>2.741673347261248E-3</v>
      </c>
      <c r="NM5" s="165">
        <f t="shared" si="24"/>
        <v>2.4721697898451591E-3</v>
      </c>
      <c r="NN5" s="165">
        <f t="shared" si="24"/>
        <v>2.2235922088077935E-3</v>
      </c>
      <c r="NO5" s="165">
        <f t="shared" si="24"/>
        <v>1.9950154167470355E-3</v>
      </c>
      <c r="NP5" s="165">
        <f t="shared" si="24"/>
        <v>1.785466196752131E-3</v>
      </c>
      <c r="NQ5" s="165">
        <f t="shared" si="24"/>
        <v>1.5939374418160554E-3</v>
      </c>
      <c r="NR5" s="165">
        <f t="shared" si="24"/>
        <v>1.4194012266876006E-3</v>
      </c>
      <c r="NS5" s="165">
        <f t="shared" si="24"/>
        <v>1.2608207390626385E-3</v>
      </c>
      <c r="NT5" s="165">
        <f t="shared" si="25"/>
        <v>1.1171610235881394E-3</v>
      </c>
      <c r="NU5" s="165">
        <f t="shared" si="25"/>
        <v>9.8739851675722187E-4</v>
      </c>
      <c r="NV5" s="165">
        <f t="shared" si="25"/>
        <v>8.705293731007147E-4</v>
      </c>
      <c r="NW5" s="165">
        <f t="shared" si="25"/>
        <v>7.6557660290975675E-4</v>
      </c>
      <c r="NX5" s="165">
        <f t="shared" si="25"/>
        <v>6.7159605891733141E-4</v>
      </c>
      <c r="NY5" s="165">
        <f t="shared" si="25"/>
        <v>5.8768132386426532E-4</v>
      </c>
      <c r="NZ5" s="165">
        <f t="shared" si="25"/>
        <v>5.1296756268720122E-4</v>
      </c>
      <c r="OA5" s="165">
        <f t="shared" si="25"/>
        <v>4.466344122639727E-4</v>
      </c>
      <c r="OB5" s="165">
        <f t="shared" si="25"/>
        <v>3.8790798835987371E-4</v>
      </c>
      <c r="OC5" s="165">
        <f t="shared" si="25"/>
        <v>3.3606209380345847E-4</v>
      </c>
      <c r="OD5" s="165">
        <f t="shared" si="25"/>
        <v>2.9041871418307994E-4</v>
      </c>
      <c r="OE5" s="165">
        <f t="shared" si="25"/>
        <v>2.5034788771966985E-4</v>
      </c>
      <c r="OF5" s="165">
        <f t="shared" si="25"/>
        <v>2.1526703467675287E-4</v>
      </c>
      <c r="OG5" s="165">
        <f t="shared" si="25"/>
        <v>1.8463982896197009E-4</v>
      </c>
      <c r="OH5" s="165">
        <f t="shared" si="25"/>
        <v>1.5797469070185255E-4</v>
      </c>
      <c r="OI5" s="165">
        <f t="shared" si="25"/>
        <v>1.3482297377332106E-4</v>
      </c>
      <c r="OJ5" s="165">
        <f t="shared" si="26"/>
        <v>1.1477691677972297E-4</v>
      </c>
      <c r="OK5" s="165">
        <f t="shared" si="26"/>
        <v>9.7467419978763199E-5</v>
      </c>
      <c r="OL5" s="165">
        <f t="shared" si="26"/>
        <v>8.2561704397993342E-5</v>
      </c>
      <c r="OM5" s="165">
        <f t="shared" si="26"/>
        <v>6.9760902982964087E-5</v>
      </c>
      <c r="ON5" s="165">
        <f t="shared" si="26"/>
        <v>5.8797627263642625E-5</v>
      </c>
      <c r="OO5" s="165">
        <f t="shared" si="26"/>
        <v>4.9433546823174617E-5</v>
      </c>
      <c r="OP5" s="165">
        <f t="shared" si="26"/>
        <v>4.1457012913747409E-5</v>
      </c>
      <c r="OQ5" s="165">
        <f t="shared" si="26"/>
        <v>3.4680751969467922E-5</v>
      </c>
      <c r="OR5" s="165">
        <f t="shared" si="26"/>
        <v>2.8939649577472658E-5</v>
      </c>
      <c r="OS5" s="165">
        <f t="shared" si="26"/>
        <v>2.4088640728622435E-5</v>
      </c>
      <c r="OT5" s="165">
        <f t="shared" si="26"/>
        <v>2.0000717903762585E-5</v>
      </c>
      <c r="OU5" s="165">
        <f t="shared" si="26"/>
        <v>1.6565064771327704E-5</v>
      </c>
      <c r="OV5" s="165">
        <f t="shared" si="26"/>
        <v>1.368531997492638E-5</v>
      </c>
      <c r="OW5" s="165">
        <f t="shared" si="26"/>
        <v>1.1277972662682616E-5</v>
      </c>
      <c r="OX5" s="165">
        <f t="shared" si="26"/>
        <v>9.2708890322098334E-6</v>
      </c>
      <c r="OY5" s="165">
        <f t="shared" si="26"/>
        <v>7.6019672082334464E-6</v>
      </c>
      <c r="OZ5" s="165">
        <f t="shared" si="27"/>
        <v>6.2179162013745249E-6</v>
      </c>
      <c r="PA5" s="165">
        <f t="shared" si="27"/>
        <v>5.0731534806494953E-6</v>
      </c>
      <c r="PB5" s="165">
        <f t="shared" si="27"/>
        <v>4.1288147913192308E-6</v>
      </c>
      <c r="PC5" s="165">
        <f t="shared" si="27"/>
        <v>3.3518692258734524E-6</v>
      </c>
      <c r="PD5" s="165">
        <f t="shared" si="27"/>
        <v>2.7143321717584353E-6</v>
      </c>
      <c r="PE5" s="165">
        <f t="shared" si="27"/>
        <v>2.1925685789408907E-6</v>
      </c>
      <c r="PF5" s="165">
        <f t="shared" si="27"/>
        <v>1.7666789795657617E-6</v>
      </c>
      <c r="PG5" s="165">
        <f t="shared" si="27"/>
        <v>1.4199608193265954E-6</v>
      </c>
      <c r="PH5" s="165">
        <f t="shared" si="27"/>
        <v>1.1384378970483712E-6</v>
      </c>
    </row>
    <row r="6" spans="1:425" x14ac:dyDescent="0.45">
      <c r="A6" s="4">
        <v>3</v>
      </c>
      <c r="B6" s="91">
        <v>60</v>
      </c>
      <c r="C6" s="91">
        <v>120</v>
      </c>
      <c r="D6" s="91">
        <v>240</v>
      </c>
      <c r="E6" s="120">
        <f t="shared" si="28"/>
        <v>1</v>
      </c>
      <c r="F6" s="120">
        <f t="shared" si="29"/>
        <v>0.5</v>
      </c>
      <c r="G6" s="71">
        <f t="shared" si="30"/>
        <v>130</v>
      </c>
      <c r="H6" s="23" t="s">
        <v>0</v>
      </c>
      <c r="I6" s="55"/>
      <c r="J6" s="298"/>
      <c r="K6" s="72">
        <f>IF(AND(B6&gt;0,C6&gt;0,D6&gt;0),IF(ISBLANK(J6),IF(ISBLANK(H6),"",(D6-B6)*VLOOKUP(H6,VLookups!$A$4:$B$13,2,FALSE)),J6),"")</f>
        <v>25.45584412271571</v>
      </c>
      <c r="L6" s="73">
        <f t="shared" si="0"/>
        <v>648</v>
      </c>
      <c r="M6" s="91">
        <v>150</v>
      </c>
      <c r="N6" s="265">
        <f>IF(AND(M6&gt;0,C6&gt;0,NOT(K6="")),ABS(VLOOKUP($M$1,VLookups!$A$43:$B$44,2,FALSE)-_xlfn.NORM.DIST(M6,G6,K6,TRUE)),"")</f>
        <v>0.78397080942905362</v>
      </c>
      <c r="O6" s="90">
        <f>IF(AND($B6&gt;0,$C6&gt;0,$D6&gt;0,NOT(ISBLANK($H6))),_xlfn.NORM.INV(ABS(VLOOKUP($M$1,VLookups!$A$43:$B$44,2,FALSE)-O$3),$G6,$K6),"")</f>
        <v>97.377023112274358</v>
      </c>
      <c r="P6" s="89">
        <f>IF(AND($B6&gt;0,$C6&gt;0,$D6&gt;0,NOT(ISBLANK($H6))),_xlfn.NORM.INV(ABS(VLOOKUP($M$1,VLookups!$A$43:$B$44,2,FALSE)-P$3),$G6,$K6),"")</f>
        <v>162.62297688772566</v>
      </c>
      <c r="Q6" s="90">
        <f>IF(AND($B6&gt;0,$C6&gt;0,$D6&gt;0,NOT(ISBLANK($H6))),_xlfn.NORM.INV(ABS(VLOOKUP($M$1,VLookups!$A$43:$B$44,2,FALSE)-Q$3),$G6,$K6),"")</f>
        <v>156.38328680653183</v>
      </c>
      <c r="R6" s="89">
        <f>IF(AND($B6&gt;0,$C6&gt;0,$D6&gt;0,NOT(ISBLANK($H6))),_xlfn.NORM.INV(ABS(VLOOKUP($M$1,VLookups!$A$43:$B$44,2,FALSE)-R$3),$G6,$K6),"")</f>
        <v>151.42417893219982</v>
      </c>
      <c r="S6" s="90">
        <f>IF(AND($B6&gt;0,$C6&gt;0,$D6&gt;0,NOT(ISBLANK($H6))),_xlfn.NORM.INV(ABS(VLOOKUP($M$1,VLookups!$A$43:$B$44,2,FALSE)-S$3),$G6,$K6),"")</f>
        <v>147.16970594336092</v>
      </c>
      <c r="T6" s="89">
        <f>IF(AND($B6&gt;0,$C6&gt;0,$D6&gt;0,NOT(ISBLANK($H6))),_xlfn.NORM.INV(ABS(VLOOKUP($M$1,VLookups!$A$43:$B$44,2,FALSE)-T$3),$G6,$K6),"")</f>
        <v>143.34905770936808</v>
      </c>
      <c r="U6" s="5"/>
      <c r="V6" s="164">
        <f t="shared" si="31"/>
        <v>0.9</v>
      </c>
      <c r="W6" s="47">
        <f t="shared" si="32"/>
        <v>29.999999999999702</v>
      </c>
      <c r="X6" s="47">
        <f t="shared" si="32"/>
        <v>30.8999999999997</v>
      </c>
      <c r="Y6" s="47">
        <f t="shared" si="32"/>
        <v>31.799999999999699</v>
      </c>
      <c r="Z6" s="47">
        <f t="shared" si="32"/>
        <v>32.699999999999697</v>
      </c>
      <c r="AA6" s="47">
        <f t="shared" si="32"/>
        <v>33.599999999999696</v>
      </c>
      <c r="AB6" s="47">
        <f t="shared" si="32"/>
        <v>34.499999999999694</v>
      </c>
      <c r="AC6" s="47">
        <f t="shared" si="32"/>
        <v>35.399999999999693</v>
      </c>
      <c r="AD6" s="47">
        <f t="shared" si="32"/>
        <v>36.299999999999692</v>
      </c>
      <c r="AE6" s="47">
        <f t="shared" si="32"/>
        <v>37.19999999999969</v>
      </c>
      <c r="AF6" s="47">
        <f t="shared" si="32"/>
        <v>38.099999999999689</v>
      </c>
      <c r="AG6" s="47">
        <f t="shared" si="32"/>
        <v>38.999999999999687</v>
      </c>
      <c r="AH6" s="47">
        <f t="shared" si="32"/>
        <v>39.899999999999686</v>
      </c>
      <c r="AI6" s="47">
        <f t="shared" si="32"/>
        <v>40.799999999999685</v>
      </c>
      <c r="AJ6" s="47">
        <f t="shared" si="32"/>
        <v>41.699999999999683</v>
      </c>
      <c r="AK6" s="47">
        <f t="shared" si="32"/>
        <v>42.599999999999682</v>
      </c>
      <c r="AL6" s="47">
        <f t="shared" si="32"/>
        <v>43.49999999999968</v>
      </c>
      <c r="AM6" s="47">
        <f t="shared" si="1"/>
        <v>44.399999999999679</v>
      </c>
      <c r="AN6" s="47">
        <f t="shared" si="2"/>
        <v>45.299999999999677</v>
      </c>
      <c r="AO6" s="47">
        <f t="shared" si="2"/>
        <v>46.199999999999676</v>
      </c>
      <c r="AP6" s="47">
        <f t="shared" si="2"/>
        <v>47.099999999999675</v>
      </c>
      <c r="AQ6" s="47">
        <f t="shared" si="2"/>
        <v>47.999999999999673</v>
      </c>
      <c r="AR6" s="47">
        <f t="shared" si="2"/>
        <v>48.899999999999672</v>
      </c>
      <c r="AS6" s="47">
        <f t="shared" si="2"/>
        <v>49.79999999999967</v>
      </c>
      <c r="AT6" s="47">
        <f t="shared" si="2"/>
        <v>50.699999999999669</v>
      </c>
      <c r="AU6" s="47">
        <f t="shared" si="2"/>
        <v>51.599999999999667</v>
      </c>
      <c r="AV6" s="47">
        <f t="shared" si="2"/>
        <v>52.499999999999666</v>
      </c>
      <c r="AW6" s="47">
        <f t="shared" si="2"/>
        <v>53.399999999999665</v>
      </c>
      <c r="AX6" s="47">
        <f t="shared" si="2"/>
        <v>54.299999999999663</v>
      </c>
      <c r="AY6" s="47">
        <f t="shared" si="2"/>
        <v>55.199999999999662</v>
      </c>
      <c r="AZ6" s="47">
        <f t="shared" si="2"/>
        <v>56.09999999999966</v>
      </c>
      <c r="BA6" s="47">
        <f t="shared" si="2"/>
        <v>56.999999999999659</v>
      </c>
      <c r="BB6" s="47">
        <f t="shared" si="2"/>
        <v>57.899999999999658</v>
      </c>
      <c r="BC6" s="47">
        <f t="shared" si="2"/>
        <v>58.799999999999656</v>
      </c>
      <c r="BD6" s="47">
        <f t="shared" si="3"/>
        <v>59.699999999999655</v>
      </c>
      <c r="BE6" s="47">
        <f t="shared" si="3"/>
        <v>60.599999999999653</v>
      </c>
      <c r="BF6" s="47">
        <f t="shared" si="3"/>
        <v>61.499999999999652</v>
      </c>
      <c r="BG6" s="47">
        <f t="shared" si="3"/>
        <v>62.39999999999965</v>
      </c>
      <c r="BH6" s="47">
        <f t="shared" si="3"/>
        <v>63.299999999999649</v>
      </c>
      <c r="BI6" s="47">
        <f t="shared" si="3"/>
        <v>64.199999999999648</v>
      </c>
      <c r="BJ6" s="47">
        <f t="shared" si="3"/>
        <v>65.099999999999653</v>
      </c>
      <c r="BK6" s="47">
        <f t="shared" si="3"/>
        <v>65.999999999999659</v>
      </c>
      <c r="BL6" s="47">
        <f t="shared" si="3"/>
        <v>66.899999999999665</v>
      </c>
      <c r="BM6" s="47">
        <f t="shared" si="3"/>
        <v>67.79999999999967</v>
      </c>
      <c r="BN6" s="47">
        <f t="shared" si="3"/>
        <v>68.699999999999676</v>
      </c>
      <c r="BO6" s="47">
        <f t="shared" si="3"/>
        <v>69.599999999999682</v>
      </c>
      <c r="BP6" s="47">
        <f t="shared" si="3"/>
        <v>70.499999999999687</v>
      </c>
      <c r="BQ6" s="47">
        <f t="shared" si="3"/>
        <v>71.399999999999693</v>
      </c>
      <c r="BR6" s="47">
        <f t="shared" si="3"/>
        <v>72.299999999999699</v>
      </c>
      <c r="BS6" s="47">
        <f t="shared" si="3"/>
        <v>73.199999999999704</v>
      </c>
      <c r="BT6" s="47">
        <f t="shared" si="4"/>
        <v>74.09999999999971</v>
      </c>
      <c r="BU6" s="47">
        <f t="shared" si="4"/>
        <v>74.999999999999716</v>
      </c>
      <c r="BV6" s="47">
        <f t="shared" si="4"/>
        <v>75.899999999999721</v>
      </c>
      <c r="BW6" s="47">
        <f t="shared" si="4"/>
        <v>76.799999999999727</v>
      </c>
      <c r="BX6" s="47">
        <f t="shared" si="4"/>
        <v>77.699999999999733</v>
      </c>
      <c r="BY6" s="47">
        <f t="shared" si="4"/>
        <v>78.599999999999739</v>
      </c>
      <c r="BZ6" s="47">
        <f t="shared" si="4"/>
        <v>79.499999999999744</v>
      </c>
      <c r="CA6" s="47">
        <f t="shared" si="4"/>
        <v>80.39999999999975</v>
      </c>
      <c r="CB6" s="47">
        <f t="shared" si="4"/>
        <v>81.299999999999756</v>
      </c>
      <c r="CC6" s="47">
        <f t="shared" si="4"/>
        <v>82.199999999999761</v>
      </c>
      <c r="CD6" s="47">
        <f t="shared" si="4"/>
        <v>83.099999999999767</v>
      </c>
      <c r="CE6" s="47">
        <f t="shared" si="4"/>
        <v>83.999999999999773</v>
      </c>
      <c r="CF6" s="47">
        <f t="shared" si="4"/>
        <v>84.899999999999778</v>
      </c>
      <c r="CG6" s="47">
        <f t="shared" si="4"/>
        <v>85.799999999999784</v>
      </c>
      <c r="CH6" s="47">
        <f t="shared" si="4"/>
        <v>86.69999999999979</v>
      </c>
      <c r="CI6" s="47">
        <f t="shared" si="4"/>
        <v>87.599999999999795</v>
      </c>
      <c r="CJ6" s="47">
        <f t="shared" si="5"/>
        <v>88.499999999999801</v>
      </c>
      <c r="CK6" s="47">
        <f t="shared" si="5"/>
        <v>89.399999999999807</v>
      </c>
      <c r="CL6" s="47">
        <f t="shared" si="5"/>
        <v>90.299999999999812</v>
      </c>
      <c r="CM6" s="47">
        <f t="shared" si="5"/>
        <v>91.199999999999818</v>
      </c>
      <c r="CN6" s="47">
        <f t="shared" si="5"/>
        <v>92.099999999999824</v>
      </c>
      <c r="CO6" s="47">
        <f t="shared" si="5"/>
        <v>92.999999999999829</v>
      </c>
      <c r="CP6" s="47">
        <f t="shared" si="5"/>
        <v>93.899999999999835</v>
      </c>
      <c r="CQ6" s="47">
        <f t="shared" si="5"/>
        <v>94.799999999999841</v>
      </c>
      <c r="CR6" s="47">
        <f t="shared" si="5"/>
        <v>95.699999999999847</v>
      </c>
      <c r="CS6" s="47">
        <f t="shared" si="5"/>
        <v>96.599999999999852</v>
      </c>
      <c r="CT6" s="47">
        <f t="shared" si="5"/>
        <v>97.499999999999858</v>
      </c>
      <c r="CU6" s="47">
        <f t="shared" si="5"/>
        <v>98.399999999999864</v>
      </c>
      <c r="CV6" s="47">
        <f t="shared" si="5"/>
        <v>99.299999999999869</v>
      </c>
      <c r="CW6" s="47">
        <f t="shared" si="5"/>
        <v>100.19999999999987</v>
      </c>
      <c r="CX6" s="47">
        <f t="shared" si="5"/>
        <v>101.09999999999988</v>
      </c>
      <c r="CY6" s="47">
        <f t="shared" si="5"/>
        <v>101.99999999999989</v>
      </c>
      <c r="CZ6" s="47">
        <f t="shared" si="6"/>
        <v>102.89999999999989</v>
      </c>
      <c r="DA6" s="47">
        <f t="shared" si="6"/>
        <v>103.7999999999999</v>
      </c>
      <c r="DB6" s="47">
        <f t="shared" si="6"/>
        <v>104.6999999999999</v>
      </c>
      <c r="DC6" s="47">
        <f t="shared" si="6"/>
        <v>105.59999999999991</v>
      </c>
      <c r="DD6" s="47">
        <f t="shared" si="6"/>
        <v>106.49999999999991</v>
      </c>
      <c r="DE6" s="47">
        <f t="shared" si="6"/>
        <v>107.39999999999992</v>
      </c>
      <c r="DF6" s="47">
        <f t="shared" si="6"/>
        <v>108.29999999999993</v>
      </c>
      <c r="DG6" s="47">
        <f t="shared" si="6"/>
        <v>109.19999999999993</v>
      </c>
      <c r="DH6" s="47">
        <f t="shared" si="6"/>
        <v>110.09999999999994</v>
      </c>
      <c r="DI6" s="47">
        <f t="shared" si="6"/>
        <v>110.99999999999994</v>
      </c>
      <c r="DJ6" s="47">
        <f t="shared" si="6"/>
        <v>111.89999999999995</v>
      </c>
      <c r="DK6" s="47">
        <f t="shared" si="6"/>
        <v>112.79999999999995</v>
      </c>
      <c r="DL6" s="47">
        <f t="shared" si="6"/>
        <v>113.69999999999996</v>
      </c>
      <c r="DM6" s="47">
        <f t="shared" si="6"/>
        <v>114.59999999999997</v>
      </c>
      <c r="DN6" s="47">
        <f t="shared" si="6"/>
        <v>115.49999999999997</v>
      </c>
      <c r="DO6" s="47">
        <f t="shared" si="6"/>
        <v>116.39999999999998</v>
      </c>
      <c r="DP6" s="47">
        <f t="shared" si="7"/>
        <v>117.29999999999998</v>
      </c>
      <c r="DQ6" s="47">
        <f t="shared" si="7"/>
        <v>118.19999999999999</v>
      </c>
      <c r="DR6" s="47">
        <f t="shared" si="7"/>
        <v>119.1</v>
      </c>
      <c r="DS6" s="179">
        <f t="shared" si="33"/>
        <v>120</v>
      </c>
      <c r="DT6" s="47">
        <f t="shared" si="34"/>
        <v>120.9</v>
      </c>
      <c r="DU6" s="47">
        <f t="shared" si="34"/>
        <v>121.80000000000001</v>
      </c>
      <c r="DV6" s="47">
        <f t="shared" si="34"/>
        <v>122.70000000000002</v>
      </c>
      <c r="DW6" s="47">
        <f t="shared" si="34"/>
        <v>123.60000000000002</v>
      </c>
      <c r="DX6" s="47">
        <f t="shared" si="34"/>
        <v>124.50000000000003</v>
      </c>
      <c r="DY6" s="47">
        <f t="shared" si="34"/>
        <v>125.40000000000003</v>
      </c>
      <c r="DZ6" s="47">
        <f t="shared" si="34"/>
        <v>126.30000000000004</v>
      </c>
      <c r="EA6" s="47">
        <f t="shared" si="34"/>
        <v>127.20000000000005</v>
      </c>
      <c r="EB6" s="47">
        <f t="shared" si="34"/>
        <v>128.10000000000005</v>
      </c>
      <c r="EC6" s="47">
        <f t="shared" si="34"/>
        <v>129.00000000000006</v>
      </c>
      <c r="ED6" s="47">
        <f t="shared" si="34"/>
        <v>129.90000000000006</v>
      </c>
      <c r="EE6" s="47">
        <f t="shared" si="34"/>
        <v>130.80000000000007</v>
      </c>
      <c r="EF6" s="47">
        <f t="shared" si="34"/>
        <v>131.70000000000007</v>
      </c>
      <c r="EG6" s="47">
        <f t="shared" si="34"/>
        <v>132.60000000000008</v>
      </c>
      <c r="EH6" s="47">
        <f t="shared" si="34"/>
        <v>133.50000000000009</v>
      </c>
      <c r="EI6" s="47">
        <f t="shared" si="34"/>
        <v>134.40000000000009</v>
      </c>
      <c r="EJ6" s="47">
        <f t="shared" si="8"/>
        <v>135.3000000000001</v>
      </c>
      <c r="EK6" s="47">
        <f t="shared" si="9"/>
        <v>136.2000000000001</v>
      </c>
      <c r="EL6" s="47">
        <f t="shared" si="9"/>
        <v>137.10000000000011</v>
      </c>
      <c r="EM6" s="47">
        <f t="shared" si="9"/>
        <v>138.00000000000011</v>
      </c>
      <c r="EN6" s="47">
        <f t="shared" si="9"/>
        <v>138.90000000000012</v>
      </c>
      <c r="EO6" s="47">
        <f t="shared" si="9"/>
        <v>139.80000000000013</v>
      </c>
      <c r="EP6" s="47">
        <f t="shared" si="9"/>
        <v>140.70000000000013</v>
      </c>
      <c r="EQ6" s="47">
        <f t="shared" si="9"/>
        <v>141.60000000000014</v>
      </c>
      <c r="ER6" s="47">
        <f t="shared" si="9"/>
        <v>142.50000000000014</v>
      </c>
      <c r="ES6" s="47">
        <f t="shared" si="9"/>
        <v>143.40000000000015</v>
      </c>
      <c r="ET6" s="47">
        <f t="shared" si="9"/>
        <v>144.30000000000015</v>
      </c>
      <c r="EU6" s="47">
        <f t="shared" si="9"/>
        <v>145.20000000000016</v>
      </c>
      <c r="EV6" s="47">
        <f t="shared" si="9"/>
        <v>146.10000000000016</v>
      </c>
      <c r="EW6" s="47">
        <f t="shared" si="9"/>
        <v>147.00000000000017</v>
      </c>
      <c r="EX6" s="47">
        <f t="shared" si="9"/>
        <v>147.90000000000018</v>
      </c>
      <c r="EY6" s="47">
        <f t="shared" si="9"/>
        <v>148.80000000000018</v>
      </c>
      <c r="EZ6" s="47">
        <f t="shared" si="9"/>
        <v>149.70000000000019</v>
      </c>
      <c r="FA6" s="47">
        <f t="shared" si="10"/>
        <v>150.60000000000019</v>
      </c>
      <c r="FB6" s="47">
        <f t="shared" si="10"/>
        <v>151.5000000000002</v>
      </c>
      <c r="FC6" s="47">
        <f t="shared" si="10"/>
        <v>152.4000000000002</v>
      </c>
      <c r="FD6" s="47">
        <f t="shared" si="10"/>
        <v>153.30000000000021</v>
      </c>
      <c r="FE6" s="47">
        <f t="shared" si="10"/>
        <v>154.20000000000022</v>
      </c>
      <c r="FF6" s="47">
        <f t="shared" si="10"/>
        <v>155.10000000000022</v>
      </c>
      <c r="FG6" s="47">
        <f t="shared" si="10"/>
        <v>156.00000000000023</v>
      </c>
      <c r="FH6" s="47">
        <f t="shared" si="10"/>
        <v>156.90000000000023</v>
      </c>
      <c r="FI6" s="47">
        <f t="shared" si="10"/>
        <v>157.80000000000024</v>
      </c>
      <c r="FJ6" s="47">
        <f t="shared" si="10"/>
        <v>158.70000000000024</v>
      </c>
      <c r="FK6" s="47">
        <f t="shared" si="10"/>
        <v>159.60000000000025</v>
      </c>
      <c r="FL6" s="47">
        <f t="shared" si="10"/>
        <v>160.50000000000026</v>
      </c>
      <c r="FM6" s="47">
        <f t="shared" si="10"/>
        <v>161.40000000000026</v>
      </c>
      <c r="FN6" s="47">
        <f t="shared" si="10"/>
        <v>162.30000000000027</v>
      </c>
      <c r="FO6" s="47">
        <f t="shared" si="10"/>
        <v>163.20000000000027</v>
      </c>
      <c r="FP6" s="47">
        <f t="shared" si="10"/>
        <v>164.10000000000028</v>
      </c>
      <c r="FQ6" s="47">
        <f t="shared" si="11"/>
        <v>165.00000000000028</v>
      </c>
      <c r="FR6" s="47">
        <f t="shared" si="11"/>
        <v>165.90000000000029</v>
      </c>
      <c r="FS6" s="47">
        <f t="shared" si="11"/>
        <v>166.8000000000003</v>
      </c>
      <c r="FT6" s="47">
        <f t="shared" si="11"/>
        <v>167.7000000000003</v>
      </c>
      <c r="FU6" s="47">
        <f t="shared" si="11"/>
        <v>168.60000000000031</v>
      </c>
      <c r="FV6" s="47">
        <f t="shared" si="11"/>
        <v>169.50000000000031</v>
      </c>
      <c r="FW6" s="47">
        <f t="shared" si="11"/>
        <v>170.40000000000032</v>
      </c>
      <c r="FX6" s="47">
        <f t="shared" si="11"/>
        <v>171.30000000000032</v>
      </c>
      <c r="FY6" s="47">
        <f t="shared" si="11"/>
        <v>172.20000000000033</v>
      </c>
      <c r="FZ6" s="47">
        <f t="shared" si="11"/>
        <v>173.10000000000034</v>
      </c>
      <c r="GA6" s="47">
        <f t="shared" si="11"/>
        <v>174.00000000000034</v>
      </c>
      <c r="GB6" s="47">
        <f t="shared" si="11"/>
        <v>174.90000000000035</v>
      </c>
      <c r="GC6" s="47">
        <f t="shared" si="11"/>
        <v>175.80000000000035</v>
      </c>
      <c r="GD6" s="47">
        <f t="shared" si="11"/>
        <v>176.70000000000036</v>
      </c>
      <c r="GE6" s="47">
        <f t="shared" si="11"/>
        <v>177.60000000000036</v>
      </c>
      <c r="GF6" s="47">
        <f t="shared" si="11"/>
        <v>178.50000000000037</v>
      </c>
      <c r="GG6" s="47">
        <f t="shared" si="12"/>
        <v>179.40000000000038</v>
      </c>
      <c r="GH6" s="47">
        <f t="shared" si="12"/>
        <v>180.30000000000038</v>
      </c>
      <c r="GI6" s="47">
        <f t="shared" si="12"/>
        <v>181.20000000000039</v>
      </c>
      <c r="GJ6" s="47">
        <f t="shared" si="12"/>
        <v>182.10000000000039</v>
      </c>
      <c r="GK6" s="47">
        <f t="shared" si="12"/>
        <v>183.0000000000004</v>
      </c>
      <c r="GL6" s="47">
        <f t="shared" si="12"/>
        <v>183.9000000000004</v>
      </c>
      <c r="GM6" s="47">
        <f t="shared" si="12"/>
        <v>184.80000000000041</v>
      </c>
      <c r="GN6" s="47">
        <f t="shared" si="12"/>
        <v>185.70000000000041</v>
      </c>
      <c r="GO6" s="47">
        <f t="shared" si="12"/>
        <v>186.60000000000042</v>
      </c>
      <c r="GP6" s="47">
        <f t="shared" si="12"/>
        <v>187.50000000000043</v>
      </c>
      <c r="GQ6" s="47">
        <f t="shared" si="12"/>
        <v>188.40000000000043</v>
      </c>
      <c r="GR6" s="47">
        <f t="shared" si="12"/>
        <v>189.30000000000044</v>
      </c>
      <c r="GS6" s="47">
        <f t="shared" si="12"/>
        <v>190.20000000000044</v>
      </c>
      <c r="GT6" s="47">
        <f t="shared" si="12"/>
        <v>191.10000000000045</v>
      </c>
      <c r="GU6" s="47">
        <f t="shared" si="12"/>
        <v>192.00000000000045</v>
      </c>
      <c r="GV6" s="47">
        <f t="shared" si="12"/>
        <v>192.90000000000046</v>
      </c>
      <c r="GW6" s="47">
        <f t="shared" si="13"/>
        <v>193.80000000000047</v>
      </c>
      <c r="GX6" s="47">
        <f t="shared" si="13"/>
        <v>194.70000000000047</v>
      </c>
      <c r="GY6" s="47">
        <f t="shared" si="13"/>
        <v>195.60000000000048</v>
      </c>
      <c r="GZ6" s="47">
        <f t="shared" si="13"/>
        <v>196.50000000000048</v>
      </c>
      <c r="HA6" s="47">
        <f t="shared" si="13"/>
        <v>197.40000000000049</v>
      </c>
      <c r="HB6" s="47">
        <f t="shared" si="13"/>
        <v>198.30000000000049</v>
      </c>
      <c r="HC6" s="47">
        <f t="shared" si="13"/>
        <v>199.2000000000005</v>
      </c>
      <c r="HD6" s="47">
        <f t="shared" si="13"/>
        <v>200.10000000000051</v>
      </c>
      <c r="HE6" s="47">
        <f t="shared" si="13"/>
        <v>201.00000000000051</v>
      </c>
      <c r="HF6" s="47">
        <f t="shared" si="13"/>
        <v>201.90000000000052</v>
      </c>
      <c r="HG6" s="47">
        <f t="shared" si="13"/>
        <v>202.80000000000052</v>
      </c>
      <c r="HH6" s="47">
        <f t="shared" si="13"/>
        <v>203.70000000000053</v>
      </c>
      <c r="HI6" s="47">
        <f t="shared" si="13"/>
        <v>204.60000000000053</v>
      </c>
      <c r="HJ6" s="47">
        <f t="shared" si="13"/>
        <v>205.50000000000054</v>
      </c>
      <c r="HK6" s="47">
        <f t="shared" si="13"/>
        <v>206.40000000000055</v>
      </c>
      <c r="HL6" s="47">
        <f t="shared" si="13"/>
        <v>207.30000000000055</v>
      </c>
      <c r="HM6" s="47">
        <f t="shared" si="14"/>
        <v>208.20000000000056</v>
      </c>
      <c r="HN6" s="47">
        <f t="shared" si="14"/>
        <v>209.10000000000056</v>
      </c>
      <c r="HO6" s="47">
        <f t="shared" si="14"/>
        <v>210.00000000000057</v>
      </c>
      <c r="HP6" s="165">
        <f t="shared" si="15"/>
        <v>6.9836890466277929E-6</v>
      </c>
      <c r="HQ6" s="165">
        <f t="shared" si="15"/>
        <v>8.0192201801553333E-6</v>
      </c>
      <c r="HR6" s="165">
        <f t="shared" si="15"/>
        <v>9.1967951641641105E-6</v>
      </c>
      <c r="HS6" s="165">
        <f t="shared" si="15"/>
        <v>1.0534114183625719E-5</v>
      </c>
      <c r="HT6" s="165">
        <f t="shared" si="15"/>
        <v>1.2050821711325166E-5</v>
      </c>
      <c r="HU6" s="165">
        <f t="shared" si="15"/>
        <v>1.3768684003004933E-5</v>
      </c>
      <c r="HV6" s="165">
        <f t="shared" si="15"/>
        <v>1.5711778078815224E-5</v>
      </c>
      <c r="HW6" s="165">
        <f t="shared" si="15"/>
        <v>1.7906692328776798E-5</v>
      </c>
      <c r="HX6" s="165">
        <f t="shared" si="15"/>
        <v>2.0382738791019324E-5</v>
      </c>
      <c r="HY6" s="165">
        <f t="shared" si="15"/>
        <v>2.3172177049424049E-5</v>
      </c>
      <c r="HZ6" s="165">
        <f t="shared" si="15"/>
        <v>2.6310449581334906E-5</v>
      </c>
      <c r="IA6" s="165">
        <f t="shared" si="15"/>
        <v>2.9836428255657906E-5</v>
      </c>
      <c r="IB6" s="165">
        <f t="shared" si="15"/>
        <v>3.3792671536511075E-5</v>
      </c>
      <c r="IC6" s="165">
        <f t="shared" si="15"/>
        <v>3.8225691787317989E-5</v>
      </c>
      <c r="ID6" s="165">
        <f t="shared" si="15"/>
        <v>4.3186231894723763E-5</v>
      </c>
      <c r="IE6" s="165">
        <f t="shared" si="15"/>
        <v>4.8729550241001621E-5</v>
      </c>
      <c r="IF6" s="165">
        <f t="shared" si="16"/>
        <v>5.4915712847965144E-5</v>
      </c>
      <c r="IG6" s="165">
        <f t="shared" si="16"/>
        <v>6.1809891295299871E-5</v>
      </c>
      <c r="IH6" s="165">
        <f t="shared" si="16"/>
        <v>6.9482664782415812E-5</v>
      </c>
      <c r="II6" s="165">
        <f t="shared" si="16"/>
        <v>7.8010324456437486E-5</v>
      </c>
      <c r="IJ6" s="165">
        <f t="shared" si="16"/>
        <v>8.7475177871093409E-5</v>
      </c>
      <c r="IK6" s="165">
        <f t="shared" si="16"/>
        <v>9.7965851173708151E-5</v>
      </c>
      <c r="IL6" s="165">
        <f t="shared" si="16"/>
        <v>1.0957758634218369E-4</v>
      </c>
      <c r="IM6" s="165">
        <f t="shared" si="16"/>
        <v>1.2241253051314415E-4</v>
      </c>
      <c r="IN6" s="165">
        <f t="shared" si="16"/>
        <v>1.3658001415894403E-4</v>
      </c>
      <c r="IO6" s="165">
        <f t="shared" si="16"/>
        <v>1.5219681458809235E-4</v>
      </c>
      <c r="IP6" s="165">
        <f t="shared" si="16"/>
        <v>1.6938740096418076E-4</v>
      </c>
      <c r="IQ6" s="165">
        <f t="shared" si="16"/>
        <v>1.8828415676641223E-4</v>
      </c>
      <c r="IR6" s="165">
        <f t="shared" si="16"/>
        <v>2.0902757535439306E-4</v>
      </c>
      <c r="IS6" s="165">
        <f t="shared" si="16"/>
        <v>2.3176642405536846E-4</v>
      </c>
      <c r="IT6" s="165">
        <f t="shared" si="16"/>
        <v>2.566578719683141E-4</v>
      </c>
      <c r="IU6" s="165">
        <f t="shared" si="16"/>
        <v>2.8386757648114958E-4</v>
      </c>
      <c r="IV6" s="165">
        <f t="shared" si="17"/>
        <v>3.1356972333006656E-4</v>
      </c>
      <c r="IW6" s="165">
        <f t="shared" si="17"/>
        <v>3.4594701489885378E-4</v>
      </c>
      <c r="IX6" s="165">
        <f t="shared" si="17"/>
        <v>3.8119060136666691E-4</v>
      </c>
      <c r="IY6" s="165">
        <f t="shared" si="17"/>
        <v>4.1949994927038381E-4</v>
      </c>
      <c r="IZ6" s="165">
        <f t="shared" si="17"/>
        <v>4.6108264205801551E-4</v>
      </c>
      <c r="JA6" s="165">
        <f t="shared" si="17"/>
        <v>5.0615410727789314E-4</v>
      </c>
      <c r="JB6" s="165">
        <f t="shared" si="17"/>
        <v>5.549372651796954E-4</v>
      </c>
      <c r="JC6" s="165">
        <f t="shared" si="17"/>
        <v>6.0766209370264983E-4</v>
      </c>
      <c r="JD6" s="165">
        <f t="shared" si="17"/>
        <v>6.645651050978357E-4</v>
      </c>
      <c r="JE6" s="165">
        <f t="shared" si="17"/>
        <v>7.2588872977935755E-4</v>
      </c>
      <c r="JF6" s="165">
        <f t="shared" si="17"/>
        <v>7.9188060342655754E-4</v>
      </c>
      <c r="JG6" s="165">
        <f t="shared" si="17"/>
        <v>8.6279275386899677E-4</v>
      </c>
      <c r="JH6" s="165">
        <f t="shared" si="17"/>
        <v>9.3888068487934801E-4</v>
      </c>
      <c r="JI6" s="165">
        <f t="shared" si="17"/>
        <v>1.0204023546774813E-3</v>
      </c>
      <c r="JJ6" s="165">
        <f t="shared" si="17"/>
        <v>1.1076170477117013E-3</v>
      </c>
      <c r="JK6" s="165">
        <f t="shared" si="17"/>
        <v>1.2007841391289075E-3</v>
      </c>
      <c r="JL6" s="165">
        <f t="shared" si="18"/>
        <v>1.3001617522719207E-3</v>
      </c>
      <c r="JM6" s="165">
        <f t="shared" si="18"/>
        <v>1.4060053105456117E-3</v>
      </c>
      <c r="JN6" s="165">
        <f t="shared" si="18"/>
        <v>1.5185659860684918E-3</v>
      </c>
      <c r="JO6" s="165">
        <f t="shared" si="18"/>
        <v>1.6380890486667144E-3</v>
      </c>
      <c r="JP6" s="165">
        <f t="shared" si="18"/>
        <v>1.7648121199651137E-3</v>
      </c>
      <c r="JQ6" s="165">
        <f t="shared" si="18"/>
        <v>1.8989633385755394E-3</v>
      </c>
      <c r="JR6" s="165">
        <f t="shared" si="18"/>
        <v>2.0407594436657977E-3</v>
      </c>
      <c r="JS6" s="165">
        <f t="shared" si="18"/>
        <v>2.1904037855009573E-3</v>
      </c>
      <c r="JT6" s="165">
        <f t="shared" si="18"/>
        <v>2.3480842728692899E-3</v>
      </c>
      <c r="JU6" s="165">
        <f t="shared" si="18"/>
        <v>2.5139712686232298E-3</v>
      </c>
      <c r="JV6" s="165">
        <f t="shared" si="18"/>
        <v>2.6882154458660427E-3</v>
      </c>
      <c r="JW6" s="165">
        <f t="shared" si="18"/>
        <v>2.8709456185807675E-3</v>
      </c>
      <c r="JX6" s="165">
        <f t="shared" si="18"/>
        <v>3.0622665617123213E-3</v>
      </c>
      <c r="JY6" s="165">
        <f t="shared" si="18"/>
        <v>3.2622568368586798E-3</v>
      </c>
      <c r="JZ6" s="165">
        <f t="shared" si="18"/>
        <v>3.4709666407844579E-3</v>
      </c>
      <c r="KA6" s="165">
        <f t="shared" si="18"/>
        <v>3.6884156949219776E-3</v>
      </c>
      <c r="KB6" s="165">
        <f t="shared" si="19"/>
        <v>3.9145911948526256E-3</v>
      </c>
      <c r="KC6" s="165">
        <f t="shared" si="19"/>
        <v>4.14944583944737E-3</v>
      </c>
      <c r="KD6" s="165">
        <f t="shared" si="19"/>
        <v>4.392895959872585E-3</v>
      </c>
      <c r="KE6" s="165">
        <f t="shared" si="19"/>
        <v>4.644819769019635E-3</v>
      </c>
      <c r="KF6" s="165">
        <f t="shared" si="19"/>
        <v>4.9050557520790945E-3</v>
      </c>
      <c r="KG6" s="165">
        <f t="shared" si="19"/>
        <v>5.1734012189397398E-3</v>
      </c>
      <c r="KH6" s="165">
        <f t="shared" si="19"/>
        <v>5.4496110388367871E-3</v>
      </c>
      <c r="KI6" s="165">
        <f t="shared" si="19"/>
        <v>5.7333965771939523E-3</v>
      </c>
      <c r="KJ6" s="165">
        <f t="shared" si="19"/>
        <v>6.0244248538924667E-3</v>
      </c>
      <c r="KK6" s="165">
        <f t="shared" si="19"/>
        <v>6.3223179412527529E-3</v>
      </c>
      <c r="KL6" s="165">
        <f t="shared" si="19"/>
        <v>6.6266526188289779E-3</v>
      </c>
      <c r="KM6" s="165">
        <f t="shared" si="19"/>
        <v>6.9369603006946348E-3</v>
      </c>
      <c r="KN6" s="165">
        <f t="shared" si="19"/>
        <v>7.2527272492424813E-3</v>
      </c>
      <c r="KO6" s="165">
        <f t="shared" si="19"/>
        <v>7.5733950876422972E-3</v>
      </c>
      <c r="KP6" s="165">
        <f t="shared" si="19"/>
        <v>7.8983616210054671E-3</v>
      </c>
      <c r="KQ6" s="165">
        <f t="shared" si="19"/>
        <v>8.2269819740103563E-3</v>
      </c>
      <c r="KR6" s="165">
        <f t="shared" si="20"/>
        <v>8.5585700502637981E-3</v>
      </c>
      <c r="KS6" s="165">
        <f t="shared" si="20"/>
        <v>8.8924003160321119E-3</v>
      </c>
      <c r="KT6" s="165">
        <f t="shared" si="20"/>
        <v>9.2277099081931463E-3</v>
      </c>
      <c r="KU6" s="165">
        <f t="shared" si="20"/>
        <v>9.5637010633644777E-3</v>
      </c>
      <c r="KV6" s="165">
        <f t="shared" si="20"/>
        <v>9.8995438621813179E-3</v>
      </c>
      <c r="KW6" s="165">
        <f t="shared" si="20"/>
        <v>1.0234379279660876E-2</v>
      </c>
      <c r="KX6" s="165">
        <f t="shared" si="20"/>
        <v>1.0567322529531091E-2</v>
      </c>
      <c r="KY6" s="165">
        <f t="shared" si="20"/>
        <v>1.0897466687354555E-2</v>
      </c>
      <c r="KZ6" s="165">
        <f t="shared" si="20"/>
        <v>1.1223886574278684E-2</v>
      </c>
      <c r="LA6" s="165">
        <f t="shared" si="20"/>
        <v>1.1545642880326367E-2</v>
      </c>
      <c r="LB6" s="165">
        <f t="shared" si="20"/>
        <v>1.1861786503343527E-2</v>
      </c>
      <c r="LC6" s="165">
        <f t="shared" si="20"/>
        <v>1.2171363077077149E-2</v>
      </c>
      <c r="LD6" s="165">
        <f t="shared" si="20"/>
        <v>1.2473417659404023E-2</v>
      </c>
      <c r="LE6" s="165">
        <f t="shared" si="20"/>
        <v>1.2766999549500193E-2</v>
      </c>
      <c r="LF6" s="165">
        <f t="shared" si="20"/>
        <v>1.3051167200765794E-2</v>
      </c>
      <c r="LG6" s="165">
        <f t="shared" si="20"/>
        <v>1.33249931946286E-2</v>
      </c>
      <c r="LH6" s="165">
        <f t="shared" si="21"/>
        <v>1.3587569238968717E-2</v>
      </c>
      <c r="LI6" s="165">
        <f t="shared" si="21"/>
        <v>1.3838011153859818E-2</v>
      </c>
      <c r="LJ6" s="165">
        <f t="shared" si="21"/>
        <v>1.4075463806628307E-2</v>
      </c>
      <c r="LK6" s="165">
        <f t="shared" si="21"/>
        <v>1.429910595790676E-2</v>
      </c>
      <c r="LL6" s="165">
        <f t="shared" si="21"/>
        <v>1.4508154980412509E-2</v>
      </c>
      <c r="LM6" s="165">
        <f t="shared" si="21"/>
        <v>1.4701871412623801E-2</v>
      </c>
      <c r="LN6" s="165">
        <f t="shared" si="21"/>
        <v>1.4879563310355321E-2</v>
      </c>
      <c r="LO6" s="165">
        <f t="shared" si="21"/>
        <v>1.5040590360450174E-2</v>
      </c>
      <c r="LP6" s="165">
        <f t="shared" si="21"/>
        <v>1.5184367722397923E-2</v>
      </c>
      <c r="LQ6" s="165">
        <f t="shared" si="21"/>
        <v>1.531036956564585E-2</v>
      </c>
      <c r="LR6" s="165">
        <f t="shared" si="21"/>
        <v>1.5418132272675272E-2</v>
      </c>
      <c r="LS6" s="165">
        <f t="shared" si="21"/>
        <v>1.5507257280544924E-2</v>
      </c>
      <c r="LT6" s="165">
        <f t="shared" si="21"/>
        <v>1.5577413536532346E-2</v>
      </c>
      <c r="LU6" s="165">
        <f t="shared" si="21"/>
        <v>1.56283395467018E-2</v>
      </c>
      <c r="LV6" s="165">
        <f t="shared" si="21"/>
        <v>1.565984499965933E-2</v>
      </c>
      <c r="LW6" s="165">
        <f t="shared" si="21"/>
        <v>1.56718119513851E-2</v>
      </c>
      <c r="LX6" s="165">
        <f t="shared" si="22"/>
        <v>1.5664195560820309E-2</v>
      </c>
      <c r="LY6" s="165">
        <f t="shared" si="22"/>
        <v>1.563702436978856E-2</v>
      </c>
      <c r="LZ6" s="165">
        <f t="shared" si="22"/>
        <v>1.5590400124806357E-2</v>
      </c>
      <c r="MA6" s="165">
        <f t="shared" si="22"/>
        <v>1.5524497142339534E-2</v>
      </c>
      <c r="MB6" s="165">
        <f t="shared" si="22"/>
        <v>1.5439561223047009E-2</v>
      </c>
      <c r="MC6" s="165">
        <f t="shared" si="22"/>
        <v>1.5335908124475901E-2</v>
      </c>
      <c r="MD6" s="165">
        <f t="shared" si="22"/>
        <v>1.5213921605488415E-2</v>
      </c>
      <c r="ME6" s="165">
        <f t="shared" si="22"/>
        <v>1.5074051059369009E-2</v>
      </c>
      <c r="MF6" s="165">
        <f t="shared" si="22"/>
        <v>1.4916808756039625E-2</v>
      </c>
      <c r="MG6" s="165">
        <f t="shared" si="22"/>
        <v>1.4742766717063606E-2</v>
      </c>
      <c r="MH6" s="165">
        <f t="shared" si="22"/>
        <v>1.4552553250110156E-2</v>
      </c>
      <c r="MI6" s="165">
        <f t="shared" si="22"/>
        <v>1.434684917225032E-2</v>
      </c>
      <c r="MJ6" s="165">
        <f t="shared" si="22"/>
        <v>1.4126383753834482E-2</v>
      </c>
      <c r="MK6" s="165">
        <f t="shared" si="22"/>
        <v>1.3891930416737714E-2</v>
      </c>
      <c r="ML6" s="165">
        <f t="shared" si="22"/>
        <v>1.3644302222434327E-2</v>
      </c>
      <c r="MM6" s="165">
        <f t="shared" si="22"/>
        <v>1.3384347186662751E-2</v>
      </c>
      <c r="MN6" s="165">
        <f t="shared" si="23"/>
        <v>1.3112943458357696E-2</v>
      </c>
      <c r="MO6" s="165">
        <f t="shared" si="23"/>
        <v>1.2830994401053989E-2</v>
      </c>
      <c r="MP6" s="165">
        <f t="shared" si="23"/>
        <v>1.2539423615106918E-2</v>
      </c>
      <c r="MQ6" s="165">
        <f t="shared" si="23"/>
        <v>1.2239169938832136E-2</v>
      </c>
      <c r="MR6" s="165">
        <f t="shared" si="23"/>
        <v>1.1931182466055141E-2</v>
      </c>
      <c r="MS6" s="165">
        <f t="shared" si="23"/>
        <v>1.1616415616590159E-2</v>
      </c>
      <c r="MT6" s="165">
        <f t="shared" si="23"/>
        <v>1.1295824294859655E-2</v>
      </c>
      <c r="MU6" s="165">
        <f t="shared" si="23"/>
        <v>1.0970359170241202E-2</v>
      </c>
      <c r="MV6" s="165">
        <f t="shared" si="23"/>
        <v>1.0640962110813742E-2</v>
      </c>
      <c r="MW6" s="165">
        <f t="shared" si="23"/>
        <v>1.0308561799999031E-2</v>
      </c>
      <c r="MX6" s="165">
        <f t="shared" si="23"/>
        <v>9.9740695631875074E-3</v>
      </c>
      <c r="MY6" s="165">
        <f t="shared" si="23"/>
        <v>9.6383754288340701E-3</v>
      </c>
      <c r="MZ6" s="165">
        <f t="shared" si="23"/>
        <v>9.302344445742787E-3</v>
      </c>
      <c r="NA6" s="165">
        <f t="shared" si="23"/>
        <v>8.9668132753661714E-3</v>
      </c>
      <c r="NB6" s="165">
        <f t="shared" si="23"/>
        <v>8.632587074960103E-3</v>
      </c>
      <c r="NC6" s="165">
        <f t="shared" si="23"/>
        <v>8.3004366843958954E-3</v>
      </c>
      <c r="ND6" s="165">
        <f t="shared" si="24"/>
        <v>7.9710961263717104E-3</v>
      </c>
      <c r="NE6" s="165">
        <f t="shared" si="24"/>
        <v>7.645260426721083E-3</v>
      </c>
      <c r="NF6" s="165">
        <f t="shared" si="24"/>
        <v>7.3235837585195794E-3</v>
      </c>
      <c r="NG6" s="165">
        <f t="shared" si="24"/>
        <v>7.0066779107728133E-3</v>
      </c>
      <c r="NH6" s="165">
        <f t="shared" si="24"/>
        <v>6.6951110796594649E-3</v>
      </c>
      <c r="NI6" s="165">
        <f t="shared" si="24"/>
        <v>6.3894069776276362E-3</v>
      </c>
      <c r="NJ6" s="165">
        <f t="shared" si="24"/>
        <v>6.0900442531262337E-3</v>
      </c>
      <c r="NK6" s="165">
        <f t="shared" si="24"/>
        <v>5.7974562114155876E-3</v>
      </c>
      <c r="NL6" s="165">
        <f t="shared" si="24"/>
        <v>5.512030824761191E-3</v>
      </c>
      <c r="NM6" s="165">
        <f t="shared" si="24"/>
        <v>5.234111018385809E-3</v>
      </c>
      <c r="NN6" s="165">
        <f t="shared" si="24"/>
        <v>4.9639952168496985E-3</v>
      </c>
      <c r="NO6" s="165">
        <f t="shared" si="24"/>
        <v>4.7019381340543346E-3</v>
      </c>
      <c r="NP6" s="165">
        <f t="shared" si="24"/>
        <v>4.4481517888268571E-3</v>
      </c>
      <c r="NQ6" s="165">
        <f t="shared" si="24"/>
        <v>4.2028067270420714E-3</v>
      </c>
      <c r="NR6" s="165">
        <f t="shared" si="24"/>
        <v>3.9660334304753896E-3</v>
      </c>
      <c r="NS6" s="165">
        <f t="shared" si="24"/>
        <v>3.7379238920491561E-3</v>
      </c>
      <c r="NT6" s="165">
        <f t="shared" si="25"/>
        <v>3.5185333368300993E-3</v>
      </c>
      <c r="NU6" s="165">
        <f t="shared" si="25"/>
        <v>3.3078820680481325E-3</v>
      </c>
      <c r="NV6" s="165">
        <f t="shared" si="25"/>
        <v>3.1059574175250002E-3</v>
      </c>
      <c r="NW6" s="165">
        <f t="shared" si="25"/>
        <v>2.9127157802126893E-3</v>
      </c>
      <c r="NX6" s="165">
        <f t="shared" si="25"/>
        <v>2.728084713031262E-3</v>
      </c>
      <c r="NY6" s="165">
        <f t="shared" si="25"/>
        <v>2.5519650788479705E-3</v>
      </c>
      <c r="NZ6" s="165">
        <f t="shared" si="25"/>
        <v>2.3842332172372932E-3</v>
      </c>
      <c r="OA6" s="165">
        <f t="shared" si="25"/>
        <v>2.2247431245872883E-3</v>
      </c>
      <c r="OB6" s="165">
        <f t="shared" si="25"/>
        <v>2.0733286271531559E-3</v>
      </c>
      <c r="OC6" s="165">
        <f t="shared" si="25"/>
        <v>1.9298055317860385E-3</v>
      </c>
      <c r="OD6" s="165">
        <f t="shared" si="25"/>
        <v>1.7939737402655857E-3</v>
      </c>
      <c r="OE6" s="165">
        <f t="shared" si="25"/>
        <v>1.6656193144207055E-3</v>
      </c>
      <c r="OF6" s="165">
        <f t="shared" si="25"/>
        <v>1.5445164805170696E-3</v>
      </c>
      <c r="OG6" s="165">
        <f t="shared" si="25"/>
        <v>1.4304295627054261E-3</v>
      </c>
      <c r="OH6" s="165">
        <f t="shared" si="25"/>
        <v>1.3231148366460871E-3</v>
      </c>
      <c r="OI6" s="165">
        <f t="shared" si="25"/>
        <v>1.2223222957372668E-3</v>
      </c>
      <c r="OJ6" s="165">
        <f t="shared" si="26"/>
        <v>1.1277973236646849E-3</v>
      </c>
      <c r="OK6" s="165">
        <f t="shared" si="26"/>
        <v>1.0392822682448253E-3</v>
      </c>
      <c r="OL6" s="165">
        <f t="shared" si="26"/>
        <v>9.5651791274341074E-4</v>
      </c>
      <c r="OM6" s="165">
        <f t="shared" si="26"/>
        <v>8.79244842004376E-4</v>
      </c>
      <c r="ON6" s="165">
        <f t="shared" si="26"/>
        <v>8.0720470181483255E-4</v>
      </c>
      <c r="OO6" s="165">
        <f t="shared" si="26"/>
        <v>7.4014135095129454E-4</v>
      </c>
      <c r="OP6" s="165">
        <f t="shared" si="26"/>
        <v>6.7780190629633508E-4</v>
      </c>
      <c r="OQ6" s="165">
        <f t="shared" si="26"/>
        <v>6.1993768227889938E-4</v>
      </c>
      <c r="OR6" s="165">
        <f t="shared" si="26"/>
        <v>5.6630502667278976E-4</v>
      </c>
      <c r="OS6" s="165">
        <f t="shared" si="26"/>
        <v>5.1666605548478532E-4</v>
      </c>
      <c r="OT6" s="165">
        <f t="shared" si="26"/>
        <v>4.7078929027611596E-4</v>
      </c>
      <c r="OU6" s="165">
        <f t="shared" si="26"/>
        <v>4.2845020178905338E-4</v>
      </c>
      <c r="OV6" s="165">
        <f t="shared" si="26"/>
        <v>3.8943166419584414E-4</v>
      </c>
      <c r="OW6" s="165">
        <f t="shared" si="26"/>
        <v>3.5352432465247599E-4</v>
      </c>
      <c r="OX6" s="165">
        <f t="shared" si="26"/>
        <v>3.2052689312800169E-4</v>
      </c>
      <c r="OY6" s="165">
        <f t="shared" si="26"/>
        <v>2.9024635769508939E-4</v>
      </c>
      <c r="OZ6" s="165">
        <f t="shared" si="27"/>
        <v>2.6249813061352169E-4</v>
      </c>
      <c r="PA6" s="165">
        <f t="shared" si="27"/>
        <v>2.371061306202098E-4</v>
      </c>
      <c r="PB6" s="165">
        <f t="shared" si="27"/>
        <v>2.1390280686200939E-4</v>
      </c>
      <c r="PC6" s="165">
        <f t="shared" si="27"/>
        <v>1.9272910987657021E-4</v>
      </c>
      <c r="PD6" s="165">
        <f t="shared" si="27"/>
        <v>1.7343441494699897E-4</v>
      </c>
      <c r="PE6" s="165">
        <f t="shared" si="27"/>
        <v>1.558764030338005E-4</v>
      </c>
      <c r="PF6" s="165">
        <f t="shared" si="27"/>
        <v>1.3992090432784991E-4</v>
      </c>
      <c r="PG6" s="165">
        <f t="shared" si="27"/>
        <v>1.2544170927642048E-4</v>
      </c>
      <c r="PH6" s="165">
        <f t="shared" si="27"/>
        <v>1.1232035171576195E-4</v>
      </c>
    </row>
    <row r="7" spans="1:425" x14ac:dyDescent="0.45">
      <c r="A7" s="4">
        <v>4</v>
      </c>
      <c r="B7" s="91">
        <v>60</v>
      </c>
      <c r="C7" s="91">
        <v>120</v>
      </c>
      <c r="D7" s="91">
        <v>240</v>
      </c>
      <c r="E7" s="120">
        <f t="shared" si="28"/>
        <v>1</v>
      </c>
      <c r="F7" s="120">
        <f t="shared" si="29"/>
        <v>0.5</v>
      </c>
      <c r="G7" s="71">
        <f t="shared" si="30"/>
        <v>130</v>
      </c>
      <c r="H7" s="23" t="s">
        <v>3</v>
      </c>
      <c r="I7" s="55"/>
      <c r="J7" s="298"/>
      <c r="K7" s="72">
        <f>IF(AND(B7&gt;0,C7&gt;0,D7&gt;0),IF(ISBLANK(J7),IF(ISBLANK(H7),"",(D7-B7)*VLOOKUP(H7,VLookups!$A$4:$B$13,2,FALSE)),J7),"")</f>
        <v>31.176914536239792</v>
      </c>
      <c r="L7" s="73">
        <f t="shared" si="0"/>
        <v>972</v>
      </c>
      <c r="M7" s="91">
        <v>150</v>
      </c>
      <c r="N7" s="265">
        <f>IF(AND(M7&gt;0,C7&gt;0,NOT(K7="")),ABS(VLOOKUP($M$1,VLookups!$A$43:$B$44,2,FALSE)-_xlfn.NORM.DIST(M7,G7,K7,TRUE)),"")</f>
        <v>0.73940115668317219</v>
      </c>
      <c r="O7" s="90">
        <f>IF(AND($B7&gt;0,$C7&gt;0,$D7&gt;0,NOT(ISBLANK($H7))),_xlfn.NORM.INV(ABS(VLOOKUP($M$1,VLookups!$A$43:$B$44,2,FALSE)-O$3),$G7,$K7),"")</f>
        <v>90.045176367231676</v>
      </c>
      <c r="P7" s="89">
        <f>IF(AND($B7&gt;0,$C7&gt;0,$D7&gt;0,NOT(ISBLANK($H7))),_xlfn.NORM.INV(ABS(VLOOKUP($M$1,VLookups!$A$43:$B$44,2,FALSE)-P$3),$G7,$K7),"")</f>
        <v>169.95482363276832</v>
      </c>
      <c r="Q7" s="90">
        <f>IF(AND($B7&gt;0,$C7&gt;0,$D7&gt;0,NOT(ISBLANK($H7))),_xlfn.NORM.INV(ABS(VLOOKUP($M$1,VLookups!$A$43:$B$44,2,FALSE)-Q$3),$G7,$K7),"")</f>
        <v>162.31279520675321</v>
      </c>
      <c r="R7" s="89">
        <f>IF(AND($B7&gt;0,$C7&gt;0,$D7&gt;0,NOT(ISBLANK($H7))),_xlfn.NORM.INV(ABS(VLOOKUP($M$1,VLookups!$A$43:$B$44,2,FALSE)-R$3),$G7,$K7),"")</f>
        <v>156.23915327098746</v>
      </c>
      <c r="S7" s="90">
        <f>IF(AND($B7&gt;0,$C7&gt;0,$D7&gt;0,NOT(ISBLANK($H7))),_xlfn.NORM.INV(ABS(VLOOKUP($M$1,VLookups!$A$43:$B$44,2,FALSE)-S$3),$G7,$K7),"")</f>
        <v>151.02850929743298</v>
      </c>
      <c r="T7" s="89">
        <f>IF(AND($B7&gt;0,$C7&gt;0,$D7&gt;0,NOT(ISBLANK($H7))),_xlfn.NORM.INV(ABS(VLOOKUP($M$1,VLookups!$A$43:$B$44,2,FALSE)-T$3),$G7,$K7),"")</f>
        <v>146.34918996745893</v>
      </c>
      <c r="U7" s="5"/>
      <c r="V7" s="164">
        <f t="shared" si="31"/>
        <v>0.9</v>
      </c>
      <c r="W7" s="47">
        <f t="shared" si="32"/>
        <v>29.999999999999702</v>
      </c>
      <c r="X7" s="47">
        <f t="shared" si="32"/>
        <v>30.8999999999997</v>
      </c>
      <c r="Y7" s="47">
        <f t="shared" si="32"/>
        <v>31.799999999999699</v>
      </c>
      <c r="Z7" s="47">
        <f t="shared" si="32"/>
        <v>32.699999999999697</v>
      </c>
      <c r="AA7" s="47">
        <f t="shared" si="32"/>
        <v>33.599999999999696</v>
      </c>
      <c r="AB7" s="47">
        <f t="shared" si="32"/>
        <v>34.499999999999694</v>
      </c>
      <c r="AC7" s="47">
        <f t="shared" si="32"/>
        <v>35.399999999999693</v>
      </c>
      <c r="AD7" s="47">
        <f t="shared" si="32"/>
        <v>36.299999999999692</v>
      </c>
      <c r="AE7" s="47">
        <f t="shared" si="32"/>
        <v>37.19999999999969</v>
      </c>
      <c r="AF7" s="47">
        <f t="shared" si="32"/>
        <v>38.099999999999689</v>
      </c>
      <c r="AG7" s="47">
        <f t="shared" si="32"/>
        <v>38.999999999999687</v>
      </c>
      <c r="AH7" s="47">
        <f t="shared" si="32"/>
        <v>39.899999999999686</v>
      </c>
      <c r="AI7" s="47">
        <f t="shared" si="32"/>
        <v>40.799999999999685</v>
      </c>
      <c r="AJ7" s="47">
        <f t="shared" si="32"/>
        <v>41.699999999999683</v>
      </c>
      <c r="AK7" s="47">
        <f t="shared" si="32"/>
        <v>42.599999999999682</v>
      </c>
      <c r="AL7" s="47">
        <f t="shared" si="32"/>
        <v>43.49999999999968</v>
      </c>
      <c r="AM7" s="47">
        <f t="shared" si="1"/>
        <v>44.399999999999679</v>
      </c>
      <c r="AN7" s="47">
        <f t="shared" si="2"/>
        <v>45.299999999999677</v>
      </c>
      <c r="AO7" s="47">
        <f t="shared" si="2"/>
        <v>46.199999999999676</v>
      </c>
      <c r="AP7" s="47">
        <f t="shared" si="2"/>
        <v>47.099999999999675</v>
      </c>
      <c r="AQ7" s="47">
        <f t="shared" si="2"/>
        <v>47.999999999999673</v>
      </c>
      <c r="AR7" s="47">
        <f t="shared" si="2"/>
        <v>48.899999999999672</v>
      </c>
      <c r="AS7" s="47">
        <f t="shared" si="2"/>
        <v>49.79999999999967</v>
      </c>
      <c r="AT7" s="47">
        <f t="shared" si="2"/>
        <v>50.699999999999669</v>
      </c>
      <c r="AU7" s="47">
        <f t="shared" si="2"/>
        <v>51.599999999999667</v>
      </c>
      <c r="AV7" s="47">
        <f t="shared" si="2"/>
        <v>52.499999999999666</v>
      </c>
      <c r="AW7" s="47">
        <f t="shared" si="2"/>
        <v>53.399999999999665</v>
      </c>
      <c r="AX7" s="47">
        <f t="shared" si="2"/>
        <v>54.299999999999663</v>
      </c>
      <c r="AY7" s="47">
        <f t="shared" si="2"/>
        <v>55.199999999999662</v>
      </c>
      <c r="AZ7" s="47">
        <f t="shared" si="2"/>
        <v>56.09999999999966</v>
      </c>
      <c r="BA7" s="47">
        <f t="shared" si="2"/>
        <v>56.999999999999659</v>
      </c>
      <c r="BB7" s="47">
        <f t="shared" si="2"/>
        <v>57.899999999999658</v>
      </c>
      <c r="BC7" s="47">
        <f t="shared" si="2"/>
        <v>58.799999999999656</v>
      </c>
      <c r="BD7" s="47">
        <f t="shared" si="3"/>
        <v>59.699999999999655</v>
      </c>
      <c r="BE7" s="47">
        <f t="shared" si="3"/>
        <v>60.599999999999653</v>
      </c>
      <c r="BF7" s="47">
        <f t="shared" si="3"/>
        <v>61.499999999999652</v>
      </c>
      <c r="BG7" s="47">
        <f t="shared" si="3"/>
        <v>62.39999999999965</v>
      </c>
      <c r="BH7" s="47">
        <f t="shared" si="3"/>
        <v>63.299999999999649</v>
      </c>
      <c r="BI7" s="47">
        <f t="shared" si="3"/>
        <v>64.199999999999648</v>
      </c>
      <c r="BJ7" s="47">
        <f t="shared" si="3"/>
        <v>65.099999999999653</v>
      </c>
      <c r="BK7" s="47">
        <f t="shared" si="3"/>
        <v>65.999999999999659</v>
      </c>
      <c r="BL7" s="47">
        <f t="shared" si="3"/>
        <v>66.899999999999665</v>
      </c>
      <c r="BM7" s="47">
        <f t="shared" si="3"/>
        <v>67.79999999999967</v>
      </c>
      <c r="BN7" s="47">
        <f t="shared" si="3"/>
        <v>68.699999999999676</v>
      </c>
      <c r="BO7" s="47">
        <f t="shared" si="3"/>
        <v>69.599999999999682</v>
      </c>
      <c r="BP7" s="47">
        <f t="shared" si="3"/>
        <v>70.499999999999687</v>
      </c>
      <c r="BQ7" s="47">
        <f t="shared" si="3"/>
        <v>71.399999999999693</v>
      </c>
      <c r="BR7" s="47">
        <f t="shared" si="3"/>
        <v>72.299999999999699</v>
      </c>
      <c r="BS7" s="47">
        <f t="shared" si="3"/>
        <v>73.199999999999704</v>
      </c>
      <c r="BT7" s="47">
        <f t="shared" si="4"/>
        <v>74.09999999999971</v>
      </c>
      <c r="BU7" s="47">
        <f t="shared" si="4"/>
        <v>74.999999999999716</v>
      </c>
      <c r="BV7" s="47">
        <f t="shared" si="4"/>
        <v>75.899999999999721</v>
      </c>
      <c r="BW7" s="47">
        <f t="shared" si="4"/>
        <v>76.799999999999727</v>
      </c>
      <c r="BX7" s="47">
        <f t="shared" si="4"/>
        <v>77.699999999999733</v>
      </c>
      <c r="BY7" s="47">
        <f t="shared" si="4"/>
        <v>78.599999999999739</v>
      </c>
      <c r="BZ7" s="47">
        <f t="shared" si="4"/>
        <v>79.499999999999744</v>
      </c>
      <c r="CA7" s="47">
        <f t="shared" si="4"/>
        <v>80.39999999999975</v>
      </c>
      <c r="CB7" s="47">
        <f t="shared" si="4"/>
        <v>81.299999999999756</v>
      </c>
      <c r="CC7" s="47">
        <f t="shared" si="4"/>
        <v>82.199999999999761</v>
      </c>
      <c r="CD7" s="47">
        <f t="shared" si="4"/>
        <v>83.099999999999767</v>
      </c>
      <c r="CE7" s="47">
        <f t="shared" si="4"/>
        <v>83.999999999999773</v>
      </c>
      <c r="CF7" s="47">
        <f t="shared" si="4"/>
        <v>84.899999999999778</v>
      </c>
      <c r="CG7" s="47">
        <f t="shared" si="4"/>
        <v>85.799999999999784</v>
      </c>
      <c r="CH7" s="47">
        <f t="shared" si="4"/>
        <v>86.69999999999979</v>
      </c>
      <c r="CI7" s="47">
        <f t="shared" si="4"/>
        <v>87.599999999999795</v>
      </c>
      <c r="CJ7" s="47">
        <f t="shared" si="5"/>
        <v>88.499999999999801</v>
      </c>
      <c r="CK7" s="47">
        <f t="shared" si="5"/>
        <v>89.399999999999807</v>
      </c>
      <c r="CL7" s="47">
        <f t="shared" si="5"/>
        <v>90.299999999999812</v>
      </c>
      <c r="CM7" s="47">
        <f t="shared" si="5"/>
        <v>91.199999999999818</v>
      </c>
      <c r="CN7" s="47">
        <f t="shared" si="5"/>
        <v>92.099999999999824</v>
      </c>
      <c r="CO7" s="47">
        <f t="shared" si="5"/>
        <v>92.999999999999829</v>
      </c>
      <c r="CP7" s="47">
        <f t="shared" si="5"/>
        <v>93.899999999999835</v>
      </c>
      <c r="CQ7" s="47">
        <f t="shared" si="5"/>
        <v>94.799999999999841</v>
      </c>
      <c r="CR7" s="47">
        <f t="shared" si="5"/>
        <v>95.699999999999847</v>
      </c>
      <c r="CS7" s="47">
        <f t="shared" si="5"/>
        <v>96.599999999999852</v>
      </c>
      <c r="CT7" s="47">
        <f t="shared" si="5"/>
        <v>97.499999999999858</v>
      </c>
      <c r="CU7" s="47">
        <f t="shared" si="5"/>
        <v>98.399999999999864</v>
      </c>
      <c r="CV7" s="47">
        <f t="shared" si="5"/>
        <v>99.299999999999869</v>
      </c>
      <c r="CW7" s="47">
        <f t="shared" si="5"/>
        <v>100.19999999999987</v>
      </c>
      <c r="CX7" s="47">
        <f t="shared" si="5"/>
        <v>101.09999999999988</v>
      </c>
      <c r="CY7" s="47">
        <f t="shared" si="5"/>
        <v>101.99999999999989</v>
      </c>
      <c r="CZ7" s="47">
        <f t="shared" si="6"/>
        <v>102.89999999999989</v>
      </c>
      <c r="DA7" s="47">
        <f t="shared" si="6"/>
        <v>103.7999999999999</v>
      </c>
      <c r="DB7" s="47">
        <f t="shared" si="6"/>
        <v>104.6999999999999</v>
      </c>
      <c r="DC7" s="47">
        <f t="shared" si="6"/>
        <v>105.59999999999991</v>
      </c>
      <c r="DD7" s="47">
        <f t="shared" si="6"/>
        <v>106.49999999999991</v>
      </c>
      <c r="DE7" s="47">
        <f t="shared" si="6"/>
        <v>107.39999999999992</v>
      </c>
      <c r="DF7" s="47">
        <f t="shared" si="6"/>
        <v>108.29999999999993</v>
      </c>
      <c r="DG7" s="47">
        <f t="shared" si="6"/>
        <v>109.19999999999993</v>
      </c>
      <c r="DH7" s="47">
        <f t="shared" si="6"/>
        <v>110.09999999999994</v>
      </c>
      <c r="DI7" s="47">
        <f t="shared" si="6"/>
        <v>110.99999999999994</v>
      </c>
      <c r="DJ7" s="47">
        <f t="shared" si="6"/>
        <v>111.89999999999995</v>
      </c>
      <c r="DK7" s="47">
        <f t="shared" si="6"/>
        <v>112.79999999999995</v>
      </c>
      <c r="DL7" s="47">
        <f t="shared" si="6"/>
        <v>113.69999999999996</v>
      </c>
      <c r="DM7" s="47">
        <f t="shared" si="6"/>
        <v>114.59999999999997</v>
      </c>
      <c r="DN7" s="47">
        <f t="shared" si="6"/>
        <v>115.49999999999997</v>
      </c>
      <c r="DO7" s="47">
        <f t="shared" si="6"/>
        <v>116.39999999999998</v>
      </c>
      <c r="DP7" s="47">
        <f t="shared" si="7"/>
        <v>117.29999999999998</v>
      </c>
      <c r="DQ7" s="47">
        <f t="shared" si="7"/>
        <v>118.19999999999999</v>
      </c>
      <c r="DR7" s="47">
        <f t="shared" si="7"/>
        <v>119.1</v>
      </c>
      <c r="DS7" s="179">
        <f t="shared" si="33"/>
        <v>120</v>
      </c>
      <c r="DT7" s="47">
        <f t="shared" si="34"/>
        <v>120.9</v>
      </c>
      <c r="DU7" s="47">
        <f t="shared" si="34"/>
        <v>121.80000000000001</v>
      </c>
      <c r="DV7" s="47">
        <f t="shared" si="34"/>
        <v>122.70000000000002</v>
      </c>
      <c r="DW7" s="47">
        <f t="shared" si="34"/>
        <v>123.60000000000002</v>
      </c>
      <c r="DX7" s="47">
        <f t="shared" si="34"/>
        <v>124.50000000000003</v>
      </c>
      <c r="DY7" s="47">
        <f t="shared" si="34"/>
        <v>125.40000000000003</v>
      </c>
      <c r="DZ7" s="47">
        <f t="shared" si="34"/>
        <v>126.30000000000004</v>
      </c>
      <c r="EA7" s="47">
        <f t="shared" si="34"/>
        <v>127.20000000000005</v>
      </c>
      <c r="EB7" s="47">
        <f t="shared" si="34"/>
        <v>128.10000000000005</v>
      </c>
      <c r="EC7" s="47">
        <f t="shared" si="34"/>
        <v>129.00000000000006</v>
      </c>
      <c r="ED7" s="47">
        <f t="shared" si="34"/>
        <v>129.90000000000006</v>
      </c>
      <c r="EE7" s="47">
        <f t="shared" si="34"/>
        <v>130.80000000000007</v>
      </c>
      <c r="EF7" s="47">
        <f t="shared" si="34"/>
        <v>131.70000000000007</v>
      </c>
      <c r="EG7" s="47">
        <f t="shared" si="34"/>
        <v>132.60000000000008</v>
      </c>
      <c r="EH7" s="47">
        <f t="shared" si="34"/>
        <v>133.50000000000009</v>
      </c>
      <c r="EI7" s="47">
        <f t="shared" si="34"/>
        <v>134.40000000000009</v>
      </c>
      <c r="EJ7" s="47">
        <f t="shared" si="8"/>
        <v>135.3000000000001</v>
      </c>
      <c r="EK7" s="47">
        <f t="shared" si="9"/>
        <v>136.2000000000001</v>
      </c>
      <c r="EL7" s="47">
        <f t="shared" si="9"/>
        <v>137.10000000000011</v>
      </c>
      <c r="EM7" s="47">
        <f t="shared" si="9"/>
        <v>138.00000000000011</v>
      </c>
      <c r="EN7" s="47">
        <f t="shared" si="9"/>
        <v>138.90000000000012</v>
      </c>
      <c r="EO7" s="47">
        <f t="shared" si="9"/>
        <v>139.80000000000013</v>
      </c>
      <c r="EP7" s="47">
        <f t="shared" si="9"/>
        <v>140.70000000000013</v>
      </c>
      <c r="EQ7" s="47">
        <f t="shared" si="9"/>
        <v>141.60000000000014</v>
      </c>
      <c r="ER7" s="47">
        <f t="shared" si="9"/>
        <v>142.50000000000014</v>
      </c>
      <c r="ES7" s="47">
        <f t="shared" si="9"/>
        <v>143.40000000000015</v>
      </c>
      <c r="ET7" s="47">
        <f t="shared" si="9"/>
        <v>144.30000000000015</v>
      </c>
      <c r="EU7" s="47">
        <f t="shared" si="9"/>
        <v>145.20000000000016</v>
      </c>
      <c r="EV7" s="47">
        <f t="shared" si="9"/>
        <v>146.10000000000016</v>
      </c>
      <c r="EW7" s="47">
        <f t="shared" si="9"/>
        <v>147.00000000000017</v>
      </c>
      <c r="EX7" s="47">
        <f t="shared" si="9"/>
        <v>147.90000000000018</v>
      </c>
      <c r="EY7" s="47">
        <f t="shared" si="9"/>
        <v>148.80000000000018</v>
      </c>
      <c r="EZ7" s="47">
        <f t="shared" si="9"/>
        <v>149.70000000000019</v>
      </c>
      <c r="FA7" s="47">
        <f t="shared" si="10"/>
        <v>150.60000000000019</v>
      </c>
      <c r="FB7" s="47">
        <f t="shared" si="10"/>
        <v>151.5000000000002</v>
      </c>
      <c r="FC7" s="47">
        <f t="shared" si="10"/>
        <v>152.4000000000002</v>
      </c>
      <c r="FD7" s="47">
        <f t="shared" si="10"/>
        <v>153.30000000000021</v>
      </c>
      <c r="FE7" s="47">
        <f t="shared" si="10"/>
        <v>154.20000000000022</v>
      </c>
      <c r="FF7" s="47">
        <f t="shared" si="10"/>
        <v>155.10000000000022</v>
      </c>
      <c r="FG7" s="47">
        <f t="shared" si="10"/>
        <v>156.00000000000023</v>
      </c>
      <c r="FH7" s="47">
        <f t="shared" si="10"/>
        <v>156.90000000000023</v>
      </c>
      <c r="FI7" s="47">
        <f t="shared" si="10"/>
        <v>157.80000000000024</v>
      </c>
      <c r="FJ7" s="47">
        <f t="shared" si="10"/>
        <v>158.70000000000024</v>
      </c>
      <c r="FK7" s="47">
        <f t="shared" si="10"/>
        <v>159.60000000000025</v>
      </c>
      <c r="FL7" s="47">
        <f t="shared" si="10"/>
        <v>160.50000000000026</v>
      </c>
      <c r="FM7" s="47">
        <f t="shared" si="10"/>
        <v>161.40000000000026</v>
      </c>
      <c r="FN7" s="47">
        <f t="shared" si="10"/>
        <v>162.30000000000027</v>
      </c>
      <c r="FO7" s="47">
        <f t="shared" si="10"/>
        <v>163.20000000000027</v>
      </c>
      <c r="FP7" s="47">
        <f t="shared" si="10"/>
        <v>164.10000000000028</v>
      </c>
      <c r="FQ7" s="47">
        <f t="shared" si="11"/>
        <v>165.00000000000028</v>
      </c>
      <c r="FR7" s="47">
        <f t="shared" si="11"/>
        <v>165.90000000000029</v>
      </c>
      <c r="FS7" s="47">
        <f t="shared" si="11"/>
        <v>166.8000000000003</v>
      </c>
      <c r="FT7" s="47">
        <f t="shared" si="11"/>
        <v>167.7000000000003</v>
      </c>
      <c r="FU7" s="47">
        <f t="shared" si="11"/>
        <v>168.60000000000031</v>
      </c>
      <c r="FV7" s="47">
        <f t="shared" si="11"/>
        <v>169.50000000000031</v>
      </c>
      <c r="FW7" s="47">
        <f t="shared" si="11"/>
        <v>170.40000000000032</v>
      </c>
      <c r="FX7" s="47">
        <f t="shared" si="11"/>
        <v>171.30000000000032</v>
      </c>
      <c r="FY7" s="47">
        <f t="shared" si="11"/>
        <v>172.20000000000033</v>
      </c>
      <c r="FZ7" s="47">
        <f t="shared" si="11"/>
        <v>173.10000000000034</v>
      </c>
      <c r="GA7" s="47">
        <f t="shared" si="11"/>
        <v>174.00000000000034</v>
      </c>
      <c r="GB7" s="47">
        <f t="shared" si="11"/>
        <v>174.90000000000035</v>
      </c>
      <c r="GC7" s="47">
        <f t="shared" si="11"/>
        <v>175.80000000000035</v>
      </c>
      <c r="GD7" s="47">
        <f t="shared" si="11"/>
        <v>176.70000000000036</v>
      </c>
      <c r="GE7" s="47">
        <f t="shared" si="11"/>
        <v>177.60000000000036</v>
      </c>
      <c r="GF7" s="47">
        <f t="shared" si="11"/>
        <v>178.50000000000037</v>
      </c>
      <c r="GG7" s="47">
        <f t="shared" si="12"/>
        <v>179.40000000000038</v>
      </c>
      <c r="GH7" s="47">
        <f t="shared" si="12"/>
        <v>180.30000000000038</v>
      </c>
      <c r="GI7" s="47">
        <f t="shared" si="12"/>
        <v>181.20000000000039</v>
      </c>
      <c r="GJ7" s="47">
        <f t="shared" si="12"/>
        <v>182.10000000000039</v>
      </c>
      <c r="GK7" s="47">
        <f t="shared" si="12"/>
        <v>183.0000000000004</v>
      </c>
      <c r="GL7" s="47">
        <f t="shared" si="12"/>
        <v>183.9000000000004</v>
      </c>
      <c r="GM7" s="47">
        <f t="shared" si="12"/>
        <v>184.80000000000041</v>
      </c>
      <c r="GN7" s="47">
        <f t="shared" si="12"/>
        <v>185.70000000000041</v>
      </c>
      <c r="GO7" s="47">
        <f t="shared" si="12"/>
        <v>186.60000000000042</v>
      </c>
      <c r="GP7" s="47">
        <f t="shared" si="12"/>
        <v>187.50000000000043</v>
      </c>
      <c r="GQ7" s="47">
        <f t="shared" si="12"/>
        <v>188.40000000000043</v>
      </c>
      <c r="GR7" s="47">
        <f t="shared" si="12"/>
        <v>189.30000000000044</v>
      </c>
      <c r="GS7" s="47">
        <f t="shared" si="12"/>
        <v>190.20000000000044</v>
      </c>
      <c r="GT7" s="47">
        <f t="shared" si="12"/>
        <v>191.10000000000045</v>
      </c>
      <c r="GU7" s="47">
        <f t="shared" si="12"/>
        <v>192.00000000000045</v>
      </c>
      <c r="GV7" s="47">
        <f t="shared" si="12"/>
        <v>192.90000000000046</v>
      </c>
      <c r="GW7" s="47">
        <f t="shared" si="13"/>
        <v>193.80000000000047</v>
      </c>
      <c r="GX7" s="47">
        <f t="shared" si="13"/>
        <v>194.70000000000047</v>
      </c>
      <c r="GY7" s="47">
        <f t="shared" si="13"/>
        <v>195.60000000000048</v>
      </c>
      <c r="GZ7" s="47">
        <f t="shared" si="13"/>
        <v>196.50000000000048</v>
      </c>
      <c r="HA7" s="47">
        <f t="shared" si="13"/>
        <v>197.40000000000049</v>
      </c>
      <c r="HB7" s="47">
        <f t="shared" si="13"/>
        <v>198.30000000000049</v>
      </c>
      <c r="HC7" s="47">
        <f t="shared" si="13"/>
        <v>199.2000000000005</v>
      </c>
      <c r="HD7" s="47">
        <f t="shared" si="13"/>
        <v>200.10000000000051</v>
      </c>
      <c r="HE7" s="47">
        <f t="shared" si="13"/>
        <v>201.00000000000051</v>
      </c>
      <c r="HF7" s="47">
        <f t="shared" si="13"/>
        <v>201.90000000000052</v>
      </c>
      <c r="HG7" s="47">
        <f t="shared" si="13"/>
        <v>202.80000000000052</v>
      </c>
      <c r="HH7" s="47">
        <f t="shared" si="13"/>
        <v>203.70000000000053</v>
      </c>
      <c r="HI7" s="47">
        <f t="shared" si="13"/>
        <v>204.60000000000053</v>
      </c>
      <c r="HJ7" s="47">
        <f t="shared" si="13"/>
        <v>205.50000000000054</v>
      </c>
      <c r="HK7" s="47">
        <f t="shared" si="13"/>
        <v>206.40000000000055</v>
      </c>
      <c r="HL7" s="47">
        <f t="shared" si="13"/>
        <v>207.30000000000055</v>
      </c>
      <c r="HM7" s="47">
        <f t="shared" si="14"/>
        <v>208.20000000000056</v>
      </c>
      <c r="HN7" s="47">
        <f t="shared" si="14"/>
        <v>209.10000000000056</v>
      </c>
      <c r="HO7" s="47">
        <f t="shared" si="14"/>
        <v>210.00000000000057</v>
      </c>
      <c r="HP7" s="165">
        <f t="shared" si="15"/>
        <v>7.4653783114009341E-5</v>
      </c>
      <c r="HQ7" s="165">
        <f t="shared" si="15"/>
        <v>8.1862182054886855E-5</v>
      </c>
      <c r="HR7" s="165">
        <f t="shared" si="15"/>
        <v>8.9691833202264594E-5</v>
      </c>
      <c r="HS7" s="165">
        <f t="shared" si="15"/>
        <v>9.8188488014783887E-5</v>
      </c>
      <c r="HT7" s="165">
        <f t="shared" si="15"/>
        <v>1.074005071813289E-4</v>
      </c>
      <c r="HU7" s="165">
        <f t="shared" si="15"/>
        <v>1.1737893911082735E-4</v>
      </c>
      <c r="HV7" s="165">
        <f t="shared" si="15"/>
        <v>1.2817759410937499E-4</v>
      </c>
      <c r="HW7" s="165">
        <f t="shared" si="15"/>
        <v>1.3985311345257695E-4</v>
      </c>
      <c r="HX7" s="165">
        <f t="shared" si="15"/>
        <v>1.5246503251819884E-4</v>
      </c>
      <c r="HY7" s="165">
        <f t="shared" si="15"/>
        <v>1.6607583710326036E-4</v>
      </c>
      <c r="HZ7" s="165">
        <f t="shared" si="15"/>
        <v>1.8075101201106423E-4</v>
      </c>
      <c r="IA7" s="165">
        <f t="shared" si="15"/>
        <v>1.9655908095787486E-4</v>
      </c>
      <c r="IB7" s="165">
        <f t="shared" si="15"/>
        <v>2.1357163681654941E-4</v>
      </c>
      <c r="IC7" s="165">
        <f t="shared" si="15"/>
        <v>2.318633611859677E-4</v>
      </c>
      <c r="ID7" s="165">
        <f t="shared" si="15"/>
        <v>2.5151203225114898E-4</v>
      </c>
      <c r="IE7" s="165">
        <f t="shared" si="15"/>
        <v>2.7259851988009555E-4</v>
      </c>
      <c r="IF7" s="165">
        <f t="shared" si="16"/>
        <v>2.9520676689022884E-4</v>
      </c>
      <c r="IG7" s="165">
        <f t="shared" si="16"/>
        <v>3.1942375541040257E-4</v>
      </c>
      <c r="IH7" s="165">
        <f t="shared" si="16"/>
        <v>3.453394572644404E-4</v>
      </c>
      <c r="II7" s="165">
        <f t="shared" si="16"/>
        <v>3.7304676730958548E-4</v>
      </c>
      <c r="IJ7" s="165">
        <f t="shared" si="16"/>
        <v>4.0264141867866381E-4</v>
      </c>
      <c r="IK7" s="165">
        <f t="shared" si="16"/>
        <v>4.3422187889875899E-4</v>
      </c>
      <c r="IL7" s="165">
        <f t="shared" si="16"/>
        <v>4.6788922589221317E-4</v>
      </c>
      <c r="IM7" s="165">
        <f t="shared" si="16"/>
        <v>5.0374700290835642E-4</v>
      </c>
      <c r="IN7" s="165">
        <f t="shared" si="16"/>
        <v>5.4190105148687782E-4</v>
      </c>
      <c r="IO7" s="165">
        <f t="shared" si="16"/>
        <v>5.8245932161663308E-4</v>
      </c>
      <c r="IP7" s="165">
        <f t="shared" si="16"/>
        <v>6.2553165832717719E-4</v>
      </c>
      <c r="IQ7" s="165">
        <f t="shared" si="16"/>
        <v>6.7122956403474867E-4</v>
      </c>
      <c r="IR7" s="165">
        <f t="shared" si="16"/>
        <v>7.1966593605991532E-4</v>
      </c>
      <c r="IS7" s="165">
        <f t="shared" si="16"/>
        <v>7.7095477884075601E-4</v>
      </c>
      <c r="IT7" s="165">
        <f t="shared" si="16"/>
        <v>8.252108904832756E-4</v>
      </c>
      <c r="IU7" s="165">
        <f t="shared" si="16"/>
        <v>8.8254952341966302E-4</v>
      </c>
      <c r="IV7" s="165">
        <f t="shared" si="17"/>
        <v>9.4308601908477997E-4</v>
      </c>
      <c r="IW7" s="165">
        <f t="shared" si="17"/>
        <v>1.0069354166716345E-3</v>
      </c>
      <c r="IX7" s="165">
        <f t="shared" si="17"/>
        <v>1.0742120361870861E-3</v>
      </c>
      <c r="IY7" s="165">
        <f t="shared" si="17"/>
        <v>1.1450290361991894E-3</v>
      </c>
      <c r="IZ7" s="165">
        <f t="shared" si="17"/>
        <v>1.2194979468466702E-3</v>
      </c>
      <c r="JA7" s="165">
        <f t="shared" si="17"/>
        <v>1.2977281788683526E-3</v>
      </c>
      <c r="JB7" s="165">
        <f t="shared" si="17"/>
        <v>1.3798265096048971E-3</v>
      </c>
      <c r="JC7" s="165">
        <f t="shared" si="17"/>
        <v>1.4658965471261414E-3</v>
      </c>
      <c r="JD7" s="165">
        <f t="shared" si="17"/>
        <v>1.5560381738432701E-3</v>
      </c>
      <c r="JE7" s="165">
        <f t="shared" si="17"/>
        <v>1.650346971174946E-3</v>
      </c>
      <c r="JF7" s="165">
        <f t="shared" si="17"/>
        <v>1.7489136270488696E-3</v>
      </c>
      <c r="JG7" s="165">
        <f t="shared" si="17"/>
        <v>1.8518233282336046E-3</v>
      </c>
      <c r="JH7" s="165">
        <f t="shared" si="17"/>
        <v>1.959155139708305E-3</v>
      </c>
      <c r="JI7" s="165">
        <f t="shared" si="17"/>
        <v>2.0709813734885274E-3</v>
      </c>
      <c r="JJ7" s="165">
        <f t="shared" si="17"/>
        <v>2.1873669495328105E-3</v>
      </c>
      <c r="JK7" s="165">
        <f t="shared" si="17"/>
        <v>2.3083687515554562E-3</v>
      </c>
      <c r="JL7" s="165">
        <f t="shared" si="18"/>
        <v>2.4340349807638246E-3</v>
      </c>
      <c r="JM7" s="165">
        <f t="shared" si="18"/>
        <v>2.5644045107218521E-3</v>
      </c>
      <c r="JN7" s="165">
        <f t="shared" si="18"/>
        <v>2.6995062467130922E-3</v>
      </c>
      <c r="JO7" s="165">
        <f t="shared" si="18"/>
        <v>2.8393584931347736E-3</v>
      </c>
      <c r="JP7" s="165">
        <f t="shared" si="18"/>
        <v>2.983968332596836E-3</v>
      </c>
      <c r="JQ7" s="165">
        <f t="shared" si="18"/>
        <v>3.1333310205250461E-3</v>
      </c>
      <c r="JR7" s="165">
        <f t="shared" si="18"/>
        <v>3.2874293991729375E-3</v>
      </c>
      <c r="JS7" s="165">
        <f t="shared" si="18"/>
        <v>3.4462333350318741E-3</v>
      </c>
      <c r="JT7" s="165">
        <f t="shared" si="18"/>
        <v>3.6096991836900437E-3</v>
      </c>
      <c r="JU7" s="165">
        <f t="shared" si="18"/>
        <v>3.7777692862282697E-3</v>
      </c>
      <c r="JV7" s="165">
        <f t="shared" si="18"/>
        <v>3.950371501251394E-3</v>
      </c>
      <c r="JW7" s="165">
        <f t="shared" si="18"/>
        <v>4.1274187766375658E-3</v>
      </c>
      <c r="JX7" s="165">
        <f t="shared" si="18"/>
        <v>4.3088087650426628E-3</v>
      </c>
      <c r="JY7" s="165">
        <f t="shared" si="18"/>
        <v>4.4944234871223936E-3</v>
      </c>
      <c r="JZ7" s="165">
        <f t="shared" si="18"/>
        <v>4.6841290463295595E-3</v>
      </c>
      <c r="KA7" s="165">
        <f t="shared" si="18"/>
        <v>4.8777753990078996E-3</v>
      </c>
      <c r="KB7" s="165">
        <f t="shared" si="19"/>
        <v>5.0751961833366329E-3</v>
      </c>
      <c r="KC7" s="165">
        <f t="shared" si="19"/>
        <v>5.2762086104810686E-3</v>
      </c>
      <c r="KD7" s="165">
        <f t="shared" si="19"/>
        <v>5.480613421074778E-3</v>
      </c>
      <c r="KE7" s="165">
        <f t="shared" si="19"/>
        <v>5.6881949098981453E-3</v>
      </c>
      <c r="KF7" s="165">
        <f t="shared" si="19"/>
        <v>5.8987210213275222E-3</v>
      </c>
      <c r="KG7" s="165">
        <f t="shared" si="19"/>
        <v>6.1119435178094862E-3</v>
      </c>
      <c r="KH7" s="165">
        <f t="shared" si="19"/>
        <v>6.3275982232675375E-3</v>
      </c>
      <c r="KI7" s="165">
        <f t="shared" si="19"/>
        <v>6.5454053429750058E-3</v>
      </c>
      <c r="KJ7" s="165">
        <f t="shared" si="19"/>
        <v>6.7650698610304963E-3</v>
      </c>
      <c r="KK7" s="165">
        <f t="shared" si="19"/>
        <v>6.9862820161523901E-3</v>
      </c>
      <c r="KL7" s="165">
        <f t="shared" si="19"/>
        <v>7.2087178560697185E-3</v>
      </c>
      <c r="KM7" s="165">
        <f t="shared" si="19"/>
        <v>7.432039870330278E-3</v>
      </c>
      <c r="KN7" s="165">
        <f t="shared" si="19"/>
        <v>7.6558977008765764E-3</v>
      </c>
      <c r="KO7" s="165">
        <f t="shared" si="19"/>
        <v>7.8799289292586644E-3</v>
      </c>
      <c r="KP7" s="165">
        <f t="shared" si="19"/>
        <v>8.1037599388640198E-3</v>
      </c>
      <c r="KQ7" s="165">
        <f t="shared" si="19"/>
        <v>8.3270068500512166E-3</v>
      </c>
      <c r="KR7" s="165">
        <f t="shared" si="20"/>
        <v>8.5492765255804539E-3</v>
      </c>
      <c r="KS7" s="165">
        <f t="shared" si="20"/>
        <v>8.7701676432432648E-3</v>
      </c>
      <c r="KT7" s="165">
        <f t="shared" si="20"/>
        <v>8.9892718321101621E-3</v>
      </c>
      <c r="KU7" s="165">
        <f t="shared" si="20"/>
        <v>9.2061748683420607E-3</v>
      </c>
      <c r="KV7" s="165">
        <f t="shared" si="20"/>
        <v>9.4204579260533973E-3</v>
      </c>
      <c r="KW7" s="165">
        <f t="shared" si="20"/>
        <v>9.6316988782752938E-3</v>
      </c>
      <c r="KX7" s="165">
        <f t="shared" si="20"/>
        <v>9.8394736426501376E-3</v>
      </c>
      <c r="KY7" s="165">
        <f t="shared" si="20"/>
        <v>1.0043357566098003E-2</v>
      </c>
      <c r="KZ7" s="165">
        <f t="shared" si="20"/>
        <v>1.0242926842334093E-2</v>
      </c>
      <c r="LA7" s="165">
        <f t="shared" si="20"/>
        <v>1.0437759955788328E-2</v>
      </c>
      <c r="LB7" s="165">
        <f t="shared" si="20"/>
        <v>1.0627439145186393E-2</v>
      </c>
      <c r="LC7" s="165">
        <f t="shared" si="20"/>
        <v>1.0811551879799063E-2</v>
      </c>
      <c r="LD7" s="165">
        <f t="shared" si="20"/>
        <v>1.098969234115625E-2</v>
      </c>
      <c r="LE7" s="165">
        <f t="shared" si="20"/>
        <v>1.1161462902856073E-2</v>
      </c>
      <c r="LF7" s="165">
        <f t="shared" si="20"/>
        <v>1.1326475600979805E-2</v>
      </c>
      <c r="LG7" s="165">
        <f t="shared" si="20"/>
        <v>1.1484353587552181E-2</v>
      </c>
      <c r="LH7" s="165">
        <f t="shared" si="21"/>
        <v>1.1634732559464888E-2</v>
      </c>
      <c r="LI7" s="165">
        <f t="shared" si="21"/>
        <v>1.1777262155309814E-2</v>
      </c>
      <c r="LJ7" s="165">
        <f t="shared" si="21"/>
        <v>1.1911607312648604E-2</v>
      </c>
      <c r="LK7" s="165">
        <f t="shared" si="21"/>
        <v>1.2037449578376179E-2</v>
      </c>
      <c r="LL7" s="165">
        <f t="shared" si="21"/>
        <v>1.2154488365017891E-2</v>
      </c>
      <c r="LM7" s="165">
        <f t="shared" si="21"/>
        <v>1.2262442146032405E-2</v>
      </c>
      <c r="LN7" s="165">
        <f t="shared" si="21"/>
        <v>1.2361049583473475E-2</v>
      </c>
      <c r="LO7" s="165">
        <f t="shared" si="21"/>
        <v>1.245007058169275E-2</v>
      </c>
      <c r="LP7" s="165">
        <f t="shared" si="21"/>
        <v>1.2529287261139874E-2</v>
      </c>
      <c r="LQ7" s="165">
        <f t="shared" si="21"/>
        <v>1.2598504846733498E-2</v>
      </c>
      <c r="LR7" s="165">
        <f t="shared" si="21"/>
        <v>1.2657552465734401E-2</v>
      </c>
      <c r="LS7" s="165">
        <f t="shared" si="21"/>
        <v>1.2706283850546739E-2</v>
      </c>
      <c r="LT7" s="165">
        <f t="shared" si="21"/>
        <v>1.2744577942401894E-2</v>
      </c>
      <c r="LU7" s="165">
        <f t="shared" si="21"/>
        <v>1.2772339392437784E-2</v>
      </c>
      <c r="LV7" s="165">
        <f t="shared" si="21"/>
        <v>1.2789498957270879E-2</v>
      </c>
      <c r="LW7" s="165">
        <f t="shared" si="21"/>
        <v>1.2796013786763975E-2</v>
      </c>
      <c r="LX7" s="165">
        <f t="shared" si="22"/>
        <v>1.2791867602315923E-2</v>
      </c>
      <c r="LY7" s="165">
        <f t="shared" si="22"/>
        <v>1.2777070764635006E-2</v>
      </c>
      <c r="LZ7" s="165">
        <f t="shared" si="22"/>
        <v>1.2751660230601121E-2</v>
      </c>
      <c r="MA7" s="165">
        <f t="shared" si="22"/>
        <v>1.2715699399468068E-2</v>
      </c>
      <c r="MB7" s="165">
        <f t="shared" si="22"/>
        <v>1.2669277849301785E-2</v>
      </c>
      <c r="MC7" s="165">
        <f t="shared" si="22"/>
        <v>1.2612510965188043E-2</v>
      </c>
      <c r="MD7" s="165">
        <f t="shared" si="22"/>
        <v>1.2545539461369364E-2</v>
      </c>
      <c r="ME7" s="165">
        <f t="shared" si="22"/>
        <v>1.2468528800081024E-2</v>
      </c>
      <c r="MF7" s="165">
        <f t="shared" si="22"/>
        <v>1.2381668510445497E-2</v>
      </c>
      <c r="MG7" s="165">
        <f t="shared" si="22"/>
        <v>1.2285171411349221E-2</v>
      </c>
      <c r="MH7" s="165">
        <f t="shared" si="22"/>
        <v>1.2179272742761081E-2</v>
      </c>
      <c r="MI7" s="165">
        <f t="shared" si="22"/>
        <v>1.2064229210454438E-2</v>
      </c>
      <c r="MJ7" s="165">
        <f t="shared" si="22"/>
        <v>1.1940317949560868E-2</v>
      </c>
      <c r="MK7" s="165">
        <f t="shared" si="22"/>
        <v>1.1807835412810198E-2</v>
      </c>
      <c r="ML7" s="165">
        <f t="shared" si="22"/>
        <v>1.1667096189695423E-2</v>
      </c>
      <c r="MM7" s="165">
        <f t="shared" si="22"/>
        <v>1.151843176314026E-2</v>
      </c>
      <c r="MN7" s="165">
        <f t="shared" si="23"/>
        <v>1.1362189210538977E-2</v>
      </c>
      <c r="MO7" s="165">
        <f t="shared" si="23"/>
        <v>1.1198729856281514E-2</v>
      </c>
      <c r="MP7" s="165">
        <f t="shared" si="23"/>
        <v>1.1028427883070107E-2</v>
      </c>
      <c r="MQ7" s="165">
        <f t="shared" si="23"/>
        <v>1.0851668909476225E-2</v>
      </c>
      <c r="MR7" s="165">
        <f t="shared" si="23"/>
        <v>1.0668848541277849E-2</v>
      </c>
      <c r="MS7" s="165">
        <f t="shared" si="23"/>
        <v>1.048037090415729E-2</v>
      </c>
      <c r="MT7" s="165">
        <f t="shared" si="23"/>
        <v>1.0286647165329229E-2</v>
      </c>
      <c r="MU7" s="165">
        <f t="shared" si="23"/>
        <v>1.0088094051608154E-2</v>
      </c>
      <c r="MV7" s="165">
        <f t="shared" si="23"/>
        <v>9.8851323713155682E-3</v>
      </c>
      <c r="MW7" s="165">
        <f t="shared" si="23"/>
        <v>9.678185547271333E-3</v>
      </c>
      <c r="MX7" s="165">
        <f t="shared" si="23"/>
        <v>9.4676781679128193E-3</v>
      </c>
      <c r="MY7" s="165">
        <f t="shared" si="23"/>
        <v>9.254034563342145E-3</v>
      </c>
      <c r="MZ7" s="165">
        <f t="shared" si="23"/>
        <v>9.0376774128184695E-3</v>
      </c>
      <c r="NA7" s="165">
        <f t="shared" si="23"/>
        <v>8.8190263898920637E-3</v>
      </c>
      <c r="NB7" s="165">
        <f t="shared" si="23"/>
        <v>8.5984968510226766E-3</v>
      </c>
      <c r="NC7" s="165">
        <f t="shared" si="23"/>
        <v>8.376498573140094E-3</v>
      </c>
      <c r="ND7" s="165">
        <f t="shared" si="24"/>
        <v>8.1534345451932701E-3</v>
      </c>
      <c r="NE7" s="165">
        <f t="shared" si="24"/>
        <v>7.9296998182995584E-3</v>
      </c>
      <c r="NF7" s="165">
        <f t="shared" si="24"/>
        <v>7.7056804186513448E-3</v>
      </c>
      <c r="NG7" s="165">
        <f t="shared" si="24"/>
        <v>7.4817523268675013E-3</v>
      </c>
      <c r="NH7" s="165">
        <f t="shared" si="24"/>
        <v>7.2582805269955425E-3</v>
      </c>
      <c r="NI7" s="165">
        <f t="shared" si="24"/>
        <v>7.0356181278808903E-3</v>
      </c>
      <c r="NJ7" s="165">
        <f t="shared" si="24"/>
        <v>6.8141055591262522E-3</v>
      </c>
      <c r="NK7" s="165">
        <f t="shared" si="24"/>
        <v>6.5940698433704231E-3</v>
      </c>
      <c r="NL7" s="165">
        <f t="shared" si="24"/>
        <v>6.3758239461254723E-3</v>
      </c>
      <c r="NM7" s="165">
        <f t="shared" si="24"/>
        <v>6.159666203928018E-3</v>
      </c>
      <c r="NN7" s="165">
        <f t="shared" si="24"/>
        <v>5.9458798310869695E-3</v>
      </c>
      <c r="NO7" s="165">
        <f t="shared" si="24"/>
        <v>5.7347325048506268E-3</v>
      </c>
      <c r="NP7" s="165">
        <f t="shared" si="24"/>
        <v>5.5264760283724786E-3</v>
      </c>
      <c r="NQ7" s="165">
        <f t="shared" si="24"/>
        <v>5.3213460704309773E-3</v>
      </c>
      <c r="NR7" s="165">
        <f t="shared" si="24"/>
        <v>5.1195619804556636E-3</v>
      </c>
      <c r="NS7" s="165">
        <f t="shared" si="24"/>
        <v>4.9213266770332699E-3</v>
      </c>
      <c r="NT7" s="165">
        <f t="shared" si="25"/>
        <v>4.7268266077140075E-3</v>
      </c>
      <c r="NU7" s="165">
        <f t="shared" si="25"/>
        <v>4.5362317776124596E-3</v>
      </c>
      <c r="NV7" s="165">
        <f t="shared" si="25"/>
        <v>4.3496958440002505E-3</v>
      </c>
      <c r="NW7" s="165">
        <f t="shared" si="25"/>
        <v>4.1673562738202838E-3</v>
      </c>
      <c r="NX7" s="165">
        <f t="shared" si="25"/>
        <v>3.989334560815622E-3</v>
      </c>
      <c r="NY7" s="165">
        <f t="shared" si="25"/>
        <v>3.8157364987602789E-3</v>
      </c>
      <c r="NZ7" s="165">
        <f t="shared" si="25"/>
        <v>3.6466525071050496E-3</v>
      </c>
      <c r="OA7" s="165">
        <f t="shared" si="25"/>
        <v>3.4821580052083723E-3</v>
      </c>
      <c r="OB7" s="165">
        <f t="shared" si="25"/>
        <v>3.322313831210419E-3</v>
      </c>
      <c r="OC7" s="165">
        <f t="shared" si="25"/>
        <v>3.167166701527164E-3</v>
      </c>
      <c r="OD7" s="165">
        <f t="shared" si="25"/>
        <v>3.0167497068896419E-3</v>
      </c>
      <c r="OE7" s="165">
        <f t="shared" si="25"/>
        <v>2.8710828408308334E-3</v>
      </c>
      <c r="OF7" s="165">
        <f t="shared" si="25"/>
        <v>2.730173556527625E-3</v>
      </c>
      <c r="OG7" s="165">
        <f t="shared" si="25"/>
        <v>2.594017347936559E-3</v>
      </c>
      <c r="OH7" s="165">
        <f t="shared" si="25"/>
        <v>2.4625983512184314E-3</v>
      </c>
      <c r="OI7" s="165">
        <f t="shared" si="25"/>
        <v>2.3358899625262422E-3</v>
      </c>
      <c r="OJ7" s="165">
        <f t="shared" si="26"/>
        <v>2.2138554683322404E-3</v>
      </c>
      <c r="OK7" s="165">
        <f t="shared" si="26"/>
        <v>2.0964486845906649E-3</v>
      </c>
      <c r="OL7" s="165">
        <f t="shared" si="26"/>
        <v>1.9836146011716583E-3</v>
      </c>
      <c r="OM7" s="165">
        <f t="shared" si="26"/>
        <v>1.8752900281566161E-3</v>
      </c>
      <c r="ON7" s="165">
        <f t="shared" si="26"/>
        <v>1.7714042407541016E-3</v>
      </c>
      <c r="OO7" s="165">
        <f t="shared" si="26"/>
        <v>1.6718796197763112E-3</v>
      </c>
      <c r="OP7" s="165">
        <f t="shared" si="26"/>
        <v>1.5766322848070923E-3</v>
      </c>
      <c r="OQ7" s="165">
        <f t="shared" si="26"/>
        <v>1.4855727173916269E-3</v>
      </c>
      <c r="OR7" s="165">
        <f t="shared" si="26"/>
        <v>1.3986063717833226E-3</v>
      </c>
      <c r="OS7" s="165">
        <f t="shared" si="26"/>
        <v>1.3156342709932105E-3</v>
      </c>
      <c r="OT7" s="165">
        <f t="shared" si="26"/>
        <v>1.2365535860996227E-3</v>
      </c>
      <c r="OU7" s="165">
        <f t="shared" si="26"/>
        <v>1.161258196989301E-3</v>
      </c>
      <c r="OV7" s="165">
        <f t="shared" si="26"/>
        <v>1.0896392329137934E-3</v>
      </c>
      <c r="OW7" s="165">
        <f t="shared" si="26"/>
        <v>1.0215855914555321E-3</v>
      </c>
      <c r="OX7" s="165">
        <f t="shared" si="26"/>
        <v>9.569844347049614E-4</v>
      </c>
      <c r="OY7" s="165">
        <f t="shared" si="26"/>
        <v>8.9572166165219E-4</v>
      </c>
      <c r="OZ7" s="165">
        <f t="shared" si="27"/>
        <v>8.3768235599273352E-4</v>
      </c>
      <c r="PA7" s="165">
        <f t="shared" si="27"/>
        <v>7.8275120873587476E-4</v>
      </c>
      <c r="PB7" s="165">
        <f t="shared" si="27"/>
        <v>7.3081291518522357E-4</v>
      </c>
      <c r="PC7" s="165">
        <f t="shared" si="27"/>
        <v>6.8175254603319304E-4</v>
      </c>
      <c r="PD7" s="165">
        <f t="shared" si="27"/>
        <v>6.3545589247385875E-4</v>
      </c>
      <c r="PE7" s="165">
        <f t="shared" si="27"/>
        <v>5.9180978539128326E-4</v>
      </c>
      <c r="PF7" s="165">
        <f t="shared" si="27"/>
        <v>5.507023888225741E-4</v>
      </c>
      <c r="PG7" s="165">
        <f t="shared" si="27"/>
        <v>5.1202346802627866E-4</v>
      </c>
      <c r="PH7" s="165">
        <f t="shared" si="27"/>
        <v>4.756646326070266E-4</v>
      </c>
    </row>
    <row r="8" spans="1:425" x14ac:dyDescent="0.45">
      <c r="A8" s="4">
        <v>5</v>
      </c>
      <c r="B8" s="91">
        <v>60</v>
      </c>
      <c r="C8" s="91">
        <v>120</v>
      </c>
      <c r="D8" s="91">
        <v>240</v>
      </c>
      <c r="E8" s="120">
        <f t="shared" si="28"/>
        <v>1</v>
      </c>
      <c r="F8" s="120">
        <f t="shared" si="29"/>
        <v>0.5</v>
      </c>
      <c r="G8" s="71">
        <f t="shared" si="30"/>
        <v>130</v>
      </c>
      <c r="H8" s="23" t="s">
        <v>1</v>
      </c>
      <c r="I8" s="55"/>
      <c r="J8" s="298"/>
      <c r="K8" s="72">
        <f>IF(AND(B8&gt;0,C8&gt;0,D8&gt;0),IF(ISBLANK(J8),IF(ISBLANK(H8),"",(D8-B8)*VLOOKUP(H8,VLookups!$A$4:$B$13,2,FALSE)),J8),"")</f>
        <v>36</v>
      </c>
      <c r="L8" s="73">
        <f t="shared" si="0"/>
        <v>1296</v>
      </c>
      <c r="M8" s="91">
        <v>150</v>
      </c>
      <c r="N8" s="265">
        <f>IF(AND(M8&gt;0,C8&gt;0,NOT(K8="")),ABS(VLOOKUP($M$1,VLookups!$A$43:$B$44,2,FALSE)-_xlfn.NORM.DIST(M8,G8,K8,TRUE)),"")</f>
        <v>0.7107426392460281</v>
      </c>
      <c r="O8" s="90">
        <f>IF(AND($B8&gt;0,$C8&gt;0,$D8&gt;0,NOT(ISBLANK($H8))),_xlfn.NORM.INV(ABS(VLOOKUP($M$1,VLookups!$A$43:$B$44,2,FALSE)-O$3),$G8,$K8),"")</f>
        <v>83.864143640394389</v>
      </c>
      <c r="P8" s="89">
        <f>IF(AND($B8&gt;0,$C8&gt;0,$D8&gt;0,NOT(ISBLANK($H8))),_xlfn.NORM.INV(ABS(VLOOKUP($M$1,VLookups!$A$43:$B$44,2,FALSE)-P$3),$G8,$K8),"")</f>
        <v>176.13585635960561</v>
      </c>
      <c r="Q8" s="90">
        <f>IF(AND($B8&gt;0,$C8&gt;0,$D8&gt;0,NOT(ISBLANK($H8))),_xlfn.NORM.INV(ABS(VLOOKUP($M$1,VLookups!$A$43:$B$44,2,FALSE)-Q$3),$G8,$K8),"")</f>
        <v>167.31160202177642</v>
      </c>
      <c r="R8" s="89">
        <f>IF(AND($B8&gt;0,$C8&gt;0,$D8&gt;0,NOT(ISBLANK($H8))),_xlfn.NORM.INV(ABS(VLOOKUP($M$1,VLookups!$A$43:$B$44,2,FALSE)-R$3),$G8,$K8),"")</f>
        <v>160.29836440862493</v>
      </c>
      <c r="S8" s="90">
        <f>IF(AND($B8&gt;0,$C8&gt;0,$D8&gt;0,NOT(ISBLANK($H8))),_xlfn.NORM.INV(ABS(VLOOKUP($M$1,VLookups!$A$43:$B$44,2,FALSE)-S$3),$G8,$K8),"")</f>
        <v>154.28163100705893</v>
      </c>
      <c r="T8" s="89">
        <f>IF(AND($B8&gt;0,$C8&gt;0,$D8&gt;0,NOT(ISBLANK($H8))),_xlfn.NORM.INV(ABS(VLOOKUP($M$1,VLookups!$A$43:$B$44,2,FALSE)-T$3),$G8,$K8),"")</f>
        <v>148.87841845748946</v>
      </c>
      <c r="U8" s="5"/>
      <c r="V8" s="164">
        <f t="shared" si="31"/>
        <v>0.9</v>
      </c>
      <c r="W8" s="47">
        <f t="shared" si="32"/>
        <v>29.999999999999702</v>
      </c>
      <c r="X8" s="47">
        <f t="shared" si="32"/>
        <v>30.8999999999997</v>
      </c>
      <c r="Y8" s="47">
        <f t="shared" si="32"/>
        <v>31.799999999999699</v>
      </c>
      <c r="Z8" s="47">
        <f t="shared" si="32"/>
        <v>32.699999999999697</v>
      </c>
      <c r="AA8" s="47">
        <f t="shared" si="32"/>
        <v>33.599999999999696</v>
      </c>
      <c r="AB8" s="47">
        <f t="shared" si="32"/>
        <v>34.499999999999694</v>
      </c>
      <c r="AC8" s="47">
        <f t="shared" si="32"/>
        <v>35.399999999999693</v>
      </c>
      <c r="AD8" s="47">
        <f t="shared" si="32"/>
        <v>36.299999999999692</v>
      </c>
      <c r="AE8" s="47">
        <f t="shared" si="32"/>
        <v>37.19999999999969</v>
      </c>
      <c r="AF8" s="47">
        <f t="shared" si="32"/>
        <v>38.099999999999689</v>
      </c>
      <c r="AG8" s="47">
        <f t="shared" si="32"/>
        <v>38.999999999999687</v>
      </c>
      <c r="AH8" s="47">
        <f t="shared" si="32"/>
        <v>39.899999999999686</v>
      </c>
      <c r="AI8" s="47">
        <f t="shared" si="32"/>
        <v>40.799999999999685</v>
      </c>
      <c r="AJ8" s="47">
        <f t="shared" si="32"/>
        <v>41.699999999999683</v>
      </c>
      <c r="AK8" s="47">
        <f t="shared" si="32"/>
        <v>42.599999999999682</v>
      </c>
      <c r="AL8" s="47">
        <f t="shared" si="32"/>
        <v>43.49999999999968</v>
      </c>
      <c r="AM8" s="47">
        <f t="shared" si="1"/>
        <v>44.399999999999679</v>
      </c>
      <c r="AN8" s="47">
        <f t="shared" si="2"/>
        <v>45.299999999999677</v>
      </c>
      <c r="AO8" s="47">
        <f t="shared" si="2"/>
        <v>46.199999999999676</v>
      </c>
      <c r="AP8" s="47">
        <f t="shared" si="2"/>
        <v>47.099999999999675</v>
      </c>
      <c r="AQ8" s="47">
        <f t="shared" si="2"/>
        <v>47.999999999999673</v>
      </c>
      <c r="AR8" s="47">
        <f t="shared" si="2"/>
        <v>48.899999999999672</v>
      </c>
      <c r="AS8" s="47">
        <f t="shared" si="2"/>
        <v>49.79999999999967</v>
      </c>
      <c r="AT8" s="47">
        <f t="shared" si="2"/>
        <v>50.699999999999669</v>
      </c>
      <c r="AU8" s="47">
        <f t="shared" si="2"/>
        <v>51.599999999999667</v>
      </c>
      <c r="AV8" s="47">
        <f t="shared" si="2"/>
        <v>52.499999999999666</v>
      </c>
      <c r="AW8" s="47">
        <f t="shared" si="2"/>
        <v>53.399999999999665</v>
      </c>
      <c r="AX8" s="47">
        <f t="shared" si="2"/>
        <v>54.299999999999663</v>
      </c>
      <c r="AY8" s="47">
        <f t="shared" si="2"/>
        <v>55.199999999999662</v>
      </c>
      <c r="AZ8" s="47">
        <f t="shared" si="2"/>
        <v>56.09999999999966</v>
      </c>
      <c r="BA8" s="47">
        <f t="shared" si="2"/>
        <v>56.999999999999659</v>
      </c>
      <c r="BB8" s="47">
        <f t="shared" si="2"/>
        <v>57.899999999999658</v>
      </c>
      <c r="BC8" s="47">
        <f t="shared" si="2"/>
        <v>58.799999999999656</v>
      </c>
      <c r="BD8" s="47">
        <f t="shared" si="3"/>
        <v>59.699999999999655</v>
      </c>
      <c r="BE8" s="47">
        <f t="shared" si="3"/>
        <v>60.599999999999653</v>
      </c>
      <c r="BF8" s="47">
        <f t="shared" si="3"/>
        <v>61.499999999999652</v>
      </c>
      <c r="BG8" s="47">
        <f t="shared" si="3"/>
        <v>62.39999999999965</v>
      </c>
      <c r="BH8" s="47">
        <f t="shared" si="3"/>
        <v>63.299999999999649</v>
      </c>
      <c r="BI8" s="47">
        <f t="shared" si="3"/>
        <v>64.199999999999648</v>
      </c>
      <c r="BJ8" s="47">
        <f t="shared" si="3"/>
        <v>65.099999999999653</v>
      </c>
      <c r="BK8" s="47">
        <f t="shared" si="3"/>
        <v>65.999999999999659</v>
      </c>
      <c r="BL8" s="47">
        <f t="shared" si="3"/>
        <v>66.899999999999665</v>
      </c>
      <c r="BM8" s="47">
        <f t="shared" si="3"/>
        <v>67.79999999999967</v>
      </c>
      <c r="BN8" s="47">
        <f t="shared" si="3"/>
        <v>68.699999999999676</v>
      </c>
      <c r="BO8" s="47">
        <f t="shared" si="3"/>
        <v>69.599999999999682</v>
      </c>
      <c r="BP8" s="47">
        <f t="shared" si="3"/>
        <v>70.499999999999687</v>
      </c>
      <c r="BQ8" s="47">
        <f t="shared" si="3"/>
        <v>71.399999999999693</v>
      </c>
      <c r="BR8" s="47">
        <f t="shared" si="3"/>
        <v>72.299999999999699</v>
      </c>
      <c r="BS8" s="47">
        <f t="shared" si="3"/>
        <v>73.199999999999704</v>
      </c>
      <c r="BT8" s="47">
        <f t="shared" si="4"/>
        <v>74.09999999999971</v>
      </c>
      <c r="BU8" s="47">
        <f t="shared" si="4"/>
        <v>74.999999999999716</v>
      </c>
      <c r="BV8" s="47">
        <f t="shared" si="4"/>
        <v>75.899999999999721</v>
      </c>
      <c r="BW8" s="47">
        <f t="shared" si="4"/>
        <v>76.799999999999727</v>
      </c>
      <c r="BX8" s="47">
        <f t="shared" si="4"/>
        <v>77.699999999999733</v>
      </c>
      <c r="BY8" s="47">
        <f t="shared" si="4"/>
        <v>78.599999999999739</v>
      </c>
      <c r="BZ8" s="47">
        <f t="shared" si="4"/>
        <v>79.499999999999744</v>
      </c>
      <c r="CA8" s="47">
        <f t="shared" si="4"/>
        <v>80.39999999999975</v>
      </c>
      <c r="CB8" s="47">
        <f t="shared" si="4"/>
        <v>81.299999999999756</v>
      </c>
      <c r="CC8" s="47">
        <f t="shared" si="4"/>
        <v>82.199999999999761</v>
      </c>
      <c r="CD8" s="47">
        <f t="shared" si="4"/>
        <v>83.099999999999767</v>
      </c>
      <c r="CE8" s="47">
        <f t="shared" si="4"/>
        <v>83.999999999999773</v>
      </c>
      <c r="CF8" s="47">
        <f t="shared" si="4"/>
        <v>84.899999999999778</v>
      </c>
      <c r="CG8" s="47">
        <f t="shared" si="4"/>
        <v>85.799999999999784</v>
      </c>
      <c r="CH8" s="47">
        <f t="shared" si="4"/>
        <v>86.69999999999979</v>
      </c>
      <c r="CI8" s="47">
        <f t="shared" si="4"/>
        <v>87.599999999999795</v>
      </c>
      <c r="CJ8" s="47">
        <f t="shared" si="5"/>
        <v>88.499999999999801</v>
      </c>
      <c r="CK8" s="47">
        <f t="shared" si="5"/>
        <v>89.399999999999807</v>
      </c>
      <c r="CL8" s="47">
        <f t="shared" si="5"/>
        <v>90.299999999999812</v>
      </c>
      <c r="CM8" s="47">
        <f t="shared" si="5"/>
        <v>91.199999999999818</v>
      </c>
      <c r="CN8" s="47">
        <f t="shared" si="5"/>
        <v>92.099999999999824</v>
      </c>
      <c r="CO8" s="47">
        <f t="shared" si="5"/>
        <v>92.999999999999829</v>
      </c>
      <c r="CP8" s="47">
        <f t="shared" si="5"/>
        <v>93.899999999999835</v>
      </c>
      <c r="CQ8" s="47">
        <f t="shared" si="5"/>
        <v>94.799999999999841</v>
      </c>
      <c r="CR8" s="47">
        <f t="shared" si="5"/>
        <v>95.699999999999847</v>
      </c>
      <c r="CS8" s="47">
        <f t="shared" si="5"/>
        <v>96.599999999999852</v>
      </c>
      <c r="CT8" s="47">
        <f t="shared" si="5"/>
        <v>97.499999999999858</v>
      </c>
      <c r="CU8" s="47">
        <f t="shared" si="5"/>
        <v>98.399999999999864</v>
      </c>
      <c r="CV8" s="47">
        <f t="shared" si="5"/>
        <v>99.299999999999869</v>
      </c>
      <c r="CW8" s="47">
        <f t="shared" si="5"/>
        <v>100.19999999999987</v>
      </c>
      <c r="CX8" s="47">
        <f t="shared" si="5"/>
        <v>101.09999999999988</v>
      </c>
      <c r="CY8" s="47">
        <f t="shared" si="5"/>
        <v>101.99999999999989</v>
      </c>
      <c r="CZ8" s="47">
        <f t="shared" si="6"/>
        <v>102.89999999999989</v>
      </c>
      <c r="DA8" s="47">
        <f t="shared" si="6"/>
        <v>103.7999999999999</v>
      </c>
      <c r="DB8" s="47">
        <f t="shared" si="6"/>
        <v>104.6999999999999</v>
      </c>
      <c r="DC8" s="47">
        <f t="shared" si="6"/>
        <v>105.59999999999991</v>
      </c>
      <c r="DD8" s="47">
        <f t="shared" si="6"/>
        <v>106.49999999999991</v>
      </c>
      <c r="DE8" s="47">
        <f t="shared" si="6"/>
        <v>107.39999999999992</v>
      </c>
      <c r="DF8" s="47">
        <f t="shared" si="6"/>
        <v>108.29999999999993</v>
      </c>
      <c r="DG8" s="47">
        <f t="shared" si="6"/>
        <v>109.19999999999993</v>
      </c>
      <c r="DH8" s="47">
        <f t="shared" si="6"/>
        <v>110.09999999999994</v>
      </c>
      <c r="DI8" s="47">
        <f t="shared" si="6"/>
        <v>110.99999999999994</v>
      </c>
      <c r="DJ8" s="47">
        <f t="shared" si="6"/>
        <v>111.89999999999995</v>
      </c>
      <c r="DK8" s="47">
        <f t="shared" si="6"/>
        <v>112.79999999999995</v>
      </c>
      <c r="DL8" s="47">
        <f t="shared" si="6"/>
        <v>113.69999999999996</v>
      </c>
      <c r="DM8" s="47">
        <f t="shared" si="6"/>
        <v>114.59999999999997</v>
      </c>
      <c r="DN8" s="47">
        <f t="shared" si="6"/>
        <v>115.49999999999997</v>
      </c>
      <c r="DO8" s="47">
        <f t="shared" si="6"/>
        <v>116.39999999999998</v>
      </c>
      <c r="DP8" s="47">
        <f t="shared" si="7"/>
        <v>117.29999999999998</v>
      </c>
      <c r="DQ8" s="47">
        <f t="shared" si="7"/>
        <v>118.19999999999999</v>
      </c>
      <c r="DR8" s="47">
        <f t="shared" si="7"/>
        <v>119.1</v>
      </c>
      <c r="DS8" s="179">
        <f t="shared" si="33"/>
        <v>120</v>
      </c>
      <c r="DT8" s="47">
        <f t="shared" si="34"/>
        <v>120.9</v>
      </c>
      <c r="DU8" s="47">
        <f t="shared" si="34"/>
        <v>121.80000000000001</v>
      </c>
      <c r="DV8" s="47">
        <f t="shared" si="34"/>
        <v>122.70000000000002</v>
      </c>
      <c r="DW8" s="47">
        <f t="shared" si="34"/>
        <v>123.60000000000002</v>
      </c>
      <c r="DX8" s="47">
        <f t="shared" si="34"/>
        <v>124.50000000000003</v>
      </c>
      <c r="DY8" s="47">
        <f t="shared" si="34"/>
        <v>125.40000000000003</v>
      </c>
      <c r="DZ8" s="47">
        <f t="shared" si="34"/>
        <v>126.30000000000004</v>
      </c>
      <c r="EA8" s="47">
        <f t="shared" si="34"/>
        <v>127.20000000000005</v>
      </c>
      <c r="EB8" s="47">
        <f t="shared" si="34"/>
        <v>128.10000000000005</v>
      </c>
      <c r="EC8" s="47">
        <f t="shared" si="34"/>
        <v>129.00000000000006</v>
      </c>
      <c r="ED8" s="47">
        <f t="shared" si="34"/>
        <v>129.90000000000006</v>
      </c>
      <c r="EE8" s="47">
        <f t="shared" si="34"/>
        <v>130.80000000000007</v>
      </c>
      <c r="EF8" s="47">
        <f t="shared" si="34"/>
        <v>131.70000000000007</v>
      </c>
      <c r="EG8" s="47">
        <f t="shared" si="34"/>
        <v>132.60000000000008</v>
      </c>
      <c r="EH8" s="47">
        <f t="shared" si="34"/>
        <v>133.50000000000009</v>
      </c>
      <c r="EI8" s="47">
        <f t="shared" si="34"/>
        <v>134.40000000000009</v>
      </c>
      <c r="EJ8" s="47">
        <f t="shared" si="8"/>
        <v>135.3000000000001</v>
      </c>
      <c r="EK8" s="47">
        <f t="shared" si="9"/>
        <v>136.2000000000001</v>
      </c>
      <c r="EL8" s="47">
        <f t="shared" si="9"/>
        <v>137.10000000000011</v>
      </c>
      <c r="EM8" s="47">
        <f t="shared" si="9"/>
        <v>138.00000000000011</v>
      </c>
      <c r="EN8" s="47">
        <f t="shared" si="9"/>
        <v>138.90000000000012</v>
      </c>
      <c r="EO8" s="47">
        <f t="shared" si="9"/>
        <v>139.80000000000013</v>
      </c>
      <c r="EP8" s="47">
        <f t="shared" si="9"/>
        <v>140.70000000000013</v>
      </c>
      <c r="EQ8" s="47">
        <f t="shared" si="9"/>
        <v>141.60000000000014</v>
      </c>
      <c r="ER8" s="47">
        <f t="shared" si="9"/>
        <v>142.50000000000014</v>
      </c>
      <c r="ES8" s="47">
        <f t="shared" si="9"/>
        <v>143.40000000000015</v>
      </c>
      <c r="ET8" s="47">
        <f t="shared" si="9"/>
        <v>144.30000000000015</v>
      </c>
      <c r="EU8" s="47">
        <f t="shared" si="9"/>
        <v>145.20000000000016</v>
      </c>
      <c r="EV8" s="47">
        <f t="shared" si="9"/>
        <v>146.10000000000016</v>
      </c>
      <c r="EW8" s="47">
        <f t="shared" si="9"/>
        <v>147.00000000000017</v>
      </c>
      <c r="EX8" s="47">
        <f t="shared" si="9"/>
        <v>147.90000000000018</v>
      </c>
      <c r="EY8" s="47">
        <f t="shared" si="9"/>
        <v>148.80000000000018</v>
      </c>
      <c r="EZ8" s="47">
        <f t="shared" si="9"/>
        <v>149.70000000000019</v>
      </c>
      <c r="FA8" s="47">
        <f t="shared" si="10"/>
        <v>150.60000000000019</v>
      </c>
      <c r="FB8" s="47">
        <f t="shared" si="10"/>
        <v>151.5000000000002</v>
      </c>
      <c r="FC8" s="47">
        <f t="shared" si="10"/>
        <v>152.4000000000002</v>
      </c>
      <c r="FD8" s="47">
        <f t="shared" si="10"/>
        <v>153.30000000000021</v>
      </c>
      <c r="FE8" s="47">
        <f t="shared" si="10"/>
        <v>154.20000000000022</v>
      </c>
      <c r="FF8" s="47">
        <f t="shared" si="10"/>
        <v>155.10000000000022</v>
      </c>
      <c r="FG8" s="47">
        <f t="shared" si="10"/>
        <v>156.00000000000023</v>
      </c>
      <c r="FH8" s="47">
        <f t="shared" si="10"/>
        <v>156.90000000000023</v>
      </c>
      <c r="FI8" s="47">
        <f t="shared" si="10"/>
        <v>157.80000000000024</v>
      </c>
      <c r="FJ8" s="47">
        <f t="shared" si="10"/>
        <v>158.70000000000024</v>
      </c>
      <c r="FK8" s="47">
        <f t="shared" si="10"/>
        <v>159.60000000000025</v>
      </c>
      <c r="FL8" s="47">
        <f t="shared" si="10"/>
        <v>160.50000000000026</v>
      </c>
      <c r="FM8" s="47">
        <f t="shared" si="10"/>
        <v>161.40000000000026</v>
      </c>
      <c r="FN8" s="47">
        <f t="shared" si="10"/>
        <v>162.30000000000027</v>
      </c>
      <c r="FO8" s="47">
        <f t="shared" si="10"/>
        <v>163.20000000000027</v>
      </c>
      <c r="FP8" s="47">
        <f t="shared" si="10"/>
        <v>164.10000000000028</v>
      </c>
      <c r="FQ8" s="47">
        <f t="shared" si="11"/>
        <v>165.00000000000028</v>
      </c>
      <c r="FR8" s="47">
        <f t="shared" si="11"/>
        <v>165.90000000000029</v>
      </c>
      <c r="FS8" s="47">
        <f t="shared" si="11"/>
        <v>166.8000000000003</v>
      </c>
      <c r="FT8" s="47">
        <f t="shared" si="11"/>
        <v>167.7000000000003</v>
      </c>
      <c r="FU8" s="47">
        <f t="shared" si="11"/>
        <v>168.60000000000031</v>
      </c>
      <c r="FV8" s="47">
        <f t="shared" si="11"/>
        <v>169.50000000000031</v>
      </c>
      <c r="FW8" s="47">
        <f t="shared" si="11"/>
        <v>170.40000000000032</v>
      </c>
      <c r="FX8" s="47">
        <f t="shared" si="11"/>
        <v>171.30000000000032</v>
      </c>
      <c r="FY8" s="47">
        <f t="shared" si="11"/>
        <v>172.20000000000033</v>
      </c>
      <c r="FZ8" s="47">
        <f t="shared" si="11"/>
        <v>173.10000000000034</v>
      </c>
      <c r="GA8" s="47">
        <f t="shared" si="11"/>
        <v>174.00000000000034</v>
      </c>
      <c r="GB8" s="47">
        <f t="shared" si="11"/>
        <v>174.90000000000035</v>
      </c>
      <c r="GC8" s="47">
        <f t="shared" si="11"/>
        <v>175.80000000000035</v>
      </c>
      <c r="GD8" s="47">
        <f t="shared" si="11"/>
        <v>176.70000000000036</v>
      </c>
      <c r="GE8" s="47">
        <f t="shared" si="11"/>
        <v>177.60000000000036</v>
      </c>
      <c r="GF8" s="47">
        <f t="shared" si="11"/>
        <v>178.50000000000037</v>
      </c>
      <c r="GG8" s="47">
        <f t="shared" si="12"/>
        <v>179.40000000000038</v>
      </c>
      <c r="GH8" s="47">
        <f t="shared" si="12"/>
        <v>180.30000000000038</v>
      </c>
      <c r="GI8" s="47">
        <f t="shared" si="12"/>
        <v>181.20000000000039</v>
      </c>
      <c r="GJ8" s="47">
        <f t="shared" si="12"/>
        <v>182.10000000000039</v>
      </c>
      <c r="GK8" s="47">
        <f t="shared" si="12"/>
        <v>183.0000000000004</v>
      </c>
      <c r="GL8" s="47">
        <f t="shared" si="12"/>
        <v>183.9000000000004</v>
      </c>
      <c r="GM8" s="47">
        <f t="shared" si="12"/>
        <v>184.80000000000041</v>
      </c>
      <c r="GN8" s="47">
        <f t="shared" si="12"/>
        <v>185.70000000000041</v>
      </c>
      <c r="GO8" s="47">
        <f t="shared" si="12"/>
        <v>186.60000000000042</v>
      </c>
      <c r="GP8" s="47">
        <f t="shared" si="12"/>
        <v>187.50000000000043</v>
      </c>
      <c r="GQ8" s="47">
        <f t="shared" si="12"/>
        <v>188.40000000000043</v>
      </c>
      <c r="GR8" s="47">
        <f t="shared" si="12"/>
        <v>189.30000000000044</v>
      </c>
      <c r="GS8" s="47">
        <f t="shared" si="12"/>
        <v>190.20000000000044</v>
      </c>
      <c r="GT8" s="47">
        <f t="shared" si="12"/>
        <v>191.10000000000045</v>
      </c>
      <c r="GU8" s="47">
        <f t="shared" si="12"/>
        <v>192.00000000000045</v>
      </c>
      <c r="GV8" s="47">
        <f t="shared" si="12"/>
        <v>192.90000000000046</v>
      </c>
      <c r="GW8" s="47">
        <f t="shared" si="13"/>
        <v>193.80000000000047</v>
      </c>
      <c r="GX8" s="47">
        <f t="shared" si="13"/>
        <v>194.70000000000047</v>
      </c>
      <c r="GY8" s="47">
        <f t="shared" si="13"/>
        <v>195.60000000000048</v>
      </c>
      <c r="GZ8" s="47">
        <f t="shared" si="13"/>
        <v>196.50000000000048</v>
      </c>
      <c r="HA8" s="47">
        <f t="shared" si="13"/>
        <v>197.40000000000049</v>
      </c>
      <c r="HB8" s="47">
        <f t="shared" si="13"/>
        <v>198.30000000000049</v>
      </c>
      <c r="HC8" s="47">
        <f t="shared" si="13"/>
        <v>199.2000000000005</v>
      </c>
      <c r="HD8" s="47">
        <f t="shared" si="13"/>
        <v>200.10000000000051</v>
      </c>
      <c r="HE8" s="47">
        <f t="shared" si="13"/>
        <v>201.00000000000051</v>
      </c>
      <c r="HF8" s="47">
        <f t="shared" si="13"/>
        <v>201.90000000000052</v>
      </c>
      <c r="HG8" s="47">
        <f t="shared" si="13"/>
        <v>202.80000000000052</v>
      </c>
      <c r="HH8" s="47">
        <f t="shared" si="13"/>
        <v>203.70000000000053</v>
      </c>
      <c r="HI8" s="47">
        <f t="shared" si="13"/>
        <v>204.60000000000053</v>
      </c>
      <c r="HJ8" s="47">
        <f t="shared" si="13"/>
        <v>205.50000000000054</v>
      </c>
      <c r="HK8" s="47">
        <f t="shared" si="13"/>
        <v>206.40000000000055</v>
      </c>
      <c r="HL8" s="47">
        <f t="shared" si="13"/>
        <v>207.30000000000055</v>
      </c>
      <c r="HM8" s="47">
        <f t="shared" si="14"/>
        <v>208.20000000000056</v>
      </c>
      <c r="HN8" s="47">
        <f t="shared" si="14"/>
        <v>209.10000000000056</v>
      </c>
      <c r="HO8" s="47">
        <f t="shared" si="14"/>
        <v>210.00000000000057</v>
      </c>
      <c r="HP8" s="165">
        <f t="shared" si="15"/>
        <v>2.3393151344772655E-4</v>
      </c>
      <c r="HQ8" s="165">
        <f t="shared" si="15"/>
        <v>2.5067576706163476E-4</v>
      </c>
      <c r="HR8" s="165">
        <f t="shared" si="15"/>
        <v>2.684506998408689E-4</v>
      </c>
      <c r="HS8" s="165">
        <f t="shared" si="15"/>
        <v>2.8730639602812726E-4</v>
      </c>
      <c r="HT8" s="165">
        <f t="shared" si="15"/>
        <v>3.0729437756365396E-4</v>
      </c>
      <c r="HU8" s="165">
        <f t="shared" si="15"/>
        <v>3.2846757183201868E-4</v>
      </c>
      <c r="HV8" s="165">
        <f t="shared" si="15"/>
        <v>3.5088027261370193E-4</v>
      </c>
      <c r="HW8" s="165">
        <f t="shared" si="15"/>
        <v>3.7458809392025631E-4</v>
      </c>
      <c r="HX8" s="165">
        <f t="shared" si="15"/>
        <v>3.9964791640177016E-4</v>
      </c>
      <c r="HY8" s="165">
        <f t="shared" si="15"/>
        <v>4.2611782602757262E-4</v>
      </c>
      <c r="HZ8" s="165">
        <f t="shared" si="15"/>
        <v>4.540570447557526E-4</v>
      </c>
      <c r="IA8" s="165">
        <f t="shared" si="15"/>
        <v>4.8352585292412461E-4</v>
      </c>
      <c r="IB8" s="165">
        <f t="shared" si="15"/>
        <v>5.1458550311486251E-4</v>
      </c>
      <c r="IC8" s="165">
        <f t="shared" si="15"/>
        <v>5.4729812526720534E-4</v>
      </c>
      <c r="ID8" s="165">
        <f t="shared" si="15"/>
        <v>5.8172662283738775E-4</v>
      </c>
      <c r="IE8" s="165">
        <f t="shared" si="15"/>
        <v>6.1793455983241458E-4</v>
      </c>
      <c r="IF8" s="165">
        <f t="shared" si="16"/>
        <v>6.5598603857434901E-4</v>
      </c>
      <c r="IG8" s="165">
        <f t="shared" si="16"/>
        <v>6.959455680845242E-4</v>
      </c>
      <c r="IH8" s="165">
        <f t="shared" si="16"/>
        <v>7.3787792301244573E-4</v>
      </c>
      <c r="II8" s="165">
        <f t="shared" si="16"/>
        <v>7.8184799307210156E-4</v>
      </c>
      <c r="IJ8" s="165">
        <f t="shared" si="16"/>
        <v>8.2792062298885354E-4</v>
      </c>
      <c r="IK8" s="165">
        <f t="shared" si="16"/>
        <v>8.7616044300303591E-4</v>
      </c>
      <c r="IL8" s="165">
        <f t="shared" si="16"/>
        <v>9.2663169002160314E-4</v>
      </c>
      <c r="IM8" s="165">
        <f t="shared" si="16"/>
        <v>9.7939801955672584E-4</v>
      </c>
      <c r="IN8" s="165">
        <f t="shared" si="16"/>
        <v>1.034522308639766E-3</v>
      </c>
      <c r="IO8" s="165">
        <f t="shared" si="16"/>
        <v>1.0920664499505749E-3</v>
      </c>
      <c r="IP8" s="165">
        <f t="shared" si="16"/>
        <v>1.1520911374552913E-3</v>
      </c>
      <c r="IQ8" s="165">
        <f t="shared" si="16"/>
        <v>1.2146556439005596E-3</v>
      </c>
      <c r="IR8" s="165">
        <f t="shared" si="16"/>
        <v>1.2798175905681518E-3</v>
      </c>
      <c r="IS8" s="165">
        <f t="shared" si="16"/>
        <v>1.3476327097510607E-3</v>
      </c>
      <c r="IT8" s="165">
        <f t="shared" si="16"/>
        <v>1.4181546004699615E-3</v>
      </c>
      <c r="IU8" s="165">
        <f t="shared" si="16"/>
        <v>1.491434478007344E-3</v>
      </c>
      <c r="IV8" s="165">
        <f t="shared" si="17"/>
        <v>1.567520917895052E-3</v>
      </c>
      <c r="IW8" s="165">
        <f t="shared" si="17"/>
        <v>1.6464595950493872E-3</v>
      </c>
      <c r="IX8" s="165">
        <f t="shared" si="17"/>
        <v>1.7282930188056887E-3</v>
      </c>
      <c r="IY8" s="165">
        <f t="shared" si="17"/>
        <v>1.8130602646613614E-3</v>
      </c>
      <c r="IZ8" s="165">
        <f t="shared" si="17"/>
        <v>1.9007967035920129E-3</v>
      </c>
      <c r="JA8" s="165">
        <f t="shared" si="17"/>
        <v>1.9915337298594951E-3</v>
      </c>
      <c r="JB8" s="165">
        <f t="shared" si="17"/>
        <v>2.0852984882827239E-3</v>
      </c>
      <c r="JC8" s="165">
        <f t="shared" si="17"/>
        <v>2.1821136019918841E-3</v>
      </c>
      <c r="JD8" s="165">
        <f t="shared" si="17"/>
        <v>2.2819969017334571E-3</v>
      </c>
      <c r="JE8" s="165">
        <f t="shared" si="17"/>
        <v>2.3849611578371714E-3</v>
      </c>
      <c r="JF8" s="165">
        <f t="shared" si="17"/>
        <v>2.4910138159960071E-3</v>
      </c>
      <c r="JG8" s="165">
        <f t="shared" si="17"/>
        <v>2.600156738046369E-3</v>
      </c>
      <c r="JH8" s="165">
        <f t="shared" si="17"/>
        <v>2.7123859489671318E-3</v>
      </c>
      <c r="JI8" s="165">
        <f t="shared" si="17"/>
        <v>2.8276913913430376E-3</v>
      </c>
      <c r="JJ8" s="165">
        <f t="shared" si="17"/>
        <v>2.9460566885595395E-3</v>
      </c>
      <c r="JK8" s="165">
        <f t="shared" si="17"/>
        <v>3.0674589180122547E-3</v>
      </c>
      <c r="JL8" s="165">
        <f t="shared" si="18"/>
        <v>3.1918683956244699E-3</v>
      </c>
      <c r="JM8" s="165">
        <f t="shared" si="18"/>
        <v>3.3192484729701634E-3</v>
      </c>
      <c r="JN8" s="165">
        <f t="shared" si="18"/>
        <v>3.4495553482976659E-3</v>
      </c>
      <c r="JO8" s="165">
        <f t="shared" si="18"/>
        <v>3.5827378927400185E-3</v>
      </c>
      <c r="JP8" s="165">
        <f t="shared" si="18"/>
        <v>3.7187374929820499E-3</v>
      </c>
      <c r="JQ8" s="165">
        <f t="shared" si="18"/>
        <v>3.8574879116311457E-3</v>
      </c>
      <c r="JR8" s="165">
        <f t="shared" si="18"/>
        <v>3.9989151665082798E-3</v>
      </c>
      <c r="JS8" s="165">
        <f t="shared" si="18"/>
        <v>4.1429374300381745E-3</v>
      </c>
      <c r="JT8" s="165">
        <f t="shared" si="18"/>
        <v>4.2894649498722796E-3</v>
      </c>
      <c r="JU8" s="165">
        <f t="shared" si="18"/>
        <v>4.4383999918257032E-3</v>
      </c>
      <c r="JV8" s="165">
        <f t="shared" si="18"/>
        <v>4.5896368061490948E-3</v>
      </c>
      <c r="JW8" s="165">
        <f t="shared" si="18"/>
        <v>4.7430616180891873E-3</v>
      </c>
      <c r="JX8" s="165">
        <f t="shared" si="18"/>
        <v>4.8985526436170334E-3</v>
      </c>
      <c r="JY8" s="165">
        <f t="shared" si="18"/>
        <v>5.0559801311212968E-3</v>
      </c>
      <c r="JZ8" s="165">
        <f t="shared" si="18"/>
        <v>5.2152064297754652E-3</v>
      </c>
      <c r="KA8" s="165">
        <f t="shared" si="18"/>
        <v>5.3760860851927682E-3</v>
      </c>
      <c r="KB8" s="165">
        <f t="shared" si="19"/>
        <v>5.5384659628813001E-3</v>
      </c>
      <c r="KC8" s="165">
        <f t="shared" si="19"/>
        <v>5.7021853999046591E-3</v>
      </c>
      <c r="KD8" s="165">
        <f t="shared" si="19"/>
        <v>5.8670763850409051E-3</v>
      </c>
      <c r="KE8" s="165">
        <f t="shared" si="19"/>
        <v>6.0329637676149843E-3</v>
      </c>
      <c r="KF8" s="165">
        <f t="shared" si="19"/>
        <v>6.1996654950579018E-3</v>
      </c>
      <c r="KG8" s="165">
        <f t="shared" si="19"/>
        <v>6.3669928791200026E-3</v>
      </c>
      <c r="KH8" s="165">
        <f t="shared" si="19"/>
        <v>6.5347508905366251E-3</v>
      </c>
      <c r="KI8" s="165">
        <f t="shared" si="19"/>
        <v>6.7027384818126425E-3</v>
      </c>
      <c r="KJ8" s="165">
        <f t="shared" si="19"/>
        <v>6.8707489376586967E-3</v>
      </c>
      <c r="KK8" s="165">
        <f t="shared" si="19"/>
        <v>7.0385702524770003E-3</v>
      </c>
      <c r="KL8" s="165">
        <f t="shared" si="19"/>
        <v>7.2059855341591334E-3</v>
      </c>
      <c r="KM8" s="165">
        <f t="shared" si="19"/>
        <v>7.3727734333230554E-3</v>
      </c>
      <c r="KN8" s="165">
        <f t="shared" si="19"/>
        <v>7.5387085969824026E-3</v>
      </c>
      <c r="KO8" s="165">
        <f t="shared" si="19"/>
        <v>7.7035621455087723E-3</v>
      </c>
      <c r="KP8" s="165">
        <f t="shared" si="19"/>
        <v>7.8671021716179446E-3</v>
      </c>
      <c r="KQ8" s="165">
        <f t="shared" si="19"/>
        <v>8.0290942599847114E-3</v>
      </c>
      <c r="KR8" s="165">
        <f t="shared" si="20"/>
        <v>8.1893020259687904E-3</v>
      </c>
      <c r="KS8" s="165">
        <f t="shared" si="20"/>
        <v>8.3474876718172032E-3</v>
      </c>
      <c r="KT8" s="165">
        <f t="shared" si="20"/>
        <v>8.5034125585971825E-3</v>
      </c>
      <c r="KU8" s="165">
        <f t="shared" si="20"/>
        <v>8.6568377920087283E-3</v>
      </c>
      <c r="KV8" s="165">
        <f t="shared" si="20"/>
        <v>8.8075248201284189E-3</v>
      </c>
      <c r="KW8" s="165">
        <f t="shared" si="20"/>
        <v>8.9552360410463973E-3</v>
      </c>
      <c r="KX8" s="165">
        <f t="shared" si="20"/>
        <v>9.0997354182774104E-3</v>
      </c>
      <c r="KY8" s="165">
        <f t="shared" si="20"/>
        <v>9.2407891017549284E-3</v>
      </c>
      <c r="KZ8" s="165">
        <f t="shared" si="20"/>
        <v>9.3781660521553584E-3</v>
      </c>
      <c r="LA8" s="165">
        <f t="shared" si="20"/>
        <v>9.5116386662475929E-3</v>
      </c>
      <c r="LB8" s="165">
        <f t="shared" si="20"/>
        <v>9.6409834009222352E-3</v>
      </c>
      <c r="LC8" s="165">
        <f t="shared" si="20"/>
        <v>9.7659813935249903E-3</v>
      </c>
      <c r="LD8" s="165">
        <f t="shared" si="20"/>
        <v>9.8864190761004632E-3</v>
      </c>
      <c r="LE8" s="165">
        <f t="shared" si="20"/>
        <v>1.0002088781146128E-2</v>
      </c>
      <c r="LF8" s="165">
        <f t="shared" si="20"/>
        <v>1.0112789336481711E-2</v>
      </c>
      <c r="LG8" s="165">
        <f t="shared" si="20"/>
        <v>1.0218326646856806E-2</v>
      </c>
      <c r="LH8" s="165">
        <f t="shared" si="21"/>
        <v>1.0318514259949379E-2</v>
      </c>
      <c r="LI8" s="165">
        <f t="shared" si="21"/>
        <v>1.0413173914449651E-2</v>
      </c>
      <c r="LJ8" s="165">
        <f t="shared" si="21"/>
        <v>1.0502136067977858E-2</v>
      </c>
      <c r="LK8" s="165">
        <f t="shared" si="21"/>
        <v>1.0585240402650192E-2</v>
      </c>
      <c r="LL8" s="165">
        <f t="shared" si="21"/>
        <v>1.0662336306184675E-2</v>
      </c>
      <c r="LM8" s="165">
        <f t="shared" si="21"/>
        <v>1.0733283326527458E-2</v>
      </c>
      <c r="LN8" s="165">
        <f t="shared" si="21"/>
        <v>1.0797951598079614E-2</v>
      </c>
      <c r="LO8" s="165">
        <f t="shared" si="21"/>
        <v>1.0856222237714637E-2</v>
      </c>
      <c r="LP8" s="165">
        <f t="shared" si="21"/>
        <v>1.090798770889663E-2</v>
      </c>
      <c r="LQ8" s="165">
        <f t="shared" si="21"/>
        <v>1.0953152152338497E-2</v>
      </c>
      <c r="LR8" s="165">
        <f t="shared" si="21"/>
        <v>1.0991631681777077E-2</v>
      </c>
      <c r="LS8" s="165">
        <f t="shared" si="21"/>
        <v>1.1023354643588005E-2</v>
      </c>
      <c r="LT8" s="165">
        <f t="shared" si="21"/>
        <v>1.1048261839115593E-2</v>
      </c>
      <c r="LU8" s="165">
        <f t="shared" si="21"/>
        <v>1.106630670875226E-2</v>
      </c>
      <c r="LV8" s="165">
        <f t="shared" si="21"/>
        <v>1.1077455476966251E-2</v>
      </c>
      <c r="LW8" s="165">
        <f t="shared" si="21"/>
        <v>1.1081687257645374E-2</v>
      </c>
      <c r="LX8" s="165">
        <f t="shared" si="22"/>
        <v>1.107899411929685E-2</v>
      </c>
      <c r="LY8" s="165">
        <f t="shared" si="22"/>
        <v>1.1069381109818404E-2</v>
      </c>
      <c r="LZ8" s="165">
        <f t="shared" si="22"/>
        <v>1.1052866240732278E-2</v>
      </c>
      <c r="MA8" s="165">
        <f t="shared" si="22"/>
        <v>1.1029480430951151E-2</v>
      </c>
      <c r="MB8" s="165">
        <f t="shared" si="22"/>
        <v>1.0999267410321634E-2</v>
      </c>
      <c r="MC8" s="165">
        <f t="shared" si="22"/>
        <v>1.0962283583366594E-2</v>
      </c>
      <c r="MD8" s="165">
        <f t="shared" si="22"/>
        <v>1.0918597853820537E-2</v>
      </c>
      <c r="ME8" s="165">
        <f t="shared" si="22"/>
        <v>1.0868291410722075E-2</v>
      </c>
      <c r="MF8" s="165">
        <f t="shared" si="22"/>
        <v>1.0811457476992947E-2</v>
      </c>
      <c r="MG8" s="165">
        <f t="shared" si="22"/>
        <v>1.0748201021593384E-2</v>
      </c>
      <c r="MH8" s="165">
        <f t="shared" si="22"/>
        <v>1.0678638436497752E-2</v>
      </c>
      <c r="MI8" s="165">
        <f t="shared" si="22"/>
        <v>1.0602897179881741E-2</v>
      </c>
      <c r="MJ8" s="165">
        <f t="shared" si="22"/>
        <v>1.0521115387051985E-2</v>
      </c>
      <c r="MK8" s="165">
        <f t="shared" si="22"/>
        <v>1.0433441450780101E-2</v>
      </c>
      <c r="ML8" s="165">
        <f t="shared" si="22"/>
        <v>1.034003357282519E-2</v>
      </c>
      <c r="MM8" s="165">
        <f t="shared" si="22"/>
        <v>1.0241059288541127E-2</v>
      </c>
      <c r="MN8" s="165">
        <f t="shared" si="23"/>
        <v>1.0136694966566946E-2</v>
      </c>
      <c r="MO8" s="165">
        <f t="shared" si="23"/>
        <v>1.0027125285689813E-2</v>
      </c>
      <c r="MP8" s="165">
        <f t="shared" si="23"/>
        <v>9.9125426910500573E-3</v>
      </c>
      <c r="MQ8" s="165">
        <f t="shared" si="23"/>
        <v>9.7931468319261694E-3</v>
      </c>
      <c r="MR8" s="165">
        <f t="shared" si="23"/>
        <v>9.6691439833943051E-3</v>
      </c>
      <c r="MS8" s="165">
        <f t="shared" si="23"/>
        <v>9.5407464542013876E-3</v>
      </c>
      <c r="MT8" s="165">
        <f t="shared" si="23"/>
        <v>9.4081719832233984E-3</v>
      </c>
      <c r="MU8" s="165">
        <f t="shared" si="23"/>
        <v>9.2716431269008019E-3</v>
      </c>
      <c r="MV8" s="165">
        <f t="shared" si="23"/>
        <v>9.1313866400510937E-3</v>
      </c>
      <c r="MW8" s="165">
        <f t="shared" si="23"/>
        <v>8.9876328524547827E-3</v>
      </c>
      <c r="MX8" s="165">
        <f t="shared" si="23"/>
        <v>8.8406150435952815E-3</v>
      </c>
      <c r="MY8" s="165">
        <f t="shared" si="23"/>
        <v>8.6905688179060771E-3</v>
      </c>
      <c r="MZ8" s="165">
        <f t="shared" si="23"/>
        <v>8.537731482839872E-3</v>
      </c>
      <c r="NA8" s="165">
        <f t="shared" si="23"/>
        <v>8.3823414320252018E-3</v>
      </c>
      <c r="NB8" s="165">
        <f t="shared" si="23"/>
        <v>8.22463753571606E-3</v>
      </c>
      <c r="NC8" s="165">
        <f t="shared" si="23"/>
        <v>8.0648585406704783E-3</v>
      </c>
      <c r="ND8" s="165">
        <f t="shared" si="24"/>
        <v>7.903242481514916E-3</v>
      </c>
      <c r="NE8" s="165">
        <f t="shared" si="24"/>
        <v>7.7400261055634882E-3</v>
      </c>
      <c r="NF8" s="165">
        <f t="shared" si="24"/>
        <v>7.5754443129652221E-3</v>
      </c>
      <c r="NG8" s="165">
        <f t="shared" si="24"/>
        <v>7.4097296139492026E-3</v>
      </c>
      <c r="NH8" s="165">
        <f t="shared" si="24"/>
        <v>7.2431116048274945E-3</v>
      </c>
      <c r="NI8" s="165">
        <f t="shared" si="24"/>
        <v>7.0758164642998238E-3</v>
      </c>
      <c r="NJ8" s="165">
        <f t="shared" si="24"/>
        <v>6.9080664714829092E-3</v>
      </c>
      <c r="NK8" s="165">
        <f t="shared" si="24"/>
        <v>6.7400795469618755E-3</v>
      </c>
      <c r="NL8" s="165">
        <f t="shared" si="24"/>
        <v>6.5720688180321242E-3</v>
      </c>
      <c r="NM8" s="165">
        <f t="shared" si="24"/>
        <v>6.4042422091682202E-3</v>
      </c>
      <c r="NN8" s="165">
        <f t="shared" si="24"/>
        <v>6.2368020586224537E-3</v>
      </c>
      <c r="NO8" s="165">
        <f t="shared" si="24"/>
        <v>6.0699447619208084E-3</v>
      </c>
      <c r="NP8" s="165">
        <f t="shared" si="24"/>
        <v>5.9038604428884676E-3</v>
      </c>
      <c r="NQ8" s="165">
        <f t="shared" si="24"/>
        <v>5.7387326527020355E-3</v>
      </c>
      <c r="NR8" s="165">
        <f t="shared" si="24"/>
        <v>5.5747380973314572E-3</v>
      </c>
      <c r="NS8" s="165">
        <f t="shared" si="24"/>
        <v>5.4120463936025032E-3</v>
      </c>
      <c r="NT8" s="165">
        <f t="shared" si="25"/>
        <v>5.2508198539808352E-3</v>
      </c>
      <c r="NU8" s="165">
        <f t="shared" si="25"/>
        <v>5.0912133000520932E-3</v>
      </c>
      <c r="NV8" s="165">
        <f t="shared" si="25"/>
        <v>4.9333739045495243E-3</v>
      </c>
      <c r="NW8" s="165">
        <f t="shared" si="25"/>
        <v>4.7774410616621124E-3</v>
      </c>
      <c r="NX8" s="165">
        <f t="shared" si="25"/>
        <v>4.6235462852424521E-3</v>
      </c>
      <c r="NY8" s="165">
        <f t="shared" si="25"/>
        <v>4.4718131344251635E-3</v>
      </c>
      <c r="NZ8" s="165">
        <f t="shared" si="25"/>
        <v>4.3223571660640789E-3</v>
      </c>
      <c r="OA8" s="165">
        <f t="shared" si="25"/>
        <v>4.1752859132998914E-3</v>
      </c>
      <c r="OB8" s="165">
        <f t="shared" si="25"/>
        <v>4.0306988894799976E-3</v>
      </c>
      <c r="OC8" s="165">
        <f t="shared" si="25"/>
        <v>3.8886876165690203E-3</v>
      </c>
      <c r="OD8" s="165">
        <f t="shared" si="25"/>
        <v>3.7493356771123314E-3</v>
      </c>
      <c r="OE8" s="165">
        <f t="shared" si="25"/>
        <v>3.6127187887458369E-3</v>
      </c>
      <c r="OF8" s="165">
        <f t="shared" si="25"/>
        <v>3.4789049001836521E-3</v>
      </c>
      <c r="OG8" s="165">
        <f t="shared" si="25"/>
        <v>3.347954307561006E-3</v>
      </c>
      <c r="OH8" s="165">
        <f t="shared" si="25"/>
        <v>3.2199197899628858E-3</v>
      </c>
      <c r="OI8" s="165">
        <f t="shared" si="25"/>
        <v>3.0948467629296154E-3</v>
      </c>
      <c r="OJ8" s="165">
        <f t="shared" si="26"/>
        <v>2.9727734486985117E-3</v>
      </c>
      <c r="OK8" s="165">
        <f t="shared" si="26"/>
        <v>2.8537310619160777E-3</v>
      </c>
      <c r="OL8" s="165">
        <f t="shared" si="26"/>
        <v>2.7377440095376648E-3</v>
      </c>
      <c r="OM8" s="165">
        <f t="shared" si="26"/>
        <v>2.624830103620893E-3</v>
      </c>
      <c r="ON8" s="165">
        <f t="shared" si="26"/>
        <v>2.5150007857153108E-3</v>
      </c>
      <c r="OO8" s="165">
        <f t="shared" si="26"/>
        <v>2.4082613615534292E-3</v>
      </c>
      <c r="OP8" s="165">
        <f t="shared" si="26"/>
        <v>2.3046112447571662E-3</v>
      </c>
      <c r="OQ8" s="165">
        <f t="shared" si="26"/>
        <v>2.2040442082885241E-3</v>
      </c>
      <c r="OR8" s="165">
        <f t="shared" si="26"/>
        <v>2.1065486423937959E-3</v>
      </c>
      <c r="OS8" s="165">
        <f t="shared" si="26"/>
        <v>2.0121078178161793E-3</v>
      </c>
      <c r="OT8" s="165">
        <f t="shared" si="26"/>
        <v>1.9207001530822964E-3</v>
      </c>
      <c r="OU8" s="165">
        <f t="shared" si="26"/>
        <v>1.8322994847031178E-3</v>
      </c>
      <c r="OV8" s="165">
        <f t="shared" si="26"/>
        <v>1.7468753391689713E-3</v>
      </c>
      <c r="OW8" s="165">
        <f t="shared" si="26"/>
        <v>1.6643932056611935E-3</v>
      </c>
      <c r="OX8" s="165">
        <f t="shared" si="26"/>
        <v>1.5848148084491676E-3</v>
      </c>
      <c r="OY8" s="165">
        <f t="shared" si="26"/>
        <v>1.508098377990592E-3</v>
      </c>
      <c r="OZ8" s="165">
        <f t="shared" si="27"/>
        <v>1.4341989198044176E-3</v>
      </c>
      <c r="PA8" s="165">
        <f t="shared" si="27"/>
        <v>1.3630684802396124E-3</v>
      </c>
      <c r="PB8" s="165">
        <f t="shared" si="27"/>
        <v>1.2946564083182953E-3</v>
      </c>
      <c r="PC8" s="165">
        <f t="shared" si="27"/>
        <v>1.2289096128885503E-3</v>
      </c>
      <c r="PD8" s="165">
        <f t="shared" si="27"/>
        <v>1.1657728143798728E-3</v>
      </c>
      <c r="PE8" s="165">
        <f t="shared" si="27"/>
        <v>1.1051887905124955E-3</v>
      </c>
      <c r="PF8" s="165">
        <f t="shared" si="27"/>
        <v>1.0470986153703424E-3</v>
      </c>
      <c r="PG8" s="165">
        <f t="shared" si="27"/>
        <v>9.9144189130572109E-4</v>
      </c>
      <c r="PH8" s="165">
        <f t="shared" si="27"/>
        <v>9.3815697320192974E-4</v>
      </c>
    </row>
    <row r="9" spans="1:425" x14ac:dyDescent="0.45">
      <c r="A9" s="4">
        <v>6</v>
      </c>
      <c r="B9" s="91">
        <v>60</v>
      </c>
      <c r="C9" s="91">
        <v>120</v>
      </c>
      <c r="D9" s="91">
        <v>240</v>
      </c>
      <c r="E9" s="120">
        <f t="shared" si="28"/>
        <v>1</v>
      </c>
      <c r="F9" s="120">
        <f t="shared" si="29"/>
        <v>0.5</v>
      </c>
      <c r="G9" s="71">
        <f t="shared" si="30"/>
        <v>130</v>
      </c>
      <c r="H9" s="23" t="s">
        <v>4</v>
      </c>
      <c r="I9" s="55"/>
      <c r="J9" s="298"/>
      <c r="K9" s="72">
        <f>IF(AND(B9&gt;0,C9&gt;0,D9&gt;0),IF(ISBLANK(J9),IF(ISBLANK(H9),"",(D9-B9)*VLOOKUP(H9,VLookups!$A$4:$B$13,2,FALSE)),J9),"")</f>
        <v>42.213741838410861</v>
      </c>
      <c r="L9" s="73">
        <f t="shared" si="0"/>
        <v>1781.9999999999995</v>
      </c>
      <c r="M9" s="91">
        <v>150</v>
      </c>
      <c r="N9" s="265">
        <f>IF(AND(M9&gt;0,C9&gt;0,NOT(K9="")),ABS(VLOOKUP($M$1,VLookups!$A$43:$B$44,2,FALSE)-_xlfn.NORM.DIST(M9,G9,K9,TRUE)),"")</f>
        <v>0.68217137619823431</v>
      </c>
      <c r="O9" s="90">
        <f>IF(AND($B9&gt;0,$C9&gt;0,$D9&gt;0,NOT(ISBLANK($H9))),_xlfn.NORM.INV(ABS(VLOOKUP($M$1,VLookups!$A$43:$B$44,2,FALSE)-O$3),$G9,$K9),"")</f>
        <v>75.900913059488957</v>
      </c>
      <c r="P9" s="89">
        <f>IF(AND($B9&gt;0,$C9&gt;0,$D9&gt;0,NOT(ISBLANK($H9))),_xlfn.NORM.INV(ABS(VLOOKUP($M$1,VLookups!$A$43:$B$44,2,FALSE)-P$3),$G9,$K9),"")</f>
        <v>184.09908694051103</v>
      </c>
      <c r="Q9" s="90">
        <f>IF(AND($B9&gt;0,$C9&gt;0,$D9&gt;0,NOT(ISBLANK($H9))),_xlfn.NORM.INV(ABS(VLOOKUP($M$1,VLookups!$A$43:$B$44,2,FALSE)-Q$3),$G9,$K9),"")</f>
        <v>173.75173153679998</v>
      </c>
      <c r="R9" s="89">
        <f>IF(AND($B9&gt;0,$C9&gt;0,$D9&gt;0,NOT(ISBLANK($H9))),_xlfn.NORM.INV(ABS(VLOOKUP($M$1,VLookups!$A$43:$B$44,2,FALSE)-R$3),$G9,$K9),"")</f>
        <v>165.52798147977191</v>
      </c>
      <c r="S9" s="90">
        <f>IF(AND($B9&gt;0,$C9&gt;0,$D9&gt;0,NOT(ISBLANK($H9))),_xlfn.NORM.INV(ABS(VLOOKUP($M$1,VLookups!$A$43:$B$44,2,FALSE)-S$3),$G9,$K9),"")</f>
        <v>158.47273618743162</v>
      </c>
      <c r="T9" s="89">
        <f>IF(AND($B9&gt;0,$C9&gt;0,$D9&gt;0,NOT(ISBLANK($H9))),_xlfn.NORM.INV(ABS(VLOOKUP($M$1,VLookups!$A$43:$B$44,2,FALSE)-T$3),$G9,$K9),"")</f>
        <v>152.13690786338753</v>
      </c>
      <c r="U9" s="5"/>
      <c r="V9" s="164">
        <f t="shared" si="31"/>
        <v>0.9</v>
      </c>
      <c r="W9" s="47">
        <f t="shared" si="32"/>
        <v>29.999999999999702</v>
      </c>
      <c r="X9" s="47">
        <f t="shared" si="32"/>
        <v>30.8999999999997</v>
      </c>
      <c r="Y9" s="47">
        <f t="shared" si="32"/>
        <v>31.799999999999699</v>
      </c>
      <c r="Z9" s="47">
        <f t="shared" si="32"/>
        <v>32.699999999999697</v>
      </c>
      <c r="AA9" s="47">
        <f t="shared" si="32"/>
        <v>33.599999999999696</v>
      </c>
      <c r="AB9" s="47">
        <f t="shared" si="32"/>
        <v>34.499999999999694</v>
      </c>
      <c r="AC9" s="47">
        <f t="shared" si="32"/>
        <v>35.399999999999693</v>
      </c>
      <c r="AD9" s="47">
        <f t="shared" si="32"/>
        <v>36.299999999999692</v>
      </c>
      <c r="AE9" s="47">
        <f t="shared" si="32"/>
        <v>37.19999999999969</v>
      </c>
      <c r="AF9" s="47">
        <f t="shared" si="32"/>
        <v>38.099999999999689</v>
      </c>
      <c r="AG9" s="47">
        <f t="shared" si="32"/>
        <v>38.999999999999687</v>
      </c>
      <c r="AH9" s="47">
        <f t="shared" si="32"/>
        <v>39.899999999999686</v>
      </c>
      <c r="AI9" s="47">
        <f t="shared" si="32"/>
        <v>40.799999999999685</v>
      </c>
      <c r="AJ9" s="47">
        <f t="shared" si="32"/>
        <v>41.699999999999683</v>
      </c>
      <c r="AK9" s="47">
        <f t="shared" si="32"/>
        <v>42.599999999999682</v>
      </c>
      <c r="AL9" s="47">
        <f t="shared" si="32"/>
        <v>43.49999999999968</v>
      </c>
      <c r="AM9" s="47">
        <f t="shared" si="1"/>
        <v>44.399999999999679</v>
      </c>
      <c r="AN9" s="47">
        <f t="shared" si="2"/>
        <v>45.299999999999677</v>
      </c>
      <c r="AO9" s="47">
        <f t="shared" si="2"/>
        <v>46.199999999999676</v>
      </c>
      <c r="AP9" s="47">
        <f t="shared" si="2"/>
        <v>47.099999999999675</v>
      </c>
      <c r="AQ9" s="47">
        <f t="shared" si="2"/>
        <v>47.999999999999673</v>
      </c>
      <c r="AR9" s="47">
        <f t="shared" si="2"/>
        <v>48.899999999999672</v>
      </c>
      <c r="AS9" s="47">
        <f t="shared" si="2"/>
        <v>49.79999999999967</v>
      </c>
      <c r="AT9" s="47">
        <f t="shared" si="2"/>
        <v>50.699999999999669</v>
      </c>
      <c r="AU9" s="47">
        <f t="shared" si="2"/>
        <v>51.599999999999667</v>
      </c>
      <c r="AV9" s="47">
        <f t="shared" si="2"/>
        <v>52.499999999999666</v>
      </c>
      <c r="AW9" s="47">
        <f t="shared" si="2"/>
        <v>53.399999999999665</v>
      </c>
      <c r="AX9" s="47">
        <f t="shared" si="2"/>
        <v>54.299999999999663</v>
      </c>
      <c r="AY9" s="47">
        <f t="shared" si="2"/>
        <v>55.199999999999662</v>
      </c>
      <c r="AZ9" s="47">
        <f t="shared" si="2"/>
        <v>56.09999999999966</v>
      </c>
      <c r="BA9" s="47">
        <f t="shared" si="2"/>
        <v>56.999999999999659</v>
      </c>
      <c r="BB9" s="47">
        <f t="shared" si="2"/>
        <v>57.899999999999658</v>
      </c>
      <c r="BC9" s="47">
        <f t="shared" si="2"/>
        <v>58.799999999999656</v>
      </c>
      <c r="BD9" s="47">
        <f t="shared" si="3"/>
        <v>59.699999999999655</v>
      </c>
      <c r="BE9" s="47">
        <f t="shared" si="3"/>
        <v>60.599999999999653</v>
      </c>
      <c r="BF9" s="47">
        <f t="shared" si="3"/>
        <v>61.499999999999652</v>
      </c>
      <c r="BG9" s="47">
        <f t="shared" si="3"/>
        <v>62.39999999999965</v>
      </c>
      <c r="BH9" s="47">
        <f t="shared" si="3"/>
        <v>63.299999999999649</v>
      </c>
      <c r="BI9" s="47">
        <f t="shared" si="3"/>
        <v>64.199999999999648</v>
      </c>
      <c r="BJ9" s="47">
        <f t="shared" si="3"/>
        <v>65.099999999999653</v>
      </c>
      <c r="BK9" s="47">
        <f t="shared" si="3"/>
        <v>65.999999999999659</v>
      </c>
      <c r="BL9" s="47">
        <f t="shared" si="3"/>
        <v>66.899999999999665</v>
      </c>
      <c r="BM9" s="47">
        <f t="shared" si="3"/>
        <v>67.79999999999967</v>
      </c>
      <c r="BN9" s="47">
        <f t="shared" si="3"/>
        <v>68.699999999999676</v>
      </c>
      <c r="BO9" s="47">
        <f t="shared" si="3"/>
        <v>69.599999999999682</v>
      </c>
      <c r="BP9" s="47">
        <f t="shared" si="3"/>
        <v>70.499999999999687</v>
      </c>
      <c r="BQ9" s="47">
        <f t="shared" si="3"/>
        <v>71.399999999999693</v>
      </c>
      <c r="BR9" s="47">
        <f t="shared" si="3"/>
        <v>72.299999999999699</v>
      </c>
      <c r="BS9" s="47">
        <f t="shared" si="3"/>
        <v>73.199999999999704</v>
      </c>
      <c r="BT9" s="47">
        <f t="shared" si="4"/>
        <v>74.09999999999971</v>
      </c>
      <c r="BU9" s="47">
        <f t="shared" si="4"/>
        <v>74.999999999999716</v>
      </c>
      <c r="BV9" s="47">
        <f t="shared" si="4"/>
        <v>75.899999999999721</v>
      </c>
      <c r="BW9" s="47">
        <f t="shared" si="4"/>
        <v>76.799999999999727</v>
      </c>
      <c r="BX9" s="47">
        <f t="shared" si="4"/>
        <v>77.699999999999733</v>
      </c>
      <c r="BY9" s="47">
        <f t="shared" si="4"/>
        <v>78.599999999999739</v>
      </c>
      <c r="BZ9" s="47">
        <f t="shared" si="4"/>
        <v>79.499999999999744</v>
      </c>
      <c r="CA9" s="47">
        <f t="shared" si="4"/>
        <v>80.39999999999975</v>
      </c>
      <c r="CB9" s="47">
        <f t="shared" si="4"/>
        <v>81.299999999999756</v>
      </c>
      <c r="CC9" s="47">
        <f t="shared" si="4"/>
        <v>82.199999999999761</v>
      </c>
      <c r="CD9" s="47">
        <f t="shared" si="4"/>
        <v>83.099999999999767</v>
      </c>
      <c r="CE9" s="47">
        <f t="shared" si="4"/>
        <v>83.999999999999773</v>
      </c>
      <c r="CF9" s="47">
        <f t="shared" si="4"/>
        <v>84.899999999999778</v>
      </c>
      <c r="CG9" s="47">
        <f t="shared" si="4"/>
        <v>85.799999999999784</v>
      </c>
      <c r="CH9" s="47">
        <f t="shared" si="4"/>
        <v>86.69999999999979</v>
      </c>
      <c r="CI9" s="47">
        <f t="shared" si="4"/>
        <v>87.599999999999795</v>
      </c>
      <c r="CJ9" s="47">
        <f t="shared" si="5"/>
        <v>88.499999999999801</v>
      </c>
      <c r="CK9" s="47">
        <f t="shared" si="5"/>
        <v>89.399999999999807</v>
      </c>
      <c r="CL9" s="47">
        <f t="shared" si="5"/>
        <v>90.299999999999812</v>
      </c>
      <c r="CM9" s="47">
        <f t="shared" si="5"/>
        <v>91.199999999999818</v>
      </c>
      <c r="CN9" s="47">
        <f t="shared" si="5"/>
        <v>92.099999999999824</v>
      </c>
      <c r="CO9" s="47">
        <f t="shared" si="5"/>
        <v>92.999999999999829</v>
      </c>
      <c r="CP9" s="47">
        <f t="shared" si="5"/>
        <v>93.899999999999835</v>
      </c>
      <c r="CQ9" s="47">
        <f t="shared" si="5"/>
        <v>94.799999999999841</v>
      </c>
      <c r="CR9" s="47">
        <f t="shared" si="5"/>
        <v>95.699999999999847</v>
      </c>
      <c r="CS9" s="47">
        <f t="shared" si="5"/>
        <v>96.599999999999852</v>
      </c>
      <c r="CT9" s="47">
        <f t="shared" si="5"/>
        <v>97.499999999999858</v>
      </c>
      <c r="CU9" s="47">
        <f t="shared" si="5"/>
        <v>98.399999999999864</v>
      </c>
      <c r="CV9" s="47">
        <f t="shared" si="5"/>
        <v>99.299999999999869</v>
      </c>
      <c r="CW9" s="47">
        <f t="shared" si="5"/>
        <v>100.19999999999987</v>
      </c>
      <c r="CX9" s="47">
        <f t="shared" si="5"/>
        <v>101.09999999999988</v>
      </c>
      <c r="CY9" s="47">
        <f t="shared" si="5"/>
        <v>101.99999999999989</v>
      </c>
      <c r="CZ9" s="47">
        <f t="shared" si="6"/>
        <v>102.89999999999989</v>
      </c>
      <c r="DA9" s="47">
        <f t="shared" si="6"/>
        <v>103.7999999999999</v>
      </c>
      <c r="DB9" s="47">
        <f t="shared" si="6"/>
        <v>104.6999999999999</v>
      </c>
      <c r="DC9" s="47">
        <f t="shared" si="6"/>
        <v>105.59999999999991</v>
      </c>
      <c r="DD9" s="47">
        <f t="shared" si="6"/>
        <v>106.49999999999991</v>
      </c>
      <c r="DE9" s="47">
        <f t="shared" si="6"/>
        <v>107.39999999999992</v>
      </c>
      <c r="DF9" s="47">
        <f t="shared" si="6"/>
        <v>108.29999999999993</v>
      </c>
      <c r="DG9" s="47">
        <f t="shared" si="6"/>
        <v>109.19999999999993</v>
      </c>
      <c r="DH9" s="47">
        <f t="shared" si="6"/>
        <v>110.09999999999994</v>
      </c>
      <c r="DI9" s="47">
        <f t="shared" si="6"/>
        <v>110.99999999999994</v>
      </c>
      <c r="DJ9" s="47">
        <f t="shared" si="6"/>
        <v>111.89999999999995</v>
      </c>
      <c r="DK9" s="47">
        <f t="shared" si="6"/>
        <v>112.79999999999995</v>
      </c>
      <c r="DL9" s="47">
        <f t="shared" si="6"/>
        <v>113.69999999999996</v>
      </c>
      <c r="DM9" s="47">
        <f t="shared" si="6"/>
        <v>114.59999999999997</v>
      </c>
      <c r="DN9" s="47">
        <f t="shared" si="6"/>
        <v>115.49999999999997</v>
      </c>
      <c r="DO9" s="47">
        <f t="shared" si="6"/>
        <v>116.39999999999998</v>
      </c>
      <c r="DP9" s="47">
        <f t="shared" si="7"/>
        <v>117.29999999999998</v>
      </c>
      <c r="DQ9" s="47">
        <f t="shared" si="7"/>
        <v>118.19999999999999</v>
      </c>
      <c r="DR9" s="47">
        <f t="shared" si="7"/>
        <v>119.1</v>
      </c>
      <c r="DS9" s="179">
        <f t="shared" si="33"/>
        <v>120</v>
      </c>
      <c r="DT9" s="47">
        <f t="shared" si="34"/>
        <v>120.9</v>
      </c>
      <c r="DU9" s="47">
        <f t="shared" si="34"/>
        <v>121.80000000000001</v>
      </c>
      <c r="DV9" s="47">
        <f t="shared" si="34"/>
        <v>122.70000000000002</v>
      </c>
      <c r="DW9" s="47">
        <f t="shared" si="34"/>
        <v>123.60000000000002</v>
      </c>
      <c r="DX9" s="47">
        <f t="shared" si="34"/>
        <v>124.50000000000003</v>
      </c>
      <c r="DY9" s="47">
        <f t="shared" si="34"/>
        <v>125.40000000000003</v>
      </c>
      <c r="DZ9" s="47">
        <f t="shared" si="34"/>
        <v>126.30000000000004</v>
      </c>
      <c r="EA9" s="47">
        <f t="shared" si="34"/>
        <v>127.20000000000005</v>
      </c>
      <c r="EB9" s="47">
        <f t="shared" si="34"/>
        <v>128.10000000000005</v>
      </c>
      <c r="EC9" s="47">
        <f t="shared" si="34"/>
        <v>129.00000000000006</v>
      </c>
      <c r="ED9" s="47">
        <f t="shared" si="34"/>
        <v>129.90000000000006</v>
      </c>
      <c r="EE9" s="47">
        <f t="shared" si="34"/>
        <v>130.80000000000007</v>
      </c>
      <c r="EF9" s="47">
        <f t="shared" si="34"/>
        <v>131.70000000000007</v>
      </c>
      <c r="EG9" s="47">
        <f t="shared" si="34"/>
        <v>132.60000000000008</v>
      </c>
      <c r="EH9" s="47">
        <f t="shared" si="34"/>
        <v>133.50000000000009</v>
      </c>
      <c r="EI9" s="47">
        <f t="shared" si="34"/>
        <v>134.40000000000009</v>
      </c>
      <c r="EJ9" s="47">
        <f t="shared" si="8"/>
        <v>135.3000000000001</v>
      </c>
      <c r="EK9" s="47">
        <f t="shared" si="9"/>
        <v>136.2000000000001</v>
      </c>
      <c r="EL9" s="47">
        <f t="shared" si="9"/>
        <v>137.10000000000011</v>
      </c>
      <c r="EM9" s="47">
        <f t="shared" si="9"/>
        <v>138.00000000000011</v>
      </c>
      <c r="EN9" s="47">
        <f t="shared" si="9"/>
        <v>138.90000000000012</v>
      </c>
      <c r="EO9" s="47">
        <f t="shared" si="9"/>
        <v>139.80000000000013</v>
      </c>
      <c r="EP9" s="47">
        <f t="shared" si="9"/>
        <v>140.70000000000013</v>
      </c>
      <c r="EQ9" s="47">
        <f t="shared" si="9"/>
        <v>141.60000000000014</v>
      </c>
      <c r="ER9" s="47">
        <f t="shared" si="9"/>
        <v>142.50000000000014</v>
      </c>
      <c r="ES9" s="47">
        <f t="shared" si="9"/>
        <v>143.40000000000015</v>
      </c>
      <c r="ET9" s="47">
        <f t="shared" si="9"/>
        <v>144.30000000000015</v>
      </c>
      <c r="EU9" s="47">
        <f t="shared" si="9"/>
        <v>145.20000000000016</v>
      </c>
      <c r="EV9" s="47">
        <f t="shared" si="9"/>
        <v>146.10000000000016</v>
      </c>
      <c r="EW9" s="47">
        <f t="shared" si="9"/>
        <v>147.00000000000017</v>
      </c>
      <c r="EX9" s="47">
        <f t="shared" si="9"/>
        <v>147.90000000000018</v>
      </c>
      <c r="EY9" s="47">
        <f t="shared" si="9"/>
        <v>148.80000000000018</v>
      </c>
      <c r="EZ9" s="47">
        <f t="shared" si="9"/>
        <v>149.70000000000019</v>
      </c>
      <c r="FA9" s="47">
        <f t="shared" si="10"/>
        <v>150.60000000000019</v>
      </c>
      <c r="FB9" s="47">
        <f t="shared" si="10"/>
        <v>151.5000000000002</v>
      </c>
      <c r="FC9" s="47">
        <f t="shared" si="10"/>
        <v>152.4000000000002</v>
      </c>
      <c r="FD9" s="47">
        <f t="shared" si="10"/>
        <v>153.30000000000021</v>
      </c>
      <c r="FE9" s="47">
        <f t="shared" si="10"/>
        <v>154.20000000000022</v>
      </c>
      <c r="FF9" s="47">
        <f t="shared" si="10"/>
        <v>155.10000000000022</v>
      </c>
      <c r="FG9" s="47">
        <f t="shared" si="10"/>
        <v>156.00000000000023</v>
      </c>
      <c r="FH9" s="47">
        <f t="shared" si="10"/>
        <v>156.90000000000023</v>
      </c>
      <c r="FI9" s="47">
        <f t="shared" si="10"/>
        <v>157.80000000000024</v>
      </c>
      <c r="FJ9" s="47">
        <f t="shared" si="10"/>
        <v>158.70000000000024</v>
      </c>
      <c r="FK9" s="47">
        <f t="shared" si="10"/>
        <v>159.60000000000025</v>
      </c>
      <c r="FL9" s="47">
        <f t="shared" si="10"/>
        <v>160.50000000000026</v>
      </c>
      <c r="FM9" s="47">
        <f t="shared" si="10"/>
        <v>161.40000000000026</v>
      </c>
      <c r="FN9" s="47">
        <f t="shared" si="10"/>
        <v>162.30000000000027</v>
      </c>
      <c r="FO9" s="47">
        <f t="shared" si="10"/>
        <v>163.20000000000027</v>
      </c>
      <c r="FP9" s="47">
        <f t="shared" si="10"/>
        <v>164.10000000000028</v>
      </c>
      <c r="FQ9" s="47">
        <f t="shared" si="11"/>
        <v>165.00000000000028</v>
      </c>
      <c r="FR9" s="47">
        <f t="shared" si="11"/>
        <v>165.90000000000029</v>
      </c>
      <c r="FS9" s="47">
        <f t="shared" si="11"/>
        <v>166.8000000000003</v>
      </c>
      <c r="FT9" s="47">
        <f t="shared" si="11"/>
        <v>167.7000000000003</v>
      </c>
      <c r="FU9" s="47">
        <f t="shared" si="11"/>
        <v>168.60000000000031</v>
      </c>
      <c r="FV9" s="47">
        <f t="shared" si="11"/>
        <v>169.50000000000031</v>
      </c>
      <c r="FW9" s="47">
        <f t="shared" si="11"/>
        <v>170.40000000000032</v>
      </c>
      <c r="FX9" s="47">
        <f t="shared" si="11"/>
        <v>171.30000000000032</v>
      </c>
      <c r="FY9" s="47">
        <f t="shared" si="11"/>
        <v>172.20000000000033</v>
      </c>
      <c r="FZ9" s="47">
        <f t="shared" si="11"/>
        <v>173.10000000000034</v>
      </c>
      <c r="GA9" s="47">
        <f t="shared" si="11"/>
        <v>174.00000000000034</v>
      </c>
      <c r="GB9" s="47">
        <f t="shared" si="11"/>
        <v>174.90000000000035</v>
      </c>
      <c r="GC9" s="47">
        <f t="shared" si="11"/>
        <v>175.80000000000035</v>
      </c>
      <c r="GD9" s="47">
        <f t="shared" si="11"/>
        <v>176.70000000000036</v>
      </c>
      <c r="GE9" s="47">
        <f t="shared" si="11"/>
        <v>177.60000000000036</v>
      </c>
      <c r="GF9" s="47">
        <f t="shared" si="11"/>
        <v>178.50000000000037</v>
      </c>
      <c r="GG9" s="47">
        <f t="shared" si="12"/>
        <v>179.40000000000038</v>
      </c>
      <c r="GH9" s="47">
        <f t="shared" si="12"/>
        <v>180.30000000000038</v>
      </c>
      <c r="GI9" s="47">
        <f t="shared" si="12"/>
        <v>181.20000000000039</v>
      </c>
      <c r="GJ9" s="47">
        <f t="shared" si="12"/>
        <v>182.10000000000039</v>
      </c>
      <c r="GK9" s="47">
        <f t="shared" si="12"/>
        <v>183.0000000000004</v>
      </c>
      <c r="GL9" s="47">
        <f t="shared" si="12"/>
        <v>183.9000000000004</v>
      </c>
      <c r="GM9" s="47">
        <f t="shared" si="12"/>
        <v>184.80000000000041</v>
      </c>
      <c r="GN9" s="47">
        <f t="shared" si="12"/>
        <v>185.70000000000041</v>
      </c>
      <c r="GO9" s="47">
        <f t="shared" si="12"/>
        <v>186.60000000000042</v>
      </c>
      <c r="GP9" s="47">
        <f t="shared" si="12"/>
        <v>187.50000000000043</v>
      </c>
      <c r="GQ9" s="47">
        <f t="shared" si="12"/>
        <v>188.40000000000043</v>
      </c>
      <c r="GR9" s="47">
        <f t="shared" si="12"/>
        <v>189.30000000000044</v>
      </c>
      <c r="GS9" s="47">
        <f t="shared" si="12"/>
        <v>190.20000000000044</v>
      </c>
      <c r="GT9" s="47">
        <f t="shared" si="12"/>
        <v>191.10000000000045</v>
      </c>
      <c r="GU9" s="47">
        <f t="shared" si="12"/>
        <v>192.00000000000045</v>
      </c>
      <c r="GV9" s="47">
        <f t="shared" si="12"/>
        <v>192.90000000000046</v>
      </c>
      <c r="GW9" s="47">
        <f t="shared" si="13"/>
        <v>193.80000000000047</v>
      </c>
      <c r="GX9" s="47">
        <f t="shared" si="13"/>
        <v>194.70000000000047</v>
      </c>
      <c r="GY9" s="47">
        <f t="shared" si="13"/>
        <v>195.60000000000048</v>
      </c>
      <c r="GZ9" s="47">
        <f t="shared" si="13"/>
        <v>196.50000000000048</v>
      </c>
      <c r="HA9" s="47">
        <f t="shared" si="13"/>
        <v>197.40000000000049</v>
      </c>
      <c r="HB9" s="47">
        <f t="shared" si="13"/>
        <v>198.30000000000049</v>
      </c>
      <c r="HC9" s="47">
        <f t="shared" si="13"/>
        <v>199.2000000000005</v>
      </c>
      <c r="HD9" s="47">
        <f t="shared" si="13"/>
        <v>200.10000000000051</v>
      </c>
      <c r="HE9" s="47">
        <f t="shared" si="13"/>
        <v>201.00000000000051</v>
      </c>
      <c r="HF9" s="47">
        <f t="shared" si="13"/>
        <v>201.90000000000052</v>
      </c>
      <c r="HG9" s="47">
        <f t="shared" si="13"/>
        <v>202.80000000000052</v>
      </c>
      <c r="HH9" s="47">
        <f t="shared" si="13"/>
        <v>203.70000000000053</v>
      </c>
      <c r="HI9" s="47">
        <f t="shared" si="13"/>
        <v>204.60000000000053</v>
      </c>
      <c r="HJ9" s="47">
        <f t="shared" si="13"/>
        <v>205.50000000000054</v>
      </c>
      <c r="HK9" s="47">
        <f t="shared" si="13"/>
        <v>206.40000000000055</v>
      </c>
      <c r="HL9" s="47">
        <f t="shared" si="13"/>
        <v>207.30000000000055</v>
      </c>
      <c r="HM9" s="47">
        <f t="shared" si="14"/>
        <v>208.20000000000056</v>
      </c>
      <c r="HN9" s="47">
        <f t="shared" si="14"/>
        <v>209.10000000000056</v>
      </c>
      <c r="HO9" s="47">
        <f t="shared" si="14"/>
        <v>210.00000000000057</v>
      </c>
      <c r="HP9" s="165">
        <f t="shared" si="15"/>
        <v>5.7134320096517666E-4</v>
      </c>
      <c r="HQ9" s="165">
        <f t="shared" si="15"/>
        <v>6.0080345995863684E-4</v>
      </c>
      <c r="HR9" s="165">
        <f t="shared" si="15"/>
        <v>6.3149567416731912E-4</v>
      </c>
      <c r="HS9" s="165">
        <f t="shared" si="15"/>
        <v>6.6345417016920594E-4</v>
      </c>
      <c r="HT9" s="165">
        <f t="shared" si="15"/>
        <v>6.9671324991259827E-4</v>
      </c>
      <c r="HU9" s="165">
        <f t="shared" si="15"/>
        <v>7.3130712555956995E-4</v>
      </c>
      <c r="HV9" s="165">
        <f t="shared" si="15"/>
        <v>7.6726985125726292E-4</v>
      </c>
      <c r="HW9" s="165">
        <f t="shared" si="15"/>
        <v>8.0463525187365837E-4</v>
      </c>
      <c r="HX9" s="165">
        <f t="shared" si="15"/>
        <v>8.4343684874619445E-4</v>
      </c>
      <c r="HY9" s="165">
        <f t="shared" si="15"/>
        <v>8.8370778250369461E-4</v>
      </c>
      <c r="HZ9" s="165">
        <f t="shared" si="15"/>
        <v>9.2548073303457847E-4</v>
      </c>
      <c r="IA9" s="165">
        <f t="shared" si="15"/>
        <v>9.6878783668715265E-4</v>
      </c>
      <c r="IB9" s="165">
        <f t="shared" si="15"/>
        <v>1.0136606008009134E-3</v>
      </c>
      <c r="IC9" s="165">
        <f t="shared" si="15"/>
        <v>1.0601298156811586E-3</v>
      </c>
      <c r="ID9" s="165">
        <f t="shared" si="15"/>
        <v>1.108225464142832E-3</v>
      </c>
      <c r="IE9" s="165">
        <f t="shared" si="15"/>
        <v>1.1579766287632648E-3</v>
      </c>
      <c r="IF9" s="165">
        <f t="shared" si="16"/>
        <v>1.2094113969974014E-3</v>
      </c>
      <c r="IG9" s="165">
        <f t="shared" si="16"/>
        <v>1.262556764323018E-3</v>
      </c>
      <c r="IH9" s="165">
        <f t="shared" si="16"/>
        <v>1.3174385355974065E-3</v>
      </c>
      <c r="II9" s="165">
        <f t="shared" si="16"/>
        <v>1.3740812248209412E-3</v>
      </c>
      <c r="IJ9" s="165">
        <f t="shared" si="16"/>
        <v>1.4325079535167221E-3</v>
      </c>
      <c r="IK9" s="165">
        <f t="shared" si="16"/>
        <v>1.4927403479491469E-3</v>
      </c>
      <c r="IL9" s="165">
        <f t="shared" si="16"/>
        <v>1.5547984354176425E-3</v>
      </c>
      <c r="IM9" s="165">
        <f t="shared" si="16"/>
        <v>1.6187005398749213E-3</v>
      </c>
      <c r="IN9" s="165">
        <f t="shared" si="16"/>
        <v>1.6844631771318281E-3</v>
      </c>
      <c r="IO9" s="165">
        <f t="shared" si="16"/>
        <v>1.7521009499231785E-3</v>
      </c>
      <c r="IP9" s="165">
        <f t="shared" si="16"/>
        <v>1.8216264431207255E-3</v>
      </c>
      <c r="IQ9" s="165">
        <f t="shared" si="16"/>
        <v>1.8930501193906569E-3</v>
      </c>
      <c r="IR9" s="165">
        <f t="shared" si="16"/>
        <v>1.9663802156035751E-3</v>
      </c>
      <c r="IS9" s="165">
        <f t="shared" si="16"/>
        <v>2.0416226403147386E-3</v>
      </c>
      <c r="IT9" s="165">
        <f t="shared" si="16"/>
        <v>2.1187808726414272E-3</v>
      </c>
      <c r="IU9" s="165">
        <f t="shared" si="16"/>
        <v>2.1978558628725142E-3</v>
      </c>
      <c r="IV9" s="165">
        <f t="shared" si="17"/>
        <v>2.2788459351525585E-3</v>
      </c>
      <c r="IW9" s="165">
        <f t="shared" si="17"/>
        <v>2.3617466925891003E-3</v>
      </c>
      <c r="IX9" s="165">
        <f t="shared" si="17"/>
        <v>2.4465509251370044E-3</v>
      </c>
      <c r="IY9" s="165">
        <f t="shared" si="17"/>
        <v>2.5332485206178671E-3</v>
      </c>
      <c r="IZ9" s="165">
        <f t="shared" si="17"/>
        <v>2.621826379235481E-3</v>
      </c>
      <c r="JA9" s="165">
        <f t="shared" si="17"/>
        <v>2.7122683319499986E-3</v>
      </c>
      <c r="JB9" s="165">
        <f t="shared" si="17"/>
        <v>2.8045550630739604E-3</v>
      </c>
      <c r="JC9" s="165">
        <f t="shared" si="17"/>
        <v>2.8986640374524188E-3</v>
      </c>
      <c r="JD9" s="165">
        <f t="shared" si="17"/>
        <v>2.9945694325871825E-3</v>
      </c>
      <c r="JE9" s="165">
        <f t="shared" si="17"/>
        <v>3.0922420760615067E-3</v>
      </c>
      <c r="JF9" s="165">
        <f t="shared" si="17"/>
        <v>3.1916493886164645E-3</v>
      </c>
      <c r="JG9" s="165">
        <f t="shared" si="17"/>
        <v>3.2927553332236944E-3</v>
      </c>
      <c r="JH9" s="165">
        <f t="shared" si="17"/>
        <v>3.3955203704911074E-3</v>
      </c>
      <c r="JI9" s="165">
        <f t="shared" si="17"/>
        <v>3.4999014207286192E-3</v>
      </c>
      <c r="JJ9" s="165">
        <f t="shared" si="17"/>
        <v>3.6058518329898704E-3</v>
      </c>
      <c r="JK9" s="165">
        <f t="shared" si="17"/>
        <v>3.7133213613932798E-3</v>
      </c>
      <c r="JL9" s="165">
        <f t="shared" si="18"/>
        <v>3.8222561490117153E-3</v>
      </c>
      <c r="JM9" s="165">
        <f t="shared" si="18"/>
        <v>3.9325987196044106E-3</v>
      </c>
      <c r="JN9" s="165">
        <f t="shared" si="18"/>
        <v>4.0442879774476746E-3</v>
      </c>
      <c r="JO9" s="165">
        <f t="shared" si="18"/>
        <v>4.1572592155024067E-3</v>
      </c>
      <c r="JP9" s="165">
        <f t="shared" si="18"/>
        <v>4.2714441321364399E-3</v>
      </c>
      <c r="JQ9" s="165">
        <f t="shared" si="18"/>
        <v>4.3867708565983954E-3</v>
      </c>
      <c r="JR9" s="165">
        <f t="shared" si="18"/>
        <v>4.5031639834170545E-3</v>
      </c>
      <c r="JS9" s="165">
        <f t="shared" si="18"/>
        <v>4.62054461587627E-3</v>
      </c>
      <c r="JT9" s="165">
        <f t="shared" si="18"/>
        <v>4.7388304186903292E-3</v>
      </c>
      <c r="JU9" s="165">
        <f t="shared" si="18"/>
        <v>4.8579356799782966E-3</v>
      </c>
      <c r="JV9" s="165">
        <f t="shared" si="18"/>
        <v>4.97777138260858E-3</v>
      </c>
      <c r="JW9" s="165">
        <f t="shared" si="18"/>
        <v>5.0982452849565596E-3</v>
      </c>
      <c r="JX9" s="165">
        <f t="shared" si="18"/>
        <v>5.219262011088922E-3</v>
      </c>
      <c r="JY9" s="165">
        <f t="shared" si="18"/>
        <v>5.3407231503583442E-3</v>
      </c>
      <c r="JZ9" s="165">
        <f t="shared" si="18"/>
        <v>5.4625273663614395E-3</v>
      </c>
      <c r="KA9" s="165">
        <f t="shared" si="18"/>
        <v>5.5845705151816773E-3</v>
      </c>
      <c r="KB9" s="165">
        <f t="shared" si="19"/>
        <v>5.7067457728072323E-3</v>
      </c>
      <c r="KC9" s="165">
        <f t="shared" si="19"/>
        <v>5.8289437715816784E-3</v>
      </c>
      <c r="KD9" s="165">
        <f t="shared" si="19"/>
        <v>5.9510527455132207E-3</v>
      </c>
      <c r="KE9" s="165">
        <f t="shared" si="19"/>
        <v>6.0729586842357842E-3</v>
      </c>
      <c r="KF9" s="165">
        <f t="shared" si="19"/>
        <v>6.1945454953830211E-3</v>
      </c>
      <c r="KG9" s="165">
        <f t="shared" si="19"/>
        <v>6.3156951751042007E-3</v>
      </c>
      <c r="KH9" s="165">
        <f t="shared" si="19"/>
        <v>6.4362879864191562E-3</v>
      </c>
      <c r="KI9" s="165">
        <f t="shared" si="19"/>
        <v>6.5562026450781902E-3</v>
      </c>
      <c r="KJ9" s="165">
        <f t="shared" si="19"/>
        <v>6.675316512562075E-3</v>
      </c>
      <c r="KK9" s="165">
        <f t="shared" si="19"/>
        <v>6.7935057958273624E-3</v>
      </c>
      <c r="KL9" s="165">
        <f t="shared" si="19"/>
        <v>6.9106457533730896E-3</v>
      </c>
      <c r="KM9" s="165">
        <f t="shared" si="19"/>
        <v>7.0266109071768987E-3</v>
      </c>
      <c r="KN9" s="165">
        <f t="shared" si="19"/>
        <v>7.1412752600216343E-3</v>
      </c>
      <c r="KO9" s="165">
        <f t="shared" si="19"/>
        <v>7.2545125177078491E-3</v>
      </c>
      <c r="KP9" s="165">
        <f t="shared" si="19"/>
        <v>7.3661963156233801E-3</v>
      </c>
      <c r="KQ9" s="165">
        <f t="shared" si="19"/>
        <v>7.4762004491184314E-3</v>
      </c>
      <c r="KR9" s="165">
        <f t="shared" si="20"/>
        <v>7.584399107113571E-3</v>
      </c>
      <c r="KS9" s="165">
        <f t="shared" si="20"/>
        <v>7.6906671083486746E-3</v>
      </c>
      <c r="KT9" s="165">
        <f t="shared" si="20"/>
        <v>7.7948801396634862E-3</v>
      </c>
      <c r="KU9" s="165">
        <f t="shared" si="20"/>
        <v>7.8969149956849474E-3</v>
      </c>
      <c r="KV9" s="165">
        <f t="shared" si="20"/>
        <v>7.9966498192830787E-3</v>
      </c>
      <c r="KW9" s="165">
        <f t="shared" si="20"/>
        <v>8.0939643421459109E-3</v>
      </c>
      <c r="KX9" s="165">
        <f t="shared" si="20"/>
        <v>8.1887401248149673E-3</v>
      </c>
      <c r="KY9" s="165">
        <f t="shared" si="20"/>
        <v>8.2808607955160516E-3</v>
      </c>
      <c r="KZ9" s="165">
        <f t="shared" si="20"/>
        <v>8.3702122871156508E-3</v>
      </c>
      <c r="LA9" s="165">
        <f t="shared" si="20"/>
        <v>8.456683071531388E-3</v>
      </c>
      <c r="LB9" s="165">
        <f t="shared" si="20"/>
        <v>8.5401643909252221E-3</v>
      </c>
      <c r="LC9" s="165">
        <f t="shared" si="20"/>
        <v>8.6205504850111608E-3</v>
      </c>
      <c r="LD9" s="165">
        <f t="shared" si="20"/>
        <v>8.697738813814495E-3</v>
      </c>
      <c r="LE9" s="165">
        <f t="shared" si="20"/>
        <v>8.7716302752274475E-3</v>
      </c>
      <c r="LF9" s="165">
        <f t="shared" si="20"/>
        <v>8.8421294167164537E-3</v>
      </c>
      <c r="LG9" s="165">
        <f t="shared" si="20"/>
        <v>8.909144640549033E-3</v>
      </c>
      <c r="LH9" s="165">
        <f t="shared" si="21"/>
        <v>8.9725884019233974E-3</v>
      </c>
      <c r="LI9" s="165">
        <f t="shared" si="21"/>
        <v>9.0323773994015304E-3</v>
      </c>
      <c r="LJ9" s="165">
        <f t="shared" si="21"/>
        <v>9.088432757066332E-3</v>
      </c>
      <c r="LK9" s="165">
        <f t="shared" si="21"/>
        <v>9.1406801978455923E-3</v>
      </c>
      <c r="LL9" s="165">
        <f t="shared" si="21"/>
        <v>9.1890502074699239E-3</v>
      </c>
      <c r="LM9" s="165">
        <f t="shared" si="21"/>
        <v>9.2334781885581984E-3</v>
      </c>
      <c r="LN9" s="165">
        <f t="shared" si="21"/>
        <v>9.2739046043525172E-3</v>
      </c>
      <c r="LO9" s="165">
        <f t="shared" si="21"/>
        <v>9.3102751116551277E-3</v>
      </c>
      <c r="LP9" s="165">
        <f t="shared" si="21"/>
        <v>9.3425406825518049E-3</v>
      </c>
      <c r="LQ9" s="165">
        <f t="shared" si="21"/>
        <v>9.3706577145401173E-3</v>
      </c>
      <c r="LR9" s="165">
        <f t="shared" si="21"/>
        <v>9.3945881287162848E-3</v>
      </c>
      <c r="LS9" s="165">
        <f t="shared" si="21"/>
        <v>9.4142994557111746E-3</v>
      </c>
      <c r="LT9" s="165">
        <f t="shared" si="21"/>
        <v>9.429764909103933E-3</v>
      </c>
      <c r="LU9" s="165">
        <f t="shared" si="21"/>
        <v>9.4409634460809431E-3</v>
      </c>
      <c r="LV9" s="165">
        <f t="shared" si="21"/>
        <v>9.4478798151477958E-3</v>
      </c>
      <c r="LW9" s="165">
        <f t="shared" si="21"/>
        <v>9.4505045907428489E-3</v>
      </c>
      <c r="LX9" s="165">
        <f t="shared" si="22"/>
        <v>9.4488341946424286E-3</v>
      </c>
      <c r="LY9" s="165">
        <f t="shared" si="22"/>
        <v>9.4428709040896251E-3</v>
      </c>
      <c r="LZ9" s="165">
        <f t="shared" si="22"/>
        <v>9.4326228466208081E-3</v>
      </c>
      <c r="MA9" s="165">
        <f t="shared" si="22"/>
        <v>9.4181039816063471E-3</v>
      </c>
      <c r="MB9" s="165">
        <f t="shared" si="22"/>
        <v>9.3993340685642086E-3</v>
      </c>
      <c r="MC9" s="165">
        <f t="shared" si="22"/>
        <v>9.3763386223471006E-3</v>
      </c>
      <c r="MD9" s="165">
        <f t="shared" si="22"/>
        <v>9.3491488553454419E-3</v>
      </c>
      <c r="ME9" s="165">
        <f t="shared" si="22"/>
        <v>9.317801606889416E-3</v>
      </c>
      <c r="MF9" s="165">
        <f t="shared" si="22"/>
        <v>9.2823392600736247E-3</v>
      </c>
      <c r="MG9" s="165">
        <f t="shared" si="22"/>
        <v>9.2428096462672197E-3</v>
      </c>
      <c r="MH9" s="165">
        <f t="shared" si="22"/>
        <v>9.1992659376106279E-3</v>
      </c>
      <c r="MI9" s="165">
        <f t="shared" si="22"/>
        <v>9.151766527837113E-3</v>
      </c>
      <c r="MJ9" s="165">
        <f t="shared" si="22"/>
        <v>9.1003749017930079E-3</v>
      </c>
      <c r="MK9" s="165">
        <f t="shared" si="22"/>
        <v>9.0451594940647497E-3</v>
      </c>
      <c r="ML9" s="165">
        <f t="shared" si="22"/>
        <v>8.9861935371532645E-3</v>
      </c>
      <c r="MM9" s="165">
        <f t="shared" si="22"/>
        <v>8.9235548996671379E-3</v>
      </c>
      <c r="MN9" s="165">
        <f t="shared" si="23"/>
        <v>8.8573259150348266E-3</v>
      </c>
      <c r="MO9" s="165">
        <f t="shared" si="23"/>
        <v>8.7875932012631119E-3</v>
      </c>
      <c r="MP9" s="165">
        <f t="shared" si="23"/>
        <v>8.7144474722937858E-3</v>
      </c>
      <c r="MQ9" s="165">
        <f t="shared" si="23"/>
        <v>8.6379833415332671E-3</v>
      </c>
      <c r="MR9" s="165">
        <f t="shared" si="23"/>
        <v>8.5582991181501599E-3</v>
      </c>
      <c r="MS9" s="165">
        <f t="shared" si="23"/>
        <v>8.4754965967539491E-3</v>
      </c>
      <c r="MT9" s="165">
        <f t="shared" si="23"/>
        <v>8.3896808410836715E-3</v>
      </c>
      <c r="MU9" s="165">
        <f t="shared" si="23"/>
        <v>8.3009599623487529E-3</v>
      </c>
      <c r="MV9" s="165">
        <f t="shared" si="23"/>
        <v>8.2094448928750098E-3</v>
      </c>
      <c r="MW9" s="165">
        <f t="shared" si="23"/>
        <v>8.1152491557172739E-3</v>
      </c>
      <c r="MX9" s="165">
        <f t="shared" si="23"/>
        <v>8.0184886309059636E-3</v>
      </c>
      <c r="MY9" s="165">
        <f t="shared" si="23"/>
        <v>7.9192813189983609E-3</v>
      </c>
      <c r="MZ9" s="165">
        <f t="shared" si="23"/>
        <v>7.8177471026063886E-3</v>
      </c>
      <c r="NA9" s="165">
        <f t="shared" si="23"/>
        <v>7.7140075065711489E-3</v>
      </c>
      <c r="NB9" s="165">
        <f t="shared" si="23"/>
        <v>7.6081854574506901E-3</v>
      </c>
      <c r="NC9" s="165">
        <f t="shared" si="23"/>
        <v>7.5004050429811888E-3</v>
      </c>
      <c r="ND9" s="165">
        <f t="shared" si="24"/>
        <v>7.390791272163238E-3</v>
      </c>
      <c r="NE9" s="165">
        <f t="shared" si="24"/>
        <v>7.2794698366141809E-3</v>
      </c>
      <c r="NF9" s="165">
        <f t="shared" si="24"/>
        <v>7.1665668738144497E-3</v>
      </c>
      <c r="NG9" s="165">
        <f t="shared" si="24"/>
        <v>7.052208732860896E-3</v>
      </c>
      <c r="NH9" s="165">
        <f t="shared" si="24"/>
        <v>6.9365217433230916E-3</v>
      </c>
      <c r="NI9" s="165">
        <f t="shared" si="24"/>
        <v>6.819631987779652E-3</v>
      </c>
      <c r="NJ9" s="165">
        <f t="shared" si="24"/>
        <v>6.7016650785909565E-3</v>
      </c>
      <c r="NK9" s="165">
        <f t="shared" si="24"/>
        <v>6.5827459394423209E-3</v>
      </c>
      <c r="NL9" s="165">
        <f t="shared" si="24"/>
        <v>6.4629985921676805E-3</v>
      </c>
      <c r="NM9" s="165">
        <f t="shared" si="24"/>
        <v>6.3425459493385381E-3</v>
      </c>
      <c r="NN9" s="165">
        <f t="shared" si="24"/>
        <v>6.2215096130762574E-3</v>
      </c>
      <c r="NO9" s="165">
        <f t="shared" si="24"/>
        <v>6.1000096805179562E-3</v>
      </c>
      <c r="NP9" s="165">
        <f t="shared" si="24"/>
        <v>5.9781645563373106E-3</v>
      </c>
      <c r="NQ9" s="165">
        <f t="shared" si="24"/>
        <v>5.8560907726918719E-3</v>
      </c>
      <c r="NR9" s="165">
        <f t="shared" si="24"/>
        <v>5.7339028169378853E-3</v>
      </c>
      <c r="NS9" s="165">
        <f t="shared" si="24"/>
        <v>5.6117129674224326E-3</v>
      </c>
      <c r="NT9" s="165">
        <f t="shared" si="25"/>
        <v>5.4896311376310134E-3</v>
      </c>
      <c r="NU9" s="165">
        <f t="shared" si="25"/>
        <v>5.3677647289366937E-3</v>
      </c>
      <c r="NV9" s="165">
        <f t="shared" si="25"/>
        <v>5.2462184921646298E-3</v>
      </c>
      <c r="NW9" s="165">
        <f t="shared" si="25"/>
        <v>5.1250943981535129E-3</v>
      </c>
      <c r="NX9" s="165">
        <f t="shared" si="25"/>
        <v>5.0044915174631563E-3</v>
      </c>
      <c r="NY9" s="165">
        <f t="shared" si="25"/>
        <v>4.8845059093453212E-3</v>
      </c>
      <c r="NZ9" s="165">
        <f t="shared" si="25"/>
        <v>4.7652305200631675E-3</v>
      </c>
      <c r="OA9" s="165">
        <f t="shared" si="25"/>
        <v>4.6467550906132381E-3</v>
      </c>
      <c r="OB9" s="165">
        <f t="shared" si="25"/>
        <v>4.529166073873137E-3</v>
      </c>
      <c r="OC9" s="165">
        <f t="shared" si="25"/>
        <v>4.4125465611678698E-3</v>
      </c>
      <c r="OD9" s="165">
        <f t="shared" si="25"/>
        <v>4.2969762182183836E-3</v>
      </c>
      <c r="OE9" s="165">
        <f t="shared" si="25"/>
        <v>4.1825312304073527E-3</v>
      </c>
      <c r="OF9" s="165">
        <f t="shared" si="25"/>
        <v>4.0692842572695974E-3</v>
      </c>
      <c r="OG9" s="165">
        <f t="shared" si="25"/>
        <v>3.957304396088014E-3</v>
      </c>
      <c r="OH9" s="165">
        <f t="shared" si="25"/>
        <v>3.8466571544505091E-3</v>
      </c>
      <c r="OI9" s="165">
        <f t="shared" si="25"/>
        <v>3.7374044315990713E-3</v>
      </c>
      <c r="OJ9" s="165">
        <f t="shared" si="26"/>
        <v>3.6296045083793098E-3</v>
      </c>
      <c r="OK9" s="165">
        <f t="shared" si="26"/>
        <v>3.5233120455770042E-3</v>
      </c>
      <c r="OL9" s="165">
        <f t="shared" si="26"/>
        <v>3.4185780904079886E-3</v>
      </c>
      <c r="OM9" s="165">
        <f t="shared" si="26"/>
        <v>3.3154500909088483E-3</v>
      </c>
      <c r="ON9" s="165">
        <f t="shared" si="26"/>
        <v>3.2139719179583989E-3</v>
      </c>
      <c r="OO9" s="165">
        <f t="shared" si="26"/>
        <v>3.1141838946440971E-3</v>
      </c>
      <c r="OP9" s="165">
        <f t="shared" si="26"/>
        <v>3.0161228326729701E-3</v>
      </c>
      <c r="OQ9" s="165">
        <f t="shared" si="26"/>
        <v>2.9198220755137947E-3</v>
      </c>
      <c r="OR9" s="165">
        <f t="shared" si="26"/>
        <v>2.8253115479458107E-3</v>
      </c>
      <c r="OS9" s="165">
        <f t="shared" si="26"/>
        <v>2.7326178116793423E-3</v>
      </c>
      <c r="OT9" s="165">
        <f t="shared" si="26"/>
        <v>2.6417641267053203E-3</v>
      </c>
      <c r="OU9" s="165">
        <f t="shared" si="26"/>
        <v>2.5527705180238133E-3</v>
      </c>
      <c r="OV9" s="165">
        <f t="shared" si="26"/>
        <v>2.4656538473961979E-3</v>
      </c>
      <c r="OW9" s="165">
        <f t="shared" si="26"/>
        <v>2.3804278897617062E-3</v>
      </c>
      <c r="OX9" s="165">
        <f t="shared" si="26"/>
        <v>2.2971034139564277E-3</v>
      </c>
      <c r="OY9" s="165">
        <f t="shared" si="26"/>
        <v>2.2156882673717462E-3</v>
      </c>
      <c r="OZ9" s="165">
        <f t="shared" si="27"/>
        <v>2.1361874641893049E-3</v>
      </c>
      <c r="PA9" s="165">
        <f t="shared" si="27"/>
        <v>2.0586032768310342E-3</v>
      </c>
      <c r="PB9" s="165">
        <f t="shared" si="27"/>
        <v>1.9829353302654924E-3</v>
      </c>
      <c r="PC9" s="165">
        <f t="shared" si="27"/>
        <v>1.9091806988156058E-3</v>
      </c>
      <c r="PD9" s="165">
        <f t="shared" si="27"/>
        <v>1.8373340051179206E-3</v>
      </c>
      <c r="PE9" s="165">
        <f t="shared" si="27"/>
        <v>1.7673875208895288E-3</v>
      </c>
      <c r="PF9" s="165">
        <f t="shared" si="27"/>
        <v>1.6993312691659019E-3</v>
      </c>
      <c r="PG9" s="165">
        <f t="shared" si="27"/>
        <v>1.6331531276808716E-3</v>
      </c>
      <c r="PH9" s="165">
        <f t="shared" si="27"/>
        <v>1.568838933068894E-3</v>
      </c>
    </row>
    <row r="10" spans="1:425" x14ac:dyDescent="0.45">
      <c r="A10" s="4">
        <v>7</v>
      </c>
      <c r="B10" s="91">
        <v>60</v>
      </c>
      <c r="C10" s="91">
        <v>120</v>
      </c>
      <c r="D10" s="91">
        <v>240</v>
      </c>
      <c r="E10" s="120">
        <f t="shared" si="28"/>
        <v>1</v>
      </c>
      <c r="F10" s="120">
        <f t="shared" si="29"/>
        <v>0.5</v>
      </c>
      <c r="G10" s="71">
        <f t="shared" si="30"/>
        <v>130</v>
      </c>
      <c r="H10" s="23" t="s">
        <v>2</v>
      </c>
      <c r="I10" s="55"/>
      <c r="J10" s="298"/>
      <c r="K10" s="72">
        <f>IF(AND(B10&gt;0,C10&gt;0,D10&gt;0),IF(ISBLANK(J10),IF(ISBLANK(H10),"",(D10-B10)*VLOOKUP(H10,VLookups!$A$4:$B$13,2,FALSE)),J10),"")</f>
        <v>49.295030175464944</v>
      </c>
      <c r="L10" s="73">
        <f t="shared" si="0"/>
        <v>2429.9999999999995</v>
      </c>
      <c r="M10" s="91">
        <v>150</v>
      </c>
      <c r="N10" s="265">
        <f>IF(AND(M10&gt;0,C10&gt;0,NOT(K10="")),ABS(VLOOKUP($M$1,VLookups!$A$43:$B$44,2,FALSE)-_xlfn.NORM.DIST(M10,G10,K10,TRUE)),"")</f>
        <v>0.657525979073873</v>
      </c>
      <c r="O10" s="90">
        <f>IF(AND($B10&gt;0,$C10&gt;0,$D10&gt;0,NOT(ISBLANK($H10))),_xlfn.NORM.INV(ABS(VLOOKUP($M$1,VLookups!$A$43:$B$44,2,FALSE)-O$3),$G10,$K10),"")</f>
        <v>66.825876905064575</v>
      </c>
      <c r="P10" s="89">
        <f>IF(AND($B10&gt;0,$C10&gt;0,$D10&gt;0,NOT(ISBLANK($H10))),_xlfn.NORM.INV(ABS(VLOOKUP($M$1,VLookups!$A$43:$B$44,2,FALSE)-P$3),$G10,$K10),"")</f>
        <v>193.17412309493542</v>
      </c>
      <c r="Q10" s="90">
        <f>IF(AND($B10&gt;0,$C10&gt;0,$D10&gt;0,NOT(ISBLANK($H10))),_xlfn.NORM.INV(ABS(VLOOKUP($M$1,VLookups!$A$43:$B$44,2,FALSE)-Q$3),$G10,$K10),"")</f>
        <v>181.0910152099558</v>
      </c>
      <c r="R10" s="89">
        <f>IF(AND($B10&gt;0,$C10&gt;0,$D10&gt;0,NOT(ISBLANK($H10))),_xlfn.NORM.INV(ABS(VLOOKUP($M$1,VLookups!$A$43:$B$44,2,FALSE)-R$3),$G10,$K10),"")</f>
        <v>171.48774410528887</v>
      </c>
      <c r="S10" s="90">
        <f>IF(AND($B10&gt;0,$C10&gt;0,$D10&gt;0,NOT(ISBLANK($H10))),_xlfn.NORM.INV(ABS(VLOOKUP($M$1,VLookups!$A$43:$B$44,2,FALSE)-S$3),$G10,$K10),"")</f>
        <v>163.24899258895766</v>
      </c>
      <c r="T10" s="89">
        <f>IF(AND($B10&gt;0,$C10&gt;0,$D10&gt;0,NOT(ISBLANK($H10))),_xlfn.NORM.INV(ABS(VLOOKUP($M$1,VLookups!$A$43:$B$44,2,FALSE)-T$3),$G10,$K10),"")</f>
        <v>155.85033909797215</v>
      </c>
      <c r="U10" s="5"/>
      <c r="V10" s="164">
        <f t="shared" si="31"/>
        <v>0.9</v>
      </c>
      <c r="W10" s="47">
        <f t="shared" si="32"/>
        <v>29.999999999999702</v>
      </c>
      <c r="X10" s="47">
        <f t="shared" si="32"/>
        <v>30.8999999999997</v>
      </c>
      <c r="Y10" s="47">
        <f t="shared" si="32"/>
        <v>31.799999999999699</v>
      </c>
      <c r="Z10" s="47">
        <f t="shared" si="32"/>
        <v>32.699999999999697</v>
      </c>
      <c r="AA10" s="47">
        <f t="shared" si="32"/>
        <v>33.599999999999696</v>
      </c>
      <c r="AB10" s="47">
        <f t="shared" si="32"/>
        <v>34.499999999999694</v>
      </c>
      <c r="AC10" s="47">
        <f t="shared" si="32"/>
        <v>35.399999999999693</v>
      </c>
      <c r="AD10" s="47">
        <f t="shared" si="32"/>
        <v>36.299999999999692</v>
      </c>
      <c r="AE10" s="47">
        <f t="shared" si="32"/>
        <v>37.19999999999969</v>
      </c>
      <c r="AF10" s="47">
        <f t="shared" si="32"/>
        <v>38.099999999999689</v>
      </c>
      <c r="AG10" s="47">
        <f t="shared" si="32"/>
        <v>38.999999999999687</v>
      </c>
      <c r="AH10" s="47">
        <f t="shared" si="32"/>
        <v>39.899999999999686</v>
      </c>
      <c r="AI10" s="47">
        <f t="shared" si="32"/>
        <v>40.799999999999685</v>
      </c>
      <c r="AJ10" s="47">
        <f t="shared" si="32"/>
        <v>41.699999999999683</v>
      </c>
      <c r="AK10" s="47">
        <f t="shared" si="32"/>
        <v>42.599999999999682</v>
      </c>
      <c r="AL10" s="47">
        <f t="shared" si="32"/>
        <v>43.49999999999968</v>
      </c>
      <c r="AM10" s="47">
        <f t="shared" si="1"/>
        <v>44.399999999999679</v>
      </c>
      <c r="AN10" s="47">
        <f t="shared" si="2"/>
        <v>45.299999999999677</v>
      </c>
      <c r="AO10" s="47">
        <f t="shared" si="2"/>
        <v>46.199999999999676</v>
      </c>
      <c r="AP10" s="47">
        <f t="shared" si="2"/>
        <v>47.099999999999675</v>
      </c>
      <c r="AQ10" s="47">
        <f t="shared" si="2"/>
        <v>47.999999999999673</v>
      </c>
      <c r="AR10" s="47">
        <f t="shared" si="2"/>
        <v>48.899999999999672</v>
      </c>
      <c r="AS10" s="47">
        <f t="shared" si="2"/>
        <v>49.79999999999967</v>
      </c>
      <c r="AT10" s="47">
        <f t="shared" si="2"/>
        <v>50.699999999999669</v>
      </c>
      <c r="AU10" s="47">
        <f t="shared" si="2"/>
        <v>51.599999999999667</v>
      </c>
      <c r="AV10" s="47">
        <f t="shared" si="2"/>
        <v>52.499999999999666</v>
      </c>
      <c r="AW10" s="47">
        <f t="shared" si="2"/>
        <v>53.399999999999665</v>
      </c>
      <c r="AX10" s="47">
        <f t="shared" si="2"/>
        <v>54.299999999999663</v>
      </c>
      <c r="AY10" s="47">
        <f t="shared" si="2"/>
        <v>55.199999999999662</v>
      </c>
      <c r="AZ10" s="47">
        <f t="shared" si="2"/>
        <v>56.09999999999966</v>
      </c>
      <c r="BA10" s="47">
        <f t="shared" si="2"/>
        <v>56.999999999999659</v>
      </c>
      <c r="BB10" s="47">
        <f t="shared" si="2"/>
        <v>57.899999999999658</v>
      </c>
      <c r="BC10" s="47">
        <f t="shared" si="2"/>
        <v>58.799999999999656</v>
      </c>
      <c r="BD10" s="47">
        <f t="shared" si="3"/>
        <v>59.699999999999655</v>
      </c>
      <c r="BE10" s="47">
        <f t="shared" si="3"/>
        <v>60.599999999999653</v>
      </c>
      <c r="BF10" s="47">
        <f t="shared" si="3"/>
        <v>61.499999999999652</v>
      </c>
      <c r="BG10" s="47">
        <f t="shared" si="3"/>
        <v>62.39999999999965</v>
      </c>
      <c r="BH10" s="47">
        <f t="shared" si="3"/>
        <v>63.299999999999649</v>
      </c>
      <c r="BI10" s="47">
        <f t="shared" si="3"/>
        <v>64.199999999999648</v>
      </c>
      <c r="BJ10" s="47">
        <f t="shared" si="3"/>
        <v>65.099999999999653</v>
      </c>
      <c r="BK10" s="47">
        <f t="shared" si="3"/>
        <v>65.999999999999659</v>
      </c>
      <c r="BL10" s="47">
        <f t="shared" si="3"/>
        <v>66.899999999999665</v>
      </c>
      <c r="BM10" s="47">
        <f t="shared" si="3"/>
        <v>67.79999999999967</v>
      </c>
      <c r="BN10" s="47">
        <f t="shared" si="3"/>
        <v>68.699999999999676</v>
      </c>
      <c r="BO10" s="47">
        <f t="shared" si="3"/>
        <v>69.599999999999682</v>
      </c>
      <c r="BP10" s="47">
        <f t="shared" si="3"/>
        <v>70.499999999999687</v>
      </c>
      <c r="BQ10" s="47">
        <f t="shared" si="3"/>
        <v>71.399999999999693</v>
      </c>
      <c r="BR10" s="47">
        <f t="shared" si="3"/>
        <v>72.299999999999699</v>
      </c>
      <c r="BS10" s="47">
        <f t="shared" si="3"/>
        <v>73.199999999999704</v>
      </c>
      <c r="BT10" s="47">
        <f t="shared" si="4"/>
        <v>74.09999999999971</v>
      </c>
      <c r="BU10" s="47">
        <f t="shared" si="4"/>
        <v>74.999999999999716</v>
      </c>
      <c r="BV10" s="47">
        <f t="shared" si="4"/>
        <v>75.899999999999721</v>
      </c>
      <c r="BW10" s="47">
        <f t="shared" si="4"/>
        <v>76.799999999999727</v>
      </c>
      <c r="BX10" s="47">
        <f t="shared" si="4"/>
        <v>77.699999999999733</v>
      </c>
      <c r="BY10" s="47">
        <f t="shared" si="4"/>
        <v>78.599999999999739</v>
      </c>
      <c r="BZ10" s="47">
        <f t="shared" si="4"/>
        <v>79.499999999999744</v>
      </c>
      <c r="CA10" s="47">
        <f t="shared" si="4"/>
        <v>80.39999999999975</v>
      </c>
      <c r="CB10" s="47">
        <f t="shared" si="4"/>
        <v>81.299999999999756</v>
      </c>
      <c r="CC10" s="47">
        <f t="shared" si="4"/>
        <v>82.199999999999761</v>
      </c>
      <c r="CD10" s="47">
        <f t="shared" si="4"/>
        <v>83.099999999999767</v>
      </c>
      <c r="CE10" s="47">
        <f t="shared" si="4"/>
        <v>83.999999999999773</v>
      </c>
      <c r="CF10" s="47">
        <f t="shared" si="4"/>
        <v>84.899999999999778</v>
      </c>
      <c r="CG10" s="47">
        <f t="shared" si="4"/>
        <v>85.799999999999784</v>
      </c>
      <c r="CH10" s="47">
        <f t="shared" si="4"/>
        <v>86.69999999999979</v>
      </c>
      <c r="CI10" s="47">
        <f t="shared" si="4"/>
        <v>87.599999999999795</v>
      </c>
      <c r="CJ10" s="47">
        <f t="shared" si="5"/>
        <v>88.499999999999801</v>
      </c>
      <c r="CK10" s="47">
        <f t="shared" si="5"/>
        <v>89.399999999999807</v>
      </c>
      <c r="CL10" s="47">
        <f t="shared" si="5"/>
        <v>90.299999999999812</v>
      </c>
      <c r="CM10" s="47">
        <f t="shared" si="5"/>
        <v>91.199999999999818</v>
      </c>
      <c r="CN10" s="47">
        <f t="shared" si="5"/>
        <v>92.099999999999824</v>
      </c>
      <c r="CO10" s="47">
        <f t="shared" si="5"/>
        <v>92.999999999999829</v>
      </c>
      <c r="CP10" s="47">
        <f t="shared" si="5"/>
        <v>93.899999999999835</v>
      </c>
      <c r="CQ10" s="47">
        <f t="shared" si="5"/>
        <v>94.799999999999841</v>
      </c>
      <c r="CR10" s="47">
        <f t="shared" si="5"/>
        <v>95.699999999999847</v>
      </c>
      <c r="CS10" s="47">
        <f t="shared" si="5"/>
        <v>96.599999999999852</v>
      </c>
      <c r="CT10" s="47">
        <f t="shared" si="5"/>
        <v>97.499999999999858</v>
      </c>
      <c r="CU10" s="47">
        <f t="shared" si="5"/>
        <v>98.399999999999864</v>
      </c>
      <c r="CV10" s="47">
        <f t="shared" si="5"/>
        <v>99.299999999999869</v>
      </c>
      <c r="CW10" s="47">
        <f t="shared" si="5"/>
        <v>100.19999999999987</v>
      </c>
      <c r="CX10" s="47">
        <f t="shared" si="5"/>
        <v>101.09999999999988</v>
      </c>
      <c r="CY10" s="47">
        <f t="shared" si="5"/>
        <v>101.99999999999989</v>
      </c>
      <c r="CZ10" s="47">
        <f t="shared" si="6"/>
        <v>102.89999999999989</v>
      </c>
      <c r="DA10" s="47">
        <f t="shared" si="6"/>
        <v>103.7999999999999</v>
      </c>
      <c r="DB10" s="47">
        <f t="shared" si="6"/>
        <v>104.6999999999999</v>
      </c>
      <c r="DC10" s="47">
        <f t="shared" si="6"/>
        <v>105.59999999999991</v>
      </c>
      <c r="DD10" s="47">
        <f t="shared" si="6"/>
        <v>106.49999999999991</v>
      </c>
      <c r="DE10" s="47">
        <f t="shared" si="6"/>
        <v>107.39999999999992</v>
      </c>
      <c r="DF10" s="47">
        <f t="shared" si="6"/>
        <v>108.29999999999993</v>
      </c>
      <c r="DG10" s="47">
        <f t="shared" si="6"/>
        <v>109.19999999999993</v>
      </c>
      <c r="DH10" s="47">
        <f t="shared" si="6"/>
        <v>110.09999999999994</v>
      </c>
      <c r="DI10" s="47">
        <f t="shared" si="6"/>
        <v>110.99999999999994</v>
      </c>
      <c r="DJ10" s="47">
        <f t="shared" si="6"/>
        <v>111.89999999999995</v>
      </c>
      <c r="DK10" s="47">
        <f t="shared" si="6"/>
        <v>112.79999999999995</v>
      </c>
      <c r="DL10" s="47">
        <f t="shared" si="6"/>
        <v>113.69999999999996</v>
      </c>
      <c r="DM10" s="47">
        <f t="shared" si="6"/>
        <v>114.59999999999997</v>
      </c>
      <c r="DN10" s="47">
        <f t="shared" si="6"/>
        <v>115.49999999999997</v>
      </c>
      <c r="DO10" s="47">
        <f t="shared" si="6"/>
        <v>116.39999999999998</v>
      </c>
      <c r="DP10" s="47">
        <f t="shared" si="7"/>
        <v>117.29999999999998</v>
      </c>
      <c r="DQ10" s="47">
        <f t="shared" si="7"/>
        <v>118.19999999999999</v>
      </c>
      <c r="DR10" s="47">
        <f t="shared" si="7"/>
        <v>119.1</v>
      </c>
      <c r="DS10" s="179">
        <f t="shared" si="33"/>
        <v>120</v>
      </c>
      <c r="DT10" s="47">
        <f t="shared" si="34"/>
        <v>120.9</v>
      </c>
      <c r="DU10" s="47">
        <f t="shared" si="34"/>
        <v>121.80000000000001</v>
      </c>
      <c r="DV10" s="47">
        <f t="shared" si="34"/>
        <v>122.70000000000002</v>
      </c>
      <c r="DW10" s="47">
        <f t="shared" si="34"/>
        <v>123.60000000000002</v>
      </c>
      <c r="DX10" s="47">
        <f t="shared" si="34"/>
        <v>124.50000000000003</v>
      </c>
      <c r="DY10" s="47">
        <f t="shared" si="34"/>
        <v>125.40000000000003</v>
      </c>
      <c r="DZ10" s="47">
        <f t="shared" si="34"/>
        <v>126.30000000000004</v>
      </c>
      <c r="EA10" s="47">
        <f t="shared" si="34"/>
        <v>127.20000000000005</v>
      </c>
      <c r="EB10" s="47">
        <f t="shared" si="34"/>
        <v>128.10000000000005</v>
      </c>
      <c r="EC10" s="47">
        <f t="shared" si="34"/>
        <v>129.00000000000006</v>
      </c>
      <c r="ED10" s="47">
        <f t="shared" si="34"/>
        <v>129.90000000000006</v>
      </c>
      <c r="EE10" s="47">
        <f t="shared" si="34"/>
        <v>130.80000000000007</v>
      </c>
      <c r="EF10" s="47">
        <f t="shared" si="34"/>
        <v>131.70000000000007</v>
      </c>
      <c r="EG10" s="47">
        <f t="shared" si="34"/>
        <v>132.60000000000008</v>
      </c>
      <c r="EH10" s="47">
        <f t="shared" si="34"/>
        <v>133.50000000000009</v>
      </c>
      <c r="EI10" s="47">
        <f t="shared" si="34"/>
        <v>134.40000000000009</v>
      </c>
      <c r="EJ10" s="47">
        <f t="shared" si="8"/>
        <v>135.3000000000001</v>
      </c>
      <c r="EK10" s="47">
        <f t="shared" si="9"/>
        <v>136.2000000000001</v>
      </c>
      <c r="EL10" s="47">
        <f t="shared" si="9"/>
        <v>137.10000000000011</v>
      </c>
      <c r="EM10" s="47">
        <f t="shared" si="9"/>
        <v>138.00000000000011</v>
      </c>
      <c r="EN10" s="47">
        <f t="shared" si="9"/>
        <v>138.90000000000012</v>
      </c>
      <c r="EO10" s="47">
        <f t="shared" si="9"/>
        <v>139.80000000000013</v>
      </c>
      <c r="EP10" s="47">
        <f t="shared" si="9"/>
        <v>140.70000000000013</v>
      </c>
      <c r="EQ10" s="47">
        <f t="shared" si="9"/>
        <v>141.60000000000014</v>
      </c>
      <c r="ER10" s="47">
        <f t="shared" si="9"/>
        <v>142.50000000000014</v>
      </c>
      <c r="ES10" s="47">
        <f t="shared" si="9"/>
        <v>143.40000000000015</v>
      </c>
      <c r="ET10" s="47">
        <f t="shared" si="9"/>
        <v>144.30000000000015</v>
      </c>
      <c r="EU10" s="47">
        <f t="shared" si="9"/>
        <v>145.20000000000016</v>
      </c>
      <c r="EV10" s="47">
        <f t="shared" si="9"/>
        <v>146.10000000000016</v>
      </c>
      <c r="EW10" s="47">
        <f t="shared" si="9"/>
        <v>147.00000000000017</v>
      </c>
      <c r="EX10" s="47">
        <f t="shared" si="9"/>
        <v>147.90000000000018</v>
      </c>
      <c r="EY10" s="47">
        <f t="shared" si="9"/>
        <v>148.80000000000018</v>
      </c>
      <c r="EZ10" s="47">
        <f t="shared" si="9"/>
        <v>149.70000000000019</v>
      </c>
      <c r="FA10" s="47">
        <f t="shared" si="10"/>
        <v>150.60000000000019</v>
      </c>
      <c r="FB10" s="47">
        <f t="shared" si="10"/>
        <v>151.5000000000002</v>
      </c>
      <c r="FC10" s="47">
        <f t="shared" si="10"/>
        <v>152.4000000000002</v>
      </c>
      <c r="FD10" s="47">
        <f t="shared" si="10"/>
        <v>153.30000000000021</v>
      </c>
      <c r="FE10" s="47">
        <f t="shared" si="10"/>
        <v>154.20000000000022</v>
      </c>
      <c r="FF10" s="47">
        <f t="shared" si="10"/>
        <v>155.10000000000022</v>
      </c>
      <c r="FG10" s="47">
        <f t="shared" si="10"/>
        <v>156.00000000000023</v>
      </c>
      <c r="FH10" s="47">
        <f t="shared" si="10"/>
        <v>156.90000000000023</v>
      </c>
      <c r="FI10" s="47">
        <f t="shared" si="10"/>
        <v>157.80000000000024</v>
      </c>
      <c r="FJ10" s="47">
        <f t="shared" si="10"/>
        <v>158.70000000000024</v>
      </c>
      <c r="FK10" s="47">
        <f t="shared" si="10"/>
        <v>159.60000000000025</v>
      </c>
      <c r="FL10" s="47">
        <f t="shared" si="10"/>
        <v>160.50000000000026</v>
      </c>
      <c r="FM10" s="47">
        <f t="shared" si="10"/>
        <v>161.40000000000026</v>
      </c>
      <c r="FN10" s="47">
        <f t="shared" si="10"/>
        <v>162.30000000000027</v>
      </c>
      <c r="FO10" s="47">
        <f t="shared" si="10"/>
        <v>163.20000000000027</v>
      </c>
      <c r="FP10" s="47">
        <f t="shared" si="10"/>
        <v>164.10000000000028</v>
      </c>
      <c r="FQ10" s="47">
        <f t="shared" si="11"/>
        <v>165.00000000000028</v>
      </c>
      <c r="FR10" s="47">
        <f t="shared" si="11"/>
        <v>165.90000000000029</v>
      </c>
      <c r="FS10" s="47">
        <f t="shared" si="11"/>
        <v>166.8000000000003</v>
      </c>
      <c r="FT10" s="47">
        <f t="shared" si="11"/>
        <v>167.7000000000003</v>
      </c>
      <c r="FU10" s="47">
        <f t="shared" si="11"/>
        <v>168.60000000000031</v>
      </c>
      <c r="FV10" s="47">
        <f t="shared" si="11"/>
        <v>169.50000000000031</v>
      </c>
      <c r="FW10" s="47">
        <f t="shared" si="11"/>
        <v>170.40000000000032</v>
      </c>
      <c r="FX10" s="47">
        <f t="shared" si="11"/>
        <v>171.30000000000032</v>
      </c>
      <c r="FY10" s="47">
        <f t="shared" si="11"/>
        <v>172.20000000000033</v>
      </c>
      <c r="FZ10" s="47">
        <f t="shared" si="11"/>
        <v>173.10000000000034</v>
      </c>
      <c r="GA10" s="47">
        <f t="shared" si="11"/>
        <v>174.00000000000034</v>
      </c>
      <c r="GB10" s="47">
        <f t="shared" si="11"/>
        <v>174.90000000000035</v>
      </c>
      <c r="GC10" s="47">
        <f t="shared" si="11"/>
        <v>175.80000000000035</v>
      </c>
      <c r="GD10" s="47">
        <f t="shared" si="11"/>
        <v>176.70000000000036</v>
      </c>
      <c r="GE10" s="47">
        <f t="shared" si="11"/>
        <v>177.60000000000036</v>
      </c>
      <c r="GF10" s="47">
        <f t="shared" si="11"/>
        <v>178.50000000000037</v>
      </c>
      <c r="GG10" s="47">
        <f t="shared" si="12"/>
        <v>179.40000000000038</v>
      </c>
      <c r="GH10" s="47">
        <f t="shared" si="12"/>
        <v>180.30000000000038</v>
      </c>
      <c r="GI10" s="47">
        <f t="shared" si="12"/>
        <v>181.20000000000039</v>
      </c>
      <c r="GJ10" s="47">
        <f t="shared" si="12"/>
        <v>182.10000000000039</v>
      </c>
      <c r="GK10" s="47">
        <f t="shared" si="12"/>
        <v>183.0000000000004</v>
      </c>
      <c r="GL10" s="47">
        <f t="shared" si="12"/>
        <v>183.9000000000004</v>
      </c>
      <c r="GM10" s="47">
        <f t="shared" si="12"/>
        <v>184.80000000000041</v>
      </c>
      <c r="GN10" s="47">
        <f t="shared" si="12"/>
        <v>185.70000000000041</v>
      </c>
      <c r="GO10" s="47">
        <f t="shared" si="12"/>
        <v>186.60000000000042</v>
      </c>
      <c r="GP10" s="47">
        <f t="shared" si="12"/>
        <v>187.50000000000043</v>
      </c>
      <c r="GQ10" s="47">
        <f t="shared" si="12"/>
        <v>188.40000000000043</v>
      </c>
      <c r="GR10" s="47">
        <f t="shared" si="12"/>
        <v>189.30000000000044</v>
      </c>
      <c r="GS10" s="47">
        <f t="shared" si="12"/>
        <v>190.20000000000044</v>
      </c>
      <c r="GT10" s="47">
        <f t="shared" si="12"/>
        <v>191.10000000000045</v>
      </c>
      <c r="GU10" s="47">
        <f t="shared" si="12"/>
        <v>192.00000000000045</v>
      </c>
      <c r="GV10" s="47">
        <f t="shared" si="12"/>
        <v>192.90000000000046</v>
      </c>
      <c r="GW10" s="47">
        <f t="shared" si="13"/>
        <v>193.80000000000047</v>
      </c>
      <c r="GX10" s="47">
        <f t="shared" si="13"/>
        <v>194.70000000000047</v>
      </c>
      <c r="GY10" s="47">
        <f t="shared" si="13"/>
        <v>195.60000000000048</v>
      </c>
      <c r="GZ10" s="47">
        <f t="shared" si="13"/>
        <v>196.50000000000048</v>
      </c>
      <c r="HA10" s="47">
        <f t="shared" si="13"/>
        <v>197.40000000000049</v>
      </c>
      <c r="HB10" s="47">
        <f t="shared" si="13"/>
        <v>198.30000000000049</v>
      </c>
      <c r="HC10" s="47">
        <f t="shared" si="13"/>
        <v>199.2000000000005</v>
      </c>
      <c r="HD10" s="47">
        <f t="shared" si="13"/>
        <v>200.10000000000051</v>
      </c>
      <c r="HE10" s="47">
        <f t="shared" si="13"/>
        <v>201.00000000000051</v>
      </c>
      <c r="HF10" s="47">
        <f t="shared" si="13"/>
        <v>201.90000000000052</v>
      </c>
      <c r="HG10" s="47">
        <f t="shared" si="13"/>
        <v>202.80000000000052</v>
      </c>
      <c r="HH10" s="47">
        <f t="shared" si="13"/>
        <v>203.70000000000053</v>
      </c>
      <c r="HI10" s="47">
        <f t="shared" si="13"/>
        <v>204.60000000000053</v>
      </c>
      <c r="HJ10" s="47">
        <f t="shared" si="13"/>
        <v>205.50000000000054</v>
      </c>
      <c r="HK10" s="47">
        <f t="shared" si="13"/>
        <v>206.40000000000055</v>
      </c>
      <c r="HL10" s="47">
        <f t="shared" si="13"/>
        <v>207.30000000000055</v>
      </c>
      <c r="HM10" s="47">
        <f t="shared" si="14"/>
        <v>208.20000000000056</v>
      </c>
      <c r="HN10" s="47">
        <f t="shared" si="14"/>
        <v>209.10000000000056</v>
      </c>
      <c r="HO10" s="47">
        <f t="shared" si="14"/>
        <v>210.00000000000057</v>
      </c>
      <c r="HP10" s="165">
        <f t="shared" si="15"/>
        <v>1.0339436824485686E-3</v>
      </c>
      <c r="HQ10" s="165">
        <f t="shared" si="15"/>
        <v>1.0727770705084812E-3</v>
      </c>
      <c r="HR10" s="165">
        <f t="shared" si="15"/>
        <v>1.1126980217455189E-3</v>
      </c>
      <c r="HS10" s="165">
        <f t="shared" si="15"/>
        <v>1.153719902703302E-3</v>
      </c>
      <c r="HT10" s="165">
        <f t="shared" si="15"/>
        <v>1.1958554540028076E-3</v>
      </c>
      <c r="HU10" s="165">
        <f t="shared" si="15"/>
        <v>1.239116749974686E-3</v>
      </c>
      <c r="HV10" s="165">
        <f t="shared" si="15"/>
        <v>1.2835151579409028E-3</v>
      </c>
      <c r="HW10" s="165">
        <f t="shared" si="15"/>
        <v>1.3290612972157979E-3</v>
      </c>
      <c r="HX10" s="165">
        <f t="shared" si="15"/>
        <v>1.3757649978998574E-3</v>
      </c>
      <c r="HY10" s="165">
        <f t="shared" si="15"/>
        <v>1.4236352595426174E-3</v>
      </c>
      <c r="HZ10" s="165">
        <f t="shared" si="15"/>
        <v>1.4726802097541512E-3</v>
      </c>
      <c r="IA10" s="165">
        <f t="shared" si="15"/>
        <v>1.5229070628475405E-3</v>
      </c>
      <c r="IB10" s="165">
        <f t="shared" si="15"/>
        <v>1.574322078597515E-3</v>
      </c>
      <c r="IC10" s="165">
        <f t="shared" si="15"/>
        <v>1.6269305212031258E-3</v>
      </c>
      <c r="ID10" s="165">
        <f t="shared" si="15"/>
        <v>1.6807366185448542E-3</v>
      </c>
      <c r="IE10" s="165">
        <f t="shared" si="15"/>
        <v>1.7357435218289046E-3</v>
      </c>
      <c r="IF10" s="165">
        <f t="shared" si="16"/>
        <v>1.7919532657136529E-3</v>
      </c>
      <c r="IG10" s="165">
        <f t="shared" si="16"/>
        <v>1.849366729015225E-3</v>
      </c>
      <c r="IH10" s="165">
        <f t="shared" si="16"/>
        <v>1.9079835960909791E-3</v>
      </c>
      <c r="II10" s="165">
        <f t="shared" si="16"/>
        <v>1.9678023190012944E-3</v>
      </c>
      <c r="IJ10" s="165">
        <f t="shared" si="16"/>
        <v>2.0288200805514732E-3</v>
      </c>
      <c r="IK10" s="165">
        <f t="shared" si="16"/>
        <v>2.0910327583166751E-3</v>
      </c>
      <c r="IL10" s="165">
        <f t="shared" si="16"/>
        <v>2.154434889753754E-3</v>
      </c>
      <c r="IM10" s="165">
        <f t="shared" si="16"/>
        <v>2.2190196385045245E-3</v>
      </c>
      <c r="IN10" s="165">
        <f t="shared" si="16"/>
        <v>2.2847787619953764E-3</v>
      </c>
      <c r="IO10" s="165">
        <f t="shared" si="16"/>
        <v>2.3517025804383083E-3</v>
      </c>
      <c r="IP10" s="165">
        <f t="shared" si="16"/>
        <v>2.4197799473382529E-3</v>
      </c>
      <c r="IQ10" s="165">
        <f t="shared" si="16"/>
        <v>2.4889982216111865E-3</v>
      </c>
      <c r="IR10" s="165">
        <f t="shared" si="16"/>
        <v>2.5593432414167377E-3</v>
      </c>
      <c r="IS10" s="165">
        <f t="shared" si="16"/>
        <v>2.6307992998080036E-3</v>
      </c>
      <c r="IT10" s="165">
        <f t="shared" si="16"/>
        <v>2.7033491222998966E-3</v>
      </c>
      <c r="IU10" s="165">
        <f t="shared" si="16"/>
        <v>2.7769738464557248E-3</v>
      </c>
      <c r="IV10" s="165">
        <f t="shared" si="17"/>
        <v>2.8516530035897392E-3</v>
      </c>
      <c r="IW10" s="165">
        <f t="shared" si="17"/>
        <v>2.9273645026810578E-3</v>
      </c>
      <c r="IX10" s="165">
        <f t="shared" si="17"/>
        <v>3.0040846165917678E-3</v>
      </c>
      <c r="IY10" s="165">
        <f t="shared" si="17"/>
        <v>3.0817879706791125E-3</v>
      </c>
      <c r="IZ10" s="165">
        <f t="shared" si="17"/>
        <v>3.1604475338883561E-3</v>
      </c>
      <c r="JA10" s="165">
        <f t="shared" si="17"/>
        <v>3.2400346124093903E-3</v>
      </c>
      <c r="JB10" s="165">
        <f t="shared" si="17"/>
        <v>3.3205188459762124E-3</v>
      </c>
      <c r="JC10" s="165">
        <f t="shared" si="17"/>
        <v>3.4018682068842243E-3</v>
      </c>
      <c r="JD10" s="165">
        <f t="shared" si="17"/>
        <v>3.4840490017957592E-3</v>
      </c>
      <c r="JE10" s="165">
        <f t="shared" si="17"/>
        <v>3.5670258763994597E-3</v>
      </c>
      <c r="JF10" s="165">
        <f t="shared" si="17"/>
        <v>3.6507618229839373E-3</v>
      </c>
      <c r="JG10" s="165">
        <f t="shared" si="17"/>
        <v>3.7352181909808217E-3</v>
      </c>
      <c r="JH10" s="165">
        <f t="shared" si="17"/>
        <v>3.820354700526551E-3</v>
      </c>
      <c r="JI10" s="165">
        <f t="shared" si="17"/>
        <v>3.9061294590863453E-3</v>
      </c>
      <c r="JJ10" s="165">
        <f t="shared" si="17"/>
        <v>3.9924989811775573E-3</v>
      </c>
      <c r="JK10" s="165">
        <f t="shared" si="17"/>
        <v>4.0794182112231583E-3</v>
      </c>
      <c r="JL10" s="165">
        <f t="shared" si="18"/>
        <v>4.1668405495594333E-3</v>
      </c>
      <c r="JM10" s="165">
        <f t="shared" si="18"/>
        <v>4.2547178816150144E-3</v>
      </c>
      <c r="JN10" s="165">
        <f t="shared" si="18"/>
        <v>4.343000610271373E-3</v>
      </c>
      <c r="JO10" s="165">
        <f t="shared" si="18"/>
        <v>4.4316376914074855E-3</v>
      </c>
      <c r="JP10" s="165">
        <f t="shared" si="18"/>
        <v>4.520576672624046E-3</v>
      </c>
      <c r="JQ10" s="165">
        <f t="shared" si="18"/>
        <v>4.6097637351349462E-3</v>
      </c>
      <c r="JR10" s="165">
        <f t="shared" si="18"/>
        <v>4.6991437388060756E-3</v>
      </c>
      <c r="JS10" s="165">
        <f t="shared" si="18"/>
        <v>4.7886602703136024E-3</v>
      </c>
      <c r="JT10" s="165">
        <f t="shared" si="18"/>
        <v>4.8782556943861039E-3</v>
      </c>
      <c r="JU10" s="165">
        <f t="shared" si="18"/>
        <v>4.9678712080868234E-3</v>
      </c>
      <c r="JV10" s="165">
        <f t="shared" si="18"/>
        <v>5.0574468980844681E-3</v>
      </c>
      <c r="JW10" s="165">
        <f t="shared" si="18"/>
        <v>5.1469218008528385E-3</v>
      </c>
      <c r="JX10" s="165">
        <f t="shared" si="18"/>
        <v>5.2362339657316395E-3</v>
      </c>
      <c r="JY10" s="165">
        <f t="shared" si="18"/>
        <v>5.3253205207728646E-3</v>
      </c>
      <c r="JZ10" s="165">
        <f t="shared" si="18"/>
        <v>5.4141177412891824E-3</v>
      </c>
      <c r="KA10" s="165">
        <f t="shared" si="18"/>
        <v>5.5025611210130169E-3</v>
      </c>
      <c r="KB10" s="165">
        <f t="shared" si="19"/>
        <v>5.5905854457672134E-3</v>
      </c>
      <c r="KC10" s="165">
        <f t="shared" si="19"/>
        <v>5.6781248695406831E-3</v>
      </c>
      <c r="KD10" s="165">
        <f t="shared" si="19"/>
        <v>5.7651129928549547E-3</v>
      </c>
      <c r="KE10" s="165">
        <f t="shared" si="19"/>
        <v>5.8514829433003509E-3</v>
      </c>
      <c r="KF10" s="165">
        <f t="shared" si="19"/>
        <v>5.9371674581134935E-3</v>
      </c>
      <c r="KG10" s="165">
        <f t="shared" si="19"/>
        <v>6.0220989686610325E-3</v>
      </c>
      <c r="KH10" s="165">
        <f t="shared" si="19"/>
        <v>6.1062096866880081E-3</v>
      </c>
      <c r="KI10" s="165">
        <f t="shared" si="19"/>
        <v>6.189431692182952E-3</v>
      </c>
      <c r="KJ10" s="165">
        <f t="shared" si="19"/>
        <v>6.2716970227059765E-3</v>
      </c>
      <c r="KK10" s="165">
        <f t="shared" si="19"/>
        <v>6.3529377640204002E-3</v>
      </c>
      <c r="KL10" s="165">
        <f t="shared" si="19"/>
        <v>6.4330861418632835E-3</v>
      </c>
      <c r="KM10" s="165">
        <f t="shared" si="19"/>
        <v>6.5120746146852832E-3</v>
      </c>
      <c r="KN10" s="165">
        <f t="shared" si="19"/>
        <v>6.5898359671858016E-3</v>
      </c>
      <c r="KO10" s="165">
        <f t="shared" si="19"/>
        <v>6.6663034044652488E-3</v>
      </c>
      <c r="KP10" s="165">
        <f t="shared" si="19"/>
        <v>6.7414106466126391E-3</v>
      </c>
      <c r="KQ10" s="165">
        <f t="shared" si="19"/>
        <v>6.8150920235434606E-3</v>
      </c>
      <c r="KR10" s="165">
        <f t="shared" si="20"/>
        <v>6.8872825699000184E-3</v>
      </c>
      <c r="KS10" s="165">
        <f t="shared" si="20"/>
        <v>6.9579181198241727E-3</v>
      </c>
      <c r="KT10" s="165">
        <f t="shared" si="20"/>
        <v>7.0269354014105461E-3</v>
      </c>
      <c r="KU10" s="165">
        <f t="shared" si="20"/>
        <v>7.0942721306470075E-3</v>
      </c>
      <c r="KV10" s="165">
        <f t="shared" si="20"/>
        <v>7.1598671046483528E-3</v>
      </c>
      <c r="KW10" s="165">
        <f t="shared" si="20"/>
        <v>7.2236602939889163E-3</v>
      </c>
      <c r="KX10" s="165">
        <f t="shared" si="20"/>
        <v>7.2855929339399285E-3</v>
      </c>
      <c r="KY10" s="165">
        <f t="shared" si="20"/>
        <v>7.345607614418298E-3</v>
      </c>
      <c r="KZ10" s="165">
        <f t="shared" si="20"/>
        <v>7.4036483684546848E-3</v>
      </c>
      <c r="LA10" s="165">
        <f t="shared" si="20"/>
        <v>7.4596607589905292E-3</v>
      </c>
      <c r="LB10" s="165">
        <f t="shared" si="20"/>
        <v>7.5135919638160574E-3</v>
      </c>
      <c r="LC10" s="165">
        <f t="shared" si="20"/>
        <v>7.5653908584640732E-3</v>
      </c>
      <c r="LD10" s="165">
        <f t="shared" si="20"/>
        <v>7.6150080968777189E-3</v>
      </c>
      <c r="LE10" s="165">
        <f t="shared" si="20"/>
        <v>7.6623961896742747E-3</v>
      </c>
      <c r="LF10" s="165">
        <f t="shared" si="20"/>
        <v>7.707509579831383E-3</v>
      </c>
      <c r="LG10" s="165">
        <f t="shared" si="20"/>
        <v>7.7503047156270172E-3</v>
      </c>
      <c r="LH10" s="165">
        <f t="shared" si="21"/>
        <v>7.7907401206698066E-3</v>
      </c>
      <c r="LI10" s="165">
        <f t="shared" si="21"/>
        <v>7.8287764608621635E-3</v>
      </c>
      <c r="LJ10" s="165">
        <f t="shared" si="21"/>
        <v>7.8643766081449625E-3</v>
      </c>
      <c r="LK10" s="165">
        <f t="shared" si="21"/>
        <v>7.897505700879175E-3</v>
      </c>
      <c r="LL10" s="165">
        <f t="shared" si="21"/>
        <v>7.9281312007270562E-3</v>
      </c>
      <c r="LM10" s="165">
        <f t="shared" si="21"/>
        <v>7.9562229459029608E-3</v>
      </c>
      <c r="LN10" s="165">
        <f t="shared" si="21"/>
        <v>7.9817532006718501E-3</v>
      </c>
      <c r="LO10" s="165">
        <f t="shared" si="21"/>
        <v>8.0046967009817366E-3</v>
      </c>
      <c r="LP10" s="165">
        <f t="shared" si="21"/>
        <v>8.0250306961250281E-3</v>
      </c>
      <c r="LQ10" s="165">
        <f t="shared" si="21"/>
        <v>8.0427349863325722E-3</v>
      </c>
      <c r="LR10" s="165">
        <f t="shared" si="21"/>
        <v>8.0577919562134521E-3</v>
      </c>
      <c r="LS10" s="165">
        <f t="shared" si="21"/>
        <v>8.0701866039630393E-3</v>
      </c>
      <c r="LT10" s="165">
        <f t="shared" si="21"/>
        <v>8.0799065662715171E-3</v>
      </c>
      <c r="LU10" s="165">
        <f t="shared" si="21"/>
        <v>8.0869421388749824E-3</v>
      </c>
      <c r="LV10" s="165">
        <f t="shared" si="21"/>
        <v>8.0912862927012743E-3</v>
      </c>
      <c r="LW10" s="165">
        <f t="shared" si="21"/>
        <v>8.0929346855729903E-3</v>
      </c>
      <c r="LX10" s="165">
        <f t="shared" si="22"/>
        <v>8.0918856694403383E-3</v>
      </c>
      <c r="LY10" s="165">
        <f t="shared" si="22"/>
        <v>8.0881402931270111E-3</v>
      </c>
      <c r="LZ10" s="165">
        <f t="shared" si="22"/>
        <v>8.081702300582666E-3</v>
      </c>
      <c r="MA10" s="165">
        <f t="shared" si="22"/>
        <v>8.0725781246460768E-3</v>
      </c>
      <c r="MB10" s="165">
        <f t="shared" si="22"/>
        <v>8.0607768763335044E-3</v>
      </c>
      <c r="MC10" s="165">
        <f t="shared" si="22"/>
        <v>8.046310329677276E-3</v>
      </c>
      <c r="MD10" s="165">
        <f t="shared" si="22"/>
        <v>8.0291929021498419E-3</v>
      </c>
      <c r="ME10" s="165">
        <f t="shared" si="22"/>
        <v>8.009441630718938E-3</v>
      </c>
      <c r="MF10" s="165">
        <f t="shared" si="22"/>
        <v>7.9870761435894555E-3</v>
      </c>
      <c r="MG10" s="165">
        <f t="shared" si="22"/>
        <v>7.9621186276976758E-3</v>
      </c>
      <c r="MH10" s="165">
        <f t="shared" si="22"/>
        <v>7.9345937920332135E-3</v>
      </c>
      <c r="MI10" s="165">
        <f t="shared" si="22"/>
        <v>7.9045288268735203E-3</v>
      </c>
      <c r="MJ10" s="165">
        <f t="shared" si="22"/>
        <v>7.8719533590251387E-3</v>
      </c>
      <c r="MK10" s="165">
        <f t="shared" si="22"/>
        <v>7.8368994031747866E-3</v>
      </c>
      <c r="ML10" s="165">
        <f t="shared" si="22"/>
        <v>7.7994013094621383E-3</v>
      </c>
      <c r="MM10" s="165">
        <f t="shared" si="22"/>
        <v>7.7594957073944294E-3</v>
      </c>
      <c r="MN10" s="165">
        <f t="shared" si="23"/>
        <v>7.7172214462310831E-3</v>
      </c>
      <c r="MO10" s="165">
        <f t="shared" si="23"/>
        <v>7.6726195319741309E-3</v>
      </c>
      <c r="MP10" s="165">
        <f t="shared" si="23"/>
        <v>7.6257330611074455E-3</v>
      </c>
      <c r="MQ10" s="165">
        <f t="shared" si="23"/>
        <v>7.5766071512346168E-3</v>
      </c>
      <c r="MR10" s="165">
        <f t="shared" si="23"/>
        <v>7.5252888687716516E-3</v>
      </c>
      <c r="MS10" s="165">
        <f t="shared" si="23"/>
        <v>7.4718271538566213E-3</v>
      </c>
      <c r="MT10" s="165">
        <f t="shared" si="23"/>
        <v>7.4162727426438325E-3</v>
      </c>
      <c r="MU10" s="165">
        <f t="shared" si="23"/>
        <v>7.3586780871550371E-3</v>
      </c>
      <c r="MV10" s="165">
        <f t="shared" si="23"/>
        <v>7.2990972728647335E-3</v>
      </c>
      <c r="MW10" s="165">
        <f t="shared" si="23"/>
        <v>7.2375859342005367E-3</v>
      </c>
      <c r="MX10" s="165">
        <f t="shared" si="23"/>
        <v>7.1742011681431147E-3</v>
      </c>
      <c r="MY10" s="165">
        <f t="shared" si="23"/>
        <v>7.1090014461130746E-3</v>
      </c>
      <c r="MZ10" s="165">
        <f t="shared" si="23"/>
        <v>7.04204652433469E-3</v>
      </c>
      <c r="NA10" s="165">
        <f t="shared" si="23"/>
        <v>6.9733973528682104E-3</v>
      </c>
      <c r="NB10" s="165">
        <f t="shared" si="23"/>
        <v>6.9031159835038908E-3</v>
      </c>
      <c r="NC10" s="165">
        <f t="shared" si="23"/>
        <v>6.83126547671174E-3</v>
      </c>
      <c r="ND10" s="165">
        <f t="shared" si="24"/>
        <v>6.7579098078413297E-3</v>
      </c>
      <c r="NE10" s="165">
        <f t="shared" si="24"/>
        <v>6.6831137727657915E-3</v>
      </c>
      <c r="NF10" s="165">
        <f t="shared" si="24"/>
        <v>6.6069428931634349E-3</v>
      </c>
      <c r="NG10" s="165">
        <f t="shared" si="24"/>
        <v>6.5294633216292754E-3</v>
      </c>
      <c r="NH10" s="165">
        <f t="shared" si="24"/>
        <v>6.4507417468069508E-3</v>
      </c>
      <c r="NI10" s="165">
        <f t="shared" si="24"/>
        <v>6.3708452987294283E-3</v>
      </c>
      <c r="NJ10" s="165">
        <f t="shared" si="24"/>
        <v>6.2898414545541539E-3</v>
      </c>
      <c r="NK10" s="165">
        <f t="shared" si="24"/>
        <v>6.207797944875245E-3</v>
      </c>
      <c r="NL10" s="165">
        <f t="shared" si="24"/>
        <v>6.1247826607917074E-3</v>
      </c>
      <c r="NM10" s="165">
        <f t="shared" si="24"/>
        <v>6.0408635619066797E-3</v>
      </c>
      <c r="NN10" s="165">
        <f t="shared" si="24"/>
        <v>5.9561085854283047E-3</v>
      </c>
      <c r="NO10" s="165">
        <f t="shared" si="24"/>
        <v>5.8705855565380034E-3</v>
      </c>
      <c r="NP10" s="165">
        <f t="shared" si="24"/>
        <v>5.784362100186769E-3</v>
      </c>
      <c r="NQ10" s="165">
        <f t="shared" si="24"/>
        <v>5.6975055544745351E-3</v>
      </c>
      <c r="NR10" s="165">
        <f t="shared" si="24"/>
        <v>5.6100828857618499E-3</v>
      </c>
      <c r="NS10" s="165">
        <f t="shared" si="24"/>
        <v>5.5221606056568501E-3</v>
      </c>
      <c r="NT10" s="165">
        <f t="shared" si="25"/>
        <v>5.4338046900141313E-3</v>
      </c>
      <c r="NU10" s="165">
        <f t="shared" si="25"/>
        <v>5.3450805000753191E-3</v>
      </c>
      <c r="NV10" s="165">
        <f t="shared" si="25"/>
        <v>5.2560527058742295E-3</v>
      </c>
      <c r="NW10" s="165">
        <f t="shared" si="25"/>
        <v>5.1667852120222731E-3</v>
      </c>
      <c r="NX10" s="165">
        <f t="shared" si="25"/>
        <v>5.0773410859824165E-3</v>
      </c>
      <c r="NY10" s="165">
        <f t="shared" si="25"/>
        <v>4.9877824889324818E-3</v>
      </c>
      <c r="NZ10" s="165">
        <f t="shared" si="25"/>
        <v>4.8981706093108139E-3</v>
      </c>
      <c r="OA10" s="165">
        <f t="shared" si="25"/>
        <v>4.8085655991296399E-3</v>
      </c>
      <c r="OB10" s="165">
        <f t="shared" si="25"/>
        <v>4.7190265131334943E-3</v>
      </c>
      <c r="OC10" s="165">
        <f t="shared" si="25"/>
        <v>4.6296112508721265E-3</v>
      </c>
      <c r="OD10" s="165">
        <f t="shared" si="25"/>
        <v>4.5403765017493873E-3</v>
      </c>
      <c r="OE10" s="165">
        <f t="shared" si="25"/>
        <v>4.4513776931014524E-3</v>
      </c>
      <c r="OF10" s="165">
        <f t="shared" si="25"/>
        <v>4.3626689413498827E-3</v>
      </c>
      <c r="OG10" s="165">
        <f t="shared" si="25"/>
        <v>4.2743030062669229E-3</v>
      </c>
      <c r="OH10" s="165">
        <f t="shared" si="25"/>
        <v>4.1863312483826232E-3</v>
      </c>
      <c r="OI10" s="165">
        <f t="shared" si="25"/>
        <v>4.0988035895554546E-3</v>
      </c>
      <c r="OJ10" s="165">
        <f t="shared" si="26"/>
        <v>4.0117684767204103E-3</v>
      </c>
      <c r="OK10" s="165">
        <f t="shared" si="26"/>
        <v>3.9252728488209012E-3</v>
      </c>
      <c r="OL10" s="165">
        <f t="shared" si="26"/>
        <v>3.8393621069233472E-3</v>
      </c>
      <c r="OM10" s="165">
        <f t="shared" si="26"/>
        <v>3.7540800875059737E-3</v>
      </c>
      <c r="ON10" s="165">
        <f t="shared" si="26"/>
        <v>3.6694690389062344E-3</v>
      </c>
      <c r="OO10" s="165">
        <f t="shared" si="26"/>
        <v>3.5855696009042962E-3</v>
      </c>
      <c r="OP10" s="165">
        <f t="shared" si="26"/>
        <v>3.5024207874133121E-3</v>
      </c>
      <c r="OQ10" s="165">
        <f t="shared" si="26"/>
        <v>3.4200599722406778E-3</v>
      </c>
      <c r="OR10" s="165">
        <f t="shared" si="26"/>
        <v>3.3385228778782189E-3</v>
      </c>
      <c r="OS10" s="165">
        <f t="shared" si="26"/>
        <v>3.2578435672732243E-3</v>
      </c>
      <c r="OT10" s="165">
        <f t="shared" si="26"/>
        <v>3.1780544385264934E-3</v>
      </c>
      <c r="OU10" s="165">
        <f t="shared" si="26"/>
        <v>3.0991862224581143E-3</v>
      </c>
      <c r="OV10" s="165">
        <f t="shared" si="26"/>
        <v>3.0212679829764747E-3</v>
      </c>
      <c r="OW10" s="165">
        <f t="shared" si="26"/>
        <v>2.9443271201811524E-3</v>
      </c>
      <c r="OX10" s="165">
        <f t="shared" si="26"/>
        <v>2.8683893761256921E-3</v>
      </c>
      <c r="OY10" s="165">
        <f t="shared" si="26"/>
        <v>2.7934788431620682E-3</v>
      </c>
      <c r="OZ10" s="165">
        <f t="shared" si="27"/>
        <v>2.7196179747846069E-3</v>
      </c>
      <c r="PA10" s="165">
        <f t="shared" si="27"/>
        <v>2.6468275988875134E-3</v>
      </c>
      <c r="PB10" s="165">
        <f t="shared" si="27"/>
        <v>2.5751269333468322E-3</v>
      </c>
      <c r="PC10" s="165">
        <f t="shared" si="27"/>
        <v>2.5045336038346487E-3</v>
      </c>
      <c r="PD10" s="165">
        <f t="shared" si="27"/>
        <v>2.4350636637706594E-3</v>
      </c>
      <c r="PE10" s="165">
        <f t="shared" si="27"/>
        <v>2.3667316163138766E-3</v>
      </c>
      <c r="PF10" s="165">
        <f t="shared" si="27"/>
        <v>2.2995504382951806E-3</v>
      </c>
      <c r="PG10" s="165">
        <f t="shared" si="27"/>
        <v>2.2335316059897189E-3</v>
      </c>
      <c r="PH10" s="165">
        <f t="shared" si="27"/>
        <v>2.1686851226267313E-3</v>
      </c>
    </row>
    <row r="11" spans="1:425" x14ac:dyDescent="0.45">
      <c r="A11" s="4">
        <v>8</v>
      </c>
      <c r="B11" s="91">
        <v>60</v>
      </c>
      <c r="C11" s="91">
        <v>120</v>
      </c>
      <c r="D11" s="91">
        <v>240</v>
      </c>
      <c r="E11" s="120">
        <f t="shared" si="28"/>
        <v>1</v>
      </c>
      <c r="F11" s="120">
        <f t="shared" si="29"/>
        <v>0.5</v>
      </c>
      <c r="G11" s="71">
        <f t="shared" si="30"/>
        <v>130</v>
      </c>
      <c r="H11" s="23" t="s">
        <v>781</v>
      </c>
      <c r="I11" s="55"/>
      <c r="J11" s="298"/>
      <c r="K11" s="72">
        <f>IF(AND(B11&gt;0,C11&gt;0,D11&gt;0),IF(ISBLANK(J11),IF(ISBLANK(H11),"",(D11-B11)*VLOOKUP(H11,VLookups!$A$4:$B$13,2,FALSE)),J11),"")</f>
        <v>56.920997883030829</v>
      </c>
      <c r="L11" s="73">
        <f t="shared" si="0"/>
        <v>3240</v>
      </c>
      <c r="M11" s="91">
        <v>150</v>
      </c>
      <c r="N11" s="265">
        <f>IF(AND(M11&gt;0,C11&gt;0,NOT(K11="")),ABS(VLOOKUP($M$1,VLookups!$A$43:$B$44,2,FALSE)-_xlfn.NORM.DIST(M11,G11,K11,TRUE)),"")</f>
        <v>0.6373424258812117</v>
      </c>
      <c r="O11" s="90">
        <f>IF(AND($B11&gt;0,$C11&gt;0,$D11&gt;0,NOT(ISBLANK($H11))),_xlfn.NORM.INV(ABS(VLOOKUP($M$1,VLookups!$A$43:$B$44,2,FALSE)-O$3),$G11,$K11),"")</f>
        <v>57.052806050640939</v>
      </c>
      <c r="P11" s="89">
        <f>IF(AND($B11&gt;0,$C11&gt;0,$D11&gt;0,NOT(ISBLANK($H11))),_xlfn.NORM.INV(ABS(VLOOKUP($M$1,VLookups!$A$43:$B$44,2,FALSE)-P$3),$G11,$K11),"")</f>
        <v>202.94719394935908</v>
      </c>
      <c r="Q11" s="90">
        <f>IF(AND($B11&gt;0,$C11&gt;0,$D11&gt;0,NOT(ISBLANK($H11))),_xlfn.NORM.INV(ABS(VLOOKUP($M$1,VLookups!$A$43:$B$44,2,FALSE)-Q$3),$G11,$K11),"")</f>
        <v>188.99482276927847</v>
      </c>
      <c r="R11" s="89">
        <f>IF(AND($B11&gt;0,$C11&gt;0,$D11&gt;0,NOT(ISBLANK($H11))),_xlfn.NORM.INV(ABS(VLOOKUP($M$1,VLookups!$A$43:$B$44,2,FALSE)-R$3),$G11,$K11),"")</f>
        <v>177.90592045451768</v>
      </c>
      <c r="S11" s="90">
        <f>IF(AND($B11&gt;0,$C11&gt;0,$D11&gt;0,NOT(ISBLANK($H11))),_xlfn.NORM.INV(ABS(VLOOKUP($M$1,VLookups!$A$43:$B$44,2,FALSE)-S$3),$G11,$K11),"")</f>
        <v>168.39262964303717</v>
      </c>
      <c r="T11" s="89">
        <f>IF(AND($B11&gt;0,$C11&gt;0,$D11&gt;0,NOT(ISBLANK($H11))),_xlfn.NORM.INV(ABS(VLOOKUP($M$1,VLookups!$A$43:$B$44,2,FALSE)-T$3),$G11,$K11),"")</f>
        <v>159.84940047371467</v>
      </c>
      <c r="U11" s="5"/>
      <c r="V11" s="164">
        <f t="shared" si="31"/>
        <v>0.9</v>
      </c>
      <c r="W11" s="47">
        <f t="shared" si="32"/>
        <v>29.999999999999702</v>
      </c>
      <c r="X11" s="47">
        <f t="shared" si="32"/>
        <v>30.8999999999997</v>
      </c>
      <c r="Y11" s="47">
        <f t="shared" si="32"/>
        <v>31.799999999999699</v>
      </c>
      <c r="Z11" s="47">
        <f t="shared" si="32"/>
        <v>32.699999999999697</v>
      </c>
      <c r="AA11" s="47">
        <f t="shared" si="32"/>
        <v>33.599999999999696</v>
      </c>
      <c r="AB11" s="47">
        <f t="shared" si="32"/>
        <v>34.499999999999694</v>
      </c>
      <c r="AC11" s="47">
        <f t="shared" si="32"/>
        <v>35.399999999999693</v>
      </c>
      <c r="AD11" s="47">
        <f t="shared" si="32"/>
        <v>36.299999999999692</v>
      </c>
      <c r="AE11" s="47">
        <f t="shared" si="32"/>
        <v>37.19999999999969</v>
      </c>
      <c r="AF11" s="47">
        <f t="shared" si="32"/>
        <v>38.099999999999689</v>
      </c>
      <c r="AG11" s="47">
        <f t="shared" si="32"/>
        <v>38.999999999999687</v>
      </c>
      <c r="AH11" s="47">
        <f t="shared" si="32"/>
        <v>39.899999999999686</v>
      </c>
      <c r="AI11" s="47">
        <f t="shared" si="32"/>
        <v>40.799999999999685</v>
      </c>
      <c r="AJ11" s="47">
        <f t="shared" si="32"/>
        <v>41.699999999999683</v>
      </c>
      <c r="AK11" s="47">
        <f t="shared" si="32"/>
        <v>42.599999999999682</v>
      </c>
      <c r="AL11" s="47">
        <f t="shared" si="32"/>
        <v>43.49999999999968</v>
      </c>
      <c r="AM11" s="47">
        <f t="shared" si="1"/>
        <v>44.399999999999679</v>
      </c>
      <c r="AN11" s="47">
        <f t="shared" si="2"/>
        <v>45.299999999999677</v>
      </c>
      <c r="AO11" s="47">
        <f t="shared" si="2"/>
        <v>46.199999999999676</v>
      </c>
      <c r="AP11" s="47">
        <f t="shared" si="2"/>
        <v>47.099999999999675</v>
      </c>
      <c r="AQ11" s="47">
        <f t="shared" si="2"/>
        <v>47.999999999999673</v>
      </c>
      <c r="AR11" s="47">
        <f t="shared" si="2"/>
        <v>48.899999999999672</v>
      </c>
      <c r="AS11" s="47">
        <f t="shared" si="2"/>
        <v>49.79999999999967</v>
      </c>
      <c r="AT11" s="47">
        <f t="shared" si="2"/>
        <v>50.699999999999669</v>
      </c>
      <c r="AU11" s="47">
        <f t="shared" si="2"/>
        <v>51.599999999999667</v>
      </c>
      <c r="AV11" s="47">
        <f t="shared" si="2"/>
        <v>52.499999999999666</v>
      </c>
      <c r="AW11" s="47">
        <f t="shared" si="2"/>
        <v>53.399999999999665</v>
      </c>
      <c r="AX11" s="47">
        <f t="shared" si="2"/>
        <v>54.299999999999663</v>
      </c>
      <c r="AY11" s="47">
        <f t="shared" si="2"/>
        <v>55.199999999999662</v>
      </c>
      <c r="AZ11" s="47">
        <f t="shared" si="2"/>
        <v>56.09999999999966</v>
      </c>
      <c r="BA11" s="47">
        <f t="shared" si="2"/>
        <v>56.999999999999659</v>
      </c>
      <c r="BB11" s="47">
        <f t="shared" si="2"/>
        <v>57.899999999999658</v>
      </c>
      <c r="BC11" s="47">
        <f t="shared" si="2"/>
        <v>58.799999999999656</v>
      </c>
      <c r="BD11" s="47">
        <f t="shared" si="3"/>
        <v>59.699999999999655</v>
      </c>
      <c r="BE11" s="47">
        <f t="shared" si="3"/>
        <v>60.599999999999653</v>
      </c>
      <c r="BF11" s="47">
        <f t="shared" si="3"/>
        <v>61.499999999999652</v>
      </c>
      <c r="BG11" s="47">
        <f t="shared" si="3"/>
        <v>62.39999999999965</v>
      </c>
      <c r="BH11" s="47">
        <f t="shared" si="3"/>
        <v>63.299999999999649</v>
      </c>
      <c r="BI11" s="47">
        <f t="shared" si="3"/>
        <v>64.199999999999648</v>
      </c>
      <c r="BJ11" s="47">
        <f t="shared" si="3"/>
        <v>65.099999999999653</v>
      </c>
      <c r="BK11" s="47">
        <f t="shared" si="3"/>
        <v>65.999999999999659</v>
      </c>
      <c r="BL11" s="47">
        <f t="shared" si="3"/>
        <v>66.899999999999665</v>
      </c>
      <c r="BM11" s="47">
        <f t="shared" si="3"/>
        <v>67.79999999999967</v>
      </c>
      <c r="BN11" s="47">
        <f t="shared" si="3"/>
        <v>68.699999999999676</v>
      </c>
      <c r="BO11" s="47">
        <f t="shared" si="3"/>
        <v>69.599999999999682</v>
      </c>
      <c r="BP11" s="47">
        <f t="shared" si="3"/>
        <v>70.499999999999687</v>
      </c>
      <c r="BQ11" s="47">
        <f t="shared" si="3"/>
        <v>71.399999999999693</v>
      </c>
      <c r="BR11" s="47">
        <f t="shared" si="3"/>
        <v>72.299999999999699</v>
      </c>
      <c r="BS11" s="47">
        <f t="shared" si="3"/>
        <v>73.199999999999704</v>
      </c>
      <c r="BT11" s="47">
        <f t="shared" si="4"/>
        <v>74.09999999999971</v>
      </c>
      <c r="BU11" s="47">
        <f t="shared" si="4"/>
        <v>74.999999999999716</v>
      </c>
      <c r="BV11" s="47">
        <f t="shared" si="4"/>
        <v>75.899999999999721</v>
      </c>
      <c r="BW11" s="47">
        <f t="shared" si="4"/>
        <v>76.799999999999727</v>
      </c>
      <c r="BX11" s="47">
        <f t="shared" si="4"/>
        <v>77.699999999999733</v>
      </c>
      <c r="BY11" s="47">
        <f t="shared" si="4"/>
        <v>78.599999999999739</v>
      </c>
      <c r="BZ11" s="47">
        <f t="shared" si="4"/>
        <v>79.499999999999744</v>
      </c>
      <c r="CA11" s="47">
        <f t="shared" si="4"/>
        <v>80.39999999999975</v>
      </c>
      <c r="CB11" s="47">
        <f t="shared" si="4"/>
        <v>81.299999999999756</v>
      </c>
      <c r="CC11" s="47">
        <f t="shared" si="4"/>
        <v>82.199999999999761</v>
      </c>
      <c r="CD11" s="47">
        <f t="shared" si="4"/>
        <v>83.099999999999767</v>
      </c>
      <c r="CE11" s="47">
        <f t="shared" si="4"/>
        <v>83.999999999999773</v>
      </c>
      <c r="CF11" s="47">
        <f t="shared" si="4"/>
        <v>84.899999999999778</v>
      </c>
      <c r="CG11" s="47">
        <f t="shared" si="4"/>
        <v>85.799999999999784</v>
      </c>
      <c r="CH11" s="47">
        <f t="shared" si="4"/>
        <v>86.69999999999979</v>
      </c>
      <c r="CI11" s="47">
        <f t="shared" si="4"/>
        <v>87.599999999999795</v>
      </c>
      <c r="CJ11" s="47">
        <f t="shared" si="5"/>
        <v>88.499999999999801</v>
      </c>
      <c r="CK11" s="47">
        <f t="shared" si="5"/>
        <v>89.399999999999807</v>
      </c>
      <c r="CL11" s="47">
        <f t="shared" si="5"/>
        <v>90.299999999999812</v>
      </c>
      <c r="CM11" s="47">
        <f t="shared" si="5"/>
        <v>91.199999999999818</v>
      </c>
      <c r="CN11" s="47">
        <f t="shared" si="5"/>
        <v>92.099999999999824</v>
      </c>
      <c r="CO11" s="47">
        <f t="shared" si="5"/>
        <v>92.999999999999829</v>
      </c>
      <c r="CP11" s="47">
        <f t="shared" si="5"/>
        <v>93.899999999999835</v>
      </c>
      <c r="CQ11" s="47">
        <f t="shared" si="5"/>
        <v>94.799999999999841</v>
      </c>
      <c r="CR11" s="47">
        <f t="shared" si="5"/>
        <v>95.699999999999847</v>
      </c>
      <c r="CS11" s="47">
        <f t="shared" si="5"/>
        <v>96.599999999999852</v>
      </c>
      <c r="CT11" s="47">
        <f t="shared" si="5"/>
        <v>97.499999999999858</v>
      </c>
      <c r="CU11" s="47">
        <f t="shared" si="5"/>
        <v>98.399999999999864</v>
      </c>
      <c r="CV11" s="47">
        <f t="shared" si="5"/>
        <v>99.299999999999869</v>
      </c>
      <c r="CW11" s="47">
        <f t="shared" si="5"/>
        <v>100.19999999999987</v>
      </c>
      <c r="CX11" s="47">
        <f t="shared" si="5"/>
        <v>101.09999999999988</v>
      </c>
      <c r="CY11" s="47">
        <f t="shared" si="5"/>
        <v>101.99999999999989</v>
      </c>
      <c r="CZ11" s="47">
        <f t="shared" si="6"/>
        <v>102.89999999999989</v>
      </c>
      <c r="DA11" s="47">
        <f t="shared" si="6"/>
        <v>103.7999999999999</v>
      </c>
      <c r="DB11" s="47">
        <f t="shared" si="6"/>
        <v>104.6999999999999</v>
      </c>
      <c r="DC11" s="47">
        <f t="shared" si="6"/>
        <v>105.59999999999991</v>
      </c>
      <c r="DD11" s="47">
        <f t="shared" si="6"/>
        <v>106.49999999999991</v>
      </c>
      <c r="DE11" s="47">
        <f t="shared" si="6"/>
        <v>107.39999999999992</v>
      </c>
      <c r="DF11" s="47">
        <f t="shared" si="6"/>
        <v>108.29999999999993</v>
      </c>
      <c r="DG11" s="47">
        <f t="shared" si="6"/>
        <v>109.19999999999993</v>
      </c>
      <c r="DH11" s="47">
        <f t="shared" si="6"/>
        <v>110.09999999999994</v>
      </c>
      <c r="DI11" s="47">
        <f t="shared" si="6"/>
        <v>110.99999999999994</v>
      </c>
      <c r="DJ11" s="47">
        <f t="shared" si="6"/>
        <v>111.89999999999995</v>
      </c>
      <c r="DK11" s="47">
        <f t="shared" si="6"/>
        <v>112.79999999999995</v>
      </c>
      <c r="DL11" s="47">
        <f t="shared" si="6"/>
        <v>113.69999999999996</v>
      </c>
      <c r="DM11" s="47">
        <f t="shared" si="6"/>
        <v>114.59999999999997</v>
      </c>
      <c r="DN11" s="47">
        <f t="shared" si="6"/>
        <v>115.49999999999997</v>
      </c>
      <c r="DO11" s="47">
        <f t="shared" si="6"/>
        <v>116.39999999999998</v>
      </c>
      <c r="DP11" s="47">
        <f t="shared" si="7"/>
        <v>117.29999999999998</v>
      </c>
      <c r="DQ11" s="47">
        <f t="shared" si="7"/>
        <v>118.19999999999999</v>
      </c>
      <c r="DR11" s="47">
        <f t="shared" si="7"/>
        <v>119.1</v>
      </c>
      <c r="DS11" s="179">
        <f t="shared" si="33"/>
        <v>120</v>
      </c>
      <c r="DT11" s="47">
        <f t="shared" si="34"/>
        <v>120.9</v>
      </c>
      <c r="DU11" s="47">
        <f t="shared" si="34"/>
        <v>121.80000000000001</v>
      </c>
      <c r="DV11" s="47">
        <f t="shared" si="34"/>
        <v>122.70000000000002</v>
      </c>
      <c r="DW11" s="47">
        <f t="shared" si="34"/>
        <v>123.60000000000002</v>
      </c>
      <c r="DX11" s="47">
        <f t="shared" si="34"/>
        <v>124.50000000000003</v>
      </c>
      <c r="DY11" s="47">
        <f t="shared" si="34"/>
        <v>125.40000000000003</v>
      </c>
      <c r="DZ11" s="47">
        <f t="shared" si="34"/>
        <v>126.30000000000004</v>
      </c>
      <c r="EA11" s="47">
        <f t="shared" si="34"/>
        <v>127.20000000000005</v>
      </c>
      <c r="EB11" s="47">
        <f t="shared" si="34"/>
        <v>128.10000000000005</v>
      </c>
      <c r="EC11" s="47">
        <f t="shared" si="34"/>
        <v>129.00000000000006</v>
      </c>
      <c r="ED11" s="47">
        <f t="shared" si="34"/>
        <v>129.90000000000006</v>
      </c>
      <c r="EE11" s="47">
        <f t="shared" si="34"/>
        <v>130.80000000000007</v>
      </c>
      <c r="EF11" s="47">
        <f t="shared" si="34"/>
        <v>131.70000000000007</v>
      </c>
      <c r="EG11" s="47">
        <f t="shared" si="34"/>
        <v>132.60000000000008</v>
      </c>
      <c r="EH11" s="47">
        <f t="shared" si="34"/>
        <v>133.50000000000009</v>
      </c>
      <c r="EI11" s="47">
        <f t="shared" si="34"/>
        <v>134.40000000000009</v>
      </c>
      <c r="EJ11" s="47">
        <f t="shared" si="8"/>
        <v>135.3000000000001</v>
      </c>
      <c r="EK11" s="47">
        <f t="shared" si="9"/>
        <v>136.2000000000001</v>
      </c>
      <c r="EL11" s="47">
        <f t="shared" si="9"/>
        <v>137.10000000000011</v>
      </c>
      <c r="EM11" s="47">
        <f t="shared" si="9"/>
        <v>138.00000000000011</v>
      </c>
      <c r="EN11" s="47">
        <f t="shared" si="9"/>
        <v>138.90000000000012</v>
      </c>
      <c r="EO11" s="47">
        <f t="shared" si="9"/>
        <v>139.80000000000013</v>
      </c>
      <c r="EP11" s="47">
        <f t="shared" si="9"/>
        <v>140.70000000000013</v>
      </c>
      <c r="EQ11" s="47">
        <f t="shared" si="9"/>
        <v>141.60000000000014</v>
      </c>
      <c r="ER11" s="47">
        <f t="shared" si="9"/>
        <v>142.50000000000014</v>
      </c>
      <c r="ES11" s="47">
        <f t="shared" si="9"/>
        <v>143.40000000000015</v>
      </c>
      <c r="ET11" s="47">
        <f t="shared" si="9"/>
        <v>144.30000000000015</v>
      </c>
      <c r="EU11" s="47">
        <f t="shared" si="9"/>
        <v>145.20000000000016</v>
      </c>
      <c r="EV11" s="47">
        <f t="shared" si="9"/>
        <v>146.10000000000016</v>
      </c>
      <c r="EW11" s="47">
        <f t="shared" si="9"/>
        <v>147.00000000000017</v>
      </c>
      <c r="EX11" s="47">
        <f t="shared" si="9"/>
        <v>147.90000000000018</v>
      </c>
      <c r="EY11" s="47">
        <f t="shared" si="9"/>
        <v>148.80000000000018</v>
      </c>
      <c r="EZ11" s="47">
        <f t="shared" si="9"/>
        <v>149.70000000000019</v>
      </c>
      <c r="FA11" s="47">
        <f t="shared" si="10"/>
        <v>150.60000000000019</v>
      </c>
      <c r="FB11" s="47">
        <f t="shared" si="10"/>
        <v>151.5000000000002</v>
      </c>
      <c r="FC11" s="47">
        <f t="shared" si="10"/>
        <v>152.4000000000002</v>
      </c>
      <c r="FD11" s="47">
        <f t="shared" si="10"/>
        <v>153.30000000000021</v>
      </c>
      <c r="FE11" s="47">
        <f t="shared" si="10"/>
        <v>154.20000000000022</v>
      </c>
      <c r="FF11" s="47">
        <f t="shared" si="10"/>
        <v>155.10000000000022</v>
      </c>
      <c r="FG11" s="47">
        <f t="shared" si="10"/>
        <v>156.00000000000023</v>
      </c>
      <c r="FH11" s="47">
        <f t="shared" si="10"/>
        <v>156.90000000000023</v>
      </c>
      <c r="FI11" s="47">
        <f t="shared" si="10"/>
        <v>157.80000000000024</v>
      </c>
      <c r="FJ11" s="47">
        <f t="shared" si="10"/>
        <v>158.70000000000024</v>
      </c>
      <c r="FK11" s="47">
        <f t="shared" si="10"/>
        <v>159.60000000000025</v>
      </c>
      <c r="FL11" s="47">
        <f t="shared" si="10"/>
        <v>160.50000000000026</v>
      </c>
      <c r="FM11" s="47">
        <f t="shared" si="10"/>
        <v>161.40000000000026</v>
      </c>
      <c r="FN11" s="47">
        <f t="shared" si="10"/>
        <v>162.30000000000027</v>
      </c>
      <c r="FO11" s="47">
        <f t="shared" si="10"/>
        <v>163.20000000000027</v>
      </c>
      <c r="FP11" s="47">
        <f t="shared" si="10"/>
        <v>164.10000000000028</v>
      </c>
      <c r="FQ11" s="47">
        <f t="shared" si="11"/>
        <v>165.00000000000028</v>
      </c>
      <c r="FR11" s="47">
        <f t="shared" si="11"/>
        <v>165.90000000000029</v>
      </c>
      <c r="FS11" s="47">
        <f t="shared" si="11"/>
        <v>166.8000000000003</v>
      </c>
      <c r="FT11" s="47">
        <f t="shared" si="11"/>
        <v>167.7000000000003</v>
      </c>
      <c r="FU11" s="47">
        <f t="shared" si="11"/>
        <v>168.60000000000031</v>
      </c>
      <c r="FV11" s="47">
        <f t="shared" si="11"/>
        <v>169.50000000000031</v>
      </c>
      <c r="FW11" s="47">
        <f t="shared" si="11"/>
        <v>170.40000000000032</v>
      </c>
      <c r="FX11" s="47">
        <f t="shared" si="11"/>
        <v>171.30000000000032</v>
      </c>
      <c r="FY11" s="47">
        <f t="shared" si="11"/>
        <v>172.20000000000033</v>
      </c>
      <c r="FZ11" s="47">
        <f t="shared" si="11"/>
        <v>173.10000000000034</v>
      </c>
      <c r="GA11" s="47">
        <f t="shared" si="11"/>
        <v>174.00000000000034</v>
      </c>
      <c r="GB11" s="47">
        <f t="shared" si="11"/>
        <v>174.90000000000035</v>
      </c>
      <c r="GC11" s="47">
        <f t="shared" si="11"/>
        <v>175.80000000000035</v>
      </c>
      <c r="GD11" s="47">
        <f t="shared" si="11"/>
        <v>176.70000000000036</v>
      </c>
      <c r="GE11" s="47">
        <f t="shared" si="11"/>
        <v>177.60000000000036</v>
      </c>
      <c r="GF11" s="47">
        <f t="shared" si="11"/>
        <v>178.50000000000037</v>
      </c>
      <c r="GG11" s="47">
        <f t="shared" si="12"/>
        <v>179.40000000000038</v>
      </c>
      <c r="GH11" s="47">
        <f t="shared" si="12"/>
        <v>180.30000000000038</v>
      </c>
      <c r="GI11" s="47">
        <f t="shared" si="12"/>
        <v>181.20000000000039</v>
      </c>
      <c r="GJ11" s="47">
        <f t="shared" si="12"/>
        <v>182.10000000000039</v>
      </c>
      <c r="GK11" s="47">
        <f t="shared" si="12"/>
        <v>183.0000000000004</v>
      </c>
      <c r="GL11" s="47">
        <f t="shared" si="12"/>
        <v>183.9000000000004</v>
      </c>
      <c r="GM11" s="47">
        <f t="shared" si="12"/>
        <v>184.80000000000041</v>
      </c>
      <c r="GN11" s="47">
        <f t="shared" si="12"/>
        <v>185.70000000000041</v>
      </c>
      <c r="GO11" s="47">
        <f t="shared" si="12"/>
        <v>186.60000000000042</v>
      </c>
      <c r="GP11" s="47">
        <f t="shared" si="12"/>
        <v>187.50000000000043</v>
      </c>
      <c r="GQ11" s="47">
        <f t="shared" si="12"/>
        <v>188.40000000000043</v>
      </c>
      <c r="GR11" s="47">
        <f t="shared" si="12"/>
        <v>189.30000000000044</v>
      </c>
      <c r="GS11" s="47">
        <f t="shared" si="12"/>
        <v>190.20000000000044</v>
      </c>
      <c r="GT11" s="47">
        <f t="shared" si="12"/>
        <v>191.10000000000045</v>
      </c>
      <c r="GU11" s="47">
        <f t="shared" si="12"/>
        <v>192.00000000000045</v>
      </c>
      <c r="GV11" s="47">
        <f t="shared" si="12"/>
        <v>192.90000000000046</v>
      </c>
      <c r="GW11" s="47">
        <f t="shared" si="13"/>
        <v>193.80000000000047</v>
      </c>
      <c r="GX11" s="47">
        <f t="shared" si="13"/>
        <v>194.70000000000047</v>
      </c>
      <c r="GY11" s="47">
        <f t="shared" si="13"/>
        <v>195.60000000000048</v>
      </c>
      <c r="GZ11" s="47">
        <f t="shared" si="13"/>
        <v>196.50000000000048</v>
      </c>
      <c r="HA11" s="47">
        <f t="shared" si="13"/>
        <v>197.40000000000049</v>
      </c>
      <c r="HB11" s="47">
        <f t="shared" si="13"/>
        <v>198.30000000000049</v>
      </c>
      <c r="HC11" s="47">
        <f t="shared" si="13"/>
        <v>199.2000000000005</v>
      </c>
      <c r="HD11" s="47">
        <f t="shared" si="13"/>
        <v>200.10000000000051</v>
      </c>
      <c r="HE11" s="47">
        <f t="shared" si="13"/>
        <v>201.00000000000051</v>
      </c>
      <c r="HF11" s="47">
        <f t="shared" si="13"/>
        <v>201.90000000000052</v>
      </c>
      <c r="HG11" s="47">
        <f t="shared" si="13"/>
        <v>202.80000000000052</v>
      </c>
      <c r="HH11" s="47">
        <f t="shared" si="13"/>
        <v>203.70000000000053</v>
      </c>
      <c r="HI11" s="47">
        <f t="shared" si="13"/>
        <v>204.60000000000053</v>
      </c>
      <c r="HJ11" s="47">
        <f t="shared" si="13"/>
        <v>205.50000000000054</v>
      </c>
      <c r="HK11" s="47">
        <f t="shared" si="13"/>
        <v>206.40000000000055</v>
      </c>
      <c r="HL11" s="47">
        <f t="shared" si="13"/>
        <v>207.30000000000055</v>
      </c>
      <c r="HM11" s="47">
        <f t="shared" si="14"/>
        <v>208.20000000000056</v>
      </c>
      <c r="HN11" s="47">
        <f t="shared" si="14"/>
        <v>209.10000000000056</v>
      </c>
      <c r="HO11" s="47">
        <f t="shared" si="14"/>
        <v>210.00000000000057</v>
      </c>
      <c r="HP11" s="165">
        <f t="shared" si="15"/>
        <v>1.4977179228208095E-3</v>
      </c>
      <c r="HQ11" s="165">
        <f t="shared" si="15"/>
        <v>1.5397119332833866E-3</v>
      </c>
      <c r="HR11" s="165">
        <f t="shared" si="15"/>
        <v>1.5824877283304448E-3</v>
      </c>
      <c r="HS11" s="165">
        <f t="shared" si="15"/>
        <v>1.6260453449735701E-3</v>
      </c>
      <c r="HT11" s="165">
        <f t="shared" si="15"/>
        <v>1.6703842268981667E-3</v>
      </c>
      <c r="HU11" s="165">
        <f t="shared" si="15"/>
        <v>1.7155032086974959E-3</v>
      </c>
      <c r="HV11" s="165">
        <f t="shared" si="15"/>
        <v>1.7614005004464015E-3</v>
      </c>
      <c r="HW11" s="165">
        <f t="shared" si="15"/>
        <v>1.8080736726474279E-3</v>
      </c>
      <c r="HX11" s="165">
        <f t="shared" si="15"/>
        <v>1.8555196415822701E-3</v>
      </c>
      <c r="HY11" s="165">
        <f t="shared" si="15"/>
        <v>1.9037346551016594E-3</v>
      </c>
      <c r="HZ11" s="165">
        <f t="shared" si="15"/>
        <v>1.9527142788868807E-3</v>
      </c>
      <c r="IA11" s="165">
        <f t="shared" si="15"/>
        <v>2.0024533832161753E-3</v>
      </c>
      <c r="IB11" s="165">
        <f t="shared" si="15"/>
        <v>2.0529461302692532E-3</v>
      </c>
      <c r="IC11" s="165">
        <f t="shared" si="15"/>
        <v>2.1041859620030291E-3</v>
      </c>
      <c r="ID11" s="165">
        <f t="shared" si="15"/>
        <v>2.1561655886315509E-3</v>
      </c>
      <c r="IE11" s="165">
        <f t="shared" si="15"/>
        <v>2.208876977742834E-3</v>
      </c>
      <c r="IF11" s="165">
        <f t="shared" si="16"/>
        <v>2.2623113440850403E-3</v>
      </c>
      <c r="IG11" s="165">
        <f t="shared" si="16"/>
        <v>2.3164591400540186E-3</v>
      </c>
      <c r="IH11" s="165">
        <f t="shared" si="16"/>
        <v>2.3713100469137981E-3</v>
      </c>
      <c r="II11" s="165">
        <f t="shared" si="16"/>
        <v>2.4268529667810868E-3</v>
      </c>
      <c r="IJ11" s="165">
        <f t="shared" si="16"/>
        <v>2.4830760154042186E-3</v>
      </c>
      <c r="IK11" s="165">
        <f t="shared" si="16"/>
        <v>2.5399665157663344E-3</v>
      </c>
      <c r="IL11" s="165">
        <f t="shared" si="16"/>
        <v>2.5975109925417614E-3</v>
      </c>
      <c r="IM11" s="165">
        <f t="shared" si="16"/>
        <v>2.6556951674338129E-3</v>
      </c>
      <c r="IN11" s="165">
        <f t="shared" si="16"/>
        <v>2.7145039554212383E-3</v>
      </c>
      <c r="IO11" s="165">
        <f t="shared" si="16"/>
        <v>2.7739214619396176E-3</v>
      </c>
      <c r="IP11" s="165">
        <f t="shared" si="16"/>
        <v>2.8339309810228967E-3</v>
      </c>
      <c r="IQ11" s="165">
        <f t="shared" si="16"/>
        <v>2.8945149944291627E-3</v>
      </c>
      <c r="IR11" s="165">
        <f t="shared" si="16"/>
        <v>2.9556551717735001E-3</v>
      </c>
      <c r="IS11" s="165">
        <f t="shared" si="16"/>
        <v>3.0173323716895396E-3</v>
      </c>
      <c r="IT11" s="165">
        <f t="shared" si="16"/>
        <v>3.0795266440398969E-3</v>
      </c>
      <c r="IU11" s="165">
        <f t="shared" si="16"/>
        <v>3.1422172331943281E-3</v>
      </c>
      <c r="IV11" s="165">
        <f t="shared" si="17"/>
        <v>3.2053825823929001E-3</v>
      </c>
      <c r="IW11" s="165">
        <f t="shared" si="17"/>
        <v>3.2690003392099351E-3</v>
      </c>
      <c r="IX11" s="165">
        <f t="shared" si="17"/>
        <v>3.3330473621328576E-3</v>
      </c>
      <c r="IY11" s="165">
        <f t="shared" si="17"/>
        <v>3.3974997282683692E-3</v>
      </c>
      <c r="IZ11" s="165">
        <f t="shared" si="17"/>
        <v>3.4623327421866917E-3</v>
      </c>
      <c r="JA11" s="165">
        <f t="shared" si="17"/>
        <v>3.5275209459127415E-3</v>
      </c>
      <c r="JB11" s="165">
        <f t="shared" si="17"/>
        <v>3.5930381300713077E-3</v>
      </c>
      <c r="JC11" s="165">
        <f t="shared" si="17"/>
        <v>3.6588573461913691E-3</v>
      </c>
      <c r="JD11" s="165">
        <f t="shared" si="17"/>
        <v>3.7249509201727517E-3</v>
      </c>
      <c r="JE11" s="165">
        <f t="shared" si="17"/>
        <v>3.7912904669163325E-3</v>
      </c>
      <c r="JF11" s="165">
        <f t="shared" si="17"/>
        <v>3.8578469061169556E-3</v>
      </c>
      <c r="JG11" s="165">
        <f t="shared" si="17"/>
        <v>3.9245904792161689E-3</v>
      </c>
      <c r="JH11" s="165">
        <f t="shared" si="17"/>
        <v>3.9914907675097878E-3</v>
      </c>
      <c r="JI11" s="165">
        <f t="shared" si="17"/>
        <v>4.0585167114031619E-3</v>
      </c>
      <c r="JJ11" s="165">
        <f t="shared" si="17"/>
        <v>4.1256366308048756E-3</v>
      </c>
      <c r="JK11" s="165">
        <f t="shared" si="17"/>
        <v>4.1928182466474404E-3</v>
      </c>
      <c r="JL11" s="165">
        <f t="shared" si="18"/>
        <v>4.2600287035213756E-3</v>
      </c>
      <c r="JM11" s="165">
        <f t="shared" si="18"/>
        <v>4.3272345934068325E-3</v>
      </c>
      <c r="JN11" s="165">
        <f t="shared" si="18"/>
        <v>4.3944019804847976E-3</v>
      </c>
      <c r="JO11" s="165">
        <f t="shared" si="18"/>
        <v>4.4614964270076381E-3</v>
      </c>
      <c r="JP11" s="165">
        <f t="shared" si="18"/>
        <v>4.5284830202066174E-3</v>
      </c>
      <c r="JQ11" s="165">
        <f t="shared" si="18"/>
        <v>4.5953264002118119E-3</v>
      </c>
      <c r="JR11" s="165">
        <f t="shared" si="18"/>
        <v>4.6619907889576921E-3</v>
      </c>
      <c r="JS11" s="165">
        <f t="shared" si="18"/>
        <v>4.7284400200454952E-3</v>
      </c>
      <c r="JT11" s="165">
        <f t="shared" si="18"/>
        <v>4.7946375695313952E-3</v>
      </c>
      <c r="JU11" s="165">
        <f t="shared" si="18"/>
        <v>4.8605465876074092E-3</v>
      </c>
      <c r="JV11" s="165">
        <f t="shared" si="18"/>
        <v>4.9261299311398991E-3</v>
      </c>
      <c r="JW11" s="165">
        <f t="shared" si="18"/>
        <v>4.9913501970285544E-3</v>
      </c>
      <c r="JX11" s="165">
        <f t="shared" si="18"/>
        <v>5.0561697563467484E-3</v>
      </c>
      <c r="JY11" s="165">
        <f t="shared" si="18"/>
        <v>5.1205507892222819E-3</v>
      </c>
      <c r="JZ11" s="165">
        <f t="shared" si="18"/>
        <v>5.1844553204156629E-3</v>
      </c>
      <c r="KA11" s="165">
        <f t="shared" si="18"/>
        <v>5.2478452555512721E-3</v>
      </c>
      <c r="KB11" s="165">
        <f t="shared" si="19"/>
        <v>5.3106824179550496E-3</v>
      </c>
      <c r="KC11" s="165">
        <f t="shared" si="19"/>
        <v>5.3729285860506992E-3</v>
      </c>
      <c r="KD11" s="165">
        <f t="shared" si="19"/>
        <v>5.4345455312648063E-3</v>
      </c>
      <c r="KE11" s="165">
        <f t="shared" si="19"/>
        <v>5.4954950563897769E-3</v>
      </c>
      <c r="KF11" s="165">
        <f t="shared" si="19"/>
        <v>5.5557390343521076E-3</v>
      </c>
      <c r="KG11" s="165">
        <f t="shared" si="19"/>
        <v>5.6152394473321585E-3</v>
      </c>
      <c r="KH11" s="165">
        <f t="shared" si="19"/>
        <v>5.6739584261803824E-3</v>
      </c>
      <c r="KI11" s="165">
        <f t="shared" si="19"/>
        <v>5.7318582900738263E-3</v>
      </c>
      <c r="KJ11" s="165">
        <f t="shared" si="19"/>
        <v>5.7889015863556914E-3</v>
      </c>
      <c r="KK11" s="165">
        <f t="shared" si="19"/>
        <v>5.8450511304998093E-3</v>
      </c>
      <c r="KL11" s="165">
        <f t="shared" si="19"/>
        <v>5.9002700461410779E-3</v>
      </c>
      <c r="KM11" s="165">
        <f t="shared" si="19"/>
        <v>5.95452180511218E-3</v>
      </c>
      <c r="KN11" s="165">
        <f t="shared" si="19"/>
        <v>6.0077702674263258E-3</v>
      </c>
      <c r="KO11" s="165">
        <f t="shared" si="19"/>
        <v>6.0599797211452434E-3</v>
      </c>
      <c r="KP11" s="165">
        <f t="shared" si="19"/>
        <v>6.1111149220713489E-3</v>
      </c>
      <c r="KQ11" s="165">
        <f t="shared" si="19"/>
        <v>6.161141133202686E-3</v>
      </c>
      <c r="KR11" s="165">
        <f t="shared" si="20"/>
        <v>6.2100241638891763E-3</v>
      </c>
      <c r="KS11" s="165">
        <f t="shared" si="20"/>
        <v>6.2577304086286973E-3</v>
      </c>
      <c r="KT11" s="165">
        <f t="shared" si="20"/>
        <v>6.3042268854416146E-3</v>
      </c>
      <c r="KU11" s="165">
        <f t="shared" si="20"/>
        <v>6.3494812737626494E-3</v>
      </c>
      <c r="KV11" s="165">
        <f t="shared" si="20"/>
        <v>6.3934619517893379E-3</v>
      </c>
      <c r="KW11" s="165">
        <f t="shared" si="20"/>
        <v>6.4361380332268354E-3</v>
      </c>
      <c r="KX11" s="165">
        <f t="shared" si="20"/>
        <v>6.4774794033694173E-3</v>
      </c>
      <c r="KY11" s="165">
        <f t="shared" si="20"/>
        <v>6.5174567544597998E-3</v>
      </c>
      <c r="KZ11" s="165">
        <f t="shared" si="20"/>
        <v>6.5560416202682607E-3</v>
      </c>
      <c r="LA11" s="165">
        <f t="shared" si="20"/>
        <v>6.5932064098345212E-3</v>
      </c>
      <c r="LB11" s="165">
        <f t="shared" si="20"/>
        <v>6.6289244403164643E-3</v>
      </c>
      <c r="LC11" s="165">
        <f t="shared" si="20"/>
        <v>6.6631699688910178E-3</v>
      </c>
      <c r="LD11" s="165">
        <f t="shared" si="20"/>
        <v>6.695918223653825E-3</v>
      </c>
      <c r="LE11" s="165">
        <f t="shared" si="20"/>
        <v>6.7271454334658408E-3</v>
      </c>
      <c r="LF11" s="165">
        <f t="shared" si="20"/>
        <v>6.756828856696543E-3</v>
      </c>
      <c r="LG11" s="165">
        <f t="shared" si="20"/>
        <v>6.7849468088150887E-3</v>
      </c>
      <c r="LH11" s="165">
        <f t="shared" si="21"/>
        <v>6.8114786887826352E-3</v>
      </c>
      <c r="LI11" s="165">
        <f t="shared" si="21"/>
        <v>6.8364050042008153E-3</v>
      </c>
      <c r="LJ11" s="165">
        <f t="shared" si="21"/>
        <v>6.859707395173424E-3</v>
      </c>
      <c r="LK11" s="165">
        <f t="shared" si="21"/>
        <v>6.8813686568404385E-3</v>
      </c>
      <c r="LL11" s="165">
        <f t="shared" si="21"/>
        <v>6.9013727605456519E-3</v>
      </c>
      <c r="LM11" s="165">
        <f t="shared" si="21"/>
        <v>6.9197048736014486E-3</v>
      </c>
      <c r="LN11" s="165">
        <f t="shared" si="21"/>
        <v>6.9363513776166535E-3</v>
      </c>
      <c r="LO11" s="165">
        <f t="shared" si="21"/>
        <v>6.951299885355703E-3</v>
      </c>
      <c r="LP11" s="165">
        <f t="shared" si="21"/>
        <v>6.9645392560999499E-3</v>
      </c>
      <c r="LQ11" s="165">
        <f t="shared" si="21"/>
        <v>6.9760596094844401E-3</v>
      </c>
      <c r="LR11" s="165">
        <f t="shared" si="21"/>
        <v>6.9858523377860672E-3</v>
      </c>
      <c r="LS11" s="165">
        <f t="shared" si="21"/>
        <v>6.9939101166417751E-3</v>
      </c>
      <c r="LT11" s="165">
        <f t="shared" si="21"/>
        <v>7.0002269141780571E-3</v>
      </c>
      <c r="LU11" s="165">
        <f t="shared" si="21"/>
        <v>7.00479799853586E-3</v>
      </c>
      <c r="LV11" s="165">
        <f t="shared" si="21"/>
        <v>7.0076199437777596E-3</v>
      </c>
      <c r="LW11" s="165">
        <f t="shared" si="21"/>
        <v>7.0086906341670458E-3</v>
      </c>
      <c r="LX11" s="165">
        <f t="shared" si="22"/>
        <v>7.0080092668112865E-3</v>
      </c>
      <c r="LY11" s="165">
        <f t="shared" si="22"/>
        <v>7.00557635266568E-3</v>
      </c>
      <c r="LZ11" s="165">
        <f t="shared" si="22"/>
        <v>7.0013937158945267E-3</v>
      </c>
      <c r="MA11" s="165">
        <f t="shared" si="22"/>
        <v>6.9954644915918487E-3</v>
      </c>
      <c r="MB11" s="165">
        <f t="shared" si="22"/>
        <v>6.9877931218652054E-3</v>
      </c>
      <c r="MC11" s="165">
        <f t="shared" si="22"/>
        <v>6.9783853502895319E-3</v>
      </c>
      <c r="MD11" s="165">
        <f t="shared" si="22"/>
        <v>6.9672482147406936E-3</v>
      </c>
      <c r="ME11" s="165">
        <f t="shared" si="22"/>
        <v>6.9543900386212741E-3</v>
      </c>
      <c r="MF11" s="165">
        <f t="shared" si="22"/>
        <v>6.9398204204939081E-3</v>
      </c>
      <c r="MG11" s="165">
        <f t="shared" si="22"/>
        <v>6.9235502221402494E-3</v>
      </c>
      <c r="MH11" s="165">
        <f t="shared" si="22"/>
        <v>6.905591555066347E-3</v>
      </c>
      <c r="MI11" s="165">
        <f t="shared" si="22"/>
        <v>6.8859577654779092E-3</v>
      </c>
      <c r="MJ11" s="165">
        <f t="shared" si="22"/>
        <v>6.8646634177515521E-3</v>
      </c>
      <c r="MK11" s="165">
        <f t="shared" si="22"/>
        <v>6.8417242764306817E-3</v>
      </c>
      <c r="ML11" s="165">
        <f t="shared" si="22"/>
        <v>6.8171572867771601E-3</v>
      </c>
      <c r="MM11" s="165">
        <f t="shared" si="22"/>
        <v>6.7909805539123468E-3</v>
      </c>
      <c r="MN11" s="165">
        <f t="shared" si="23"/>
        <v>6.7632133205834666E-3</v>
      </c>
      <c r="MO11" s="165">
        <f t="shared" si="23"/>
        <v>6.7338759435934909E-3</v>
      </c>
      <c r="MP11" s="165">
        <f t="shared" si="23"/>
        <v>6.7029898689349729E-3</v>
      </c>
      <c r="MQ11" s="165">
        <f t="shared" si="23"/>
        <v>6.670577605670332E-3</v>
      </c>
      <c r="MR11" s="165">
        <f t="shared" si="23"/>
        <v>6.63666269860311E-3</v>
      </c>
      <c r="MS11" s="165">
        <f t="shared" si="23"/>
        <v>6.6012696997866322E-3</v>
      </c>
      <c r="MT11" s="165">
        <f t="shared" si="23"/>
        <v>6.564424138918324E-3</v>
      </c>
      <c r="MU11" s="165">
        <f t="shared" si="23"/>
        <v>6.5261524926696233E-3</v>
      </c>
      <c r="MV11" s="165">
        <f t="shared" si="23"/>
        <v>6.4864821530030243E-3</v>
      </c>
      <c r="MW11" s="165">
        <f t="shared" si="23"/>
        <v>6.4454413945293169E-3</v>
      </c>
      <c r="MX11" s="165">
        <f t="shared" si="23"/>
        <v>6.4030593409593831E-3</v>
      </c>
      <c r="MY11" s="165">
        <f t="shared" si="23"/>
        <v>6.3593659307062487E-3</v>
      </c>
      <c r="MZ11" s="165">
        <f t="shared" si="23"/>
        <v>6.3143918816941568E-3</v>
      </c>
      <c r="NA11" s="165">
        <f t="shared" si="23"/>
        <v>6.268168655432481E-3</v>
      </c>
      <c r="NB11" s="165">
        <f t="shared" si="23"/>
        <v>6.220728420413206E-3</v>
      </c>
      <c r="NC11" s="165">
        <f t="shared" si="23"/>
        <v>6.17210401489142E-3</v>
      </c>
      <c r="ND11" s="165">
        <f t="shared" si="24"/>
        <v>6.1223289091089711E-3</v>
      </c>
      <c r="NE11" s="165">
        <f t="shared" si="24"/>
        <v>6.0714371670219187E-3</v>
      </c>
      <c r="NF11" s="165">
        <f t="shared" si="24"/>
        <v>6.0194634075928502E-3</v>
      </c>
      <c r="NG11" s="165">
        <f t="shared" si="24"/>
        <v>5.966442765709342E-3</v>
      </c>
      <c r="NH11" s="165">
        <f t="shared" si="24"/>
        <v>5.9124108527900841E-3</v>
      </c>
      <c r="NI11" s="165">
        <f t="shared" si="24"/>
        <v>5.8574037171401257E-3</v>
      </c>
      <c r="NJ11" s="165">
        <f t="shared" si="24"/>
        <v>5.8014578041166564E-3</v>
      </c>
      <c r="NK11" s="165">
        <f t="shared" si="24"/>
        <v>5.7446099161665024E-3</v>
      </c>
      <c r="NL11" s="165">
        <f t="shared" si="24"/>
        <v>5.6868971727961756E-3</v>
      </c>
      <c r="NM11" s="165">
        <f t="shared" si="24"/>
        <v>5.6283569705348601E-3</v>
      </c>
      <c r="NN11" s="165">
        <f t="shared" si="24"/>
        <v>5.5690269429501584E-3</v>
      </c>
      <c r="NO11" s="165">
        <f t="shared" si="24"/>
        <v>5.5089449207757135E-3</v>
      </c>
      <c r="NP11" s="165">
        <f t="shared" si="24"/>
        <v>5.4481488922090565E-3</v>
      </c>
      <c r="NQ11" s="165">
        <f t="shared" si="24"/>
        <v>5.3866769634370818E-3</v>
      </c>
      <c r="NR11" s="165">
        <f t="shared" si="24"/>
        <v>5.3245673194456007E-3</v>
      </c>
      <c r="NS11" s="165">
        <f t="shared" si="24"/>
        <v>5.2618581851682656E-3</v>
      </c>
      <c r="NT11" s="165">
        <f t="shared" si="25"/>
        <v>5.1985877870289647E-3</v>
      </c>
      <c r="NU11" s="165">
        <f t="shared" si="25"/>
        <v>5.1347943149305077E-3</v>
      </c>
      <c r="NV11" s="165">
        <f t="shared" si="25"/>
        <v>5.0705158847409873E-3</v>
      </c>
      <c r="NW11" s="165">
        <f t="shared" si="25"/>
        <v>5.0057905013277722E-3</v>
      </c>
      <c r="NX11" s="165">
        <f t="shared" si="25"/>
        <v>4.9406560221874887E-3</v>
      </c>
      <c r="NY11" s="165">
        <f t="shared" si="25"/>
        <v>4.8751501217187401E-3</v>
      </c>
      <c r="NZ11" s="165">
        <f t="shared" si="25"/>
        <v>4.8093102561825871E-3</v>
      </c>
      <c r="OA11" s="165">
        <f t="shared" si="25"/>
        <v>4.7431736293940506E-3</v>
      </c>
      <c r="OB11" s="165">
        <f t="shared" si="25"/>
        <v>4.6767771591860437E-3</v>
      </c>
      <c r="OC11" s="165">
        <f t="shared" si="25"/>
        <v>4.6101574446852618E-3</v>
      </c>
      <c r="OD11" s="165">
        <f t="shared" si="25"/>
        <v>4.5433507344375974E-3</v>
      </c>
      <c r="OE11" s="165">
        <f t="shared" si="25"/>
        <v>4.476392895418649E-3</v>
      </c>
      <c r="OF11" s="165">
        <f t="shared" si="25"/>
        <v>4.409319382962862E-3</v>
      </c>
      <c r="OG11" s="165">
        <f t="shared" si="25"/>
        <v>4.3421652116427609E-3</v>
      </c>
      <c r="OH11" s="165">
        <f t="shared" si="25"/>
        <v>4.2749649271276091E-3</v>
      </c>
      <c r="OI11" s="165">
        <f t="shared" si="25"/>
        <v>4.2077525790487165E-3</v>
      </c>
      <c r="OJ11" s="165">
        <f t="shared" si="26"/>
        <v>4.1405616948964408E-3</v>
      </c>
      <c r="OK11" s="165">
        <f t="shared" si="26"/>
        <v>4.0734252549717541E-3</v>
      </c>
      <c r="OL11" s="165">
        <f t="shared" si="26"/>
        <v>4.0063756684130787E-3</v>
      </c>
      <c r="OM11" s="165">
        <f t="shared" si="26"/>
        <v>3.9394447503168688E-3</v>
      </c>
      <c r="ON11" s="165">
        <f t="shared" si="26"/>
        <v>3.872663699968235E-3</v>
      </c>
      <c r="OO11" s="165">
        <f t="shared" si="26"/>
        <v>3.8060630801957426E-3</v>
      </c>
      <c r="OP11" s="165">
        <f t="shared" si="26"/>
        <v>3.7396727978622805E-3</v>
      </c>
      <c r="OQ11" s="165">
        <f t="shared" si="26"/>
        <v>3.6735220855017656E-3</v>
      </c>
      <c r="OR11" s="165">
        <f t="shared" si="26"/>
        <v>3.6076394841092628E-3</v>
      </c>
      <c r="OS11" s="165">
        <f t="shared" si="26"/>
        <v>3.5420528270900162E-3</v>
      </c>
      <c r="OT11" s="165">
        <f t="shared" si="26"/>
        <v>3.4767892253707144E-3</v>
      </c>
      <c r="OU11" s="165">
        <f t="shared" si="26"/>
        <v>3.4118750536743072E-3</v>
      </c>
      <c r="OV11" s="165">
        <f t="shared" si="26"/>
        <v>3.3473359379575926E-3</v>
      </c>
      <c r="OW11" s="165">
        <f t="shared" si="26"/>
        <v>3.2831967440088276E-3</v>
      </c>
      <c r="OX11" s="165">
        <f t="shared" si="26"/>
        <v>3.2194815672006551E-3</v>
      </c>
      <c r="OY11" s="165">
        <f t="shared" si="26"/>
        <v>3.1562137233916905E-3</v>
      </c>
      <c r="OZ11" s="165">
        <f t="shared" si="27"/>
        <v>3.0934157409683101E-3</v>
      </c>
      <c r="PA11" s="165">
        <f t="shared" si="27"/>
        <v>3.03110935401629E-3</v>
      </c>
      <c r="PB11" s="165">
        <f t="shared" si="27"/>
        <v>2.9693154966102795E-3</v>
      </c>
      <c r="PC11" s="165">
        <f t="shared" si="27"/>
        <v>2.9080542982073128E-3</v>
      </c>
      <c r="PD11" s="165">
        <f t="shared" si="27"/>
        <v>2.8473450801289896E-3</v>
      </c>
      <c r="PE11" s="165">
        <f t="shared" si="27"/>
        <v>2.7872063531153264E-3</v>
      </c>
      <c r="PF11" s="165">
        <f t="shared" si="27"/>
        <v>2.7276558159318315E-3</v>
      </c>
      <c r="PG11" s="165">
        <f t="shared" si="27"/>
        <v>2.66871035500986E-3</v>
      </c>
      <c r="PH11" s="165">
        <f t="shared" si="27"/>
        <v>2.6103860450989872E-3</v>
      </c>
    </row>
    <row r="12" spans="1:425" x14ac:dyDescent="0.45">
      <c r="A12" s="4">
        <v>9</v>
      </c>
      <c r="B12" s="91">
        <v>60</v>
      </c>
      <c r="C12" s="91">
        <v>120</v>
      </c>
      <c r="D12" s="91">
        <v>240</v>
      </c>
      <c r="E12" s="120">
        <f t="shared" si="28"/>
        <v>1</v>
      </c>
      <c r="F12" s="120">
        <f t="shared" si="29"/>
        <v>0.5</v>
      </c>
      <c r="G12" s="71">
        <f t="shared" si="30"/>
        <v>130</v>
      </c>
      <c r="H12" s="23" t="s">
        <v>782</v>
      </c>
      <c r="I12" s="55"/>
      <c r="J12" s="298"/>
      <c r="K12" s="72">
        <f>IF(AND(B12&gt;0,C12&gt;0,D12&gt;0),IF(ISBLANK(J12),IF(ISBLANK(H12),"",(D12-B12)*VLOOKUP(H12,VLookups!$A$4:$B$13,2,FALSE)),J12),"")</f>
        <v>63.63961030678928</v>
      </c>
      <c r="L12" s="73">
        <f t="shared" si="0"/>
        <v>4050.0000000000005</v>
      </c>
      <c r="M12" s="91">
        <v>150</v>
      </c>
      <c r="N12" s="265">
        <f>IF(AND(M12&gt;0,C12&gt;0,NOT(K12="")),ABS(VLOOKUP($M$1,VLookups!$A$43:$B$44,2,FALSE)-_xlfn.NORM.DIST(M12,G12,K12,TRUE)),"")</f>
        <v>0.62334188803432444</v>
      </c>
      <c r="O12" s="90">
        <f>IF(AND($B12&gt;0,$C12&gt;0,$D12&gt;0,NOT(ISBLANK($H12))),_xlfn.NORM.INV(ABS(VLOOKUP($M$1,VLookups!$A$43:$B$44,2,FALSE)-O$3),$G12,$K12),"")</f>
        <v>48.442557780685902</v>
      </c>
      <c r="P12" s="89">
        <f>IF(AND($B12&gt;0,$C12&gt;0,$D12&gt;0,NOT(ISBLANK($H12))),_xlfn.NORM.INV(ABS(VLOOKUP($M$1,VLookups!$A$43:$B$44,2,FALSE)-P$3),$G12,$K12),"")</f>
        <v>211.55744221931411</v>
      </c>
      <c r="Q12" s="90">
        <f>IF(AND($B12&gt;0,$C12&gt;0,$D12&gt;0,NOT(ISBLANK($H12))),_xlfn.NORM.INV(ABS(VLOOKUP($M$1,VLookups!$A$43:$B$44,2,FALSE)-Q$3),$G12,$K12),"")</f>
        <v>195.95821701632954</v>
      </c>
      <c r="R12" s="89">
        <f>IF(AND($B12&gt;0,$C12&gt;0,$D12&gt;0,NOT(ISBLANK($H12))),_xlfn.NORM.INV(ABS(VLOOKUP($M$1,VLookups!$A$43:$B$44,2,FALSE)-R$3),$G12,$K12),"")</f>
        <v>183.56044733049958</v>
      </c>
      <c r="S12" s="90">
        <f>IF(AND($B12&gt;0,$C12&gt;0,$D12&gt;0,NOT(ISBLANK($H12))),_xlfn.NORM.INV(ABS(VLOOKUP($M$1,VLookups!$A$43:$B$44,2,FALSE)-S$3),$G12,$K12),"")</f>
        <v>172.9242648584023</v>
      </c>
      <c r="T12" s="89">
        <f>IF(AND($B12&gt;0,$C12&gt;0,$D12&gt;0,NOT(ISBLANK($H12))),_xlfn.NORM.INV(ABS(VLOOKUP($M$1,VLookups!$A$43:$B$44,2,FALSE)-T$3),$G12,$K12),"")</f>
        <v>163.37264427342021</v>
      </c>
      <c r="U12" s="5"/>
      <c r="V12" s="164">
        <f t="shared" si="31"/>
        <v>0.9</v>
      </c>
      <c r="W12" s="47">
        <f t="shared" si="32"/>
        <v>29.999999999999702</v>
      </c>
      <c r="X12" s="47">
        <f t="shared" si="32"/>
        <v>30.8999999999997</v>
      </c>
      <c r="Y12" s="47">
        <f t="shared" si="32"/>
        <v>31.799999999999699</v>
      </c>
      <c r="Z12" s="47">
        <f t="shared" si="32"/>
        <v>32.699999999999697</v>
      </c>
      <c r="AA12" s="47">
        <f t="shared" si="32"/>
        <v>33.599999999999696</v>
      </c>
      <c r="AB12" s="47">
        <f t="shared" si="32"/>
        <v>34.499999999999694</v>
      </c>
      <c r="AC12" s="47">
        <f t="shared" si="32"/>
        <v>35.399999999999693</v>
      </c>
      <c r="AD12" s="47">
        <f t="shared" si="32"/>
        <v>36.299999999999692</v>
      </c>
      <c r="AE12" s="47">
        <f t="shared" si="32"/>
        <v>37.19999999999969</v>
      </c>
      <c r="AF12" s="47">
        <f t="shared" si="32"/>
        <v>38.099999999999689</v>
      </c>
      <c r="AG12" s="47">
        <f t="shared" si="32"/>
        <v>38.999999999999687</v>
      </c>
      <c r="AH12" s="47">
        <f t="shared" si="32"/>
        <v>39.899999999999686</v>
      </c>
      <c r="AI12" s="47">
        <f t="shared" si="32"/>
        <v>40.799999999999685</v>
      </c>
      <c r="AJ12" s="47">
        <f t="shared" si="32"/>
        <v>41.699999999999683</v>
      </c>
      <c r="AK12" s="47">
        <f t="shared" si="32"/>
        <v>42.599999999999682</v>
      </c>
      <c r="AL12" s="47">
        <f t="shared" si="32"/>
        <v>43.49999999999968</v>
      </c>
      <c r="AM12" s="47">
        <f t="shared" si="1"/>
        <v>44.399999999999679</v>
      </c>
      <c r="AN12" s="47">
        <f t="shared" si="2"/>
        <v>45.299999999999677</v>
      </c>
      <c r="AO12" s="47">
        <f t="shared" si="2"/>
        <v>46.199999999999676</v>
      </c>
      <c r="AP12" s="47">
        <f t="shared" si="2"/>
        <v>47.099999999999675</v>
      </c>
      <c r="AQ12" s="47">
        <f t="shared" si="2"/>
        <v>47.999999999999673</v>
      </c>
      <c r="AR12" s="47">
        <f t="shared" si="2"/>
        <v>48.899999999999672</v>
      </c>
      <c r="AS12" s="47">
        <f t="shared" si="2"/>
        <v>49.79999999999967</v>
      </c>
      <c r="AT12" s="47">
        <f t="shared" si="2"/>
        <v>50.699999999999669</v>
      </c>
      <c r="AU12" s="47">
        <f t="shared" si="2"/>
        <v>51.599999999999667</v>
      </c>
      <c r="AV12" s="47">
        <f t="shared" si="2"/>
        <v>52.499999999999666</v>
      </c>
      <c r="AW12" s="47">
        <f t="shared" si="2"/>
        <v>53.399999999999665</v>
      </c>
      <c r="AX12" s="47">
        <f t="shared" si="2"/>
        <v>54.299999999999663</v>
      </c>
      <c r="AY12" s="47">
        <f t="shared" si="2"/>
        <v>55.199999999999662</v>
      </c>
      <c r="AZ12" s="47">
        <f t="shared" si="2"/>
        <v>56.09999999999966</v>
      </c>
      <c r="BA12" s="47">
        <f t="shared" si="2"/>
        <v>56.999999999999659</v>
      </c>
      <c r="BB12" s="47">
        <f t="shared" si="2"/>
        <v>57.899999999999658</v>
      </c>
      <c r="BC12" s="47">
        <f t="shared" si="2"/>
        <v>58.799999999999656</v>
      </c>
      <c r="BD12" s="47">
        <f t="shared" si="3"/>
        <v>59.699999999999655</v>
      </c>
      <c r="BE12" s="47">
        <f t="shared" si="3"/>
        <v>60.599999999999653</v>
      </c>
      <c r="BF12" s="47">
        <f t="shared" si="3"/>
        <v>61.499999999999652</v>
      </c>
      <c r="BG12" s="47">
        <f t="shared" si="3"/>
        <v>62.39999999999965</v>
      </c>
      <c r="BH12" s="47">
        <f t="shared" si="3"/>
        <v>63.299999999999649</v>
      </c>
      <c r="BI12" s="47">
        <f t="shared" si="3"/>
        <v>64.199999999999648</v>
      </c>
      <c r="BJ12" s="47">
        <f t="shared" si="3"/>
        <v>65.099999999999653</v>
      </c>
      <c r="BK12" s="47">
        <f t="shared" si="3"/>
        <v>65.999999999999659</v>
      </c>
      <c r="BL12" s="47">
        <f t="shared" si="3"/>
        <v>66.899999999999665</v>
      </c>
      <c r="BM12" s="47">
        <f t="shared" si="3"/>
        <v>67.79999999999967</v>
      </c>
      <c r="BN12" s="47">
        <f t="shared" si="3"/>
        <v>68.699999999999676</v>
      </c>
      <c r="BO12" s="47">
        <f t="shared" si="3"/>
        <v>69.599999999999682</v>
      </c>
      <c r="BP12" s="47">
        <f t="shared" si="3"/>
        <v>70.499999999999687</v>
      </c>
      <c r="BQ12" s="47">
        <f t="shared" si="3"/>
        <v>71.399999999999693</v>
      </c>
      <c r="BR12" s="47">
        <f t="shared" si="3"/>
        <v>72.299999999999699</v>
      </c>
      <c r="BS12" s="47">
        <f t="shared" si="3"/>
        <v>73.199999999999704</v>
      </c>
      <c r="BT12" s="47">
        <f t="shared" si="4"/>
        <v>74.09999999999971</v>
      </c>
      <c r="BU12" s="47">
        <f t="shared" si="4"/>
        <v>74.999999999999716</v>
      </c>
      <c r="BV12" s="47">
        <f t="shared" si="4"/>
        <v>75.899999999999721</v>
      </c>
      <c r="BW12" s="47">
        <f t="shared" si="4"/>
        <v>76.799999999999727</v>
      </c>
      <c r="BX12" s="47">
        <f t="shared" si="4"/>
        <v>77.699999999999733</v>
      </c>
      <c r="BY12" s="47">
        <f t="shared" si="4"/>
        <v>78.599999999999739</v>
      </c>
      <c r="BZ12" s="47">
        <f t="shared" si="4"/>
        <v>79.499999999999744</v>
      </c>
      <c r="CA12" s="47">
        <f t="shared" si="4"/>
        <v>80.39999999999975</v>
      </c>
      <c r="CB12" s="47">
        <f t="shared" si="4"/>
        <v>81.299999999999756</v>
      </c>
      <c r="CC12" s="47">
        <f t="shared" si="4"/>
        <v>82.199999999999761</v>
      </c>
      <c r="CD12" s="47">
        <f t="shared" si="4"/>
        <v>83.099999999999767</v>
      </c>
      <c r="CE12" s="47">
        <f t="shared" si="4"/>
        <v>83.999999999999773</v>
      </c>
      <c r="CF12" s="47">
        <f t="shared" si="4"/>
        <v>84.899999999999778</v>
      </c>
      <c r="CG12" s="47">
        <f t="shared" si="4"/>
        <v>85.799999999999784</v>
      </c>
      <c r="CH12" s="47">
        <f t="shared" si="4"/>
        <v>86.69999999999979</v>
      </c>
      <c r="CI12" s="47">
        <f t="shared" si="4"/>
        <v>87.599999999999795</v>
      </c>
      <c r="CJ12" s="47">
        <f t="shared" si="5"/>
        <v>88.499999999999801</v>
      </c>
      <c r="CK12" s="47">
        <f t="shared" si="5"/>
        <v>89.399999999999807</v>
      </c>
      <c r="CL12" s="47">
        <f t="shared" si="5"/>
        <v>90.299999999999812</v>
      </c>
      <c r="CM12" s="47">
        <f t="shared" si="5"/>
        <v>91.199999999999818</v>
      </c>
      <c r="CN12" s="47">
        <f t="shared" si="5"/>
        <v>92.099999999999824</v>
      </c>
      <c r="CO12" s="47">
        <f t="shared" si="5"/>
        <v>92.999999999999829</v>
      </c>
      <c r="CP12" s="47">
        <f t="shared" si="5"/>
        <v>93.899999999999835</v>
      </c>
      <c r="CQ12" s="47">
        <f t="shared" si="5"/>
        <v>94.799999999999841</v>
      </c>
      <c r="CR12" s="47">
        <f t="shared" si="5"/>
        <v>95.699999999999847</v>
      </c>
      <c r="CS12" s="47">
        <f t="shared" si="5"/>
        <v>96.599999999999852</v>
      </c>
      <c r="CT12" s="47">
        <f t="shared" si="5"/>
        <v>97.499999999999858</v>
      </c>
      <c r="CU12" s="47">
        <f t="shared" si="5"/>
        <v>98.399999999999864</v>
      </c>
      <c r="CV12" s="47">
        <f t="shared" si="5"/>
        <v>99.299999999999869</v>
      </c>
      <c r="CW12" s="47">
        <f t="shared" si="5"/>
        <v>100.19999999999987</v>
      </c>
      <c r="CX12" s="47">
        <f t="shared" si="5"/>
        <v>101.09999999999988</v>
      </c>
      <c r="CY12" s="47">
        <f t="shared" si="5"/>
        <v>101.99999999999989</v>
      </c>
      <c r="CZ12" s="47">
        <f t="shared" si="6"/>
        <v>102.89999999999989</v>
      </c>
      <c r="DA12" s="47">
        <f t="shared" si="6"/>
        <v>103.7999999999999</v>
      </c>
      <c r="DB12" s="47">
        <f t="shared" si="6"/>
        <v>104.6999999999999</v>
      </c>
      <c r="DC12" s="47">
        <f t="shared" si="6"/>
        <v>105.59999999999991</v>
      </c>
      <c r="DD12" s="47">
        <f t="shared" si="6"/>
        <v>106.49999999999991</v>
      </c>
      <c r="DE12" s="47">
        <f t="shared" si="6"/>
        <v>107.39999999999992</v>
      </c>
      <c r="DF12" s="47">
        <f t="shared" si="6"/>
        <v>108.29999999999993</v>
      </c>
      <c r="DG12" s="47">
        <f t="shared" si="6"/>
        <v>109.19999999999993</v>
      </c>
      <c r="DH12" s="47">
        <f t="shared" si="6"/>
        <v>110.09999999999994</v>
      </c>
      <c r="DI12" s="47">
        <f t="shared" si="6"/>
        <v>110.99999999999994</v>
      </c>
      <c r="DJ12" s="47">
        <f t="shared" si="6"/>
        <v>111.89999999999995</v>
      </c>
      <c r="DK12" s="47">
        <f t="shared" si="6"/>
        <v>112.79999999999995</v>
      </c>
      <c r="DL12" s="47">
        <f t="shared" si="6"/>
        <v>113.69999999999996</v>
      </c>
      <c r="DM12" s="47">
        <f t="shared" si="6"/>
        <v>114.59999999999997</v>
      </c>
      <c r="DN12" s="47">
        <f t="shared" si="6"/>
        <v>115.49999999999997</v>
      </c>
      <c r="DO12" s="47">
        <f t="shared" si="6"/>
        <v>116.39999999999998</v>
      </c>
      <c r="DP12" s="47">
        <f t="shared" si="7"/>
        <v>117.29999999999998</v>
      </c>
      <c r="DQ12" s="47">
        <f t="shared" si="7"/>
        <v>118.19999999999999</v>
      </c>
      <c r="DR12" s="47">
        <f t="shared" si="7"/>
        <v>119.1</v>
      </c>
      <c r="DS12" s="179">
        <f t="shared" si="33"/>
        <v>120</v>
      </c>
      <c r="DT12" s="47">
        <f t="shared" si="34"/>
        <v>120.9</v>
      </c>
      <c r="DU12" s="47">
        <f t="shared" si="34"/>
        <v>121.80000000000001</v>
      </c>
      <c r="DV12" s="47">
        <f t="shared" si="34"/>
        <v>122.70000000000002</v>
      </c>
      <c r="DW12" s="47">
        <f t="shared" si="34"/>
        <v>123.60000000000002</v>
      </c>
      <c r="DX12" s="47">
        <f t="shared" si="34"/>
        <v>124.50000000000003</v>
      </c>
      <c r="DY12" s="47">
        <f t="shared" si="34"/>
        <v>125.40000000000003</v>
      </c>
      <c r="DZ12" s="47">
        <f t="shared" si="34"/>
        <v>126.30000000000004</v>
      </c>
      <c r="EA12" s="47">
        <f t="shared" si="34"/>
        <v>127.20000000000005</v>
      </c>
      <c r="EB12" s="47">
        <f t="shared" si="34"/>
        <v>128.10000000000005</v>
      </c>
      <c r="EC12" s="47">
        <f t="shared" si="34"/>
        <v>129.00000000000006</v>
      </c>
      <c r="ED12" s="47">
        <f t="shared" si="34"/>
        <v>129.90000000000006</v>
      </c>
      <c r="EE12" s="47">
        <f t="shared" si="34"/>
        <v>130.80000000000007</v>
      </c>
      <c r="EF12" s="47">
        <f t="shared" si="34"/>
        <v>131.70000000000007</v>
      </c>
      <c r="EG12" s="47">
        <f t="shared" si="34"/>
        <v>132.60000000000008</v>
      </c>
      <c r="EH12" s="47">
        <f t="shared" si="34"/>
        <v>133.50000000000009</v>
      </c>
      <c r="EI12" s="47">
        <f t="shared" si="34"/>
        <v>134.40000000000009</v>
      </c>
      <c r="EJ12" s="47">
        <f t="shared" si="8"/>
        <v>135.3000000000001</v>
      </c>
      <c r="EK12" s="47">
        <f t="shared" si="9"/>
        <v>136.2000000000001</v>
      </c>
      <c r="EL12" s="47">
        <f t="shared" si="9"/>
        <v>137.10000000000011</v>
      </c>
      <c r="EM12" s="47">
        <f t="shared" si="9"/>
        <v>138.00000000000011</v>
      </c>
      <c r="EN12" s="47">
        <f t="shared" si="9"/>
        <v>138.90000000000012</v>
      </c>
      <c r="EO12" s="47">
        <f t="shared" si="9"/>
        <v>139.80000000000013</v>
      </c>
      <c r="EP12" s="47">
        <f t="shared" si="9"/>
        <v>140.70000000000013</v>
      </c>
      <c r="EQ12" s="47">
        <f t="shared" si="9"/>
        <v>141.60000000000014</v>
      </c>
      <c r="ER12" s="47">
        <f t="shared" si="9"/>
        <v>142.50000000000014</v>
      </c>
      <c r="ES12" s="47">
        <f t="shared" si="9"/>
        <v>143.40000000000015</v>
      </c>
      <c r="ET12" s="47">
        <f t="shared" si="9"/>
        <v>144.30000000000015</v>
      </c>
      <c r="EU12" s="47">
        <f t="shared" si="9"/>
        <v>145.20000000000016</v>
      </c>
      <c r="EV12" s="47">
        <f t="shared" si="9"/>
        <v>146.10000000000016</v>
      </c>
      <c r="EW12" s="47">
        <f t="shared" si="9"/>
        <v>147.00000000000017</v>
      </c>
      <c r="EX12" s="47">
        <f t="shared" si="9"/>
        <v>147.90000000000018</v>
      </c>
      <c r="EY12" s="47">
        <f t="shared" si="9"/>
        <v>148.80000000000018</v>
      </c>
      <c r="EZ12" s="47">
        <f t="shared" si="9"/>
        <v>149.70000000000019</v>
      </c>
      <c r="FA12" s="47">
        <f t="shared" si="10"/>
        <v>150.60000000000019</v>
      </c>
      <c r="FB12" s="47">
        <f t="shared" si="10"/>
        <v>151.5000000000002</v>
      </c>
      <c r="FC12" s="47">
        <f t="shared" si="10"/>
        <v>152.4000000000002</v>
      </c>
      <c r="FD12" s="47">
        <f t="shared" si="10"/>
        <v>153.30000000000021</v>
      </c>
      <c r="FE12" s="47">
        <f t="shared" si="10"/>
        <v>154.20000000000022</v>
      </c>
      <c r="FF12" s="47">
        <f t="shared" si="10"/>
        <v>155.10000000000022</v>
      </c>
      <c r="FG12" s="47">
        <f t="shared" si="10"/>
        <v>156.00000000000023</v>
      </c>
      <c r="FH12" s="47">
        <f t="shared" si="10"/>
        <v>156.90000000000023</v>
      </c>
      <c r="FI12" s="47">
        <f t="shared" si="10"/>
        <v>157.80000000000024</v>
      </c>
      <c r="FJ12" s="47">
        <f t="shared" si="10"/>
        <v>158.70000000000024</v>
      </c>
      <c r="FK12" s="47">
        <f t="shared" si="10"/>
        <v>159.60000000000025</v>
      </c>
      <c r="FL12" s="47">
        <f t="shared" si="10"/>
        <v>160.50000000000026</v>
      </c>
      <c r="FM12" s="47">
        <f t="shared" si="10"/>
        <v>161.40000000000026</v>
      </c>
      <c r="FN12" s="47">
        <f t="shared" si="10"/>
        <v>162.30000000000027</v>
      </c>
      <c r="FO12" s="47">
        <f t="shared" si="10"/>
        <v>163.20000000000027</v>
      </c>
      <c r="FP12" s="47">
        <f t="shared" si="10"/>
        <v>164.10000000000028</v>
      </c>
      <c r="FQ12" s="47">
        <f t="shared" si="11"/>
        <v>165.00000000000028</v>
      </c>
      <c r="FR12" s="47">
        <f t="shared" si="11"/>
        <v>165.90000000000029</v>
      </c>
      <c r="FS12" s="47">
        <f t="shared" si="11"/>
        <v>166.8000000000003</v>
      </c>
      <c r="FT12" s="47">
        <f t="shared" si="11"/>
        <v>167.7000000000003</v>
      </c>
      <c r="FU12" s="47">
        <f t="shared" si="11"/>
        <v>168.60000000000031</v>
      </c>
      <c r="FV12" s="47">
        <f t="shared" si="11"/>
        <v>169.50000000000031</v>
      </c>
      <c r="FW12" s="47">
        <f t="shared" si="11"/>
        <v>170.40000000000032</v>
      </c>
      <c r="FX12" s="47">
        <f t="shared" si="11"/>
        <v>171.30000000000032</v>
      </c>
      <c r="FY12" s="47">
        <f t="shared" si="11"/>
        <v>172.20000000000033</v>
      </c>
      <c r="FZ12" s="47">
        <f t="shared" si="11"/>
        <v>173.10000000000034</v>
      </c>
      <c r="GA12" s="47">
        <f t="shared" si="11"/>
        <v>174.00000000000034</v>
      </c>
      <c r="GB12" s="47">
        <f t="shared" si="11"/>
        <v>174.90000000000035</v>
      </c>
      <c r="GC12" s="47">
        <f t="shared" si="11"/>
        <v>175.80000000000035</v>
      </c>
      <c r="GD12" s="47">
        <f t="shared" si="11"/>
        <v>176.70000000000036</v>
      </c>
      <c r="GE12" s="47">
        <f t="shared" si="11"/>
        <v>177.60000000000036</v>
      </c>
      <c r="GF12" s="47">
        <f t="shared" si="11"/>
        <v>178.50000000000037</v>
      </c>
      <c r="GG12" s="47">
        <f t="shared" si="12"/>
        <v>179.40000000000038</v>
      </c>
      <c r="GH12" s="47">
        <f t="shared" si="12"/>
        <v>180.30000000000038</v>
      </c>
      <c r="GI12" s="47">
        <f t="shared" si="12"/>
        <v>181.20000000000039</v>
      </c>
      <c r="GJ12" s="47">
        <f t="shared" si="12"/>
        <v>182.10000000000039</v>
      </c>
      <c r="GK12" s="47">
        <f t="shared" si="12"/>
        <v>183.0000000000004</v>
      </c>
      <c r="GL12" s="47">
        <f t="shared" si="12"/>
        <v>183.9000000000004</v>
      </c>
      <c r="GM12" s="47">
        <f t="shared" si="12"/>
        <v>184.80000000000041</v>
      </c>
      <c r="GN12" s="47">
        <f t="shared" si="12"/>
        <v>185.70000000000041</v>
      </c>
      <c r="GO12" s="47">
        <f t="shared" si="12"/>
        <v>186.60000000000042</v>
      </c>
      <c r="GP12" s="47">
        <f t="shared" si="12"/>
        <v>187.50000000000043</v>
      </c>
      <c r="GQ12" s="47">
        <f t="shared" si="12"/>
        <v>188.40000000000043</v>
      </c>
      <c r="GR12" s="47">
        <f t="shared" si="12"/>
        <v>189.30000000000044</v>
      </c>
      <c r="GS12" s="47">
        <f t="shared" si="12"/>
        <v>190.20000000000044</v>
      </c>
      <c r="GT12" s="47">
        <f t="shared" si="12"/>
        <v>191.10000000000045</v>
      </c>
      <c r="GU12" s="47">
        <f t="shared" si="12"/>
        <v>192.00000000000045</v>
      </c>
      <c r="GV12" s="47">
        <f t="shared" si="12"/>
        <v>192.90000000000046</v>
      </c>
      <c r="GW12" s="47">
        <f t="shared" si="13"/>
        <v>193.80000000000047</v>
      </c>
      <c r="GX12" s="47">
        <f t="shared" si="13"/>
        <v>194.70000000000047</v>
      </c>
      <c r="GY12" s="47">
        <f t="shared" si="13"/>
        <v>195.60000000000048</v>
      </c>
      <c r="GZ12" s="47">
        <f t="shared" si="13"/>
        <v>196.50000000000048</v>
      </c>
      <c r="HA12" s="47">
        <f t="shared" si="13"/>
        <v>197.40000000000049</v>
      </c>
      <c r="HB12" s="47">
        <f t="shared" si="13"/>
        <v>198.30000000000049</v>
      </c>
      <c r="HC12" s="47">
        <f t="shared" si="13"/>
        <v>199.2000000000005</v>
      </c>
      <c r="HD12" s="47">
        <f t="shared" si="13"/>
        <v>200.10000000000051</v>
      </c>
      <c r="HE12" s="47">
        <f t="shared" si="13"/>
        <v>201.00000000000051</v>
      </c>
      <c r="HF12" s="47">
        <f t="shared" si="13"/>
        <v>201.90000000000052</v>
      </c>
      <c r="HG12" s="47">
        <f t="shared" si="13"/>
        <v>202.80000000000052</v>
      </c>
      <c r="HH12" s="47">
        <f t="shared" si="13"/>
        <v>203.70000000000053</v>
      </c>
      <c r="HI12" s="47">
        <f t="shared" si="13"/>
        <v>204.60000000000053</v>
      </c>
      <c r="HJ12" s="47">
        <f t="shared" si="13"/>
        <v>205.50000000000054</v>
      </c>
      <c r="HK12" s="47">
        <f t="shared" si="13"/>
        <v>206.40000000000055</v>
      </c>
      <c r="HL12" s="47">
        <f t="shared" si="13"/>
        <v>207.30000000000055</v>
      </c>
      <c r="HM12" s="47">
        <f t="shared" si="14"/>
        <v>208.20000000000056</v>
      </c>
      <c r="HN12" s="47">
        <f t="shared" si="14"/>
        <v>209.10000000000056</v>
      </c>
      <c r="HO12" s="47">
        <f t="shared" si="14"/>
        <v>210.00000000000057</v>
      </c>
      <c r="HP12" s="165">
        <f t="shared" si="15"/>
        <v>1.8239651123946449E-3</v>
      </c>
      <c r="HQ12" s="165">
        <f t="shared" si="15"/>
        <v>1.8647649010188601E-3</v>
      </c>
      <c r="HR12" s="165">
        <f t="shared" si="15"/>
        <v>1.9060960718829583E-3</v>
      </c>
      <c r="HS12" s="165">
        <f t="shared" si="15"/>
        <v>1.9479536886795232E-3</v>
      </c>
      <c r="HT12" s="165">
        <f t="shared" si="15"/>
        <v>1.9903323868996859E-3</v>
      </c>
      <c r="HU12" s="165">
        <f t="shared" si="15"/>
        <v>2.0332263687684177E-3</v>
      </c>
      <c r="HV12" s="165">
        <f t="shared" si="15"/>
        <v>2.0766293985070286E-3</v>
      </c>
      <c r="HW12" s="165">
        <f t="shared" si="15"/>
        <v>2.1205347979357417E-3</v>
      </c>
      <c r="HX12" s="165">
        <f t="shared" si="15"/>
        <v>2.1649354424290016E-3</v>
      </c>
      <c r="HY12" s="165">
        <f t="shared" si="15"/>
        <v>2.2098237572359524E-3</v>
      </c>
      <c r="HZ12" s="165">
        <f t="shared" si="15"/>
        <v>2.255191714178257E-3</v>
      </c>
      <c r="IA12" s="165">
        <f t="shared" si="15"/>
        <v>2.3010308287371734E-3</v>
      </c>
      <c r="IB12" s="165">
        <f t="shared" si="15"/>
        <v>2.3473321575414809E-3</v>
      </c>
      <c r="IC12" s="165">
        <f t="shared" si="15"/>
        <v>2.3940862962675354E-3</v>
      </c>
      <c r="ID12" s="165">
        <f t="shared" si="15"/>
        <v>2.4412833779623657E-3</v>
      </c>
      <c r="IE12" s="165">
        <f t="shared" si="15"/>
        <v>2.4889130718003609E-3</v>
      </c>
      <c r="IF12" s="165">
        <f t="shared" si="16"/>
        <v>2.5369645822836931E-3</v>
      </c>
      <c r="IG12" s="165">
        <f t="shared" si="16"/>
        <v>2.585426648896189E-3</v>
      </c>
      <c r="IH12" s="165">
        <f t="shared" si="16"/>
        <v>2.6342875462199082E-3</v>
      </c>
      <c r="II12" s="165">
        <f t="shared" si="16"/>
        <v>2.6835350845232251E-3</v>
      </c>
      <c r="IJ12" s="165">
        <f t="shared" si="16"/>
        <v>2.7331566108287197E-3</v>
      </c>
      <c r="IK12" s="165">
        <f t="shared" si="16"/>
        <v>2.7831390104686268E-3</v>
      </c>
      <c r="IL12" s="165">
        <f t="shared" si="16"/>
        <v>2.8334687091350927E-3</v>
      </c>
      <c r="IM12" s="165">
        <f t="shared" si="16"/>
        <v>2.8841316754318978E-3</v>
      </c>
      <c r="IN12" s="165">
        <f t="shared" si="16"/>
        <v>2.9351134239337258E-3</v>
      </c>
      <c r="IO12" s="165">
        <f t="shared" si="16"/>
        <v>2.9863990187584625E-3</v>
      </c>
      <c r="IP12" s="165">
        <f t="shared" si="16"/>
        <v>3.0379730776573534E-3</v>
      </c>
      <c r="IQ12" s="165">
        <f t="shared" si="16"/>
        <v>3.0898197766272397E-3</v>
      </c>
      <c r="IR12" s="165">
        <f t="shared" si="16"/>
        <v>3.1419228550484081E-3</v>
      </c>
      <c r="IS12" s="165">
        <f t="shared" si="16"/>
        <v>3.1942656213509125E-3</v>
      </c>
      <c r="IT12" s="165">
        <f t="shared" si="16"/>
        <v>3.2468309592115253E-3</v>
      </c>
      <c r="IU12" s="165">
        <f t="shared" si="16"/>
        <v>3.2996013342827756E-3</v>
      </c>
      <c r="IV12" s="165">
        <f t="shared" si="17"/>
        <v>3.3525588014547869E-3</v>
      </c>
      <c r="IW12" s="165">
        <f t="shared" si="17"/>
        <v>3.4056850126499257E-3</v>
      </c>
      <c r="IX12" s="165">
        <f t="shared" si="17"/>
        <v>3.4589612251494412E-3</v>
      </c>
      <c r="IY12" s="165">
        <f t="shared" si="17"/>
        <v>3.5123683104506167E-3</v>
      </c>
      <c r="IZ12" s="165">
        <f t="shared" si="17"/>
        <v>3.5658867636520993E-3</v>
      </c>
      <c r="JA12" s="165">
        <f t="shared" si="17"/>
        <v>3.6194967133643262E-3</v>
      </c>
      <c r="JB12" s="165">
        <f t="shared" si="17"/>
        <v>3.6731779321411777E-3</v>
      </c>
      <c r="JC12" s="165">
        <f t="shared" si="17"/>
        <v>3.7269098474281797E-3</v>
      </c>
      <c r="JD12" s="165">
        <f t="shared" si="17"/>
        <v>3.7806715530217996E-3</v>
      </c>
      <c r="JE12" s="165">
        <f t="shared" si="17"/>
        <v>3.8344418210335524E-3</v>
      </c>
      <c r="JF12" s="165">
        <f t="shared" si="17"/>
        <v>3.8881991143518537E-3</v>
      </c>
      <c r="JG12" s="165">
        <f t="shared" si="17"/>
        <v>3.9419215995937255E-3</v>
      </c>
      <c r="JH12" s="165">
        <f t="shared" si="17"/>
        <v>3.9955871605376909E-3</v>
      </c>
      <c r="JI12" s="165">
        <f t="shared" si="17"/>
        <v>4.0491734120283581E-3</v>
      </c>
      <c r="JJ12" s="165">
        <f t="shared" si="17"/>
        <v>4.1026577143424203E-3</v>
      </c>
      <c r="JK12" s="165">
        <f t="shared" si="17"/>
        <v>4.1560171880050054E-3</v>
      </c>
      <c r="JL12" s="165">
        <f t="shared" si="18"/>
        <v>4.2092287290445042E-3</v>
      </c>
      <c r="JM12" s="165">
        <f t="shared" si="18"/>
        <v>4.2622690246732703E-3</v>
      </c>
      <c r="JN12" s="165">
        <f t="shared" si="18"/>
        <v>4.315114569380764E-3</v>
      </c>
      <c r="JO12" s="165">
        <f t="shared" si="18"/>
        <v>4.3677416814250193E-3</v>
      </c>
      <c r="JP12" s="165">
        <f t="shared" si="18"/>
        <v>4.4201265197075261E-3</v>
      </c>
      <c r="JQ12" s="165">
        <f t="shared" si="18"/>
        <v>4.4722451010159123E-3</v>
      </c>
      <c r="JR12" s="165">
        <f t="shared" si="18"/>
        <v>4.5240733176180993E-3</v>
      </c>
      <c r="JS12" s="165">
        <f t="shared" si="18"/>
        <v>4.575586955190919E-3</v>
      </c>
      <c r="JT12" s="165">
        <f t="shared" si="18"/>
        <v>4.6267617110654809E-3</v>
      </c>
      <c r="JU12" s="165">
        <f t="shared" si="18"/>
        <v>4.6775732127709684E-3</v>
      </c>
      <c r="JV12" s="165">
        <f t="shared" si="18"/>
        <v>4.7279970368578617E-3</v>
      </c>
      <c r="JW12" s="165">
        <f t="shared" si="18"/>
        <v>4.7780087279810229E-3</v>
      </c>
      <c r="JX12" s="165">
        <f t="shared" si="18"/>
        <v>4.8275838182224749E-3</v>
      </c>
      <c r="JY12" s="165">
        <f t="shared" si="18"/>
        <v>4.876697846633124E-3</v>
      </c>
      <c r="JZ12" s="165">
        <f t="shared" si="18"/>
        <v>4.9253263789722258E-3</v>
      </c>
      <c r="KA12" s="165">
        <f t="shared" si="18"/>
        <v>4.973445027622779E-3</v>
      </c>
      <c r="KB12" s="165">
        <f t="shared" si="19"/>
        <v>5.0210294716606808E-3</v>
      </c>
      <c r="KC12" s="165">
        <f t="shared" si="19"/>
        <v>5.0680554770549217E-3</v>
      </c>
      <c r="KD12" s="165">
        <f t="shared" si="19"/>
        <v>5.1144989169758107E-3</v>
      </c>
      <c r="KE12" s="165">
        <f t="shared" si="19"/>
        <v>5.1603357921877141E-3</v>
      </c>
      <c r="KF12" s="165">
        <f t="shared" si="19"/>
        <v>5.205542251502584E-3</v>
      </c>
      <c r="KG12" s="165">
        <f t="shared" si="19"/>
        <v>5.250094612270129E-3</v>
      </c>
      <c r="KH12" s="165">
        <f t="shared" si="19"/>
        <v>5.2939693808803047E-3</v>
      </c>
      <c r="KI12" s="165">
        <f t="shared" si="19"/>
        <v>5.3371432732534918E-3</v>
      </c>
      <c r="KJ12" s="165">
        <f t="shared" si="19"/>
        <v>5.3795932352936025E-3</v>
      </c>
      <c r="KK12" s="165">
        <f t="shared" si="19"/>
        <v>5.4212964632791242E-3</v>
      </c>
      <c r="KL12" s="165">
        <f t="shared" si="19"/>
        <v>5.4622304241670758E-3</v>
      </c>
      <c r="KM12" s="165">
        <f t="shared" si="19"/>
        <v>5.5023728757846941E-3</v>
      </c>
      <c r="KN12" s="165">
        <f t="shared" si="19"/>
        <v>5.5417018868836676E-3</v>
      </c>
      <c r="KO12" s="165">
        <f t="shared" si="19"/>
        <v>5.5801958570317525E-3</v>
      </c>
      <c r="KP12" s="165">
        <f t="shared" si="19"/>
        <v>5.6178335363165858E-3</v>
      </c>
      <c r="KQ12" s="165">
        <f t="shared" si="19"/>
        <v>5.6545940448366611E-3</v>
      </c>
      <c r="KR12" s="165">
        <f t="shared" si="20"/>
        <v>5.6904568919545111E-3</v>
      </c>
      <c r="KS12" s="165">
        <f t="shared" si="20"/>
        <v>5.7254019952873124E-3</v>
      </c>
      <c r="KT12" s="165">
        <f t="shared" si="20"/>
        <v>5.7594096994103465E-3</v>
      </c>
      <c r="KU12" s="165">
        <f t="shared" si="20"/>
        <v>5.7924607942489758E-3</v>
      </c>
      <c r="KV12" s="165">
        <f t="shared" si="20"/>
        <v>5.8245365331350994E-3</v>
      </c>
      <c r="KW12" s="165">
        <f t="shared" si="20"/>
        <v>5.8556186505043543E-3</v>
      </c>
      <c r="KX12" s="165">
        <f t="shared" si="20"/>
        <v>5.8856893792107205E-3</v>
      </c>
      <c r="KY12" s="165">
        <f t="shared" si="20"/>
        <v>5.9147314674355784E-3</v>
      </c>
      <c r="KZ12" s="165">
        <f t="shared" si="20"/>
        <v>5.9427281951687132E-3</v>
      </c>
      <c r="LA12" s="165">
        <f t="shared" si="20"/>
        <v>5.9696633902392307E-3</v>
      </c>
      <c r="LB12" s="165">
        <f t="shared" si="20"/>
        <v>5.9955214438749179E-3</v>
      </c>
      <c r="LC12" s="165">
        <f t="shared" si="20"/>
        <v>6.0202873257690602E-3</v>
      </c>
      <c r="LD12" s="165">
        <f t="shared" si="20"/>
        <v>6.0439465986344126E-3</v>
      </c>
      <c r="LE12" s="165">
        <f t="shared" si="20"/>
        <v>6.0664854322245608E-3</v>
      </c>
      <c r="LF12" s="165">
        <f t="shared" si="20"/>
        <v>6.087890616803651E-3</v>
      </c>
      <c r="LG12" s="165">
        <f t="shared" si="20"/>
        <v>6.1081495760461069E-3</v>
      </c>
      <c r="LH12" s="165">
        <f t="shared" si="21"/>
        <v>6.127250379348712E-3</v>
      </c>
      <c r="LI12" s="165">
        <f t="shared" si="21"/>
        <v>6.1451817535381932E-3</v>
      </c>
      <c r="LJ12" s="165">
        <f t="shared" si="21"/>
        <v>6.1619330939582002E-3</v>
      </c>
      <c r="LK12" s="165">
        <f t="shared" si="21"/>
        <v>6.1774944749204514E-3</v>
      </c>
      <c r="LL12" s="165">
        <f t="shared" si="21"/>
        <v>6.1918566595056046E-3</v>
      </c>
      <c r="LM12" s="165">
        <f t="shared" si="21"/>
        <v>6.205011108700309E-3</v>
      </c>
      <c r="LN12" s="165">
        <f t="shared" si="21"/>
        <v>6.2169499898578045E-3</v>
      </c>
      <c r="LO12" s="165">
        <f t="shared" si="21"/>
        <v>6.2276661844703016E-3</v>
      </c>
      <c r="LP12" s="165">
        <f t="shared" si="21"/>
        <v>6.2371532952423762E-3</v>
      </c>
      <c r="LQ12" s="165">
        <f t="shared" si="21"/>
        <v>6.2454056524555174E-3</v>
      </c>
      <c r="LR12" s="165">
        <f t="shared" si="21"/>
        <v>6.252418319614989E-3</v>
      </c>
      <c r="LS12" s="165">
        <f t="shared" si="21"/>
        <v>6.2581870983710892E-3</v>
      </c>
      <c r="LT12" s="165">
        <f t="shared" si="21"/>
        <v>6.2627085327080015E-3</v>
      </c>
      <c r="LU12" s="165">
        <f t="shared" si="21"/>
        <v>6.2659799123943203E-3</v>
      </c>
      <c r="LV12" s="165">
        <f t="shared" si="21"/>
        <v>6.2679992756904841E-3</v>
      </c>
      <c r="LW12" s="165">
        <f t="shared" si="21"/>
        <v>6.2687654113092912E-3</v>
      </c>
      <c r="LX12" s="165">
        <f t="shared" si="22"/>
        <v>6.2682778596267787E-3</v>
      </c>
      <c r="LY12" s="165">
        <f t="shared" si="22"/>
        <v>6.2665369131417554E-3</v>
      </c>
      <c r="LZ12" s="165">
        <f t="shared" si="22"/>
        <v>6.263543616183356E-3</v>
      </c>
      <c r="MA12" s="165">
        <f t="shared" si="22"/>
        <v>6.2592997638670237E-3</v>
      </c>
      <c r="MB12" s="165">
        <f t="shared" si="22"/>
        <v>6.2538079003003708E-3</v>
      </c>
      <c r="MC12" s="165">
        <f t="shared" si="22"/>
        <v>6.2470713160414464E-3</v>
      </c>
      <c r="MD12" s="165">
        <f t="shared" si="22"/>
        <v>6.2390940448129517E-3</v>
      </c>
      <c r="ME12" s="165">
        <f t="shared" si="22"/>
        <v>6.2298808594770045E-3</v>
      </c>
      <c r="MF12" s="165">
        <f t="shared" si="22"/>
        <v>6.2194372672760671E-3</v>
      </c>
      <c r="MG12" s="165">
        <f t="shared" si="22"/>
        <v>6.2077695043466895E-3</v>
      </c>
      <c r="MH12" s="165">
        <f t="shared" si="22"/>
        <v>6.1948845295137205E-3</v>
      </c>
      <c r="MI12" s="165">
        <f t="shared" si="22"/>
        <v>6.1807900173736115E-3</v>
      </c>
      <c r="MJ12" s="165">
        <f t="shared" si="22"/>
        <v>6.1654943506764667E-3</v>
      </c>
      <c r="MK12" s="165">
        <f t="shared" si="22"/>
        <v>6.1490066120174058E-3</v>
      </c>
      <c r="ML12" s="165">
        <f t="shared" si="22"/>
        <v>6.1313365748487687E-3</v>
      </c>
      <c r="MM12" s="165">
        <f t="shared" si="22"/>
        <v>6.1124946938256215E-3</v>
      </c>
      <c r="MN12" s="165">
        <f t="shared" si="23"/>
        <v>6.092492094497904E-3</v>
      </c>
      <c r="MO12" s="165">
        <f t="shared" si="23"/>
        <v>6.0713405623634533E-3</v>
      </c>
      <c r="MP12" s="165">
        <f t="shared" si="23"/>
        <v>6.0490525312969666E-3</v>
      </c>
      <c r="MQ12" s="165">
        <f t="shared" si="23"/>
        <v>6.025641071370832E-3</v>
      </c>
      <c r="MR12" s="165">
        <f t="shared" si="23"/>
        <v>6.0011198760844906E-3</v>
      </c>
      <c r="MS12" s="165">
        <f t="shared" si="23"/>
        <v>5.9755032490198205E-3</v>
      </c>
      <c r="MT12" s="165">
        <f t="shared" si="23"/>
        <v>5.9488060899407355E-3</v>
      </c>
      <c r="MU12" s="165">
        <f t="shared" si="23"/>
        <v>5.9210438803558871E-3</v>
      </c>
      <c r="MV12" s="165">
        <f t="shared" si="23"/>
        <v>5.8922326685640798E-3</v>
      </c>
      <c r="MW12" s="165">
        <f t="shared" si="23"/>
        <v>5.8623890542025764E-3</v>
      </c>
      <c r="MX12" s="165">
        <f t="shared" si="23"/>
        <v>5.8315301723191318E-3</v>
      </c>
      <c r="MY12" s="165">
        <f t="shared" si="23"/>
        <v>5.7996736769891167E-3</v>
      </c>
      <c r="MZ12" s="165">
        <f t="shared" si="23"/>
        <v>5.7668377244996646E-3</v>
      </c>
      <c r="NA12" s="165">
        <f t="shared" si="23"/>
        <v>5.7330409561232171E-3</v>
      </c>
      <c r="NB12" s="165">
        <f t="shared" si="23"/>
        <v>5.6983024805033339E-3</v>
      </c>
      <c r="NC12" s="165">
        <f t="shared" si="23"/>
        <v>5.6626418556760399E-3</v>
      </c>
      <c r="ND12" s="165">
        <f t="shared" si="24"/>
        <v>5.6260790707503413E-3</v>
      </c>
      <c r="NE12" s="165">
        <f t="shared" si="24"/>
        <v>5.5886345272718879E-3</v>
      </c>
      <c r="NF12" s="165">
        <f t="shared" si="24"/>
        <v>5.550329020294063E-3</v>
      </c>
      <c r="NG12" s="165">
        <f t="shared" si="24"/>
        <v>5.5111837191810144E-3</v>
      </c>
      <c r="NH12" s="165">
        <f t="shared" si="24"/>
        <v>5.47122014816738E-3</v>
      </c>
      <c r="NI12" s="165">
        <f t="shared" si="24"/>
        <v>5.4304601666995958E-3</v>
      </c>
      <c r="NJ12" s="165">
        <f t="shared" si="24"/>
        <v>5.3889259495838553E-3</v>
      </c>
      <c r="NK12" s="165">
        <f t="shared" si="24"/>
        <v>5.346639966965828E-3</v>
      </c>
      <c r="NL12" s="165">
        <f t="shared" si="24"/>
        <v>5.3036249641673448E-3</v>
      </c>
      <c r="NM12" s="165">
        <f t="shared" si="24"/>
        <v>5.2599039414052157E-3</v>
      </c>
      <c r="NN12" s="165">
        <f t="shared" si="24"/>
        <v>5.2155001334173662E-3</v>
      </c>
      <c r="NO12" s="165">
        <f t="shared" si="24"/>
        <v>5.1704369890213661E-3</v>
      </c>
      <c r="NP12" s="165">
        <f t="shared" si="24"/>
        <v>5.1247381506303331E-3</v>
      </c>
      <c r="NQ12" s="165">
        <f t="shared" si="24"/>
        <v>5.0784274337510541E-3</v>
      </c>
      <c r="NR12" s="165">
        <f t="shared" si="24"/>
        <v>5.0315288064889576E-3</v>
      </c>
      <c r="NS12" s="165">
        <f t="shared" si="24"/>
        <v>4.9840663690843513E-3</v>
      </c>
      <c r="NT12" s="165">
        <f t="shared" si="25"/>
        <v>4.9360643335041041E-3</v>
      </c>
      <c r="NU12" s="165">
        <f t="shared" si="25"/>
        <v>4.8875470031126073E-3</v>
      </c>
      <c r="NV12" s="165">
        <f t="shared" si="25"/>
        <v>4.8385387524455571E-3</v>
      </c>
      <c r="NW12" s="165">
        <f t="shared" si="25"/>
        <v>4.7890640071097191E-3</v>
      </c>
      <c r="NX12" s="165">
        <f t="shared" si="25"/>
        <v>4.7391472238314108E-3</v>
      </c>
      <c r="NY12" s="165">
        <f t="shared" si="25"/>
        <v>4.6888128706760622E-3</v>
      </c>
      <c r="NZ12" s="165">
        <f t="shared" si="25"/>
        <v>4.6380854074606799E-3</v>
      </c>
      <c r="OA12" s="165">
        <f t="shared" si="25"/>
        <v>4.5869892663806134E-3</v>
      </c>
      <c r="OB12" s="165">
        <f t="shared" si="25"/>
        <v>4.535548832871438E-3</v>
      </c>
      <c r="OC12" s="165">
        <f t="shared" si="25"/>
        <v>4.4837884267262713E-3</v>
      </c>
      <c r="OD12" s="165">
        <f t="shared" si="25"/>
        <v>4.4317322834882267E-3</v>
      </c>
      <c r="OE12" s="165">
        <f t="shared" si="25"/>
        <v>4.3794045361371077E-3</v>
      </c>
      <c r="OF12" s="165">
        <f t="shared" si="25"/>
        <v>4.3268291970888642E-3</v>
      </c>
      <c r="OG12" s="165">
        <f t="shared" si="25"/>
        <v>4.2740301405256075E-3</v>
      </c>
      <c r="OH12" s="165">
        <f t="shared" si="25"/>
        <v>4.2210310850733911E-3</v>
      </c>
      <c r="OI12" s="165">
        <f t="shared" si="25"/>
        <v>4.167855576844218E-3</v>
      </c>
      <c r="OJ12" s="165">
        <f t="shared" si="26"/>
        <v>4.1145269728580635E-3</v>
      </c>
      <c r="OK12" s="165">
        <f t="shared" si="26"/>
        <v>4.0610684248599573E-3</v>
      </c>
      <c r="OL12" s="165">
        <f t="shared" si="26"/>
        <v>4.007502863546451E-3</v>
      </c>
      <c r="OM12" s="165">
        <f t="shared" si="26"/>
        <v>3.953852983215031E-3</v>
      </c>
      <c r="ON12" s="165">
        <f t="shared" si="26"/>
        <v>3.9001412268492778E-3</v>
      </c>
      <c r="OO12" s="165">
        <f t="shared" si="26"/>
        <v>3.8463897716518049E-3</v>
      </c>
      <c r="OP12" s="165">
        <f t="shared" si="26"/>
        <v>3.7926205150362164E-3</v>
      </c>
      <c r="OQ12" s="165">
        <f t="shared" si="26"/>
        <v>3.7388550610885527E-3</v>
      </c>
      <c r="OR12" s="165">
        <f t="shared" si="26"/>
        <v>3.6851147075078663E-3</v>
      </c>
      <c r="OS12" s="165">
        <f t="shared" si="26"/>
        <v>3.6314204330348122E-3</v>
      </c>
      <c r="OT12" s="165">
        <f t="shared" si="26"/>
        <v>3.5777928853762864E-3</v>
      </c>
      <c r="OU12" s="165">
        <f t="shared" si="26"/>
        <v>3.5242523696333806E-3</v>
      </c>
      <c r="OV12" s="165">
        <f t="shared" si="26"/>
        <v>3.4708188372391045E-3</v>
      </c>
      <c r="OW12" s="165">
        <f t="shared" si="26"/>
        <v>3.4175118754115079E-3</v>
      </c>
      <c r="OX12" s="165">
        <f t="shared" si="26"/>
        <v>3.3643506971270691E-3</v>
      </c>
      <c r="OY12" s="165">
        <f t="shared" si="26"/>
        <v>3.3113541316183775E-3</v>
      </c>
      <c r="OZ12" s="165">
        <f t="shared" si="27"/>
        <v>3.2585406153993897E-3</v>
      </c>
      <c r="PA12" s="165">
        <f t="shared" si="27"/>
        <v>3.2059281838207284E-3</v>
      </c>
      <c r="PB12" s="165">
        <f t="shared" si="27"/>
        <v>3.1535344631567321E-3</v>
      </c>
      <c r="PC12" s="165">
        <f t="shared" si="27"/>
        <v>3.1013766632251782E-3</v>
      </c>
      <c r="PD12" s="165">
        <f t="shared" si="27"/>
        <v>3.0494715705398877E-3</v>
      </c>
      <c r="PE12" s="165">
        <f t="shared" si="27"/>
        <v>2.9978355419956275E-3</v>
      </c>
      <c r="PF12" s="165">
        <f t="shared" si="27"/>
        <v>2.9464844990840337E-3</v>
      </c>
      <c r="PG12" s="165">
        <f t="shared" si="27"/>
        <v>2.8954339226385508E-3</v>
      </c>
      <c r="PH12" s="165">
        <f t="shared" si="27"/>
        <v>2.8446988481056704E-3</v>
      </c>
    </row>
    <row r="13" spans="1:425" x14ac:dyDescent="0.45">
      <c r="A13" s="4">
        <v>10</v>
      </c>
      <c r="B13" s="91">
        <v>60</v>
      </c>
      <c r="C13" s="91">
        <v>120</v>
      </c>
      <c r="D13" s="91">
        <v>240</v>
      </c>
      <c r="E13" s="120">
        <f t="shared" si="28"/>
        <v>1</v>
      </c>
      <c r="F13" s="120">
        <f t="shared" si="29"/>
        <v>0.5</v>
      </c>
      <c r="G13" s="71">
        <f t="shared" si="30"/>
        <v>130</v>
      </c>
      <c r="H13" s="23" t="s">
        <v>14</v>
      </c>
      <c r="I13" s="55"/>
      <c r="J13" s="298"/>
      <c r="K13" s="72">
        <f>IF(AND(B13&gt;0,C13&gt;0,D13&gt;0),IF(ISBLANK(J13),IF(ISBLANK(H13),"",(D13-B13)*VLOOKUP(H13,VLookups!$A$4:$B$13,2,FALSE)),J13),"")</f>
        <v>73.11634564172364</v>
      </c>
      <c r="L13" s="73">
        <f t="shared" si="0"/>
        <v>5346</v>
      </c>
      <c r="M13" s="91">
        <v>150</v>
      </c>
      <c r="N13" s="265">
        <f>IF(AND(M13&gt;0,C13&gt;0,NOT(K13="")),ABS(VLOOKUP($M$1,VLookups!$A$43:$B$44,2,FALSE)-_xlfn.NORM.DIST(M13,G13,K13,TRUE)),"")</f>
        <v>0.60777963694510129</v>
      </c>
      <c r="O13" s="90">
        <f>IF(AND($B13&gt;0,$C13&gt;0,$D13&gt;0,NOT(ISBLANK($H13))),_xlfn.NORM.INV(ABS(VLOOKUP($M$1,VLookups!$A$43:$B$44,2,FALSE)-O$3),$G13,$K13),"")</f>
        <v>36.297632775948941</v>
      </c>
      <c r="P13" s="89">
        <f>IF(AND($B13&gt;0,$C13&gt;0,$D13&gt;0,NOT(ISBLANK($H13))),_xlfn.NORM.INV(ABS(VLOOKUP($M$1,VLookups!$A$43:$B$44,2,FALSE)-P$3),$G13,$K13),"")</f>
        <v>223.70236722405105</v>
      </c>
      <c r="Q13" s="90">
        <f>IF(AND($B13&gt;0,$C13&gt;0,$D13&gt;0,NOT(ISBLANK($H13))),_xlfn.NORM.INV(ABS(VLOOKUP($M$1,VLookups!$A$43:$B$44,2,FALSE)-Q$3),$G13,$K13),"")</f>
        <v>205.78022194085111</v>
      </c>
      <c r="R13" s="89">
        <f>IF(AND($B13&gt;0,$C13&gt;0,$D13&gt;0,NOT(ISBLANK($H13))),_xlfn.NORM.INV(ABS(VLOOKUP($M$1,VLookups!$A$43:$B$44,2,FALSE)-R$3),$G13,$K13),"")</f>
        <v>191.53626901333107</v>
      </c>
      <c r="S13" s="90">
        <f>IF(AND($B13&gt;0,$C13&gt;0,$D13&gt;0,NOT(ISBLANK($H13))),_xlfn.NORM.INV(ABS(VLOOKUP($M$1,VLookups!$A$43:$B$44,2,FALSE)-S$3),$G13,$K13),"")</f>
        <v>179.31622570713657</v>
      </c>
      <c r="T13" s="89">
        <f>IF(AND($B13&gt;0,$C13&gt;0,$D13&gt;0,NOT(ISBLANK($H13))),_xlfn.NORM.INV(ABS(VLOOKUP($M$1,VLookups!$A$43:$B$44,2,FALSE)-T$3),$G13,$K13),"")</f>
        <v>168.34224914185819</v>
      </c>
      <c r="U13" s="5"/>
      <c r="V13" s="164">
        <f t="shared" si="31"/>
        <v>0.9</v>
      </c>
      <c r="W13" s="47">
        <f t="shared" si="32"/>
        <v>29.999999999999702</v>
      </c>
      <c r="X13" s="47">
        <f t="shared" si="32"/>
        <v>30.8999999999997</v>
      </c>
      <c r="Y13" s="47">
        <f t="shared" si="32"/>
        <v>31.799999999999699</v>
      </c>
      <c r="Z13" s="47">
        <f t="shared" si="32"/>
        <v>32.699999999999697</v>
      </c>
      <c r="AA13" s="47">
        <f t="shared" si="32"/>
        <v>33.599999999999696</v>
      </c>
      <c r="AB13" s="47">
        <f t="shared" si="32"/>
        <v>34.499999999999694</v>
      </c>
      <c r="AC13" s="47">
        <f t="shared" si="32"/>
        <v>35.399999999999693</v>
      </c>
      <c r="AD13" s="47">
        <f t="shared" si="32"/>
        <v>36.299999999999692</v>
      </c>
      <c r="AE13" s="47">
        <f t="shared" si="32"/>
        <v>37.19999999999969</v>
      </c>
      <c r="AF13" s="47">
        <f t="shared" si="32"/>
        <v>38.099999999999689</v>
      </c>
      <c r="AG13" s="47">
        <f t="shared" si="32"/>
        <v>38.999999999999687</v>
      </c>
      <c r="AH13" s="47">
        <f t="shared" si="32"/>
        <v>39.899999999999686</v>
      </c>
      <c r="AI13" s="47">
        <f t="shared" si="32"/>
        <v>40.799999999999685</v>
      </c>
      <c r="AJ13" s="47">
        <f t="shared" si="32"/>
        <v>41.699999999999683</v>
      </c>
      <c r="AK13" s="47">
        <f t="shared" si="32"/>
        <v>42.599999999999682</v>
      </c>
      <c r="AL13" s="47">
        <f t="shared" si="32"/>
        <v>43.49999999999968</v>
      </c>
      <c r="AM13" s="47">
        <f t="shared" si="1"/>
        <v>44.399999999999679</v>
      </c>
      <c r="AN13" s="47">
        <f t="shared" si="2"/>
        <v>45.299999999999677</v>
      </c>
      <c r="AO13" s="47">
        <f t="shared" si="2"/>
        <v>46.199999999999676</v>
      </c>
      <c r="AP13" s="47">
        <f t="shared" si="2"/>
        <v>47.099999999999675</v>
      </c>
      <c r="AQ13" s="47">
        <f t="shared" si="2"/>
        <v>47.999999999999673</v>
      </c>
      <c r="AR13" s="47">
        <f t="shared" si="2"/>
        <v>48.899999999999672</v>
      </c>
      <c r="AS13" s="47">
        <f t="shared" si="2"/>
        <v>49.79999999999967</v>
      </c>
      <c r="AT13" s="47">
        <f t="shared" si="2"/>
        <v>50.699999999999669</v>
      </c>
      <c r="AU13" s="47">
        <f t="shared" si="2"/>
        <v>51.599999999999667</v>
      </c>
      <c r="AV13" s="47">
        <f t="shared" si="2"/>
        <v>52.499999999999666</v>
      </c>
      <c r="AW13" s="47">
        <f t="shared" si="2"/>
        <v>53.399999999999665</v>
      </c>
      <c r="AX13" s="47">
        <f t="shared" si="2"/>
        <v>54.299999999999663</v>
      </c>
      <c r="AY13" s="47">
        <f t="shared" si="2"/>
        <v>55.199999999999662</v>
      </c>
      <c r="AZ13" s="47">
        <f t="shared" si="2"/>
        <v>56.09999999999966</v>
      </c>
      <c r="BA13" s="47">
        <f t="shared" si="2"/>
        <v>56.999999999999659</v>
      </c>
      <c r="BB13" s="47">
        <f t="shared" si="2"/>
        <v>57.899999999999658</v>
      </c>
      <c r="BC13" s="47">
        <f t="shared" si="2"/>
        <v>58.799999999999656</v>
      </c>
      <c r="BD13" s="47">
        <f t="shared" si="3"/>
        <v>59.699999999999655</v>
      </c>
      <c r="BE13" s="47">
        <f t="shared" si="3"/>
        <v>60.599999999999653</v>
      </c>
      <c r="BF13" s="47">
        <f t="shared" si="3"/>
        <v>61.499999999999652</v>
      </c>
      <c r="BG13" s="47">
        <f t="shared" si="3"/>
        <v>62.39999999999965</v>
      </c>
      <c r="BH13" s="47">
        <f t="shared" si="3"/>
        <v>63.299999999999649</v>
      </c>
      <c r="BI13" s="47">
        <f t="shared" si="3"/>
        <v>64.199999999999648</v>
      </c>
      <c r="BJ13" s="47">
        <f t="shared" si="3"/>
        <v>65.099999999999653</v>
      </c>
      <c r="BK13" s="47">
        <f t="shared" si="3"/>
        <v>65.999999999999659</v>
      </c>
      <c r="BL13" s="47">
        <f t="shared" si="3"/>
        <v>66.899999999999665</v>
      </c>
      <c r="BM13" s="47">
        <f t="shared" si="3"/>
        <v>67.79999999999967</v>
      </c>
      <c r="BN13" s="47">
        <f t="shared" si="3"/>
        <v>68.699999999999676</v>
      </c>
      <c r="BO13" s="47">
        <f t="shared" si="3"/>
        <v>69.599999999999682</v>
      </c>
      <c r="BP13" s="47">
        <f t="shared" si="3"/>
        <v>70.499999999999687</v>
      </c>
      <c r="BQ13" s="47">
        <f t="shared" si="3"/>
        <v>71.399999999999693</v>
      </c>
      <c r="BR13" s="47">
        <f t="shared" si="3"/>
        <v>72.299999999999699</v>
      </c>
      <c r="BS13" s="47">
        <f t="shared" si="3"/>
        <v>73.199999999999704</v>
      </c>
      <c r="BT13" s="47">
        <f t="shared" si="4"/>
        <v>74.09999999999971</v>
      </c>
      <c r="BU13" s="47">
        <f t="shared" si="4"/>
        <v>74.999999999999716</v>
      </c>
      <c r="BV13" s="47">
        <f t="shared" si="4"/>
        <v>75.899999999999721</v>
      </c>
      <c r="BW13" s="47">
        <f t="shared" si="4"/>
        <v>76.799999999999727</v>
      </c>
      <c r="BX13" s="47">
        <f t="shared" si="4"/>
        <v>77.699999999999733</v>
      </c>
      <c r="BY13" s="47">
        <f t="shared" si="4"/>
        <v>78.599999999999739</v>
      </c>
      <c r="BZ13" s="47">
        <f t="shared" si="4"/>
        <v>79.499999999999744</v>
      </c>
      <c r="CA13" s="47">
        <f t="shared" si="4"/>
        <v>80.39999999999975</v>
      </c>
      <c r="CB13" s="47">
        <f t="shared" si="4"/>
        <v>81.299999999999756</v>
      </c>
      <c r="CC13" s="47">
        <f t="shared" si="4"/>
        <v>82.199999999999761</v>
      </c>
      <c r="CD13" s="47">
        <f t="shared" si="4"/>
        <v>83.099999999999767</v>
      </c>
      <c r="CE13" s="47">
        <f t="shared" si="4"/>
        <v>83.999999999999773</v>
      </c>
      <c r="CF13" s="47">
        <f t="shared" si="4"/>
        <v>84.899999999999778</v>
      </c>
      <c r="CG13" s="47">
        <f t="shared" si="4"/>
        <v>85.799999999999784</v>
      </c>
      <c r="CH13" s="47">
        <f t="shared" si="4"/>
        <v>86.69999999999979</v>
      </c>
      <c r="CI13" s="47">
        <f t="shared" si="4"/>
        <v>87.599999999999795</v>
      </c>
      <c r="CJ13" s="47">
        <f t="shared" si="5"/>
        <v>88.499999999999801</v>
      </c>
      <c r="CK13" s="47">
        <f t="shared" si="5"/>
        <v>89.399999999999807</v>
      </c>
      <c r="CL13" s="47">
        <f t="shared" si="5"/>
        <v>90.299999999999812</v>
      </c>
      <c r="CM13" s="47">
        <f t="shared" si="5"/>
        <v>91.199999999999818</v>
      </c>
      <c r="CN13" s="47">
        <f t="shared" si="5"/>
        <v>92.099999999999824</v>
      </c>
      <c r="CO13" s="47">
        <f t="shared" si="5"/>
        <v>92.999999999999829</v>
      </c>
      <c r="CP13" s="47">
        <f t="shared" si="5"/>
        <v>93.899999999999835</v>
      </c>
      <c r="CQ13" s="47">
        <f t="shared" si="5"/>
        <v>94.799999999999841</v>
      </c>
      <c r="CR13" s="47">
        <f t="shared" si="5"/>
        <v>95.699999999999847</v>
      </c>
      <c r="CS13" s="47">
        <f t="shared" si="5"/>
        <v>96.599999999999852</v>
      </c>
      <c r="CT13" s="47">
        <f t="shared" si="5"/>
        <v>97.499999999999858</v>
      </c>
      <c r="CU13" s="47">
        <f t="shared" si="5"/>
        <v>98.399999999999864</v>
      </c>
      <c r="CV13" s="47">
        <f t="shared" si="5"/>
        <v>99.299999999999869</v>
      </c>
      <c r="CW13" s="47">
        <f t="shared" si="5"/>
        <v>100.19999999999987</v>
      </c>
      <c r="CX13" s="47">
        <f t="shared" si="5"/>
        <v>101.09999999999988</v>
      </c>
      <c r="CY13" s="47">
        <f t="shared" si="5"/>
        <v>101.99999999999989</v>
      </c>
      <c r="CZ13" s="47">
        <f t="shared" si="6"/>
        <v>102.89999999999989</v>
      </c>
      <c r="DA13" s="47">
        <f t="shared" si="6"/>
        <v>103.7999999999999</v>
      </c>
      <c r="DB13" s="47">
        <f t="shared" si="6"/>
        <v>104.6999999999999</v>
      </c>
      <c r="DC13" s="47">
        <f t="shared" si="6"/>
        <v>105.59999999999991</v>
      </c>
      <c r="DD13" s="47">
        <f t="shared" si="6"/>
        <v>106.49999999999991</v>
      </c>
      <c r="DE13" s="47">
        <f t="shared" si="6"/>
        <v>107.39999999999992</v>
      </c>
      <c r="DF13" s="47">
        <f t="shared" si="6"/>
        <v>108.29999999999993</v>
      </c>
      <c r="DG13" s="47">
        <f t="shared" si="6"/>
        <v>109.19999999999993</v>
      </c>
      <c r="DH13" s="47">
        <f t="shared" si="6"/>
        <v>110.09999999999994</v>
      </c>
      <c r="DI13" s="47">
        <f t="shared" si="6"/>
        <v>110.99999999999994</v>
      </c>
      <c r="DJ13" s="47">
        <f t="shared" si="6"/>
        <v>111.89999999999995</v>
      </c>
      <c r="DK13" s="47">
        <f t="shared" si="6"/>
        <v>112.79999999999995</v>
      </c>
      <c r="DL13" s="47">
        <f t="shared" si="6"/>
        <v>113.69999999999996</v>
      </c>
      <c r="DM13" s="47">
        <f t="shared" si="6"/>
        <v>114.59999999999997</v>
      </c>
      <c r="DN13" s="47">
        <f t="shared" si="6"/>
        <v>115.49999999999997</v>
      </c>
      <c r="DO13" s="47">
        <f t="shared" si="6"/>
        <v>116.39999999999998</v>
      </c>
      <c r="DP13" s="47">
        <f t="shared" si="7"/>
        <v>117.29999999999998</v>
      </c>
      <c r="DQ13" s="47">
        <f t="shared" si="7"/>
        <v>118.19999999999999</v>
      </c>
      <c r="DR13" s="47">
        <f t="shared" si="7"/>
        <v>119.1</v>
      </c>
      <c r="DS13" s="179">
        <f t="shared" si="33"/>
        <v>120</v>
      </c>
      <c r="DT13" s="47">
        <f t="shared" si="34"/>
        <v>120.9</v>
      </c>
      <c r="DU13" s="47">
        <f t="shared" si="34"/>
        <v>121.80000000000001</v>
      </c>
      <c r="DV13" s="47">
        <f t="shared" si="34"/>
        <v>122.70000000000002</v>
      </c>
      <c r="DW13" s="47">
        <f t="shared" si="34"/>
        <v>123.60000000000002</v>
      </c>
      <c r="DX13" s="47">
        <f t="shared" si="34"/>
        <v>124.50000000000003</v>
      </c>
      <c r="DY13" s="47">
        <f t="shared" si="34"/>
        <v>125.40000000000003</v>
      </c>
      <c r="DZ13" s="47">
        <f t="shared" si="34"/>
        <v>126.30000000000004</v>
      </c>
      <c r="EA13" s="47">
        <f t="shared" si="34"/>
        <v>127.20000000000005</v>
      </c>
      <c r="EB13" s="47">
        <f t="shared" si="34"/>
        <v>128.10000000000005</v>
      </c>
      <c r="EC13" s="47">
        <f t="shared" si="34"/>
        <v>129.00000000000006</v>
      </c>
      <c r="ED13" s="47">
        <f t="shared" si="34"/>
        <v>129.90000000000006</v>
      </c>
      <c r="EE13" s="47">
        <f t="shared" si="34"/>
        <v>130.80000000000007</v>
      </c>
      <c r="EF13" s="47">
        <f t="shared" si="34"/>
        <v>131.70000000000007</v>
      </c>
      <c r="EG13" s="47">
        <f t="shared" si="34"/>
        <v>132.60000000000008</v>
      </c>
      <c r="EH13" s="47">
        <f t="shared" si="34"/>
        <v>133.50000000000009</v>
      </c>
      <c r="EI13" s="47">
        <f t="shared" si="34"/>
        <v>134.40000000000009</v>
      </c>
      <c r="EJ13" s="47">
        <f t="shared" si="8"/>
        <v>135.3000000000001</v>
      </c>
      <c r="EK13" s="47">
        <f t="shared" si="9"/>
        <v>136.2000000000001</v>
      </c>
      <c r="EL13" s="47">
        <f t="shared" si="9"/>
        <v>137.10000000000011</v>
      </c>
      <c r="EM13" s="47">
        <f t="shared" si="9"/>
        <v>138.00000000000011</v>
      </c>
      <c r="EN13" s="47">
        <f t="shared" si="9"/>
        <v>138.90000000000012</v>
      </c>
      <c r="EO13" s="47">
        <f t="shared" si="9"/>
        <v>139.80000000000013</v>
      </c>
      <c r="EP13" s="47">
        <f t="shared" si="9"/>
        <v>140.70000000000013</v>
      </c>
      <c r="EQ13" s="47">
        <f t="shared" si="9"/>
        <v>141.60000000000014</v>
      </c>
      <c r="ER13" s="47">
        <f t="shared" si="9"/>
        <v>142.50000000000014</v>
      </c>
      <c r="ES13" s="47">
        <f t="shared" si="9"/>
        <v>143.40000000000015</v>
      </c>
      <c r="ET13" s="47">
        <f t="shared" si="9"/>
        <v>144.30000000000015</v>
      </c>
      <c r="EU13" s="47">
        <f t="shared" si="9"/>
        <v>145.20000000000016</v>
      </c>
      <c r="EV13" s="47">
        <f t="shared" si="9"/>
        <v>146.10000000000016</v>
      </c>
      <c r="EW13" s="47">
        <f t="shared" si="9"/>
        <v>147.00000000000017</v>
      </c>
      <c r="EX13" s="47">
        <f t="shared" si="9"/>
        <v>147.90000000000018</v>
      </c>
      <c r="EY13" s="47">
        <f t="shared" si="9"/>
        <v>148.80000000000018</v>
      </c>
      <c r="EZ13" s="47">
        <f t="shared" si="9"/>
        <v>149.70000000000019</v>
      </c>
      <c r="FA13" s="47">
        <f t="shared" si="10"/>
        <v>150.60000000000019</v>
      </c>
      <c r="FB13" s="47">
        <f t="shared" si="10"/>
        <v>151.5000000000002</v>
      </c>
      <c r="FC13" s="47">
        <f t="shared" si="10"/>
        <v>152.4000000000002</v>
      </c>
      <c r="FD13" s="47">
        <f t="shared" si="10"/>
        <v>153.30000000000021</v>
      </c>
      <c r="FE13" s="47">
        <f t="shared" si="10"/>
        <v>154.20000000000022</v>
      </c>
      <c r="FF13" s="47">
        <f t="shared" si="10"/>
        <v>155.10000000000022</v>
      </c>
      <c r="FG13" s="47">
        <f t="shared" si="10"/>
        <v>156.00000000000023</v>
      </c>
      <c r="FH13" s="47">
        <f t="shared" si="10"/>
        <v>156.90000000000023</v>
      </c>
      <c r="FI13" s="47">
        <f t="shared" si="10"/>
        <v>157.80000000000024</v>
      </c>
      <c r="FJ13" s="47">
        <f t="shared" si="10"/>
        <v>158.70000000000024</v>
      </c>
      <c r="FK13" s="47">
        <f t="shared" si="10"/>
        <v>159.60000000000025</v>
      </c>
      <c r="FL13" s="47">
        <f t="shared" si="10"/>
        <v>160.50000000000026</v>
      </c>
      <c r="FM13" s="47">
        <f t="shared" si="10"/>
        <v>161.40000000000026</v>
      </c>
      <c r="FN13" s="47">
        <f t="shared" si="10"/>
        <v>162.30000000000027</v>
      </c>
      <c r="FO13" s="47">
        <f t="shared" si="10"/>
        <v>163.20000000000027</v>
      </c>
      <c r="FP13" s="47">
        <f t="shared" si="10"/>
        <v>164.10000000000028</v>
      </c>
      <c r="FQ13" s="47">
        <f t="shared" si="11"/>
        <v>165.00000000000028</v>
      </c>
      <c r="FR13" s="47">
        <f t="shared" si="11"/>
        <v>165.90000000000029</v>
      </c>
      <c r="FS13" s="47">
        <f t="shared" si="11"/>
        <v>166.8000000000003</v>
      </c>
      <c r="FT13" s="47">
        <f t="shared" si="11"/>
        <v>167.7000000000003</v>
      </c>
      <c r="FU13" s="47">
        <f t="shared" si="11"/>
        <v>168.60000000000031</v>
      </c>
      <c r="FV13" s="47">
        <f t="shared" si="11"/>
        <v>169.50000000000031</v>
      </c>
      <c r="FW13" s="47">
        <f t="shared" si="11"/>
        <v>170.40000000000032</v>
      </c>
      <c r="FX13" s="47">
        <f t="shared" si="11"/>
        <v>171.30000000000032</v>
      </c>
      <c r="FY13" s="47">
        <f t="shared" si="11"/>
        <v>172.20000000000033</v>
      </c>
      <c r="FZ13" s="47">
        <f t="shared" si="11"/>
        <v>173.10000000000034</v>
      </c>
      <c r="GA13" s="47">
        <f t="shared" si="11"/>
        <v>174.00000000000034</v>
      </c>
      <c r="GB13" s="47">
        <f t="shared" si="11"/>
        <v>174.90000000000035</v>
      </c>
      <c r="GC13" s="47">
        <f t="shared" si="11"/>
        <v>175.80000000000035</v>
      </c>
      <c r="GD13" s="47">
        <f t="shared" si="11"/>
        <v>176.70000000000036</v>
      </c>
      <c r="GE13" s="47">
        <f t="shared" si="11"/>
        <v>177.60000000000036</v>
      </c>
      <c r="GF13" s="47">
        <f t="shared" si="11"/>
        <v>178.50000000000037</v>
      </c>
      <c r="GG13" s="47">
        <f t="shared" si="12"/>
        <v>179.40000000000038</v>
      </c>
      <c r="GH13" s="47">
        <f t="shared" si="12"/>
        <v>180.30000000000038</v>
      </c>
      <c r="GI13" s="47">
        <f t="shared" si="12"/>
        <v>181.20000000000039</v>
      </c>
      <c r="GJ13" s="47">
        <f t="shared" si="12"/>
        <v>182.10000000000039</v>
      </c>
      <c r="GK13" s="47">
        <f t="shared" si="12"/>
        <v>183.0000000000004</v>
      </c>
      <c r="GL13" s="47">
        <f t="shared" si="12"/>
        <v>183.9000000000004</v>
      </c>
      <c r="GM13" s="47">
        <f t="shared" si="12"/>
        <v>184.80000000000041</v>
      </c>
      <c r="GN13" s="47">
        <f t="shared" si="12"/>
        <v>185.70000000000041</v>
      </c>
      <c r="GO13" s="47">
        <f t="shared" si="12"/>
        <v>186.60000000000042</v>
      </c>
      <c r="GP13" s="47">
        <f t="shared" si="12"/>
        <v>187.50000000000043</v>
      </c>
      <c r="GQ13" s="47">
        <f t="shared" si="12"/>
        <v>188.40000000000043</v>
      </c>
      <c r="GR13" s="47">
        <f t="shared" si="12"/>
        <v>189.30000000000044</v>
      </c>
      <c r="GS13" s="47">
        <f t="shared" si="12"/>
        <v>190.20000000000044</v>
      </c>
      <c r="GT13" s="47">
        <f t="shared" si="12"/>
        <v>191.10000000000045</v>
      </c>
      <c r="GU13" s="47">
        <f t="shared" si="12"/>
        <v>192.00000000000045</v>
      </c>
      <c r="GV13" s="47">
        <f t="shared" si="12"/>
        <v>192.90000000000046</v>
      </c>
      <c r="GW13" s="47">
        <f t="shared" si="13"/>
        <v>193.80000000000047</v>
      </c>
      <c r="GX13" s="47">
        <f t="shared" si="13"/>
        <v>194.70000000000047</v>
      </c>
      <c r="GY13" s="47">
        <f t="shared" si="13"/>
        <v>195.60000000000048</v>
      </c>
      <c r="GZ13" s="47">
        <f t="shared" si="13"/>
        <v>196.50000000000048</v>
      </c>
      <c r="HA13" s="47">
        <f t="shared" si="13"/>
        <v>197.40000000000049</v>
      </c>
      <c r="HB13" s="47">
        <f t="shared" si="13"/>
        <v>198.30000000000049</v>
      </c>
      <c r="HC13" s="47">
        <f t="shared" si="13"/>
        <v>199.2000000000005</v>
      </c>
      <c r="HD13" s="47">
        <f t="shared" si="13"/>
        <v>200.10000000000051</v>
      </c>
      <c r="HE13" s="47">
        <f t="shared" si="13"/>
        <v>201.00000000000051</v>
      </c>
      <c r="HF13" s="47">
        <f t="shared" si="13"/>
        <v>201.90000000000052</v>
      </c>
      <c r="HG13" s="47">
        <f t="shared" si="13"/>
        <v>202.80000000000052</v>
      </c>
      <c r="HH13" s="47">
        <f t="shared" si="13"/>
        <v>203.70000000000053</v>
      </c>
      <c r="HI13" s="47">
        <f t="shared" si="13"/>
        <v>204.60000000000053</v>
      </c>
      <c r="HJ13" s="47">
        <f t="shared" si="13"/>
        <v>205.50000000000054</v>
      </c>
      <c r="HK13" s="47">
        <f t="shared" si="13"/>
        <v>206.40000000000055</v>
      </c>
      <c r="HL13" s="47">
        <f t="shared" si="13"/>
        <v>207.30000000000055</v>
      </c>
      <c r="HM13" s="47">
        <f t="shared" si="14"/>
        <v>208.20000000000056</v>
      </c>
      <c r="HN13" s="47">
        <f t="shared" si="14"/>
        <v>209.10000000000056</v>
      </c>
      <c r="HO13" s="47">
        <f t="shared" si="14"/>
        <v>210.00000000000057</v>
      </c>
      <c r="HP13" s="165">
        <f t="shared" si="15"/>
        <v>2.1414562416747695E-3</v>
      </c>
      <c r="HQ13" s="165">
        <f t="shared" si="15"/>
        <v>2.1776478875091126E-3</v>
      </c>
      <c r="HR13" s="165">
        <f t="shared" si="15"/>
        <v>2.2141156921655671E-3</v>
      </c>
      <c r="HS13" s="165">
        <f t="shared" si="15"/>
        <v>2.2508531377787412E-3</v>
      </c>
      <c r="HT13" s="165">
        <f t="shared" si="15"/>
        <v>2.2878534742666826E-3</v>
      </c>
      <c r="HU13" s="165">
        <f t="shared" si="15"/>
        <v>2.3251097196023839E-3</v>
      </c>
      <c r="HV13" s="165">
        <f t="shared" si="15"/>
        <v>2.3626146602669152E-3</v>
      </c>
      <c r="HW13" s="165">
        <f t="shared" si="15"/>
        <v>2.4003608518867337E-3</v>
      </c>
      <c r="HX13" s="165">
        <f t="shared" si="15"/>
        <v>2.4383406200576231E-3</v>
      </c>
      <c r="HY13" s="165">
        <f t="shared" si="15"/>
        <v>2.4765460613574743E-3</v>
      </c>
      <c r="HZ13" s="165">
        <f t="shared" si="15"/>
        <v>2.5149690445500309E-3</v>
      </c>
      <c r="IA13" s="165">
        <f t="shared" si="15"/>
        <v>2.5536012119814983E-3</v>
      </c>
      <c r="IB13" s="165">
        <f t="shared" si="15"/>
        <v>2.5924339811717657E-3</v>
      </c>
      <c r="IC13" s="165">
        <f t="shared" si="15"/>
        <v>2.6314585466018078E-3</v>
      </c>
      <c r="ID13" s="165">
        <f t="shared" si="15"/>
        <v>2.670665881698626E-3</v>
      </c>
      <c r="IE13" s="165">
        <f t="shared" si="15"/>
        <v>2.7100467410189348E-3</v>
      </c>
      <c r="IF13" s="165">
        <f t="shared" si="16"/>
        <v>2.7495916626325695E-3</v>
      </c>
      <c r="IG13" s="165">
        <f t="shared" si="16"/>
        <v>2.7892909707064196E-3</v>
      </c>
      <c r="IH13" s="165">
        <f t="shared" si="16"/>
        <v>2.8291347782894746E-3</v>
      </c>
      <c r="II13" s="165">
        <f t="shared" si="16"/>
        <v>2.8691129902993521E-3</v>
      </c>
      <c r="IJ13" s="165">
        <f t="shared" si="16"/>
        <v>2.9092153067105204E-3</v>
      </c>
      <c r="IK13" s="165">
        <f t="shared" si="16"/>
        <v>2.9494312259441299E-3</v>
      </c>
      <c r="IL13" s="165">
        <f t="shared" si="16"/>
        <v>2.9897500484592442E-3</v>
      </c>
      <c r="IM13" s="165">
        <f t="shared" si="16"/>
        <v>3.0301608805449586E-3</v>
      </c>
      <c r="IN13" s="165">
        <f t="shared" si="16"/>
        <v>3.0706526383127452E-3</v>
      </c>
      <c r="IO13" s="165">
        <f t="shared" si="16"/>
        <v>3.1112140518880938E-3</v>
      </c>
      <c r="IP13" s="165">
        <f t="shared" si="16"/>
        <v>3.151833669800297E-3</v>
      </c>
      <c r="IQ13" s="165">
        <f t="shared" si="16"/>
        <v>3.1924998635690302E-3</v>
      </c>
      <c r="IR13" s="165">
        <f t="shared" si="16"/>
        <v>3.233200832486112E-3</v>
      </c>
      <c r="IS13" s="165">
        <f t="shared" si="16"/>
        <v>3.2739246085906381E-3</v>
      </c>
      <c r="IT13" s="165">
        <f t="shared" si="16"/>
        <v>3.3146590618354029E-3</v>
      </c>
      <c r="IU13" s="165">
        <f t="shared" si="16"/>
        <v>3.3553919054423518E-3</v>
      </c>
      <c r="IV13" s="165">
        <f t="shared" si="17"/>
        <v>3.3961107014445304E-3</v>
      </c>
      <c r="IW13" s="165">
        <f t="shared" si="17"/>
        <v>3.4368028664117844E-3</v>
      </c>
      <c r="IX13" s="165">
        <f t="shared" si="17"/>
        <v>3.4774556773572336E-3</v>
      </c>
      <c r="IY13" s="165">
        <f t="shared" si="17"/>
        <v>3.5180562778213071E-3</v>
      </c>
      <c r="IZ13" s="165">
        <f t="shared" si="17"/>
        <v>3.5585916841299175E-3</v>
      </c>
      <c r="JA13" s="165">
        <f t="shared" si="17"/>
        <v>3.5990487918230976E-3</v>
      </c>
      <c r="JB13" s="165">
        <f t="shared" si="17"/>
        <v>3.6394143822502164E-3</v>
      </c>
      <c r="JC13" s="165">
        <f t="shared" si="17"/>
        <v>3.6796751293276674E-3</v>
      </c>
      <c r="JD13" s="165">
        <f t="shared" si="17"/>
        <v>3.7198176064546992E-3</v>
      </c>
      <c r="JE13" s="165">
        <f t="shared" si="17"/>
        <v>3.7598282935828366E-3</v>
      </c>
      <c r="JF13" s="165">
        <f t="shared" si="17"/>
        <v>3.7996935844341329E-3</v>
      </c>
      <c r="JG13" s="165">
        <f t="shared" si="17"/>
        <v>3.8393997938632775E-3</v>
      </c>
      <c r="JH13" s="165">
        <f t="shared" si="17"/>
        <v>3.8789331653583882E-3</v>
      </c>
      <c r="JI13" s="165">
        <f t="shared" si="17"/>
        <v>3.9182798786750817E-3</v>
      </c>
      <c r="JJ13" s="165">
        <f t="shared" si="17"/>
        <v>3.957426057598276E-3</v>
      </c>
      <c r="JK13" s="165">
        <f t="shared" si="17"/>
        <v>3.9963577778259016E-3</v>
      </c>
      <c r="JL13" s="165">
        <f t="shared" si="18"/>
        <v>4.0350610749686124E-3</v>
      </c>
      <c r="JM13" s="165">
        <f t="shared" si="18"/>
        <v>4.0735219526592883E-3</v>
      </c>
      <c r="JN13" s="165">
        <f t="shared" si="18"/>
        <v>4.1117263907660467E-3</v>
      </c>
      <c r="JO13" s="165">
        <f t="shared" si="18"/>
        <v>4.1496603537022501E-3</v>
      </c>
      <c r="JP13" s="165">
        <f t="shared" si="18"/>
        <v>4.1873097988268278E-3</v>
      </c>
      <c r="JQ13" s="165">
        <f t="shared" si="18"/>
        <v>4.224660684928128E-3</v>
      </c>
      <c r="JR13" s="165">
        <f t="shared" si="18"/>
        <v>4.2616989807842702E-3</v>
      </c>
      <c r="JS13" s="165">
        <f t="shared" si="18"/>
        <v>4.2984106737929267E-3</v>
      </c>
      <c r="JT13" s="165">
        <f t="shared" si="18"/>
        <v>4.33478177866324E-3</v>
      </c>
      <c r="JU13" s="165">
        <f t="shared" si="18"/>
        <v>4.3707983461625053E-3</v>
      </c>
      <c r="JV13" s="165">
        <f t="shared" si="18"/>
        <v>4.4064464719100879E-3</v>
      </c>
      <c r="JW13" s="165">
        <f t="shared" si="18"/>
        <v>4.4417123052109654E-3</v>
      </c>
      <c r="JX13" s="165">
        <f t="shared" si="18"/>
        <v>4.4765820579211494E-3</v>
      </c>
      <c r="JY13" s="165">
        <f t="shared" si="18"/>
        <v>4.5110420133371637E-3</v>
      </c>
      <c r="JZ13" s="165">
        <f t="shared" si="18"/>
        <v>4.5450785351016498E-3</v>
      </c>
      <c r="KA13" s="165">
        <f t="shared" si="18"/>
        <v>4.5786780761171162E-3</v>
      </c>
      <c r="KB13" s="165">
        <f t="shared" si="19"/>
        <v>4.6118271874597359E-3</v>
      </c>
      <c r="KC13" s="165">
        <f t="shared" si="19"/>
        <v>4.6445125272850862E-3</v>
      </c>
      <c r="KD13" s="165">
        <f t="shared" si="19"/>
        <v>4.67672086971763E-3</v>
      </c>
      <c r="KE13" s="165">
        <f t="shared" si="19"/>
        <v>4.7084391137157148E-3</v>
      </c>
      <c r="KF13" s="165">
        <f t="shared" si="19"/>
        <v>4.7396542919038373E-3</v>
      </c>
      <c r="KG13" s="165">
        <f t="shared" si="19"/>
        <v>4.7703535793638752E-3</v>
      </c>
      <c r="KH13" s="165">
        <f t="shared" si="19"/>
        <v>4.8005243023770119E-3</v>
      </c>
      <c r="KI13" s="165">
        <f t="shared" si="19"/>
        <v>4.830153947108025E-3</v>
      </c>
      <c r="KJ13" s="165">
        <f t="shared" si="19"/>
        <v>4.8592301682236876E-3</v>
      </c>
      <c r="KK13" s="165">
        <f t="shared" si="19"/>
        <v>4.8877407974369626E-3</v>
      </c>
      <c r="KL13" s="165">
        <f t="shared" si="19"/>
        <v>4.9156738519687739E-3</v>
      </c>
      <c r="KM13" s="165">
        <f t="shared" si="19"/>
        <v>4.943017542919129E-3</v>
      </c>
      <c r="KN13" s="165">
        <f t="shared" si="19"/>
        <v>4.9697602835394403E-3</v>
      </c>
      <c r="KO13" s="165">
        <f t="shared" si="19"/>
        <v>4.9958906973979235E-3</v>
      </c>
      <c r="KP13" s="165">
        <f t="shared" si="19"/>
        <v>5.0213976264300575E-3</v>
      </c>
      <c r="KQ13" s="165">
        <f t="shared" si="19"/>
        <v>5.0462701388661246E-3</v>
      </c>
      <c r="KR13" s="165">
        <f t="shared" si="20"/>
        <v>5.070497537027983E-3</v>
      </c>
      <c r="KS13" s="165">
        <f t="shared" si="20"/>
        <v>5.0940693649872779E-3</v>
      </c>
      <c r="KT13" s="165">
        <f t="shared" si="20"/>
        <v>5.1169754160774366E-3</v>
      </c>
      <c r="KU13" s="165">
        <f t="shared" si="20"/>
        <v>5.1392057402519075E-3</v>
      </c>
      <c r="KV13" s="165">
        <f t="shared" si="20"/>
        <v>5.1607506512812143E-3</v>
      </c>
      <c r="KW13" s="165">
        <f t="shared" si="20"/>
        <v>5.1816007337815422E-3</v>
      </c>
      <c r="KX13" s="165">
        <f t="shared" si="20"/>
        <v>5.2017468500677403E-3</v>
      </c>
      <c r="KY13" s="165">
        <f t="shared" si="20"/>
        <v>5.2211801468237343E-3</v>
      </c>
      <c r="KZ13" s="165">
        <f t="shared" si="20"/>
        <v>5.2398920615835667E-3</v>
      </c>
      <c r="LA13" s="165">
        <f t="shared" si="20"/>
        <v>5.2578743290163966E-3</v>
      </c>
      <c r="LB13" s="165">
        <f t="shared" si="20"/>
        <v>5.2751189870090288E-3</v>
      </c>
      <c r="LC13" s="165">
        <f t="shared" si="20"/>
        <v>5.2916183825396923E-3</v>
      </c>
      <c r="LD13" s="165">
        <f t="shared" si="20"/>
        <v>5.3073651773370058E-3</v>
      </c>
      <c r="LE13" s="165">
        <f t="shared" si="20"/>
        <v>5.322352353318285E-3</v>
      </c>
      <c r="LF13" s="165">
        <f t="shared" si="20"/>
        <v>5.3365732178015275E-3</v>
      </c>
      <c r="LG13" s="165">
        <f t="shared" si="20"/>
        <v>5.3500214084856914E-3</v>
      </c>
      <c r="LH13" s="165">
        <f t="shared" si="21"/>
        <v>5.3626908981940424E-3</v>
      </c>
      <c r="LI13" s="165">
        <f t="shared" si="21"/>
        <v>5.3745759993756468E-3</v>
      </c>
      <c r="LJ13" s="165">
        <f t="shared" si="21"/>
        <v>5.3856713683602961E-3</v>
      </c>
      <c r="LK13" s="165">
        <f t="shared" si="21"/>
        <v>5.3959720093624004E-3</v>
      </c>
      <c r="LL13" s="165">
        <f t="shared" si="21"/>
        <v>5.4054732782296598E-3</v>
      </c>
      <c r="LM13" s="165">
        <f t="shared" si="21"/>
        <v>5.414170885932575E-3</v>
      </c>
      <c r="LN13" s="165">
        <f t="shared" si="21"/>
        <v>5.4220609017911212E-3</v>
      </c>
      <c r="LO13" s="165">
        <f t="shared" si="21"/>
        <v>5.4291397564351935E-3</v>
      </c>
      <c r="LP13" s="165">
        <f t="shared" si="21"/>
        <v>5.435404244495695E-3</v>
      </c>
      <c r="LQ13" s="165">
        <f t="shared" si="21"/>
        <v>5.4408515270234345E-3</v>
      </c>
      <c r="LR13" s="165">
        <f t="shared" si="21"/>
        <v>5.4454791336332829E-3</v>
      </c>
      <c r="LS13" s="165">
        <f t="shared" si="21"/>
        <v>5.4492849643712976E-3</v>
      </c>
      <c r="LT13" s="165">
        <f t="shared" si="21"/>
        <v>5.4522672913028692E-3</v>
      </c>
      <c r="LU13" s="165">
        <f t="shared" si="21"/>
        <v>5.4544247598201957E-3</v>
      </c>
      <c r="LV13" s="165">
        <f t="shared" si="21"/>
        <v>5.455756389667687E-3</v>
      </c>
      <c r="LW13" s="165">
        <f t="shared" si="21"/>
        <v>5.4562615756842403E-3</v>
      </c>
      <c r="LX13" s="165">
        <f t="shared" si="22"/>
        <v>5.4559400882615745E-3</v>
      </c>
      <c r="LY13" s="165">
        <f t="shared" si="22"/>
        <v>5.4547920735181481E-3</v>
      </c>
      <c r="LZ13" s="165">
        <f t="shared" si="22"/>
        <v>5.4528180531884865E-3</v>
      </c>
      <c r="MA13" s="165">
        <f t="shared" si="22"/>
        <v>5.4500189242280058E-3</v>
      </c>
      <c r="MB13" s="165">
        <f t="shared" si="22"/>
        <v>5.4463959581337908E-3</v>
      </c>
      <c r="MC13" s="165">
        <f t="shared" si="22"/>
        <v>5.4419507999820199E-3</v>
      </c>
      <c r="MD13" s="165">
        <f t="shared" si="22"/>
        <v>5.436685467183058E-3</v>
      </c>
      <c r="ME13" s="165">
        <f t="shared" si="22"/>
        <v>5.4306023479555607E-3</v>
      </c>
      <c r="MF13" s="165">
        <f t="shared" si="22"/>
        <v>5.4237041995211684E-3</v>
      </c>
      <c r="MG13" s="165">
        <f t="shared" si="22"/>
        <v>5.4159941460217385E-3</v>
      </c>
      <c r="MH13" s="165">
        <f t="shared" si="22"/>
        <v>5.4074756761612851E-3</v>
      </c>
      <c r="MI13" s="165">
        <f t="shared" si="22"/>
        <v>5.3981526405751448E-3</v>
      </c>
      <c r="MJ13" s="165">
        <f t="shared" si="22"/>
        <v>5.3880292489291272E-3</v>
      </c>
      <c r="MK13" s="165">
        <f t="shared" si="22"/>
        <v>5.3771100667517162E-3</v>
      </c>
      <c r="ML13" s="165">
        <f t="shared" si="22"/>
        <v>5.3654000120026664E-3</v>
      </c>
      <c r="MM13" s="165">
        <f t="shared" si="22"/>
        <v>5.3529043513815865E-3</v>
      </c>
      <c r="MN13" s="165">
        <f t="shared" si="23"/>
        <v>5.3396286963804116E-3</v>
      </c>
      <c r="MO13" s="165">
        <f t="shared" si="23"/>
        <v>5.3255789990838825E-3</v>
      </c>
      <c r="MP13" s="165">
        <f t="shared" si="23"/>
        <v>5.310761547722454E-3</v>
      </c>
      <c r="MQ13" s="165">
        <f t="shared" si="23"/>
        <v>5.295182961982268E-3</v>
      </c>
      <c r="MR13" s="165">
        <f t="shared" si="23"/>
        <v>5.2788501880770911E-3</v>
      </c>
      <c r="MS13" s="165">
        <f t="shared" si="23"/>
        <v>5.2617704935873557E-3</v>
      </c>
      <c r="MT13" s="165">
        <f t="shared" si="23"/>
        <v>5.2439514620716684E-3</v>
      </c>
      <c r="MU13" s="165">
        <f t="shared" si="23"/>
        <v>5.2254009874563856E-3</v>
      </c>
      <c r="MV13" s="165">
        <f t="shared" si="23"/>
        <v>5.2061272682090414E-3</v>
      </c>
      <c r="MW13" s="165">
        <f t="shared" si="23"/>
        <v>5.1861388013016915E-3</v>
      </c>
      <c r="MX13" s="165">
        <f t="shared" si="23"/>
        <v>5.165444375970339E-3</v>
      </c>
      <c r="MY13" s="165">
        <f t="shared" si="23"/>
        <v>5.1440530672769011E-3</v>
      </c>
      <c r="MZ13" s="165">
        <f t="shared" si="23"/>
        <v>5.1219742294802903E-3</v>
      </c>
      <c r="NA13" s="165">
        <f t="shared" si="23"/>
        <v>5.0992174892233975E-3</v>
      </c>
      <c r="NB13" s="165">
        <f t="shared" si="23"/>
        <v>5.0757927385429074E-3</v>
      </c>
      <c r="NC13" s="165">
        <f t="shared" si="23"/>
        <v>5.0517101277090552E-3</v>
      </c>
      <c r="ND13" s="165">
        <f t="shared" si="24"/>
        <v>5.0269800579025815E-3</v>
      </c>
      <c r="NE13" s="165">
        <f t="shared" si="24"/>
        <v>5.0016131737362426E-3</v>
      </c>
      <c r="NF13" s="165">
        <f t="shared" si="24"/>
        <v>4.9756203556284434E-3</v>
      </c>
      <c r="NG13" s="165">
        <f t="shared" si="24"/>
        <v>4.9490127120365868E-3</v>
      </c>
      <c r="NH13" s="165">
        <f t="shared" si="24"/>
        <v>4.9218015715579121E-3</v>
      </c>
      <c r="NI13" s="165">
        <f t="shared" si="24"/>
        <v>4.8939984749056704E-3</v>
      </c>
      <c r="NJ13" s="165">
        <f t="shared" si="24"/>
        <v>4.865615166768574E-3</v>
      </c>
      <c r="NK13" s="165">
        <f t="shared" si="24"/>
        <v>4.8366635875615365E-3</v>
      </c>
      <c r="NL13" s="165">
        <f t="shared" si="24"/>
        <v>4.807155865075804E-3</v>
      </c>
      <c r="NM13" s="165">
        <f t="shared" si="24"/>
        <v>4.7771043060366239E-3</v>
      </c>
      <c r="NN13" s="165">
        <f t="shared" si="24"/>
        <v>4.746521387576641E-3</v>
      </c>
      <c r="NO13" s="165">
        <f t="shared" si="24"/>
        <v>4.7154197486332927E-3</v>
      </c>
      <c r="NP13" s="165">
        <f t="shared" si="24"/>
        <v>4.6838121812784288E-3</v>
      </c>
      <c r="NQ13" s="165">
        <f t="shared" si="24"/>
        <v>4.6517116219884896E-3</v>
      </c>
      <c r="NR13" s="165">
        <f t="shared" si="24"/>
        <v>4.6191311428635026E-3</v>
      </c>
      <c r="NS13" s="165">
        <f t="shared" si="24"/>
        <v>4.5860839428032317E-3</v>
      </c>
      <c r="NT13" s="165">
        <f t="shared" si="25"/>
        <v>4.5525833386487304E-3</v>
      </c>
      <c r="NU13" s="165">
        <f t="shared" si="25"/>
        <v>4.5186427562975886E-3</v>
      </c>
      <c r="NV13" s="165">
        <f t="shared" si="25"/>
        <v>4.4842757218011018E-3</v>
      </c>
      <c r="NW13" s="165">
        <f t="shared" si="25"/>
        <v>4.4494958524515541E-3</v>
      </c>
      <c r="NX13" s="165">
        <f t="shared" si="25"/>
        <v>4.414316847867761E-3</v>
      </c>
      <c r="NY13" s="165">
        <f t="shared" si="25"/>
        <v>4.3787524810869616E-3</v>
      </c>
      <c r="NZ13" s="165">
        <f t="shared" si="25"/>
        <v>4.3428165896710648E-3</v>
      </c>
      <c r="OA13" s="165">
        <f t="shared" si="25"/>
        <v>4.3065230668352062E-3</v>
      </c>
      <c r="OB13" s="165">
        <f t="shared" si="25"/>
        <v>4.2698858526064474E-3</v>
      </c>
      <c r="OC13" s="165">
        <f t="shared" si="25"/>
        <v>4.2329189250203906E-3</v>
      </c>
      <c r="OD13" s="165">
        <f t="shared" si="25"/>
        <v>4.1956362913633484E-3</v>
      </c>
      <c r="OE13" s="165">
        <f t="shared" si="25"/>
        <v>4.1580519794676045E-3</v>
      </c>
      <c r="OF13" s="165">
        <f t="shared" si="25"/>
        <v>4.1201800290672054E-3</v>
      </c>
      <c r="OG13" s="165">
        <f t="shared" si="25"/>
        <v>4.0820344832215479E-3</v>
      </c>
      <c r="OH13" s="165">
        <f t="shared" si="25"/>
        <v>4.0436293798139233E-3</v>
      </c>
      <c r="OI13" s="165">
        <f t="shared" si="25"/>
        <v>4.0049787431320396E-3</v>
      </c>
      <c r="OJ13" s="165">
        <f t="shared" si="26"/>
        <v>3.966096575537357E-3</v>
      </c>
      <c r="OK13" s="165">
        <f t="shared" si="26"/>
        <v>3.9269968492299627E-3</v>
      </c>
      <c r="OL13" s="165">
        <f t="shared" si="26"/>
        <v>3.8876934981155044E-3</v>
      </c>
      <c r="OM13" s="165">
        <f t="shared" si="26"/>
        <v>3.848200409780548E-3</v>
      </c>
      <c r="ON13" s="165">
        <f t="shared" si="26"/>
        <v>3.8085314175825657E-3</v>
      </c>
      <c r="OO13" s="165">
        <f t="shared" si="26"/>
        <v>3.7687002928605412E-3</v>
      </c>
      <c r="OP13" s="165">
        <f t="shared" si="26"/>
        <v>3.7287207372720156E-3</v>
      </c>
      <c r="OQ13" s="165">
        <f t="shared" si="26"/>
        <v>3.6886063752622146E-3</v>
      </c>
      <c r="OR13" s="165">
        <f t="shared" si="26"/>
        <v>3.6483707466706604E-3</v>
      </c>
      <c r="OS13" s="165">
        <f t="shared" si="26"/>
        <v>3.6080272994805209E-3</v>
      </c>
      <c r="OT13" s="165">
        <f t="shared" si="26"/>
        <v>3.5675893827156885E-3</v>
      </c>
      <c r="OU13" s="165">
        <f t="shared" si="26"/>
        <v>3.5270702394904242E-3</v>
      </c>
      <c r="OV13" s="165">
        <f t="shared" si="26"/>
        <v>3.4864830002161429E-3</v>
      </c>
      <c r="OW13" s="165">
        <f t="shared" si="26"/>
        <v>3.4458406759697272E-3</v>
      </c>
      <c r="OX13" s="165">
        <f t="shared" si="26"/>
        <v>3.4051561520275289E-3</v>
      </c>
      <c r="OY13" s="165">
        <f t="shared" si="26"/>
        <v>3.3644421815689934E-3</v>
      </c>
      <c r="OZ13" s="165">
        <f t="shared" si="27"/>
        <v>3.3237113795536216E-3</v>
      </c>
      <c r="PA13" s="165">
        <f t="shared" si="27"/>
        <v>3.2829762167747496E-3</v>
      </c>
      <c r="PB13" s="165">
        <f t="shared" si="27"/>
        <v>3.2422490140934135E-3</v>
      </c>
      <c r="PC13" s="165">
        <f t="shared" si="27"/>
        <v>3.201541936855319E-3</v>
      </c>
      <c r="PD13" s="165">
        <f t="shared" si="27"/>
        <v>3.1608669894937244E-3</v>
      </c>
      <c r="PE13" s="165">
        <f t="shared" si="27"/>
        <v>3.1202360103208E-3</v>
      </c>
      <c r="PF13" s="165">
        <f t="shared" si="27"/>
        <v>3.0796606665098045E-3</v>
      </c>
      <c r="PG13" s="165">
        <f t="shared" si="27"/>
        <v>3.0391524492701842E-3</v>
      </c>
      <c r="PH13" s="165">
        <f t="shared" si="27"/>
        <v>2.9987226692174797E-3</v>
      </c>
    </row>
    <row r="14" spans="1:425" hidden="1" x14ac:dyDescent="0.45">
      <c r="A14" s="4">
        <v>11</v>
      </c>
      <c r="B14" s="91"/>
      <c r="C14" s="91"/>
      <c r="D14" s="91"/>
      <c r="E14" s="120" t="str">
        <f t="shared" si="28"/>
        <v/>
      </c>
      <c r="F14" s="120" t="str">
        <f t="shared" si="29"/>
        <v/>
      </c>
      <c r="G14" s="71" t="str">
        <f t="shared" si="30"/>
        <v/>
      </c>
      <c r="H14" s="23"/>
      <c r="I14" s="55"/>
      <c r="J14" s="298"/>
      <c r="K14" s="72" t="str">
        <f>IF(AND(B14&gt;0,C14&gt;0,D14&gt;0),IF(ISBLANK(J14),IF(ISBLANK(H14),"",(D14-B14)*VLOOKUP(H14,VLookups!$A$4:$B$13,2,FALSE)),J14),"")</f>
        <v/>
      </c>
      <c r="L14" s="73" t="str">
        <f t="shared" si="0"/>
        <v/>
      </c>
      <c r="M14" s="91"/>
      <c r="N14" s="265" t="str">
        <f>IF(AND(M14&gt;0,C14&gt;0,NOT(K14="")),ABS(VLOOKUP($M$1,VLookups!$A$43:$B$44,2,FALSE)-_xlfn.NORM.DIST(M14,G14,K14,TRUE)),"")</f>
        <v/>
      </c>
      <c r="O14" s="90" t="str">
        <f>IF(AND($B14&gt;0,$C14&gt;0,$D14&gt;0,NOT(ISBLANK($H14))),_xlfn.NORM.INV(ABS(VLOOKUP($M$1,VLookups!$A$43:$B$44,2,FALSE)-O$3),$G14,$K14),"")</f>
        <v/>
      </c>
      <c r="P14" s="89" t="str">
        <f>IF(AND($B14&gt;0,$C14&gt;0,$D14&gt;0,NOT(ISBLANK($H14))),_xlfn.NORM.INV(ABS(VLOOKUP($M$1,VLookups!$A$43:$B$44,2,FALSE)-P$3),$G14,$K14),"")</f>
        <v/>
      </c>
      <c r="Q14" s="90" t="str">
        <f>IF(AND($B14&gt;0,$C14&gt;0,$D14&gt;0,NOT(ISBLANK($H14))),_xlfn.NORM.INV(ABS(VLOOKUP($M$1,VLookups!$A$43:$B$44,2,FALSE)-Q$3),$G14,$K14),"")</f>
        <v/>
      </c>
      <c r="R14" s="89" t="str">
        <f>IF(AND($B14&gt;0,$C14&gt;0,$D14&gt;0,NOT(ISBLANK($H14))),_xlfn.NORM.INV(ABS(VLOOKUP($M$1,VLookups!$A$43:$B$44,2,FALSE)-R$3),$G14,$K14),"")</f>
        <v/>
      </c>
      <c r="S14" s="90" t="str">
        <f>IF(AND($B14&gt;0,$C14&gt;0,$D14&gt;0,NOT(ISBLANK($H14))),_xlfn.NORM.INV(ABS(VLOOKUP($M$1,VLookups!$A$43:$B$44,2,FALSE)-S$3),$G14,$K14),"")</f>
        <v/>
      </c>
      <c r="T14" s="89" t="str">
        <f>IF(AND($B14&gt;0,$C14&gt;0,$D14&gt;0,NOT(ISBLANK($H14))),_xlfn.NORM.INV(ABS(VLOOKUP($M$1,VLookups!$A$43:$B$44,2,FALSE)-T$3),$G14,$K14),"")</f>
        <v/>
      </c>
      <c r="U14" s="5"/>
      <c r="V14" s="164" t="str">
        <f t="shared" si="31"/>
        <v/>
      </c>
      <c r="W14" s="47" t="str">
        <f t="shared" si="32"/>
        <v/>
      </c>
      <c r="X14" s="47" t="str">
        <f t="shared" si="32"/>
        <v/>
      </c>
      <c r="Y14" s="47" t="str">
        <f t="shared" si="32"/>
        <v/>
      </c>
      <c r="Z14" s="47" t="str">
        <f t="shared" si="32"/>
        <v/>
      </c>
      <c r="AA14" s="47" t="str">
        <f t="shared" si="32"/>
        <v/>
      </c>
      <c r="AB14" s="47" t="str">
        <f t="shared" si="32"/>
        <v/>
      </c>
      <c r="AC14" s="47" t="str">
        <f t="shared" si="32"/>
        <v/>
      </c>
      <c r="AD14" s="47" t="str">
        <f t="shared" si="32"/>
        <v/>
      </c>
      <c r="AE14" s="47" t="str">
        <f t="shared" si="32"/>
        <v/>
      </c>
      <c r="AF14" s="47" t="str">
        <f t="shared" si="32"/>
        <v/>
      </c>
      <c r="AG14" s="47" t="str">
        <f t="shared" si="32"/>
        <v/>
      </c>
      <c r="AH14" s="47" t="str">
        <f t="shared" si="32"/>
        <v/>
      </c>
      <c r="AI14" s="47" t="str">
        <f t="shared" si="32"/>
        <v/>
      </c>
      <c r="AJ14" s="47" t="str">
        <f t="shared" si="32"/>
        <v/>
      </c>
      <c r="AK14" s="47" t="str">
        <f t="shared" si="32"/>
        <v/>
      </c>
      <c r="AL14" s="47" t="str">
        <f t="shared" si="32"/>
        <v/>
      </c>
      <c r="AM14" s="47" t="str">
        <f t="shared" si="1"/>
        <v/>
      </c>
      <c r="AN14" s="47" t="str">
        <f t="shared" si="2"/>
        <v/>
      </c>
      <c r="AO14" s="47" t="str">
        <f t="shared" si="2"/>
        <v/>
      </c>
      <c r="AP14" s="47" t="str">
        <f t="shared" si="2"/>
        <v/>
      </c>
      <c r="AQ14" s="47" t="str">
        <f t="shared" si="2"/>
        <v/>
      </c>
      <c r="AR14" s="47" t="str">
        <f t="shared" si="2"/>
        <v/>
      </c>
      <c r="AS14" s="47" t="str">
        <f t="shared" si="2"/>
        <v/>
      </c>
      <c r="AT14" s="47" t="str">
        <f t="shared" si="2"/>
        <v/>
      </c>
      <c r="AU14" s="47" t="str">
        <f t="shared" si="2"/>
        <v/>
      </c>
      <c r="AV14" s="47" t="str">
        <f t="shared" si="2"/>
        <v/>
      </c>
      <c r="AW14" s="47" t="str">
        <f t="shared" si="2"/>
        <v/>
      </c>
      <c r="AX14" s="47" t="str">
        <f t="shared" si="2"/>
        <v/>
      </c>
      <c r="AY14" s="47" t="str">
        <f t="shared" si="2"/>
        <v/>
      </c>
      <c r="AZ14" s="47" t="str">
        <f t="shared" si="2"/>
        <v/>
      </c>
      <c r="BA14" s="47" t="str">
        <f t="shared" si="2"/>
        <v/>
      </c>
      <c r="BB14" s="47" t="str">
        <f t="shared" si="2"/>
        <v/>
      </c>
      <c r="BC14" s="47" t="str">
        <f t="shared" si="2"/>
        <v/>
      </c>
      <c r="BD14" s="47" t="str">
        <f t="shared" si="3"/>
        <v/>
      </c>
      <c r="BE14" s="47" t="str">
        <f t="shared" si="3"/>
        <v/>
      </c>
      <c r="BF14" s="47" t="str">
        <f t="shared" si="3"/>
        <v/>
      </c>
      <c r="BG14" s="47" t="str">
        <f t="shared" si="3"/>
        <v/>
      </c>
      <c r="BH14" s="47" t="str">
        <f t="shared" si="3"/>
        <v/>
      </c>
      <c r="BI14" s="47" t="str">
        <f t="shared" si="3"/>
        <v/>
      </c>
      <c r="BJ14" s="47" t="str">
        <f t="shared" si="3"/>
        <v/>
      </c>
      <c r="BK14" s="47" t="str">
        <f t="shared" si="3"/>
        <v/>
      </c>
      <c r="BL14" s="47" t="str">
        <f t="shared" si="3"/>
        <v/>
      </c>
      <c r="BM14" s="47" t="str">
        <f t="shared" si="3"/>
        <v/>
      </c>
      <c r="BN14" s="47" t="str">
        <f t="shared" si="3"/>
        <v/>
      </c>
      <c r="BO14" s="47" t="str">
        <f t="shared" si="3"/>
        <v/>
      </c>
      <c r="BP14" s="47" t="str">
        <f t="shared" si="3"/>
        <v/>
      </c>
      <c r="BQ14" s="47" t="str">
        <f t="shared" si="3"/>
        <v/>
      </c>
      <c r="BR14" s="47" t="str">
        <f t="shared" si="3"/>
        <v/>
      </c>
      <c r="BS14" s="47" t="str">
        <f t="shared" si="3"/>
        <v/>
      </c>
      <c r="BT14" s="47" t="str">
        <f t="shared" si="4"/>
        <v/>
      </c>
      <c r="BU14" s="47" t="str">
        <f t="shared" si="4"/>
        <v/>
      </c>
      <c r="BV14" s="47" t="str">
        <f t="shared" si="4"/>
        <v/>
      </c>
      <c r="BW14" s="47" t="str">
        <f t="shared" si="4"/>
        <v/>
      </c>
      <c r="BX14" s="47" t="str">
        <f t="shared" si="4"/>
        <v/>
      </c>
      <c r="BY14" s="47" t="str">
        <f t="shared" si="4"/>
        <v/>
      </c>
      <c r="BZ14" s="47" t="str">
        <f t="shared" si="4"/>
        <v/>
      </c>
      <c r="CA14" s="47" t="str">
        <f t="shared" si="4"/>
        <v/>
      </c>
      <c r="CB14" s="47" t="str">
        <f t="shared" si="4"/>
        <v/>
      </c>
      <c r="CC14" s="47" t="str">
        <f t="shared" si="4"/>
        <v/>
      </c>
      <c r="CD14" s="47" t="str">
        <f t="shared" si="4"/>
        <v/>
      </c>
      <c r="CE14" s="47" t="str">
        <f t="shared" si="4"/>
        <v/>
      </c>
      <c r="CF14" s="47" t="str">
        <f t="shared" si="4"/>
        <v/>
      </c>
      <c r="CG14" s="47" t="str">
        <f t="shared" si="4"/>
        <v/>
      </c>
      <c r="CH14" s="47" t="str">
        <f t="shared" si="4"/>
        <v/>
      </c>
      <c r="CI14" s="47" t="str">
        <f t="shared" si="4"/>
        <v/>
      </c>
      <c r="CJ14" s="47" t="str">
        <f t="shared" si="5"/>
        <v/>
      </c>
      <c r="CK14" s="47" t="str">
        <f t="shared" si="5"/>
        <v/>
      </c>
      <c r="CL14" s="47" t="str">
        <f t="shared" si="5"/>
        <v/>
      </c>
      <c r="CM14" s="47" t="str">
        <f t="shared" si="5"/>
        <v/>
      </c>
      <c r="CN14" s="47" t="str">
        <f t="shared" si="5"/>
        <v/>
      </c>
      <c r="CO14" s="47" t="str">
        <f t="shared" si="5"/>
        <v/>
      </c>
      <c r="CP14" s="47" t="str">
        <f t="shared" si="5"/>
        <v/>
      </c>
      <c r="CQ14" s="47" t="str">
        <f t="shared" si="5"/>
        <v/>
      </c>
      <c r="CR14" s="47" t="str">
        <f t="shared" si="5"/>
        <v/>
      </c>
      <c r="CS14" s="47" t="str">
        <f t="shared" si="5"/>
        <v/>
      </c>
      <c r="CT14" s="47" t="str">
        <f t="shared" si="5"/>
        <v/>
      </c>
      <c r="CU14" s="47" t="str">
        <f t="shared" si="5"/>
        <v/>
      </c>
      <c r="CV14" s="47" t="str">
        <f t="shared" si="5"/>
        <v/>
      </c>
      <c r="CW14" s="47" t="str">
        <f t="shared" si="5"/>
        <v/>
      </c>
      <c r="CX14" s="47" t="str">
        <f t="shared" si="5"/>
        <v/>
      </c>
      <c r="CY14" s="47" t="str">
        <f t="shared" si="5"/>
        <v/>
      </c>
      <c r="CZ14" s="47" t="str">
        <f t="shared" si="6"/>
        <v/>
      </c>
      <c r="DA14" s="47" t="str">
        <f t="shared" si="6"/>
        <v/>
      </c>
      <c r="DB14" s="47" t="str">
        <f t="shared" si="6"/>
        <v/>
      </c>
      <c r="DC14" s="47" t="str">
        <f t="shared" si="6"/>
        <v/>
      </c>
      <c r="DD14" s="47" t="str">
        <f t="shared" si="6"/>
        <v/>
      </c>
      <c r="DE14" s="47" t="str">
        <f t="shared" si="6"/>
        <v/>
      </c>
      <c r="DF14" s="47" t="str">
        <f t="shared" si="6"/>
        <v/>
      </c>
      <c r="DG14" s="47" t="str">
        <f t="shared" si="6"/>
        <v/>
      </c>
      <c r="DH14" s="47" t="str">
        <f t="shared" si="6"/>
        <v/>
      </c>
      <c r="DI14" s="47" t="str">
        <f t="shared" si="6"/>
        <v/>
      </c>
      <c r="DJ14" s="47" t="str">
        <f t="shared" si="6"/>
        <v/>
      </c>
      <c r="DK14" s="47" t="str">
        <f t="shared" si="6"/>
        <v/>
      </c>
      <c r="DL14" s="47" t="str">
        <f t="shared" si="6"/>
        <v/>
      </c>
      <c r="DM14" s="47" t="str">
        <f t="shared" si="6"/>
        <v/>
      </c>
      <c r="DN14" s="47" t="str">
        <f t="shared" si="6"/>
        <v/>
      </c>
      <c r="DO14" s="47" t="str">
        <f t="shared" si="6"/>
        <v/>
      </c>
      <c r="DP14" s="47" t="str">
        <f t="shared" si="7"/>
        <v/>
      </c>
      <c r="DQ14" s="47" t="str">
        <f t="shared" si="7"/>
        <v/>
      </c>
      <c r="DR14" s="47" t="str">
        <f t="shared" si="7"/>
        <v/>
      </c>
      <c r="DS14" s="179" t="str">
        <f t="shared" si="33"/>
        <v/>
      </c>
      <c r="DT14" s="47" t="str">
        <f t="shared" si="34"/>
        <v/>
      </c>
      <c r="DU14" s="47" t="str">
        <f t="shared" si="34"/>
        <v/>
      </c>
      <c r="DV14" s="47" t="str">
        <f t="shared" si="34"/>
        <v/>
      </c>
      <c r="DW14" s="47" t="str">
        <f t="shared" si="34"/>
        <v/>
      </c>
      <c r="DX14" s="47" t="str">
        <f t="shared" si="34"/>
        <v/>
      </c>
      <c r="DY14" s="47" t="str">
        <f t="shared" si="34"/>
        <v/>
      </c>
      <c r="DZ14" s="47" t="str">
        <f t="shared" si="34"/>
        <v/>
      </c>
      <c r="EA14" s="47" t="str">
        <f t="shared" si="34"/>
        <v/>
      </c>
      <c r="EB14" s="47" t="str">
        <f t="shared" si="34"/>
        <v/>
      </c>
      <c r="EC14" s="47" t="str">
        <f t="shared" si="34"/>
        <v/>
      </c>
      <c r="ED14" s="47" t="str">
        <f t="shared" si="34"/>
        <v/>
      </c>
      <c r="EE14" s="47" t="str">
        <f t="shared" si="34"/>
        <v/>
      </c>
      <c r="EF14" s="47" t="str">
        <f t="shared" si="34"/>
        <v/>
      </c>
      <c r="EG14" s="47" t="str">
        <f t="shared" si="34"/>
        <v/>
      </c>
      <c r="EH14" s="47" t="str">
        <f t="shared" si="34"/>
        <v/>
      </c>
      <c r="EI14" s="47" t="str">
        <f t="shared" si="34"/>
        <v/>
      </c>
      <c r="EJ14" s="47" t="str">
        <f t="shared" si="8"/>
        <v/>
      </c>
      <c r="EK14" s="47" t="str">
        <f t="shared" si="9"/>
        <v/>
      </c>
      <c r="EL14" s="47" t="str">
        <f t="shared" si="9"/>
        <v/>
      </c>
      <c r="EM14" s="47" t="str">
        <f t="shared" si="9"/>
        <v/>
      </c>
      <c r="EN14" s="47" t="str">
        <f t="shared" si="9"/>
        <v/>
      </c>
      <c r="EO14" s="47" t="str">
        <f t="shared" si="9"/>
        <v/>
      </c>
      <c r="EP14" s="47" t="str">
        <f t="shared" si="9"/>
        <v/>
      </c>
      <c r="EQ14" s="47" t="str">
        <f t="shared" si="9"/>
        <v/>
      </c>
      <c r="ER14" s="47" t="str">
        <f t="shared" si="9"/>
        <v/>
      </c>
      <c r="ES14" s="47" t="str">
        <f t="shared" si="9"/>
        <v/>
      </c>
      <c r="ET14" s="47" t="str">
        <f t="shared" si="9"/>
        <v/>
      </c>
      <c r="EU14" s="47" t="str">
        <f t="shared" si="9"/>
        <v/>
      </c>
      <c r="EV14" s="47" t="str">
        <f t="shared" si="9"/>
        <v/>
      </c>
      <c r="EW14" s="47" t="str">
        <f t="shared" si="9"/>
        <v/>
      </c>
      <c r="EX14" s="47" t="str">
        <f t="shared" si="9"/>
        <v/>
      </c>
      <c r="EY14" s="47" t="str">
        <f t="shared" si="9"/>
        <v/>
      </c>
      <c r="EZ14" s="47" t="str">
        <f t="shared" si="9"/>
        <v/>
      </c>
      <c r="FA14" s="47" t="str">
        <f t="shared" si="10"/>
        <v/>
      </c>
      <c r="FB14" s="47" t="str">
        <f t="shared" si="10"/>
        <v/>
      </c>
      <c r="FC14" s="47" t="str">
        <f t="shared" si="10"/>
        <v/>
      </c>
      <c r="FD14" s="47" t="str">
        <f t="shared" si="10"/>
        <v/>
      </c>
      <c r="FE14" s="47" t="str">
        <f t="shared" si="10"/>
        <v/>
      </c>
      <c r="FF14" s="47" t="str">
        <f t="shared" si="10"/>
        <v/>
      </c>
      <c r="FG14" s="47" t="str">
        <f t="shared" si="10"/>
        <v/>
      </c>
      <c r="FH14" s="47" t="str">
        <f t="shared" si="10"/>
        <v/>
      </c>
      <c r="FI14" s="47" t="str">
        <f t="shared" si="10"/>
        <v/>
      </c>
      <c r="FJ14" s="47" t="str">
        <f t="shared" si="10"/>
        <v/>
      </c>
      <c r="FK14" s="47" t="str">
        <f t="shared" si="10"/>
        <v/>
      </c>
      <c r="FL14" s="47" t="str">
        <f t="shared" si="10"/>
        <v/>
      </c>
      <c r="FM14" s="47" t="str">
        <f t="shared" si="10"/>
        <v/>
      </c>
      <c r="FN14" s="47" t="str">
        <f t="shared" si="10"/>
        <v/>
      </c>
      <c r="FO14" s="47" t="str">
        <f t="shared" si="10"/>
        <v/>
      </c>
      <c r="FP14" s="47" t="str">
        <f t="shared" si="10"/>
        <v/>
      </c>
      <c r="FQ14" s="47" t="str">
        <f t="shared" si="11"/>
        <v/>
      </c>
      <c r="FR14" s="47" t="str">
        <f t="shared" si="11"/>
        <v/>
      </c>
      <c r="FS14" s="47" t="str">
        <f t="shared" si="11"/>
        <v/>
      </c>
      <c r="FT14" s="47" t="str">
        <f t="shared" si="11"/>
        <v/>
      </c>
      <c r="FU14" s="47" t="str">
        <f t="shared" si="11"/>
        <v/>
      </c>
      <c r="FV14" s="47" t="str">
        <f t="shared" si="11"/>
        <v/>
      </c>
      <c r="FW14" s="47" t="str">
        <f t="shared" si="11"/>
        <v/>
      </c>
      <c r="FX14" s="47" t="str">
        <f t="shared" si="11"/>
        <v/>
      </c>
      <c r="FY14" s="47" t="str">
        <f t="shared" si="11"/>
        <v/>
      </c>
      <c r="FZ14" s="47" t="str">
        <f t="shared" si="11"/>
        <v/>
      </c>
      <c r="GA14" s="47" t="str">
        <f t="shared" si="11"/>
        <v/>
      </c>
      <c r="GB14" s="47" t="str">
        <f t="shared" si="11"/>
        <v/>
      </c>
      <c r="GC14" s="47" t="str">
        <f t="shared" si="11"/>
        <v/>
      </c>
      <c r="GD14" s="47" t="str">
        <f t="shared" si="11"/>
        <v/>
      </c>
      <c r="GE14" s="47" t="str">
        <f t="shared" si="11"/>
        <v/>
      </c>
      <c r="GF14" s="47" t="str">
        <f t="shared" si="11"/>
        <v/>
      </c>
      <c r="GG14" s="47" t="str">
        <f t="shared" si="12"/>
        <v/>
      </c>
      <c r="GH14" s="47" t="str">
        <f t="shared" si="12"/>
        <v/>
      </c>
      <c r="GI14" s="47" t="str">
        <f t="shared" si="12"/>
        <v/>
      </c>
      <c r="GJ14" s="47" t="str">
        <f t="shared" si="12"/>
        <v/>
      </c>
      <c r="GK14" s="47" t="str">
        <f t="shared" si="12"/>
        <v/>
      </c>
      <c r="GL14" s="47" t="str">
        <f t="shared" si="12"/>
        <v/>
      </c>
      <c r="GM14" s="47" t="str">
        <f t="shared" si="12"/>
        <v/>
      </c>
      <c r="GN14" s="47" t="str">
        <f t="shared" si="12"/>
        <v/>
      </c>
      <c r="GO14" s="47" t="str">
        <f t="shared" si="12"/>
        <v/>
      </c>
      <c r="GP14" s="47" t="str">
        <f t="shared" si="12"/>
        <v/>
      </c>
      <c r="GQ14" s="47" t="str">
        <f t="shared" si="12"/>
        <v/>
      </c>
      <c r="GR14" s="47" t="str">
        <f t="shared" si="12"/>
        <v/>
      </c>
      <c r="GS14" s="47" t="str">
        <f t="shared" si="12"/>
        <v/>
      </c>
      <c r="GT14" s="47" t="str">
        <f t="shared" si="12"/>
        <v/>
      </c>
      <c r="GU14" s="47" t="str">
        <f t="shared" si="12"/>
        <v/>
      </c>
      <c r="GV14" s="47" t="str">
        <f t="shared" si="12"/>
        <v/>
      </c>
      <c r="GW14" s="47" t="str">
        <f t="shared" si="13"/>
        <v/>
      </c>
      <c r="GX14" s="47" t="str">
        <f t="shared" si="13"/>
        <v/>
      </c>
      <c r="GY14" s="47" t="str">
        <f t="shared" si="13"/>
        <v/>
      </c>
      <c r="GZ14" s="47" t="str">
        <f t="shared" si="13"/>
        <v/>
      </c>
      <c r="HA14" s="47" t="str">
        <f t="shared" si="13"/>
        <v/>
      </c>
      <c r="HB14" s="47" t="str">
        <f t="shared" si="13"/>
        <v/>
      </c>
      <c r="HC14" s="47" t="str">
        <f t="shared" si="13"/>
        <v/>
      </c>
      <c r="HD14" s="47" t="str">
        <f t="shared" si="13"/>
        <v/>
      </c>
      <c r="HE14" s="47" t="str">
        <f t="shared" si="13"/>
        <v/>
      </c>
      <c r="HF14" s="47" t="str">
        <f t="shared" si="13"/>
        <v/>
      </c>
      <c r="HG14" s="47" t="str">
        <f t="shared" si="13"/>
        <v/>
      </c>
      <c r="HH14" s="47" t="str">
        <f t="shared" si="13"/>
        <v/>
      </c>
      <c r="HI14" s="47" t="str">
        <f t="shared" si="13"/>
        <v/>
      </c>
      <c r="HJ14" s="47" t="str">
        <f t="shared" si="13"/>
        <v/>
      </c>
      <c r="HK14" s="47" t="str">
        <f t="shared" si="13"/>
        <v/>
      </c>
      <c r="HL14" s="47" t="str">
        <f t="shared" si="13"/>
        <v/>
      </c>
      <c r="HM14" s="47" t="str">
        <f t="shared" si="14"/>
        <v/>
      </c>
      <c r="HN14" s="47" t="str">
        <f t="shared" si="14"/>
        <v/>
      </c>
      <c r="HO14" s="47" t="str">
        <f t="shared" si="14"/>
        <v/>
      </c>
      <c r="HP14" s="165" t="e">
        <f t="shared" si="15"/>
        <v>#N/A</v>
      </c>
      <c r="HQ14" s="165" t="e">
        <f t="shared" si="15"/>
        <v>#N/A</v>
      </c>
      <c r="HR14" s="165" t="e">
        <f t="shared" si="15"/>
        <v>#N/A</v>
      </c>
      <c r="HS14" s="165" t="e">
        <f t="shared" si="15"/>
        <v>#N/A</v>
      </c>
      <c r="HT14" s="165" t="e">
        <f t="shared" si="15"/>
        <v>#N/A</v>
      </c>
      <c r="HU14" s="165" t="e">
        <f t="shared" si="15"/>
        <v>#N/A</v>
      </c>
      <c r="HV14" s="165" t="e">
        <f t="shared" si="15"/>
        <v>#N/A</v>
      </c>
      <c r="HW14" s="165" t="e">
        <f t="shared" si="15"/>
        <v>#N/A</v>
      </c>
      <c r="HX14" s="165" t="e">
        <f t="shared" si="15"/>
        <v>#N/A</v>
      </c>
      <c r="HY14" s="165" t="e">
        <f t="shared" si="15"/>
        <v>#N/A</v>
      </c>
      <c r="HZ14" s="165" t="e">
        <f t="shared" si="15"/>
        <v>#N/A</v>
      </c>
      <c r="IA14" s="165" t="e">
        <f t="shared" si="15"/>
        <v>#N/A</v>
      </c>
      <c r="IB14" s="165" t="e">
        <f t="shared" si="15"/>
        <v>#N/A</v>
      </c>
      <c r="IC14" s="165" t="e">
        <f t="shared" si="15"/>
        <v>#N/A</v>
      </c>
      <c r="ID14" s="165" t="e">
        <f t="shared" si="15"/>
        <v>#N/A</v>
      </c>
      <c r="IE14" s="165" t="e">
        <f t="shared" si="15"/>
        <v>#N/A</v>
      </c>
      <c r="IF14" s="165" t="e">
        <f t="shared" si="16"/>
        <v>#N/A</v>
      </c>
      <c r="IG14" s="165" t="e">
        <f t="shared" si="16"/>
        <v>#N/A</v>
      </c>
      <c r="IH14" s="165" t="e">
        <f t="shared" si="16"/>
        <v>#N/A</v>
      </c>
      <c r="II14" s="165" t="e">
        <f t="shared" si="16"/>
        <v>#N/A</v>
      </c>
      <c r="IJ14" s="165" t="e">
        <f t="shared" si="16"/>
        <v>#N/A</v>
      </c>
      <c r="IK14" s="165" t="e">
        <f t="shared" si="16"/>
        <v>#N/A</v>
      </c>
      <c r="IL14" s="165" t="e">
        <f t="shared" si="16"/>
        <v>#N/A</v>
      </c>
      <c r="IM14" s="165" t="e">
        <f t="shared" si="16"/>
        <v>#N/A</v>
      </c>
      <c r="IN14" s="165" t="e">
        <f t="shared" si="16"/>
        <v>#N/A</v>
      </c>
      <c r="IO14" s="165" t="e">
        <f t="shared" si="16"/>
        <v>#N/A</v>
      </c>
      <c r="IP14" s="165" t="e">
        <f t="shared" si="16"/>
        <v>#N/A</v>
      </c>
      <c r="IQ14" s="165" t="e">
        <f t="shared" si="16"/>
        <v>#N/A</v>
      </c>
      <c r="IR14" s="165" t="e">
        <f t="shared" si="16"/>
        <v>#N/A</v>
      </c>
      <c r="IS14" s="165" t="e">
        <f t="shared" si="16"/>
        <v>#N/A</v>
      </c>
      <c r="IT14" s="165" t="e">
        <f t="shared" si="16"/>
        <v>#N/A</v>
      </c>
      <c r="IU14" s="165" t="e">
        <f t="shared" si="16"/>
        <v>#N/A</v>
      </c>
      <c r="IV14" s="165" t="e">
        <f t="shared" si="17"/>
        <v>#N/A</v>
      </c>
      <c r="IW14" s="165" t="e">
        <f t="shared" si="17"/>
        <v>#N/A</v>
      </c>
      <c r="IX14" s="165" t="e">
        <f t="shared" si="17"/>
        <v>#N/A</v>
      </c>
      <c r="IY14" s="165" t="e">
        <f t="shared" si="17"/>
        <v>#N/A</v>
      </c>
      <c r="IZ14" s="165" t="e">
        <f t="shared" si="17"/>
        <v>#N/A</v>
      </c>
      <c r="JA14" s="165" t="e">
        <f t="shared" si="17"/>
        <v>#N/A</v>
      </c>
      <c r="JB14" s="165" t="e">
        <f t="shared" si="17"/>
        <v>#N/A</v>
      </c>
      <c r="JC14" s="165" t="e">
        <f t="shared" si="17"/>
        <v>#N/A</v>
      </c>
      <c r="JD14" s="165" t="e">
        <f t="shared" si="17"/>
        <v>#N/A</v>
      </c>
      <c r="JE14" s="165" t="e">
        <f t="shared" si="17"/>
        <v>#N/A</v>
      </c>
      <c r="JF14" s="165" t="e">
        <f t="shared" si="17"/>
        <v>#N/A</v>
      </c>
      <c r="JG14" s="165" t="e">
        <f t="shared" si="17"/>
        <v>#N/A</v>
      </c>
      <c r="JH14" s="165" t="e">
        <f t="shared" si="17"/>
        <v>#N/A</v>
      </c>
      <c r="JI14" s="165" t="e">
        <f t="shared" si="17"/>
        <v>#N/A</v>
      </c>
      <c r="JJ14" s="165" t="e">
        <f t="shared" si="17"/>
        <v>#N/A</v>
      </c>
      <c r="JK14" s="165" t="e">
        <f t="shared" si="17"/>
        <v>#N/A</v>
      </c>
      <c r="JL14" s="165" t="e">
        <f t="shared" si="18"/>
        <v>#N/A</v>
      </c>
      <c r="JM14" s="165" t="e">
        <f t="shared" si="18"/>
        <v>#N/A</v>
      </c>
      <c r="JN14" s="165" t="e">
        <f t="shared" si="18"/>
        <v>#N/A</v>
      </c>
      <c r="JO14" s="165" t="e">
        <f t="shared" si="18"/>
        <v>#N/A</v>
      </c>
      <c r="JP14" s="165" t="e">
        <f t="shared" si="18"/>
        <v>#N/A</v>
      </c>
      <c r="JQ14" s="165" t="e">
        <f t="shared" si="18"/>
        <v>#N/A</v>
      </c>
      <c r="JR14" s="165" t="e">
        <f t="shared" si="18"/>
        <v>#N/A</v>
      </c>
      <c r="JS14" s="165" t="e">
        <f t="shared" si="18"/>
        <v>#N/A</v>
      </c>
      <c r="JT14" s="165" t="e">
        <f t="shared" si="18"/>
        <v>#N/A</v>
      </c>
      <c r="JU14" s="165" t="e">
        <f t="shared" si="18"/>
        <v>#N/A</v>
      </c>
      <c r="JV14" s="165" t="e">
        <f t="shared" si="18"/>
        <v>#N/A</v>
      </c>
      <c r="JW14" s="165" t="e">
        <f t="shared" si="18"/>
        <v>#N/A</v>
      </c>
      <c r="JX14" s="165" t="e">
        <f t="shared" si="18"/>
        <v>#N/A</v>
      </c>
      <c r="JY14" s="165" t="e">
        <f t="shared" si="18"/>
        <v>#N/A</v>
      </c>
      <c r="JZ14" s="165" t="e">
        <f t="shared" si="18"/>
        <v>#N/A</v>
      </c>
      <c r="KA14" s="165" t="e">
        <f t="shared" si="18"/>
        <v>#N/A</v>
      </c>
      <c r="KB14" s="165" t="e">
        <f t="shared" si="19"/>
        <v>#N/A</v>
      </c>
      <c r="KC14" s="165" t="e">
        <f t="shared" si="19"/>
        <v>#N/A</v>
      </c>
      <c r="KD14" s="165" t="e">
        <f t="shared" si="19"/>
        <v>#N/A</v>
      </c>
      <c r="KE14" s="165" t="e">
        <f t="shared" si="19"/>
        <v>#N/A</v>
      </c>
      <c r="KF14" s="165" t="e">
        <f t="shared" si="19"/>
        <v>#N/A</v>
      </c>
      <c r="KG14" s="165" t="e">
        <f t="shared" si="19"/>
        <v>#N/A</v>
      </c>
      <c r="KH14" s="165" t="e">
        <f t="shared" si="19"/>
        <v>#N/A</v>
      </c>
      <c r="KI14" s="165" t="e">
        <f t="shared" si="19"/>
        <v>#N/A</v>
      </c>
      <c r="KJ14" s="165" t="e">
        <f t="shared" si="19"/>
        <v>#N/A</v>
      </c>
      <c r="KK14" s="165" t="e">
        <f t="shared" si="19"/>
        <v>#N/A</v>
      </c>
      <c r="KL14" s="165" t="e">
        <f t="shared" si="19"/>
        <v>#N/A</v>
      </c>
      <c r="KM14" s="165" t="e">
        <f t="shared" si="19"/>
        <v>#N/A</v>
      </c>
      <c r="KN14" s="165" t="e">
        <f t="shared" si="19"/>
        <v>#N/A</v>
      </c>
      <c r="KO14" s="165" t="e">
        <f t="shared" si="19"/>
        <v>#N/A</v>
      </c>
      <c r="KP14" s="165" t="e">
        <f t="shared" si="19"/>
        <v>#N/A</v>
      </c>
      <c r="KQ14" s="165" t="e">
        <f t="shared" si="19"/>
        <v>#N/A</v>
      </c>
      <c r="KR14" s="165" t="e">
        <f t="shared" si="20"/>
        <v>#N/A</v>
      </c>
      <c r="KS14" s="165" t="e">
        <f t="shared" si="20"/>
        <v>#N/A</v>
      </c>
      <c r="KT14" s="165" t="e">
        <f t="shared" si="20"/>
        <v>#N/A</v>
      </c>
      <c r="KU14" s="165" t="e">
        <f t="shared" si="20"/>
        <v>#N/A</v>
      </c>
      <c r="KV14" s="165" t="e">
        <f t="shared" si="20"/>
        <v>#N/A</v>
      </c>
      <c r="KW14" s="165" t="e">
        <f t="shared" si="20"/>
        <v>#N/A</v>
      </c>
      <c r="KX14" s="165" t="e">
        <f t="shared" si="20"/>
        <v>#N/A</v>
      </c>
      <c r="KY14" s="165" t="e">
        <f t="shared" si="20"/>
        <v>#N/A</v>
      </c>
      <c r="KZ14" s="165" t="e">
        <f t="shared" si="20"/>
        <v>#N/A</v>
      </c>
      <c r="LA14" s="165" t="e">
        <f t="shared" si="20"/>
        <v>#N/A</v>
      </c>
      <c r="LB14" s="165" t="e">
        <f t="shared" si="20"/>
        <v>#N/A</v>
      </c>
      <c r="LC14" s="165" t="e">
        <f t="shared" si="20"/>
        <v>#N/A</v>
      </c>
      <c r="LD14" s="165" t="e">
        <f t="shared" si="20"/>
        <v>#N/A</v>
      </c>
      <c r="LE14" s="165" t="e">
        <f t="shared" si="20"/>
        <v>#N/A</v>
      </c>
      <c r="LF14" s="165" t="e">
        <f t="shared" si="20"/>
        <v>#N/A</v>
      </c>
      <c r="LG14" s="165" t="e">
        <f t="shared" si="20"/>
        <v>#N/A</v>
      </c>
      <c r="LH14" s="165" t="e">
        <f t="shared" si="21"/>
        <v>#N/A</v>
      </c>
      <c r="LI14" s="165" t="e">
        <f t="shared" si="21"/>
        <v>#N/A</v>
      </c>
      <c r="LJ14" s="165" t="e">
        <f t="shared" si="21"/>
        <v>#N/A</v>
      </c>
      <c r="LK14" s="165" t="e">
        <f t="shared" si="21"/>
        <v>#N/A</v>
      </c>
      <c r="LL14" s="165" t="e">
        <f t="shared" si="21"/>
        <v>#N/A</v>
      </c>
      <c r="LM14" s="165" t="e">
        <f t="shared" si="21"/>
        <v>#N/A</v>
      </c>
      <c r="LN14" s="165" t="e">
        <f t="shared" si="21"/>
        <v>#N/A</v>
      </c>
      <c r="LO14" s="165" t="e">
        <f t="shared" si="21"/>
        <v>#N/A</v>
      </c>
      <c r="LP14" s="165" t="e">
        <f t="shared" si="21"/>
        <v>#N/A</v>
      </c>
      <c r="LQ14" s="165" t="e">
        <f t="shared" si="21"/>
        <v>#N/A</v>
      </c>
      <c r="LR14" s="165" t="e">
        <f t="shared" si="21"/>
        <v>#N/A</v>
      </c>
      <c r="LS14" s="165" t="e">
        <f t="shared" si="21"/>
        <v>#N/A</v>
      </c>
      <c r="LT14" s="165" t="e">
        <f t="shared" si="21"/>
        <v>#N/A</v>
      </c>
      <c r="LU14" s="165" t="e">
        <f t="shared" si="21"/>
        <v>#N/A</v>
      </c>
      <c r="LV14" s="165" t="e">
        <f t="shared" si="21"/>
        <v>#N/A</v>
      </c>
      <c r="LW14" s="165" t="e">
        <f t="shared" si="21"/>
        <v>#N/A</v>
      </c>
      <c r="LX14" s="165" t="e">
        <f t="shared" si="22"/>
        <v>#N/A</v>
      </c>
      <c r="LY14" s="165" t="e">
        <f t="shared" si="22"/>
        <v>#N/A</v>
      </c>
      <c r="LZ14" s="165" t="e">
        <f t="shared" si="22"/>
        <v>#N/A</v>
      </c>
      <c r="MA14" s="165" t="e">
        <f t="shared" si="22"/>
        <v>#N/A</v>
      </c>
      <c r="MB14" s="165" t="e">
        <f t="shared" si="22"/>
        <v>#N/A</v>
      </c>
      <c r="MC14" s="165" t="e">
        <f t="shared" si="22"/>
        <v>#N/A</v>
      </c>
      <c r="MD14" s="165" t="e">
        <f t="shared" si="22"/>
        <v>#N/A</v>
      </c>
      <c r="ME14" s="165" t="e">
        <f t="shared" si="22"/>
        <v>#N/A</v>
      </c>
      <c r="MF14" s="165" t="e">
        <f t="shared" si="22"/>
        <v>#N/A</v>
      </c>
      <c r="MG14" s="165" t="e">
        <f t="shared" si="22"/>
        <v>#N/A</v>
      </c>
      <c r="MH14" s="165" t="e">
        <f t="shared" si="22"/>
        <v>#N/A</v>
      </c>
      <c r="MI14" s="165" t="e">
        <f t="shared" si="22"/>
        <v>#N/A</v>
      </c>
      <c r="MJ14" s="165" t="e">
        <f t="shared" si="22"/>
        <v>#N/A</v>
      </c>
      <c r="MK14" s="165" t="e">
        <f t="shared" si="22"/>
        <v>#N/A</v>
      </c>
      <c r="ML14" s="165" t="e">
        <f t="shared" si="22"/>
        <v>#N/A</v>
      </c>
      <c r="MM14" s="165" t="e">
        <f t="shared" si="22"/>
        <v>#N/A</v>
      </c>
      <c r="MN14" s="165" t="e">
        <f t="shared" si="23"/>
        <v>#N/A</v>
      </c>
      <c r="MO14" s="165" t="e">
        <f t="shared" si="23"/>
        <v>#N/A</v>
      </c>
      <c r="MP14" s="165" t="e">
        <f t="shared" si="23"/>
        <v>#N/A</v>
      </c>
      <c r="MQ14" s="165" t="e">
        <f t="shared" si="23"/>
        <v>#N/A</v>
      </c>
      <c r="MR14" s="165" t="e">
        <f t="shared" si="23"/>
        <v>#N/A</v>
      </c>
      <c r="MS14" s="165" t="e">
        <f t="shared" si="23"/>
        <v>#N/A</v>
      </c>
      <c r="MT14" s="165" t="e">
        <f t="shared" si="23"/>
        <v>#N/A</v>
      </c>
      <c r="MU14" s="165" t="e">
        <f t="shared" si="23"/>
        <v>#N/A</v>
      </c>
      <c r="MV14" s="165" t="e">
        <f t="shared" si="23"/>
        <v>#N/A</v>
      </c>
      <c r="MW14" s="165" t="e">
        <f t="shared" si="23"/>
        <v>#N/A</v>
      </c>
      <c r="MX14" s="165" t="e">
        <f t="shared" si="23"/>
        <v>#N/A</v>
      </c>
      <c r="MY14" s="165" t="e">
        <f t="shared" si="23"/>
        <v>#N/A</v>
      </c>
      <c r="MZ14" s="165" t="e">
        <f t="shared" si="23"/>
        <v>#N/A</v>
      </c>
      <c r="NA14" s="165" t="e">
        <f t="shared" si="23"/>
        <v>#N/A</v>
      </c>
      <c r="NB14" s="165" t="e">
        <f t="shared" si="23"/>
        <v>#N/A</v>
      </c>
      <c r="NC14" s="165" t="e">
        <f t="shared" si="23"/>
        <v>#N/A</v>
      </c>
      <c r="ND14" s="165" t="e">
        <f t="shared" si="24"/>
        <v>#N/A</v>
      </c>
      <c r="NE14" s="165" t="e">
        <f t="shared" si="24"/>
        <v>#N/A</v>
      </c>
      <c r="NF14" s="165" t="e">
        <f t="shared" si="24"/>
        <v>#N/A</v>
      </c>
      <c r="NG14" s="165" t="e">
        <f t="shared" si="24"/>
        <v>#N/A</v>
      </c>
      <c r="NH14" s="165" t="e">
        <f t="shared" si="24"/>
        <v>#N/A</v>
      </c>
      <c r="NI14" s="165" t="e">
        <f t="shared" si="24"/>
        <v>#N/A</v>
      </c>
      <c r="NJ14" s="165" t="e">
        <f t="shared" si="24"/>
        <v>#N/A</v>
      </c>
      <c r="NK14" s="165" t="e">
        <f t="shared" si="24"/>
        <v>#N/A</v>
      </c>
      <c r="NL14" s="165" t="e">
        <f t="shared" si="24"/>
        <v>#N/A</v>
      </c>
      <c r="NM14" s="165" t="e">
        <f t="shared" si="24"/>
        <v>#N/A</v>
      </c>
      <c r="NN14" s="165" t="e">
        <f t="shared" si="24"/>
        <v>#N/A</v>
      </c>
      <c r="NO14" s="165" t="e">
        <f t="shared" si="24"/>
        <v>#N/A</v>
      </c>
      <c r="NP14" s="165" t="e">
        <f t="shared" si="24"/>
        <v>#N/A</v>
      </c>
      <c r="NQ14" s="165" t="e">
        <f t="shared" si="24"/>
        <v>#N/A</v>
      </c>
      <c r="NR14" s="165" t="e">
        <f t="shared" si="24"/>
        <v>#N/A</v>
      </c>
      <c r="NS14" s="165" t="e">
        <f t="shared" si="24"/>
        <v>#N/A</v>
      </c>
      <c r="NT14" s="165" t="e">
        <f t="shared" si="25"/>
        <v>#N/A</v>
      </c>
      <c r="NU14" s="165" t="e">
        <f t="shared" si="25"/>
        <v>#N/A</v>
      </c>
      <c r="NV14" s="165" t="e">
        <f t="shared" si="25"/>
        <v>#N/A</v>
      </c>
      <c r="NW14" s="165" t="e">
        <f t="shared" si="25"/>
        <v>#N/A</v>
      </c>
      <c r="NX14" s="165" t="e">
        <f t="shared" si="25"/>
        <v>#N/A</v>
      </c>
      <c r="NY14" s="165" t="e">
        <f t="shared" si="25"/>
        <v>#N/A</v>
      </c>
      <c r="NZ14" s="165" t="e">
        <f t="shared" si="25"/>
        <v>#N/A</v>
      </c>
      <c r="OA14" s="165" t="e">
        <f t="shared" si="25"/>
        <v>#N/A</v>
      </c>
      <c r="OB14" s="165" t="e">
        <f t="shared" si="25"/>
        <v>#N/A</v>
      </c>
      <c r="OC14" s="165" t="e">
        <f t="shared" si="25"/>
        <v>#N/A</v>
      </c>
      <c r="OD14" s="165" t="e">
        <f t="shared" si="25"/>
        <v>#N/A</v>
      </c>
      <c r="OE14" s="165" t="e">
        <f t="shared" si="25"/>
        <v>#N/A</v>
      </c>
      <c r="OF14" s="165" t="e">
        <f t="shared" si="25"/>
        <v>#N/A</v>
      </c>
      <c r="OG14" s="165" t="e">
        <f t="shared" si="25"/>
        <v>#N/A</v>
      </c>
      <c r="OH14" s="165" t="e">
        <f t="shared" si="25"/>
        <v>#N/A</v>
      </c>
      <c r="OI14" s="165" t="e">
        <f t="shared" si="25"/>
        <v>#N/A</v>
      </c>
      <c r="OJ14" s="165" t="e">
        <f t="shared" si="26"/>
        <v>#N/A</v>
      </c>
      <c r="OK14" s="165" t="e">
        <f t="shared" si="26"/>
        <v>#N/A</v>
      </c>
      <c r="OL14" s="165" t="e">
        <f t="shared" si="26"/>
        <v>#N/A</v>
      </c>
      <c r="OM14" s="165" t="e">
        <f t="shared" si="26"/>
        <v>#N/A</v>
      </c>
      <c r="ON14" s="165" t="e">
        <f t="shared" si="26"/>
        <v>#N/A</v>
      </c>
      <c r="OO14" s="165" t="e">
        <f t="shared" si="26"/>
        <v>#N/A</v>
      </c>
      <c r="OP14" s="165" t="e">
        <f t="shared" si="26"/>
        <v>#N/A</v>
      </c>
      <c r="OQ14" s="165" t="e">
        <f t="shared" si="26"/>
        <v>#N/A</v>
      </c>
      <c r="OR14" s="165" t="e">
        <f t="shared" si="26"/>
        <v>#N/A</v>
      </c>
      <c r="OS14" s="165" t="e">
        <f t="shared" si="26"/>
        <v>#N/A</v>
      </c>
      <c r="OT14" s="165" t="e">
        <f t="shared" si="26"/>
        <v>#N/A</v>
      </c>
      <c r="OU14" s="165" t="e">
        <f t="shared" si="26"/>
        <v>#N/A</v>
      </c>
      <c r="OV14" s="165" t="e">
        <f t="shared" si="26"/>
        <v>#N/A</v>
      </c>
      <c r="OW14" s="165" t="e">
        <f t="shared" si="26"/>
        <v>#N/A</v>
      </c>
      <c r="OX14" s="165" t="e">
        <f t="shared" si="26"/>
        <v>#N/A</v>
      </c>
      <c r="OY14" s="165" t="e">
        <f t="shared" si="26"/>
        <v>#N/A</v>
      </c>
      <c r="OZ14" s="165" t="e">
        <f t="shared" si="27"/>
        <v>#N/A</v>
      </c>
      <c r="PA14" s="165" t="e">
        <f t="shared" si="27"/>
        <v>#N/A</v>
      </c>
      <c r="PB14" s="165" t="e">
        <f t="shared" si="27"/>
        <v>#N/A</v>
      </c>
      <c r="PC14" s="165" t="e">
        <f t="shared" si="27"/>
        <v>#N/A</v>
      </c>
      <c r="PD14" s="165" t="e">
        <f t="shared" si="27"/>
        <v>#N/A</v>
      </c>
      <c r="PE14" s="165" t="e">
        <f t="shared" si="27"/>
        <v>#N/A</v>
      </c>
      <c r="PF14" s="165" t="e">
        <f t="shared" si="27"/>
        <v>#N/A</v>
      </c>
      <c r="PG14" s="165" t="e">
        <f t="shared" si="27"/>
        <v>#N/A</v>
      </c>
      <c r="PH14" s="165" t="e">
        <f t="shared" si="27"/>
        <v>#N/A</v>
      </c>
    </row>
    <row r="15" spans="1:425" hidden="1" x14ac:dyDescent="0.45">
      <c r="A15" s="4">
        <v>12</v>
      </c>
      <c r="B15" s="91"/>
      <c r="C15" s="91"/>
      <c r="D15" s="91"/>
      <c r="E15" s="120" t="str">
        <f t="shared" si="28"/>
        <v/>
      </c>
      <c r="F15" s="120" t="str">
        <f t="shared" si="29"/>
        <v/>
      </c>
      <c r="G15" s="71" t="str">
        <f t="shared" si="30"/>
        <v/>
      </c>
      <c r="H15" s="23"/>
      <c r="I15" s="55"/>
      <c r="J15" s="298"/>
      <c r="K15" s="72" t="str">
        <f>IF(AND(B15&gt;0,C15&gt;0,D15&gt;0),IF(ISBLANK(J15),IF(ISBLANK(H15),"",(D15-B15)*VLOOKUP(H15,VLookups!$A$4:$B$13,2,FALSE)),J15),"")</f>
        <v/>
      </c>
      <c r="L15" s="73" t="str">
        <f t="shared" si="0"/>
        <v/>
      </c>
      <c r="M15" s="91"/>
      <c r="N15" s="265" t="str">
        <f>IF(AND(M15&gt;0,C15&gt;0,NOT(K15="")),ABS(VLOOKUP($M$1,VLookups!$A$43:$B$44,2,FALSE)-_xlfn.NORM.DIST(M15,G15,K15,TRUE)),"")</f>
        <v/>
      </c>
      <c r="O15" s="90" t="str">
        <f>IF(AND($B15&gt;0,$C15&gt;0,$D15&gt;0,NOT(ISBLANK($H15))),_xlfn.NORM.INV(ABS(VLOOKUP($M$1,VLookups!$A$43:$B$44,2,FALSE)-O$3),$G15,$K15),"")</f>
        <v/>
      </c>
      <c r="P15" s="89" t="str">
        <f>IF(AND($B15&gt;0,$C15&gt;0,$D15&gt;0,NOT(ISBLANK($H15))),_xlfn.NORM.INV(ABS(VLOOKUP($M$1,VLookups!$A$43:$B$44,2,FALSE)-P$3),$G15,$K15),"")</f>
        <v/>
      </c>
      <c r="Q15" s="90" t="str">
        <f>IF(AND($B15&gt;0,$C15&gt;0,$D15&gt;0,NOT(ISBLANK($H15))),_xlfn.NORM.INV(ABS(VLOOKUP($M$1,VLookups!$A$43:$B$44,2,FALSE)-Q$3),$G15,$K15),"")</f>
        <v/>
      </c>
      <c r="R15" s="89" t="str">
        <f>IF(AND($B15&gt;0,$C15&gt;0,$D15&gt;0,NOT(ISBLANK($H15))),_xlfn.NORM.INV(ABS(VLOOKUP($M$1,VLookups!$A$43:$B$44,2,FALSE)-R$3),$G15,$K15),"")</f>
        <v/>
      </c>
      <c r="S15" s="90" t="str">
        <f>IF(AND($B15&gt;0,$C15&gt;0,$D15&gt;0,NOT(ISBLANK($H15))),_xlfn.NORM.INV(ABS(VLOOKUP($M$1,VLookups!$A$43:$B$44,2,FALSE)-S$3),$G15,$K15),"")</f>
        <v/>
      </c>
      <c r="T15" s="89" t="str">
        <f>IF(AND($B15&gt;0,$C15&gt;0,$D15&gt;0,NOT(ISBLANK($H15))),_xlfn.NORM.INV(ABS(VLOOKUP($M$1,VLookups!$A$43:$B$44,2,FALSE)-T$3),$G15,$K15),"")</f>
        <v/>
      </c>
      <c r="U15" s="5"/>
      <c r="V15" s="164" t="str">
        <f t="shared" si="31"/>
        <v/>
      </c>
      <c r="W15" s="47" t="str">
        <f t="shared" si="32"/>
        <v/>
      </c>
      <c r="X15" s="47" t="str">
        <f t="shared" si="32"/>
        <v/>
      </c>
      <c r="Y15" s="47" t="str">
        <f t="shared" si="32"/>
        <v/>
      </c>
      <c r="Z15" s="47" t="str">
        <f t="shared" si="32"/>
        <v/>
      </c>
      <c r="AA15" s="47" t="str">
        <f t="shared" si="32"/>
        <v/>
      </c>
      <c r="AB15" s="47" t="str">
        <f t="shared" si="32"/>
        <v/>
      </c>
      <c r="AC15" s="47" t="str">
        <f t="shared" si="32"/>
        <v/>
      </c>
      <c r="AD15" s="47" t="str">
        <f t="shared" si="32"/>
        <v/>
      </c>
      <c r="AE15" s="47" t="str">
        <f t="shared" si="32"/>
        <v/>
      </c>
      <c r="AF15" s="47" t="str">
        <f t="shared" si="32"/>
        <v/>
      </c>
      <c r="AG15" s="47" t="str">
        <f t="shared" si="32"/>
        <v/>
      </c>
      <c r="AH15" s="47" t="str">
        <f t="shared" si="32"/>
        <v/>
      </c>
      <c r="AI15" s="47" t="str">
        <f t="shared" si="32"/>
        <v/>
      </c>
      <c r="AJ15" s="47" t="str">
        <f t="shared" si="32"/>
        <v/>
      </c>
      <c r="AK15" s="47" t="str">
        <f t="shared" si="32"/>
        <v/>
      </c>
      <c r="AL15" s="47" t="str">
        <f t="shared" si="32"/>
        <v/>
      </c>
      <c r="AM15" s="47" t="str">
        <f t="shared" si="1"/>
        <v/>
      </c>
      <c r="AN15" s="47" t="str">
        <f t="shared" si="2"/>
        <v/>
      </c>
      <c r="AO15" s="47" t="str">
        <f t="shared" si="2"/>
        <v/>
      </c>
      <c r="AP15" s="47" t="str">
        <f t="shared" si="2"/>
        <v/>
      </c>
      <c r="AQ15" s="47" t="str">
        <f t="shared" si="2"/>
        <v/>
      </c>
      <c r="AR15" s="47" t="str">
        <f t="shared" si="2"/>
        <v/>
      </c>
      <c r="AS15" s="47" t="str">
        <f t="shared" si="2"/>
        <v/>
      </c>
      <c r="AT15" s="47" t="str">
        <f t="shared" si="2"/>
        <v/>
      </c>
      <c r="AU15" s="47" t="str">
        <f t="shared" si="2"/>
        <v/>
      </c>
      <c r="AV15" s="47" t="str">
        <f t="shared" si="2"/>
        <v/>
      </c>
      <c r="AW15" s="47" t="str">
        <f t="shared" si="2"/>
        <v/>
      </c>
      <c r="AX15" s="47" t="str">
        <f t="shared" si="2"/>
        <v/>
      </c>
      <c r="AY15" s="47" t="str">
        <f t="shared" si="2"/>
        <v/>
      </c>
      <c r="AZ15" s="47" t="str">
        <f t="shared" si="2"/>
        <v/>
      </c>
      <c r="BA15" s="47" t="str">
        <f t="shared" si="2"/>
        <v/>
      </c>
      <c r="BB15" s="47" t="str">
        <f t="shared" si="2"/>
        <v/>
      </c>
      <c r="BC15" s="47" t="str">
        <f t="shared" si="2"/>
        <v/>
      </c>
      <c r="BD15" s="47" t="str">
        <f t="shared" si="3"/>
        <v/>
      </c>
      <c r="BE15" s="47" t="str">
        <f t="shared" si="3"/>
        <v/>
      </c>
      <c r="BF15" s="47" t="str">
        <f t="shared" si="3"/>
        <v/>
      </c>
      <c r="BG15" s="47" t="str">
        <f t="shared" si="3"/>
        <v/>
      </c>
      <c r="BH15" s="47" t="str">
        <f t="shared" si="3"/>
        <v/>
      </c>
      <c r="BI15" s="47" t="str">
        <f t="shared" si="3"/>
        <v/>
      </c>
      <c r="BJ15" s="47" t="str">
        <f t="shared" si="3"/>
        <v/>
      </c>
      <c r="BK15" s="47" t="str">
        <f t="shared" si="3"/>
        <v/>
      </c>
      <c r="BL15" s="47" t="str">
        <f t="shared" si="3"/>
        <v/>
      </c>
      <c r="BM15" s="47" t="str">
        <f t="shared" si="3"/>
        <v/>
      </c>
      <c r="BN15" s="47" t="str">
        <f t="shared" si="3"/>
        <v/>
      </c>
      <c r="BO15" s="47" t="str">
        <f t="shared" si="3"/>
        <v/>
      </c>
      <c r="BP15" s="47" t="str">
        <f t="shared" si="3"/>
        <v/>
      </c>
      <c r="BQ15" s="47" t="str">
        <f t="shared" si="3"/>
        <v/>
      </c>
      <c r="BR15" s="47" t="str">
        <f t="shared" si="3"/>
        <v/>
      </c>
      <c r="BS15" s="47" t="str">
        <f t="shared" si="3"/>
        <v/>
      </c>
      <c r="BT15" s="47" t="str">
        <f t="shared" si="4"/>
        <v/>
      </c>
      <c r="BU15" s="47" t="str">
        <f t="shared" si="4"/>
        <v/>
      </c>
      <c r="BV15" s="47" t="str">
        <f t="shared" si="4"/>
        <v/>
      </c>
      <c r="BW15" s="47" t="str">
        <f t="shared" si="4"/>
        <v/>
      </c>
      <c r="BX15" s="47" t="str">
        <f t="shared" si="4"/>
        <v/>
      </c>
      <c r="BY15" s="47" t="str">
        <f t="shared" si="4"/>
        <v/>
      </c>
      <c r="BZ15" s="47" t="str">
        <f t="shared" si="4"/>
        <v/>
      </c>
      <c r="CA15" s="47" t="str">
        <f t="shared" si="4"/>
        <v/>
      </c>
      <c r="CB15" s="47" t="str">
        <f t="shared" si="4"/>
        <v/>
      </c>
      <c r="CC15" s="47" t="str">
        <f t="shared" si="4"/>
        <v/>
      </c>
      <c r="CD15" s="47" t="str">
        <f t="shared" si="4"/>
        <v/>
      </c>
      <c r="CE15" s="47" t="str">
        <f t="shared" si="4"/>
        <v/>
      </c>
      <c r="CF15" s="47" t="str">
        <f t="shared" si="4"/>
        <v/>
      </c>
      <c r="CG15" s="47" t="str">
        <f t="shared" si="4"/>
        <v/>
      </c>
      <c r="CH15" s="47" t="str">
        <f t="shared" si="4"/>
        <v/>
      </c>
      <c r="CI15" s="47" t="str">
        <f t="shared" si="4"/>
        <v/>
      </c>
      <c r="CJ15" s="47" t="str">
        <f t="shared" si="5"/>
        <v/>
      </c>
      <c r="CK15" s="47" t="str">
        <f t="shared" si="5"/>
        <v/>
      </c>
      <c r="CL15" s="47" t="str">
        <f t="shared" si="5"/>
        <v/>
      </c>
      <c r="CM15" s="47" t="str">
        <f t="shared" si="5"/>
        <v/>
      </c>
      <c r="CN15" s="47" t="str">
        <f t="shared" si="5"/>
        <v/>
      </c>
      <c r="CO15" s="47" t="str">
        <f t="shared" si="5"/>
        <v/>
      </c>
      <c r="CP15" s="47" t="str">
        <f t="shared" si="5"/>
        <v/>
      </c>
      <c r="CQ15" s="47" t="str">
        <f t="shared" si="5"/>
        <v/>
      </c>
      <c r="CR15" s="47" t="str">
        <f t="shared" si="5"/>
        <v/>
      </c>
      <c r="CS15" s="47" t="str">
        <f t="shared" si="5"/>
        <v/>
      </c>
      <c r="CT15" s="47" t="str">
        <f t="shared" si="5"/>
        <v/>
      </c>
      <c r="CU15" s="47" t="str">
        <f t="shared" si="5"/>
        <v/>
      </c>
      <c r="CV15" s="47" t="str">
        <f t="shared" si="5"/>
        <v/>
      </c>
      <c r="CW15" s="47" t="str">
        <f t="shared" si="5"/>
        <v/>
      </c>
      <c r="CX15" s="47" t="str">
        <f t="shared" si="5"/>
        <v/>
      </c>
      <c r="CY15" s="47" t="str">
        <f t="shared" si="5"/>
        <v/>
      </c>
      <c r="CZ15" s="47" t="str">
        <f t="shared" si="6"/>
        <v/>
      </c>
      <c r="DA15" s="47" t="str">
        <f t="shared" si="6"/>
        <v/>
      </c>
      <c r="DB15" s="47" t="str">
        <f t="shared" si="6"/>
        <v/>
      </c>
      <c r="DC15" s="47" t="str">
        <f t="shared" si="6"/>
        <v/>
      </c>
      <c r="DD15" s="47" t="str">
        <f t="shared" si="6"/>
        <v/>
      </c>
      <c r="DE15" s="47" t="str">
        <f t="shared" si="6"/>
        <v/>
      </c>
      <c r="DF15" s="47" t="str">
        <f t="shared" si="6"/>
        <v/>
      </c>
      <c r="DG15" s="47" t="str">
        <f t="shared" si="6"/>
        <v/>
      </c>
      <c r="DH15" s="47" t="str">
        <f t="shared" si="6"/>
        <v/>
      </c>
      <c r="DI15" s="47" t="str">
        <f t="shared" si="6"/>
        <v/>
      </c>
      <c r="DJ15" s="47" t="str">
        <f t="shared" si="6"/>
        <v/>
      </c>
      <c r="DK15" s="47" t="str">
        <f t="shared" si="6"/>
        <v/>
      </c>
      <c r="DL15" s="47" t="str">
        <f t="shared" si="6"/>
        <v/>
      </c>
      <c r="DM15" s="47" t="str">
        <f t="shared" si="6"/>
        <v/>
      </c>
      <c r="DN15" s="47" t="str">
        <f t="shared" si="6"/>
        <v/>
      </c>
      <c r="DO15" s="47" t="str">
        <f t="shared" si="6"/>
        <v/>
      </c>
      <c r="DP15" s="47" t="str">
        <f t="shared" si="7"/>
        <v/>
      </c>
      <c r="DQ15" s="47" t="str">
        <f t="shared" si="7"/>
        <v/>
      </c>
      <c r="DR15" s="47" t="str">
        <f t="shared" si="7"/>
        <v/>
      </c>
      <c r="DS15" s="179" t="str">
        <f t="shared" si="33"/>
        <v/>
      </c>
      <c r="DT15" s="47" t="str">
        <f t="shared" si="34"/>
        <v/>
      </c>
      <c r="DU15" s="47" t="str">
        <f t="shared" si="34"/>
        <v/>
      </c>
      <c r="DV15" s="47" t="str">
        <f t="shared" si="34"/>
        <v/>
      </c>
      <c r="DW15" s="47" t="str">
        <f t="shared" si="34"/>
        <v/>
      </c>
      <c r="DX15" s="47" t="str">
        <f t="shared" si="34"/>
        <v/>
      </c>
      <c r="DY15" s="47" t="str">
        <f t="shared" si="34"/>
        <v/>
      </c>
      <c r="DZ15" s="47" t="str">
        <f t="shared" si="34"/>
        <v/>
      </c>
      <c r="EA15" s="47" t="str">
        <f t="shared" si="34"/>
        <v/>
      </c>
      <c r="EB15" s="47" t="str">
        <f t="shared" si="34"/>
        <v/>
      </c>
      <c r="EC15" s="47" t="str">
        <f t="shared" si="34"/>
        <v/>
      </c>
      <c r="ED15" s="47" t="str">
        <f t="shared" si="34"/>
        <v/>
      </c>
      <c r="EE15" s="47" t="str">
        <f t="shared" si="34"/>
        <v/>
      </c>
      <c r="EF15" s="47" t="str">
        <f t="shared" si="34"/>
        <v/>
      </c>
      <c r="EG15" s="47" t="str">
        <f t="shared" si="34"/>
        <v/>
      </c>
      <c r="EH15" s="47" t="str">
        <f t="shared" si="34"/>
        <v/>
      </c>
      <c r="EI15" s="47" t="str">
        <f t="shared" si="34"/>
        <v/>
      </c>
      <c r="EJ15" s="47" t="str">
        <f t="shared" si="8"/>
        <v/>
      </c>
      <c r="EK15" s="47" t="str">
        <f t="shared" si="9"/>
        <v/>
      </c>
      <c r="EL15" s="47" t="str">
        <f t="shared" si="9"/>
        <v/>
      </c>
      <c r="EM15" s="47" t="str">
        <f t="shared" si="9"/>
        <v/>
      </c>
      <c r="EN15" s="47" t="str">
        <f t="shared" si="9"/>
        <v/>
      </c>
      <c r="EO15" s="47" t="str">
        <f t="shared" si="9"/>
        <v/>
      </c>
      <c r="EP15" s="47" t="str">
        <f t="shared" si="9"/>
        <v/>
      </c>
      <c r="EQ15" s="47" t="str">
        <f t="shared" si="9"/>
        <v/>
      </c>
      <c r="ER15" s="47" t="str">
        <f t="shared" si="9"/>
        <v/>
      </c>
      <c r="ES15" s="47" t="str">
        <f t="shared" si="9"/>
        <v/>
      </c>
      <c r="ET15" s="47" t="str">
        <f t="shared" si="9"/>
        <v/>
      </c>
      <c r="EU15" s="47" t="str">
        <f t="shared" si="9"/>
        <v/>
      </c>
      <c r="EV15" s="47" t="str">
        <f t="shared" si="9"/>
        <v/>
      </c>
      <c r="EW15" s="47" t="str">
        <f t="shared" si="9"/>
        <v/>
      </c>
      <c r="EX15" s="47" t="str">
        <f t="shared" si="9"/>
        <v/>
      </c>
      <c r="EY15" s="47" t="str">
        <f t="shared" si="9"/>
        <v/>
      </c>
      <c r="EZ15" s="47" t="str">
        <f t="shared" si="9"/>
        <v/>
      </c>
      <c r="FA15" s="47" t="str">
        <f t="shared" si="10"/>
        <v/>
      </c>
      <c r="FB15" s="47" t="str">
        <f t="shared" si="10"/>
        <v/>
      </c>
      <c r="FC15" s="47" t="str">
        <f t="shared" si="10"/>
        <v/>
      </c>
      <c r="FD15" s="47" t="str">
        <f t="shared" si="10"/>
        <v/>
      </c>
      <c r="FE15" s="47" t="str">
        <f t="shared" si="10"/>
        <v/>
      </c>
      <c r="FF15" s="47" t="str">
        <f t="shared" si="10"/>
        <v/>
      </c>
      <c r="FG15" s="47" t="str">
        <f t="shared" si="10"/>
        <v/>
      </c>
      <c r="FH15" s="47" t="str">
        <f t="shared" si="10"/>
        <v/>
      </c>
      <c r="FI15" s="47" t="str">
        <f t="shared" si="10"/>
        <v/>
      </c>
      <c r="FJ15" s="47" t="str">
        <f t="shared" si="10"/>
        <v/>
      </c>
      <c r="FK15" s="47" t="str">
        <f t="shared" si="10"/>
        <v/>
      </c>
      <c r="FL15" s="47" t="str">
        <f t="shared" si="10"/>
        <v/>
      </c>
      <c r="FM15" s="47" t="str">
        <f t="shared" si="10"/>
        <v/>
      </c>
      <c r="FN15" s="47" t="str">
        <f t="shared" si="10"/>
        <v/>
      </c>
      <c r="FO15" s="47" t="str">
        <f t="shared" si="10"/>
        <v/>
      </c>
      <c r="FP15" s="47" t="str">
        <f t="shared" si="10"/>
        <v/>
      </c>
      <c r="FQ15" s="47" t="str">
        <f t="shared" si="11"/>
        <v/>
      </c>
      <c r="FR15" s="47" t="str">
        <f t="shared" si="11"/>
        <v/>
      </c>
      <c r="FS15" s="47" t="str">
        <f t="shared" si="11"/>
        <v/>
      </c>
      <c r="FT15" s="47" t="str">
        <f t="shared" si="11"/>
        <v/>
      </c>
      <c r="FU15" s="47" t="str">
        <f t="shared" si="11"/>
        <v/>
      </c>
      <c r="FV15" s="47" t="str">
        <f t="shared" si="11"/>
        <v/>
      </c>
      <c r="FW15" s="47" t="str">
        <f t="shared" si="11"/>
        <v/>
      </c>
      <c r="FX15" s="47" t="str">
        <f t="shared" si="11"/>
        <v/>
      </c>
      <c r="FY15" s="47" t="str">
        <f t="shared" si="11"/>
        <v/>
      </c>
      <c r="FZ15" s="47" t="str">
        <f t="shared" si="11"/>
        <v/>
      </c>
      <c r="GA15" s="47" t="str">
        <f t="shared" si="11"/>
        <v/>
      </c>
      <c r="GB15" s="47" t="str">
        <f t="shared" si="11"/>
        <v/>
      </c>
      <c r="GC15" s="47" t="str">
        <f t="shared" si="11"/>
        <v/>
      </c>
      <c r="GD15" s="47" t="str">
        <f t="shared" si="11"/>
        <v/>
      </c>
      <c r="GE15" s="47" t="str">
        <f t="shared" si="11"/>
        <v/>
      </c>
      <c r="GF15" s="47" t="str">
        <f t="shared" si="11"/>
        <v/>
      </c>
      <c r="GG15" s="47" t="str">
        <f t="shared" si="12"/>
        <v/>
      </c>
      <c r="GH15" s="47" t="str">
        <f t="shared" si="12"/>
        <v/>
      </c>
      <c r="GI15" s="47" t="str">
        <f t="shared" si="12"/>
        <v/>
      </c>
      <c r="GJ15" s="47" t="str">
        <f t="shared" si="12"/>
        <v/>
      </c>
      <c r="GK15" s="47" t="str">
        <f t="shared" si="12"/>
        <v/>
      </c>
      <c r="GL15" s="47" t="str">
        <f t="shared" si="12"/>
        <v/>
      </c>
      <c r="GM15" s="47" t="str">
        <f t="shared" si="12"/>
        <v/>
      </c>
      <c r="GN15" s="47" t="str">
        <f t="shared" si="12"/>
        <v/>
      </c>
      <c r="GO15" s="47" t="str">
        <f t="shared" si="12"/>
        <v/>
      </c>
      <c r="GP15" s="47" t="str">
        <f t="shared" si="12"/>
        <v/>
      </c>
      <c r="GQ15" s="47" t="str">
        <f t="shared" si="12"/>
        <v/>
      </c>
      <c r="GR15" s="47" t="str">
        <f t="shared" si="12"/>
        <v/>
      </c>
      <c r="GS15" s="47" t="str">
        <f t="shared" si="12"/>
        <v/>
      </c>
      <c r="GT15" s="47" t="str">
        <f t="shared" si="12"/>
        <v/>
      </c>
      <c r="GU15" s="47" t="str">
        <f t="shared" si="12"/>
        <v/>
      </c>
      <c r="GV15" s="47" t="str">
        <f t="shared" si="12"/>
        <v/>
      </c>
      <c r="GW15" s="47" t="str">
        <f t="shared" si="13"/>
        <v/>
      </c>
      <c r="GX15" s="47" t="str">
        <f t="shared" si="13"/>
        <v/>
      </c>
      <c r="GY15" s="47" t="str">
        <f t="shared" si="13"/>
        <v/>
      </c>
      <c r="GZ15" s="47" t="str">
        <f t="shared" si="13"/>
        <v/>
      </c>
      <c r="HA15" s="47" t="str">
        <f t="shared" si="13"/>
        <v/>
      </c>
      <c r="HB15" s="47" t="str">
        <f t="shared" si="13"/>
        <v/>
      </c>
      <c r="HC15" s="47" t="str">
        <f t="shared" si="13"/>
        <v/>
      </c>
      <c r="HD15" s="47" t="str">
        <f t="shared" si="13"/>
        <v/>
      </c>
      <c r="HE15" s="47" t="str">
        <f t="shared" si="13"/>
        <v/>
      </c>
      <c r="HF15" s="47" t="str">
        <f t="shared" si="13"/>
        <v/>
      </c>
      <c r="HG15" s="47" t="str">
        <f t="shared" si="13"/>
        <v/>
      </c>
      <c r="HH15" s="47" t="str">
        <f t="shared" si="13"/>
        <v/>
      </c>
      <c r="HI15" s="47" t="str">
        <f t="shared" si="13"/>
        <v/>
      </c>
      <c r="HJ15" s="47" t="str">
        <f t="shared" si="13"/>
        <v/>
      </c>
      <c r="HK15" s="47" t="str">
        <f t="shared" si="13"/>
        <v/>
      </c>
      <c r="HL15" s="47" t="str">
        <f t="shared" si="13"/>
        <v/>
      </c>
      <c r="HM15" s="47" t="str">
        <f t="shared" si="14"/>
        <v/>
      </c>
      <c r="HN15" s="47" t="str">
        <f t="shared" si="14"/>
        <v/>
      </c>
      <c r="HO15" s="47" t="str">
        <f t="shared" si="14"/>
        <v/>
      </c>
      <c r="HP15" s="165" t="e">
        <f t="shared" si="15"/>
        <v>#N/A</v>
      </c>
      <c r="HQ15" s="165" t="e">
        <f t="shared" si="15"/>
        <v>#N/A</v>
      </c>
      <c r="HR15" s="165" t="e">
        <f t="shared" si="15"/>
        <v>#N/A</v>
      </c>
      <c r="HS15" s="165" t="e">
        <f t="shared" si="15"/>
        <v>#N/A</v>
      </c>
      <c r="HT15" s="165" t="e">
        <f t="shared" si="15"/>
        <v>#N/A</v>
      </c>
      <c r="HU15" s="165" t="e">
        <f t="shared" si="15"/>
        <v>#N/A</v>
      </c>
      <c r="HV15" s="165" t="e">
        <f t="shared" si="15"/>
        <v>#N/A</v>
      </c>
      <c r="HW15" s="165" t="e">
        <f t="shared" si="15"/>
        <v>#N/A</v>
      </c>
      <c r="HX15" s="165" t="e">
        <f t="shared" si="15"/>
        <v>#N/A</v>
      </c>
      <c r="HY15" s="165" t="e">
        <f t="shared" si="15"/>
        <v>#N/A</v>
      </c>
      <c r="HZ15" s="165" t="e">
        <f t="shared" si="15"/>
        <v>#N/A</v>
      </c>
      <c r="IA15" s="165" t="e">
        <f t="shared" si="15"/>
        <v>#N/A</v>
      </c>
      <c r="IB15" s="165" t="e">
        <f t="shared" si="15"/>
        <v>#N/A</v>
      </c>
      <c r="IC15" s="165" t="e">
        <f t="shared" si="15"/>
        <v>#N/A</v>
      </c>
      <c r="ID15" s="165" t="e">
        <f t="shared" si="15"/>
        <v>#N/A</v>
      </c>
      <c r="IE15" s="165" t="e">
        <f t="shared" si="15"/>
        <v>#N/A</v>
      </c>
      <c r="IF15" s="165" t="e">
        <f t="shared" si="16"/>
        <v>#N/A</v>
      </c>
      <c r="IG15" s="165" t="e">
        <f t="shared" si="16"/>
        <v>#N/A</v>
      </c>
      <c r="IH15" s="165" t="e">
        <f t="shared" si="16"/>
        <v>#N/A</v>
      </c>
      <c r="II15" s="165" t="e">
        <f t="shared" si="16"/>
        <v>#N/A</v>
      </c>
      <c r="IJ15" s="165" t="e">
        <f t="shared" si="16"/>
        <v>#N/A</v>
      </c>
      <c r="IK15" s="165" t="e">
        <f t="shared" si="16"/>
        <v>#N/A</v>
      </c>
      <c r="IL15" s="165" t="e">
        <f t="shared" si="16"/>
        <v>#N/A</v>
      </c>
      <c r="IM15" s="165" t="e">
        <f t="shared" si="16"/>
        <v>#N/A</v>
      </c>
      <c r="IN15" s="165" t="e">
        <f t="shared" si="16"/>
        <v>#N/A</v>
      </c>
      <c r="IO15" s="165" t="e">
        <f t="shared" si="16"/>
        <v>#N/A</v>
      </c>
      <c r="IP15" s="165" t="e">
        <f t="shared" si="16"/>
        <v>#N/A</v>
      </c>
      <c r="IQ15" s="165" t="e">
        <f t="shared" si="16"/>
        <v>#N/A</v>
      </c>
      <c r="IR15" s="165" t="e">
        <f t="shared" si="16"/>
        <v>#N/A</v>
      </c>
      <c r="IS15" s="165" t="e">
        <f t="shared" si="16"/>
        <v>#N/A</v>
      </c>
      <c r="IT15" s="165" t="e">
        <f t="shared" si="16"/>
        <v>#N/A</v>
      </c>
      <c r="IU15" s="165" t="e">
        <f t="shared" si="16"/>
        <v>#N/A</v>
      </c>
      <c r="IV15" s="165" t="e">
        <f t="shared" si="17"/>
        <v>#N/A</v>
      </c>
      <c r="IW15" s="165" t="e">
        <f t="shared" si="17"/>
        <v>#N/A</v>
      </c>
      <c r="IX15" s="165" t="e">
        <f t="shared" si="17"/>
        <v>#N/A</v>
      </c>
      <c r="IY15" s="165" t="e">
        <f t="shared" si="17"/>
        <v>#N/A</v>
      </c>
      <c r="IZ15" s="165" t="e">
        <f t="shared" si="17"/>
        <v>#N/A</v>
      </c>
      <c r="JA15" s="165" t="e">
        <f t="shared" si="17"/>
        <v>#N/A</v>
      </c>
      <c r="JB15" s="165" t="e">
        <f t="shared" si="17"/>
        <v>#N/A</v>
      </c>
      <c r="JC15" s="165" t="e">
        <f t="shared" si="17"/>
        <v>#N/A</v>
      </c>
      <c r="JD15" s="165" t="e">
        <f t="shared" si="17"/>
        <v>#N/A</v>
      </c>
      <c r="JE15" s="165" t="e">
        <f t="shared" si="17"/>
        <v>#N/A</v>
      </c>
      <c r="JF15" s="165" t="e">
        <f t="shared" si="17"/>
        <v>#N/A</v>
      </c>
      <c r="JG15" s="165" t="e">
        <f t="shared" si="17"/>
        <v>#N/A</v>
      </c>
      <c r="JH15" s="165" t="e">
        <f t="shared" si="17"/>
        <v>#N/A</v>
      </c>
      <c r="JI15" s="165" t="e">
        <f t="shared" si="17"/>
        <v>#N/A</v>
      </c>
      <c r="JJ15" s="165" t="e">
        <f t="shared" si="17"/>
        <v>#N/A</v>
      </c>
      <c r="JK15" s="165" t="e">
        <f t="shared" si="17"/>
        <v>#N/A</v>
      </c>
      <c r="JL15" s="165" t="e">
        <f t="shared" si="18"/>
        <v>#N/A</v>
      </c>
      <c r="JM15" s="165" t="e">
        <f t="shared" si="18"/>
        <v>#N/A</v>
      </c>
      <c r="JN15" s="165" t="e">
        <f t="shared" si="18"/>
        <v>#N/A</v>
      </c>
      <c r="JO15" s="165" t="e">
        <f t="shared" si="18"/>
        <v>#N/A</v>
      </c>
      <c r="JP15" s="165" t="e">
        <f t="shared" si="18"/>
        <v>#N/A</v>
      </c>
      <c r="JQ15" s="165" t="e">
        <f t="shared" si="18"/>
        <v>#N/A</v>
      </c>
      <c r="JR15" s="165" t="e">
        <f t="shared" si="18"/>
        <v>#N/A</v>
      </c>
      <c r="JS15" s="165" t="e">
        <f t="shared" si="18"/>
        <v>#N/A</v>
      </c>
      <c r="JT15" s="165" t="e">
        <f t="shared" si="18"/>
        <v>#N/A</v>
      </c>
      <c r="JU15" s="165" t="e">
        <f t="shared" si="18"/>
        <v>#N/A</v>
      </c>
      <c r="JV15" s="165" t="e">
        <f t="shared" si="18"/>
        <v>#N/A</v>
      </c>
      <c r="JW15" s="165" t="e">
        <f t="shared" si="18"/>
        <v>#N/A</v>
      </c>
      <c r="JX15" s="165" t="e">
        <f t="shared" si="18"/>
        <v>#N/A</v>
      </c>
      <c r="JY15" s="165" t="e">
        <f t="shared" si="18"/>
        <v>#N/A</v>
      </c>
      <c r="JZ15" s="165" t="e">
        <f t="shared" si="18"/>
        <v>#N/A</v>
      </c>
      <c r="KA15" s="165" t="e">
        <f t="shared" si="18"/>
        <v>#N/A</v>
      </c>
      <c r="KB15" s="165" t="e">
        <f t="shared" si="19"/>
        <v>#N/A</v>
      </c>
      <c r="KC15" s="165" t="e">
        <f t="shared" si="19"/>
        <v>#N/A</v>
      </c>
      <c r="KD15" s="165" t="e">
        <f t="shared" si="19"/>
        <v>#N/A</v>
      </c>
      <c r="KE15" s="165" t="e">
        <f t="shared" si="19"/>
        <v>#N/A</v>
      </c>
      <c r="KF15" s="165" t="e">
        <f t="shared" si="19"/>
        <v>#N/A</v>
      </c>
      <c r="KG15" s="165" t="e">
        <f t="shared" si="19"/>
        <v>#N/A</v>
      </c>
      <c r="KH15" s="165" t="e">
        <f t="shared" si="19"/>
        <v>#N/A</v>
      </c>
      <c r="KI15" s="165" t="e">
        <f t="shared" si="19"/>
        <v>#N/A</v>
      </c>
      <c r="KJ15" s="165" t="e">
        <f t="shared" si="19"/>
        <v>#N/A</v>
      </c>
      <c r="KK15" s="165" t="e">
        <f t="shared" si="19"/>
        <v>#N/A</v>
      </c>
      <c r="KL15" s="165" t="e">
        <f t="shared" si="19"/>
        <v>#N/A</v>
      </c>
      <c r="KM15" s="165" t="e">
        <f t="shared" si="19"/>
        <v>#N/A</v>
      </c>
      <c r="KN15" s="165" t="e">
        <f t="shared" si="19"/>
        <v>#N/A</v>
      </c>
      <c r="KO15" s="165" t="e">
        <f t="shared" si="19"/>
        <v>#N/A</v>
      </c>
      <c r="KP15" s="165" t="e">
        <f t="shared" si="19"/>
        <v>#N/A</v>
      </c>
      <c r="KQ15" s="165" t="e">
        <f t="shared" si="19"/>
        <v>#N/A</v>
      </c>
      <c r="KR15" s="165" t="e">
        <f t="shared" si="20"/>
        <v>#N/A</v>
      </c>
      <c r="KS15" s="165" t="e">
        <f t="shared" si="20"/>
        <v>#N/A</v>
      </c>
      <c r="KT15" s="165" t="e">
        <f t="shared" si="20"/>
        <v>#N/A</v>
      </c>
      <c r="KU15" s="165" t="e">
        <f t="shared" si="20"/>
        <v>#N/A</v>
      </c>
      <c r="KV15" s="165" t="e">
        <f t="shared" si="20"/>
        <v>#N/A</v>
      </c>
      <c r="KW15" s="165" t="e">
        <f t="shared" si="20"/>
        <v>#N/A</v>
      </c>
      <c r="KX15" s="165" t="e">
        <f t="shared" si="20"/>
        <v>#N/A</v>
      </c>
      <c r="KY15" s="165" t="e">
        <f t="shared" si="20"/>
        <v>#N/A</v>
      </c>
      <c r="KZ15" s="165" t="e">
        <f t="shared" si="20"/>
        <v>#N/A</v>
      </c>
      <c r="LA15" s="165" t="e">
        <f t="shared" si="20"/>
        <v>#N/A</v>
      </c>
      <c r="LB15" s="165" t="e">
        <f t="shared" si="20"/>
        <v>#N/A</v>
      </c>
      <c r="LC15" s="165" t="e">
        <f t="shared" si="20"/>
        <v>#N/A</v>
      </c>
      <c r="LD15" s="165" t="e">
        <f t="shared" si="20"/>
        <v>#N/A</v>
      </c>
      <c r="LE15" s="165" t="e">
        <f t="shared" si="20"/>
        <v>#N/A</v>
      </c>
      <c r="LF15" s="165" t="e">
        <f t="shared" si="20"/>
        <v>#N/A</v>
      </c>
      <c r="LG15" s="165" t="e">
        <f t="shared" si="20"/>
        <v>#N/A</v>
      </c>
      <c r="LH15" s="165" t="e">
        <f t="shared" si="21"/>
        <v>#N/A</v>
      </c>
      <c r="LI15" s="165" t="e">
        <f t="shared" si="21"/>
        <v>#N/A</v>
      </c>
      <c r="LJ15" s="165" t="e">
        <f t="shared" si="21"/>
        <v>#N/A</v>
      </c>
      <c r="LK15" s="165" t="e">
        <f t="shared" si="21"/>
        <v>#N/A</v>
      </c>
      <c r="LL15" s="165" t="e">
        <f t="shared" si="21"/>
        <v>#N/A</v>
      </c>
      <c r="LM15" s="165" t="e">
        <f t="shared" si="21"/>
        <v>#N/A</v>
      </c>
      <c r="LN15" s="165" t="e">
        <f t="shared" si="21"/>
        <v>#N/A</v>
      </c>
      <c r="LO15" s="165" t="e">
        <f t="shared" si="21"/>
        <v>#N/A</v>
      </c>
      <c r="LP15" s="165" t="e">
        <f t="shared" si="21"/>
        <v>#N/A</v>
      </c>
      <c r="LQ15" s="165" t="e">
        <f t="shared" si="21"/>
        <v>#N/A</v>
      </c>
      <c r="LR15" s="165" t="e">
        <f t="shared" si="21"/>
        <v>#N/A</v>
      </c>
      <c r="LS15" s="165" t="e">
        <f t="shared" si="21"/>
        <v>#N/A</v>
      </c>
      <c r="LT15" s="165" t="e">
        <f t="shared" si="21"/>
        <v>#N/A</v>
      </c>
      <c r="LU15" s="165" t="e">
        <f t="shared" si="21"/>
        <v>#N/A</v>
      </c>
      <c r="LV15" s="165" t="e">
        <f t="shared" si="21"/>
        <v>#N/A</v>
      </c>
      <c r="LW15" s="165" t="e">
        <f t="shared" si="21"/>
        <v>#N/A</v>
      </c>
      <c r="LX15" s="165" t="e">
        <f t="shared" si="22"/>
        <v>#N/A</v>
      </c>
      <c r="LY15" s="165" t="e">
        <f t="shared" si="22"/>
        <v>#N/A</v>
      </c>
      <c r="LZ15" s="165" t="e">
        <f t="shared" si="22"/>
        <v>#N/A</v>
      </c>
      <c r="MA15" s="165" t="e">
        <f t="shared" si="22"/>
        <v>#N/A</v>
      </c>
      <c r="MB15" s="165" t="e">
        <f t="shared" si="22"/>
        <v>#N/A</v>
      </c>
      <c r="MC15" s="165" t="e">
        <f t="shared" si="22"/>
        <v>#N/A</v>
      </c>
      <c r="MD15" s="165" t="e">
        <f t="shared" si="22"/>
        <v>#N/A</v>
      </c>
      <c r="ME15" s="165" t="e">
        <f t="shared" si="22"/>
        <v>#N/A</v>
      </c>
      <c r="MF15" s="165" t="e">
        <f t="shared" si="22"/>
        <v>#N/A</v>
      </c>
      <c r="MG15" s="165" t="e">
        <f t="shared" si="22"/>
        <v>#N/A</v>
      </c>
      <c r="MH15" s="165" t="e">
        <f t="shared" si="22"/>
        <v>#N/A</v>
      </c>
      <c r="MI15" s="165" t="e">
        <f t="shared" si="22"/>
        <v>#N/A</v>
      </c>
      <c r="MJ15" s="165" t="e">
        <f t="shared" si="22"/>
        <v>#N/A</v>
      </c>
      <c r="MK15" s="165" t="e">
        <f t="shared" si="22"/>
        <v>#N/A</v>
      </c>
      <c r="ML15" s="165" t="e">
        <f t="shared" si="22"/>
        <v>#N/A</v>
      </c>
      <c r="MM15" s="165" t="e">
        <f t="shared" si="22"/>
        <v>#N/A</v>
      </c>
      <c r="MN15" s="165" t="e">
        <f t="shared" si="23"/>
        <v>#N/A</v>
      </c>
      <c r="MO15" s="165" t="e">
        <f t="shared" si="23"/>
        <v>#N/A</v>
      </c>
      <c r="MP15" s="165" t="e">
        <f t="shared" si="23"/>
        <v>#N/A</v>
      </c>
      <c r="MQ15" s="165" t="e">
        <f t="shared" si="23"/>
        <v>#N/A</v>
      </c>
      <c r="MR15" s="165" t="e">
        <f t="shared" si="23"/>
        <v>#N/A</v>
      </c>
      <c r="MS15" s="165" t="e">
        <f t="shared" si="23"/>
        <v>#N/A</v>
      </c>
      <c r="MT15" s="165" t="e">
        <f t="shared" si="23"/>
        <v>#N/A</v>
      </c>
      <c r="MU15" s="165" t="e">
        <f t="shared" si="23"/>
        <v>#N/A</v>
      </c>
      <c r="MV15" s="165" t="e">
        <f t="shared" si="23"/>
        <v>#N/A</v>
      </c>
      <c r="MW15" s="165" t="e">
        <f t="shared" si="23"/>
        <v>#N/A</v>
      </c>
      <c r="MX15" s="165" t="e">
        <f t="shared" si="23"/>
        <v>#N/A</v>
      </c>
      <c r="MY15" s="165" t="e">
        <f t="shared" si="23"/>
        <v>#N/A</v>
      </c>
      <c r="MZ15" s="165" t="e">
        <f t="shared" si="23"/>
        <v>#N/A</v>
      </c>
      <c r="NA15" s="165" t="e">
        <f t="shared" si="23"/>
        <v>#N/A</v>
      </c>
      <c r="NB15" s="165" t="e">
        <f t="shared" si="23"/>
        <v>#N/A</v>
      </c>
      <c r="NC15" s="165" t="e">
        <f t="shared" si="23"/>
        <v>#N/A</v>
      </c>
      <c r="ND15" s="165" t="e">
        <f t="shared" si="24"/>
        <v>#N/A</v>
      </c>
      <c r="NE15" s="165" t="e">
        <f t="shared" si="24"/>
        <v>#N/A</v>
      </c>
      <c r="NF15" s="165" t="e">
        <f t="shared" si="24"/>
        <v>#N/A</v>
      </c>
      <c r="NG15" s="165" t="e">
        <f t="shared" si="24"/>
        <v>#N/A</v>
      </c>
      <c r="NH15" s="165" t="e">
        <f t="shared" si="24"/>
        <v>#N/A</v>
      </c>
      <c r="NI15" s="165" t="e">
        <f t="shared" si="24"/>
        <v>#N/A</v>
      </c>
      <c r="NJ15" s="165" t="e">
        <f t="shared" si="24"/>
        <v>#N/A</v>
      </c>
      <c r="NK15" s="165" t="e">
        <f t="shared" si="24"/>
        <v>#N/A</v>
      </c>
      <c r="NL15" s="165" t="e">
        <f t="shared" si="24"/>
        <v>#N/A</v>
      </c>
      <c r="NM15" s="165" t="e">
        <f t="shared" si="24"/>
        <v>#N/A</v>
      </c>
      <c r="NN15" s="165" t="e">
        <f t="shared" si="24"/>
        <v>#N/A</v>
      </c>
      <c r="NO15" s="165" t="e">
        <f t="shared" si="24"/>
        <v>#N/A</v>
      </c>
      <c r="NP15" s="165" t="e">
        <f t="shared" si="24"/>
        <v>#N/A</v>
      </c>
      <c r="NQ15" s="165" t="e">
        <f t="shared" si="24"/>
        <v>#N/A</v>
      </c>
      <c r="NR15" s="165" t="e">
        <f t="shared" si="24"/>
        <v>#N/A</v>
      </c>
      <c r="NS15" s="165" t="e">
        <f t="shared" si="24"/>
        <v>#N/A</v>
      </c>
      <c r="NT15" s="165" t="e">
        <f t="shared" si="25"/>
        <v>#N/A</v>
      </c>
      <c r="NU15" s="165" t="e">
        <f t="shared" si="25"/>
        <v>#N/A</v>
      </c>
      <c r="NV15" s="165" t="e">
        <f t="shared" si="25"/>
        <v>#N/A</v>
      </c>
      <c r="NW15" s="165" t="e">
        <f t="shared" si="25"/>
        <v>#N/A</v>
      </c>
      <c r="NX15" s="165" t="e">
        <f t="shared" si="25"/>
        <v>#N/A</v>
      </c>
      <c r="NY15" s="165" t="e">
        <f t="shared" si="25"/>
        <v>#N/A</v>
      </c>
      <c r="NZ15" s="165" t="e">
        <f t="shared" si="25"/>
        <v>#N/A</v>
      </c>
      <c r="OA15" s="165" t="e">
        <f t="shared" si="25"/>
        <v>#N/A</v>
      </c>
      <c r="OB15" s="165" t="e">
        <f t="shared" si="25"/>
        <v>#N/A</v>
      </c>
      <c r="OC15" s="165" t="e">
        <f t="shared" si="25"/>
        <v>#N/A</v>
      </c>
      <c r="OD15" s="165" t="e">
        <f t="shared" si="25"/>
        <v>#N/A</v>
      </c>
      <c r="OE15" s="165" t="e">
        <f t="shared" si="25"/>
        <v>#N/A</v>
      </c>
      <c r="OF15" s="165" t="e">
        <f t="shared" si="25"/>
        <v>#N/A</v>
      </c>
      <c r="OG15" s="165" t="e">
        <f t="shared" si="25"/>
        <v>#N/A</v>
      </c>
      <c r="OH15" s="165" t="e">
        <f t="shared" si="25"/>
        <v>#N/A</v>
      </c>
      <c r="OI15" s="165" t="e">
        <f t="shared" si="25"/>
        <v>#N/A</v>
      </c>
      <c r="OJ15" s="165" t="e">
        <f t="shared" si="26"/>
        <v>#N/A</v>
      </c>
      <c r="OK15" s="165" t="e">
        <f t="shared" si="26"/>
        <v>#N/A</v>
      </c>
      <c r="OL15" s="165" t="e">
        <f t="shared" si="26"/>
        <v>#N/A</v>
      </c>
      <c r="OM15" s="165" t="e">
        <f t="shared" si="26"/>
        <v>#N/A</v>
      </c>
      <c r="ON15" s="165" t="e">
        <f t="shared" si="26"/>
        <v>#N/A</v>
      </c>
      <c r="OO15" s="165" t="e">
        <f t="shared" si="26"/>
        <v>#N/A</v>
      </c>
      <c r="OP15" s="165" t="e">
        <f t="shared" si="26"/>
        <v>#N/A</v>
      </c>
      <c r="OQ15" s="165" t="e">
        <f t="shared" si="26"/>
        <v>#N/A</v>
      </c>
      <c r="OR15" s="165" t="e">
        <f t="shared" si="26"/>
        <v>#N/A</v>
      </c>
      <c r="OS15" s="165" t="e">
        <f t="shared" si="26"/>
        <v>#N/A</v>
      </c>
      <c r="OT15" s="165" t="e">
        <f t="shared" si="26"/>
        <v>#N/A</v>
      </c>
      <c r="OU15" s="165" t="e">
        <f t="shared" si="26"/>
        <v>#N/A</v>
      </c>
      <c r="OV15" s="165" t="e">
        <f t="shared" si="26"/>
        <v>#N/A</v>
      </c>
      <c r="OW15" s="165" t="e">
        <f t="shared" si="26"/>
        <v>#N/A</v>
      </c>
      <c r="OX15" s="165" t="e">
        <f t="shared" si="26"/>
        <v>#N/A</v>
      </c>
      <c r="OY15" s="165" t="e">
        <f t="shared" si="26"/>
        <v>#N/A</v>
      </c>
      <c r="OZ15" s="165" t="e">
        <f t="shared" si="27"/>
        <v>#N/A</v>
      </c>
      <c r="PA15" s="165" t="e">
        <f t="shared" si="27"/>
        <v>#N/A</v>
      </c>
      <c r="PB15" s="165" t="e">
        <f t="shared" si="27"/>
        <v>#N/A</v>
      </c>
      <c r="PC15" s="165" t="e">
        <f t="shared" si="27"/>
        <v>#N/A</v>
      </c>
      <c r="PD15" s="165" t="e">
        <f t="shared" si="27"/>
        <v>#N/A</v>
      </c>
      <c r="PE15" s="165" t="e">
        <f t="shared" si="27"/>
        <v>#N/A</v>
      </c>
      <c r="PF15" s="165" t="e">
        <f t="shared" si="27"/>
        <v>#N/A</v>
      </c>
      <c r="PG15" s="165" t="e">
        <f t="shared" si="27"/>
        <v>#N/A</v>
      </c>
      <c r="PH15" s="165" t="e">
        <f t="shared" si="27"/>
        <v>#N/A</v>
      </c>
    </row>
    <row r="16" spans="1:425" hidden="1" x14ac:dyDescent="0.45">
      <c r="A16" s="4">
        <v>13</v>
      </c>
      <c r="B16" s="91"/>
      <c r="C16" s="91"/>
      <c r="D16" s="91"/>
      <c r="E16" s="120" t="str">
        <f t="shared" si="28"/>
        <v/>
      </c>
      <c r="F16" s="120" t="str">
        <f t="shared" si="29"/>
        <v/>
      </c>
      <c r="G16" s="71" t="str">
        <f t="shared" si="30"/>
        <v/>
      </c>
      <c r="H16" s="23"/>
      <c r="I16" s="55"/>
      <c r="J16" s="298"/>
      <c r="K16" s="72" t="str">
        <f>IF(AND(B16&gt;0,C16&gt;0,D16&gt;0),IF(ISBLANK(J16),IF(ISBLANK(H16),"",(D16-B16)*VLOOKUP(H16,VLookups!$A$4:$B$13,2,FALSE)),J16),"")</f>
        <v/>
      </c>
      <c r="L16" s="73" t="str">
        <f t="shared" si="0"/>
        <v/>
      </c>
      <c r="M16" s="91"/>
      <c r="N16" s="265" t="str">
        <f>IF(AND(M16&gt;0,C16&gt;0,NOT(K16="")),ABS(VLOOKUP($M$1,VLookups!$A$43:$B$44,2,FALSE)-_xlfn.NORM.DIST(M16,G16,K16,TRUE)),"")</f>
        <v/>
      </c>
      <c r="O16" s="90" t="str">
        <f>IF(AND($B16&gt;0,$C16&gt;0,$D16&gt;0,NOT(ISBLANK($H16))),_xlfn.NORM.INV(ABS(VLOOKUP($M$1,VLookups!$A$43:$B$44,2,FALSE)-O$3),$G16,$K16),"")</f>
        <v/>
      </c>
      <c r="P16" s="89" t="str">
        <f>IF(AND($B16&gt;0,$C16&gt;0,$D16&gt;0,NOT(ISBLANK($H16))),_xlfn.NORM.INV(ABS(VLOOKUP($M$1,VLookups!$A$43:$B$44,2,FALSE)-P$3),$G16,$K16),"")</f>
        <v/>
      </c>
      <c r="Q16" s="90" t="str">
        <f>IF(AND($B16&gt;0,$C16&gt;0,$D16&gt;0,NOT(ISBLANK($H16))),_xlfn.NORM.INV(ABS(VLOOKUP($M$1,VLookups!$A$43:$B$44,2,FALSE)-Q$3),$G16,$K16),"")</f>
        <v/>
      </c>
      <c r="R16" s="89" t="str">
        <f>IF(AND($B16&gt;0,$C16&gt;0,$D16&gt;0,NOT(ISBLANK($H16))),_xlfn.NORM.INV(ABS(VLOOKUP($M$1,VLookups!$A$43:$B$44,2,FALSE)-R$3),$G16,$K16),"")</f>
        <v/>
      </c>
      <c r="S16" s="90" t="str">
        <f>IF(AND($B16&gt;0,$C16&gt;0,$D16&gt;0,NOT(ISBLANK($H16))),_xlfn.NORM.INV(ABS(VLOOKUP($M$1,VLookups!$A$43:$B$44,2,FALSE)-S$3),$G16,$K16),"")</f>
        <v/>
      </c>
      <c r="T16" s="89" t="str">
        <f>IF(AND($B16&gt;0,$C16&gt;0,$D16&gt;0,NOT(ISBLANK($H16))),_xlfn.NORM.INV(ABS(VLOOKUP($M$1,VLookups!$A$43:$B$44,2,FALSE)-T$3),$G16,$K16),"")</f>
        <v/>
      </c>
      <c r="U16" s="5"/>
      <c r="V16" s="164" t="str">
        <f t="shared" si="31"/>
        <v/>
      </c>
      <c r="W16" s="47" t="str">
        <f t="shared" si="32"/>
        <v/>
      </c>
      <c r="X16" s="47" t="str">
        <f t="shared" si="32"/>
        <v/>
      </c>
      <c r="Y16" s="47" t="str">
        <f t="shared" si="32"/>
        <v/>
      </c>
      <c r="Z16" s="47" t="str">
        <f t="shared" si="32"/>
        <v/>
      </c>
      <c r="AA16" s="47" t="str">
        <f t="shared" si="32"/>
        <v/>
      </c>
      <c r="AB16" s="47" t="str">
        <f t="shared" si="32"/>
        <v/>
      </c>
      <c r="AC16" s="47" t="str">
        <f t="shared" si="32"/>
        <v/>
      </c>
      <c r="AD16" s="47" t="str">
        <f t="shared" si="32"/>
        <v/>
      </c>
      <c r="AE16" s="47" t="str">
        <f t="shared" si="32"/>
        <v/>
      </c>
      <c r="AF16" s="47" t="str">
        <f t="shared" si="32"/>
        <v/>
      </c>
      <c r="AG16" s="47" t="str">
        <f t="shared" si="32"/>
        <v/>
      </c>
      <c r="AH16" s="47" t="str">
        <f t="shared" si="32"/>
        <v/>
      </c>
      <c r="AI16" s="47" t="str">
        <f t="shared" si="32"/>
        <v/>
      </c>
      <c r="AJ16" s="47" t="str">
        <f t="shared" si="32"/>
        <v/>
      </c>
      <c r="AK16" s="47" t="str">
        <f t="shared" si="32"/>
        <v/>
      </c>
      <c r="AL16" s="47" t="str">
        <f t="shared" si="32"/>
        <v/>
      </c>
      <c r="AM16" s="47" t="str">
        <f t="shared" si="1"/>
        <v/>
      </c>
      <c r="AN16" s="47" t="str">
        <f t="shared" si="2"/>
        <v/>
      </c>
      <c r="AO16" s="47" t="str">
        <f t="shared" si="2"/>
        <v/>
      </c>
      <c r="AP16" s="47" t="str">
        <f t="shared" si="2"/>
        <v/>
      </c>
      <c r="AQ16" s="47" t="str">
        <f t="shared" si="2"/>
        <v/>
      </c>
      <c r="AR16" s="47" t="str">
        <f t="shared" si="2"/>
        <v/>
      </c>
      <c r="AS16" s="47" t="str">
        <f t="shared" si="2"/>
        <v/>
      </c>
      <c r="AT16" s="47" t="str">
        <f t="shared" si="2"/>
        <v/>
      </c>
      <c r="AU16" s="47" t="str">
        <f t="shared" si="2"/>
        <v/>
      </c>
      <c r="AV16" s="47" t="str">
        <f t="shared" si="2"/>
        <v/>
      </c>
      <c r="AW16" s="47" t="str">
        <f t="shared" si="2"/>
        <v/>
      </c>
      <c r="AX16" s="47" t="str">
        <f t="shared" si="2"/>
        <v/>
      </c>
      <c r="AY16" s="47" t="str">
        <f t="shared" si="2"/>
        <v/>
      </c>
      <c r="AZ16" s="47" t="str">
        <f t="shared" si="2"/>
        <v/>
      </c>
      <c r="BA16" s="47" t="str">
        <f t="shared" si="2"/>
        <v/>
      </c>
      <c r="BB16" s="47" t="str">
        <f t="shared" si="2"/>
        <v/>
      </c>
      <c r="BC16" s="47" t="str">
        <f t="shared" si="2"/>
        <v/>
      </c>
      <c r="BD16" s="47" t="str">
        <f t="shared" si="3"/>
        <v/>
      </c>
      <c r="BE16" s="47" t="str">
        <f t="shared" si="3"/>
        <v/>
      </c>
      <c r="BF16" s="47" t="str">
        <f t="shared" si="3"/>
        <v/>
      </c>
      <c r="BG16" s="47" t="str">
        <f t="shared" si="3"/>
        <v/>
      </c>
      <c r="BH16" s="47" t="str">
        <f t="shared" si="3"/>
        <v/>
      </c>
      <c r="BI16" s="47" t="str">
        <f t="shared" si="3"/>
        <v/>
      </c>
      <c r="BJ16" s="47" t="str">
        <f t="shared" si="3"/>
        <v/>
      </c>
      <c r="BK16" s="47" t="str">
        <f t="shared" si="3"/>
        <v/>
      </c>
      <c r="BL16" s="47" t="str">
        <f t="shared" si="3"/>
        <v/>
      </c>
      <c r="BM16" s="47" t="str">
        <f t="shared" si="3"/>
        <v/>
      </c>
      <c r="BN16" s="47" t="str">
        <f t="shared" si="3"/>
        <v/>
      </c>
      <c r="BO16" s="47" t="str">
        <f t="shared" si="3"/>
        <v/>
      </c>
      <c r="BP16" s="47" t="str">
        <f t="shared" si="3"/>
        <v/>
      </c>
      <c r="BQ16" s="47" t="str">
        <f t="shared" si="3"/>
        <v/>
      </c>
      <c r="BR16" s="47" t="str">
        <f t="shared" si="3"/>
        <v/>
      </c>
      <c r="BS16" s="47" t="str">
        <f t="shared" si="3"/>
        <v/>
      </c>
      <c r="BT16" s="47" t="str">
        <f t="shared" si="4"/>
        <v/>
      </c>
      <c r="BU16" s="47" t="str">
        <f t="shared" si="4"/>
        <v/>
      </c>
      <c r="BV16" s="47" t="str">
        <f t="shared" si="4"/>
        <v/>
      </c>
      <c r="BW16" s="47" t="str">
        <f t="shared" si="4"/>
        <v/>
      </c>
      <c r="BX16" s="47" t="str">
        <f t="shared" si="4"/>
        <v/>
      </c>
      <c r="BY16" s="47" t="str">
        <f t="shared" si="4"/>
        <v/>
      </c>
      <c r="BZ16" s="47" t="str">
        <f t="shared" si="4"/>
        <v/>
      </c>
      <c r="CA16" s="47" t="str">
        <f t="shared" si="4"/>
        <v/>
      </c>
      <c r="CB16" s="47" t="str">
        <f t="shared" si="4"/>
        <v/>
      </c>
      <c r="CC16" s="47" t="str">
        <f t="shared" si="4"/>
        <v/>
      </c>
      <c r="CD16" s="47" t="str">
        <f t="shared" si="4"/>
        <v/>
      </c>
      <c r="CE16" s="47" t="str">
        <f t="shared" si="4"/>
        <v/>
      </c>
      <c r="CF16" s="47" t="str">
        <f t="shared" si="4"/>
        <v/>
      </c>
      <c r="CG16" s="47" t="str">
        <f t="shared" si="4"/>
        <v/>
      </c>
      <c r="CH16" s="47" t="str">
        <f t="shared" si="4"/>
        <v/>
      </c>
      <c r="CI16" s="47" t="str">
        <f t="shared" si="4"/>
        <v/>
      </c>
      <c r="CJ16" s="47" t="str">
        <f t="shared" si="5"/>
        <v/>
      </c>
      <c r="CK16" s="47" t="str">
        <f t="shared" si="5"/>
        <v/>
      </c>
      <c r="CL16" s="47" t="str">
        <f t="shared" si="5"/>
        <v/>
      </c>
      <c r="CM16" s="47" t="str">
        <f t="shared" si="5"/>
        <v/>
      </c>
      <c r="CN16" s="47" t="str">
        <f t="shared" si="5"/>
        <v/>
      </c>
      <c r="CO16" s="47" t="str">
        <f t="shared" si="5"/>
        <v/>
      </c>
      <c r="CP16" s="47" t="str">
        <f t="shared" si="5"/>
        <v/>
      </c>
      <c r="CQ16" s="47" t="str">
        <f t="shared" si="5"/>
        <v/>
      </c>
      <c r="CR16" s="47" t="str">
        <f t="shared" si="5"/>
        <v/>
      </c>
      <c r="CS16" s="47" t="str">
        <f t="shared" si="5"/>
        <v/>
      </c>
      <c r="CT16" s="47" t="str">
        <f t="shared" si="5"/>
        <v/>
      </c>
      <c r="CU16" s="47" t="str">
        <f t="shared" si="5"/>
        <v/>
      </c>
      <c r="CV16" s="47" t="str">
        <f t="shared" si="5"/>
        <v/>
      </c>
      <c r="CW16" s="47" t="str">
        <f t="shared" si="5"/>
        <v/>
      </c>
      <c r="CX16" s="47" t="str">
        <f t="shared" si="5"/>
        <v/>
      </c>
      <c r="CY16" s="47" t="str">
        <f t="shared" si="5"/>
        <v/>
      </c>
      <c r="CZ16" s="47" t="str">
        <f t="shared" si="6"/>
        <v/>
      </c>
      <c r="DA16" s="47" t="str">
        <f t="shared" si="6"/>
        <v/>
      </c>
      <c r="DB16" s="47" t="str">
        <f t="shared" si="6"/>
        <v/>
      </c>
      <c r="DC16" s="47" t="str">
        <f t="shared" si="6"/>
        <v/>
      </c>
      <c r="DD16" s="47" t="str">
        <f t="shared" si="6"/>
        <v/>
      </c>
      <c r="DE16" s="47" t="str">
        <f t="shared" si="6"/>
        <v/>
      </c>
      <c r="DF16" s="47" t="str">
        <f t="shared" si="6"/>
        <v/>
      </c>
      <c r="DG16" s="47" t="str">
        <f t="shared" si="6"/>
        <v/>
      </c>
      <c r="DH16" s="47" t="str">
        <f t="shared" si="6"/>
        <v/>
      </c>
      <c r="DI16" s="47" t="str">
        <f t="shared" si="6"/>
        <v/>
      </c>
      <c r="DJ16" s="47" t="str">
        <f t="shared" si="6"/>
        <v/>
      </c>
      <c r="DK16" s="47" t="str">
        <f t="shared" si="6"/>
        <v/>
      </c>
      <c r="DL16" s="47" t="str">
        <f t="shared" si="6"/>
        <v/>
      </c>
      <c r="DM16" s="47" t="str">
        <f t="shared" si="6"/>
        <v/>
      </c>
      <c r="DN16" s="47" t="str">
        <f t="shared" si="6"/>
        <v/>
      </c>
      <c r="DO16" s="47" t="str">
        <f t="shared" si="6"/>
        <v/>
      </c>
      <c r="DP16" s="47" t="str">
        <f t="shared" si="7"/>
        <v/>
      </c>
      <c r="DQ16" s="47" t="str">
        <f t="shared" si="7"/>
        <v/>
      </c>
      <c r="DR16" s="47" t="str">
        <f t="shared" si="7"/>
        <v/>
      </c>
      <c r="DS16" s="179" t="str">
        <f t="shared" si="33"/>
        <v/>
      </c>
      <c r="DT16" s="47" t="str">
        <f t="shared" si="34"/>
        <v/>
      </c>
      <c r="DU16" s="47" t="str">
        <f t="shared" si="34"/>
        <v/>
      </c>
      <c r="DV16" s="47" t="str">
        <f t="shared" si="34"/>
        <v/>
      </c>
      <c r="DW16" s="47" t="str">
        <f t="shared" si="34"/>
        <v/>
      </c>
      <c r="DX16" s="47" t="str">
        <f t="shared" si="34"/>
        <v/>
      </c>
      <c r="DY16" s="47" t="str">
        <f t="shared" si="34"/>
        <v/>
      </c>
      <c r="DZ16" s="47" t="str">
        <f t="shared" si="34"/>
        <v/>
      </c>
      <c r="EA16" s="47" t="str">
        <f t="shared" si="34"/>
        <v/>
      </c>
      <c r="EB16" s="47" t="str">
        <f t="shared" si="34"/>
        <v/>
      </c>
      <c r="EC16" s="47" t="str">
        <f t="shared" si="34"/>
        <v/>
      </c>
      <c r="ED16" s="47" t="str">
        <f t="shared" si="34"/>
        <v/>
      </c>
      <c r="EE16" s="47" t="str">
        <f t="shared" si="34"/>
        <v/>
      </c>
      <c r="EF16" s="47" t="str">
        <f t="shared" si="34"/>
        <v/>
      </c>
      <c r="EG16" s="47" t="str">
        <f t="shared" si="34"/>
        <v/>
      </c>
      <c r="EH16" s="47" t="str">
        <f t="shared" si="34"/>
        <v/>
      </c>
      <c r="EI16" s="47" t="str">
        <f t="shared" si="34"/>
        <v/>
      </c>
      <c r="EJ16" s="47" t="str">
        <f t="shared" si="8"/>
        <v/>
      </c>
      <c r="EK16" s="47" t="str">
        <f t="shared" si="9"/>
        <v/>
      </c>
      <c r="EL16" s="47" t="str">
        <f t="shared" si="9"/>
        <v/>
      </c>
      <c r="EM16" s="47" t="str">
        <f t="shared" si="9"/>
        <v/>
      </c>
      <c r="EN16" s="47" t="str">
        <f t="shared" si="9"/>
        <v/>
      </c>
      <c r="EO16" s="47" t="str">
        <f t="shared" si="9"/>
        <v/>
      </c>
      <c r="EP16" s="47" t="str">
        <f t="shared" si="9"/>
        <v/>
      </c>
      <c r="EQ16" s="47" t="str">
        <f t="shared" si="9"/>
        <v/>
      </c>
      <c r="ER16" s="47" t="str">
        <f t="shared" si="9"/>
        <v/>
      </c>
      <c r="ES16" s="47" t="str">
        <f t="shared" si="9"/>
        <v/>
      </c>
      <c r="ET16" s="47" t="str">
        <f t="shared" si="9"/>
        <v/>
      </c>
      <c r="EU16" s="47" t="str">
        <f t="shared" si="9"/>
        <v/>
      </c>
      <c r="EV16" s="47" t="str">
        <f t="shared" si="9"/>
        <v/>
      </c>
      <c r="EW16" s="47" t="str">
        <f t="shared" si="9"/>
        <v/>
      </c>
      <c r="EX16" s="47" t="str">
        <f t="shared" si="9"/>
        <v/>
      </c>
      <c r="EY16" s="47" t="str">
        <f t="shared" si="9"/>
        <v/>
      </c>
      <c r="EZ16" s="47" t="str">
        <f t="shared" si="9"/>
        <v/>
      </c>
      <c r="FA16" s="47" t="str">
        <f t="shared" si="10"/>
        <v/>
      </c>
      <c r="FB16" s="47" t="str">
        <f t="shared" si="10"/>
        <v/>
      </c>
      <c r="FC16" s="47" t="str">
        <f t="shared" si="10"/>
        <v/>
      </c>
      <c r="FD16" s="47" t="str">
        <f t="shared" si="10"/>
        <v/>
      </c>
      <c r="FE16" s="47" t="str">
        <f t="shared" si="10"/>
        <v/>
      </c>
      <c r="FF16" s="47" t="str">
        <f t="shared" si="10"/>
        <v/>
      </c>
      <c r="FG16" s="47" t="str">
        <f t="shared" si="10"/>
        <v/>
      </c>
      <c r="FH16" s="47" t="str">
        <f t="shared" si="10"/>
        <v/>
      </c>
      <c r="FI16" s="47" t="str">
        <f t="shared" si="10"/>
        <v/>
      </c>
      <c r="FJ16" s="47" t="str">
        <f t="shared" si="10"/>
        <v/>
      </c>
      <c r="FK16" s="47" t="str">
        <f t="shared" si="10"/>
        <v/>
      </c>
      <c r="FL16" s="47" t="str">
        <f t="shared" si="10"/>
        <v/>
      </c>
      <c r="FM16" s="47" t="str">
        <f t="shared" si="10"/>
        <v/>
      </c>
      <c r="FN16" s="47" t="str">
        <f t="shared" si="10"/>
        <v/>
      </c>
      <c r="FO16" s="47" t="str">
        <f t="shared" si="10"/>
        <v/>
      </c>
      <c r="FP16" s="47" t="str">
        <f t="shared" si="10"/>
        <v/>
      </c>
      <c r="FQ16" s="47" t="str">
        <f t="shared" si="11"/>
        <v/>
      </c>
      <c r="FR16" s="47" t="str">
        <f t="shared" si="11"/>
        <v/>
      </c>
      <c r="FS16" s="47" t="str">
        <f t="shared" si="11"/>
        <v/>
      </c>
      <c r="FT16" s="47" t="str">
        <f t="shared" si="11"/>
        <v/>
      </c>
      <c r="FU16" s="47" t="str">
        <f t="shared" si="11"/>
        <v/>
      </c>
      <c r="FV16" s="47" t="str">
        <f t="shared" si="11"/>
        <v/>
      </c>
      <c r="FW16" s="47" t="str">
        <f t="shared" si="11"/>
        <v/>
      </c>
      <c r="FX16" s="47" t="str">
        <f t="shared" si="11"/>
        <v/>
      </c>
      <c r="FY16" s="47" t="str">
        <f t="shared" si="11"/>
        <v/>
      </c>
      <c r="FZ16" s="47" t="str">
        <f t="shared" si="11"/>
        <v/>
      </c>
      <c r="GA16" s="47" t="str">
        <f t="shared" si="11"/>
        <v/>
      </c>
      <c r="GB16" s="47" t="str">
        <f t="shared" si="11"/>
        <v/>
      </c>
      <c r="GC16" s="47" t="str">
        <f t="shared" si="11"/>
        <v/>
      </c>
      <c r="GD16" s="47" t="str">
        <f t="shared" si="11"/>
        <v/>
      </c>
      <c r="GE16" s="47" t="str">
        <f t="shared" si="11"/>
        <v/>
      </c>
      <c r="GF16" s="47" t="str">
        <f t="shared" si="11"/>
        <v/>
      </c>
      <c r="GG16" s="47" t="str">
        <f t="shared" si="12"/>
        <v/>
      </c>
      <c r="GH16" s="47" t="str">
        <f t="shared" si="12"/>
        <v/>
      </c>
      <c r="GI16" s="47" t="str">
        <f t="shared" si="12"/>
        <v/>
      </c>
      <c r="GJ16" s="47" t="str">
        <f t="shared" si="12"/>
        <v/>
      </c>
      <c r="GK16" s="47" t="str">
        <f t="shared" si="12"/>
        <v/>
      </c>
      <c r="GL16" s="47" t="str">
        <f t="shared" si="12"/>
        <v/>
      </c>
      <c r="GM16" s="47" t="str">
        <f t="shared" si="12"/>
        <v/>
      </c>
      <c r="GN16" s="47" t="str">
        <f t="shared" si="12"/>
        <v/>
      </c>
      <c r="GO16" s="47" t="str">
        <f t="shared" si="12"/>
        <v/>
      </c>
      <c r="GP16" s="47" t="str">
        <f t="shared" si="12"/>
        <v/>
      </c>
      <c r="GQ16" s="47" t="str">
        <f t="shared" si="12"/>
        <v/>
      </c>
      <c r="GR16" s="47" t="str">
        <f t="shared" si="12"/>
        <v/>
      </c>
      <c r="GS16" s="47" t="str">
        <f t="shared" si="12"/>
        <v/>
      </c>
      <c r="GT16" s="47" t="str">
        <f t="shared" si="12"/>
        <v/>
      </c>
      <c r="GU16" s="47" t="str">
        <f t="shared" si="12"/>
        <v/>
      </c>
      <c r="GV16" s="47" t="str">
        <f t="shared" si="12"/>
        <v/>
      </c>
      <c r="GW16" s="47" t="str">
        <f t="shared" si="13"/>
        <v/>
      </c>
      <c r="GX16" s="47" t="str">
        <f t="shared" si="13"/>
        <v/>
      </c>
      <c r="GY16" s="47" t="str">
        <f t="shared" si="13"/>
        <v/>
      </c>
      <c r="GZ16" s="47" t="str">
        <f t="shared" si="13"/>
        <v/>
      </c>
      <c r="HA16" s="47" t="str">
        <f t="shared" si="13"/>
        <v/>
      </c>
      <c r="HB16" s="47" t="str">
        <f t="shared" si="13"/>
        <v/>
      </c>
      <c r="HC16" s="47" t="str">
        <f t="shared" si="13"/>
        <v/>
      </c>
      <c r="HD16" s="47" t="str">
        <f t="shared" si="13"/>
        <v/>
      </c>
      <c r="HE16" s="47" t="str">
        <f t="shared" si="13"/>
        <v/>
      </c>
      <c r="HF16" s="47" t="str">
        <f t="shared" si="13"/>
        <v/>
      </c>
      <c r="HG16" s="47" t="str">
        <f t="shared" si="13"/>
        <v/>
      </c>
      <c r="HH16" s="47" t="str">
        <f t="shared" si="13"/>
        <v/>
      </c>
      <c r="HI16" s="47" t="str">
        <f t="shared" si="13"/>
        <v/>
      </c>
      <c r="HJ16" s="47" t="str">
        <f t="shared" si="13"/>
        <v/>
      </c>
      <c r="HK16" s="47" t="str">
        <f t="shared" si="13"/>
        <v/>
      </c>
      <c r="HL16" s="47" t="str">
        <f t="shared" si="13"/>
        <v/>
      </c>
      <c r="HM16" s="47" t="str">
        <f t="shared" si="14"/>
        <v/>
      </c>
      <c r="HN16" s="47" t="str">
        <f t="shared" si="14"/>
        <v/>
      </c>
      <c r="HO16" s="47" t="str">
        <f t="shared" si="14"/>
        <v/>
      </c>
      <c r="HP16" s="165" t="e">
        <f t="shared" si="15"/>
        <v>#N/A</v>
      </c>
      <c r="HQ16" s="165" t="e">
        <f t="shared" si="15"/>
        <v>#N/A</v>
      </c>
      <c r="HR16" s="165" t="e">
        <f t="shared" si="15"/>
        <v>#N/A</v>
      </c>
      <c r="HS16" s="165" t="e">
        <f t="shared" si="15"/>
        <v>#N/A</v>
      </c>
      <c r="HT16" s="165" t="e">
        <f t="shared" si="15"/>
        <v>#N/A</v>
      </c>
      <c r="HU16" s="165" t="e">
        <f t="shared" si="15"/>
        <v>#N/A</v>
      </c>
      <c r="HV16" s="165" t="e">
        <f t="shared" si="15"/>
        <v>#N/A</v>
      </c>
      <c r="HW16" s="165" t="e">
        <f t="shared" si="15"/>
        <v>#N/A</v>
      </c>
      <c r="HX16" s="165" t="e">
        <f t="shared" si="15"/>
        <v>#N/A</v>
      </c>
      <c r="HY16" s="165" t="e">
        <f t="shared" si="15"/>
        <v>#N/A</v>
      </c>
      <c r="HZ16" s="165" t="e">
        <f t="shared" si="15"/>
        <v>#N/A</v>
      </c>
      <c r="IA16" s="165" t="e">
        <f t="shared" si="15"/>
        <v>#N/A</v>
      </c>
      <c r="IB16" s="165" t="e">
        <f t="shared" si="15"/>
        <v>#N/A</v>
      </c>
      <c r="IC16" s="165" t="e">
        <f t="shared" si="15"/>
        <v>#N/A</v>
      </c>
      <c r="ID16" s="165" t="e">
        <f t="shared" si="15"/>
        <v>#N/A</v>
      </c>
      <c r="IE16" s="165" t="e">
        <f t="shared" si="15"/>
        <v>#N/A</v>
      </c>
      <c r="IF16" s="165" t="e">
        <f t="shared" si="16"/>
        <v>#N/A</v>
      </c>
      <c r="IG16" s="165" t="e">
        <f t="shared" si="16"/>
        <v>#N/A</v>
      </c>
      <c r="IH16" s="165" t="e">
        <f t="shared" si="16"/>
        <v>#N/A</v>
      </c>
      <c r="II16" s="165" t="e">
        <f t="shared" si="16"/>
        <v>#N/A</v>
      </c>
      <c r="IJ16" s="165" t="e">
        <f t="shared" si="16"/>
        <v>#N/A</v>
      </c>
      <c r="IK16" s="165" t="e">
        <f t="shared" si="16"/>
        <v>#N/A</v>
      </c>
      <c r="IL16" s="165" t="e">
        <f t="shared" si="16"/>
        <v>#N/A</v>
      </c>
      <c r="IM16" s="165" t="e">
        <f t="shared" si="16"/>
        <v>#N/A</v>
      </c>
      <c r="IN16" s="165" t="e">
        <f t="shared" si="16"/>
        <v>#N/A</v>
      </c>
      <c r="IO16" s="165" t="e">
        <f t="shared" si="16"/>
        <v>#N/A</v>
      </c>
      <c r="IP16" s="165" t="e">
        <f t="shared" si="16"/>
        <v>#N/A</v>
      </c>
      <c r="IQ16" s="165" t="e">
        <f t="shared" si="16"/>
        <v>#N/A</v>
      </c>
      <c r="IR16" s="165" t="e">
        <f t="shared" si="16"/>
        <v>#N/A</v>
      </c>
      <c r="IS16" s="165" t="e">
        <f t="shared" si="16"/>
        <v>#N/A</v>
      </c>
      <c r="IT16" s="165" t="e">
        <f t="shared" si="16"/>
        <v>#N/A</v>
      </c>
      <c r="IU16" s="165" t="e">
        <f t="shared" si="16"/>
        <v>#N/A</v>
      </c>
      <c r="IV16" s="165" t="e">
        <f t="shared" si="17"/>
        <v>#N/A</v>
      </c>
      <c r="IW16" s="165" t="e">
        <f t="shared" si="17"/>
        <v>#N/A</v>
      </c>
      <c r="IX16" s="165" t="e">
        <f t="shared" si="17"/>
        <v>#N/A</v>
      </c>
      <c r="IY16" s="165" t="e">
        <f t="shared" si="17"/>
        <v>#N/A</v>
      </c>
      <c r="IZ16" s="165" t="e">
        <f t="shared" si="17"/>
        <v>#N/A</v>
      </c>
      <c r="JA16" s="165" t="e">
        <f t="shared" si="17"/>
        <v>#N/A</v>
      </c>
      <c r="JB16" s="165" t="e">
        <f t="shared" si="17"/>
        <v>#N/A</v>
      </c>
      <c r="JC16" s="165" t="e">
        <f t="shared" si="17"/>
        <v>#N/A</v>
      </c>
      <c r="JD16" s="165" t="e">
        <f t="shared" si="17"/>
        <v>#N/A</v>
      </c>
      <c r="JE16" s="165" t="e">
        <f t="shared" si="17"/>
        <v>#N/A</v>
      </c>
      <c r="JF16" s="165" t="e">
        <f t="shared" si="17"/>
        <v>#N/A</v>
      </c>
      <c r="JG16" s="165" t="e">
        <f t="shared" si="17"/>
        <v>#N/A</v>
      </c>
      <c r="JH16" s="165" t="e">
        <f t="shared" si="17"/>
        <v>#N/A</v>
      </c>
      <c r="JI16" s="165" t="e">
        <f t="shared" si="17"/>
        <v>#N/A</v>
      </c>
      <c r="JJ16" s="165" t="e">
        <f t="shared" si="17"/>
        <v>#N/A</v>
      </c>
      <c r="JK16" s="165" t="e">
        <f t="shared" si="17"/>
        <v>#N/A</v>
      </c>
      <c r="JL16" s="165" t="e">
        <f t="shared" si="18"/>
        <v>#N/A</v>
      </c>
      <c r="JM16" s="165" t="e">
        <f t="shared" si="18"/>
        <v>#N/A</v>
      </c>
      <c r="JN16" s="165" t="e">
        <f t="shared" si="18"/>
        <v>#N/A</v>
      </c>
      <c r="JO16" s="165" t="e">
        <f t="shared" si="18"/>
        <v>#N/A</v>
      </c>
      <c r="JP16" s="165" t="e">
        <f t="shared" si="18"/>
        <v>#N/A</v>
      </c>
      <c r="JQ16" s="165" t="e">
        <f t="shared" si="18"/>
        <v>#N/A</v>
      </c>
      <c r="JR16" s="165" t="e">
        <f t="shared" si="18"/>
        <v>#N/A</v>
      </c>
      <c r="JS16" s="165" t="e">
        <f t="shared" si="18"/>
        <v>#N/A</v>
      </c>
      <c r="JT16" s="165" t="e">
        <f t="shared" si="18"/>
        <v>#N/A</v>
      </c>
      <c r="JU16" s="165" t="e">
        <f t="shared" si="18"/>
        <v>#N/A</v>
      </c>
      <c r="JV16" s="165" t="e">
        <f t="shared" si="18"/>
        <v>#N/A</v>
      </c>
      <c r="JW16" s="165" t="e">
        <f t="shared" si="18"/>
        <v>#N/A</v>
      </c>
      <c r="JX16" s="165" t="e">
        <f t="shared" si="18"/>
        <v>#N/A</v>
      </c>
      <c r="JY16" s="165" t="e">
        <f t="shared" si="18"/>
        <v>#N/A</v>
      </c>
      <c r="JZ16" s="165" t="e">
        <f t="shared" si="18"/>
        <v>#N/A</v>
      </c>
      <c r="KA16" s="165" t="e">
        <f t="shared" si="18"/>
        <v>#N/A</v>
      </c>
      <c r="KB16" s="165" t="e">
        <f t="shared" si="19"/>
        <v>#N/A</v>
      </c>
      <c r="KC16" s="165" t="e">
        <f t="shared" si="19"/>
        <v>#N/A</v>
      </c>
      <c r="KD16" s="165" t="e">
        <f t="shared" si="19"/>
        <v>#N/A</v>
      </c>
      <c r="KE16" s="165" t="e">
        <f t="shared" si="19"/>
        <v>#N/A</v>
      </c>
      <c r="KF16" s="165" t="e">
        <f t="shared" si="19"/>
        <v>#N/A</v>
      </c>
      <c r="KG16" s="165" t="e">
        <f t="shared" si="19"/>
        <v>#N/A</v>
      </c>
      <c r="KH16" s="165" t="e">
        <f t="shared" si="19"/>
        <v>#N/A</v>
      </c>
      <c r="KI16" s="165" t="e">
        <f t="shared" si="19"/>
        <v>#N/A</v>
      </c>
      <c r="KJ16" s="165" t="e">
        <f t="shared" si="19"/>
        <v>#N/A</v>
      </c>
      <c r="KK16" s="165" t="e">
        <f t="shared" si="19"/>
        <v>#N/A</v>
      </c>
      <c r="KL16" s="165" t="e">
        <f t="shared" si="19"/>
        <v>#N/A</v>
      </c>
      <c r="KM16" s="165" t="e">
        <f t="shared" si="19"/>
        <v>#N/A</v>
      </c>
      <c r="KN16" s="165" t="e">
        <f t="shared" si="19"/>
        <v>#N/A</v>
      </c>
      <c r="KO16" s="165" t="e">
        <f t="shared" si="19"/>
        <v>#N/A</v>
      </c>
      <c r="KP16" s="165" t="e">
        <f t="shared" si="19"/>
        <v>#N/A</v>
      </c>
      <c r="KQ16" s="165" t="e">
        <f t="shared" si="19"/>
        <v>#N/A</v>
      </c>
      <c r="KR16" s="165" t="e">
        <f t="shared" si="20"/>
        <v>#N/A</v>
      </c>
      <c r="KS16" s="165" t="e">
        <f t="shared" si="20"/>
        <v>#N/A</v>
      </c>
      <c r="KT16" s="165" t="e">
        <f t="shared" si="20"/>
        <v>#N/A</v>
      </c>
      <c r="KU16" s="165" t="e">
        <f t="shared" si="20"/>
        <v>#N/A</v>
      </c>
      <c r="KV16" s="165" t="e">
        <f t="shared" si="20"/>
        <v>#N/A</v>
      </c>
      <c r="KW16" s="165" t="e">
        <f t="shared" si="20"/>
        <v>#N/A</v>
      </c>
      <c r="KX16" s="165" t="e">
        <f t="shared" si="20"/>
        <v>#N/A</v>
      </c>
      <c r="KY16" s="165" t="e">
        <f t="shared" si="20"/>
        <v>#N/A</v>
      </c>
      <c r="KZ16" s="165" t="e">
        <f t="shared" si="20"/>
        <v>#N/A</v>
      </c>
      <c r="LA16" s="165" t="e">
        <f t="shared" si="20"/>
        <v>#N/A</v>
      </c>
      <c r="LB16" s="165" t="e">
        <f t="shared" si="20"/>
        <v>#N/A</v>
      </c>
      <c r="LC16" s="165" t="e">
        <f t="shared" si="20"/>
        <v>#N/A</v>
      </c>
      <c r="LD16" s="165" t="e">
        <f t="shared" si="20"/>
        <v>#N/A</v>
      </c>
      <c r="LE16" s="165" t="e">
        <f t="shared" si="20"/>
        <v>#N/A</v>
      </c>
      <c r="LF16" s="165" t="e">
        <f t="shared" si="20"/>
        <v>#N/A</v>
      </c>
      <c r="LG16" s="165" t="e">
        <f t="shared" si="20"/>
        <v>#N/A</v>
      </c>
      <c r="LH16" s="165" t="e">
        <f t="shared" si="21"/>
        <v>#N/A</v>
      </c>
      <c r="LI16" s="165" t="e">
        <f t="shared" si="21"/>
        <v>#N/A</v>
      </c>
      <c r="LJ16" s="165" t="e">
        <f t="shared" si="21"/>
        <v>#N/A</v>
      </c>
      <c r="LK16" s="165" t="e">
        <f t="shared" si="21"/>
        <v>#N/A</v>
      </c>
      <c r="LL16" s="165" t="e">
        <f t="shared" si="21"/>
        <v>#N/A</v>
      </c>
      <c r="LM16" s="165" t="e">
        <f t="shared" si="21"/>
        <v>#N/A</v>
      </c>
      <c r="LN16" s="165" t="e">
        <f t="shared" si="21"/>
        <v>#N/A</v>
      </c>
      <c r="LO16" s="165" t="e">
        <f t="shared" si="21"/>
        <v>#N/A</v>
      </c>
      <c r="LP16" s="165" t="e">
        <f t="shared" si="21"/>
        <v>#N/A</v>
      </c>
      <c r="LQ16" s="165" t="e">
        <f t="shared" si="21"/>
        <v>#N/A</v>
      </c>
      <c r="LR16" s="165" t="e">
        <f t="shared" si="21"/>
        <v>#N/A</v>
      </c>
      <c r="LS16" s="165" t="e">
        <f t="shared" si="21"/>
        <v>#N/A</v>
      </c>
      <c r="LT16" s="165" t="e">
        <f t="shared" si="21"/>
        <v>#N/A</v>
      </c>
      <c r="LU16" s="165" t="e">
        <f t="shared" si="21"/>
        <v>#N/A</v>
      </c>
      <c r="LV16" s="165" t="e">
        <f t="shared" si="21"/>
        <v>#N/A</v>
      </c>
      <c r="LW16" s="165" t="e">
        <f t="shared" si="21"/>
        <v>#N/A</v>
      </c>
      <c r="LX16" s="165" t="e">
        <f t="shared" si="22"/>
        <v>#N/A</v>
      </c>
      <c r="LY16" s="165" t="e">
        <f t="shared" si="22"/>
        <v>#N/A</v>
      </c>
      <c r="LZ16" s="165" t="e">
        <f t="shared" si="22"/>
        <v>#N/A</v>
      </c>
      <c r="MA16" s="165" t="e">
        <f t="shared" si="22"/>
        <v>#N/A</v>
      </c>
      <c r="MB16" s="165" t="e">
        <f t="shared" si="22"/>
        <v>#N/A</v>
      </c>
      <c r="MC16" s="165" t="e">
        <f t="shared" si="22"/>
        <v>#N/A</v>
      </c>
      <c r="MD16" s="165" t="e">
        <f t="shared" si="22"/>
        <v>#N/A</v>
      </c>
      <c r="ME16" s="165" t="e">
        <f t="shared" si="22"/>
        <v>#N/A</v>
      </c>
      <c r="MF16" s="165" t="e">
        <f t="shared" si="22"/>
        <v>#N/A</v>
      </c>
      <c r="MG16" s="165" t="e">
        <f t="shared" si="22"/>
        <v>#N/A</v>
      </c>
      <c r="MH16" s="165" t="e">
        <f t="shared" si="22"/>
        <v>#N/A</v>
      </c>
      <c r="MI16" s="165" t="e">
        <f t="shared" si="22"/>
        <v>#N/A</v>
      </c>
      <c r="MJ16" s="165" t="e">
        <f t="shared" si="22"/>
        <v>#N/A</v>
      </c>
      <c r="MK16" s="165" t="e">
        <f t="shared" si="22"/>
        <v>#N/A</v>
      </c>
      <c r="ML16" s="165" t="e">
        <f t="shared" si="22"/>
        <v>#N/A</v>
      </c>
      <c r="MM16" s="165" t="e">
        <f t="shared" si="22"/>
        <v>#N/A</v>
      </c>
      <c r="MN16" s="165" t="e">
        <f t="shared" si="23"/>
        <v>#N/A</v>
      </c>
      <c r="MO16" s="165" t="e">
        <f t="shared" si="23"/>
        <v>#N/A</v>
      </c>
      <c r="MP16" s="165" t="e">
        <f t="shared" si="23"/>
        <v>#N/A</v>
      </c>
      <c r="MQ16" s="165" t="e">
        <f t="shared" si="23"/>
        <v>#N/A</v>
      </c>
      <c r="MR16" s="165" t="e">
        <f t="shared" si="23"/>
        <v>#N/A</v>
      </c>
      <c r="MS16" s="165" t="e">
        <f t="shared" si="23"/>
        <v>#N/A</v>
      </c>
      <c r="MT16" s="165" t="e">
        <f t="shared" si="23"/>
        <v>#N/A</v>
      </c>
      <c r="MU16" s="165" t="e">
        <f t="shared" si="23"/>
        <v>#N/A</v>
      </c>
      <c r="MV16" s="165" t="e">
        <f t="shared" si="23"/>
        <v>#N/A</v>
      </c>
      <c r="MW16" s="165" t="e">
        <f t="shared" si="23"/>
        <v>#N/A</v>
      </c>
      <c r="MX16" s="165" t="e">
        <f t="shared" si="23"/>
        <v>#N/A</v>
      </c>
      <c r="MY16" s="165" t="e">
        <f t="shared" si="23"/>
        <v>#N/A</v>
      </c>
      <c r="MZ16" s="165" t="e">
        <f t="shared" si="23"/>
        <v>#N/A</v>
      </c>
      <c r="NA16" s="165" t="e">
        <f t="shared" si="23"/>
        <v>#N/A</v>
      </c>
      <c r="NB16" s="165" t="e">
        <f t="shared" si="23"/>
        <v>#N/A</v>
      </c>
      <c r="NC16" s="165" t="e">
        <f t="shared" si="23"/>
        <v>#N/A</v>
      </c>
      <c r="ND16" s="165" t="e">
        <f t="shared" si="24"/>
        <v>#N/A</v>
      </c>
      <c r="NE16" s="165" t="e">
        <f t="shared" si="24"/>
        <v>#N/A</v>
      </c>
      <c r="NF16" s="165" t="e">
        <f t="shared" si="24"/>
        <v>#N/A</v>
      </c>
      <c r="NG16" s="165" t="e">
        <f t="shared" si="24"/>
        <v>#N/A</v>
      </c>
      <c r="NH16" s="165" t="e">
        <f t="shared" si="24"/>
        <v>#N/A</v>
      </c>
      <c r="NI16" s="165" t="e">
        <f t="shared" si="24"/>
        <v>#N/A</v>
      </c>
      <c r="NJ16" s="165" t="e">
        <f t="shared" si="24"/>
        <v>#N/A</v>
      </c>
      <c r="NK16" s="165" t="e">
        <f t="shared" si="24"/>
        <v>#N/A</v>
      </c>
      <c r="NL16" s="165" t="e">
        <f t="shared" si="24"/>
        <v>#N/A</v>
      </c>
      <c r="NM16" s="165" t="e">
        <f t="shared" si="24"/>
        <v>#N/A</v>
      </c>
      <c r="NN16" s="165" t="e">
        <f t="shared" si="24"/>
        <v>#N/A</v>
      </c>
      <c r="NO16" s="165" t="e">
        <f t="shared" si="24"/>
        <v>#N/A</v>
      </c>
      <c r="NP16" s="165" t="e">
        <f t="shared" si="24"/>
        <v>#N/A</v>
      </c>
      <c r="NQ16" s="165" t="e">
        <f t="shared" si="24"/>
        <v>#N/A</v>
      </c>
      <c r="NR16" s="165" t="e">
        <f t="shared" si="24"/>
        <v>#N/A</v>
      </c>
      <c r="NS16" s="165" t="e">
        <f t="shared" si="24"/>
        <v>#N/A</v>
      </c>
      <c r="NT16" s="165" t="e">
        <f t="shared" si="25"/>
        <v>#N/A</v>
      </c>
      <c r="NU16" s="165" t="e">
        <f t="shared" si="25"/>
        <v>#N/A</v>
      </c>
      <c r="NV16" s="165" t="e">
        <f t="shared" si="25"/>
        <v>#N/A</v>
      </c>
      <c r="NW16" s="165" t="e">
        <f t="shared" si="25"/>
        <v>#N/A</v>
      </c>
      <c r="NX16" s="165" t="e">
        <f t="shared" si="25"/>
        <v>#N/A</v>
      </c>
      <c r="NY16" s="165" t="e">
        <f t="shared" si="25"/>
        <v>#N/A</v>
      </c>
      <c r="NZ16" s="165" t="e">
        <f t="shared" si="25"/>
        <v>#N/A</v>
      </c>
      <c r="OA16" s="165" t="e">
        <f t="shared" si="25"/>
        <v>#N/A</v>
      </c>
      <c r="OB16" s="165" t="e">
        <f t="shared" si="25"/>
        <v>#N/A</v>
      </c>
      <c r="OC16" s="165" t="e">
        <f t="shared" si="25"/>
        <v>#N/A</v>
      </c>
      <c r="OD16" s="165" t="e">
        <f t="shared" si="25"/>
        <v>#N/A</v>
      </c>
      <c r="OE16" s="165" t="e">
        <f t="shared" si="25"/>
        <v>#N/A</v>
      </c>
      <c r="OF16" s="165" t="e">
        <f t="shared" si="25"/>
        <v>#N/A</v>
      </c>
      <c r="OG16" s="165" t="e">
        <f t="shared" si="25"/>
        <v>#N/A</v>
      </c>
      <c r="OH16" s="165" t="e">
        <f t="shared" si="25"/>
        <v>#N/A</v>
      </c>
      <c r="OI16" s="165" t="e">
        <f t="shared" si="25"/>
        <v>#N/A</v>
      </c>
      <c r="OJ16" s="165" t="e">
        <f t="shared" si="26"/>
        <v>#N/A</v>
      </c>
      <c r="OK16" s="165" t="e">
        <f t="shared" si="26"/>
        <v>#N/A</v>
      </c>
      <c r="OL16" s="165" t="e">
        <f t="shared" si="26"/>
        <v>#N/A</v>
      </c>
      <c r="OM16" s="165" t="e">
        <f t="shared" si="26"/>
        <v>#N/A</v>
      </c>
      <c r="ON16" s="165" t="e">
        <f t="shared" si="26"/>
        <v>#N/A</v>
      </c>
      <c r="OO16" s="165" t="e">
        <f t="shared" si="26"/>
        <v>#N/A</v>
      </c>
      <c r="OP16" s="165" t="e">
        <f t="shared" si="26"/>
        <v>#N/A</v>
      </c>
      <c r="OQ16" s="165" t="e">
        <f t="shared" si="26"/>
        <v>#N/A</v>
      </c>
      <c r="OR16" s="165" t="e">
        <f t="shared" si="26"/>
        <v>#N/A</v>
      </c>
      <c r="OS16" s="165" t="e">
        <f t="shared" si="26"/>
        <v>#N/A</v>
      </c>
      <c r="OT16" s="165" t="e">
        <f t="shared" si="26"/>
        <v>#N/A</v>
      </c>
      <c r="OU16" s="165" t="e">
        <f t="shared" si="26"/>
        <v>#N/A</v>
      </c>
      <c r="OV16" s="165" t="e">
        <f t="shared" si="26"/>
        <v>#N/A</v>
      </c>
      <c r="OW16" s="165" t="e">
        <f t="shared" si="26"/>
        <v>#N/A</v>
      </c>
      <c r="OX16" s="165" t="e">
        <f t="shared" si="26"/>
        <v>#N/A</v>
      </c>
      <c r="OY16" s="165" t="e">
        <f t="shared" si="26"/>
        <v>#N/A</v>
      </c>
      <c r="OZ16" s="165" t="e">
        <f t="shared" si="27"/>
        <v>#N/A</v>
      </c>
      <c r="PA16" s="165" t="e">
        <f t="shared" si="27"/>
        <v>#N/A</v>
      </c>
      <c r="PB16" s="165" t="e">
        <f t="shared" si="27"/>
        <v>#N/A</v>
      </c>
      <c r="PC16" s="165" t="e">
        <f t="shared" si="27"/>
        <v>#N/A</v>
      </c>
      <c r="PD16" s="165" t="e">
        <f t="shared" si="27"/>
        <v>#N/A</v>
      </c>
      <c r="PE16" s="165" t="e">
        <f t="shared" si="27"/>
        <v>#N/A</v>
      </c>
      <c r="PF16" s="165" t="e">
        <f t="shared" si="27"/>
        <v>#N/A</v>
      </c>
      <c r="PG16" s="165" t="e">
        <f t="shared" si="27"/>
        <v>#N/A</v>
      </c>
      <c r="PH16" s="165" t="e">
        <f t="shared" si="27"/>
        <v>#N/A</v>
      </c>
    </row>
    <row r="17" spans="1:424" hidden="1" x14ac:dyDescent="0.45">
      <c r="A17" s="4">
        <v>14</v>
      </c>
      <c r="B17" s="91"/>
      <c r="C17" s="91"/>
      <c r="D17" s="91"/>
      <c r="E17" s="120" t="str">
        <f t="shared" si="28"/>
        <v/>
      </c>
      <c r="F17" s="120" t="str">
        <f t="shared" si="29"/>
        <v/>
      </c>
      <c r="G17" s="71" t="str">
        <f t="shared" si="30"/>
        <v/>
      </c>
      <c r="H17" s="23"/>
      <c r="I17" s="55"/>
      <c r="J17" s="298"/>
      <c r="K17" s="72" t="str">
        <f>IF(AND(B17&gt;0,C17&gt;0,D17&gt;0),IF(ISBLANK(J17),IF(ISBLANK(H17),"",(D17-B17)*VLOOKUP(H17,VLookups!$A$4:$B$13,2,FALSE)),J17),"")</f>
        <v/>
      </c>
      <c r="L17" s="73" t="str">
        <f t="shared" si="0"/>
        <v/>
      </c>
      <c r="M17" s="91"/>
      <c r="N17" s="265" t="str">
        <f>IF(AND(M17&gt;0,C17&gt;0,NOT(K17="")),ABS(VLOOKUP($M$1,VLookups!$A$43:$B$44,2,FALSE)-_xlfn.NORM.DIST(M17,G17,K17,TRUE)),"")</f>
        <v/>
      </c>
      <c r="O17" s="90" t="str">
        <f>IF(AND($B17&gt;0,$C17&gt;0,$D17&gt;0,NOT(ISBLANK($H17))),_xlfn.NORM.INV(ABS(VLOOKUP($M$1,VLookups!$A$43:$B$44,2,FALSE)-O$3),$G17,$K17),"")</f>
        <v/>
      </c>
      <c r="P17" s="89" t="str">
        <f>IF(AND($B17&gt;0,$C17&gt;0,$D17&gt;0,NOT(ISBLANK($H17))),_xlfn.NORM.INV(ABS(VLOOKUP($M$1,VLookups!$A$43:$B$44,2,FALSE)-P$3),$G17,$K17),"")</f>
        <v/>
      </c>
      <c r="Q17" s="90" t="str">
        <f>IF(AND($B17&gt;0,$C17&gt;0,$D17&gt;0,NOT(ISBLANK($H17))),_xlfn.NORM.INV(ABS(VLOOKUP($M$1,VLookups!$A$43:$B$44,2,FALSE)-Q$3),$G17,$K17),"")</f>
        <v/>
      </c>
      <c r="R17" s="89" t="str">
        <f>IF(AND($B17&gt;0,$C17&gt;0,$D17&gt;0,NOT(ISBLANK($H17))),_xlfn.NORM.INV(ABS(VLOOKUP($M$1,VLookups!$A$43:$B$44,2,FALSE)-R$3),$G17,$K17),"")</f>
        <v/>
      </c>
      <c r="S17" s="90" t="str">
        <f>IF(AND($B17&gt;0,$C17&gt;0,$D17&gt;0,NOT(ISBLANK($H17))),_xlfn.NORM.INV(ABS(VLOOKUP($M$1,VLookups!$A$43:$B$44,2,FALSE)-S$3),$G17,$K17),"")</f>
        <v/>
      </c>
      <c r="T17" s="89" t="str">
        <f>IF(AND($B17&gt;0,$C17&gt;0,$D17&gt;0,NOT(ISBLANK($H17))),_xlfn.NORM.INV(ABS(VLOOKUP($M$1,VLookups!$A$43:$B$44,2,FALSE)-T$3),$G17,$K17),"")</f>
        <v/>
      </c>
      <c r="U17" s="5"/>
      <c r="V17" s="164" t="str">
        <f t="shared" si="31"/>
        <v/>
      </c>
      <c r="W17" s="47" t="str">
        <f t="shared" si="32"/>
        <v/>
      </c>
      <c r="X17" s="47" t="str">
        <f t="shared" si="32"/>
        <v/>
      </c>
      <c r="Y17" s="47" t="str">
        <f t="shared" si="32"/>
        <v/>
      </c>
      <c r="Z17" s="47" t="str">
        <f t="shared" si="32"/>
        <v/>
      </c>
      <c r="AA17" s="47" t="str">
        <f t="shared" si="32"/>
        <v/>
      </c>
      <c r="AB17" s="47" t="str">
        <f t="shared" si="32"/>
        <v/>
      </c>
      <c r="AC17" s="47" t="str">
        <f t="shared" si="32"/>
        <v/>
      </c>
      <c r="AD17" s="47" t="str">
        <f t="shared" si="32"/>
        <v/>
      </c>
      <c r="AE17" s="47" t="str">
        <f t="shared" si="32"/>
        <v/>
      </c>
      <c r="AF17" s="47" t="str">
        <f t="shared" si="32"/>
        <v/>
      </c>
      <c r="AG17" s="47" t="str">
        <f t="shared" si="32"/>
        <v/>
      </c>
      <c r="AH17" s="47" t="str">
        <f t="shared" si="32"/>
        <v/>
      </c>
      <c r="AI17" s="47" t="str">
        <f t="shared" si="32"/>
        <v/>
      </c>
      <c r="AJ17" s="47" t="str">
        <f t="shared" si="32"/>
        <v/>
      </c>
      <c r="AK17" s="47" t="str">
        <f t="shared" si="32"/>
        <v/>
      </c>
      <c r="AL17" s="47" t="str">
        <f t="shared" si="32"/>
        <v/>
      </c>
      <c r="AM17" s="47" t="str">
        <f t="shared" si="1"/>
        <v/>
      </c>
      <c r="AN17" s="47" t="str">
        <f t="shared" si="2"/>
        <v/>
      </c>
      <c r="AO17" s="47" t="str">
        <f t="shared" si="2"/>
        <v/>
      </c>
      <c r="AP17" s="47" t="str">
        <f t="shared" si="2"/>
        <v/>
      </c>
      <c r="AQ17" s="47" t="str">
        <f t="shared" si="2"/>
        <v/>
      </c>
      <c r="AR17" s="47" t="str">
        <f t="shared" si="2"/>
        <v/>
      </c>
      <c r="AS17" s="47" t="str">
        <f t="shared" si="2"/>
        <v/>
      </c>
      <c r="AT17" s="47" t="str">
        <f t="shared" si="2"/>
        <v/>
      </c>
      <c r="AU17" s="47" t="str">
        <f t="shared" si="2"/>
        <v/>
      </c>
      <c r="AV17" s="47" t="str">
        <f t="shared" si="2"/>
        <v/>
      </c>
      <c r="AW17" s="47" t="str">
        <f t="shared" si="2"/>
        <v/>
      </c>
      <c r="AX17" s="47" t="str">
        <f t="shared" si="2"/>
        <v/>
      </c>
      <c r="AY17" s="47" t="str">
        <f t="shared" si="2"/>
        <v/>
      </c>
      <c r="AZ17" s="47" t="str">
        <f t="shared" si="2"/>
        <v/>
      </c>
      <c r="BA17" s="47" t="str">
        <f t="shared" si="2"/>
        <v/>
      </c>
      <c r="BB17" s="47" t="str">
        <f t="shared" si="2"/>
        <v/>
      </c>
      <c r="BC17" s="47" t="str">
        <f t="shared" si="2"/>
        <v/>
      </c>
      <c r="BD17" s="47" t="str">
        <f t="shared" si="3"/>
        <v/>
      </c>
      <c r="BE17" s="47" t="str">
        <f t="shared" si="3"/>
        <v/>
      </c>
      <c r="BF17" s="47" t="str">
        <f t="shared" si="3"/>
        <v/>
      </c>
      <c r="BG17" s="47" t="str">
        <f t="shared" si="3"/>
        <v/>
      </c>
      <c r="BH17" s="47" t="str">
        <f t="shared" si="3"/>
        <v/>
      </c>
      <c r="BI17" s="47" t="str">
        <f t="shared" si="3"/>
        <v/>
      </c>
      <c r="BJ17" s="47" t="str">
        <f t="shared" si="3"/>
        <v/>
      </c>
      <c r="BK17" s="47" t="str">
        <f t="shared" si="3"/>
        <v/>
      </c>
      <c r="BL17" s="47" t="str">
        <f t="shared" si="3"/>
        <v/>
      </c>
      <c r="BM17" s="47" t="str">
        <f t="shared" si="3"/>
        <v/>
      </c>
      <c r="BN17" s="47" t="str">
        <f t="shared" si="3"/>
        <v/>
      </c>
      <c r="BO17" s="47" t="str">
        <f t="shared" si="3"/>
        <v/>
      </c>
      <c r="BP17" s="47" t="str">
        <f t="shared" si="3"/>
        <v/>
      </c>
      <c r="BQ17" s="47" t="str">
        <f t="shared" si="3"/>
        <v/>
      </c>
      <c r="BR17" s="47" t="str">
        <f t="shared" si="3"/>
        <v/>
      </c>
      <c r="BS17" s="47" t="str">
        <f t="shared" si="3"/>
        <v/>
      </c>
      <c r="BT17" s="47" t="str">
        <f t="shared" si="4"/>
        <v/>
      </c>
      <c r="BU17" s="47" t="str">
        <f t="shared" si="4"/>
        <v/>
      </c>
      <c r="BV17" s="47" t="str">
        <f t="shared" si="4"/>
        <v/>
      </c>
      <c r="BW17" s="47" t="str">
        <f t="shared" si="4"/>
        <v/>
      </c>
      <c r="BX17" s="47" t="str">
        <f t="shared" si="4"/>
        <v/>
      </c>
      <c r="BY17" s="47" t="str">
        <f t="shared" si="4"/>
        <v/>
      </c>
      <c r="BZ17" s="47" t="str">
        <f t="shared" si="4"/>
        <v/>
      </c>
      <c r="CA17" s="47" t="str">
        <f t="shared" si="4"/>
        <v/>
      </c>
      <c r="CB17" s="47" t="str">
        <f t="shared" si="4"/>
        <v/>
      </c>
      <c r="CC17" s="47" t="str">
        <f t="shared" si="4"/>
        <v/>
      </c>
      <c r="CD17" s="47" t="str">
        <f t="shared" si="4"/>
        <v/>
      </c>
      <c r="CE17" s="47" t="str">
        <f t="shared" si="4"/>
        <v/>
      </c>
      <c r="CF17" s="47" t="str">
        <f t="shared" si="4"/>
        <v/>
      </c>
      <c r="CG17" s="47" t="str">
        <f t="shared" si="4"/>
        <v/>
      </c>
      <c r="CH17" s="47" t="str">
        <f t="shared" si="4"/>
        <v/>
      </c>
      <c r="CI17" s="47" t="str">
        <f t="shared" si="4"/>
        <v/>
      </c>
      <c r="CJ17" s="47" t="str">
        <f t="shared" si="5"/>
        <v/>
      </c>
      <c r="CK17" s="47" t="str">
        <f t="shared" si="5"/>
        <v/>
      </c>
      <c r="CL17" s="47" t="str">
        <f t="shared" si="5"/>
        <v/>
      </c>
      <c r="CM17" s="47" t="str">
        <f t="shared" si="5"/>
        <v/>
      </c>
      <c r="CN17" s="47" t="str">
        <f t="shared" si="5"/>
        <v/>
      </c>
      <c r="CO17" s="47" t="str">
        <f t="shared" si="5"/>
        <v/>
      </c>
      <c r="CP17" s="47" t="str">
        <f t="shared" si="5"/>
        <v/>
      </c>
      <c r="CQ17" s="47" t="str">
        <f t="shared" si="5"/>
        <v/>
      </c>
      <c r="CR17" s="47" t="str">
        <f t="shared" si="5"/>
        <v/>
      </c>
      <c r="CS17" s="47" t="str">
        <f t="shared" si="5"/>
        <v/>
      </c>
      <c r="CT17" s="47" t="str">
        <f t="shared" si="5"/>
        <v/>
      </c>
      <c r="CU17" s="47" t="str">
        <f t="shared" si="5"/>
        <v/>
      </c>
      <c r="CV17" s="47" t="str">
        <f t="shared" si="5"/>
        <v/>
      </c>
      <c r="CW17" s="47" t="str">
        <f t="shared" si="5"/>
        <v/>
      </c>
      <c r="CX17" s="47" t="str">
        <f t="shared" si="5"/>
        <v/>
      </c>
      <c r="CY17" s="47" t="str">
        <f t="shared" si="5"/>
        <v/>
      </c>
      <c r="CZ17" s="47" t="str">
        <f t="shared" si="6"/>
        <v/>
      </c>
      <c r="DA17" s="47" t="str">
        <f t="shared" si="6"/>
        <v/>
      </c>
      <c r="DB17" s="47" t="str">
        <f t="shared" si="6"/>
        <v/>
      </c>
      <c r="DC17" s="47" t="str">
        <f t="shared" si="6"/>
        <v/>
      </c>
      <c r="DD17" s="47" t="str">
        <f t="shared" si="6"/>
        <v/>
      </c>
      <c r="DE17" s="47" t="str">
        <f t="shared" si="6"/>
        <v/>
      </c>
      <c r="DF17" s="47" t="str">
        <f t="shared" si="6"/>
        <v/>
      </c>
      <c r="DG17" s="47" t="str">
        <f t="shared" si="6"/>
        <v/>
      </c>
      <c r="DH17" s="47" t="str">
        <f t="shared" si="6"/>
        <v/>
      </c>
      <c r="DI17" s="47" t="str">
        <f t="shared" si="6"/>
        <v/>
      </c>
      <c r="DJ17" s="47" t="str">
        <f t="shared" si="6"/>
        <v/>
      </c>
      <c r="DK17" s="47" t="str">
        <f t="shared" si="6"/>
        <v/>
      </c>
      <c r="DL17" s="47" t="str">
        <f t="shared" si="6"/>
        <v/>
      </c>
      <c r="DM17" s="47" t="str">
        <f t="shared" si="6"/>
        <v/>
      </c>
      <c r="DN17" s="47" t="str">
        <f t="shared" si="6"/>
        <v/>
      </c>
      <c r="DO17" s="47" t="str">
        <f t="shared" si="6"/>
        <v/>
      </c>
      <c r="DP17" s="47" t="str">
        <f t="shared" si="7"/>
        <v/>
      </c>
      <c r="DQ17" s="47" t="str">
        <f t="shared" si="7"/>
        <v/>
      </c>
      <c r="DR17" s="47" t="str">
        <f t="shared" si="7"/>
        <v/>
      </c>
      <c r="DS17" s="179" t="str">
        <f t="shared" si="33"/>
        <v/>
      </c>
      <c r="DT17" s="47" t="str">
        <f t="shared" si="34"/>
        <v/>
      </c>
      <c r="DU17" s="47" t="str">
        <f t="shared" si="34"/>
        <v/>
      </c>
      <c r="DV17" s="47" t="str">
        <f t="shared" si="34"/>
        <v/>
      </c>
      <c r="DW17" s="47" t="str">
        <f t="shared" si="34"/>
        <v/>
      </c>
      <c r="DX17" s="47" t="str">
        <f t="shared" si="34"/>
        <v/>
      </c>
      <c r="DY17" s="47" t="str">
        <f t="shared" si="34"/>
        <v/>
      </c>
      <c r="DZ17" s="47" t="str">
        <f t="shared" si="34"/>
        <v/>
      </c>
      <c r="EA17" s="47" t="str">
        <f t="shared" si="34"/>
        <v/>
      </c>
      <c r="EB17" s="47" t="str">
        <f t="shared" si="34"/>
        <v/>
      </c>
      <c r="EC17" s="47" t="str">
        <f t="shared" si="34"/>
        <v/>
      </c>
      <c r="ED17" s="47" t="str">
        <f t="shared" si="34"/>
        <v/>
      </c>
      <c r="EE17" s="47" t="str">
        <f t="shared" si="34"/>
        <v/>
      </c>
      <c r="EF17" s="47" t="str">
        <f t="shared" si="34"/>
        <v/>
      </c>
      <c r="EG17" s="47" t="str">
        <f t="shared" si="34"/>
        <v/>
      </c>
      <c r="EH17" s="47" t="str">
        <f t="shared" si="34"/>
        <v/>
      </c>
      <c r="EI17" s="47" t="str">
        <f t="shared" si="34"/>
        <v/>
      </c>
      <c r="EJ17" s="47" t="str">
        <f t="shared" si="8"/>
        <v/>
      </c>
      <c r="EK17" s="47" t="str">
        <f t="shared" si="9"/>
        <v/>
      </c>
      <c r="EL17" s="47" t="str">
        <f t="shared" si="9"/>
        <v/>
      </c>
      <c r="EM17" s="47" t="str">
        <f t="shared" si="9"/>
        <v/>
      </c>
      <c r="EN17" s="47" t="str">
        <f t="shared" si="9"/>
        <v/>
      </c>
      <c r="EO17" s="47" t="str">
        <f t="shared" si="9"/>
        <v/>
      </c>
      <c r="EP17" s="47" t="str">
        <f t="shared" si="9"/>
        <v/>
      </c>
      <c r="EQ17" s="47" t="str">
        <f t="shared" si="9"/>
        <v/>
      </c>
      <c r="ER17" s="47" t="str">
        <f t="shared" si="9"/>
        <v/>
      </c>
      <c r="ES17" s="47" t="str">
        <f t="shared" si="9"/>
        <v/>
      </c>
      <c r="ET17" s="47" t="str">
        <f t="shared" si="9"/>
        <v/>
      </c>
      <c r="EU17" s="47" t="str">
        <f t="shared" si="9"/>
        <v/>
      </c>
      <c r="EV17" s="47" t="str">
        <f t="shared" si="9"/>
        <v/>
      </c>
      <c r="EW17" s="47" t="str">
        <f t="shared" si="9"/>
        <v/>
      </c>
      <c r="EX17" s="47" t="str">
        <f t="shared" si="9"/>
        <v/>
      </c>
      <c r="EY17" s="47" t="str">
        <f t="shared" si="9"/>
        <v/>
      </c>
      <c r="EZ17" s="47" t="str">
        <f t="shared" si="9"/>
        <v/>
      </c>
      <c r="FA17" s="47" t="str">
        <f t="shared" si="10"/>
        <v/>
      </c>
      <c r="FB17" s="47" t="str">
        <f t="shared" si="10"/>
        <v/>
      </c>
      <c r="FC17" s="47" t="str">
        <f t="shared" si="10"/>
        <v/>
      </c>
      <c r="FD17" s="47" t="str">
        <f t="shared" si="10"/>
        <v/>
      </c>
      <c r="FE17" s="47" t="str">
        <f t="shared" si="10"/>
        <v/>
      </c>
      <c r="FF17" s="47" t="str">
        <f t="shared" si="10"/>
        <v/>
      </c>
      <c r="FG17" s="47" t="str">
        <f t="shared" si="10"/>
        <v/>
      </c>
      <c r="FH17" s="47" t="str">
        <f t="shared" si="10"/>
        <v/>
      </c>
      <c r="FI17" s="47" t="str">
        <f t="shared" si="10"/>
        <v/>
      </c>
      <c r="FJ17" s="47" t="str">
        <f t="shared" si="10"/>
        <v/>
      </c>
      <c r="FK17" s="47" t="str">
        <f t="shared" si="10"/>
        <v/>
      </c>
      <c r="FL17" s="47" t="str">
        <f t="shared" si="10"/>
        <v/>
      </c>
      <c r="FM17" s="47" t="str">
        <f t="shared" si="10"/>
        <v/>
      </c>
      <c r="FN17" s="47" t="str">
        <f t="shared" si="10"/>
        <v/>
      </c>
      <c r="FO17" s="47" t="str">
        <f t="shared" si="10"/>
        <v/>
      </c>
      <c r="FP17" s="47" t="str">
        <f t="shared" si="10"/>
        <v/>
      </c>
      <c r="FQ17" s="47" t="str">
        <f t="shared" si="11"/>
        <v/>
      </c>
      <c r="FR17" s="47" t="str">
        <f t="shared" si="11"/>
        <v/>
      </c>
      <c r="FS17" s="47" t="str">
        <f t="shared" si="11"/>
        <v/>
      </c>
      <c r="FT17" s="47" t="str">
        <f t="shared" si="11"/>
        <v/>
      </c>
      <c r="FU17" s="47" t="str">
        <f t="shared" si="11"/>
        <v/>
      </c>
      <c r="FV17" s="47" t="str">
        <f t="shared" si="11"/>
        <v/>
      </c>
      <c r="FW17" s="47" t="str">
        <f t="shared" si="11"/>
        <v/>
      </c>
      <c r="FX17" s="47" t="str">
        <f t="shared" si="11"/>
        <v/>
      </c>
      <c r="FY17" s="47" t="str">
        <f t="shared" si="11"/>
        <v/>
      </c>
      <c r="FZ17" s="47" t="str">
        <f t="shared" si="11"/>
        <v/>
      </c>
      <c r="GA17" s="47" t="str">
        <f t="shared" si="11"/>
        <v/>
      </c>
      <c r="GB17" s="47" t="str">
        <f t="shared" si="11"/>
        <v/>
      </c>
      <c r="GC17" s="47" t="str">
        <f t="shared" si="11"/>
        <v/>
      </c>
      <c r="GD17" s="47" t="str">
        <f t="shared" si="11"/>
        <v/>
      </c>
      <c r="GE17" s="47" t="str">
        <f t="shared" si="11"/>
        <v/>
      </c>
      <c r="GF17" s="47" t="str">
        <f t="shared" si="11"/>
        <v/>
      </c>
      <c r="GG17" s="47" t="str">
        <f t="shared" si="12"/>
        <v/>
      </c>
      <c r="GH17" s="47" t="str">
        <f t="shared" si="12"/>
        <v/>
      </c>
      <c r="GI17" s="47" t="str">
        <f t="shared" si="12"/>
        <v/>
      </c>
      <c r="GJ17" s="47" t="str">
        <f t="shared" si="12"/>
        <v/>
      </c>
      <c r="GK17" s="47" t="str">
        <f t="shared" si="12"/>
        <v/>
      </c>
      <c r="GL17" s="47" t="str">
        <f t="shared" si="12"/>
        <v/>
      </c>
      <c r="GM17" s="47" t="str">
        <f t="shared" si="12"/>
        <v/>
      </c>
      <c r="GN17" s="47" t="str">
        <f t="shared" si="12"/>
        <v/>
      </c>
      <c r="GO17" s="47" t="str">
        <f t="shared" si="12"/>
        <v/>
      </c>
      <c r="GP17" s="47" t="str">
        <f t="shared" si="12"/>
        <v/>
      </c>
      <c r="GQ17" s="47" t="str">
        <f t="shared" si="12"/>
        <v/>
      </c>
      <c r="GR17" s="47" t="str">
        <f t="shared" si="12"/>
        <v/>
      </c>
      <c r="GS17" s="47" t="str">
        <f t="shared" si="12"/>
        <v/>
      </c>
      <c r="GT17" s="47" t="str">
        <f t="shared" si="12"/>
        <v/>
      </c>
      <c r="GU17" s="47" t="str">
        <f t="shared" si="12"/>
        <v/>
      </c>
      <c r="GV17" s="47" t="str">
        <f t="shared" si="12"/>
        <v/>
      </c>
      <c r="GW17" s="47" t="str">
        <f t="shared" si="13"/>
        <v/>
      </c>
      <c r="GX17" s="47" t="str">
        <f t="shared" si="13"/>
        <v/>
      </c>
      <c r="GY17" s="47" t="str">
        <f t="shared" si="13"/>
        <v/>
      </c>
      <c r="GZ17" s="47" t="str">
        <f t="shared" si="13"/>
        <v/>
      </c>
      <c r="HA17" s="47" t="str">
        <f t="shared" si="13"/>
        <v/>
      </c>
      <c r="HB17" s="47" t="str">
        <f t="shared" si="13"/>
        <v/>
      </c>
      <c r="HC17" s="47" t="str">
        <f t="shared" si="13"/>
        <v/>
      </c>
      <c r="HD17" s="47" t="str">
        <f t="shared" si="13"/>
        <v/>
      </c>
      <c r="HE17" s="47" t="str">
        <f t="shared" si="13"/>
        <v/>
      </c>
      <c r="HF17" s="47" t="str">
        <f t="shared" si="13"/>
        <v/>
      </c>
      <c r="HG17" s="47" t="str">
        <f t="shared" si="13"/>
        <v/>
      </c>
      <c r="HH17" s="47" t="str">
        <f t="shared" si="13"/>
        <v/>
      </c>
      <c r="HI17" s="47" t="str">
        <f t="shared" si="13"/>
        <v/>
      </c>
      <c r="HJ17" s="47" t="str">
        <f t="shared" si="13"/>
        <v/>
      </c>
      <c r="HK17" s="47" t="str">
        <f t="shared" si="13"/>
        <v/>
      </c>
      <c r="HL17" s="47" t="str">
        <f t="shared" si="13"/>
        <v/>
      </c>
      <c r="HM17" s="47" t="str">
        <f t="shared" si="14"/>
        <v/>
      </c>
      <c r="HN17" s="47" t="str">
        <f t="shared" si="14"/>
        <v/>
      </c>
      <c r="HO17" s="47" t="str">
        <f t="shared" si="14"/>
        <v/>
      </c>
      <c r="HP17" s="165" t="e">
        <f t="shared" si="15"/>
        <v>#N/A</v>
      </c>
      <c r="HQ17" s="165" t="e">
        <f t="shared" si="15"/>
        <v>#N/A</v>
      </c>
      <c r="HR17" s="165" t="e">
        <f t="shared" si="15"/>
        <v>#N/A</v>
      </c>
      <c r="HS17" s="165" t="e">
        <f t="shared" si="15"/>
        <v>#N/A</v>
      </c>
      <c r="HT17" s="165" t="e">
        <f t="shared" si="15"/>
        <v>#N/A</v>
      </c>
      <c r="HU17" s="165" t="e">
        <f t="shared" si="15"/>
        <v>#N/A</v>
      </c>
      <c r="HV17" s="165" t="e">
        <f t="shared" si="15"/>
        <v>#N/A</v>
      </c>
      <c r="HW17" s="165" t="e">
        <f t="shared" si="15"/>
        <v>#N/A</v>
      </c>
      <c r="HX17" s="165" t="e">
        <f t="shared" si="15"/>
        <v>#N/A</v>
      </c>
      <c r="HY17" s="165" t="e">
        <f t="shared" si="15"/>
        <v>#N/A</v>
      </c>
      <c r="HZ17" s="165" t="e">
        <f t="shared" si="15"/>
        <v>#N/A</v>
      </c>
      <c r="IA17" s="165" t="e">
        <f t="shared" si="15"/>
        <v>#N/A</v>
      </c>
      <c r="IB17" s="165" t="e">
        <f t="shared" si="15"/>
        <v>#N/A</v>
      </c>
      <c r="IC17" s="165" t="e">
        <f t="shared" si="15"/>
        <v>#N/A</v>
      </c>
      <c r="ID17" s="165" t="e">
        <f t="shared" si="15"/>
        <v>#N/A</v>
      </c>
      <c r="IE17" s="165" t="e">
        <f t="shared" si="15"/>
        <v>#N/A</v>
      </c>
      <c r="IF17" s="165" t="e">
        <f t="shared" si="16"/>
        <v>#N/A</v>
      </c>
      <c r="IG17" s="165" t="e">
        <f t="shared" si="16"/>
        <v>#N/A</v>
      </c>
      <c r="IH17" s="165" t="e">
        <f t="shared" si="16"/>
        <v>#N/A</v>
      </c>
      <c r="II17" s="165" t="e">
        <f t="shared" si="16"/>
        <v>#N/A</v>
      </c>
      <c r="IJ17" s="165" t="e">
        <f t="shared" si="16"/>
        <v>#N/A</v>
      </c>
      <c r="IK17" s="165" t="e">
        <f t="shared" si="16"/>
        <v>#N/A</v>
      </c>
      <c r="IL17" s="165" t="e">
        <f t="shared" si="16"/>
        <v>#N/A</v>
      </c>
      <c r="IM17" s="165" t="e">
        <f t="shared" si="16"/>
        <v>#N/A</v>
      </c>
      <c r="IN17" s="165" t="e">
        <f t="shared" si="16"/>
        <v>#N/A</v>
      </c>
      <c r="IO17" s="165" t="e">
        <f t="shared" si="16"/>
        <v>#N/A</v>
      </c>
      <c r="IP17" s="165" t="e">
        <f t="shared" si="16"/>
        <v>#N/A</v>
      </c>
      <c r="IQ17" s="165" t="e">
        <f t="shared" si="16"/>
        <v>#N/A</v>
      </c>
      <c r="IR17" s="165" t="e">
        <f t="shared" si="16"/>
        <v>#N/A</v>
      </c>
      <c r="IS17" s="165" t="e">
        <f t="shared" si="16"/>
        <v>#N/A</v>
      </c>
      <c r="IT17" s="165" t="e">
        <f t="shared" si="16"/>
        <v>#N/A</v>
      </c>
      <c r="IU17" s="165" t="e">
        <f t="shared" si="16"/>
        <v>#N/A</v>
      </c>
      <c r="IV17" s="165" t="e">
        <f t="shared" si="17"/>
        <v>#N/A</v>
      </c>
      <c r="IW17" s="165" t="e">
        <f t="shared" si="17"/>
        <v>#N/A</v>
      </c>
      <c r="IX17" s="165" t="e">
        <f t="shared" si="17"/>
        <v>#N/A</v>
      </c>
      <c r="IY17" s="165" t="e">
        <f t="shared" si="17"/>
        <v>#N/A</v>
      </c>
      <c r="IZ17" s="165" t="e">
        <f t="shared" si="17"/>
        <v>#N/A</v>
      </c>
      <c r="JA17" s="165" t="e">
        <f t="shared" si="17"/>
        <v>#N/A</v>
      </c>
      <c r="JB17" s="165" t="e">
        <f t="shared" si="17"/>
        <v>#N/A</v>
      </c>
      <c r="JC17" s="165" t="e">
        <f t="shared" si="17"/>
        <v>#N/A</v>
      </c>
      <c r="JD17" s="165" t="e">
        <f t="shared" si="17"/>
        <v>#N/A</v>
      </c>
      <c r="JE17" s="165" t="e">
        <f t="shared" si="17"/>
        <v>#N/A</v>
      </c>
      <c r="JF17" s="165" t="e">
        <f t="shared" si="17"/>
        <v>#N/A</v>
      </c>
      <c r="JG17" s="165" t="e">
        <f t="shared" si="17"/>
        <v>#N/A</v>
      </c>
      <c r="JH17" s="165" t="e">
        <f t="shared" si="17"/>
        <v>#N/A</v>
      </c>
      <c r="JI17" s="165" t="e">
        <f t="shared" si="17"/>
        <v>#N/A</v>
      </c>
      <c r="JJ17" s="165" t="e">
        <f t="shared" si="17"/>
        <v>#N/A</v>
      </c>
      <c r="JK17" s="165" t="e">
        <f t="shared" si="17"/>
        <v>#N/A</v>
      </c>
      <c r="JL17" s="165" t="e">
        <f t="shared" si="18"/>
        <v>#N/A</v>
      </c>
      <c r="JM17" s="165" t="e">
        <f t="shared" si="18"/>
        <v>#N/A</v>
      </c>
      <c r="JN17" s="165" t="e">
        <f t="shared" si="18"/>
        <v>#N/A</v>
      </c>
      <c r="JO17" s="165" t="e">
        <f t="shared" si="18"/>
        <v>#N/A</v>
      </c>
      <c r="JP17" s="165" t="e">
        <f t="shared" si="18"/>
        <v>#N/A</v>
      </c>
      <c r="JQ17" s="165" t="e">
        <f t="shared" si="18"/>
        <v>#N/A</v>
      </c>
      <c r="JR17" s="165" t="e">
        <f t="shared" si="18"/>
        <v>#N/A</v>
      </c>
      <c r="JS17" s="165" t="e">
        <f t="shared" si="18"/>
        <v>#N/A</v>
      </c>
      <c r="JT17" s="165" t="e">
        <f t="shared" si="18"/>
        <v>#N/A</v>
      </c>
      <c r="JU17" s="165" t="e">
        <f t="shared" si="18"/>
        <v>#N/A</v>
      </c>
      <c r="JV17" s="165" t="e">
        <f t="shared" si="18"/>
        <v>#N/A</v>
      </c>
      <c r="JW17" s="165" t="e">
        <f t="shared" si="18"/>
        <v>#N/A</v>
      </c>
      <c r="JX17" s="165" t="e">
        <f t="shared" si="18"/>
        <v>#N/A</v>
      </c>
      <c r="JY17" s="165" t="e">
        <f t="shared" si="18"/>
        <v>#N/A</v>
      </c>
      <c r="JZ17" s="165" t="e">
        <f t="shared" si="18"/>
        <v>#N/A</v>
      </c>
      <c r="KA17" s="165" t="e">
        <f t="shared" si="18"/>
        <v>#N/A</v>
      </c>
      <c r="KB17" s="165" t="e">
        <f t="shared" si="19"/>
        <v>#N/A</v>
      </c>
      <c r="KC17" s="165" t="e">
        <f t="shared" si="19"/>
        <v>#N/A</v>
      </c>
      <c r="KD17" s="165" t="e">
        <f t="shared" si="19"/>
        <v>#N/A</v>
      </c>
      <c r="KE17" s="165" t="e">
        <f t="shared" si="19"/>
        <v>#N/A</v>
      </c>
      <c r="KF17" s="165" t="e">
        <f t="shared" si="19"/>
        <v>#N/A</v>
      </c>
      <c r="KG17" s="165" t="e">
        <f t="shared" si="19"/>
        <v>#N/A</v>
      </c>
      <c r="KH17" s="165" t="e">
        <f t="shared" si="19"/>
        <v>#N/A</v>
      </c>
      <c r="KI17" s="165" t="e">
        <f t="shared" si="19"/>
        <v>#N/A</v>
      </c>
      <c r="KJ17" s="165" t="e">
        <f t="shared" si="19"/>
        <v>#N/A</v>
      </c>
      <c r="KK17" s="165" t="e">
        <f t="shared" si="19"/>
        <v>#N/A</v>
      </c>
      <c r="KL17" s="165" t="e">
        <f t="shared" si="19"/>
        <v>#N/A</v>
      </c>
      <c r="KM17" s="165" t="e">
        <f t="shared" si="19"/>
        <v>#N/A</v>
      </c>
      <c r="KN17" s="165" t="e">
        <f t="shared" si="19"/>
        <v>#N/A</v>
      </c>
      <c r="KO17" s="165" t="e">
        <f t="shared" si="19"/>
        <v>#N/A</v>
      </c>
      <c r="KP17" s="165" t="e">
        <f t="shared" si="19"/>
        <v>#N/A</v>
      </c>
      <c r="KQ17" s="165" t="e">
        <f t="shared" si="19"/>
        <v>#N/A</v>
      </c>
      <c r="KR17" s="165" t="e">
        <f t="shared" si="20"/>
        <v>#N/A</v>
      </c>
      <c r="KS17" s="165" t="e">
        <f t="shared" si="20"/>
        <v>#N/A</v>
      </c>
      <c r="KT17" s="165" t="e">
        <f t="shared" si="20"/>
        <v>#N/A</v>
      </c>
      <c r="KU17" s="165" t="e">
        <f t="shared" si="20"/>
        <v>#N/A</v>
      </c>
      <c r="KV17" s="165" t="e">
        <f t="shared" si="20"/>
        <v>#N/A</v>
      </c>
      <c r="KW17" s="165" t="e">
        <f t="shared" si="20"/>
        <v>#N/A</v>
      </c>
      <c r="KX17" s="165" t="e">
        <f t="shared" si="20"/>
        <v>#N/A</v>
      </c>
      <c r="KY17" s="165" t="e">
        <f t="shared" si="20"/>
        <v>#N/A</v>
      </c>
      <c r="KZ17" s="165" t="e">
        <f t="shared" si="20"/>
        <v>#N/A</v>
      </c>
      <c r="LA17" s="165" t="e">
        <f t="shared" si="20"/>
        <v>#N/A</v>
      </c>
      <c r="LB17" s="165" t="e">
        <f t="shared" si="20"/>
        <v>#N/A</v>
      </c>
      <c r="LC17" s="165" t="e">
        <f t="shared" si="20"/>
        <v>#N/A</v>
      </c>
      <c r="LD17" s="165" t="e">
        <f t="shared" si="20"/>
        <v>#N/A</v>
      </c>
      <c r="LE17" s="165" t="e">
        <f t="shared" si="20"/>
        <v>#N/A</v>
      </c>
      <c r="LF17" s="165" t="e">
        <f t="shared" si="20"/>
        <v>#N/A</v>
      </c>
      <c r="LG17" s="165" t="e">
        <f t="shared" si="20"/>
        <v>#N/A</v>
      </c>
      <c r="LH17" s="165" t="e">
        <f t="shared" si="21"/>
        <v>#N/A</v>
      </c>
      <c r="LI17" s="165" t="e">
        <f t="shared" si="21"/>
        <v>#N/A</v>
      </c>
      <c r="LJ17" s="165" t="e">
        <f t="shared" si="21"/>
        <v>#N/A</v>
      </c>
      <c r="LK17" s="165" t="e">
        <f t="shared" si="21"/>
        <v>#N/A</v>
      </c>
      <c r="LL17" s="165" t="e">
        <f t="shared" si="21"/>
        <v>#N/A</v>
      </c>
      <c r="LM17" s="165" t="e">
        <f t="shared" si="21"/>
        <v>#N/A</v>
      </c>
      <c r="LN17" s="165" t="e">
        <f t="shared" si="21"/>
        <v>#N/A</v>
      </c>
      <c r="LO17" s="165" t="e">
        <f t="shared" si="21"/>
        <v>#N/A</v>
      </c>
      <c r="LP17" s="165" t="e">
        <f t="shared" si="21"/>
        <v>#N/A</v>
      </c>
      <c r="LQ17" s="165" t="e">
        <f t="shared" si="21"/>
        <v>#N/A</v>
      </c>
      <c r="LR17" s="165" t="e">
        <f t="shared" si="21"/>
        <v>#N/A</v>
      </c>
      <c r="LS17" s="165" t="e">
        <f t="shared" si="21"/>
        <v>#N/A</v>
      </c>
      <c r="LT17" s="165" t="e">
        <f t="shared" si="21"/>
        <v>#N/A</v>
      </c>
      <c r="LU17" s="165" t="e">
        <f t="shared" si="21"/>
        <v>#N/A</v>
      </c>
      <c r="LV17" s="165" t="e">
        <f t="shared" si="21"/>
        <v>#N/A</v>
      </c>
      <c r="LW17" s="165" t="e">
        <f t="shared" si="21"/>
        <v>#N/A</v>
      </c>
      <c r="LX17" s="165" t="e">
        <f t="shared" si="22"/>
        <v>#N/A</v>
      </c>
      <c r="LY17" s="165" t="e">
        <f t="shared" si="22"/>
        <v>#N/A</v>
      </c>
      <c r="LZ17" s="165" t="e">
        <f t="shared" si="22"/>
        <v>#N/A</v>
      </c>
      <c r="MA17" s="165" t="e">
        <f t="shared" si="22"/>
        <v>#N/A</v>
      </c>
      <c r="MB17" s="165" t="e">
        <f t="shared" si="22"/>
        <v>#N/A</v>
      </c>
      <c r="MC17" s="165" t="e">
        <f t="shared" si="22"/>
        <v>#N/A</v>
      </c>
      <c r="MD17" s="165" t="e">
        <f t="shared" si="22"/>
        <v>#N/A</v>
      </c>
      <c r="ME17" s="165" t="e">
        <f t="shared" si="22"/>
        <v>#N/A</v>
      </c>
      <c r="MF17" s="165" t="e">
        <f t="shared" si="22"/>
        <v>#N/A</v>
      </c>
      <c r="MG17" s="165" t="e">
        <f t="shared" si="22"/>
        <v>#N/A</v>
      </c>
      <c r="MH17" s="165" t="e">
        <f t="shared" si="22"/>
        <v>#N/A</v>
      </c>
      <c r="MI17" s="165" t="e">
        <f t="shared" si="22"/>
        <v>#N/A</v>
      </c>
      <c r="MJ17" s="165" t="e">
        <f t="shared" si="22"/>
        <v>#N/A</v>
      </c>
      <c r="MK17" s="165" t="e">
        <f t="shared" si="22"/>
        <v>#N/A</v>
      </c>
      <c r="ML17" s="165" t="e">
        <f t="shared" si="22"/>
        <v>#N/A</v>
      </c>
      <c r="MM17" s="165" t="e">
        <f t="shared" si="22"/>
        <v>#N/A</v>
      </c>
      <c r="MN17" s="165" t="e">
        <f t="shared" si="23"/>
        <v>#N/A</v>
      </c>
      <c r="MO17" s="165" t="e">
        <f t="shared" si="23"/>
        <v>#N/A</v>
      </c>
      <c r="MP17" s="165" t="e">
        <f t="shared" si="23"/>
        <v>#N/A</v>
      </c>
      <c r="MQ17" s="165" t="e">
        <f t="shared" si="23"/>
        <v>#N/A</v>
      </c>
      <c r="MR17" s="165" t="e">
        <f t="shared" si="23"/>
        <v>#N/A</v>
      </c>
      <c r="MS17" s="165" t="e">
        <f t="shared" si="23"/>
        <v>#N/A</v>
      </c>
      <c r="MT17" s="165" t="e">
        <f t="shared" si="23"/>
        <v>#N/A</v>
      </c>
      <c r="MU17" s="165" t="e">
        <f t="shared" si="23"/>
        <v>#N/A</v>
      </c>
      <c r="MV17" s="165" t="e">
        <f t="shared" si="23"/>
        <v>#N/A</v>
      </c>
      <c r="MW17" s="165" t="e">
        <f t="shared" si="23"/>
        <v>#N/A</v>
      </c>
      <c r="MX17" s="165" t="e">
        <f t="shared" si="23"/>
        <v>#N/A</v>
      </c>
      <c r="MY17" s="165" t="e">
        <f t="shared" si="23"/>
        <v>#N/A</v>
      </c>
      <c r="MZ17" s="165" t="e">
        <f t="shared" si="23"/>
        <v>#N/A</v>
      </c>
      <c r="NA17" s="165" t="e">
        <f t="shared" si="23"/>
        <v>#N/A</v>
      </c>
      <c r="NB17" s="165" t="e">
        <f t="shared" si="23"/>
        <v>#N/A</v>
      </c>
      <c r="NC17" s="165" t="e">
        <f t="shared" si="23"/>
        <v>#N/A</v>
      </c>
      <c r="ND17" s="165" t="e">
        <f t="shared" si="24"/>
        <v>#N/A</v>
      </c>
      <c r="NE17" s="165" t="e">
        <f t="shared" si="24"/>
        <v>#N/A</v>
      </c>
      <c r="NF17" s="165" t="e">
        <f t="shared" si="24"/>
        <v>#N/A</v>
      </c>
      <c r="NG17" s="165" t="e">
        <f t="shared" si="24"/>
        <v>#N/A</v>
      </c>
      <c r="NH17" s="165" t="e">
        <f t="shared" si="24"/>
        <v>#N/A</v>
      </c>
      <c r="NI17" s="165" t="e">
        <f t="shared" si="24"/>
        <v>#N/A</v>
      </c>
      <c r="NJ17" s="165" t="e">
        <f t="shared" si="24"/>
        <v>#N/A</v>
      </c>
      <c r="NK17" s="165" t="e">
        <f t="shared" si="24"/>
        <v>#N/A</v>
      </c>
      <c r="NL17" s="165" t="e">
        <f t="shared" si="24"/>
        <v>#N/A</v>
      </c>
      <c r="NM17" s="165" t="e">
        <f t="shared" si="24"/>
        <v>#N/A</v>
      </c>
      <c r="NN17" s="165" t="e">
        <f t="shared" si="24"/>
        <v>#N/A</v>
      </c>
      <c r="NO17" s="165" t="e">
        <f t="shared" si="24"/>
        <v>#N/A</v>
      </c>
      <c r="NP17" s="165" t="e">
        <f t="shared" si="24"/>
        <v>#N/A</v>
      </c>
      <c r="NQ17" s="165" t="e">
        <f t="shared" si="24"/>
        <v>#N/A</v>
      </c>
      <c r="NR17" s="165" t="e">
        <f t="shared" si="24"/>
        <v>#N/A</v>
      </c>
      <c r="NS17" s="165" t="e">
        <f t="shared" si="24"/>
        <v>#N/A</v>
      </c>
      <c r="NT17" s="165" t="e">
        <f t="shared" si="25"/>
        <v>#N/A</v>
      </c>
      <c r="NU17" s="165" t="e">
        <f t="shared" si="25"/>
        <v>#N/A</v>
      </c>
      <c r="NV17" s="165" t="e">
        <f t="shared" si="25"/>
        <v>#N/A</v>
      </c>
      <c r="NW17" s="165" t="e">
        <f t="shared" si="25"/>
        <v>#N/A</v>
      </c>
      <c r="NX17" s="165" t="e">
        <f t="shared" si="25"/>
        <v>#N/A</v>
      </c>
      <c r="NY17" s="165" t="e">
        <f t="shared" si="25"/>
        <v>#N/A</v>
      </c>
      <c r="NZ17" s="165" t="e">
        <f t="shared" si="25"/>
        <v>#N/A</v>
      </c>
      <c r="OA17" s="165" t="e">
        <f t="shared" si="25"/>
        <v>#N/A</v>
      </c>
      <c r="OB17" s="165" t="e">
        <f t="shared" si="25"/>
        <v>#N/A</v>
      </c>
      <c r="OC17" s="165" t="e">
        <f t="shared" si="25"/>
        <v>#N/A</v>
      </c>
      <c r="OD17" s="165" t="e">
        <f t="shared" si="25"/>
        <v>#N/A</v>
      </c>
      <c r="OE17" s="165" t="e">
        <f t="shared" si="25"/>
        <v>#N/A</v>
      </c>
      <c r="OF17" s="165" t="e">
        <f t="shared" si="25"/>
        <v>#N/A</v>
      </c>
      <c r="OG17" s="165" t="e">
        <f t="shared" si="25"/>
        <v>#N/A</v>
      </c>
      <c r="OH17" s="165" t="e">
        <f t="shared" si="25"/>
        <v>#N/A</v>
      </c>
      <c r="OI17" s="165" t="e">
        <f t="shared" si="25"/>
        <v>#N/A</v>
      </c>
      <c r="OJ17" s="165" t="e">
        <f t="shared" si="26"/>
        <v>#N/A</v>
      </c>
      <c r="OK17" s="165" t="e">
        <f t="shared" si="26"/>
        <v>#N/A</v>
      </c>
      <c r="OL17" s="165" t="e">
        <f t="shared" si="26"/>
        <v>#N/A</v>
      </c>
      <c r="OM17" s="165" t="e">
        <f t="shared" si="26"/>
        <v>#N/A</v>
      </c>
      <c r="ON17" s="165" t="e">
        <f t="shared" si="26"/>
        <v>#N/A</v>
      </c>
      <c r="OO17" s="165" t="e">
        <f t="shared" si="26"/>
        <v>#N/A</v>
      </c>
      <c r="OP17" s="165" t="e">
        <f t="shared" si="26"/>
        <v>#N/A</v>
      </c>
      <c r="OQ17" s="165" t="e">
        <f t="shared" si="26"/>
        <v>#N/A</v>
      </c>
      <c r="OR17" s="165" t="e">
        <f t="shared" si="26"/>
        <v>#N/A</v>
      </c>
      <c r="OS17" s="165" t="e">
        <f t="shared" si="26"/>
        <v>#N/A</v>
      </c>
      <c r="OT17" s="165" t="e">
        <f t="shared" si="26"/>
        <v>#N/A</v>
      </c>
      <c r="OU17" s="165" t="e">
        <f t="shared" si="26"/>
        <v>#N/A</v>
      </c>
      <c r="OV17" s="165" t="e">
        <f t="shared" si="26"/>
        <v>#N/A</v>
      </c>
      <c r="OW17" s="165" t="e">
        <f t="shared" si="26"/>
        <v>#N/A</v>
      </c>
      <c r="OX17" s="165" t="e">
        <f t="shared" si="26"/>
        <v>#N/A</v>
      </c>
      <c r="OY17" s="165" t="e">
        <f t="shared" si="26"/>
        <v>#N/A</v>
      </c>
      <c r="OZ17" s="165" t="e">
        <f t="shared" si="27"/>
        <v>#N/A</v>
      </c>
      <c r="PA17" s="165" t="e">
        <f t="shared" si="27"/>
        <v>#N/A</v>
      </c>
      <c r="PB17" s="165" t="e">
        <f t="shared" si="27"/>
        <v>#N/A</v>
      </c>
      <c r="PC17" s="165" t="e">
        <f t="shared" si="27"/>
        <v>#N/A</v>
      </c>
      <c r="PD17" s="165" t="e">
        <f t="shared" si="27"/>
        <v>#N/A</v>
      </c>
      <c r="PE17" s="165" t="e">
        <f t="shared" si="27"/>
        <v>#N/A</v>
      </c>
      <c r="PF17" s="165" t="e">
        <f t="shared" si="27"/>
        <v>#N/A</v>
      </c>
      <c r="PG17" s="165" t="e">
        <f t="shared" si="27"/>
        <v>#N/A</v>
      </c>
      <c r="PH17" s="165" t="e">
        <f t="shared" si="27"/>
        <v>#N/A</v>
      </c>
    </row>
    <row r="18" spans="1:424" hidden="1" x14ac:dyDescent="0.45">
      <c r="A18" s="4">
        <v>15</v>
      </c>
      <c r="B18" s="91"/>
      <c r="C18" s="91"/>
      <c r="D18" s="91"/>
      <c r="E18" s="120" t="str">
        <f t="shared" si="28"/>
        <v/>
      </c>
      <c r="F18" s="120" t="str">
        <f t="shared" si="29"/>
        <v/>
      </c>
      <c r="G18" s="71" t="str">
        <f t="shared" si="30"/>
        <v/>
      </c>
      <c r="H18" s="23"/>
      <c r="I18" s="55"/>
      <c r="J18" s="298"/>
      <c r="K18" s="72" t="str">
        <f>IF(AND(B18&gt;0,C18&gt;0,D18&gt;0),IF(ISBLANK(J18),IF(ISBLANK(H18),"",(D18-B18)*VLOOKUP(H18,VLookups!$A$4:$B$13,2,FALSE)),J18),"")</f>
        <v/>
      </c>
      <c r="L18" s="73" t="str">
        <f t="shared" si="0"/>
        <v/>
      </c>
      <c r="M18" s="91"/>
      <c r="N18" s="265" t="str">
        <f>IF(AND(M18&gt;0,C18&gt;0,NOT(K18="")),ABS(VLOOKUP($M$1,VLookups!$A$43:$B$44,2,FALSE)-_xlfn.NORM.DIST(M18,G18,K18,TRUE)),"")</f>
        <v/>
      </c>
      <c r="O18" s="90" t="str">
        <f>IF(AND($B18&gt;0,$C18&gt;0,$D18&gt;0,NOT(ISBLANK($H18))),_xlfn.NORM.INV(ABS(VLOOKUP($M$1,VLookups!$A$43:$B$44,2,FALSE)-O$3),$G18,$K18),"")</f>
        <v/>
      </c>
      <c r="P18" s="89" t="str">
        <f>IF(AND($B18&gt;0,$C18&gt;0,$D18&gt;0,NOT(ISBLANK($H18))),_xlfn.NORM.INV(ABS(VLOOKUP($M$1,VLookups!$A$43:$B$44,2,FALSE)-P$3),$G18,$K18),"")</f>
        <v/>
      </c>
      <c r="Q18" s="90" t="str">
        <f>IF(AND($B18&gt;0,$C18&gt;0,$D18&gt;0,NOT(ISBLANK($H18))),_xlfn.NORM.INV(ABS(VLOOKUP($M$1,VLookups!$A$43:$B$44,2,FALSE)-Q$3),$G18,$K18),"")</f>
        <v/>
      </c>
      <c r="R18" s="89" t="str">
        <f>IF(AND($B18&gt;0,$C18&gt;0,$D18&gt;0,NOT(ISBLANK($H18))),_xlfn.NORM.INV(ABS(VLOOKUP($M$1,VLookups!$A$43:$B$44,2,FALSE)-R$3),$G18,$K18),"")</f>
        <v/>
      </c>
      <c r="S18" s="90" t="str">
        <f>IF(AND($B18&gt;0,$C18&gt;0,$D18&gt;0,NOT(ISBLANK($H18))),_xlfn.NORM.INV(ABS(VLOOKUP($M$1,VLookups!$A$43:$B$44,2,FALSE)-S$3),$G18,$K18),"")</f>
        <v/>
      </c>
      <c r="T18" s="89" t="str">
        <f>IF(AND($B18&gt;0,$C18&gt;0,$D18&gt;0,NOT(ISBLANK($H18))),_xlfn.NORM.INV(ABS(VLOOKUP($M$1,VLookups!$A$43:$B$44,2,FALSE)-T$3),$G18,$K18),"")</f>
        <v/>
      </c>
      <c r="U18" s="5"/>
      <c r="V18" s="164" t="str">
        <f t="shared" si="31"/>
        <v/>
      </c>
      <c r="W18" s="47" t="str">
        <f t="shared" si="32"/>
        <v/>
      </c>
      <c r="X18" s="47" t="str">
        <f t="shared" si="32"/>
        <v/>
      </c>
      <c r="Y18" s="47" t="str">
        <f t="shared" si="32"/>
        <v/>
      </c>
      <c r="Z18" s="47" t="str">
        <f t="shared" si="32"/>
        <v/>
      </c>
      <c r="AA18" s="47" t="str">
        <f t="shared" si="32"/>
        <v/>
      </c>
      <c r="AB18" s="47" t="str">
        <f t="shared" si="32"/>
        <v/>
      </c>
      <c r="AC18" s="47" t="str">
        <f t="shared" si="32"/>
        <v/>
      </c>
      <c r="AD18" s="47" t="str">
        <f t="shared" si="32"/>
        <v/>
      </c>
      <c r="AE18" s="47" t="str">
        <f t="shared" si="32"/>
        <v/>
      </c>
      <c r="AF18" s="47" t="str">
        <f t="shared" si="32"/>
        <v/>
      </c>
      <c r="AG18" s="47" t="str">
        <f t="shared" si="32"/>
        <v/>
      </c>
      <c r="AH18" s="47" t="str">
        <f t="shared" si="32"/>
        <v/>
      </c>
      <c r="AI18" s="47" t="str">
        <f t="shared" si="32"/>
        <v/>
      </c>
      <c r="AJ18" s="47" t="str">
        <f t="shared" si="32"/>
        <v/>
      </c>
      <c r="AK18" s="47" t="str">
        <f t="shared" si="32"/>
        <v/>
      </c>
      <c r="AL18" s="47" t="str">
        <f t="shared" si="32"/>
        <v/>
      </c>
      <c r="AM18" s="47" t="str">
        <f t="shared" si="1"/>
        <v/>
      </c>
      <c r="AN18" s="47" t="str">
        <f t="shared" si="2"/>
        <v/>
      </c>
      <c r="AO18" s="47" t="str">
        <f t="shared" si="2"/>
        <v/>
      </c>
      <c r="AP18" s="47" t="str">
        <f t="shared" si="2"/>
        <v/>
      </c>
      <c r="AQ18" s="47" t="str">
        <f t="shared" si="2"/>
        <v/>
      </c>
      <c r="AR18" s="47" t="str">
        <f t="shared" si="2"/>
        <v/>
      </c>
      <c r="AS18" s="47" t="str">
        <f t="shared" si="2"/>
        <v/>
      </c>
      <c r="AT18" s="47" t="str">
        <f t="shared" si="2"/>
        <v/>
      </c>
      <c r="AU18" s="47" t="str">
        <f t="shared" si="2"/>
        <v/>
      </c>
      <c r="AV18" s="47" t="str">
        <f t="shared" si="2"/>
        <v/>
      </c>
      <c r="AW18" s="47" t="str">
        <f t="shared" si="2"/>
        <v/>
      </c>
      <c r="AX18" s="47" t="str">
        <f t="shared" si="2"/>
        <v/>
      </c>
      <c r="AY18" s="47" t="str">
        <f t="shared" si="2"/>
        <v/>
      </c>
      <c r="AZ18" s="47" t="str">
        <f t="shared" si="2"/>
        <v/>
      </c>
      <c r="BA18" s="47" t="str">
        <f t="shared" si="2"/>
        <v/>
      </c>
      <c r="BB18" s="47" t="str">
        <f t="shared" si="2"/>
        <v/>
      </c>
      <c r="BC18" s="47" t="str">
        <f t="shared" si="2"/>
        <v/>
      </c>
      <c r="BD18" s="47" t="str">
        <f t="shared" si="3"/>
        <v/>
      </c>
      <c r="BE18" s="47" t="str">
        <f t="shared" si="3"/>
        <v/>
      </c>
      <c r="BF18" s="47" t="str">
        <f t="shared" si="3"/>
        <v/>
      </c>
      <c r="BG18" s="47" t="str">
        <f t="shared" si="3"/>
        <v/>
      </c>
      <c r="BH18" s="47" t="str">
        <f t="shared" si="3"/>
        <v/>
      </c>
      <c r="BI18" s="47" t="str">
        <f t="shared" si="3"/>
        <v/>
      </c>
      <c r="BJ18" s="47" t="str">
        <f t="shared" si="3"/>
        <v/>
      </c>
      <c r="BK18" s="47" t="str">
        <f t="shared" si="3"/>
        <v/>
      </c>
      <c r="BL18" s="47" t="str">
        <f t="shared" si="3"/>
        <v/>
      </c>
      <c r="BM18" s="47" t="str">
        <f t="shared" si="3"/>
        <v/>
      </c>
      <c r="BN18" s="47" t="str">
        <f t="shared" si="3"/>
        <v/>
      </c>
      <c r="BO18" s="47" t="str">
        <f t="shared" si="3"/>
        <v/>
      </c>
      <c r="BP18" s="47" t="str">
        <f t="shared" si="3"/>
        <v/>
      </c>
      <c r="BQ18" s="47" t="str">
        <f t="shared" si="3"/>
        <v/>
      </c>
      <c r="BR18" s="47" t="str">
        <f t="shared" si="3"/>
        <v/>
      </c>
      <c r="BS18" s="47" t="str">
        <f t="shared" si="3"/>
        <v/>
      </c>
      <c r="BT18" s="47" t="str">
        <f t="shared" si="4"/>
        <v/>
      </c>
      <c r="BU18" s="47" t="str">
        <f t="shared" si="4"/>
        <v/>
      </c>
      <c r="BV18" s="47" t="str">
        <f t="shared" si="4"/>
        <v/>
      </c>
      <c r="BW18" s="47" t="str">
        <f t="shared" si="4"/>
        <v/>
      </c>
      <c r="BX18" s="47" t="str">
        <f t="shared" si="4"/>
        <v/>
      </c>
      <c r="BY18" s="47" t="str">
        <f t="shared" si="4"/>
        <v/>
      </c>
      <c r="BZ18" s="47" t="str">
        <f t="shared" si="4"/>
        <v/>
      </c>
      <c r="CA18" s="47" t="str">
        <f t="shared" si="4"/>
        <v/>
      </c>
      <c r="CB18" s="47" t="str">
        <f t="shared" si="4"/>
        <v/>
      </c>
      <c r="CC18" s="47" t="str">
        <f t="shared" si="4"/>
        <v/>
      </c>
      <c r="CD18" s="47" t="str">
        <f t="shared" si="4"/>
        <v/>
      </c>
      <c r="CE18" s="47" t="str">
        <f t="shared" si="4"/>
        <v/>
      </c>
      <c r="CF18" s="47" t="str">
        <f t="shared" si="4"/>
        <v/>
      </c>
      <c r="CG18" s="47" t="str">
        <f t="shared" si="4"/>
        <v/>
      </c>
      <c r="CH18" s="47" t="str">
        <f t="shared" si="4"/>
        <v/>
      </c>
      <c r="CI18" s="47" t="str">
        <f t="shared" si="4"/>
        <v/>
      </c>
      <c r="CJ18" s="47" t="str">
        <f t="shared" si="5"/>
        <v/>
      </c>
      <c r="CK18" s="47" t="str">
        <f t="shared" si="5"/>
        <v/>
      </c>
      <c r="CL18" s="47" t="str">
        <f t="shared" si="5"/>
        <v/>
      </c>
      <c r="CM18" s="47" t="str">
        <f t="shared" si="5"/>
        <v/>
      </c>
      <c r="CN18" s="47" t="str">
        <f t="shared" si="5"/>
        <v/>
      </c>
      <c r="CO18" s="47" t="str">
        <f t="shared" si="5"/>
        <v/>
      </c>
      <c r="CP18" s="47" t="str">
        <f t="shared" si="5"/>
        <v/>
      </c>
      <c r="CQ18" s="47" t="str">
        <f t="shared" si="5"/>
        <v/>
      </c>
      <c r="CR18" s="47" t="str">
        <f t="shared" si="5"/>
        <v/>
      </c>
      <c r="CS18" s="47" t="str">
        <f t="shared" si="5"/>
        <v/>
      </c>
      <c r="CT18" s="47" t="str">
        <f t="shared" si="5"/>
        <v/>
      </c>
      <c r="CU18" s="47" t="str">
        <f t="shared" si="5"/>
        <v/>
      </c>
      <c r="CV18" s="47" t="str">
        <f t="shared" si="5"/>
        <v/>
      </c>
      <c r="CW18" s="47" t="str">
        <f t="shared" si="5"/>
        <v/>
      </c>
      <c r="CX18" s="47" t="str">
        <f t="shared" si="5"/>
        <v/>
      </c>
      <c r="CY18" s="47" t="str">
        <f t="shared" si="5"/>
        <v/>
      </c>
      <c r="CZ18" s="47" t="str">
        <f t="shared" si="6"/>
        <v/>
      </c>
      <c r="DA18" s="47" t="str">
        <f t="shared" si="6"/>
        <v/>
      </c>
      <c r="DB18" s="47" t="str">
        <f t="shared" si="6"/>
        <v/>
      </c>
      <c r="DC18" s="47" t="str">
        <f t="shared" si="6"/>
        <v/>
      </c>
      <c r="DD18" s="47" t="str">
        <f t="shared" si="6"/>
        <v/>
      </c>
      <c r="DE18" s="47" t="str">
        <f t="shared" si="6"/>
        <v/>
      </c>
      <c r="DF18" s="47" t="str">
        <f t="shared" si="6"/>
        <v/>
      </c>
      <c r="DG18" s="47" t="str">
        <f t="shared" si="6"/>
        <v/>
      </c>
      <c r="DH18" s="47" t="str">
        <f t="shared" si="6"/>
        <v/>
      </c>
      <c r="DI18" s="47" t="str">
        <f t="shared" si="6"/>
        <v/>
      </c>
      <c r="DJ18" s="47" t="str">
        <f t="shared" si="6"/>
        <v/>
      </c>
      <c r="DK18" s="47" t="str">
        <f t="shared" si="6"/>
        <v/>
      </c>
      <c r="DL18" s="47" t="str">
        <f t="shared" si="6"/>
        <v/>
      </c>
      <c r="DM18" s="47" t="str">
        <f t="shared" si="6"/>
        <v/>
      </c>
      <c r="DN18" s="47" t="str">
        <f t="shared" si="6"/>
        <v/>
      </c>
      <c r="DO18" s="47" t="str">
        <f t="shared" si="6"/>
        <v/>
      </c>
      <c r="DP18" s="47" t="str">
        <f t="shared" si="7"/>
        <v/>
      </c>
      <c r="DQ18" s="47" t="str">
        <f t="shared" si="7"/>
        <v/>
      </c>
      <c r="DR18" s="47" t="str">
        <f t="shared" si="7"/>
        <v/>
      </c>
      <c r="DS18" s="179" t="str">
        <f t="shared" si="33"/>
        <v/>
      </c>
      <c r="DT18" s="47" t="str">
        <f t="shared" si="34"/>
        <v/>
      </c>
      <c r="DU18" s="47" t="str">
        <f t="shared" si="34"/>
        <v/>
      </c>
      <c r="DV18" s="47" t="str">
        <f t="shared" si="34"/>
        <v/>
      </c>
      <c r="DW18" s="47" t="str">
        <f t="shared" si="34"/>
        <v/>
      </c>
      <c r="DX18" s="47" t="str">
        <f t="shared" si="34"/>
        <v/>
      </c>
      <c r="DY18" s="47" t="str">
        <f t="shared" si="34"/>
        <v/>
      </c>
      <c r="DZ18" s="47" t="str">
        <f t="shared" si="34"/>
        <v/>
      </c>
      <c r="EA18" s="47" t="str">
        <f t="shared" si="34"/>
        <v/>
      </c>
      <c r="EB18" s="47" t="str">
        <f t="shared" si="34"/>
        <v/>
      </c>
      <c r="EC18" s="47" t="str">
        <f t="shared" si="34"/>
        <v/>
      </c>
      <c r="ED18" s="47" t="str">
        <f t="shared" si="34"/>
        <v/>
      </c>
      <c r="EE18" s="47" t="str">
        <f t="shared" si="34"/>
        <v/>
      </c>
      <c r="EF18" s="47" t="str">
        <f t="shared" si="34"/>
        <v/>
      </c>
      <c r="EG18" s="47" t="str">
        <f t="shared" si="34"/>
        <v/>
      </c>
      <c r="EH18" s="47" t="str">
        <f t="shared" si="34"/>
        <v/>
      </c>
      <c r="EI18" s="47" t="str">
        <f t="shared" si="34"/>
        <v/>
      </c>
      <c r="EJ18" s="47" t="str">
        <f t="shared" si="8"/>
        <v/>
      </c>
      <c r="EK18" s="47" t="str">
        <f t="shared" si="9"/>
        <v/>
      </c>
      <c r="EL18" s="47" t="str">
        <f t="shared" si="9"/>
        <v/>
      </c>
      <c r="EM18" s="47" t="str">
        <f t="shared" si="9"/>
        <v/>
      </c>
      <c r="EN18" s="47" t="str">
        <f t="shared" si="9"/>
        <v/>
      </c>
      <c r="EO18" s="47" t="str">
        <f t="shared" si="9"/>
        <v/>
      </c>
      <c r="EP18" s="47" t="str">
        <f t="shared" si="9"/>
        <v/>
      </c>
      <c r="EQ18" s="47" t="str">
        <f t="shared" si="9"/>
        <v/>
      </c>
      <c r="ER18" s="47" t="str">
        <f t="shared" si="9"/>
        <v/>
      </c>
      <c r="ES18" s="47" t="str">
        <f t="shared" si="9"/>
        <v/>
      </c>
      <c r="ET18" s="47" t="str">
        <f t="shared" si="9"/>
        <v/>
      </c>
      <c r="EU18" s="47" t="str">
        <f t="shared" si="9"/>
        <v/>
      </c>
      <c r="EV18" s="47" t="str">
        <f t="shared" si="9"/>
        <v/>
      </c>
      <c r="EW18" s="47" t="str">
        <f t="shared" si="9"/>
        <v/>
      </c>
      <c r="EX18" s="47" t="str">
        <f t="shared" si="9"/>
        <v/>
      </c>
      <c r="EY18" s="47" t="str">
        <f t="shared" si="9"/>
        <v/>
      </c>
      <c r="EZ18" s="47" t="str">
        <f t="shared" si="9"/>
        <v/>
      </c>
      <c r="FA18" s="47" t="str">
        <f t="shared" si="10"/>
        <v/>
      </c>
      <c r="FB18" s="47" t="str">
        <f t="shared" si="10"/>
        <v/>
      </c>
      <c r="FC18" s="47" t="str">
        <f t="shared" si="10"/>
        <v/>
      </c>
      <c r="FD18" s="47" t="str">
        <f t="shared" si="10"/>
        <v/>
      </c>
      <c r="FE18" s="47" t="str">
        <f t="shared" si="10"/>
        <v/>
      </c>
      <c r="FF18" s="47" t="str">
        <f t="shared" si="10"/>
        <v/>
      </c>
      <c r="FG18" s="47" t="str">
        <f t="shared" si="10"/>
        <v/>
      </c>
      <c r="FH18" s="47" t="str">
        <f t="shared" si="10"/>
        <v/>
      </c>
      <c r="FI18" s="47" t="str">
        <f t="shared" si="10"/>
        <v/>
      </c>
      <c r="FJ18" s="47" t="str">
        <f t="shared" si="10"/>
        <v/>
      </c>
      <c r="FK18" s="47" t="str">
        <f t="shared" si="10"/>
        <v/>
      </c>
      <c r="FL18" s="47" t="str">
        <f t="shared" si="10"/>
        <v/>
      </c>
      <c r="FM18" s="47" t="str">
        <f t="shared" si="10"/>
        <v/>
      </c>
      <c r="FN18" s="47" t="str">
        <f t="shared" si="10"/>
        <v/>
      </c>
      <c r="FO18" s="47" t="str">
        <f t="shared" si="10"/>
        <v/>
      </c>
      <c r="FP18" s="47" t="str">
        <f t="shared" si="10"/>
        <v/>
      </c>
      <c r="FQ18" s="47" t="str">
        <f t="shared" si="11"/>
        <v/>
      </c>
      <c r="FR18" s="47" t="str">
        <f t="shared" si="11"/>
        <v/>
      </c>
      <c r="FS18" s="47" t="str">
        <f t="shared" si="11"/>
        <v/>
      </c>
      <c r="FT18" s="47" t="str">
        <f t="shared" si="11"/>
        <v/>
      </c>
      <c r="FU18" s="47" t="str">
        <f t="shared" si="11"/>
        <v/>
      </c>
      <c r="FV18" s="47" t="str">
        <f t="shared" si="11"/>
        <v/>
      </c>
      <c r="FW18" s="47" t="str">
        <f t="shared" si="11"/>
        <v/>
      </c>
      <c r="FX18" s="47" t="str">
        <f t="shared" si="11"/>
        <v/>
      </c>
      <c r="FY18" s="47" t="str">
        <f t="shared" si="11"/>
        <v/>
      </c>
      <c r="FZ18" s="47" t="str">
        <f t="shared" si="11"/>
        <v/>
      </c>
      <c r="GA18" s="47" t="str">
        <f t="shared" si="11"/>
        <v/>
      </c>
      <c r="GB18" s="47" t="str">
        <f t="shared" si="11"/>
        <v/>
      </c>
      <c r="GC18" s="47" t="str">
        <f t="shared" si="11"/>
        <v/>
      </c>
      <c r="GD18" s="47" t="str">
        <f t="shared" si="11"/>
        <v/>
      </c>
      <c r="GE18" s="47" t="str">
        <f t="shared" si="11"/>
        <v/>
      </c>
      <c r="GF18" s="47" t="str">
        <f t="shared" si="11"/>
        <v/>
      </c>
      <c r="GG18" s="47" t="str">
        <f t="shared" si="12"/>
        <v/>
      </c>
      <c r="GH18" s="47" t="str">
        <f t="shared" si="12"/>
        <v/>
      </c>
      <c r="GI18" s="47" t="str">
        <f t="shared" si="12"/>
        <v/>
      </c>
      <c r="GJ18" s="47" t="str">
        <f t="shared" si="12"/>
        <v/>
      </c>
      <c r="GK18" s="47" t="str">
        <f t="shared" si="12"/>
        <v/>
      </c>
      <c r="GL18" s="47" t="str">
        <f t="shared" si="12"/>
        <v/>
      </c>
      <c r="GM18" s="47" t="str">
        <f t="shared" si="12"/>
        <v/>
      </c>
      <c r="GN18" s="47" t="str">
        <f t="shared" si="12"/>
        <v/>
      </c>
      <c r="GO18" s="47" t="str">
        <f t="shared" si="12"/>
        <v/>
      </c>
      <c r="GP18" s="47" t="str">
        <f t="shared" si="12"/>
        <v/>
      </c>
      <c r="GQ18" s="47" t="str">
        <f t="shared" si="12"/>
        <v/>
      </c>
      <c r="GR18" s="47" t="str">
        <f t="shared" si="12"/>
        <v/>
      </c>
      <c r="GS18" s="47" t="str">
        <f t="shared" si="12"/>
        <v/>
      </c>
      <c r="GT18" s="47" t="str">
        <f t="shared" si="12"/>
        <v/>
      </c>
      <c r="GU18" s="47" t="str">
        <f t="shared" si="12"/>
        <v/>
      </c>
      <c r="GV18" s="47" t="str">
        <f t="shared" si="12"/>
        <v/>
      </c>
      <c r="GW18" s="47" t="str">
        <f t="shared" si="13"/>
        <v/>
      </c>
      <c r="GX18" s="47" t="str">
        <f t="shared" si="13"/>
        <v/>
      </c>
      <c r="GY18" s="47" t="str">
        <f t="shared" si="13"/>
        <v/>
      </c>
      <c r="GZ18" s="47" t="str">
        <f t="shared" si="13"/>
        <v/>
      </c>
      <c r="HA18" s="47" t="str">
        <f t="shared" si="13"/>
        <v/>
      </c>
      <c r="HB18" s="47" t="str">
        <f t="shared" si="13"/>
        <v/>
      </c>
      <c r="HC18" s="47" t="str">
        <f t="shared" si="13"/>
        <v/>
      </c>
      <c r="HD18" s="47" t="str">
        <f t="shared" si="13"/>
        <v/>
      </c>
      <c r="HE18" s="47" t="str">
        <f t="shared" si="13"/>
        <v/>
      </c>
      <c r="HF18" s="47" t="str">
        <f t="shared" si="13"/>
        <v/>
      </c>
      <c r="HG18" s="47" t="str">
        <f t="shared" si="13"/>
        <v/>
      </c>
      <c r="HH18" s="47" t="str">
        <f t="shared" si="13"/>
        <v/>
      </c>
      <c r="HI18" s="47" t="str">
        <f t="shared" si="13"/>
        <v/>
      </c>
      <c r="HJ18" s="47" t="str">
        <f t="shared" si="13"/>
        <v/>
      </c>
      <c r="HK18" s="47" t="str">
        <f t="shared" si="13"/>
        <v/>
      </c>
      <c r="HL18" s="47" t="str">
        <f t="shared" si="13"/>
        <v/>
      </c>
      <c r="HM18" s="47" t="str">
        <f t="shared" si="14"/>
        <v/>
      </c>
      <c r="HN18" s="47" t="str">
        <f t="shared" si="14"/>
        <v/>
      </c>
      <c r="HO18" s="47" t="str">
        <f t="shared" si="14"/>
        <v/>
      </c>
      <c r="HP18" s="165" t="e">
        <f t="shared" si="15"/>
        <v>#N/A</v>
      </c>
      <c r="HQ18" s="165" t="e">
        <f t="shared" si="15"/>
        <v>#N/A</v>
      </c>
      <c r="HR18" s="165" t="e">
        <f t="shared" si="15"/>
        <v>#N/A</v>
      </c>
      <c r="HS18" s="165" t="e">
        <f t="shared" si="15"/>
        <v>#N/A</v>
      </c>
      <c r="HT18" s="165" t="e">
        <f t="shared" si="15"/>
        <v>#N/A</v>
      </c>
      <c r="HU18" s="165" t="e">
        <f t="shared" si="15"/>
        <v>#N/A</v>
      </c>
      <c r="HV18" s="165" t="e">
        <f t="shared" si="15"/>
        <v>#N/A</v>
      </c>
      <c r="HW18" s="165" t="e">
        <f t="shared" si="15"/>
        <v>#N/A</v>
      </c>
      <c r="HX18" s="165" t="e">
        <f t="shared" si="15"/>
        <v>#N/A</v>
      </c>
      <c r="HY18" s="165" t="e">
        <f t="shared" si="15"/>
        <v>#N/A</v>
      </c>
      <c r="HZ18" s="165" t="e">
        <f t="shared" si="15"/>
        <v>#N/A</v>
      </c>
      <c r="IA18" s="165" t="e">
        <f t="shared" si="15"/>
        <v>#N/A</v>
      </c>
      <c r="IB18" s="165" t="e">
        <f t="shared" si="15"/>
        <v>#N/A</v>
      </c>
      <c r="IC18" s="165" t="e">
        <f t="shared" si="15"/>
        <v>#N/A</v>
      </c>
      <c r="ID18" s="165" t="e">
        <f t="shared" si="15"/>
        <v>#N/A</v>
      </c>
      <c r="IE18" s="165" t="e">
        <f t="shared" si="15"/>
        <v>#N/A</v>
      </c>
      <c r="IF18" s="165" t="e">
        <f t="shared" si="16"/>
        <v>#N/A</v>
      </c>
      <c r="IG18" s="165" t="e">
        <f t="shared" si="16"/>
        <v>#N/A</v>
      </c>
      <c r="IH18" s="165" t="e">
        <f t="shared" si="16"/>
        <v>#N/A</v>
      </c>
      <c r="II18" s="165" t="e">
        <f t="shared" si="16"/>
        <v>#N/A</v>
      </c>
      <c r="IJ18" s="165" t="e">
        <f t="shared" si="16"/>
        <v>#N/A</v>
      </c>
      <c r="IK18" s="165" t="e">
        <f t="shared" si="16"/>
        <v>#N/A</v>
      </c>
      <c r="IL18" s="165" t="e">
        <f t="shared" si="16"/>
        <v>#N/A</v>
      </c>
      <c r="IM18" s="165" t="e">
        <f t="shared" si="16"/>
        <v>#N/A</v>
      </c>
      <c r="IN18" s="165" t="e">
        <f t="shared" si="16"/>
        <v>#N/A</v>
      </c>
      <c r="IO18" s="165" t="e">
        <f t="shared" si="16"/>
        <v>#N/A</v>
      </c>
      <c r="IP18" s="165" t="e">
        <f t="shared" si="16"/>
        <v>#N/A</v>
      </c>
      <c r="IQ18" s="165" t="e">
        <f t="shared" si="16"/>
        <v>#N/A</v>
      </c>
      <c r="IR18" s="165" t="e">
        <f t="shared" si="16"/>
        <v>#N/A</v>
      </c>
      <c r="IS18" s="165" t="e">
        <f t="shared" si="16"/>
        <v>#N/A</v>
      </c>
      <c r="IT18" s="165" t="e">
        <f t="shared" si="16"/>
        <v>#N/A</v>
      </c>
      <c r="IU18" s="165" t="e">
        <f t="shared" si="16"/>
        <v>#N/A</v>
      </c>
      <c r="IV18" s="165" t="e">
        <f t="shared" si="17"/>
        <v>#N/A</v>
      </c>
      <c r="IW18" s="165" t="e">
        <f t="shared" si="17"/>
        <v>#N/A</v>
      </c>
      <c r="IX18" s="165" t="e">
        <f t="shared" si="17"/>
        <v>#N/A</v>
      </c>
      <c r="IY18" s="165" t="e">
        <f t="shared" si="17"/>
        <v>#N/A</v>
      </c>
      <c r="IZ18" s="165" t="e">
        <f t="shared" si="17"/>
        <v>#N/A</v>
      </c>
      <c r="JA18" s="165" t="e">
        <f t="shared" si="17"/>
        <v>#N/A</v>
      </c>
      <c r="JB18" s="165" t="e">
        <f t="shared" si="17"/>
        <v>#N/A</v>
      </c>
      <c r="JC18" s="165" t="e">
        <f t="shared" si="17"/>
        <v>#N/A</v>
      </c>
      <c r="JD18" s="165" t="e">
        <f t="shared" si="17"/>
        <v>#N/A</v>
      </c>
      <c r="JE18" s="165" t="e">
        <f t="shared" si="17"/>
        <v>#N/A</v>
      </c>
      <c r="JF18" s="165" t="e">
        <f t="shared" si="17"/>
        <v>#N/A</v>
      </c>
      <c r="JG18" s="165" t="e">
        <f t="shared" si="17"/>
        <v>#N/A</v>
      </c>
      <c r="JH18" s="165" t="e">
        <f t="shared" si="17"/>
        <v>#N/A</v>
      </c>
      <c r="JI18" s="165" t="e">
        <f t="shared" si="17"/>
        <v>#N/A</v>
      </c>
      <c r="JJ18" s="165" t="e">
        <f t="shared" si="17"/>
        <v>#N/A</v>
      </c>
      <c r="JK18" s="165" t="e">
        <f t="shared" si="17"/>
        <v>#N/A</v>
      </c>
      <c r="JL18" s="165" t="e">
        <f t="shared" si="18"/>
        <v>#N/A</v>
      </c>
      <c r="JM18" s="165" t="e">
        <f t="shared" si="18"/>
        <v>#N/A</v>
      </c>
      <c r="JN18" s="165" t="e">
        <f t="shared" si="18"/>
        <v>#N/A</v>
      </c>
      <c r="JO18" s="165" t="e">
        <f t="shared" si="18"/>
        <v>#N/A</v>
      </c>
      <c r="JP18" s="165" t="e">
        <f t="shared" si="18"/>
        <v>#N/A</v>
      </c>
      <c r="JQ18" s="165" t="e">
        <f t="shared" si="18"/>
        <v>#N/A</v>
      </c>
      <c r="JR18" s="165" t="e">
        <f t="shared" si="18"/>
        <v>#N/A</v>
      </c>
      <c r="JS18" s="165" t="e">
        <f t="shared" si="18"/>
        <v>#N/A</v>
      </c>
      <c r="JT18" s="165" t="e">
        <f t="shared" si="18"/>
        <v>#N/A</v>
      </c>
      <c r="JU18" s="165" t="e">
        <f t="shared" si="18"/>
        <v>#N/A</v>
      </c>
      <c r="JV18" s="165" t="e">
        <f t="shared" si="18"/>
        <v>#N/A</v>
      </c>
      <c r="JW18" s="165" t="e">
        <f t="shared" si="18"/>
        <v>#N/A</v>
      </c>
      <c r="JX18" s="165" t="e">
        <f t="shared" si="18"/>
        <v>#N/A</v>
      </c>
      <c r="JY18" s="165" t="e">
        <f t="shared" si="18"/>
        <v>#N/A</v>
      </c>
      <c r="JZ18" s="165" t="e">
        <f t="shared" si="18"/>
        <v>#N/A</v>
      </c>
      <c r="KA18" s="165" t="e">
        <f t="shared" si="18"/>
        <v>#N/A</v>
      </c>
      <c r="KB18" s="165" t="e">
        <f t="shared" si="19"/>
        <v>#N/A</v>
      </c>
      <c r="KC18" s="165" t="e">
        <f t="shared" si="19"/>
        <v>#N/A</v>
      </c>
      <c r="KD18" s="165" t="e">
        <f t="shared" si="19"/>
        <v>#N/A</v>
      </c>
      <c r="KE18" s="165" t="e">
        <f t="shared" si="19"/>
        <v>#N/A</v>
      </c>
      <c r="KF18" s="165" t="e">
        <f t="shared" si="19"/>
        <v>#N/A</v>
      </c>
      <c r="KG18" s="165" t="e">
        <f t="shared" si="19"/>
        <v>#N/A</v>
      </c>
      <c r="KH18" s="165" t="e">
        <f t="shared" si="19"/>
        <v>#N/A</v>
      </c>
      <c r="KI18" s="165" t="e">
        <f t="shared" si="19"/>
        <v>#N/A</v>
      </c>
      <c r="KJ18" s="165" t="e">
        <f t="shared" si="19"/>
        <v>#N/A</v>
      </c>
      <c r="KK18" s="165" t="e">
        <f t="shared" si="19"/>
        <v>#N/A</v>
      </c>
      <c r="KL18" s="165" t="e">
        <f t="shared" si="19"/>
        <v>#N/A</v>
      </c>
      <c r="KM18" s="165" t="e">
        <f t="shared" si="19"/>
        <v>#N/A</v>
      </c>
      <c r="KN18" s="165" t="e">
        <f t="shared" si="19"/>
        <v>#N/A</v>
      </c>
      <c r="KO18" s="165" t="e">
        <f t="shared" si="19"/>
        <v>#N/A</v>
      </c>
      <c r="KP18" s="165" t="e">
        <f t="shared" si="19"/>
        <v>#N/A</v>
      </c>
      <c r="KQ18" s="165" t="e">
        <f t="shared" si="19"/>
        <v>#N/A</v>
      </c>
      <c r="KR18" s="165" t="e">
        <f t="shared" si="20"/>
        <v>#N/A</v>
      </c>
      <c r="KS18" s="165" t="e">
        <f t="shared" si="20"/>
        <v>#N/A</v>
      </c>
      <c r="KT18" s="165" t="e">
        <f t="shared" si="20"/>
        <v>#N/A</v>
      </c>
      <c r="KU18" s="165" t="e">
        <f t="shared" si="20"/>
        <v>#N/A</v>
      </c>
      <c r="KV18" s="165" t="e">
        <f t="shared" si="20"/>
        <v>#N/A</v>
      </c>
      <c r="KW18" s="165" t="e">
        <f t="shared" si="20"/>
        <v>#N/A</v>
      </c>
      <c r="KX18" s="165" t="e">
        <f t="shared" si="20"/>
        <v>#N/A</v>
      </c>
      <c r="KY18" s="165" t="e">
        <f t="shared" si="20"/>
        <v>#N/A</v>
      </c>
      <c r="KZ18" s="165" t="e">
        <f t="shared" si="20"/>
        <v>#N/A</v>
      </c>
      <c r="LA18" s="165" t="e">
        <f t="shared" si="20"/>
        <v>#N/A</v>
      </c>
      <c r="LB18" s="165" t="e">
        <f t="shared" si="20"/>
        <v>#N/A</v>
      </c>
      <c r="LC18" s="165" t="e">
        <f t="shared" si="20"/>
        <v>#N/A</v>
      </c>
      <c r="LD18" s="165" t="e">
        <f t="shared" si="20"/>
        <v>#N/A</v>
      </c>
      <c r="LE18" s="165" t="e">
        <f t="shared" si="20"/>
        <v>#N/A</v>
      </c>
      <c r="LF18" s="165" t="e">
        <f t="shared" si="20"/>
        <v>#N/A</v>
      </c>
      <c r="LG18" s="165" t="e">
        <f t="shared" si="20"/>
        <v>#N/A</v>
      </c>
      <c r="LH18" s="165" t="e">
        <f t="shared" si="21"/>
        <v>#N/A</v>
      </c>
      <c r="LI18" s="165" t="e">
        <f t="shared" si="21"/>
        <v>#N/A</v>
      </c>
      <c r="LJ18" s="165" t="e">
        <f t="shared" si="21"/>
        <v>#N/A</v>
      </c>
      <c r="LK18" s="165" t="e">
        <f t="shared" si="21"/>
        <v>#N/A</v>
      </c>
      <c r="LL18" s="165" t="e">
        <f t="shared" si="21"/>
        <v>#N/A</v>
      </c>
      <c r="LM18" s="165" t="e">
        <f t="shared" si="21"/>
        <v>#N/A</v>
      </c>
      <c r="LN18" s="165" t="e">
        <f t="shared" si="21"/>
        <v>#N/A</v>
      </c>
      <c r="LO18" s="165" t="e">
        <f t="shared" si="21"/>
        <v>#N/A</v>
      </c>
      <c r="LP18" s="165" t="e">
        <f t="shared" si="21"/>
        <v>#N/A</v>
      </c>
      <c r="LQ18" s="165" t="e">
        <f t="shared" si="21"/>
        <v>#N/A</v>
      </c>
      <c r="LR18" s="165" t="e">
        <f t="shared" si="21"/>
        <v>#N/A</v>
      </c>
      <c r="LS18" s="165" t="e">
        <f t="shared" si="21"/>
        <v>#N/A</v>
      </c>
      <c r="LT18" s="165" t="e">
        <f t="shared" si="21"/>
        <v>#N/A</v>
      </c>
      <c r="LU18" s="165" t="e">
        <f t="shared" si="21"/>
        <v>#N/A</v>
      </c>
      <c r="LV18" s="165" t="e">
        <f t="shared" si="21"/>
        <v>#N/A</v>
      </c>
      <c r="LW18" s="165" t="e">
        <f t="shared" si="21"/>
        <v>#N/A</v>
      </c>
      <c r="LX18" s="165" t="e">
        <f t="shared" si="22"/>
        <v>#N/A</v>
      </c>
      <c r="LY18" s="165" t="e">
        <f t="shared" si="22"/>
        <v>#N/A</v>
      </c>
      <c r="LZ18" s="165" t="e">
        <f t="shared" si="22"/>
        <v>#N/A</v>
      </c>
      <c r="MA18" s="165" t="e">
        <f t="shared" si="22"/>
        <v>#N/A</v>
      </c>
      <c r="MB18" s="165" t="e">
        <f t="shared" si="22"/>
        <v>#N/A</v>
      </c>
      <c r="MC18" s="165" t="e">
        <f t="shared" si="22"/>
        <v>#N/A</v>
      </c>
      <c r="MD18" s="165" t="e">
        <f t="shared" si="22"/>
        <v>#N/A</v>
      </c>
      <c r="ME18" s="165" t="e">
        <f t="shared" si="22"/>
        <v>#N/A</v>
      </c>
      <c r="MF18" s="165" t="e">
        <f t="shared" si="22"/>
        <v>#N/A</v>
      </c>
      <c r="MG18" s="165" t="e">
        <f t="shared" si="22"/>
        <v>#N/A</v>
      </c>
      <c r="MH18" s="165" t="e">
        <f t="shared" si="22"/>
        <v>#N/A</v>
      </c>
      <c r="MI18" s="165" t="e">
        <f t="shared" si="22"/>
        <v>#N/A</v>
      </c>
      <c r="MJ18" s="165" t="e">
        <f t="shared" si="22"/>
        <v>#N/A</v>
      </c>
      <c r="MK18" s="165" t="e">
        <f t="shared" si="22"/>
        <v>#N/A</v>
      </c>
      <c r="ML18" s="165" t="e">
        <f t="shared" si="22"/>
        <v>#N/A</v>
      </c>
      <c r="MM18" s="165" t="e">
        <f t="shared" si="22"/>
        <v>#N/A</v>
      </c>
      <c r="MN18" s="165" t="e">
        <f t="shared" si="23"/>
        <v>#N/A</v>
      </c>
      <c r="MO18" s="165" t="e">
        <f t="shared" si="23"/>
        <v>#N/A</v>
      </c>
      <c r="MP18" s="165" t="e">
        <f t="shared" si="23"/>
        <v>#N/A</v>
      </c>
      <c r="MQ18" s="165" t="e">
        <f t="shared" si="23"/>
        <v>#N/A</v>
      </c>
      <c r="MR18" s="165" t="e">
        <f t="shared" si="23"/>
        <v>#N/A</v>
      </c>
      <c r="MS18" s="165" t="e">
        <f t="shared" si="23"/>
        <v>#N/A</v>
      </c>
      <c r="MT18" s="165" t="e">
        <f t="shared" si="23"/>
        <v>#N/A</v>
      </c>
      <c r="MU18" s="165" t="e">
        <f t="shared" si="23"/>
        <v>#N/A</v>
      </c>
      <c r="MV18" s="165" t="e">
        <f t="shared" si="23"/>
        <v>#N/A</v>
      </c>
      <c r="MW18" s="165" t="e">
        <f t="shared" si="23"/>
        <v>#N/A</v>
      </c>
      <c r="MX18" s="165" t="e">
        <f t="shared" si="23"/>
        <v>#N/A</v>
      </c>
      <c r="MY18" s="165" t="e">
        <f t="shared" si="23"/>
        <v>#N/A</v>
      </c>
      <c r="MZ18" s="165" t="e">
        <f t="shared" si="23"/>
        <v>#N/A</v>
      </c>
      <c r="NA18" s="165" t="e">
        <f t="shared" si="23"/>
        <v>#N/A</v>
      </c>
      <c r="NB18" s="165" t="e">
        <f t="shared" si="23"/>
        <v>#N/A</v>
      </c>
      <c r="NC18" s="165" t="e">
        <f t="shared" si="23"/>
        <v>#N/A</v>
      </c>
      <c r="ND18" s="165" t="e">
        <f t="shared" si="24"/>
        <v>#N/A</v>
      </c>
      <c r="NE18" s="165" t="e">
        <f t="shared" si="24"/>
        <v>#N/A</v>
      </c>
      <c r="NF18" s="165" t="e">
        <f t="shared" si="24"/>
        <v>#N/A</v>
      </c>
      <c r="NG18" s="165" t="e">
        <f t="shared" si="24"/>
        <v>#N/A</v>
      </c>
      <c r="NH18" s="165" t="e">
        <f t="shared" si="24"/>
        <v>#N/A</v>
      </c>
      <c r="NI18" s="165" t="e">
        <f t="shared" si="24"/>
        <v>#N/A</v>
      </c>
      <c r="NJ18" s="165" t="e">
        <f t="shared" si="24"/>
        <v>#N/A</v>
      </c>
      <c r="NK18" s="165" t="e">
        <f t="shared" si="24"/>
        <v>#N/A</v>
      </c>
      <c r="NL18" s="165" t="e">
        <f t="shared" si="24"/>
        <v>#N/A</v>
      </c>
      <c r="NM18" s="165" t="e">
        <f t="shared" si="24"/>
        <v>#N/A</v>
      </c>
      <c r="NN18" s="165" t="e">
        <f t="shared" si="24"/>
        <v>#N/A</v>
      </c>
      <c r="NO18" s="165" t="e">
        <f t="shared" si="24"/>
        <v>#N/A</v>
      </c>
      <c r="NP18" s="165" t="e">
        <f t="shared" si="24"/>
        <v>#N/A</v>
      </c>
      <c r="NQ18" s="165" t="e">
        <f t="shared" si="24"/>
        <v>#N/A</v>
      </c>
      <c r="NR18" s="165" t="e">
        <f t="shared" si="24"/>
        <v>#N/A</v>
      </c>
      <c r="NS18" s="165" t="e">
        <f t="shared" si="24"/>
        <v>#N/A</v>
      </c>
      <c r="NT18" s="165" t="e">
        <f t="shared" si="25"/>
        <v>#N/A</v>
      </c>
      <c r="NU18" s="165" t="e">
        <f t="shared" si="25"/>
        <v>#N/A</v>
      </c>
      <c r="NV18" s="165" t="e">
        <f t="shared" si="25"/>
        <v>#N/A</v>
      </c>
      <c r="NW18" s="165" t="e">
        <f t="shared" si="25"/>
        <v>#N/A</v>
      </c>
      <c r="NX18" s="165" t="e">
        <f t="shared" si="25"/>
        <v>#N/A</v>
      </c>
      <c r="NY18" s="165" t="e">
        <f t="shared" si="25"/>
        <v>#N/A</v>
      </c>
      <c r="NZ18" s="165" t="e">
        <f t="shared" si="25"/>
        <v>#N/A</v>
      </c>
      <c r="OA18" s="165" t="e">
        <f t="shared" si="25"/>
        <v>#N/A</v>
      </c>
      <c r="OB18" s="165" t="e">
        <f t="shared" si="25"/>
        <v>#N/A</v>
      </c>
      <c r="OC18" s="165" t="e">
        <f t="shared" si="25"/>
        <v>#N/A</v>
      </c>
      <c r="OD18" s="165" t="e">
        <f t="shared" si="25"/>
        <v>#N/A</v>
      </c>
      <c r="OE18" s="165" t="e">
        <f t="shared" si="25"/>
        <v>#N/A</v>
      </c>
      <c r="OF18" s="165" t="e">
        <f t="shared" si="25"/>
        <v>#N/A</v>
      </c>
      <c r="OG18" s="165" t="e">
        <f t="shared" si="25"/>
        <v>#N/A</v>
      </c>
      <c r="OH18" s="165" t="e">
        <f t="shared" si="25"/>
        <v>#N/A</v>
      </c>
      <c r="OI18" s="165" t="e">
        <f t="shared" si="25"/>
        <v>#N/A</v>
      </c>
      <c r="OJ18" s="165" t="e">
        <f t="shared" si="26"/>
        <v>#N/A</v>
      </c>
      <c r="OK18" s="165" t="e">
        <f t="shared" si="26"/>
        <v>#N/A</v>
      </c>
      <c r="OL18" s="165" t="e">
        <f t="shared" si="26"/>
        <v>#N/A</v>
      </c>
      <c r="OM18" s="165" t="e">
        <f t="shared" si="26"/>
        <v>#N/A</v>
      </c>
      <c r="ON18" s="165" t="e">
        <f t="shared" si="26"/>
        <v>#N/A</v>
      </c>
      <c r="OO18" s="165" t="e">
        <f t="shared" si="26"/>
        <v>#N/A</v>
      </c>
      <c r="OP18" s="165" t="e">
        <f t="shared" si="26"/>
        <v>#N/A</v>
      </c>
      <c r="OQ18" s="165" t="e">
        <f t="shared" si="26"/>
        <v>#N/A</v>
      </c>
      <c r="OR18" s="165" t="e">
        <f t="shared" si="26"/>
        <v>#N/A</v>
      </c>
      <c r="OS18" s="165" t="e">
        <f t="shared" si="26"/>
        <v>#N/A</v>
      </c>
      <c r="OT18" s="165" t="e">
        <f t="shared" si="26"/>
        <v>#N/A</v>
      </c>
      <c r="OU18" s="165" t="e">
        <f t="shared" si="26"/>
        <v>#N/A</v>
      </c>
      <c r="OV18" s="165" t="e">
        <f t="shared" si="26"/>
        <v>#N/A</v>
      </c>
      <c r="OW18" s="165" t="e">
        <f t="shared" si="26"/>
        <v>#N/A</v>
      </c>
      <c r="OX18" s="165" t="e">
        <f t="shared" si="26"/>
        <v>#N/A</v>
      </c>
      <c r="OY18" s="165" t="e">
        <f t="shared" si="26"/>
        <v>#N/A</v>
      </c>
      <c r="OZ18" s="165" t="e">
        <f t="shared" si="27"/>
        <v>#N/A</v>
      </c>
      <c r="PA18" s="165" t="e">
        <f t="shared" si="27"/>
        <v>#N/A</v>
      </c>
      <c r="PB18" s="165" t="e">
        <f t="shared" si="27"/>
        <v>#N/A</v>
      </c>
      <c r="PC18" s="165" t="e">
        <f t="shared" si="27"/>
        <v>#N/A</v>
      </c>
      <c r="PD18" s="165" t="e">
        <f t="shared" si="27"/>
        <v>#N/A</v>
      </c>
      <c r="PE18" s="165" t="e">
        <f t="shared" si="27"/>
        <v>#N/A</v>
      </c>
      <c r="PF18" s="165" t="e">
        <f t="shared" si="27"/>
        <v>#N/A</v>
      </c>
      <c r="PG18" s="165" t="e">
        <f t="shared" si="27"/>
        <v>#N/A</v>
      </c>
      <c r="PH18" s="165" t="e">
        <f t="shared" si="27"/>
        <v>#N/A</v>
      </c>
    </row>
    <row r="19" spans="1:424" hidden="1" x14ac:dyDescent="0.45">
      <c r="A19" s="4">
        <v>16</v>
      </c>
      <c r="B19" s="91"/>
      <c r="C19" s="91"/>
      <c r="D19" s="91"/>
      <c r="E19" s="120" t="str">
        <f t="shared" si="28"/>
        <v/>
      </c>
      <c r="F19" s="120" t="str">
        <f t="shared" si="29"/>
        <v/>
      </c>
      <c r="G19" s="71" t="str">
        <f t="shared" si="30"/>
        <v/>
      </c>
      <c r="H19" s="23"/>
      <c r="I19" s="55"/>
      <c r="J19" s="298"/>
      <c r="K19" s="72" t="str">
        <f>IF(AND(B19&gt;0,C19&gt;0,D19&gt;0),IF(ISBLANK(J19),IF(ISBLANK(H19),"",(D19-B19)*VLOOKUP(H19,VLookups!$A$4:$B$13,2,FALSE)),J19),"")</f>
        <v/>
      </c>
      <c r="L19" s="73" t="str">
        <f t="shared" si="0"/>
        <v/>
      </c>
      <c r="M19" s="91"/>
      <c r="N19" s="265" t="str">
        <f>IF(AND(M19&gt;0,C19&gt;0,NOT(K19="")),ABS(VLOOKUP($M$1,VLookups!$A$43:$B$44,2,FALSE)-_xlfn.NORM.DIST(M19,G19,K19,TRUE)),"")</f>
        <v/>
      </c>
      <c r="O19" s="90" t="str">
        <f>IF(AND($B19&gt;0,$C19&gt;0,$D19&gt;0,NOT(ISBLANK($H19))),_xlfn.NORM.INV(ABS(VLOOKUP($M$1,VLookups!$A$43:$B$44,2,FALSE)-O$3),$G19,$K19),"")</f>
        <v/>
      </c>
      <c r="P19" s="89" t="str">
        <f>IF(AND($B19&gt;0,$C19&gt;0,$D19&gt;0,NOT(ISBLANK($H19))),_xlfn.NORM.INV(ABS(VLOOKUP($M$1,VLookups!$A$43:$B$44,2,FALSE)-P$3),$G19,$K19),"")</f>
        <v/>
      </c>
      <c r="Q19" s="90" t="str">
        <f>IF(AND($B19&gt;0,$C19&gt;0,$D19&gt;0,NOT(ISBLANK($H19))),_xlfn.NORM.INV(ABS(VLOOKUP($M$1,VLookups!$A$43:$B$44,2,FALSE)-Q$3),$G19,$K19),"")</f>
        <v/>
      </c>
      <c r="R19" s="89" t="str">
        <f>IF(AND($B19&gt;0,$C19&gt;0,$D19&gt;0,NOT(ISBLANK($H19))),_xlfn.NORM.INV(ABS(VLOOKUP($M$1,VLookups!$A$43:$B$44,2,FALSE)-R$3),$G19,$K19),"")</f>
        <v/>
      </c>
      <c r="S19" s="90" t="str">
        <f>IF(AND($B19&gt;0,$C19&gt;0,$D19&gt;0,NOT(ISBLANK($H19))),_xlfn.NORM.INV(ABS(VLOOKUP($M$1,VLookups!$A$43:$B$44,2,FALSE)-S$3),$G19,$K19),"")</f>
        <v/>
      </c>
      <c r="T19" s="89" t="str">
        <f>IF(AND($B19&gt;0,$C19&gt;0,$D19&gt;0,NOT(ISBLANK($H19))),_xlfn.NORM.INV(ABS(VLOOKUP($M$1,VLookups!$A$43:$B$44,2,FALSE)-T$3),$G19,$K19),"")</f>
        <v/>
      </c>
      <c r="U19" s="5"/>
      <c r="V19" s="164" t="str">
        <f t="shared" si="31"/>
        <v/>
      </c>
      <c r="W19" s="47" t="str">
        <f t="shared" si="32"/>
        <v/>
      </c>
      <c r="X19" s="47" t="str">
        <f t="shared" si="32"/>
        <v/>
      </c>
      <c r="Y19" s="47" t="str">
        <f t="shared" si="32"/>
        <v/>
      </c>
      <c r="Z19" s="47" t="str">
        <f t="shared" si="32"/>
        <v/>
      </c>
      <c r="AA19" s="47" t="str">
        <f t="shared" si="32"/>
        <v/>
      </c>
      <c r="AB19" s="47" t="str">
        <f t="shared" si="32"/>
        <v/>
      </c>
      <c r="AC19" s="47" t="str">
        <f t="shared" si="32"/>
        <v/>
      </c>
      <c r="AD19" s="47" t="str">
        <f t="shared" si="32"/>
        <v/>
      </c>
      <c r="AE19" s="47" t="str">
        <f t="shared" si="32"/>
        <v/>
      </c>
      <c r="AF19" s="47" t="str">
        <f t="shared" si="32"/>
        <v/>
      </c>
      <c r="AG19" s="47" t="str">
        <f t="shared" si="32"/>
        <v/>
      </c>
      <c r="AH19" s="47" t="str">
        <f t="shared" si="32"/>
        <v/>
      </c>
      <c r="AI19" s="47" t="str">
        <f t="shared" si="32"/>
        <v/>
      </c>
      <c r="AJ19" s="47" t="str">
        <f t="shared" si="32"/>
        <v/>
      </c>
      <c r="AK19" s="47" t="str">
        <f t="shared" si="32"/>
        <v/>
      </c>
      <c r="AL19" s="47" t="str">
        <f t="shared" si="32"/>
        <v/>
      </c>
      <c r="AM19" s="47" t="str">
        <f t="shared" si="1"/>
        <v/>
      </c>
      <c r="AN19" s="47" t="str">
        <f t="shared" si="2"/>
        <v/>
      </c>
      <c r="AO19" s="47" t="str">
        <f t="shared" si="2"/>
        <v/>
      </c>
      <c r="AP19" s="47" t="str">
        <f t="shared" si="2"/>
        <v/>
      </c>
      <c r="AQ19" s="47" t="str">
        <f t="shared" si="2"/>
        <v/>
      </c>
      <c r="AR19" s="47" t="str">
        <f t="shared" si="2"/>
        <v/>
      </c>
      <c r="AS19" s="47" t="str">
        <f t="shared" si="2"/>
        <v/>
      </c>
      <c r="AT19" s="47" t="str">
        <f t="shared" si="2"/>
        <v/>
      </c>
      <c r="AU19" s="47" t="str">
        <f t="shared" si="2"/>
        <v/>
      </c>
      <c r="AV19" s="47" t="str">
        <f t="shared" si="2"/>
        <v/>
      </c>
      <c r="AW19" s="47" t="str">
        <f t="shared" si="2"/>
        <v/>
      </c>
      <c r="AX19" s="47" t="str">
        <f t="shared" si="2"/>
        <v/>
      </c>
      <c r="AY19" s="47" t="str">
        <f t="shared" si="2"/>
        <v/>
      </c>
      <c r="AZ19" s="47" t="str">
        <f t="shared" si="2"/>
        <v/>
      </c>
      <c r="BA19" s="47" t="str">
        <f t="shared" si="2"/>
        <v/>
      </c>
      <c r="BB19" s="47" t="str">
        <f t="shared" si="2"/>
        <v/>
      </c>
      <c r="BC19" s="47" t="str">
        <f t="shared" ref="BC19:BR19" si="35">IF(ISNONTEXT($V19),BD19-$V19,"")</f>
        <v/>
      </c>
      <c r="BD19" s="47" t="str">
        <f t="shared" si="35"/>
        <v/>
      </c>
      <c r="BE19" s="47" t="str">
        <f t="shared" si="35"/>
        <v/>
      </c>
      <c r="BF19" s="47" t="str">
        <f t="shared" si="35"/>
        <v/>
      </c>
      <c r="BG19" s="47" t="str">
        <f t="shared" si="35"/>
        <v/>
      </c>
      <c r="BH19" s="47" t="str">
        <f t="shared" si="35"/>
        <v/>
      </c>
      <c r="BI19" s="47" t="str">
        <f t="shared" si="35"/>
        <v/>
      </c>
      <c r="BJ19" s="47" t="str">
        <f t="shared" si="35"/>
        <v/>
      </c>
      <c r="BK19" s="47" t="str">
        <f t="shared" si="35"/>
        <v/>
      </c>
      <c r="BL19" s="47" t="str">
        <f t="shared" si="35"/>
        <v/>
      </c>
      <c r="BM19" s="47" t="str">
        <f t="shared" si="35"/>
        <v/>
      </c>
      <c r="BN19" s="47" t="str">
        <f t="shared" si="35"/>
        <v/>
      </c>
      <c r="BO19" s="47" t="str">
        <f t="shared" si="35"/>
        <v/>
      </c>
      <c r="BP19" s="47" t="str">
        <f t="shared" si="35"/>
        <v/>
      </c>
      <c r="BQ19" s="47" t="str">
        <f t="shared" si="35"/>
        <v/>
      </c>
      <c r="BR19" s="47" t="str">
        <f t="shared" si="35"/>
        <v/>
      </c>
      <c r="BS19" s="47" t="str">
        <f t="shared" si="3"/>
        <v/>
      </c>
      <c r="BT19" s="47" t="str">
        <f t="shared" si="4"/>
        <v/>
      </c>
      <c r="BU19" s="47" t="str">
        <f t="shared" si="4"/>
        <v/>
      </c>
      <c r="BV19" s="47" t="str">
        <f t="shared" si="4"/>
        <v/>
      </c>
      <c r="BW19" s="47" t="str">
        <f t="shared" si="4"/>
        <v/>
      </c>
      <c r="BX19" s="47" t="str">
        <f t="shared" si="4"/>
        <v/>
      </c>
      <c r="BY19" s="47" t="str">
        <f t="shared" si="4"/>
        <v/>
      </c>
      <c r="BZ19" s="47" t="str">
        <f t="shared" si="4"/>
        <v/>
      </c>
      <c r="CA19" s="47" t="str">
        <f t="shared" si="4"/>
        <v/>
      </c>
      <c r="CB19" s="47" t="str">
        <f t="shared" si="4"/>
        <v/>
      </c>
      <c r="CC19" s="47" t="str">
        <f t="shared" si="4"/>
        <v/>
      </c>
      <c r="CD19" s="47" t="str">
        <f t="shared" si="4"/>
        <v/>
      </c>
      <c r="CE19" s="47" t="str">
        <f t="shared" si="4"/>
        <v/>
      </c>
      <c r="CF19" s="47" t="str">
        <f t="shared" si="4"/>
        <v/>
      </c>
      <c r="CG19" s="47" t="str">
        <f t="shared" si="4"/>
        <v/>
      </c>
      <c r="CH19" s="47" t="str">
        <f t="shared" si="4"/>
        <v/>
      </c>
      <c r="CI19" s="47" t="str">
        <f t="shared" ref="X19:CI23" si="36">IF(ISNONTEXT($V19),CJ19-$V19,"")</f>
        <v/>
      </c>
      <c r="CJ19" s="47" t="str">
        <f t="shared" si="5"/>
        <v/>
      </c>
      <c r="CK19" s="47" t="str">
        <f t="shared" si="5"/>
        <v/>
      </c>
      <c r="CL19" s="47" t="str">
        <f t="shared" si="5"/>
        <v/>
      </c>
      <c r="CM19" s="47" t="str">
        <f t="shared" si="5"/>
        <v/>
      </c>
      <c r="CN19" s="47" t="str">
        <f t="shared" si="5"/>
        <v/>
      </c>
      <c r="CO19" s="47" t="str">
        <f t="shared" si="5"/>
        <v/>
      </c>
      <c r="CP19" s="47" t="str">
        <f t="shared" si="5"/>
        <v/>
      </c>
      <c r="CQ19" s="47" t="str">
        <f t="shared" si="5"/>
        <v/>
      </c>
      <c r="CR19" s="47" t="str">
        <f t="shared" si="5"/>
        <v/>
      </c>
      <c r="CS19" s="47" t="str">
        <f t="shared" si="5"/>
        <v/>
      </c>
      <c r="CT19" s="47" t="str">
        <f t="shared" si="5"/>
        <v/>
      </c>
      <c r="CU19" s="47" t="str">
        <f t="shared" si="5"/>
        <v/>
      </c>
      <c r="CV19" s="47" t="str">
        <f t="shared" si="5"/>
        <v/>
      </c>
      <c r="CW19" s="47" t="str">
        <f t="shared" si="5"/>
        <v/>
      </c>
      <c r="CX19" s="47" t="str">
        <f t="shared" si="5"/>
        <v/>
      </c>
      <c r="CY19" s="47" t="str">
        <f t="shared" ref="CY19:DN34" si="37">IF(ISNONTEXT($V19),CZ19-$V19,"")</f>
        <v/>
      </c>
      <c r="CZ19" s="47" t="str">
        <f t="shared" si="37"/>
        <v/>
      </c>
      <c r="DA19" s="47" t="str">
        <f t="shared" si="37"/>
        <v/>
      </c>
      <c r="DB19" s="47" t="str">
        <f t="shared" si="37"/>
        <v/>
      </c>
      <c r="DC19" s="47" t="str">
        <f t="shared" si="37"/>
        <v/>
      </c>
      <c r="DD19" s="47" t="str">
        <f t="shared" si="37"/>
        <v/>
      </c>
      <c r="DE19" s="47" t="str">
        <f t="shared" si="37"/>
        <v/>
      </c>
      <c r="DF19" s="47" t="str">
        <f t="shared" si="37"/>
        <v/>
      </c>
      <c r="DG19" s="47" t="str">
        <f t="shared" si="37"/>
        <v/>
      </c>
      <c r="DH19" s="47" t="str">
        <f t="shared" si="37"/>
        <v/>
      </c>
      <c r="DI19" s="47" t="str">
        <f t="shared" si="37"/>
        <v/>
      </c>
      <c r="DJ19" s="47" t="str">
        <f t="shared" si="37"/>
        <v/>
      </c>
      <c r="DK19" s="47" t="str">
        <f t="shared" si="37"/>
        <v/>
      </c>
      <c r="DL19" s="47" t="str">
        <f t="shared" si="37"/>
        <v/>
      </c>
      <c r="DM19" s="47" t="str">
        <f t="shared" si="37"/>
        <v/>
      </c>
      <c r="DN19" s="47" t="str">
        <f t="shared" si="37"/>
        <v/>
      </c>
      <c r="DO19" s="47" t="str">
        <f t="shared" si="6"/>
        <v/>
      </c>
      <c r="DP19" s="47" t="str">
        <f t="shared" si="7"/>
        <v/>
      </c>
      <c r="DQ19" s="47" t="str">
        <f t="shared" si="7"/>
        <v/>
      </c>
      <c r="DR19" s="47" t="str">
        <f t="shared" si="7"/>
        <v/>
      </c>
      <c r="DS19" s="179" t="str">
        <f t="shared" si="33"/>
        <v/>
      </c>
      <c r="DT19" s="47" t="str">
        <f t="shared" si="34"/>
        <v/>
      </c>
      <c r="DU19" s="47" t="str">
        <f t="shared" si="34"/>
        <v/>
      </c>
      <c r="DV19" s="47" t="str">
        <f t="shared" si="34"/>
        <v/>
      </c>
      <c r="DW19" s="47" t="str">
        <f t="shared" si="34"/>
        <v/>
      </c>
      <c r="DX19" s="47" t="str">
        <f t="shared" si="34"/>
        <v/>
      </c>
      <c r="DY19" s="47" t="str">
        <f t="shared" si="34"/>
        <v/>
      </c>
      <c r="DZ19" s="47" t="str">
        <f t="shared" si="34"/>
        <v/>
      </c>
      <c r="EA19" s="47" t="str">
        <f t="shared" si="34"/>
        <v/>
      </c>
      <c r="EB19" s="47" t="str">
        <f t="shared" si="34"/>
        <v/>
      </c>
      <c r="EC19" s="47" t="str">
        <f t="shared" si="34"/>
        <v/>
      </c>
      <c r="ED19" s="47" t="str">
        <f t="shared" si="34"/>
        <v/>
      </c>
      <c r="EE19" s="47" t="str">
        <f t="shared" si="34"/>
        <v/>
      </c>
      <c r="EF19" s="47" t="str">
        <f t="shared" si="34"/>
        <v/>
      </c>
      <c r="EG19" s="47" t="str">
        <f t="shared" si="34"/>
        <v/>
      </c>
      <c r="EH19" s="47" t="str">
        <f t="shared" si="34"/>
        <v/>
      </c>
      <c r="EI19" s="47" t="str">
        <f t="shared" si="34"/>
        <v/>
      </c>
      <c r="EJ19" s="47" t="str">
        <f t="shared" si="8"/>
        <v/>
      </c>
      <c r="EK19" s="47" t="str">
        <f t="shared" si="9"/>
        <v/>
      </c>
      <c r="EL19" s="47" t="str">
        <f t="shared" si="9"/>
        <v/>
      </c>
      <c r="EM19" s="47" t="str">
        <f t="shared" si="9"/>
        <v/>
      </c>
      <c r="EN19" s="47" t="str">
        <f t="shared" si="9"/>
        <v/>
      </c>
      <c r="EO19" s="47" t="str">
        <f t="shared" si="9"/>
        <v/>
      </c>
      <c r="EP19" s="47" t="str">
        <f t="shared" si="9"/>
        <v/>
      </c>
      <c r="EQ19" s="47" t="str">
        <f t="shared" si="9"/>
        <v/>
      </c>
      <c r="ER19" s="47" t="str">
        <f t="shared" si="9"/>
        <v/>
      </c>
      <c r="ES19" s="47" t="str">
        <f t="shared" si="9"/>
        <v/>
      </c>
      <c r="ET19" s="47" t="str">
        <f t="shared" si="9"/>
        <v/>
      </c>
      <c r="EU19" s="47" t="str">
        <f t="shared" si="9"/>
        <v/>
      </c>
      <c r="EV19" s="47" t="str">
        <f t="shared" si="9"/>
        <v/>
      </c>
      <c r="EW19" s="47" t="str">
        <f t="shared" si="9"/>
        <v/>
      </c>
      <c r="EX19" s="47" t="str">
        <f t="shared" si="9"/>
        <v/>
      </c>
      <c r="EY19" s="47" t="str">
        <f t="shared" si="9"/>
        <v/>
      </c>
      <c r="EZ19" s="47" t="str">
        <f t="shared" ref="EZ19:FO19" si="38">IF(ISNONTEXT($V19),EY19+$V19,"")</f>
        <v/>
      </c>
      <c r="FA19" s="47" t="str">
        <f t="shared" si="38"/>
        <v/>
      </c>
      <c r="FB19" s="47" t="str">
        <f t="shared" si="38"/>
        <v/>
      </c>
      <c r="FC19" s="47" t="str">
        <f t="shared" si="38"/>
        <v/>
      </c>
      <c r="FD19" s="47" t="str">
        <f t="shared" si="38"/>
        <v/>
      </c>
      <c r="FE19" s="47" t="str">
        <f t="shared" si="38"/>
        <v/>
      </c>
      <c r="FF19" s="47" t="str">
        <f t="shared" si="38"/>
        <v/>
      </c>
      <c r="FG19" s="47" t="str">
        <f t="shared" si="38"/>
        <v/>
      </c>
      <c r="FH19" s="47" t="str">
        <f t="shared" si="38"/>
        <v/>
      </c>
      <c r="FI19" s="47" t="str">
        <f t="shared" si="38"/>
        <v/>
      </c>
      <c r="FJ19" s="47" t="str">
        <f t="shared" si="38"/>
        <v/>
      </c>
      <c r="FK19" s="47" t="str">
        <f t="shared" si="38"/>
        <v/>
      </c>
      <c r="FL19" s="47" t="str">
        <f t="shared" si="38"/>
        <v/>
      </c>
      <c r="FM19" s="47" t="str">
        <f t="shared" si="38"/>
        <v/>
      </c>
      <c r="FN19" s="47" t="str">
        <f t="shared" si="38"/>
        <v/>
      </c>
      <c r="FO19" s="47" t="str">
        <f t="shared" si="38"/>
        <v/>
      </c>
      <c r="FP19" s="47" t="str">
        <f t="shared" si="10"/>
        <v/>
      </c>
      <c r="FQ19" s="47" t="str">
        <f t="shared" si="11"/>
        <v/>
      </c>
      <c r="FR19" s="47" t="str">
        <f t="shared" si="11"/>
        <v/>
      </c>
      <c r="FS19" s="47" t="str">
        <f t="shared" si="11"/>
        <v/>
      </c>
      <c r="FT19" s="47" t="str">
        <f t="shared" si="11"/>
        <v/>
      </c>
      <c r="FU19" s="47" t="str">
        <f t="shared" si="11"/>
        <v/>
      </c>
      <c r="FV19" s="47" t="str">
        <f t="shared" si="11"/>
        <v/>
      </c>
      <c r="FW19" s="47" t="str">
        <f t="shared" si="11"/>
        <v/>
      </c>
      <c r="FX19" s="47" t="str">
        <f t="shared" si="11"/>
        <v/>
      </c>
      <c r="FY19" s="47" t="str">
        <f t="shared" si="11"/>
        <v/>
      </c>
      <c r="FZ19" s="47" t="str">
        <f t="shared" si="11"/>
        <v/>
      </c>
      <c r="GA19" s="47" t="str">
        <f t="shared" si="11"/>
        <v/>
      </c>
      <c r="GB19" s="47" t="str">
        <f t="shared" si="11"/>
        <v/>
      </c>
      <c r="GC19" s="47" t="str">
        <f t="shared" si="11"/>
        <v/>
      </c>
      <c r="GD19" s="47" t="str">
        <f t="shared" si="11"/>
        <v/>
      </c>
      <c r="GE19" s="47" t="str">
        <f t="shared" si="11"/>
        <v/>
      </c>
      <c r="GF19" s="47" t="str">
        <f t="shared" ref="DU19:GF23" si="39">IF(ISNONTEXT($V19),GE19+$V19,"")</f>
        <v/>
      </c>
      <c r="GG19" s="47" t="str">
        <f t="shared" si="12"/>
        <v/>
      </c>
      <c r="GH19" s="47" t="str">
        <f t="shared" si="12"/>
        <v/>
      </c>
      <c r="GI19" s="47" t="str">
        <f t="shared" si="12"/>
        <v/>
      </c>
      <c r="GJ19" s="47" t="str">
        <f t="shared" si="12"/>
        <v/>
      </c>
      <c r="GK19" s="47" t="str">
        <f t="shared" si="12"/>
        <v/>
      </c>
      <c r="GL19" s="47" t="str">
        <f t="shared" si="12"/>
        <v/>
      </c>
      <c r="GM19" s="47" t="str">
        <f t="shared" si="12"/>
        <v/>
      </c>
      <c r="GN19" s="47" t="str">
        <f t="shared" si="12"/>
        <v/>
      </c>
      <c r="GO19" s="47" t="str">
        <f t="shared" si="12"/>
        <v/>
      </c>
      <c r="GP19" s="47" t="str">
        <f t="shared" si="12"/>
        <v/>
      </c>
      <c r="GQ19" s="47" t="str">
        <f t="shared" si="12"/>
        <v/>
      </c>
      <c r="GR19" s="47" t="str">
        <f t="shared" si="12"/>
        <v/>
      </c>
      <c r="GS19" s="47" t="str">
        <f t="shared" si="12"/>
        <v/>
      </c>
      <c r="GT19" s="47" t="str">
        <f t="shared" si="12"/>
        <v/>
      </c>
      <c r="GU19" s="47" t="str">
        <f t="shared" si="12"/>
        <v/>
      </c>
      <c r="GV19" s="47" t="str">
        <f t="shared" ref="GV19:HK34" si="40">IF(ISNONTEXT($V19),GU19+$V19,"")</f>
        <v/>
      </c>
      <c r="GW19" s="47" t="str">
        <f t="shared" si="40"/>
        <v/>
      </c>
      <c r="GX19" s="47" t="str">
        <f t="shared" si="40"/>
        <v/>
      </c>
      <c r="GY19" s="47" t="str">
        <f t="shared" si="40"/>
        <v/>
      </c>
      <c r="GZ19" s="47" t="str">
        <f t="shared" si="40"/>
        <v/>
      </c>
      <c r="HA19" s="47" t="str">
        <f t="shared" si="40"/>
        <v/>
      </c>
      <c r="HB19" s="47" t="str">
        <f t="shared" si="40"/>
        <v/>
      </c>
      <c r="HC19" s="47" t="str">
        <f t="shared" si="40"/>
        <v/>
      </c>
      <c r="HD19" s="47" t="str">
        <f t="shared" si="40"/>
        <v/>
      </c>
      <c r="HE19" s="47" t="str">
        <f t="shared" si="40"/>
        <v/>
      </c>
      <c r="HF19" s="47" t="str">
        <f t="shared" si="40"/>
        <v/>
      </c>
      <c r="HG19" s="47" t="str">
        <f t="shared" si="40"/>
        <v/>
      </c>
      <c r="HH19" s="47" t="str">
        <f t="shared" si="40"/>
        <v/>
      </c>
      <c r="HI19" s="47" t="str">
        <f t="shared" si="40"/>
        <v/>
      </c>
      <c r="HJ19" s="47" t="str">
        <f t="shared" si="40"/>
        <v/>
      </c>
      <c r="HK19" s="47" t="str">
        <f t="shared" si="40"/>
        <v/>
      </c>
      <c r="HL19" s="47" t="str">
        <f t="shared" si="13"/>
        <v/>
      </c>
      <c r="HM19" s="47" t="str">
        <f t="shared" si="14"/>
        <v/>
      </c>
      <c r="HN19" s="47" t="str">
        <f t="shared" si="14"/>
        <v/>
      </c>
      <c r="HO19" s="47" t="str">
        <f t="shared" si="14"/>
        <v/>
      </c>
      <c r="HP19" s="165" t="e">
        <f t="shared" si="15"/>
        <v>#N/A</v>
      </c>
      <c r="HQ19" s="165" t="e">
        <f t="shared" si="15"/>
        <v>#N/A</v>
      </c>
      <c r="HR19" s="165" t="e">
        <f t="shared" si="15"/>
        <v>#N/A</v>
      </c>
      <c r="HS19" s="165" t="e">
        <f t="shared" si="15"/>
        <v>#N/A</v>
      </c>
      <c r="HT19" s="165" t="e">
        <f t="shared" si="15"/>
        <v>#N/A</v>
      </c>
      <c r="HU19" s="165" t="e">
        <f t="shared" si="15"/>
        <v>#N/A</v>
      </c>
      <c r="HV19" s="165" t="e">
        <f t="shared" si="15"/>
        <v>#N/A</v>
      </c>
      <c r="HW19" s="165" t="e">
        <f t="shared" si="15"/>
        <v>#N/A</v>
      </c>
      <c r="HX19" s="165" t="e">
        <f t="shared" si="15"/>
        <v>#N/A</v>
      </c>
      <c r="HY19" s="165" t="e">
        <f t="shared" si="15"/>
        <v>#N/A</v>
      </c>
      <c r="HZ19" s="165" t="e">
        <f t="shared" si="15"/>
        <v>#N/A</v>
      </c>
      <c r="IA19" s="165" t="e">
        <f t="shared" si="15"/>
        <v>#N/A</v>
      </c>
      <c r="IB19" s="165" t="e">
        <f t="shared" si="15"/>
        <v>#N/A</v>
      </c>
      <c r="IC19" s="165" t="e">
        <f t="shared" si="15"/>
        <v>#N/A</v>
      </c>
      <c r="ID19" s="165" t="e">
        <f t="shared" si="15"/>
        <v>#N/A</v>
      </c>
      <c r="IE19" s="165" t="e">
        <f t="shared" ref="IE19:IT35" si="41">IF(ISNONTEXT($K19),_xlfn.NORM.DIST(AL19,$G19,$K19,FALSE),NA())</f>
        <v>#N/A</v>
      </c>
      <c r="IF19" s="165" t="e">
        <f t="shared" si="16"/>
        <v>#N/A</v>
      </c>
      <c r="IG19" s="165" t="e">
        <f t="shared" si="16"/>
        <v>#N/A</v>
      </c>
      <c r="IH19" s="165" t="e">
        <f t="shared" si="16"/>
        <v>#N/A</v>
      </c>
      <c r="II19" s="165" t="e">
        <f t="shared" si="16"/>
        <v>#N/A</v>
      </c>
      <c r="IJ19" s="165" t="e">
        <f t="shared" si="16"/>
        <v>#N/A</v>
      </c>
      <c r="IK19" s="165" t="e">
        <f t="shared" si="16"/>
        <v>#N/A</v>
      </c>
      <c r="IL19" s="165" t="e">
        <f t="shared" si="16"/>
        <v>#N/A</v>
      </c>
      <c r="IM19" s="165" t="e">
        <f t="shared" si="16"/>
        <v>#N/A</v>
      </c>
      <c r="IN19" s="165" t="e">
        <f t="shared" si="16"/>
        <v>#N/A</v>
      </c>
      <c r="IO19" s="165" t="e">
        <f t="shared" si="16"/>
        <v>#N/A</v>
      </c>
      <c r="IP19" s="165" t="e">
        <f t="shared" si="16"/>
        <v>#N/A</v>
      </c>
      <c r="IQ19" s="165" t="e">
        <f t="shared" si="16"/>
        <v>#N/A</v>
      </c>
      <c r="IR19" s="165" t="e">
        <f t="shared" si="16"/>
        <v>#N/A</v>
      </c>
      <c r="IS19" s="165" t="e">
        <f t="shared" si="16"/>
        <v>#N/A</v>
      </c>
      <c r="IT19" s="165" t="e">
        <f t="shared" si="16"/>
        <v>#N/A</v>
      </c>
      <c r="IU19" s="165" t="e">
        <f t="shared" ref="IU19:JJ35" si="42">IF(ISNONTEXT($K19),_xlfn.NORM.DIST(BB19,$G19,$K19,FALSE),NA())</f>
        <v>#N/A</v>
      </c>
      <c r="IV19" s="165" t="e">
        <f t="shared" si="17"/>
        <v>#N/A</v>
      </c>
      <c r="IW19" s="165" t="e">
        <f t="shared" si="17"/>
        <v>#N/A</v>
      </c>
      <c r="IX19" s="165" t="e">
        <f t="shared" si="17"/>
        <v>#N/A</v>
      </c>
      <c r="IY19" s="165" t="e">
        <f t="shared" si="17"/>
        <v>#N/A</v>
      </c>
      <c r="IZ19" s="165" t="e">
        <f t="shared" si="17"/>
        <v>#N/A</v>
      </c>
      <c r="JA19" s="165" t="e">
        <f t="shared" si="17"/>
        <v>#N/A</v>
      </c>
      <c r="JB19" s="165" t="e">
        <f t="shared" si="17"/>
        <v>#N/A</v>
      </c>
      <c r="JC19" s="165" t="e">
        <f t="shared" si="17"/>
        <v>#N/A</v>
      </c>
      <c r="JD19" s="165" t="e">
        <f t="shared" si="17"/>
        <v>#N/A</v>
      </c>
      <c r="JE19" s="165" t="e">
        <f t="shared" si="17"/>
        <v>#N/A</v>
      </c>
      <c r="JF19" s="165" t="e">
        <f t="shared" si="17"/>
        <v>#N/A</v>
      </c>
      <c r="JG19" s="165" t="e">
        <f t="shared" si="17"/>
        <v>#N/A</v>
      </c>
      <c r="JH19" s="165" t="e">
        <f t="shared" si="17"/>
        <v>#N/A</v>
      </c>
      <c r="JI19" s="165" t="e">
        <f t="shared" si="17"/>
        <v>#N/A</v>
      </c>
      <c r="JJ19" s="165" t="e">
        <f t="shared" si="17"/>
        <v>#N/A</v>
      </c>
      <c r="JK19" s="165" t="e">
        <f t="shared" ref="JK19:JZ35" si="43">IF(ISNONTEXT($K19),_xlfn.NORM.DIST(BR19,$G19,$K19,FALSE),NA())</f>
        <v>#N/A</v>
      </c>
      <c r="JL19" s="165" t="e">
        <f t="shared" si="18"/>
        <v>#N/A</v>
      </c>
      <c r="JM19" s="165" t="e">
        <f t="shared" si="18"/>
        <v>#N/A</v>
      </c>
      <c r="JN19" s="165" t="e">
        <f t="shared" si="18"/>
        <v>#N/A</v>
      </c>
      <c r="JO19" s="165" t="e">
        <f t="shared" si="18"/>
        <v>#N/A</v>
      </c>
      <c r="JP19" s="165" t="e">
        <f t="shared" si="18"/>
        <v>#N/A</v>
      </c>
      <c r="JQ19" s="165" t="e">
        <f t="shared" si="18"/>
        <v>#N/A</v>
      </c>
      <c r="JR19" s="165" t="e">
        <f t="shared" si="18"/>
        <v>#N/A</v>
      </c>
      <c r="JS19" s="165" t="e">
        <f t="shared" si="18"/>
        <v>#N/A</v>
      </c>
      <c r="JT19" s="165" t="e">
        <f t="shared" si="18"/>
        <v>#N/A</v>
      </c>
      <c r="JU19" s="165" t="e">
        <f t="shared" si="18"/>
        <v>#N/A</v>
      </c>
      <c r="JV19" s="165" t="e">
        <f t="shared" si="18"/>
        <v>#N/A</v>
      </c>
      <c r="JW19" s="165" t="e">
        <f t="shared" si="18"/>
        <v>#N/A</v>
      </c>
      <c r="JX19" s="165" t="e">
        <f t="shared" si="18"/>
        <v>#N/A</v>
      </c>
      <c r="JY19" s="165" t="e">
        <f t="shared" si="18"/>
        <v>#N/A</v>
      </c>
      <c r="JZ19" s="165" t="e">
        <f t="shared" si="18"/>
        <v>#N/A</v>
      </c>
      <c r="KA19" s="165" t="e">
        <f t="shared" ref="KA19:KP35" si="44">IF(ISNONTEXT($K19),_xlfn.NORM.DIST(CH19,$G19,$K19,FALSE),NA())</f>
        <v>#N/A</v>
      </c>
      <c r="KB19" s="165" t="e">
        <f t="shared" si="19"/>
        <v>#N/A</v>
      </c>
      <c r="KC19" s="165" t="e">
        <f t="shared" si="19"/>
        <v>#N/A</v>
      </c>
      <c r="KD19" s="165" t="e">
        <f t="shared" si="19"/>
        <v>#N/A</v>
      </c>
      <c r="KE19" s="165" t="e">
        <f t="shared" si="19"/>
        <v>#N/A</v>
      </c>
      <c r="KF19" s="165" t="e">
        <f t="shared" si="19"/>
        <v>#N/A</v>
      </c>
      <c r="KG19" s="165" t="e">
        <f t="shared" si="19"/>
        <v>#N/A</v>
      </c>
      <c r="KH19" s="165" t="e">
        <f t="shared" si="19"/>
        <v>#N/A</v>
      </c>
      <c r="KI19" s="165" t="e">
        <f t="shared" si="19"/>
        <v>#N/A</v>
      </c>
      <c r="KJ19" s="165" t="e">
        <f t="shared" si="19"/>
        <v>#N/A</v>
      </c>
      <c r="KK19" s="165" t="e">
        <f t="shared" si="19"/>
        <v>#N/A</v>
      </c>
      <c r="KL19" s="165" t="e">
        <f t="shared" si="19"/>
        <v>#N/A</v>
      </c>
      <c r="KM19" s="165" t="e">
        <f t="shared" si="19"/>
        <v>#N/A</v>
      </c>
      <c r="KN19" s="165" t="e">
        <f t="shared" si="19"/>
        <v>#N/A</v>
      </c>
      <c r="KO19" s="165" t="e">
        <f t="shared" si="19"/>
        <v>#N/A</v>
      </c>
      <c r="KP19" s="165" t="e">
        <f t="shared" si="19"/>
        <v>#N/A</v>
      </c>
      <c r="KQ19" s="165" t="e">
        <f t="shared" ref="KQ19:LF35" si="45">IF(ISNONTEXT($K19),_xlfn.NORM.DIST(CX19,$G19,$K19,FALSE),NA())</f>
        <v>#N/A</v>
      </c>
      <c r="KR19" s="165" t="e">
        <f t="shared" si="20"/>
        <v>#N/A</v>
      </c>
      <c r="KS19" s="165" t="e">
        <f t="shared" si="20"/>
        <v>#N/A</v>
      </c>
      <c r="KT19" s="165" t="e">
        <f t="shared" si="20"/>
        <v>#N/A</v>
      </c>
      <c r="KU19" s="165" t="e">
        <f t="shared" si="20"/>
        <v>#N/A</v>
      </c>
      <c r="KV19" s="165" t="e">
        <f t="shared" si="20"/>
        <v>#N/A</v>
      </c>
      <c r="KW19" s="165" t="e">
        <f t="shared" si="20"/>
        <v>#N/A</v>
      </c>
      <c r="KX19" s="165" t="e">
        <f t="shared" si="20"/>
        <v>#N/A</v>
      </c>
      <c r="KY19" s="165" t="e">
        <f t="shared" si="20"/>
        <v>#N/A</v>
      </c>
      <c r="KZ19" s="165" t="e">
        <f t="shared" si="20"/>
        <v>#N/A</v>
      </c>
      <c r="LA19" s="165" t="e">
        <f t="shared" si="20"/>
        <v>#N/A</v>
      </c>
      <c r="LB19" s="165" t="e">
        <f t="shared" si="20"/>
        <v>#N/A</v>
      </c>
      <c r="LC19" s="165" t="e">
        <f t="shared" si="20"/>
        <v>#N/A</v>
      </c>
      <c r="LD19" s="165" t="e">
        <f t="shared" si="20"/>
        <v>#N/A</v>
      </c>
      <c r="LE19" s="165" t="e">
        <f t="shared" si="20"/>
        <v>#N/A</v>
      </c>
      <c r="LF19" s="165" t="e">
        <f t="shared" si="20"/>
        <v>#N/A</v>
      </c>
      <c r="LG19" s="165" t="e">
        <f t="shared" ref="LG19:LV35" si="46">IF(ISNONTEXT($K19),_xlfn.NORM.DIST(DN19,$G19,$K19,FALSE),NA())</f>
        <v>#N/A</v>
      </c>
      <c r="LH19" s="165" t="e">
        <f t="shared" si="21"/>
        <v>#N/A</v>
      </c>
      <c r="LI19" s="165" t="e">
        <f t="shared" si="21"/>
        <v>#N/A</v>
      </c>
      <c r="LJ19" s="165" t="e">
        <f t="shared" si="21"/>
        <v>#N/A</v>
      </c>
      <c r="LK19" s="165" t="e">
        <f t="shared" si="21"/>
        <v>#N/A</v>
      </c>
      <c r="LL19" s="165" t="e">
        <f t="shared" si="21"/>
        <v>#N/A</v>
      </c>
      <c r="LM19" s="165" t="e">
        <f t="shared" si="21"/>
        <v>#N/A</v>
      </c>
      <c r="LN19" s="165" t="e">
        <f t="shared" si="21"/>
        <v>#N/A</v>
      </c>
      <c r="LO19" s="165" t="e">
        <f t="shared" si="21"/>
        <v>#N/A</v>
      </c>
      <c r="LP19" s="165" t="e">
        <f t="shared" si="21"/>
        <v>#N/A</v>
      </c>
      <c r="LQ19" s="165" t="e">
        <f t="shared" si="21"/>
        <v>#N/A</v>
      </c>
      <c r="LR19" s="165" t="e">
        <f t="shared" si="21"/>
        <v>#N/A</v>
      </c>
      <c r="LS19" s="165" t="e">
        <f t="shared" si="21"/>
        <v>#N/A</v>
      </c>
      <c r="LT19" s="165" t="e">
        <f t="shared" si="21"/>
        <v>#N/A</v>
      </c>
      <c r="LU19" s="165" t="e">
        <f t="shared" si="21"/>
        <v>#N/A</v>
      </c>
      <c r="LV19" s="165" t="e">
        <f t="shared" si="21"/>
        <v>#N/A</v>
      </c>
      <c r="LW19" s="165" t="e">
        <f t="shared" ref="LW19:ML35" si="47">IF(ISNONTEXT($K19),_xlfn.NORM.DIST(ED19,$G19,$K19,FALSE),NA())</f>
        <v>#N/A</v>
      </c>
      <c r="LX19" s="165" t="e">
        <f t="shared" si="22"/>
        <v>#N/A</v>
      </c>
      <c r="LY19" s="165" t="e">
        <f t="shared" si="22"/>
        <v>#N/A</v>
      </c>
      <c r="LZ19" s="165" t="e">
        <f t="shared" si="22"/>
        <v>#N/A</v>
      </c>
      <c r="MA19" s="165" t="e">
        <f t="shared" si="22"/>
        <v>#N/A</v>
      </c>
      <c r="MB19" s="165" t="e">
        <f t="shared" si="22"/>
        <v>#N/A</v>
      </c>
      <c r="MC19" s="165" t="e">
        <f t="shared" si="22"/>
        <v>#N/A</v>
      </c>
      <c r="MD19" s="165" t="e">
        <f t="shared" si="22"/>
        <v>#N/A</v>
      </c>
      <c r="ME19" s="165" t="e">
        <f t="shared" si="22"/>
        <v>#N/A</v>
      </c>
      <c r="MF19" s="165" t="e">
        <f t="shared" si="22"/>
        <v>#N/A</v>
      </c>
      <c r="MG19" s="165" t="e">
        <f t="shared" si="22"/>
        <v>#N/A</v>
      </c>
      <c r="MH19" s="165" t="e">
        <f t="shared" si="22"/>
        <v>#N/A</v>
      </c>
      <c r="MI19" s="165" t="e">
        <f t="shared" si="22"/>
        <v>#N/A</v>
      </c>
      <c r="MJ19" s="165" t="e">
        <f t="shared" si="22"/>
        <v>#N/A</v>
      </c>
      <c r="MK19" s="165" t="e">
        <f t="shared" si="22"/>
        <v>#N/A</v>
      </c>
      <c r="ML19" s="165" t="e">
        <f t="shared" si="22"/>
        <v>#N/A</v>
      </c>
      <c r="MM19" s="165" t="e">
        <f t="shared" ref="MM19:NB35" si="48">IF(ISNONTEXT($K19),_xlfn.NORM.DIST(ET19,$G19,$K19,FALSE),NA())</f>
        <v>#N/A</v>
      </c>
      <c r="MN19" s="165" t="e">
        <f t="shared" si="23"/>
        <v>#N/A</v>
      </c>
      <c r="MO19" s="165" t="e">
        <f t="shared" si="23"/>
        <v>#N/A</v>
      </c>
      <c r="MP19" s="165" t="e">
        <f t="shared" si="23"/>
        <v>#N/A</v>
      </c>
      <c r="MQ19" s="165" t="e">
        <f t="shared" si="23"/>
        <v>#N/A</v>
      </c>
      <c r="MR19" s="165" t="e">
        <f t="shared" si="23"/>
        <v>#N/A</v>
      </c>
      <c r="MS19" s="165" t="e">
        <f t="shared" si="23"/>
        <v>#N/A</v>
      </c>
      <c r="MT19" s="165" t="e">
        <f t="shared" si="23"/>
        <v>#N/A</v>
      </c>
      <c r="MU19" s="165" t="e">
        <f t="shared" si="23"/>
        <v>#N/A</v>
      </c>
      <c r="MV19" s="165" t="e">
        <f t="shared" si="23"/>
        <v>#N/A</v>
      </c>
      <c r="MW19" s="165" t="e">
        <f t="shared" si="23"/>
        <v>#N/A</v>
      </c>
      <c r="MX19" s="165" t="e">
        <f t="shared" si="23"/>
        <v>#N/A</v>
      </c>
      <c r="MY19" s="165" t="e">
        <f t="shared" si="23"/>
        <v>#N/A</v>
      </c>
      <c r="MZ19" s="165" t="e">
        <f t="shared" si="23"/>
        <v>#N/A</v>
      </c>
      <c r="NA19" s="165" t="e">
        <f t="shared" si="23"/>
        <v>#N/A</v>
      </c>
      <c r="NB19" s="165" t="e">
        <f t="shared" si="23"/>
        <v>#N/A</v>
      </c>
      <c r="NC19" s="165" t="e">
        <f t="shared" ref="NC19:NR35" si="49">IF(ISNONTEXT($K19),_xlfn.NORM.DIST(FJ19,$G19,$K19,FALSE),NA())</f>
        <v>#N/A</v>
      </c>
      <c r="ND19" s="165" t="e">
        <f t="shared" si="24"/>
        <v>#N/A</v>
      </c>
      <c r="NE19" s="165" t="e">
        <f t="shared" si="24"/>
        <v>#N/A</v>
      </c>
      <c r="NF19" s="165" t="e">
        <f t="shared" si="24"/>
        <v>#N/A</v>
      </c>
      <c r="NG19" s="165" t="e">
        <f t="shared" si="24"/>
        <v>#N/A</v>
      </c>
      <c r="NH19" s="165" t="e">
        <f t="shared" si="24"/>
        <v>#N/A</v>
      </c>
      <c r="NI19" s="165" t="e">
        <f t="shared" si="24"/>
        <v>#N/A</v>
      </c>
      <c r="NJ19" s="165" t="e">
        <f t="shared" si="24"/>
        <v>#N/A</v>
      </c>
      <c r="NK19" s="165" t="e">
        <f t="shared" si="24"/>
        <v>#N/A</v>
      </c>
      <c r="NL19" s="165" t="e">
        <f t="shared" si="24"/>
        <v>#N/A</v>
      </c>
      <c r="NM19" s="165" t="e">
        <f t="shared" si="24"/>
        <v>#N/A</v>
      </c>
      <c r="NN19" s="165" t="e">
        <f t="shared" si="24"/>
        <v>#N/A</v>
      </c>
      <c r="NO19" s="165" t="e">
        <f t="shared" si="24"/>
        <v>#N/A</v>
      </c>
      <c r="NP19" s="165" t="e">
        <f t="shared" si="24"/>
        <v>#N/A</v>
      </c>
      <c r="NQ19" s="165" t="e">
        <f t="shared" si="24"/>
        <v>#N/A</v>
      </c>
      <c r="NR19" s="165" t="e">
        <f t="shared" si="24"/>
        <v>#N/A</v>
      </c>
      <c r="NS19" s="165" t="e">
        <f t="shared" ref="NS19:OH35" si="50">IF(ISNONTEXT($K19),_xlfn.NORM.DIST(FZ19,$G19,$K19,FALSE),NA())</f>
        <v>#N/A</v>
      </c>
      <c r="NT19" s="165" t="e">
        <f t="shared" si="25"/>
        <v>#N/A</v>
      </c>
      <c r="NU19" s="165" t="e">
        <f t="shared" si="25"/>
        <v>#N/A</v>
      </c>
      <c r="NV19" s="165" t="e">
        <f t="shared" si="25"/>
        <v>#N/A</v>
      </c>
      <c r="NW19" s="165" t="e">
        <f t="shared" si="25"/>
        <v>#N/A</v>
      </c>
      <c r="NX19" s="165" t="e">
        <f t="shared" si="25"/>
        <v>#N/A</v>
      </c>
      <c r="NY19" s="165" t="e">
        <f t="shared" si="25"/>
        <v>#N/A</v>
      </c>
      <c r="NZ19" s="165" t="e">
        <f t="shared" si="25"/>
        <v>#N/A</v>
      </c>
      <c r="OA19" s="165" t="e">
        <f t="shared" si="25"/>
        <v>#N/A</v>
      </c>
      <c r="OB19" s="165" t="e">
        <f t="shared" si="25"/>
        <v>#N/A</v>
      </c>
      <c r="OC19" s="165" t="e">
        <f t="shared" si="25"/>
        <v>#N/A</v>
      </c>
      <c r="OD19" s="165" t="e">
        <f t="shared" si="25"/>
        <v>#N/A</v>
      </c>
      <c r="OE19" s="165" t="e">
        <f t="shared" si="25"/>
        <v>#N/A</v>
      </c>
      <c r="OF19" s="165" t="e">
        <f t="shared" si="25"/>
        <v>#N/A</v>
      </c>
      <c r="OG19" s="165" t="e">
        <f t="shared" si="25"/>
        <v>#N/A</v>
      </c>
      <c r="OH19" s="165" t="e">
        <f t="shared" si="25"/>
        <v>#N/A</v>
      </c>
      <c r="OI19" s="165" t="e">
        <f t="shared" ref="OI19:OX35" si="51">IF(ISNONTEXT($K19),_xlfn.NORM.DIST(GP19,$G19,$K19,FALSE),NA())</f>
        <v>#N/A</v>
      </c>
      <c r="OJ19" s="165" t="e">
        <f t="shared" si="26"/>
        <v>#N/A</v>
      </c>
      <c r="OK19" s="165" t="e">
        <f t="shared" si="26"/>
        <v>#N/A</v>
      </c>
      <c r="OL19" s="165" t="e">
        <f t="shared" si="26"/>
        <v>#N/A</v>
      </c>
      <c r="OM19" s="165" t="e">
        <f t="shared" si="26"/>
        <v>#N/A</v>
      </c>
      <c r="ON19" s="165" t="e">
        <f t="shared" si="26"/>
        <v>#N/A</v>
      </c>
      <c r="OO19" s="165" t="e">
        <f t="shared" si="26"/>
        <v>#N/A</v>
      </c>
      <c r="OP19" s="165" t="e">
        <f t="shared" si="26"/>
        <v>#N/A</v>
      </c>
      <c r="OQ19" s="165" t="e">
        <f t="shared" si="26"/>
        <v>#N/A</v>
      </c>
      <c r="OR19" s="165" t="e">
        <f t="shared" si="26"/>
        <v>#N/A</v>
      </c>
      <c r="OS19" s="165" t="e">
        <f t="shared" si="26"/>
        <v>#N/A</v>
      </c>
      <c r="OT19" s="165" t="e">
        <f t="shared" si="26"/>
        <v>#N/A</v>
      </c>
      <c r="OU19" s="165" t="e">
        <f t="shared" si="26"/>
        <v>#N/A</v>
      </c>
      <c r="OV19" s="165" t="e">
        <f t="shared" si="26"/>
        <v>#N/A</v>
      </c>
      <c r="OW19" s="165" t="e">
        <f t="shared" si="26"/>
        <v>#N/A</v>
      </c>
      <c r="OX19" s="165" t="e">
        <f t="shared" si="26"/>
        <v>#N/A</v>
      </c>
      <c r="OY19" s="165" t="e">
        <f t="shared" ref="OY19:PB50" si="52">IF(ISNONTEXT($K19),_xlfn.NORM.DIST(HF19,$G19,$K19,FALSE),NA())</f>
        <v>#N/A</v>
      </c>
      <c r="OZ19" s="165" t="e">
        <f t="shared" si="27"/>
        <v>#N/A</v>
      </c>
      <c r="PA19" s="165" t="e">
        <f t="shared" si="27"/>
        <v>#N/A</v>
      </c>
      <c r="PB19" s="165" t="e">
        <f t="shared" si="27"/>
        <v>#N/A</v>
      </c>
      <c r="PC19" s="165" t="e">
        <f t="shared" si="27"/>
        <v>#N/A</v>
      </c>
      <c r="PD19" s="165" t="e">
        <f t="shared" si="27"/>
        <v>#N/A</v>
      </c>
      <c r="PE19" s="165" t="e">
        <f t="shared" si="27"/>
        <v>#N/A</v>
      </c>
      <c r="PF19" s="165" t="e">
        <f t="shared" si="27"/>
        <v>#N/A</v>
      </c>
      <c r="PG19" s="165" t="e">
        <f t="shared" si="27"/>
        <v>#N/A</v>
      </c>
      <c r="PH19" s="165" t="e">
        <f t="shared" si="27"/>
        <v>#N/A</v>
      </c>
    </row>
    <row r="20" spans="1:424" hidden="1" x14ac:dyDescent="0.45">
      <c r="A20" s="4">
        <v>17</v>
      </c>
      <c r="B20" s="91"/>
      <c r="C20" s="91"/>
      <c r="D20" s="91"/>
      <c r="E20" s="120" t="str">
        <f t="shared" si="28"/>
        <v/>
      </c>
      <c r="F20" s="120" t="str">
        <f t="shared" si="29"/>
        <v/>
      </c>
      <c r="G20" s="71" t="str">
        <f t="shared" si="30"/>
        <v/>
      </c>
      <c r="H20" s="23"/>
      <c r="I20" s="55"/>
      <c r="J20" s="298"/>
      <c r="K20" s="72" t="str">
        <f>IF(AND(B20&gt;0,C20&gt;0,D20&gt;0),IF(ISBLANK(J20),IF(ISBLANK(H20),"",(D20-B20)*VLOOKUP(H20,VLookups!$A$4:$B$13,2,FALSE)),J20),"")</f>
        <v/>
      </c>
      <c r="L20" s="73" t="str">
        <f t="shared" si="0"/>
        <v/>
      </c>
      <c r="M20" s="91"/>
      <c r="N20" s="265" t="str">
        <f>IF(AND(M20&gt;0,C20&gt;0,NOT(K20="")),ABS(VLOOKUP($M$1,VLookups!$A$43:$B$44,2,FALSE)-_xlfn.NORM.DIST(M20,G20,K20,TRUE)),"")</f>
        <v/>
      </c>
      <c r="O20" s="90" t="str">
        <f>IF(AND($B20&gt;0,$C20&gt;0,$D20&gt;0,NOT(ISBLANK($H20))),_xlfn.NORM.INV(ABS(VLOOKUP($M$1,VLookups!$A$43:$B$44,2,FALSE)-O$3),$G20,$K20),"")</f>
        <v/>
      </c>
      <c r="P20" s="89" t="str">
        <f>IF(AND($B20&gt;0,$C20&gt;0,$D20&gt;0,NOT(ISBLANK($H20))),_xlfn.NORM.INV(ABS(VLOOKUP($M$1,VLookups!$A$43:$B$44,2,FALSE)-P$3),$G20,$K20),"")</f>
        <v/>
      </c>
      <c r="Q20" s="90" t="str">
        <f>IF(AND($B20&gt;0,$C20&gt;0,$D20&gt;0,NOT(ISBLANK($H20))),_xlfn.NORM.INV(ABS(VLOOKUP($M$1,VLookups!$A$43:$B$44,2,FALSE)-Q$3),$G20,$K20),"")</f>
        <v/>
      </c>
      <c r="R20" s="89" t="str">
        <f>IF(AND($B20&gt;0,$C20&gt;0,$D20&gt;0,NOT(ISBLANK($H20))),_xlfn.NORM.INV(ABS(VLOOKUP($M$1,VLookups!$A$43:$B$44,2,FALSE)-R$3),$G20,$K20),"")</f>
        <v/>
      </c>
      <c r="S20" s="90" t="str">
        <f>IF(AND($B20&gt;0,$C20&gt;0,$D20&gt;0,NOT(ISBLANK($H20))),_xlfn.NORM.INV(ABS(VLOOKUP($M$1,VLookups!$A$43:$B$44,2,FALSE)-S$3),$G20,$K20),"")</f>
        <v/>
      </c>
      <c r="T20" s="89" t="str">
        <f>IF(AND($B20&gt;0,$C20&gt;0,$D20&gt;0,NOT(ISBLANK($H20))),_xlfn.NORM.INV(ABS(VLOOKUP($M$1,VLookups!$A$43:$B$44,2,FALSE)-T$3),$G20,$K20),"")</f>
        <v/>
      </c>
      <c r="U20" s="5"/>
      <c r="V20" s="164" t="str">
        <f t="shared" si="31"/>
        <v/>
      </c>
      <c r="W20" s="47" t="str">
        <f t="shared" si="32"/>
        <v/>
      </c>
      <c r="X20" s="47" t="str">
        <f t="shared" si="36"/>
        <v/>
      </c>
      <c r="Y20" s="47" t="str">
        <f t="shared" si="36"/>
        <v/>
      </c>
      <c r="Z20" s="47" t="str">
        <f t="shared" si="36"/>
        <v/>
      </c>
      <c r="AA20" s="47" t="str">
        <f t="shared" si="36"/>
        <v/>
      </c>
      <c r="AB20" s="47" t="str">
        <f t="shared" si="36"/>
        <v/>
      </c>
      <c r="AC20" s="47" t="str">
        <f t="shared" si="36"/>
        <v/>
      </c>
      <c r="AD20" s="47" t="str">
        <f t="shared" si="36"/>
        <v/>
      </c>
      <c r="AE20" s="47" t="str">
        <f t="shared" si="36"/>
        <v/>
      </c>
      <c r="AF20" s="47" t="str">
        <f t="shared" si="36"/>
        <v/>
      </c>
      <c r="AG20" s="47" t="str">
        <f t="shared" si="36"/>
        <v/>
      </c>
      <c r="AH20" s="47" t="str">
        <f t="shared" si="36"/>
        <v/>
      </c>
      <c r="AI20" s="47" t="str">
        <f t="shared" si="36"/>
        <v/>
      </c>
      <c r="AJ20" s="47" t="str">
        <f t="shared" si="36"/>
        <v/>
      </c>
      <c r="AK20" s="47" t="str">
        <f t="shared" si="36"/>
        <v/>
      </c>
      <c r="AL20" s="47" t="str">
        <f t="shared" si="36"/>
        <v/>
      </c>
      <c r="AM20" s="47" t="str">
        <f t="shared" si="36"/>
        <v/>
      </c>
      <c r="AN20" s="47" t="str">
        <f t="shared" si="36"/>
        <v/>
      </c>
      <c r="AO20" s="47" t="str">
        <f t="shared" si="36"/>
        <v/>
      </c>
      <c r="AP20" s="47" t="str">
        <f t="shared" si="36"/>
        <v/>
      </c>
      <c r="AQ20" s="47" t="str">
        <f t="shared" si="36"/>
        <v/>
      </c>
      <c r="AR20" s="47" t="str">
        <f t="shared" si="36"/>
        <v/>
      </c>
      <c r="AS20" s="47" t="str">
        <f t="shared" si="36"/>
        <v/>
      </c>
      <c r="AT20" s="47" t="str">
        <f t="shared" si="36"/>
        <v/>
      </c>
      <c r="AU20" s="47" t="str">
        <f t="shared" si="36"/>
        <v/>
      </c>
      <c r="AV20" s="47" t="str">
        <f t="shared" si="36"/>
        <v/>
      </c>
      <c r="AW20" s="47" t="str">
        <f t="shared" si="36"/>
        <v/>
      </c>
      <c r="AX20" s="47" t="str">
        <f t="shared" si="36"/>
        <v/>
      </c>
      <c r="AY20" s="47" t="str">
        <f t="shared" si="36"/>
        <v/>
      </c>
      <c r="AZ20" s="47" t="str">
        <f t="shared" si="36"/>
        <v/>
      </c>
      <c r="BA20" s="47" t="str">
        <f t="shared" si="36"/>
        <v/>
      </c>
      <c r="BB20" s="47" t="str">
        <f t="shared" si="36"/>
        <v/>
      </c>
      <c r="BC20" s="47" t="str">
        <f t="shared" si="36"/>
        <v/>
      </c>
      <c r="BD20" s="47" t="str">
        <f t="shared" si="36"/>
        <v/>
      </c>
      <c r="BE20" s="47" t="str">
        <f t="shared" si="36"/>
        <v/>
      </c>
      <c r="BF20" s="47" t="str">
        <f t="shared" si="36"/>
        <v/>
      </c>
      <c r="BG20" s="47" t="str">
        <f t="shared" si="36"/>
        <v/>
      </c>
      <c r="BH20" s="47" t="str">
        <f t="shared" si="36"/>
        <v/>
      </c>
      <c r="BI20" s="47" t="str">
        <f t="shared" si="36"/>
        <v/>
      </c>
      <c r="BJ20" s="47" t="str">
        <f t="shared" si="36"/>
        <v/>
      </c>
      <c r="BK20" s="47" t="str">
        <f t="shared" si="36"/>
        <v/>
      </c>
      <c r="BL20" s="47" t="str">
        <f t="shared" si="36"/>
        <v/>
      </c>
      <c r="BM20" s="47" t="str">
        <f t="shared" si="36"/>
        <v/>
      </c>
      <c r="BN20" s="47" t="str">
        <f t="shared" si="36"/>
        <v/>
      </c>
      <c r="BO20" s="47" t="str">
        <f t="shared" si="36"/>
        <v/>
      </c>
      <c r="BP20" s="47" t="str">
        <f t="shared" si="36"/>
        <v/>
      </c>
      <c r="BQ20" s="47" t="str">
        <f t="shared" si="36"/>
        <v/>
      </c>
      <c r="BR20" s="47" t="str">
        <f t="shared" si="36"/>
        <v/>
      </c>
      <c r="BS20" s="47" t="str">
        <f t="shared" si="36"/>
        <v/>
      </c>
      <c r="BT20" s="47" t="str">
        <f t="shared" si="36"/>
        <v/>
      </c>
      <c r="BU20" s="47" t="str">
        <f t="shared" si="36"/>
        <v/>
      </c>
      <c r="BV20" s="47" t="str">
        <f t="shared" si="36"/>
        <v/>
      </c>
      <c r="BW20" s="47" t="str">
        <f t="shared" si="36"/>
        <v/>
      </c>
      <c r="BX20" s="47" t="str">
        <f t="shared" si="36"/>
        <v/>
      </c>
      <c r="BY20" s="47" t="str">
        <f t="shared" si="36"/>
        <v/>
      </c>
      <c r="BZ20" s="47" t="str">
        <f t="shared" si="36"/>
        <v/>
      </c>
      <c r="CA20" s="47" t="str">
        <f t="shared" si="36"/>
        <v/>
      </c>
      <c r="CB20" s="47" t="str">
        <f t="shared" si="36"/>
        <v/>
      </c>
      <c r="CC20" s="47" t="str">
        <f t="shared" si="36"/>
        <v/>
      </c>
      <c r="CD20" s="47" t="str">
        <f t="shared" si="36"/>
        <v/>
      </c>
      <c r="CE20" s="47" t="str">
        <f t="shared" si="36"/>
        <v/>
      </c>
      <c r="CF20" s="47" t="str">
        <f t="shared" si="36"/>
        <v/>
      </c>
      <c r="CG20" s="47" t="str">
        <f t="shared" si="36"/>
        <v/>
      </c>
      <c r="CH20" s="47" t="str">
        <f t="shared" si="36"/>
        <v/>
      </c>
      <c r="CI20" s="47" t="str">
        <f t="shared" si="36"/>
        <v/>
      </c>
      <c r="CJ20" s="47" t="str">
        <f t="shared" ref="CJ20:CY35" si="53">IF(ISNONTEXT($V20),CK20-$V20,"")</f>
        <v/>
      </c>
      <c r="CK20" s="47" t="str">
        <f t="shared" si="53"/>
        <v/>
      </c>
      <c r="CL20" s="47" t="str">
        <f t="shared" si="53"/>
        <v/>
      </c>
      <c r="CM20" s="47" t="str">
        <f t="shared" si="53"/>
        <v/>
      </c>
      <c r="CN20" s="47" t="str">
        <f t="shared" si="53"/>
        <v/>
      </c>
      <c r="CO20" s="47" t="str">
        <f t="shared" si="53"/>
        <v/>
      </c>
      <c r="CP20" s="47" t="str">
        <f t="shared" si="53"/>
        <v/>
      </c>
      <c r="CQ20" s="47" t="str">
        <f t="shared" si="53"/>
        <v/>
      </c>
      <c r="CR20" s="47" t="str">
        <f t="shared" si="53"/>
        <v/>
      </c>
      <c r="CS20" s="47" t="str">
        <f t="shared" si="53"/>
        <v/>
      </c>
      <c r="CT20" s="47" t="str">
        <f t="shared" si="53"/>
        <v/>
      </c>
      <c r="CU20" s="47" t="str">
        <f t="shared" si="53"/>
        <v/>
      </c>
      <c r="CV20" s="47" t="str">
        <f t="shared" si="53"/>
        <v/>
      </c>
      <c r="CW20" s="47" t="str">
        <f t="shared" si="53"/>
        <v/>
      </c>
      <c r="CX20" s="47" t="str">
        <f t="shared" si="53"/>
        <v/>
      </c>
      <c r="CY20" s="47" t="str">
        <f t="shared" si="53"/>
        <v/>
      </c>
      <c r="CZ20" s="47" t="str">
        <f t="shared" si="37"/>
        <v/>
      </c>
      <c r="DA20" s="47" t="str">
        <f t="shared" si="37"/>
        <v/>
      </c>
      <c r="DB20" s="47" t="str">
        <f t="shared" si="37"/>
        <v/>
      </c>
      <c r="DC20" s="47" t="str">
        <f t="shared" si="37"/>
        <v/>
      </c>
      <c r="DD20" s="47" t="str">
        <f t="shared" si="37"/>
        <v/>
      </c>
      <c r="DE20" s="47" t="str">
        <f t="shared" si="37"/>
        <v/>
      </c>
      <c r="DF20" s="47" t="str">
        <f t="shared" si="37"/>
        <v/>
      </c>
      <c r="DG20" s="47" t="str">
        <f t="shared" si="37"/>
        <v/>
      </c>
      <c r="DH20" s="47" t="str">
        <f t="shared" si="37"/>
        <v/>
      </c>
      <c r="DI20" s="47" t="str">
        <f t="shared" si="37"/>
        <v/>
      </c>
      <c r="DJ20" s="47" t="str">
        <f t="shared" si="37"/>
        <v/>
      </c>
      <c r="DK20" s="47" t="str">
        <f t="shared" si="37"/>
        <v/>
      </c>
      <c r="DL20" s="47" t="str">
        <f t="shared" si="37"/>
        <v/>
      </c>
      <c r="DM20" s="47" t="str">
        <f t="shared" si="37"/>
        <v/>
      </c>
      <c r="DN20" s="47" t="str">
        <f t="shared" si="37"/>
        <v/>
      </c>
      <c r="DO20" s="47" t="str">
        <f t="shared" ref="DO20:DR35" si="54">IF(ISNONTEXT($V20),DP20-$V20,"")</f>
        <v/>
      </c>
      <c r="DP20" s="47" t="str">
        <f t="shared" si="54"/>
        <v/>
      </c>
      <c r="DQ20" s="47" t="str">
        <f t="shared" si="54"/>
        <v/>
      </c>
      <c r="DR20" s="47" t="str">
        <f t="shared" si="54"/>
        <v/>
      </c>
      <c r="DS20" s="179" t="str">
        <f t="shared" si="33"/>
        <v/>
      </c>
      <c r="DT20" s="47" t="str">
        <f t="shared" si="34"/>
        <v/>
      </c>
      <c r="DU20" s="47" t="str">
        <f t="shared" si="39"/>
        <v/>
      </c>
      <c r="DV20" s="47" t="str">
        <f t="shared" si="39"/>
        <v/>
      </c>
      <c r="DW20" s="47" t="str">
        <f t="shared" si="39"/>
        <v/>
      </c>
      <c r="DX20" s="47" t="str">
        <f t="shared" si="39"/>
        <v/>
      </c>
      <c r="DY20" s="47" t="str">
        <f t="shared" si="39"/>
        <v/>
      </c>
      <c r="DZ20" s="47" t="str">
        <f t="shared" si="39"/>
        <v/>
      </c>
      <c r="EA20" s="47" t="str">
        <f t="shared" si="39"/>
        <v/>
      </c>
      <c r="EB20" s="47" t="str">
        <f t="shared" si="39"/>
        <v/>
      </c>
      <c r="EC20" s="47" t="str">
        <f t="shared" si="39"/>
        <v/>
      </c>
      <c r="ED20" s="47" t="str">
        <f t="shared" si="39"/>
        <v/>
      </c>
      <c r="EE20" s="47" t="str">
        <f t="shared" si="39"/>
        <v/>
      </c>
      <c r="EF20" s="47" t="str">
        <f t="shared" si="39"/>
        <v/>
      </c>
      <c r="EG20" s="47" t="str">
        <f t="shared" si="39"/>
        <v/>
      </c>
      <c r="EH20" s="47" t="str">
        <f t="shared" si="39"/>
        <v/>
      </c>
      <c r="EI20" s="47" t="str">
        <f t="shared" si="39"/>
        <v/>
      </c>
      <c r="EJ20" s="47" t="str">
        <f t="shared" si="39"/>
        <v/>
      </c>
      <c r="EK20" s="47" t="str">
        <f t="shared" si="39"/>
        <v/>
      </c>
      <c r="EL20" s="47" t="str">
        <f t="shared" si="39"/>
        <v/>
      </c>
      <c r="EM20" s="47" t="str">
        <f t="shared" si="39"/>
        <v/>
      </c>
      <c r="EN20" s="47" t="str">
        <f t="shared" si="39"/>
        <v/>
      </c>
      <c r="EO20" s="47" t="str">
        <f t="shared" si="39"/>
        <v/>
      </c>
      <c r="EP20" s="47" t="str">
        <f t="shared" si="39"/>
        <v/>
      </c>
      <c r="EQ20" s="47" t="str">
        <f t="shared" si="39"/>
        <v/>
      </c>
      <c r="ER20" s="47" t="str">
        <f t="shared" si="39"/>
        <v/>
      </c>
      <c r="ES20" s="47" t="str">
        <f t="shared" si="39"/>
        <v/>
      </c>
      <c r="ET20" s="47" t="str">
        <f t="shared" si="39"/>
        <v/>
      </c>
      <c r="EU20" s="47" t="str">
        <f t="shared" si="39"/>
        <v/>
      </c>
      <c r="EV20" s="47" t="str">
        <f t="shared" si="39"/>
        <v/>
      </c>
      <c r="EW20" s="47" t="str">
        <f t="shared" si="39"/>
        <v/>
      </c>
      <c r="EX20" s="47" t="str">
        <f t="shared" si="39"/>
        <v/>
      </c>
      <c r="EY20" s="47" t="str">
        <f t="shared" si="39"/>
        <v/>
      </c>
      <c r="EZ20" s="47" t="str">
        <f t="shared" si="39"/>
        <v/>
      </c>
      <c r="FA20" s="47" t="str">
        <f t="shared" si="39"/>
        <v/>
      </c>
      <c r="FB20" s="47" t="str">
        <f t="shared" si="39"/>
        <v/>
      </c>
      <c r="FC20" s="47" t="str">
        <f t="shared" si="39"/>
        <v/>
      </c>
      <c r="FD20" s="47" t="str">
        <f t="shared" si="39"/>
        <v/>
      </c>
      <c r="FE20" s="47" t="str">
        <f t="shared" si="39"/>
        <v/>
      </c>
      <c r="FF20" s="47" t="str">
        <f t="shared" si="39"/>
        <v/>
      </c>
      <c r="FG20" s="47" t="str">
        <f t="shared" si="39"/>
        <v/>
      </c>
      <c r="FH20" s="47" t="str">
        <f t="shared" si="39"/>
        <v/>
      </c>
      <c r="FI20" s="47" t="str">
        <f t="shared" si="39"/>
        <v/>
      </c>
      <c r="FJ20" s="47" t="str">
        <f t="shared" si="39"/>
        <v/>
      </c>
      <c r="FK20" s="47" t="str">
        <f t="shared" si="39"/>
        <v/>
      </c>
      <c r="FL20" s="47" t="str">
        <f t="shared" si="39"/>
        <v/>
      </c>
      <c r="FM20" s="47" t="str">
        <f t="shared" si="39"/>
        <v/>
      </c>
      <c r="FN20" s="47" t="str">
        <f t="shared" si="39"/>
        <v/>
      </c>
      <c r="FO20" s="47" t="str">
        <f t="shared" si="39"/>
        <v/>
      </c>
      <c r="FP20" s="47" t="str">
        <f t="shared" si="39"/>
        <v/>
      </c>
      <c r="FQ20" s="47" t="str">
        <f t="shared" si="39"/>
        <v/>
      </c>
      <c r="FR20" s="47" t="str">
        <f t="shared" si="39"/>
        <v/>
      </c>
      <c r="FS20" s="47" t="str">
        <f t="shared" si="39"/>
        <v/>
      </c>
      <c r="FT20" s="47" t="str">
        <f t="shared" si="39"/>
        <v/>
      </c>
      <c r="FU20" s="47" t="str">
        <f t="shared" si="39"/>
        <v/>
      </c>
      <c r="FV20" s="47" t="str">
        <f t="shared" si="39"/>
        <v/>
      </c>
      <c r="FW20" s="47" t="str">
        <f t="shared" si="39"/>
        <v/>
      </c>
      <c r="FX20" s="47" t="str">
        <f t="shared" si="39"/>
        <v/>
      </c>
      <c r="FY20" s="47" t="str">
        <f t="shared" si="39"/>
        <v/>
      </c>
      <c r="FZ20" s="47" t="str">
        <f t="shared" si="39"/>
        <v/>
      </c>
      <c r="GA20" s="47" t="str">
        <f t="shared" si="39"/>
        <v/>
      </c>
      <c r="GB20" s="47" t="str">
        <f t="shared" si="39"/>
        <v/>
      </c>
      <c r="GC20" s="47" t="str">
        <f t="shared" si="39"/>
        <v/>
      </c>
      <c r="GD20" s="47" t="str">
        <f t="shared" si="39"/>
        <v/>
      </c>
      <c r="GE20" s="47" t="str">
        <f t="shared" si="39"/>
        <v/>
      </c>
      <c r="GF20" s="47" t="str">
        <f t="shared" si="39"/>
        <v/>
      </c>
      <c r="GG20" s="47" t="str">
        <f t="shared" ref="GG20:GV35" si="55">IF(ISNONTEXT($V20),GF20+$V20,"")</f>
        <v/>
      </c>
      <c r="GH20" s="47" t="str">
        <f t="shared" si="55"/>
        <v/>
      </c>
      <c r="GI20" s="47" t="str">
        <f t="shared" si="55"/>
        <v/>
      </c>
      <c r="GJ20" s="47" t="str">
        <f t="shared" si="55"/>
        <v/>
      </c>
      <c r="GK20" s="47" t="str">
        <f t="shared" si="55"/>
        <v/>
      </c>
      <c r="GL20" s="47" t="str">
        <f t="shared" si="55"/>
        <v/>
      </c>
      <c r="GM20" s="47" t="str">
        <f t="shared" si="55"/>
        <v/>
      </c>
      <c r="GN20" s="47" t="str">
        <f t="shared" si="55"/>
        <v/>
      </c>
      <c r="GO20" s="47" t="str">
        <f t="shared" si="55"/>
        <v/>
      </c>
      <c r="GP20" s="47" t="str">
        <f t="shared" si="55"/>
        <v/>
      </c>
      <c r="GQ20" s="47" t="str">
        <f t="shared" si="55"/>
        <v/>
      </c>
      <c r="GR20" s="47" t="str">
        <f t="shared" si="55"/>
        <v/>
      </c>
      <c r="GS20" s="47" t="str">
        <f t="shared" si="55"/>
        <v/>
      </c>
      <c r="GT20" s="47" t="str">
        <f t="shared" si="55"/>
        <v/>
      </c>
      <c r="GU20" s="47" t="str">
        <f t="shared" si="55"/>
        <v/>
      </c>
      <c r="GV20" s="47" t="str">
        <f t="shared" si="55"/>
        <v/>
      </c>
      <c r="GW20" s="47" t="str">
        <f t="shared" si="40"/>
        <v/>
      </c>
      <c r="GX20" s="47" t="str">
        <f t="shared" si="40"/>
        <v/>
      </c>
      <c r="GY20" s="47" t="str">
        <f t="shared" si="40"/>
        <v/>
      </c>
      <c r="GZ20" s="47" t="str">
        <f t="shared" si="40"/>
        <v/>
      </c>
      <c r="HA20" s="47" t="str">
        <f t="shared" si="40"/>
        <v/>
      </c>
      <c r="HB20" s="47" t="str">
        <f t="shared" si="40"/>
        <v/>
      </c>
      <c r="HC20" s="47" t="str">
        <f t="shared" si="40"/>
        <v/>
      </c>
      <c r="HD20" s="47" t="str">
        <f t="shared" si="40"/>
        <v/>
      </c>
      <c r="HE20" s="47" t="str">
        <f t="shared" si="40"/>
        <v/>
      </c>
      <c r="HF20" s="47" t="str">
        <f t="shared" si="40"/>
        <v/>
      </c>
      <c r="HG20" s="47" t="str">
        <f t="shared" si="40"/>
        <v/>
      </c>
      <c r="HH20" s="47" t="str">
        <f t="shared" si="40"/>
        <v/>
      </c>
      <c r="HI20" s="47" t="str">
        <f t="shared" si="40"/>
        <v/>
      </c>
      <c r="HJ20" s="47" t="str">
        <f t="shared" si="40"/>
        <v/>
      </c>
      <c r="HK20" s="47" t="str">
        <f t="shared" si="40"/>
        <v/>
      </c>
      <c r="HL20" s="47" t="str">
        <f t="shared" ref="HL20:HO35" si="56">IF(ISNONTEXT($V20),HK20+$V20,"")</f>
        <v/>
      </c>
      <c r="HM20" s="47" t="str">
        <f t="shared" si="56"/>
        <v/>
      </c>
      <c r="HN20" s="47" t="str">
        <f t="shared" si="56"/>
        <v/>
      </c>
      <c r="HO20" s="47" t="str">
        <f t="shared" si="56"/>
        <v/>
      </c>
      <c r="HP20" s="165" t="e">
        <f t="shared" ref="HP20:ID36" si="57">IF(ISNONTEXT($K20),_xlfn.NORM.DIST(W20,$G20,$K20,FALSE),NA())</f>
        <v>#N/A</v>
      </c>
      <c r="HQ20" s="165" t="e">
        <f t="shared" si="57"/>
        <v>#N/A</v>
      </c>
      <c r="HR20" s="165" t="e">
        <f t="shared" si="57"/>
        <v>#N/A</v>
      </c>
      <c r="HS20" s="165" t="e">
        <f t="shared" si="57"/>
        <v>#N/A</v>
      </c>
      <c r="HT20" s="165" t="e">
        <f t="shared" si="57"/>
        <v>#N/A</v>
      </c>
      <c r="HU20" s="165" t="e">
        <f t="shared" si="57"/>
        <v>#N/A</v>
      </c>
      <c r="HV20" s="165" t="e">
        <f t="shared" si="57"/>
        <v>#N/A</v>
      </c>
      <c r="HW20" s="165" t="e">
        <f t="shared" si="57"/>
        <v>#N/A</v>
      </c>
      <c r="HX20" s="165" t="e">
        <f t="shared" si="57"/>
        <v>#N/A</v>
      </c>
      <c r="HY20" s="165" t="e">
        <f t="shared" si="57"/>
        <v>#N/A</v>
      </c>
      <c r="HZ20" s="165" t="e">
        <f t="shared" si="57"/>
        <v>#N/A</v>
      </c>
      <c r="IA20" s="165" t="e">
        <f t="shared" si="57"/>
        <v>#N/A</v>
      </c>
      <c r="IB20" s="165" t="e">
        <f t="shared" si="57"/>
        <v>#N/A</v>
      </c>
      <c r="IC20" s="165" t="e">
        <f t="shared" si="57"/>
        <v>#N/A</v>
      </c>
      <c r="ID20" s="165" t="e">
        <f t="shared" si="57"/>
        <v>#N/A</v>
      </c>
      <c r="IE20" s="165" t="e">
        <f t="shared" si="41"/>
        <v>#N/A</v>
      </c>
      <c r="IF20" s="165" t="e">
        <f t="shared" si="41"/>
        <v>#N/A</v>
      </c>
      <c r="IG20" s="165" t="e">
        <f t="shared" si="41"/>
        <v>#N/A</v>
      </c>
      <c r="IH20" s="165" t="e">
        <f t="shared" si="41"/>
        <v>#N/A</v>
      </c>
      <c r="II20" s="165" t="e">
        <f t="shared" si="41"/>
        <v>#N/A</v>
      </c>
      <c r="IJ20" s="165" t="e">
        <f t="shared" si="41"/>
        <v>#N/A</v>
      </c>
      <c r="IK20" s="165" t="e">
        <f t="shared" si="41"/>
        <v>#N/A</v>
      </c>
      <c r="IL20" s="165" t="e">
        <f t="shared" si="41"/>
        <v>#N/A</v>
      </c>
      <c r="IM20" s="165" t="e">
        <f t="shared" si="41"/>
        <v>#N/A</v>
      </c>
      <c r="IN20" s="165" t="e">
        <f t="shared" si="41"/>
        <v>#N/A</v>
      </c>
      <c r="IO20" s="165" t="e">
        <f t="shared" si="41"/>
        <v>#N/A</v>
      </c>
      <c r="IP20" s="165" t="e">
        <f t="shared" si="41"/>
        <v>#N/A</v>
      </c>
      <c r="IQ20" s="165" t="e">
        <f t="shared" si="41"/>
        <v>#N/A</v>
      </c>
      <c r="IR20" s="165" t="e">
        <f t="shared" si="41"/>
        <v>#N/A</v>
      </c>
      <c r="IS20" s="165" t="e">
        <f t="shared" si="41"/>
        <v>#N/A</v>
      </c>
      <c r="IT20" s="165" t="e">
        <f t="shared" si="41"/>
        <v>#N/A</v>
      </c>
      <c r="IU20" s="165" t="e">
        <f t="shared" si="42"/>
        <v>#N/A</v>
      </c>
      <c r="IV20" s="165" t="e">
        <f t="shared" si="42"/>
        <v>#N/A</v>
      </c>
      <c r="IW20" s="165" t="e">
        <f t="shared" si="42"/>
        <v>#N/A</v>
      </c>
      <c r="IX20" s="165" t="e">
        <f t="shared" si="42"/>
        <v>#N/A</v>
      </c>
      <c r="IY20" s="165" t="e">
        <f t="shared" si="42"/>
        <v>#N/A</v>
      </c>
      <c r="IZ20" s="165" t="e">
        <f t="shared" si="42"/>
        <v>#N/A</v>
      </c>
      <c r="JA20" s="165" t="e">
        <f t="shared" si="42"/>
        <v>#N/A</v>
      </c>
      <c r="JB20" s="165" t="e">
        <f t="shared" si="42"/>
        <v>#N/A</v>
      </c>
      <c r="JC20" s="165" t="e">
        <f t="shared" si="42"/>
        <v>#N/A</v>
      </c>
      <c r="JD20" s="165" t="e">
        <f t="shared" si="42"/>
        <v>#N/A</v>
      </c>
      <c r="JE20" s="165" t="e">
        <f t="shared" si="42"/>
        <v>#N/A</v>
      </c>
      <c r="JF20" s="165" t="e">
        <f t="shared" si="42"/>
        <v>#N/A</v>
      </c>
      <c r="JG20" s="165" t="e">
        <f t="shared" si="42"/>
        <v>#N/A</v>
      </c>
      <c r="JH20" s="165" t="e">
        <f t="shared" si="42"/>
        <v>#N/A</v>
      </c>
      <c r="JI20" s="165" t="e">
        <f t="shared" si="42"/>
        <v>#N/A</v>
      </c>
      <c r="JJ20" s="165" t="e">
        <f t="shared" si="42"/>
        <v>#N/A</v>
      </c>
      <c r="JK20" s="165" t="e">
        <f t="shared" si="43"/>
        <v>#N/A</v>
      </c>
      <c r="JL20" s="165" t="e">
        <f t="shared" si="43"/>
        <v>#N/A</v>
      </c>
      <c r="JM20" s="165" t="e">
        <f t="shared" si="43"/>
        <v>#N/A</v>
      </c>
      <c r="JN20" s="165" t="e">
        <f t="shared" si="43"/>
        <v>#N/A</v>
      </c>
      <c r="JO20" s="165" t="e">
        <f t="shared" si="43"/>
        <v>#N/A</v>
      </c>
      <c r="JP20" s="165" t="e">
        <f t="shared" si="43"/>
        <v>#N/A</v>
      </c>
      <c r="JQ20" s="165" t="e">
        <f t="shared" si="43"/>
        <v>#N/A</v>
      </c>
      <c r="JR20" s="165" t="e">
        <f t="shared" si="43"/>
        <v>#N/A</v>
      </c>
      <c r="JS20" s="165" t="e">
        <f t="shared" si="43"/>
        <v>#N/A</v>
      </c>
      <c r="JT20" s="165" t="e">
        <f t="shared" si="43"/>
        <v>#N/A</v>
      </c>
      <c r="JU20" s="165" t="e">
        <f t="shared" si="43"/>
        <v>#N/A</v>
      </c>
      <c r="JV20" s="165" t="e">
        <f t="shared" si="43"/>
        <v>#N/A</v>
      </c>
      <c r="JW20" s="165" t="e">
        <f t="shared" si="43"/>
        <v>#N/A</v>
      </c>
      <c r="JX20" s="165" t="e">
        <f t="shared" si="43"/>
        <v>#N/A</v>
      </c>
      <c r="JY20" s="165" t="e">
        <f t="shared" si="43"/>
        <v>#N/A</v>
      </c>
      <c r="JZ20" s="165" t="e">
        <f t="shared" si="43"/>
        <v>#N/A</v>
      </c>
      <c r="KA20" s="165" t="e">
        <f t="shared" si="44"/>
        <v>#N/A</v>
      </c>
      <c r="KB20" s="165" t="e">
        <f t="shared" si="44"/>
        <v>#N/A</v>
      </c>
      <c r="KC20" s="165" t="e">
        <f t="shared" si="44"/>
        <v>#N/A</v>
      </c>
      <c r="KD20" s="165" t="e">
        <f t="shared" si="44"/>
        <v>#N/A</v>
      </c>
      <c r="KE20" s="165" t="e">
        <f t="shared" si="44"/>
        <v>#N/A</v>
      </c>
      <c r="KF20" s="165" t="e">
        <f t="shared" si="44"/>
        <v>#N/A</v>
      </c>
      <c r="KG20" s="165" t="e">
        <f t="shared" si="44"/>
        <v>#N/A</v>
      </c>
      <c r="KH20" s="165" t="e">
        <f t="shared" si="44"/>
        <v>#N/A</v>
      </c>
      <c r="KI20" s="165" t="e">
        <f t="shared" si="44"/>
        <v>#N/A</v>
      </c>
      <c r="KJ20" s="165" t="e">
        <f t="shared" si="44"/>
        <v>#N/A</v>
      </c>
      <c r="KK20" s="165" t="e">
        <f t="shared" si="44"/>
        <v>#N/A</v>
      </c>
      <c r="KL20" s="165" t="e">
        <f t="shared" si="44"/>
        <v>#N/A</v>
      </c>
      <c r="KM20" s="165" t="e">
        <f t="shared" si="44"/>
        <v>#N/A</v>
      </c>
      <c r="KN20" s="165" t="e">
        <f t="shared" si="44"/>
        <v>#N/A</v>
      </c>
      <c r="KO20" s="165" t="e">
        <f t="shared" si="44"/>
        <v>#N/A</v>
      </c>
      <c r="KP20" s="165" t="e">
        <f t="shared" si="44"/>
        <v>#N/A</v>
      </c>
      <c r="KQ20" s="165" t="e">
        <f t="shared" si="45"/>
        <v>#N/A</v>
      </c>
      <c r="KR20" s="165" t="e">
        <f t="shared" si="45"/>
        <v>#N/A</v>
      </c>
      <c r="KS20" s="165" t="e">
        <f t="shared" si="45"/>
        <v>#N/A</v>
      </c>
      <c r="KT20" s="165" t="e">
        <f t="shared" si="45"/>
        <v>#N/A</v>
      </c>
      <c r="KU20" s="165" t="e">
        <f t="shared" si="45"/>
        <v>#N/A</v>
      </c>
      <c r="KV20" s="165" t="e">
        <f t="shared" si="45"/>
        <v>#N/A</v>
      </c>
      <c r="KW20" s="165" t="e">
        <f t="shared" si="45"/>
        <v>#N/A</v>
      </c>
      <c r="KX20" s="165" t="e">
        <f t="shared" si="45"/>
        <v>#N/A</v>
      </c>
      <c r="KY20" s="165" t="e">
        <f t="shared" si="45"/>
        <v>#N/A</v>
      </c>
      <c r="KZ20" s="165" t="e">
        <f t="shared" si="45"/>
        <v>#N/A</v>
      </c>
      <c r="LA20" s="165" t="e">
        <f t="shared" si="45"/>
        <v>#N/A</v>
      </c>
      <c r="LB20" s="165" t="e">
        <f t="shared" si="45"/>
        <v>#N/A</v>
      </c>
      <c r="LC20" s="165" t="e">
        <f t="shared" si="45"/>
        <v>#N/A</v>
      </c>
      <c r="LD20" s="165" t="e">
        <f t="shared" si="45"/>
        <v>#N/A</v>
      </c>
      <c r="LE20" s="165" t="e">
        <f t="shared" si="45"/>
        <v>#N/A</v>
      </c>
      <c r="LF20" s="165" t="e">
        <f t="shared" si="45"/>
        <v>#N/A</v>
      </c>
      <c r="LG20" s="165" t="e">
        <f t="shared" si="46"/>
        <v>#N/A</v>
      </c>
      <c r="LH20" s="165" t="e">
        <f t="shared" si="46"/>
        <v>#N/A</v>
      </c>
      <c r="LI20" s="165" t="e">
        <f t="shared" si="46"/>
        <v>#N/A</v>
      </c>
      <c r="LJ20" s="165" t="e">
        <f t="shared" si="46"/>
        <v>#N/A</v>
      </c>
      <c r="LK20" s="165" t="e">
        <f t="shared" si="46"/>
        <v>#N/A</v>
      </c>
      <c r="LL20" s="165" t="e">
        <f t="shared" si="46"/>
        <v>#N/A</v>
      </c>
      <c r="LM20" s="165" t="e">
        <f t="shared" si="46"/>
        <v>#N/A</v>
      </c>
      <c r="LN20" s="165" t="e">
        <f t="shared" si="46"/>
        <v>#N/A</v>
      </c>
      <c r="LO20" s="165" t="e">
        <f t="shared" si="46"/>
        <v>#N/A</v>
      </c>
      <c r="LP20" s="165" t="e">
        <f t="shared" si="46"/>
        <v>#N/A</v>
      </c>
      <c r="LQ20" s="165" t="e">
        <f t="shared" si="46"/>
        <v>#N/A</v>
      </c>
      <c r="LR20" s="165" t="e">
        <f t="shared" si="46"/>
        <v>#N/A</v>
      </c>
      <c r="LS20" s="165" t="e">
        <f t="shared" si="46"/>
        <v>#N/A</v>
      </c>
      <c r="LT20" s="165" t="e">
        <f t="shared" si="46"/>
        <v>#N/A</v>
      </c>
      <c r="LU20" s="165" t="e">
        <f t="shared" si="46"/>
        <v>#N/A</v>
      </c>
      <c r="LV20" s="165" t="e">
        <f t="shared" si="46"/>
        <v>#N/A</v>
      </c>
      <c r="LW20" s="165" t="e">
        <f t="shared" si="47"/>
        <v>#N/A</v>
      </c>
      <c r="LX20" s="165" t="e">
        <f t="shared" si="47"/>
        <v>#N/A</v>
      </c>
      <c r="LY20" s="165" t="e">
        <f t="shared" si="47"/>
        <v>#N/A</v>
      </c>
      <c r="LZ20" s="165" t="e">
        <f t="shared" si="47"/>
        <v>#N/A</v>
      </c>
      <c r="MA20" s="165" t="e">
        <f t="shared" si="47"/>
        <v>#N/A</v>
      </c>
      <c r="MB20" s="165" t="e">
        <f t="shared" si="47"/>
        <v>#N/A</v>
      </c>
      <c r="MC20" s="165" t="e">
        <f t="shared" si="47"/>
        <v>#N/A</v>
      </c>
      <c r="MD20" s="165" t="e">
        <f t="shared" si="47"/>
        <v>#N/A</v>
      </c>
      <c r="ME20" s="165" t="e">
        <f t="shared" si="47"/>
        <v>#N/A</v>
      </c>
      <c r="MF20" s="165" t="e">
        <f t="shared" si="47"/>
        <v>#N/A</v>
      </c>
      <c r="MG20" s="165" t="e">
        <f t="shared" si="47"/>
        <v>#N/A</v>
      </c>
      <c r="MH20" s="165" t="e">
        <f t="shared" si="47"/>
        <v>#N/A</v>
      </c>
      <c r="MI20" s="165" t="e">
        <f t="shared" si="47"/>
        <v>#N/A</v>
      </c>
      <c r="MJ20" s="165" t="e">
        <f t="shared" si="47"/>
        <v>#N/A</v>
      </c>
      <c r="MK20" s="165" t="e">
        <f t="shared" si="47"/>
        <v>#N/A</v>
      </c>
      <c r="ML20" s="165" t="e">
        <f t="shared" si="47"/>
        <v>#N/A</v>
      </c>
      <c r="MM20" s="165" t="e">
        <f t="shared" si="48"/>
        <v>#N/A</v>
      </c>
      <c r="MN20" s="165" t="e">
        <f t="shared" si="48"/>
        <v>#N/A</v>
      </c>
      <c r="MO20" s="165" t="e">
        <f t="shared" si="48"/>
        <v>#N/A</v>
      </c>
      <c r="MP20" s="165" t="e">
        <f t="shared" si="48"/>
        <v>#N/A</v>
      </c>
      <c r="MQ20" s="165" t="e">
        <f t="shared" si="48"/>
        <v>#N/A</v>
      </c>
      <c r="MR20" s="165" t="e">
        <f t="shared" si="48"/>
        <v>#N/A</v>
      </c>
      <c r="MS20" s="165" t="e">
        <f t="shared" si="48"/>
        <v>#N/A</v>
      </c>
      <c r="MT20" s="165" t="e">
        <f t="shared" si="48"/>
        <v>#N/A</v>
      </c>
      <c r="MU20" s="165" t="e">
        <f t="shared" si="48"/>
        <v>#N/A</v>
      </c>
      <c r="MV20" s="165" t="e">
        <f t="shared" si="48"/>
        <v>#N/A</v>
      </c>
      <c r="MW20" s="165" t="e">
        <f t="shared" si="48"/>
        <v>#N/A</v>
      </c>
      <c r="MX20" s="165" t="e">
        <f t="shared" si="48"/>
        <v>#N/A</v>
      </c>
      <c r="MY20" s="165" t="e">
        <f t="shared" si="48"/>
        <v>#N/A</v>
      </c>
      <c r="MZ20" s="165" t="e">
        <f t="shared" si="48"/>
        <v>#N/A</v>
      </c>
      <c r="NA20" s="165" t="e">
        <f t="shared" si="48"/>
        <v>#N/A</v>
      </c>
      <c r="NB20" s="165" t="e">
        <f t="shared" si="48"/>
        <v>#N/A</v>
      </c>
      <c r="NC20" s="165" t="e">
        <f t="shared" si="49"/>
        <v>#N/A</v>
      </c>
      <c r="ND20" s="165" t="e">
        <f t="shared" si="49"/>
        <v>#N/A</v>
      </c>
      <c r="NE20" s="165" t="e">
        <f t="shared" si="49"/>
        <v>#N/A</v>
      </c>
      <c r="NF20" s="165" t="e">
        <f t="shared" si="49"/>
        <v>#N/A</v>
      </c>
      <c r="NG20" s="165" t="e">
        <f t="shared" si="49"/>
        <v>#N/A</v>
      </c>
      <c r="NH20" s="165" t="e">
        <f t="shared" si="49"/>
        <v>#N/A</v>
      </c>
      <c r="NI20" s="165" t="e">
        <f t="shared" si="49"/>
        <v>#N/A</v>
      </c>
      <c r="NJ20" s="165" t="e">
        <f t="shared" si="49"/>
        <v>#N/A</v>
      </c>
      <c r="NK20" s="165" t="e">
        <f t="shared" si="49"/>
        <v>#N/A</v>
      </c>
      <c r="NL20" s="165" t="e">
        <f t="shared" si="49"/>
        <v>#N/A</v>
      </c>
      <c r="NM20" s="165" t="e">
        <f t="shared" si="49"/>
        <v>#N/A</v>
      </c>
      <c r="NN20" s="165" t="e">
        <f t="shared" si="49"/>
        <v>#N/A</v>
      </c>
      <c r="NO20" s="165" t="e">
        <f t="shared" si="49"/>
        <v>#N/A</v>
      </c>
      <c r="NP20" s="165" t="e">
        <f t="shared" si="49"/>
        <v>#N/A</v>
      </c>
      <c r="NQ20" s="165" t="e">
        <f t="shared" si="49"/>
        <v>#N/A</v>
      </c>
      <c r="NR20" s="165" t="e">
        <f t="shared" si="49"/>
        <v>#N/A</v>
      </c>
      <c r="NS20" s="165" t="e">
        <f t="shared" si="50"/>
        <v>#N/A</v>
      </c>
      <c r="NT20" s="165" t="e">
        <f t="shared" si="50"/>
        <v>#N/A</v>
      </c>
      <c r="NU20" s="165" t="e">
        <f t="shared" si="50"/>
        <v>#N/A</v>
      </c>
      <c r="NV20" s="165" t="e">
        <f t="shared" si="50"/>
        <v>#N/A</v>
      </c>
      <c r="NW20" s="165" t="e">
        <f t="shared" si="50"/>
        <v>#N/A</v>
      </c>
      <c r="NX20" s="165" t="e">
        <f t="shared" si="50"/>
        <v>#N/A</v>
      </c>
      <c r="NY20" s="165" t="e">
        <f t="shared" si="50"/>
        <v>#N/A</v>
      </c>
      <c r="NZ20" s="165" t="e">
        <f t="shared" si="50"/>
        <v>#N/A</v>
      </c>
      <c r="OA20" s="165" t="e">
        <f t="shared" si="50"/>
        <v>#N/A</v>
      </c>
      <c r="OB20" s="165" t="e">
        <f t="shared" si="50"/>
        <v>#N/A</v>
      </c>
      <c r="OC20" s="165" t="e">
        <f t="shared" si="50"/>
        <v>#N/A</v>
      </c>
      <c r="OD20" s="165" t="e">
        <f t="shared" si="50"/>
        <v>#N/A</v>
      </c>
      <c r="OE20" s="165" t="e">
        <f t="shared" si="50"/>
        <v>#N/A</v>
      </c>
      <c r="OF20" s="165" t="e">
        <f t="shared" si="50"/>
        <v>#N/A</v>
      </c>
      <c r="OG20" s="165" t="e">
        <f t="shared" si="50"/>
        <v>#N/A</v>
      </c>
      <c r="OH20" s="165" t="e">
        <f t="shared" si="50"/>
        <v>#N/A</v>
      </c>
      <c r="OI20" s="165" t="e">
        <f t="shared" si="51"/>
        <v>#N/A</v>
      </c>
      <c r="OJ20" s="165" t="e">
        <f t="shared" si="51"/>
        <v>#N/A</v>
      </c>
      <c r="OK20" s="165" t="e">
        <f t="shared" si="51"/>
        <v>#N/A</v>
      </c>
      <c r="OL20" s="165" t="e">
        <f t="shared" si="51"/>
        <v>#N/A</v>
      </c>
      <c r="OM20" s="165" t="e">
        <f t="shared" si="51"/>
        <v>#N/A</v>
      </c>
      <c r="ON20" s="165" t="e">
        <f t="shared" si="51"/>
        <v>#N/A</v>
      </c>
      <c r="OO20" s="165" t="e">
        <f t="shared" si="51"/>
        <v>#N/A</v>
      </c>
      <c r="OP20" s="165" t="e">
        <f t="shared" si="51"/>
        <v>#N/A</v>
      </c>
      <c r="OQ20" s="165" t="e">
        <f t="shared" si="51"/>
        <v>#N/A</v>
      </c>
      <c r="OR20" s="165" t="e">
        <f t="shared" si="51"/>
        <v>#N/A</v>
      </c>
      <c r="OS20" s="165" t="e">
        <f t="shared" si="51"/>
        <v>#N/A</v>
      </c>
      <c r="OT20" s="165" t="e">
        <f t="shared" si="51"/>
        <v>#N/A</v>
      </c>
      <c r="OU20" s="165" t="e">
        <f t="shared" si="51"/>
        <v>#N/A</v>
      </c>
      <c r="OV20" s="165" t="e">
        <f t="shared" si="51"/>
        <v>#N/A</v>
      </c>
      <c r="OW20" s="165" t="e">
        <f t="shared" si="51"/>
        <v>#N/A</v>
      </c>
      <c r="OX20" s="165" t="e">
        <f t="shared" si="51"/>
        <v>#N/A</v>
      </c>
      <c r="OY20" s="165" t="e">
        <f t="shared" si="52"/>
        <v>#N/A</v>
      </c>
      <c r="OZ20" s="165" t="e">
        <f t="shared" si="27"/>
        <v>#N/A</v>
      </c>
      <c r="PA20" s="165" t="e">
        <f t="shared" si="27"/>
        <v>#N/A</v>
      </c>
      <c r="PB20" s="165" t="e">
        <f t="shared" si="27"/>
        <v>#N/A</v>
      </c>
      <c r="PC20" s="165" t="e">
        <f t="shared" si="27"/>
        <v>#N/A</v>
      </c>
      <c r="PD20" s="165" t="e">
        <f t="shared" si="27"/>
        <v>#N/A</v>
      </c>
      <c r="PE20" s="165" t="e">
        <f t="shared" si="27"/>
        <v>#N/A</v>
      </c>
      <c r="PF20" s="165" t="e">
        <f t="shared" si="27"/>
        <v>#N/A</v>
      </c>
      <c r="PG20" s="165" t="e">
        <f t="shared" si="27"/>
        <v>#N/A</v>
      </c>
      <c r="PH20" s="165" t="e">
        <f t="shared" si="27"/>
        <v>#N/A</v>
      </c>
    </row>
    <row r="21" spans="1:424" hidden="1" x14ac:dyDescent="0.45">
      <c r="A21" s="4">
        <v>18</v>
      </c>
      <c r="B21" s="91"/>
      <c r="C21" s="91"/>
      <c r="D21" s="91"/>
      <c r="E21" s="120" t="str">
        <f t="shared" si="28"/>
        <v/>
      </c>
      <c r="F21" s="120" t="str">
        <f t="shared" si="29"/>
        <v/>
      </c>
      <c r="G21" s="71" t="str">
        <f t="shared" si="30"/>
        <v/>
      </c>
      <c r="H21" s="23"/>
      <c r="I21" s="55"/>
      <c r="J21" s="298"/>
      <c r="K21" s="72" t="str">
        <f>IF(AND(B21&gt;0,C21&gt;0,D21&gt;0),IF(ISBLANK(J21),IF(ISBLANK(H21),"",(D21-B21)*VLOOKUP(H21,VLookups!$A$4:$B$13,2,FALSE)),J21),"")</f>
        <v/>
      </c>
      <c r="L21" s="73" t="str">
        <f t="shared" si="0"/>
        <v/>
      </c>
      <c r="M21" s="91"/>
      <c r="N21" s="265" t="str">
        <f>IF(AND(M21&gt;0,C21&gt;0,NOT(K21="")),ABS(VLOOKUP($M$1,VLookups!$A$43:$B$44,2,FALSE)-_xlfn.NORM.DIST(M21,G21,K21,TRUE)),"")</f>
        <v/>
      </c>
      <c r="O21" s="90" t="str">
        <f>IF(AND($B21&gt;0,$C21&gt;0,$D21&gt;0,NOT(ISBLANK($H21))),_xlfn.NORM.INV(ABS(VLOOKUP($M$1,VLookups!$A$43:$B$44,2,FALSE)-O$3),$G21,$K21),"")</f>
        <v/>
      </c>
      <c r="P21" s="89" t="str">
        <f>IF(AND($B21&gt;0,$C21&gt;0,$D21&gt;0,NOT(ISBLANK($H21))),_xlfn.NORM.INV(ABS(VLOOKUP($M$1,VLookups!$A$43:$B$44,2,FALSE)-P$3),$G21,$K21),"")</f>
        <v/>
      </c>
      <c r="Q21" s="90" t="str">
        <f>IF(AND($B21&gt;0,$C21&gt;0,$D21&gt;0,NOT(ISBLANK($H21))),_xlfn.NORM.INV(ABS(VLOOKUP($M$1,VLookups!$A$43:$B$44,2,FALSE)-Q$3),$G21,$K21),"")</f>
        <v/>
      </c>
      <c r="R21" s="89" t="str">
        <f>IF(AND($B21&gt;0,$C21&gt;0,$D21&gt;0,NOT(ISBLANK($H21))),_xlfn.NORM.INV(ABS(VLOOKUP($M$1,VLookups!$A$43:$B$44,2,FALSE)-R$3),$G21,$K21),"")</f>
        <v/>
      </c>
      <c r="S21" s="90" t="str">
        <f>IF(AND($B21&gt;0,$C21&gt;0,$D21&gt;0,NOT(ISBLANK($H21))),_xlfn.NORM.INV(ABS(VLOOKUP($M$1,VLookups!$A$43:$B$44,2,FALSE)-S$3),$G21,$K21),"")</f>
        <v/>
      </c>
      <c r="T21" s="89" t="str">
        <f>IF(AND($B21&gt;0,$C21&gt;0,$D21&gt;0,NOT(ISBLANK($H21))),_xlfn.NORM.INV(ABS(VLOOKUP($M$1,VLookups!$A$43:$B$44,2,FALSE)-T$3),$G21,$K21),"")</f>
        <v/>
      </c>
      <c r="U21" s="5"/>
      <c r="V21" s="164" t="str">
        <f t="shared" si="31"/>
        <v/>
      </c>
      <c r="W21" s="47" t="str">
        <f t="shared" si="32"/>
        <v/>
      </c>
      <c r="X21" s="47" t="str">
        <f t="shared" si="36"/>
        <v/>
      </c>
      <c r="Y21" s="47" t="str">
        <f t="shared" si="36"/>
        <v/>
      </c>
      <c r="Z21" s="47" t="str">
        <f t="shared" si="36"/>
        <v/>
      </c>
      <c r="AA21" s="47" t="str">
        <f t="shared" si="36"/>
        <v/>
      </c>
      <c r="AB21" s="47" t="str">
        <f t="shared" si="36"/>
        <v/>
      </c>
      <c r="AC21" s="47" t="str">
        <f t="shared" si="36"/>
        <v/>
      </c>
      <c r="AD21" s="47" t="str">
        <f t="shared" si="36"/>
        <v/>
      </c>
      <c r="AE21" s="47" t="str">
        <f t="shared" si="36"/>
        <v/>
      </c>
      <c r="AF21" s="47" t="str">
        <f t="shared" si="36"/>
        <v/>
      </c>
      <c r="AG21" s="47" t="str">
        <f t="shared" si="36"/>
        <v/>
      </c>
      <c r="AH21" s="47" t="str">
        <f t="shared" si="36"/>
        <v/>
      </c>
      <c r="AI21" s="47" t="str">
        <f t="shared" si="36"/>
        <v/>
      </c>
      <c r="AJ21" s="47" t="str">
        <f t="shared" si="36"/>
        <v/>
      </c>
      <c r="AK21" s="47" t="str">
        <f t="shared" si="36"/>
        <v/>
      </c>
      <c r="AL21" s="47" t="str">
        <f t="shared" si="36"/>
        <v/>
      </c>
      <c r="AM21" s="47" t="str">
        <f t="shared" si="36"/>
        <v/>
      </c>
      <c r="AN21" s="47" t="str">
        <f t="shared" si="36"/>
        <v/>
      </c>
      <c r="AO21" s="47" t="str">
        <f t="shared" si="36"/>
        <v/>
      </c>
      <c r="AP21" s="47" t="str">
        <f t="shared" si="36"/>
        <v/>
      </c>
      <c r="AQ21" s="47" t="str">
        <f t="shared" si="36"/>
        <v/>
      </c>
      <c r="AR21" s="47" t="str">
        <f t="shared" si="36"/>
        <v/>
      </c>
      <c r="AS21" s="47" t="str">
        <f t="shared" si="36"/>
        <v/>
      </c>
      <c r="AT21" s="47" t="str">
        <f t="shared" si="36"/>
        <v/>
      </c>
      <c r="AU21" s="47" t="str">
        <f t="shared" si="36"/>
        <v/>
      </c>
      <c r="AV21" s="47" t="str">
        <f t="shared" si="36"/>
        <v/>
      </c>
      <c r="AW21" s="47" t="str">
        <f t="shared" si="36"/>
        <v/>
      </c>
      <c r="AX21" s="47" t="str">
        <f t="shared" si="36"/>
        <v/>
      </c>
      <c r="AY21" s="47" t="str">
        <f t="shared" si="36"/>
        <v/>
      </c>
      <c r="AZ21" s="47" t="str">
        <f t="shared" si="36"/>
        <v/>
      </c>
      <c r="BA21" s="47" t="str">
        <f t="shared" si="36"/>
        <v/>
      </c>
      <c r="BB21" s="47" t="str">
        <f t="shared" si="36"/>
        <v/>
      </c>
      <c r="BC21" s="47" t="str">
        <f t="shared" si="36"/>
        <v/>
      </c>
      <c r="BD21" s="47" t="str">
        <f t="shared" si="36"/>
        <v/>
      </c>
      <c r="BE21" s="47" t="str">
        <f t="shared" si="36"/>
        <v/>
      </c>
      <c r="BF21" s="47" t="str">
        <f t="shared" si="36"/>
        <v/>
      </c>
      <c r="BG21" s="47" t="str">
        <f t="shared" si="36"/>
        <v/>
      </c>
      <c r="BH21" s="47" t="str">
        <f t="shared" si="36"/>
        <v/>
      </c>
      <c r="BI21" s="47" t="str">
        <f t="shared" si="36"/>
        <v/>
      </c>
      <c r="BJ21" s="47" t="str">
        <f t="shared" si="36"/>
        <v/>
      </c>
      <c r="BK21" s="47" t="str">
        <f t="shared" si="36"/>
        <v/>
      </c>
      <c r="BL21" s="47" t="str">
        <f t="shared" si="36"/>
        <v/>
      </c>
      <c r="BM21" s="47" t="str">
        <f t="shared" si="36"/>
        <v/>
      </c>
      <c r="BN21" s="47" t="str">
        <f t="shared" si="36"/>
        <v/>
      </c>
      <c r="BO21" s="47" t="str">
        <f t="shared" si="36"/>
        <v/>
      </c>
      <c r="BP21" s="47" t="str">
        <f t="shared" si="36"/>
        <v/>
      </c>
      <c r="BQ21" s="47" t="str">
        <f t="shared" si="36"/>
        <v/>
      </c>
      <c r="BR21" s="47" t="str">
        <f t="shared" si="36"/>
        <v/>
      </c>
      <c r="BS21" s="47" t="str">
        <f t="shared" si="36"/>
        <v/>
      </c>
      <c r="BT21" s="47" t="str">
        <f t="shared" si="36"/>
        <v/>
      </c>
      <c r="BU21" s="47" t="str">
        <f t="shared" si="36"/>
        <v/>
      </c>
      <c r="BV21" s="47" t="str">
        <f t="shared" si="36"/>
        <v/>
      </c>
      <c r="BW21" s="47" t="str">
        <f t="shared" si="36"/>
        <v/>
      </c>
      <c r="BX21" s="47" t="str">
        <f t="shared" si="36"/>
        <v/>
      </c>
      <c r="BY21" s="47" t="str">
        <f t="shared" si="36"/>
        <v/>
      </c>
      <c r="BZ21" s="47" t="str">
        <f t="shared" si="36"/>
        <v/>
      </c>
      <c r="CA21" s="47" t="str">
        <f t="shared" si="36"/>
        <v/>
      </c>
      <c r="CB21" s="47" t="str">
        <f t="shared" si="36"/>
        <v/>
      </c>
      <c r="CC21" s="47" t="str">
        <f t="shared" si="36"/>
        <v/>
      </c>
      <c r="CD21" s="47" t="str">
        <f t="shared" si="36"/>
        <v/>
      </c>
      <c r="CE21" s="47" t="str">
        <f t="shared" si="36"/>
        <v/>
      </c>
      <c r="CF21" s="47" t="str">
        <f t="shared" si="36"/>
        <v/>
      </c>
      <c r="CG21" s="47" t="str">
        <f t="shared" si="36"/>
        <v/>
      </c>
      <c r="CH21" s="47" t="str">
        <f t="shared" si="36"/>
        <v/>
      </c>
      <c r="CI21" s="47" t="str">
        <f t="shared" si="36"/>
        <v/>
      </c>
      <c r="CJ21" s="47" t="str">
        <f t="shared" si="53"/>
        <v/>
      </c>
      <c r="CK21" s="47" t="str">
        <f t="shared" si="53"/>
        <v/>
      </c>
      <c r="CL21" s="47" t="str">
        <f t="shared" si="53"/>
        <v/>
      </c>
      <c r="CM21" s="47" t="str">
        <f t="shared" si="53"/>
        <v/>
      </c>
      <c r="CN21" s="47" t="str">
        <f t="shared" si="53"/>
        <v/>
      </c>
      <c r="CO21" s="47" t="str">
        <f t="shared" si="53"/>
        <v/>
      </c>
      <c r="CP21" s="47" t="str">
        <f t="shared" si="53"/>
        <v/>
      </c>
      <c r="CQ21" s="47" t="str">
        <f t="shared" si="53"/>
        <v/>
      </c>
      <c r="CR21" s="47" t="str">
        <f t="shared" si="53"/>
        <v/>
      </c>
      <c r="CS21" s="47" t="str">
        <f t="shared" si="53"/>
        <v/>
      </c>
      <c r="CT21" s="47" t="str">
        <f t="shared" si="53"/>
        <v/>
      </c>
      <c r="CU21" s="47" t="str">
        <f t="shared" si="53"/>
        <v/>
      </c>
      <c r="CV21" s="47" t="str">
        <f t="shared" si="53"/>
        <v/>
      </c>
      <c r="CW21" s="47" t="str">
        <f t="shared" si="53"/>
        <v/>
      </c>
      <c r="CX21" s="47" t="str">
        <f t="shared" si="53"/>
        <v/>
      </c>
      <c r="CY21" s="47" t="str">
        <f t="shared" si="53"/>
        <v/>
      </c>
      <c r="CZ21" s="47" t="str">
        <f t="shared" si="37"/>
        <v/>
      </c>
      <c r="DA21" s="47" t="str">
        <f t="shared" si="37"/>
        <v/>
      </c>
      <c r="DB21" s="47" t="str">
        <f t="shared" si="37"/>
        <v/>
      </c>
      <c r="DC21" s="47" t="str">
        <f t="shared" si="37"/>
        <v/>
      </c>
      <c r="DD21" s="47" t="str">
        <f t="shared" si="37"/>
        <v/>
      </c>
      <c r="DE21" s="47" t="str">
        <f t="shared" si="37"/>
        <v/>
      </c>
      <c r="DF21" s="47" t="str">
        <f t="shared" si="37"/>
        <v/>
      </c>
      <c r="DG21" s="47" t="str">
        <f t="shared" si="37"/>
        <v/>
      </c>
      <c r="DH21" s="47" t="str">
        <f t="shared" si="37"/>
        <v/>
      </c>
      <c r="DI21" s="47" t="str">
        <f t="shared" si="37"/>
        <v/>
      </c>
      <c r="DJ21" s="47" t="str">
        <f t="shared" si="37"/>
        <v/>
      </c>
      <c r="DK21" s="47" t="str">
        <f t="shared" si="37"/>
        <v/>
      </c>
      <c r="DL21" s="47" t="str">
        <f t="shared" si="37"/>
        <v/>
      </c>
      <c r="DM21" s="47" t="str">
        <f t="shared" si="37"/>
        <v/>
      </c>
      <c r="DN21" s="47" t="str">
        <f t="shared" si="37"/>
        <v/>
      </c>
      <c r="DO21" s="47" t="str">
        <f t="shared" si="54"/>
        <v/>
      </c>
      <c r="DP21" s="47" t="str">
        <f t="shared" si="54"/>
        <v/>
      </c>
      <c r="DQ21" s="47" t="str">
        <f t="shared" si="54"/>
        <v/>
      </c>
      <c r="DR21" s="47" t="str">
        <f t="shared" si="54"/>
        <v/>
      </c>
      <c r="DS21" s="179" t="str">
        <f t="shared" si="33"/>
        <v/>
      </c>
      <c r="DT21" s="47" t="str">
        <f t="shared" si="34"/>
        <v/>
      </c>
      <c r="DU21" s="47" t="str">
        <f t="shared" si="39"/>
        <v/>
      </c>
      <c r="DV21" s="47" t="str">
        <f t="shared" si="39"/>
        <v/>
      </c>
      <c r="DW21" s="47" t="str">
        <f t="shared" si="39"/>
        <v/>
      </c>
      <c r="DX21" s="47" t="str">
        <f t="shared" si="39"/>
        <v/>
      </c>
      <c r="DY21" s="47" t="str">
        <f t="shared" si="39"/>
        <v/>
      </c>
      <c r="DZ21" s="47" t="str">
        <f t="shared" si="39"/>
        <v/>
      </c>
      <c r="EA21" s="47" t="str">
        <f t="shared" si="39"/>
        <v/>
      </c>
      <c r="EB21" s="47" t="str">
        <f t="shared" si="39"/>
        <v/>
      </c>
      <c r="EC21" s="47" t="str">
        <f t="shared" si="39"/>
        <v/>
      </c>
      <c r="ED21" s="47" t="str">
        <f t="shared" si="39"/>
        <v/>
      </c>
      <c r="EE21" s="47" t="str">
        <f t="shared" si="39"/>
        <v/>
      </c>
      <c r="EF21" s="47" t="str">
        <f t="shared" si="39"/>
        <v/>
      </c>
      <c r="EG21" s="47" t="str">
        <f t="shared" si="39"/>
        <v/>
      </c>
      <c r="EH21" s="47" t="str">
        <f t="shared" si="39"/>
        <v/>
      </c>
      <c r="EI21" s="47" t="str">
        <f t="shared" si="39"/>
        <v/>
      </c>
      <c r="EJ21" s="47" t="str">
        <f t="shared" si="39"/>
        <v/>
      </c>
      <c r="EK21" s="47" t="str">
        <f t="shared" si="39"/>
        <v/>
      </c>
      <c r="EL21" s="47" t="str">
        <f t="shared" si="39"/>
        <v/>
      </c>
      <c r="EM21" s="47" t="str">
        <f t="shared" si="39"/>
        <v/>
      </c>
      <c r="EN21" s="47" t="str">
        <f t="shared" si="39"/>
        <v/>
      </c>
      <c r="EO21" s="47" t="str">
        <f t="shared" si="39"/>
        <v/>
      </c>
      <c r="EP21" s="47" t="str">
        <f t="shared" si="39"/>
        <v/>
      </c>
      <c r="EQ21" s="47" t="str">
        <f t="shared" si="39"/>
        <v/>
      </c>
      <c r="ER21" s="47" t="str">
        <f t="shared" si="39"/>
        <v/>
      </c>
      <c r="ES21" s="47" t="str">
        <f t="shared" si="39"/>
        <v/>
      </c>
      <c r="ET21" s="47" t="str">
        <f t="shared" si="39"/>
        <v/>
      </c>
      <c r="EU21" s="47" t="str">
        <f t="shared" si="39"/>
        <v/>
      </c>
      <c r="EV21" s="47" t="str">
        <f t="shared" si="39"/>
        <v/>
      </c>
      <c r="EW21" s="47" t="str">
        <f t="shared" si="39"/>
        <v/>
      </c>
      <c r="EX21" s="47" t="str">
        <f t="shared" si="39"/>
        <v/>
      </c>
      <c r="EY21" s="47" t="str">
        <f t="shared" si="39"/>
        <v/>
      </c>
      <c r="EZ21" s="47" t="str">
        <f t="shared" si="39"/>
        <v/>
      </c>
      <c r="FA21" s="47" t="str">
        <f t="shared" si="39"/>
        <v/>
      </c>
      <c r="FB21" s="47" t="str">
        <f t="shared" si="39"/>
        <v/>
      </c>
      <c r="FC21" s="47" t="str">
        <f t="shared" si="39"/>
        <v/>
      </c>
      <c r="FD21" s="47" t="str">
        <f t="shared" si="39"/>
        <v/>
      </c>
      <c r="FE21" s="47" t="str">
        <f t="shared" si="39"/>
        <v/>
      </c>
      <c r="FF21" s="47" t="str">
        <f t="shared" si="39"/>
        <v/>
      </c>
      <c r="FG21" s="47" t="str">
        <f t="shared" si="39"/>
        <v/>
      </c>
      <c r="FH21" s="47" t="str">
        <f t="shared" si="39"/>
        <v/>
      </c>
      <c r="FI21" s="47" t="str">
        <f t="shared" si="39"/>
        <v/>
      </c>
      <c r="FJ21" s="47" t="str">
        <f t="shared" si="39"/>
        <v/>
      </c>
      <c r="FK21" s="47" t="str">
        <f t="shared" si="39"/>
        <v/>
      </c>
      <c r="FL21" s="47" t="str">
        <f t="shared" si="39"/>
        <v/>
      </c>
      <c r="FM21" s="47" t="str">
        <f t="shared" si="39"/>
        <v/>
      </c>
      <c r="FN21" s="47" t="str">
        <f t="shared" si="39"/>
        <v/>
      </c>
      <c r="FO21" s="47" t="str">
        <f t="shared" si="39"/>
        <v/>
      </c>
      <c r="FP21" s="47" t="str">
        <f t="shared" si="39"/>
        <v/>
      </c>
      <c r="FQ21" s="47" t="str">
        <f t="shared" si="39"/>
        <v/>
      </c>
      <c r="FR21" s="47" t="str">
        <f t="shared" si="39"/>
        <v/>
      </c>
      <c r="FS21" s="47" t="str">
        <f t="shared" si="39"/>
        <v/>
      </c>
      <c r="FT21" s="47" t="str">
        <f t="shared" si="39"/>
        <v/>
      </c>
      <c r="FU21" s="47" t="str">
        <f t="shared" si="39"/>
        <v/>
      </c>
      <c r="FV21" s="47" t="str">
        <f t="shared" si="39"/>
        <v/>
      </c>
      <c r="FW21" s="47" t="str">
        <f t="shared" si="39"/>
        <v/>
      </c>
      <c r="FX21" s="47" t="str">
        <f t="shared" si="39"/>
        <v/>
      </c>
      <c r="FY21" s="47" t="str">
        <f t="shared" si="39"/>
        <v/>
      </c>
      <c r="FZ21" s="47" t="str">
        <f t="shared" si="39"/>
        <v/>
      </c>
      <c r="GA21" s="47" t="str">
        <f t="shared" si="39"/>
        <v/>
      </c>
      <c r="GB21" s="47" t="str">
        <f t="shared" si="39"/>
        <v/>
      </c>
      <c r="GC21" s="47" t="str">
        <f t="shared" si="39"/>
        <v/>
      </c>
      <c r="GD21" s="47" t="str">
        <f t="shared" si="39"/>
        <v/>
      </c>
      <c r="GE21" s="47" t="str">
        <f t="shared" si="39"/>
        <v/>
      </c>
      <c r="GF21" s="47" t="str">
        <f t="shared" si="39"/>
        <v/>
      </c>
      <c r="GG21" s="47" t="str">
        <f t="shared" si="55"/>
        <v/>
      </c>
      <c r="GH21" s="47" t="str">
        <f t="shared" si="55"/>
        <v/>
      </c>
      <c r="GI21" s="47" t="str">
        <f t="shared" si="55"/>
        <v/>
      </c>
      <c r="GJ21" s="47" t="str">
        <f t="shared" si="55"/>
        <v/>
      </c>
      <c r="GK21" s="47" t="str">
        <f t="shared" si="55"/>
        <v/>
      </c>
      <c r="GL21" s="47" t="str">
        <f t="shared" si="55"/>
        <v/>
      </c>
      <c r="GM21" s="47" t="str">
        <f t="shared" si="55"/>
        <v/>
      </c>
      <c r="GN21" s="47" t="str">
        <f t="shared" si="55"/>
        <v/>
      </c>
      <c r="GO21" s="47" t="str">
        <f t="shared" si="55"/>
        <v/>
      </c>
      <c r="GP21" s="47" t="str">
        <f t="shared" si="55"/>
        <v/>
      </c>
      <c r="GQ21" s="47" t="str">
        <f t="shared" si="55"/>
        <v/>
      </c>
      <c r="GR21" s="47" t="str">
        <f t="shared" si="55"/>
        <v/>
      </c>
      <c r="GS21" s="47" t="str">
        <f t="shared" si="55"/>
        <v/>
      </c>
      <c r="GT21" s="47" t="str">
        <f t="shared" si="55"/>
        <v/>
      </c>
      <c r="GU21" s="47" t="str">
        <f t="shared" si="55"/>
        <v/>
      </c>
      <c r="GV21" s="47" t="str">
        <f t="shared" si="55"/>
        <v/>
      </c>
      <c r="GW21" s="47" t="str">
        <f t="shared" si="40"/>
        <v/>
      </c>
      <c r="GX21" s="47" t="str">
        <f t="shared" si="40"/>
        <v/>
      </c>
      <c r="GY21" s="47" t="str">
        <f t="shared" si="40"/>
        <v/>
      </c>
      <c r="GZ21" s="47" t="str">
        <f t="shared" si="40"/>
        <v/>
      </c>
      <c r="HA21" s="47" t="str">
        <f t="shared" si="40"/>
        <v/>
      </c>
      <c r="HB21" s="47" t="str">
        <f t="shared" si="40"/>
        <v/>
      </c>
      <c r="HC21" s="47" t="str">
        <f t="shared" si="40"/>
        <v/>
      </c>
      <c r="HD21" s="47" t="str">
        <f t="shared" si="40"/>
        <v/>
      </c>
      <c r="HE21" s="47" t="str">
        <f t="shared" si="40"/>
        <v/>
      </c>
      <c r="HF21" s="47" t="str">
        <f t="shared" si="40"/>
        <v/>
      </c>
      <c r="HG21" s="47" t="str">
        <f t="shared" si="40"/>
        <v/>
      </c>
      <c r="HH21" s="47" t="str">
        <f t="shared" si="40"/>
        <v/>
      </c>
      <c r="HI21" s="47" t="str">
        <f t="shared" si="40"/>
        <v/>
      </c>
      <c r="HJ21" s="47" t="str">
        <f t="shared" si="40"/>
        <v/>
      </c>
      <c r="HK21" s="47" t="str">
        <f t="shared" si="40"/>
        <v/>
      </c>
      <c r="HL21" s="47" t="str">
        <f t="shared" si="56"/>
        <v/>
      </c>
      <c r="HM21" s="47" t="str">
        <f t="shared" si="56"/>
        <v/>
      </c>
      <c r="HN21" s="47" t="str">
        <f t="shared" si="56"/>
        <v/>
      </c>
      <c r="HO21" s="47" t="str">
        <f t="shared" si="56"/>
        <v/>
      </c>
      <c r="HP21" s="165" t="e">
        <f t="shared" si="57"/>
        <v>#N/A</v>
      </c>
      <c r="HQ21" s="165" t="e">
        <f t="shared" si="57"/>
        <v>#N/A</v>
      </c>
      <c r="HR21" s="165" t="e">
        <f t="shared" si="57"/>
        <v>#N/A</v>
      </c>
      <c r="HS21" s="165" t="e">
        <f t="shared" si="57"/>
        <v>#N/A</v>
      </c>
      <c r="HT21" s="165" t="e">
        <f t="shared" si="57"/>
        <v>#N/A</v>
      </c>
      <c r="HU21" s="165" t="e">
        <f t="shared" si="57"/>
        <v>#N/A</v>
      </c>
      <c r="HV21" s="165" t="e">
        <f t="shared" si="57"/>
        <v>#N/A</v>
      </c>
      <c r="HW21" s="165" t="e">
        <f t="shared" si="57"/>
        <v>#N/A</v>
      </c>
      <c r="HX21" s="165" t="e">
        <f t="shared" si="57"/>
        <v>#N/A</v>
      </c>
      <c r="HY21" s="165" t="e">
        <f t="shared" si="57"/>
        <v>#N/A</v>
      </c>
      <c r="HZ21" s="165" t="e">
        <f t="shared" si="57"/>
        <v>#N/A</v>
      </c>
      <c r="IA21" s="165" t="e">
        <f t="shared" si="57"/>
        <v>#N/A</v>
      </c>
      <c r="IB21" s="165" t="e">
        <f t="shared" si="57"/>
        <v>#N/A</v>
      </c>
      <c r="IC21" s="165" t="e">
        <f t="shared" si="57"/>
        <v>#N/A</v>
      </c>
      <c r="ID21" s="165" t="e">
        <f t="shared" si="57"/>
        <v>#N/A</v>
      </c>
      <c r="IE21" s="165" t="e">
        <f t="shared" si="41"/>
        <v>#N/A</v>
      </c>
      <c r="IF21" s="165" t="e">
        <f t="shared" si="41"/>
        <v>#N/A</v>
      </c>
      <c r="IG21" s="165" t="e">
        <f t="shared" si="41"/>
        <v>#N/A</v>
      </c>
      <c r="IH21" s="165" t="e">
        <f t="shared" si="41"/>
        <v>#N/A</v>
      </c>
      <c r="II21" s="165" t="e">
        <f t="shared" si="41"/>
        <v>#N/A</v>
      </c>
      <c r="IJ21" s="165" t="e">
        <f t="shared" si="41"/>
        <v>#N/A</v>
      </c>
      <c r="IK21" s="165" t="e">
        <f t="shared" si="41"/>
        <v>#N/A</v>
      </c>
      <c r="IL21" s="165" t="e">
        <f t="shared" si="41"/>
        <v>#N/A</v>
      </c>
      <c r="IM21" s="165" t="e">
        <f t="shared" si="41"/>
        <v>#N/A</v>
      </c>
      <c r="IN21" s="165" t="e">
        <f t="shared" si="41"/>
        <v>#N/A</v>
      </c>
      <c r="IO21" s="165" t="e">
        <f t="shared" si="41"/>
        <v>#N/A</v>
      </c>
      <c r="IP21" s="165" t="e">
        <f t="shared" si="41"/>
        <v>#N/A</v>
      </c>
      <c r="IQ21" s="165" t="e">
        <f t="shared" si="41"/>
        <v>#N/A</v>
      </c>
      <c r="IR21" s="165" t="e">
        <f t="shared" si="41"/>
        <v>#N/A</v>
      </c>
      <c r="IS21" s="165" t="e">
        <f t="shared" si="41"/>
        <v>#N/A</v>
      </c>
      <c r="IT21" s="165" t="e">
        <f t="shared" si="41"/>
        <v>#N/A</v>
      </c>
      <c r="IU21" s="165" t="e">
        <f t="shared" si="42"/>
        <v>#N/A</v>
      </c>
      <c r="IV21" s="165" t="e">
        <f t="shared" si="42"/>
        <v>#N/A</v>
      </c>
      <c r="IW21" s="165" t="e">
        <f t="shared" si="42"/>
        <v>#N/A</v>
      </c>
      <c r="IX21" s="165" t="e">
        <f t="shared" si="42"/>
        <v>#N/A</v>
      </c>
      <c r="IY21" s="165" t="e">
        <f t="shared" si="42"/>
        <v>#N/A</v>
      </c>
      <c r="IZ21" s="165" t="e">
        <f t="shared" si="42"/>
        <v>#N/A</v>
      </c>
      <c r="JA21" s="165" t="e">
        <f t="shared" si="42"/>
        <v>#N/A</v>
      </c>
      <c r="JB21" s="165" t="e">
        <f t="shared" si="42"/>
        <v>#N/A</v>
      </c>
      <c r="JC21" s="165" t="e">
        <f t="shared" si="42"/>
        <v>#N/A</v>
      </c>
      <c r="JD21" s="165" t="e">
        <f t="shared" si="42"/>
        <v>#N/A</v>
      </c>
      <c r="JE21" s="165" t="e">
        <f t="shared" si="42"/>
        <v>#N/A</v>
      </c>
      <c r="JF21" s="165" t="e">
        <f t="shared" si="42"/>
        <v>#N/A</v>
      </c>
      <c r="JG21" s="165" t="e">
        <f t="shared" si="42"/>
        <v>#N/A</v>
      </c>
      <c r="JH21" s="165" t="e">
        <f t="shared" si="42"/>
        <v>#N/A</v>
      </c>
      <c r="JI21" s="165" t="e">
        <f t="shared" si="42"/>
        <v>#N/A</v>
      </c>
      <c r="JJ21" s="165" t="e">
        <f t="shared" si="42"/>
        <v>#N/A</v>
      </c>
      <c r="JK21" s="165" t="e">
        <f t="shared" si="43"/>
        <v>#N/A</v>
      </c>
      <c r="JL21" s="165" t="e">
        <f t="shared" si="43"/>
        <v>#N/A</v>
      </c>
      <c r="JM21" s="165" t="e">
        <f t="shared" si="43"/>
        <v>#N/A</v>
      </c>
      <c r="JN21" s="165" t="e">
        <f t="shared" si="43"/>
        <v>#N/A</v>
      </c>
      <c r="JO21" s="165" t="e">
        <f t="shared" si="43"/>
        <v>#N/A</v>
      </c>
      <c r="JP21" s="165" t="e">
        <f t="shared" si="43"/>
        <v>#N/A</v>
      </c>
      <c r="JQ21" s="165" t="e">
        <f t="shared" si="43"/>
        <v>#N/A</v>
      </c>
      <c r="JR21" s="165" t="e">
        <f t="shared" si="43"/>
        <v>#N/A</v>
      </c>
      <c r="JS21" s="165" t="e">
        <f t="shared" si="43"/>
        <v>#N/A</v>
      </c>
      <c r="JT21" s="165" t="e">
        <f t="shared" si="43"/>
        <v>#N/A</v>
      </c>
      <c r="JU21" s="165" t="e">
        <f t="shared" si="43"/>
        <v>#N/A</v>
      </c>
      <c r="JV21" s="165" t="e">
        <f t="shared" si="43"/>
        <v>#N/A</v>
      </c>
      <c r="JW21" s="165" t="e">
        <f t="shared" si="43"/>
        <v>#N/A</v>
      </c>
      <c r="JX21" s="165" t="e">
        <f t="shared" si="43"/>
        <v>#N/A</v>
      </c>
      <c r="JY21" s="165" t="e">
        <f t="shared" si="43"/>
        <v>#N/A</v>
      </c>
      <c r="JZ21" s="165" t="e">
        <f t="shared" si="43"/>
        <v>#N/A</v>
      </c>
      <c r="KA21" s="165" t="e">
        <f t="shared" si="44"/>
        <v>#N/A</v>
      </c>
      <c r="KB21" s="165" t="e">
        <f t="shared" si="44"/>
        <v>#N/A</v>
      </c>
      <c r="KC21" s="165" t="e">
        <f t="shared" si="44"/>
        <v>#N/A</v>
      </c>
      <c r="KD21" s="165" t="e">
        <f t="shared" si="44"/>
        <v>#N/A</v>
      </c>
      <c r="KE21" s="165" t="e">
        <f t="shared" si="44"/>
        <v>#N/A</v>
      </c>
      <c r="KF21" s="165" t="e">
        <f t="shared" si="44"/>
        <v>#N/A</v>
      </c>
      <c r="KG21" s="165" t="e">
        <f t="shared" si="44"/>
        <v>#N/A</v>
      </c>
      <c r="KH21" s="165" t="e">
        <f t="shared" si="44"/>
        <v>#N/A</v>
      </c>
      <c r="KI21" s="165" t="e">
        <f t="shared" si="44"/>
        <v>#N/A</v>
      </c>
      <c r="KJ21" s="165" t="e">
        <f t="shared" si="44"/>
        <v>#N/A</v>
      </c>
      <c r="KK21" s="165" t="e">
        <f t="shared" si="44"/>
        <v>#N/A</v>
      </c>
      <c r="KL21" s="165" t="e">
        <f t="shared" si="44"/>
        <v>#N/A</v>
      </c>
      <c r="KM21" s="165" t="e">
        <f t="shared" si="44"/>
        <v>#N/A</v>
      </c>
      <c r="KN21" s="165" t="e">
        <f t="shared" si="44"/>
        <v>#N/A</v>
      </c>
      <c r="KO21" s="165" t="e">
        <f t="shared" si="44"/>
        <v>#N/A</v>
      </c>
      <c r="KP21" s="165" t="e">
        <f t="shared" si="44"/>
        <v>#N/A</v>
      </c>
      <c r="KQ21" s="165" t="e">
        <f t="shared" si="45"/>
        <v>#N/A</v>
      </c>
      <c r="KR21" s="165" t="e">
        <f t="shared" si="45"/>
        <v>#N/A</v>
      </c>
      <c r="KS21" s="165" t="e">
        <f t="shared" si="45"/>
        <v>#N/A</v>
      </c>
      <c r="KT21" s="165" t="e">
        <f t="shared" si="45"/>
        <v>#N/A</v>
      </c>
      <c r="KU21" s="165" t="e">
        <f t="shared" si="45"/>
        <v>#N/A</v>
      </c>
      <c r="KV21" s="165" t="e">
        <f t="shared" si="45"/>
        <v>#N/A</v>
      </c>
      <c r="KW21" s="165" t="e">
        <f t="shared" si="45"/>
        <v>#N/A</v>
      </c>
      <c r="KX21" s="165" t="e">
        <f t="shared" si="45"/>
        <v>#N/A</v>
      </c>
      <c r="KY21" s="165" t="e">
        <f t="shared" si="45"/>
        <v>#N/A</v>
      </c>
      <c r="KZ21" s="165" t="e">
        <f t="shared" si="45"/>
        <v>#N/A</v>
      </c>
      <c r="LA21" s="165" t="e">
        <f t="shared" si="45"/>
        <v>#N/A</v>
      </c>
      <c r="LB21" s="165" t="e">
        <f t="shared" si="45"/>
        <v>#N/A</v>
      </c>
      <c r="LC21" s="165" t="e">
        <f t="shared" si="45"/>
        <v>#N/A</v>
      </c>
      <c r="LD21" s="165" t="e">
        <f t="shared" si="45"/>
        <v>#N/A</v>
      </c>
      <c r="LE21" s="165" t="e">
        <f t="shared" si="45"/>
        <v>#N/A</v>
      </c>
      <c r="LF21" s="165" t="e">
        <f t="shared" si="45"/>
        <v>#N/A</v>
      </c>
      <c r="LG21" s="165" t="e">
        <f t="shared" si="46"/>
        <v>#N/A</v>
      </c>
      <c r="LH21" s="165" t="e">
        <f t="shared" si="46"/>
        <v>#N/A</v>
      </c>
      <c r="LI21" s="165" t="e">
        <f t="shared" si="46"/>
        <v>#N/A</v>
      </c>
      <c r="LJ21" s="165" t="e">
        <f t="shared" si="46"/>
        <v>#N/A</v>
      </c>
      <c r="LK21" s="165" t="e">
        <f t="shared" si="46"/>
        <v>#N/A</v>
      </c>
      <c r="LL21" s="165" t="e">
        <f t="shared" si="46"/>
        <v>#N/A</v>
      </c>
      <c r="LM21" s="165" t="e">
        <f t="shared" si="46"/>
        <v>#N/A</v>
      </c>
      <c r="LN21" s="165" t="e">
        <f t="shared" si="46"/>
        <v>#N/A</v>
      </c>
      <c r="LO21" s="165" t="e">
        <f t="shared" si="46"/>
        <v>#N/A</v>
      </c>
      <c r="LP21" s="165" t="e">
        <f t="shared" si="46"/>
        <v>#N/A</v>
      </c>
      <c r="LQ21" s="165" t="e">
        <f t="shared" si="46"/>
        <v>#N/A</v>
      </c>
      <c r="LR21" s="165" t="e">
        <f t="shared" si="46"/>
        <v>#N/A</v>
      </c>
      <c r="LS21" s="165" t="e">
        <f t="shared" si="46"/>
        <v>#N/A</v>
      </c>
      <c r="LT21" s="165" t="e">
        <f t="shared" si="46"/>
        <v>#N/A</v>
      </c>
      <c r="LU21" s="165" t="e">
        <f t="shared" si="46"/>
        <v>#N/A</v>
      </c>
      <c r="LV21" s="165" t="e">
        <f t="shared" si="46"/>
        <v>#N/A</v>
      </c>
      <c r="LW21" s="165" t="e">
        <f t="shared" si="47"/>
        <v>#N/A</v>
      </c>
      <c r="LX21" s="165" t="e">
        <f t="shared" si="47"/>
        <v>#N/A</v>
      </c>
      <c r="LY21" s="165" t="e">
        <f t="shared" si="47"/>
        <v>#N/A</v>
      </c>
      <c r="LZ21" s="165" t="e">
        <f t="shared" si="47"/>
        <v>#N/A</v>
      </c>
      <c r="MA21" s="165" t="e">
        <f t="shared" si="47"/>
        <v>#N/A</v>
      </c>
      <c r="MB21" s="165" t="e">
        <f t="shared" si="47"/>
        <v>#N/A</v>
      </c>
      <c r="MC21" s="165" t="e">
        <f t="shared" si="47"/>
        <v>#N/A</v>
      </c>
      <c r="MD21" s="165" t="e">
        <f t="shared" si="47"/>
        <v>#N/A</v>
      </c>
      <c r="ME21" s="165" t="e">
        <f t="shared" si="47"/>
        <v>#N/A</v>
      </c>
      <c r="MF21" s="165" t="e">
        <f t="shared" si="47"/>
        <v>#N/A</v>
      </c>
      <c r="MG21" s="165" t="e">
        <f t="shared" si="47"/>
        <v>#N/A</v>
      </c>
      <c r="MH21" s="165" t="e">
        <f t="shared" si="47"/>
        <v>#N/A</v>
      </c>
      <c r="MI21" s="165" t="e">
        <f t="shared" si="47"/>
        <v>#N/A</v>
      </c>
      <c r="MJ21" s="165" t="e">
        <f t="shared" si="47"/>
        <v>#N/A</v>
      </c>
      <c r="MK21" s="165" t="e">
        <f t="shared" si="47"/>
        <v>#N/A</v>
      </c>
      <c r="ML21" s="165" t="e">
        <f t="shared" si="47"/>
        <v>#N/A</v>
      </c>
      <c r="MM21" s="165" t="e">
        <f t="shared" si="48"/>
        <v>#N/A</v>
      </c>
      <c r="MN21" s="165" t="e">
        <f t="shared" si="48"/>
        <v>#N/A</v>
      </c>
      <c r="MO21" s="165" t="e">
        <f t="shared" si="48"/>
        <v>#N/A</v>
      </c>
      <c r="MP21" s="165" t="e">
        <f t="shared" si="48"/>
        <v>#N/A</v>
      </c>
      <c r="MQ21" s="165" t="e">
        <f t="shared" si="48"/>
        <v>#N/A</v>
      </c>
      <c r="MR21" s="165" t="e">
        <f t="shared" si="48"/>
        <v>#N/A</v>
      </c>
      <c r="MS21" s="165" t="e">
        <f t="shared" si="48"/>
        <v>#N/A</v>
      </c>
      <c r="MT21" s="165" t="e">
        <f t="shared" si="48"/>
        <v>#N/A</v>
      </c>
      <c r="MU21" s="165" t="e">
        <f t="shared" si="48"/>
        <v>#N/A</v>
      </c>
      <c r="MV21" s="165" t="e">
        <f t="shared" si="48"/>
        <v>#N/A</v>
      </c>
      <c r="MW21" s="165" t="e">
        <f t="shared" si="48"/>
        <v>#N/A</v>
      </c>
      <c r="MX21" s="165" t="e">
        <f t="shared" si="48"/>
        <v>#N/A</v>
      </c>
      <c r="MY21" s="165" t="e">
        <f t="shared" si="48"/>
        <v>#N/A</v>
      </c>
      <c r="MZ21" s="165" t="e">
        <f t="shared" si="48"/>
        <v>#N/A</v>
      </c>
      <c r="NA21" s="165" t="e">
        <f t="shared" si="48"/>
        <v>#N/A</v>
      </c>
      <c r="NB21" s="165" t="e">
        <f t="shared" si="48"/>
        <v>#N/A</v>
      </c>
      <c r="NC21" s="165" t="e">
        <f t="shared" si="49"/>
        <v>#N/A</v>
      </c>
      <c r="ND21" s="165" t="e">
        <f t="shared" si="49"/>
        <v>#N/A</v>
      </c>
      <c r="NE21" s="165" t="e">
        <f t="shared" si="49"/>
        <v>#N/A</v>
      </c>
      <c r="NF21" s="165" t="e">
        <f t="shared" si="49"/>
        <v>#N/A</v>
      </c>
      <c r="NG21" s="165" t="e">
        <f t="shared" si="49"/>
        <v>#N/A</v>
      </c>
      <c r="NH21" s="165" t="e">
        <f t="shared" si="49"/>
        <v>#N/A</v>
      </c>
      <c r="NI21" s="165" t="e">
        <f t="shared" si="49"/>
        <v>#N/A</v>
      </c>
      <c r="NJ21" s="165" t="e">
        <f t="shared" si="49"/>
        <v>#N/A</v>
      </c>
      <c r="NK21" s="165" t="e">
        <f t="shared" si="49"/>
        <v>#N/A</v>
      </c>
      <c r="NL21" s="165" t="e">
        <f t="shared" si="49"/>
        <v>#N/A</v>
      </c>
      <c r="NM21" s="165" t="e">
        <f t="shared" si="49"/>
        <v>#N/A</v>
      </c>
      <c r="NN21" s="165" t="e">
        <f t="shared" si="49"/>
        <v>#N/A</v>
      </c>
      <c r="NO21" s="165" t="e">
        <f t="shared" si="49"/>
        <v>#N/A</v>
      </c>
      <c r="NP21" s="165" t="e">
        <f t="shared" si="49"/>
        <v>#N/A</v>
      </c>
      <c r="NQ21" s="165" t="e">
        <f t="shared" si="49"/>
        <v>#N/A</v>
      </c>
      <c r="NR21" s="165" t="e">
        <f t="shared" si="49"/>
        <v>#N/A</v>
      </c>
      <c r="NS21" s="165" t="e">
        <f t="shared" si="50"/>
        <v>#N/A</v>
      </c>
      <c r="NT21" s="165" t="e">
        <f t="shared" si="50"/>
        <v>#N/A</v>
      </c>
      <c r="NU21" s="165" t="e">
        <f t="shared" si="50"/>
        <v>#N/A</v>
      </c>
      <c r="NV21" s="165" t="e">
        <f t="shared" si="50"/>
        <v>#N/A</v>
      </c>
      <c r="NW21" s="165" t="e">
        <f t="shared" si="50"/>
        <v>#N/A</v>
      </c>
      <c r="NX21" s="165" t="e">
        <f t="shared" si="50"/>
        <v>#N/A</v>
      </c>
      <c r="NY21" s="165" t="e">
        <f t="shared" si="50"/>
        <v>#N/A</v>
      </c>
      <c r="NZ21" s="165" t="e">
        <f t="shared" si="50"/>
        <v>#N/A</v>
      </c>
      <c r="OA21" s="165" t="e">
        <f t="shared" si="50"/>
        <v>#N/A</v>
      </c>
      <c r="OB21" s="165" t="e">
        <f t="shared" si="50"/>
        <v>#N/A</v>
      </c>
      <c r="OC21" s="165" t="e">
        <f t="shared" si="50"/>
        <v>#N/A</v>
      </c>
      <c r="OD21" s="165" t="e">
        <f t="shared" si="50"/>
        <v>#N/A</v>
      </c>
      <c r="OE21" s="165" t="e">
        <f t="shared" si="50"/>
        <v>#N/A</v>
      </c>
      <c r="OF21" s="165" t="e">
        <f t="shared" si="50"/>
        <v>#N/A</v>
      </c>
      <c r="OG21" s="165" t="e">
        <f t="shared" si="50"/>
        <v>#N/A</v>
      </c>
      <c r="OH21" s="165" t="e">
        <f t="shared" si="50"/>
        <v>#N/A</v>
      </c>
      <c r="OI21" s="165" t="e">
        <f t="shared" si="51"/>
        <v>#N/A</v>
      </c>
      <c r="OJ21" s="165" t="e">
        <f t="shared" si="51"/>
        <v>#N/A</v>
      </c>
      <c r="OK21" s="165" t="e">
        <f t="shared" si="51"/>
        <v>#N/A</v>
      </c>
      <c r="OL21" s="165" t="e">
        <f t="shared" si="51"/>
        <v>#N/A</v>
      </c>
      <c r="OM21" s="165" t="e">
        <f t="shared" si="51"/>
        <v>#N/A</v>
      </c>
      <c r="ON21" s="165" t="e">
        <f t="shared" si="51"/>
        <v>#N/A</v>
      </c>
      <c r="OO21" s="165" t="e">
        <f t="shared" si="51"/>
        <v>#N/A</v>
      </c>
      <c r="OP21" s="165" t="e">
        <f t="shared" si="51"/>
        <v>#N/A</v>
      </c>
      <c r="OQ21" s="165" t="e">
        <f t="shared" si="51"/>
        <v>#N/A</v>
      </c>
      <c r="OR21" s="165" t="e">
        <f t="shared" si="51"/>
        <v>#N/A</v>
      </c>
      <c r="OS21" s="165" t="e">
        <f t="shared" si="51"/>
        <v>#N/A</v>
      </c>
      <c r="OT21" s="165" t="e">
        <f t="shared" si="51"/>
        <v>#N/A</v>
      </c>
      <c r="OU21" s="165" t="e">
        <f t="shared" si="51"/>
        <v>#N/A</v>
      </c>
      <c r="OV21" s="165" t="e">
        <f t="shared" si="51"/>
        <v>#N/A</v>
      </c>
      <c r="OW21" s="165" t="e">
        <f t="shared" si="51"/>
        <v>#N/A</v>
      </c>
      <c r="OX21" s="165" t="e">
        <f t="shared" si="51"/>
        <v>#N/A</v>
      </c>
      <c r="OY21" s="165" t="e">
        <f t="shared" si="52"/>
        <v>#N/A</v>
      </c>
      <c r="OZ21" s="165" t="e">
        <f t="shared" si="27"/>
        <v>#N/A</v>
      </c>
      <c r="PA21" s="165" t="e">
        <f t="shared" si="27"/>
        <v>#N/A</v>
      </c>
      <c r="PB21" s="165" t="e">
        <f t="shared" si="27"/>
        <v>#N/A</v>
      </c>
      <c r="PC21" s="165" t="e">
        <f t="shared" si="27"/>
        <v>#N/A</v>
      </c>
      <c r="PD21" s="165" t="e">
        <f t="shared" si="27"/>
        <v>#N/A</v>
      </c>
      <c r="PE21" s="165" t="e">
        <f t="shared" si="27"/>
        <v>#N/A</v>
      </c>
      <c r="PF21" s="165" t="e">
        <f t="shared" si="27"/>
        <v>#N/A</v>
      </c>
      <c r="PG21" s="165" t="e">
        <f t="shared" si="27"/>
        <v>#N/A</v>
      </c>
      <c r="PH21" s="165" t="e">
        <f t="shared" si="27"/>
        <v>#N/A</v>
      </c>
    </row>
    <row r="22" spans="1:424" hidden="1" x14ac:dyDescent="0.45">
      <c r="A22" s="4">
        <v>19</v>
      </c>
      <c r="B22" s="91"/>
      <c r="C22" s="91"/>
      <c r="D22" s="91"/>
      <c r="E22" s="120" t="str">
        <f t="shared" si="28"/>
        <v/>
      </c>
      <c r="F22" s="120" t="str">
        <f t="shared" si="29"/>
        <v/>
      </c>
      <c r="G22" s="71" t="str">
        <f t="shared" si="30"/>
        <v/>
      </c>
      <c r="H22" s="23"/>
      <c r="I22" s="55"/>
      <c r="J22" s="298"/>
      <c r="K22" s="72" t="str">
        <f>IF(AND(B22&gt;0,C22&gt;0,D22&gt;0),IF(ISBLANK(J22),IF(ISBLANK(H22),"",(D22-B22)*VLOOKUP(H22,VLookups!$A$4:$B$13,2,FALSE)),J22),"")</f>
        <v/>
      </c>
      <c r="L22" s="73" t="str">
        <f t="shared" si="0"/>
        <v/>
      </c>
      <c r="M22" s="91"/>
      <c r="N22" s="265" t="str">
        <f>IF(AND(M22&gt;0,C22&gt;0,NOT(K22="")),ABS(VLOOKUP($M$1,VLookups!$A$43:$B$44,2,FALSE)-_xlfn.NORM.DIST(M22,G22,K22,TRUE)),"")</f>
        <v/>
      </c>
      <c r="O22" s="90" t="str">
        <f>IF(AND($B22&gt;0,$C22&gt;0,$D22&gt;0,NOT(ISBLANK($H22))),_xlfn.NORM.INV(ABS(VLOOKUP($M$1,VLookups!$A$43:$B$44,2,FALSE)-O$3),$G22,$K22),"")</f>
        <v/>
      </c>
      <c r="P22" s="89" t="str">
        <f>IF(AND($B22&gt;0,$C22&gt;0,$D22&gt;0,NOT(ISBLANK($H22))),_xlfn.NORM.INV(ABS(VLOOKUP($M$1,VLookups!$A$43:$B$44,2,FALSE)-P$3),$G22,$K22),"")</f>
        <v/>
      </c>
      <c r="Q22" s="90" t="str">
        <f>IF(AND($B22&gt;0,$C22&gt;0,$D22&gt;0,NOT(ISBLANK($H22))),_xlfn.NORM.INV(ABS(VLOOKUP($M$1,VLookups!$A$43:$B$44,2,FALSE)-Q$3),$G22,$K22),"")</f>
        <v/>
      </c>
      <c r="R22" s="89" t="str">
        <f>IF(AND($B22&gt;0,$C22&gt;0,$D22&gt;0,NOT(ISBLANK($H22))),_xlfn.NORM.INV(ABS(VLOOKUP($M$1,VLookups!$A$43:$B$44,2,FALSE)-R$3),$G22,$K22),"")</f>
        <v/>
      </c>
      <c r="S22" s="90" t="str">
        <f>IF(AND($B22&gt;0,$C22&gt;0,$D22&gt;0,NOT(ISBLANK($H22))),_xlfn.NORM.INV(ABS(VLOOKUP($M$1,VLookups!$A$43:$B$44,2,FALSE)-S$3),$G22,$K22),"")</f>
        <v/>
      </c>
      <c r="T22" s="89" t="str">
        <f>IF(AND($B22&gt;0,$C22&gt;0,$D22&gt;0,NOT(ISBLANK($H22))),_xlfn.NORM.INV(ABS(VLOOKUP($M$1,VLookups!$A$43:$B$44,2,FALSE)-T$3),$G22,$K22),"")</f>
        <v/>
      </c>
      <c r="U22" s="5"/>
      <c r="V22" s="164" t="str">
        <f t="shared" si="31"/>
        <v/>
      </c>
      <c r="W22" s="47" t="str">
        <f t="shared" si="32"/>
        <v/>
      </c>
      <c r="X22" s="47" t="str">
        <f t="shared" si="36"/>
        <v/>
      </c>
      <c r="Y22" s="47" t="str">
        <f t="shared" si="36"/>
        <v/>
      </c>
      <c r="Z22" s="47" t="str">
        <f t="shared" si="36"/>
        <v/>
      </c>
      <c r="AA22" s="47" t="str">
        <f t="shared" si="36"/>
        <v/>
      </c>
      <c r="AB22" s="47" t="str">
        <f t="shared" si="36"/>
        <v/>
      </c>
      <c r="AC22" s="47" t="str">
        <f t="shared" si="36"/>
        <v/>
      </c>
      <c r="AD22" s="47" t="str">
        <f t="shared" si="36"/>
        <v/>
      </c>
      <c r="AE22" s="47" t="str">
        <f t="shared" si="36"/>
        <v/>
      </c>
      <c r="AF22" s="47" t="str">
        <f t="shared" si="36"/>
        <v/>
      </c>
      <c r="AG22" s="47" t="str">
        <f t="shared" si="36"/>
        <v/>
      </c>
      <c r="AH22" s="47" t="str">
        <f t="shared" si="36"/>
        <v/>
      </c>
      <c r="AI22" s="47" t="str">
        <f t="shared" si="36"/>
        <v/>
      </c>
      <c r="AJ22" s="47" t="str">
        <f t="shared" si="36"/>
        <v/>
      </c>
      <c r="AK22" s="47" t="str">
        <f t="shared" si="36"/>
        <v/>
      </c>
      <c r="AL22" s="47" t="str">
        <f t="shared" si="36"/>
        <v/>
      </c>
      <c r="AM22" s="47" t="str">
        <f t="shared" si="36"/>
        <v/>
      </c>
      <c r="AN22" s="47" t="str">
        <f t="shared" si="36"/>
        <v/>
      </c>
      <c r="AO22" s="47" t="str">
        <f t="shared" si="36"/>
        <v/>
      </c>
      <c r="AP22" s="47" t="str">
        <f t="shared" si="36"/>
        <v/>
      </c>
      <c r="AQ22" s="47" t="str">
        <f t="shared" si="36"/>
        <v/>
      </c>
      <c r="AR22" s="47" t="str">
        <f t="shared" si="36"/>
        <v/>
      </c>
      <c r="AS22" s="47" t="str">
        <f t="shared" si="36"/>
        <v/>
      </c>
      <c r="AT22" s="47" t="str">
        <f t="shared" si="36"/>
        <v/>
      </c>
      <c r="AU22" s="47" t="str">
        <f t="shared" si="36"/>
        <v/>
      </c>
      <c r="AV22" s="47" t="str">
        <f t="shared" si="36"/>
        <v/>
      </c>
      <c r="AW22" s="47" t="str">
        <f t="shared" si="36"/>
        <v/>
      </c>
      <c r="AX22" s="47" t="str">
        <f t="shared" si="36"/>
        <v/>
      </c>
      <c r="AY22" s="47" t="str">
        <f t="shared" si="36"/>
        <v/>
      </c>
      <c r="AZ22" s="47" t="str">
        <f t="shared" si="36"/>
        <v/>
      </c>
      <c r="BA22" s="47" t="str">
        <f t="shared" si="36"/>
        <v/>
      </c>
      <c r="BB22" s="47" t="str">
        <f t="shared" si="36"/>
        <v/>
      </c>
      <c r="BC22" s="47" t="str">
        <f t="shared" si="36"/>
        <v/>
      </c>
      <c r="BD22" s="47" t="str">
        <f t="shared" si="36"/>
        <v/>
      </c>
      <c r="BE22" s="47" t="str">
        <f t="shared" si="36"/>
        <v/>
      </c>
      <c r="BF22" s="47" t="str">
        <f t="shared" si="36"/>
        <v/>
      </c>
      <c r="BG22" s="47" t="str">
        <f t="shared" si="36"/>
        <v/>
      </c>
      <c r="BH22" s="47" t="str">
        <f t="shared" si="36"/>
        <v/>
      </c>
      <c r="BI22" s="47" t="str">
        <f t="shared" si="36"/>
        <v/>
      </c>
      <c r="BJ22" s="47" t="str">
        <f t="shared" si="36"/>
        <v/>
      </c>
      <c r="BK22" s="47" t="str">
        <f t="shared" si="36"/>
        <v/>
      </c>
      <c r="BL22" s="47" t="str">
        <f t="shared" si="36"/>
        <v/>
      </c>
      <c r="BM22" s="47" t="str">
        <f t="shared" si="36"/>
        <v/>
      </c>
      <c r="BN22" s="47" t="str">
        <f t="shared" si="36"/>
        <v/>
      </c>
      <c r="BO22" s="47" t="str">
        <f t="shared" si="36"/>
        <v/>
      </c>
      <c r="BP22" s="47" t="str">
        <f t="shared" si="36"/>
        <v/>
      </c>
      <c r="BQ22" s="47" t="str">
        <f t="shared" si="36"/>
        <v/>
      </c>
      <c r="BR22" s="47" t="str">
        <f t="shared" si="36"/>
        <v/>
      </c>
      <c r="BS22" s="47" t="str">
        <f t="shared" si="36"/>
        <v/>
      </c>
      <c r="BT22" s="47" t="str">
        <f t="shared" si="36"/>
        <v/>
      </c>
      <c r="BU22" s="47" t="str">
        <f t="shared" si="36"/>
        <v/>
      </c>
      <c r="BV22" s="47" t="str">
        <f t="shared" si="36"/>
        <v/>
      </c>
      <c r="BW22" s="47" t="str">
        <f t="shared" si="36"/>
        <v/>
      </c>
      <c r="BX22" s="47" t="str">
        <f t="shared" si="36"/>
        <v/>
      </c>
      <c r="BY22" s="47" t="str">
        <f t="shared" si="36"/>
        <v/>
      </c>
      <c r="BZ22" s="47" t="str">
        <f t="shared" si="36"/>
        <v/>
      </c>
      <c r="CA22" s="47" t="str">
        <f t="shared" si="36"/>
        <v/>
      </c>
      <c r="CB22" s="47" t="str">
        <f t="shared" si="36"/>
        <v/>
      </c>
      <c r="CC22" s="47" t="str">
        <f t="shared" si="36"/>
        <v/>
      </c>
      <c r="CD22" s="47" t="str">
        <f t="shared" si="36"/>
        <v/>
      </c>
      <c r="CE22" s="47" t="str">
        <f t="shared" si="36"/>
        <v/>
      </c>
      <c r="CF22" s="47" t="str">
        <f t="shared" si="36"/>
        <v/>
      </c>
      <c r="CG22" s="47" t="str">
        <f t="shared" si="36"/>
        <v/>
      </c>
      <c r="CH22" s="47" t="str">
        <f t="shared" si="36"/>
        <v/>
      </c>
      <c r="CI22" s="47" t="str">
        <f t="shared" si="36"/>
        <v/>
      </c>
      <c r="CJ22" s="47" t="str">
        <f t="shared" si="53"/>
        <v/>
      </c>
      <c r="CK22" s="47" t="str">
        <f t="shared" si="53"/>
        <v/>
      </c>
      <c r="CL22" s="47" t="str">
        <f t="shared" si="53"/>
        <v/>
      </c>
      <c r="CM22" s="47" t="str">
        <f t="shared" si="53"/>
        <v/>
      </c>
      <c r="CN22" s="47" t="str">
        <f t="shared" si="53"/>
        <v/>
      </c>
      <c r="CO22" s="47" t="str">
        <f t="shared" si="53"/>
        <v/>
      </c>
      <c r="CP22" s="47" t="str">
        <f t="shared" si="53"/>
        <v/>
      </c>
      <c r="CQ22" s="47" t="str">
        <f t="shared" si="53"/>
        <v/>
      </c>
      <c r="CR22" s="47" t="str">
        <f t="shared" si="53"/>
        <v/>
      </c>
      <c r="CS22" s="47" t="str">
        <f t="shared" si="53"/>
        <v/>
      </c>
      <c r="CT22" s="47" t="str">
        <f t="shared" si="53"/>
        <v/>
      </c>
      <c r="CU22" s="47" t="str">
        <f t="shared" si="53"/>
        <v/>
      </c>
      <c r="CV22" s="47" t="str">
        <f t="shared" si="53"/>
        <v/>
      </c>
      <c r="CW22" s="47" t="str">
        <f t="shared" si="53"/>
        <v/>
      </c>
      <c r="CX22" s="47" t="str">
        <f t="shared" si="53"/>
        <v/>
      </c>
      <c r="CY22" s="47" t="str">
        <f t="shared" si="53"/>
        <v/>
      </c>
      <c r="CZ22" s="47" t="str">
        <f t="shared" si="37"/>
        <v/>
      </c>
      <c r="DA22" s="47" t="str">
        <f t="shared" si="37"/>
        <v/>
      </c>
      <c r="DB22" s="47" t="str">
        <f t="shared" si="37"/>
        <v/>
      </c>
      <c r="DC22" s="47" t="str">
        <f t="shared" si="37"/>
        <v/>
      </c>
      <c r="DD22" s="47" t="str">
        <f t="shared" si="37"/>
        <v/>
      </c>
      <c r="DE22" s="47" t="str">
        <f t="shared" si="37"/>
        <v/>
      </c>
      <c r="DF22" s="47" t="str">
        <f t="shared" si="37"/>
        <v/>
      </c>
      <c r="DG22" s="47" t="str">
        <f t="shared" si="37"/>
        <v/>
      </c>
      <c r="DH22" s="47" t="str">
        <f t="shared" si="37"/>
        <v/>
      </c>
      <c r="DI22" s="47" t="str">
        <f t="shared" si="37"/>
        <v/>
      </c>
      <c r="DJ22" s="47" t="str">
        <f t="shared" si="37"/>
        <v/>
      </c>
      <c r="DK22" s="47" t="str">
        <f t="shared" si="37"/>
        <v/>
      </c>
      <c r="DL22" s="47" t="str">
        <f t="shared" si="37"/>
        <v/>
      </c>
      <c r="DM22" s="47" t="str">
        <f t="shared" si="37"/>
        <v/>
      </c>
      <c r="DN22" s="47" t="str">
        <f t="shared" si="37"/>
        <v/>
      </c>
      <c r="DO22" s="47" t="str">
        <f t="shared" si="54"/>
        <v/>
      </c>
      <c r="DP22" s="47" t="str">
        <f t="shared" si="54"/>
        <v/>
      </c>
      <c r="DQ22" s="47" t="str">
        <f t="shared" si="54"/>
        <v/>
      </c>
      <c r="DR22" s="47" t="str">
        <f t="shared" si="54"/>
        <v/>
      </c>
      <c r="DS22" s="179" t="str">
        <f t="shared" si="33"/>
        <v/>
      </c>
      <c r="DT22" s="47" t="str">
        <f t="shared" si="34"/>
        <v/>
      </c>
      <c r="DU22" s="47" t="str">
        <f t="shared" si="39"/>
        <v/>
      </c>
      <c r="DV22" s="47" t="str">
        <f t="shared" si="39"/>
        <v/>
      </c>
      <c r="DW22" s="47" t="str">
        <f t="shared" si="39"/>
        <v/>
      </c>
      <c r="DX22" s="47" t="str">
        <f t="shared" si="39"/>
        <v/>
      </c>
      <c r="DY22" s="47" t="str">
        <f t="shared" si="39"/>
        <v/>
      </c>
      <c r="DZ22" s="47" t="str">
        <f t="shared" si="39"/>
        <v/>
      </c>
      <c r="EA22" s="47" t="str">
        <f t="shared" si="39"/>
        <v/>
      </c>
      <c r="EB22" s="47" t="str">
        <f t="shared" si="39"/>
        <v/>
      </c>
      <c r="EC22" s="47" t="str">
        <f t="shared" si="39"/>
        <v/>
      </c>
      <c r="ED22" s="47" t="str">
        <f t="shared" si="39"/>
        <v/>
      </c>
      <c r="EE22" s="47" t="str">
        <f t="shared" si="39"/>
        <v/>
      </c>
      <c r="EF22" s="47" t="str">
        <f t="shared" si="39"/>
        <v/>
      </c>
      <c r="EG22" s="47" t="str">
        <f t="shared" si="39"/>
        <v/>
      </c>
      <c r="EH22" s="47" t="str">
        <f t="shared" si="39"/>
        <v/>
      </c>
      <c r="EI22" s="47" t="str">
        <f t="shared" si="39"/>
        <v/>
      </c>
      <c r="EJ22" s="47" t="str">
        <f t="shared" si="39"/>
        <v/>
      </c>
      <c r="EK22" s="47" t="str">
        <f t="shared" si="39"/>
        <v/>
      </c>
      <c r="EL22" s="47" t="str">
        <f t="shared" si="39"/>
        <v/>
      </c>
      <c r="EM22" s="47" t="str">
        <f t="shared" si="39"/>
        <v/>
      </c>
      <c r="EN22" s="47" t="str">
        <f t="shared" si="39"/>
        <v/>
      </c>
      <c r="EO22" s="47" t="str">
        <f t="shared" si="39"/>
        <v/>
      </c>
      <c r="EP22" s="47" t="str">
        <f t="shared" si="39"/>
        <v/>
      </c>
      <c r="EQ22" s="47" t="str">
        <f t="shared" si="39"/>
        <v/>
      </c>
      <c r="ER22" s="47" t="str">
        <f t="shared" si="39"/>
        <v/>
      </c>
      <c r="ES22" s="47" t="str">
        <f t="shared" si="39"/>
        <v/>
      </c>
      <c r="ET22" s="47" t="str">
        <f t="shared" si="39"/>
        <v/>
      </c>
      <c r="EU22" s="47" t="str">
        <f t="shared" si="39"/>
        <v/>
      </c>
      <c r="EV22" s="47" t="str">
        <f t="shared" si="39"/>
        <v/>
      </c>
      <c r="EW22" s="47" t="str">
        <f t="shared" si="39"/>
        <v/>
      </c>
      <c r="EX22" s="47" t="str">
        <f t="shared" si="39"/>
        <v/>
      </c>
      <c r="EY22" s="47" t="str">
        <f t="shared" si="39"/>
        <v/>
      </c>
      <c r="EZ22" s="47" t="str">
        <f t="shared" si="39"/>
        <v/>
      </c>
      <c r="FA22" s="47" t="str">
        <f t="shared" si="39"/>
        <v/>
      </c>
      <c r="FB22" s="47" t="str">
        <f t="shared" si="39"/>
        <v/>
      </c>
      <c r="FC22" s="47" t="str">
        <f t="shared" si="39"/>
        <v/>
      </c>
      <c r="FD22" s="47" t="str">
        <f t="shared" si="39"/>
        <v/>
      </c>
      <c r="FE22" s="47" t="str">
        <f t="shared" si="39"/>
        <v/>
      </c>
      <c r="FF22" s="47" t="str">
        <f t="shared" si="39"/>
        <v/>
      </c>
      <c r="FG22" s="47" t="str">
        <f t="shared" si="39"/>
        <v/>
      </c>
      <c r="FH22" s="47" t="str">
        <f t="shared" si="39"/>
        <v/>
      </c>
      <c r="FI22" s="47" t="str">
        <f t="shared" si="39"/>
        <v/>
      </c>
      <c r="FJ22" s="47" t="str">
        <f t="shared" si="39"/>
        <v/>
      </c>
      <c r="FK22" s="47" t="str">
        <f t="shared" si="39"/>
        <v/>
      </c>
      <c r="FL22" s="47" t="str">
        <f t="shared" si="39"/>
        <v/>
      </c>
      <c r="FM22" s="47" t="str">
        <f t="shared" si="39"/>
        <v/>
      </c>
      <c r="FN22" s="47" t="str">
        <f t="shared" si="39"/>
        <v/>
      </c>
      <c r="FO22" s="47" t="str">
        <f t="shared" si="39"/>
        <v/>
      </c>
      <c r="FP22" s="47" t="str">
        <f t="shared" si="39"/>
        <v/>
      </c>
      <c r="FQ22" s="47" t="str">
        <f t="shared" si="39"/>
        <v/>
      </c>
      <c r="FR22" s="47" t="str">
        <f t="shared" si="39"/>
        <v/>
      </c>
      <c r="FS22" s="47" t="str">
        <f t="shared" si="39"/>
        <v/>
      </c>
      <c r="FT22" s="47" t="str">
        <f t="shared" si="39"/>
        <v/>
      </c>
      <c r="FU22" s="47" t="str">
        <f t="shared" si="39"/>
        <v/>
      </c>
      <c r="FV22" s="47" t="str">
        <f t="shared" si="39"/>
        <v/>
      </c>
      <c r="FW22" s="47" t="str">
        <f t="shared" si="39"/>
        <v/>
      </c>
      <c r="FX22" s="47" t="str">
        <f t="shared" si="39"/>
        <v/>
      </c>
      <c r="FY22" s="47" t="str">
        <f t="shared" si="39"/>
        <v/>
      </c>
      <c r="FZ22" s="47" t="str">
        <f t="shared" si="39"/>
        <v/>
      </c>
      <c r="GA22" s="47" t="str">
        <f t="shared" si="39"/>
        <v/>
      </c>
      <c r="GB22" s="47" t="str">
        <f t="shared" si="39"/>
        <v/>
      </c>
      <c r="GC22" s="47" t="str">
        <f t="shared" si="39"/>
        <v/>
      </c>
      <c r="GD22" s="47" t="str">
        <f t="shared" si="39"/>
        <v/>
      </c>
      <c r="GE22" s="47" t="str">
        <f t="shared" si="39"/>
        <v/>
      </c>
      <c r="GF22" s="47" t="str">
        <f t="shared" si="39"/>
        <v/>
      </c>
      <c r="GG22" s="47" t="str">
        <f t="shared" si="55"/>
        <v/>
      </c>
      <c r="GH22" s="47" t="str">
        <f t="shared" si="55"/>
        <v/>
      </c>
      <c r="GI22" s="47" t="str">
        <f t="shared" si="55"/>
        <v/>
      </c>
      <c r="GJ22" s="47" t="str">
        <f t="shared" si="55"/>
        <v/>
      </c>
      <c r="GK22" s="47" t="str">
        <f t="shared" si="55"/>
        <v/>
      </c>
      <c r="GL22" s="47" t="str">
        <f t="shared" si="55"/>
        <v/>
      </c>
      <c r="GM22" s="47" t="str">
        <f t="shared" si="55"/>
        <v/>
      </c>
      <c r="GN22" s="47" t="str">
        <f t="shared" si="55"/>
        <v/>
      </c>
      <c r="GO22" s="47" t="str">
        <f t="shared" si="55"/>
        <v/>
      </c>
      <c r="GP22" s="47" t="str">
        <f t="shared" si="55"/>
        <v/>
      </c>
      <c r="GQ22" s="47" t="str">
        <f t="shared" si="55"/>
        <v/>
      </c>
      <c r="GR22" s="47" t="str">
        <f t="shared" si="55"/>
        <v/>
      </c>
      <c r="GS22" s="47" t="str">
        <f t="shared" si="55"/>
        <v/>
      </c>
      <c r="GT22" s="47" t="str">
        <f t="shared" si="55"/>
        <v/>
      </c>
      <c r="GU22" s="47" t="str">
        <f t="shared" si="55"/>
        <v/>
      </c>
      <c r="GV22" s="47" t="str">
        <f t="shared" si="55"/>
        <v/>
      </c>
      <c r="GW22" s="47" t="str">
        <f t="shared" si="40"/>
        <v/>
      </c>
      <c r="GX22" s="47" t="str">
        <f t="shared" si="40"/>
        <v/>
      </c>
      <c r="GY22" s="47" t="str">
        <f t="shared" si="40"/>
        <v/>
      </c>
      <c r="GZ22" s="47" t="str">
        <f t="shared" si="40"/>
        <v/>
      </c>
      <c r="HA22" s="47" t="str">
        <f t="shared" si="40"/>
        <v/>
      </c>
      <c r="HB22" s="47" t="str">
        <f t="shared" si="40"/>
        <v/>
      </c>
      <c r="HC22" s="47" t="str">
        <f t="shared" si="40"/>
        <v/>
      </c>
      <c r="HD22" s="47" t="str">
        <f t="shared" si="40"/>
        <v/>
      </c>
      <c r="HE22" s="47" t="str">
        <f t="shared" si="40"/>
        <v/>
      </c>
      <c r="HF22" s="47" t="str">
        <f t="shared" si="40"/>
        <v/>
      </c>
      <c r="HG22" s="47" t="str">
        <f t="shared" si="40"/>
        <v/>
      </c>
      <c r="HH22" s="47" t="str">
        <f t="shared" si="40"/>
        <v/>
      </c>
      <c r="HI22" s="47" t="str">
        <f t="shared" si="40"/>
        <v/>
      </c>
      <c r="HJ22" s="47" t="str">
        <f t="shared" si="40"/>
        <v/>
      </c>
      <c r="HK22" s="47" t="str">
        <f t="shared" si="40"/>
        <v/>
      </c>
      <c r="HL22" s="47" t="str">
        <f t="shared" si="56"/>
        <v/>
      </c>
      <c r="HM22" s="47" t="str">
        <f t="shared" si="56"/>
        <v/>
      </c>
      <c r="HN22" s="47" t="str">
        <f t="shared" si="56"/>
        <v/>
      </c>
      <c r="HO22" s="47" t="str">
        <f t="shared" si="56"/>
        <v/>
      </c>
      <c r="HP22" s="165" t="e">
        <f t="shared" si="57"/>
        <v>#N/A</v>
      </c>
      <c r="HQ22" s="165" t="e">
        <f t="shared" si="57"/>
        <v>#N/A</v>
      </c>
      <c r="HR22" s="165" t="e">
        <f t="shared" si="57"/>
        <v>#N/A</v>
      </c>
      <c r="HS22" s="165" t="e">
        <f t="shared" si="57"/>
        <v>#N/A</v>
      </c>
      <c r="HT22" s="165" t="e">
        <f t="shared" si="57"/>
        <v>#N/A</v>
      </c>
      <c r="HU22" s="165" t="e">
        <f t="shared" si="57"/>
        <v>#N/A</v>
      </c>
      <c r="HV22" s="165" t="e">
        <f t="shared" si="57"/>
        <v>#N/A</v>
      </c>
      <c r="HW22" s="165" t="e">
        <f t="shared" si="57"/>
        <v>#N/A</v>
      </c>
      <c r="HX22" s="165" t="e">
        <f t="shared" si="57"/>
        <v>#N/A</v>
      </c>
      <c r="HY22" s="165" t="e">
        <f t="shared" si="57"/>
        <v>#N/A</v>
      </c>
      <c r="HZ22" s="165" t="e">
        <f t="shared" si="57"/>
        <v>#N/A</v>
      </c>
      <c r="IA22" s="165" t="e">
        <f t="shared" si="57"/>
        <v>#N/A</v>
      </c>
      <c r="IB22" s="165" t="e">
        <f t="shared" si="57"/>
        <v>#N/A</v>
      </c>
      <c r="IC22" s="165" t="e">
        <f t="shared" si="57"/>
        <v>#N/A</v>
      </c>
      <c r="ID22" s="165" t="e">
        <f t="shared" si="57"/>
        <v>#N/A</v>
      </c>
      <c r="IE22" s="165" t="e">
        <f t="shared" si="41"/>
        <v>#N/A</v>
      </c>
      <c r="IF22" s="165" t="e">
        <f t="shared" si="41"/>
        <v>#N/A</v>
      </c>
      <c r="IG22" s="165" t="e">
        <f t="shared" si="41"/>
        <v>#N/A</v>
      </c>
      <c r="IH22" s="165" t="e">
        <f t="shared" si="41"/>
        <v>#N/A</v>
      </c>
      <c r="II22" s="165" t="e">
        <f t="shared" si="41"/>
        <v>#N/A</v>
      </c>
      <c r="IJ22" s="165" t="e">
        <f t="shared" si="41"/>
        <v>#N/A</v>
      </c>
      <c r="IK22" s="165" t="e">
        <f t="shared" si="41"/>
        <v>#N/A</v>
      </c>
      <c r="IL22" s="165" t="e">
        <f t="shared" si="41"/>
        <v>#N/A</v>
      </c>
      <c r="IM22" s="165" t="e">
        <f t="shared" si="41"/>
        <v>#N/A</v>
      </c>
      <c r="IN22" s="165" t="e">
        <f t="shared" si="41"/>
        <v>#N/A</v>
      </c>
      <c r="IO22" s="165" t="e">
        <f t="shared" si="41"/>
        <v>#N/A</v>
      </c>
      <c r="IP22" s="165" t="e">
        <f t="shared" si="41"/>
        <v>#N/A</v>
      </c>
      <c r="IQ22" s="165" t="e">
        <f t="shared" si="41"/>
        <v>#N/A</v>
      </c>
      <c r="IR22" s="165" t="e">
        <f t="shared" si="41"/>
        <v>#N/A</v>
      </c>
      <c r="IS22" s="165" t="e">
        <f t="shared" si="41"/>
        <v>#N/A</v>
      </c>
      <c r="IT22" s="165" t="e">
        <f t="shared" si="41"/>
        <v>#N/A</v>
      </c>
      <c r="IU22" s="165" t="e">
        <f t="shared" si="42"/>
        <v>#N/A</v>
      </c>
      <c r="IV22" s="165" t="e">
        <f t="shared" si="42"/>
        <v>#N/A</v>
      </c>
      <c r="IW22" s="165" t="e">
        <f t="shared" si="42"/>
        <v>#N/A</v>
      </c>
      <c r="IX22" s="165" t="e">
        <f t="shared" si="42"/>
        <v>#N/A</v>
      </c>
      <c r="IY22" s="165" t="e">
        <f t="shared" si="42"/>
        <v>#N/A</v>
      </c>
      <c r="IZ22" s="165" t="e">
        <f t="shared" si="42"/>
        <v>#N/A</v>
      </c>
      <c r="JA22" s="165" t="e">
        <f t="shared" si="42"/>
        <v>#N/A</v>
      </c>
      <c r="JB22" s="165" t="e">
        <f t="shared" si="42"/>
        <v>#N/A</v>
      </c>
      <c r="JC22" s="165" t="e">
        <f t="shared" si="42"/>
        <v>#N/A</v>
      </c>
      <c r="JD22" s="165" t="e">
        <f t="shared" si="42"/>
        <v>#N/A</v>
      </c>
      <c r="JE22" s="165" t="e">
        <f t="shared" si="42"/>
        <v>#N/A</v>
      </c>
      <c r="JF22" s="165" t="e">
        <f t="shared" si="42"/>
        <v>#N/A</v>
      </c>
      <c r="JG22" s="165" t="e">
        <f t="shared" si="42"/>
        <v>#N/A</v>
      </c>
      <c r="JH22" s="165" t="e">
        <f t="shared" si="42"/>
        <v>#N/A</v>
      </c>
      <c r="JI22" s="165" t="e">
        <f t="shared" si="42"/>
        <v>#N/A</v>
      </c>
      <c r="JJ22" s="165" t="e">
        <f t="shared" si="42"/>
        <v>#N/A</v>
      </c>
      <c r="JK22" s="165" t="e">
        <f t="shared" si="43"/>
        <v>#N/A</v>
      </c>
      <c r="JL22" s="165" t="e">
        <f t="shared" si="43"/>
        <v>#N/A</v>
      </c>
      <c r="JM22" s="165" t="e">
        <f t="shared" si="43"/>
        <v>#N/A</v>
      </c>
      <c r="JN22" s="165" t="e">
        <f t="shared" si="43"/>
        <v>#N/A</v>
      </c>
      <c r="JO22" s="165" t="e">
        <f t="shared" si="43"/>
        <v>#N/A</v>
      </c>
      <c r="JP22" s="165" t="e">
        <f t="shared" si="43"/>
        <v>#N/A</v>
      </c>
      <c r="JQ22" s="165" t="e">
        <f t="shared" si="43"/>
        <v>#N/A</v>
      </c>
      <c r="JR22" s="165" t="e">
        <f t="shared" si="43"/>
        <v>#N/A</v>
      </c>
      <c r="JS22" s="165" t="e">
        <f t="shared" si="43"/>
        <v>#N/A</v>
      </c>
      <c r="JT22" s="165" t="e">
        <f t="shared" si="43"/>
        <v>#N/A</v>
      </c>
      <c r="JU22" s="165" t="e">
        <f t="shared" si="43"/>
        <v>#N/A</v>
      </c>
      <c r="JV22" s="165" t="e">
        <f t="shared" si="43"/>
        <v>#N/A</v>
      </c>
      <c r="JW22" s="165" t="e">
        <f t="shared" si="43"/>
        <v>#N/A</v>
      </c>
      <c r="JX22" s="165" t="e">
        <f t="shared" si="43"/>
        <v>#N/A</v>
      </c>
      <c r="JY22" s="165" t="e">
        <f t="shared" si="43"/>
        <v>#N/A</v>
      </c>
      <c r="JZ22" s="165" t="e">
        <f t="shared" si="43"/>
        <v>#N/A</v>
      </c>
      <c r="KA22" s="165" t="e">
        <f t="shared" si="44"/>
        <v>#N/A</v>
      </c>
      <c r="KB22" s="165" t="e">
        <f t="shared" si="44"/>
        <v>#N/A</v>
      </c>
      <c r="KC22" s="165" t="e">
        <f t="shared" si="44"/>
        <v>#N/A</v>
      </c>
      <c r="KD22" s="165" t="e">
        <f t="shared" si="44"/>
        <v>#N/A</v>
      </c>
      <c r="KE22" s="165" t="e">
        <f t="shared" si="44"/>
        <v>#N/A</v>
      </c>
      <c r="KF22" s="165" t="e">
        <f t="shared" si="44"/>
        <v>#N/A</v>
      </c>
      <c r="KG22" s="165" t="e">
        <f t="shared" si="44"/>
        <v>#N/A</v>
      </c>
      <c r="KH22" s="165" t="e">
        <f t="shared" si="44"/>
        <v>#N/A</v>
      </c>
      <c r="KI22" s="165" t="e">
        <f t="shared" si="44"/>
        <v>#N/A</v>
      </c>
      <c r="KJ22" s="165" t="e">
        <f t="shared" si="44"/>
        <v>#N/A</v>
      </c>
      <c r="KK22" s="165" t="e">
        <f t="shared" si="44"/>
        <v>#N/A</v>
      </c>
      <c r="KL22" s="165" t="e">
        <f t="shared" si="44"/>
        <v>#N/A</v>
      </c>
      <c r="KM22" s="165" t="e">
        <f t="shared" si="44"/>
        <v>#N/A</v>
      </c>
      <c r="KN22" s="165" t="e">
        <f t="shared" si="44"/>
        <v>#N/A</v>
      </c>
      <c r="KO22" s="165" t="e">
        <f t="shared" si="44"/>
        <v>#N/A</v>
      </c>
      <c r="KP22" s="165" t="e">
        <f t="shared" si="44"/>
        <v>#N/A</v>
      </c>
      <c r="KQ22" s="165" t="e">
        <f t="shared" si="45"/>
        <v>#N/A</v>
      </c>
      <c r="KR22" s="165" t="e">
        <f t="shared" si="45"/>
        <v>#N/A</v>
      </c>
      <c r="KS22" s="165" t="e">
        <f t="shared" si="45"/>
        <v>#N/A</v>
      </c>
      <c r="KT22" s="165" t="e">
        <f t="shared" si="45"/>
        <v>#N/A</v>
      </c>
      <c r="KU22" s="165" t="e">
        <f t="shared" si="45"/>
        <v>#N/A</v>
      </c>
      <c r="KV22" s="165" t="e">
        <f t="shared" si="45"/>
        <v>#N/A</v>
      </c>
      <c r="KW22" s="165" t="e">
        <f t="shared" si="45"/>
        <v>#N/A</v>
      </c>
      <c r="KX22" s="165" t="e">
        <f t="shared" si="45"/>
        <v>#N/A</v>
      </c>
      <c r="KY22" s="165" t="e">
        <f t="shared" si="45"/>
        <v>#N/A</v>
      </c>
      <c r="KZ22" s="165" t="e">
        <f t="shared" si="45"/>
        <v>#N/A</v>
      </c>
      <c r="LA22" s="165" t="e">
        <f t="shared" si="45"/>
        <v>#N/A</v>
      </c>
      <c r="LB22" s="165" t="e">
        <f t="shared" si="45"/>
        <v>#N/A</v>
      </c>
      <c r="LC22" s="165" t="e">
        <f t="shared" si="45"/>
        <v>#N/A</v>
      </c>
      <c r="LD22" s="165" t="e">
        <f t="shared" si="45"/>
        <v>#N/A</v>
      </c>
      <c r="LE22" s="165" t="e">
        <f t="shared" si="45"/>
        <v>#N/A</v>
      </c>
      <c r="LF22" s="165" t="e">
        <f t="shared" si="45"/>
        <v>#N/A</v>
      </c>
      <c r="LG22" s="165" t="e">
        <f t="shared" si="46"/>
        <v>#N/A</v>
      </c>
      <c r="LH22" s="165" t="e">
        <f t="shared" si="46"/>
        <v>#N/A</v>
      </c>
      <c r="LI22" s="165" t="e">
        <f t="shared" si="46"/>
        <v>#N/A</v>
      </c>
      <c r="LJ22" s="165" t="e">
        <f t="shared" si="46"/>
        <v>#N/A</v>
      </c>
      <c r="LK22" s="165" t="e">
        <f t="shared" si="46"/>
        <v>#N/A</v>
      </c>
      <c r="LL22" s="165" t="e">
        <f t="shared" si="46"/>
        <v>#N/A</v>
      </c>
      <c r="LM22" s="165" t="e">
        <f t="shared" si="46"/>
        <v>#N/A</v>
      </c>
      <c r="LN22" s="165" t="e">
        <f t="shared" si="46"/>
        <v>#N/A</v>
      </c>
      <c r="LO22" s="165" t="e">
        <f t="shared" si="46"/>
        <v>#N/A</v>
      </c>
      <c r="LP22" s="165" t="e">
        <f t="shared" si="46"/>
        <v>#N/A</v>
      </c>
      <c r="LQ22" s="165" t="e">
        <f t="shared" si="46"/>
        <v>#N/A</v>
      </c>
      <c r="LR22" s="165" t="e">
        <f t="shared" si="46"/>
        <v>#N/A</v>
      </c>
      <c r="LS22" s="165" t="e">
        <f t="shared" si="46"/>
        <v>#N/A</v>
      </c>
      <c r="LT22" s="165" t="e">
        <f t="shared" si="46"/>
        <v>#N/A</v>
      </c>
      <c r="LU22" s="165" t="e">
        <f t="shared" si="46"/>
        <v>#N/A</v>
      </c>
      <c r="LV22" s="165" t="e">
        <f t="shared" si="46"/>
        <v>#N/A</v>
      </c>
      <c r="LW22" s="165" t="e">
        <f t="shared" si="47"/>
        <v>#N/A</v>
      </c>
      <c r="LX22" s="165" t="e">
        <f t="shared" si="47"/>
        <v>#N/A</v>
      </c>
      <c r="LY22" s="165" t="e">
        <f t="shared" si="47"/>
        <v>#N/A</v>
      </c>
      <c r="LZ22" s="165" t="e">
        <f t="shared" si="47"/>
        <v>#N/A</v>
      </c>
      <c r="MA22" s="165" t="e">
        <f t="shared" si="47"/>
        <v>#N/A</v>
      </c>
      <c r="MB22" s="165" t="e">
        <f t="shared" si="47"/>
        <v>#N/A</v>
      </c>
      <c r="MC22" s="165" t="e">
        <f t="shared" si="47"/>
        <v>#N/A</v>
      </c>
      <c r="MD22" s="165" t="e">
        <f t="shared" si="47"/>
        <v>#N/A</v>
      </c>
      <c r="ME22" s="165" t="e">
        <f t="shared" si="47"/>
        <v>#N/A</v>
      </c>
      <c r="MF22" s="165" t="e">
        <f t="shared" si="47"/>
        <v>#N/A</v>
      </c>
      <c r="MG22" s="165" t="e">
        <f t="shared" si="47"/>
        <v>#N/A</v>
      </c>
      <c r="MH22" s="165" t="e">
        <f t="shared" si="47"/>
        <v>#N/A</v>
      </c>
      <c r="MI22" s="165" t="e">
        <f t="shared" si="47"/>
        <v>#N/A</v>
      </c>
      <c r="MJ22" s="165" t="e">
        <f t="shared" si="47"/>
        <v>#N/A</v>
      </c>
      <c r="MK22" s="165" t="e">
        <f t="shared" si="47"/>
        <v>#N/A</v>
      </c>
      <c r="ML22" s="165" t="e">
        <f t="shared" si="47"/>
        <v>#N/A</v>
      </c>
      <c r="MM22" s="165" t="e">
        <f t="shared" si="48"/>
        <v>#N/A</v>
      </c>
      <c r="MN22" s="165" t="e">
        <f t="shared" si="48"/>
        <v>#N/A</v>
      </c>
      <c r="MO22" s="165" t="e">
        <f t="shared" si="48"/>
        <v>#N/A</v>
      </c>
      <c r="MP22" s="165" t="e">
        <f t="shared" si="48"/>
        <v>#N/A</v>
      </c>
      <c r="MQ22" s="165" t="e">
        <f t="shared" si="48"/>
        <v>#N/A</v>
      </c>
      <c r="MR22" s="165" t="e">
        <f t="shared" si="48"/>
        <v>#N/A</v>
      </c>
      <c r="MS22" s="165" t="e">
        <f t="shared" si="48"/>
        <v>#N/A</v>
      </c>
      <c r="MT22" s="165" t="e">
        <f t="shared" si="48"/>
        <v>#N/A</v>
      </c>
      <c r="MU22" s="165" t="e">
        <f t="shared" si="48"/>
        <v>#N/A</v>
      </c>
      <c r="MV22" s="165" t="e">
        <f t="shared" si="48"/>
        <v>#N/A</v>
      </c>
      <c r="MW22" s="165" t="e">
        <f t="shared" si="48"/>
        <v>#N/A</v>
      </c>
      <c r="MX22" s="165" t="e">
        <f t="shared" si="48"/>
        <v>#N/A</v>
      </c>
      <c r="MY22" s="165" t="e">
        <f t="shared" si="48"/>
        <v>#N/A</v>
      </c>
      <c r="MZ22" s="165" t="e">
        <f t="shared" si="48"/>
        <v>#N/A</v>
      </c>
      <c r="NA22" s="165" t="e">
        <f t="shared" si="48"/>
        <v>#N/A</v>
      </c>
      <c r="NB22" s="165" t="e">
        <f t="shared" si="48"/>
        <v>#N/A</v>
      </c>
      <c r="NC22" s="165" t="e">
        <f t="shared" si="49"/>
        <v>#N/A</v>
      </c>
      <c r="ND22" s="165" t="e">
        <f t="shared" si="49"/>
        <v>#N/A</v>
      </c>
      <c r="NE22" s="165" t="e">
        <f t="shared" si="49"/>
        <v>#N/A</v>
      </c>
      <c r="NF22" s="165" t="e">
        <f t="shared" si="49"/>
        <v>#N/A</v>
      </c>
      <c r="NG22" s="165" t="e">
        <f t="shared" si="49"/>
        <v>#N/A</v>
      </c>
      <c r="NH22" s="165" t="e">
        <f t="shared" si="49"/>
        <v>#N/A</v>
      </c>
      <c r="NI22" s="165" t="e">
        <f t="shared" si="49"/>
        <v>#N/A</v>
      </c>
      <c r="NJ22" s="165" t="e">
        <f t="shared" si="49"/>
        <v>#N/A</v>
      </c>
      <c r="NK22" s="165" t="e">
        <f t="shared" si="49"/>
        <v>#N/A</v>
      </c>
      <c r="NL22" s="165" t="e">
        <f t="shared" si="49"/>
        <v>#N/A</v>
      </c>
      <c r="NM22" s="165" t="e">
        <f t="shared" si="49"/>
        <v>#N/A</v>
      </c>
      <c r="NN22" s="165" t="e">
        <f t="shared" si="49"/>
        <v>#N/A</v>
      </c>
      <c r="NO22" s="165" t="e">
        <f t="shared" si="49"/>
        <v>#N/A</v>
      </c>
      <c r="NP22" s="165" t="e">
        <f t="shared" si="49"/>
        <v>#N/A</v>
      </c>
      <c r="NQ22" s="165" t="e">
        <f t="shared" si="49"/>
        <v>#N/A</v>
      </c>
      <c r="NR22" s="165" t="e">
        <f t="shared" si="49"/>
        <v>#N/A</v>
      </c>
      <c r="NS22" s="165" t="e">
        <f t="shared" si="50"/>
        <v>#N/A</v>
      </c>
      <c r="NT22" s="165" t="e">
        <f t="shared" si="50"/>
        <v>#N/A</v>
      </c>
      <c r="NU22" s="165" t="e">
        <f t="shared" si="50"/>
        <v>#N/A</v>
      </c>
      <c r="NV22" s="165" t="e">
        <f t="shared" si="50"/>
        <v>#N/A</v>
      </c>
      <c r="NW22" s="165" t="e">
        <f t="shared" si="50"/>
        <v>#N/A</v>
      </c>
      <c r="NX22" s="165" t="e">
        <f t="shared" si="50"/>
        <v>#N/A</v>
      </c>
      <c r="NY22" s="165" t="e">
        <f t="shared" si="50"/>
        <v>#N/A</v>
      </c>
      <c r="NZ22" s="165" t="e">
        <f t="shared" si="50"/>
        <v>#N/A</v>
      </c>
      <c r="OA22" s="165" t="e">
        <f t="shared" si="50"/>
        <v>#N/A</v>
      </c>
      <c r="OB22" s="165" t="e">
        <f t="shared" si="50"/>
        <v>#N/A</v>
      </c>
      <c r="OC22" s="165" t="e">
        <f t="shared" si="50"/>
        <v>#N/A</v>
      </c>
      <c r="OD22" s="165" t="e">
        <f t="shared" si="50"/>
        <v>#N/A</v>
      </c>
      <c r="OE22" s="165" t="e">
        <f t="shared" si="50"/>
        <v>#N/A</v>
      </c>
      <c r="OF22" s="165" t="e">
        <f t="shared" si="50"/>
        <v>#N/A</v>
      </c>
      <c r="OG22" s="165" t="e">
        <f t="shared" si="50"/>
        <v>#N/A</v>
      </c>
      <c r="OH22" s="165" t="e">
        <f t="shared" si="50"/>
        <v>#N/A</v>
      </c>
      <c r="OI22" s="165" t="e">
        <f t="shared" si="51"/>
        <v>#N/A</v>
      </c>
      <c r="OJ22" s="165" t="e">
        <f t="shared" si="51"/>
        <v>#N/A</v>
      </c>
      <c r="OK22" s="165" t="e">
        <f t="shared" si="51"/>
        <v>#N/A</v>
      </c>
      <c r="OL22" s="165" t="e">
        <f t="shared" si="51"/>
        <v>#N/A</v>
      </c>
      <c r="OM22" s="165" t="e">
        <f t="shared" si="51"/>
        <v>#N/A</v>
      </c>
      <c r="ON22" s="165" t="e">
        <f t="shared" si="51"/>
        <v>#N/A</v>
      </c>
      <c r="OO22" s="165" t="e">
        <f t="shared" si="51"/>
        <v>#N/A</v>
      </c>
      <c r="OP22" s="165" t="e">
        <f t="shared" si="51"/>
        <v>#N/A</v>
      </c>
      <c r="OQ22" s="165" t="e">
        <f t="shared" si="51"/>
        <v>#N/A</v>
      </c>
      <c r="OR22" s="165" t="e">
        <f t="shared" si="51"/>
        <v>#N/A</v>
      </c>
      <c r="OS22" s="165" t="e">
        <f t="shared" si="51"/>
        <v>#N/A</v>
      </c>
      <c r="OT22" s="165" t="e">
        <f t="shared" si="51"/>
        <v>#N/A</v>
      </c>
      <c r="OU22" s="165" t="e">
        <f t="shared" si="51"/>
        <v>#N/A</v>
      </c>
      <c r="OV22" s="165" t="e">
        <f t="shared" si="51"/>
        <v>#N/A</v>
      </c>
      <c r="OW22" s="165" t="e">
        <f t="shared" si="51"/>
        <v>#N/A</v>
      </c>
      <c r="OX22" s="165" t="e">
        <f t="shared" si="51"/>
        <v>#N/A</v>
      </c>
      <c r="OY22" s="165" t="e">
        <f t="shared" si="52"/>
        <v>#N/A</v>
      </c>
      <c r="OZ22" s="165" t="e">
        <f t="shared" si="27"/>
        <v>#N/A</v>
      </c>
      <c r="PA22" s="165" t="e">
        <f t="shared" si="27"/>
        <v>#N/A</v>
      </c>
      <c r="PB22" s="165" t="e">
        <f t="shared" si="27"/>
        <v>#N/A</v>
      </c>
      <c r="PC22" s="165" t="e">
        <f t="shared" si="27"/>
        <v>#N/A</v>
      </c>
      <c r="PD22" s="165" t="e">
        <f t="shared" si="27"/>
        <v>#N/A</v>
      </c>
      <c r="PE22" s="165" t="e">
        <f t="shared" si="27"/>
        <v>#N/A</v>
      </c>
      <c r="PF22" s="165" t="e">
        <f t="shared" si="27"/>
        <v>#N/A</v>
      </c>
      <c r="PG22" s="165" t="e">
        <f t="shared" si="27"/>
        <v>#N/A</v>
      </c>
      <c r="PH22" s="165" t="e">
        <f t="shared" si="27"/>
        <v>#N/A</v>
      </c>
    </row>
    <row r="23" spans="1:424" hidden="1" x14ac:dyDescent="0.45">
      <c r="A23" s="4">
        <v>20</v>
      </c>
      <c r="B23" s="91"/>
      <c r="C23" s="91"/>
      <c r="D23" s="91"/>
      <c r="E23" s="120" t="str">
        <f t="shared" si="28"/>
        <v/>
      </c>
      <c r="F23" s="120" t="str">
        <f t="shared" si="29"/>
        <v/>
      </c>
      <c r="G23" s="71" t="str">
        <f t="shared" si="30"/>
        <v/>
      </c>
      <c r="H23" s="23"/>
      <c r="I23" s="55"/>
      <c r="J23" s="298"/>
      <c r="K23" s="72" t="str">
        <f>IF(AND(B23&gt;0,C23&gt;0,D23&gt;0),IF(ISBLANK(J23),IF(ISBLANK(H23),"",(D23-B23)*VLOOKUP(H23,VLookups!$A$4:$B$13,2,FALSE)),J23),"")</f>
        <v/>
      </c>
      <c r="L23" s="73" t="str">
        <f t="shared" si="0"/>
        <v/>
      </c>
      <c r="M23" s="91"/>
      <c r="N23" s="265" t="str">
        <f>IF(AND(M23&gt;0,C23&gt;0,NOT(K23="")),ABS(VLOOKUP($M$1,VLookups!$A$43:$B$44,2,FALSE)-_xlfn.NORM.DIST(M23,G23,K23,TRUE)),"")</f>
        <v/>
      </c>
      <c r="O23" s="90" t="str">
        <f>IF(AND($B23&gt;0,$C23&gt;0,$D23&gt;0,NOT(ISBLANK($H23))),_xlfn.NORM.INV(ABS(VLOOKUP($M$1,VLookups!$A$43:$B$44,2,FALSE)-O$3),$G23,$K23),"")</f>
        <v/>
      </c>
      <c r="P23" s="89" t="str">
        <f>IF(AND($B23&gt;0,$C23&gt;0,$D23&gt;0,NOT(ISBLANK($H23))),_xlfn.NORM.INV(ABS(VLOOKUP($M$1,VLookups!$A$43:$B$44,2,FALSE)-P$3),$G23,$K23),"")</f>
        <v/>
      </c>
      <c r="Q23" s="90" t="str">
        <f>IF(AND($B23&gt;0,$C23&gt;0,$D23&gt;0,NOT(ISBLANK($H23))),_xlfn.NORM.INV(ABS(VLOOKUP($M$1,VLookups!$A$43:$B$44,2,FALSE)-Q$3),$G23,$K23),"")</f>
        <v/>
      </c>
      <c r="R23" s="89" t="str">
        <f>IF(AND($B23&gt;0,$C23&gt;0,$D23&gt;0,NOT(ISBLANK($H23))),_xlfn.NORM.INV(ABS(VLOOKUP($M$1,VLookups!$A$43:$B$44,2,FALSE)-R$3),$G23,$K23),"")</f>
        <v/>
      </c>
      <c r="S23" s="90" t="str">
        <f>IF(AND($B23&gt;0,$C23&gt;0,$D23&gt;0,NOT(ISBLANK($H23))),_xlfn.NORM.INV(ABS(VLOOKUP($M$1,VLookups!$A$43:$B$44,2,FALSE)-S$3),$G23,$K23),"")</f>
        <v/>
      </c>
      <c r="T23" s="89" t="str">
        <f>IF(AND($B23&gt;0,$C23&gt;0,$D23&gt;0,NOT(ISBLANK($H23))),_xlfn.NORM.INV(ABS(VLOOKUP($M$1,VLookups!$A$43:$B$44,2,FALSE)-T$3),$G23,$K23),"")</f>
        <v/>
      </c>
      <c r="U23" s="5"/>
      <c r="V23" s="164" t="str">
        <f t="shared" si="31"/>
        <v/>
      </c>
      <c r="W23" s="47" t="str">
        <f t="shared" si="32"/>
        <v/>
      </c>
      <c r="X23" s="47" t="str">
        <f t="shared" si="36"/>
        <v/>
      </c>
      <c r="Y23" s="47" t="str">
        <f t="shared" si="36"/>
        <v/>
      </c>
      <c r="Z23" s="47" t="str">
        <f t="shared" si="36"/>
        <v/>
      </c>
      <c r="AA23" s="47" t="str">
        <f t="shared" si="36"/>
        <v/>
      </c>
      <c r="AB23" s="47" t="str">
        <f t="shared" si="36"/>
        <v/>
      </c>
      <c r="AC23" s="47" t="str">
        <f t="shared" si="36"/>
        <v/>
      </c>
      <c r="AD23" s="47" t="str">
        <f t="shared" si="36"/>
        <v/>
      </c>
      <c r="AE23" s="47" t="str">
        <f t="shared" si="36"/>
        <v/>
      </c>
      <c r="AF23" s="47" t="str">
        <f t="shared" si="36"/>
        <v/>
      </c>
      <c r="AG23" s="47" t="str">
        <f t="shared" si="36"/>
        <v/>
      </c>
      <c r="AH23" s="47" t="str">
        <f t="shared" si="36"/>
        <v/>
      </c>
      <c r="AI23" s="47" t="str">
        <f t="shared" si="36"/>
        <v/>
      </c>
      <c r="AJ23" s="47" t="str">
        <f t="shared" si="36"/>
        <v/>
      </c>
      <c r="AK23" s="47" t="str">
        <f t="shared" si="36"/>
        <v/>
      </c>
      <c r="AL23" s="47" t="str">
        <f t="shared" si="36"/>
        <v/>
      </c>
      <c r="AM23" s="47" t="str">
        <f t="shared" si="36"/>
        <v/>
      </c>
      <c r="AN23" s="47" t="str">
        <f t="shared" si="36"/>
        <v/>
      </c>
      <c r="AO23" s="47" t="str">
        <f t="shared" si="36"/>
        <v/>
      </c>
      <c r="AP23" s="47" t="str">
        <f t="shared" si="36"/>
        <v/>
      </c>
      <c r="AQ23" s="47" t="str">
        <f t="shared" si="36"/>
        <v/>
      </c>
      <c r="AR23" s="47" t="str">
        <f t="shared" si="36"/>
        <v/>
      </c>
      <c r="AS23" s="47" t="str">
        <f t="shared" si="36"/>
        <v/>
      </c>
      <c r="AT23" s="47" t="str">
        <f t="shared" si="36"/>
        <v/>
      </c>
      <c r="AU23" s="47" t="str">
        <f t="shared" si="36"/>
        <v/>
      </c>
      <c r="AV23" s="47" t="str">
        <f t="shared" si="36"/>
        <v/>
      </c>
      <c r="AW23" s="47" t="str">
        <f t="shared" si="36"/>
        <v/>
      </c>
      <c r="AX23" s="47" t="str">
        <f t="shared" si="36"/>
        <v/>
      </c>
      <c r="AY23" s="47" t="str">
        <f t="shared" si="36"/>
        <v/>
      </c>
      <c r="AZ23" s="47" t="str">
        <f t="shared" si="36"/>
        <v/>
      </c>
      <c r="BA23" s="47" t="str">
        <f t="shared" si="36"/>
        <v/>
      </c>
      <c r="BB23" s="47" t="str">
        <f t="shared" si="36"/>
        <v/>
      </c>
      <c r="BC23" s="47" t="str">
        <f t="shared" si="36"/>
        <v/>
      </c>
      <c r="BD23" s="47" t="str">
        <f t="shared" si="36"/>
        <v/>
      </c>
      <c r="BE23" s="47" t="str">
        <f t="shared" si="36"/>
        <v/>
      </c>
      <c r="BF23" s="47" t="str">
        <f t="shared" si="36"/>
        <v/>
      </c>
      <c r="BG23" s="47" t="str">
        <f t="shared" si="36"/>
        <v/>
      </c>
      <c r="BH23" s="47" t="str">
        <f t="shared" si="36"/>
        <v/>
      </c>
      <c r="BI23" s="47" t="str">
        <f t="shared" si="36"/>
        <v/>
      </c>
      <c r="BJ23" s="47" t="str">
        <f t="shared" si="36"/>
        <v/>
      </c>
      <c r="BK23" s="47" t="str">
        <f t="shared" si="36"/>
        <v/>
      </c>
      <c r="BL23" s="47" t="str">
        <f t="shared" si="36"/>
        <v/>
      </c>
      <c r="BM23" s="47" t="str">
        <f t="shared" si="36"/>
        <v/>
      </c>
      <c r="BN23" s="47" t="str">
        <f t="shared" si="36"/>
        <v/>
      </c>
      <c r="BO23" s="47" t="str">
        <f t="shared" si="36"/>
        <v/>
      </c>
      <c r="BP23" s="47" t="str">
        <f t="shared" si="36"/>
        <v/>
      </c>
      <c r="BQ23" s="47" t="str">
        <f t="shared" si="36"/>
        <v/>
      </c>
      <c r="BR23" s="47" t="str">
        <f t="shared" si="36"/>
        <v/>
      </c>
      <c r="BS23" s="47" t="str">
        <f t="shared" si="36"/>
        <v/>
      </c>
      <c r="BT23" s="47" t="str">
        <f t="shared" si="36"/>
        <v/>
      </c>
      <c r="BU23" s="47" t="str">
        <f t="shared" si="36"/>
        <v/>
      </c>
      <c r="BV23" s="47" t="str">
        <f t="shared" si="36"/>
        <v/>
      </c>
      <c r="BW23" s="47" t="str">
        <f t="shared" si="36"/>
        <v/>
      </c>
      <c r="BX23" s="47" t="str">
        <f t="shared" si="36"/>
        <v/>
      </c>
      <c r="BY23" s="47" t="str">
        <f t="shared" si="36"/>
        <v/>
      </c>
      <c r="BZ23" s="47" t="str">
        <f t="shared" si="36"/>
        <v/>
      </c>
      <c r="CA23" s="47" t="str">
        <f t="shared" si="36"/>
        <v/>
      </c>
      <c r="CB23" s="47" t="str">
        <f t="shared" si="36"/>
        <v/>
      </c>
      <c r="CC23" s="47" t="str">
        <f t="shared" si="36"/>
        <v/>
      </c>
      <c r="CD23" s="47" t="str">
        <f t="shared" si="36"/>
        <v/>
      </c>
      <c r="CE23" s="47" t="str">
        <f t="shared" si="36"/>
        <v/>
      </c>
      <c r="CF23" s="47" t="str">
        <f t="shared" si="36"/>
        <v/>
      </c>
      <c r="CG23" s="47" t="str">
        <f t="shared" si="36"/>
        <v/>
      </c>
      <c r="CH23" s="47" t="str">
        <f t="shared" ref="CH23:CI23" si="58">IF(ISNONTEXT($V23),CI23-$V23,"")</f>
        <v/>
      </c>
      <c r="CI23" s="47" t="str">
        <f t="shared" si="58"/>
        <v/>
      </c>
      <c r="CJ23" s="47" t="str">
        <f t="shared" si="53"/>
        <v/>
      </c>
      <c r="CK23" s="47" t="str">
        <f t="shared" si="53"/>
        <v/>
      </c>
      <c r="CL23" s="47" t="str">
        <f t="shared" si="53"/>
        <v/>
      </c>
      <c r="CM23" s="47" t="str">
        <f t="shared" si="53"/>
        <v/>
      </c>
      <c r="CN23" s="47" t="str">
        <f t="shared" si="53"/>
        <v/>
      </c>
      <c r="CO23" s="47" t="str">
        <f t="shared" si="53"/>
        <v/>
      </c>
      <c r="CP23" s="47" t="str">
        <f t="shared" si="53"/>
        <v/>
      </c>
      <c r="CQ23" s="47" t="str">
        <f t="shared" si="53"/>
        <v/>
      </c>
      <c r="CR23" s="47" t="str">
        <f t="shared" si="53"/>
        <v/>
      </c>
      <c r="CS23" s="47" t="str">
        <f t="shared" si="53"/>
        <v/>
      </c>
      <c r="CT23" s="47" t="str">
        <f t="shared" si="53"/>
        <v/>
      </c>
      <c r="CU23" s="47" t="str">
        <f t="shared" si="53"/>
        <v/>
      </c>
      <c r="CV23" s="47" t="str">
        <f t="shared" si="53"/>
        <v/>
      </c>
      <c r="CW23" s="47" t="str">
        <f t="shared" si="53"/>
        <v/>
      </c>
      <c r="CX23" s="47" t="str">
        <f t="shared" si="53"/>
        <v/>
      </c>
      <c r="CY23" s="47" t="str">
        <f t="shared" si="53"/>
        <v/>
      </c>
      <c r="CZ23" s="47" t="str">
        <f t="shared" si="37"/>
        <v/>
      </c>
      <c r="DA23" s="47" t="str">
        <f t="shared" si="37"/>
        <v/>
      </c>
      <c r="DB23" s="47" t="str">
        <f t="shared" si="37"/>
        <v/>
      </c>
      <c r="DC23" s="47" t="str">
        <f t="shared" si="37"/>
        <v/>
      </c>
      <c r="DD23" s="47" t="str">
        <f t="shared" si="37"/>
        <v/>
      </c>
      <c r="DE23" s="47" t="str">
        <f t="shared" si="37"/>
        <v/>
      </c>
      <c r="DF23" s="47" t="str">
        <f t="shared" si="37"/>
        <v/>
      </c>
      <c r="DG23" s="47" t="str">
        <f t="shared" si="37"/>
        <v/>
      </c>
      <c r="DH23" s="47" t="str">
        <f t="shared" si="37"/>
        <v/>
      </c>
      <c r="DI23" s="47" t="str">
        <f t="shared" si="37"/>
        <v/>
      </c>
      <c r="DJ23" s="47" t="str">
        <f t="shared" si="37"/>
        <v/>
      </c>
      <c r="DK23" s="47" t="str">
        <f t="shared" si="37"/>
        <v/>
      </c>
      <c r="DL23" s="47" t="str">
        <f t="shared" si="37"/>
        <v/>
      </c>
      <c r="DM23" s="47" t="str">
        <f t="shared" si="37"/>
        <v/>
      </c>
      <c r="DN23" s="47" t="str">
        <f t="shared" si="37"/>
        <v/>
      </c>
      <c r="DO23" s="47" t="str">
        <f t="shared" si="54"/>
        <v/>
      </c>
      <c r="DP23" s="47" t="str">
        <f t="shared" si="54"/>
        <v/>
      </c>
      <c r="DQ23" s="47" t="str">
        <f t="shared" si="54"/>
        <v/>
      </c>
      <c r="DR23" s="47" t="str">
        <f t="shared" si="54"/>
        <v/>
      </c>
      <c r="DS23" s="179" t="str">
        <f t="shared" si="33"/>
        <v/>
      </c>
      <c r="DT23" s="47" t="str">
        <f t="shared" si="34"/>
        <v/>
      </c>
      <c r="DU23" s="47" t="str">
        <f t="shared" si="39"/>
        <v/>
      </c>
      <c r="DV23" s="47" t="str">
        <f t="shared" si="39"/>
        <v/>
      </c>
      <c r="DW23" s="47" t="str">
        <f t="shared" si="39"/>
        <v/>
      </c>
      <c r="DX23" s="47" t="str">
        <f t="shared" si="39"/>
        <v/>
      </c>
      <c r="DY23" s="47" t="str">
        <f t="shared" si="39"/>
        <v/>
      </c>
      <c r="DZ23" s="47" t="str">
        <f t="shared" si="39"/>
        <v/>
      </c>
      <c r="EA23" s="47" t="str">
        <f t="shared" si="39"/>
        <v/>
      </c>
      <c r="EB23" s="47" t="str">
        <f t="shared" si="39"/>
        <v/>
      </c>
      <c r="EC23" s="47" t="str">
        <f t="shared" si="39"/>
        <v/>
      </c>
      <c r="ED23" s="47" t="str">
        <f t="shared" si="39"/>
        <v/>
      </c>
      <c r="EE23" s="47" t="str">
        <f t="shared" si="39"/>
        <v/>
      </c>
      <c r="EF23" s="47" t="str">
        <f t="shared" si="39"/>
        <v/>
      </c>
      <c r="EG23" s="47" t="str">
        <f t="shared" si="39"/>
        <v/>
      </c>
      <c r="EH23" s="47" t="str">
        <f t="shared" si="39"/>
        <v/>
      </c>
      <c r="EI23" s="47" t="str">
        <f t="shared" si="39"/>
        <v/>
      </c>
      <c r="EJ23" s="47" t="str">
        <f t="shared" si="39"/>
        <v/>
      </c>
      <c r="EK23" s="47" t="str">
        <f t="shared" si="39"/>
        <v/>
      </c>
      <c r="EL23" s="47" t="str">
        <f t="shared" si="39"/>
        <v/>
      </c>
      <c r="EM23" s="47" t="str">
        <f t="shared" si="39"/>
        <v/>
      </c>
      <c r="EN23" s="47" t="str">
        <f t="shared" si="39"/>
        <v/>
      </c>
      <c r="EO23" s="47" t="str">
        <f t="shared" si="39"/>
        <v/>
      </c>
      <c r="EP23" s="47" t="str">
        <f t="shared" si="39"/>
        <v/>
      </c>
      <c r="EQ23" s="47" t="str">
        <f t="shared" si="39"/>
        <v/>
      </c>
      <c r="ER23" s="47" t="str">
        <f t="shared" si="39"/>
        <v/>
      </c>
      <c r="ES23" s="47" t="str">
        <f t="shared" si="39"/>
        <v/>
      </c>
      <c r="ET23" s="47" t="str">
        <f t="shared" si="39"/>
        <v/>
      </c>
      <c r="EU23" s="47" t="str">
        <f t="shared" si="39"/>
        <v/>
      </c>
      <c r="EV23" s="47" t="str">
        <f t="shared" si="39"/>
        <v/>
      </c>
      <c r="EW23" s="47" t="str">
        <f t="shared" si="39"/>
        <v/>
      </c>
      <c r="EX23" s="47" t="str">
        <f t="shared" si="39"/>
        <v/>
      </c>
      <c r="EY23" s="47" t="str">
        <f t="shared" si="39"/>
        <v/>
      </c>
      <c r="EZ23" s="47" t="str">
        <f t="shared" si="39"/>
        <v/>
      </c>
      <c r="FA23" s="47" t="str">
        <f t="shared" si="39"/>
        <v/>
      </c>
      <c r="FB23" s="47" t="str">
        <f t="shared" si="39"/>
        <v/>
      </c>
      <c r="FC23" s="47" t="str">
        <f t="shared" si="39"/>
        <v/>
      </c>
      <c r="FD23" s="47" t="str">
        <f t="shared" si="39"/>
        <v/>
      </c>
      <c r="FE23" s="47" t="str">
        <f t="shared" si="39"/>
        <v/>
      </c>
      <c r="FF23" s="47" t="str">
        <f t="shared" si="39"/>
        <v/>
      </c>
      <c r="FG23" s="47" t="str">
        <f t="shared" si="39"/>
        <v/>
      </c>
      <c r="FH23" s="47" t="str">
        <f t="shared" si="39"/>
        <v/>
      </c>
      <c r="FI23" s="47" t="str">
        <f t="shared" si="39"/>
        <v/>
      </c>
      <c r="FJ23" s="47" t="str">
        <f t="shared" si="39"/>
        <v/>
      </c>
      <c r="FK23" s="47" t="str">
        <f t="shared" si="39"/>
        <v/>
      </c>
      <c r="FL23" s="47" t="str">
        <f t="shared" si="39"/>
        <v/>
      </c>
      <c r="FM23" s="47" t="str">
        <f t="shared" si="39"/>
        <v/>
      </c>
      <c r="FN23" s="47" t="str">
        <f t="shared" si="39"/>
        <v/>
      </c>
      <c r="FO23" s="47" t="str">
        <f t="shared" si="39"/>
        <v/>
      </c>
      <c r="FP23" s="47" t="str">
        <f t="shared" si="39"/>
        <v/>
      </c>
      <c r="FQ23" s="47" t="str">
        <f t="shared" si="39"/>
        <v/>
      </c>
      <c r="FR23" s="47" t="str">
        <f t="shared" si="39"/>
        <v/>
      </c>
      <c r="FS23" s="47" t="str">
        <f t="shared" si="39"/>
        <v/>
      </c>
      <c r="FT23" s="47" t="str">
        <f t="shared" si="39"/>
        <v/>
      </c>
      <c r="FU23" s="47" t="str">
        <f t="shared" si="39"/>
        <v/>
      </c>
      <c r="FV23" s="47" t="str">
        <f t="shared" si="39"/>
        <v/>
      </c>
      <c r="FW23" s="47" t="str">
        <f t="shared" si="39"/>
        <v/>
      </c>
      <c r="FX23" s="47" t="str">
        <f t="shared" si="39"/>
        <v/>
      </c>
      <c r="FY23" s="47" t="str">
        <f t="shared" si="39"/>
        <v/>
      </c>
      <c r="FZ23" s="47" t="str">
        <f t="shared" si="39"/>
        <v/>
      </c>
      <c r="GA23" s="47" t="str">
        <f t="shared" si="39"/>
        <v/>
      </c>
      <c r="GB23" s="47" t="str">
        <f t="shared" si="39"/>
        <v/>
      </c>
      <c r="GC23" s="47" t="str">
        <f t="shared" si="39"/>
        <v/>
      </c>
      <c r="GD23" s="47" t="str">
        <f t="shared" si="39"/>
        <v/>
      </c>
      <c r="GE23" s="47" t="str">
        <f t="shared" ref="GE23:GF23" si="59">IF(ISNONTEXT($V23),GD23+$V23,"")</f>
        <v/>
      </c>
      <c r="GF23" s="47" t="str">
        <f t="shared" si="59"/>
        <v/>
      </c>
      <c r="GG23" s="47" t="str">
        <f t="shared" si="55"/>
        <v/>
      </c>
      <c r="GH23" s="47" t="str">
        <f t="shared" si="55"/>
        <v/>
      </c>
      <c r="GI23" s="47" t="str">
        <f t="shared" si="55"/>
        <v/>
      </c>
      <c r="GJ23" s="47" t="str">
        <f t="shared" si="55"/>
        <v/>
      </c>
      <c r="GK23" s="47" t="str">
        <f t="shared" si="55"/>
        <v/>
      </c>
      <c r="GL23" s="47" t="str">
        <f t="shared" si="55"/>
        <v/>
      </c>
      <c r="GM23" s="47" t="str">
        <f t="shared" si="55"/>
        <v/>
      </c>
      <c r="GN23" s="47" t="str">
        <f t="shared" si="55"/>
        <v/>
      </c>
      <c r="GO23" s="47" t="str">
        <f t="shared" si="55"/>
        <v/>
      </c>
      <c r="GP23" s="47" t="str">
        <f t="shared" si="55"/>
        <v/>
      </c>
      <c r="GQ23" s="47" t="str">
        <f t="shared" si="55"/>
        <v/>
      </c>
      <c r="GR23" s="47" t="str">
        <f t="shared" si="55"/>
        <v/>
      </c>
      <c r="GS23" s="47" t="str">
        <f t="shared" si="55"/>
        <v/>
      </c>
      <c r="GT23" s="47" t="str">
        <f t="shared" si="55"/>
        <v/>
      </c>
      <c r="GU23" s="47" t="str">
        <f t="shared" si="55"/>
        <v/>
      </c>
      <c r="GV23" s="47" t="str">
        <f t="shared" si="55"/>
        <v/>
      </c>
      <c r="GW23" s="47" t="str">
        <f t="shared" si="40"/>
        <v/>
      </c>
      <c r="GX23" s="47" t="str">
        <f t="shared" si="40"/>
        <v/>
      </c>
      <c r="GY23" s="47" t="str">
        <f t="shared" si="40"/>
        <v/>
      </c>
      <c r="GZ23" s="47" t="str">
        <f t="shared" si="40"/>
        <v/>
      </c>
      <c r="HA23" s="47" t="str">
        <f t="shared" si="40"/>
        <v/>
      </c>
      <c r="HB23" s="47" t="str">
        <f t="shared" si="40"/>
        <v/>
      </c>
      <c r="HC23" s="47" t="str">
        <f t="shared" si="40"/>
        <v/>
      </c>
      <c r="HD23" s="47" t="str">
        <f t="shared" si="40"/>
        <v/>
      </c>
      <c r="HE23" s="47" t="str">
        <f t="shared" si="40"/>
        <v/>
      </c>
      <c r="HF23" s="47" t="str">
        <f t="shared" si="40"/>
        <v/>
      </c>
      <c r="HG23" s="47" t="str">
        <f t="shared" si="40"/>
        <v/>
      </c>
      <c r="HH23" s="47" t="str">
        <f t="shared" si="40"/>
        <v/>
      </c>
      <c r="HI23" s="47" t="str">
        <f t="shared" si="40"/>
        <v/>
      </c>
      <c r="HJ23" s="47" t="str">
        <f t="shared" si="40"/>
        <v/>
      </c>
      <c r="HK23" s="47" t="str">
        <f t="shared" si="40"/>
        <v/>
      </c>
      <c r="HL23" s="47" t="str">
        <f t="shared" si="56"/>
        <v/>
      </c>
      <c r="HM23" s="47" t="str">
        <f t="shared" si="56"/>
        <v/>
      </c>
      <c r="HN23" s="47" t="str">
        <f t="shared" si="56"/>
        <v/>
      </c>
      <c r="HO23" s="47" t="str">
        <f t="shared" si="56"/>
        <v/>
      </c>
      <c r="HP23" s="165" t="e">
        <f t="shared" si="57"/>
        <v>#N/A</v>
      </c>
      <c r="HQ23" s="165" t="e">
        <f t="shared" si="57"/>
        <v>#N/A</v>
      </c>
      <c r="HR23" s="165" t="e">
        <f t="shared" si="57"/>
        <v>#N/A</v>
      </c>
      <c r="HS23" s="165" t="e">
        <f t="shared" si="57"/>
        <v>#N/A</v>
      </c>
      <c r="HT23" s="165" t="e">
        <f t="shared" si="57"/>
        <v>#N/A</v>
      </c>
      <c r="HU23" s="165" t="e">
        <f t="shared" si="57"/>
        <v>#N/A</v>
      </c>
      <c r="HV23" s="165" t="e">
        <f t="shared" si="57"/>
        <v>#N/A</v>
      </c>
      <c r="HW23" s="165" t="e">
        <f t="shared" si="57"/>
        <v>#N/A</v>
      </c>
      <c r="HX23" s="165" t="e">
        <f t="shared" si="57"/>
        <v>#N/A</v>
      </c>
      <c r="HY23" s="165" t="e">
        <f t="shared" si="57"/>
        <v>#N/A</v>
      </c>
      <c r="HZ23" s="165" t="e">
        <f t="shared" si="57"/>
        <v>#N/A</v>
      </c>
      <c r="IA23" s="165" t="e">
        <f t="shared" si="57"/>
        <v>#N/A</v>
      </c>
      <c r="IB23" s="165" t="e">
        <f t="shared" si="57"/>
        <v>#N/A</v>
      </c>
      <c r="IC23" s="165" t="e">
        <f t="shared" si="57"/>
        <v>#N/A</v>
      </c>
      <c r="ID23" s="165" t="e">
        <f t="shared" si="57"/>
        <v>#N/A</v>
      </c>
      <c r="IE23" s="165" t="e">
        <f t="shared" si="41"/>
        <v>#N/A</v>
      </c>
      <c r="IF23" s="165" t="e">
        <f t="shared" si="41"/>
        <v>#N/A</v>
      </c>
      <c r="IG23" s="165" t="e">
        <f t="shared" si="41"/>
        <v>#N/A</v>
      </c>
      <c r="IH23" s="165" t="e">
        <f t="shared" si="41"/>
        <v>#N/A</v>
      </c>
      <c r="II23" s="165" t="e">
        <f t="shared" si="41"/>
        <v>#N/A</v>
      </c>
      <c r="IJ23" s="165" t="e">
        <f t="shared" si="41"/>
        <v>#N/A</v>
      </c>
      <c r="IK23" s="165" t="e">
        <f t="shared" si="41"/>
        <v>#N/A</v>
      </c>
      <c r="IL23" s="165" t="e">
        <f t="shared" si="41"/>
        <v>#N/A</v>
      </c>
      <c r="IM23" s="165" t="e">
        <f t="shared" si="41"/>
        <v>#N/A</v>
      </c>
      <c r="IN23" s="165" t="e">
        <f t="shared" si="41"/>
        <v>#N/A</v>
      </c>
      <c r="IO23" s="165" t="e">
        <f t="shared" si="41"/>
        <v>#N/A</v>
      </c>
      <c r="IP23" s="165" t="e">
        <f t="shared" si="41"/>
        <v>#N/A</v>
      </c>
      <c r="IQ23" s="165" t="e">
        <f t="shared" si="41"/>
        <v>#N/A</v>
      </c>
      <c r="IR23" s="165" t="e">
        <f t="shared" si="41"/>
        <v>#N/A</v>
      </c>
      <c r="IS23" s="165" t="e">
        <f t="shared" si="41"/>
        <v>#N/A</v>
      </c>
      <c r="IT23" s="165" t="e">
        <f t="shared" si="41"/>
        <v>#N/A</v>
      </c>
      <c r="IU23" s="165" t="e">
        <f t="shared" si="42"/>
        <v>#N/A</v>
      </c>
      <c r="IV23" s="165" t="e">
        <f t="shared" si="42"/>
        <v>#N/A</v>
      </c>
      <c r="IW23" s="165" t="e">
        <f t="shared" si="42"/>
        <v>#N/A</v>
      </c>
      <c r="IX23" s="165" t="e">
        <f t="shared" si="42"/>
        <v>#N/A</v>
      </c>
      <c r="IY23" s="165" t="e">
        <f t="shared" si="42"/>
        <v>#N/A</v>
      </c>
      <c r="IZ23" s="165" t="e">
        <f t="shared" si="42"/>
        <v>#N/A</v>
      </c>
      <c r="JA23" s="165" t="e">
        <f t="shared" si="42"/>
        <v>#N/A</v>
      </c>
      <c r="JB23" s="165" t="e">
        <f t="shared" si="42"/>
        <v>#N/A</v>
      </c>
      <c r="JC23" s="165" t="e">
        <f t="shared" si="42"/>
        <v>#N/A</v>
      </c>
      <c r="JD23" s="165" t="e">
        <f t="shared" si="42"/>
        <v>#N/A</v>
      </c>
      <c r="JE23" s="165" t="e">
        <f t="shared" si="42"/>
        <v>#N/A</v>
      </c>
      <c r="JF23" s="165" t="e">
        <f t="shared" si="42"/>
        <v>#N/A</v>
      </c>
      <c r="JG23" s="165" t="e">
        <f t="shared" si="42"/>
        <v>#N/A</v>
      </c>
      <c r="JH23" s="165" t="e">
        <f t="shared" si="42"/>
        <v>#N/A</v>
      </c>
      <c r="JI23" s="165" t="e">
        <f t="shared" si="42"/>
        <v>#N/A</v>
      </c>
      <c r="JJ23" s="165" t="e">
        <f t="shared" si="42"/>
        <v>#N/A</v>
      </c>
      <c r="JK23" s="165" t="e">
        <f t="shared" si="43"/>
        <v>#N/A</v>
      </c>
      <c r="JL23" s="165" t="e">
        <f t="shared" si="43"/>
        <v>#N/A</v>
      </c>
      <c r="JM23" s="165" t="e">
        <f t="shared" si="43"/>
        <v>#N/A</v>
      </c>
      <c r="JN23" s="165" t="e">
        <f t="shared" si="43"/>
        <v>#N/A</v>
      </c>
      <c r="JO23" s="165" t="e">
        <f t="shared" si="43"/>
        <v>#N/A</v>
      </c>
      <c r="JP23" s="165" t="e">
        <f t="shared" si="43"/>
        <v>#N/A</v>
      </c>
      <c r="JQ23" s="165" t="e">
        <f t="shared" si="43"/>
        <v>#N/A</v>
      </c>
      <c r="JR23" s="165" t="e">
        <f t="shared" si="43"/>
        <v>#N/A</v>
      </c>
      <c r="JS23" s="165" t="e">
        <f t="shared" si="43"/>
        <v>#N/A</v>
      </c>
      <c r="JT23" s="165" t="e">
        <f t="shared" si="43"/>
        <v>#N/A</v>
      </c>
      <c r="JU23" s="165" t="e">
        <f t="shared" si="43"/>
        <v>#N/A</v>
      </c>
      <c r="JV23" s="165" t="e">
        <f t="shared" si="43"/>
        <v>#N/A</v>
      </c>
      <c r="JW23" s="165" t="e">
        <f t="shared" si="43"/>
        <v>#N/A</v>
      </c>
      <c r="JX23" s="165" t="e">
        <f t="shared" si="43"/>
        <v>#N/A</v>
      </c>
      <c r="JY23" s="165" t="e">
        <f t="shared" si="43"/>
        <v>#N/A</v>
      </c>
      <c r="JZ23" s="165" t="e">
        <f t="shared" si="43"/>
        <v>#N/A</v>
      </c>
      <c r="KA23" s="165" t="e">
        <f t="shared" si="44"/>
        <v>#N/A</v>
      </c>
      <c r="KB23" s="165" t="e">
        <f t="shared" si="44"/>
        <v>#N/A</v>
      </c>
      <c r="KC23" s="165" t="e">
        <f t="shared" si="44"/>
        <v>#N/A</v>
      </c>
      <c r="KD23" s="165" t="e">
        <f t="shared" si="44"/>
        <v>#N/A</v>
      </c>
      <c r="KE23" s="165" t="e">
        <f t="shared" si="44"/>
        <v>#N/A</v>
      </c>
      <c r="KF23" s="165" t="e">
        <f t="shared" si="44"/>
        <v>#N/A</v>
      </c>
      <c r="KG23" s="165" t="e">
        <f t="shared" si="44"/>
        <v>#N/A</v>
      </c>
      <c r="KH23" s="165" t="e">
        <f t="shared" si="44"/>
        <v>#N/A</v>
      </c>
      <c r="KI23" s="165" t="e">
        <f t="shared" si="44"/>
        <v>#N/A</v>
      </c>
      <c r="KJ23" s="165" t="e">
        <f t="shared" si="44"/>
        <v>#N/A</v>
      </c>
      <c r="KK23" s="165" t="e">
        <f t="shared" si="44"/>
        <v>#N/A</v>
      </c>
      <c r="KL23" s="165" t="e">
        <f t="shared" si="44"/>
        <v>#N/A</v>
      </c>
      <c r="KM23" s="165" t="e">
        <f t="shared" si="44"/>
        <v>#N/A</v>
      </c>
      <c r="KN23" s="165" t="e">
        <f t="shared" si="44"/>
        <v>#N/A</v>
      </c>
      <c r="KO23" s="165" t="e">
        <f t="shared" si="44"/>
        <v>#N/A</v>
      </c>
      <c r="KP23" s="165" t="e">
        <f t="shared" si="44"/>
        <v>#N/A</v>
      </c>
      <c r="KQ23" s="165" t="e">
        <f t="shared" si="45"/>
        <v>#N/A</v>
      </c>
      <c r="KR23" s="165" t="e">
        <f t="shared" si="45"/>
        <v>#N/A</v>
      </c>
      <c r="KS23" s="165" t="e">
        <f t="shared" si="45"/>
        <v>#N/A</v>
      </c>
      <c r="KT23" s="165" t="e">
        <f t="shared" si="45"/>
        <v>#N/A</v>
      </c>
      <c r="KU23" s="165" t="e">
        <f t="shared" si="45"/>
        <v>#N/A</v>
      </c>
      <c r="KV23" s="165" t="e">
        <f t="shared" si="45"/>
        <v>#N/A</v>
      </c>
      <c r="KW23" s="165" t="e">
        <f t="shared" si="45"/>
        <v>#N/A</v>
      </c>
      <c r="KX23" s="165" t="e">
        <f t="shared" si="45"/>
        <v>#N/A</v>
      </c>
      <c r="KY23" s="165" t="e">
        <f t="shared" si="45"/>
        <v>#N/A</v>
      </c>
      <c r="KZ23" s="165" t="e">
        <f t="shared" si="45"/>
        <v>#N/A</v>
      </c>
      <c r="LA23" s="165" t="e">
        <f t="shared" si="45"/>
        <v>#N/A</v>
      </c>
      <c r="LB23" s="165" t="e">
        <f t="shared" si="45"/>
        <v>#N/A</v>
      </c>
      <c r="LC23" s="165" t="e">
        <f t="shared" si="45"/>
        <v>#N/A</v>
      </c>
      <c r="LD23" s="165" t="e">
        <f t="shared" si="45"/>
        <v>#N/A</v>
      </c>
      <c r="LE23" s="165" t="e">
        <f t="shared" si="45"/>
        <v>#N/A</v>
      </c>
      <c r="LF23" s="165" t="e">
        <f t="shared" si="45"/>
        <v>#N/A</v>
      </c>
      <c r="LG23" s="165" t="e">
        <f t="shared" si="46"/>
        <v>#N/A</v>
      </c>
      <c r="LH23" s="165" t="e">
        <f t="shared" si="46"/>
        <v>#N/A</v>
      </c>
      <c r="LI23" s="165" t="e">
        <f t="shared" si="46"/>
        <v>#N/A</v>
      </c>
      <c r="LJ23" s="165" t="e">
        <f t="shared" si="46"/>
        <v>#N/A</v>
      </c>
      <c r="LK23" s="165" t="e">
        <f t="shared" si="46"/>
        <v>#N/A</v>
      </c>
      <c r="LL23" s="165" t="e">
        <f t="shared" si="46"/>
        <v>#N/A</v>
      </c>
      <c r="LM23" s="165" t="e">
        <f t="shared" si="46"/>
        <v>#N/A</v>
      </c>
      <c r="LN23" s="165" t="e">
        <f t="shared" si="46"/>
        <v>#N/A</v>
      </c>
      <c r="LO23" s="165" t="e">
        <f t="shared" si="46"/>
        <v>#N/A</v>
      </c>
      <c r="LP23" s="165" t="e">
        <f t="shared" si="46"/>
        <v>#N/A</v>
      </c>
      <c r="LQ23" s="165" t="e">
        <f t="shared" si="46"/>
        <v>#N/A</v>
      </c>
      <c r="LR23" s="165" t="e">
        <f t="shared" si="46"/>
        <v>#N/A</v>
      </c>
      <c r="LS23" s="165" t="e">
        <f t="shared" si="46"/>
        <v>#N/A</v>
      </c>
      <c r="LT23" s="165" t="e">
        <f t="shared" si="46"/>
        <v>#N/A</v>
      </c>
      <c r="LU23" s="165" t="e">
        <f t="shared" si="46"/>
        <v>#N/A</v>
      </c>
      <c r="LV23" s="165" t="e">
        <f t="shared" si="46"/>
        <v>#N/A</v>
      </c>
      <c r="LW23" s="165" t="e">
        <f t="shared" si="47"/>
        <v>#N/A</v>
      </c>
      <c r="LX23" s="165" t="e">
        <f t="shared" si="47"/>
        <v>#N/A</v>
      </c>
      <c r="LY23" s="165" t="e">
        <f t="shared" si="47"/>
        <v>#N/A</v>
      </c>
      <c r="LZ23" s="165" t="e">
        <f t="shared" si="47"/>
        <v>#N/A</v>
      </c>
      <c r="MA23" s="165" t="e">
        <f t="shared" si="47"/>
        <v>#N/A</v>
      </c>
      <c r="MB23" s="165" t="e">
        <f t="shared" si="47"/>
        <v>#N/A</v>
      </c>
      <c r="MC23" s="165" t="e">
        <f t="shared" si="47"/>
        <v>#N/A</v>
      </c>
      <c r="MD23" s="165" t="e">
        <f t="shared" si="47"/>
        <v>#N/A</v>
      </c>
      <c r="ME23" s="165" t="e">
        <f t="shared" si="47"/>
        <v>#N/A</v>
      </c>
      <c r="MF23" s="165" t="e">
        <f t="shared" si="47"/>
        <v>#N/A</v>
      </c>
      <c r="MG23" s="165" t="e">
        <f t="shared" si="47"/>
        <v>#N/A</v>
      </c>
      <c r="MH23" s="165" t="e">
        <f t="shared" si="47"/>
        <v>#N/A</v>
      </c>
      <c r="MI23" s="165" t="e">
        <f t="shared" si="47"/>
        <v>#N/A</v>
      </c>
      <c r="MJ23" s="165" t="e">
        <f t="shared" si="47"/>
        <v>#N/A</v>
      </c>
      <c r="MK23" s="165" t="e">
        <f t="shared" si="47"/>
        <v>#N/A</v>
      </c>
      <c r="ML23" s="165" t="e">
        <f t="shared" si="47"/>
        <v>#N/A</v>
      </c>
      <c r="MM23" s="165" t="e">
        <f t="shared" si="48"/>
        <v>#N/A</v>
      </c>
      <c r="MN23" s="165" t="e">
        <f t="shared" si="48"/>
        <v>#N/A</v>
      </c>
      <c r="MO23" s="165" t="e">
        <f t="shared" si="48"/>
        <v>#N/A</v>
      </c>
      <c r="MP23" s="165" t="e">
        <f t="shared" si="48"/>
        <v>#N/A</v>
      </c>
      <c r="MQ23" s="165" t="e">
        <f t="shared" si="48"/>
        <v>#N/A</v>
      </c>
      <c r="MR23" s="165" t="e">
        <f t="shared" si="48"/>
        <v>#N/A</v>
      </c>
      <c r="MS23" s="165" t="e">
        <f t="shared" si="48"/>
        <v>#N/A</v>
      </c>
      <c r="MT23" s="165" t="e">
        <f t="shared" si="48"/>
        <v>#N/A</v>
      </c>
      <c r="MU23" s="165" t="e">
        <f t="shared" si="48"/>
        <v>#N/A</v>
      </c>
      <c r="MV23" s="165" t="e">
        <f t="shared" si="48"/>
        <v>#N/A</v>
      </c>
      <c r="MW23" s="165" t="e">
        <f t="shared" si="48"/>
        <v>#N/A</v>
      </c>
      <c r="MX23" s="165" t="e">
        <f t="shared" si="48"/>
        <v>#N/A</v>
      </c>
      <c r="MY23" s="165" t="e">
        <f t="shared" si="48"/>
        <v>#N/A</v>
      </c>
      <c r="MZ23" s="165" t="e">
        <f t="shared" si="48"/>
        <v>#N/A</v>
      </c>
      <c r="NA23" s="165" t="e">
        <f t="shared" si="48"/>
        <v>#N/A</v>
      </c>
      <c r="NB23" s="165" t="e">
        <f t="shared" si="48"/>
        <v>#N/A</v>
      </c>
      <c r="NC23" s="165" t="e">
        <f t="shared" si="49"/>
        <v>#N/A</v>
      </c>
      <c r="ND23" s="165" t="e">
        <f t="shared" si="49"/>
        <v>#N/A</v>
      </c>
      <c r="NE23" s="165" t="e">
        <f t="shared" si="49"/>
        <v>#N/A</v>
      </c>
      <c r="NF23" s="165" t="e">
        <f t="shared" si="49"/>
        <v>#N/A</v>
      </c>
      <c r="NG23" s="165" t="e">
        <f t="shared" si="49"/>
        <v>#N/A</v>
      </c>
      <c r="NH23" s="165" t="e">
        <f t="shared" si="49"/>
        <v>#N/A</v>
      </c>
      <c r="NI23" s="165" t="e">
        <f t="shared" si="49"/>
        <v>#N/A</v>
      </c>
      <c r="NJ23" s="165" t="e">
        <f t="shared" si="49"/>
        <v>#N/A</v>
      </c>
      <c r="NK23" s="165" t="e">
        <f t="shared" si="49"/>
        <v>#N/A</v>
      </c>
      <c r="NL23" s="165" t="e">
        <f t="shared" si="49"/>
        <v>#N/A</v>
      </c>
      <c r="NM23" s="165" t="e">
        <f t="shared" si="49"/>
        <v>#N/A</v>
      </c>
      <c r="NN23" s="165" t="e">
        <f t="shared" si="49"/>
        <v>#N/A</v>
      </c>
      <c r="NO23" s="165" t="e">
        <f t="shared" si="49"/>
        <v>#N/A</v>
      </c>
      <c r="NP23" s="165" t="e">
        <f t="shared" si="49"/>
        <v>#N/A</v>
      </c>
      <c r="NQ23" s="165" t="e">
        <f t="shared" si="49"/>
        <v>#N/A</v>
      </c>
      <c r="NR23" s="165" t="e">
        <f t="shared" si="49"/>
        <v>#N/A</v>
      </c>
      <c r="NS23" s="165" t="e">
        <f t="shared" si="50"/>
        <v>#N/A</v>
      </c>
      <c r="NT23" s="165" t="e">
        <f t="shared" si="50"/>
        <v>#N/A</v>
      </c>
      <c r="NU23" s="165" t="e">
        <f t="shared" si="50"/>
        <v>#N/A</v>
      </c>
      <c r="NV23" s="165" t="e">
        <f t="shared" si="50"/>
        <v>#N/A</v>
      </c>
      <c r="NW23" s="165" t="e">
        <f t="shared" si="50"/>
        <v>#N/A</v>
      </c>
      <c r="NX23" s="165" t="e">
        <f t="shared" si="50"/>
        <v>#N/A</v>
      </c>
      <c r="NY23" s="165" t="e">
        <f t="shared" si="50"/>
        <v>#N/A</v>
      </c>
      <c r="NZ23" s="165" t="e">
        <f t="shared" si="50"/>
        <v>#N/A</v>
      </c>
      <c r="OA23" s="165" t="e">
        <f t="shared" si="50"/>
        <v>#N/A</v>
      </c>
      <c r="OB23" s="165" t="e">
        <f t="shared" si="50"/>
        <v>#N/A</v>
      </c>
      <c r="OC23" s="165" t="e">
        <f t="shared" si="50"/>
        <v>#N/A</v>
      </c>
      <c r="OD23" s="165" t="e">
        <f t="shared" si="50"/>
        <v>#N/A</v>
      </c>
      <c r="OE23" s="165" t="e">
        <f t="shared" si="50"/>
        <v>#N/A</v>
      </c>
      <c r="OF23" s="165" t="e">
        <f t="shared" si="50"/>
        <v>#N/A</v>
      </c>
      <c r="OG23" s="165" t="e">
        <f t="shared" si="50"/>
        <v>#N/A</v>
      </c>
      <c r="OH23" s="165" t="e">
        <f t="shared" si="50"/>
        <v>#N/A</v>
      </c>
      <c r="OI23" s="165" t="e">
        <f t="shared" si="51"/>
        <v>#N/A</v>
      </c>
      <c r="OJ23" s="165" t="e">
        <f t="shared" si="51"/>
        <v>#N/A</v>
      </c>
      <c r="OK23" s="165" t="e">
        <f t="shared" si="51"/>
        <v>#N/A</v>
      </c>
      <c r="OL23" s="165" t="e">
        <f t="shared" si="51"/>
        <v>#N/A</v>
      </c>
      <c r="OM23" s="165" t="e">
        <f t="shared" si="51"/>
        <v>#N/A</v>
      </c>
      <c r="ON23" s="165" t="e">
        <f t="shared" si="51"/>
        <v>#N/A</v>
      </c>
      <c r="OO23" s="165" t="e">
        <f t="shared" si="51"/>
        <v>#N/A</v>
      </c>
      <c r="OP23" s="165" t="e">
        <f t="shared" si="51"/>
        <v>#N/A</v>
      </c>
      <c r="OQ23" s="165" t="e">
        <f t="shared" si="51"/>
        <v>#N/A</v>
      </c>
      <c r="OR23" s="165" t="e">
        <f t="shared" si="51"/>
        <v>#N/A</v>
      </c>
      <c r="OS23" s="165" t="e">
        <f t="shared" si="51"/>
        <v>#N/A</v>
      </c>
      <c r="OT23" s="165" t="e">
        <f t="shared" si="51"/>
        <v>#N/A</v>
      </c>
      <c r="OU23" s="165" t="e">
        <f t="shared" si="51"/>
        <v>#N/A</v>
      </c>
      <c r="OV23" s="165" t="e">
        <f t="shared" si="51"/>
        <v>#N/A</v>
      </c>
      <c r="OW23" s="165" t="e">
        <f t="shared" si="51"/>
        <v>#N/A</v>
      </c>
      <c r="OX23" s="165" t="e">
        <f t="shared" si="51"/>
        <v>#N/A</v>
      </c>
      <c r="OY23" s="165" t="e">
        <f t="shared" si="52"/>
        <v>#N/A</v>
      </c>
      <c r="OZ23" s="165" t="e">
        <f t="shared" si="27"/>
        <v>#N/A</v>
      </c>
      <c r="PA23" s="165" t="e">
        <f t="shared" si="27"/>
        <v>#N/A</v>
      </c>
      <c r="PB23" s="165" t="e">
        <f t="shared" si="27"/>
        <v>#N/A</v>
      </c>
      <c r="PC23" s="165" t="e">
        <f t="shared" si="27"/>
        <v>#N/A</v>
      </c>
      <c r="PD23" s="165" t="e">
        <f t="shared" si="27"/>
        <v>#N/A</v>
      </c>
      <c r="PE23" s="165" t="e">
        <f t="shared" si="27"/>
        <v>#N/A</v>
      </c>
      <c r="PF23" s="165" t="e">
        <f t="shared" si="27"/>
        <v>#N/A</v>
      </c>
      <c r="PG23" s="165" t="e">
        <f t="shared" si="27"/>
        <v>#N/A</v>
      </c>
      <c r="PH23" s="165" t="e">
        <f t="shared" si="27"/>
        <v>#N/A</v>
      </c>
    </row>
    <row r="24" spans="1:424" hidden="1" x14ac:dyDescent="0.45">
      <c r="A24" s="4">
        <v>21</v>
      </c>
      <c r="B24" s="91"/>
      <c r="C24" s="91"/>
      <c r="D24" s="91"/>
      <c r="E24" s="120" t="str">
        <f t="shared" si="28"/>
        <v/>
      </c>
      <c r="F24" s="120" t="str">
        <f t="shared" si="29"/>
        <v/>
      </c>
      <c r="G24" s="71" t="str">
        <f t="shared" si="30"/>
        <v/>
      </c>
      <c r="H24" s="23"/>
      <c r="I24" s="55"/>
      <c r="J24" s="298"/>
      <c r="K24" s="72" t="str">
        <f>IF(AND(B24&gt;0,C24&gt;0,D24&gt;0),IF(ISBLANK(J24),IF(ISBLANK(H24),"",(D24-B24)*VLOOKUP(H24,VLookups!$A$4:$B$13,2,FALSE)),J24),"")</f>
        <v/>
      </c>
      <c r="L24" s="73" t="str">
        <f t="shared" si="0"/>
        <v/>
      </c>
      <c r="M24" s="91"/>
      <c r="N24" s="265" t="str">
        <f>IF(AND(M24&gt;0,C24&gt;0,NOT(K24="")),ABS(VLOOKUP($M$1,VLookups!$A$43:$B$44,2,FALSE)-_xlfn.NORM.DIST(M24,G24,K24,TRUE)),"")</f>
        <v/>
      </c>
      <c r="O24" s="90" t="str">
        <f>IF(AND($B24&gt;0,$C24&gt;0,$D24&gt;0,NOT(ISBLANK($H24))),_xlfn.NORM.INV(ABS(VLOOKUP($M$1,VLookups!$A$43:$B$44,2,FALSE)-O$3),$G24,$K24),"")</f>
        <v/>
      </c>
      <c r="P24" s="89" t="str">
        <f>IF(AND($B24&gt;0,$C24&gt;0,$D24&gt;0,NOT(ISBLANK($H24))),_xlfn.NORM.INV(ABS(VLOOKUP($M$1,VLookups!$A$43:$B$44,2,FALSE)-P$3),$G24,$K24),"")</f>
        <v/>
      </c>
      <c r="Q24" s="90" t="str">
        <f>IF(AND($B24&gt;0,$C24&gt;0,$D24&gt;0,NOT(ISBLANK($H24))),_xlfn.NORM.INV(ABS(VLOOKUP($M$1,VLookups!$A$43:$B$44,2,FALSE)-Q$3),$G24,$K24),"")</f>
        <v/>
      </c>
      <c r="R24" s="89" t="str">
        <f>IF(AND($B24&gt;0,$C24&gt;0,$D24&gt;0,NOT(ISBLANK($H24))),_xlfn.NORM.INV(ABS(VLOOKUP($M$1,VLookups!$A$43:$B$44,2,FALSE)-R$3),$G24,$K24),"")</f>
        <v/>
      </c>
      <c r="S24" s="90" t="str">
        <f>IF(AND($B24&gt;0,$C24&gt;0,$D24&gt;0,NOT(ISBLANK($H24))),_xlfn.NORM.INV(ABS(VLOOKUP($M$1,VLookups!$A$43:$B$44,2,FALSE)-S$3),$G24,$K24),"")</f>
        <v/>
      </c>
      <c r="T24" s="89" t="str">
        <f>IF(AND($B24&gt;0,$C24&gt;0,$D24&gt;0,NOT(ISBLANK($H24))),_xlfn.NORM.INV(ABS(VLOOKUP($M$1,VLookups!$A$43:$B$44,2,FALSE)-T$3),$G24,$K24),"")</f>
        <v/>
      </c>
      <c r="U24" s="5"/>
      <c r="V24" s="164" t="str">
        <f t="shared" si="31"/>
        <v/>
      </c>
      <c r="W24" s="47" t="str">
        <f t="shared" si="32"/>
        <v/>
      </c>
      <c r="X24" s="47" t="str">
        <f t="shared" si="32"/>
        <v/>
      </c>
      <c r="Y24" s="47" t="str">
        <f t="shared" si="32"/>
        <v/>
      </c>
      <c r="Z24" s="47" t="str">
        <f t="shared" si="32"/>
        <v/>
      </c>
      <c r="AA24" s="47" t="str">
        <f t="shared" si="32"/>
        <v/>
      </c>
      <c r="AB24" s="47" t="str">
        <f t="shared" si="32"/>
        <v/>
      </c>
      <c r="AC24" s="47" t="str">
        <f t="shared" si="32"/>
        <v/>
      </c>
      <c r="AD24" s="47" t="str">
        <f t="shared" si="32"/>
        <v/>
      </c>
      <c r="AE24" s="47" t="str">
        <f t="shared" si="32"/>
        <v/>
      </c>
      <c r="AF24" s="47" t="str">
        <f t="shared" si="32"/>
        <v/>
      </c>
      <c r="AG24" s="47" t="str">
        <f t="shared" si="32"/>
        <v/>
      </c>
      <c r="AH24" s="47" t="str">
        <f t="shared" ref="AH24:AW39" si="60">IF(ISNONTEXT($V24),AI24-$V24,"")</f>
        <v/>
      </c>
      <c r="AI24" s="47" t="str">
        <f t="shared" si="60"/>
        <v/>
      </c>
      <c r="AJ24" s="47" t="str">
        <f t="shared" si="60"/>
        <v/>
      </c>
      <c r="AK24" s="47" t="str">
        <f t="shared" si="60"/>
        <v/>
      </c>
      <c r="AL24" s="47" t="str">
        <f t="shared" si="60"/>
        <v/>
      </c>
      <c r="AM24" s="47" t="str">
        <f t="shared" si="60"/>
        <v/>
      </c>
      <c r="AN24" s="47" t="str">
        <f t="shared" si="60"/>
        <v/>
      </c>
      <c r="AO24" s="47" t="str">
        <f t="shared" si="60"/>
        <v/>
      </c>
      <c r="AP24" s="47" t="str">
        <f t="shared" si="60"/>
        <v/>
      </c>
      <c r="AQ24" s="47" t="str">
        <f t="shared" si="60"/>
        <v/>
      </c>
      <c r="AR24" s="47" t="str">
        <f t="shared" si="60"/>
        <v/>
      </c>
      <c r="AS24" s="47" t="str">
        <f t="shared" si="60"/>
        <v/>
      </c>
      <c r="AT24" s="47" t="str">
        <f t="shared" si="60"/>
        <v/>
      </c>
      <c r="AU24" s="47" t="str">
        <f t="shared" si="60"/>
        <v/>
      </c>
      <c r="AV24" s="47" t="str">
        <f t="shared" si="60"/>
        <v/>
      </c>
      <c r="AW24" s="47" t="str">
        <f t="shared" si="60"/>
        <v/>
      </c>
      <c r="AX24" s="47" t="str">
        <f t="shared" ref="AX24:BM39" si="61">IF(ISNONTEXT($V24),AY24-$V24,"")</f>
        <v/>
      </c>
      <c r="AY24" s="47" t="str">
        <f t="shared" si="61"/>
        <v/>
      </c>
      <c r="AZ24" s="47" t="str">
        <f t="shared" si="61"/>
        <v/>
      </c>
      <c r="BA24" s="47" t="str">
        <f t="shared" si="61"/>
        <v/>
      </c>
      <c r="BB24" s="47" t="str">
        <f t="shared" si="61"/>
        <v/>
      </c>
      <c r="BC24" s="47" t="str">
        <f t="shared" si="61"/>
        <v/>
      </c>
      <c r="BD24" s="47" t="str">
        <f t="shared" si="61"/>
        <v/>
      </c>
      <c r="BE24" s="47" t="str">
        <f t="shared" si="61"/>
        <v/>
      </c>
      <c r="BF24" s="47" t="str">
        <f t="shared" si="61"/>
        <v/>
      </c>
      <c r="BG24" s="47" t="str">
        <f t="shared" si="61"/>
        <v/>
      </c>
      <c r="BH24" s="47" t="str">
        <f t="shared" si="61"/>
        <v/>
      </c>
      <c r="BI24" s="47" t="str">
        <f t="shared" si="61"/>
        <v/>
      </c>
      <c r="BJ24" s="47" t="str">
        <f t="shared" si="61"/>
        <v/>
      </c>
      <c r="BK24" s="47" t="str">
        <f t="shared" si="61"/>
        <v/>
      </c>
      <c r="BL24" s="47" t="str">
        <f t="shared" si="61"/>
        <v/>
      </c>
      <c r="BM24" s="47" t="str">
        <f t="shared" si="61"/>
        <v/>
      </c>
      <c r="BN24" s="47" t="str">
        <f t="shared" ref="BN24:CC39" si="62">IF(ISNONTEXT($V24),BO24-$V24,"")</f>
        <v/>
      </c>
      <c r="BO24" s="47" t="str">
        <f t="shared" si="62"/>
        <v/>
      </c>
      <c r="BP24" s="47" t="str">
        <f t="shared" si="62"/>
        <v/>
      </c>
      <c r="BQ24" s="47" t="str">
        <f t="shared" si="62"/>
        <v/>
      </c>
      <c r="BR24" s="47" t="str">
        <f t="shared" si="62"/>
        <v/>
      </c>
      <c r="BS24" s="47" t="str">
        <f t="shared" si="62"/>
        <v/>
      </c>
      <c r="BT24" s="47" t="str">
        <f t="shared" si="62"/>
        <v/>
      </c>
      <c r="BU24" s="47" t="str">
        <f t="shared" si="62"/>
        <v/>
      </c>
      <c r="BV24" s="47" t="str">
        <f t="shared" si="62"/>
        <v/>
      </c>
      <c r="BW24" s="47" t="str">
        <f t="shared" si="62"/>
        <v/>
      </c>
      <c r="BX24" s="47" t="str">
        <f t="shared" si="62"/>
        <v/>
      </c>
      <c r="BY24" s="47" t="str">
        <f t="shared" si="62"/>
        <v/>
      </c>
      <c r="BZ24" s="47" t="str">
        <f t="shared" si="62"/>
        <v/>
      </c>
      <c r="CA24" s="47" t="str">
        <f t="shared" si="62"/>
        <v/>
      </c>
      <c r="CB24" s="47" t="str">
        <f t="shared" si="62"/>
        <v/>
      </c>
      <c r="CC24" s="47" t="str">
        <f t="shared" si="62"/>
        <v/>
      </c>
      <c r="CD24" s="47" t="str">
        <f t="shared" ref="CD24:CS39" si="63">IF(ISNONTEXT($V24),CE24-$V24,"")</f>
        <v/>
      </c>
      <c r="CE24" s="47" t="str">
        <f t="shared" si="63"/>
        <v/>
      </c>
      <c r="CF24" s="47" t="str">
        <f t="shared" si="63"/>
        <v/>
      </c>
      <c r="CG24" s="47" t="str">
        <f t="shared" si="63"/>
        <v/>
      </c>
      <c r="CH24" s="47" t="str">
        <f t="shared" si="63"/>
        <v/>
      </c>
      <c r="CI24" s="47" t="str">
        <f t="shared" si="63"/>
        <v/>
      </c>
      <c r="CJ24" s="47" t="str">
        <f t="shared" si="53"/>
        <v/>
      </c>
      <c r="CK24" s="47" t="str">
        <f t="shared" si="53"/>
        <v/>
      </c>
      <c r="CL24" s="47" t="str">
        <f t="shared" si="53"/>
        <v/>
      </c>
      <c r="CM24" s="47" t="str">
        <f t="shared" si="53"/>
        <v/>
      </c>
      <c r="CN24" s="47" t="str">
        <f t="shared" si="53"/>
        <v/>
      </c>
      <c r="CO24" s="47" t="str">
        <f t="shared" si="53"/>
        <v/>
      </c>
      <c r="CP24" s="47" t="str">
        <f t="shared" si="53"/>
        <v/>
      </c>
      <c r="CQ24" s="47" t="str">
        <f t="shared" si="53"/>
        <v/>
      </c>
      <c r="CR24" s="47" t="str">
        <f t="shared" si="53"/>
        <v/>
      </c>
      <c r="CS24" s="47" t="str">
        <f t="shared" si="53"/>
        <v/>
      </c>
      <c r="CT24" s="47" t="str">
        <f t="shared" si="53"/>
        <v/>
      </c>
      <c r="CU24" s="47" t="str">
        <f t="shared" si="53"/>
        <v/>
      </c>
      <c r="CV24" s="47" t="str">
        <f t="shared" si="53"/>
        <v/>
      </c>
      <c r="CW24" s="47" t="str">
        <f t="shared" si="53"/>
        <v/>
      </c>
      <c r="CX24" s="47" t="str">
        <f t="shared" si="53"/>
        <v/>
      </c>
      <c r="CY24" s="47" t="str">
        <f t="shared" si="53"/>
        <v/>
      </c>
      <c r="CZ24" s="47" t="str">
        <f t="shared" si="37"/>
        <v/>
      </c>
      <c r="DA24" s="47" t="str">
        <f t="shared" si="37"/>
        <v/>
      </c>
      <c r="DB24" s="47" t="str">
        <f t="shared" si="37"/>
        <v/>
      </c>
      <c r="DC24" s="47" t="str">
        <f t="shared" si="37"/>
        <v/>
      </c>
      <c r="DD24" s="47" t="str">
        <f t="shared" si="37"/>
        <v/>
      </c>
      <c r="DE24" s="47" t="str">
        <f t="shared" si="37"/>
        <v/>
      </c>
      <c r="DF24" s="47" t="str">
        <f t="shared" si="37"/>
        <v/>
      </c>
      <c r="DG24" s="47" t="str">
        <f t="shared" si="37"/>
        <v/>
      </c>
      <c r="DH24" s="47" t="str">
        <f t="shared" si="37"/>
        <v/>
      </c>
      <c r="DI24" s="47" t="str">
        <f t="shared" si="37"/>
        <v/>
      </c>
      <c r="DJ24" s="47" t="str">
        <f t="shared" si="37"/>
        <v/>
      </c>
      <c r="DK24" s="47" t="str">
        <f t="shared" si="37"/>
        <v/>
      </c>
      <c r="DL24" s="47" t="str">
        <f t="shared" si="37"/>
        <v/>
      </c>
      <c r="DM24" s="47" t="str">
        <f t="shared" si="37"/>
        <v/>
      </c>
      <c r="DN24" s="47" t="str">
        <f t="shared" si="37"/>
        <v/>
      </c>
      <c r="DO24" s="47" t="str">
        <f t="shared" si="54"/>
        <v/>
      </c>
      <c r="DP24" s="47" t="str">
        <f t="shared" si="54"/>
        <v/>
      </c>
      <c r="DQ24" s="47" t="str">
        <f t="shared" si="54"/>
        <v/>
      </c>
      <c r="DR24" s="47" t="str">
        <f t="shared" si="54"/>
        <v/>
      </c>
      <c r="DS24" s="179" t="str">
        <f t="shared" si="33"/>
        <v/>
      </c>
      <c r="DT24" s="47" t="str">
        <f t="shared" si="34"/>
        <v/>
      </c>
      <c r="DU24" s="47" t="str">
        <f t="shared" si="34"/>
        <v/>
      </c>
      <c r="DV24" s="47" t="str">
        <f t="shared" si="34"/>
        <v/>
      </c>
      <c r="DW24" s="47" t="str">
        <f t="shared" si="34"/>
        <v/>
      </c>
      <c r="DX24" s="47" t="str">
        <f t="shared" si="34"/>
        <v/>
      </c>
      <c r="DY24" s="47" t="str">
        <f t="shared" si="34"/>
        <v/>
      </c>
      <c r="DZ24" s="47" t="str">
        <f t="shared" si="34"/>
        <v/>
      </c>
      <c r="EA24" s="47" t="str">
        <f t="shared" si="34"/>
        <v/>
      </c>
      <c r="EB24" s="47" t="str">
        <f t="shared" si="34"/>
        <v/>
      </c>
      <c r="EC24" s="47" t="str">
        <f t="shared" si="34"/>
        <v/>
      </c>
      <c r="ED24" s="47" t="str">
        <f t="shared" si="34"/>
        <v/>
      </c>
      <c r="EE24" s="47" t="str">
        <f t="shared" ref="EE24:ET39" si="64">IF(ISNONTEXT($V24),ED24+$V24,"")</f>
        <v/>
      </c>
      <c r="EF24" s="47" t="str">
        <f t="shared" si="64"/>
        <v/>
      </c>
      <c r="EG24" s="47" t="str">
        <f t="shared" si="64"/>
        <v/>
      </c>
      <c r="EH24" s="47" t="str">
        <f t="shared" si="64"/>
        <v/>
      </c>
      <c r="EI24" s="47" t="str">
        <f t="shared" si="64"/>
        <v/>
      </c>
      <c r="EJ24" s="47" t="str">
        <f t="shared" si="64"/>
        <v/>
      </c>
      <c r="EK24" s="47" t="str">
        <f t="shared" si="64"/>
        <v/>
      </c>
      <c r="EL24" s="47" t="str">
        <f t="shared" si="64"/>
        <v/>
      </c>
      <c r="EM24" s="47" t="str">
        <f t="shared" si="64"/>
        <v/>
      </c>
      <c r="EN24" s="47" t="str">
        <f t="shared" si="64"/>
        <v/>
      </c>
      <c r="EO24" s="47" t="str">
        <f t="shared" si="64"/>
        <v/>
      </c>
      <c r="EP24" s="47" t="str">
        <f t="shared" si="64"/>
        <v/>
      </c>
      <c r="EQ24" s="47" t="str">
        <f t="shared" si="64"/>
        <v/>
      </c>
      <c r="ER24" s="47" t="str">
        <f t="shared" si="64"/>
        <v/>
      </c>
      <c r="ES24" s="47" t="str">
        <f t="shared" si="64"/>
        <v/>
      </c>
      <c r="ET24" s="47" t="str">
        <f t="shared" si="64"/>
        <v/>
      </c>
      <c r="EU24" s="47" t="str">
        <f t="shared" ref="EU24:FJ39" si="65">IF(ISNONTEXT($V24),ET24+$V24,"")</f>
        <v/>
      </c>
      <c r="EV24" s="47" t="str">
        <f t="shared" si="65"/>
        <v/>
      </c>
      <c r="EW24" s="47" t="str">
        <f t="shared" si="65"/>
        <v/>
      </c>
      <c r="EX24" s="47" t="str">
        <f t="shared" si="65"/>
        <v/>
      </c>
      <c r="EY24" s="47" t="str">
        <f t="shared" si="65"/>
        <v/>
      </c>
      <c r="EZ24" s="47" t="str">
        <f t="shared" si="65"/>
        <v/>
      </c>
      <c r="FA24" s="47" t="str">
        <f t="shared" si="65"/>
        <v/>
      </c>
      <c r="FB24" s="47" t="str">
        <f t="shared" si="65"/>
        <v/>
      </c>
      <c r="FC24" s="47" t="str">
        <f t="shared" si="65"/>
        <v/>
      </c>
      <c r="FD24" s="47" t="str">
        <f t="shared" si="65"/>
        <v/>
      </c>
      <c r="FE24" s="47" t="str">
        <f t="shared" si="65"/>
        <v/>
      </c>
      <c r="FF24" s="47" t="str">
        <f t="shared" si="65"/>
        <v/>
      </c>
      <c r="FG24" s="47" t="str">
        <f t="shared" si="65"/>
        <v/>
      </c>
      <c r="FH24" s="47" t="str">
        <f t="shared" si="65"/>
        <v/>
      </c>
      <c r="FI24" s="47" t="str">
        <f t="shared" si="65"/>
        <v/>
      </c>
      <c r="FJ24" s="47" t="str">
        <f t="shared" si="65"/>
        <v/>
      </c>
      <c r="FK24" s="47" t="str">
        <f t="shared" ref="FK24:FZ39" si="66">IF(ISNONTEXT($V24),FJ24+$V24,"")</f>
        <v/>
      </c>
      <c r="FL24" s="47" t="str">
        <f t="shared" si="66"/>
        <v/>
      </c>
      <c r="FM24" s="47" t="str">
        <f t="shared" si="66"/>
        <v/>
      </c>
      <c r="FN24" s="47" t="str">
        <f t="shared" si="66"/>
        <v/>
      </c>
      <c r="FO24" s="47" t="str">
        <f t="shared" si="66"/>
        <v/>
      </c>
      <c r="FP24" s="47" t="str">
        <f t="shared" si="66"/>
        <v/>
      </c>
      <c r="FQ24" s="47" t="str">
        <f t="shared" si="66"/>
        <v/>
      </c>
      <c r="FR24" s="47" t="str">
        <f t="shared" si="66"/>
        <v/>
      </c>
      <c r="FS24" s="47" t="str">
        <f t="shared" si="66"/>
        <v/>
      </c>
      <c r="FT24" s="47" t="str">
        <f t="shared" si="66"/>
        <v/>
      </c>
      <c r="FU24" s="47" t="str">
        <f t="shared" si="66"/>
        <v/>
      </c>
      <c r="FV24" s="47" t="str">
        <f t="shared" si="66"/>
        <v/>
      </c>
      <c r="FW24" s="47" t="str">
        <f t="shared" si="66"/>
        <v/>
      </c>
      <c r="FX24" s="47" t="str">
        <f t="shared" si="66"/>
        <v/>
      </c>
      <c r="FY24" s="47" t="str">
        <f t="shared" si="66"/>
        <v/>
      </c>
      <c r="FZ24" s="47" t="str">
        <f t="shared" si="66"/>
        <v/>
      </c>
      <c r="GA24" s="47" t="str">
        <f t="shared" ref="GA24:GP39" si="67">IF(ISNONTEXT($V24),FZ24+$V24,"")</f>
        <v/>
      </c>
      <c r="GB24" s="47" t="str">
        <f t="shared" si="67"/>
        <v/>
      </c>
      <c r="GC24" s="47" t="str">
        <f t="shared" si="67"/>
        <v/>
      </c>
      <c r="GD24" s="47" t="str">
        <f t="shared" si="67"/>
        <v/>
      </c>
      <c r="GE24" s="47" t="str">
        <f t="shared" si="67"/>
        <v/>
      </c>
      <c r="GF24" s="47" t="str">
        <f t="shared" si="67"/>
        <v/>
      </c>
      <c r="GG24" s="47" t="str">
        <f t="shared" si="55"/>
        <v/>
      </c>
      <c r="GH24" s="47" t="str">
        <f t="shared" si="55"/>
        <v/>
      </c>
      <c r="GI24" s="47" t="str">
        <f t="shared" si="55"/>
        <v/>
      </c>
      <c r="GJ24" s="47" t="str">
        <f t="shared" si="55"/>
        <v/>
      </c>
      <c r="GK24" s="47" t="str">
        <f t="shared" si="55"/>
        <v/>
      </c>
      <c r="GL24" s="47" t="str">
        <f t="shared" si="55"/>
        <v/>
      </c>
      <c r="GM24" s="47" t="str">
        <f t="shared" si="55"/>
        <v/>
      </c>
      <c r="GN24" s="47" t="str">
        <f t="shared" si="55"/>
        <v/>
      </c>
      <c r="GO24" s="47" t="str">
        <f t="shared" si="55"/>
        <v/>
      </c>
      <c r="GP24" s="47" t="str">
        <f t="shared" si="55"/>
        <v/>
      </c>
      <c r="GQ24" s="47" t="str">
        <f t="shared" si="55"/>
        <v/>
      </c>
      <c r="GR24" s="47" t="str">
        <f t="shared" si="55"/>
        <v/>
      </c>
      <c r="GS24" s="47" t="str">
        <f t="shared" si="55"/>
        <v/>
      </c>
      <c r="GT24" s="47" t="str">
        <f t="shared" si="55"/>
        <v/>
      </c>
      <c r="GU24" s="47" t="str">
        <f t="shared" si="55"/>
        <v/>
      </c>
      <c r="GV24" s="47" t="str">
        <f t="shared" si="55"/>
        <v/>
      </c>
      <c r="GW24" s="47" t="str">
        <f t="shared" si="40"/>
        <v/>
      </c>
      <c r="GX24" s="47" t="str">
        <f t="shared" si="40"/>
        <v/>
      </c>
      <c r="GY24" s="47" t="str">
        <f t="shared" si="40"/>
        <v/>
      </c>
      <c r="GZ24" s="47" t="str">
        <f t="shared" si="40"/>
        <v/>
      </c>
      <c r="HA24" s="47" t="str">
        <f t="shared" si="40"/>
        <v/>
      </c>
      <c r="HB24" s="47" t="str">
        <f t="shared" si="40"/>
        <v/>
      </c>
      <c r="HC24" s="47" t="str">
        <f t="shared" si="40"/>
        <v/>
      </c>
      <c r="HD24" s="47" t="str">
        <f t="shared" si="40"/>
        <v/>
      </c>
      <c r="HE24" s="47" t="str">
        <f t="shared" si="40"/>
        <v/>
      </c>
      <c r="HF24" s="47" t="str">
        <f t="shared" si="40"/>
        <v/>
      </c>
      <c r="HG24" s="47" t="str">
        <f t="shared" si="40"/>
        <v/>
      </c>
      <c r="HH24" s="47" t="str">
        <f t="shared" si="40"/>
        <v/>
      </c>
      <c r="HI24" s="47" t="str">
        <f t="shared" si="40"/>
        <v/>
      </c>
      <c r="HJ24" s="47" t="str">
        <f t="shared" si="40"/>
        <v/>
      </c>
      <c r="HK24" s="47" t="str">
        <f t="shared" si="40"/>
        <v/>
      </c>
      <c r="HL24" s="47" t="str">
        <f t="shared" si="56"/>
        <v/>
      </c>
      <c r="HM24" s="47" t="str">
        <f t="shared" si="56"/>
        <v/>
      </c>
      <c r="HN24" s="47" t="str">
        <f t="shared" si="56"/>
        <v/>
      </c>
      <c r="HO24" s="47" t="str">
        <f t="shared" si="56"/>
        <v/>
      </c>
      <c r="HP24" s="165" t="e">
        <f t="shared" si="57"/>
        <v>#N/A</v>
      </c>
      <c r="HQ24" s="165" t="e">
        <f t="shared" si="57"/>
        <v>#N/A</v>
      </c>
      <c r="HR24" s="165" t="e">
        <f t="shared" si="57"/>
        <v>#N/A</v>
      </c>
      <c r="HS24" s="165" t="e">
        <f t="shared" si="57"/>
        <v>#N/A</v>
      </c>
      <c r="HT24" s="165" t="e">
        <f t="shared" si="57"/>
        <v>#N/A</v>
      </c>
      <c r="HU24" s="165" t="e">
        <f t="shared" si="57"/>
        <v>#N/A</v>
      </c>
      <c r="HV24" s="165" t="e">
        <f t="shared" si="57"/>
        <v>#N/A</v>
      </c>
      <c r="HW24" s="165" t="e">
        <f t="shared" si="57"/>
        <v>#N/A</v>
      </c>
      <c r="HX24" s="165" t="e">
        <f t="shared" si="57"/>
        <v>#N/A</v>
      </c>
      <c r="HY24" s="165" t="e">
        <f t="shared" si="57"/>
        <v>#N/A</v>
      </c>
      <c r="HZ24" s="165" t="e">
        <f t="shared" si="57"/>
        <v>#N/A</v>
      </c>
      <c r="IA24" s="165" t="e">
        <f t="shared" si="57"/>
        <v>#N/A</v>
      </c>
      <c r="IB24" s="165" t="e">
        <f t="shared" si="57"/>
        <v>#N/A</v>
      </c>
      <c r="IC24" s="165" t="e">
        <f t="shared" si="57"/>
        <v>#N/A</v>
      </c>
      <c r="ID24" s="165" t="e">
        <f t="shared" si="57"/>
        <v>#N/A</v>
      </c>
      <c r="IE24" s="165" t="e">
        <f t="shared" si="41"/>
        <v>#N/A</v>
      </c>
      <c r="IF24" s="165" t="e">
        <f t="shared" si="41"/>
        <v>#N/A</v>
      </c>
      <c r="IG24" s="165" t="e">
        <f t="shared" si="41"/>
        <v>#N/A</v>
      </c>
      <c r="IH24" s="165" t="e">
        <f t="shared" si="41"/>
        <v>#N/A</v>
      </c>
      <c r="II24" s="165" t="e">
        <f t="shared" si="41"/>
        <v>#N/A</v>
      </c>
      <c r="IJ24" s="165" t="e">
        <f t="shared" si="41"/>
        <v>#N/A</v>
      </c>
      <c r="IK24" s="165" t="e">
        <f t="shared" si="41"/>
        <v>#N/A</v>
      </c>
      <c r="IL24" s="165" t="e">
        <f t="shared" si="41"/>
        <v>#N/A</v>
      </c>
      <c r="IM24" s="165" t="e">
        <f t="shared" si="41"/>
        <v>#N/A</v>
      </c>
      <c r="IN24" s="165" t="e">
        <f t="shared" si="41"/>
        <v>#N/A</v>
      </c>
      <c r="IO24" s="165" t="e">
        <f t="shared" si="41"/>
        <v>#N/A</v>
      </c>
      <c r="IP24" s="165" t="e">
        <f t="shared" si="41"/>
        <v>#N/A</v>
      </c>
      <c r="IQ24" s="165" t="e">
        <f t="shared" si="41"/>
        <v>#N/A</v>
      </c>
      <c r="IR24" s="165" t="e">
        <f t="shared" si="41"/>
        <v>#N/A</v>
      </c>
      <c r="IS24" s="165" t="e">
        <f t="shared" si="41"/>
        <v>#N/A</v>
      </c>
      <c r="IT24" s="165" t="e">
        <f t="shared" si="41"/>
        <v>#N/A</v>
      </c>
      <c r="IU24" s="165" t="e">
        <f t="shared" si="42"/>
        <v>#N/A</v>
      </c>
      <c r="IV24" s="165" t="e">
        <f t="shared" si="42"/>
        <v>#N/A</v>
      </c>
      <c r="IW24" s="165" t="e">
        <f t="shared" si="42"/>
        <v>#N/A</v>
      </c>
      <c r="IX24" s="165" t="e">
        <f t="shared" si="42"/>
        <v>#N/A</v>
      </c>
      <c r="IY24" s="165" t="e">
        <f t="shared" si="42"/>
        <v>#N/A</v>
      </c>
      <c r="IZ24" s="165" t="e">
        <f t="shared" si="42"/>
        <v>#N/A</v>
      </c>
      <c r="JA24" s="165" t="e">
        <f t="shared" si="42"/>
        <v>#N/A</v>
      </c>
      <c r="JB24" s="165" t="e">
        <f t="shared" si="42"/>
        <v>#N/A</v>
      </c>
      <c r="JC24" s="165" t="e">
        <f t="shared" si="42"/>
        <v>#N/A</v>
      </c>
      <c r="JD24" s="165" t="e">
        <f t="shared" si="42"/>
        <v>#N/A</v>
      </c>
      <c r="JE24" s="165" t="e">
        <f t="shared" si="42"/>
        <v>#N/A</v>
      </c>
      <c r="JF24" s="165" t="e">
        <f t="shared" si="42"/>
        <v>#N/A</v>
      </c>
      <c r="JG24" s="165" t="e">
        <f t="shared" si="42"/>
        <v>#N/A</v>
      </c>
      <c r="JH24" s="165" t="e">
        <f t="shared" si="42"/>
        <v>#N/A</v>
      </c>
      <c r="JI24" s="165" t="e">
        <f t="shared" si="42"/>
        <v>#N/A</v>
      </c>
      <c r="JJ24" s="165" t="e">
        <f t="shared" si="42"/>
        <v>#N/A</v>
      </c>
      <c r="JK24" s="165" t="e">
        <f t="shared" si="43"/>
        <v>#N/A</v>
      </c>
      <c r="JL24" s="165" t="e">
        <f t="shared" si="43"/>
        <v>#N/A</v>
      </c>
      <c r="JM24" s="165" t="e">
        <f t="shared" si="43"/>
        <v>#N/A</v>
      </c>
      <c r="JN24" s="165" t="e">
        <f t="shared" si="43"/>
        <v>#N/A</v>
      </c>
      <c r="JO24" s="165" t="e">
        <f t="shared" si="43"/>
        <v>#N/A</v>
      </c>
      <c r="JP24" s="165" t="e">
        <f t="shared" si="43"/>
        <v>#N/A</v>
      </c>
      <c r="JQ24" s="165" t="e">
        <f t="shared" si="43"/>
        <v>#N/A</v>
      </c>
      <c r="JR24" s="165" t="e">
        <f t="shared" si="43"/>
        <v>#N/A</v>
      </c>
      <c r="JS24" s="165" t="e">
        <f t="shared" si="43"/>
        <v>#N/A</v>
      </c>
      <c r="JT24" s="165" t="e">
        <f t="shared" si="43"/>
        <v>#N/A</v>
      </c>
      <c r="JU24" s="165" t="e">
        <f t="shared" si="43"/>
        <v>#N/A</v>
      </c>
      <c r="JV24" s="165" t="e">
        <f t="shared" si="43"/>
        <v>#N/A</v>
      </c>
      <c r="JW24" s="165" t="e">
        <f t="shared" si="43"/>
        <v>#N/A</v>
      </c>
      <c r="JX24" s="165" t="e">
        <f t="shared" si="43"/>
        <v>#N/A</v>
      </c>
      <c r="JY24" s="165" t="e">
        <f t="shared" si="43"/>
        <v>#N/A</v>
      </c>
      <c r="JZ24" s="165" t="e">
        <f t="shared" si="43"/>
        <v>#N/A</v>
      </c>
      <c r="KA24" s="165" t="e">
        <f t="shared" si="44"/>
        <v>#N/A</v>
      </c>
      <c r="KB24" s="165" t="e">
        <f t="shared" si="44"/>
        <v>#N/A</v>
      </c>
      <c r="KC24" s="165" t="e">
        <f t="shared" si="44"/>
        <v>#N/A</v>
      </c>
      <c r="KD24" s="165" t="e">
        <f t="shared" si="44"/>
        <v>#N/A</v>
      </c>
      <c r="KE24" s="165" t="e">
        <f t="shared" si="44"/>
        <v>#N/A</v>
      </c>
      <c r="KF24" s="165" t="e">
        <f t="shared" si="44"/>
        <v>#N/A</v>
      </c>
      <c r="KG24" s="165" t="e">
        <f t="shared" si="44"/>
        <v>#N/A</v>
      </c>
      <c r="KH24" s="165" t="e">
        <f t="shared" si="44"/>
        <v>#N/A</v>
      </c>
      <c r="KI24" s="165" t="e">
        <f t="shared" si="44"/>
        <v>#N/A</v>
      </c>
      <c r="KJ24" s="165" t="e">
        <f t="shared" si="44"/>
        <v>#N/A</v>
      </c>
      <c r="KK24" s="165" t="e">
        <f t="shared" si="44"/>
        <v>#N/A</v>
      </c>
      <c r="KL24" s="165" t="e">
        <f t="shared" si="44"/>
        <v>#N/A</v>
      </c>
      <c r="KM24" s="165" t="e">
        <f t="shared" si="44"/>
        <v>#N/A</v>
      </c>
      <c r="KN24" s="165" t="e">
        <f t="shared" si="44"/>
        <v>#N/A</v>
      </c>
      <c r="KO24" s="165" t="e">
        <f t="shared" si="44"/>
        <v>#N/A</v>
      </c>
      <c r="KP24" s="165" t="e">
        <f t="shared" si="44"/>
        <v>#N/A</v>
      </c>
      <c r="KQ24" s="165" t="e">
        <f t="shared" si="45"/>
        <v>#N/A</v>
      </c>
      <c r="KR24" s="165" t="e">
        <f t="shared" si="45"/>
        <v>#N/A</v>
      </c>
      <c r="KS24" s="165" t="e">
        <f t="shared" si="45"/>
        <v>#N/A</v>
      </c>
      <c r="KT24" s="165" t="e">
        <f t="shared" si="45"/>
        <v>#N/A</v>
      </c>
      <c r="KU24" s="165" t="e">
        <f t="shared" si="45"/>
        <v>#N/A</v>
      </c>
      <c r="KV24" s="165" t="e">
        <f t="shared" si="45"/>
        <v>#N/A</v>
      </c>
      <c r="KW24" s="165" t="e">
        <f t="shared" si="45"/>
        <v>#N/A</v>
      </c>
      <c r="KX24" s="165" t="e">
        <f t="shared" si="45"/>
        <v>#N/A</v>
      </c>
      <c r="KY24" s="165" t="e">
        <f t="shared" si="45"/>
        <v>#N/A</v>
      </c>
      <c r="KZ24" s="165" t="e">
        <f t="shared" si="45"/>
        <v>#N/A</v>
      </c>
      <c r="LA24" s="165" t="e">
        <f t="shared" si="45"/>
        <v>#N/A</v>
      </c>
      <c r="LB24" s="165" t="e">
        <f t="shared" si="45"/>
        <v>#N/A</v>
      </c>
      <c r="LC24" s="165" t="e">
        <f t="shared" si="45"/>
        <v>#N/A</v>
      </c>
      <c r="LD24" s="165" t="e">
        <f t="shared" si="45"/>
        <v>#N/A</v>
      </c>
      <c r="LE24" s="165" t="e">
        <f t="shared" si="45"/>
        <v>#N/A</v>
      </c>
      <c r="LF24" s="165" t="e">
        <f t="shared" si="45"/>
        <v>#N/A</v>
      </c>
      <c r="LG24" s="165" t="e">
        <f t="shared" si="46"/>
        <v>#N/A</v>
      </c>
      <c r="LH24" s="165" t="e">
        <f t="shared" si="46"/>
        <v>#N/A</v>
      </c>
      <c r="LI24" s="165" t="e">
        <f t="shared" si="46"/>
        <v>#N/A</v>
      </c>
      <c r="LJ24" s="165" t="e">
        <f t="shared" si="46"/>
        <v>#N/A</v>
      </c>
      <c r="LK24" s="165" t="e">
        <f t="shared" si="46"/>
        <v>#N/A</v>
      </c>
      <c r="LL24" s="165" t="e">
        <f t="shared" si="46"/>
        <v>#N/A</v>
      </c>
      <c r="LM24" s="165" t="e">
        <f t="shared" si="46"/>
        <v>#N/A</v>
      </c>
      <c r="LN24" s="165" t="e">
        <f t="shared" si="46"/>
        <v>#N/A</v>
      </c>
      <c r="LO24" s="165" t="e">
        <f t="shared" si="46"/>
        <v>#N/A</v>
      </c>
      <c r="LP24" s="165" t="e">
        <f t="shared" si="46"/>
        <v>#N/A</v>
      </c>
      <c r="LQ24" s="165" t="e">
        <f t="shared" si="46"/>
        <v>#N/A</v>
      </c>
      <c r="LR24" s="165" t="e">
        <f t="shared" si="46"/>
        <v>#N/A</v>
      </c>
      <c r="LS24" s="165" t="e">
        <f t="shared" si="46"/>
        <v>#N/A</v>
      </c>
      <c r="LT24" s="165" t="e">
        <f t="shared" si="46"/>
        <v>#N/A</v>
      </c>
      <c r="LU24" s="165" t="e">
        <f t="shared" si="46"/>
        <v>#N/A</v>
      </c>
      <c r="LV24" s="165" t="e">
        <f t="shared" si="46"/>
        <v>#N/A</v>
      </c>
      <c r="LW24" s="165" t="e">
        <f t="shared" si="47"/>
        <v>#N/A</v>
      </c>
      <c r="LX24" s="165" t="e">
        <f t="shared" si="47"/>
        <v>#N/A</v>
      </c>
      <c r="LY24" s="165" t="e">
        <f t="shared" si="47"/>
        <v>#N/A</v>
      </c>
      <c r="LZ24" s="165" t="e">
        <f t="shared" si="47"/>
        <v>#N/A</v>
      </c>
      <c r="MA24" s="165" t="e">
        <f t="shared" si="47"/>
        <v>#N/A</v>
      </c>
      <c r="MB24" s="165" t="e">
        <f t="shared" si="47"/>
        <v>#N/A</v>
      </c>
      <c r="MC24" s="165" t="e">
        <f t="shared" si="47"/>
        <v>#N/A</v>
      </c>
      <c r="MD24" s="165" t="e">
        <f t="shared" si="47"/>
        <v>#N/A</v>
      </c>
      <c r="ME24" s="165" t="e">
        <f t="shared" si="47"/>
        <v>#N/A</v>
      </c>
      <c r="MF24" s="165" t="e">
        <f t="shared" si="47"/>
        <v>#N/A</v>
      </c>
      <c r="MG24" s="165" t="e">
        <f t="shared" si="47"/>
        <v>#N/A</v>
      </c>
      <c r="MH24" s="165" t="e">
        <f t="shared" si="47"/>
        <v>#N/A</v>
      </c>
      <c r="MI24" s="165" t="e">
        <f t="shared" si="47"/>
        <v>#N/A</v>
      </c>
      <c r="MJ24" s="165" t="e">
        <f t="shared" si="47"/>
        <v>#N/A</v>
      </c>
      <c r="MK24" s="165" t="e">
        <f t="shared" si="47"/>
        <v>#N/A</v>
      </c>
      <c r="ML24" s="165" t="e">
        <f t="shared" si="47"/>
        <v>#N/A</v>
      </c>
      <c r="MM24" s="165" t="e">
        <f t="shared" si="48"/>
        <v>#N/A</v>
      </c>
      <c r="MN24" s="165" t="e">
        <f t="shared" si="48"/>
        <v>#N/A</v>
      </c>
      <c r="MO24" s="165" t="e">
        <f t="shared" si="48"/>
        <v>#N/A</v>
      </c>
      <c r="MP24" s="165" t="e">
        <f t="shared" si="48"/>
        <v>#N/A</v>
      </c>
      <c r="MQ24" s="165" t="e">
        <f t="shared" si="48"/>
        <v>#N/A</v>
      </c>
      <c r="MR24" s="165" t="e">
        <f t="shared" si="48"/>
        <v>#N/A</v>
      </c>
      <c r="MS24" s="165" t="e">
        <f t="shared" si="48"/>
        <v>#N/A</v>
      </c>
      <c r="MT24" s="165" t="e">
        <f t="shared" si="48"/>
        <v>#N/A</v>
      </c>
      <c r="MU24" s="165" t="e">
        <f t="shared" si="48"/>
        <v>#N/A</v>
      </c>
      <c r="MV24" s="165" t="e">
        <f t="shared" si="48"/>
        <v>#N/A</v>
      </c>
      <c r="MW24" s="165" t="e">
        <f t="shared" si="48"/>
        <v>#N/A</v>
      </c>
      <c r="MX24" s="165" t="e">
        <f t="shared" si="48"/>
        <v>#N/A</v>
      </c>
      <c r="MY24" s="165" t="e">
        <f t="shared" si="48"/>
        <v>#N/A</v>
      </c>
      <c r="MZ24" s="165" t="e">
        <f t="shared" si="48"/>
        <v>#N/A</v>
      </c>
      <c r="NA24" s="165" t="e">
        <f t="shared" si="48"/>
        <v>#N/A</v>
      </c>
      <c r="NB24" s="165" t="e">
        <f t="shared" si="48"/>
        <v>#N/A</v>
      </c>
      <c r="NC24" s="165" t="e">
        <f t="shared" si="49"/>
        <v>#N/A</v>
      </c>
      <c r="ND24" s="165" t="e">
        <f t="shared" si="49"/>
        <v>#N/A</v>
      </c>
      <c r="NE24" s="165" t="e">
        <f t="shared" si="49"/>
        <v>#N/A</v>
      </c>
      <c r="NF24" s="165" t="e">
        <f t="shared" si="49"/>
        <v>#N/A</v>
      </c>
      <c r="NG24" s="165" t="e">
        <f t="shared" si="49"/>
        <v>#N/A</v>
      </c>
      <c r="NH24" s="165" t="e">
        <f t="shared" si="49"/>
        <v>#N/A</v>
      </c>
      <c r="NI24" s="165" t="e">
        <f t="shared" si="49"/>
        <v>#N/A</v>
      </c>
      <c r="NJ24" s="165" t="e">
        <f t="shared" si="49"/>
        <v>#N/A</v>
      </c>
      <c r="NK24" s="165" t="e">
        <f t="shared" si="49"/>
        <v>#N/A</v>
      </c>
      <c r="NL24" s="165" t="e">
        <f t="shared" si="49"/>
        <v>#N/A</v>
      </c>
      <c r="NM24" s="165" t="e">
        <f t="shared" si="49"/>
        <v>#N/A</v>
      </c>
      <c r="NN24" s="165" t="e">
        <f t="shared" si="49"/>
        <v>#N/A</v>
      </c>
      <c r="NO24" s="165" t="e">
        <f t="shared" si="49"/>
        <v>#N/A</v>
      </c>
      <c r="NP24" s="165" t="e">
        <f t="shared" si="49"/>
        <v>#N/A</v>
      </c>
      <c r="NQ24" s="165" t="e">
        <f t="shared" si="49"/>
        <v>#N/A</v>
      </c>
      <c r="NR24" s="165" t="e">
        <f t="shared" si="49"/>
        <v>#N/A</v>
      </c>
      <c r="NS24" s="165" t="e">
        <f t="shared" si="50"/>
        <v>#N/A</v>
      </c>
      <c r="NT24" s="165" t="e">
        <f t="shared" si="50"/>
        <v>#N/A</v>
      </c>
      <c r="NU24" s="165" t="e">
        <f t="shared" si="50"/>
        <v>#N/A</v>
      </c>
      <c r="NV24" s="165" t="e">
        <f t="shared" si="50"/>
        <v>#N/A</v>
      </c>
      <c r="NW24" s="165" t="e">
        <f t="shared" si="50"/>
        <v>#N/A</v>
      </c>
      <c r="NX24" s="165" t="e">
        <f t="shared" si="50"/>
        <v>#N/A</v>
      </c>
      <c r="NY24" s="165" t="e">
        <f t="shared" si="50"/>
        <v>#N/A</v>
      </c>
      <c r="NZ24" s="165" t="e">
        <f t="shared" si="50"/>
        <v>#N/A</v>
      </c>
      <c r="OA24" s="165" t="e">
        <f t="shared" si="50"/>
        <v>#N/A</v>
      </c>
      <c r="OB24" s="165" t="e">
        <f t="shared" si="50"/>
        <v>#N/A</v>
      </c>
      <c r="OC24" s="165" t="e">
        <f t="shared" si="50"/>
        <v>#N/A</v>
      </c>
      <c r="OD24" s="165" t="e">
        <f t="shared" si="50"/>
        <v>#N/A</v>
      </c>
      <c r="OE24" s="165" t="e">
        <f t="shared" si="50"/>
        <v>#N/A</v>
      </c>
      <c r="OF24" s="165" t="e">
        <f t="shared" si="50"/>
        <v>#N/A</v>
      </c>
      <c r="OG24" s="165" t="e">
        <f t="shared" si="50"/>
        <v>#N/A</v>
      </c>
      <c r="OH24" s="165" t="e">
        <f t="shared" si="50"/>
        <v>#N/A</v>
      </c>
      <c r="OI24" s="165" t="e">
        <f t="shared" si="51"/>
        <v>#N/A</v>
      </c>
      <c r="OJ24" s="165" t="e">
        <f t="shared" si="51"/>
        <v>#N/A</v>
      </c>
      <c r="OK24" s="165" t="e">
        <f t="shared" si="51"/>
        <v>#N/A</v>
      </c>
      <c r="OL24" s="165" t="e">
        <f t="shared" si="51"/>
        <v>#N/A</v>
      </c>
      <c r="OM24" s="165" t="e">
        <f t="shared" si="51"/>
        <v>#N/A</v>
      </c>
      <c r="ON24" s="165" t="e">
        <f t="shared" si="51"/>
        <v>#N/A</v>
      </c>
      <c r="OO24" s="165" t="e">
        <f t="shared" si="51"/>
        <v>#N/A</v>
      </c>
      <c r="OP24" s="165" t="e">
        <f t="shared" si="51"/>
        <v>#N/A</v>
      </c>
      <c r="OQ24" s="165" t="e">
        <f t="shared" si="51"/>
        <v>#N/A</v>
      </c>
      <c r="OR24" s="165" t="e">
        <f t="shared" si="51"/>
        <v>#N/A</v>
      </c>
      <c r="OS24" s="165" t="e">
        <f t="shared" si="51"/>
        <v>#N/A</v>
      </c>
      <c r="OT24" s="165" t="e">
        <f t="shared" si="51"/>
        <v>#N/A</v>
      </c>
      <c r="OU24" s="165" t="e">
        <f t="shared" si="51"/>
        <v>#N/A</v>
      </c>
      <c r="OV24" s="165" t="e">
        <f t="shared" si="51"/>
        <v>#N/A</v>
      </c>
      <c r="OW24" s="165" t="e">
        <f t="shared" si="51"/>
        <v>#N/A</v>
      </c>
      <c r="OX24" s="165" t="e">
        <f t="shared" si="51"/>
        <v>#N/A</v>
      </c>
      <c r="OY24" s="165" t="e">
        <f t="shared" si="52"/>
        <v>#N/A</v>
      </c>
      <c r="OZ24" s="165" t="e">
        <f t="shared" si="27"/>
        <v>#N/A</v>
      </c>
      <c r="PA24" s="165" t="e">
        <f t="shared" si="27"/>
        <v>#N/A</v>
      </c>
      <c r="PB24" s="165" t="e">
        <f t="shared" si="27"/>
        <v>#N/A</v>
      </c>
      <c r="PC24" s="165" t="e">
        <f t="shared" si="27"/>
        <v>#N/A</v>
      </c>
      <c r="PD24" s="165" t="e">
        <f t="shared" si="27"/>
        <v>#N/A</v>
      </c>
      <c r="PE24" s="165" t="e">
        <f t="shared" si="27"/>
        <v>#N/A</v>
      </c>
      <c r="PF24" s="165" t="e">
        <f t="shared" si="27"/>
        <v>#N/A</v>
      </c>
      <c r="PG24" s="165" t="e">
        <f t="shared" si="27"/>
        <v>#N/A</v>
      </c>
      <c r="PH24" s="165" t="e">
        <f t="shared" si="27"/>
        <v>#N/A</v>
      </c>
    </row>
    <row r="25" spans="1:424" hidden="1" x14ac:dyDescent="0.45">
      <c r="A25" s="4">
        <v>22</v>
      </c>
      <c r="B25" s="91"/>
      <c r="C25" s="91"/>
      <c r="D25" s="91"/>
      <c r="E25" s="120" t="str">
        <f t="shared" si="28"/>
        <v/>
      </c>
      <c r="F25" s="120" t="str">
        <f t="shared" si="29"/>
        <v/>
      </c>
      <c r="G25" s="71" t="str">
        <f t="shared" si="30"/>
        <v/>
      </c>
      <c r="H25" s="23"/>
      <c r="I25" s="55"/>
      <c r="J25" s="298"/>
      <c r="K25" s="72" t="str">
        <f>IF(AND(B25&gt;0,C25&gt;0,D25&gt;0),IF(ISBLANK(J25),IF(ISBLANK(H25),"",(D25-B25)*VLOOKUP(H25,VLookups!$A$4:$B$13,2,FALSE)),J25),"")</f>
        <v/>
      </c>
      <c r="L25" s="73" t="str">
        <f t="shared" si="0"/>
        <v/>
      </c>
      <c r="M25" s="91"/>
      <c r="N25" s="265" t="str">
        <f>IF(AND(M25&gt;0,C25&gt;0,NOT(K25="")),ABS(VLOOKUP($M$1,VLookups!$A$43:$B$44,2,FALSE)-_xlfn.NORM.DIST(M25,G25,K25,TRUE)),"")</f>
        <v/>
      </c>
      <c r="O25" s="90" t="str">
        <f>IF(AND($B25&gt;0,$C25&gt;0,$D25&gt;0,NOT(ISBLANK($H25))),_xlfn.NORM.INV(ABS(VLOOKUP($M$1,VLookups!$A$43:$B$44,2,FALSE)-O$3),$G25,$K25),"")</f>
        <v/>
      </c>
      <c r="P25" s="89" t="str">
        <f>IF(AND($B25&gt;0,$C25&gt;0,$D25&gt;0,NOT(ISBLANK($H25))),_xlfn.NORM.INV(ABS(VLOOKUP($M$1,VLookups!$A$43:$B$44,2,FALSE)-P$3),$G25,$K25),"")</f>
        <v/>
      </c>
      <c r="Q25" s="90" t="str">
        <f>IF(AND($B25&gt;0,$C25&gt;0,$D25&gt;0,NOT(ISBLANK($H25))),_xlfn.NORM.INV(ABS(VLOOKUP($M$1,VLookups!$A$43:$B$44,2,FALSE)-Q$3),$G25,$K25),"")</f>
        <v/>
      </c>
      <c r="R25" s="89" t="str">
        <f>IF(AND($B25&gt;0,$C25&gt;0,$D25&gt;0,NOT(ISBLANK($H25))),_xlfn.NORM.INV(ABS(VLOOKUP($M$1,VLookups!$A$43:$B$44,2,FALSE)-R$3),$G25,$K25),"")</f>
        <v/>
      </c>
      <c r="S25" s="90" t="str">
        <f>IF(AND($B25&gt;0,$C25&gt;0,$D25&gt;0,NOT(ISBLANK($H25))),_xlfn.NORM.INV(ABS(VLOOKUP($M$1,VLookups!$A$43:$B$44,2,FALSE)-S$3),$G25,$K25),"")</f>
        <v/>
      </c>
      <c r="T25" s="89" t="str">
        <f>IF(AND($B25&gt;0,$C25&gt;0,$D25&gt;0,NOT(ISBLANK($H25))),_xlfn.NORM.INV(ABS(VLOOKUP($M$1,VLookups!$A$43:$B$44,2,FALSE)-T$3),$G25,$K25),"")</f>
        <v/>
      </c>
      <c r="U25" s="5"/>
      <c r="V25" s="164" t="str">
        <f t="shared" si="31"/>
        <v/>
      </c>
      <c r="W25" s="47" t="str">
        <f t="shared" ref="W25:AL40" si="68">IF(ISNONTEXT($V25),X25-$V25,"")</f>
        <v/>
      </c>
      <c r="X25" s="47" t="str">
        <f t="shared" si="68"/>
        <v/>
      </c>
      <c r="Y25" s="47" t="str">
        <f t="shared" si="68"/>
        <v/>
      </c>
      <c r="Z25" s="47" t="str">
        <f t="shared" si="68"/>
        <v/>
      </c>
      <c r="AA25" s="47" t="str">
        <f t="shared" si="68"/>
        <v/>
      </c>
      <c r="AB25" s="47" t="str">
        <f t="shared" si="68"/>
        <v/>
      </c>
      <c r="AC25" s="47" t="str">
        <f t="shared" si="68"/>
        <v/>
      </c>
      <c r="AD25" s="47" t="str">
        <f t="shared" si="68"/>
        <v/>
      </c>
      <c r="AE25" s="47" t="str">
        <f t="shared" si="68"/>
        <v/>
      </c>
      <c r="AF25" s="47" t="str">
        <f t="shared" si="68"/>
        <v/>
      </c>
      <c r="AG25" s="47" t="str">
        <f t="shared" si="68"/>
        <v/>
      </c>
      <c r="AH25" s="47" t="str">
        <f t="shared" si="68"/>
        <v/>
      </c>
      <c r="AI25" s="47" t="str">
        <f t="shared" si="68"/>
        <v/>
      </c>
      <c r="AJ25" s="47" t="str">
        <f t="shared" si="68"/>
        <v/>
      </c>
      <c r="AK25" s="47" t="str">
        <f t="shared" si="68"/>
        <v/>
      </c>
      <c r="AL25" s="47" t="str">
        <f t="shared" si="68"/>
        <v/>
      </c>
      <c r="AM25" s="47" t="str">
        <f t="shared" si="60"/>
        <v/>
      </c>
      <c r="AN25" s="47" t="str">
        <f t="shared" si="60"/>
        <v/>
      </c>
      <c r="AO25" s="47" t="str">
        <f t="shared" si="60"/>
        <v/>
      </c>
      <c r="AP25" s="47" t="str">
        <f t="shared" si="60"/>
        <v/>
      </c>
      <c r="AQ25" s="47" t="str">
        <f t="shared" si="60"/>
        <v/>
      </c>
      <c r="AR25" s="47" t="str">
        <f t="shared" si="60"/>
        <v/>
      </c>
      <c r="AS25" s="47" t="str">
        <f t="shared" si="60"/>
        <v/>
      </c>
      <c r="AT25" s="47" t="str">
        <f t="shared" si="60"/>
        <v/>
      </c>
      <c r="AU25" s="47" t="str">
        <f t="shared" si="60"/>
        <v/>
      </c>
      <c r="AV25" s="47" t="str">
        <f t="shared" si="60"/>
        <v/>
      </c>
      <c r="AW25" s="47" t="str">
        <f t="shared" si="60"/>
        <v/>
      </c>
      <c r="AX25" s="47" t="str">
        <f t="shared" si="61"/>
        <v/>
      </c>
      <c r="AY25" s="47" t="str">
        <f t="shared" si="61"/>
        <v/>
      </c>
      <c r="AZ25" s="47" t="str">
        <f t="shared" si="61"/>
        <v/>
      </c>
      <c r="BA25" s="47" t="str">
        <f t="shared" si="61"/>
        <v/>
      </c>
      <c r="BB25" s="47" t="str">
        <f t="shared" si="61"/>
        <v/>
      </c>
      <c r="BC25" s="47" t="str">
        <f t="shared" si="61"/>
        <v/>
      </c>
      <c r="BD25" s="47" t="str">
        <f t="shared" si="61"/>
        <v/>
      </c>
      <c r="BE25" s="47" t="str">
        <f t="shared" si="61"/>
        <v/>
      </c>
      <c r="BF25" s="47" t="str">
        <f t="shared" si="61"/>
        <v/>
      </c>
      <c r="BG25" s="47" t="str">
        <f t="shared" si="61"/>
        <v/>
      </c>
      <c r="BH25" s="47" t="str">
        <f t="shared" si="61"/>
        <v/>
      </c>
      <c r="BI25" s="47" t="str">
        <f t="shared" si="61"/>
        <v/>
      </c>
      <c r="BJ25" s="47" t="str">
        <f t="shared" si="61"/>
        <v/>
      </c>
      <c r="BK25" s="47" t="str">
        <f t="shared" si="61"/>
        <v/>
      </c>
      <c r="BL25" s="47" t="str">
        <f t="shared" si="61"/>
        <v/>
      </c>
      <c r="BM25" s="47" t="str">
        <f t="shared" si="61"/>
        <v/>
      </c>
      <c r="BN25" s="47" t="str">
        <f t="shared" si="62"/>
        <v/>
      </c>
      <c r="BO25" s="47" t="str">
        <f t="shared" si="62"/>
        <v/>
      </c>
      <c r="BP25" s="47" t="str">
        <f t="shared" si="62"/>
        <v/>
      </c>
      <c r="BQ25" s="47" t="str">
        <f t="shared" si="62"/>
        <v/>
      </c>
      <c r="BR25" s="47" t="str">
        <f t="shared" si="62"/>
        <v/>
      </c>
      <c r="BS25" s="47" t="str">
        <f t="shared" si="62"/>
        <v/>
      </c>
      <c r="BT25" s="47" t="str">
        <f t="shared" si="62"/>
        <v/>
      </c>
      <c r="BU25" s="47" t="str">
        <f t="shared" si="62"/>
        <v/>
      </c>
      <c r="BV25" s="47" t="str">
        <f t="shared" si="62"/>
        <v/>
      </c>
      <c r="BW25" s="47" t="str">
        <f t="shared" si="62"/>
        <v/>
      </c>
      <c r="BX25" s="47" t="str">
        <f t="shared" si="62"/>
        <v/>
      </c>
      <c r="BY25" s="47" t="str">
        <f t="shared" si="62"/>
        <v/>
      </c>
      <c r="BZ25" s="47" t="str">
        <f t="shared" si="62"/>
        <v/>
      </c>
      <c r="CA25" s="47" t="str">
        <f t="shared" si="62"/>
        <v/>
      </c>
      <c r="CB25" s="47" t="str">
        <f t="shared" si="62"/>
        <v/>
      </c>
      <c r="CC25" s="47" t="str">
        <f t="shared" si="62"/>
        <v/>
      </c>
      <c r="CD25" s="47" t="str">
        <f t="shared" si="63"/>
        <v/>
      </c>
      <c r="CE25" s="47" t="str">
        <f t="shared" si="63"/>
        <v/>
      </c>
      <c r="CF25" s="47" t="str">
        <f t="shared" si="63"/>
        <v/>
      </c>
      <c r="CG25" s="47" t="str">
        <f t="shared" si="63"/>
        <v/>
      </c>
      <c r="CH25" s="47" t="str">
        <f t="shared" si="63"/>
        <v/>
      </c>
      <c r="CI25" s="47" t="str">
        <f t="shared" si="63"/>
        <v/>
      </c>
      <c r="CJ25" s="47" t="str">
        <f t="shared" si="63"/>
        <v/>
      </c>
      <c r="CK25" s="47" t="str">
        <f t="shared" si="63"/>
        <v/>
      </c>
      <c r="CL25" s="47" t="str">
        <f t="shared" si="63"/>
        <v/>
      </c>
      <c r="CM25" s="47" t="str">
        <f t="shared" si="63"/>
        <v/>
      </c>
      <c r="CN25" s="47" t="str">
        <f t="shared" si="63"/>
        <v/>
      </c>
      <c r="CO25" s="47" t="str">
        <f t="shared" si="63"/>
        <v/>
      </c>
      <c r="CP25" s="47" t="str">
        <f t="shared" si="63"/>
        <v/>
      </c>
      <c r="CQ25" s="47" t="str">
        <f t="shared" si="63"/>
        <v/>
      </c>
      <c r="CR25" s="47" t="str">
        <f t="shared" si="63"/>
        <v/>
      </c>
      <c r="CS25" s="47" t="str">
        <f t="shared" si="63"/>
        <v/>
      </c>
      <c r="CT25" s="47" t="str">
        <f t="shared" si="53"/>
        <v/>
      </c>
      <c r="CU25" s="47" t="str">
        <f t="shared" si="53"/>
        <v/>
      </c>
      <c r="CV25" s="47" t="str">
        <f t="shared" si="53"/>
        <v/>
      </c>
      <c r="CW25" s="47" t="str">
        <f t="shared" si="53"/>
        <v/>
      </c>
      <c r="CX25" s="47" t="str">
        <f t="shared" si="53"/>
        <v/>
      </c>
      <c r="CY25" s="47" t="str">
        <f t="shared" si="53"/>
        <v/>
      </c>
      <c r="CZ25" s="47" t="str">
        <f t="shared" si="37"/>
        <v/>
      </c>
      <c r="DA25" s="47" t="str">
        <f t="shared" si="37"/>
        <v/>
      </c>
      <c r="DB25" s="47" t="str">
        <f t="shared" si="37"/>
        <v/>
      </c>
      <c r="DC25" s="47" t="str">
        <f t="shared" si="37"/>
        <v/>
      </c>
      <c r="DD25" s="47" t="str">
        <f t="shared" si="37"/>
        <v/>
      </c>
      <c r="DE25" s="47" t="str">
        <f t="shared" si="37"/>
        <v/>
      </c>
      <c r="DF25" s="47" t="str">
        <f t="shared" si="37"/>
        <v/>
      </c>
      <c r="DG25" s="47" t="str">
        <f t="shared" si="37"/>
        <v/>
      </c>
      <c r="DH25" s="47" t="str">
        <f t="shared" si="37"/>
        <v/>
      </c>
      <c r="DI25" s="47" t="str">
        <f t="shared" si="37"/>
        <v/>
      </c>
      <c r="DJ25" s="47" t="str">
        <f t="shared" si="37"/>
        <v/>
      </c>
      <c r="DK25" s="47" t="str">
        <f t="shared" si="37"/>
        <v/>
      </c>
      <c r="DL25" s="47" t="str">
        <f t="shared" si="37"/>
        <v/>
      </c>
      <c r="DM25" s="47" t="str">
        <f t="shared" si="37"/>
        <v/>
      </c>
      <c r="DN25" s="47" t="str">
        <f t="shared" si="37"/>
        <v/>
      </c>
      <c r="DO25" s="47" t="str">
        <f t="shared" si="54"/>
        <v/>
      </c>
      <c r="DP25" s="47" t="str">
        <f t="shared" si="54"/>
        <v/>
      </c>
      <c r="DQ25" s="47" t="str">
        <f t="shared" si="54"/>
        <v/>
      </c>
      <c r="DR25" s="47" t="str">
        <f t="shared" si="54"/>
        <v/>
      </c>
      <c r="DS25" s="179" t="str">
        <f t="shared" si="33"/>
        <v/>
      </c>
      <c r="DT25" s="47" t="str">
        <f t="shared" ref="DT25:EI40" si="69">IF(ISNONTEXT($V25),DS25+$V25,"")</f>
        <v/>
      </c>
      <c r="DU25" s="47" t="str">
        <f t="shared" si="69"/>
        <v/>
      </c>
      <c r="DV25" s="47" t="str">
        <f t="shared" si="69"/>
        <v/>
      </c>
      <c r="DW25" s="47" t="str">
        <f t="shared" si="69"/>
        <v/>
      </c>
      <c r="DX25" s="47" t="str">
        <f t="shared" si="69"/>
        <v/>
      </c>
      <c r="DY25" s="47" t="str">
        <f t="shared" si="69"/>
        <v/>
      </c>
      <c r="DZ25" s="47" t="str">
        <f t="shared" si="69"/>
        <v/>
      </c>
      <c r="EA25" s="47" t="str">
        <f t="shared" si="69"/>
        <v/>
      </c>
      <c r="EB25" s="47" t="str">
        <f t="shared" si="69"/>
        <v/>
      </c>
      <c r="EC25" s="47" t="str">
        <f t="shared" si="69"/>
        <v/>
      </c>
      <c r="ED25" s="47" t="str">
        <f t="shared" si="69"/>
        <v/>
      </c>
      <c r="EE25" s="47" t="str">
        <f t="shared" si="69"/>
        <v/>
      </c>
      <c r="EF25" s="47" t="str">
        <f t="shared" si="69"/>
        <v/>
      </c>
      <c r="EG25" s="47" t="str">
        <f t="shared" si="69"/>
        <v/>
      </c>
      <c r="EH25" s="47" t="str">
        <f t="shared" si="69"/>
        <v/>
      </c>
      <c r="EI25" s="47" t="str">
        <f t="shared" si="69"/>
        <v/>
      </c>
      <c r="EJ25" s="47" t="str">
        <f t="shared" si="64"/>
        <v/>
      </c>
      <c r="EK25" s="47" t="str">
        <f t="shared" si="64"/>
        <v/>
      </c>
      <c r="EL25" s="47" t="str">
        <f t="shared" si="64"/>
        <v/>
      </c>
      <c r="EM25" s="47" t="str">
        <f t="shared" si="64"/>
        <v/>
      </c>
      <c r="EN25" s="47" t="str">
        <f t="shared" si="64"/>
        <v/>
      </c>
      <c r="EO25" s="47" t="str">
        <f t="shared" si="64"/>
        <v/>
      </c>
      <c r="EP25" s="47" t="str">
        <f t="shared" si="64"/>
        <v/>
      </c>
      <c r="EQ25" s="47" t="str">
        <f t="shared" si="64"/>
        <v/>
      </c>
      <c r="ER25" s="47" t="str">
        <f t="shared" si="64"/>
        <v/>
      </c>
      <c r="ES25" s="47" t="str">
        <f t="shared" si="64"/>
        <v/>
      </c>
      <c r="ET25" s="47" t="str">
        <f t="shared" si="64"/>
        <v/>
      </c>
      <c r="EU25" s="47" t="str">
        <f t="shared" si="65"/>
        <v/>
      </c>
      <c r="EV25" s="47" t="str">
        <f t="shared" si="65"/>
        <v/>
      </c>
      <c r="EW25" s="47" t="str">
        <f t="shared" si="65"/>
        <v/>
      </c>
      <c r="EX25" s="47" t="str">
        <f t="shared" si="65"/>
        <v/>
      </c>
      <c r="EY25" s="47" t="str">
        <f t="shared" si="65"/>
        <v/>
      </c>
      <c r="EZ25" s="47" t="str">
        <f t="shared" si="65"/>
        <v/>
      </c>
      <c r="FA25" s="47" t="str">
        <f t="shared" si="65"/>
        <v/>
      </c>
      <c r="FB25" s="47" t="str">
        <f t="shared" si="65"/>
        <v/>
      </c>
      <c r="FC25" s="47" t="str">
        <f t="shared" si="65"/>
        <v/>
      </c>
      <c r="FD25" s="47" t="str">
        <f t="shared" si="65"/>
        <v/>
      </c>
      <c r="FE25" s="47" t="str">
        <f t="shared" si="65"/>
        <v/>
      </c>
      <c r="FF25" s="47" t="str">
        <f t="shared" si="65"/>
        <v/>
      </c>
      <c r="FG25" s="47" t="str">
        <f t="shared" si="65"/>
        <v/>
      </c>
      <c r="FH25" s="47" t="str">
        <f t="shared" si="65"/>
        <v/>
      </c>
      <c r="FI25" s="47" t="str">
        <f t="shared" si="65"/>
        <v/>
      </c>
      <c r="FJ25" s="47" t="str">
        <f t="shared" si="65"/>
        <v/>
      </c>
      <c r="FK25" s="47" t="str">
        <f t="shared" si="66"/>
        <v/>
      </c>
      <c r="FL25" s="47" t="str">
        <f t="shared" si="66"/>
        <v/>
      </c>
      <c r="FM25" s="47" t="str">
        <f t="shared" si="66"/>
        <v/>
      </c>
      <c r="FN25" s="47" t="str">
        <f t="shared" si="66"/>
        <v/>
      </c>
      <c r="FO25" s="47" t="str">
        <f t="shared" si="66"/>
        <v/>
      </c>
      <c r="FP25" s="47" t="str">
        <f t="shared" si="66"/>
        <v/>
      </c>
      <c r="FQ25" s="47" t="str">
        <f t="shared" si="66"/>
        <v/>
      </c>
      <c r="FR25" s="47" t="str">
        <f t="shared" si="66"/>
        <v/>
      </c>
      <c r="FS25" s="47" t="str">
        <f t="shared" si="66"/>
        <v/>
      </c>
      <c r="FT25" s="47" t="str">
        <f t="shared" si="66"/>
        <v/>
      </c>
      <c r="FU25" s="47" t="str">
        <f t="shared" si="66"/>
        <v/>
      </c>
      <c r="FV25" s="47" t="str">
        <f t="shared" si="66"/>
        <v/>
      </c>
      <c r="FW25" s="47" t="str">
        <f t="shared" si="66"/>
        <v/>
      </c>
      <c r="FX25" s="47" t="str">
        <f t="shared" si="66"/>
        <v/>
      </c>
      <c r="FY25" s="47" t="str">
        <f t="shared" si="66"/>
        <v/>
      </c>
      <c r="FZ25" s="47" t="str">
        <f t="shared" si="66"/>
        <v/>
      </c>
      <c r="GA25" s="47" t="str">
        <f t="shared" si="67"/>
        <v/>
      </c>
      <c r="GB25" s="47" t="str">
        <f t="shared" si="67"/>
        <v/>
      </c>
      <c r="GC25" s="47" t="str">
        <f t="shared" si="67"/>
        <v/>
      </c>
      <c r="GD25" s="47" t="str">
        <f t="shared" si="67"/>
        <v/>
      </c>
      <c r="GE25" s="47" t="str">
        <f t="shared" si="67"/>
        <v/>
      </c>
      <c r="GF25" s="47" t="str">
        <f t="shared" si="67"/>
        <v/>
      </c>
      <c r="GG25" s="47" t="str">
        <f t="shared" si="67"/>
        <v/>
      </c>
      <c r="GH25" s="47" t="str">
        <f t="shared" si="67"/>
        <v/>
      </c>
      <c r="GI25" s="47" t="str">
        <f t="shared" si="67"/>
        <v/>
      </c>
      <c r="GJ25" s="47" t="str">
        <f t="shared" si="67"/>
        <v/>
      </c>
      <c r="GK25" s="47" t="str">
        <f t="shared" si="67"/>
        <v/>
      </c>
      <c r="GL25" s="47" t="str">
        <f t="shared" si="67"/>
        <v/>
      </c>
      <c r="GM25" s="47" t="str">
        <f t="shared" si="67"/>
        <v/>
      </c>
      <c r="GN25" s="47" t="str">
        <f t="shared" si="67"/>
        <v/>
      </c>
      <c r="GO25" s="47" t="str">
        <f t="shared" si="67"/>
        <v/>
      </c>
      <c r="GP25" s="47" t="str">
        <f t="shared" si="67"/>
        <v/>
      </c>
      <c r="GQ25" s="47" t="str">
        <f t="shared" si="55"/>
        <v/>
      </c>
      <c r="GR25" s="47" t="str">
        <f t="shared" si="55"/>
        <v/>
      </c>
      <c r="GS25" s="47" t="str">
        <f t="shared" si="55"/>
        <v/>
      </c>
      <c r="GT25" s="47" t="str">
        <f t="shared" si="55"/>
        <v/>
      </c>
      <c r="GU25" s="47" t="str">
        <f t="shared" si="55"/>
        <v/>
      </c>
      <c r="GV25" s="47" t="str">
        <f t="shared" si="55"/>
        <v/>
      </c>
      <c r="GW25" s="47" t="str">
        <f t="shared" si="40"/>
        <v/>
      </c>
      <c r="GX25" s="47" t="str">
        <f t="shared" si="40"/>
        <v/>
      </c>
      <c r="GY25" s="47" t="str">
        <f t="shared" si="40"/>
        <v/>
      </c>
      <c r="GZ25" s="47" t="str">
        <f t="shared" si="40"/>
        <v/>
      </c>
      <c r="HA25" s="47" t="str">
        <f t="shared" si="40"/>
        <v/>
      </c>
      <c r="HB25" s="47" t="str">
        <f t="shared" si="40"/>
        <v/>
      </c>
      <c r="HC25" s="47" t="str">
        <f t="shared" si="40"/>
        <v/>
      </c>
      <c r="HD25" s="47" t="str">
        <f t="shared" si="40"/>
        <v/>
      </c>
      <c r="HE25" s="47" t="str">
        <f t="shared" si="40"/>
        <v/>
      </c>
      <c r="HF25" s="47" t="str">
        <f t="shared" si="40"/>
        <v/>
      </c>
      <c r="HG25" s="47" t="str">
        <f t="shared" si="40"/>
        <v/>
      </c>
      <c r="HH25" s="47" t="str">
        <f t="shared" si="40"/>
        <v/>
      </c>
      <c r="HI25" s="47" t="str">
        <f t="shared" si="40"/>
        <v/>
      </c>
      <c r="HJ25" s="47" t="str">
        <f t="shared" si="40"/>
        <v/>
      </c>
      <c r="HK25" s="47" t="str">
        <f t="shared" si="40"/>
        <v/>
      </c>
      <c r="HL25" s="47" t="str">
        <f t="shared" si="56"/>
        <v/>
      </c>
      <c r="HM25" s="47" t="str">
        <f t="shared" si="56"/>
        <v/>
      </c>
      <c r="HN25" s="47" t="str">
        <f t="shared" si="56"/>
        <v/>
      </c>
      <c r="HO25" s="47" t="str">
        <f t="shared" si="56"/>
        <v/>
      </c>
      <c r="HP25" s="165" t="e">
        <f t="shared" si="57"/>
        <v>#N/A</v>
      </c>
      <c r="HQ25" s="165" t="e">
        <f t="shared" si="57"/>
        <v>#N/A</v>
      </c>
      <c r="HR25" s="165" t="e">
        <f t="shared" si="57"/>
        <v>#N/A</v>
      </c>
      <c r="HS25" s="165" t="e">
        <f t="shared" si="57"/>
        <v>#N/A</v>
      </c>
      <c r="HT25" s="165" t="e">
        <f t="shared" si="57"/>
        <v>#N/A</v>
      </c>
      <c r="HU25" s="165" t="e">
        <f t="shared" si="57"/>
        <v>#N/A</v>
      </c>
      <c r="HV25" s="165" t="e">
        <f t="shared" si="57"/>
        <v>#N/A</v>
      </c>
      <c r="HW25" s="165" t="e">
        <f t="shared" si="57"/>
        <v>#N/A</v>
      </c>
      <c r="HX25" s="165" t="e">
        <f t="shared" si="57"/>
        <v>#N/A</v>
      </c>
      <c r="HY25" s="165" t="e">
        <f t="shared" si="57"/>
        <v>#N/A</v>
      </c>
      <c r="HZ25" s="165" t="e">
        <f t="shared" si="57"/>
        <v>#N/A</v>
      </c>
      <c r="IA25" s="165" t="e">
        <f t="shared" si="57"/>
        <v>#N/A</v>
      </c>
      <c r="IB25" s="165" t="e">
        <f t="shared" si="57"/>
        <v>#N/A</v>
      </c>
      <c r="IC25" s="165" t="e">
        <f t="shared" si="57"/>
        <v>#N/A</v>
      </c>
      <c r="ID25" s="165" t="e">
        <f t="shared" si="57"/>
        <v>#N/A</v>
      </c>
      <c r="IE25" s="165" t="e">
        <f t="shared" si="41"/>
        <v>#N/A</v>
      </c>
      <c r="IF25" s="165" t="e">
        <f t="shared" si="41"/>
        <v>#N/A</v>
      </c>
      <c r="IG25" s="165" t="e">
        <f t="shared" si="41"/>
        <v>#N/A</v>
      </c>
      <c r="IH25" s="165" t="e">
        <f t="shared" si="41"/>
        <v>#N/A</v>
      </c>
      <c r="II25" s="165" t="e">
        <f t="shared" si="41"/>
        <v>#N/A</v>
      </c>
      <c r="IJ25" s="165" t="e">
        <f t="shared" si="41"/>
        <v>#N/A</v>
      </c>
      <c r="IK25" s="165" t="e">
        <f t="shared" si="41"/>
        <v>#N/A</v>
      </c>
      <c r="IL25" s="165" t="e">
        <f t="shared" si="41"/>
        <v>#N/A</v>
      </c>
      <c r="IM25" s="165" t="e">
        <f t="shared" si="41"/>
        <v>#N/A</v>
      </c>
      <c r="IN25" s="165" t="e">
        <f t="shared" si="41"/>
        <v>#N/A</v>
      </c>
      <c r="IO25" s="165" t="e">
        <f t="shared" si="41"/>
        <v>#N/A</v>
      </c>
      <c r="IP25" s="165" t="e">
        <f t="shared" si="41"/>
        <v>#N/A</v>
      </c>
      <c r="IQ25" s="165" t="e">
        <f t="shared" si="41"/>
        <v>#N/A</v>
      </c>
      <c r="IR25" s="165" t="e">
        <f t="shared" si="41"/>
        <v>#N/A</v>
      </c>
      <c r="IS25" s="165" t="e">
        <f t="shared" si="41"/>
        <v>#N/A</v>
      </c>
      <c r="IT25" s="165" t="e">
        <f t="shared" si="41"/>
        <v>#N/A</v>
      </c>
      <c r="IU25" s="165" t="e">
        <f t="shared" si="42"/>
        <v>#N/A</v>
      </c>
      <c r="IV25" s="165" t="e">
        <f t="shared" si="42"/>
        <v>#N/A</v>
      </c>
      <c r="IW25" s="165" t="e">
        <f t="shared" si="42"/>
        <v>#N/A</v>
      </c>
      <c r="IX25" s="165" t="e">
        <f t="shared" si="42"/>
        <v>#N/A</v>
      </c>
      <c r="IY25" s="165" t="e">
        <f t="shared" si="42"/>
        <v>#N/A</v>
      </c>
      <c r="IZ25" s="165" t="e">
        <f t="shared" si="42"/>
        <v>#N/A</v>
      </c>
      <c r="JA25" s="165" t="e">
        <f t="shared" si="42"/>
        <v>#N/A</v>
      </c>
      <c r="JB25" s="165" t="e">
        <f t="shared" si="42"/>
        <v>#N/A</v>
      </c>
      <c r="JC25" s="165" t="e">
        <f t="shared" si="42"/>
        <v>#N/A</v>
      </c>
      <c r="JD25" s="165" t="e">
        <f t="shared" si="42"/>
        <v>#N/A</v>
      </c>
      <c r="JE25" s="165" t="e">
        <f t="shared" si="42"/>
        <v>#N/A</v>
      </c>
      <c r="JF25" s="165" t="e">
        <f t="shared" si="42"/>
        <v>#N/A</v>
      </c>
      <c r="JG25" s="165" t="e">
        <f t="shared" si="42"/>
        <v>#N/A</v>
      </c>
      <c r="JH25" s="165" t="e">
        <f t="shared" si="42"/>
        <v>#N/A</v>
      </c>
      <c r="JI25" s="165" t="e">
        <f t="shared" si="42"/>
        <v>#N/A</v>
      </c>
      <c r="JJ25" s="165" t="e">
        <f t="shared" si="42"/>
        <v>#N/A</v>
      </c>
      <c r="JK25" s="165" t="e">
        <f t="shared" si="43"/>
        <v>#N/A</v>
      </c>
      <c r="JL25" s="165" t="e">
        <f t="shared" si="43"/>
        <v>#N/A</v>
      </c>
      <c r="JM25" s="165" t="e">
        <f t="shared" si="43"/>
        <v>#N/A</v>
      </c>
      <c r="JN25" s="165" t="e">
        <f t="shared" si="43"/>
        <v>#N/A</v>
      </c>
      <c r="JO25" s="165" t="e">
        <f t="shared" si="43"/>
        <v>#N/A</v>
      </c>
      <c r="JP25" s="165" t="e">
        <f t="shared" si="43"/>
        <v>#N/A</v>
      </c>
      <c r="JQ25" s="165" t="e">
        <f t="shared" si="43"/>
        <v>#N/A</v>
      </c>
      <c r="JR25" s="165" t="e">
        <f t="shared" si="43"/>
        <v>#N/A</v>
      </c>
      <c r="JS25" s="165" t="e">
        <f t="shared" si="43"/>
        <v>#N/A</v>
      </c>
      <c r="JT25" s="165" t="e">
        <f t="shared" si="43"/>
        <v>#N/A</v>
      </c>
      <c r="JU25" s="165" t="e">
        <f t="shared" si="43"/>
        <v>#N/A</v>
      </c>
      <c r="JV25" s="165" t="e">
        <f t="shared" si="43"/>
        <v>#N/A</v>
      </c>
      <c r="JW25" s="165" t="e">
        <f t="shared" si="43"/>
        <v>#N/A</v>
      </c>
      <c r="JX25" s="165" t="e">
        <f t="shared" si="43"/>
        <v>#N/A</v>
      </c>
      <c r="JY25" s="165" t="e">
        <f t="shared" si="43"/>
        <v>#N/A</v>
      </c>
      <c r="JZ25" s="165" t="e">
        <f t="shared" si="43"/>
        <v>#N/A</v>
      </c>
      <c r="KA25" s="165" t="e">
        <f t="shared" si="44"/>
        <v>#N/A</v>
      </c>
      <c r="KB25" s="165" t="e">
        <f t="shared" si="44"/>
        <v>#N/A</v>
      </c>
      <c r="KC25" s="165" t="e">
        <f t="shared" si="44"/>
        <v>#N/A</v>
      </c>
      <c r="KD25" s="165" t="e">
        <f t="shared" si="44"/>
        <v>#N/A</v>
      </c>
      <c r="KE25" s="165" t="e">
        <f t="shared" si="44"/>
        <v>#N/A</v>
      </c>
      <c r="KF25" s="165" t="e">
        <f t="shared" si="44"/>
        <v>#N/A</v>
      </c>
      <c r="KG25" s="165" t="e">
        <f t="shared" si="44"/>
        <v>#N/A</v>
      </c>
      <c r="KH25" s="165" t="e">
        <f t="shared" si="44"/>
        <v>#N/A</v>
      </c>
      <c r="KI25" s="165" t="e">
        <f t="shared" si="44"/>
        <v>#N/A</v>
      </c>
      <c r="KJ25" s="165" t="e">
        <f t="shared" si="44"/>
        <v>#N/A</v>
      </c>
      <c r="KK25" s="165" t="e">
        <f t="shared" si="44"/>
        <v>#N/A</v>
      </c>
      <c r="KL25" s="165" t="e">
        <f t="shared" si="44"/>
        <v>#N/A</v>
      </c>
      <c r="KM25" s="165" t="e">
        <f t="shared" si="44"/>
        <v>#N/A</v>
      </c>
      <c r="KN25" s="165" t="e">
        <f t="shared" si="44"/>
        <v>#N/A</v>
      </c>
      <c r="KO25" s="165" t="e">
        <f t="shared" si="44"/>
        <v>#N/A</v>
      </c>
      <c r="KP25" s="165" t="e">
        <f t="shared" si="44"/>
        <v>#N/A</v>
      </c>
      <c r="KQ25" s="165" t="e">
        <f t="shared" si="45"/>
        <v>#N/A</v>
      </c>
      <c r="KR25" s="165" t="e">
        <f t="shared" si="45"/>
        <v>#N/A</v>
      </c>
      <c r="KS25" s="165" t="e">
        <f t="shared" si="45"/>
        <v>#N/A</v>
      </c>
      <c r="KT25" s="165" t="e">
        <f t="shared" si="45"/>
        <v>#N/A</v>
      </c>
      <c r="KU25" s="165" t="e">
        <f t="shared" si="45"/>
        <v>#N/A</v>
      </c>
      <c r="KV25" s="165" t="e">
        <f t="shared" si="45"/>
        <v>#N/A</v>
      </c>
      <c r="KW25" s="165" t="e">
        <f t="shared" si="45"/>
        <v>#N/A</v>
      </c>
      <c r="KX25" s="165" t="e">
        <f t="shared" si="45"/>
        <v>#N/A</v>
      </c>
      <c r="KY25" s="165" t="e">
        <f t="shared" si="45"/>
        <v>#N/A</v>
      </c>
      <c r="KZ25" s="165" t="e">
        <f t="shared" si="45"/>
        <v>#N/A</v>
      </c>
      <c r="LA25" s="165" t="e">
        <f t="shared" si="45"/>
        <v>#N/A</v>
      </c>
      <c r="LB25" s="165" t="e">
        <f t="shared" si="45"/>
        <v>#N/A</v>
      </c>
      <c r="LC25" s="165" t="e">
        <f t="shared" si="45"/>
        <v>#N/A</v>
      </c>
      <c r="LD25" s="165" t="e">
        <f t="shared" si="45"/>
        <v>#N/A</v>
      </c>
      <c r="LE25" s="165" t="e">
        <f t="shared" si="45"/>
        <v>#N/A</v>
      </c>
      <c r="LF25" s="165" t="e">
        <f t="shared" si="45"/>
        <v>#N/A</v>
      </c>
      <c r="LG25" s="165" t="e">
        <f t="shared" si="46"/>
        <v>#N/A</v>
      </c>
      <c r="LH25" s="165" t="e">
        <f t="shared" si="46"/>
        <v>#N/A</v>
      </c>
      <c r="LI25" s="165" t="e">
        <f t="shared" si="46"/>
        <v>#N/A</v>
      </c>
      <c r="LJ25" s="165" t="e">
        <f t="shared" si="46"/>
        <v>#N/A</v>
      </c>
      <c r="LK25" s="165" t="e">
        <f t="shared" si="46"/>
        <v>#N/A</v>
      </c>
      <c r="LL25" s="165" t="e">
        <f t="shared" si="46"/>
        <v>#N/A</v>
      </c>
      <c r="LM25" s="165" t="e">
        <f t="shared" si="46"/>
        <v>#N/A</v>
      </c>
      <c r="LN25" s="165" t="e">
        <f t="shared" si="46"/>
        <v>#N/A</v>
      </c>
      <c r="LO25" s="165" t="e">
        <f t="shared" si="46"/>
        <v>#N/A</v>
      </c>
      <c r="LP25" s="165" t="e">
        <f t="shared" si="46"/>
        <v>#N/A</v>
      </c>
      <c r="LQ25" s="165" t="e">
        <f t="shared" si="46"/>
        <v>#N/A</v>
      </c>
      <c r="LR25" s="165" t="e">
        <f t="shared" si="46"/>
        <v>#N/A</v>
      </c>
      <c r="LS25" s="165" t="e">
        <f t="shared" si="46"/>
        <v>#N/A</v>
      </c>
      <c r="LT25" s="165" t="e">
        <f t="shared" si="46"/>
        <v>#N/A</v>
      </c>
      <c r="LU25" s="165" t="e">
        <f t="shared" si="46"/>
        <v>#N/A</v>
      </c>
      <c r="LV25" s="165" t="e">
        <f t="shared" si="46"/>
        <v>#N/A</v>
      </c>
      <c r="LW25" s="165" t="e">
        <f t="shared" si="47"/>
        <v>#N/A</v>
      </c>
      <c r="LX25" s="165" t="e">
        <f t="shared" si="47"/>
        <v>#N/A</v>
      </c>
      <c r="LY25" s="165" t="e">
        <f t="shared" si="47"/>
        <v>#N/A</v>
      </c>
      <c r="LZ25" s="165" t="e">
        <f t="shared" si="47"/>
        <v>#N/A</v>
      </c>
      <c r="MA25" s="165" t="e">
        <f t="shared" si="47"/>
        <v>#N/A</v>
      </c>
      <c r="MB25" s="165" t="e">
        <f t="shared" si="47"/>
        <v>#N/A</v>
      </c>
      <c r="MC25" s="165" t="e">
        <f t="shared" si="47"/>
        <v>#N/A</v>
      </c>
      <c r="MD25" s="165" t="e">
        <f t="shared" si="47"/>
        <v>#N/A</v>
      </c>
      <c r="ME25" s="165" t="e">
        <f t="shared" si="47"/>
        <v>#N/A</v>
      </c>
      <c r="MF25" s="165" t="e">
        <f t="shared" si="47"/>
        <v>#N/A</v>
      </c>
      <c r="MG25" s="165" t="e">
        <f t="shared" si="47"/>
        <v>#N/A</v>
      </c>
      <c r="MH25" s="165" t="e">
        <f t="shared" si="47"/>
        <v>#N/A</v>
      </c>
      <c r="MI25" s="165" t="e">
        <f t="shared" si="47"/>
        <v>#N/A</v>
      </c>
      <c r="MJ25" s="165" t="e">
        <f t="shared" si="47"/>
        <v>#N/A</v>
      </c>
      <c r="MK25" s="165" t="e">
        <f t="shared" si="47"/>
        <v>#N/A</v>
      </c>
      <c r="ML25" s="165" t="e">
        <f t="shared" si="47"/>
        <v>#N/A</v>
      </c>
      <c r="MM25" s="165" t="e">
        <f t="shared" si="48"/>
        <v>#N/A</v>
      </c>
      <c r="MN25" s="165" t="e">
        <f t="shared" si="48"/>
        <v>#N/A</v>
      </c>
      <c r="MO25" s="165" t="e">
        <f t="shared" si="48"/>
        <v>#N/A</v>
      </c>
      <c r="MP25" s="165" t="e">
        <f t="shared" si="48"/>
        <v>#N/A</v>
      </c>
      <c r="MQ25" s="165" t="e">
        <f t="shared" si="48"/>
        <v>#N/A</v>
      </c>
      <c r="MR25" s="165" t="e">
        <f t="shared" si="48"/>
        <v>#N/A</v>
      </c>
      <c r="MS25" s="165" t="e">
        <f t="shared" si="48"/>
        <v>#N/A</v>
      </c>
      <c r="MT25" s="165" t="e">
        <f t="shared" si="48"/>
        <v>#N/A</v>
      </c>
      <c r="MU25" s="165" t="e">
        <f t="shared" si="48"/>
        <v>#N/A</v>
      </c>
      <c r="MV25" s="165" t="e">
        <f t="shared" si="48"/>
        <v>#N/A</v>
      </c>
      <c r="MW25" s="165" t="e">
        <f t="shared" si="48"/>
        <v>#N/A</v>
      </c>
      <c r="MX25" s="165" t="e">
        <f t="shared" si="48"/>
        <v>#N/A</v>
      </c>
      <c r="MY25" s="165" t="e">
        <f t="shared" si="48"/>
        <v>#N/A</v>
      </c>
      <c r="MZ25" s="165" t="e">
        <f t="shared" si="48"/>
        <v>#N/A</v>
      </c>
      <c r="NA25" s="165" t="e">
        <f t="shared" si="48"/>
        <v>#N/A</v>
      </c>
      <c r="NB25" s="165" t="e">
        <f t="shared" si="48"/>
        <v>#N/A</v>
      </c>
      <c r="NC25" s="165" t="e">
        <f t="shared" si="49"/>
        <v>#N/A</v>
      </c>
      <c r="ND25" s="165" t="e">
        <f t="shared" si="49"/>
        <v>#N/A</v>
      </c>
      <c r="NE25" s="165" t="e">
        <f t="shared" si="49"/>
        <v>#N/A</v>
      </c>
      <c r="NF25" s="165" t="e">
        <f t="shared" si="49"/>
        <v>#N/A</v>
      </c>
      <c r="NG25" s="165" t="e">
        <f t="shared" si="49"/>
        <v>#N/A</v>
      </c>
      <c r="NH25" s="165" t="e">
        <f t="shared" si="49"/>
        <v>#N/A</v>
      </c>
      <c r="NI25" s="165" t="e">
        <f t="shared" si="49"/>
        <v>#N/A</v>
      </c>
      <c r="NJ25" s="165" t="e">
        <f t="shared" si="49"/>
        <v>#N/A</v>
      </c>
      <c r="NK25" s="165" t="e">
        <f t="shared" si="49"/>
        <v>#N/A</v>
      </c>
      <c r="NL25" s="165" t="e">
        <f t="shared" si="49"/>
        <v>#N/A</v>
      </c>
      <c r="NM25" s="165" t="e">
        <f t="shared" si="49"/>
        <v>#N/A</v>
      </c>
      <c r="NN25" s="165" t="e">
        <f t="shared" si="49"/>
        <v>#N/A</v>
      </c>
      <c r="NO25" s="165" t="e">
        <f t="shared" si="49"/>
        <v>#N/A</v>
      </c>
      <c r="NP25" s="165" t="e">
        <f t="shared" si="49"/>
        <v>#N/A</v>
      </c>
      <c r="NQ25" s="165" t="e">
        <f t="shared" si="49"/>
        <v>#N/A</v>
      </c>
      <c r="NR25" s="165" t="e">
        <f t="shared" si="49"/>
        <v>#N/A</v>
      </c>
      <c r="NS25" s="165" t="e">
        <f t="shared" si="50"/>
        <v>#N/A</v>
      </c>
      <c r="NT25" s="165" t="e">
        <f t="shared" si="50"/>
        <v>#N/A</v>
      </c>
      <c r="NU25" s="165" t="e">
        <f t="shared" si="50"/>
        <v>#N/A</v>
      </c>
      <c r="NV25" s="165" t="e">
        <f t="shared" si="50"/>
        <v>#N/A</v>
      </c>
      <c r="NW25" s="165" t="e">
        <f t="shared" si="50"/>
        <v>#N/A</v>
      </c>
      <c r="NX25" s="165" t="e">
        <f t="shared" si="50"/>
        <v>#N/A</v>
      </c>
      <c r="NY25" s="165" t="e">
        <f t="shared" si="50"/>
        <v>#N/A</v>
      </c>
      <c r="NZ25" s="165" t="e">
        <f t="shared" si="50"/>
        <v>#N/A</v>
      </c>
      <c r="OA25" s="165" t="e">
        <f t="shared" si="50"/>
        <v>#N/A</v>
      </c>
      <c r="OB25" s="165" t="e">
        <f t="shared" si="50"/>
        <v>#N/A</v>
      </c>
      <c r="OC25" s="165" t="e">
        <f t="shared" si="50"/>
        <v>#N/A</v>
      </c>
      <c r="OD25" s="165" t="e">
        <f t="shared" si="50"/>
        <v>#N/A</v>
      </c>
      <c r="OE25" s="165" t="e">
        <f t="shared" si="50"/>
        <v>#N/A</v>
      </c>
      <c r="OF25" s="165" t="e">
        <f t="shared" si="50"/>
        <v>#N/A</v>
      </c>
      <c r="OG25" s="165" t="e">
        <f t="shared" si="50"/>
        <v>#N/A</v>
      </c>
      <c r="OH25" s="165" t="e">
        <f t="shared" si="50"/>
        <v>#N/A</v>
      </c>
      <c r="OI25" s="165" t="e">
        <f t="shared" si="51"/>
        <v>#N/A</v>
      </c>
      <c r="OJ25" s="165" t="e">
        <f t="shared" si="51"/>
        <v>#N/A</v>
      </c>
      <c r="OK25" s="165" t="e">
        <f t="shared" si="51"/>
        <v>#N/A</v>
      </c>
      <c r="OL25" s="165" t="e">
        <f t="shared" si="51"/>
        <v>#N/A</v>
      </c>
      <c r="OM25" s="165" t="e">
        <f t="shared" si="51"/>
        <v>#N/A</v>
      </c>
      <c r="ON25" s="165" t="e">
        <f t="shared" si="51"/>
        <v>#N/A</v>
      </c>
      <c r="OO25" s="165" t="e">
        <f t="shared" si="51"/>
        <v>#N/A</v>
      </c>
      <c r="OP25" s="165" t="e">
        <f t="shared" si="51"/>
        <v>#N/A</v>
      </c>
      <c r="OQ25" s="165" t="e">
        <f t="shared" si="51"/>
        <v>#N/A</v>
      </c>
      <c r="OR25" s="165" t="e">
        <f t="shared" si="51"/>
        <v>#N/A</v>
      </c>
      <c r="OS25" s="165" t="e">
        <f t="shared" si="51"/>
        <v>#N/A</v>
      </c>
      <c r="OT25" s="165" t="e">
        <f t="shared" si="51"/>
        <v>#N/A</v>
      </c>
      <c r="OU25" s="165" t="e">
        <f t="shared" si="51"/>
        <v>#N/A</v>
      </c>
      <c r="OV25" s="165" t="e">
        <f t="shared" si="51"/>
        <v>#N/A</v>
      </c>
      <c r="OW25" s="165" t="e">
        <f t="shared" si="51"/>
        <v>#N/A</v>
      </c>
      <c r="OX25" s="165" t="e">
        <f t="shared" si="51"/>
        <v>#N/A</v>
      </c>
      <c r="OY25" s="165" t="e">
        <f t="shared" si="52"/>
        <v>#N/A</v>
      </c>
      <c r="OZ25" s="165" t="e">
        <f t="shared" si="27"/>
        <v>#N/A</v>
      </c>
      <c r="PA25" s="165" t="e">
        <f t="shared" si="27"/>
        <v>#N/A</v>
      </c>
      <c r="PB25" s="165" t="e">
        <f t="shared" si="27"/>
        <v>#N/A</v>
      </c>
      <c r="PC25" s="165" t="e">
        <f t="shared" si="27"/>
        <v>#N/A</v>
      </c>
      <c r="PD25" s="165" t="e">
        <f t="shared" si="27"/>
        <v>#N/A</v>
      </c>
      <c r="PE25" s="165" t="e">
        <f t="shared" si="27"/>
        <v>#N/A</v>
      </c>
      <c r="PF25" s="165" t="e">
        <f t="shared" si="27"/>
        <v>#N/A</v>
      </c>
      <c r="PG25" s="165" t="e">
        <f t="shared" si="27"/>
        <v>#N/A</v>
      </c>
      <c r="PH25" s="165" t="e">
        <f t="shared" si="27"/>
        <v>#N/A</v>
      </c>
    </row>
    <row r="26" spans="1:424" hidden="1" x14ac:dyDescent="0.45">
      <c r="A26" s="4">
        <v>23</v>
      </c>
      <c r="B26" s="91"/>
      <c r="C26" s="91"/>
      <c r="D26" s="91"/>
      <c r="E26" s="120" t="str">
        <f t="shared" si="28"/>
        <v/>
      </c>
      <c r="F26" s="120" t="str">
        <f t="shared" si="29"/>
        <v/>
      </c>
      <c r="G26" s="71" t="str">
        <f t="shared" si="30"/>
        <v/>
      </c>
      <c r="H26" s="23"/>
      <c r="I26" s="55"/>
      <c r="J26" s="298"/>
      <c r="K26" s="72" t="str">
        <f>IF(AND(B26&gt;0,C26&gt;0,D26&gt;0),IF(ISBLANK(J26),IF(ISBLANK(H26),"",(D26-B26)*VLOOKUP(H26,VLookups!$A$4:$B$13,2,FALSE)),J26),"")</f>
        <v/>
      </c>
      <c r="L26" s="73" t="str">
        <f t="shared" si="0"/>
        <v/>
      </c>
      <c r="M26" s="91"/>
      <c r="N26" s="265" t="str">
        <f>IF(AND(M26&gt;0,C26&gt;0,NOT(K26="")),ABS(VLOOKUP($M$1,VLookups!$A$43:$B$44,2,FALSE)-_xlfn.NORM.DIST(M26,G26,K26,TRUE)),"")</f>
        <v/>
      </c>
      <c r="O26" s="90" t="str">
        <f>IF(AND($B26&gt;0,$C26&gt;0,$D26&gt;0,NOT(ISBLANK($H26))),_xlfn.NORM.INV(ABS(VLOOKUP($M$1,VLookups!$A$43:$B$44,2,FALSE)-O$3),$G26,$K26),"")</f>
        <v/>
      </c>
      <c r="P26" s="89" t="str">
        <f>IF(AND($B26&gt;0,$C26&gt;0,$D26&gt;0,NOT(ISBLANK($H26))),_xlfn.NORM.INV(ABS(VLOOKUP($M$1,VLookups!$A$43:$B$44,2,FALSE)-P$3),$G26,$K26),"")</f>
        <v/>
      </c>
      <c r="Q26" s="90" t="str">
        <f>IF(AND($B26&gt;0,$C26&gt;0,$D26&gt;0,NOT(ISBLANK($H26))),_xlfn.NORM.INV(ABS(VLOOKUP($M$1,VLookups!$A$43:$B$44,2,FALSE)-Q$3),$G26,$K26),"")</f>
        <v/>
      </c>
      <c r="R26" s="89" t="str">
        <f>IF(AND($B26&gt;0,$C26&gt;0,$D26&gt;0,NOT(ISBLANK($H26))),_xlfn.NORM.INV(ABS(VLOOKUP($M$1,VLookups!$A$43:$B$44,2,FALSE)-R$3),$G26,$K26),"")</f>
        <v/>
      </c>
      <c r="S26" s="90" t="str">
        <f>IF(AND($B26&gt;0,$C26&gt;0,$D26&gt;0,NOT(ISBLANK($H26))),_xlfn.NORM.INV(ABS(VLOOKUP($M$1,VLookups!$A$43:$B$44,2,FALSE)-S$3),$G26,$K26),"")</f>
        <v/>
      </c>
      <c r="T26" s="89" t="str">
        <f>IF(AND($B26&gt;0,$C26&gt;0,$D26&gt;0,NOT(ISBLANK($H26))),_xlfn.NORM.INV(ABS(VLOOKUP($M$1,VLookups!$A$43:$B$44,2,FALSE)-T$3),$G26,$K26),"")</f>
        <v/>
      </c>
      <c r="U26" s="5"/>
      <c r="V26" s="164" t="str">
        <f t="shared" si="31"/>
        <v/>
      </c>
      <c r="W26" s="47" t="str">
        <f t="shared" si="68"/>
        <v/>
      </c>
      <c r="X26" s="47" t="str">
        <f t="shared" si="68"/>
        <v/>
      </c>
      <c r="Y26" s="47" t="str">
        <f t="shared" si="68"/>
        <v/>
      </c>
      <c r="Z26" s="47" t="str">
        <f t="shared" si="68"/>
        <v/>
      </c>
      <c r="AA26" s="47" t="str">
        <f t="shared" si="68"/>
        <v/>
      </c>
      <c r="AB26" s="47" t="str">
        <f t="shared" si="68"/>
        <v/>
      </c>
      <c r="AC26" s="47" t="str">
        <f t="shared" si="68"/>
        <v/>
      </c>
      <c r="AD26" s="47" t="str">
        <f t="shared" si="68"/>
        <v/>
      </c>
      <c r="AE26" s="47" t="str">
        <f t="shared" si="68"/>
        <v/>
      </c>
      <c r="AF26" s="47" t="str">
        <f t="shared" si="68"/>
        <v/>
      </c>
      <c r="AG26" s="47" t="str">
        <f t="shared" si="68"/>
        <v/>
      </c>
      <c r="AH26" s="47" t="str">
        <f t="shared" si="68"/>
        <v/>
      </c>
      <c r="AI26" s="47" t="str">
        <f t="shared" si="68"/>
        <v/>
      </c>
      <c r="AJ26" s="47" t="str">
        <f t="shared" si="68"/>
        <v/>
      </c>
      <c r="AK26" s="47" t="str">
        <f t="shared" si="68"/>
        <v/>
      </c>
      <c r="AL26" s="47" t="str">
        <f t="shared" si="68"/>
        <v/>
      </c>
      <c r="AM26" s="47" t="str">
        <f t="shared" si="60"/>
        <v/>
      </c>
      <c r="AN26" s="47" t="str">
        <f t="shared" si="60"/>
        <v/>
      </c>
      <c r="AO26" s="47" t="str">
        <f t="shared" si="60"/>
        <v/>
      </c>
      <c r="AP26" s="47" t="str">
        <f t="shared" si="60"/>
        <v/>
      </c>
      <c r="AQ26" s="47" t="str">
        <f t="shared" si="60"/>
        <v/>
      </c>
      <c r="AR26" s="47" t="str">
        <f t="shared" si="60"/>
        <v/>
      </c>
      <c r="AS26" s="47" t="str">
        <f t="shared" si="60"/>
        <v/>
      </c>
      <c r="AT26" s="47" t="str">
        <f t="shared" si="60"/>
        <v/>
      </c>
      <c r="AU26" s="47" t="str">
        <f t="shared" si="60"/>
        <v/>
      </c>
      <c r="AV26" s="47" t="str">
        <f t="shared" si="60"/>
        <v/>
      </c>
      <c r="AW26" s="47" t="str">
        <f t="shared" si="60"/>
        <v/>
      </c>
      <c r="AX26" s="47" t="str">
        <f t="shared" si="61"/>
        <v/>
      </c>
      <c r="AY26" s="47" t="str">
        <f t="shared" si="61"/>
        <v/>
      </c>
      <c r="AZ26" s="47" t="str">
        <f t="shared" si="61"/>
        <v/>
      </c>
      <c r="BA26" s="47" t="str">
        <f t="shared" si="61"/>
        <v/>
      </c>
      <c r="BB26" s="47" t="str">
        <f t="shared" si="61"/>
        <v/>
      </c>
      <c r="BC26" s="47" t="str">
        <f t="shared" si="61"/>
        <v/>
      </c>
      <c r="BD26" s="47" t="str">
        <f t="shared" si="61"/>
        <v/>
      </c>
      <c r="BE26" s="47" t="str">
        <f t="shared" si="61"/>
        <v/>
      </c>
      <c r="BF26" s="47" t="str">
        <f t="shared" si="61"/>
        <v/>
      </c>
      <c r="BG26" s="47" t="str">
        <f t="shared" si="61"/>
        <v/>
      </c>
      <c r="BH26" s="47" t="str">
        <f t="shared" si="61"/>
        <v/>
      </c>
      <c r="BI26" s="47" t="str">
        <f t="shared" si="61"/>
        <v/>
      </c>
      <c r="BJ26" s="47" t="str">
        <f t="shared" si="61"/>
        <v/>
      </c>
      <c r="BK26" s="47" t="str">
        <f t="shared" si="61"/>
        <v/>
      </c>
      <c r="BL26" s="47" t="str">
        <f t="shared" si="61"/>
        <v/>
      </c>
      <c r="BM26" s="47" t="str">
        <f t="shared" si="61"/>
        <v/>
      </c>
      <c r="BN26" s="47" t="str">
        <f t="shared" si="62"/>
        <v/>
      </c>
      <c r="BO26" s="47" t="str">
        <f t="shared" si="62"/>
        <v/>
      </c>
      <c r="BP26" s="47" t="str">
        <f t="shared" si="62"/>
        <v/>
      </c>
      <c r="BQ26" s="47" t="str">
        <f t="shared" si="62"/>
        <v/>
      </c>
      <c r="BR26" s="47" t="str">
        <f t="shared" si="62"/>
        <v/>
      </c>
      <c r="BS26" s="47" t="str">
        <f t="shared" si="62"/>
        <v/>
      </c>
      <c r="BT26" s="47" t="str">
        <f t="shared" si="62"/>
        <v/>
      </c>
      <c r="BU26" s="47" t="str">
        <f t="shared" si="62"/>
        <v/>
      </c>
      <c r="BV26" s="47" t="str">
        <f t="shared" si="62"/>
        <v/>
      </c>
      <c r="BW26" s="47" t="str">
        <f t="shared" si="62"/>
        <v/>
      </c>
      <c r="BX26" s="47" t="str">
        <f t="shared" si="62"/>
        <v/>
      </c>
      <c r="BY26" s="47" t="str">
        <f t="shared" si="62"/>
        <v/>
      </c>
      <c r="BZ26" s="47" t="str">
        <f t="shared" si="62"/>
        <v/>
      </c>
      <c r="CA26" s="47" t="str">
        <f t="shared" si="62"/>
        <v/>
      </c>
      <c r="CB26" s="47" t="str">
        <f t="shared" si="62"/>
        <v/>
      </c>
      <c r="CC26" s="47" t="str">
        <f t="shared" si="62"/>
        <v/>
      </c>
      <c r="CD26" s="47" t="str">
        <f t="shared" si="63"/>
        <v/>
      </c>
      <c r="CE26" s="47" t="str">
        <f t="shared" si="63"/>
        <v/>
      </c>
      <c r="CF26" s="47" t="str">
        <f t="shared" si="63"/>
        <v/>
      </c>
      <c r="CG26" s="47" t="str">
        <f t="shared" si="63"/>
        <v/>
      </c>
      <c r="CH26" s="47" t="str">
        <f t="shared" si="63"/>
        <v/>
      </c>
      <c r="CI26" s="47" t="str">
        <f t="shared" si="63"/>
        <v/>
      </c>
      <c r="CJ26" s="47" t="str">
        <f t="shared" si="63"/>
        <v/>
      </c>
      <c r="CK26" s="47" t="str">
        <f t="shared" si="63"/>
        <v/>
      </c>
      <c r="CL26" s="47" t="str">
        <f t="shared" si="63"/>
        <v/>
      </c>
      <c r="CM26" s="47" t="str">
        <f t="shared" si="63"/>
        <v/>
      </c>
      <c r="CN26" s="47" t="str">
        <f t="shared" si="63"/>
        <v/>
      </c>
      <c r="CO26" s="47" t="str">
        <f t="shared" si="63"/>
        <v/>
      </c>
      <c r="CP26" s="47" t="str">
        <f t="shared" si="63"/>
        <v/>
      </c>
      <c r="CQ26" s="47" t="str">
        <f t="shared" si="63"/>
        <v/>
      </c>
      <c r="CR26" s="47" t="str">
        <f t="shared" si="63"/>
        <v/>
      </c>
      <c r="CS26" s="47" t="str">
        <f t="shared" si="63"/>
        <v/>
      </c>
      <c r="CT26" s="47" t="str">
        <f t="shared" si="53"/>
        <v/>
      </c>
      <c r="CU26" s="47" t="str">
        <f t="shared" si="53"/>
        <v/>
      </c>
      <c r="CV26" s="47" t="str">
        <f t="shared" si="53"/>
        <v/>
      </c>
      <c r="CW26" s="47" t="str">
        <f t="shared" si="53"/>
        <v/>
      </c>
      <c r="CX26" s="47" t="str">
        <f t="shared" si="53"/>
        <v/>
      </c>
      <c r="CY26" s="47" t="str">
        <f t="shared" si="53"/>
        <v/>
      </c>
      <c r="CZ26" s="47" t="str">
        <f t="shared" si="37"/>
        <v/>
      </c>
      <c r="DA26" s="47" t="str">
        <f t="shared" si="37"/>
        <v/>
      </c>
      <c r="DB26" s="47" t="str">
        <f t="shared" si="37"/>
        <v/>
      </c>
      <c r="DC26" s="47" t="str">
        <f t="shared" si="37"/>
        <v/>
      </c>
      <c r="DD26" s="47" t="str">
        <f t="shared" si="37"/>
        <v/>
      </c>
      <c r="DE26" s="47" t="str">
        <f t="shared" si="37"/>
        <v/>
      </c>
      <c r="DF26" s="47" t="str">
        <f t="shared" si="37"/>
        <v/>
      </c>
      <c r="DG26" s="47" t="str">
        <f t="shared" si="37"/>
        <v/>
      </c>
      <c r="DH26" s="47" t="str">
        <f t="shared" si="37"/>
        <v/>
      </c>
      <c r="DI26" s="47" t="str">
        <f t="shared" si="37"/>
        <v/>
      </c>
      <c r="DJ26" s="47" t="str">
        <f t="shared" si="37"/>
        <v/>
      </c>
      <c r="DK26" s="47" t="str">
        <f t="shared" si="37"/>
        <v/>
      </c>
      <c r="DL26" s="47" t="str">
        <f t="shared" si="37"/>
        <v/>
      </c>
      <c r="DM26" s="47" t="str">
        <f t="shared" si="37"/>
        <v/>
      </c>
      <c r="DN26" s="47" t="str">
        <f t="shared" si="37"/>
        <v/>
      </c>
      <c r="DO26" s="47" t="str">
        <f t="shared" si="54"/>
        <v/>
      </c>
      <c r="DP26" s="47" t="str">
        <f t="shared" si="54"/>
        <v/>
      </c>
      <c r="DQ26" s="47" t="str">
        <f t="shared" si="54"/>
        <v/>
      </c>
      <c r="DR26" s="47" t="str">
        <f t="shared" si="54"/>
        <v/>
      </c>
      <c r="DS26" s="179" t="str">
        <f t="shared" si="33"/>
        <v/>
      </c>
      <c r="DT26" s="47" t="str">
        <f t="shared" si="69"/>
        <v/>
      </c>
      <c r="DU26" s="47" t="str">
        <f t="shared" si="69"/>
        <v/>
      </c>
      <c r="DV26" s="47" t="str">
        <f t="shared" si="69"/>
        <v/>
      </c>
      <c r="DW26" s="47" t="str">
        <f t="shared" si="69"/>
        <v/>
      </c>
      <c r="DX26" s="47" t="str">
        <f t="shared" si="69"/>
        <v/>
      </c>
      <c r="DY26" s="47" t="str">
        <f t="shared" si="69"/>
        <v/>
      </c>
      <c r="DZ26" s="47" t="str">
        <f t="shared" si="69"/>
        <v/>
      </c>
      <c r="EA26" s="47" t="str">
        <f t="shared" si="69"/>
        <v/>
      </c>
      <c r="EB26" s="47" t="str">
        <f t="shared" si="69"/>
        <v/>
      </c>
      <c r="EC26" s="47" t="str">
        <f t="shared" si="69"/>
        <v/>
      </c>
      <c r="ED26" s="47" t="str">
        <f t="shared" si="69"/>
        <v/>
      </c>
      <c r="EE26" s="47" t="str">
        <f t="shared" si="69"/>
        <v/>
      </c>
      <c r="EF26" s="47" t="str">
        <f t="shared" si="69"/>
        <v/>
      </c>
      <c r="EG26" s="47" t="str">
        <f t="shared" si="69"/>
        <v/>
      </c>
      <c r="EH26" s="47" t="str">
        <f t="shared" si="69"/>
        <v/>
      </c>
      <c r="EI26" s="47" t="str">
        <f t="shared" si="69"/>
        <v/>
      </c>
      <c r="EJ26" s="47" t="str">
        <f t="shared" si="64"/>
        <v/>
      </c>
      <c r="EK26" s="47" t="str">
        <f t="shared" si="64"/>
        <v/>
      </c>
      <c r="EL26" s="47" t="str">
        <f t="shared" si="64"/>
        <v/>
      </c>
      <c r="EM26" s="47" t="str">
        <f t="shared" si="64"/>
        <v/>
      </c>
      <c r="EN26" s="47" t="str">
        <f t="shared" si="64"/>
        <v/>
      </c>
      <c r="EO26" s="47" t="str">
        <f t="shared" si="64"/>
        <v/>
      </c>
      <c r="EP26" s="47" t="str">
        <f t="shared" si="64"/>
        <v/>
      </c>
      <c r="EQ26" s="47" t="str">
        <f t="shared" si="64"/>
        <v/>
      </c>
      <c r="ER26" s="47" t="str">
        <f t="shared" si="64"/>
        <v/>
      </c>
      <c r="ES26" s="47" t="str">
        <f t="shared" si="64"/>
        <v/>
      </c>
      <c r="ET26" s="47" t="str">
        <f t="shared" si="64"/>
        <v/>
      </c>
      <c r="EU26" s="47" t="str">
        <f t="shared" si="65"/>
        <v/>
      </c>
      <c r="EV26" s="47" t="str">
        <f t="shared" si="65"/>
        <v/>
      </c>
      <c r="EW26" s="47" t="str">
        <f t="shared" si="65"/>
        <v/>
      </c>
      <c r="EX26" s="47" t="str">
        <f t="shared" si="65"/>
        <v/>
      </c>
      <c r="EY26" s="47" t="str">
        <f t="shared" si="65"/>
        <v/>
      </c>
      <c r="EZ26" s="47" t="str">
        <f t="shared" si="65"/>
        <v/>
      </c>
      <c r="FA26" s="47" t="str">
        <f t="shared" si="65"/>
        <v/>
      </c>
      <c r="FB26" s="47" t="str">
        <f t="shared" si="65"/>
        <v/>
      </c>
      <c r="FC26" s="47" t="str">
        <f t="shared" si="65"/>
        <v/>
      </c>
      <c r="FD26" s="47" t="str">
        <f t="shared" si="65"/>
        <v/>
      </c>
      <c r="FE26" s="47" t="str">
        <f t="shared" si="65"/>
        <v/>
      </c>
      <c r="FF26" s="47" t="str">
        <f t="shared" si="65"/>
        <v/>
      </c>
      <c r="FG26" s="47" t="str">
        <f t="shared" si="65"/>
        <v/>
      </c>
      <c r="FH26" s="47" t="str">
        <f t="shared" si="65"/>
        <v/>
      </c>
      <c r="FI26" s="47" t="str">
        <f t="shared" si="65"/>
        <v/>
      </c>
      <c r="FJ26" s="47" t="str">
        <f t="shared" si="65"/>
        <v/>
      </c>
      <c r="FK26" s="47" t="str">
        <f t="shared" si="66"/>
        <v/>
      </c>
      <c r="FL26" s="47" t="str">
        <f t="shared" si="66"/>
        <v/>
      </c>
      <c r="FM26" s="47" t="str">
        <f t="shared" si="66"/>
        <v/>
      </c>
      <c r="FN26" s="47" t="str">
        <f t="shared" si="66"/>
        <v/>
      </c>
      <c r="FO26" s="47" t="str">
        <f t="shared" si="66"/>
        <v/>
      </c>
      <c r="FP26" s="47" t="str">
        <f t="shared" si="66"/>
        <v/>
      </c>
      <c r="FQ26" s="47" t="str">
        <f t="shared" si="66"/>
        <v/>
      </c>
      <c r="FR26" s="47" t="str">
        <f t="shared" si="66"/>
        <v/>
      </c>
      <c r="FS26" s="47" t="str">
        <f t="shared" si="66"/>
        <v/>
      </c>
      <c r="FT26" s="47" t="str">
        <f t="shared" si="66"/>
        <v/>
      </c>
      <c r="FU26" s="47" t="str">
        <f t="shared" si="66"/>
        <v/>
      </c>
      <c r="FV26" s="47" t="str">
        <f t="shared" si="66"/>
        <v/>
      </c>
      <c r="FW26" s="47" t="str">
        <f t="shared" si="66"/>
        <v/>
      </c>
      <c r="FX26" s="47" t="str">
        <f t="shared" si="66"/>
        <v/>
      </c>
      <c r="FY26" s="47" t="str">
        <f t="shared" si="66"/>
        <v/>
      </c>
      <c r="FZ26" s="47" t="str">
        <f t="shared" si="66"/>
        <v/>
      </c>
      <c r="GA26" s="47" t="str">
        <f t="shared" si="67"/>
        <v/>
      </c>
      <c r="GB26" s="47" t="str">
        <f t="shared" si="67"/>
        <v/>
      </c>
      <c r="GC26" s="47" t="str">
        <f t="shared" si="67"/>
        <v/>
      </c>
      <c r="GD26" s="47" t="str">
        <f t="shared" si="67"/>
        <v/>
      </c>
      <c r="GE26" s="47" t="str">
        <f t="shared" si="67"/>
        <v/>
      </c>
      <c r="GF26" s="47" t="str">
        <f t="shared" si="67"/>
        <v/>
      </c>
      <c r="GG26" s="47" t="str">
        <f t="shared" si="67"/>
        <v/>
      </c>
      <c r="GH26" s="47" t="str">
        <f t="shared" si="67"/>
        <v/>
      </c>
      <c r="GI26" s="47" t="str">
        <f t="shared" si="67"/>
        <v/>
      </c>
      <c r="GJ26" s="47" t="str">
        <f t="shared" si="67"/>
        <v/>
      </c>
      <c r="GK26" s="47" t="str">
        <f t="shared" si="67"/>
        <v/>
      </c>
      <c r="GL26" s="47" t="str">
        <f t="shared" si="67"/>
        <v/>
      </c>
      <c r="GM26" s="47" t="str">
        <f t="shared" si="67"/>
        <v/>
      </c>
      <c r="GN26" s="47" t="str">
        <f t="shared" si="67"/>
        <v/>
      </c>
      <c r="GO26" s="47" t="str">
        <f t="shared" si="67"/>
        <v/>
      </c>
      <c r="GP26" s="47" t="str">
        <f t="shared" si="67"/>
        <v/>
      </c>
      <c r="GQ26" s="47" t="str">
        <f t="shared" si="55"/>
        <v/>
      </c>
      <c r="GR26" s="47" t="str">
        <f t="shared" si="55"/>
        <v/>
      </c>
      <c r="GS26" s="47" t="str">
        <f t="shared" si="55"/>
        <v/>
      </c>
      <c r="GT26" s="47" t="str">
        <f t="shared" si="55"/>
        <v/>
      </c>
      <c r="GU26" s="47" t="str">
        <f t="shared" si="55"/>
        <v/>
      </c>
      <c r="GV26" s="47" t="str">
        <f t="shared" si="55"/>
        <v/>
      </c>
      <c r="GW26" s="47" t="str">
        <f t="shared" si="40"/>
        <v/>
      </c>
      <c r="GX26" s="47" t="str">
        <f t="shared" si="40"/>
        <v/>
      </c>
      <c r="GY26" s="47" t="str">
        <f t="shared" si="40"/>
        <v/>
      </c>
      <c r="GZ26" s="47" t="str">
        <f t="shared" si="40"/>
        <v/>
      </c>
      <c r="HA26" s="47" t="str">
        <f t="shared" si="40"/>
        <v/>
      </c>
      <c r="HB26" s="47" t="str">
        <f t="shared" si="40"/>
        <v/>
      </c>
      <c r="HC26" s="47" t="str">
        <f t="shared" si="40"/>
        <v/>
      </c>
      <c r="HD26" s="47" t="str">
        <f t="shared" si="40"/>
        <v/>
      </c>
      <c r="HE26" s="47" t="str">
        <f t="shared" si="40"/>
        <v/>
      </c>
      <c r="HF26" s="47" t="str">
        <f t="shared" si="40"/>
        <v/>
      </c>
      <c r="HG26" s="47" t="str">
        <f t="shared" si="40"/>
        <v/>
      </c>
      <c r="HH26" s="47" t="str">
        <f t="shared" si="40"/>
        <v/>
      </c>
      <c r="HI26" s="47" t="str">
        <f t="shared" si="40"/>
        <v/>
      </c>
      <c r="HJ26" s="47" t="str">
        <f t="shared" si="40"/>
        <v/>
      </c>
      <c r="HK26" s="47" t="str">
        <f t="shared" si="40"/>
        <v/>
      </c>
      <c r="HL26" s="47" t="str">
        <f t="shared" si="56"/>
        <v/>
      </c>
      <c r="HM26" s="47" t="str">
        <f t="shared" si="56"/>
        <v/>
      </c>
      <c r="HN26" s="47" t="str">
        <f t="shared" si="56"/>
        <v/>
      </c>
      <c r="HO26" s="47" t="str">
        <f t="shared" si="56"/>
        <v/>
      </c>
      <c r="HP26" s="165" t="e">
        <f t="shared" si="57"/>
        <v>#N/A</v>
      </c>
      <c r="HQ26" s="165" t="e">
        <f t="shared" si="57"/>
        <v>#N/A</v>
      </c>
      <c r="HR26" s="165" t="e">
        <f t="shared" si="57"/>
        <v>#N/A</v>
      </c>
      <c r="HS26" s="165" t="e">
        <f t="shared" si="57"/>
        <v>#N/A</v>
      </c>
      <c r="HT26" s="165" t="e">
        <f t="shared" si="57"/>
        <v>#N/A</v>
      </c>
      <c r="HU26" s="165" t="e">
        <f t="shared" si="57"/>
        <v>#N/A</v>
      </c>
      <c r="HV26" s="165" t="e">
        <f t="shared" si="57"/>
        <v>#N/A</v>
      </c>
      <c r="HW26" s="165" t="e">
        <f t="shared" si="57"/>
        <v>#N/A</v>
      </c>
      <c r="HX26" s="165" t="e">
        <f t="shared" si="57"/>
        <v>#N/A</v>
      </c>
      <c r="HY26" s="165" t="e">
        <f t="shared" si="57"/>
        <v>#N/A</v>
      </c>
      <c r="HZ26" s="165" t="e">
        <f t="shared" si="57"/>
        <v>#N/A</v>
      </c>
      <c r="IA26" s="165" t="e">
        <f t="shared" si="57"/>
        <v>#N/A</v>
      </c>
      <c r="IB26" s="165" t="e">
        <f t="shared" si="57"/>
        <v>#N/A</v>
      </c>
      <c r="IC26" s="165" t="e">
        <f t="shared" si="57"/>
        <v>#N/A</v>
      </c>
      <c r="ID26" s="165" t="e">
        <f t="shared" si="57"/>
        <v>#N/A</v>
      </c>
      <c r="IE26" s="165" t="e">
        <f t="shared" si="41"/>
        <v>#N/A</v>
      </c>
      <c r="IF26" s="165" t="e">
        <f t="shared" si="41"/>
        <v>#N/A</v>
      </c>
      <c r="IG26" s="165" t="e">
        <f t="shared" si="41"/>
        <v>#N/A</v>
      </c>
      <c r="IH26" s="165" t="e">
        <f t="shared" si="41"/>
        <v>#N/A</v>
      </c>
      <c r="II26" s="165" t="e">
        <f t="shared" si="41"/>
        <v>#N/A</v>
      </c>
      <c r="IJ26" s="165" t="e">
        <f t="shared" si="41"/>
        <v>#N/A</v>
      </c>
      <c r="IK26" s="165" t="e">
        <f t="shared" si="41"/>
        <v>#N/A</v>
      </c>
      <c r="IL26" s="165" t="e">
        <f t="shared" si="41"/>
        <v>#N/A</v>
      </c>
      <c r="IM26" s="165" t="e">
        <f t="shared" si="41"/>
        <v>#N/A</v>
      </c>
      <c r="IN26" s="165" t="e">
        <f t="shared" si="41"/>
        <v>#N/A</v>
      </c>
      <c r="IO26" s="165" t="e">
        <f t="shared" si="41"/>
        <v>#N/A</v>
      </c>
      <c r="IP26" s="165" t="e">
        <f t="shared" si="41"/>
        <v>#N/A</v>
      </c>
      <c r="IQ26" s="165" t="e">
        <f t="shared" si="41"/>
        <v>#N/A</v>
      </c>
      <c r="IR26" s="165" t="e">
        <f t="shared" si="41"/>
        <v>#N/A</v>
      </c>
      <c r="IS26" s="165" t="e">
        <f t="shared" si="41"/>
        <v>#N/A</v>
      </c>
      <c r="IT26" s="165" t="e">
        <f t="shared" si="41"/>
        <v>#N/A</v>
      </c>
      <c r="IU26" s="165" t="e">
        <f t="shared" si="42"/>
        <v>#N/A</v>
      </c>
      <c r="IV26" s="165" t="e">
        <f t="shared" si="42"/>
        <v>#N/A</v>
      </c>
      <c r="IW26" s="165" t="e">
        <f t="shared" si="42"/>
        <v>#N/A</v>
      </c>
      <c r="IX26" s="165" t="e">
        <f t="shared" si="42"/>
        <v>#N/A</v>
      </c>
      <c r="IY26" s="165" t="e">
        <f t="shared" si="42"/>
        <v>#N/A</v>
      </c>
      <c r="IZ26" s="165" t="e">
        <f t="shared" si="42"/>
        <v>#N/A</v>
      </c>
      <c r="JA26" s="165" t="e">
        <f t="shared" si="42"/>
        <v>#N/A</v>
      </c>
      <c r="JB26" s="165" t="e">
        <f t="shared" si="42"/>
        <v>#N/A</v>
      </c>
      <c r="JC26" s="165" t="e">
        <f t="shared" si="42"/>
        <v>#N/A</v>
      </c>
      <c r="JD26" s="165" t="e">
        <f t="shared" si="42"/>
        <v>#N/A</v>
      </c>
      <c r="JE26" s="165" t="e">
        <f t="shared" si="42"/>
        <v>#N/A</v>
      </c>
      <c r="JF26" s="165" t="e">
        <f t="shared" si="42"/>
        <v>#N/A</v>
      </c>
      <c r="JG26" s="165" t="e">
        <f t="shared" si="42"/>
        <v>#N/A</v>
      </c>
      <c r="JH26" s="165" t="e">
        <f t="shared" si="42"/>
        <v>#N/A</v>
      </c>
      <c r="JI26" s="165" t="e">
        <f t="shared" si="42"/>
        <v>#N/A</v>
      </c>
      <c r="JJ26" s="165" t="e">
        <f t="shared" si="42"/>
        <v>#N/A</v>
      </c>
      <c r="JK26" s="165" t="e">
        <f t="shared" si="43"/>
        <v>#N/A</v>
      </c>
      <c r="JL26" s="165" t="e">
        <f t="shared" si="43"/>
        <v>#N/A</v>
      </c>
      <c r="JM26" s="165" t="e">
        <f t="shared" si="43"/>
        <v>#N/A</v>
      </c>
      <c r="JN26" s="165" t="e">
        <f t="shared" si="43"/>
        <v>#N/A</v>
      </c>
      <c r="JO26" s="165" t="e">
        <f t="shared" si="43"/>
        <v>#N/A</v>
      </c>
      <c r="JP26" s="165" t="e">
        <f t="shared" si="43"/>
        <v>#N/A</v>
      </c>
      <c r="JQ26" s="165" t="e">
        <f t="shared" si="43"/>
        <v>#N/A</v>
      </c>
      <c r="JR26" s="165" t="e">
        <f t="shared" si="43"/>
        <v>#N/A</v>
      </c>
      <c r="JS26" s="165" t="e">
        <f t="shared" si="43"/>
        <v>#N/A</v>
      </c>
      <c r="JT26" s="165" t="e">
        <f t="shared" si="43"/>
        <v>#N/A</v>
      </c>
      <c r="JU26" s="165" t="e">
        <f t="shared" si="43"/>
        <v>#N/A</v>
      </c>
      <c r="JV26" s="165" t="e">
        <f t="shared" si="43"/>
        <v>#N/A</v>
      </c>
      <c r="JW26" s="165" t="e">
        <f t="shared" si="43"/>
        <v>#N/A</v>
      </c>
      <c r="JX26" s="165" t="e">
        <f t="shared" si="43"/>
        <v>#N/A</v>
      </c>
      <c r="JY26" s="165" t="e">
        <f t="shared" si="43"/>
        <v>#N/A</v>
      </c>
      <c r="JZ26" s="165" t="e">
        <f t="shared" si="43"/>
        <v>#N/A</v>
      </c>
      <c r="KA26" s="165" t="e">
        <f t="shared" si="44"/>
        <v>#N/A</v>
      </c>
      <c r="KB26" s="165" t="e">
        <f t="shared" si="44"/>
        <v>#N/A</v>
      </c>
      <c r="KC26" s="165" t="e">
        <f t="shared" si="44"/>
        <v>#N/A</v>
      </c>
      <c r="KD26" s="165" t="e">
        <f t="shared" si="44"/>
        <v>#N/A</v>
      </c>
      <c r="KE26" s="165" t="e">
        <f t="shared" si="44"/>
        <v>#N/A</v>
      </c>
      <c r="KF26" s="165" t="e">
        <f t="shared" si="44"/>
        <v>#N/A</v>
      </c>
      <c r="KG26" s="165" t="e">
        <f t="shared" si="44"/>
        <v>#N/A</v>
      </c>
      <c r="KH26" s="165" t="e">
        <f t="shared" si="44"/>
        <v>#N/A</v>
      </c>
      <c r="KI26" s="165" t="e">
        <f t="shared" si="44"/>
        <v>#N/A</v>
      </c>
      <c r="KJ26" s="165" t="e">
        <f t="shared" si="44"/>
        <v>#N/A</v>
      </c>
      <c r="KK26" s="165" t="e">
        <f t="shared" si="44"/>
        <v>#N/A</v>
      </c>
      <c r="KL26" s="165" t="e">
        <f t="shared" si="44"/>
        <v>#N/A</v>
      </c>
      <c r="KM26" s="165" t="e">
        <f t="shared" si="44"/>
        <v>#N/A</v>
      </c>
      <c r="KN26" s="165" t="e">
        <f t="shared" si="44"/>
        <v>#N/A</v>
      </c>
      <c r="KO26" s="165" t="e">
        <f t="shared" si="44"/>
        <v>#N/A</v>
      </c>
      <c r="KP26" s="165" t="e">
        <f t="shared" si="44"/>
        <v>#N/A</v>
      </c>
      <c r="KQ26" s="165" t="e">
        <f t="shared" si="45"/>
        <v>#N/A</v>
      </c>
      <c r="KR26" s="165" t="e">
        <f t="shared" si="45"/>
        <v>#N/A</v>
      </c>
      <c r="KS26" s="165" t="e">
        <f t="shared" si="45"/>
        <v>#N/A</v>
      </c>
      <c r="KT26" s="165" t="e">
        <f t="shared" si="45"/>
        <v>#N/A</v>
      </c>
      <c r="KU26" s="165" t="e">
        <f t="shared" si="45"/>
        <v>#N/A</v>
      </c>
      <c r="KV26" s="165" t="e">
        <f t="shared" si="45"/>
        <v>#N/A</v>
      </c>
      <c r="KW26" s="165" t="e">
        <f t="shared" si="45"/>
        <v>#N/A</v>
      </c>
      <c r="KX26" s="165" t="e">
        <f t="shared" si="45"/>
        <v>#N/A</v>
      </c>
      <c r="KY26" s="165" t="e">
        <f t="shared" si="45"/>
        <v>#N/A</v>
      </c>
      <c r="KZ26" s="165" t="e">
        <f t="shared" si="45"/>
        <v>#N/A</v>
      </c>
      <c r="LA26" s="165" t="e">
        <f t="shared" si="45"/>
        <v>#N/A</v>
      </c>
      <c r="LB26" s="165" t="e">
        <f t="shared" si="45"/>
        <v>#N/A</v>
      </c>
      <c r="LC26" s="165" t="e">
        <f t="shared" si="45"/>
        <v>#N/A</v>
      </c>
      <c r="LD26" s="165" t="e">
        <f t="shared" si="45"/>
        <v>#N/A</v>
      </c>
      <c r="LE26" s="165" t="e">
        <f t="shared" si="45"/>
        <v>#N/A</v>
      </c>
      <c r="LF26" s="165" t="e">
        <f t="shared" si="45"/>
        <v>#N/A</v>
      </c>
      <c r="LG26" s="165" t="e">
        <f t="shared" si="46"/>
        <v>#N/A</v>
      </c>
      <c r="LH26" s="165" t="e">
        <f t="shared" si="46"/>
        <v>#N/A</v>
      </c>
      <c r="LI26" s="165" t="e">
        <f t="shared" si="46"/>
        <v>#N/A</v>
      </c>
      <c r="LJ26" s="165" t="e">
        <f t="shared" si="46"/>
        <v>#N/A</v>
      </c>
      <c r="LK26" s="165" t="e">
        <f t="shared" si="46"/>
        <v>#N/A</v>
      </c>
      <c r="LL26" s="165" t="e">
        <f t="shared" si="46"/>
        <v>#N/A</v>
      </c>
      <c r="LM26" s="165" t="e">
        <f t="shared" si="46"/>
        <v>#N/A</v>
      </c>
      <c r="LN26" s="165" t="e">
        <f t="shared" si="46"/>
        <v>#N/A</v>
      </c>
      <c r="LO26" s="165" t="e">
        <f t="shared" si="46"/>
        <v>#N/A</v>
      </c>
      <c r="LP26" s="165" t="e">
        <f t="shared" si="46"/>
        <v>#N/A</v>
      </c>
      <c r="LQ26" s="165" t="e">
        <f t="shared" si="46"/>
        <v>#N/A</v>
      </c>
      <c r="LR26" s="165" t="e">
        <f t="shared" si="46"/>
        <v>#N/A</v>
      </c>
      <c r="LS26" s="165" t="e">
        <f t="shared" si="46"/>
        <v>#N/A</v>
      </c>
      <c r="LT26" s="165" t="e">
        <f t="shared" si="46"/>
        <v>#N/A</v>
      </c>
      <c r="LU26" s="165" t="e">
        <f t="shared" si="46"/>
        <v>#N/A</v>
      </c>
      <c r="LV26" s="165" t="e">
        <f t="shared" si="46"/>
        <v>#N/A</v>
      </c>
      <c r="LW26" s="165" t="e">
        <f t="shared" si="47"/>
        <v>#N/A</v>
      </c>
      <c r="LX26" s="165" t="e">
        <f t="shared" si="47"/>
        <v>#N/A</v>
      </c>
      <c r="LY26" s="165" t="e">
        <f t="shared" si="47"/>
        <v>#N/A</v>
      </c>
      <c r="LZ26" s="165" t="e">
        <f t="shared" si="47"/>
        <v>#N/A</v>
      </c>
      <c r="MA26" s="165" t="e">
        <f t="shared" si="47"/>
        <v>#N/A</v>
      </c>
      <c r="MB26" s="165" t="e">
        <f t="shared" si="47"/>
        <v>#N/A</v>
      </c>
      <c r="MC26" s="165" t="e">
        <f t="shared" si="47"/>
        <v>#N/A</v>
      </c>
      <c r="MD26" s="165" t="e">
        <f t="shared" si="47"/>
        <v>#N/A</v>
      </c>
      <c r="ME26" s="165" t="e">
        <f t="shared" si="47"/>
        <v>#N/A</v>
      </c>
      <c r="MF26" s="165" t="e">
        <f t="shared" si="47"/>
        <v>#N/A</v>
      </c>
      <c r="MG26" s="165" t="e">
        <f t="shared" si="47"/>
        <v>#N/A</v>
      </c>
      <c r="MH26" s="165" t="e">
        <f t="shared" si="47"/>
        <v>#N/A</v>
      </c>
      <c r="MI26" s="165" t="e">
        <f t="shared" si="47"/>
        <v>#N/A</v>
      </c>
      <c r="MJ26" s="165" t="e">
        <f t="shared" si="47"/>
        <v>#N/A</v>
      </c>
      <c r="MK26" s="165" t="e">
        <f t="shared" si="47"/>
        <v>#N/A</v>
      </c>
      <c r="ML26" s="165" t="e">
        <f t="shared" si="47"/>
        <v>#N/A</v>
      </c>
      <c r="MM26" s="165" t="e">
        <f t="shared" si="48"/>
        <v>#N/A</v>
      </c>
      <c r="MN26" s="165" t="e">
        <f t="shared" si="48"/>
        <v>#N/A</v>
      </c>
      <c r="MO26" s="165" t="e">
        <f t="shared" si="48"/>
        <v>#N/A</v>
      </c>
      <c r="MP26" s="165" t="e">
        <f t="shared" si="48"/>
        <v>#N/A</v>
      </c>
      <c r="MQ26" s="165" t="e">
        <f t="shared" si="48"/>
        <v>#N/A</v>
      </c>
      <c r="MR26" s="165" t="e">
        <f t="shared" si="48"/>
        <v>#N/A</v>
      </c>
      <c r="MS26" s="165" t="e">
        <f t="shared" si="48"/>
        <v>#N/A</v>
      </c>
      <c r="MT26" s="165" t="e">
        <f t="shared" si="48"/>
        <v>#N/A</v>
      </c>
      <c r="MU26" s="165" t="e">
        <f t="shared" si="48"/>
        <v>#N/A</v>
      </c>
      <c r="MV26" s="165" t="e">
        <f t="shared" si="48"/>
        <v>#N/A</v>
      </c>
      <c r="MW26" s="165" t="e">
        <f t="shared" si="48"/>
        <v>#N/A</v>
      </c>
      <c r="MX26" s="165" t="e">
        <f t="shared" si="48"/>
        <v>#N/A</v>
      </c>
      <c r="MY26" s="165" t="e">
        <f t="shared" si="48"/>
        <v>#N/A</v>
      </c>
      <c r="MZ26" s="165" t="e">
        <f t="shared" si="48"/>
        <v>#N/A</v>
      </c>
      <c r="NA26" s="165" t="e">
        <f t="shared" si="48"/>
        <v>#N/A</v>
      </c>
      <c r="NB26" s="165" t="e">
        <f t="shared" si="48"/>
        <v>#N/A</v>
      </c>
      <c r="NC26" s="165" t="e">
        <f t="shared" si="49"/>
        <v>#N/A</v>
      </c>
      <c r="ND26" s="165" t="e">
        <f t="shared" si="49"/>
        <v>#N/A</v>
      </c>
      <c r="NE26" s="165" t="e">
        <f t="shared" si="49"/>
        <v>#N/A</v>
      </c>
      <c r="NF26" s="165" t="e">
        <f t="shared" si="49"/>
        <v>#N/A</v>
      </c>
      <c r="NG26" s="165" t="e">
        <f t="shared" si="49"/>
        <v>#N/A</v>
      </c>
      <c r="NH26" s="165" t="e">
        <f t="shared" si="49"/>
        <v>#N/A</v>
      </c>
      <c r="NI26" s="165" t="e">
        <f t="shared" si="49"/>
        <v>#N/A</v>
      </c>
      <c r="NJ26" s="165" t="e">
        <f t="shared" si="49"/>
        <v>#N/A</v>
      </c>
      <c r="NK26" s="165" t="e">
        <f t="shared" si="49"/>
        <v>#N/A</v>
      </c>
      <c r="NL26" s="165" t="e">
        <f t="shared" si="49"/>
        <v>#N/A</v>
      </c>
      <c r="NM26" s="165" t="e">
        <f t="shared" si="49"/>
        <v>#N/A</v>
      </c>
      <c r="NN26" s="165" t="e">
        <f t="shared" si="49"/>
        <v>#N/A</v>
      </c>
      <c r="NO26" s="165" t="e">
        <f t="shared" si="49"/>
        <v>#N/A</v>
      </c>
      <c r="NP26" s="165" t="e">
        <f t="shared" si="49"/>
        <v>#N/A</v>
      </c>
      <c r="NQ26" s="165" t="e">
        <f t="shared" si="49"/>
        <v>#N/A</v>
      </c>
      <c r="NR26" s="165" t="e">
        <f t="shared" si="49"/>
        <v>#N/A</v>
      </c>
      <c r="NS26" s="165" t="e">
        <f t="shared" si="50"/>
        <v>#N/A</v>
      </c>
      <c r="NT26" s="165" t="e">
        <f t="shared" si="50"/>
        <v>#N/A</v>
      </c>
      <c r="NU26" s="165" t="e">
        <f t="shared" si="50"/>
        <v>#N/A</v>
      </c>
      <c r="NV26" s="165" t="e">
        <f t="shared" si="50"/>
        <v>#N/A</v>
      </c>
      <c r="NW26" s="165" t="e">
        <f t="shared" si="50"/>
        <v>#N/A</v>
      </c>
      <c r="NX26" s="165" t="e">
        <f t="shared" si="50"/>
        <v>#N/A</v>
      </c>
      <c r="NY26" s="165" t="e">
        <f t="shared" si="50"/>
        <v>#N/A</v>
      </c>
      <c r="NZ26" s="165" t="e">
        <f t="shared" si="50"/>
        <v>#N/A</v>
      </c>
      <c r="OA26" s="165" t="e">
        <f t="shared" si="50"/>
        <v>#N/A</v>
      </c>
      <c r="OB26" s="165" t="e">
        <f t="shared" si="50"/>
        <v>#N/A</v>
      </c>
      <c r="OC26" s="165" t="e">
        <f t="shared" si="50"/>
        <v>#N/A</v>
      </c>
      <c r="OD26" s="165" t="e">
        <f t="shared" si="50"/>
        <v>#N/A</v>
      </c>
      <c r="OE26" s="165" t="e">
        <f t="shared" si="50"/>
        <v>#N/A</v>
      </c>
      <c r="OF26" s="165" t="e">
        <f t="shared" si="50"/>
        <v>#N/A</v>
      </c>
      <c r="OG26" s="165" t="e">
        <f t="shared" si="50"/>
        <v>#N/A</v>
      </c>
      <c r="OH26" s="165" t="e">
        <f t="shared" si="50"/>
        <v>#N/A</v>
      </c>
      <c r="OI26" s="165" t="e">
        <f t="shared" si="51"/>
        <v>#N/A</v>
      </c>
      <c r="OJ26" s="165" t="e">
        <f t="shared" si="51"/>
        <v>#N/A</v>
      </c>
      <c r="OK26" s="165" t="e">
        <f t="shared" si="51"/>
        <v>#N/A</v>
      </c>
      <c r="OL26" s="165" t="e">
        <f t="shared" si="51"/>
        <v>#N/A</v>
      </c>
      <c r="OM26" s="165" t="e">
        <f t="shared" si="51"/>
        <v>#N/A</v>
      </c>
      <c r="ON26" s="165" t="e">
        <f t="shared" si="51"/>
        <v>#N/A</v>
      </c>
      <c r="OO26" s="165" t="e">
        <f t="shared" si="51"/>
        <v>#N/A</v>
      </c>
      <c r="OP26" s="165" t="e">
        <f t="shared" si="51"/>
        <v>#N/A</v>
      </c>
      <c r="OQ26" s="165" t="e">
        <f t="shared" si="51"/>
        <v>#N/A</v>
      </c>
      <c r="OR26" s="165" t="e">
        <f t="shared" si="51"/>
        <v>#N/A</v>
      </c>
      <c r="OS26" s="165" t="e">
        <f t="shared" si="51"/>
        <v>#N/A</v>
      </c>
      <c r="OT26" s="165" t="e">
        <f t="shared" si="51"/>
        <v>#N/A</v>
      </c>
      <c r="OU26" s="165" t="e">
        <f t="shared" si="51"/>
        <v>#N/A</v>
      </c>
      <c r="OV26" s="165" t="e">
        <f t="shared" si="51"/>
        <v>#N/A</v>
      </c>
      <c r="OW26" s="165" t="e">
        <f t="shared" si="51"/>
        <v>#N/A</v>
      </c>
      <c r="OX26" s="165" t="e">
        <f t="shared" si="51"/>
        <v>#N/A</v>
      </c>
      <c r="OY26" s="165" t="e">
        <f t="shared" si="52"/>
        <v>#N/A</v>
      </c>
      <c r="OZ26" s="165" t="e">
        <f t="shared" si="27"/>
        <v>#N/A</v>
      </c>
      <c r="PA26" s="165" t="e">
        <f t="shared" si="27"/>
        <v>#N/A</v>
      </c>
      <c r="PB26" s="165" t="e">
        <f t="shared" si="27"/>
        <v>#N/A</v>
      </c>
      <c r="PC26" s="165" t="e">
        <f t="shared" si="27"/>
        <v>#N/A</v>
      </c>
      <c r="PD26" s="165" t="e">
        <f t="shared" si="27"/>
        <v>#N/A</v>
      </c>
      <c r="PE26" s="165" t="e">
        <f t="shared" si="27"/>
        <v>#N/A</v>
      </c>
      <c r="PF26" s="165" t="e">
        <f t="shared" si="27"/>
        <v>#N/A</v>
      </c>
      <c r="PG26" s="165" t="e">
        <f t="shared" si="27"/>
        <v>#N/A</v>
      </c>
      <c r="PH26" s="165" t="e">
        <f t="shared" si="27"/>
        <v>#N/A</v>
      </c>
    </row>
    <row r="27" spans="1:424" hidden="1" x14ac:dyDescent="0.45">
      <c r="A27" s="4">
        <v>24</v>
      </c>
      <c r="B27" s="91"/>
      <c r="C27" s="91"/>
      <c r="D27" s="91"/>
      <c r="E27" s="120" t="str">
        <f t="shared" si="28"/>
        <v/>
      </c>
      <c r="F27" s="120" t="str">
        <f t="shared" si="29"/>
        <v/>
      </c>
      <c r="G27" s="71" t="str">
        <f t="shared" si="30"/>
        <v/>
      </c>
      <c r="H27" s="23"/>
      <c r="I27" s="55"/>
      <c r="J27" s="298"/>
      <c r="K27" s="72" t="str">
        <f>IF(AND(B27&gt;0,C27&gt;0,D27&gt;0),IF(ISBLANK(J27),IF(ISBLANK(H27),"",(D27-B27)*VLOOKUP(H27,VLookups!$A$4:$B$13,2,FALSE)),J27),"")</f>
        <v/>
      </c>
      <c r="L27" s="73" t="str">
        <f t="shared" si="0"/>
        <v/>
      </c>
      <c r="M27" s="91"/>
      <c r="N27" s="265" t="str">
        <f>IF(AND(M27&gt;0,C27&gt;0,NOT(K27="")),ABS(VLOOKUP($M$1,VLookups!$A$43:$B$44,2,FALSE)-_xlfn.NORM.DIST(M27,G27,K27,TRUE)),"")</f>
        <v/>
      </c>
      <c r="O27" s="90" t="str">
        <f>IF(AND($B27&gt;0,$C27&gt;0,$D27&gt;0,NOT(ISBLANK($H27))),_xlfn.NORM.INV(ABS(VLOOKUP($M$1,VLookups!$A$43:$B$44,2,FALSE)-O$3),$G27,$K27),"")</f>
        <v/>
      </c>
      <c r="P27" s="89" t="str">
        <f>IF(AND($B27&gt;0,$C27&gt;0,$D27&gt;0,NOT(ISBLANK($H27))),_xlfn.NORM.INV(ABS(VLOOKUP($M$1,VLookups!$A$43:$B$44,2,FALSE)-P$3),$G27,$K27),"")</f>
        <v/>
      </c>
      <c r="Q27" s="90" t="str">
        <f>IF(AND($B27&gt;0,$C27&gt;0,$D27&gt;0,NOT(ISBLANK($H27))),_xlfn.NORM.INV(ABS(VLOOKUP($M$1,VLookups!$A$43:$B$44,2,FALSE)-Q$3),$G27,$K27),"")</f>
        <v/>
      </c>
      <c r="R27" s="89" t="str">
        <f>IF(AND($B27&gt;0,$C27&gt;0,$D27&gt;0,NOT(ISBLANK($H27))),_xlfn.NORM.INV(ABS(VLOOKUP($M$1,VLookups!$A$43:$B$44,2,FALSE)-R$3),$G27,$K27),"")</f>
        <v/>
      </c>
      <c r="S27" s="90" t="str">
        <f>IF(AND($B27&gt;0,$C27&gt;0,$D27&gt;0,NOT(ISBLANK($H27))),_xlfn.NORM.INV(ABS(VLOOKUP($M$1,VLookups!$A$43:$B$44,2,FALSE)-S$3),$G27,$K27),"")</f>
        <v/>
      </c>
      <c r="T27" s="89" t="str">
        <f>IF(AND($B27&gt;0,$C27&gt;0,$D27&gt;0,NOT(ISBLANK($H27))),_xlfn.NORM.INV(ABS(VLOOKUP($M$1,VLookups!$A$43:$B$44,2,FALSE)-T$3),$G27,$K27),"")</f>
        <v/>
      </c>
      <c r="U27" s="5"/>
      <c r="V27" s="164" t="str">
        <f t="shared" si="31"/>
        <v/>
      </c>
      <c r="W27" s="47" t="str">
        <f t="shared" si="68"/>
        <v/>
      </c>
      <c r="X27" s="47" t="str">
        <f t="shared" si="68"/>
        <v/>
      </c>
      <c r="Y27" s="47" t="str">
        <f t="shared" si="68"/>
        <v/>
      </c>
      <c r="Z27" s="47" t="str">
        <f t="shared" si="68"/>
        <v/>
      </c>
      <c r="AA27" s="47" t="str">
        <f t="shared" si="68"/>
        <v/>
      </c>
      <c r="AB27" s="47" t="str">
        <f t="shared" si="68"/>
        <v/>
      </c>
      <c r="AC27" s="47" t="str">
        <f t="shared" si="68"/>
        <v/>
      </c>
      <c r="AD27" s="47" t="str">
        <f t="shared" si="68"/>
        <v/>
      </c>
      <c r="AE27" s="47" t="str">
        <f t="shared" si="68"/>
        <v/>
      </c>
      <c r="AF27" s="47" t="str">
        <f t="shared" si="68"/>
        <v/>
      </c>
      <c r="AG27" s="47" t="str">
        <f t="shared" si="68"/>
        <v/>
      </c>
      <c r="AH27" s="47" t="str">
        <f t="shared" si="68"/>
        <v/>
      </c>
      <c r="AI27" s="47" t="str">
        <f t="shared" si="68"/>
        <v/>
      </c>
      <c r="AJ27" s="47" t="str">
        <f t="shared" si="68"/>
        <v/>
      </c>
      <c r="AK27" s="47" t="str">
        <f t="shared" si="68"/>
        <v/>
      </c>
      <c r="AL27" s="47" t="str">
        <f t="shared" si="68"/>
        <v/>
      </c>
      <c r="AM27" s="47" t="str">
        <f t="shared" si="60"/>
        <v/>
      </c>
      <c r="AN27" s="47" t="str">
        <f t="shared" si="60"/>
        <v/>
      </c>
      <c r="AO27" s="47" t="str">
        <f t="shared" si="60"/>
        <v/>
      </c>
      <c r="AP27" s="47" t="str">
        <f t="shared" si="60"/>
        <v/>
      </c>
      <c r="AQ27" s="47" t="str">
        <f t="shared" si="60"/>
        <v/>
      </c>
      <c r="AR27" s="47" t="str">
        <f t="shared" si="60"/>
        <v/>
      </c>
      <c r="AS27" s="47" t="str">
        <f t="shared" si="60"/>
        <v/>
      </c>
      <c r="AT27" s="47" t="str">
        <f t="shared" si="60"/>
        <v/>
      </c>
      <c r="AU27" s="47" t="str">
        <f t="shared" si="60"/>
        <v/>
      </c>
      <c r="AV27" s="47" t="str">
        <f t="shared" si="60"/>
        <v/>
      </c>
      <c r="AW27" s="47" t="str">
        <f t="shared" si="60"/>
        <v/>
      </c>
      <c r="AX27" s="47" t="str">
        <f t="shared" si="61"/>
        <v/>
      </c>
      <c r="AY27" s="47" t="str">
        <f t="shared" si="61"/>
        <v/>
      </c>
      <c r="AZ27" s="47" t="str">
        <f t="shared" si="61"/>
        <v/>
      </c>
      <c r="BA27" s="47" t="str">
        <f t="shared" si="61"/>
        <v/>
      </c>
      <c r="BB27" s="47" t="str">
        <f t="shared" si="61"/>
        <v/>
      </c>
      <c r="BC27" s="47" t="str">
        <f t="shared" si="61"/>
        <v/>
      </c>
      <c r="BD27" s="47" t="str">
        <f t="shared" si="61"/>
        <v/>
      </c>
      <c r="BE27" s="47" t="str">
        <f t="shared" si="61"/>
        <v/>
      </c>
      <c r="BF27" s="47" t="str">
        <f t="shared" si="61"/>
        <v/>
      </c>
      <c r="BG27" s="47" t="str">
        <f t="shared" si="61"/>
        <v/>
      </c>
      <c r="BH27" s="47" t="str">
        <f t="shared" si="61"/>
        <v/>
      </c>
      <c r="BI27" s="47" t="str">
        <f t="shared" si="61"/>
        <v/>
      </c>
      <c r="BJ27" s="47" t="str">
        <f t="shared" si="61"/>
        <v/>
      </c>
      <c r="BK27" s="47" t="str">
        <f t="shared" si="61"/>
        <v/>
      </c>
      <c r="BL27" s="47" t="str">
        <f t="shared" si="61"/>
        <v/>
      </c>
      <c r="BM27" s="47" t="str">
        <f t="shared" si="61"/>
        <v/>
      </c>
      <c r="BN27" s="47" t="str">
        <f t="shared" si="62"/>
        <v/>
      </c>
      <c r="BO27" s="47" t="str">
        <f t="shared" si="62"/>
        <v/>
      </c>
      <c r="BP27" s="47" t="str">
        <f t="shared" si="62"/>
        <v/>
      </c>
      <c r="BQ27" s="47" t="str">
        <f t="shared" si="62"/>
        <v/>
      </c>
      <c r="BR27" s="47" t="str">
        <f t="shared" si="62"/>
        <v/>
      </c>
      <c r="BS27" s="47" t="str">
        <f t="shared" si="62"/>
        <v/>
      </c>
      <c r="BT27" s="47" t="str">
        <f t="shared" si="62"/>
        <v/>
      </c>
      <c r="BU27" s="47" t="str">
        <f t="shared" si="62"/>
        <v/>
      </c>
      <c r="BV27" s="47" t="str">
        <f t="shared" si="62"/>
        <v/>
      </c>
      <c r="BW27" s="47" t="str">
        <f t="shared" si="62"/>
        <v/>
      </c>
      <c r="BX27" s="47" t="str">
        <f t="shared" si="62"/>
        <v/>
      </c>
      <c r="BY27" s="47" t="str">
        <f t="shared" si="62"/>
        <v/>
      </c>
      <c r="BZ27" s="47" t="str">
        <f t="shared" si="62"/>
        <v/>
      </c>
      <c r="CA27" s="47" t="str">
        <f t="shared" si="62"/>
        <v/>
      </c>
      <c r="CB27" s="47" t="str">
        <f t="shared" si="62"/>
        <v/>
      </c>
      <c r="CC27" s="47" t="str">
        <f t="shared" si="62"/>
        <v/>
      </c>
      <c r="CD27" s="47" t="str">
        <f t="shared" si="63"/>
        <v/>
      </c>
      <c r="CE27" s="47" t="str">
        <f t="shared" si="63"/>
        <v/>
      </c>
      <c r="CF27" s="47" t="str">
        <f t="shared" si="63"/>
        <v/>
      </c>
      <c r="CG27" s="47" t="str">
        <f t="shared" si="63"/>
        <v/>
      </c>
      <c r="CH27" s="47" t="str">
        <f t="shared" si="63"/>
        <v/>
      </c>
      <c r="CI27" s="47" t="str">
        <f t="shared" si="63"/>
        <v/>
      </c>
      <c r="CJ27" s="47" t="str">
        <f t="shared" si="63"/>
        <v/>
      </c>
      <c r="CK27" s="47" t="str">
        <f t="shared" si="63"/>
        <v/>
      </c>
      <c r="CL27" s="47" t="str">
        <f t="shared" si="63"/>
        <v/>
      </c>
      <c r="CM27" s="47" t="str">
        <f t="shared" si="63"/>
        <v/>
      </c>
      <c r="CN27" s="47" t="str">
        <f t="shared" si="63"/>
        <v/>
      </c>
      <c r="CO27" s="47" t="str">
        <f t="shared" si="63"/>
        <v/>
      </c>
      <c r="CP27" s="47" t="str">
        <f t="shared" si="63"/>
        <v/>
      </c>
      <c r="CQ27" s="47" t="str">
        <f t="shared" si="63"/>
        <v/>
      </c>
      <c r="CR27" s="47" t="str">
        <f t="shared" si="63"/>
        <v/>
      </c>
      <c r="CS27" s="47" t="str">
        <f t="shared" si="63"/>
        <v/>
      </c>
      <c r="CT27" s="47" t="str">
        <f t="shared" si="53"/>
        <v/>
      </c>
      <c r="CU27" s="47" t="str">
        <f t="shared" si="53"/>
        <v/>
      </c>
      <c r="CV27" s="47" t="str">
        <f t="shared" si="53"/>
        <v/>
      </c>
      <c r="CW27" s="47" t="str">
        <f t="shared" si="53"/>
        <v/>
      </c>
      <c r="CX27" s="47" t="str">
        <f t="shared" si="53"/>
        <v/>
      </c>
      <c r="CY27" s="47" t="str">
        <f t="shared" si="53"/>
        <v/>
      </c>
      <c r="CZ27" s="47" t="str">
        <f t="shared" si="37"/>
        <v/>
      </c>
      <c r="DA27" s="47" t="str">
        <f t="shared" si="37"/>
        <v/>
      </c>
      <c r="DB27" s="47" t="str">
        <f t="shared" si="37"/>
        <v/>
      </c>
      <c r="DC27" s="47" t="str">
        <f t="shared" si="37"/>
        <v/>
      </c>
      <c r="DD27" s="47" t="str">
        <f t="shared" si="37"/>
        <v/>
      </c>
      <c r="DE27" s="47" t="str">
        <f t="shared" si="37"/>
        <v/>
      </c>
      <c r="DF27" s="47" t="str">
        <f t="shared" si="37"/>
        <v/>
      </c>
      <c r="DG27" s="47" t="str">
        <f t="shared" si="37"/>
        <v/>
      </c>
      <c r="DH27" s="47" t="str">
        <f t="shared" si="37"/>
        <v/>
      </c>
      <c r="DI27" s="47" t="str">
        <f t="shared" si="37"/>
        <v/>
      </c>
      <c r="DJ27" s="47" t="str">
        <f t="shared" si="37"/>
        <v/>
      </c>
      <c r="DK27" s="47" t="str">
        <f t="shared" si="37"/>
        <v/>
      </c>
      <c r="DL27" s="47" t="str">
        <f t="shared" si="37"/>
        <v/>
      </c>
      <c r="DM27" s="47" t="str">
        <f t="shared" si="37"/>
        <v/>
      </c>
      <c r="DN27" s="47" t="str">
        <f t="shared" si="37"/>
        <v/>
      </c>
      <c r="DO27" s="47" t="str">
        <f t="shared" si="54"/>
        <v/>
      </c>
      <c r="DP27" s="47" t="str">
        <f t="shared" si="54"/>
        <v/>
      </c>
      <c r="DQ27" s="47" t="str">
        <f t="shared" si="54"/>
        <v/>
      </c>
      <c r="DR27" s="47" t="str">
        <f t="shared" si="54"/>
        <v/>
      </c>
      <c r="DS27" s="179" t="str">
        <f t="shared" si="33"/>
        <v/>
      </c>
      <c r="DT27" s="47" t="str">
        <f t="shared" si="69"/>
        <v/>
      </c>
      <c r="DU27" s="47" t="str">
        <f t="shared" si="69"/>
        <v/>
      </c>
      <c r="DV27" s="47" t="str">
        <f t="shared" si="69"/>
        <v/>
      </c>
      <c r="DW27" s="47" t="str">
        <f t="shared" si="69"/>
        <v/>
      </c>
      <c r="DX27" s="47" t="str">
        <f t="shared" si="69"/>
        <v/>
      </c>
      <c r="DY27" s="47" t="str">
        <f t="shared" si="69"/>
        <v/>
      </c>
      <c r="DZ27" s="47" t="str">
        <f t="shared" si="69"/>
        <v/>
      </c>
      <c r="EA27" s="47" t="str">
        <f t="shared" si="69"/>
        <v/>
      </c>
      <c r="EB27" s="47" t="str">
        <f t="shared" si="69"/>
        <v/>
      </c>
      <c r="EC27" s="47" t="str">
        <f t="shared" si="69"/>
        <v/>
      </c>
      <c r="ED27" s="47" t="str">
        <f t="shared" si="69"/>
        <v/>
      </c>
      <c r="EE27" s="47" t="str">
        <f t="shared" si="69"/>
        <v/>
      </c>
      <c r="EF27" s="47" t="str">
        <f t="shared" si="69"/>
        <v/>
      </c>
      <c r="EG27" s="47" t="str">
        <f t="shared" si="69"/>
        <v/>
      </c>
      <c r="EH27" s="47" t="str">
        <f t="shared" si="69"/>
        <v/>
      </c>
      <c r="EI27" s="47" t="str">
        <f t="shared" si="69"/>
        <v/>
      </c>
      <c r="EJ27" s="47" t="str">
        <f t="shared" si="64"/>
        <v/>
      </c>
      <c r="EK27" s="47" t="str">
        <f t="shared" si="64"/>
        <v/>
      </c>
      <c r="EL27" s="47" t="str">
        <f t="shared" si="64"/>
        <v/>
      </c>
      <c r="EM27" s="47" t="str">
        <f t="shared" si="64"/>
        <v/>
      </c>
      <c r="EN27" s="47" t="str">
        <f t="shared" si="64"/>
        <v/>
      </c>
      <c r="EO27" s="47" t="str">
        <f t="shared" si="64"/>
        <v/>
      </c>
      <c r="EP27" s="47" t="str">
        <f t="shared" si="64"/>
        <v/>
      </c>
      <c r="EQ27" s="47" t="str">
        <f t="shared" si="64"/>
        <v/>
      </c>
      <c r="ER27" s="47" t="str">
        <f t="shared" si="64"/>
        <v/>
      </c>
      <c r="ES27" s="47" t="str">
        <f t="shared" si="64"/>
        <v/>
      </c>
      <c r="ET27" s="47" t="str">
        <f t="shared" si="64"/>
        <v/>
      </c>
      <c r="EU27" s="47" t="str">
        <f t="shared" si="65"/>
        <v/>
      </c>
      <c r="EV27" s="47" t="str">
        <f t="shared" si="65"/>
        <v/>
      </c>
      <c r="EW27" s="47" t="str">
        <f t="shared" si="65"/>
        <v/>
      </c>
      <c r="EX27" s="47" t="str">
        <f t="shared" si="65"/>
        <v/>
      </c>
      <c r="EY27" s="47" t="str">
        <f t="shared" si="65"/>
        <v/>
      </c>
      <c r="EZ27" s="47" t="str">
        <f t="shared" si="65"/>
        <v/>
      </c>
      <c r="FA27" s="47" t="str">
        <f t="shared" si="65"/>
        <v/>
      </c>
      <c r="FB27" s="47" t="str">
        <f t="shared" si="65"/>
        <v/>
      </c>
      <c r="FC27" s="47" t="str">
        <f t="shared" si="65"/>
        <v/>
      </c>
      <c r="FD27" s="47" t="str">
        <f t="shared" si="65"/>
        <v/>
      </c>
      <c r="FE27" s="47" t="str">
        <f t="shared" si="65"/>
        <v/>
      </c>
      <c r="FF27" s="47" t="str">
        <f t="shared" si="65"/>
        <v/>
      </c>
      <c r="FG27" s="47" t="str">
        <f t="shared" si="65"/>
        <v/>
      </c>
      <c r="FH27" s="47" t="str">
        <f t="shared" si="65"/>
        <v/>
      </c>
      <c r="FI27" s="47" t="str">
        <f t="shared" si="65"/>
        <v/>
      </c>
      <c r="FJ27" s="47" t="str">
        <f t="shared" si="65"/>
        <v/>
      </c>
      <c r="FK27" s="47" t="str">
        <f t="shared" si="66"/>
        <v/>
      </c>
      <c r="FL27" s="47" t="str">
        <f t="shared" si="66"/>
        <v/>
      </c>
      <c r="FM27" s="47" t="str">
        <f t="shared" si="66"/>
        <v/>
      </c>
      <c r="FN27" s="47" t="str">
        <f t="shared" si="66"/>
        <v/>
      </c>
      <c r="FO27" s="47" t="str">
        <f t="shared" si="66"/>
        <v/>
      </c>
      <c r="FP27" s="47" t="str">
        <f t="shared" si="66"/>
        <v/>
      </c>
      <c r="FQ27" s="47" t="str">
        <f t="shared" si="66"/>
        <v/>
      </c>
      <c r="FR27" s="47" t="str">
        <f t="shared" si="66"/>
        <v/>
      </c>
      <c r="FS27" s="47" t="str">
        <f t="shared" si="66"/>
        <v/>
      </c>
      <c r="FT27" s="47" t="str">
        <f t="shared" si="66"/>
        <v/>
      </c>
      <c r="FU27" s="47" t="str">
        <f t="shared" si="66"/>
        <v/>
      </c>
      <c r="FV27" s="47" t="str">
        <f t="shared" si="66"/>
        <v/>
      </c>
      <c r="FW27" s="47" t="str">
        <f t="shared" si="66"/>
        <v/>
      </c>
      <c r="FX27" s="47" t="str">
        <f t="shared" si="66"/>
        <v/>
      </c>
      <c r="FY27" s="47" t="str">
        <f t="shared" si="66"/>
        <v/>
      </c>
      <c r="FZ27" s="47" t="str">
        <f t="shared" si="66"/>
        <v/>
      </c>
      <c r="GA27" s="47" t="str">
        <f t="shared" si="67"/>
        <v/>
      </c>
      <c r="GB27" s="47" t="str">
        <f t="shared" si="67"/>
        <v/>
      </c>
      <c r="GC27" s="47" t="str">
        <f t="shared" si="67"/>
        <v/>
      </c>
      <c r="GD27" s="47" t="str">
        <f t="shared" si="67"/>
        <v/>
      </c>
      <c r="GE27" s="47" t="str">
        <f t="shared" si="67"/>
        <v/>
      </c>
      <c r="GF27" s="47" t="str">
        <f t="shared" si="67"/>
        <v/>
      </c>
      <c r="GG27" s="47" t="str">
        <f t="shared" si="67"/>
        <v/>
      </c>
      <c r="GH27" s="47" t="str">
        <f t="shared" si="67"/>
        <v/>
      </c>
      <c r="GI27" s="47" t="str">
        <f t="shared" si="67"/>
        <v/>
      </c>
      <c r="GJ27" s="47" t="str">
        <f t="shared" si="67"/>
        <v/>
      </c>
      <c r="GK27" s="47" t="str">
        <f t="shared" si="67"/>
        <v/>
      </c>
      <c r="GL27" s="47" t="str">
        <f t="shared" si="67"/>
        <v/>
      </c>
      <c r="GM27" s="47" t="str">
        <f t="shared" si="67"/>
        <v/>
      </c>
      <c r="GN27" s="47" t="str">
        <f t="shared" si="67"/>
        <v/>
      </c>
      <c r="GO27" s="47" t="str">
        <f t="shared" si="67"/>
        <v/>
      </c>
      <c r="GP27" s="47" t="str">
        <f t="shared" si="67"/>
        <v/>
      </c>
      <c r="GQ27" s="47" t="str">
        <f t="shared" si="55"/>
        <v/>
      </c>
      <c r="GR27" s="47" t="str">
        <f t="shared" si="55"/>
        <v/>
      </c>
      <c r="GS27" s="47" t="str">
        <f t="shared" si="55"/>
        <v/>
      </c>
      <c r="GT27" s="47" t="str">
        <f t="shared" si="55"/>
        <v/>
      </c>
      <c r="GU27" s="47" t="str">
        <f t="shared" si="55"/>
        <v/>
      </c>
      <c r="GV27" s="47" t="str">
        <f t="shared" si="55"/>
        <v/>
      </c>
      <c r="GW27" s="47" t="str">
        <f t="shared" si="40"/>
        <v/>
      </c>
      <c r="GX27" s="47" t="str">
        <f t="shared" si="40"/>
        <v/>
      </c>
      <c r="GY27" s="47" t="str">
        <f t="shared" si="40"/>
        <v/>
      </c>
      <c r="GZ27" s="47" t="str">
        <f t="shared" si="40"/>
        <v/>
      </c>
      <c r="HA27" s="47" t="str">
        <f t="shared" si="40"/>
        <v/>
      </c>
      <c r="HB27" s="47" t="str">
        <f t="shared" si="40"/>
        <v/>
      </c>
      <c r="HC27" s="47" t="str">
        <f t="shared" si="40"/>
        <v/>
      </c>
      <c r="HD27" s="47" t="str">
        <f t="shared" si="40"/>
        <v/>
      </c>
      <c r="HE27" s="47" t="str">
        <f t="shared" si="40"/>
        <v/>
      </c>
      <c r="HF27" s="47" t="str">
        <f t="shared" si="40"/>
        <v/>
      </c>
      <c r="HG27" s="47" t="str">
        <f t="shared" si="40"/>
        <v/>
      </c>
      <c r="HH27" s="47" t="str">
        <f t="shared" si="40"/>
        <v/>
      </c>
      <c r="HI27" s="47" t="str">
        <f t="shared" si="40"/>
        <v/>
      </c>
      <c r="HJ27" s="47" t="str">
        <f t="shared" si="40"/>
        <v/>
      </c>
      <c r="HK27" s="47" t="str">
        <f t="shared" si="40"/>
        <v/>
      </c>
      <c r="HL27" s="47" t="str">
        <f t="shared" si="56"/>
        <v/>
      </c>
      <c r="HM27" s="47" t="str">
        <f t="shared" si="56"/>
        <v/>
      </c>
      <c r="HN27" s="47" t="str">
        <f t="shared" si="56"/>
        <v/>
      </c>
      <c r="HO27" s="47" t="str">
        <f t="shared" si="56"/>
        <v/>
      </c>
      <c r="HP27" s="165" t="e">
        <f t="shared" si="57"/>
        <v>#N/A</v>
      </c>
      <c r="HQ27" s="165" t="e">
        <f t="shared" si="57"/>
        <v>#N/A</v>
      </c>
      <c r="HR27" s="165" t="e">
        <f t="shared" si="57"/>
        <v>#N/A</v>
      </c>
      <c r="HS27" s="165" t="e">
        <f t="shared" si="57"/>
        <v>#N/A</v>
      </c>
      <c r="HT27" s="165" t="e">
        <f t="shared" si="57"/>
        <v>#N/A</v>
      </c>
      <c r="HU27" s="165" t="e">
        <f t="shared" si="57"/>
        <v>#N/A</v>
      </c>
      <c r="HV27" s="165" t="e">
        <f t="shared" si="57"/>
        <v>#N/A</v>
      </c>
      <c r="HW27" s="165" t="e">
        <f t="shared" si="57"/>
        <v>#N/A</v>
      </c>
      <c r="HX27" s="165" t="e">
        <f t="shared" si="57"/>
        <v>#N/A</v>
      </c>
      <c r="HY27" s="165" t="e">
        <f t="shared" si="57"/>
        <v>#N/A</v>
      </c>
      <c r="HZ27" s="165" t="e">
        <f t="shared" si="57"/>
        <v>#N/A</v>
      </c>
      <c r="IA27" s="165" t="e">
        <f t="shared" si="57"/>
        <v>#N/A</v>
      </c>
      <c r="IB27" s="165" t="e">
        <f t="shared" si="57"/>
        <v>#N/A</v>
      </c>
      <c r="IC27" s="165" t="e">
        <f t="shared" si="57"/>
        <v>#N/A</v>
      </c>
      <c r="ID27" s="165" t="e">
        <f t="shared" si="57"/>
        <v>#N/A</v>
      </c>
      <c r="IE27" s="165" t="e">
        <f t="shared" si="41"/>
        <v>#N/A</v>
      </c>
      <c r="IF27" s="165" t="e">
        <f t="shared" si="41"/>
        <v>#N/A</v>
      </c>
      <c r="IG27" s="165" t="e">
        <f t="shared" si="41"/>
        <v>#N/A</v>
      </c>
      <c r="IH27" s="165" t="e">
        <f t="shared" si="41"/>
        <v>#N/A</v>
      </c>
      <c r="II27" s="165" t="e">
        <f t="shared" si="41"/>
        <v>#N/A</v>
      </c>
      <c r="IJ27" s="165" t="e">
        <f t="shared" si="41"/>
        <v>#N/A</v>
      </c>
      <c r="IK27" s="165" t="e">
        <f t="shared" si="41"/>
        <v>#N/A</v>
      </c>
      <c r="IL27" s="165" t="e">
        <f t="shared" si="41"/>
        <v>#N/A</v>
      </c>
      <c r="IM27" s="165" t="e">
        <f t="shared" si="41"/>
        <v>#N/A</v>
      </c>
      <c r="IN27" s="165" t="e">
        <f t="shared" si="41"/>
        <v>#N/A</v>
      </c>
      <c r="IO27" s="165" t="e">
        <f t="shared" si="41"/>
        <v>#N/A</v>
      </c>
      <c r="IP27" s="165" t="e">
        <f t="shared" si="41"/>
        <v>#N/A</v>
      </c>
      <c r="IQ27" s="165" t="e">
        <f t="shared" si="41"/>
        <v>#N/A</v>
      </c>
      <c r="IR27" s="165" t="e">
        <f t="shared" si="41"/>
        <v>#N/A</v>
      </c>
      <c r="IS27" s="165" t="e">
        <f t="shared" si="41"/>
        <v>#N/A</v>
      </c>
      <c r="IT27" s="165" t="e">
        <f t="shared" si="41"/>
        <v>#N/A</v>
      </c>
      <c r="IU27" s="165" t="e">
        <f t="shared" si="42"/>
        <v>#N/A</v>
      </c>
      <c r="IV27" s="165" t="e">
        <f t="shared" si="42"/>
        <v>#N/A</v>
      </c>
      <c r="IW27" s="165" t="e">
        <f t="shared" si="42"/>
        <v>#N/A</v>
      </c>
      <c r="IX27" s="165" t="e">
        <f t="shared" si="42"/>
        <v>#N/A</v>
      </c>
      <c r="IY27" s="165" t="e">
        <f t="shared" si="42"/>
        <v>#N/A</v>
      </c>
      <c r="IZ27" s="165" t="e">
        <f t="shared" si="42"/>
        <v>#N/A</v>
      </c>
      <c r="JA27" s="165" t="e">
        <f t="shared" si="42"/>
        <v>#N/A</v>
      </c>
      <c r="JB27" s="165" t="e">
        <f t="shared" si="42"/>
        <v>#N/A</v>
      </c>
      <c r="JC27" s="165" t="e">
        <f t="shared" si="42"/>
        <v>#N/A</v>
      </c>
      <c r="JD27" s="165" t="e">
        <f t="shared" si="42"/>
        <v>#N/A</v>
      </c>
      <c r="JE27" s="165" t="e">
        <f t="shared" si="42"/>
        <v>#N/A</v>
      </c>
      <c r="JF27" s="165" t="e">
        <f t="shared" si="42"/>
        <v>#N/A</v>
      </c>
      <c r="JG27" s="165" t="e">
        <f t="shared" si="42"/>
        <v>#N/A</v>
      </c>
      <c r="JH27" s="165" t="e">
        <f t="shared" si="42"/>
        <v>#N/A</v>
      </c>
      <c r="JI27" s="165" t="e">
        <f t="shared" si="42"/>
        <v>#N/A</v>
      </c>
      <c r="JJ27" s="165" t="e">
        <f t="shared" si="42"/>
        <v>#N/A</v>
      </c>
      <c r="JK27" s="165" t="e">
        <f t="shared" si="43"/>
        <v>#N/A</v>
      </c>
      <c r="JL27" s="165" t="e">
        <f t="shared" si="43"/>
        <v>#N/A</v>
      </c>
      <c r="JM27" s="165" t="e">
        <f t="shared" si="43"/>
        <v>#N/A</v>
      </c>
      <c r="JN27" s="165" t="e">
        <f t="shared" si="43"/>
        <v>#N/A</v>
      </c>
      <c r="JO27" s="165" t="e">
        <f t="shared" si="43"/>
        <v>#N/A</v>
      </c>
      <c r="JP27" s="165" t="e">
        <f t="shared" si="43"/>
        <v>#N/A</v>
      </c>
      <c r="JQ27" s="165" t="e">
        <f t="shared" si="43"/>
        <v>#N/A</v>
      </c>
      <c r="JR27" s="165" t="e">
        <f t="shared" si="43"/>
        <v>#N/A</v>
      </c>
      <c r="JS27" s="165" t="e">
        <f t="shared" si="43"/>
        <v>#N/A</v>
      </c>
      <c r="JT27" s="165" t="e">
        <f t="shared" si="43"/>
        <v>#N/A</v>
      </c>
      <c r="JU27" s="165" t="e">
        <f t="shared" si="43"/>
        <v>#N/A</v>
      </c>
      <c r="JV27" s="165" t="e">
        <f t="shared" si="43"/>
        <v>#N/A</v>
      </c>
      <c r="JW27" s="165" t="e">
        <f t="shared" si="43"/>
        <v>#N/A</v>
      </c>
      <c r="JX27" s="165" t="e">
        <f t="shared" si="43"/>
        <v>#N/A</v>
      </c>
      <c r="JY27" s="165" t="e">
        <f t="shared" si="43"/>
        <v>#N/A</v>
      </c>
      <c r="JZ27" s="165" t="e">
        <f t="shared" si="43"/>
        <v>#N/A</v>
      </c>
      <c r="KA27" s="165" t="e">
        <f t="shared" si="44"/>
        <v>#N/A</v>
      </c>
      <c r="KB27" s="165" t="e">
        <f t="shared" si="44"/>
        <v>#N/A</v>
      </c>
      <c r="KC27" s="165" t="e">
        <f t="shared" si="44"/>
        <v>#N/A</v>
      </c>
      <c r="KD27" s="165" t="e">
        <f t="shared" si="44"/>
        <v>#N/A</v>
      </c>
      <c r="KE27" s="165" t="e">
        <f t="shared" si="44"/>
        <v>#N/A</v>
      </c>
      <c r="KF27" s="165" t="e">
        <f t="shared" si="44"/>
        <v>#N/A</v>
      </c>
      <c r="KG27" s="165" t="e">
        <f t="shared" si="44"/>
        <v>#N/A</v>
      </c>
      <c r="KH27" s="165" t="e">
        <f t="shared" si="44"/>
        <v>#N/A</v>
      </c>
      <c r="KI27" s="165" t="e">
        <f t="shared" si="44"/>
        <v>#N/A</v>
      </c>
      <c r="KJ27" s="165" t="e">
        <f t="shared" si="44"/>
        <v>#N/A</v>
      </c>
      <c r="KK27" s="165" t="e">
        <f t="shared" si="44"/>
        <v>#N/A</v>
      </c>
      <c r="KL27" s="165" t="e">
        <f t="shared" si="44"/>
        <v>#N/A</v>
      </c>
      <c r="KM27" s="165" t="e">
        <f t="shared" si="44"/>
        <v>#N/A</v>
      </c>
      <c r="KN27" s="165" t="e">
        <f t="shared" si="44"/>
        <v>#N/A</v>
      </c>
      <c r="KO27" s="165" t="e">
        <f t="shared" si="44"/>
        <v>#N/A</v>
      </c>
      <c r="KP27" s="165" t="e">
        <f t="shared" si="44"/>
        <v>#N/A</v>
      </c>
      <c r="KQ27" s="165" t="e">
        <f t="shared" si="45"/>
        <v>#N/A</v>
      </c>
      <c r="KR27" s="165" t="e">
        <f t="shared" si="45"/>
        <v>#N/A</v>
      </c>
      <c r="KS27" s="165" t="e">
        <f t="shared" si="45"/>
        <v>#N/A</v>
      </c>
      <c r="KT27" s="165" t="e">
        <f t="shared" si="45"/>
        <v>#N/A</v>
      </c>
      <c r="KU27" s="165" t="e">
        <f t="shared" si="45"/>
        <v>#N/A</v>
      </c>
      <c r="KV27" s="165" t="e">
        <f t="shared" si="45"/>
        <v>#N/A</v>
      </c>
      <c r="KW27" s="165" t="e">
        <f t="shared" si="45"/>
        <v>#N/A</v>
      </c>
      <c r="KX27" s="165" t="e">
        <f t="shared" si="45"/>
        <v>#N/A</v>
      </c>
      <c r="KY27" s="165" t="e">
        <f t="shared" si="45"/>
        <v>#N/A</v>
      </c>
      <c r="KZ27" s="165" t="e">
        <f t="shared" si="45"/>
        <v>#N/A</v>
      </c>
      <c r="LA27" s="165" t="e">
        <f t="shared" si="45"/>
        <v>#N/A</v>
      </c>
      <c r="LB27" s="165" t="e">
        <f t="shared" si="45"/>
        <v>#N/A</v>
      </c>
      <c r="LC27" s="165" t="e">
        <f t="shared" si="45"/>
        <v>#N/A</v>
      </c>
      <c r="LD27" s="165" t="e">
        <f t="shared" si="45"/>
        <v>#N/A</v>
      </c>
      <c r="LE27" s="165" t="e">
        <f t="shared" si="45"/>
        <v>#N/A</v>
      </c>
      <c r="LF27" s="165" t="e">
        <f t="shared" si="45"/>
        <v>#N/A</v>
      </c>
      <c r="LG27" s="165" t="e">
        <f t="shared" si="46"/>
        <v>#N/A</v>
      </c>
      <c r="LH27" s="165" t="e">
        <f t="shared" si="46"/>
        <v>#N/A</v>
      </c>
      <c r="LI27" s="165" t="e">
        <f t="shared" si="46"/>
        <v>#N/A</v>
      </c>
      <c r="LJ27" s="165" t="e">
        <f t="shared" si="46"/>
        <v>#N/A</v>
      </c>
      <c r="LK27" s="165" t="e">
        <f t="shared" si="46"/>
        <v>#N/A</v>
      </c>
      <c r="LL27" s="165" t="e">
        <f t="shared" si="46"/>
        <v>#N/A</v>
      </c>
      <c r="LM27" s="165" t="e">
        <f t="shared" si="46"/>
        <v>#N/A</v>
      </c>
      <c r="LN27" s="165" t="e">
        <f t="shared" si="46"/>
        <v>#N/A</v>
      </c>
      <c r="LO27" s="165" t="e">
        <f t="shared" si="46"/>
        <v>#N/A</v>
      </c>
      <c r="LP27" s="165" t="e">
        <f t="shared" si="46"/>
        <v>#N/A</v>
      </c>
      <c r="LQ27" s="165" t="e">
        <f t="shared" si="46"/>
        <v>#N/A</v>
      </c>
      <c r="LR27" s="165" t="e">
        <f t="shared" si="46"/>
        <v>#N/A</v>
      </c>
      <c r="LS27" s="165" t="e">
        <f t="shared" si="46"/>
        <v>#N/A</v>
      </c>
      <c r="LT27" s="165" t="e">
        <f t="shared" si="46"/>
        <v>#N/A</v>
      </c>
      <c r="LU27" s="165" t="e">
        <f t="shared" si="46"/>
        <v>#N/A</v>
      </c>
      <c r="LV27" s="165" t="e">
        <f t="shared" si="46"/>
        <v>#N/A</v>
      </c>
      <c r="LW27" s="165" t="e">
        <f t="shared" si="47"/>
        <v>#N/A</v>
      </c>
      <c r="LX27" s="165" t="e">
        <f t="shared" si="47"/>
        <v>#N/A</v>
      </c>
      <c r="LY27" s="165" t="e">
        <f t="shared" si="47"/>
        <v>#N/A</v>
      </c>
      <c r="LZ27" s="165" t="e">
        <f t="shared" si="47"/>
        <v>#N/A</v>
      </c>
      <c r="MA27" s="165" t="e">
        <f t="shared" si="47"/>
        <v>#N/A</v>
      </c>
      <c r="MB27" s="165" t="e">
        <f t="shared" si="47"/>
        <v>#N/A</v>
      </c>
      <c r="MC27" s="165" t="e">
        <f t="shared" si="47"/>
        <v>#N/A</v>
      </c>
      <c r="MD27" s="165" t="e">
        <f t="shared" si="47"/>
        <v>#N/A</v>
      </c>
      <c r="ME27" s="165" t="e">
        <f t="shared" si="47"/>
        <v>#N/A</v>
      </c>
      <c r="MF27" s="165" t="e">
        <f t="shared" si="47"/>
        <v>#N/A</v>
      </c>
      <c r="MG27" s="165" t="e">
        <f t="shared" si="47"/>
        <v>#N/A</v>
      </c>
      <c r="MH27" s="165" t="e">
        <f t="shared" si="47"/>
        <v>#N/A</v>
      </c>
      <c r="MI27" s="165" t="e">
        <f t="shared" si="47"/>
        <v>#N/A</v>
      </c>
      <c r="MJ27" s="165" t="e">
        <f t="shared" si="47"/>
        <v>#N/A</v>
      </c>
      <c r="MK27" s="165" t="e">
        <f t="shared" si="47"/>
        <v>#N/A</v>
      </c>
      <c r="ML27" s="165" t="e">
        <f t="shared" si="47"/>
        <v>#N/A</v>
      </c>
      <c r="MM27" s="165" t="e">
        <f t="shared" si="48"/>
        <v>#N/A</v>
      </c>
      <c r="MN27" s="165" t="e">
        <f t="shared" si="48"/>
        <v>#N/A</v>
      </c>
      <c r="MO27" s="165" t="e">
        <f t="shared" si="48"/>
        <v>#N/A</v>
      </c>
      <c r="MP27" s="165" t="e">
        <f t="shared" si="48"/>
        <v>#N/A</v>
      </c>
      <c r="MQ27" s="165" t="e">
        <f t="shared" si="48"/>
        <v>#N/A</v>
      </c>
      <c r="MR27" s="165" t="e">
        <f t="shared" si="48"/>
        <v>#N/A</v>
      </c>
      <c r="MS27" s="165" t="e">
        <f t="shared" si="48"/>
        <v>#N/A</v>
      </c>
      <c r="MT27" s="165" t="e">
        <f t="shared" si="48"/>
        <v>#N/A</v>
      </c>
      <c r="MU27" s="165" t="e">
        <f t="shared" si="48"/>
        <v>#N/A</v>
      </c>
      <c r="MV27" s="165" t="e">
        <f t="shared" si="48"/>
        <v>#N/A</v>
      </c>
      <c r="MW27" s="165" t="e">
        <f t="shared" si="48"/>
        <v>#N/A</v>
      </c>
      <c r="MX27" s="165" t="e">
        <f t="shared" si="48"/>
        <v>#N/A</v>
      </c>
      <c r="MY27" s="165" t="e">
        <f t="shared" si="48"/>
        <v>#N/A</v>
      </c>
      <c r="MZ27" s="165" t="e">
        <f t="shared" si="48"/>
        <v>#N/A</v>
      </c>
      <c r="NA27" s="165" t="e">
        <f t="shared" si="48"/>
        <v>#N/A</v>
      </c>
      <c r="NB27" s="165" t="e">
        <f t="shared" si="48"/>
        <v>#N/A</v>
      </c>
      <c r="NC27" s="165" t="e">
        <f t="shared" si="49"/>
        <v>#N/A</v>
      </c>
      <c r="ND27" s="165" t="e">
        <f t="shared" si="49"/>
        <v>#N/A</v>
      </c>
      <c r="NE27" s="165" t="e">
        <f t="shared" si="49"/>
        <v>#N/A</v>
      </c>
      <c r="NF27" s="165" t="e">
        <f t="shared" si="49"/>
        <v>#N/A</v>
      </c>
      <c r="NG27" s="165" t="e">
        <f t="shared" si="49"/>
        <v>#N/A</v>
      </c>
      <c r="NH27" s="165" t="e">
        <f t="shared" si="49"/>
        <v>#N/A</v>
      </c>
      <c r="NI27" s="165" t="e">
        <f t="shared" si="49"/>
        <v>#N/A</v>
      </c>
      <c r="NJ27" s="165" t="e">
        <f t="shared" si="49"/>
        <v>#N/A</v>
      </c>
      <c r="NK27" s="165" t="e">
        <f t="shared" si="49"/>
        <v>#N/A</v>
      </c>
      <c r="NL27" s="165" t="e">
        <f t="shared" si="49"/>
        <v>#N/A</v>
      </c>
      <c r="NM27" s="165" t="e">
        <f t="shared" si="49"/>
        <v>#N/A</v>
      </c>
      <c r="NN27" s="165" t="e">
        <f t="shared" si="49"/>
        <v>#N/A</v>
      </c>
      <c r="NO27" s="165" t="e">
        <f t="shared" si="49"/>
        <v>#N/A</v>
      </c>
      <c r="NP27" s="165" t="e">
        <f t="shared" si="49"/>
        <v>#N/A</v>
      </c>
      <c r="NQ27" s="165" t="e">
        <f t="shared" si="49"/>
        <v>#N/A</v>
      </c>
      <c r="NR27" s="165" t="e">
        <f t="shared" si="49"/>
        <v>#N/A</v>
      </c>
      <c r="NS27" s="165" t="e">
        <f t="shared" si="50"/>
        <v>#N/A</v>
      </c>
      <c r="NT27" s="165" t="e">
        <f t="shared" si="50"/>
        <v>#N/A</v>
      </c>
      <c r="NU27" s="165" t="e">
        <f t="shared" si="50"/>
        <v>#N/A</v>
      </c>
      <c r="NV27" s="165" t="e">
        <f t="shared" si="50"/>
        <v>#N/A</v>
      </c>
      <c r="NW27" s="165" t="e">
        <f t="shared" si="50"/>
        <v>#N/A</v>
      </c>
      <c r="NX27" s="165" t="e">
        <f t="shared" si="50"/>
        <v>#N/A</v>
      </c>
      <c r="NY27" s="165" t="e">
        <f t="shared" si="50"/>
        <v>#N/A</v>
      </c>
      <c r="NZ27" s="165" t="e">
        <f t="shared" si="50"/>
        <v>#N/A</v>
      </c>
      <c r="OA27" s="165" t="e">
        <f t="shared" si="50"/>
        <v>#N/A</v>
      </c>
      <c r="OB27" s="165" t="e">
        <f t="shared" si="50"/>
        <v>#N/A</v>
      </c>
      <c r="OC27" s="165" t="e">
        <f t="shared" si="50"/>
        <v>#N/A</v>
      </c>
      <c r="OD27" s="165" t="e">
        <f t="shared" si="50"/>
        <v>#N/A</v>
      </c>
      <c r="OE27" s="165" t="e">
        <f t="shared" si="50"/>
        <v>#N/A</v>
      </c>
      <c r="OF27" s="165" t="e">
        <f t="shared" si="50"/>
        <v>#N/A</v>
      </c>
      <c r="OG27" s="165" t="e">
        <f t="shared" si="50"/>
        <v>#N/A</v>
      </c>
      <c r="OH27" s="165" t="e">
        <f t="shared" si="50"/>
        <v>#N/A</v>
      </c>
      <c r="OI27" s="165" t="e">
        <f t="shared" si="51"/>
        <v>#N/A</v>
      </c>
      <c r="OJ27" s="165" t="e">
        <f t="shared" si="51"/>
        <v>#N/A</v>
      </c>
      <c r="OK27" s="165" t="e">
        <f t="shared" si="51"/>
        <v>#N/A</v>
      </c>
      <c r="OL27" s="165" t="e">
        <f t="shared" si="51"/>
        <v>#N/A</v>
      </c>
      <c r="OM27" s="165" t="e">
        <f t="shared" si="51"/>
        <v>#N/A</v>
      </c>
      <c r="ON27" s="165" t="e">
        <f t="shared" si="51"/>
        <v>#N/A</v>
      </c>
      <c r="OO27" s="165" t="e">
        <f t="shared" si="51"/>
        <v>#N/A</v>
      </c>
      <c r="OP27" s="165" t="e">
        <f t="shared" si="51"/>
        <v>#N/A</v>
      </c>
      <c r="OQ27" s="165" t="e">
        <f t="shared" si="51"/>
        <v>#N/A</v>
      </c>
      <c r="OR27" s="165" t="e">
        <f t="shared" si="51"/>
        <v>#N/A</v>
      </c>
      <c r="OS27" s="165" t="e">
        <f t="shared" si="51"/>
        <v>#N/A</v>
      </c>
      <c r="OT27" s="165" t="e">
        <f t="shared" si="51"/>
        <v>#N/A</v>
      </c>
      <c r="OU27" s="165" t="e">
        <f t="shared" si="51"/>
        <v>#N/A</v>
      </c>
      <c r="OV27" s="165" t="e">
        <f t="shared" si="51"/>
        <v>#N/A</v>
      </c>
      <c r="OW27" s="165" t="e">
        <f t="shared" si="51"/>
        <v>#N/A</v>
      </c>
      <c r="OX27" s="165" t="e">
        <f t="shared" si="51"/>
        <v>#N/A</v>
      </c>
      <c r="OY27" s="165" t="e">
        <f t="shared" si="52"/>
        <v>#N/A</v>
      </c>
      <c r="OZ27" s="165" t="e">
        <f t="shared" si="27"/>
        <v>#N/A</v>
      </c>
      <c r="PA27" s="165" t="e">
        <f t="shared" si="27"/>
        <v>#N/A</v>
      </c>
      <c r="PB27" s="165" t="e">
        <f t="shared" si="27"/>
        <v>#N/A</v>
      </c>
      <c r="PC27" s="165" t="e">
        <f t="shared" si="27"/>
        <v>#N/A</v>
      </c>
      <c r="PD27" s="165" t="e">
        <f t="shared" si="27"/>
        <v>#N/A</v>
      </c>
      <c r="PE27" s="165" t="e">
        <f t="shared" si="27"/>
        <v>#N/A</v>
      </c>
      <c r="PF27" s="165" t="e">
        <f t="shared" si="27"/>
        <v>#N/A</v>
      </c>
      <c r="PG27" s="165" t="e">
        <f t="shared" si="27"/>
        <v>#N/A</v>
      </c>
      <c r="PH27" s="165" t="e">
        <f t="shared" si="27"/>
        <v>#N/A</v>
      </c>
    </row>
    <row r="28" spans="1:424" hidden="1" x14ac:dyDescent="0.45">
      <c r="A28" s="4">
        <v>25</v>
      </c>
      <c r="B28" s="91"/>
      <c r="C28" s="91"/>
      <c r="D28" s="91"/>
      <c r="E28" s="120" t="str">
        <f t="shared" si="28"/>
        <v/>
      </c>
      <c r="F28" s="120" t="str">
        <f t="shared" si="29"/>
        <v/>
      </c>
      <c r="G28" s="71" t="str">
        <f t="shared" si="30"/>
        <v/>
      </c>
      <c r="H28" s="23"/>
      <c r="I28" s="55"/>
      <c r="J28" s="298"/>
      <c r="K28" s="72" t="str">
        <f>IF(AND(B28&gt;0,C28&gt;0,D28&gt;0),IF(ISBLANK(J28),IF(ISBLANK(H28),"",(D28-B28)*VLOOKUP(H28,VLookups!$A$4:$B$13,2,FALSE)),J28),"")</f>
        <v/>
      </c>
      <c r="L28" s="73" t="str">
        <f t="shared" si="0"/>
        <v/>
      </c>
      <c r="M28" s="91"/>
      <c r="N28" s="265" t="str">
        <f>IF(AND(M28&gt;0,C28&gt;0,NOT(K28="")),ABS(VLOOKUP($M$1,VLookups!$A$43:$B$44,2,FALSE)-_xlfn.NORM.DIST(M28,G28,K28,TRUE)),"")</f>
        <v/>
      </c>
      <c r="O28" s="90" t="str">
        <f>IF(AND($B28&gt;0,$C28&gt;0,$D28&gt;0,NOT(ISBLANK($H28))),_xlfn.NORM.INV(ABS(VLOOKUP($M$1,VLookups!$A$43:$B$44,2,FALSE)-O$3),$G28,$K28),"")</f>
        <v/>
      </c>
      <c r="P28" s="89" t="str">
        <f>IF(AND($B28&gt;0,$C28&gt;0,$D28&gt;0,NOT(ISBLANK($H28))),_xlfn.NORM.INV(ABS(VLOOKUP($M$1,VLookups!$A$43:$B$44,2,FALSE)-P$3),$G28,$K28),"")</f>
        <v/>
      </c>
      <c r="Q28" s="90" t="str">
        <f>IF(AND($B28&gt;0,$C28&gt;0,$D28&gt;0,NOT(ISBLANK($H28))),_xlfn.NORM.INV(ABS(VLOOKUP($M$1,VLookups!$A$43:$B$44,2,FALSE)-Q$3),$G28,$K28),"")</f>
        <v/>
      </c>
      <c r="R28" s="89" t="str">
        <f>IF(AND($B28&gt;0,$C28&gt;0,$D28&gt;0,NOT(ISBLANK($H28))),_xlfn.NORM.INV(ABS(VLOOKUP($M$1,VLookups!$A$43:$B$44,2,FALSE)-R$3),$G28,$K28),"")</f>
        <v/>
      </c>
      <c r="S28" s="90" t="str">
        <f>IF(AND($B28&gt;0,$C28&gt;0,$D28&gt;0,NOT(ISBLANK($H28))),_xlfn.NORM.INV(ABS(VLOOKUP($M$1,VLookups!$A$43:$B$44,2,FALSE)-S$3),$G28,$K28),"")</f>
        <v/>
      </c>
      <c r="T28" s="89" t="str">
        <f>IF(AND($B28&gt;0,$C28&gt;0,$D28&gt;0,NOT(ISBLANK($H28))),_xlfn.NORM.INV(ABS(VLOOKUP($M$1,VLookups!$A$43:$B$44,2,FALSE)-T$3),$G28,$K28),"")</f>
        <v/>
      </c>
      <c r="U28" s="5"/>
      <c r="V28" s="164" t="str">
        <f t="shared" si="31"/>
        <v/>
      </c>
      <c r="W28" s="47" t="str">
        <f t="shared" si="68"/>
        <v/>
      </c>
      <c r="X28" s="47" t="str">
        <f t="shared" si="68"/>
        <v/>
      </c>
      <c r="Y28" s="47" t="str">
        <f t="shared" si="68"/>
        <v/>
      </c>
      <c r="Z28" s="47" t="str">
        <f t="shared" si="68"/>
        <v/>
      </c>
      <c r="AA28" s="47" t="str">
        <f t="shared" si="68"/>
        <v/>
      </c>
      <c r="AB28" s="47" t="str">
        <f t="shared" si="68"/>
        <v/>
      </c>
      <c r="AC28" s="47" t="str">
        <f t="shared" si="68"/>
        <v/>
      </c>
      <c r="AD28" s="47" t="str">
        <f t="shared" si="68"/>
        <v/>
      </c>
      <c r="AE28" s="47" t="str">
        <f t="shared" si="68"/>
        <v/>
      </c>
      <c r="AF28" s="47" t="str">
        <f t="shared" si="68"/>
        <v/>
      </c>
      <c r="AG28" s="47" t="str">
        <f t="shared" si="68"/>
        <v/>
      </c>
      <c r="AH28" s="47" t="str">
        <f t="shared" si="68"/>
        <v/>
      </c>
      <c r="AI28" s="47" t="str">
        <f t="shared" si="68"/>
        <v/>
      </c>
      <c r="AJ28" s="47" t="str">
        <f t="shared" si="68"/>
        <v/>
      </c>
      <c r="AK28" s="47" t="str">
        <f t="shared" si="68"/>
        <v/>
      </c>
      <c r="AL28" s="47" t="str">
        <f t="shared" si="68"/>
        <v/>
      </c>
      <c r="AM28" s="47" t="str">
        <f t="shared" si="60"/>
        <v/>
      </c>
      <c r="AN28" s="47" t="str">
        <f t="shared" si="60"/>
        <v/>
      </c>
      <c r="AO28" s="47" t="str">
        <f t="shared" si="60"/>
        <v/>
      </c>
      <c r="AP28" s="47" t="str">
        <f t="shared" si="60"/>
        <v/>
      </c>
      <c r="AQ28" s="47" t="str">
        <f t="shared" si="60"/>
        <v/>
      </c>
      <c r="AR28" s="47" t="str">
        <f t="shared" si="60"/>
        <v/>
      </c>
      <c r="AS28" s="47" t="str">
        <f t="shared" si="60"/>
        <v/>
      </c>
      <c r="AT28" s="47" t="str">
        <f t="shared" si="60"/>
        <v/>
      </c>
      <c r="AU28" s="47" t="str">
        <f t="shared" si="60"/>
        <v/>
      </c>
      <c r="AV28" s="47" t="str">
        <f t="shared" si="60"/>
        <v/>
      </c>
      <c r="AW28" s="47" t="str">
        <f t="shared" si="60"/>
        <v/>
      </c>
      <c r="AX28" s="47" t="str">
        <f t="shared" si="61"/>
        <v/>
      </c>
      <c r="AY28" s="47" t="str">
        <f t="shared" si="61"/>
        <v/>
      </c>
      <c r="AZ28" s="47" t="str">
        <f t="shared" si="61"/>
        <v/>
      </c>
      <c r="BA28" s="47" t="str">
        <f t="shared" si="61"/>
        <v/>
      </c>
      <c r="BB28" s="47" t="str">
        <f t="shared" si="61"/>
        <v/>
      </c>
      <c r="BC28" s="47" t="str">
        <f t="shared" si="61"/>
        <v/>
      </c>
      <c r="BD28" s="47" t="str">
        <f t="shared" si="61"/>
        <v/>
      </c>
      <c r="BE28" s="47" t="str">
        <f t="shared" si="61"/>
        <v/>
      </c>
      <c r="BF28" s="47" t="str">
        <f t="shared" si="61"/>
        <v/>
      </c>
      <c r="BG28" s="47" t="str">
        <f t="shared" si="61"/>
        <v/>
      </c>
      <c r="BH28" s="47" t="str">
        <f t="shared" si="61"/>
        <v/>
      </c>
      <c r="BI28" s="47" t="str">
        <f t="shared" si="61"/>
        <v/>
      </c>
      <c r="BJ28" s="47" t="str">
        <f t="shared" si="61"/>
        <v/>
      </c>
      <c r="BK28" s="47" t="str">
        <f t="shared" si="61"/>
        <v/>
      </c>
      <c r="BL28" s="47" t="str">
        <f t="shared" si="61"/>
        <v/>
      </c>
      <c r="BM28" s="47" t="str">
        <f t="shared" si="61"/>
        <v/>
      </c>
      <c r="BN28" s="47" t="str">
        <f t="shared" si="62"/>
        <v/>
      </c>
      <c r="BO28" s="47" t="str">
        <f t="shared" si="62"/>
        <v/>
      </c>
      <c r="BP28" s="47" t="str">
        <f t="shared" si="62"/>
        <v/>
      </c>
      <c r="BQ28" s="47" t="str">
        <f t="shared" si="62"/>
        <v/>
      </c>
      <c r="BR28" s="47" t="str">
        <f t="shared" si="62"/>
        <v/>
      </c>
      <c r="BS28" s="47" t="str">
        <f t="shared" si="62"/>
        <v/>
      </c>
      <c r="BT28" s="47" t="str">
        <f t="shared" si="62"/>
        <v/>
      </c>
      <c r="BU28" s="47" t="str">
        <f t="shared" si="62"/>
        <v/>
      </c>
      <c r="BV28" s="47" t="str">
        <f t="shared" si="62"/>
        <v/>
      </c>
      <c r="BW28" s="47" t="str">
        <f t="shared" si="62"/>
        <v/>
      </c>
      <c r="BX28" s="47" t="str">
        <f t="shared" si="62"/>
        <v/>
      </c>
      <c r="BY28" s="47" t="str">
        <f t="shared" si="62"/>
        <v/>
      </c>
      <c r="BZ28" s="47" t="str">
        <f t="shared" si="62"/>
        <v/>
      </c>
      <c r="CA28" s="47" t="str">
        <f t="shared" si="62"/>
        <v/>
      </c>
      <c r="CB28" s="47" t="str">
        <f t="shared" si="62"/>
        <v/>
      </c>
      <c r="CC28" s="47" t="str">
        <f t="shared" si="62"/>
        <v/>
      </c>
      <c r="CD28" s="47" t="str">
        <f t="shared" si="63"/>
        <v/>
      </c>
      <c r="CE28" s="47" t="str">
        <f t="shared" si="63"/>
        <v/>
      </c>
      <c r="CF28" s="47" t="str">
        <f t="shared" si="63"/>
        <v/>
      </c>
      <c r="CG28" s="47" t="str">
        <f t="shared" si="63"/>
        <v/>
      </c>
      <c r="CH28" s="47" t="str">
        <f t="shared" si="63"/>
        <v/>
      </c>
      <c r="CI28" s="47" t="str">
        <f t="shared" si="63"/>
        <v/>
      </c>
      <c r="CJ28" s="47" t="str">
        <f t="shared" si="63"/>
        <v/>
      </c>
      <c r="CK28" s="47" t="str">
        <f t="shared" si="63"/>
        <v/>
      </c>
      <c r="CL28" s="47" t="str">
        <f t="shared" si="63"/>
        <v/>
      </c>
      <c r="CM28" s="47" t="str">
        <f t="shared" si="63"/>
        <v/>
      </c>
      <c r="CN28" s="47" t="str">
        <f t="shared" si="63"/>
        <v/>
      </c>
      <c r="CO28" s="47" t="str">
        <f t="shared" si="63"/>
        <v/>
      </c>
      <c r="CP28" s="47" t="str">
        <f t="shared" si="63"/>
        <v/>
      </c>
      <c r="CQ28" s="47" t="str">
        <f t="shared" si="63"/>
        <v/>
      </c>
      <c r="CR28" s="47" t="str">
        <f t="shared" si="63"/>
        <v/>
      </c>
      <c r="CS28" s="47" t="str">
        <f t="shared" si="63"/>
        <v/>
      </c>
      <c r="CT28" s="47" t="str">
        <f t="shared" si="53"/>
        <v/>
      </c>
      <c r="CU28" s="47" t="str">
        <f t="shared" si="53"/>
        <v/>
      </c>
      <c r="CV28" s="47" t="str">
        <f t="shared" si="53"/>
        <v/>
      </c>
      <c r="CW28" s="47" t="str">
        <f t="shared" si="53"/>
        <v/>
      </c>
      <c r="CX28" s="47" t="str">
        <f t="shared" si="53"/>
        <v/>
      </c>
      <c r="CY28" s="47" t="str">
        <f t="shared" si="53"/>
        <v/>
      </c>
      <c r="CZ28" s="47" t="str">
        <f t="shared" si="37"/>
        <v/>
      </c>
      <c r="DA28" s="47" t="str">
        <f t="shared" si="37"/>
        <v/>
      </c>
      <c r="DB28" s="47" t="str">
        <f t="shared" si="37"/>
        <v/>
      </c>
      <c r="DC28" s="47" t="str">
        <f t="shared" si="37"/>
        <v/>
      </c>
      <c r="DD28" s="47" t="str">
        <f t="shared" si="37"/>
        <v/>
      </c>
      <c r="DE28" s="47" t="str">
        <f t="shared" si="37"/>
        <v/>
      </c>
      <c r="DF28" s="47" t="str">
        <f t="shared" si="37"/>
        <v/>
      </c>
      <c r="DG28" s="47" t="str">
        <f t="shared" si="37"/>
        <v/>
      </c>
      <c r="DH28" s="47" t="str">
        <f t="shared" si="37"/>
        <v/>
      </c>
      <c r="DI28" s="47" t="str">
        <f t="shared" si="37"/>
        <v/>
      </c>
      <c r="DJ28" s="47" t="str">
        <f t="shared" si="37"/>
        <v/>
      </c>
      <c r="DK28" s="47" t="str">
        <f t="shared" si="37"/>
        <v/>
      </c>
      <c r="DL28" s="47" t="str">
        <f t="shared" si="37"/>
        <v/>
      </c>
      <c r="DM28" s="47" t="str">
        <f t="shared" si="37"/>
        <v/>
      </c>
      <c r="DN28" s="47" t="str">
        <f t="shared" si="37"/>
        <v/>
      </c>
      <c r="DO28" s="47" t="str">
        <f t="shared" si="54"/>
        <v/>
      </c>
      <c r="DP28" s="47" t="str">
        <f t="shared" si="54"/>
        <v/>
      </c>
      <c r="DQ28" s="47" t="str">
        <f t="shared" si="54"/>
        <v/>
      </c>
      <c r="DR28" s="47" t="str">
        <f t="shared" si="54"/>
        <v/>
      </c>
      <c r="DS28" s="179" t="str">
        <f t="shared" si="33"/>
        <v/>
      </c>
      <c r="DT28" s="47" t="str">
        <f t="shared" si="69"/>
        <v/>
      </c>
      <c r="DU28" s="47" t="str">
        <f t="shared" si="69"/>
        <v/>
      </c>
      <c r="DV28" s="47" t="str">
        <f t="shared" si="69"/>
        <v/>
      </c>
      <c r="DW28" s="47" t="str">
        <f t="shared" si="69"/>
        <v/>
      </c>
      <c r="DX28" s="47" t="str">
        <f t="shared" si="69"/>
        <v/>
      </c>
      <c r="DY28" s="47" t="str">
        <f t="shared" si="69"/>
        <v/>
      </c>
      <c r="DZ28" s="47" t="str">
        <f t="shared" si="69"/>
        <v/>
      </c>
      <c r="EA28" s="47" t="str">
        <f t="shared" si="69"/>
        <v/>
      </c>
      <c r="EB28" s="47" t="str">
        <f t="shared" si="69"/>
        <v/>
      </c>
      <c r="EC28" s="47" t="str">
        <f t="shared" si="69"/>
        <v/>
      </c>
      <c r="ED28" s="47" t="str">
        <f t="shared" si="69"/>
        <v/>
      </c>
      <c r="EE28" s="47" t="str">
        <f t="shared" si="69"/>
        <v/>
      </c>
      <c r="EF28" s="47" t="str">
        <f t="shared" si="69"/>
        <v/>
      </c>
      <c r="EG28" s="47" t="str">
        <f t="shared" si="69"/>
        <v/>
      </c>
      <c r="EH28" s="47" t="str">
        <f t="shared" si="69"/>
        <v/>
      </c>
      <c r="EI28" s="47" t="str">
        <f t="shared" si="69"/>
        <v/>
      </c>
      <c r="EJ28" s="47" t="str">
        <f t="shared" si="64"/>
        <v/>
      </c>
      <c r="EK28" s="47" t="str">
        <f t="shared" si="64"/>
        <v/>
      </c>
      <c r="EL28" s="47" t="str">
        <f t="shared" si="64"/>
        <v/>
      </c>
      <c r="EM28" s="47" t="str">
        <f t="shared" si="64"/>
        <v/>
      </c>
      <c r="EN28" s="47" t="str">
        <f t="shared" si="64"/>
        <v/>
      </c>
      <c r="EO28" s="47" t="str">
        <f t="shared" si="64"/>
        <v/>
      </c>
      <c r="EP28" s="47" t="str">
        <f t="shared" si="64"/>
        <v/>
      </c>
      <c r="EQ28" s="47" t="str">
        <f t="shared" si="64"/>
        <v/>
      </c>
      <c r="ER28" s="47" t="str">
        <f t="shared" si="64"/>
        <v/>
      </c>
      <c r="ES28" s="47" t="str">
        <f t="shared" si="64"/>
        <v/>
      </c>
      <c r="ET28" s="47" t="str">
        <f t="shared" si="64"/>
        <v/>
      </c>
      <c r="EU28" s="47" t="str">
        <f t="shared" si="65"/>
        <v/>
      </c>
      <c r="EV28" s="47" t="str">
        <f t="shared" si="65"/>
        <v/>
      </c>
      <c r="EW28" s="47" t="str">
        <f t="shared" si="65"/>
        <v/>
      </c>
      <c r="EX28" s="47" t="str">
        <f t="shared" si="65"/>
        <v/>
      </c>
      <c r="EY28" s="47" t="str">
        <f t="shared" si="65"/>
        <v/>
      </c>
      <c r="EZ28" s="47" t="str">
        <f t="shared" si="65"/>
        <v/>
      </c>
      <c r="FA28" s="47" t="str">
        <f t="shared" si="65"/>
        <v/>
      </c>
      <c r="FB28" s="47" t="str">
        <f t="shared" si="65"/>
        <v/>
      </c>
      <c r="FC28" s="47" t="str">
        <f t="shared" si="65"/>
        <v/>
      </c>
      <c r="FD28" s="47" t="str">
        <f t="shared" si="65"/>
        <v/>
      </c>
      <c r="FE28" s="47" t="str">
        <f t="shared" si="65"/>
        <v/>
      </c>
      <c r="FF28" s="47" t="str">
        <f t="shared" si="65"/>
        <v/>
      </c>
      <c r="FG28" s="47" t="str">
        <f t="shared" si="65"/>
        <v/>
      </c>
      <c r="FH28" s="47" t="str">
        <f t="shared" si="65"/>
        <v/>
      </c>
      <c r="FI28" s="47" t="str">
        <f t="shared" si="65"/>
        <v/>
      </c>
      <c r="FJ28" s="47" t="str">
        <f t="shared" si="65"/>
        <v/>
      </c>
      <c r="FK28" s="47" t="str">
        <f t="shared" si="66"/>
        <v/>
      </c>
      <c r="FL28" s="47" t="str">
        <f t="shared" si="66"/>
        <v/>
      </c>
      <c r="FM28" s="47" t="str">
        <f t="shared" si="66"/>
        <v/>
      </c>
      <c r="FN28" s="47" t="str">
        <f t="shared" si="66"/>
        <v/>
      </c>
      <c r="FO28" s="47" t="str">
        <f t="shared" si="66"/>
        <v/>
      </c>
      <c r="FP28" s="47" t="str">
        <f t="shared" si="66"/>
        <v/>
      </c>
      <c r="FQ28" s="47" t="str">
        <f t="shared" si="66"/>
        <v/>
      </c>
      <c r="FR28" s="47" t="str">
        <f t="shared" si="66"/>
        <v/>
      </c>
      <c r="FS28" s="47" t="str">
        <f t="shared" si="66"/>
        <v/>
      </c>
      <c r="FT28" s="47" t="str">
        <f t="shared" si="66"/>
        <v/>
      </c>
      <c r="FU28" s="47" t="str">
        <f t="shared" si="66"/>
        <v/>
      </c>
      <c r="FV28" s="47" t="str">
        <f t="shared" si="66"/>
        <v/>
      </c>
      <c r="FW28" s="47" t="str">
        <f t="shared" si="66"/>
        <v/>
      </c>
      <c r="FX28" s="47" t="str">
        <f t="shared" si="66"/>
        <v/>
      </c>
      <c r="FY28" s="47" t="str">
        <f t="shared" si="66"/>
        <v/>
      </c>
      <c r="FZ28" s="47" t="str">
        <f t="shared" si="66"/>
        <v/>
      </c>
      <c r="GA28" s="47" t="str">
        <f t="shared" si="67"/>
        <v/>
      </c>
      <c r="GB28" s="47" t="str">
        <f t="shared" si="67"/>
        <v/>
      </c>
      <c r="GC28" s="47" t="str">
        <f t="shared" si="67"/>
        <v/>
      </c>
      <c r="GD28" s="47" t="str">
        <f t="shared" si="67"/>
        <v/>
      </c>
      <c r="GE28" s="47" t="str">
        <f t="shared" si="67"/>
        <v/>
      </c>
      <c r="GF28" s="47" t="str">
        <f t="shared" si="67"/>
        <v/>
      </c>
      <c r="GG28" s="47" t="str">
        <f t="shared" si="67"/>
        <v/>
      </c>
      <c r="GH28" s="47" t="str">
        <f t="shared" si="67"/>
        <v/>
      </c>
      <c r="GI28" s="47" t="str">
        <f t="shared" si="67"/>
        <v/>
      </c>
      <c r="GJ28" s="47" t="str">
        <f t="shared" si="67"/>
        <v/>
      </c>
      <c r="GK28" s="47" t="str">
        <f t="shared" si="67"/>
        <v/>
      </c>
      <c r="GL28" s="47" t="str">
        <f t="shared" si="67"/>
        <v/>
      </c>
      <c r="GM28" s="47" t="str">
        <f t="shared" si="67"/>
        <v/>
      </c>
      <c r="GN28" s="47" t="str">
        <f t="shared" si="67"/>
        <v/>
      </c>
      <c r="GO28" s="47" t="str">
        <f t="shared" si="67"/>
        <v/>
      </c>
      <c r="GP28" s="47" t="str">
        <f t="shared" si="67"/>
        <v/>
      </c>
      <c r="GQ28" s="47" t="str">
        <f t="shared" si="55"/>
        <v/>
      </c>
      <c r="GR28" s="47" t="str">
        <f t="shared" si="55"/>
        <v/>
      </c>
      <c r="GS28" s="47" t="str">
        <f t="shared" si="55"/>
        <v/>
      </c>
      <c r="GT28" s="47" t="str">
        <f t="shared" si="55"/>
        <v/>
      </c>
      <c r="GU28" s="47" t="str">
        <f t="shared" si="55"/>
        <v/>
      </c>
      <c r="GV28" s="47" t="str">
        <f t="shared" si="55"/>
        <v/>
      </c>
      <c r="GW28" s="47" t="str">
        <f t="shared" si="40"/>
        <v/>
      </c>
      <c r="GX28" s="47" t="str">
        <f t="shared" si="40"/>
        <v/>
      </c>
      <c r="GY28" s="47" t="str">
        <f t="shared" si="40"/>
        <v/>
      </c>
      <c r="GZ28" s="47" t="str">
        <f t="shared" si="40"/>
        <v/>
      </c>
      <c r="HA28" s="47" t="str">
        <f t="shared" si="40"/>
        <v/>
      </c>
      <c r="HB28" s="47" t="str">
        <f t="shared" si="40"/>
        <v/>
      </c>
      <c r="HC28" s="47" t="str">
        <f t="shared" si="40"/>
        <v/>
      </c>
      <c r="HD28" s="47" t="str">
        <f t="shared" si="40"/>
        <v/>
      </c>
      <c r="HE28" s="47" t="str">
        <f t="shared" si="40"/>
        <v/>
      </c>
      <c r="HF28" s="47" t="str">
        <f t="shared" si="40"/>
        <v/>
      </c>
      <c r="HG28" s="47" t="str">
        <f t="shared" si="40"/>
        <v/>
      </c>
      <c r="HH28" s="47" t="str">
        <f t="shared" si="40"/>
        <v/>
      </c>
      <c r="HI28" s="47" t="str">
        <f t="shared" si="40"/>
        <v/>
      </c>
      <c r="HJ28" s="47" t="str">
        <f t="shared" si="40"/>
        <v/>
      </c>
      <c r="HK28" s="47" t="str">
        <f t="shared" si="40"/>
        <v/>
      </c>
      <c r="HL28" s="47" t="str">
        <f t="shared" si="56"/>
        <v/>
      </c>
      <c r="HM28" s="47" t="str">
        <f t="shared" si="56"/>
        <v/>
      </c>
      <c r="HN28" s="47" t="str">
        <f t="shared" si="56"/>
        <v/>
      </c>
      <c r="HO28" s="47" t="str">
        <f t="shared" si="56"/>
        <v/>
      </c>
      <c r="HP28" s="165" t="e">
        <f t="shared" si="57"/>
        <v>#N/A</v>
      </c>
      <c r="HQ28" s="165" t="e">
        <f t="shared" si="57"/>
        <v>#N/A</v>
      </c>
      <c r="HR28" s="165" t="e">
        <f t="shared" si="57"/>
        <v>#N/A</v>
      </c>
      <c r="HS28" s="165" t="e">
        <f t="shared" si="57"/>
        <v>#N/A</v>
      </c>
      <c r="HT28" s="165" t="e">
        <f t="shared" si="57"/>
        <v>#N/A</v>
      </c>
      <c r="HU28" s="165" t="e">
        <f t="shared" si="57"/>
        <v>#N/A</v>
      </c>
      <c r="HV28" s="165" t="e">
        <f t="shared" si="57"/>
        <v>#N/A</v>
      </c>
      <c r="HW28" s="165" t="e">
        <f t="shared" si="57"/>
        <v>#N/A</v>
      </c>
      <c r="HX28" s="165" t="e">
        <f t="shared" si="57"/>
        <v>#N/A</v>
      </c>
      <c r="HY28" s="165" t="e">
        <f t="shared" si="57"/>
        <v>#N/A</v>
      </c>
      <c r="HZ28" s="165" t="e">
        <f t="shared" si="57"/>
        <v>#N/A</v>
      </c>
      <c r="IA28" s="165" t="e">
        <f t="shared" si="57"/>
        <v>#N/A</v>
      </c>
      <c r="IB28" s="165" t="e">
        <f t="shared" si="57"/>
        <v>#N/A</v>
      </c>
      <c r="IC28" s="165" t="e">
        <f t="shared" si="57"/>
        <v>#N/A</v>
      </c>
      <c r="ID28" s="165" t="e">
        <f t="shared" si="57"/>
        <v>#N/A</v>
      </c>
      <c r="IE28" s="165" t="e">
        <f t="shared" si="41"/>
        <v>#N/A</v>
      </c>
      <c r="IF28" s="165" t="e">
        <f t="shared" si="41"/>
        <v>#N/A</v>
      </c>
      <c r="IG28" s="165" t="e">
        <f t="shared" si="41"/>
        <v>#N/A</v>
      </c>
      <c r="IH28" s="165" t="e">
        <f t="shared" si="41"/>
        <v>#N/A</v>
      </c>
      <c r="II28" s="165" t="e">
        <f t="shared" si="41"/>
        <v>#N/A</v>
      </c>
      <c r="IJ28" s="165" t="e">
        <f t="shared" si="41"/>
        <v>#N/A</v>
      </c>
      <c r="IK28" s="165" t="e">
        <f t="shared" si="41"/>
        <v>#N/A</v>
      </c>
      <c r="IL28" s="165" t="e">
        <f t="shared" si="41"/>
        <v>#N/A</v>
      </c>
      <c r="IM28" s="165" t="e">
        <f t="shared" si="41"/>
        <v>#N/A</v>
      </c>
      <c r="IN28" s="165" t="e">
        <f t="shared" si="41"/>
        <v>#N/A</v>
      </c>
      <c r="IO28" s="165" t="e">
        <f t="shared" si="41"/>
        <v>#N/A</v>
      </c>
      <c r="IP28" s="165" t="e">
        <f t="shared" si="41"/>
        <v>#N/A</v>
      </c>
      <c r="IQ28" s="165" t="e">
        <f t="shared" si="41"/>
        <v>#N/A</v>
      </c>
      <c r="IR28" s="165" t="e">
        <f t="shared" si="41"/>
        <v>#N/A</v>
      </c>
      <c r="IS28" s="165" t="e">
        <f t="shared" si="41"/>
        <v>#N/A</v>
      </c>
      <c r="IT28" s="165" t="e">
        <f t="shared" si="41"/>
        <v>#N/A</v>
      </c>
      <c r="IU28" s="165" t="e">
        <f t="shared" si="42"/>
        <v>#N/A</v>
      </c>
      <c r="IV28" s="165" t="e">
        <f t="shared" si="42"/>
        <v>#N/A</v>
      </c>
      <c r="IW28" s="165" t="e">
        <f t="shared" si="42"/>
        <v>#N/A</v>
      </c>
      <c r="IX28" s="165" t="e">
        <f t="shared" si="42"/>
        <v>#N/A</v>
      </c>
      <c r="IY28" s="165" t="e">
        <f t="shared" si="42"/>
        <v>#N/A</v>
      </c>
      <c r="IZ28" s="165" t="e">
        <f t="shared" si="42"/>
        <v>#N/A</v>
      </c>
      <c r="JA28" s="165" t="e">
        <f t="shared" si="42"/>
        <v>#N/A</v>
      </c>
      <c r="JB28" s="165" t="e">
        <f t="shared" si="42"/>
        <v>#N/A</v>
      </c>
      <c r="JC28" s="165" t="e">
        <f t="shared" si="42"/>
        <v>#N/A</v>
      </c>
      <c r="JD28" s="165" t="e">
        <f t="shared" si="42"/>
        <v>#N/A</v>
      </c>
      <c r="JE28" s="165" t="e">
        <f t="shared" si="42"/>
        <v>#N/A</v>
      </c>
      <c r="JF28" s="165" t="e">
        <f t="shared" si="42"/>
        <v>#N/A</v>
      </c>
      <c r="JG28" s="165" t="e">
        <f t="shared" si="42"/>
        <v>#N/A</v>
      </c>
      <c r="JH28" s="165" t="e">
        <f t="shared" si="42"/>
        <v>#N/A</v>
      </c>
      <c r="JI28" s="165" t="e">
        <f t="shared" si="42"/>
        <v>#N/A</v>
      </c>
      <c r="JJ28" s="165" t="e">
        <f t="shared" si="42"/>
        <v>#N/A</v>
      </c>
      <c r="JK28" s="165" t="e">
        <f t="shared" si="43"/>
        <v>#N/A</v>
      </c>
      <c r="JL28" s="165" t="e">
        <f t="shared" si="43"/>
        <v>#N/A</v>
      </c>
      <c r="JM28" s="165" t="e">
        <f t="shared" si="43"/>
        <v>#N/A</v>
      </c>
      <c r="JN28" s="165" t="e">
        <f t="shared" si="43"/>
        <v>#N/A</v>
      </c>
      <c r="JO28" s="165" t="e">
        <f t="shared" si="43"/>
        <v>#N/A</v>
      </c>
      <c r="JP28" s="165" t="e">
        <f t="shared" si="43"/>
        <v>#N/A</v>
      </c>
      <c r="JQ28" s="165" t="e">
        <f t="shared" si="43"/>
        <v>#N/A</v>
      </c>
      <c r="JR28" s="165" t="e">
        <f t="shared" si="43"/>
        <v>#N/A</v>
      </c>
      <c r="JS28" s="165" t="e">
        <f t="shared" si="43"/>
        <v>#N/A</v>
      </c>
      <c r="JT28" s="165" t="e">
        <f t="shared" si="43"/>
        <v>#N/A</v>
      </c>
      <c r="JU28" s="165" t="e">
        <f t="shared" si="43"/>
        <v>#N/A</v>
      </c>
      <c r="JV28" s="165" t="e">
        <f t="shared" si="43"/>
        <v>#N/A</v>
      </c>
      <c r="JW28" s="165" t="e">
        <f t="shared" si="43"/>
        <v>#N/A</v>
      </c>
      <c r="JX28" s="165" t="e">
        <f t="shared" si="43"/>
        <v>#N/A</v>
      </c>
      <c r="JY28" s="165" t="e">
        <f t="shared" si="43"/>
        <v>#N/A</v>
      </c>
      <c r="JZ28" s="165" t="e">
        <f t="shared" si="43"/>
        <v>#N/A</v>
      </c>
      <c r="KA28" s="165" t="e">
        <f t="shared" si="44"/>
        <v>#N/A</v>
      </c>
      <c r="KB28" s="165" t="e">
        <f t="shared" si="44"/>
        <v>#N/A</v>
      </c>
      <c r="KC28" s="165" t="e">
        <f t="shared" si="44"/>
        <v>#N/A</v>
      </c>
      <c r="KD28" s="165" t="e">
        <f t="shared" si="44"/>
        <v>#N/A</v>
      </c>
      <c r="KE28" s="165" t="e">
        <f t="shared" si="44"/>
        <v>#N/A</v>
      </c>
      <c r="KF28" s="165" t="e">
        <f t="shared" si="44"/>
        <v>#N/A</v>
      </c>
      <c r="KG28" s="165" t="e">
        <f t="shared" si="44"/>
        <v>#N/A</v>
      </c>
      <c r="KH28" s="165" t="e">
        <f t="shared" si="44"/>
        <v>#N/A</v>
      </c>
      <c r="KI28" s="165" t="e">
        <f t="shared" si="44"/>
        <v>#N/A</v>
      </c>
      <c r="KJ28" s="165" t="e">
        <f t="shared" si="44"/>
        <v>#N/A</v>
      </c>
      <c r="KK28" s="165" t="e">
        <f t="shared" si="44"/>
        <v>#N/A</v>
      </c>
      <c r="KL28" s="165" t="e">
        <f t="shared" si="44"/>
        <v>#N/A</v>
      </c>
      <c r="KM28" s="165" t="e">
        <f t="shared" si="44"/>
        <v>#N/A</v>
      </c>
      <c r="KN28" s="165" t="e">
        <f t="shared" si="44"/>
        <v>#N/A</v>
      </c>
      <c r="KO28" s="165" t="e">
        <f t="shared" si="44"/>
        <v>#N/A</v>
      </c>
      <c r="KP28" s="165" t="e">
        <f t="shared" si="44"/>
        <v>#N/A</v>
      </c>
      <c r="KQ28" s="165" t="e">
        <f t="shared" si="45"/>
        <v>#N/A</v>
      </c>
      <c r="KR28" s="165" t="e">
        <f t="shared" si="45"/>
        <v>#N/A</v>
      </c>
      <c r="KS28" s="165" t="e">
        <f t="shared" si="45"/>
        <v>#N/A</v>
      </c>
      <c r="KT28" s="165" t="e">
        <f t="shared" si="45"/>
        <v>#N/A</v>
      </c>
      <c r="KU28" s="165" t="e">
        <f t="shared" si="45"/>
        <v>#N/A</v>
      </c>
      <c r="KV28" s="165" t="e">
        <f t="shared" si="45"/>
        <v>#N/A</v>
      </c>
      <c r="KW28" s="165" t="e">
        <f t="shared" si="45"/>
        <v>#N/A</v>
      </c>
      <c r="KX28" s="165" t="e">
        <f t="shared" si="45"/>
        <v>#N/A</v>
      </c>
      <c r="KY28" s="165" t="e">
        <f t="shared" si="45"/>
        <v>#N/A</v>
      </c>
      <c r="KZ28" s="165" t="e">
        <f t="shared" si="45"/>
        <v>#N/A</v>
      </c>
      <c r="LA28" s="165" t="e">
        <f t="shared" si="45"/>
        <v>#N/A</v>
      </c>
      <c r="LB28" s="165" t="e">
        <f t="shared" si="45"/>
        <v>#N/A</v>
      </c>
      <c r="LC28" s="165" t="e">
        <f t="shared" si="45"/>
        <v>#N/A</v>
      </c>
      <c r="LD28" s="165" t="e">
        <f t="shared" si="45"/>
        <v>#N/A</v>
      </c>
      <c r="LE28" s="165" t="e">
        <f t="shared" si="45"/>
        <v>#N/A</v>
      </c>
      <c r="LF28" s="165" t="e">
        <f t="shared" si="45"/>
        <v>#N/A</v>
      </c>
      <c r="LG28" s="165" t="e">
        <f t="shared" si="46"/>
        <v>#N/A</v>
      </c>
      <c r="LH28" s="165" t="e">
        <f t="shared" si="46"/>
        <v>#N/A</v>
      </c>
      <c r="LI28" s="165" t="e">
        <f t="shared" si="46"/>
        <v>#N/A</v>
      </c>
      <c r="LJ28" s="165" t="e">
        <f t="shared" si="46"/>
        <v>#N/A</v>
      </c>
      <c r="LK28" s="165" t="e">
        <f t="shared" si="46"/>
        <v>#N/A</v>
      </c>
      <c r="LL28" s="165" t="e">
        <f t="shared" si="46"/>
        <v>#N/A</v>
      </c>
      <c r="LM28" s="165" t="e">
        <f t="shared" si="46"/>
        <v>#N/A</v>
      </c>
      <c r="LN28" s="165" t="e">
        <f t="shared" si="46"/>
        <v>#N/A</v>
      </c>
      <c r="LO28" s="165" t="e">
        <f t="shared" si="46"/>
        <v>#N/A</v>
      </c>
      <c r="LP28" s="165" t="e">
        <f t="shared" si="46"/>
        <v>#N/A</v>
      </c>
      <c r="LQ28" s="165" t="e">
        <f t="shared" si="46"/>
        <v>#N/A</v>
      </c>
      <c r="LR28" s="165" t="e">
        <f t="shared" si="46"/>
        <v>#N/A</v>
      </c>
      <c r="LS28" s="165" t="e">
        <f t="shared" si="46"/>
        <v>#N/A</v>
      </c>
      <c r="LT28" s="165" t="e">
        <f t="shared" si="46"/>
        <v>#N/A</v>
      </c>
      <c r="LU28" s="165" t="e">
        <f t="shared" si="46"/>
        <v>#N/A</v>
      </c>
      <c r="LV28" s="165" t="e">
        <f t="shared" si="46"/>
        <v>#N/A</v>
      </c>
      <c r="LW28" s="165" t="e">
        <f t="shared" si="47"/>
        <v>#N/A</v>
      </c>
      <c r="LX28" s="165" t="e">
        <f t="shared" si="47"/>
        <v>#N/A</v>
      </c>
      <c r="LY28" s="165" t="e">
        <f t="shared" si="47"/>
        <v>#N/A</v>
      </c>
      <c r="LZ28" s="165" t="e">
        <f t="shared" si="47"/>
        <v>#N/A</v>
      </c>
      <c r="MA28" s="165" t="e">
        <f t="shared" si="47"/>
        <v>#N/A</v>
      </c>
      <c r="MB28" s="165" t="e">
        <f t="shared" si="47"/>
        <v>#N/A</v>
      </c>
      <c r="MC28" s="165" t="e">
        <f t="shared" si="47"/>
        <v>#N/A</v>
      </c>
      <c r="MD28" s="165" t="e">
        <f t="shared" si="47"/>
        <v>#N/A</v>
      </c>
      <c r="ME28" s="165" t="e">
        <f t="shared" si="47"/>
        <v>#N/A</v>
      </c>
      <c r="MF28" s="165" t="e">
        <f t="shared" si="47"/>
        <v>#N/A</v>
      </c>
      <c r="MG28" s="165" t="e">
        <f t="shared" si="47"/>
        <v>#N/A</v>
      </c>
      <c r="MH28" s="165" t="e">
        <f t="shared" si="47"/>
        <v>#N/A</v>
      </c>
      <c r="MI28" s="165" t="e">
        <f t="shared" si="47"/>
        <v>#N/A</v>
      </c>
      <c r="MJ28" s="165" t="e">
        <f t="shared" si="47"/>
        <v>#N/A</v>
      </c>
      <c r="MK28" s="165" t="e">
        <f t="shared" si="47"/>
        <v>#N/A</v>
      </c>
      <c r="ML28" s="165" t="e">
        <f t="shared" si="47"/>
        <v>#N/A</v>
      </c>
      <c r="MM28" s="165" t="e">
        <f t="shared" si="48"/>
        <v>#N/A</v>
      </c>
      <c r="MN28" s="165" t="e">
        <f t="shared" si="48"/>
        <v>#N/A</v>
      </c>
      <c r="MO28" s="165" t="e">
        <f t="shared" si="48"/>
        <v>#N/A</v>
      </c>
      <c r="MP28" s="165" t="e">
        <f t="shared" si="48"/>
        <v>#N/A</v>
      </c>
      <c r="MQ28" s="165" t="e">
        <f t="shared" si="48"/>
        <v>#N/A</v>
      </c>
      <c r="MR28" s="165" t="e">
        <f t="shared" si="48"/>
        <v>#N/A</v>
      </c>
      <c r="MS28" s="165" t="e">
        <f t="shared" si="48"/>
        <v>#N/A</v>
      </c>
      <c r="MT28" s="165" t="e">
        <f t="shared" si="48"/>
        <v>#N/A</v>
      </c>
      <c r="MU28" s="165" t="e">
        <f t="shared" si="48"/>
        <v>#N/A</v>
      </c>
      <c r="MV28" s="165" t="e">
        <f t="shared" si="48"/>
        <v>#N/A</v>
      </c>
      <c r="MW28" s="165" t="e">
        <f t="shared" si="48"/>
        <v>#N/A</v>
      </c>
      <c r="MX28" s="165" t="e">
        <f t="shared" si="48"/>
        <v>#N/A</v>
      </c>
      <c r="MY28" s="165" t="e">
        <f t="shared" si="48"/>
        <v>#N/A</v>
      </c>
      <c r="MZ28" s="165" t="e">
        <f t="shared" si="48"/>
        <v>#N/A</v>
      </c>
      <c r="NA28" s="165" t="e">
        <f t="shared" si="48"/>
        <v>#N/A</v>
      </c>
      <c r="NB28" s="165" t="e">
        <f t="shared" si="48"/>
        <v>#N/A</v>
      </c>
      <c r="NC28" s="165" t="e">
        <f t="shared" si="49"/>
        <v>#N/A</v>
      </c>
      <c r="ND28" s="165" t="e">
        <f t="shared" si="49"/>
        <v>#N/A</v>
      </c>
      <c r="NE28" s="165" t="e">
        <f t="shared" si="49"/>
        <v>#N/A</v>
      </c>
      <c r="NF28" s="165" t="e">
        <f t="shared" si="49"/>
        <v>#N/A</v>
      </c>
      <c r="NG28" s="165" t="e">
        <f t="shared" si="49"/>
        <v>#N/A</v>
      </c>
      <c r="NH28" s="165" t="e">
        <f t="shared" si="49"/>
        <v>#N/A</v>
      </c>
      <c r="NI28" s="165" t="e">
        <f t="shared" si="49"/>
        <v>#N/A</v>
      </c>
      <c r="NJ28" s="165" t="e">
        <f t="shared" si="49"/>
        <v>#N/A</v>
      </c>
      <c r="NK28" s="165" t="e">
        <f t="shared" si="49"/>
        <v>#N/A</v>
      </c>
      <c r="NL28" s="165" t="e">
        <f t="shared" si="49"/>
        <v>#N/A</v>
      </c>
      <c r="NM28" s="165" t="e">
        <f t="shared" si="49"/>
        <v>#N/A</v>
      </c>
      <c r="NN28" s="165" t="e">
        <f t="shared" si="49"/>
        <v>#N/A</v>
      </c>
      <c r="NO28" s="165" t="e">
        <f t="shared" si="49"/>
        <v>#N/A</v>
      </c>
      <c r="NP28" s="165" t="e">
        <f t="shared" si="49"/>
        <v>#N/A</v>
      </c>
      <c r="NQ28" s="165" t="e">
        <f t="shared" si="49"/>
        <v>#N/A</v>
      </c>
      <c r="NR28" s="165" t="e">
        <f t="shared" si="49"/>
        <v>#N/A</v>
      </c>
      <c r="NS28" s="165" t="e">
        <f t="shared" si="50"/>
        <v>#N/A</v>
      </c>
      <c r="NT28" s="165" t="e">
        <f t="shared" si="50"/>
        <v>#N/A</v>
      </c>
      <c r="NU28" s="165" t="e">
        <f t="shared" si="50"/>
        <v>#N/A</v>
      </c>
      <c r="NV28" s="165" t="e">
        <f t="shared" si="50"/>
        <v>#N/A</v>
      </c>
      <c r="NW28" s="165" t="e">
        <f t="shared" si="50"/>
        <v>#N/A</v>
      </c>
      <c r="NX28" s="165" t="e">
        <f t="shared" si="50"/>
        <v>#N/A</v>
      </c>
      <c r="NY28" s="165" t="e">
        <f t="shared" si="50"/>
        <v>#N/A</v>
      </c>
      <c r="NZ28" s="165" t="e">
        <f t="shared" si="50"/>
        <v>#N/A</v>
      </c>
      <c r="OA28" s="165" t="e">
        <f t="shared" si="50"/>
        <v>#N/A</v>
      </c>
      <c r="OB28" s="165" t="e">
        <f t="shared" si="50"/>
        <v>#N/A</v>
      </c>
      <c r="OC28" s="165" t="e">
        <f t="shared" si="50"/>
        <v>#N/A</v>
      </c>
      <c r="OD28" s="165" t="e">
        <f t="shared" si="50"/>
        <v>#N/A</v>
      </c>
      <c r="OE28" s="165" t="e">
        <f t="shared" si="50"/>
        <v>#N/A</v>
      </c>
      <c r="OF28" s="165" t="e">
        <f t="shared" si="50"/>
        <v>#N/A</v>
      </c>
      <c r="OG28" s="165" t="e">
        <f t="shared" si="50"/>
        <v>#N/A</v>
      </c>
      <c r="OH28" s="165" t="e">
        <f t="shared" si="50"/>
        <v>#N/A</v>
      </c>
      <c r="OI28" s="165" t="e">
        <f t="shared" si="51"/>
        <v>#N/A</v>
      </c>
      <c r="OJ28" s="165" t="e">
        <f t="shared" si="51"/>
        <v>#N/A</v>
      </c>
      <c r="OK28" s="165" t="e">
        <f t="shared" si="51"/>
        <v>#N/A</v>
      </c>
      <c r="OL28" s="165" t="e">
        <f t="shared" si="51"/>
        <v>#N/A</v>
      </c>
      <c r="OM28" s="165" t="e">
        <f t="shared" si="51"/>
        <v>#N/A</v>
      </c>
      <c r="ON28" s="165" t="e">
        <f t="shared" si="51"/>
        <v>#N/A</v>
      </c>
      <c r="OO28" s="165" t="e">
        <f t="shared" si="51"/>
        <v>#N/A</v>
      </c>
      <c r="OP28" s="165" t="e">
        <f t="shared" si="51"/>
        <v>#N/A</v>
      </c>
      <c r="OQ28" s="165" t="e">
        <f t="shared" si="51"/>
        <v>#N/A</v>
      </c>
      <c r="OR28" s="165" t="e">
        <f t="shared" si="51"/>
        <v>#N/A</v>
      </c>
      <c r="OS28" s="165" t="e">
        <f t="shared" si="51"/>
        <v>#N/A</v>
      </c>
      <c r="OT28" s="165" t="e">
        <f t="shared" si="51"/>
        <v>#N/A</v>
      </c>
      <c r="OU28" s="165" t="e">
        <f t="shared" si="51"/>
        <v>#N/A</v>
      </c>
      <c r="OV28" s="165" t="e">
        <f t="shared" si="51"/>
        <v>#N/A</v>
      </c>
      <c r="OW28" s="165" t="e">
        <f t="shared" si="51"/>
        <v>#N/A</v>
      </c>
      <c r="OX28" s="165" t="e">
        <f t="shared" si="51"/>
        <v>#N/A</v>
      </c>
      <c r="OY28" s="165" t="e">
        <f t="shared" si="52"/>
        <v>#N/A</v>
      </c>
      <c r="OZ28" s="165" t="e">
        <f t="shared" si="27"/>
        <v>#N/A</v>
      </c>
      <c r="PA28" s="165" t="e">
        <f t="shared" si="27"/>
        <v>#N/A</v>
      </c>
      <c r="PB28" s="165" t="e">
        <f t="shared" si="27"/>
        <v>#N/A</v>
      </c>
      <c r="PC28" s="165" t="e">
        <f t="shared" si="27"/>
        <v>#N/A</v>
      </c>
      <c r="PD28" s="165" t="e">
        <f t="shared" si="27"/>
        <v>#N/A</v>
      </c>
      <c r="PE28" s="165" t="e">
        <f t="shared" si="27"/>
        <v>#N/A</v>
      </c>
      <c r="PF28" s="165" t="e">
        <f t="shared" si="27"/>
        <v>#N/A</v>
      </c>
      <c r="PG28" s="165" t="e">
        <f t="shared" si="27"/>
        <v>#N/A</v>
      </c>
      <c r="PH28" s="165" t="e">
        <f t="shared" si="27"/>
        <v>#N/A</v>
      </c>
    </row>
    <row r="29" spans="1:424" hidden="1" x14ac:dyDescent="0.45">
      <c r="A29" s="4">
        <v>26</v>
      </c>
      <c r="B29" s="91"/>
      <c r="C29" s="91"/>
      <c r="D29" s="91"/>
      <c r="E29" s="120" t="str">
        <f t="shared" si="28"/>
        <v/>
      </c>
      <c r="F29" s="120" t="str">
        <f t="shared" si="29"/>
        <v/>
      </c>
      <c r="G29" s="71" t="str">
        <f t="shared" si="30"/>
        <v/>
      </c>
      <c r="H29" s="23"/>
      <c r="I29" s="55"/>
      <c r="J29" s="298"/>
      <c r="K29" s="72" t="str">
        <f>IF(AND(B29&gt;0,C29&gt;0,D29&gt;0),IF(ISBLANK(J29),IF(ISBLANK(H29),"",(D29-B29)*VLOOKUP(H29,VLookups!$A$4:$B$13,2,FALSE)),J29),"")</f>
        <v/>
      </c>
      <c r="L29" s="73" t="str">
        <f t="shared" si="0"/>
        <v/>
      </c>
      <c r="M29" s="91"/>
      <c r="N29" s="265" t="str">
        <f>IF(AND(M29&gt;0,C29&gt;0,NOT(K29="")),ABS(VLOOKUP($M$1,VLookups!$A$43:$B$44,2,FALSE)-_xlfn.NORM.DIST(M29,G29,K29,TRUE)),"")</f>
        <v/>
      </c>
      <c r="O29" s="90" t="str">
        <f>IF(AND($B29&gt;0,$C29&gt;0,$D29&gt;0,NOT(ISBLANK($H29))),_xlfn.NORM.INV(ABS(VLOOKUP($M$1,VLookups!$A$43:$B$44,2,FALSE)-O$3),$G29,$K29),"")</f>
        <v/>
      </c>
      <c r="P29" s="89" t="str">
        <f>IF(AND($B29&gt;0,$C29&gt;0,$D29&gt;0,NOT(ISBLANK($H29))),_xlfn.NORM.INV(ABS(VLOOKUP($M$1,VLookups!$A$43:$B$44,2,FALSE)-P$3),$G29,$K29),"")</f>
        <v/>
      </c>
      <c r="Q29" s="90" t="str">
        <f>IF(AND($B29&gt;0,$C29&gt;0,$D29&gt;0,NOT(ISBLANK($H29))),_xlfn.NORM.INV(ABS(VLOOKUP($M$1,VLookups!$A$43:$B$44,2,FALSE)-Q$3),$G29,$K29),"")</f>
        <v/>
      </c>
      <c r="R29" s="89" t="str">
        <f>IF(AND($B29&gt;0,$C29&gt;0,$D29&gt;0,NOT(ISBLANK($H29))),_xlfn.NORM.INV(ABS(VLOOKUP($M$1,VLookups!$A$43:$B$44,2,FALSE)-R$3),$G29,$K29),"")</f>
        <v/>
      </c>
      <c r="S29" s="90" t="str">
        <f>IF(AND($B29&gt;0,$C29&gt;0,$D29&gt;0,NOT(ISBLANK($H29))),_xlfn.NORM.INV(ABS(VLOOKUP($M$1,VLookups!$A$43:$B$44,2,FALSE)-S$3),$G29,$K29),"")</f>
        <v/>
      </c>
      <c r="T29" s="89" t="str">
        <f>IF(AND($B29&gt;0,$C29&gt;0,$D29&gt;0,NOT(ISBLANK($H29))),_xlfn.NORM.INV(ABS(VLOOKUP($M$1,VLookups!$A$43:$B$44,2,FALSE)-T$3),$G29,$K29),"")</f>
        <v/>
      </c>
      <c r="U29" s="5"/>
      <c r="V29" s="164" t="str">
        <f t="shared" si="31"/>
        <v/>
      </c>
      <c r="W29" s="47" t="str">
        <f t="shared" si="68"/>
        <v/>
      </c>
      <c r="X29" s="47" t="str">
        <f t="shared" si="68"/>
        <v/>
      </c>
      <c r="Y29" s="47" t="str">
        <f t="shared" si="68"/>
        <v/>
      </c>
      <c r="Z29" s="47" t="str">
        <f t="shared" si="68"/>
        <v/>
      </c>
      <c r="AA29" s="47" t="str">
        <f t="shared" si="68"/>
        <v/>
      </c>
      <c r="AB29" s="47" t="str">
        <f t="shared" si="68"/>
        <v/>
      </c>
      <c r="AC29" s="47" t="str">
        <f t="shared" si="68"/>
        <v/>
      </c>
      <c r="AD29" s="47" t="str">
        <f t="shared" si="68"/>
        <v/>
      </c>
      <c r="AE29" s="47" t="str">
        <f t="shared" si="68"/>
        <v/>
      </c>
      <c r="AF29" s="47" t="str">
        <f t="shared" si="68"/>
        <v/>
      </c>
      <c r="AG29" s="47" t="str">
        <f t="shared" si="68"/>
        <v/>
      </c>
      <c r="AH29" s="47" t="str">
        <f t="shared" si="68"/>
        <v/>
      </c>
      <c r="AI29" s="47" t="str">
        <f t="shared" si="68"/>
        <v/>
      </c>
      <c r="AJ29" s="47" t="str">
        <f t="shared" si="68"/>
        <v/>
      </c>
      <c r="AK29" s="47" t="str">
        <f t="shared" si="68"/>
        <v/>
      </c>
      <c r="AL29" s="47" t="str">
        <f t="shared" si="68"/>
        <v/>
      </c>
      <c r="AM29" s="47" t="str">
        <f t="shared" si="60"/>
        <v/>
      </c>
      <c r="AN29" s="47" t="str">
        <f t="shared" si="60"/>
        <v/>
      </c>
      <c r="AO29" s="47" t="str">
        <f t="shared" si="60"/>
        <v/>
      </c>
      <c r="AP29" s="47" t="str">
        <f t="shared" si="60"/>
        <v/>
      </c>
      <c r="AQ29" s="47" t="str">
        <f t="shared" si="60"/>
        <v/>
      </c>
      <c r="AR29" s="47" t="str">
        <f t="shared" si="60"/>
        <v/>
      </c>
      <c r="AS29" s="47" t="str">
        <f t="shared" si="60"/>
        <v/>
      </c>
      <c r="AT29" s="47" t="str">
        <f t="shared" si="60"/>
        <v/>
      </c>
      <c r="AU29" s="47" t="str">
        <f t="shared" si="60"/>
        <v/>
      </c>
      <c r="AV29" s="47" t="str">
        <f t="shared" si="60"/>
        <v/>
      </c>
      <c r="AW29" s="47" t="str">
        <f t="shared" si="60"/>
        <v/>
      </c>
      <c r="AX29" s="47" t="str">
        <f t="shared" si="61"/>
        <v/>
      </c>
      <c r="AY29" s="47" t="str">
        <f t="shared" si="61"/>
        <v/>
      </c>
      <c r="AZ29" s="47" t="str">
        <f t="shared" si="61"/>
        <v/>
      </c>
      <c r="BA29" s="47" t="str">
        <f t="shared" si="61"/>
        <v/>
      </c>
      <c r="BB29" s="47" t="str">
        <f t="shared" si="61"/>
        <v/>
      </c>
      <c r="BC29" s="47" t="str">
        <f t="shared" si="61"/>
        <v/>
      </c>
      <c r="BD29" s="47" t="str">
        <f t="shared" si="61"/>
        <v/>
      </c>
      <c r="BE29" s="47" t="str">
        <f t="shared" si="61"/>
        <v/>
      </c>
      <c r="BF29" s="47" t="str">
        <f t="shared" si="61"/>
        <v/>
      </c>
      <c r="BG29" s="47" t="str">
        <f t="shared" si="61"/>
        <v/>
      </c>
      <c r="BH29" s="47" t="str">
        <f t="shared" si="61"/>
        <v/>
      </c>
      <c r="BI29" s="47" t="str">
        <f t="shared" si="61"/>
        <v/>
      </c>
      <c r="BJ29" s="47" t="str">
        <f t="shared" si="61"/>
        <v/>
      </c>
      <c r="BK29" s="47" t="str">
        <f t="shared" si="61"/>
        <v/>
      </c>
      <c r="BL29" s="47" t="str">
        <f t="shared" si="61"/>
        <v/>
      </c>
      <c r="BM29" s="47" t="str">
        <f t="shared" si="61"/>
        <v/>
      </c>
      <c r="BN29" s="47" t="str">
        <f t="shared" si="62"/>
        <v/>
      </c>
      <c r="BO29" s="47" t="str">
        <f t="shared" si="62"/>
        <v/>
      </c>
      <c r="BP29" s="47" t="str">
        <f t="shared" si="62"/>
        <v/>
      </c>
      <c r="BQ29" s="47" t="str">
        <f t="shared" si="62"/>
        <v/>
      </c>
      <c r="BR29" s="47" t="str">
        <f t="shared" si="62"/>
        <v/>
      </c>
      <c r="BS29" s="47" t="str">
        <f t="shared" si="62"/>
        <v/>
      </c>
      <c r="BT29" s="47" t="str">
        <f t="shared" si="62"/>
        <v/>
      </c>
      <c r="BU29" s="47" t="str">
        <f t="shared" si="62"/>
        <v/>
      </c>
      <c r="BV29" s="47" t="str">
        <f t="shared" si="62"/>
        <v/>
      </c>
      <c r="BW29" s="47" t="str">
        <f t="shared" si="62"/>
        <v/>
      </c>
      <c r="BX29" s="47" t="str">
        <f t="shared" si="62"/>
        <v/>
      </c>
      <c r="BY29" s="47" t="str">
        <f t="shared" si="62"/>
        <v/>
      </c>
      <c r="BZ29" s="47" t="str">
        <f t="shared" si="62"/>
        <v/>
      </c>
      <c r="CA29" s="47" t="str">
        <f t="shared" si="62"/>
        <v/>
      </c>
      <c r="CB29" s="47" t="str">
        <f t="shared" si="62"/>
        <v/>
      </c>
      <c r="CC29" s="47" t="str">
        <f t="shared" si="62"/>
        <v/>
      </c>
      <c r="CD29" s="47" t="str">
        <f t="shared" si="63"/>
        <v/>
      </c>
      <c r="CE29" s="47" t="str">
        <f t="shared" si="63"/>
        <v/>
      </c>
      <c r="CF29" s="47" t="str">
        <f t="shared" si="63"/>
        <v/>
      </c>
      <c r="CG29" s="47" t="str">
        <f t="shared" si="63"/>
        <v/>
      </c>
      <c r="CH29" s="47" t="str">
        <f t="shared" si="63"/>
        <v/>
      </c>
      <c r="CI29" s="47" t="str">
        <f t="shared" si="63"/>
        <v/>
      </c>
      <c r="CJ29" s="47" t="str">
        <f t="shared" si="63"/>
        <v/>
      </c>
      <c r="CK29" s="47" t="str">
        <f t="shared" si="63"/>
        <v/>
      </c>
      <c r="CL29" s="47" t="str">
        <f t="shared" si="63"/>
        <v/>
      </c>
      <c r="CM29" s="47" t="str">
        <f t="shared" si="63"/>
        <v/>
      </c>
      <c r="CN29" s="47" t="str">
        <f t="shared" si="63"/>
        <v/>
      </c>
      <c r="CO29" s="47" t="str">
        <f t="shared" si="63"/>
        <v/>
      </c>
      <c r="CP29" s="47" t="str">
        <f t="shared" si="63"/>
        <v/>
      </c>
      <c r="CQ29" s="47" t="str">
        <f t="shared" si="63"/>
        <v/>
      </c>
      <c r="CR29" s="47" t="str">
        <f t="shared" si="63"/>
        <v/>
      </c>
      <c r="CS29" s="47" t="str">
        <f t="shared" si="63"/>
        <v/>
      </c>
      <c r="CT29" s="47" t="str">
        <f t="shared" si="53"/>
        <v/>
      </c>
      <c r="CU29" s="47" t="str">
        <f t="shared" si="53"/>
        <v/>
      </c>
      <c r="CV29" s="47" t="str">
        <f t="shared" si="53"/>
        <v/>
      </c>
      <c r="CW29" s="47" t="str">
        <f t="shared" si="53"/>
        <v/>
      </c>
      <c r="CX29" s="47" t="str">
        <f t="shared" si="53"/>
        <v/>
      </c>
      <c r="CY29" s="47" t="str">
        <f t="shared" si="53"/>
        <v/>
      </c>
      <c r="CZ29" s="47" t="str">
        <f t="shared" si="37"/>
        <v/>
      </c>
      <c r="DA29" s="47" t="str">
        <f t="shared" si="37"/>
        <v/>
      </c>
      <c r="DB29" s="47" t="str">
        <f t="shared" si="37"/>
        <v/>
      </c>
      <c r="DC29" s="47" t="str">
        <f t="shared" si="37"/>
        <v/>
      </c>
      <c r="DD29" s="47" t="str">
        <f t="shared" si="37"/>
        <v/>
      </c>
      <c r="DE29" s="47" t="str">
        <f t="shared" si="37"/>
        <v/>
      </c>
      <c r="DF29" s="47" t="str">
        <f t="shared" si="37"/>
        <v/>
      </c>
      <c r="DG29" s="47" t="str">
        <f t="shared" si="37"/>
        <v/>
      </c>
      <c r="DH29" s="47" t="str">
        <f t="shared" si="37"/>
        <v/>
      </c>
      <c r="DI29" s="47" t="str">
        <f t="shared" si="37"/>
        <v/>
      </c>
      <c r="DJ29" s="47" t="str">
        <f t="shared" si="37"/>
        <v/>
      </c>
      <c r="DK29" s="47" t="str">
        <f t="shared" si="37"/>
        <v/>
      </c>
      <c r="DL29" s="47" t="str">
        <f t="shared" si="37"/>
        <v/>
      </c>
      <c r="DM29" s="47" t="str">
        <f t="shared" si="37"/>
        <v/>
      </c>
      <c r="DN29" s="47" t="str">
        <f t="shared" si="37"/>
        <v/>
      </c>
      <c r="DO29" s="47" t="str">
        <f t="shared" si="54"/>
        <v/>
      </c>
      <c r="DP29" s="47" t="str">
        <f t="shared" si="54"/>
        <v/>
      </c>
      <c r="DQ29" s="47" t="str">
        <f t="shared" si="54"/>
        <v/>
      </c>
      <c r="DR29" s="47" t="str">
        <f t="shared" si="54"/>
        <v/>
      </c>
      <c r="DS29" s="179" t="str">
        <f t="shared" si="33"/>
        <v/>
      </c>
      <c r="DT29" s="47" t="str">
        <f t="shared" si="69"/>
        <v/>
      </c>
      <c r="DU29" s="47" t="str">
        <f t="shared" si="69"/>
        <v/>
      </c>
      <c r="DV29" s="47" t="str">
        <f t="shared" si="69"/>
        <v/>
      </c>
      <c r="DW29" s="47" t="str">
        <f t="shared" si="69"/>
        <v/>
      </c>
      <c r="DX29" s="47" t="str">
        <f t="shared" si="69"/>
        <v/>
      </c>
      <c r="DY29" s="47" t="str">
        <f t="shared" si="69"/>
        <v/>
      </c>
      <c r="DZ29" s="47" t="str">
        <f t="shared" si="69"/>
        <v/>
      </c>
      <c r="EA29" s="47" t="str">
        <f t="shared" si="69"/>
        <v/>
      </c>
      <c r="EB29" s="47" t="str">
        <f t="shared" si="69"/>
        <v/>
      </c>
      <c r="EC29" s="47" t="str">
        <f t="shared" si="69"/>
        <v/>
      </c>
      <c r="ED29" s="47" t="str">
        <f t="shared" si="69"/>
        <v/>
      </c>
      <c r="EE29" s="47" t="str">
        <f t="shared" si="69"/>
        <v/>
      </c>
      <c r="EF29" s="47" t="str">
        <f t="shared" si="69"/>
        <v/>
      </c>
      <c r="EG29" s="47" t="str">
        <f t="shared" si="69"/>
        <v/>
      </c>
      <c r="EH29" s="47" t="str">
        <f t="shared" si="69"/>
        <v/>
      </c>
      <c r="EI29" s="47" t="str">
        <f t="shared" si="69"/>
        <v/>
      </c>
      <c r="EJ29" s="47" t="str">
        <f t="shared" si="64"/>
        <v/>
      </c>
      <c r="EK29" s="47" t="str">
        <f t="shared" si="64"/>
        <v/>
      </c>
      <c r="EL29" s="47" t="str">
        <f t="shared" si="64"/>
        <v/>
      </c>
      <c r="EM29" s="47" t="str">
        <f t="shared" si="64"/>
        <v/>
      </c>
      <c r="EN29" s="47" t="str">
        <f t="shared" si="64"/>
        <v/>
      </c>
      <c r="EO29" s="47" t="str">
        <f t="shared" si="64"/>
        <v/>
      </c>
      <c r="EP29" s="47" t="str">
        <f t="shared" si="64"/>
        <v/>
      </c>
      <c r="EQ29" s="47" t="str">
        <f t="shared" si="64"/>
        <v/>
      </c>
      <c r="ER29" s="47" t="str">
        <f t="shared" si="64"/>
        <v/>
      </c>
      <c r="ES29" s="47" t="str">
        <f t="shared" si="64"/>
        <v/>
      </c>
      <c r="ET29" s="47" t="str">
        <f t="shared" si="64"/>
        <v/>
      </c>
      <c r="EU29" s="47" t="str">
        <f t="shared" si="65"/>
        <v/>
      </c>
      <c r="EV29" s="47" t="str">
        <f t="shared" si="65"/>
        <v/>
      </c>
      <c r="EW29" s="47" t="str">
        <f t="shared" si="65"/>
        <v/>
      </c>
      <c r="EX29" s="47" t="str">
        <f t="shared" si="65"/>
        <v/>
      </c>
      <c r="EY29" s="47" t="str">
        <f t="shared" si="65"/>
        <v/>
      </c>
      <c r="EZ29" s="47" t="str">
        <f t="shared" si="65"/>
        <v/>
      </c>
      <c r="FA29" s="47" t="str">
        <f t="shared" si="65"/>
        <v/>
      </c>
      <c r="FB29" s="47" t="str">
        <f t="shared" si="65"/>
        <v/>
      </c>
      <c r="FC29" s="47" t="str">
        <f t="shared" si="65"/>
        <v/>
      </c>
      <c r="FD29" s="47" t="str">
        <f t="shared" si="65"/>
        <v/>
      </c>
      <c r="FE29" s="47" t="str">
        <f t="shared" si="65"/>
        <v/>
      </c>
      <c r="FF29" s="47" t="str">
        <f t="shared" si="65"/>
        <v/>
      </c>
      <c r="FG29" s="47" t="str">
        <f t="shared" si="65"/>
        <v/>
      </c>
      <c r="FH29" s="47" t="str">
        <f t="shared" si="65"/>
        <v/>
      </c>
      <c r="FI29" s="47" t="str">
        <f t="shared" si="65"/>
        <v/>
      </c>
      <c r="FJ29" s="47" t="str">
        <f t="shared" si="65"/>
        <v/>
      </c>
      <c r="FK29" s="47" t="str">
        <f t="shared" si="66"/>
        <v/>
      </c>
      <c r="FL29" s="47" t="str">
        <f t="shared" si="66"/>
        <v/>
      </c>
      <c r="FM29" s="47" t="str">
        <f t="shared" si="66"/>
        <v/>
      </c>
      <c r="FN29" s="47" t="str">
        <f t="shared" si="66"/>
        <v/>
      </c>
      <c r="FO29" s="47" t="str">
        <f t="shared" si="66"/>
        <v/>
      </c>
      <c r="FP29" s="47" t="str">
        <f t="shared" si="66"/>
        <v/>
      </c>
      <c r="FQ29" s="47" t="str">
        <f t="shared" si="66"/>
        <v/>
      </c>
      <c r="FR29" s="47" t="str">
        <f t="shared" si="66"/>
        <v/>
      </c>
      <c r="FS29" s="47" t="str">
        <f t="shared" si="66"/>
        <v/>
      </c>
      <c r="FT29" s="47" t="str">
        <f t="shared" si="66"/>
        <v/>
      </c>
      <c r="FU29" s="47" t="str">
        <f t="shared" si="66"/>
        <v/>
      </c>
      <c r="FV29" s="47" t="str">
        <f t="shared" si="66"/>
        <v/>
      </c>
      <c r="FW29" s="47" t="str">
        <f t="shared" si="66"/>
        <v/>
      </c>
      <c r="FX29" s="47" t="str">
        <f t="shared" si="66"/>
        <v/>
      </c>
      <c r="FY29" s="47" t="str">
        <f t="shared" si="66"/>
        <v/>
      </c>
      <c r="FZ29" s="47" t="str">
        <f t="shared" si="66"/>
        <v/>
      </c>
      <c r="GA29" s="47" t="str">
        <f t="shared" si="67"/>
        <v/>
      </c>
      <c r="GB29" s="47" t="str">
        <f t="shared" si="67"/>
        <v/>
      </c>
      <c r="GC29" s="47" t="str">
        <f t="shared" si="67"/>
        <v/>
      </c>
      <c r="GD29" s="47" t="str">
        <f t="shared" si="67"/>
        <v/>
      </c>
      <c r="GE29" s="47" t="str">
        <f t="shared" si="67"/>
        <v/>
      </c>
      <c r="GF29" s="47" t="str">
        <f t="shared" si="67"/>
        <v/>
      </c>
      <c r="GG29" s="47" t="str">
        <f t="shared" si="67"/>
        <v/>
      </c>
      <c r="GH29" s="47" t="str">
        <f t="shared" si="67"/>
        <v/>
      </c>
      <c r="GI29" s="47" t="str">
        <f t="shared" si="67"/>
        <v/>
      </c>
      <c r="GJ29" s="47" t="str">
        <f t="shared" si="67"/>
        <v/>
      </c>
      <c r="GK29" s="47" t="str">
        <f t="shared" si="67"/>
        <v/>
      </c>
      <c r="GL29" s="47" t="str">
        <f t="shared" si="67"/>
        <v/>
      </c>
      <c r="GM29" s="47" t="str">
        <f t="shared" si="67"/>
        <v/>
      </c>
      <c r="GN29" s="47" t="str">
        <f t="shared" si="67"/>
        <v/>
      </c>
      <c r="GO29" s="47" t="str">
        <f t="shared" si="67"/>
        <v/>
      </c>
      <c r="GP29" s="47" t="str">
        <f t="shared" si="67"/>
        <v/>
      </c>
      <c r="GQ29" s="47" t="str">
        <f t="shared" si="55"/>
        <v/>
      </c>
      <c r="GR29" s="47" t="str">
        <f t="shared" si="55"/>
        <v/>
      </c>
      <c r="GS29" s="47" t="str">
        <f t="shared" si="55"/>
        <v/>
      </c>
      <c r="GT29" s="47" t="str">
        <f t="shared" si="55"/>
        <v/>
      </c>
      <c r="GU29" s="47" t="str">
        <f t="shared" si="55"/>
        <v/>
      </c>
      <c r="GV29" s="47" t="str">
        <f t="shared" si="55"/>
        <v/>
      </c>
      <c r="GW29" s="47" t="str">
        <f t="shared" si="40"/>
        <v/>
      </c>
      <c r="GX29" s="47" t="str">
        <f t="shared" si="40"/>
        <v/>
      </c>
      <c r="GY29" s="47" t="str">
        <f t="shared" si="40"/>
        <v/>
      </c>
      <c r="GZ29" s="47" t="str">
        <f t="shared" si="40"/>
        <v/>
      </c>
      <c r="HA29" s="47" t="str">
        <f t="shared" si="40"/>
        <v/>
      </c>
      <c r="HB29" s="47" t="str">
        <f t="shared" si="40"/>
        <v/>
      </c>
      <c r="HC29" s="47" t="str">
        <f t="shared" si="40"/>
        <v/>
      </c>
      <c r="HD29" s="47" t="str">
        <f t="shared" si="40"/>
        <v/>
      </c>
      <c r="HE29" s="47" t="str">
        <f t="shared" si="40"/>
        <v/>
      </c>
      <c r="HF29" s="47" t="str">
        <f t="shared" si="40"/>
        <v/>
      </c>
      <c r="HG29" s="47" t="str">
        <f t="shared" si="40"/>
        <v/>
      </c>
      <c r="HH29" s="47" t="str">
        <f t="shared" si="40"/>
        <v/>
      </c>
      <c r="HI29" s="47" t="str">
        <f t="shared" si="40"/>
        <v/>
      </c>
      <c r="HJ29" s="47" t="str">
        <f t="shared" si="40"/>
        <v/>
      </c>
      <c r="HK29" s="47" t="str">
        <f t="shared" si="40"/>
        <v/>
      </c>
      <c r="HL29" s="47" t="str">
        <f t="shared" si="56"/>
        <v/>
      </c>
      <c r="HM29" s="47" t="str">
        <f t="shared" si="56"/>
        <v/>
      </c>
      <c r="HN29" s="47" t="str">
        <f t="shared" si="56"/>
        <v/>
      </c>
      <c r="HO29" s="47" t="str">
        <f t="shared" si="56"/>
        <v/>
      </c>
      <c r="HP29" s="165" t="e">
        <f t="shared" si="57"/>
        <v>#N/A</v>
      </c>
      <c r="HQ29" s="165" t="e">
        <f t="shared" si="57"/>
        <v>#N/A</v>
      </c>
      <c r="HR29" s="165" t="e">
        <f t="shared" si="57"/>
        <v>#N/A</v>
      </c>
      <c r="HS29" s="165" t="e">
        <f t="shared" si="57"/>
        <v>#N/A</v>
      </c>
      <c r="HT29" s="165" t="e">
        <f t="shared" si="57"/>
        <v>#N/A</v>
      </c>
      <c r="HU29" s="165" t="e">
        <f t="shared" si="57"/>
        <v>#N/A</v>
      </c>
      <c r="HV29" s="165" t="e">
        <f t="shared" si="57"/>
        <v>#N/A</v>
      </c>
      <c r="HW29" s="165" t="e">
        <f t="shared" si="57"/>
        <v>#N/A</v>
      </c>
      <c r="HX29" s="165" t="e">
        <f t="shared" si="57"/>
        <v>#N/A</v>
      </c>
      <c r="HY29" s="165" t="e">
        <f t="shared" si="57"/>
        <v>#N/A</v>
      </c>
      <c r="HZ29" s="165" t="e">
        <f t="shared" si="57"/>
        <v>#N/A</v>
      </c>
      <c r="IA29" s="165" t="e">
        <f t="shared" si="57"/>
        <v>#N/A</v>
      </c>
      <c r="IB29" s="165" t="e">
        <f t="shared" si="57"/>
        <v>#N/A</v>
      </c>
      <c r="IC29" s="165" t="e">
        <f t="shared" si="57"/>
        <v>#N/A</v>
      </c>
      <c r="ID29" s="165" t="e">
        <f t="shared" si="57"/>
        <v>#N/A</v>
      </c>
      <c r="IE29" s="165" t="e">
        <f t="shared" si="41"/>
        <v>#N/A</v>
      </c>
      <c r="IF29" s="165" t="e">
        <f t="shared" si="41"/>
        <v>#N/A</v>
      </c>
      <c r="IG29" s="165" t="e">
        <f t="shared" si="41"/>
        <v>#N/A</v>
      </c>
      <c r="IH29" s="165" t="e">
        <f t="shared" si="41"/>
        <v>#N/A</v>
      </c>
      <c r="II29" s="165" t="e">
        <f t="shared" si="41"/>
        <v>#N/A</v>
      </c>
      <c r="IJ29" s="165" t="e">
        <f t="shared" si="41"/>
        <v>#N/A</v>
      </c>
      <c r="IK29" s="165" t="e">
        <f t="shared" si="41"/>
        <v>#N/A</v>
      </c>
      <c r="IL29" s="165" t="e">
        <f t="shared" si="41"/>
        <v>#N/A</v>
      </c>
      <c r="IM29" s="165" t="e">
        <f t="shared" si="41"/>
        <v>#N/A</v>
      </c>
      <c r="IN29" s="165" t="e">
        <f t="shared" si="41"/>
        <v>#N/A</v>
      </c>
      <c r="IO29" s="165" t="e">
        <f t="shared" si="41"/>
        <v>#N/A</v>
      </c>
      <c r="IP29" s="165" t="e">
        <f t="shared" si="41"/>
        <v>#N/A</v>
      </c>
      <c r="IQ29" s="165" t="e">
        <f t="shared" si="41"/>
        <v>#N/A</v>
      </c>
      <c r="IR29" s="165" t="e">
        <f t="shared" si="41"/>
        <v>#N/A</v>
      </c>
      <c r="IS29" s="165" t="e">
        <f t="shared" si="41"/>
        <v>#N/A</v>
      </c>
      <c r="IT29" s="165" t="e">
        <f t="shared" si="41"/>
        <v>#N/A</v>
      </c>
      <c r="IU29" s="165" t="e">
        <f t="shared" si="42"/>
        <v>#N/A</v>
      </c>
      <c r="IV29" s="165" t="e">
        <f t="shared" si="42"/>
        <v>#N/A</v>
      </c>
      <c r="IW29" s="165" t="e">
        <f t="shared" si="42"/>
        <v>#N/A</v>
      </c>
      <c r="IX29" s="165" t="e">
        <f t="shared" si="42"/>
        <v>#N/A</v>
      </c>
      <c r="IY29" s="165" t="e">
        <f t="shared" si="42"/>
        <v>#N/A</v>
      </c>
      <c r="IZ29" s="165" t="e">
        <f t="shared" si="42"/>
        <v>#N/A</v>
      </c>
      <c r="JA29" s="165" t="e">
        <f t="shared" si="42"/>
        <v>#N/A</v>
      </c>
      <c r="JB29" s="165" t="e">
        <f t="shared" si="42"/>
        <v>#N/A</v>
      </c>
      <c r="JC29" s="165" t="e">
        <f t="shared" si="42"/>
        <v>#N/A</v>
      </c>
      <c r="JD29" s="165" t="e">
        <f t="shared" si="42"/>
        <v>#N/A</v>
      </c>
      <c r="JE29" s="165" t="e">
        <f t="shared" si="42"/>
        <v>#N/A</v>
      </c>
      <c r="JF29" s="165" t="e">
        <f t="shared" si="42"/>
        <v>#N/A</v>
      </c>
      <c r="JG29" s="165" t="e">
        <f t="shared" si="42"/>
        <v>#N/A</v>
      </c>
      <c r="JH29" s="165" t="e">
        <f t="shared" si="42"/>
        <v>#N/A</v>
      </c>
      <c r="JI29" s="165" t="e">
        <f t="shared" si="42"/>
        <v>#N/A</v>
      </c>
      <c r="JJ29" s="165" t="e">
        <f t="shared" si="42"/>
        <v>#N/A</v>
      </c>
      <c r="JK29" s="165" t="e">
        <f t="shared" si="43"/>
        <v>#N/A</v>
      </c>
      <c r="JL29" s="165" t="e">
        <f t="shared" si="43"/>
        <v>#N/A</v>
      </c>
      <c r="JM29" s="165" t="e">
        <f t="shared" si="43"/>
        <v>#N/A</v>
      </c>
      <c r="JN29" s="165" t="e">
        <f t="shared" si="43"/>
        <v>#N/A</v>
      </c>
      <c r="JO29" s="165" t="e">
        <f t="shared" si="43"/>
        <v>#N/A</v>
      </c>
      <c r="JP29" s="165" t="e">
        <f t="shared" si="43"/>
        <v>#N/A</v>
      </c>
      <c r="JQ29" s="165" t="e">
        <f t="shared" si="43"/>
        <v>#N/A</v>
      </c>
      <c r="JR29" s="165" t="e">
        <f t="shared" si="43"/>
        <v>#N/A</v>
      </c>
      <c r="JS29" s="165" t="e">
        <f t="shared" si="43"/>
        <v>#N/A</v>
      </c>
      <c r="JT29" s="165" t="e">
        <f t="shared" si="43"/>
        <v>#N/A</v>
      </c>
      <c r="JU29" s="165" t="e">
        <f t="shared" si="43"/>
        <v>#N/A</v>
      </c>
      <c r="JV29" s="165" t="e">
        <f t="shared" si="43"/>
        <v>#N/A</v>
      </c>
      <c r="JW29" s="165" t="e">
        <f t="shared" si="43"/>
        <v>#N/A</v>
      </c>
      <c r="JX29" s="165" t="e">
        <f t="shared" si="43"/>
        <v>#N/A</v>
      </c>
      <c r="JY29" s="165" t="e">
        <f t="shared" si="43"/>
        <v>#N/A</v>
      </c>
      <c r="JZ29" s="165" t="e">
        <f t="shared" si="43"/>
        <v>#N/A</v>
      </c>
      <c r="KA29" s="165" t="e">
        <f t="shared" si="44"/>
        <v>#N/A</v>
      </c>
      <c r="KB29" s="165" t="e">
        <f t="shared" si="44"/>
        <v>#N/A</v>
      </c>
      <c r="KC29" s="165" t="e">
        <f t="shared" si="44"/>
        <v>#N/A</v>
      </c>
      <c r="KD29" s="165" t="e">
        <f t="shared" si="44"/>
        <v>#N/A</v>
      </c>
      <c r="KE29" s="165" t="e">
        <f t="shared" si="44"/>
        <v>#N/A</v>
      </c>
      <c r="KF29" s="165" t="e">
        <f t="shared" si="44"/>
        <v>#N/A</v>
      </c>
      <c r="KG29" s="165" t="e">
        <f t="shared" si="44"/>
        <v>#N/A</v>
      </c>
      <c r="KH29" s="165" t="e">
        <f t="shared" si="44"/>
        <v>#N/A</v>
      </c>
      <c r="KI29" s="165" t="e">
        <f t="shared" si="44"/>
        <v>#N/A</v>
      </c>
      <c r="KJ29" s="165" t="e">
        <f t="shared" si="44"/>
        <v>#N/A</v>
      </c>
      <c r="KK29" s="165" t="e">
        <f t="shared" si="44"/>
        <v>#N/A</v>
      </c>
      <c r="KL29" s="165" t="e">
        <f t="shared" si="44"/>
        <v>#N/A</v>
      </c>
      <c r="KM29" s="165" t="e">
        <f t="shared" si="44"/>
        <v>#N/A</v>
      </c>
      <c r="KN29" s="165" t="e">
        <f t="shared" si="44"/>
        <v>#N/A</v>
      </c>
      <c r="KO29" s="165" t="e">
        <f t="shared" si="44"/>
        <v>#N/A</v>
      </c>
      <c r="KP29" s="165" t="e">
        <f t="shared" si="44"/>
        <v>#N/A</v>
      </c>
      <c r="KQ29" s="165" t="e">
        <f t="shared" si="45"/>
        <v>#N/A</v>
      </c>
      <c r="KR29" s="165" t="e">
        <f t="shared" si="45"/>
        <v>#N/A</v>
      </c>
      <c r="KS29" s="165" t="e">
        <f t="shared" si="45"/>
        <v>#N/A</v>
      </c>
      <c r="KT29" s="165" t="e">
        <f t="shared" si="45"/>
        <v>#N/A</v>
      </c>
      <c r="KU29" s="165" t="e">
        <f t="shared" si="45"/>
        <v>#N/A</v>
      </c>
      <c r="KV29" s="165" t="e">
        <f t="shared" si="45"/>
        <v>#N/A</v>
      </c>
      <c r="KW29" s="165" t="e">
        <f t="shared" si="45"/>
        <v>#N/A</v>
      </c>
      <c r="KX29" s="165" t="e">
        <f t="shared" si="45"/>
        <v>#N/A</v>
      </c>
      <c r="KY29" s="165" t="e">
        <f t="shared" si="45"/>
        <v>#N/A</v>
      </c>
      <c r="KZ29" s="165" t="e">
        <f t="shared" si="45"/>
        <v>#N/A</v>
      </c>
      <c r="LA29" s="165" t="e">
        <f t="shared" si="45"/>
        <v>#N/A</v>
      </c>
      <c r="LB29" s="165" t="e">
        <f t="shared" si="45"/>
        <v>#N/A</v>
      </c>
      <c r="LC29" s="165" t="e">
        <f t="shared" si="45"/>
        <v>#N/A</v>
      </c>
      <c r="LD29" s="165" t="e">
        <f t="shared" si="45"/>
        <v>#N/A</v>
      </c>
      <c r="LE29" s="165" t="e">
        <f t="shared" si="45"/>
        <v>#N/A</v>
      </c>
      <c r="LF29" s="165" t="e">
        <f t="shared" si="45"/>
        <v>#N/A</v>
      </c>
      <c r="LG29" s="165" t="e">
        <f t="shared" si="46"/>
        <v>#N/A</v>
      </c>
      <c r="LH29" s="165" t="e">
        <f t="shared" si="46"/>
        <v>#N/A</v>
      </c>
      <c r="LI29" s="165" t="e">
        <f t="shared" si="46"/>
        <v>#N/A</v>
      </c>
      <c r="LJ29" s="165" t="e">
        <f t="shared" si="46"/>
        <v>#N/A</v>
      </c>
      <c r="LK29" s="165" t="e">
        <f t="shared" si="46"/>
        <v>#N/A</v>
      </c>
      <c r="LL29" s="165" t="e">
        <f t="shared" si="46"/>
        <v>#N/A</v>
      </c>
      <c r="LM29" s="165" t="e">
        <f t="shared" si="46"/>
        <v>#N/A</v>
      </c>
      <c r="LN29" s="165" t="e">
        <f t="shared" si="46"/>
        <v>#N/A</v>
      </c>
      <c r="LO29" s="165" t="e">
        <f t="shared" si="46"/>
        <v>#N/A</v>
      </c>
      <c r="LP29" s="165" t="e">
        <f t="shared" si="46"/>
        <v>#N/A</v>
      </c>
      <c r="LQ29" s="165" t="e">
        <f t="shared" si="46"/>
        <v>#N/A</v>
      </c>
      <c r="LR29" s="165" t="e">
        <f t="shared" si="46"/>
        <v>#N/A</v>
      </c>
      <c r="LS29" s="165" t="e">
        <f t="shared" si="46"/>
        <v>#N/A</v>
      </c>
      <c r="LT29" s="165" t="e">
        <f t="shared" si="46"/>
        <v>#N/A</v>
      </c>
      <c r="LU29" s="165" t="e">
        <f t="shared" si="46"/>
        <v>#N/A</v>
      </c>
      <c r="LV29" s="165" t="e">
        <f t="shared" si="46"/>
        <v>#N/A</v>
      </c>
      <c r="LW29" s="165" t="e">
        <f t="shared" si="47"/>
        <v>#N/A</v>
      </c>
      <c r="LX29" s="165" t="e">
        <f t="shared" si="47"/>
        <v>#N/A</v>
      </c>
      <c r="LY29" s="165" t="e">
        <f t="shared" si="47"/>
        <v>#N/A</v>
      </c>
      <c r="LZ29" s="165" t="e">
        <f t="shared" si="47"/>
        <v>#N/A</v>
      </c>
      <c r="MA29" s="165" t="e">
        <f t="shared" si="47"/>
        <v>#N/A</v>
      </c>
      <c r="MB29" s="165" t="e">
        <f t="shared" si="47"/>
        <v>#N/A</v>
      </c>
      <c r="MC29" s="165" t="e">
        <f t="shared" si="47"/>
        <v>#N/A</v>
      </c>
      <c r="MD29" s="165" t="e">
        <f t="shared" si="47"/>
        <v>#N/A</v>
      </c>
      <c r="ME29" s="165" t="e">
        <f t="shared" si="47"/>
        <v>#N/A</v>
      </c>
      <c r="MF29" s="165" t="e">
        <f t="shared" si="47"/>
        <v>#N/A</v>
      </c>
      <c r="MG29" s="165" t="e">
        <f t="shared" si="47"/>
        <v>#N/A</v>
      </c>
      <c r="MH29" s="165" t="e">
        <f t="shared" si="47"/>
        <v>#N/A</v>
      </c>
      <c r="MI29" s="165" t="e">
        <f t="shared" si="47"/>
        <v>#N/A</v>
      </c>
      <c r="MJ29" s="165" t="e">
        <f t="shared" si="47"/>
        <v>#N/A</v>
      </c>
      <c r="MK29" s="165" t="e">
        <f t="shared" si="47"/>
        <v>#N/A</v>
      </c>
      <c r="ML29" s="165" t="e">
        <f t="shared" si="47"/>
        <v>#N/A</v>
      </c>
      <c r="MM29" s="165" t="e">
        <f t="shared" si="48"/>
        <v>#N/A</v>
      </c>
      <c r="MN29" s="165" t="e">
        <f t="shared" si="48"/>
        <v>#N/A</v>
      </c>
      <c r="MO29" s="165" t="e">
        <f t="shared" si="48"/>
        <v>#N/A</v>
      </c>
      <c r="MP29" s="165" t="e">
        <f t="shared" si="48"/>
        <v>#N/A</v>
      </c>
      <c r="MQ29" s="165" t="e">
        <f t="shared" si="48"/>
        <v>#N/A</v>
      </c>
      <c r="MR29" s="165" t="e">
        <f t="shared" si="48"/>
        <v>#N/A</v>
      </c>
      <c r="MS29" s="165" t="e">
        <f t="shared" si="48"/>
        <v>#N/A</v>
      </c>
      <c r="MT29" s="165" t="e">
        <f t="shared" si="48"/>
        <v>#N/A</v>
      </c>
      <c r="MU29" s="165" t="e">
        <f t="shared" si="48"/>
        <v>#N/A</v>
      </c>
      <c r="MV29" s="165" t="e">
        <f t="shared" si="48"/>
        <v>#N/A</v>
      </c>
      <c r="MW29" s="165" t="e">
        <f t="shared" si="48"/>
        <v>#N/A</v>
      </c>
      <c r="MX29" s="165" t="e">
        <f t="shared" si="48"/>
        <v>#N/A</v>
      </c>
      <c r="MY29" s="165" t="e">
        <f t="shared" si="48"/>
        <v>#N/A</v>
      </c>
      <c r="MZ29" s="165" t="e">
        <f t="shared" si="48"/>
        <v>#N/A</v>
      </c>
      <c r="NA29" s="165" t="e">
        <f t="shared" si="48"/>
        <v>#N/A</v>
      </c>
      <c r="NB29" s="165" t="e">
        <f t="shared" si="48"/>
        <v>#N/A</v>
      </c>
      <c r="NC29" s="165" t="e">
        <f t="shared" si="49"/>
        <v>#N/A</v>
      </c>
      <c r="ND29" s="165" t="e">
        <f t="shared" si="49"/>
        <v>#N/A</v>
      </c>
      <c r="NE29" s="165" t="e">
        <f t="shared" si="49"/>
        <v>#N/A</v>
      </c>
      <c r="NF29" s="165" t="e">
        <f t="shared" si="49"/>
        <v>#N/A</v>
      </c>
      <c r="NG29" s="165" t="e">
        <f t="shared" si="49"/>
        <v>#N/A</v>
      </c>
      <c r="NH29" s="165" t="e">
        <f t="shared" si="49"/>
        <v>#N/A</v>
      </c>
      <c r="NI29" s="165" t="e">
        <f t="shared" si="49"/>
        <v>#N/A</v>
      </c>
      <c r="NJ29" s="165" t="e">
        <f t="shared" si="49"/>
        <v>#N/A</v>
      </c>
      <c r="NK29" s="165" t="e">
        <f t="shared" si="49"/>
        <v>#N/A</v>
      </c>
      <c r="NL29" s="165" t="e">
        <f t="shared" si="49"/>
        <v>#N/A</v>
      </c>
      <c r="NM29" s="165" t="e">
        <f t="shared" si="49"/>
        <v>#N/A</v>
      </c>
      <c r="NN29" s="165" t="e">
        <f t="shared" si="49"/>
        <v>#N/A</v>
      </c>
      <c r="NO29" s="165" t="e">
        <f t="shared" si="49"/>
        <v>#N/A</v>
      </c>
      <c r="NP29" s="165" t="e">
        <f t="shared" si="49"/>
        <v>#N/A</v>
      </c>
      <c r="NQ29" s="165" t="e">
        <f t="shared" si="49"/>
        <v>#N/A</v>
      </c>
      <c r="NR29" s="165" t="e">
        <f t="shared" si="49"/>
        <v>#N/A</v>
      </c>
      <c r="NS29" s="165" t="e">
        <f t="shared" si="50"/>
        <v>#N/A</v>
      </c>
      <c r="NT29" s="165" t="e">
        <f t="shared" si="50"/>
        <v>#N/A</v>
      </c>
      <c r="NU29" s="165" t="e">
        <f t="shared" si="50"/>
        <v>#N/A</v>
      </c>
      <c r="NV29" s="165" t="e">
        <f t="shared" si="50"/>
        <v>#N/A</v>
      </c>
      <c r="NW29" s="165" t="e">
        <f t="shared" si="50"/>
        <v>#N/A</v>
      </c>
      <c r="NX29" s="165" t="e">
        <f t="shared" si="50"/>
        <v>#N/A</v>
      </c>
      <c r="NY29" s="165" t="e">
        <f t="shared" si="50"/>
        <v>#N/A</v>
      </c>
      <c r="NZ29" s="165" t="e">
        <f t="shared" si="50"/>
        <v>#N/A</v>
      </c>
      <c r="OA29" s="165" t="e">
        <f t="shared" si="50"/>
        <v>#N/A</v>
      </c>
      <c r="OB29" s="165" t="e">
        <f t="shared" si="50"/>
        <v>#N/A</v>
      </c>
      <c r="OC29" s="165" t="e">
        <f t="shared" si="50"/>
        <v>#N/A</v>
      </c>
      <c r="OD29" s="165" t="e">
        <f t="shared" si="50"/>
        <v>#N/A</v>
      </c>
      <c r="OE29" s="165" t="e">
        <f t="shared" si="50"/>
        <v>#N/A</v>
      </c>
      <c r="OF29" s="165" t="e">
        <f t="shared" si="50"/>
        <v>#N/A</v>
      </c>
      <c r="OG29" s="165" t="e">
        <f t="shared" si="50"/>
        <v>#N/A</v>
      </c>
      <c r="OH29" s="165" t="e">
        <f t="shared" si="50"/>
        <v>#N/A</v>
      </c>
      <c r="OI29" s="165" t="e">
        <f t="shared" si="51"/>
        <v>#N/A</v>
      </c>
      <c r="OJ29" s="165" t="e">
        <f t="shared" si="51"/>
        <v>#N/A</v>
      </c>
      <c r="OK29" s="165" t="e">
        <f t="shared" si="51"/>
        <v>#N/A</v>
      </c>
      <c r="OL29" s="165" t="e">
        <f t="shared" si="51"/>
        <v>#N/A</v>
      </c>
      <c r="OM29" s="165" t="e">
        <f t="shared" si="51"/>
        <v>#N/A</v>
      </c>
      <c r="ON29" s="165" t="e">
        <f t="shared" si="51"/>
        <v>#N/A</v>
      </c>
      <c r="OO29" s="165" t="e">
        <f t="shared" si="51"/>
        <v>#N/A</v>
      </c>
      <c r="OP29" s="165" t="e">
        <f t="shared" si="51"/>
        <v>#N/A</v>
      </c>
      <c r="OQ29" s="165" t="e">
        <f t="shared" si="51"/>
        <v>#N/A</v>
      </c>
      <c r="OR29" s="165" t="e">
        <f t="shared" si="51"/>
        <v>#N/A</v>
      </c>
      <c r="OS29" s="165" t="e">
        <f t="shared" si="51"/>
        <v>#N/A</v>
      </c>
      <c r="OT29" s="165" t="e">
        <f t="shared" si="51"/>
        <v>#N/A</v>
      </c>
      <c r="OU29" s="165" t="e">
        <f t="shared" si="51"/>
        <v>#N/A</v>
      </c>
      <c r="OV29" s="165" t="e">
        <f t="shared" si="51"/>
        <v>#N/A</v>
      </c>
      <c r="OW29" s="165" t="e">
        <f t="shared" si="51"/>
        <v>#N/A</v>
      </c>
      <c r="OX29" s="165" t="e">
        <f t="shared" si="51"/>
        <v>#N/A</v>
      </c>
      <c r="OY29" s="165" t="e">
        <f t="shared" si="52"/>
        <v>#N/A</v>
      </c>
      <c r="OZ29" s="165" t="e">
        <f t="shared" si="27"/>
        <v>#N/A</v>
      </c>
      <c r="PA29" s="165" t="e">
        <f t="shared" si="27"/>
        <v>#N/A</v>
      </c>
      <c r="PB29" s="165" t="e">
        <f t="shared" si="27"/>
        <v>#N/A</v>
      </c>
      <c r="PC29" s="165" t="e">
        <f t="shared" si="27"/>
        <v>#N/A</v>
      </c>
      <c r="PD29" s="165" t="e">
        <f t="shared" si="27"/>
        <v>#N/A</v>
      </c>
      <c r="PE29" s="165" t="e">
        <f t="shared" si="27"/>
        <v>#N/A</v>
      </c>
      <c r="PF29" s="165" t="e">
        <f t="shared" si="27"/>
        <v>#N/A</v>
      </c>
      <c r="PG29" s="165" t="e">
        <f t="shared" si="27"/>
        <v>#N/A</v>
      </c>
      <c r="PH29" s="165" t="e">
        <f t="shared" si="27"/>
        <v>#N/A</v>
      </c>
    </row>
    <row r="30" spans="1:424" hidden="1" x14ac:dyDescent="0.45">
      <c r="A30" s="4">
        <v>27</v>
      </c>
      <c r="B30" s="91"/>
      <c r="C30" s="91"/>
      <c r="D30" s="91"/>
      <c r="E30" s="120" t="str">
        <f t="shared" si="28"/>
        <v/>
      </c>
      <c r="F30" s="120" t="str">
        <f t="shared" si="29"/>
        <v/>
      </c>
      <c r="G30" s="71" t="str">
        <f t="shared" si="30"/>
        <v/>
      </c>
      <c r="H30" s="23"/>
      <c r="I30" s="55"/>
      <c r="J30" s="298"/>
      <c r="K30" s="72" t="str">
        <f>IF(AND(B30&gt;0,C30&gt;0,D30&gt;0),IF(ISBLANK(J30),IF(ISBLANK(H30),"",(D30-B30)*VLOOKUP(H30,VLookups!$A$4:$B$13,2,FALSE)),J30),"")</f>
        <v/>
      </c>
      <c r="L30" s="73" t="str">
        <f t="shared" si="0"/>
        <v/>
      </c>
      <c r="M30" s="91"/>
      <c r="N30" s="265" t="str">
        <f>IF(AND(M30&gt;0,C30&gt;0,NOT(K30="")),ABS(VLOOKUP($M$1,VLookups!$A$43:$B$44,2,FALSE)-_xlfn.NORM.DIST(M30,G30,K30,TRUE)),"")</f>
        <v/>
      </c>
      <c r="O30" s="90" t="str">
        <f>IF(AND($B30&gt;0,$C30&gt;0,$D30&gt;0,NOT(ISBLANK($H30))),_xlfn.NORM.INV(ABS(VLOOKUP($M$1,VLookups!$A$43:$B$44,2,FALSE)-O$3),$G30,$K30),"")</f>
        <v/>
      </c>
      <c r="P30" s="89" t="str">
        <f>IF(AND($B30&gt;0,$C30&gt;0,$D30&gt;0,NOT(ISBLANK($H30))),_xlfn.NORM.INV(ABS(VLOOKUP($M$1,VLookups!$A$43:$B$44,2,FALSE)-P$3),$G30,$K30),"")</f>
        <v/>
      </c>
      <c r="Q30" s="90" t="str">
        <f>IF(AND($B30&gt;0,$C30&gt;0,$D30&gt;0,NOT(ISBLANK($H30))),_xlfn.NORM.INV(ABS(VLOOKUP($M$1,VLookups!$A$43:$B$44,2,FALSE)-Q$3),$G30,$K30),"")</f>
        <v/>
      </c>
      <c r="R30" s="89" t="str">
        <f>IF(AND($B30&gt;0,$C30&gt;0,$D30&gt;0,NOT(ISBLANK($H30))),_xlfn.NORM.INV(ABS(VLOOKUP($M$1,VLookups!$A$43:$B$44,2,FALSE)-R$3),$G30,$K30),"")</f>
        <v/>
      </c>
      <c r="S30" s="90" t="str">
        <f>IF(AND($B30&gt;0,$C30&gt;0,$D30&gt;0,NOT(ISBLANK($H30))),_xlfn.NORM.INV(ABS(VLOOKUP($M$1,VLookups!$A$43:$B$44,2,FALSE)-S$3),$G30,$K30),"")</f>
        <v/>
      </c>
      <c r="T30" s="89" t="str">
        <f>IF(AND($B30&gt;0,$C30&gt;0,$D30&gt;0,NOT(ISBLANK($H30))),_xlfn.NORM.INV(ABS(VLOOKUP($M$1,VLookups!$A$43:$B$44,2,FALSE)-T$3),$G30,$K30),"")</f>
        <v/>
      </c>
      <c r="U30" s="5"/>
      <c r="V30" s="164" t="str">
        <f t="shared" si="31"/>
        <v/>
      </c>
      <c r="W30" s="47" t="str">
        <f t="shared" si="68"/>
        <v/>
      </c>
      <c r="X30" s="47" t="str">
        <f t="shared" si="68"/>
        <v/>
      </c>
      <c r="Y30" s="47" t="str">
        <f t="shared" si="68"/>
        <v/>
      </c>
      <c r="Z30" s="47" t="str">
        <f t="shared" si="68"/>
        <v/>
      </c>
      <c r="AA30" s="47" t="str">
        <f t="shared" si="68"/>
        <v/>
      </c>
      <c r="AB30" s="47" t="str">
        <f t="shared" si="68"/>
        <v/>
      </c>
      <c r="AC30" s="47" t="str">
        <f t="shared" si="68"/>
        <v/>
      </c>
      <c r="AD30" s="47" t="str">
        <f t="shared" si="68"/>
        <v/>
      </c>
      <c r="AE30" s="47" t="str">
        <f t="shared" si="68"/>
        <v/>
      </c>
      <c r="AF30" s="47" t="str">
        <f t="shared" si="68"/>
        <v/>
      </c>
      <c r="AG30" s="47" t="str">
        <f t="shared" si="68"/>
        <v/>
      </c>
      <c r="AH30" s="47" t="str">
        <f t="shared" si="68"/>
        <v/>
      </c>
      <c r="AI30" s="47" t="str">
        <f t="shared" si="68"/>
        <v/>
      </c>
      <c r="AJ30" s="47" t="str">
        <f t="shared" si="68"/>
        <v/>
      </c>
      <c r="AK30" s="47" t="str">
        <f t="shared" si="68"/>
        <v/>
      </c>
      <c r="AL30" s="47" t="str">
        <f t="shared" si="68"/>
        <v/>
      </c>
      <c r="AM30" s="47" t="str">
        <f t="shared" si="60"/>
        <v/>
      </c>
      <c r="AN30" s="47" t="str">
        <f t="shared" si="60"/>
        <v/>
      </c>
      <c r="AO30" s="47" t="str">
        <f t="shared" si="60"/>
        <v/>
      </c>
      <c r="AP30" s="47" t="str">
        <f t="shared" si="60"/>
        <v/>
      </c>
      <c r="AQ30" s="47" t="str">
        <f t="shared" si="60"/>
        <v/>
      </c>
      <c r="AR30" s="47" t="str">
        <f t="shared" si="60"/>
        <v/>
      </c>
      <c r="AS30" s="47" t="str">
        <f t="shared" si="60"/>
        <v/>
      </c>
      <c r="AT30" s="47" t="str">
        <f t="shared" si="60"/>
        <v/>
      </c>
      <c r="AU30" s="47" t="str">
        <f t="shared" si="60"/>
        <v/>
      </c>
      <c r="AV30" s="47" t="str">
        <f t="shared" si="60"/>
        <v/>
      </c>
      <c r="AW30" s="47" t="str">
        <f t="shared" si="60"/>
        <v/>
      </c>
      <c r="AX30" s="47" t="str">
        <f t="shared" si="61"/>
        <v/>
      </c>
      <c r="AY30" s="47" t="str">
        <f t="shared" si="61"/>
        <v/>
      </c>
      <c r="AZ30" s="47" t="str">
        <f t="shared" si="61"/>
        <v/>
      </c>
      <c r="BA30" s="47" t="str">
        <f t="shared" si="61"/>
        <v/>
      </c>
      <c r="BB30" s="47" t="str">
        <f t="shared" si="61"/>
        <v/>
      </c>
      <c r="BC30" s="47" t="str">
        <f t="shared" si="61"/>
        <v/>
      </c>
      <c r="BD30" s="47" t="str">
        <f t="shared" si="61"/>
        <v/>
      </c>
      <c r="BE30" s="47" t="str">
        <f t="shared" si="61"/>
        <v/>
      </c>
      <c r="BF30" s="47" t="str">
        <f t="shared" si="61"/>
        <v/>
      </c>
      <c r="BG30" s="47" t="str">
        <f t="shared" si="61"/>
        <v/>
      </c>
      <c r="BH30" s="47" t="str">
        <f t="shared" si="61"/>
        <v/>
      </c>
      <c r="BI30" s="47" t="str">
        <f t="shared" si="61"/>
        <v/>
      </c>
      <c r="BJ30" s="47" t="str">
        <f t="shared" si="61"/>
        <v/>
      </c>
      <c r="BK30" s="47" t="str">
        <f t="shared" si="61"/>
        <v/>
      </c>
      <c r="BL30" s="47" t="str">
        <f t="shared" si="61"/>
        <v/>
      </c>
      <c r="BM30" s="47" t="str">
        <f t="shared" si="61"/>
        <v/>
      </c>
      <c r="BN30" s="47" t="str">
        <f t="shared" si="62"/>
        <v/>
      </c>
      <c r="BO30" s="47" t="str">
        <f t="shared" si="62"/>
        <v/>
      </c>
      <c r="BP30" s="47" t="str">
        <f t="shared" si="62"/>
        <v/>
      </c>
      <c r="BQ30" s="47" t="str">
        <f t="shared" si="62"/>
        <v/>
      </c>
      <c r="BR30" s="47" t="str">
        <f t="shared" si="62"/>
        <v/>
      </c>
      <c r="BS30" s="47" t="str">
        <f t="shared" si="62"/>
        <v/>
      </c>
      <c r="BT30" s="47" t="str">
        <f t="shared" si="62"/>
        <v/>
      </c>
      <c r="BU30" s="47" t="str">
        <f t="shared" si="62"/>
        <v/>
      </c>
      <c r="BV30" s="47" t="str">
        <f t="shared" si="62"/>
        <v/>
      </c>
      <c r="BW30" s="47" t="str">
        <f t="shared" si="62"/>
        <v/>
      </c>
      <c r="BX30" s="47" t="str">
        <f t="shared" si="62"/>
        <v/>
      </c>
      <c r="BY30" s="47" t="str">
        <f t="shared" si="62"/>
        <v/>
      </c>
      <c r="BZ30" s="47" t="str">
        <f t="shared" si="62"/>
        <v/>
      </c>
      <c r="CA30" s="47" t="str">
        <f t="shared" si="62"/>
        <v/>
      </c>
      <c r="CB30" s="47" t="str">
        <f t="shared" si="62"/>
        <v/>
      </c>
      <c r="CC30" s="47" t="str">
        <f t="shared" si="62"/>
        <v/>
      </c>
      <c r="CD30" s="47" t="str">
        <f t="shared" si="63"/>
        <v/>
      </c>
      <c r="CE30" s="47" t="str">
        <f t="shared" si="63"/>
        <v/>
      </c>
      <c r="CF30" s="47" t="str">
        <f t="shared" si="63"/>
        <v/>
      </c>
      <c r="CG30" s="47" t="str">
        <f t="shared" si="63"/>
        <v/>
      </c>
      <c r="CH30" s="47" t="str">
        <f t="shared" si="63"/>
        <v/>
      </c>
      <c r="CI30" s="47" t="str">
        <f t="shared" si="63"/>
        <v/>
      </c>
      <c r="CJ30" s="47" t="str">
        <f t="shared" si="63"/>
        <v/>
      </c>
      <c r="CK30" s="47" t="str">
        <f t="shared" si="63"/>
        <v/>
      </c>
      <c r="CL30" s="47" t="str">
        <f t="shared" si="63"/>
        <v/>
      </c>
      <c r="CM30" s="47" t="str">
        <f t="shared" si="63"/>
        <v/>
      </c>
      <c r="CN30" s="47" t="str">
        <f t="shared" si="63"/>
        <v/>
      </c>
      <c r="CO30" s="47" t="str">
        <f t="shared" si="63"/>
        <v/>
      </c>
      <c r="CP30" s="47" t="str">
        <f t="shared" si="63"/>
        <v/>
      </c>
      <c r="CQ30" s="47" t="str">
        <f t="shared" si="63"/>
        <v/>
      </c>
      <c r="CR30" s="47" t="str">
        <f t="shared" si="63"/>
        <v/>
      </c>
      <c r="CS30" s="47" t="str">
        <f t="shared" si="63"/>
        <v/>
      </c>
      <c r="CT30" s="47" t="str">
        <f t="shared" si="53"/>
        <v/>
      </c>
      <c r="CU30" s="47" t="str">
        <f t="shared" si="53"/>
        <v/>
      </c>
      <c r="CV30" s="47" t="str">
        <f t="shared" si="53"/>
        <v/>
      </c>
      <c r="CW30" s="47" t="str">
        <f t="shared" si="53"/>
        <v/>
      </c>
      <c r="CX30" s="47" t="str">
        <f t="shared" si="53"/>
        <v/>
      </c>
      <c r="CY30" s="47" t="str">
        <f t="shared" si="53"/>
        <v/>
      </c>
      <c r="CZ30" s="47" t="str">
        <f t="shared" si="37"/>
        <v/>
      </c>
      <c r="DA30" s="47" t="str">
        <f t="shared" si="37"/>
        <v/>
      </c>
      <c r="DB30" s="47" t="str">
        <f t="shared" si="37"/>
        <v/>
      </c>
      <c r="DC30" s="47" t="str">
        <f t="shared" si="37"/>
        <v/>
      </c>
      <c r="DD30" s="47" t="str">
        <f t="shared" si="37"/>
        <v/>
      </c>
      <c r="DE30" s="47" t="str">
        <f t="shared" si="37"/>
        <v/>
      </c>
      <c r="DF30" s="47" t="str">
        <f t="shared" si="37"/>
        <v/>
      </c>
      <c r="DG30" s="47" t="str">
        <f t="shared" si="37"/>
        <v/>
      </c>
      <c r="DH30" s="47" t="str">
        <f t="shared" si="37"/>
        <v/>
      </c>
      <c r="DI30" s="47" t="str">
        <f t="shared" si="37"/>
        <v/>
      </c>
      <c r="DJ30" s="47" t="str">
        <f t="shared" si="37"/>
        <v/>
      </c>
      <c r="DK30" s="47" t="str">
        <f t="shared" si="37"/>
        <v/>
      </c>
      <c r="DL30" s="47" t="str">
        <f t="shared" si="37"/>
        <v/>
      </c>
      <c r="DM30" s="47" t="str">
        <f t="shared" si="37"/>
        <v/>
      </c>
      <c r="DN30" s="47" t="str">
        <f t="shared" si="37"/>
        <v/>
      </c>
      <c r="DO30" s="47" t="str">
        <f t="shared" si="54"/>
        <v/>
      </c>
      <c r="DP30" s="47" t="str">
        <f t="shared" si="54"/>
        <v/>
      </c>
      <c r="DQ30" s="47" t="str">
        <f t="shared" si="54"/>
        <v/>
      </c>
      <c r="DR30" s="47" t="str">
        <f t="shared" si="54"/>
        <v/>
      </c>
      <c r="DS30" s="179" t="str">
        <f t="shared" si="33"/>
        <v/>
      </c>
      <c r="DT30" s="47" t="str">
        <f t="shared" si="69"/>
        <v/>
      </c>
      <c r="DU30" s="47" t="str">
        <f t="shared" si="69"/>
        <v/>
      </c>
      <c r="DV30" s="47" t="str">
        <f t="shared" si="69"/>
        <v/>
      </c>
      <c r="DW30" s="47" t="str">
        <f t="shared" si="69"/>
        <v/>
      </c>
      <c r="DX30" s="47" t="str">
        <f t="shared" si="69"/>
        <v/>
      </c>
      <c r="DY30" s="47" t="str">
        <f t="shared" si="69"/>
        <v/>
      </c>
      <c r="DZ30" s="47" t="str">
        <f t="shared" si="69"/>
        <v/>
      </c>
      <c r="EA30" s="47" t="str">
        <f t="shared" si="69"/>
        <v/>
      </c>
      <c r="EB30" s="47" t="str">
        <f t="shared" si="69"/>
        <v/>
      </c>
      <c r="EC30" s="47" t="str">
        <f t="shared" si="69"/>
        <v/>
      </c>
      <c r="ED30" s="47" t="str">
        <f t="shared" si="69"/>
        <v/>
      </c>
      <c r="EE30" s="47" t="str">
        <f t="shared" si="69"/>
        <v/>
      </c>
      <c r="EF30" s="47" t="str">
        <f t="shared" si="69"/>
        <v/>
      </c>
      <c r="EG30" s="47" t="str">
        <f t="shared" si="69"/>
        <v/>
      </c>
      <c r="EH30" s="47" t="str">
        <f t="shared" si="69"/>
        <v/>
      </c>
      <c r="EI30" s="47" t="str">
        <f t="shared" si="69"/>
        <v/>
      </c>
      <c r="EJ30" s="47" t="str">
        <f t="shared" si="64"/>
        <v/>
      </c>
      <c r="EK30" s="47" t="str">
        <f t="shared" si="64"/>
        <v/>
      </c>
      <c r="EL30" s="47" t="str">
        <f t="shared" si="64"/>
        <v/>
      </c>
      <c r="EM30" s="47" t="str">
        <f t="shared" si="64"/>
        <v/>
      </c>
      <c r="EN30" s="47" t="str">
        <f t="shared" si="64"/>
        <v/>
      </c>
      <c r="EO30" s="47" t="str">
        <f t="shared" si="64"/>
        <v/>
      </c>
      <c r="EP30" s="47" t="str">
        <f t="shared" si="64"/>
        <v/>
      </c>
      <c r="EQ30" s="47" t="str">
        <f t="shared" si="64"/>
        <v/>
      </c>
      <c r="ER30" s="47" t="str">
        <f t="shared" si="64"/>
        <v/>
      </c>
      <c r="ES30" s="47" t="str">
        <f t="shared" si="64"/>
        <v/>
      </c>
      <c r="ET30" s="47" t="str">
        <f t="shared" si="64"/>
        <v/>
      </c>
      <c r="EU30" s="47" t="str">
        <f t="shared" si="65"/>
        <v/>
      </c>
      <c r="EV30" s="47" t="str">
        <f t="shared" si="65"/>
        <v/>
      </c>
      <c r="EW30" s="47" t="str">
        <f t="shared" si="65"/>
        <v/>
      </c>
      <c r="EX30" s="47" t="str">
        <f t="shared" si="65"/>
        <v/>
      </c>
      <c r="EY30" s="47" t="str">
        <f t="shared" si="65"/>
        <v/>
      </c>
      <c r="EZ30" s="47" t="str">
        <f t="shared" si="65"/>
        <v/>
      </c>
      <c r="FA30" s="47" t="str">
        <f t="shared" si="65"/>
        <v/>
      </c>
      <c r="FB30" s="47" t="str">
        <f t="shared" si="65"/>
        <v/>
      </c>
      <c r="FC30" s="47" t="str">
        <f t="shared" si="65"/>
        <v/>
      </c>
      <c r="FD30" s="47" t="str">
        <f t="shared" si="65"/>
        <v/>
      </c>
      <c r="FE30" s="47" t="str">
        <f t="shared" si="65"/>
        <v/>
      </c>
      <c r="FF30" s="47" t="str">
        <f t="shared" si="65"/>
        <v/>
      </c>
      <c r="FG30" s="47" t="str">
        <f t="shared" si="65"/>
        <v/>
      </c>
      <c r="FH30" s="47" t="str">
        <f t="shared" si="65"/>
        <v/>
      </c>
      <c r="FI30" s="47" t="str">
        <f t="shared" si="65"/>
        <v/>
      </c>
      <c r="FJ30" s="47" t="str">
        <f t="shared" si="65"/>
        <v/>
      </c>
      <c r="FK30" s="47" t="str">
        <f t="shared" si="66"/>
        <v/>
      </c>
      <c r="FL30" s="47" t="str">
        <f t="shared" si="66"/>
        <v/>
      </c>
      <c r="FM30" s="47" t="str">
        <f t="shared" si="66"/>
        <v/>
      </c>
      <c r="FN30" s="47" t="str">
        <f t="shared" si="66"/>
        <v/>
      </c>
      <c r="FO30" s="47" t="str">
        <f t="shared" si="66"/>
        <v/>
      </c>
      <c r="FP30" s="47" t="str">
        <f t="shared" si="66"/>
        <v/>
      </c>
      <c r="FQ30" s="47" t="str">
        <f t="shared" si="66"/>
        <v/>
      </c>
      <c r="FR30" s="47" t="str">
        <f t="shared" si="66"/>
        <v/>
      </c>
      <c r="FS30" s="47" t="str">
        <f t="shared" si="66"/>
        <v/>
      </c>
      <c r="FT30" s="47" t="str">
        <f t="shared" si="66"/>
        <v/>
      </c>
      <c r="FU30" s="47" t="str">
        <f t="shared" si="66"/>
        <v/>
      </c>
      <c r="FV30" s="47" t="str">
        <f t="shared" si="66"/>
        <v/>
      </c>
      <c r="FW30" s="47" t="str">
        <f t="shared" si="66"/>
        <v/>
      </c>
      <c r="FX30" s="47" t="str">
        <f t="shared" si="66"/>
        <v/>
      </c>
      <c r="FY30" s="47" t="str">
        <f t="shared" si="66"/>
        <v/>
      </c>
      <c r="FZ30" s="47" t="str">
        <f t="shared" si="66"/>
        <v/>
      </c>
      <c r="GA30" s="47" t="str">
        <f t="shared" si="67"/>
        <v/>
      </c>
      <c r="GB30" s="47" t="str">
        <f t="shared" si="67"/>
        <v/>
      </c>
      <c r="GC30" s="47" t="str">
        <f t="shared" si="67"/>
        <v/>
      </c>
      <c r="GD30" s="47" t="str">
        <f t="shared" si="67"/>
        <v/>
      </c>
      <c r="GE30" s="47" t="str">
        <f t="shared" si="67"/>
        <v/>
      </c>
      <c r="GF30" s="47" t="str">
        <f t="shared" si="67"/>
        <v/>
      </c>
      <c r="GG30" s="47" t="str">
        <f t="shared" si="67"/>
        <v/>
      </c>
      <c r="GH30" s="47" t="str">
        <f t="shared" si="67"/>
        <v/>
      </c>
      <c r="GI30" s="47" t="str">
        <f t="shared" si="67"/>
        <v/>
      </c>
      <c r="GJ30" s="47" t="str">
        <f t="shared" si="67"/>
        <v/>
      </c>
      <c r="GK30" s="47" t="str">
        <f t="shared" si="67"/>
        <v/>
      </c>
      <c r="GL30" s="47" t="str">
        <f t="shared" si="67"/>
        <v/>
      </c>
      <c r="GM30" s="47" t="str">
        <f t="shared" si="67"/>
        <v/>
      </c>
      <c r="GN30" s="47" t="str">
        <f t="shared" si="67"/>
        <v/>
      </c>
      <c r="GO30" s="47" t="str">
        <f t="shared" si="67"/>
        <v/>
      </c>
      <c r="GP30" s="47" t="str">
        <f t="shared" si="67"/>
        <v/>
      </c>
      <c r="GQ30" s="47" t="str">
        <f t="shared" si="55"/>
        <v/>
      </c>
      <c r="GR30" s="47" t="str">
        <f t="shared" si="55"/>
        <v/>
      </c>
      <c r="GS30" s="47" t="str">
        <f t="shared" si="55"/>
        <v/>
      </c>
      <c r="GT30" s="47" t="str">
        <f t="shared" si="55"/>
        <v/>
      </c>
      <c r="GU30" s="47" t="str">
        <f t="shared" si="55"/>
        <v/>
      </c>
      <c r="GV30" s="47" t="str">
        <f t="shared" si="55"/>
        <v/>
      </c>
      <c r="GW30" s="47" t="str">
        <f t="shared" si="40"/>
        <v/>
      </c>
      <c r="GX30" s="47" t="str">
        <f t="shared" si="40"/>
        <v/>
      </c>
      <c r="GY30" s="47" t="str">
        <f t="shared" si="40"/>
        <v/>
      </c>
      <c r="GZ30" s="47" t="str">
        <f t="shared" si="40"/>
        <v/>
      </c>
      <c r="HA30" s="47" t="str">
        <f t="shared" si="40"/>
        <v/>
      </c>
      <c r="HB30" s="47" t="str">
        <f t="shared" si="40"/>
        <v/>
      </c>
      <c r="HC30" s="47" t="str">
        <f t="shared" si="40"/>
        <v/>
      </c>
      <c r="HD30" s="47" t="str">
        <f t="shared" si="40"/>
        <v/>
      </c>
      <c r="HE30" s="47" t="str">
        <f t="shared" si="40"/>
        <v/>
      </c>
      <c r="HF30" s="47" t="str">
        <f t="shared" si="40"/>
        <v/>
      </c>
      <c r="HG30" s="47" t="str">
        <f t="shared" si="40"/>
        <v/>
      </c>
      <c r="HH30" s="47" t="str">
        <f t="shared" si="40"/>
        <v/>
      </c>
      <c r="HI30" s="47" t="str">
        <f t="shared" si="40"/>
        <v/>
      </c>
      <c r="HJ30" s="47" t="str">
        <f t="shared" si="40"/>
        <v/>
      </c>
      <c r="HK30" s="47" t="str">
        <f t="shared" si="40"/>
        <v/>
      </c>
      <c r="HL30" s="47" t="str">
        <f t="shared" si="56"/>
        <v/>
      </c>
      <c r="HM30" s="47" t="str">
        <f t="shared" si="56"/>
        <v/>
      </c>
      <c r="HN30" s="47" t="str">
        <f t="shared" si="56"/>
        <v/>
      </c>
      <c r="HO30" s="47" t="str">
        <f t="shared" si="56"/>
        <v/>
      </c>
      <c r="HP30" s="165" t="e">
        <f t="shared" si="57"/>
        <v>#N/A</v>
      </c>
      <c r="HQ30" s="165" t="e">
        <f t="shared" si="57"/>
        <v>#N/A</v>
      </c>
      <c r="HR30" s="165" t="e">
        <f t="shared" si="57"/>
        <v>#N/A</v>
      </c>
      <c r="HS30" s="165" t="e">
        <f t="shared" si="57"/>
        <v>#N/A</v>
      </c>
      <c r="HT30" s="165" t="e">
        <f t="shared" si="57"/>
        <v>#N/A</v>
      </c>
      <c r="HU30" s="165" t="e">
        <f t="shared" si="57"/>
        <v>#N/A</v>
      </c>
      <c r="HV30" s="165" t="e">
        <f t="shared" si="57"/>
        <v>#N/A</v>
      </c>
      <c r="HW30" s="165" t="e">
        <f t="shared" si="57"/>
        <v>#N/A</v>
      </c>
      <c r="HX30" s="165" t="e">
        <f t="shared" si="57"/>
        <v>#N/A</v>
      </c>
      <c r="HY30" s="165" t="e">
        <f t="shared" si="57"/>
        <v>#N/A</v>
      </c>
      <c r="HZ30" s="165" t="e">
        <f t="shared" si="57"/>
        <v>#N/A</v>
      </c>
      <c r="IA30" s="165" t="e">
        <f t="shared" si="57"/>
        <v>#N/A</v>
      </c>
      <c r="IB30" s="165" t="e">
        <f t="shared" si="57"/>
        <v>#N/A</v>
      </c>
      <c r="IC30" s="165" t="e">
        <f t="shared" si="57"/>
        <v>#N/A</v>
      </c>
      <c r="ID30" s="165" t="e">
        <f t="shared" si="57"/>
        <v>#N/A</v>
      </c>
      <c r="IE30" s="165" t="e">
        <f t="shared" si="41"/>
        <v>#N/A</v>
      </c>
      <c r="IF30" s="165" t="e">
        <f t="shared" si="41"/>
        <v>#N/A</v>
      </c>
      <c r="IG30" s="165" t="e">
        <f t="shared" si="41"/>
        <v>#N/A</v>
      </c>
      <c r="IH30" s="165" t="e">
        <f t="shared" si="41"/>
        <v>#N/A</v>
      </c>
      <c r="II30" s="165" t="e">
        <f t="shared" si="41"/>
        <v>#N/A</v>
      </c>
      <c r="IJ30" s="165" t="e">
        <f t="shared" si="41"/>
        <v>#N/A</v>
      </c>
      <c r="IK30" s="165" t="e">
        <f t="shared" si="41"/>
        <v>#N/A</v>
      </c>
      <c r="IL30" s="165" t="e">
        <f t="shared" si="41"/>
        <v>#N/A</v>
      </c>
      <c r="IM30" s="165" t="e">
        <f t="shared" si="41"/>
        <v>#N/A</v>
      </c>
      <c r="IN30" s="165" t="e">
        <f t="shared" si="41"/>
        <v>#N/A</v>
      </c>
      <c r="IO30" s="165" t="e">
        <f t="shared" si="41"/>
        <v>#N/A</v>
      </c>
      <c r="IP30" s="165" t="e">
        <f t="shared" si="41"/>
        <v>#N/A</v>
      </c>
      <c r="IQ30" s="165" t="e">
        <f t="shared" si="41"/>
        <v>#N/A</v>
      </c>
      <c r="IR30" s="165" t="e">
        <f t="shared" si="41"/>
        <v>#N/A</v>
      </c>
      <c r="IS30" s="165" t="e">
        <f t="shared" si="41"/>
        <v>#N/A</v>
      </c>
      <c r="IT30" s="165" t="e">
        <f t="shared" si="41"/>
        <v>#N/A</v>
      </c>
      <c r="IU30" s="165" t="e">
        <f t="shared" si="42"/>
        <v>#N/A</v>
      </c>
      <c r="IV30" s="165" t="e">
        <f t="shared" si="42"/>
        <v>#N/A</v>
      </c>
      <c r="IW30" s="165" t="e">
        <f t="shared" si="42"/>
        <v>#N/A</v>
      </c>
      <c r="IX30" s="165" t="e">
        <f t="shared" si="42"/>
        <v>#N/A</v>
      </c>
      <c r="IY30" s="165" t="e">
        <f t="shared" si="42"/>
        <v>#N/A</v>
      </c>
      <c r="IZ30" s="165" t="e">
        <f t="shared" si="42"/>
        <v>#N/A</v>
      </c>
      <c r="JA30" s="165" t="e">
        <f t="shared" si="42"/>
        <v>#N/A</v>
      </c>
      <c r="JB30" s="165" t="e">
        <f t="shared" si="42"/>
        <v>#N/A</v>
      </c>
      <c r="JC30" s="165" t="e">
        <f t="shared" si="42"/>
        <v>#N/A</v>
      </c>
      <c r="JD30" s="165" t="e">
        <f t="shared" si="42"/>
        <v>#N/A</v>
      </c>
      <c r="JE30" s="165" t="e">
        <f t="shared" si="42"/>
        <v>#N/A</v>
      </c>
      <c r="JF30" s="165" t="e">
        <f t="shared" si="42"/>
        <v>#N/A</v>
      </c>
      <c r="JG30" s="165" t="e">
        <f t="shared" si="42"/>
        <v>#N/A</v>
      </c>
      <c r="JH30" s="165" t="e">
        <f t="shared" si="42"/>
        <v>#N/A</v>
      </c>
      <c r="JI30" s="165" t="e">
        <f t="shared" si="42"/>
        <v>#N/A</v>
      </c>
      <c r="JJ30" s="165" t="e">
        <f t="shared" si="42"/>
        <v>#N/A</v>
      </c>
      <c r="JK30" s="165" t="e">
        <f t="shared" si="43"/>
        <v>#N/A</v>
      </c>
      <c r="JL30" s="165" t="e">
        <f t="shared" si="43"/>
        <v>#N/A</v>
      </c>
      <c r="JM30" s="165" t="e">
        <f t="shared" si="43"/>
        <v>#N/A</v>
      </c>
      <c r="JN30" s="165" t="e">
        <f t="shared" si="43"/>
        <v>#N/A</v>
      </c>
      <c r="JO30" s="165" t="e">
        <f t="shared" si="43"/>
        <v>#N/A</v>
      </c>
      <c r="JP30" s="165" t="e">
        <f t="shared" si="43"/>
        <v>#N/A</v>
      </c>
      <c r="JQ30" s="165" t="e">
        <f t="shared" si="43"/>
        <v>#N/A</v>
      </c>
      <c r="JR30" s="165" t="e">
        <f t="shared" si="43"/>
        <v>#N/A</v>
      </c>
      <c r="JS30" s="165" t="e">
        <f t="shared" si="43"/>
        <v>#N/A</v>
      </c>
      <c r="JT30" s="165" t="e">
        <f t="shared" si="43"/>
        <v>#N/A</v>
      </c>
      <c r="JU30" s="165" t="e">
        <f t="shared" si="43"/>
        <v>#N/A</v>
      </c>
      <c r="JV30" s="165" t="e">
        <f t="shared" si="43"/>
        <v>#N/A</v>
      </c>
      <c r="JW30" s="165" t="e">
        <f t="shared" si="43"/>
        <v>#N/A</v>
      </c>
      <c r="JX30" s="165" t="e">
        <f t="shared" si="43"/>
        <v>#N/A</v>
      </c>
      <c r="JY30" s="165" t="e">
        <f t="shared" si="43"/>
        <v>#N/A</v>
      </c>
      <c r="JZ30" s="165" t="e">
        <f t="shared" si="43"/>
        <v>#N/A</v>
      </c>
      <c r="KA30" s="165" t="e">
        <f t="shared" si="44"/>
        <v>#N/A</v>
      </c>
      <c r="KB30" s="165" t="e">
        <f t="shared" si="44"/>
        <v>#N/A</v>
      </c>
      <c r="KC30" s="165" t="e">
        <f t="shared" si="44"/>
        <v>#N/A</v>
      </c>
      <c r="KD30" s="165" t="e">
        <f t="shared" si="44"/>
        <v>#N/A</v>
      </c>
      <c r="KE30" s="165" t="e">
        <f t="shared" si="44"/>
        <v>#N/A</v>
      </c>
      <c r="KF30" s="165" t="e">
        <f t="shared" si="44"/>
        <v>#N/A</v>
      </c>
      <c r="KG30" s="165" t="e">
        <f t="shared" si="44"/>
        <v>#N/A</v>
      </c>
      <c r="KH30" s="165" t="e">
        <f t="shared" si="44"/>
        <v>#N/A</v>
      </c>
      <c r="KI30" s="165" t="e">
        <f t="shared" si="44"/>
        <v>#N/A</v>
      </c>
      <c r="KJ30" s="165" t="e">
        <f t="shared" si="44"/>
        <v>#N/A</v>
      </c>
      <c r="KK30" s="165" t="e">
        <f t="shared" si="44"/>
        <v>#N/A</v>
      </c>
      <c r="KL30" s="165" t="e">
        <f t="shared" si="44"/>
        <v>#N/A</v>
      </c>
      <c r="KM30" s="165" t="e">
        <f t="shared" si="44"/>
        <v>#N/A</v>
      </c>
      <c r="KN30" s="165" t="e">
        <f t="shared" si="44"/>
        <v>#N/A</v>
      </c>
      <c r="KO30" s="165" t="e">
        <f t="shared" si="44"/>
        <v>#N/A</v>
      </c>
      <c r="KP30" s="165" t="e">
        <f t="shared" si="44"/>
        <v>#N/A</v>
      </c>
      <c r="KQ30" s="165" t="e">
        <f t="shared" si="45"/>
        <v>#N/A</v>
      </c>
      <c r="KR30" s="165" t="e">
        <f t="shared" si="45"/>
        <v>#N/A</v>
      </c>
      <c r="KS30" s="165" t="e">
        <f t="shared" si="45"/>
        <v>#N/A</v>
      </c>
      <c r="KT30" s="165" t="e">
        <f t="shared" si="45"/>
        <v>#N/A</v>
      </c>
      <c r="KU30" s="165" t="e">
        <f t="shared" si="45"/>
        <v>#N/A</v>
      </c>
      <c r="KV30" s="165" t="e">
        <f t="shared" si="45"/>
        <v>#N/A</v>
      </c>
      <c r="KW30" s="165" t="e">
        <f t="shared" si="45"/>
        <v>#N/A</v>
      </c>
      <c r="KX30" s="165" t="e">
        <f t="shared" si="45"/>
        <v>#N/A</v>
      </c>
      <c r="KY30" s="165" t="e">
        <f t="shared" si="45"/>
        <v>#N/A</v>
      </c>
      <c r="KZ30" s="165" t="e">
        <f t="shared" si="45"/>
        <v>#N/A</v>
      </c>
      <c r="LA30" s="165" t="e">
        <f t="shared" si="45"/>
        <v>#N/A</v>
      </c>
      <c r="LB30" s="165" t="e">
        <f t="shared" si="45"/>
        <v>#N/A</v>
      </c>
      <c r="LC30" s="165" t="e">
        <f t="shared" si="45"/>
        <v>#N/A</v>
      </c>
      <c r="LD30" s="165" t="e">
        <f t="shared" si="45"/>
        <v>#N/A</v>
      </c>
      <c r="LE30" s="165" t="e">
        <f t="shared" si="45"/>
        <v>#N/A</v>
      </c>
      <c r="LF30" s="165" t="e">
        <f t="shared" si="45"/>
        <v>#N/A</v>
      </c>
      <c r="LG30" s="165" t="e">
        <f t="shared" si="46"/>
        <v>#N/A</v>
      </c>
      <c r="LH30" s="165" t="e">
        <f t="shared" si="46"/>
        <v>#N/A</v>
      </c>
      <c r="LI30" s="165" t="e">
        <f t="shared" si="46"/>
        <v>#N/A</v>
      </c>
      <c r="LJ30" s="165" t="e">
        <f t="shared" si="46"/>
        <v>#N/A</v>
      </c>
      <c r="LK30" s="165" t="e">
        <f t="shared" si="46"/>
        <v>#N/A</v>
      </c>
      <c r="LL30" s="165" t="e">
        <f t="shared" si="46"/>
        <v>#N/A</v>
      </c>
      <c r="LM30" s="165" t="e">
        <f t="shared" si="46"/>
        <v>#N/A</v>
      </c>
      <c r="LN30" s="165" t="e">
        <f t="shared" si="46"/>
        <v>#N/A</v>
      </c>
      <c r="LO30" s="165" t="e">
        <f t="shared" si="46"/>
        <v>#N/A</v>
      </c>
      <c r="LP30" s="165" t="e">
        <f t="shared" si="46"/>
        <v>#N/A</v>
      </c>
      <c r="LQ30" s="165" t="e">
        <f t="shared" si="46"/>
        <v>#N/A</v>
      </c>
      <c r="LR30" s="165" t="e">
        <f t="shared" si="46"/>
        <v>#N/A</v>
      </c>
      <c r="LS30" s="165" t="e">
        <f t="shared" si="46"/>
        <v>#N/A</v>
      </c>
      <c r="LT30" s="165" t="e">
        <f t="shared" si="46"/>
        <v>#N/A</v>
      </c>
      <c r="LU30" s="165" t="e">
        <f t="shared" si="46"/>
        <v>#N/A</v>
      </c>
      <c r="LV30" s="165" t="e">
        <f t="shared" si="46"/>
        <v>#N/A</v>
      </c>
      <c r="LW30" s="165" t="e">
        <f t="shared" si="47"/>
        <v>#N/A</v>
      </c>
      <c r="LX30" s="165" t="e">
        <f t="shared" si="47"/>
        <v>#N/A</v>
      </c>
      <c r="LY30" s="165" t="e">
        <f t="shared" si="47"/>
        <v>#N/A</v>
      </c>
      <c r="LZ30" s="165" t="e">
        <f t="shared" si="47"/>
        <v>#N/A</v>
      </c>
      <c r="MA30" s="165" t="e">
        <f t="shared" si="47"/>
        <v>#N/A</v>
      </c>
      <c r="MB30" s="165" t="e">
        <f t="shared" si="47"/>
        <v>#N/A</v>
      </c>
      <c r="MC30" s="165" t="e">
        <f t="shared" si="47"/>
        <v>#N/A</v>
      </c>
      <c r="MD30" s="165" t="e">
        <f t="shared" si="47"/>
        <v>#N/A</v>
      </c>
      <c r="ME30" s="165" t="e">
        <f t="shared" si="47"/>
        <v>#N/A</v>
      </c>
      <c r="MF30" s="165" t="e">
        <f t="shared" si="47"/>
        <v>#N/A</v>
      </c>
      <c r="MG30" s="165" t="e">
        <f t="shared" si="47"/>
        <v>#N/A</v>
      </c>
      <c r="MH30" s="165" t="e">
        <f t="shared" si="47"/>
        <v>#N/A</v>
      </c>
      <c r="MI30" s="165" t="e">
        <f t="shared" si="47"/>
        <v>#N/A</v>
      </c>
      <c r="MJ30" s="165" t="e">
        <f t="shared" si="47"/>
        <v>#N/A</v>
      </c>
      <c r="MK30" s="165" t="e">
        <f t="shared" si="47"/>
        <v>#N/A</v>
      </c>
      <c r="ML30" s="165" t="e">
        <f t="shared" si="47"/>
        <v>#N/A</v>
      </c>
      <c r="MM30" s="165" t="e">
        <f t="shared" si="48"/>
        <v>#N/A</v>
      </c>
      <c r="MN30" s="165" t="e">
        <f t="shared" si="48"/>
        <v>#N/A</v>
      </c>
      <c r="MO30" s="165" t="e">
        <f t="shared" si="48"/>
        <v>#N/A</v>
      </c>
      <c r="MP30" s="165" t="e">
        <f t="shared" si="48"/>
        <v>#N/A</v>
      </c>
      <c r="MQ30" s="165" t="e">
        <f t="shared" si="48"/>
        <v>#N/A</v>
      </c>
      <c r="MR30" s="165" t="e">
        <f t="shared" si="48"/>
        <v>#N/A</v>
      </c>
      <c r="MS30" s="165" t="e">
        <f t="shared" si="48"/>
        <v>#N/A</v>
      </c>
      <c r="MT30" s="165" t="e">
        <f t="shared" si="48"/>
        <v>#N/A</v>
      </c>
      <c r="MU30" s="165" t="e">
        <f t="shared" si="48"/>
        <v>#N/A</v>
      </c>
      <c r="MV30" s="165" t="e">
        <f t="shared" si="48"/>
        <v>#N/A</v>
      </c>
      <c r="MW30" s="165" t="e">
        <f t="shared" si="48"/>
        <v>#N/A</v>
      </c>
      <c r="MX30" s="165" t="e">
        <f t="shared" si="48"/>
        <v>#N/A</v>
      </c>
      <c r="MY30" s="165" t="e">
        <f t="shared" si="48"/>
        <v>#N/A</v>
      </c>
      <c r="MZ30" s="165" t="e">
        <f t="shared" si="48"/>
        <v>#N/A</v>
      </c>
      <c r="NA30" s="165" t="e">
        <f t="shared" si="48"/>
        <v>#N/A</v>
      </c>
      <c r="NB30" s="165" t="e">
        <f t="shared" si="48"/>
        <v>#N/A</v>
      </c>
      <c r="NC30" s="165" t="e">
        <f t="shared" si="49"/>
        <v>#N/A</v>
      </c>
      <c r="ND30" s="165" t="e">
        <f t="shared" si="49"/>
        <v>#N/A</v>
      </c>
      <c r="NE30" s="165" t="e">
        <f t="shared" si="49"/>
        <v>#N/A</v>
      </c>
      <c r="NF30" s="165" t="e">
        <f t="shared" si="49"/>
        <v>#N/A</v>
      </c>
      <c r="NG30" s="165" t="e">
        <f t="shared" si="49"/>
        <v>#N/A</v>
      </c>
      <c r="NH30" s="165" t="e">
        <f t="shared" si="49"/>
        <v>#N/A</v>
      </c>
      <c r="NI30" s="165" t="e">
        <f t="shared" si="49"/>
        <v>#N/A</v>
      </c>
      <c r="NJ30" s="165" t="e">
        <f t="shared" si="49"/>
        <v>#N/A</v>
      </c>
      <c r="NK30" s="165" t="e">
        <f t="shared" si="49"/>
        <v>#N/A</v>
      </c>
      <c r="NL30" s="165" t="e">
        <f t="shared" si="49"/>
        <v>#N/A</v>
      </c>
      <c r="NM30" s="165" t="e">
        <f t="shared" si="49"/>
        <v>#N/A</v>
      </c>
      <c r="NN30" s="165" t="e">
        <f t="shared" si="49"/>
        <v>#N/A</v>
      </c>
      <c r="NO30" s="165" t="e">
        <f t="shared" si="49"/>
        <v>#N/A</v>
      </c>
      <c r="NP30" s="165" t="e">
        <f t="shared" si="49"/>
        <v>#N/A</v>
      </c>
      <c r="NQ30" s="165" t="e">
        <f t="shared" si="49"/>
        <v>#N/A</v>
      </c>
      <c r="NR30" s="165" t="e">
        <f t="shared" si="49"/>
        <v>#N/A</v>
      </c>
      <c r="NS30" s="165" t="e">
        <f t="shared" si="50"/>
        <v>#N/A</v>
      </c>
      <c r="NT30" s="165" t="e">
        <f t="shared" si="50"/>
        <v>#N/A</v>
      </c>
      <c r="NU30" s="165" t="e">
        <f t="shared" si="50"/>
        <v>#N/A</v>
      </c>
      <c r="NV30" s="165" t="e">
        <f t="shared" si="50"/>
        <v>#N/A</v>
      </c>
      <c r="NW30" s="165" t="e">
        <f t="shared" si="50"/>
        <v>#N/A</v>
      </c>
      <c r="NX30" s="165" t="e">
        <f t="shared" si="50"/>
        <v>#N/A</v>
      </c>
      <c r="NY30" s="165" t="e">
        <f t="shared" si="50"/>
        <v>#N/A</v>
      </c>
      <c r="NZ30" s="165" t="e">
        <f t="shared" si="50"/>
        <v>#N/A</v>
      </c>
      <c r="OA30" s="165" t="e">
        <f t="shared" si="50"/>
        <v>#N/A</v>
      </c>
      <c r="OB30" s="165" t="e">
        <f t="shared" si="50"/>
        <v>#N/A</v>
      </c>
      <c r="OC30" s="165" t="e">
        <f t="shared" si="50"/>
        <v>#N/A</v>
      </c>
      <c r="OD30" s="165" t="e">
        <f t="shared" si="50"/>
        <v>#N/A</v>
      </c>
      <c r="OE30" s="165" t="e">
        <f t="shared" si="50"/>
        <v>#N/A</v>
      </c>
      <c r="OF30" s="165" t="e">
        <f t="shared" si="50"/>
        <v>#N/A</v>
      </c>
      <c r="OG30" s="165" t="e">
        <f t="shared" si="50"/>
        <v>#N/A</v>
      </c>
      <c r="OH30" s="165" t="e">
        <f t="shared" si="50"/>
        <v>#N/A</v>
      </c>
      <c r="OI30" s="165" t="e">
        <f t="shared" si="51"/>
        <v>#N/A</v>
      </c>
      <c r="OJ30" s="165" t="e">
        <f t="shared" si="51"/>
        <v>#N/A</v>
      </c>
      <c r="OK30" s="165" t="e">
        <f t="shared" si="51"/>
        <v>#N/A</v>
      </c>
      <c r="OL30" s="165" t="e">
        <f t="shared" si="51"/>
        <v>#N/A</v>
      </c>
      <c r="OM30" s="165" t="e">
        <f t="shared" si="51"/>
        <v>#N/A</v>
      </c>
      <c r="ON30" s="165" t="e">
        <f t="shared" si="51"/>
        <v>#N/A</v>
      </c>
      <c r="OO30" s="165" t="e">
        <f t="shared" si="51"/>
        <v>#N/A</v>
      </c>
      <c r="OP30" s="165" t="e">
        <f t="shared" si="51"/>
        <v>#N/A</v>
      </c>
      <c r="OQ30" s="165" t="e">
        <f t="shared" si="51"/>
        <v>#N/A</v>
      </c>
      <c r="OR30" s="165" t="e">
        <f t="shared" si="51"/>
        <v>#N/A</v>
      </c>
      <c r="OS30" s="165" t="e">
        <f t="shared" si="51"/>
        <v>#N/A</v>
      </c>
      <c r="OT30" s="165" t="e">
        <f t="shared" si="51"/>
        <v>#N/A</v>
      </c>
      <c r="OU30" s="165" t="e">
        <f t="shared" si="51"/>
        <v>#N/A</v>
      </c>
      <c r="OV30" s="165" t="e">
        <f t="shared" si="51"/>
        <v>#N/A</v>
      </c>
      <c r="OW30" s="165" t="e">
        <f t="shared" si="51"/>
        <v>#N/A</v>
      </c>
      <c r="OX30" s="165" t="e">
        <f t="shared" si="51"/>
        <v>#N/A</v>
      </c>
      <c r="OY30" s="165" t="e">
        <f t="shared" si="52"/>
        <v>#N/A</v>
      </c>
      <c r="OZ30" s="165" t="e">
        <f t="shared" si="27"/>
        <v>#N/A</v>
      </c>
      <c r="PA30" s="165" t="e">
        <f t="shared" si="27"/>
        <v>#N/A</v>
      </c>
      <c r="PB30" s="165" t="e">
        <f t="shared" si="27"/>
        <v>#N/A</v>
      </c>
      <c r="PC30" s="165" t="e">
        <f t="shared" si="27"/>
        <v>#N/A</v>
      </c>
      <c r="PD30" s="165" t="e">
        <f t="shared" si="27"/>
        <v>#N/A</v>
      </c>
      <c r="PE30" s="165" t="e">
        <f t="shared" si="27"/>
        <v>#N/A</v>
      </c>
      <c r="PF30" s="165" t="e">
        <f t="shared" si="27"/>
        <v>#N/A</v>
      </c>
      <c r="PG30" s="165" t="e">
        <f t="shared" si="27"/>
        <v>#N/A</v>
      </c>
      <c r="PH30" s="165" t="e">
        <f t="shared" si="27"/>
        <v>#N/A</v>
      </c>
    </row>
    <row r="31" spans="1:424" hidden="1" x14ac:dyDescent="0.45">
      <c r="A31" s="4">
        <v>28</v>
      </c>
      <c r="B31" s="91"/>
      <c r="C31" s="91"/>
      <c r="D31" s="91"/>
      <c r="E31" s="120" t="str">
        <f t="shared" si="28"/>
        <v/>
      </c>
      <c r="F31" s="120" t="str">
        <f t="shared" si="29"/>
        <v/>
      </c>
      <c r="G31" s="71" t="str">
        <f t="shared" si="30"/>
        <v/>
      </c>
      <c r="H31" s="23"/>
      <c r="I31" s="55"/>
      <c r="J31" s="298"/>
      <c r="K31" s="72" t="str">
        <f>IF(AND(B31&gt;0,C31&gt;0,D31&gt;0),IF(ISBLANK(J31),IF(ISBLANK(H31),"",(D31-B31)*VLOOKUP(H31,VLookups!$A$4:$B$13,2,FALSE)),J31),"")</f>
        <v/>
      </c>
      <c r="L31" s="73" t="str">
        <f t="shared" si="0"/>
        <v/>
      </c>
      <c r="M31" s="91"/>
      <c r="N31" s="265" t="str">
        <f>IF(AND(M31&gt;0,C31&gt;0,NOT(K31="")),ABS(VLOOKUP($M$1,VLookups!$A$43:$B$44,2,FALSE)-_xlfn.NORM.DIST(M31,G31,K31,TRUE)),"")</f>
        <v/>
      </c>
      <c r="O31" s="90" t="str">
        <f>IF(AND($B31&gt;0,$C31&gt;0,$D31&gt;0,NOT(ISBLANK($H31))),_xlfn.NORM.INV(ABS(VLOOKUP($M$1,VLookups!$A$43:$B$44,2,FALSE)-O$3),$G31,$K31),"")</f>
        <v/>
      </c>
      <c r="P31" s="89" t="str">
        <f>IF(AND($B31&gt;0,$C31&gt;0,$D31&gt;0,NOT(ISBLANK($H31))),_xlfn.NORM.INV(ABS(VLOOKUP($M$1,VLookups!$A$43:$B$44,2,FALSE)-P$3),$G31,$K31),"")</f>
        <v/>
      </c>
      <c r="Q31" s="90" t="str">
        <f>IF(AND($B31&gt;0,$C31&gt;0,$D31&gt;0,NOT(ISBLANK($H31))),_xlfn.NORM.INV(ABS(VLOOKUP($M$1,VLookups!$A$43:$B$44,2,FALSE)-Q$3),$G31,$K31),"")</f>
        <v/>
      </c>
      <c r="R31" s="89" t="str">
        <f>IF(AND($B31&gt;0,$C31&gt;0,$D31&gt;0,NOT(ISBLANK($H31))),_xlfn.NORM.INV(ABS(VLOOKUP($M$1,VLookups!$A$43:$B$44,2,FALSE)-R$3),$G31,$K31),"")</f>
        <v/>
      </c>
      <c r="S31" s="90" t="str">
        <f>IF(AND($B31&gt;0,$C31&gt;0,$D31&gt;0,NOT(ISBLANK($H31))),_xlfn.NORM.INV(ABS(VLOOKUP($M$1,VLookups!$A$43:$B$44,2,FALSE)-S$3),$G31,$K31),"")</f>
        <v/>
      </c>
      <c r="T31" s="89" t="str">
        <f>IF(AND($B31&gt;0,$C31&gt;0,$D31&gt;0,NOT(ISBLANK($H31))),_xlfn.NORM.INV(ABS(VLOOKUP($M$1,VLookups!$A$43:$B$44,2,FALSE)-T$3),$G31,$K31),"")</f>
        <v/>
      </c>
      <c r="U31" s="5"/>
      <c r="V31" s="164" t="str">
        <f t="shared" si="31"/>
        <v/>
      </c>
      <c r="W31" s="47" t="str">
        <f t="shared" si="68"/>
        <v/>
      </c>
      <c r="X31" s="47" t="str">
        <f t="shared" si="68"/>
        <v/>
      </c>
      <c r="Y31" s="47" t="str">
        <f t="shared" si="68"/>
        <v/>
      </c>
      <c r="Z31" s="47" t="str">
        <f t="shared" si="68"/>
        <v/>
      </c>
      <c r="AA31" s="47" t="str">
        <f t="shared" si="68"/>
        <v/>
      </c>
      <c r="AB31" s="47" t="str">
        <f t="shared" si="68"/>
        <v/>
      </c>
      <c r="AC31" s="47" t="str">
        <f t="shared" si="68"/>
        <v/>
      </c>
      <c r="AD31" s="47" t="str">
        <f t="shared" si="68"/>
        <v/>
      </c>
      <c r="AE31" s="47" t="str">
        <f t="shared" si="68"/>
        <v/>
      </c>
      <c r="AF31" s="47" t="str">
        <f t="shared" si="68"/>
        <v/>
      </c>
      <c r="AG31" s="47" t="str">
        <f t="shared" si="68"/>
        <v/>
      </c>
      <c r="AH31" s="47" t="str">
        <f t="shared" si="68"/>
        <v/>
      </c>
      <c r="AI31" s="47" t="str">
        <f t="shared" si="68"/>
        <v/>
      </c>
      <c r="AJ31" s="47" t="str">
        <f t="shared" si="68"/>
        <v/>
      </c>
      <c r="AK31" s="47" t="str">
        <f t="shared" si="68"/>
        <v/>
      </c>
      <c r="AL31" s="47" t="str">
        <f t="shared" si="68"/>
        <v/>
      </c>
      <c r="AM31" s="47" t="str">
        <f t="shared" si="60"/>
        <v/>
      </c>
      <c r="AN31" s="47" t="str">
        <f t="shared" si="60"/>
        <v/>
      </c>
      <c r="AO31" s="47" t="str">
        <f t="shared" si="60"/>
        <v/>
      </c>
      <c r="AP31" s="47" t="str">
        <f t="shared" si="60"/>
        <v/>
      </c>
      <c r="AQ31" s="47" t="str">
        <f t="shared" si="60"/>
        <v/>
      </c>
      <c r="AR31" s="47" t="str">
        <f t="shared" si="60"/>
        <v/>
      </c>
      <c r="AS31" s="47" t="str">
        <f t="shared" si="60"/>
        <v/>
      </c>
      <c r="AT31" s="47" t="str">
        <f t="shared" si="60"/>
        <v/>
      </c>
      <c r="AU31" s="47" t="str">
        <f t="shared" si="60"/>
        <v/>
      </c>
      <c r="AV31" s="47" t="str">
        <f t="shared" si="60"/>
        <v/>
      </c>
      <c r="AW31" s="47" t="str">
        <f t="shared" si="60"/>
        <v/>
      </c>
      <c r="AX31" s="47" t="str">
        <f t="shared" si="61"/>
        <v/>
      </c>
      <c r="AY31" s="47" t="str">
        <f t="shared" si="61"/>
        <v/>
      </c>
      <c r="AZ31" s="47" t="str">
        <f t="shared" si="61"/>
        <v/>
      </c>
      <c r="BA31" s="47" t="str">
        <f t="shared" si="61"/>
        <v/>
      </c>
      <c r="BB31" s="47" t="str">
        <f t="shared" si="61"/>
        <v/>
      </c>
      <c r="BC31" s="47" t="str">
        <f t="shared" si="61"/>
        <v/>
      </c>
      <c r="BD31" s="47" t="str">
        <f t="shared" si="61"/>
        <v/>
      </c>
      <c r="BE31" s="47" t="str">
        <f t="shared" si="61"/>
        <v/>
      </c>
      <c r="BF31" s="47" t="str">
        <f t="shared" si="61"/>
        <v/>
      </c>
      <c r="BG31" s="47" t="str">
        <f t="shared" si="61"/>
        <v/>
      </c>
      <c r="BH31" s="47" t="str">
        <f t="shared" si="61"/>
        <v/>
      </c>
      <c r="BI31" s="47" t="str">
        <f t="shared" si="61"/>
        <v/>
      </c>
      <c r="BJ31" s="47" t="str">
        <f t="shared" si="61"/>
        <v/>
      </c>
      <c r="BK31" s="47" t="str">
        <f t="shared" si="61"/>
        <v/>
      </c>
      <c r="BL31" s="47" t="str">
        <f t="shared" si="61"/>
        <v/>
      </c>
      <c r="BM31" s="47" t="str">
        <f t="shared" si="61"/>
        <v/>
      </c>
      <c r="BN31" s="47" t="str">
        <f t="shared" si="62"/>
        <v/>
      </c>
      <c r="BO31" s="47" t="str">
        <f t="shared" si="62"/>
        <v/>
      </c>
      <c r="BP31" s="47" t="str">
        <f t="shared" si="62"/>
        <v/>
      </c>
      <c r="BQ31" s="47" t="str">
        <f t="shared" si="62"/>
        <v/>
      </c>
      <c r="BR31" s="47" t="str">
        <f t="shared" si="62"/>
        <v/>
      </c>
      <c r="BS31" s="47" t="str">
        <f t="shared" si="62"/>
        <v/>
      </c>
      <c r="BT31" s="47" t="str">
        <f t="shared" si="62"/>
        <v/>
      </c>
      <c r="BU31" s="47" t="str">
        <f t="shared" si="62"/>
        <v/>
      </c>
      <c r="BV31" s="47" t="str">
        <f t="shared" si="62"/>
        <v/>
      </c>
      <c r="BW31" s="47" t="str">
        <f t="shared" si="62"/>
        <v/>
      </c>
      <c r="BX31" s="47" t="str">
        <f t="shared" si="62"/>
        <v/>
      </c>
      <c r="BY31" s="47" t="str">
        <f t="shared" si="62"/>
        <v/>
      </c>
      <c r="BZ31" s="47" t="str">
        <f t="shared" si="62"/>
        <v/>
      </c>
      <c r="CA31" s="47" t="str">
        <f t="shared" si="62"/>
        <v/>
      </c>
      <c r="CB31" s="47" t="str">
        <f t="shared" si="62"/>
        <v/>
      </c>
      <c r="CC31" s="47" t="str">
        <f t="shared" si="62"/>
        <v/>
      </c>
      <c r="CD31" s="47" t="str">
        <f t="shared" si="63"/>
        <v/>
      </c>
      <c r="CE31" s="47" t="str">
        <f t="shared" si="63"/>
        <v/>
      </c>
      <c r="CF31" s="47" t="str">
        <f t="shared" si="63"/>
        <v/>
      </c>
      <c r="CG31" s="47" t="str">
        <f t="shared" si="63"/>
        <v/>
      </c>
      <c r="CH31" s="47" t="str">
        <f t="shared" si="63"/>
        <v/>
      </c>
      <c r="CI31" s="47" t="str">
        <f t="shared" si="63"/>
        <v/>
      </c>
      <c r="CJ31" s="47" t="str">
        <f t="shared" si="63"/>
        <v/>
      </c>
      <c r="CK31" s="47" t="str">
        <f t="shared" si="63"/>
        <v/>
      </c>
      <c r="CL31" s="47" t="str">
        <f t="shared" si="63"/>
        <v/>
      </c>
      <c r="CM31" s="47" t="str">
        <f t="shared" si="63"/>
        <v/>
      </c>
      <c r="CN31" s="47" t="str">
        <f t="shared" si="63"/>
        <v/>
      </c>
      <c r="CO31" s="47" t="str">
        <f t="shared" si="63"/>
        <v/>
      </c>
      <c r="CP31" s="47" t="str">
        <f t="shared" si="63"/>
        <v/>
      </c>
      <c r="CQ31" s="47" t="str">
        <f t="shared" si="63"/>
        <v/>
      </c>
      <c r="CR31" s="47" t="str">
        <f t="shared" si="63"/>
        <v/>
      </c>
      <c r="CS31" s="47" t="str">
        <f t="shared" si="63"/>
        <v/>
      </c>
      <c r="CT31" s="47" t="str">
        <f t="shared" si="53"/>
        <v/>
      </c>
      <c r="CU31" s="47" t="str">
        <f t="shared" si="53"/>
        <v/>
      </c>
      <c r="CV31" s="47" t="str">
        <f t="shared" si="53"/>
        <v/>
      </c>
      <c r="CW31" s="47" t="str">
        <f t="shared" si="53"/>
        <v/>
      </c>
      <c r="CX31" s="47" t="str">
        <f t="shared" si="53"/>
        <v/>
      </c>
      <c r="CY31" s="47" t="str">
        <f t="shared" si="53"/>
        <v/>
      </c>
      <c r="CZ31" s="47" t="str">
        <f t="shared" si="37"/>
        <v/>
      </c>
      <c r="DA31" s="47" t="str">
        <f t="shared" si="37"/>
        <v/>
      </c>
      <c r="DB31" s="47" t="str">
        <f t="shared" si="37"/>
        <v/>
      </c>
      <c r="DC31" s="47" t="str">
        <f t="shared" si="37"/>
        <v/>
      </c>
      <c r="DD31" s="47" t="str">
        <f t="shared" si="37"/>
        <v/>
      </c>
      <c r="DE31" s="47" t="str">
        <f t="shared" si="37"/>
        <v/>
      </c>
      <c r="DF31" s="47" t="str">
        <f t="shared" si="37"/>
        <v/>
      </c>
      <c r="DG31" s="47" t="str">
        <f t="shared" si="37"/>
        <v/>
      </c>
      <c r="DH31" s="47" t="str">
        <f t="shared" si="37"/>
        <v/>
      </c>
      <c r="DI31" s="47" t="str">
        <f t="shared" si="37"/>
        <v/>
      </c>
      <c r="DJ31" s="47" t="str">
        <f t="shared" si="37"/>
        <v/>
      </c>
      <c r="DK31" s="47" t="str">
        <f t="shared" si="37"/>
        <v/>
      </c>
      <c r="DL31" s="47" t="str">
        <f t="shared" si="37"/>
        <v/>
      </c>
      <c r="DM31" s="47" t="str">
        <f t="shared" si="37"/>
        <v/>
      </c>
      <c r="DN31" s="47" t="str">
        <f t="shared" si="37"/>
        <v/>
      </c>
      <c r="DO31" s="47" t="str">
        <f t="shared" si="54"/>
        <v/>
      </c>
      <c r="DP31" s="47" t="str">
        <f t="shared" si="54"/>
        <v/>
      </c>
      <c r="DQ31" s="47" t="str">
        <f t="shared" si="54"/>
        <v/>
      </c>
      <c r="DR31" s="47" t="str">
        <f t="shared" si="54"/>
        <v/>
      </c>
      <c r="DS31" s="179" t="str">
        <f t="shared" si="33"/>
        <v/>
      </c>
      <c r="DT31" s="47" t="str">
        <f t="shared" si="69"/>
        <v/>
      </c>
      <c r="DU31" s="47" t="str">
        <f t="shared" si="69"/>
        <v/>
      </c>
      <c r="DV31" s="47" t="str">
        <f t="shared" si="69"/>
        <v/>
      </c>
      <c r="DW31" s="47" t="str">
        <f t="shared" si="69"/>
        <v/>
      </c>
      <c r="DX31" s="47" t="str">
        <f t="shared" si="69"/>
        <v/>
      </c>
      <c r="DY31" s="47" t="str">
        <f t="shared" si="69"/>
        <v/>
      </c>
      <c r="DZ31" s="47" t="str">
        <f t="shared" si="69"/>
        <v/>
      </c>
      <c r="EA31" s="47" t="str">
        <f t="shared" si="69"/>
        <v/>
      </c>
      <c r="EB31" s="47" t="str">
        <f t="shared" si="69"/>
        <v/>
      </c>
      <c r="EC31" s="47" t="str">
        <f t="shared" si="69"/>
        <v/>
      </c>
      <c r="ED31" s="47" t="str">
        <f t="shared" si="69"/>
        <v/>
      </c>
      <c r="EE31" s="47" t="str">
        <f t="shared" si="69"/>
        <v/>
      </c>
      <c r="EF31" s="47" t="str">
        <f t="shared" si="69"/>
        <v/>
      </c>
      <c r="EG31" s="47" t="str">
        <f t="shared" si="69"/>
        <v/>
      </c>
      <c r="EH31" s="47" t="str">
        <f t="shared" si="69"/>
        <v/>
      </c>
      <c r="EI31" s="47" t="str">
        <f t="shared" si="69"/>
        <v/>
      </c>
      <c r="EJ31" s="47" t="str">
        <f t="shared" si="64"/>
        <v/>
      </c>
      <c r="EK31" s="47" t="str">
        <f t="shared" si="64"/>
        <v/>
      </c>
      <c r="EL31" s="47" t="str">
        <f t="shared" si="64"/>
        <v/>
      </c>
      <c r="EM31" s="47" t="str">
        <f t="shared" si="64"/>
        <v/>
      </c>
      <c r="EN31" s="47" t="str">
        <f t="shared" si="64"/>
        <v/>
      </c>
      <c r="EO31" s="47" t="str">
        <f t="shared" si="64"/>
        <v/>
      </c>
      <c r="EP31" s="47" t="str">
        <f t="shared" si="64"/>
        <v/>
      </c>
      <c r="EQ31" s="47" t="str">
        <f t="shared" si="64"/>
        <v/>
      </c>
      <c r="ER31" s="47" t="str">
        <f t="shared" si="64"/>
        <v/>
      </c>
      <c r="ES31" s="47" t="str">
        <f t="shared" si="64"/>
        <v/>
      </c>
      <c r="ET31" s="47" t="str">
        <f t="shared" si="64"/>
        <v/>
      </c>
      <c r="EU31" s="47" t="str">
        <f t="shared" si="65"/>
        <v/>
      </c>
      <c r="EV31" s="47" t="str">
        <f t="shared" si="65"/>
        <v/>
      </c>
      <c r="EW31" s="47" t="str">
        <f t="shared" si="65"/>
        <v/>
      </c>
      <c r="EX31" s="47" t="str">
        <f t="shared" si="65"/>
        <v/>
      </c>
      <c r="EY31" s="47" t="str">
        <f t="shared" si="65"/>
        <v/>
      </c>
      <c r="EZ31" s="47" t="str">
        <f t="shared" si="65"/>
        <v/>
      </c>
      <c r="FA31" s="47" t="str">
        <f t="shared" si="65"/>
        <v/>
      </c>
      <c r="FB31" s="47" t="str">
        <f t="shared" si="65"/>
        <v/>
      </c>
      <c r="FC31" s="47" t="str">
        <f t="shared" si="65"/>
        <v/>
      </c>
      <c r="FD31" s="47" t="str">
        <f t="shared" si="65"/>
        <v/>
      </c>
      <c r="FE31" s="47" t="str">
        <f t="shared" si="65"/>
        <v/>
      </c>
      <c r="FF31" s="47" t="str">
        <f t="shared" si="65"/>
        <v/>
      </c>
      <c r="FG31" s="47" t="str">
        <f t="shared" si="65"/>
        <v/>
      </c>
      <c r="FH31" s="47" t="str">
        <f t="shared" si="65"/>
        <v/>
      </c>
      <c r="FI31" s="47" t="str">
        <f t="shared" si="65"/>
        <v/>
      </c>
      <c r="FJ31" s="47" t="str">
        <f t="shared" si="65"/>
        <v/>
      </c>
      <c r="FK31" s="47" t="str">
        <f t="shared" si="66"/>
        <v/>
      </c>
      <c r="FL31" s="47" t="str">
        <f t="shared" si="66"/>
        <v/>
      </c>
      <c r="FM31" s="47" t="str">
        <f t="shared" si="66"/>
        <v/>
      </c>
      <c r="FN31" s="47" t="str">
        <f t="shared" si="66"/>
        <v/>
      </c>
      <c r="FO31" s="47" t="str">
        <f t="shared" si="66"/>
        <v/>
      </c>
      <c r="FP31" s="47" t="str">
        <f t="shared" si="66"/>
        <v/>
      </c>
      <c r="FQ31" s="47" t="str">
        <f t="shared" si="66"/>
        <v/>
      </c>
      <c r="FR31" s="47" t="str">
        <f t="shared" si="66"/>
        <v/>
      </c>
      <c r="FS31" s="47" t="str">
        <f t="shared" si="66"/>
        <v/>
      </c>
      <c r="FT31" s="47" t="str">
        <f t="shared" si="66"/>
        <v/>
      </c>
      <c r="FU31" s="47" t="str">
        <f t="shared" si="66"/>
        <v/>
      </c>
      <c r="FV31" s="47" t="str">
        <f t="shared" si="66"/>
        <v/>
      </c>
      <c r="FW31" s="47" t="str">
        <f t="shared" si="66"/>
        <v/>
      </c>
      <c r="FX31" s="47" t="str">
        <f t="shared" si="66"/>
        <v/>
      </c>
      <c r="FY31" s="47" t="str">
        <f t="shared" si="66"/>
        <v/>
      </c>
      <c r="FZ31" s="47" t="str">
        <f t="shared" si="66"/>
        <v/>
      </c>
      <c r="GA31" s="47" t="str">
        <f t="shared" si="67"/>
        <v/>
      </c>
      <c r="GB31" s="47" t="str">
        <f t="shared" si="67"/>
        <v/>
      </c>
      <c r="GC31" s="47" t="str">
        <f t="shared" si="67"/>
        <v/>
      </c>
      <c r="GD31" s="47" t="str">
        <f t="shared" si="67"/>
        <v/>
      </c>
      <c r="GE31" s="47" t="str">
        <f t="shared" si="67"/>
        <v/>
      </c>
      <c r="GF31" s="47" t="str">
        <f t="shared" si="67"/>
        <v/>
      </c>
      <c r="GG31" s="47" t="str">
        <f t="shared" si="67"/>
        <v/>
      </c>
      <c r="GH31" s="47" t="str">
        <f t="shared" si="67"/>
        <v/>
      </c>
      <c r="GI31" s="47" t="str">
        <f t="shared" si="67"/>
        <v/>
      </c>
      <c r="GJ31" s="47" t="str">
        <f t="shared" si="67"/>
        <v/>
      </c>
      <c r="GK31" s="47" t="str">
        <f t="shared" si="67"/>
        <v/>
      </c>
      <c r="GL31" s="47" t="str">
        <f t="shared" si="67"/>
        <v/>
      </c>
      <c r="GM31" s="47" t="str">
        <f t="shared" si="67"/>
        <v/>
      </c>
      <c r="GN31" s="47" t="str">
        <f t="shared" si="67"/>
        <v/>
      </c>
      <c r="GO31" s="47" t="str">
        <f t="shared" si="67"/>
        <v/>
      </c>
      <c r="GP31" s="47" t="str">
        <f t="shared" si="67"/>
        <v/>
      </c>
      <c r="GQ31" s="47" t="str">
        <f t="shared" si="55"/>
        <v/>
      </c>
      <c r="GR31" s="47" t="str">
        <f t="shared" si="55"/>
        <v/>
      </c>
      <c r="GS31" s="47" t="str">
        <f t="shared" si="55"/>
        <v/>
      </c>
      <c r="GT31" s="47" t="str">
        <f t="shared" si="55"/>
        <v/>
      </c>
      <c r="GU31" s="47" t="str">
        <f t="shared" si="55"/>
        <v/>
      </c>
      <c r="GV31" s="47" t="str">
        <f t="shared" si="55"/>
        <v/>
      </c>
      <c r="GW31" s="47" t="str">
        <f t="shared" si="40"/>
        <v/>
      </c>
      <c r="GX31" s="47" t="str">
        <f t="shared" si="40"/>
        <v/>
      </c>
      <c r="GY31" s="47" t="str">
        <f t="shared" si="40"/>
        <v/>
      </c>
      <c r="GZ31" s="47" t="str">
        <f t="shared" si="40"/>
        <v/>
      </c>
      <c r="HA31" s="47" t="str">
        <f t="shared" si="40"/>
        <v/>
      </c>
      <c r="HB31" s="47" t="str">
        <f t="shared" si="40"/>
        <v/>
      </c>
      <c r="HC31" s="47" t="str">
        <f t="shared" si="40"/>
        <v/>
      </c>
      <c r="HD31" s="47" t="str">
        <f t="shared" si="40"/>
        <v/>
      </c>
      <c r="HE31" s="47" t="str">
        <f t="shared" si="40"/>
        <v/>
      </c>
      <c r="HF31" s="47" t="str">
        <f t="shared" si="40"/>
        <v/>
      </c>
      <c r="HG31" s="47" t="str">
        <f t="shared" si="40"/>
        <v/>
      </c>
      <c r="HH31" s="47" t="str">
        <f t="shared" si="40"/>
        <v/>
      </c>
      <c r="HI31" s="47" t="str">
        <f t="shared" si="40"/>
        <v/>
      </c>
      <c r="HJ31" s="47" t="str">
        <f t="shared" si="40"/>
        <v/>
      </c>
      <c r="HK31" s="47" t="str">
        <f t="shared" si="40"/>
        <v/>
      </c>
      <c r="HL31" s="47" t="str">
        <f t="shared" si="56"/>
        <v/>
      </c>
      <c r="HM31" s="47" t="str">
        <f t="shared" si="56"/>
        <v/>
      </c>
      <c r="HN31" s="47" t="str">
        <f t="shared" si="56"/>
        <v/>
      </c>
      <c r="HO31" s="47" t="str">
        <f t="shared" si="56"/>
        <v/>
      </c>
      <c r="HP31" s="165" t="e">
        <f t="shared" si="57"/>
        <v>#N/A</v>
      </c>
      <c r="HQ31" s="165" t="e">
        <f t="shared" si="57"/>
        <v>#N/A</v>
      </c>
      <c r="HR31" s="165" t="e">
        <f t="shared" si="57"/>
        <v>#N/A</v>
      </c>
      <c r="HS31" s="165" t="e">
        <f t="shared" si="57"/>
        <v>#N/A</v>
      </c>
      <c r="HT31" s="165" t="e">
        <f t="shared" si="57"/>
        <v>#N/A</v>
      </c>
      <c r="HU31" s="165" t="e">
        <f t="shared" si="57"/>
        <v>#N/A</v>
      </c>
      <c r="HV31" s="165" t="e">
        <f t="shared" si="57"/>
        <v>#N/A</v>
      </c>
      <c r="HW31" s="165" t="e">
        <f t="shared" si="57"/>
        <v>#N/A</v>
      </c>
      <c r="HX31" s="165" t="e">
        <f t="shared" si="57"/>
        <v>#N/A</v>
      </c>
      <c r="HY31" s="165" t="e">
        <f t="shared" si="57"/>
        <v>#N/A</v>
      </c>
      <c r="HZ31" s="165" t="e">
        <f t="shared" si="57"/>
        <v>#N/A</v>
      </c>
      <c r="IA31" s="165" t="e">
        <f t="shared" si="57"/>
        <v>#N/A</v>
      </c>
      <c r="IB31" s="165" t="e">
        <f t="shared" si="57"/>
        <v>#N/A</v>
      </c>
      <c r="IC31" s="165" t="e">
        <f t="shared" si="57"/>
        <v>#N/A</v>
      </c>
      <c r="ID31" s="165" t="e">
        <f t="shared" si="57"/>
        <v>#N/A</v>
      </c>
      <c r="IE31" s="165" t="e">
        <f t="shared" si="41"/>
        <v>#N/A</v>
      </c>
      <c r="IF31" s="165" t="e">
        <f t="shared" si="41"/>
        <v>#N/A</v>
      </c>
      <c r="IG31" s="165" t="e">
        <f t="shared" si="41"/>
        <v>#N/A</v>
      </c>
      <c r="IH31" s="165" t="e">
        <f t="shared" si="41"/>
        <v>#N/A</v>
      </c>
      <c r="II31" s="165" t="e">
        <f t="shared" si="41"/>
        <v>#N/A</v>
      </c>
      <c r="IJ31" s="165" t="e">
        <f t="shared" si="41"/>
        <v>#N/A</v>
      </c>
      <c r="IK31" s="165" t="e">
        <f t="shared" si="41"/>
        <v>#N/A</v>
      </c>
      <c r="IL31" s="165" t="e">
        <f t="shared" si="41"/>
        <v>#N/A</v>
      </c>
      <c r="IM31" s="165" t="e">
        <f t="shared" si="41"/>
        <v>#N/A</v>
      </c>
      <c r="IN31" s="165" t="e">
        <f t="shared" si="41"/>
        <v>#N/A</v>
      </c>
      <c r="IO31" s="165" t="e">
        <f t="shared" si="41"/>
        <v>#N/A</v>
      </c>
      <c r="IP31" s="165" t="e">
        <f t="shared" si="41"/>
        <v>#N/A</v>
      </c>
      <c r="IQ31" s="165" t="e">
        <f t="shared" si="41"/>
        <v>#N/A</v>
      </c>
      <c r="IR31" s="165" t="e">
        <f t="shared" si="41"/>
        <v>#N/A</v>
      </c>
      <c r="IS31" s="165" t="e">
        <f t="shared" si="41"/>
        <v>#N/A</v>
      </c>
      <c r="IT31" s="165" t="e">
        <f t="shared" si="41"/>
        <v>#N/A</v>
      </c>
      <c r="IU31" s="165" t="e">
        <f t="shared" si="42"/>
        <v>#N/A</v>
      </c>
      <c r="IV31" s="165" t="e">
        <f t="shared" si="42"/>
        <v>#N/A</v>
      </c>
      <c r="IW31" s="165" t="e">
        <f t="shared" si="42"/>
        <v>#N/A</v>
      </c>
      <c r="IX31" s="165" t="e">
        <f t="shared" si="42"/>
        <v>#N/A</v>
      </c>
      <c r="IY31" s="165" t="e">
        <f t="shared" si="42"/>
        <v>#N/A</v>
      </c>
      <c r="IZ31" s="165" t="e">
        <f t="shared" si="42"/>
        <v>#N/A</v>
      </c>
      <c r="JA31" s="165" t="e">
        <f t="shared" si="42"/>
        <v>#N/A</v>
      </c>
      <c r="JB31" s="165" t="e">
        <f t="shared" si="42"/>
        <v>#N/A</v>
      </c>
      <c r="JC31" s="165" t="e">
        <f t="shared" si="42"/>
        <v>#N/A</v>
      </c>
      <c r="JD31" s="165" t="e">
        <f t="shared" si="42"/>
        <v>#N/A</v>
      </c>
      <c r="JE31" s="165" t="e">
        <f t="shared" si="42"/>
        <v>#N/A</v>
      </c>
      <c r="JF31" s="165" t="e">
        <f t="shared" si="42"/>
        <v>#N/A</v>
      </c>
      <c r="JG31" s="165" t="e">
        <f t="shared" si="42"/>
        <v>#N/A</v>
      </c>
      <c r="JH31" s="165" t="e">
        <f t="shared" si="42"/>
        <v>#N/A</v>
      </c>
      <c r="JI31" s="165" t="e">
        <f t="shared" si="42"/>
        <v>#N/A</v>
      </c>
      <c r="JJ31" s="165" t="e">
        <f t="shared" si="42"/>
        <v>#N/A</v>
      </c>
      <c r="JK31" s="165" t="e">
        <f t="shared" si="43"/>
        <v>#N/A</v>
      </c>
      <c r="JL31" s="165" t="e">
        <f t="shared" si="43"/>
        <v>#N/A</v>
      </c>
      <c r="JM31" s="165" t="e">
        <f t="shared" si="43"/>
        <v>#N/A</v>
      </c>
      <c r="JN31" s="165" t="e">
        <f t="shared" si="43"/>
        <v>#N/A</v>
      </c>
      <c r="JO31" s="165" t="e">
        <f t="shared" si="43"/>
        <v>#N/A</v>
      </c>
      <c r="JP31" s="165" t="e">
        <f t="shared" si="43"/>
        <v>#N/A</v>
      </c>
      <c r="JQ31" s="165" t="e">
        <f t="shared" si="43"/>
        <v>#N/A</v>
      </c>
      <c r="JR31" s="165" t="e">
        <f t="shared" si="43"/>
        <v>#N/A</v>
      </c>
      <c r="JS31" s="165" t="e">
        <f t="shared" si="43"/>
        <v>#N/A</v>
      </c>
      <c r="JT31" s="165" t="e">
        <f t="shared" si="43"/>
        <v>#N/A</v>
      </c>
      <c r="JU31" s="165" t="e">
        <f t="shared" si="43"/>
        <v>#N/A</v>
      </c>
      <c r="JV31" s="165" t="e">
        <f t="shared" si="43"/>
        <v>#N/A</v>
      </c>
      <c r="JW31" s="165" t="e">
        <f t="shared" si="43"/>
        <v>#N/A</v>
      </c>
      <c r="JX31" s="165" t="e">
        <f t="shared" si="43"/>
        <v>#N/A</v>
      </c>
      <c r="JY31" s="165" t="e">
        <f t="shared" si="43"/>
        <v>#N/A</v>
      </c>
      <c r="JZ31" s="165" t="e">
        <f t="shared" si="43"/>
        <v>#N/A</v>
      </c>
      <c r="KA31" s="165" t="e">
        <f t="shared" si="44"/>
        <v>#N/A</v>
      </c>
      <c r="KB31" s="165" t="e">
        <f t="shared" si="44"/>
        <v>#N/A</v>
      </c>
      <c r="KC31" s="165" t="e">
        <f t="shared" si="44"/>
        <v>#N/A</v>
      </c>
      <c r="KD31" s="165" t="e">
        <f t="shared" si="44"/>
        <v>#N/A</v>
      </c>
      <c r="KE31" s="165" t="e">
        <f t="shared" si="44"/>
        <v>#N/A</v>
      </c>
      <c r="KF31" s="165" t="e">
        <f t="shared" si="44"/>
        <v>#N/A</v>
      </c>
      <c r="KG31" s="165" t="e">
        <f t="shared" si="44"/>
        <v>#N/A</v>
      </c>
      <c r="KH31" s="165" t="e">
        <f t="shared" si="44"/>
        <v>#N/A</v>
      </c>
      <c r="KI31" s="165" t="e">
        <f t="shared" si="44"/>
        <v>#N/A</v>
      </c>
      <c r="KJ31" s="165" t="e">
        <f t="shared" si="44"/>
        <v>#N/A</v>
      </c>
      <c r="KK31" s="165" t="e">
        <f t="shared" si="44"/>
        <v>#N/A</v>
      </c>
      <c r="KL31" s="165" t="e">
        <f t="shared" si="44"/>
        <v>#N/A</v>
      </c>
      <c r="KM31" s="165" t="e">
        <f t="shared" si="44"/>
        <v>#N/A</v>
      </c>
      <c r="KN31" s="165" t="e">
        <f t="shared" si="44"/>
        <v>#N/A</v>
      </c>
      <c r="KO31" s="165" t="e">
        <f t="shared" si="44"/>
        <v>#N/A</v>
      </c>
      <c r="KP31" s="165" t="e">
        <f t="shared" si="44"/>
        <v>#N/A</v>
      </c>
      <c r="KQ31" s="165" t="e">
        <f t="shared" si="45"/>
        <v>#N/A</v>
      </c>
      <c r="KR31" s="165" t="e">
        <f t="shared" si="45"/>
        <v>#N/A</v>
      </c>
      <c r="KS31" s="165" t="e">
        <f t="shared" si="45"/>
        <v>#N/A</v>
      </c>
      <c r="KT31" s="165" t="e">
        <f t="shared" si="45"/>
        <v>#N/A</v>
      </c>
      <c r="KU31" s="165" t="e">
        <f t="shared" si="45"/>
        <v>#N/A</v>
      </c>
      <c r="KV31" s="165" t="e">
        <f t="shared" si="45"/>
        <v>#N/A</v>
      </c>
      <c r="KW31" s="165" t="e">
        <f t="shared" si="45"/>
        <v>#N/A</v>
      </c>
      <c r="KX31" s="165" t="e">
        <f t="shared" si="45"/>
        <v>#N/A</v>
      </c>
      <c r="KY31" s="165" t="e">
        <f t="shared" si="45"/>
        <v>#N/A</v>
      </c>
      <c r="KZ31" s="165" t="e">
        <f t="shared" si="45"/>
        <v>#N/A</v>
      </c>
      <c r="LA31" s="165" t="e">
        <f t="shared" si="45"/>
        <v>#N/A</v>
      </c>
      <c r="LB31" s="165" t="e">
        <f t="shared" si="45"/>
        <v>#N/A</v>
      </c>
      <c r="LC31" s="165" t="e">
        <f t="shared" si="45"/>
        <v>#N/A</v>
      </c>
      <c r="LD31" s="165" t="e">
        <f t="shared" si="45"/>
        <v>#N/A</v>
      </c>
      <c r="LE31" s="165" t="e">
        <f t="shared" si="45"/>
        <v>#N/A</v>
      </c>
      <c r="LF31" s="165" t="e">
        <f t="shared" si="45"/>
        <v>#N/A</v>
      </c>
      <c r="LG31" s="165" t="e">
        <f t="shared" si="46"/>
        <v>#N/A</v>
      </c>
      <c r="LH31" s="165" t="e">
        <f t="shared" si="46"/>
        <v>#N/A</v>
      </c>
      <c r="LI31" s="165" t="e">
        <f t="shared" si="46"/>
        <v>#N/A</v>
      </c>
      <c r="LJ31" s="165" t="e">
        <f t="shared" si="46"/>
        <v>#N/A</v>
      </c>
      <c r="LK31" s="165" t="e">
        <f t="shared" si="46"/>
        <v>#N/A</v>
      </c>
      <c r="LL31" s="165" t="e">
        <f t="shared" si="46"/>
        <v>#N/A</v>
      </c>
      <c r="LM31" s="165" t="e">
        <f t="shared" si="46"/>
        <v>#N/A</v>
      </c>
      <c r="LN31" s="165" t="e">
        <f t="shared" si="46"/>
        <v>#N/A</v>
      </c>
      <c r="LO31" s="165" t="e">
        <f t="shared" si="46"/>
        <v>#N/A</v>
      </c>
      <c r="LP31" s="165" t="e">
        <f t="shared" si="46"/>
        <v>#N/A</v>
      </c>
      <c r="LQ31" s="165" t="e">
        <f t="shared" si="46"/>
        <v>#N/A</v>
      </c>
      <c r="LR31" s="165" t="e">
        <f t="shared" si="46"/>
        <v>#N/A</v>
      </c>
      <c r="LS31" s="165" t="e">
        <f t="shared" si="46"/>
        <v>#N/A</v>
      </c>
      <c r="LT31" s="165" t="e">
        <f t="shared" si="46"/>
        <v>#N/A</v>
      </c>
      <c r="LU31" s="165" t="e">
        <f t="shared" si="46"/>
        <v>#N/A</v>
      </c>
      <c r="LV31" s="165" t="e">
        <f t="shared" si="46"/>
        <v>#N/A</v>
      </c>
      <c r="LW31" s="165" t="e">
        <f t="shared" si="47"/>
        <v>#N/A</v>
      </c>
      <c r="LX31" s="165" t="e">
        <f t="shared" si="47"/>
        <v>#N/A</v>
      </c>
      <c r="LY31" s="165" t="e">
        <f t="shared" si="47"/>
        <v>#N/A</v>
      </c>
      <c r="LZ31" s="165" t="e">
        <f t="shared" si="47"/>
        <v>#N/A</v>
      </c>
      <c r="MA31" s="165" t="e">
        <f t="shared" si="47"/>
        <v>#N/A</v>
      </c>
      <c r="MB31" s="165" t="e">
        <f t="shared" si="47"/>
        <v>#N/A</v>
      </c>
      <c r="MC31" s="165" t="e">
        <f t="shared" si="47"/>
        <v>#N/A</v>
      </c>
      <c r="MD31" s="165" t="e">
        <f t="shared" si="47"/>
        <v>#N/A</v>
      </c>
      <c r="ME31" s="165" t="e">
        <f t="shared" si="47"/>
        <v>#N/A</v>
      </c>
      <c r="MF31" s="165" t="e">
        <f t="shared" si="47"/>
        <v>#N/A</v>
      </c>
      <c r="MG31" s="165" t="e">
        <f t="shared" si="47"/>
        <v>#N/A</v>
      </c>
      <c r="MH31" s="165" t="e">
        <f t="shared" si="47"/>
        <v>#N/A</v>
      </c>
      <c r="MI31" s="165" t="e">
        <f t="shared" si="47"/>
        <v>#N/A</v>
      </c>
      <c r="MJ31" s="165" t="e">
        <f t="shared" si="47"/>
        <v>#N/A</v>
      </c>
      <c r="MK31" s="165" t="e">
        <f t="shared" si="47"/>
        <v>#N/A</v>
      </c>
      <c r="ML31" s="165" t="e">
        <f t="shared" si="47"/>
        <v>#N/A</v>
      </c>
      <c r="MM31" s="165" t="e">
        <f t="shared" si="48"/>
        <v>#N/A</v>
      </c>
      <c r="MN31" s="165" t="e">
        <f t="shared" si="48"/>
        <v>#N/A</v>
      </c>
      <c r="MO31" s="165" t="e">
        <f t="shared" si="48"/>
        <v>#N/A</v>
      </c>
      <c r="MP31" s="165" t="e">
        <f t="shared" si="48"/>
        <v>#N/A</v>
      </c>
      <c r="MQ31" s="165" t="e">
        <f t="shared" si="48"/>
        <v>#N/A</v>
      </c>
      <c r="MR31" s="165" t="e">
        <f t="shared" si="48"/>
        <v>#N/A</v>
      </c>
      <c r="MS31" s="165" t="e">
        <f t="shared" si="48"/>
        <v>#N/A</v>
      </c>
      <c r="MT31" s="165" t="e">
        <f t="shared" si="48"/>
        <v>#N/A</v>
      </c>
      <c r="MU31" s="165" t="e">
        <f t="shared" si="48"/>
        <v>#N/A</v>
      </c>
      <c r="MV31" s="165" t="e">
        <f t="shared" si="48"/>
        <v>#N/A</v>
      </c>
      <c r="MW31" s="165" t="e">
        <f t="shared" si="48"/>
        <v>#N/A</v>
      </c>
      <c r="MX31" s="165" t="e">
        <f t="shared" si="48"/>
        <v>#N/A</v>
      </c>
      <c r="MY31" s="165" t="e">
        <f t="shared" si="48"/>
        <v>#N/A</v>
      </c>
      <c r="MZ31" s="165" t="e">
        <f t="shared" si="48"/>
        <v>#N/A</v>
      </c>
      <c r="NA31" s="165" t="e">
        <f t="shared" si="48"/>
        <v>#N/A</v>
      </c>
      <c r="NB31" s="165" t="e">
        <f t="shared" si="48"/>
        <v>#N/A</v>
      </c>
      <c r="NC31" s="165" t="e">
        <f t="shared" si="49"/>
        <v>#N/A</v>
      </c>
      <c r="ND31" s="165" t="e">
        <f t="shared" si="49"/>
        <v>#N/A</v>
      </c>
      <c r="NE31" s="165" t="e">
        <f t="shared" si="49"/>
        <v>#N/A</v>
      </c>
      <c r="NF31" s="165" t="e">
        <f t="shared" si="49"/>
        <v>#N/A</v>
      </c>
      <c r="NG31" s="165" t="e">
        <f t="shared" si="49"/>
        <v>#N/A</v>
      </c>
      <c r="NH31" s="165" t="e">
        <f t="shared" si="49"/>
        <v>#N/A</v>
      </c>
      <c r="NI31" s="165" t="e">
        <f t="shared" si="49"/>
        <v>#N/A</v>
      </c>
      <c r="NJ31" s="165" t="e">
        <f t="shared" si="49"/>
        <v>#N/A</v>
      </c>
      <c r="NK31" s="165" t="e">
        <f t="shared" si="49"/>
        <v>#N/A</v>
      </c>
      <c r="NL31" s="165" t="e">
        <f t="shared" si="49"/>
        <v>#N/A</v>
      </c>
      <c r="NM31" s="165" t="e">
        <f t="shared" si="49"/>
        <v>#N/A</v>
      </c>
      <c r="NN31" s="165" t="e">
        <f t="shared" si="49"/>
        <v>#N/A</v>
      </c>
      <c r="NO31" s="165" t="e">
        <f t="shared" si="49"/>
        <v>#N/A</v>
      </c>
      <c r="NP31" s="165" t="e">
        <f t="shared" si="49"/>
        <v>#N/A</v>
      </c>
      <c r="NQ31" s="165" t="e">
        <f t="shared" si="49"/>
        <v>#N/A</v>
      </c>
      <c r="NR31" s="165" t="e">
        <f t="shared" si="49"/>
        <v>#N/A</v>
      </c>
      <c r="NS31" s="165" t="e">
        <f t="shared" si="50"/>
        <v>#N/A</v>
      </c>
      <c r="NT31" s="165" t="e">
        <f t="shared" si="50"/>
        <v>#N/A</v>
      </c>
      <c r="NU31" s="165" t="e">
        <f t="shared" si="50"/>
        <v>#N/A</v>
      </c>
      <c r="NV31" s="165" t="e">
        <f t="shared" si="50"/>
        <v>#N/A</v>
      </c>
      <c r="NW31" s="165" t="e">
        <f t="shared" si="50"/>
        <v>#N/A</v>
      </c>
      <c r="NX31" s="165" t="e">
        <f t="shared" si="50"/>
        <v>#N/A</v>
      </c>
      <c r="NY31" s="165" t="e">
        <f t="shared" si="50"/>
        <v>#N/A</v>
      </c>
      <c r="NZ31" s="165" t="e">
        <f t="shared" si="50"/>
        <v>#N/A</v>
      </c>
      <c r="OA31" s="165" t="e">
        <f t="shared" si="50"/>
        <v>#N/A</v>
      </c>
      <c r="OB31" s="165" t="e">
        <f t="shared" si="50"/>
        <v>#N/A</v>
      </c>
      <c r="OC31" s="165" t="e">
        <f t="shared" si="50"/>
        <v>#N/A</v>
      </c>
      <c r="OD31" s="165" t="e">
        <f t="shared" si="50"/>
        <v>#N/A</v>
      </c>
      <c r="OE31" s="165" t="e">
        <f t="shared" si="50"/>
        <v>#N/A</v>
      </c>
      <c r="OF31" s="165" t="e">
        <f t="shared" si="50"/>
        <v>#N/A</v>
      </c>
      <c r="OG31" s="165" t="e">
        <f t="shared" si="50"/>
        <v>#N/A</v>
      </c>
      <c r="OH31" s="165" t="e">
        <f t="shared" si="50"/>
        <v>#N/A</v>
      </c>
      <c r="OI31" s="165" t="e">
        <f t="shared" si="51"/>
        <v>#N/A</v>
      </c>
      <c r="OJ31" s="165" t="e">
        <f t="shared" si="51"/>
        <v>#N/A</v>
      </c>
      <c r="OK31" s="165" t="e">
        <f t="shared" si="51"/>
        <v>#N/A</v>
      </c>
      <c r="OL31" s="165" t="e">
        <f t="shared" si="51"/>
        <v>#N/A</v>
      </c>
      <c r="OM31" s="165" t="e">
        <f t="shared" si="51"/>
        <v>#N/A</v>
      </c>
      <c r="ON31" s="165" t="e">
        <f t="shared" si="51"/>
        <v>#N/A</v>
      </c>
      <c r="OO31" s="165" t="e">
        <f t="shared" si="51"/>
        <v>#N/A</v>
      </c>
      <c r="OP31" s="165" t="e">
        <f t="shared" si="51"/>
        <v>#N/A</v>
      </c>
      <c r="OQ31" s="165" t="e">
        <f t="shared" si="51"/>
        <v>#N/A</v>
      </c>
      <c r="OR31" s="165" t="e">
        <f t="shared" si="51"/>
        <v>#N/A</v>
      </c>
      <c r="OS31" s="165" t="e">
        <f t="shared" si="51"/>
        <v>#N/A</v>
      </c>
      <c r="OT31" s="165" t="e">
        <f t="shared" si="51"/>
        <v>#N/A</v>
      </c>
      <c r="OU31" s="165" t="e">
        <f t="shared" si="51"/>
        <v>#N/A</v>
      </c>
      <c r="OV31" s="165" t="e">
        <f t="shared" si="51"/>
        <v>#N/A</v>
      </c>
      <c r="OW31" s="165" t="e">
        <f t="shared" si="51"/>
        <v>#N/A</v>
      </c>
      <c r="OX31" s="165" t="e">
        <f t="shared" si="51"/>
        <v>#N/A</v>
      </c>
      <c r="OY31" s="165" t="e">
        <f t="shared" si="52"/>
        <v>#N/A</v>
      </c>
      <c r="OZ31" s="165" t="e">
        <f t="shared" si="27"/>
        <v>#N/A</v>
      </c>
      <c r="PA31" s="165" t="e">
        <f t="shared" si="27"/>
        <v>#N/A</v>
      </c>
      <c r="PB31" s="165" t="e">
        <f t="shared" si="27"/>
        <v>#N/A</v>
      </c>
      <c r="PC31" s="165" t="e">
        <f t="shared" si="27"/>
        <v>#N/A</v>
      </c>
      <c r="PD31" s="165" t="e">
        <f t="shared" si="27"/>
        <v>#N/A</v>
      </c>
      <c r="PE31" s="165" t="e">
        <f t="shared" si="27"/>
        <v>#N/A</v>
      </c>
      <c r="PF31" s="165" t="e">
        <f t="shared" si="27"/>
        <v>#N/A</v>
      </c>
      <c r="PG31" s="165" t="e">
        <f t="shared" si="27"/>
        <v>#N/A</v>
      </c>
      <c r="PH31" s="165" t="e">
        <f t="shared" si="27"/>
        <v>#N/A</v>
      </c>
    </row>
    <row r="32" spans="1:424" hidden="1" x14ac:dyDescent="0.45">
      <c r="A32" s="4">
        <v>29</v>
      </c>
      <c r="B32" s="91"/>
      <c r="C32" s="91"/>
      <c r="D32" s="91"/>
      <c r="E32" s="120" t="str">
        <f t="shared" si="28"/>
        <v/>
      </c>
      <c r="F32" s="120" t="str">
        <f t="shared" si="29"/>
        <v/>
      </c>
      <c r="G32" s="71" t="str">
        <f t="shared" si="30"/>
        <v/>
      </c>
      <c r="H32" s="23"/>
      <c r="I32" s="55"/>
      <c r="J32" s="298"/>
      <c r="K32" s="72" t="str">
        <f>IF(AND(B32&gt;0,C32&gt;0,D32&gt;0),IF(ISBLANK(J32),IF(ISBLANK(H32),"",(D32-B32)*VLOOKUP(H32,VLookups!$A$4:$B$13,2,FALSE)),J32),"")</f>
        <v/>
      </c>
      <c r="L32" s="73" t="str">
        <f t="shared" si="0"/>
        <v/>
      </c>
      <c r="M32" s="91"/>
      <c r="N32" s="265" t="str">
        <f>IF(AND(M32&gt;0,C32&gt;0,NOT(K32="")),ABS(VLOOKUP($M$1,VLookups!$A$43:$B$44,2,FALSE)-_xlfn.NORM.DIST(M32,G32,K32,TRUE)),"")</f>
        <v/>
      </c>
      <c r="O32" s="90" t="str">
        <f>IF(AND($B32&gt;0,$C32&gt;0,$D32&gt;0,NOT(ISBLANK($H32))),_xlfn.NORM.INV(ABS(VLOOKUP($M$1,VLookups!$A$43:$B$44,2,FALSE)-O$3),$G32,$K32),"")</f>
        <v/>
      </c>
      <c r="P32" s="89" t="str">
        <f>IF(AND($B32&gt;0,$C32&gt;0,$D32&gt;0,NOT(ISBLANK($H32))),_xlfn.NORM.INV(ABS(VLOOKUP($M$1,VLookups!$A$43:$B$44,2,FALSE)-P$3),$G32,$K32),"")</f>
        <v/>
      </c>
      <c r="Q32" s="90" t="str">
        <f>IF(AND($B32&gt;0,$C32&gt;0,$D32&gt;0,NOT(ISBLANK($H32))),_xlfn.NORM.INV(ABS(VLOOKUP($M$1,VLookups!$A$43:$B$44,2,FALSE)-Q$3),$G32,$K32),"")</f>
        <v/>
      </c>
      <c r="R32" s="89" t="str">
        <f>IF(AND($B32&gt;0,$C32&gt;0,$D32&gt;0,NOT(ISBLANK($H32))),_xlfn.NORM.INV(ABS(VLOOKUP($M$1,VLookups!$A$43:$B$44,2,FALSE)-R$3),$G32,$K32),"")</f>
        <v/>
      </c>
      <c r="S32" s="90" t="str">
        <f>IF(AND($B32&gt;0,$C32&gt;0,$D32&gt;0,NOT(ISBLANK($H32))),_xlfn.NORM.INV(ABS(VLOOKUP($M$1,VLookups!$A$43:$B$44,2,FALSE)-S$3),$G32,$K32),"")</f>
        <v/>
      </c>
      <c r="T32" s="89" t="str">
        <f>IF(AND($B32&gt;0,$C32&gt;0,$D32&gt;0,NOT(ISBLANK($H32))),_xlfn.NORM.INV(ABS(VLOOKUP($M$1,VLookups!$A$43:$B$44,2,FALSE)-T$3),$G32,$K32),"")</f>
        <v/>
      </c>
      <c r="U32" s="5"/>
      <c r="V32" s="164" t="str">
        <f t="shared" si="31"/>
        <v/>
      </c>
      <c r="W32" s="47" t="str">
        <f t="shared" si="68"/>
        <v/>
      </c>
      <c r="X32" s="47" t="str">
        <f t="shared" si="68"/>
        <v/>
      </c>
      <c r="Y32" s="47" t="str">
        <f t="shared" si="68"/>
        <v/>
      </c>
      <c r="Z32" s="47" t="str">
        <f t="shared" si="68"/>
        <v/>
      </c>
      <c r="AA32" s="47" t="str">
        <f t="shared" si="68"/>
        <v/>
      </c>
      <c r="AB32" s="47" t="str">
        <f t="shared" si="68"/>
        <v/>
      </c>
      <c r="AC32" s="47" t="str">
        <f t="shared" si="68"/>
        <v/>
      </c>
      <c r="AD32" s="47" t="str">
        <f t="shared" si="68"/>
        <v/>
      </c>
      <c r="AE32" s="47" t="str">
        <f t="shared" si="68"/>
        <v/>
      </c>
      <c r="AF32" s="47" t="str">
        <f t="shared" si="68"/>
        <v/>
      </c>
      <c r="AG32" s="47" t="str">
        <f t="shared" si="68"/>
        <v/>
      </c>
      <c r="AH32" s="47" t="str">
        <f t="shared" si="68"/>
        <v/>
      </c>
      <c r="AI32" s="47" t="str">
        <f t="shared" si="68"/>
        <v/>
      </c>
      <c r="AJ32" s="47" t="str">
        <f t="shared" si="68"/>
        <v/>
      </c>
      <c r="AK32" s="47" t="str">
        <f t="shared" si="68"/>
        <v/>
      </c>
      <c r="AL32" s="47" t="str">
        <f t="shared" si="68"/>
        <v/>
      </c>
      <c r="AM32" s="47" t="str">
        <f t="shared" si="60"/>
        <v/>
      </c>
      <c r="AN32" s="47" t="str">
        <f t="shared" si="60"/>
        <v/>
      </c>
      <c r="AO32" s="47" t="str">
        <f t="shared" si="60"/>
        <v/>
      </c>
      <c r="AP32" s="47" t="str">
        <f t="shared" si="60"/>
        <v/>
      </c>
      <c r="AQ32" s="47" t="str">
        <f t="shared" si="60"/>
        <v/>
      </c>
      <c r="AR32" s="47" t="str">
        <f t="shared" si="60"/>
        <v/>
      </c>
      <c r="AS32" s="47" t="str">
        <f t="shared" si="60"/>
        <v/>
      </c>
      <c r="AT32" s="47" t="str">
        <f t="shared" si="60"/>
        <v/>
      </c>
      <c r="AU32" s="47" t="str">
        <f t="shared" si="60"/>
        <v/>
      </c>
      <c r="AV32" s="47" t="str">
        <f t="shared" si="60"/>
        <v/>
      </c>
      <c r="AW32" s="47" t="str">
        <f t="shared" si="60"/>
        <v/>
      </c>
      <c r="AX32" s="47" t="str">
        <f t="shared" si="61"/>
        <v/>
      </c>
      <c r="AY32" s="47" t="str">
        <f t="shared" si="61"/>
        <v/>
      </c>
      <c r="AZ32" s="47" t="str">
        <f t="shared" si="61"/>
        <v/>
      </c>
      <c r="BA32" s="47" t="str">
        <f t="shared" si="61"/>
        <v/>
      </c>
      <c r="BB32" s="47" t="str">
        <f t="shared" si="61"/>
        <v/>
      </c>
      <c r="BC32" s="47" t="str">
        <f t="shared" si="61"/>
        <v/>
      </c>
      <c r="BD32" s="47" t="str">
        <f t="shared" si="61"/>
        <v/>
      </c>
      <c r="BE32" s="47" t="str">
        <f t="shared" si="61"/>
        <v/>
      </c>
      <c r="BF32" s="47" t="str">
        <f t="shared" si="61"/>
        <v/>
      </c>
      <c r="BG32" s="47" t="str">
        <f t="shared" si="61"/>
        <v/>
      </c>
      <c r="BH32" s="47" t="str">
        <f t="shared" si="61"/>
        <v/>
      </c>
      <c r="BI32" s="47" t="str">
        <f t="shared" si="61"/>
        <v/>
      </c>
      <c r="BJ32" s="47" t="str">
        <f t="shared" si="61"/>
        <v/>
      </c>
      <c r="BK32" s="47" t="str">
        <f t="shared" si="61"/>
        <v/>
      </c>
      <c r="BL32" s="47" t="str">
        <f t="shared" si="61"/>
        <v/>
      </c>
      <c r="BM32" s="47" t="str">
        <f t="shared" si="61"/>
        <v/>
      </c>
      <c r="BN32" s="47" t="str">
        <f t="shared" si="62"/>
        <v/>
      </c>
      <c r="BO32" s="47" t="str">
        <f t="shared" si="62"/>
        <v/>
      </c>
      <c r="BP32" s="47" t="str">
        <f t="shared" si="62"/>
        <v/>
      </c>
      <c r="BQ32" s="47" t="str">
        <f t="shared" si="62"/>
        <v/>
      </c>
      <c r="BR32" s="47" t="str">
        <f t="shared" si="62"/>
        <v/>
      </c>
      <c r="BS32" s="47" t="str">
        <f t="shared" si="62"/>
        <v/>
      </c>
      <c r="BT32" s="47" t="str">
        <f t="shared" si="62"/>
        <v/>
      </c>
      <c r="BU32" s="47" t="str">
        <f t="shared" si="62"/>
        <v/>
      </c>
      <c r="BV32" s="47" t="str">
        <f t="shared" si="62"/>
        <v/>
      </c>
      <c r="BW32" s="47" t="str">
        <f t="shared" si="62"/>
        <v/>
      </c>
      <c r="BX32" s="47" t="str">
        <f t="shared" si="62"/>
        <v/>
      </c>
      <c r="BY32" s="47" t="str">
        <f t="shared" si="62"/>
        <v/>
      </c>
      <c r="BZ32" s="47" t="str">
        <f t="shared" si="62"/>
        <v/>
      </c>
      <c r="CA32" s="47" t="str">
        <f t="shared" si="62"/>
        <v/>
      </c>
      <c r="CB32" s="47" t="str">
        <f t="shared" si="62"/>
        <v/>
      </c>
      <c r="CC32" s="47" t="str">
        <f t="shared" si="62"/>
        <v/>
      </c>
      <c r="CD32" s="47" t="str">
        <f t="shared" si="63"/>
        <v/>
      </c>
      <c r="CE32" s="47" t="str">
        <f t="shared" si="63"/>
        <v/>
      </c>
      <c r="CF32" s="47" t="str">
        <f t="shared" si="63"/>
        <v/>
      </c>
      <c r="CG32" s="47" t="str">
        <f t="shared" si="63"/>
        <v/>
      </c>
      <c r="CH32" s="47" t="str">
        <f t="shared" si="63"/>
        <v/>
      </c>
      <c r="CI32" s="47" t="str">
        <f t="shared" si="63"/>
        <v/>
      </c>
      <c r="CJ32" s="47" t="str">
        <f t="shared" si="63"/>
        <v/>
      </c>
      <c r="CK32" s="47" t="str">
        <f t="shared" si="63"/>
        <v/>
      </c>
      <c r="CL32" s="47" t="str">
        <f t="shared" si="63"/>
        <v/>
      </c>
      <c r="CM32" s="47" t="str">
        <f t="shared" si="63"/>
        <v/>
      </c>
      <c r="CN32" s="47" t="str">
        <f t="shared" si="63"/>
        <v/>
      </c>
      <c r="CO32" s="47" t="str">
        <f t="shared" si="63"/>
        <v/>
      </c>
      <c r="CP32" s="47" t="str">
        <f t="shared" si="63"/>
        <v/>
      </c>
      <c r="CQ32" s="47" t="str">
        <f t="shared" si="63"/>
        <v/>
      </c>
      <c r="CR32" s="47" t="str">
        <f t="shared" si="63"/>
        <v/>
      </c>
      <c r="CS32" s="47" t="str">
        <f t="shared" si="63"/>
        <v/>
      </c>
      <c r="CT32" s="47" t="str">
        <f t="shared" si="53"/>
        <v/>
      </c>
      <c r="CU32" s="47" t="str">
        <f t="shared" si="53"/>
        <v/>
      </c>
      <c r="CV32" s="47" t="str">
        <f t="shared" si="53"/>
        <v/>
      </c>
      <c r="CW32" s="47" t="str">
        <f t="shared" si="53"/>
        <v/>
      </c>
      <c r="CX32" s="47" t="str">
        <f t="shared" si="53"/>
        <v/>
      </c>
      <c r="CY32" s="47" t="str">
        <f t="shared" si="53"/>
        <v/>
      </c>
      <c r="CZ32" s="47" t="str">
        <f t="shared" si="37"/>
        <v/>
      </c>
      <c r="DA32" s="47" t="str">
        <f t="shared" si="37"/>
        <v/>
      </c>
      <c r="DB32" s="47" t="str">
        <f t="shared" si="37"/>
        <v/>
      </c>
      <c r="DC32" s="47" t="str">
        <f t="shared" si="37"/>
        <v/>
      </c>
      <c r="DD32" s="47" t="str">
        <f t="shared" si="37"/>
        <v/>
      </c>
      <c r="DE32" s="47" t="str">
        <f t="shared" si="37"/>
        <v/>
      </c>
      <c r="DF32" s="47" t="str">
        <f t="shared" si="37"/>
        <v/>
      </c>
      <c r="DG32" s="47" t="str">
        <f t="shared" si="37"/>
        <v/>
      </c>
      <c r="DH32" s="47" t="str">
        <f t="shared" si="37"/>
        <v/>
      </c>
      <c r="DI32" s="47" t="str">
        <f t="shared" si="37"/>
        <v/>
      </c>
      <c r="DJ32" s="47" t="str">
        <f t="shared" si="37"/>
        <v/>
      </c>
      <c r="DK32" s="47" t="str">
        <f t="shared" si="37"/>
        <v/>
      </c>
      <c r="DL32" s="47" t="str">
        <f t="shared" si="37"/>
        <v/>
      </c>
      <c r="DM32" s="47" t="str">
        <f t="shared" si="37"/>
        <v/>
      </c>
      <c r="DN32" s="47" t="str">
        <f t="shared" si="37"/>
        <v/>
      </c>
      <c r="DO32" s="47" t="str">
        <f t="shared" si="54"/>
        <v/>
      </c>
      <c r="DP32" s="47" t="str">
        <f t="shared" si="54"/>
        <v/>
      </c>
      <c r="DQ32" s="47" t="str">
        <f t="shared" si="54"/>
        <v/>
      </c>
      <c r="DR32" s="47" t="str">
        <f t="shared" si="54"/>
        <v/>
      </c>
      <c r="DS32" s="179" t="str">
        <f t="shared" si="33"/>
        <v/>
      </c>
      <c r="DT32" s="47" t="str">
        <f t="shared" si="69"/>
        <v/>
      </c>
      <c r="DU32" s="47" t="str">
        <f t="shared" si="69"/>
        <v/>
      </c>
      <c r="DV32" s="47" t="str">
        <f t="shared" si="69"/>
        <v/>
      </c>
      <c r="DW32" s="47" t="str">
        <f t="shared" si="69"/>
        <v/>
      </c>
      <c r="DX32" s="47" t="str">
        <f t="shared" si="69"/>
        <v/>
      </c>
      <c r="DY32" s="47" t="str">
        <f t="shared" si="69"/>
        <v/>
      </c>
      <c r="DZ32" s="47" t="str">
        <f t="shared" si="69"/>
        <v/>
      </c>
      <c r="EA32" s="47" t="str">
        <f t="shared" si="69"/>
        <v/>
      </c>
      <c r="EB32" s="47" t="str">
        <f t="shared" si="69"/>
        <v/>
      </c>
      <c r="EC32" s="47" t="str">
        <f t="shared" si="69"/>
        <v/>
      </c>
      <c r="ED32" s="47" t="str">
        <f t="shared" si="69"/>
        <v/>
      </c>
      <c r="EE32" s="47" t="str">
        <f t="shared" si="69"/>
        <v/>
      </c>
      <c r="EF32" s="47" t="str">
        <f t="shared" si="69"/>
        <v/>
      </c>
      <c r="EG32" s="47" t="str">
        <f t="shared" si="69"/>
        <v/>
      </c>
      <c r="EH32" s="47" t="str">
        <f t="shared" si="69"/>
        <v/>
      </c>
      <c r="EI32" s="47" t="str">
        <f t="shared" si="69"/>
        <v/>
      </c>
      <c r="EJ32" s="47" t="str">
        <f t="shared" si="64"/>
        <v/>
      </c>
      <c r="EK32" s="47" t="str">
        <f t="shared" si="64"/>
        <v/>
      </c>
      <c r="EL32" s="47" t="str">
        <f t="shared" si="64"/>
        <v/>
      </c>
      <c r="EM32" s="47" t="str">
        <f t="shared" si="64"/>
        <v/>
      </c>
      <c r="EN32" s="47" t="str">
        <f t="shared" si="64"/>
        <v/>
      </c>
      <c r="EO32" s="47" t="str">
        <f t="shared" si="64"/>
        <v/>
      </c>
      <c r="EP32" s="47" t="str">
        <f t="shared" si="64"/>
        <v/>
      </c>
      <c r="EQ32" s="47" t="str">
        <f t="shared" si="64"/>
        <v/>
      </c>
      <c r="ER32" s="47" t="str">
        <f t="shared" si="64"/>
        <v/>
      </c>
      <c r="ES32" s="47" t="str">
        <f t="shared" si="64"/>
        <v/>
      </c>
      <c r="ET32" s="47" t="str">
        <f t="shared" si="64"/>
        <v/>
      </c>
      <c r="EU32" s="47" t="str">
        <f t="shared" si="65"/>
        <v/>
      </c>
      <c r="EV32" s="47" t="str">
        <f t="shared" si="65"/>
        <v/>
      </c>
      <c r="EW32" s="47" t="str">
        <f t="shared" si="65"/>
        <v/>
      </c>
      <c r="EX32" s="47" t="str">
        <f t="shared" si="65"/>
        <v/>
      </c>
      <c r="EY32" s="47" t="str">
        <f t="shared" si="65"/>
        <v/>
      </c>
      <c r="EZ32" s="47" t="str">
        <f t="shared" si="65"/>
        <v/>
      </c>
      <c r="FA32" s="47" t="str">
        <f t="shared" si="65"/>
        <v/>
      </c>
      <c r="FB32" s="47" t="str">
        <f t="shared" si="65"/>
        <v/>
      </c>
      <c r="FC32" s="47" t="str">
        <f t="shared" si="65"/>
        <v/>
      </c>
      <c r="FD32" s="47" t="str">
        <f t="shared" si="65"/>
        <v/>
      </c>
      <c r="FE32" s="47" t="str">
        <f t="shared" si="65"/>
        <v/>
      </c>
      <c r="FF32" s="47" t="str">
        <f t="shared" si="65"/>
        <v/>
      </c>
      <c r="FG32" s="47" t="str">
        <f t="shared" si="65"/>
        <v/>
      </c>
      <c r="FH32" s="47" t="str">
        <f t="shared" si="65"/>
        <v/>
      </c>
      <c r="FI32" s="47" t="str">
        <f t="shared" si="65"/>
        <v/>
      </c>
      <c r="FJ32" s="47" t="str">
        <f t="shared" si="65"/>
        <v/>
      </c>
      <c r="FK32" s="47" t="str">
        <f t="shared" si="66"/>
        <v/>
      </c>
      <c r="FL32" s="47" t="str">
        <f t="shared" si="66"/>
        <v/>
      </c>
      <c r="FM32" s="47" t="str">
        <f t="shared" si="66"/>
        <v/>
      </c>
      <c r="FN32" s="47" t="str">
        <f t="shared" si="66"/>
        <v/>
      </c>
      <c r="FO32" s="47" t="str">
        <f t="shared" si="66"/>
        <v/>
      </c>
      <c r="FP32" s="47" t="str">
        <f t="shared" si="66"/>
        <v/>
      </c>
      <c r="FQ32" s="47" t="str">
        <f t="shared" si="66"/>
        <v/>
      </c>
      <c r="FR32" s="47" t="str">
        <f t="shared" si="66"/>
        <v/>
      </c>
      <c r="FS32" s="47" t="str">
        <f t="shared" si="66"/>
        <v/>
      </c>
      <c r="FT32" s="47" t="str">
        <f t="shared" si="66"/>
        <v/>
      </c>
      <c r="FU32" s="47" t="str">
        <f t="shared" si="66"/>
        <v/>
      </c>
      <c r="FV32" s="47" t="str">
        <f t="shared" si="66"/>
        <v/>
      </c>
      <c r="FW32" s="47" t="str">
        <f t="shared" si="66"/>
        <v/>
      </c>
      <c r="FX32" s="47" t="str">
        <f t="shared" si="66"/>
        <v/>
      </c>
      <c r="FY32" s="47" t="str">
        <f t="shared" si="66"/>
        <v/>
      </c>
      <c r="FZ32" s="47" t="str">
        <f t="shared" si="66"/>
        <v/>
      </c>
      <c r="GA32" s="47" t="str">
        <f t="shared" si="67"/>
        <v/>
      </c>
      <c r="GB32" s="47" t="str">
        <f t="shared" si="67"/>
        <v/>
      </c>
      <c r="GC32" s="47" t="str">
        <f t="shared" si="67"/>
        <v/>
      </c>
      <c r="GD32" s="47" t="str">
        <f t="shared" si="67"/>
        <v/>
      </c>
      <c r="GE32" s="47" t="str">
        <f t="shared" si="67"/>
        <v/>
      </c>
      <c r="GF32" s="47" t="str">
        <f t="shared" si="67"/>
        <v/>
      </c>
      <c r="GG32" s="47" t="str">
        <f t="shared" si="67"/>
        <v/>
      </c>
      <c r="GH32" s="47" t="str">
        <f t="shared" si="67"/>
        <v/>
      </c>
      <c r="GI32" s="47" t="str">
        <f t="shared" si="67"/>
        <v/>
      </c>
      <c r="GJ32" s="47" t="str">
        <f t="shared" si="67"/>
        <v/>
      </c>
      <c r="GK32" s="47" t="str">
        <f t="shared" si="67"/>
        <v/>
      </c>
      <c r="GL32" s="47" t="str">
        <f t="shared" si="67"/>
        <v/>
      </c>
      <c r="GM32" s="47" t="str">
        <f t="shared" si="67"/>
        <v/>
      </c>
      <c r="GN32" s="47" t="str">
        <f t="shared" si="67"/>
        <v/>
      </c>
      <c r="GO32" s="47" t="str">
        <f t="shared" si="67"/>
        <v/>
      </c>
      <c r="GP32" s="47" t="str">
        <f t="shared" si="67"/>
        <v/>
      </c>
      <c r="GQ32" s="47" t="str">
        <f t="shared" si="55"/>
        <v/>
      </c>
      <c r="GR32" s="47" t="str">
        <f t="shared" si="55"/>
        <v/>
      </c>
      <c r="GS32" s="47" t="str">
        <f t="shared" si="55"/>
        <v/>
      </c>
      <c r="GT32" s="47" t="str">
        <f t="shared" si="55"/>
        <v/>
      </c>
      <c r="GU32" s="47" t="str">
        <f t="shared" si="55"/>
        <v/>
      </c>
      <c r="GV32" s="47" t="str">
        <f t="shared" si="55"/>
        <v/>
      </c>
      <c r="GW32" s="47" t="str">
        <f t="shared" si="40"/>
        <v/>
      </c>
      <c r="GX32" s="47" t="str">
        <f t="shared" si="40"/>
        <v/>
      </c>
      <c r="GY32" s="47" t="str">
        <f t="shared" si="40"/>
        <v/>
      </c>
      <c r="GZ32" s="47" t="str">
        <f t="shared" si="40"/>
        <v/>
      </c>
      <c r="HA32" s="47" t="str">
        <f t="shared" si="40"/>
        <v/>
      </c>
      <c r="HB32" s="47" t="str">
        <f t="shared" si="40"/>
        <v/>
      </c>
      <c r="HC32" s="47" t="str">
        <f t="shared" si="40"/>
        <v/>
      </c>
      <c r="HD32" s="47" t="str">
        <f t="shared" si="40"/>
        <v/>
      </c>
      <c r="HE32" s="47" t="str">
        <f t="shared" si="40"/>
        <v/>
      </c>
      <c r="HF32" s="47" t="str">
        <f t="shared" si="40"/>
        <v/>
      </c>
      <c r="HG32" s="47" t="str">
        <f t="shared" si="40"/>
        <v/>
      </c>
      <c r="HH32" s="47" t="str">
        <f t="shared" si="40"/>
        <v/>
      </c>
      <c r="HI32" s="47" t="str">
        <f t="shared" si="40"/>
        <v/>
      </c>
      <c r="HJ32" s="47" t="str">
        <f t="shared" si="40"/>
        <v/>
      </c>
      <c r="HK32" s="47" t="str">
        <f t="shared" si="40"/>
        <v/>
      </c>
      <c r="HL32" s="47" t="str">
        <f t="shared" si="56"/>
        <v/>
      </c>
      <c r="HM32" s="47" t="str">
        <f t="shared" si="56"/>
        <v/>
      </c>
      <c r="HN32" s="47" t="str">
        <f t="shared" si="56"/>
        <v/>
      </c>
      <c r="HO32" s="47" t="str">
        <f t="shared" si="56"/>
        <v/>
      </c>
      <c r="HP32" s="165" t="e">
        <f t="shared" si="57"/>
        <v>#N/A</v>
      </c>
      <c r="HQ32" s="165" t="e">
        <f t="shared" si="57"/>
        <v>#N/A</v>
      </c>
      <c r="HR32" s="165" t="e">
        <f t="shared" si="57"/>
        <v>#N/A</v>
      </c>
      <c r="HS32" s="165" t="e">
        <f t="shared" si="57"/>
        <v>#N/A</v>
      </c>
      <c r="HT32" s="165" t="e">
        <f t="shared" si="57"/>
        <v>#N/A</v>
      </c>
      <c r="HU32" s="165" t="e">
        <f t="shared" si="57"/>
        <v>#N/A</v>
      </c>
      <c r="HV32" s="165" t="e">
        <f t="shared" si="57"/>
        <v>#N/A</v>
      </c>
      <c r="HW32" s="165" t="e">
        <f t="shared" si="57"/>
        <v>#N/A</v>
      </c>
      <c r="HX32" s="165" t="e">
        <f t="shared" si="57"/>
        <v>#N/A</v>
      </c>
      <c r="HY32" s="165" t="e">
        <f t="shared" si="57"/>
        <v>#N/A</v>
      </c>
      <c r="HZ32" s="165" t="e">
        <f t="shared" si="57"/>
        <v>#N/A</v>
      </c>
      <c r="IA32" s="165" t="e">
        <f t="shared" si="57"/>
        <v>#N/A</v>
      </c>
      <c r="IB32" s="165" t="e">
        <f t="shared" si="57"/>
        <v>#N/A</v>
      </c>
      <c r="IC32" s="165" t="e">
        <f t="shared" si="57"/>
        <v>#N/A</v>
      </c>
      <c r="ID32" s="165" t="e">
        <f t="shared" si="57"/>
        <v>#N/A</v>
      </c>
      <c r="IE32" s="165" t="e">
        <f t="shared" si="41"/>
        <v>#N/A</v>
      </c>
      <c r="IF32" s="165" t="e">
        <f t="shared" si="41"/>
        <v>#N/A</v>
      </c>
      <c r="IG32" s="165" t="e">
        <f t="shared" si="41"/>
        <v>#N/A</v>
      </c>
      <c r="IH32" s="165" t="e">
        <f t="shared" si="41"/>
        <v>#N/A</v>
      </c>
      <c r="II32" s="165" t="e">
        <f t="shared" si="41"/>
        <v>#N/A</v>
      </c>
      <c r="IJ32" s="165" t="e">
        <f t="shared" si="41"/>
        <v>#N/A</v>
      </c>
      <c r="IK32" s="165" t="e">
        <f t="shared" si="41"/>
        <v>#N/A</v>
      </c>
      <c r="IL32" s="165" t="e">
        <f t="shared" si="41"/>
        <v>#N/A</v>
      </c>
      <c r="IM32" s="165" t="e">
        <f t="shared" si="41"/>
        <v>#N/A</v>
      </c>
      <c r="IN32" s="165" t="e">
        <f t="shared" si="41"/>
        <v>#N/A</v>
      </c>
      <c r="IO32" s="165" t="e">
        <f t="shared" si="41"/>
        <v>#N/A</v>
      </c>
      <c r="IP32" s="165" t="e">
        <f t="shared" si="41"/>
        <v>#N/A</v>
      </c>
      <c r="IQ32" s="165" t="e">
        <f t="shared" si="41"/>
        <v>#N/A</v>
      </c>
      <c r="IR32" s="165" t="e">
        <f t="shared" si="41"/>
        <v>#N/A</v>
      </c>
      <c r="IS32" s="165" t="e">
        <f t="shared" si="41"/>
        <v>#N/A</v>
      </c>
      <c r="IT32" s="165" t="e">
        <f t="shared" si="41"/>
        <v>#N/A</v>
      </c>
      <c r="IU32" s="165" t="e">
        <f t="shared" si="42"/>
        <v>#N/A</v>
      </c>
      <c r="IV32" s="165" t="e">
        <f t="shared" si="42"/>
        <v>#N/A</v>
      </c>
      <c r="IW32" s="165" t="e">
        <f t="shared" si="42"/>
        <v>#N/A</v>
      </c>
      <c r="IX32" s="165" t="e">
        <f t="shared" si="42"/>
        <v>#N/A</v>
      </c>
      <c r="IY32" s="165" t="e">
        <f t="shared" si="42"/>
        <v>#N/A</v>
      </c>
      <c r="IZ32" s="165" t="e">
        <f t="shared" si="42"/>
        <v>#N/A</v>
      </c>
      <c r="JA32" s="165" t="e">
        <f t="shared" si="42"/>
        <v>#N/A</v>
      </c>
      <c r="JB32" s="165" t="e">
        <f t="shared" si="42"/>
        <v>#N/A</v>
      </c>
      <c r="JC32" s="165" t="e">
        <f t="shared" si="42"/>
        <v>#N/A</v>
      </c>
      <c r="JD32" s="165" t="e">
        <f t="shared" si="42"/>
        <v>#N/A</v>
      </c>
      <c r="JE32" s="165" t="e">
        <f t="shared" si="42"/>
        <v>#N/A</v>
      </c>
      <c r="JF32" s="165" t="e">
        <f t="shared" si="42"/>
        <v>#N/A</v>
      </c>
      <c r="JG32" s="165" t="e">
        <f t="shared" si="42"/>
        <v>#N/A</v>
      </c>
      <c r="JH32" s="165" t="e">
        <f t="shared" si="42"/>
        <v>#N/A</v>
      </c>
      <c r="JI32" s="165" t="e">
        <f t="shared" si="42"/>
        <v>#N/A</v>
      </c>
      <c r="JJ32" s="165" t="e">
        <f t="shared" si="42"/>
        <v>#N/A</v>
      </c>
      <c r="JK32" s="165" t="e">
        <f t="shared" si="43"/>
        <v>#N/A</v>
      </c>
      <c r="JL32" s="165" t="e">
        <f t="shared" si="43"/>
        <v>#N/A</v>
      </c>
      <c r="JM32" s="165" t="e">
        <f t="shared" si="43"/>
        <v>#N/A</v>
      </c>
      <c r="JN32" s="165" t="e">
        <f t="shared" si="43"/>
        <v>#N/A</v>
      </c>
      <c r="JO32" s="165" t="e">
        <f t="shared" si="43"/>
        <v>#N/A</v>
      </c>
      <c r="JP32" s="165" t="e">
        <f t="shared" si="43"/>
        <v>#N/A</v>
      </c>
      <c r="JQ32" s="165" t="e">
        <f t="shared" si="43"/>
        <v>#N/A</v>
      </c>
      <c r="JR32" s="165" t="e">
        <f t="shared" si="43"/>
        <v>#N/A</v>
      </c>
      <c r="JS32" s="165" t="e">
        <f t="shared" si="43"/>
        <v>#N/A</v>
      </c>
      <c r="JT32" s="165" t="e">
        <f t="shared" si="43"/>
        <v>#N/A</v>
      </c>
      <c r="JU32" s="165" t="e">
        <f t="shared" si="43"/>
        <v>#N/A</v>
      </c>
      <c r="JV32" s="165" t="e">
        <f t="shared" si="43"/>
        <v>#N/A</v>
      </c>
      <c r="JW32" s="165" t="e">
        <f t="shared" si="43"/>
        <v>#N/A</v>
      </c>
      <c r="JX32" s="165" t="e">
        <f t="shared" si="43"/>
        <v>#N/A</v>
      </c>
      <c r="JY32" s="165" t="e">
        <f t="shared" si="43"/>
        <v>#N/A</v>
      </c>
      <c r="JZ32" s="165" t="e">
        <f t="shared" si="43"/>
        <v>#N/A</v>
      </c>
      <c r="KA32" s="165" t="e">
        <f t="shared" si="44"/>
        <v>#N/A</v>
      </c>
      <c r="KB32" s="165" t="e">
        <f t="shared" si="44"/>
        <v>#N/A</v>
      </c>
      <c r="KC32" s="165" t="e">
        <f t="shared" si="44"/>
        <v>#N/A</v>
      </c>
      <c r="KD32" s="165" t="e">
        <f t="shared" si="44"/>
        <v>#N/A</v>
      </c>
      <c r="KE32" s="165" t="e">
        <f t="shared" si="44"/>
        <v>#N/A</v>
      </c>
      <c r="KF32" s="165" t="e">
        <f t="shared" si="44"/>
        <v>#N/A</v>
      </c>
      <c r="KG32" s="165" t="e">
        <f t="shared" si="44"/>
        <v>#N/A</v>
      </c>
      <c r="KH32" s="165" t="e">
        <f t="shared" si="44"/>
        <v>#N/A</v>
      </c>
      <c r="KI32" s="165" t="e">
        <f t="shared" si="44"/>
        <v>#N/A</v>
      </c>
      <c r="KJ32" s="165" t="e">
        <f t="shared" si="44"/>
        <v>#N/A</v>
      </c>
      <c r="KK32" s="165" t="e">
        <f t="shared" si="44"/>
        <v>#N/A</v>
      </c>
      <c r="KL32" s="165" t="e">
        <f t="shared" si="44"/>
        <v>#N/A</v>
      </c>
      <c r="KM32" s="165" t="e">
        <f t="shared" si="44"/>
        <v>#N/A</v>
      </c>
      <c r="KN32" s="165" t="e">
        <f t="shared" si="44"/>
        <v>#N/A</v>
      </c>
      <c r="KO32" s="165" t="e">
        <f t="shared" si="44"/>
        <v>#N/A</v>
      </c>
      <c r="KP32" s="165" t="e">
        <f t="shared" si="44"/>
        <v>#N/A</v>
      </c>
      <c r="KQ32" s="165" t="e">
        <f t="shared" si="45"/>
        <v>#N/A</v>
      </c>
      <c r="KR32" s="165" t="e">
        <f t="shared" si="45"/>
        <v>#N/A</v>
      </c>
      <c r="KS32" s="165" t="e">
        <f t="shared" si="45"/>
        <v>#N/A</v>
      </c>
      <c r="KT32" s="165" t="e">
        <f t="shared" si="45"/>
        <v>#N/A</v>
      </c>
      <c r="KU32" s="165" t="e">
        <f t="shared" si="45"/>
        <v>#N/A</v>
      </c>
      <c r="KV32" s="165" t="e">
        <f t="shared" si="45"/>
        <v>#N/A</v>
      </c>
      <c r="KW32" s="165" t="e">
        <f t="shared" si="45"/>
        <v>#N/A</v>
      </c>
      <c r="KX32" s="165" t="e">
        <f t="shared" si="45"/>
        <v>#N/A</v>
      </c>
      <c r="KY32" s="165" t="e">
        <f t="shared" si="45"/>
        <v>#N/A</v>
      </c>
      <c r="KZ32" s="165" t="e">
        <f t="shared" si="45"/>
        <v>#N/A</v>
      </c>
      <c r="LA32" s="165" t="e">
        <f t="shared" si="45"/>
        <v>#N/A</v>
      </c>
      <c r="LB32" s="165" t="e">
        <f t="shared" si="45"/>
        <v>#N/A</v>
      </c>
      <c r="LC32" s="165" t="e">
        <f t="shared" si="45"/>
        <v>#N/A</v>
      </c>
      <c r="LD32" s="165" t="e">
        <f t="shared" si="45"/>
        <v>#N/A</v>
      </c>
      <c r="LE32" s="165" t="e">
        <f t="shared" si="45"/>
        <v>#N/A</v>
      </c>
      <c r="LF32" s="165" t="e">
        <f t="shared" si="45"/>
        <v>#N/A</v>
      </c>
      <c r="LG32" s="165" t="e">
        <f t="shared" si="46"/>
        <v>#N/A</v>
      </c>
      <c r="LH32" s="165" t="e">
        <f t="shared" si="46"/>
        <v>#N/A</v>
      </c>
      <c r="LI32" s="165" t="e">
        <f t="shared" si="46"/>
        <v>#N/A</v>
      </c>
      <c r="LJ32" s="165" t="e">
        <f t="shared" si="46"/>
        <v>#N/A</v>
      </c>
      <c r="LK32" s="165" t="e">
        <f t="shared" si="46"/>
        <v>#N/A</v>
      </c>
      <c r="LL32" s="165" t="e">
        <f t="shared" si="46"/>
        <v>#N/A</v>
      </c>
      <c r="LM32" s="165" t="e">
        <f t="shared" si="46"/>
        <v>#N/A</v>
      </c>
      <c r="LN32" s="165" t="e">
        <f t="shared" si="46"/>
        <v>#N/A</v>
      </c>
      <c r="LO32" s="165" t="e">
        <f t="shared" si="46"/>
        <v>#N/A</v>
      </c>
      <c r="LP32" s="165" t="e">
        <f t="shared" si="46"/>
        <v>#N/A</v>
      </c>
      <c r="LQ32" s="165" t="e">
        <f t="shared" si="46"/>
        <v>#N/A</v>
      </c>
      <c r="LR32" s="165" t="e">
        <f t="shared" si="46"/>
        <v>#N/A</v>
      </c>
      <c r="LS32" s="165" t="e">
        <f t="shared" si="46"/>
        <v>#N/A</v>
      </c>
      <c r="LT32" s="165" t="e">
        <f t="shared" si="46"/>
        <v>#N/A</v>
      </c>
      <c r="LU32" s="165" t="e">
        <f t="shared" si="46"/>
        <v>#N/A</v>
      </c>
      <c r="LV32" s="165" t="e">
        <f t="shared" si="46"/>
        <v>#N/A</v>
      </c>
      <c r="LW32" s="165" t="e">
        <f t="shared" si="47"/>
        <v>#N/A</v>
      </c>
      <c r="LX32" s="165" t="e">
        <f t="shared" si="47"/>
        <v>#N/A</v>
      </c>
      <c r="LY32" s="165" t="e">
        <f t="shared" si="47"/>
        <v>#N/A</v>
      </c>
      <c r="LZ32" s="165" t="e">
        <f t="shared" si="47"/>
        <v>#N/A</v>
      </c>
      <c r="MA32" s="165" t="e">
        <f t="shared" si="47"/>
        <v>#N/A</v>
      </c>
      <c r="MB32" s="165" t="e">
        <f t="shared" si="47"/>
        <v>#N/A</v>
      </c>
      <c r="MC32" s="165" t="e">
        <f t="shared" si="47"/>
        <v>#N/A</v>
      </c>
      <c r="MD32" s="165" t="e">
        <f t="shared" si="47"/>
        <v>#N/A</v>
      </c>
      <c r="ME32" s="165" t="e">
        <f t="shared" si="47"/>
        <v>#N/A</v>
      </c>
      <c r="MF32" s="165" t="e">
        <f t="shared" si="47"/>
        <v>#N/A</v>
      </c>
      <c r="MG32" s="165" t="e">
        <f t="shared" si="47"/>
        <v>#N/A</v>
      </c>
      <c r="MH32" s="165" t="e">
        <f t="shared" si="47"/>
        <v>#N/A</v>
      </c>
      <c r="MI32" s="165" t="e">
        <f t="shared" si="47"/>
        <v>#N/A</v>
      </c>
      <c r="MJ32" s="165" t="e">
        <f t="shared" si="47"/>
        <v>#N/A</v>
      </c>
      <c r="MK32" s="165" t="e">
        <f t="shared" si="47"/>
        <v>#N/A</v>
      </c>
      <c r="ML32" s="165" t="e">
        <f t="shared" si="47"/>
        <v>#N/A</v>
      </c>
      <c r="MM32" s="165" t="e">
        <f t="shared" si="48"/>
        <v>#N/A</v>
      </c>
      <c r="MN32" s="165" t="e">
        <f t="shared" si="48"/>
        <v>#N/A</v>
      </c>
      <c r="MO32" s="165" t="e">
        <f t="shared" si="48"/>
        <v>#N/A</v>
      </c>
      <c r="MP32" s="165" t="e">
        <f t="shared" si="48"/>
        <v>#N/A</v>
      </c>
      <c r="MQ32" s="165" t="e">
        <f t="shared" si="48"/>
        <v>#N/A</v>
      </c>
      <c r="MR32" s="165" t="e">
        <f t="shared" si="48"/>
        <v>#N/A</v>
      </c>
      <c r="MS32" s="165" t="e">
        <f t="shared" si="48"/>
        <v>#N/A</v>
      </c>
      <c r="MT32" s="165" t="e">
        <f t="shared" si="48"/>
        <v>#N/A</v>
      </c>
      <c r="MU32" s="165" t="e">
        <f t="shared" si="48"/>
        <v>#N/A</v>
      </c>
      <c r="MV32" s="165" t="e">
        <f t="shared" si="48"/>
        <v>#N/A</v>
      </c>
      <c r="MW32" s="165" t="e">
        <f t="shared" si="48"/>
        <v>#N/A</v>
      </c>
      <c r="MX32" s="165" t="e">
        <f t="shared" si="48"/>
        <v>#N/A</v>
      </c>
      <c r="MY32" s="165" t="e">
        <f t="shared" si="48"/>
        <v>#N/A</v>
      </c>
      <c r="MZ32" s="165" t="e">
        <f t="shared" si="48"/>
        <v>#N/A</v>
      </c>
      <c r="NA32" s="165" t="e">
        <f t="shared" si="48"/>
        <v>#N/A</v>
      </c>
      <c r="NB32" s="165" t="e">
        <f t="shared" si="48"/>
        <v>#N/A</v>
      </c>
      <c r="NC32" s="165" t="e">
        <f t="shared" si="49"/>
        <v>#N/A</v>
      </c>
      <c r="ND32" s="165" t="e">
        <f t="shared" si="49"/>
        <v>#N/A</v>
      </c>
      <c r="NE32" s="165" t="e">
        <f t="shared" si="49"/>
        <v>#N/A</v>
      </c>
      <c r="NF32" s="165" t="e">
        <f t="shared" si="49"/>
        <v>#N/A</v>
      </c>
      <c r="NG32" s="165" t="e">
        <f t="shared" si="49"/>
        <v>#N/A</v>
      </c>
      <c r="NH32" s="165" t="e">
        <f t="shared" si="49"/>
        <v>#N/A</v>
      </c>
      <c r="NI32" s="165" t="e">
        <f t="shared" si="49"/>
        <v>#N/A</v>
      </c>
      <c r="NJ32" s="165" t="e">
        <f t="shared" si="49"/>
        <v>#N/A</v>
      </c>
      <c r="NK32" s="165" t="e">
        <f t="shared" si="49"/>
        <v>#N/A</v>
      </c>
      <c r="NL32" s="165" t="e">
        <f t="shared" si="49"/>
        <v>#N/A</v>
      </c>
      <c r="NM32" s="165" t="e">
        <f t="shared" si="49"/>
        <v>#N/A</v>
      </c>
      <c r="NN32" s="165" t="e">
        <f t="shared" si="49"/>
        <v>#N/A</v>
      </c>
      <c r="NO32" s="165" t="e">
        <f t="shared" si="49"/>
        <v>#N/A</v>
      </c>
      <c r="NP32" s="165" t="e">
        <f t="shared" si="49"/>
        <v>#N/A</v>
      </c>
      <c r="NQ32" s="165" t="e">
        <f t="shared" si="49"/>
        <v>#N/A</v>
      </c>
      <c r="NR32" s="165" t="e">
        <f t="shared" si="49"/>
        <v>#N/A</v>
      </c>
      <c r="NS32" s="165" t="e">
        <f t="shared" si="50"/>
        <v>#N/A</v>
      </c>
      <c r="NT32" s="165" t="e">
        <f t="shared" si="50"/>
        <v>#N/A</v>
      </c>
      <c r="NU32" s="165" t="e">
        <f t="shared" si="50"/>
        <v>#N/A</v>
      </c>
      <c r="NV32" s="165" t="e">
        <f t="shared" si="50"/>
        <v>#N/A</v>
      </c>
      <c r="NW32" s="165" t="e">
        <f t="shared" si="50"/>
        <v>#N/A</v>
      </c>
      <c r="NX32" s="165" t="e">
        <f t="shared" si="50"/>
        <v>#N/A</v>
      </c>
      <c r="NY32" s="165" t="e">
        <f t="shared" si="50"/>
        <v>#N/A</v>
      </c>
      <c r="NZ32" s="165" t="e">
        <f t="shared" si="50"/>
        <v>#N/A</v>
      </c>
      <c r="OA32" s="165" t="e">
        <f t="shared" si="50"/>
        <v>#N/A</v>
      </c>
      <c r="OB32" s="165" t="e">
        <f t="shared" si="50"/>
        <v>#N/A</v>
      </c>
      <c r="OC32" s="165" t="e">
        <f t="shared" si="50"/>
        <v>#N/A</v>
      </c>
      <c r="OD32" s="165" t="e">
        <f t="shared" si="50"/>
        <v>#N/A</v>
      </c>
      <c r="OE32" s="165" t="e">
        <f t="shared" si="50"/>
        <v>#N/A</v>
      </c>
      <c r="OF32" s="165" t="e">
        <f t="shared" si="50"/>
        <v>#N/A</v>
      </c>
      <c r="OG32" s="165" t="e">
        <f t="shared" si="50"/>
        <v>#N/A</v>
      </c>
      <c r="OH32" s="165" t="e">
        <f t="shared" si="50"/>
        <v>#N/A</v>
      </c>
      <c r="OI32" s="165" t="e">
        <f t="shared" si="51"/>
        <v>#N/A</v>
      </c>
      <c r="OJ32" s="165" t="e">
        <f t="shared" si="51"/>
        <v>#N/A</v>
      </c>
      <c r="OK32" s="165" t="e">
        <f t="shared" si="51"/>
        <v>#N/A</v>
      </c>
      <c r="OL32" s="165" t="e">
        <f t="shared" si="51"/>
        <v>#N/A</v>
      </c>
      <c r="OM32" s="165" t="e">
        <f t="shared" si="51"/>
        <v>#N/A</v>
      </c>
      <c r="ON32" s="165" t="e">
        <f t="shared" si="51"/>
        <v>#N/A</v>
      </c>
      <c r="OO32" s="165" t="e">
        <f t="shared" si="51"/>
        <v>#N/A</v>
      </c>
      <c r="OP32" s="165" t="e">
        <f t="shared" si="51"/>
        <v>#N/A</v>
      </c>
      <c r="OQ32" s="165" t="e">
        <f t="shared" si="51"/>
        <v>#N/A</v>
      </c>
      <c r="OR32" s="165" t="e">
        <f t="shared" si="51"/>
        <v>#N/A</v>
      </c>
      <c r="OS32" s="165" t="e">
        <f t="shared" si="51"/>
        <v>#N/A</v>
      </c>
      <c r="OT32" s="165" t="e">
        <f t="shared" si="51"/>
        <v>#N/A</v>
      </c>
      <c r="OU32" s="165" t="e">
        <f t="shared" si="51"/>
        <v>#N/A</v>
      </c>
      <c r="OV32" s="165" t="e">
        <f t="shared" si="51"/>
        <v>#N/A</v>
      </c>
      <c r="OW32" s="165" t="e">
        <f t="shared" si="51"/>
        <v>#N/A</v>
      </c>
      <c r="OX32" s="165" t="e">
        <f t="shared" si="51"/>
        <v>#N/A</v>
      </c>
      <c r="OY32" s="165" t="e">
        <f t="shared" si="52"/>
        <v>#N/A</v>
      </c>
      <c r="OZ32" s="165" t="e">
        <f t="shared" si="27"/>
        <v>#N/A</v>
      </c>
      <c r="PA32" s="165" t="e">
        <f t="shared" si="27"/>
        <v>#N/A</v>
      </c>
      <c r="PB32" s="165" t="e">
        <f t="shared" si="27"/>
        <v>#N/A</v>
      </c>
      <c r="PC32" s="165" t="e">
        <f t="shared" ref="PC32:PH63" si="70">IF(ISNONTEXT($K32),_xlfn.NORM.DIST(HJ32,$G32,$K32,FALSE),NA())</f>
        <v>#N/A</v>
      </c>
      <c r="PD32" s="165" t="e">
        <f t="shared" si="70"/>
        <v>#N/A</v>
      </c>
      <c r="PE32" s="165" t="e">
        <f t="shared" si="70"/>
        <v>#N/A</v>
      </c>
      <c r="PF32" s="165" t="e">
        <f t="shared" si="70"/>
        <v>#N/A</v>
      </c>
      <c r="PG32" s="165" t="e">
        <f t="shared" si="70"/>
        <v>#N/A</v>
      </c>
      <c r="PH32" s="165" t="e">
        <f t="shared" si="70"/>
        <v>#N/A</v>
      </c>
    </row>
    <row r="33" spans="1:424" hidden="1" x14ac:dyDescent="0.45">
      <c r="A33" s="4">
        <v>30</v>
      </c>
      <c r="B33" s="91"/>
      <c r="C33" s="91"/>
      <c r="D33" s="91"/>
      <c r="E33" s="120" t="str">
        <f t="shared" si="28"/>
        <v/>
      </c>
      <c r="F33" s="120" t="str">
        <f t="shared" si="29"/>
        <v/>
      </c>
      <c r="G33" s="71" t="str">
        <f t="shared" si="30"/>
        <v/>
      </c>
      <c r="H33" s="23"/>
      <c r="I33" s="55"/>
      <c r="J33" s="298"/>
      <c r="K33" s="72" t="str">
        <f>IF(AND(B33&gt;0,C33&gt;0,D33&gt;0),IF(ISBLANK(J33),IF(ISBLANK(H33),"",(D33-B33)*VLOOKUP(H33,VLookups!$A$4:$B$13,2,FALSE)),J33),"")</f>
        <v/>
      </c>
      <c r="L33" s="73" t="str">
        <f t="shared" si="0"/>
        <v/>
      </c>
      <c r="M33" s="91"/>
      <c r="N33" s="265" t="str">
        <f>IF(AND(M33&gt;0,C33&gt;0,NOT(K33="")),ABS(VLOOKUP($M$1,VLookups!$A$43:$B$44,2,FALSE)-_xlfn.NORM.DIST(M33,G33,K33,TRUE)),"")</f>
        <v/>
      </c>
      <c r="O33" s="90" t="str">
        <f>IF(AND($B33&gt;0,$C33&gt;0,$D33&gt;0,NOT(ISBLANK($H33))),_xlfn.NORM.INV(ABS(VLOOKUP($M$1,VLookups!$A$43:$B$44,2,FALSE)-O$3),$G33,$K33),"")</f>
        <v/>
      </c>
      <c r="P33" s="89" t="str">
        <f>IF(AND($B33&gt;0,$C33&gt;0,$D33&gt;0,NOT(ISBLANK($H33))),_xlfn.NORM.INV(ABS(VLOOKUP($M$1,VLookups!$A$43:$B$44,2,FALSE)-P$3),$G33,$K33),"")</f>
        <v/>
      </c>
      <c r="Q33" s="90" t="str">
        <f>IF(AND($B33&gt;0,$C33&gt;0,$D33&gt;0,NOT(ISBLANK($H33))),_xlfn.NORM.INV(ABS(VLOOKUP($M$1,VLookups!$A$43:$B$44,2,FALSE)-Q$3),$G33,$K33),"")</f>
        <v/>
      </c>
      <c r="R33" s="89" t="str">
        <f>IF(AND($B33&gt;0,$C33&gt;0,$D33&gt;0,NOT(ISBLANK($H33))),_xlfn.NORM.INV(ABS(VLOOKUP($M$1,VLookups!$A$43:$B$44,2,FALSE)-R$3),$G33,$K33),"")</f>
        <v/>
      </c>
      <c r="S33" s="90" t="str">
        <f>IF(AND($B33&gt;0,$C33&gt;0,$D33&gt;0,NOT(ISBLANK($H33))),_xlfn.NORM.INV(ABS(VLOOKUP($M$1,VLookups!$A$43:$B$44,2,FALSE)-S$3),$G33,$K33),"")</f>
        <v/>
      </c>
      <c r="T33" s="89" t="str">
        <f>IF(AND($B33&gt;0,$C33&gt;0,$D33&gt;0,NOT(ISBLANK($H33))),_xlfn.NORM.INV(ABS(VLOOKUP($M$1,VLookups!$A$43:$B$44,2,FALSE)-T$3),$G33,$K33),"")</f>
        <v/>
      </c>
      <c r="U33" s="5"/>
      <c r="V33" s="164" t="str">
        <f t="shared" si="31"/>
        <v/>
      </c>
      <c r="W33" s="47" t="str">
        <f t="shared" si="68"/>
        <v/>
      </c>
      <c r="X33" s="47" t="str">
        <f t="shared" si="68"/>
        <v/>
      </c>
      <c r="Y33" s="47" t="str">
        <f t="shared" si="68"/>
        <v/>
      </c>
      <c r="Z33" s="47" t="str">
        <f t="shared" si="68"/>
        <v/>
      </c>
      <c r="AA33" s="47" t="str">
        <f t="shared" si="68"/>
        <v/>
      </c>
      <c r="AB33" s="47" t="str">
        <f t="shared" si="68"/>
        <v/>
      </c>
      <c r="AC33" s="47" t="str">
        <f t="shared" si="68"/>
        <v/>
      </c>
      <c r="AD33" s="47" t="str">
        <f t="shared" si="68"/>
        <v/>
      </c>
      <c r="AE33" s="47" t="str">
        <f t="shared" si="68"/>
        <v/>
      </c>
      <c r="AF33" s="47" t="str">
        <f t="shared" si="68"/>
        <v/>
      </c>
      <c r="AG33" s="47" t="str">
        <f t="shared" si="68"/>
        <v/>
      </c>
      <c r="AH33" s="47" t="str">
        <f t="shared" si="68"/>
        <v/>
      </c>
      <c r="AI33" s="47" t="str">
        <f t="shared" si="68"/>
        <v/>
      </c>
      <c r="AJ33" s="47" t="str">
        <f t="shared" si="68"/>
        <v/>
      </c>
      <c r="AK33" s="47" t="str">
        <f t="shared" si="68"/>
        <v/>
      </c>
      <c r="AL33" s="47" t="str">
        <f t="shared" si="68"/>
        <v/>
      </c>
      <c r="AM33" s="47" t="str">
        <f t="shared" si="60"/>
        <v/>
      </c>
      <c r="AN33" s="47" t="str">
        <f t="shared" si="60"/>
        <v/>
      </c>
      <c r="AO33" s="47" t="str">
        <f t="shared" si="60"/>
        <v/>
      </c>
      <c r="AP33" s="47" t="str">
        <f t="shared" si="60"/>
        <v/>
      </c>
      <c r="AQ33" s="47" t="str">
        <f t="shared" si="60"/>
        <v/>
      </c>
      <c r="AR33" s="47" t="str">
        <f t="shared" si="60"/>
        <v/>
      </c>
      <c r="AS33" s="47" t="str">
        <f t="shared" si="60"/>
        <v/>
      </c>
      <c r="AT33" s="47" t="str">
        <f t="shared" si="60"/>
        <v/>
      </c>
      <c r="AU33" s="47" t="str">
        <f t="shared" si="60"/>
        <v/>
      </c>
      <c r="AV33" s="47" t="str">
        <f t="shared" si="60"/>
        <v/>
      </c>
      <c r="AW33" s="47" t="str">
        <f t="shared" si="60"/>
        <v/>
      </c>
      <c r="AX33" s="47" t="str">
        <f t="shared" si="61"/>
        <v/>
      </c>
      <c r="AY33" s="47" t="str">
        <f t="shared" si="61"/>
        <v/>
      </c>
      <c r="AZ33" s="47" t="str">
        <f t="shared" si="61"/>
        <v/>
      </c>
      <c r="BA33" s="47" t="str">
        <f t="shared" si="61"/>
        <v/>
      </c>
      <c r="BB33" s="47" t="str">
        <f t="shared" si="61"/>
        <v/>
      </c>
      <c r="BC33" s="47" t="str">
        <f t="shared" si="61"/>
        <v/>
      </c>
      <c r="BD33" s="47" t="str">
        <f t="shared" si="61"/>
        <v/>
      </c>
      <c r="BE33" s="47" t="str">
        <f t="shared" si="61"/>
        <v/>
      </c>
      <c r="BF33" s="47" t="str">
        <f t="shared" si="61"/>
        <v/>
      </c>
      <c r="BG33" s="47" t="str">
        <f t="shared" si="61"/>
        <v/>
      </c>
      <c r="BH33" s="47" t="str">
        <f t="shared" si="61"/>
        <v/>
      </c>
      <c r="BI33" s="47" t="str">
        <f t="shared" si="61"/>
        <v/>
      </c>
      <c r="BJ33" s="47" t="str">
        <f t="shared" si="61"/>
        <v/>
      </c>
      <c r="BK33" s="47" t="str">
        <f t="shared" si="61"/>
        <v/>
      </c>
      <c r="BL33" s="47" t="str">
        <f t="shared" si="61"/>
        <v/>
      </c>
      <c r="BM33" s="47" t="str">
        <f t="shared" si="61"/>
        <v/>
      </c>
      <c r="BN33" s="47" t="str">
        <f t="shared" si="62"/>
        <v/>
      </c>
      <c r="BO33" s="47" t="str">
        <f t="shared" si="62"/>
        <v/>
      </c>
      <c r="BP33" s="47" t="str">
        <f t="shared" si="62"/>
        <v/>
      </c>
      <c r="BQ33" s="47" t="str">
        <f t="shared" si="62"/>
        <v/>
      </c>
      <c r="BR33" s="47" t="str">
        <f t="shared" si="62"/>
        <v/>
      </c>
      <c r="BS33" s="47" t="str">
        <f t="shared" si="62"/>
        <v/>
      </c>
      <c r="BT33" s="47" t="str">
        <f t="shared" si="62"/>
        <v/>
      </c>
      <c r="BU33" s="47" t="str">
        <f t="shared" si="62"/>
        <v/>
      </c>
      <c r="BV33" s="47" t="str">
        <f t="shared" si="62"/>
        <v/>
      </c>
      <c r="BW33" s="47" t="str">
        <f t="shared" si="62"/>
        <v/>
      </c>
      <c r="BX33" s="47" t="str">
        <f t="shared" si="62"/>
        <v/>
      </c>
      <c r="BY33" s="47" t="str">
        <f t="shared" si="62"/>
        <v/>
      </c>
      <c r="BZ33" s="47" t="str">
        <f t="shared" si="62"/>
        <v/>
      </c>
      <c r="CA33" s="47" t="str">
        <f t="shared" si="62"/>
        <v/>
      </c>
      <c r="CB33" s="47" t="str">
        <f t="shared" si="62"/>
        <v/>
      </c>
      <c r="CC33" s="47" t="str">
        <f t="shared" si="62"/>
        <v/>
      </c>
      <c r="CD33" s="47" t="str">
        <f t="shared" si="63"/>
        <v/>
      </c>
      <c r="CE33" s="47" t="str">
        <f t="shared" si="63"/>
        <v/>
      </c>
      <c r="CF33" s="47" t="str">
        <f t="shared" si="63"/>
        <v/>
      </c>
      <c r="CG33" s="47" t="str">
        <f t="shared" si="63"/>
        <v/>
      </c>
      <c r="CH33" s="47" t="str">
        <f t="shared" si="63"/>
        <v/>
      </c>
      <c r="CI33" s="47" t="str">
        <f t="shared" si="63"/>
        <v/>
      </c>
      <c r="CJ33" s="47" t="str">
        <f t="shared" si="63"/>
        <v/>
      </c>
      <c r="CK33" s="47" t="str">
        <f t="shared" si="63"/>
        <v/>
      </c>
      <c r="CL33" s="47" t="str">
        <f t="shared" si="63"/>
        <v/>
      </c>
      <c r="CM33" s="47" t="str">
        <f t="shared" si="63"/>
        <v/>
      </c>
      <c r="CN33" s="47" t="str">
        <f t="shared" si="63"/>
        <v/>
      </c>
      <c r="CO33" s="47" t="str">
        <f t="shared" si="63"/>
        <v/>
      </c>
      <c r="CP33" s="47" t="str">
        <f t="shared" si="63"/>
        <v/>
      </c>
      <c r="CQ33" s="47" t="str">
        <f t="shared" si="63"/>
        <v/>
      </c>
      <c r="CR33" s="47" t="str">
        <f t="shared" si="63"/>
        <v/>
      </c>
      <c r="CS33" s="47" t="str">
        <f t="shared" si="63"/>
        <v/>
      </c>
      <c r="CT33" s="47" t="str">
        <f t="shared" si="53"/>
        <v/>
      </c>
      <c r="CU33" s="47" t="str">
        <f t="shared" si="53"/>
        <v/>
      </c>
      <c r="CV33" s="47" t="str">
        <f t="shared" si="53"/>
        <v/>
      </c>
      <c r="CW33" s="47" t="str">
        <f t="shared" si="53"/>
        <v/>
      </c>
      <c r="CX33" s="47" t="str">
        <f t="shared" si="53"/>
        <v/>
      </c>
      <c r="CY33" s="47" t="str">
        <f t="shared" si="53"/>
        <v/>
      </c>
      <c r="CZ33" s="47" t="str">
        <f t="shared" si="37"/>
        <v/>
      </c>
      <c r="DA33" s="47" t="str">
        <f t="shared" si="37"/>
        <v/>
      </c>
      <c r="DB33" s="47" t="str">
        <f t="shared" si="37"/>
        <v/>
      </c>
      <c r="DC33" s="47" t="str">
        <f t="shared" si="37"/>
        <v/>
      </c>
      <c r="DD33" s="47" t="str">
        <f t="shared" si="37"/>
        <v/>
      </c>
      <c r="DE33" s="47" t="str">
        <f t="shared" si="37"/>
        <v/>
      </c>
      <c r="DF33" s="47" t="str">
        <f t="shared" si="37"/>
        <v/>
      </c>
      <c r="DG33" s="47" t="str">
        <f t="shared" si="37"/>
        <v/>
      </c>
      <c r="DH33" s="47" t="str">
        <f t="shared" si="37"/>
        <v/>
      </c>
      <c r="DI33" s="47" t="str">
        <f t="shared" si="37"/>
        <v/>
      </c>
      <c r="DJ33" s="47" t="str">
        <f t="shared" si="37"/>
        <v/>
      </c>
      <c r="DK33" s="47" t="str">
        <f t="shared" si="37"/>
        <v/>
      </c>
      <c r="DL33" s="47" t="str">
        <f t="shared" si="37"/>
        <v/>
      </c>
      <c r="DM33" s="47" t="str">
        <f t="shared" si="37"/>
        <v/>
      </c>
      <c r="DN33" s="47" t="str">
        <f t="shared" si="37"/>
        <v/>
      </c>
      <c r="DO33" s="47" t="str">
        <f t="shared" si="54"/>
        <v/>
      </c>
      <c r="DP33" s="47" t="str">
        <f t="shared" si="54"/>
        <v/>
      </c>
      <c r="DQ33" s="47" t="str">
        <f t="shared" si="54"/>
        <v/>
      </c>
      <c r="DR33" s="47" t="str">
        <f t="shared" si="54"/>
        <v/>
      </c>
      <c r="DS33" s="179" t="str">
        <f t="shared" si="33"/>
        <v/>
      </c>
      <c r="DT33" s="47" t="str">
        <f t="shared" si="69"/>
        <v/>
      </c>
      <c r="DU33" s="47" t="str">
        <f t="shared" si="69"/>
        <v/>
      </c>
      <c r="DV33" s="47" t="str">
        <f t="shared" si="69"/>
        <v/>
      </c>
      <c r="DW33" s="47" t="str">
        <f t="shared" si="69"/>
        <v/>
      </c>
      <c r="DX33" s="47" t="str">
        <f t="shared" si="69"/>
        <v/>
      </c>
      <c r="DY33" s="47" t="str">
        <f t="shared" si="69"/>
        <v/>
      </c>
      <c r="DZ33" s="47" t="str">
        <f t="shared" si="69"/>
        <v/>
      </c>
      <c r="EA33" s="47" t="str">
        <f t="shared" si="69"/>
        <v/>
      </c>
      <c r="EB33" s="47" t="str">
        <f t="shared" si="69"/>
        <v/>
      </c>
      <c r="EC33" s="47" t="str">
        <f t="shared" si="69"/>
        <v/>
      </c>
      <c r="ED33" s="47" t="str">
        <f t="shared" si="69"/>
        <v/>
      </c>
      <c r="EE33" s="47" t="str">
        <f t="shared" si="69"/>
        <v/>
      </c>
      <c r="EF33" s="47" t="str">
        <f t="shared" si="69"/>
        <v/>
      </c>
      <c r="EG33" s="47" t="str">
        <f t="shared" si="69"/>
        <v/>
      </c>
      <c r="EH33" s="47" t="str">
        <f t="shared" si="69"/>
        <v/>
      </c>
      <c r="EI33" s="47" t="str">
        <f t="shared" si="69"/>
        <v/>
      </c>
      <c r="EJ33" s="47" t="str">
        <f t="shared" si="64"/>
        <v/>
      </c>
      <c r="EK33" s="47" t="str">
        <f t="shared" si="64"/>
        <v/>
      </c>
      <c r="EL33" s="47" t="str">
        <f t="shared" si="64"/>
        <v/>
      </c>
      <c r="EM33" s="47" t="str">
        <f t="shared" si="64"/>
        <v/>
      </c>
      <c r="EN33" s="47" t="str">
        <f t="shared" si="64"/>
        <v/>
      </c>
      <c r="EO33" s="47" t="str">
        <f t="shared" si="64"/>
        <v/>
      </c>
      <c r="EP33" s="47" t="str">
        <f t="shared" si="64"/>
        <v/>
      </c>
      <c r="EQ33" s="47" t="str">
        <f t="shared" si="64"/>
        <v/>
      </c>
      <c r="ER33" s="47" t="str">
        <f t="shared" si="64"/>
        <v/>
      </c>
      <c r="ES33" s="47" t="str">
        <f t="shared" si="64"/>
        <v/>
      </c>
      <c r="ET33" s="47" t="str">
        <f t="shared" si="64"/>
        <v/>
      </c>
      <c r="EU33" s="47" t="str">
        <f t="shared" si="65"/>
        <v/>
      </c>
      <c r="EV33" s="47" t="str">
        <f t="shared" si="65"/>
        <v/>
      </c>
      <c r="EW33" s="47" t="str">
        <f t="shared" si="65"/>
        <v/>
      </c>
      <c r="EX33" s="47" t="str">
        <f t="shared" si="65"/>
        <v/>
      </c>
      <c r="EY33" s="47" t="str">
        <f t="shared" si="65"/>
        <v/>
      </c>
      <c r="EZ33" s="47" t="str">
        <f t="shared" si="65"/>
        <v/>
      </c>
      <c r="FA33" s="47" t="str">
        <f t="shared" si="65"/>
        <v/>
      </c>
      <c r="FB33" s="47" t="str">
        <f t="shared" si="65"/>
        <v/>
      </c>
      <c r="FC33" s="47" t="str">
        <f t="shared" si="65"/>
        <v/>
      </c>
      <c r="FD33" s="47" t="str">
        <f t="shared" si="65"/>
        <v/>
      </c>
      <c r="FE33" s="47" t="str">
        <f t="shared" si="65"/>
        <v/>
      </c>
      <c r="FF33" s="47" t="str">
        <f t="shared" si="65"/>
        <v/>
      </c>
      <c r="FG33" s="47" t="str">
        <f t="shared" si="65"/>
        <v/>
      </c>
      <c r="FH33" s="47" t="str">
        <f t="shared" si="65"/>
        <v/>
      </c>
      <c r="FI33" s="47" t="str">
        <f t="shared" si="65"/>
        <v/>
      </c>
      <c r="FJ33" s="47" t="str">
        <f t="shared" si="65"/>
        <v/>
      </c>
      <c r="FK33" s="47" t="str">
        <f t="shared" si="66"/>
        <v/>
      </c>
      <c r="FL33" s="47" t="str">
        <f t="shared" si="66"/>
        <v/>
      </c>
      <c r="FM33" s="47" t="str">
        <f t="shared" si="66"/>
        <v/>
      </c>
      <c r="FN33" s="47" t="str">
        <f t="shared" si="66"/>
        <v/>
      </c>
      <c r="FO33" s="47" t="str">
        <f t="shared" si="66"/>
        <v/>
      </c>
      <c r="FP33" s="47" t="str">
        <f t="shared" si="66"/>
        <v/>
      </c>
      <c r="FQ33" s="47" t="str">
        <f t="shared" si="66"/>
        <v/>
      </c>
      <c r="FR33" s="47" t="str">
        <f t="shared" si="66"/>
        <v/>
      </c>
      <c r="FS33" s="47" t="str">
        <f t="shared" si="66"/>
        <v/>
      </c>
      <c r="FT33" s="47" t="str">
        <f t="shared" si="66"/>
        <v/>
      </c>
      <c r="FU33" s="47" t="str">
        <f t="shared" si="66"/>
        <v/>
      </c>
      <c r="FV33" s="47" t="str">
        <f t="shared" si="66"/>
        <v/>
      </c>
      <c r="FW33" s="47" t="str">
        <f t="shared" si="66"/>
        <v/>
      </c>
      <c r="FX33" s="47" t="str">
        <f t="shared" si="66"/>
        <v/>
      </c>
      <c r="FY33" s="47" t="str">
        <f t="shared" si="66"/>
        <v/>
      </c>
      <c r="FZ33" s="47" t="str">
        <f t="shared" si="66"/>
        <v/>
      </c>
      <c r="GA33" s="47" t="str">
        <f t="shared" si="67"/>
        <v/>
      </c>
      <c r="GB33" s="47" t="str">
        <f t="shared" si="67"/>
        <v/>
      </c>
      <c r="GC33" s="47" t="str">
        <f t="shared" si="67"/>
        <v/>
      </c>
      <c r="GD33" s="47" t="str">
        <f t="shared" si="67"/>
        <v/>
      </c>
      <c r="GE33" s="47" t="str">
        <f t="shared" si="67"/>
        <v/>
      </c>
      <c r="GF33" s="47" t="str">
        <f t="shared" si="67"/>
        <v/>
      </c>
      <c r="GG33" s="47" t="str">
        <f t="shared" si="67"/>
        <v/>
      </c>
      <c r="GH33" s="47" t="str">
        <f t="shared" si="67"/>
        <v/>
      </c>
      <c r="GI33" s="47" t="str">
        <f t="shared" si="67"/>
        <v/>
      </c>
      <c r="GJ33" s="47" t="str">
        <f t="shared" si="67"/>
        <v/>
      </c>
      <c r="GK33" s="47" t="str">
        <f t="shared" si="67"/>
        <v/>
      </c>
      <c r="GL33" s="47" t="str">
        <f t="shared" si="67"/>
        <v/>
      </c>
      <c r="GM33" s="47" t="str">
        <f t="shared" si="67"/>
        <v/>
      </c>
      <c r="GN33" s="47" t="str">
        <f t="shared" si="67"/>
        <v/>
      </c>
      <c r="GO33" s="47" t="str">
        <f t="shared" si="67"/>
        <v/>
      </c>
      <c r="GP33" s="47" t="str">
        <f t="shared" si="67"/>
        <v/>
      </c>
      <c r="GQ33" s="47" t="str">
        <f t="shared" si="55"/>
        <v/>
      </c>
      <c r="GR33" s="47" t="str">
        <f t="shared" si="55"/>
        <v/>
      </c>
      <c r="GS33" s="47" t="str">
        <f t="shared" si="55"/>
        <v/>
      </c>
      <c r="GT33" s="47" t="str">
        <f t="shared" si="55"/>
        <v/>
      </c>
      <c r="GU33" s="47" t="str">
        <f t="shared" si="55"/>
        <v/>
      </c>
      <c r="GV33" s="47" t="str">
        <f t="shared" si="55"/>
        <v/>
      </c>
      <c r="GW33" s="47" t="str">
        <f t="shared" si="40"/>
        <v/>
      </c>
      <c r="GX33" s="47" t="str">
        <f t="shared" si="40"/>
        <v/>
      </c>
      <c r="GY33" s="47" t="str">
        <f t="shared" si="40"/>
        <v/>
      </c>
      <c r="GZ33" s="47" t="str">
        <f t="shared" si="40"/>
        <v/>
      </c>
      <c r="HA33" s="47" t="str">
        <f t="shared" si="40"/>
        <v/>
      </c>
      <c r="HB33" s="47" t="str">
        <f t="shared" si="40"/>
        <v/>
      </c>
      <c r="HC33" s="47" t="str">
        <f t="shared" si="40"/>
        <v/>
      </c>
      <c r="HD33" s="47" t="str">
        <f t="shared" si="40"/>
        <v/>
      </c>
      <c r="HE33" s="47" t="str">
        <f t="shared" si="40"/>
        <v/>
      </c>
      <c r="HF33" s="47" t="str">
        <f t="shared" si="40"/>
        <v/>
      </c>
      <c r="HG33" s="47" t="str">
        <f t="shared" si="40"/>
        <v/>
      </c>
      <c r="HH33" s="47" t="str">
        <f t="shared" si="40"/>
        <v/>
      </c>
      <c r="HI33" s="47" t="str">
        <f t="shared" si="40"/>
        <v/>
      </c>
      <c r="HJ33" s="47" t="str">
        <f t="shared" si="40"/>
        <v/>
      </c>
      <c r="HK33" s="47" t="str">
        <f t="shared" si="40"/>
        <v/>
      </c>
      <c r="HL33" s="47" t="str">
        <f t="shared" si="56"/>
        <v/>
      </c>
      <c r="HM33" s="47" t="str">
        <f t="shared" si="56"/>
        <v/>
      </c>
      <c r="HN33" s="47" t="str">
        <f t="shared" si="56"/>
        <v/>
      </c>
      <c r="HO33" s="47" t="str">
        <f t="shared" si="56"/>
        <v/>
      </c>
      <c r="HP33" s="165" t="e">
        <f t="shared" si="57"/>
        <v>#N/A</v>
      </c>
      <c r="HQ33" s="165" t="e">
        <f t="shared" si="57"/>
        <v>#N/A</v>
      </c>
      <c r="HR33" s="165" t="e">
        <f t="shared" si="57"/>
        <v>#N/A</v>
      </c>
      <c r="HS33" s="165" t="e">
        <f t="shared" si="57"/>
        <v>#N/A</v>
      </c>
      <c r="HT33" s="165" t="e">
        <f t="shared" si="57"/>
        <v>#N/A</v>
      </c>
      <c r="HU33" s="165" t="e">
        <f t="shared" si="57"/>
        <v>#N/A</v>
      </c>
      <c r="HV33" s="165" t="e">
        <f t="shared" si="57"/>
        <v>#N/A</v>
      </c>
      <c r="HW33" s="165" t="e">
        <f t="shared" si="57"/>
        <v>#N/A</v>
      </c>
      <c r="HX33" s="165" t="e">
        <f t="shared" si="57"/>
        <v>#N/A</v>
      </c>
      <c r="HY33" s="165" t="e">
        <f t="shared" si="57"/>
        <v>#N/A</v>
      </c>
      <c r="HZ33" s="165" t="e">
        <f t="shared" si="57"/>
        <v>#N/A</v>
      </c>
      <c r="IA33" s="165" t="e">
        <f t="shared" si="57"/>
        <v>#N/A</v>
      </c>
      <c r="IB33" s="165" t="e">
        <f t="shared" si="57"/>
        <v>#N/A</v>
      </c>
      <c r="IC33" s="165" t="e">
        <f t="shared" si="57"/>
        <v>#N/A</v>
      </c>
      <c r="ID33" s="165" t="e">
        <f t="shared" si="57"/>
        <v>#N/A</v>
      </c>
      <c r="IE33" s="165" t="e">
        <f t="shared" si="41"/>
        <v>#N/A</v>
      </c>
      <c r="IF33" s="165" t="e">
        <f t="shared" si="41"/>
        <v>#N/A</v>
      </c>
      <c r="IG33" s="165" t="e">
        <f t="shared" si="41"/>
        <v>#N/A</v>
      </c>
      <c r="IH33" s="165" t="e">
        <f t="shared" si="41"/>
        <v>#N/A</v>
      </c>
      <c r="II33" s="165" t="e">
        <f t="shared" si="41"/>
        <v>#N/A</v>
      </c>
      <c r="IJ33" s="165" t="e">
        <f t="shared" si="41"/>
        <v>#N/A</v>
      </c>
      <c r="IK33" s="165" t="e">
        <f t="shared" si="41"/>
        <v>#N/A</v>
      </c>
      <c r="IL33" s="165" t="e">
        <f t="shared" si="41"/>
        <v>#N/A</v>
      </c>
      <c r="IM33" s="165" t="e">
        <f t="shared" si="41"/>
        <v>#N/A</v>
      </c>
      <c r="IN33" s="165" t="e">
        <f t="shared" si="41"/>
        <v>#N/A</v>
      </c>
      <c r="IO33" s="165" t="e">
        <f t="shared" si="41"/>
        <v>#N/A</v>
      </c>
      <c r="IP33" s="165" t="e">
        <f t="shared" si="41"/>
        <v>#N/A</v>
      </c>
      <c r="IQ33" s="165" t="e">
        <f t="shared" si="41"/>
        <v>#N/A</v>
      </c>
      <c r="IR33" s="165" t="e">
        <f t="shared" si="41"/>
        <v>#N/A</v>
      </c>
      <c r="IS33" s="165" t="e">
        <f t="shared" si="41"/>
        <v>#N/A</v>
      </c>
      <c r="IT33" s="165" t="e">
        <f t="shared" si="41"/>
        <v>#N/A</v>
      </c>
      <c r="IU33" s="165" t="e">
        <f t="shared" si="42"/>
        <v>#N/A</v>
      </c>
      <c r="IV33" s="165" t="e">
        <f t="shared" si="42"/>
        <v>#N/A</v>
      </c>
      <c r="IW33" s="165" t="e">
        <f t="shared" si="42"/>
        <v>#N/A</v>
      </c>
      <c r="IX33" s="165" t="e">
        <f t="shared" si="42"/>
        <v>#N/A</v>
      </c>
      <c r="IY33" s="165" t="e">
        <f t="shared" si="42"/>
        <v>#N/A</v>
      </c>
      <c r="IZ33" s="165" t="e">
        <f t="shared" si="42"/>
        <v>#N/A</v>
      </c>
      <c r="JA33" s="165" t="e">
        <f t="shared" si="42"/>
        <v>#N/A</v>
      </c>
      <c r="JB33" s="165" t="e">
        <f t="shared" si="42"/>
        <v>#N/A</v>
      </c>
      <c r="JC33" s="165" t="e">
        <f t="shared" si="42"/>
        <v>#N/A</v>
      </c>
      <c r="JD33" s="165" t="e">
        <f t="shared" si="42"/>
        <v>#N/A</v>
      </c>
      <c r="JE33" s="165" t="e">
        <f t="shared" si="42"/>
        <v>#N/A</v>
      </c>
      <c r="JF33" s="165" t="e">
        <f t="shared" si="42"/>
        <v>#N/A</v>
      </c>
      <c r="JG33" s="165" t="e">
        <f t="shared" si="42"/>
        <v>#N/A</v>
      </c>
      <c r="JH33" s="165" t="e">
        <f t="shared" si="42"/>
        <v>#N/A</v>
      </c>
      <c r="JI33" s="165" t="e">
        <f t="shared" si="42"/>
        <v>#N/A</v>
      </c>
      <c r="JJ33" s="165" t="e">
        <f t="shared" si="42"/>
        <v>#N/A</v>
      </c>
      <c r="JK33" s="165" t="e">
        <f t="shared" si="43"/>
        <v>#N/A</v>
      </c>
      <c r="JL33" s="165" t="e">
        <f t="shared" si="43"/>
        <v>#N/A</v>
      </c>
      <c r="JM33" s="165" t="e">
        <f t="shared" si="43"/>
        <v>#N/A</v>
      </c>
      <c r="JN33" s="165" t="e">
        <f t="shared" si="43"/>
        <v>#N/A</v>
      </c>
      <c r="JO33" s="165" t="e">
        <f t="shared" si="43"/>
        <v>#N/A</v>
      </c>
      <c r="JP33" s="165" t="e">
        <f t="shared" si="43"/>
        <v>#N/A</v>
      </c>
      <c r="JQ33" s="165" t="e">
        <f t="shared" si="43"/>
        <v>#N/A</v>
      </c>
      <c r="JR33" s="165" t="e">
        <f t="shared" si="43"/>
        <v>#N/A</v>
      </c>
      <c r="JS33" s="165" t="e">
        <f t="shared" si="43"/>
        <v>#N/A</v>
      </c>
      <c r="JT33" s="165" t="e">
        <f t="shared" si="43"/>
        <v>#N/A</v>
      </c>
      <c r="JU33" s="165" t="e">
        <f t="shared" si="43"/>
        <v>#N/A</v>
      </c>
      <c r="JV33" s="165" t="e">
        <f t="shared" si="43"/>
        <v>#N/A</v>
      </c>
      <c r="JW33" s="165" t="e">
        <f t="shared" si="43"/>
        <v>#N/A</v>
      </c>
      <c r="JX33" s="165" t="e">
        <f t="shared" si="43"/>
        <v>#N/A</v>
      </c>
      <c r="JY33" s="165" t="e">
        <f t="shared" si="43"/>
        <v>#N/A</v>
      </c>
      <c r="JZ33" s="165" t="e">
        <f t="shared" si="43"/>
        <v>#N/A</v>
      </c>
      <c r="KA33" s="165" t="e">
        <f t="shared" si="44"/>
        <v>#N/A</v>
      </c>
      <c r="KB33" s="165" t="e">
        <f t="shared" si="44"/>
        <v>#N/A</v>
      </c>
      <c r="KC33" s="165" t="e">
        <f t="shared" si="44"/>
        <v>#N/A</v>
      </c>
      <c r="KD33" s="165" t="e">
        <f t="shared" si="44"/>
        <v>#N/A</v>
      </c>
      <c r="KE33" s="165" t="e">
        <f t="shared" si="44"/>
        <v>#N/A</v>
      </c>
      <c r="KF33" s="165" t="e">
        <f t="shared" si="44"/>
        <v>#N/A</v>
      </c>
      <c r="KG33" s="165" t="e">
        <f t="shared" si="44"/>
        <v>#N/A</v>
      </c>
      <c r="KH33" s="165" t="e">
        <f t="shared" si="44"/>
        <v>#N/A</v>
      </c>
      <c r="KI33" s="165" t="e">
        <f t="shared" si="44"/>
        <v>#N/A</v>
      </c>
      <c r="KJ33" s="165" t="e">
        <f t="shared" si="44"/>
        <v>#N/A</v>
      </c>
      <c r="KK33" s="165" t="e">
        <f t="shared" si="44"/>
        <v>#N/A</v>
      </c>
      <c r="KL33" s="165" t="e">
        <f t="shared" si="44"/>
        <v>#N/A</v>
      </c>
      <c r="KM33" s="165" t="e">
        <f t="shared" si="44"/>
        <v>#N/A</v>
      </c>
      <c r="KN33" s="165" t="e">
        <f t="shared" si="44"/>
        <v>#N/A</v>
      </c>
      <c r="KO33" s="165" t="e">
        <f t="shared" si="44"/>
        <v>#N/A</v>
      </c>
      <c r="KP33" s="165" t="e">
        <f t="shared" si="44"/>
        <v>#N/A</v>
      </c>
      <c r="KQ33" s="165" t="e">
        <f t="shared" si="45"/>
        <v>#N/A</v>
      </c>
      <c r="KR33" s="165" t="e">
        <f t="shared" si="45"/>
        <v>#N/A</v>
      </c>
      <c r="KS33" s="165" t="e">
        <f t="shared" si="45"/>
        <v>#N/A</v>
      </c>
      <c r="KT33" s="165" t="e">
        <f t="shared" si="45"/>
        <v>#N/A</v>
      </c>
      <c r="KU33" s="165" t="e">
        <f t="shared" si="45"/>
        <v>#N/A</v>
      </c>
      <c r="KV33" s="165" t="e">
        <f t="shared" si="45"/>
        <v>#N/A</v>
      </c>
      <c r="KW33" s="165" t="e">
        <f t="shared" si="45"/>
        <v>#N/A</v>
      </c>
      <c r="KX33" s="165" t="e">
        <f t="shared" si="45"/>
        <v>#N/A</v>
      </c>
      <c r="KY33" s="165" t="e">
        <f t="shared" si="45"/>
        <v>#N/A</v>
      </c>
      <c r="KZ33" s="165" t="e">
        <f t="shared" si="45"/>
        <v>#N/A</v>
      </c>
      <c r="LA33" s="165" t="e">
        <f t="shared" si="45"/>
        <v>#N/A</v>
      </c>
      <c r="LB33" s="165" t="e">
        <f t="shared" si="45"/>
        <v>#N/A</v>
      </c>
      <c r="LC33" s="165" t="e">
        <f t="shared" si="45"/>
        <v>#N/A</v>
      </c>
      <c r="LD33" s="165" t="e">
        <f t="shared" si="45"/>
        <v>#N/A</v>
      </c>
      <c r="LE33" s="165" t="e">
        <f t="shared" si="45"/>
        <v>#N/A</v>
      </c>
      <c r="LF33" s="165" t="e">
        <f t="shared" si="45"/>
        <v>#N/A</v>
      </c>
      <c r="LG33" s="165" t="e">
        <f t="shared" si="46"/>
        <v>#N/A</v>
      </c>
      <c r="LH33" s="165" t="e">
        <f t="shared" si="46"/>
        <v>#N/A</v>
      </c>
      <c r="LI33" s="165" t="e">
        <f t="shared" si="46"/>
        <v>#N/A</v>
      </c>
      <c r="LJ33" s="165" t="e">
        <f t="shared" si="46"/>
        <v>#N/A</v>
      </c>
      <c r="LK33" s="165" t="e">
        <f t="shared" si="46"/>
        <v>#N/A</v>
      </c>
      <c r="LL33" s="165" t="e">
        <f t="shared" si="46"/>
        <v>#N/A</v>
      </c>
      <c r="LM33" s="165" t="e">
        <f t="shared" si="46"/>
        <v>#N/A</v>
      </c>
      <c r="LN33" s="165" t="e">
        <f t="shared" si="46"/>
        <v>#N/A</v>
      </c>
      <c r="LO33" s="165" t="e">
        <f t="shared" si="46"/>
        <v>#N/A</v>
      </c>
      <c r="LP33" s="165" t="e">
        <f t="shared" si="46"/>
        <v>#N/A</v>
      </c>
      <c r="LQ33" s="165" t="e">
        <f t="shared" si="46"/>
        <v>#N/A</v>
      </c>
      <c r="LR33" s="165" t="e">
        <f t="shared" si="46"/>
        <v>#N/A</v>
      </c>
      <c r="LS33" s="165" t="e">
        <f t="shared" si="46"/>
        <v>#N/A</v>
      </c>
      <c r="LT33" s="165" t="e">
        <f t="shared" si="46"/>
        <v>#N/A</v>
      </c>
      <c r="LU33" s="165" t="e">
        <f t="shared" si="46"/>
        <v>#N/A</v>
      </c>
      <c r="LV33" s="165" t="e">
        <f t="shared" si="46"/>
        <v>#N/A</v>
      </c>
      <c r="LW33" s="165" t="e">
        <f t="shared" si="47"/>
        <v>#N/A</v>
      </c>
      <c r="LX33" s="165" t="e">
        <f t="shared" si="47"/>
        <v>#N/A</v>
      </c>
      <c r="LY33" s="165" t="e">
        <f t="shared" si="47"/>
        <v>#N/A</v>
      </c>
      <c r="LZ33" s="165" t="e">
        <f t="shared" si="47"/>
        <v>#N/A</v>
      </c>
      <c r="MA33" s="165" t="e">
        <f t="shared" si="47"/>
        <v>#N/A</v>
      </c>
      <c r="MB33" s="165" t="e">
        <f t="shared" si="47"/>
        <v>#N/A</v>
      </c>
      <c r="MC33" s="165" t="e">
        <f t="shared" si="47"/>
        <v>#N/A</v>
      </c>
      <c r="MD33" s="165" t="e">
        <f t="shared" si="47"/>
        <v>#N/A</v>
      </c>
      <c r="ME33" s="165" t="e">
        <f t="shared" si="47"/>
        <v>#N/A</v>
      </c>
      <c r="MF33" s="165" t="e">
        <f t="shared" si="47"/>
        <v>#N/A</v>
      </c>
      <c r="MG33" s="165" t="e">
        <f t="shared" si="47"/>
        <v>#N/A</v>
      </c>
      <c r="MH33" s="165" t="e">
        <f t="shared" si="47"/>
        <v>#N/A</v>
      </c>
      <c r="MI33" s="165" t="e">
        <f t="shared" si="47"/>
        <v>#N/A</v>
      </c>
      <c r="MJ33" s="165" t="e">
        <f t="shared" si="47"/>
        <v>#N/A</v>
      </c>
      <c r="MK33" s="165" t="e">
        <f t="shared" si="47"/>
        <v>#N/A</v>
      </c>
      <c r="ML33" s="165" t="e">
        <f t="shared" si="47"/>
        <v>#N/A</v>
      </c>
      <c r="MM33" s="165" t="e">
        <f t="shared" si="48"/>
        <v>#N/A</v>
      </c>
      <c r="MN33" s="165" t="e">
        <f t="shared" si="48"/>
        <v>#N/A</v>
      </c>
      <c r="MO33" s="165" t="e">
        <f t="shared" si="48"/>
        <v>#N/A</v>
      </c>
      <c r="MP33" s="165" t="e">
        <f t="shared" si="48"/>
        <v>#N/A</v>
      </c>
      <c r="MQ33" s="165" t="e">
        <f t="shared" si="48"/>
        <v>#N/A</v>
      </c>
      <c r="MR33" s="165" t="e">
        <f t="shared" si="48"/>
        <v>#N/A</v>
      </c>
      <c r="MS33" s="165" t="e">
        <f t="shared" si="48"/>
        <v>#N/A</v>
      </c>
      <c r="MT33" s="165" t="e">
        <f t="shared" si="48"/>
        <v>#N/A</v>
      </c>
      <c r="MU33" s="165" t="e">
        <f t="shared" si="48"/>
        <v>#N/A</v>
      </c>
      <c r="MV33" s="165" t="e">
        <f t="shared" si="48"/>
        <v>#N/A</v>
      </c>
      <c r="MW33" s="165" t="e">
        <f t="shared" si="48"/>
        <v>#N/A</v>
      </c>
      <c r="MX33" s="165" t="e">
        <f t="shared" si="48"/>
        <v>#N/A</v>
      </c>
      <c r="MY33" s="165" t="e">
        <f t="shared" si="48"/>
        <v>#N/A</v>
      </c>
      <c r="MZ33" s="165" t="e">
        <f t="shared" si="48"/>
        <v>#N/A</v>
      </c>
      <c r="NA33" s="165" t="e">
        <f t="shared" si="48"/>
        <v>#N/A</v>
      </c>
      <c r="NB33" s="165" t="e">
        <f t="shared" si="48"/>
        <v>#N/A</v>
      </c>
      <c r="NC33" s="165" t="e">
        <f t="shared" si="49"/>
        <v>#N/A</v>
      </c>
      <c r="ND33" s="165" t="e">
        <f t="shared" si="49"/>
        <v>#N/A</v>
      </c>
      <c r="NE33" s="165" t="e">
        <f t="shared" si="49"/>
        <v>#N/A</v>
      </c>
      <c r="NF33" s="165" t="e">
        <f t="shared" si="49"/>
        <v>#N/A</v>
      </c>
      <c r="NG33" s="165" t="e">
        <f t="shared" si="49"/>
        <v>#N/A</v>
      </c>
      <c r="NH33" s="165" t="e">
        <f t="shared" si="49"/>
        <v>#N/A</v>
      </c>
      <c r="NI33" s="165" t="e">
        <f t="shared" si="49"/>
        <v>#N/A</v>
      </c>
      <c r="NJ33" s="165" t="e">
        <f t="shared" si="49"/>
        <v>#N/A</v>
      </c>
      <c r="NK33" s="165" t="e">
        <f t="shared" si="49"/>
        <v>#N/A</v>
      </c>
      <c r="NL33" s="165" t="e">
        <f t="shared" si="49"/>
        <v>#N/A</v>
      </c>
      <c r="NM33" s="165" t="e">
        <f t="shared" si="49"/>
        <v>#N/A</v>
      </c>
      <c r="NN33" s="165" t="e">
        <f t="shared" si="49"/>
        <v>#N/A</v>
      </c>
      <c r="NO33" s="165" t="e">
        <f t="shared" si="49"/>
        <v>#N/A</v>
      </c>
      <c r="NP33" s="165" t="e">
        <f t="shared" si="49"/>
        <v>#N/A</v>
      </c>
      <c r="NQ33" s="165" t="e">
        <f t="shared" si="49"/>
        <v>#N/A</v>
      </c>
      <c r="NR33" s="165" t="e">
        <f t="shared" si="49"/>
        <v>#N/A</v>
      </c>
      <c r="NS33" s="165" t="e">
        <f t="shared" si="50"/>
        <v>#N/A</v>
      </c>
      <c r="NT33" s="165" t="e">
        <f t="shared" si="50"/>
        <v>#N/A</v>
      </c>
      <c r="NU33" s="165" t="e">
        <f t="shared" si="50"/>
        <v>#N/A</v>
      </c>
      <c r="NV33" s="165" t="e">
        <f t="shared" si="50"/>
        <v>#N/A</v>
      </c>
      <c r="NW33" s="165" t="e">
        <f t="shared" si="50"/>
        <v>#N/A</v>
      </c>
      <c r="NX33" s="165" t="e">
        <f t="shared" si="50"/>
        <v>#N/A</v>
      </c>
      <c r="NY33" s="165" t="e">
        <f t="shared" si="50"/>
        <v>#N/A</v>
      </c>
      <c r="NZ33" s="165" t="e">
        <f t="shared" si="50"/>
        <v>#N/A</v>
      </c>
      <c r="OA33" s="165" t="e">
        <f t="shared" si="50"/>
        <v>#N/A</v>
      </c>
      <c r="OB33" s="165" t="e">
        <f t="shared" si="50"/>
        <v>#N/A</v>
      </c>
      <c r="OC33" s="165" t="e">
        <f t="shared" si="50"/>
        <v>#N/A</v>
      </c>
      <c r="OD33" s="165" t="e">
        <f t="shared" si="50"/>
        <v>#N/A</v>
      </c>
      <c r="OE33" s="165" t="e">
        <f t="shared" si="50"/>
        <v>#N/A</v>
      </c>
      <c r="OF33" s="165" t="e">
        <f t="shared" si="50"/>
        <v>#N/A</v>
      </c>
      <c r="OG33" s="165" t="e">
        <f t="shared" si="50"/>
        <v>#N/A</v>
      </c>
      <c r="OH33" s="165" t="e">
        <f t="shared" si="50"/>
        <v>#N/A</v>
      </c>
      <c r="OI33" s="165" t="e">
        <f t="shared" si="51"/>
        <v>#N/A</v>
      </c>
      <c r="OJ33" s="165" t="e">
        <f t="shared" si="51"/>
        <v>#N/A</v>
      </c>
      <c r="OK33" s="165" t="e">
        <f t="shared" si="51"/>
        <v>#N/A</v>
      </c>
      <c r="OL33" s="165" t="e">
        <f t="shared" si="51"/>
        <v>#N/A</v>
      </c>
      <c r="OM33" s="165" t="e">
        <f t="shared" si="51"/>
        <v>#N/A</v>
      </c>
      <c r="ON33" s="165" t="e">
        <f t="shared" si="51"/>
        <v>#N/A</v>
      </c>
      <c r="OO33" s="165" t="e">
        <f t="shared" si="51"/>
        <v>#N/A</v>
      </c>
      <c r="OP33" s="165" t="e">
        <f t="shared" si="51"/>
        <v>#N/A</v>
      </c>
      <c r="OQ33" s="165" t="e">
        <f t="shared" si="51"/>
        <v>#N/A</v>
      </c>
      <c r="OR33" s="165" t="e">
        <f t="shared" si="51"/>
        <v>#N/A</v>
      </c>
      <c r="OS33" s="165" t="e">
        <f t="shared" si="51"/>
        <v>#N/A</v>
      </c>
      <c r="OT33" s="165" t="e">
        <f t="shared" si="51"/>
        <v>#N/A</v>
      </c>
      <c r="OU33" s="165" t="e">
        <f t="shared" si="51"/>
        <v>#N/A</v>
      </c>
      <c r="OV33" s="165" t="e">
        <f t="shared" si="51"/>
        <v>#N/A</v>
      </c>
      <c r="OW33" s="165" t="e">
        <f t="shared" si="51"/>
        <v>#N/A</v>
      </c>
      <c r="OX33" s="165" t="e">
        <f t="shared" si="51"/>
        <v>#N/A</v>
      </c>
      <c r="OY33" s="165" t="e">
        <f t="shared" si="52"/>
        <v>#N/A</v>
      </c>
      <c r="OZ33" s="165" t="e">
        <f t="shared" si="52"/>
        <v>#N/A</v>
      </c>
      <c r="PA33" s="165" t="e">
        <f t="shared" si="52"/>
        <v>#N/A</v>
      </c>
      <c r="PB33" s="165" t="e">
        <f t="shared" si="52"/>
        <v>#N/A</v>
      </c>
      <c r="PC33" s="165" t="e">
        <f t="shared" si="70"/>
        <v>#N/A</v>
      </c>
      <c r="PD33" s="165" t="e">
        <f t="shared" si="70"/>
        <v>#N/A</v>
      </c>
      <c r="PE33" s="165" t="e">
        <f t="shared" si="70"/>
        <v>#N/A</v>
      </c>
      <c r="PF33" s="165" t="e">
        <f t="shared" si="70"/>
        <v>#N/A</v>
      </c>
      <c r="PG33" s="165" t="e">
        <f t="shared" si="70"/>
        <v>#N/A</v>
      </c>
      <c r="PH33" s="165" t="e">
        <f t="shared" si="70"/>
        <v>#N/A</v>
      </c>
    </row>
    <row r="34" spans="1:424" hidden="1" x14ac:dyDescent="0.45">
      <c r="A34" s="4">
        <v>31</v>
      </c>
      <c r="B34" s="91"/>
      <c r="C34" s="91"/>
      <c r="D34" s="91"/>
      <c r="E34" s="120" t="str">
        <f t="shared" si="28"/>
        <v/>
      </c>
      <c r="F34" s="120" t="str">
        <f t="shared" si="29"/>
        <v/>
      </c>
      <c r="G34" s="71" t="str">
        <f t="shared" si="30"/>
        <v/>
      </c>
      <c r="H34" s="23"/>
      <c r="I34" s="55"/>
      <c r="J34" s="298"/>
      <c r="K34" s="72" t="str">
        <f>IF(AND(B34&gt;0,C34&gt;0,D34&gt;0),IF(ISBLANK(J34),IF(ISBLANK(H34),"",(D34-B34)*VLOOKUP(H34,VLookups!$A$4:$B$13,2,FALSE)),J34),"")</f>
        <v/>
      </c>
      <c r="L34" s="73" t="str">
        <f t="shared" si="0"/>
        <v/>
      </c>
      <c r="M34" s="91"/>
      <c r="N34" s="265" t="str">
        <f>IF(AND(M34&gt;0,C34&gt;0,NOT(K34="")),ABS(VLOOKUP($M$1,VLookups!$A$43:$B$44,2,FALSE)-_xlfn.NORM.DIST(M34,G34,K34,TRUE)),"")</f>
        <v/>
      </c>
      <c r="O34" s="90" t="str">
        <f>IF(AND($B34&gt;0,$C34&gt;0,$D34&gt;0,NOT(ISBLANK($H34))),_xlfn.NORM.INV(ABS(VLOOKUP($M$1,VLookups!$A$43:$B$44,2,FALSE)-O$3),$G34,$K34),"")</f>
        <v/>
      </c>
      <c r="P34" s="89" t="str">
        <f>IF(AND($B34&gt;0,$C34&gt;0,$D34&gt;0,NOT(ISBLANK($H34))),_xlfn.NORM.INV(ABS(VLOOKUP($M$1,VLookups!$A$43:$B$44,2,FALSE)-P$3),$G34,$K34),"")</f>
        <v/>
      </c>
      <c r="Q34" s="90" t="str">
        <f>IF(AND($B34&gt;0,$C34&gt;0,$D34&gt;0,NOT(ISBLANK($H34))),_xlfn.NORM.INV(ABS(VLOOKUP($M$1,VLookups!$A$43:$B$44,2,FALSE)-Q$3),$G34,$K34),"")</f>
        <v/>
      </c>
      <c r="R34" s="89" t="str">
        <f>IF(AND($B34&gt;0,$C34&gt;0,$D34&gt;0,NOT(ISBLANK($H34))),_xlfn.NORM.INV(ABS(VLOOKUP($M$1,VLookups!$A$43:$B$44,2,FALSE)-R$3),$G34,$K34),"")</f>
        <v/>
      </c>
      <c r="S34" s="90" t="str">
        <f>IF(AND($B34&gt;0,$C34&gt;0,$D34&gt;0,NOT(ISBLANK($H34))),_xlfn.NORM.INV(ABS(VLOOKUP($M$1,VLookups!$A$43:$B$44,2,FALSE)-S$3),$G34,$K34),"")</f>
        <v/>
      </c>
      <c r="T34" s="89" t="str">
        <f>IF(AND($B34&gt;0,$C34&gt;0,$D34&gt;0,NOT(ISBLANK($H34))),_xlfn.NORM.INV(ABS(VLOOKUP($M$1,VLookups!$A$43:$B$44,2,FALSE)-T$3),$G34,$K34),"")</f>
        <v/>
      </c>
      <c r="U34" s="5"/>
      <c r="V34" s="164" t="str">
        <f t="shared" si="31"/>
        <v/>
      </c>
      <c r="W34" s="47" t="str">
        <f t="shared" si="68"/>
        <v/>
      </c>
      <c r="X34" s="47" t="str">
        <f t="shared" si="68"/>
        <v/>
      </c>
      <c r="Y34" s="47" t="str">
        <f t="shared" si="68"/>
        <v/>
      </c>
      <c r="Z34" s="47" t="str">
        <f t="shared" si="68"/>
        <v/>
      </c>
      <c r="AA34" s="47" t="str">
        <f t="shared" si="68"/>
        <v/>
      </c>
      <c r="AB34" s="47" t="str">
        <f t="shared" si="68"/>
        <v/>
      </c>
      <c r="AC34" s="47" t="str">
        <f t="shared" si="68"/>
        <v/>
      </c>
      <c r="AD34" s="47" t="str">
        <f t="shared" si="68"/>
        <v/>
      </c>
      <c r="AE34" s="47" t="str">
        <f t="shared" si="68"/>
        <v/>
      </c>
      <c r="AF34" s="47" t="str">
        <f t="shared" si="68"/>
        <v/>
      </c>
      <c r="AG34" s="47" t="str">
        <f t="shared" si="68"/>
        <v/>
      </c>
      <c r="AH34" s="47" t="str">
        <f t="shared" si="68"/>
        <v/>
      </c>
      <c r="AI34" s="47" t="str">
        <f t="shared" si="68"/>
        <v/>
      </c>
      <c r="AJ34" s="47" t="str">
        <f t="shared" si="68"/>
        <v/>
      </c>
      <c r="AK34" s="47" t="str">
        <f t="shared" si="68"/>
        <v/>
      </c>
      <c r="AL34" s="47" t="str">
        <f t="shared" si="68"/>
        <v/>
      </c>
      <c r="AM34" s="47" t="str">
        <f t="shared" si="60"/>
        <v/>
      </c>
      <c r="AN34" s="47" t="str">
        <f t="shared" si="60"/>
        <v/>
      </c>
      <c r="AO34" s="47" t="str">
        <f t="shared" si="60"/>
        <v/>
      </c>
      <c r="AP34" s="47" t="str">
        <f t="shared" si="60"/>
        <v/>
      </c>
      <c r="AQ34" s="47" t="str">
        <f t="shared" si="60"/>
        <v/>
      </c>
      <c r="AR34" s="47" t="str">
        <f t="shared" si="60"/>
        <v/>
      </c>
      <c r="AS34" s="47" t="str">
        <f t="shared" si="60"/>
        <v/>
      </c>
      <c r="AT34" s="47" t="str">
        <f t="shared" si="60"/>
        <v/>
      </c>
      <c r="AU34" s="47" t="str">
        <f t="shared" si="60"/>
        <v/>
      </c>
      <c r="AV34" s="47" t="str">
        <f t="shared" si="60"/>
        <v/>
      </c>
      <c r="AW34" s="47" t="str">
        <f t="shared" si="60"/>
        <v/>
      </c>
      <c r="AX34" s="47" t="str">
        <f t="shared" si="61"/>
        <v/>
      </c>
      <c r="AY34" s="47" t="str">
        <f t="shared" si="61"/>
        <v/>
      </c>
      <c r="AZ34" s="47" t="str">
        <f t="shared" si="61"/>
        <v/>
      </c>
      <c r="BA34" s="47" t="str">
        <f t="shared" si="61"/>
        <v/>
      </c>
      <c r="BB34" s="47" t="str">
        <f t="shared" si="61"/>
        <v/>
      </c>
      <c r="BC34" s="47" t="str">
        <f t="shared" si="61"/>
        <v/>
      </c>
      <c r="BD34" s="47" t="str">
        <f t="shared" si="61"/>
        <v/>
      </c>
      <c r="BE34" s="47" t="str">
        <f t="shared" si="61"/>
        <v/>
      </c>
      <c r="BF34" s="47" t="str">
        <f t="shared" si="61"/>
        <v/>
      </c>
      <c r="BG34" s="47" t="str">
        <f t="shared" si="61"/>
        <v/>
      </c>
      <c r="BH34" s="47" t="str">
        <f t="shared" si="61"/>
        <v/>
      </c>
      <c r="BI34" s="47" t="str">
        <f t="shared" si="61"/>
        <v/>
      </c>
      <c r="BJ34" s="47" t="str">
        <f t="shared" si="61"/>
        <v/>
      </c>
      <c r="BK34" s="47" t="str">
        <f t="shared" si="61"/>
        <v/>
      </c>
      <c r="BL34" s="47" t="str">
        <f t="shared" si="61"/>
        <v/>
      </c>
      <c r="BM34" s="47" t="str">
        <f t="shared" si="61"/>
        <v/>
      </c>
      <c r="BN34" s="47" t="str">
        <f t="shared" si="62"/>
        <v/>
      </c>
      <c r="BO34" s="47" t="str">
        <f t="shared" si="62"/>
        <v/>
      </c>
      <c r="BP34" s="47" t="str">
        <f t="shared" si="62"/>
        <v/>
      </c>
      <c r="BQ34" s="47" t="str">
        <f t="shared" si="62"/>
        <v/>
      </c>
      <c r="BR34" s="47" t="str">
        <f t="shared" si="62"/>
        <v/>
      </c>
      <c r="BS34" s="47" t="str">
        <f t="shared" si="62"/>
        <v/>
      </c>
      <c r="BT34" s="47" t="str">
        <f t="shared" si="62"/>
        <v/>
      </c>
      <c r="BU34" s="47" t="str">
        <f t="shared" si="62"/>
        <v/>
      </c>
      <c r="BV34" s="47" t="str">
        <f t="shared" si="62"/>
        <v/>
      </c>
      <c r="BW34" s="47" t="str">
        <f t="shared" si="62"/>
        <v/>
      </c>
      <c r="BX34" s="47" t="str">
        <f t="shared" si="62"/>
        <v/>
      </c>
      <c r="BY34" s="47" t="str">
        <f t="shared" si="62"/>
        <v/>
      </c>
      <c r="BZ34" s="47" t="str">
        <f t="shared" si="62"/>
        <v/>
      </c>
      <c r="CA34" s="47" t="str">
        <f t="shared" si="62"/>
        <v/>
      </c>
      <c r="CB34" s="47" t="str">
        <f t="shared" si="62"/>
        <v/>
      </c>
      <c r="CC34" s="47" t="str">
        <f t="shared" si="62"/>
        <v/>
      </c>
      <c r="CD34" s="47" t="str">
        <f t="shared" si="63"/>
        <v/>
      </c>
      <c r="CE34" s="47" t="str">
        <f t="shared" si="63"/>
        <v/>
      </c>
      <c r="CF34" s="47" t="str">
        <f t="shared" si="63"/>
        <v/>
      </c>
      <c r="CG34" s="47" t="str">
        <f t="shared" si="63"/>
        <v/>
      </c>
      <c r="CH34" s="47" t="str">
        <f t="shared" si="63"/>
        <v/>
      </c>
      <c r="CI34" s="47" t="str">
        <f t="shared" si="63"/>
        <v/>
      </c>
      <c r="CJ34" s="47" t="str">
        <f t="shared" si="63"/>
        <v/>
      </c>
      <c r="CK34" s="47" t="str">
        <f t="shared" si="63"/>
        <v/>
      </c>
      <c r="CL34" s="47" t="str">
        <f t="shared" si="63"/>
        <v/>
      </c>
      <c r="CM34" s="47" t="str">
        <f t="shared" si="63"/>
        <v/>
      </c>
      <c r="CN34" s="47" t="str">
        <f t="shared" si="63"/>
        <v/>
      </c>
      <c r="CO34" s="47" t="str">
        <f t="shared" si="63"/>
        <v/>
      </c>
      <c r="CP34" s="47" t="str">
        <f t="shared" si="63"/>
        <v/>
      </c>
      <c r="CQ34" s="47" t="str">
        <f t="shared" si="63"/>
        <v/>
      </c>
      <c r="CR34" s="47" t="str">
        <f t="shared" si="63"/>
        <v/>
      </c>
      <c r="CS34" s="47" t="str">
        <f t="shared" si="63"/>
        <v/>
      </c>
      <c r="CT34" s="47" t="str">
        <f t="shared" si="53"/>
        <v/>
      </c>
      <c r="CU34" s="47" t="str">
        <f t="shared" si="53"/>
        <v/>
      </c>
      <c r="CV34" s="47" t="str">
        <f t="shared" si="53"/>
        <v/>
      </c>
      <c r="CW34" s="47" t="str">
        <f t="shared" si="53"/>
        <v/>
      </c>
      <c r="CX34" s="47" t="str">
        <f t="shared" si="53"/>
        <v/>
      </c>
      <c r="CY34" s="47" t="str">
        <f t="shared" si="53"/>
        <v/>
      </c>
      <c r="CZ34" s="47" t="str">
        <f t="shared" si="37"/>
        <v/>
      </c>
      <c r="DA34" s="47" t="str">
        <f t="shared" si="37"/>
        <v/>
      </c>
      <c r="DB34" s="47" t="str">
        <f t="shared" si="37"/>
        <v/>
      </c>
      <c r="DC34" s="47" t="str">
        <f t="shared" si="37"/>
        <v/>
      </c>
      <c r="DD34" s="47" t="str">
        <f t="shared" si="37"/>
        <v/>
      </c>
      <c r="DE34" s="47" t="str">
        <f t="shared" si="37"/>
        <v/>
      </c>
      <c r="DF34" s="47" t="str">
        <f t="shared" si="37"/>
        <v/>
      </c>
      <c r="DG34" s="47" t="str">
        <f t="shared" si="37"/>
        <v/>
      </c>
      <c r="DH34" s="47" t="str">
        <f t="shared" si="37"/>
        <v/>
      </c>
      <c r="DI34" s="47" t="str">
        <f t="shared" si="37"/>
        <v/>
      </c>
      <c r="DJ34" s="47" t="str">
        <f t="shared" si="37"/>
        <v/>
      </c>
      <c r="DK34" s="47" t="str">
        <f t="shared" si="37"/>
        <v/>
      </c>
      <c r="DL34" s="47" t="str">
        <f t="shared" si="37"/>
        <v/>
      </c>
      <c r="DM34" s="47" t="str">
        <f t="shared" si="37"/>
        <v/>
      </c>
      <c r="DN34" s="47" t="str">
        <f t="shared" si="37"/>
        <v/>
      </c>
      <c r="DO34" s="47" t="str">
        <f t="shared" si="54"/>
        <v/>
      </c>
      <c r="DP34" s="47" t="str">
        <f t="shared" si="54"/>
        <v/>
      </c>
      <c r="DQ34" s="47" t="str">
        <f t="shared" si="54"/>
        <v/>
      </c>
      <c r="DR34" s="47" t="str">
        <f t="shared" si="54"/>
        <v/>
      </c>
      <c r="DS34" s="179" t="str">
        <f t="shared" si="33"/>
        <v/>
      </c>
      <c r="DT34" s="47" t="str">
        <f t="shared" si="69"/>
        <v/>
      </c>
      <c r="DU34" s="47" t="str">
        <f t="shared" si="69"/>
        <v/>
      </c>
      <c r="DV34" s="47" t="str">
        <f t="shared" si="69"/>
        <v/>
      </c>
      <c r="DW34" s="47" t="str">
        <f t="shared" si="69"/>
        <v/>
      </c>
      <c r="DX34" s="47" t="str">
        <f t="shared" si="69"/>
        <v/>
      </c>
      <c r="DY34" s="47" t="str">
        <f t="shared" si="69"/>
        <v/>
      </c>
      <c r="DZ34" s="47" t="str">
        <f t="shared" si="69"/>
        <v/>
      </c>
      <c r="EA34" s="47" t="str">
        <f t="shared" si="69"/>
        <v/>
      </c>
      <c r="EB34" s="47" t="str">
        <f t="shared" si="69"/>
        <v/>
      </c>
      <c r="EC34" s="47" t="str">
        <f t="shared" si="69"/>
        <v/>
      </c>
      <c r="ED34" s="47" t="str">
        <f t="shared" si="69"/>
        <v/>
      </c>
      <c r="EE34" s="47" t="str">
        <f t="shared" si="69"/>
        <v/>
      </c>
      <c r="EF34" s="47" t="str">
        <f t="shared" si="69"/>
        <v/>
      </c>
      <c r="EG34" s="47" t="str">
        <f t="shared" si="69"/>
        <v/>
      </c>
      <c r="EH34" s="47" t="str">
        <f t="shared" si="69"/>
        <v/>
      </c>
      <c r="EI34" s="47" t="str">
        <f t="shared" si="69"/>
        <v/>
      </c>
      <c r="EJ34" s="47" t="str">
        <f t="shared" si="64"/>
        <v/>
      </c>
      <c r="EK34" s="47" t="str">
        <f t="shared" si="64"/>
        <v/>
      </c>
      <c r="EL34" s="47" t="str">
        <f t="shared" si="64"/>
        <v/>
      </c>
      <c r="EM34" s="47" t="str">
        <f t="shared" si="64"/>
        <v/>
      </c>
      <c r="EN34" s="47" t="str">
        <f t="shared" si="64"/>
        <v/>
      </c>
      <c r="EO34" s="47" t="str">
        <f t="shared" si="64"/>
        <v/>
      </c>
      <c r="EP34" s="47" t="str">
        <f t="shared" si="64"/>
        <v/>
      </c>
      <c r="EQ34" s="47" t="str">
        <f t="shared" si="64"/>
        <v/>
      </c>
      <c r="ER34" s="47" t="str">
        <f t="shared" si="64"/>
        <v/>
      </c>
      <c r="ES34" s="47" t="str">
        <f t="shared" si="64"/>
        <v/>
      </c>
      <c r="ET34" s="47" t="str">
        <f t="shared" si="64"/>
        <v/>
      </c>
      <c r="EU34" s="47" t="str">
        <f t="shared" si="65"/>
        <v/>
      </c>
      <c r="EV34" s="47" t="str">
        <f t="shared" si="65"/>
        <v/>
      </c>
      <c r="EW34" s="47" t="str">
        <f t="shared" si="65"/>
        <v/>
      </c>
      <c r="EX34" s="47" t="str">
        <f t="shared" si="65"/>
        <v/>
      </c>
      <c r="EY34" s="47" t="str">
        <f t="shared" si="65"/>
        <v/>
      </c>
      <c r="EZ34" s="47" t="str">
        <f t="shared" si="65"/>
        <v/>
      </c>
      <c r="FA34" s="47" t="str">
        <f t="shared" si="65"/>
        <v/>
      </c>
      <c r="FB34" s="47" t="str">
        <f t="shared" si="65"/>
        <v/>
      </c>
      <c r="FC34" s="47" t="str">
        <f t="shared" si="65"/>
        <v/>
      </c>
      <c r="FD34" s="47" t="str">
        <f t="shared" si="65"/>
        <v/>
      </c>
      <c r="FE34" s="47" t="str">
        <f t="shared" si="65"/>
        <v/>
      </c>
      <c r="FF34" s="47" t="str">
        <f t="shared" si="65"/>
        <v/>
      </c>
      <c r="FG34" s="47" t="str">
        <f t="shared" si="65"/>
        <v/>
      </c>
      <c r="FH34" s="47" t="str">
        <f t="shared" si="65"/>
        <v/>
      </c>
      <c r="FI34" s="47" t="str">
        <f t="shared" si="65"/>
        <v/>
      </c>
      <c r="FJ34" s="47" t="str">
        <f t="shared" si="65"/>
        <v/>
      </c>
      <c r="FK34" s="47" t="str">
        <f t="shared" si="66"/>
        <v/>
      </c>
      <c r="FL34" s="47" t="str">
        <f t="shared" si="66"/>
        <v/>
      </c>
      <c r="FM34" s="47" t="str">
        <f t="shared" si="66"/>
        <v/>
      </c>
      <c r="FN34" s="47" t="str">
        <f t="shared" si="66"/>
        <v/>
      </c>
      <c r="FO34" s="47" t="str">
        <f t="shared" si="66"/>
        <v/>
      </c>
      <c r="FP34" s="47" t="str">
        <f t="shared" si="66"/>
        <v/>
      </c>
      <c r="FQ34" s="47" t="str">
        <f t="shared" si="66"/>
        <v/>
      </c>
      <c r="FR34" s="47" t="str">
        <f t="shared" si="66"/>
        <v/>
      </c>
      <c r="FS34" s="47" t="str">
        <f t="shared" si="66"/>
        <v/>
      </c>
      <c r="FT34" s="47" t="str">
        <f t="shared" si="66"/>
        <v/>
      </c>
      <c r="FU34" s="47" t="str">
        <f t="shared" si="66"/>
        <v/>
      </c>
      <c r="FV34" s="47" t="str">
        <f t="shared" si="66"/>
        <v/>
      </c>
      <c r="FW34" s="47" t="str">
        <f t="shared" si="66"/>
        <v/>
      </c>
      <c r="FX34" s="47" t="str">
        <f t="shared" si="66"/>
        <v/>
      </c>
      <c r="FY34" s="47" t="str">
        <f t="shared" si="66"/>
        <v/>
      </c>
      <c r="FZ34" s="47" t="str">
        <f t="shared" si="66"/>
        <v/>
      </c>
      <c r="GA34" s="47" t="str">
        <f t="shared" si="67"/>
        <v/>
      </c>
      <c r="GB34" s="47" t="str">
        <f t="shared" si="67"/>
        <v/>
      </c>
      <c r="GC34" s="47" t="str">
        <f t="shared" si="67"/>
        <v/>
      </c>
      <c r="GD34" s="47" t="str">
        <f t="shared" si="67"/>
        <v/>
      </c>
      <c r="GE34" s="47" t="str">
        <f t="shared" si="67"/>
        <v/>
      </c>
      <c r="GF34" s="47" t="str">
        <f t="shared" si="67"/>
        <v/>
      </c>
      <c r="GG34" s="47" t="str">
        <f t="shared" si="67"/>
        <v/>
      </c>
      <c r="GH34" s="47" t="str">
        <f t="shared" si="67"/>
        <v/>
      </c>
      <c r="GI34" s="47" t="str">
        <f t="shared" si="67"/>
        <v/>
      </c>
      <c r="GJ34" s="47" t="str">
        <f t="shared" si="67"/>
        <v/>
      </c>
      <c r="GK34" s="47" t="str">
        <f t="shared" si="67"/>
        <v/>
      </c>
      <c r="GL34" s="47" t="str">
        <f t="shared" si="67"/>
        <v/>
      </c>
      <c r="GM34" s="47" t="str">
        <f t="shared" si="67"/>
        <v/>
      </c>
      <c r="GN34" s="47" t="str">
        <f t="shared" si="67"/>
        <v/>
      </c>
      <c r="GO34" s="47" t="str">
        <f t="shared" si="67"/>
        <v/>
      </c>
      <c r="GP34" s="47" t="str">
        <f t="shared" si="67"/>
        <v/>
      </c>
      <c r="GQ34" s="47" t="str">
        <f t="shared" si="55"/>
        <v/>
      </c>
      <c r="GR34" s="47" t="str">
        <f t="shared" si="55"/>
        <v/>
      </c>
      <c r="GS34" s="47" t="str">
        <f t="shared" si="55"/>
        <v/>
      </c>
      <c r="GT34" s="47" t="str">
        <f t="shared" si="55"/>
        <v/>
      </c>
      <c r="GU34" s="47" t="str">
        <f t="shared" si="55"/>
        <v/>
      </c>
      <c r="GV34" s="47" t="str">
        <f t="shared" si="55"/>
        <v/>
      </c>
      <c r="GW34" s="47" t="str">
        <f t="shared" si="40"/>
        <v/>
      </c>
      <c r="GX34" s="47" t="str">
        <f t="shared" si="40"/>
        <v/>
      </c>
      <c r="GY34" s="47" t="str">
        <f t="shared" si="40"/>
        <v/>
      </c>
      <c r="GZ34" s="47" t="str">
        <f t="shared" si="40"/>
        <v/>
      </c>
      <c r="HA34" s="47" t="str">
        <f t="shared" si="40"/>
        <v/>
      </c>
      <c r="HB34" s="47" t="str">
        <f t="shared" si="40"/>
        <v/>
      </c>
      <c r="HC34" s="47" t="str">
        <f t="shared" si="40"/>
        <v/>
      </c>
      <c r="HD34" s="47" t="str">
        <f t="shared" si="40"/>
        <v/>
      </c>
      <c r="HE34" s="47" t="str">
        <f t="shared" si="40"/>
        <v/>
      </c>
      <c r="HF34" s="47" t="str">
        <f t="shared" si="40"/>
        <v/>
      </c>
      <c r="HG34" s="47" t="str">
        <f t="shared" si="40"/>
        <v/>
      </c>
      <c r="HH34" s="47" t="str">
        <f t="shared" si="40"/>
        <v/>
      </c>
      <c r="HI34" s="47" t="str">
        <f t="shared" si="40"/>
        <v/>
      </c>
      <c r="HJ34" s="47" t="str">
        <f t="shared" si="40"/>
        <v/>
      </c>
      <c r="HK34" s="47" t="str">
        <f t="shared" si="40"/>
        <v/>
      </c>
      <c r="HL34" s="47" t="str">
        <f t="shared" si="56"/>
        <v/>
      </c>
      <c r="HM34" s="47" t="str">
        <f t="shared" si="56"/>
        <v/>
      </c>
      <c r="HN34" s="47" t="str">
        <f t="shared" si="56"/>
        <v/>
      </c>
      <c r="HO34" s="47" t="str">
        <f t="shared" si="56"/>
        <v/>
      </c>
      <c r="HP34" s="165" t="e">
        <f t="shared" si="57"/>
        <v>#N/A</v>
      </c>
      <c r="HQ34" s="165" t="e">
        <f t="shared" si="57"/>
        <v>#N/A</v>
      </c>
      <c r="HR34" s="165" t="e">
        <f t="shared" si="57"/>
        <v>#N/A</v>
      </c>
      <c r="HS34" s="165" t="e">
        <f t="shared" si="57"/>
        <v>#N/A</v>
      </c>
      <c r="HT34" s="165" t="e">
        <f t="shared" si="57"/>
        <v>#N/A</v>
      </c>
      <c r="HU34" s="165" t="e">
        <f t="shared" si="57"/>
        <v>#N/A</v>
      </c>
      <c r="HV34" s="165" t="e">
        <f t="shared" si="57"/>
        <v>#N/A</v>
      </c>
      <c r="HW34" s="165" t="e">
        <f t="shared" si="57"/>
        <v>#N/A</v>
      </c>
      <c r="HX34" s="165" t="e">
        <f t="shared" si="57"/>
        <v>#N/A</v>
      </c>
      <c r="HY34" s="165" t="e">
        <f t="shared" si="57"/>
        <v>#N/A</v>
      </c>
      <c r="HZ34" s="165" t="e">
        <f t="shared" si="57"/>
        <v>#N/A</v>
      </c>
      <c r="IA34" s="165" t="e">
        <f t="shared" si="57"/>
        <v>#N/A</v>
      </c>
      <c r="IB34" s="165" t="e">
        <f t="shared" si="57"/>
        <v>#N/A</v>
      </c>
      <c r="IC34" s="165" t="e">
        <f t="shared" si="57"/>
        <v>#N/A</v>
      </c>
      <c r="ID34" s="165" t="e">
        <f t="shared" si="57"/>
        <v>#N/A</v>
      </c>
      <c r="IE34" s="165" t="e">
        <f t="shared" si="41"/>
        <v>#N/A</v>
      </c>
      <c r="IF34" s="165" t="e">
        <f t="shared" si="41"/>
        <v>#N/A</v>
      </c>
      <c r="IG34" s="165" t="e">
        <f t="shared" si="41"/>
        <v>#N/A</v>
      </c>
      <c r="IH34" s="165" t="e">
        <f t="shared" si="41"/>
        <v>#N/A</v>
      </c>
      <c r="II34" s="165" t="e">
        <f t="shared" si="41"/>
        <v>#N/A</v>
      </c>
      <c r="IJ34" s="165" t="e">
        <f t="shared" si="41"/>
        <v>#N/A</v>
      </c>
      <c r="IK34" s="165" t="e">
        <f t="shared" si="41"/>
        <v>#N/A</v>
      </c>
      <c r="IL34" s="165" t="e">
        <f t="shared" si="41"/>
        <v>#N/A</v>
      </c>
      <c r="IM34" s="165" t="e">
        <f t="shared" si="41"/>
        <v>#N/A</v>
      </c>
      <c r="IN34" s="165" t="e">
        <f t="shared" si="41"/>
        <v>#N/A</v>
      </c>
      <c r="IO34" s="165" t="e">
        <f t="shared" si="41"/>
        <v>#N/A</v>
      </c>
      <c r="IP34" s="165" t="e">
        <f t="shared" si="41"/>
        <v>#N/A</v>
      </c>
      <c r="IQ34" s="165" t="e">
        <f t="shared" si="41"/>
        <v>#N/A</v>
      </c>
      <c r="IR34" s="165" t="e">
        <f t="shared" si="41"/>
        <v>#N/A</v>
      </c>
      <c r="IS34" s="165" t="e">
        <f t="shared" si="41"/>
        <v>#N/A</v>
      </c>
      <c r="IT34" s="165" t="e">
        <f t="shared" si="41"/>
        <v>#N/A</v>
      </c>
      <c r="IU34" s="165" t="e">
        <f t="shared" si="42"/>
        <v>#N/A</v>
      </c>
      <c r="IV34" s="165" t="e">
        <f t="shared" si="42"/>
        <v>#N/A</v>
      </c>
      <c r="IW34" s="165" t="e">
        <f t="shared" si="42"/>
        <v>#N/A</v>
      </c>
      <c r="IX34" s="165" t="e">
        <f t="shared" si="42"/>
        <v>#N/A</v>
      </c>
      <c r="IY34" s="165" t="e">
        <f t="shared" si="42"/>
        <v>#N/A</v>
      </c>
      <c r="IZ34" s="165" t="e">
        <f t="shared" si="42"/>
        <v>#N/A</v>
      </c>
      <c r="JA34" s="165" t="e">
        <f t="shared" si="42"/>
        <v>#N/A</v>
      </c>
      <c r="JB34" s="165" t="e">
        <f t="shared" si="42"/>
        <v>#N/A</v>
      </c>
      <c r="JC34" s="165" t="e">
        <f t="shared" si="42"/>
        <v>#N/A</v>
      </c>
      <c r="JD34" s="165" t="e">
        <f t="shared" si="42"/>
        <v>#N/A</v>
      </c>
      <c r="JE34" s="165" t="e">
        <f t="shared" si="42"/>
        <v>#N/A</v>
      </c>
      <c r="JF34" s="165" t="e">
        <f t="shared" si="42"/>
        <v>#N/A</v>
      </c>
      <c r="JG34" s="165" t="e">
        <f t="shared" si="42"/>
        <v>#N/A</v>
      </c>
      <c r="JH34" s="165" t="e">
        <f t="shared" si="42"/>
        <v>#N/A</v>
      </c>
      <c r="JI34" s="165" t="e">
        <f t="shared" si="42"/>
        <v>#N/A</v>
      </c>
      <c r="JJ34" s="165" t="e">
        <f t="shared" si="42"/>
        <v>#N/A</v>
      </c>
      <c r="JK34" s="165" t="e">
        <f t="shared" si="43"/>
        <v>#N/A</v>
      </c>
      <c r="JL34" s="165" t="e">
        <f t="shared" si="43"/>
        <v>#N/A</v>
      </c>
      <c r="JM34" s="165" t="e">
        <f t="shared" si="43"/>
        <v>#N/A</v>
      </c>
      <c r="JN34" s="165" t="e">
        <f t="shared" si="43"/>
        <v>#N/A</v>
      </c>
      <c r="JO34" s="165" t="e">
        <f t="shared" si="43"/>
        <v>#N/A</v>
      </c>
      <c r="JP34" s="165" t="e">
        <f t="shared" si="43"/>
        <v>#N/A</v>
      </c>
      <c r="JQ34" s="165" t="e">
        <f t="shared" si="43"/>
        <v>#N/A</v>
      </c>
      <c r="JR34" s="165" t="e">
        <f t="shared" si="43"/>
        <v>#N/A</v>
      </c>
      <c r="JS34" s="165" t="e">
        <f t="shared" si="43"/>
        <v>#N/A</v>
      </c>
      <c r="JT34" s="165" t="e">
        <f t="shared" si="43"/>
        <v>#N/A</v>
      </c>
      <c r="JU34" s="165" t="e">
        <f t="shared" si="43"/>
        <v>#N/A</v>
      </c>
      <c r="JV34" s="165" t="e">
        <f t="shared" si="43"/>
        <v>#N/A</v>
      </c>
      <c r="JW34" s="165" t="e">
        <f t="shared" si="43"/>
        <v>#N/A</v>
      </c>
      <c r="JX34" s="165" t="e">
        <f t="shared" si="43"/>
        <v>#N/A</v>
      </c>
      <c r="JY34" s="165" t="e">
        <f t="shared" si="43"/>
        <v>#N/A</v>
      </c>
      <c r="JZ34" s="165" t="e">
        <f t="shared" si="43"/>
        <v>#N/A</v>
      </c>
      <c r="KA34" s="165" t="e">
        <f t="shared" si="44"/>
        <v>#N/A</v>
      </c>
      <c r="KB34" s="165" t="e">
        <f t="shared" si="44"/>
        <v>#N/A</v>
      </c>
      <c r="KC34" s="165" t="e">
        <f t="shared" si="44"/>
        <v>#N/A</v>
      </c>
      <c r="KD34" s="165" t="e">
        <f t="shared" si="44"/>
        <v>#N/A</v>
      </c>
      <c r="KE34" s="165" t="e">
        <f t="shared" si="44"/>
        <v>#N/A</v>
      </c>
      <c r="KF34" s="165" t="e">
        <f t="shared" si="44"/>
        <v>#N/A</v>
      </c>
      <c r="KG34" s="165" t="e">
        <f t="shared" si="44"/>
        <v>#N/A</v>
      </c>
      <c r="KH34" s="165" t="e">
        <f t="shared" si="44"/>
        <v>#N/A</v>
      </c>
      <c r="KI34" s="165" t="e">
        <f t="shared" si="44"/>
        <v>#N/A</v>
      </c>
      <c r="KJ34" s="165" t="e">
        <f t="shared" si="44"/>
        <v>#N/A</v>
      </c>
      <c r="KK34" s="165" t="e">
        <f t="shared" si="44"/>
        <v>#N/A</v>
      </c>
      <c r="KL34" s="165" t="e">
        <f t="shared" si="44"/>
        <v>#N/A</v>
      </c>
      <c r="KM34" s="165" t="e">
        <f t="shared" si="44"/>
        <v>#N/A</v>
      </c>
      <c r="KN34" s="165" t="e">
        <f t="shared" si="44"/>
        <v>#N/A</v>
      </c>
      <c r="KO34" s="165" t="e">
        <f t="shared" si="44"/>
        <v>#N/A</v>
      </c>
      <c r="KP34" s="165" t="e">
        <f t="shared" si="44"/>
        <v>#N/A</v>
      </c>
      <c r="KQ34" s="165" t="e">
        <f t="shared" si="45"/>
        <v>#N/A</v>
      </c>
      <c r="KR34" s="165" t="e">
        <f t="shared" si="45"/>
        <v>#N/A</v>
      </c>
      <c r="KS34" s="165" t="e">
        <f t="shared" si="45"/>
        <v>#N/A</v>
      </c>
      <c r="KT34" s="165" t="e">
        <f t="shared" si="45"/>
        <v>#N/A</v>
      </c>
      <c r="KU34" s="165" t="e">
        <f t="shared" si="45"/>
        <v>#N/A</v>
      </c>
      <c r="KV34" s="165" t="e">
        <f t="shared" si="45"/>
        <v>#N/A</v>
      </c>
      <c r="KW34" s="165" t="e">
        <f t="shared" si="45"/>
        <v>#N/A</v>
      </c>
      <c r="KX34" s="165" t="e">
        <f t="shared" si="45"/>
        <v>#N/A</v>
      </c>
      <c r="KY34" s="165" t="e">
        <f t="shared" si="45"/>
        <v>#N/A</v>
      </c>
      <c r="KZ34" s="165" t="e">
        <f t="shared" si="45"/>
        <v>#N/A</v>
      </c>
      <c r="LA34" s="165" t="e">
        <f t="shared" si="45"/>
        <v>#N/A</v>
      </c>
      <c r="LB34" s="165" t="e">
        <f t="shared" si="45"/>
        <v>#N/A</v>
      </c>
      <c r="LC34" s="165" t="e">
        <f t="shared" si="45"/>
        <v>#N/A</v>
      </c>
      <c r="LD34" s="165" t="e">
        <f t="shared" si="45"/>
        <v>#N/A</v>
      </c>
      <c r="LE34" s="165" t="e">
        <f t="shared" si="45"/>
        <v>#N/A</v>
      </c>
      <c r="LF34" s="165" t="e">
        <f t="shared" si="45"/>
        <v>#N/A</v>
      </c>
      <c r="LG34" s="165" t="e">
        <f t="shared" si="46"/>
        <v>#N/A</v>
      </c>
      <c r="LH34" s="165" t="e">
        <f t="shared" si="46"/>
        <v>#N/A</v>
      </c>
      <c r="LI34" s="165" t="e">
        <f t="shared" si="46"/>
        <v>#N/A</v>
      </c>
      <c r="LJ34" s="165" t="e">
        <f t="shared" si="46"/>
        <v>#N/A</v>
      </c>
      <c r="LK34" s="165" t="e">
        <f t="shared" si="46"/>
        <v>#N/A</v>
      </c>
      <c r="LL34" s="165" t="e">
        <f t="shared" si="46"/>
        <v>#N/A</v>
      </c>
      <c r="LM34" s="165" t="e">
        <f t="shared" si="46"/>
        <v>#N/A</v>
      </c>
      <c r="LN34" s="165" t="e">
        <f t="shared" si="46"/>
        <v>#N/A</v>
      </c>
      <c r="LO34" s="165" t="e">
        <f t="shared" si="46"/>
        <v>#N/A</v>
      </c>
      <c r="LP34" s="165" t="e">
        <f t="shared" si="46"/>
        <v>#N/A</v>
      </c>
      <c r="LQ34" s="165" t="e">
        <f t="shared" si="46"/>
        <v>#N/A</v>
      </c>
      <c r="LR34" s="165" t="e">
        <f t="shared" si="46"/>
        <v>#N/A</v>
      </c>
      <c r="LS34" s="165" t="e">
        <f t="shared" si="46"/>
        <v>#N/A</v>
      </c>
      <c r="LT34" s="165" t="e">
        <f t="shared" si="46"/>
        <v>#N/A</v>
      </c>
      <c r="LU34" s="165" t="e">
        <f t="shared" si="46"/>
        <v>#N/A</v>
      </c>
      <c r="LV34" s="165" t="e">
        <f t="shared" si="46"/>
        <v>#N/A</v>
      </c>
      <c r="LW34" s="165" t="e">
        <f t="shared" si="47"/>
        <v>#N/A</v>
      </c>
      <c r="LX34" s="165" t="e">
        <f t="shared" si="47"/>
        <v>#N/A</v>
      </c>
      <c r="LY34" s="165" t="e">
        <f t="shared" si="47"/>
        <v>#N/A</v>
      </c>
      <c r="LZ34" s="165" t="e">
        <f t="shared" si="47"/>
        <v>#N/A</v>
      </c>
      <c r="MA34" s="165" t="e">
        <f t="shared" si="47"/>
        <v>#N/A</v>
      </c>
      <c r="MB34" s="165" t="e">
        <f t="shared" si="47"/>
        <v>#N/A</v>
      </c>
      <c r="MC34" s="165" t="e">
        <f t="shared" si="47"/>
        <v>#N/A</v>
      </c>
      <c r="MD34" s="165" t="e">
        <f t="shared" si="47"/>
        <v>#N/A</v>
      </c>
      <c r="ME34" s="165" t="e">
        <f t="shared" si="47"/>
        <v>#N/A</v>
      </c>
      <c r="MF34" s="165" t="e">
        <f t="shared" si="47"/>
        <v>#N/A</v>
      </c>
      <c r="MG34" s="165" t="e">
        <f t="shared" si="47"/>
        <v>#N/A</v>
      </c>
      <c r="MH34" s="165" t="e">
        <f t="shared" si="47"/>
        <v>#N/A</v>
      </c>
      <c r="MI34" s="165" t="e">
        <f t="shared" si="47"/>
        <v>#N/A</v>
      </c>
      <c r="MJ34" s="165" t="e">
        <f t="shared" si="47"/>
        <v>#N/A</v>
      </c>
      <c r="MK34" s="165" t="e">
        <f t="shared" si="47"/>
        <v>#N/A</v>
      </c>
      <c r="ML34" s="165" t="e">
        <f t="shared" si="47"/>
        <v>#N/A</v>
      </c>
      <c r="MM34" s="165" t="e">
        <f t="shared" si="48"/>
        <v>#N/A</v>
      </c>
      <c r="MN34" s="165" t="e">
        <f t="shared" si="48"/>
        <v>#N/A</v>
      </c>
      <c r="MO34" s="165" t="e">
        <f t="shared" si="48"/>
        <v>#N/A</v>
      </c>
      <c r="MP34" s="165" t="e">
        <f t="shared" si="48"/>
        <v>#N/A</v>
      </c>
      <c r="MQ34" s="165" t="e">
        <f t="shared" si="48"/>
        <v>#N/A</v>
      </c>
      <c r="MR34" s="165" t="e">
        <f t="shared" si="48"/>
        <v>#N/A</v>
      </c>
      <c r="MS34" s="165" t="e">
        <f t="shared" si="48"/>
        <v>#N/A</v>
      </c>
      <c r="MT34" s="165" t="e">
        <f t="shared" si="48"/>
        <v>#N/A</v>
      </c>
      <c r="MU34" s="165" t="e">
        <f t="shared" si="48"/>
        <v>#N/A</v>
      </c>
      <c r="MV34" s="165" t="e">
        <f t="shared" si="48"/>
        <v>#N/A</v>
      </c>
      <c r="MW34" s="165" t="e">
        <f t="shared" si="48"/>
        <v>#N/A</v>
      </c>
      <c r="MX34" s="165" t="e">
        <f t="shared" si="48"/>
        <v>#N/A</v>
      </c>
      <c r="MY34" s="165" t="e">
        <f t="shared" si="48"/>
        <v>#N/A</v>
      </c>
      <c r="MZ34" s="165" t="e">
        <f t="shared" si="48"/>
        <v>#N/A</v>
      </c>
      <c r="NA34" s="165" t="e">
        <f t="shared" si="48"/>
        <v>#N/A</v>
      </c>
      <c r="NB34" s="165" t="e">
        <f t="shared" si="48"/>
        <v>#N/A</v>
      </c>
      <c r="NC34" s="165" t="e">
        <f t="shared" si="49"/>
        <v>#N/A</v>
      </c>
      <c r="ND34" s="165" t="e">
        <f t="shared" si="49"/>
        <v>#N/A</v>
      </c>
      <c r="NE34" s="165" t="e">
        <f t="shared" si="49"/>
        <v>#N/A</v>
      </c>
      <c r="NF34" s="165" t="e">
        <f t="shared" si="49"/>
        <v>#N/A</v>
      </c>
      <c r="NG34" s="165" t="e">
        <f t="shared" si="49"/>
        <v>#N/A</v>
      </c>
      <c r="NH34" s="165" t="e">
        <f t="shared" si="49"/>
        <v>#N/A</v>
      </c>
      <c r="NI34" s="165" t="e">
        <f t="shared" si="49"/>
        <v>#N/A</v>
      </c>
      <c r="NJ34" s="165" t="e">
        <f t="shared" si="49"/>
        <v>#N/A</v>
      </c>
      <c r="NK34" s="165" t="e">
        <f t="shared" si="49"/>
        <v>#N/A</v>
      </c>
      <c r="NL34" s="165" t="e">
        <f t="shared" si="49"/>
        <v>#N/A</v>
      </c>
      <c r="NM34" s="165" t="e">
        <f t="shared" si="49"/>
        <v>#N/A</v>
      </c>
      <c r="NN34" s="165" t="e">
        <f t="shared" si="49"/>
        <v>#N/A</v>
      </c>
      <c r="NO34" s="165" t="e">
        <f t="shared" si="49"/>
        <v>#N/A</v>
      </c>
      <c r="NP34" s="165" t="e">
        <f t="shared" si="49"/>
        <v>#N/A</v>
      </c>
      <c r="NQ34" s="165" t="e">
        <f t="shared" si="49"/>
        <v>#N/A</v>
      </c>
      <c r="NR34" s="165" t="e">
        <f t="shared" si="49"/>
        <v>#N/A</v>
      </c>
      <c r="NS34" s="165" t="e">
        <f t="shared" si="50"/>
        <v>#N/A</v>
      </c>
      <c r="NT34" s="165" t="e">
        <f t="shared" si="50"/>
        <v>#N/A</v>
      </c>
      <c r="NU34" s="165" t="e">
        <f t="shared" si="50"/>
        <v>#N/A</v>
      </c>
      <c r="NV34" s="165" t="e">
        <f t="shared" si="50"/>
        <v>#N/A</v>
      </c>
      <c r="NW34" s="165" t="e">
        <f t="shared" si="50"/>
        <v>#N/A</v>
      </c>
      <c r="NX34" s="165" t="e">
        <f t="shared" si="50"/>
        <v>#N/A</v>
      </c>
      <c r="NY34" s="165" t="e">
        <f t="shared" si="50"/>
        <v>#N/A</v>
      </c>
      <c r="NZ34" s="165" t="e">
        <f t="shared" si="50"/>
        <v>#N/A</v>
      </c>
      <c r="OA34" s="165" t="e">
        <f t="shared" si="50"/>
        <v>#N/A</v>
      </c>
      <c r="OB34" s="165" t="e">
        <f t="shared" si="50"/>
        <v>#N/A</v>
      </c>
      <c r="OC34" s="165" t="e">
        <f t="shared" si="50"/>
        <v>#N/A</v>
      </c>
      <c r="OD34" s="165" t="e">
        <f t="shared" si="50"/>
        <v>#N/A</v>
      </c>
      <c r="OE34" s="165" t="e">
        <f t="shared" si="50"/>
        <v>#N/A</v>
      </c>
      <c r="OF34" s="165" t="e">
        <f t="shared" si="50"/>
        <v>#N/A</v>
      </c>
      <c r="OG34" s="165" t="e">
        <f t="shared" si="50"/>
        <v>#N/A</v>
      </c>
      <c r="OH34" s="165" t="e">
        <f t="shared" si="50"/>
        <v>#N/A</v>
      </c>
      <c r="OI34" s="165" t="e">
        <f t="shared" si="51"/>
        <v>#N/A</v>
      </c>
      <c r="OJ34" s="165" t="e">
        <f t="shared" si="51"/>
        <v>#N/A</v>
      </c>
      <c r="OK34" s="165" t="e">
        <f t="shared" si="51"/>
        <v>#N/A</v>
      </c>
      <c r="OL34" s="165" t="e">
        <f t="shared" si="51"/>
        <v>#N/A</v>
      </c>
      <c r="OM34" s="165" t="e">
        <f t="shared" si="51"/>
        <v>#N/A</v>
      </c>
      <c r="ON34" s="165" t="e">
        <f t="shared" si="51"/>
        <v>#N/A</v>
      </c>
      <c r="OO34" s="165" t="e">
        <f t="shared" si="51"/>
        <v>#N/A</v>
      </c>
      <c r="OP34" s="165" t="e">
        <f t="shared" si="51"/>
        <v>#N/A</v>
      </c>
      <c r="OQ34" s="165" t="e">
        <f t="shared" si="51"/>
        <v>#N/A</v>
      </c>
      <c r="OR34" s="165" t="e">
        <f t="shared" si="51"/>
        <v>#N/A</v>
      </c>
      <c r="OS34" s="165" t="e">
        <f t="shared" si="51"/>
        <v>#N/A</v>
      </c>
      <c r="OT34" s="165" t="e">
        <f t="shared" si="51"/>
        <v>#N/A</v>
      </c>
      <c r="OU34" s="165" t="e">
        <f t="shared" si="51"/>
        <v>#N/A</v>
      </c>
      <c r="OV34" s="165" t="e">
        <f t="shared" si="51"/>
        <v>#N/A</v>
      </c>
      <c r="OW34" s="165" t="e">
        <f t="shared" si="51"/>
        <v>#N/A</v>
      </c>
      <c r="OX34" s="165" t="e">
        <f t="shared" si="51"/>
        <v>#N/A</v>
      </c>
      <c r="OY34" s="165" t="e">
        <f t="shared" si="52"/>
        <v>#N/A</v>
      </c>
      <c r="OZ34" s="165" t="e">
        <f t="shared" si="52"/>
        <v>#N/A</v>
      </c>
      <c r="PA34" s="165" t="e">
        <f t="shared" si="52"/>
        <v>#N/A</v>
      </c>
      <c r="PB34" s="165" t="e">
        <f t="shared" si="52"/>
        <v>#N/A</v>
      </c>
      <c r="PC34" s="165" t="e">
        <f t="shared" si="70"/>
        <v>#N/A</v>
      </c>
      <c r="PD34" s="165" t="e">
        <f t="shared" si="70"/>
        <v>#N/A</v>
      </c>
      <c r="PE34" s="165" t="e">
        <f t="shared" si="70"/>
        <v>#N/A</v>
      </c>
      <c r="PF34" s="165" t="e">
        <f t="shared" si="70"/>
        <v>#N/A</v>
      </c>
      <c r="PG34" s="165" t="e">
        <f t="shared" si="70"/>
        <v>#N/A</v>
      </c>
      <c r="PH34" s="165" t="e">
        <f t="shared" si="70"/>
        <v>#N/A</v>
      </c>
    </row>
    <row r="35" spans="1:424" hidden="1" x14ac:dyDescent="0.45">
      <c r="A35" s="4">
        <v>32</v>
      </c>
      <c r="B35" s="91"/>
      <c r="C35" s="91"/>
      <c r="D35" s="91"/>
      <c r="E35" s="120" t="str">
        <f t="shared" si="28"/>
        <v/>
      </c>
      <c r="F35" s="120" t="str">
        <f t="shared" si="29"/>
        <v/>
      </c>
      <c r="G35" s="71" t="str">
        <f t="shared" si="30"/>
        <v/>
      </c>
      <c r="H35" s="23"/>
      <c r="I35" s="55"/>
      <c r="J35" s="298"/>
      <c r="K35" s="72" t="str">
        <f>IF(AND(B35&gt;0,C35&gt;0,D35&gt;0),IF(ISBLANK(J35),IF(ISBLANK(H35),"",(D35-B35)*VLOOKUP(H35,VLookups!$A$4:$B$13,2,FALSE)),J35),"")</f>
        <v/>
      </c>
      <c r="L35" s="73" t="str">
        <f t="shared" si="0"/>
        <v/>
      </c>
      <c r="M35" s="91"/>
      <c r="N35" s="265" t="str">
        <f>IF(AND(M35&gt;0,C35&gt;0,NOT(K35="")),ABS(VLOOKUP($M$1,VLookups!$A$43:$B$44,2,FALSE)-_xlfn.NORM.DIST(M35,G35,K35,TRUE)),"")</f>
        <v/>
      </c>
      <c r="O35" s="90" t="str">
        <f>IF(AND($B35&gt;0,$C35&gt;0,$D35&gt;0,NOT(ISBLANK($H35))),_xlfn.NORM.INV(ABS(VLOOKUP($M$1,VLookups!$A$43:$B$44,2,FALSE)-O$3),$G35,$K35),"")</f>
        <v/>
      </c>
      <c r="P35" s="89" t="str">
        <f>IF(AND($B35&gt;0,$C35&gt;0,$D35&gt;0,NOT(ISBLANK($H35))),_xlfn.NORM.INV(ABS(VLOOKUP($M$1,VLookups!$A$43:$B$44,2,FALSE)-P$3),$G35,$K35),"")</f>
        <v/>
      </c>
      <c r="Q35" s="90" t="str">
        <f>IF(AND($B35&gt;0,$C35&gt;0,$D35&gt;0,NOT(ISBLANK($H35))),_xlfn.NORM.INV(ABS(VLOOKUP($M$1,VLookups!$A$43:$B$44,2,FALSE)-Q$3),$G35,$K35),"")</f>
        <v/>
      </c>
      <c r="R35" s="89" t="str">
        <f>IF(AND($B35&gt;0,$C35&gt;0,$D35&gt;0,NOT(ISBLANK($H35))),_xlfn.NORM.INV(ABS(VLOOKUP($M$1,VLookups!$A$43:$B$44,2,FALSE)-R$3),$G35,$K35),"")</f>
        <v/>
      </c>
      <c r="S35" s="90" t="str">
        <f>IF(AND($B35&gt;0,$C35&gt;0,$D35&gt;0,NOT(ISBLANK($H35))),_xlfn.NORM.INV(ABS(VLOOKUP($M$1,VLookups!$A$43:$B$44,2,FALSE)-S$3),$G35,$K35),"")</f>
        <v/>
      </c>
      <c r="T35" s="89" t="str">
        <f>IF(AND($B35&gt;0,$C35&gt;0,$D35&gt;0,NOT(ISBLANK($H35))),_xlfn.NORM.INV(ABS(VLOOKUP($M$1,VLookups!$A$43:$B$44,2,FALSE)-T$3),$G35,$K35),"")</f>
        <v/>
      </c>
      <c r="U35" s="5"/>
      <c r="V35" s="164" t="str">
        <f t="shared" si="31"/>
        <v/>
      </c>
      <c r="W35" s="47" t="str">
        <f t="shared" si="68"/>
        <v/>
      </c>
      <c r="X35" s="47" t="str">
        <f t="shared" si="68"/>
        <v/>
      </c>
      <c r="Y35" s="47" t="str">
        <f t="shared" si="68"/>
        <v/>
      </c>
      <c r="Z35" s="47" t="str">
        <f t="shared" si="68"/>
        <v/>
      </c>
      <c r="AA35" s="47" t="str">
        <f t="shared" si="68"/>
        <v/>
      </c>
      <c r="AB35" s="47" t="str">
        <f t="shared" si="68"/>
        <v/>
      </c>
      <c r="AC35" s="47" t="str">
        <f t="shared" si="68"/>
        <v/>
      </c>
      <c r="AD35" s="47" t="str">
        <f t="shared" si="68"/>
        <v/>
      </c>
      <c r="AE35" s="47" t="str">
        <f t="shared" si="68"/>
        <v/>
      </c>
      <c r="AF35" s="47" t="str">
        <f t="shared" si="68"/>
        <v/>
      </c>
      <c r="AG35" s="47" t="str">
        <f t="shared" si="68"/>
        <v/>
      </c>
      <c r="AH35" s="47" t="str">
        <f t="shared" si="68"/>
        <v/>
      </c>
      <c r="AI35" s="47" t="str">
        <f t="shared" si="68"/>
        <v/>
      </c>
      <c r="AJ35" s="47" t="str">
        <f t="shared" si="68"/>
        <v/>
      </c>
      <c r="AK35" s="47" t="str">
        <f t="shared" si="68"/>
        <v/>
      </c>
      <c r="AL35" s="47" t="str">
        <f t="shared" si="68"/>
        <v/>
      </c>
      <c r="AM35" s="47" t="str">
        <f t="shared" si="60"/>
        <v/>
      </c>
      <c r="AN35" s="47" t="str">
        <f t="shared" si="60"/>
        <v/>
      </c>
      <c r="AO35" s="47" t="str">
        <f t="shared" si="60"/>
        <v/>
      </c>
      <c r="AP35" s="47" t="str">
        <f t="shared" si="60"/>
        <v/>
      </c>
      <c r="AQ35" s="47" t="str">
        <f t="shared" si="60"/>
        <v/>
      </c>
      <c r="AR35" s="47" t="str">
        <f t="shared" si="60"/>
        <v/>
      </c>
      <c r="AS35" s="47" t="str">
        <f t="shared" si="60"/>
        <v/>
      </c>
      <c r="AT35" s="47" t="str">
        <f t="shared" si="60"/>
        <v/>
      </c>
      <c r="AU35" s="47" t="str">
        <f t="shared" si="60"/>
        <v/>
      </c>
      <c r="AV35" s="47" t="str">
        <f t="shared" si="60"/>
        <v/>
      </c>
      <c r="AW35" s="47" t="str">
        <f t="shared" si="60"/>
        <v/>
      </c>
      <c r="AX35" s="47" t="str">
        <f t="shared" si="61"/>
        <v/>
      </c>
      <c r="AY35" s="47" t="str">
        <f t="shared" si="61"/>
        <v/>
      </c>
      <c r="AZ35" s="47" t="str">
        <f t="shared" si="61"/>
        <v/>
      </c>
      <c r="BA35" s="47" t="str">
        <f t="shared" si="61"/>
        <v/>
      </c>
      <c r="BB35" s="47" t="str">
        <f t="shared" si="61"/>
        <v/>
      </c>
      <c r="BC35" s="47" t="str">
        <f t="shared" si="61"/>
        <v/>
      </c>
      <c r="BD35" s="47" t="str">
        <f t="shared" si="61"/>
        <v/>
      </c>
      <c r="BE35" s="47" t="str">
        <f t="shared" si="61"/>
        <v/>
      </c>
      <c r="BF35" s="47" t="str">
        <f t="shared" si="61"/>
        <v/>
      </c>
      <c r="BG35" s="47" t="str">
        <f t="shared" si="61"/>
        <v/>
      </c>
      <c r="BH35" s="47" t="str">
        <f t="shared" si="61"/>
        <v/>
      </c>
      <c r="BI35" s="47" t="str">
        <f t="shared" si="61"/>
        <v/>
      </c>
      <c r="BJ35" s="47" t="str">
        <f t="shared" si="61"/>
        <v/>
      </c>
      <c r="BK35" s="47" t="str">
        <f t="shared" si="61"/>
        <v/>
      </c>
      <c r="BL35" s="47" t="str">
        <f t="shared" si="61"/>
        <v/>
      </c>
      <c r="BM35" s="47" t="str">
        <f t="shared" si="61"/>
        <v/>
      </c>
      <c r="BN35" s="47" t="str">
        <f t="shared" si="62"/>
        <v/>
      </c>
      <c r="BO35" s="47" t="str">
        <f t="shared" si="62"/>
        <v/>
      </c>
      <c r="BP35" s="47" t="str">
        <f t="shared" si="62"/>
        <v/>
      </c>
      <c r="BQ35" s="47" t="str">
        <f t="shared" si="62"/>
        <v/>
      </c>
      <c r="BR35" s="47" t="str">
        <f t="shared" si="62"/>
        <v/>
      </c>
      <c r="BS35" s="47" t="str">
        <f t="shared" si="62"/>
        <v/>
      </c>
      <c r="BT35" s="47" t="str">
        <f t="shared" si="62"/>
        <v/>
      </c>
      <c r="BU35" s="47" t="str">
        <f t="shared" si="62"/>
        <v/>
      </c>
      <c r="BV35" s="47" t="str">
        <f t="shared" si="62"/>
        <v/>
      </c>
      <c r="BW35" s="47" t="str">
        <f t="shared" si="62"/>
        <v/>
      </c>
      <c r="BX35" s="47" t="str">
        <f t="shared" si="62"/>
        <v/>
      </c>
      <c r="BY35" s="47" t="str">
        <f t="shared" si="62"/>
        <v/>
      </c>
      <c r="BZ35" s="47" t="str">
        <f t="shared" si="62"/>
        <v/>
      </c>
      <c r="CA35" s="47" t="str">
        <f t="shared" si="62"/>
        <v/>
      </c>
      <c r="CB35" s="47" t="str">
        <f t="shared" si="62"/>
        <v/>
      </c>
      <c r="CC35" s="47" t="str">
        <f t="shared" si="62"/>
        <v/>
      </c>
      <c r="CD35" s="47" t="str">
        <f t="shared" si="63"/>
        <v/>
      </c>
      <c r="CE35" s="47" t="str">
        <f t="shared" si="63"/>
        <v/>
      </c>
      <c r="CF35" s="47" t="str">
        <f t="shared" si="63"/>
        <v/>
      </c>
      <c r="CG35" s="47" t="str">
        <f t="shared" si="63"/>
        <v/>
      </c>
      <c r="CH35" s="47" t="str">
        <f t="shared" si="63"/>
        <v/>
      </c>
      <c r="CI35" s="47" t="str">
        <f t="shared" si="63"/>
        <v/>
      </c>
      <c r="CJ35" s="47" t="str">
        <f t="shared" si="63"/>
        <v/>
      </c>
      <c r="CK35" s="47" t="str">
        <f t="shared" si="63"/>
        <v/>
      </c>
      <c r="CL35" s="47" t="str">
        <f t="shared" si="63"/>
        <v/>
      </c>
      <c r="CM35" s="47" t="str">
        <f t="shared" si="63"/>
        <v/>
      </c>
      <c r="CN35" s="47" t="str">
        <f t="shared" si="63"/>
        <v/>
      </c>
      <c r="CO35" s="47" t="str">
        <f t="shared" si="63"/>
        <v/>
      </c>
      <c r="CP35" s="47" t="str">
        <f t="shared" si="63"/>
        <v/>
      </c>
      <c r="CQ35" s="47" t="str">
        <f t="shared" si="63"/>
        <v/>
      </c>
      <c r="CR35" s="47" t="str">
        <f t="shared" si="63"/>
        <v/>
      </c>
      <c r="CS35" s="47" t="str">
        <f t="shared" si="63"/>
        <v/>
      </c>
      <c r="CT35" s="47" t="str">
        <f t="shared" si="53"/>
        <v/>
      </c>
      <c r="CU35" s="47" t="str">
        <f t="shared" si="53"/>
        <v/>
      </c>
      <c r="CV35" s="47" t="str">
        <f t="shared" si="53"/>
        <v/>
      </c>
      <c r="CW35" s="47" t="str">
        <f t="shared" si="53"/>
        <v/>
      </c>
      <c r="CX35" s="47" t="str">
        <f t="shared" si="53"/>
        <v/>
      </c>
      <c r="CY35" s="47" t="str">
        <f t="shared" si="53"/>
        <v/>
      </c>
      <c r="CZ35" s="47" t="str">
        <f t="shared" ref="CZ35:DO50" si="71">IF(ISNONTEXT($V35),DA35-$V35,"")</f>
        <v/>
      </c>
      <c r="DA35" s="47" t="str">
        <f t="shared" si="71"/>
        <v/>
      </c>
      <c r="DB35" s="47" t="str">
        <f t="shared" si="71"/>
        <v/>
      </c>
      <c r="DC35" s="47" t="str">
        <f t="shared" si="71"/>
        <v/>
      </c>
      <c r="DD35" s="47" t="str">
        <f t="shared" si="71"/>
        <v/>
      </c>
      <c r="DE35" s="47" t="str">
        <f t="shared" si="71"/>
        <v/>
      </c>
      <c r="DF35" s="47" t="str">
        <f t="shared" si="71"/>
        <v/>
      </c>
      <c r="DG35" s="47" t="str">
        <f t="shared" si="71"/>
        <v/>
      </c>
      <c r="DH35" s="47" t="str">
        <f t="shared" si="71"/>
        <v/>
      </c>
      <c r="DI35" s="47" t="str">
        <f t="shared" si="71"/>
        <v/>
      </c>
      <c r="DJ35" s="47" t="str">
        <f t="shared" si="71"/>
        <v/>
      </c>
      <c r="DK35" s="47" t="str">
        <f t="shared" si="71"/>
        <v/>
      </c>
      <c r="DL35" s="47" t="str">
        <f t="shared" si="71"/>
        <v/>
      </c>
      <c r="DM35" s="47" t="str">
        <f t="shared" si="71"/>
        <v/>
      </c>
      <c r="DN35" s="47" t="str">
        <f t="shared" si="71"/>
        <v/>
      </c>
      <c r="DO35" s="47" t="str">
        <f t="shared" si="71"/>
        <v/>
      </c>
      <c r="DP35" s="47" t="str">
        <f t="shared" si="54"/>
        <v/>
      </c>
      <c r="DQ35" s="47" t="str">
        <f t="shared" si="54"/>
        <v/>
      </c>
      <c r="DR35" s="47" t="str">
        <f t="shared" si="54"/>
        <v/>
      </c>
      <c r="DS35" s="179" t="str">
        <f t="shared" si="33"/>
        <v/>
      </c>
      <c r="DT35" s="47" t="str">
        <f t="shared" si="69"/>
        <v/>
      </c>
      <c r="DU35" s="47" t="str">
        <f t="shared" si="69"/>
        <v/>
      </c>
      <c r="DV35" s="47" t="str">
        <f t="shared" si="69"/>
        <v/>
      </c>
      <c r="DW35" s="47" t="str">
        <f t="shared" si="69"/>
        <v/>
      </c>
      <c r="DX35" s="47" t="str">
        <f t="shared" si="69"/>
        <v/>
      </c>
      <c r="DY35" s="47" t="str">
        <f t="shared" si="69"/>
        <v/>
      </c>
      <c r="DZ35" s="47" t="str">
        <f t="shared" si="69"/>
        <v/>
      </c>
      <c r="EA35" s="47" t="str">
        <f t="shared" si="69"/>
        <v/>
      </c>
      <c r="EB35" s="47" t="str">
        <f t="shared" si="69"/>
        <v/>
      </c>
      <c r="EC35" s="47" t="str">
        <f t="shared" si="69"/>
        <v/>
      </c>
      <c r="ED35" s="47" t="str">
        <f t="shared" si="69"/>
        <v/>
      </c>
      <c r="EE35" s="47" t="str">
        <f t="shared" si="69"/>
        <v/>
      </c>
      <c r="EF35" s="47" t="str">
        <f t="shared" si="69"/>
        <v/>
      </c>
      <c r="EG35" s="47" t="str">
        <f t="shared" si="69"/>
        <v/>
      </c>
      <c r="EH35" s="47" t="str">
        <f t="shared" si="69"/>
        <v/>
      </c>
      <c r="EI35" s="47" t="str">
        <f t="shared" si="69"/>
        <v/>
      </c>
      <c r="EJ35" s="47" t="str">
        <f t="shared" si="64"/>
        <v/>
      </c>
      <c r="EK35" s="47" t="str">
        <f t="shared" si="64"/>
        <v/>
      </c>
      <c r="EL35" s="47" t="str">
        <f t="shared" si="64"/>
        <v/>
      </c>
      <c r="EM35" s="47" t="str">
        <f t="shared" si="64"/>
        <v/>
      </c>
      <c r="EN35" s="47" t="str">
        <f t="shared" si="64"/>
        <v/>
      </c>
      <c r="EO35" s="47" t="str">
        <f t="shared" si="64"/>
        <v/>
      </c>
      <c r="EP35" s="47" t="str">
        <f t="shared" si="64"/>
        <v/>
      </c>
      <c r="EQ35" s="47" t="str">
        <f t="shared" si="64"/>
        <v/>
      </c>
      <c r="ER35" s="47" t="str">
        <f t="shared" si="64"/>
        <v/>
      </c>
      <c r="ES35" s="47" t="str">
        <f t="shared" si="64"/>
        <v/>
      </c>
      <c r="ET35" s="47" t="str">
        <f t="shared" si="64"/>
        <v/>
      </c>
      <c r="EU35" s="47" t="str">
        <f t="shared" si="65"/>
        <v/>
      </c>
      <c r="EV35" s="47" t="str">
        <f t="shared" si="65"/>
        <v/>
      </c>
      <c r="EW35" s="47" t="str">
        <f t="shared" si="65"/>
        <v/>
      </c>
      <c r="EX35" s="47" t="str">
        <f t="shared" si="65"/>
        <v/>
      </c>
      <c r="EY35" s="47" t="str">
        <f t="shared" si="65"/>
        <v/>
      </c>
      <c r="EZ35" s="47" t="str">
        <f t="shared" si="65"/>
        <v/>
      </c>
      <c r="FA35" s="47" t="str">
        <f t="shared" si="65"/>
        <v/>
      </c>
      <c r="FB35" s="47" t="str">
        <f t="shared" si="65"/>
        <v/>
      </c>
      <c r="FC35" s="47" t="str">
        <f t="shared" si="65"/>
        <v/>
      </c>
      <c r="FD35" s="47" t="str">
        <f t="shared" si="65"/>
        <v/>
      </c>
      <c r="FE35" s="47" t="str">
        <f t="shared" si="65"/>
        <v/>
      </c>
      <c r="FF35" s="47" t="str">
        <f t="shared" si="65"/>
        <v/>
      </c>
      <c r="FG35" s="47" t="str">
        <f t="shared" si="65"/>
        <v/>
      </c>
      <c r="FH35" s="47" t="str">
        <f t="shared" si="65"/>
        <v/>
      </c>
      <c r="FI35" s="47" t="str">
        <f t="shared" si="65"/>
        <v/>
      </c>
      <c r="FJ35" s="47" t="str">
        <f t="shared" si="65"/>
        <v/>
      </c>
      <c r="FK35" s="47" t="str">
        <f t="shared" si="66"/>
        <v/>
      </c>
      <c r="FL35" s="47" t="str">
        <f t="shared" si="66"/>
        <v/>
      </c>
      <c r="FM35" s="47" t="str">
        <f t="shared" si="66"/>
        <v/>
      </c>
      <c r="FN35" s="47" t="str">
        <f t="shared" si="66"/>
        <v/>
      </c>
      <c r="FO35" s="47" t="str">
        <f t="shared" si="66"/>
        <v/>
      </c>
      <c r="FP35" s="47" t="str">
        <f t="shared" si="66"/>
        <v/>
      </c>
      <c r="FQ35" s="47" t="str">
        <f t="shared" si="66"/>
        <v/>
      </c>
      <c r="FR35" s="47" t="str">
        <f t="shared" si="66"/>
        <v/>
      </c>
      <c r="FS35" s="47" t="str">
        <f t="shared" si="66"/>
        <v/>
      </c>
      <c r="FT35" s="47" t="str">
        <f t="shared" si="66"/>
        <v/>
      </c>
      <c r="FU35" s="47" t="str">
        <f t="shared" si="66"/>
        <v/>
      </c>
      <c r="FV35" s="47" t="str">
        <f t="shared" si="66"/>
        <v/>
      </c>
      <c r="FW35" s="47" t="str">
        <f t="shared" si="66"/>
        <v/>
      </c>
      <c r="FX35" s="47" t="str">
        <f t="shared" si="66"/>
        <v/>
      </c>
      <c r="FY35" s="47" t="str">
        <f t="shared" si="66"/>
        <v/>
      </c>
      <c r="FZ35" s="47" t="str">
        <f t="shared" si="66"/>
        <v/>
      </c>
      <c r="GA35" s="47" t="str">
        <f t="shared" si="67"/>
        <v/>
      </c>
      <c r="GB35" s="47" t="str">
        <f t="shared" si="67"/>
        <v/>
      </c>
      <c r="GC35" s="47" t="str">
        <f t="shared" si="67"/>
        <v/>
      </c>
      <c r="GD35" s="47" t="str">
        <f t="shared" si="67"/>
        <v/>
      </c>
      <c r="GE35" s="47" t="str">
        <f t="shared" si="67"/>
        <v/>
      </c>
      <c r="GF35" s="47" t="str">
        <f t="shared" si="67"/>
        <v/>
      </c>
      <c r="GG35" s="47" t="str">
        <f t="shared" si="67"/>
        <v/>
      </c>
      <c r="GH35" s="47" t="str">
        <f t="shared" si="67"/>
        <v/>
      </c>
      <c r="GI35" s="47" t="str">
        <f t="shared" si="67"/>
        <v/>
      </c>
      <c r="GJ35" s="47" t="str">
        <f t="shared" si="67"/>
        <v/>
      </c>
      <c r="GK35" s="47" t="str">
        <f t="shared" si="67"/>
        <v/>
      </c>
      <c r="GL35" s="47" t="str">
        <f t="shared" si="67"/>
        <v/>
      </c>
      <c r="GM35" s="47" t="str">
        <f t="shared" si="67"/>
        <v/>
      </c>
      <c r="GN35" s="47" t="str">
        <f t="shared" si="67"/>
        <v/>
      </c>
      <c r="GO35" s="47" t="str">
        <f t="shared" si="67"/>
        <v/>
      </c>
      <c r="GP35" s="47" t="str">
        <f t="shared" si="67"/>
        <v/>
      </c>
      <c r="GQ35" s="47" t="str">
        <f t="shared" si="55"/>
        <v/>
      </c>
      <c r="GR35" s="47" t="str">
        <f t="shared" si="55"/>
        <v/>
      </c>
      <c r="GS35" s="47" t="str">
        <f t="shared" si="55"/>
        <v/>
      </c>
      <c r="GT35" s="47" t="str">
        <f t="shared" si="55"/>
        <v/>
      </c>
      <c r="GU35" s="47" t="str">
        <f t="shared" si="55"/>
        <v/>
      </c>
      <c r="GV35" s="47" t="str">
        <f t="shared" si="55"/>
        <v/>
      </c>
      <c r="GW35" s="47" t="str">
        <f t="shared" ref="GW35:HL50" si="72">IF(ISNONTEXT($V35),GV35+$V35,"")</f>
        <v/>
      </c>
      <c r="GX35" s="47" t="str">
        <f t="shared" si="72"/>
        <v/>
      </c>
      <c r="GY35" s="47" t="str">
        <f t="shared" si="72"/>
        <v/>
      </c>
      <c r="GZ35" s="47" t="str">
        <f t="shared" si="72"/>
        <v/>
      </c>
      <c r="HA35" s="47" t="str">
        <f t="shared" si="72"/>
        <v/>
      </c>
      <c r="HB35" s="47" t="str">
        <f t="shared" si="72"/>
        <v/>
      </c>
      <c r="HC35" s="47" t="str">
        <f t="shared" si="72"/>
        <v/>
      </c>
      <c r="HD35" s="47" t="str">
        <f t="shared" si="72"/>
        <v/>
      </c>
      <c r="HE35" s="47" t="str">
        <f t="shared" si="72"/>
        <v/>
      </c>
      <c r="HF35" s="47" t="str">
        <f t="shared" si="72"/>
        <v/>
      </c>
      <c r="HG35" s="47" t="str">
        <f t="shared" si="72"/>
        <v/>
      </c>
      <c r="HH35" s="47" t="str">
        <f t="shared" si="72"/>
        <v/>
      </c>
      <c r="HI35" s="47" t="str">
        <f t="shared" si="72"/>
        <v/>
      </c>
      <c r="HJ35" s="47" t="str">
        <f t="shared" si="72"/>
        <v/>
      </c>
      <c r="HK35" s="47" t="str">
        <f t="shared" si="72"/>
        <v/>
      </c>
      <c r="HL35" s="47" t="str">
        <f t="shared" si="72"/>
        <v/>
      </c>
      <c r="HM35" s="47" t="str">
        <f t="shared" si="56"/>
        <v/>
      </c>
      <c r="HN35" s="47" t="str">
        <f t="shared" si="56"/>
        <v/>
      </c>
      <c r="HO35" s="47" t="str">
        <f t="shared" si="56"/>
        <v/>
      </c>
      <c r="HP35" s="165" t="e">
        <f t="shared" si="57"/>
        <v>#N/A</v>
      </c>
      <c r="HQ35" s="165" t="e">
        <f t="shared" si="57"/>
        <v>#N/A</v>
      </c>
      <c r="HR35" s="165" t="e">
        <f t="shared" si="57"/>
        <v>#N/A</v>
      </c>
      <c r="HS35" s="165" t="e">
        <f t="shared" si="57"/>
        <v>#N/A</v>
      </c>
      <c r="HT35" s="165" t="e">
        <f t="shared" si="57"/>
        <v>#N/A</v>
      </c>
      <c r="HU35" s="165" t="e">
        <f t="shared" si="57"/>
        <v>#N/A</v>
      </c>
      <c r="HV35" s="165" t="e">
        <f t="shared" si="57"/>
        <v>#N/A</v>
      </c>
      <c r="HW35" s="165" t="e">
        <f t="shared" si="57"/>
        <v>#N/A</v>
      </c>
      <c r="HX35" s="165" t="e">
        <f t="shared" si="57"/>
        <v>#N/A</v>
      </c>
      <c r="HY35" s="165" t="e">
        <f t="shared" si="57"/>
        <v>#N/A</v>
      </c>
      <c r="HZ35" s="165" t="e">
        <f t="shared" si="57"/>
        <v>#N/A</v>
      </c>
      <c r="IA35" s="165" t="e">
        <f t="shared" si="57"/>
        <v>#N/A</v>
      </c>
      <c r="IB35" s="165" t="e">
        <f t="shared" si="57"/>
        <v>#N/A</v>
      </c>
      <c r="IC35" s="165" t="e">
        <f t="shared" si="57"/>
        <v>#N/A</v>
      </c>
      <c r="ID35" s="165" t="e">
        <f t="shared" si="57"/>
        <v>#N/A</v>
      </c>
      <c r="IE35" s="165" t="e">
        <f t="shared" si="41"/>
        <v>#N/A</v>
      </c>
      <c r="IF35" s="165" t="e">
        <f t="shared" si="41"/>
        <v>#N/A</v>
      </c>
      <c r="IG35" s="165" t="e">
        <f t="shared" si="41"/>
        <v>#N/A</v>
      </c>
      <c r="IH35" s="165" t="e">
        <f t="shared" si="41"/>
        <v>#N/A</v>
      </c>
      <c r="II35" s="165" t="e">
        <f t="shared" si="41"/>
        <v>#N/A</v>
      </c>
      <c r="IJ35" s="165" t="e">
        <f t="shared" si="41"/>
        <v>#N/A</v>
      </c>
      <c r="IK35" s="165" t="e">
        <f t="shared" si="41"/>
        <v>#N/A</v>
      </c>
      <c r="IL35" s="165" t="e">
        <f t="shared" si="41"/>
        <v>#N/A</v>
      </c>
      <c r="IM35" s="165" t="e">
        <f t="shared" si="41"/>
        <v>#N/A</v>
      </c>
      <c r="IN35" s="165" t="e">
        <f t="shared" si="41"/>
        <v>#N/A</v>
      </c>
      <c r="IO35" s="165" t="e">
        <f t="shared" si="41"/>
        <v>#N/A</v>
      </c>
      <c r="IP35" s="165" t="e">
        <f t="shared" si="41"/>
        <v>#N/A</v>
      </c>
      <c r="IQ35" s="165" t="e">
        <f t="shared" si="41"/>
        <v>#N/A</v>
      </c>
      <c r="IR35" s="165" t="e">
        <f t="shared" si="41"/>
        <v>#N/A</v>
      </c>
      <c r="IS35" s="165" t="e">
        <f t="shared" ref="IS35:JH51" si="73">IF(ISNONTEXT($K35),_xlfn.NORM.DIST(AZ35,$G35,$K35,FALSE),NA())</f>
        <v>#N/A</v>
      </c>
      <c r="IT35" s="165" t="e">
        <f t="shared" si="73"/>
        <v>#N/A</v>
      </c>
      <c r="IU35" s="165" t="e">
        <f t="shared" si="42"/>
        <v>#N/A</v>
      </c>
      <c r="IV35" s="165" t="e">
        <f t="shared" si="42"/>
        <v>#N/A</v>
      </c>
      <c r="IW35" s="165" t="e">
        <f t="shared" si="42"/>
        <v>#N/A</v>
      </c>
      <c r="IX35" s="165" t="e">
        <f t="shared" si="42"/>
        <v>#N/A</v>
      </c>
      <c r="IY35" s="165" t="e">
        <f t="shared" si="42"/>
        <v>#N/A</v>
      </c>
      <c r="IZ35" s="165" t="e">
        <f t="shared" si="42"/>
        <v>#N/A</v>
      </c>
      <c r="JA35" s="165" t="e">
        <f t="shared" si="42"/>
        <v>#N/A</v>
      </c>
      <c r="JB35" s="165" t="e">
        <f t="shared" si="42"/>
        <v>#N/A</v>
      </c>
      <c r="JC35" s="165" t="e">
        <f t="shared" si="42"/>
        <v>#N/A</v>
      </c>
      <c r="JD35" s="165" t="e">
        <f t="shared" si="42"/>
        <v>#N/A</v>
      </c>
      <c r="JE35" s="165" t="e">
        <f t="shared" si="42"/>
        <v>#N/A</v>
      </c>
      <c r="JF35" s="165" t="e">
        <f t="shared" si="42"/>
        <v>#N/A</v>
      </c>
      <c r="JG35" s="165" t="e">
        <f t="shared" si="42"/>
        <v>#N/A</v>
      </c>
      <c r="JH35" s="165" t="e">
        <f t="shared" si="42"/>
        <v>#N/A</v>
      </c>
      <c r="JI35" s="165" t="e">
        <f t="shared" ref="JI35:JX51" si="74">IF(ISNONTEXT($K35),_xlfn.NORM.DIST(BP35,$G35,$K35,FALSE),NA())</f>
        <v>#N/A</v>
      </c>
      <c r="JJ35" s="165" t="e">
        <f t="shared" si="74"/>
        <v>#N/A</v>
      </c>
      <c r="JK35" s="165" t="e">
        <f t="shared" si="43"/>
        <v>#N/A</v>
      </c>
      <c r="JL35" s="165" t="e">
        <f t="shared" si="43"/>
        <v>#N/A</v>
      </c>
      <c r="JM35" s="165" t="e">
        <f t="shared" si="43"/>
        <v>#N/A</v>
      </c>
      <c r="JN35" s="165" t="e">
        <f t="shared" si="43"/>
        <v>#N/A</v>
      </c>
      <c r="JO35" s="165" t="e">
        <f t="shared" si="43"/>
        <v>#N/A</v>
      </c>
      <c r="JP35" s="165" t="e">
        <f t="shared" si="43"/>
        <v>#N/A</v>
      </c>
      <c r="JQ35" s="165" t="e">
        <f t="shared" si="43"/>
        <v>#N/A</v>
      </c>
      <c r="JR35" s="165" t="e">
        <f t="shared" si="43"/>
        <v>#N/A</v>
      </c>
      <c r="JS35" s="165" t="e">
        <f t="shared" si="43"/>
        <v>#N/A</v>
      </c>
      <c r="JT35" s="165" t="e">
        <f t="shared" si="43"/>
        <v>#N/A</v>
      </c>
      <c r="JU35" s="165" t="e">
        <f t="shared" si="43"/>
        <v>#N/A</v>
      </c>
      <c r="JV35" s="165" t="e">
        <f t="shared" si="43"/>
        <v>#N/A</v>
      </c>
      <c r="JW35" s="165" t="e">
        <f t="shared" si="43"/>
        <v>#N/A</v>
      </c>
      <c r="JX35" s="165" t="e">
        <f t="shared" si="43"/>
        <v>#N/A</v>
      </c>
      <c r="JY35" s="165" t="e">
        <f t="shared" ref="JY35:KN51" si="75">IF(ISNONTEXT($K35),_xlfn.NORM.DIST(CF35,$G35,$K35,FALSE),NA())</f>
        <v>#N/A</v>
      </c>
      <c r="JZ35" s="165" t="e">
        <f t="shared" si="75"/>
        <v>#N/A</v>
      </c>
      <c r="KA35" s="165" t="e">
        <f t="shared" si="44"/>
        <v>#N/A</v>
      </c>
      <c r="KB35" s="165" t="e">
        <f t="shared" si="44"/>
        <v>#N/A</v>
      </c>
      <c r="KC35" s="165" t="e">
        <f t="shared" si="44"/>
        <v>#N/A</v>
      </c>
      <c r="KD35" s="165" t="e">
        <f t="shared" si="44"/>
        <v>#N/A</v>
      </c>
      <c r="KE35" s="165" t="e">
        <f t="shared" si="44"/>
        <v>#N/A</v>
      </c>
      <c r="KF35" s="165" t="e">
        <f t="shared" si="44"/>
        <v>#N/A</v>
      </c>
      <c r="KG35" s="165" t="e">
        <f t="shared" si="44"/>
        <v>#N/A</v>
      </c>
      <c r="KH35" s="165" t="e">
        <f t="shared" si="44"/>
        <v>#N/A</v>
      </c>
      <c r="KI35" s="165" t="e">
        <f t="shared" si="44"/>
        <v>#N/A</v>
      </c>
      <c r="KJ35" s="165" t="e">
        <f t="shared" si="44"/>
        <v>#N/A</v>
      </c>
      <c r="KK35" s="165" t="e">
        <f t="shared" si="44"/>
        <v>#N/A</v>
      </c>
      <c r="KL35" s="165" t="e">
        <f t="shared" si="44"/>
        <v>#N/A</v>
      </c>
      <c r="KM35" s="165" t="e">
        <f t="shared" si="44"/>
        <v>#N/A</v>
      </c>
      <c r="KN35" s="165" t="e">
        <f t="shared" si="44"/>
        <v>#N/A</v>
      </c>
      <c r="KO35" s="165" t="e">
        <f t="shared" ref="KO35:LD51" si="76">IF(ISNONTEXT($K35),_xlfn.NORM.DIST(CV35,$G35,$K35,FALSE),NA())</f>
        <v>#N/A</v>
      </c>
      <c r="KP35" s="165" t="e">
        <f t="shared" si="76"/>
        <v>#N/A</v>
      </c>
      <c r="KQ35" s="165" t="e">
        <f t="shared" si="45"/>
        <v>#N/A</v>
      </c>
      <c r="KR35" s="165" t="e">
        <f t="shared" si="45"/>
        <v>#N/A</v>
      </c>
      <c r="KS35" s="165" t="e">
        <f t="shared" si="45"/>
        <v>#N/A</v>
      </c>
      <c r="KT35" s="165" t="e">
        <f t="shared" si="45"/>
        <v>#N/A</v>
      </c>
      <c r="KU35" s="165" t="e">
        <f t="shared" si="45"/>
        <v>#N/A</v>
      </c>
      <c r="KV35" s="165" t="e">
        <f t="shared" si="45"/>
        <v>#N/A</v>
      </c>
      <c r="KW35" s="165" t="e">
        <f t="shared" si="45"/>
        <v>#N/A</v>
      </c>
      <c r="KX35" s="165" t="e">
        <f t="shared" si="45"/>
        <v>#N/A</v>
      </c>
      <c r="KY35" s="165" t="e">
        <f t="shared" si="45"/>
        <v>#N/A</v>
      </c>
      <c r="KZ35" s="165" t="e">
        <f t="shared" si="45"/>
        <v>#N/A</v>
      </c>
      <c r="LA35" s="165" t="e">
        <f t="shared" si="45"/>
        <v>#N/A</v>
      </c>
      <c r="LB35" s="165" t="e">
        <f t="shared" si="45"/>
        <v>#N/A</v>
      </c>
      <c r="LC35" s="165" t="e">
        <f t="shared" si="45"/>
        <v>#N/A</v>
      </c>
      <c r="LD35" s="165" t="e">
        <f t="shared" si="45"/>
        <v>#N/A</v>
      </c>
      <c r="LE35" s="165" t="e">
        <f t="shared" ref="LE35:LT51" si="77">IF(ISNONTEXT($K35),_xlfn.NORM.DIST(DL35,$G35,$K35,FALSE),NA())</f>
        <v>#N/A</v>
      </c>
      <c r="LF35" s="165" t="e">
        <f t="shared" si="77"/>
        <v>#N/A</v>
      </c>
      <c r="LG35" s="165" t="e">
        <f t="shared" si="46"/>
        <v>#N/A</v>
      </c>
      <c r="LH35" s="165" t="e">
        <f t="shared" si="46"/>
        <v>#N/A</v>
      </c>
      <c r="LI35" s="165" t="e">
        <f t="shared" si="46"/>
        <v>#N/A</v>
      </c>
      <c r="LJ35" s="165" t="e">
        <f t="shared" si="46"/>
        <v>#N/A</v>
      </c>
      <c r="LK35" s="165" t="e">
        <f t="shared" si="46"/>
        <v>#N/A</v>
      </c>
      <c r="LL35" s="165" t="e">
        <f t="shared" si="46"/>
        <v>#N/A</v>
      </c>
      <c r="LM35" s="165" t="e">
        <f t="shared" si="46"/>
        <v>#N/A</v>
      </c>
      <c r="LN35" s="165" t="e">
        <f t="shared" si="46"/>
        <v>#N/A</v>
      </c>
      <c r="LO35" s="165" t="e">
        <f t="shared" si="46"/>
        <v>#N/A</v>
      </c>
      <c r="LP35" s="165" t="e">
        <f t="shared" si="46"/>
        <v>#N/A</v>
      </c>
      <c r="LQ35" s="165" t="e">
        <f t="shared" si="46"/>
        <v>#N/A</v>
      </c>
      <c r="LR35" s="165" t="e">
        <f t="shared" si="46"/>
        <v>#N/A</v>
      </c>
      <c r="LS35" s="165" t="e">
        <f t="shared" si="46"/>
        <v>#N/A</v>
      </c>
      <c r="LT35" s="165" t="e">
        <f t="shared" si="46"/>
        <v>#N/A</v>
      </c>
      <c r="LU35" s="165" t="e">
        <f t="shared" ref="LU35:MJ51" si="78">IF(ISNONTEXT($K35),_xlfn.NORM.DIST(EB35,$G35,$K35,FALSE),NA())</f>
        <v>#N/A</v>
      </c>
      <c r="LV35" s="165" t="e">
        <f t="shared" si="78"/>
        <v>#N/A</v>
      </c>
      <c r="LW35" s="165" t="e">
        <f t="shared" si="47"/>
        <v>#N/A</v>
      </c>
      <c r="LX35" s="165" t="e">
        <f t="shared" si="47"/>
        <v>#N/A</v>
      </c>
      <c r="LY35" s="165" t="e">
        <f t="shared" si="47"/>
        <v>#N/A</v>
      </c>
      <c r="LZ35" s="165" t="e">
        <f t="shared" si="47"/>
        <v>#N/A</v>
      </c>
      <c r="MA35" s="165" t="e">
        <f t="shared" si="47"/>
        <v>#N/A</v>
      </c>
      <c r="MB35" s="165" t="e">
        <f t="shared" si="47"/>
        <v>#N/A</v>
      </c>
      <c r="MC35" s="165" t="e">
        <f t="shared" si="47"/>
        <v>#N/A</v>
      </c>
      <c r="MD35" s="165" t="e">
        <f t="shared" si="47"/>
        <v>#N/A</v>
      </c>
      <c r="ME35" s="165" t="e">
        <f t="shared" si="47"/>
        <v>#N/A</v>
      </c>
      <c r="MF35" s="165" t="e">
        <f t="shared" si="47"/>
        <v>#N/A</v>
      </c>
      <c r="MG35" s="165" t="e">
        <f t="shared" si="47"/>
        <v>#N/A</v>
      </c>
      <c r="MH35" s="165" t="e">
        <f t="shared" si="47"/>
        <v>#N/A</v>
      </c>
      <c r="MI35" s="165" t="e">
        <f t="shared" si="47"/>
        <v>#N/A</v>
      </c>
      <c r="MJ35" s="165" t="e">
        <f t="shared" si="47"/>
        <v>#N/A</v>
      </c>
      <c r="MK35" s="165" t="e">
        <f t="shared" ref="MK35:MZ51" si="79">IF(ISNONTEXT($K35),_xlfn.NORM.DIST(ER35,$G35,$K35,FALSE),NA())</f>
        <v>#N/A</v>
      </c>
      <c r="ML35" s="165" t="e">
        <f t="shared" si="79"/>
        <v>#N/A</v>
      </c>
      <c r="MM35" s="165" t="e">
        <f t="shared" si="48"/>
        <v>#N/A</v>
      </c>
      <c r="MN35" s="165" t="e">
        <f t="shared" si="48"/>
        <v>#N/A</v>
      </c>
      <c r="MO35" s="165" t="e">
        <f t="shared" si="48"/>
        <v>#N/A</v>
      </c>
      <c r="MP35" s="165" t="e">
        <f t="shared" si="48"/>
        <v>#N/A</v>
      </c>
      <c r="MQ35" s="165" t="e">
        <f t="shared" si="48"/>
        <v>#N/A</v>
      </c>
      <c r="MR35" s="165" t="e">
        <f t="shared" si="48"/>
        <v>#N/A</v>
      </c>
      <c r="MS35" s="165" t="e">
        <f t="shared" si="48"/>
        <v>#N/A</v>
      </c>
      <c r="MT35" s="165" t="e">
        <f t="shared" si="48"/>
        <v>#N/A</v>
      </c>
      <c r="MU35" s="165" t="e">
        <f t="shared" si="48"/>
        <v>#N/A</v>
      </c>
      <c r="MV35" s="165" t="e">
        <f t="shared" si="48"/>
        <v>#N/A</v>
      </c>
      <c r="MW35" s="165" t="e">
        <f t="shared" si="48"/>
        <v>#N/A</v>
      </c>
      <c r="MX35" s="165" t="e">
        <f t="shared" si="48"/>
        <v>#N/A</v>
      </c>
      <c r="MY35" s="165" t="e">
        <f t="shared" si="48"/>
        <v>#N/A</v>
      </c>
      <c r="MZ35" s="165" t="e">
        <f t="shared" si="48"/>
        <v>#N/A</v>
      </c>
      <c r="NA35" s="165" t="e">
        <f t="shared" ref="NA35:NP51" si="80">IF(ISNONTEXT($K35),_xlfn.NORM.DIST(FH35,$G35,$K35,FALSE),NA())</f>
        <v>#N/A</v>
      </c>
      <c r="NB35" s="165" t="e">
        <f t="shared" si="80"/>
        <v>#N/A</v>
      </c>
      <c r="NC35" s="165" t="e">
        <f t="shared" si="49"/>
        <v>#N/A</v>
      </c>
      <c r="ND35" s="165" t="e">
        <f t="shared" si="49"/>
        <v>#N/A</v>
      </c>
      <c r="NE35" s="165" t="e">
        <f t="shared" si="49"/>
        <v>#N/A</v>
      </c>
      <c r="NF35" s="165" t="e">
        <f t="shared" si="49"/>
        <v>#N/A</v>
      </c>
      <c r="NG35" s="165" t="e">
        <f t="shared" si="49"/>
        <v>#N/A</v>
      </c>
      <c r="NH35" s="165" t="e">
        <f t="shared" si="49"/>
        <v>#N/A</v>
      </c>
      <c r="NI35" s="165" t="e">
        <f t="shared" si="49"/>
        <v>#N/A</v>
      </c>
      <c r="NJ35" s="165" t="e">
        <f t="shared" si="49"/>
        <v>#N/A</v>
      </c>
      <c r="NK35" s="165" t="e">
        <f t="shared" si="49"/>
        <v>#N/A</v>
      </c>
      <c r="NL35" s="165" t="e">
        <f t="shared" si="49"/>
        <v>#N/A</v>
      </c>
      <c r="NM35" s="165" t="e">
        <f t="shared" si="49"/>
        <v>#N/A</v>
      </c>
      <c r="NN35" s="165" t="e">
        <f t="shared" si="49"/>
        <v>#N/A</v>
      </c>
      <c r="NO35" s="165" t="e">
        <f t="shared" si="49"/>
        <v>#N/A</v>
      </c>
      <c r="NP35" s="165" t="e">
        <f t="shared" si="49"/>
        <v>#N/A</v>
      </c>
      <c r="NQ35" s="165" t="e">
        <f t="shared" ref="NQ35:OF51" si="81">IF(ISNONTEXT($K35),_xlfn.NORM.DIST(FX35,$G35,$K35,FALSE),NA())</f>
        <v>#N/A</v>
      </c>
      <c r="NR35" s="165" t="e">
        <f t="shared" si="81"/>
        <v>#N/A</v>
      </c>
      <c r="NS35" s="165" t="e">
        <f t="shared" si="50"/>
        <v>#N/A</v>
      </c>
      <c r="NT35" s="165" t="e">
        <f t="shared" si="50"/>
        <v>#N/A</v>
      </c>
      <c r="NU35" s="165" t="e">
        <f t="shared" si="50"/>
        <v>#N/A</v>
      </c>
      <c r="NV35" s="165" t="e">
        <f t="shared" si="50"/>
        <v>#N/A</v>
      </c>
      <c r="NW35" s="165" t="e">
        <f t="shared" si="50"/>
        <v>#N/A</v>
      </c>
      <c r="NX35" s="165" t="e">
        <f t="shared" si="50"/>
        <v>#N/A</v>
      </c>
      <c r="NY35" s="165" t="e">
        <f t="shared" si="50"/>
        <v>#N/A</v>
      </c>
      <c r="NZ35" s="165" t="e">
        <f t="shared" si="50"/>
        <v>#N/A</v>
      </c>
      <c r="OA35" s="165" t="e">
        <f t="shared" si="50"/>
        <v>#N/A</v>
      </c>
      <c r="OB35" s="165" t="e">
        <f t="shared" si="50"/>
        <v>#N/A</v>
      </c>
      <c r="OC35" s="165" t="e">
        <f t="shared" si="50"/>
        <v>#N/A</v>
      </c>
      <c r="OD35" s="165" t="e">
        <f t="shared" si="50"/>
        <v>#N/A</v>
      </c>
      <c r="OE35" s="165" t="e">
        <f t="shared" si="50"/>
        <v>#N/A</v>
      </c>
      <c r="OF35" s="165" t="e">
        <f t="shared" si="50"/>
        <v>#N/A</v>
      </c>
      <c r="OG35" s="165" t="e">
        <f t="shared" ref="OG35:OV51" si="82">IF(ISNONTEXT($K35),_xlfn.NORM.DIST(GN35,$G35,$K35,FALSE),NA())</f>
        <v>#N/A</v>
      </c>
      <c r="OH35" s="165" t="e">
        <f t="shared" si="82"/>
        <v>#N/A</v>
      </c>
      <c r="OI35" s="165" t="e">
        <f t="shared" si="51"/>
        <v>#N/A</v>
      </c>
      <c r="OJ35" s="165" t="e">
        <f t="shared" si="51"/>
        <v>#N/A</v>
      </c>
      <c r="OK35" s="165" t="e">
        <f t="shared" si="51"/>
        <v>#N/A</v>
      </c>
      <c r="OL35" s="165" t="e">
        <f t="shared" si="51"/>
        <v>#N/A</v>
      </c>
      <c r="OM35" s="165" t="e">
        <f t="shared" si="51"/>
        <v>#N/A</v>
      </c>
      <c r="ON35" s="165" t="e">
        <f t="shared" si="51"/>
        <v>#N/A</v>
      </c>
      <c r="OO35" s="165" t="e">
        <f t="shared" si="51"/>
        <v>#N/A</v>
      </c>
      <c r="OP35" s="165" t="e">
        <f t="shared" si="51"/>
        <v>#N/A</v>
      </c>
      <c r="OQ35" s="165" t="e">
        <f t="shared" si="51"/>
        <v>#N/A</v>
      </c>
      <c r="OR35" s="165" t="e">
        <f t="shared" si="51"/>
        <v>#N/A</v>
      </c>
      <c r="OS35" s="165" t="e">
        <f t="shared" si="51"/>
        <v>#N/A</v>
      </c>
      <c r="OT35" s="165" t="e">
        <f t="shared" si="51"/>
        <v>#N/A</v>
      </c>
      <c r="OU35" s="165" t="e">
        <f t="shared" si="51"/>
        <v>#N/A</v>
      </c>
      <c r="OV35" s="165" t="e">
        <f t="shared" si="51"/>
        <v>#N/A</v>
      </c>
      <c r="OW35" s="165" t="e">
        <f t="shared" ref="OW35:PH66" si="83">IF(ISNONTEXT($K35),_xlfn.NORM.DIST(HD35,$G35,$K35,FALSE),NA())</f>
        <v>#N/A</v>
      </c>
      <c r="OX35" s="165" t="e">
        <f t="shared" si="83"/>
        <v>#N/A</v>
      </c>
      <c r="OY35" s="165" t="e">
        <f t="shared" si="52"/>
        <v>#N/A</v>
      </c>
      <c r="OZ35" s="165" t="e">
        <f t="shared" si="52"/>
        <v>#N/A</v>
      </c>
      <c r="PA35" s="165" t="e">
        <f t="shared" si="52"/>
        <v>#N/A</v>
      </c>
      <c r="PB35" s="165" t="e">
        <f t="shared" si="52"/>
        <v>#N/A</v>
      </c>
      <c r="PC35" s="165" t="e">
        <f t="shared" si="70"/>
        <v>#N/A</v>
      </c>
      <c r="PD35" s="165" t="e">
        <f t="shared" si="70"/>
        <v>#N/A</v>
      </c>
      <c r="PE35" s="165" t="e">
        <f t="shared" si="70"/>
        <v>#N/A</v>
      </c>
      <c r="PF35" s="165" t="e">
        <f t="shared" si="70"/>
        <v>#N/A</v>
      </c>
      <c r="PG35" s="165" t="e">
        <f t="shared" si="70"/>
        <v>#N/A</v>
      </c>
      <c r="PH35" s="165" t="e">
        <f t="shared" si="70"/>
        <v>#N/A</v>
      </c>
    </row>
    <row r="36" spans="1:424" hidden="1" x14ac:dyDescent="0.45">
      <c r="A36" s="4">
        <v>33</v>
      </c>
      <c r="B36" s="91"/>
      <c r="C36" s="91"/>
      <c r="D36" s="91"/>
      <c r="E36" s="120" t="str">
        <f t="shared" si="28"/>
        <v/>
      </c>
      <c r="F36" s="120" t="str">
        <f t="shared" si="29"/>
        <v/>
      </c>
      <c r="G36" s="71" t="str">
        <f t="shared" si="30"/>
        <v/>
      </c>
      <c r="H36" s="23"/>
      <c r="I36" s="55"/>
      <c r="J36" s="298"/>
      <c r="K36" s="72" t="str">
        <f>IF(AND(B36&gt;0,C36&gt;0,D36&gt;0),IF(ISBLANK(J36),IF(ISBLANK(H36),"",(D36-B36)*VLOOKUP(H36,VLookups!$A$4:$B$13,2,FALSE)),J36),"")</f>
        <v/>
      </c>
      <c r="L36" s="73" t="str">
        <f t="shared" ref="L36:L67" si="84">IF(K36="","",K36^2)</f>
        <v/>
      </c>
      <c r="M36" s="91"/>
      <c r="N36" s="265" t="str">
        <f>IF(AND(M36&gt;0,C36&gt;0,NOT(K36="")),ABS(VLOOKUP($M$1,VLookups!$A$43:$B$44,2,FALSE)-_xlfn.NORM.DIST(M36,G36,K36,TRUE)),"")</f>
        <v/>
      </c>
      <c r="O36" s="90" t="str">
        <f>IF(AND($B36&gt;0,$C36&gt;0,$D36&gt;0,NOT(ISBLANK($H36))),_xlfn.NORM.INV(ABS(VLOOKUP($M$1,VLookups!$A$43:$B$44,2,FALSE)-O$3),$G36,$K36),"")</f>
        <v/>
      </c>
      <c r="P36" s="89" t="str">
        <f>IF(AND($B36&gt;0,$C36&gt;0,$D36&gt;0,NOT(ISBLANK($H36))),_xlfn.NORM.INV(ABS(VLOOKUP($M$1,VLookups!$A$43:$B$44,2,FALSE)-P$3),$G36,$K36),"")</f>
        <v/>
      </c>
      <c r="Q36" s="90" t="str">
        <f>IF(AND($B36&gt;0,$C36&gt;0,$D36&gt;0,NOT(ISBLANK($H36))),_xlfn.NORM.INV(ABS(VLOOKUP($M$1,VLookups!$A$43:$B$44,2,FALSE)-Q$3),$G36,$K36),"")</f>
        <v/>
      </c>
      <c r="R36" s="89" t="str">
        <f>IF(AND($B36&gt;0,$C36&gt;0,$D36&gt;0,NOT(ISBLANK($H36))),_xlfn.NORM.INV(ABS(VLOOKUP($M$1,VLookups!$A$43:$B$44,2,FALSE)-R$3),$G36,$K36),"")</f>
        <v/>
      </c>
      <c r="S36" s="90" t="str">
        <f>IF(AND($B36&gt;0,$C36&gt;0,$D36&gt;0,NOT(ISBLANK($H36))),_xlfn.NORM.INV(ABS(VLOOKUP($M$1,VLookups!$A$43:$B$44,2,FALSE)-S$3),$G36,$K36),"")</f>
        <v/>
      </c>
      <c r="T36" s="89" t="str">
        <f>IF(AND($B36&gt;0,$C36&gt;0,$D36&gt;0,NOT(ISBLANK($H36))),_xlfn.NORM.INV(ABS(VLOOKUP($M$1,VLookups!$A$43:$B$44,2,FALSE)-T$3),$G36,$K36),"")</f>
        <v/>
      </c>
      <c r="U36" s="5"/>
      <c r="V36" s="164" t="str">
        <f t="shared" si="31"/>
        <v/>
      </c>
      <c r="W36" s="47" t="str">
        <f t="shared" si="68"/>
        <v/>
      </c>
      <c r="X36" s="47" t="str">
        <f t="shared" si="68"/>
        <v/>
      </c>
      <c r="Y36" s="47" t="str">
        <f t="shared" si="68"/>
        <v/>
      </c>
      <c r="Z36" s="47" t="str">
        <f t="shared" si="68"/>
        <v/>
      </c>
      <c r="AA36" s="47" t="str">
        <f t="shared" si="68"/>
        <v/>
      </c>
      <c r="AB36" s="47" t="str">
        <f t="shared" si="68"/>
        <v/>
      </c>
      <c r="AC36" s="47" t="str">
        <f t="shared" si="68"/>
        <v/>
      </c>
      <c r="AD36" s="47" t="str">
        <f t="shared" si="68"/>
        <v/>
      </c>
      <c r="AE36" s="47" t="str">
        <f t="shared" si="68"/>
        <v/>
      </c>
      <c r="AF36" s="47" t="str">
        <f t="shared" si="68"/>
        <v/>
      </c>
      <c r="AG36" s="47" t="str">
        <f t="shared" si="68"/>
        <v/>
      </c>
      <c r="AH36" s="47" t="str">
        <f t="shared" si="68"/>
        <v/>
      </c>
      <c r="AI36" s="47" t="str">
        <f t="shared" si="68"/>
        <v/>
      </c>
      <c r="AJ36" s="47" t="str">
        <f t="shared" si="68"/>
        <v/>
      </c>
      <c r="AK36" s="47" t="str">
        <f t="shared" si="68"/>
        <v/>
      </c>
      <c r="AL36" s="47" t="str">
        <f t="shared" si="68"/>
        <v/>
      </c>
      <c r="AM36" s="47" t="str">
        <f t="shared" si="60"/>
        <v/>
      </c>
      <c r="AN36" s="47" t="str">
        <f t="shared" si="60"/>
        <v/>
      </c>
      <c r="AO36" s="47" t="str">
        <f t="shared" si="60"/>
        <v/>
      </c>
      <c r="AP36" s="47" t="str">
        <f t="shared" si="60"/>
        <v/>
      </c>
      <c r="AQ36" s="47" t="str">
        <f t="shared" si="60"/>
        <v/>
      </c>
      <c r="AR36" s="47" t="str">
        <f t="shared" si="60"/>
        <v/>
      </c>
      <c r="AS36" s="47" t="str">
        <f t="shared" si="60"/>
        <v/>
      </c>
      <c r="AT36" s="47" t="str">
        <f t="shared" si="60"/>
        <v/>
      </c>
      <c r="AU36" s="47" t="str">
        <f t="shared" si="60"/>
        <v/>
      </c>
      <c r="AV36" s="47" t="str">
        <f t="shared" si="60"/>
        <v/>
      </c>
      <c r="AW36" s="47" t="str">
        <f t="shared" si="60"/>
        <v/>
      </c>
      <c r="AX36" s="47" t="str">
        <f t="shared" si="61"/>
        <v/>
      </c>
      <c r="AY36" s="47" t="str">
        <f t="shared" si="61"/>
        <v/>
      </c>
      <c r="AZ36" s="47" t="str">
        <f t="shared" si="61"/>
        <v/>
      </c>
      <c r="BA36" s="47" t="str">
        <f t="shared" si="61"/>
        <v/>
      </c>
      <c r="BB36" s="47" t="str">
        <f t="shared" si="61"/>
        <v/>
      </c>
      <c r="BC36" s="47" t="str">
        <f t="shared" si="61"/>
        <v/>
      </c>
      <c r="BD36" s="47" t="str">
        <f t="shared" si="61"/>
        <v/>
      </c>
      <c r="BE36" s="47" t="str">
        <f t="shared" si="61"/>
        <v/>
      </c>
      <c r="BF36" s="47" t="str">
        <f t="shared" si="61"/>
        <v/>
      </c>
      <c r="BG36" s="47" t="str">
        <f t="shared" si="61"/>
        <v/>
      </c>
      <c r="BH36" s="47" t="str">
        <f t="shared" si="61"/>
        <v/>
      </c>
      <c r="BI36" s="47" t="str">
        <f t="shared" si="61"/>
        <v/>
      </c>
      <c r="BJ36" s="47" t="str">
        <f t="shared" si="61"/>
        <v/>
      </c>
      <c r="BK36" s="47" t="str">
        <f t="shared" si="61"/>
        <v/>
      </c>
      <c r="BL36" s="47" t="str">
        <f t="shared" si="61"/>
        <v/>
      </c>
      <c r="BM36" s="47" t="str">
        <f t="shared" si="61"/>
        <v/>
      </c>
      <c r="BN36" s="47" t="str">
        <f t="shared" si="62"/>
        <v/>
      </c>
      <c r="BO36" s="47" t="str">
        <f t="shared" si="62"/>
        <v/>
      </c>
      <c r="BP36" s="47" t="str">
        <f t="shared" si="62"/>
        <v/>
      </c>
      <c r="BQ36" s="47" t="str">
        <f t="shared" si="62"/>
        <v/>
      </c>
      <c r="BR36" s="47" t="str">
        <f t="shared" si="62"/>
        <v/>
      </c>
      <c r="BS36" s="47" t="str">
        <f t="shared" si="62"/>
        <v/>
      </c>
      <c r="BT36" s="47" t="str">
        <f t="shared" si="62"/>
        <v/>
      </c>
      <c r="BU36" s="47" t="str">
        <f t="shared" si="62"/>
        <v/>
      </c>
      <c r="BV36" s="47" t="str">
        <f t="shared" si="62"/>
        <v/>
      </c>
      <c r="BW36" s="47" t="str">
        <f t="shared" si="62"/>
        <v/>
      </c>
      <c r="BX36" s="47" t="str">
        <f t="shared" si="62"/>
        <v/>
      </c>
      <c r="BY36" s="47" t="str">
        <f t="shared" si="62"/>
        <v/>
      </c>
      <c r="BZ36" s="47" t="str">
        <f t="shared" si="62"/>
        <v/>
      </c>
      <c r="CA36" s="47" t="str">
        <f t="shared" si="62"/>
        <v/>
      </c>
      <c r="CB36" s="47" t="str">
        <f t="shared" si="62"/>
        <v/>
      </c>
      <c r="CC36" s="47" t="str">
        <f t="shared" si="62"/>
        <v/>
      </c>
      <c r="CD36" s="47" t="str">
        <f t="shared" si="63"/>
        <v/>
      </c>
      <c r="CE36" s="47" t="str">
        <f t="shared" si="63"/>
        <v/>
      </c>
      <c r="CF36" s="47" t="str">
        <f t="shared" si="63"/>
        <v/>
      </c>
      <c r="CG36" s="47" t="str">
        <f t="shared" si="63"/>
        <v/>
      </c>
      <c r="CH36" s="47" t="str">
        <f t="shared" si="63"/>
        <v/>
      </c>
      <c r="CI36" s="47" t="str">
        <f t="shared" si="63"/>
        <v/>
      </c>
      <c r="CJ36" s="47" t="str">
        <f t="shared" si="63"/>
        <v/>
      </c>
      <c r="CK36" s="47" t="str">
        <f t="shared" si="63"/>
        <v/>
      </c>
      <c r="CL36" s="47" t="str">
        <f t="shared" si="63"/>
        <v/>
      </c>
      <c r="CM36" s="47" t="str">
        <f t="shared" si="63"/>
        <v/>
      </c>
      <c r="CN36" s="47" t="str">
        <f t="shared" si="63"/>
        <v/>
      </c>
      <c r="CO36" s="47" t="str">
        <f t="shared" si="63"/>
        <v/>
      </c>
      <c r="CP36" s="47" t="str">
        <f t="shared" si="63"/>
        <v/>
      </c>
      <c r="CQ36" s="47" t="str">
        <f t="shared" si="63"/>
        <v/>
      </c>
      <c r="CR36" s="47" t="str">
        <f t="shared" si="63"/>
        <v/>
      </c>
      <c r="CS36" s="47" t="str">
        <f t="shared" si="63"/>
        <v/>
      </c>
      <c r="CT36" s="47" t="str">
        <f t="shared" ref="CT36:DI51" si="85">IF(ISNONTEXT($V36),CU36-$V36,"")</f>
        <v/>
      </c>
      <c r="CU36" s="47" t="str">
        <f t="shared" si="85"/>
        <v/>
      </c>
      <c r="CV36" s="47" t="str">
        <f t="shared" si="85"/>
        <v/>
      </c>
      <c r="CW36" s="47" t="str">
        <f t="shared" si="85"/>
        <v/>
      </c>
      <c r="CX36" s="47" t="str">
        <f t="shared" si="85"/>
        <v/>
      </c>
      <c r="CY36" s="47" t="str">
        <f t="shared" si="85"/>
        <v/>
      </c>
      <c r="CZ36" s="47" t="str">
        <f t="shared" si="85"/>
        <v/>
      </c>
      <c r="DA36" s="47" t="str">
        <f t="shared" si="85"/>
        <v/>
      </c>
      <c r="DB36" s="47" t="str">
        <f t="shared" si="85"/>
        <v/>
      </c>
      <c r="DC36" s="47" t="str">
        <f t="shared" si="85"/>
        <v/>
      </c>
      <c r="DD36" s="47" t="str">
        <f t="shared" si="85"/>
        <v/>
      </c>
      <c r="DE36" s="47" t="str">
        <f t="shared" si="85"/>
        <v/>
      </c>
      <c r="DF36" s="47" t="str">
        <f t="shared" si="85"/>
        <v/>
      </c>
      <c r="DG36" s="47" t="str">
        <f t="shared" si="85"/>
        <v/>
      </c>
      <c r="DH36" s="47" t="str">
        <f t="shared" si="85"/>
        <v/>
      </c>
      <c r="DI36" s="47" t="str">
        <f t="shared" si="85"/>
        <v/>
      </c>
      <c r="DJ36" s="47" t="str">
        <f t="shared" si="71"/>
        <v/>
      </c>
      <c r="DK36" s="47" t="str">
        <f t="shared" si="71"/>
        <v/>
      </c>
      <c r="DL36" s="47" t="str">
        <f t="shared" si="71"/>
        <v/>
      </c>
      <c r="DM36" s="47" t="str">
        <f t="shared" si="71"/>
        <v/>
      </c>
      <c r="DN36" s="47" t="str">
        <f t="shared" si="71"/>
        <v/>
      </c>
      <c r="DO36" s="47" t="str">
        <f t="shared" si="71"/>
        <v/>
      </c>
      <c r="DP36" s="47" t="str">
        <f t="shared" ref="DP36:DR50" si="86">IF(ISNONTEXT($V36),DQ36-$V36,"")</f>
        <v/>
      </c>
      <c r="DQ36" s="47" t="str">
        <f t="shared" si="86"/>
        <v/>
      </c>
      <c r="DR36" s="47" t="str">
        <f t="shared" si="86"/>
        <v/>
      </c>
      <c r="DS36" s="179" t="str">
        <f t="shared" si="33"/>
        <v/>
      </c>
      <c r="DT36" s="47" t="str">
        <f t="shared" si="69"/>
        <v/>
      </c>
      <c r="DU36" s="47" t="str">
        <f t="shared" si="69"/>
        <v/>
      </c>
      <c r="DV36" s="47" t="str">
        <f t="shared" si="69"/>
        <v/>
      </c>
      <c r="DW36" s="47" t="str">
        <f t="shared" si="69"/>
        <v/>
      </c>
      <c r="DX36" s="47" t="str">
        <f t="shared" si="69"/>
        <v/>
      </c>
      <c r="DY36" s="47" t="str">
        <f t="shared" si="69"/>
        <v/>
      </c>
      <c r="DZ36" s="47" t="str">
        <f t="shared" si="69"/>
        <v/>
      </c>
      <c r="EA36" s="47" t="str">
        <f t="shared" si="69"/>
        <v/>
      </c>
      <c r="EB36" s="47" t="str">
        <f t="shared" si="69"/>
        <v/>
      </c>
      <c r="EC36" s="47" t="str">
        <f t="shared" si="69"/>
        <v/>
      </c>
      <c r="ED36" s="47" t="str">
        <f t="shared" si="69"/>
        <v/>
      </c>
      <c r="EE36" s="47" t="str">
        <f t="shared" si="69"/>
        <v/>
      </c>
      <c r="EF36" s="47" t="str">
        <f t="shared" si="69"/>
        <v/>
      </c>
      <c r="EG36" s="47" t="str">
        <f t="shared" si="69"/>
        <v/>
      </c>
      <c r="EH36" s="47" t="str">
        <f t="shared" si="69"/>
        <v/>
      </c>
      <c r="EI36" s="47" t="str">
        <f t="shared" si="69"/>
        <v/>
      </c>
      <c r="EJ36" s="47" t="str">
        <f t="shared" si="64"/>
        <v/>
      </c>
      <c r="EK36" s="47" t="str">
        <f t="shared" si="64"/>
        <v/>
      </c>
      <c r="EL36" s="47" t="str">
        <f t="shared" si="64"/>
        <v/>
      </c>
      <c r="EM36" s="47" t="str">
        <f t="shared" si="64"/>
        <v/>
      </c>
      <c r="EN36" s="47" t="str">
        <f t="shared" si="64"/>
        <v/>
      </c>
      <c r="EO36" s="47" t="str">
        <f t="shared" si="64"/>
        <v/>
      </c>
      <c r="EP36" s="47" t="str">
        <f t="shared" si="64"/>
        <v/>
      </c>
      <c r="EQ36" s="47" t="str">
        <f t="shared" si="64"/>
        <v/>
      </c>
      <c r="ER36" s="47" t="str">
        <f t="shared" si="64"/>
        <v/>
      </c>
      <c r="ES36" s="47" t="str">
        <f t="shared" si="64"/>
        <v/>
      </c>
      <c r="ET36" s="47" t="str">
        <f t="shared" si="64"/>
        <v/>
      </c>
      <c r="EU36" s="47" t="str">
        <f t="shared" si="65"/>
        <v/>
      </c>
      <c r="EV36" s="47" t="str">
        <f t="shared" si="65"/>
        <v/>
      </c>
      <c r="EW36" s="47" t="str">
        <f t="shared" si="65"/>
        <v/>
      </c>
      <c r="EX36" s="47" t="str">
        <f t="shared" si="65"/>
        <v/>
      </c>
      <c r="EY36" s="47" t="str">
        <f t="shared" si="65"/>
        <v/>
      </c>
      <c r="EZ36" s="47" t="str">
        <f t="shared" si="65"/>
        <v/>
      </c>
      <c r="FA36" s="47" t="str">
        <f t="shared" si="65"/>
        <v/>
      </c>
      <c r="FB36" s="47" t="str">
        <f t="shared" si="65"/>
        <v/>
      </c>
      <c r="FC36" s="47" t="str">
        <f t="shared" si="65"/>
        <v/>
      </c>
      <c r="FD36" s="47" t="str">
        <f t="shared" si="65"/>
        <v/>
      </c>
      <c r="FE36" s="47" t="str">
        <f t="shared" si="65"/>
        <v/>
      </c>
      <c r="FF36" s="47" t="str">
        <f t="shared" si="65"/>
        <v/>
      </c>
      <c r="FG36" s="47" t="str">
        <f t="shared" si="65"/>
        <v/>
      </c>
      <c r="FH36" s="47" t="str">
        <f t="shared" si="65"/>
        <v/>
      </c>
      <c r="FI36" s="47" t="str">
        <f t="shared" si="65"/>
        <v/>
      </c>
      <c r="FJ36" s="47" t="str">
        <f t="shared" si="65"/>
        <v/>
      </c>
      <c r="FK36" s="47" t="str">
        <f t="shared" si="66"/>
        <v/>
      </c>
      <c r="FL36" s="47" t="str">
        <f t="shared" si="66"/>
        <v/>
      </c>
      <c r="FM36" s="47" t="str">
        <f t="shared" si="66"/>
        <v/>
      </c>
      <c r="FN36" s="47" t="str">
        <f t="shared" si="66"/>
        <v/>
      </c>
      <c r="FO36" s="47" t="str">
        <f t="shared" si="66"/>
        <v/>
      </c>
      <c r="FP36" s="47" t="str">
        <f t="shared" si="66"/>
        <v/>
      </c>
      <c r="FQ36" s="47" t="str">
        <f t="shared" si="66"/>
        <v/>
      </c>
      <c r="FR36" s="47" t="str">
        <f t="shared" si="66"/>
        <v/>
      </c>
      <c r="FS36" s="47" t="str">
        <f t="shared" si="66"/>
        <v/>
      </c>
      <c r="FT36" s="47" t="str">
        <f t="shared" si="66"/>
        <v/>
      </c>
      <c r="FU36" s="47" t="str">
        <f t="shared" si="66"/>
        <v/>
      </c>
      <c r="FV36" s="47" t="str">
        <f t="shared" si="66"/>
        <v/>
      </c>
      <c r="FW36" s="47" t="str">
        <f t="shared" si="66"/>
        <v/>
      </c>
      <c r="FX36" s="47" t="str">
        <f t="shared" si="66"/>
        <v/>
      </c>
      <c r="FY36" s="47" t="str">
        <f t="shared" si="66"/>
        <v/>
      </c>
      <c r="FZ36" s="47" t="str">
        <f t="shared" si="66"/>
        <v/>
      </c>
      <c r="GA36" s="47" t="str">
        <f t="shared" si="67"/>
        <v/>
      </c>
      <c r="GB36" s="47" t="str">
        <f t="shared" si="67"/>
        <v/>
      </c>
      <c r="GC36" s="47" t="str">
        <f t="shared" si="67"/>
        <v/>
      </c>
      <c r="GD36" s="47" t="str">
        <f t="shared" si="67"/>
        <v/>
      </c>
      <c r="GE36" s="47" t="str">
        <f t="shared" si="67"/>
        <v/>
      </c>
      <c r="GF36" s="47" t="str">
        <f t="shared" si="67"/>
        <v/>
      </c>
      <c r="GG36" s="47" t="str">
        <f t="shared" si="67"/>
        <v/>
      </c>
      <c r="GH36" s="47" t="str">
        <f t="shared" si="67"/>
        <v/>
      </c>
      <c r="GI36" s="47" t="str">
        <f t="shared" si="67"/>
        <v/>
      </c>
      <c r="GJ36" s="47" t="str">
        <f t="shared" si="67"/>
        <v/>
      </c>
      <c r="GK36" s="47" t="str">
        <f t="shared" si="67"/>
        <v/>
      </c>
      <c r="GL36" s="47" t="str">
        <f t="shared" si="67"/>
        <v/>
      </c>
      <c r="GM36" s="47" t="str">
        <f t="shared" si="67"/>
        <v/>
      </c>
      <c r="GN36" s="47" t="str">
        <f t="shared" si="67"/>
        <v/>
      </c>
      <c r="GO36" s="47" t="str">
        <f t="shared" si="67"/>
        <v/>
      </c>
      <c r="GP36" s="47" t="str">
        <f t="shared" si="67"/>
        <v/>
      </c>
      <c r="GQ36" s="47" t="str">
        <f t="shared" ref="GQ36:HF51" si="87">IF(ISNONTEXT($V36),GP36+$V36,"")</f>
        <v/>
      </c>
      <c r="GR36" s="47" t="str">
        <f t="shared" si="87"/>
        <v/>
      </c>
      <c r="GS36" s="47" t="str">
        <f t="shared" si="87"/>
        <v/>
      </c>
      <c r="GT36" s="47" t="str">
        <f t="shared" si="87"/>
        <v/>
      </c>
      <c r="GU36" s="47" t="str">
        <f t="shared" si="87"/>
        <v/>
      </c>
      <c r="GV36" s="47" t="str">
        <f t="shared" si="87"/>
        <v/>
      </c>
      <c r="GW36" s="47" t="str">
        <f t="shared" si="87"/>
        <v/>
      </c>
      <c r="GX36" s="47" t="str">
        <f t="shared" si="87"/>
        <v/>
      </c>
      <c r="GY36" s="47" t="str">
        <f t="shared" si="87"/>
        <v/>
      </c>
      <c r="GZ36" s="47" t="str">
        <f t="shared" si="87"/>
        <v/>
      </c>
      <c r="HA36" s="47" t="str">
        <f t="shared" si="87"/>
        <v/>
      </c>
      <c r="HB36" s="47" t="str">
        <f t="shared" si="87"/>
        <v/>
      </c>
      <c r="HC36" s="47" t="str">
        <f t="shared" si="87"/>
        <v/>
      </c>
      <c r="HD36" s="47" t="str">
        <f t="shared" si="87"/>
        <v/>
      </c>
      <c r="HE36" s="47" t="str">
        <f t="shared" si="87"/>
        <v/>
      </c>
      <c r="HF36" s="47" t="str">
        <f t="shared" si="87"/>
        <v/>
      </c>
      <c r="HG36" s="47" t="str">
        <f t="shared" si="72"/>
        <v/>
      </c>
      <c r="HH36" s="47" t="str">
        <f t="shared" si="72"/>
        <v/>
      </c>
      <c r="HI36" s="47" t="str">
        <f t="shared" si="72"/>
        <v/>
      </c>
      <c r="HJ36" s="47" t="str">
        <f t="shared" si="72"/>
        <v/>
      </c>
      <c r="HK36" s="47" t="str">
        <f t="shared" si="72"/>
        <v/>
      </c>
      <c r="HL36" s="47" t="str">
        <f t="shared" si="72"/>
        <v/>
      </c>
      <c r="HM36" s="47" t="str">
        <f t="shared" ref="HM36:HO50" si="88">IF(ISNONTEXT($V36),HL36+$V36,"")</f>
        <v/>
      </c>
      <c r="HN36" s="47" t="str">
        <f t="shared" si="88"/>
        <v/>
      </c>
      <c r="HO36" s="47" t="str">
        <f t="shared" si="88"/>
        <v/>
      </c>
      <c r="HP36" s="165" t="e">
        <f t="shared" si="57"/>
        <v>#N/A</v>
      </c>
      <c r="HQ36" s="165" t="e">
        <f t="shared" si="57"/>
        <v>#N/A</v>
      </c>
      <c r="HR36" s="165" t="e">
        <f t="shared" si="57"/>
        <v>#N/A</v>
      </c>
      <c r="HS36" s="165" t="e">
        <f t="shared" si="57"/>
        <v>#N/A</v>
      </c>
      <c r="HT36" s="165" t="e">
        <f t="shared" si="57"/>
        <v>#N/A</v>
      </c>
      <c r="HU36" s="165" t="e">
        <f t="shared" si="57"/>
        <v>#N/A</v>
      </c>
      <c r="HV36" s="165" t="e">
        <f t="shared" si="57"/>
        <v>#N/A</v>
      </c>
      <c r="HW36" s="165" t="e">
        <f t="shared" si="57"/>
        <v>#N/A</v>
      </c>
      <c r="HX36" s="165" t="e">
        <f t="shared" si="57"/>
        <v>#N/A</v>
      </c>
      <c r="HY36" s="165" t="e">
        <f t="shared" si="57"/>
        <v>#N/A</v>
      </c>
      <c r="HZ36" s="165" t="e">
        <f t="shared" si="57"/>
        <v>#N/A</v>
      </c>
      <c r="IA36" s="165" t="e">
        <f t="shared" si="57"/>
        <v>#N/A</v>
      </c>
      <c r="IB36" s="165" t="e">
        <f t="shared" si="57"/>
        <v>#N/A</v>
      </c>
      <c r="IC36" s="165" t="e">
        <f t="shared" si="57"/>
        <v>#N/A</v>
      </c>
      <c r="ID36" s="165" t="e">
        <f t="shared" si="57"/>
        <v>#N/A</v>
      </c>
      <c r="IE36" s="165" t="e">
        <f t="shared" ref="IE36:IT53" si="89">IF(ISNONTEXT($K36),_xlfn.NORM.DIST(AL36,$G36,$K36,FALSE),NA())</f>
        <v>#N/A</v>
      </c>
      <c r="IF36" s="165" t="e">
        <f t="shared" si="89"/>
        <v>#N/A</v>
      </c>
      <c r="IG36" s="165" t="e">
        <f t="shared" si="89"/>
        <v>#N/A</v>
      </c>
      <c r="IH36" s="165" t="e">
        <f t="shared" si="89"/>
        <v>#N/A</v>
      </c>
      <c r="II36" s="165" t="e">
        <f t="shared" si="89"/>
        <v>#N/A</v>
      </c>
      <c r="IJ36" s="165" t="e">
        <f t="shared" si="89"/>
        <v>#N/A</v>
      </c>
      <c r="IK36" s="165" t="e">
        <f t="shared" si="89"/>
        <v>#N/A</v>
      </c>
      <c r="IL36" s="165" t="e">
        <f t="shared" si="89"/>
        <v>#N/A</v>
      </c>
      <c r="IM36" s="165" t="e">
        <f t="shared" si="89"/>
        <v>#N/A</v>
      </c>
      <c r="IN36" s="165" t="e">
        <f t="shared" si="89"/>
        <v>#N/A</v>
      </c>
      <c r="IO36" s="165" t="e">
        <f t="shared" si="89"/>
        <v>#N/A</v>
      </c>
      <c r="IP36" s="165" t="e">
        <f t="shared" si="89"/>
        <v>#N/A</v>
      </c>
      <c r="IQ36" s="165" t="e">
        <f t="shared" si="89"/>
        <v>#N/A</v>
      </c>
      <c r="IR36" s="165" t="e">
        <f t="shared" si="89"/>
        <v>#N/A</v>
      </c>
      <c r="IS36" s="165" t="e">
        <f t="shared" si="73"/>
        <v>#N/A</v>
      </c>
      <c r="IT36" s="165" t="e">
        <f t="shared" si="73"/>
        <v>#N/A</v>
      </c>
      <c r="IU36" s="165" t="e">
        <f t="shared" si="73"/>
        <v>#N/A</v>
      </c>
      <c r="IV36" s="165" t="e">
        <f t="shared" si="73"/>
        <v>#N/A</v>
      </c>
      <c r="IW36" s="165" t="e">
        <f t="shared" si="73"/>
        <v>#N/A</v>
      </c>
      <c r="IX36" s="165" t="e">
        <f t="shared" si="73"/>
        <v>#N/A</v>
      </c>
      <c r="IY36" s="165" t="e">
        <f t="shared" si="73"/>
        <v>#N/A</v>
      </c>
      <c r="IZ36" s="165" t="e">
        <f t="shared" si="73"/>
        <v>#N/A</v>
      </c>
      <c r="JA36" s="165" t="e">
        <f t="shared" si="73"/>
        <v>#N/A</v>
      </c>
      <c r="JB36" s="165" t="e">
        <f t="shared" si="73"/>
        <v>#N/A</v>
      </c>
      <c r="JC36" s="165" t="e">
        <f t="shared" si="73"/>
        <v>#N/A</v>
      </c>
      <c r="JD36" s="165" t="e">
        <f t="shared" si="73"/>
        <v>#N/A</v>
      </c>
      <c r="JE36" s="165" t="e">
        <f t="shared" si="73"/>
        <v>#N/A</v>
      </c>
      <c r="JF36" s="165" t="e">
        <f t="shared" si="73"/>
        <v>#N/A</v>
      </c>
      <c r="JG36" s="165" t="e">
        <f t="shared" si="73"/>
        <v>#N/A</v>
      </c>
      <c r="JH36" s="165" t="e">
        <f t="shared" si="73"/>
        <v>#N/A</v>
      </c>
      <c r="JI36" s="165" t="e">
        <f t="shared" si="74"/>
        <v>#N/A</v>
      </c>
      <c r="JJ36" s="165" t="e">
        <f t="shared" si="74"/>
        <v>#N/A</v>
      </c>
      <c r="JK36" s="165" t="e">
        <f t="shared" si="74"/>
        <v>#N/A</v>
      </c>
      <c r="JL36" s="165" t="e">
        <f t="shared" si="74"/>
        <v>#N/A</v>
      </c>
      <c r="JM36" s="165" t="e">
        <f t="shared" si="74"/>
        <v>#N/A</v>
      </c>
      <c r="JN36" s="165" t="e">
        <f t="shared" si="74"/>
        <v>#N/A</v>
      </c>
      <c r="JO36" s="165" t="e">
        <f t="shared" si="74"/>
        <v>#N/A</v>
      </c>
      <c r="JP36" s="165" t="e">
        <f t="shared" si="74"/>
        <v>#N/A</v>
      </c>
      <c r="JQ36" s="165" t="e">
        <f t="shared" si="74"/>
        <v>#N/A</v>
      </c>
      <c r="JR36" s="165" t="e">
        <f t="shared" si="74"/>
        <v>#N/A</v>
      </c>
      <c r="JS36" s="165" t="e">
        <f t="shared" si="74"/>
        <v>#N/A</v>
      </c>
      <c r="JT36" s="165" t="e">
        <f t="shared" si="74"/>
        <v>#N/A</v>
      </c>
      <c r="JU36" s="165" t="e">
        <f t="shared" si="74"/>
        <v>#N/A</v>
      </c>
      <c r="JV36" s="165" t="e">
        <f t="shared" si="74"/>
        <v>#N/A</v>
      </c>
      <c r="JW36" s="165" t="e">
        <f t="shared" si="74"/>
        <v>#N/A</v>
      </c>
      <c r="JX36" s="165" t="e">
        <f t="shared" si="74"/>
        <v>#N/A</v>
      </c>
      <c r="JY36" s="165" t="e">
        <f t="shared" si="75"/>
        <v>#N/A</v>
      </c>
      <c r="JZ36" s="165" t="e">
        <f t="shared" si="75"/>
        <v>#N/A</v>
      </c>
      <c r="KA36" s="165" t="e">
        <f t="shared" si="75"/>
        <v>#N/A</v>
      </c>
      <c r="KB36" s="165" t="e">
        <f t="shared" si="75"/>
        <v>#N/A</v>
      </c>
      <c r="KC36" s="165" t="e">
        <f t="shared" si="75"/>
        <v>#N/A</v>
      </c>
      <c r="KD36" s="165" t="e">
        <f t="shared" si="75"/>
        <v>#N/A</v>
      </c>
      <c r="KE36" s="165" t="e">
        <f t="shared" si="75"/>
        <v>#N/A</v>
      </c>
      <c r="KF36" s="165" t="e">
        <f t="shared" si="75"/>
        <v>#N/A</v>
      </c>
      <c r="KG36" s="165" t="e">
        <f t="shared" si="75"/>
        <v>#N/A</v>
      </c>
      <c r="KH36" s="165" t="e">
        <f t="shared" si="75"/>
        <v>#N/A</v>
      </c>
      <c r="KI36" s="165" t="e">
        <f t="shared" si="75"/>
        <v>#N/A</v>
      </c>
      <c r="KJ36" s="165" t="e">
        <f t="shared" si="75"/>
        <v>#N/A</v>
      </c>
      <c r="KK36" s="165" t="e">
        <f t="shared" si="75"/>
        <v>#N/A</v>
      </c>
      <c r="KL36" s="165" t="e">
        <f t="shared" si="75"/>
        <v>#N/A</v>
      </c>
      <c r="KM36" s="165" t="e">
        <f t="shared" si="75"/>
        <v>#N/A</v>
      </c>
      <c r="KN36" s="165" t="e">
        <f t="shared" si="75"/>
        <v>#N/A</v>
      </c>
      <c r="KO36" s="165" t="e">
        <f t="shared" si="76"/>
        <v>#N/A</v>
      </c>
      <c r="KP36" s="165" t="e">
        <f t="shared" si="76"/>
        <v>#N/A</v>
      </c>
      <c r="KQ36" s="165" t="e">
        <f t="shared" si="76"/>
        <v>#N/A</v>
      </c>
      <c r="KR36" s="165" t="e">
        <f t="shared" si="76"/>
        <v>#N/A</v>
      </c>
      <c r="KS36" s="165" t="e">
        <f t="shared" si="76"/>
        <v>#N/A</v>
      </c>
      <c r="KT36" s="165" t="e">
        <f t="shared" si="76"/>
        <v>#N/A</v>
      </c>
      <c r="KU36" s="165" t="e">
        <f t="shared" si="76"/>
        <v>#N/A</v>
      </c>
      <c r="KV36" s="165" t="e">
        <f t="shared" si="76"/>
        <v>#N/A</v>
      </c>
      <c r="KW36" s="165" t="e">
        <f t="shared" si="76"/>
        <v>#N/A</v>
      </c>
      <c r="KX36" s="165" t="e">
        <f t="shared" si="76"/>
        <v>#N/A</v>
      </c>
      <c r="KY36" s="165" t="e">
        <f t="shared" si="76"/>
        <v>#N/A</v>
      </c>
      <c r="KZ36" s="165" t="e">
        <f t="shared" si="76"/>
        <v>#N/A</v>
      </c>
      <c r="LA36" s="165" t="e">
        <f t="shared" si="76"/>
        <v>#N/A</v>
      </c>
      <c r="LB36" s="165" t="e">
        <f t="shared" si="76"/>
        <v>#N/A</v>
      </c>
      <c r="LC36" s="165" t="e">
        <f t="shared" si="76"/>
        <v>#N/A</v>
      </c>
      <c r="LD36" s="165" t="e">
        <f t="shared" si="76"/>
        <v>#N/A</v>
      </c>
      <c r="LE36" s="165" t="e">
        <f t="shared" si="77"/>
        <v>#N/A</v>
      </c>
      <c r="LF36" s="165" t="e">
        <f t="shared" si="77"/>
        <v>#N/A</v>
      </c>
      <c r="LG36" s="165" t="e">
        <f t="shared" si="77"/>
        <v>#N/A</v>
      </c>
      <c r="LH36" s="165" t="e">
        <f t="shared" si="77"/>
        <v>#N/A</v>
      </c>
      <c r="LI36" s="165" t="e">
        <f t="shared" si="77"/>
        <v>#N/A</v>
      </c>
      <c r="LJ36" s="165" t="e">
        <f t="shared" si="77"/>
        <v>#N/A</v>
      </c>
      <c r="LK36" s="165" t="e">
        <f t="shared" si="77"/>
        <v>#N/A</v>
      </c>
      <c r="LL36" s="165" t="e">
        <f t="shared" si="77"/>
        <v>#N/A</v>
      </c>
      <c r="LM36" s="165" t="e">
        <f t="shared" si="77"/>
        <v>#N/A</v>
      </c>
      <c r="LN36" s="165" t="e">
        <f t="shared" si="77"/>
        <v>#N/A</v>
      </c>
      <c r="LO36" s="165" t="e">
        <f t="shared" si="77"/>
        <v>#N/A</v>
      </c>
      <c r="LP36" s="165" t="e">
        <f t="shared" si="77"/>
        <v>#N/A</v>
      </c>
      <c r="LQ36" s="165" t="e">
        <f t="shared" si="77"/>
        <v>#N/A</v>
      </c>
      <c r="LR36" s="165" t="e">
        <f t="shared" si="77"/>
        <v>#N/A</v>
      </c>
      <c r="LS36" s="165" t="e">
        <f t="shared" si="77"/>
        <v>#N/A</v>
      </c>
      <c r="LT36" s="165" t="e">
        <f t="shared" si="77"/>
        <v>#N/A</v>
      </c>
      <c r="LU36" s="165" t="e">
        <f t="shared" si="78"/>
        <v>#N/A</v>
      </c>
      <c r="LV36" s="165" t="e">
        <f t="shared" si="78"/>
        <v>#N/A</v>
      </c>
      <c r="LW36" s="165" t="e">
        <f t="shared" si="78"/>
        <v>#N/A</v>
      </c>
      <c r="LX36" s="165" t="e">
        <f t="shared" si="78"/>
        <v>#N/A</v>
      </c>
      <c r="LY36" s="165" t="e">
        <f t="shared" si="78"/>
        <v>#N/A</v>
      </c>
      <c r="LZ36" s="165" t="e">
        <f t="shared" si="78"/>
        <v>#N/A</v>
      </c>
      <c r="MA36" s="165" t="e">
        <f t="shared" si="78"/>
        <v>#N/A</v>
      </c>
      <c r="MB36" s="165" t="e">
        <f t="shared" si="78"/>
        <v>#N/A</v>
      </c>
      <c r="MC36" s="165" t="e">
        <f t="shared" si="78"/>
        <v>#N/A</v>
      </c>
      <c r="MD36" s="165" t="e">
        <f t="shared" si="78"/>
        <v>#N/A</v>
      </c>
      <c r="ME36" s="165" t="e">
        <f t="shared" si="78"/>
        <v>#N/A</v>
      </c>
      <c r="MF36" s="165" t="e">
        <f t="shared" si="78"/>
        <v>#N/A</v>
      </c>
      <c r="MG36" s="165" t="e">
        <f t="shared" si="78"/>
        <v>#N/A</v>
      </c>
      <c r="MH36" s="165" t="e">
        <f t="shared" si="78"/>
        <v>#N/A</v>
      </c>
      <c r="MI36" s="165" t="e">
        <f t="shared" si="78"/>
        <v>#N/A</v>
      </c>
      <c r="MJ36" s="165" t="e">
        <f t="shared" si="78"/>
        <v>#N/A</v>
      </c>
      <c r="MK36" s="165" t="e">
        <f t="shared" si="79"/>
        <v>#N/A</v>
      </c>
      <c r="ML36" s="165" t="e">
        <f t="shared" si="79"/>
        <v>#N/A</v>
      </c>
      <c r="MM36" s="165" t="e">
        <f t="shared" si="79"/>
        <v>#N/A</v>
      </c>
      <c r="MN36" s="165" t="e">
        <f t="shared" si="79"/>
        <v>#N/A</v>
      </c>
      <c r="MO36" s="165" t="e">
        <f t="shared" si="79"/>
        <v>#N/A</v>
      </c>
      <c r="MP36" s="165" t="e">
        <f t="shared" si="79"/>
        <v>#N/A</v>
      </c>
      <c r="MQ36" s="165" t="e">
        <f t="shared" si="79"/>
        <v>#N/A</v>
      </c>
      <c r="MR36" s="165" t="e">
        <f t="shared" si="79"/>
        <v>#N/A</v>
      </c>
      <c r="MS36" s="165" t="e">
        <f t="shared" si="79"/>
        <v>#N/A</v>
      </c>
      <c r="MT36" s="165" t="e">
        <f t="shared" si="79"/>
        <v>#N/A</v>
      </c>
      <c r="MU36" s="165" t="e">
        <f t="shared" si="79"/>
        <v>#N/A</v>
      </c>
      <c r="MV36" s="165" t="e">
        <f t="shared" si="79"/>
        <v>#N/A</v>
      </c>
      <c r="MW36" s="165" t="e">
        <f t="shared" si="79"/>
        <v>#N/A</v>
      </c>
      <c r="MX36" s="165" t="e">
        <f t="shared" si="79"/>
        <v>#N/A</v>
      </c>
      <c r="MY36" s="165" t="e">
        <f t="shared" si="79"/>
        <v>#N/A</v>
      </c>
      <c r="MZ36" s="165" t="e">
        <f t="shared" si="79"/>
        <v>#N/A</v>
      </c>
      <c r="NA36" s="165" t="e">
        <f t="shared" si="80"/>
        <v>#N/A</v>
      </c>
      <c r="NB36" s="165" t="e">
        <f t="shared" si="80"/>
        <v>#N/A</v>
      </c>
      <c r="NC36" s="165" t="e">
        <f t="shared" si="80"/>
        <v>#N/A</v>
      </c>
      <c r="ND36" s="165" t="e">
        <f t="shared" si="80"/>
        <v>#N/A</v>
      </c>
      <c r="NE36" s="165" t="e">
        <f t="shared" si="80"/>
        <v>#N/A</v>
      </c>
      <c r="NF36" s="165" t="e">
        <f t="shared" si="80"/>
        <v>#N/A</v>
      </c>
      <c r="NG36" s="165" t="e">
        <f t="shared" si="80"/>
        <v>#N/A</v>
      </c>
      <c r="NH36" s="165" t="e">
        <f t="shared" si="80"/>
        <v>#N/A</v>
      </c>
      <c r="NI36" s="165" t="e">
        <f t="shared" si="80"/>
        <v>#N/A</v>
      </c>
      <c r="NJ36" s="165" t="e">
        <f t="shared" si="80"/>
        <v>#N/A</v>
      </c>
      <c r="NK36" s="165" t="e">
        <f t="shared" si="80"/>
        <v>#N/A</v>
      </c>
      <c r="NL36" s="165" t="e">
        <f t="shared" si="80"/>
        <v>#N/A</v>
      </c>
      <c r="NM36" s="165" t="e">
        <f t="shared" si="80"/>
        <v>#N/A</v>
      </c>
      <c r="NN36" s="165" t="e">
        <f t="shared" si="80"/>
        <v>#N/A</v>
      </c>
      <c r="NO36" s="165" t="e">
        <f t="shared" si="80"/>
        <v>#N/A</v>
      </c>
      <c r="NP36" s="165" t="e">
        <f t="shared" si="80"/>
        <v>#N/A</v>
      </c>
      <c r="NQ36" s="165" t="e">
        <f t="shared" si="81"/>
        <v>#N/A</v>
      </c>
      <c r="NR36" s="165" t="e">
        <f t="shared" si="81"/>
        <v>#N/A</v>
      </c>
      <c r="NS36" s="165" t="e">
        <f t="shared" si="81"/>
        <v>#N/A</v>
      </c>
      <c r="NT36" s="165" t="e">
        <f t="shared" si="81"/>
        <v>#N/A</v>
      </c>
      <c r="NU36" s="165" t="e">
        <f t="shared" si="81"/>
        <v>#N/A</v>
      </c>
      <c r="NV36" s="165" t="e">
        <f t="shared" si="81"/>
        <v>#N/A</v>
      </c>
      <c r="NW36" s="165" t="e">
        <f t="shared" si="81"/>
        <v>#N/A</v>
      </c>
      <c r="NX36" s="165" t="e">
        <f t="shared" si="81"/>
        <v>#N/A</v>
      </c>
      <c r="NY36" s="165" t="e">
        <f t="shared" si="81"/>
        <v>#N/A</v>
      </c>
      <c r="NZ36" s="165" t="e">
        <f t="shared" si="81"/>
        <v>#N/A</v>
      </c>
      <c r="OA36" s="165" t="e">
        <f t="shared" si="81"/>
        <v>#N/A</v>
      </c>
      <c r="OB36" s="165" t="e">
        <f t="shared" si="81"/>
        <v>#N/A</v>
      </c>
      <c r="OC36" s="165" t="e">
        <f t="shared" si="81"/>
        <v>#N/A</v>
      </c>
      <c r="OD36" s="165" t="e">
        <f t="shared" si="81"/>
        <v>#N/A</v>
      </c>
      <c r="OE36" s="165" t="e">
        <f t="shared" si="81"/>
        <v>#N/A</v>
      </c>
      <c r="OF36" s="165" t="e">
        <f t="shared" si="81"/>
        <v>#N/A</v>
      </c>
      <c r="OG36" s="165" t="e">
        <f t="shared" si="82"/>
        <v>#N/A</v>
      </c>
      <c r="OH36" s="165" t="e">
        <f t="shared" si="82"/>
        <v>#N/A</v>
      </c>
      <c r="OI36" s="165" t="e">
        <f t="shared" si="82"/>
        <v>#N/A</v>
      </c>
      <c r="OJ36" s="165" t="e">
        <f t="shared" si="82"/>
        <v>#N/A</v>
      </c>
      <c r="OK36" s="165" t="e">
        <f t="shared" si="82"/>
        <v>#N/A</v>
      </c>
      <c r="OL36" s="165" t="e">
        <f t="shared" si="82"/>
        <v>#N/A</v>
      </c>
      <c r="OM36" s="165" t="e">
        <f t="shared" si="82"/>
        <v>#N/A</v>
      </c>
      <c r="ON36" s="165" t="e">
        <f t="shared" si="82"/>
        <v>#N/A</v>
      </c>
      <c r="OO36" s="165" t="e">
        <f t="shared" si="82"/>
        <v>#N/A</v>
      </c>
      <c r="OP36" s="165" t="e">
        <f t="shared" si="82"/>
        <v>#N/A</v>
      </c>
      <c r="OQ36" s="165" t="e">
        <f t="shared" si="82"/>
        <v>#N/A</v>
      </c>
      <c r="OR36" s="165" t="e">
        <f t="shared" si="82"/>
        <v>#N/A</v>
      </c>
      <c r="OS36" s="165" t="e">
        <f t="shared" si="82"/>
        <v>#N/A</v>
      </c>
      <c r="OT36" s="165" t="e">
        <f t="shared" si="82"/>
        <v>#N/A</v>
      </c>
      <c r="OU36" s="165" t="e">
        <f t="shared" si="82"/>
        <v>#N/A</v>
      </c>
      <c r="OV36" s="165" t="e">
        <f t="shared" si="82"/>
        <v>#N/A</v>
      </c>
      <c r="OW36" s="165" t="e">
        <f t="shared" si="83"/>
        <v>#N/A</v>
      </c>
      <c r="OX36" s="165" t="e">
        <f t="shared" si="83"/>
        <v>#N/A</v>
      </c>
      <c r="OY36" s="165" t="e">
        <f t="shared" si="52"/>
        <v>#N/A</v>
      </c>
      <c r="OZ36" s="165" t="e">
        <f t="shared" si="52"/>
        <v>#N/A</v>
      </c>
      <c r="PA36" s="165" t="e">
        <f t="shared" si="52"/>
        <v>#N/A</v>
      </c>
      <c r="PB36" s="165" t="e">
        <f t="shared" si="52"/>
        <v>#N/A</v>
      </c>
      <c r="PC36" s="165" t="e">
        <f t="shared" si="70"/>
        <v>#N/A</v>
      </c>
      <c r="PD36" s="165" t="e">
        <f t="shared" si="70"/>
        <v>#N/A</v>
      </c>
      <c r="PE36" s="165" t="e">
        <f t="shared" si="70"/>
        <v>#N/A</v>
      </c>
      <c r="PF36" s="165" t="e">
        <f t="shared" si="70"/>
        <v>#N/A</v>
      </c>
      <c r="PG36" s="165" t="e">
        <f t="shared" si="70"/>
        <v>#N/A</v>
      </c>
      <c r="PH36" s="165" t="e">
        <f t="shared" si="70"/>
        <v>#N/A</v>
      </c>
    </row>
    <row r="37" spans="1:424" hidden="1" x14ac:dyDescent="0.45">
      <c r="A37" s="4">
        <v>34</v>
      </c>
      <c r="B37" s="91"/>
      <c r="C37" s="91"/>
      <c r="D37" s="91"/>
      <c r="E37" s="120" t="str">
        <f t="shared" si="28"/>
        <v/>
      </c>
      <c r="F37" s="120" t="str">
        <f t="shared" si="29"/>
        <v/>
      </c>
      <c r="G37" s="71" t="str">
        <f t="shared" si="30"/>
        <v/>
      </c>
      <c r="H37" s="23"/>
      <c r="I37" s="55"/>
      <c r="J37" s="298"/>
      <c r="K37" s="72" t="str">
        <f>IF(AND(B37&gt;0,C37&gt;0,D37&gt;0),IF(ISBLANK(J37),IF(ISBLANK(H37),"",(D37-B37)*VLOOKUP(H37,VLookups!$A$4:$B$13,2,FALSE)),J37),"")</f>
        <v/>
      </c>
      <c r="L37" s="73" t="str">
        <f t="shared" si="84"/>
        <v/>
      </c>
      <c r="M37" s="91"/>
      <c r="N37" s="265" t="str">
        <f>IF(AND(M37&gt;0,C37&gt;0,NOT(K37="")),ABS(VLOOKUP($M$1,VLookups!$A$43:$B$44,2,FALSE)-_xlfn.NORM.DIST(M37,G37,K37,TRUE)),"")</f>
        <v/>
      </c>
      <c r="O37" s="90" t="str">
        <f>IF(AND($B37&gt;0,$C37&gt;0,$D37&gt;0,NOT(ISBLANK($H37))),_xlfn.NORM.INV(ABS(VLOOKUP($M$1,VLookups!$A$43:$B$44,2,FALSE)-O$3),$G37,$K37),"")</f>
        <v/>
      </c>
      <c r="P37" s="89" t="str">
        <f>IF(AND($B37&gt;0,$C37&gt;0,$D37&gt;0,NOT(ISBLANK($H37))),_xlfn.NORM.INV(ABS(VLOOKUP($M$1,VLookups!$A$43:$B$44,2,FALSE)-P$3),$G37,$K37),"")</f>
        <v/>
      </c>
      <c r="Q37" s="90" t="str">
        <f>IF(AND($B37&gt;0,$C37&gt;0,$D37&gt;0,NOT(ISBLANK($H37))),_xlfn.NORM.INV(ABS(VLOOKUP($M$1,VLookups!$A$43:$B$44,2,FALSE)-Q$3),$G37,$K37),"")</f>
        <v/>
      </c>
      <c r="R37" s="89" t="str">
        <f>IF(AND($B37&gt;0,$C37&gt;0,$D37&gt;0,NOT(ISBLANK($H37))),_xlfn.NORM.INV(ABS(VLOOKUP($M$1,VLookups!$A$43:$B$44,2,FALSE)-R$3),$G37,$K37),"")</f>
        <v/>
      </c>
      <c r="S37" s="90" t="str">
        <f>IF(AND($B37&gt;0,$C37&gt;0,$D37&gt;0,NOT(ISBLANK($H37))),_xlfn.NORM.INV(ABS(VLOOKUP($M$1,VLookups!$A$43:$B$44,2,FALSE)-S$3),$G37,$K37),"")</f>
        <v/>
      </c>
      <c r="T37" s="89" t="str">
        <f>IF(AND($B37&gt;0,$C37&gt;0,$D37&gt;0,NOT(ISBLANK($H37))),_xlfn.NORM.INV(ABS(VLOOKUP($M$1,VLookups!$A$43:$B$44,2,FALSE)-T$3),$G37,$K37),"")</f>
        <v/>
      </c>
      <c r="U37" s="5"/>
      <c r="V37" s="164" t="str">
        <f t="shared" si="31"/>
        <v/>
      </c>
      <c r="W37" s="47" t="str">
        <f t="shared" si="68"/>
        <v/>
      </c>
      <c r="X37" s="47" t="str">
        <f t="shared" si="68"/>
        <v/>
      </c>
      <c r="Y37" s="47" t="str">
        <f t="shared" si="68"/>
        <v/>
      </c>
      <c r="Z37" s="47" t="str">
        <f t="shared" si="68"/>
        <v/>
      </c>
      <c r="AA37" s="47" t="str">
        <f t="shared" si="68"/>
        <v/>
      </c>
      <c r="AB37" s="47" t="str">
        <f t="shared" si="68"/>
        <v/>
      </c>
      <c r="AC37" s="47" t="str">
        <f t="shared" si="68"/>
        <v/>
      </c>
      <c r="AD37" s="47" t="str">
        <f t="shared" si="68"/>
        <v/>
      </c>
      <c r="AE37" s="47" t="str">
        <f t="shared" si="68"/>
        <v/>
      </c>
      <c r="AF37" s="47" t="str">
        <f t="shared" si="68"/>
        <v/>
      </c>
      <c r="AG37" s="47" t="str">
        <f t="shared" si="68"/>
        <v/>
      </c>
      <c r="AH37" s="47" t="str">
        <f t="shared" si="68"/>
        <v/>
      </c>
      <c r="AI37" s="47" t="str">
        <f t="shared" si="68"/>
        <v/>
      </c>
      <c r="AJ37" s="47" t="str">
        <f t="shared" si="68"/>
        <v/>
      </c>
      <c r="AK37" s="47" t="str">
        <f t="shared" si="68"/>
        <v/>
      </c>
      <c r="AL37" s="47" t="str">
        <f t="shared" si="68"/>
        <v/>
      </c>
      <c r="AM37" s="47" t="str">
        <f t="shared" si="60"/>
        <v/>
      </c>
      <c r="AN37" s="47" t="str">
        <f t="shared" si="60"/>
        <v/>
      </c>
      <c r="AO37" s="47" t="str">
        <f t="shared" si="60"/>
        <v/>
      </c>
      <c r="AP37" s="47" t="str">
        <f t="shared" si="60"/>
        <v/>
      </c>
      <c r="AQ37" s="47" t="str">
        <f t="shared" si="60"/>
        <v/>
      </c>
      <c r="AR37" s="47" t="str">
        <f t="shared" si="60"/>
        <v/>
      </c>
      <c r="AS37" s="47" t="str">
        <f t="shared" si="60"/>
        <v/>
      </c>
      <c r="AT37" s="47" t="str">
        <f t="shared" si="60"/>
        <v/>
      </c>
      <c r="AU37" s="47" t="str">
        <f t="shared" si="60"/>
        <v/>
      </c>
      <c r="AV37" s="47" t="str">
        <f t="shared" si="60"/>
        <v/>
      </c>
      <c r="AW37" s="47" t="str">
        <f t="shared" si="60"/>
        <v/>
      </c>
      <c r="AX37" s="47" t="str">
        <f t="shared" si="61"/>
        <v/>
      </c>
      <c r="AY37" s="47" t="str">
        <f t="shared" si="61"/>
        <v/>
      </c>
      <c r="AZ37" s="47" t="str">
        <f t="shared" si="61"/>
        <v/>
      </c>
      <c r="BA37" s="47" t="str">
        <f t="shared" si="61"/>
        <v/>
      </c>
      <c r="BB37" s="47" t="str">
        <f t="shared" si="61"/>
        <v/>
      </c>
      <c r="BC37" s="47" t="str">
        <f t="shared" si="61"/>
        <v/>
      </c>
      <c r="BD37" s="47" t="str">
        <f t="shared" si="61"/>
        <v/>
      </c>
      <c r="BE37" s="47" t="str">
        <f t="shared" si="61"/>
        <v/>
      </c>
      <c r="BF37" s="47" t="str">
        <f t="shared" si="61"/>
        <v/>
      </c>
      <c r="BG37" s="47" t="str">
        <f t="shared" si="61"/>
        <v/>
      </c>
      <c r="BH37" s="47" t="str">
        <f t="shared" si="61"/>
        <v/>
      </c>
      <c r="BI37" s="47" t="str">
        <f t="shared" si="61"/>
        <v/>
      </c>
      <c r="BJ37" s="47" t="str">
        <f t="shared" si="61"/>
        <v/>
      </c>
      <c r="BK37" s="47" t="str">
        <f t="shared" si="61"/>
        <v/>
      </c>
      <c r="BL37" s="47" t="str">
        <f t="shared" si="61"/>
        <v/>
      </c>
      <c r="BM37" s="47" t="str">
        <f t="shared" si="61"/>
        <v/>
      </c>
      <c r="BN37" s="47" t="str">
        <f t="shared" si="62"/>
        <v/>
      </c>
      <c r="BO37" s="47" t="str">
        <f t="shared" si="62"/>
        <v/>
      </c>
      <c r="BP37" s="47" t="str">
        <f t="shared" si="62"/>
        <v/>
      </c>
      <c r="BQ37" s="47" t="str">
        <f t="shared" si="62"/>
        <v/>
      </c>
      <c r="BR37" s="47" t="str">
        <f t="shared" si="62"/>
        <v/>
      </c>
      <c r="BS37" s="47" t="str">
        <f t="shared" si="62"/>
        <v/>
      </c>
      <c r="BT37" s="47" t="str">
        <f t="shared" si="62"/>
        <v/>
      </c>
      <c r="BU37" s="47" t="str">
        <f t="shared" si="62"/>
        <v/>
      </c>
      <c r="BV37" s="47" t="str">
        <f t="shared" si="62"/>
        <v/>
      </c>
      <c r="BW37" s="47" t="str">
        <f t="shared" si="62"/>
        <v/>
      </c>
      <c r="BX37" s="47" t="str">
        <f t="shared" si="62"/>
        <v/>
      </c>
      <c r="BY37" s="47" t="str">
        <f t="shared" si="62"/>
        <v/>
      </c>
      <c r="BZ37" s="47" t="str">
        <f t="shared" si="62"/>
        <v/>
      </c>
      <c r="CA37" s="47" t="str">
        <f t="shared" si="62"/>
        <v/>
      </c>
      <c r="CB37" s="47" t="str">
        <f t="shared" si="62"/>
        <v/>
      </c>
      <c r="CC37" s="47" t="str">
        <f t="shared" si="62"/>
        <v/>
      </c>
      <c r="CD37" s="47" t="str">
        <f t="shared" si="63"/>
        <v/>
      </c>
      <c r="CE37" s="47" t="str">
        <f t="shared" si="63"/>
        <v/>
      </c>
      <c r="CF37" s="47" t="str">
        <f t="shared" si="63"/>
        <v/>
      </c>
      <c r="CG37" s="47" t="str">
        <f t="shared" si="63"/>
        <v/>
      </c>
      <c r="CH37" s="47" t="str">
        <f t="shared" si="63"/>
        <v/>
      </c>
      <c r="CI37" s="47" t="str">
        <f t="shared" si="63"/>
        <v/>
      </c>
      <c r="CJ37" s="47" t="str">
        <f t="shared" si="63"/>
        <v/>
      </c>
      <c r="CK37" s="47" t="str">
        <f t="shared" si="63"/>
        <v/>
      </c>
      <c r="CL37" s="47" t="str">
        <f t="shared" si="63"/>
        <v/>
      </c>
      <c r="CM37" s="47" t="str">
        <f t="shared" si="63"/>
        <v/>
      </c>
      <c r="CN37" s="47" t="str">
        <f t="shared" si="63"/>
        <v/>
      </c>
      <c r="CO37" s="47" t="str">
        <f t="shared" si="63"/>
        <v/>
      </c>
      <c r="CP37" s="47" t="str">
        <f t="shared" si="63"/>
        <v/>
      </c>
      <c r="CQ37" s="47" t="str">
        <f t="shared" si="63"/>
        <v/>
      </c>
      <c r="CR37" s="47" t="str">
        <f t="shared" si="63"/>
        <v/>
      </c>
      <c r="CS37" s="47" t="str">
        <f t="shared" si="63"/>
        <v/>
      </c>
      <c r="CT37" s="47" t="str">
        <f t="shared" si="85"/>
        <v/>
      </c>
      <c r="CU37" s="47" t="str">
        <f t="shared" si="85"/>
        <v/>
      </c>
      <c r="CV37" s="47" t="str">
        <f t="shared" si="85"/>
        <v/>
      </c>
      <c r="CW37" s="47" t="str">
        <f t="shared" si="85"/>
        <v/>
      </c>
      <c r="CX37" s="47" t="str">
        <f t="shared" si="85"/>
        <v/>
      </c>
      <c r="CY37" s="47" t="str">
        <f t="shared" si="85"/>
        <v/>
      </c>
      <c r="CZ37" s="47" t="str">
        <f t="shared" si="85"/>
        <v/>
      </c>
      <c r="DA37" s="47" t="str">
        <f t="shared" si="85"/>
        <v/>
      </c>
      <c r="DB37" s="47" t="str">
        <f t="shared" si="85"/>
        <v/>
      </c>
      <c r="DC37" s="47" t="str">
        <f t="shared" si="85"/>
        <v/>
      </c>
      <c r="DD37" s="47" t="str">
        <f t="shared" si="85"/>
        <v/>
      </c>
      <c r="DE37" s="47" t="str">
        <f t="shared" si="85"/>
        <v/>
      </c>
      <c r="DF37" s="47" t="str">
        <f t="shared" si="85"/>
        <v/>
      </c>
      <c r="DG37" s="47" t="str">
        <f t="shared" si="85"/>
        <v/>
      </c>
      <c r="DH37" s="47" t="str">
        <f t="shared" si="85"/>
        <v/>
      </c>
      <c r="DI37" s="47" t="str">
        <f t="shared" si="85"/>
        <v/>
      </c>
      <c r="DJ37" s="47" t="str">
        <f t="shared" si="71"/>
        <v/>
      </c>
      <c r="DK37" s="47" t="str">
        <f t="shared" si="71"/>
        <v/>
      </c>
      <c r="DL37" s="47" t="str">
        <f t="shared" si="71"/>
        <v/>
      </c>
      <c r="DM37" s="47" t="str">
        <f t="shared" si="71"/>
        <v/>
      </c>
      <c r="DN37" s="47" t="str">
        <f t="shared" si="71"/>
        <v/>
      </c>
      <c r="DO37" s="47" t="str">
        <f t="shared" si="71"/>
        <v/>
      </c>
      <c r="DP37" s="47" t="str">
        <f t="shared" si="86"/>
        <v/>
      </c>
      <c r="DQ37" s="47" t="str">
        <f t="shared" si="86"/>
        <v/>
      </c>
      <c r="DR37" s="47" t="str">
        <f t="shared" si="86"/>
        <v/>
      </c>
      <c r="DS37" s="179" t="str">
        <f t="shared" si="33"/>
        <v/>
      </c>
      <c r="DT37" s="47" t="str">
        <f t="shared" si="69"/>
        <v/>
      </c>
      <c r="DU37" s="47" t="str">
        <f t="shared" si="69"/>
        <v/>
      </c>
      <c r="DV37" s="47" t="str">
        <f t="shared" si="69"/>
        <v/>
      </c>
      <c r="DW37" s="47" t="str">
        <f t="shared" si="69"/>
        <v/>
      </c>
      <c r="DX37" s="47" t="str">
        <f t="shared" si="69"/>
        <v/>
      </c>
      <c r="DY37" s="47" t="str">
        <f t="shared" si="69"/>
        <v/>
      </c>
      <c r="DZ37" s="47" t="str">
        <f t="shared" si="69"/>
        <v/>
      </c>
      <c r="EA37" s="47" t="str">
        <f t="shared" si="69"/>
        <v/>
      </c>
      <c r="EB37" s="47" t="str">
        <f t="shared" si="69"/>
        <v/>
      </c>
      <c r="EC37" s="47" t="str">
        <f t="shared" si="69"/>
        <v/>
      </c>
      <c r="ED37" s="47" t="str">
        <f t="shared" si="69"/>
        <v/>
      </c>
      <c r="EE37" s="47" t="str">
        <f t="shared" si="69"/>
        <v/>
      </c>
      <c r="EF37" s="47" t="str">
        <f t="shared" si="69"/>
        <v/>
      </c>
      <c r="EG37" s="47" t="str">
        <f t="shared" si="69"/>
        <v/>
      </c>
      <c r="EH37" s="47" t="str">
        <f t="shared" si="69"/>
        <v/>
      </c>
      <c r="EI37" s="47" t="str">
        <f t="shared" si="69"/>
        <v/>
      </c>
      <c r="EJ37" s="47" t="str">
        <f t="shared" si="64"/>
        <v/>
      </c>
      <c r="EK37" s="47" t="str">
        <f t="shared" si="64"/>
        <v/>
      </c>
      <c r="EL37" s="47" t="str">
        <f t="shared" si="64"/>
        <v/>
      </c>
      <c r="EM37" s="47" t="str">
        <f t="shared" si="64"/>
        <v/>
      </c>
      <c r="EN37" s="47" t="str">
        <f t="shared" si="64"/>
        <v/>
      </c>
      <c r="EO37" s="47" t="str">
        <f t="shared" si="64"/>
        <v/>
      </c>
      <c r="EP37" s="47" t="str">
        <f t="shared" si="64"/>
        <v/>
      </c>
      <c r="EQ37" s="47" t="str">
        <f t="shared" si="64"/>
        <v/>
      </c>
      <c r="ER37" s="47" t="str">
        <f t="shared" si="64"/>
        <v/>
      </c>
      <c r="ES37" s="47" t="str">
        <f t="shared" si="64"/>
        <v/>
      </c>
      <c r="ET37" s="47" t="str">
        <f t="shared" si="64"/>
        <v/>
      </c>
      <c r="EU37" s="47" t="str">
        <f t="shared" si="65"/>
        <v/>
      </c>
      <c r="EV37" s="47" t="str">
        <f t="shared" si="65"/>
        <v/>
      </c>
      <c r="EW37" s="47" t="str">
        <f t="shared" si="65"/>
        <v/>
      </c>
      <c r="EX37" s="47" t="str">
        <f t="shared" si="65"/>
        <v/>
      </c>
      <c r="EY37" s="47" t="str">
        <f t="shared" si="65"/>
        <v/>
      </c>
      <c r="EZ37" s="47" t="str">
        <f t="shared" si="65"/>
        <v/>
      </c>
      <c r="FA37" s="47" t="str">
        <f t="shared" si="65"/>
        <v/>
      </c>
      <c r="FB37" s="47" t="str">
        <f t="shared" si="65"/>
        <v/>
      </c>
      <c r="FC37" s="47" t="str">
        <f t="shared" si="65"/>
        <v/>
      </c>
      <c r="FD37" s="47" t="str">
        <f t="shared" si="65"/>
        <v/>
      </c>
      <c r="FE37" s="47" t="str">
        <f t="shared" si="65"/>
        <v/>
      </c>
      <c r="FF37" s="47" t="str">
        <f t="shared" si="65"/>
        <v/>
      </c>
      <c r="FG37" s="47" t="str">
        <f t="shared" si="65"/>
        <v/>
      </c>
      <c r="FH37" s="47" t="str">
        <f t="shared" si="65"/>
        <v/>
      </c>
      <c r="FI37" s="47" t="str">
        <f t="shared" si="65"/>
        <v/>
      </c>
      <c r="FJ37" s="47" t="str">
        <f t="shared" si="65"/>
        <v/>
      </c>
      <c r="FK37" s="47" t="str">
        <f t="shared" si="66"/>
        <v/>
      </c>
      <c r="FL37" s="47" t="str">
        <f t="shared" si="66"/>
        <v/>
      </c>
      <c r="FM37" s="47" t="str">
        <f t="shared" si="66"/>
        <v/>
      </c>
      <c r="FN37" s="47" t="str">
        <f t="shared" si="66"/>
        <v/>
      </c>
      <c r="FO37" s="47" t="str">
        <f t="shared" si="66"/>
        <v/>
      </c>
      <c r="FP37" s="47" t="str">
        <f t="shared" si="66"/>
        <v/>
      </c>
      <c r="FQ37" s="47" t="str">
        <f t="shared" si="66"/>
        <v/>
      </c>
      <c r="FR37" s="47" t="str">
        <f t="shared" si="66"/>
        <v/>
      </c>
      <c r="FS37" s="47" t="str">
        <f t="shared" si="66"/>
        <v/>
      </c>
      <c r="FT37" s="47" t="str">
        <f t="shared" si="66"/>
        <v/>
      </c>
      <c r="FU37" s="47" t="str">
        <f t="shared" si="66"/>
        <v/>
      </c>
      <c r="FV37" s="47" t="str">
        <f t="shared" si="66"/>
        <v/>
      </c>
      <c r="FW37" s="47" t="str">
        <f t="shared" si="66"/>
        <v/>
      </c>
      <c r="FX37" s="47" t="str">
        <f t="shared" si="66"/>
        <v/>
      </c>
      <c r="FY37" s="47" t="str">
        <f t="shared" si="66"/>
        <v/>
      </c>
      <c r="FZ37" s="47" t="str">
        <f t="shared" si="66"/>
        <v/>
      </c>
      <c r="GA37" s="47" t="str">
        <f t="shared" si="67"/>
        <v/>
      </c>
      <c r="GB37" s="47" t="str">
        <f t="shared" si="67"/>
        <v/>
      </c>
      <c r="GC37" s="47" t="str">
        <f t="shared" si="67"/>
        <v/>
      </c>
      <c r="GD37" s="47" t="str">
        <f t="shared" si="67"/>
        <v/>
      </c>
      <c r="GE37" s="47" t="str">
        <f t="shared" si="67"/>
        <v/>
      </c>
      <c r="GF37" s="47" t="str">
        <f t="shared" si="67"/>
        <v/>
      </c>
      <c r="GG37" s="47" t="str">
        <f t="shared" si="67"/>
        <v/>
      </c>
      <c r="GH37" s="47" t="str">
        <f t="shared" si="67"/>
        <v/>
      </c>
      <c r="GI37" s="47" t="str">
        <f t="shared" si="67"/>
        <v/>
      </c>
      <c r="GJ37" s="47" t="str">
        <f t="shared" si="67"/>
        <v/>
      </c>
      <c r="GK37" s="47" t="str">
        <f t="shared" si="67"/>
        <v/>
      </c>
      <c r="GL37" s="47" t="str">
        <f t="shared" si="67"/>
        <v/>
      </c>
      <c r="GM37" s="47" t="str">
        <f t="shared" si="67"/>
        <v/>
      </c>
      <c r="GN37" s="47" t="str">
        <f t="shared" si="67"/>
        <v/>
      </c>
      <c r="GO37" s="47" t="str">
        <f t="shared" si="67"/>
        <v/>
      </c>
      <c r="GP37" s="47" t="str">
        <f t="shared" si="67"/>
        <v/>
      </c>
      <c r="GQ37" s="47" t="str">
        <f t="shared" si="87"/>
        <v/>
      </c>
      <c r="GR37" s="47" t="str">
        <f t="shared" si="87"/>
        <v/>
      </c>
      <c r="GS37" s="47" t="str">
        <f t="shared" si="87"/>
        <v/>
      </c>
      <c r="GT37" s="47" t="str">
        <f t="shared" si="87"/>
        <v/>
      </c>
      <c r="GU37" s="47" t="str">
        <f t="shared" si="87"/>
        <v/>
      </c>
      <c r="GV37" s="47" t="str">
        <f t="shared" si="87"/>
        <v/>
      </c>
      <c r="GW37" s="47" t="str">
        <f t="shared" si="87"/>
        <v/>
      </c>
      <c r="GX37" s="47" t="str">
        <f t="shared" si="87"/>
        <v/>
      </c>
      <c r="GY37" s="47" t="str">
        <f t="shared" si="87"/>
        <v/>
      </c>
      <c r="GZ37" s="47" t="str">
        <f t="shared" si="87"/>
        <v/>
      </c>
      <c r="HA37" s="47" t="str">
        <f t="shared" si="87"/>
        <v/>
      </c>
      <c r="HB37" s="47" t="str">
        <f t="shared" si="87"/>
        <v/>
      </c>
      <c r="HC37" s="47" t="str">
        <f t="shared" si="87"/>
        <v/>
      </c>
      <c r="HD37" s="47" t="str">
        <f t="shared" si="87"/>
        <v/>
      </c>
      <c r="HE37" s="47" t="str">
        <f t="shared" si="87"/>
        <v/>
      </c>
      <c r="HF37" s="47" t="str">
        <f t="shared" si="87"/>
        <v/>
      </c>
      <c r="HG37" s="47" t="str">
        <f t="shared" si="72"/>
        <v/>
      </c>
      <c r="HH37" s="47" t="str">
        <f t="shared" si="72"/>
        <v/>
      </c>
      <c r="HI37" s="47" t="str">
        <f t="shared" si="72"/>
        <v/>
      </c>
      <c r="HJ37" s="47" t="str">
        <f t="shared" si="72"/>
        <v/>
      </c>
      <c r="HK37" s="47" t="str">
        <f t="shared" si="72"/>
        <v/>
      </c>
      <c r="HL37" s="47" t="str">
        <f t="shared" si="72"/>
        <v/>
      </c>
      <c r="HM37" s="47" t="str">
        <f t="shared" si="88"/>
        <v/>
      </c>
      <c r="HN37" s="47" t="str">
        <f t="shared" si="88"/>
        <v/>
      </c>
      <c r="HO37" s="47" t="str">
        <f t="shared" si="88"/>
        <v/>
      </c>
      <c r="HP37" s="165" t="e">
        <f t="shared" ref="HP37:ID53" si="90">IF(ISNONTEXT($K37),_xlfn.NORM.DIST(W37,$G37,$K37,FALSE),NA())</f>
        <v>#N/A</v>
      </c>
      <c r="HQ37" s="165" t="e">
        <f t="shared" si="90"/>
        <v>#N/A</v>
      </c>
      <c r="HR37" s="165" t="e">
        <f t="shared" si="90"/>
        <v>#N/A</v>
      </c>
      <c r="HS37" s="165" t="e">
        <f t="shared" si="90"/>
        <v>#N/A</v>
      </c>
      <c r="HT37" s="165" t="e">
        <f t="shared" si="90"/>
        <v>#N/A</v>
      </c>
      <c r="HU37" s="165" t="e">
        <f t="shared" si="90"/>
        <v>#N/A</v>
      </c>
      <c r="HV37" s="165" t="e">
        <f t="shared" si="90"/>
        <v>#N/A</v>
      </c>
      <c r="HW37" s="165" t="e">
        <f t="shared" si="90"/>
        <v>#N/A</v>
      </c>
      <c r="HX37" s="165" t="e">
        <f t="shared" si="90"/>
        <v>#N/A</v>
      </c>
      <c r="HY37" s="165" t="e">
        <f t="shared" si="90"/>
        <v>#N/A</v>
      </c>
      <c r="HZ37" s="165" t="e">
        <f t="shared" si="90"/>
        <v>#N/A</v>
      </c>
      <c r="IA37" s="165" t="e">
        <f t="shared" si="90"/>
        <v>#N/A</v>
      </c>
      <c r="IB37" s="165" t="e">
        <f t="shared" si="90"/>
        <v>#N/A</v>
      </c>
      <c r="IC37" s="165" t="e">
        <f t="shared" si="90"/>
        <v>#N/A</v>
      </c>
      <c r="ID37" s="165" t="e">
        <f t="shared" si="90"/>
        <v>#N/A</v>
      </c>
      <c r="IE37" s="165" t="e">
        <f t="shared" si="89"/>
        <v>#N/A</v>
      </c>
      <c r="IF37" s="165" t="e">
        <f t="shared" si="89"/>
        <v>#N/A</v>
      </c>
      <c r="IG37" s="165" t="e">
        <f t="shared" si="89"/>
        <v>#N/A</v>
      </c>
      <c r="IH37" s="165" t="e">
        <f t="shared" si="89"/>
        <v>#N/A</v>
      </c>
      <c r="II37" s="165" t="e">
        <f t="shared" si="89"/>
        <v>#N/A</v>
      </c>
      <c r="IJ37" s="165" t="e">
        <f t="shared" si="89"/>
        <v>#N/A</v>
      </c>
      <c r="IK37" s="165" t="e">
        <f t="shared" si="89"/>
        <v>#N/A</v>
      </c>
      <c r="IL37" s="165" t="e">
        <f t="shared" si="89"/>
        <v>#N/A</v>
      </c>
      <c r="IM37" s="165" t="e">
        <f t="shared" si="89"/>
        <v>#N/A</v>
      </c>
      <c r="IN37" s="165" t="e">
        <f t="shared" si="89"/>
        <v>#N/A</v>
      </c>
      <c r="IO37" s="165" t="e">
        <f t="shared" si="89"/>
        <v>#N/A</v>
      </c>
      <c r="IP37" s="165" t="e">
        <f t="shared" si="89"/>
        <v>#N/A</v>
      </c>
      <c r="IQ37" s="165" t="e">
        <f t="shared" si="89"/>
        <v>#N/A</v>
      </c>
      <c r="IR37" s="165" t="e">
        <f t="shared" si="89"/>
        <v>#N/A</v>
      </c>
      <c r="IS37" s="165" t="e">
        <f t="shared" si="73"/>
        <v>#N/A</v>
      </c>
      <c r="IT37" s="165" t="e">
        <f t="shared" si="73"/>
        <v>#N/A</v>
      </c>
      <c r="IU37" s="165" t="e">
        <f t="shared" si="73"/>
        <v>#N/A</v>
      </c>
      <c r="IV37" s="165" t="e">
        <f t="shared" si="73"/>
        <v>#N/A</v>
      </c>
      <c r="IW37" s="165" t="e">
        <f t="shared" si="73"/>
        <v>#N/A</v>
      </c>
      <c r="IX37" s="165" t="e">
        <f t="shared" si="73"/>
        <v>#N/A</v>
      </c>
      <c r="IY37" s="165" t="e">
        <f t="shared" si="73"/>
        <v>#N/A</v>
      </c>
      <c r="IZ37" s="165" t="e">
        <f t="shared" si="73"/>
        <v>#N/A</v>
      </c>
      <c r="JA37" s="165" t="e">
        <f t="shared" si="73"/>
        <v>#N/A</v>
      </c>
      <c r="JB37" s="165" t="e">
        <f t="shared" si="73"/>
        <v>#N/A</v>
      </c>
      <c r="JC37" s="165" t="e">
        <f t="shared" si="73"/>
        <v>#N/A</v>
      </c>
      <c r="JD37" s="165" t="e">
        <f t="shared" si="73"/>
        <v>#N/A</v>
      </c>
      <c r="JE37" s="165" t="e">
        <f t="shared" si="73"/>
        <v>#N/A</v>
      </c>
      <c r="JF37" s="165" t="e">
        <f t="shared" si="73"/>
        <v>#N/A</v>
      </c>
      <c r="JG37" s="165" t="e">
        <f t="shared" si="73"/>
        <v>#N/A</v>
      </c>
      <c r="JH37" s="165" t="e">
        <f t="shared" si="73"/>
        <v>#N/A</v>
      </c>
      <c r="JI37" s="165" t="e">
        <f t="shared" si="74"/>
        <v>#N/A</v>
      </c>
      <c r="JJ37" s="165" t="e">
        <f t="shared" si="74"/>
        <v>#N/A</v>
      </c>
      <c r="JK37" s="165" t="e">
        <f t="shared" si="74"/>
        <v>#N/A</v>
      </c>
      <c r="JL37" s="165" t="e">
        <f t="shared" si="74"/>
        <v>#N/A</v>
      </c>
      <c r="JM37" s="165" t="e">
        <f t="shared" si="74"/>
        <v>#N/A</v>
      </c>
      <c r="JN37" s="165" t="e">
        <f t="shared" si="74"/>
        <v>#N/A</v>
      </c>
      <c r="JO37" s="165" t="e">
        <f t="shared" si="74"/>
        <v>#N/A</v>
      </c>
      <c r="JP37" s="165" t="e">
        <f t="shared" si="74"/>
        <v>#N/A</v>
      </c>
      <c r="JQ37" s="165" t="e">
        <f t="shared" si="74"/>
        <v>#N/A</v>
      </c>
      <c r="JR37" s="165" t="e">
        <f t="shared" si="74"/>
        <v>#N/A</v>
      </c>
      <c r="JS37" s="165" t="e">
        <f t="shared" si="74"/>
        <v>#N/A</v>
      </c>
      <c r="JT37" s="165" t="e">
        <f t="shared" si="74"/>
        <v>#N/A</v>
      </c>
      <c r="JU37" s="165" t="e">
        <f t="shared" si="74"/>
        <v>#N/A</v>
      </c>
      <c r="JV37" s="165" t="e">
        <f t="shared" si="74"/>
        <v>#N/A</v>
      </c>
      <c r="JW37" s="165" t="e">
        <f t="shared" si="74"/>
        <v>#N/A</v>
      </c>
      <c r="JX37" s="165" t="e">
        <f t="shared" si="74"/>
        <v>#N/A</v>
      </c>
      <c r="JY37" s="165" t="e">
        <f t="shared" si="75"/>
        <v>#N/A</v>
      </c>
      <c r="JZ37" s="165" t="e">
        <f t="shared" si="75"/>
        <v>#N/A</v>
      </c>
      <c r="KA37" s="165" t="e">
        <f t="shared" si="75"/>
        <v>#N/A</v>
      </c>
      <c r="KB37" s="165" t="e">
        <f t="shared" si="75"/>
        <v>#N/A</v>
      </c>
      <c r="KC37" s="165" t="e">
        <f t="shared" si="75"/>
        <v>#N/A</v>
      </c>
      <c r="KD37" s="165" t="e">
        <f t="shared" si="75"/>
        <v>#N/A</v>
      </c>
      <c r="KE37" s="165" t="e">
        <f t="shared" si="75"/>
        <v>#N/A</v>
      </c>
      <c r="KF37" s="165" t="e">
        <f t="shared" si="75"/>
        <v>#N/A</v>
      </c>
      <c r="KG37" s="165" t="e">
        <f t="shared" si="75"/>
        <v>#N/A</v>
      </c>
      <c r="KH37" s="165" t="e">
        <f t="shared" si="75"/>
        <v>#N/A</v>
      </c>
      <c r="KI37" s="165" t="e">
        <f t="shared" si="75"/>
        <v>#N/A</v>
      </c>
      <c r="KJ37" s="165" t="e">
        <f t="shared" si="75"/>
        <v>#N/A</v>
      </c>
      <c r="KK37" s="165" t="e">
        <f t="shared" si="75"/>
        <v>#N/A</v>
      </c>
      <c r="KL37" s="165" t="e">
        <f t="shared" si="75"/>
        <v>#N/A</v>
      </c>
      <c r="KM37" s="165" t="e">
        <f t="shared" si="75"/>
        <v>#N/A</v>
      </c>
      <c r="KN37" s="165" t="e">
        <f t="shared" si="75"/>
        <v>#N/A</v>
      </c>
      <c r="KO37" s="165" t="e">
        <f t="shared" si="76"/>
        <v>#N/A</v>
      </c>
      <c r="KP37" s="165" t="e">
        <f t="shared" si="76"/>
        <v>#N/A</v>
      </c>
      <c r="KQ37" s="165" t="e">
        <f t="shared" si="76"/>
        <v>#N/A</v>
      </c>
      <c r="KR37" s="165" t="e">
        <f t="shared" si="76"/>
        <v>#N/A</v>
      </c>
      <c r="KS37" s="165" t="e">
        <f t="shared" si="76"/>
        <v>#N/A</v>
      </c>
      <c r="KT37" s="165" t="e">
        <f t="shared" si="76"/>
        <v>#N/A</v>
      </c>
      <c r="KU37" s="165" t="e">
        <f t="shared" si="76"/>
        <v>#N/A</v>
      </c>
      <c r="KV37" s="165" t="e">
        <f t="shared" si="76"/>
        <v>#N/A</v>
      </c>
      <c r="KW37" s="165" t="e">
        <f t="shared" si="76"/>
        <v>#N/A</v>
      </c>
      <c r="KX37" s="165" t="e">
        <f t="shared" si="76"/>
        <v>#N/A</v>
      </c>
      <c r="KY37" s="165" t="e">
        <f t="shared" si="76"/>
        <v>#N/A</v>
      </c>
      <c r="KZ37" s="165" t="e">
        <f t="shared" si="76"/>
        <v>#N/A</v>
      </c>
      <c r="LA37" s="165" t="e">
        <f t="shared" si="76"/>
        <v>#N/A</v>
      </c>
      <c r="LB37" s="165" t="e">
        <f t="shared" si="76"/>
        <v>#N/A</v>
      </c>
      <c r="LC37" s="165" t="e">
        <f t="shared" si="76"/>
        <v>#N/A</v>
      </c>
      <c r="LD37" s="165" t="e">
        <f t="shared" si="76"/>
        <v>#N/A</v>
      </c>
      <c r="LE37" s="165" t="e">
        <f t="shared" si="77"/>
        <v>#N/A</v>
      </c>
      <c r="LF37" s="165" t="e">
        <f t="shared" si="77"/>
        <v>#N/A</v>
      </c>
      <c r="LG37" s="165" t="e">
        <f t="shared" si="77"/>
        <v>#N/A</v>
      </c>
      <c r="LH37" s="165" t="e">
        <f t="shared" si="77"/>
        <v>#N/A</v>
      </c>
      <c r="LI37" s="165" t="e">
        <f t="shared" si="77"/>
        <v>#N/A</v>
      </c>
      <c r="LJ37" s="165" t="e">
        <f t="shared" si="77"/>
        <v>#N/A</v>
      </c>
      <c r="LK37" s="165" t="e">
        <f t="shared" si="77"/>
        <v>#N/A</v>
      </c>
      <c r="LL37" s="165" t="e">
        <f t="shared" si="77"/>
        <v>#N/A</v>
      </c>
      <c r="LM37" s="165" t="e">
        <f t="shared" si="77"/>
        <v>#N/A</v>
      </c>
      <c r="LN37" s="165" t="e">
        <f t="shared" si="77"/>
        <v>#N/A</v>
      </c>
      <c r="LO37" s="165" t="e">
        <f t="shared" si="77"/>
        <v>#N/A</v>
      </c>
      <c r="LP37" s="165" t="e">
        <f t="shared" si="77"/>
        <v>#N/A</v>
      </c>
      <c r="LQ37" s="165" t="e">
        <f t="shared" si="77"/>
        <v>#N/A</v>
      </c>
      <c r="LR37" s="165" t="e">
        <f t="shared" si="77"/>
        <v>#N/A</v>
      </c>
      <c r="LS37" s="165" t="e">
        <f t="shared" si="77"/>
        <v>#N/A</v>
      </c>
      <c r="LT37" s="165" t="e">
        <f t="shared" si="77"/>
        <v>#N/A</v>
      </c>
      <c r="LU37" s="165" t="e">
        <f t="shared" si="78"/>
        <v>#N/A</v>
      </c>
      <c r="LV37" s="165" t="e">
        <f t="shared" si="78"/>
        <v>#N/A</v>
      </c>
      <c r="LW37" s="165" t="e">
        <f t="shared" si="78"/>
        <v>#N/A</v>
      </c>
      <c r="LX37" s="165" t="e">
        <f t="shared" si="78"/>
        <v>#N/A</v>
      </c>
      <c r="LY37" s="165" t="e">
        <f t="shared" si="78"/>
        <v>#N/A</v>
      </c>
      <c r="LZ37" s="165" t="e">
        <f t="shared" si="78"/>
        <v>#N/A</v>
      </c>
      <c r="MA37" s="165" t="e">
        <f t="shared" si="78"/>
        <v>#N/A</v>
      </c>
      <c r="MB37" s="165" t="e">
        <f t="shared" si="78"/>
        <v>#N/A</v>
      </c>
      <c r="MC37" s="165" t="e">
        <f t="shared" si="78"/>
        <v>#N/A</v>
      </c>
      <c r="MD37" s="165" t="e">
        <f t="shared" si="78"/>
        <v>#N/A</v>
      </c>
      <c r="ME37" s="165" t="e">
        <f t="shared" si="78"/>
        <v>#N/A</v>
      </c>
      <c r="MF37" s="165" t="e">
        <f t="shared" si="78"/>
        <v>#N/A</v>
      </c>
      <c r="MG37" s="165" t="e">
        <f t="shared" si="78"/>
        <v>#N/A</v>
      </c>
      <c r="MH37" s="165" t="e">
        <f t="shared" si="78"/>
        <v>#N/A</v>
      </c>
      <c r="MI37" s="165" t="e">
        <f t="shared" si="78"/>
        <v>#N/A</v>
      </c>
      <c r="MJ37" s="165" t="e">
        <f t="shared" si="78"/>
        <v>#N/A</v>
      </c>
      <c r="MK37" s="165" t="e">
        <f t="shared" si="79"/>
        <v>#N/A</v>
      </c>
      <c r="ML37" s="165" t="e">
        <f t="shared" si="79"/>
        <v>#N/A</v>
      </c>
      <c r="MM37" s="165" t="e">
        <f t="shared" si="79"/>
        <v>#N/A</v>
      </c>
      <c r="MN37" s="165" t="e">
        <f t="shared" si="79"/>
        <v>#N/A</v>
      </c>
      <c r="MO37" s="165" t="e">
        <f t="shared" si="79"/>
        <v>#N/A</v>
      </c>
      <c r="MP37" s="165" t="e">
        <f t="shared" si="79"/>
        <v>#N/A</v>
      </c>
      <c r="MQ37" s="165" t="e">
        <f t="shared" si="79"/>
        <v>#N/A</v>
      </c>
      <c r="MR37" s="165" t="e">
        <f t="shared" si="79"/>
        <v>#N/A</v>
      </c>
      <c r="MS37" s="165" t="e">
        <f t="shared" si="79"/>
        <v>#N/A</v>
      </c>
      <c r="MT37" s="165" t="e">
        <f t="shared" si="79"/>
        <v>#N/A</v>
      </c>
      <c r="MU37" s="165" t="e">
        <f t="shared" si="79"/>
        <v>#N/A</v>
      </c>
      <c r="MV37" s="165" t="e">
        <f t="shared" si="79"/>
        <v>#N/A</v>
      </c>
      <c r="MW37" s="165" t="e">
        <f t="shared" si="79"/>
        <v>#N/A</v>
      </c>
      <c r="MX37" s="165" t="e">
        <f t="shared" si="79"/>
        <v>#N/A</v>
      </c>
      <c r="MY37" s="165" t="e">
        <f t="shared" si="79"/>
        <v>#N/A</v>
      </c>
      <c r="MZ37" s="165" t="e">
        <f t="shared" si="79"/>
        <v>#N/A</v>
      </c>
      <c r="NA37" s="165" t="e">
        <f t="shared" si="80"/>
        <v>#N/A</v>
      </c>
      <c r="NB37" s="165" t="e">
        <f t="shared" si="80"/>
        <v>#N/A</v>
      </c>
      <c r="NC37" s="165" t="e">
        <f t="shared" si="80"/>
        <v>#N/A</v>
      </c>
      <c r="ND37" s="165" t="e">
        <f t="shared" si="80"/>
        <v>#N/A</v>
      </c>
      <c r="NE37" s="165" t="e">
        <f t="shared" si="80"/>
        <v>#N/A</v>
      </c>
      <c r="NF37" s="165" t="e">
        <f t="shared" si="80"/>
        <v>#N/A</v>
      </c>
      <c r="NG37" s="165" t="e">
        <f t="shared" si="80"/>
        <v>#N/A</v>
      </c>
      <c r="NH37" s="165" t="e">
        <f t="shared" si="80"/>
        <v>#N/A</v>
      </c>
      <c r="NI37" s="165" t="e">
        <f t="shared" si="80"/>
        <v>#N/A</v>
      </c>
      <c r="NJ37" s="165" t="e">
        <f t="shared" si="80"/>
        <v>#N/A</v>
      </c>
      <c r="NK37" s="165" t="e">
        <f t="shared" si="80"/>
        <v>#N/A</v>
      </c>
      <c r="NL37" s="165" t="e">
        <f t="shared" si="80"/>
        <v>#N/A</v>
      </c>
      <c r="NM37" s="165" t="e">
        <f t="shared" si="80"/>
        <v>#N/A</v>
      </c>
      <c r="NN37" s="165" t="e">
        <f t="shared" si="80"/>
        <v>#N/A</v>
      </c>
      <c r="NO37" s="165" t="e">
        <f t="shared" si="80"/>
        <v>#N/A</v>
      </c>
      <c r="NP37" s="165" t="e">
        <f t="shared" si="80"/>
        <v>#N/A</v>
      </c>
      <c r="NQ37" s="165" t="e">
        <f t="shared" si="81"/>
        <v>#N/A</v>
      </c>
      <c r="NR37" s="165" t="e">
        <f t="shared" si="81"/>
        <v>#N/A</v>
      </c>
      <c r="NS37" s="165" t="e">
        <f t="shared" si="81"/>
        <v>#N/A</v>
      </c>
      <c r="NT37" s="165" t="e">
        <f t="shared" si="81"/>
        <v>#N/A</v>
      </c>
      <c r="NU37" s="165" t="e">
        <f t="shared" si="81"/>
        <v>#N/A</v>
      </c>
      <c r="NV37" s="165" t="e">
        <f t="shared" si="81"/>
        <v>#N/A</v>
      </c>
      <c r="NW37" s="165" t="e">
        <f t="shared" si="81"/>
        <v>#N/A</v>
      </c>
      <c r="NX37" s="165" t="e">
        <f t="shared" si="81"/>
        <v>#N/A</v>
      </c>
      <c r="NY37" s="165" t="e">
        <f t="shared" si="81"/>
        <v>#N/A</v>
      </c>
      <c r="NZ37" s="165" t="e">
        <f t="shared" si="81"/>
        <v>#N/A</v>
      </c>
      <c r="OA37" s="165" t="e">
        <f t="shared" si="81"/>
        <v>#N/A</v>
      </c>
      <c r="OB37" s="165" t="e">
        <f t="shared" si="81"/>
        <v>#N/A</v>
      </c>
      <c r="OC37" s="165" t="e">
        <f t="shared" si="81"/>
        <v>#N/A</v>
      </c>
      <c r="OD37" s="165" t="e">
        <f t="shared" si="81"/>
        <v>#N/A</v>
      </c>
      <c r="OE37" s="165" t="e">
        <f t="shared" si="81"/>
        <v>#N/A</v>
      </c>
      <c r="OF37" s="165" t="e">
        <f t="shared" si="81"/>
        <v>#N/A</v>
      </c>
      <c r="OG37" s="165" t="e">
        <f t="shared" si="82"/>
        <v>#N/A</v>
      </c>
      <c r="OH37" s="165" t="e">
        <f t="shared" si="82"/>
        <v>#N/A</v>
      </c>
      <c r="OI37" s="165" t="e">
        <f t="shared" si="82"/>
        <v>#N/A</v>
      </c>
      <c r="OJ37" s="165" t="e">
        <f t="shared" si="82"/>
        <v>#N/A</v>
      </c>
      <c r="OK37" s="165" t="e">
        <f t="shared" si="82"/>
        <v>#N/A</v>
      </c>
      <c r="OL37" s="165" t="e">
        <f t="shared" si="82"/>
        <v>#N/A</v>
      </c>
      <c r="OM37" s="165" t="e">
        <f t="shared" si="82"/>
        <v>#N/A</v>
      </c>
      <c r="ON37" s="165" t="e">
        <f t="shared" si="82"/>
        <v>#N/A</v>
      </c>
      <c r="OO37" s="165" t="e">
        <f t="shared" si="82"/>
        <v>#N/A</v>
      </c>
      <c r="OP37" s="165" t="e">
        <f t="shared" si="82"/>
        <v>#N/A</v>
      </c>
      <c r="OQ37" s="165" t="e">
        <f t="shared" si="82"/>
        <v>#N/A</v>
      </c>
      <c r="OR37" s="165" t="e">
        <f t="shared" si="82"/>
        <v>#N/A</v>
      </c>
      <c r="OS37" s="165" t="e">
        <f t="shared" si="82"/>
        <v>#N/A</v>
      </c>
      <c r="OT37" s="165" t="e">
        <f t="shared" si="82"/>
        <v>#N/A</v>
      </c>
      <c r="OU37" s="165" t="e">
        <f t="shared" si="82"/>
        <v>#N/A</v>
      </c>
      <c r="OV37" s="165" t="e">
        <f t="shared" si="82"/>
        <v>#N/A</v>
      </c>
      <c r="OW37" s="165" t="e">
        <f t="shared" si="83"/>
        <v>#N/A</v>
      </c>
      <c r="OX37" s="165" t="e">
        <f t="shared" si="83"/>
        <v>#N/A</v>
      </c>
      <c r="OY37" s="165" t="e">
        <f t="shared" si="52"/>
        <v>#N/A</v>
      </c>
      <c r="OZ37" s="165" t="e">
        <f t="shared" si="52"/>
        <v>#N/A</v>
      </c>
      <c r="PA37" s="165" t="e">
        <f t="shared" si="52"/>
        <v>#N/A</v>
      </c>
      <c r="PB37" s="165" t="e">
        <f t="shared" si="52"/>
        <v>#N/A</v>
      </c>
      <c r="PC37" s="165" t="e">
        <f t="shared" si="70"/>
        <v>#N/A</v>
      </c>
      <c r="PD37" s="165" t="e">
        <f t="shared" si="70"/>
        <v>#N/A</v>
      </c>
      <c r="PE37" s="165" t="e">
        <f t="shared" si="70"/>
        <v>#N/A</v>
      </c>
      <c r="PF37" s="165" t="e">
        <f t="shared" si="70"/>
        <v>#N/A</v>
      </c>
      <c r="PG37" s="165" t="e">
        <f t="shared" si="70"/>
        <v>#N/A</v>
      </c>
      <c r="PH37" s="165" t="e">
        <f t="shared" si="70"/>
        <v>#N/A</v>
      </c>
    </row>
    <row r="38" spans="1:424" hidden="1" x14ac:dyDescent="0.45">
      <c r="A38" s="4">
        <v>35</v>
      </c>
      <c r="B38" s="91"/>
      <c r="C38" s="91"/>
      <c r="D38" s="91"/>
      <c r="E38" s="120" t="str">
        <f t="shared" si="28"/>
        <v/>
      </c>
      <c r="F38" s="120" t="str">
        <f t="shared" si="29"/>
        <v/>
      </c>
      <c r="G38" s="71" t="str">
        <f t="shared" si="30"/>
        <v/>
      </c>
      <c r="H38" s="23"/>
      <c r="I38" s="55"/>
      <c r="J38" s="298"/>
      <c r="K38" s="72" t="str">
        <f>IF(AND(B38&gt;0,C38&gt;0,D38&gt;0),IF(ISBLANK(J38),IF(ISBLANK(H38),"",(D38-B38)*VLOOKUP(H38,VLookups!$A$4:$B$13,2,FALSE)),J38),"")</f>
        <v/>
      </c>
      <c r="L38" s="73" t="str">
        <f t="shared" si="84"/>
        <v/>
      </c>
      <c r="M38" s="91"/>
      <c r="N38" s="265" t="str">
        <f>IF(AND(M38&gt;0,C38&gt;0,NOT(K38="")),ABS(VLOOKUP($M$1,VLookups!$A$43:$B$44,2,FALSE)-_xlfn.NORM.DIST(M38,G38,K38,TRUE)),"")</f>
        <v/>
      </c>
      <c r="O38" s="90" t="str">
        <f>IF(AND($B38&gt;0,$C38&gt;0,$D38&gt;0,NOT(ISBLANK($H38))),_xlfn.NORM.INV(ABS(VLOOKUP($M$1,VLookups!$A$43:$B$44,2,FALSE)-O$3),$G38,$K38),"")</f>
        <v/>
      </c>
      <c r="P38" s="89" t="str">
        <f>IF(AND($B38&gt;0,$C38&gt;0,$D38&gt;0,NOT(ISBLANK($H38))),_xlfn.NORM.INV(ABS(VLOOKUP($M$1,VLookups!$A$43:$B$44,2,FALSE)-P$3),$G38,$K38),"")</f>
        <v/>
      </c>
      <c r="Q38" s="90" t="str">
        <f>IF(AND($B38&gt;0,$C38&gt;0,$D38&gt;0,NOT(ISBLANK($H38))),_xlfn.NORM.INV(ABS(VLOOKUP($M$1,VLookups!$A$43:$B$44,2,FALSE)-Q$3),$G38,$K38),"")</f>
        <v/>
      </c>
      <c r="R38" s="89" t="str">
        <f>IF(AND($B38&gt;0,$C38&gt;0,$D38&gt;0,NOT(ISBLANK($H38))),_xlfn.NORM.INV(ABS(VLOOKUP($M$1,VLookups!$A$43:$B$44,2,FALSE)-R$3),$G38,$K38),"")</f>
        <v/>
      </c>
      <c r="S38" s="90" t="str">
        <f>IF(AND($B38&gt;0,$C38&gt;0,$D38&gt;0,NOT(ISBLANK($H38))),_xlfn.NORM.INV(ABS(VLOOKUP($M$1,VLookups!$A$43:$B$44,2,FALSE)-S$3),$G38,$K38),"")</f>
        <v/>
      </c>
      <c r="T38" s="89" t="str">
        <f>IF(AND($B38&gt;0,$C38&gt;0,$D38&gt;0,NOT(ISBLANK($H38))),_xlfn.NORM.INV(ABS(VLOOKUP($M$1,VLookups!$A$43:$B$44,2,FALSE)-T$3),$G38,$K38),"")</f>
        <v/>
      </c>
      <c r="U38" s="5"/>
      <c r="V38" s="164" t="str">
        <f t="shared" si="31"/>
        <v/>
      </c>
      <c r="W38" s="47" t="str">
        <f t="shared" si="68"/>
        <v/>
      </c>
      <c r="X38" s="47" t="str">
        <f t="shared" si="68"/>
        <v/>
      </c>
      <c r="Y38" s="47" t="str">
        <f t="shared" si="68"/>
        <v/>
      </c>
      <c r="Z38" s="47" t="str">
        <f t="shared" si="68"/>
        <v/>
      </c>
      <c r="AA38" s="47" t="str">
        <f t="shared" si="68"/>
        <v/>
      </c>
      <c r="AB38" s="47" t="str">
        <f t="shared" si="68"/>
        <v/>
      </c>
      <c r="AC38" s="47" t="str">
        <f t="shared" si="68"/>
        <v/>
      </c>
      <c r="AD38" s="47" t="str">
        <f t="shared" si="68"/>
        <v/>
      </c>
      <c r="AE38" s="47" t="str">
        <f t="shared" si="68"/>
        <v/>
      </c>
      <c r="AF38" s="47" t="str">
        <f t="shared" si="68"/>
        <v/>
      </c>
      <c r="AG38" s="47" t="str">
        <f t="shared" si="68"/>
        <v/>
      </c>
      <c r="AH38" s="47" t="str">
        <f t="shared" si="68"/>
        <v/>
      </c>
      <c r="AI38" s="47" t="str">
        <f t="shared" si="68"/>
        <v/>
      </c>
      <c r="AJ38" s="47" t="str">
        <f t="shared" si="68"/>
        <v/>
      </c>
      <c r="AK38" s="47" t="str">
        <f t="shared" si="68"/>
        <v/>
      </c>
      <c r="AL38" s="47" t="str">
        <f t="shared" si="68"/>
        <v/>
      </c>
      <c r="AM38" s="47" t="str">
        <f t="shared" si="60"/>
        <v/>
      </c>
      <c r="AN38" s="47" t="str">
        <f t="shared" si="60"/>
        <v/>
      </c>
      <c r="AO38" s="47" t="str">
        <f t="shared" si="60"/>
        <v/>
      </c>
      <c r="AP38" s="47" t="str">
        <f t="shared" si="60"/>
        <v/>
      </c>
      <c r="AQ38" s="47" t="str">
        <f t="shared" si="60"/>
        <v/>
      </c>
      <c r="AR38" s="47" t="str">
        <f t="shared" si="60"/>
        <v/>
      </c>
      <c r="AS38" s="47" t="str">
        <f t="shared" si="60"/>
        <v/>
      </c>
      <c r="AT38" s="47" t="str">
        <f t="shared" si="60"/>
        <v/>
      </c>
      <c r="AU38" s="47" t="str">
        <f t="shared" si="60"/>
        <v/>
      </c>
      <c r="AV38" s="47" t="str">
        <f t="shared" si="60"/>
        <v/>
      </c>
      <c r="AW38" s="47" t="str">
        <f t="shared" si="60"/>
        <v/>
      </c>
      <c r="AX38" s="47" t="str">
        <f t="shared" si="61"/>
        <v/>
      </c>
      <c r="AY38" s="47" t="str">
        <f t="shared" si="61"/>
        <v/>
      </c>
      <c r="AZ38" s="47" t="str">
        <f t="shared" si="61"/>
        <v/>
      </c>
      <c r="BA38" s="47" t="str">
        <f t="shared" si="61"/>
        <v/>
      </c>
      <c r="BB38" s="47" t="str">
        <f t="shared" si="61"/>
        <v/>
      </c>
      <c r="BC38" s="47" t="str">
        <f t="shared" si="61"/>
        <v/>
      </c>
      <c r="BD38" s="47" t="str">
        <f t="shared" si="61"/>
        <v/>
      </c>
      <c r="BE38" s="47" t="str">
        <f t="shared" si="61"/>
        <v/>
      </c>
      <c r="BF38" s="47" t="str">
        <f t="shared" si="61"/>
        <v/>
      </c>
      <c r="BG38" s="47" t="str">
        <f t="shared" si="61"/>
        <v/>
      </c>
      <c r="BH38" s="47" t="str">
        <f t="shared" si="61"/>
        <v/>
      </c>
      <c r="BI38" s="47" t="str">
        <f t="shared" si="61"/>
        <v/>
      </c>
      <c r="BJ38" s="47" t="str">
        <f t="shared" si="61"/>
        <v/>
      </c>
      <c r="BK38" s="47" t="str">
        <f t="shared" si="61"/>
        <v/>
      </c>
      <c r="BL38" s="47" t="str">
        <f t="shared" si="61"/>
        <v/>
      </c>
      <c r="BM38" s="47" t="str">
        <f t="shared" si="61"/>
        <v/>
      </c>
      <c r="BN38" s="47" t="str">
        <f t="shared" si="62"/>
        <v/>
      </c>
      <c r="BO38" s="47" t="str">
        <f t="shared" si="62"/>
        <v/>
      </c>
      <c r="BP38" s="47" t="str">
        <f t="shared" si="62"/>
        <v/>
      </c>
      <c r="BQ38" s="47" t="str">
        <f t="shared" si="62"/>
        <v/>
      </c>
      <c r="BR38" s="47" t="str">
        <f t="shared" si="62"/>
        <v/>
      </c>
      <c r="BS38" s="47" t="str">
        <f t="shared" si="62"/>
        <v/>
      </c>
      <c r="BT38" s="47" t="str">
        <f t="shared" si="62"/>
        <v/>
      </c>
      <c r="BU38" s="47" t="str">
        <f t="shared" si="62"/>
        <v/>
      </c>
      <c r="BV38" s="47" t="str">
        <f t="shared" si="62"/>
        <v/>
      </c>
      <c r="BW38" s="47" t="str">
        <f t="shared" si="62"/>
        <v/>
      </c>
      <c r="BX38" s="47" t="str">
        <f t="shared" si="62"/>
        <v/>
      </c>
      <c r="BY38" s="47" t="str">
        <f t="shared" si="62"/>
        <v/>
      </c>
      <c r="BZ38" s="47" t="str">
        <f t="shared" si="62"/>
        <v/>
      </c>
      <c r="CA38" s="47" t="str">
        <f t="shared" si="62"/>
        <v/>
      </c>
      <c r="CB38" s="47" t="str">
        <f t="shared" si="62"/>
        <v/>
      </c>
      <c r="CC38" s="47" t="str">
        <f t="shared" si="62"/>
        <v/>
      </c>
      <c r="CD38" s="47" t="str">
        <f t="shared" si="63"/>
        <v/>
      </c>
      <c r="CE38" s="47" t="str">
        <f t="shared" si="63"/>
        <v/>
      </c>
      <c r="CF38" s="47" t="str">
        <f t="shared" si="63"/>
        <v/>
      </c>
      <c r="CG38" s="47" t="str">
        <f t="shared" si="63"/>
        <v/>
      </c>
      <c r="CH38" s="47" t="str">
        <f t="shared" si="63"/>
        <v/>
      </c>
      <c r="CI38" s="47" t="str">
        <f t="shared" si="63"/>
        <v/>
      </c>
      <c r="CJ38" s="47" t="str">
        <f t="shared" si="63"/>
        <v/>
      </c>
      <c r="CK38" s="47" t="str">
        <f t="shared" si="63"/>
        <v/>
      </c>
      <c r="CL38" s="47" t="str">
        <f t="shared" si="63"/>
        <v/>
      </c>
      <c r="CM38" s="47" t="str">
        <f t="shared" si="63"/>
        <v/>
      </c>
      <c r="CN38" s="47" t="str">
        <f t="shared" si="63"/>
        <v/>
      </c>
      <c r="CO38" s="47" t="str">
        <f t="shared" si="63"/>
        <v/>
      </c>
      <c r="CP38" s="47" t="str">
        <f t="shared" si="63"/>
        <v/>
      </c>
      <c r="CQ38" s="47" t="str">
        <f t="shared" si="63"/>
        <v/>
      </c>
      <c r="CR38" s="47" t="str">
        <f t="shared" si="63"/>
        <v/>
      </c>
      <c r="CS38" s="47" t="str">
        <f t="shared" si="63"/>
        <v/>
      </c>
      <c r="CT38" s="47" t="str">
        <f t="shared" si="85"/>
        <v/>
      </c>
      <c r="CU38" s="47" t="str">
        <f t="shared" si="85"/>
        <v/>
      </c>
      <c r="CV38" s="47" t="str">
        <f t="shared" si="85"/>
        <v/>
      </c>
      <c r="CW38" s="47" t="str">
        <f t="shared" si="85"/>
        <v/>
      </c>
      <c r="CX38" s="47" t="str">
        <f t="shared" si="85"/>
        <v/>
      </c>
      <c r="CY38" s="47" t="str">
        <f t="shared" si="85"/>
        <v/>
      </c>
      <c r="CZ38" s="47" t="str">
        <f t="shared" si="85"/>
        <v/>
      </c>
      <c r="DA38" s="47" t="str">
        <f t="shared" si="85"/>
        <v/>
      </c>
      <c r="DB38" s="47" t="str">
        <f t="shared" si="85"/>
        <v/>
      </c>
      <c r="DC38" s="47" t="str">
        <f t="shared" si="85"/>
        <v/>
      </c>
      <c r="DD38" s="47" t="str">
        <f t="shared" si="85"/>
        <v/>
      </c>
      <c r="DE38" s="47" t="str">
        <f t="shared" si="85"/>
        <v/>
      </c>
      <c r="DF38" s="47" t="str">
        <f t="shared" si="85"/>
        <v/>
      </c>
      <c r="DG38" s="47" t="str">
        <f t="shared" si="85"/>
        <v/>
      </c>
      <c r="DH38" s="47" t="str">
        <f t="shared" si="85"/>
        <v/>
      </c>
      <c r="DI38" s="47" t="str">
        <f t="shared" si="85"/>
        <v/>
      </c>
      <c r="DJ38" s="47" t="str">
        <f t="shared" si="71"/>
        <v/>
      </c>
      <c r="DK38" s="47" t="str">
        <f t="shared" si="71"/>
        <v/>
      </c>
      <c r="DL38" s="47" t="str">
        <f t="shared" si="71"/>
        <v/>
      </c>
      <c r="DM38" s="47" t="str">
        <f t="shared" si="71"/>
        <v/>
      </c>
      <c r="DN38" s="47" t="str">
        <f t="shared" si="71"/>
        <v/>
      </c>
      <c r="DO38" s="47" t="str">
        <f t="shared" si="71"/>
        <v/>
      </c>
      <c r="DP38" s="47" t="str">
        <f t="shared" si="86"/>
        <v/>
      </c>
      <c r="DQ38" s="47" t="str">
        <f t="shared" si="86"/>
        <v/>
      </c>
      <c r="DR38" s="47" t="str">
        <f t="shared" si="86"/>
        <v/>
      </c>
      <c r="DS38" s="179" t="str">
        <f t="shared" si="33"/>
        <v/>
      </c>
      <c r="DT38" s="47" t="str">
        <f t="shared" si="69"/>
        <v/>
      </c>
      <c r="DU38" s="47" t="str">
        <f t="shared" si="69"/>
        <v/>
      </c>
      <c r="DV38" s="47" t="str">
        <f t="shared" si="69"/>
        <v/>
      </c>
      <c r="DW38" s="47" t="str">
        <f t="shared" si="69"/>
        <v/>
      </c>
      <c r="DX38" s="47" t="str">
        <f t="shared" si="69"/>
        <v/>
      </c>
      <c r="DY38" s="47" t="str">
        <f t="shared" si="69"/>
        <v/>
      </c>
      <c r="DZ38" s="47" t="str">
        <f t="shared" si="69"/>
        <v/>
      </c>
      <c r="EA38" s="47" t="str">
        <f t="shared" si="69"/>
        <v/>
      </c>
      <c r="EB38" s="47" t="str">
        <f t="shared" si="69"/>
        <v/>
      </c>
      <c r="EC38" s="47" t="str">
        <f t="shared" si="69"/>
        <v/>
      </c>
      <c r="ED38" s="47" t="str">
        <f t="shared" si="69"/>
        <v/>
      </c>
      <c r="EE38" s="47" t="str">
        <f t="shared" si="69"/>
        <v/>
      </c>
      <c r="EF38" s="47" t="str">
        <f t="shared" si="69"/>
        <v/>
      </c>
      <c r="EG38" s="47" t="str">
        <f t="shared" si="69"/>
        <v/>
      </c>
      <c r="EH38" s="47" t="str">
        <f t="shared" si="69"/>
        <v/>
      </c>
      <c r="EI38" s="47" t="str">
        <f t="shared" si="69"/>
        <v/>
      </c>
      <c r="EJ38" s="47" t="str">
        <f t="shared" si="64"/>
        <v/>
      </c>
      <c r="EK38" s="47" t="str">
        <f t="shared" si="64"/>
        <v/>
      </c>
      <c r="EL38" s="47" t="str">
        <f t="shared" si="64"/>
        <v/>
      </c>
      <c r="EM38" s="47" t="str">
        <f t="shared" si="64"/>
        <v/>
      </c>
      <c r="EN38" s="47" t="str">
        <f t="shared" si="64"/>
        <v/>
      </c>
      <c r="EO38" s="47" t="str">
        <f t="shared" si="64"/>
        <v/>
      </c>
      <c r="EP38" s="47" t="str">
        <f t="shared" si="64"/>
        <v/>
      </c>
      <c r="EQ38" s="47" t="str">
        <f t="shared" si="64"/>
        <v/>
      </c>
      <c r="ER38" s="47" t="str">
        <f t="shared" si="64"/>
        <v/>
      </c>
      <c r="ES38" s="47" t="str">
        <f t="shared" si="64"/>
        <v/>
      </c>
      <c r="ET38" s="47" t="str">
        <f t="shared" si="64"/>
        <v/>
      </c>
      <c r="EU38" s="47" t="str">
        <f t="shared" si="65"/>
        <v/>
      </c>
      <c r="EV38" s="47" t="str">
        <f t="shared" si="65"/>
        <v/>
      </c>
      <c r="EW38" s="47" t="str">
        <f t="shared" si="65"/>
        <v/>
      </c>
      <c r="EX38" s="47" t="str">
        <f t="shared" si="65"/>
        <v/>
      </c>
      <c r="EY38" s="47" t="str">
        <f t="shared" si="65"/>
        <v/>
      </c>
      <c r="EZ38" s="47" t="str">
        <f t="shared" si="65"/>
        <v/>
      </c>
      <c r="FA38" s="47" t="str">
        <f t="shared" si="65"/>
        <v/>
      </c>
      <c r="FB38" s="47" t="str">
        <f t="shared" si="65"/>
        <v/>
      </c>
      <c r="FC38" s="47" t="str">
        <f t="shared" si="65"/>
        <v/>
      </c>
      <c r="FD38" s="47" t="str">
        <f t="shared" si="65"/>
        <v/>
      </c>
      <c r="FE38" s="47" t="str">
        <f t="shared" si="65"/>
        <v/>
      </c>
      <c r="FF38" s="47" t="str">
        <f t="shared" si="65"/>
        <v/>
      </c>
      <c r="FG38" s="47" t="str">
        <f t="shared" si="65"/>
        <v/>
      </c>
      <c r="FH38" s="47" t="str">
        <f t="shared" si="65"/>
        <v/>
      </c>
      <c r="FI38" s="47" t="str">
        <f t="shared" si="65"/>
        <v/>
      </c>
      <c r="FJ38" s="47" t="str">
        <f t="shared" si="65"/>
        <v/>
      </c>
      <c r="FK38" s="47" t="str">
        <f t="shared" si="66"/>
        <v/>
      </c>
      <c r="FL38" s="47" t="str">
        <f t="shared" si="66"/>
        <v/>
      </c>
      <c r="FM38" s="47" t="str">
        <f t="shared" si="66"/>
        <v/>
      </c>
      <c r="FN38" s="47" t="str">
        <f t="shared" si="66"/>
        <v/>
      </c>
      <c r="FO38" s="47" t="str">
        <f t="shared" si="66"/>
        <v/>
      </c>
      <c r="FP38" s="47" t="str">
        <f t="shared" si="66"/>
        <v/>
      </c>
      <c r="FQ38" s="47" t="str">
        <f t="shared" si="66"/>
        <v/>
      </c>
      <c r="FR38" s="47" t="str">
        <f t="shared" si="66"/>
        <v/>
      </c>
      <c r="FS38" s="47" t="str">
        <f t="shared" si="66"/>
        <v/>
      </c>
      <c r="FT38" s="47" t="str">
        <f t="shared" si="66"/>
        <v/>
      </c>
      <c r="FU38" s="47" t="str">
        <f t="shared" si="66"/>
        <v/>
      </c>
      <c r="FV38" s="47" t="str">
        <f t="shared" si="66"/>
        <v/>
      </c>
      <c r="FW38" s="47" t="str">
        <f t="shared" si="66"/>
        <v/>
      </c>
      <c r="FX38" s="47" t="str">
        <f t="shared" si="66"/>
        <v/>
      </c>
      <c r="FY38" s="47" t="str">
        <f t="shared" si="66"/>
        <v/>
      </c>
      <c r="FZ38" s="47" t="str">
        <f t="shared" si="66"/>
        <v/>
      </c>
      <c r="GA38" s="47" t="str">
        <f t="shared" si="67"/>
        <v/>
      </c>
      <c r="GB38" s="47" t="str">
        <f t="shared" si="67"/>
        <v/>
      </c>
      <c r="GC38" s="47" t="str">
        <f t="shared" si="67"/>
        <v/>
      </c>
      <c r="GD38" s="47" t="str">
        <f t="shared" si="67"/>
        <v/>
      </c>
      <c r="GE38" s="47" t="str">
        <f t="shared" si="67"/>
        <v/>
      </c>
      <c r="GF38" s="47" t="str">
        <f t="shared" si="67"/>
        <v/>
      </c>
      <c r="GG38" s="47" t="str">
        <f t="shared" si="67"/>
        <v/>
      </c>
      <c r="GH38" s="47" t="str">
        <f t="shared" si="67"/>
        <v/>
      </c>
      <c r="GI38" s="47" t="str">
        <f t="shared" si="67"/>
        <v/>
      </c>
      <c r="GJ38" s="47" t="str">
        <f t="shared" si="67"/>
        <v/>
      </c>
      <c r="GK38" s="47" t="str">
        <f t="shared" si="67"/>
        <v/>
      </c>
      <c r="GL38" s="47" t="str">
        <f t="shared" si="67"/>
        <v/>
      </c>
      <c r="GM38" s="47" t="str">
        <f t="shared" si="67"/>
        <v/>
      </c>
      <c r="GN38" s="47" t="str">
        <f t="shared" si="67"/>
        <v/>
      </c>
      <c r="GO38" s="47" t="str">
        <f t="shared" si="67"/>
        <v/>
      </c>
      <c r="GP38" s="47" t="str">
        <f t="shared" si="67"/>
        <v/>
      </c>
      <c r="GQ38" s="47" t="str">
        <f t="shared" si="87"/>
        <v/>
      </c>
      <c r="GR38" s="47" t="str">
        <f t="shared" si="87"/>
        <v/>
      </c>
      <c r="GS38" s="47" t="str">
        <f t="shared" si="87"/>
        <v/>
      </c>
      <c r="GT38" s="47" t="str">
        <f t="shared" si="87"/>
        <v/>
      </c>
      <c r="GU38" s="47" t="str">
        <f t="shared" si="87"/>
        <v/>
      </c>
      <c r="GV38" s="47" t="str">
        <f t="shared" si="87"/>
        <v/>
      </c>
      <c r="GW38" s="47" t="str">
        <f t="shared" si="87"/>
        <v/>
      </c>
      <c r="GX38" s="47" t="str">
        <f t="shared" si="87"/>
        <v/>
      </c>
      <c r="GY38" s="47" t="str">
        <f t="shared" si="87"/>
        <v/>
      </c>
      <c r="GZ38" s="47" t="str">
        <f t="shared" si="87"/>
        <v/>
      </c>
      <c r="HA38" s="47" t="str">
        <f t="shared" si="87"/>
        <v/>
      </c>
      <c r="HB38" s="47" t="str">
        <f t="shared" si="87"/>
        <v/>
      </c>
      <c r="HC38" s="47" t="str">
        <f t="shared" si="87"/>
        <v/>
      </c>
      <c r="HD38" s="47" t="str">
        <f t="shared" si="87"/>
        <v/>
      </c>
      <c r="HE38" s="47" t="str">
        <f t="shared" si="87"/>
        <v/>
      </c>
      <c r="HF38" s="47" t="str">
        <f t="shared" si="87"/>
        <v/>
      </c>
      <c r="HG38" s="47" t="str">
        <f t="shared" si="72"/>
        <v/>
      </c>
      <c r="HH38" s="47" t="str">
        <f t="shared" si="72"/>
        <v/>
      </c>
      <c r="HI38" s="47" t="str">
        <f t="shared" si="72"/>
        <v/>
      </c>
      <c r="HJ38" s="47" t="str">
        <f t="shared" si="72"/>
        <v/>
      </c>
      <c r="HK38" s="47" t="str">
        <f t="shared" si="72"/>
        <v/>
      </c>
      <c r="HL38" s="47" t="str">
        <f t="shared" si="72"/>
        <v/>
      </c>
      <c r="HM38" s="47" t="str">
        <f t="shared" si="88"/>
        <v/>
      </c>
      <c r="HN38" s="47" t="str">
        <f t="shared" si="88"/>
        <v/>
      </c>
      <c r="HO38" s="47" t="str">
        <f t="shared" si="88"/>
        <v/>
      </c>
      <c r="HP38" s="165" t="e">
        <f t="shared" si="90"/>
        <v>#N/A</v>
      </c>
      <c r="HQ38" s="165" t="e">
        <f t="shared" si="90"/>
        <v>#N/A</v>
      </c>
      <c r="HR38" s="165" t="e">
        <f t="shared" si="90"/>
        <v>#N/A</v>
      </c>
      <c r="HS38" s="165" t="e">
        <f t="shared" si="90"/>
        <v>#N/A</v>
      </c>
      <c r="HT38" s="165" t="e">
        <f t="shared" si="90"/>
        <v>#N/A</v>
      </c>
      <c r="HU38" s="165" t="e">
        <f t="shared" si="90"/>
        <v>#N/A</v>
      </c>
      <c r="HV38" s="165" t="e">
        <f t="shared" si="90"/>
        <v>#N/A</v>
      </c>
      <c r="HW38" s="165" t="e">
        <f t="shared" si="90"/>
        <v>#N/A</v>
      </c>
      <c r="HX38" s="165" t="e">
        <f t="shared" si="90"/>
        <v>#N/A</v>
      </c>
      <c r="HY38" s="165" t="e">
        <f t="shared" si="90"/>
        <v>#N/A</v>
      </c>
      <c r="HZ38" s="165" t="e">
        <f t="shared" si="90"/>
        <v>#N/A</v>
      </c>
      <c r="IA38" s="165" t="e">
        <f t="shared" si="90"/>
        <v>#N/A</v>
      </c>
      <c r="IB38" s="165" t="e">
        <f t="shared" si="90"/>
        <v>#N/A</v>
      </c>
      <c r="IC38" s="165" t="e">
        <f t="shared" si="90"/>
        <v>#N/A</v>
      </c>
      <c r="ID38" s="165" t="e">
        <f t="shared" si="90"/>
        <v>#N/A</v>
      </c>
      <c r="IE38" s="165" t="e">
        <f t="shared" si="89"/>
        <v>#N/A</v>
      </c>
      <c r="IF38" s="165" t="e">
        <f t="shared" si="89"/>
        <v>#N/A</v>
      </c>
      <c r="IG38" s="165" t="e">
        <f t="shared" si="89"/>
        <v>#N/A</v>
      </c>
      <c r="IH38" s="165" t="e">
        <f t="shared" si="89"/>
        <v>#N/A</v>
      </c>
      <c r="II38" s="165" t="e">
        <f t="shared" si="89"/>
        <v>#N/A</v>
      </c>
      <c r="IJ38" s="165" t="e">
        <f t="shared" si="89"/>
        <v>#N/A</v>
      </c>
      <c r="IK38" s="165" t="e">
        <f t="shared" si="89"/>
        <v>#N/A</v>
      </c>
      <c r="IL38" s="165" t="e">
        <f t="shared" si="89"/>
        <v>#N/A</v>
      </c>
      <c r="IM38" s="165" t="e">
        <f t="shared" si="89"/>
        <v>#N/A</v>
      </c>
      <c r="IN38" s="165" t="e">
        <f t="shared" si="89"/>
        <v>#N/A</v>
      </c>
      <c r="IO38" s="165" t="e">
        <f t="shared" si="89"/>
        <v>#N/A</v>
      </c>
      <c r="IP38" s="165" t="e">
        <f t="shared" si="89"/>
        <v>#N/A</v>
      </c>
      <c r="IQ38" s="165" t="e">
        <f t="shared" si="89"/>
        <v>#N/A</v>
      </c>
      <c r="IR38" s="165" t="e">
        <f t="shared" si="89"/>
        <v>#N/A</v>
      </c>
      <c r="IS38" s="165" t="e">
        <f t="shared" si="73"/>
        <v>#N/A</v>
      </c>
      <c r="IT38" s="165" t="e">
        <f t="shared" si="73"/>
        <v>#N/A</v>
      </c>
      <c r="IU38" s="165" t="e">
        <f t="shared" si="73"/>
        <v>#N/A</v>
      </c>
      <c r="IV38" s="165" t="e">
        <f t="shared" si="73"/>
        <v>#N/A</v>
      </c>
      <c r="IW38" s="165" t="e">
        <f t="shared" si="73"/>
        <v>#N/A</v>
      </c>
      <c r="IX38" s="165" t="e">
        <f t="shared" si="73"/>
        <v>#N/A</v>
      </c>
      <c r="IY38" s="165" t="e">
        <f t="shared" si="73"/>
        <v>#N/A</v>
      </c>
      <c r="IZ38" s="165" t="e">
        <f t="shared" si="73"/>
        <v>#N/A</v>
      </c>
      <c r="JA38" s="165" t="e">
        <f t="shared" si="73"/>
        <v>#N/A</v>
      </c>
      <c r="JB38" s="165" t="e">
        <f t="shared" si="73"/>
        <v>#N/A</v>
      </c>
      <c r="JC38" s="165" t="e">
        <f t="shared" si="73"/>
        <v>#N/A</v>
      </c>
      <c r="JD38" s="165" t="e">
        <f t="shared" si="73"/>
        <v>#N/A</v>
      </c>
      <c r="JE38" s="165" t="e">
        <f t="shared" si="73"/>
        <v>#N/A</v>
      </c>
      <c r="JF38" s="165" t="e">
        <f t="shared" si="73"/>
        <v>#N/A</v>
      </c>
      <c r="JG38" s="165" t="e">
        <f t="shared" si="73"/>
        <v>#N/A</v>
      </c>
      <c r="JH38" s="165" t="e">
        <f t="shared" si="73"/>
        <v>#N/A</v>
      </c>
      <c r="JI38" s="165" t="e">
        <f t="shared" si="74"/>
        <v>#N/A</v>
      </c>
      <c r="JJ38" s="165" t="e">
        <f t="shared" si="74"/>
        <v>#N/A</v>
      </c>
      <c r="JK38" s="165" t="e">
        <f t="shared" si="74"/>
        <v>#N/A</v>
      </c>
      <c r="JL38" s="165" t="e">
        <f t="shared" si="74"/>
        <v>#N/A</v>
      </c>
      <c r="JM38" s="165" t="e">
        <f t="shared" si="74"/>
        <v>#N/A</v>
      </c>
      <c r="JN38" s="165" t="e">
        <f t="shared" si="74"/>
        <v>#N/A</v>
      </c>
      <c r="JO38" s="165" t="e">
        <f t="shared" si="74"/>
        <v>#N/A</v>
      </c>
      <c r="JP38" s="165" t="e">
        <f t="shared" si="74"/>
        <v>#N/A</v>
      </c>
      <c r="JQ38" s="165" t="e">
        <f t="shared" si="74"/>
        <v>#N/A</v>
      </c>
      <c r="JR38" s="165" t="e">
        <f t="shared" si="74"/>
        <v>#N/A</v>
      </c>
      <c r="JS38" s="165" t="e">
        <f t="shared" si="74"/>
        <v>#N/A</v>
      </c>
      <c r="JT38" s="165" t="e">
        <f t="shared" si="74"/>
        <v>#N/A</v>
      </c>
      <c r="JU38" s="165" t="e">
        <f t="shared" si="74"/>
        <v>#N/A</v>
      </c>
      <c r="JV38" s="165" t="e">
        <f t="shared" si="74"/>
        <v>#N/A</v>
      </c>
      <c r="JW38" s="165" t="e">
        <f t="shared" si="74"/>
        <v>#N/A</v>
      </c>
      <c r="JX38" s="165" t="e">
        <f t="shared" si="74"/>
        <v>#N/A</v>
      </c>
      <c r="JY38" s="165" t="e">
        <f t="shared" si="75"/>
        <v>#N/A</v>
      </c>
      <c r="JZ38" s="165" t="e">
        <f t="shared" si="75"/>
        <v>#N/A</v>
      </c>
      <c r="KA38" s="165" t="e">
        <f t="shared" si="75"/>
        <v>#N/A</v>
      </c>
      <c r="KB38" s="165" t="e">
        <f t="shared" si="75"/>
        <v>#N/A</v>
      </c>
      <c r="KC38" s="165" t="e">
        <f t="shared" si="75"/>
        <v>#N/A</v>
      </c>
      <c r="KD38" s="165" t="e">
        <f t="shared" si="75"/>
        <v>#N/A</v>
      </c>
      <c r="KE38" s="165" t="e">
        <f t="shared" si="75"/>
        <v>#N/A</v>
      </c>
      <c r="KF38" s="165" t="e">
        <f t="shared" si="75"/>
        <v>#N/A</v>
      </c>
      <c r="KG38" s="165" t="e">
        <f t="shared" si="75"/>
        <v>#N/A</v>
      </c>
      <c r="KH38" s="165" t="e">
        <f t="shared" si="75"/>
        <v>#N/A</v>
      </c>
      <c r="KI38" s="165" t="e">
        <f t="shared" si="75"/>
        <v>#N/A</v>
      </c>
      <c r="KJ38" s="165" t="e">
        <f t="shared" si="75"/>
        <v>#N/A</v>
      </c>
      <c r="KK38" s="165" t="e">
        <f t="shared" si="75"/>
        <v>#N/A</v>
      </c>
      <c r="KL38" s="165" t="e">
        <f t="shared" si="75"/>
        <v>#N/A</v>
      </c>
      <c r="KM38" s="165" t="e">
        <f t="shared" si="75"/>
        <v>#N/A</v>
      </c>
      <c r="KN38" s="165" t="e">
        <f t="shared" si="75"/>
        <v>#N/A</v>
      </c>
      <c r="KO38" s="165" t="e">
        <f t="shared" si="76"/>
        <v>#N/A</v>
      </c>
      <c r="KP38" s="165" t="e">
        <f t="shared" si="76"/>
        <v>#N/A</v>
      </c>
      <c r="KQ38" s="165" t="e">
        <f t="shared" si="76"/>
        <v>#N/A</v>
      </c>
      <c r="KR38" s="165" t="e">
        <f t="shared" si="76"/>
        <v>#N/A</v>
      </c>
      <c r="KS38" s="165" t="e">
        <f t="shared" si="76"/>
        <v>#N/A</v>
      </c>
      <c r="KT38" s="165" t="e">
        <f t="shared" si="76"/>
        <v>#N/A</v>
      </c>
      <c r="KU38" s="165" t="e">
        <f t="shared" si="76"/>
        <v>#N/A</v>
      </c>
      <c r="KV38" s="165" t="e">
        <f t="shared" si="76"/>
        <v>#N/A</v>
      </c>
      <c r="KW38" s="165" t="e">
        <f t="shared" si="76"/>
        <v>#N/A</v>
      </c>
      <c r="KX38" s="165" t="e">
        <f t="shared" si="76"/>
        <v>#N/A</v>
      </c>
      <c r="KY38" s="165" t="e">
        <f t="shared" si="76"/>
        <v>#N/A</v>
      </c>
      <c r="KZ38" s="165" t="e">
        <f t="shared" si="76"/>
        <v>#N/A</v>
      </c>
      <c r="LA38" s="165" t="e">
        <f t="shared" si="76"/>
        <v>#N/A</v>
      </c>
      <c r="LB38" s="165" t="e">
        <f t="shared" si="76"/>
        <v>#N/A</v>
      </c>
      <c r="LC38" s="165" t="e">
        <f t="shared" si="76"/>
        <v>#N/A</v>
      </c>
      <c r="LD38" s="165" t="e">
        <f t="shared" si="76"/>
        <v>#N/A</v>
      </c>
      <c r="LE38" s="165" t="e">
        <f t="shared" si="77"/>
        <v>#N/A</v>
      </c>
      <c r="LF38" s="165" t="e">
        <f t="shared" si="77"/>
        <v>#N/A</v>
      </c>
      <c r="LG38" s="165" t="e">
        <f t="shared" si="77"/>
        <v>#N/A</v>
      </c>
      <c r="LH38" s="165" t="e">
        <f t="shared" si="77"/>
        <v>#N/A</v>
      </c>
      <c r="LI38" s="165" t="e">
        <f t="shared" si="77"/>
        <v>#N/A</v>
      </c>
      <c r="LJ38" s="165" t="e">
        <f t="shared" si="77"/>
        <v>#N/A</v>
      </c>
      <c r="LK38" s="165" t="e">
        <f t="shared" si="77"/>
        <v>#N/A</v>
      </c>
      <c r="LL38" s="165" t="e">
        <f t="shared" si="77"/>
        <v>#N/A</v>
      </c>
      <c r="LM38" s="165" t="e">
        <f t="shared" si="77"/>
        <v>#N/A</v>
      </c>
      <c r="LN38" s="165" t="e">
        <f t="shared" si="77"/>
        <v>#N/A</v>
      </c>
      <c r="LO38" s="165" t="e">
        <f t="shared" si="77"/>
        <v>#N/A</v>
      </c>
      <c r="LP38" s="165" t="e">
        <f t="shared" si="77"/>
        <v>#N/A</v>
      </c>
      <c r="LQ38" s="165" t="e">
        <f t="shared" si="77"/>
        <v>#N/A</v>
      </c>
      <c r="LR38" s="165" t="e">
        <f t="shared" si="77"/>
        <v>#N/A</v>
      </c>
      <c r="LS38" s="165" t="e">
        <f t="shared" si="77"/>
        <v>#N/A</v>
      </c>
      <c r="LT38" s="165" t="e">
        <f t="shared" si="77"/>
        <v>#N/A</v>
      </c>
      <c r="LU38" s="165" t="e">
        <f t="shared" si="78"/>
        <v>#N/A</v>
      </c>
      <c r="LV38" s="165" t="e">
        <f t="shared" si="78"/>
        <v>#N/A</v>
      </c>
      <c r="LW38" s="165" t="e">
        <f t="shared" si="78"/>
        <v>#N/A</v>
      </c>
      <c r="LX38" s="165" t="e">
        <f t="shared" si="78"/>
        <v>#N/A</v>
      </c>
      <c r="LY38" s="165" t="e">
        <f t="shared" si="78"/>
        <v>#N/A</v>
      </c>
      <c r="LZ38" s="165" t="e">
        <f t="shared" si="78"/>
        <v>#N/A</v>
      </c>
      <c r="MA38" s="165" t="e">
        <f t="shared" si="78"/>
        <v>#N/A</v>
      </c>
      <c r="MB38" s="165" t="e">
        <f t="shared" si="78"/>
        <v>#N/A</v>
      </c>
      <c r="MC38" s="165" t="e">
        <f t="shared" si="78"/>
        <v>#N/A</v>
      </c>
      <c r="MD38" s="165" t="e">
        <f t="shared" si="78"/>
        <v>#N/A</v>
      </c>
      <c r="ME38" s="165" t="e">
        <f t="shared" si="78"/>
        <v>#N/A</v>
      </c>
      <c r="MF38" s="165" t="e">
        <f t="shared" si="78"/>
        <v>#N/A</v>
      </c>
      <c r="MG38" s="165" t="e">
        <f t="shared" si="78"/>
        <v>#N/A</v>
      </c>
      <c r="MH38" s="165" t="e">
        <f t="shared" si="78"/>
        <v>#N/A</v>
      </c>
      <c r="MI38" s="165" t="e">
        <f t="shared" si="78"/>
        <v>#N/A</v>
      </c>
      <c r="MJ38" s="165" t="e">
        <f t="shared" si="78"/>
        <v>#N/A</v>
      </c>
      <c r="MK38" s="165" t="e">
        <f t="shared" si="79"/>
        <v>#N/A</v>
      </c>
      <c r="ML38" s="165" t="e">
        <f t="shared" si="79"/>
        <v>#N/A</v>
      </c>
      <c r="MM38" s="165" t="e">
        <f t="shared" si="79"/>
        <v>#N/A</v>
      </c>
      <c r="MN38" s="165" t="e">
        <f t="shared" si="79"/>
        <v>#N/A</v>
      </c>
      <c r="MO38" s="165" t="e">
        <f t="shared" si="79"/>
        <v>#N/A</v>
      </c>
      <c r="MP38" s="165" t="e">
        <f t="shared" si="79"/>
        <v>#N/A</v>
      </c>
      <c r="MQ38" s="165" t="e">
        <f t="shared" si="79"/>
        <v>#N/A</v>
      </c>
      <c r="MR38" s="165" t="e">
        <f t="shared" si="79"/>
        <v>#N/A</v>
      </c>
      <c r="MS38" s="165" t="e">
        <f t="shared" si="79"/>
        <v>#N/A</v>
      </c>
      <c r="MT38" s="165" t="e">
        <f t="shared" si="79"/>
        <v>#N/A</v>
      </c>
      <c r="MU38" s="165" t="e">
        <f t="shared" si="79"/>
        <v>#N/A</v>
      </c>
      <c r="MV38" s="165" t="e">
        <f t="shared" si="79"/>
        <v>#N/A</v>
      </c>
      <c r="MW38" s="165" t="e">
        <f t="shared" si="79"/>
        <v>#N/A</v>
      </c>
      <c r="MX38" s="165" t="e">
        <f t="shared" si="79"/>
        <v>#N/A</v>
      </c>
      <c r="MY38" s="165" t="e">
        <f t="shared" si="79"/>
        <v>#N/A</v>
      </c>
      <c r="MZ38" s="165" t="e">
        <f t="shared" si="79"/>
        <v>#N/A</v>
      </c>
      <c r="NA38" s="165" t="e">
        <f t="shared" si="80"/>
        <v>#N/A</v>
      </c>
      <c r="NB38" s="165" t="e">
        <f t="shared" si="80"/>
        <v>#N/A</v>
      </c>
      <c r="NC38" s="165" t="e">
        <f t="shared" si="80"/>
        <v>#N/A</v>
      </c>
      <c r="ND38" s="165" t="e">
        <f t="shared" si="80"/>
        <v>#N/A</v>
      </c>
      <c r="NE38" s="165" t="e">
        <f t="shared" si="80"/>
        <v>#N/A</v>
      </c>
      <c r="NF38" s="165" t="e">
        <f t="shared" si="80"/>
        <v>#N/A</v>
      </c>
      <c r="NG38" s="165" t="e">
        <f t="shared" si="80"/>
        <v>#N/A</v>
      </c>
      <c r="NH38" s="165" t="e">
        <f t="shared" si="80"/>
        <v>#N/A</v>
      </c>
      <c r="NI38" s="165" t="e">
        <f t="shared" si="80"/>
        <v>#N/A</v>
      </c>
      <c r="NJ38" s="165" t="e">
        <f t="shared" si="80"/>
        <v>#N/A</v>
      </c>
      <c r="NK38" s="165" t="e">
        <f t="shared" si="80"/>
        <v>#N/A</v>
      </c>
      <c r="NL38" s="165" t="e">
        <f t="shared" si="80"/>
        <v>#N/A</v>
      </c>
      <c r="NM38" s="165" t="e">
        <f t="shared" si="80"/>
        <v>#N/A</v>
      </c>
      <c r="NN38" s="165" t="e">
        <f t="shared" si="80"/>
        <v>#N/A</v>
      </c>
      <c r="NO38" s="165" t="e">
        <f t="shared" si="80"/>
        <v>#N/A</v>
      </c>
      <c r="NP38" s="165" t="e">
        <f t="shared" si="80"/>
        <v>#N/A</v>
      </c>
      <c r="NQ38" s="165" t="e">
        <f t="shared" si="81"/>
        <v>#N/A</v>
      </c>
      <c r="NR38" s="165" t="e">
        <f t="shared" si="81"/>
        <v>#N/A</v>
      </c>
      <c r="NS38" s="165" t="e">
        <f t="shared" si="81"/>
        <v>#N/A</v>
      </c>
      <c r="NT38" s="165" t="e">
        <f t="shared" si="81"/>
        <v>#N/A</v>
      </c>
      <c r="NU38" s="165" t="e">
        <f t="shared" si="81"/>
        <v>#N/A</v>
      </c>
      <c r="NV38" s="165" t="e">
        <f t="shared" si="81"/>
        <v>#N/A</v>
      </c>
      <c r="NW38" s="165" t="e">
        <f t="shared" si="81"/>
        <v>#N/A</v>
      </c>
      <c r="NX38" s="165" t="e">
        <f t="shared" si="81"/>
        <v>#N/A</v>
      </c>
      <c r="NY38" s="165" t="e">
        <f t="shared" si="81"/>
        <v>#N/A</v>
      </c>
      <c r="NZ38" s="165" t="e">
        <f t="shared" si="81"/>
        <v>#N/A</v>
      </c>
      <c r="OA38" s="165" t="e">
        <f t="shared" si="81"/>
        <v>#N/A</v>
      </c>
      <c r="OB38" s="165" t="e">
        <f t="shared" si="81"/>
        <v>#N/A</v>
      </c>
      <c r="OC38" s="165" t="e">
        <f t="shared" si="81"/>
        <v>#N/A</v>
      </c>
      <c r="OD38" s="165" t="e">
        <f t="shared" si="81"/>
        <v>#N/A</v>
      </c>
      <c r="OE38" s="165" t="e">
        <f t="shared" si="81"/>
        <v>#N/A</v>
      </c>
      <c r="OF38" s="165" t="e">
        <f t="shared" si="81"/>
        <v>#N/A</v>
      </c>
      <c r="OG38" s="165" t="e">
        <f t="shared" si="82"/>
        <v>#N/A</v>
      </c>
      <c r="OH38" s="165" t="e">
        <f t="shared" si="82"/>
        <v>#N/A</v>
      </c>
      <c r="OI38" s="165" t="e">
        <f t="shared" si="82"/>
        <v>#N/A</v>
      </c>
      <c r="OJ38" s="165" t="e">
        <f t="shared" si="82"/>
        <v>#N/A</v>
      </c>
      <c r="OK38" s="165" t="e">
        <f t="shared" si="82"/>
        <v>#N/A</v>
      </c>
      <c r="OL38" s="165" t="e">
        <f t="shared" si="82"/>
        <v>#N/A</v>
      </c>
      <c r="OM38" s="165" t="e">
        <f t="shared" si="82"/>
        <v>#N/A</v>
      </c>
      <c r="ON38" s="165" t="e">
        <f t="shared" si="82"/>
        <v>#N/A</v>
      </c>
      <c r="OO38" s="165" t="e">
        <f t="shared" si="82"/>
        <v>#N/A</v>
      </c>
      <c r="OP38" s="165" t="e">
        <f t="shared" si="82"/>
        <v>#N/A</v>
      </c>
      <c r="OQ38" s="165" t="e">
        <f t="shared" si="82"/>
        <v>#N/A</v>
      </c>
      <c r="OR38" s="165" t="e">
        <f t="shared" si="82"/>
        <v>#N/A</v>
      </c>
      <c r="OS38" s="165" t="e">
        <f t="shared" si="82"/>
        <v>#N/A</v>
      </c>
      <c r="OT38" s="165" t="e">
        <f t="shared" si="82"/>
        <v>#N/A</v>
      </c>
      <c r="OU38" s="165" t="e">
        <f t="shared" si="82"/>
        <v>#N/A</v>
      </c>
      <c r="OV38" s="165" t="e">
        <f t="shared" si="82"/>
        <v>#N/A</v>
      </c>
      <c r="OW38" s="165" t="e">
        <f t="shared" si="83"/>
        <v>#N/A</v>
      </c>
      <c r="OX38" s="165" t="e">
        <f t="shared" si="83"/>
        <v>#N/A</v>
      </c>
      <c r="OY38" s="165" t="e">
        <f t="shared" si="52"/>
        <v>#N/A</v>
      </c>
      <c r="OZ38" s="165" t="e">
        <f t="shared" si="52"/>
        <v>#N/A</v>
      </c>
      <c r="PA38" s="165" t="e">
        <f t="shared" si="52"/>
        <v>#N/A</v>
      </c>
      <c r="PB38" s="165" t="e">
        <f t="shared" si="52"/>
        <v>#N/A</v>
      </c>
      <c r="PC38" s="165" t="e">
        <f t="shared" si="70"/>
        <v>#N/A</v>
      </c>
      <c r="PD38" s="165" t="e">
        <f t="shared" si="70"/>
        <v>#N/A</v>
      </c>
      <c r="PE38" s="165" t="e">
        <f t="shared" si="70"/>
        <v>#N/A</v>
      </c>
      <c r="PF38" s="165" t="e">
        <f t="shared" si="70"/>
        <v>#N/A</v>
      </c>
      <c r="PG38" s="165" t="e">
        <f t="shared" si="70"/>
        <v>#N/A</v>
      </c>
      <c r="PH38" s="165" t="e">
        <f t="shared" si="70"/>
        <v>#N/A</v>
      </c>
    </row>
    <row r="39" spans="1:424" hidden="1" x14ac:dyDescent="0.45">
      <c r="A39" s="4">
        <v>36</v>
      </c>
      <c r="B39" s="91"/>
      <c r="C39" s="91"/>
      <c r="D39" s="91"/>
      <c r="E39" s="120" t="str">
        <f t="shared" si="28"/>
        <v/>
      </c>
      <c r="F39" s="120" t="str">
        <f t="shared" si="29"/>
        <v/>
      </c>
      <c r="G39" s="71" t="str">
        <f t="shared" si="30"/>
        <v/>
      </c>
      <c r="H39" s="23"/>
      <c r="I39" s="55"/>
      <c r="J39" s="298"/>
      <c r="K39" s="72" t="str">
        <f>IF(AND(B39&gt;0,C39&gt;0,D39&gt;0),IF(ISBLANK(J39),IF(ISBLANK(H39),"",(D39-B39)*VLOOKUP(H39,VLookups!$A$4:$B$13,2,FALSE)),J39),"")</f>
        <v/>
      </c>
      <c r="L39" s="73" t="str">
        <f t="shared" si="84"/>
        <v/>
      </c>
      <c r="M39" s="91"/>
      <c r="N39" s="265" t="str">
        <f>IF(AND(M39&gt;0,C39&gt;0,NOT(K39="")),ABS(VLOOKUP($M$1,VLookups!$A$43:$B$44,2,FALSE)-_xlfn.NORM.DIST(M39,G39,K39,TRUE)),"")</f>
        <v/>
      </c>
      <c r="O39" s="90" t="str">
        <f>IF(AND($B39&gt;0,$C39&gt;0,$D39&gt;0,NOT(ISBLANK($H39))),_xlfn.NORM.INV(ABS(VLOOKUP($M$1,VLookups!$A$43:$B$44,2,FALSE)-O$3),$G39,$K39),"")</f>
        <v/>
      </c>
      <c r="P39" s="89" t="str">
        <f>IF(AND($B39&gt;0,$C39&gt;0,$D39&gt;0,NOT(ISBLANK($H39))),_xlfn.NORM.INV(ABS(VLOOKUP($M$1,VLookups!$A$43:$B$44,2,FALSE)-P$3),$G39,$K39),"")</f>
        <v/>
      </c>
      <c r="Q39" s="90" t="str">
        <f>IF(AND($B39&gt;0,$C39&gt;0,$D39&gt;0,NOT(ISBLANK($H39))),_xlfn.NORM.INV(ABS(VLOOKUP($M$1,VLookups!$A$43:$B$44,2,FALSE)-Q$3),$G39,$K39),"")</f>
        <v/>
      </c>
      <c r="R39" s="89" t="str">
        <f>IF(AND($B39&gt;0,$C39&gt;0,$D39&gt;0,NOT(ISBLANK($H39))),_xlfn.NORM.INV(ABS(VLOOKUP($M$1,VLookups!$A$43:$B$44,2,FALSE)-R$3),$G39,$K39),"")</f>
        <v/>
      </c>
      <c r="S39" s="90" t="str">
        <f>IF(AND($B39&gt;0,$C39&gt;0,$D39&gt;0,NOT(ISBLANK($H39))),_xlfn.NORM.INV(ABS(VLOOKUP($M$1,VLookups!$A$43:$B$44,2,FALSE)-S$3),$G39,$K39),"")</f>
        <v/>
      </c>
      <c r="T39" s="89" t="str">
        <f>IF(AND($B39&gt;0,$C39&gt;0,$D39&gt;0,NOT(ISBLANK($H39))),_xlfn.NORM.INV(ABS(VLOOKUP($M$1,VLookups!$A$43:$B$44,2,FALSE)-T$3),$G39,$K39),"")</f>
        <v/>
      </c>
      <c r="U39" s="5"/>
      <c r="V39" s="164" t="str">
        <f t="shared" si="31"/>
        <v/>
      </c>
      <c r="W39" s="47" t="str">
        <f t="shared" si="68"/>
        <v/>
      </c>
      <c r="X39" s="47" t="str">
        <f t="shared" si="68"/>
        <v/>
      </c>
      <c r="Y39" s="47" t="str">
        <f t="shared" si="68"/>
        <v/>
      </c>
      <c r="Z39" s="47" t="str">
        <f t="shared" si="68"/>
        <v/>
      </c>
      <c r="AA39" s="47" t="str">
        <f t="shared" si="68"/>
        <v/>
      </c>
      <c r="AB39" s="47" t="str">
        <f t="shared" si="68"/>
        <v/>
      </c>
      <c r="AC39" s="47" t="str">
        <f t="shared" si="68"/>
        <v/>
      </c>
      <c r="AD39" s="47" t="str">
        <f t="shared" si="68"/>
        <v/>
      </c>
      <c r="AE39" s="47" t="str">
        <f t="shared" si="68"/>
        <v/>
      </c>
      <c r="AF39" s="47" t="str">
        <f t="shared" si="68"/>
        <v/>
      </c>
      <c r="AG39" s="47" t="str">
        <f t="shared" si="68"/>
        <v/>
      </c>
      <c r="AH39" s="47" t="str">
        <f t="shared" si="68"/>
        <v/>
      </c>
      <c r="AI39" s="47" t="str">
        <f t="shared" si="68"/>
        <v/>
      </c>
      <c r="AJ39" s="47" t="str">
        <f t="shared" si="68"/>
        <v/>
      </c>
      <c r="AK39" s="47" t="str">
        <f t="shared" si="68"/>
        <v/>
      </c>
      <c r="AL39" s="47" t="str">
        <f t="shared" si="68"/>
        <v/>
      </c>
      <c r="AM39" s="47" t="str">
        <f t="shared" si="60"/>
        <v/>
      </c>
      <c r="AN39" s="47" t="str">
        <f t="shared" si="60"/>
        <v/>
      </c>
      <c r="AO39" s="47" t="str">
        <f t="shared" si="60"/>
        <v/>
      </c>
      <c r="AP39" s="47" t="str">
        <f t="shared" si="60"/>
        <v/>
      </c>
      <c r="AQ39" s="47" t="str">
        <f t="shared" si="60"/>
        <v/>
      </c>
      <c r="AR39" s="47" t="str">
        <f t="shared" si="60"/>
        <v/>
      </c>
      <c r="AS39" s="47" t="str">
        <f t="shared" si="60"/>
        <v/>
      </c>
      <c r="AT39" s="47" t="str">
        <f t="shared" si="60"/>
        <v/>
      </c>
      <c r="AU39" s="47" t="str">
        <f t="shared" si="60"/>
        <v/>
      </c>
      <c r="AV39" s="47" t="str">
        <f t="shared" si="60"/>
        <v/>
      </c>
      <c r="AW39" s="47" t="str">
        <f t="shared" si="60"/>
        <v/>
      </c>
      <c r="AX39" s="47" t="str">
        <f t="shared" si="61"/>
        <v/>
      </c>
      <c r="AY39" s="47" t="str">
        <f t="shared" si="61"/>
        <v/>
      </c>
      <c r="AZ39" s="47" t="str">
        <f t="shared" si="61"/>
        <v/>
      </c>
      <c r="BA39" s="47" t="str">
        <f t="shared" si="61"/>
        <v/>
      </c>
      <c r="BB39" s="47" t="str">
        <f t="shared" si="61"/>
        <v/>
      </c>
      <c r="BC39" s="47" t="str">
        <f t="shared" si="61"/>
        <v/>
      </c>
      <c r="BD39" s="47" t="str">
        <f t="shared" si="61"/>
        <v/>
      </c>
      <c r="BE39" s="47" t="str">
        <f t="shared" si="61"/>
        <v/>
      </c>
      <c r="BF39" s="47" t="str">
        <f t="shared" si="61"/>
        <v/>
      </c>
      <c r="BG39" s="47" t="str">
        <f t="shared" si="61"/>
        <v/>
      </c>
      <c r="BH39" s="47" t="str">
        <f t="shared" si="61"/>
        <v/>
      </c>
      <c r="BI39" s="47" t="str">
        <f t="shared" si="61"/>
        <v/>
      </c>
      <c r="BJ39" s="47" t="str">
        <f t="shared" si="61"/>
        <v/>
      </c>
      <c r="BK39" s="47" t="str">
        <f t="shared" si="61"/>
        <v/>
      </c>
      <c r="BL39" s="47" t="str">
        <f t="shared" si="61"/>
        <v/>
      </c>
      <c r="BM39" s="47" t="str">
        <f t="shared" ref="BM39:CB54" si="91">IF(ISNONTEXT($V39),BN39-$V39,"")</f>
        <v/>
      </c>
      <c r="BN39" s="47" t="str">
        <f t="shared" si="91"/>
        <v/>
      </c>
      <c r="BO39" s="47" t="str">
        <f t="shared" si="91"/>
        <v/>
      </c>
      <c r="BP39" s="47" t="str">
        <f t="shared" si="91"/>
        <v/>
      </c>
      <c r="BQ39" s="47" t="str">
        <f t="shared" si="91"/>
        <v/>
      </c>
      <c r="BR39" s="47" t="str">
        <f t="shared" si="91"/>
        <v/>
      </c>
      <c r="BS39" s="47" t="str">
        <f t="shared" si="91"/>
        <v/>
      </c>
      <c r="BT39" s="47" t="str">
        <f t="shared" si="91"/>
        <v/>
      </c>
      <c r="BU39" s="47" t="str">
        <f t="shared" si="91"/>
        <v/>
      </c>
      <c r="BV39" s="47" t="str">
        <f t="shared" si="91"/>
        <v/>
      </c>
      <c r="BW39" s="47" t="str">
        <f t="shared" si="91"/>
        <v/>
      </c>
      <c r="BX39" s="47" t="str">
        <f t="shared" si="91"/>
        <v/>
      </c>
      <c r="BY39" s="47" t="str">
        <f t="shared" si="91"/>
        <v/>
      </c>
      <c r="BZ39" s="47" t="str">
        <f t="shared" si="91"/>
        <v/>
      </c>
      <c r="CA39" s="47" t="str">
        <f t="shared" si="91"/>
        <v/>
      </c>
      <c r="CB39" s="47" t="str">
        <f t="shared" si="91"/>
        <v/>
      </c>
      <c r="CC39" s="47" t="str">
        <f t="shared" si="62"/>
        <v/>
      </c>
      <c r="CD39" s="47" t="str">
        <f t="shared" si="63"/>
        <v/>
      </c>
      <c r="CE39" s="47" t="str">
        <f t="shared" si="63"/>
        <v/>
      </c>
      <c r="CF39" s="47" t="str">
        <f t="shared" si="63"/>
        <v/>
      </c>
      <c r="CG39" s="47" t="str">
        <f t="shared" si="63"/>
        <v/>
      </c>
      <c r="CH39" s="47" t="str">
        <f t="shared" si="63"/>
        <v/>
      </c>
      <c r="CI39" s="47" t="str">
        <f t="shared" si="63"/>
        <v/>
      </c>
      <c r="CJ39" s="47" t="str">
        <f t="shared" si="63"/>
        <v/>
      </c>
      <c r="CK39" s="47" t="str">
        <f t="shared" si="63"/>
        <v/>
      </c>
      <c r="CL39" s="47" t="str">
        <f t="shared" si="63"/>
        <v/>
      </c>
      <c r="CM39" s="47" t="str">
        <f t="shared" si="63"/>
        <v/>
      </c>
      <c r="CN39" s="47" t="str">
        <f t="shared" si="63"/>
        <v/>
      </c>
      <c r="CO39" s="47" t="str">
        <f t="shared" si="63"/>
        <v/>
      </c>
      <c r="CP39" s="47" t="str">
        <f t="shared" si="63"/>
        <v/>
      </c>
      <c r="CQ39" s="47" t="str">
        <f t="shared" si="63"/>
        <v/>
      </c>
      <c r="CR39" s="47" t="str">
        <f t="shared" si="63"/>
        <v/>
      </c>
      <c r="CS39" s="47" t="str">
        <f t="shared" si="63"/>
        <v/>
      </c>
      <c r="CT39" s="47" t="str">
        <f t="shared" si="85"/>
        <v/>
      </c>
      <c r="CU39" s="47" t="str">
        <f t="shared" si="85"/>
        <v/>
      </c>
      <c r="CV39" s="47" t="str">
        <f t="shared" si="85"/>
        <v/>
      </c>
      <c r="CW39" s="47" t="str">
        <f t="shared" si="85"/>
        <v/>
      </c>
      <c r="CX39" s="47" t="str">
        <f t="shared" si="85"/>
        <v/>
      </c>
      <c r="CY39" s="47" t="str">
        <f t="shared" si="85"/>
        <v/>
      </c>
      <c r="CZ39" s="47" t="str">
        <f t="shared" si="85"/>
        <v/>
      </c>
      <c r="DA39" s="47" t="str">
        <f t="shared" si="85"/>
        <v/>
      </c>
      <c r="DB39" s="47" t="str">
        <f t="shared" si="85"/>
        <v/>
      </c>
      <c r="DC39" s="47" t="str">
        <f t="shared" si="85"/>
        <v/>
      </c>
      <c r="DD39" s="47" t="str">
        <f t="shared" si="85"/>
        <v/>
      </c>
      <c r="DE39" s="47" t="str">
        <f t="shared" si="85"/>
        <v/>
      </c>
      <c r="DF39" s="47" t="str">
        <f t="shared" si="85"/>
        <v/>
      </c>
      <c r="DG39" s="47" t="str">
        <f t="shared" si="85"/>
        <v/>
      </c>
      <c r="DH39" s="47" t="str">
        <f t="shared" si="85"/>
        <v/>
      </c>
      <c r="DI39" s="47" t="str">
        <f t="shared" si="85"/>
        <v/>
      </c>
      <c r="DJ39" s="47" t="str">
        <f t="shared" si="71"/>
        <v/>
      </c>
      <c r="DK39" s="47" t="str">
        <f t="shared" si="71"/>
        <v/>
      </c>
      <c r="DL39" s="47" t="str">
        <f t="shared" si="71"/>
        <v/>
      </c>
      <c r="DM39" s="47" t="str">
        <f t="shared" si="71"/>
        <v/>
      </c>
      <c r="DN39" s="47" t="str">
        <f t="shared" si="71"/>
        <v/>
      </c>
      <c r="DO39" s="47" t="str">
        <f t="shared" si="71"/>
        <v/>
      </c>
      <c r="DP39" s="47" t="str">
        <f t="shared" si="86"/>
        <v/>
      </c>
      <c r="DQ39" s="47" t="str">
        <f t="shared" si="86"/>
        <v/>
      </c>
      <c r="DR39" s="47" t="str">
        <f t="shared" si="86"/>
        <v/>
      </c>
      <c r="DS39" s="179" t="str">
        <f t="shared" si="33"/>
        <v/>
      </c>
      <c r="DT39" s="47" t="str">
        <f t="shared" si="69"/>
        <v/>
      </c>
      <c r="DU39" s="47" t="str">
        <f t="shared" si="69"/>
        <v/>
      </c>
      <c r="DV39" s="47" t="str">
        <f t="shared" si="69"/>
        <v/>
      </c>
      <c r="DW39" s="47" t="str">
        <f t="shared" si="69"/>
        <v/>
      </c>
      <c r="DX39" s="47" t="str">
        <f t="shared" si="69"/>
        <v/>
      </c>
      <c r="DY39" s="47" t="str">
        <f t="shared" si="69"/>
        <v/>
      </c>
      <c r="DZ39" s="47" t="str">
        <f t="shared" si="69"/>
        <v/>
      </c>
      <c r="EA39" s="47" t="str">
        <f t="shared" si="69"/>
        <v/>
      </c>
      <c r="EB39" s="47" t="str">
        <f t="shared" si="69"/>
        <v/>
      </c>
      <c r="EC39" s="47" t="str">
        <f t="shared" si="69"/>
        <v/>
      </c>
      <c r="ED39" s="47" t="str">
        <f t="shared" si="69"/>
        <v/>
      </c>
      <c r="EE39" s="47" t="str">
        <f t="shared" si="69"/>
        <v/>
      </c>
      <c r="EF39" s="47" t="str">
        <f t="shared" si="69"/>
        <v/>
      </c>
      <c r="EG39" s="47" t="str">
        <f t="shared" si="69"/>
        <v/>
      </c>
      <c r="EH39" s="47" t="str">
        <f t="shared" si="69"/>
        <v/>
      </c>
      <c r="EI39" s="47" t="str">
        <f t="shared" si="69"/>
        <v/>
      </c>
      <c r="EJ39" s="47" t="str">
        <f t="shared" si="64"/>
        <v/>
      </c>
      <c r="EK39" s="47" t="str">
        <f t="shared" si="64"/>
        <v/>
      </c>
      <c r="EL39" s="47" t="str">
        <f t="shared" si="64"/>
        <v/>
      </c>
      <c r="EM39" s="47" t="str">
        <f t="shared" si="64"/>
        <v/>
      </c>
      <c r="EN39" s="47" t="str">
        <f t="shared" si="64"/>
        <v/>
      </c>
      <c r="EO39" s="47" t="str">
        <f t="shared" si="64"/>
        <v/>
      </c>
      <c r="EP39" s="47" t="str">
        <f t="shared" si="64"/>
        <v/>
      </c>
      <c r="EQ39" s="47" t="str">
        <f t="shared" si="64"/>
        <v/>
      </c>
      <c r="ER39" s="47" t="str">
        <f t="shared" si="64"/>
        <v/>
      </c>
      <c r="ES39" s="47" t="str">
        <f t="shared" si="64"/>
        <v/>
      </c>
      <c r="ET39" s="47" t="str">
        <f t="shared" si="64"/>
        <v/>
      </c>
      <c r="EU39" s="47" t="str">
        <f t="shared" si="65"/>
        <v/>
      </c>
      <c r="EV39" s="47" t="str">
        <f t="shared" si="65"/>
        <v/>
      </c>
      <c r="EW39" s="47" t="str">
        <f t="shared" si="65"/>
        <v/>
      </c>
      <c r="EX39" s="47" t="str">
        <f t="shared" si="65"/>
        <v/>
      </c>
      <c r="EY39" s="47" t="str">
        <f t="shared" si="65"/>
        <v/>
      </c>
      <c r="EZ39" s="47" t="str">
        <f t="shared" si="65"/>
        <v/>
      </c>
      <c r="FA39" s="47" t="str">
        <f t="shared" si="65"/>
        <v/>
      </c>
      <c r="FB39" s="47" t="str">
        <f t="shared" si="65"/>
        <v/>
      </c>
      <c r="FC39" s="47" t="str">
        <f t="shared" si="65"/>
        <v/>
      </c>
      <c r="FD39" s="47" t="str">
        <f t="shared" si="65"/>
        <v/>
      </c>
      <c r="FE39" s="47" t="str">
        <f t="shared" si="65"/>
        <v/>
      </c>
      <c r="FF39" s="47" t="str">
        <f t="shared" si="65"/>
        <v/>
      </c>
      <c r="FG39" s="47" t="str">
        <f t="shared" si="65"/>
        <v/>
      </c>
      <c r="FH39" s="47" t="str">
        <f t="shared" si="65"/>
        <v/>
      </c>
      <c r="FI39" s="47" t="str">
        <f t="shared" si="65"/>
        <v/>
      </c>
      <c r="FJ39" s="47" t="str">
        <f t="shared" ref="FJ39:FY54" si="92">IF(ISNONTEXT($V39),FI39+$V39,"")</f>
        <v/>
      </c>
      <c r="FK39" s="47" t="str">
        <f t="shared" si="92"/>
        <v/>
      </c>
      <c r="FL39" s="47" t="str">
        <f t="shared" si="92"/>
        <v/>
      </c>
      <c r="FM39" s="47" t="str">
        <f t="shared" si="92"/>
        <v/>
      </c>
      <c r="FN39" s="47" t="str">
        <f t="shared" si="92"/>
        <v/>
      </c>
      <c r="FO39" s="47" t="str">
        <f t="shared" si="92"/>
        <v/>
      </c>
      <c r="FP39" s="47" t="str">
        <f t="shared" si="92"/>
        <v/>
      </c>
      <c r="FQ39" s="47" t="str">
        <f t="shared" si="92"/>
        <v/>
      </c>
      <c r="FR39" s="47" t="str">
        <f t="shared" si="92"/>
        <v/>
      </c>
      <c r="FS39" s="47" t="str">
        <f t="shared" si="92"/>
        <v/>
      </c>
      <c r="FT39" s="47" t="str">
        <f t="shared" si="92"/>
        <v/>
      </c>
      <c r="FU39" s="47" t="str">
        <f t="shared" si="92"/>
        <v/>
      </c>
      <c r="FV39" s="47" t="str">
        <f t="shared" si="92"/>
        <v/>
      </c>
      <c r="FW39" s="47" t="str">
        <f t="shared" si="92"/>
        <v/>
      </c>
      <c r="FX39" s="47" t="str">
        <f t="shared" si="92"/>
        <v/>
      </c>
      <c r="FY39" s="47" t="str">
        <f t="shared" si="92"/>
        <v/>
      </c>
      <c r="FZ39" s="47" t="str">
        <f t="shared" si="66"/>
        <v/>
      </c>
      <c r="GA39" s="47" t="str">
        <f t="shared" si="67"/>
        <v/>
      </c>
      <c r="GB39" s="47" t="str">
        <f t="shared" si="67"/>
        <v/>
      </c>
      <c r="GC39" s="47" t="str">
        <f t="shared" si="67"/>
        <v/>
      </c>
      <c r="GD39" s="47" t="str">
        <f t="shared" si="67"/>
        <v/>
      </c>
      <c r="GE39" s="47" t="str">
        <f t="shared" si="67"/>
        <v/>
      </c>
      <c r="GF39" s="47" t="str">
        <f t="shared" si="67"/>
        <v/>
      </c>
      <c r="GG39" s="47" t="str">
        <f t="shared" si="67"/>
        <v/>
      </c>
      <c r="GH39" s="47" t="str">
        <f t="shared" si="67"/>
        <v/>
      </c>
      <c r="GI39" s="47" t="str">
        <f t="shared" si="67"/>
        <v/>
      </c>
      <c r="GJ39" s="47" t="str">
        <f t="shared" si="67"/>
        <v/>
      </c>
      <c r="GK39" s="47" t="str">
        <f t="shared" si="67"/>
        <v/>
      </c>
      <c r="GL39" s="47" t="str">
        <f t="shared" si="67"/>
        <v/>
      </c>
      <c r="GM39" s="47" t="str">
        <f t="shared" si="67"/>
        <v/>
      </c>
      <c r="GN39" s="47" t="str">
        <f t="shared" si="67"/>
        <v/>
      </c>
      <c r="GO39" s="47" t="str">
        <f t="shared" si="67"/>
        <v/>
      </c>
      <c r="GP39" s="47" t="str">
        <f t="shared" si="67"/>
        <v/>
      </c>
      <c r="GQ39" s="47" t="str">
        <f t="shared" si="87"/>
        <v/>
      </c>
      <c r="GR39" s="47" t="str">
        <f t="shared" si="87"/>
        <v/>
      </c>
      <c r="GS39" s="47" t="str">
        <f t="shared" si="87"/>
        <v/>
      </c>
      <c r="GT39" s="47" t="str">
        <f t="shared" si="87"/>
        <v/>
      </c>
      <c r="GU39" s="47" t="str">
        <f t="shared" si="87"/>
        <v/>
      </c>
      <c r="GV39" s="47" t="str">
        <f t="shared" si="87"/>
        <v/>
      </c>
      <c r="GW39" s="47" t="str">
        <f t="shared" si="87"/>
        <v/>
      </c>
      <c r="GX39" s="47" t="str">
        <f t="shared" si="87"/>
        <v/>
      </c>
      <c r="GY39" s="47" t="str">
        <f t="shared" si="87"/>
        <v/>
      </c>
      <c r="GZ39" s="47" t="str">
        <f t="shared" si="87"/>
        <v/>
      </c>
      <c r="HA39" s="47" t="str">
        <f t="shared" si="87"/>
        <v/>
      </c>
      <c r="HB39" s="47" t="str">
        <f t="shared" si="87"/>
        <v/>
      </c>
      <c r="HC39" s="47" t="str">
        <f t="shared" si="87"/>
        <v/>
      </c>
      <c r="HD39" s="47" t="str">
        <f t="shared" si="87"/>
        <v/>
      </c>
      <c r="HE39" s="47" t="str">
        <f t="shared" si="87"/>
        <v/>
      </c>
      <c r="HF39" s="47" t="str">
        <f t="shared" si="87"/>
        <v/>
      </c>
      <c r="HG39" s="47" t="str">
        <f t="shared" si="72"/>
        <v/>
      </c>
      <c r="HH39" s="47" t="str">
        <f t="shared" si="72"/>
        <v/>
      </c>
      <c r="HI39" s="47" t="str">
        <f t="shared" si="72"/>
        <v/>
      </c>
      <c r="HJ39" s="47" t="str">
        <f t="shared" si="72"/>
        <v/>
      </c>
      <c r="HK39" s="47" t="str">
        <f t="shared" si="72"/>
        <v/>
      </c>
      <c r="HL39" s="47" t="str">
        <f t="shared" si="72"/>
        <v/>
      </c>
      <c r="HM39" s="47" t="str">
        <f t="shared" si="88"/>
        <v/>
      </c>
      <c r="HN39" s="47" t="str">
        <f t="shared" si="88"/>
        <v/>
      </c>
      <c r="HO39" s="47" t="str">
        <f t="shared" si="88"/>
        <v/>
      </c>
      <c r="HP39" s="165" t="e">
        <f t="shared" si="90"/>
        <v>#N/A</v>
      </c>
      <c r="HQ39" s="165" t="e">
        <f t="shared" si="90"/>
        <v>#N/A</v>
      </c>
      <c r="HR39" s="165" t="e">
        <f t="shared" si="90"/>
        <v>#N/A</v>
      </c>
      <c r="HS39" s="165" t="e">
        <f t="shared" si="90"/>
        <v>#N/A</v>
      </c>
      <c r="HT39" s="165" t="e">
        <f t="shared" si="90"/>
        <v>#N/A</v>
      </c>
      <c r="HU39" s="165" t="e">
        <f t="shared" si="90"/>
        <v>#N/A</v>
      </c>
      <c r="HV39" s="165" t="e">
        <f t="shared" si="90"/>
        <v>#N/A</v>
      </c>
      <c r="HW39" s="165" t="e">
        <f t="shared" si="90"/>
        <v>#N/A</v>
      </c>
      <c r="HX39" s="165" t="e">
        <f t="shared" si="90"/>
        <v>#N/A</v>
      </c>
      <c r="HY39" s="165" t="e">
        <f t="shared" si="90"/>
        <v>#N/A</v>
      </c>
      <c r="HZ39" s="165" t="e">
        <f t="shared" si="90"/>
        <v>#N/A</v>
      </c>
      <c r="IA39" s="165" t="e">
        <f t="shared" si="90"/>
        <v>#N/A</v>
      </c>
      <c r="IB39" s="165" t="e">
        <f t="shared" si="90"/>
        <v>#N/A</v>
      </c>
      <c r="IC39" s="165" t="e">
        <f t="shared" si="90"/>
        <v>#N/A</v>
      </c>
      <c r="ID39" s="165" t="e">
        <f t="shared" si="90"/>
        <v>#N/A</v>
      </c>
      <c r="IE39" s="165" t="e">
        <f t="shared" si="89"/>
        <v>#N/A</v>
      </c>
      <c r="IF39" s="165" t="e">
        <f t="shared" si="89"/>
        <v>#N/A</v>
      </c>
      <c r="IG39" s="165" t="e">
        <f t="shared" si="89"/>
        <v>#N/A</v>
      </c>
      <c r="IH39" s="165" t="e">
        <f t="shared" si="89"/>
        <v>#N/A</v>
      </c>
      <c r="II39" s="165" t="e">
        <f t="shared" si="89"/>
        <v>#N/A</v>
      </c>
      <c r="IJ39" s="165" t="e">
        <f t="shared" si="89"/>
        <v>#N/A</v>
      </c>
      <c r="IK39" s="165" t="e">
        <f t="shared" si="89"/>
        <v>#N/A</v>
      </c>
      <c r="IL39" s="165" t="e">
        <f t="shared" si="89"/>
        <v>#N/A</v>
      </c>
      <c r="IM39" s="165" t="e">
        <f t="shared" si="89"/>
        <v>#N/A</v>
      </c>
      <c r="IN39" s="165" t="e">
        <f t="shared" si="89"/>
        <v>#N/A</v>
      </c>
      <c r="IO39" s="165" t="e">
        <f t="shared" si="89"/>
        <v>#N/A</v>
      </c>
      <c r="IP39" s="165" t="e">
        <f t="shared" si="89"/>
        <v>#N/A</v>
      </c>
      <c r="IQ39" s="165" t="e">
        <f t="shared" si="89"/>
        <v>#N/A</v>
      </c>
      <c r="IR39" s="165" t="e">
        <f t="shared" si="89"/>
        <v>#N/A</v>
      </c>
      <c r="IS39" s="165" t="e">
        <f t="shared" si="73"/>
        <v>#N/A</v>
      </c>
      <c r="IT39" s="165" t="e">
        <f t="shared" si="73"/>
        <v>#N/A</v>
      </c>
      <c r="IU39" s="165" t="e">
        <f t="shared" si="73"/>
        <v>#N/A</v>
      </c>
      <c r="IV39" s="165" t="e">
        <f t="shared" si="73"/>
        <v>#N/A</v>
      </c>
      <c r="IW39" s="165" t="e">
        <f t="shared" si="73"/>
        <v>#N/A</v>
      </c>
      <c r="IX39" s="165" t="e">
        <f t="shared" si="73"/>
        <v>#N/A</v>
      </c>
      <c r="IY39" s="165" t="e">
        <f t="shared" si="73"/>
        <v>#N/A</v>
      </c>
      <c r="IZ39" s="165" t="e">
        <f t="shared" si="73"/>
        <v>#N/A</v>
      </c>
      <c r="JA39" s="165" t="e">
        <f t="shared" si="73"/>
        <v>#N/A</v>
      </c>
      <c r="JB39" s="165" t="e">
        <f t="shared" si="73"/>
        <v>#N/A</v>
      </c>
      <c r="JC39" s="165" t="e">
        <f t="shared" si="73"/>
        <v>#N/A</v>
      </c>
      <c r="JD39" s="165" t="e">
        <f t="shared" si="73"/>
        <v>#N/A</v>
      </c>
      <c r="JE39" s="165" t="e">
        <f t="shared" si="73"/>
        <v>#N/A</v>
      </c>
      <c r="JF39" s="165" t="e">
        <f t="shared" si="73"/>
        <v>#N/A</v>
      </c>
      <c r="JG39" s="165" t="e">
        <f t="shared" si="73"/>
        <v>#N/A</v>
      </c>
      <c r="JH39" s="165" t="e">
        <f t="shared" si="73"/>
        <v>#N/A</v>
      </c>
      <c r="JI39" s="165" t="e">
        <f t="shared" si="74"/>
        <v>#N/A</v>
      </c>
      <c r="JJ39" s="165" t="e">
        <f t="shared" si="74"/>
        <v>#N/A</v>
      </c>
      <c r="JK39" s="165" t="e">
        <f t="shared" si="74"/>
        <v>#N/A</v>
      </c>
      <c r="JL39" s="165" t="e">
        <f t="shared" si="74"/>
        <v>#N/A</v>
      </c>
      <c r="JM39" s="165" t="e">
        <f t="shared" si="74"/>
        <v>#N/A</v>
      </c>
      <c r="JN39" s="165" t="e">
        <f t="shared" si="74"/>
        <v>#N/A</v>
      </c>
      <c r="JO39" s="165" t="e">
        <f t="shared" si="74"/>
        <v>#N/A</v>
      </c>
      <c r="JP39" s="165" t="e">
        <f t="shared" si="74"/>
        <v>#N/A</v>
      </c>
      <c r="JQ39" s="165" t="e">
        <f t="shared" si="74"/>
        <v>#N/A</v>
      </c>
      <c r="JR39" s="165" t="e">
        <f t="shared" si="74"/>
        <v>#N/A</v>
      </c>
      <c r="JS39" s="165" t="e">
        <f t="shared" si="74"/>
        <v>#N/A</v>
      </c>
      <c r="JT39" s="165" t="e">
        <f t="shared" si="74"/>
        <v>#N/A</v>
      </c>
      <c r="JU39" s="165" t="e">
        <f t="shared" si="74"/>
        <v>#N/A</v>
      </c>
      <c r="JV39" s="165" t="e">
        <f t="shared" si="74"/>
        <v>#N/A</v>
      </c>
      <c r="JW39" s="165" t="e">
        <f t="shared" si="74"/>
        <v>#N/A</v>
      </c>
      <c r="JX39" s="165" t="e">
        <f t="shared" si="74"/>
        <v>#N/A</v>
      </c>
      <c r="JY39" s="165" t="e">
        <f t="shared" si="75"/>
        <v>#N/A</v>
      </c>
      <c r="JZ39" s="165" t="e">
        <f t="shared" si="75"/>
        <v>#N/A</v>
      </c>
      <c r="KA39" s="165" t="e">
        <f t="shared" si="75"/>
        <v>#N/A</v>
      </c>
      <c r="KB39" s="165" t="e">
        <f t="shared" si="75"/>
        <v>#N/A</v>
      </c>
      <c r="KC39" s="165" t="e">
        <f t="shared" si="75"/>
        <v>#N/A</v>
      </c>
      <c r="KD39" s="165" t="e">
        <f t="shared" si="75"/>
        <v>#N/A</v>
      </c>
      <c r="KE39" s="165" t="e">
        <f t="shared" si="75"/>
        <v>#N/A</v>
      </c>
      <c r="KF39" s="165" t="e">
        <f t="shared" si="75"/>
        <v>#N/A</v>
      </c>
      <c r="KG39" s="165" t="e">
        <f t="shared" si="75"/>
        <v>#N/A</v>
      </c>
      <c r="KH39" s="165" t="e">
        <f t="shared" si="75"/>
        <v>#N/A</v>
      </c>
      <c r="KI39" s="165" t="e">
        <f t="shared" si="75"/>
        <v>#N/A</v>
      </c>
      <c r="KJ39" s="165" t="e">
        <f t="shared" si="75"/>
        <v>#N/A</v>
      </c>
      <c r="KK39" s="165" t="e">
        <f t="shared" si="75"/>
        <v>#N/A</v>
      </c>
      <c r="KL39" s="165" t="e">
        <f t="shared" si="75"/>
        <v>#N/A</v>
      </c>
      <c r="KM39" s="165" t="e">
        <f t="shared" si="75"/>
        <v>#N/A</v>
      </c>
      <c r="KN39" s="165" t="e">
        <f t="shared" si="75"/>
        <v>#N/A</v>
      </c>
      <c r="KO39" s="165" t="e">
        <f t="shared" si="76"/>
        <v>#N/A</v>
      </c>
      <c r="KP39" s="165" t="e">
        <f t="shared" si="76"/>
        <v>#N/A</v>
      </c>
      <c r="KQ39" s="165" t="e">
        <f t="shared" si="76"/>
        <v>#N/A</v>
      </c>
      <c r="KR39" s="165" t="e">
        <f t="shared" si="76"/>
        <v>#N/A</v>
      </c>
      <c r="KS39" s="165" t="e">
        <f t="shared" si="76"/>
        <v>#N/A</v>
      </c>
      <c r="KT39" s="165" t="e">
        <f t="shared" si="76"/>
        <v>#N/A</v>
      </c>
      <c r="KU39" s="165" t="e">
        <f t="shared" si="76"/>
        <v>#N/A</v>
      </c>
      <c r="KV39" s="165" t="e">
        <f t="shared" si="76"/>
        <v>#N/A</v>
      </c>
      <c r="KW39" s="165" t="e">
        <f t="shared" si="76"/>
        <v>#N/A</v>
      </c>
      <c r="KX39" s="165" t="e">
        <f t="shared" si="76"/>
        <v>#N/A</v>
      </c>
      <c r="KY39" s="165" t="e">
        <f t="shared" si="76"/>
        <v>#N/A</v>
      </c>
      <c r="KZ39" s="165" t="e">
        <f t="shared" si="76"/>
        <v>#N/A</v>
      </c>
      <c r="LA39" s="165" t="e">
        <f t="shared" si="76"/>
        <v>#N/A</v>
      </c>
      <c r="LB39" s="165" t="e">
        <f t="shared" si="76"/>
        <v>#N/A</v>
      </c>
      <c r="LC39" s="165" t="e">
        <f t="shared" si="76"/>
        <v>#N/A</v>
      </c>
      <c r="LD39" s="165" t="e">
        <f t="shared" si="76"/>
        <v>#N/A</v>
      </c>
      <c r="LE39" s="165" t="e">
        <f t="shared" si="77"/>
        <v>#N/A</v>
      </c>
      <c r="LF39" s="165" t="e">
        <f t="shared" si="77"/>
        <v>#N/A</v>
      </c>
      <c r="LG39" s="165" t="e">
        <f t="shared" si="77"/>
        <v>#N/A</v>
      </c>
      <c r="LH39" s="165" t="e">
        <f t="shared" si="77"/>
        <v>#N/A</v>
      </c>
      <c r="LI39" s="165" t="e">
        <f t="shared" si="77"/>
        <v>#N/A</v>
      </c>
      <c r="LJ39" s="165" t="e">
        <f t="shared" si="77"/>
        <v>#N/A</v>
      </c>
      <c r="LK39" s="165" t="e">
        <f t="shared" si="77"/>
        <v>#N/A</v>
      </c>
      <c r="LL39" s="165" t="e">
        <f t="shared" si="77"/>
        <v>#N/A</v>
      </c>
      <c r="LM39" s="165" t="e">
        <f t="shared" si="77"/>
        <v>#N/A</v>
      </c>
      <c r="LN39" s="165" t="e">
        <f t="shared" si="77"/>
        <v>#N/A</v>
      </c>
      <c r="LO39" s="165" t="e">
        <f t="shared" si="77"/>
        <v>#N/A</v>
      </c>
      <c r="LP39" s="165" t="e">
        <f t="shared" si="77"/>
        <v>#N/A</v>
      </c>
      <c r="LQ39" s="165" t="e">
        <f t="shared" si="77"/>
        <v>#N/A</v>
      </c>
      <c r="LR39" s="165" t="e">
        <f t="shared" si="77"/>
        <v>#N/A</v>
      </c>
      <c r="LS39" s="165" t="e">
        <f t="shared" si="77"/>
        <v>#N/A</v>
      </c>
      <c r="LT39" s="165" t="e">
        <f t="shared" si="77"/>
        <v>#N/A</v>
      </c>
      <c r="LU39" s="165" t="e">
        <f t="shared" si="78"/>
        <v>#N/A</v>
      </c>
      <c r="LV39" s="165" t="e">
        <f t="shared" si="78"/>
        <v>#N/A</v>
      </c>
      <c r="LW39" s="165" t="e">
        <f t="shared" si="78"/>
        <v>#N/A</v>
      </c>
      <c r="LX39" s="165" t="e">
        <f t="shared" si="78"/>
        <v>#N/A</v>
      </c>
      <c r="LY39" s="165" t="e">
        <f t="shared" si="78"/>
        <v>#N/A</v>
      </c>
      <c r="LZ39" s="165" t="e">
        <f t="shared" si="78"/>
        <v>#N/A</v>
      </c>
      <c r="MA39" s="165" t="e">
        <f t="shared" si="78"/>
        <v>#N/A</v>
      </c>
      <c r="MB39" s="165" t="e">
        <f t="shared" si="78"/>
        <v>#N/A</v>
      </c>
      <c r="MC39" s="165" t="e">
        <f t="shared" si="78"/>
        <v>#N/A</v>
      </c>
      <c r="MD39" s="165" t="e">
        <f t="shared" si="78"/>
        <v>#N/A</v>
      </c>
      <c r="ME39" s="165" t="e">
        <f t="shared" si="78"/>
        <v>#N/A</v>
      </c>
      <c r="MF39" s="165" t="e">
        <f t="shared" si="78"/>
        <v>#N/A</v>
      </c>
      <c r="MG39" s="165" t="e">
        <f t="shared" si="78"/>
        <v>#N/A</v>
      </c>
      <c r="MH39" s="165" t="e">
        <f t="shared" si="78"/>
        <v>#N/A</v>
      </c>
      <c r="MI39" s="165" t="e">
        <f t="shared" si="78"/>
        <v>#N/A</v>
      </c>
      <c r="MJ39" s="165" t="e">
        <f t="shared" si="78"/>
        <v>#N/A</v>
      </c>
      <c r="MK39" s="165" t="e">
        <f t="shared" si="79"/>
        <v>#N/A</v>
      </c>
      <c r="ML39" s="165" t="e">
        <f t="shared" si="79"/>
        <v>#N/A</v>
      </c>
      <c r="MM39" s="165" t="e">
        <f t="shared" si="79"/>
        <v>#N/A</v>
      </c>
      <c r="MN39" s="165" t="e">
        <f t="shared" si="79"/>
        <v>#N/A</v>
      </c>
      <c r="MO39" s="165" t="e">
        <f t="shared" si="79"/>
        <v>#N/A</v>
      </c>
      <c r="MP39" s="165" t="e">
        <f t="shared" si="79"/>
        <v>#N/A</v>
      </c>
      <c r="MQ39" s="165" t="e">
        <f t="shared" si="79"/>
        <v>#N/A</v>
      </c>
      <c r="MR39" s="165" t="e">
        <f t="shared" si="79"/>
        <v>#N/A</v>
      </c>
      <c r="MS39" s="165" t="e">
        <f t="shared" si="79"/>
        <v>#N/A</v>
      </c>
      <c r="MT39" s="165" t="e">
        <f t="shared" si="79"/>
        <v>#N/A</v>
      </c>
      <c r="MU39" s="165" t="e">
        <f t="shared" si="79"/>
        <v>#N/A</v>
      </c>
      <c r="MV39" s="165" t="e">
        <f t="shared" si="79"/>
        <v>#N/A</v>
      </c>
      <c r="MW39" s="165" t="e">
        <f t="shared" si="79"/>
        <v>#N/A</v>
      </c>
      <c r="MX39" s="165" t="e">
        <f t="shared" si="79"/>
        <v>#N/A</v>
      </c>
      <c r="MY39" s="165" t="e">
        <f t="shared" si="79"/>
        <v>#N/A</v>
      </c>
      <c r="MZ39" s="165" t="e">
        <f t="shared" si="79"/>
        <v>#N/A</v>
      </c>
      <c r="NA39" s="165" t="e">
        <f t="shared" si="80"/>
        <v>#N/A</v>
      </c>
      <c r="NB39" s="165" t="e">
        <f t="shared" si="80"/>
        <v>#N/A</v>
      </c>
      <c r="NC39" s="165" t="e">
        <f t="shared" si="80"/>
        <v>#N/A</v>
      </c>
      <c r="ND39" s="165" t="e">
        <f t="shared" si="80"/>
        <v>#N/A</v>
      </c>
      <c r="NE39" s="165" t="e">
        <f t="shared" si="80"/>
        <v>#N/A</v>
      </c>
      <c r="NF39" s="165" t="e">
        <f t="shared" si="80"/>
        <v>#N/A</v>
      </c>
      <c r="NG39" s="165" t="e">
        <f t="shared" si="80"/>
        <v>#N/A</v>
      </c>
      <c r="NH39" s="165" t="e">
        <f t="shared" si="80"/>
        <v>#N/A</v>
      </c>
      <c r="NI39" s="165" t="e">
        <f t="shared" si="80"/>
        <v>#N/A</v>
      </c>
      <c r="NJ39" s="165" t="e">
        <f t="shared" si="80"/>
        <v>#N/A</v>
      </c>
      <c r="NK39" s="165" t="e">
        <f t="shared" si="80"/>
        <v>#N/A</v>
      </c>
      <c r="NL39" s="165" t="e">
        <f t="shared" si="80"/>
        <v>#N/A</v>
      </c>
      <c r="NM39" s="165" t="e">
        <f t="shared" si="80"/>
        <v>#N/A</v>
      </c>
      <c r="NN39" s="165" t="e">
        <f t="shared" si="80"/>
        <v>#N/A</v>
      </c>
      <c r="NO39" s="165" t="e">
        <f t="shared" si="80"/>
        <v>#N/A</v>
      </c>
      <c r="NP39" s="165" t="e">
        <f t="shared" si="80"/>
        <v>#N/A</v>
      </c>
      <c r="NQ39" s="165" t="e">
        <f t="shared" si="81"/>
        <v>#N/A</v>
      </c>
      <c r="NR39" s="165" t="e">
        <f t="shared" si="81"/>
        <v>#N/A</v>
      </c>
      <c r="NS39" s="165" t="e">
        <f t="shared" si="81"/>
        <v>#N/A</v>
      </c>
      <c r="NT39" s="165" t="e">
        <f t="shared" si="81"/>
        <v>#N/A</v>
      </c>
      <c r="NU39" s="165" t="e">
        <f t="shared" si="81"/>
        <v>#N/A</v>
      </c>
      <c r="NV39" s="165" t="e">
        <f t="shared" si="81"/>
        <v>#N/A</v>
      </c>
      <c r="NW39" s="165" t="e">
        <f t="shared" si="81"/>
        <v>#N/A</v>
      </c>
      <c r="NX39" s="165" t="e">
        <f t="shared" si="81"/>
        <v>#N/A</v>
      </c>
      <c r="NY39" s="165" t="e">
        <f t="shared" si="81"/>
        <v>#N/A</v>
      </c>
      <c r="NZ39" s="165" t="e">
        <f t="shared" si="81"/>
        <v>#N/A</v>
      </c>
      <c r="OA39" s="165" t="e">
        <f t="shared" si="81"/>
        <v>#N/A</v>
      </c>
      <c r="OB39" s="165" t="e">
        <f t="shared" si="81"/>
        <v>#N/A</v>
      </c>
      <c r="OC39" s="165" t="e">
        <f t="shared" si="81"/>
        <v>#N/A</v>
      </c>
      <c r="OD39" s="165" t="e">
        <f t="shared" si="81"/>
        <v>#N/A</v>
      </c>
      <c r="OE39" s="165" t="e">
        <f t="shared" si="81"/>
        <v>#N/A</v>
      </c>
      <c r="OF39" s="165" t="e">
        <f t="shared" si="81"/>
        <v>#N/A</v>
      </c>
      <c r="OG39" s="165" t="e">
        <f t="shared" si="82"/>
        <v>#N/A</v>
      </c>
      <c r="OH39" s="165" t="e">
        <f t="shared" si="82"/>
        <v>#N/A</v>
      </c>
      <c r="OI39" s="165" t="e">
        <f t="shared" si="82"/>
        <v>#N/A</v>
      </c>
      <c r="OJ39" s="165" t="e">
        <f t="shared" si="82"/>
        <v>#N/A</v>
      </c>
      <c r="OK39" s="165" t="e">
        <f t="shared" si="82"/>
        <v>#N/A</v>
      </c>
      <c r="OL39" s="165" t="e">
        <f t="shared" si="82"/>
        <v>#N/A</v>
      </c>
      <c r="OM39" s="165" t="e">
        <f t="shared" si="82"/>
        <v>#N/A</v>
      </c>
      <c r="ON39" s="165" t="e">
        <f t="shared" si="82"/>
        <v>#N/A</v>
      </c>
      <c r="OO39" s="165" t="e">
        <f t="shared" si="82"/>
        <v>#N/A</v>
      </c>
      <c r="OP39" s="165" t="e">
        <f t="shared" si="82"/>
        <v>#N/A</v>
      </c>
      <c r="OQ39" s="165" t="e">
        <f t="shared" si="82"/>
        <v>#N/A</v>
      </c>
      <c r="OR39" s="165" t="e">
        <f t="shared" si="82"/>
        <v>#N/A</v>
      </c>
      <c r="OS39" s="165" t="e">
        <f t="shared" si="82"/>
        <v>#N/A</v>
      </c>
      <c r="OT39" s="165" t="e">
        <f t="shared" si="82"/>
        <v>#N/A</v>
      </c>
      <c r="OU39" s="165" t="e">
        <f t="shared" si="82"/>
        <v>#N/A</v>
      </c>
      <c r="OV39" s="165" t="e">
        <f t="shared" si="82"/>
        <v>#N/A</v>
      </c>
      <c r="OW39" s="165" t="e">
        <f t="shared" si="83"/>
        <v>#N/A</v>
      </c>
      <c r="OX39" s="165" t="e">
        <f t="shared" si="83"/>
        <v>#N/A</v>
      </c>
      <c r="OY39" s="165" t="e">
        <f t="shared" si="52"/>
        <v>#N/A</v>
      </c>
      <c r="OZ39" s="165" t="e">
        <f t="shared" si="52"/>
        <v>#N/A</v>
      </c>
      <c r="PA39" s="165" t="e">
        <f t="shared" si="52"/>
        <v>#N/A</v>
      </c>
      <c r="PB39" s="165" t="e">
        <f t="shared" si="52"/>
        <v>#N/A</v>
      </c>
      <c r="PC39" s="165" t="e">
        <f t="shared" si="70"/>
        <v>#N/A</v>
      </c>
      <c r="PD39" s="165" t="e">
        <f t="shared" si="70"/>
        <v>#N/A</v>
      </c>
      <c r="PE39" s="165" t="e">
        <f t="shared" si="70"/>
        <v>#N/A</v>
      </c>
      <c r="PF39" s="165" t="e">
        <f t="shared" si="70"/>
        <v>#N/A</v>
      </c>
      <c r="PG39" s="165" t="e">
        <f t="shared" si="70"/>
        <v>#N/A</v>
      </c>
      <c r="PH39" s="165" t="e">
        <f t="shared" si="70"/>
        <v>#N/A</v>
      </c>
    </row>
    <row r="40" spans="1:424" hidden="1" x14ac:dyDescent="0.45">
      <c r="A40" s="4">
        <v>37</v>
      </c>
      <c r="B40" s="91"/>
      <c r="C40" s="91"/>
      <c r="D40" s="91"/>
      <c r="E40" s="120" t="str">
        <f t="shared" si="28"/>
        <v/>
      </c>
      <c r="F40" s="120" t="str">
        <f t="shared" si="29"/>
        <v/>
      </c>
      <c r="G40" s="71" t="str">
        <f t="shared" si="30"/>
        <v/>
      </c>
      <c r="H40" s="23"/>
      <c r="I40" s="55"/>
      <c r="J40" s="298"/>
      <c r="K40" s="72" t="str">
        <f>IF(AND(B40&gt;0,C40&gt;0,D40&gt;0),IF(ISBLANK(J40),IF(ISBLANK(H40),"",(D40-B40)*VLOOKUP(H40,VLookups!$A$4:$B$13,2,FALSE)),J40),"")</f>
        <v/>
      </c>
      <c r="L40" s="73" t="str">
        <f t="shared" si="84"/>
        <v/>
      </c>
      <c r="M40" s="91"/>
      <c r="N40" s="265" t="str">
        <f>IF(AND(M40&gt;0,C40&gt;0,NOT(K40="")),ABS(VLOOKUP($M$1,VLookups!$A$43:$B$44,2,FALSE)-_xlfn.NORM.DIST(M40,G40,K40,TRUE)),"")</f>
        <v/>
      </c>
      <c r="O40" s="90" t="str">
        <f>IF(AND($B40&gt;0,$C40&gt;0,$D40&gt;0,NOT(ISBLANK($H40))),_xlfn.NORM.INV(ABS(VLOOKUP($M$1,VLookups!$A$43:$B$44,2,FALSE)-O$3),$G40,$K40),"")</f>
        <v/>
      </c>
      <c r="P40" s="89" t="str">
        <f>IF(AND($B40&gt;0,$C40&gt;0,$D40&gt;0,NOT(ISBLANK($H40))),_xlfn.NORM.INV(ABS(VLOOKUP($M$1,VLookups!$A$43:$B$44,2,FALSE)-P$3),$G40,$K40),"")</f>
        <v/>
      </c>
      <c r="Q40" s="90" t="str">
        <f>IF(AND($B40&gt;0,$C40&gt;0,$D40&gt;0,NOT(ISBLANK($H40))),_xlfn.NORM.INV(ABS(VLOOKUP($M$1,VLookups!$A$43:$B$44,2,FALSE)-Q$3),$G40,$K40),"")</f>
        <v/>
      </c>
      <c r="R40" s="89" t="str">
        <f>IF(AND($B40&gt;0,$C40&gt;0,$D40&gt;0,NOT(ISBLANK($H40))),_xlfn.NORM.INV(ABS(VLOOKUP($M$1,VLookups!$A$43:$B$44,2,FALSE)-R$3),$G40,$K40),"")</f>
        <v/>
      </c>
      <c r="S40" s="90" t="str">
        <f>IF(AND($B40&gt;0,$C40&gt;0,$D40&gt;0,NOT(ISBLANK($H40))),_xlfn.NORM.INV(ABS(VLOOKUP($M$1,VLookups!$A$43:$B$44,2,FALSE)-S$3),$G40,$K40),"")</f>
        <v/>
      </c>
      <c r="T40" s="89" t="str">
        <f>IF(AND($B40&gt;0,$C40&gt;0,$D40&gt;0,NOT(ISBLANK($H40))),_xlfn.NORM.INV(ABS(VLOOKUP($M$1,VLookups!$A$43:$B$44,2,FALSE)-T$3),$G40,$K40),"")</f>
        <v/>
      </c>
      <c r="U40" s="5"/>
      <c r="V40" s="164" t="str">
        <f t="shared" si="31"/>
        <v/>
      </c>
      <c r="W40" s="47" t="str">
        <f t="shared" si="68"/>
        <v/>
      </c>
      <c r="X40" s="47" t="str">
        <f t="shared" si="68"/>
        <v/>
      </c>
      <c r="Y40" s="47" t="str">
        <f t="shared" si="68"/>
        <v/>
      </c>
      <c r="Z40" s="47" t="str">
        <f t="shared" si="68"/>
        <v/>
      </c>
      <c r="AA40" s="47" t="str">
        <f t="shared" si="68"/>
        <v/>
      </c>
      <c r="AB40" s="47" t="str">
        <f t="shared" si="68"/>
        <v/>
      </c>
      <c r="AC40" s="47" t="str">
        <f t="shared" si="68"/>
        <v/>
      </c>
      <c r="AD40" s="47" t="str">
        <f t="shared" si="68"/>
        <v/>
      </c>
      <c r="AE40" s="47" t="str">
        <f t="shared" si="68"/>
        <v/>
      </c>
      <c r="AF40" s="47" t="str">
        <f t="shared" si="68"/>
        <v/>
      </c>
      <c r="AG40" s="47" t="str">
        <f t="shared" si="68"/>
        <v/>
      </c>
      <c r="AH40" s="47" t="str">
        <f t="shared" si="68"/>
        <v/>
      </c>
      <c r="AI40" s="47" t="str">
        <f t="shared" si="68"/>
        <v/>
      </c>
      <c r="AJ40" s="47" t="str">
        <f t="shared" si="68"/>
        <v/>
      </c>
      <c r="AK40" s="47" t="str">
        <f t="shared" si="68"/>
        <v/>
      </c>
      <c r="AL40" s="47" t="str">
        <f t="shared" ref="AL40:BA55" si="93">IF(ISNONTEXT($V40),AM40-$V40,"")</f>
        <v/>
      </c>
      <c r="AM40" s="47" t="str">
        <f t="shared" si="93"/>
        <v/>
      </c>
      <c r="AN40" s="47" t="str">
        <f t="shared" si="93"/>
        <v/>
      </c>
      <c r="AO40" s="47" t="str">
        <f t="shared" si="93"/>
        <v/>
      </c>
      <c r="AP40" s="47" t="str">
        <f t="shared" si="93"/>
        <v/>
      </c>
      <c r="AQ40" s="47" t="str">
        <f t="shared" si="93"/>
        <v/>
      </c>
      <c r="AR40" s="47" t="str">
        <f t="shared" si="93"/>
        <v/>
      </c>
      <c r="AS40" s="47" t="str">
        <f t="shared" si="93"/>
        <v/>
      </c>
      <c r="AT40" s="47" t="str">
        <f t="shared" si="93"/>
        <v/>
      </c>
      <c r="AU40" s="47" t="str">
        <f t="shared" si="93"/>
        <v/>
      </c>
      <c r="AV40" s="47" t="str">
        <f t="shared" si="93"/>
        <v/>
      </c>
      <c r="AW40" s="47" t="str">
        <f t="shared" si="93"/>
        <v/>
      </c>
      <c r="AX40" s="47" t="str">
        <f t="shared" si="93"/>
        <v/>
      </c>
      <c r="AY40" s="47" t="str">
        <f t="shared" si="93"/>
        <v/>
      </c>
      <c r="AZ40" s="47" t="str">
        <f t="shared" si="93"/>
        <v/>
      </c>
      <c r="BA40" s="47" t="str">
        <f t="shared" si="93"/>
        <v/>
      </c>
      <c r="BB40" s="47" t="str">
        <f t="shared" ref="BB40:BQ55" si="94">IF(ISNONTEXT($V40),BC40-$V40,"")</f>
        <v/>
      </c>
      <c r="BC40" s="47" t="str">
        <f t="shared" si="94"/>
        <v/>
      </c>
      <c r="BD40" s="47" t="str">
        <f t="shared" si="94"/>
        <v/>
      </c>
      <c r="BE40" s="47" t="str">
        <f t="shared" si="94"/>
        <v/>
      </c>
      <c r="BF40" s="47" t="str">
        <f t="shared" si="94"/>
        <v/>
      </c>
      <c r="BG40" s="47" t="str">
        <f t="shared" si="94"/>
        <v/>
      </c>
      <c r="BH40" s="47" t="str">
        <f t="shared" si="94"/>
        <v/>
      </c>
      <c r="BI40" s="47" t="str">
        <f t="shared" si="94"/>
        <v/>
      </c>
      <c r="BJ40" s="47" t="str">
        <f t="shared" si="94"/>
        <v/>
      </c>
      <c r="BK40" s="47" t="str">
        <f t="shared" si="94"/>
        <v/>
      </c>
      <c r="BL40" s="47" t="str">
        <f t="shared" si="94"/>
        <v/>
      </c>
      <c r="BM40" s="47" t="str">
        <f t="shared" si="94"/>
        <v/>
      </c>
      <c r="BN40" s="47" t="str">
        <f t="shared" si="94"/>
        <v/>
      </c>
      <c r="BO40" s="47" t="str">
        <f t="shared" si="94"/>
        <v/>
      </c>
      <c r="BP40" s="47" t="str">
        <f t="shared" si="94"/>
        <v/>
      </c>
      <c r="BQ40" s="47" t="str">
        <f t="shared" si="94"/>
        <v/>
      </c>
      <c r="BR40" s="47" t="str">
        <f t="shared" si="91"/>
        <v/>
      </c>
      <c r="BS40" s="47" t="str">
        <f t="shared" si="91"/>
        <v/>
      </c>
      <c r="BT40" s="47" t="str">
        <f t="shared" si="91"/>
        <v/>
      </c>
      <c r="BU40" s="47" t="str">
        <f t="shared" si="91"/>
        <v/>
      </c>
      <c r="BV40" s="47" t="str">
        <f t="shared" si="91"/>
        <v/>
      </c>
      <c r="BW40" s="47" t="str">
        <f t="shared" si="91"/>
        <v/>
      </c>
      <c r="BX40" s="47" t="str">
        <f t="shared" si="91"/>
        <v/>
      </c>
      <c r="BY40" s="47" t="str">
        <f t="shared" si="91"/>
        <v/>
      </c>
      <c r="BZ40" s="47" t="str">
        <f t="shared" si="91"/>
        <v/>
      </c>
      <c r="CA40" s="47" t="str">
        <f t="shared" si="91"/>
        <v/>
      </c>
      <c r="CB40" s="47" t="str">
        <f t="shared" si="91"/>
        <v/>
      </c>
      <c r="CC40" s="47" t="str">
        <f t="shared" ref="CC40:CR55" si="95">IF(ISNONTEXT($V40),CD40-$V40,"")</f>
        <v/>
      </c>
      <c r="CD40" s="47" t="str">
        <f t="shared" si="95"/>
        <v/>
      </c>
      <c r="CE40" s="47" t="str">
        <f t="shared" si="95"/>
        <v/>
      </c>
      <c r="CF40" s="47" t="str">
        <f t="shared" si="95"/>
        <v/>
      </c>
      <c r="CG40" s="47" t="str">
        <f t="shared" si="95"/>
        <v/>
      </c>
      <c r="CH40" s="47" t="str">
        <f t="shared" si="95"/>
        <v/>
      </c>
      <c r="CI40" s="47" t="str">
        <f t="shared" si="95"/>
        <v/>
      </c>
      <c r="CJ40" s="47" t="str">
        <f t="shared" si="95"/>
        <v/>
      </c>
      <c r="CK40" s="47" t="str">
        <f t="shared" si="95"/>
        <v/>
      </c>
      <c r="CL40" s="47" t="str">
        <f t="shared" si="95"/>
        <v/>
      </c>
      <c r="CM40" s="47" t="str">
        <f t="shared" si="95"/>
        <v/>
      </c>
      <c r="CN40" s="47" t="str">
        <f t="shared" si="95"/>
        <v/>
      </c>
      <c r="CO40" s="47" t="str">
        <f t="shared" si="95"/>
        <v/>
      </c>
      <c r="CP40" s="47" t="str">
        <f t="shared" si="95"/>
        <v/>
      </c>
      <c r="CQ40" s="47" t="str">
        <f t="shared" si="95"/>
        <v/>
      </c>
      <c r="CR40" s="47" t="str">
        <f t="shared" si="95"/>
        <v/>
      </c>
      <c r="CS40" s="47" t="str">
        <f t="shared" ref="CS40:DH55" si="96">IF(ISNONTEXT($V40),CT40-$V40,"")</f>
        <v/>
      </c>
      <c r="CT40" s="47" t="str">
        <f t="shared" si="96"/>
        <v/>
      </c>
      <c r="CU40" s="47" t="str">
        <f t="shared" si="96"/>
        <v/>
      </c>
      <c r="CV40" s="47" t="str">
        <f t="shared" si="96"/>
        <v/>
      </c>
      <c r="CW40" s="47" t="str">
        <f t="shared" si="96"/>
        <v/>
      </c>
      <c r="CX40" s="47" t="str">
        <f t="shared" si="96"/>
        <v/>
      </c>
      <c r="CY40" s="47" t="str">
        <f t="shared" si="96"/>
        <v/>
      </c>
      <c r="CZ40" s="47" t="str">
        <f t="shared" si="96"/>
        <v/>
      </c>
      <c r="DA40" s="47" t="str">
        <f t="shared" si="96"/>
        <v/>
      </c>
      <c r="DB40" s="47" t="str">
        <f t="shared" si="96"/>
        <v/>
      </c>
      <c r="DC40" s="47" t="str">
        <f t="shared" si="96"/>
        <v/>
      </c>
      <c r="DD40" s="47" t="str">
        <f t="shared" si="96"/>
        <v/>
      </c>
      <c r="DE40" s="47" t="str">
        <f t="shared" si="96"/>
        <v/>
      </c>
      <c r="DF40" s="47" t="str">
        <f t="shared" si="96"/>
        <v/>
      </c>
      <c r="DG40" s="47" t="str">
        <f t="shared" si="96"/>
        <v/>
      </c>
      <c r="DH40" s="47" t="str">
        <f t="shared" si="96"/>
        <v/>
      </c>
      <c r="DI40" s="47" t="str">
        <f t="shared" si="85"/>
        <v/>
      </c>
      <c r="DJ40" s="47" t="str">
        <f t="shared" si="71"/>
        <v/>
      </c>
      <c r="DK40" s="47" t="str">
        <f t="shared" si="71"/>
        <v/>
      </c>
      <c r="DL40" s="47" t="str">
        <f t="shared" si="71"/>
        <v/>
      </c>
      <c r="DM40" s="47" t="str">
        <f t="shared" si="71"/>
        <v/>
      </c>
      <c r="DN40" s="47" t="str">
        <f t="shared" si="71"/>
        <v/>
      </c>
      <c r="DO40" s="47" t="str">
        <f t="shared" si="71"/>
        <v/>
      </c>
      <c r="DP40" s="47" t="str">
        <f t="shared" si="86"/>
        <v/>
      </c>
      <c r="DQ40" s="47" t="str">
        <f t="shared" si="86"/>
        <v/>
      </c>
      <c r="DR40" s="47" t="str">
        <f t="shared" si="86"/>
        <v/>
      </c>
      <c r="DS40" s="179" t="str">
        <f t="shared" si="33"/>
        <v/>
      </c>
      <c r="DT40" s="47" t="str">
        <f t="shared" si="69"/>
        <v/>
      </c>
      <c r="DU40" s="47" t="str">
        <f t="shared" si="69"/>
        <v/>
      </c>
      <c r="DV40" s="47" t="str">
        <f t="shared" si="69"/>
        <v/>
      </c>
      <c r="DW40" s="47" t="str">
        <f t="shared" si="69"/>
        <v/>
      </c>
      <c r="DX40" s="47" t="str">
        <f t="shared" si="69"/>
        <v/>
      </c>
      <c r="DY40" s="47" t="str">
        <f t="shared" si="69"/>
        <v/>
      </c>
      <c r="DZ40" s="47" t="str">
        <f t="shared" si="69"/>
        <v/>
      </c>
      <c r="EA40" s="47" t="str">
        <f t="shared" si="69"/>
        <v/>
      </c>
      <c r="EB40" s="47" t="str">
        <f t="shared" si="69"/>
        <v/>
      </c>
      <c r="EC40" s="47" t="str">
        <f t="shared" si="69"/>
        <v/>
      </c>
      <c r="ED40" s="47" t="str">
        <f t="shared" si="69"/>
        <v/>
      </c>
      <c r="EE40" s="47" t="str">
        <f t="shared" si="69"/>
        <v/>
      </c>
      <c r="EF40" s="47" t="str">
        <f t="shared" si="69"/>
        <v/>
      </c>
      <c r="EG40" s="47" t="str">
        <f t="shared" si="69"/>
        <v/>
      </c>
      <c r="EH40" s="47" t="str">
        <f t="shared" si="69"/>
        <v/>
      </c>
      <c r="EI40" s="47" t="str">
        <f t="shared" ref="EI40:EX55" si="97">IF(ISNONTEXT($V40),EH40+$V40,"")</f>
        <v/>
      </c>
      <c r="EJ40" s="47" t="str">
        <f t="shared" si="97"/>
        <v/>
      </c>
      <c r="EK40" s="47" t="str">
        <f t="shared" si="97"/>
        <v/>
      </c>
      <c r="EL40" s="47" t="str">
        <f t="shared" si="97"/>
        <v/>
      </c>
      <c r="EM40" s="47" t="str">
        <f t="shared" si="97"/>
        <v/>
      </c>
      <c r="EN40" s="47" t="str">
        <f t="shared" si="97"/>
        <v/>
      </c>
      <c r="EO40" s="47" t="str">
        <f t="shared" si="97"/>
        <v/>
      </c>
      <c r="EP40" s="47" t="str">
        <f t="shared" si="97"/>
        <v/>
      </c>
      <c r="EQ40" s="47" t="str">
        <f t="shared" si="97"/>
        <v/>
      </c>
      <c r="ER40" s="47" t="str">
        <f t="shared" si="97"/>
        <v/>
      </c>
      <c r="ES40" s="47" t="str">
        <f t="shared" si="97"/>
        <v/>
      </c>
      <c r="ET40" s="47" t="str">
        <f t="shared" si="97"/>
        <v/>
      </c>
      <c r="EU40" s="47" t="str">
        <f t="shared" si="97"/>
        <v/>
      </c>
      <c r="EV40" s="47" t="str">
        <f t="shared" si="97"/>
        <v/>
      </c>
      <c r="EW40" s="47" t="str">
        <f t="shared" si="97"/>
        <v/>
      </c>
      <c r="EX40" s="47" t="str">
        <f t="shared" si="97"/>
        <v/>
      </c>
      <c r="EY40" s="47" t="str">
        <f t="shared" ref="EY40:FN55" si="98">IF(ISNONTEXT($V40),EX40+$V40,"")</f>
        <v/>
      </c>
      <c r="EZ40" s="47" t="str">
        <f t="shared" si="98"/>
        <v/>
      </c>
      <c r="FA40" s="47" t="str">
        <f t="shared" si="98"/>
        <v/>
      </c>
      <c r="FB40" s="47" t="str">
        <f t="shared" si="98"/>
        <v/>
      </c>
      <c r="FC40" s="47" t="str">
        <f t="shared" si="98"/>
        <v/>
      </c>
      <c r="FD40" s="47" t="str">
        <f t="shared" si="98"/>
        <v/>
      </c>
      <c r="FE40" s="47" t="str">
        <f t="shared" si="98"/>
        <v/>
      </c>
      <c r="FF40" s="47" t="str">
        <f t="shared" si="98"/>
        <v/>
      </c>
      <c r="FG40" s="47" t="str">
        <f t="shared" si="98"/>
        <v/>
      </c>
      <c r="FH40" s="47" t="str">
        <f t="shared" si="98"/>
        <v/>
      </c>
      <c r="FI40" s="47" t="str">
        <f t="shared" si="98"/>
        <v/>
      </c>
      <c r="FJ40" s="47" t="str">
        <f t="shared" si="98"/>
        <v/>
      </c>
      <c r="FK40" s="47" t="str">
        <f t="shared" si="98"/>
        <v/>
      </c>
      <c r="FL40" s="47" t="str">
        <f t="shared" si="98"/>
        <v/>
      </c>
      <c r="FM40" s="47" t="str">
        <f t="shared" si="98"/>
        <v/>
      </c>
      <c r="FN40" s="47" t="str">
        <f t="shared" si="98"/>
        <v/>
      </c>
      <c r="FO40" s="47" t="str">
        <f t="shared" si="92"/>
        <v/>
      </c>
      <c r="FP40" s="47" t="str">
        <f t="shared" si="92"/>
        <v/>
      </c>
      <c r="FQ40" s="47" t="str">
        <f t="shared" si="92"/>
        <v/>
      </c>
      <c r="FR40" s="47" t="str">
        <f t="shared" si="92"/>
        <v/>
      </c>
      <c r="FS40" s="47" t="str">
        <f t="shared" si="92"/>
        <v/>
      </c>
      <c r="FT40" s="47" t="str">
        <f t="shared" si="92"/>
        <v/>
      </c>
      <c r="FU40" s="47" t="str">
        <f t="shared" si="92"/>
        <v/>
      </c>
      <c r="FV40" s="47" t="str">
        <f t="shared" si="92"/>
        <v/>
      </c>
      <c r="FW40" s="47" t="str">
        <f t="shared" si="92"/>
        <v/>
      </c>
      <c r="FX40" s="47" t="str">
        <f t="shared" si="92"/>
        <v/>
      </c>
      <c r="FY40" s="47" t="str">
        <f t="shared" si="92"/>
        <v/>
      </c>
      <c r="FZ40" s="47" t="str">
        <f t="shared" ref="FZ40:GO55" si="99">IF(ISNONTEXT($V40),FY40+$V40,"")</f>
        <v/>
      </c>
      <c r="GA40" s="47" t="str">
        <f t="shared" si="99"/>
        <v/>
      </c>
      <c r="GB40" s="47" t="str">
        <f t="shared" si="99"/>
        <v/>
      </c>
      <c r="GC40" s="47" t="str">
        <f t="shared" si="99"/>
        <v/>
      </c>
      <c r="GD40" s="47" t="str">
        <f t="shared" si="99"/>
        <v/>
      </c>
      <c r="GE40" s="47" t="str">
        <f t="shared" si="99"/>
        <v/>
      </c>
      <c r="GF40" s="47" t="str">
        <f t="shared" si="99"/>
        <v/>
      </c>
      <c r="GG40" s="47" t="str">
        <f t="shared" si="99"/>
        <v/>
      </c>
      <c r="GH40" s="47" t="str">
        <f t="shared" si="99"/>
        <v/>
      </c>
      <c r="GI40" s="47" t="str">
        <f t="shared" si="99"/>
        <v/>
      </c>
      <c r="GJ40" s="47" t="str">
        <f t="shared" si="99"/>
        <v/>
      </c>
      <c r="GK40" s="47" t="str">
        <f t="shared" si="99"/>
        <v/>
      </c>
      <c r="GL40" s="47" t="str">
        <f t="shared" si="99"/>
        <v/>
      </c>
      <c r="GM40" s="47" t="str">
        <f t="shared" si="99"/>
        <v/>
      </c>
      <c r="GN40" s="47" t="str">
        <f t="shared" si="99"/>
        <v/>
      </c>
      <c r="GO40" s="47" t="str">
        <f t="shared" si="99"/>
        <v/>
      </c>
      <c r="GP40" s="47" t="str">
        <f t="shared" ref="GP40:HE55" si="100">IF(ISNONTEXT($V40),GO40+$V40,"")</f>
        <v/>
      </c>
      <c r="GQ40" s="47" t="str">
        <f t="shared" si="100"/>
        <v/>
      </c>
      <c r="GR40" s="47" t="str">
        <f t="shared" si="100"/>
        <v/>
      </c>
      <c r="GS40" s="47" t="str">
        <f t="shared" si="100"/>
        <v/>
      </c>
      <c r="GT40" s="47" t="str">
        <f t="shared" si="100"/>
        <v/>
      </c>
      <c r="GU40" s="47" t="str">
        <f t="shared" si="100"/>
        <v/>
      </c>
      <c r="GV40" s="47" t="str">
        <f t="shared" si="100"/>
        <v/>
      </c>
      <c r="GW40" s="47" t="str">
        <f t="shared" si="100"/>
        <v/>
      </c>
      <c r="GX40" s="47" t="str">
        <f t="shared" si="100"/>
        <v/>
      </c>
      <c r="GY40" s="47" t="str">
        <f t="shared" si="100"/>
        <v/>
      </c>
      <c r="GZ40" s="47" t="str">
        <f t="shared" si="100"/>
        <v/>
      </c>
      <c r="HA40" s="47" t="str">
        <f t="shared" si="100"/>
        <v/>
      </c>
      <c r="HB40" s="47" t="str">
        <f t="shared" si="100"/>
        <v/>
      </c>
      <c r="HC40" s="47" t="str">
        <f t="shared" si="100"/>
        <v/>
      </c>
      <c r="HD40" s="47" t="str">
        <f t="shared" si="100"/>
        <v/>
      </c>
      <c r="HE40" s="47" t="str">
        <f t="shared" si="100"/>
        <v/>
      </c>
      <c r="HF40" s="47" t="str">
        <f t="shared" si="87"/>
        <v/>
      </c>
      <c r="HG40" s="47" t="str">
        <f t="shared" si="72"/>
        <v/>
      </c>
      <c r="HH40" s="47" t="str">
        <f t="shared" si="72"/>
        <v/>
      </c>
      <c r="HI40" s="47" t="str">
        <f t="shared" si="72"/>
        <v/>
      </c>
      <c r="HJ40" s="47" t="str">
        <f t="shared" si="72"/>
        <v/>
      </c>
      <c r="HK40" s="47" t="str">
        <f t="shared" si="72"/>
        <v/>
      </c>
      <c r="HL40" s="47" t="str">
        <f t="shared" si="72"/>
        <v/>
      </c>
      <c r="HM40" s="47" t="str">
        <f t="shared" si="88"/>
        <v/>
      </c>
      <c r="HN40" s="47" t="str">
        <f t="shared" si="88"/>
        <v/>
      </c>
      <c r="HO40" s="47" t="str">
        <f t="shared" si="88"/>
        <v/>
      </c>
      <c r="HP40" s="165" t="e">
        <f t="shared" si="90"/>
        <v>#N/A</v>
      </c>
      <c r="HQ40" s="165" t="e">
        <f t="shared" si="90"/>
        <v>#N/A</v>
      </c>
      <c r="HR40" s="165" t="e">
        <f t="shared" si="90"/>
        <v>#N/A</v>
      </c>
      <c r="HS40" s="165" t="e">
        <f t="shared" si="90"/>
        <v>#N/A</v>
      </c>
      <c r="HT40" s="165" t="e">
        <f t="shared" si="90"/>
        <v>#N/A</v>
      </c>
      <c r="HU40" s="165" t="e">
        <f t="shared" si="90"/>
        <v>#N/A</v>
      </c>
      <c r="HV40" s="165" t="e">
        <f t="shared" si="90"/>
        <v>#N/A</v>
      </c>
      <c r="HW40" s="165" t="e">
        <f t="shared" si="90"/>
        <v>#N/A</v>
      </c>
      <c r="HX40" s="165" t="e">
        <f t="shared" si="90"/>
        <v>#N/A</v>
      </c>
      <c r="HY40" s="165" t="e">
        <f t="shared" si="90"/>
        <v>#N/A</v>
      </c>
      <c r="HZ40" s="165" t="e">
        <f t="shared" si="90"/>
        <v>#N/A</v>
      </c>
      <c r="IA40" s="165" t="e">
        <f t="shared" si="90"/>
        <v>#N/A</v>
      </c>
      <c r="IB40" s="165" t="e">
        <f t="shared" si="90"/>
        <v>#N/A</v>
      </c>
      <c r="IC40" s="165" t="e">
        <f t="shared" si="90"/>
        <v>#N/A</v>
      </c>
      <c r="ID40" s="165" t="e">
        <f t="shared" si="90"/>
        <v>#N/A</v>
      </c>
      <c r="IE40" s="165" t="e">
        <f t="shared" si="89"/>
        <v>#N/A</v>
      </c>
      <c r="IF40" s="165" t="e">
        <f t="shared" si="89"/>
        <v>#N/A</v>
      </c>
      <c r="IG40" s="165" t="e">
        <f t="shared" si="89"/>
        <v>#N/A</v>
      </c>
      <c r="IH40" s="165" t="e">
        <f t="shared" si="89"/>
        <v>#N/A</v>
      </c>
      <c r="II40" s="165" t="e">
        <f t="shared" si="89"/>
        <v>#N/A</v>
      </c>
      <c r="IJ40" s="165" t="e">
        <f t="shared" si="89"/>
        <v>#N/A</v>
      </c>
      <c r="IK40" s="165" t="e">
        <f t="shared" si="89"/>
        <v>#N/A</v>
      </c>
      <c r="IL40" s="165" t="e">
        <f t="shared" si="89"/>
        <v>#N/A</v>
      </c>
      <c r="IM40" s="165" t="e">
        <f t="shared" si="89"/>
        <v>#N/A</v>
      </c>
      <c r="IN40" s="165" t="e">
        <f t="shared" si="89"/>
        <v>#N/A</v>
      </c>
      <c r="IO40" s="165" t="e">
        <f t="shared" si="89"/>
        <v>#N/A</v>
      </c>
      <c r="IP40" s="165" t="e">
        <f t="shared" si="89"/>
        <v>#N/A</v>
      </c>
      <c r="IQ40" s="165" t="e">
        <f t="shared" si="89"/>
        <v>#N/A</v>
      </c>
      <c r="IR40" s="165" t="e">
        <f t="shared" si="89"/>
        <v>#N/A</v>
      </c>
      <c r="IS40" s="165" t="e">
        <f t="shared" si="73"/>
        <v>#N/A</v>
      </c>
      <c r="IT40" s="165" t="e">
        <f t="shared" si="73"/>
        <v>#N/A</v>
      </c>
      <c r="IU40" s="165" t="e">
        <f t="shared" si="73"/>
        <v>#N/A</v>
      </c>
      <c r="IV40" s="165" t="e">
        <f t="shared" si="73"/>
        <v>#N/A</v>
      </c>
      <c r="IW40" s="165" t="e">
        <f t="shared" si="73"/>
        <v>#N/A</v>
      </c>
      <c r="IX40" s="165" t="e">
        <f t="shared" si="73"/>
        <v>#N/A</v>
      </c>
      <c r="IY40" s="165" t="e">
        <f t="shared" si="73"/>
        <v>#N/A</v>
      </c>
      <c r="IZ40" s="165" t="e">
        <f t="shared" si="73"/>
        <v>#N/A</v>
      </c>
      <c r="JA40" s="165" t="e">
        <f t="shared" si="73"/>
        <v>#N/A</v>
      </c>
      <c r="JB40" s="165" t="e">
        <f t="shared" si="73"/>
        <v>#N/A</v>
      </c>
      <c r="JC40" s="165" t="e">
        <f t="shared" si="73"/>
        <v>#N/A</v>
      </c>
      <c r="JD40" s="165" t="e">
        <f t="shared" si="73"/>
        <v>#N/A</v>
      </c>
      <c r="JE40" s="165" t="e">
        <f t="shared" si="73"/>
        <v>#N/A</v>
      </c>
      <c r="JF40" s="165" t="e">
        <f t="shared" si="73"/>
        <v>#N/A</v>
      </c>
      <c r="JG40" s="165" t="e">
        <f t="shared" si="73"/>
        <v>#N/A</v>
      </c>
      <c r="JH40" s="165" t="e">
        <f t="shared" si="73"/>
        <v>#N/A</v>
      </c>
      <c r="JI40" s="165" t="e">
        <f t="shared" si="74"/>
        <v>#N/A</v>
      </c>
      <c r="JJ40" s="165" t="e">
        <f t="shared" si="74"/>
        <v>#N/A</v>
      </c>
      <c r="JK40" s="165" t="e">
        <f t="shared" si="74"/>
        <v>#N/A</v>
      </c>
      <c r="JL40" s="165" t="e">
        <f t="shared" si="74"/>
        <v>#N/A</v>
      </c>
      <c r="JM40" s="165" t="e">
        <f t="shared" si="74"/>
        <v>#N/A</v>
      </c>
      <c r="JN40" s="165" t="e">
        <f t="shared" si="74"/>
        <v>#N/A</v>
      </c>
      <c r="JO40" s="165" t="e">
        <f t="shared" si="74"/>
        <v>#N/A</v>
      </c>
      <c r="JP40" s="165" t="e">
        <f t="shared" si="74"/>
        <v>#N/A</v>
      </c>
      <c r="JQ40" s="165" t="e">
        <f t="shared" si="74"/>
        <v>#N/A</v>
      </c>
      <c r="JR40" s="165" t="e">
        <f t="shared" si="74"/>
        <v>#N/A</v>
      </c>
      <c r="JS40" s="165" t="e">
        <f t="shared" si="74"/>
        <v>#N/A</v>
      </c>
      <c r="JT40" s="165" t="e">
        <f t="shared" si="74"/>
        <v>#N/A</v>
      </c>
      <c r="JU40" s="165" t="e">
        <f t="shared" si="74"/>
        <v>#N/A</v>
      </c>
      <c r="JV40" s="165" t="e">
        <f t="shared" si="74"/>
        <v>#N/A</v>
      </c>
      <c r="JW40" s="165" t="e">
        <f t="shared" si="74"/>
        <v>#N/A</v>
      </c>
      <c r="JX40" s="165" t="e">
        <f t="shared" si="74"/>
        <v>#N/A</v>
      </c>
      <c r="JY40" s="165" t="e">
        <f t="shared" si="75"/>
        <v>#N/A</v>
      </c>
      <c r="JZ40" s="165" t="e">
        <f t="shared" si="75"/>
        <v>#N/A</v>
      </c>
      <c r="KA40" s="165" t="e">
        <f t="shared" si="75"/>
        <v>#N/A</v>
      </c>
      <c r="KB40" s="165" t="e">
        <f t="shared" si="75"/>
        <v>#N/A</v>
      </c>
      <c r="KC40" s="165" t="e">
        <f t="shared" si="75"/>
        <v>#N/A</v>
      </c>
      <c r="KD40" s="165" t="e">
        <f t="shared" si="75"/>
        <v>#N/A</v>
      </c>
      <c r="KE40" s="165" t="e">
        <f t="shared" si="75"/>
        <v>#N/A</v>
      </c>
      <c r="KF40" s="165" t="e">
        <f t="shared" si="75"/>
        <v>#N/A</v>
      </c>
      <c r="KG40" s="165" t="e">
        <f t="shared" si="75"/>
        <v>#N/A</v>
      </c>
      <c r="KH40" s="165" t="e">
        <f t="shared" si="75"/>
        <v>#N/A</v>
      </c>
      <c r="KI40" s="165" t="e">
        <f t="shared" si="75"/>
        <v>#N/A</v>
      </c>
      <c r="KJ40" s="165" t="e">
        <f t="shared" si="75"/>
        <v>#N/A</v>
      </c>
      <c r="KK40" s="165" t="e">
        <f t="shared" si="75"/>
        <v>#N/A</v>
      </c>
      <c r="KL40" s="165" t="e">
        <f t="shared" si="75"/>
        <v>#N/A</v>
      </c>
      <c r="KM40" s="165" t="e">
        <f t="shared" si="75"/>
        <v>#N/A</v>
      </c>
      <c r="KN40" s="165" t="e">
        <f t="shared" si="75"/>
        <v>#N/A</v>
      </c>
      <c r="KO40" s="165" t="e">
        <f t="shared" si="76"/>
        <v>#N/A</v>
      </c>
      <c r="KP40" s="165" t="e">
        <f t="shared" si="76"/>
        <v>#N/A</v>
      </c>
      <c r="KQ40" s="165" t="e">
        <f t="shared" si="76"/>
        <v>#N/A</v>
      </c>
      <c r="KR40" s="165" t="e">
        <f t="shared" si="76"/>
        <v>#N/A</v>
      </c>
      <c r="KS40" s="165" t="e">
        <f t="shared" si="76"/>
        <v>#N/A</v>
      </c>
      <c r="KT40" s="165" t="e">
        <f t="shared" si="76"/>
        <v>#N/A</v>
      </c>
      <c r="KU40" s="165" t="e">
        <f t="shared" si="76"/>
        <v>#N/A</v>
      </c>
      <c r="KV40" s="165" t="e">
        <f t="shared" si="76"/>
        <v>#N/A</v>
      </c>
      <c r="KW40" s="165" t="e">
        <f t="shared" si="76"/>
        <v>#N/A</v>
      </c>
      <c r="KX40" s="165" t="e">
        <f t="shared" si="76"/>
        <v>#N/A</v>
      </c>
      <c r="KY40" s="165" t="e">
        <f t="shared" si="76"/>
        <v>#N/A</v>
      </c>
      <c r="KZ40" s="165" t="e">
        <f t="shared" si="76"/>
        <v>#N/A</v>
      </c>
      <c r="LA40" s="165" t="e">
        <f t="shared" si="76"/>
        <v>#N/A</v>
      </c>
      <c r="LB40" s="165" t="e">
        <f t="shared" si="76"/>
        <v>#N/A</v>
      </c>
      <c r="LC40" s="165" t="e">
        <f t="shared" si="76"/>
        <v>#N/A</v>
      </c>
      <c r="LD40" s="165" t="e">
        <f t="shared" si="76"/>
        <v>#N/A</v>
      </c>
      <c r="LE40" s="165" t="e">
        <f t="shared" si="77"/>
        <v>#N/A</v>
      </c>
      <c r="LF40" s="165" t="e">
        <f t="shared" si="77"/>
        <v>#N/A</v>
      </c>
      <c r="LG40" s="165" t="e">
        <f t="shared" si="77"/>
        <v>#N/A</v>
      </c>
      <c r="LH40" s="165" t="e">
        <f t="shared" si="77"/>
        <v>#N/A</v>
      </c>
      <c r="LI40" s="165" t="e">
        <f t="shared" si="77"/>
        <v>#N/A</v>
      </c>
      <c r="LJ40" s="165" t="e">
        <f t="shared" si="77"/>
        <v>#N/A</v>
      </c>
      <c r="LK40" s="165" t="e">
        <f t="shared" si="77"/>
        <v>#N/A</v>
      </c>
      <c r="LL40" s="165" t="e">
        <f t="shared" si="77"/>
        <v>#N/A</v>
      </c>
      <c r="LM40" s="165" t="e">
        <f t="shared" si="77"/>
        <v>#N/A</v>
      </c>
      <c r="LN40" s="165" t="e">
        <f t="shared" si="77"/>
        <v>#N/A</v>
      </c>
      <c r="LO40" s="165" t="e">
        <f t="shared" si="77"/>
        <v>#N/A</v>
      </c>
      <c r="LP40" s="165" t="e">
        <f t="shared" si="77"/>
        <v>#N/A</v>
      </c>
      <c r="LQ40" s="165" t="e">
        <f t="shared" si="77"/>
        <v>#N/A</v>
      </c>
      <c r="LR40" s="165" t="e">
        <f t="shared" si="77"/>
        <v>#N/A</v>
      </c>
      <c r="LS40" s="165" t="e">
        <f t="shared" si="77"/>
        <v>#N/A</v>
      </c>
      <c r="LT40" s="165" t="e">
        <f t="shared" si="77"/>
        <v>#N/A</v>
      </c>
      <c r="LU40" s="165" t="e">
        <f t="shared" si="78"/>
        <v>#N/A</v>
      </c>
      <c r="LV40" s="165" t="e">
        <f t="shared" si="78"/>
        <v>#N/A</v>
      </c>
      <c r="LW40" s="165" t="e">
        <f t="shared" si="78"/>
        <v>#N/A</v>
      </c>
      <c r="LX40" s="165" t="e">
        <f t="shared" si="78"/>
        <v>#N/A</v>
      </c>
      <c r="LY40" s="165" t="e">
        <f t="shared" si="78"/>
        <v>#N/A</v>
      </c>
      <c r="LZ40" s="165" t="e">
        <f t="shared" si="78"/>
        <v>#N/A</v>
      </c>
      <c r="MA40" s="165" t="e">
        <f t="shared" si="78"/>
        <v>#N/A</v>
      </c>
      <c r="MB40" s="165" t="e">
        <f t="shared" si="78"/>
        <v>#N/A</v>
      </c>
      <c r="MC40" s="165" t="e">
        <f t="shared" si="78"/>
        <v>#N/A</v>
      </c>
      <c r="MD40" s="165" t="e">
        <f t="shared" si="78"/>
        <v>#N/A</v>
      </c>
      <c r="ME40" s="165" t="e">
        <f t="shared" si="78"/>
        <v>#N/A</v>
      </c>
      <c r="MF40" s="165" t="e">
        <f t="shared" si="78"/>
        <v>#N/A</v>
      </c>
      <c r="MG40" s="165" t="e">
        <f t="shared" si="78"/>
        <v>#N/A</v>
      </c>
      <c r="MH40" s="165" t="e">
        <f t="shared" si="78"/>
        <v>#N/A</v>
      </c>
      <c r="MI40" s="165" t="e">
        <f t="shared" si="78"/>
        <v>#N/A</v>
      </c>
      <c r="MJ40" s="165" t="e">
        <f t="shared" si="78"/>
        <v>#N/A</v>
      </c>
      <c r="MK40" s="165" t="e">
        <f t="shared" si="79"/>
        <v>#N/A</v>
      </c>
      <c r="ML40" s="165" t="e">
        <f t="shared" si="79"/>
        <v>#N/A</v>
      </c>
      <c r="MM40" s="165" t="e">
        <f t="shared" si="79"/>
        <v>#N/A</v>
      </c>
      <c r="MN40" s="165" t="e">
        <f t="shared" si="79"/>
        <v>#N/A</v>
      </c>
      <c r="MO40" s="165" t="e">
        <f t="shared" si="79"/>
        <v>#N/A</v>
      </c>
      <c r="MP40" s="165" t="e">
        <f t="shared" si="79"/>
        <v>#N/A</v>
      </c>
      <c r="MQ40" s="165" t="e">
        <f t="shared" si="79"/>
        <v>#N/A</v>
      </c>
      <c r="MR40" s="165" t="e">
        <f t="shared" si="79"/>
        <v>#N/A</v>
      </c>
      <c r="MS40" s="165" t="e">
        <f t="shared" si="79"/>
        <v>#N/A</v>
      </c>
      <c r="MT40" s="165" t="e">
        <f t="shared" si="79"/>
        <v>#N/A</v>
      </c>
      <c r="MU40" s="165" t="e">
        <f t="shared" si="79"/>
        <v>#N/A</v>
      </c>
      <c r="MV40" s="165" t="e">
        <f t="shared" si="79"/>
        <v>#N/A</v>
      </c>
      <c r="MW40" s="165" t="e">
        <f t="shared" si="79"/>
        <v>#N/A</v>
      </c>
      <c r="MX40" s="165" t="e">
        <f t="shared" si="79"/>
        <v>#N/A</v>
      </c>
      <c r="MY40" s="165" t="e">
        <f t="shared" si="79"/>
        <v>#N/A</v>
      </c>
      <c r="MZ40" s="165" t="e">
        <f t="shared" si="79"/>
        <v>#N/A</v>
      </c>
      <c r="NA40" s="165" t="e">
        <f t="shared" si="80"/>
        <v>#N/A</v>
      </c>
      <c r="NB40" s="165" t="e">
        <f t="shared" si="80"/>
        <v>#N/A</v>
      </c>
      <c r="NC40" s="165" t="e">
        <f t="shared" si="80"/>
        <v>#N/A</v>
      </c>
      <c r="ND40" s="165" t="e">
        <f t="shared" si="80"/>
        <v>#N/A</v>
      </c>
      <c r="NE40" s="165" t="e">
        <f t="shared" si="80"/>
        <v>#N/A</v>
      </c>
      <c r="NF40" s="165" t="e">
        <f t="shared" si="80"/>
        <v>#N/A</v>
      </c>
      <c r="NG40" s="165" t="e">
        <f t="shared" si="80"/>
        <v>#N/A</v>
      </c>
      <c r="NH40" s="165" t="e">
        <f t="shared" si="80"/>
        <v>#N/A</v>
      </c>
      <c r="NI40" s="165" t="e">
        <f t="shared" si="80"/>
        <v>#N/A</v>
      </c>
      <c r="NJ40" s="165" t="e">
        <f t="shared" si="80"/>
        <v>#N/A</v>
      </c>
      <c r="NK40" s="165" t="e">
        <f t="shared" si="80"/>
        <v>#N/A</v>
      </c>
      <c r="NL40" s="165" t="e">
        <f t="shared" si="80"/>
        <v>#N/A</v>
      </c>
      <c r="NM40" s="165" t="e">
        <f t="shared" si="80"/>
        <v>#N/A</v>
      </c>
      <c r="NN40" s="165" t="e">
        <f t="shared" si="80"/>
        <v>#N/A</v>
      </c>
      <c r="NO40" s="165" t="e">
        <f t="shared" si="80"/>
        <v>#N/A</v>
      </c>
      <c r="NP40" s="165" t="e">
        <f t="shared" si="80"/>
        <v>#N/A</v>
      </c>
      <c r="NQ40" s="165" t="e">
        <f t="shared" si="81"/>
        <v>#N/A</v>
      </c>
      <c r="NR40" s="165" t="e">
        <f t="shared" si="81"/>
        <v>#N/A</v>
      </c>
      <c r="NS40" s="165" t="e">
        <f t="shared" si="81"/>
        <v>#N/A</v>
      </c>
      <c r="NT40" s="165" t="e">
        <f t="shared" si="81"/>
        <v>#N/A</v>
      </c>
      <c r="NU40" s="165" t="e">
        <f t="shared" si="81"/>
        <v>#N/A</v>
      </c>
      <c r="NV40" s="165" t="e">
        <f t="shared" si="81"/>
        <v>#N/A</v>
      </c>
      <c r="NW40" s="165" t="e">
        <f t="shared" si="81"/>
        <v>#N/A</v>
      </c>
      <c r="NX40" s="165" t="e">
        <f t="shared" si="81"/>
        <v>#N/A</v>
      </c>
      <c r="NY40" s="165" t="e">
        <f t="shared" si="81"/>
        <v>#N/A</v>
      </c>
      <c r="NZ40" s="165" t="e">
        <f t="shared" si="81"/>
        <v>#N/A</v>
      </c>
      <c r="OA40" s="165" t="e">
        <f t="shared" si="81"/>
        <v>#N/A</v>
      </c>
      <c r="OB40" s="165" t="e">
        <f t="shared" si="81"/>
        <v>#N/A</v>
      </c>
      <c r="OC40" s="165" t="e">
        <f t="shared" si="81"/>
        <v>#N/A</v>
      </c>
      <c r="OD40" s="165" t="e">
        <f t="shared" si="81"/>
        <v>#N/A</v>
      </c>
      <c r="OE40" s="165" t="e">
        <f t="shared" si="81"/>
        <v>#N/A</v>
      </c>
      <c r="OF40" s="165" t="e">
        <f t="shared" si="81"/>
        <v>#N/A</v>
      </c>
      <c r="OG40" s="165" t="e">
        <f t="shared" si="82"/>
        <v>#N/A</v>
      </c>
      <c r="OH40" s="165" t="e">
        <f t="shared" si="82"/>
        <v>#N/A</v>
      </c>
      <c r="OI40" s="165" t="e">
        <f t="shared" si="82"/>
        <v>#N/A</v>
      </c>
      <c r="OJ40" s="165" t="e">
        <f t="shared" si="82"/>
        <v>#N/A</v>
      </c>
      <c r="OK40" s="165" t="e">
        <f t="shared" si="82"/>
        <v>#N/A</v>
      </c>
      <c r="OL40" s="165" t="e">
        <f t="shared" si="82"/>
        <v>#N/A</v>
      </c>
      <c r="OM40" s="165" t="e">
        <f t="shared" si="82"/>
        <v>#N/A</v>
      </c>
      <c r="ON40" s="165" t="e">
        <f t="shared" si="82"/>
        <v>#N/A</v>
      </c>
      <c r="OO40" s="165" t="e">
        <f t="shared" si="82"/>
        <v>#N/A</v>
      </c>
      <c r="OP40" s="165" t="e">
        <f t="shared" si="82"/>
        <v>#N/A</v>
      </c>
      <c r="OQ40" s="165" t="e">
        <f t="shared" si="82"/>
        <v>#N/A</v>
      </c>
      <c r="OR40" s="165" t="e">
        <f t="shared" si="82"/>
        <v>#N/A</v>
      </c>
      <c r="OS40" s="165" t="e">
        <f t="shared" si="82"/>
        <v>#N/A</v>
      </c>
      <c r="OT40" s="165" t="e">
        <f t="shared" si="82"/>
        <v>#N/A</v>
      </c>
      <c r="OU40" s="165" t="e">
        <f t="shared" si="82"/>
        <v>#N/A</v>
      </c>
      <c r="OV40" s="165" t="e">
        <f t="shared" si="82"/>
        <v>#N/A</v>
      </c>
      <c r="OW40" s="165" t="e">
        <f t="shared" si="83"/>
        <v>#N/A</v>
      </c>
      <c r="OX40" s="165" t="e">
        <f t="shared" si="83"/>
        <v>#N/A</v>
      </c>
      <c r="OY40" s="165" t="e">
        <f t="shared" si="52"/>
        <v>#N/A</v>
      </c>
      <c r="OZ40" s="165" t="e">
        <f t="shared" si="52"/>
        <v>#N/A</v>
      </c>
      <c r="PA40" s="165" t="e">
        <f t="shared" si="52"/>
        <v>#N/A</v>
      </c>
      <c r="PB40" s="165" t="e">
        <f t="shared" si="52"/>
        <v>#N/A</v>
      </c>
      <c r="PC40" s="165" t="e">
        <f t="shared" si="70"/>
        <v>#N/A</v>
      </c>
      <c r="PD40" s="165" t="e">
        <f t="shared" si="70"/>
        <v>#N/A</v>
      </c>
      <c r="PE40" s="165" t="e">
        <f t="shared" si="70"/>
        <v>#N/A</v>
      </c>
      <c r="PF40" s="165" t="e">
        <f t="shared" si="70"/>
        <v>#N/A</v>
      </c>
      <c r="PG40" s="165" t="e">
        <f t="shared" si="70"/>
        <v>#N/A</v>
      </c>
      <c r="PH40" s="165" t="e">
        <f t="shared" si="70"/>
        <v>#N/A</v>
      </c>
    </row>
    <row r="41" spans="1:424" hidden="1" x14ac:dyDescent="0.45">
      <c r="A41" s="4">
        <v>38</v>
      </c>
      <c r="B41" s="91"/>
      <c r="C41" s="91"/>
      <c r="D41" s="91"/>
      <c r="E41" s="120" t="str">
        <f t="shared" si="28"/>
        <v/>
      </c>
      <c r="F41" s="120" t="str">
        <f t="shared" si="29"/>
        <v/>
      </c>
      <c r="G41" s="71" t="str">
        <f t="shared" si="30"/>
        <v/>
      </c>
      <c r="H41" s="23"/>
      <c r="I41" s="55"/>
      <c r="J41" s="298"/>
      <c r="K41" s="72" t="str">
        <f>IF(AND(B41&gt;0,C41&gt;0,D41&gt;0),IF(ISBLANK(J41),IF(ISBLANK(H41),"",(D41-B41)*VLOOKUP(H41,VLookups!$A$4:$B$13,2,FALSE)),J41),"")</f>
        <v/>
      </c>
      <c r="L41" s="73" t="str">
        <f t="shared" si="84"/>
        <v/>
      </c>
      <c r="M41" s="91"/>
      <c r="N41" s="265" t="str">
        <f>IF(AND(M41&gt;0,C41&gt;0,NOT(K41="")),ABS(VLOOKUP($M$1,VLookups!$A$43:$B$44,2,FALSE)-_xlfn.NORM.DIST(M41,G41,K41,TRUE)),"")</f>
        <v/>
      </c>
      <c r="O41" s="90" t="str">
        <f>IF(AND($B41&gt;0,$C41&gt;0,$D41&gt;0,NOT(ISBLANK($H41))),_xlfn.NORM.INV(ABS(VLOOKUP($M$1,VLookups!$A$43:$B$44,2,FALSE)-O$3),$G41,$K41),"")</f>
        <v/>
      </c>
      <c r="P41" s="89" t="str">
        <f>IF(AND($B41&gt;0,$C41&gt;0,$D41&gt;0,NOT(ISBLANK($H41))),_xlfn.NORM.INV(ABS(VLOOKUP($M$1,VLookups!$A$43:$B$44,2,FALSE)-P$3),$G41,$K41),"")</f>
        <v/>
      </c>
      <c r="Q41" s="90" t="str">
        <f>IF(AND($B41&gt;0,$C41&gt;0,$D41&gt;0,NOT(ISBLANK($H41))),_xlfn.NORM.INV(ABS(VLOOKUP($M$1,VLookups!$A$43:$B$44,2,FALSE)-Q$3),$G41,$K41),"")</f>
        <v/>
      </c>
      <c r="R41" s="89" t="str">
        <f>IF(AND($B41&gt;0,$C41&gt;0,$D41&gt;0,NOT(ISBLANK($H41))),_xlfn.NORM.INV(ABS(VLOOKUP($M$1,VLookups!$A$43:$B$44,2,FALSE)-R$3),$G41,$K41),"")</f>
        <v/>
      </c>
      <c r="S41" s="90" t="str">
        <f>IF(AND($B41&gt;0,$C41&gt;0,$D41&gt;0,NOT(ISBLANK($H41))),_xlfn.NORM.INV(ABS(VLOOKUP($M$1,VLookups!$A$43:$B$44,2,FALSE)-S$3),$G41,$K41),"")</f>
        <v/>
      </c>
      <c r="T41" s="89" t="str">
        <f>IF(AND($B41&gt;0,$C41&gt;0,$D41&gt;0,NOT(ISBLANK($H41))),_xlfn.NORM.INV(ABS(VLOOKUP($M$1,VLookups!$A$43:$B$44,2,FALSE)-T$3),$G41,$K41),"")</f>
        <v/>
      </c>
      <c r="U41" s="5"/>
      <c r="V41" s="164" t="str">
        <f t="shared" si="31"/>
        <v/>
      </c>
      <c r="W41" s="47" t="str">
        <f t="shared" ref="W41:AL56" si="101">IF(ISNONTEXT($V41),X41-$V41,"")</f>
        <v/>
      </c>
      <c r="X41" s="47" t="str">
        <f t="shared" si="101"/>
        <v/>
      </c>
      <c r="Y41" s="47" t="str">
        <f t="shared" si="101"/>
        <v/>
      </c>
      <c r="Z41" s="47" t="str">
        <f t="shared" si="101"/>
        <v/>
      </c>
      <c r="AA41" s="47" t="str">
        <f t="shared" si="101"/>
        <v/>
      </c>
      <c r="AB41" s="47" t="str">
        <f t="shared" si="101"/>
        <v/>
      </c>
      <c r="AC41" s="47" t="str">
        <f t="shared" si="101"/>
        <v/>
      </c>
      <c r="AD41" s="47" t="str">
        <f t="shared" si="101"/>
        <v/>
      </c>
      <c r="AE41" s="47" t="str">
        <f t="shared" si="101"/>
        <v/>
      </c>
      <c r="AF41" s="47" t="str">
        <f t="shared" si="101"/>
        <v/>
      </c>
      <c r="AG41" s="47" t="str">
        <f t="shared" si="101"/>
        <v/>
      </c>
      <c r="AH41" s="47" t="str">
        <f t="shared" si="101"/>
        <v/>
      </c>
      <c r="AI41" s="47" t="str">
        <f t="shared" si="101"/>
        <v/>
      </c>
      <c r="AJ41" s="47" t="str">
        <f t="shared" si="101"/>
        <v/>
      </c>
      <c r="AK41" s="47" t="str">
        <f t="shared" si="101"/>
        <v/>
      </c>
      <c r="AL41" s="47" t="str">
        <f t="shared" si="101"/>
        <v/>
      </c>
      <c r="AM41" s="47" t="str">
        <f t="shared" si="93"/>
        <v/>
      </c>
      <c r="AN41" s="47" t="str">
        <f t="shared" si="93"/>
        <v/>
      </c>
      <c r="AO41" s="47" t="str">
        <f t="shared" si="93"/>
        <v/>
      </c>
      <c r="AP41" s="47" t="str">
        <f t="shared" si="93"/>
        <v/>
      </c>
      <c r="AQ41" s="47" t="str">
        <f t="shared" si="93"/>
        <v/>
      </c>
      <c r="AR41" s="47" t="str">
        <f t="shared" si="93"/>
        <v/>
      </c>
      <c r="AS41" s="47" t="str">
        <f t="shared" si="93"/>
        <v/>
      </c>
      <c r="AT41" s="47" t="str">
        <f t="shared" si="93"/>
        <v/>
      </c>
      <c r="AU41" s="47" t="str">
        <f t="shared" si="93"/>
        <v/>
      </c>
      <c r="AV41" s="47" t="str">
        <f t="shared" si="93"/>
        <v/>
      </c>
      <c r="AW41" s="47" t="str">
        <f t="shared" si="93"/>
        <v/>
      </c>
      <c r="AX41" s="47" t="str">
        <f t="shared" si="93"/>
        <v/>
      </c>
      <c r="AY41" s="47" t="str">
        <f t="shared" si="93"/>
        <v/>
      </c>
      <c r="AZ41" s="47" t="str">
        <f t="shared" si="93"/>
        <v/>
      </c>
      <c r="BA41" s="47" t="str">
        <f t="shared" si="93"/>
        <v/>
      </c>
      <c r="BB41" s="47" t="str">
        <f t="shared" si="94"/>
        <v/>
      </c>
      <c r="BC41" s="47" t="str">
        <f t="shared" si="94"/>
        <v/>
      </c>
      <c r="BD41" s="47" t="str">
        <f t="shared" si="94"/>
        <v/>
      </c>
      <c r="BE41" s="47" t="str">
        <f t="shared" si="94"/>
        <v/>
      </c>
      <c r="BF41" s="47" t="str">
        <f t="shared" si="94"/>
        <v/>
      </c>
      <c r="BG41" s="47" t="str">
        <f t="shared" si="94"/>
        <v/>
      </c>
      <c r="BH41" s="47" t="str">
        <f t="shared" si="94"/>
        <v/>
      </c>
      <c r="BI41" s="47" t="str">
        <f t="shared" si="94"/>
        <v/>
      </c>
      <c r="BJ41" s="47" t="str">
        <f t="shared" si="94"/>
        <v/>
      </c>
      <c r="BK41" s="47" t="str">
        <f t="shared" si="94"/>
        <v/>
      </c>
      <c r="BL41" s="47" t="str">
        <f t="shared" si="94"/>
        <v/>
      </c>
      <c r="BM41" s="47" t="str">
        <f t="shared" si="94"/>
        <v/>
      </c>
      <c r="BN41" s="47" t="str">
        <f t="shared" si="94"/>
        <v/>
      </c>
      <c r="BO41" s="47" t="str">
        <f t="shared" si="94"/>
        <v/>
      </c>
      <c r="BP41" s="47" t="str">
        <f t="shared" si="94"/>
        <v/>
      </c>
      <c r="BQ41" s="47" t="str">
        <f t="shared" si="94"/>
        <v/>
      </c>
      <c r="BR41" s="47" t="str">
        <f t="shared" si="91"/>
        <v/>
      </c>
      <c r="BS41" s="47" t="str">
        <f t="shared" si="91"/>
        <v/>
      </c>
      <c r="BT41" s="47" t="str">
        <f t="shared" si="91"/>
        <v/>
      </c>
      <c r="BU41" s="47" t="str">
        <f t="shared" si="91"/>
        <v/>
      </c>
      <c r="BV41" s="47" t="str">
        <f t="shared" si="91"/>
        <v/>
      </c>
      <c r="BW41" s="47" t="str">
        <f t="shared" si="91"/>
        <v/>
      </c>
      <c r="BX41" s="47" t="str">
        <f t="shared" si="91"/>
        <v/>
      </c>
      <c r="BY41" s="47" t="str">
        <f t="shared" si="91"/>
        <v/>
      </c>
      <c r="BZ41" s="47" t="str">
        <f t="shared" si="91"/>
        <v/>
      </c>
      <c r="CA41" s="47" t="str">
        <f t="shared" si="91"/>
        <v/>
      </c>
      <c r="CB41" s="47" t="str">
        <f t="shared" si="91"/>
        <v/>
      </c>
      <c r="CC41" s="47" t="str">
        <f t="shared" si="95"/>
        <v/>
      </c>
      <c r="CD41" s="47" t="str">
        <f t="shared" si="95"/>
        <v/>
      </c>
      <c r="CE41" s="47" t="str">
        <f t="shared" si="95"/>
        <v/>
      </c>
      <c r="CF41" s="47" t="str">
        <f t="shared" si="95"/>
        <v/>
      </c>
      <c r="CG41" s="47" t="str">
        <f t="shared" si="95"/>
        <v/>
      </c>
      <c r="CH41" s="47" t="str">
        <f t="shared" si="95"/>
        <v/>
      </c>
      <c r="CI41" s="47" t="str">
        <f t="shared" si="95"/>
        <v/>
      </c>
      <c r="CJ41" s="47" t="str">
        <f t="shared" si="95"/>
        <v/>
      </c>
      <c r="CK41" s="47" t="str">
        <f t="shared" si="95"/>
        <v/>
      </c>
      <c r="CL41" s="47" t="str">
        <f t="shared" si="95"/>
        <v/>
      </c>
      <c r="CM41" s="47" t="str">
        <f t="shared" si="95"/>
        <v/>
      </c>
      <c r="CN41" s="47" t="str">
        <f t="shared" si="95"/>
        <v/>
      </c>
      <c r="CO41" s="47" t="str">
        <f t="shared" si="95"/>
        <v/>
      </c>
      <c r="CP41" s="47" t="str">
        <f t="shared" si="95"/>
        <v/>
      </c>
      <c r="CQ41" s="47" t="str">
        <f t="shared" si="95"/>
        <v/>
      </c>
      <c r="CR41" s="47" t="str">
        <f t="shared" si="95"/>
        <v/>
      </c>
      <c r="CS41" s="47" t="str">
        <f t="shared" si="96"/>
        <v/>
      </c>
      <c r="CT41" s="47" t="str">
        <f t="shared" si="96"/>
        <v/>
      </c>
      <c r="CU41" s="47" t="str">
        <f t="shared" si="96"/>
        <v/>
      </c>
      <c r="CV41" s="47" t="str">
        <f t="shared" si="96"/>
        <v/>
      </c>
      <c r="CW41" s="47" t="str">
        <f t="shared" si="96"/>
        <v/>
      </c>
      <c r="CX41" s="47" t="str">
        <f t="shared" si="96"/>
        <v/>
      </c>
      <c r="CY41" s="47" t="str">
        <f t="shared" si="96"/>
        <v/>
      </c>
      <c r="CZ41" s="47" t="str">
        <f t="shared" si="96"/>
        <v/>
      </c>
      <c r="DA41" s="47" t="str">
        <f t="shared" si="96"/>
        <v/>
      </c>
      <c r="DB41" s="47" t="str">
        <f t="shared" si="96"/>
        <v/>
      </c>
      <c r="DC41" s="47" t="str">
        <f t="shared" si="96"/>
        <v/>
      </c>
      <c r="DD41" s="47" t="str">
        <f t="shared" si="96"/>
        <v/>
      </c>
      <c r="DE41" s="47" t="str">
        <f t="shared" si="96"/>
        <v/>
      </c>
      <c r="DF41" s="47" t="str">
        <f t="shared" si="96"/>
        <v/>
      </c>
      <c r="DG41" s="47" t="str">
        <f t="shared" si="96"/>
        <v/>
      </c>
      <c r="DH41" s="47" t="str">
        <f t="shared" si="96"/>
        <v/>
      </c>
      <c r="DI41" s="47" t="str">
        <f t="shared" si="85"/>
        <v/>
      </c>
      <c r="DJ41" s="47" t="str">
        <f t="shared" si="71"/>
        <v/>
      </c>
      <c r="DK41" s="47" t="str">
        <f t="shared" si="71"/>
        <v/>
      </c>
      <c r="DL41" s="47" t="str">
        <f t="shared" si="71"/>
        <v/>
      </c>
      <c r="DM41" s="47" t="str">
        <f t="shared" si="71"/>
        <v/>
      </c>
      <c r="DN41" s="47" t="str">
        <f t="shared" si="71"/>
        <v/>
      </c>
      <c r="DO41" s="47" t="str">
        <f t="shared" si="71"/>
        <v/>
      </c>
      <c r="DP41" s="47" t="str">
        <f t="shared" si="86"/>
        <v/>
      </c>
      <c r="DQ41" s="47" t="str">
        <f t="shared" si="86"/>
        <v/>
      </c>
      <c r="DR41" s="47" t="str">
        <f t="shared" si="86"/>
        <v/>
      </c>
      <c r="DS41" s="179" t="str">
        <f t="shared" si="33"/>
        <v/>
      </c>
      <c r="DT41" s="47" t="str">
        <f t="shared" ref="DT41:EI56" si="102">IF(ISNONTEXT($V41),DS41+$V41,"")</f>
        <v/>
      </c>
      <c r="DU41" s="47" t="str">
        <f t="shared" si="102"/>
        <v/>
      </c>
      <c r="DV41" s="47" t="str">
        <f t="shared" si="102"/>
        <v/>
      </c>
      <c r="DW41" s="47" t="str">
        <f t="shared" si="102"/>
        <v/>
      </c>
      <c r="DX41" s="47" t="str">
        <f t="shared" si="102"/>
        <v/>
      </c>
      <c r="DY41" s="47" t="str">
        <f t="shared" si="102"/>
        <v/>
      </c>
      <c r="DZ41" s="47" t="str">
        <f t="shared" si="102"/>
        <v/>
      </c>
      <c r="EA41" s="47" t="str">
        <f t="shared" si="102"/>
        <v/>
      </c>
      <c r="EB41" s="47" t="str">
        <f t="shared" si="102"/>
        <v/>
      </c>
      <c r="EC41" s="47" t="str">
        <f t="shared" si="102"/>
        <v/>
      </c>
      <c r="ED41" s="47" t="str">
        <f t="shared" si="102"/>
        <v/>
      </c>
      <c r="EE41" s="47" t="str">
        <f t="shared" si="102"/>
        <v/>
      </c>
      <c r="EF41" s="47" t="str">
        <f t="shared" si="102"/>
        <v/>
      </c>
      <c r="EG41" s="47" t="str">
        <f t="shared" si="102"/>
        <v/>
      </c>
      <c r="EH41" s="47" t="str">
        <f t="shared" si="102"/>
        <v/>
      </c>
      <c r="EI41" s="47" t="str">
        <f t="shared" si="102"/>
        <v/>
      </c>
      <c r="EJ41" s="47" t="str">
        <f t="shared" si="97"/>
        <v/>
      </c>
      <c r="EK41" s="47" t="str">
        <f t="shared" si="97"/>
        <v/>
      </c>
      <c r="EL41" s="47" t="str">
        <f t="shared" si="97"/>
        <v/>
      </c>
      <c r="EM41" s="47" t="str">
        <f t="shared" si="97"/>
        <v/>
      </c>
      <c r="EN41" s="47" t="str">
        <f t="shared" si="97"/>
        <v/>
      </c>
      <c r="EO41" s="47" t="str">
        <f t="shared" si="97"/>
        <v/>
      </c>
      <c r="EP41" s="47" t="str">
        <f t="shared" si="97"/>
        <v/>
      </c>
      <c r="EQ41" s="47" t="str">
        <f t="shared" si="97"/>
        <v/>
      </c>
      <c r="ER41" s="47" t="str">
        <f t="shared" si="97"/>
        <v/>
      </c>
      <c r="ES41" s="47" t="str">
        <f t="shared" si="97"/>
        <v/>
      </c>
      <c r="ET41" s="47" t="str">
        <f t="shared" si="97"/>
        <v/>
      </c>
      <c r="EU41" s="47" t="str">
        <f t="shared" si="97"/>
        <v/>
      </c>
      <c r="EV41" s="47" t="str">
        <f t="shared" si="97"/>
        <v/>
      </c>
      <c r="EW41" s="47" t="str">
        <f t="shared" si="97"/>
        <v/>
      </c>
      <c r="EX41" s="47" t="str">
        <f t="shared" si="97"/>
        <v/>
      </c>
      <c r="EY41" s="47" t="str">
        <f t="shared" si="98"/>
        <v/>
      </c>
      <c r="EZ41" s="47" t="str">
        <f t="shared" si="98"/>
        <v/>
      </c>
      <c r="FA41" s="47" t="str">
        <f t="shared" si="98"/>
        <v/>
      </c>
      <c r="FB41" s="47" t="str">
        <f t="shared" si="98"/>
        <v/>
      </c>
      <c r="FC41" s="47" t="str">
        <f t="shared" si="98"/>
        <v/>
      </c>
      <c r="FD41" s="47" t="str">
        <f t="shared" si="98"/>
        <v/>
      </c>
      <c r="FE41" s="47" t="str">
        <f t="shared" si="98"/>
        <v/>
      </c>
      <c r="FF41" s="47" t="str">
        <f t="shared" si="98"/>
        <v/>
      </c>
      <c r="FG41" s="47" t="str">
        <f t="shared" si="98"/>
        <v/>
      </c>
      <c r="FH41" s="47" t="str">
        <f t="shared" si="98"/>
        <v/>
      </c>
      <c r="FI41" s="47" t="str">
        <f t="shared" si="98"/>
        <v/>
      </c>
      <c r="FJ41" s="47" t="str">
        <f t="shared" si="98"/>
        <v/>
      </c>
      <c r="FK41" s="47" t="str">
        <f t="shared" si="98"/>
        <v/>
      </c>
      <c r="FL41" s="47" t="str">
        <f t="shared" si="98"/>
        <v/>
      </c>
      <c r="FM41" s="47" t="str">
        <f t="shared" si="98"/>
        <v/>
      </c>
      <c r="FN41" s="47" t="str">
        <f t="shared" si="98"/>
        <v/>
      </c>
      <c r="FO41" s="47" t="str">
        <f t="shared" si="92"/>
        <v/>
      </c>
      <c r="FP41" s="47" t="str">
        <f t="shared" si="92"/>
        <v/>
      </c>
      <c r="FQ41" s="47" t="str">
        <f t="shared" si="92"/>
        <v/>
      </c>
      <c r="FR41" s="47" t="str">
        <f t="shared" si="92"/>
        <v/>
      </c>
      <c r="FS41" s="47" t="str">
        <f t="shared" si="92"/>
        <v/>
      </c>
      <c r="FT41" s="47" t="str">
        <f t="shared" si="92"/>
        <v/>
      </c>
      <c r="FU41" s="47" t="str">
        <f t="shared" si="92"/>
        <v/>
      </c>
      <c r="FV41" s="47" t="str">
        <f t="shared" si="92"/>
        <v/>
      </c>
      <c r="FW41" s="47" t="str">
        <f t="shared" si="92"/>
        <v/>
      </c>
      <c r="FX41" s="47" t="str">
        <f t="shared" si="92"/>
        <v/>
      </c>
      <c r="FY41" s="47" t="str">
        <f t="shared" si="92"/>
        <v/>
      </c>
      <c r="FZ41" s="47" t="str">
        <f t="shared" si="99"/>
        <v/>
      </c>
      <c r="GA41" s="47" t="str">
        <f t="shared" si="99"/>
        <v/>
      </c>
      <c r="GB41" s="47" t="str">
        <f t="shared" si="99"/>
        <v/>
      </c>
      <c r="GC41" s="47" t="str">
        <f t="shared" si="99"/>
        <v/>
      </c>
      <c r="GD41" s="47" t="str">
        <f t="shared" si="99"/>
        <v/>
      </c>
      <c r="GE41" s="47" t="str">
        <f t="shared" si="99"/>
        <v/>
      </c>
      <c r="GF41" s="47" t="str">
        <f t="shared" si="99"/>
        <v/>
      </c>
      <c r="GG41" s="47" t="str">
        <f t="shared" si="99"/>
        <v/>
      </c>
      <c r="GH41" s="47" t="str">
        <f t="shared" si="99"/>
        <v/>
      </c>
      <c r="GI41" s="47" t="str">
        <f t="shared" si="99"/>
        <v/>
      </c>
      <c r="GJ41" s="47" t="str">
        <f t="shared" si="99"/>
        <v/>
      </c>
      <c r="GK41" s="47" t="str">
        <f t="shared" si="99"/>
        <v/>
      </c>
      <c r="GL41" s="47" t="str">
        <f t="shared" si="99"/>
        <v/>
      </c>
      <c r="GM41" s="47" t="str">
        <f t="shared" si="99"/>
        <v/>
      </c>
      <c r="GN41" s="47" t="str">
        <f t="shared" si="99"/>
        <v/>
      </c>
      <c r="GO41" s="47" t="str">
        <f t="shared" si="99"/>
        <v/>
      </c>
      <c r="GP41" s="47" t="str">
        <f t="shared" si="100"/>
        <v/>
      </c>
      <c r="GQ41" s="47" t="str">
        <f t="shared" si="100"/>
        <v/>
      </c>
      <c r="GR41" s="47" t="str">
        <f t="shared" si="100"/>
        <v/>
      </c>
      <c r="GS41" s="47" t="str">
        <f t="shared" si="100"/>
        <v/>
      </c>
      <c r="GT41" s="47" t="str">
        <f t="shared" si="100"/>
        <v/>
      </c>
      <c r="GU41" s="47" t="str">
        <f t="shared" si="100"/>
        <v/>
      </c>
      <c r="GV41" s="47" t="str">
        <f t="shared" si="100"/>
        <v/>
      </c>
      <c r="GW41" s="47" t="str">
        <f t="shared" si="100"/>
        <v/>
      </c>
      <c r="GX41" s="47" t="str">
        <f t="shared" si="100"/>
        <v/>
      </c>
      <c r="GY41" s="47" t="str">
        <f t="shared" si="100"/>
        <v/>
      </c>
      <c r="GZ41" s="47" t="str">
        <f t="shared" si="100"/>
        <v/>
      </c>
      <c r="HA41" s="47" t="str">
        <f t="shared" si="100"/>
        <v/>
      </c>
      <c r="HB41" s="47" t="str">
        <f t="shared" si="100"/>
        <v/>
      </c>
      <c r="HC41" s="47" t="str">
        <f t="shared" si="100"/>
        <v/>
      </c>
      <c r="HD41" s="47" t="str">
        <f t="shared" si="100"/>
        <v/>
      </c>
      <c r="HE41" s="47" t="str">
        <f t="shared" si="100"/>
        <v/>
      </c>
      <c r="HF41" s="47" t="str">
        <f t="shared" si="87"/>
        <v/>
      </c>
      <c r="HG41" s="47" t="str">
        <f t="shared" si="72"/>
        <v/>
      </c>
      <c r="HH41" s="47" t="str">
        <f t="shared" si="72"/>
        <v/>
      </c>
      <c r="HI41" s="47" t="str">
        <f t="shared" si="72"/>
        <v/>
      </c>
      <c r="HJ41" s="47" t="str">
        <f t="shared" si="72"/>
        <v/>
      </c>
      <c r="HK41" s="47" t="str">
        <f t="shared" si="72"/>
        <v/>
      </c>
      <c r="HL41" s="47" t="str">
        <f t="shared" si="72"/>
        <v/>
      </c>
      <c r="HM41" s="47" t="str">
        <f t="shared" si="88"/>
        <v/>
      </c>
      <c r="HN41" s="47" t="str">
        <f t="shared" si="88"/>
        <v/>
      </c>
      <c r="HO41" s="47" t="str">
        <f t="shared" si="88"/>
        <v/>
      </c>
      <c r="HP41" s="165" t="e">
        <f t="shared" si="90"/>
        <v>#N/A</v>
      </c>
      <c r="HQ41" s="165" t="e">
        <f t="shared" si="90"/>
        <v>#N/A</v>
      </c>
      <c r="HR41" s="165" t="e">
        <f t="shared" si="90"/>
        <v>#N/A</v>
      </c>
      <c r="HS41" s="165" t="e">
        <f t="shared" si="90"/>
        <v>#N/A</v>
      </c>
      <c r="HT41" s="165" t="e">
        <f t="shared" si="90"/>
        <v>#N/A</v>
      </c>
      <c r="HU41" s="165" t="e">
        <f t="shared" si="90"/>
        <v>#N/A</v>
      </c>
      <c r="HV41" s="165" t="e">
        <f t="shared" si="90"/>
        <v>#N/A</v>
      </c>
      <c r="HW41" s="165" t="e">
        <f t="shared" si="90"/>
        <v>#N/A</v>
      </c>
      <c r="HX41" s="165" t="e">
        <f t="shared" si="90"/>
        <v>#N/A</v>
      </c>
      <c r="HY41" s="165" t="e">
        <f t="shared" si="90"/>
        <v>#N/A</v>
      </c>
      <c r="HZ41" s="165" t="e">
        <f t="shared" si="90"/>
        <v>#N/A</v>
      </c>
      <c r="IA41" s="165" t="e">
        <f t="shared" si="90"/>
        <v>#N/A</v>
      </c>
      <c r="IB41" s="165" t="e">
        <f t="shared" si="90"/>
        <v>#N/A</v>
      </c>
      <c r="IC41" s="165" t="e">
        <f t="shared" si="90"/>
        <v>#N/A</v>
      </c>
      <c r="ID41" s="165" t="e">
        <f t="shared" si="90"/>
        <v>#N/A</v>
      </c>
      <c r="IE41" s="165" t="e">
        <f t="shared" si="89"/>
        <v>#N/A</v>
      </c>
      <c r="IF41" s="165" t="e">
        <f t="shared" si="89"/>
        <v>#N/A</v>
      </c>
      <c r="IG41" s="165" t="e">
        <f t="shared" si="89"/>
        <v>#N/A</v>
      </c>
      <c r="IH41" s="165" t="e">
        <f t="shared" si="89"/>
        <v>#N/A</v>
      </c>
      <c r="II41" s="165" t="e">
        <f t="shared" si="89"/>
        <v>#N/A</v>
      </c>
      <c r="IJ41" s="165" t="e">
        <f t="shared" si="89"/>
        <v>#N/A</v>
      </c>
      <c r="IK41" s="165" t="e">
        <f t="shared" si="89"/>
        <v>#N/A</v>
      </c>
      <c r="IL41" s="165" t="e">
        <f t="shared" si="89"/>
        <v>#N/A</v>
      </c>
      <c r="IM41" s="165" t="e">
        <f t="shared" si="89"/>
        <v>#N/A</v>
      </c>
      <c r="IN41" s="165" t="e">
        <f t="shared" si="89"/>
        <v>#N/A</v>
      </c>
      <c r="IO41" s="165" t="e">
        <f t="shared" si="89"/>
        <v>#N/A</v>
      </c>
      <c r="IP41" s="165" t="e">
        <f t="shared" si="89"/>
        <v>#N/A</v>
      </c>
      <c r="IQ41" s="165" t="e">
        <f t="shared" si="89"/>
        <v>#N/A</v>
      </c>
      <c r="IR41" s="165" t="e">
        <f t="shared" si="89"/>
        <v>#N/A</v>
      </c>
      <c r="IS41" s="165" t="e">
        <f t="shared" si="73"/>
        <v>#N/A</v>
      </c>
      <c r="IT41" s="165" t="e">
        <f t="shared" si="73"/>
        <v>#N/A</v>
      </c>
      <c r="IU41" s="165" t="e">
        <f t="shared" si="73"/>
        <v>#N/A</v>
      </c>
      <c r="IV41" s="165" t="e">
        <f t="shared" si="73"/>
        <v>#N/A</v>
      </c>
      <c r="IW41" s="165" t="e">
        <f t="shared" si="73"/>
        <v>#N/A</v>
      </c>
      <c r="IX41" s="165" t="e">
        <f t="shared" si="73"/>
        <v>#N/A</v>
      </c>
      <c r="IY41" s="165" t="e">
        <f t="shared" si="73"/>
        <v>#N/A</v>
      </c>
      <c r="IZ41" s="165" t="e">
        <f t="shared" si="73"/>
        <v>#N/A</v>
      </c>
      <c r="JA41" s="165" t="e">
        <f t="shared" si="73"/>
        <v>#N/A</v>
      </c>
      <c r="JB41" s="165" t="e">
        <f t="shared" si="73"/>
        <v>#N/A</v>
      </c>
      <c r="JC41" s="165" t="e">
        <f t="shared" si="73"/>
        <v>#N/A</v>
      </c>
      <c r="JD41" s="165" t="e">
        <f t="shared" si="73"/>
        <v>#N/A</v>
      </c>
      <c r="JE41" s="165" t="e">
        <f t="shared" si="73"/>
        <v>#N/A</v>
      </c>
      <c r="JF41" s="165" t="e">
        <f t="shared" si="73"/>
        <v>#N/A</v>
      </c>
      <c r="JG41" s="165" t="e">
        <f t="shared" si="73"/>
        <v>#N/A</v>
      </c>
      <c r="JH41" s="165" t="e">
        <f t="shared" si="73"/>
        <v>#N/A</v>
      </c>
      <c r="JI41" s="165" t="e">
        <f t="shared" si="74"/>
        <v>#N/A</v>
      </c>
      <c r="JJ41" s="165" t="e">
        <f t="shared" si="74"/>
        <v>#N/A</v>
      </c>
      <c r="JK41" s="165" t="e">
        <f t="shared" si="74"/>
        <v>#N/A</v>
      </c>
      <c r="JL41" s="165" t="e">
        <f t="shared" si="74"/>
        <v>#N/A</v>
      </c>
      <c r="JM41" s="165" t="e">
        <f t="shared" si="74"/>
        <v>#N/A</v>
      </c>
      <c r="JN41" s="165" t="e">
        <f t="shared" si="74"/>
        <v>#N/A</v>
      </c>
      <c r="JO41" s="165" t="e">
        <f t="shared" si="74"/>
        <v>#N/A</v>
      </c>
      <c r="JP41" s="165" t="e">
        <f t="shared" si="74"/>
        <v>#N/A</v>
      </c>
      <c r="JQ41" s="165" t="e">
        <f t="shared" si="74"/>
        <v>#N/A</v>
      </c>
      <c r="JR41" s="165" t="e">
        <f t="shared" si="74"/>
        <v>#N/A</v>
      </c>
      <c r="JS41" s="165" t="e">
        <f t="shared" si="74"/>
        <v>#N/A</v>
      </c>
      <c r="JT41" s="165" t="e">
        <f t="shared" si="74"/>
        <v>#N/A</v>
      </c>
      <c r="JU41" s="165" t="e">
        <f t="shared" si="74"/>
        <v>#N/A</v>
      </c>
      <c r="JV41" s="165" t="e">
        <f t="shared" si="74"/>
        <v>#N/A</v>
      </c>
      <c r="JW41" s="165" t="e">
        <f t="shared" si="74"/>
        <v>#N/A</v>
      </c>
      <c r="JX41" s="165" t="e">
        <f t="shared" si="74"/>
        <v>#N/A</v>
      </c>
      <c r="JY41" s="165" t="e">
        <f t="shared" si="75"/>
        <v>#N/A</v>
      </c>
      <c r="JZ41" s="165" t="e">
        <f t="shared" si="75"/>
        <v>#N/A</v>
      </c>
      <c r="KA41" s="165" t="e">
        <f t="shared" si="75"/>
        <v>#N/A</v>
      </c>
      <c r="KB41" s="165" t="e">
        <f t="shared" si="75"/>
        <v>#N/A</v>
      </c>
      <c r="KC41" s="165" t="e">
        <f t="shared" si="75"/>
        <v>#N/A</v>
      </c>
      <c r="KD41" s="165" t="e">
        <f t="shared" si="75"/>
        <v>#N/A</v>
      </c>
      <c r="KE41" s="165" t="e">
        <f t="shared" si="75"/>
        <v>#N/A</v>
      </c>
      <c r="KF41" s="165" t="e">
        <f t="shared" si="75"/>
        <v>#N/A</v>
      </c>
      <c r="KG41" s="165" t="e">
        <f t="shared" si="75"/>
        <v>#N/A</v>
      </c>
      <c r="KH41" s="165" t="e">
        <f t="shared" si="75"/>
        <v>#N/A</v>
      </c>
      <c r="KI41" s="165" t="e">
        <f t="shared" si="75"/>
        <v>#N/A</v>
      </c>
      <c r="KJ41" s="165" t="e">
        <f t="shared" si="75"/>
        <v>#N/A</v>
      </c>
      <c r="KK41" s="165" t="e">
        <f t="shared" si="75"/>
        <v>#N/A</v>
      </c>
      <c r="KL41" s="165" t="e">
        <f t="shared" si="75"/>
        <v>#N/A</v>
      </c>
      <c r="KM41" s="165" t="e">
        <f t="shared" si="75"/>
        <v>#N/A</v>
      </c>
      <c r="KN41" s="165" t="e">
        <f t="shared" si="75"/>
        <v>#N/A</v>
      </c>
      <c r="KO41" s="165" t="e">
        <f t="shared" si="76"/>
        <v>#N/A</v>
      </c>
      <c r="KP41" s="165" t="e">
        <f t="shared" si="76"/>
        <v>#N/A</v>
      </c>
      <c r="KQ41" s="165" t="e">
        <f t="shared" si="76"/>
        <v>#N/A</v>
      </c>
      <c r="KR41" s="165" t="e">
        <f t="shared" si="76"/>
        <v>#N/A</v>
      </c>
      <c r="KS41" s="165" t="e">
        <f t="shared" si="76"/>
        <v>#N/A</v>
      </c>
      <c r="KT41" s="165" t="e">
        <f t="shared" si="76"/>
        <v>#N/A</v>
      </c>
      <c r="KU41" s="165" t="e">
        <f t="shared" si="76"/>
        <v>#N/A</v>
      </c>
      <c r="KV41" s="165" t="e">
        <f t="shared" si="76"/>
        <v>#N/A</v>
      </c>
      <c r="KW41" s="165" t="e">
        <f t="shared" si="76"/>
        <v>#N/A</v>
      </c>
      <c r="KX41" s="165" t="e">
        <f t="shared" si="76"/>
        <v>#N/A</v>
      </c>
      <c r="KY41" s="165" t="e">
        <f t="shared" si="76"/>
        <v>#N/A</v>
      </c>
      <c r="KZ41" s="165" t="e">
        <f t="shared" si="76"/>
        <v>#N/A</v>
      </c>
      <c r="LA41" s="165" t="e">
        <f t="shared" si="76"/>
        <v>#N/A</v>
      </c>
      <c r="LB41" s="165" t="e">
        <f t="shared" si="76"/>
        <v>#N/A</v>
      </c>
      <c r="LC41" s="165" t="e">
        <f t="shared" si="76"/>
        <v>#N/A</v>
      </c>
      <c r="LD41" s="165" t="e">
        <f t="shared" si="76"/>
        <v>#N/A</v>
      </c>
      <c r="LE41" s="165" t="e">
        <f t="shared" si="77"/>
        <v>#N/A</v>
      </c>
      <c r="LF41" s="165" t="e">
        <f t="shared" si="77"/>
        <v>#N/A</v>
      </c>
      <c r="LG41" s="165" t="e">
        <f t="shared" si="77"/>
        <v>#N/A</v>
      </c>
      <c r="LH41" s="165" t="e">
        <f t="shared" si="77"/>
        <v>#N/A</v>
      </c>
      <c r="LI41" s="165" t="e">
        <f t="shared" si="77"/>
        <v>#N/A</v>
      </c>
      <c r="LJ41" s="165" t="e">
        <f t="shared" si="77"/>
        <v>#N/A</v>
      </c>
      <c r="LK41" s="165" t="e">
        <f t="shared" si="77"/>
        <v>#N/A</v>
      </c>
      <c r="LL41" s="165" t="e">
        <f t="shared" si="77"/>
        <v>#N/A</v>
      </c>
      <c r="LM41" s="165" t="e">
        <f t="shared" si="77"/>
        <v>#N/A</v>
      </c>
      <c r="LN41" s="165" t="e">
        <f t="shared" si="77"/>
        <v>#N/A</v>
      </c>
      <c r="LO41" s="165" t="e">
        <f t="shared" si="77"/>
        <v>#N/A</v>
      </c>
      <c r="LP41" s="165" t="e">
        <f t="shared" si="77"/>
        <v>#N/A</v>
      </c>
      <c r="LQ41" s="165" t="e">
        <f t="shared" si="77"/>
        <v>#N/A</v>
      </c>
      <c r="LR41" s="165" t="e">
        <f t="shared" si="77"/>
        <v>#N/A</v>
      </c>
      <c r="LS41" s="165" t="e">
        <f t="shared" si="77"/>
        <v>#N/A</v>
      </c>
      <c r="LT41" s="165" t="e">
        <f t="shared" si="77"/>
        <v>#N/A</v>
      </c>
      <c r="LU41" s="165" t="e">
        <f t="shared" si="78"/>
        <v>#N/A</v>
      </c>
      <c r="LV41" s="165" t="e">
        <f t="shared" si="78"/>
        <v>#N/A</v>
      </c>
      <c r="LW41" s="165" t="e">
        <f t="shared" si="78"/>
        <v>#N/A</v>
      </c>
      <c r="LX41" s="165" t="e">
        <f t="shared" si="78"/>
        <v>#N/A</v>
      </c>
      <c r="LY41" s="165" t="e">
        <f t="shared" si="78"/>
        <v>#N/A</v>
      </c>
      <c r="LZ41" s="165" t="e">
        <f t="shared" si="78"/>
        <v>#N/A</v>
      </c>
      <c r="MA41" s="165" t="e">
        <f t="shared" si="78"/>
        <v>#N/A</v>
      </c>
      <c r="MB41" s="165" t="e">
        <f t="shared" si="78"/>
        <v>#N/A</v>
      </c>
      <c r="MC41" s="165" t="e">
        <f t="shared" si="78"/>
        <v>#N/A</v>
      </c>
      <c r="MD41" s="165" t="e">
        <f t="shared" si="78"/>
        <v>#N/A</v>
      </c>
      <c r="ME41" s="165" t="e">
        <f t="shared" si="78"/>
        <v>#N/A</v>
      </c>
      <c r="MF41" s="165" t="e">
        <f t="shared" si="78"/>
        <v>#N/A</v>
      </c>
      <c r="MG41" s="165" t="e">
        <f t="shared" si="78"/>
        <v>#N/A</v>
      </c>
      <c r="MH41" s="165" t="e">
        <f t="shared" si="78"/>
        <v>#N/A</v>
      </c>
      <c r="MI41" s="165" t="e">
        <f t="shared" si="78"/>
        <v>#N/A</v>
      </c>
      <c r="MJ41" s="165" t="e">
        <f t="shared" si="78"/>
        <v>#N/A</v>
      </c>
      <c r="MK41" s="165" t="e">
        <f t="shared" si="79"/>
        <v>#N/A</v>
      </c>
      <c r="ML41" s="165" t="e">
        <f t="shared" si="79"/>
        <v>#N/A</v>
      </c>
      <c r="MM41" s="165" t="e">
        <f t="shared" si="79"/>
        <v>#N/A</v>
      </c>
      <c r="MN41" s="165" t="e">
        <f t="shared" si="79"/>
        <v>#N/A</v>
      </c>
      <c r="MO41" s="165" t="e">
        <f t="shared" si="79"/>
        <v>#N/A</v>
      </c>
      <c r="MP41" s="165" t="e">
        <f t="shared" si="79"/>
        <v>#N/A</v>
      </c>
      <c r="MQ41" s="165" t="e">
        <f t="shared" si="79"/>
        <v>#N/A</v>
      </c>
      <c r="MR41" s="165" t="e">
        <f t="shared" si="79"/>
        <v>#N/A</v>
      </c>
      <c r="MS41" s="165" t="e">
        <f t="shared" si="79"/>
        <v>#N/A</v>
      </c>
      <c r="MT41" s="165" t="e">
        <f t="shared" si="79"/>
        <v>#N/A</v>
      </c>
      <c r="MU41" s="165" t="e">
        <f t="shared" si="79"/>
        <v>#N/A</v>
      </c>
      <c r="MV41" s="165" t="e">
        <f t="shared" si="79"/>
        <v>#N/A</v>
      </c>
      <c r="MW41" s="165" t="e">
        <f t="shared" si="79"/>
        <v>#N/A</v>
      </c>
      <c r="MX41" s="165" t="e">
        <f t="shared" si="79"/>
        <v>#N/A</v>
      </c>
      <c r="MY41" s="165" t="e">
        <f t="shared" si="79"/>
        <v>#N/A</v>
      </c>
      <c r="MZ41" s="165" t="e">
        <f t="shared" si="79"/>
        <v>#N/A</v>
      </c>
      <c r="NA41" s="165" t="e">
        <f t="shared" si="80"/>
        <v>#N/A</v>
      </c>
      <c r="NB41" s="165" t="e">
        <f t="shared" si="80"/>
        <v>#N/A</v>
      </c>
      <c r="NC41" s="165" t="e">
        <f t="shared" si="80"/>
        <v>#N/A</v>
      </c>
      <c r="ND41" s="165" t="e">
        <f t="shared" si="80"/>
        <v>#N/A</v>
      </c>
      <c r="NE41" s="165" t="e">
        <f t="shared" si="80"/>
        <v>#N/A</v>
      </c>
      <c r="NF41" s="165" t="e">
        <f t="shared" si="80"/>
        <v>#N/A</v>
      </c>
      <c r="NG41" s="165" t="e">
        <f t="shared" si="80"/>
        <v>#N/A</v>
      </c>
      <c r="NH41" s="165" t="e">
        <f t="shared" si="80"/>
        <v>#N/A</v>
      </c>
      <c r="NI41" s="165" t="e">
        <f t="shared" si="80"/>
        <v>#N/A</v>
      </c>
      <c r="NJ41" s="165" t="e">
        <f t="shared" si="80"/>
        <v>#N/A</v>
      </c>
      <c r="NK41" s="165" t="e">
        <f t="shared" si="80"/>
        <v>#N/A</v>
      </c>
      <c r="NL41" s="165" t="e">
        <f t="shared" si="80"/>
        <v>#N/A</v>
      </c>
      <c r="NM41" s="165" t="e">
        <f t="shared" si="80"/>
        <v>#N/A</v>
      </c>
      <c r="NN41" s="165" t="e">
        <f t="shared" si="80"/>
        <v>#N/A</v>
      </c>
      <c r="NO41" s="165" t="e">
        <f t="shared" si="80"/>
        <v>#N/A</v>
      </c>
      <c r="NP41" s="165" t="e">
        <f t="shared" si="80"/>
        <v>#N/A</v>
      </c>
      <c r="NQ41" s="165" t="e">
        <f t="shared" si="81"/>
        <v>#N/A</v>
      </c>
      <c r="NR41" s="165" t="e">
        <f t="shared" si="81"/>
        <v>#N/A</v>
      </c>
      <c r="NS41" s="165" t="e">
        <f t="shared" si="81"/>
        <v>#N/A</v>
      </c>
      <c r="NT41" s="165" t="e">
        <f t="shared" si="81"/>
        <v>#N/A</v>
      </c>
      <c r="NU41" s="165" t="e">
        <f t="shared" si="81"/>
        <v>#N/A</v>
      </c>
      <c r="NV41" s="165" t="e">
        <f t="shared" si="81"/>
        <v>#N/A</v>
      </c>
      <c r="NW41" s="165" t="e">
        <f t="shared" si="81"/>
        <v>#N/A</v>
      </c>
      <c r="NX41" s="165" t="e">
        <f t="shared" si="81"/>
        <v>#N/A</v>
      </c>
      <c r="NY41" s="165" t="e">
        <f t="shared" si="81"/>
        <v>#N/A</v>
      </c>
      <c r="NZ41" s="165" t="e">
        <f t="shared" si="81"/>
        <v>#N/A</v>
      </c>
      <c r="OA41" s="165" t="e">
        <f t="shared" si="81"/>
        <v>#N/A</v>
      </c>
      <c r="OB41" s="165" t="e">
        <f t="shared" si="81"/>
        <v>#N/A</v>
      </c>
      <c r="OC41" s="165" t="e">
        <f t="shared" si="81"/>
        <v>#N/A</v>
      </c>
      <c r="OD41" s="165" t="e">
        <f t="shared" si="81"/>
        <v>#N/A</v>
      </c>
      <c r="OE41" s="165" t="e">
        <f t="shared" si="81"/>
        <v>#N/A</v>
      </c>
      <c r="OF41" s="165" t="e">
        <f t="shared" si="81"/>
        <v>#N/A</v>
      </c>
      <c r="OG41" s="165" t="e">
        <f t="shared" si="82"/>
        <v>#N/A</v>
      </c>
      <c r="OH41" s="165" t="e">
        <f t="shared" si="82"/>
        <v>#N/A</v>
      </c>
      <c r="OI41" s="165" t="e">
        <f t="shared" si="82"/>
        <v>#N/A</v>
      </c>
      <c r="OJ41" s="165" t="e">
        <f t="shared" si="82"/>
        <v>#N/A</v>
      </c>
      <c r="OK41" s="165" t="e">
        <f t="shared" si="82"/>
        <v>#N/A</v>
      </c>
      <c r="OL41" s="165" t="e">
        <f t="shared" si="82"/>
        <v>#N/A</v>
      </c>
      <c r="OM41" s="165" t="e">
        <f t="shared" si="82"/>
        <v>#N/A</v>
      </c>
      <c r="ON41" s="165" t="e">
        <f t="shared" si="82"/>
        <v>#N/A</v>
      </c>
      <c r="OO41" s="165" t="e">
        <f t="shared" si="82"/>
        <v>#N/A</v>
      </c>
      <c r="OP41" s="165" t="e">
        <f t="shared" si="82"/>
        <v>#N/A</v>
      </c>
      <c r="OQ41" s="165" t="e">
        <f t="shared" si="82"/>
        <v>#N/A</v>
      </c>
      <c r="OR41" s="165" t="e">
        <f t="shared" si="82"/>
        <v>#N/A</v>
      </c>
      <c r="OS41" s="165" t="e">
        <f t="shared" si="82"/>
        <v>#N/A</v>
      </c>
      <c r="OT41" s="165" t="e">
        <f t="shared" si="82"/>
        <v>#N/A</v>
      </c>
      <c r="OU41" s="165" t="e">
        <f t="shared" si="82"/>
        <v>#N/A</v>
      </c>
      <c r="OV41" s="165" t="e">
        <f t="shared" si="82"/>
        <v>#N/A</v>
      </c>
      <c r="OW41" s="165" t="e">
        <f t="shared" si="83"/>
        <v>#N/A</v>
      </c>
      <c r="OX41" s="165" t="e">
        <f t="shared" si="83"/>
        <v>#N/A</v>
      </c>
      <c r="OY41" s="165" t="e">
        <f t="shared" si="52"/>
        <v>#N/A</v>
      </c>
      <c r="OZ41" s="165" t="e">
        <f t="shared" si="52"/>
        <v>#N/A</v>
      </c>
      <c r="PA41" s="165" t="e">
        <f t="shared" si="52"/>
        <v>#N/A</v>
      </c>
      <c r="PB41" s="165" t="e">
        <f t="shared" si="52"/>
        <v>#N/A</v>
      </c>
      <c r="PC41" s="165" t="e">
        <f t="shared" si="70"/>
        <v>#N/A</v>
      </c>
      <c r="PD41" s="165" t="e">
        <f t="shared" si="70"/>
        <v>#N/A</v>
      </c>
      <c r="PE41" s="165" t="e">
        <f t="shared" si="70"/>
        <v>#N/A</v>
      </c>
      <c r="PF41" s="165" t="e">
        <f t="shared" si="70"/>
        <v>#N/A</v>
      </c>
      <c r="PG41" s="165" t="e">
        <f t="shared" si="70"/>
        <v>#N/A</v>
      </c>
      <c r="PH41" s="165" t="e">
        <f t="shared" si="70"/>
        <v>#N/A</v>
      </c>
    </row>
    <row r="42" spans="1:424" hidden="1" x14ac:dyDescent="0.45">
      <c r="A42" s="4">
        <v>39</v>
      </c>
      <c r="B42" s="91"/>
      <c r="C42" s="91"/>
      <c r="D42" s="91"/>
      <c r="E42" s="120" t="str">
        <f t="shared" si="28"/>
        <v/>
      </c>
      <c r="F42" s="120" t="str">
        <f t="shared" si="29"/>
        <v/>
      </c>
      <c r="G42" s="71" t="str">
        <f t="shared" si="30"/>
        <v/>
      </c>
      <c r="H42" s="23"/>
      <c r="I42" s="55"/>
      <c r="J42" s="298"/>
      <c r="K42" s="72" t="str">
        <f>IF(AND(B42&gt;0,C42&gt;0,D42&gt;0),IF(ISBLANK(J42),IF(ISBLANK(H42),"",(D42-B42)*VLOOKUP(H42,VLookups!$A$4:$B$13,2,FALSE)),J42),"")</f>
        <v/>
      </c>
      <c r="L42" s="73" t="str">
        <f t="shared" si="84"/>
        <v/>
      </c>
      <c r="M42" s="91"/>
      <c r="N42" s="265" t="str">
        <f>IF(AND(M42&gt;0,C42&gt;0,NOT(K42="")),ABS(VLOOKUP($M$1,VLookups!$A$43:$B$44,2,FALSE)-_xlfn.NORM.DIST(M42,G42,K42,TRUE)),"")</f>
        <v/>
      </c>
      <c r="O42" s="90" t="str">
        <f>IF(AND($B42&gt;0,$C42&gt;0,$D42&gt;0,NOT(ISBLANK($H42))),_xlfn.NORM.INV(ABS(VLOOKUP($M$1,VLookups!$A$43:$B$44,2,FALSE)-O$3),$G42,$K42),"")</f>
        <v/>
      </c>
      <c r="P42" s="89" t="str">
        <f>IF(AND($B42&gt;0,$C42&gt;0,$D42&gt;0,NOT(ISBLANK($H42))),_xlfn.NORM.INV(ABS(VLOOKUP($M$1,VLookups!$A$43:$B$44,2,FALSE)-P$3),$G42,$K42),"")</f>
        <v/>
      </c>
      <c r="Q42" s="90" t="str">
        <f>IF(AND($B42&gt;0,$C42&gt;0,$D42&gt;0,NOT(ISBLANK($H42))),_xlfn.NORM.INV(ABS(VLOOKUP($M$1,VLookups!$A$43:$B$44,2,FALSE)-Q$3),$G42,$K42),"")</f>
        <v/>
      </c>
      <c r="R42" s="89" t="str">
        <f>IF(AND($B42&gt;0,$C42&gt;0,$D42&gt;0,NOT(ISBLANK($H42))),_xlfn.NORM.INV(ABS(VLOOKUP($M$1,VLookups!$A$43:$B$44,2,FALSE)-R$3),$G42,$K42),"")</f>
        <v/>
      </c>
      <c r="S42" s="90" t="str">
        <f>IF(AND($B42&gt;0,$C42&gt;0,$D42&gt;0,NOT(ISBLANK($H42))),_xlfn.NORM.INV(ABS(VLOOKUP($M$1,VLookups!$A$43:$B$44,2,FALSE)-S$3),$G42,$K42),"")</f>
        <v/>
      </c>
      <c r="T42" s="89" t="str">
        <f>IF(AND($B42&gt;0,$C42&gt;0,$D42&gt;0,NOT(ISBLANK($H42))),_xlfn.NORM.INV(ABS(VLOOKUP($M$1,VLookups!$A$43:$B$44,2,FALSE)-T$3),$G42,$K42),"")</f>
        <v/>
      </c>
      <c r="U42" s="5"/>
      <c r="V42" s="164" t="str">
        <f t="shared" si="31"/>
        <v/>
      </c>
      <c r="W42" s="47" t="str">
        <f t="shared" si="101"/>
        <v/>
      </c>
      <c r="X42" s="47" t="str">
        <f t="shared" si="101"/>
        <v/>
      </c>
      <c r="Y42" s="47" t="str">
        <f t="shared" si="101"/>
        <v/>
      </c>
      <c r="Z42" s="47" t="str">
        <f t="shared" si="101"/>
        <v/>
      </c>
      <c r="AA42" s="47" t="str">
        <f t="shared" si="101"/>
        <v/>
      </c>
      <c r="AB42" s="47" t="str">
        <f t="shared" si="101"/>
        <v/>
      </c>
      <c r="AC42" s="47" t="str">
        <f t="shared" si="101"/>
        <v/>
      </c>
      <c r="AD42" s="47" t="str">
        <f t="shared" si="101"/>
        <v/>
      </c>
      <c r="AE42" s="47" t="str">
        <f t="shared" si="101"/>
        <v/>
      </c>
      <c r="AF42" s="47" t="str">
        <f t="shared" si="101"/>
        <v/>
      </c>
      <c r="AG42" s="47" t="str">
        <f t="shared" si="101"/>
        <v/>
      </c>
      <c r="AH42" s="47" t="str">
        <f t="shared" si="101"/>
        <v/>
      </c>
      <c r="AI42" s="47" t="str">
        <f t="shared" si="101"/>
        <v/>
      </c>
      <c r="AJ42" s="47" t="str">
        <f t="shared" si="101"/>
        <v/>
      </c>
      <c r="AK42" s="47" t="str">
        <f t="shared" si="101"/>
        <v/>
      </c>
      <c r="AL42" s="47" t="str">
        <f t="shared" si="101"/>
        <v/>
      </c>
      <c r="AM42" s="47" t="str">
        <f t="shared" si="93"/>
        <v/>
      </c>
      <c r="AN42" s="47" t="str">
        <f t="shared" si="93"/>
        <v/>
      </c>
      <c r="AO42" s="47" t="str">
        <f t="shared" si="93"/>
        <v/>
      </c>
      <c r="AP42" s="47" t="str">
        <f t="shared" si="93"/>
        <v/>
      </c>
      <c r="AQ42" s="47" t="str">
        <f t="shared" si="93"/>
        <v/>
      </c>
      <c r="AR42" s="47" t="str">
        <f t="shared" si="93"/>
        <v/>
      </c>
      <c r="AS42" s="47" t="str">
        <f t="shared" si="93"/>
        <v/>
      </c>
      <c r="AT42" s="47" t="str">
        <f t="shared" si="93"/>
        <v/>
      </c>
      <c r="AU42" s="47" t="str">
        <f t="shared" si="93"/>
        <v/>
      </c>
      <c r="AV42" s="47" t="str">
        <f t="shared" si="93"/>
        <v/>
      </c>
      <c r="AW42" s="47" t="str">
        <f t="shared" si="93"/>
        <v/>
      </c>
      <c r="AX42" s="47" t="str">
        <f t="shared" si="93"/>
        <v/>
      </c>
      <c r="AY42" s="47" t="str">
        <f t="shared" si="93"/>
        <v/>
      </c>
      <c r="AZ42" s="47" t="str">
        <f t="shared" si="93"/>
        <v/>
      </c>
      <c r="BA42" s="47" t="str">
        <f t="shared" si="93"/>
        <v/>
      </c>
      <c r="BB42" s="47" t="str">
        <f t="shared" si="94"/>
        <v/>
      </c>
      <c r="BC42" s="47" t="str">
        <f t="shared" si="94"/>
        <v/>
      </c>
      <c r="BD42" s="47" t="str">
        <f t="shared" si="94"/>
        <v/>
      </c>
      <c r="BE42" s="47" t="str">
        <f t="shared" si="94"/>
        <v/>
      </c>
      <c r="BF42" s="47" t="str">
        <f t="shared" si="94"/>
        <v/>
      </c>
      <c r="BG42" s="47" t="str">
        <f t="shared" si="94"/>
        <v/>
      </c>
      <c r="BH42" s="47" t="str">
        <f t="shared" si="94"/>
        <v/>
      </c>
      <c r="BI42" s="47" t="str">
        <f t="shared" si="94"/>
        <v/>
      </c>
      <c r="BJ42" s="47" t="str">
        <f t="shared" si="94"/>
        <v/>
      </c>
      <c r="BK42" s="47" t="str">
        <f t="shared" si="94"/>
        <v/>
      </c>
      <c r="BL42" s="47" t="str">
        <f t="shared" si="94"/>
        <v/>
      </c>
      <c r="BM42" s="47" t="str">
        <f t="shared" si="94"/>
        <v/>
      </c>
      <c r="BN42" s="47" t="str">
        <f t="shared" si="94"/>
        <v/>
      </c>
      <c r="BO42" s="47" t="str">
        <f t="shared" si="94"/>
        <v/>
      </c>
      <c r="BP42" s="47" t="str">
        <f t="shared" si="94"/>
        <v/>
      </c>
      <c r="BQ42" s="47" t="str">
        <f t="shared" si="94"/>
        <v/>
      </c>
      <c r="BR42" s="47" t="str">
        <f t="shared" si="91"/>
        <v/>
      </c>
      <c r="BS42" s="47" t="str">
        <f t="shared" si="91"/>
        <v/>
      </c>
      <c r="BT42" s="47" t="str">
        <f t="shared" si="91"/>
        <v/>
      </c>
      <c r="BU42" s="47" t="str">
        <f t="shared" si="91"/>
        <v/>
      </c>
      <c r="BV42" s="47" t="str">
        <f t="shared" si="91"/>
        <v/>
      </c>
      <c r="BW42" s="47" t="str">
        <f t="shared" si="91"/>
        <v/>
      </c>
      <c r="BX42" s="47" t="str">
        <f t="shared" si="91"/>
        <v/>
      </c>
      <c r="BY42" s="47" t="str">
        <f t="shared" si="91"/>
        <v/>
      </c>
      <c r="BZ42" s="47" t="str">
        <f t="shared" si="91"/>
        <v/>
      </c>
      <c r="CA42" s="47" t="str">
        <f t="shared" si="91"/>
        <v/>
      </c>
      <c r="CB42" s="47" t="str">
        <f t="shared" si="91"/>
        <v/>
      </c>
      <c r="CC42" s="47" t="str">
        <f t="shared" si="95"/>
        <v/>
      </c>
      <c r="CD42" s="47" t="str">
        <f t="shared" si="95"/>
        <v/>
      </c>
      <c r="CE42" s="47" t="str">
        <f t="shared" si="95"/>
        <v/>
      </c>
      <c r="CF42" s="47" t="str">
        <f t="shared" si="95"/>
        <v/>
      </c>
      <c r="CG42" s="47" t="str">
        <f t="shared" si="95"/>
        <v/>
      </c>
      <c r="CH42" s="47" t="str">
        <f t="shared" si="95"/>
        <v/>
      </c>
      <c r="CI42" s="47" t="str">
        <f t="shared" si="95"/>
        <v/>
      </c>
      <c r="CJ42" s="47" t="str">
        <f t="shared" si="95"/>
        <v/>
      </c>
      <c r="CK42" s="47" t="str">
        <f t="shared" si="95"/>
        <v/>
      </c>
      <c r="CL42" s="47" t="str">
        <f t="shared" si="95"/>
        <v/>
      </c>
      <c r="CM42" s="47" t="str">
        <f t="shared" si="95"/>
        <v/>
      </c>
      <c r="CN42" s="47" t="str">
        <f t="shared" si="95"/>
        <v/>
      </c>
      <c r="CO42" s="47" t="str">
        <f t="shared" si="95"/>
        <v/>
      </c>
      <c r="CP42" s="47" t="str">
        <f t="shared" si="95"/>
        <v/>
      </c>
      <c r="CQ42" s="47" t="str">
        <f t="shared" si="95"/>
        <v/>
      </c>
      <c r="CR42" s="47" t="str">
        <f t="shared" si="95"/>
        <v/>
      </c>
      <c r="CS42" s="47" t="str">
        <f t="shared" si="96"/>
        <v/>
      </c>
      <c r="CT42" s="47" t="str">
        <f t="shared" si="96"/>
        <v/>
      </c>
      <c r="CU42" s="47" t="str">
        <f t="shared" si="96"/>
        <v/>
      </c>
      <c r="CV42" s="47" t="str">
        <f t="shared" si="96"/>
        <v/>
      </c>
      <c r="CW42" s="47" t="str">
        <f t="shared" si="96"/>
        <v/>
      </c>
      <c r="CX42" s="47" t="str">
        <f t="shared" si="96"/>
        <v/>
      </c>
      <c r="CY42" s="47" t="str">
        <f t="shared" si="96"/>
        <v/>
      </c>
      <c r="CZ42" s="47" t="str">
        <f t="shared" si="96"/>
        <v/>
      </c>
      <c r="DA42" s="47" t="str">
        <f t="shared" si="96"/>
        <v/>
      </c>
      <c r="DB42" s="47" t="str">
        <f t="shared" si="96"/>
        <v/>
      </c>
      <c r="DC42" s="47" t="str">
        <f t="shared" si="96"/>
        <v/>
      </c>
      <c r="DD42" s="47" t="str">
        <f t="shared" si="96"/>
        <v/>
      </c>
      <c r="DE42" s="47" t="str">
        <f t="shared" si="96"/>
        <v/>
      </c>
      <c r="DF42" s="47" t="str">
        <f t="shared" si="96"/>
        <v/>
      </c>
      <c r="DG42" s="47" t="str">
        <f t="shared" si="96"/>
        <v/>
      </c>
      <c r="DH42" s="47" t="str">
        <f t="shared" si="96"/>
        <v/>
      </c>
      <c r="DI42" s="47" t="str">
        <f t="shared" si="85"/>
        <v/>
      </c>
      <c r="DJ42" s="47" t="str">
        <f t="shared" si="71"/>
        <v/>
      </c>
      <c r="DK42" s="47" t="str">
        <f t="shared" si="71"/>
        <v/>
      </c>
      <c r="DL42" s="47" t="str">
        <f t="shared" si="71"/>
        <v/>
      </c>
      <c r="DM42" s="47" t="str">
        <f t="shared" si="71"/>
        <v/>
      </c>
      <c r="DN42" s="47" t="str">
        <f t="shared" si="71"/>
        <v/>
      </c>
      <c r="DO42" s="47" t="str">
        <f t="shared" si="71"/>
        <v/>
      </c>
      <c r="DP42" s="47" t="str">
        <f t="shared" si="86"/>
        <v/>
      </c>
      <c r="DQ42" s="47" t="str">
        <f t="shared" si="86"/>
        <v/>
      </c>
      <c r="DR42" s="47" t="str">
        <f t="shared" si="86"/>
        <v/>
      </c>
      <c r="DS42" s="179" t="str">
        <f t="shared" si="33"/>
        <v/>
      </c>
      <c r="DT42" s="47" t="str">
        <f t="shared" si="102"/>
        <v/>
      </c>
      <c r="DU42" s="47" t="str">
        <f t="shared" si="102"/>
        <v/>
      </c>
      <c r="DV42" s="47" t="str">
        <f t="shared" si="102"/>
        <v/>
      </c>
      <c r="DW42" s="47" t="str">
        <f t="shared" si="102"/>
        <v/>
      </c>
      <c r="DX42" s="47" t="str">
        <f t="shared" si="102"/>
        <v/>
      </c>
      <c r="DY42" s="47" t="str">
        <f t="shared" si="102"/>
        <v/>
      </c>
      <c r="DZ42" s="47" t="str">
        <f t="shared" si="102"/>
        <v/>
      </c>
      <c r="EA42" s="47" t="str">
        <f t="shared" si="102"/>
        <v/>
      </c>
      <c r="EB42" s="47" t="str">
        <f t="shared" si="102"/>
        <v/>
      </c>
      <c r="EC42" s="47" t="str">
        <f t="shared" si="102"/>
        <v/>
      </c>
      <c r="ED42" s="47" t="str">
        <f t="shared" si="102"/>
        <v/>
      </c>
      <c r="EE42" s="47" t="str">
        <f t="shared" si="102"/>
        <v/>
      </c>
      <c r="EF42" s="47" t="str">
        <f t="shared" si="102"/>
        <v/>
      </c>
      <c r="EG42" s="47" t="str">
        <f t="shared" si="102"/>
        <v/>
      </c>
      <c r="EH42" s="47" t="str">
        <f t="shared" si="102"/>
        <v/>
      </c>
      <c r="EI42" s="47" t="str">
        <f t="shared" si="102"/>
        <v/>
      </c>
      <c r="EJ42" s="47" t="str">
        <f t="shared" si="97"/>
        <v/>
      </c>
      <c r="EK42" s="47" t="str">
        <f t="shared" si="97"/>
        <v/>
      </c>
      <c r="EL42" s="47" t="str">
        <f t="shared" si="97"/>
        <v/>
      </c>
      <c r="EM42" s="47" t="str">
        <f t="shared" si="97"/>
        <v/>
      </c>
      <c r="EN42" s="47" t="str">
        <f t="shared" si="97"/>
        <v/>
      </c>
      <c r="EO42" s="47" t="str">
        <f t="shared" si="97"/>
        <v/>
      </c>
      <c r="EP42" s="47" t="str">
        <f t="shared" si="97"/>
        <v/>
      </c>
      <c r="EQ42" s="47" t="str">
        <f t="shared" si="97"/>
        <v/>
      </c>
      <c r="ER42" s="47" t="str">
        <f t="shared" si="97"/>
        <v/>
      </c>
      <c r="ES42" s="47" t="str">
        <f t="shared" si="97"/>
        <v/>
      </c>
      <c r="ET42" s="47" t="str">
        <f t="shared" si="97"/>
        <v/>
      </c>
      <c r="EU42" s="47" t="str">
        <f t="shared" si="97"/>
        <v/>
      </c>
      <c r="EV42" s="47" t="str">
        <f t="shared" si="97"/>
        <v/>
      </c>
      <c r="EW42" s="47" t="str">
        <f t="shared" si="97"/>
        <v/>
      </c>
      <c r="EX42" s="47" t="str">
        <f t="shared" si="97"/>
        <v/>
      </c>
      <c r="EY42" s="47" t="str">
        <f t="shared" si="98"/>
        <v/>
      </c>
      <c r="EZ42" s="47" t="str">
        <f t="shared" si="98"/>
        <v/>
      </c>
      <c r="FA42" s="47" t="str">
        <f t="shared" si="98"/>
        <v/>
      </c>
      <c r="FB42" s="47" t="str">
        <f t="shared" si="98"/>
        <v/>
      </c>
      <c r="FC42" s="47" t="str">
        <f t="shared" si="98"/>
        <v/>
      </c>
      <c r="FD42" s="47" t="str">
        <f t="shared" si="98"/>
        <v/>
      </c>
      <c r="FE42" s="47" t="str">
        <f t="shared" si="98"/>
        <v/>
      </c>
      <c r="FF42" s="47" t="str">
        <f t="shared" si="98"/>
        <v/>
      </c>
      <c r="FG42" s="47" t="str">
        <f t="shared" si="98"/>
        <v/>
      </c>
      <c r="FH42" s="47" t="str">
        <f t="shared" si="98"/>
        <v/>
      </c>
      <c r="FI42" s="47" t="str">
        <f t="shared" si="98"/>
        <v/>
      </c>
      <c r="FJ42" s="47" t="str">
        <f t="shared" si="98"/>
        <v/>
      </c>
      <c r="FK42" s="47" t="str">
        <f t="shared" si="98"/>
        <v/>
      </c>
      <c r="FL42" s="47" t="str">
        <f t="shared" si="98"/>
        <v/>
      </c>
      <c r="FM42" s="47" t="str">
        <f t="shared" si="98"/>
        <v/>
      </c>
      <c r="FN42" s="47" t="str">
        <f t="shared" si="98"/>
        <v/>
      </c>
      <c r="FO42" s="47" t="str">
        <f t="shared" si="92"/>
        <v/>
      </c>
      <c r="FP42" s="47" t="str">
        <f t="shared" si="92"/>
        <v/>
      </c>
      <c r="FQ42" s="47" t="str">
        <f t="shared" si="92"/>
        <v/>
      </c>
      <c r="FR42" s="47" t="str">
        <f t="shared" si="92"/>
        <v/>
      </c>
      <c r="FS42" s="47" t="str">
        <f t="shared" si="92"/>
        <v/>
      </c>
      <c r="FT42" s="47" t="str">
        <f t="shared" si="92"/>
        <v/>
      </c>
      <c r="FU42" s="47" t="str">
        <f t="shared" si="92"/>
        <v/>
      </c>
      <c r="FV42" s="47" t="str">
        <f t="shared" si="92"/>
        <v/>
      </c>
      <c r="FW42" s="47" t="str">
        <f t="shared" si="92"/>
        <v/>
      </c>
      <c r="FX42" s="47" t="str">
        <f t="shared" si="92"/>
        <v/>
      </c>
      <c r="FY42" s="47" t="str">
        <f t="shared" si="92"/>
        <v/>
      </c>
      <c r="FZ42" s="47" t="str">
        <f t="shared" si="99"/>
        <v/>
      </c>
      <c r="GA42" s="47" t="str">
        <f t="shared" si="99"/>
        <v/>
      </c>
      <c r="GB42" s="47" t="str">
        <f t="shared" si="99"/>
        <v/>
      </c>
      <c r="GC42" s="47" t="str">
        <f t="shared" si="99"/>
        <v/>
      </c>
      <c r="GD42" s="47" t="str">
        <f t="shared" si="99"/>
        <v/>
      </c>
      <c r="GE42" s="47" t="str">
        <f t="shared" si="99"/>
        <v/>
      </c>
      <c r="GF42" s="47" t="str">
        <f t="shared" si="99"/>
        <v/>
      </c>
      <c r="GG42" s="47" t="str">
        <f t="shared" si="99"/>
        <v/>
      </c>
      <c r="GH42" s="47" t="str">
        <f t="shared" si="99"/>
        <v/>
      </c>
      <c r="GI42" s="47" t="str">
        <f t="shared" si="99"/>
        <v/>
      </c>
      <c r="GJ42" s="47" t="str">
        <f t="shared" si="99"/>
        <v/>
      </c>
      <c r="GK42" s="47" t="str">
        <f t="shared" si="99"/>
        <v/>
      </c>
      <c r="GL42" s="47" t="str">
        <f t="shared" si="99"/>
        <v/>
      </c>
      <c r="GM42" s="47" t="str">
        <f t="shared" si="99"/>
        <v/>
      </c>
      <c r="GN42" s="47" t="str">
        <f t="shared" si="99"/>
        <v/>
      </c>
      <c r="GO42" s="47" t="str">
        <f t="shared" si="99"/>
        <v/>
      </c>
      <c r="GP42" s="47" t="str">
        <f t="shared" si="100"/>
        <v/>
      </c>
      <c r="GQ42" s="47" t="str">
        <f t="shared" si="100"/>
        <v/>
      </c>
      <c r="GR42" s="47" t="str">
        <f t="shared" si="100"/>
        <v/>
      </c>
      <c r="GS42" s="47" t="str">
        <f t="shared" si="100"/>
        <v/>
      </c>
      <c r="GT42" s="47" t="str">
        <f t="shared" si="100"/>
        <v/>
      </c>
      <c r="GU42" s="47" t="str">
        <f t="shared" si="100"/>
        <v/>
      </c>
      <c r="GV42" s="47" t="str">
        <f t="shared" si="100"/>
        <v/>
      </c>
      <c r="GW42" s="47" t="str">
        <f t="shared" si="100"/>
        <v/>
      </c>
      <c r="GX42" s="47" t="str">
        <f t="shared" si="100"/>
        <v/>
      </c>
      <c r="GY42" s="47" t="str">
        <f t="shared" si="100"/>
        <v/>
      </c>
      <c r="GZ42" s="47" t="str">
        <f t="shared" si="100"/>
        <v/>
      </c>
      <c r="HA42" s="47" t="str">
        <f t="shared" si="100"/>
        <v/>
      </c>
      <c r="HB42" s="47" t="str">
        <f t="shared" si="100"/>
        <v/>
      </c>
      <c r="HC42" s="47" t="str">
        <f t="shared" si="100"/>
        <v/>
      </c>
      <c r="HD42" s="47" t="str">
        <f t="shared" si="100"/>
        <v/>
      </c>
      <c r="HE42" s="47" t="str">
        <f t="shared" si="100"/>
        <v/>
      </c>
      <c r="HF42" s="47" t="str">
        <f t="shared" si="87"/>
        <v/>
      </c>
      <c r="HG42" s="47" t="str">
        <f t="shared" si="72"/>
        <v/>
      </c>
      <c r="HH42" s="47" t="str">
        <f t="shared" si="72"/>
        <v/>
      </c>
      <c r="HI42" s="47" t="str">
        <f t="shared" si="72"/>
        <v/>
      </c>
      <c r="HJ42" s="47" t="str">
        <f t="shared" si="72"/>
        <v/>
      </c>
      <c r="HK42" s="47" t="str">
        <f t="shared" si="72"/>
        <v/>
      </c>
      <c r="HL42" s="47" t="str">
        <f t="shared" si="72"/>
        <v/>
      </c>
      <c r="HM42" s="47" t="str">
        <f t="shared" si="88"/>
        <v/>
      </c>
      <c r="HN42" s="47" t="str">
        <f t="shared" si="88"/>
        <v/>
      </c>
      <c r="HO42" s="47" t="str">
        <f t="shared" si="88"/>
        <v/>
      </c>
      <c r="HP42" s="165" t="e">
        <f t="shared" si="90"/>
        <v>#N/A</v>
      </c>
      <c r="HQ42" s="165" t="e">
        <f t="shared" si="90"/>
        <v>#N/A</v>
      </c>
      <c r="HR42" s="165" t="e">
        <f t="shared" si="90"/>
        <v>#N/A</v>
      </c>
      <c r="HS42" s="165" t="e">
        <f t="shared" si="90"/>
        <v>#N/A</v>
      </c>
      <c r="HT42" s="165" t="e">
        <f t="shared" si="90"/>
        <v>#N/A</v>
      </c>
      <c r="HU42" s="165" t="e">
        <f t="shared" si="90"/>
        <v>#N/A</v>
      </c>
      <c r="HV42" s="165" t="e">
        <f t="shared" si="90"/>
        <v>#N/A</v>
      </c>
      <c r="HW42" s="165" t="e">
        <f t="shared" si="90"/>
        <v>#N/A</v>
      </c>
      <c r="HX42" s="165" t="e">
        <f t="shared" si="90"/>
        <v>#N/A</v>
      </c>
      <c r="HY42" s="165" t="e">
        <f t="shared" si="90"/>
        <v>#N/A</v>
      </c>
      <c r="HZ42" s="165" t="e">
        <f t="shared" si="90"/>
        <v>#N/A</v>
      </c>
      <c r="IA42" s="165" t="e">
        <f t="shared" si="90"/>
        <v>#N/A</v>
      </c>
      <c r="IB42" s="165" t="e">
        <f t="shared" si="90"/>
        <v>#N/A</v>
      </c>
      <c r="IC42" s="165" t="e">
        <f t="shared" si="90"/>
        <v>#N/A</v>
      </c>
      <c r="ID42" s="165" t="e">
        <f t="shared" si="90"/>
        <v>#N/A</v>
      </c>
      <c r="IE42" s="165" t="e">
        <f t="shared" si="89"/>
        <v>#N/A</v>
      </c>
      <c r="IF42" s="165" t="e">
        <f t="shared" si="89"/>
        <v>#N/A</v>
      </c>
      <c r="IG42" s="165" t="e">
        <f t="shared" si="89"/>
        <v>#N/A</v>
      </c>
      <c r="IH42" s="165" t="e">
        <f t="shared" si="89"/>
        <v>#N/A</v>
      </c>
      <c r="II42" s="165" t="e">
        <f t="shared" si="89"/>
        <v>#N/A</v>
      </c>
      <c r="IJ42" s="165" t="e">
        <f t="shared" si="89"/>
        <v>#N/A</v>
      </c>
      <c r="IK42" s="165" t="e">
        <f t="shared" si="89"/>
        <v>#N/A</v>
      </c>
      <c r="IL42" s="165" t="e">
        <f t="shared" si="89"/>
        <v>#N/A</v>
      </c>
      <c r="IM42" s="165" t="e">
        <f t="shared" si="89"/>
        <v>#N/A</v>
      </c>
      <c r="IN42" s="165" t="e">
        <f t="shared" si="89"/>
        <v>#N/A</v>
      </c>
      <c r="IO42" s="165" t="e">
        <f t="shared" si="89"/>
        <v>#N/A</v>
      </c>
      <c r="IP42" s="165" t="e">
        <f t="shared" si="89"/>
        <v>#N/A</v>
      </c>
      <c r="IQ42" s="165" t="e">
        <f t="shared" si="89"/>
        <v>#N/A</v>
      </c>
      <c r="IR42" s="165" t="e">
        <f t="shared" si="89"/>
        <v>#N/A</v>
      </c>
      <c r="IS42" s="165" t="e">
        <f t="shared" si="73"/>
        <v>#N/A</v>
      </c>
      <c r="IT42" s="165" t="e">
        <f t="shared" si="73"/>
        <v>#N/A</v>
      </c>
      <c r="IU42" s="165" t="e">
        <f t="shared" si="73"/>
        <v>#N/A</v>
      </c>
      <c r="IV42" s="165" t="e">
        <f t="shared" si="73"/>
        <v>#N/A</v>
      </c>
      <c r="IW42" s="165" t="e">
        <f t="shared" si="73"/>
        <v>#N/A</v>
      </c>
      <c r="IX42" s="165" t="e">
        <f t="shared" si="73"/>
        <v>#N/A</v>
      </c>
      <c r="IY42" s="165" t="e">
        <f t="shared" si="73"/>
        <v>#N/A</v>
      </c>
      <c r="IZ42" s="165" t="e">
        <f t="shared" si="73"/>
        <v>#N/A</v>
      </c>
      <c r="JA42" s="165" t="e">
        <f t="shared" si="73"/>
        <v>#N/A</v>
      </c>
      <c r="JB42" s="165" t="e">
        <f t="shared" si="73"/>
        <v>#N/A</v>
      </c>
      <c r="JC42" s="165" t="e">
        <f t="shared" si="73"/>
        <v>#N/A</v>
      </c>
      <c r="JD42" s="165" t="e">
        <f t="shared" si="73"/>
        <v>#N/A</v>
      </c>
      <c r="JE42" s="165" t="e">
        <f t="shared" si="73"/>
        <v>#N/A</v>
      </c>
      <c r="JF42" s="165" t="e">
        <f t="shared" si="73"/>
        <v>#N/A</v>
      </c>
      <c r="JG42" s="165" t="e">
        <f t="shared" si="73"/>
        <v>#N/A</v>
      </c>
      <c r="JH42" s="165" t="e">
        <f t="shared" si="73"/>
        <v>#N/A</v>
      </c>
      <c r="JI42" s="165" t="e">
        <f t="shared" si="74"/>
        <v>#N/A</v>
      </c>
      <c r="JJ42" s="165" t="e">
        <f t="shared" si="74"/>
        <v>#N/A</v>
      </c>
      <c r="JK42" s="165" t="e">
        <f t="shared" si="74"/>
        <v>#N/A</v>
      </c>
      <c r="JL42" s="165" t="e">
        <f t="shared" si="74"/>
        <v>#N/A</v>
      </c>
      <c r="JM42" s="165" t="e">
        <f t="shared" si="74"/>
        <v>#N/A</v>
      </c>
      <c r="JN42" s="165" t="e">
        <f t="shared" si="74"/>
        <v>#N/A</v>
      </c>
      <c r="JO42" s="165" t="e">
        <f t="shared" si="74"/>
        <v>#N/A</v>
      </c>
      <c r="JP42" s="165" t="e">
        <f t="shared" si="74"/>
        <v>#N/A</v>
      </c>
      <c r="JQ42" s="165" t="e">
        <f t="shared" si="74"/>
        <v>#N/A</v>
      </c>
      <c r="JR42" s="165" t="e">
        <f t="shared" si="74"/>
        <v>#N/A</v>
      </c>
      <c r="JS42" s="165" t="e">
        <f t="shared" si="74"/>
        <v>#N/A</v>
      </c>
      <c r="JT42" s="165" t="e">
        <f t="shared" si="74"/>
        <v>#N/A</v>
      </c>
      <c r="JU42" s="165" t="e">
        <f t="shared" si="74"/>
        <v>#N/A</v>
      </c>
      <c r="JV42" s="165" t="e">
        <f t="shared" si="74"/>
        <v>#N/A</v>
      </c>
      <c r="JW42" s="165" t="e">
        <f t="shared" si="74"/>
        <v>#N/A</v>
      </c>
      <c r="JX42" s="165" t="e">
        <f t="shared" si="74"/>
        <v>#N/A</v>
      </c>
      <c r="JY42" s="165" t="e">
        <f t="shared" si="75"/>
        <v>#N/A</v>
      </c>
      <c r="JZ42" s="165" t="e">
        <f t="shared" si="75"/>
        <v>#N/A</v>
      </c>
      <c r="KA42" s="165" t="e">
        <f t="shared" si="75"/>
        <v>#N/A</v>
      </c>
      <c r="KB42" s="165" t="e">
        <f t="shared" si="75"/>
        <v>#N/A</v>
      </c>
      <c r="KC42" s="165" t="e">
        <f t="shared" si="75"/>
        <v>#N/A</v>
      </c>
      <c r="KD42" s="165" t="e">
        <f t="shared" si="75"/>
        <v>#N/A</v>
      </c>
      <c r="KE42" s="165" t="e">
        <f t="shared" si="75"/>
        <v>#N/A</v>
      </c>
      <c r="KF42" s="165" t="e">
        <f t="shared" si="75"/>
        <v>#N/A</v>
      </c>
      <c r="KG42" s="165" t="e">
        <f t="shared" si="75"/>
        <v>#N/A</v>
      </c>
      <c r="KH42" s="165" t="e">
        <f t="shared" si="75"/>
        <v>#N/A</v>
      </c>
      <c r="KI42" s="165" t="e">
        <f t="shared" si="75"/>
        <v>#N/A</v>
      </c>
      <c r="KJ42" s="165" t="e">
        <f t="shared" si="75"/>
        <v>#N/A</v>
      </c>
      <c r="KK42" s="165" t="e">
        <f t="shared" si="75"/>
        <v>#N/A</v>
      </c>
      <c r="KL42" s="165" t="e">
        <f t="shared" si="75"/>
        <v>#N/A</v>
      </c>
      <c r="KM42" s="165" t="e">
        <f t="shared" si="75"/>
        <v>#N/A</v>
      </c>
      <c r="KN42" s="165" t="e">
        <f t="shared" si="75"/>
        <v>#N/A</v>
      </c>
      <c r="KO42" s="165" t="e">
        <f t="shared" si="76"/>
        <v>#N/A</v>
      </c>
      <c r="KP42" s="165" t="e">
        <f t="shared" si="76"/>
        <v>#N/A</v>
      </c>
      <c r="KQ42" s="165" t="e">
        <f t="shared" si="76"/>
        <v>#N/A</v>
      </c>
      <c r="KR42" s="165" t="e">
        <f t="shared" si="76"/>
        <v>#N/A</v>
      </c>
      <c r="KS42" s="165" t="e">
        <f t="shared" si="76"/>
        <v>#N/A</v>
      </c>
      <c r="KT42" s="165" t="e">
        <f t="shared" si="76"/>
        <v>#N/A</v>
      </c>
      <c r="KU42" s="165" t="e">
        <f t="shared" si="76"/>
        <v>#N/A</v>
      </c>
      <c r="KV42" s="165" t="e">
        <f t="shared" si="76"/>
        <v>#N/A</v>
      </c>
      <c r="KW42" s="165" t="e">
        <f t="shared" si="76"/>
        <v>#N/A</v>
      </c>
      <c r="KX42" s="165" t="e">
        <f t="shared" si="76"/>
        <v>#N/A</v>
      </c>
      <c r="KY42" s="165" t="e">
        <f t="shared" si="76"/>
        <v>#N/A</v>
      </c>
      <c r="KZ42" s="165" t="e">
        <f t="shared" si="76"/>
        <v>#N/A</v>
      </c>
      <c r="LA42" s="165" t="e">
        <f t="shared" si="76"/>
        <v>#N/A</v>
      </c>
      <c r="LB42" s="165" t="e">
        <f t="shared" si="76"/>
        <v>#N/A</v>
      </c>
      <c r="LC42" s="165" t="e">
        <f t="shared" si="76"/>
        <v>#N/A</v>
      </c>
      <c r="LD42" s="165" t="e">
        <f t="shared" si="76"/>
        <v>#N/A</v>
      </c>
      <c r="LE42" s="165" t="e">
        <f t="shared" si="77"/>
        <v>#N/A</v>
      </c>
      <c r="LF42" s="165" t="e">
        <f t="shared" si="77"/>
        <v>#N/A</v>
      </c>
      <c r="LG42" s="165" t="e">
        <f t="shared" si="77"/>
        <v>#N/A</v>
      </c>
      <c r="LH42" s="165" t="e">
        <f t="shared" si="77"/>
        <v>#N/A</v>
      </c>
      <c r="LI42" s="165" t="e">
        <f t="shared" si="77"/>
        <v>#N/A</v>
      </c>
      <c r="LJ42" s="165" t="e">
        <f t="shared" si="77"/>
        <v>#N/A</v>
      </c>
      <c r="LK42" s="165" t="e">
        <f t="shared" si="77"/>
        <v>#N/A</v>
      </c>
      <c r="LL42" s="165" t="e">
        <f t="shared" si="77"/>
        <v>#N/A</v>
      </c>
      <c r="LM42" s="165" t="e">
        <f t="shared" si="77"/>
        <v>#N/A</v>
      </c>
      <c r="LN42" s="165" t="e">
        <f t="shared" si="77"/>
        <v>#N/A</v>
      </c>
      <c r="LO42" s="165" t="e">
        <f t="shared" si="77"/>
        <v>#N/A</v>
      </c>
      <c r="LP42" s="165" t="e">
        <f t="shared" si="77"/>
        <v>#N/A</v>
      </c>
      <c r="LQ42" s="165" t="e">
        <f t="shared" si="77"/>
        <v>#N/A</v>
      </c>
      <c r="LR42" s="165" t="e">
        <f t="shared" si="77"/>
        <v>#N/A</v>
      </c>
      <c r="LS42" s="165" t="e">
        <f t="shared" si="77"/>
        <v>#N/A</v>
      </c>
      <c r="LT42" s="165" t="e">
        <f t="shared" si="77"/>
        <v>#N/A</v>
      </c>
      <c r="LU42" s="165" t="e">
        <f t="shared" si="78"/>
        <v>#N/A</v>
      </c>
      <c r="LV42" s="165" t="e">
        <f t="shared" si="78"/>
        <v>#N/A</v>
      </c>
      <c r="LW42" s="165" t="e">
        <f t="shared" si="78"/>
        <v>#N/A</v>
      </c>
      <c r="LX42" s="165" t="e">
        <f t="shared" si="78"/>
        <v>#N/A</v>
      </c>
      <c r="LY42" s="165" t="e">
        <f t="shared" si="78"/>
        <v>#N/A</v>
      </c>
      <c r="LZ42" s="165" t="e">
        <f t="shared" si="78"/>
        <v>#N/A</v>
      </c>
      <c r="MA42" s="165" t="e">
        <f t="shared" si="78"/>
        <v>#N/A</v>
      </c>
      <c r="MB42" s="165" t="e">
        <f t="shared" si="78"/>
        <v>#N/A</v>
      </c>
      <c r="MC42" s="165" t="e">
        <f t="shared" si="78"/>
        <v>#N/A</v>
      </c>
      <c r="MD42" s="165" t="e">
        <f t="shared" si="78"/>
        <v>#N/A</v>
      </c>
      <c r="ME42" s="165" t="e">
        <f t="shared" si="78"/>
        <v>#N/A</v>
      </c>
      <c r="MF42" s="165" t="e">
        <f t="shared" si="78"/>
        <v>#N/A</v>
      </c>
      <c r="MG42" s="165" t="e">
        <f t="shared" si="78"/>
        <v>#N/A</v>
      </c>
      <c r="MH42" s="165" t="e">
        <f t="shared" si="78"/>
        <v>#N/A</v>
      </c>
      <c r="MI42" s="165" t="e">
        <f t="shared" si="78"/>
        <v>#N/A</v>
      </c>
      <c r="MJ42" s="165" t="e">
        <f t="shared" si="78"/>
        <v>#N/A</v>
      </c>
      <c r="MK42" s="165" t="e">
        <f t="shared" si="79"/>
        <v>#N/A</v>
      </c>
      <c r="ML42" s="165" t="e">
        <f t="shared" si="79"/>
        <v>#N/A</v>
      </c>
      <c r="MM42" s="165" t="e">
        <f t="shared" si="79"/>
        <v>#N/A</v>
      </c>
      <c r="MN42" s="165" t="e">
        <f t="shared" si="79"/>
        <v>#N/A</v>
      </c>
      <c r="MO42" s="165" t="e">
        <f t="shared" si="79"/>
        <v>#N/A</v>
      </c>
      <c r="MP42" s="165" t="e">
        <f t="shared" si="79"/>
        <v>#N/A</v>
      </c>
      <c r="MQ42" s="165" t="e">
        <f t="shared" si="79"/>
        <v>#N/A</v>
      </c>
      <c r="MR42" s="165" t="e">
        <f t="shared" si="79"/>
        <v>#N/A</v>
      </c>
      <c r="MS42" s="165" t="e">
        <f t="shared" si="79"/>
        <v>#N/A</v>
      </c>
      <c r="MT42" s="165" t="e">
        <f t="shared" si="79"/>
        <v>#N/A</v>
      </c>
      <c r="MU42" s="165" t="e">
        <f t="shared" si="79"/>
        <v>#N/A</v>
      </c>
      <c r="MV42" s="165" t="e">
        <f t="shared" si="79"/>
        <v>#N/A</v>
      </c>
      <c r="MW42" s="165" t="e">
        <f t="shared" si="79"/>
        <v>#N/A</v>
      </c>
      <c r="MX42" s="165" t="e">
        <f t="shared" si="79"/>
        <v>#N/A</v>
      </c>
      <c r="MY42" s="165" t="e">
        <f t="shared" si="79"/>
        <v>#N/A</v>
      </c>
      <c r="MZ42" s="165" t="e">
        <f t="shared" si="79"/>
        <v>#N/A</v>
      </c>
      <c r="NA42" s="165" t="e">
        <f t="shared" si="80"/>
        <v>#N/A</v>
      </c>
      <c r="NB42" s="165" t="e">
        <f t="shared" si="80"/>
        <v>#N/A</v>
      </c>
      <c r="NC42" s="165" t="e">
        <f t="shared" si="80"/>
        <v>#N/A</v>
      </c>
      <c r="ND42" s="165" t="e">
        <f t="shared" si="80"/>
        <v>#N/A</v>
      </c>
      <c r="NE42" s="165" t="e">
        <f t="shared" si="80"/>
        <v>#N/A</v>
      </c>
      <c r="NF42" s="165" t="e">
        <f t="shared" si="80"/>
        <v>#N/A</v>
      </c>
      <c r="NG42" s="165" t="e">
        <f t="shared" si="80"/>
        <v>#N/A</v>
      </c>
      <c r="NH42" s="165" t="e">
        <f t="shared" si="80"/>
        <v>#N/A</v>
      </c>
      <c r="NI42" s="165" t="e">
        <f t="shared" si="80"/>
        <v>#N/A</v>
      </c>
      <c r="NJ42" s="165" t="e">
        <f t="shared" si="80"/>
        <v>#N/A</v>
      </c>
      <c r="NK42" s="165" t="e">
        <f t="shared" si="80"/>
        <v>#N/A</v>
      </c>
      <c r="NL42" s="165" t="e">
        <f t="shared" si="80"/>
        <v>#N/A</v>
      </c>
      <c r="NM42" s="165" t="e">
        <f t="shared" si="80"/>
        <v>#N/A</v>
      </c>
      <c r="NN42" s="165" t="e">
        <f t="shared" si="80"/>
        <v>#N/A</v>
      </c>
      <c r="NO42" s="165" t="e">
        <f t="shared" si="80"/>
        <v>#N/A</v>
      </c>
      <c r="NP42" s="165" t="e">
        <f t="shared" si="80"/>
        <v>#N/A</v>
      </c>
      <c r="NQ42" s="165" t="e">
        <f t="shared" si="81"/>
        <v>#N/A</v>
      </c>
      <c r="NR42" s="165" t="e">
        <f t="shared" si="81"/>
        <v>#N/A</v>
      </c>
      <c r="NS42" s="165" t="e">
        <f t="shared" si="81"/>
        <v>#N/A</v>
      </c>
      <c r="NT42" s="165" t="e">
        <f t="shared" si="81"/>
        <v>#N/A</v>
      </c>
      <c r="NU42" s="165" t="e">
        <f t="shared" si="81"/>
        <v>#N/A</v>
      </c>
      <c r="NV42" s="165" t="e">
        <f t="shared" si="81"/>
        <v>#N/A</v>
      </c>
      <c r="NW42" s="165" t="e">
        <f t="shared" si="81"/>
        <v>#N/A</v>
      </c>
      <c r="NX42" s="165" t="e">
        <f t="shared" si="81"/>
        <v>#N/A</v>
      </c>
      <c r="NY42" s="165" t="e">
        <f t="shared" si="81"/>
        <v>#N/A</v>
      </c>
      <c r="NZ42" s="165" t="e">
        <f t="shared" si="81"/>
        <v>#N/A</v>
      </c>
      <c r="OA42" s="165" t="e">
        <f t="shared" si="81"/>
        <v>#N/A</v>
      </c>
      <c r="OB42" s="165" t="e">
        <f t="shared" si="81"/>
        <v>#N/A</v>
      </c>
      <c r="OC42" s="165" t="e">
        <f t="shared" si="81"/>
        <v>#N/A</v>
      </c>
      <c r="OD42" s="165" t="e">
        <f t="shared" si="81"/>
        <v>#N/A</v>
      </c>
      <c r="OE42" s="165" t="e">
        <f t="shared" si="81"/>
        <v>#N/A</v>
      </c>
      <c r="OF42" s="165" t="e">
        <f t="shared" si="81"/>
        <v>#N/A</v>
      </c>
      <c r="OG42" s="165" t="e">
        <f t="shared" si="82"/>
        <v>#N/A</v>
      </c>
      <c r="OH42" s="165" t="e">
        <f t="shared" si="82"/>
        <v>#N/A</v>
      </c>
      <c r="OI42" s="165" t="e">
        <f t="shared" si="82"/>
        <v>#N/A</v>
      </c>
      <c r="OJ42" s="165" t="e">
        <f t="shared" si="82"/>
        <v>#N/A</v>
      </c>
      <c r="OK42" s="165" t="e">
        <f t="shared" si="82"/>
        <v>#N/A</v>
      </c>
      <c r="OL42" s="165" t="e">
        <f t="shared" si="82"/>
        <v>#N/A</v>
      </c>
      <c r="OM42" s="165" t="e">
        <f t="shared" si="82"/>
        <v>#N/A</v>
      </c>
      <c r="ON42" s="165" t="e">
        <f t="shared" si="82"/>
        <v>#N/A</v>
      </c>
      <c r="OO42" s="165" t="e">
        <f t="shared" si="82"/>
        <v>#N/A</v>
      </c>
      <c r="OP42" s="165" t="e">
        <f t="shared" si="82"/>
        <v>#N/A</v>
      </c>
      <c r="OQ42" s="165" t="e">
        <f t="shared" si="82"/>
        <v>#N/A</v>
      </c>
      <c r="OR42" s="165" t="e">
        <f t="shared" si="82"/>
        <v>#N/A</v>
      </c>
      <c r="OS42" s="165" t="e">
        <f t="shared" si="82"/>
        <v>#N/A</v>
      </c>
      <c r="OT42" s="165" t="e">
        <f t="shared" si="82"/>
        <v>#N/A</v>
      </c>
      <c r="OU42" s="165" t="e">
        <f t="shared" si="82"/>
        <v>#N/A</v>
      </c>
      <c r="OV42" s="165" t="e">
        <f t="shared" si="82"/>
        <v>#N/A</v>
      </c>
      <c r="OW42" s="165" t="e">
        <f t="shared" si="83"/>
        <v>#N/A</v>
      </c>
      <c r="OX42" s="165" t="e">
        <f t="shared" si="83"/>
        <v>#N/A</v>
      </c>
      <c r="OY42" s="165" t="e">
        <f t="shared" si="52"/>
        <v>#N/A</v>
      </c>
      <c r="OZ42" s="165" t="e">
        <f t="shared" si="52"/>
        <v>#N/A</v>
      </c>
      <c r="PA42" s="165" t="e">
        <f t="shared" si="52"/>
        <v>#N/A</v>
      </c>
      <c r="PB42" s="165" t="e">
        <f t="shared" si="52"/>
        <v>#N/A</v>
      </c>
      <c r="PC42" s="165" t="e">
        <f t="shared" si="70"/>
        <v>#N/A</v>
      </c>
      <c r="PD42" s="165" t="e">
        <f t="shared" si="70"/>
        <v>#N/A</v>
      </c>
      <c r="PE42" s="165" t="e">
        <f t="shared" si="70"/>
        <v>#N/A</v>
      </c>
      <c r="PF42" s="165" t="e">
        <f t="shared" si="70"/>
        <v>#N/A</v>
      </c>
      <c r="PG42" s="165" t="e">
        <f t="shared" si="70"/>
        <v>#N/A</v>
      </c>
      <c r="PH42" s="165" t="e">
        <f t="shared" si="70"/>
        <v>#N/A</v>
      </c>
    </row>
    <row r="43" spans="1:424" hidden="1" x14ac:dyDescent="0.45">
      <c r="A43" s="4">
        <v>40</v>
      </c>
      <c r="B43" s="91"/>
      <c r="C43" s="91"/>
      <c r="D43" s="91"/>
      <c r="E43" s="120" t="str">
        <f t="shared" si="28"/>
        <v/>
      </c>
      <c r="F43" s="120" t="str">
        <f t="shared" si="29"/>
        <v/>
      </c>
      <c r="G43" s="71" t="str">
        <f t="shared" si="30"/>
        <v/>
      </c>
      <c r="H43" s="23"/>
      <c r="I43" s="55"/>
      <c r="J43" s="298"/>
      <c r="K43" s="72" t="str">
        <f>IF(AND(B43&gt;0,C43&gt;0,D43&gt;0),IF(ISBLANK(J43),IF(ISBLANK(H43),"",(D43-B43)*VLOOKUP(H43,VLookups!$A$4:$B$13,2,FALSE)),J43),"")</f>
        <v/>
      </c>
      <c r="L43" s="73" t="str">
        <f t="shared" si="84"/>
        <v/>
      </c>
      <c r="M43" s="91"/>
      <c r="N43" s="265" t="str">
        <f>IF(AND(M43&gt;0,C43&gt;0,NOT(K43="")),ABS(VLOOKUP($M$1,VLookups!$A$43:$B$44,2,FALSE)-_xlfn.NORM.DIST(M43,G43,K43,TRUE)),"")</f>
        <v/>
      </c>
      <c r="O43" s="90" t="str">
        <f>IF(AND($B43&gt;0,$C43&gt;0,$D43&gt;0,NOT(ISBLANK($H43))),_xlfn.NORM.INV(ABS(VLOOKUP($M$1,VLookups!$A$43:$B$44,2,FALSE)-O$3),$G43,$K43),"")</f>
        <v/>
      </c>
      <c r="P43" s="89" t="str">
        <f>IF(AND($B43&gt;0,$C43&gt;0,$D43&gt;0,NOT(ISBLANK($H43))),_xlfn.NORM.INV(ABS(VLOOKUP($M$1,VLookups!$A$43:$B$44,2,FALSE)-P$3),$G43,$K43),"")</f>
        <v/>
      </c>
      <c r="Q43" s="90" t="str">
        <f>IF(AND($B43&gt;0,$C43&gt;0,$D43&gt;0,NOT(ISBLANK($H43))),_xlfn.NORM.INV(ABS(VLOOKUP($M$1,VLookups!$A$43:$B$44,2,FALSE)-Q$3),$G43,$K43),"")</f>
        <v/>
      </c>
      <c r="R43" s="89" t="str">
        <f>IF(AND($B43&gt;0,$C43&gt;0,$D43&gt;0,NOT(ISBLANK($H43))),_xlfn.NORM.INV(ABS(VLOOKUP($M$1,VLookups!$A$43:$B$44,2,FALSE)-R$3),$G43,$K43),"")</f>
        <v/>
      </c>
      <c r="S43" s="90" t="str">
        <f>IF(AND($B43&gt;0,$C43&gt;0,$D43&gt;0,NOT(ISBLANK($H43))),_xlfn.NORM.INV(ABS(VLOOKUP($M$1,VLookups!$A$43:$B$44,2,FALSE)-S$3),$G43,$K43),"")</f>
        <v/>
      </c>
      <c r="T43" s="89" t="str">
        <f>IF(AND($B43&gt;0,$C43&gt;0,$D43&gt;0,NOT(ISBLANK($H43))),_xlfn.NORM.INV(ABS(VLOOKUP($M$1,VLookups!$A$43:$B$44,2,FALSE)-T$3),$G43,$K43),"")</f>
        <v/>
      </c>
      <c r="U43" s="5"/>
      <c r="V43" s="164" t="str">
        <f t="shared" si="31"/>
        <v/>
      </c>
      <c r="W43" s="47" t="str">
        <f t="shared" si="101"/>
        <v/>
      </c>
      <c r="X43" s="47" t="str">
        <f t="shared" si="101"/>
        <v/>
      </c>
      <c r="Y43" s="47" t="str">
        <f t="shared" si="101"/>
        <v/>
      </c>
      <c r="Z43" s="47" t="str">
        <f t="shared" si="101"/>
        <v/>
      </c>
      <c r="AA43" s="47" t="str">
        <f t="shared" si="101"/>
        <v/>
      </c>
      <c r="AB43" s="47" t="str">
        <f t="shared" si="101"/>
        <v/>
      </c>
      <c r="AC43" s="47" t="str">
        <f t="shared" si="101"/>
        <v/>
      </c>
      <c r="AD43" s="47" t="str">
        <f t="shared" si="101"/>
        <v/>
      </c>
      <c r="AE43" s="47" t="str">
        <f t="shared" si="101"/>
        <v/>
      </c>
      <c r="AF43" s="47" t="str">
        <f t="shared" si="101"/>
        <v/>
      </c>
      <c r="AG43" s="47" t="str">
        <f t="shared" si="101"/>
        <v/>
      </c>
      <c r="AH43" s="47" t="str">
        <f t="shared" si="101"/>
        <v/>
      </c>
      <c r="AI43" s="47" t="str">
        <f t="shared" si="101"/>
        <v/>
      </c>
      <c r="AJ43" s="47" t="str">
        <f t="shared" si="101"/>
        <v/>
      </c>
      <c r="AK43" s="47" t="str">
        <f t="shared" si="101"/>
        <v/>
      </c>
      <c r="AL43" s="47" t="str">
        <f t="shared" si="101"/>
        <v/>
      </c>
      <c r="AM43" s="47" t="str">
        <f t="shared" si="93"/>
        <v/>
      </c>
      <c r="AN43" s="47" t="str">
        <f t="shared" si="93"/>
        <v/>
      </c>
      <c r="AO43" s="47" t="str">
        <f t="shared" si="93"/>
        <v/>
      </c>
      <c r="AP43" s="47" t="str">
        <f t="shared" si="93"/>
        <v/>
      </c>
      <c r="AQ43" s="47" t="str">
        <f t="shared" si="93"/>
        <v/>
      </c>
      <c r="AR43" s="47" t="str">
        <f t="shared" si="93"/>
        <v/>
      </c>
      <c r="AS43" s="47" t="str">
        <f t="shared" si="93"/>
        <v/>
      </c>
      <c r="AT43" s="47" t="str">
        <f t="shared" si="93"/>
        <v/>
      </c>
      <c r="AU43" s="47" t="str">
        <f t="shared" si="93"/>
        <v/>
      </c>
      <c r="AV43" s="47" t="str">
        <f t="shared" si="93"/>
        <v/>
      </c>
      <c r="AW43" s="47" t="str">
        <f t="shared" si="93"/>
        <v/>
      </c>
      <c r="AX43" s="47" t="str">
        <f t="shared" si="93"/>
        <v/>
      </c>
      <c r="AY43" s="47" t="str">
        <f t="shared" si="93"/>
        <v/>
      </c>
      <c r="AZ43" s="47" t="str">
        <f t="shared" si="93"/>
        <v/>
      </c>
      <c r="BA43" s="47" t="str">
        <f t="shared" si="93"/>
        <v/>
      </c>
      <c r="BB43" s="47" t="str">
        <f t="shared" si="94"/>
        <v/>
      </c>
      <c r="BC43" s="47" t="str">
        <f t="shared" si="94"/>
        <v/>
      </c>
      <c r="BD43" s="47" t="str">
        <f t="shared" si="94"/>
        <v/>
      </c>
      <c r="BE43" s="47" t="str">
        <f t="shared" si="94"/>
        <v/>
      </c>
      <c r="BF43" s="47" t="str">
        <f t="shared" si="94"/>
        <v/>
      </c>
      <c r="BG43" s="47" t="str">
        <f t="shared" si="94"/>
        <v/>
      </c>
      <c r="BH43" s="47" t="str">
        <f t="shared" si="94"/>
        <v/>
      </c>
      <c r="BI43" s="47" t="str">
        <f t="shared" si="94"/>
        <v/>
      </c>
      <c r="BJ43" s="47" t="str">
        <f t="shared" si="94"/>
        <v/>
      </c>
      <c r="BK43" s="47" t="str">
        <f t="shared" si="94"/>
        <v/>
      </c>
      <c r="BL43" s="47" t="str">
        <f t="shared" si="94"/>
        <v/>
      </c>
      <c r="BM43" s="47" t="str">
        <f t="shared" si="94"/>
        <v/>
      </c>
      <c r="BN43" s="47" t="str">
        <f t="shared" si="94"/>
        <v/>
      </c>
      <c r="BO43" s="47" t="str">
        <f t="shared" si="94"/>
        <v/>
      </c>
      <c r="BP43" s="47" t="str">
        <f t="shared" si="94"/>
        <v/>
      </c>
      <c r="BQ43" s="47" t="str">
        <f t="shared" si="94"/>
        <v/>
      </c>
      <c r="BR43" s="47" t="str">
        <f t="shared" si="91"/>
        <v/>
      </c>
      <c r="BS43" s="47" t="str">
        <f t="shared" si="91"/>
        <v/>
      </c>
      <c r="BT43" s="47" t="str">
        <f t="shared" si="91"/>
        <v/>
      </c>
      <c r="BU43" s="47" t="str">
        <f t="shared" si="91"/>
        <v/>
      </c>
      <c r="BV43" s="47" t="str">
        <f t="shared" si="91"/>
        <v/>
      </c>
      <c r="BW43" s="47" t="str">
        <f t="shared" si="91"/>
        <v/>
      </c>
      <c r="BX43" s="47" t="str">
        <f t="shared" si="91"/>
        <v/>
      </c>
      <c r="BY43" s="47" t="str">
        <f t="shared" si="91"/>
        <v/>
      </c>
      <c r="BZ43" s="47" t="str">
        <f t="shared" si="91"/>
        <v/>
      </c>
      <c r="CA43" s="47" t="str">
        <f t="shared" si="91"/>
        <v/>
      </c>
      <c r="CB43" s="47" t="str">
        <f t="shared" si="91"/>
        <v/>
      </c>
      <c r="CC43" s="47" t="str">
        <f t="shared" si="95"/>
        <v/>
      </c>
      <c r="CD43" s="47" t="str">
        <f t="shared" si="95"/>
        <v/>
      </c>
      <c r="CE43" s="47" t="str">
        <f t="shared" si="95"/>
        <v/>
      </c>
      <c r="CF43" s="47" t="str">
        <f t="shared" si="95"/>
        <v/>
      </c>
      <c r="CG43" s="47" t="str">
        <f t="shared" si="95"/>
        <v/>
      </c>
      <c r="CH43" s="47" t="str">
        <f t="shared" si="95"/>
        <v/>
      </c>
      <c r="CI43" s="47" t="str">
        <f t="shared" si="95"/>
        <v/>
      </c>
      <c r="CJ43" s="47" t="str">
        <f t="shared" si="95"/>
        <v/>
      </c>
      <c r="CK43" s="47" t="str">
        <f t="shared" si="95"/>
        <v/>
      </c>
      <c r="CL43" s="47" t="str">
        <f t="shared" si="95"/>
        <v/>
      </c>
      <c r="CM43" s="47" t="str">
        <f t="shared" si="95"/>
        <v/>
      </c>
      <c r="CN43" s="47" t="str">
        <f t="shared" si="95"/>
        <v/>
      </c>
      <c r="CO43" s="47" t="str">
        <f t="shared" si="95"/>
        <v/>
      </c>
      <c r="CP43" s="47" t="str">
        <f t="shared" si="95"/>
        <v/>
      </c>
      <c r="CQ43" s="47" t="str">
        <f t="shared" si="95"/>
        <v/>
      </c>
      <c r="CR43" s="47" t="str">
        <f t="shared" si="95"/>
        <v/>
      </c>
      <c r="CS43" s="47" t="str">
        <f t="shared" si="96"/>
        <v/>
      </c>
      <c r="CT43" s="47" t="str">
        <f t="shared" si="96"/>
        <v/>
      </c>
      <c r="CU43" s="47" t="str">
        <f t="shared" si="96"/>
        <v/>
      </c>
      <c r="CV43" s="47" t="str">
        <f t="shared" si="96"/>
        <v/>
      </c>
      <c r="CW43" s="47" t="str">
        <f t="shared" si="96"/>
        <v/>
      </c>
      <c r="CX43" s="47" t="str">
        <f t="shared" si="96"/>
        <v/>
      </c>
      <c r="CY43" s="47" t="str">
        <f t="shared" si="96"/>
        <v/>
      </c>
      <c r="CZ43" s="47" t="str">
        <f t="shared" si="96"/>
        <v/>
      </c>
      <c r="DA43" s="47" t="str">
        <f t="shared" si="96"/>
        <v/>
      </c>
      <c r="DB43" s="47" t="str">
        <f t="shared" si="96"/>
        <v/>
      </c>
      <c r="DC43" s="47" t="str">
        <f t="shared" si="96"/>
        <v/>
      </c>
      <c r="DD43" s="47" t="str">
        <f t="shared" si="96"/>
        <v/>
      </c>
      <c r="DE43" s="47" t="str">
        <f t="shared" si="96"/>
        <v/>
      </c>
      <c r="DF43" s="47" t="str">
        <f t="shared" si="96"/>
        <v/>
      </c>
      <c r="DG43" s="47" t="str">
        <f t="shared" si="96"/>
        <v/>
      </c>
      <c r="DH43" s="47" t="str">
        <f t="shared" si="96"/>
        <v/>
      </c>
      <c r="DI43" s="47" t="str">
        <f t="shared" si="85"/>
        <v/>
      </c>
      <c r="DJ43" s="47" t="str">
        <f t="shared" si="71"/>
        <v/>
      </c>
      <c r="DK43" s="47" t="str">
        <f t="shared" si="71"/>
        <v/>
      </c>
      <c r="DL43" s="47" t="str">
        <f t="shared" si="71"/>
        <v/>
      </c>
      <c r="DM43" s="47" t="str">
        <f t="shared" si="71"/>
        <v/>
      </c>
      <c r="DN43" s="47" t="str">
        <f t="shared" si="71"/>
        <v/>
      </c>
      <c r="DO43" s="47" t="str">
        <f t="shared" si="71"/>
        <v/>
      </c>
      <c r="DP43" s="47" t="str">
        <f t="shared" si="86"/>
        <v/>
      </c>
      <c r="DQ43" s="47" t="str">
        <f t="shared" si="86"/>
        <v/>
      </c>
      <c r="DR43" s="47" t="str">
        <f t="shared" si="86"/>
        <v/>
      </c>
      <c r="DS43" s="179" t="str">
        <f t="shared" si="33"/>
        <v/>
      </c>
      <c r="DT43" s="47" t="str">
        <f t="shared" si="102"/>
        <v/>
      </c>
      <c r="DU43" s="47" t="str">
        <f t="shared" si="102"/>
        <v/>
      </c>
      <c r="DV43" s="47" t="str">
        <f t="shared" si="102"/>
        <v/>
      </c>
      <c r="DW43" s="47" t="str">
        <f t="shared" si="102"/>
        <v/>
      </c>
      <c r="DX43" s="47" t="str">
        <f t="shared" si="102"/>
        <v/>
      </c>
      <c r="DY43" s="47" t="str">
        <f t="shared" si="102"/>
        <v/>
      </c>
      <c r="DZ43" s="47" t="str">
        <f t="shared" si="102"/>
        <v/>
      </c>
      <c r="EA43" s="47" t="str">
        <f t="shared" si="102"/>
        <v/>
      </c>
      <c r="EB43" s="47" t="str">
        <f t="shared" si="102"/>
        <v/>
      </c>
      <c r="EC43" s="47" t="str">
        <f t="shared" si="102"/>
        <v/>
      </c>
      <c r="ED43" s="47" t="str">
        <f t="shared" si="102"/>
        <v/>
      </c>
      <c r="EE43" s="47" t="str">
        <f t="shared" si="102"/>
        <v/>
      </c>
      <c r="EF43" s="47" t="str">
        <f t="shared" si="102"/>
        <v/>
      </c>
      <c r="EG43" s="47" t="str">
        <f t="shared" si="102"/>
        <v/>
      </c>
      <c r="EH43" s="47" t="str">
        <f t="shared" si="102"/>
        <v/>
      </c>
      <c r="EI43" s="47" t="str">
        <f t="shared" si="102"/>
        <v/>
      </c>
      <c r="EJ43" s="47" t="str">
        <f t="shared" si="97"/>
        <v/>
      </c>
      <c r="EK43" s="47" t="str">
        <f t="shared" si="97"/>
        <v/>
      </c>
      <c r="EL43" s="47" t="str">
        <f t="shared" si="97"/>
        <v/>
      </c>
      <c r="EM43" s="47" t="str">
        <f t="shared" si="97"/>
        <v/>
      </c>
      <c r="EN43" s="47" t="str">
        <f t="shared" si="97"/>
        <v/>
      </c>
      <c r="EO43" s="47" t="str">
        <f t="shared" si="97"/>
        <v/>
      </c>
      <c r="EP43" s="47" t="str">
        <f t="shared" si="97"/>
        <v/>
      </c>
      <c r="EQ43" s="47" t="str">
        <f t="shared" si="97"/>
        <v/>
      </c>
      <c r="ER43" s="47" t="str">
        <f t="shared" si="97"/>
        <v/>
      </c>
      <c r="ES43" s="47" t="str">
        <f t="shared" si="97"/>
        <v/>
      </c>
      <c r="ET43" s="47" t="str">
        <f t="shared" si="97"/>
        <v/>
      </c>
      <c r="EU43" s="47" t="str">
        <f t="shared" si="97"/>
        <v/>
      </c>
      <c r="EV43" s="47" t="str">
        <f t="shared" si="97"/>
        <v/>
      </c>
      <c r="EW43" s="47" t="str">
        <f t="shared" si="97"/>
        <v/>
      </c>
      <c r="EX43" s="47" t="str">
        <f t="shared" si="97"/>
        <v/>
      </c>
      <c r="EY43" s="47" t="str">
        <f t="shared" si="98"/>
        <v/>
      </c>
      <c r="EZ43" s="47" t="str">
        <f t="shared" si="98"/>
        <v/>
      </c>
      <c r="FA43" s="47" t="str">
        <f t="shared" si="98"/>
        <v/>
      </c>
      <c r="FB43" s="47" t="str">
        <f t="shared" si="98"/>
        <v/>
      </c>
      <c r="FC43" s="47" t="str">
        <f t="shared" si="98"/>
        <v/>
      </c>
      <c r="FD43" s="47" t="str">
        <f t="shared" si="98"/>
        <v/>
      </c>
      <c r="FE43" s="47" t="str">
        <f t="shared" si="98"/>
        <v/>
      </c>
      <c r="FF43" s="47" t="str">
        <f t="shared" si="98"/>
        <v/>
      </c>
      <c r="FG43" s="47" t="str">
        <f t="shared" si="98"/>
        <v/>
      </c>
      <c r="FH43" s="47" t="str">
        <f t="shared" si="98"/>
        <v/>
      </c>
      <c r="FI43" s="47" t="str">
        <f t="shared" si="98"/>
        <v/>
      </c>
      <c r="FJ43" s="47" t="str">
        <f t="shared" si="98"/>
        <v/>
      </c>
      <c r="FK43" s="47" t="str">
        <f t="shared" si="98"/>
        <v/>
      </c>
      <c r="FL43" s="47" t="str">
        <f t="shared" si="98"/>
        <v/>
      </c>
      <c r="FM43" s="47" t="str">
        <f t="shared" si="98"/>
        <v/>
      </c>
      <c r="FN43" s="47" t="str">
        <f t="shared" si="98"/>
        <v/>
      </c>
      <c r="FO43" s="47" t="str">
        <f t="shared" si="92"/>
        <v/>
      </c>
      <c r="FP43" s="47" t="str">
        <f t="shared" si="92"/>
        <v/>
      </c>
      <c r="FQ43" s="47" t="str">
        <f t="shared" si="92"/>
        <v/>
      </c>
      <c r="FR43" s="47" t="str">
        <f t="shared" si="92"/>
        <v/>
      </c>
      <c r="FS43" s="47" t="str">
        <f t="shared" si="92"/>
        <v/>
      </c>
      <c r="FT43" s="47" t="str">
        <f t="shared" si="92"/>
        <v/>
      </c>
      <c r="FU43" s="47" t="str">
        <f t="shared" si="92"/>
        <v/>
      </c>
      <c r="FV43" s="47" t="str">
        <f t="shared" si="92"/>
        <v/>
      </c>
      <c r="FW43" s="47" t="str">
        <f t="shared" si="92"/>
        <v/>
      </c>
      <c r="FX43" s="47" t="str">
        <f t="shared" si="92"/>
        <v/>
      </c>
      <c r="FY43" s="47" t="str">
        <f t="shared" si="92"/>
        <v/>
      </c>
      <c r="FZ43" s="47" t="str">
        <f t="shared" si="99"/>
        <v/>
      </c>
      <c r="GA43" s="47" t="str">
        <f t="shared" si="99"/>
        <v/>
      </c>
      <c r="GB43" s="47" t="str">
        <f t="shared" si="99"/>
        <v/>
      </c>
      <c r="GC43" s="47" t="str">
        <f t="shared" si="99"/>
        <v/>
      </c>
      <c r="GD43" s="47" t="str">
        <f t="shared" si="99"/>
        <v/>
      </c>
      <c r="GE43" s="47" t="str">
        <f t="shared" si="99"/>
        <v/>
      </c>
      <c r="GF43" s="47" t="str">
        <f t="shared" si="99"/>
        <v/>
      </c>
      <c r="GG43" s="47" t="str">
        <f t="shared" si="99"/>
        <v/>
      </c>
      <c r="GH43" s="47" t="str">
        <f t="shared" si="99"/>
        <v/>
      </c>
      <c r="GI43" s="47" t="str">
        <f t="shared" si="99"/>
        <v/>
      </c>
      <c r="GJ43" s="47" t="str">
        <f t="shared" si="99"/>
        <v/>
      </c>
      <c r="GK43" s="47" t="str">
        <f t="shared" si="99"/>
        <v/>
      </c>
      <c r="GL43" s="47" t="str">
        <f t="shared" si="99"/>
        <v/>
      </c>
      <c r="GM43" s="47" t="str">
        <f t="shared" si="99"/>
        <v/>
      </c>
      <c r="GN43" s="47" t="str">
        <f t="shared" si="99"/>
        <v/>
      </c>
      <c r="GO43" s="47" t="str">
        <f t="shared" si="99"/>
        <v/>
      </c>
      <c r="GP43" s="47" t="str">
        <f t="shared" si="100"/>
        <v/>
      </c>
      <c r="GQ43" s="47" t="str">
        <f t="shared" si="100"/>
        <v/>
      </c>
      <c r="GR43" s="47" t="str">
        <f t="shared" si="100"/>
        <v/>
      </c>
      <c r="GS43" s="47" t="str">
        <f t="shared" si="100"/>
        <v/>
      </c>
      <c r="GT43" s="47" t="str">
        <f t="shared" si="100"/>
        <v/>
      </c>
      <c r="GU43" s="47" t="str">
        <f t="shared" si="100"/>
        <v/>
      </c>
      <c r="GV43" s="47" t="str">
        <f t="shared" si="100"/>
        <v/>
      </c>
      <c r="GW43" s="47" t="str">
        <f t="shared" si="100"/>
        <v/>
      </c>
      <c r="GX43" s="47" t="str">
        <f t="shared" si="100"/>
        <v/>
      </c>
      <c r="GY43" s="47" t="str">
        <f t="shared" si="100"/>
        <v/>
      </c>
      <c r="GZ43" s="47" t="str">
        <f t="shared" si="100"/>
        <v/>
      </c>
      <c r="HA43" s="47" t="str">
        <f t="shared" si="100"/>
        <v/>
      </c>
      <c r="HB43" s="47" t="str">
        <f t="shared" si="100"/>
        <v/>
      </c>
      <c r="HC43" s="47" t="str">
        <f t="shared" si="100"/>
        <v/>
      </c>
      <c r="HD43" s="47" t="str">
        <f t="shared" si="100"/>
        <v/>
      </c>
      <c r="HE43" s="47" t="str">
        <f t="shared" si="100"/>
        <v/>
      </c>
      <c r="HF43" s="47" t="str">
        <f t="shared" si="87"/>
        <v/>
      </c>
      <c r="HG43" s="47" t="str">
        <f t="shared" si="72"/>
        <v/>
      </c>
      <c r="HH43" s="47" t="str">
        <f t="shared" si="72"/>
        <v/>
      </c>
      <c r="HI43" s="47" t="str">
        <f t="shared" si="72"/>
        <v/>
      </c>
      <c r="HJ43" s="47" t="str">
        <f t="shared" si="72"/>
        <v/>
      </c>
      <c r="HK43" s="47" t="str">
        <f t="shared" si="72"/>
        <v/>
      </c>
      <c r="HL43" s="47" t="str">
        <f t="shared" si="72"/>
        <v/>
      </c>
      <c r="HM43" s="47" t="str">
        <f t="shared" si="88"/>
        <v/>
      </c>
      <c r="HN43" s="47" t="str">
        <f t="shared" si="88"/>
        <v/>
      </c>
      <c r="HO43" s="47" t="str">
        <f t="shared" si="88"/>
        <v/>
      </c>
      <c r="HP43" s="165" t="e">
        <f t="shared" si="90"/>
        <v>#N/A</v>
      </c>
      <c r="HQ43" s="165" t="e">
        <f t="shared" si="90"/>
        <v>#N/A</v>
      </c>
      <c r="HR43" s="165" t="e">
        <f t="shared" si="90"/>
        <v>#N/A</v>
      </c>
      <c r="HS43" s="165" t="e">
        <f t="shared" si="90"/>
        <v>#N/A</v>
      </c>
      <c r="HT43" s="165" t="e">
        <f t="shared" si="90"/>
        <v>#N/A</v>
      </c>
      <c r="HU43" s="165" t="e">
        <f t="shared" si="90"/>
        <v>#N/A</v>
      </c>
      <c r="HV43" s="165" t="e">
        <f t="shared" si="90"/>
        <v>#N/A</v>
      </c>
      <c r="HW43" s="165" t="e">
        <f t="shared" si="90"/>
        <v>#N/A</v>
      </c>
      <c r="HX43" s="165" t="e">
        <f t="shared" si="90"/>
        <v>#N/A</v>
      </c>
      <c r="HY43" s="165" t="e">
        <f t="shared" si="90"/>
        <v>#N/A</v>
      </c>
      <c r="HZ43" s="165" t="e">
        <f t="shared" si="90"/>
        <v>#N/A</v>
      </c>
      <c r="IA43" s="165" t="e">
        <f t="shared" si="90"/>
        <v>#N/A</v>
      </c>
      <c r="IB43" s="165" t="e">
        <f t="shared" si="90"/>
        <v>#N/A</v>
      </c>
      <c r="IC43" s="165" t="e">
        <f t="shared" si="90"/>
        <v>#N/A</v>
      </c>
      <c r="ID43" s="165" t="e">
        <f t="shared" si="90"/>
        <v>#N/A</v>
      </c>
      <c r="IE43" s="165" t="e">
        <f t="shared" si="89"/>
        <v>#N/A</v>
      </c>
      <c r="IF43" s="165" t="e">
        <f t="shared" si="89"/>
        <v>#N/A</v>
      </c>
      <c r="IG43" s="165" t="e">
        <f t="shared" si="89"/>
        <v>#N/A</v>
      </c>
      <c r="IH43" s="165" t="e">
        <f t="shared" si="89"/>
        <v>#N/A</v>
      </c>
      <c r="II43" s="165" t="e">
        <f t="shared" si="89"/>
        <v>#N/A</v>
      </c>
      <c r="IJ43" s="165" t="e">
        <f t="shared" si="89"/>
        <v>#N/A</v>
      </c>
      <c r="IK43" s="165" t="e">
        <f t="shared" si="89"/>
        <v>#N/A</v>
      </c>
      <c r="IL43" s="165" t="e">
        <f t="shared" si="89"/>
        <v>#N/A</v>
      </c>
      <c r="IM43" s="165" t="e">
        <f t="shared" si="89"/>
        <v>#N/A</v>
      </c>
      <c r="IN43" s="165" t="e">
        <f t="shared" si="89"/>
        <v>#N/A</v>
      </c>
      <c r="IO43" s="165" t="e">
        <f t="shared" si="89"/>
        <v>#N/A</v>
      </c>
      <c r="IP43" s="165" t="e">
        <f t="shared" si="89"/>
        <v>#N/A</v>
      </c>
      <c r="IQ43" s="165" t="e">
        <f t="shared" si="89"/>
        <v>#N/A</v>
      </c>
      <c r="IR43" s="165" t="e">
        <f t="shared" si="89"/>
        <v>#N/A</v>
      </c>
      <c r="IS43" s="165" t="e">
        <f t="shared" si="73"/>
        <v>#N/A</v>
      </c>
      <c r="IT43" s="165" t="e">
        <f t="shared" si="73"/>
        <v>#N/A</v>
      </c>
      <c r="IU43" s="165" t="e">
        <f t="shared" si="73"/>
        <v>#N/A</v>
      </c>
      <c r="IV43" s="165" t="e">
        <f t="shared" si="73"/>
        <v>#N/A</v>
      </c>
      <c r="IW43" s="165" t="e">
        <f t="shared" si="73"/>
        <v>#N/A</v>
      </c>
      <c r="IX43" s="165" t="e">
        <f t="shared" si="73"/>
        <v>#N/A</v>
      </c>
      <c r="IY43" s="165" t="e">
        <f t="shared" si="73"/>
        <v>#N/A</v>
      </c>
      <c r="IZ43" s="165" t="e">
        <f t="shared" si="73"/>
        <v>#N/A</v>
      </c>
      <c r="JA43" s="165" t="e">
        <f t="shared" si="73"/>
        <v>#N/A</v>
      </c>
      <c r="JB43" s="165" t="e">
        <f t="shared" si="73"/>
        <v>#N/A</v>
      </c>
      <c r="JC43" s="165" t="e">
        <f t="shared" si="73"/>
        <v>#N/A</v>
      </c>
      <c r="JD43" s="165" t="e">
        <f t="shared" si="73"/>
        <v>#N/A</v>
      </c>
      <c r="JE43" s="165" t="e">
        <f t="shared" si="73"/>
        <v>#N/A</v>
      </c>
      <c r="JF43" s="165" t="e">
        <f t="shared" si="73"/>
        <v>#N/A</v>
      </c>
      <c r="JG43" s="165" t="e">
        <f t="shared" si="73"/>
        <v>#N/A</v>
      </c>
      <c r="JH43" s="165" t="e">
        <f t="shared" si="73"/>
        <v>#N/A</v>
      </c>
      <c r="JI43" s="165" t="e">
        <f t="shared" si="74"/>
        <v>#N/A</v>
      </c>
      <c r="JJ43" s="165" t="e">
        <f t="shared" si="74"/>
        <v>#N/A</v>
      </c>
      <c r="JK43" s="165" t="e">
        <f t="shared" si="74"/>
        <v>#N/A</v>
      </c>
      <c r="JL43" s="165" t="e">
        <f t="shared" si="74"/>
        <v>#N/A</v>
      </c>
      <c r="JM43" s="165" t="e">
        <f t="shared" si="74"/>
        <v>#N/A</v>
      </c>
      <c r="JN43" s="165" t="e">
        <f t="shared" si="74"/>
        <v>#N/A</v>
      </c>
      <c r="JO43" s="165" t="e">
        <f t="shared" si="74"/>
        <v>#N/A</v>
      </c>
      <c r="JP43" s="165" t="e">
        <f t="shared" si="74"/>
        <v>#N/A</v>
      </c>
      <c r="JQ43" s="165" t="e">
        <f t="shared" si="74"/>
        <v>#N/A</v>
      </c>
      <c r="JR43" s="165" t="e">
        <f t="shared" si="74"/>
        <v>#N/A</v>
      </c>
      <c r="JS43" s="165" t="e">
        <f t="shared" si="74"/>
        <v>#N/A</v>
      </c>
      <c r="JT43" s="165" t="e">
        <f t="shared" si="74"/>
        <v>#N/A</v>
      </c>
      <c r="JU43" s="165" t="e">
        <f t="shared" si="74"/>
        <v>#N/A</v>
      </c>
      <c r="JV43" s="165" t="e">
        <f t="shared" si="74"/>
        <v>#N/A</v>
      </c>
      <c r="JW43" s="165" t="e">
        <f t="shared" si="74"/>
        <v>#N/A</v>
      </c>
      <c r="JX43" s="165" t="e">
        <f t="shared" si="74"/>
        <v>#N/A</v>
      </c>
      <c r="JY43" s="165" t="e">
        <f t="shared" si="75"/>
        <v>#N/A</v>
      </c>
      <c r="JZ43" s="165" t="e">
        <f t="shared" si="75"/>
        <v>#N/A</v>
      </c>
      <c r="KA43" s="165" t="e">
        <f t="shared" si="75"/>
        <v>#N/A</v>
      </c>
      <c r="KB43" s="165" t="e">
        <f t="shared" si="75"/>
        <v>#N/A</v>
      </c>
      <c r="KC43" s="165" t="e">
        <f t="shared" si="75"/>
        <v>#N/A</v>
      </c>
      <c r="KD43" s="165" t="e">
        <f t="shared" si="75"/>
        <v>#N/A</v>
      </c>
      <c r="KE43" s="165" t="e">
        <f t="shared" si="75"/>
        <v>#N/A</v>
      </c>
      <c r="KF43" s="165" t="e">
        <f t="shared" si="75"/>
        <v>#N/A</v>
      </c>
      <c r="KG43" s="165" t="e">
        <f t="shared" si="75"/>
        <v>#N/A</v>
      </c>
      <c r="KH43" s="165" t="e">
        <f t="shared" si="75"/>
        <v>#N/A</v>
      </c>
      <c r="KI43" s="165" t="e">
        <f t="shared" si="75"/>
        <v>#N/A</v>
      </c>
      <c r="KJ43" s="165" t="e">
        <f t="shared" si="75"/>
        <v>#N/A</v>
      </c>
      <c r="KK43" s="165" t="e">
        <f t="shared" si="75"/>
        <v>#N/A</v>
      </c>
      <c r="KL43" s="165" t="e">
        <f t="shared" si="75"/>
        <v>#N/A</v>
      </c>
      <c r="KM43" s="165" t="e">
        <f t="shared" si="75"/>
        <v>#N/A</v>
      </c>
      <c r="KN43" s="165" t="e">
        <f t="shared" si="75"/>
        <v>#N/A</v>
      </c>
      <c r="KO43" s="165" t="e">
        <f t="shared" si="76"/>
        <v>#N/A</v>
      </c>
      <c r="KP43" s="165" t="e">
        <f t="shared" si="76"/>
        <v>#N/A</v>
      </c>
      <c r="KQ43" s="165" t="e">
        <f t="shared" si="76"/>
        <v>#N/A</v>
      </c>
      <c r="KR43" s="165" t="e">
        <f t="shared" si="76"/>
        <v>#N/A</v>
      </c>
      <c r="KS43" s="165" t="e">
        <f t="shared" si="76"/>
        <v>#N/A</v>
      </c>
      <c r="KT43" s="165" t="e">
        <f t="shared" si="76"/>
        <v>#N/A</v>
      </c>
      <c r="KU43" s="165" t="e">
        <f t="shared" si="76"/>
        <v>#N/A</v>
      </c>
      <c r="KV43" s="165" t="e">
        <f t="shared" si="76"/>
        <v>#N/A</v>
      </c>
      <c r="KW43" s="165" t="e">
        <f t="shared" si="76"/>
        <v>#N/A</v>
      </c>
      <c r="KX43" s="165" t="e">
        <f t="shared" si="76"/>
        <v>#N/A</v>
      </c>
      <c r="KY43" s="165" t="e">
        <f t="shared" si="76"/>
        <v>#N/A</v>
      </c>
      <c r="KZ43" s="165" t="e">
        <f t="shared" si="76"/>
        <v>#N/A</v>
      </c>
      <c r="LA43" s="165" t="e">
        <f t="shared" si="76"/>
        <v>#N/A</v>
      </c>
      <c r="LB43" s="165" t="e">
        <f t="shared" si="76"/>
        <v>#N/A</v>
      </c>
      <c r="LC43" s="165" t="e">
        <f t="shared" si="76"/>
        <v>#N/A</v>
      </c>
      <c r="LD43" s="165" t="e">
        <f t="shared" si="76"/>
        <v>#N/A</v>
      </c>
      <c r="LE43" s="165" t="e">
        <f t="shared" si="77"/>
        <v>#N/A</v>
      </c>
      <c r="LF43" s="165" t="e">
        <f t="shared" si="77"/>
        <v>#N/A</v>
      </c>
      <c r="LG43" s="165" t="e">
        <f t="shared" si="77"/>
        <v>#N/A</v>
      </c>
      <c r="LH43" s="165" t="e">
        <f t="shared" si="77"/>
        <v>#N/A</v>
      </c>
      <c r="LI43" s="165" t="e">
        <f t="shared" si="77"/>
        <v>#N/A</v>
      </c>
      <c r="LJ43" s="165" t="e">
        <f t="shared" si="77"/>
        <v>#N/A</v>
      </c>
      <c r="LK43" s="165" t="e">
        <f t="shared" si="77"/>
        <v>#N/A</v>
      </c>
      <c r="LL43" s="165" t="e">
        <f t="shared" si="77"/>
        <v>#N/A</v>
      </c>
      <c r="LM43" s="165" t="e">
        <f t="shared" si="77"/>
        <v>#N/A</v>
      </c>
      <c r="LN43" s="165" t="e">
        <f t="shared" si="77"/>
        <v>#N/A</v>
      </c>
      <c r="LO43" s="165" t="e">
        <f t="shared" si="77"/>
        <v>#N/A</v>
      </c>
      <c r="LP43" s="165" t="e">
        <f t="shared" si="77"/>
        <v>#N/A</v>
      </c>
      <c r="LQ43" s="165" t="e">
        <f t="shared" si="77"/>
        <v>#N/A</v>
      </c>
      <c r="LR43" s="165" t="e">
        <f t="shared" si="77"/>
        <v>#N/A</v>
      </c>
      <c r="LS43" s="165" t="e">
        <f t="shared" si="77"/>
        <v>#N/A</v>
      </c>
      <c r="LT43" s="165" t="e">
        <f t="shared" si="77"/>
        <v>#N/A</v>
      </c>
      <c r="LU43" s="165" t="e">
        <f t="shared" si="78"/>
        <v>#N/A</v>
      </c>
      <c r="LV43" s="165" t="e">
        <f t="shared" si="78"/>
        <v>#N/A</v>
      </c>
      <c r="LW43" s="165" t="e">
        <f t="shared" si="78"/>
        <v>#N/A</v>
      </c>
      <c r="LX43" s="165" t="e">
        <f t="shared" si="78"/>
        <v>#N/A</v>
      </c>
      <c r="LY43" s="165" t="e">
        <f t="shared" si="78"/>
        <v>#N/A</v>
      </c>
      <c r="LZ43" s="165" t="e">
        <f t="shared" si="78"/>
        <v>#N/A</v>
      </c>
      <c r="MA43" s="165" t="e">
        <f t="shared" si="78"/>
        <v>#N/A</v>
      </c>
      <c r="MB43" s="165" t="e">
        <f t="shared" si="78"/>
        <v>#N/A</v>
      </c>
      <c r="MC43" s="165" t="e">
        <f t="shared" si="78"/>
        <v>#N/A</v>
      </c>
      <c r="MD43" s="165" t="e">
        <f t="shared" si="78"/>
        <v>#N/A</v>
      </c>
      <c r="ME43" s="165" t="e">
        <f t="shared" si="78"/>
        <v>#N/A</v>
      </c>
      <c r="MF43" s="165" t="e">
        <f t="shared" si="78"/>
        <v>#N/A</v>
      </c>
      <c r="MG43" s="165" t="e">
        <f t="shared" si="78"/>
        <v>#N/A</v>
      </c>
      <c r="MH43" s="165" t="e">
        <f t="shared" si="78"/>
        <v>#N/A</v>
      </c>
      <c r="MI43" s="165" t="e">
        <f t="shared" si="78"/>
        <v>#N/A</v>
      </c>
      <c r="MJ43" s="165" t="e">
        <f t="shared" si="78"/>
        <v>#N/A</v>
      </c>
      <c r="MK43" s="165" t="e">
        <f t="shared" si="79"/>
        <v>#N/A</v>
      </c>
      <c r="ML43" s="165" t="e">
        <f t="shared" si="79"/>
        <v>#N/A</v>
      </c>
      <c r="MM43" s="165" t="e">
        <f t="shared" si="79"/>
        <v>#N/A</v>
      </c>
      <c r="MN43" s="165" t="e">
        <f t="shared" si="79"/>
        <v>#N/A</v>
      </c>
      <c r="MO43" s="165" t="e">
        <f t="shared" si="79"/>
        <v>#N/A</v>
      </c>
      <c r="MP43" s="165" t="e">
        <f t="shared" si="79"/>
        <v>#N/A</v>
      </c>
      <c r="MQ43" s="165" t="e">
        <f t="shared" si="79"/>
        <v>#N/A</v>
      </c>
      <c r="MR43" s="165" t="e">
        <f t="shared" si="79"/>
        <v>#N/A</v>
      </c>
      <c r="MS43" s="165" t="e">
        <f t="shared" si="79"/>
        <v>#N/A</v>
      </c>
      <c r="MT43" s="165" t="e">
        <f t="shared" si="79"/>
        <v>#N/A</v>
      </c>
      <c r="MU43" s="165" t="e">
        <f t="shared" si="79"/>
        <v>#N/A</v>
      </c>
      <c r="MV43" s="165" t="e">
        <f t="shared" si="79"/>
        <v>#N/A</v>
      </c>
      <c r="MW43" s="165" t="e">
        <f t="shared" si="79"/>
        <v>#N/A</v>
      </c>
      <c r="MX43" s="165" t="e">
        <f t="shared" si="79"/>
        <v>#N/A</v>
      </c>
      <c r="MY43" s="165" t="e">
        <f t="shared" si="79"/>
        <v>#N/A</v>
      </c>
      <c r="MZ43" s="165" t="e">
        <f t="shared" si="79"/>
        <v>#N/A</v>
      </c>
      <c r="NA43" s="165" t="e">
        <f t="shared" si="80"/>
        <v>#N/A</v>
      </c>
      <c r="NB43" s="165" t="e">
        <f t="shared" si="80"/>
        <v>#N/A</v>
      </c>
      <c r="NC43" s="165" t="e">
        <f t="shared" si="80"/>
        <v>#N/A</v>
      </c>
      <c r="ND43" s="165" t="e">
        <f t="shared" si="80"/>
        <v>#N/A</v>
      </c>
      <c r="NE43" s="165" t="e">
        <f t="shared" si="80"/>
        <v>#N/A</v>
      </c>
      <c r="NF43" s="165" t="e">
        <f t="shared" si="80"/>
        <v>#N/A</v>
      </c>
      <c r="NG43" s="165" t="e">
        <f t="shared" si="80"/>
        <v>#N/A</v>
      </c>
      <c r="NH43" s="165" t="e">
        <f t="shared" si="80"/>
        <v>#N/A</v>
      </c>
      <c r="NI43" s="165" t="e">
        <f t="shared" si="80"/>
        <v>#N/A</v>
      </c>
      <c r="NJ43" s="165" t="e">
        <f t="shared" si="80"/>
        <v>#N/A</v>
      </c>
      <c r="NK43" s="165" t="e">
        <f t="shared" si="80"/>
        <v>#N/A</v>
      </c>
      <c r="NL43" s="165" t="e">
        <f t="shared" si="80"/>
        <v>#N/A</v>
      </c>
      <c r="NM43" s="165" t="e">
        <f t="shared" si="80"/>
        <v>#N/A</v>
      </c>
      <c r="NN43" s="165" t="e">
        <f t="shared" si="80"/>
        <v>#N/A</v>
      </c>
      <c r="NO43" s="165" t="e">
        <f t="shared" si="80"/>
        <v>#N/A</v>
      </c>
      <c r="NP43" s="165" t="e">
        <f t="shared" si="80"/>
        <v>#N/A</v>
      </c>
      <c r="NQ43" s="165" t="e">
        <f t="shared" si="81"/>
        <v>#N/A</v>
      </c>
      <c r="NR43" s="165" t="e">
        <f t="shared" si="81"/>
        <v>#N/A</v>
      </c>
      <c r="NS43" s="165" t="e">
        <f t="shared" si="81"/>
        <v>#N/A</v>
      </c>
      <c r="NT43" s="165" t="e">
        <f t="shared" si="81"/>
        <v>#N/A</v>
      </c>
      <c r="NU43" s="165" t="e">
        <f t="shared" si="81"/>
        <v>#N/A</v>
      </c>
      <c r="NV43" s="165" t="e">
        <f t="shared" si="81"/>
        <v>#N/A</v>
      </c>
      <c r="NW43" s="165" t="e">
        <f t="shared" si="81"/>
        <v>#N/A</v>
      </c>
      <c r="NX43" s="165" t="e">
        <f t="shared" si="81"/>
        <v>#N/A</v>
      </c>
      <c r="NY43" s="165" t="e">
        <f t="shared" si="81"/>
        <v>#N/A</v>
      </c>
      <c r="NZ43" s="165" t="e">
        <f t="shared" si="81"/>
        <v>#N/A</v>
      </c>
      <c r="OA43" s="165" t="e">
        <f t="shared" si="81"/>
        <v>#N/A</v>
      </c>
      <c r="OB43" s="165" t="e">
        <f t="shared" si="81"/>
        <v>#N/A</v>
      </c>
      <c r="OC43" s="165" t="e">
        <f t="shared" si="81"/>
        <v>#N/A</v>
      </c>
      <c r="OD43" s="165" t="e">
        <f t="shared" si="81"/>
        <v>#N/A</v>
      </c>
      <c r="OE43" s="165" t="e">
        <f t="shared" si="81"/>
        <v>#N/A</v>
      </c>
      <c r="OF43" s="165" t="e">
        <f t="shared" si="81"/>
        <v>#N/A</v>
      </c>
      <c r="OG43" s="165" t="e">
        <f t="shared" si="82"/>
        <v>#N/A</v>
      </c>
      <c r="OH43" s="165" t="e">
        <f t="shared" si="82"/>
        <v>#N/A</v>
      </c>
      <c r="OI43" s="165" t="e">
        <f t="shared" si="82"/>
        <v>#N/A</v>
      </c>
      <c r="OJ43" s="165" t="e">
        <f t="shared" si="82"/>
        <v>#N/A</v>
      </c>
      <c r="OK43" s="165" t="e">
        <f t="shared" si="82"/>
        <v>#N/A</v>
      </c>
      <c r="OL43" s="165" t="e">
        <f t="shared" si="82"/>
        <v>#N/A</v>
      </c>
      <c r="OM43" s="165" t="e">
        <f t="shared" si="82"/>
        <v>#N/A</v>
      </c>
      <c r="ON43" s="165" t="e">
        <f t="shared" si="82"/>
        <v>#N/A</v>
      </c>
      <c r="OO43" s="165" t="e">
        <f t="shared" si="82"/>
        <v>#N/A</v>
      </c>
      <c r="OP43" s="165" t="e">
        <f t="shared" si="82"/>
        <v>#N/A</v>
      </c>
      <c r="OQ43" s="165" t="e">
        <f t="shared" si="82"/>
        <v>#N/A</v>
      </c>
      <c r="OR43" s="165" t="e">
        <f t="shared" si="82"/>
        <v>#N/A</v>
      </c>
      <c r="OS43" s="165" t="e">
        <f t="shared" si="82"/>
        <v>#N/A</v>
      </c>
      <c r="OT43" s="165" t="e">
        <f t="shared" si="82"/>
        <v>#N/A</v>
      </c>
      <c r="OU43" s="165" t="e">
        <f t="shared" si="82"/>
        <v>#N/A</v>
      </c>
      <c r="OV43" s="165" t="e">
        <f t="shared" si="82"/>
        <v>#N/A</v>
      </c>
      <c r="OW43" s="165" t="e">
        <f t="shared" si="83"/>
        <v>#N/A</v>
      </c>
      <c r="OX43" s="165" t="e">
        <f t="shared" si="83"/>
        <v>#N/A</v>
      </c>
      <c r="OY43" s="165" t="e">
        <f t="shared" si="52"/>
        <v>#N/A</v>
      </c>
      <c r="OZ43" s="165" t="e">
        <f t="shared" si="52"/>
        <v>#N/A</v>
      </c>
      <c r="PA43" s="165" t="e">
        <f t="shared" si="52"/>
        <v>#N/A</v>
      </c>
      <c r="PB43" s="165" t="e">
        <f t="shared" si="52"/>
        <v>#N/A</v>
      </c>
      <c r="PC43" s="165" t="e">
        <f t="shared" si="70"/>
        <v>#N/A</v>
      </c>
      <c r="PD43" s="165" t="e">
        <f t="shared" si="70"/>
        <v>#N/A</v>
      </c>
      <c r="PE43" s="165" t="e">
        <f t="shared" si="70"/>
        <v>#N/A</v>
      </c>
      <c r="PF43" s="165" t="e">
        <f t="shared" si="70"/>
        <v>#N/A</v>
      </c>
      <c r="PG43" s="165" t="e">
        <f t="shared" si="70"/>
        <v>#N/A</v>
      </c>
      <c r="PH43" s="165" t="e">
        <f t="shared" si="70"/>
        <v>#N/A</v>
      </c>
    </row>
    <row r="44" spans="1:424" hidden="1" x14ac:dyDescent="0.45">
      <c r="A44" s="4">
        <v>41</v>
      </c>
      <c r="B44" s="91"/>
      <c r="C44" s="91"/>
      <c r="D44" s="91"/>
      <c r="E44" s="120" t="str">
        <f t="shared" si="28"/>
        <v/>
      </c>
      <c r="F44" s="120" t="str">
        <f t="shared" si="29"/>
        <v/>
      </c>
      <c r="G44" s="71" t="str">
        <f t="shared" si="30"/>
        <v/>
      </c>
      <c r="H44" s="23"/>
      <c r="I44" s="55"/>
      <c r="J44" s="298"/>
      <c r="K44" s="72" t="str">
        <f>IF(AND(B44&gt;0,C44&gt;0,D44&gt;0),IF(ISBLANK(J44),IF(ISBLANK(H44),"",(D44-B44)*VLOOKUP(H44,VLookups!$A$4:$B$13,2,FALSE)),J44),"")</f>
        <v/>
      </c>
      <c r="L44" s="73" t="str">
        <f t="shared" si="84"/>
        <v/>
      </c>
      <c r="M44" s="91"/>
      <c r="N44" s="265" t="str">
        <f>IF(AND(M44&gt;0,C44&gt;0,NOT(K44="")),ABS(VLOOKUP($M$1,VLookups!$A$43:$B$44,2,FALSE)-_xlfn.NORM.DIST(M44,G44,K44,TRUE)),"")</f>
        <v/>
      </c>
      <c r="O44" s="90" t="str">
        <f>IF(AND($B44&gt;0,$C44&gt;0,$D44&gt;0,NOT(ISBLANK($H44))),_xlfn.NORM.INV(ABS(VLOOKUP($M$1,VLookups!$A$43:$B$44,2,FALSE)-O$3),$G44,$K44),"")</f>
        <v/>
      </c>
      <c r="P44" s="89" t="str">
        <f>IF(AND($B44&gt;0,$C44&gt;0,$D44&gt;0,NOT(ISBLANK($H44))),_xlfn.NORM.INV(ABS(VLOOKUP($M$1,VLookups!$A$43:$B$44,2,FALSE)-P$3),$G44,$K44),"")</f>
        <v/>
      </c>
      <c r="Q44" s="90" t="str">
        <f>IF(AND($B44&gt;0,$C44&gt;0,$D44&gt;0,NOT(ISBLANK($H44))),_xlfn.NORM.INV(ABS(VLOOKUP($M$1,VLookups!$A$43:$B$44,2,FALSE)-Q$3),$G44,$K44),"")</f>
        <v/>
      </c>
      <c r="R44" s="89" t="str">
        <f>IF(AND($B44&gt;0,$C44&gt;0,$D44&gt;0,NOT(ISBLANK($H44))),_xlfn.NORM.INV(ABS(VLOOKUP($M$1,VLookups!$A$43:$B$44,2,FALSE)-R$3),$G44,$K44),"")</f>
        <v/>
      </c>
      <c r="S44" s="90" t="str">
        <f>IF(AND($B44&gt;0,$C44&gt;0,$D44&gt;0,NOT(ISBLANK($H44))),_xlfn.NORM.INV(ABS(VLOOKUP($M$1,VLookups!$A$43:$B$44,2,FALSE)-S$3),$G44,$K44),"")</f>
        <v/>
      </c>
      <c r="T44" s="89" t="str">
        <f>IF(AND($B44&gt;0,$C44&gt;0,$D44&gt;0,NOT(ISBLANK($H44))),_xlfn.NORM.INV(ABS(VLOOKUP($M$1,VLookups!$A$43:$B$44,2,FALSE)-T$3),$G44,$K44),"")</f>
        <v/>
      </c>
      <c r="U44" s="5"/>
      <c r="V44" s="164" t="str">
        <f t="shared" si="31"/>
        <v/>
      </c>
      <c r="W44" s="47" t="str">
        <f t="shared" si="101"/>
        <v/>
      </c>
      <c r="X44" s="47" t="str">
        <f t="shared" si="101"/>
        <v/>
      </c>
      <c r="Y44" s="47" t="str">
        <f t="shared" si="101"/>
        <v/>
      </c>
      <c r="Z44" s="47" t="str">
        <f t="shared" si="101"/>
        <v/>
      </c>
      <c r="AA44" s="47" t="str">
        <f t="shared" si="101"/>
        <v/>
      </c>
      <c r="AB44" s="47" t="str">
        <f t="shared" si="101"/>
        <v/>
      </c>
      <c r="AC44" s="47" t="str">
        <f t="shared" si="101"/>
        <v/>
      </c>
      <c r="AD44" s="47" t="str">
        <f t="shared" si="101"/>
        <v/>
      </c>
      <c r="AE44" s="47" t="str">
        <f t="shared" si="101"/>
        <v/>
      </c>
      <c r="AF44" s="47" t="str">
        <f t="shared" si="101"/>
        <v/>
      </c>
      <c r="AG44" s="47" t="str">
        <f t="shared" si="101"/>
        <v/>
      </c>
      <c r="AH44" s="47" t="str">
        <f t="shared" si="101"/>
        <v/>
      </c>
      <c r="AI44" s="47" t="str">
        <f t="shared" si="101"/>
        <v/>
      </c>
      <c r="AJ44" s="47" t="str">
        <f t="shared" si="101"/>
        <v/>
      </c>
      <c r="AK44" s="47" t="str">
        <f t="shared" si="101"/>
        <v/>
      </c>
      <c r="AL44" s="47" t="str">
        <f t="shared" si="101"/>
        <v/>
      </c>
      <c r="AM44" s="47" t="str">
        <f t="shared" si="93"/>
        <v/>
      </c>
      <c r="AN44" s="47" t="str">
        <f t="shared" si="93"/>
        <v/>
      </c>
      <c r="AO44" s="47" t="str">
        <f t="shared" si="93"/>
        <v/>
      </c>
      <c r="AP44" s="47" t="str">
        <f t="shared" si="93"/>
        <v/>
      </c>
      <c r="AQ44" s="47" t="str">
        <f t="shared" si="93"/>
        <v/>
      </c>
      <c r="AR44" s="47" t="str">
        <f t="shared" si="93"/>
        <v/>
      </c>
      <c r="AS44" s="47" t="str">
        <f t="shared" si="93"/>
        <v/>
      </c>
      <c r="AT44" s="47" t="str">
        <f t="shared" si="93"/>
        <v/>
      </c>
      <c r="AU44" s="47" t="str">
        <f t="shared" si="93"/>
        <v/>
      </c>
      <c r="AV44" s="47" t="str">
        <f t="shared" si="93"/>
        <v/>
      </c>
      <c r="AW44" s="47" t="str">
        <f t="shared" si="93"/>
        <v/>
      </c>
      <c r="AX44" s="47" t="str">
        <f t="shared" si="93"/>
        <v/>
      </c>
      <c r="AY44" s="47" t="str">
        <f t="shared" si="93"/>
        <v/>
      </c>
      <c r="AZ44" s="47" t="str">
        <f t="shared" si="93"/>
        <v/>
      </c>
      <c r="BA44" s="47" t="str">
        <f t="shared" si="93"/>
        <v/>
      </c>
      <c r="BB44" s="47" t="str">
        <f t="shared" si="94"/>
        <v/>
      </c>
      <c r="BC44" s="47" t="str">
        <f t="shared" si="94"/>
        <v/>
      </c>
      <c r="BD44" s="47" t="str">
        <f t="shared" si="94"/>
        <v/>
      </c>
      <c r="BE44" s="47" t="str">
        <f t="shared" si="94"/>
        <v/>
      </c>
      <c r="BF44" s="47" t="str">
        <f t="shared" si="94"/>
        <v/>
      </c>
      <c r="BG44" s="47" t="str">
        <f t="shared" si="94"/>
        <v/>
      </c>
      <c r="BH44" s="47" t="str">
        <f t="shared" si="94"/>
        <v/>
      </c>
      <c r="BI44" s="47" t="str">
        <f t="shared" si="94"/>
        <v/>
      </c>
      <c r="BJ44" s="47" t="str">
        <f t="shared" si="94"/>
        <v/>
      </c>
      <c r="BK44" s="47" t="str">
        <f t="shared" si="94"/>
        <v/>
      </c>
      <c r="BL44" s="47" t="str">
        <f t="shared" si="94"/>
        <v/>
      </c>
      <c r="BM44" s="47" t="str">
        <f t="shared" si="94"/>
        <v/>
      </c>
      <c r="BN44" s="47" t="str">
        <f t="shared" si="94"/>
        <v/>
      </c>
      <c r="BO44" s="47" t="str">
        <f t="shared" si="94"/>
        <v/>
      </c>
      <c r="BP44" s="47" t="str">
        <f t="shared" si="94"/>
        <v/>
      </c>
      <c r="BQ44" s="47" t="str">
        <f t="shared" si="94"/>
        <v/>
      </c>
      <c r="BR44" s="47" t="str">
        <f t="shared" si="91"/>
        <v/>
      </c>
      <c r="BS44" s="47" t="str">
        <f t="shared" si="91"/>
        <v/>
      </c>
      <c r="BT44" s="47" t="str">
        <f t="shared" si="91"/>
        <v/>
      </c>
      <c r="BU44" s="47" t="str">
        <f t="shared" si="91"/>
        <v/>
      </c>
      <c r="BV44" s="47" t="str">
        <f t="shared" si="91"/>
        <v/>
      </c>
      <c r="BW44" s="47" t="str">
        <f t="shared" si="91"/>
        <v/>
      </c>
      <c r="BX44" s="47" t="str">
        <f t="shared" si="91"/>
        <v/>
      </c>
      <c r="BY44" s="47" t="str">
        <f t="shared" si="91"/>
        <v/>
      </c>
      <c r="BZ44" s="47" t="str">
        <f t="shared" si="91"/>
        <v/>
      </c>
      <c r="CA44" s="47" t="str">
        <f t="shared" si="91"/>
        <v/>
      </c>
      <c r="CB44" s="47" t="str">
        <f t="shared" si="91"/>
        <v/>
      </c>
      <c r="CC44" s="47" t="str">
        <f t="shared" si="95"/>
        <v/>
      </c>
      <c r="CD44" s="47" t="str">
        <f t="shared" si="95"/>
        <v/>
      </c>
      <c r="CE44" s="47" t="str">
        <f t="shared" si="95"/>
        <v/>
      </c>
      <c r="CF44" s="47" t="str">
        <f t="shared" si="95"/>
        <v/>
      </c>
      <c r="CG44" s="47" t="str">
        <f t="shared" si="95"/>
        <v/>
      </c>
      <c r="CH44" s="47" t="str">
        <f t="shared" si="95"/>
        <v/>
      </c>
      <c r="CI44" s="47" t="str">
        <f t="shared" si="95"/>
        <v/>
      </c>
      <c r="CJ44" s="47" t="str">
        <f t="shared" si="95"/>
        <v/>
      </c>
      <c r="CK44" s="47" t="str">
        <f t="shared" si="95"/>
        <v/>
      </c>
      <c r="CL44" s="47" t="str">
        <f t="shared" si="95"/>
        <v/>
      </c>
      <c r="CM44" s="47" t="str">
        <f t="shared" si="95"/>
        <v/>
      </c>
      <c r="CN44" s="47" t="str">
        <f t="shared" si="95"/>
        <v/>
      </c>
      <c r="CO44" s="47" t="str">
        <f t="shared" si="95"/>
        <v/>
      </c>
      <c r="CP44" s="47" t="str">
        <f t="shared" si="95"/>
        <v/>
      </c>
      <c r="CQ44" s="47" t="str">
        <f t="shared" si="95"/>
        <v/>
      </c>
      <c r="CR44" s="47" t="str">
        <f t="shared" si="95"/>
        <v/>
      </c>
      <c r="CS44" s="47" t="str">
        <f t="shared" si="96"/>
        <v/>
      </c>
      <c r="CT44" s="47" t="str">
        <f t="shared" si="96"/>
        <v/>
      </c>
      <c r="CU44" s="47" t="str">
        <f t="shared" si="96"/>
        <v/>
      </c>
      <c r="CV44" s="47" t="str">
        <f t="shared" si="96"/>
        <v/>
      </c>
      <c r="CW44" s="47" t="str">
        <f t="shared" si="96"/>
        <v/>
      </c>
      <c r="CX44" s="47" t="str">
        <f t="shared" si="96"/>
        <v/>
      </c>
      <c r="CY44" s="47" t="str">
        <f t="shared" si="96"/>
        <v/>
      </c>
      <c r="CZ44" s="47" t="str">
        <f t="shared" si="96"/>
        <v/>
      </c>
      <c r="DA44" s="47" t="str">
        <f t="shared" si="96"/>
        <v/>
      </c>
      <c r="DB44" s="47" t="str">
        <f t="shared" si="96"/>
        <v/>
      </c>
      <c r="DC44" s="47" t="str">
        <f t="shared" si="96"/>
        <v/>
      </c>
      <c r="DD44" s="47" t="str">
        <f t="shared" si="96"/>
        <v/>
      </c>
      <c r="DE44" s="47" t="str">
        <f t="shared" si="96"/>
        <v/>
      </c>
      <c r="DF44" s="47" t="str">
        <f t="shared" si="96"/>
        <v/>
      </c>
      <c r="DG44" s="47" t="str">
        <f t="shared" si="96"/>
        <v/>
      </c>
      <c r="DH44" s="47" t="str">
        <f t="shared" si="96"/>
        <v/>
      </c>
      <c r="DI44" s="47" t="str">
        <f t="shared" si="85"/>
        <v/>
      </c>
      <c r="DJ44" s="47" t="str">
        <f t="shared" si="71"/>
        <v/>
      </c>
      <c r="DK44" s="47" t="str">
        <f t="shared" si="71"/>
        <v/>
      </c>
      <c r="DL44" s="47" t="str">
        <f t="shared" si="71"/>
        <v/>
      </c>
      <c r="DM44" s="47" t="str">
        <f t="shared" si="71"/>
        <v/>
      </c>
      <c r="DN44" s="47" t="str">
        <f t="shared" si="71"/>
        <v/>
      </c>
      <c r="DO44" s="47" t="str">
        <f t="shared" si="71"/>
        <v/>
      </c>
      <c r="DP44" s="47" t="str">
        <f t="shared" si="86"/>
        <v/>
      </c>
      <c r="DQ44" s="47" t="str">
        <f t="shared" si="86"/>
        <v/>
      </c>
      <c r="DR44" s="47" t="str">
        <f t="shared" si="86"/>
        <v/>
      </c>
      <c r="DS44" s="179" t="str">
        <f t="shared" si="33"/>
        <v/>
      </c>
      <c r="DT44" s="47" t="str">
        <f t="shared" si="102"/>
        <v/>
      </c>
      <c r="DU44" s="47" t="str">
        <f t="shared" si="102"/>
        <v/>
      </c>
      <c r="DV44" s="47" t="str">
        <f t="shared" si="102"/>
        <v/>
      </c>
      <c r="DW44" s="47" t="str">
        <f t="shared" si="102"/>
        <v/>
      </c>
      <c r="DX44" s="47" t="str">
        <f t="shared" si="102"/>
        <v/>
      </c>
      <c r="DY44" s="47" t="str">
        <f t="shared" si="102"/>
        <v/>
      </c>
      <c r="DZ44" s="47" t="str">
        <f t="shared" si="102"/>
        <v/>
      </c>
      <c r="EA44" s="47" t="str">
        <f t="shared" si="102"/>
        <v/>
      </c>
      <c r="EB44" s="47" t="str">
        <f t="shared" si="102"/>
        <v/>
      </c>
      <c r="EC44" s="47" t="str">
        <f t="shared" si="102"/>
        <v/>
      </c>
      <c r="ED44" s="47" t="str">
        <f t="shared" si="102"/>
        <v/>
      </c>
      <c r="EE44" s="47" t="str">
        <f t="shared" si="102"/>
        <v/>
      </c>
      <c r="EF44" s="47" t="str">
        <f t="shared" si="102"/>
        <v/>
      </c>
      <c r="EG44" s="47" t="str">
        <f t="shared" si="102"/>
        <v/>
      </c>
      <c r="EH44" s="47" t="str">
        <f t="shared" si="102"/>
        <v/>
      </c>
      <c r="EI44" s="47" t="str">
        <f t="shared" si="102"/>
        <v/>
      </c>
      <c r="EJ44" s="47" t="str">
        <f t="shared" si="97"/>
        <v/>
      </c>
      <c r="EK44" s="47" t="str">
        <f t="shared" si="97"/>
        <v/>
      </c>
      <c r="EL44" s="47" t="str">
        <f t="shared" si="97"/>
        <v/>
      </c>
      <c r="EM44" s="47" t="str">
        <f t="shared" si="97"/>
        <v/>
      </c>
      <c r="EN44" s="47" t="str">
        <f t="shared" si="97"/>
        <v/>
      </c>
      <c r="EO44" s="47" t="str">
        <f t="shared" si="97"/>
        <v/>
      </c>
      <c r="EP44" s="47" t="str">
        <f t="shared" si="97"/>
        <v/>
      </c>
      <c r="EQ44" s="47" t="str">
        <f t="shared" si="97"/>
        <v/>
      </c>
      <c r="ER44" s="47" t="str">
        <f t="shared" si="97"/>
        <v/>
      </c>
      <c r="ES44" s="47" t="str">
        <f t="shared" si="97"/>
        <v/>
      </c>
      <c r="ET44" s="47" t="str">
        <f t="shared" si="97"/>
        <v/>
      </c>
      <c r="EU44" s="47" t="str">
        <f t="shared" si="97"/>
        <v/>
      </c>
      <c r="EV44" s="47" t="str">
        <f t="shared" si="97"/>
        <v/>
      </c>
      <c r="EW44" s="47" t="str">
        <f t="shared" si="97"/>
        <v/>
      </c>
      <c r="EX44" s="47" t="str">
        <f t="shared" si="97"/>
        <v/>
      </c>
      <c r="EY44" s="47" t="str">
        <f t="shared" si="98"/>
        <v/>
      </c>
      <c r="EZ44" s="47" t="str">
        <f t="shared" si="98"/>
        <v/>
      </c>
      <c r="FA44" s="47" t="str">
        <f t="shared" si="98"/>
        <v/>
      </c>
      <c r="FB44" s="47" t="str">
        <f t="shared" si="98"/>
        <v/>
      </c>
      <c r="FC44" s="47" t="str">
        <f t="shared" si="98"/>
        <v/>
      </c>
      <c r="FD44" s="47" t="str">
        <f t="shared" si="98"/>
        <v/>
      </c>
      <c r="FE44" s="47" t="str">
        <f t="shared" si="98"/>
        <v/>
      </c>
      <c r="FF44" s="47" t="str">
        <f t="shared" si="98"/>
        <v/>
      </c>
      <c r="FG44" s="47" t="str">
        <f t="shared" si="98"/>
        <v/>
      </c>
      <c r="FH44" s="47" t="str">
        <f t="shared" si="98"/>
        <v/>
      </c>
      <c r="FI44" s="47" t="str">
        <f t="shared" si="98"/>
        <v/>
      </c>
      <c r="FJ44" s="47" t="str">
        <f t="shared" si="98"/>
        <v/>
      </c>
      <c r="FK44" s="47" t="str">
        <f t="shared" si="98"/>
        <v/>
      </c>
      <c r="FL44" s="47" t="str">
        <f t="shared" si="98"/>
        <v/>
      </c>
      <c r="FM44" s="47" t="str">
        <f t="shared" si="98"/>
        <v/>
      </c>
      <c r="FN44" s="47" t="str">
        <f t="shared" si="98"/>
        <v/>
      </c>
      <c r="FO44" s="47" t="str">
        <f t="shared" si="92"/>
        <v/>
      </c>
      <c r="FP44" s="47" t="str">
        <f t="shared" si="92"/>
        <v/>
      </c>
      <c r="FQ44" s="47" t="str">
        <f t="shared" si="92"/>
        <v/>
      </c>
      <c r="FR44" s="47" t="str">
        <f t="shared" si="92"/>
        <v/>
      </c>
      <c r="FS44" s="47" t="str">
        <f t="shared" si="92"/>
        <v/>
      </c>
      <c r="FT44" s="47" t="str">
        <f t="shared" si="92"/>
        <v/>
      </c>
      <c r="FU44" s="47" t="str">
        <f t="shared" si="92"/>
        <v/>
      </c>
      <c r="FV44" s="47" t="str">
        <f t="shared" si="92"/>
        <v/>
      </c>
      <c r="FW44" s="47" t="str">
        <f t="shared" si="92"/>
        <v/>
      </c>
      <c r="FX44" s="47" t="str">
        <f t="shared" si="92"/>
        <v/>
      </c>
      <c r="FY44" s="47" t="str">
        <f t="shared" si="92"/>
        <v/>
      </c>
      <c r="FZ44" s="47" t="str">
        <f t="shared" si="99"/>
        <v/>
      </c>
      <c r="GA44" s="47" t="str">
        <f t="shared" si="99"/>
        <v/>
      </c>
      <c r="GB44" s="47" t="str">
        <f t="shared" si="99"/>
        <v/>
      </c>
      <c r="GC44" s="47" t="str">
        <f t="shared" si="99"/>
        <v/>
      </c>
      <c r="GD44" s="47" t="str">
        <f t="shared" si="99"/>
        <v/>
      </c>
      <c r="GE44" s="47" t="str">
        <f t="shared" si="99"/>
        <v/>
      </c>
      <c r="GF44" s="47" t="str">
        <f t="shared" si="99"/>
        <v/>
      </c>
      <c r="GG44" s="47" t="str">
        <f t="shared" si="99"/>
        <v/>
      </c>
      <c r="GH44" s="47" t="str">
        <f t="shared" si="99"/>
        <v/>
      </c>
      <c r="GI44" s="47" t="str">
        <f t="shared" si="99"/>
        <v/>
      </c>
      <c r="GJ44" s="47" t="str">
        <f t="shared" si="99"/>
        <v/>
      </c>
      <c r="GK44" s="47" t="str">
        <f t="shared" si="99"/>
        <v/>
      </c>
      <c r="GL44" s="47" t="str">
        <f t="shared" si="99"/>
        <v/>
      </c>
      <c r="GM44" s="47" t="str">
        <f t="shared" si="99"/>
        <v/>
      </c>
      <c r="GN44" s="47" t="str">
        <f t="shared" si="99"/>
        <v/>
      </c>
      <c r="GO44" s="47" t="str">
        <f t="shared" si="99"/>
        <v/>
      </c>
      <c r="GP44" s="47" t="str">
        <f t="shared" si="100"/>
        <v/>
      </c>
      <c r="GQ44" s="47" t="str">
        <f t="shared" si="100"/>
        <v/>
      </c>
      <c r="GR44" s="47" t="str">
        <f t="shared" si="100"/>
        <v/>
      </c>
      <c r="GS44" s="47" t="str">
        <f t="shared" si="100"/>
        <v/>
      </c>
      <c r="GT44" s="47" t="str">
        <f t="shared" si="100"/>
        <v/>
      </c>
      <c r="GU44" s="47" t="str">
        <f t="shared" si="100"/>
        <v/>
      </c>
      <c r="GV44" s="47" t="str">
        <f t="shared" si="100"/>
        <v/>
      </c>
      <c r="GW44" s="47" t="str">
        <f t="shared" si="100"/>
        <v/>
      </c>
      <c r="GX44" s="47" t="str">
        <f t="shared" si="100"/>
        <v/>
      </c>
      <c r="GY44" s="47" t="str">
        <f t="shared" si="100"/>
        <v/>
      </c>
      <c r="GZ44" s="47" t="str">
        <f t="shared" si="100"/>
        <v/>
      </c>
      <c r="HA44" s="47" t="str">
        <f t="shared" si="100"/>
        <v/>
      </c>
      <c r="HB44" s="47" t="str">
        <f t="shared" si="100"/>
        <v/>
      </c>
      <c r="HC44" s="47" t="str">
        <f t="shared" si="100"/>
        <v/>
      </c>
      <c r="HD44" s="47" t="str">
        <f t="shared" si="100"/>
        <v/>
      </c>
      <c r="HE44" s="47" t="str">
        <f t="shared" si="100"/>
        <v/>
      </c>
      <c r="HF44" s="47" t="str">
        <f t="shared" si="87"/>
        <v/>
      </c>
      <c r="HG44" s="47" t="str">
        <f t="shared" si="72"/>
        <v/>
      </c>
      <c r="HH44" s="47" t="str">
        <f t="shared" si="72"/>
        <v/>
      </c>
      <c r="HI44" s="47" t="str">
        <f t="shared" si="72"/>
        <v/>
      </c>
      <c r="HJ44" s="47" t="str">
        <f t="shared" si="72"/>
        <v/>
      </c>
      <c r="HK44" s="47" t="str">
        <f t="shared" si="72"/>
        <v/>
      </c>
      <c r="HL44" s="47" t="str">
        <f t="shared" si="72"/>
        <v/>
      </c>
      <c r="HM44" s="47" t="str">
        <f t="shared" si="88"/>
        <v/>
      </c>
      <c r="HN44" s="47" t="str">
        <f t="shared" si="88"/>
        <v/>
      </c>
      <c r="HO44" s="47" t="str">
        <f t="shared" si="88"/>
        <v/>
      </c>
      <c r="HP44" s="165" t="e">
        <f t="shared" si="90"/>
        <v>#N/A</v>
      </c>
      <c r="HQ44" s="165" t="e">
        <f t="shared" si="90"/>
        <v>#N/A</v>
      </c>
      <c r="HR44" s="165" t="e">
        <f t="shared" si="90"/>
        <v>#N/A</v>
      </c>
      <c r="HS44" s="165" t="e">
        <f t="shared" si="90"/>
        <v>#N/A</v>
      </c>
      <c r="HT44" s="165" t="e">
        <f t="shared" si="90"/>
        <v>#N/A</v>
      </c>
      <c r="HU44" s="165" t="e">
        <f t="shared" si="90"/>
        <v>#N/A</v>
      </c>
      <c r="HV44" s="165" t="e">
        <f t="shared" si="90"/>
        <v>#N/A</v>
      </c>
      <c r="HW44" s="165" t="e">
        <f t="shared" si="90"/>
        <v>#N/A</v>
      </c>
      <c r="HX44" s="165" t="e">
        <f t="shared" si="90"/>
        <v>#N/A</v>
      </c>
      <c r="HY44" s="165" t="e">
        <f t="shared" si="90"/>
        <v>#N/A</v>
      </c>
      <c r="HZ44" s="165" t="e">
        <f t="shared" si="90"/>
        <v>#N/A</v>
      </c>
      <c r="IA44" s="165" t="e">
        <f t="shared" si="90"/>
        <v>#N/A</v>
      </c>
      <c r="IB44" s="165" t="e">
        <f t="shared" si="90"/>
        <v>#N/A</v>
      </c>
      <c r="IC44" s="165" t="e">
        <f t="shared" si="90"/>
        <v>#N/A</v>
      </c>
      <c r="ID44" s="165" t="e">
        <f t="shared" si="90"/>
        <v>#N/A</v>
      </c>
      <c r="IE44" s="165" t="e">
        <f t="shared" si="89"/>
        <v>#N/A</v>
      </c>
      <c r="IF44" s="165" t="e">
        <f t="shared" si="89"/>
        <v>#N/A</v>
      </c>
      <c r="IG44" s="165" t="e">
        <f t="shared" si="89"/>
        <v>#N/A</v>
      </c>
      <c r="IH44" s="165" t="e">
        <f t="shared" si="89"/>
        <v>#N/A</v>
      </c>
      <c r="II44" s="165" t="e">
        <f t="shared" si="89"/>
        <v>#N/A</v>
      </c>
      <c r="IJ44" s="165" t="e">
        <f t="shared" si="89"/>
        <v>#N/A</v>
      </c>
      <c r="IK44" s="165" t="e">
        <f t="shared" si="89"/>
        <v>#N/A</v>
      </c>
      <c r="IL44" s="165" t="e">
        <f t="shared" si="89"/>
        <v>#N/A</v>
      </c>
      <c r="IM44" s="165" t="e">
        <f t="shared" si="89"/>
        <v>#N/A</v>
      </c>
      <c r="IN44" s="165" t="e">
        <f t="shared" si="89"/>
        <v>#N/A</v>
      </c>
      <c r="IO44" s="165" t="e">
        <f t="shared" si="89"/>
        <v>#N/A</v>
      </c>
      <c r="IP44" s="165" t="e">
        <f t="shared" si="89"/>
        <v>#N/A</v>
      </c>
      <c r="IQ44" s="165" t="e">
        <f t="shared" si="89"/>
        <v>#N/A</v>
      </c>
      <c r="IR44" s="165" t="e">
        <f t="shared" si="89"/>
        <v>#N/A</v>
      </c>
      <c r="IS44" s="165" t="e">
        <f t="shared" si="73"/>
        <v>#N/A</v>
      </c>
      <c r="IT44" s="165" t="e">
        <f t="shared" si="73"/>
        <v>#N/A</v>
      </c>
      <c r="IU44" s="165" t="e">
        <f t="shared" si="73"/>
        <v>#N/A</v>
      </c>
      <c r="IV44" s="165" t="e">
        <f t="shared" si="73"/>
        <v>#N/A</v>
      </c>
      <c r="IW44" s="165" t="e">
        <f t="shared" si="73"/>
        <v>#N/A</v>
      </c>
      <c r="IX44" s="165" t="e">
        <f t="shared" si="73"/>
        <v>#N/A</v>
      </c>
      <c r="IY44" s="165" t="e">
        <f t="shared" si="73"/>
        <v>#N/A</v>
      </c>
      <c r="IZ44" s="165" t="e">
        <f t="shared" si="73"/>
        <v>#N/A</v>
      </c>
      <c r="JA44" s="165" t="e">
        <f t="shared" si="73"/>
        <v>#N/A</v>
      </c>
      <c r="JB44" s="165" t="e">
        <f t="shared" si="73"/>
        <v>#N/A</v>
      </c>
      <c r="JC44" s="165" t="e">
        <f t="shared" si="73"/>
        <v>#N/A</v>
      </c>
      <c r="JD44" s="165" t="e">
        <f t="shared" si="73"/>
        <v>#N/A</v>
      </c>
      <c r="JE44" s="165" t="e">
        <f t="shared" si="73"/>
        <v>#N/A</v>
      </c>
      <c r="JF44" s="165" t="e">
        <f t="shared" si="73"/>
        <v>#N/A</v>
      </c>
      <c r="JG44" s="165" t="e">
        <f t="shared" si="73"/>
        <v>#N/A</v>
      </c>
      <c r="JH44" s="165" t="e">
        <f t="shared" si="73"/>
        <v>#N/A</v>
      </c>
      <c r="JI44" s="165" t="e">
        <f t="shared" si="74"/>
        <v>#N/A</v>
      </c>
      <c r="JJ44" s="165" t="e">
        <f t="shared" si="74"/>
        <v>#N/A</v>
      </c>
      <c r="JK44" s="165" t="e">
        <f t="shared" si="74"/>
        <v>#N/A</v>
      </c>
      <c r="JL44" s="165" t="e">
        <f t="shared" si="74"/>
        <v>#N/A</v>
      </c>
      <c r="JM44" s="165" t="e">
        <f t="shared" si="74"/>
        <v>#N/A</v>
      </c>
      <c r="JN44" s="165" t="e">
        <f t="shared" si="74"/>
        <v>#N/A</v>
      </c>
      <c r="JO44" s="165" t="e">
        <f t="shared" si="74"/>
        <v>#N/A</v>
      </c>
      <c r="JP44" s="165" t="e">
        <f t="shared" si="74"/>
        <v>#N/A</v>
      </c>
      <c r="JQ44" s="165" t="e">
        <f t="shared" si="74"/>
        <v>#N/A</v>
      </c>
      <c r="JR44" s="165" t="e">
        <f t="shared" si="74"/>
        <v>#N/A</v>
      </c>
      <c r="JS44" s="165" t="e">
        <f t="shared" si="74"/>
        <v>#N/A</v>
      </c>
      <c r="JT44" s="165" t="e">
        <f t="shared" si="74"/>
        <v>#N/A</v>
      </c>
      <c r="JU44" s="165" t="e">
        <f t="shared" si="74"/>
        <v>#N/A</v>
      </c>
      <c r="JV44" s="165" t="e">
        <f t="shared" si="74"/>
        <v>#N/A</v>
      </c>
      <c r="JW44" s="165" t="e">
        <f t="shared" si="74"/>
        <v>#N/A</v>
      </c>
      <c r="JX44" s="165" t="e">
        <f t="shared" si="74"/>
        <v>#N/A</v>
      </c>
      <c r="JY44" s="165" t="e">
        <f t="shared" si="75"/>
        <v>#N/A</v>
      </c>
      <c r="JZ44" s="165" t="e">
        <f t="shared" si="75"/>
        <v>#N/A</v>
      </c>
      <c r="KA44" s="165" t="e">
        <f t="shared" si="75"/>
        <v>#N/A</v>
      </c>
      <c r="KB44" s="165" t="e">
        <f t="shared" si="75"/>
        <v>#N/A</v>
      </c>
      <c r="KC44" s="165" t="e">
        <f t="shared" si="75"/>
        <v>#N/A</v>
      </c>
      <c r="KD44" s="165" t="e">
        <f t="shared" si="75"/>
        <v>#N/A</v>
      </c>
      <c r="KE44" s="165" t="e">
        <f t="shared" si="75"/>
        <v>#N/A</v>
      </c>
      <c r="KF44" s="165" t="e">
        <f t="shared" si="75"/>
        <v>#N/A</v>
      </c>
      <c r="KG44" s="165" t="e">
        <f t="shared" si="75"/>
        <v>#N/A</v>
      </c>
      <c r="KH44" s="165" t="e">
        <f t="shared" si="75"/>
        <v>#N/A</v>
      </c>
      <c r="KI44" s="165" t="e">
        <f t="shared" si="75"/>
        <v>#N/A</v>
      </c>
      <c r="KJ44" s="165" t="e">
        <f t="shared" si="75"/>
        <v>#N/A</v>
      </c>
      <c r="KK44" s="165" t="e">
        <f t="shared" si="75"/>
        <v>#N/A</v>
      </c>
      <c r="KL44" s="165" t="e">
        <f t="shared" si="75"/>
        <v>#N/A</v>
      </c>
      <c r="KM44" s="165" t="e">
        <f t="shared" si="75"/>
        <v>#N/A</v>
      </c>
      <c r="KN44" s="165" t="e">
        <f t="shared" si="75"/>
        <v>#N/A</v>
      </c>
      <c r="KO44" s="165" t="e">
        <f t="shared" si="76"/>
        <v>#N/A</v>
      </c>
      <c r="KP44" s="165" t="e">
        <f t="shared" si="76"/>
        <v>#N/A</v>
      </c>
      <c r="KQ44" s="165" t="e">
        <f t="shared" si="76"/>
        <v>#N/A</v>
      </c>
      <c r="KR44" s="165" t="e">
        <f t="shared" si="76"/>
        <v>#N/A</v>
      </c>
      <c r="KS44" s="165" t="e">
        <f t="shared" si="76"/>
        <v>#N/A</v>
      </c>
      <c r="KT44" s="165" t="e">
        <f t="shared" si="76"/>
        <v>#N/A</v>
      </c>
      <c r="KU44" s="165" t="e">
        <f t="shared" si="76"/>
        <v>#N/A</v>
      </c>
      <c r="KV44" s="165" t="e">
        <f t="shared" si="76"/>
        <v>#N/A</v>
      </c>
      <c r="KW44" s="165" t="e">
        <f t="shared" si="76"/>
        <v>#N/A</v>
      </c>
      <c r="KX44" s="165" t="e">
        <f t="shared" si="76"/>
        <v>#N/A</v>
      </c>
      <c r="KY44" s="165" t="e">
        <f t="shared" si="76"/>
        <v>#N/A</v>
      </c>
      <c r="KZ44" s="165" t="e">
        <f t="shared" si="76"/>
        <v>#N/A</v>
      </c>
      <c r="LA44" s="165" t="e">
        <f t="shared" si="76"/>
        <v>#N/A</v>
      </c>
      <c r="LB44" s="165" t="e">
        <f t="shared" si="76"/>
        <v>#N/A</v>
      </c>
      <c r="LC44" s="165" t="e">
        <f t="shared" si="76"/>
        <v>#N/A</v>
      </c>
      <c r="LD44" s="165" t="e">
        <f t="shared" si="76"/>
        <v>#N/A</v>
      </c>
      <c r="LE44" s="165" t="e">
        <f t="shared" si="77"/>
        <v>#N/A</v>
      </c>
      <c r="LF44" s="165" t="e">
        <f t="shared" si="77"/>
        <v>#N/A</v>
      </c>
      <c r="LG44" s="165" t="e">
        <f t="shared" si="77"/>
        <v>#N/A</v>
      </c>
      <c r="LH44" s="165" t="e">
        <f t="shared" si="77"/>
        <v>#N/A</v>
      </c>
      <c r="LI44" s="165" t="e">
        <f t="shared" si="77"/>
        <v>#N/A</v>
      </c>
      <c r="LJ44" s="165" t="e">
        <f t="shared" si="77"/>
        <v>#N/A</v>
      </c>
      <c r="LK44" s="165" t="e">
        <f t="shared" si="77"/>
        <v>#N/A</v>
      </c>
      <c r="LL44" s="165" t="e">
        <f t="shared" si="77"/>
        <v>#N/A</v>
      </c>
      <c r="LM44" s="165" t="e">
        <f t="shared" si="77"/>
        <v>#N/A</v>
      </c>
      <c r="LN44" s="165" t="e">
        <f t="shared" si="77"/>
        <v>#N/A</v>
      </c>
      <c r="LO44" s="165" t="e">
        <f t="shared" si="77"/>
        <v>#N/A</v>
      </c>
      <c r="LP44" s="165" t="e">
        <f t="shared" si="77"/>
        <v>#N/A</v>
      </c>
      <c r="LQ44" s="165" t="e">
        <f t="shared" si="77"/>
        <v>#N/A</v>
      </c>
      <c r="LR44" s="165" t="e">
        <f t="shared" si="77"/>
        <v>#N/A</v>
      </c>
      <c r="LS44" s="165" t="e">
        <f t="shared" si="77"/>
        <v>#N/A</v>
      </c>
      <c r="LT44" s="165" t="e">
        <f t="shared" si="77"/>
        <v>#N/A</v>
      </c>
      <c r="LU44" s="165" t="e">
        <f t="shared" si="78"/>
        <v>#N/A</v>
      </c>
      <c r="LV44" s="165" t="e">
        <f t="shared" si="78"/>
        <v>#N/A</v>
      </c>
      <c r="LW44" s="165" t="e">
        <f t="shared" si="78"/>
        <v>#N/A</v>
      </c>
      <c r="LX44" s="165" t="e">
        <f t="shared" si="78"/>
        <v>#N/A</v>
      </c>
      <c r="LY44" s="165" t="e">
        <f t="shared" si="78"/>
        <v>#N/A</v>
      </c>
      <c r="LZ44" s="165" t="e">
        <f t="shared" si="78"/>
        <v>#N/A</v>
      </c>
      <c r="MA44" s="165" t="e">
        <f t="shared" si="78"/>
        <v>#N/A</v>
      </c>
      <c r="MB44" s="165" t="e">
        <f t="shared" si="78"/>
        <v>#N/A</v>
      </c>
      <c r="MC44" s="165" t="e">
        <f t="shared" si="78"/>
        <v>#N/A</v>
      </c>
      <c r="MD44" s="165" t="e">
        <f t="shared" si="78"/>
        <v>#N/A</v>
      </c>
      <c r="ME44" s="165" t="e">
        <f t="shared" si="78"/>
        <v>#N/A</v>
      </c>
      <c r="MF44" s="165" t="e">
        <f t="shared" si="78"/>
        <v>#N/A</v>
      </c>
      <c r="MG44" s="165" t="e">
        <f t="shared" si="78"/>
        <v>#N/A</v>
      </c>
      <c r="MH44" s="165" t="e">
        <f t="shared" si="78"/>
        <v>#N/A</v>
      </c>
      <c r="MI44" s="165" t="e">
        <f t="shared" si="78"/>
        <v>#N/A</v>
      </c>
      <c r="MJ44" s="165" t="e">
        <f t="shared" si="78"/>
        <v>#N/A</v>
      </c>
      <c r="MK44" s="165" t="e">
        <f t="shared" si="79"/>
        <v>#N/A</v>
      </c>
      <c r="ML44" s="165" t="e">
        <f t="shared" si="79"/>
        <v>#N/A</v>
      </c>
      <c r="MM44" s="165" t="e">
        <f t="shared" si="79"/>
        <v>#N/A</v>
      </c>
      <c r="MN44" s="165" t="e">
        <f t="shared" si="79"/>
        <v>#N/A</v>
      </c>
      <c r="MO44" s="165" t="e">
        <f t="shared" si="79"/>
        <v>#N/A</v>
      </c>
      <c r="MP44" s="165" t="e">
        <f t="shared" si="79"/>
        <v>#N/A</v>
      </c>
      <c r="MQ44" s="165" t="e">
        <f t="shared" si="79"/>
        <v>#N/A</v>
      </c>
      <c r="MR44" s="165" t="e">
        <f t="shared" si="79"/>
        <v>#N/A</v>
      </c>
      <c r="MS44" s="165" t="e">
        <f t="shared" si="79"/>
        <v>#N/A</v>
      </c>
      <c r="MT44" s="165" t="e">
        <f t="shared" si="79"/>
        <v>#N/A</v>
      </c>
      <c r="MU44" s="165" t="e">
        <f t="shared" si="79"/>
        <v>#N/A</v>
      </c>
      <c r="MV44" s="165" t="e">
        <f t="shared" si="79"/>
        <v>#N/A</v>
      </c>
      <c r="MW44" s="165" t="e">
        <f t="shared" si="79"/>
        <v>#N/A</v>
      </c>
      <c r="MX44" s="165" t="e">
        <f t="shared" si="79"/>
        <v>#N/A</v>
      </c>
      <c r="MY44" s="165" t="e">
        <f t="shared" si="79"/>
        <v>#N/A</v>
      </c>
      <c r="MZ44" s="165" t="e">
        <f t="shared" si="79"/>
        <v>#N/A</v>
      </c>
      <c r="NA44" s="165" t="e">
        <f t="shared" si="80"/>
        <v>#N/A</v>
      </c>
      <c r="NB44" s="165" t="e">
        <f t="shared" si="80"/>
        <v>#N/A</v>
      </c>
      <c r="NC44" s="165" t="e">
        <f t="shared" si="80"/>
        <v>#N/A</v>
      </c>
      <c r="ND44" s="165" t="e">
        <f t="shared" si="80"/>
        <v>#N/A</v>
      </c>
      <c r="NE44" s="165" t="e">
        <f t="shared" si="80"/>
        <v>#N/A</v>
      </c>
      <c r="NF44" s="165" t="e">
        <f t="shared" si="80"/>
        <v>#N/A</v>
      </c>
      <c r="NG44" s="165" t="e">
        <f t="shared" si="80"/>
        <v>#N/A</v>
      </c>
      <c r="NH44" s="165" t="e">
        <f t="shared" si="80"/>
        <v>#N/A</v>
      </c>
      <c r="NI44" s="165" t="e">
        <f t="shared" si="80"/>
        <v>#N/A</v>
      </c>
      <c r="NJ44" s="165" t="e">
        <f t="shared" si="80"/>
        <v>#N/A</v>
      </c>
      <c r="NK44" s="165" t="e">
        <f t="shared" si="80"/>
        <v>#N/A</v>
      </c>
      <c r="NL44" s="165" t="e">
        <f t="shared" si="80"/>
        <v>#N/A</v>
      </c>
      <c r="NM44" s="165" t="e">
        <f t="shared" si="80"/>
        <v>#N/A</v>
      </c>
      <c r="NN44" s="165" t="e">
        <f t="shared" si="80"/>
        <v>#N/A</v>
      </c>
      <c r="NO44" s="165" t="e">
        <f t="shared" si="80"/>
        <v>#N/A</v>
      </c>
      <c r="NP44" s="165" t="e">
        <f t="shared" si="80"/>
        <v>#N/A</v>
      </c>
      <c r="NQ44" s="165" t="e">
        <f t="shared" si="81"/>
        <v>#N/A</v>
      </c>
      <c r="NR44" s="165" t="e">
        <f t="shared" si="81"/>
        <v>#N/A</v>
      </c>
      <c r="NS44" s="165" t="e">
        <f t="shared" si="81"/>
        <v>#N/A</v>
      </c>
      <c r="NT44" s="165" t="e">
        <f t="shared" si="81"/>
        <v>#N/A</v>
      </c>
      <c r="NU44" s="165" t="e">
        <f t="shared" si="81"/>
        <v>#N/A</v>
      </c>
      <c r="NV44" s="165" t="e">
        <f t="shared" si="81"/>
        <v>#N/A</v>
      </c>
      <c r="NW44" s="165" t="e">
        <f t="shared" si="81"/>
        <v>#N/A</v>
      </c>
      <c r="NX44" s="165" t="e">
        <f t="shared" si="81"/>
        <v>#N/A</v>
      </c>
      <c r="NY44" s="165" t="e">
        <f t="shared" si="81"/>
        <v>#N/A</v>
      </c>
      <c r="NZ44" s="165" t="e">
        <f t="shared" si="81"/>
        <v>#N/A</v>
      </c>
      <c r="OA44" s="165" t="e">
        <f t="shared" si="81"/>
        <v>#N/A</v>
      </c>
      <c r="OB44" s="165" t="e">
        <f t="shared" si="81"/>
        <v>#N/A</v>
      </c>
      <c r="OC44" s="165" t="e">
        <f t="shared" si="81"/>
        <v>#N/A</v>
      </c>
      <c r="OD44" s="165" t="e">
        <f t="shared" si="81"/>
        <v>#N/A</v>
      </c>
      <c r="OE44" s="165" t="e">
        <f t="shared" si="81"/>
        <v>#N/A</v>
      </c>
      <c r="OF44" s="165" t="e">
        <f t="shared" si="81"/>
        <v>#N/A</v>
      </c>
      <c r="OG44" s="165" t="e">
        <f t="shared" si="82"/>
        <v>#N/A</v>
      </c>
      <c r="OH44" s="165" t="e">
        <f t="shared" si="82"/>
        <v>#N/A</v>
      </c>
      <c r="OI44" s="165" t="e">
        <f t="shared" si="82"/>
        <v>#N/A</v>
      </c>
      <c r="OJ44" s="165" t="e">
        <f t="shared" si="82"/>
        <v>#N/A</v>
      </c>
      <c r="OK44" s="165" t="e">
        <f t="shared" si="82"/>
        <v>#N/A</v>
      </c>
      <c r="OL44" s="165" t="e">
        <f t="shared" si="82"/>
        <v>#N/A</v>
      </c>
      <c r="OM44" s="165" t="e">
        <f t="shared" si="82"/>
        <v>#N/A</v>
      </c>
      <c r="ON44" s="165" t="e">
        <f t="shared" si="82"/>
        <v>#N/A</v>
      </c>
      <c r="OO44" s="165" t="e">
        <f t="shared" si="82"/>
        <v>#N/A</v>
      </c>
      <c r="OP44" s="165" t="e">
        <f t="shared" si="82"/>
        <v>#N/A</v>
      </c>
      <c r="OQ44" s="165" t="e">
        <f t="shared" si="82"/>
        <v>#N/A</v>
      </c>
      <c r="OR44" s="165" t="e">
        <f t="shared" si="82"/>
        <v>#N/A</v>
      </c>
      <c r="OS44" s="165" t="e">
        <f t="shared" si="82"/>
        <v>#N/A</v>
      </c>
      <c r="OT44" s="165" t="e">
        <f t="shared" si="82"/>
        <v>#N/A</v>
      </c>
      <c r="OU44" s="165" t="e">
        <f t="shared" si="82"/>
        <v>#N/A</v>
      </c>
      <c r="OV44" s="165" t="e">
        <f t="shared" si="82"/>
        <v>#N/A</v>
      </c>
      <c r="OW44" s="165" t="e">
        <f t="shared" si="83"/>
        <v>#N/A</v>
      </c>
      <c r="OX44" s="165" t="e">
        <f t="shared" si="83"/>
        <v>#N/A</v>
      </c>
      <c r="OY44" s="165" t="e">
        <f t="shared" si="52"/>
        <v>#N/A</v>
      </c>
      <c r="OZ44" s="165" t="e">
        <f t="shared" si="52"/>
        <v>#N/A</v>
      </c>
      <c r="PA44" s="165" t="e">
        <f t="shared" si="52"/>
        <v>#N/A</v>
      </c>
      <c r="PB44" s="165" t="e">
        <f t="shared" si="52"/>
        <v>#N/A</v>
      </c>
      <c r="PC44" s="165" t="e">
        <f t="shared" si="70"/>
        <v>#N/A</v>
      </c>
      <c r="PD44" s="165" t="e">
        <f t="shared" si="70"/>
        <v>#N/A</v>
      </c>
      <c r="PE44" s="165" t="e">
        <f t="shared" si="70"/>
        <v>#N/A</v>
      </c>
      <c r="PF44" s="165" t="e">
        <f t="shared" si="70"/>
        <v>#N/A</v>
      </c>
      <c r="PG44" s="165" t="e">
        <f t="shared" si="70"/>
        <v>#N/A</v>
      </c>
      <c r="PH44" s="165" t="e">
        <f t="shared" si="70"/>
        <v>#N/A</v>
      </c>
    </row>
    <row r="45" spans="1:424" hidden="1" x14ac:dyDescent="0.45">
      <c r="A45" s="4">
        <v>42</v>
      </c>
      <c r="B45" s="91"/>
      <c r="C45" s="91"/>
      <c r="D45" s="91"/>
      <c r="E45" s="120" t="str">
        <f t="shared" si="28"/>
        <v/>
      </c>
      <c r="F45" s="120" t="str">
        <f t="shared" si="29"/>
        <v/>
      </c>
      <c r="G45" s="71" t="str">
        <f t="shared" si="30"/>
        <v/>
      </c>
      <c r="H45" s="23"/>
      <c r="I45" s="55"/>
      <c r="J45" s="298"/>
      <c r="K45" s="72" t="str">
        <f>IF(AND(B45&gt;0,C45&gt;0,D45&gt;0),IF(ISBLANK(J45),IF(ISBLANK(H45),"",(D45-B45)*VLOOKUP(H45,VLookups!$A$4:$B$13,2,FALSE)),J45),"")</f>
        <v/>
      </c>
      <c r="L45" s="73" t="str">
        <f t="shared" si="84"/>
        <v/>
      </c>
      <c r="M45" s="91"/>
      <c r="N45" s="265" t="str">
        <f>IF(AND(M45&gt;0,C45&gt;0,NOT(K45="")),ABS(VLOOKUP($M$1,VLookups!$A$43:$B$44,2,FALSE)-_xlfn.NORM.DIST(M45,G45,K45,TRUE)),"")</f>
        <v/>
      </c>
      <c r="O45" s="90" t="str">
        <f>IF(AND($B45&gt;0,$C45&gt;0,$D45&gt;0,NOT(ISBLANK($H45))),_xlfn.NORM.INV(ABS(VLOOKUP($M$1,VLookups!$A$43:$B$44,2,FALSE)-O$3),$G45,$K45),"")</f>
        <v/>
      </c>
      <c r="P45" s="89" t="str">
        <f>IF(AND($B45&gt;0,$C45&gt;0,$D45&gt;0,NOT(ISBLANK($H45))),_xlfn.NORM.INV(ABS(VLOOKUP($M$1,VLookups!$A$43:$B$44,2,FALSE)-P$3),$G45,$K45),"")</f>
        <v/>
      </c>
      <c r="Q45" s="90" t="str">
        <f>IF(AND($B45&gt;0,$C45&gt;0,$D45&gt;0,NOT(ISBLANK($H45))),_xlfn.NORM.INV(ABS(VLOOKUP($M$1,VLookups!$A$43:$B$44,2,FALSE)-Q$3),$G45,$K45),"")</f>
        <v/>
      </c>
      <c r="R45" s="89" t="str">
        <f>IF(AND($B45&gt;0,$C45&gt;0,$D45&gt;0,NOT(ISBLANK($H45))),_xlfn.NORM.INV(ABS(VLOOKUP($M$1,VLookups!$A$43:$B$44,2,FALSE)-R$3),$G45,$K45),"")</f>
        <v/>
      </c>
      <c r="S45" s="90" t="str">
        <f>IF(AND($B45&gt;0,$C45&gt;0,$D45&gt;0,NOT(ISBLANK($H45))),_xlfn.NORM.INV(ABS(VLOOKUP($M$1,VLookups!$A$43:$B$44,2,FALSE)-S$3),$G45,$K45),"")</f>
        <v/>
      </c>
      <c r="T45" s="89" t="str">
        <f>IF(AND($B45&gt;0,$C45&gt;0,$D45&gt;0,NOT(ISBLANK($H45))),_xlfn.NORM.INV(ABS(VLOOKUP($M$1,VLookups!$A$43:$B$44,2,FALSE)-T$3),$G45,$K45),"")</f>
        <v/>
      </c>
      <c r="U45" s="5"/>
      <c r="V45" s="164" t="str">
        <f t="shared" si="31"/>
        <v/>
      </c>
      <c r="W45" s="47" t="str">
        <f t="shared" si="101"/>
        <v/>
      </c>
      <c r="X45" s="47" t="str">
        <f t="shared" si="101"/>
        <v/>
      </c>
      <c r="Y45" s="47" t="str">
        <f t="shared" si="101"/>
        <v/>
      </c>
      <c r="Z45" s="47" t="str">
        <f t="shared" si="101"/>
        <v/>
      </c>
      <c r="AA45" s="47" t="str">
        <f t="shared" si="101"/>
        <v/>
      </c>
      <c r="AB45" s="47" t="str">
        <f t="shared" si="101"/>
        <v/>
      </c>
      <c r="AC45" s="47" t="str">
        <f t="shared" si="101"/>
        <v/>
      </c>
      <c r="AD45" s="47" t="str">
        <f t="shared" si="101"/>
        <v/>
      </c>
      <c r="AE45" s="47" t="str">
        <f t="shared" si="101"/>
        <v/>
      </c>
      <c r="AF45" s="47" t="str">
        <f t="shared" si="101"/>
        <v/>
      </c>
      <c r="AG45" s="47" t="str">
        <f t="shared" si="101"/>
        <v/>
      </c>
      <c r="AH45" s="47" t="str">
        <f t="shared" si="101"/>
        <v/>
      </c>
      <c r="AI45" s="47" t="str">
        <f t="shared" si="101"/>
        <v/>
      </c>
      <c r="AJ45" s="47" t="str">
        <f t="shared" si="101"/>
        <v/>
      </c>
      <c r="AK45" s="47" t="str">
        <f t="shared" si="101"/>
        <v/>
      </c>
      <c r="AL45" s="47" t="str">
        <f t="shared" si="101"/>
        <v/>
      </c>
      <c r="AM45" s="47" t="str">
        <f t="shared" si="93"/>
        <v/>
      </c>
      <c r="AN45" s="47" t="str">
        <f t="shared" si="93"/>
        <v/>
      </c>
      <c r="AO45" s="47" t="str">
        <f t="shared" si="93"/>
        <v/>
      </c>
      <c r="AP45" s="47" t="str">
        <f t="shared" si="93"/>
        <v/>
      </c>
      <c r="AQ45" s="47" t="str">
        <f t="shared" si="93"/>
        <v/>
      </c>
      <c r="AR45" s="47" t="str">
        <f t="shared" si="93"/>
        <v/>
      </c>
      <c r="AS45" s="47" t="str">
        <f t="shared" si="93"/>
        <v/>
      </c>
      <c r="AT45" s="47" t="str">
        <f t="shared" si="93"/>
        <v/>
      </c>
      <c r="AU45" s="47" t="str">
        <f t="shared" si="93"/>
        <v/>
      </c>
      <c r="AV45" s="47" t="str">
        <f t="shared" si="93"/>
        <v/>
      </c>
      <c r="AW45" s="47" t="str">
        <f t="shared" si="93"/>
        <v/>
      </c>
      <c r="AX45" s="47" t="str">
        <f t="shared" si="93"/>
        <v/>
      </c>
      <c r="AY45" s="47" t="str">
        <f t="shared" si="93"/>
        <v/>
      </c>
      <c r="AZ45" s="47" t="str">
        <f t="shared" si="93"/>
        <v/>
      </c>
      <c r="BA45" s="47" t="str">
        <f t="shared" si="93"/>
        <v/>
      </c>
      <c r="BB45" s="47" t="str">
        <f t="shared" si="94"/>
        <v/>
      </c>
      <c r="BC45" s="47" t="str">
        <f t="shared" si="94"/>
        <v/>
      </c>
      <c r="BD45" s="47" t="str">
        <f t="shared" si="94"/>
        <v/>
      </c>
      <c r="BE45" s="47" t="str">
        <f t="shared" si="94"/>
        <v/>
      </c>
      <c r="BF45" s="47" t="str">
        <f t="shared" si="94"/>
        <v/>
      </c>
      <c r="BG45" s="47" t="str">
        <f t="shared" si="94"/>
        <v/>
      </c>
      <c r="BH45" s="47" t="str">
        <f t="shared" si="94"/>
        <v/>
      </c>
      <c r="BI45" s="47" t="str">
        <f t="shared" si="94"/>
        <v/>
      </c>
      <c r="BJ45" s="47" t="str">
        <f t="shared" si="94"/>
        <v/>
      </c>
      <c r="BK45" s="47" t="str">
        <f t="shared" si="94"/>
        <v/>
      </c>
      <c r="BL45" s="47" t="str">
        <f t="shared" si="94"/>
        <v/>
      </c>
      <c r="BM45" s="47" t="str">
        <f t="shared" si="94"/>
        <v/>
      </c>
      <c r="BN45" s="47" t="str">
        <f t="shared" si="94"/>
        <v/>
      </c>
      <c r="BO45" s="47" t="str">
        <f t="shared" si="94"/>
        <v/>
      </c>
      <c r="BP45" s="47" t="str">
        <f t="shared" si="94"/>
        <v/>
      </c>
      <c r="BQ45" s="47" t="str">
        <f t="shared" si="94"/>
        <v/>
      </c>
      <c r="BR45" s="47" t="str">
        <f t="shared" si="91"/>
        <v/>
      </c>
      <c r="BS45" s="47" t="str">
        <f t="shared" si="91"/>
        <v/>
      </c>
      <c r="BT45" s="47" t="str">
        <f t="shared" si="91"/>
        <v/>
      </c>
      <c r="BU45" s="47" t="str">
        <f t="shared" si="91"/>
        <v/>
      </c>
      <c r="BV45" s="47" t="str">
        <f t="shared" si="91"/>
        <v/>
      </c>
      <c r="BW45" s="47" t="str">
        <f t="shared" si="91"/>
        <v/>
      </c>
      <c r="BX45" s="47" t="str">
        <f t="shared" si="91"/>
        <v/>
      </c>
      <c r="BY45" s="47" t="str">
        <f t="shared" si="91"/>
        <v/>
      </c>
      <c r="BZ45" s="47" t="str">
        <f t="shared" si="91"/>
        <v/>
      </c>
      <c r="CA45" s="47" t="str">
        <f t="shared" si="91"/>
        <v/>
      </c>
      <c r="CB45" s="47" t="str">
        <f t="shared" si="91"/>
        <v/>
      </c>
      <c r="CC45" s="47" t="str">
        <f t="shared" si="95"/>
        <v/>
      </c>
      <c r="CD45" s="47" t="str">
        <f t="shared" si="95"/>
        <v/>
      </c>
      <c r="CE45" s="47" t="str">
        <f t="shared" si="95"/>
        <v/>
      </c>
      <c r="CF45" s="47" t="str">
        <f t="shared" si="95"/>
        <v/>
      </c>
      <c r="CG45" s="47" t="str">
        <f t="shared" si="95"/>
        <v/>
      </c>
      <c r="CH45" s="47" t="str">
        <f t="shared" si="95"/>
        <v/>
      </c>
      <c r="CI45" s="47" t="str">
        <f t="shared" si="95"/>
        <v/>
      </c>
      <c r="CJ45" s="47" t="str">
        <f t="shared" si="95"/>
        <v/>
      </c>
      <c r="CK45" s="47" t="str">
        <f t="shared" si="95"/>
        <v/>
      </c>
      <c r="CL45" s="47" t="str">
        <f t="shared" si="95"/>
        <v/>
      </c>
      <c r="CM45" s="47" t="str">
        <f t="shared" si="95"/>
        <v/>
      </c>
      <c r="CN45" s="47" t="str">
        <f t="shared" si="95"/>
        <v/>
      </c>
      <c r="CO45" s="47" t="str">
        <f t="shared" si="95"/>
        <v/>
      </c>
      <c r="CP45" s="47" t="str">
        <f t="shared" si="95"/>
        <v/>
      </c>
      <c r="CQ45" s="47" t="str">
        <f t="shared" si="95"/>
        <v/>
      </c>
      <c r="CR45" s="47" t="str">
        <f t="shared" si="95"/>
        <v/>
      </c>
      <c r="CS45" s="47" t="str">
        <f t="shared" si="96"/>
        <v/>
      </c>
      <c r="CT45" s="47" t="str">
        <f t="shared" si="96"/>
        <v/>
      </c>
      <c r="CU45" s="47" t="str">
        <f t="shared" si="96"/>
        <v/>
      </c>
      <c r="CV45" s="47" t="str">
        <f t="shared" si="96"/>
        <v/>
      </c>
      <c r="CW45" s="47" t="str">
        <f t="shared" si="96"/>
        <v/>
      </c>
      <c r="CX45" s="47" t="str">
        <f t="shared" si="96"/>
        <v/>
      </c>
      <c r="CY45" s="47" t="str">
        <f t="shared" si="96"/>
        <v/>
      </c>
      <c r="CZ45" s="47" t="str">
        <f t="shared" si="96"/>
        <v/>
      </c>
      <c r="DA45" s="47" t="str">
        <f t="shared" si="96"/>
        <v/>
      </c>
      <c r="DB45" s="47" t="str">
        <f t="shared" si="96"/>
        <v/>
      </c>
      <c r="DC45" s="47" t="str">
        <f t="shared" si="96"/>
        <v/>
      </c>
      <c r="DD45" s="47" t="str">
        <f t="shared" si="96"/>
        <v/>
      </c>
      <c r="DE45" s="47" t="str">
        <f t="shared" si="96"/>
        <v/>
      </c>
      <c r="DF45" s="47" t="str">
        <f t="shared" si="96"/>
        <v/>
      </c>
      <c r="DG45" s="47" t="str">
        <f t="shared" si="96"/>
        <v/>
      </c>
      <c r="DH45" s="47" t="str">
        <f t="shared" si="96"/>
        <v/>
      </c>
      <c r="DI45" s="47" t="str">
        <f t="shared" si="85"/>
        <v/>
      </c>
      <c r="DJ45" s="47" t="str">
        <f t="shared" si="71"/>
        <v/>
      </c>
      <c r="DK45" s="47" t="str">
        <f t="shared" si="71"/>
        <v/>
      </c>
      <c r="DL45" s="47" t="str">
        <f t="shared" si="71"/>
        <v/>
      </c>
      <c r="DM45" s="47" t="str">
        <f t="shared" si="71"/>
        <v/>
      </c>
      <c r="DN45" s="47" t="str">
        <f t="shared" si="71"/>
        <v/>
      </c>
      <c r="DO45" s="47" t="str">
        <f t="shared" si="71"/>
        <v/>
      </c>
      <c r="DP45" s="47" t="str">
        <f t="shared" si="86"/>
        <v/>
      </c>
      <c r="DQ45" s="47" t="str">
        <f t="shared" si="86"/>
        <v/>
      </c>
      <c r="DR45" s="47" t="str">
        <f t="shared" si="86"/>
        <v/>
      </c>
      <c r="DS45" s="179" t="str">
        <f t="shared" si="33"/>
        <v/>
      </c>
      <c r="DT45" s="47" t="str">
        <f t="shared" si="102"/>
        <v/>
      </c>
      <c r="DU45" s="47" t="str">
        <f t="shared" si="102"/>
        <v/>
      </c>
      <c r="DV45" s="47" t="str">
        <f t="shared" si="102"/>
        <v/>
      </c>
      <c r="DW45" s="47" t="str">
        <f t="shared" si="102"/>
        <v/>
      </c>
      <c r="DX45" s="47" t="str">
        <f t="shared" si="102"/>
        <v/>
      </c>
      <c r="DY45" s="47" t="str">
        <f t="shared" si="102"/>
        <v/>
      </c>
      <c r="DZ45" s="47" t="str">
        <f t="shared" si="102"/>
        <v/>
      </c>
      <c r="EA45" s="47" t="str">
        <f t="shared" si="102"/>
        <v/>
      </c>
      <c r="EB45" s="47" t="str">
        <f t="shared" si="102"/>
        <v/>
      </c>
      <c r="EC45" s="47" t="str">
        <f t="shared" si="102"/>
        <v/>
      </c>
      <c r="ED45" s="47" t="str">
        <f t="shared" si="102"/>
        <v/>
      </c>
      <c r="EE45" s="47" t="str">
        <f t="shared" si="102"/>
        <v/>
      </c>
      <c r="EF45" s="47" t="str">
        <f t="shared" si="102"/>
        <v/>
      </c>
      <c r="EG45" s="47" t="str">
        <f t="shared" si="102"/>
        <v/>
      </c>
      <c r="EH45" s="47" t="str">
        <f t="shared" si="102"/>
        <v/>
      </c>
      <c r="EI45" s="47" t="str">
        <f t="shared" si="102"/>
        <v/>
      </c>
      <c r="EJ45" s="47" t="str">
        <f t="shared" si="97"/>
        <v/>
      </c>
      <c r="EK45" s="47" t="str">
        <f t="shared" si="97"/>
        <v/>
      </c>
      <c r="EL45" s="47" t="str">
        <f t="shared" si="97"/>
        <v/>
      </c>
      <c r="EM45" s="47" t="str">
        <f t="shared" si="97"/>
        <v/>
      </c>
      <c r="EN45" s="47" t="str">
        <f t="shared" si="97"/>
        <v/>
      </c>
      <c r="EO45" s="47" t="str">
        <f t="shared" si="97"/>
        <v/>
      </c>
      <c r="EP45" s="47" t="str">
        <f t="shared" si="97"/>
        <v/>
      </c>
      <c r="EQ45" s="47" t="str">
        <f t="shared" si="97"/>
        <v/>
      </c>
      <c r="ER45" s="47" t="str">
        <f t="shared" si="97"/>
        <v/>
      </c>
      <c r="ES45" s="47" t="str">
        <f t="shared" si="97"/>
        <v/>
      </c>
      <c r="ET45" s="47" t="str">
        <f t="shared" si="97"/>
        <v/>
      </c>
      <c r="EU45" s="47" t="str">
        <f t="shared" si="97"/>
        <v/>
      </c>
      <c r="EV45" s="47" t="str">
        <f t="shared" si="97"/>
        <v/>
      </c>
      <c r="EW45" s="47" t="str">
        <f t="shared" si="97"/>
        <v/>
      </c>
      <c r="EX45" s="47" t="str">
        <f t="shared" si="97"/>
        <v/>
      </c>
      <c r="EY45" s="47" t="str">
        <f t="shared" si="98"/>
        <v/>
      </c>
      <c r="EZ45" s="47" t="str">
        <f t="shared" si="98"/>
        <v/>
      </c>
      <c r="FA45" s="47" t="str">
        <f t="shared" si="98"/>
        <v/>
      </c>
      <c r="FB45" s="47" t="str">
        <f t="shared" si="98"/>
        <v/>
      </c>
      <c r="FC45" s="47" t="str">
        <f t="shared" si="98"/>
        <v/>
      </c>
      <c r="FD45" s="47" t="str">
        <f t="shared" si="98"/>
        <v/>
      </c>
      <c r="FE45" s="47" t="str">
        <f t="shared" si="98"/>
        <v/>
      </c>
      <c r="FF45" s="47" t="str">
        <f t="shared" si="98"/>
        <v/>
      </c>
      <c r="FG45" s="47" t="str">
        <f t="shared" si="98"/>
        <v/>
      </c>
      <c r="FH45" s="47" t="str">
        <f t="shared" si="98"/>
        <v/>
      </c>
      <c r="FI45" s="47" t="str">
        <f t="shared" si="98"/>
        <v/>
      </c>
      <c r="FJ45" s="47" t="str">
        <f t="shared" si="98"/>
        <v/>
      </c>
      <c r="FK45" s="47" t="str">
        <f t="shared" si="98"/>
        <v/>
      </c>
      <c r="FL45" s="47" t="str">
        <f t="shared" si="98"/>
        <v/>
      </c>
      <c r="FM45" s="47" t="str">
        <f t="shared" si="98"/>
        <v/>
      </c>
      <c r="FN45" s="47" t="str">
        <f t="shared" si="98"/>
        <v/>
      </c>
      <c r="FO45" s="47" t="str">
        <f t="shared" si="92"/>
        <v/>
      </c>
      <c r="FP45" s="47" t="str">
        <f t="shared" si="92"/>
        <v/>
      </c>
      <c r="FQ45" s="47" t="str">
        <f t="shared" si="92"/>
        <v/>
      </c>
      <c r="FR45" s="47" t="str">
        <f t="shared" si="92"/>
        <v/>
      </c>
      <c r="FS45" s="47" t="str">
        <f t="shared" si="92"/>
        <v/>
      </c>
      <c r="FT45" s="47" t="str">
        <f t="shared" si="92"/>
        <v/>
      </c>
      <c r="FU45" s="47" t="str">
        <f t="shared" si="92"/>
        <v/>
      </c>
      <c r="FV45" s="47" t="str">
        <f t="shared" si="92"/>
        <v/>
      </c>
      <c r="FW45" s="47" t="str">
        <f t="shared" si="92"/>
        <v/>
      </c>
      <c r="FX45" s="47" t="str">
        <f t="shared" si="92"/>
        <v/>
      </c>
      <c r="FY45" s="47" t="str">
        <f t="shared" si="92"/>
        <v/>
      </c>
      <c r="FZ45" s="47" t="str">
        <f t="shared" si="99"/>
        <v/>
      </c>
      <c r="GA45" s="47" t="str">
        <f t="shared" si="99"/>
        <v/>
      </c>
      <c r="GB45" s="47" t="str">
        <f t="shared" si="99"/>
        <v/>
      </c>
      <c r="GC45" s="47" t="str">
        <f t="shared" si="99"/>
        <v/>
      </c>
      <c r="GD45" s="47" t="str">
        <f t="shared" si="99"/>
        <v/>
      </c>
      <c r="GE45" s="47" t="str">
        <f t="shared" si="99"/>
        <v/>
      </c>
      <c r="GF45" s="47" t="str">
        <f t="shared" si="99"/>
        <v/>
      </c>
      <c r="GG45" s="47" t="str">
        <f t="shared" si="99"/>
        <v/>
      </c>
      <c r="GH45" s="47" t="str">
        <f t="shared" si="99"/>
        <v/>
      </c>
      <c r="GI45" s="47" t="str">
        <f t="shared" si="99"/>
        <v/>
      </c>
      <c r="GJ45" s="47" t="str">
        <f t="shared" si="99"/>
        <v/>
      </c>
      <c r="GK45" s="47" t="str">
        <f t="shared" si="99"/>
        <v/>
      </c>
      <c r="GL45" s="47" t="str">
        <f t="shared" si="99"/>
        <v/>
      </c>
      <c r="GM45" s="47" t="str">
        <f t="shared" si="99"/>
        <v/>
      </c>
      <c r="GN45" s="47" t="str">
        <f t="shared" si="99"/>
        <v/>
      </c>
      <c r="GO45" s="47" t="str">
        <f t="shared" si="99"/>
        <v/>
      </c>
      <c r="GP45" s="47" t="str">
        <f t="shared" si="100"/>
        <v/>
      </c>
      <c r="GQ45" s="47" t="str">
        <f t="shared" si="100"/>
        <v/>
      </c>
      <c r="GR45" s="47" t="str">
        <f t="shared" si="100"/>
        <v/>
      </c>
      <c r="GS45" s="47" t="str">
        <f t="shared" si="100"/>
        <v/>
      </c>
      <c r="GT45" s="47" t="str">
        <f t="shared" si="100"/>
        <v/>
      </c>
      <c r="GU45" s="47" t="str">
        <f t="shared" si="100"/>
        <v/>
      </c>
      <c r="GV45" s="47" t="str">
        <f t="shared" si="100"/>
        <v/>
      </c>
      <c r="GW45" s="47" t="str">
        <f t="shared" si="100"/>
        <v/>
      </c>
      <c r="GX45" s="47" t="str">
        <f t="shared" si="100"/>
        <v/>
      </c>
      <c r="GY45" s="47" t="str">
        <f t="shared" si="100"/>
        <v/>
      </c>
      <c r="GZ45" s="47" t="str">
        <f t="shared" si="100"/>
        <v/>
      </c>
      <c r="HA45" s="47" t="str">
        <f t="shared" si="100"/>
        <v/>
      </c>
      <c r="HB45" s="47" t="str">
        <f t="shared" si="100"/>
        <v/>
      </c>
      <c r="HC45" s="47" t="str">
        <f t="shared" si="100"/>
        <v/>
      </c>
      <c r="HD45" s="47" t="str">
        <f t="shared" si="100"/>
        <v/>
      </c>
      <c r="HE45" s="47" t="str">
        <f t="shared" si="100"/>
        <v/>
      </c>
      <c r="HF45" s="47" t="str">
        <f t="shared" si="87"/>
        <v/>
      </c>
      <c r="HG45" s="47" t="str">
        <f t="shared" si="72"/>
        <v/>
      </c>
      <c r="HH45" s="47" t="str">
        <f t="shared" si="72"/>
        <v/>
      </c>
      <c r="HI45" s="47" t="str">
        <f t="shared" si="72"/>
        <v/>
      </c>
      <c r="HJ45" s="47" t="str">
        <f t="shared" si="72"/>
        <v/>
      </c>
      <c r="HK45" s="47" t="str">
        <f t="shared" si="72"/>
        <v/>
      </c>
      <c r="HL45" s="47" t="str">
        <f t="shared" si="72"/>
        <v/>
      </c>
      <c r="HM45" s="47" t="str">
        <f t="shared" si="88"/>
        <v/>
      </c>
      <c r="HN45" s="47" t="str">
        <f t="shared" si="88"/>
        <v/>
      </c>
      <c r="HO45" s="47" t="str">
        <f t="shared" si="88"/>
        <v/>
      </c>
      <c r="HP45" s="165" t="e">
        <f t="shared" si="90"/>
        <v>#N/A</v>
      </c>
      <c r="HQ45" s="165" t="e">
        <f t="shared" si="90"/>
        <v>#N/A</v>
      </c>
      <c r="HR45" s="165" t="e">
        <f t="shared" si="90"/>
        <v>#N/A</v>
      </c>
      <c r="HS45" s="165" t="e">
        <f t="shared" si="90"/>
        <v>#N/A</v>
      </c>
      <c r="HT45" s="165" t="e">
        <f t="shared" si="90"/>
        <v>#N/A</v>
      </c>
      <c r="HU45" s="165" t="e">
        <f t="shared" si="90"/>
        <v>#N/A</v>
      </c>
      <c r="HV45" s="165" t="e">
        <f t="shared" si="90"/>
        <v>#N/A</v>
      </c>
      <c r="HW45" s="165" t="e">
        <f t="shared" si="90"/>
        <v>#N/A</v>
      </c>
      <c r="HX45" s="165" t="e">
        <f t="shared" si="90"/>
        <v>#N/A</v>
      </c>
      <c r="HY45" s="165" t="e">
        <f t="shared" si="90"/>
        <v>#N/A</v>
      </c>
      <c r="HZ45" s="165" t="e">
        <f t="shared" si="90"/>
        <v>#N/A</v>
      </c>
      <c r="IA45" s="165" t="e">
        <f t="shared" si="90"/>
        <v>#N/A</v>
      </c>
      <c r="IB45" s="165" t="e">
        <f t="shared" si="90"/>
        <v>#N/A</v>
      </c>
      <c r="IC45" s="165" t="e">
        <f t="shared" si="90"/>
        <v>#N/A</v>
      </c>
      <c r="ID45" s="165" t="e">
        <f t="shared" si="90"/>
        <v>#N/A</v>
      </c>
      <c r="IE45" s="165" t="e">
        <f t="shared" si="89"/>
        <v>#N/A</v>
      </c>
      <c r="IF45" s="165" t="e">
        <f t="shared" si="89"/>
        <v>#N/A</v>
      </c>
      <c r="IG45" s="165" t="e">
        <f t="shared" si="89"/>
        <v>#N/A</v>
      </c>
      <c r="IH45" s="165" t="e">
        <f t="shared" si="89"/>
        <v>#N/A</v>
      </c>
      <c r="II45" s="165" t="e">
        <f t="shared" si="89"/>
        <v>#N/A</v>
      </c>
      <c r="IJ45" s="165" t="e">
        <f t="shared" si="89"/>
        <v>#N/A</v>
      </c>
      <c r="IK45" s="165" t="e">
        <f t="shared" si="89"/>
        <v>#N/A</v>
      </c>
      <c r="IL45" s="165" t="e">
        <f t="shared" si="89"/>
        <v>#N/A</v>
      </c>
      <c r="IM45" s="165" t="e">
        <f t="shared" si="89"/>
        <v>#N/A</v>
      </c>
      <c r="IN45" s="165" t="e">
        <f t="shared" si="89"/>
        <v>#N/A</v>
      </c>
      <c r="IO45" s="165" t="e">
        <f t="shared" si="89"/>
        <v>#N/A</v>
      </c>
      <c r="IP45" s="165" t="e">
        <f t="shared" si="89"/>
        <v>#N/A</v>
      </c>
      <c r="IQ45" s="165" t="e">
        <f t="shared" si="89"/>
        <v>#N/A</v>
      </c>
      <c r="IR45" s="165" t="e">
        <f t="shared" si="89"/>
        <v>#N/A</v>
      </c>
      <c r="IS45" s="165" t="e">
        <f t="shared" si="73"/>
        <v>#N/A</v>
      </c>
      <c r="IT45" s="165" t="e">
        <f t="shared" si="73"/>
        <v>#N/A</v>
      </c>
      <c r="IU45" s="165" t="e">
        <f t="shared" si="73"/>
        <v>#N/A</v>
      </c>
      <c r="IV45" s="165" t="e">
        <f t="shared" si="73"/>
        <v>#N/A</v>
      </c>
      <c r="IW45" s="165" t="e">
        <f t="shared" si="73"/>
        <v>#N/A</v>
      </c>
      <c r="IX45" s="165" t="e">
        <f t="shared" si="73"/>
        <v>#N/A</v>
      </c>
      <c r="IY45" s="165" t="e">
        <f t="shared" si="73"/>
        <v>#N/A</v>
      </c>
      <c r="IZ45" s="165" t="e">
        <f t="shared" si="73"/>
        <v>#N/A</v>
      </c>
      <c r="JA45" s="165" t="e">
        <f t="shared" si="73"/>
        <v>#N/A</v>
      </c>
      <c r="JB45" s="165" t="e">
        <f t="shared" si="73"/>
        <v>#N/A</v>
      </c>
      <c r="JC45" s="165" t="e">
        <f t="shared" si="73"/>
        <v>#N/A</v>
      </c>
      <c r="JD45" s="165" t="e">
        <f t="shared" si="73"/>
        <v>#N/A</v>
      </c>
      <c r="JE45" s="165" t="e">
        <f t="shared" si="73"/>
        <v>#N/A</v>
      </c>
      <c r="JF45" s="165" t="e">
        <f t="shared" si="73"/>
        <v>#N/A</v>
      </c>
      <c r="JG45" s="165" t="e">
        <f t="shared" si="73"/>
        <v>#N/A</v>
      </c>
      <c r="JH45" s="165" t="e">
        <f t="shared" si="73"/>
        <v>#N/A</v>
      </c>
      <c r="JI45" s="165" t="e">
        <f t="shared" si="74"/>
        <v>#N/A</v>
      </c>
      <c r="JJ45" s="165" t="e">
        <f t="shared" si="74"/>
        <v>#N/A</v>
      </c>
      <c r="JK45" s="165" t="e">
        <f t="shared" si="74"/>
        <v>#N/A</v>
      </c>
      <c r="JL45" s="165" t="e">
        <f t="shared" si="74"/>
        <v>#N/A</v>
      </c>
      <c r="JM45" s="165" t="e">
        <f t="shared" si="74"/>
        <v>#N/A</v>
      </c>
      <c r="JN45" s="165" t="e">
        <f t="shared" si="74"/>
        <v>#N/A</v>
      </c>
      <c r="JO45" s="165" t="e">
        <f t="shared" si="74"/>
        <v>#N/A</v>
      </c>
      <c r="JP45" s="165" t="e">
        <f t="shared" si="74"/>
        <v>#N/A</v>
      </c>
      <c r="JQ45" s="165" t="e">
        <f t="shared" si="74"/>
        <v>#N/A</v>
      </c>
      <c r="JR45" s="165" t="e">
        <f t="shared" si="74"/>
        <v>#N/A</v>
      </c>
      <c r="JS45" s="165" t="e">
        <f t="shared" si="74"/>
        <v>#N/A</v>
      </c>
      <c r="JT45" s="165" t="e">
        <f t="shared" si="74"/>
        <v>#N/A</v>
      </c>
      <c r="JU45" s="165" t="e">
        <f t="shared" si="74"/>
        <v>#N/A</v>
      </c>
      <c r="JV45" s="165" t="e">
        <f t="shared" si="74"/>
        <v>#N/A</v>
      </c>
      <c r="JW45" s="165" t="e">
        <f t="shared" si="74"/>
        <v>#N/A</v>
      </c>
      <c r="JX45" s="165" t="e">
        <f t="shared" si="74"/>
        <v>#N/A</v>
      </c>
      <c r="JY45" s="165" t="e">
        <f t="shared" si="75"/>
        <v>#N/A</v>
      </c>
      <c r="JZ45" s="165" t="e">
        <f t="shared" si="75"/>
        <v>#N/A</v>
      </c>
      <c r="KA45" s="165" t="e">
        <f t="shared" si="75"/>
        <v>#N/A</v>
      </c>
      <c r="KB45" s="165" t="e">
        <f t="shared" si="75"/>
        <v>#N/A</v>
      </c>
      <c r="KC45" s="165" t="e">
        <f t="shared" si="75"/>
        <v>#N/A</v>
      </c>
      <c r="KD45" s="165" t="e">
        <f t="shared" si="75"/>
        <v>#N/A</v>
      </c>
      <c r="KE45" s="165" t="e">
        <f t="shared" si="75"/>
        <v>#N/A</v>
      </c>
      <c r="KF45" s="165" t="e">
        <f t="shared" si="75"/>
        <v>#N/A</v>
      </c>
      <c r="KG45" s="165" t="e">
        <f t="shared" si="75"/>
        <v>#N/A</v>
      </c>
      <c r="KH45" s="165" t="e">
        <f t="shared" si="75"/>
        <v>#N/A</v>
      </c>
      <c r="KI45" s="165" t="e">
        <f t="shared" si="75"/>
        <v>#N/A</v>
      </c>
      <c r="KJ45" s="165" t="e">
        <f t="shared" si="75"/>
        <v>#N/A</v>
      </c>
      <c r="KK45" s="165" t="e">
        <f t="shared" si="75"/>
        <v>#N/A</v>
      </c>
      <c r="KL45" s="165" t="e">
        <f t="shared" si="75"/>
        <v>#N/A</v>
      </c>
      <c r="KM45" s="165" t="e">
        <f t="shared" si="75"/>
        <v>#N/A</v>
      </c>
      <c r="KN45" s="165" t="e">
        <f t="shared" si="75"/>
        <v>#N/A</v>
      </c>
      <c r="KO45" s="165" t="e">
        <f t="shared" si="76"/>
        <v>#N/A</v>
      </c>
      <c r="KP45" s="165" t="e">
        <f t="shared" si="76"/>
        <v>#N/A</v>
      </c>
      <c r="KQ45" s="165" t="e">
        <f t="shared" si="76"/>
        <v>#N/A</v>
      </c>
      <c r="KR45" s="165" t="e">
        <f t="shared" si="76"/>
        <v>#N/A</v>
      </c>
      <c r="KS45" s="165" t="e">
        <f t="shared" si="76"/>
        <v>#N/A</v>
      </c>
      <c r="KT45" s="165" t="e">
        <f t="shared" si="76"/>
        <v>#N/A</v>
      </c>
      <c r="KU45" s="165" t="e">
        <f t="shared" si="76"/>
        <v>#N/A</v>
      </c>
      <c r="KV45" s="165" t="e">
        <f t="shared" si="76"/>
        <v>#N/A</v>
      </c>
      <c r="KW45" s="165" t="e">
        <f t="shared" si="76"/>
        <v>#N/A</v>
      </c>
      <c r="KX45" s="165" t="e">
        <f t="shared" si="76"/>
        <v>#N/A</v>
      </c>
      <c r="KY45" s="165" t="e">
        <f t="shared" si="76"/>
        <v>#N/A</v>
      </c>
      <c r="KZ45" s="165" t="e">
        <f t="shared" si="76"/>
        <v>#N/A</v>
      </c>
      <c r="LA45" s="165" t="e">
        <f t="shared" si="76"/>
        <v>#N/A</v>
      </c>
      <c r="LB45" s="165" t="e">
        <f t="shared" si="76"/>
        <v>#N/A</v>
      </c>
      <c r="LC45" s="165" t="e">
        <f t="shared" si="76"/>
        <v>#N/A</v>
      </c>
      <c r="LD45" s="165" t="e">
        <f t="shared" si="76"/>
        <v>#N/A</v>
      </c>
      <c r="LE45" s="165" t="e">
        <f t="shared" si="77"/>
        <v>#N/A</v>
      </c>
      <c r="LF45" s="165" t="e">
        <f t="shared" si="77"/>
        <v>#N/A</v>
      </c>
      <c r="LG45" s="165" t="e">
        <f t="shared" si="77"/>
        <v>#N/A</v>
      </c>
      <c r="LH45" s="165" t="e">
        <f t="shared" si="77"/>
        <v>#N/A</v>
      </c>
      <c r="LI45" s="165" t="e">
        <f t="shared" si="77"/>
        <v>#N/A</v>
      </c>
      <c r="LJ45" s="165" t="e">
        <f t="shared" si="77"/>
        <v>#N/A</v>
      </c>
      <c r="LK45" s="165" t="e">
        <f t="shared" si="77"/>
        <v>#N/A</v>
      </c>
      <c r="LL45" s="165" t="e">
        <f t="shared" si="77"/>
        <v>#N/A</v>
      </c>
      <c r="LM45" s="165" t="e">
        <f t="shared" si="77"/>
        <v>#N/A</v>
      </c>
      <c r="LN45" s="165" t="e">
        <f t="shared" si="77"/>
        <v>#N/A</v>
      </c>
      <c r="LO45" s="165" t="e">
        <f t="shared" si="77"/>
        <v>#N/A</v>
      </c>
      <c r="LP45" s="165" t="e">
        <f t="shared" si="77"/>
        <v>#N/A</v>
      </c>
      <c r="LQ45" s="165" t="e">
        <f t="shared" si="77"/>
        <v>#N/A</v>
      </c>
      <c r="LR45" s="165" t="e">
        <f t="shared" si="77"/>
        <v>#N/A</v>
      </c>
      <c r="LS45" s="165" t="e">
        <f t="shared" si="77"/>
        <v>#N/A</v>
      </c>
      <c r="LT45" s="165" t="e">
        <f t="shared" si="77"/>
        <v>#N/A</v>
      </c>
      <c r="LU45" s="165" t="e">
        <f t="shared" si="78"/>
        <v>#N/A</v>
      </c>
      <c r="LV45" s="165" t="e">
        <f t="shared" si="78"/>
        <v>#N/A</v>
      </c>
      <c r="LW45" s="165" t="e">
        <f t="shared" si="78"/>
        <v>#N/A</v>
      </c>
      <c r="LX45" s="165" t="e">
        <f t="shared" si="78"/>
        <v>#N/A</v>
      </c>
      <c r="LY45" s="165" t="e">
        <f t="shared" si="78"/>
        <v>#N/A</v>
      </c>
      <c r="LZ45" s="165" t="e">
        <f t="shared" si="78"/>
        <v>#N/A</v>
      </c>
      <c r="MA45" s="165" t="e">
        <f t="shared" si="78"/>
        <v>#N/A</v>
      </c>
      <c r="MB45" s="165" t="e">
        <f t="shared" si="78"/>
        <v>#N/A</v>
      </c>
      <c r="MC45" s="165" t="e">
        <f t="shared" si="78"/>
        <v>#N/A</v>
      </c>
      <c r="MD45" s="165" t="e">
        <f t="shared" si="78"/>
        <v>#N/A</v>
      </c>
      <c r="ME45" s="165" t="e">
        <f t="shared" si="78"/>
        <v>#N/A</v>
      </c>
      <c r="MF45" s="165" t="e">
        <f t="shared" si="78"/>
        <v>#N/A</v>
      </c>
      <c r="MG45" s="165" t="e">
        <f t="shared" si="78"/>
        <v>#N/A</v>
      </c>
      <c r="MH45" s="165" t="e">
        <f t="shared" si="78"/>
        <v>#N/A</v>
      </c>
      <c r="MI45" s="165" t="e">
        <f t="shared" si="78"/>
        <v>#N/A</v>
      </c>
      <c r="MJ45" s="165" t="e">
        <f t="shared" si="78"/>
        <v>#N/A</v>
      </c>
      <c r="MK45" s="165" t="e">
        <f t="shared" si="79"/>
        <v>#N/A</v>
      </c>
      <c r="ML45" s="165" t="e">
        <f t="shared" si="79"/>
        <v>#N/A</v>
      </c>
      <c r="MM45" s="165" t="e">
        <f t="shared" si="79"/>
        <v>#N/A</v>
      </c>
      <c r="MN45" s="165" t="e">
        <f t="shared" si="79"/>
        <v>#N/A</v>
      </c>
      <c r="MO45" s="165" t="e">
        <f t="shared" si="79"/>
        <v>#N/A</v>
      </c>
      <c r="MP45" s="165" t="e">
        <f t="shared" si="79"/>
        <v>#N/A</v>
      </c>
      <c r="MQ45" s="165" t="e">
        <f t="shared" si="79"/>
        <v>#N/A</v>
      </c>
      <c r="MR45" s="165" t="e">
        <f t="shared" si="79"/>
        <v>#N/A</v>
      </c>
      <c r="MS45" s="165" t="e">
        <f t="shared" si="79"/>
        <v>#N/A</v>
      </c>
      <c r="MT45" s="165" t="e">
        <f t="shared" si="79"/>
        <v>#N/A</v>
      </c>
      <c r="MU45" s="165" t="e">
        <f t="shared" si="79"/>
        <v>#N/A</v>
      </c>
      <c r="MV45" s="165" t="e">
        <f t="shared" si="79"/>
        <v>#N/A</v>
      </c>
      <c r="MW45" s="165" t="e">
        <f t="shared" si="79"/>
        <v>#N/A</v>
      </c>
      <c r="MX45" s="165" t="e">
        <f t="shared" si="79"/>
        <v>#N/A</v>
      </c>
      <c r="MY45" s="165" t="e">
        <f t="shared" si="79"/>
        <v>#N/A</v>
      </c>
      <c r="MZ45" s="165" t="e">
        <f t="shared" si="79"/>
        <v>#N/A</v>
      </c>
      <c r="NA45" s="165" t="e">
        <f t="shared" si="80"/>
        <v>#N/A</v>
      </c>
      <c r="NB45" s="165" t="e">
        <f t="shared" si="80"/>
        <v>#N/A</v>
      </c>
      <c r="NC45" s="165" t="e">
        <f t="shared" si="80"/>
        <v>#N/A</v>
      </c>
      <c r="ND45" s="165" t="e">
        <f t="shared" si="80"/>
        <v>#N/A</v>
      </c>
      <c r="NE45" s="165" t="e">
        <f t="shared" si="80"/>
        <v>#N/A</v>
      </c>
      <c r="NF45" s="165" t="e">
        <f t="shared" si="80"/>
        <v>#N/A</v>
      </c>
      <c r="NG45" s="165" t="e">
        <f t="shared" si="80"/>
        <v>#N/A</v>
      </c>
      <c r="NH45" s="165" t="e">
        <f t="shared" si="80"/>
        <v>#N/A</v>
      </c>
      <c r="NI45" s="165" t="e">
        <f t="shared" si="80"/>
        <v>#N/A</v>
      </c>
      <c r="NJ45" s="165" t="e">
        <f t="shared" si="80"/>
        <v>#N/A</v>
      </c>
      <c r="NK45" s="165" t="e">
        <f t="shared" si="80"/>
        <v>#N/A</v>
      </c>
      <c r="NL45" s="165" t="e">
        <f t="shared" si="80"/>
        <v>#N/A</v>
      </c>
      <c r="NM45" s="165" t="e">
        <f t="shared" si="80"/>
        <v>#N/A</v>
      </c>
      <c r="NN45" s="165" t="e">
        <f t="shared" si="80"/>
        <v>#N/A</v>
      </c>
      <c r="NO45" s="165" t="e">
        <f t="shared" si="80"/>
        <v>#N/A</v>
      </c>
      <c r="NP45" s="165" t="e">
        <f t="shared" si="80"/>
        <v>#N/A</v>
      </c>
      <c r="NQ45" s="165" t="e">
        <f t="shared" si="81"/>
        <v>#N/A</v>
      </c>
      <c r="NR45" s="165" t="e">
        <f t="shared" si="81"/>
        <v>#N/A</v>
      </c>
      <c r="NS45" s="165" t="e">
        <f t="shared" si="81"/>
        <v>#N/A</v>
      </c>
      <c r="NT45" s="165" t="e">
        <f t="shared" si="81"/>
        <v>#N/A</v>
      </c>
      <c r="NU45" s="165" t="e">
        <f t="shared" si="81"/>
        <v>#N/A</v>
      </c>
      <c r="NV45" s="165" t="e">
        <f t="shared" si="81"/>
        <v>#N/A</v>
      </c>
      <c r="NW45" s="165" t="e">
        <f t="shared" si="81"/>
        <v>#N/A</v>
      </c>
      <c r="NX45" s="165" t="e">
        <f t="shared" si="81"/>
        <v>#N/A</v>
      </c>
      <c r="NY45" s="165" t="e">
        <f t="shared" si="81"/>
        <v>#N/A</v>
      </c>
      <c r="NZ45" s="165" t="e">
        <f t="shared" si="81"/>
        <v>#N/A</v>
      </c>
      <c r="OA45" s="165" t="e">
        <f t="shared" si="81"/>
        <v>#N/A</v>
      </c>
      <c r="OB45" s="165" t="e">
        <f t="shared" si="81"/>
        <v>#N/A</v>
      </c>
      <c r="OC45" s="165" t="e">
        <f t="shared" si="81"/>
        <v>#N/A</v>
      </c>
      <c r="OD45" s="165" t="e">
        <f t="shared" si="81"/>
        <v>#N/A</v>
      </c>
      <c r="OE45" s="165" t="e">
        <f t="shared" si="81"/>
        <v>#N/A</v>
      </c>
      <c r="OF45" s="165" t="e">
        <f t="shared" si="81"/>
        <v>#N/A</v>
      </c>
      <c r="OG45" s="165" t="e">
        <f t="shared" si="82"/>
        <v>#N/A</v>
      </c>
      <c r="OH45" s="165" t="e">
        <f t="shared" si="82"/>
        <v>#N/A</v>
      </c>
      <c r="OI45" s="165" t="e">
        <f t="shared" si="82"/>
        <v>#N/A</v>
      </c>
      <c r="OJ45" s="165" t="e">
        <f t="shared" si="82"/>
        <v>#N/A</v>
      </c>
      <c r="OK45" s="165" t="e">
        <f t="shared" si="82"/>
        <v>#N/A</v>
      </c>
      <c r="OL45" s="165" t="e">
        <f t="shared" si="82"/>
        <v>#N/A</v>
      </c>
      <c r="OM45" s="165" t="e">
        <f t="shared" si="82"/>
        <v>#N/A</v>
      </c>
      <c r="ON45" s="165" t="e">
        <f t="shared" si="82"/>
        <v>#N/A</v>
      </c>
      <c r="OO45" s="165" t="e">
        <f t="shared" si="82"/>
        <v>#N/A</v>
      </c>
      <c r="OP45" s="165" t="e">
        <f t="shared" si="82"/>
        <v>#N/A</v>
      </c>
      <c r="OQ45" s="165" t="e">
        <f t="shared" si="82"/>
        <v>#N/A</v>
      </c>
      <c r="OR45" s="165" t="e">
        <f t="shared" si="82"/>
        <v>#N/A</v>
      </c>
      <c r="OS45" s="165" t="e">
        <f t="shared" si="82"/>
        <v>#N/A</v>
      </c>
      <c r="OT45" s="165" t="e">
        <f t="shared" si="82"/>
        <v>#N/A</v>
      </c>
      <c r="OU45" s="165" t="e">
        <f t="shared" si="82"/>
        <v>#N/A</v>
      </c>
      <c r="OV45" s="165" t="e">
        <f t="shared" si="82"/>
        <v>#N/A</v>
      </c>
      <c r="OW45" s="165" t="e">
        <f t="shared" si="83"/>
        <v>#N/A</v>
      </c>
      <c r="OX45" s="165" t="e">
        <f t="shared" si="83"/>
        <v>#N/A</v>
      </c>
      <c r="OY45" s="165" t="e">
        <f t="shared" si="52"/>
        <v>#N/A</v>
      </c>
      <c r="OZ45" s="165" t="e">
        <f t="shared" si="52"/>
        <v>#N/A</v>
      </c>
      <c r="PA45" s="165" t="e">
        <f t="shared" si="52"/>
        <v>#N/A</v>
      </c>
      <c r="PB45" s="165" t="e">
        <f t="shared" si="52"/>
        <v>#N/A</v>
      </c>
      <c r="PC45" s="165" t="e">
        <f t="shared" si="70"/>
        <v>#N/A</v>
      </c>
      <c r="PD45" s="165" t="e">
        <f t="shared" si="70"/>
        <v>#N/A</v>
      </c>
      <c r="PE45" s="165" t="e">
        <f t="shared" si="70"/>
        <v>#N/A</v>
      </c>
      <c r="PF45" s="165" t="e">
        <f t="shared" si="70"/>
        <v>#N/A</v>
      </c>
      <c r="PG45" s="165" t="e">
        <f t="shared" si="70"/>
        <v>#N/A</v>
      </c>
      <c r="PH45" s="165" t="e">
        <f t="shared" si="70"/>
        <v>#N/A</v>
      </c>
    </row>
    <row r="46" spans="1:424" hidden="1" x14ac:dyDescent="0.45">
      <c r="A46" s="4">
        <v>43</v>
      </c>
      <c r="B46" s="91"/>
      <c r="C46" s="91"/>
      <c r="D46" s="91"/>
      <c r="E46" s="120" t="str">
        <f t="shared" si="28"/>
        <v/>
      </c>
      <c r="F46" s="120" t="str">
        <f t="shared" si="29"/>
        <v/>
      </c>
      <c r="G46" s="71" t="str">
        <f t="shared" si="30"/>
        <v/>
      </c>
      <c r="H46" s="23"/>
      <c r="I46" s="55"/>
      <c r="J46" s="298"/>
      <c r="K46" s="72" t="str">
        <f>IF(AND(B46&gt;0,C46&gt;0,D46&gt;0),IF(ISBLANK(J46),IF(ISBLANK(H46),"",(D46-B46)*VLOOKUP(H46,VLookups!$A$4:$B$13,2,FALSE)),J46),"")</f>
        <v/>
      </c>
      <c r="L46" s="73" t="str">
        <f t="shared" si="84"/>
        <v/>
      </c>
      <c r="M46" s="91"/>
      <c r="N46" s="265" t="str">
        <f>IF(AND(M46&gt;0,C46&gt;0,NOT(K46="")),ABS(VLOOKUP($M$1,VLookups!$A$43:$B$44,2,FALSE)-_xlfn.NORM.DIST(M46,G46,K46,TRUE)),"")</f>
        <v/>
      </c>
      <c r="O46" s="90" t="str">
        <f>IF(AND($B46&gt;0,$C46&gt;0,$D46&gt;0,NOT(ISBLANK($H46))),_xlfn.NORM.INV(ABS(VLOOKUP($M$1,VLookups!$A$43:$B$44,2,FALSE)-O$3),$G46,$K46),"")</f>
        <v/>
      </c>
      <c r="P46" s="89" t="str">
        <f>IF(AND($B46&gt;0,$C46&gt;0,$D46&gt;0,NOT(ISBLANK($H46))),_xlfn.NORM.INV(ABS(VLOOKUP($M$1,VLookups!$A$43:$B$44,2,FALSE)-P$3),$G46,$K46),"")</f>
        <v/>
      </c>
      <c r="Q46" s="90" t="str">
        <f>IF(AND($B46&gt;0,$C46&gt;0,$D46&gt;0,NOT(ISBLANK($H46))),_xlfn.NORM.INV(ABS(VLOOKUP($M$1,VLookups!$A$43:$B$44,2,FALSE)-Q$3),$G46,$K46),"")</f>
        <v/>
      </c>
      <c r="R46" s="89" t="str">
        <f>IF(AND($B46&gt;0,$C46&gt;0,$D46&gt;0,NOT(ISBLANK($H46))),_xlfn.NORM.INV(ABS(VLOOKUP($M$1,VLookups!$A$43:$B$44,2,FALSE)-R$3),$G46,$K46),"")</f>
        <v/>
      </c>
      <c r="S46" s="90" t="str">
        <f>IF(AND($B46&gt;0,$C46&gt;0,$D46&gt;0,NOT(ISBLANK($H46))),_xlfn.NORM.INV(ABS(VLOOKUP($M$1,VLookups!$A$43:$B$44,2,FALSE)-S$3),$G46,$K46),"")</f>
        <v/>
      </c>
      <c r="T46" s="89" t="str">
        <f>IF(AND($B46&gt;0,$C46&gt;0,$D46&gt;0,NOT(ISBLANK($H46))),_xlfn.NORM.INV(ABS(VLOOKUP($M$1,VLookups!$A$43:$B$44,2,FALSE)-T$3),$G46,$K46),"")</f>
        <v/>
      </c>
      <c r="U46" s="5"/>
      <c r="V46" s="164" t="str">
        <f t="shared" si="31"/>
        <v/>
      </c>
      <c r="W46" s="47" t="str">
        <f t="shared" si="101"/>
        <v/>
      </c>
      <c r="X46" s="47" t="str">
        <f t="shared" si="101"/>
        <v/>
      </c>
      <c r="Y46" s="47" t="str">
        <f t="shared" si="101"/>
        <v/>
      </c>
      <c r="Z46" s="47" t="str">
        <f t="shared" si="101"/>
        <v/>
      </c>
      <c r="AA46" s="47" t="str">
        <f t="shared" si="101"/>
        <v/>
      </c>
      <c r="AB46" s="47" t="str">
        <f t="shared" si="101"/>
        <v/>
      </c>
      <c r="AC46" s="47" t="str">
        <f t="shared" si="101"/>
        <v/>
      </c>
      <c r="AD46" s="47" t="str">
        <f t="shared" si="101"/>
        <v/>
      </c>
      <c r="AE46" s="47" t="str">
        <f t="shared" si="101"/>
        <v/>
      </c>
      <c r="AF46" s="47" t="str">
        <f t="shared" si="101"/>
        <v/>
      </c>
      <c r="AG46" s="47" t="str">
        <f t="shared" si="101"/>
        <v/>
      </c>
      <c r="AH46" s="47" t="str">
        <f t="shared" si="101"/>
        <v/>
      </c>
      <c r="AI46" s="47" t="str">
        <f t="shared" si="101"/>
        <v/>
      </c>
      <c r="AJ46" s="47" t="str">
        <f t="shared" si="101"/>
        <v/>
      </c>
      <c r="AK46" s="47" t="str">
        <f t="shared" si="101"/>
        <v/>
      </c>
      <c r="AL46" s="47" t="str">
        <f t="shared" si="101"/>
        <v/>
      </c>
      <c r="AM46" s="47" t="str">
        <f t="shared" si="93"/>
        <v/>
      </c>
      <c r="AN46" s="47" t="str">
        <f t="shared" si="93"/>
        <v/>
      </c>
      <c r="AO46" s="47" t="str">
        <f t="shared" si="93"/>
        <v/>
      </c>
      <c r="AP46" s="47" t="str">
        <f t="shared" si="93"/>
        <v/>
      </c>
      <c r="AQ46" s="47" t="str">
        <f t="shared" si="93"/>
        <v/>
      </c>
      <c r="AR46" s="47" t="str">
        <f t="shared" si="93"/>
        <v/>
      </c>
      <c r="AS46" s="47" t="str">
        <f t="shared" si="93"/>
        <v/>
      </c>
      <c r="AT46" s="47" t="str">
        <f t="shared" si="93"/>
        <v/>
      </c>
      <c r="AU46" s="47" t="str">
        <f t="shared" si="93"/>
        <v/>
      </c>
      <c r="AV46" s="47" t="str">
        <f t="shared" si="93"/>
        <v/>
      </c>
      <c r="AW46" s="47" t="str">
        <f t="shared" si="93"/>
        <v/>
      </c>
      <c r="AX46" s="47" t="str">
        <f t="shared" si="93"/>
        <v/>
      </c>
      <c r="AY46" s="47" t="str">
        <f t="shared" si="93"/>
        <v/>
      </c>
      <c r="AZ46" s="47" t="str">
        <f t="shared" si="93"/>
        <v/>
      </c>
      <c r="BA46" s="47" t="str">
        <f t="shared" si="93"/>
        <v/>
      </c>
      <c r="BB46" s="47" t="str">
        <f t="shared" si="94"/>
        <v/>
      </c>
      <c r="BC46" s="47" t="str">
        <f t="shared" si="94"/>
        <v/>
      </c>
      <c r="BD46" s="47" t="str">
        <f t="shared" si="94"/>
        <v/>
      </c>
      <c r="BE46" s="47" t="str">
        <f t="shared" si="94"/>
        <v/>
      </c>
      <c r="BF46" s="47" t="str">
        <f t="shared" si="94"/>
        <v/>
      </c>
      <c r="BG46" s="47" t="str">
        <f t="shared" si="94"/>
        <v/>
      </c>
      <c r="BH46" s="47" t="str">
        <f t="shared" si="94"/>
        <v/>
      </c>
      <c r="BI46" s="47" t="str">
        <f t="shared" si="94"/>
        <v/>
      </c>
      <c r="BJ46" s="47" t="str">
        <f t="shared" si="94"/>
        <v/>
      </c>
      <c r="BK46" s="47" t="str">
        <f t="shared" si="94"/>
        <v/>
      </c>
      <c r="BL46" s="47" t="str">
        <f t="shared" si="94"/>
        <v/>
      </c>
      <c r="BM46" s="47" t="str">
        <f t="shared" si="94"/>
        <v/>
      </c>
      <c r="BN46" s="47" t="str">
        <f t="shared" si="94"/>
        <v/>
      </c>
      <c r="BO46" s="47" t="str">
        <f t="shared" si="94"/>
        <v/>
      </c>
      <c r="BP46" s="47" t="str">
        <f t="shared" si="94"/>
        <v/>
      </c>
      <c r="BQ46" s="47" t="str">
        <f t="shared" si="94"/>
        <v/>
      </c>
      <c r="BR46" s="47" t="str">
        <f t="shared" si="91"/>
        <v/>
      </c>
      <c r="BS46" s="47" t="str">
        <f t="shared" si="91"/>
        <v/>
      </c>
      <c r="BT46" s="47" t="str">
        <f t="shared" si="91"/>
        <v/>
      </c>
      <c r="BU46" s="47" t="str">
        <f t="shared" si="91"/>
        <v/>
      </c>
      <c r="BV46" s="47" t="str">
        <f t="shared" si="91"/>
        <v/>
      </c>
      <c r="BW46" s="47" t="str">
        <f t="shared" si="91"/>
        <v/>
      </c>
      <c r="BX46" s="47" t="str">
        <f t="shared" si="91"/>
        <v/>
      </c>
      <c r="BY46" s="47" t="str">
        <f t="shared" si="91"/>
        <v/>
      </c>
      <c r="BZ46" s="47" t="str">
        <f t="shared" si="91"/>
        <v/>
      </c>
      <c r="CA46" s="47" t="str">
        <f t="shared" si="91"/>
        <v/>
      </c>
      <c r="CB46" s="47" t="str">
        <f t="shared" si="91"/>
        <v/>
      </c>
      <c r="CC46" s="47" t="str">
        <f t="shared" si="95"/>
        <v/>
      </c>
      <c r="CD46" s="47" t="str">
        <f t="shared" si="95"/>
        <v/>
      </c>
      <c r="CE46" s="47" t="str">
        <f t="shared" si="95"/>
        <v/>
      </c>
      <c r="CF46" s="47" t="str">
        <f t="shared" si="95"/>
        <v/>
      </c>
      <c r="CG46" s="47" t="str">
        <f t="shared" si="95"/>
        <v/>
      </c>
      <c r="CH46" s="47" t="str">
        <f t="shared" si="95"/>
        <v/>
      </c>
      <c r="CI46" s="47" t="str">
        <f t="shared" si="95"/>
        <v/>
      </c>
      <c r="CJ46" s="47" t="str">
        <f t="shared" si="95"/>
        <v/>
      </c>
      <c r="CK46" s="47" t="str">
        <f t="shared" si="95"/>
        <v/>
      </c>
      <c r="CL46" s="47" t="str">
        <f t="shared" si="95"/>
        <v/>
      </c>
      <c r="CM46" s="47" t="str">
        <f t="shared" si="95"/>
        <v/>
      </c>
      <c r="CN46" s="47" t="str">
        <f t="shared" si="95"/>
        <v/>
      </c>
      <c r="CO46" s="47" t="str">
        <f t="shared" si="95"/>
        <v/>
      </c>
      <c r="CP46" s="47" t="str">
        <f t="shared" si="95"/>
        <v/>
      </c>
      <c r="CQ46" s="47" t="str">
        <f t="shared" si="95"/>
        <v/>
      </c>
      <c r="CR46" s="47" t="str">
        <f t="shared" si="95"/>
        <v/>
      </c>
      <c r="CS46" s="47" t="str">
        <f t="shared" si="96"/>
        <v/>
      </c>
      <c r="CT46" s="47" t="str">
        <f t="shared" si="96"/>
        <v/>
      </c>
      <c r="CU46" s="47" t="str">
        <f t="shared" si="96"/>
        <v/>
      </c>
      <c r="CV46" s="47" t="str">
        <f t="shared" si="96"/>
        <v/>
      </c>
      <c r="CW46" s="47" t="str">
        <f t="shared" si="96"/>
        <v/>
      </c>
      <c r="CX46" s="47" t="str">
        <f t="shared" si="96"/>
        <v/>
      </c>
      <c r="CY46" s="47" t="str">
        <f t="shared" si="96"/>
        <v/>
      </c>
      <c r="CZ46" s="47" t="str">
        <f t="shared" si="96"/>
        <v/>
      </c>
      <c r="DA46" s="47" t="str">
        <f t="shared" si="96"/>
        <v/>
      </c>
      <c r="DB46" s="47" t="str">
        <f t="shared" si="96"/>
        <v/>
      </c>
      <c r="DC46" s="47" t="str">
        <f t="shared" si="96"/>
        <v/>
      </c>
      <c r="DD46" s="47" t="str">
        <f t="shared" si="96"/>
        <v/>
      </c>
      <c r="DE46" s="47" t="str">
        <f t="shared" si="96"/>
        <v/>
      </c>
      <c r="DF46" s="47" t="str">
        <f t="shared" si="96"/>
        <v/>
      </c>
      <c r="DG46" s="47" t="str">
        <f t="shared" si="96"/>
        <v/>
      </c>
      <c r="DH46" s="47" t="str">
        <f t="shared" si="96"/>
        <v/>
      </c>
      <c r="DI46" s="47" t="str">
        <f t="shared" si="85"/>
        <v/>
      </c>
      <c r="DJ46" s="47" t="str">
        <f t="shared" si="71"/>
        <v/>
      </c>
      <c r="DK46" s="47" t="str">
        <f t="shared" si="71"/>
        <v/>
      </c>
      <c r="DL46" s="47" t="str">
        <f t="shared" si="71"/>
        <v/>
      </c>
      <c r="DM46" s="47" t="str">
        <f t="shared" si="71"/>
        <v/>
      </c>
      <c r="DN46" s="47" t="str">
        <f t="shared" si="71"/>
        <v/>
      </c>
      <c r="DO46" s="47" t="str">
        <f t="shared" si="71"/>
        <v/>
      </c>
      <c r="DP46" s="47" t="str">
        <f t="shared" si="86"/>
        <v/>
      </c>
      <c r="DQ46" s="47" t="str">
        <f t="shared" si="86"/>
        <v/>
      </c>
      <c r="DR46" s="47" t="str">
        <f t="shared" si="86"/>
        <v/>
      </c>
      <c r="DS46" s="179" t="str">
        <f t="shared" si="33"/>
        <v/>
      </c>
      <c r="DT46" s="47" t="str">
        <f t="shared" si="102"/>
        <v/>
      </c>
      <c r="DU46" s="47" t="str">
        <f t="shared" si="102"/>
        <v/>
      </c>
      <c r="DV46" s="47" t="str">
        <f t="shared" si="102"/>
        <v/>
      </c>
      <c r="DW46" s="47" t="str">
        <f t="shared" si="102"/>
        <v/>
      </c>
      <c r="DX46" s="47" t="str">
        <f t="shared" si="102"/>
        <v/>
      </c>
      <c r="DY46" s="47" t="str">
        <f t="shared" si="102"/>
        <v/>
      </c>
      <c r="DZ46" s="47" t="str">
        <f t="shared" si="102"/>
        <v/>
      </c>
      <c r="EA46" s="47" t="str">
        <f t="shared" si="102"/>
        <v/>
      </c>
      <c r="EB46" s="47" t="str">
        <f t="shared" si="102"/>
        <v/>
      </c>
      <c r="EC46" s="47" t="str">
        <f t="shared" si="102"/>
        <v/>
      </c>
      <c r="ED46" s="47" t="str">
        <f t="shared" si="102"/>
        <v/>
      </c>
      <c r="EE46" s="47" t="str">
        <f t="shared" si="102"/>
        <v/>
      </c>
      <c r="EF46" s="47" t="str">
        <f t="shared" si="102"/>
        <v/>
      </c>
      <c r="EG46" s="47" t="str">
        <f t="shared" si="102"/>
        <v/>
      </c>
      <c r="EH46" s="47" t="str">
        <f t="shared" si="102"/>
        <v/>
      </c>
      <c r="EI46" s="47" t="str">
        <f t="shared" si="102"/>
        <v/>
      </c>
      <c r="EJ46" s="47" t="str">
        <f t="shared" si="97"/>
        <v/>
      </c>
      <c r="EK46" s="47" t="str">
        <f t="shared" si="97"/>
        <v/>
      </c>
      <c r="EL46" s="47" t="str">
        <f t="shared" si="97"/>
        <v/>
      </c>
      <c r="EM46" s="47" t="str">
        <f t="shared" si="97"/>
        <v/>
      </c>
      <c r="EN46" s="47" t="str">
        <f t="shared" si="97"/>
        <v/>
      </c>
      <c r="EO46" s="47" t="str">
        <f t="shared" si="97"/>
        <v/>
      </c>
      <c r="EP46" s="47" t="str">
        <f t="shared" si="97"/>
        <v/>
      </c>
      <c r="EQ46" s="47" t="str">
        <f t="shared" si="97"/>
        <v/>
      </c>
      <c r="ER46" s="47" t="str">
        <f t="shared" si="97"/>
        <v/>
      </c>
      <c r="ES46" s="47" t="str">
        <f t="shared" si="97"/>
        <v/>
      </c>
      <c r="ET46" s="47" t="str">
        <f t="shared" si="97"/>
        <v/>
      </c>
      <c r="EU46" s="47" t="str">
        <f t="shared" si="97"/>
        <v/>
      </c>
      <c r="EV46" s="47" t="str">
        <f t="shared" si="97"/>
        <v/>
      </c>
      <c r="EW46" s="47" t="str">
        <f t="shared" si="97"/>
        <v/>
      </c>
      <c r="EX46" s="47" t="str">
        <f t="shared" si="97"/>
        <v/>
      </c>
      <c r="EY46" s="47" t="str">
        <f t="shared" si="98"/>
        <v/>
      </c>
      <c r="EZ46" s="47" t="str">
        <f t="shared" si="98"/>
        <v/>
      </c>
      <c r="FA46" s="47" t="str">
        <f t="shared" si="98"/>
        <v/>
      </c>
      <c r="FB46" s="47" t="str">
        <f t="shared" si="98"/>
        <v/>
      </c>
      <c r="FC46" s="47" t="str">
        <f t="shared" si="98"/>
        <v/>
      </c>
      <c r="FD46" s="47" t="str">
        <f t="shared" si="98"/>
        <v/>
      </c>
      <c r="FE46" s="47" t="str">
        <f t="shared" si="98"/>
        <v/>
      </c>
      <c r="FF46" s="47" t="str">
        <f t="shared" si="98"/>
        <v/>
      </c>
      <c r="FG46" s="47" t="str">
        <f t="shared" si="98"/>
        <v/>
      </c>
      <c r="FH46" s="47" t="str">
        <f t="shared" si="98"/>
        <v/>
      </c>
      <c r="FI46" s="47" t="str">
        <f t="shared" si="98"/>
        <v/>
      </c>
      <c r="FJ46" s="47" t="str">
        <f t="shared" si="98"/>
        <v/>
      </c>
      <c r="FK46" s="47" t="str">
        <f t="shared" si="98"/>
        <v/>
      </c>
      <c r="FL46" s="47" t="str">
        <f t="shared" si="98"/>
        <v/>
      </c>
      <c r="FM46" s="47" t="str">
        <f t="shared" si="98"/>
        <v/>
      </c>
      <c r="FN46" s="47" t="str">
        <f t="shared" si="98"/>
        <v/>
      </c>
      <c r="FO46" s="47" t="str">
        <f t="shared" si="92"/>
        <v/>
      </c>
      <c r="FP46" s="47" t="str">
        <f t="shared" si="92"/>
        <v/>
      </c>
      <c r="FQ46" s="47" t="str">
        <f t="shared" si="92"/>
        <v/>
      </c>
      <c r="FR46" s="47" t="str">
        <f t="shared" si="92"/>
        <v/>
      </c>
      <c r="FS46" s="47" t="str">
        <f t="shared" si="92"/>
        <v/>
      </c>
      <c r="FT46" s="47" t="str">
        <f t="shared" si="92"/>
        <v/>
      </c>
      <c r="FU46" s="47" t="str">
        <f t="shared" si="92"/>
        <v/>
      </c>
      <c r="FV46" s="47" t="str">
        <f t="shared" si="92"/>
        <v/>
      </c>
      <c r="FW46" s="47" t="str">
        <f t="shared" si="92"/>
        <v/>
      </c>
      <c r="FX46" s="47" t="str">
        <f t="shared" si="92"/>
        <v/>
      </c>
      <c r="FY46" s="47" t="str">
        <f t="shared" si="92"/>
        <v/>
      </c>
      <c r="FZ46" s="47" t="str">
        <f t="shared" si="99"/>
        <v/>
      </c>
      <c r="GA46" s="47" t="str">
        <f t="shared" si="99"/>
        <v/>
      </c>
      <c r="GB46" s="47" t="str">
        <f t="shared" si="99"/>
        <v/>
      </c>
      <c r="GC46" s="47" t="str">
        <f t="shared" si="99"/>
        <v/>
      </c>
      <c r="GD46" s="47" t="str">
        <f t="shared" si="99"/>
        <v/>
      </c>
      <c r="GE46" s="47" t="str">
        <f t="shared" si="99"/>
        <v/>
      </c>
      <c r="GF46" s="47" t="str">
        <f t="shared" si="99"/>
        <v/>
      </c>
      <c r="GG46" s="47" t="str">
        <f t="shared" si="99"/>
        <v/>
      </c>
      <c r="GH46" s="47" t="str">
        <f t="shared" si="99"/>
        <v/>
      </c>
      <c r="GI46" s="47" t="str">
        <f t="shared" si="99"/>
        <v/>
      </c>
      <c r="GJ46" s="47" t="str">
        <f t="shared" si="99"/>
        <v/>
      </c>
      <c r="GK46" s="47" t="str">
        <f t="shared" si="99"/>
        <v/>
      </c>
      <c r="GL46" s="47" t="str">
        <f t="shared" si="99"/>
        <v/>
      </c>
      <c r="GM46" s="47" t="str">
        <f t="shared" si="99"/>
        <v/>
      </c>
      <c r="GN46" s="47" t="str">
        <f t="shared" si="99"/>
        <v/>
      </c>
      <c r="GO46" s="47" t="str">
        <f t="shared" si="99"/>
        <v/>
      </c>
      <c r="GP46" s="47" t="str">
        <f t="shared" si="100"/>
        <v/>
      </c>
      <c r="GQ46" s="47" t="str">
        <f t="shared" si="100"/>
        <v/>
      </c>
      <c r="GR46" s="47" t="str">
        <f t="shared" si="100"/>
        <v/>
      </c>
      <c r="GS46" s="47" t="str">
        <f t="shared" si="100"/>
        <v/>
      </c>
      <c r="GT46" s="47" t="str">
        <f t="shared" si="100"/>
        <v/>
      </c>
      <c r="GU46" s="47" t="str">
        <f t="shared" si="100"/>
        <v/>
      </c>
      <c r="GV46" s="47" t="str">
        <f t="shared" si="100"/>
        <v/>
      </c>
      <c r="GW46" s="47" t="str">
        <f t="shared" si="100"/>
        <v/>
      </c>
      <c r="GX46" s="47" t="str">
        <f t="shared" si="100"/>
        <v/>
      </c>
      <c r="GY46" s="47" t="str">
        <f t="shared" si="100"/>
        <v/>
      </c>
      <c r="GZ46" s="47" t="str">
        <f t="shared" si="100"/>
        <v/>
      </c>
      <c r="HA46" s="47" t="str">
        <f t="shared" si="100"/>
        <v/>
      </c>
      <c r="HB46" s="47" t="str">
        <f t="shared" si="100"/>
        <v/>
      </c>
      <c r="HC46" s="47" t="str">
        <f t="shared" si="100"/>
        <v/>
      </c>
      <c r="HD46" s="47" t="str">
        <f t="shared" si="100"/>
        <v/>
      </c>
      <c r="HE46" s="47" t="str">
        <f t="shared" si="100"/>
        <v/>
      </c>
      <c r="HF46" s="47" t="str">
        <f t="shared" si="87"/>
        <v/>
      </c>
      <c r="HG46" s="47" t="str">
        <f t="shared" si="72"/>
        <v/>
      </c>
      <c r="HH46" s="47" t="str">
        <f t="shared" si="72"/>
        <v/>
      </c>
      <c r="HI46" s="47" t="str">
        <f t="shared" si="72"/>
        <v/>
      </c>
      <c r="HJ46" s="47" t="str">
        <f t="shared" si="72"/>
        <v/>
      </c>
      <c r="HK46" s="47" t="str">
        <f t="shared" si="72"/>
        <v/>
      </c>
      <c r="HL46" s="47" t="str">
        <f t="shared" si="72"/>
        <v/>
      </c>
      <c r="HM46" s="47" t="str">
        <f t="shared" si="88"/>
        <v/>
      </c>
      <c r="HN46" s="47" t="str">
        <f t="shared" si="88"/>
        <v/>
      </c>
      <c r="HO46" s="47" t="str">
        <f t="shared" si="88"/>
        <v/>
      </c>
      <c r="HP46" s="165" t="e">
        <f t="shared" si="90"/>
        <v>#N/A</v>
      </c>
      <c r="HQ46" s="165" t="e">
        <f t="shared" si="90"/>
        <v>#N/A</v>
      </c>
      <c r="HR46" s="165" t="e">
        <f t="shared" si="90"/>
        <v>#N/A</v>
      </c>
      <c r="HS46" s="165" t="e">
        <f t="shared" si="90"/>
        <v>#N/A</v>
      </c>
      <c r="HT46" s="165" t="e">
        <f t="shared" si="90"/>
        <v>#N/A</v>
      </c>
      <c r="HU46" s="165" t="e">
        <f t="shared" si="90"/>
        <v>#N/A</v>
      </c>
      <c r="HV46" s="165" t="e">
        <f t="shared" si="90"/>
        <v>#N/A</v>
      </c>
      <c r="HW46" s="165" t="e">
        <f t="shared" si="90"/>
        <v>#N/A</v>
      </c>
      <c r="HX46" s="165" t="e">
        <f t="shared" si="90"/>
        <v>#N/A</v>
      </c>
      <c r="HY46" s="165" t="e">
        <f t="shared" si="90"/>
        <v>#N/A</v>
      </c>
      <c r="HZ46" s="165" t="e">
        <f t="shared" si="90"/>
        <v>#N/A</v>
      </c>
      <c r="IA46" s="165" t="e">
        <f t="shared" si="90"/>
        <v>#N/A</v>
      </c>
      <c r="IB46" s="165" t="e">
        <f t="shared" si="90"/>
        <v>#N/A</v>
      </c>
      <c r="IC46" s="165" t="e">
        <f t="shared" si="90"/>
        <v>#N/A</v>
      </c>
      <c r="ID46" s="165" t="e">
        <f t="shared" si="90"/>
        <v>#N/A</v>
      </c>
      <c r="IE46" s="165" t="e">
        <f t="shared" si="89"/>
        <v>#N/A</v>
      </c>
      <c r="IF46" s="165" t="e">
        <f t="shared" si="89"/>
        <v>#N/A</v>
      </c>
      <c r="IG46" s="165" t="e">
        <f t="shared" si="89"/>
        <v>#N/A</v>
      </c>
      <c r="IH46" s="165" t="e">
        <f t="shared" si="89"/>
        <v>#N/A</v>
      </c>
      <c r="II46" s="165" t="e">
        <f t="shared" si="89"/>
        <v>#N/A</v>
      </c>
      <c r="IJ46" s="165" t="e">
        <f t="shared" si="89"/>
        <v>#N/A</v>
      </c>
      <c r="IK46" s="165" t="e">
        <f t="shared" si="89"/>
        <v>#N/A</v>
      </c>
      <c r="IL46" s="165" t="e">
        <f t="shared" si="89"/>
        <v>#N/A</v>
      </c>
      <c r="IM46" s="165" t="e">
        <f t="shared" si="89"/>
        <v>#N/A</v>
      </c>
      <c r="IN46" s="165" t="e">
        <f t="shared" si="89"/>
        <v>#N/A</v>
      </c>
      <c r="IO46" s="165" t="e">
        <f t="shared" si="89"/>
        <v>#N/A</v>
      </c>
      <c r="IP46" s="165" t="e">
        <f t="shared" si="89"/>
        <v>#N/A</v>
      </c>
      <c r="IQ46" s="165" t="e">
        <f t="shared" si="89"/>
        <v>#N/A</v>
      </c>
      <c r="IR46" s="165" t="e">
        <f t="shared" si="89"/>
        <v>#N/A</v>
      </c>
      <c r="IS46" s="165" t="e">
        <f t="shared" si="73"/>
        <v>#N/A</v>
      </c>
      <c r="IT46" s="165" t="e">
        <f t="shared" si="73"/>
        <v>#N/A</v>
      </c>
      <c r="IU46" s="165" t="e">
        <f t="shared" si="73"/>
        <v>#N/A</v>
      </c>
      <c r="IV46" s="165" t="e">
        <f t="shared" si="73"/>
        <v>#N/A</v>
      </c>
      <c r="IW46" s="165" t="e">
        <f t="shared" si="73"/>
        <v>#N/A</v>
      </c>
      <c r="IX46" s="165" t="e">
        <f t="shared" si="73"/>
        <v>#N/A</v>
      </c>
      <c r="IY46" s="165" t="e">
        <f t="shared" si="73"/>
        <v>#N/A</v>
      </c>
      <c r="IZ46" s="165" t="e">
        <f t="shared" si="73"/>
        <v>#N/A</v>
      </c>
      <c r="JA46" s="165" t="e">
        <f t="shared" si="73"/>
        <v>#N/A</v>
      </c>
      <c r="JB46" s="165" t="e">
        <f t="shared" si="73"/>
        <v>#N/A</v>
      </c>
      <c r="JC46" s="165" t="e">
        <f t="shared" si="73"/>
        <v>#N/A</v>
      </c>
      <c r="JD46" s="165" t="e">
        <f t="shared" si="73"/>
        <v>#N/A</v>
      </c>
      <c r="JE46" s="165" t="e">
        <f t="shared" si="73"/>
        <v>#N/A</v>
      </c>
      <c r="JF46" s="165" t="e">
        <f t="shared" si="73"/>
        <v>#N/A</v>
      </c>
      <c r="JG46" s="165" t="e">
        <f t="shared" si="73"/>
        <v>#N/A</v>
      </c>
      <c r="JH46" s="165" t="e">
        <f t="shared" si="73"/>
        <v>#N/A</v>
      </c>
      <c r="JI46" s="165" t="e">
        <f t="shared" si="74"/>
        <v>#N/A</v>
      </c>
      <c r="JJ46" s="165" t="e">
        <f t="shared" si="74"/>
        <v>#N/A</v>
      </c>
      <c r="JK46" s="165" t="e">
        <f t="shared" si="74"/>
        <v>#N/A</v>
      </c>
      <c r="JL46" s="165" t="e">
        <f t="shared" si="74"/>
        <v>#N/A</v>
      </c>
      <c r="JM46" s="165" t="e">
        <f t="shared" si="74"/>
        <v>#N/A</v>
      </c>
      <c r="JN46" s="165" t="e">
        <f t="shared" si="74"/>
        <v>#N/A</v>
      </c>
      <c r="JO46" s="165" t="e">
        <f t="shared" si="74"/>
        <v>#N/A</v>
      </c>
      <c r="JP46" s="165" t="e">
        <f t="shared" si="74"/>
        <v>#N/A</v>
      </c>
      <c r="JQ46" s="165" t="e">
        <f t="shared" si="74"/>
        <v>#N/A</v>
      </c>
      <c r="JR46" s="165" t="e">
        <f t="shared" si="74"/>
        <v>#N/A</v>
      </c>
      <c r="JS46" s="165" t="e">
        <f t="shared" si="74"/>
        <v>#N/A</v>
      </c>
      <c r="JT46" s="165" t="e">
        <f t="shared" si="74"/>
        <v>#N/A</v>
      </c>
      <c r="JU46" s="165" t="e">
        <f t="shared" si="74"/>
        <v>#N/A</v>
      </c>
      <c r="JV46" s="165" t="e">
        <f t="shared" si="74"/>
        <v>#N/A</v>
      </c>
      <c r="JW46" s="165" t="e">
        <f t="shared" si="74"/>
        <v>#N/A</v>
      </c>
      <c r="JX46" s="165" t="e">
        <f t="shared" si="74"/>
        <v>#N/A</v>
      </c>
      <c r="JY46" s="165" t="e">
        <f t="shared" si="75"/>
        <v>#N/A</v>
      </c>
      <c r="JZ46" s="165" t="e">
        <f t="shared" si="75"/>
        <v>#N/A</v>
      </c>
      <c r="KA46" s="165" t="e">
        <f t="shared" si="75"/>
        <v>#N/A</v>
      </c>
      <c r="KB46" s="165" t="e">
        <f t="shared" si="75"/>
        <v>#N/A</v>
      </c>
      <c r="KC46" s="165" t="e">
        <f t="shared" si="75"/>
        <v>#N/A</v>
      </c>
      <c r="KD46" s="165" t="e">
        <f t="shared" si="75"/>
        <v>#N/A</v>
      </c>
      <c r="KE46" s="165" t="e">
        <f t="shared" si="75"/>
        <v>#N/A</v>
      </c>
      <c r="KF46" s="165" t="e">
        <f t="shared" si="75"/>
        <v>#N/A</v>
      </c>
      <c r="KG46" s="165" t="e">
        <f t="shared" si="75"/>
        <v>#N/A</v>
      </c>
      <c r="KH46" s="165" t="e">
        <f t="shared" si="75"/>
        <v>#N/A</v>
      </c>
      <c r="KI46" s="165" t="e">
        <f t="shared" si="75"/>
        <v>#N/A</v>
      </c>
      <c r="KJ46" s="165" t="e">
        <f t="shared" si="75"/>
        <v>#N/A</v>
      </c>
      <c r="KK46" s="165" t="e">
        <f t="shared" si="75"/>
        <v>#N/A</v>
      </c>
      <c r="KL46" s="165" t="e">
        <f t="shared" si="75"/>
        <v>#N/A</v>
      </c>
      <c r="KM46" s="165" t="e">
        <f t="shared" si="75"/>
        <v>#N/A</v>
      </c>
      <c r="KN46" s="165" t="e">
        <f t="shared" si="75"/>
        <v>#N/A</v>
      </c>
      <c r="KO46" s="165" t="e">
        <f t="shared" si="76"/>
        <v>#N/A</v>
      </c>
      <c r="KP46" s="165" t="e">
        <f t="shared" si="76"/>
        <v>#N/A</v>
      </c>
      <c r="KQ46" s="165" t="e">
        <f t="shared" si="76"/>
        <v>#N/A</v>
      </c>
      <c r="KR46" s="165" t="e">
        <f t="shared" si="76"/>
        <v>#N/A</v>
      </c>
      <c r="KS46" s="165" t="e">
        <f t="shared" si="76"/>
        <v>#N/A</v>
      </c>
      <c r="KT46" s="165" t="e">
        <f t="shared" si="76"/>
        <v>#N/A</v>
      </c>
      <c r="KU46" s="165" t="e">
        <f t="shared" si="76"/>
        <v>#N/A</v>
      </c>
      <c r="KV46" s="165" t="e">
        <f t="shared" si="76"/>
        <v>#N/A</v>
      </c>
      <c r="KW46" s="165" t="e">
        <f t="shared" si="76"/>
        <v>#N/A</v>
      </c>
      <c r="KX46" s="165" t="e">
        <f t="shared" si="76"/>
        <v>#N/A</v>
      </c>
      <c r="KY46" s="165" t="e">
        <f t="shared" si="76"/>
        <v>#N/A</v>
      </c>
      <c r="KZ46" s="165" t="e">
        <f t="shared" si="76"/>
        <v>#N/A</v>
      </c>
      <c r="LA46" s="165" t="e">
        <f t="shared" si="76"/>
        <v>#N/A</v>
      </c>
      <c r="LB46" s="165" t="e">
        <f t="shared" si="76"/>
        <v>#N/A</v>
      </c>
      <c r="LC46" s="165" t="e">
        <f t="shared" si="76"/>
        <v>#N/A</v>
      </c>
      <c r="LD46" s="165" t="e">
        <f t="shared" si="76"/>
        <v>#N/A</v>
      </c>
      <c r="LE46" s="165" t="e">
        <f t="shared" si="77"/>
        <v>#N/A</v>
      </c>
      <c r="LF46" s="165" t="e">
        <f t="shared" si="77"/>
        <v>#N/A</v>
      </c>
      <c r="LG46" s="165" t="e">
        <f t="shared" si="77"/>
        <v>#N/A</v>
      </c>
      <c r="LH46" s="165" t="e">
        <f t="shared" si="77"/>
        <v>#N/A</v>
      </c>
      <c r="LI46" s="165" t="e">
        <f t="shared" si="77"/>
        <v>#N/A</v>
      </c>
      <c r="LJ46" s="165" t="e">
        <f t="shared" si="77"/>
        <v>#N/A</v>
      </c>
      <c r="LK46" s="165" t="e">
        <f t="shared" si="77"/>
        <v>#N/A</v>
      </c>
      <c r="LL46" s="165" t="e">
        <f t="shared" si="77"/>
        <v>#N/A</v>
      </c>
      <c r="LM46" s="165" t="e">
        <f t="shared" si="77"/>
        <v>#N/A</v>
      </c>
      <c r="LN46" s="165" t="e">
        <f t="shared" si="77"/>
        <v>#N/A</v>
      </c>
      <c r="LO46" s="165" t="e">
        <f t="shared" si="77"/>
        <v>#N/A</v>
      </c>
      <c r="LP46" s="165" t="e">
        <f t="shared" si="77"/>
        <v>#N/A</v>
      </c>
      <c r="LQ46" s="165" t="e">
        <f t="shared" si="77"/>
        <v>#N/A</v>
      </c>
      <c r="LR46" s="165" t="e">
        <f t="shared" si="77"/>
        <v>#N/A</v>
      </c>
      <c r="LS46" s="165" t="e">
        <f t="shared" si="77"/>
        <v>#N/A</v>
      </c>
      <c r="LT46" s="165" t="e">
        <f t="shared" si="77"/>
        <v>#N/A</v>
      </c>
      <c r="LU46" s="165" t="e">
        <f t="shared" si="78"/>
        <v>#N/A</v>
      </c>
      <c r="LV46" s="165" t="e">
        <f t="shared" si="78"/>
        <v>#N/A</v>
      </c>
      <c r="LW46" s="165" t="e">
        <f t="shared" si="78"/>
        <v>#N/A</v>
      </c>
      <c r="LX46" s="165" t="e">
        <f t="shared" si="78"/>
        <v>#N/A</v>
      </c>
      <c r="LY46" s="165" t="e">
        <f t="shared" si="78"/>
        <v>#N/A</v>
      </c>
      <c r="LZ46" s="165" t="e">
        <f t="shared" si="78"/>
        <v>#N/A</v>
      </c>
      <c r="MA46" s="165" t="e">
        <f t="shared" si="78"/>
        <v>#N/A</v>
      </c>
      <c r="MB46" s="165" t="e">
        <f t="shared" si="78"/>
        <v>#N/A</v>
      </c>
      <c r="MC46" s="165" t="e">
        <f t="shared" si="78"/>
        <v>#N/A</v>
      </c>
      <c r="MD46" s="165" t="e">
        <f t="shared" si="78"/>
        <v>#N/A</v>
      </c>
      <c r="ME46" s="165" t="e">
        <f t="shared" si="78"/>
        <v>#N/A</v>
      </c>
      <c r="MF46" s="165" t="e">
        <f t="shared" si="78"/>
        <v>#N/A</v>
      </c>
      <c r="MG46" s="165" t="e">
        <f t="shared" si="78"/>
        <v>#N/A</v>
      </c>
      <c r="MH46" s="165" t="e">
        <f t="shared" si="78"/>
        <v>#N/A</v>
      </c>
      <c r="MI46" s="165" t="e">
        <f t="shared" si="78"/>
        <v>#N/A</v>
      </c>
      <c r="MJ46" s="165" t="e">
        <f t="shared" si="78"/>
        <v>#N/A</v>
      </c>
      <c r="MK46" s="165" t="e">
        <f t="shared" si="79"/>
        <v>#N/A</v>
      </c>
      <c r="ML46" s="165" t="e">
        <f t="shared" si="79"/>
        <v>#N/A</v>
      </c>
      <c r="MM46" s="165" t="e">
        <f t="shared" si="79"/>
        <v>#N/A</v>
      </c>
      <c r="MN46" s="165" t="e">
        <f t="shared" si="79"/>
        <v>#N/A</v>
      </c>
      <c r="MO46" s="165" t="e">
        <f t="shared" si="79"/>
        <v>#N/A</v>
      </c>
      <c r="MP46" s="165" t="e">
        <f t="shared" si="79"/>
        <v>#N/A</v>
      </c>
      <c r="MQ46" s="165" t="e">
        <f t="shared" si="79"/>
        <v>#N/A</v>
      </c>
      <c r="MR46" s="165" t="e">
        <f t="shared" si="79"/>
        <v>#N/A</v>
      </c>
      <c r="MS46" s="165" t="e">
        <f t="shared" si="79"/>
        <v>#N/A</v>
      </c>
      <c r="MT46" s="165" t="e">
        <f t="shared" si="79"/>
        <v>#N/A</v>
      </c>
      <c r="MU46" s="165" t="e">
        <f t="shared" si="79"/>
        <v>#N/A</v>
      </c>
      <c r="MV46" s="165" t="e">
        <f t="shared" si="79"/>
        <v>#N/A</v>
      </c>
      <c r="MW46" s="165" t="e">
        <f t="shared" si="79"/>
        <v>#N/A</v>
      </c>
      <c r="MX46" s="165" t="e">
        <f t="shared" si="79"/>
        <v>#N/A</v>
      </c>
      <c r="MY46" s="165" t="e">
        <f t="shared" si="79"/>
        <v>#N/A</v>
      </c>
      <c r="MZ46" s="165" t="e">
        <f t="shared" si="79"/>
        <v>#N/A</v>
      </c>
      <c r="NA46" s="165" t="e">
        <f t="shared" si="80"/>
        <v>#N/A</v>
      </c>
      <c r="NB46" s="165" t="e">
        <f t="shared" si="80"/>
        <v>#N/A</v>
      </c>
      <c r="NC46" s="165" t="e">
        <f t="shared" si="80"/>
        <v>#N/A</v>
      </c>
      <c r="ND46" s="165" t="e">
        <f t="shared" si="80"/>
        <v>#N/A</v>
      </c>
      <c r="NE46" s="165" t="e">
        <f t="shared" si="80"/>
        <v>#N/A</v>
      </c>
      <c r="NF46" s="165" t="e">
        <f t="shared" si="80"/>
        <v>#N/A</v>
      </c>
      <c r="NG46" s="165" t="e">
        <f t="shared" si="80"/>
        <v>#N/A</v>
      </c>
      <c r="NH46" s="165" t="e">
        <f t="shared" si="80"/>
        <v>#N/A</v>
      </c>
      <c r="NI46" s="165" t="e">
        <f t="shared" si="80"/>
        <v>#N/A</v>
      </c>
      <c r="NJ46" s="165" t="e">
        <f t="shared" si="80"/>
        <v>#N/A</v>
      </c>
      <c r="NK46" s="165" t="e">
        <f t="shared" si="80"/>
        <v>#N/A</v>
      </c>
      <c r="NL46" s="165" t="e">
        <f t="shared" si="80"/>
        <v>#N/A</v>
      </c>
      <c r="NM46" s="165" t="e">
        <f t="shared" si="80"/>
        <v>#N/A</v>
      </c>
      <c r="NN46" s="165" t="e">
        <f t="shared" si="80"/>
        <v>#N/A</v>
      </c>
      <c r="NO46" s="165" t="e">
        <f t="shared" si="80"/>
        <v>#N/A</v>
      </c>
      <c r="NP46" s="165" t="e">
        <f t="shared" si="80"/>
        <v>#N/A</v>
      </c>
      <c r="NQ46" s="165" t="e">
        <f t="shared" si="81"/>
        <v>#N/A</v>
      </c>
      <c r="NR46" s="165" t="e">
        <f t="shared" si="81"/>
        <v>#N/A</v>
      </c>
      <c r="NS46" s="165" t="e">
        <f t="shared" si="81"/>
        <v>#N/A</v>
      </c>
      <c r="NT46" s="165" t="e">
        <f t="shared" si="81"/>
        <v>#N/A</v>
      </c>
      <c r="NU46" s="165" t="e">
        <f t="shared" si="81"/>
        <v>#N/A</v>
      </c>
      <c r="NV46" s="165" t="e">
        <f t="shared" si="81"/>
        <v>#N/A</v>
      </c>
      <c r="NW46" s="165" t="e">
        <f t="shared" si="81"/>
        <v>#N/A</v>
      </c>
      <c r="NX46" s="165" t="e">
        <f t="shared" si="81"/>
        <v>#N/A</v>
      </c>
      <c r="NY46" s="165" t="e">
        <f t="shared" si="81"/>
        <v>#N/A</v>
      </c>
      <c r="NZ46" s="165" t="e">
        <f t="shared" si="81"/>
        <v>#N/A</v>
      </c>
      <c r="OA46" s="165" t="e">
        <f t="shared" si="81"/>
        <v>#N/A</v>
      </c>
      <c r="OB46" s="165" t="e">
        <f t="shared" si="81"/>
        <v>#N/A</v>
      </c>
      <c r="OC46" s="165" t="e">
        <f t="shared" si="81"/>
        <v>#N/A</v>
      </c>
      <c r="OD46" s="165" t="e">
        <f t="shared" si="81"/>
        <v>#N/A</v>
      </c>
      <c r="OE46" s="165" t="e">
        <f t="shared" si="81"/>
        <v>#N/A</v>
      </c>
      <c r="OF46" s="165" t="e">
        <f t="shared" si="81"/>
        <v>#N/A</v>
      </c>
      <c r="OG46" s="165" t="e">
        <f t="shared" si="82"/>
        <v>#N/A</v>
      </c>
      <c r="OH46" s="165" t="e">
        <f t="shared" si="82"/>
        <v>#N/A</v>
      </c>
      <c r="OI46" s="165" t="e">
        <f t="shared" si="82"/>
        <v>#N/A</v>
      </c>
      <c r="OJ46" s="165" t="e">
        <f t="shared" si="82"/>
        <v>#N/A</v>
      </c>
      <c r="OK46" s="165" t="e">
        <f t="shared" si="82"/>
        <v>#N/A</v>
      </c>
      <c r="OL46" s="165" t="e">
        <f t="shared" si="82"/>
        <v>#N/A</v>
      </c>
      <c r="OM46" s="165" t="e">
        <f t="shared" si="82"/>
        <v>#N/A</v>
      </c>
      <c r="ON46" s="165" t="e">
        <f t="shared" si="82"/>
        <v>#N/A</v>
      </c>
      <c r="OO46" s="165" t="e">
        <f t="shared" si="82"/>
        <v>#N/A</v>
      </c>
      <c r="OP46" s="165" t="e">
        <f t="shared" si="82"/>
        <v>#N/A</v>
      </c>
      <c r="OQ46" s="165" t="e">
        <f t="shared" si="82"/>
        <v>#N/A</v>
      </c>
      <c r="OR46" s="165" t="e">
        <f t="shared" si="82"/>
        <v>#N/A</v>
      </c>
      <c r="OS46" s="165" t="e">
        <f t="shared" si="82"/>
        <v>#N/A</v>
      </c>
      <c r="OT46" s="165" t="e">
        <f t="shared" si="82"/>
        <v>#N/A</v>
      </c>
      <c r="OU46" s="165" t="e">
        <f t="shared" si="82"/>
        <v>#N/A</v>
      </c>
      <c r="OV46" s="165" t="e">
        <f t="shared" si="82"/>
        <v>#N/A</v>
      </c>
      <c r="OW46" s="165" t="e">
        <f t="shared" si="83"/>
        <v>#N/A</v>
      </c>
      <c r="OX46" s="165" t="e">
        <f t="shared" si="83"/>
        <v>#N/A</v>
      </c>
      <c r="OY46" s="165" t="e">
        <f t="shared" si="52"/>
        <v>#N/A</v>
      </c>
      <c r="OZ46" s="165" t="e">
        <f t="shared" si="52"/>
        <v>#N/A</v>
      </c>
      <c r="PA46" s="165" t="e">
        <f t="shared" si="52"/>
        <v>#N/A</v>
      </c>
      <c r="PB46" s="165" t="e">
        <f t="shared" si="52"/>
        <v>#N/A</v>
      </c>
      <c r="PC46" s="165" t="e">
        <f t="shared" si="70"/>
        <v>#N/A</v>
      </c>
      <c r="PD46" s="165" t="e">
        <f t="shared" si="70"/>
        <v>#N/A</v>
      </c>
      <c r="PE46" s="165" t="e">
        <f t="shared" si="70"/>
        <v>#N/A</v>
      </c>
      <c r="PF46" s="165" t="e">
        <f t="shared" si="70"/>
        <v>#N/A</v>
      </c>
      <c r="PG46" s="165" t="e">
        <f t="shared" si="70"/>
        <v>#N/A</v>
      </c>
      <c r="PH46" s="165" t="e">
        <f t="shared" si="70"/>
        <v>#N/A</v>
      </c>
    </row>
    <row r="47" spans="1:424" hidden="1" x14ac:dyDescent="0.45">
      <c r="A47" s="4">
        <v>44</v>
      </c>
      <c r="B47" s="91"/>
      <c r="C47" s="91"/>
      <c r="D47" s="91"/>
      <c r="E47" s="120" t="str">
        <f t="shared" si="28"/>
        <v/>
      </c>
      <c r="F47" s="120" t="str">
        <f t="shared" si="29"/>
        <v/>
      </c>
      <c r="G47" s="71" t="str">
        <f t="shared" si="30"/>
        <v/>
      </c>
      <c r="H47" s="23"/>
      <c r="I47" s="55"/>
      <c r="J47" s="298"/>
      <c r="K47" s="72" t="str">
        <f>IF(AND(B47&gt;0,C47&gt;0,D47&gt;0),IF(ISBLANK(J47),IF(ISBLANK(H47),"",(D47-B47)*VLOOKUP(H47,VLookups!$A$4:$B$13,2,FALSE)),J47),"")</f>
        <v/>
      </c>
      <c r="L47" s="73" t="str">
        <f t="shared" si="84"/>
        <v/>
      </c>
      <c r="M47" s="91"/>
      <c r="N47" s="265" t="str">
        <f>IF(AND(M47&gt;0,C47&gt;0,NOT(K47="")),ABS(VLOOKUP($M$1,VLookups!$A$43:$B$44,2,FALSE)-_xlfn.NORM.DIST(M47,G47,K47,TRUE)),"")</f>
        <v/>
      </c>
      <c r="O47" s="90" t="str">
        <f>IF(AND($B47&gt;0,$C47&gt;0,$D47&gt;0,NOT(ISBLANK($H47))),_xlfn.NORM.INV(ABS(VLOOKUP($M$1,VLookups!$A$43:$B$44,2,FALSE)-O$3),$G47,$K47),"")</f>
        <v/>
      </c>
      <c r="P47" s="89" t="str">
        <f>IF(AND($B47&gt;0,$C47&gt;0,$D47&gt;0,NOT(ISBLANK($H47))),_xlfn.NORM.INV(ABS(VLOOKUP($M$1,VLookups!$A$43:$B$44,2,FALSE)-P$3),$G47,$K47),"")</f>
        <v/>
      </c>
      <c r="Q47" s="90" t="str">
        <f>IF(AND($B47&gt;0,$C47&gt;0,$D47&gt;0,NOT(ISBLANK($H47))),_xlfn.NORM.INV(ABS(VLOOKUP($M$1,VLookups!$A$43:$B$44,2,FALSE)-Q$3),$G47,$K47),"")</f>
        <v/>
      </c>
      <c r="R47" s="89" t="str">
        <f>IF(AND($B47&gt;0,$C47&gt;0,$D47&gt;0,NOT(ISBLANK($H47))),_xlfn.NORM.INV(ABS(VLOOKUP($M$1,VLookups!$A$43:$B$44,2,FALSE)-R$3),$G47,$K47),"")</f>
        <v/>
      </c>
      <c r="S47" s="90" t="str">
        <f>IF(AND($B47&gt;0,$C47&gt;0,$D47&gt;0,NOT(ISBLANK($H47))),_xlfn.NORM.INV(ABS(VLOOKUP($M$1,VLookups!$A$43:$B$44,2,FALSE)-S$3),$G47,$K47),"")</f>
        <v/>
      </c>
      <c r="T47" s="89" t="str">
        <f>IF(AND($B47&gt;0,$C47&gt;0,$D47&gt;0,NOT(ISBLANK($H47))),_xlfn.NORM.INV(ABS(VLOOKUP($M$1,VLookups!$A$43:$B$44,2,FALSE)-T$3),$G47,$K47),"")</f>
        <v/>
      </c>
      <c r="U47" s="5"/>
      <c r="V47" s="164" t="str">
        <f t="shared" si="31"/>
        <v/>
      </c>
      <c r="W47" s="47" t="str">
        <f t="shared" si="101"/>
        <v/>
      </c>
      <c r="X47" s="47" t="str">
        <f t="shared" si="101"/>
        <v/>
      </c>
      <c r="Y47" s="47" t="str">
        <f t="shared" si="101"/>
        <v/>
      </c>
      <c r="Z47" s="47" t="str">
        <f t="shared" si="101"/>
        <v/>
      </c>
      <c r="AA47" s="47" t="str">
        <f t="shared" si="101"/>
        <v/>
      </c>
      <c r="AB47" s="47" t="str">
        <f t="shared" si="101"/>
        <v/>
      </c>
      <c r="AC47" s="47" t="str">
        <f t="shared" si="101"/>
        <v/>
      </c>
      <c r="AD47" s="47" t="str">
        <f t="shared" si="101"/>
        <v/>
      </c>
      <c r="AE47" s="47" t="str">
        <f t="shared" si="101"/>
        <v/>
      </c>
      <c r="AF47" s="47" t="str">
        <f t="shared" si="101"/>
        <v/>
      </c>
      <c r="AG47" s="47" t="str">
        <f t="shared" si="101"/>
        <v/>
      </c>
      <c r="AH47" s="47" t="str">
        <f t="shared" si="101"/>
        <v/>
      </c>
      <c r="AI47" s="47" t="str">
        <f t="shared" si="101"/>
        <v/>
      </c>
      <c r="AJ47" s="47" t="str">
        <f t="shared" si="101"/>
        <v/>
      </c>
      <c r="AK47" s="47" t="str">
        <f t="shared" si="101"/>
        <v/>
      </c>
      <c r="AL47" s="47" t="str">
        <f t="shared" si="101"/>
        <v/>
      </c>
      <c r="AM47" s="47" t="str">
        <f t="shared" si="93"/>
        <v/>
      </c>
      <c r="AN47" s="47" t="str">
        <f t="shared" si="93"/>
        <v/>
      </c>
      <c r="AO47" s="47" t="str">
        <f t="shared" si="93"/>
        <v/>
      </c>
      <c r="AP47" s="47" t="str">
        <f t="shared" si="93"/>
        <v/>
      </c>
      <c r="AQ47" s="47" t="str">
        <f t="shared" si="93"/>
        <v/>
      </c>
      <c r="AR47" s="47" t="str">
        <f t="shared" si="93"/>
        <v/>
      </c>
      <c r="AS47" s="47" t="str">
        <f t="shared" si="93"/>
        <v/>
      </c>
      <c r="AT47" s="47" t="str">
        <f t="shared" si="93"/>
        <v/>
      </c>
      <c r="AU47" s="47" t="str">
        <f t="shared" si="93"/>
        <v/>
      </c>
      <c r="AV47" s="47" t="str">
        <f t="shared" si="93"/>
        <v/>
      </c>
      <c r="AW47" s="47" t="str">
        <f t="shared" si="93"/>
        <v/>
      </c>
      <c r="AX47" s="47" t="str">
        <f t="shared" si="93"/>
        <v/>
      </c>
      <c r="AY47" s="47" t="str">
        <f t="shared" si="93"/>
        <v/>
      </c>
      <c r="AZ47" s="47" t="str">
        <f t="shared" si="93"/>
        <v/>
      </c>
      <c r="BA47" s="47" t="str">
        <f t="shared" si="93"/>
        <v/>
      </c>
      <c r="BB47" s="47" t="str">
        <f t="shared" si="94"/>
        <v/>
      </c>
      <c r="BC47" s="47" t="str">
        <f t="shared" si="94"/>
        <v/>
      </c>
      <c r="BD47" s="47" t="str">
        <f t="shared" si="94"/>
        <v/>
      </c>
      <c r="BE47" s="47" t="str">
        <f t="shared" si="94"/>
        <v/>
      </c>
      <c r="BF47" s="47" t="str">
        <f t="shared" si="94"/>
        <v/>
      </c>
      <c r="BG47" s="47" t="str">
        <f t="shared" si="94"/>
        <v/>
      </c>
      <c r="BH47" s="47" t="str">
        <f t="shared" si="94"/>
        <v/>
      </c>
      <c r="BI47" s="47" t="str">
        <f t="shared" si="94"/>
        <v/>
      </c>
      <c r="BJ47" s="47" t="str">
        <f t="shared" si="94"/>
        <v/>
      </c>
      <c r="BK47" s="47" t="str">
        <f t="shared" si="94"/>
        <v/>
      </c>
      <c r="BL47" s="47" t="str">
        <f t="shared" si="94"/>
        <v/>
      </c>
      <c r="BM47" s="47" t="str">
        <f t="shared" si="94"/>
        <v/>
      </c>
      <c r="BN47" s="47" t="str">
        <f t="shared" si="94"/>
        <v/>
      </c>
      <c r="BO47" s="47" t="str">
        <f t="shared" si="94"/>
        <v/>
      </c>
      <c r="BP47" s="47" t="str">
        <f t="shared" si="94"/>
        <v/>
      </c>
      <c r="BQ47" s="47" t="str">
        <f t="shared" si="94"/>
        <v/>
      </c>
      <c r="BR47" s="47" t="str">
        <f t="shared" si="91"/>
        <v/>
      </c>
      <c r="BS47" s="47" t="str">
        <f t="shared" si="91"/>
        <v/>
      </c>
      <c r="BT47" s="47" t="str">
        <f t="shared" si="91"/>
        <v/>
      </c>
      <c r="BU47" s="47" t="str">
        <f t="shared" si="91"/>
        <v/>
      </c>
      <c r="BV47" s="47" t="str">
        <f t="shared" si="91"/>
        <v/>
      </c>
      <c r="BW47" s="47" t="str">
        <f t="shared" si="91"/>
        <v/>
      </c>
      <c r="BX47" s="47" t="str">
        <f t="shared" si="91"/>
        <v/>
      </c>
      <c r="BY47" s="47" t="str">
        <f t="shared" si="91"/>
        <v/>
      </c>
      <c r="BZ47" s="47" t="str">
        <f t="shared" si="91"/>
        <v/>
      </c>
      <c r="CA47" s="47" t="str">
        <f t="shared" si="91"/>
        <v/>
      </c>
      <c r="CB47" s="47" t="str">
        <f t="shared" si="91"/>
        <v/>
      </c>
      <c r="CC47" s="47" t="str">
        <f t="shared" si="95"/>
        <v/>
      </c>
      <c r="CD47" s="47" t="str">
        <f t="shared" si="95"/>
        <v/>
      </c>
      <c r="CE47" s="47" t="str">
        <f t="shared" si="95"/>
        <v/>
      </c>
      <c r="CF47" s="47" t="str">
        <f t="shared" si="95"/>
        <v/>
      </c>
      <c r="CG47" s="47" t="str">
        <f t="shared" si="95"/>
        <v/>
      </c>
      <c r="CH47" s="47" t="str">
        <f t="shared" si="95"/>
        <v/>
      </c>
      <c r="CI47" s="47" t="str">
        <f t="shared" si="95"/>
        <v/>
      </c>
      <c r="CJ47" s="47" t="str">
        <f t="shared" si="95"/>
        <v/>
      </c>
      <c r="CK47" s="47" t="str">
        <f t="shared" si="95"/>
        <v/>
      </c>
      <c r="CL47" s="47" t="str">
        <f t="shared" si="95"/>
        <v/>
      </c>
      <c r="CM47" s="47" t="str">
        <f t="shared" si="95"/>
        <v/>
      </c>
      <c r="CN47" s="47" t="str">
        <f t="shared" si="95"/>
        <v/>
      </c>
      <c r="CO47" s="47" t="str">
        <f t="shared" si="95"/>
        <v/>
      </c>
      <c r="CP47" s="47" t="str">
        <f t="shared" si="95"/>
        <v/>
      </c>
      <c r="CQ47" s="47" t="str">
        <f t="shared" si="95"/>
        <v/>
      </c>
      <c r="CR47" s="47" t="str">
        <f t="shared" si="95"/>
        <v/>
      </c>
      <c r="CS47" s="47" t="str">
        <f t="shared" si="96"/>
        <v/>
      </c>
      <c r="CT47" s="47" t="str">
        <f t="shared" si="96"/>
        <v/>
      </c>
      <c r="CU47" s="47" t="str">
        <f t="shared" si="96"/>
        <v/>
      </c>
      <c r="CV47" s="47" t="str">
        <f t="shared" si="96"/>
        <v/>
      </c>
      <c r="CW47" s="47" t="str">
        <f t="shared" si="96"/>
        <v/>
      </c>
      <c r="CX47" s="47" t="str">
        <f t="shared" si="96"/>
        <v/>
      </c>
      <c r="CY47" s="47" t="str">
        <f t="shared" si="96"/>
        <v/>
      </c>
      <c r="CZ47" s="47" t="str">
        <f t="shared" si="96"/>
        <v/>
      </c>
      <c r="DA47" s="47" t="str">
        <f t="shared" si="96"/>
        <v/>
      </c>
      <c r="DB47" s="47" t="str">
        <f t="shared" si="96"/>
        <v/>
      </c>
      <c r="DC47" s="47" t="str">
        <f t="shared" si="96"/>
        <v/>
      </c>
      <c r="DD47" s="47" t="str">
        <f t="shared" si="96"/>
        <v/>
      </c>
      <c r="DE47" s="47" t="str">
        <f t="shared" si="96"/>
        <v/>
      </c>
      <c r="DF47" s="47" t="str">
        <f t="shared" si="96"/>
        <v/>
      </c>
      <c r="DG47" s="47" t="str">
        <f t="shared" si="96"/>
        <v/>
      </c>
      <c r="DH47" s="47" t="str">
        <f t="shared" si="96"/>
        <v/>
      </c>
      <c r="DI47" s="47" t="str">
        <f t="shared" si="85"/>
        <v/>
      </c>
      <c r="DJ47" s="47" t="str">
        <f t="shared" si="71"/>
        <v/>
      </c>
      <c r="DK47" s="47" t="str">
        <f t="shared" si="71"/>
        <v/>
      </c>
      <c r="DL47" s="47" t="str">
        <f t="shared" si="71"/>
        <v/>
      </c>
      <c r="DM47" s="47" t="str">
        <f t="shared" si="71"/>
        <v/>
      </c>
      <c r="DN47" s="47" t="str">
        <f t="shared" si="71"/>
        <v/>
      </c>
      <c r="DO47" s="47" t="str">
        <f t="shared" si="71"/>
        <v/>
      </c>
      <c r="DP47" s="47" t="str">
        <f t="shared" si="86"/>
        <v/>
      </c>
      <c r="DQ47" s="47" t="str">
        <f t="shared" si="86"/>
        <v/>
      </c>
      <c r="DR47" s="47" t="str">
        <f t="shared" si="86"/>
        <v/>
      </c>
      <c r="DS47" s="179" t="str">
        <f t="shared" si="33"/>
        <v/>
      </c>
      <c r="DT47" s="47" t="str">
        <f t="shared" si="102"/>
        <v/>
      </c>
      <c r="DU47" s="47" t="str">
        <f t="shared" si="102"/>
        <v/>
      </c>
      <c r="DV47" s="47" t="str">
        <f t="shared" si="102"/>
        <v/>
      </c>
      <c r="DW47" s="47" t="str">
        <f t="shared" si="102"/>
        <v/>
      </c>
      <c r="DX47" s="47" t="str">
        <f t="shared" si="102"/>
        <v/>
      </c>
      <c r="DY47" s="47" t="str">
        <f t="shared" si="102"/>
        <v/>
      </c>
      <c r="DZ47" s="47" t="str">
        <f t="shared" si="102"/>
        <v/>
      </c>
      <c r="EA47" s="47" t="str">
        <f t="shared" si="102"/>
        <v/>
      </c>
      <c r="EB47" s="47" t="str">
        <f t="shared" si="102"/>
        <v/>
      </c>
      <c r="EC47" s="47" t="str">
        <f t="shared" si="102"/>
        <v/>
      </c>
      <c r="ED47" s="47" t="str">
        <f t="shared" si="102"/>
        <v/>
      </c>
      <c r="EE47" s="47" t="str">
        <f t="shared" si="102"/>
        <v/>
      </c>
      <c r="EF47" s="47" t="str">
        <f t="shared" si="102"/>
        <v/>
      </c>
      <c r="EG47" s="47" t="str">
        <f t="shared" si="102"/>
        <v/>
      </c>
      <c r="EH47" s="47" t="str">
        <f t="shared" si="102"/>
        <v/>
      </c>
      <c r="EI47" s="47" t="str">
        <f t="shared" si="102"/>
        <v/>
      </c>
      <c r="EJ47" s="47" t="str">
        <f t="shared" si="97"/>
        <v/>
      </c>
      <c r="EK47" s="47" t="str">
        <f t="shared" si="97"/>
        <v/>
      </c>
      <c r="EL47" s="47" t="str">
        <f t="shared" si="97"/>
        <v/>
      </c>
      <c r="EM47" s="47" t="str">
        <f t="shared" si="97"/>
        <v/>
      </c>
      <c r="EN47" s="47" t="str">
        <f t="shared" si="97"/>
        <v/>
      </c>
      <c r="EO47" s="47" t="str">
        <f t="shared" si="97"/>
        <v/>
      </c>
      <c r="EP47" s="47" t="str">
        <f t="shared" si="97"/>
        <v/>
      </c>
      <c r="EQ47" s="47" t="str">
        <f t="shared" si="97"/>
        <v/>
      </c>
      <c r="ER47" s="47" t="str">
        <f t="shared" si="97"/>
        <v/>
      </c>
      <c r="ES47" s="47" t="str">
        <f t="shared" si="97"/>
        <v/>
      </c>
      <c r="ET47" s="47" t="str">
        <f t="shared" si="97"/>
        <v/>
      </c>
      <c r="EU47" s="47" t="str">
        <f t="shared" si="97"/>
        <v/>
      </c>
      <c r="EV47" s="47" t="str">
        <f t="shared" si="97"/>
        <v/>
      </c>
      <c r="EW47" s="47" t="str">
        <f t="shared" si="97"/>
        <v/>
      </c>
      <c r="EX47" s="47" t="str">
        <f t="shared" si="97"/>
        <v/>
      </c>
      <c r="EY47" s="47" t="str">
        <f t="shared" si="98"/>
        <v/>
      </c>
      <c r="EZ47" s="47" t="str">
        <f t="shared" si="98"/>
        <v/>
      </c>
      <c r="FA47" s="47" t="str">
        <f t="shared" si="98"/>
        <v/>
      </c>
      <c r="FB47" s="47" t="str">
        <f t="shared" si="98"/>
        <v/>
      </c>
      <c r="FC47" s="47" t="str">
        <f t="shared" si="98"/>
        <v/>
      </c>
      <c r="FD47" s="47" t="str">
        <f t="shared" si="98"/>
        <v/>
      </c>
      <c r="FE47" s="47" t="str">
        <f t="shared" si="98"/>
        <v/>
      </c>
      <c r="FF47" s="47" t="str">
        <f t="shared" si="98"/>
        <v/>
      </c>
      <c r="FG47" s="47" t="str">
        <f t="shared" si="98"/>
        <v/>
      </c>
      <c r="FH47" s="47" t="str">
        <f t="shared" si="98"/>
        <v/>
      </c>
      <c r="FI47" s="47" t="str">
        <f t="shared" si="98"/>
        <v/>
      </c>
      <c r="FJ47" s="47" t="str">
        <f t="shared" si="98"/>
        <v/>
      </c>
      <c r="FK47" s="47" t="str">
        <f t="shared" si="98"/>
        <v/>
      </c>
      <c r="FL47" s="47" t="str">
        <f t="shared" si="98"/>
        <v/>
      </c>
      <c r="FM47" s="47" t="str">
        <f t="shared" si="98"/>
        <v/>
      </c>
      <c r="FN47" s="47" t="str">
        <f t="shared" si="98"/>
        <v/>
      </c>
      <c r="FO47" s="47" t="str">
        <f t="shared" si="92"/>
        <v/>
      </c>
      <c r="FP47" s="47" t="str">
        <f t="shared" si="92"/>
        <v/>
      </c>
      <c r="FQ47" s="47" t="str">
        <f t="shared" si="92"/>
        <v/>
      </c>
      <c r="FR47" s="47" t="str">
        <f t="shared" si="92"/>
        <v/>
      </c>
      <c r="FS47" s="47" t="str">
        <f t="shared" si="92"/>
        <v/>
      </c>
      <c r="FT47" s="47" t="str">
        <f t="shared" si="92"/>
        <v/>
      </c>
      <c r="FU47" s="47" t="str">
        <f t="shared" si="92"/>
        <v/>
      </c>
      <c r="FV47" s="47" t="str">
        <f t="shared" si="92"/>
        <v/>
      </c>
      <c r="FW47" s="47" t="str">
        <f t="shared" si="92"/>
        <v/>
      </c>
      <c r="FX47" s="47" t="str">
        <f t="shared" si="92"/>
        <v/>
      </c>
      <c r="FY47" s="47" t="str">
        <f t="shared" si="92"/>
        <v/>
      </c>
      <c r="FZ47" s="47" t="str">
        <f t="shared" si="99"/>
        <v/>
      </c>
      <c r="GA47" s="47" t="str">
        <f t="shared" si="99"/>
        <v/>
      </c>
      <c r="GB47" s="47" t="str">
        <f t="shared" si="99"/>
        <v/>
      </c>
      <c r="GC47" s="47" t="str">
        <f t="shared" si="99"/>
        <v/>
      </c>
      <c r="GD47" s="47" t="str">
        <f t="shared" si="99"/>
        <v/>
      </c>
      <c r="GE47" s="47" t="str">
        <f t="shared" si="99"/>
        <v/>
      </c>
      <c r="GF47" s="47" t="str">
        <f t="shared" si="99"/>
        <v/>
      </c>
      <c r="GG47" s="47" t="str">
        <f t="shared" si="99"/>
        <v/>
      </c>
      <c r="GH47" s="47" t="str">
        <f t="shared" si="99"/>
        <v/>
      </c>
      <c r="GI47" s="47" t="str">
        <f t="shared" si="99"/>
        <v/>
      </c>
      <c r="GJ47" s="47" t="str">
        <f t="shared" si="99"/>
        <v/>
      </c>
      <c r="GK47" s="47" t="str">
        <f t="shared" si="99"/>
        <v/>
      </c>
      <c r="GL47" s="47" t="str">
        <f t="shared" si="99"/>
        <v/>
      </c>
      <c r="GM47" s="47" t="str">
        <f t="shared" si="99"/>
        <v/>
      </c>
      <c r="GN47" s="47" t="str">
        <f t="shared" si="99"/>
        <v/>
      </c>
      <c r="GO47" s="47" t="str">
        <f t="shared" si="99"/>
        <v/>
      </c>
      <c r="GP47" s="47" t="str">
        <f t="shared" si="100"/>
        <v/>
      </c>
      <c r="GQ47" s="47" t="str">
        <f t="shared" si="100"/>
        <v/>
      </c>
      <c r="GR47" s="47" t="str">
        <f t="shared" si="100"/>
        <v/>
      </c>
      <c r="GS47" s="47" t="str">
        <f t="shared" si="100"/>
        <v/>
      </c>
      <c r="GT47" s="47" t="str">
        <f t="shared" si="100"/>
        <v/>
      </c>
      <c r="GU47" s="47" t="str">
        <f t="shared" si="100"/>
        <v/>
      </c>
      <c r="GV47" s="47" t="str">
        <f t="shared" si="100"/>
        <v/>
      </c>
      <c r="GW47" s="47" t="str">
        <f t="shared" si="100"/>
        <v/>
      </c>
      <c r="GX47" s="47" t="str">
        <f t="shared" si="100"/>
        <v/>
      </c>
      <c r="GY47" s="47" t="str">
        <f t="shared" si="100"/>
        <v/>
      </c>
      <c r="GZ47" s="47" t="str">
        <f t="shared" si="100"/>
        <v/>
      </c>
      <c r="HA47" s="47" t="str">
        <f t="shared" si="100"/>
        <v/>
      </c>
      <c r="HB47" s="47" t="str">
        <f t="shared" si="100"/>
        <v/>
      </c>
      <c r="HC47" s="47" t="str">
        <f t="shared" si="100"/>
        <v/>
      </c>
      <c r="HD47" s="47" t="str">
        <f t="shared" si="100"/>
        <v/>
      </c>
      <c r="HE47" s="47" t="str">
        <f t="shared" si="100"/>
        <v/>
      </c>
      <c r="HF47" s="47" t="str">
        <f t="shared" si="87"/>
        <v/>
      </c>
      <c r="HG47" s="47" t="str">
        <f t="shared" si="72"/>
        <v/>
      </c>
      <c r="HH47" s="47" t="str">
        <f t="shared" si="72"/>
        <v/>
      </c>
      <c r="HI47" s="47" t="str">
        <f t="shared" si="72"/>
        <v/>
      </c>
      <c r="HJ47" s="47" t="str">
        <f t="shared" si="72"/>
        <v/>
      </c>
      <c r="HK47" s="47" t="str">
        <f t="shared" si="72"/>
        <v/>
      </c>
      <c r="HL47" s="47" t="str">
        <f t="shared" si="72"/>
        <v/>
      </c>
      <c r="HM47" s="47" t="str">
        <f t="shared" si="88"/>
        <v/>
      </c>
      <c r="HN47" s="47" t="str">
        <f t="shared" si="88"/>
        <v/>
      </c>
      <c r="HO47" s="47" t="str">
        <f t="shared" si="88"/>
        <v/>
      </c>
      <c r="HP47" s="165" t="e">
        <f t="shared" si="90"/>
        <v>#N/A</v>
      </c>
      <c r="HQ47" s="165" t="e">
        <f t="shared" si="90"/>
        <v>#N/A</v>
      </c>
      <c r="HR47" s="165" t="e">
        <f t="shared" si="90"/>
        <v>#N/A</v>
      </c>
      <c r="HS47" s="165" t="e">
        <f t="shared" si="90"/>
        <v>#N/A</v>
      </c>
      <c r="HT47" s="165" t="e">
        <f t="shared" si="90"/>
        <v>#N/A</v>
      </c>
      <c r="HU47" s="165" t="e">
        <f t="shared" si="90"/>
        <v>#N/A</v>
      </c>
      <c r="HV47" s="165" t="e">
        <f t="shared" si="90"/>
        <v>#N/A</v>
      </c>
      <c r="HW47" s="165" t="e">
        <f t="shared" si="90"/>
        <v>#N/A</v>
      </c>
      <c r="HX47" s="165" t="e">
        <f t="shared" si="90"/>
        <v>#N/A</v>
      </c>
      <c r="HY47" s="165" t="e">
        <f t="shared" si="90"/>
        <v>#N/A</v>
      </c>
      <c r="HZ47" s="165" t="e">
        <f t="shared" si="90"/>
        <v>#N/A</v>
      </c>
      <c r="IA47" s="165" t="e">
        <f t="shared" si="90"/>
        <v>#N/A</v>
      </c>
      <c r="IB47" s="165" t="e">
        <f t="shared" si="90"/>
        <v>#N/A</v>
      </c>
      <c r="IC47" s="165" t="e">
        <f t="shared" si="90"/>
        <v>#N/A</v>
      </c>
      <c r="ID47" s="165" t="e">
        <f t="shared" si="90"/>
        <v>#N/A</v>
      </c>
      <c r="IE47" s="165" t="e">
        <f t="shared" si="89"/>
        <v>#N/A</v>
      </c>
      <c r="IF47" s="165" t="e">
        <f t="shared" si="89"/>
        <v>#N/A</v>
      </c>
      <c r="IG47" s="165" t="e">
        <f t="shared" si="89"/>
        <v>#N/A</v>
      </c>
      <c r="IH47" s="165" t="e">
        <f t="shared" si="89"/>
        <v>#N/A</v>
      </c>
      <c r="II47" s="165" t="e">
        <f t="shared" si="89"/>
        <v>#N/A</v>
      </c>
      <c r="IJ47" s="165" t="e">
        <f t="shared" si="89"/>
        <v>#N/A</v>
      </c>
      <c r="IK47" s="165" t="e">
        <f t="shared" si="89"/>
        <v>#N/A</v>
      </c>
      <c r="IL47" s="165" t="e">
        <f t="shared" si="89"/>
        <v>#N/A</v>
      </c>
      <c r="IM47" s="165" t="e">
        <f t="shared" si="89"/>
        <v>#N/A</v>
      </c>
      <c r="IN47" s="165" t="e">
        <f t="shared" si="89"/>
        <v>#N/A</v>
      </c>
      <c r="IO47" s="165" t="e">
        <f t="shared" si="89"/>
        <v>#N/A</v>
      </c>
      <c r="IP47" s="165" t="e">
        <f t="shared" si="89"/>
        <v>#N/A</v>
      </c>
      <c r="IQ47" s="165" t="e">
        <f t="shared" si="89"/>
        <v>#N/A</v>
      </c>
      <c r="IR47" s="165" t="e">
        <f t="shared" si="89"/>
        <v>#N/A</v>
      </c>
      <c r="IS47" s="165" t="e">
        <f t="shared" si="73"/>
        <v>#N/A</v>
      </c>
      <c r="IT47" s="165" t="e">
        <f t="shared" si="73"/>
        <v>#N/A</v>
      </c>
      <c r="IU47" s="165" t="e">
        <f t="shared" si="73"/>
        <v>#N/A</v>
      </c>
      <c r="IV47" s="165" t="e">
        <f t="shared" si="73"/>
        <v>#N/A</v>
      </c>
      <c r="IW47" s="165" t="e">
        <f t="shared" si="73"/>
        <v>#N/A</v>
      </c>
      <c r="IX47" s="165" t="e">
        <f t="shared" si="73"/>
        <v>#N/A</v>
      </c>
      <c r="IY47" s="165" t="e">
        <f t="shared" si="73"/>
        <v>#N/A</v>
      </c>
      <c r="IZ47" s="165" t="e">
        <f t="shared" si="73"/>
        <v>#N/A</v>
      </c>
      <c r="JA47" s="165" t="e">
        <f t="shared" si="73"/>
        <v>#N/A</v>
      </c>
      <c r="JB47" s="165" t="e">
        <f t="shared" si="73"/>
        <v>#N/A</v>
      </c>
      <c r="JC47" s="165" t="e">
        <f t="shared" si="73"/>
        <v>#N/A</v>
      </c>
      <c r="JD47" s="165" t="e">
        <f t="shared" si="73"/>
        <v>#N/A</v>
      </c>
      <c r="JE47" s="165" t="e">
        <f t="shared" si="73"/>
        <v>#N/A</v>
      </c>
      <c r="JF47" s="165" t="e">
        <f t="shared" si="73"/>
        <v>#N/A</v>
      </c>
      <c r="JG47" s="165" t="e">
        <f t="shared" si="73"/>
        <v>#N/A</v>
      </c>
      <c r="JH47" s="165" t="e">
        <f t="shared" si="73"/>
        <v>#N/A</v>
      </c>
      <c r="JI47" s="165" t="e">
        <f t="shared" si="74"/>
        <v>#N/A</v>
      </c>
      <c r="JJ47" s="165" t="e">
        <f t="shared" si="74"/>
        <v>#N/A</v>
      </c>
      <c r="JK47" s="165" t="e">
        <f t="shared" si="74"/>
        <v>#N/A</v>
      </c>
      <c r="JL47" s="165" t="e">
        <f t="shared" si="74"/>
        <v>#N/A</v>
      </c>
      <c r="JM47" s="165" t="e">
        <f t="shared" si="74"/>
        <v>#N/A</v>
      </c>
      <c r="JN47" s="165" t="e">
        <f t="shared" si="74"/>
        <v>#N/A</v>
      </c>
      <c r="JO47" s="165" t="e">
        <f t="shared" si="74"/>
        <v>#N/A</v>
      </c>
      <c r="JP47" s="165" t="e">
        <f t="shared" si="74"/>
        <v>#N/A</v>
      </c>
      <c r="JQ47" s="165" t="e">
        <f t="shared" si="74"/>
        <v>#N/A</v>
      </c>
      <c r="JR47" s="165" t="e">
        <f t="shared" si="74"/>
        <v>#N/A</v>
      </c>
      <c r="JS47" s="165" t="e">
        <f t="shared" si="74"/>
        <v>#N/A</v>
      </c>
      <c r="JT47" s="165" t="e">
        <f t="shared" si="74"/>
        <v>#N/A</v>
      </c>
      <c r="JU47" s="165" t="e">
        <f t="shared" si="74"/>
        <v>#N/A</v>
      </c>
      <c r="JV47" s="165" t="e">
        <f t="shared" si="74"/>
        <v>#N/A</v>
      </c>
      <c r="JW47" s="165" t="e">
        <f t="shared" si="74"/>
        <v>#N/A</v>
      </c>
      <c r="JX47" s="165" t="e">
        <f t="shared" si="74"/>
        <v>#N/A</v>
      </c>
      <c r="JY47" s="165" t="e">
        <f t="shared" si="75"/>
        <v>#N/A</v>
      </c>
      <c r="JZ47" s="165" t="e">
        <f t="shared" si="75"/>
        <v>#N/A</v>
      </c>
      <c r="KA47" s="165" t="e">
        <f t="shared" si="75"/>
        <v>#N/A</v>
      </c>
      <c r="KB47" s="165" t="e">
        <f t="shared" si="75"/>
        <v>#N/A</v>
      </c>
      <c r="KC47" s="165" t="e">
        <f t="shared" si="75"/>
        <v>#N/A</v>
      </c>
      <c r="KD47" s="165" t="e">
        <f t="shared" si="75"/>
        <v>#N/A</v>
      </c>
      <c r="KE47" s="165" t="e">
        <f t="shared" si="75"/>
        <v>#N/A</v>
      </c>
      <c r="KF47" s="165" t="e">
        <f t="shared" si="75"/>
        <v>#N/A</v>
      </c>
      <c r="KG47" s="165" t="e">
        <f t="shared" si="75"/>
        <v>#N/A</v>
      </c>
      <c r="KH47" s="165" t="e">
        <f t="shared" si="75"/>
        <v>#N/A</v>
      </c>
      <c r="KI47" s="165" t="e">
        <f t="shared" si="75"/>
        <v>#N/A</v>
      </c>
      <c r="KJ47" s="165" t="e">
        <f t="shared" si="75"/>
        <v>#N/A</v>
      </c>
      <c r="KK47" s="165" t="e">
        <f t="shared" si="75"/>
        <v>#N/A</v>
      </c>
      <c r="KL47" s="165" t="e">
        <f t="shared" si="75"/>
        <v>#N/A</v>
      </c>
      <c r="KM47" s="165" t="e">
        <f t="shared" si="75"/>
        <v>#N/A</v>
      </c>
      <c r="KN47" s="165" t="e">
        <f t="shared" si="75"/>
        <v>#N/A</v>
      </c>
      <c r="KO47" s="165" t="e">
        <f t="shared" si="76"/>
        <v>#N/A</v>
      </c>
      <c r="KP47" s="165" t="e">
        <f t="shared" si="76"/>
        <v>#N/A</v>
      </c>
      <c r="KQ47" s="165" t="e">
        <f t="shared" si="76"/>
        <v>#N/A</v>
      </c>
      <c r="KR47" s="165" t="e">
        <f t="shared" si="76"/>
        <v>#N/A</v>
      </c>
      <c r="KS47" s="165" t="e">
        <f t="shared" si="76"/>
        <v>#N/A</v>
      </c>
      <c r="KT47" s="165" t="e">
        <f t="shared" si="76"/>
        <v>#N/A</v>
      </c>
      <c r="KU47" s="165" t="e">
        <f t="shared" si="76"/>
        <v>#N/A</v>
      </c>
      <c r="KV47" s="165" t="e">
        <f t="shared" si="76"/>
        <v>#N/A</v>
      </c>
      <c r="KW47" s="165" t="e">
        <f t="shared" si="76"/>
        <v>#N/A</v>
      </c>
      <c r="KX47" s="165" t="e">
        <f t="shared" si="76"/>
        <v>#N/A</v>
      </c>
      <c r="KY47" s="165" t="e">
        <f t="shared" si="76"/>
        <v>#N/A</v>
      </c>
      <c r="KZ47" s="165" t="e">
        <f t="shared" si="76"/>
        <v>#N/A</v>
      </c>
      <c r="LA47" s="165" t="e">
        <f t="shared" si="76"/>
        <v>#N/A</v>
      </c>
      <c r="LB47" s="165" t="e">
        <f t="shared" si="76"/>
        <v>#N/A</v>
      </c>
      <c r="LC47" s="165" t="e">
        <f t="shared" si="76"/>
        <v>#N/A</v>
      </c>
      <c r="LD47" s="165" t="e">
        <f t="shared" si="76"/>
        <v>#N/A</v>
      </c>
      <c r="LE47" s="165" t="e">
        <f t="shared" si="77"/>
        <v>#N/A</v>
      </c>
      <c r="LF47" s="165" t="e">
        <f t="shared" si="77"/>
        <v>#N/A</v>
      </c>
      <c r="LG47" s="165" t="e">
        <f t="shared" si="77"/>
        <v>#N/A</v>
      </c>
      <c r="LH47" s="165" t="e">
        <f t="shared" si="77"/>
        <v>#N/A</v>
      </c>
      <c r="LI47" s="165" t="e">
        <f t="shared" si="77"/>
        <v>#N/A</v>
      </c>
      <c r="LJ47" s="165" t="e">
        <f t="shared" si="77"/>
        <v>#N/A</v>
      </c>
      <c r="LK47" s="165" t="e">
        <f t="shared" si="77"/>
        <v>#N/A</v>
      </c>
      <c r="LL47" s="165" t="e">
        <f t="shared" si="77"/>
        <v>#N/A</v>
      </c>
      <c r="LM47" s="165" t="e">
        <f t="shared" si="77"/>
        <v>#N/A</v>
      </c>
      <c r="LN47" s="165" t="e">
        <f t="shared" si="77"/>
        <v>#N/A</v>
      </c>
      <c r="LO47" s="165" t="e">
        <f t="shared" si="77"/>
        <v>#N/A</v>
      </c>
      <c r="LP47" s="165" t="e">
        <f t="shared" si="77"/>
        <v>#N/A</v>
      </c>
      <c r="LQ47" s="165" t="e">
        <f t="shared" si="77"/>
        <v>#N/A</v>
      </c>
      <c r="LR47" s="165" t="e">
        <f t="shared" si="77"/>
        <v>#N/A</v>
      </c>
      <c r="LS47" s="165" t="e">
        <f t="shared" si="77"/>
        <v>#N/A</v>
      </c>
      <c r="LT47" s="165" t="e">
        <f t="shared" si="77"/>
        <v>#N/A</v>
      </c>
      <c r="LU47" s="165" t="e">
        <f t="shared" si="78"/>
        <v>#N/A</v>
      </c>
      <c r="LV47" s="165" t="e">
        <f t="shared" si="78"/>
        <v>#N/A</v>
      </c>
      <c r="LW47" s="165" t="e">
        <f t="shared" si="78"/>
        <v>#N/A</v>
      </c>
      <c r="LX47" s="165" t="e">
        <f t="shared" si="78"/>
        <v>#N/A</v>
      </c>
      <c r="LY47" s="165" t="e">
        <f t="shared" si="78"/>
        <v>#N/A</v>
      </c>
      <c r="LZ47" s="165" t="e">
        <f t="shared" si="78"/>
        <v>#N/A</v>
      </c>
      <c r="MA47" s="165" t="e">
        <f t="shared" si="78"/>
        <v>#N/A</v>
      </c>
      <c r="MB47" s="165" t="e">
        <f t="shared" si="78"/>
        <v>#N/A</v>
      </c>
      <c r="MC47" s="165" t="e">
        <f t="shared" si="78"/>
        <v>#N/A</v>
      </c>
      <c r="MD47" s="165" t="e">
        <f t="shared" si="78"/>
        <v>#N/A</v>
      </c>
      <c r="ME47" s="165" t="e">
        <f t="shared" si="78"/>
        <v>#N/A</v>
      </c>
      <c r="MF47" s="165" t="e">
        <f t="shared" si="78"/>
        <v>#N/A</v>
      </c>
      <c r="MG47" s="165" t="e">
        <f t="shared" si="78"/>
        <v>#N/A</v>
      </c>
      <c r="MH47" s="165" t="e">
        <f t="shared" si="78"/>
        <v>#N/A</v>
      </c>
      <c r="MI47" s="165" t="e">
        <f t="shared" si="78"/>
        <v>#N/A</v>
      </c>
      <c r="MJ47" s="165" t="e">
        <f t="shared" si="78"/>
        <v>#N/A</v>
      </c>
      <c r="MK47" s="165" t="e">
        <f t="shared" si="79"/>
        <v>#N/A</v>
      </c>
      <c r="ML47" s="165" t="e">
        <f t="shared" si="79"/>
        <v>#N/A</v>
      </c>
      <c r="MM47" s="165" t="e">
        <f t="shared" si="79"/>
        <v>#N/A</v>
      </c>
      <c r="MN47" s="165" t="e">
        <f t="shared" si="79"/>
        <v>#N/A</v>
      </c>
      <c r="MO47" s="165" t="e">
        <f t="shared" si="79"/>
        <v>#N/A</v>
      </c>
      <c r="MP47" s="165" t="e">
        <f t="shared" si="79"/>
        <v>#N/A</v>
      </c>
      <c r="MQ47" s="165" t="e">
        <f t="shared" si="79"/>
        <v>#N/A</v>
      </c>
      <c r="MR47" s="165" t="e">
        <f t="shared" si="79"/>
        <v>#N/A</v>
      </c>
      <c r="MS47" s="165" t="e">
        <f t="shared" si="79"/>
        <v>#N/A</v>
      </c>
      <c r="MT47" s="165" t="e">
        <f t="shared" si="79"/>
        <v>#N/A</v>
      </c>
      <c r="MU47" s="165" t="e">
        <f t="shared" si="79"/>
        <v>#N/A</v>
      </c>
      <c r="MV47" s="165" t="e">
        <f t="shared" si="79"/>
        <v>#N/A</v>
      </c>
      <c r="MW47" s="165" t="e">
        <f t="shared" si="79"/>
        <v>#N/A</v>
      </c>
      <c r="MX47" s="165" t="e">
        <f t="shared" si="79"/>
        <v>#N/A</v>
      </c>
      <c r="MY47" s="165" t="e">
        <f t="shared" si="79"/>
        <v>#N/A</v>
      </c>
      <c r="MZ47" s="165" t="e">
        <f t="shared" si="79"/>
        <v>#N/A</v>
      </c>
      <c r="NA47" s="165" t="e">
        <f t="shared" si="80"/>
        <v>#N/A</v>
      </c>
      <c r="NB47" s="165" t="e">
        <f t="shared" si="80"/>
        <v>#N/A</v>
      </c>
      <c r="NC47" s="165" t="e">
        <f t="shared" si="80"/>
        <v>#N/A</v>
      </c>
      <c r="ND47" s="165" t="e">
        <f t="shared" si="80"/>
        <v>#N/A</v>
      </c>
      <c r="NE47" s="165" t="e">
        <f t="shared" si="80"/>
        <v>#N/A</v>
      </c>
      <c r="NF47" s="165" t="e">
        <f t="shared" si="80"/>
        <v>#N/A</v>
      </c>
      <c r="NG47" s="165" t="e">
        <f t="shared" si="80"/>
        <v>#N/A</v>
      </c>
      <c r="NH47" s="165" t="e">
        <f t="shared" si="80"/>
        <v>#N/A</v>
      </c>
      <c r="NI47" s="165" t="e">
        <f t="shared" si="80"/>
        <v>#N/A</v>
      </c>
      <c r="NJ47" s="165" t="e">
        <f t="shared" si="80"/>
        <v>#N/A</v>
      </c>
      <c r="NK47" s="165" t="e">
        <f t="shared" si="80"/>
        <v>#N/A</v>
      </c>
      <c r="NL47" s="165" t="e">
        <f t="shared" si="80"/>
        <v>#N/A</v>
      </c>
      <c r="NM47" s="165" t="e">
        <f t="shared" si="80"/>
        <v>#N/A</v>
      </c>
      <c r="NN47" s="165" t="e">
        <f t="shared" si="80"/>
        <v>#N/A</v>
      </c>
      <c r="NO47" s="165" t="e">
        <f t="shared" si="80"/>
        <v>#N/A</v>
      </c>
      <c r="NP47" s="165" t="e">
        <f t="shared" si="80"/>
        <v>#N/A</v>
      </c>
      <c r="NQ47" s="165" t="e">
        <f t="shared" si="81"/>
        <v>#N/A</v>
      </c>
      <c r="NR47" s="165" t="e">
        <f t="shared" si="81"/>
        <v>#N/A</v>
      </c>
      <c r="NS47" s="165" t="e">
        <f t="shared" si="81"/>
        <v>#N/A</v>
      </c>
      <c r="NT47" s="165" t="e">
        <f t="shared" si="81"/>
        <v>#N/A</v>
      </c>
      <c r="NU47" s="165" t="e">
        <f t="shared" si="81"/>
        <v>#N/A</v>
      </c>
      <c r="NV47" s="165" t="e">
        <f t="shared" si="81"/>
        <v>#N/A</v>
      </c>
      <c r="NW47" s="165" t="e">
        <f t="shared" si="81"/>
        <v>#N/A</v>
      </c>
      <c r="NX47" s="165" t="e">
        <f t="shared" si="81"/>
        <v>#N/A</v>
      </c>
      <c r="NY47" s="165" t="e">
        <f t="shared" si="81"/>
        <v>#N/A</v>
      </c>
      <c r="NZ47" s="165" t="e">
        <f t="shared" si="81"/>
        <v>#N/A</v>
      </c>
      <c r="OA47" s="165" t="e">
        <f t="shared" si="81"/>
        <v>#N/A</v>
      </c>
      <c r="OB47" s="165" t="e">
        <f t="shared" si="81"/>
        <v>#N/A</v>
      </c>
      <c r="OC47" s="165" t="e">
        <f t="shared" si="81"/>
        <v>#N/A</v>
      </c>
      <c r="OD47" s="165" t="e">
        <f t="shared" si="81"/>
        <v>#N/A</v>
      </c>
      <c r="OE47" s="165" t="e">
        <f t="shared" si="81"/>
        <v>#N/A</v>
      </c>
      <c r="OF47" s="165" t="e">
        <f t="shared" si="81"/>
        <v>#N/A</v>
      </c>
      <c r="OG47" s="165" t="e">
        <f t="shared" si="82"/>
        <v>#N/A</v>
      </c>
      <c r="OH47" s="165" t="e">
        <f t="shared" si="82"/>
        <v>#N/A</v>
      </c>
      <c r="OI47" s="165" t="e">
        <f t="shared" si="82"/>
        <v>#N/A</v>
      </c>
      <c r="OJ47" s="165" t="e">
        <f t="shared" si="82"/>
        <v>#N/A</v>
      </c>
      <c r="OK47" s="165" t="e">
        <f t="shared" si="82"/>
        <v>#N/A</v>
      </c>
      <c r="OL47" s="165" t="e">
        <f t="shared" si="82"/>
        <v>#N/A</v>
      </c>
      <c r="OM47" s="165" t="e">
        <f t="shared" si="82"/>
        <v>#N/A</v>
      </c>
      <c r="ON47" s="165" t="e">
        <f t="shared" si="82"/>
        <v>#N/A</v>
      </c>
      <c r="OO47" s="165" t="e">
        <f t="shared" si="82"/>
        <v>#N/A</v>
      </c>
      <c r="OP47" s="165" t="e">
        <f t="shared" si="82"/>
        <v>#N/A</v>
      </c>
      <c r="OQ47" s="165" t="e">
        <f t="shared" si="82"/>
        <v>#N/A</v>
      </c>
      <c r="OR47" s="165" t="e">
        <f t="shared" si="82"/>
        <v>#N/A</v>
      </c>
      <c r="OS47" s="165" t="e">
        <f t="shared" si="82"/>
        <v>#N/A</v>
      </c>
      <c r="OT47" s="165" t="e">
        <f t="shared" si="82"/>
        <v>#N/A</v>
      </c>
      <c r="OU47" s="165" t="e">
        <f t="shared" si="82"/>
        <v>#N/A</v>
      </c>
      <c r="OV47" s="165" t="e">
        <f t="shared" si="82"/>
        <v>#N/A</v>
      </c>
      <c r="OW47" s="165" t="e">
        <f t="shared" si="83"/>
        <v>#N/A</v>
      </c>
      <c r="OX47" s="165" t="e">
        <f t="shared" si="83"/>
        <v>#N/A</v>
      </c>
      <c r="OY47" s="165" t="e">
        <f t="shared" si="52"/>
        <v>#N/A</v>
      </c>
      <c r="OZ47" s="165" t="e">
        <f t="shared" si="52"/>
        <v>#N/A</v>
      </c>
      <c r="PA47" s="165" t="e">
        <f t="shared" si="52"/>
        <v>#N/A</v>
      </c>
      <c r="PB47" s="165" t="e">
        <f t="shared" si="52"/>
        <v>#N/A</v>
      </c>
      <c r="PC47" s="165" t="e">
        <f t="shared" si="70"/>
        <v>#N/A</v>
      </c>
      <c r="PD47" s="165" t="e">
        <f t="shared" si="70"/>
        <v>#N/A</v>
      </c>
      <c r="PE47" s="165" t="e">
        <f t="shared" si="70"/>
        <v>#N/A</v>
      </c>
      <c r="PF47" s="165" t="e">
        <f t="shared" si="70"/>
        <v>#N/A</v>
      </c>
      <c r="PG47" s="165" t="e">
        <f t="shared" si="70"/>
        <v>#N/A</v>
      </c>
      <c r="PH47" s="165" t="e">
        <f t="shared" si="70"/>
        <v>#N/A</v>
      </c>
    </row>
    <row r="48" spans="1:424" hidden="1" x14ac:dyDescent="0.45">
      <c r="A48" s="4">
        <v>45</v>
      </c>
      <c r="B48" s="91"/>
      <c r="C48" s="91"/>
      <c r="D48" s="91"/>
      <c r="E48" s="120" t="str">
        <f t="shared" si="28"/>
        <v/>
      </c>
      <c r="F48" s="120" t="str">
        <f t="shared" si="29"/>
        <v/>
      </c>
      <c r="G48" s="71" t="str">
        <f t="shared" si="30"/>
        <v/>
      </c>
      <c r="H48" s="23"/>
      <c r="I48" s="55"/>
      <c r="J48" s="298"/>
      <c r="K48" s="72" t="str">
        <f>IF(AND(B48&gt;0,C48&gt;0,D48&gt;0),IF(ISBLANK(J48),IF(ISBLANK(H48),"",(D48-B48)*VLOOKUP(H48,VLookups!$A$4:$B$13,2,FALSE)),J48),"")</f>
        <v/>
      </c>
      <c r="L48" s="73" t="str">
        <f t="shared" si="84"/>
        <v/>
      </c>
      <c r="M48" s="91"/>
      <c r="N48" s="265" t="str">
        <f>IF(AND(M48&gt;0,C48&gt;0,NOT(K48="")),ABS(VLOOKUP($M$1,VLookups!$A$43:$B$44,2,FALSE)-_xlfn.NORM.DIST(M48,G48,K48,TRUE)),"")</f>
        <v/>
      </c>
      <c r="O48" s="90" t="str">
        <f>IF(AND($B48&gt;0,$C48&gt;0,$D48&gt;0,NOT(ISBLANK($H48))),_xlfn.NORM.INV(ABS(VLOOKUP($M$1,VLookups!$A$43:$B$44,2,FALSE)-O$3),$G48,$K48),"")</f>
        <v/>
      </c>
      <c r="P48" s="89" t="str">
        <f>IF(AND($B48&gt;0,$C48&gt;0,$D48&gt;0,NOT(ISBLANK($H48))),_xlfn.NORM.INV(ABS(VLOOKUP($M$1,VLookups!$A$43:$B$44,2,FALSE)-P$3),$G48,$K48),"")</f>
        <v/>
      </c>
      <c r="Q48" s="90" t="str">
        <f>IF(AND($B48&gt;0,$C48&gt;0,$D48&gt;0,NOT(ISBLANK($H48))),_xlfn.NORM.INV(ABS(VLOOKUP($M$1,VLookups!$A$43:$B$44,2,FALSE)-Q$3),$G48,$K48),"")</f>
        <v/>
      </c>
      <c r="R48" s="89" t="str">
        <f>IF(AND($B48&gt;0,$C48&gt;0,$D48&gt;0,NOT(ISBLANK($H48))),_xlfn.NORM.INV(ABS(VLOOKUP($M$1,VLookups!$A$43:$B$44,2,FALSE)-R$3),$G48,$K48),"")</f>
        <v/>
      </c>
      <c r="S48" s="90" t="str">
        <f>IF(AND($B48&gt;0,$C48&gt;0,$D48&gt;0,NOT(ISBLANK($H48))),_xlfn.NORM.INV(ABS(VLOOKUP($M$1,VLookups!$A$43:$B$44,2,FALSE)-S$3),$G48,$K48),"")</f>
        <v/>
      </c>
      <c r="T48" s="89" t="str">
        <f>IF(AND($B48&gt;0,$C48&gt;0,$D48&gt;0,NOT(ISBLANK($H48))),_xlfn.NORM.INV(ABS(VLOOKUP($M$1,VLookups!$A$43:$B$44,2,FALSE)-T$3),$G48,$K48),"")</f>
        <v/>
      </c>
      <c r="U48" s="5"/>
      <c r="V48" s="164" t="str">
        <f t="shared" si="31"/>
        <v/>
      </c>
      <c r="W48" s="47" t="str">
        <f t="shared" si="101"/>
        <v/>
      </c>
      <c r="X48" s="47" t="str">
        <f t="shared" si="101"/>
        <v/>
      </c>
      <c r="Y48" s="47" t="str">
        <f t="shared" si="101"/>
        <v/>
      </c>
      <c r="Z48" s="47" t="str">
        <f t="shared" si="101"/>
        <v/>
      </c>
      <c r="AA48" s="47" t="str">
        <f t="shared" si="101"/>
        <v/>
      </c>
      <c r="AB48" s="47" t="str">
        <f t="shared" si="101"/>
        <v/>
      </c>
      <c r="AC48" s="47" t="str">
        <f t="shared" si="101"/>
        <v/>
      </c>
      <c r="AD48" s="47" t="str">
        <f t="shared" si="101"/>
        <v/>
      </c>
      <c r="AE48" s="47" t="str">
        <f t="shared" si="101"/>
        <v/>
      </c>
      <c r="AF48" s="47" t="str">
        <f t="shared" si="101"/>
        <v/>
      </c>
      <c r="AG48" s="47" t="str">
        <f t="shared" si="101"/>
        <v/>
      </c>
      <c r="AH48" s="47" t="str">
        <f t="shared" si="101"/>
        <v/>
      </c>
      <c r="AI48" s="47" t="str">
        <f t="shared" si="101"/>
        <v/>
      </c>
      <c r="AJ48" s="47" t="str">
        <f t="shared" si="101"/>
        <v/>
      </c>
      <c r="AK48" s="47" t="str">
        <f t="shared" si="101"/>
        <v/>
      </c>
      <c r="AL48" s="47" t="str">
        <f t="shared" si="101"/>
        <v/>
      </c>
      <c r="AM48" s="47" t="str">
        <f t="shared" si="93"/>
        <v/>
      </c>
      <c r="AN48" s="47" t="str">
        <f t="shared" si="93"/>
        <v/>
      </c>
      <c r="AO48" s="47" t="str">
        <f t="shared" si="93"/>
        <v/>
      </c>
      <c r="AP48" s="47" t="str">
        <f t="shared" si="93"/>
        <v/>
      </c>
      <c r="AQ48" s="47" t="str">
        <f t="shared" si="93"/>
        <v/>
      </c>
      <c r="AR48" s="47" t="str">
        <f t="shared" si="93"/>
        <v/>
      </c>
      <c r="AS48" s="47" t="str">
        <f t="shared" si="93"/>
        <v/>
      </c>
      <c r="AT48" s="47" t="str">
        <f t="shared" si="93"/>
        <v/>
      </c>
      <c r="AU48" s="47" t="str">
        <f t="shared" si="93"/>
        <v/>
      </c>
      <c r="AV48" s="47" t="str">
        <f t="shared" si="93"/>
        <v/>
      </c>
      <c r="AW48" s="47" t="str">
        <f t="shared" si="93"/>
        <v/>
      </c>
      <c r="AX48" s="47" t="str">
        <f t="shared" si="93"/>
        <v/>
      </c>
      <c r="AY48" s="47" t="str">
        <f t="shared" si="93"/>
        <v/>
      </c>
      <c r="AZ48" s="47" t="str">
        <f t="shared" si="93"/>
        <v/>
      </c>
      <c r="BA48" s="47" t="str">
        <f t="shared" si="93"/>
        <v/>
      </c>
      <c r="BB48" s="47" t="str">
        <f t="shared" si="94"/>
        <v/>
      </c>
      <c r="BC48" s="47" t="str">
        <f t="shared" si="94"/>
        <v/>
      </c>
      <c r="BD48" s="47" t="str">
        <f t="shared" si="94"/>
        <v/>
      </c>
      <c r="BE48" s="47" t="str">
        <f t="shared" si="94"/>
        <v/>
      </c>
      <c r="BF48" s="47" t="str">
        <f t="shared" si="94"/>
        <v/>
      </c>
      <c r="BG48" s="47" t="str">
        <f t="shared" si="94"/>
        <v/>
      </c>
      <c r="BH48" s="47" t="str">
        <f t="shared" si="94"/>
        <v/>
      </c>
      <c r="BI48" s="47" t="str">
        <f t="shared" si="94"/>
        <v/>
      </c>
      <c r="BJ48" s="47" t="str">
        <f t="shared" si="94"/>
        <v/>
      </c>
      <c r="BK48" s="47" t="str">
        <f t="shared" si="94"/>
        <v/>
      </c>
      <c r="BL48" s="47" t="str">
        <f t="shared" si="94"/>
        <v/>
      </c>
      <c r="BM48" s="47" t="str">
        <f t="shared" si="94"/>
        <v/>
      </c>
      <c r="BN48" s="47" t="str">
        <f t="shared" si="94"/>
        <v/>
      </c>
      <c r="BO48" s="47" t="str">
        <f t="shared" si="94"/>
        <v/>
      </c>
      <c r="BP48" s="47" t="str">
        <f t="shared" si="94"/>
        <v/>
      </c>
      <c r="BQ48" s="47" t="str">
        <f t="shared" si="94"/>
        <v/>
      </c>
      <c r="BR48" s="47" t="str">
        <f t="shared" si="91"/>
        <v/>
      </c>
      <c r="BS48" s="47" t="str">
        <f t="shared" si="91"/>
        <v/>
      </c>
      <c r="BT48" s="47" t="str">
        <f t="shared" si="91"/>
        <v/>
      </c>
      <c r="BU48" s="47" t="str">
        <f t="shared" si="91"/>
        <v/>
      </c>
      <c r="BV48" s="47" t="str">
        <f t="shared" si="91"/>
        <v/>
      </c>
      <c r="BW48" s="47" t="str">
        <f t="shared" si="91"/>
        <v/>
      </c>
      <c r="BX48" s="47" t="str">
        <f t="shared" si="91"/>
        <v/>
      </c>
      <c r="BY48" s="47" t="str">
        <f t="shared" si="91"/>
        <v/>
      </c>
      <c r="BZ48" s="47" t="str">
        <f t="shared" si="91"/>
        <v/>
      </c>
      <c r="CA48" s="47" t="str">
        <f t="shared" si="91"/>
        <v/>
      </c>
      <c r="CB48" s="47" t="str">
        <f t="shared" si="91"/>
        <v/>
      </c>
      <c r="CC48" s="47" t="str">
        <f t="shared" si="95"/>
        <v/>
      </c>
      <c r="CD48" s="47" t="str">
        <f t="shared" si="95"/>
        <v/>
      </c>
      <c r="CE48" s="47" t="str">
        <f t="shared" si="95"/>
        <v/>
      </c>
      <c r="CF48" s="47" t="str">
        <f t="shared" si="95"/>
        <v/>
      </c>
      <c r="CG48" s="47" t="str">
        <f t="shared" si="95"/>
        <v/>
      </c>
      <c r="CH48" s="47" t="str">
        <f t="shared" si="95"/>
        <v/>
      </c>
      <c r="CI48" s="47" t="str">
        <f t="shared" si="95"/>
        <v/>
      </c>
      <c r="CJ48" s="47" t="str">
        <f t="shared" si="95"/>
        <v/>
      </c>
      <c r="CK48" s="47" t="str">
        <f t="shared" si="95"/>
        <v/>
      </c>
      <c r="CL48" s="47" t="str">
        <f t="shared" si="95"/>
        <v/>
      </c>
      <c r="CM48" s="47" t="str">
        <f t="shared" si="95"/>
        <v/>
      </c>
      <c r="CN48" s="47" t="str">
        <f t="shared" si="95"/>
        <v/>
      </c>
      <c r="CO48" s="47" t="str">
        <f t="shared" si="95"/>
        <v/>
      </c>
      <c r="CP48" s="47" t="str">
        <f t="shared" si="95"/>
        <v/>
      </c>
      <c r="CQ48" s="47" t="str">
        <f t="shared" si="95"/>
        <v/>
      </c>
      <c r="CR48" s="47" t="str">
        <f t="shared" si="95"/>
        <v/>
      </c>
      <c r="CS48" s="47" t="str">
        <f t="shared" si="96"/>
        <v/>
      </c>
      <c r="CT48" s="47" t="str">
        <f t="shared" si="96"/>
        <v/>
      </c>
      <c r="CU48" s="47" t="str">
        <f t="shared" si="96"/>
        <v/>
      </c>
      <c r="CV48" s="47" t="str">
        <f t="shared" si="96"/>
        <v/>
      </c>
      <c r="CW48" s="47" t="str">
        <f t="shared" si="96"/>
        <v/>
      </c>
      <c r="CX48" s="47" t="str">
        <f t="shared" si="96"/>
        <v/>
      </c>
      <c r="CY48" s="47" t="str">
        <f t="shared" si="96"/>
        <v/>
      </c>
      <c r="CZ48" s="47" t="str">
        <f t="shared" si="96"/>
        <v/>
      </c>
      <c r="DA48" s="47" t="str">
        <f t="shared" si="96"/>
        <v/>
      </c>
      <c r="DB48" s="47" t="str">
        <f t="shared" si="96"/>
        <v/>
      </c>
      <c r="DC48" s="47" t="str">
        <f t="shared" si="96"/>
        <v/>
      </c>
      <c r="DD48" s="47" t="str">
        <f t="shared" si="96"/>
        <v/>
      </c>
      <c r="DE48" s="47" t="str">
        <f t="shared" si="96"/>
        <v/>
      </c>
      <c r="DF48" s="47" t="str">
        <f t="shared" si="96"/>
        <v/>
      </c>
      <c r="DG48" s="47" t="str">
        <f t="shared" si="96"/>
        <v/>
      </c>
      <c r="DH48" s="47" t="str">
        <f t="shared" si="96"/>
        <v/>
      </c>
      <c r="DI48" s="47" t="str">
        <f t="shared" si="85"/>
        <v/>
      </c>
      <c r="DJ48" s="47" t="str">
        <f t="shared" si="71"/>
        <v/>
      </c>
      <c r="DK48" s="47" t="str">
        <f t="shared" si="71"/>
        <v/>
      </c>
      <c r="DL48" s="47" t="str">
        <f t="shared" si="71"/>
        <v/>
      </c>
      <c r="DM48" s="47" t="str">
        <f t="shared" si="71"/>
        <v/>
      </c>
      <c r="DN48" s="47" t="str">
        <f t="shared" si="71"/>
        <v/>
      </c>
      <c r="DO48" s="47" t="str">
        <f t="shared" si="71"/>
        <v/>
      </c>
      <c r="DP48" s="47" t="str">
        <f t="shared" si="86"/>
        <v/>
      </c>
      <c r="DQ48" s="47" t="str">
        <f t="shared" si="86"/>
        <v/>
      </c>
      <c r="DR48" s="47" t="str">
        <f t="shared" si="86"/>
        <v/>
      </c>
      <c r="DS48" s="179" t="str">
        <f t="shared" si="33"/>
        <v/>
      </c>
      <c r="DT48" s="47" t="str">
        <f t="shared" si="102"/>
        <v/>
      </c>
      <c r="DU48" s="47" t="str">
        <f t="shared" si="102"/>
        <v/>
      </c>
      <c r="DV48" s="47" t="str">
        <f t="shared" si="102"/>
        <v/>
      </c>
      <c r="DW48" s="47" t="str">
        <f t="shared" si="102"/>
        <v/>
      </c>
      <c r="DX48" s="47" t="str">
        <f t="shared" si="102"/>
        <v/>
      </c>
      <c r="DY48" s="47" t="str">
        <f t="shared" si="102"/>
        <v/>
      </c>
      <c r="DZ48" s="47" t="str">
        <f t="shared" si="102"/>
        <v/>
      </c>
      <c r="EA48" s="47" t="str">
        <f t="shared" si="102"/>
        <v/>
      </c>
      <c r="EB48" s="47" t="str">
        <f t="shared" si="102"/>
        <v/>
      </c>
      <c r="EC48" s="47" t="str">
        <f t="shared" si="102"/>
        <v/>
      </c>
      <c r="ED48" s="47" t="str">
        <f t="shared" si="102"/>
        <v/>
      </c>
      <c r="EE48" s="47" t="str">
        <f t="shared" si="102"/>
        <v/>
      </c>
      <c r="EF48" s="47" t="str">
        <f t="shared" si="102"/>
        <v/>
      </c>
      <c r="EG48" s="47" t="str">
        <f t="shared" si="102"/>
        <v/>
      </c>
      <c r="EH48" s="47" t="str">
        <f t="shared" si="102"/>
        <v/>
      </c>
      <c r="EI48" s="47" t="str">
        <f t="shared" si="102"/>
        <v/>
      </c>
      <c r="EJ48" s="47" t="str">
        <f t="shared" si="97"/>
        <v/>
      </c>
      <c r="EK48" s="47" t="str">
        <f t="shared" si="97"/>
        <v/>
      </c>
      <c r="EL48" s="47" t="str">
        <f t="shared" si="97"/>
        <v/>
      </c>
      <c r="EM48" s="47" t="str">
        <f t="shared" si="97"/>
        <v/>
      </c>
      <c r="EN48" s="47" t="str">
        <f t="shared" si="97"/>
        <v/>
      </c>
      <c r="EO48" s="47" t="str">
        <f t="shared" si="97"/>
        <v/>
      </c>
      <c r="EP48" s="47" t="str">
        <f t="shared" si="97"/>
        <v/>
      </c>
      <c r="EQ48" s="47" t="str">
        <f t="shared" si="97"/>
        <v/>
      </c>
      <c r="ER48" s="47" t="str">
        <f t="shared" si="97"/>
        <v/>
      </c>
      <c r="ES48" s="47" t="str">
        <f t="shared" si="97"/>
        <v/>
      </c>
      <c r="ET48" s="47" t="str">
        <f t="shared" si="97"/>
        <v/>
      </c>
      <c r="EU48" s="47" t="str">
        <f t="shared" si="97"/>
        <v/>
      </c>
      <c r="EV48" s="47" t="str">
        <f t="shared" si="97"/>
        <v/>
      </c>
      <c r="EW48" s="47" t="str">
        <f t="shared" si="97"/>
        <v/>
      </c>
      <c r="EX48" s="47" t="str">
        <f t="shared" si="97"/>
        <v/>
      </c>
      <c r="EY48" s="47" t="str">
        <f t="shared" si="98"/>
        <v/>
      </c>
      <c r="EZ48" s="47" t="str">
        <f t="shared" si="98"/>
        <v/>
      </c>
      <c r="FA48" s="47" t="str">
        <f t="shared" si="98"/>
        <v/>
      </c>
      <c r="FB48" s="47" t="str">
        <f t="shared" si="98"/>
        <v/>
      </c>
      <c r="FC48" s="47" t="str">
        <f t="shared" si="98"/>
        <v/>
      </c>
      <c r="FD48" s="47" t="str">
        <f t="shared" si="98"/>
        <v/>
      </c>
      <c r="FE48" s="47" t="str">
        <f t="shared" si="98"/>
        <v/>
      </c>
      <c r="FF48" s="47" t="str">
        <f t="shared" si="98"/>
        <v/>
      </c>
      <c r="FG48" s="47" t="str">
        <f t="shared" si="98"/>
        <v/>
      </c>
      <c r="FH48" s="47" t="str">
        <f t="shared" si="98"/>
        <v/>
      </c>
      <c r="FI48" s="47" t="str">
        <f t="shared" si="98"/>
        <v/>
      </c>
      <c r="FJ48" s="47" t="str">
        <f t="shared" si="98"/>
        <v/>
      </c>
      <c r="FK48" s="47" t="str">
        <f t="shared" si="98"/>
        <v/>
      </c>
      <c r="FL48" s="47" t="str">
        <f t="shared" si="98"/>
        <v/>
      </c>
      <c r="FM48" s="47" t="str">
        <f t="shared" si="98"/>
        <v/>
      </c>
      <c r="FN48" s="47" t="str">
        <f t="shared" si="98"/>
        <v/>
      </c>
      <c r="FO48" s="47" t="str">
        <f t="shared" si="92"/>
        <v/>
      </c>
      <c r="FP48" s="47" t="str">
        <f t="shared" si="92"/>
        <v/>
      </c>
      <c r="FQ48" s="47" t="str">
        <f t="shared" si="92"/>
        <v/>
      </c>
      <c r="FR48" s="47" t="str">
        <f t="shared" si="92"/>
        <v/>
      </c>
      <c r="FS48" s="47" t="str">
        <f t="shared" si="92"/>
        <v/>
      </c>
      <c r="FT48" s="47" t="str">
        <f t="shared" si="92"/>
        <v/>
      </c>
      <c r="FU48" s="47" t="str">
        <f t="shared" si="92"/>
        <v/>
      </c>
      <c r="FV48" s="47" t="str">
        <f t="shared" si="92"/>
        <v/>
      </c>
      <c r="FW48" s="47" t="str">
        <f t="shared" si="92"/>
        <v/>
      </c>
      <c r="FX48" s="47" t="str">
        <f t="shared" si="92"/>
        <v/>
      </c>
      <c r="FY48" s="47" t="str">
        <f t="shared" si="92"/>
        <v/>
      </c>
      <c r="FZ48" s="47" t="str">
        <f t="shared" si="99"/>
        <v/>
      </c>
      <c r="GA48" s="47" t="str">
        <f t="shared" si="99"/>
        <v/>
      </c>
      <c r="GB48" s="47" t="str">
        <f t="shared" si="99"/>
        <v/>
      </c>
      <c r="GC48" s="47" t="str">
        <f t="shared" si="99"/>
        <v/>
      </c>
      <c r="GD48" s="47" t="str">
        <f t="shared" si="99"/>
        <v/>
      </c>
      <c r="GE48" s="47" t="str">
        <f t="shared" si="99"/>
        <v/>
      </c>
      <c r="GF48" s="47" t="str">
        <f t="shared" si="99"/>
        <v/>
      </c>
      <c r="GG48" s="47" t="str">
        <f t="shared" si="99"/>
        <v/>
      </c>
      <c r="GH48" s="47" t="str">
        <f t="shared" si="99"/>
        <v/>
      </c>
      <c r="GI48" s="47" t="str">
        <f t="shared" si="99"/>
        <v/>
      </c>
      <c r="GJ48" s="47" t="str">
        <f t="shared" si="99"/>
        <v/>
      </c>
      <c r="GK48" s="47" t="str">
        <f t="shared" si="99"/>
        <v/>
      </c>
      <c r="GL48" s="47" t="str">
        <f t="shared" si="99"/>
        <v/>
      </c>
      <c r="GM48" s="47" t="str">
        <f t="shared" si="99"/>
        <v/>
      </c>
      <c r="GN48" s="47" t="str">
        <f t="shared" si="99"/>
        <v/>
      </c>
      <c r="GO48" s="47" t="str">
        <f t="shared" si="99"/>
        <v/>
      </c>
      <c r="GP48" s="47" t="str">
        <f t="shared" si="100"/>
        <v/>
      </c>
      <c r="GQ48" s="47" t="str">
        <f t="shared" si="100"/>
        <v/>
      </c>
      <c r="GR48" s="47" t="str">
        <f t="shared" si="100"/>
        <v/>
      </c>
      <c r="GS48" s="47" t="str">
        <f t="shared" si="100"/>
        <v/>
      </c>
      <c r="GT48" s="47" t="str">
        <f t="shared" si="100"/>
        <v/>
      </c>
      <c r="GU48" s="47" t="str">
        <f t="shared" si="100"/>
        <v/>
      </c>
      <c r="GV48" s="47" t="str">
        <f t="shared" si="100"/>
        <v/>
      </c>
      <c r="GW48" s="47" t="str">
        <f t="shared" si="100"/>
        <v/>
      </c>
      <c r="GX48" s="47" t="str">
        <f t="shared" si="100"/>
        <v/>
      </c>
      <c r="GY48" s="47" t="str">
        <f t="shared" si="100"/>
        <v/>
      </c>
      <c r="GZ48" s="47" t="str">
        <f t="shared" si="100"/>
        <v/>
      </c>
      <c r="HA48" s="47" t="str">
        <f t="shared" si="100"/>
        <v/>
      </c>
      <c r="HB48" s="47" t="str">
        <f t="shared" si="100"/>
        <v/>
      </c>
      <c r="HC48" s="47" t="str">
        <f t="shared" si="100"/>
        <v/>
      </c>
      <c r="HD48" s="47" t="str">
        <f t="shared" si="100"/>
        <v/>
      </c>
      <c r="HE48" s="47" t="str">
        <f t="shared" si="100"/>
        <v/>
      </c>
      <c r="HF48" s="47" t="str">
        <f t="shared" si="87"/>
        <v/>
      </c>
      <c r="HG48" s="47" t="str">
        <f t="shared" si="72"/>
        <v/>
      </c>
      <c r="HH48" s="47" t="str">
        <f t="shared" si="72"/>
        <v/>
      </c>
      <c r="HI48" s="47" t="str">
        <f t="shared" si="72"/>
        <v/>
      </c>
      <c r="HJ48" s="47" t="str">
        <f t="shared" si="72"/>
        <v/>
      </c>
      <c r="HK48" s="47" t="str">
        <f t="shared" si="72"/>
        <v/>
      </c>
      <c r="HL48" s="47" t="str">
        <f t="shared" si="72"/>
        <v/>
      </c>
      <c r="HM48" s="47" t="str">
        <f t="shared" si="88"/>
        <v/>
      </c>
      <c r="HN48" s="47" t="str">
        <f t="shared" si="88"/>
        <v/>
      </c>
      <c r="HO48" s="47" t="str">
        <f t="shared" si="88"/>
        <v/>
      </c>
      <c r="HP48" s="165" t="e">
        <f t="shared" si="90"/>
        <v>#N/A</v>
      </c>
      <c r="HQ48" s="165" t="e">
        <f t="shared" si="90"/>
        <v>#N/A</v>
      </c>
      <c r="HR48" s="165" t="e">
        <f t="shared" si="90"/>
        <v>#N/A</v>
      </c>
      <c r="HS48" s="165" t="e">
        <f t="shared" si="90"/>
        <v>#N/A</v>
      </c>
      <c r="HT48" s="165" t="e">
        <f t="shared" si="90"/>
        <v>#N/A</v>
      </c>
      <c r="HU48" s="165" t="e">
        <f t="shared" si="90"/>
        <v>#N/A</v>
      </c>
      <c r="HV48" s="165" t="e">
        <f t="shared" si="90"/>
        <v>#N/A</v>
      </c>
      <c r="HW48" s="165" t="e">
        <f t="shared" si="90"/>
        <v>#N/A</v>
      </c>
      <c r="HX48" s="165" t="e">
        <f t="shared" si="90"/>
        <v>#N/A</v>
      </c>
      <c r="HY48" s="165" t="e">
        <f t="shared" si="90"/>
        <v>#N/A</v>
      </c>
      <c r="HZ48" s="165" t="e">
        <f t="shared" si="90"/>
        <v>#N/A</v>
      </c>
      <c r="IA48" s="165" t="e">
        <f t="shared" si="90"/>
        <v>#N/A</v>
      </c>
      <c r="IB48" s="165" t="e">
        <f t="shared" si="90"/>
        <v>#N/A</v>
      </c>
      <c r="IC48" s="165" t="e">
        <f t="shared" si="90"/>
        <v>#N/A</v>
      </c>
      <c r="ID48" s="165" t="e">
        <f t="shared" si="90"/>
        <v>#N/A</v>
      </c>
      <c r="IE48" s="165" t="e">
        <f t="shared" si="89"/>
        <v>#N/A</v>
      </c>
      <c r="IF48" s="165" t="e">
        <f t="shared" si="89"/>
        <v>#N/A</v>
      </c>
      <c r="IG48" s="165" t="e">
        <f t="shared" si="89"/>
        <v>#N/A</v>
      </c>
      <c r="IH48" s="165" t="e">
        <f t="shared" si="89"/>
        <v>#N/A</v>
      </c>
      <c r="II48" s="165" t="e">
        <f t="shared" si="89"/>
        <v>#N/A</v>
      </c>
      <c r="IJ48" s="165" t="e">
        <f t="shared" si="89"/>
        <v>#N/A</v>
      </c>
      <c r="IK48" s="165" t="e">
        <f t="shared" si="89"/>
        <v>#N/A</v>
      </c>
      <c r="IL48" s="165" t="e">
        <f t="shared" si="89"/>
        <v>#N/A</v>
      </c>
      <c r="IM48" s="165" t="e">
        <f t="shared" si="89"/>
        <v>#N/A</v>
      </c>
      <c r="IN48" s="165" t="e">
        <f t="shared" si="89"/>
        <v>#N/A</v>
      </c>
      <c r="IO48" s="165" t="e">
        <f t="shared" si="89"/>
        <v>#N/A</v>
      </c>
      <c r="IP48" s="165" t="e">
        <f t="shared" si="89"/>
        <v>#N/A</v>
      </c>
      <c r="IQ48" s="165" t="e">
        <f t="shared" si="89"/>
        <v>#N/A</v>
      </c>
      <c r="IR48" s="165" t="e">
        <f t="shared" si="89"/>
        <v>#N/A</v>
      </c>
      <c r="IS48" s="165" t="e">
        <f t="shared" si="73"/>
        <v>#N/A</v>
      </c>
      <c r="IT48" s="165" t="e">
        <f t="shared" si="73"/>
        <v>#N/A</v>
      </c>
      <c r="IU48" s="165" t="e">
        <f t="shared" si="73"/>
        <v>#N/A</v>
      </c>
      <c r="IV48" s="165" t="e">
        <f t="shared" si="73"/>
        <v>#N/A</v>
      </c>
      <c r="IW48" s="165" t="e">
        <f t="shared" si="73"/>
        <v>#N/A</v>
      </c>
      <c r="IX48" s="165" t="e">
        <f t="shared" si="73"/>
        <v>#N/A</v>
      </c>
      <c r="IY48" s="165" t="e">
        <f t="shared" si="73"/>
        <v>#N/A</v>
      </c>
      <c r="IZ48" s="165" t="e">
        <f t="shared" si="73"/>
        <v>#N/A</v>
      </c>
      <c r="JA48" s="165" t="e">
        <f t="shared" si="73"/>
        <v>#N/A</v>
      </c>
      <c r="JB48" s="165" t="e">
        <f t="shared" si="73"/>
        <v>#N/A</v>
      </c>
      <c r="JC48" s="165" t="e">
        <f t="shared" si="73"/>
        <v>#N/A</v>
      </c>
      <c r="JD48" s="165" t="e">
        <f t="shared" si="73"/>
        <v>#N/A</v>
      </c>
      <c r="JE48" s="165" t="e">
        <f t="shared" si="73"/>
        <v>#N/A</v>
      </c>
      <c r="JF48" s="165" t="e">
        <f t="shared" si="73"/>
        <v>#N/A</v>
      </c>
      <c r="JG48" s="165" t="e">
        <f t="shared" si="73"/>
        <v>#N/A</v>
      </c>
      <c r="JH48" s="165" t="e">
        <f t="shared" si="73"/>
        <v>#N/A</v>
      </c>
      <c r="JI48" s="165" t="e">
        <f t="shared" si="74"/>
        <v>#N/A</v>
      </c>
      <c r="JJ48" s="165" t="e">
        <f t="shared" si="74"/>
        <v>#N/A</v>
      </c>
      <c r="JK48" s="165" t="e">
        <f t="shared" si="74"/>
        <v>#N/A</v>
      </c>
      <c r="JL48" s="165" t="e">
        <f t="shared" si="74"/>
        <v>#N/A</v>
      </c>
      <c r="JM48" s="165" t="e">
        <f t="shared" si="74"/>
        <v>#N/A</v>
      </c>
      <c r="JN48" s="165" t="e">
        <f t="shared" si="74"/>
        <v>#N/A</v>
      </c>
      <c r="JO48" s="165" t="e">
        <f t="shared" si="74"/>
        <v>#N/A</v>
      </c>
      <c r="JP48" s="165" t="e">
        <f t="shared" si="74"/>
        <v>#N/A</v>
      </c>
      <c r="JQ48" s="165" t="e">
        <f t="shared" si="74"/>
        <v>#N/A</v>
      </c>
      <c r="JR48" s="165" t="e">
        <f t="shared" si="74"/>
        <v>#N/A</v>
      </c>
      <c r="JS48" s="165" t="e">
        <f t="shared" si="74"/>
        <v>#N/A</v>
      </c>
      <c r="JT48" s="165" t="e">
        <f t="shared" si="74"/>
        <v>#N/A</v>
      </c>
      <c r="JU48" s="165" t="e">
        <f t="shared" si="74"/>
        <v>#N/A</v>
      </c>
      <c r="JV48" s="165" t="e">
        <f t="shared" si="74"/>
        <v>#N/A</v>
      </c>
      <c r="JW48" s="165" t="e">
        <f t="shared" si="74"/>
        <v>#N/A</v>
      </c>
      <c r="JX48" s="165" t="e">
        <f t="shared" si="74"/>
        <v>#N/A</v>
      </c>
      <c r="JY48" s="165" t="e">
        <f t="shared" si="75"/>
        <v>#N/A</v>
      </c>
      <c r="JZ48" s="165" t="e">
        <f t="shared" si="75"/>
        <v>#N/A</v>
      </c>
      <c r="KA48" s="165" t="e">
        <f t="shared" si="75"/>
        <v>#N/A</v>
      </c>
      <c r="KB48" s="165" t="e">
        <f t="shared" si="75"/>
        <v>#N/A</v>
      </c>
      <c r="KC48" s="165" t="e">
        <f t="shared" si="75"/>
        <v>#N/A</v>
      </c>
      <c r="KD48" s="165" t="e">
        <f t="shared" si="75"/>
        <v>#N/A</v>
      </c>
      <c r="KE48" s="165" t="e">
        <f t="shared" si="75"/>
        <v>#N/A</v>
      </c>
      <c r="KF48" s="165" t="e">
        <f t="shared" si="75"/>
        <v>#N/A</v>
      </c>
      <c r="KG48" s="165" t="e">
        <f t="shared" si="75"/>
        <v>#N/A</v>
      </c>
      <c r="KH48" s="165" t="e">
        <f t="shared" si="75"/>
        <v>#N/A</v>
      </c>
      <c r="KI48" s="165" t="e">
        <f t="shared" si="75"/>
        <v>#N/A</v>
      </c>
      <c r="KJ48" s="165" t="e">
        <f t="shared" si="75"/>
        <v>#N/A</v>
      </c>
      <c r="KK48" s="165" t="e">
        <f t="shared" si="75"/>
        <v>#N/A</v>
      </c>
      <c r="KL48" s="165" t="e">
        <f t="shared" si="75"/>
        <v>#N/A</v>
      </c>
      <c r="KM48" s="165" t="e">
        <f t="shared" si="75"/>
        <v>#N/A</v>
      </c>
      <c r="KN48" s="165" t="e">
        <f t="shared" si="75"/>
        <v>#N/A</v>
      </c>
      <c r="KO48" s="165" t="e">
        <f t="shared" si="76"/>
        <v>#N/A</v>
      </c>
      <c r="KP48" s="165" t="e">
        <f t="shared" si="76"/>
        <v>#N/A</v>
      </c>
      <c r="KQ48" s="165" t="e">
        <f t="shared" si="76"/>
        <v>#N/A</v>
      </c>
      <c r="KR48" s="165" t="e">
        <f t="shared" si="76"/>
        <v>#N/A</v>
      </c>
      <c r="KS48" s="165" t="e">
        <f t="shared" si="76"/>
        <v>#N/A</v>
      </c>
      <c r="KT48" s="165" t="e">
        <f t="shared" si="76"/>
        <v>#N/A</v>
      </c>
      <c r="KU48" s="165" t="e">
        <f t="shared" si="76"/>
        <v>#N/A</v>
      </c>
      <c r="KV48" s="165" t="e">
        <f t="shared" si="76"/>
        <v>#N/A</v>
      </c>
      <c r="KW48" s="165" t="e">
        <f t="shared" si="76"/>
        <v>#N/A</v>
      </c>
      <c r="KX48" s="165" t="e">
        <f t="shared" si="76"/>
        <v>#N/A</v>
      </c>
      <c r="KY48" s="165" t="e">
        <f t="shared" si="76"/>
        <v>#N/A</v>
      </c>
      <c r="KZ48" s="165" t="e">
        <f t="shared" si="76"/>
        <v>#N/A</v>
      </c>
      <c r="LA48" s="165" t="e">
        <f t="shared" si="76"/>
        <v>#N/A</v>
      </c>
      <c r="LB48" s="165" t="e">
        <f t="shared" si="76"/>
        <v>#N/A</v>
      </c>
      <c r="LC48" s="165" t="e">
        <f t="shared" si="76"/>
        <v>#N/A</v>
      </c>
      <c r="LD48" s="165" t="e">
        <f t="shared" si="76"/>
        <v>#N/A</v>
      </c>
      <c r="LE48" s="165" t="e">
        <f t="shared" si="77"/>
        <v>#N/A</v>
      </c>
      <c r="LF48" s="165" t="e">
        <f t="shared" si="77"/>
        <v>#N/A</v>
      </c>
      <c r="LG48" s="165" t="e">
        <f t="shared" si="77"/>
        <v>#N/A</v>
      </c>
      <c r="LH48" s="165" t="e">
        <f t="shared" si="77"/>
        <v>#N/A</v>
      </c>
      <c r="LI48" s="165" t="e">
        <f t="shared" si="77"/>
        <v>#N/A</v>
      </c>
      <c r="LJ48" s="165" t="e">
        <f t="shared" si="77"/>
        <v>#N/A</v>
      </c>
      <c r="LK48" s="165" t="e">
        <f t="shared" si="77"/>
        <v>#N/A</v>
      </c>
      <c r="LL48" s="165" t="e">
        <f t="shared" si="77"/>
        <v>#N/A</v>
      </c>
      <c r="LM48" s="165" t="e">
        <f t="shared" si="77"/>
        <v>#N/A</v>
      </c>
      <c r="LN48" s="165" t="e">
        <f t="shared" si="77"/>
        <v>#N/A</v>
      </c>
      <c r="LO48" s="165" t="e">
        <f t="shared" si="77"/>
        <v>#N/A</v>
      </c>
      <c r="LP48" s="165" t="e">
        <f t="shared" si="77"/>
        <v>#N/A</v>
      </c>
      <c r="LQ48" s="165" t="e">
        <f t="shared" si="77"/>
        <v>#N/A</v>
      </c>
      <c r="LR48" s="165" t="e">
        <f t="shared" si="77"/>
        <v>#N/A</v>
      </c>
      <c r="LS48" s="165" t="e">
        <f t="shared" si="77"/>
        <v>#N/A</v>
      </c>
      <c r="LT48" s="165" t="e">
        <f t="shared" si="77"/>
        <v>#N/A</v>
      </c>
      <c r="LU48" s="165" t="e">
        <f t="shared" si="78"/>
        <v>#N/A</v>
      </c>
      <c r="LV48" s="165" t="e">
        <f t="shared" si="78"/>
        <v>#N/A</v>
      </c>
      <c r="LW48" s="165" t="e">
        <f t="shared" si="78"/>
        <v>#N/A</v>
      </c>
      <c r="LX48" s="165" t="e">
        <f t="shared" si="78"/>
        <v>#N/A</v>
      </c>
      <c r="LY48" s="165" t="e">
        <f t="shared" si="78"/>
        <v>#N/A</v>
      </c>
      <c r="LZ48" s="165" t="e">
        <f t="shared" si="78"/>
        <v>#N/A</v>
      </c>
      <c r="MA48" s="165" t="e">
        <f t="shared" si="78"/>
        <v>#N/A</v>
      </c>
      <c r="MB48" s="165" t="e">
        <f t="shared" si="78"/>
        <v>#N/A</v>
      </c>
      <c r="MC48" s="165" t="e">
        <f t="shared" si="78"/>
        <v>#N/A</v>
      </c>
      <c r="MD48" s="165" t="e">
        <f t="shared" si="78"/>
        <v>#N/A</v>
      </c>
      <c r="ME48" s="165" t="e">
        <f t="shared" si="78"/>
        <v>#N/A</v>
      </c>
      <c r="MF48" s="165" t="e">
        <f t="shared" si="78"/>
        <v>#N/A</v>
      </c>
      <c r="MG48" s="165" t="e">
        <f t="shared" si="78"/>
        <v>#N/A</v>
      </c>
      <c r="MH48" s="165" t="e">
        <f t="shared" si="78"/>
        <v>#N/A</v>
      </c>
      <c r="MI48" s="165" t="e">
        <f t="shared" si="78"/>
        <v>#N/A</v>
      </c>
      <c r="MJ48" s="165" t="e">
        <f t="shared" si="78"/>
        <v>#N/A</v>
      </c>
      <c r="MK48" s="165" t="e">
        <f t="shared" si="79"/>
        <v>#N/A</v>
      </c>
      <c r="ML48" s="165" t="e">
        <f t="shared" si="79"/>
        <v>#N/A</v>
      </c>
      <c r="MM48" s="165" t="e">
        <f t="shared" si="79"/>
        <v>#N/A</v>
      </c>
      <c r="MN48" s="165" t="e">
        <f t="shared" si="79"/>
        <v>#N/A</v>
      </c>
      <c r="MO48" s="165" t="e">
        <f t="shared" si="79"/>
        <v>#N/A</v>
      </c>
      <c r="MP48" s="165" t="e">
        <f t="shared" si="79"/>
        <v>#N/A</v>
      </c>
      <c r="MQ48" s="165" t="e">
        <f t="shared" si="79"/>
        <v>#N/A</v>
      </c>
      <c r="MR48" s="165" t="e">
        <f t="shared" si="79"/>
        <v>#N/A</v>
      </c>
      <c r="MS48" s="165" t="e">
        <f t="shared" si="79"/>
        <v>#N/A</v>
      </c>
      <c r="MT48" s="165" t="e">
        <f t="shared" si="79"/>
        <v>#N/A</v>
      </c>
      <c r="MU48" s="165" t="e">
        <f t="shared" si="79"/>
        <v>#N/A</v>
      </c>
      <c r="MV48" s="165" t="e">
        <f t="shared" si="79"/>
        <v>#N/A</v>
      </c>
      <c r="MW48" s="165" t="e">
        <f t="shared" si="79"/>
        <v>#N/A</v>
      </c>
      <c r="MX48" s="165" t="e">
        <f t="shared" si="79"/>
        <v>#N/A</v>
      </c>
      <c r="MY48" s="165" t="e">
        <f t="shared" si="79"/>
        <v>#N/A</v>
      </c>
      <c r="MZ48" s="165" t="e">
        <f t="shared" si="79"/>
        <v>#N/A</v>
      </c>
      <c r="NA48" s="165" t="e">
        <f t="shared" si="80"/>
        <v>#N/A</v>
      </c>
      <c r="NB48" s="165" t="e">
        <f t="shared" si="80"/>
        <v>#N/A</v>
      </c>
      <c r="NC48" s="165" t="e">
        <f t="shared" si="80"/>
        <v>#N/A</v>
      </c>
      <c r="ND48" s="165" t="e">
        <f t="shared" si="80"/>
        <v>#N/A</v>
      </c>
      <c r="NE48" s="165" t="e">
        <f t="shared" si="80"/>
        <v>#N/A</v>
      </c>
      <c r="NF48" s="165" t="e">
        <f t="shared" si="80"/>
        <v>#N/A</v>
      </c>
      <c r="NG48" s="165" t="e">
        <f t="shared" si="80"/>
        <v>#N/A</v>
      </c>
      <c r="NH48" s="165" t="e">
        <f t="shared" si="80"/>
        <v>#N/A</v>
      </c>
      <c r="NI48" s="165" t="e">
        <f t="shared" si="80"/>
        <v>#N/A</v>
      </c>
      <c r="NJ48" s="165" t="e">
        <f t="shared" si="80"/>
        <v>#N/A</v>
      </c>
      <c r="NK48" s="165" t="e">
        <f t="shared" si="80"/>
        <v>#N/A</v>
      </c>
      <c r="NL48" s="165" t="e">
        <f t="shared" si="80"/>
        <v>#N/A</v>
      </c>
      <c r="NM48" s="165" t="e">
        <f t="shared" si="80"/>
        <v>#N/A</v>
      </c>
      <c r="NN48" s="165" t="e">
        <f t="shared" si="80"/>
        <v>#N/A</v>
      </c>
      <c r="NO48" s="165" t="e">
        <f t="shared" si="80"/>
        <v>#N/A</v>
      </c>
      <c r="NP48" s="165" t="e">
        <f t="shared" si="80"/>
        <v>#N/A</v>
      </c>
      <c r="NQ48" s="165" t="e">
        <f t="shared" si="81"/>
        <v>#N/A</v>
      </c>
      <c r="NR48" s="165" t="e">
        <f t="shared" si="81"/>
        <v>#N/A</v>
      </c>
      <c r="NS48" s="165" t="e">
        <f t="shared" si="81"/>
        <v>#N/A</v>
      </c>
      <c r="NT48" s="165" t="e">
        <f t="shared" si="81"/>
        <v>#N/A</v>
      </c>
      <c r="NU48" s="165" t="e">
        <f t="shared" si="81"/>
        <v>#N/A</v>
      </c>
      <c r="NV48" s="165" t="e">
        <f t="shared" si="81"/>
        <v>#N/A</v>
      </c>
      <c r="NW48" s="165" t="e">
        <f t="shared" si="81"/>
        <v>#N/A</v>
      </c>
      <c r="NX48" s="165" t="e">
        <f t="shared" si="81"/>
        <v>#N/A</v>
      </c>
      <c r="NY48" s="165" t="e">
        <f t="shared" si="81"/>
        <v>#N/A</v>
      </c>
      <c r="NZ48" s="165" t="e">
        <f t="shared" si="81"/>
        <v>#N/A</v>
      </c>
      <c r="OA48" s="165" t="e">
        <f t="shared" si="81"/>
        <v>#N/A</v>
      </c>
      <c r="OB48" s="165" t="e">
        <f t="shared" si="81"/>
        <v>#N/A</v>
      </c>
      <c r="OC48" s="165" t="e">
        <f t="shared" si="81"/>
        <v>#N/A</v>
      </c>
      <c r="OD48" s="165" t="e">
        <f t="shared" si="81"/>
        <v>#N/A</v>
      </c>
      <c r="OE48" s="165" t="e">
        <f t="shared" si="81"/>
        <v>#N/A</v>
      </c>
      <c r="OF48" s="165" t="e">
        <f t="shared" si="81"/>
        <v>#N/A</v>
      </c>
      <c r="OG48" s="165" t="e">
        <f t="shared" si="82"/>
        <v>#N/A</v>
      </c>
      <c r="OH48" s="165" t="e">
        <f t="shared" si="82"/>
        <v>#N/A</v>
      </c>
      <c r="OI48" s="165" t="e">
        <f t="shared" si="82"/>
        <v>#N/A</v>
      </c>
      <c r="OJ48" s="165" t="e">
        <f t="shared" si="82"/>
        <v>#N/A</v>
      </c>
      <c r="OK48" s="165" t="e">
        <f t="shared" si="82"/>
        <v>#N/A</v>
      </c>
      <c r="OL48" s="165" t="e">
        <f t="shared" si="82"/>
        <v>#N/A</v>
      </c>
      <c r="OM48" s="165" t="e">
        <f t="shared" si="82"/>
        <v>#N/A</v>
      </c>
      <c r="ON48" s="165" t="e">
        <f t="shared" si="82"/>
        <v>#N/A</v>
      </c>
      <c r="OO48" s="165" t="e">
        <f t="shared" si="82"/>
        <v>#N/A</v>
      </c>
      <c r="OP48" s="165" t="e">
        <f t="shared" si="82"/>
        <v>#N/A</v>
      </c>
      <c r="OQ48" s="165" t="e">
        <f t="shared" si="82"/>
        <v>#N/A</v>
      </c>
      <c r="OR48" s="165" t="e">
        <f t="shared" si="82"/>
        <v>#N/A</v>
      </c>
      <c r="OS48" s="165" t="e">
        <f t="shared" si="82"/>
        <v>#N/A</v>
      </c>
      <c r="OT48" s="165" t="e">
        <f t="shared" si="82"/>
        <v>#N/A</v>
      </c>
      <c r="OU48" s="165" t="e">
        <f t="shared" si="82"/>
        <v>#N/A</v>
      </c>
      <c r="OV48" s="165" t="e">
        <f t="shared" si="82"/>
        <v>#N/A</v>
      </c>
      <c r="OW48" s="165" t="e">
        <f t="shared" si="83"/>
        <v>#N/A</v>
      </c>
      <c r="OX48" s="165" t="e">
        <f t="shared" si="83"/>
        <v>#N/A</v>
      </c>
      <c r="OY48" s="165" t="e">
        <f t="shared" si="52"/>
        <v>#N/A</v>
      </c>
      <c r="OZ48" s="165" t="e">
        <f t="shared" si="52"/>
        <v>#N/A</v>
      </c>
      <c r="PA48" s="165" t="e">
        <f t="shared" si="52"/>
        <v>#N/A</v>
      </c>
      <c r="PB48" s="165" t="e">
        <f t="shared" si="52"/>
        <v>#N/A</v>
      </c>
      <c r="PC48" s="165" t="e">
        <f t="shared" si="70"/>
        <v>#N/A</v>
      </c>
      <c r="PD48" s="165" t="e">
        <f t="shared" si="70"/>
        <v>#N/A</v>
      </c>
      <c r="PE48" s="165" t="e">
        <f t="shared" si="70"/>
        <v>#N/A</v>
      </c>
      <c r="PF48" s="165" t="e">
        <f t="shared" si="70"/>
        <v>#N/A</v>
      </c>
      <c r="PG48" s="165" t="e">
        <f t="shared" si="70"/>
        <v>#N/A</v>
      </c>
      <c r="PH48" s="165" t="e">
        <f t="shared" si="70"/>
        <v>#N/A</v>
      </c>
    </row>
    <row r="49" spans="1:424" hidden="1" x14ac:dyDescent="0.45">
      <c r="A49" s="4">
        <v>46</v>
      </c>
      <c r="B49" s="91"/>
      <c r="C49" s="91"/>
      <c r="D49" s="91"/>
      <c r="E49" s="120" t="str">
        <f t="shared" si="28"/>
        <v/>
      </c>
      <c r="F49" s="120" t="str">
        <f t="shared" si="29"/>
        <v/>
      </c>
      <c r="G49" s="71" t="str">
        <f t="shared" si="30"/>
        <v/>
      </c>
      <c r="H49" s="23"/>
      <c r="I49" s="55"/>
      <c r="J49" s="298"/>
      <c r="K49" s="72" t="str">
        <f>IF(AND(B49&gt;0,C49&gt;0,D49&gt;0),IF(ISBLANK(J49),IF(ISBLANK(H49),"",(D49-B49)*VLOOKUP(H49,VLookups!$A$4:$B$13,2,FALSE)),J49),"")</f>
        <v/>
      </c>
      <c r="L49" s="73" t="str">
        <f t="shared" si="84"/>
        <v/>
      </c>
      <c r="M49" s="91"/>
      <c r="N49" s="265" t="str">
        <f>IF(AND(M49&gt;0,C49&gt;0,NOT(K49="")),ABS(VLOOKUP($M$1,VLookups!$A$43:$B$44,2,FALSE)-_xlfn.NORM.DIST(M49,G49,K49,TRUE)),"")</f>
        <v/>
      </c>
      <c r="O49" s="90" t="str">
        <f>IF(AND($B49&gt;0,$C49&gt;0,$D49&gt;0,NOT(ISBLANK($H49))),_xlfn.NORM.INV(ABS(VLOOKUP($M$1,VLookups!$A$43:$B$44,2,FALSE)-O$3),$G49,$K49),"")</f>
        <v/>
      </c>
      <c r="P49" s="89" t="str">
        <f>IF(AND($B49&gt;0,$C49&gt;0,$D49&gt;0,NOT(ISBLANK($H49))),_xlfn.NORM.INV(ABS(VLOOKUP($M$1,VLookups!$A$43:$B$44,2,FALSE)-P$3),$G49,$K49),"")</f>
        <v/>
      </c>
      <c r="Q49" s="90" t="str">
        <f>IF(AND($B49&gt;0,$C49&gt;0,$D49&gt;0,NOT(ISBLANK($H49))),_xlfn.NORM.INV(ABS(VLOOKUP($M$1,VLookups!$A$43:$B$44,2,FALSE)-Q$3),$G49,$K49),"")</f>
        <v/>
      </c>
      <c r="R49" s="89" t="str">
        <f>IF(AND($B49&gt;0,$C49&gt;0,$D49&gt;0,NOT(ISBLANK($H49))),_xlfn.NORM.INV(ABS(VLOOKUP($M$1,VLookups!$A$43:$B$44,2,FALSE)-R$3),$G49,$K49),"")</f>
        <v/>
      </c>
      <c r="S49" s="90" t="str">
        <f>IF(AND($B49&gt;0,$C49&gt;0,$D49&gt;0,NOT(ISBLANK($H49))),_xlfn.NORM.INV(ABS(VLOOKUP($M$1,VLookups!$A$43:$B$44,2,FALSE)-S$3),$G49,$K49),"")</f>
        <v/>
      </c>
      <c r="T49" s="89" t="str">
        <f>IF(AND($B49&gt;0,$C49&gt;0,$D49&gt;0,NOT(ISBLANK($H49))),_xlfn.NORM.INV(ABS(VLOOKUP($M$1,VLookups!$A$43:$B$44,2,FALSE)-T$3),$G49,$K49),"")</f>
        <v/>
      </c>
      <c r="U49" s="5"/>
      <c r="V49" s="164" t="str">
        <f t="shared" si="31"/>
        <v/>
      </c>
      <c r="W49" s="47" t="str">
        <f t="shared" si="101"/>
        <v/>
      </c>
      <c r="X49" s="47" t="str">
        <f t="shared" si="101"/>
        <v/>
      </c>
      <c r="Y49" s="47" t="str">
        <f t="shared" si="101"/>
        <v/>
      </c>
      <c r="Z49" s="47" t="str">
        <f t="shared" si="101"/>
        <v/>
      </c>
      <c r="AA49" s="47" t="str">
        <f t="shared" si="101"/>
        <v/>
      </c>
      <c r="AB49" s="47" t="str">
        <f t="shared" si="101"/>
        <v/>
      </c>
      <c r="AC49" s="47" t="str">
        <f t="shared" si="101"/>
        <v/>
      </c>
      <c r="AD49" s="47" t="str">
        <f t="shared" si="101"/>
        <v/>
      </c>
      <c r="AE49" s="47" t="str">
        <f t="shared" si="101"/>
        <v/>
      </c>
      <c r="AF49" s="47" t="str">
        <f t="shared" si="101"/>
        <v/>
      </c>
      <c r="AG49" s="47" t="str">
        <f t="shared" si="101"/>
        <v/>
      </c>
      <c r="AH49" s="47" t="str">
        <f t="shared" si="101"/>
        <v/>
      </c>
      <c r="AI49" s="47" t="str">
        <f t="shared" si="101"/>
        <v/>
      </c>
      <c r="AJ49" s="47" t="str">
        <f t="shared" si="101"/>
        <v/>
      </c>
      <c r="AK49" s="47" t="str">
        <f t="shared" si="101"/>
        <v/>
      </c>
      <c r="AL49" s="47" t="str">
        <f t="shared" si="101"/>
        <v/>
      </c>
      <c r="AM49" s="47" t="str">
        <f t="shared" si="93"/>
        <v/>
      </c>
      <c r="AN49" s="47" t="str">
        <f t="shared" si="93"/>
        <v/>
      </c>
      <c r="AO49" s="47" t="str">
        <f t="shared" si="93"/>
        <v/>
      </c>
      <c r="AP49" s="47" t="str">
        <f t="shared" si="93"/>
        <v/>
      </c>
      <c r="AQ49" s="47" t="str">
        <f t="shared" si="93"/>
        <v/>
      </c>
      <c r="AR49" s="47" t="str">
        <f t="shared" si="93"/>
        <v/>
      </c>
      <c r="AS49" s="47" t="str">
        <f t="shared" si="93"/>
        <v/>
      </c>
      <c r="AT49" s="47" t="str">
        <f t="shared" si="93"/>
        <v/>
      </c>
      <c r="AU49" s="47" t="str">
        <f t="shared" si="93"/>
        <v/>
      </c>
      <c r="AV49" s="47" t="str">
        <f t="shared" si="93"/>
        <v/>
      </c>
      <c r="AW49" s="47" t="str">
        <f t="shared" si="93"/>
        <v/>
      </c>
      <c r="AX49" s="47" t="str">
        <f t="shared" si="93"/>
        <v/>
      </c>
      <c r="AY49" s="47" t="str">
        <f t="shared" si="93"/>
        <v/>
      </c>
      <c r="AZ49" s="47" t="str">
        <f t="shared" si="93"/>
        <v/>
      </c>
      <c r="BA49" s="47" t="str">
        <f t="shared" si="93"/>
        <v/>
      </c>
      <c r="BB49" s="47" t="str">
        <f t="shared" si="94"/>
        <v/>
      </c>
      <c r="BC49" s="47" t="str">
        <f t="shared" si="94"/>
        <v/>
      </c>
      <c r="BD49" s="47" t="str">
        <f t="shared" si="94"/>
        <v/>
      </c>
      <c r="BE49" s="47" t="str">
        <f t="shared" si="94"/>
        <v/>
      </c>
      <c r="BF49" s="47" t="str">
        <f t="shared" si="94"/>
        <v/>
      </c>
      <c r="BG49" s="47" t="str">
        <f t="shared" si="94"/>
        <v/>
      </c>
      <c r="BH49" s="47" t="str">
        <f t="shared" si="94"/>
        <v/>
      </c>
      <c r="BI49" s="47" t="str">
        <f t="shared" si="94"/>
        <v/>
      </c>
      <c r="BJ49" s="47" t="str">
        <f t="shared" si="94"/>
        <v/>
      </c>
      <c r="BK49" s="47" t="str">
        <f t="shared" si="94"/>
        <v/>
      </c>
      <c r="BL49" s="47" t="str">
        <f t="shared" si="94"/>
        <v/>
      </c>
      <c r="BM49" s="47" t="str">
        <f t="shared" si="94"/>
        <v/>
      </c>
      <c r="BN49" s="47" t="str">
        <f t="shared" si="94"/>
        <v/>
      </c>
      <c r="BO49" s="47" t="str">
        <f t="shared" si="94"/>
        <v/>
      </c>
      <c r="BP49" s="47" t="str">
        <f t="shared" si="94"/>
        <v/>
      </c>
      <c r="BQ49" s="47" t="str">
        <f t="shared" si="94"/>
        <v/>
      </c>
      <c r="BR49" s="47" t="str">
        <f t="shared" si="91"/>
        <v/>
      </c>
      <c r="BS49" s="47" t="str">
        <f t="shared" si="91"/>
        <v/>
      </c>
      <c r="BT49" s="47" t="str">
        <f t="shared" si="91"/>
        <v/>
      </c>
      <c r="BU49" s="47" t="str">
        <f t="shared" si="91"/>
        <v/>
      </c>
      <c r="BV49" s="47" t="str">
        <f t="shared" si="91"/>
        <v/>
      </c>
      <c r="BW49" s="47" t="str">
        <f t="shared" si="91"/>
        <v/>
      </c>
      <c r="BX49" s="47" t="str">
        <f t="shared" si="91"/>
        <v/>
      </c>
      <c r="BY49" s="47" t="str">
        <f t="shared" si="91"/>
        <v/>
      </c>
      <c r="BZ49" s="47" t="str">
        <f t="shared" si="91"/>
        <v/>
      </c>
      <c r="CA49" s="47" t="str">
        <f t="shared" si="91"/>
        <v/>
      </c>
      <c r="CB49" s="47" t="str">
        <f t="shared" si="91"/>
        <v/>
      </c>
      <c r="CC49" s="47" t="str">
        <f t="shared" si="95"/>
        <v/>
      </c>
      <c r="CD49" s="47" t="str">
        <f t="shared" si="95"/>
        <v/>
      </c>
      <c r="CE49" s="47" t="str">
        <f t="shared" si="95"/>
        <v/>
      </c>
      <c r="CF49" s="47" t="str">
        <f t="shared" si="95"/>
        <v/>
      </c>
      <c r="CG49" s="47" t="str">
        <f t="shared" si="95"/>
        <v/>
      </c>
      <c r="CH49" s="47" t="str">
        <f t="shared" si="95"/>
        <v/>
      </c>
      <c r="CI49" s="47" t="str">
        <f t="shared" si="95"/>
        <v/>
      </c>
      <c r="CJ49" s="47" t="str">
        <f t="shared" si="95"/>
        <v/>
      </c>
      <c r="CK49" s="47" t="str">
        <f t="shared" si="95"/>
        <v/>
      </c>
      <c r="CL49" s="47" t="str">
        <f t="shared" si="95"/>
        <v/>
      </c>
      <c r="CM49" s="47" t="str">
        <f t="shared" si="95"/>
        <v/>
      </c>
      <c r="CN49" s="47" t="str">
        <f t="shared" si="95"/>
        <v/>
      </c>
      <c r="CO49" s="47" t="str">
        <f t="shared" si="95"/>
        <v/>
      </c>
      <c r="CP49" s="47" t="str">
        <f t="shared" si="95"/>
        <v/>
      </c>
      <c r="CQ49" s="47" t="str">
        <f t="shared" si="95"/>
        <v/>
      </c>
      <c r="CR49" s="47" t="str">
        <f t="shared" si="95"/>
        <v/>
      </c>
      <c r="CS49" s="47" t="str">
        <f t="shared" si="96"/>
        <v/>
      </c>
      <c r="CT49" s="47" t="str">
        <f t="shared" si="96"/>
        <v/>
      </c>
      <c r="CU49" s="47" t="str">
        <f t="shared" si="96"/>
        <v/>
      </c>
      <c r="CV49" s="47" t="str">
        <f t="shared" si="96"/>
        <v/>
      </c>
      <c r="CW49" s="47" t="str">
        <f t="shared" si="96"/>
        <v/>
      </c>
      <c r="CX49" s="47" t="str">
        <f t="shared" si="96"/>
        <v/>
      </c>
      <c r="CY49" s="47" t="str">
        <f t="shared" si="96"/>
        <v/>
      </c>
      <c r="CZ49" s="47" t="str">
        <f t="shared" si="96"/>
        <v/>
      </c>
      <c r="DA49" s="47" t="str">
        <f t="shared" si="96"/>
        <v/>
      </c>
      <c r="DB49" s="47" t="str">
        <f t="shared" si="96"/>
        <v/>
      </c>
      <c r="DC49" s="47" t="str">
        <f t="shared" si="96"/>
        <v/>
      </c>
      <c r="DD49" s="47" t="str">
        <f t="shared" si="96"/>
        <v/>
      </c>
      <c r="DE49" s="47" t="str">
        <f t="shared" si="96"/>
        <v/>
      </c>
      <c r="DF49" s="47" t="str">
        <f t="shared" si="96"/>
        <v/>
      </c>
      <c r="DG49" s="47" t="str">
        <f t="shared" si="96"/>
        <v/>
      </c>
      <c r="DH49" s="47" t="str">
        <f t="shared" si="96"/>
        <v/>
      </c>
      <c r="DI49" s="47" t="str">
        <f t="shared" si="85"/>
        <v/>
      </c>
      <c r="DJ49" s="47" t="str">
        <f t="shared" si="71"/>
        <v/>
      </c>
      <c r="DK49" s="47" t="str">
        <f t="shared" si="71"/>
        <v/>
      </c>
      <c r="DL49" s="47" t="str">
        <f t="shared" si="71"/>
        <v/>
      </c>
      <c r="DM49" s="47" t="str">
        <f t="shared" si="71"/>
        <v/>
      </c>
      <c r="DN49" s="47" t="str">
        <f t="shared" si="71"/>
        <v/>
      </c>
      <c r="DO49" s="47" t="str">
        <f t="shared" si="71"/>
        <v/>
      </c>
      <c r="DP49" s="47" t="str">
        <f t="shared" si="86"/>
        <v/>
      </c>
      <c r="DQ49" s="47" t="str">
        <f t="shared" si="86"/>
        <v/>
      </c>
      <c r="DR49" s="47" t="str">
        <f t="shared" si="86"/>
        <v/>
      </c>
      <c r="DS49" s="179" t="str">
        <f t="shared" si="33"/>
        <v/>
      </c>
      <c r="DT49" s="47" t="str">
        <f t="shared" si="102"/>
        <v/>
      </c>
      <c r="DU49" s="47" t="str">
        <f t="shared" si="102"/>
        <v/>
      </c>
      <c r="DV49" s="47" t="str">
        <f t="shared" si="102"/>
        <v/>
      </c>
      <c r="DW49" s="47" t="str">
        <f t="shared" si="102"/>
        <v/>
      </c>
      <c r="DX49" s="47" t="str">
        <f t="shared" si="102"/>
        <v/>
      </c>
      <c r="DY49" s="47" t="str">
        <f t="shared" si="102"/>
        <v/>
      </c>
      <c r="DZ49" s="47" t="str">
        <f t="shared" si="102"/>
        <v/>
      </c>
      <c r="EA49" s="47" t="str">
        <f t="shared" si="102"/>
        <v/>
      </c>
      <c r="EB49" s="47" t="str">
        <f t="shared" si="102"/>
        <v/>
      </c>
      <c r="EC49" s="47" t="str">
        <f t="shared" si="102"/>
        <v/>
      </c>
      <c r="ED49" s="47" t="str">
        <f t="shared" si="102"/>
        <v/>
      </c>
      <c r="EE49" s="47" t="str">
        <f t="shared" si="102"/>
        <v/>
      </c>
      <c r="EF49" s="47" t="str">
        <f t="shared" si="102"/>
        <v/>
      </c>
      <c r="EG49" s="47" t="str">
        <f t="shared" si="102"/>
        <v/>
      </c>
      <c r="EH49" s="47" t="str">
        <f t="shared" si="102"/>
        <v/>
      </c>
      <c r="EI49" s="47" t="str">
        <f t="shared" si="102"/>
        <v/>
      </c>
      <c r="EJ49" s="47" t="str">
        <f t="shared" si="97"/>
        <v/>
      </c>
      <c r="EK49" s="47" t="str">
        <f t="shared" si="97"/>
        <v/>
      </c>
      <c r="EL49" s="47" t="str">
        <f t="shared" si="97"/>
        <v/>
      </c>
      <c r="EM49" s="47" t="str">
        <f t="shared" si="97"/>
        <v/>
      </c>
      <c r="EN49" s="47" t="str">
        <f t="shared" si="97"/>
        <v/>
      </c>
      <c r="EO49" s="47" t="str">
        <f t="shared" si="97"/>
        <v/>
      </c>
      <c r="EP49" s="47" t="str">
        <f t="shared" si="97"/>
        <v/>
      </c>
      <c r="EQ49" s="47" t="str">
        <f t="shared" si="97"/>
        <v/>
      </c>
      <c r="ER49" s="47" t="str">
        <f t="shared" si="97"/>
        <v/>
      </c>
      <c r="ES49" s="47" t="str">
        <f t="shared" si="97"/>
        <v/>
      </c>
      <c r="ET49" s="47" t="str">
        <f t="shared" si="97"/>
        <v/>
      </c>
      <c r="EU49" s="47" t="str">
        <f t="shared" si="97"/>
        <v/>
      </c>
      <c r="EV49" s="47" t="str">
        <f t="shared" si="97"/>
        <v/>
      </c>
      <c r="EW49" s="47" t="str">
        <f t="shared" si="97"/>
        <v/>
      </c>
      <c r="EX49" s="47" t="str">
        <f t="shared" si="97"/>
        <v/>
      </c>
      <c r="EY49" s="47" t="str">
        <f t="shared" si="98"/>
        <v/>
      </c>
      <c r="EZ49" s="47" t="str">
        <f t="shared" si="98"/>
        <v/>
      </c>
      <c r="FA49" s="47" t="str">
        <f t="shared" si="98"/>
        <v/>
      </c>
      <c r="FB49" s="47" t="str">
        <f t="shared" si="98"/>
        <v/>
      </c>
      <c r="FC49" s="47" t="str">
        <f t="shared" si="98"/>
        <v/>
      </c>
      <c r="FD49" s="47" t="str">
        <f t="shared" si="98"/>
        <v/>
      </c>
      <c r="FE49" s="47" t="str">
        <f t="shared" si="98"/>
        <v/>
      </c>
      <c r="FF49" s="47" t="str">
        <f t="shared" si="98"/>
        <v/>
      </c>
      <c r="FG49" s="47" t="str">
        <f t="shared" si="98"/>
        <v/>
      </c>
      <c r="FH49" s="47" t="str">
        <f t="shared" si="98"/>
        <v/>
      </c>
      <c r="FI49" s="47" t="str">
        <f t="shared" si="98"/>
        <v/>
      </c>
      <c r="FJ49" s="47" t="str">
        <f t="shared" si="98"/>
        <v/>
      </c>
      <c r="FK49" s="47" t="str">
        <f t="shared" si="98"/>
        <v/>
      </c>
      <c r="FL49" s="47" t="str">
        <f t="shared" si="98"/>
        <v/>
      </c>
      <c r="FM49" s="47" t="str">
        <f t="shared" si="98"/>
        <v/>
      </c>
      <c r="FN49" s="47" t="str">
        <f t="shared" si="98"/>
        <v/>
      </c>
      <c r="FO49" s="47" t="str">
        <f t="shared" si="92"/>
        <v/>
      </c>
      <c r="FP49" s="47" t="str">
        <f t="shared" si="92"/>
        <v/>
      </c>
      <c r="FQ49" s="47" t="str">
        <f t="shared" si="92"/>
        <v/>
      </c>
      <c r="FR49" s="47" t="str">
        <f t="shared" si="92"/>
        <v/>
      </c>
      <c r="FS49" s="47" t="str">
        <f t="shared" si="92"/>
        <v/>
      </c>
      <c r="FT49" s="47" t="str">
        <f t="shared" si="92"/>
        <v/>
      </c>
      <c r="FU49" s="47" t="str">
        <f t="shared" si="92"/>
        <v/>
      </c>
      <c r="FV49" s="47" t="str">
        <f t="shared" si="92"/>
        <v/>
      </c>
      <c r="FW49" s="47" t="str">
        <f t="shared" si="92"/>
        <v/>
      </c>
      <c r="FX49" s="47" t="str">
        <f t="shared" si="92"/>
        <v/>
      </c>
      <c r="FY49" s="47" t="str">
        <f t="shared" si="92"/>
        <v/>
      </c>
      <c r="FZ49" s="47" t="str">
        <f t="shared" si="99"/>
        <v/>
      </c>
      <c r="GA49" s="47" t="str">
        <f t="shared" si="99"/>
        <v/>
      </c>
      <c r="GB49" s="47" t="str">
        <f t="shared" si="99"/>
        <v/>
      </c>
      <c r="GC49" s="47" t="str">
        <f t="shared" si="99"/>
        <v/>
      </c>
      <c r="GD49" s="47" t="str">
        <f t="shared" si="99"/>
        <v/>
      </c>
      <c r="GE49" s="47" t="str">
        <f t="shared" si="99"/>
        <v/>
      </c>
      <c r="GF49" s="47" t="str">
        <f t="shared" si="99"/>
        <v/>
      </c>
      <c r="GG49" s="47" t="str">
        <f t="shared" si="99"/>
        <v/>
      </c>
      <c r="GH49" s="47" t="str">
        <f t="shared" si="99"/>
        <v/>
      </c>
      <c r="GI49" s="47" t="str">
        <f t="shared" si="99"/>
        <v/>
      </c>
      <c r="GJ49" s="47" t="str">
        <f t="shared" si="99"/>
        <v/>
      </c>
      <c r="GK49" s="47" t="str">
        <f t="shared" si="99"/>
        <v/>
      </c>
      <c r="GL49" s="47" t="str">
        <f t="shared" si="99"/>
        <v/>
      </c>
      <c r="GM49" s="47" t="str">
        <f t="shared" si="99"/>
        <v/>
      </c>
      <c r="GN49" s="47" t="str">
        <f t="shared" si="99"/>
        <v/>
      </c>
      <c r="GO49" s="47" t="str">
        <f t="shared" si="99"/>
        <v/>
      </c>
      <c r="GP49" s="47" t="str">
        <f t="shared" si="100"/>
        <v/>
      </c>
      <c r="GQ49" s="47" t="str">
        <f t="shared" si="100"/>
        <v/>
      </c>
      <c r="GR49" s="47" t="str">
        <f t="shared" si="100"/>
        <v/>
      </c>
      <c r="GS49" s="47" t="str">
        <f t="shared" si="100"/>
        <v/>
      </c>
      <c r="GT49" s="47" t="str">
        <f t="shared" si="100"/>
        <v/>
      </c>
      <c r="GU49" s="47" t="str">
        <f t="shared" si="100"/>
        <v/>
      </c>
      <c r="GV49" s="47" t="str">
        <f t="shared" si="100"/>
        <v/>
      </c>
      <c r="GW49" s="47" t="str">
        <f t="shared" si="100"/>
        <v/>
      </c>
      <c r="GX49" s="47" t="str">
        <f t="shared" si="100"/>
        <v/>
      </c>
      <c r="GY49" s="47" t="str">
        <f t="shared" si="100"/>
        <v/>
      </c>
      <c r="GZ49" s="47" t="str">
        <f t="shared" si="100"/>
        <v/>
      </c>
      <c r="HA49" s="47" t="str">
        <f t="shared" si="100"/>
        <v/>
      </c>
      <c r="HB49" s="47" t="str">
        <f t="shared" si="100"/>
        <v/>
      </c>
      <c r="HC49" s="47" t="str">
        <f t="shared" si="100"/>
        <v/>
      </c>
      <c r="HD49" s="47" t="str">
        <f t="shared" si="100"/>
        <v/>
      </c>
      <c r="HE49" s="47" t="str">
        <f t="shared" si="100"/>
        <v/>
      </c>
      <c r="HF49" s="47" t="str">
        <f t="shared" si="87"/>
        <v/>
      </c>
      <c r="HG49" s="47" t="str">
        <f t="shared" si="72"/>
        <v/>
      </c>
      <c r="HH49" s="47" t="str">
        <f t="shared" si="72"/>
        <v/>
      </c>
      <c r="HI49" s="47" t="str">
        <f t="shared" si="72"/>
        <v/>
      </c>
      <c r="HJ49" s="47" t="str">
        <f t="shared" si="72"/>
        <v/>
      </c>
      <c r="HK49" s="47" t="str">
        <f t="shared" si="72"/>
        <v/>
      </c>
      <c r="HL49" s="47" t="str">
        <f t="shared" si="72"/>
        <v/>
      </c>
      <c r="HM49" s="47" t="str">
        <f t="shared" si="88"/>
        <v/>
      </c>
      <c r="HN49" s="47" t="str">
        <f t="shared" si="88"/>
        <v/>
      </c>
      <c r="HO49" s="47" t="str">
        <f t="shared" si="88"/>
        <v/>
      </c>
      <c r="HP49" s="165" t="e">
        <f t="shared" si="90"/>
        <v>#N/A</v>
      </c>
      <c r="HQ49" s="165" t="e">
        <f t="shared" si="90"/>
        <v>#N/A</v>
      </c>
      <c r="HR49" s="165" t="e">
        <f t="shared" si="90"/>
        <v>#N/A</v>
      </c>
      <c r="HS49" s="165" t="e">
        <f t="shared" si="90"/>
        <v>#N/A</v>
      </c>
      <c r="HT49" s="165" t="e">
        <f t="shared" si="90"/>
        <v>#N/A</v>
      </c>
      <c r="HU49" s="165" t="e">
        <f t="shared" si="90"/>
        <v>#N/A</v>
      </c>
      <c r="HV49" s="165" t="e">
        <f t="shared" si="90"/>
        <v>#N/A</v>
      </c>
      <c r="HW49" s="165" t="e">
        <f t="shared" si="90"/>
        <v>#N/A</v>
      </c>
      <c r="HX49" s="165" t="e">
        <f t="shared" si="90"/>
        <v>#N/A</v>
      </c>
      <c r="HY49" s="165" t="e">
        <f t="shared" si="90"/>
        <v>#N/A</v>
      </c>
      <c r="HZ49" s="165" t="e">
        <f t="shared" si="90"/>
        <v>#N/A</v>
      </c>
      <c r="IA49" s="165" t="e">
        <f t="shared" si="90"/>
        <v>#N/A</v>
      </c>
      <c r="IB49" s="165" t="e">
        <f t="shared" si="90"/>
        <v>#N/A</v>
      </c>
      <c r="IC49" s="165" t="e">
        <f t="shared" si="90"/>
        <v>#N/A</v>
      </c>
      <c r="ID49" s="165" t="e">
        <f t="shared" si="90"/>
        <v>#N/A</v>
      </c>
      <c r="IE49" s="165" t="e">
        <f t="shared" si="89"/>
        <v>#N/A</v>
      </c>
      <c r="IF49" s="165" t="e">
        <f t="shared" si="89"/>
        <v>#N/A</v>
      </c>
      <c r="IG49" s="165" t="e">
        <f t="shared" si="89"/>
        <v>#N/A</v>
      </c>
      <c r="IH49" s="165" t="e">
        <f t="shared" si="89"/>
        <v>#N/A</v>
      </c>
      <c r="II49" s="165" t="e">
        <f t="shared" si="89"/>
        <v>#N/A</v>
      </c>
      <c r="IJ49" s="165" t="e">
        <f t="shared" si="89"/>
        <v>#N/A</v>
      </c>
      <c r="IK49" s="165" t="e">
        <f t="shared" si="89"/>
        <v>#N/A</v>
      </c>
      <c r="IL49" s="165" t="e">
        <f t="shared" si="89"/>
        <v>#N/A</v>
      </c>
      <c r="IM49" s="165" t="e">
        <f t="shared" si="89"/>
        <v>#N/A</v>
      </c>
      <c r="IN49" s="165" t="e">
        <f t="shared" si="89"/>
        <v>#N/A</v>
      </c>
      <c r="IO49" s="165" t="e">
        <f t="shared" si="89"/>
        <v>#N/A</v>
      </c>
      <c r="IP49" s="165" t="e">
        <f t="shared" si="89"/>
        <v>#N/A</v>
      </c>
      <c r="IQ49" s="165" t="e">
        <f t="shared" si="89"/>
        <v>#N/A</v>
      </c>
      <c r="IR49" s="165" t="e">
        <f t="shared" si="89"/>
        <v>#N/A</v>
      </c>
      <c r="IS49" s="165" t="e">
        <f t="shared" si="73"/>
        <v>#N/A</v>
      </c>
      <c r="IT49" s="165" t="e">
        <f t="shared" si="73"/>
        <v>#N/A</v>
      </c>
      <c r="IU49" s="165" t="e">
        <f t="shared" si="73"/>
        <v>#N/A</v>
      </c>
      <c r="IV49" s="165" t="e">
        <f t="shared" si="73"/>
        <v>#N/A</v>
      </c>
      <c r="IW49" s="165" t="e">
        <f t="shared" si="73"/>
        <v>#N/A</v>
      </c>
      <c r="IX49" s="165" t="e">
        <f t="shared" si="73"/>
        <v>#N/A</v>
      </c>
      <c r="IY49" s="165" t="e">
        <f t="shared" si="73"/>
        <v>#N/A</v>
      </c>
      <c r="IZ49" s="165" t="e">
        <f t="shared" si="73"/>
        <v>#N/A</v>
      </c>
      <c r="JA49" s="165" t="e">
        <f t="shared" si="73"/>
        <v>#N/A</v>
      </c>
      <c r="JB49" s="165" t="e">
        <f t="shared" si="73"/>
        <v>#N/A</v>
      </c>
      <c r="JC49" s="165" t="e">
        <f t="shared" si="73"/>
        <v>#N/A</v>
      </c>
      <c r="JD49" s="165" t="e">
        <f t="shared" si="73"/>
        <v>#N/A</v>
      </c>
      <c r="JE49" s="165" t="e">
        <f t="shared" si="73"/>
        <v>#N/A</v>
      </c>
      <c r="JF49" s="165" t="e">
        <f t="shared" si="73"/>
        <v>#N/A</v>
      </c>
      <c r="JG49" s="165" t="e">
        <f t="shared" si="73"/>
        <v>#N/A</v>
      </c>
      <c r="JH49" s="165" t="e">
        <f t="shared" si="73"/>
        <v>#N/A</v>
      </c>
      <c r="JI49" s="165" t="e">
        <f t="shared" si="74"/>
        <v>#N/A</v>
      </c>
      <c r="JJ49" s="165" t="e">
        <f t="shared" si="74"/>
        <v>#N/A</v>
      </c>
      <c r="JK49" s="165" t="e">
        <f t="shared" si="74"/>
        <v>#N/A</v>
      </c>
      <c r="JL49" s="165" t="e">
        <f t="shared" si="74"/>
        <v>#N/A</v>
      </c>
      <c r="JM49" s="165" t="e">
        <f t="shared" si="74"/>
        <v>#N/A</v>
      </c>
      <c r="JN49" s="165" t="e">
        <f t="shared" si="74"/>
        <v>#N/A</v>
      </c>
      <c r="JO49" s="165" t="e">
        <f t="shared" si="74"/>
        <v>#N/A</v>
      </c>
      <c r="JP49" s="165" t="e">
        <f t="shared" si="74"/>
        <v>#N/A</v>
      </c>
      <c r="JQ49" s="165" t="e">
        <f t="shared" si="74"/>
        <v>#N/A</v>
      </c>
      <c r="JR49" s="165" t="e">
        <f t="shared" si="74"/>
        <v>#N/A</v>
      </c>
      <c r="JS49" s="165" t="e">
        <f t="shared" si="74"/>
        <v>#N/A</v>
      </c>
      <c r="JT49" s="165" t="e">
        <f t="shared" si="74"/>
        <v>#N/A</v>
      </c>
      <c r="JU49" s="165" t="e">
        <f t="shared" si="74"/>
        <v>#N/A</v>
      </c>
      <c r="JV49" s="165" t="e">
        <f t="shared" si="74"/>
        <v>#N/A</v>
      </c>
      <c r="JW49" s="165" t="e">
        <f t="shared" si="74"/>
        <v>#N/A</v>
      </c>
      <c r="JX49" s="165" t="e">
        <f t="shared" si="74"/>
        <v>#N/A</v>
      </c>
      <c r="JY49" s="165" t="e">
        <f t="shared" si="75"/>
        <v>#N/A</v>
      </c>
      <c r="JZ49" s="165" t="e">
        <f t="shared" si="75"/>
        <v>#N/A</v>
      </c>
      <c r="KA49" s="165" t="e">
        <f t="shared" si="75"/>
        <v>#N/A</v>
      </c>
      <c r="KB49" s="165" t="e">
        <f t="shared" si="75"/>
        <v>#N/A</v>
      </c>
      <c r="KC49" s="165" t="e">
        <f t="shared" si="75"/>
        <v>#N/A</v>
      </c>
      <c r="KD49" s="165" t="e">
        <f t="shared" si="75"/>
        <v>#N/A</v>
      </c>
      <c r="KE49" s="165" t="e">
        <f t="shared" si="75"/>
        <v>#N/A</v>
      </c>
      <c r="KF49" s="165" t="e">
        <f t="shared" si="75"/>
        <v>#N/A</v>
      </c>
      <c r="KG49" s="165" t="e">
        <f t="shared" si="75"/>
        <v>#N/A</v>
      </c>
      <c r="KH49" s="165" t="e">
        <f t="shared" si="75"/>
        <v>#N/A</v>
      </c>
      <c r="KI49" s="165" t="e">
        <f t="shared" si="75"/>
        <v>#N/A</v>
      </c>
      <c r="KJ49" s="165" t="e">
        <f t="shared" si="75"/>
        <v>#N/A</v>
      </c>
      <c r="KK49" s="165" t="e">
        <f t="shared" si="75"/>
        <v>#N/A</v>
      </c>
      <c r="KL49" s="165" t="e">
        <f t="shared" si="75"/>
        <v>#N/A</v>
      </c>
      <c r="KM49" s="165" t="e">
        <f t="shared" si="75"/>
        <v>#N/A</v>
      </c>
      <c r="KN49" s="165" t="e">
        <f t="shared" si="75"/>
        <v>#N/A</v>
      </c>
      <c r="KO49" s="165" t="e">
        <f t="shared" si="76"/>
        <v>#N/A</v>
      </c>
      <c r="KP49" s="165" t="e">
        <f t="shared" si="76"/>
        <v>#N/A</v>
      </c>
      <c r="KQ49" s="165" t="e">
        <f t="shared" si="76"/>
        <v>#N/A</v>
      </c>
      <c r="KR49" s="165" t="e">
        <f t="shared" si="76"/>
        <v>#N/A</v>
      </c>
      <c r="KS49" s="165" t="e">
        <f t="shared" si="76"/>
        <v>#N/A</v>
      </c>
      <c r="KT49" s="165" t="e">
        <f t="shared" si="76"/>
        <v>#N/A</v>
      </c>
      <c r="KU49" s="165" t="e">
        <f t="shared" si="76"/>
        <v>#N/A</v>
      </c>
      <c r="KV49" s="165" t="e">
        <f t="shared" si="76"/>
        <v>#N/A</v>
      </c>
      <c r="KW49" s="165" t="e">
        <f t="shared" si="76"/>
        <v>#N/A</v>
      </c>
      <c r="KX49" s="165" t="e">
        <f t="shared" si="76"/>
        <v>#N/A</v>
      </c>
      <c r="KY49" s="165" t="e">
        <f t="shared" si="76"/>
        <v>#N/A</v>
      </c>
      <c r="KZ49" s="165" t="e">
        <f t="shared" si="76"/>
        <v>#N/A</v>
      </c>
      <c r="LA49" s="165" t="e">
        <f t="shared" si="76"/>
        <v>#N/A</v>
      </c>
      <c r="LB49" s="165" t="e">
        <f t="shared" si="76"/>
        <v>#N/A</v>
      </c>
      <c r="LC49" s="165" t="e">
        <f t="shared" si="76"/>
        <v>#N/A</v>
      </c>
      <c r="LD49" s="165" t="e">
        <f t="shared" si="76"/>
        <v>#N/A</v>
      </c>
      <c r="LE49" s="165" t="e">
        <f t="shared" si="77"/>
        <v>#N/A</v>
      </c>
      <c r="LF49" s="165" t="e">
        <f t="shared" si="77"/>
        <v>#N/A</v>
      </c>
      <c r="LG49" s="165" t="e">
        <f t="shared" si="77"/>
        <v>#N/A</v>
      </c>
      <c r="LH49" s="165" t="e">
        <f t="shared" si="77"/>
        <v>#N/A</v>
      </c>
      <c r="LI49" s="165" t="e">
        <f t="shared" si="77"/>
        <v>#N/A</v>
      </c>
      <c r="LJ49" s="165" t="e">
        <f t="shared" si="77"/>
        <v>#N/A</v>
      </c>
      <c r="LK49" s="165" t="e">
        <f t="shared" si="77"/>
        <v>#N/A</v>
      </c>
      <c r="LL49" s="165" t="e">
        <f t="shared" si="77"/>
        <v>#N/A</v>
      </c>
      <c r="LM49" s="165" t="e">
        <f t="shared" si="77"/>
        <v>#N/A</v>
      </c>
      <c r="LN49" s="165" t="e">
        <f t="shared" si="77"/>
        <v>#N/A</v>
      </c>
      <c r="LO49" s="165" t="e">
        <f t="shared" si="77"/>
        <v>#N/A</v>
      </c>
      <c r="LP49" s="165" t="e">
        <f t="shared" si="77"/>
        <v>#N/A</v>
      </c>
      <c r="LQ49" s="165" t="e">
        <f t="shared" si="77"/>
        <v>#N/A</v>
      </c>
      <c r="LR49" s="165" t="e">
        <f t="shared" si="77"/>
        <v>#N/A</v>
      </c>
      <c r="LS49" s="165" t="e">
        <f t="shared" si="77"/>
        <v>#N/A</v>
      </c>
      <c r="LT49" s="165" t="e">
        <f t="shared" si="77"/>
        <v>#N/A</v>
      </c>
      <c r="LU49" s="165" t="e">
        <f t="shared" si="78"/>
        <v>#N/A</v>
      </c>
      <c r="LV49" s="165" t="e">
        <f t="shared" si="78"/>
        <v>#N/A</v>
      </c>
      <c r="LW49" s="165" t="e">
        <f t="shared" si="78"/>
        <v>#N/A</v>
      </c>
      <c r="LX49" s="165" t="e">
        <f t="shared" si="78"/>
        <v>#N/A</v>
      </c>
      <c r="LY49" s="165" t="e">
        <f t="shared" si="78"/>
        <v>#N/A</v>
      </c>
      <c r="LZ49" s="165" t="e">
        <f t="shared" si="78"/>
        <v>#N/A</v>
      </c>
      <c r="MA49" s="165" t="e">
        <f t="shared" si="78"/>
        <v>#N/A</v>
      </c>
      <c r="MB49" s="165" t="e">
        <f t="shared" si="78"/>
        <v>#N/A</v>
      </c>
      <c r="MC49" s="165" t="e">
        <f t="shared" si="78"/>
        <v>#N/A</v>
      </c>
      <c r="MD49" s="165" t="e">
        <f t="shared" si="78"/>
        <v>#N/A</v>
      </c>
      <c r="ME49" s="165" t="e">
        <f t="shared" si="78"/>
        <v>#N/A</v>
      </c>
      <c r="MF49" s="165" t="e">
        <f t="shared" si="78"/>
        <v>#N/A</v>
      </c>
      <c r="MG49" s="165" t="e">
        <f t="shared" si="78"/>
        <v>#N/A</v>
      </c>
      <c r="MH49" s="165" t="e">
        <f t="shared" si="78"/>
        <v>#N/A</v>
      </c>
      <c r="MI49" s="165" t="e">
        <f t="shared" si="78"/>
        <v>#N/A</v>
      </c>
      <c r="MJ49" s="165" t="e">
        <f t="shared" si="78"/>
        <v>#N/A</v>
      </c>
      <c r="MK49" s="165" t="e">
        <f t="shared" si="79"/>
        <v>#N/A</v>
      </c>
      <c r="ML49" s="165" t="e">
        <f t="shared" si="79"/>
        <v>#N/A</v>
      </c>
      <c r="MM49" s="165" t="e">
        <f t="shared" si="79"/>
        <v>#N/A</v>
      </c>
      <c r="MN49" s="165" t="e">
        <f t="shared" si="79"/>
        <v>#N/A</v>
      </c>
      <c r="MO49" s="165" t="e">
        <f t="shared" si="79"/>
        <v>#N/A</v>
      </c>
      <c r="MP49" s="165" t="e">
        <f t="shared" si="79"/>
        <v>#N/A</v>
      </c>
      <c r="MQ49" s="165" t="e">
        <f t="shared" si="79"/>
        <v>#N/A</v>
      </c>
      <c r="MR49" s="165" t="e">
        <f t="shared" si="79"/>
        <v>#N/A</v>
      </c>
      <c r="MS49" s="165" t="e">
        <f t="shared" si="79"/>
        <v>#N/A</v>
      </c>
      <c r="MT49" s="165" t="e">
        <f t="shared" si="79"/>
        <v>#N/A</v>
      </c>
      <c r="MU49" s="165" t="e">
        <f t="shared" si="79"/>
        <v>#N/A</v>
      </c>
      <c r="MV49" s="165" t="e">
        <f t="shared" si="79"/>
        <v>#N/A</v>
      </c>
      <c r="MW49" s="165" t="e">
        <f t="shared" si="79"/>
        <v>#N/A</v>
      </c>
      <c r="MX49" s="165" t="e">
        <f t="shared" si="79"/>
        <v>#N/A</v>
      </c>
      <c r="MY49" s="165" t="e">
        <f t="shared" si="79"/>
        <v>#N/A</v>
      </c>
      <c r="MZ49" s="165" t="e">
        <f t="shared" si="79"/>
        <v>#N/A</v>
      </c>
      <c r="NA49" s="165" t="e">
        <f t="shared" si="80"/>
        <v>#N/A</v>
      </c>
      <c r="NB49" s="165" t="e">
        <f t="shared" si="80"/>
        <v>#N/A</v>
      </c>
      <c r="NC49" s="165" t="e">
        <f t="shared" si="80"/>
        <v>#N/A</v>
      </c>
      <c r="ND49" s="165" t="e">
        <f t="shared" si="80"/>
        <v>#N/A</v>
      </c>
      <c r="NE49" s="165" t="e">
        <f t="shared" si="80"/>
        <v>#N/A</v>
      </c>
      <c r="NF49" s="165" t="e">
        <f t="shared" si="80"/>
        <v>#N/A</v>
      </c>
      <c r="NG49" s="165" t="e">
        <f t="shared" si="80"/>
        <v>#N/A</v>
      </c>
      <c r="NH49" s="165" t="e">
        <f t="shared" si="80"/>
        <v>#N/A</v>
      </c>
      <c r="NI49" s="165" t="e">
        <f t="shared" si="80"/>
        <v>#N/A</v>
      </c>
      <c r="NJ49" s="165" t="e">
        <f t="shared" si="80"/>
        <v>#N/A</v>
      </c>
      <c r="NK49" s="165" t="e">
        <f t="shared" si="80"/>
        <v>#N/A</v>
      </c>
      <c r="NL49" s="165" t="e">
        <f t="shared" si="80"/>
        <v>#N/A</v>
      </c>
      <c r="NM49" s="165" t="e">
        <f t="shared" si="80"/>
        <v>#N/A</v>
      </c>
      <c r="NN49" s="165" t="e">
        <f t="shared" si="80"/>
        <v>#N/A</v>
      </c>
      <c r="NO49" s="165" t="e">
        <f t="shared" si="80"/>
        <v>#N/A</v>
      </c>
      <c r="NP49" s="165" t="e">
        <f t="shared" si="80"/>
        <v>#N/A</v>
      </c>
      <c r="NQ49" s="165" t="e">
        <f t="shared" si="81"/>
        <v>#N/A</v>
      </c>
      <c r="NR49" s="165" t="e">
        <f t="shared" si="81"/>
        <v>#N/A</v>
      </c>
      <c r="NS49" s="165" t="e">
        <f t="shared" si="81"/>
        <v>#N/A</v>
      </c>
      <c r="NT49" s="165" t="e">
        <f t="shared" si="81"/>
        <v>#N/A</v>
      </c>
      <c r="NU49" s="165" t="e">
        <f t="shared" si="81"/>
        <v>#N/A</v>
      </c>
      <c r="NV49" s="165" t="e">
        <f t="shared" si="81"/>
        <v>#N/A</v>
      </c>
      <c r="NW49" s="165" t="e">
        <f t="shared" si="81"/>
        <v>#N/A</v>
      </c>
      <c r="NX49" s="165" t="e">
        <f t="shared" si="81"/>
        <v>#N/A</v>
      </c>
      <c r="NY49" s="165" t="e">
        <f t="shared" si="81"/>
        <v>#N/A</v>
      </c>
      <c r="NZ49" s="165" t="e">
        <f t="shared" si="81"/>
        <v>#N/A</v>
      </c>
      <c r="OA49" s="165" t="e">
        <f t="shared" si="81"/>
        <v>#N/A</v>
      </c>
      <c r="OB49" s="165" t="e">
        <f t="shared" si="81"/>
        <v>#N/A</v>
      </c>
      <c r="OC49" s="165" t="e">
        <f t="shared" si="81"/>
        <v>#N/A</v>
      </c>
      <c r="OD49" s="165" t="e">
        <f t="shared" si="81"/>
        <v>#N/A</v>
      </c>
      <c r="OE49" s="165" t="e">
        <f t="shared" si="81"/>
        <v>#N/A</v>
      </c>
      <c r="OF49" s="165" t="e">
        <f t="shared" si="81"/>
        <v>#N/A</v>
      </c>
      <c r="OG49" s="165" t="e">
        <f t="shared" si="82"/>
        <v>#N/A</v>
      </c>
      <c r="OH49" s="165" t="e">
        <f t="shared" si="82"/>
        <v>#N/A</v>
      </c>
      <c r="OI49" s="165" t="e">
        <f t="shared" si="82"/>
        <v>#N/A</v>
      </c>
      <c r="OJ49" s="165" t="e">
        <f t="shared" si="82"/>
        <v>#N/A</v>
      </c>
      <c r="OK49" s="165" t="e">
        <f t="shared" si="82"/>
        <v>#N/A</v>
      </c>
      <c r="OL49" s="165" t="e">
        <f t="shared" si="82"/>
        <v>#N/A</v>
      </c>
      <c r="OM49" s="165" t="e">
        <f t="shared" si="82"/>
        <v>#N/A</v>
      </c>
      <c r="ON49" s="165" t="e">
        <f t="shared" si="82"/>
        <v>#N/A</v>
      </c>
      <c r="OO49" s="165" t="e">
        <f t="shared" si="82"/>
        <v>#N/A</v>
      </c>
      <c r="OP49" s="165" t="e">
        <f t="shared" si="82"/>
        <v>#N/A</v>
      </c>
      <c r="OQ49" s="165" t="e">
        <f t="shared" si="82"/>
        <v>#N/A</v>
      </c>
      <c r="OR49" s="165" t="e">
        <f t="shared" si="82"/>
        <v>#N/A</v>
      </c>
      <c r="OS49" s="165" t="e">
        <f t="shared" si="82"/>
        <v>#N/A</v>
      </c>
      <c r="OT49" s="165" t="e">
        <f t="shared" si="82"/>
        <v>#N/A</v>
      </c>
      <c r="OU49" s="165" t="e">
        <f t="shared" si="82"/>
        <v>#N/A</v>
      </c>
      <c r="OV49" s="165" t="e">
        <f t="shared" si="82"/>
        <v>#N/A</v>
      </c>
      <c r="OW49" s="165" t="e">
        <f t="shared" si="83"/>
        <v>#N/A</v>
      </c>
      <c r="OX49" s="165" t="e">
        <f t="shared" si="83"/>
        <v>#N/A</v>
      </c>
      <c r="OY49" s="165" t="e">
        <f t="shared" si="52"/>
        <v>#N/A</v>
      </c>
      <c r="OZ49" s="165" t="e">
        <f t="shared" si="52"/>
        <v>#N/A</v>
      </c>
      <c r="PA49" s="165" t="e">
        <f t="shared" si="52"/>
        <v>#N/A</v>
      </c>
      <c r="PB49" s="165" t="e">
        <f t="shared" si="52"/>
        <v>#N/A</v>
      </c>
      <c r="PC49" s="165" t="e">
        <f t="shared" si="70"/>
        <v>#N/A</v>
      </c>
      <c r="PD49" s="165" t="e">
        <f t="shared" si="70"/>
        <v>#N/A</v>
      </c>
      <c r="PE49" s="165" t="e">
        <f t="shared" si="70"/>
        <v>#N/A</v>
      </c>
      <c r="PF49" s="165" t="e">
        <f t="shared" si="70"/>
        <v>#N/A</v>
      </c>
      <c r="PG49" s="165" t="e">
        <f t="shared" si="70"/>
        <v>#N/A</v>
      </c>
      <c r="PH49" s="165" t="e">
        <f t="shared" si="70"/>
        <v>#N/A</v>
      </c>
    </row>
    <row r="50" spans="1:424" hidden="1" x14ac:dyDescent="0.45">
      <c r="A50" s="4">
        <v>47</v>
      </c>
      <c r="B50" s="91"/>
      <c r="C50" s="91"/>
      <c r="D50" s="91"/>
      <c r="E50" s="120" t="str">
        <f t="shared" si="28"/>
        <v/>
      </c>
      <c r="F50" s="120" t="str">
        <f t="shared" si="29"/>
        <v/>
      </c>
      <c r="G50" s="71" t="str">
        <f t="shared" si="30"/>
        <v/>
      </c>
      <c r="H50" s="23"/>
      <c r="I50" s="55"/>
      <c r="J50" s="298"/>
      <c r="K50" s="72" t="str">
        <f>IF(AND(B50&gt;0,C50&gt;0,D50&gt;0),IF(ISBLANK(J50),IF(ISBLANK(H50),"",(D50-B50)*VLOOKUP(H50,VLookups!$A$4:$B$13,2,FALSE)),J50),"")</f>
        <v/>
      </c>
      <c r="L50" s="73" t="str">
        <f t="shared" si="84"/>
        <v/>
      </c>
      <c r="M50" s="91"/>
      <c r="N50" s="265" t="str">
        <f>IF(AND(M50&gt;0,C50&gt;0,NOT(K50="")),ABS(VLOOKUP($M$1,VLookups!$A$43:$B$44,2,FALSE)-_xlfn.NORM.DIST(M50,G50,K50,TRUE)),"")</f>
        <v/>
      </c>
      <c r="O50" s="90" t="str">
        <f>IF(AND($B50&gt;0,$C50&gt;0,$D50&gt;0,NOT(ISBLANK($H50))),_xlfn.NORM.INV(ABS(VLOOKUP($M$1,VLookups!$A$43:$B$44,2,FALSE)-O$3),$G50,$K50),"")</f>
        <v/>
      </c>
      <c r="P50" s="89" t="str">
        <f>IF(AND($B50&gt;0,$C50&gt;0,$D50&gt;0,NOT(ISBLANK($H50))),_xlfn.NORM.INV(ABS(VLOOKUP($M$1,VLookups!$A$43:$B$44,2,FALSE)-P$3),$G50,$K50),"")</f>
        <v/>
      </c>
      <c r="Q50" s="90" t="str">
        <f>IF(AND($B50&gt;0,$C50&gt;0,$D50&gt;0,NOT(ISBLANK($H50))),_xlfn.NORM.INV(ABS(VLOOKUP($M$1,VLookups!$A$43:$B$44,2,FALSE)-Q$3),$G50,$K50),"")</f>
        <v/>
      </c>
      <c r="R50" s="89" t="str">
        <f>IF(AND($B50&gt;0,$C50&gt;0,$D50&gt;0,NOT(ISBLANK($H50))),_xlfn.NORM.INV(ABS(VLOOKUP($M$1,VLookups!$A$43:$B$44,2,FALSE)-R$3),$G50,$K50),"")</f>
        <v/>
      </c>
      <c r="S50" s="90" t="str">
        <f>IF(AND($B50&gt;0,$C50&gt;0,$D50&gt;0,NOT(ISBLANK($H50))),_xlfn.NORM.INV(ABS(VLOOKUP($M$1,VLookups!$A$43:$B$44,2,FALSE)-S$3),$G50,$K50),"")</f>
        <v/>
      </c>
      <c r="T50" s="89" t="str">
        <f>IF(AND($B50&gt;0,$C50&gt;0,$D50&gt;0,NOT(ISBLANK($H50))),_xlfn.NORM.INV(ABS(VLOOKUP($M$1,VLookups!$A$43:$B$44,2,FALSE)-T$3),$G50,$K50),"")</f>
        <v/>
      </c>
      <c r="U50" s="5"/>
      <c r="V50" s="164" t="str">
        <f t="shared" si="31"/>
        <v/>
      </c>
      <c r="W50" s="47" t="str">
        <f t="shared" si="101"/>
        <v/>
      </c>
      <c r="X50" s="47" t="str">
        <f t="shared" si="101"/>
        <v/>
      </c>
      <c r="Y50" s="47" t="str">
        <f t="shared" si="101"/>
        <v/>
      </c>
      <c r="Z50" s="47" t="str">
        <f t="shared" si="101"/>
        <v/>
      </c>
      <c r="AA50" s="47" t="str">
        <f t="shared" si="101"/>
        <v/>
      </c>
      <c r="AB50" s="47" t="str">
        <f t="shared" si="101"/>
        <v/>
      </c>
      <c r="AC50" s="47" t="str">
        <f t="shared" si="101"/>
        <v/>
      </c>
      <c r="AD50" s="47" t="str">
        <f t="shared" si="101"/>
        <v/>
      </c>
      <c r="AE50" s="47" t="str">
        <f t="shared" si="101"/>
        <v/>
      </c>
      <c r="AF50" s="47" t="str">
        <f t="shared" si="101"/>
        <v/>
      </c>
      <c r="AG50" s="47" t="str">
        <f t="shared" si="101"/>
        <v/>
      </c>
      <c r="AH50" s="47" t="str">
        <f t="shared" si="101"/>
        <v/>
      </c>
      <c r="AI50" s="47" t="str">
        <f t="shared" si="101"/>
        <v/>
      </c>
      <c r="AJ50" s="47" t="str">
        <f t="shared" si="101"/>
        <v/>
      </c>
      <c r="AK50" s="47" t="str">
        <f t="shared" si="101"/>
        <v/>
      </c>
      <c r="AL50" s="47" t="str">
        <f t="shared" si="101"/>
        <v/>
      </c>
      <c r="AM50" s="47" t="str">
        <f t="shared" si="93"/>
        <v/>
      </c>
      <c r="AN50" s="47" t="str">
        <f t="shared" si="93"/>
        <v/>
      </c>
      <c r="AO50" s="47" t="str">
        <f t="shared" si="93"/>
        <v/>
      </c>
      <c r="AP50" s="47" t="str">
        <f t="shared" si="93"/>
        <v/>
      </c>
      <c r="AQ50" s="47" t="str">
        <f t="shared" si="93"/>
        <v/>
      </c>
      <c r="AR50" s="47" t="str">
        <f t="shared" si="93"/>
        <v/>
      </c>
      <c r="AS50" s="47" t="str">
        <f t="shared" si="93"/>
        <v/>
      </c>
      <c r="AT50" s="47" t="str">
        <f t="shared" si="93"/>
        <v/>
      </c>
      <c r="AU50" s="47" t="str">
        <f t="shared" si="93"/>
        <v/>
      </c>
      <c r="AV50" s="47" t="str">
        <f t="shared" si="93"/>
        <v/>
      </c>
      <c r="AW50" s="47" t="str">
        <f t="shared" si="93"/>
        <v/>
      </c>
      <c r="AX50" s="47" t="str">
        <f t="shared" si="93"/>
        <v/>
      </c>
      <c r="AY50" s="47" t="str">
        <f t="shared" si="93"/>
        <v/>
      </c>
      <c r="AZ50" s="47" t="str">
        <f t="shared" si="93"/>
        <v/>
      </c>
      <c r="BA50" s="47" t="str">
        <f t="shared" si="93"/>
        <v/>
      </c>
      <c r="BB50" s="47" t="str">
        <f t="shared" si="94"/>
        <v/>
      </c>
      <c r="BC50" s="47" t="str">
        <f t="shared" si="94"/>
        <v/>
      </c>
      <c r="BD50" s="47" t="str">
        <f t="shared" si="94"/>
        <v/>
      </c>
      <c r="BE50" s="47" t="str">
        <f t="shared" si="94"/>
        <v/>
      </c>
      <c r="BF50" s="47" t="str">
        <f t="shared" si="94"/>
        <v/>
      </c>
      <c r="BG50" s="47" t="str">
        <f t="shared" si="94"/>
        <v/>
      </c>
      <c r="BH50" s="47" t="str">
        <f t="shared" si="94"/>
        <v/>
      </c>
      <c r="BI50" s="47" t="str">
        <f t="shared" si="94"/>
        <v/>
      </c>
      <c r="BJ50" s="47" t="str">
        <f t="shared" si="94"/>
        <v/>
      </c>
      <c r="BK50" s="47" t="str">
        <f t="shared" si="94"/>
        <v/>
      </c>
      <c r="BL50" s="47" t="str">
        <f t="shared" si="94"/>
        <v/>
      </c>
      <c r="BM50" s="47" t="str">
        <f t="shared" si="94"/>
        <v/>
      </c>
      <c r="BN50" s="47" t="str">
        <f t="shared" si="94"/>
        <v/>
      </c>
      <c r="BO50" s="47" t="str">
        <f t="shared" si="94"/>
        <v/>
      </c>
      <c r="BP50" s="47" t="str">
        <f t="shared" si="94"/>
        <v/>
      </c>
      <c r="BQ50" s="47" t="str">
        <f t="shared" si="94"/>
        <v/>
      </c>
      <c r="BR50" s="47" t="str">
        <f t="shared" si="91"/>
        <v/>
      </c>
      <c r="BS50" s="47" t="str">
        <f t="shared" si="91"/>
        <v/>
      </c>
      <c r="BT50" s="47" t="str">
        <f t="shared" si="91"/>
        <v/>
      </c>
      <c r="BU50" s="47" t="str">
        <f t="shared" si="91"/>
        <v/>
      </c>
      <c r="BV50" s="47" t="str">
        <f t="shared" si="91"/>
        <v/>
      </c>
      <c r="BW50" s="47" t="str">
        <f t="shared" si="91"/>
        <v/>
      </c>
      <c r="BX50" s="47" t="str">
        <f t="shared" si="91"/>
        <v/>
      </c>
      <c r="BY50" s="47" t="str">
        <f t="shared" si="91"/>
        <v/>
      </c>
      <c r="BZ50" s="47" t="str">
        <f t="shared" si="91"/>
        <v/>
      </c>
      <c r="CA50" s="47" t="str">
        <f t="shared" si="91"/>
        <v/>
      </c>
      <c r="CB50" s="47" t="str">
        <f t="shared" si="91"/>
        <v/>
      </c>
      <c r="CC50" s="47" t="str">
        <f t="shared" si="95"/>
        <v/>
      </c>
      <c r="CD50" s="47" t="str">
        <f t="shared" si="95"/>
        <v/>
      </c>
      <c r="CE50" s="47" t="str">
        <f t="shared" si="95"/>
        <v/>
      </c>
      <c r="CF50" s="47" t="str">
        <f t="shared" si="95"/>
        <v/>
      </c>
      <c r="CG50" s="47" t="str">
        <f t="shared" si="95"/>
        <v/>
      </c>
      <c r="CH50" s="47" t="str">
        <f t="shared" si="95"/>
        <v/>
      </c>
      <c r="CI50" s="47" t="str">
        <f t="shared" si="95"/>
        <v/>
      </c>
      <c r="CJ50" s="47" t="str">
        <f t="shared" si="95"/>
        <v/>
      </c>
      <c r="CK50" s="47" t="str">
        <f t="shared" si="95"/>
        <v/>
      </c>
      <c r="CL50" s="47" t="str">
        <f t="shared" si="95"/>
        <v/>
      </c>
      <c r="CM50" s="47" t="str">
        <f t="shared" si="95"/>
        <v/>
      </c>
      <c r="CN50" s="47" t="str">
        <f t="shared" si="95"/>
        <v/>
      </c>
      <c r="CO50" s="47" t="str">
        <f t="shared" si="95"/>
        <v/>
      </c>
      <c r="CP50" s="47" t="str">
        <f t="shared" si="95"/>
        <v/>
      </c>
      <c r="CQ50" s="47" t="str">
        <f t="shared" si="95"/>
        <v/>
      </c>
      <c r="CR50" s="47" t="str">
        <f t="shared" si="95"/>
        <v/>
      </c>
      <c r="CS50" s="47" t="str">
        <f t="shared" si="96"/>
        <v/>
      </c>
      <c r="CT50" s="47" t="str">
        <f t="shared" si="96"/>
        <v/>
      </c>
      <c r="CU50" s="47" t="str">
        <f t="shared" si="96"/>
        <v/>
      </c>
      <c r="CV50" s="47" t="str">
        <f t="shared" si="96"/>
        <v/>
      </c>
      <c r="CW50" s="47" t="str">
        <f t="shared" si="96"/>
        <v/>
      </c>
      <c r="CX50" s="47" t="str">
        <f t="shared" si="96"/>
        <v/>
      </c>
      <c r="CY50" s="47" t="str">
        <f t="shared" si="96"/>
        <v/>
      </c>
      <c r="CZ50" s="47" t="str">
        <f t="shared" si="96"/>
        <v/>
      </c>
      <c r="DA50" s="47" t="str">
        <f t="shared" si="96"/>
        <v/>
      </c>
      <c r="DB50" s="47" t="str">
        <f t="shared" si="96"/>
        <v/>
      </c>
      <c r="DC50" s="47" t="str">
        <f t="shared" si="96"/>
        <v/>
      </c>
      <c r="DD50" s="47" t="str">
        <f t="shared" si="96"/>
        <v/>
      </c>
      <c r="DE50" s="47" t="str">
        <f t="shared" si="96"/>
        <v/>
      </c>
      <c r="DF50" s="47" t="str">
        <f t="shared" si="96"/>
        <v/>
      </c>
      <c r="DG50" s="47" t="str">
        <f t="shared" si="96"/>
        <v/>
      </c>
      <c r="DH50" s="47" t="str">
        <f t="shared" si="96"/>
        <v/>
      </c>
      <c r="DI50" s="47" t="str">
        <f t="shared" si="85"/>
        <v/>
      </c>
      <c r="DJ50" s="47" t="str">
        <f t="shared" si="71"/>
        <v/>
      </c>
      <c r="DK50" s="47" t="str">
        <f t="shared" si="71"/>
        <v/>
      </c>
      <c r="DL50" s="47" t="str">
        <f t="shared" si="71"/>
        <v/>
      </c>
      <c r="DM50" s="47" t="str">
        <f t="shared" si="71"/>
        <v/>
      </c>
      <c r="DN50" s="47" t="str">
        <f t="shared" si="71"/>
        <v/>
      </c>
      <c r="DO50" s="47" t="str">
        <f t="shared" si="71"/>
        <v/>
      </c>
      <c r="DP50" s="47" t="str">
        <f t="shared" si="86"/>
        <v/>
      </c>
      <c r="DQ50" s="47" t="str">
        <f t="shared" si="86"/>
        <v/>
      </c>
      <c r="DR50" s="47" t="str">
        <f t="shared" si="86"/>
        <v/>
      </c>
      <c r="DS50" s="179" t="str">
        <f t="shared" si="33"/>
        <v/>
      </c>
      <c r="DT50" s="47" t="str">
        <f t="shared" si="102"/>
        <v/>
      </c>
      <c r="DU50" s="47" t="str">
        <f t="shared" si="102"/>
        <v/>
      </c>
      <c r="DV50" s="47" t="str">
        <f t="shared" si="102"/>
        <v/>
      </c>
      <c r="DW50" s="47" t="str">
        <f t="shared" si="102"/>
        <v/>
      </c>
      <c r="DX50" s="47" t="str">
        <f t="shared" si="102"/>
        <v/>
      </c>
      <c r="DY50" s="47" t="str">
        <f t="shared" si="102"/>
        <v/>
      </c>
      <c r="DZ50" s="47" t="str">
        <f t="shared" si="102"/>
        <v/>
      </c>
      <c r="EA50" s="47" t="str">
        <f t="shared" si="102"/>
        <v/>
      </c>
      <c r="EB50" s="47" t="str">
        <f t="shared" si="102"/>
        <v/>
      </c>
      <c r="EC50" s="47" t="str">
        <f t="shared" si="102"/>
        <v/>
      </c>
      <c r="ED50" s="47" t="str">
        <f t="shared" si="102"/>
        <v/>
      </c>
      <c r="EE50" s="47" t="str">
        <f t="shared" si="102"/>
        <v/>
      </c>
      <c r="EF50" s="47" t="str">
        <f t="shared" si="102"/>
        <v/>
      </c>
      <c r="EG50" s="47" t="str">
        <f t="shared" si="102"/>
        <v/>
      </c>
      <c r="EH50" s="47" t="str">
        <f t="shared" si="102"/>
        <v/>
      </c>
      <c r="EI50" s="47" t="str">
        <f t="shared" si="102"/>
        <v/>
      </c>
      <c r="EJ50" s="47" t="str">
        <f t="shared" si="97"/>
        <v/>
      </c>
      <c r="EK50" s="47" t="str">
        <f t="shared" si="97"/>
        <v/>
      </c>
      <c r="EL50" s="47" t="str">
        <f t="shared" si="97"/>
        <v/>
      </c>
      <c r="EM50" s="47" t="str">
        <f t="shared" si="97"/>
        <v/>
      </c>
      <c r="EN50" s="47" t="str">
        <f t="shared" si="97"/>
        <v/>
      </c>
      <c r="EO50" s="47" t="str">
        <f t="shared" si="97"/>
        <v/>
      </c>
      <c r="EP50" s="47" t="str">
        <f t="shared" si="97"/>
        <v/>
      </c>
      <c r="EQ50" s="47" t="str">
        <f t="shared" si="97"/>
        <v/>
      </c>
      <c r="ER50" s="47" t="str">
        <f t="shared" si="97"/>
        <v/>
      </c>
      <c r="ES50" s="47" t="str">
        <f t="shared" si="97"/>
        <v/>
      </c>
      <c r="ET50" s="47" t="str">
        <f t="shared" si="97"/>
        <v/>
      </c>
      <c r="EU50" s="47" t="str">
        <f t="shared" si="97"/>
        <v/>
      </c>
      <c r="EV50" s="47" t="str">
        <f t="shared" si="97"/>
        <v/>
      </c>
      <c r="EW50" s="47" t="str">
        <f t="shared" si="97"/>
        <v/>
      </c>
      <c r="EX50" s="47" t="str">
        <f t="shared" si="97"/>
        <v/>
      </c>
      <c r="EY50" s="47" t="str">
        <f t="shared" si="98"/>
        <v/>
      </c>
      <c r="EZ50" s="47" t="str">
        <f t="shared" si="98"/>
        <v/>
      </c>
      <c r="FA50" s="47" t="str">
        <f t="shared" si="98"/>
        <v/>
      </c>
      <c r="FB50" s="47" t="str">
        <f t="shared" si="98"/>
        <v/>
      </c>
      <c r="FC50" s="47" t="str">
        <f t="shared" si="98"/>
        <v/>
      </c>
      <c r="FD50" s="47" t="str">
        <f t="shared" si="98"/>
        <v/>
      </c>
      <c r="FE50" s="47" t="str">
        <f t="shared" si="98"/>
        <v/>
      </c>
      <c r="FF50" s="47" t="str">
        <f t="shared" si="98"/>
        <v/>
      </c>
      <c r="FG50" s="47" t="str">
        <f t="shared" si="98"/>
        <v/>
      </c>
      <c r="FH50" s="47" t="str">
        <f t="shared" si="98"/>
        <v/>
      </c>
      <c r="FI50" s="47" t="str">
        <f t="shared" si="98"/>
        <v/>
      </c>
      <c r="FJ50" s="47" t="str">
        <f t="shared" si="98"/>
        <v/>
      </c>
      <c r="FK50" s="47" t="str">
        <f t="shared" si="98"/>
        <v/>
      </c>
      <c r="FL50" s="47" t="str">
        <f t="shared" si="98"/>
        <v/>
      </c>
      <c r="FM50" s="47" t="str">
        <f t="shared" si="98"/>
        <v/>
      </c>
      <c r="FN50" s="47" t="str">
        <f t="shared" si="98"/>
        <v/>
      </c>
      <c r="FO50" s="47" t="str">
        <f t="shared" si="92"/>
        <v/>
      </c>
      <c r="FP50" s="47" t="str">
        <f t="shared" si="92"/>
        <v/>
      </c>
      <c r="FQ50" s="47" t="str">
        <f t="shared" si="92"/>
        <v/>
      </c>
      <c r="FR50" s="47" t="str">
        <f t="shared" si="92"/>
        <v/>
      </c>
      <c r="FS50" s="47" t="str">
        <f t="shared" si="92"/>
        <v/>
      </c>
      <c r="FT50" s="47" t="str">
        <f t="shared" si="92"/>
        <v/>
      </c>
      <c r="FU50" s="47" t="str">
        <f t="shared" si="92"/>
        <v/>
      </c>
      <c r="FV50" s="47" t="str">
        <f t="shared" si="92"/>
        <v/>
      </c>
      <c r="FW50" s="47" t="str">
        <f t="shared" si="92"/>
        <v/>
      </c>
      <c r="FX50" s="47" t="str">
        <f t="shared" si="92"/>
        <v/>
      </c>
      <c r="FY50" s="47" t="str">
        <f t="shared" si="92"/>
        <v/>
      </c>
      <c r="FZ50" s="47" t="str">
        <f t="shared" si="99"/>
        <v/>
      </c>
      <c r="GA50" s="47" t="str">
        <f t="shared" si="99"/>
        <v/>
      </c>
      <c r="GB50" s="47" t="str">
        <f t="shared" si="99"/>
        <v/>
      </c>
      <c r="GC50" s="47" t="str">
        <f t="shared" si="99"/>
        <v/>
      </c>
      <c r="GD50" s="47" t="str">
        <f t="shared" si="99"/>
        <v/>
      </c>
      <c r="GE50" s="47" t="str">
        <f t="shared" si="99"/>
        <v/>
      </c>
      <c r="GF50" s="47" t="str">
        <f t="shared" si="99"/>
        <v/>
      </c>
      <c r="GG50" s="47" t="str">
        <f t="shared" si="99"/>
        <v/>
      </c>
      <c r="GH50" s="47" t="str">
        <f t="shared" si="99"/>
        <v/>
      </c>
      <c r="GI50" s="47" t="str">
        <f t="shared" si="99"/>
        <v/>
      </c>
      <c r="GJ50" s="47" t="str">
        <f t="shared" si="99"/>
        <v/>
      </c>
      <c r="GK50" s="47" t="str">
        <f t="shared" si="99"/>
        <v/>
      </c>
      <c r="GL50" s="47" t="str">
        <f t="shared" si="99"/>
        <v/>
      </c>
      <c r="GM50" s="47" t="str">
        <f t="shared" si="99"/>
        <v/>
      </c>
      <c r="GN50" s="47" t="str">
        <f t="shared" si="99"/>
        <v/>
      </c>
      <c r="GO50" s="47" t="str">
        <f t="shared" si="99"/>
        <v/>
      </c>
      <c r="GP50" s="47" t="str">
        <f t="shared" si="100"/>
        <v/>
      </c>
      <c r="GQ50" s="47" t="str">
        <f t="shared" si="100"/>
        <v/>
      </c>
      <c r="GR50" s="47" t="str">
        <f t="shared" si="100"/>
        <v/>
      </c>
      <c r="GS50" s="47" t="str">
        <f t="shared" si="100"/>
        <v/>
      </c>
      <c r="GT50" s="47" t="str">
        <f t="shared" si="100"/>
        <v/>
      </c>
      <c r="GU50" s="47" t="str">
        <f t="shared" si="100"/>
        <v/>
      </c>
      <c r="GV50" s="47" t="str">
        <f t="shared" si="100"/>
        <v/>
      </c>
      <c r="GW50" s="47" t="str">
        <f t="shared" si="100"/>
        <v/>
      </c>
      <c r="GX50" s="47" t="str">
        <f t="shared" si="100"/>
        <v/>
      </c>
      <c r="GY50" s="47" t="str">
        <f t="shared" si="100"/>
        <v/>
      </c>
      <c r="GZ50" s="47" t="str">
        <f t="shared" si="100"/>
        <v/>
      </c>
      <c r="HA50" s="47" t="str">
        <f t="shared" si="100"/>
        <v/>
      </c>
      <c r="HB50" s="47" t="str">
        <f t="shared" si="100"/>
        <v/>
      </c>
      <c r="HC50" s="47" t="str">
        <f t="shared" si="100"/>
        <v/>
      </c>
      <c r="HD50" s="47" t="str">
        <f t="shared" si="100"/>
        <v/>
      </c>
      <c r="HE50" s="47" t="str">
        <f t="shared" si="100"/>
        <v/>
      </c>
      <c r="HF50" s="47" t="str">
        <f t="shared" si="87"/>
        <v/>
      </c>
      <c r="HG50" s="47" t="str">
        <f t="shared" si="72"/>
        <v/>
      </c>
      <c r="HH50" s="47" t="str">
        <f t="shared" si="72"/>
        <v/>
      </c>
      <c r="HI50" s="47" t="str">
        <f t="shared" si="72"/>
        <v/>
      </c>
      <c r="HJ50" s="47" t="str">
        <f t="shared" si="72"/>
        <v/>
      </c>
      <c r="HK50" s="47" t="str">
        <f t="shared" si="72"/>
        <v/>
      </c>
      <c r="HL50" s="47" t="str">
        <f t="shared" si="72"/>
        <v/>
      </c>
      <c r="HM50" s="47" t="str">
        <f t="shared" si="88"/>
        <v/>
      </c>
      <c r="HN50" s="47" t="str">
        <f t="shared" si="88"/>
        <v/>
      </c>
      <c r="HO50" s="47" t="str">
        <f t="shared" si="88"/>
        <v/>
      </c>
      <c r="HP50" s="165" t="e">
        <f t="shared" si="90"/>
        <v>#N/A</v>
      </c>
      <c r="HQ50" s="165" t="e">
        <f t="shared" si="90"/>
        <v>#N/A</v>
      </c>
      <c r="HR50" s="165" t="e">
        <f t="shared" si="90"/>
        <v>#N/A</v>
      </c>
      <c r="HS50" s="165" t="e">
        <f t="shared" si="90"/>
        <v>#N/A</v>
      </c>
      <c r="HT50" s="165" t="e">
        <f t="shared" si="90"/>
        <v>#N/A</v>
      </c>
      <c r="HU50" s="165" t="e">
        <f t="shared" si="90"/>
        <v>#N/A</v>
      </c>
      <c r="HV50" s="165" t="e">
        <f t="shared" si="90"/>
        <v>#N/A</v>
      </c>
      <c r="HW50" s="165" t="e">
        <f t="shared" si="90"/>
        <v>#N/A</v>
      </c>
      <c r="HX50" s="165" t="e">
        <f t="shared" si="90"/>
        <v>#N/A</v>
      </c>
      <c r="HY50" s="165" t="e">
        <f t="shared" si="90"/>
        <v>#N/A</v>
      </c>
      <c r="HZ50" s="165" t="e">
        <f t="shared" si="90"/>
        <v>#N/A</v>
      </c>
      <c r="IA50" s="165" t="e">
        <f t="shared" si="90"/>
        <v>#N/A</v>
      </c>
      <c r="IB50" s="165" t="e">
        <f t="shared" si="90"/>
        <v>#N/A</v>
      </c>
      <c r="IC50" s="165" t="e">
        <f t="shared" si="90"/>
        <v>#N/A</v>
      </c>
      <c r="ID50" s="165" t="e">
        <f t="shared" si="90"/>
        <v>#N/A</v>
      </c>
      <c r="IE50" s="165" t="e">
        <f t="shared" si="89"/>
        <v>#N/A</v>
      </c>
      <c r="IF50" s="165" t="e">
        <f t="shared" si="89"/>
        <v>#N/A</v>
      </c>
      <c r="IG50" s="165" t="e">
        <f t="shared" si="89"/>
        <v>#N/A</v>
      </c>
      <c r="IH50" s="165" t="e">
        <f t="shared" si="89"/>
        <v>#N/A</v>
      </c>
      <c r="II50" s="165" t="e">
        <f t="shared" si="89"/>
        <v>#N/A</v>
      </c>
      <c r="IJ50" s="165" t="e">
        <f t="shared" si="89"/>
        <v>#N/A</v>
      </c>
      <c r="IK50" s="165" t="e">
        <f t="shared" si="89"/>
        <v>#N/A</v>
      </c>
      <c r="IL50" s="165" t="e">
        <f t="shared" si="89"/>
        <v>#N/A</v>
      </c>
      <c r="IM50" s="165" t="e">
        <f t="shared" si="89"/>
        <v>#N/A</v>
      </c>
      <c r="IN50" s="165" t="e">
        <f t="shared" si="89"/>
        <v>#N/A</v>
      </c>
      <c r="IO50" s="165" t="e">
        <f t="shared" si="89"/>
        <v>#N/A</v>
      </c>
      <c r="IP50" s="165" t="e">
        <f t="shared" si="89"/>
        <v>#N/A</v>
      </c>
      <c r="IQ50" s="165" t="e">
        <f t="shared" si="89"/>
        <v>#N/A</v>
      </c>
      <c r="IR50" s="165" t="e">
        <f t="shared" si="89"/>
        <v>#N/A</v>
      </c>
      <c r="IS50" s="165" t="e">
        <f t="shared" si="73"/>
        <v>#N/A</v>
      </c>
      <c r="IT50" s="165" t="e">
        <f t="shared" si="73"/>
        <v>#N/A</v>
      </c>
      <c r="IU50" s="165" t="e">
        <f t="shared" si="73"/>
        <v>#N/A</v>
      </c>
      <c r="IV50" s="165" t="e">
        <f t="shared" si="73"/>
        <v>#N/A</v>
      </c>
      <c r="IW50" s="165" t="e">
        <f t="shared" si="73"/>
        <v>#N/A</v>
      </c>
      <c r="IX50" s="165" t="e">
        <f t="shared" si="73"/>
        <v>#N/A</v>
      </c>
      <c r="IY50" s="165" t="e">
        <f t="shared" si="73"/>
        <v>#N/A</v>
      </c>
      <c r="IZ50" s="165" t="e">
        <f t="shared" si="73"/>
        <v>#N/A</v>
      </c>
      <c r="JA50" s="165" t="e">
        <f t="shared" si="73"/>
        <v>#N/A</v>
      </c>
      <c r="JB50" s="165" t="e">
        <f t="shared" si="73"/>
        <v>#N/A</v>
      </c>
      <c r="JC50" s="165" t="e">
        <f t="shared" si="73"/>
        <v>#N/A</v>
      </c>
      <c r="JD50" s="165" t="e">
        <f t="shared" si="73"/>
        <v>#N/A</v>
      </c>
      <c r="JE50" s="165" t="e">
        <f t="shared" si="73"/>
        <v>#N/A</v>
      </c>
      <c r="JF50" s="165" t="e">
        <f t="shared" si="73"/>
        <v>#N/A</v>
      </c>
      <c r="JG50" s="165" t="e">
        <f t="shared" si="73"/>
        <v>#N/A</v>
      </c>
      <c r="JH50" s="165" t="e">
        <f t="shared" si="73"/>
        <v>#N/A</v>
      </c>
      <c r="JI50" s="165" t="e">
        <f t="shared" si="74"/>
        <v>#N/A</v>
      </c>
      <c r="JJ50" s="165" t="e">
        <f t="shared" si="74"/>
        <v>#N/A</v>
      </c>
      <c r="JK50" s="165" t="e">
        <f t="shared" si="74"/>
        <v>#N/A</v>
      </c>
      <c r="JL50" s="165" t="e">
        <f t="shared" si="74"/>
        <v>#N/A</v>
      </c>
      <c r="JM50" s="165" t="e">
        <f t="shared" si="74"/>
        <v>#N/A</v>
      </c>
      <c r="JN50" s="165" t="e">
        <f t="shared" si="74"/>
        <v>#N/A</v>
      </c>
      <c r="JO50" s="165" t="e">
        <f t="shared" si="74"/>
        <v>#N/A</v>
      </c>
      <c r="JP50" s="165" t="e">
        <f t="shared" si="74"/>
        <v>#N/A</v>
      </c>
      <c r="JQ50" s="165" t="e">
        <f t="shared" si="74"/>
        <v>#N/A</v>
      </c>
      <c r="JR50" s="165" t="e">
        <f t="shared" si="74"/>
        <v>#N/A</v>
      </c>
      <c r="JS50" s="165" t="e">
        <f t="shared" si="74"/>
        <v>#N/A</v>
      </c>
      <c r="JT50" s="165" t="e">
        <f t="shared" si="74"/>
        <v>#N/A</v>
      </c>
      <c r="JU50" s="165" t="e">
        <f t="shared" si="74"/>
        <v>#N/A</v>
      </c>
      <c r="JV50" s="165" t="e">
        <f t="shared" si="74"/>
        <v>#N/A</v>
      </c>
      <c r="JW50" s="165" t="e">
        <f t="shared" si="74"/>
        <v>#N/A</v>
      </c>
      <c r="JX50" s="165" t="e">
        <f t="shared" si="74"/>
        <v>#N/A</v>
      </c>
      <c r="JY50" s="165" t="e">
        <f t="shared" si="75"/>
        <v>#N/A</v>
      </c>
      <c r="JZ50" s="165" t="e">
        <f t="shared" si="75"/>
        <v>#N/A</v>
      </c>
      <c r="KA50" s="165" t="e">
        <f t="shared" si="75"/>
        <v>#N/A</v>
      </c>
      <c r="KB50" s="165" t="e">
        <f t="shared" si="75"/>
        <v>#N/A</v>
      </c>
      <c r="KC50" s="165" t="e">
        <f t="shared" si="75"/>
        <v>#N/A</v>
      </c>
      <c r="KD50" s="165" t="e">
        <f t="shared" si="75"/>
        <v>#N/A</v>
      </c>
      <c r="KE50" s="165" t="e">
        <f t="shared" si="75"/>
        <v>#N/A</v>
      </c>
      <c r="KF50" s="165" t="e">
        <f t="shared" si="75"/>
        <v>#N/A</v>
      </c>
      <c r="KG50" s="165" t="e">
        <f t="shared" si="75"/>
        <v>#N/A</v>
      </c>
      <c r="KH50" s="165" t="e">
        <f t="shared" si="75"/>
        <v>#N/A</v>
      </c>
      <c r="KI50" s="165" t="e">
        <f t="shared" si="75"/>
        <v>#N/A</v>
      </c>
      <c r="KJ50" s="165" t="e">
        <f t="shared" si="75"/>
        <v>#N/A</v>
      </c>
      <c r="KK50" s="165" t="e">
        <f t="shared" si="75"/>
        <v>#N/A</v>
      </c>
      <c r="KL50" s="165" t="e">
        <f t="shared" si="75"/>
        <v>#N/A</v>
      </c>
      <c r="KM50" s="165" t="e">
        <f t="shared" si="75"/>
        <v>#N/A</v>
      </c>
      <c r="KN50" s="165" t="e">
        <f t="shared" si="75"/>
        <v>#N/A</v>
      </c>
      <c r="KO50" s="165" t="e">
        <f t="shared" si="76"/>
        <v>#N/A</v>
      </c>
      <c r="KP50" s="165" t="e">
        <f t="shared" si="76"/>
        <v>#N/A</v>
      </c>
      <c r="KQ50" s="165" t="e">
        <f t="shared" si="76"/>
        <v>#N/A</v>
      </c>
      <c r="KR50" s="165" t="e">
        <f t="shared" si="76"/>
        <v>#N/A</v>
      </c>
      <c r="KS50" s="165" t="e">
        <f t="shared" si="76"/>
        <v>#N/A</v>
      </c>
      <c r="KT50" s="165" t="e">
        <f t="shared" si="76"/>
        <v>#N/A</v>
      </c>
      <c r="KU50" s="165" t="e">
        <f t="shared" si="76"/>
        <v>#N/A</v>
      </c>
      <c r="KV50" s="165" t="e">
        <f t="shared" si="76"/>
        <v>#N/A</v>
      </c>
      <c r="KW50" s="165" t="e">
        <f t="shared" si="76"/>
        <v>#N/A</v>
      </c>
      <c r="KX50" s="165" t="e">
        <f t="shared" si="76"/>
        <v>#N/A</v>
      </c>
      <c r="KY50" s="165" t="e">
        <f t="shared" si="76"/>
        <v>#N/A</v>
      </c>
      <c r="KZ50" s="165" t="e">
        <f t="shared" si="76"/>
        <v>#N/A</v>
      </c>
      <c r="LA50" s="165" t="e">
        <f t="shared" si="76"/>
        <v>#N/A</v>
      </c>
      <c r="LB50" s="165" t="e">
        <f t="shared" si="76"/>
        <v>#N/A</v>
      </c>
      <c r="LC50" s="165" t="e">
        <f t="shared" si="76"/>
        <v>#N/A</v>
      </c>
      <c r="LD50" s="165" t="e">
        <f t="shared" si="76"/>
        <v>#N/A</v>
      </c>
      <c r="LE50" s="165" t="e">
        <f t="shared" si="77"/>
        <v>#N/A</v>
      </c>
      <c r="LF50" s="165" t="e">
        <f t="shared" si="77"/>
        <v>#N/A</v>
      </c>
      <c r="LG50" s="165" t="e">
        <f t="shared" si="77"/>
        <v>#N/A</v>
      </c>
      <c r="LH50" s="165" t="e">
        <f t="shared" si="77"/>
        <v>#N/A</v>
      </c>
      <c r="LI50" s="165" t="e">
        <f t="shared" si="77"/>
        <v>#N/A</v>
      </c>
      <c r="LJ50" s="165" t="e">
        <f t="shared" si="77"/>
        <v>#N/A</v>
      </c>
      <c r="LK50" s="165" t="e">
        <f t="shared" si="77"/>
        <v>#N/A</v>
      </c>
      <c r="LL50" s="165" t="e">
        <f t="shared" si="77"/>
        <v>#N/A</v>
      </c>
      <c r="LM50" s="165" t="e">
        <f t="shared" si="77"/>
        <v>#N/A</v>
      </c>
      <c r="LN50" s="165" t="e">
        <f t="shared" si="77"/>
        <v>#N/A</v>
      </c>
      <c r="LO50" s="165" t="e">
        <f t="shared" si="77"/>
        <v>#N/A</v>
      </c>
      <c r="LP50" s="165" t="e">
        <f t="shared" si="77"/>
        <v>#N/A</v>
      </c>
      <c r="LQ50" s="165" t="e">
        <f t="shared" si="77"/>
        <v>#N/A</v>
      </c>
      <c r="LR50" s="165" t="e">
        <f t="shared" si="77"/>
        <v>#N/A</v>
      </c>
      <c r="LS50" s="165" t="e">
        <f t="shared" si="77"/>
        <v>#N/A</v>
      </c>
      <c r="LT50" s="165" t="e">
        <f t="shared" si="77"/>
        <v>#N/A</v>
      </c>
      <c r="LU50" s="165" t="e">
        <f t="shared" si="78"/>
        <v>#N/A</v>
      </c>
      <c r="LV50" s="165" t="e">
        <f t="shared" si="78"/>
        <v>#N/A</v>
      </c>
      <c r="LW50" s="165" t="e">
        <f t="shared" si="78"/>
        <v>#N/A</v>
      </c>
      <c r="LX50" s="165" t="e">
        <f t="shared" si="78"/>
        <v>#N/A</v>
      </c>
      <c r="LY50" s="165" t="e">
        <f t="shared" si="78"/>
        <v>#N/A</v>
      </c>
      <c r="LZ50" s="165" t="e">
        <f t="shared" si="78"/>
        <v>#N/A</v>
      </c>
      <c r="MA50" s="165" t="e">
        <f t="shared" si="78"/>
        <v>#N/A</v>
      </c>
      <c r="MB50" s="165" t="e">
        <f t="shared" si="78"/>
        <v>#N/A</v>
      </c>
      <c r="MC50" s="165" t="e">
        <f t="shared" si="78"/>
        <v>#N/A</v>
      </c>
      <c r="MD50" s="165" t="e">
        <f t="shared" si="78"/>
        <v>#N/A</v>
      </c>
      <c r="ME50" s="165" t="e">
        <f t="shared" si="78"/>
        <v>#N/A</v>
      </c>
      <c r="MF50" s="165" t="e">
        <f t="shared" si="78"/>
        <v>#N/A</v>
      </c>
      <c r="MG50" s="165" t="e">
        <f t="shared" si="78"/>
        <v>#N/A</v>
      </c>
      <c r="MH50" s="165" t="e">
        <f t="shared" si="78"/>
        <v>#N/A</v>
      </c>
      <c r="MI50" s="165" t="e">
        <f t="shared" si="78"/>
        <v>#N/A</v>
      </c>
      <c r="MJ50" s="165" t="e">
        <f t="shared" si="78"/>
        <v>#N/A</v>
      </c>
      <c r="MK50" s="165" t="e">
        <f t="shared" si="79"/>
        <v>#N/A</v>
      </c>
      <c r="ML50" s="165" t="e">
        <f t="shared" si="79"/>
        <v>#N/A</v>
      </c>
      <c r="MM50" s="165" t="e">
        <f t="shared" si="79"/>
        <v>#N/A</v>
      </c>
      <c r="MN50" s="165" t="e">
        <f t="shared" si="79"/>
        <v>#N/A</v>
      </c>
      <c r="MO50" s="165" t="e">
        <f t="shared" si="79"/>
        <v>#N/A</v>
      </c>
      <c r="MP50" s="165" t="e">
        <f t="shared" si="79"/>
        <v>#N/A</v>
      </c>
      <c r="MQ50" s="165" t="e">
        <f t="shared" si="79"/>
        <v>#N/A</v>
      </c>
      <c r="MR50" s="165" t="e">
        <f t="shared" si="79"/>
        <v>#N/A</v>
      </c>
      <c r="MS50" s="165" t="e">
        <f t="shared" si="79"/>
        <v>#N/A</v>
      </c>
      <c r="MT50" s="165" t="e">
        <f t="shared" si="79"/>
        <v>#N/A</v>
      </c>
      <c r="MU50" s="165" t="e">
        <f t="shared" si="79"/>
        <v>#N/A</v>
      </c>
      <c r="MV50" s="165" t="e">
        <f t="shared" si="79"/>
        <v>#N/A</v>
      </c>
      <c r="MW50" s="165" t="e">
        <f t="shared" si="79"/>
        <v>#N/A</v>
      </c>
      <c r="MX50" s="165" t="e">
        <f t="shared" si="79"/>
        <v>#N/A</v>
      </c>
      <c r="MY50" s="165" t="e">
        <f t="shared" si="79"/>
        <v>#N/A</v>
      </c>
      <c r="MZ50" s="165" t="e">
        <f t="shared" si="79"/>
        <v>#N/A</v>
      </c>
      <c r="NA50" s="165" t="e">
        <f t="shared" si="80"/>
        <v>#N/A</v>
      </c>
      <c r="NB50" s="165" t="e">
        <f t="shared" si="80"/>
        <v>#N/A</v>
      </c>
      <c r="NC50" s="165" t="e">
        <f t="shared" si="80"/>
        <v>#N/A</v>
      </c>
      <c r="ND50" s="165" t="e">
        <f t="shared" si="80"/>
        <v>#N/A</v>
      </c>
      <c r="NE50" s="165" t="e">
        <f t="shared" si="80"/>
        <v>#N/A</v>
      </c>
      <c r="NF50" s="165" t="e">
        <f t="shared" si="80"/>
        <v>#N/A</v>
      </c>
      <c r="NG50" s="165" t="e">
        <f t="shared" si="80"/>
        <v>#N/A</v>
      </c>
      <c r="NH50" s="165" t="e">
        <f t="shared" si="80"/>
        <v>#N/A</v>
      </c>
      <c r="NI50" s="165" t="e">
        <f t="shared" si="80"/>
        <v>#N/A</v>
      </c>
      <c r="NJ50" s="165" t="e">
        <f t="shared" si="80"/>
        <v>#N/A</v>
      </c>
      <c r="NK50" s="165" t="e">
        <f t="shared" si="80"/>
        <v>#N/A</v>
      </c>
      <c r="NL50" s="165" t="e">
        <f t="shared" si="80"/>
        <v>#N/A</v>
      </c>
      <c r="NM50" s="165" t="e">
        <f t="shared" si="80"/>
        <v>#N/A</v>
      </c>
      <c r="NN50" s="165" t="e">
        <f t="shared" si="80"/>
        <v>#N/A</v>
      </c>
      <c r="NO50" s="165" t="e">
        <f t="shared" si="80"/>
        <v>#N/A</v>
      </c>
      <c r="NP50" s="165" t="e">
        <f t="shared" si="80"/>
        <v>#N/A</v>
      </c>
      <c r="NQ50" s="165" t="e">
        <f t="shared" si="81"/>
        <v>#N/A</v>
      </c>
      <c r="NR50" s="165" t="e">
        <f t="shared" si="81"/>
        <v>#N/A</v>
      </c>
      <c r="NS50" s="165" t="e">
        <f t="shared" si="81"/>
        <v>#N/A</v>
      </c>
      <c r="NT50" s="165" t="e">
        <f t="shared" si="81"/>
        <v>#N/A</v>
      </c>
      <c r="NU50" s="165" t="e">
        <f t="shared" si="81"/>
        <v>#N/A</v>
      </c>
      <c r="NV50" s="165" t="e">
        <f t="shared" si="81"/>
        <v>#N/A</v>
      </c>
      <c r="NW50" s="165" t="e">
        <f t="shared" si="81"/>
        <v>#N/A</v>
      </c>
      <c r="NX50" s="165" t="e">
        <f t="shared" si="81"/>
        <v>#N/A</v>
      </c>
      <c r="NY50" s="165" t="e">
        <f t="shared" si="81"/>
        <v>#N/A</v>
      </c>
      <c r="NZ50" s="165" t="e">
        <f t="shared" si="81"/>
        <v>#N/A</v>
      </c>
      <c r="OA50" s="165" t="e">
        <f t="shared" si="81"/>
        <v>#N/A</v>
      </c>
      <c r="OB50" s="165" t="e">
        <f t="shared" si="81"/>
        <v>#N/A</v>
      </c>
      <c r="OC50" s="165" t="e">
        <f t="shared" si="81"/>
        <v>#N/A</v>
      </c>
      <c r="OD50" s="165" t="e">
        <f t="shared" si="81"/>
        <v>#N/A</v>
      </c>
      <c r="OE50" s="165" t="e">
        <f t="shared" si="81"/>
        <v>#N/A</v>
      </c>
      <c r="OF50" s="165" t="e">
        <f t="shared" si="81"/>
        <v>#N/A</v>
      </c>
      <c r="OG50" s="165" t="e">
        <f t="shared" si="82"/>
        <v>#N/A</v>
      </c>
      <c r="OH50" s="165" t="e">
        <f t="shared" si="82"/>
        <v>#N/A</v>
      </c>
      <c r="OI50" s="165" t="e">
        <f t="shared" si="82"/>
        <v>#N/A</v>
      </c>
      <c r="OJ50" s="165" t="e">
        <f t="shared" si="82"/>
        <v>#N/A</v>
      </c>
      <c r="OK50" s="165" t="e">
        <f t="shared" si="82"/>
        <v>#N/A</v>
      </c>
      <c r="OL50" s="165" t="e">
        <f t="shared" si="82"/>
        <v>#N/A</v>
      </c>
      <c r="OM50" s="165" t="e">
        <f t="shared" si="82"/>
        <v>#N/A</v>
      </c>
      <c r="ON50" s="165" t="e">
        <f t="shared" si="82"/>
        <v>#N/A</v>
      </c>
      <c r="OO50" s="165" t="e">
        <f t="shared" si="82"/>
        <v>#N/A</v>
      </c>
      <c r="OP50" s="165" t="e">
        <f t="shared" si="82"/>
        <v>#N/A</v>
      </c>
      <c r="OQ50" s="165" t="e">
        <f t="shared" si="82"/>
        <v>#N/A</v>
      </c>
      <c r="OR50" s="165" t="e">
        <f t="shared" si="82"/>
        <v>#N/A</v>
      </c>
      <c r="OS50" s="165" t="e">
        <f t="shared" si="82"/>
        <v>#N/A</v>
      </c>
      <c r="OT50" s="165" t="e">
        <f t="shared" si="82"/>
        <v>#N/A</v>
      </c>
      <c r="OU50" s="165" t="e">
        <f t="shared" si="82"/>
        <v>#N/A</v>
      </c>
      <c r="OV50" s="165" t="e">
        <f t="shared" si="82"/>
        <v>#N/A</v>
      </c>
      <c r="OW50" s="165" t="e">
        <f t="shared" si="83"/>
        <v>#N/A</v>
      </c>
      <c r="OX50" s="165" t="e">
        <f t="shared" si="83"/>
        <v>#N/A</v>
      </c>
      <c r="OY50" s="165" t="e">
        <f t="shared" si="52"/>
        <v>#N/A</v>
      </c>
      <c r="OZ50" s="165" t="e">
        <f t="shared" si="52"/>
        <v>#N/A</v>
      </c>
      <c r="PA50" s="165" t="e">
        <f t="shared" si="52"/>
        <v>#N/A</v>
      </c>
      <c r="PB50" s="165" t="e">
        <f t="shared" si="52"/>
        <v>#N/A</v>
      </c>
      <c r="PC50" s="165" t="e">
        <f t="shared" si="70"/>
        <v>#N/A</v>
      </c>
      <c r="PD50" s="165" t="e">
        <f t="shared" si="70"/>
        <v>#N/A</v>
      </c>
      <c r="PE50" s="165" t="e">
        <f t="shared" si="70"/>
        <v>#N/A</v>
      </c>
      <c r="PF50" s="165" t="e">
        <f t="shared" si="70"/>
        <v>#N/A</v>
      </c>
      <c r="PG50" s="165" t="e">
        <f t="shared" si="70"/>
        <v>#N/A</v>
      </c>
      <c r="PH50" s="165" t="e">
        <f t="shared" si="70"/>
        <v>#N/A</v>
      </c>
    </row>
    <row r="51" spans="1:424" hidden="1" x14ac:dyDescent="0.45">
      <c r="A51" s="4">
        <v>48</v>
      </c>
      <c r="B51" s="91"/>
      <c r="C51" s="91"/>
      <c r="D51" s="91"/>
      <c r="E51" s="120" t="str">
        <f t="shared" si="28"/>
        <v/>
      </c>
      <c r="F51" s="120" t="str">
        <f t="shared" si="29"/>
        <v/>
      </c>
      <c r="G51" s="71" t="str">
        <f t="shared" si="30"/>
        <v/>
      </c>
      <c r="H51" s="23"/>
      <c r="I51" s="55"/>
      <c r="J51" s="298"/>
      <c r="K51" s="72" t="str">
        <f>IF(AND(B51&gt;0,C51&gt;0,D51&gt;0),IF(ISBLANK(J51),IF(ISBLANK(H51),"",(D51-B51)*VLOOKUP(H51,VLookups!$A$4:$B$13,2,FALSE)),J51),"")</f>
        <v/>
      </c>
      <c r="L51" s="73" t="str">
        <f t="shared" si="84"/>
        <v/>
      </c>
      <c r="M51" s="91"/>
      <c r="N51" s="265" t="str">
        <f>IF(AND(M51&gt;0,C51&gt;0,NOT(K51="")),ABS(VLOOKUP($M$1,VLookups!$A$43:$B$44,2,FALSE)-_xlfn.NORM.DIST(M51,G51,K51,TRUE)),"")</f>
        <v/>
      </c>
      <c r="O51" s="90" t="str">
        <f>IF(AND($B51&gt;0,$C51&gt;0,$D51&gt;0,NOT(ISBLANK($H51))),_xlfn.NORM.INV(ABS(VLOOKUP($M$1,VLookups!$A$43:$B$44,2,FALSE)-O$3),$G51,$K51),"")</f>
        <v/>
      </c>
      <c r="P51" s="89" t="str">
        <f>IF(AND($B51&gt;0,$C51&gt;0,$D51&gt;0,NOT(ISBLANK($H51))),_xlfn.NORM.INV(ABS(VLOOKUP($M$1,VLookups!$A$43:$B$44,2,FALSE)-P$3),$G51,$K51),"")</f>
        <v/>
      </c>
      <c r="Q51" s="90" t="str">
        <f>IF(AND($B51&gt;0,$C51&gt;0,$D51&gt;0,NOT(ISBLANK($H51))),_xlfn.NORM.INV(ABS(VLOOKUP($M$1,VLookups!$A$43:$B$44,2,FALSE)-Q$3),$G51,$K51),"")</f>
        <v/>
      </c>
      <c r="R51" s="89" t="str">
        <f>IF(AND($B51&gt;0,$C51&gt;0,$D51&gt;0,NOT(ISBLANK($H51))),_xlfn.NORM.INV(ABS(VLOOKUP($M$1,VLookups!$A$43:$B$44,2,FALSE)-R$3),$G51,$K51),"")</f>
        <v/>
      </c>
      <c r="S51" s="90" t="str">
        <f>IF(AND($B51&gt;0,$C51&gt;0,$D51&gt;0,NOT(ISBLANK($H51))),_xlfn.NORM.INV(ABS(VLOOKUP($M$1,VLookups!$A$43:$B$44,2,FALSE)-S$3),$G51,$K51),"")</f>
        <v/>
      </c>
      <c r="T51" s="89" t="str">
        <f>IF(AND($B51&gt;0,$C51&gt;0,$D51&gt;0,NOT(ISBLANK($H51))),_xlfn.NORM.INV(ABS(VLOOKUP($M$1,VLookups!$A$43:$B$44,2,FALSE)-T$3),$G51,$K51),"")</f>
        <v/>
      </c>
      <c r="U51" s="5"/>
      <c r="V51" s="164" t="str">
        <f t="shared" si="31"/>
        <v/>
      </c>
      <c r="W51" s="47" t="str">
        <f t="shared" si="101"/>
        <v/>
      </c>
      <c r="X51" s="47" t="str">
        <f t="shared" si="101"/>
        <v/>
      </c>
      <c r="Y51" s="47" t="str">
        <f t="shared" si="101"/>
        <v/>
      </c>
      <c r="Z51" s="47" t="str">
        <f t="shared" si="101"/>
        <v/>
      </c>
      <c r="AA51" s="47" t="str">
        <f t="shared" si="101"/>
        <v/>
      </c>
      <c r="AB51" s="47" t="str">
        <f t="shared" si="101"/>
        <v/>
      </c>
      <c r="AC51" s="47" t="str">
        <f t="shared" si="101"/>
        <v/>
      </c>
      <c r="AD51" s="47" t="str">
        <f t="shared" si="101"/>
        <v/>
      </c>
      <c r="AE51" s="47" t="str">
        <f t="shared" si="101"/>
        <v/>
      </c>
      <c r="AF51" s="47" t="str">
        <f t="shared" si="101"/>
        <v/>
      </c>
      <c r="AG51" s="47" t="str">
        <f t="shared" si="101"/>
        <v/>
      </c>
      <c r="AH51" s="47" t="str">
        <f t="shared" si="101"/>
        <v/>
      </c>
      <c r="AI51" s="47" t="str">
        <f t="shared" si="101"/>
        <v/>
      </c>
      <c r="AJ51" s="47" t="str">
        <f t="shared" si="101"/>
        <v/>
      </c>
      <c r="AK51" s="47" t="str">
        <f t="shared" si="101"/>
        <v/>
      </c>
      <c r="AL51" s="47" t="str">
        <f t="shared" si="101"/>
        <v/>
      </c>
      <c r="AM51" s="47" t="str">
        <f t="shared" si="93"/>
        <v/>
      </c>
      <c r="AN51" s="47" t="str">
        <f t="shared" si="93"/>
        <v/>
      </c>
      <c r="AO51" s="47" t="str">
        <f t="shared" si="93"/>
        <v/>
      </c>
      <c r="AP51" s="47" t="str">
        <f t="shared" si="93"/>
        <v/>
      </c>
      <c r="AQ51" s="47" t="str">
        <f t="shared" si="93"/>
        <v/>
      </c>
      <c r="AR51" s="47" t="str">
        <f t="shared" si="93"/>
        <v/>
      </c>
      <c r="AS51" s="47" t="str">
        <f t="shared" si="93"/>
        <v/>
      </c>
      <c r="AT51" s="47" t="str">
        <f t="shared" si="93"/>
        <v/>
      </c>
      <c r="AU51" s="47" t="str">
        <f t="shared" si="93"/>
        <v/>
      </c>
      <c r="AV51" s="47" t="str">
        <f t="shared" si="93"/>
        <v/>
      </c>
      <c r="AW51" s="47" t="str">
        <f t="shared" si="93"/>
        <v/>
      </c>
      <c r="AX51" s="47" t="str">
        <f t="shared" si="93"/>
        <v/>
      </c>
      <c r="AY51" s="47" t="str">
        <f t="shared" si="93"/>
        <v/>
      </c>
      <c r="AZ51" s="47" t="str">
        <f t="shared" si="93"/>
        <v/>
      </c>
      <c r="BA51" s="47" t="str">
        <f t="shared" si="93"/>
        <v/>
      </c>
      <c r="BB51" s="47" t="str">
        <f t="shared" si="94"/>
        <v/>
      </c>
      <c r="BC51" s="47" t="str">
        <f t="shared" si="94"/>
        <v/>
      </c>
      <c r="BD51" s="47" t="str">
        <f t="shared" si="94"/>
        <v/>
      </c>
      <c r="BE51" s="47" t="str">
        <f t="shared" si="94"/>
        <v/>
      </c>
      <c r="BF51" s="47" t="str">
        <f t="shared" si="94"/>
        <v/>
      </c>
      <c r="BG51" s="47" t="str">
        <f t="shared" si="94"/>
        <v/>
      </c>
      <c r="BH51" s="47" t="str">
        <f t="shared" si="94"/>
        <v/>
      </c>
      <c r="BI51" s="47" t="str">
        <f t="shared" si="94"/>
        <v/>
      </c>
      <c r="BJ51" s="47" t="str">
        <f t="shared" si="94"/>
        <v/>
      </c>
      <c r="BK51" s="47" t="str">
        <f t="shared" si="94"/>
        <v/>
      </c>
      <c r="BL51" s="47" t="str">
        <f t="shared" si="94"/>
        <v/>
      </c>
      <c r="BM51" s="47" t="str">
        <f t="shared" si="94"/>
        <v/>
      </c>
      <c r="BN51" s="47" t="str">
        <f t="shared" si="94"/>
        <v/>
      </c>
      <c r="BO51" s="47" t="str">
        <f t="shared" si="94"/>
        <v/>
      </c>
      <c r="BP51" s="47" t="str">
        <f t="shared" si="94"/>
        <v/>
      </c>
      <c r="BQ51" s="47" t="str">
        <f t="shared" si="94"/>
        <v/>
      </c>
      <c r="BR51" s="47" t="str">
        <f t="shared" si="91"/>
        <v/>
      </c>
      <c r="BS51" s="47" t="str">
        <f t="shared" si="91"/>
        <v/>
      </c>
      <c r="BT51" s="47" t="str">
        <f t="shared" si="91"/>
        <v/>
      </c>
      <c r="BU51" s="47" t="str">
        <f t="shared" si="91"/>
        <v/>
      </c>
      <c r="BV51" s="47" t="str">
        <f t="shared" si="91"/>
        <v/>
      </c>
      <c r="BW51" s="47" t="str">
        <f t="shared" si="91"/>
        <v/>
      </c>
      <c r="BX51" s="47" t="str">
        <f t="shared" si="91"/>
        <v/>
      </c>
      <c r="BY51" s="47" t="str">
        <f t="shared" si="91"/>
        <v/>
      </c>
      <c r="BZ51" s="47" t="str">
        <f t="shared" si="91"/>
        <v/>
      </c>
      <c r="CA51" s="47" t="str">
        <f t="shared" si="91"/>
        <v/>
      </c>
      <c r="CB51" s="47" t="str">
        <f t="shared" si="91"/>
        <v/>
      </c>
      <c r="CC51" s="47" t="str">
        <f t="shared" si="95"/>
        <v/>
      </c>
      <c r="CD51" s="47" t="str">
        <f t="shared" si="95"/>
        <v/>
      </c>
      <c r="CE51" s="47" t="str">
        <f t="shared" si="95"/>
        <v/>
      </c>
      <c r="CF51" s="47" t="str">
        <f t="shared" si="95"/>
        <v/>
      </c>
      <c r="CG51" s="47" t="str">
        <f t="shared" si="95"/>
        <v/>
      </c>
      <c r="CH51" s="47" t="str">
        <f t="shared" si="95"/>
        <v/>
      </c>
      <c r="CI51" s="47" t="str">
        <f t="shared" si="95"/>
        <v/>
      </c>
      <c r="CJ51" s="47" t="str">
        <f t="shared" si="95"/>
        <v/>
      </c>
      <c r="CK51" s="47" t="str">
        <f t="shared" si="95"/>
        <v/>
      </c>
      <c r="CL51" s="47" t="str">
        <f t="shared" si="95"/>
        <v/>
      </c>
      <c r="CM51" s="47" t="str">
        <f t="shared" si="95"/>
        <v/>
      </c>
      <c r="CN51" s="47" t="str">
        <f t="shared" si="95"/>
        <v/>
      </c>
      <c r="CO51" s="47" t="str">
        <f t="shared" si="95"/>
        <v/>
      </c>
      <c r="CP51" s="47" t="str">
        <f t="shared" si="95"/>
        <v/>
      </c>
      <c r="CQ51" s="47" t="str">
        <f t="shared" si="95"/>
        <v/>
      </c>
      <c r="CR51" s="47" t="str">
        <f t="shared" si="95"/>
        <v/>
      </c>
      <c r="CS51" s="47" t="str">
        <f t="shared" si="96"/>
        <v/>
      </c>
      <c r="CT51" s="47" t="str">
        <f t="shared" si="96"/>
        <v/>
      </c>
      <c r="CU51" s="47" t="str">
        <f t="shared" si="96"/>
        <v/>
      </c>
      <c r="CV51" s="47" t="str">
        <f t="shared" si="96"/>
        <v/>
      </c>
      <c r="CW51" s="47" t="str">
        <f t="shared" si="96"/>
        <v/>
      </c>
      <c r="CX51" s="47" t="str">
        <f t="shared" si="96"/>
        <v/>
      </c>
      <c r="CY51" s="47" t="str">
        <f t="shared" si="96"/>
        <v/>
      </c>
      <c r="CZ51" s="47" t="str">
        <f t="shared" si="96"/>
        <v/>
      </c>
      <c r="DA51" s="47" t="str">
        <f t="shared" si="96"/>
        <v/>
      </c>
      <c r="DB51" s="47" t="str">
        <f t="shared" si="96"/>
        <v/>
      </c>
      <c r="DC51" s="47" t="str">
        <f t="shared" si="96"/>
        <v/>
      </c>
      <c r="DD51" s="47" t="str">
        <f t="shared" si="96"/>
        <v/>
      </c>
      <c r="DE51" s="47" t="str">
        <f t="shared" si="96"/>
        <v/>
      </c>
      <c r="DF51" s="47" t="str">
        <f t="shared" si="96"/>
        <v/>
      </c>
      <c r="DG51" s="47" t="str">
        <f t="shared" si="96"/>
        <v/>
      </c>
      <c r="DH51" s="47" t="str">
        <f t="shared" si="96"/>
        <v/>
      </c>
      <c r="DI51" s="47" t="str">
        <f t="shared" si="85"/>
        <v/>
      </c>
      <c r="DJ51" s="47" t="str">
        <f t="shared" ref="DJ51:DR51" si="103">IF(ISNONTEXT($V51),DK51-$V51,"")</f>
        <v/>
      </c>
      <c r="DK51" s="47" t="str">
        <f t="shared" si="103"/>
        <v/>
      </c>
      <c r="DL51" s="47" t="str">
        <f t="shared" si="103"/>
        <v/>
      </c>
      <c r="DM51" s="47" t="str">
        <f t="shared" si="103"/>
        <v/>
      </c>
      <c r="DN51" s="47" t="str">
        <f t="shared" si="103"/>
        <v/>
      </c>
      <c r="DO51" s="47" t="str">
        <f t="shared" si="103"/>
        <v/>
      </c>
      <c r="DP51" s="47" t="str">
        <f t="shared" si="103"/>
        <v/>
      </c>
      <c r="DQ51" s="47" t="str">
        <f t="shared" si="103"/>
        <v/>
      </c>
      <c r="DR51" s="47" t="str">
        <f t="shared" si="103"/>
        <v/>
      </c>
      <c r="DS51" s="179" t="str">
        <f t="shared" si="33"/>
        <v/>
      </c>
      <c r="DT51" s="47" t="str">
        <f t="shared" si="102"/>
        <v/>
      </c>
      <c r="DU51" s="47" t="str">
        <f t="shared" si="102"/>
        <v/>
      </c>
      <c r="DV51" s="47" t="str">
        <f t="shared" si="102"/>
        <v/>
      </c>
      <c r="DW51" s="47" t="str">
        <f t="shared" si="102"/>
        <v/>
      </c>
      <c r="DX51" s="47" t="str">
        <f t="shared" si="102"/>
        <v/>
      </c>
      <c r="DY51" s="47" t="str">
        <f t="shared" si="102"/>
        <v/>
      </c>
      <c r="DZ51" s="47" t="str">
        <f t="shared" si="102"/>
        <v/>
      </c>
      <c r="EA51" s="47" t="str">
        <f t="shared" si="102"/>
        <v/>
      </c>
      <c r="EB51" s="47" t="str">
        <f t="shared" si="102"/>
        <v/>
      </c>
      <c r="EC51" s="47" t="str">
        <f t="shared" si="102"/>
        <v/>
      </c>
      <c r="ED51" s="47" t="str">
        <f t="shared" si="102"/>
        <v/>
      </c>
      <c r="EE51" s="47" t="str">
        <f t="shared" si="102"/>
        <v/>
      </c>
      <c r="EF51" s="47" t="str">
        <f t="shared" si="102"/>
        <v/>
      </c>
      <c r="EG51" s="47" t="str">
        <f t="shared" si="102"/>
        <v/>
      </c>
      <c r="EH51" s="47" t="str">
        <f t="shared" si="102"/>
        <v/>
      </c>
      <c r="EI51" s="47" t="str">
        <f t="shared" si="102"/>
        <v/>
      </c>
      <c r="EJ51" s="47" t="str">
        <f t="shared" si="97"/>
        <v/>
      </c>
      <c r="EK51" s="47" t="str">
        <f t="shared" si="97"/>
        <v/>
      </c>
      <c r="EL51" s="47" t="str">
        <f t="shared" si="97"/>
        <v/>
      </c>
      <c r="EM51" s="47" t="str">
        <f t="shared" si="97"/>
        <v/>
      </c>
      <c r="EN51" s="47" t="str">
        <f t="shared" si="97"/>
        <v/>
      </c>
      <c r="EO51" s="47" t="str">
        <f t="shared" si="97"/>
        <v/>
      </c>
      <c r="EP51" s="47" t="str">
        <f t="shared" si="97"/>
        <v/>
      </c>
      <c r="EQ51" s="47" t="str">
        <f t="shared" si="97"/>
        <v/>
      </c>
      <c r="ER51" s="47" t="str">
        <f t="shared" si="97"/>
        <v/>
      </c>
      <c r="ES51" s="47" t="str">
        <f t="shared" si="97"/>
        <v/>
      </c>
      <c r="ET51" s="47" t="str">
        <f t="shared" si="97"/>
        <v/>
      </c>
      <c r="EU51" s="47" t="str">
        <f t="shared" si="97"/>
        <v/>
      </c>
      <c r="EV51" s="47" t="str">
        <f t="shared" si="97"/>
        <v/>
      </c>
      <c r="EW51" s="47" t="str">
        <f t="shared" si="97"/>
        <v/>
      </c>
      <c r="EX51" s="47" t="str">
        <f t="shared" si="97"/>
        <v/>
      </c>
      <c r="EY51" s="47" t="str">
        <f t="shared" si="98"/>
        <v/>
      </c>
      <c r="EZ51" s="47" t="str">
        <f t="shared" si="98"/>
        <v/>
      </c>
      <c r="FA51" s="47" t="str">
        <f t="shared" si="98"/>
        <v/>
      </c>
      <c r="FB51" s="47" t="str">
        <f t="shared" si="98"/>
        <v/>
      </c>
      <c r="FC51" s="47" t="str">
        <f t="shared" si="98"/>
        <v/>
      </c>
      <c r="FD51" s="47" t="str">
        <f t="shared" si="98"/>
        <v/>
      </c>
      <c r="FE51" s="47" t="str">
        <f t="shared" si="98"/>
        <v/>
      </c>
      <c r="FF51" s="47" t="str">
        <f t="shared" si="98"/>
        <v/>
      </c>
      <c r="FG51" s="47" t="str">
        <f t="shared" si="98"/>
        <v/>
      </c>
      <c r="FH51" s="47" t="str">
        <f t="shared" si="98"/>
        <v/>
      </c>
      <c r="FI51" s="47" t="str">
        <f t="shared" si="98"/>
        <v/>
      </c>
      <c r="FJ51" s="47" t="str">
        <f t="shared" si="98"/>
        <v/>
      </c>
      <c r="FK51" s="47" t="str">
        <f t="shared" si="98"/>
        <v/>
      </c>
      <c r="FL51" s="47" t="str">
        <f t="shared" si="98"/>
        <v/>
      </c>
      <c r="FM51" s="47" t="str">
        <f t="shared" si="98"/>
        <v/>
      </c>
      <c r="FN51" s="47" t="str">
        <f t="shared" si="98"/>
        <v/>
      </c>
      <c r="FO51" s="47" t="str">
        <f t="shared" si="92"/>
        <v/>
      </c>
      <c r="FP51" s="47" t="str">
        <f t="shared" si="92"/>
        <v/>
      </c>
      <c r="FQ51" s="47" t="str">
        <f t="shared" si="92"/>
        <v/>
      </c>
      <c r="FR51" s="47" t="str">
        <f t="shared" si="92"/>
        <v/>
      </c>
      <c r="FS51" s="47" t="str">
        <f t="shared" si="92"/>
        <v/>
      </c>
      <c r="FT51" s="47" t="str">
        <f t="shared" si="92"/>
        <v/>
      </c>
      <c r="FU51" s="47" t="str">
        <f t="shared" si="92"/>
        <v/>
      </c>
      <c r="FV51" s="47" t="str">
        <f t="shared" si="92"/>
        <v/>
      </c>
      <c r="FW51" s="47" t="str">
        <f t="shared" si="92"/>
        <v/>
      </c>
      <c r="FX51" s="47" t="str">
        <f t="shared" si="92"/>
        <v/>
      </c>
      <c r="FY51" s="47" t="str">
        <f t="shared" si="92"/>
        <v/>
      </c>
      <c r="FZ51" s="47" t="str">
        <f t="shared" si="99"/>
        <v/>
      </c>
      <c r="GA51" s="47" t="str">
        <f t="shared" si="99"/>
        <v/>
      </c>
      <c r="GB51" s="47" t="str">
        <f t="shared" si="99"/>
        <v/>
      </c>
      <c r="GC51" s="47" t="str">
        <f t="shared" si="99"/>
        <v/>
      </c>
      <c r="GD51" s="47" t="str">
        <f t="shared" si="99"/>
        <v/>
      </c>
      <c r="GE51" s="47" t="str">
        <f t="shared" si="99"/>
        <v/>
      </c>
      <c r="GF51" s="47" t="str">
        <f t="shared" si="99"/>
        <v/>
      </c>
      <c r="GG51" s="47" t="str">
        <f t="shared" si="99"/>
        <v/>
      </c>
      <c r="GH51" s="47" t="str">
        <f t="shared" si="99"/>
        <v/>
      </c>
      <c r="GI51" s="47" t="str">
        <f t="shared" si="99"/>
        <v/>
      </c>
      <c r="GJ51" s="47" t="str">
        <f t="shared" si="99"/>
        <v/>
      </c>
      <c r="GK51" s="47" t="str">
        <f t="shared" si="99"/>
        <v/>
      </c>
      <c r="GL51" s="47" t="str">
        <f t="shared" si="99"/>
        <v/>
      </c>
      <c r="GM51" s="47" t="str">
        <f t="shared" si="99"/>
        <v/>
      </c>
      <c r="GN51" s="47" t="str">
        <f t="shared" si="99"/>
        <v/>
      </c>
      <c r="GO51" s="47" t="str">
        <f t="shared" si="99"/>
        <v/>
      </c>
      <c r="GP51" s="47" t="str">
        <f t="shared" si="100"/>
        <v/>
      </c>
      <c r="GQ51" s="47" t="str">
        <f t="shared" si="100"/>
        <v/>
      </c>
      <c r="GR51" s="47" t="str">
        <f t="shared" si="100"/>
        <v/>
      </c>
      <c r="GS51" s="47" t="str">
        <f t="shared" si="100"/>
        <v/>
      </c>
      <c r="GT51" s="47" t="str">
        <f t="shared" si="100"/>
        <v/>
      </c>
      <c r="GU51" s="47" t="str">
        <f t="shared" si="100"/>
        <v/>
      </c>
      <c r="GV51" s="47" t="str">
        <f t="shared" si="100"/>
        <v/>
      </c>
      <c r="GW51" s="47" t="str">
        <f t="shared" si="100"/>
        <v/>
      </c>
      <c r="GX51" s="47" t="str">
        <f t="shared" si="100"/>
        <v/>
      </c>
      <c r="GY51" s="47" t="str">
        <f t="shared" si="100"/>
        <v/>
      </c>
      <c r="GZ51" s="47" t="str">
        <f t="shared" si="100"/>
        <v/>
      </c>
      <c r="HA51" s="47" t="str">
        <f t="shared" si="100"/>
        <v/>
      </c>
      <c r="HB51" s="47" t="str">
        <f t="shared" si="100"/>
        <v/>
      </c>
      <c r="HC51" s="47" t="str">
        <f t="shared" si="100"/>
        <v/>
      </c>
      <c r="HD51" s="47" t="str">
        <f t="shared" si="100"/>
        <v/>
      </c>
      <c r="HE51" s="47" t="str">
        <f t="shared" si="100"/>
        <v/>
      </c>
      <c r="HF51" s="47" t="str">
        <f t="shared" si="87"/>
        <v/>
      </c>
      <c r="HG51" s="47" t="str">
        <f t="shared" ref="HG51:HO51" si="104">IF(ISNONTEXT($V51),HF51+$V51,"")</f>
        <v/>
      </c>
      <c r="HH51" s="47" t="str">
        <f t="shared" si="104"/>
        <v/>
      </c>
      <c r="HI51" s="47" t="str">
        <f t="shared" si="104"/>
        <v/>
      </c>
      <c r="HJ51" s="47" t="str">
        <f t="shared" si="104"/>
        <v/>
      </c>
      <c r="HK51" s="47" t="str">
        <f t="shared" si="104"/>
        <v/>
      </c>
      <c r="HL51" s="47" t="str">
        <f t="shared" si="104"/>
        <v/>
      </c>
      <c r="HM51" s="47" t="str">
        <f t="shared" si="104"/>
        <v/>
      </c>
      <c r="HN51" s="47" t="str">
        <f t="shared" si="104"/>
        <v/>
      </c>
      <c r="HO51" s="47" t="str">
        <f t="shared" si="104"/>
        <v/>
      </c>
      <c r="HP51" s="165" t="e">
        <f t="shared" si="90"/>
        <v>#N/A</v>
      </c>
      <c r="HQ51" s="165" t="e">
        <f t="shared" si="90"/>
        <v>#N/A</v>
      </c>
      <c r="HR51" s="165" t="e">
        <f t="shared" si="90"/>
        <v>#N/A</v>
      </c>
      <c r="HS51" s="165" t="e">
        <f t="shared" si="90"/>
        <v>#N/A</v>
      </c>
      <c r="HT51" s="165" t="e">
        <f t="shared" si="90"/>
        <v>#N/A</v>
      </c>
      <c r="HU51" s="165" t="e">
        <f t="shared" si="90"/>
        <v>#N/A</v>
      </c>
      <c r="HV51" s="165" t="e">
        <f t="shared" si="90"/>
        <v>#N/A</v>
      </c>
      <c r="HW51" s="165" t="e">
        <f t="shared" si="90"/>
        <v>#N/A</v>
      </c>
      <c r="HX51" s="165" t="e">
        <f t="shared" si="90"/>
        <v>#N/A</v>
      </c>
      <c r="HY51" s="165" t="e">
        <f t="shared" si="90"/>
        <v>#N/A</v>
      </c>
      <c r="HZ51" s="165" t="e">
        <f t="shared" si="90"/>
        <v>#N/A</v>
      </c>
      <c r="IA51" s="165" t="e">
        <f t="shared" si="90"/>
        <v>#N/A</v>
      </c>
      <c r="IB51" s="165" t="e">
        <f t="shared" si="90"/>
        <v>#N/A</v>
      </c>
      <c r="IC51" s="165" t="e">
        <f t="shared" si="90"/>
        <v>#N/A</v>
      </c>
      <c r="ID51" s="165" t="e">
        <f t="shared" si="90"/>
        <v>#N/A</v>
      </c>
      <c r="IE51" s="165" t="e">
        <f t="shared" si="89"/>
        <v>#N/A</v>
      </c>
      <c r="IF51" s="165" t="e">
        <f t="shared" si="89"/>
        <v>#N/A</v>
      </c>
      <c r="IG51" s="165" t="e">
        <f t="shared" si="89"/>
        <v>#N/A</v>
      </c>
      <c r="IH51" s="165" t="e">
        <f t="shared" si="89"/>
        <v>#N/A</v>
      </c>
      <c r="II51" s="165" t="e">
        <f t="shared" si="89"/>
        <v>#N/A</v>
      </c>
      <c r="IJ51" s="165" t="e">
        <f t="shared" si="89"/>
        <v>#N/A</v>
      </c>
      <c r="IK51" s="165" t="e">
        <f t="shared" si="89"/>
        <v>#N/A</v>
      </c>
      <c r="IL51" s="165" t="e">
        <f t="shared" si="89"/>
        <v>#N/A</v>
      </c>
      <c r="IM51" s="165" t="e">
        <f t="shared" si="89"/>
        <v>#N/A</v>
      </c>
      <c r="IN51" s="165" t="e">
        <f t="shared" si="89"/>
        <v>#N/A</v>
      </c>
      <c r="IO51" s="165" t="e">
        <f t="shared" si="89"/>
        <v>#N/A</v>
      </c>
      <c r="IP51" s="165" t="e">
        <f t="shared" si="89"/>
        <v>#N/A</v>
      </c>
      <c r="IQ51" s="165" t="e">
        <f t="shared" si="89"/>
        <v>#N/A</v>
      </c>
      <c r="IR51" s="165" t="e">
        <f t="shared" si="89"/>
        <v>#N/A</v>
      </c>
      <c r="IS51" s="165" t="e">
        <f t="shared" si="73"/>
        <v>#N/A</v>
      </c>
      <c r="IT51" s="165" t="e">
        <f t="shared" si="73"/>
        <v>#N/A</v>
      </c>
      <c r="IU51" s="165" t="e">
        <f t="shared" si="73"/>
        <v>#N/A</v>
      </c>
      <c r="IV51" s="165" t="e">
        <f t="shared" si="73"/>
        <v>#N/A</v>
      </c>
      <c r="IW51" s="165" t="e">
        <f t="shared" si="73"/>
        <v>#N/A</v>
      </c>
      <c r="IX51" s="165" t="e">
        <f t="shared" si="73"/>
        <v>#N/A</v>
      </c>
      <c r="IY51" s="165" t="e">
        <f t="shared" si="73"/>
        <v>#N/A</v>
      </c>
      <c r="IZ51" s="165" t="e">
        <f t="shared" si="73"/>
        <v>#N/A</v>
      </c>
      <c r="JA51" s="165" t="e">
        <f t="shared" si="73"/>
        <v>#N/A</v>
      </c>
      <c r="JB51" s="165" t="e">
        <f t="shared" si="73"/>
        <v>#N/A</v>
      </c>
      <c r="JC51" s="165" t="e">
        <f t="shared" si="73"/>
        <v>#N/A</v>
      </c>
      <c r="JD51" s="165" t="e">
        <f t="shared" si="73"/>
        <v>#N/A</v>
      </c>
      <c r="JE51" s="165" t="e">
        <f t="shared" si="73"/>
        <v>#N/A</v>
      </c>
      <c r="JF51" s="165" t="e">
        <f t="shared" ref="JF51:JU67" si="105">IF(ISNONTEXT($K51),_xlfn.NORM.DIST(BM51,$G51,$K51,FALSE),NA())</f>
        <v>#N/A</v>
      </c>
      <c r="JG51" s="165" t="e">
        <f t="shared" si="105"/>
        <v>#N/A</v>
      </c>
      <c r="JH51" s="165" t="e">
        <f t="shared" si="105"/>
        <v>#N/A</v>
      </c>
      <c r="JI51" s="165" t="e">
        <f t="shared" si="74"/>
        <v>#N/A</v>
      </c>
      <c r="JJ51" s="165" t="e">
        <f t="shared" si="74"/>
        <v>#N/A</v>
      </c>
      <c r="JK51" s="165" t="e">
        <f t="shared" si="74"/>
        <v>#N/A</v>
      </c>
      <c r="JL51" s="165" t="e">
        <f t="shared" si="74"/>
        <v>#N/A</v>
      </c>
      <c r="JM51" s="165" t="e">
        <f t="shared" si="74"/>
        <v>#N/A</v>
      </c>
      <c r="JN51" s="165" t="e">
        <f t="shared" si="74"/>
        <v>#N/A</v>
      </c>
      <c r="JO51" s="165" t="e">
        <f t="shared" si="74"/>
        <v>#N/A</v>
      </c>
      <c r="JP51" s="165" t="e">
        <f t="shared" si="74"/>
        <v>#N/A</v>
      </c>
      <c r="JQ51" s="165" t="e">
        <f t="shared" si="74"/>
        <v>#N/A</v>
      </c>
      <c r="JR51" s="165" t="e">
        <f t="shared" si="74"/>
        <v>#N/A</v>
      </c>
      <c r="JS51" s="165" t="e">
        <f t="shared" si="74"/>
        <v>#N/A</v>
      </c>
      <c r="JT51" s="165" t="e">
        <f t="shared" si="74"/>
        <v>#N/A</v>
      </c>
      <c r="JU51" s="165" t="e">
        <f t="shared" si="74"/>
        <v>#N/A</v>
      </c>
      <c r="JV51" s="165" t="e">
        <f t="shared" ref="JV51:KK67" si="106">IF(ISNONTEXT($K51),_xlfn.NORM.DIST(CC51,$G51,$K51,FALSE),NA())</f>
        <v>#N/A</v>
      </c>
      <c r="JW51" s="165" t="e">
        <f t="shared" si="106"/>
        <v>#N/A</v>
      </c>
      <c r="JX51" s="165" t="e">
        <f t="shared" si="106"/>
        <v>#N/A</v>
      </c>
      <c r="JY51" s="165" t="e">
        <f t="shared" si="75"/>
        <v>#N/A</v>
      </c>
      <c r="JZ51" s="165" t="e">
        <f t="shared" si="75"/>
        <v>#N/A</v>
      </c>
      <c r="KA51" s="165" t="e">
        <f t="shared" si="75"/>
        <v>#N/A</v>
      </c>
      <c r="KB51" s="165" t="e">
        <f t="shared" si="75"/>
        <v>#N/A</v>
      </c>
      <c r="KC51" s="165" t="e">
        <f t="shared" si="75"/>
        <v>#N/A</v>
      </c>
      <c r="KD51" s="165" t="e">
        <f t="shared" si="75"/>
        <v>#N/A</v>
      </c>
      <c r="KE51" s="165" t="e">
        <f t="shared" si="75"/>
        <v>#N/A</v>
      </c>
      <c r="KF51" s="165" t="e">
        <f t="shared" si="75"/>
        <v>#N/A</v>
      </c>
      <c r="KG51" s="165" t="e">
        <f t="shared" si="75"/>
        <v>#N/A</v>
      </c>
      <c r="KH51" s="165" t="e">
        <f t="shared" si="75"/>
        <v>#N/A</v>
      </c>
      <c r="KI51" s="165" t="e">
        <f t="shared" si="75"/>
        <v>#N/A</v>
      </c>
      <c r="KJ51" s="165" t="e">
        <f t="shared" si="75"/>
        <v>#N/A</v>
      </c>
      <c r="KK51" s="165" t="e">
        <f t="shared" si="75"/>
        <v>#N/A</v>
      </c>
      <c r="KL51" s="165" t="e">
        <f t="shared" ref="KL51:LA67" si="107">IF(ISNONTEXT($K51),_xlfn.NORM.DIST(CS51,$G51,$K51,FALSE),NA())</f>
        <v>#N/A</v>
      </c>
      <c r="KM51" s="165" t="e">
        <f t="shared" si="107"/>
        <v>#N/A</v>
      </c>
      <c r="KN51" s="165" t="e">
        <f t="shared" si="107"/>
        <v>#N/A</v>
      </c>
      <c r="KO51" s="165" t="e">
        <f t="shared" si="76"/>
        <v>#N/A</v>
      </c>
      <c r="KP51" s="165" t="e">
        <f t="shared" si="76"/>
        <v>#N/A</v>
      </c>
      <c r="KQ51" s="165" t="e">
        <f t="shared" si="76"/>
        <v>#N/A</v>
      </c>
      <c r="KR51" s="165" t="e">
        <f t="shared" si="76"/>
        <v>#N/A</v>
      </c>
      <c r="KS51" s="165" t="e">
        <f t="shared" si="76"/>
        <v>#N/A</v>
      </c>
      <c r="KT51" s="165" t="e">
        <f t="shared" si="76"/>
        <v>#N/A</v>
      </c>
      <c r="KU51" s="165" t="e">
        <f t="shared" si="76"/>
        <v>#N/A</v>
      </c>
      <c r="KV51" s="165" t="e">
        <f t="shared" si="76"/>
        <v>#N/A</v>
      </c>
      <c r="KW51" s="165" t="e">
        <f t="shared" si="76"/>
        <v>#N/A</v>
      </c>
      <c r="KX51" s="165" t="e">
        <f t="shared" si="76"/>
        <v>#N/A</v>
      </c>
      <c r="KY51" s="165" t="e">
        <f t="shared" si="76"/>
        <v>#N/A</v>
      </c>
      <c r="KZ51" s="165" t="e">
        <f t="shared" si="76"/>
        <v>#N/A</v>
      </c>
      <c r="LA51" s="165" t="e">
        <f t="shared" si="76"/>
        <v>#N/A</v>
      </c>
      <c r="LB51" s="165" t="e">
        <f t="shared" ref="LB51:LQ67" si="108">IF(ISNONTEXT($K51),_xlfn.NORM.DIST(DI51,$G51,$K51,FALSE),NA())</f>
        <v>#N/A</v>
      </c>
      <c r="LC51" s="165" t="e">
        <f t="shared" si="108"/>
        <v>#N/A</v>
      </c>
      <c r="LD51" s="165" t="e">
        <f t="shared" si="108"/>
        <v>#N/A</v>
      </c>
      <c r="LE51" s="165" t="e">
        <f t="shared" si="77"/>
        <v>#N/A</v>
      </c>
      <c r="LF51" s="165" t="e">
        <f t="shared" si="77"/>
        <v>#N/A</v>
      </c>
      <c r="LG51" s="165" t="e">
        <f t="shared" si="77"/>
        <v>#N/A</v>
      </c>
      <c r="LH51" s="165" t="e">
        <f t="shared" si="77"/>
        <v>#N/A</v>
      </c>
      <c r="LI51" s="165" t="e">
        <f t="shared" si="77"/>
        <v>#N/A</v>
      </c>
      <c r="LJ51" s="165" t="e">
        <f t="shared" si="77"/>
        <v>#N/A</v>
      </c>
      <c r="LK51" s="165" t="e">
        <f t="shared" si="77"/>
        <v>#N/A</v>
      </c>
      <c r="LL51" s="165" t="e">
        <f t="shared" si="77"/>
        <v>#N/A</v>
      </c>
      <c r="LM51" s="165" t="e">
        <f t="shared" si="77"/>
        <v>#N/A</v>
      </c>
      <c r="LN51" s="165" t="e">
        <f t="shared" si="77"/>
        <v>#N/A</v>
      </c>
      <c r="LO51" s="165" t="e">
        <f t="shared" si="77"/>
        <v>#N/A</v>
      </c>
      <c r="LP51" s="165" t="e">
        <f t="shared" si="77"/>
        <v>#N/A</v>
      </c>
      <c r="LQ51" s="165" t="e">
        <f t="shared" si="77"/>
        <v>#N/A</v>
      </c>
      <c r="LR51" s="165" t="e">
        <f t="shared" ref="LR51:MG67" si="109">IF(ISNONTEXT($K51),_xlfn.NORM.DIST(DY51,$G51,$K51,FALSE),NA())</f>
        <v>#N/A</v>
      </c>
      <c r="LS51" s="165" t="e">
        <f t="shared" si="109"/>
        <v>#N/A</v>
      </c>
      <c r="LT51" s="165" t="e">
        <f t="shared" si="109"/>
        <v>#N/A</v>
      </c>
      <c r="LU51" s="165" t="e">
        <f t="shared" si="78"/>
        <v>#N/A</v>
      </c>
      <c r="LV51" s="165" t="e">
        <f t="shared" si="78"/>
        <v>#N/A</v>
      </c>
      <c r="LW51" s="165" t="e">
        <f t="shared" si="78"/>
        <v>#N/A</v>
      </c>
      <c r="LX51" s="165" t="e">
        <f t="shared" si="78"/>
        <v>#N/A</v>
      </c>
      <c r="LY51" s="165" t="e">
        <f t="shared" si="78"/>
        <v>#N/A</v>
      </c>
      <c r="LZ51" s="165" t="e">
        <f t="shared" si="78"/>
        <v>#N/A</v>
      </c>
      <c r="MA51" s="165" t="e">
        <f t="shared" si="78"/>
        <v>#N/A</v>
      </c>
      <c r="MB51" s="165" t="e">
        <f t="shared" si="78"/>
        <v>#N/A</v>
      </c>
      <c r="MC51" s="165" t="e">
        <f t="shared" si="78"/>
        <v>#N/A</v>
      </c>
      <c r="MD51" s="165" t="e">
        <f t="shared" si="78"/>
        <v>#N/A</v>
      </c>
      <c r="ME51" s="165" t="e">
        <f t="shared" si="78"/>
        <v>#N/A</v>
      </c>
      <c r="MF51" s="165" t="e">
        <f t="shared" si="78"/>
        <v>#N/A</v>
      </c>
      <c r="MG51" s="165" t="e">
        <f t="shared" si="78"/>
        <v>#N/A</v>
      </c>
      <c r="MH51" s="165" t="e">
        <f t="shared" ref="MH51:MW67" si="110">IF(ISNONTEXT($K51),_xlfn.NORM.DIST(EO51,$G51,$K51,FALSE),NA())</f>
        <v>#N/A</v>
      </c>
      <c r="MI51" s="165" t="e">
        <f t="shared" si="110"/>
        <v>#N/A</v>
      </c>
      <c r="MJ51" s="165" t="e">
        <f t="shared" si="110"/>
        <v>#N/A</v>
      </c>
      <c r="MK51" s="165" t="e">
        <f t="shared" si="79"/>
        <v>#N/A</v>
      </c>
      <c r="ML51" s="165" t="e">
        <f t="shared" si="79"/>
        <v>#N/A</v>
      </c>
      <c r="MM51" s="165" t="e">
        <f t="shared" si="79"/>
        <v>#N/A</v>
      </c>
      <c r="MN51" s="165" t="e">
        <f t="shared" si="79"/>
        <v>#N/A</v>
      </c>
      <c r="MO51" s="165" t="e">
        <f t="shared" si="79"/>
        <v>#N/A</v>
      </c>
      <c r="MP51" s="165" t="e">
        <f t="shared" si="79"/>
        <v>#N/A</v>
      </c>
      <c r="MQ51" s="165" t="e">
        <f t="shared" si="79"/>
        <v>#N/A</v>
      </c>
      <c r="MR51" s="165" t="e">
        <f t="shared" si="79"/>
        <v>#N/A</v>
      </c>
      <c r="MS51" s="165" t="e">
        <f t="shared" si="79"/>
        <v>#N/A</v>
      </c>
      <c r="MT51" s="165" t="e">
        <f t="shared" si="79"/>
        <v>#N/A</v>
      </c>
      <c r="MU51" s="165" t="e">
        <f t="shared" si="79"/>
        <v>#N/A</v>
      </c>
      <c r="MV51" s="165" t="e">
        <f t="shared" si="79"/>
        <v>#N/A</v>
      </c>
      <c r="MW51" s="165" t="e">
        <f t="shared" si="79"/>
        <v>#N/A</v>
      </c>
      <c r="MX51" s="165" t="e">
        <f t="shared" ref="MX51:NM67" si="111">IF(ISNONTEXT($K51),_xlfn.NORM.DIST(FE51,$G51,$K51,FALSE),NA())</f>
        <v>#N/A</v>
      </c>
      <c r="MY51" s="165" t="e">
        <f t="shared" si="111"/>
        <v>#N/A</v>
      </c>
      <c r="MZ51" s="165" t="e">
        <f t="shared" si="111"/>
        <v>#N/A</v>
      </c>
      <c r="NA51" s="165" t="e">
        <f t="shared" si="80"/>
        <v>#N/A</v>
      </c>
      <c r="NB51" s="165" t="e">
        <f t="shared" si="80"/>
        <v>#N/A</v>
      </c>
      <c r="NC51" s="165" t="e">
        <f t="shared" si="80"/>
        <v>#N/A</v>
      </c>
      <c r="ND51" s="165" t="e">
        <f t="shared" si="80"/>
        <v>#N/A</v>
      </c>
      <c r="NE51" s="165" t="e">
        <f t="shared" si="80"/>
        <v>#N/A</v>
      </c>
      <c r="NF51" s="165" t="e">
        <f t="shared" si="80"/>
        <v>#N/A</v>
      </c>
      <c r="NG51" s="165" t="e">
        <f t="shared" si="80"/>
        <v>#N/A</v>
      </c>
      <c r="NH51" s="165" t="e">
        <f t="shared" si="80"/>
        <v>#N/A</v>
      </c>
      <c r="NI51" s="165" t="e">
        <f t="shared" si="80"/>
        <v>#N/A</v>
      </c>
      <c r="NJ51" s="165" t="e">
        <f t="shared" si="80"/>
        <v>#N/A</v>
      </c>
      <c r="NK51" s="165" t="e">
        <f t="shared" si="80"/>
        <v>#N/A</v>
      </c>
      <c r="NL51" s="165" t="e">
        <f t="shared" si="80"/>
        <v>#N/A</v>
      </c>
      <c r="NM51" s="165" t="e">
        <f t="shared" si="80"/>
        <v>#N/A</v>
      </c>
      <c r="NN51" s="165" t="e">
        <f t="shared" ref="NN51:OC67" si="112">IF(ISNONTEXT($K51),_xlfn.NORM.DIST(FU51,$G51,$K51,FALSE),NA())</f>
        <v>#N/A</v>
      </c>
      <c r="NO51" s="165" t="e">
        <f t="shared" si="112"/>
        <v>#N/A</v>
      </c>
      <c r="NP51" s="165" t="e">
        <f t="shared" si="112"/>
        <v>#N/A</v>
      </c>
      <c r="NQ51" s="165" t="e">
        <f t="shared" si="81"/>
        <v>#N/A</v>
      </c>
      <c r="NR51" s="165" t="e">
        <f t="shared" si="81"/>
        <v>#N/A</v>
      </c>
      <c r="NS51" s="165" t="e">
        <f t="shared" si="81"/>
        <v>#N/A</v>
      </c>
      <c r="NT51" s="165" t="e">
        <f t="shared" si="81"/>
        <v>#N/A</v>
      </c>
      <c r="NU51" s="165" t="e">
        <f t="shared" si="81"/>
        <v>#N/A</v>
      </c>
      <c r="NV51" s="165" t="e">
        <f t="shared" si="81"/>
        <v>#N/A</v>
      </c>
      <c r="NW51" s="165" t="e">
        <f t="shared" si="81"/>
        <v>#N/A</v>
      </c>
      <c r="NX51" s="165" t="e">
        <f t="shared" si="81"/>
        <v>#N/A</v>
      </c>
      <c r="NY51" s="165" t="e">
        <f t="shared" si="81"/>
        <v>#N/A</v>
      </c>
      <c r="NZ51" s="165" t="e">
        <f t="shared" si="81"/>
        <v>#N/A</v>
      </c>
      <c r="OA51" s="165" t="e">
        <f t="shared" si="81"/>
        <v>#N/A</v>
      </c>
      <c r="OB51" s="165" t="e">
        <f t="shared" si="81"/>
        <v>#N/A</v>
      </c>
      <c r="OC51" s="165" t="e">
        <f t="shared" si="81"/>
        <v>#N/A</v>
      </c>
      <c r="OD51" s="165" t="e">
        <f t="shared" ref="OD51:OS67" si="113">IF(ISNONTEXT($K51),_xlfn.NORM.DIST(GK51,$G51,$K51,FALSE),NA())</f>
        <v>#N/A</v>
      </c>
      <c r="OE51" s="165" t="e">
        <f t="shared" si="113"/>
        <v>#N/A</v>
      </c>
      <c r="OF51" s="165" t="e">
        <f t="shared" si="113"/>
        <v>#N/A</v>
      </c>
      <c r="OG51" s="165" t="e">
        <f t="shared" si="82"/>
        <v>#N/A</v>
      </c>
      <c r="OH51" s="165" t="e">
        <f t="shared" si="82"/>
        <v>#N/A</v>
      </c>
      <c r="OI51" s="165" t="e">
        <f t="shared" si="82"/>
        <v>#N/A</v>
      </c>
      <c r="OJ51" s="165" t="e">
        <f t="shared" si="82"/>
        <v>#N/A</v>
      </c>
      <c r="OK51" s="165" t="e">
        <f t="shared" si="82"/>
        <v>#N/A</v>
      </c>
      <c r="OL51" s="165" t="e">
        <f t="shared" si="82"/>
        <v>#N/A</v>
      </c>
      <c r="OM51" s="165" t="e">
        <f t="shared" si="82"/>
        <v>#N/A</v>
      </c>
      <c r="ON51" s="165" t="e">
        <f t="shared" si="82"/>
        <v>#N/A</v>
      </c>
      <c r="OO51" s="165" t="e">
        <f t="shared" si="82"/>
        <v>#N/A</v>
      </c>
      <c r="OP51" s="165" t="e">
        <f t="shared" si="82"/>
        <v>#N/A</v>
      </c>
      <c r="OQ51" s="165" t="e">
        <f t="shared" si="82"/>
        <v>#N/A</v>
      </c>
      <c r="OR51" s="165" t="e">
        <f t="shared" si="82"/>
        <v>#N/A</v>
      </c>
      <c r="OS51" s="165" t="e">
        <f t="shared" si="82"/>
        <v>#N/A</v>
      </c>
      <c r="OT51" s="165" t="e">
        <f t="shared" ref="OT51:PH80" si="114">IF(ISNONTEXT($K51),_xlfn.NORM.DIST(HA51,$G51,$K51,FALSE),NA())</f>
        <v>#N/A</v>
      </c>
      <c r="OU51" s="165" t="e">
        <f t="shared" si="114"/>
        <v>#N/A</v>
      </c>
      <c r="OV51" s="165" t="e">
        <f t="shared" si="114"/>
        <v>#N/A</v>
      </c>
      <c r="OW51" s="165" t="e">
        <f t="shared" si="83"/>
        <v>#N/A</v>
      </c>
      <c r="OX51" s="165" t="e">
        <f t="shared" si="83"/>
        <v>#N/A</v>
      </c>
      <c r="OY51" s="165" t="e">
        <f t="shared" si="83"/>
        <v>#N/A</v>
      </c>
      <c r="OZ51" s="165" t="e">
        <f t="shared" si="83"/>
        <v>#N/A</v>
      </c>
      <c r="PA51" s="165" t="e">
        <f t="shared" si="83"/>
        <v>#N/A</v>
      </c>
      <c r="PB51" s="165" t="e">
        <f t="shared" si="83"/>
        <v>#N/A</v>
      </c>
      <c r="PC51" s="165" t="e">
        <f t="shared" si="70"/>
        <v>#N/A</v>
      </c>
      <c r="PD51" s="165" t="e">
        <f t="shared" si="70"/>
        <v>#N/A</v>
      </c>
      <c r="PE51" s="165" t="e">
        <f t="shared" si="70"/>
        <v>#N/A</v>
      </c>
      <c r="PF51" s="165" t="e">
        <f t="shared" si="70"/>
        <v>#N/A</v>
      </c>
      <c r="PG51" s="165" t="e">
        <f t="shared" si="70"/>
        <v>#N/A</v>
      </c>
      <c r="PH51" s="165" t="e">
        <f t="shared" si="70"/>
        <v>#N/A</v>
      </c>
    </row>
    <row r="52" spans="1:424" hidden="1" x14ac:dyDescent="0.45">
      <c r="A52" s="4">
        <v>49</v>
      </c>
      <c r="B52" s="91"/>
      <c r="C52" s="91"/>
      <c r="D52" s="91"/>
      <c r="E52" s="120" t="str">
        <f t="shared" si="28"/>
        <v/>
      </c>
      <c r="F52" s="120" t="str">
        <f t="shared" si="29"/>
        <v/>
      </c>
      <c r="G52" s="71" t="str">
        <f t="shared" si="30"/>
        <v/>
      </c>
      <c r="H52" s="23"/>
      <c r="I52" s="55"/>
      <c r="J52" s="298"/>
      <c r="K52" s="72" t="str">
        <f>IF(AND(B52&gt;0,C52&gt;0,D52&gt;0),IF(ISBLANK(J52),IF(ISBLANK(H52),"",(D52-B52)*VLOOKUP(H52,VLookups!$A$4:$B$13,2,FALSE)),J52),"")</f>
        <v/>
      </c>
      <c r="L52" s="73" t="str">
        <f t="shared" si="84"/>
        <v/>
      </c>
      <c r="M52" s="91"/>
      <c r="N52" s="265" t="str">
        <f>IF(AND(M52&gt;0,C52&gt;0,NOT(K52="")),ABS(VLOOKUP($M$1,VLookups!$A$43:$B$44,2,FALSE)-_xlfn.NORM.DIST(M52,G52,K52,TRUE)),"")</f>
        <v/>
      </c>
      <c r="O52" s="90" t="str">
        <f>IF(AND($B52&gt;0,$C52&gt;0,$D52&gt;0,NOT(ISBLANK($H52))),_xlfn.NORM.INV(ABS(VLOOKUP($M$1,VLookups!$A$43:$B$44,2,FALSE)-O$3),$G52,$K52),"")</f>
        <v/>
      </c>
      <c r="P52" s="89" t="str">
        <f>IF(AND($B52&gt;0,$C52&gt;0,$D52&gt;0,NOT(ISBLANK($H52))),_xlfn.NORM.INV(ABS(VLOOKUP($M$1,VLookups!$A$43:$B$44,2,FALSE)-P$3),$G52,$K52),"")</f>
        <v/>
      </c>
      <c r="Q52" s="90" t="str">
        <f>IF(AND($B52&gt;0,$C52&gt;0,$D52&gt;0,NOT(ISBLANK($H52))),_xlfn.NORM.INV(ABS(VLOOKUP($M$1,VLookups!$A$43:$B$44,2,FALSE)-Q$3),$G52,$K52),"")</f>
        <v/>
      </c>
      <c r="R52" s="89" t="str">
        <f>IF(AND($B52&gt;0,$C52&gt;0,$D52&gt;0,NOT(ISBLANK($H52))),_xlfn.NORM.INV(ABS(VLOOKUP($M$1,VLookups!$A$43:$B$44,2,FALSE)-R$3),$G52,$K52),"")</f>
        <v/>
      </c>
      <c r="S52" s="90" t="str">
        <f>IF(AND($B52&gt;0,$C52&gt;0,$D52&gt;0,NOT(ISBLANK($H52))),_xlfn.NORM.INV(ABS(VLOOKUP($M$1,VLookups!$A$43:$B$44,2,FALSE)-S$3),$G52,$K52),"")</f>
        <v/>
      </c>
      <c r="T52" s="89" t="str">
        <f>IF(AND($B52&gt;0,$C52&gt;0,$D52&gt;0,NOT(ISBLANK($H52))),_xlfn.NORM.INV(ABS(VLOOKUP($M$1,VLookups!$A$43:$B$44,2,FALSE)-T$3),$G52,$K52),"")</f>
        <v/>
      </c>
      <c r="U52" s="5"/>
      <c r="V52" s="164" t="str">
        <f t="shared" si="31"/>
        <v/>
      </c>
      <c r="W52" s="47" t="str">
        <f t="shared" si="101"/>
        <v/>
      </c>
      <c r="X52" s="47" t="str">
        <f t="shared" si="101"/>
        <v/>
      </c>
      <c r="Y52" s="47" t="str">
        <f t="shared" si="101"/>
        <v/>
      </c>
      <c r="Z52" s="47" t="str">
        <f t="shared" si="101"/>
        <v/>
      </c>
      <c r="AA52" s="47" t="str">
        <f t="shared" si="101"/>
        <v/>
      </c>
      <c r="AB52" s="47" t="str">
        <f t="shared" si="101"/>
        <v/>
      </c>
      <c r="AC52" s="47" t="str">
        <f t="shared" si="101"/>
        <v/>
      </c>
      <c r="AD52" s="47" t="str">
        <f t="shared" si="101"/>
        <v/>
      </c>
      <c r="AE52" s="47" t="str">
        <f t="shared" si="101"/>
        <v/>
      </c>
      <c r="AF52" s="47" t="str">
        <f t="shared" si="101"/>
        <v/>
      </c>
      <c r="AG52" s="47" t="str">
        <f t="shared" si="101"/>
        <v/>
      </c>
      <c r="AH52" s="47" t="str">
        <f t="shared" si="101"/>
        <v/>
      </c>
      <c r="AI52" s="47" t="str">
        <f t="shared" si="101"/>
        <v/>
      </c>
      <c r="AJ52" s="47" t="str">
        <f t="shared" si="101"/>
        <v/>
      </c>
      <c r="AK52" s="47" t="str">
        <f t="shared" si="101"/>
        <v/>
      </c>
      <c r="AL52" s="47" t="str">
        <f t="shared" si="101"/>
        <v/>
      </c>
      <c r="AM52" s="47" t="str">
        <f t="shared" si="93"/>
        <v/>
      </c>
      <c r="AN52" s="47" t="str">
        <f t="shared" si="93"/>
        <v/>
      </c>
      <c r="AO52" s="47" t="str">
        <f t="shared" si="93"/>
        <v/>
      </c>
      <c r="AP52" s="47" t="str">
        <f t="shared" si="93"/>
        <v/>
      </c>
      <c r="AQ52" s="47" t="str">
        <f t="shared" si="93"/>
        <v/>
      </c>
      <c r="AR52" s="47" t="str">
        <f t="shared" si="93"/>
        <v/>
      </c>
      <c r="AS52" s="47" t="str">
        <f t="shared" si="93"/>
        <v/>
      </c>
      <c r="AT52" s="47" t="str">
        <f t="shared" si="93"/>
        <v/>
      </c>
      <c r="AU52" s="47" t="str">
        <f t="shared" si="93"/>
        <v/>
      </c>
      <c r="AV52" s="47" t="str">
        <f t="shared" si="93"/>
        <v/>
      </c>
      <c r="AW52" s="47" t="str">
        <f t="shared" si="93"/>
        <v/>
      </c>
      <c r="AX52" s="47" t="str">
        <f t="shared" si="93"/>
        <v/>
      </c>
      <c r="AY52" s="47" t="str">
        <f t="shared" si="93"/>
        <v/>
      </c>
      <c r="AZ52" s="47" t="str">
        <f t="shared" si="93"/>
        <v/>
      </c>
      <c r="BA52" s="47" t="str">
        <f t="shared" si="93"/>
        <v/>
      </c>
      <c r="BB52" s="47" t="str">
        <f t="shared" si="94"/>
        <v/>
      </c>
      <c r="BC52" s="47" t="str">
        <f t="shared" si="94"/>
        <v/>
      </c>
      <c r="BD52" s="47" t="str">
        <f t="shared" si="94"/>
        <v/>
      </c>
      <c r="BE52" s="47" t="str">
        <f t="shared" si="94"/>
        <v/>
      </c>
      <c r="BF52" s="47" t="str">
        <f t="shared" si="94"/>
        <v/>
      </c>
      <c r="BG52" s="47" t="str">
        <f t="shared" si="94"/>
        <v/>
      </c>
      <c r="BH52" s="47" t="str">
        <f t="shared" si="94"/>
        <v/>
      </c>
      <c r="BI52" s="47" t="str">
        <f t="shared" si="94"/>
        <v/>
      </c>
      <c r="BJ52" s="47" t="str">
        <f t="shared" si="94"/>
        <v/>
      </c>
      <c r="BK52" s="47" t="str">
        <f t="shared" si="94"/>
        <v/>
      </c>
      <c r="BL52" s="47" t="str">
        <f t="shared" si="94"/>
        <v/>
      </c>
      <c r="BM52" s="47" t="str">
        <f t="shared" si="94"/>
        <v/>
      </c>
      <c r="BN52" s="47" t="str">
        <f t="shared" si="94"/>
        <v/>
      </c>
      <c r="BO52" s="47" t="str">
        <f t="shared" si="94"/>
        <v/>
      </c>
      <c r="BP52" s="47" t="str">
        <f t="shared" si="94"/>
        <v/>
      </c>
      <c r="BQ52" s="47" t="str">
        <f t="shared" si="94"/>
        <v/>
      </c>
      <c r="BR52" s="47" t="str">
        <f t="shared" si="91"/>
        <v/>
      </c>
      <c r="BS52" s="47" t="str">
        <f t="shared" si="91"/>
        <v/>
      </c>
      <c r="BT52" s="47" t="str">
        <f t="shared" si="91"/>
        <v/>
      </c>
      <c r="BU52" s="47" t="str">
        <f t="shared" si="91"/>
        <v/>
      </c>
      <c r="BV52" s="47" t="str">
        <f t="shared" si="91"/>
        <v/>
      </c>
      <c r="BW52" s="47" t="str">
        <f t="shared" si="91"/>
        <v/>
      </c>
      <c r="BX52" s="47" t="str">
        <f t="shared" si="91"/>
        <v/>
      </c>
      <c r="BY52" s="47" t="str">
        <f t="shared" si="91"/>
        <v/>
      </c>
      <c r="BZ52" s="47" t="str">
        <f t="shared" si="91"/>
        <v/>
      </c>
      <c r="CA52" s="47" t="str">
        <f t="shared" si="91"/>
        <v/>
      </c>
      <c r="CB52" s="47" t="str">
        <f t="shared" si="91"/>
        <v/>
      </c>
      <c r="CC52" s="47" t="str">
        <f t="shared" si="95"/>
        <v/>
      </c>
      <c r="CD52" s="47" t="str">
        <f t="shared" si="95"/>
        <v/>
      </c>
      <c r="CE52" s="47" t="str">
        <f t="shared" si="95"/>
        <v/>
      </c>
      <c r="CF52" s="47" t="str">
        <f t="shared" si="95"/>
        <v/>
      </c>
      <c r="CG52" s="47" t="str">
        <f t="shared" si="95"/>
        <v/>
      </c>
      <c r="CH52" s="47" t="str">
        <f t="shared" si="95"/>
        <v/>
      </c>
      <c r="CI52" s="47" t="str">
        <f t="shared" si="95"/>
        <v/>
      </c>
      <c r="CJ52" s="47" t="str">
        <f t="shared" si="95"/>
        <v/>
      </c>
      <c r="CK52" s="47" t="str">
        <f t="shared" si="95"/>
        <v/>
      </c>
      <c r="CL52" s="47" t="str">
        <f t="shared" si="95"/>
        <v/>
      </c>
      <c r="CM52" s="47" t="str">
        <f t="shared" si="95"/>
        <v/>
      </c>
      <c r="CN52" s="47" t="str">
        <f t="shared" si="95"/>
        <v/>
      </c>
      <c r="CO52" s="47" t="str">
        <f t="shared" si="95"/>
        <v/>
      </c>
      <c r="CP52" s="47" t="str">
        <f t="shared" si="95"/>
        <v/>
      </c>
      <c r="CQ52" s="47" t="str">
        <f t="shared" si="95"/>
        <v/>
      </c>
      <c r="CR52" s="47" t="str">
        <f t="shared" si="95"/>
        <v/>
      </c>
      <c r="CS52" s="47" t="str">
        <f t="shared" si="96"/>
        <v/>
      </c>
      <c r="CT52" s="47" t="str">
        <f t="shared" si="96"/>
        <v/>
      </c>
      <c r="CU52" s="47" t="str">
        <f t="shared" si="96"/>
        <v/>
      </c>
      <c r="CV52" s="47" t="str">
        <f t="shared" si="96"/>
        <v/>
      </c>
      <c r="CW52" s="47" t="str">
        <f t="shared" si="96"/>
        <v/>
      </c>
      <c r="CX52" s="47" t="str">
        <f t="shared" si="96"/>
        <v/>
      </c>
      <c r="CY52" s="47" t="str">
        <f t="shared" si="96"/>
        <v/>
      </c>
      <c r="CZ52" s="47" t="str">
        <f t="shared" si="96"/>
        <v/>
      </c>
      <c r="DA52" s="47" t="str">
        <f t="shared" si="96"/>
        <v/>
      </c>
      <c r="DB52" s="47" t="str">
        <f t="shared" si="96"/>
        <v/>
      </c>
      <c r="DC52" s="47" t="str">
        <f t="shared" si="96"/>
        <v/>
      </c>
      <c r="DD52" s="47" t="str">
        <f t="shared" si="96"/>
        <v/>
      </c>
      <c r="DE52" s="47" t="str">
        <f t="shared" si="96"/>
        <v/>
      </c>
      <c r="DF52" s="47" t="str">
        <f t="shared" si="96"/>
        <v/>
      </c>
      <c r="DG52" s="47" t="str">
        <f t="shared" si="96"/>
        <v/>
      </c>
      <c r="DH52" s="47" t="str">
        <f t="shared" si="96"/>
        <v/>
      </c>
      <c r="DI52" s="47" t="str">
        <f t="shared" ref="DI52:DR54" si="115">IF(ISNONTEXT($V52),DJ52-$V52,"")</f>
        <v/>
      </c>
      <c r="DJ52" s="47" t="str">
        <f t="shared" si="115"/>
        <v/>
      </c>
      <c r="DK52" s="47" t="str">
        <f t="shared" si="115"/>
        <v/>
      </c>
      <c r="DL52" s="47" t="str">
        <f t="shared" si="115"/>
        <v/>
      </c>
      <c r="DM52" s="47" t="str">
        <f t="shared" si="115"/>
        <v/>
      </c>
      <c r="DN52" s="47" t="str">
        <f t="shared" si="115"/>
        <v/>
      </c>
      <c r="DO52" s="47" t="str">
        <f t="shared" si="115"/>
        <v/>
      </c>
      <c r="DP52" s="47" t="str">
        <f t="shared" si="115"/>
        <v/>
      </c>
      <c r="DQ52" s="47" t="str">
        <f t="shared" si="115"/>
        <v/>
      </c>
      <c r="DR52" s="47" t="str">
        <f t="shared" si="115"/>
        <v/>
      </c>
      <c r="DS52" s="179" t="str">
        <f t="shared" si="33"/>
        <v/>
      </c>
      <c r="DT52" s="47" t="str">
        <f t="shared" si="102"/>
        <v/>
      </c>
      <c r="DU52" s="47" t="str">
        <f t="shared" si="102"/>
        <v/>
      </c>
      <c r="DV52" s="47" t="str">
        <f t="shared" si="102"/>
        <v/>
      </c>
      <c r="DW52" s="47" t="str">
        <f t="shared" si="102"/>
        <v/>
      </c>
      <c r="DX52" s="47" t="str">
        <f t="shared" si="102"/>
        <v/>
      </c>
      <c r="DY52" s="47" t="str">
        <f t="shared" si="102"/>
        <v/>
      </c>
      <c r="DZ52" s="47" t="str">
        <f t="shared" si="102"/>
        <v/>
      </c>
      <c r="EA52" s="47" t="str">
        <f t="shared" si="102"/>
        <v/>
      </c>
      <c r="EB52" s="47" t="str">
        <f t="shared" si="102"/>
        <v/>
      </c>
      <c r="EC52" s="47" t="str">
        <f t="shared" si="102"/>
        <v/>
      </c>
      <c r="ED52" s="47" t="str">
        <f t="shared" si="102"/>
        <v/>
      </c>
      <c r="EE52" s="47" t="str">
        <f t="shared" si="102"/>
        <v/>
      </c>
      <c r="EF52" s="47" t="str">
        <f t="shared" si="102"/>
        <v/>
      </c>
      <c r="EG52" s="47" t="str">
        <f t="shared" si="102"/>
        <v/>
      </c>
      <c r="EH52" s="47" t="str">
        <f t="shared" si="102"/>
        <v/>
      </c>
      <c r="EI52" s="47" t="str">
        <f t="shared" si="102"/>
        <v/>
      </c>
      <c r="EJ52" s="47" t="str">
        <f t="shared" si="97"/>
        <v/>
      </c>
      <c r="EK52" s="47" t="str">
        <f t="shared" si="97"/>
        <v/>
      </c>
      <c r="EL52" s="47" t="str">
        <f t="shared" si="97"/>
        <v/>
      </c>
      <c r="EM52" s="47" t="str">
        <f t="shared" si="97"/>
        <v/>
      </c>
      <c r="EN52" s="47" t="str">
        <f t="shared" si="97"/>
        <v/>
      </c>
      <c r="EO52" s="47" t="str">
        <f t="shared" si="97"/>
        <v/>
      </c>
      <c r="EP52" s="47" t="str">
        <f t="shared" si="97"/>
        <v/>
      </c>
      <c r="EQ52" s="47" t="str">
        <f t="shared" si="97"/>
        <v/>
      </c>
      <c r="ER52" s="47" t="str">
        <f t="shared" si="97"/>
        <v/>
      </c>
      <c r="ES52" s="47" t="str">
        <f t="shared" si="97"/>
        <v/>
      </c>
      <c r="ET52" s="47" t="str">
        <f t="shared" si="97"/>
        <v/>
      </c>
      <c r="EU52" s="47" t="str">
        <f t="shared" si="97"/>
        <v/>
      </c>
      <c r="EV52" s="47" t="str">
        <f t="shared" si="97"/>
        <v/>
      </c>
      <c r="EW52" s="47" t="str">
        <f t="shared" si="97"/>
        <v/>
      </c>
      <c r="EX52" s="47" t="str">
        <f t="shared" si="97"/>
        <v/>
      </c>
      <c r="EY52" s="47" t="str">
        <f t="shared" si="98"/>
        <v/>
      </c>
      <c r="EZ52" s="47" t="str">
        <f t="shared" si="98"/>
        <v/>
      </c>
      <c r="FA52" s="47" t="str">
        <f t="shared" si="98"/>
        <v/>
      </c>
      <c r="FB52" s="47" t="str">
        <f t="shared" si="98"/>
        <v/>
      </c>
      <c r="FC52" s="47" t="str">
        <f t="shared" si="98"/>
        <v/>
      </c>
      <c r="FD52" s="47" t="str">
        <f t="shared" si="98"/>
        <v/>
      </c>
      <c r="FE52" s="47" t="str">
        <f t="shared" si="98"/>
        <v/>
      </c>
      <c r="FF52" s="47" t="str">
        <f t="shared" si="98"/>
        <v/>
      </c>
      <c r="FG52" s="47" t="str">
        <f t="shared" si="98"/>
        <v/>
      </c>
      <c r="FH52" s="47" t="str">
        <f t="shared" si="98"/>
        <v/>
      </c>
      <c r="FI52" s="47" t="str">
        <f t="shared" si="98"/>
        <v/>
      </c>
      <c r="FJ52" s="47" t="str">
        <f t="shared" si="98"/>
        <v/>
      </c>
      <c r="FK52" s="47" t="str">
        <f t="shared" si="98"/>
        <v/>
      </c>
      <c r="FL52" s="47" t="str">
        <f t="shared" si="98"/>
        <v/>
      </c>
      <c r="FM52" s="47" t="str">
        <f t="shared" si="98"/>
        <v/>
      </c>
      <c r="FN52" s="47" t="str">
        <f t="shared" si="98"/>
        <v/>
      </c>
      <c r="FO52" s="47" t="str">
        <f t="shared" si="92"/>
        <v/>
      </c>
      <c r="FP52" s="47" t="str">
        <f t="shared" si="92"/>
        <v/>
      </c>
      <c r="FQ52" s="47" t="str">
        <f t="shared" si="92"/>
        <v/>
      </c>
      <c r="FR52" s="47" t="str">
        <f t="shared" si="92"/>
        <v/>
      </c>
      <c r="FS52" s="47" t="str">
        <f t="shared" si="92"/>
        <v/>
      </c>
      <c r="FT52" s="47" t="str">
        <f t="shared" si="92"/>
        <v/>
      </c>
      <c r="FU52" s="47" t="str">
        <f t="shared" si="92"/>
        <v/>
      </c>
      <c r="FV52" s="47" t="str">
        <f t="shared" si="92"/>
        <v/>
      </c>
      <c r="FW52" s="47" t="str">
        <f t="shared" si="92"/>
        <v/>
      </c>
      <c r="FX52" s="47" t="str">
        <f t="shared" si="92"/>
        <v/>
      </c>
      <c r="FY52" s="47" t="str">
        <f t="shared" si="92"/>
        <v/>
      </c>
      <c r="FZ52" s="47" t="str">
        <f t="shared" si="99"/>
        <v/>
      </c>
      <c r="GA52" s="47" t="str">
        <f t="shared" si="99"/>
        <v/>
      </c>
      <c r="GB52" s="47" t="str">
        <f t="shared" si="99"/>
        <v/>
      </c>
      <c r="GC52" s="47" t="str">
        <f t="shared" si="99"/>
        <v/>
      </c>
      <c r="GD52" s="47" t="str">
        <f t="shared" si="99"/>
        <v/>
      </c>
      <c r="GE52" s="47" t="str">
        <f t="shared" si="99"/>
        <v/>
      </c>
      <c r="GF52" s="47" t="str">
        <f t="shared" si="99"/>
        <v/>
      </c>
      <c r="GG52" s="47" t="str">
        <f t="shared" si="99"/>
        <v/>
      </c>
      <c r="GH52" s="47" t="str">
        <f t="shared" si="99"/>
        <v/>
      </c>
      <c r="GI52" s="47" t="str">
        <f t="shared" si="99"/>
        <v/>
      </c>
      <c r="GJ52" s="47" t="str">
        <f t="shared" si="99"/>
        <v/>
      </c>
      <c r="GK52" s="47" t="str">
        <f t="shared" si="99"/>
        <v/>
      </c>
      <c r="GL52" s="47" t="str">
        <f t="shared" si="99"/>
        <v/>
      </c>
      <c r="GM52" s="47" t="str">
        <f t="shared" si="99"/>
        <v/>
      </c>
      <c r="GN52" s="47" t="str">
        <f t="shared" si="99"/>
        <v/>
      </c>
      <c r="GO52" s="47" t="str">
        <f t="shared" si="99"/>
        <v/>
      </c>
      <c r="GP52" s="47" t="str">
        <f t="shared" si="100"/>
        <v/>
      </c>
      <c r="GQ52" s="47" t="str">
        <f t="shared" si="100"/>
        <v/>
      </c>
      <c r="GR52" s="47" t="str">
        <f t="shared" si="100"/>
        <v/>
      </c>
      <c r="GS52" s="47" t="str">
        <f t="shared" si="100"/>
        <v/>
      </c>
      <c r="GT52" s="47" t="str">
        <f t="shared" si="100"/>
        <v/>
      </c>
      <c r="GU52" s="47" t="str">
        <f t="shared" si="100"/>
        <v/>
      </c>
      <c r="GV52" s="47" t="str">
        <f t="shared" si="100"/>
        <v/>
      </c>
      <c r="GW52" s="47" t="str">
        <f t="shared" si="100"/>
        <v/>
      </c>
      <c r="GX52" s="47" t="str">
        <f t="shared" si="100"/>
        <v/>
      </c>
      <c r="GY52" s="47" t="str">
        <f t="shared" si="100"/>
        <v/>
      </c>
      <c r="GZ52" s="47" t="str">
        <f t="shared" si="100"/>
        <v/>
      </c>
      <c r="HA52" s="47" t="str">
        <f t="shared" si="100"/>
        <v/>
      </c>
      <c r="HB52" s="47" t="str">
        <f t="shared" si="100"/>
        <v/>
      </c>
      <c r="HC52" s="47" t="str">
        <f t="shared" si="100"/>
        <v/>
      </c>
      <c r="HD52" s="47" t="str">
        <f t="shared" si="100"/>
        <v/>
      </c>
      <c r="HE52" s="47" t="str">
        <f t="shared" si="100"/>
        <v/>
      </c>
      <c r="HF52" s="47" t="str">
        <f t="shared" ref="HF52:HO54" si="116">IF(ISNONTEXT($V52),HE52+$V52,"")</f>
        <v/>
      </c>
      <c r="HG52" s="47" t="str">
        <f t="shared" si="116"/>
        <v/>
      </c>
      <c r="HH52" s="47" t="str">
        <f t="shared" si="116"/>
        <v/>
      </c>
      <c r="HI52" s="47" t="str">
        <f t="shared" si="116"/>
        <v/>
      </c>
      <c r="HJ52" s="47" t="str">
        <f t="shared" si="116"/>
        <v/>
      </c>
      <c r="HK52" s="47" t="str">
        <f t="shared" si="116"/>
        <v/>
      </c>
      <c r="HL52" s="47" t="str">
        <f t="shared" si="116"/>
        <v/>
      </c>
      <c r="HM52" s="47" t="str">
        <f t="shared" si="116"/>
        <v/>
      </c>
      <c r="HN52" s="47" t="str">
        <f t="shared" si="116"/>
        <v/>
      </c>
      <c r="HO52" s="47" t="str">
        <f t="shared" si="116"/>
        <v/>
      </c>
      <c r="HP52" s="165" t="e">
        <f t="shared" si="90"/>
        <v>#N/A</v>
      </c>
      <c r="HQ52" s="165" t="e">
        <f t="shared" si="90"/>
        <v>#N/A</v>
      </c>
      <c r="HR52" s="165" t="e">
        <f t="shared" si="90"/>
        <v>#N/A</v>
      </c>
      <c r="HS52" s="165" t="e">
        <f t="shared" si="90"/>
        <v>#N/A</v>
      </c>
      <c r="HT52" s="165" t="e">
        <f t="shared" si="90"/>
        <v>#N/A</v>
      </c>
      <c r="HU52" s="165" t="e">
        <f t="shared" si="90"/>
        <v>#N/A</v>
      </c>
      <c r="HV52" s="165" t="e">
        <f t="shared" si="90"/>
        <v>#N/A</v>
      </c>
      <c r="HW52" s="165" t="e">
        <f t="shared" si="90"/>
        <v>#N/A</v>
      </c>
      <c r="HX52" s="165" t="e">
        <f t="shared" si="90"/>
        <v>#N/A</v>
      </c>
      <c r="HY52" s="165" t="e">
        <f t="shared" si="90"/>
        <v>#N/A</v>
      </c>
      <c r="HZ52" s="165" t="e">
        <f t="shared" si="90"/>
        <v>#N/A</v>
      </c>
      <c r="IA52" s="165" t="e">
        <f t="shared" si="90"/>
        <v>#N/A</v>
      </c>
      <c r="IB52" s="165" t="e">
        <f t="shared" si="90"/>
        <v>#N/A</v>
      </c>
      <c r="IC52" s="165" t="e">
        <f t="shared" si="90"/>
        <v>#N/A</v>
      </c>
      <c r="ID52" s="165" t="e">
        <f t="shared" si="90"/>
        <v>#N/A</v>
      </c>
      <c r="IE52" s="165" t="e">
        <f t="shared" si="89"/>
        <v>#N/A</v>
      </c>
      <c r="IF52" s="165" t="e">
        <f t="shared" si="89"/>
        <v>#N/A</v>
      </c>
      <c r="IG52" s="165" t="e">
        <f t="shared" si="89"/>
        <v>#N/A</v>
      </c>
      <c r="IH52" s="165" t="e">
        <f t="shared" si="89"/>
        <v>#N/A</v>
      </c>
      <c r="II52" s="165" t="e">
        <f t="shared" si="89"/>
        <v>#N/A</v>
      </c>
      <c r="IJ52" s="165" t="e">
        <f t="shared" si="89"/>
        <v>#N/A</v>
      </c>
      <c r="IK52" s="165" t="e">
        <f t="shared" si="89"/>
        <v>#N/A</v>
      </c>
      <c r="IL52" s="165" t="e">
        <f t="shared" si="89"/>
        <v>#N/A</v>
      </c>
      <c r="IM52" s="165" t="e">
        <f t="shared" si="89"/>
        <v>#N/A</v>
      </c>
      <c r="IN52" s="165" t="e">
        <f t="shared" si="89"/>
        <v>#N/A</v>
      </c>
      <c r="IO52" s="165" t="e">
        <f t="shared" si="89"/>
        <v>#N/A</v>
      </c>
      <c r="IP52" s="165" t="e">
        <f t="shared" si="89"/>
        <v>#N/A</v>
      </c>
      <c r="IQ52" s="165" t="e">
        <f t="shared" si="89"/>
        <v>#N/A</v>
      </c>
      <c r="IR52" s="165" t="e">
        <f t="shared" si="89"/>
        <v>#N/A</v>
      </c>
      <c r="IS52" s="165" t="e">
        <f t="shared" si="89"/>
        <v>#N/A</v>
      </c>
      <c r="IT52" s="165" t="e">
        <f t="shared" si="89"/>
        <v>#N/A</v>
      </c>
      <c r="IU52" s="165" t="e">
        <f t="shared" ref="IU52:JJ72" si="117">IF(ISNONTEXT($K52),_xlfn.NORM.DIST(BB52,$G52,$K52,FALSE),NA())</f>
        <v>#N/A</v>
      </c>
      <c r="IV52" s="165" t="e">
        <f t="shared" si="117"/>
        <v>#N/A</v>
      </c>
      <c r="IW52" s="165" t="e">
        <f t="shared" si="117"/>
        <v>#N/A</v>
      </c>
      <c r="IX52" s="165" t="e">
        <f t="shared" si="117"/>
        <v>#N/A</v>
      </c>
      <c r="IY52" s="165" t="e">
        <f t="shared" si="117"/>
        <v>#N/A</v>
      </c>
      <c r="IZ52" s="165" t="e">
        <f t="shared" si="117"/>
        <v>#N/A</v>
      </c>
      <c r="JA52" s="165" t="e">
        <f t="shared" si="117"/>
        <v>#N/A</v>
      </c>
      <c r="JB52" s="165" t="e">
        <f t="shared" si="117"/>
        <v>#N/A</v>
      </c>
      <c r="JC52" s="165" t="e">
        <f t="shared" si="117"/>
        <v>#N/A</v>
      </c>
      <c r="JD52" s="165" t="e">
        <f t="shared" si="117"/>
        <v>#N/A</v>
      </c>
      <c r="JE52" s="165" t="e">
        <f t="shared" si="117"/>
        <v>#N/A</v>
      </c>
      <c r="JF52" s="165" t="e">
        <f t="shared" si="105"/>
        <v>#N/A</v>
      </c>
      <c r="JG52" s="165" t="e">
        <f t="shared" si="105"/>
        <v>#N/A</v>
      </c>
      <c r="JH52" s="165" t="e">
        <f t="shared" si="105"/>
        <v>#N/A</v>
      </c>
      <c r="JI52" s="165" t="e">
        <f t="shared" si="105"/>
        <v>#N/A</v>
      </c>
      <c r="JJ52" s="165" t="e">
        <f t="shared" si="105"/>
        <v>#N/A</v>
      </c>
      <c r="JK52" s="165" t="e">
        <f t="shared" si="105"/>
        <v>#N/A</v>
      </c>
      <c r="JL52" s="165" t="e">
        <f t="shared" si="105"/>
        <v>#N/A</v>
      </c>
      <c r="JM52" s="165" t="e">
        <f t="shared" si="105"/>
        <v>#N/A</v>
      </c>
      <c r="JN52" s="165" t="e">
        <f t="shared" si="105"/>
        <v>#N/A</v>
      </c>
      <c r="JO52" s="165" t="e">
        <f t="shared" si="105"/>
        <v>#N/A</v>
      </c>
      <c r="JP52" s="165" t="e">
        <f t="shared" si="105"/>
        <v>#N/A</v>
      </c>
      <c r="JQ52" s="165" t="e">
        <f t="shared" si="105"/>
        <v>#N/A</v>
      </c>
      <c r="JR52" s="165" t="e">
        <f t="shared" si="105"/>
        <v>#N/A</v>
      </c>
      <c r="JS52" s="165" t="e">
        <f t="shared" si="105"/>
        <v>#N/A</v>
      </c>
      <c r="JT52" s="165" t="e">
        <f t="shared" si="105"/>
        <v>#N/A</v>
      </c>
      <c r="JU52" s="165" t="e">
        <f t="shared" si="105"/>
        <v>#N/A</v>
      </c>
      <c r="JV52" s="165" t="e">
        <f t="shared" si="106"/>
        <v>#N/A</v>
      </c>
      <c r="JW52" s="165" t="e">
        <f t="shared" si="106"/>
        <v>#N/A</v>
      </c>
      <c r="JX52" s="165" t="e">
        <f t="shared" si="106"/>
        <v>#N/A</v>
      </c>
      <c r="JY52" s="165" t="e">
        <f t="shared" si="106"/>
        <v>#N/A</v>
      </c>
      <c r="JZ52" s="165" t="e">
        <f t="shared" si="106"/>
        <v>#N/A</v>
      </c>
      <c r="KA52" s="165" t="e">
        <f t="shared" si="106"/>
        <v>#N/A</v>
      </c>
      <c r="KB52" s="165" t="e">
        <f t="shared" si="106"/>
        <v>#N/A</v>
      </c>
      <c r="KC52" s="165" t="e">
        <f t="shared" si="106"/>
        <v>#N/A</v>
      </c>
      <c r="KD52" s="165" t="e">
        <f t="shared" si="106"/>
        <v>#N/A</v>
      </c>
      <c r="KE52" s="165" t="e">
        <f t="shared" si="106"/>
        <v>#N/A</v>
      </c>
      <c r="KF52" s="165" t="e">
        <f t="shared" si="106"/>
        <v>#N/A</v>
      </c>
      <c r="KG52" s="165" t="e">
        <f t="shared" si="106"/>
        <v>#N/A</v>
      </c>
      <c r="KH52" s="165" t="e">
        <f t="shared" si="106"/>
        <v>#N/A</v>
      </c>
      <c r="KI52" s="165" t="e">
        <f t="shared" si="106"/>
        <v>#N/A</v>
      </c>
      <c r="KJ52" s="165" t="e">
        <f t="shared" si="106"/>
        <v>#N/A</v>
      </c>
      <c r="KK52" s="165" t="e">
        <f t="shared" si="106"/>
        <v>#N/A</v>
      </c>
      <c r="KL52" s="165" t="e">
        <f t="shared" si="107"/>
        <v>#N/A</v>
      </c>
      <c r="KM52" s="165" t="e">
        <f t="shared" si="107"/>
        <v>#N/A</v>
      </c>
      <c r="KN52" s="165" t="e">
        <f t="shared" si="107"/>
        <v>#N/A</v>
      </c>
      <c r="KO52" s="165" t="e">
        <f t="shared" si="107"/>
        <v>#N/A</v>
      </c>
      <c r="KP52" s="165" t="e">
        <f t="shared" si="107"/>
        <v>#N/A</v>
      </c>
      <c r="KQ52" s="165" t="e">
        <f t="shared" si="107"/>
        <v>#N/A</v>
      </c>
      <c r="KR52" s="165" t="e">
        <f t="shared" si="107"/>
        <v>#N/A</v>
      </c>
      <c r="KS52" s="165" t="e">
        <f t="shared" si="107"/>
        <v>#N/A</v>
      </c>
      <c r="KT52" s="165" t="e">
        <f t="shared" si="107"/>
        <v>#N/A</v>
      </c>
      <c r="KU52" s="165" t="e">
        <f t="shared" si="107"/>
        <v>#N/A</v>
      </c>
      <c r="KV52" s="165" t="e">
        <f t="shared" si="107"/>
        <v>#N/A</v>
      </c>
      <c r="KW52" s="165" t="e">
        <f t="shared" si="107"/>
        <v>#N/A</v>
      </c>
      <c r="KX52" s="165" t="e">
        <f t="shared" si="107"/>
        <v>#N/A</v>
      </c>
      <c r="KY52" s="165" t="e">
        <f t="shared" si="107"/>
        <v>#N/A</v>
      </c>
      <c r="KZ52" s="165" t="e">
        <f t="shared" si="107"/>
        <v>#N/A</v>
      </c>
      <c r="LA52" s="165" t="e">
        <f t="shared" si="107"/>
        <v>#N/A</v>
      </c>
      <c r="LB52" s="165" t="e">
        <f t="shared" si="108"/>
        <v>#N/A</v>
      </c>
      <c r="LC52" s="165" t="e">
        <f t="shared" si="108"/>
        <v>#N/A</v>
      </c>
      <c r="LD52" s="165" t="e">
        <f t="shared" si="108"/>
        <v>#N/A</v>
      </c>
      <c r="LE52" s="165" t="e">
        <f t="shared" si="108"/>
        <v>#N/A</v>
      </c>
      <c r="LF52" s="165" t="e">
        <f t="shared" si="108"/>
        <v>#N/A</v>
      </c>
      <c r="LG52" s="165" t="e">
        <f t="shared" si="108"/>
        <v>#N/A</v>
      </c>
      <c r="LH52" s="165" t="e">
        <f t="shared" si="108"/>
        <v>#N/A</v>
      </c>
      <c r="LI52" s="165" t="e">
        <f t="shared" si="108"/>
        <v>#N/A</v>
      </c>
      <c r="LJ52" s="165" t="e">
        <f t="shared" si="108"/>
        <v>#N/A</v>
      </c>
      <c r="LK52" s="165" t="e">
        <f t="shared" si="108"/>
        <v>#N/A</v>
      </c>
      <c r="LL52" s="165" t="e">
        <f t="shared" si="108"/>
        <v>#N/A</v>
      </c>
      <c r="LM52" s="165" t="e">
        <f t="shared" si="108"/>
        <v>#N/A</v>
      </c>
      <c r="LN52" s="165" t="e">
        <f t="shared" si="108"/>
        <v>#N/A</v>
      </c>
      <c r="LO52" s="165" t="e">
        <f t="shared" si="108"/>
        <v>#N/A</v>
      </c>
      <c r="LP52" s="165" t="e">
        <f t="shared" si="108"/>
        <v>#N/A</v>
      </c>
      <c r="LQ52" s="165" t="e">
        <f t="shared" si="108"/>
        <v>#N/A</v>
      </c>
      <c r="LR52" s="165" t="e">
        <f t="shared" si="109"/>
        <v>#N/A</v>
      </c>
      <c r="LS52" s="165" t="e">
        <f t="shared" si="109"/>
        <v>#N/A</v>
      </c>
      <c r="LT52" s="165" t="e">
        <f t="shared" si="109"/>
        <v>#N/A</v>
      </c>
      <c r="LU52" s="165" t="e">
        <f t="shared" si="109"/>
        <v>#N/A</v>
      </c>
      <c r="LV52" s="165" t="e">
        <f t="shared" si="109"/>
        <v>#N/A</v>
      </c>
      <c r="LW52" s="165" t="e">
        <f t="shared" si="109"/>
        <v>#N/A</v>
      </c>
      <c r="LX52" s="165" t="e">
        <f t="shared" si="109"/>
        <v>#N/A</v>
      </c>
      <c r="LY52" s="165" t="e">
        <f t="shared" si="109"/>
        <v>#N/A</v>
      </c>
      <c r="LZ52" s="165" t="e">
        <f t="shared" si="109"/>
        <v>#N/A</v>
      </c>
      <c r="MA52" s="165" t="e">
        <f t="shared" si="109"/>
        <v>#N/A</v>
      </c>
      <c r="MB52" s="165" t="e">
        <f t="shared" si="109"/>
        <v>#N/A</v>
      </c>
      <c r="MC52" s="165" t="e">
        <f t="shared" si="109"/>
        <v>#N/A</v>
      </c>
      <c r="MD52" s="165" t="e">
        <f t="shared" si="109"/>
        <v>#N/A</v>
      </c>
      <c r="ME52" s="165" t="e">
        <f t="shared" si="109"/>
        <v>#N/A</v>
      </c>
      <c r="MF52" s="165" t="e">
        <f t="shared" si="109"/>
        <v>#N/A</v>
      </c>
      <c r="MG52" s="165" t="e">
        <f t="shared" si="109"/>
        <v>#N/A</v>
      </c>
      <c r="MH52" s="165" t="e">
        <f t="shared" si="110"/>
        <v>#N/A</v>
      </c>
      <c r="MI52" s="165" t="e">
        <f t="shared" si="110"/>
        <v>#N/A</v>
      </c>
      <c r="MJ52" s="165" t="e">
        <f t="shared" si="110"/>
        <v>#N/A</v>
      </c>
      <c r="MK52" s="165" t="e">
        <f t="shared" si="110"/>
        <v>#N/A</v>
      </c>
      <c r="ML52" s="165" t="e">
        <f t="shared" si="110"/>
        <v>#N/A</v>
      </c>
      <c r="MM52" s="165" t="e">
        <f t="shared" si="110"/>
        <v>#N/A</v>
      </c>
      <c r="MN52" s="165" t="e">
        <f t="shared" si="110"/>
        <v>#N/A</v>
      </c>
      <c r="MO52" s="165" t="e">
        <f t="shared" si="110"/>
        <v>#N/A</v>
      </c>
      <c r="MP52" s="165" t="e">
        <f t="shared" si="110"/>
        <v>#N/A</v>
      </c>
      <c r="MQ52" s="165" t="e">
        <f t="shared" si="110"/>
        <v>#N/A</v>
      </c>
      <c r="MR52" s="165" t="e">
        <f t="shared" si="110"/>
        <v>#N/A</v>
      </c>
      <c r="MS52" s="165" t="e">
        <f t="shared" si="110"/>
        <v>#N/A</v>
      </c>
      <c r="MT52" s="165" t="e">
        <f t="shared" si="110"/>
        <v>#N/A</v>
      </c>
      <c r="MU52" s="165" t="e">
        <f t="shared" si="110"/>
        <v>#N/A</v>
      </c>
      <c r="MV52" s="165" t="e">
        <f t="shared" si="110"/>
        <v>#N/A</v>
      </c>
      <c r="MW52" s="165" t="e">
        <f t="shared" si="110"/>
        <v>#N/A</v>
      </c>
      <c r="MX52" s="165" t="e">
        <f t="shared" si="111"/>
        <v>#N/A</v>
      </c>
      <c r="MY52" s="165" t="e">
        <f t="shared" si="111"/>
        <v>#N/A</v>
      </c>
      <c r="MZ52" s="165" t="e">
        <f t="shared" si="111"/>
        <v>#N/A</v>
      </c>
      <c r="NA52" s="165" t="e">
        <f t="shared" si="111"/>
        <v>#N/A</v>
      </c>
      <c r="NB52" s="165" t="e">
        <f t="shared" si="111"/>
        <v>#N/A</v>
      </c>
      <c r="NC52" s="165" t="e">
        <f t="shared" si="111"/>
        <v>#N/A</v>
      </c>
      <c r="ND52" s="165" t="e">
        <f t="shared" si="111"/>
        <v>#N/A</v>
      </c>
      <c r="NE52" s="165" t="e">
        <f t="shared" si="111"/>
        <v>#N/A</v>
      </c>
      <c r="NF52" s="165" t="e">
        <f t="shared" si="111"/>
        <v>#N/A</v>
      </c>
      <c r="NG52" s="165" t="e">
        <f t="shared" si="111"/>
        <v>#N/A</v>
      </c>
      <c r="NH52" s="165" t="e">
        <f t="shared" si="111"/>
        <v>#N/A</v>
      </c>
      <c r="NI52" s="165" t="e">
        <f t="shared" si="111"/>
        <v>#N/A</v>
      </c>
      <c r="NJ52" s="165" t="e">
        <f t="shared" si="111"/>
        <v>#N/A</v>
      </c>
      <c r="NK52" s="165" t="e">
        <f t="shared" si="111"/>
        <v>#N/A</v>
      </c>
      <c r="NL52" s="165" t="e">
        <f t="shared" si="111"/>
        <v>#N/A</v>
      </c>
      <c r="NM52" s="165" t="e">
        <f t="shared" si="111"/>
        <v>#N/A</v>
      </c>
      <c r="NN52" s="165" t="e">
        <f t="shared" si="112"/>
        <v>#N/A</v>
      </c>
      <c r="NO52" s="165" t="e">
        <f t="shared" si="112"/>
        <v>#N/A</v>
      </c>
      <c r="NP52" s="165" t="e">
        <f t="shared" si="112"/>
        <v>#N/A</v>
      </c>
      <c r="NQ52" s="165" t="e">
        <f t="shared" si="112"/>
        <v>#N/A</v>
      </c>
      <c r="NR52" s="165" t="e">
        <f t="shared" si="112"/>
        <v>#N/A</v>
      </c>
      <c r="NS52" s="165" t="e">
        <f t="shared" si="112"/>
        <v>#N/A</v>
      </c>
      <c r="NT52" s="165" t="e">
        <f t="shared" si="112"/>
        <v>#N/A</v>
      </c>
      <c r="NU52" s="165" t="e">
        <f t="shared" si="112"/>
        <v>#N/A</v>
      </c>
      <c r="NV52" s="165" t="e">
        <f t="shared" si="112"/>
        <v>#N/A</v>
      </c>
      <c r="NW52" s="165" t="e">
        <f t="shared" si="112"/>
        <v>#N/A</v>
      </c>
      <c r="NX52" s="165" t="e">
        <f t="shared" si="112"/>
        <v>#N/A</v>
      </c>
      <c r="NY52" s="165" t="e">
        <f t="shared" si="112"/>
        <v>#N/A</v>
      </c>
      <c r="NZ52" s="165" t="e">
        <f t="shared" si="112"/>
        <v>#N/A</v>
      </c>
      <c r="OA52" s="165" t="e">
        <f t="shared" si="112"/>
        <v>#N/A</v>
      </c>
      <c r="OB52" s="165" t="e">
        <f t="shared" si="112"/>
        <v>#N/A</v>
      </c>
      <c r="OC52" s="165" t="e">
        <f t="shared" si="112"/>
        <v>#N/A</v>
      </c>
      <c r="OD52" s="165" t="e">
        <f t="shared" si="113"/>
        <v>#N/A</v>
      </c>
      <c r="OE52" s="165" t="e">
        <f t="shared" si="113"/>
        <v>#N/A</v>
      </c>
      <c r="OF52" s="165" t="e">
        <f t="shared" si="113"/>
        <v>#N/A</v>
      </c>
      <c r="OG52" s="165" t="e">
        <f t="shared" si="113"/>
        <v>#N/A</v>
      </c>
      <c r="OH52" s="165" t="e">
        <f t="shared" si="113"/>
        <v>#N/A</v>
      </c>
      <c r="OI52" s="165" t="e">
        <f t="shared" si="113"/>
        <v>#N/A</v>
      </c>
      <c r="OJ52" s="165" t="e">
        <f t="shared" si="113"/>
        <v>#N/A</v>
      </c>
      <c r="OK52" s="165" t="e">
        <f t="shared" si="113"/>
        <v>#N/A</v>
      </c>
      <c r="OL52" s="165" t="e">
        <f t="shared" si="113"/>
        <v>#N/A</v>
      </c>
      <c r="OM52" s="165" t="e">
        <f t="shared" si="113"/>
        <v>#N/A</v>
      </c>
      <c r="ON52" s="165" t="e">
        <f t="shared" si="113"/>
        <v>#N/A</v>
      </c>
      <c r="OO52" s="165" t="e">
        <f t="shared" si="113"/>
        <v>#N/A</v>
      </c>
      <c r="OP52" s="165" t="e">
        <f t="shared" si="113"/>
        <v>#N/A</v>
      </c>
      <c r="OQ52" s="165" t="e">
        <f t="shared" si="113"/>
        <v>#N/A</v>
      </c>
      <c r="OR52" s="165" t="e">
        <f t="shared" si="113"/>
        <v>#N/A</v>
      </c>
      <c r="OS52" s="165" t="e">
        <f t="shared" si="113"/>
        <v>#N/A</v>
      </c>
      <c r="OT52" s="165" t="e">
        <f t="shared" si="114"/>
        <v>#N/A</v>
      </c>
      <c r="OU52" s="165" t="e">
        <f t="shared" si="114"/>
        <v>#N/A</v>
      </c>
      <c r="OV52" s="165" t="e">
        <f t="shared" si="114"/>
        <v>#N/A</v>
      </c>
      <c r="OW52" s="165" t="e">
        <f t="shared" si="83"/>
        <v>#N/A</v>
      </c>
      <c r="OX52" s="165" t="e">
        <f t="shared" si="83"/>
        <v>#N/A</v>
      </c>
      <c r="OY52" s="165" t="e">
        <f t="shared" si="83"/>
        <v>#N/A</v>
      </c>
      <c r="OZ52" s="165" t="e">
        <f t="shared" si="83"/>
        <v>#N/A</v>
      </c>
      <c r="PA52" s="165" t="e">
        <f t="shared" si="83"/>
        <v>#N/A</v>
      </c>
      <c r="PB52" s="165" t="e">
        <f t="shared" si="83"/>
        <v>#N/A</v>
      </c>
      <c r="PC52" s="165" t="e">
        <f t="shared" si="70"/>
        <v>#N/A</v>
      </c>
      <c r="PD52" s="165" t="e">
        <f t="shared" si="70"/>
        <v>#N/A</v>
      </c>
      <c r="PE52" s="165" t="e">
        <f t="shared" si="70"/>
        <v>#N/A</v>
      </c>
      <c r="PF52" s="165" t="e">
        <f t="shared" si="70"/>
        <v>#N/A</v>
      </c>
      <c r="PG52" s="165" t="e">
        <f t="shared" si="70"/>
        <v>#N/A</v>
      </c>
      <c r="PH52" s="165" t="e">
        <f t="shared" si="70"/>
        <v>#N/A</v>
      </c>
    </row>
    <row r="53" spans="1:424" hidden="1" x14ac:dyDescent="0.45">
      <c r="A53" s="4">
        <v>50</v>
      </c>
      <c r="B53" s="91"/>
      <c r="C53" s="91"/>
      <c r="D53" s="91"/>
      <c r="E53" s="120" t="str">
        <f t="shared" si="28"/>
        <v/>
      </c>
      <c r="F53" s="120" t="str">
        <f t="shared" si="29"/>
        <v/>
      </c>
      <c r="G53" s="71" t="str">
        <f t="shared" si="30"/>
        <v/>
      </c>
      <c r="H53" s="23"/>
      <c r="I53" s="55"/>
      <c r="J53" s="298"/>
      <c r="K53" s="72" t="str">
        <f>IF(AND(B53&gt;0,C53&gt;0,D53&gt;0),IF(ISBLANK(J53),IF(ISBLANK(H53),"",(D53-B53)*VLOOKUP(H53,VLookups!$A$4:$B$13,2,FALSE)),J53),"")</f>
        <v/>
      </c>
      <c r="L53" s="73" t="str">
        <f t="shared" si="84"/>
        <v/>
      </c>
      <c r="M53" s="91"/>
      <c r="N53" s="265" t="str">
        <f>IF(AND(M53&gt;0,C53&gt;0,NOT(K53="")),ABS(VLOOKUP($M$1,VLookups!$A$43:$B$44,2,FALSE)-_xlfn.NORM.DIST(M53,G53,K53,TRUE)),"")</f>
        <v/>
      </c>
      <c r="O53" s="90" t="str">
        <f>IF(AND($B53&gt;0,$C53&gt;0,$D53&gt;0,NOT(ISBLANK($H53))),_xlfn.NORM.INV(ABS(VLOOKUP($M$1,VLookups!$A$43:$B$44,2,FALSE)-O$3),$G53,$K53),"")</f>
        <v/>
      </c>
      <c r="P53" s="89" t="str">
        <f>IF(AND($B53&gt;0,$C53&gt;0,$D53&gt;0,NOT(ISBLANK($H53))),_xlfn.NORM.INV(ABS(VLOOKUP($M$1,VLookups!$A$43:$B$44,2,FALSE)-P$3),$G53,$K53),"")</f>
        <v/>
      </c>
      <c r="Q53" s="90" t="str">
        <f>IF(AND($B53&gt;0,$C53&gt;0,$D53&gt;0,NOT(ISBLANK($H53))),_xlfn.NORM.INV(ABS(VLOOKUP($M$1,VLookups!$A$43:$B$44,2,FALSE)-Q$3),$G53,$K53),"")</f>
        <v/>
      </c>
      <c r="R53" s="89" t="str">
        <f>IF(AND($B53&gt;0,$C53&gt;0,$D53&gt;0,NOT(ISBLANK($H53))),_xlfn.NORM.INV(ABS(VLOOKUP($M$1,VLookups!$A$43:$B$44,2,FALSE)-R$3),$G53,$K53),"")</f>
        <v/>
      </c>
      <c r="S53" s="90" t="str">
        <f>IF(AND($B53&gt;0,$C53&gt;0,$D53&gt;0,NOT(ISBLANK($H53))),_xlfn.NORM.INV(ABS(VLOOKUP($M$1,VLookups!$A$43:$B$44,2,FALSE)-S$3),$G53,$K53),"")</f>
        <v/>
      </c>
      <c r="T53" s="89" t="str">
        <f>IF(AND($B53&gt;0,$C53&gt;0,$D53&gt;0,NOT(ISBLANK($H53))),_xlfn.NORM.INV(ABS(VLOOKUP($M$1,VLookups!$A$43:$B$44,2,FALSE)-T$3),$G53,$K53),"")</f>
        <v/>
      </c>
      <c r="U53" s="5"/>
      <c r="V53" s="164" t="str">
        <f t="shared" si="31"/>
        <v/>
      </c>
      <c r="W53" s="47" t="str">
        <f t="shared" si="101"/>
        <v/>
      </c>
      <c r="X53" s="47" t="str">
        <f t="shared" si="101"/>
        <v/>
      </c>
      <c r="Y53" s="47" t="str">
        <f t="shared" si="101"/>
        <v/>
      </c>
      <c r="Z53" s="47" t="str">
        <f t="shared" si="101"/>
        <v/>
      </c>
      <c r="AA53" s="47" t="str">
        <f t="shared" si="101"/>
        <v/>
      </c>
      <c r="AB53" s="47" t="str">
        <f t="shared" si="101"/>
        <v/>
      </c>
      <c r="AC53" s="47" t="str">
        <f t="shared" si="101"/>
        <v/>
      </c>
      <c r="AD53" s="47" t="str">
        <f t="shared" si="101"/>
        <v/>
      </c>
      <c r="AE53" s="47" t="str">
        <f t="shared" si="101"/>
        <v/>
      </c>
      <c r="AF53" s="47" t="str">
        <f t="shared" si="101"/>
        <v/>
      </c>
      <c r="AG53" s="47" t="str">
        <f t="shared" si="101"/>
        <v/>
      </c>
      <c r="AH53" s="47" t="str">
        <f t="shared" si="101"/>
        <v/>
      </c>
      <c r="AI53" s="47" t="str">
        <f t="shared" si="101"/>
        <v/>
      </c>
      <c r="AJ53" s="47" t="str">
        <f t="shared" si="101"/>
        <v/>
      </c>
      <c r="AK53" s="47" t="str">
        <f t="shared" si="101"/>
        <v/>
      </c>
      <c r="AL53" s="47" t="str">
        <f t="shared" si="101"/>
        <v/>
      </c>
      <c r="AM53" s="47" t="str">
        <f t="shared" si="93"/>
        <v/>
      </c>
      <c r="AN53" s="47" t="str">
        <f t="shared" si="93"/>
        <v/>
      </c>
      <c r="AO53" s="47" t="str">
        <f t="shared" si="93"/>
        <v/>
      </c>
      <c r="AP53" s="47" t="str">
        <f t="shared" si="93"/>
        <v/>
      </c>
      <c r="AQ53" s="47" t="str">
        <f t="shared" si="93"/>
        <v/>
      </c>
      <c r="AR53" s="47" t="str">
        <f t="shared" si="93"/>
        <v/>
      </c>
      <c r="AS53" s="47" t="str">
        <f t="shared" si="93"/>
        <v/>
      </c>
      <c r="AT53" s="47" t="str">
        <f t="shared" si="93"/>
        <v/>
      </c>
      <c r="AU53" s="47" t="str">
        <f t="shared" si="93"/>
        <v/>
      </c>
      <c r="AV53" s="47" t="str">
        <f t="shared" si="93"/>
        <v/>
      </c>
      <c r="AW53" s="47" t="str">
        <f t="shared" si="93"/>
        <v/>
      </c>
      <c r="AX53" s="47" t="str">
        <f t="shared" si="93"/>
        <v/>
      </c>
      <c r="AY53" s="47" t="str">
        <f t="shared" si="93"/>
        <v/>
      </c>
      <c r="AZ53" s="47" t="str">
        <f t="shared" si="93"/>
        <v/>
      </c>
      <c r="BA53" s="47" t="str">
        <f t="shared" si="93"/>
        <v/>
      </c>
      <c r="BB53" s="47" t="str">
        <f t="shared" si="94"/>
        <v/>
      </c>
      <c r="BC53" s="47" t="str">
        <f t="shared" si="94"/>
        <v/>
      </c>
      <c r="BD53" s="47" t="str">
        <f t="shared" si="94"/>
        <v/>
      </c>
      <c r="BE53" s="47" t="str">
        <f t="shared" si="94"/>
        <v/>
      </c>
      <c r="BF53" s="47" t="str">
        <f t="shared" si="94"/>
        <v/>
      </c>
      <c r="BG53" s="47" t="str">
        <f t="shared" si="94"/>
        <v/>
      </c>
      <c r="BH53" s="47" t="str">
        <f t="shared" si="94"/>
        <v/>
      </c>
      <c r="BI53" s="47" t="str">
        <f t="shared" si="94"/>
        <v/>
      </c>
      <c r="BJ53" s="47" t="str">
        <f t="shared" si="94"/>
        <v/>
      </c>
      <c r="BK53" s="47" t="str">
        <f t="shared" si="94"/>
        <v/>
      </c>
      <c r="BL53" s="47" t="str">
        <f t="shared" si="94"/>
        <v/>
      </c>
      <c r="BM53" s="47" t="str">
        <f t="shared" si="94"/>
        <v/>
      </c>
      <c r="BN53" s="47" t="str">
        <f t="shared" si="94"/>
        <v/>
      </c>
      <c r="BO53" s="47" t="str">
        <f t="shared" si="94"/>
        <v/>
      </c>
      <c r="BP53" s="47" t="str">
        <f t="shared" si="94"/>
        <v/>
      </c>
      <c r="BQ53" s="47" t="str">
        <f t="shared" si="94"/>
        <v/>
      </c>
      <c r="BR53" s="47" t="str">
        <f t="shared" si="91"/>
        <v/>
      </c>
      <c r="BS53" s="47" t="str">
        <f t="shared" si="91"/>
        <v/>
      </c>
      <c r="BT53" s="47" t="str">
        <f t="shared" si="91"/>
        <v/>
      </c>
      <c r="BU53" s="47" t="str">
        <f t="shared" si="91"/>
        <v/>
      </c>
      <c r="BV53" s="47" t="str">
        <f t="shared" si="91"/>
        <v/>
      </c>
      <c r="BW53" s="47" t="str">
        <f t="shared" si="91"/>
        <v/>
      </c>
      <c r="BX53" s="47" t="str">
        <f t="shared" si="91"/>
        <v/>
      </c>
      <c r="BY53" s="47" t="str">
        <f t="shared" si="91"/>
        <v/>
      </c>
      <c r="BZ53" s="47" t="str">
        <f t="shared" si="91"/>
        <v/>
      </c>
      <c r="CA53" s="47" t="str">
        <f t="shared" si="91"/>
        <v/>
      </c>
      <c r="CB53" s="47" t="str">
        <f t="shared" si="91"/>
        <v/>
      </c>
      <c r="CC53" s="47" t="str">
        <f t="shared" si="95"/>
        <v/>
      </c>
      <c r="CD53" s="47" t="str">
        <f t="shared" si="95"/>
        <v/>
      </c>
      <c r="CE53" s="47" t="str">
        <f t="shared" si="95"/>
        <v/>
      </c>
      <c r="CF53" s="47" t="str">
        <f t="shared" si="95"/>
        <v/>
      </c>
      <c r="CG53" s="47" t="str">
        <f t="shared" si="95"/>
        <v/>
      </c>
      <c r="CH53" s="47" t="str">
        <f t="shared" si="95"/>
        <v/>
      </c>
      <c r="CI53" s="47" t="str">
        <f t="shared" si="95"/>
        <v/>
      </c>
      <c r="CJ53" s="47" t="str">
        <f t="shared" si="95"/>
        <v/>
      </c>
      <c r="CK53" s="47" t="str">
        <f t="shared" si="95"/>
        <v/>
      </c>
      <c r="CL53" s="47" t="str">
        <f t="shared" si="95"/>
        <v/>
      </c>
      <c r="CM53" s="47" t="str">
        <f t="shared" si="95"/>
        <v/>
      </c>
      <c r="CN53" s="47" t="str">
        <f t="shared" si="95"/>
        <v/>
      </c>
      <c r="CO53" s="47" t="str">
        <f t="shared" si="95"/>
        <v/>
      </c>
      <c r="CP53" s="47" t="str">
        <f t="shared" si="95"/>
        <v/>
      </c>
      <c r="CQ53" s="47" t="str">
        <f t="shared" si="95"/>
        <v/>
      </c>
      <c r="CR53" s="47" t="str">
        <f t="shared" si="95"/>
        <v/>
      </c>
      <c r="CS53" s="47" t="str">
        <f t="shared" si="96"/>
        <v/>
      </c>
      <c r="CT53" s="47" t="str">
        <f t="shared" si="96"/>
        <v/>
      </c>
      <c r="CU53" s="47" t="str">
        <f t="shared" si="96"/>
        <v/>
      </c>
      <c r="CV53" s="47" t="str">
        <f t="shared" si="96"/>
        <v/>
      </c>
      <c r="CW53" s="47" t="str">
        <f t="shared" si="96"/>
        <v/>
      </c>
      <c r="CX53" s="47" t="str">
        <f t="shared" si="96"/>
        <v/>
      </c>
      <c r="CY53" s="47" t="str">
        <f t="shared" si="96"/>
        <v/>
      </c>
      <c r="CZ53" s="47" t="str">
        <f t="shared" si="96"/>
        <v/>
      </c>
      <c r="DA53" s="47" t="str">
        <f t="shared" si="96"/>
        <v/>
      </c>
      <c r="DB53" s="47" t="str">
        <f t="shared" si="96"/>
        <v/>
      </c>
      <c r="DC53" s="47" t="str">
        <f t="shared" si="96"/>
        <v/>
      </c>
      <c r="DD53" s="47" t="str">
        <f t="shared" si="96"/>
        <v/>
      </c>
      <c r="DE53" s="47" t="str">
        <f t="shared" si="96"/>
        <v/>
      </c>
      <c r="DF53" s="47" t="str">
        <f t="shared" si="96"/>
        <v/>
      </c>
      <c r="DG53" s="47" t="str">
        <f t="shared" si="96"/>
        <v/>
      </c>
      <c r="DH53" s="47" t="str">
        <f t="shared" si="96"/>
        <v/>
      </c>
      <c r="DI53" s="47" t="str">
        <f t="shared" si="115"/>
        <v/>
      </c>
      <c r="DJ53" s="47" t="str">
        <f t="shared" si="115"/>
        <v/>
      </c>
      <c r="DK53" s="47" t="str">
        <f t="shared" si="115"/>
        <v/>
      </c>
      <c r="DL53" s="47" t="str">
        <f t="shared" si="115"/>
        <v/>
      </c>
      <c r="DM53" s="47" t="str">
        <f t="shared" si="115"/>
        <v/>
      </c>
      <c r="DN53" s="47" t="str">
        <f t="shared" si="115"/>
        <v/>
      </c>
      <c r="DO53" s="47" t="str">
        <f t="shared" si="115"/>
        <v/>
      </c>
      <c r="DP53" s="47" t="str">
        <f t="shared" si="115"/>
        <v/>
      </c>
      <c r="DQ53" s="47" t="str">
        <f t="shared" si="115"/>
        <v/>
      </c>
      <c r="DR53" s="47" t="str">
        <f t="shared" si="115"/>
        <v/>
      </c>
      <c r="DS53" s="179" t="str">
        <f t="shared" si="33"/>
        <v/>
      </c>
      <c r="DT53" s="47" t="str">
        <f t="shared" si="102"/>
        <v/>
      </c>
      <c r="DU53" s="47" t="str">
        <f t="shared" si="102"/>
        <v/>
      </c>
      <c r="DV53" s="47" t="str">
        <f t="shared" si="102"/>
        <v/>
      </c>
      <c r="DW53" s="47" t="str">
        <f t="shared" si="102"/>
        <v/>
      </c>
      <c r="DX53" s="47" t="str">
        <f t="shared" si="102"/>
        <v/>
      </c>
      <c r="DY53" s="47" t="str">
        <f t="shared" si="102"/>
        <v/>
      </c>
      <c r="DZ53" s="47" t="str">
        <f t="shared" si="102"/>
        <v/>
      </c>
      <c r="EA53" s="47" t="str">
        <f t="shared" si="102"/>
        <v/>
      </c>
      <c r="EB53" s="47" t="str">
        <f t="shared" si="102"/>
        <v/>
      </c>
      <c r="EC53" s="47" t="str">
        <f t="shared" si="102"/>
        <v/>
      </c>
      <c r="ED53" s="47" t="str">
        <f t="shared" si="102"/>
        <v/>
      </c>
      <c r="EE53" s="47" t="str">
        <f t="shared" si="102"/>
        <v/>
      </c>
      <c r="EF53" s="47" t="str">
        <f t="shared" si="102"/>
        <v/>
      </c>
      <c r="EG53" s="47" t="str">
        <f t="shared" si="102"/>
        <v/>
      </c>
      <c r="EH53" s="47" t="str">
        <f t="shared" si="102"/>
        <v/>
      </c>
      <c r="EI53" s="47" t="str">
        <f t="shared" si="102"/>
        <v/>
      </c>
      <c r="EJ53" s="47" t="str">
        <f t="shared" si="97"/>
        <v/>
      </c>
      <c r="EK53" s="47" t="str">
        <f t="shared" si="97"/>
        <v/>
      </c>
      <c r="EL53" s="47" t="str">
        <f t="shared" si="97"/>
        <v/>
      </c>
      <c r="EM53" s="47" t="str">
        <f t="shared" si="97"/>
        <v/>
      </c>
      <c r="EN53" s="47" t="str">
        <f t="shared" si="97"/>
        <v/>
      </c>
      <c r="EO53" s="47" t="str">
        <f t="shared" si="97"/>
        <v/>
      </c>
      <c r="EP53" s="47" t="str">
        <f t="shared" si="97"/>
        <v/>
      </c>
      <c r="EQ53" s="47" t="str">
        <f t="shared" si="97"/>
        <v/>
      </c>
      <c r="ER53" s="47" t="str">
        <f t="shared" si="97"/>
        <v/>
      </c>
      <c r="ES53" s="47" t="str">
        <f t="shared" si="97"/>
        <v/>
      </c>
      <c r="ET53" s="47" t="str">
        <f t="shared" si="97"/>
        <v/>
      </c>
      <c r="EU53" s="47" t="str">
        <f t="shared" si="97"/>
        <v/>
      </c>
      <c r="EV53" s="47" t="str">
        <f t="shared" si="97"/>
        <v/>
      </c>
      <c r="EW53" s="47" t="str">
        <f t="shared" si="97"/>
        <v/>
      </c>
      <c r="EX53" s="47" t="str">
        <f t="shared" si="97"/>
        <v/>
      </c>
      <c r="EY53" s="47" t="str">
        <f t="shared" si="98"/>
        <v/>
      </c>
      <c r="EZ53" s="47" t="str">
        <f t="shared" si="98"/>
        <v/>
      </c>
      <c r="FA53" s="47" t="str">
        <f t="shared" si="98"/>
        <v/>
      </c>
      <c r="FB53" s="47" t="str">
        <f t="shared" si="98"/>
        <v/>
      </c>
      <c r="FC53" s="47" t="str">
        <f t="shared" si="98"/>
        <v/>
      </c>
      <c r="FD53" s="47" t="str">
        <f t="shared" si="98"/>
        <v/>
      </c>
      <c r="FE53" s="47" t="str">
        <f t="shared" si="98"/>
        <v/>
      </c>
      <c r="FF53" s="47" t="str">
        <f t="shared" si="98"/>
        <v/>
      </c>
      <c r="FG53" s="47" t="str">
        <f t="shared" si="98"/>
        <v/>
      </c>
      <c r="FH53" s="47" t="str">
        <f t="shared" si="98"/>
        <v/>
      </c>
      <c r="FI53" s="47" t="str">
        <f t="shared" si="98"/>
        <v/>
      </c>
      <c r="FJ53" s="47" t="str">
        <f t="shared" si="98"/>
        <v/>
      </c>
      <c r="FK53" s="47" t="str">
        <f t="shared" si="98"/>
        <v/>
      </c>
      <c r="FL53" s="47" t="str">
        <f t="shared" si="98"/>
        <v/>
      </c>
      <c r="FM53" s="47" t="str">
        <f t="shared" si="98"/>
        <v/>
      </c>
      <c r="FN53" s="47" t="str">
        <f t="shared" si="98"/>
        <v/>
      </c>
      <c r="FO53" s="47" t="str">
        <f t="shared" si="92"/>
        <v/>
      </c>
      <c r="FP53" s="47" t="str">
        <f t="shared" si="92"/>
        <v/>
      </c>
      <c r="FQ53" s="47" t="str">
        <f t="shared" si="92"/>
        <v/>
      </c>
      <c r="FR53" s="47" t="str">
        <f t="shared" si="92"/>
        <v/>
      </c>
      <c r="FS53" s="47" t="str">
        <f t="shared" si="92"/>
        <v/>
      </c>
      <c r="FT53" s="47" t="str">
        <f t="shared" si="92"/>
        <v/>
      </c>
      <c r="FU53" s="47" t="str">
        <f t="shared" si="92"/>
        <v/>
      </c>
      <c r="FV53" s="47" t="str">
        <f t="shared" si="92"/>
        <v/>
      </c>
      <c r="FW53" s="47" t="str">
        <f t="shared" si="92"/>
        <v/>
      </c>
      <c r="FX53" s="47" t="str">
        <f t="shared" si="92"/>
        <v/>
      </c>
      <c r="FY53" s="47" t="str">
        <f t="shared" si="92"/>
        <v/>
      </c>
      <c r="FZ53" s="47" t="str">
        <f t="shared" si="99"/>
        <v/>
      </c>
      <c r="GA53" s="47" t="str">
        <f t="shared" si="99"/>
        <v/>
      </c>
      <c r="GB53" s="47" t="str">
        <f t="shared" si="99"/>
        <v/>
      </c>
      <c r="GC53" s="47" t="str">
        <f t="shared" si="99"/>
        <v/>
      </c>
      <c r="GD53" s="47" t="str">
        <f t="shared" si="99"/>
        <v/>
      </c>
      <c r="GE53" s="47" t="str">
        <f t="shared" si="99"/>
        <v/>
      </c>
      <c r="GF53" s="47" t="str">
        <f t="shared" si="99"/>
        <v/>
      </c>
      <c r="GG53" s="47" t="str">
        <f t="shared" si="99"/>
        <v/>
      </c>
      <c r="GH53" s="47" t="str">
        <f t="shared" si="99"/>
        <v/>
      </c>
      <c r="GI53" s="47" t="str">
        <f t="shared" si="99"/>
        <v/>
      </c>
      <c r="GJ53" s="47" t="str">
        <f t="shared" si="99"/>
        <v/>
      </c>
      <c r="GK53" s="47" t="str">
        <f t="shared" si="99"/>
        <v/>
      </c>
      <c r="GL53" s="47" t="str">
        <f t="shared" si="99"/>
        <v/>
      </c>
      <c r="GM53" s="47" t="str">
        <f t="shared" si="99"/>
        <v/>
      </c>
      <c r="GN53" s="47" t="str">
        <f t="shared" si="99"/>
        <v/>
      </c>
      <c r="GO53" s="47" t="str">
        <f t="shared" si="99"/>
        <v/>
      </c>
      <c r="GP53" s="47" t="str">
        <f t="shared" si="100"/>
        <v/>
      </c>
      <c r="GQ53" s="47" t="str">
        <f t="shared" si="100"/>
        <v/>
      </c>
      <c r="GR53" s="47" t="str">
        <f t="shared" si="100"/>
        <v/>
      </c>
      <c r="GS53" s="47" t="str">
        <f t="shared" si="100"/>
        <v/>
      </c>
      <c r="GT53" s="47" t="str">
        <f t="shared" si="100"/>
        <v/>
      </c>
      <c r="GU53" s="47" t="str">
        <f t="shared" si="100"/>
        <v/>
      </c>
      <c r="GV53" s="47" t="str">
        <f t="shared" si="100"/>
        <v/>
      </c>
      <c r="GW53" s="47" t="str">
        <f t="shared" si="100"/>
        <v/>
      </c>
      <c r="GX53" s="47" t="str">
        <f t="shared" si="100"/>
        <v/>
      </c>
      <c r="GY53" s="47" t="str">
        <f t="shared" si="100"/>
        <v/>
      </c>
      <c r="GZ53" s="47" t="str">
        <f t="shared" si="100"/>
        <v/>
      </c>
      <c r="HA53" s="47" t="str">
        <f t="shared" si="100"/>
        <v/>
      </c>
      <c r="HB53" s="47" t="str">
        <f t="shared" si="100"/>
        <v/>
      </c>
      <c r="HC53" s="47" t="str">
        <f t="shared" si="100"/>
        <v/>
      </c>
      <c r="HD53" s="47" t="str">
        <f t="shared" si="100"/>
        <v/>
      </c>
      <c r="HE53" s="47" t="str">
        <f t="shared" si="100"/>
        <v/>
      </c>
      <c r="HF53" s="47" t="str">
        <f t="shared" si="116"/>
        <v/>
      </c>
      <c r="HG53" s="47" t="str">
        <f t="shared" si="116"/>
        <v/>
      </c>
      <c r="HH53" s="47" t="str">
        <f t="shared" si="116"/>
        <v/>
      </c>
      <c r="HI53" s="47" t="str">
        <f t="shared" si="116"/>
        <v/>
      </c>
      <c r="HJ53" s="47" t="str">
        <f t="shared" si="116"/>
        <v/>
      </c>
      <c r="HK53" s="47" t="str">
        <f t="shared" si="116"/>
        <v/>
      </c>
      <c r="HL53" s="47" t="str">
        <f t="shared" si="116"/>
        <v/>
      </c>
      <c r="HM53" s="47" t="str">
        <f t="shared" si="116"/>
        <v/>
      </c>
      <c r="HN53" s="47" t="str">
        <f t="shared" si="116"/>
        <v/>
      </c>
      <c r="HO53" s="47" t="str">
        <f t="shared" si="116"/>
        <v/>
      </c>
      <c r="HP53" s="165" t="e">
        <f t="shared" si="90"/>
        <v>#N/A</v>
      </c>
      <c r="HQ53" s="165" t="e">
        <f t="shared" si="90"/>
        <v>#N/A</v>
      </c>
      <c r="HR53" s="165" t="e">
        <f t="shared" si="90"/>
        <v>#N/A</v>
      </c>
      <c r="HS53" s="165" t="e">
        <f t="shared" si="90"/>
        <v>#N/A</v>
      </c>
      <c r="HT53" s="165" t="e">
        <f t="shared" si="90"/>
        <v>#N/A</v>
      </c>
      <c r="HU53" s="165" t="e">
        <f t="shared" si="90"/>
        <v>#N/A</v>
      </c>
      <c r="HV53" s="165" t="e">
        <f t="shared" si="90"/>
        <v>#N/A</v>
      </c>
      <c r="HW53" s="165" t="e">
        <f t="shared" si="90"/>
        <v>#N/A</v>
      </c>
      <c r="HX53" s="165" t="e">
        <f t="shared" si="90"/>
        <v>#N/A</v>
      </c>
      <c r="HY53" s="165" t="e">
        <f t="shared" si="90"/>
        <v>#N/A</v>
      </c>
      <c r="HZ53" s="165" t="e">
        <f t="shared" si="90"/>
        <v>#N/A</v>
      </c>
      <c r="IA53" s="165" t="e">
        <f t="shared" si="90"/>
        <v>#N/A</v>
      </c>
      <c r="IB53" s="165" t="e">
        <f t="shared" si="90"/>
        <v>#N/A</v>
      </c>
      <c r="IC53" s="165" t="e">
        <f t="shared" si="90"/>
        <v>#N/A</v>
      </c>
      <c r="ID53" s="165" t="e">
        <f t="shared" si="90"/>
        <v>#N/A</v>
      </c>
      <c r="IE53" s="165" t="e">
        <f t="shared" si="89"/>
        <v>#N/A</v>
      </c>
      <c r="IF53" s="165" t="e">
        <f t="shared" si="89"/>
        <v>#N/A</v>
      </c>
      <c r="IG53" s="165" t="e">
        <f t="shared" si="89"/>
        <v>#N/A</v>
      </c>
      <c r="IH53" s="165" t="e">
        <f t="shared" si="89"/>
        <v>#N/A</v>
      </c>
      <c r="II53" s="165" t="e">
        <f t="shared" si="89"/>
        <v>#N/A</v>
      </c>
      <c r="IJ53" s="165" t="e">
        <f t="shared" si="89"/>
        <v>#N/A</v>
      </c>
      <c r="IK53" s="165" t="e">
        <f t="shared" si="89"/>
        <v>#N/A</v>
      </c>
      <c r="IL53" s="165" t="e">
        <f t="shared" si="89"/>
        <v>#N/A</v>
      </c>
      <c r="IM53" s="165" t="e">
        <f t="shared" si="89"/>
        <v>#N/A</v>
      </c>
      <c r="IN53" s="165" t="e">
        <f t="shared" si="89"/>
        <v>#N/A</v>
      </c>
      <c r="IO53" s="165" t="e">
        <f t="shared" si="89"/>
        <v>#N/A</v>
      </c>
      <c r="IP53" s="165" t="e">
        <f t="shared" si="89"/>
        <v>#N/A</v>
      </c>
      <c r="IQ53" s="165" t="e">
        <f t="shared" si="89"/>
        <v>#N/A</v>
      </c>
      <c r="IR53" s="165" t="e">
        <f t="shared" si="89"/>
        <v>#N/A</v>
      </c>
      <c r="IS53" s="165" t="e">
        <f t="shared" si="89"/>
        <v>#N/A</v>
      </c>
      <c r="IT53" s="165" t="e">
        <f t="shared" ref="IT53:JI84" si="118">IF(ISNONTEXT($K53),_xlfn.NORM.DIST(BA53,$G53,$K53,FALSE),NA())</f>
        <v>#N/A</v>
      </c>
      <c r="IU53" s="165" t="e">
        <f t="shared" si="117"/>
        <v>#N/A</v>
      </c>
      <c r="IV53" s="165" t="e">
        <f t="shared" si="117"/>
        <v>#N/A</v>
      </c>
      <c r="IW53" s="165" t="e">
        <f t="shared" si="117"/>
        <v>#N/A</v>
      </c>
      <c r="IX53" s="165" t="e">
        <f t="shared" si="117"/>
        <v>#N/A</v>
      </c>
      <c r="IY53" s="165" t="e">
        <f t="shared" si="117"/>
        <v>#N/A</v>
      </c>
      <c r="IZ53" s="165" t="e">
        <f t="shared" si="117"/>
        <v>#N/A</v>
      </c>
      <c r="JA53" s="165" t="e">
        <f t="shared" si="117"/>
        <v>#N/A</v>
      </c>
      <c r="JB53" s="165" t="e">
        <f t="shared" si="117"/>
        <v>#N/A</v>
      </c>
      <c r="JC53" s="165" t="e">
        <f t="shared" si="117"/>
        <v>#N/A</v>
      </c>
      <c r="JD53" s="165" t="e">
        <f t="shared" si="117"/>
        <v>#N/A</v>
      </c>
      <c r="JE53" s="165" t="e">
        <f t="shared" si="117"/>
        <v>#N/A</v>
      </c>
      <c r="JF53" s="165" t="e">
        <f t="shared" si="105"/>
        <v>#N/A</v>
      </c>
      <c r="JG53" s="165" t="e">
        <f t="shared" si="105"/>
        <v>#N/A</v>
      </c>
      <c r="JH53" s="165" t="e">
        <f t="shared" si="105"/>
        <v>#N/A</v>
      </c>
      <c r="JI53" s="165" t="e">
        <f t="shared" si="105"/>
        <v>#N/A</v>
      </c>
      <c r="JJ53" s="165" t="e">
        <f t="shared" si="105"/>
        <v>#N/A</v>
      </c>
      <c r="JK53" s="165" t="e">
        <f t="shared" si="105"/>
        <v>#N/A</v>
      </c>
      <c r="JL53" s="165" t="e">
        <f t="shared" si="105"/>
        <v>#N/A</v>
      </c>
      <c r="JM53" s="165" t="e">
        <f t="shared" si="105"/>
        <v>#N/A</v>
      </c>
      <c r="JN53" s="165" t="e">
        <f t="shared" si="105"/>
        <v>#N/A</v>
      </c>
      <c r="JO53" s="165" t="e">
        <f t="shared" si="105"/>
        <v>#N/A</v>
      </c>
      <c r="JP53" s="165" t="e">
        <f t="shared" si="105"/>
        <v>#N/A</v>
      </c>
      <c r="JQ53" s="165" t="e">
        <f t="shared" si="105"/>
        <v>#N/A</v>
      </c>
      <c r="JR53" s="165" t="e">
        <f t="shared" si="105"/>
        <v>#N/A</v>
      </c>
      <c r="JS53" s="165" t="e">
        <f t="shared" si="105"/>
        <v>#N/A</v>
      </c>
      <c r="JT53" s="165" t="e">
        <f t="shared" si="105"/>
        <v>#N/A</v>
      </c>
      <c r="JU53" s="165" t="e">
        <f t="shared" si="105"/>
        <v>#N/A</v>
      </c>
      <c r="JV53" s="165" t="e">
        <f t="shared" si="106"/>
        <v>#N/A</v>
      </c>
      <c r="JW53" s="165" t="e">
        <f t="shared" si="106"/>
        <v>#N/A</v>
      </c>
      <c r="JX53" s="165" t="e">
        <f t="shared" si="106"/>
        <v>#N/A</v>
      </c>
      <c r="JY53" s="165" t="e">
        <f t="shared" si="106"/>
        <v>#N/A</v>
      </c>
      <c r="JZ53" s="165" t="e">
        <f t="shared" si="106"/>
        <v>#N/A</v>
      </c>
      <c r="KA53" s="165" t="e">
        <f t="shared" si="106"/>
        <v>#N/A</v>
      </c>
      <c r="KB53" s="165" t="e">
        <f t="shared" si="106"/>
        <v>#N/A</v>
      </c>
      <c r="KC53" s="165" t="e">
        <f t="shared" si="106"/>
        <v>#N/A</v>
      </c>
      <c r="KD53" s="165" t="e">
        <f t="shared" si="106"/>
        <v>#N/A</v>
      </c>
      <c r="KE53" s="165" t="e">
        <f t="shared" si="106"/>
        <v>#N/A</v>
      </c>
      <c r="KF53" s="165" t="e">
        <f t="shared" si="106"/>
        <v>#N/A</v>
      </c>
      <c r="KG53" s="165" t="e">
        <f t="shared" si="106"/>
        <v>#N/A</v>
      </c>
      <c r="KH53" s="165" t="e">
        <f t="shared" si="106"/>
        <v>#N/A</v>
      </c>
      <c r="KI53" s="165" t="e">
        <f t="shared" si="106"/>
        <v>#N/A</v>
      </c>
      <c r="KJ53" s="165" t="e">
        <f t="shared" si="106"/>
        <v>#N/A</v>
      </c>
      <c r="KK53" s="165" t="e">
        <f t="shared" si="106"/>
        <v>#N/A</v>
      </c>
      <c r="KL53" s="165" t="e">
        <f t="shared" si="107"/>
        <v>#N/A</v>
      </c>
      <c r="KM53" s="165" t="e">
        <f t="shared" si="107"/>
        <v>#N/A</v>
      </c>
      <c r="KN53" s="165" t="e">
        <f t="shared" si="107"/>
        <v>#N/A</v>
      </c>
      <c r="KO53" s="165" t="e">
        <f t="shared" si="107"/>
        <v>#N/A</v>
      </c>
      <c r="KP53" s="165" t="e">
        <f t="shared" si="107"/>
        <v>#N/A</v>
      </c>
      <c r="KQ53" s="165" t="e">
        <f t="shared" si="107"/>
        <v>#N/A</v>
      </c>
      <c r="KR53" s="165" t="e">
        <f t="shared" si="107"/>
        <v>#N/A</v>
      </c>
      <c r="KS53" s="165" t="e">
        <f t="shared" si="107"/>
        <v>#N/A</v>
      </c>
      <c r="KT53" s="165" t="e">
        <f t="shared" si="107"/>
        <v>#N/A</v>
      </c>
      <c r="KU53" s="165" t="e">
        <f t="shared" si="107"/>
        <v>#N/A</v>
      </c>
      <c r="KV53" s="165" t="e">
        <f t="shared" si="107"/>
        <v>#N/A</v>
      </c>
      <c r="KW53" s="165" t="e">
        <f t="shared" si="107"/>
        <v>#N/A</v>
      </c>
      <c r="KX53" s="165" t="e">
        <f t="shared" si="107"/>
        <v>#N/A</v>
      </c>
      <c r="KY53" s="165" t="e">
        <f t="shared" si="107"/>
        <v>#N/A</v>
      </c>
      <c r="KZ53" s="165" t="e">
        <f t="shared" si="107"/>
        <v>#N/A</v>
      </c>
      <c r="LA53" s="165" t="e">
        <f t="shared" si="107"/>
        <v>#N/A</v>
      </c>
      <c r="LB53" s="165" t="e">
        <f t="shared" si="108"/>
        <v>#N/A</v>
      </c>
      <c r="LC53" s="165" t="e">
        <f t="shared" si="108"/>
        <v>#N/A</v>
      </c>
      <c r="LD53" s="165" t="e">
        <f t="shared" si="108"/>
        <v>#N/A</v>
      </c>
      <c r="LE53" s="165" t="e">
        <f t="shared" si="108"/>
        <v>#N/A</v>
      </c>
      <c r="LF53" s="165" t="e">
        <f t="shared" si="108"/>
        <v>#N/A</v>
      </c>
      <c r="LG53" s="165" t="e">
        <f t="shared" si="108"/>
        <v>#N/A</v>
      </c>
      <c r="LH53" s="165" t="e">
        <f t="shared" si="108"/>
        <v>#N/A</v>
      </c>
      <c r="LI53" s="165" t="e">
        <f t="shared" si="108"/>
        <v>#N/A</v>
      </c>
      <c r="LJ53" s="165" t="e">
        <f t="shared" si="108"/>
        <v>#N/A</v>
      </c>
      <c r="LK53" s="165" t="e">
        <f t="shared" si="108"/>
        <v>#N/A</v>
      </c>
      <c r="LL53" s="165" t="e">
        <f t="shared" si="108"/>
        <v>#N/A</v>
      </c>
      <c r="LM53" s="165" t="e">
        <f t="shared" si="108"/>
        <v>#N/A</v>
      </c>
      <c r="LN53" s="165" t="e">
        <f t="shared" si="108"/>
        <v>#N/A</v>
      </c>
      <c r="LO53" s="165" t="e">
        <f t="shared" si="108"/>
        <v>#N/A</v>
      </c>
      <c r="LP53" s="165" t="e">
        <f t="shared" si="108"/>
        <v>#N/A</v>
      </c>
      <c r="LQ53" s="165" t="e">
        <f t="shared" si="108"/>
        <v>#N/A</v>
      </c>
      <c r="LR53" s="165" t="e">
        <f t="shared" si="109"/>
        <v>#N/A</v>
      </c>
      <c r="LS53" s="165" t="e">
        <f t="shared" si="109"/>
        <v>#N/A</v>
      </c>
      <c r="LT53" s="165" t="e">
        <f t="shared" si="109"/>
        <v>#N/A</v>
      </c>
      <c r="LU53" s="165" t="e">
        <f t="shared" si="109"/>
        <v>#N/A</v>
      </c>
      <c r="LV53" s="165" t="e">
        <f t="shared" si="109"/>
        <v>#N/A</v>
      </c>
      <c r="LW53" s="165" t="e">
        <f t="shared" si="109"/>
        <v>#N/A</v>
      </c>
      <c r="LX53" s="165" t="e">
        <f t="shared" si="109"/>
        <v>#N/A</v>
      </c>
      <c r="LY53" s="165" t="e">
        <f t="shared" si="109"/>
        <v>#N/A</v>
      </c>
      <c r="LZ53" s="165" t="e">
        <f t="shared" si="109"/>
        <v>#N/A</v>
      </c>
      <c r="MA53" s="165" t="e">
        <f t="shared" si="109"/>
        <v>#N/A</v>
      </c>
      <c r="MB53" s="165" t="e">
        <f t="shared" si="109"/>
        <v>#N/A</v>
      </c>
      <c r="MC53" s="165" t="e">
        <f t="shared" si="109"/>
        <v>#N/A</v>
      </c>
      <c r="MD53" s="165" t="e">
        <f t="shared" si="109"/>
        <v>#N/A</v>
      </c>
      <c r="ME53" s="165" t="e">
        <f t="shared" si="109"/>
        <v>#N/A</v>
      </c>
      <c r="MF53" s="165" t="e">
        <f t="shared" si="109"/>
        <v>#N/A</v>
      </c>
      <c r="MG53" s="165" t="e">
        <f t="shared" si="109"/>
        <v>#N/A</v>
      </c>
      <c r="MH53" s="165" t="e">
        <f t="shared" si="110"/>
        <v>#N/A</v>
      </c>
      <c r="MI53" s="165" t="e">
        <f t="shared" si="110"/>
        <v>#N/A</v>
      </c>
      <c r="MJ53" s="165" t="e">
        <f t="shared" si="110"/>
        <v>#N/A</v>
      </c>
      <c r="MK53" s="165" t="e">
        <f t="shared" si="110"/>
        <v>#N/A</v>
      </c>
      <c r="ML53" s="165" t="e">
        <f t="shared" si="110"/>
        <v>#N/A</v>
      </c>
      <c r="MM53" s="165" t="e">
        <f t="shared" si="110"/>
        <v>#N/A</v>
      </c>
      <c r="MN53" s="165" t="e">
        <f t="shared" si="110"/>
        <v>#N/A</v>
      </c>
      <c r="MO53" s="165" t="e">
        <f t="shared" si="110"/>
        <v>#N/A</v>
      </c>
      <c r="MP53" s="165" t="e">
        <f t="shared" si="110"/>
        <v>#N/A</v>
      </c>
      <c r="MQ53" s="165" t="e">
        <f t="shared" si="110"/>
        <v>#N/A</v>
      </c>
      <c r="MR53" s="165" t="e">
        <f t="shared" si="110"/>
        <v>#N/A</v>
      </c>
      <c r="MS53" s="165" t="e">
        <f t="shared" si="110"/>
        <v>#N/A</v>
      </c>
      <c r="MT53" s="165" t="e">
        <f t="shared" si="110"/>
        <v>#N/A</v>
      </c>
      <c r="MU53" s="165" t="e">
        <f t="shared" si="110"/>
        <v>#N/A</v>
      </c>
      <c r="MV53" s="165" t="e">
        <f t="shared" si="110"/>
        <v>#N/A</v>
      </c>
      <c r="MW53" s="165" t="e">
        <f t="shared" si="110"/>
        <v>#N/A</v>
      </c>
      <c r="MX53" s="165" t="e">
        <f t="shared" si="111"/>
        <v>#N/A</v>
      </c>
      <c r="MY53" s="165" t="e">
        <f t="shared" si="111"/>
        <v>#N/A</v>
      </c>
      <c r="MZ53" s="165" t="e">
        <f t="shared" si="111"/>
        <v>#N/A</v>
      </c>
      <c r="NA53" s="165" t="e">
        <f t="shared" si="111"/>
        <v>#N/A</v>
      </c>
      <c r="NB53" s="165" t="e">
        <f t="shared" si="111"/>
        <v>#N/A</v>
      </c>
      <c r="NC53" s="165" t="e">
        <f t="shared" si="111"/>
        <v>#N/A</v>
      </c>
      <c r="ND53" s="165" t="e">
        <f t="shared" si="111"/>
        <v>#N/A</v>
      </c>
      <c r="NE53" s="165" t="e">
        <f t="shared" si="111"/>
        <v>#N/A</v>
      </c>
      <c r="NF53" s="165" t="e">
        <f t="shared" si="111"/>
        <v>#N/A</v>
      </c>
      <c r="NG53" s="165" t="e">
        <f t="shared" si="111"/>
        <v>#N/A</v>
      </c>
      <c r="NH53" s="165" t="e">
        <f t="shared" si="111"/>
        <v>#N/A</v>
      </c>
      <c r="NI53" s="165" t="e">
        <f t="shared" si="111"/>
        <v>#N/A</v>
      </c>
      <c r="NJ53" s="165" t="e">
        <f t="shared" si="111"/>
        <v>#N/A</v>
      </c>
      <c r="NK53" s="165" t="e">
        <f t="shared" si="111"/>
        <v>#N/A</v>
      </c>
      <c r="NL53" s="165" t="e">
        <f t="shared" si="111"/>
        <v>#N/A</v>
      </c>
      <c r="NM53" s="165" t="e">
        <f t="shared" si="111"/>
        <v>#N/A</v>
      </c>
      <c r="NN53" s="165" t="e">
        <f t="shared" si="112"/>
        <v>#N/A</v>
      </c>
      <c r="NO53" s="165" t="e">
        <f t="shared" si="112"/>
        <v>#N/A</v>
      </c>
      <c r="NP53" s="165" t="e">
        <f t="shared" si="112"/>
        <v>#N/A</v>
      </c>
      <c r="NQ53" s="165" t="e">
        <f t="shared" si="112"/>
        <v>#N/A</v>
      </c>
      <c r="NR53" s="165" t="e">
        <f t="shared" si="112"/>
        <v>#N/A</v>
      </c>
      <c r="NS53" s="165" t="e">
        <f t="shared" si="112"/>
        <v>#N/A</v>
      </c>
      <c r="NT53" s="165" t="e">
        <f t="shared" si="112"/>
        <v>#N/A</v>
      </c>
      <c r="NU53" s="165" t="e">
        <f t="shared" si="112"/>
        <v>#N/A</v>
      </c>
      <c r="NV53" s="165" t="e">
        <f t="shared" si="112"/>
        <v>#N/A</v>
      </c>
      <c r="NW53" s="165" t="e">
        <f t="shared" si="112"/>
        <v>#N/A</v>
      </c>
      <c r="NX53" s="165" t="e">
        <f t="shared" si="112"/>
        <v>#N/A</v>
      </c>
      <c r="NY53" s="165" t="e">
        <f t="shared" si="112"/>
        <v>#N/A</v>
      </c>
      <c r="NZ53" s="165" t="e">
        <f t="shared" si="112"/>
        <v>#N/A</v>
      </c>
      <c r="OA53" s="165" t="e">
        <f t="shared" si="112"/>
        <v>#N/A</v>
      </c>
      <c r="OB53" s="165" t="e">
        <f t="shared" si="112"/>
        <v>#N/A</v>
      </c>
      <c r="OC53" s="165" t="e">
        <f t="shared" si="112"/>
        <v>#N/A</v>
      </c>
      <c r="OD53" s="165" t="e">
        <f t="shared" si="113"/>
        <v>#N/A</v>
      </c>
      <c r="OE53" s="165" t="e">
        <f t="shared" si="113"/>
        <v>#N/A</v>
      </c>
      <c r="OF53" s="165" t="e">
        <f t="shared" si="113"/>
        <v>#N/A</v>
      </c>
      <c r="OG53" s="165" t="e">
        <f t="shared" si="113"/>
        <v>#N/A</v>
      </c>
      <c r="OH53" s="165" t="e">
        <f t="shared" si="113"/>
        <v>#N/A</v>
      </c>
      <c r="OI53" s="165" t="e">
        <f t="shared" si="113"/>
        <v>#N/A</v>
      </c>
      <c r="OJ53" s="165" t="e">
        <f t="shared" si="113"/>
        <v>#N/A</v>
      </c>
      <c r="OK53" s="165" t="e">
        <f t="shared" si="113"/>
        <v>#N/A</v>
      </c>
      <c r="OL53" s="165" t="e">
        <f t="shared" si="113"/>
        <v>#N/A</v>
      </c>
      <c r="OM53" s="165" t="e">
        <f t="shared" si="113"/>
        <v>#N/A</v>
      </c>
      <c r="ON53" s="165" t="e">
        <f t="shared" si="113"/>
        <v>#N/A</v>
      </c>
      <c r="OO53" s="165" t="e">
        <f t="shared" si="113"/>
        <v>#N/A</v>
      </c>
      <c r="OP53" s="165" t="e">
        <f t="shared" si="113"/>
        <v>#N/A</v>
      </c>
      <c r="OQ53" s="165" t="e">
        <f t="shared" si="113"/>
        <v>#N/A</v>
      </c>
      <c r="OR53" s="165" t="e">
        <f t="shared" si="113"/>
        <v>#N/A</v>
      </c>
      <c r="OS53" s="165" t="e">
        <f t="shared" si="113"/>
        <v>#N/A</v>
      </c>
      <c r="OT53" s="165" t="e">
        <f t="shared" si="114"/>
        <v>#N/A</v>
      </c>
      <c r="OU53" s="165" t="e">
        <f t="shared" si="114"/>
        <v>#N/A</v>
      </c>
      <c r="OV53" s="165" t="e">
        <f t="shared" si="114"/>
        <v>#N/A</v>
      </c>
      <c r="OW53" s="165" t="e">
        <f t="shared" si="83"/>
        <v>#N/A</v>
      </c>
      <c r="OX53" s="165" t="e">
        <f t="shared" si="83"/>
        <v>#N/A</v>
      </c>
      <c r="OY53" s="165" t="e">
        <f t="shared" si="83"/>
        <v>#N/A</v>
      </c>
      <c r="OZ53" s="165" t="e">
        <f t="shared" si="83"/>
        <v>#N/A</v>
      </c>
      <c r="PA53" s="165" t="e">
        <f t="shared" si="83"/>
        <v>#N/A</v>
      </c>
      <c r="PB53" s="165" t="e">
        <f t="shared" si="83"/>
        <v>#N/A</v>
      </c>
      <c r="PC53" s="165" t="e">
        <f t="shared" si="70"/>
        <v>#N/A</v>
      </c>
      <c r="PD53" s="165" t="e">
        <f t="shared" si="70"/>
        <v>#N/A</v>
      </c>
      <c r="PE53" s="165" t="e">
        <f t="shared" si="70"/>
        <v>#N/A</v>
      </c>
      <c r="PF53" s="165" t="e">
        <f t="shared" si="70"/>
        <v>#N/A</v>
      </c>
      <c r="PG53" s="165" t="e">
        <f t="shared" si="70"/>
        <v>#N/A</v>
      </c>
      <c r="PH53" s="165" t="e">
        <f t="shared" si="70"/>
        <v>#N/A</v>
      </c>
    </row>
    <row r="54" spans="1:424" hidden="1" x14ac:dyDescent="0.45">
      <c r="A54" s="4">
        <v>51</v>
      </c>
      <c r="B54" s="91"/>
      <c r="C54" s="91"/>
      <c r="D54" s="91"/>
      <c r="E54" s="120" t="str">
        <f t="shared" si="28"/>
        <v/>
      </c>
      <c r="F54" s="120" t="str">
        <f t="shared" si="29"/>
        <v/>
      </c>
      <c r="G54" s="71" t="str">
        <f t="shared" si="30"/>
        <v/>
      </c>
      <c r="H54" s="23"/>
      <c r="I54" s="55"/>
      <c r="J54" s="298"/>
      <c r="K54" s="72" t="str">
        <f>IF(AND(B54&gt;0,C54&gt;0,D54&gt;0),IF(ISBLANK(J54),IF(ISBLANK(H54),"",(D54-B54)*VLOOKUP(H54,VLookups!$A$4:$B$13,2,FALSE)),J54),"")</f>
        <v/>
      </c>
      <c r="L54" s="73" t="str">
        <f t="shared" si="84"/>
        <v/>
      </c>
      <c r="M54" s="91"/>
      <c r="N54" s="265" t="str">
        <f>IF(AND(M54&gt;0,C54&gt;0,NOT(K54="")),ABS(VLOOKUP($M$1,VLookups!$A$43:$B$44,2,FALSE)-_xlfn.NORM.DIST(M54,G54,K54,TRUE)),"")</f>
        <v/>
      </c>
      <c r="O54" s="90" t="str">
        <f>IF(AND($B54&gt;0,$C54&gt;0,$D54&gt;0,NOT(ISBLANK($H54))),_xlfn.NORM.INV(ABS(VLOOKUP($M$1,VLookups!$A$43:$B$44,2,FALSE)-O$3),$G54,$K54),"")</f>
        <v/>
      </c>
      <c r="P54" s="89" t="str">
        <f>IF(AND($B54&gt;0,$C54&gt;0,$D54&gt;0,NOT(ISBLANK($H54))),_xlfn.NORM.INV(ABS(VLOOKUP($M$1,VLookups!$A$43:$B$44,2,FALSE)-P$3),$G54,$K54),"")</f>
        <v/>
      </c>
      <c r="Q54" s="90" t="str">
        <f>IF(AND($B54&gt;0,$C54&gt;0,$D54&gt;0,NOT(ISBLANK($H54))),_xlfn.NORM.INV(ABS(VLOOKUP($M$1,VLookups!$A$43:$B$44,2,FALSE)-Q$3),$G54,$K54),"")</f>
        <v/>
      </c>
      <c r="R54" s="89" t="str">
        <f>IF(AND($B54&gt;0,$C54&gt;0,$D54&gt;0,NOT(ISBLANK($H54))),_xlfn.NORM.INV(ABS(VLOOKUP($M$1,VLookups!$A$43:$B$44,2,FALSE)-R$3),$G54,$K54),"")</f>
        <v/>
      </c>
      <c r="S54" s="90" t="str">
        <f>IF(AND($B54&gt;0,$C54&gt;0,$D54&gt;0,NOT(ISBLANK($H54))),_xlfn.NORM.INV(ABS(VLOOKUP($M$1,VLookups!$A$43:$B$44,2,FALSE)-S$3),$G54,$K54),"")</f>
        <v/>
      </c>
      <c r="T54" s="89" t="str">
        <f>IF(AND($B54&gt;0,$C54&gt;0,$D54&gt;0,NOT(ISBLANK($H54))),_xlfn.NORM.INV(ABS(VLOOKUP($M$1,VLookups!$A$43:$B$44,2,FALSE)-T$3),$G54,$K54),"")</f>
        <v/>
      </c>
      <c r="U54" s="5"/>
      <c r="V54" s="164" t="str">
        <f t="shared" si="31"/>
        <v/>
      </c>
      <c r="W54" s="47" t="str">
        <f t="shared" si="101"/>
        <v/>
      </c>
      <c r="X54" s="47" t="str">
        <f t="shared" si="101"/>
        <v/>
      </c>
      <c r="Y54" s="47" t="str">
        <f t="shared" si="101"/>
        <v/>
      </c>
      <c r="Z54" s="47" t="str">
        <f t="shared" si="101"/>
        <v/>
      </c>
      <c r="AA54" s="47" t="str">
        <f t="shared" si="101"/>
        <v/>
      </c>
      <c r="AB54" s="47" t="str">
        <f t="shared" si="101"/>
        <v/>
      </c>
      <c r="AC54" s="47" t="str">
        <f t="shared" si="101"/>
        <v/>
      </c>
      <c r="AD54" s="47" t="str">
        <f t="shared" si="101"/>
        <v/>
      </c>
      <c r="AE54" s="47" t="str">
        <f t="shared" si="101"/>
        <v/>
      </c>
      <c r="AF54" s="47" t="str">
        <f t="shared" si="101"/>
        <v/>
      </c>
      <c r="AG54" s="47" t="str">
        <f t="shared" si="101"/>
        <v/>
      </c>
      <c r="AH54" s="47" t="str">
        <f t="shared" si="101"/>
        <v/>
      </c>
      <c r="AI54" s="47" t="str">
        <f t="shared" si="101"/>
        <v/>
      </c>
      <c r="AJ54" s="47" t="str">
        <f t="shared" si="101"/>
        <v/>
      </c>
      <c r="AK54" s="47" t="str">
        <f t="shared" si="101"/>
        <v/>
      </c>
      <c r="AL54" s="47" t="str">
        <f t="shared" si="101"/>
        <v/>
      </c>
      <c r="AM54" s="47" t="str">
        <f t="shared" si="93"/>
        <v/>
      </c>
      <c r="AN54" s="47" t="str">
        <f t="shared" si="93"/>
        <v/>
      </c>
      <c r="AO54" s="47" t="str">
        <f t="shared" si="93"/>
        <v/>
      </c>
      <c r="AP54" s="47" t="str">
        <f t="shared" si="93"/>
        <v/>
      </c>
      <c r="AQ54" s="47" t="str">
        <f t="shared" si="93"/>
        <v/>
      </c>
      <c r="AR54" s="47" t="str">
        <f t="shared" si="93"/>
        <v/>
      </c>
      <c r="AS54" s="47" t="str">
        <f t="shared" si="93"/>
        <v/>
      </c>
      <c r="AT54" s="47" t="str">
        <f t="shared" si="93"/>
        <v/>
      </c>
      <c r="AU54" s="47" t="str">
        <f t="shared" si="93"/>
        <v/>
      </c>
      <c r="AV54" s="47" t="str">
        <f t="shared" si="93"/>
        <v/>
      </c>
      <c r="AW54" s="47" t="str">
        <f t="shared" si="93"/>
        <v/>
      </c>
      <c r="AX54" s="47" t="str">
        <f t="shared" si="93"/>
        <v/>
      </c>
      <c r="AY54" s="47" t="str">
        <f t="shared" si="93"/>
        <v/>
      </c>
      <c r="AZ54" s="47" t="str">
        <f t="shared" si="93"/>
        <v/>
      </c>
      <c r="BA54" s="47" t="str">
        <f t="shared" si="93"/>
        <v/>
      </c>
      <c r="BB54" s="47" t="str">
        <f t="shared" si="94"/>
        <v/>
      </c>
      <c r="BC54" s="47" t="str">
        <f t="shared" si="94"/>
        <v/>
      </c>
      <c r="BD54" s="47" t="str">
        <f t="shared" si="94"/>
        <v/>
      </c>
      <c r="BE54" s="47" t="str">
        <f t="shared" si="94"/>
        <v/>
      </c>
      <c r="BF54" s="47" t="str">
        <f t="shared" si="94"/>
        <v/>
      </c>
      <c r="BG54" s="47" t="str">
        <f t="shared" si="94"/>
        <v/>
      </c>
      <c r="BH54" s="47" t="str">
        <f t="shared" si="94"/>
        <v/>
      </c>
      <c r="BI54" s="47" t="str">
        <f t="shared" si="94"/>
        <v/>
      </c>
      <c r="BJ54" s="47" t="str">
        <f t="shared" si="94"/>
        <v/>
      </c>
      <c r="BK54" s="47" t="str">
        <f t="shared" si="94"/>
        <v/>
      </c>
      <c r="BL54" s="47" t="str">
        <f t="shared" si="94"/>
        <v/>
      </c>
      <c r="BM54" s="47" t="str">
        <f t="shared" si="94"/>
        <v/>
      </c>
      <c r="BN54" s="47" t="str">
        <f t="shared" si="94"/>
        <v/>
      </c>
      <c r="BO54" s="47" t="str">
        <f t="shared" si="94"/>
        <v/>
      </c>
      <c r="BP54" s="47" t="str">
        <f t="shared" si="94"/>
        <v/>
      </c>
      <c r="BQ54" s="47" t="str">
        <f t="shared" si="94"/>
        <v/>
      </c>
      <c r="BR54" s="47" t="str">
        <f t="shared" si="91"/>
        <v/>
      </c>
      <c r="BS54" s="47" t="str">
        <f t="shared" si="91"/>
        <v/>
      </c>
      <c r="BT54" s="47" t="str">
        <f t="shared" si="91"/>
        <v/>
      </c>
      <c r="BU54" s="47" t="str">
        <f t="shared" si="91"/>
        <v/>
      </c>
      <c r="BV54" s="47" t="str">
        <f t="shared" si="91"/>
        <v/>
      </c>
      <c r="BW54" s="47" t="str">
        <f t="shared" si="91"/>
        <v/>
      </c>
      <c r="BX54" s="47" t="str">
        <f t="shared" si="91"/>
        <v/>
      </c>
      <c r="BY54" s="47" t="str">
        <f t="shared" si="91"/>
        <v/>
      </c>
      <c r="BZ54" s="47" t="str">
        <f t="shared" si="91"/>
        <v/>
      </c>
      <c r="CA54" s="47" t="str">
        <f t="shared" si="91"/>
        <v/>
      </c>
      <c r="CB54" s="47" t="str">
        <f t="shared" si="91"/>
        <v/>
      </c>
      <c r="CC54" s="47" t="str">
        <f t="shared" si="95"/>
        <v/>
      </c>
      <c r="CD54" s="47" t="str">
        <f t="shared" si="95"/>
        <v/>
      </c>
      <c r="CE54" s="47" t="str">
        <f t="shared" si="95"/>
        <v/>
      </c>
      <c r="CF54" s="47" t="str">
        <f t="shared" si="95"/>
        <v/>
      </c>
      <c r="CG54" s="47" t="str">
        <f t="shared" si="95"/>
        <v/>
      </c>
      <c r="CH54" s="47" t="str">
        <f t="shared" si="95"/>
        <v/>
      </c>
      <c r="CI54" s="47" t="str">
        <f t="shared" si="95"/>
        <v/>
      </c>
      <c r="CJ54" s="47" t="str">
        <f t="shared" si="95"/>
        <v/>
      </c>
      <c r="CK54" s="47" t="str">
        <f t="shared" si="95"/>
        <v/>
      </c>
      <c r="CL54" s="47" t="str">
        <f t="shared" si="95"/>
        <v/>
      </c>
      <c r="CM54" s="47" t="str">
        <f t="shared" si="95"/>
        <v/>
      </c>
      <c r="CN54" s="47" t="str">
        <f t="shared" si="95"/>
        <v/>
      </c>
      <c r="CO54" s="47" t="str">
        <f t="shared" si="95"/>
        <v/>
      </c>
      <c r="CP54" s="47" t="str">
        <f t="shared" si="95"/>
        <v/>
      </c>
      <c r="CQ54" s="47" t="str">
        <f t="shared" si="95"/>
        <v/>
      </c>
      <c r="CR54" s="47" t="str">
        <f t="shared" si="95"/>
        <v/>
      </c>
      <c r="CS54" s="47" t="str">
        <f t="shared" si="96"/>
        <v/>
      </c>
      <c r="CT54" s="47" t="str">
        <f t="shared" si="96"/>
        <v/>
      </c>
      <c r="CU54" s="47" t="str">
        <f t="shared" si="96"/>
        <v/>
      </c>
      <c r="CV54" s="47" t="str">
        <f t="shared" si="96"/>
        <v/>
      </c>
      <c r="CW54" s="47" t="str">
        <f t="shared" si="96"/>
        <v/>
      </c>
      <c r="CX54" s="47" t="str">
        <f t="shared" si="96"/>
        <v/>
      </c>
      <c r="CY54" s="47" t="str">
        <f t="shared" si="96"/>
        <v/>
      </c>
      <c r="CZ54" s="47" t="str">
        <f t="shared" si="96"/>
        <v/>
      </c>
      <c r="DA54" s="47" t="str">
        <f t="shared" si="96"/>
        <v/>
      </c>
      <c r="DB54" s="47" t="str">
        <f t="shared" si="96"/>
        <v/>
      </c>
      <c r="DC54" s="47" t="str">
        <f t="shared" si="96"/>
        <v/>
      </c>
      <c r="DD54" s="47" t="str">
        <f t="shared" si="96"/>
        <v/>
      </c>
      <c r="DE54" s="47" t="str">
        <f t="shared" si="96"/>
        <v/>
      </c>
      <c r="DF54" s="47" t="str">
        <f t="shared" si="96"/>
        <v/>
      </c>
      <c r="DG54" s="47" t="str">
        <f t="shared" si="96"/>
        <v/>
      </c>
      <c r="DH54" s="47" t="str">
        <f t="shared" si="96"/>
        <v/>
      </c>
      <c r="DI54" s="47" t="str">
        <f t="shared" si="115"/>
        <v/>
      </c>
      <c r="DJ54" s="47" t="str">
        <f t="shared" si="115"/>
        <v/>
      </c>
      <c r="DK54" s="47" t="str">
        <f t="shared" si="115"/>
        <v/>
      </c>
      <c r="DL54" s="47" t="str">
        <f t="shared" si="115"/>
        <v/>
      </c>
      <c r="DM54" s="47" t="str">
        <f t="shared" si="115"/>
        <v/>
      </c>
      <c r="DN54" s="47" t="str">
        <f t="shared" si="115"/>
        <v/>
      </c>
      <c r="DO54" s="47" t="str">
        <f t="shared" si="115"/>
        <v/>
      </c>
      <c r="DP54" s="47" t="str">
        <f t="shared" si="115"/>
        <v/>
      </c>
      <c r="DQ54" s="47" t="str">
        <f t="shared" si="115"/>
        <v/>
      </c>
      <c r="DR54" s="47" t="str">
        <f t="shared" si="115"/>
        <v/>
      </c>
      <c r="DS54" s="179" t="str">
        <f t="shared" si="33"/>
        <v/>
      </c>
      <c r="DT54" s="47" t="str">
        <f t="shared" si="102"/>
        <v/>
      </c>
      <c r="DU54" s="47" t="str">
        <f t="shared" si="102"/>
        <v/>
      </c>
      <c r="DV54" s="47" t="str">
        <f t="shared" si="102"/>
        <v/>
      </c>
      <c r="DW54" s="47" t="str">
        <f t="shared" si="102"/>
        <v/>
      </c>
      <c r="DX54" s="47" t="str">
        <f t="shared" si="102"/>
        <v/>
      </c>
      <c r="DY54" s="47" t="str">
        <f t="shared" si="102"/>
        <v/>
      </c>
      <c r="DZ54" s="47" t="str">
        <f t="shared" si="102"/>
        <v/>
      </c>
      <c r="EA54" s="47" t="str">
        <f t="shared" si="102"/>
        <v/>
      </c>
      <c r="EB54" s="47" t="str">
        <f t="shared" si="102"/>
        <v/>
      </c>
      <c r="EC54" s="47" t="str">
        <f t="shared" si="102"/>
        <v/>
      </c>
      <c r="ED54" s="47" t="str">
        <f t="shared" si="102"/>
        <v/>
      </c>
      <c r="EE54" s="47" t="str">
        <f t="shared" si="102"/>
        <v/>
      </c>
      <c r="EF54" s="47" t="str">
        <f t="shared" si="102"/>
        <v/>
      </c>
      <c r="EG54" s="47" t="str">
        <f t="shared" si="102"/>
        <v/>
      </c>
      <c r="EH54" s="47" t="str">
        <f t="shared" si="102"/>
        <v/>
      </c>
      <c r="EI54" s="47" t="str">
        <f t="shared" si="102"/>
        <v/>
      </c>
      <c r="EJ54" s="47" t="str">
        <f t="shared" si="97"/>
        <v/>
      </c>
      <c r="EK54" s="47" t="str">
        <f t="shared" si="97"/>
        <v/>
      </c>
      <c r="EL54" s="47" t="str">
        <f t="shared" si="97"/>
        <v/>
      </c>
      <c r="EM54" s="47" t="str">
        <f t="shared" si="97"/>
        <v/>
      </c>
      <c r="EN54" s="47" t="str">
        <f t="shared" si="97"/>
        <v/>
      </c>
      <c r="EO54" s="47" t="str">
        <f t="shared" si="97"/>
        <v/>
      </c>
      <c r="EP54" s="47" t="str">
        <f t="shared" si="97"/>
        <v/>
      </c>
      <c r="EQ54" s="47" t="str">
        <f t="shared" si="97"/>
        <v/>
      </c>
      <c r="ER54" s="47" t="str">
        <f t="shared" si="97"/>
        <v/>
      </c>
      <c r="ES54" s="47" t="str">
        <f t="shared" si="97"/>
        <v/>
      </c>
      <c r="ET54" s="47" t="str">
        <f t="shared" si="97"/>
        <v/>
      </c>
      <c r="EU54" s="47" t="str">
        <f t="shared" si="97"/>
        <v/>
      </c>
      <c r="EV54" s="47" t="str">
        <f t="shared" si="97"/>
        <v/>
      </c>
      <c r="EW54" s="47" t="str">
        <f t="shared" si="97"/>
        <v/>
      </c>
      <c r="EX54" s="47" t="str">
        <f t="shared" si="97"/>
        <v/>
      </c>
      <c r="EY54" s="47" t="str">
        <f t="shared" si="98"/>
        <v/>
      </c>
      <c r="EZ54" s="47" t="str">
        <f t="shared" si="98"/>
        <v/>
      </c>
      <c r="FA54" s="47" t="str">
        <f t="shared" si="98"/>
        <v/>
      </c>
      <c r="FB54" s="47" t="str">
        <f t="shared" si="98"/>
        <v/>
      </c>
      <c r="FC54" s="47" t="str">
        <f t="shared" si="98"/>
        <v/>
      </c>
      <c r="FD54" s="47" t="str">
        <f t="shared" si="98"/>
        <v/>
      </c>
      <c r="FE54" s="47" t="str">
        <f t="shared" si="98"/>
        <v/>
      </c>
      <c r="FF54" s="47" t="str">
        <f t="shared" si="98"/>
        <v/>
      </c>
      <c r="FG54" s="47" t="str">
        <f t="shared" si="98"/>
        <v/>
      </c>
      <c r="FH54" s="47" t="str">
        <f t="shared" si="98"/>
        <v/>
      </c>
      <c r="FI54" s="47" t="str">
        <f t="shared" si="98"/>
        <v/>
      </c>
      <c r="FJ54" s="47" t="str">
        <f t="shared" si="98"/>
        <v/>
      </c>
      <c r="FK54" s="47" t="str">
        <f t="shared" si="98"/>
        <v/>
      </c>
      <c r="FL54" s="47" t="str">
        <f t="shared" si="98"/>
        <v/>
      </c>
      <c r="FM54" s="47" t="str">
        <f t="shared" si="98"/>
        <v/>
      </c>
      <c r="FN54" s="47" t="str">
        <f t="shared" si="98"/>
        <v/>
      </c>
      <c r="FO54" s="47" t="str">
        <f t="shared" si="92"/>
        <v/>
      </c>
      <c r="FP54" s="47" t="str">
        <f t="shared" si="92"/>
        <v/>
      </c>
      <c r="FQ54" s="47" t="str">
        <f t="shared" si="92"/>
        <v/>
      </c>
      <c r="FR54" s="47" t="str">
        <f t="shared" si="92"/>
        <v/>
      </c>
      <c r="FS54" s="47" t="str">
        <f t="shared" si="92"/>
        <v/>
      </c>
      <c r="FT54" s="47" t="str">
        <f t="shared" si="92"/>
        <v/>
      </c>
      <c r="FU54" s="47" t="str">
        <f t="shared" si="92"/>
        <v/>
      </c>
      <c r="FV54" s="47" t="str">
        <f t="shared" si="92"/>
        <v/>
      </c>
      <c r="FW54" s="47" t="str">
        <f t="shared" si="92"/>
        <v/>
      </c>
      <c r="FX54" s="47" t="str">
        <f t="shared" si="92"/>
        <v/>
      </c>
      <c r="FY54" s="47" t="str">
        <f t="shared" si="92"/>
        <v/>
      </c>
      <c r="FZ54" s="47" t="str">
        <f t="shared" si="99"/>
        <v/>
      </c>
      <c r="GA54" s="47" t="str">
        <f t="shared" si="99"/>
        <v/>
      </c>
      <c r="GB54" s="47" t="str">
        <f t="shared" si="99"/>
        <v/>
      </c>
      <c r="GC54" s="47" t="str">
        <f t="shared" si="99"/>
        <v/>
      </c>
      <c r="GD54" s="47" t="str">
        <f t="shared" si="99"/>
        <v/>
      </c>
      <c r="GE54" s="47" t="str">
        <f t="shared" si="99"/>
        <v/>
      </c>
      <c r="GF54" s="47" t="str">
        <f t="shared" si="99"/>
        <v/>
      </c>
      <c r="GG54" s="47" t="str">
        <f t="shared" si="99"/>
        <v/>
      </c>
      <c r="GH54" s="47" t="str">
        <f t="shared" si="99"/>
        <v/>
      </c>
      <c r="GI54" s="47" t="str">
        <f t="shared" si="99"/>
        <v/>
      </c>
      <c r="GJ54" s="47" t="str">
        <f t="shared" si="99"/>
        <v/>
      </c>
      <c r="GK54" s="47" t="str">
        <f t="shared" si="99"/>
        <v/>
      </c>
      <c r="GL54" s="47" t="str">
        <f t="shared" si="99"/>
        <v/>
      </c>
      <c r="GM54" s="47" t="str">
        <f t="shared" si="99"/>
        <v/>
      </c>
      <c r="GN54" s="47" t="str">
        <f t="shared" si="99"/>
        <v/>
      </c>
      <c r="GO54" s="47" t="str">
        <f t="shared" si="99"/>
        <v/>
      </c>
      <c r="GP54" s="47" t="str">
        <f t="shared" si="100"/>
        <v/>
      </c>
      <c r="GQ54" s="47" t="str">
        <f t="shared" si="100"/>
        <v/>
      </c>
      <c r="GR54" s="47" t="str">
        <f t="shared" si="100"/>
        <v/>
      </c>
      <c r="GS54" s="47" t="str">
        <f t="shared" si="100"/>
        <v/>
      </c>
      <c r="GT54" s="47" t="str">
        <f t="shared" si="100"/>
        <v/>
      </c>
      <c r="GU54" s="47" t="str">
        <f t="shared" si="100"/>
        <v/>
      </c>
      <c r="GV54" s="47" t="str">
        <f t="shared" si="100"/>
        <v/>
      </c>
      <c r="GW54" s="47" t="str">
        <f t="shared" si="100"/>
        <v/>
      </c>
      <c r="GX54" s="47" t="str">
        <f t="shared" si="100"/>
        <v/>
      </c>
      <c r="GY54" s="47" t="str">
        <f t="shared" si="100"/>
        <v/>
      </c>
      <c r="GZ54" s="47" t="str">
        <f t="shared" si="100"/>
        <v/>
      </c>
      <c r="HA54" s="47" t="str">
        <f t="shared" si="100"/>
        <v/>
      </c>
      <c r="HB54" s="47" t="str">
        <f t="shared" si="100"/>
        <v/>
      </c>
      <c r="HC54" s="47" t="str">
        <f t="shared" si="100"/>
        <v/>
      </c>
      <c r="HD54" s="47" t="str">
        <f t="shared" si="100"/>
        <v/>
      </c>
      <c r="HE54" s="47" t="str">
        <f t="shared" si="100"/>
        <v/>
      </c>
      <c r="HF54" s="47" t="str">
        <f t="shared" si="116"/>
        <v/>
      </c>
      <c r="HG54" s="47" t="str">
        <f t="shared" si="116"/>
        <v/>
      </c>
      <c r="HH54" s="47" t="str">
        <f t="shared" si="116"/>
        <v/>
      </c>
      <c r="HI54" s="47" t="str">
        <f t="shared" si="116"/>
        <v/>
      </c>
      <c r="HJ54" s="47" t="str">
        <f t="shared" si="116"/>
        <v/>
      </c>
      <c r="HK54" s="47" t="str">
        <f t="shared" si="116"/>
        <v/>
      </c>
      <c r="HL54" s="47" t="str">
        <f t="shared" si="116"/>
        <v/>
      </c>
      <c r="HM54" s="47" t="str">
        <f t="shared" si="116"/>
        <v/>
      </c>
      <c r="HN54" s="47" t="str">
        <f t="shared" si="116"/>
        <v/>
      </c>
      <c r="HO54" s="47" t="str">
        <f t="shared" si="116"/>
        <v/>
      </c>
      <c r="HP54" s="165" t="e">
        <f t="shared" ref="HP54:IE69" si="119">IF(ISNONTEXT($K54),_xlfn.NORM.DIST(W54,$G54,$K54,FALSE),NA())</f>
        <v>#N/A</v>
      </c>
      <c r="HQ54" s="165" t="e">
        <f t="shared" si="119"/>
        <v>#N/A</v>
      </c>
      <c r="HR54" s="165" t="e">
        <f t="shared" si="119"/>
        <v>#N/A</v>
      </c>
      <c r="HS54" s="165" t="e">
        <f t="shared" si="119"/>
        <v>#N/A</v>
      </c>
      <c r="HT54" s="165" t="e">
        <f t="shared" si="119"/>
        <v>#N/A</v>
      </c>
      <c r="HU54" s="165" t="e">
        <f t="shared" si="119"/>
        <v>#N/A</v>
      </c>
      <c r="HV54" s="165" t="e">
        <f t="shared" si="119"/>
        <v>#N/A</v>
      </c>
      <c r="HW54" s="165" t="e">
        <f t="shared" si="119"/>
        <v>#N/A</v>
      </c>
      <c r="HX54" s="165" t="e">
        <f t="shared" si="119"/>
        <v>#N/A</v>
      </c>
      <c r="HY54" s="165" t="e">
        <f t="shared" si="119"/>
        <v>#N/A</v>
      </c>
      <c r="HZ54" s="165" t="e">
        <f t="shared" si="119"/>
        <v>#N/A</v>
      </c>
      <c r="IA54" s="165" t="e">
        <f t="shared" si="119"/>
        <v>#N/A</v>
      </c>
      <c r="IB54" s="165" t="e">
        <f t="shared" si="119"/>
        <v>#N/A</v>
      </c>
      <c r="IC54" s="165" t="e">
        <f t="shared" si="119"/>
        <v>#N/A</v>
      </c>
      <c r="ID54" s="165" t="e">
        <f t="shared" si="119"/>
        <v>#N/A</v>
      </c>
      <c r="IE54" s="165" t="e">
        <f t="shared" si="119"/>
        <v>#N/A</v>
      </c>
      <c r="IF54" s="165" t="e">
        <f t="shared" ref="IF54:IS72" si="120">IF(ISNONTEXT($K54),_xlfn.NORM.DIST(AM54,$G54,$K54,FALSE),NA())</f>
        <v>#N/A</v>
      </c>
      <c r="IG54" s="165" t="e">
        <f t="shared" si="120"/>
        <v>#N/A</v>
      </c>
      <c r="IH54" s="165" t="e">
        <f t="shared" si="120"/>
        <v>#N/A</v>
      </c>
      <c r="II54" s="165" t="e">
        <f t="shared" si="120"/>
        <v>#N/A</v>
      </c>
      <c r="IJ54" s="165" t="e">
        <f t="shared" si="120"/>
        <v>#N/A</v>
      </c>
      <c r="IK54" s="165" t="e">
        <f t="shared" si="120"/>
        <v>#N/A</v>
      </c>
      <c r="IL54" s="165" t="e">
        <f t="shared" si="120"/>
        <v>#N/A</v>
      </c>
      <c r="IM54" s="165" t="e">
        <f t="shared" si="120"/>
        <v>#N/A</v>
      </c>
      <c r="IN54" s="165" t="e">
        <f t="shared" si="120"/>
        <v>#N/A</v>
      </c>
      <c r="IO54" s="165" t="e">
        <f t="shared" si="120"/>
        <v>#N/A</v>
      </c>
      <c r="IP54" s="165" t="e">
        <f t="shared" si="120"/>
        <v>#N/A</v>
      </c>
      <c r="IQ54" s="165" t="e">
        <f t="shared" si="120"/>
        <v>#N/A</v>
      </c>
      <c r="IR54" s="165" t="e">
        <f t="shared" si="120"/>
        <v>#N/A</v>
      </c>
      <c r="IS54" s="165" t="e">
        <f t="shared" si="120"/>
        <v>#N/A</v>
      </c>
      <c r="IT54" s="165" t="e">
        <f t="shared" si="118"/>
        <v>#N/A</v>
      </c>
      <c r="IU54" s="165" t="e">
        <f t="shared" si="117"/>
        <v>#N/A</v>
      </c>
      <c r="IV54" s="165" t="e">
        <f t="shared" si="117"/>
        <v>#N/A</v>
      </c>
      <c r="IW54" s="165" t="e">
        <f t="shared" si="117"/>
        <v>#N/A</v>
      </c>
      <c r="IX54" s="165" t="e">
        <f t="shared" si="117"/>
        <v>#N/A</v>
      </c>
      <c r="IY54" s="165" t="e">
        <f t="shared" si="117"/>
        <v>#N/A</v>
      </c>
      <c r="IZ54" s="165" t="e">
        <f t="shared" si="117"/>
        <v>#N/A</v>
      </c>
      <c r="JA54" s="165" t="e">
        <f t="shared" si="117"/>
        <v>#N/A</v>
      </c>
      <c r="JB54" s="165" t="e">
        <f t="shared" si="117"/>
        <v>#N/A</v>
      </c>
      <c r="JC54" s="165" t="e">
        <f t="shared" si="117"/>
        <v>#N/A</v>
      </c>
      <c r="JD54" s="165" t="e">
        <f t="shared" si="117"/>
        <v>#N/A</v>
      </c>
      <c r="JE54" s="165" t="e">
        <f t="shared" si="117"/>
        <v>#N/A</v>
      </c>
      <c r="JF54" s="165" t="e">
        <f t="shared" si="105"/>
        <v>#N/A</v>
      </c>
      <c r="JG54" s="165" t="e">
        <f t="shared" si="105"/>
        <v>#N/A</v>
      </c>
      <c r="JH54" s="165" t="e">
        <f t="shared" si="105"/>
        <v>#N/A</v>
      </c>
      <c r="JI54" s="165" t="e">
        <f t="shared" si="105"/>
        <v>#N/A</v>
      </c>
      <c r="JJ54" s="165" t="e">
        <f t="shared" si="105"/>
        <v>#N/A</v>
      </c>
      <c r="JK54" s="165" t="e">
        <f t="shared" si="105"/>
        <v>#N/A</v>
      </c>
      <c r="JL54" s="165" t="e">
        <f t="shared" si="105"/>
        <v>#N/A</v>
      </c>
      <c r="JM54" s="165" t="e">
        <f t="shared" si="105"/>
        <v>#N/A</v>
      </c>
      <c r="JN54" s="165" t="e">
        <f t="shared" si="105"/>
        <v>#N/A</v>
      </c>
      <c r="JO54" s="165" t="e">
        <f t="shared" si="105"/>
        <v>#N/A</v>
      </c>
      <c r="JP54" s="165" t="e">
        <f t="shared" si="105"/>
        <v>#N/A</v>
      </c>
      <c r="JQ54" s="165" t="e">
        <f t="shared" si="105"/>
        <v>#N/A</v>
      </c>
      <c r="JR54" s="165" t="e">
        <f t="shared" si="105"/>
        <v>#N/A</v>
      </c>
      <c r="JS54" s="165" t="e">
        <f t="shared" si="105"/>
        <v>#N/A</v>
      </c>
      <c r="JT54" s="165" t="e">
        <f t="shared" si="105"/>
        <v>#N/A</v>
      </c>
      <c r="JU54" s="165" t="e">
        <f t="shared" si="105"/>
        <v>#N/A</v>
      </c>
      <c r="JV54" s="165" t="e">
        <f t="shared" si="106"/>
        <v>#N/A</v>
      </c>
      <c r="JW54" s="165" t="e">
        <f t="shared" si="106"/>
        <v>#N/A</v>
      </c>
      <c r="JX54" s="165" t="e">
        <f t="shared" si="106"/>
        <v>#N/A</v>
      </c>
      <c r="JY54" s="165" t="e">
        <f t="shared" si="106"/>
        <v>#N/A</v>
      </c>
      <c r="JZ54" s="165" t="e">
        <f t="shared" si="106"/>
        <v>#N/A</v>
      </c>
      <c r="KA54" s="165" t="e">
        <f t="shared" si="106"/>
        <v>#N/A</v>
      </c>
      <c r="KB54" s="165" t="e">
        <f t="shared" si="106"/>
        <v>#N/A</v>
      </c>
      <c r="KC54" s="165" t="e">
        <f t="shared" si="106"/>
        <v>#N/A</v>
      </c>
      <c r="KD54" s="165" t="e">
        <f t="shared" si="106"/>
        <v>#N/A</v>
      </c>
      <c r="KE54" s="165" t="e">
        <f t="shared" si="106"/>
        <v>#N/A</v>
      </c>
      <c r="KF54" s="165" t="e">
        <f t="shared" si="106"/>
        <v>#N/A</v>
      </c>
      <c r="KG54" s="165" t="e">
        <f t="shared" si="106"/>
        <v>#N/A</v>
      </c>
      <c r="KH54" s="165" t="e">
        <f t="shared" si="106"/>
        <v>#N/A</v>
      </c>
      <c r="KI54" s="165" t="e">
        <f t="shared" si="106"/>
        <v>#N/A</v>
      </c>
      <c r="KJ54" s="165" t="e">
        <f t="shared" si="106"/>
        <v>#N/A</v>
      </c>
      <c r="KK54" s="165" t="e">
        <f t="shared" si="106"/>
        <v>#N/A</v>
      </c>
      <c r="KL54" s="165" t="e">
        <f t="shared" si="107"/>
        <v>#N/A</v>
      </c>
      <c r="KM54" s="165" t="e">
        <f t="shared" si="107"/>
        <v>#N/A</v>
      </c>
      <c r="KN54" s="165" t="e">
        <f t="shared" si="107"/>
        <v>#N/A</v>
      </c>
      <c r="KO54" s="165" t="e">
        <f t="shared" si="107"/>
        <v>#N/A</v>
      </c>
      <c r="KP54" s="165" t="e">
        <f t="shared" si="107"/>
        <v>#N/A</v>
      </c>
      <c r="KQ54" s="165" t="e">
        <f t="shared" si="107"/>
        <v>#N/A</v>
      </c>
      <c r="KR54" s="165" t="e">
        <f t="shared" si="107"/>
        <v>#N/A</v>
      </c>
      <c r="KS54" s="165" t="e">
        <f t="shared" si="107"/>
        <v>#N/A</v>
      </c>
      <c r="KT54" s="165" t="e">
        <f t="shared" si="107"/>
        <v>#N/A</v>
      </c>
      <c r="KU54" s="165" t="e">
        <f t="shared" si="107"/>
        <v>#N/A</v>
      </c>
      <c r="KV54" s="165" t="e">
        <f t="shared" si="107"/>
        <v>#N/A</v>
      </c>
      <c r="KW54" s="165" t="e">
        <f t="shared" si="107"/>
        <v>#N/A</v>
      </c>
      <c r="KX54" s="165" t="e">
        <f t="shared" si="107"/>
        <v>#N/A</v>
      </c>
      <c r="KY54" s="165" t="e">
        <f t="shared" si="107"/>
        <v>#N/A</v>
      </c>
      <c r="KZ54" s="165" t="e">
        <f t="shared" si="107"/>
        <v>#N/A</v>
      </c>
      <c r="LA54" s="165" t="e">
        <f t="shared" si="107"/>
        <v>#N/A</v>
      </c>
      <c r="LB54" s="165" t="e">
        <f t="shared" si="108"/>
        <v>#N/A</v>
      </c>
      <c r="LC54" s="165" t="e">
        <f t="shared" si="108"/>
        <v>#N/A</v>
      </c>
      <c r="LD54" s="165" t="e">
        <f t="shared" si="108"/>
        <v>#N/A</v>
      </c>
      <c r="LE54" s="165" t="e">
        <f t="shared" si="108"/>
        <v>#N/A</v>
      </c>
      <c r="LF54" s="165" t="e">
        <f t="shared" si="108"/>
        <v>#N/A</v>
      </c>
      <c r="LG54" s="165" t="e">
        <f t="shared" si="108"/>
        <v>#N/A</v>
      </c>
      <c r="LH54" s="165" t="e">
        <f t="shared" si="108"/>
        <v>#N/A</v>
      </c>
      <c r="LI54" s="165" t="e">
        <f t="shared" si="108"/>
        <v>#N/A</v>
      </c>
      <c r="LJ54" s="165" t="e">
        <f t="shared" si="108"/>
        <v>#N/A</v>
      </c>
      <c r="LK54" s="165" t="e">
        <f t="shared" si="108"/>
        <v>#N/A</v>
      </c>
      <c r="LL54" s="165" t="e">
        <f t="shared" si="108"/>
        <v>#N/A</v>
      </c>
      <c r="LM54" s="165" t="e">
        <f t="shared" si="108"/>
        <v>#N/A</v>
      </c>
      <c r="LN54" s="165" t="e">
        <f t="shared" si="108"/>
        <v>#N/A</v>
      </c>
      <c r="LO54" s="165" t="e">
        <f t="shared" si="108"/>
        <v>#N/A</v>
      </c>
      <c r="LP54" s="165" t="e">
        <f t="shared" si="108"/>
        <v>#N/A</v>
      </c>
      <c r="LQ54" s="165" t="e">
        <f t="shared" si="108"/>
        <v>#N/A</v>
      </c>
      <c r="LR54" s="165" t="e">
        <f t="shared" si="109"/>
        <v>#N/A</v>
      </c>
      <c r="LS54" s="165" t="e">
        <f t="shared" si="109"/>
        <v>#N/A</v>
      </c>
      <c r="LT54" s="165" t="e">
        <f t="shared" si="109"/>
        <v>#N/A</v>
      </c>
      <c r="LU54" s="165" t="e">
        <f t="shared" si="109"/>
        <v>#N/A</v>
      </c>
      <c r="LV54" s="165" t="e">
        <f t="shared" si="109"/>
        <v>#N/A</v>
      </c>
      <c r="LW54" s="165" t="e">
        <f t="shared" si="109"/>
        <v>#N/A</v>
      </c>
      <c r="LX54" s="165" t="e">
        <f t="shared" si="109"/>
        <v>#N/A</v>
      </c>
      <c r="LY54" s="165" t="e">
        <f t="shared" si="109"/>
        <v>#N/A</v>
      </c>
      <c r="LZ54" s="165" t="e">
        <f t="shared" si="109"/>
        <v>#N/A</v>
      </c>
      <c r="MA54" s="165" t="e">
        <f t="shared" si="109"/>
        <v>#N/A</v>
      </c>
      <c r="MB54" s="165" t="e">
        <f t="shared" si="109"/>
        <v>#N/A</v>
      </c>
      <c r="MC54" s="165" t="e">
        <f t="shared" si="109"/>
        <v>#N/A</v>
      </c>
      <c r="MD54" s="165" t="e">
        <f t="shared" si="109"/>
        <v>#N/A</v>
      </c>
      <c r="ME54" s="165" t="e">
        <f t="shared" si="109"/>
        <v>#N/A</v>
      </c>
      <c r="MF54" s="165" t="e">
        <f t="shared" si="109"/>
        <v>#N/A</v>
      </c>
      <c r="MG54" s="165" t="e">
        <f t="shared" si="109"/>
        <v>#N/A</v>
      </c>
      <c r="MH54" s="165" t="e">
        <f t="shared" si="110"/>
        <v>#N/A</v>
      </c>
      <c r="MI54" s="165" t="e">
        <f t="shared" si="110"/>
        <v>#N/A</v>
      </c>
      <c r="MJ54" s="165" t="e">
        <f t="shared" si="110"/>
        <v>#N/A</v>
      </c>
      <c r="MK54" s="165" t="e">
        <f t="shared" si="110"/>
        <v>#N/A</v>
      </c>
      <c r="ML54" s="165" t="e">
        <f t="shared" si="110"/>
        <v>#N/A</v>
      </c>
      <c r="MM54" s="165" t="e">
        <f t="shared" si="110"/>
        <v>#N/A</v>
      </c>
      <c r="MN54" s="165" t="e">
        <f t="shared" si="110"/>
        <v>#N/A</v>
      </c>
      <c r="MO54" s="165" t="e">
        <f t="shared" si="110"/>
        <v>#N/A</v>
      </c>
      <c r="MP54" s="165" t="e">
        <f t="shared" si="110"/>
        <v>#N/A</v>
      </c>
      <c r="MQ54" s="165" t="e">
        <f t="shared" si="110"/>
        <v>#N/A</v>
      </c>
      <c r="MR54" s="165" t="e">
        <f t="shared" si="110"/>
        <v>#N/A</v>
      </c>
      <c r="MS54" s="165" t="e">
        <f t="shared" si="110"/>
        <v>#N/A</v>
      </c>
      <c r="MT54" s="165" t="e">
        <f t="shared" si="110"/>
        <v>#N/A</v>
      </c>
      <c r="MU54" s="165" t="e">
        <f t="shared" si="110"/>
        <v>#N/A</v>
      </c>
      <c r="MV54" s="165" t="e">
        <f t="shared" si="110"/>
        <v>#N/A</v>
      </c>
      <c r="MW54" s="165" t="e">
        <f t="shared" si="110"/>
        <v>#N/A</v>
      </c>
      <c r="MX54" s="165" t="e">
        <f t="shared" si="111"/>
        <v>#N/A</v>
      </c>
      <c r="MY54" s="165" t="e">
        <f t="shared" si="111"/>
        <v>#N/A</v>
      </c>
      <c r="MZ54" s="165" t="e">
        <f t="shared" si="111"/>
        <v>#N/A</v>
      </c>
      <c r="NA54" s="165" t="e">
        <f t="shared" si="111"/>
        <v>#N/A</v>
      </c>
      <c r="NB54" s="165" t="e">
        <f t="shared" si="111"/>
        <v>#N/A</v>
      </c>
      <c r="NC54" s="165" t="e">
        <f t="shared" si="111"/>
        <v>#N/A</v>
      </c>
      <c r="ND54" s="165" t="e">
        <f t="shared" si="111"/>
        <v>#N/A</v>
      </c>
      <c r="NE54" s="165" t="e">
        <f t="shared" si="111"/>
        <v>#N/A</v>
      </c>
      <c r="NF54" s="165" t="e">
        <f t="shared" si="111"/>
        <v>#N/A</v>
      </c>
      <c r="NG54" s="165" t="e">
        <f t="shared" si="111"/>
        <v>#N/A</v>
      </c>
      <c r="NH54" s="165" t="e">
        <f t="shared" si="111"/>
        <v>#N/A</v>
      </c>
      <c r="NI54" s="165" t="e">
        <f t="shared" si="111"/>
        <v>#N/A</v>
      </c>
      <c r="NJ54" s="165" t="e">
        <f t="shared" si="111"/>
        <v>#N/A</v>
      </c>
      <c r="NK54" s="165" t="e">
        <f t="shared" si="111"/>
        <v>#N/A</v>
      </c>
      <c r="NL54" s="165" t="e">
        <f t="shared" si="111"/>
        <v>#N/A</v>
      </c>
      <c r="NM54" s="165" t="e">
        <f t="shared" si="111"/>
        <v>#N/A</v>
      </c>
      <c r="NN54" s="165" t="e">
        <f t="shared" si="112"/>
        <v>#N/A</v>
      </c>
      <c r="NO54" s="165" t="e">
        <f t="shared" si="112"/>
        <v>#N/A</v>
      </c>
      <c r="NP54" s="165" t="e">
        <f t="shared" si="112"/>
        <v>#N/A</v>
      </c>
      <c r="NQ54" s="165" t="e">
        <f t="shared" si="112"/>
        <v>#N/A</v>
      </c>
      <c r="NR54" s="165" t="e">
        <f t="shared" si="112"/>
        <v>#N/A</v>
      </c>
      <c r="NS54" s="165" t="e">
        <f t="shared" si="112"/>
        <v>#N/A</v>
      </c>
      <c r="NT54" s="165" t="e">
        <f t="shared" si="112"/>
        <v>#N/A</v>
      </c>
      <c r="NU54" s="165" t="e">
        <f t="shared" si="112"/>
        <v>#N/A</v>
      </c>
      <c r="NV54" s="165" t="e">
        <f t="shared" si="112"/>
        <v>#N/A</v>
      </c>
      <c r="NW54" s="165" t="e">
        <f t="shared" si="112"/>
        <v>#N/A</v>
      </c>
      <c r="NX54" s="165" t="e">
        <f t="shared" si="112"/>
        <v>#N/A</v>
      </c>
      <c r="NY54" s="165" t="e">
        <f t="shared" si="112"/>
        <v>#N/A</v>
      </c>
      <c r="NZ54" s="165" t="e">
        <f t="shared" si="112"/>
        <v>#N/A</v>
      </c>
      <c r="OA54" s="165" t="e">
        <f t="shared" si="112"/>
        <v>#N/A</v>
      </c>
      <c r="OB54" s="165" t="e">
        <f t="shared" si="112"/>
        <v>#N/A</v>
      </c>
      <c r="OC54" s="165" t="e">
        <f t="shared" si="112"/>
        <v>#N/A</v>
      </c>
      <c r="OD54" s="165" t="e">
        <f t="shared" si="113"/>
        <v>#N/A</v>
      </c>
      <c r="OE54" s="165" t="e">
        <f t="shared" si="113"/>
        <v>#N/A</v>
      </c>
      <c r="OF54" s="165" t="e">
        <f t="shared" si="113"/>
        <v>#N/A</v>
      </c>
      <c r="OG54" s="165" t="e">
        <f t="shared" si="113"/>
        <v>#N/A</v>
      </c>
      <c r="OH54" s="165" t="e">
        <f t="shared" si="113"/>
        <v>#N/A</v>
      </c>
      <c r="OI54" s="165" t="e">
        <f t="shared" si="113"/>
        <v>#N/A</v>
      </c>
      <c r="OJ54" s="165" t="e">
        <f t="shared" si="113"/>
        <v>#N/A</v>
      </c>
      <c r="OK54" s="165" t="e">
        <f t="shared" si="113"/>
        <v>#N/A</v>
      </c>
      <c r="OL54" s="165" t="e">
        <f t="shared" si="113"/>
        <v>#N/A</v>
      </c>
      <c r="OM54" s="165" t="e">
        <f t="shared" si="113"/>
        <v>#N/A</v>
      </c>
      <c r="ON54" s="165" t="e">
        <f t="shared" si="113"/>
        <v>#N/A</v>
      </c>
      <c r="OO54" s="165" t="e">
        <f t="shared" si="113"/>
        <v>#N/A</v>
      </c>
      <c r="OP54" s="165" t="e">
        <f t="shared" si="113"/>
        <v>#N/A</v>
      </c>
      <c r="OQ54" s="165" t="e">
        <f t="shared" si="113"/>
        <v>#N/A</v>
      </c>
      <c r="OR54" s="165" t="e">
        <f t="shared" si="113"/>
        <v>#N/A</v>
      </c>
      <c r="OS54" s="165" t="e">
        <f t="shared" si="113"/>
        <v>#N/A</v>
      </c>
      <c r="OT54" s="165" t="e">
        <f t="shared" si="114"/>
        <v>#N/A</v>
      </c>
      <c r="OU54" s="165" t="e">
        <f t="shared" si="114"/>
        <v>#N/A</v>
      </c>
      <c r="OV54" s="165" t="e">
        <f t="shared" si="114"/>
        <v>#N/A</v>
      </c>
      <c r="OW54" s="165" t="e">
        <f t="shared" si="83"/>
        <v>#N/A</v>
      </c>
      <c r="OX54" s="165" t="e">
        <f t="shared" si="83"/>
        <v>#N/A</v>
      </c>
      <c r="OY54" s="165" t="e">
        <f t="shared" si="83"/>
        <v>#N/A</v>
      </c>
      <c r="OZ54" s="165" t="e">
        <f t="shared" si="83"/>
        <v>#N/A</v>
      </c>
      <c r="PA54" s="165" t="e">
        <f t="shared" si="83"/>
        <v>#N/A</v>
      </c>
      <c r="PB54" s="165" t="e">
        <f t="shared" si="83"/>
        <v>#N/A</v>
      </c>
      <c r="PC54" s="165" t="e">
        <f t="shared" si="70"/>
        <v>#N/A</v>
      </c>
      <c r="PD54" s="165" t="e">
        <f t="shared" si="70"/>
        <v>#N/A</v>
      </c>
      <c r="PE54" s="165" t="e">
        <f t="shared" si="70"/>
        <v>#N/A</v>
      </c>
      <c r="PF54" s="165" t="e">
        <f t="shared" si="70"/>
        <v>#N/A</v>
      </c>
      <c r="PG54" s="165" t="e">
        <f t="shared" si="70"/>
        <v>#N/A</v>
      </c>
      <c r="PH54" s="165" t="e">
        <f t="shared" si="70"/>
        <v>#N/A</v>
      </c>
    </row>
    <row r="55" spans="1:424" hidden="1" x14ac:dyDescent="0.45">
      <c r="A55" s="4">
        <v>52</v>
      </c>
      <c r="B55" s="91"/>
      <c r="C55" s="91"/>
      <c r="D55" s="91"/>
      <c r="E55" s="120" t="str">
        <f t="shared" si="28"/>
        <v/>
      </c>
      <c r="F55" s="120" t="str">
        <f t="shared" si="29"/>
        <v/>
      </c>
      <c r="G55" s="71" t="str">
        <f t="shared" si="30"/>
        <v/>
      </c>
      <c r="H55" s="23"/>
      <c r="I55" s="55"/>
      <c r="J55" s="298"/>
      <c r="K55" s="72" t="str">
        <f>IF(AND(B55&gt;0,C55&gt;0,D55&gt;0),IF(ISBLANK(J55),IF(ISBLANK(H55),"",(D55-B55)*VLOOKUP(H55,VLookups!$A$4:$B$13,2,FALSE)),J55),"")</f>
        <v/>
      </c>
      <c r="L55" s="73" t="str">
        <f t="shared" si="84"/>
        <v/>
      </c>
      <c r="M55" s="91"/>
      <c r="N55" s="265" t="str">
        <f>IF(AND(M55&gt;0,C55&gt;0,NOT(K55="")),ABS(VLOOKUP($M$1,VLookups!$A$43:$B$44,2,FALSE)-_xlfn.NORM.DIST(M55,G55,K55,TRUE)),"")</f>
        <v/>
      </c>
      <c r="O55" s="90" t="str">
        <f>IF(AND($B55&gt;0,$C55&gt;0,$D55&gt;0,NOT(ISBLANK($H55))),_xlfn.NORM.INV(ABS(VLOOKUP($M$1,VLookups!$A$43:$B$44,2,FALSE)-O$3),$G55,$K55),"")</f>
        <v/>
      </c>
      <c r="P55" s="89" t="str">
        <f>IF(AND($B55&gt;0,$C55&gt;0,$D55&gt;0,NOT(ISBLANK($H55))),_xlfn.NORM.INV(ABS(VLOOKUP($M$1,VLookups!$A$43:$B$44,2,FALSE)-P$3),$G55,$K55),"")</f>
        <v/>
      </c>
      <c r="Q55" s="90" t="str">
        <f>IF(AND($B55&gt;0,$C55&gt;0,$D55&gt;0,NOT(ISBLANK($H55))),_xlfn.NORM.INV(ABS(VLOOKUP($M$1,VLookups!$A$43:$B$44,2,FALSE)-Q$3),$G55,$K55),"")</f>
        <v/>
      </c>
      <c r="R55" s="89" t="str">
        <f>IF(AND($B55&gt;0,$C55&gt;0,$D55&gt;0,NOT(ISBLANK($H55))),_xlfn.NORM.INV(ABS(VLOOKUP($M$1,VLookups!$A$43:$B$44,2,FALSE)-R$3),$G55,$K55),"")</f>
        <v/>
      </c>
      <c r="S55" s="90" t="str">
        <f>IF(AND($B55&gt;0,$C55&gt;0,$D55&gt;0,NOT(ISBLANK($H55))),_xlfn.NORM.INV(ABS(VLOOKUP($M$1,VLookups!$A$43:$B$44,2,FALSE)-S$3),$G55,$K55),"")</f>
        <v/>
      </c>
      <c r="T55" s="89" t="str">
        <f>IF(AND($B55&gt;0,$C55&gt;0,$D55&gt;0,NOT(ISBLANK($H55))),_xlfn.NORM.INV(ABS(VLOOKUP($M$1,VLookups!$A$43:$B$44,2,FALSE)-T$3),$G55,$K55),"")</f>
        <v/>
      </c>
      <c r="U55" s="5"/>
      <c r="V55" s="164" t="str">
        <f t="shared" si="31"/>
        <v/>
      </c>
      <c r="W55" s="47" t="str">
        <f t="shared" si="101"/>
        <v/>
      </c>
      <c r="X55" s="47" t="str">
        <f t="shared" si="101"/>
        <v/>
      </c>
      <c r="Y55" s="47" t="str">
        <f t="shared" si="101"/>
        <v/>
      </c>
      <c r="Z55" s="47" t="str">
        <f t="shared" si="101"/>
        <v/>
      </c>
      <c r="AA55" s="47" t="str">
        <f t="shared" si="101"/>
        <v/>
      </c>
      <c r="AB55" s="47" t="str">
        <f t="shared" si="101"/>
        <v/>
      </c>
      <c r="AC55" s="47" t="str">
        <f t="shared" si="101"/>
        <v/>
      </c>
      <c r="AD55" s="47" t="str">
        <f t="shared" si="101"/>
        <v/>
      </c>
      <c r="AE55" s="47" t="str">
        <f t="shared" si="101"/>
        <v/>
      </c>
      <c r="AF55" s="47" t="str">
        <f t="shared" si="101"/>
        <v/>
      </c>
      <c r="AG55" s="47" t="str">
        <f t="shared" si="101"/>
        <v/>
      </c>
      <c r="AH55" s="47" t="str">
        <f t="shared" si="101"/>
        <v/>
      </c>
      <c r="AI55" s="47" t="str">
        <f t="shared" si="101"/>
        <v/>
      </c>
      <c r="AJ55" s="47" t="str">
        <f t="shared" si="101"/>
        <v/>
      </c>
      <c r="AK55" s="47" t="str">
        <f t="shared" si="101"/>
        <v/>
      </c>
      <c r="AL55" s="47" t="str">
        <f t="shared" si="101"/>
        <v/>
      </c>
      <c r="AM55" s="47" t="str">
        <f t="shared" si="93"/>
        <v/>
      </c>
      <c r="AN55" s="47" t="str">
        <f t="shared" si="93"/>
        <v/>
      </c>
      <c r="AO55" s="47" t="str">
        <f t="shared" si="93"/>
        <v/>
      </c>
      <c r="AP55" s="47" t="str">
        <f t="shared" si="93"/>
        <v/>
      </c>
      <c r="AQ55" s="47" t="str">
        <f t="shared" si="93"/>
        <v/>
      </c>
      <c r="AR55" s="47" t="str">
        <f t="shared" si="93"/>
        <v/>
      </c>
      <c r="AS55" s="47" t="str">
        <f t="shared" si="93"/>
        <v/>
      </c>
      <c r="AT55" s="47" t="str">
        <f t="shared" si="93"/>
        <v/>
      </c>
      <c r="AU55" s="47" t="str">
        <f t="shared" si="93"/>
        <v/>
      </c>
      <c r="AV55" s="47" t="str">
        <f t="shared" si="93"/>
        <v/>
      </c>
      <c r="AW55" s="47" t="str">
        <f t="shared" si="93"/>
        <v/>
      </c>
      <c r="AX55" s="47" t="str">
        <f t="shared" si="93"/>
        <v/>
      </c>
      <c r="AY55" s="47" t="str">
        <f t="shared" si="93"/>
        <v/>
      </c>
      <c r="AZ55" s="47" t="str">
        <f t="shared" si="93"/>
        <v/>
      </c>
      <c r="BA55" s="47" t="str">
        <f t="shared" si="93"/>
        <v/>
      </c>
      <c r="BB55" s="47" t="str">
        <f t="shared" si="94"/>
        <v/>
      </c>
      <c r="BC55" s="47" t="str">
        <f t="shared" si="94"/>
        <v/>
      </c>
      <c r="BD55" s="47" t="str">
        <f t="shared" si="94"/>
        <v/>
      </c>
      <c r="BE55" s="47" t="str">
        <f t="shared" si="94"/>
        <v/>
      </c>
      <c r="BF55" s="47" t="str">
        <f t="shared" si="94"/>
        <v/>
      </c>
      <c r="BG55" s="47" t="str">
        <f t="shared" si="94"/>
        <v/>
      </c>
      <c r="BH55" s="47" t="str">
        <f t="shared" si="94"/>
        <v/>
      </c>
      <c r="BI55" s="47" t="str">
        <f t="shared" si="94"/>
        <v/>
      </c>
      <c r="BJ55" s="47" t="str">
        <f t="shared" si="94"/>
        <v/>
      </c>
      <c r="BK55" s="47" t="str">
        <f t="shared" si="94"/>
        <v/>
      </c>
      <c r="BL55" s="47" t="str">
        <f t="shared" si="94"/>
        <v/>
      </c>
      <c r="BM55" s="47" t="str">
        <f t="shared" si="94"/>
        <v/>
      </c>
      <c r="BN55" s="47" t="str">
        <f t="shared" si="94"/>
        <v/>
      </c>
      <c r="BO55" s="47" t="str">
        <f t="shared" si="94"/>
        <v/>
      </c>
      <c r="BP55" s="47" t="str">
        <f t="shared" si="94"/>
        <v/>
      </c>
      <c r="BQ55" s="47" t="str">
        <f t="shared" ref="BQ55:CF70" si="121">IF(ISNONTEXT($V55),BR55-$V55,"")</f>
        <v/>
      </c>
      <c r="BR55" s="47" t="str">
        <f t="shared" si="121"/>
        <v/>
      </c>
      <c r="BS55" s="47" t="str">
        <f t="shared" si="121"/>
        <v/>
      </c>
      <c r="BT55" s="47" t="str">
        <f t="shared" si="121"/>
        <v/>
      </c>
      <c r="BU55" s="47" t="str">
        <f t="shared" si="121"/>
        <v/>
      </c>
      <c r="BV55" s="47" t="str">
        <f t="shared" si="121"/>
        <v/>
      </c>
      <c r="BW55" s="47" t="str">
        <f t="shared" si="121"/>
        <v/>
      </c>
      <c r="BX55" s="47" t="str">
        <f t="shared" si="121"/>
        <v/>
      </c>
      <c r="BY55" s="47" t="str">
        <f t="shared" si="121"/>
        <v/>
      </c>
      <c r="BZ55" s="47" t="str">
        <f t="shared" si="121"/>
        <v/>
      </c>
      <c r="CA55" s="47" t="str">
        <f t="shared" si="121"/>
        <v/>
      </c>
      <c r="CB55" s="47" t="str">
        <f t="shared" si="121"/>
        <v/>
      </c>
      <c r="CC55" s="47" t="str">
        <f t="shared" si="121"/>
        <v/>
      </c>
      <c r="CD55" s="47" t="str">
        <f t="shared" si="121"/>
        <v/>
      </c>
      <c r="CE55" s="47" t="str">
        <f t="shared" si="121"/>
        <v/>
      </c>
      <c r="CF55" s="47" t="str">
        <f t="shared" si="121"/>
        <v/>
      </c>
      <c r="CG55" s="47" t="str">
        <f t="shared" si="95"/>
        <v/>
      </c>
      <c r="CH55" s="47" t="str">
        <f t="shared" si="95"/>
        <v/>
      </c>
      <c r="CI55" s="47" t="str">
        <f t="shared" si="95"/>
        <v/>
      </c>
      <c r="CJ55" s="47" t="str">
        <f t="shared" si="95"/>
        <v/>
      </c>
      <c r="CK55" s="47" t="str">
        <f t="shared" si="95"/>
        <v/>
      </c>
      <c r="CL55" s="47" t="str">
        <f t="shared" si="95"/>
        <v/>
      </c>
      <c r="CM55" s="47" t="str">
        <f t="shared" si="95"/>
        <v/>
      </c>
      <c r="CN55" s="47" t="str">
        <f t="shared" si="95"/>
        <v/>
      </c>
      <c r="CO55" s="47" t="str">
        <f t="shared" si="95"/>
        <v/>
      </c>
      <c r="CP55" s="47" t="str">
        <f t="shared" si="95"/>
        <v/>
      </c>
      <c r="CQ55" s="47" t="str">
        <f t="shared" si="95"/>
        <v/>
      </c>
      <c r="CR55" s="47" t="str">
        <f t="shared" si="95"/>
        <v/>
      </c>
      <c r="CS55" s="47" t="str">
        <f t="shared" si="96"/>
        <v/>
      </c>
      <c r="CT55" s="47" t="str">
        <f t="shared" si="96"/>
        <v/>
      </c>
      <c r="CU55" s="47" t="str">
        <f t="shared" si="96"/>
        <v/>
      </c>
      <c r="CV55" s="47" t="str">
        <f t="shared" si="96"/>
        <v/>
      </c>
      <c r="CW55" s="47" t="str">
        <f t="shared" si="96"/>
        <v/>
      </c>
      <c r="CX55" s="47" t="str">
        <f t="shared" si="96"/>
        <v/>
      </c>
      <c r="CY55" s="47" t="str">
        <f t="shared" si="96"/>
        <v/>
      </c>
      <c r="CZ55" s="47" t="str">
        <f t="shared" si="96"/>
        <v/>
      </c>
      <c r="DA55" s="47" t="str">
        <f t="shared" si="96"/>
        <v/>
      </c>
      <c r="DB55" s="47" t="str">
        <f t="shared" si="96"/>
        <v/>
      </c>
      <c r="DC55" s="47" t="str">
        <f t="shared" si="96"/>
        <v/>
      </c>
      <c r="DD55" s="47" t="str">
        <f t="shared" si="96"/>
        <v/>
      </c>
      <c r="DE55" s="47" t="str">
        <f t="shared" si="96"/>
        <v/>
      </c>
      <c r="DF55" s="47" t="str">
        <f t="shared" si="96"/>
        <v/>
      </c>
      <c r="DG55" s="47" t="str">
        <f t="shared" si="96"/>
        <v/>
      </c>
      <c r="DH55" s="47" t="str">
        <f t="shared" ref="DH55:DR70" si="122">IF(ISNONTEXT($V55),DI55-$V55,"")</f>
        <v/>
      </c>
      <c r="DI55" s="47" t="str">
        <f t="shared" si="122"/>
        <v/>
      </c>
      <c r="DJ55" s="47" t="str">
        <f t="shared" si="122"/>
        <v/>
      </c>
      <c r="DK55" s="47" t="str">
        <f t="shared" si="122"/>
        <v/>
      </c>
      <c r="DL55" s="47" t="str">
        <f t="shared" si="122"/>
        <v/>
      </c>
      <c r="DM55" s="47" t="str">
        <f t="shared" si="122"/>
        <v/>
      </c>
      <c r="DN55" s="47" t="str">
        <f t="shared" si="122"/>
        <v/>
      </c>
      <c r="DO55" s="47" t="str">
        <f t="shared" si="122"/>
        <v/>
      </c>
      <c r="DP55" s="47" t="str">
        <f t="shared" si="122"/>
        <v/>
      </c>
      <c r="DQ55" s="47" t="str">
        <f t="shared" si="122"/>
        <v/>
      </c>
      <c r="DR55" s="47" t="str">
        <f t="shared" si="122"/>
        <v/>
      </c>
      <c r="DS55" s="179" t="str">
        <f t="shared" si="33"/>
        <v/>
      </c>
      <c r="DT55" s="47" t="str">
        <f t="shared" si="102"/>
        <v/>
      </c>
      <c r="DU55" s="47" t="str">
        <f t="shared" si="102"/>
        <v/>
      </c>
      <c r="DV55" s="47" t="str">
        <f t="shared" si="102"/>
        <v/>
      </c>
      <c r="DW55" s="47" t="str">
        <f t="shared" si="102"/>
        <v/>
      </c>
      <c r="DX55" s="47" t="str">
        <f t="shared" si="102"/>
        <v/>
      </c>
      <c r="DY55" s="47" t="str">
        <f t="shared" si="102"/>
        <v/>
      </c>
      <c r="DZ55" s="47" t="str">
        <f t="shared" si="102"/>
        <v/>
      </c>
      <c r="EA55" s="47" t="str">
        <f t="shared" si="102"/>
        <v/>
      </c>
      <c r="EB55" s="47" t="str">
        <f t="shared" si="102"/>
        <v/>
      </c>
      <c r="EC55" s="47" t="str">
        <f t="shared" si="102"/>
        <v/>
      </c>
      <c r="ED55" s="47" t="str">
        <f t="shared" si="102"/>
        <v/>
      </c>
      <c r="EE55" s="47" t="str">
        <f t="shared" si="102"/>
        <v/>
      </c>
      <c r="EF55" s="47" t="str">
        <f t="shared" si="102"/>
        <v/>
      </c>
      <c r="EG55" s="47" t="str">
        <f t="shared" si="102"/>
        <v/>
      </c>
      <c r="EH55" s="47" t="str">
        <f t="shared" si="102"/>
        <v/>
      </c>
      <c r="EI55" s="47" t="str">
        <f t="shared" si="102"/>
        <v/>
      </c>
      <c r="EJ55" s="47" t="str">
        <f t="shared" si="97"/>
        <v/>
      </c>
      <c r="EK55" s="47" t="str">
        <f t="shared" si="97"/>
        <v/>
      </c>
      <c r="EL55" s="47" t="str">
        <f t="shared" si="97"/>
        <v/>
      </c>
      <c r="EM55" s="47" t="str">
        <f t="shared" si="97"/>
        <v/>
      </c>
      <c r="EN55" s="47" t="str">
        <f t="shared" si="97"/>
        <v/>
      </c>
      <c r="EO55" s="47" t="str">
        <f t="shared" si="97"/>
        <v/>
      </c>
      <c r="EP55" s="47" t="str">
        <f t="shared" si="97"/>
        <v/>
      </c>
      <c r="EQ55" s="47" t="str">
        <f t="shared" si="97"/>
        <v/>
      </c>
      <c r="ER55" s="47" t="str">
        <f t="shared" si="97"/>
        <v/>
      </c>
      <c r="ES55" s="47" t="str">
        <f t="shared" si="97"/>
        <v/>
      </c>
      <c r="ET55" s="47" t="str">
        <f t="shared" si="97"/>
        <v/>
      </c>
      <c r="EU55" s="47" t="str">
        <f t="shared" si="97"/>
        <v/>
      </c>
      <c r="EV55" s="47" t="str">
        <f t="shared" si="97"/>
        <v/>
      </c>
      <c r="EW55" s="47" t="str">
        <f t="shared" si="97"/>
        <v/>
      </c>
      <c r="EX55" s="47" t="str">
        <f t="shared" si="97"/>
        <v/>
      </c>
      <c r="EY55" s="47" t="str">
        <f t="shared" si="98"/>
        <v/>
      </c>
      <c r="EZ55" s="47" t="str">
        <f t="shared" si="98"/>
        <v/>
      </c>
      <c r="FA55" s="47" t="str">
        <f t="shared" si="98"/>
        <v/>
      </c>
      <c r="FB55" s="47" t="str">
        <f t="shared" si="98"/>
        <v/>
      </c>
      <c r="FC55" s="47" t="str">
        <f t="shared" si="98"/>
        <v/>
      </c>
      <c r="FD55" s="47" t="str">
        <f t="shared" si="98"/>
        <v/>
      </c>
      <c r="FE55" s="47" t="str">
        <f t="shared" si="98"/>
        <v/>
      </c>
      <c r="FF55" s="47" t="str">
        <f t="shared" si="98"/>
        <v/>
      </c>
      <c r="FG55" s="47" t="str">
        <f t="shared" si="98"/>
        <v/>
      </c>
      <c r="FH55" s="47" t="str">
        <f t="shared" si="98"/>
        <v/>
      </c>
      <c r="FI55" s="47" t="str">
        <f t="shared" si="98"/>
        <v/>
      </c>
      <c r="FJ55" s="47" t="str">
        <f t="shared" si="98"/>
        <v/>
      </c>
      <c r="FK55" s="47" t="str">
        <f t="shared" si="98"/>
        <v/>
      </c>
      <c r="FL55" s="47" t="str">
        <f t="shared" si="98"/>
        <v/>
      </c>
      <c r="FM55" s="47" t="str">
        <f t="shared" si="98"/>
        <v/>
      </c>
      <c r="FN55" s="47" t="str">
        <f t="shared" ref="FN55:GC70" si="123">IF(ISNONTEXT($V55),FM55+$V55,"")</f>
        <v/>
      </c>
      <c r="FO55" s="47" t="str">
        <f t="shared" si="123"/>
        <v/>
      </c>
      <c r="FP55" s="47" t="str">
        <f t="shared" si="123"/>
        <v/>
      </c>
      <c r="FQ55" s="47" t="str">
        <f t="shared" si="123"/>
        <v/>
      </c>
      <c r="FR55" s="47" t="str">
        <f t="shared" si="123"/>
        <v/>
      </c>
      <c r="FS55" s="47" t="str">
        <f t="shared" si="123"/>
        <v/>
      </c>
      <c r="FT55" s="47" t="str">
        <f t="shared" si="123"/>
        <v/>
      </c>
      <c r="FU55" s="47" t="str">
        <f t="shared" si="123"/>
        <v/>
      </c>
      <c r="FV55" s="47" t="str">
        <f t="shared" si="123"/>
        <v/>
      </c>
      <c r="FW55" s="47" t="str">
        <f t="shared" si="123"/>
        <v/>
      </c>
      <c r="FX55" s="47" t="str">
        <f t="shared" si="123"/>
        <v/>
      </c>
      <c r="FY55" s="47" t="str">
        <f t="shared" si="123"/>
        <v/>
      </c>
      <c r="FZ55" s="47" t="str">
        <f t="shared" si="123"/>
        <v/>
      </c>
      <c r="GA55" s="47" t="str">
        <f t="shared" si="123"/>
        <v/>
      </c>
      <c r="GB55" s="47" t="str">
        <f t="shared" si="123"/>
        <v/>
      </c>
      <c r="GC55" s="47" t="str">
        <f t="shared" si="123"/>
        <v/>
      </c>
      <c r="GD55" s="47" t="str">
        <f t="shared" si="99"/>
        <v/>
      </c>
      <c r="GE55" s="47" t="str">
        <f t="shared" si="99"/>
        <v/>
      </c>
      <c r="GF55" s="47" t="str">
        <f t="shared" si="99"/>
        <v/>
      </c>
      <c r="GG55" s="47" t="str">
        <f t="shared" si="99"/>
        <v/>
      </c>
      <c r="GH55" s="47" t="str">
        <f t="shared" si="99"/>
        <v/>
      </c>
      <c r="GI55" s="47" t="str">
        <f t="shared" si="99"/>
        <v/>
      </c>
      <c r="GJ55" s="47" t="str">
        <f t="shared" si="99"/>
        <v/>
      </c>
      <c r="GK55" s="47" t="str">
        <f t="shared" si="99"/>
        <v/>
      </c>
      <c r="GL55" s="47" t="str">
        <f t="shared" si="99"/>
        <v/>
      </c>
      <c r="GM55" s="47" t="str">
        <f t="shared" si="99"/>
        <v/>
      </c>
      <c r="GN55" s="47" t="str">
        <f t="shared" si="99"/>
        <v/>
      </c>
      <c r="GO55" s="47" t="str">
        <f t="shared" si="99"/>
        <v/>
      </c>
      <c r="GP55" s="47" t="str">
        <f t="shared" si="100"/>
        <v/>
      </c>
      <c r="GQ55" s="47" t="str">
        <f t="shared" si="100"/>
        <v/>
      </c>
      <c r="GR55" s="47" t="str">
        <f t="shared" si="100"/>
        <v/>
      </c>
      <c r="GS55" s="47" t="str">
        <f t="shared" si="100"/>
        <v/>
      </c>
      <c r="GT55" s="47" t="str">
        <f t="shared" si="100"/>
        <v/>
      </c>
      <c r="GU55" s="47" t="str">
        <f t="shared" si="100"/>
        <v/>
      </c>
      <c r="GV55" s="47" t="str">
        <f t="shared" si="100"/>
        <v/>
      </c>
      <c r="GW55" s="47" t="str">
        <f t="shared" si="100"/>
        <v/>
      </c>
      <c r="GX55" s="47" t="str">
        <f t="shared" si="100"/>
        <v/>
      </c>
      <c r="GY55" s="47" t="str">
        <f t="shared" si="100"/>
        <v/>
      </c>
      <c r="GZ55" s="47" t="str">
        <f t="shared" si="100"/>
        <v/>
      </c>
      <c r="HA55" s="47" t="str">
        <f t="shared" si="100"/>
        <v/>
      </c>
      <c r="HB55" s="47" t="str">
        <f t="shared" si="100"/>
        <v/>
      </c>
      <c r="HC55" s="47" t="str">
        <f t="shared" si="100"/>
        <v/>
      </c>
      <c r="HD55" s="47" t="str">
        <f t="shared" si="100"/>
        <v/>
      </c>
      <c r="HE55" s="47" t="str">
        <f t="shared" ref="HE55:HO70" si="124">IF(ISNONTEXT($V55),HD55+$V55,"")</f>
        <v/>
      </c>
      <c r="HF55" s="47" t="str">
        <f t="shared" si="124"/>
        <v/>
      </c>
      <c r="HG55" s="47" t="str">
        <f t="shared" si="124"/>
        <v/>
      </c>
      <c r="HH55" s="47" t="str">
        <f t="shared" si="124"/>
        <v/>
      </c>
      <c r="HI55" s="47" t="str">
        <f t="shared" si="124"/>
        <v/>
      </c>
      <c r="HJ55" s="47" t="str">
        <f t="shared" si="124"/>
        <v/>
      </c>
      <c r="HK55" s="47" t="str">
        <f t="shared" si="124"/>
        <v/>
      </c>
      <c r="HL55" s="47" t="str">
        <f t="shared" si="124"/>
        <v/>
      </c>
      <c r="HM55" s="47" t="str">
        <f t="shared" si="124"/>
        <v/>
      </c>
      <c r="HN55" s="47" t="str">
        <f t="shared" si="124"/>
        <v/>
      </c>
      <c r="HO55" s="47" t="str">
        <f t="shared" si="124"/>
        <v/>
      </c>
      <c r="HP55" s="165" t="e">
        <f t="shared" si="119"/>
        <v>#N/A</v>
      </c>
      <c r="HQ55" s="165" t="e">
        <f t="shared" si="119"/>
        <v>#N/A</v>
      </c>
      <c r="HR55" s="165" t="e">
        <f t="shared" si="119"/>
        <v>#N/A</v>
      </c>
      <c r="HS55" s="165" t="e">
        <f t="shared" si="119"/>
        <v>#N/A</v>
      </c>
      <c r="HT55" s="165" t="e">
        <f t="shared" si="119"/>
        <v>#N/A</v>
      </c>
      <c r="HU55" s="165" t="e">
        <f t="shared" si="119"/>
        <v>#N/A</v>
      </c>
      <c r="HV55" s="165" t="e">
        <f t="shared" si="119"/>
        <v>#N/A</v>
      </c>
      <c r="HW55" s="165" t="e">
        <f t="shared" si="119"/>
        <v>#N/A</v>
      </c>
      <c r="HX55" s="165" t="e">
        <f t="shared" si="119"/>
        <v>#N/A</v>
      </c>
      <c r="HY55" s="165" t="e">
        <f t="shared" si="119"/>
        <v>#N/A</v>
      </c>
      <c r="HZ55" s="165" t="e">
        <f t="shared" si="119"/>
        <v>#N/A</v>
      </c>
      <c r="IA55" s="165" t="e">
        <f t="shared" si="119"/>
        <v>#N/A</v>
      </c>
      <c r="IB55" s="165" t="e">
        <f t="shared" si="119"/>
        <v>#N/A</v>
      </c>
      <c r="IC55" s="165" t="e">
        <f t="shared" si="119"/>
        <v>#N/A</v>
      </c>
      <c r="ID55" s="165" t="e">
        <f t="shared" si="119"/>
        <v>#N/A</v>
      </c>
      <c r="IE55" s="165" t="e">
        <f t="shared" si="119"/>
        <v>#N/A</v>
      </c>
      <c r="IF55" s="165" t="e">
        <f t="shared" si="120"/>
        <v>#N/A</v>
      </c>
      <c r="IG55" s="165" t="e">
        <f t="shared" si="120"/>
        <v>#N/A</v>
      </c>
      <c r="IH55" s="165" t="e">
        <f t="shared" si="120"/>
        <v>#N/A</v>
      </c>
      <c r="II55" s="165" t="e">
        <f t="shared" si="120"/>
        <v>#N/A</v>
      </c>
      <c r="IJ55" s="165" t="e">
        <f t="shared" si="120"/>
        <v>#N/A</v>
      </c>
      <c r="IK55" s="165" t="e">
        <f t="shared" si="120"/>
        <v>#N/A</v>
      </c>
      <c r="IL55" s="165" t="e">
        <f t="shared" si="120"/>
        <v>#N/A</v>
      </c>
      <c r="IM55" s="165" t="e">
        <f t="shared" si="120"/>
        <v>#N/A</v>
      </c>
      <c r="IN55" s="165" t="e">
        <f t="shared" si="120"/>
        <v>#N/A</v>
      </c>
      <c r="IO55" s="165" t="e">
        <f t="shared" si="120"/>
        <v>#N/A</v>
      </c>
      <c r="IP55" s="165" t="e">
        <f t="shared" si="120"/>
        <v>#N/A</v>
      </c>
      <c r="IQ55" s="165" t="e">
        <f t="shared" si="120"/>
        <v>#N/A</v>
      </c>
      <c r="IR55" s="165" t="e">
        <f t="shared" si="120"/>
        <v>#N/A</v>
      </c>
      <c r="IS55" s="165" t="e">
        <f t="shared" si="120"/>
        <v>#N/A</v>
      </c>
      <c r="IT55" s="165" t="e">
        <f t="shared" si="118"/>
        <v>#N/A</v>
      </c>
      <c r="IU55" s="165" t="e">
        <f t="shared" si="117"/>
        <v>#N/A</v>
      </c>
      <c r="IV55" s="165" t="e">
        <f t="shared" si="117"/>
        <v>#N/A</v>
      </c>
      <c r="IW55" s="165" t="e">
        <f t="shared" si="117"/>
        <v>#N/A</v>
      </c>
      <c r="IX55" s="165" t="e">
        <f t="shared" si="117"/>
        <v>#N/A</v>
      </c>
      <c r="IY55" s="165" t="e">
        <f t="shared" si="117"/>
        <v>#N/A</v>
      </c>
      <c r="IZ55" s="165" t="e">
        <f t="shared" si="117"/>
        <v>#N/A</v>
      </c>
      <c r="JA55" s="165" t="e">
        <f t="shared" si="117"/>
        <v>#N/A</v>
      </c>
      <c r="JB55" s="165" t="e">
        <f t="shared" si="117"/>
        <v>#N/A</v>
      </c>
      <c r="JC55" s="165" t="e">
        <f t="shared" si="117"/>
        <v>#N/A</v>
      </c>
      <c r="JD55" s="165" t="e">
        <f t="shared" si="117"/>
        <v>#N/A</v>
      </c>
      <c r="JE55" s="165" t="e">
        <f t="shared" si="117"/>
        <v>#N/A</v>
      </c>
      <c r="JF55" s="165" t="e">
        <f t="shared" si="105"/>
        <v>#N/A</v>
      </c>
      <c r="JG55" s="165" t="e">
        <f t="shared" si="105"/>
        <v>#N/A</v>
      </c>
      <c r="JH55" s="165" t="e">
        <f t="shared" si="105"/>
        <v>#N/A</v>
      </c>
      <c r="JI55" s="165" t="e">
        <f t="shared" si="105"/>
        <v>#N/A</v>
      </c>
      <c r="JJ55" s="165" t="e">
        <f t="shared" si="105"/>
        <v>#N/A</v>
      </c>
      <c r="JK55" s="165" t="e">
        <f t="shared" si="105"/>
        <v>#N/A</v>
      </c>
      <c r="JL55" s="165" t="e">
        <f t="shared" si="105"/>
        <v>#N/A</v>
      </c>
      <c r="JM55" s="165" t="e">
        <f t="shared" si="105"/>
        <v>#N/A</v>
      </c>
      <c r="JN55" s="165" t="e">
        <f t="shared" si="105"/>
        <v>#N/A</v>
      </c>
      <c r="JO55" s="165" t="e">
        <f t="shared" si="105"/>
        <v>#N/A</v>
      </c>
      <c r="JP55" s="165" t="e">
        <f t="shared" si="105"/>
        <v>#N/A</v>
      </c>
      <c r="JQ55" s="165" t="e">
        <f t="shared" si="105"/>
        <v>#N/A</v>
      </c>
      <c r="JR55" s="165" t="e">
        <f t="shared" si="105"/>
        <v>#N/A</v>
      </c>
      <c r="JS55" s="165" t="e">
        <f t="shared" si="105"/>
        <v>#N/A</v>
      </c>
      <c r="JT55" s="165" t="e">
        <f t="shared" si="105"/>
        <v>#N/A</v>
      </c>
      <c r="JU55" s="165" t="e">
        <f t="shared" si="105"/>
        <v>#N/A</v>
      </c>
      <c r="JV55" s="165" t="e">
        <f t="shared" si="106"/>
        <v>#N/A</v>
      </c>
      <c r="JW55" s="165" t="e">
        <f t="shared" si="106"/>
        <v>#N/A</v>
      </c>
      <c r="JX55" s="165" t="e">
        <f t="shared" si="106"/>
        <v>#N/A</v>
      </c>
      <c r="JY55" s="165" t="e">
        <f t="shared" si="106"/>
        <v>#N/A</v>
      </c>
      <c r="JZ55" s="165" t="e">
        <f t="shared" si="106"/>
        <v>#N/A</v>
      </c>
      <c r="KA55" s="165" t="e">
        <f t="shared" si="106"/>
        <v>#N/A</v>
      </c>
      <c r="KB55" s="165" t="e">
        <f t="shared" si="106"/>
        <v>#N/A</v>
      </c>
      <c r="KC55" s="165" t="e">
        <f t="shared" si="106"/>
        <v>#N/A</v>
      </c>
      <c r="KD55" s="165" t="e">
        <f t="shared" si="106"/>
        <v>#N/A</v>
      </c>
      <c r="KE55" s="165" t="e">
        <f t="shared" si="106"/>
        <v>#N/A</v>
      </c>
      <c r="KF55" s="165" t="e">
        <f t="shared" si="106"/>
        <v>#N/A</v>
      </c>
      <c r="KG55" s="165" t="e">
        <f t="shared" si="106"/>
        <v>#N/A</v>
      </c>
      <c r="KH55" s="165" t="e">
        <f t="shared" si="106"/>
        <v>#N/A</v>
      </c>
      <c r="KI55" s="165" t="e">
        <f t="shared" si="106"/>
        <v>#N/A</v>
      </c>
      <c r="KJ55" s="165" t="e">
        <f t="shared" si="106"/>
        <v>#N/A</v>
      </c>
      <c r="KK55" s="165" t="e">
        <f t="shared" si="106"/>
        <v>#N/A</v>
      </c>
      <c r="KL55" s="165" t="e">
        <f t="shared" si="107"/>
        <v>#N/A</v>
      </c>
      <c r="KM55" s="165" t="e">
        <f t="shared" si="107"/>
        <v>#N/A</v>
      </c>
      <c r="KN55" s="165" t="e">
        <f t="shared" si="107"/>
        <v>#N/A</v>
      </c>
      <c r="KO55" s="165" t="e">
        <f t="shared" si="107"/>
        <v>#N/A</v>
      </c>
      <c r="KP55" s="165" t="e">
        <f t="shared" si="107"/>
        <v>#N/A</v>
      </c>
      <c r="KQ55" s="165" t="e">
        <f t="shared" si="107"/>
        <v>#N/A</v>
      </c>
      <c r="KR55" s="165" t="e">
        <f t="shared" si="107"/>
        <v>#N/A</v>
      </c>
      <c r="KS55" s="165" t="e">
        <f t="shared" si="107"/>
        <v>#N/A</v>
      </c>
      <c r="KT55" s="165" t="e">
        <f t="shared" si="107"/>
        <v>#N/A</v>
      </c>
      <c r="KU55" s="165" t="e">
        <f t="shared" si="107"/>
        <v>#N/A</v>
      </c>
      <c r="KV55" s="165" t="e">
        <f t="shared" si="107"/>
        <v>#N/A</v>
      </c>
      <c r="KW55" s="165" t="e">
        <f t="shared" si="107"/>
        <v>#N/A</v>
      </c>
      <c r="KX55" s="165" t="e">
        <f t="shared" si="107"/>
        <v>#N/A</v>
      </c>
      <c r="KY55" s="165" t="e">
        <f t="shared" si="107"/>
        <v>#N/A</v>
      </c>
      <c r="KZ55" s="165" t="e">
        <f t="shared" si="107"/>
        <v>#N/A</v>
      </c>
      <c r="LA55" s="165" t="e">
        <f t="shared" si="107"/>
        <v>#N/A</v>
      </c>
      <c r="LB55" s="165" t="e">
        <f t="shared" si="108"/>
        <v>#N/A</v>
      </c>
      <c r="LC55" s="165" t="e">
        <f t="shared" si="108"/>
        <v>#N/A</v>
      </c>
      <c r="LD55" s="165" t="e">
        <f t="shared" si="108"/>
        <v>#N/A</v>
      </c>
      <c r="LE55" s="165" t="e">
        <f t="shared" si="108"/>
        <v>#N/A</v>
      </c>
      <c r="LF55" s="165" t="e">
        <f t="shared" si="108"/>
        <v>#N/A</v>
      </c>
      <c r="LG55" s="165" t="e">
        <f t="shared" si="108"/>
        <v>#N/A</v>
      </c>
      <c r="LH55" s="165" t="e">
        <f t="shared" si="108"/>
        <v>#N/A</v>
      </c>
      <c r="LI55" s="165" t="e">
        <f t="shared" si="108"/>
        <v>#N/A</v>
      </c>
      <c r="LJ55" s="165" t="e">
        <f t="shared" si="108"/>
        <v>#N/A</v>
      </c>
      <c r="LK55" s="165" t="e">
        <f t="shared" si="108"/>
        <v>#N/A</v>
      </c>
      <c r="LL55" s="165" t="e">
        <f t="shared" si="108"/>
        <v>#N/A</v>
      </c>
      <c r="LM55" s="165" t="e">
        <f t="shared" si="108"/>
        <v>#N/A</v>
      </c>
      <c r="LN55" s="165" t="e">
        <f t="shared" si="108"/>
        <v>#N/A</v>
      </c>
      <c r="LO55" s="165" t="e">
        <f t="shared" si="108"/>
        <v>#N/A</v>
      </c>
      <c r="LP55" s="165" t="e">
        <f t="shared" si="108"/>
        <v>#N/A</v>
      </c>
      <c r="LQ55" s="165" t="e">
        <f t="shared" si="108"/>
        <v>#N/A</v>
      </c>
      <c r="LR55" s="165" t="e">
        <f t="shared" si="109"/>
        <v>#N/A</v>
      </c>
      <c r="LS55" s="165" t="e">
        <f t="shared" si="109"/>
        <v>#N/A</v>
      </c>
      <c r="LT55" s="165" t="e">
        <f t="shared" si="109"/>
        <v>#N/A</v>
      </c>
      <c r="LU55" s="165" t="e">
        <f t="shared" si="109"/>
        <v>#N/A</v>
      </c>
      <c r="LV55" s="165" t="e">
        <f t="shared" si="109"/>
        <v>#N/A</v>
      </c>
      <c r="LW55" s="165" t="e">
        <f t="shared" si="109"/>
        <v>#N/A</v>
      </c>
      <c r="LX55" s="165" t="e">
        <f t="shared" si="109"/>
        <v>#N/A</v>
      </c>
      <c r="LY55" s="165" t="e">
        <f t="shared" si="109"/>
        <v>#N/A</v>
      </c>
      <c r="LZ55" s="165" t="e">
        <f t="shared" si="109"/>
        <v>#N/A</v>
      </c>
      <c r="MA55" s="165" t="e">
        <f t="shared" si="109"/>
        <v>#N/A</v>
      </c>
      <c r="MB55" s="165" t="e">
        <f t="shared" si="109"/>
        <v>#N/A</v>
      </c>
      <c r="MC55" s="165" t="e">
        <f t="shared" si="109"/>
        <v>#N/A</v>
      </c>
      <c r="MD55" s="165" t="e">
        <f t="shared" si="109"/>
        <v>#N/A</v>
      </c>
      <c r="ME55" s="165" t="e">
        <f t="shared" si="109"/>
        <v>#N/A</v>
      </c>
      <c r="MF55" s="165" t="e">
        <f t="shared" si="109"/>
        <v>#N/A</v>
      </c>
      <c r="MG55" s="165" t="e">
        <f t="shared" si="109"/>
        <v>#N/A</v>
      </c>
      <c r="MH55" s="165" t="e">
        <f t="shared" si="110"/>
        <v>#N/A</v>
      </c>
      <c r="MI55" s="165" t="e">
        <f t="shared" si="110"/>
        <v>#N/A</v>
      </c>
      <c r="MJ55" s="165" t="e">
        <f t="shared" si="110"/>
        <v>#N/A</v>
      </c>
      <c r="MK55" s="165" t="e">
        <f t="shared" si="110"/>
        <v>#N/A</v>
      </c>
      <c r="ML55" s="165" t="e">
        <f t="shared" si="110"/>
        <v>#N/A</v>
      </c>
      <c r="MM55" s="165" t="e">
        <f t="shared" si="110"/>
        <v>#N/A</v>
      </c>
      <c r="MN55" s="165" t="e">
        <f t="shared" si="110"/>
        <v>#N/A</v>
      </c>
      <c r="MO55" s="165" t="e">
        <f t="shared" si="110"/>
        <v>#N/A</v>
      </c>
      <c r="MP55" s="165" t="e">
        <f t="shared" si="110"/>
        <v>#N/A</v>
      </c>
      <c r="MQ55" s="165" t="e">
        <f t="shared" si="110"/>
        <v>#N/A</v>
      </c>
      <c r="MR55" s="165" t="e">
        <f t="shared" si="110"/>
        <v>#N/A</v>
      </c>
      <c r="MS55" s="165" t="e">
        <f t="shared" si="110"/>
        <v>#N/A</v>
      </c>
      <c r="MT55" s="165" t="e">
        <f t="shared" si="110"/>
        <v>#N/A</v>
      </c>
      <c r="MU55" s="165" t="e">
        <f t="shared" si="110"/>
        <v>#N/A</v>
      </c>
      <c r="MV55" s="165" t="e">
        <f t="shared" si="110"/>
        <v>#N/A</v>
      </c>
      <c r="MW55" s="165" t="e">
        <f t="shared" si="110"/>
        <v>#N/A</v>
      </c>
      <c r="MX55" s="165" t="e">
        <f t="shared" si="111"/>
        <v>#N/A</v>
      </c>
      <c r="MY55" s="165" t="e">
        <f t="shared" si="111"/>
        <v>#N/A</v>
      </c>
      <c r="MZ55" s="165" t="e">
        <f t="shared" si="111"/>
        <v>#N/A</v>
      </c>
      <c r="NA55" s="165" t="e">
        <f t="shared" si="111"/>
        <v>#N/A</v>
      </c>
      <c r="NB55" s="165" t="e">
        <f t="shared" si="111"/>
        <v>#N/A</v>
      </c>
      <c r="NC55" s="165" t="e">
        <f t="shared" si="111"/>
        <v>#N/A</v>
      </c>
      <c r="ND55" s="165" t="e">
        <f t="shared" si="111"/>
        <v>#N/A</v>
      </c>
      <c r="NE55" s="165" t="e">
        <f t="shared" si="111"/>
        <v>#N/A</v>
      </c>
      <c r="NF55" s="165" t="e">
        <f t="shared" si="111"/>
        <v>#N/A</v>
      </c>
      <c r="NG55" s="165" t="e">
        <f t="shared" si="111"/>
        <v>#N/A</v>
      </c>
      <c r="NH55" s="165" t="e">
        <f t="shared" si="111"/>
        <v>#N/A</v>
      </c>
      <c r="NI55" s="165" t="e">
        <f t="shared" si="111"/>
        <v>#N/A</v>
      </c>
      <c r="NJ55" s="165" t="e">
        <f t="shared" si="111"/>
        <v>#N/A</v>
      </c>
      <c r="NK55" s="165" t="e">
        <f t="shared" si="111"/>
        <v>#N/A</v>
      </c>
      <c r="NL55" s="165" t="e">
        <f t="shared" si="111"/>
        <v>#N/A</v>
      </c>
      <c r="NM55" s="165" t="e">
        <f t="shared" si="111"/>
        <v>#N/A</v>
      </c>
      <c r="NN55" s="165" t="e">
        <f t="shared" si="112"/>
        <v>#N/A</v>
      </c>
      <c r="NO55" s="165" t="e">
        <f t="shared" si="112"/>
        <v>#N/A</v>
      </c>
      <c r="NP55" s="165" t="e">
        <f t="shared" si="112"/>
        <v>#N/A</v>
      </c>
      <c r="NQ55" s="165" t="e">
        <f t="shared" si="112"/>
        <v>#N/A</v>
      </c>
      <c r="NR55" s="165" t="e">
        <f t="shared" si="112"/>
        <v>#N/A</v>
      </c>
      <c r="NS55" s="165" t="e">
        <f t="shared" si="112"/>
        <v>#N/A</v>
      </c>
      <c r="NT55" s="165" t="e">
        <f t="shared" si="112"/>
        <v>#N/A</v>
      </c>
      <c r="NU55" s="165" t="e">
        <f t="shared" si="112"/>
        <v>#N/A</v>
      </c>
      <c r="NV55" s="165" t="e">
        <f t="shared" si="112"/>
        <v>#N/A</v>
      </c>
      <c r="NW55" s="165" t="e">
        <f t="shared" si="112"/>
        <v>#N/A</v>
      </c>
      <c r="NX55" s="165" t="e">
        <f t="shared" si="112"/>
        <v>#N/A</v>
      </c>
      <c r="NY55" s="165" t="e">
        <f t="shared" si="112"/>
        <v>#N/A</v>
      </c>
      <c r="NZ55" s="165" t="e">
        <f t="shared" si="112"/>
        <v>#N/A</v>
      </c>
      <c r="OA55" s="165" t="e">
        <f t="shared" si="112"/>
        <v>#N/A</v>
      </c>
      <c r="OB55" s="165" t="e">
        <f t="shared" si="112"/>
        <v>#N/A</v>
      </c>
      <c r="OC55" s="165" t="e">
        <f t="shared" si="112"/>
        <v>#N/A</v>
      </c>
      <c r="OD55" s="165" t="e">
        <f t="shared" si="113"/>
        <v>#N/A</v>
      </c>
      <c r="OE55" s="165" t="e">
        <f t="shared" si="113"/>
        <v>#N/A</v>
      </c>
      <c r="OF55" s="165" t="e">
        <f t="shared" si="113"/>
        <v>#N/A</v>
      </c>
      <c r="OG55" s="165" t="e">
        <f t="shared" si="113"/>
        <v>#N/A</v>
      </c>
      <c r="OH55" s="165" t="e">
        <f t="shared" si="113"/>
        <v>#N/A</v>
      </c>
      <c r="OI55" s="165" t="e">
        <f t="shared" si="113"/>
        <v>#N/A</v>
      </c>
      <c r="OJ55" s="165" t="e">
        <f t="shared" si="113"/>
        <v>#N/A</v>
      </c>
      <c r="OK55" s="165" t="e">
        <f t="shared" si="113"/>
        <v>#N/A</v>
      </c>
      <c r="OL55" s="165" t="e">
        <f t="shared" si="113"/>
        <v>#N/A</v>
      </c>
      <c r="OM55" s="165" t="e">
        <f t="shared" si="113"/>
        <v>#N/A</v>
      </c>
      <c r="ON55" s="165" t="e">
        <f t="shared" si="113"/>
        <v>#N/A</v>
      </c>
      <c r="OO55" s="165" t="e">
        <f t="shared" si="113"/>
        <v>#N/A</v>
      </c>
      <c r="OP55" s="165" t="e">
        <f t="shared" si="113"/>
        <v>#N/A</v>
      </c>
      <c r="OQ55" s="165" t="e">
        <f t="shared" si="113"/>
        <v>#N/A</v>
      </c>
      <c r="OR55" s="165" t="e">
        <f t="shared" si="113"/>
        <v>#N/A</v>
      </c>
      <c r="OS55" s="165" t="e">
        <f t="shared" si="113"/>
        <v>#N/A</v>
      </c>
      <c r="OT55" s="165" t="e">
        <f t="shared" si="114"/>
        <v>#N/A</v>
      </c>
      <c r="OU55" s="165" t="e">
        <f t="shared" si="114"/>
        <v>#N/A</v>
      </c>
      <c r="OV55" s="165" t="e">
        <f t="shared" si="114"/>
        <v>#N/A</v>
      </c>
      <c r="OW55" s="165" t="e">
        <f t="shared" si="83"/>
        <v>#N/A</v>
      </c>
      <c r="OX55" s="165" t="e">
        <f t="shared" si="83"/>
        <v>#N/A</v>
      </c>
      <c r="OY55" s="165" t="e">
        <f t="shared" si="83"/>
        <v>#N/A</v>
      </c>
      <c r="OZ55" s="165" t="e">
        <f t="shared" si="83"/>
        <v>#N/A</v>
      </c>
      <c r="PA55" s="165" t="e">
        <f t="shared" si="83"/>
        <v>#N/A</v>
      </c>
      <c r="PB55" s="165" t="e">
        <f t="shared" si="83"/>
        <v>#N/A</v>
      </c>
      <c r="PC55" s="165" t="e">
        <f t="shared" si="70"/>
        <v>#N/A</v>
      </c>
      <c r="PD55" s="165" t="e">
        <f t="shared" si="70"/>
        <v>#N/A</v>
      </c>
      <c r="PE55" s="165" t="e">
        <f t="shared" si="70"/>
        <v>#N/A</v>
      </c>
      <c r="PF55" s="165" t="e">
        <f t="shared" si="70"/>
        <v>#N/A</v>
      </c>
      <c r="PG55" s="165" t="e">
        <f t="shared" si="70"/>
        <v>#N/A</v>
      </c>
      <c r="PH55" s="165" t="e">
        <f t="shared" si="70"/>
        <v>#N/A</v>
      </c>
    </row>
    <row r="56" spans="1:424" hidden="1" x14ac:dyDescent="0.45">
      <c r="A56" s="4">
        <v>53</v>
      </c>
      <c r="B56" s="91"/>
      <c r="C56" s="91"/>
      <c r="D56" s="91"/>
      <c r="E56" s="120" t="str">
        <f t="shared" si="28"/>
        <v/>
      </c>
      <c r="F56" s="120" t="str">
        <f t="shared" si="29"/>
        <v/>
      </c>
      <c r="G56" s="71" t="str">
        <f t="shared" si="30"/>
        <v/>
      </c>
      <c r="H56" s="23"/>
      <c r="I56" s="55"/>
      <c r="J56" s="298"/>
      <c r="K56" s="72" t="str">
        <f>IF(AND(B56&gt;0,C56&gt;0,D56&gt;0),IF(ISBLANK(J56),IF(ISBLANK(H56),"",(D56-B56)*VLOOKUP(H56,VLookups!$A$4:$B$13,2,FALSE)),J56),"")</f>
        <v/>
      </c>
      <c r="L56" s="73" t="str">
        <f t="shared" si="84"/>
        <v/>
      </c>
      <c r="M56" s="91"/>
      <c r="N56" s="265" t="str">
        <f>IF(AND(M56&gt;0,C56&gt;0,NOT(K56="")),ABS(VLOOKUP($M$1,VLookups!$A$43:$B$44,2,FALSE)-_xlfn.NORM.DIST(M56,G56,K56,TRUE)),"")</f>
        <v/>
      </c>
      <c r="O56" s="90" t="str">
        <f>IF(AND($B56&gt;0,$C56&gt;0,$D56&gt;0,NOT(ISBLANK($H56))),_xlfn.NORM.INV(ABS(VLOOKUP($M$1,VLookups!$A$43:$B$44,2,FALSE)-O$3),$G56,$K56),"")</f>
        <v/>
      </c>
      <c r="P56" s="89" t="str">
        <f>IF(AND($B56&gt;0,$C56&gt;0,$D56&gt;0,NOT(ISBLANK($H56))),_xlfn.NORM.INV(ABS(VLOOKUP($M$1,VLookups!$A$43:$B$44,2,FALSE)-P$3),$G56,$K56),"")</f>
        <v/>
      </c>
      <c r="Q56" s="90" t="str">
        <f>IF(AND($B56&gt;0,$C56&gt;0,$D56&gt;0,NOT(ISBLANK($H56))),_xlfn.NORM.INV(ABS(VLOOKUP($M$1,VLookups!$A$43:$B$44,2,FALSE)-Q$3),$G56,$K56),"")</f>
        <v/>
      </c>
      <c r="R56" s="89" t="str">
        <f>IF(AND($B56&gt;0,$C56&gt;0,$D56&gt;0,NOT(ISBLANK($H56))),_xlfn.NORM.INV(ABS(VLOOKUP($M$1,VLookups!$A$43:$B$44,2,FALSE)-R$3),$G56,$K56),"")</f>
        <v/>
      </c>
      <c r="S56" s="90" t="str">
        <f>IF(AND($B56&gt;0,$C56&gt;0,$D56&gt;0,NOT(ISBLANK($H56))),_xlfn.NORM.INV(ABS(VLOOKUP($M$1,VLookups!$A$43:$B$44,2,FALSE)-S$3),$G56,$K56),"")</f>
        <v/>
      </c>
      <c r="T56" s="89" t="str">
        <f>IF(AND($B56&gt;0,$C56&gt;0,$D56&gt;0,NOT(ISBLANK($H56))),_xlfn.NORM.INV(ABS(VLOOKUP($M$1,VLookups!$A$43:$B$44,2,FALSE)-T$3),$G56,$K56),"")</f>
        <v/>
      </c>
      <c r="U56" s="5"/>
      <c r="V56" s="164" t="str">
        <f t="shared" si="31"/>
        <v/>
      </c>
      <c r="W56" s="47" t="str">
        <f t="shared" si="101"/>
        <v/>
      </c>
      <c r="X56" s="47" t="str">
        <f t="shared" si="101"/>
        <v/>
      </c>
      <c r="Y56" s="47" t="str">
        <f t="shared" si="101"/>
        <v/>
      </c>
      <c r="Z56" s="47" t="str">
        <f t="shared" si="101"/>
        <v/>
      </c>
      <c r="AA56" s="47" t="str">
        <f t="shared" si="101"/>
        <v/>
      </c>
      <c r="AB56" s="47" t="str">
        <f t="shared" si="101"/>
        <v/>
      </c>
      <c r="AC56" s="47" t="str">
        <f t="shared" si="101"/>
        <v/>
      </c>
      <c r="AD56" s="47" t="str">
        <f t="shared" si="101"/>
        <v/>
      </c>
      <c r="AE56" s="47" t="str">
        <f t="shared" si="101"/>
        <v/>
      </c>
      <c r="AF56" s="47" t="str">
        <f t="shared" si="101"/>
        <v/>
      </c>
      <c r="AG56" s="47" t="str">
        <f t="shared" si="101"/>
        <v/>
      </c>
      <c r="AH56" s="47" t="str">
        <f t="shared" si="101"/>
        <v/>
      </c>
      <c r="AI56" s="47" t="str">
        <f t="shared" si="101"/>
        <v/>
      </c>
      <c r="AJ56" s="47" t="str">
        <f t="shared" si="101"/>
        <v/>
      </c>
      <c r="AK56" s="47" t="str">
        <f t="shared" si="101"/>
        <v/>
      </c>
      <c r="AL56" s="47" t="str">
        <f t="shared" ref="AL56:BA71" si="125">IF(ISNONTEXT($V56),AM56-$V56,"")</f>
        <v/>
      </c>
      <c r="AM56" s="47" t="str">
        <f t="shared" si="125"/>
        <v/>
      </c>
      <c r="AN56" s="47" t="str">
        <f t="shared" si="125"/>
        <v/>
      </c>
      <c r="AO56" s="47" t="str">
        <f t="shared" si="125"/>
        <v/>
      </c>
      <c r="AP56" s="47" t="str">
        <f t="shared" si="125"/>
        <v/>
      </c>
      <c r="AQ56" s="47" t="str">
        <f t="shared" si="125"/>
        <v/>
      </c>
      <c r="AR56" s="47" t="str">
        <f t="shared" si="125"/>
        <v/>
      </c>
      <c r="AS56" s="47" t="str">
        <f t="shared" si="125"/>
        <v/>
      </c>
      <c r="AT56" s="47" t="str">
        <f t="shared" si="125"/>
        <v/>
      </c>
      <c r="AU56" s="47" t="str">
        <f t="shared" si="125"/>
        <v/>
      </c>
      <c r="AV56" s="47" t="str">
        <f t="shared" si="125"/>
        <v/>
      </c>
      <c r="AW56" s="47" t="str">
        <f t="shared" si="125"/>
        <v/>
      </c>
      <c r="AX56" s="47" t="str">
        <f t="shared" si="125"/>
        <v/>
      </c>
      <c r="AY56" s="47" t="str">
        <f t="shared" si="125"/>
        <v/>
      </c>
      <c r="AZ56" s="47" t="str">
        <f t="shared" si="125"/>
        <v/>
      </c>
      <c r="BA56" s="47" t="str">
        <f t="shared" si="125"/>
        <v/>
      </c>
      <c r="BB56" s="47" t="str">
        <f t="shared" ref="BB56:BQ71" si="126">IF(ISNONTEXT($V56),BC56-$V56,"")</f>
        <v/>
      </c>
      <c r="BC56" s="47" t="str">
        <f t="shared" si="126"/>
        <v/>
      </c>
      <c r="BD56" s="47" t="str">
        <f t="shared" si="126"/>
        <v/>
      </c>
      <c r="BE56" s="47" t="str">
        <f t="shared" si="126"/>
        <v/>
      </c>
      <c r="BF56" s="47" t="str">
        <f t="shared" si="126"/>
        <v/>
      </c>
      <c r="BG56" s="47" t="str">
        <f t="shared" si="126"/>
        <v/>
      </c>
      <c r="BH56" s="47" t="str">
        <f t="shared" si="126"/>
        <v/>
      </c>
      <c r="BI56" s="47" t="str">
        <f t="shared" si="126"/>
        <v/>
      </c>
      <c r="BJ56" s="47" t="str">
        <f t="shared" si="126"/>
        <v/>
      </c>
      <c r="BK56" s="47" t="str">
        <f t="shared" si="126"/>
        <v/>
      </c>
      <c r="BL56" s="47" t="str">
        <f t="shared" si="126"/>
        <v/>
      </c>
      <c r="BM56" s="47" t="str">
        <f t="shared" si="126"/>
        <v/>
      </c>
      <c r="BN56" s="47" t="str">
        <f t="shared" si="126"/>
        <v/>
      </c>
      <c r="BO56" s="47" t="str">
        <f t="shared" si="126"/>
        <v/>
      </c>
      <c r="BP56" s="47" t="str">
        <f t="shared" si="126"/>
        <v/>
      </c>
      <c r="BQ56" s="47" t="str">
        <f t="shared" si="126"/>
        <v/>
      </c>
      <c r="BR56" s="47" t="str">
        <f t="shared" si="121"/>
        <v/>
      </c>
      <c r="BS56" s="47" t="str">
        <f t="shared" si="121"/>
        <v/>
      </c>
      <c r="BT56" s="47" t="str">
        <f t="shared" si="121"/>
        <v/>
      </c>
      <c r="BU56" s="47" t="str">
        <f t="shared" si="121"/>
        <v/>
      </c>
      <c r="BV56" s="47" t="str">
        <f t="shared" si="121"/>
        <v/>
      </c>
      <c r="BW56" s="47" t="str">
        <f t="shared" si="121"/>
        <v/>
      </c>
      <c r="BX56" s="47" t="str">
        <f t="shared" si="121"/>
        <v/>
      </c>
      <c r="BY56" s="47" t="str">
        <f t="shared" si="121"/>
        <v/>
      </c>
      <c r="BZ56" s="47" t="str">
        <f t="shared" si="121"/>
        <v/>
      </c>
      <c r="CA56" s="47" t="str">
        <f t="shared" si="121"/>
        <v/>
      </c>
      <c r="CB56" s="47" t="str">
        <f t="shared" si="121"/>
        <v/>
      </c>
      <c r="CC56" s="47" t="str">
        <f t="shared" si="121"/>
        <v/>
      </c>
      <c r="CD56" s="47" t="str">
        <f t="shared" si="121"/>
        <v/>
      </c>
      <c r="CE56" s="47" t="str">
        <f t="shared" si="121"/>
        <v/>
      </c>
      <c r="CF56" s="47" t="str">
        <f t="shared" si="121"/>
        <v/>
      </c>
      <c r="CG56" s="47" t="str">
        <f t="shared" ref="CG56:CV71" si="127">IF(ISNONTEXT($V56),CH56-$V56,"")</f>
        <v/>
      </c>
      <c r="CH56" s="47" t="str">
        <f t="shared" si="127"/>
        <v/>
      </c>
      <c r="CI56" s="47" t="str">
        <f t="shared" si="127"/>
        <v/>
      </c>
      <c r="CJ56" s="47" t="str">
        <f t="shared" si="127"/>
        <v/>
      </c>
      <c r="CK56" s="47" t="str">
        <f t="shared" si="127"/>
        <v/>
      </c>
      <c r="CL56" s="47" t="str">
        <f t="shared" si="127"/>
        <v/>
      </c>
      <c r="CM56" s="47" t="str">
        <f t="shared" si="127"/>
        <v/>
      </c>
      <c r="CN56" s="47" t="str">
        <f t="shared" si="127"/>
        <v/>
      </c>
      <c r="CO56" s="47" t="str">
        <f t="shared" si="127"/>
        <v/>
      </c>
      <c r="CP56" s="47" t="str">
        <f t="shared" si="127"/>
        <v/>
      </c>
      <c r="CQ56" s="47" t="str">
        <f t="shared" si="127"/>
        <v/>
      </c>
      <c r="CR56" s="47" t="str">
        <f t="shared" si="127"/>
        <v/>
      </c>
      <c r="CS56" s="47" t="str">
        <f t="shared" si="127"/>
        <v/>
      </c>
      <c r="CT56" s="47" t="str">
        <f t="shared" si="127"/>
        <v/>
      </c>
      <c r="CU56" s="47" t="str">
        <f t="shared" si="127"/>
        <v/>
      </c>
      <c r="CV56" s="47" t="str">
        <f t="shared" si="127"/>
        <v/>
      </c>
      <c r="CW56" s="47" t="str">
        <f t="shared" ref="CW56:DL71" si="128">IF(ISNONTEXT($V56),CX56-$V56,"")</f>
        <v/>
      </c>
      <c r="CX56" s="47" t="str">
        <f t="shared" si="128"/>
        <v/>
      </c>
      <c r="CY56" s="47" t="str">
        <f t="shared" si="128"/>
        <v/>
      </c>
      <c r="CZ56" s="47" t="str">
        <f t="shared" si="128"/>
        <v/>
      </c>
      <c r="DA56" s="47" t="str">
        <f t="shared" si="128"/>
        <v/>
      </c>
      <c r="DB56" s="47" t="str">
        <f t="shared" si="128"/>
        <v/>
      </c>
      <c r="DC56" s="47" t="str">
        <f t="shared" si="128"/>
        <v/>
      </c>
      <c r="DD56" s="47" t="str">
        <f t="shared" si="128"/>
        <v/>
      </c>
      <c r="DE56" s="47" t="str">
        <f t="shared" si="128"/>
        <v/>
      </c>
      <c r="DF56" s="47" t="str">
        <f t="shared" si="128"/>
        <v/>
      </c>
      <c r="DG56" s="47" t="str">
        <f t="shared" si="128"/>
        <v/>
      </c>
      <c r="DH56" s="47" t="str">
        <f t="shared" si="128"/>
        <v/>
      </c>
      <c r="DI56" s="47" t="str">
        <f t="shared" si="128"/>
        <v/>
      </c>
      <c r="DJ56" s="47" t="str">
        <f t="shared" si="128"/>
        <v/>
      </c>
      <c r="DK56" s="47" t="str">
        <f t="shared" si="128"/>
        <v/>
      </c>
      <c r="DL56" s="47" t="str">
        <f t="shared" si="128"/>
        <v/>
      </c>
      <c r="DM56" s="47" t="str">
        <f t="shared" si="122"/>
        <v/>
      </c>
      <c r="DN56" s="47" t="str">
        <f t="shared" si="122"/>
        <v/>
      </c>
      <c r="DO56" s="47" t="str">
        <f t="shared" si="122"/>
        <v/>
      </c>
      <c r="DP56" s="47" t="str">
        <f t="shared" si="122"/>
        <v/>
      </c>
      <c r="DQ56" s="47" t="str">
        <f t="shared" si="122"/>
        <v/>
      </c>
      <c r="DR56" s="47" t="str">
        <f t="shared" si="122"/>
        <v/>
      </c>
      <c r="DS56" s="179" t="str">
        <f t="shared" si="33"/>
        <v/>
      </c>
      <c r="DT56" s="47" t="str">
        <f t="shared" si="102"/>
        <v/>
      </c>
      <c r="DU56" s="47" t="str">
        <f t="shared" si="102"/>
        <v/>
      </c>
      <c r="DV56" s="47" t="str">
        <f t="shared" si="102"/>
        <v/>
      </c>
      <c r="DW56" s="47" t="str">
        <f t="shared" si="102"/>
        <v/>
      </c>
      <c r="DX56" s="47" t="str">
        <f t="shared" si="102"/>
        <v/>
      </c>
      <c r="DY56" s="47" t="str">
        <f t="shared" si="102"/>
        <v/>
      </c>
      <c r="DZ56" s="47" t="str">
        <f t="shared" si="102"/>
        <v/>
      </c>
      <c r="EA56" s="47" t="str">
        <f t="shared" si="102"/>
        <v/>
      </c>
      <c r="EB56" s="47" t="str">
        <f t="shared" si="102"/>
        <v/>
      </c>
      <c r="EC56" s="47" t="str">
        <f t="shared" si="102"/>
        <v/>
      </c>
      <c r="ED56" s="47" t="str">
        <f t="shared" si="102"/>
        <v/>
      </c>
      <c r="EE56" s="47" t="str">
        <f t="shared" si="102"/>
        <v/>
      </c>
      <c r="EF56" s="47" t="str">
        <f t="shared" si="102"/>
        <v/>
      </c>
      <c r="EG56" s="47" t="str">
        <f t="shared" si="102"/>
        <v/>
      </c>
      <c r="EH56" s="47" t="str">
        <f t="shared" si="102"/>
        <v/>
      </c>
      <c r="EI56" s="47" t="str">
        <f t="shared" ref="EI56:EX71" si="129">IF(ISNONTEXT($V56),EH56+$V56,"")</f>
        <v/>
      </c>
      <c r="EJ56" s="47" t="str">
        <f t="shared" si="129"/>
        <v/>
      </c>
      <c r="EK56" s="47" t="str">
        <f t="shared" si="129"/>
        <v/>
      </c>
      <c r="EL56" s="47" t="str">
        <f t="shared" si="129"/>
        <v/>
      </c>
      <c r="EM56" s="47" t="str">
        <f t="shared" si="129"/>
        <v/>
      </c>
      <c r="EN56" s="47" t="str">
        <f t="shared" si="129"/>
        <v/>
      </c>
      <c r="EO56" s="47" t="str">
        <f t="shared" si="129"/>
        <v/>
      </c>
      <c r="EP56" s="47" t="str">
        <f t="shared" si="129"/>
        <v/>
      </c>
      <c r="EQ56" s="47" t="str">
        <f t="shared" si="129"/>
        <v/>
      </c>
      <c r="ER56" s="47" t="str">
        <f t="shared" si="129"/>
        <v/>
      </c>
      <c r="ES56" s="47" t="str">
        <f t="shared" si="129"/>
        <v/>
      </c>
      <c r="ET56" s="47" t="str">
        <f t="shared" si="129"/>
        <v/>
      </c>
      <c r="EU56" s="47" t="str">
        <f t="shared" si="129"/>
        <v/>
      </c>
      <c r="EV56" s="47" t="str">
        <f t="shared" si="129"/>
        <v/>
      </c>
      <c r="EW56" s="47" t="str">
        <f t="shared" si="129"/>
        <v/>
      </c>
      <c r="EX56" s="47" t="str">
        <f t="shared" si="129"/>
        <v/>
      </c>
      <c r="EY56" s="47" t="str">
        <f t="shared" ref="EY56:FN71" si="130">IF(ISNONTEXT($V56),EX56+$V56,"")</f>
        <v/>
      </c>
      <c r="EZ56" s="47" t="str">
        <f t="shared" si="130"/>
        <v/>
      </c>
      <c r="FA56" s="47" t="str">
        <f t="shared" si="130"/>
        <v/>
      </c>
      <c r="FB56" s="47" t="str">
        <f t="shared" si="130"/>
        <v/>
      </c>
      <c r="FC56" s="47" t="str">
        <f t="shared" si="130"/>
        <v/>
      </c>
      <c r="FD56" s="47" t="str">
        <f t="shared" si="130"/>
        <v/>
      </c>
      <c r="FE56" s="47" t="str">
        <f t="shared" si="130"/>
        <v/>
      </c>
      <c r="FF56" s="47" t="str">
        <f t="shared" si="130"/>
        <v/>
      </c>
      <c r="FG56" s="47" t="str">
        <f t="shared" si="130"/>
        <v/>
      </c>
      <c r="FH56" s="47" t="str">
        <f t="shared" si="130"/>
        <v/>
      </c>
      <c r="FI56" s="47" t="str">
        <f t="shared" si="130"/>
        <v/>
      </c>
      <c r="FJ56" s="47" t="str">
        <f t="shared" si="130"/>
        <v/>
      </c>
      <c r="FK56" s="47" t="str">
        <f t="shared" si="130"/>
        <v/>
      </c>
      <c r="FL56" s="47" t="str">
        <f t="shared" si="130"/>
        <v/>
      </c>
      <c r="FM56" s="47" t="str">
        <f t="shared" si="130"/>
        <v/>
      </c>
      <c r="FN56" s="47" t="str">
        <f t="shared" si="130"/>
        <v/>
      </c>
      <c r="FO56" s="47" t="str">
        <f t="shared" si="123"/>
        <v/>
      </c>
      <c r="FP56" s="47" t="str">
        <f t="shared" si="123"/>
        <v/>
      </c>
      <c r="FQ56" s="47" t="str">
        <f t="shared" si="123"/>
        <v/>
      </c>
      <c r="FR56" s="47" t="str">
        <f t="shared" si="123"/>
        <v/>
      </c>
      <c r="FS56" s="47" t="str">
        <f t="shared" si="123"/>
        <v/>
      </c>
      <c r="FT56" s="47" t="str">
        <f t="shared" si="123"/>
        <v/>
      </c>
      <c r="FU56" s="47" t="str">
        <f t="shared" si="123"/>
        <v/>
      </c>
      <c r="FV56" s="47" t="str">
        <f t="shared" si="123"/>
        <v/>
      </c>
      <c r="FW56" s="47" t="str">
        <f t="shared" si="123"/>
        <v/>
      </c>
      <c r="FX56" s="47" t="str">
        <f t="shared" si="123"/>
        <v/>
      </c>
      <c r="FY56" s="47" t="str">
        <f t="shared" si="123"/>
        <v/>
      </c>
      <c r="FZ56" s="47" t="str">
        <f t="shared" si="123"/>
        <v/>
      </c>
      <c r="GA56" s="47" t="str">
        <f t="shared" si="123"/>
        <v/>
      </c>
      <c r="GB56" s="47" t="str">
        <f t="shared" si="123"/>
        <v/>
      </c>
      <c r="GC56" s="47" t="str">
        <f t="shared" si="123"/>
        <v/>
      </c>
      <c r="GD56" s="47" t="str">
        <f t="shared" ref="GD56:GS71" si="131">IF(ISNONTEXT($V56),GC56+$V56,"")</f>
        <v/>
      </c>
      <c r="GE56" s="47" t="str">
        <f t="shared" si="131"/>
        <v/>
      </c>
      <c r="GF56" s="47" t="str">
        <f t="shared" si="131"/>
        <v/>
      </c>
      <c r="GG56" s="47" t="str">
        <f t="shared" si="131"/>
        <v/>
      </c>
      <c r="GH56" s="47" t="str">
        <f t="shared" si="131"/>
        <v/>
      </c>
      <c r="GI56" s="47" t="str">
        <f t="shared" si="131"/>
        <v/>
      </c>
      <c r="GJ56" s="47" t="str">
        <f t="shared" si="131"/>
        <v/>
      </c>
      <c r="GK56" s="47" t="str">
        <f t="shared" si="131"/>
        <v/>
      </c>
      <c r="GL56" s="47" t="str">
        <f t="shared" si="131"/>
        <v/>
      </c>
      <c r="GM56" s="47" t="str">
        <f t="shared" si="131"/>
        <v/>
      </c>
      <c r="GN56" s="47" t="str">
        <f t="shared" si="131"/>
        <v/>
      </c>
      <c r="GO56" s="47" t="str">
        <f t="shared" si="131"/>
        <v/>
      </c>
      <c r="GP56" s="47" t="str">
        <f t="shared" si="131"/>
        <v/>
      </c>
      <c r="GQ56" s="47" t="str">
        <f t="shared" si="131"/>
        <v/>
      </c>
      <c r="GR56" s="47" t="str">
        <f t="shared" si="131"/>
        <v/>
      </c>
      <c r="GS56" s="47" t="str">
        <f t="shared" si="131"/>
        <v/>
      </c>
      <c r="GT56" s="47" t="str">
        <f t="shared" ref="GT56:HI71" si="132">IF(ISNONTEXT($V56),GS56+$V56,"")</f>
        <v/>
      </c>
      <c r="GU56" s="47" t="str">
        <f t="shared" si="132"/>
        <v/>
      </c>
      <c r="GV56" s="47" t="str">
        <f t="shared" si="132"/>
        <v/>
      </c>
      <c r="GW56" s="47" t="str">
        <f t="shared" si="132"/>
        <v/>
      </c>
      <c r="GX56" s="47" t="str">
        <f t="shared" si="132"/>
        <v/>
      </c>
      <c r="GY56" s="47" t="str">
        <f t="shared" si="132"/>
        <v/>
      </c>
      <c r="GZ56" s="47" t="str">
        <f t="shared" si="132"/>
        <v/>
      </c>
      <c r="HA56" s="47" t="str">
        <f t="shared" si="132"/>
        <v/>
      </c>
      <c r="HB56" s="47" t="str">
        <f t="shared" si="132"/>
        <v/>
      </c>
      <c r="HC56" s="47" t="str">
        <f t="shared" si="132"/>
        <v/>
      </c>
      <c r="HD56" s="47" t="str">
        <f t="shared" si="132"/>
        <v/>
      </c>
      <c r="HE56" s="47" t="str">
        <f t="shared" si="132"/>
        <v/>
      </c>
      <c r="HF56" s="47" t="str">
        <f t="shared" si="132"/>
        <v/>
      </c>
      <c r="HG56" s="47" t="str">
        <f t="shared" si="132"/>
        <v/>
      </c>
      <c r="HH56" s="47" t="str">
        <f t="shared" si="132"/>
        <v/>
      </c>
      <c r="HI56" s="47" t="str">
        <f t="shared" si="132"/>
        <v/>
      </c>
      <c r="HJ56" s="47" t="str">
        <f t="shared" si="124"/>
        <v/>
      </c>
      <c r="HK56" s="47" t="str">
        <f t="shared" si="124"/>
        <v/>
      </c>
      <c r="HL56" s="47" t="str">
        <f t="shared" si="124"/>
        <v/>
      </c>
      <c r="HM56" s="47" t="str">
        <f t="shared" si="124"/>
        <v/>
      </c>
      <c r="HN56" s="47" t="str">
        <f t="shared" si="124"/>
        <v/>
      </c>
      <c r="HO56" s="47" t="str">
        <f t="shared" si="124"/>
        <v/>
      </c>
      <c r="HP56" s="165" t="e">
        <f t="shared" si="119"/>
        <v>#N/A</v>
      </c>
      <c r="HQ56" s="165" t="e">
        <f t="shared" si="119"/>
        <v>#N/A</v>
      </c>
      <c r="HR56" s="165" t="e">
        <f t="shared" si="119"/>
        <v>#N/A</v>
      </c>
      <c r="HS56" s="165" t="e">
        <f t="shared" si="119"/>
        <v>#N/A</v>
      </c>
      <c r="HT56" s="165" t="e">
        <f t="shared" si="119"/>
        <v>#N/A</v>
      </c>
      <c r="HU56" s="165" t="e">
        <f t="shared" si="119"/>
        <v>#N/A</v>
      </c>
      <c r="HV56" s="165" t="e">
        <f t="shared" si="119"/>
        <v>#N/A</v>
      </c>
      <c r="HW56" s="165" t="e">
        <f t="shared" si="119"/>
        <v>#N/A</v>
      </c>
      <c r="HX56" s="165" t="e">
        <f t="shared" si="119"/>
        <v>#N/A</v>
      </c>
      <c r="HY56" s="165" t="e">
        <f t="shared" si="119"/>
        <v>#N/A</v>
      </c>
      <c r="HZ56" s="165" t="e">
        <f t="shared" si="119"/>
        <v>#N/A</v>
      </c>
      <c r="IA56" s="165" t="e">
        <f t="shared" si="119"/>
        <v>#N/A</v>
      </c>
      <c r="IB56" s="165" t="e">
        <f t="shared" si="119"/>
        <v>#N/A</v>
      </c>
      <c r="IC56" s="165" t="e">
        <f t="shared" si="119"/>
        <v>#N/A</v>
      </c>
      <c r="ID56" s="165" t="e">
        <f t="shared" si="119"/>
        <v>#N/A</v>
      </c>
      <c r="IE56" s="165" t="e">
        <f t="shared" si="119"/>
        <v>#N/A</v>
      </c>
      <c r="IF56" s="165" t="e">
        <f t="shared" si="120"/>
        <v>#N/A</v>
      </c>
      <c r="IG56" s="165" t="e">
        <f t="shared" si="120"/>
        <v>#N/A</v>
      </c>
      <c r="IH56" s="165" t="e">
        <f t="shared" si="120"/>
        <v>#N/A</v>
      </c>
      <c r="II56" s="165" t="e">
        <f t="shared" si="120"/>
        <v>#N/A</v>
      </c>
      <c r="IJ56" s="165" t="e">
        <f t="shared" si="120"/>
        <v>#N/A</v>
      </c>
      <c r="IK56" s="165" t="e">
        <f t="shared" si="120"/>
        <v>#N/A</v>
      </c>
      <c r="IL56" s="165" t="e">
        <f t="shared" si="120"/>
        <v>#N/A</v>
      </c>
      <c r="IM56" s="165" t="e">
        <f t="shared" si="120"/>
        <v>#N/A</v>
      </c>
      <c r="IN56" s="165" t="e">
        <f t="shared" si="120"/>
        <v>#N/A</v>
      </c>
      <c r="IO56" s="165" t="e">
        <f t="shared" si="120"/>
        <v>#N/A</v>
      </c>
      <c r="IP56" s="165" t="e">
        <f t="shared" si="120"/>
        <v>#N/A</v>
      </c>
      <c r="IQ56" s="165" t="e">
        <f t="shared" si="120"/>
        <v>#N/A</v>
      </c>
      <c r="IR56" s="165" t="e">
        <f t="shared" si="120"/>
        <v>#N/A</v>
      </c>
      <c r="IS56" s="165" t="e">
        <f t="shared" si="120"/>
        <v>#N/A</v>
      </c>
      <c r="IT56" s="165" t="e">
        <f t="shared" si="118"/>
        <v>#N/A</v>
      </c>
      <c r="IU56" s="165" t="e">
        <f t="shared" si="117"/>
        <v>#N/A</v>
      </c>
      <c r="IV56" s="165" t="e">
        <f t="shared" si="117"/>
        <v>#N/A</v>
      </c>
      <c r="IW56" s="165" t="e">
        <f t="shared" si="117"/>
        <v>#N/A</v>
      </c>
      <c r="IX56" s="165" t="e">
        <f t="shared" si="117"/>
        <v>#N/A</v>
      </c>
      <c r="IY56" s="165" t="e">
        <f t="shared" si="117"/>
        <v>#N/A</v>
      </c>
      <c r="IZ56" s="165" t="e">
        <f t="shared" si="117"/>
        <v>#N/A</v>
      </c>
      <c r="JA56" s="165" t="e">
        <f t="shared" si="117"/>
        <v>#N/A</v>
      </c>
      <c r="JB56" s="165" t="e">
        <f t="shared" si="117"/>
        <v>#N/A</v>
      </c>
      <c r="JC56" s="165" t="e">
        <f t="shared" si="117"/>
        <v>#N/A</v>
      </c>
      <c r="JD56" s="165" t="e">
        <f t="shared" si="117"/>
        <v>#N/A</v>
      </c>
      <c r="JE56" s="165" t="e">
        <f t="shared" si="117"/>
        <v>#N/A</v>
      </c>
      <c r="JF56" s="165" t="e">
        <f t="shared" si="105"/>
        <v>#N/A</v>
      </c>
      <c r="JG56" s="165" t="e">
        <f t="shared" si="105"/>
        <v>#N/A</v>
      </c>
      <c r="JH56" s="165" t="e">
        <f t="shared" si="105"/>
        <v>#N/A</v>
      </c>
      <c r="JI56" s="165" t="e">
        <f t="shared" si="105"/>
        <v>#N/A</v>
      </c>
      <c r="JJ56" s="165" t="e">
        <f t="shared" si="105"/>
        <v>#N/A</v>
      </c>
      <c r="JK56" s="165" t="e">
        <f t="shared" si="105"/>
        <v>#N/A</v>
      </c>
      <c r="JL56" s="165" t="e">
        <f t="shared" si="105"/>
        <v>#N/A</v>
      </c>
      <c r="JM56" s="165" t="e">
        <f t="shared" si="105"/>
        <v>#N/A</v>
      </c>
      <c r="JN56" s="165" t="e">
        <f t="shared" si="105"/>
        <v>#N/A</v>
      </c>
      <c r="JO56" s="165" t="e">
        <f t="shared" si="105"/>
        <v>#N/A</v>
      </c>
      <c r="JP56" s="165" t="e">
        <f t="shared" si="105"/>
        <v>#N/A</v>
      </c>
      <c r="JQ56" s="165" t="e">
        <f t="shared" si="105"/>
        <v>#N/A</v>
      </c>
      <c r="JR56" s="165" t="e">
        <f t="shared" si="105"/>
        <v>#N/A</v>
      </c>
      <c r="JS56" s="165" t="e">
        <f t="shared" si="105"/>
        <v>#N/A</v>
      </c>
      <c r="JT56" s="165" t="e">
        <f t="shared" si="105"/>
        <v>#N/A</v>
      </c>
      <c r="JU56" s="165" t="e">
        <f t="shared" si="105"/>
        <v>#N/A</v>
      </c>
      <c r="JV56" s="165" t="e">
        <f t="shared" si="106"/>
        <v>#N/A</v>
      </c>
      <c r="JW56" s="165" t="e">
        <f t="shared" si="106"/>
        <v>#N/A</v>
      </c>
      <c r="JX56" s="165" t="e">
        <f t="shared" si="106"/>
        <v>#N/A</v>
      </c>
      <c r="JY56" s="165" t="e">
        <f t="shared" si="106"/>
        <v>#N/A</v>
      </c>
      <c r="JZ56" s="165" t="e">
        <f t="shared" si="106"/>
        <v>#N/A</v>
      </c>
      <c r="KA56" s="165" t="e">
        <f t="shared" si="106"/>
        <v>#N/A</v>
      </c>
      <c r="KB56" s="165" t="e">
        <f t="shared" si="106"/>
        <v>#N/A</v>
      </c>
      <c r="KC56" s="165" t="e">
        <f t="shared" si="106"/>
        <v>#N/A</v>
      </c>
      <c r="KD56" s="165" t="e">
        <f t="shared" si="106"/>
        <v>#N/A</v>
      </c>
      <c r="KE56" s="165" t="e">
        <f t="shared" si="106"/>
        <v>#N/A</v>
      </c>
      <c r="KF56" s="165" t="e">
        <f t="shared" si="106"/>
        <v>#N/A</v>
      </c>
      <c r="KG56" s="165" t="e">
        <f t="shared" si="106"/>
        <v>#N/A</v>
      </c>
      <c r="KH56" s="165" t="e">
        <f t="shared" si="106"/>
        <v>#N/A</v>
      </c>
      <c r="KI56" s="165" t="e">
        <f t="shared" si="106"/>
        <v>#N/A</v>
      </c>
      <c r="KJ56" s="165" t="e">
        <f t="shared" si="106"/>
        <v>#N/A</v>
      </c>
      <c r="KK56" s="165" t="e">
        <f t="shared" si="106"/>
        <v>#N/A</v>
      </c>
      <c r="KL56" s="165" t="e">
        <f t="shared" si="107"/>
        <v>#N/A</v>
      </c>
      <c r="KM56" s="165" t="e">
        <f t="shared" si="107"/>
        <v>#N/A</v>
      </c>
      <c r="KN56" s="165" t="e">
        <f t="shared" si="107"/>
        <v>#N/A</v>
      </c>
      <c r="KO56" s="165" t="e">
        <f t="shared" si="107"/>
        <v>#N/A</v>
      </c>
      <c r="KP56" s="165" t="e">
        <f t="shared" si="107"/>
        <v>#N/A</v>
      </c>
      <c r="KQ56" s="165" t="e">
        <f t="shared" si="107"/>
        <v>#N/A</v>
      </c>
      <c r="KR56" s="165" t="e">
        <f t="shared" si="107"/>
        <v>#N/A</v>
      </c>
      <c r="KS56" s="165" t="e">
        <f t="shared" si="107"/>
        <v>#N/A</v>
      </c>
      <c r="KT56" s="165" t="e">
        <f t="shared" si="107"/>
        <v>#N/A</v>
      </c>
      <c r="KU56" s="165" t="e">
        <f t="shared" si="107"/>
        <v>#N/A</v>
      </c>
      <c r="KV56" s="165" t="e">
        <f t="shared" si="107"/>
        <v>#N/A</v>
      </c>
      <c r="KW56" s="165" t="e">
        <f t="shared" si="107"/>
        <v>#N/A</v>
      </c>
      <c r="KX56" s="165" t="e">
        <f t="shared" si="107"/>
        <v>#N/A</v>
      </c>
      <c r="KY56" s="165" t="e">
        <f t="shared" si="107"/>
        <v>#N/A</v>
      </c>
      <c r="KZ56" s="165" t="e">
        <f t="shared" si="107"/>
        <v>#N/A</v>
      </c>
      <c r="LA56" s="165" t="e">
        <f t="shared" si="107"/>
        <v>#N/A</v>
      </c>
      <c r="LB56" s="165" t="e">
        <f t="shared" si="108"/>
        <v>#N/A</v>
      </c>
      <c r="LC56" s="165" t="e">
        <f t="shared" si="108"/>
        <v>#N/A</v>
      </c>
      <c r="LD56" s="165" t="e">
        <f t="shared" si="108"/>
        <v>#N/A</v>
      </c>
      <c r="LE56" s="165" t="e">
        <f t="shared" si="108"/>
        <v>#N/A</v>
      </c>
      <c r="LF56" s="165" t="e">
        <f t="shared" si="108"/>
        <v>#N/A</v>
      </c>
      <c r="LG56" s="165" t="e">
        <f t="shared" si="108"/>
        <v>#N/A</v>
      </c>
      <c r="LH56" s="165" t="e">
        <f t="shared" si="108"/>
        <v>#N/A</v>
      </c>
      <c r="LI56" s="165" t="e">
        <f t="shared" si="108"/>
        <v>#N/A</v>
      </c>
      <c r="LJ56" s="165" t="e">
        <f t="shared" si="108"/>
        <v>#N/A</v>
      </c>
      <c r="LK56" s="165" t="e">
        <f t="shared" si="108"/>
        <v>#N/A</v>
      </c>
      <c r="LL56" s="165" t="e">
        <f t="shared" si="108"/>
        <v>#N/A</v>
      </c>
      <c r="LM56" s="165" t="e">
        <f t="shared" si="108"/>
        <v>#N/A</v>
      </c>
      <c r="LN56" s="165" t="e">
        <f t="shared" si="108"/>
        <v>#N/A</v>
      </c>
      <c r="LO56" s="165" t="e">
        <f t="shared" si="108"/>
        <v>#N/A</v>
      </c>
      <c r="LP56" s="165" t="e">
        <f t="shared" si="108"/>
        <v>#N/A</v>
      </c>
      <c r="LQ56" s="165" t="e">
        <f t="shared" si="108"/>
        <v>#N/A</v>
      </c>
      <c r="LR56" s="165" t="e">
        <f t="shared" si="109"/>
        <v>#N/A</v>
      </c>
      <c r="LS56" s="165" t="e">
        <f t="shared" si="109"/>
        <v>#N/A</v>
      </c>
      <c r="LT56" s="165" t="e">
        <f t="shared" si="109"/>
        <v>#N/A</v>
      </c>
      <c r="LU56" s="165" t="e">
        <f t="shared" si="109"/>
        <v>#N/A</v>
      </c>
      <c r="LV56" s="165" t="e">
        <f t="shared" si="109"/>
        <v>#N/A</v>
      </c>
      <c r="LW56" s="165" t="e">
        <f t="shared" si="109"/>
        <v>#N/A</v>
      </c>
      <c r="LX56" s="165" t="e">
        <f t="shared" si="109"/>
        <v>#N/A</v>
      </c>
      <c r="LY56" s="165" t="e">
        <f t="shared" si="109"/>
        <v>#N/A</v>
      </c>
      <c r="LZ56" s="165" t="e">
        <f t="shared" si="109"/>
        <v>#N/A</v>
      </c>
      <c r="MA56" s="165" t="e">
        <f t="shared" si="109"/>
        <v>#N/A</v>
      </c>
      <c r="MB56" s="165" t="e">
        <f t="shared" si="109"/>
        <v>#N/A</v>
      </c>
      <c r="MC56" s="165" t="e">
        <f t="shared" si="109"/>
        <v>#N/A</v>
      </c>
      <c r="MD56" s="165" t="e">
        <f t="shared" si="109"/>
        <v>#N/A</v>
      </c>
      <c r="ME56" s="165" t="e">
        <f t="shared" si="109"/>
        <v>#N/A</v>
      </c>
      <c r="MF56" s="165" t="e">
        <f t="shared" si="109"/>
        <v>#N/A</v>
      </c>
      <c r="MG56" s="165" t="e">
        <f t="shared" si="109"/>
        <v>#N/A</v>
      </c>
      <c r="MH56" s="165" t="e">
        <f t="shared" si="110"/>
        <v>#N/A</v>
      </c>
      <c r="MI56" s="165" t="e">
        <f t="shared" si="110"/>
        <v>#N/A</v>
      </c>
      <c r="MJ56" s="165" t="e">
        <f t="shared" si="110"/>
        <v>#N/A</v>
      </c>
      <c r="MK56" s="165" t="e">
        <f t="shared" si="110"/>
        <v>#N/A</v>
      </c>
      <c r="ML56" s="165" t="e">
        <f t="shared" si="110"/>
        <v>#N/A</v>
      </c>
      <c r="MM56" s="165" t="e">
        <f t="shared" si="110"/>
        <v>#N/A</v>
      </c>
      <c r="MN56" s="165" t="e">
        <f t="shared" si="110"/>
        <v>#N/A</v>
      </c>
      <c r="MO56" s="165" t="e">
        <f t="shared" si="110"/>
        <v>#N/A</v>
      </c>
      <c r="MP56" s="165" t="e">
        <f t="shared" si="110"/>
        <v>#N/A</v>
      </c>
      <c r="MQ56" s="165" t="e">
        <f t="shared" si="110"/>
        <v>#N/A</v>
      </c>
      <c r="MR56" s="165" t="e">
        <f t="shared" si="110"/>
        <v>#N/A</v>
      </c>
      <c r="MS56" s="165" t="e">
        <f t="shared" si="110"/>
        <v>#N/A</v>
      </c>
      <c r="MT56" s="165" t="e">
        <f t="shared" si="110"/>
        <v>#N/A</v>
      </c>
      <c r="MU56" s="165" t="e">
        <f t="shared" si="110"/>
        <v>#N/A</v>
      </c>
      <c r="MV56" s="165" t="e">
        <f t="shared" si="110"/>
        <v>#N/A</v>
      </c>
      <c r="MW56" s="165" t="e">
        <f t="shared" si="110"/>
        <v>#N/A</v>
      </c>
      <c r="MX56" s="165" t="e">
        <f t="shared" si="111"/>
        <v>#N/A</v>
      </c>
      <c r="MY56" s="165" t="e">
        <f t="shared" si="111"/>
        <v>#N/A</v>
      </c>
      <c r="MZ56" s="165" t="e">
        <f t="shared" si="111"/>
        <v>#N/A</v>
      </c>
      <c r="NA56" s="165" t="e">
        <f t="shared" si="111"/>
        <v>#N/A</v>
      </c>
      <c r="NB56" s="165" t="e">
        <f t="shared" si="111"/>
        <v>#N/A</v>
      </c>
      <c r="NC56" s="165" t="e">
        <f t="shared" si="111"/>
        <v>#N/A</v>
      </c>
      <c r="ND56" s="165" t="e">
        <f t="shared" si="111"/>
        <v>#N/A</v>
      </c>
      <c r="NE56" s="165" t="e">
        <f t="shared" si="111"/>
        <v>#N/A</v>
      </c>
      <c r="NF56" s="165" t="e">
        <f t="shared" si="111"/>
        <v>#N/A</v>
      </c>
      <c r="NG56" s="165" t="e">
        <f t="shared" si="111"/>
        <v>#N/A</v>
      </c>
      <c r="NH56" s="165" t="e">
        <f t="shared" si="111"/>
        <v>#N/A</v>
      </c>
      <c r="NI56" s="165" t="e">
        <f t="shared" si="111"/>
        <v>#N/A</v>
      </c>
      <c r="NJ56" s="165" t="e">
        <f t="shared" si="111"/>
        <v>#N/A</v>
      </c>
      <c r="NK56" s="165" t="e">
        <f t="shared" si="111"/>
        <v>#N/A</v>
      </c>
      <c r="NL56" s="165" t="e">
        <f t="shared" si="111"/>
        <v>#N/A</v>
      </c>
      <c r="NM56" s="165" t="e">
        <f t="shared" si="111"/>
        <v>#N/A</v>
      </c>
      <c r="NN56" s="165" t="e">
        <f t="shared" si="112"/>
        <v>#N/A</v>
      </c>
      <c r="NO56" s="165" t="e">
        <f t="shared" si="112"/>
        <v>#N/A</v>
      </c>
      <c r="NP56" s="165" t="e">
        <f t="shared" si="112"/>
        <v>#N/A</v>
      </c>
      <c r="NQ56" s="165" t="e">
        <f t="shared" si="112"/>
        <v>#N/A</v>
      </c>
      <c r="NR56" s="165" t="e">
        <f t="shared" si="112"/>
        <v>#N/A</v>
      </c>
      <c r="NS56" s="165" t="e">
        <f t="shared" si="112"/>
        <v>#N/A</v>
      </c>
      <c r="NT56" s="165" t="e">
        <f t="shared" si="112"/>
        <v>#N/A</v>
      </c>
      <c r="NU56" s="165" t="e">
        <f t="shared" si="112"/>
        <v>#N/A</v>
      </c>
      <c r="NV56" s="165" t="e">
        <f t="shared" si="112"/>
        <v>#N/A</v>
      </c>
      <c r="NW56" s="165" t="e">
        <f t="shared" si="112"/>
        <v>#N/A</v>
      </c>
      <c r="NX56" s="165" t="e">
        <f t="shared" si="112"/>
        <v>#N/A</v>
      </c>
      <c r="NY56" s="165" t="e">
        <f t="shared" si="112"/>
        <v>#N/A</v>
      </c>
      <c r="NZ56" s="165" t="e">
        <f t="shared" si="112"/>
        <v>#N/A</v>
      </c>
      <c r="OA56" s="165" t="e">
        <f t="shared" si="112"/>
        <v>#N/A</v>
      </c>
      <c r="OB56" s="165" t="e">
        <f t="shared" si="112"/>
        <v>#N/A</v>
      </c>
      <c r="OC56" s="165" t="e">
        <f t="shared" si="112"/>
        <v>#N/A</v>
      </c>
      <c r="OD56" s="165" t="e">
        <f t="shared" si="113"/>
        <v>#N/A</v>
      </c>
      <c r="OE56" s="165" t="e">
        <f t="shared" si="113"/>
        <v>#N/A</v>
      </c>
      <c r="OF56" s="165" t="e">
        <f t="shared" si="113"/>
        <v>#N/A</v>
      </c>
      <c r="OG56" s="165" t="e">
        <f t="shared" si="113"/>
        <v>#N/A</v>
      </c>
      <c r="OH56" s="165" t="e">
        <f t="shared" si="113"/>
        <v>#N/A</v>
      </c>
      <c r="OI56" s="165" t="e">
        <f t="shared" si="113"/>
        <v>#N/A</v>
      </c>
      <c r="OJ56" s="165" t="e">
        <f t="shared" si="113"/>
        <v>#N/A</v>
      </c>
      <c r="OK56" s="165" t="e">
        <f t="shared" si="113"/>
        <v>#N/A</v>
      </c>
      <c r="OL56" s="165" t="e">
        <f t="shared" si="113"/>
        <v>#N/A</v>
      </c>
      <c r="OM56" s="165" t="e">
        <f t="shared" si="113"/>
        <v>#N/A</v>
      </c>
      <c r="ON56" s="165" t="e">
        <f t="shared" si="113"/>
        <v>#N/A</v>
      </c>
      <c r="OO56" s="165" t="e">
        <f t="shared" si="113"/>
        <v>#N/A</v>
      </c>
      <c r="OP56" s="165" t="e">
        <f t="shared" si="113"/>
        <v>#N/A</v>
      </c>
      <c r="OQ56" s="165" t="e">
        <f t="shared" si="113"/>
        <v>#N/A</v>
      </c>
      <c r="OR56" s="165" t="e">
        <f t="shared" si="113"/>
        <v>#N/A</v>
      </c>
      <c r="OS56" s="165" t="e">
        <f t="shared" si="113"/>
        <v>#N/A</v>
      </c>
      <c r="OT56" s="165" t="e">
        <f t="shared" si="114"/>
        <v>#N/A</v>
      </c>
      <c r="OU56" s="165" t="e">
        <f t="shared" si="114"/>
        <v>#N/A</v>
      </c>
      <c r="OV56" s="165" t="e">
        <f t="shared" si="114"/>
        <v>#N/A</v>
      </c>
      <c r="OW56" s="165" t="e">
        <f t="shared" si="83"/>
        <v>#N/A</v>
      </c>
      <c r="OX56" s="165" t="e">
        <f t="shared" si="83"/>
        <v>#N/A</v>
      </c>
      <c r="OY56" s="165" t="e">
        <f t="shared" si="83"/>
        <v>#N/A</v>
      </c>
      <c r="OZ56" s="165" t="e">
        <f t="shared" si="83"/>
        <v>#N/A</v>
      </c>
      <c r="PA56" s="165" t="e">
        <f t="shared" si="83"/>
        <v>#N/A</v>
      </c>
      <c r="PB56" s="165" t="e">
        <f t="shared" si="83"/>
        <v>#N/A</v>
      </c>
      <c r="PC56" s="165" t="e">
        <f t="shared" si="70"/>
        <v>#N/A</v>
      </c>
      <c r="PD56" s="165" t="e">
        <f t="shared" si="70"/>
        <v>#N/A</v>
      </c>
      <c r="PE56" s="165" t="e">
        <f t="shared" si="70"/>
        <v>#N/A</v>
      </c>
      <c r="PF56" s="165" t="e">
        <f t="shared" si="70"/>
        <v>#N/A</v>
      </c>
      <c r="PG56" s="165" t="e">
        <f t="shared" si="70"/>
        <v>#N/A</v>
      </c>
      <c r="PH56" s="165" t="e">
        <f t="shared" si="70"/>
        <v>#N/A</v>
      </c>
    </row>
    <row r="57" spans="1:424" hidden="1" x14ac:dyDescent="0.45">
      <c r="A57" s="4">
        <v>54</v>
      </c>
      <c r="B57" s="91"/>
      <c r="C57" s="91"/>
      <c r="D57" s="91"/>
      <c r="E57" s="120" t="str">
        <f t="shared" si="28"/>
        <v/>
      </c>
      <c r="F57" s="120" t="str">
        <f t="shared" si="29"/>
        <v/>
      </c>
      <c r="G57" s="71" t="str">
        <f t="shared" si="30"/>
        <v/>
      </c>
      <c r="H57" s="23"/>
      <c r="I57" s="55"/>
      <c r="J57" s="298"/>
      <c r="K57" s="72" t="str">
        <f>IF(AND(B57&gt;0,C57&gt;0,D57&gt;0),IF(ISBLANK(J57),IF(ISBLANK(H57),"",(D57-B57)*VLOOKUP(H57,VLookups!$A$4:$B$13,2,FALSE)),J57),"")</f>
        <v/>
      </c>
      <c r="L57" s="73" t="str">
        <f t="shared" si="84"/>
        <v/>
      </c>
      <c r="M57" s="91"/>
      <c r="N57" s="265" t="str">
        <f>IF(AND(M57&gt;0,C57&gt;0,NOT(K57="")),ABS(VLOOKUP($M$1,VLookups!$A$43:$B$44,2,FALSE)-_xlfn.NORM.DIST(M57,G57,K57,TRUE)),"")</f>
        <v/>
      </c>
      <c r="O57" s="90" t="str">
        <f>IF(AND($B57&gt;0,$C57&gt;0,$D57&gt;0,NOT(ISBLANK($H57))),_xlfn.NORM.INV(ABS(VLOOKUP($M$1,VLookups!$A$43:$B$44,2,FALSE)-O$3),$G57,$K57),"")</f>
        <v/>
      </c>
      <c r="P57" s="89" t="str">
        <f>IF(AND($B57&gt;0,$C57&gt;0,$D57&gt;0,NOT(ISBLANK($H57))),_xlfn.NORM.INV(ABS(VLOOKUP($M$1,VLookups!$A$43:$B$44,2,FALSE)-P$3),$G57,$K57),"")</f>
        <v/>
      </c>
      <c r="Q57" s="90" t="str">
        <f>IF(AND($B57&gt;0,$C57&gt;0,$D57&gt;0,NOT(ISBLANK($H57))),_xlfn.NORM.INV(ABS(VLOOKUP($M$1,VLookups!$A$43:$B$44,2,FALSE)-Q$3),$G57,$K57),"")</f>
        <v/>
      </c>
      <c r="R57" s="89" t="str">
        <f>IF(AND($B57&gt;0,$C57&gt;0,$D57&gt;0,NOT(ISBLANK($H57))),_xlfn.NORM.INV(ABS(VLOOKUP($M$1,VLookups!$A$43:$B$44,2,FALSE)-R$3),$G57,$K57),"")</f>
        <v/>
      </c>
      <c r="S57" s="90" t="str">
        <f>IF(AND($B57&gt;0,$C57&gt;0,$D57&gt;0,NOT(ISBLANK($H57))),_xlfn.NORM.INV(ABS(VLOOKUP($M$1,VLookups!$A$43:$B$44,2,FALSE)-S$3),$G57,$K57),"")</f>
        <v/>
      </c>
      <c r="T57" s="89" t="str">
        <f>IF(AND($B57&gt;0,$C57&gt;0,$D57&gt;0,NOT(ISBLANK($H57))),_xlfn.NORM.INV(ABS(VLOOKUP($M$1,VLookups!$A$43:$B$44,2,FALSE)-T$3),$G57,$K57),"")</f>
        <v/>
      </c>
      <c r="U57" s="5"/>
      <c r="V57" s="164" t="str">
        <f t="shared" si="31"/>
        <v/>
      </c>
      <c r="W57" s="47" t="str">
        <f t="shared" ref="W57:AL72" si="133">IF(ISNONTEXT($V57),X57-$V57,"")</f>
        <v/>
      </c>
      <c r="X57" s="47" t="str">
        <f t="shared" si="133"/>
        <v/>
      </c>
      <c r="Y57" s="47" t="str">
        <f t="shared" si="133"/>
        <v/>
      </c>
      <c r="Z57" s="47" t="str">
        <f t="shared" si="133"/>
        <v/>
      </c>
      <c r="AA57" s="47" t="str">
        <f t="shared" si="133"/>
        <v/>
      </c>
      <c r="AB57" s="47" t="str">
        <f t="shared" si="133"/>
        <v/>
      </c>
      <c r="AC57" s="47" t="str">
        <f t="shared" si="133"/>
        <v/>
      </c>
      <c r="AD57" s="47" t="str">
        <f t="shared" si="133"/>
        <v/>
      </c>
      <c r="AE57" s="47" t="str">
        <f t="shared" si="133"/>
        <v/>
      </c>
      <c r="AF57" s="47" t="str">
        <f t="shared" si="133"/>
        <v/>
      </c>
      <c r="AG57" s="47" t="str">
        <f t="shared" si="133"/>
        <v/>
      </c>
      <c r="AH57" s="47" t="str">
        <f t="shared" si="133"/>
        <v/>
      </c>
      <c r="AI57" s="47" t="str">
        <f t="shared" si="133"/>
        <v/>
      </c>
      <c r="AJ57" s="47" t="str">
        <f t="shared" si="133"/>
        <v/>
      </c>
      <c r="AK57" s="47" t="str">
        <f t="shared" si="133"/>
        <v/>
      </c>
      <c r="AL57" s="47" t="str">
        <f t="shared" si="133"/>
        <v/>
      </c>
      <c r="AM57" s="47" t="str">
        <f t="shared" si="125"/>
        <v/>
      </c>
      <c r="AN57" s="47" t="str">
        <f t="shared" si="125"/>
        <v/>
      </c>
      <c r="AO57" s="47" t="str">
        <f t="shared" si="125"/>
        <v/>
      </c>
      <c r="AP57" s="47" t="str">
        <f t="shared" si="125"/>
        <v/>
      </c>
      <c r="AQ57" s="47" t="str">
        <f t="shared" si="125"/>
        <v/>
      </c>
      <c r="AR57" s="47" t="str">
        <f t="shared" si="125"/>
        <v/>
      </c>
      <c r="AS57" s="47" t="str">
        <f t="shared" si="125"/>
        <v/>
      </c>
      <c r="AT57" s="47" t="str">
        <f t="shared" si="125"/>
        <v/>
      </c>
      <c r="AU57" s="47" t="str">
        <f t="shared" si="125"/>
        <v/>
      </c>
      <c r="AV57" s="47" t="str">
        <f t="shared" si="125"/>
        <v/>
      </c>
      <c r="AW57" s="47" t="str">
        <f t="shared" si="125"/>
        <v/>
      </c>
      <c r="AX57" s="47" t="str">
        <f t="shared" si="125"/>
        <v/>
      </c>
      <c r="AY57" s="47" t="str">
        <f t="shared" si="125"/>
        <v/>
      </c>
      <c r="AZ57" s="47" t="str">
        <f t="shared" si="125"/>
        <v/>
      </c>
      <c r="BA57" s="47" t="str">
        <f t="shared" si="125"/>
        <v/>
      </c>
      <c r="BB57" s="47" t="str">
        <f t="shared" si="126"/>
        <v/>
      </c>
      <c r="BC57" s="47" t="str">
        <f t="shared" si="126"/>
        <v/>
      </c>
      <c r="BD57" s="47" t="str">
        <f t="shared" si="126"/>
        <v/>
      </c>
      <c r="BE57" s="47" t="str">
        <f t="shared" si="126"/>
        <v/>
      </c>
      <c r="BF57" s="47" t="str">
        <f t="shared" si="126"/>
        <v/>
      </c>
      <c r="BG57" s="47" t="str">
        <f t="shared" si="126"/>
        <v/>
      </c>
      <c r="BH57" s="47" t="str">
        <f t="shared" si="126"/>
        <v/>
      </c>
      <c r="BI57" s="47" t="str">
        <f t="shared" si="126"/>
        <v/>
      </c>
      <c r="BJ57" s="47" t="str">
        <f t="shared" si="126"/>
        <v/>
      </c>
      <c r="BK57" s="47" t="str">
        <f t="shared" si="126"/>
        <v/>
      </c>
      <c r="BL57" s="47" t="str">
        <f t="shared" si="126"/>
        <v/>
      </c>
      <c r="BM57" s="47" t="str">
        <f t="shared" si="126"/>
        <v/>
      </c>
      <c r="BN57" s="47" t="str">
        <f t="shared" si="126"/>
        <v/>
      </c>
      <c r="BO57" s="47" t="str">
        <f t="shared" si="126"/>
        <v/>
      </c>
      <c r="BP57" s="47" t="str">
        <f t="shared" si="126"/>
        <v/>
      </c>
      <c r="BQ57" s="47" t="str">
        <f t="shared" si="126"/>
        <v/>
      </c>
      <c r="BR57" s="47" t="str">
        <f t="shared" si="121"/>
        <v/>
      </c>
      <c r="BS57" s="47" t="str">
        <f t="shared" si="121"/>
        <v/>
      </c>
      <c r="BT57" s="47" t="str">
        <f t="shared" si="121"/>
        <v/>
      </c>
      <c r="BU57" s="47" t="str">
        <f t="shared" si="121"/>
        <v/>
      </c>
      <c r="BV57" s="47" t="str">
        <f t="shared" si="121"/>
        <v/>
      </c>
      <c r="BW57" s="47" t="str">
        <f t="shared" si="121"/>
        <v/>
      </c>
      <c r="BX57" s="47" t="str">
        <f t="shared" si="121"/>
        <v/>
      </c>
      <c r="BY57" s="47" t="str">
        <f t="shared" si="121"/>
        <v/>
      </c>
      <c r="BZ57" s="47" t="str">
        <f t="shared" si="121"/>
        <v/>
      </c>
      <c r="CA57" s="47" t="str">
        <f t="shared" si="121"/>
        <v/>
      </c>
      <c r="CB57" s="47" t="str">
        <f t="shared" si="121"/>
        <v/>
      </c>
      <c r="CC57" s="47" t="str">
        <f t="shared" si="121"/>
        <v/>
      </c>
      <c r="CD57" s="47" t="str">
        <f t="shared" si="121"/>
        <v/>
      </c>
      <c r="CE57" s="47" t="str">
        <f t="shared" si="121"/>
        <v/>
      </c>
      <c r="CF57" s="47" t="str">
        <f t="shared" si="121"/>
        <v/>
      </c>
      <c r="CG57" s="47" t="str">
        <f t="shared" si="127"/>
        <v/>
      </c>
      <c r="CH57" s="47" t="str">
        <f t="shared" si="127"/>
        <v/>
      </c>
      <c r="CI57" s="47" t="str">
        <f t="shared" si="127"/>
        <v/>
      </c>
      <c r="CJ57" s="47" t="str">
        <f t="shared" si="127"/>
        <v/>
      </c>
      <c r="CK57" s="47" t="str">
        <f t="shared" si="127"/>
        <v/>
      </c>
      <c r="CL57" s="47" t="str">
        <f t="shared" si="127"/>
        <v/>
      </c>
      <c r="CM57" s="47" t="str">
        <f t="shared" si="127"/>
        <v/>
      </c>
      <c r="CN57" s="47" t="str">
        <f t="shared" si="127"/>
        <v/>
      </c>
      <c r="CO57" s="47" t="str">
        <f t="shared" si="127"/>
        <v/>
      </c>
      <c r="CP57" s="47" t="str">
        <f t="shared" si="127"/>
        <v/>
      </c>
      <c r="CQ57" s="47" t="str">
        <f t="shared" si="127"/>
        <v/>
      </c>
      <c r="CR57" s="47" t="str">
        <f t="shared" si="127"/>
        <v/>
      </c>
      <c r="CS57" s="47" t="str">
        <f t="shared" si="127"/>
        <v/>
      </c>
      <c r="CT57" s="47" t="str">
        <f t="shared" si="127"/>
        <v/>
      </c>
      <c r="CU57" s="47" t="str">
        <f t="shared" si="127"/>
        <v/>
      </c>
      <c r="CV57" s="47" t="str">
        <f t="shared" si="127"/>
        <v/>
      </c>
      <c r="CW57" s="47" t="str">
        <f t="shared" si="128"/>
        <v/>
      </c>
      <c r="CX57" s="47" t="str">
        <f t="shared" si="128"/>
        <v/>
      </c>
      <c r="CY57" s="47" t="str">
        <f t="shared" si="128"/>
        <v/>
      </c>
      <c r="CZ57" s="47" t="str">
        <f t="shared" si="128"/>
        <v/>
      </c>
      <c r="DA57" s="47" t="str">
        <f t="shared" si="128"/>
        <v/>
      </c>
      <c r="DB57" s="47" t="str">
        <f t="shared" si="128"/>
        <v/>
      </c>
      <c r="DC57" s="47" t="str">
        <f t="shared" si="128"/>
        <v/>
      </c>
      <c r="DD57" s="47" t="str">
        <f t="shared" si="128"/>
        <v/>
      </c>
      <c r="DE57" s="47" t="str">
        <f t="shared" si="128"/>
        <v/>
      </c>
      <c r="DF57" s="47" t="str">
        <f t="shared" si="128"/>
        <v/>
      </c>
      <c r="DG57" s="47" t="str">
        <f t="shared" si="128"/>
        <v/>
      </c>
      <c r="DH57" s="47" t="str">
        <f t="shared" si="128"/>
        <v/>
      </c>
      <c r="DI57" s="47" t="str">
        <f t="shared" si="128"/>
        <v/>
      </c>
      <c r="DJ57" s="47" t="str">
        <f t="shared" si="128"/>
        <v/>
      </c>
      <c r="DK57" s="47" t="str">
        <f t="shared" si="128"/>
        <v/>
      </c>
      <c r="DL57" s="47" t="str">
        <f t="shared" si="128"/>
        <v/>
      </c>
      <c r="DM57" s="47" t="str">
        <f t="shared" si="122"/>
        <v/>
      </c>
      <c r="DN57" s="47" t="str">
        <f t="shared" si="122"/>
        <v/>
      </c>
      <c r="DO57" s="47" t="str">
        <f t="shared" si="122"/>
        <v/>
      </c>
      <c r="DP57" s="47" t="str">
        <f t="shared" si="122"/>
        <v/>
      </c>
      <c r="DQ57" s="47" t="str">
        <f t="shared" si="122"/>
        <v/>
      </c>
      <c r="DR57" s="47" t="str">
        <f t="shared" si="122"/>
        <v/>
      </c>
      <c r="DS57" s="179" t="str">
        <f t="shared" si="33"/>
        <v/>
      </c>
      <c r="DT57" s="47" t="str">
        <f t="shared" ref="DT57:EI72" si="134">IF(ISNONTEXT($V57),DS57+$V57,"")</f>
        <v/>
      </c>
      <c r="DU57" s="47" t="str">
        <f t="shared" si="134"/>
        <v/>
      </c>
      <c r="DV57" s="47" t="str">
        <f t="shared" si="134"/>
        <v/>
      </c>
      <c r="DW57" s="47" t="str">
        <f t="shared" si="134"/>
        <v/>
      </c>
      <c r="DX57" s="47" t="str">
        <f t="shared" si="134"/>
        <v/>
      </c>
      <c r="DY57" s="47" t="str">
        <f t="shared" si="134"/>
        <v/>
      </c>
      <c r="DZ57" s="47" t="str">
        <f t="shared" si="134"/>
        <v/>
      </c>
      <c r="EA57" s="47" t="str">
        <f t="shared" si="134"/>
        <v/>
      </c>
      <c r="EB57" s="47" t="str">
        <f t="shared" si="134"/>
        <v/>
      </c>
      <c r="EC57" s="47" t="str">
        <f t="shared" si="134"/>
        <v/>
      </c>
      <c r="ED57" s="47" t="str">
        <f t="shared" si="134"/>
        <v/>
      </c>
      <c r="EE57" s="47" t="str">
        <f t="shared" si="134"/>
        <v/>
      </c>
      <c r="EF57" s="47" t="str">
        <f t="shared" si="134"/>
        <v/>
      </c>
      <c r="EG57" s="47" t="str">
        <f t="shared" si="134"/>
        <v/>
      </c>
      <c r="EH57" s="47" t="str">
        <f t="shared" si="134"/>
        <v/>
      </c>
      <c r="EI57" s="47" t="str">
        <f t="shared" si="134"/>
        <v/>
      </c>
      <c r="EJ57" s="47" t="str">
        <f t="shared" si="129"/>
        <v/>
      </c>
      <c r="EK57" s="47" t="str">
        <f t="shared" si="129"/>
        <v/>
      </c>
      <c r="EL57" s="47" t="str">
        <f t="shared" si="129"/>
        <v/>
      </c>
      <c r="EM57" s="47" t="str">
        <f t="shared" si="129"/>
        <v/>
      </c>
      <c r="EN57" s="47" t="str">
        <f t="shared" si="129"/>
        <v/>
      </c>
      <c r="EO57" s="47" t="str">
        <f t="shared" si="129"/>
        <v/>
      </c>
      <c r="EP57" s="47" t="str">
        <f t="shared" si="129"/>
        <v/>
      </c>
      <c r="EQ57" s="47" t="str">
        <f t="shared" si="129"/>
        <v/>
      </c>
      <c r="ER57" s="47" t="str">
        <f t="shared" si="129"/>
        <v/>
      </c>
      <c r="ES57" s="47" t="str">
        <f t="shared" si="129"/>
        <v/>
      </c>
      <c r="ET57" s="47" t="str">
        <f t="shared" si="129"/>
        <v/>
      </c>
      <c r="EU57" s="47" t="str">
        <f t="shared" si="129"/>
        <v/>
      </c>
      <c r="EV57" s="47" t="str">
        <f t="shared" si="129"/>
        <v/>
      </c>
      <c r="EW57" s="47" t="str">
        <f t="shared" si="129"/>
        <v/>
      </c>
      <c r="EX57" s="47" t="str">
        <f t="shared" si="129"/>
        <v/>
      </c>
      <c r="EY57" s="47" t="str">
        <f t="shared" si="130"/>
        <v/>
      </c>
      <c r="EZ57" s="47" t="str">
        <f t="shared" si="130"/>
        <v/>
      </c>
      <c r="FA57" s="47" t="str">
        <f t="shared" si="130"/>
        <v/>
      </c>
      <c r="FB57" s="47" t="str">
        <f t="shared" si="130"/>
        <v/>
      </c>
      <c r="FC57" s="47" t="str">
        <f t="shared" si="130"/>
        <v/>
      </c>
      <c r="FD57" s="47" t="str">
        <f t="shared" si="130"/>
        <v/>
      </c>
      <c r="FE57" s="47" t="str">
        <f t="shared" si="130"/>
        <v/>
      </c>
      <c r="FF57" s="47" t="str">
        <f t="shared" si="130"/>
        <v/>
      </c>
      <c r="FG57" s="47" t="str">
        <f t="shared" si="130"/>
        <v/>
      </c>
      <c r="FH57" s="47" t="str">
        <f t="shared" si="130"/>
        <v/>
      </c>
      <c r="FI57" s="47" t="str">
        <f t="shared" si="130"/>
        <v/>
      </c>
      <c r="FJ57" s="47" t="str">
        <f t="shared" si="130"/>
        <v/>
      </c>
      <c r="FK57" s="47" t="str">
        <f t="shared" si="130"/>
        <v/>
      </c>
      <c r="FL57" s="47" t="str">
        <f t="shared" si="130"/>
        <v/>
      </c>
      <c r="FM57" s="47" t="str">
        <f t="shared" si="130"/>
        <v/>
      </c>
      <c r="FN57" s="47" t="str">
        <f t="shared" si="130"/>
        <v/>
      </c>
      <c r="FO57" s="47" t="str">
        <f t="shared" si="123"/>
        <v/>
      </c>
      <c r="FP57" s="47" t="str">
        <f t="shared" si="123"/>
        <v/>
      </c>
      <c r="FQ57" s="47" t="str">
        <f t="shared" si="123"/>
        <v/>
      </c>
      <c r="FR57" s="47" t="str">
        <f t="shared" si="123"/>
        <v/>
      </c>
      <c r="FS57" s="47" t="str">
        <f t="shared" si="123"/>
        <v/>
      </c>
      <c r="FT57" s="47" t="str">
        <f t="shared" si="123"/>
        <v/>
      </c>
      <c r="FU57" s="47" t="str">
        <f t="shared" si="123"/>
        <v/>
      </c>
      <c r="FV57" s="47" t="str">
        <f t="shared" si="123"/>
        <v/>
      </c>
      <c r="FW57" s="47" t="str">
        <f t="shared" si="123"/>
        <v/>
      </c>
      <c r="FX57" s="47" t="str">
        <f t="shared" si="123"/>
        <v/>
      </c>
      <c r="FY57" s="47" t="str">
        <f t="shared" si="123"/>
        <v/>
      </c>
      <c r="FZ57" s="47" t="str">
        <f t="shared" si="123"/>
        <v/>
      </c>
      <c r="GA57" s="47" t="str">
        <f t="shared" si="123"/>
        <v/>
      </c>
      <c r="GB57" s="47" t="str">
        <f t="shared" si="123"/>
        <v/>
      </c>
      <c r="GC57" s="47" t="str">
        <f t="shared" si="123"/>
        <v/>
      </c>
      <c r="GD57" s="47" t="str">
        <f t="shared" si="131"/>
        <v/>
      </c>
      <c r="GE57" s="47" t="str">
        <f t="shared" si="131"/>
        <v/>
      </c>
      <c r="GF57" s="47" t="str">
        <f t="shared" si="131"/>
        <v/>
      </c>
      <c r="GG57" s="47" t="str">
        <f t="shared" si="131"/>
        <v/>
      </c>
      <c r="GH57" s="47" t="str">
        <f t="shared" si="131"/>
        <v/>
      </c>
      <c r="GI57" s="47" t="str">
        <f t="shared" si="131"/>
        <v/>
      </c>
      <c r="GJ57" s="47" t="str">
        <f t="shared" si="131"/>
        <v/>
      </c>
      <c r="GK57" s="47" t="str">
        <f t="shared" si="131"/>
        <v/>
      </c>
      <c r="GL57" s="47" t="str">
        <f t="shared" si="131"/>
        <v/>
      </c>
      <c r="GM57" s="47" t="str">
        <f t="shared" si="131"/>
        <v/>
      </c>
      <c r="GN57" s="47" t="str">
        <f t="shared" si="131"/>
        <v/>
      </c>
      <c r="GO57" s="47" t="str">
        <f t="shared" si="131"/>
        <v/>
      </c>
      <c r="GP57" s="47" t="str">
        <f t="shared" si="131"/>
        <v/>
      </c>
      <c r="GQ57" s="47" t="str">
        <f t="shared" si="131"/>
        <v/>
      </c>
      <c r="GR57" s="47" t="str">
        <f t="shared" si="131"/>
        <v/>
      </c>
      <c r="GS57" s="47" t="str">
        <f t="shared" si="131"/>
        <v/>
      </c>
      <c r="GT57" s="47" t="str">
        <f t="shared" si="132"/>
        <v/>
      </c>
      <c r="GU57" s="47" t="str">
        <f t="shared" si="132"/>
        <v/>
      </c>
      <c r="GV57" s="47" t="str">
        <f t="shared" si="132"/>
        <v/>
      </c>
      <c r="GW57" s="47" t="str">
        <f t="shared" si="132"/>
        <v/>
      </c>
      <c r="GX57" s="47" t="str">
        <f t="shared" si="132"/>
        <v/>
      </c>
      <c r="GY57" s="47" t="str">
        <f t="shared" si="132"/>
        <v/>
      </c>
      <c r="GZ57" s="47" t="str">
        <f t="shared" si="132"/>
        <v/>
      </c>
      <c r="HA57" s="47" t="str">
        <f t="shared" si="132"/>
        <v/>
      </c>
      <c r="HB57" s="47" t="str">
        <f t="shared" si="132"/>
        <v/>
      </c>
      <c r="HC57" s="47" t="str">
        <f t="shared" si="132"/>
        <v/>
      </c>
      <c r="HD57" s="47" t="str">
        <f t="shared" si="132"/>
        <v/>
      </c>
      <c r="HE57" s="47" t="str">
        <f t="shared" si="132"/>
        <v/>
      </c>
      <c r="HF57" s="47" t="str">
        <f t="shared" si="132"/>
        <v/>
      </c>
      <c r="HG57" s="47" t="str">
        <f t="shared" si="132"/>
        <v/>
      </c>
      <c r="HH57" s="47" t="str">
        <f t="shared" si="132"/>
        <v/>
      </c>
      <c r="HI57" s="47" t="str">
        <f t="shared" si="132"/>
        <v/>
      </c>
      <c r="HJ57" s="47" t="str">
        <f t="shared" si="124"/>
        <v/>
      </c>
      <c r="HK57" s="47" t="str">
        <f t="shared" si="124"/>
        <v/>
      </c>
      <c r="HL57" s="47" t="str">
        <f t="shared" si="124"/>
        <v/>
      </c>
      <c r="HM57" s="47" t="str">
        <f t="shared" si="124"/>
        <v/>
      </c>
      <c r="HN57" s="47" t="str">
        <f t="shared" si="124"/>
        <v/>
      </c>
      <c r="HO57" s="47" t="str">
        <f t="shared" si="124"/>
        <v/>
      </c>
      <c r="HP57" s="165" t="e">
        <f t="shared" si="119"/>
        <v>#N/A</v>
      </c>
      <c r="HQ57" s="165" t="e">
        <f t="shared" si="119"/>
        <v>#N/A</v>
      </c>
      <c r="HR57" s="165" t="e">
        <f t="shared" si="119"/>
        <v>#N/A</v>
      </c>
      <c r="HS57" s="165" t="e">
        <f t="shared" si="119"/>
        <v>#N/A</v>
      </c>
      <c r="HT57" s="165" t="e">
        <f t="shared" si="119"/>
        <v>#N/A</v>
      </c>
      <c r="HU57" s="165" t="e">
        <f t="shared" si="119"/>
        <v>#N/A</v>
      </c>
      <c r="HV57" s="165" t="e">
        <f t="shared" si="119"/>
        <v>#N/A</v>
      </c>
      <c r="HW57" s="165" t="e">
        <f t="shared" si="119"/>
        <v>#N/A</v>
      </c>
      <c r="HX57" s="165" t="e">
        <f t="shared" si="119"/>
        <v>#N/A</v>
      </c>
      <c r="HY57" s="165" t="e">
        <f t="shared" si="119"/>
        <v>#N/A</v>
      </c>
      <c r="HZ57" s="165" t="e">
        <f t="shared" si="119"/>
        <v>#N/A</v>
      </c>
      <c r="IA57" s="165" t="e">
        <f t="shared" si="119"/>
        <v>#N/A</v>
      </c>
      <c r="IB57" s="165" t="e">
        <f t="shared" si="119"/>
        <v>#N/A</v>
      </c>
      <c r="IC57" s="165" t="e">
        <f t="shared" si="119"/>
        <v>#N/A</v>
      </c>
      <c r="ID57" s="165" t="e">
        <f t="shared" si="119"/>
        <v>#N/A</v>
      </c>
      <c r="IE57" s="165" t="e">
        <f t="shared" si="119"/>
        <v>#N/A</v>
      </c>
      <c r="IF57" s="165" t="e">
        <f t="shared" si="120"/>
        <v>#N/A</v>
      </c>
      <c r="IG57" s="165" t="e">
        <f t="shared" si="120"/>
        <v>#N/A</v>
      </c>
      <c r="IH57" s="165" t="e">
        <f t="shared" si="120"/>
        <v>#N/A</v>
      </c>
      <c r="II57" s="165" t="e">
        <f t="shared" si="120"/>
        <v>#N/A</v>
      </c>
      <c r="IJ57" s="165" t="e">
        <f t="shared" si="120"/>
        <v>#N/A</v>
      </c>
      <c r="IK57" s="165" t="e">
        <f t="shared" si="120"/>
        <v>#N/A</v>
      </c>
      <c r="IL57" s="165" t="e">
        <f t="shared" si="120"/>
        <v>#N/A</v>
      </c>
      <c r="IM57" s="165" t="e">
        <f t="shared" si="120"/>
        <v>#N/A</v>
      </c>
      <c r="IN57" s="165" t="e">
        <f t="shared" si="120"/>
        <v>#N/A</v>
      </c>
      <c r="IO57" s="165" t="e">
        <f t="shared" si="120"/>
        <v>#N/A</v>
      </c>
      <c r="IP57" s="165" t="e">
        <f t="shared" si="120"/>
        <v>#N/A</v>
      </c>
      <c r="IQ57" s="165" t="e">
        <f t="shared" si="120"/>
        <v>#N/A</v>
      </c>
      <c r="IR57" s="165" t="e">
        <f t="shared" si="120"/>
        <v>#N/A</v>
      </c>
      <c r="IS57" s="165" t="e">
        <f t="shared" si="120"/>
        <v>#N/A</v>
      </c>
      <c r="IT57" s="165" t="e">
        <f t="shared" si="118"/>
        <v>#N/A</v>
      </c>
      <c r="IU57" s="165" t="e">
        <f t="shared" si="117"/>
        <v>#N/A</v>
      </c>
      <c r="IV57" s="165" t="e">
        <f t="shared" si="117"/>
        <v>#N/A</v>
      </c>
      <c r="IW57" s="165" t="e">
        <f t="shared" si="117"/>
        <v>#N/A</v>
      </c>
      <c r="IX57" s="165" t="e">
        <f t="shared" si="117"/>
        <v>#N/A</v>
      </c>
      <c r="IY57" s="165" t="e">
        <f t="shared" si="117"/>
        <v>#N/A</v>
      </c>
      <c r="IZ57" s="165" t="e">
        <f t="shared" si="117"/>
        <v>#N/A</v>
      </c>
      <c r="JA57" s="165" t="e">
        <f t="shared" si="117"/>
        <v>#N/A</v>
      </c>
      <c r="JB57" s="165" t="e">
        <f t="shared" si="117"/>
        <v>#N/A</v>
      </c>
      <c r="JC57" s="165" t="e">
        <f t="shared" si="117"/>
        <v>#N/A</v>
      </c>
      <c r="JD57" s="165" t="e">
        <f t="shared" si="117"/>
        <v>#N/A</v>
      </c>
      <c r="JE57" s="165" t="e">
        <f t="shared" si="117"/>
        <v>#N/A</v>
      </c>
      <c r="JF57" s="165" t="e">
        <f t="shared" si="105"/>
        <v>#N/A</v>
      </c>
      <c r="JG57" s="165" t="e">
        <f t="shared" si="105"/>
        <v>#N/A</v>
      </c>
      <c r="JH57" s="165" t="e">
        <f t="shared" si="105"/>
        <v>#N/A</v>
      </c>
      <c r="JI57" s="165" t="e">
        <f t="shared" si="105"/>
        <v>#N/A</v>
      </c>
      <c r="JJ57" s="165" t="e">
        <f t="shared" si="105"/>
        <v>#N/A</v>
      </c>
      <c r="JK57" s="165" t="e">
        <f t="shared" si="105"/>
        <v>#N/A</v>
      </c>
      <c r="JL57" s="165" t="e">
        <f t="shared" si="105"/>
        <v>#N/A</v>
      </c>
      <c r="JM57" s="165" t="e">
        <f t="shared" si="105"/>
        <v>#N/A</v>
      </c>
      <c r="JN57" s="165" t="e">
        <f t="shared" si="105"/>
        <v>#N/A</v>
      </c>
      <c r="JO57" s="165" t="e">
        <f t="shared" si="105"/>
        <v>#N/A</v>
      </c>
      <c r="JP57" s="165" t="e">
        <f t="shared" si="105"/>
        <v>#N/A</v>
      </c>
      <c r="JQ57" s="165" t="e">
        <f t="shared" si="105"/>
        <v>#N/A</v>
      </c>
      <c r="JR57" s="165" t="e">
        <f t="shared" si="105"/>
        <v>#N/A</v>
      </c>
      <c r="JS57" s="165" t="e">
        <f t="shared" si="105"/>
        <v>#N/A</v>
      </c>
      <c r="JT57" s="165" t="e">
        <f t="shared" si="105"/>
        <v>#N/A</v>
      </c>
      <c r="JU57" s="165" t="e">
        <f t="shared" si="105"/>
        <v>#N/A</v>
      </c>
      <c r="JV57" s="165" t="e">
        <f t="shared" si="106"/>
        <v>#N/A</v>
      </c>
      <c r="JW57" s="165" t="e">
        <f t="shared" si="106"/>
        <v>#N/A</v>
      </c>
      <c r="JX57" s="165" t="e">
        <f t="shared" si="106"/>
        <v>#N/A</v>
      </c>
      <c r="JY57" s="165" t="e">
        <f t="shared" si="106"/>
        <v>#N/A</v>
      </c>
      <c r="JZ57" s="165" t="e">
        <f t="shared" si="106"/>
        <v>#N/A</v>
      </c>
      <c r="KA57" s="165" t="e">
        <f t="shared" si="106"/>
        <v>#N/A</v>
      </c>
      <c r="KB57" s="165" t="e">
        <f t="shared" si="106"/>
        <v>#N/A</v>
      </c>
      <c r="KC57" s="165" t="e">
        <f t="shared" si="106"/>
        <v>#N/A</v>
      </c>
      <c r="KD57" s="165" t="e">
        <f t="shared" si="106"/>
        <v>#N/A</v>
      </c>
      <c r="KE57" s="165" t="e">
        <f t="shared" si="106"/>
        <v>#N/A</v>
      </c>
      <c r="KF57" s="165" t="e">
        <f t="shared" si="106"/>
        <v>#N/A</v>
      </c>
      <c r="KG57" s="165" t="e">
        <f t="shared" si="106"/>
        <v>#N/A</v>
      </c>
      <c r="KH57" s="165" t="e">
        <f t="shared" si="106"/>
        <v>#N/A</v>
      </c>
      <c r="KI57" s="165" t="e">
        <f t="shared" si="106"/>
        <v>#N/A</v>
      </c>
      <c r="KJ57" s="165" t="e">
        <f t="shared" si="106"/>
        <v>#N/A</v>
      </c>
      <c r="KK57" s="165" t="e">
        <f t="shared" si="106"/>
        <v>#N/A</v>
      </c>
      <c r="KL57" s="165" t="e">
        <f t="shared" si="107"/>
        <v>#N/A</v>
      </c>
      <c r="KM57" s="165" t="e">
        <f t="shared" si="107"/>
        <v>#N/A</v>
      </c>
      <c r="KN57" s="165" t="e">
        <f t="shared" si="107"/>
        <v>#N/A</v>
      </c>
      <c r="KO57" s="165" t="e">
        <f t="shared" si="107"/>
        <v>#N/A</v>
      </c>
      <c r="KP57" s="165" t="e">
        <f t="shared" si="107"/>
        <v>#N/A</v>
      </c>
      <c r="KQ57" s="165" t="e">
        <f t="shared" si="107"/>
        <v>#N/A</v>
      </c>
      <c r="KR57" s="165" t="e">
        <f t="shared" si="107"/>
        <v>#N/A</v>
      </c>
      <c r="KS57" s="165" t="e">
        <f t="shared" si="107"/>
        <v>#N/A</v>
      </c>
      <c r="KT57" s="165" t="e">
        <f t="shared" si="107"/>
        <v>#N/A</v>
      </c>
      <c r="KU57" s="165" t="e">
        <f t="shared" si="107"/>
        <v>#N/A</v>
      </c>
      <c r="KV57" s="165" t="e">
        <f t="shared" si="107"/>
        <v>#N/A</v>
      </c>
      <c r="KW57" s="165" t="e">
        <f t="shared" si="107"/>
        <v>#N/A</v>
      </c>
      <c r="KX57" s="165" t="e">
        <f t="shared" si="107"/>
        <v>#N/A</v>
      </c>
      <c r="KY57" s="165" t="e">
        <f t="shared" si="107"/>
        <v>#N/A</v>
      </c>
      <c r="KZ57" s="165" t="e">
        <f t="shared" si="107"/>
        <v>#N/A</v>
      </c>
      <c r="LA57" s="165" t="e">
        <f t="shared" si="107"/>
        <v>#N/A</v>
      </c>
      <c r="LB57" s="165" t="e">
        <f t="shared" si="108"/>
        <v>#N/A</v>
      </c>
      <c r="LC57" s="165" t="e">
        <f t="shared" si="108"/>
        <v>#N/A</v>
      </c>
      <c r="LD57" s="165" t="e">
        <f t="shared" si="108"/>
        <v>#N/A</v>
      </c>
      <c r="LE57" s="165" t="e">
        <f t="shared" si="108"/>
        <v>#N/A</v>
      </c>
      <c r="LF57" s="165" t="e">
        <f t="shared" si="108"/>
        <v>#N/A</v>
      </c>
      <c r="LG57" s="165" t="e">
        <f t="shared" si="108"/>
        <v>#N/A</v>
      </c>
      <c r="LH57" s="165" t="e">
        <f t="shared" si="108"/>
        <v>#N/A</v>
      </c>
      <c r="LI57" s="165" t="e">
        <f t="shared" si="108"/>
        <v>#N/A</v>
      </c>
      <c r="LJ57" s="165" t="e">
        <f t="shared" si="108"/>
        <v>#N/A</v>
      </c>
      <c r="LK57" s="165" t="e">
        <f t="shared" si="108"/>
        <v>#N/A</v>
      </c>
      <c r="LL57" s="165" t="e">
        <f t="shared" si="108"/>
        <v>#N/A</v>
      </c>
      <c r="LM57" s="165" t="e">
        <f t="shared" si="108"/>
        <v>#N/A</v>
      </c>
      <c r="LN57" s="165" t="e">
        <f t="shared" si="108"/>
        <v>#N/A</v>
      </c>
      <c r="LO57" s="165" t="e">
        <f t="shared" si="108"/>
        <v>#N/A</v>
      </c>
      <c r="LP57" s="165" t="e">
        <f t="shared" si="108"/>
        <v>#N/A</v>
      </c>
      <c r="LQ57" s="165" t="e">
        <f t="shared" si="108"/>
        <v>#N/A</v>
      </c>
      <c r="LR57" s="165" t="e">
        <f t="shared" si="109"/>
        <v>#N/A</v>
      </c>
      <c r="LS57" s="165" t="e">
        <f t="shared" si="109"/>
        <v>#N/A</v>
      </c>
      <c r="LT57" s="165" t="e">
        <f t="shared" si="109"/>
        <v>#N/A</v>
      </c>
      <c r="LU57" s="165" t="e">
        <f t="shared" si="109"/>
        <v>#N/A</v>
      </c>
      <c r="LV57" s="165" t="e">
        <f t="shared" si="109"/>
        <v>#N/A</v>
      </c>
      <c r="LW57" s="165" t="e">
        <f t="shared" si="109"/>
        <v>#N/A</v>
      </c>
      <c r="LX57" s="165" t="e">
        <f t="shared" si="109"/>
        <v>#N/A</v>
      </c>
      <c r="LY57" s="165" t="e">
        <f t="shared" si="109"/>
        <v>#N/A</v>
      </c>
      <c r="LZ57" s="165" t="e">
        <f t="shared" si="109"/>
        <v>#N/A</v>
      </c>
      <c r="MA57" s="165" t="e">
        <f t="shared" si="109"/>
        <v>#N/A</v>
      </c>
      <c r="MB57" s="165" t="e">
        <f t="shared" si="109"/>
        <v>#N/A</v>
      </c>
      <c r="MC57" s="165" t="e">
        <f t="shared" si="109"/>
        <v>#N/A</v>
      </c>
      <c r="MD57" s="165" t="e">
        <f t="shared" si="109"/>
        <v>#N/A</v>
      </c>
      <c r="ME57" s="165" t="e">
        <f t="shared" si="109"/>
        <v>#N/A</v>
      </c>
      <c r="MF57" s="165" t="e">
        <f t="shared" si="109"/>
        <v>#N/A</v>
      </c>
      <c r="MG57" s="165" t="e">
        <f t="shared" si="109"/>
        <v>#N/A</v>
      </c>
      <c r="MH57" s="165" t="e">
        <f t="shared" si="110"/>
        <v>#N/A</v>
      </c>
      <c r="MI57" s="165" t="e">
        <f t="shared" si="110"/>
        <v>#N/A</v>
      </c>
      <c r="MJ57" s="165" t="e">
        <f t="shared" si="110"/>
        <v>#N/A</v>
      </c>
      <c r="MK57" s="165" t="e">
        <f t="shared" si="110"/>
        <v>#N/A</v>
      </c>
      <c r="ML57" s="165" t="e">
        <f t="shared" si="110"/>
        <v>#N/A</v>
      </c>
      <c r="MM57" s="165" t="e">
        <f t="shared" si="110"/>
        <v>#N/A</v>
      </c>
      <c r="MN57" s="165" t="e">
        <f t="shared" si="110"/>
        <v>#N/A</v>
      </c>
      <c r="MO57" s="165" t="e">
        <f t="shared" si="110"/>
        <v>#N/A</v>
      </c>
      <c r="MP57" s="165" t="e">
        <f t="shared" si="110"/>
        <v>#N/A</v>
      </c>
      <c r="MQ57" s="165" t="e">
        <f t="shared" si="110"/>
        <v>#N/A</v>
      </c>
      <c r="MR57" s="165" t="e">
        <f t="shared" si="110"/>
        <v>#N/A</v>
      </c>
      <c r="MS57" s="165" t="e">
        <f t="shared" si="110"/>
        <v>#N/A</v>
      </c>
      <c r="MT57" s="165" t="e">
        <f t="shared" si="110"/>
        <v>#N/A</v>
      </c>
      <c r="MU57" s="165" t="e">
        <f t="shared" si="110"/>
        <v>#N/A</v>
      </c>
      <c r="MV57" s="165" t="e">
        <f t="shared" si="110"/>
        <v>#N/A</v>
      </c>
      <c r="MW57" s="165" t="e">
        <f t="shared" si="110"/>
        <v>#N/A</v>
      </c>
      <c r="MX57" s="165" t="e">
        <f t="shared" si="111"/>
        <v>#N/A</v>
      </c>
      <c r="MY57" s="165" t="e">
        <f t="shared" si="111"/>
        <v>#N/A</v>
      </c>
      <c r="MZ57" s="165" t="e">
        <f t="shared" si="111"/>
        <v>#N/A</v>
      </c>
      <c r="NA57" s="165" t="e">
        <f t="shared" si="111"/>
        <v>#N/A</v>
      </c>
      <c r="NB57" s="165" t="e">
        <f t="shared" si="111"/>
        <v>#N/A</v>
      </c>
      <c r="NC57" s="165" t="e">
        <f t="shared" si="111"/>
        <v>#N/A</v>
      </c>
      <c r="ND57" s="165" t="e">
        <f t="shared" si="111"/>
        <v>#N/A</v>
      </c>
      <c r="NE57" s="165" t="e">
        <f t="shared" si="111"/>
        <v>#N/A</v>
      </c>
      <c r="NF57" s="165" t="e">
        <f t="shared" si="111"/>
        <v>#N/A</v>
      </c>
      <c r="NG57" s="165" t="e">
        <f t="shared" si="111"/>
        <v>#N/A</v>
      </c>
      <c r="NH57" s="165" t="e">
        <f t="shared" si="111"/>
        <v>#N/A</v>
      </c>
      <c r="NI57" s="165" t="e">
        <f t="shared" si="111"/>
        <v>#N/A</v>
      </c>
      <c r="NJ57" s="165" t="e">
        <f t="shared" si="111"/>
        <v>#N/A</v>
      </c>
      <c r="NK57" s="165" t="e">
        <f t="shared" si="111"/>
        <v>#N/A</v>
      </c>
      <c r="NL57" s="165" t="e">
        <f t="shared" si="111"/>
        <v>#N/A</v>
      </c>
      <c r="NM57" s="165" t="e">
        <f t="shared" si="111"/>
        <v>#N/A</v>
      </c>
      <c r="NN57" s="165" t="e">
        <f t="shared" si="112"/>
        <v>#N/A</v>
      </c>
      <c r="NO57" s="165" t="e">
        <f t="shared" si="112"/>
        <v>#N/A</v>
      </c>
      <c r="NP57" s="165" t="e">
        <f t="shared" si="112"/>
        <v>#N/A</v>
      </c>
      <c r="NQ57" s="165" t="e">
        <f t="shared" si="112"/>
        <v>#N/A</v>
      </c>
      <c r="NR57" s="165" t="e">
        <f t="shared" si="112"/>
        <v>#N/A</v>
      </c>
      <c r="NS57" s="165" t="e">
        <f t="shared" si="112"/>
        <v>#N/A</v>
      </c>
      <c r="NT57" s="165" t="e">
        <f t="shared" si="112"/>
        <v>#N/A</v>
      </c>
      <c r="NU57" s="165" t="e">
        <f t="shared" si="112"/>
        <v>#N/A</v>
      </c>
      <c r="NV57" s="165" t="e">
        <f t="shared" si="112"/>
        <v>#N/A</v>
      </c>
      <c r="NW57" s="165" t="e">
        <f t="shared" si="112"/>
        <v>#N/A</v>
      </c>
      <c r="NX57" s="165" t="e">
        <f t="shared" si="112"/>
        <v>#N/A</v>
      </c>
      <c r="NY57" s="165" t="e">
        <f t="shared" si="112"/>
        <v>#N/A</v>
      </c>
      <c r="NZ57" s="165" t="e">
        <f t="shared" si="112"/>
        <v>#N/A</v>
      </c>
      <c r="OA57" s="165" t="e">
        <f t="shared" si="112"/>
        <v>#N/A</v>
      </c>
      <c r="OB57" s="165" t="e">
        <f t="shared" si="112"/>
        <v>#N/A</v>
      </c>
      <c r="OC57" s="165" t="e">
        <f t="shared" si="112"/>
        <v>#N/A</v>
      </c>
      <c r="OD57" s="165" t="e">
        <f t="shared" si="113"/>
        <v>#N/A</v>
      </c>
      <c r="OE57" s="165" t="e">
        <f t="shared" si="113"/>
        <v>#N/A</v>
      </c>
      <c r="OF57" s="165" t="e">
        <f t="shared" si="113"/>
        <v>#N/A</v>
      </c>
      <c r="OG57" s="165" t="e">
        <f t="shared" si="113"/>
        <v>#N/A</v>
      </c>
      <c r="OH57" s="165" t="e">
        <f t="shared" si="113"/>
        <v>#N/A</v>
      </c>
      <c r="OI57" s="165" t="e">
        <f t="shared" si="113"/>
        <v>#N/A</v>
      </c>
      <c r="OJ57" s="165" t="e">
        <f t="shared" si="113"/>
        <v>#N/A</v>
      </c>
      <c r="OK57" s="165" t="e">
        <f t="shared" si="113"/>
        <v>#N/A</v>
      </c>
      <c r="OL57" s="165" t="e">
        <f t="shared" si="113"/>
        <v>#N/A</v>
      </c>
      <c r="OM57" s="165" t="e">
        <f t="shared" si="113"/>
        <v>#N/A</v>
      </c>
      <c r="ON57" s="165" t="e">
        <f t="shared" si="113"/>
        <v>#N/A</v>
      </c>
      <c r="OO57" s="165" t="e">
        <f t="shared" si="113"/>
        <v>#N/A</v>
      </c>
      <c r="OP57" s="165" t="e">
        <f t="shared" si="113"/>
        <v>#N/A</v>
      </c>
      <c r="OQ57" s="165" t="e">
        <f t="shared" si="113"/>
        <v>#N/A</v>
      </c>
      <c r="OR57" s="165" t="e">
        <f t="shared" si="113"/>
        <v>#N/A</v>
      </c>
      <c r="OS57" s="165" t="e">
        <f t="shared" si="113"/>
        <v>#N/A</v>
      </c>
      <c r="OT57" s="165" t="e">
        <f t="shared" si="114"/>
        <v>#N/A</v>
      </c>
      <c r="OU57" s="165" t="e">
        <f t="shared" si="114"/>
        <v>#N/A</v>
      </c>
      <c r="OV57" s="165" t="e">
        <f t="shared" si="114"/>
        <v>#N/A</v>
      </c>
      <c r="OW57" s="165" t="e">
        <f t="shared" si="83"/>
        <v>#N/A</v>
      </c>
      <c r="OX57" s="165" t="e">
        <f t="shared" si="83"/>
        <v>#N/A</v>
      </c>
      <c r="OY57" s="165" t="e">
        <f t="shared" si="83"/>
        <v>#N/A</v>
      </c>
      <c r="OZ57" s="165" t="e">
        <f t="shared" si="83"/>
        <v>#N/A</v>
      </c>
      <c r="PA57" s="165" t="e">
        <f t="shared" si="83"/>
        <v>#N/A</v>
      </c>
      <c r="PB57" s="165" t="e">
        <f t="shared" si="83"/>
        <v>#N/A</v>
      </c>
      <c r="PC57" s="165" t="e">
        <f t="shared" si="70"/>
        <v>#N/A</v>
      </c>
      <c r="PD57" s="165" t="e">
        <f t="shared" si="70"/>
        <v>#N/A</v>
      </c>
      <c r="PE57" s="165" t="e">
        <f t="shared" si="70"/>
        <v>#N/A</v>
      </c>
      <c r="PF57" s="165" t="e">
        <f t="shared" si="70"/>
        <v>#N/A</v>
      </c>
      <c r="PG57" s="165" t="e">
        <f t="shared" si="70"/>
        <v>#N/A</v>
      </c>
      <c r="PH57" s="165" t="e">
        <f t="shared" si="70"/>
        <v>#N/A</v>
      </c>
    </row>
    <row r="58" spans="1:424" hidden="1" x14ac:dyDescent="0.45">
      <c r="A58" s="4">
        <v>55</v>
      </c>
      <c r="B58" s="91"/>
      <c r="C58" s="91"/>
      <c r="D58" s="91"/>
      <c r="E58" s="120" t="str">
        <f t="shared" si="28"/>
        <v/>
      </c>
      <c r="F58" s="120" t="str">
        <f t="shared" si="29"/>
        <v/>
      </c>
      <c r="G58" s="71" t="str">
        <f t="shared" si="30"/>
        <v/>
      </c>
      <c r="H58" s="23"/>
      <c r="I58" s="55"/>
      <c r="J58" s="298"/>
      <c r="K58" s="72" t="str">
        <f>IF(AND(B58&gt;0,C58&gt;0,D58&gt;0),IF(ISBLANK(J58),IF(ISBLANK(H58),"",(D58-B58)*VLOOKUP(H58,VLookups!$A$4:$B$13,2,FALSE)),J58),"")</f>
        <v/>
      </c>
      <c r="L58" s="73" t="str">
        <f t="shared" si="84"/>
        <v/>
      </c>
      <c r="M58" s="91"/>
      <c r="N58" s="265" t="str">
        <f>IF(AND(M58&gt;0,C58&gt;0,NOT(K58="")),ABS(VLOOKUP($M$1,VLookups!$A$43:$B$44,2,FALSE)-_xlfn.NORM.DIST(M58,G58,K58,TRUE)),"")</f>
        <v/>
      </c>
      <c r="O58" s="90" t="str">
        <f>IF(AND($B58&gt;0,$C58&gt;0,$D58&gt;0,NOT(ISBLANK($H58))),_xlfn.NORM.INV(ABS(VLOOKUP($M$1,VLookups!$A$43:$B$44,2,FALSE)-O$3),$G58,$K58),"")</f>
        <v/>
      </c>
      <c r="P58" s="89" t="str">
        <f>IF(AND($B58&gt;0,$C58&gt;0,$D58&gt;0,NOT(ISBLANK($H58))),_xlfn.NORM.INV(ABS(VLOOKUP($M$1,VLookups!$A$43:$B$44,2,FALSE)-P$3),$G58,$K58),"")</f>
        <v/>
      </c>
      <c r="Q58" s="90" t="str">
        <f>IF(AND($B58&gt;0,$C58&gt;0,$D58&gt;0,NOT(ISBLANK($H58))),_xlfn.NORM.INV(ABS(VLOOKUP($M$1,VLookups!$A$43:$B$44,2,FALSE)-Q$3),$G58,$K58),"")</f>
        <v/>
      </c>
      <c r="R58" s="89" t="str">
        <f>IF(AND($B58&gt;0,$C58&gt;0,$D58&gt;0,NOT(ISBLANK($H58))),_xlfn.NORM.INV(ABS(VLOOKUP($M$1,VLookups!$A$43:$B$44,2,FALSE)-R$3),$G58,$K58),"")</f>
        <v/>
      </c>
      <c r="S58" s="90" t="str">
        <f>IF(AND($B58&gt;0,$C58&gt;0,$D58&gt;0,NOT(ISBLANK($H58))),_xlfn.NORM.INV(ABS(VLOOKUP($M$1,VLookups!$A$43:$B$44,2,FALSE)-S$3),$G58,$K58),"")</f>
        <v/>
      </c>
      <c r="T58" s="89" t="str">
        <f>IF(AND($B58&gt;0,$C58&gt;0,$D58&gt;0,NOT(ISBLANK($H58))),_xlfn.NORM.INV(ABS(VLOOKUP($M$1,VLookups!$A$43:$B$44,2,FALSE)-T$3),$G58,$K58),"")</f>
        <v/>
      </c>
      <c r="U58" s="5"/>
      <c r="V58" s="164" t="str">
        <f t="shared" si="31"/>
        <v/>
      </c>
      <c r="W58" s="47" t="str">
        <f t="shared" si="133"/>
        <v/>
      </c>
      <c r="X58" s="47" t="str">
        <f t="shared" si="133"/>
        <v/>
      </c>
      <c r="Y58" s="47" t="str">
        <f t="shared" si="133"/>
        <v/>
      </c>
      <c r="Z58" s="47" t="str">
        <f t="shared" si="133"/>
        <v/>
      </c>
      <c r="AA58" s="47" t="str">
        <f t="shared" si="133"/>
        <v/>
      </c>
      <c r="AB58" s="47" t="str">
        <f t="shared" si="133"/>
        <v/>
      </c>
      <c r="AC58" s="47" t="str">
        <f t="shared" si="133"/>
        <v/>
      </c>
      <c r="AD58" s="47" t="str">
        <f t="shared" si="133"/>
        <v/>
      </c>
      <c r="AE58" s="47" t="str">
        <f t="shared" si="133"/>
        <v/>
      </c>
      <c r="AF58" s="47" t="str">
        <f t="shared" si="133"/>
        <v/>
      </c>
      <c r="AG58" s="47" t="str">
        <f t="shared" si="133"/>
        <v/>
      </c>
      <c r="AH58" s="47" t="str">
        <f t="shared" si="133"/>
        <v/>
      </c>
      <c r="AI58" s="47" t="str">
        <f t="shared" si="133"/>
        <v/>
      </c>
      <c r="AJ58" s="47" t="str">
        <f t="shared" si="133"/>
        <v/>
      </c>
      <c r="AK58" s="47" t="str">
        <f t="shared" si="133"/>
        <v/>
      </c>
      <c r="AL58" s="47" t="str">
        <f t="shared" si="133"/>
        <v/>
      </c>
      <c r="AM58" s="47" t="str">
        <f t="shared" si="125"/>
        <v/>
      </c>
      <c r="AN58" s="47" t="str">
        <f t="shared" si="125"/>
        <v/>
      </c>
      <c r="AO58" s="47" t="str">
        <f t="shared" si="125"/>
        <v/>
      </c>
      <c r="AP58" s="47" t="str">
        <f t="shared" si="125"/>
        <v/>
      </c>
      <c r="AQ58" s="47" t="str">
        <f t="shared" si="125"/>
        <v/>
      </c>
      <c r="AR58" s="47" t="str">
        <f t="shared" si="125"/>
        <v/>
      </c>
      <c r="AS58" s="47" t="str">
        <f t="shared" si="125"/>
        <v/>
      </c>
      <c r="AT58" s="47" t="str">
        <f t="shared" si="125"/>
        <v/>
      </c>
      <c r="AU58" s="47" t="str">
        <f t="shared" si="125"/>
        <v/>
      </c>
      <c r="AV58" s="47" t="str">
        <f t="shared" si="125"/>
        <v/>
      </c>
      <c r="AW58" s="47" t="str">
        <f t="shared" si="125"/>
        <v/>
      </c>
      <c r="AX58" s="47" t="str">
        <f t="shared" si="125"/>
        <v/>
      </c>
      <c r="AY58" s="47" t="str">
        <f t="shared" si="125"/>
        <v/>
      </c>
      <c r="AZ58" s="47" t="str">
        <f t="shared" si="125"/>
        <v/>
      </c>
      <c r="BA58" s="47" t="str">
        <f t="shared" si="125"/>
        <v/>
      </c>
      <c r="BB58" s="47" t="str">
        <f t="shared" si="126"/>
        <v/>
      </c>
      <c r="BC58" s="47" t="str">
        <f t="shared" si="126"/>
        <v/>
      </c>
      <c r="BD58" s="47" t="str">
        <f t="shared" si="126"/>
        <v/>
      </c>
      <c r="BE58" s="47" t="str">
        <f t="shared" si="126"/>
        <v/>
      </c>
      <c r="BF58" s="47" t="str">
        <f t="shared" si="126"/>
        <v/>
      </c>
      <c r="BG58" s="47" t="str">
        <f t="shared" si="126"/>
        <v/>
      </c>
      <c r="BH58" s="47" t="str">
        <f t="shared" si="126"/>
        <v/>
      </c>
      <c r="BI58" s="47" t="str">
        <f t="shared" si="126"/>
        <v/>
      </c>
      <c r="BJ58" s="47" t="str">
        <f t="shared" si="126"/>
        <v/>
      </c>
      <c r="BK58" s="47" t="str">
        <f t="shared" si="126"/>
        <v/>
      </c>
      <c r="BL58" s="47" t="str">
        <f t="shared" si="126"/>
        <v/>
      </c>
      <c r="BM58" s="47" t="str">
        <f t="shared" si="126"/>
        <v/>
      </c>
      <c r="BN58" s="47" t="str">
        <f t="shared" si="126"/>
        <v/>
      </c>
      <c r="BO58" s="47" t="str">
        <f t="shared" si="126"/>
        <v/>
      </c>
      <c r="BP58" s="47" t="str">
        <f t="shared" si="126"/>
        <v/>
      </c>
      <c r="BQ58" s="47" t="str">
        <f t="shared" si="126"/>
        <v/>
      </c>
      <c r="BR58" s="47" t="str">
        <f t="shared" si="121"/>
        <v/>
      </c>
      <c r="BS58" s="47" t="str">
        <f t="shared" si="121"/>
        <v/>
      </c>
      <c r="BT58" s="47" t="str">
        <f t="shared" si="121"/>
        <v/>
      </c>
      <c r="BU58" s="47" t="str">
        <f t="shared" si="121"/>
        <v/>
      </c>
      <c r="BV58" s="47" t="str">
        <f t="shared" si="121"/>
        <v/>
      </c>
      <c r="BW58" s="47" t="str">
        <f t="shared" si="121"/>
        <v/>
      </c>
      <c r="BX58" s="47" t="str">
        <f t="shared" si="121"/>
        <v/>
      </c>
      <c r="BY58" s="47" t="str">
        <f t="shared" si="121"/>
        <v/>
      </c>
      <c r="BZ58" s="47" t="str">
        <f t="shared" si="121"/>
        <v/>
      </c>
      <c r="CA58" s="47" t="str">
        <f t="shared" si="121"/>
        <v/>
      </c>
      <c r="CB58" s="47" t="str">
        <f t="shared" si="121"/>
        <v/>
      </c>
      <c r="CC58" s="47" t="str">
        <f t="shared" si="121"/>
        <v/>
      </c>
      <c r="CD58" s="47" t="str">
        <f t="shared" si="121"/>
        <v/>
      </c>
      <c r="CE58" s="47" t="str">
        <f t="shared" si="121"/>
        <v/>
      </c>
      <c r="CF58" s="47" t="str">
        <f t="shared" si="121"/>
        <v/>
      </c>
      <c r="CG58" s="47" t="str">
        <f t="shared" si="127"/>
        <v/>
      </c>
      <c r="CH58" s="47" t="str">
        <f t="shared" si="127"/>
        <v/>
      </c>
      <c r="CI58" s="47" t="str">
        <f t="shared" si="127"/>
        <v/>
      </c>
      <c r="CJ58" s="47" t="str">
        <f t="shared" si="127"/>
        <v/>
      </c>
      <c r="CK58" s="47" t="str">
        <f t="shared" si="127"/>
        <v/>
      </c>
      <c r="CL58" s="47" t="str">
        <f t="shared" si="127"/>
        <v/>
      </c>
      <c r="CM58" s="47" t="str">
        <f t="shared" si="127"/>
        <v/>
      </c>
      <c r="CN58" s="47" t="str">
        <f t="shared" si="127"/>
        <v/>
      </c>
      <c r="CO58" s="47" t="str">
        <f t="shared" si="127"/>
        <v/>
      </c>
      <c r="CP58" s="47" t="str">
        <f t="shared" si="127"/>
        <v/>
      </c>
      <c r="CQ58" s="47" t="str">
        <f t="shared" si="127"/>
        <v/>
      </c>
      <c r="CR58" s="47" t="str">
        <f t="shared" si="127"/>
        <v/>
      </c>
      <c r="CS58" s="47" t="str">
        <f t="shared" si="127"/>
        <v/>
      </c>
      <c r="CT58" s="47" t="str">
        <f t="shared" si="127"/>
        <v/>
      </c>
      <c r="CU58" s="47" t="str">
        <f t="shared" si="127"/>
        <v/>
      </c>
      <c r="CV58" s="47" t="str">
        <f t="shared" si="127"/>
        <v/>
      </c>
      <c r="CW58" s="47" t="str">
        <f t="shared" si="128"/>
        <v/>
      </c>
      <c r="CX58" s="47" t="str">
        <f t="shared" si="128"/>
        <v/>
      </c>
      <c r="CY58" s="47" t="str">
        <f t="shared" si="128"/>
        <v/>
      </c>
      <c r="CZ58" s="47" t="str">
        <f t="shared" si="128"/>
        <v/>
      </c>
      <c r="DA58" s="47" t="str">
        <f t="shared" si="128"/>
        <v/>
      </c>
      <c r="DB58" s="47" t="str">
        <f t="shared" si="128"/>
        <v/>
      </c>
      <c r="DC58" s="47" t="str">
        <f t="shared" si="128"/>
        <v/>
      </c>
      <c r="DD58" s="47" t="str">
        <f t="shared" si="128"/>
        <v/>
      </c>
      <c r="DE58" s="47" t="str">
        <f t="shared" si="128"/>
        <v/>
      </c>
      <c r="DF58" s="47" t="str">
        <f t="shared" si="128"/>
        <v/>
      </c>
      <c r="DG58" s="47" t="str">
        <f t="shared" si="128"/>
        <v/>
      </c>
      <c r="DH58" s="47" t="str">
        <f t="shared" si="128"/>
        <v/>
      </c>
      <c r="DI58" s="47" t="str">
        <f t="shared" si="128"/>
        <v/>
      </c>
      <c r="DJ58" s="47" t="str">
        <f t="shared" si="128"/>
        <v/>
      </c>
      <c r="DK58" s="47" t="str">
        <f t="shared" si="128"/>
        <v/>
      </c>
      <c r="DL58" s="47" t="str">
        <f t="shared" si="128"/>
        <v/>
      </c>
      <c r="DM58" s="47" t="str">
        <f t="shared" si="122"/>
        <v/>
      </c>
      <c r="DN58" s="47" t="str">
        <f t="shared" si="122"/>
        <v/>
      </c>
      <c r="DO58" s="47" t="str">
        <f t="shared" si="122"/>
        <v/>
      </c>
      <c r="DP58" s="47" t="str">
        <f t="shared" si="122"/>
        <v/>
      </c>
      <c r="DQ58" s="47" t="str">
        <f t="shared" si="122"/>
        <v/>
      </c>
      <c r="DR58" s="47" t="str">
        <f t="shared" si="122"/>
        <v/>
      </c>
      <c r="DS58" s="179" t="str">
        <f t="shared" si="33"/>
        <v/>
      </c>
      <c r="DT58" s="47" t="str">
        <f t="shared" si="134"/>
        <v/>
      </c>
      <c r="DU58" s="47" t="str">
        <f t="shared" si="134"/>
        <v/>
      </c>
      <c r="DV58" s="47" t="str">
        <f t="shared" si="134"/>
        <v/>
      </c>
      <c r="DW58" s="47" t="str">
        <f t="shared" si="134"/>
        <v/>
      </c>
      <c r="DX58" s="47" t="str">
        <f t="shared" si="134"/>
        <v/>
      </c>
      <c r="DY58" s="47" t="str">
        <f t="shared" si="134"/>
        <v/>
      </c>
      <c r="DZ58" s="47" t="str">
        <f t="shared" si="134"/>
        <v/>
      </c>
      <c r="EA58" s="47" t="str">
        <f t="shared" si="134"/>
        <v/>
      </c>
      <c r="EB58" s="47" t="str">
        <f t="shared" si="134"/>
        <v/>
      </c>
      <c r="EC58" s="47" t="str">
        <f t="shared" si="134"/>
        <v/>
      </c>
      <c r="ED58" s="47" t="str">
        <f t="shared" si="134"/>
        <v/>
      </c>
      <c r="EE58" s="47" t="str">
        <f t="shared" si="134"/>
        <v/>
      </c>
      <c r="EF58" s="47" t="str">
        <f t="shared" si="134"/>
        <v/>
      </c>
      <c r="EG58" s="47" t="str">
        <f t="shared" si="134"/>
        <v/>
      </c>
      <c r="EH58" s="47" t="str">
        <f t="shared" si="134"/>
        <v/>
      </c>
      <c r="EI58" s="47" t="str">
        <f t="shared" si="134"/>
        <v/>
      </c>
      <c r="EJ58" s="47" t="str">
        <f t="shared" si="129"/>
        <v/>
      </c>
      <c r="EK58" s="47" t="str">
        <f t="shared" si="129"/>
        <v/>
      </c>
      <c r="EL58" s="47" t="str">
        <f t="shared" si="129"/>
        <v/>
      </c>
      <c r="EM58" s="47" t="str">
        <f t="shared" si="129"/>
        <v/>
      </c>
      <c r="EN58" s="47" t="str">
        <f t="shared" si="129"/>
        <v/>
      </c>
      <c r="EO58" s="47" t="str">
        <f t="shared" si="129"/>
        <v/>
      </c>
      <c r="EP58" s="47" t="str">
        <f t="shared" si="129"/>
        <v/>
      </c>
      <c r="EQ58" s="47" t="str">
        <f t="shared" si="129"/>
        <v/>
      </c>
      <c r="ER58" s="47" t="str">
        <f t="shared" si="129"/>
        <v/>
      </c>
      <c r="ES58" s="47" t="str">
        <f t="shared" si="129"/>
        <v/>
      </c>
      <c r="ET58" s="47" t="str">
        <f t="shared" si="129"/>
        <v/>
      </c>
      <c r="EU58" s="47" t="str">
        <f t="shared" si="129"/>
        <v/>
      </c>
      <c r="EV58" s="47" t="str">
        <f t="shared" si="129"/>
        <v/>
      </c>
      <c r="EW58" s="47" t="str">
        <f t="shared" si="129"/>
        <v/>
      </c>
      <c r="EX58" s="47" t="str">
        <f t="shared" si="129"/>
        <v/>
      </c>
      <c r="EY58" s="47" t="str">
        <f t="shared" si="130"/>
        <v/>
      </c>
      <c r="EZ58" s="47" t="str">
        <f t="shared" si="130"/>
        <v/>
      </c>
      <c r="FA58" s="47" t="str">
        <f t="shared" si="130"/>
        <v/>
      </c>
      <c r="FB58" s="47" t="str">
        <f t="shared" si="130"/>
        <v/>
      </c>
      <c r="FC58" s="47" t="str">
        <f t="shared" si="130"/>
        <v/>
      </c>
      <c r="FD58" s="47" t="str">
        <f t="shared" si="130"/>
        <v/>
      </c>
      <c r="FE58" s="47" t="str">
        <f t="shared" si="130"/>
        <v/>
      </c>
      <c r="FF58" s="47" t="str">
        <f t="shared" si="130"/>
        <v/>
      </c>
      <c r="FG58" s="47" t="str">
        <f t="shared" si="130"/>
        <v/>
      </c>
      <c r="FH58" s="47" t="str">
        <f t="shared" si="130"/>
        <v/>
      </c>
      <c r="FI58" s="47" t="str">
        <f t="shared" si="130"/>
        <v/>
      </c>
      <c r="FJ58" s="47" t="str">
        <f t="shared" si="130"/>
        <v/>
      </c>
      <c r="FK58" s="47" t="str">
        <f t="shared" si="130"/>
        <v/>
      </c>
      <c r="FL58" s="47" t="str">
        <f t="shared" si="130"/>
        <v/>
      </c>
      <c r="FM58" s="47" t="str">
        <f t="shared" si="130"/>
        <v/>
      </c>
      <c r="FN58" s="47" t="str">
        <f t="shared" si="130"/>
        <v/>
      </c>
      <c r="FO58" s="47" t="str">
        <f t="shared" si="123"/>
        <v/>
      </c>
      <c r="FP58" s="47" t="str">
        <f t="shared" si="123"/>
        <v/>
      </c>
      <c r="FQ58" s="47" t="str">
        <f t="shared" si="123"/>
        <v/>
      </c>
      <c r="FR58" s="47" t="str">
        <f t="shared" si="123"/>
        <v/>
      </c>
      <c r="FS58" s="47" t="str">
        <f t="shared" si="123"/>
        <v/>
      </c>
      <c r="FT58" s="47" t="str">
        <f t="shared" si="123"/>
        <v/>
      </c>
      <c r="FU58" s="47" t="str">
        <f t="shared" si="123"/>
        <v/>
      </c>
      <c r="FV58" s="47" t="str">
        <f t="shared" si="123"/>
        <v/>
      </c>
      <c r="FW58" s="47" t="str">
        <f t="shared" si="123"/>
        <v/>
      </c>
      <c r="FX58" s="47" t="str">
        <f t="shared" si="123"/>
        <v/>
      </c>
      <c r="FY58" s="47" t="str">
        <f t="shared" si="123"/>
        <v/>
      </c>
      <c r="FZ58" s="47" t="str">
        <f t="shared" si="123"/>
        <v/>
      </c>
      <c r="GA58" s="47" t="str">
        <f t="shared" si="123"/>
        <v/>
      </c>
      <c r="GB58" s="47" t="str">
        <f t="shared" si="123"/>
        <v/>
      </c>
      <c r="GC58" s="47" t="str">
        <f t="shared" si="123"/>
        <v/>
      </c>
      <c r="GD58" s="47" t="str">
        <f t="shared" si="131"/>
        <v/>
      </c>
      <c r="GE58" s="47" t="str">
        <f t="shared" si="131"/>
        <v/>
      </c>
      <c r="GF58" s="47" t="str">
        <f t="shared" si="131"/>
        <v/>
      </c>
      <c r="GG58" s="47" t="str">
        <f t="shared" si="131"/>
        <v/>
      </c>
      <c r="GH58" s="47" t="str">
        <f t="shared" si="131"/>
        <v/>
      </c>
      <c r="GI58" s="47" t="str">
        <f t="shared" si="131"/>
        <v/>
      </c>
      <c r="GJ58" s="47" t="str">
        <f t="shared" si="131"/>
        <v/>
      </c>
      <c r="GK58" s="47" t="str">
        <f t="shared" si="131"/>
        <v/>
      </c>
      <c r="GL58" s="47" t="str">
        <f t="shared" si="131"/>
        <v/>
      </c>
      <c r="GM58" s="47" t="str">
        <f t="shared" si="131"/>
        <v/>
      </c>
      <c r="GN58" s="47" t="str">
        <f t="shared" si="131"/>
        <v/>
      </c>
      <c r="GO58" s="47" t="str">
        <f t="shared" si="131"/>
        <v/>
      </c>
      <c r="GP58" s="47" t="str">
        <f t="shared" si="131"/>
        <v/>
      </c>
      <c r="GQ58" s="47" t="str">
        <f t="shared" si="131"/>
        <v/>
      </c>
      <c r="GR58" s="47" t="str">
        <f t="shared" si="131"/>
        <v/>
      </c>
      <c r="GS58" s="47" t="str">
        <f t="shared" si="131"/>
        <v/>
      </c>
      <c r="GT58" s="47" t="str">
        <f t="shared" si="132"/>
        <v/>
      </c>
      <c r="GU58" s="47" t="str">
        <f t="shared" si="132"/>
        <v/>
      </c>
      <c r="GV58" s="47" t="str">
        <f t="shared" si="132"/>
        <v/>
      </c>
      <c r="GW58" s="47" t="str">
        <f t="shared" si="132"/>
        <v/>
      </c>
      <c r="GX58" s="47" t="str">
        <f t="shared" si="132"/>
        <v/>
      </c>
      <c r="GY58" s="47" t="str">
        <f t="shared" si="132"/>
        <v/>
      </c>
      <c r="GZ58" s="47" t="str">
        <f t="shared" si="132"/>
        <v/>
      </c>
      <c r="HA58" s="47" t="str">
        <f t="shared" si="132"/>
        <v/>
      </c>
      <c r="HB58" s="47" t="str">
        <f t="shared" si="132"/>
        <v/>
      </c>
      <c r="HC58" s="47" t="str">
        <f t="shared" si="132"/>
        <v/>
      </c>
      <c r="HD58" s="47" t="str">
        <f t="shared" si="132"/>
        <v/>
      </c>
      <c r="HE58" s="47" t="str">
        <f t="shared" si="132"/>
        <v/>
      </c>
      <c r="HF58" s="47" t="str">
        <f t="shared" si="132"/>
        <v/>
      </c>
      <c r="HG58" s="47" t="str">
        <f t="shared" si="132"/>
        <v/>
      </c>
      <c r="HH58" s="47" t="str">
        <f t="shared" si="132"/>
        <v/>
      </c>
      <c r="HI58" s="47" t="str">
        <f t="shared" si="132"/>
        <v/>
      </c>
      <c r="HJ58" s="47" t="str">
        <f t="shared" si="124"/>
        <v/>
      </c>
      <c r="HK58" s="47" t="str">
        <f t="shared" si="124"/>
        <v/>
      </c>
      <c r="HL58" s="47" t="str">
        <f t="shared" si="124"/>
        <v/>
      </c>
      <c r="HM58" s="47" t="str">
        <f t="shared" si="124"/>
        <v/>
      </c>
      <c r="HN58" s="47" t="str">
        <f t="shared" si="124"/>
        <v/>
      </c>
      <c r="HO58" s="47" t="str">
        <f t="shared" si="124"/>
        <v/>
      </c>
      <c r="HP58" s="165" t="e">
        <f t="shared" si="119"/>
        <v>#N/A</v>
      </c>
      <c r="HQ58" s="165" t="e">
        <f t="shared" si="119"/>
        <v>#N/A</v>
      </c>
      <c r="HR58" s="165" t="e">
        <f t="shared" si="119"/>
        <v>#N/A</v>
      </c>
      <c r="HS58" s="165" t="e">
        <f t="shared" si="119"/>
        <v>#N/A</v>
      </c>
      <c r="HT58" s="165" t="e">
        <f t="shared" si="119"/>
        <v>#N/A</v>
      </c>
      <c r="HU58" s="165" t="e">
        <f t="shared" si="119"/>
        <v>#N/A</v>
      </c>
      <c r="HV58" s="165" t="e">
        <f t="shared" si="119"/>
        <v>#N/A</v>
      </c>
      <c r="HW58" s="165" t="e">
        <f t="shared" si="119"/>
        <v>#N/A</v>
      </c>
      <c r="HX58" s="165" t="e">
        <f t="shared" si="119"/>
        <v>#N/A</v>
      </c>
      <c r="HY58" s="165" t="e">
        <f t="shared" si="119"/>
        <v>#N/A</v>
      </c>
      <c r="HZ58" s="165" t="e">
        <f t="shared" si="119"/>
        <v>#N/A</v>
      </c>
      <c r="IA58" s="165" t="e">
        <f t="shared" si="119"/>
        <v>#N/A</v>
      </c>
      <c r="IB58" s="165" t="e">
        <f t="shared" si="119"/>
        <v>#N/A</v>
      </c>
      <c r="IC58" s="165" t="e">
        <f t="shared" si="119"/>
        <v>#N/A</v>
      </c>
      <c r="ID58" s="165" t="e">
        <f t="shared" si="119"/>
        <v>#N/A</v>
      </c>
      <c r="IE58" s="165" t="e">
        <f t="shared" si="119"/>
        <v>#N/A</v>
      </c>
      <c r="IF58" s="165" t="e">
        <f t="shared" si="120"/>
        <v>#N/A</v>
      </c>
      <c r="IG58" s="165" t="e">
        <f t="shared" si="120"/>
        <v>#N/A</v>
      </c>
      <c r="IH58" s="165" t="e">
        <f t="shared" si="120"/>
        <v>#N/A</v>
      </c>
      <c r="II58" s="165" t="e">
        <f t="shared" si="120"/>
        <v>#N/A</v>
      </c>
      <c r="IJ58" s="165" t="e">
        <f t="shared" si="120"/>
        <v>#N/A</v>
      </c>
      <c r="IK58" s="165" t="e">
        <f t="shared" si="120"/>
        <v>#N/A</v>
      </c>
      <c r="IL58" s="165" t="e">
        <f t="shared" si="120"/>
        <v>#N/A</v>
      </c>
      <c r="IM58" s="165" t="e">
        <f t="shared" si="120"/>
        <v>#N/A</v>
      </c>
      <c r="IN58" s="165" t="e">
        <f t="shared" si="120"/>
        <v>#N/A</v>
      </c>
      <c r="IO58" s="165" t="e">
        <f t="shared" si="120"/>
        <v>#N/A</v>
      </c>
      <c r="IP58" s="165" t="e">
        <f t="shared" si="120"/>
        <v>#N/A</v>
      </c>
      <c r="IQ58" s="165" t="e">
        <f t="shared" si="120"/>
        <v>#N/A</v>
      </c>
      <c r="IR58" s="165" t="e">
        <f t="shared" si="120"/>
        <v>#N/A</v>
      </c>
      <c r="IS58" s="165" t="e">
        <f t="shared" si="120"/>
        <v>#N/A</v>
      </c>
      <c r="IT58" s="165" t="e">
        <f t="shared" si="118"/>
        <v>#N/A</v>
      </c>
      <c r="IU58" s="165" t="e">
        <f t="shared" si="117"/>
        <v>#N/A</v>
      </c>
      <c r="IV58" s="165" t="e">
        <f t="shared" si="117"/>
        <v>#N/A</v>
      </c>
      <c r="IW58" s="165" t="e">
        <f t="shared" si="117"/>
        <v>#N/A</v>
      </c>
      <c r="IX58" s="165" t="e">
        <f t="shared" si="117"/>
        <v>#N/A</v>
      </c>
      <c r="IY58" s="165" t="e">
        <f t="shared" si="117"/>
        <v>#N/A</v>
      </c>
      <c r="IZ58" s="165" t="e">
        <f t="shared" si="117"/>
        <v>#N/A</v>
      </c>
      <c r="JA58" s="165" t="e">
        <f t="shared" si="117"/>
        <v>#N/A</v>
      </c>
      <c r="JB58" s="165" t="e">
        <f t="shared" si="117"/>
        <v>#N/A</v>
      </c>
      <c r="JC58" s="165" t="e">
        <f t="shared" si="117"/>
        <v>#N/A</v>
      </c>
      <c r="JD58" s="165" t="e">
        <f t="shared" si="117"/>
        <v>#N/A</v>
      </c>
      <c r="JE58" s="165" t="e">
        <f t="shared" si="117"/>
        <v>#N/A</v>
      </c>
      <c r="JF58" s="165" t="e">
        <f t="shared" si="105"/>
        <v>#N/A</v>
      </c>
      <c r="JG58" s="165" t="e">
        <f t="shared" si="105"/>
        <v>#N/A</v>
      </c>
      <c r="JH58" s="165" t="e">
        <f t="shared" si="105"/>
        <v>#N/A</v>
      </c>
      <c r="JI58" s="165" t="e">
        <f t="shared" si="105"/>
        <v>#N/A</v>
      </c>
      <c r="JJ58" s="165" t="e">
        <f t="shared" si="105"/>
        <v>#N/A</v>
      </c>
      <c r="JK58" s="165" t="e">
        <f t="shared" si="105"/>
        <v>#N/A</v>
      </c>
      <c r="JL58" s="165" t="e">
        <f t="shared" si="105"/>
        <v>#N/A</v>
      </c>
      <c r="JM58" s="165" t="e">
        <f t="shared" si="105"/>
        <v>#N/A</v>
      </c>
      <c r="JN58" s="165" t="e">
        <f t="shared" si="105"/>
        <v>#N/A</v>
      </c>
      <c r="JO58" s="165" t="e">
        <f t="shared" si="105"/>
        <v>#N/A</v>
      </c>
      <c r="JP58" s="165" t="e">
        <f t="shared" si="105"/>
        <v>#N/A</v>
      </c>
      <c r="JQ58" s="165" t="e">
        <f t="shared" si="105"/>
        <v>#N/A</v>
      </c>
      <c r="JR58" s="165" t="e">
        <f t="shared" si="105"/>
        <v>#N/A</v>
      </c>
      <c r="JS58" s="165" t="e">
        <f t="shared" si="105"/>
        <v>#N/A</v>
      </c>
      <c r="JT58" s="165" t="e">
        <f t="shared" si="105"/>
        <v>#N/A</v>
      </c>
      <c r="JU58" s="165" t="e">
        <f t="shared" si="105"/>
        <v>#N/A</v>
      </c>
      <c r="JV58" s="165" t="e">
        <f t="shared" si="106"/>
        <v>#N/A</v>
      </c>
      <c r="JW58" s="165" t="e">
        <f t="shared" si="106"/>
        <v>#N/A</v>
      </c>
      <c r="JX58" s="165" t="e">
        <f t="shared" si="106"/>
        <v>#N/A</v>
      </c>
      <c r="JY58" s="165" t="e">
        <f t="shared" si="106"/>
        <v>#N/A</v>
      </c>
      <c r="JZ58" s="165" t="e">
        <f t="shared" si="106"/>
        <v>#N/A</v>
      </c>
      <c r="KA58" s="165" t="e">
        <f t="shared" si="106"/>
        <v>#N/A</v>
      </c>
      <c r="KB58" s="165" t="e">
        <f t="shared" si="106"/>
        <v>#N/A</v>
      </c>
      <c r="KC58" s="165" t="e">
        <f t="shared" si="106"/>
        <v>#N/A</v>
      </c>
      <c r="KD58" s="165" t="e">
        <f t="shared" si="106"/>
        <v>#N/A</v>
      </c>
      <c r="KE58" s="165" t="e">
        <f t="shared" si="106"/>
        <v>#N/A</v>
      </c>
      <c r="KF58" s="165" t="e">
        <f t="shared" si="106"/>
        <v>#N/A</v>
      </c>
      <c r="KG58" s="165" t="e">
        <f t="shared" si="106"/>
        <v>#N/A</v>
      </c>
      <c r="KH58" s="165" t="e">
        <f t="shared" si="106"/>
        <v>#N/A</v>
      </c>
      <c r="KI58" s="165" t="e">
        <f t="shared" si="106"/>
        <v>#N/A</v>
      </c>
      <c r="KJ58" s="165" t="e">
        <f t="shared" si="106"/>
        <v>#N/A</v>
      </c>
      <c r="KK58" s="165" t="e">
        <f t="shared" si="106"/>
        <v>#N/A</v>
      </c>
      <c r="KL58" s="165" t="e">
        <f t="shared" si="107"/>
        <v>#N/A</v>
      </c>
      <c r="KM58" s="165" t="e">
        <f t="shared" si="107"/>
        <v>#N/A</v>
      </c>
      <c r="KN58" s="165" t="e">
        <f t="shared" si="107"/>
        <v>#N/A</v>
      </c>
      <c r="KO58" s="165" t="e">
        <f t="shared" si="107"/>
        <v>#N/A</v>
      </c>
      <c r="KP58" s="165" t="e">
        <f t="shared" si="107"/>
        <v>#N/A</v>
      </c>
      <c r="KQ58" s="165" t="e">
        <f t="shared" si="107"/>
        <v>#N/A</v>
      </c>
      <c r="KR58" s="165" t="e">
        <f t="shared" si="107"/>
        <v>#N/A</v>
      </c>
      <c r="KS58" s="165" t="e">
        <f t="shared" si="107"/>
        <v>#N/A</v>
      </c>
      <c r="KT58" s="165" t="e">
        <f t="shared" si="107"/>
        <v>#N/A</v>
      </c>
      <c r="KU58" s="165" t="e">
        <f t="shared" si="107"/>
        <v>#N/A</v>
      </c>
      <c r="KV58" s="165" t="e">
        <f t="shared" si="107"/>
        <v>#N/A</v>
      </c>
      <c r="KW58" s="165" t="e">
        <f t="shared" si="107"/>
        <v>#N/A</v>
      </c>
      <c r="KX58" s="165" t="e">
        <f t="shared" si="107"/>
        <v>#N/A</v>
      </c>
      <c r="KY58" s="165" t="e">
        <f t="shared" si="107"/>
        <v>#N/A</v>
      </c>
      <c r="KZ58" s="165" t="e">
        <f t="shared" si="107"/>
        <v>#N/A</v>
      </c>
      <c r="LA58" s="165" t="e">
        <f t="shared" si="107"/>
        <v>#N/A</v>
      </c>
      <c r="LB58" s="165" t="e">
        <f t="shared" si="108"/>
        <v>#N/A</v>
      </c>
      <c r="LC58" s="165" t="e">
        <f t="shared" si="108"/>
        <v>#N/A</v>
      </c>
      <c r="LD58" s="165" t="e">
        <f t="shared" si="108"/>
        <v>#N/A</v>
      </c>
      <c r="LE58" s="165" t="e">
        <f t="shared" si="108"/>
        <v>#N/A</v>
      </c>
      <c r="LF58" s="165" t="e">
        <f t="shared" si="108"/>
        <v>#N/A</v>
      </c>
      <c r="LG58" s="165" t="e">
        <f t="shared" si="108"/>
        <v>#N/A</v>
      </c>
      <c r="LH58" s="165" t="e">
        <f t="shared" si="108"/>
        <v>#N/A</v>
      </c>
      <c r="LI58" s="165" t="e">
        <f t="shared" si="108"/>
        <v>#N/A</v>
      </c>
      <c r="LJ58" s="165" t="e">
        <f t="shared" si="108"/>
        <v>#N/A</v>
      </c>
      <c r="LK58" s="165" t="e">
        <f t="shared" si="108"/>
        <v>#N/A</v>
      </c>
      <c r="LL58" s="165" t="e">
        <f t="shared" si="108"/>
        <v>#N/A</v>
      </c>
      <c r="LM58" s="165" t="e">
        <f t="shared" si="108"/>
        <v>#N/A</v>
      </c>
      <c r="LN58" s="165" t="e">
        <f t="shared" si="108"/>
        <v>#N/A</v>
      </c>
      <c r="LO58" s="165" t="e">
        <f t="shared" si="108"/>
        <v>#N/A</v>
      </c>
      <c r="LP58" s="165" t="e">
        <f t="shared" si="108"/>
        <v>#N/A</v>
      </c>
      <c r="LQ58" s="165" t="e">
        <f t="shared" si="108"/>
        <v>#N/A</v>
      </c>
      <c r="LR58" s="165" t="e">
        <f t="shared" si="109"/>
        <v>#N/A</v>
      </c>
      <c r="LS58" s="165" t="e">
        <f t="shared" si="109"/>
        <v>#N/A</v>
      </c>
      <c r="LT58" s="165" t="e">
        <f t="shared" si="109"/>
        <v>#N/A</v>
      </c>
      <c r="LU58" s="165" t="e">
        <f t="shared" si="109"/>
        <v>#N/A</v>
      </c>
      <c r="LV58" s="165" t="e">
        <f t="shared" si="109"/>
        <v>#N/A</v>
      </c>
      <c r="LW58" s="165" t="e">
        <f t="shared" si="109"/>
        <v>#N/A</v>
      </c>
      <c r="LX58" s="165" t="e">
        <f t="shared" si="109"/>
        <v>#N/A</v>
      </c>
      <c r="LY58" s="165" t="e">
        <f t="shared" si="109"/>
        <v>#N/A</v>
      </c>
      <c r="LZ58" s="165" t="e">
        <f t="shared" si="109"/>
        <v>#N/A</v>
      </c>
      <c r="MA58" s="165" t="e">
        <f t="shared" si="109"/>
        <v>#N/A</v>
      </c>
      <c r="MB58" s="165" t="e">
        <f t="shared" si="109"/>
        <v>#N/A</v>
      </c>
      <c r="MC58" s="165" t="e">
        <f t="shared" si="109"/>
        <v>#N/A</v>
      </c>
      <c r="MD58" s="165" t="e">
        <f t="shared" si="109"/>
        <v>#N/A</v>
      </c>
      <c r="ME58" s="165" t="e">
        <f t="shared" si="109"/>
        <v>#N/A</v>
      </c>
      <c r="MF58" s="165" t="e">
        <f t="shared" si="109"/>
        <v>#N/A</v>
      </c>
      <c r="MG58" s="165" t="e">
        <f t="shared" si="109"/>
        <v>#N/A</v>
      </c>
      <c r="MH58" s="165" t="e">
        <f t="shared" si="110"/>
        <v>#N/A</v>
      </c>
      <c r="MI58" s="165" t="e">
        <f t="shared" si="110"/>
        <v>#N/A</v>
      </c>
      <c r="MJ58" s="165" t="e">
        <f t="shared" si="110"/>
        <v>#N/A</v>
      </c>
      <c r="MK58" s="165" t="e">
        <f t="shared" si="110"/>
        <v>#N/A</v>
      </c>
      <c r="ML58" s="165" t="e">
        <f t="shared" si="110"/>
        <v>#N/A</v>
      </c>
      <c r="MM58" s="165" t="e">
        <f t="shared" si="110"/>
        <v>#N/A</v>
      </c>
      <c r="MN58" s="165" t="e">
        <f t="shared" si="110"/>
        <v>#N/A</v>
      </c>
      <c r="MO58" s="165" t="e">
        <f t="shared" si="110"/>
        <v>#N/A</v>
      </c>
      <c r="MP58" s="165" t="e">
        <f t="shared" si="110"/>
        <v>#N/A</v>
      </c>
      <c r="MQ58" s="165" t="e">
        <f t="shared" si="110"/>
        <v>#N/A</v>
      </c>
      <c r="MR58" s="165" t="e">
        <f t="shared" si="110"/>
        <v>#N/A</v>
      </c>
      <c r="MS58" s="165" t="e">
        <f t="shared" si="110"/>
        <v>#N/A</v>
      </c>
      <c r="MT58" s="165" t="e">
        <f t="shared" si="110"/>
        <v>#N/A</v>
      </c>
      <c r="MU58" s="165" t="e">
        <f t="shared" si="110"/>
        <v>#N/A</v>
      </c>
      <c r="MV58" s="165" t="e">
        <f t="shared" si="110"/>
        <v>#N/A</v>
      </c>
      <c r="MW58" s="165" t="e">
        <f t="shared" si="110"/>
        <v>#N/A</v>
      </c>
      <c r="MX58" s="165" t="e">
        <f t="shared" si="111"/>
        <v>#N/A</v>
      </c>
      <c r="MY58" s="165" t="e">
        <f t="shared" si="111"/>
        <v>#N/A</v>
      </c>
      <c r="MZ58" s="165" t="e">
        <f t="shared" si="111"/>
        <v>#N/A</v>
      </c>
      <c r="NA58" s="165" t="e">
        <f t="shared" si="111"/>
        <v>#N/A</v>
      </c>
      <c r="NB58" s="165" t="e">
        <f t="shared" si="111"/>
        <v>#N/A</v>
      </c>
      <c r="NC58" s="165" t="e">
        <f t="shared" si="111"/>
        <v>#N/A</v>
      </c>
      <c r="ND58" s="165" t="e">
        <f t="shared" si="111"/>
        <v>#N/A</v>
      </c>
      <c r="NE58" s="165" t="e">
        <f t="shared" si="111"/>
        <v>#N/A</v>
      </c>
      <c r="NF58" s="165" t="e">
        <f t="shared" si="111"/>
        <v>#N/A</v>
      </c>
      <c r="NG58" s="165" t="e">
        <f t="shared" si="111"/>
        <v>#N/A</v>
      </c>
      <c r="NH58" s="165" t="e">
        <f t="shared" si="111"/>
        <v>#N/A</v>
      </c>
      <c r="NI58" s="165" t="e">
        <f t="shared" si="111"/>
        <v>#N/A</v>
      </c>
      <c r="NJ58" s="165" t="e">
        <f t="shared" si="111"/>
        <v>#N/A</v>
      </c>
      <c r="NK58" s="165" t="e">
        <f t="shared" si="111"/>
        <v>#N/A</v>
      </c>
      <c r="NL58" s="165" t="e">
        <f t="shared" si="111"/>
        <v>#N/A</v>
      </c>
      <c r="NM58" s="165" t="e">
        <f t="shared" si="111"/>
        <v>#N/A</v>
      </c>
      <c r="NN58" s="165" t="e">
        <f t="shared" si="112"/>
        <v>#N/A</v>
      </c>
      <c r="NO58" s="165" t="e">
        <f t="shared" si="112"/>
        <v>#N/A</v>
      </c>
      <c r="NP58" s="165" t="e">
        <f t="shared" si="112"/>
        <v>#N/A</v>
      </c>
      <c r="NQ58" s="165" t="e">
        <f t="shared" si="112"/>
        <v>#N/A</v>
      </c>
      <c r="NR58" s="165" t="e">
        <f t="shared" si="112"/>
        <v>#N/A</v>
      </c>
      <c r="NS58" s="165" t="e">
        <f t="shared" si="112"/>
        <v>#N/A</v>
      </c>
      <c r="NT58" s="165" t="e">
        <f t="shared" si="112"/>
        <v>#N/A</v>
      </c>
      <c r="NU58" s="165" t="e">
        <f t="shared" si="112"/>
        <v>#N/A</v>
      </c>
      <c r="NV58" s="165" t="e">
        <f t="shared" si="112"/>
        <v>#N/A</v>
      </c>
      <c r="NW58" s="165" t="e">
        <f t="shared" si="112"/>
        <v>#N/A</v>
      </c>
      <c r="NX58" s="165" t="e">
        <f t="shared" si="112"/>
        <v>#N/A</v>
      </c>
      <c r="NY58" s="165" t="e">
        <f t="shared" si="112"/>
        <v>#N/A</v>
      </c>
      <c r="NZ58" s="165" t="e">
        <f t="shared" si="112"/>
        <v>#N/A</v>
      </c>
      <c r="OA58" s="165" t="e">
        <f t="shared" si="112"/>
        <v>#N/A</v>
      </c>
      <c r="OB58" s="165" t="e">
        <f t="shared" si="112"/>
        <v>#N/A</v>
      </c>
      <c r="OC58" s="165" t="e">
        <f t="shared" si="112"/>
        <v>#N/A</v>
      </c>
      <c r="OD58" s="165" t="e">
        <f t="shared" si="113"/>
        <v>#N/A</v>
      </c>
      <c r="OE58" s="165" t="e">
        <f t="shared" si="113"/>
        <v>#N/A</v>
      </c>
      <c r="OF58" s="165" t="e">
        <f t="shared" si="113"/>
        <v>#N/A</v>
      </c>
      <c r="OG58" s="165" t="e">
        <f t="shared" si="113"/>
        <v>#N/A</v>
      </c>
      <c r="OH58" s="165" t="e">
        <f t="shared" si="113"/>
        <v>#N/A</v>
      </c>
      <c r="OI58" s="165" t="e">
        <f t="shared" si="113"/>
        <v>#N/A</v>
      </c>
      <c r="OJ58" s="165" t="e">
        <f t="shared" si="113"/>
        <v>#N/A</v>
      </c>
      <c r="OK58" s="165" t="e">
        <f t="shared" si="113"/>
        <v>#N/A</v>
      </c>
      <c r="OL58" s="165" t="e">
        <f t="shared" si="113"/>
        <v>#N/A</v>
      </c>
      <c r="OM58" s="165" t="e">
        <f t="shared" si="113"/>
        <v>#N/A</v>
      </c>
      <c r="ON58" s="165" t="e">
        <f t="shared" si="113"/>
        <v>#N/A</v>
      </c>
      <c r="OO58" s="165" t="e">
        <f t="shared" si="113"/>
        <v>#N/A</v>
      </c>
      <c r="OP58" s="165" t="e">
        <f t="shared" si="113"/>
        <v>#N/A</v>
      </c>
      <c r="OQ58" s="165" t="e">
        <f t="shared" si="113"/>
        <v>#N/A</v>
      </c>
      <c r="OR58" s="165" t="e">
        <f t="shared" si="113"/>
        <v>#N/A</v>
      </c>
      <c r="OS58" s="165" t="e">
        <f t="shared" si="113"/>
        <v>#N/A</v>
      </c>
      <c r="OT58" s="165" t="e">
        <f t="shared" si="114"/>
        <v>#N/A</v>
      </c>
      <c r="OU58" s="165" t="e">
        <f t="shared" si="114"/>
        <v>#N/A</v>
      </c>
      <c r="OV58" s="165" t="e">
        <f t="shared" si="114"/>
        <v>#N/A</v>
      </c>
      <c r="OW58" s="165" t="e">
        <f t="shared" si="83"/>
        <v>#N/A</v>
      </c>
      <c r="OX58" s="165" t="e">
        <f t="shared" si="83"/>
        <v>#N/A</v>
      </c>
      <c r="OY58" s="165" t="e">
        <f t="shared" si="83"/>
        <v>#N/A</v>
      </c>
      <c r="OZ58" s="165" t="e">
        <f t="shared" si="83"/>
        <v>#N/A</v>
      </c>
      <c r="PA58" s="165" t="e">
        <f t="shared" si="83"/>
        <v>#N/A</v>
      </c>
      <c r="PB58" s="165" t="e">
        <f t="shared" si="83"/>
        <v>#N/A</v>
      </c>
      <c r="PC58" s="165" t="e">
        <f t="shared" si="70"/>
        <v>#N/A</v>
      </c>
      <c r="PD58" s="165" t="e">
        <f t="shared" si="70"/>
        <v>#N/A</v>
      </c>
      <c r="PE58" s="165" t="e">
        <f t="shared" si="70"/>
        <v>#N/A</v>
      </c>
      <c r="PF58" s="165" t="e">
        <f t="shared" si="70"/>
        <v>#N/A</v>
      </c>
      <c r="PG58" s="165" t="e">
        <f t="shared" si="70"/>
        <v>#N/A</v>
      </c>
      <c r="PH58" s="165" t="e">
        <f t="shared" si="70"/>
        <v>#N/A</v>
      </c>
    </row>
    <row r="59" spans="1:424" hidden="1" x14ac:dyDescent="0.45">
      <c r="A59" s="4">
        <v>56</v>
      </c>
      <c r="B59" s="91"/>
      <c r="C59" s="91"/>
      <c r="D59" s="91"/>
      <c r="E59" s="120" t="str">
        <f t="shared" si="28"/>
        <v/>
      </c>
      <c r="F59" s="120" t="str">
        <f t="shared" si="29"/>
        <v/>
      </c>
      <c r="G59" s="71" t="str">
        <f t="shared" si="30"/>
        <v/>
      </c>
      <c r="H59" s="23"/>
      <c r="I59" s="55"/>
      <c r="J59" s="298"/>
      <c r="K59" s="72" t="str">
        <f>IF(AND(B59&gt;0,C59&gt;0,D59&gt;0),IF(ISBLANK(J59),IF(ISBLANK(H59),"",(D59-B59)*VLOOKUP(H59,VLookups!$A$4:$B$13,2,FALSE)),J59),"")</f>
        <v/>
      </c>
      <c r="L59" s="73" t="str">
        <f t="shared" si="84"/>
        <v/>
      </c>
      <c r="M59" s="91"/>
      <c r="N59" s="265" t="str">
        <f>IF(AND(M59&gt;0,C59&gt;0,NOT(K59="")),ABS(VLOOKUP($M$1,VLookups!$A$43:$B$44,2,FALSE)-_xlfn.NORM.DIST(M59,G59,K59,TRUE)),"")</f>
        <v/>
      </c>
      <c r="O59" s="90" t="str">
        <f>IF(AND($B59&gt;0,$C59&gt;0,$D59&gt;0,NOT(ISBLANK($H59))),_xlfn.NORM.INV(ABS(VLOOKUP($M$1,VLookups!$A$43:$B$44,2,FALSE)-O$3),$G59,$K59),"")</f>
        <v/>
      </c>
      <c r="P59" s="89" t="str">
        <f>IF(AND($B59&gt;0,$C59&gt;0,$D59&gt;0,NOT(ISBLANK($H59))),_xlfn.NORM.INV(ABS(VLOOKUP($M$1,VLookups!$A$43:$B$44,2,FALSE)-P$3),$G59,$K59),"")</f>
        <v/>
      </c>
      <c r="Q59" s="90" t="str">
        <f>IF(AND($B59&gt;0,$C59&gt;0,$D59&gt;0,NOT(ISBLANK($H59))),_xlfn.NORM.INV(ABS(VLOOKUP($M$1,VLookups!$A$43:$B$44,2,FALSE)-Q$3),$G59,$K59),"")</f>
        <v/>
      </c>
      <c r="R59" s="89" t="str">
        <f>IF(AND($B59&gt;0,$C59&gt;0,$D59&gt;0,NOT(ISBLANK($H59))),_xlfn.NORM.INV(ABS(VLOOKUP($M$1,VLookups!$A$43:$B$44,2,FALSE)-R$3),$G59,$K59),"")</f>
        <v/>
      </c>
      <c r="S59" s="90" t="str">
        <f>IF(AND($B59&gt;0,$C59&gt;0,$D59&gt;0,NOT(ISBLANK($H59))),_xlfn.NORM.INV(ABS(VLOOKUP($M$1,VLookups!$A$43:$B$44,2,FALSE)-S$3),$G59,$K59),"")</f>
        <v/>
      </c>
      <c r="T59" s="89" t="str">
        <f>IF(AND($B59&gt;0,$C59&gt;0,$D59&gt;0,NOT(ISBLANK($H59))),_xlfn.NORM.INV(ABS(VLOOKUP($M$1,VLookups!$A$43:$B$44,2,FALSE)-T$3),$G59,$K59),"")</f>
        <v/>
      </c>
      <c r="U59" s="5"/>
      <c r="V59" s="164" t="str">
        <f t="shared" si="31"/>
        <v/>
      </c>
      <c r="W59" s="47" t="str">
        <f t="shared" si="133"/>
        <v/>
      </c>
      <c r="X59" s="47" t="str">
        <f t="shared" si="133"/>
        <v/>
      </c>
      <c r="Y59" s="47" t="str">
        <f t="shared" si="133"/>
        <v/>
      </c>
      <c r="Z59" s="47" t="str">
        <f t="shared" si="133"/>
        <v/>
      </c>
      <c r="AA59" s="47" t="str">
        <f t="shared" si="133"/>
        <v/>
      </c>
      <c r="AB59" s="47" t="str">
        <f t="shared" si="133"/>
        <v/>
      </c>
      <c r="AC59" s="47" t="str">
        <f t="shared" si="133"/>
        <v/>
      </c>
      <c r="AD59" s="47" t="str">
        <f t="shared" si="133"/>
        <v/>
      </c>
      <c r="AE59" s="47" t="str">
        <f t="shared" si="133"/>
        <v/>
      </c>
      <c r="AF59" s="47" t="str">
        <f t="shared" si="133"/>
        <v/>
      </c>
      <c r="AG59" s="47" t="str">
        <f t="shared" si="133"/>
        <v/>
      </c>
      <c r="AH59" s="47" t="str">
        <f t="shared" si="133"/>
        <v/>
      </c>
      <c r="AI59" s="47" t="str">
        <f t="shared" si="133"/>
        <v/>
      </c>
      <c r="AJ59" s="47" t="str">
        <f t="shared" si="133"/>
        <v/>
      </c>
      <c r="AK59" s="47" t="str">
        <f t="shared" si="133"/>
        <v/>
      </c>
      <c r="AL59" s="47" t="str">
        <f t="shared" si="133"/>
        <v/>
      </c>
      <c r="AM59" s="47" t="str">
        <f t="shared" si="125"/>
        <v/>
      </c>
      <c r="AN59" s="47" t="str">
        <f t="shared" si="125"/>
        <v/>
      </c>
      <c r="AO59" s="47" t="str">
        <f t="shared" si="125"/>
        <v/>
      </c>
      <c r="AP59" s="47" t="str">
        <f t="shared" si="125"/>
        <v/>
      </c>
      <c r="AQ59" s="47" t="str">
        <f t="shared" si="125"/>
        <v/>
      </c>
      <c r="AR59" s="47" t="str">
        <f t="shared" si="125"/>
        <v/>
      </c>
      <c r="AS59" s="47" t="str">
        <f t="shared" si="125"/>
        <v/>
      </c>
      <c r="AT59" s="47" t="str">
        <f t="shared" si="125"/>
        <v/>
      </c>
      <c r="AU59" s="47" t="str">
        <f t="shared" si="125"/>
        <v/>
      </c>
      <c r="AV59" s="47" t="str">
        <f t="shared" si="125"/>
        <v/>
      </c>
      <c r="AW59" s="47" t="str">
        <f t="shared" si="125"/>
        <v/>
      </c>
      <c r="AX59" s="47" t="str">
        <f t="shared" si="125"/>
        <v/>
      </c>
      <c r="AY59" s="47" t="str">
        <f t="shared" si="125"/>
        <v/>
      </c>
      <c r="AZ59" s="47" t="str">
        <f t="shared" si="125"/>
        <v/>
      </c>
      <c r="BA59" s="47" t="str">
        <f t="shared" si="125"/>
        <v/>
      </c>
      <c r="BB59" s="47" t="str">
        <f t="shared" si="126"/>
        <v/>
      </c>
      <c r="BC59" s="47" t="str">
        <f t="shared" si="126"/>
        <v/>
      </c>
      <c r="BD59" s="47" t="str">
        <f t="shared" si="126"/>
        <v/>
      </c>
      <c r="BE59" s="47" t="str">
        <f t="shared" si="126"/>
        <v/>
      </c>
      <c r="BF59" s="47" t="str">
        <f t="shared" si="126"/>
        <v/>
      </c>
      <c r="BG59" s="47" t="str">
        <f t="shared" si="126"/>
        <v/>
      </c>
      <c r="BH59" s="47" t="str">
        <f t="shared" si="126"/>
        <v/>
      </c>
      <c r="BI59" s="47" t="str">
        <f t="shared" si="126"/>
        <v/>
      </c>
      <c r="BJ59" s="47" t="str">
        <f t="shared" si="126"/>
        <v/>
      </c>
      <c r="BK59" s="47" t="str">
        <f t="shared" si="126"/>
        <v/>
      </c>
      <c r="BL59" s="47" t="str">
        <f t="shared" si="126"/>
        <v/>
      </c>
      <c r="BM59" s="47" t="str">
        <f t="shared" si="126"/>
        <v/>
      </c>
      <c r="BN59" s="47" t="str">
        <f t="shared" si="126"/>
        <v/>
      </c>
      <c r="BO59" s="47" t="str">
        <f t="shared" si="126"/>
        <v/>
      </c>
      <c r="BP59" s="47" t="str">
        <f t="shared" si="126"/>
        <v/>
      </c>
      <c r="BQ59" s="47" t="str">
        <f t="shared" si="126"/>
        <v/>
      </c>
      <c r="BR59" s="47" t="str">
        <f t="shared" si="121"/>
        <v/>
      </c>
      <c r="BS59" s="47" t="str">
        <f t="shared" si="121"/>
        <v/>
      </c>
      <c r="BT59" s="47" t="str">
        <f t="shared" si="121"/>
        <v/>
      </c>
      <c r="BU59" s="47" t="str">
        <f t="shared" si="121"/>
        <v/>
      </c>
      <c r="BV59" s="47" t="str">
        <f t="shared" si="121"/>
        <v/>
      </c>
      <c r="BW59" s="47" t="str">
        <f t="shared" si="121"/>
        <v/>
      </c>
      <c r="BX59" s="47" t="str">
        <f t="shared" si="121"/>
        <v/>
      </c>
      <c r="BY59" s="47" t="str">
        <f t="shared" si="121"/>
        <v/>
      </c>
      <c r="BZ59" s="47" t="str">
        <f t="shared" si="121"/>
        <v/>
      </c>
      <c r="CA59" s="47" t="str">
        <f t="shared" si="121"/>
        <v/>
      </c>
      <c r="CB59" s="47" t="str">
        <f t="shared" si="121"/>
        <v/>
      </c>
      <c r="CC59" s="47" t="str">
        <f t="shared" si="121"/>
        <v/>
      </c>
      <c r="CD59" s="47" t="str">
        <f t="shared" si="121"/>
        <v/>
      </c>
      <c r="CE59" s="47" t="str">
        <f t="shared" si="121"/>
        <v/>
      </c>
      <c r="CF59" s="47" t="str">
        <f t="shared" si="121"/>
        <v/>
      </c>
      <c r="CG59" s="47" t="str">
        <f t="shared" si="127"/>
        <v/>
      </c>
      <c r="CH59" s="47" t="str">
        <f t="shared" si="127"/>
        <v/>
      </c>
      <c r="CI59" s="47" t="str">
        <f t="shared" si="127"/>
        <v/>
      </c>
      <c r="CJ59" s="47" t="str">
        <f t="shared" si="127"/>
        <v/>
      </c>
      <c r="CK59" s="47" t="str">
        <f t="shared" si="127"/>
        <v/>
      </c>
      <c r="CL59" s="47" t="str">
        <f t="shared" si="127"/>
        <v/>
      </c>
      <c r="CM59" s="47" t="str">
        <f t="shared" si="127"/>
        <v/>
      </c>
      <c r="CN59" s="47" t="str">
        <f t="shared" si="127"/>
        <v/>
      </c>
      <c r="CO59" s="47" t="str">
        <f t="shared" si="127"/>
        <v/>
      </c>
      <c r="CP59" s="47" t="str">
        <f t="shared" si="127"/>
        <v/>
      </c>
      <c r="CQ59" s="47" t="str">
        <f t="shared" si="127"/>
        <v/>
      </c>
      <c r="CR59" s="47" t="str">
        <f t="shared" si="127"/>
        <v/>
      </c>
      <c r="CS59" s="47" t="str">
        <f t="shared" si="127"/>
        <v/>
      </c>
      <c r="CT59" s="47" t="str">
        <f t="shared" si="127"/>
        <v/>
      </c>
      <c r="CU59" s="47" t="str">
        <f t="shared" si="127"/>
        <v/>
      </c>
      <c r="CV59" s="47" t="str">
        <f t="shared" si="127"/>
        <v/>
      </c>
      <c r="CW59" s="47" t="str">
        <f t="shared" si="128"/>
        <v/>
      </c>
      <c r="CX59" s="47" t="str">
        <f t="shared" si="128"/>
        <v/>
      </c>
      <c r="CY59" s="47" t="str">
        <f t="shared" si="128"/>
        <v/>
      </c>
      <c r="CZ59" s="47" t="str">
        <f t="shared" si="128"/>
        <v/>
      </c>
      <c r="DA59" s="47" t="str">
        <f t="shared" si="128"/>
        <v/>
      </c>
      <c r="DB59" s="47" t="str">
        <f t="shared" si="128"/>
        <v/>
      </c>
      <c r="DC59" s="47" t="str">
        <f t="shared" si="128"/>
        <v/>
      </c>
      <c r="DD59" s="47" t="str">
        <f t="shared" si="128"/>
        <v/>
      </c>
      <c r="DE59" s="47" t="str">
        <f t="shared" si="128"/>
        <v/>
      </c>
      <c r="DF59" s="47" t="str">
        <f t="shared" si="128"/>
        <v/>
      </c>
      <c r="DG59" s="47" t="str">
        <f t="shared" si="128"/>
        <v/>
      </c>
      <c r="DH59" s="47" t="str">
        <f t="shared" si="128"/>
        <v/>
      </c>
      <c r="DI59" s="47" t="str">
        <f t="shared" si="128"/>
        <v/>
      </c>
      <c r="DJ59" s="47" t="str">
        <f t="shared" si="128"/>
        <v/>
      </c>
      <c r="DK59" s="47" t="str">
        <f t="shared" si="128"/>
        <v/>
      </c>
      <c r="DL59" s="47" t="str">
        <f t="shared" si="128"/>
        <v/>
      </c>
      <c r="DM59" s="47" t="str">
        <f t="shared" si="122"/>
        <v/>
      </c>
      <c r="DN59" s="47" t="str">
        <f t="shared" si="122"/>
        <v/>
      </c>
      <c r="DO59" s="47" t="str">
        <f t="shared" si="122"/>
        <v/>
      </c>
      <c r="DP59" s="47" t="str">
        <f t="shared" si="122"/>
        <v/>
      </c>
      <c r="DQ59" s="47" t="str">
        <f t="shared" si="122"/>
        <v/>
      </c>
      <c r="DR59" s="47" t="str">
        <f t="shared" si="122"/>
        <v/>
      </c>
      <c r="DS59" s="179" t="str">
        <f t="shared" si="33"/>
        <v/>
      </c>
      <c r="DT59" s="47" t="str">
        <f t="shared" si="134"/>
        <v/>
      </c>
      <c r="DU59" s="47" t="str">
        <f t="shared" si="134"/>
        <v/>
      </c>
      <c r="DV59" s="47" t="str">
        <f t="shared" si="134"/>
        <v/>
      </c>
      <c r="DW59" s="47" t="str">
        <f t="shared" si="134"/>
        <v/>
      </c>
      <c r="DX59" s="47" t="str">
        <f t="shared" si="134"/>
        <v/>
      </c>
      <c r="DY59" s="47" t="str">
        <f t="shared" si="134"/>
        <v/>
      </c>
      <c r="DZ59" s="47" t="str">
        <f t="shared" si="134"/>
        <v/>
      </c>
      <c r="EA59" s="47" t="str">
        <f t="shared" si="134"/>
        <v/>
      </c>
      <c r="EB59" s="47" t="str">
        <f t="shared" si="134"/>
        <v/>
      </c>
      <c r="EC59" s="47" t="str">
        <f t="shared" si="134"/>
        <v/>
      </c>
      <c r="ED59" s="47" t="str">
        <f t="shared" si="134"/>
        <v/>
      </c>
      <c r="EE59" s="47" t="str">
        <f t="shared" si="134"/>
        <v/>
      </c>
      <c r="EF59" s="47" t="str">
        <f t="shared" si="134"/>
        <v/>
      </c>
      <c r="EG59" s="47" t="str">
        <f t="shared" si="134"/>
        <v/>
      </c>
      <c r="EH59" s="47" t="str">
        <f t="shared" si="134"/>
        <v/>
      </c>
      <c r="EI59" s="47" t="str">
        <f t="shared" si="134"/>
        <v/>
      </c>
      <c r="EJ59" s="47" t="str">
        <f t="shared" si="129"/>
        <v/>
      </c>
      <c r="EK59" s="47" t="str">
        <f t="shared" si="129"/>
        <v/>
      </c>
      <c r="EL59" s="47" t="str">
        <f t="shared" si="129"/>
        <v/>
      </c>
      <c r="EM59" s="47" t="str">
        <f t="shared" si="129"/>
        <v/>
      </c>
      <c r="EN59" s="47" t="str">
        <f t="shared" si="129"/>
        <v/>
      </c>
      <c r="EO59" s="47" t="str">
        <f t="shared" si="129"/>
        <v/>
      </c>
      <c r="EP59" s="47" t="str">
        <f t="shared" si="129"/>
        <v/>
      </c>
      <c r="EQ59" s="47" t="str">
        <f t="shared" si="129"/>
        <v/>
      </c>
      <c r="ER59" s="47" t="str">
        <f t="shared" si="129"/>
        <v/>
      </c>
      <c r="ES59" s="47" t="str">
        <f t="shared" si="129"/>
        <v/>
      </c>
      <c r="ET59" s="47" t="str">
        <f t="shared" si="129"/>
        <v/>
      </c>
      <c r="EU59" s="47" t="str">
        <f t="shared" si="129"/>
        <v/>
      </c>
      <c r="EV59" s="47" t="str">
        <f t="shared" si="129"/>
        <v/>
      </c>
      <c r="EW59" s="47" t="str">
        <f t="shared" si="129"/>
        <v/>
      </c>
      <c r="EX59" s="47" t="str">
        <f t="shared" si="129"/>
        <v/>
      </c>
      <c r="EY59" s="47" t="str">
        <f t="shared" si="130"/>
        <v/>
      </c>
      <c r="EZ59" s="47" t="str">
        <f t="shared" si="130"/>
        <v/>
      </c>
      <c r="FA59" s="47" t="str">
        <f t="shared" si="130"/>
        <v/>
      </c>
      <c r="FB59" s="47" t="str">
        <f t="shared" si="130"/>
        <v/>
      </c>
      <c r="FC59" s="47" t="str">
        <f t="shared" si="130"/>
        <v/>
      </c>
      <c r="FD59" s="47" t="str">
        <f t="shared" si="130"/>
        <v/>
      </c>
      <c r="FE59" s="47" t="str">
        <f t="shared" si="130"/>
        <v/>
      </c>
      <c r="FF59" s="47" t="str">
        <f t="shared" si="130"/>
        <v/>
      </c>
      <c r="FG59" s="47" t="str">
        <f t="shared" si="130"/>
        <v/>
      </c>
      <c r="FH59" s="47" t="str">
        <f t="shared" si="130"/>
        <v/>
      </c>
      <c r="FI59" s="47" t="str">
        <f t="shared" si="130"/>
        <v/>
      </c>
      <c r="FJ59" s="47" t="str">
        <f t="shared" si="130"/>
        <v/>
      </c>
      <c r="FK59" s="47" t="str">
        <f t="shared" si="130"/>
        <v/>
      </c>
      <c r="FL59" s="47" t="str">
        <f t="shared" si="130"/>
        <v/>
      </c>
      <c r="FM59" s="47" t="str">
        <f t="shared" si="130"/>
        <v/>
      </c>
      <c r="FN59" s="47" t="str">
        <f t="shared" si="130"/>
        <v/>
      </c>
      <c r="FO59" s="47" t="str">
        <f t="shared" si="123"/>
        <v/>
      </c>
      <c r="FP59" s="47" t="str">
        <f t="shared" si="123"/>
        <v/>
      </c>
      <c r="FQ59" s="47" t="str">
        <f t="shared" si="123"/>
        <v/>
      </c>
      <c r="FR59" s="47" t="str">
        <f t="shared" si="123"/>
        <v/>
      </c>
      <c r="FS59" s="47" t="str">
        <f t="shared" si="123"/>
        <v/>
      </c>
      <c r="FT59" s="47" t="str">
        <f t="shared" si="123"/>
        <v/>
      </c>
      <c r="FU59" s="47" t="str">
        <f t="shared" si="123"/>
        <v/>
      </c>
      <c r="FV59" s="47" t="str">
        <f t="shared" si="123"/>
        <v/>
      </c>
      <c r="FW59" s="47" t="str">
        <f t="shared" si="123"/>
        <v/>
      </c>
      <c r="FX59" s="47" t="str">
        <f t="shared" si="123"/>
        <v/>
      </c>
      <c r="FY59" s="47" t="str">
        <f t="shared" si="123"/>
        <v/>
      </c>
      <c r="FZ59" s="47" t="str">
        <f t="shared" si="123"/>
        <v/>
      </c>
      <c r="GA59" s="47" t="str">
        <f t="shared" si="123"/>
        <v/>
      </c>
      <c r="GB59" s="47" t="str">
        <f t="shared" si="123"/>
        <v/>
      </c>
      <c r="GC59" s="47" t="str">
        <f t="shared" si="123"/>
        <v/>
      </c>
      <c r="GD59" s="47" t="str">
        <f t="shared" si="131"/>
        <v/>
      </c>
      <c r="GE59" s="47" t="str">
        <f t="shared" si="131"/>
        <v/>
      </c>
      <c r="GF59" s="47" t="str">
        <f t="shared" si="131"/>
        <v/>
      </c>
      <c r="GG59" s="47" t="str">
        <f t="shared" si="131"/>
        <v/>
      </c>
      <c r="GH59" s="47" t="str">
        <f t="shared" si="131"/>
        <v/>
      </c>
      <c r="GI59" s="47" t="str">
        <f t="shared" si="131"/>
        <v/>
      </c>
      <c r="GJ59" s="47" t="str">
        <f t="shared" si="131"/>
        <v/>
      </c>
      <c r="GK59" s="47" t="str">
        <f t="shared" si="131"/>
        <v/>
      </c>
      <c r="GL59" s="47" t="str">
        <f t="shared" si="131"/>
        <v/>
      </c>
      <c r="GM59" s="47" t="str">
        <f t="shared" si="131"/>
        <v/>
      </c>
      <c r="GN59" s="47" t="str">
        <f t="shared" si="131"/>
        <v/>
      </c>
      <c r="GO59" s="47" t="str">
        <f t="shared" si="131"/>
        <v/>
      </c>
      <c r="GP59" s="47" t="str">
        <f t="shared" si="131"/>
        <v/>
      </c>
      <c r="GQ59" s="47" t="str">
        <f t="shared" si="131"/>
        <v/>
      </c>
      <c r="GR59" s="47" t="str">
        <f t="shared" si="131"/>
        <v/>
      </c>
      <c r="GS59" s="47" t="str">
        <f t="shared" si="131"/>
        <v/>
      </c>
      <c r="GT59" s="47" t="str">
        <f t="shared" si="132"/>
        <v/>
      </c>
      <c r="GU59" s="47" t="str">
        <f t="shared" si="132"/>
        <v/>
      </c>
      <c r="GV59" s="47" t="str">
        <f t="shared" si="132"/>
        <v/>
      </c>
      <c r="GW59" s="47" t="str">
        <f t="shared" si="132"/>
        <v/>
      </c>
      <c r="GX59" s="47" t="str">
        <f t="shared" si="132"/>
        <v/>
      </c>
      <c r="GY59" s="47" t="str">
        <f t="shared" si="132"/>
        <v/>
      </c>
      <c r="GZ59" s="47" t="str">
        <f t="shared" si="132"/>
        <v/>
      </c>
      <c r="HA59" s="47" t="str">
        <f t="shared" si="132"/>
        <v/>
      </c>
      <c r="HB59" s="47" t="str">
        <f t="shared" si="132"/>
        <v/>
      </c>
      <c r="HC59" s="47" t="str">
        <f t="shared" si="132"/>
        <v/>
      </c>
      <c r="HD59" s="47" t="str">
        <f t="shared" si="132"/>
        <v/>
      </c>
      <c r="HE59" s="47" t="str">
        <f t="shared" si="132"/>
        <v/>
      </c>
      <c r="HF59" s="47" t="str">
        <f t="shared" si="132"/>
        <v/>
      </c>
      <c r="HG59" s="47" t="str">
        <f t="shared" si="132"/>
        <v/>
      </c>
      <c r="HH59" s="47" t="str">
        <f t="shared" si="132"/>
        <v/>
      </c>
      <c r="HI59" s="47" t="str">
        <f t="shared" si="132"/>
        <v/>
      </c>
      <c r="HJ59" s="47" t="str">
        <f t="shared" si="124"/>
        <v/>
      </c>
      <c r="HK59" s="47" t="str">
        <f t="shared" si="124"/>
        <v/>
      </c>
      <c r="HL59" s="47" t="str">
        <f t="shared" si="124"/>
        <v/>
      </c>
      <c r="HM59" s="47" t="str">
        <f t="shared" si="124"/>
        <v/>
      </c>
      <c r="HN59" s="47" t="str">
        <f t="shared" si="124"/>
        <v/>
      </c>
      <c r="HO59" s="47" t="str">
        <f t="shared" si="124"/>
        <v/>
      </c>
      <c r="HP59" s="165" t="e">
        <f t="shared" si="119"/>
        <v>#N/A</v>
      </c>
      <c r="HQ59" s="165" t="e">
        <f t="shared" si="119"/>
        <v>#N/A</v>
      </c>
      <c r="HR59" s="165" t="e">
        <f t="shared" si="119"/>
        <v>#N/A</v>
      </c>
      <c r="HS59" s="165" t="e">
        <f t="shared" si="119"/>
        <v>#N/A</v>
      </c>
      <c r="HT59" s="165" t="e">
        <f t="shared" si="119"/>
        <v>#N/A</v>
      </c>
      <c r="HU59" s="165" t="e">
        <f t="shared" si="119"/>
        <v>#N/A</v>
      </c>
      <c r="HV59" s="165" t="e">
        <f t="shared" si="119"/>
        <v>#N/A</v>
      </c>
      <c r="HW59" s="165" t="e">
        <f t="shared" si="119"/>
        <v>#N/A</v>
      </c>
      <c r="HX59" s="165" t="e">
        <f t="shared" si="119"/>
        <v>#N/A</v>
      </c>
      <c r="HY59" s="165" t="e">
        <f t="shared" si="119"/>
        <v>#N/A</v>
      </c>
      <c r="HZ59" s="165" t="e">
        <f t="shared" si="119"/>
        <v>#N/A</v>
      </c>
      <c r="IA59" s="165" t="e">
        <f t="shared" si="119"/>
        <v>#N/A</v>
      </c>
      <c r="IB59" s="165" t="e">
        <f t="shared" si="119"/>
        <v>#N/A</v>
      </c>
      <c r="IC59" s="165" t="e">
        <f t="shared" si="119"/>
        <v>#N/A</v>
      </c>
      <c r="ID59" s="165" t="e">
        <f t="shared" si="119"/>
        <v>#N/A</v>
      </c>
      <c r="IE59" s="165" t="e">
        <f t="shared" si="119"/>
        <v>#N/A</v>
      </c>
      <c r="IF59" s="165" t="e">
        <f t="shared" si="120"/>
        <v>#N/A</v>
      </c>
      <c r="IG59" s="165" t="e">
        <f t="shared" si="120"/>
        <v>#N/A</v>
      </c>
      <c r="IH59" s="165" t="e">
        <f t="shared" si="120"/>
        <v>#N/A</v>
      </c>
      <c r="II59" s="165" t="e">
        <f t="shared" si="120"/>
        <v>#N/A</v>
      </c>
      <c r="IJ59" s="165" t="e">
        <f t="shared" si="120"/>
        <v>#N/A</v>
      </c>
      <c r="IK59" s="165" t="e">
        <f t="shared" si="120"/>
        <v>#N/A</v>
      </c>
      <c r="IL59" s="165" t="e">
        <f t="shared" si="120"/>
        <v>#N/A</v>
      </c>
      <c r="IM59" s="165" t="e">
        <f t="shared" si="120"/>
        <v>#N/A</v>
      </c>
      <c r="IN59" s="165" t="e">
        <f t="shared" si="120"/>
        <v>#N/A</v>
      </c>
      <c r="IO59" s="165" t="e">
        <f t="shared" si="120"/>
        <v>#N/A</v>
      </c>
      <c r="IP59" s="165" t="e">
        <f t="shared" si="120"/>
        <v>#N/A</v>
      </c>
      <c r="IQ59" s="165" t="e">
        <f t="shared" si="120"/>
        <v>#N/A</v>
      </c>
      <c r="IR59" s="165" t="e">
        <f t="shared" si="120"/>
        <v>#N/A</v>
      </c>
      <c r="IS59" s="165" t="e">
        <f t="shared" si="120"/>
        <v>#N/A</v>
      </c>
      <c r="IT59" s="165" t="e">
        <f t="shared" si="118"/>
        <v>#N/A</v>
      </c>
      <c r="IU59" s="165" t="e">
        <f t="shared" si="117"/>
        <v>#N/A</v>
      </c>
      <c r="IV59" s="165" t="e">
        <f t="shared" si="117"/>
        <v>#N/A</v>
      </c>
      <c r="IW59" s="165" t="e">
        <f t="shared" si="117"/>
        <v>#N/A</v>
      </c>
      <c r="IX59" s="165" t="e">
        <f t="shared" si="117"/>
        <v>#N/A</v>
      </c>
      <c r="IY59" s="165" t="e">
        <f t="shared" si="117"/>
        <v>#N/A</v>
      </c>
      <c r="IZ59" s="165" t="e">
        <f t="shared" si="117"/>
        <v>#N/A</v>
      </c>
      <c r="JA59" s="165" t="e">
        <f t="shared" si="117"/>
        <v>#N/A</v>
      </c>
      <c r="JB59" s="165" t="e">
        <f t="shared" si="117"/>
        <v>#N/A</v>
      </c>
      <c r="JC59" s="165" t="e">
        <f t="shared" si="117"/>
        <v>#N/A</v>
      </c>
      <c r="JD59" s="165" t="e">
        <f t="shared" si="117"/>
        <v>#N/A</v>
      </c>
      <c r="JE59" s="165" t="e">
        <f t="shared" si="117"/>
        <v>#N/A</v>
      </c>
      <c r="JF59" s="165" t="e">
        <f t="shared" si="105"/>
        <v>#N/A</v>
      </c>
      <c r="JG59" s="165" t="e">
        <f t="shared" si="105"/>
        <v>#N/A</v>
      </c>
      <c r="JH59" s="165" t="e">
        <f t="shared" si="105"/>
        <v>#N/A</v>
      </c>
      <c r="JI59" s="165" t="e">
        <f t="shared" si="105"/>
        <v>#N/A</v>
      </c>
      <c r="JJ59" s="165" t="e">
        <f t="shared" si="105"/>
        <v>#N/A</v>
      </c>
      <c r="JK59" s="165" t="e">
        <f t="shared" si="105"/>
        <v>#N/A</v>
      </c>
      <c r="JL59" s="165" t="e">
        <f t="shared" si="105"/>
        <v>#N/A</v>
      </c>
      <c r="JM59" s="165" t="e">
        <f t="shared" si="105"/>
        <v>#N/A</v>
      </c>
      <c r="JN59" s="165" t="e">
        <f t="shared" si="105"/>
        <v>#N/A</v>
      </c>
      <c r="JO59" s="165" t="e">
        <f t="shared" si="105"/>
        <v>#N/A</v>
      </c>
      <c r="JP59" s="165" t="e">
        <f t="shared" si="105"/>
        <v>#N/A</v>
      </c>
      <c r="JQ59" s="165" t="e">
        <f t="shared" si="105"/>
        <v>#N/A</v>
      </c>
      <c r="JR59" s="165" t="e">
        <f t="shared" si="105"/>
        <v>#N/A</v>
      </c>
      <c r="JS59" s="165" t="e">
        <f t="shared" si="105"/>
        <v>#N/A</v>
      </c>
      <c r="JT59" s="165" t="e">
        <f t="shared" si="105"/>
        <v>#N/A</v>
      </c>
      <c r="JU59" s="165" t="e">
        <f t="shared" si="105"/>
        <v>#N/A</v>
      </c>
      <c r="JV59" s="165" t="e">
        <f t="shared" si="106"/>
        <v>#N/A</v>
      </c>
      <c r="JW59" s="165" t="e">
        <f t="shared" si="106"/>
        <v>#N/A</v>
      </c>
      <c r="JX59" s="165" t="e">
        <f t="shared" si="106"/>
        <v>#N/A</v>
      </c>
      <c r="JY59" s="165" t="e">
        <f t="shared" si="106"/>
        <v>#N/A</v>
      </c>
      <c r="JZ59" s="165" t="e">
        <f t="shared" si="106"/>
        <v>#N/A</v>
      </c>
      <c r="KA59" s="165" t="e">
        <f t="shared" si="106"/>
        <v>#N/A</v>
      </c>
      <c r="KB59" s="165" t="e">
        <f t="shared" si="106"/>
        <v>#N/A</v>
      </c>
      <c r="KC59" s="165" t="e">
        <f t="shared" si="106"/>
        <v>#N/A</v>
      </c>
      <c r="KD59" s="165" t="e">
        <f t="shared" si="106"/>
        <v>#N/A</v>
      </c>
      <c r="KE59" s="165" t="e">
        <f t="shared" si="106"/>
        <v>#N/A</v>
      </c>
      <c r="KF59" s="165" t="e">
        <f t="shared" si="106"/>
        <v>#N/A</v>
      </c>
      <c r="KG59" s="165" t="e">
        <f t="shared" si="106"/>
        <v>#N/A</v>
      </c>
      <c r="KH59" s="165" t="e">
        <f t="shared" si="106"/>
        <v>#N/A</v>
      </c>
      <c r="KI59" s="165" t="e">
        <f t="shared" si="106"/>
        <v>#N/A</v>
      </c>
      <c r="KJ59" s="165" t="e">
        <f t="shared" si="106"/>
        <v>#N/A</v>
      </c>
      <c r="KK59" s="165" t="e">
        <f t="shared" si="106"/>
        <v>#N/A</v>
      </c>
      <c r="KL59" s="165" t="e">
        <f t="shared" si="107"/>
        <v>#N/A</v>
      </c>
      <c r="KM59" s="165" t="e">
        <f t="shared" si="107"/>
        <v>#N/A</v>
      </c>
      <c r="KN59" s="165" t="e">
        <f t="shared" si="107"/>
        <v>#N/A</v>
      </c>
      <c r="KO59" s="165" t="e">
        <f t="shared" si="107"/>
        <v>#N/A</v>
      </c>
      <c r="KP59" s="165" t="e">
        <f t="shared" si="107"/>
        <v>#N/A</v>
      </c>
      <c r="KQ59" s="165" t="e">
        <f t="shared" si="107"/>
        <v>#N/A</v>
      </c>
      <c r="KR59" s="165" t="e">
        <f t="shared" si="107"/>
        <v>#N/A</v>
      </c>
      <c r="KS59" s="165" t="e">
        <f t="shared" si="107"/>
        <v>#N/A</v>
      </c>
      <c r="KT59" s="165" t="e">
        <f t="shared" si="107"/>
        <v>#N/A</v>
      </c>
      <c r="KU59" s="165" t="e">
        <f t="shared" si="107"/>
        <v>#N/A</v>
      </c>
      <c r="KV59" s="165" t="e">
        <f t="shared" si="107"/>
        <v>#N/A</v>
      </c>
      <c r="KW59" s="165" t="e">
        <f t="shared" si="107"/>
        <v>#N/A</v>
      </c>
      <c r="KX59" s="165" t="e">
        <f t="shared" si="107"/>
        <v>#N/A</v>
      </c>
      <c r="KY59" s="165" t="e">
        <f t="shared" si="107"/>
        <v>#N/A</v>
      </c>
      <c r="KZ59" s="165" t="e">
        <f t="shared" si="107"/>
        <v>#N/A</v>
      </c>
      <c r="LA59" s="165" t="e">
        <f t="shared" si="107"/>
        <v>#N/A</v>
      </c>
      <c r="LB59" s="165" t="e">
        <f t="shared" si="108"/>
        <v>#N/A</v>
      </c>
      <c r="LC59" s="165" t="e">
        <f t="shared" si="108"/>
        <v>#N/A</v>
      </c>
      <c r="LD59" s="165" t="e">
        <f t="shared" si="108"/>
        <v>#N/A</v>
      </c>
      <c r="LE59" s="165" t="e">
        <f t="shared" si="108"/>
        <v>#N/A</v>
      </c>
      <c r="LF59" s="165" t="e">
        <f t="shared" si="108"/>
        <v>#N/A</v>
      </c>
      <c r="LG59" s="165" t="e">
        <f t="shared" si="108"/>
        <v>#N/A</v>
      </c>
      <c r="LH59" s="165" t="e">
        <f t="shared" si="108"/>
        <v>#N/A</v>
      </c>
      <c r="LI59" s="165" t="e">
        <f t="shared" si="108"/>
        <v>#N/A</v>
      </c>
      <c r="LJ59" s="165" t="e">
        <f t="shared" si="108"/>
        <v>#N/A</v>
      </c>
      <c r="LK59" s="165" t="e">
        <f t="shared" si="108"/>
        <v>#N/A</v>
      </c>
      <c r="LL59" s="165" t="e">
        <f t="shared" si="108"/>
        <v>#N/A</v>
      </c>
      <c r="LM59" s="165" t="e">
        <f t="shared" si="108"/>
        <v>#N/A</v>
      </c>
      <c r="LN59" s="165" t="e">
        <f t="shared" si="108"/>
        <v>#N/A</v>
      </c>
      <c r="LO59" s="165" t="e">
        <f t="shared" si="108"/>
        <v>#N/A</v>
      </c>
      <c r="LP59" s="165" t="e">
        <f t="shared" si="108"/>
        <v>#N/A</v>
      </c>
      <c r="LQ59" s="165" t="e">
        <f t="shared" si="108"/>
        <v>#N/A</v>
      </c>
      <c r="LR59" s="165" t="e">
        <f t="shared" si="109"/>
        <v>#N/A</v>
      </c>
      <c r="LS59" s="165" t="e">
        <f t="shared" si="109"/>
        <v>#N/A</v>
      </c>
      <c r="LT59" s="165" t="e">
        <f t="shared" si="109"/>
        <v>#N/A</v>
      </c>
      <c r="LU59" s="165" t="e">
        <f t="shared" si="109"/>
        <v>#N/A</v>
      </c>
      <c r="LV59" s="165" t="e">
        <f t="shared" si="109"/>
        <v>#N/A</v>
      </c>
      <c r="LW59" s="165" t="e">
        <f t="shared" si="109"/>
        <v>#N/A</v>
      </c>
      <c r="LX59" s="165" t="e">
        <f t="shared" si="109"/>
        <v>#N/A</v>
      </c>
      <c r="LY59" s="165" t="e">
        <f t="shared" si="109"/>
        <v>#N/A</v>
      </c>
      <c r="LZ59" s="165" t="e">
        <f t="shared" si="109"/>
        <v>#N/A</v>
      </c>
      <c r="MA59" s="165" t="e">
        <f t="shared" si="109"/>
        <v>#N/A</v>
      </c>
      <c r="MB59" s="165" t="e">
        <f t="shared" si="109"/>
        <v>#N/A</v>
      </c>
      <c r="MC59" s="165" t="e">
        <f t="shared" si="109"/>
        <v>#N/A</v>
      </c>
      <c r="MD59" s="165" t="e">
        <f t="shared" si="109"/>
        <v>#N/A</v>
      </c>
      <c r="ME59" s="165" t="e">
        <f t="shared" si="109"/>
        <v>#N/A</v>
      </c>
      <c r="MF59" s="165" t="e">
        <f t="shared" si="109"/>
        <v>#N/A</v>
      </c>
      <c r="MG59" s="165" t="e">
        <f t="shared" si="109"/>
        <v>#N/A</v>
      </c>
      <c r="MH59" s="165" t="e">
        <f t="shared" si="110"/>
        <v>#N/A</v>
      </c>
      <c r="MI59" s="165" t="e">
        <f t="shared" si="110"/>
        <v>#N/A</v>
      </c>
      <c r="MJ59" s="165" t="e">
        <f t="shared" si="110"/>
        <v>#N/A</v>
      </c>
      <c r="MK59" s="165" t="e">
        <f t="shared" si="110"/>
        <v>#N/A</v>
      </c>
      <c r="ML59" s="165" t="e">
        <f t="shared" si="110"/>
        <v>#N/A</v>
      </c>
      <c r="MM59" s="165" t="e">
        <f t="shared" si="110"/>
        <v>#N/A</v>
      </c>
      <c r="MN59" s="165" t="e">
        <f t="shared" si="110"/>
        <v>#N/A</v>
      </c>
      <c r="MO59" s="165" t="e">
        <f t="shared" si="110"/>
        <v>#N/A</v>
      </c>
      <c r="MP59" s="165" t="e">
        <f t="shared" si="110"/>
        <v>#N/A</v>
      </c>
      <c r="MQ59" s="165" t="e">
        <f t="shared" si="110"/>
        <v>#N/A</v>
      </c>
      <c r="MR59" s="165" t="e">
        <f t="shared" si="110"/>
        <v>#N/A</v>
      </c>
      <c r="MS59" s="165" t="e">
        <f t="shared" si="110"/>
        <v>#N/A</v>
      </c>
      <c r="MT59" s="165" t="e">
        <f t="shared" si="110"/>
        <v>#N/A</v>
      </c>
      <c r="MU59" s="165" t="e">
        <f t="shared" si="110"/>
        <v>#N/A</v>
      </c>
      <c r="MV59" s="165" t="e">
        <f t="shared" si="110"/>
        <v>#N/A</v>
      </c>
      <c r="MW59" s="165" t="e">
        <f t="shared" si="110"/>
        <v>#N/A</v>
      </c>
      <c r="MX59" s="165" t="e">
        <f t="shared" si="111"/>
        <v>#N/A</v>
      </c>
      <c r="MY59" s="165" t="e">
        <f t="shared" si="111"/>
        <v>#N/A</v>
      </c>
      <c r="MZ59" s="165" t="e">
        <f t="shared" si="111"/>
        <v>#N/A</v>
      </c>
      <c r="NA59" s="165" t="e">
        <f t="shared" si="111"/>
        <v>#N/A</v>
      </c>
      <c r="NB59" s="165" t="e">
        <f t="shared" si="111"/>
        <v>#N/A</v>
      </c>
      <c r="NC59" s="165" t="e">
        <f t="shared" si="111"/>
        <v>#N/A</v>
      </c>
      <c r="ND59" s="165" t="e">
        <f t="shared" si="111"/>
        <v>#N/A</v>
      </c>
      <c r="NE59" s="165" t="e">
        <f t="shared" si="111"/>
        <v>#N/A</v>
      </c>
      <c r="NF59" s="165" t="e">
        <f t="shared" si="111"/>
        <v>#N/A</v>
      </c>
      <c r="NG59" s="165" t="e">
        <f t="shared" si="111"/>
        <v>#N/A</v>
      </c>
      <c r="NH59" s="165" t="e">
        <f t="shared" si="111"/>
        <v>#N/A</v>
      </c>
      <c r="NI59" s="165" t="e">
        <f t="shared" si="111"/>
        <v>#N/A</v>
      </c>
      <c r="NJ59" s="165" t="e">
        <f t="shared" si="111"/>
        <v>#N/A</v>
      </c>
      <c r="NK59" s="165" t="e">
        <f t="shared" si="111"/>
        <v>#N/A</v>
      </c>
      <c r="NL59" s="165" t="e">
        <f t="shared" si="111"/>
        <v>#N/A</v>
      </c>
      <c r="NM59" s="165" t="e">
        <f t="shared" si="111"/>
        <v>#N/A</v>
      </c>
      <c r="NN59" s="165" t="e">
        <f t="shared" si="112"/>
        <v>#N/A</v>
      </c>
      <c r="NO59" s="165" t="e">
        <f t="shared" si="112"/>
        <v>#N/A</v>
      </c>
      <c r="NP59" s="165" t="e">
        <f t="shared" si="112"/>
        <v>#N/A</v>
      </c>
      <c r="NQ59" s="165" t="e">
        <f t="shared" si="112"/>
        <v>#N/A</v>
      </c>
      <c r="NR59" s="165" t="e">
        <f t="shared" si="112"/>
        <v>#N/A</v>
      </c>
      <c r="NS59" s="165" t="e">
        <f t="shared" si="112"/>
        <v>#N/A</v>
      </c>
      <c r="NT59" s="165" t="e">
        <f t="shared" si="112"/>
        <v>#N/A</v>
      </c>
      <c r="NU59" s="165" t="e">
        <f t="shared" si="112"/>
        <v>#N/A</v>
      </c>
      <c r="NV59" s="165" t="e">
        <f t="shared" si="112"/>
        <v>#N/A</v>
      </c>
      <c r="NW59" s="165" t="e">
        <f t="shared" si="112"/>
        <v>#N/A</v>
      </c>
      <c r="NX59" s="165" t="e">
        <f t="shared" si="112"/>
        <v>#N/A</v>
      </c>
      <c r="NY59" s="165" t="e">
        <f t="shared" si="112"/>
        <v>#N/A</v>
      </c>
      <c r="NZ59" s="165" t="e">
        <f t="shared" si="112"/>
        <v>#N/A</v>
      </c>
      <c r="OA59" s="165" t="e">
        <f t="shared" si="112"/>
        <v>#N/A</v>
      </c>
      <c r="OB59" s="165" t="e">
        <f t="shared" si="112"/>
        <v>#N/A</v>
      </c>
      <c r="OC59" s="165" t="e">
        <f t="shared" si="112"/>
        <v>#N/A</v>
      </c>
      <c r="OD59" s="165" t="e">
        <f t="shared" si="113"/>
        <v>#N/A</v>
      </c>
      <c r="OE59" s="165" t="e">
        <f t="shared" si="113"/>
        <v>#N/A</v>
      </c>
      <c r="OF59" s="165" t="e">
        <f t="shared" si="113"/>
        <v>#N/A</v>
      </c>
      <c r="OG59" s="165" t="e">
        <f t="shared" si="113"/>
        <v>#N/A</v>
      </c>
      <c r="OH59" s="165" t="e">
        <f t="shared" si="113"/>
        <v>#N/A</v>
      </c>
      <c r="OI59" s="165" t="e">
        <f t="shared" si="113"/>
        <v>#N/A</v>
      </c>
      <c r="OJ59" s="165" t="e">
        <f t="shared" si="113"/>
        <v>#N/A</v>
      </c>
      <c r="OK59" s="165" t="e">
        <f t="shared" si="113"/>
        <v>#N/A</v>
      </c>
      <c r="OL59" s="165" t="e">
        <f t="shared" si="113"/>
        <v>#N/A</v>
      </c>
      <c r="OM59" s="165" t="e">
        <f t="shared" si="113"/>
        <v>#N/A</v>
      </c>
      <c r="ON59" s="165" t="e">
        <f t="shared" si="113"/>
        <v>#N/A</v>
      </c>
      <c r="OO59" s="165" t="e">
        <f t="shared" si="113"/>
        <v>#N/A</v>
      </c>
      <c r="OP59" s="165" t="e">
        <f t="shared" si="113"/>
        <v>#N/A</v>
      </c>
      <c r="OQ59" s="165" t="e">
        <f t="shared" si="113"/>
        <v>#N/A</v>
      </c>
      <c r="OR59" s="165" t="e">
        <f t="shared" si="113"/>
        <v>#N/A</v>
      </c>
      <c r="OS59" s="165" t="e">
        <f t="shared" si="113"/>
        <v>#N/A</v>
      </c>
      <c r="OT59" s="165" t="e">
        <f t="shared" si="114"/>
        <v>#N/A</v>
      </c>
      <c r="OU59" s="165" t="e">
        <f t="shared" si="114"/>
        <v>#N/A</v>
      </c>
      <c r="OV59" s="165" t="e">
        <f t="shared" si="114"/>
        <v>#N/A</v>
      </c>
      <c r="OW59" s="165" t="e">
        <f t="shared" si="83"/>
        <v>#N/A</v>
      </c>
      <c r="OX59" s="165" t="e">
        <f t="shared" si="83"/>
        <v>#N/A</v>
      </c>
      <c r="OY59" s="165" t="e">
        <f t="shared" si="83"/>
        <v>#N/A</v>
      </c>
      <c r="OZ59" s="165" t="e">
        <f t="shared" si="83"/>
        <v>#N/A</v>
      </c>
      <c r="PA59" s="165" t="e">
        <f t="shared" si="83"/>
        <v>#N/A</v>
      </c>
      <c r="PB59" s="165" t="e">
        <f t="shared" si="83"/>
        <v>#N/A</v>
      </c>
      <c r="PC59" s="165" t="e">
        <f t="shared" si="70"/>
        <v>#N/A</v>
      </c>
      <c r="PD59" s="165" t="e">
        <f t="shared" si="70"/>
        <v>#N/A</v>
      </c>
      <c r="PE59" s="165" t="e">
        <f t="shared" si="70"/>
        <v>#N/A</v>
      </c>
      <c r="PF59" s="165" t="e">
        <f t="shared" si="70"/>
        <v>#N/A</v>
      </c>
      <c r="PG59" s="165" t="e">
        <f t="shared" si="70"/>
        <v>#N/A</v>
      </c>
      <c r="PH59" s="165" t="e">
        <f t="shared" si="70"/>
        <v>#N/A</v>
      </c>
    </row>
    <row r="60" spans="1:424" hidden="1" x14ac:dyDescent="0.45">
      <c r="A60" s="4">
        <v>57</v>
      </c>
      <c r="B60" s="91"/>
      <c r="C60" s="91"/>
      <c r="D60" s="91"/>
      <c r="E60" s="120" t="str">
        <f t="shared" si="28"/>
        <v/>
      </c>
      <c r="F60" s="120" t="str">
        <f t="shared" si="29"/>
        <v/>
      </c>
      <c r="G60" s="71" t="str">
        <f t="shared" si="30"/>
        <v/>
      </c>
      <c r="H60" s="23"/>
      <c r="I60" s="55"/>
      <c r="J60" s="298"/>
      <c r="K60" s="72" t="str">
        <f>IF(AND(B60&gt;0,C60&gt;0,D60&gt;0),IF(ISBLANK(J60),IF(ISBLANK(H60),"",(D60-B60)*VLOOKUP(H60,VLookups!$A$4:$B$13,2,FALSE)),J60),"")</f>
        <v/>
      </c>
      <c r="L60" s="73" t="str">
        <f t="shared" si="84"/>
        <v/>
      </c>
      <c r="M60" s="91"/>
      <c r="N60" s="265" t="str">
        <f>IF(AND(M60&gt;0,C60&gt;0,NOT(K60="")),ABS(VLOOKUP($M$1,VLookups!$A$43:$B$44,2,FALSE)-_xlfn.NORM.DIST(M60,G60,K60,TRUE)),"")</f>
        <v/>
      </c>
      <c r="O60" s="90" t="str">
        <f>IF(AND($B60&gt;0,$C60&gt;0,$D60&gt;0,NOT(ISBLANK($H60))),_xlfn.NORM.INV(ABS(VLOOKUP($M$1,VLookups!$A$43:$B$44,2,FALSE)-O$3),$G60,$K60),"")</f>
        <v/>
      </c>
      <c r="P60" s="89" t="str">
        <f>IF(AND($B60&gt;0,$C60&gt;0,$D60&gt;0,NOT(ISBLANK($H60))),_xlfn.NORM.INV(ABS(VLOOKUP($M$1,VLookups!$A$43:$B$44,2,FALSE)-P$3),$G60,$K60),"")</f>
        <v/>
      </c>
      <c r="Q60" s="90" t="str">
        <f>IF(AND($B60&gt;0,$C60&gt;0,$D60&gt;0,NOT(ISBLANK($H60))),_xlfn.NORM.INV(ABS(VLOOKUP($M$1,VLookups!$A$43:$B$44,2,FALSE)-Q$3),$G60,$K60),"")</f>
        <v/>
      </c>
      <c r="R60" s="89" t="str">
        <f>IF(AND($B60&gt;0,$C60&gt;0,$D60&gt;0,NOT(ISBLANK($H60))),_xlfn.NORM.INV(ABS(VLOOKUP($M$1,VLookups!$A$43:$B$44,2,FALSE)-R$3),$G60,$K60),"")</f>
        <v/>
      </c>
      <c r="S60" s="90" t="str">
        <f>IF(AND($B60&gt;0,$C60&gt;0,$D60&gt;0,NOT(ISBLANK($H60))),_xlfn.NORM.INV(ABS(VLOOKUP($M$1,VLookups!$A$43:$B$44,2,FALSE)-S$3),$G60,$K60),"")</f>
        <v/>
      </c>
      <c r="T60" s="89" t="str">
        <f>IF(AND($B60&gt;0,$C60&gt;0,$D60&gt;0,NOT(ISBLANK($H60))),_xlfn.NORM.INV(ABS(VLOOKUP($M$1,VLookups!$A$43:$B$44,2,FALSE)-T$3),$G60,$K60),"")</f>
        <v/>
      </c>
      <c r="U60" s="5"/>
      <c r="V60" s="164" t="str">
        <f t="shared" si="31"/>
        <v/>
      </c>
      <c r="W60" s="47" t="str">
        <f t="shared" si="133"/>
        <v/>
      </c>
      <c r="X60" s="47" t="str">
        <f t="shared" si="133"/>
        <v/>
      </c>
      <c r="Y60" s="47" t="str">
        <f t="shared" si="133"/>
        <v/>
      </c>
      <c r="Z60" s="47" t="str">
        <f t="shared" si="133"/>
        <v/>
      </c>
      <c r="AA60" s="47" t="str">
        <f t="shared" si="133"/>
        <v/>
      </c>
      <c r="AB60" s="47" t="str">
        <f t="shared" si="133"/>
        <v/>
      </c>
      <c r="AC60" s="47" t="str">
        <f t="shared" si="133"/>
        <v/>
      </c>
      <c r="AD60" s="47" t="str">
        <f t="shared" si="133"/>
        <v/>
      </c>
      <c r="AE60" s="47" t="str">
        <f t="shared" si="133"/>
        <v/>
      </c>
      <c r="AF60" s="47" t="str">
        <f t="shared" si="133"/>
        <v/>
      </c>
      <c r="AG60" s="47" t="str">
        <f t="shared" si="133"/>
        <v/>
      </c>
      <c r="AH60" s="47" t="str">
        <f t="shared" si="133"/>
        <v/>
      </c>
      <c r="AI60" s="47" t="str">
        <f t="shared" si="133"/>
        <v/>
      </c>
      <c r="AJ60" s="47" t="str">
        <f t="shared" si="133"/>
        <v/>
      </c>
      <c r="AK60" s="47" t="str">
        <f t="shared" si="133"/>
        <v/>
      </c>
      <c r="AL60" s="47" t="str">
        <f t="shared" si="133"/>
        <v/>
      </c>
      <c r="AM60" s="47" t="str">
        <f t="shared" si="125"/>
        <v/>
      </c>
      <c r="AN60" s="47" t="str">
        <f t="shared" si="125"/>
        <v/>
      </c>
      <c r="AO60" s="47" t="str">
        <f t="shared" si="125"/>
        <v/>
      </c>
      <c r="AP60" s="47" t="str">
        <f t="shared" si="125"/>
        <v/>
      </c>
      <c r="AQ60" s="47" t="str">
        <f t="shared" si="125"/>
        <v/>
      </c>
      <c r="AR60" s="47" t="str">
        <f t="shared" si="125"/>
        <v/>
      </c>
      <c r="AS60" s="47" t="str">
        <f t="shared" si="125"/>
        <v/>
      </c>
      <c r="AT60" s="47" t="str">
        <f t="shared" si="125"/>
        <v/>
      </c>
      <c r="AU60" s="47" t="str">
        <f t="shared" si="125"/>
        <v/>
      </c>
      <c r="AV60" s="47" t="str">
        <f t="shared" si="125"/>
        <v/>
      </c>
      <c r="AW60" s="47" t="str">
        <f t="shared" si="125"/>
        <v/>
      </c>
      <c r="AX60" s="47" t="str">
        <f t="shared" si="125"/>
        <v/>
      </c>
      <c r="AY60" s="47" t="str">
        <f t="shared" si="125"/>
        <v/>
      </c>
      <c r="AZ60" s="47" t="str">
        <f t="shared" si="125"/>
        <v/>
      </c>
      <c r="BA60" s="47" t="str">
        <f t="shared" si="125"/>
        <v/>
      </c>
      <c r="BB60" s="47" t="str">
        <f t="shared" si="126"/>
        <v/>
      </c>
      <c r="BC60" s="47" t="str">
        <f t="shared" si="126"/>
        <v/>
      </c>
      <c r="BD60" s="47" t="str">
        <f t="shared" si="126"/>
        <v/>
      </c>
      <c r="BE60" s="47" t="str">
        <f t="shared" si="126"/>
        <v/>
      </c>
      <c r="BF60" s="47" t="str">
        <f t="shared" si="126"/>
        <v/>
      </c>
      <c r="BG60" s="47" t="str">
        <f t="shared" si="126"/>
        <v/>
      </c>
      <c r="BH60" s="47" t="str">
        <f t="shared" si="126"/>
        <v/>
      </c>
      <c r="BI60" s="47" t="str">
        <f t="shared" si="126"/>
        <v/>
      </c>
      <c r="BJ60" s="47" t="str">
        <f t="shared" si="126"/>
        <v/>
      </c>
      <c r="BK60" s="47" t="str">
        <f t="shared" si="126"/>
        <v/>
      </c>
      <c r="BL60" s="47" t="str">
        <f t="shared" si="126"/>
        <v/>
      </c>
      <c r="BM60" s="47" t="str">
        <f t="shared" si="126"/>
        <v/>
      </c>
      <c r="BN60" s="47" t="str">
        <f t="shared" si="126"/>
        <v/>
      </c>
      <c r="BO60" s="47" t="str">
        <f t="shared" si="126"/>
        <v/>
      </c>
      <c r="BP60" s="47" t="str">
        <f t="shared" si="126"/>
        <v/>
      </c>
      <c r="BQ60" s="47" t="str">
        <f t="shared" si="126"/>
        <v/>
      </c>
      <c r="BR60" s="47" t="str">
        <f t="shared" si="121"/>
        <v/>
      </c>
      <c r="BS60" s="47" t="str">
        <f t="shared" si="121"/>
        <v/>
      </c>
      <c r="BT60" s="47" t="str">
        <f t="shared" si="121"/>
        <v/>
      </c>
      <c r="BU60" s="47" t="str">
        <f t="shared" si="121"/>
        <v/>
      </c>
      <c r="BV60" s="47" t="str">
        <f t="shared" si="121"/>
        <v/>
      </c>
      <c r="BW60" s="47" t="str">
        <f t="shared" si="121"/>
        <v/>
      </c>
      <c r="BX60" s="47" t="str">
        <f t="shared" si="121"/>
        <v/>
      </c>
      <c r="BY60" s="47" t="str">
        <f t="shared" si="121"/>
        <v/>
      </c>
      <c r="BZ60" s="47" t="str">
        <f t="shared" si="121"/>
        <v/>
      </c>
      <c r="CA60" s="47" t="str">
        <f t="shared" si="121"/>
        <v/>
      </c>
      <c r="CB60" s="47" t="str">
        <f t="shared" si="121"/>
        <v/>
      </c>
      <c r="CC60" s="47" t="str">
        <f t="shared" si="121"/>
        <v/>
      </c>
      <c r="CD60" s="47" t="str">
        <f t="shared" si="121"/>
        <v/>
      </c>
      <c r="CE60" s="47" t="str">
        <f t="shared" si="121"/>
        <v/>
      </c>
      <c r="CF60" s="47" t="str">
        <f t="shared" si="121"/>
        <v/>
      </c>
      <c r="CG60" s="47" t="str">
        <f t="shared" si="127"/>
        <v/>
      </c>
      <c r="CH60" s="47" t="str">
        <f t="shared" si="127"/>
        <v/>
      </c>
      <c r="CI60" s="47" t="str">
        <f t="shared" si="127"/>
        <v/>
      </c>
      <c r="CJ60" s="47" t="str">
        <f t="shared" si="127"/>
        <v/>
      </c>
      <c r="CK60" s="47" t="str">
        <f t="shared" si="127"/>
        <v/>
      </c>
      <c r="CL60" s="47" t="str">
        <f t="shared" si="127"/>
        <v/>
      </c>
      <c r="CM60" s="47" t="str">
        <f t="shared" si="127"/>
        <v/>
      </c>
      <c r="CN60" s="47" t="str">
        <f t="shared" si="127"/>
        <v/>
      </c>
      <c r="CO60" s="47" t="str">
        <f t="shared" si="127"/>
        <v/>
      </c>
      <c r="CP60" s="47" t="str">
        <f t="shared" si="127"/>
        <v/>
      </c>
      <c r="CQ60" s="47" t="str">
        <f t="shared" si="127"/>
        <v/>
      </c>
      <c r="CR60" s="47" t="str">
        <f t="shared" si="127"/>
        <v/>
      </c>
      <c r="CS60" s="47" t="str">
        <f t="shared" si="127"/>
        <v/>
      </c>
      <c r="CT60" s="47" t="str">
        <f t="shared" si="127"/>
        <v/>
      </c>
      <c r="CU60" s="47" t="str">
        <f t="shared" si="127"/>
        <v/>
      </c>
      <c r="CV60" s="47" t="str">
        <f t="shared" si="127"/>
        <v/>
      </c>
      <c r="CW60" s="47" t="str">
        <f t="shared" si="128"/>
        <v/>
      </c>
      <c r="CX60" s="47" t="str">
        <f t="shared" si="128"/>
        <v/>
      </c>
      <c r="CY60" s="47" t="str">
        <f t="shared" si="128"/>
        <v/>
      </c>
      <c r="CZ60" s="47" t="str">
        <f t="shared" si="128"/>
        <v/>
      </c>
      <c r="DA60" s="47" t="str">
        <f t="shared" si="128"/>
        <v/>
      </c>
      <c r="DB60" s="47" t="str">
        <f t="shared" si="128"/>
        <v/>
      </c>
      <c r="DC60" s="47" t="str">
        <f t="shared" si="128"/>
        <v/>
      </c>
      <c r="DD60" s="47" t="str">
        <f t="shared" si="128"/>
        <v/>
      </c>
      <c r="DE60" s="47" t="str">
        <f t="shared" si="128"/>
        <v/>
      </c>
      <c r="DF60" s="47" t="str">
        <f t="shared" si="128"/>
        <v/>
      </c>
      <c r="DG60" s="47" t="str">
        <f t="shared" si="128"/>
        <v/>
      </c>
      <c r="DH60" s="47" t="str">
        <f t="shared" si="128"/>
        <v/>
      </c>
      <c r="DI60" s="47" t="str">
        <f t="shared" si="128"/>
        <v/>
      </c>
      <c r="DJ60" s="47" t="str">
        <f t="shared" si="128"/>
        <v/>
      </c>
      <c r="DK60" s="47" t="str">
        <f t="shared" si="128"/>
        <v/>
      </c>
      <c r="DL60" s="47" t="str">
        <f t="shared" si="128"/>
        <v/>
      </c>
      <c r="DM60" s="47" t="str">
        <f t="shared" si="122"/>
        <v/>
      </c>
      <c r="DN60" s="47" t="str">
        <f t="shared" si="122"/>
        <v/>
      </c>
      <c r="DO60" s="47" t="str">
        <f t="shared" si="122"/>
        <v/>
      </c>
      <c r="DP60" s="47" t="str">
        <f t="shared" si="122"/>
        <v/>
      </c>
      <c r="DQ60" s="47" t="str">
        <f t="shared" si="122"/>
        <v/>
      </c>
      <c r="DR60" s="47" t="str">
        <f t="shared" si="122"/>
        <v/>
      </c>
      <c r="DS60" s="179" t="str">
        <f t="shared" si="33"/>
        <v/>
      </c>
      <c r="DT60" s="47" t="str">
        <f t="shared" si="134"/>
        <v/>
      </c>
      <c r="DU60" s="47" t="str">
        <f t="shared" si="134"/>
        <v/>
      </c>
      <c r="DV60" s="47" t="str">
        <f t="shared" si="134"/>
        <v/>
      </c>
      <c r="DW60" s="47" t="str">
        <f t="shared" si="134"/>
        <v/>
      </c>
      <c r="DX60" s="47" t="str">
        <f t="shared" si="134"/>
        <v/>
      </c>
      <c r="DY60" s="47" t="str">
        <f t="shared" si="134"/>
        <v/>
      </c>
      <c r="DZ60" s="47" t="str">
        <f t="shared" si="134"/>
        <v/>
      </c>
      <c r="EA60" s="47" t="str">
        <f t="shared" si="134"/>
        <v/>
      </c>
      <c r="EB60" s="47" t="str">
        <f t="shared" si="134"/>
        <v/>
      </c>
      <c r="EC60" s="47" t="str">
        <f t="shared" si="134"/>
        <v/>
      </c>
      <c r="ED60" s="47" t="str">
        <f t="shared" si="134"/>
        <v/>
      </c>
      <c r="EE60" s="47" t="str">
        <f t="shared" si="134"/>
        <v/>
      </c>
      <c r="EF60" s="47" t="str">
        <f t="shared" si="134"/>
        <v/>
      </c>
      <c r="EG60" s="47" t="str">
        <f t="shared" si="134"/>
        <v/>
      </c>
      <c r="EH60" s="47" t="str">
        <f t="shared" si="134"/>
        <v/>
      </c>
      <c r="EI60" s="47" t="str">
        <f t="shared" si="134"/>
        <v/>
      </c>
      <c r="EJ60" s="47" t="str">
        <f t="shared" si="129"/>
        <v/>
      </c>
      <c r="EK60" s="47" t="str">
        <f t="shared" si="129"/>
        <v/>
      </c>
      <c r="EL60" s="47" t="str">
        <f t="shared" si="129"/>
        <v/>
      </c>
      <c r="EM60" s="47" t="str">
        <f t="shared" si="129"/>
        <v/>
      </c>
      <c r="EN60" s="47" t="str">
        <f t="shared" si="129"/>
        <v/>
      </c>
      <c r="EO60" s="47" t="str">
        <f t="shared" si="129"/>
        <v/>
      </c>
      <c r="EP60" s="47" t="str">
        <f t="shared" si="129"/>
        <v/>
      </c>
      <c r="EQ60" s="47" t="str">
        <f t="shared" si="129"/>
        <v/>
      </c>
      <c r="ER60" s="47" t="str">
        <f t="shared" si="129"/>
        <v/>
      </c>
      <c r="ES60" s="47" t="str">
        <f t="shared" si="129"/>
        <v/>
      </c>
      <c r="ET60" s="47" t="str">
        <f t="shared" si="129"/>
        <v/>
      </c>
      <c r="EU60" s="47" t="str">
        <f t="shared" si="129"/>
        <v/>
      </c>
      <c r="EV60" s="47" t="str">
        <f t="shared" si="129"/>
        <v/>
      </c>
      <c r="EW60" s="47" t="str">
        <f t="shared" si="129"/>
        <v/>
      </c>
      <c r="EX60" s="47" t="str">
        <f t="shared" si="129"/>
        <v/>
      </c>
      <c r="EY60" s="47" t="str">
        <f t="shared" si="130"/>
        <v/>
      </c>
      <c r="EZ60" s="47" t="str">
        <f t="shared" si="130"/>
        <v/>
      </c>
      <c r="FA60" s="47" t="str">
        <f t="shared" si="130"/>
        <v/>
      </c>
      <c r="FB60" s="47" t="str">
        <f t="shared" si="130"/>
        <v/>
      </c>
      <c r="FC60" s="47" t="str">
        <f t="shared" si="130"/>
        <v/>
      </c>
      <c r="FD60" s="47" t="str">
        <f t="shared" si="130"/>
        <v/>
      </c>
      <c r="FE60" s="47" t="str">
        <f t="shared" si="130"/>
        <v/>
      </c>
      <c r="FF60" s="47" t="str">
        <f t="shared" si="130"/>
        <v/>
      </c>
      <c r="FG60" s="47" t="str">
        <f t="shared" si="130"/>
        <v/>
      </c>
      <c r="FH60" s="47" t="str">
        <f t="shared" si="130"/>
        <v/>
      </c>
      <c r="FI60" s="47" t="str">
        <f t="shared" si="130"/>
        <v/>
      </c>
      <c r="FJ60" s="47" t="str">
        <f t="shared" si="130"/>
        <v/>
      </c>
      <c r="FK60" s="47" t="str">
        <f t="shared" si="130"/>
        <v/>
      </c>
      <c r="FL60" s="47" t="str">
        <f t="shared" si="130"/>
        <v/>
      </c>
      <c r="FM60" s="47" t="str">
        <f t="shared" si="130"/>
        <v/>
      </c>
      <c r="FN60" s="47" t="str">
        <f t="shared" si="130"/>
        <v/>
      </c>
      <c r="FO60" s="47" t="str">
        <f t="shared" si="123"/>
        <v/>
      </c>
      <c r="FP60" s="47" t="str">
        <f t="shared" si="123"/>
        <v/>
      </c>
      <c r="FQ60" s="47" t="str">
        <f t="shared" si="123"/>
        <v/>
      </c>
      <c r="FR60" s="47" t="str">
        <f t="shared" si="123"/>
        <v/>
      </c>
      <c r="FS60" s="47" t="str">
        <f t="shared" si="123"/>
        <v/>
      </c>
      <c r="FT60" s="47" t="str">
        <f t="shared" si="123"/>
        <v/>
      </c>
      <c r="FU60" s="47" t="str">
        <f t="shared" si="123"/>
        <v/>
      </c>
      <c r="FV60" s="47" t="str">
        <f t="shared" si="123"/>
        <v/>
      </c>
      <c r="FW60" s="47" t="str">
        <f t="shared" si="123"/>
        <v/>
      </c>
      <c r="FX60" s="47" t="str">
        <f t="shared" si="123"/>
        <v/>
      </c>
      <c r="FY60" s="47" t="str">
        <f t="shared" si="123"/>
        <v/>
      </c>
      <c r="FZ60" s="47" t="str">
        <f t="shared" si="123"/>
        <v/>
      </c>
      <c r="GA60" s="47" t="str">
        <f t="shared" si="123"/>
        <v/>
      </c>
      <c r="GB60" s="47" t="str">
        <f t="shared" si="123"/>
        <v/>
      </c>
      <c r="GC60" s="47" t="str">
        <f t="shared" si="123"/>
        <v/>
      </c>
      <c r="GD60" s="47" t="str">
        <f t="shared" si="131"/>
        <v/>
      </c>
      <c r="GE60" s="47" t="str">
        <f t="shared" si="131"/>
        <v/>
      </c>
      <c r="GF60" s="47" t="str">
        <f t="shared" si="131"/>
        <v/>
      </c>
      <c r="GG60" s="47" t="str">
        <f t="shared" si="131"/>
        <v/>
      </c>
      <c r="GH60" s="47" t="str">
        <f t="shared" si="131"/>
        <v/>
      </c>
      <c r="GI60" s="47" t="str">
        <f t="shared" si="131"/>
        <v/>
      </c>
      <c r="GJ60" s="47" t="str">
        <f t="shared" si="131"/>
        <v/>
      </c>
      <c r="GK60" s="47" t="str">
        <f t="shared" si="131"/>
        <v/>
      </c>
      <c r="GL60" s="47" t="str">
        <f t="shared" si="131"/>
        <v/>
      </c>
      <c r="GM60" s="47" t="str">
        <f t="shared" si="131"/>
        <v/>
      </c>
      <c r="GN60" s="47" t="str">
        <f t="shared" si="131"/>
        <v/>
      </c>
      <c r="GO60" s="47" t="str">
        <f t="shared" si="131"/>
        <v/>
      </c>
      <c r="GP60" s="47" t="str">
        <f t="shared" si="131"/>
        <v/>
      </c>
      <c r="GQ60" s="47" t="str">
        <f t="shared" si="131"/>
        <v/>
      </c>
      <c r="GR60" s="47" t="str">
        <f t="shared" si="131"/>
        <v/>
      </c>
      <c r="GS60" s="47" t="str">
        <f t="shared" si="131"/>
        <v/>
      </c>
      <c r="GT60" s="47" t="str">
        <f t="shared" si="132"/>
        <v/>
      </c>
      <c r="GU60" s="47" t="str">
        <f t="shared" si="132"/>
        <v/>
      </c>
      <c r="GV60" s="47" t="str">
        <f t="shared" si="132"/>
        <v/>
      </c>
      <c r="GW60" s="47" t="str">
        <f t="shared" si="132"/>
        <v/>
      </c>
      <c r="GX60" s="47" t="str">
        <f t="shared" si="132"/>
        <v/>
      </c>
      <c r="GY60" s="47" t="str">
        <f t="shared" si="132"/>
        <v/>
      </c>
      <c r="GZ60" s="47" t="str">
        <f t="shared" si="132"/>
        <v/>
      </c>
      <c r="HA60" s="47" t="str">
        <f t="shared" si="132"/>
        <v/>
      </c>
      <c r="HB60" s="47" t="str">
        <f t="shared" si="132"/>
        <v/>
      </c>
      <c r="HC60" s="47" t="str">
        <f t="shared" si="132"/>
        <v/>
      </c>
      <c r="HD60" s="47" t="str">
        <f t="shared" si="132"/>
        <v/>
      </c>
      <c r="HE60" s="47" t="str">
        <f t="shared" si="132"/>
        <v/>
      </c>
      <c r="HF60" s="47" t="str">
        <f t="shared" si="132"/>
        <v/>
      </c>
      <c r="HG60" s="47" t="str">
        <f t="shared" si="132"/>
        <v/>
      </c>
      <c r="HH60" s="47" t="str">
        <f t="shared" si="132"/>
        <v/>
      </c>
      <c r="HI60" s="47" t="str">
        <f t="shared" si="132"/>
        <v/>
      </c>
      <c r="HJ60" s="47" t="str">
        <f t="shared" si="124"/>
        <v/>
      </c>
      <c r="HK60" s="47" t="str">
        <f t="shared" si="124"/>
        <v/>
      </c>
      <c r="HL60" s="47" t="str">
        <f t="shared" si="124"/>
        <v/>
      </c>
      <c r="HM60" s="47" t="str">
        <f t="shared" si="124"/>
        <v/>
      </c>
      <c r="HN60" s="47" t="str">
        <f t="shared" si="124"/>
        <v/>
      </c>
      <c r="HO60" s="47" t="str">
        <f t="shared" si="124"/>
        <v/>
      </c>
      <c r="HP60" s="165" t="e">
        <f t="shared" si="119"/>
        <v>#N/A</v>
      </c>
      <c r="HQ60" s="165" t="e">
        <f t="shared" si="119"/>
        <v>#N/A</v>
      </c>
      <c r="HR60" s="165" t="e">
        <f t="shared" si="119"/>
        <v>#N/A</v>
      </c>
      <c r="HS60" s="165" t="e">
        <f t="shared" si="119"/>
        <v>#N/A</v>
      </c>
      <c r="HT60" s="165" t="e">
        <f t="shared" si="119"/>
        <v>#N/A</v>
      </c>
      <c r="HU60" s="165" t="e">
        <f t="shared" si="119"/>
        <v>#N/A</v>
      </c>
      <c r="HV60" s="165" t="e">
        <f t="shared" si="119"/>
        <v>#N/A</v>
      </c>
      <c r="HW60" s="165" t="e">
        <f t="shared" si="119"/>
        <v>#N/A</v>
      </c>
      <c r="HX60" s="165" t="e">
        <f t="shared" si="119"/>
        <v>#N/A</v>
      </c>
      <c r="HY60" s="165" t="e">
        <f t="shared" si="119"/>
        <v>#N/A</v>
      </c>
      <c r="HZ60" s="165" t="e">
        <f t="shared" si="119"/>
        <v>#N/A</v>
      </c>
      <c r="IA60" s="165" t="e">
        <f t="shared" si="119"/>
        <v>#N/A</v>
      </c>
      <c r="IB60" s="165" t="e">
        <f t="shared" si="119"/>
        <v>#N/A</v>
      </c>
      <c r="IC60" s="165" t="e">
        <f t="shared" si="119"/>
        <v>#N/A</v>
      </c>
      <c r="ID60" s="165" t="e">
        <f t="shared" si="119"/>
        <v>#N/A</v>
      </c>
      <c r="IE60" s="165" t="e">
        <f t="shared" si="119"/>
        <v>#N/A</v>
      </c>
      <c r="IF60" s="165" t="e">
        <f t="shared" si="120"/>
        <v>#N/A</v>
      </c>
      <c r="IG60" s="165" t="e">
        <f t="shared" si="120"/>
        <v>#N/A</v>
      </c>
      <c r="IH60" s="165" t="e">
        <f t="shared" si="120"/>
        <v>#N/A</v>
      </c>
      <c r="II60" s="165" t="e">
        <f t="shared" si="120"/>
        <v>#N/A</v>
      </c>
      <c r="IJ60" s="165" t="e">
        <f t="shared" si="120"/>
        <v>#N/A</v>
      </c>
      <c r="IK60" s="165" t="e">
        <f t="shared" si="120"/>
        <v>#N/A</v>
      </c>
      <c r="IL60" s="165" t="e">
        <f t="shared" si="120"/>
        <v>#N/A</v>
      </c>
      <c r="IM60" s="165" t="e">
        <f t="shared" si="120"/>
        <v>#N/A</v>
      </c>
      <c r="IN60" s="165" t="e">
        <f t="shared" si="120"/>
        <v>#N/A</v>
      </c>
      <c r="IO60" s="165" t="e">
        <f t="shared" si="120"/>
        <v>#N/A</v>
      </c>
      <c r="IP60" s="165" t="e">
        <f t="shared" si="120"/>
        <v>#N/A</v>
      </c>
      <c r="IQ60" s="165" t="e">
        <f t="shared" si="120"/>
        <v>#N/A</v>
      </c>
      <c r="IR60" s="165" t="e">
        <f t="shared" si="120"/>
        <v>#N/A</v>
      </c>
      <c r="IS60" s="165" t="e">
        <f t="shared" si="120"/>
        <v>#N/A</v>
      </c>
      <c r="IT60" s="165" t="e">
        <f t="shared" si="118"/>
        <v>#N/A</v>
      </c>
      <c r="IU60" s="165" t="e">
        <f t="shared" si="117"/>
        <v>#N/A</v>
      </c>
      <c r="IV60" s="165" t="e">
        <f t="shared" si="117"/>
        <v>#N/A</v>
      </c>
      <c r="IW60" s="165" t="e">
        <f t="shared" si="117"/>
        <v>#N/A</v>
      </c>
      <c r="IX60" s="165" t="e">
        <f t="shared" si="117"/>
        <v>#N/A</v>
      </c>
      <c r="IY60" s="165" t="e">
        <f t="shared" si="117"/>
        <v>#N/A</v>
      </c>
      <c r="IZ60" s="165" t="e">
        <f t="shared" si="117"/>
        <v>#N/A</v>
      </c>
      <c r="JA60" s="165" t="e">
        <f t="shared" si="117"/>
        <v>#N/A</v>
      </c>
      <c r="JB60" s="165" t="e">
        <f t="shared" si="117"/>
        <v>#N/A</v>
      </c>
      <c r="JC60" s="165" t="e">
        <f t="shared" si="117"/>
        <v>#N/A</v>
      </c>
      <c r="JD60" s="165" t="e">
        <f t="shared" si="117"/>
        <v>#N/A</v>
      </c>
      <c r="JE60" s="165" t="e">
        <f t="shared" si="117"/>
        <v>#N/A</v>
      </c>
      <c r="JF60" s="165" t="e">
        <f t="shared" si="105"/>
        <v>#N/A</v>
      </c>
      <c r="JG60" s="165" t="e">
        <f t="shared" si="105"/>
        <v>#N/A</v>
      </c>
      <c r="JH60" s="165" t="e">
        <f t="shared" si="105"/>
        <v>#N/A</v>
      </c>
      <c r="JI60" s="165" t="e">
        <f t="shared" si="105"/>
        <v>#N/A</v>
      </c>
      <c r="JJ60" s="165" t="e">
        <f t="shared" si="105"/>
        <v>#N/A</v>
      </c>
      <c r="JK60" s="165" t="e">
        <f t="shared" si="105"/>
        <v>#N/A</v>
      </c>
      <c r="JL60" s="165" t="e">
        <f t="shared" si="105"/>
        <v>#N/A</v>
      </c>
      <c r="JM60" s="165" t="e">
        <f t="shared" si="105"/>
        <v>#N/A</v>
      </c>
      <c r="JN60" s="165" t="e">
        <f t="shared" si="105"/>
        <v>#N/A</v>
      </c>
      <c r="JO60" s="165" t="e">
        <f t="shared" si="105"/>
        <v>#N/A</v>
      </c>
      <c r="JP60" s="165" t="e">
        <f t="shared" si="105"/>
        <v>#N/A</v>
      </c>
      <c r="JQ60" s="165" t="e">
        <f t="shared" si="105"/>
        <v>#N/A</v>
      </c>
      <c r="JR60" s="165" t="e">
        <f t="shared" si="105"/>
        <v>#N/A</v>
      </c>
      <c r="JS60" s="165" t="e">
        <f t="shared" si="105"/>
        <v>#N/A</v>
      </c>
      <c r="JT60" s="165" t="e">
        <f t="shared" si="105"/>
        <v>#N/A</v>
      </c>
      <c r="JU60" s="165" t="e">
        <f t="shared" si="105"/>
        <v>#N/A</v>
      </c>
      <c r="JV60" s="165" t="e">
        <f t="shared" si="106"/>
        <v>#N/A</v>
      </c>
      <c r="JW60" s="165" t="e">
        <f t="shared" si="106"/>
        <v>#N/A</v>
      </c>
      <c r="JX60" s="165" t="e">
        <f t="shared" si="106"/>
        <v>#N/A</v>
      </c>
      <c r="JY60" s="165" t="e">
        <f t="shared" si="106"/>
        <v>#N/A</v>
      </c>
      <c r="JZ60" s="165" t="e">
        <f t="shared" si="106"/>
        <v>#N/A</v>
      </c>
      <c r="KA60" s="165" t="e">
        <f t="shared" si="106"/>
        <v>#N/A</v>
      </c>
      <c r="KB60" s="165" t="e">
        <f t="shared" si="106"/>
        <v>#N/A</v>
      </c>
      <c r="KC60" s="165" t="e">
        <f t="shared" si="106"/>
        <v>#N/A</v>
      </c>
      <c r="KD60" s="165" t="e">
        <f t="shared" si="106"/>
        <v>#N/A</v>
      </c>
      <c r="KE60" s="165" t="e">
        <f t="shared" si="106"/>
        <v>#N/A</v>
      </c>
      <c r="KF60" s="165" t="e">
        <f t="shared" si="106"/>
        <v>#N/A</v>
      </c>
      <c r="KG60" s="165" t="e">
        <f t="shared" si="106"/>
        <v>#N/A</v>
      </c>
      <c r="KH60" s="165" t="e">
        <f t="shared" si="106"/>
        <v>#N/A</v>
      </c>
      <c r="KI60" s="165" t="e">
        <f t="shared" si="106"/>
        <v>#N/A</v>
      </c>
      <c r="KJ60" s="165" t="e">
        <f t="shared" si="106"/>
        <v>#N/A</v>
      </c>
      <c r="KK60" s="165" t="e">
        <f t="shared" si="106"/>
        <v>#N/A</v>
      </c>
      <c r="KL60" s="165" t="e">
        <f t="shared" si="107"/>
        <v>#N/A</v>
      </c>
      <c r="KM60" s="165" t="e">
        <f t="shared" si="107"/>
        <v>#N/A</v>
      </c>
      <c r="KN60" s="165" t="e">
        <f t="shared" si="107"/>
        <v>#N/A</v>
      </c>
      <c r="KO60" s="165" t="e">
        <f t="shared" si="107"/>
        <v>#N/A</v>
      </c>
      <c r="KP60" s="165" t="e">
        <f t="shared" si="107"/>
        <v>#N/A</v>
      </c>
      <c r="KQ60" s="165" t="e">
        <f t="shared" si="107"/>
        <v>#N/A</v>
      </c>
      <c r="KR60" s="165" t="e">
        <f t="shared" si="107"/>
        <v>#N/A</v>
      </c>
      <c r="KS60" s="165" t="e">
        <f t="shared" si="107"/>
        <v>#N/A</v>
      </c>
      <c r="KT60" s="165" t="e">
        <f t="shared" si="107"/>
        <v>#N/A</v>
      </c>
      <c r="KU60" s="165" t="e">
        <f t="shared" si="107"/>
        <v>#N/A</v>
      </c>
      <c r="KV60" s="165" t="e">
        <f t="shared" si="107"/>
        <v>#N/A</v>
      </c>
      <c r="KW60" s="165" t="e">
        <f t="shared" si="107"/>
        <v>#N/A</v>
      </c>
      <c r="KX60" s="165" t="e">
        <f t="shared" si="107"/>
        <v>#N/A</v>
      </c>
      <c r="KY60" s="165" t="e">
        <f t="shared" si="107"/>
        <v>#N/A</v>
      </c>
      <c r="KZ60" s="165" t="e">
        <f t="shared" si="107"/>
        <v>#N/A</v>
      </c>
      <c r="LA60" s="165" t="e">
        <f t="shared" si="107"/>
        <v>#N/A</v>
      </c>
      <c r="LB60" s="165" t="e">
        <f t="shared" si="108"/>
        <v>#N/A</v>
      </c>
      <c r="LC60" s="165" t="e">
        <f t="shared" si="108"/>
        <v>#N/A</v>
      </c>
      <c r="LD60" s="165" t="e">
        <f t="shared" si="108"/>
        <v>#N/A</v>
      </c>
      <c r="LE60" s="165" t="e">
        <f t="shared" si="108"/>
        <v>#N/A</v>
      </c>
      <c r="LF60" s="165" t="e">
        <f t="shared" si="108"/>
        <v>#N/A</v>
      </c>
      <c r="LG60" s="165" t="e">
        <f t="shared" si="108"/>
        <v>#N/A</v>
      </c>
      <c r="LH60" s="165" t="e">
        <f t="shared" si="108"/>
        <v>#N/A</v>
      </c>
      <c r="LI60" s="165" t="e">
        <f t="shared" si="108"/>
        <v>#N/A</v>
      </c>
      <c r="LJ60" s="165" t="e">
        <f t="shared" si="108"/>
        <v>#N/A</v>
      </c>
      <c r="LK60" s="165" t="e">
        <f t="shared" si="108"/>
        <v>#N/A</v>
      </c>
      <c r="LL60" s="165" t="e">
        <f t="shared" si="108"/>
        <v>#N/A</v>
      </c>
      <c r="LM60" s="165" t="e">
        <f t="shared" si="108"/>
        <v>#N/A</v>
      </c>
      <c r="LN60" s="165" t="e">
        <f t="shared" si="108"/>
        <v>#N/A</v>
      </c>
      <c r="LO60" s="165" t="e">
        <f t="shared" si="108"/>
        <v>#N/A</v>
      </c>
      <c r="LP60" s="165" t="e">
        <f t="shared" si="108"/>
        <v>#N/A</v>
      </c>
      <c r="LQ60" s="165" t="e">
        <f t="shared" si="108"/>
        <v>#N/A</v>
      </c>
      <c r="LR60" s="165" t="e">
        <f t="shared" si="109"/>
        <v>#N/A</v>
      </c>
      <c r="LS60" s="165" t="e">
        <f t="shared" si="109"/>
        <v>#N/A</v>
      </c>
      <c r="LT60" s="165" t="e">
        <f t="shared" si="109"/>
        <v>#N/A</v>
      </c>
      <c r="LU60" s="165" t="e">
        <f t="shared" si="109"/>
        <v>#N/A</v>
      </c>
      <c r="LV60" s="165" t="e">
        <f t="shared" si="109"/>
        <v>#N/A</v>
      </c>
      <c r="LW60" s="165" t="e">
        <f t="shared" si="109"/>
        <v>#N/A</v>
      </c>
      <c r="LX60" s="165" t="e">
        <f t="shared" si="109"/>
        <v>#N/A</v>
      </c>
      <c r="LY60" s="165" t="e">
        <f t="shared" si="109"/>
        <v>#N/A</v>
      </c>
      <c r="LZ60" s="165" t="e">
        <f t="shared" si="109"/>
        <v>#N/A</v>
      </c>
      <c r="MA60" s="165" t="e">
        <f t="shared" si="109"/>
        <v>#N/A</v>
      </c>
      <c r="MB60" s="165" t="e">
        <f t="shared" si="109"/>
        <v>#N/A</v>
      </c>
      <c r="MC60" s="165" t="e">
        <f t="shared" si="109"/>
        <v>#N/A</v>
      </c>
      <c r="MD60" s="165" t="e">
        <f t="shared" si="109"/>
        <v>#N/A</v>
      </c>
      <c r="ME60" s="165" t="e">
        <f t="shared" si="109"/>
        <v>#N/A</v>
      </c>
      <c r="MF60" s="165" t="e">
        <f t="shared" si="109"/>
        <v>#N/A</v>
      </c>
      <c r="MG60" s="165" t="e">
        <f t="shared" si="109"/>
        <v>#N/A</v>
      </c>
      <c r="MH60" s="165" t="e">
        <f t="shared" si="110"/>
        <v>#N/A</v>
      </c>
      <c r="MI60" s="165" t="e">
        <f t="shared" si="110"/>
        <v>#N/A</v>
      </c>
      <c r="MJ60" s="165" t="e">
        <f t="shared" si="110"/>
        <v>#N/A</v>
      </c>
      <c r="MK60" s="165" t="e">
        <f t="shared" si="110"/>
        <v>#N/A</v>
      </c>
      <c r="ML60" s="165" t="e">
        <f t="shared" si="110"/>
        <v>#N/A</v>
      </c>
      <c r="MM60" s="165" t="e">
        <f t="shared" si="110"/>
        <v>#N/A</v>
      </c>
      <c r="MN60" s="165" t="e">
        <f t="shared" si="110"/>
        <v>#N/A</v>
      </c>
      <c r="MO60" s="165" t="e">
        <f t="shared" si="110"/>
        <v>#N/A</v>
      </c>
      <c r="MP60" s="165" t="e">
        <f t="shared" si="110"/>
        <v>#N/A</v>
      </c>
      <c r="MQ60" s="165" t="e">
        <f t="shared" si="110"/>
        <v>#N/A</v>
      </c>
      <c r="MR60" s="165" t="e">
        <f t="shared" si="110"/>
        <v>#N/A</v>
      </c>
      <c r="MS60" s="165" t="e">
        <f t="shared" si="110"/>
        <v>#N/A</v>
      </c>
      <c r="MT60" s="165" t="e">
        <f t="shared" si="110"/>
        <v>#N/A</v>
      </c>
      <c r="MU60" s="165" t="e">
        <f t="shared" si="110"/>
        <v>#N/A</v>
      </c>
      <c r="MV60" s="165" t="e">
        <f t="shared" si="110"/>
        <v>#N/A</v>
      </c>
      <c r="MW60" s="165" t="e">
        <f t="shared" si="110"/>
        <v>#N/A</v>
      </c>
      <c r="MX60" s="165" t="e">
        <f t="shared" si="111"/>
        <v>#N/A</v>
      </c>
      <c r="MY60" s="165" t="e">
        <f t="shared" si="111"/>
        <v>#N/A</v>
      </c>
      <c r="MZ60" s="165" t="e">
        <f t="shared" si="111"/>
        <v>#N/A</v>
      </c>
      <c r="NA60" s="165" t="e">
        <f t="shared" si="111"/>
        <v>#N/A</v>
      </c>
      <c r="NB60" s="165" t="e">
        <f t="shared" si="111"/>
        <v>#N/A</v>
      </c>
      <c r="NC60" s="165" t="e">
        <f t="shared" si="111"/>
        <v>#N/A</v>
      </c>
      <c r="ND60" s="165" t="e">
        <f t="shared" si="111"/>
        <v>#N/A</v>
      </c>
      <c r="NE60" s="165" t="e">
        <f t="shared" si="111"/>
        <v>#N/A</v>
      </c>
      <c r="NF60" s="165" t="e">
        <f t="shared" si="111"/>
        <v>#N/A</v>
      </c>
      <c r="NG60" s="165" t="e">
        <f t="shared" si="111"/>
        <v>#N/A</v>
      </c>
      <c r="NH60" s="165" t="e">
        <f t="shared" si="111"/>
        <v>#N/A</v>
      </c>
      <c r="NI60" s="165" t="e">
        <f t="shared" si="111"/>
        <v>#N/A</v>
      </c>
      <c r="NJ60" s="165" t="e">
        <f t="shared" si="111"/>
        <v>#N/A</v>
      </c>
      <c r="NK60" s="165" t="e">
        <f t="shared" si="111"/>
        <v>#N/A</v>
      </c>
      <c r="NL60" s="165" t="e">
        <f t="shared" si="111"/>
        <v>#N/A</v>
      </c>
      <c r="NM60" s="165" t="e">
        <f t="shared" si="111"/>
        <v>#N/A</v>
      </c>
      <c r="NN60" s="165" t="e">
        <f t="shared" si="112"/>
        <v>#N/A</v>
      </c>
      <c r="NO60" s="165" t="e">
        <f t="shared" si="112"/>
        <v>#N/A</v>
      </c>
      <c r="NP60" s="165" t="e">
        <f t="shared" si="112"/>
        <v>#N/A</v>
      </c>
      <c r="NQ60" s="165" t="e">
        <f t="shared" si="112"/>
        <v>#N/A</v>
      </c>
      <c r="NR60" s="165" t="e">
        <f t="shared" si="112"/>
        <v>#N/A</v>
      </c>
      <c r="NS60" s="165" t="e">
        <f t="shared" si="112"/>
        <v>#N/A</v>
      </c>
      <c r="NT60" s="165" t="e">
        <f t="shared" si="112"/>
        <v>#N/A</v>
      </c>
      <c r="NU60" s="165" t="e">
        <f t="shared" si="112"/>
        <v>#N/A</v>
      </c>
      <c r="NV60" s="165" t="e">
        <f t="shared" si="112"/>
        <v>#N/A</v>
      </c>
      <c r="NW60" s="165" t="e">
        <f t="shared" si="112"/>
        <v>#N/A</v>
      </c>
      <c r="NX60" s="165" t="e">
        <f t="shared" si="112"/>
        <v>#N/A</v>
      </c>
      <c r="NY60" s="165" t="e">
        <f t="shared" si="112"/>
        <v>#N/A</v>
      </c>
      <c r="NZ60" s="165" t="e">
        <f t="shared" si="112"/>
        <v>#N/A</v>
      </c>
      <c r="OA60" s="165" t="e">
        <f t="shared" si="112"/>
        <v>#N/A</v>
      </c>
      <c r="OB60" s="165" t="e">
        <f t="shared" si="112"/>
        <v>#N/A</v>
      </c>
      <c r="OC60" s="165" t="e">
        <f t="shared" si="112"/>
        <v>#N/A</v>
      </c>
      <c r="OD60" s="165" t="e">
        <f t="shared" si="113"/>
        <v>#N/A</v>
      </c>
      <c r="OE60" s="165" t="e">
        <f t="shared" si="113"/>
        <v>#N/A</v>
      </c>
      <c r="OF60" s="165" t="e">
        <f t="shared" si="113"/>
        <v>#N/A</v>
      </c>
      <c r="OG60" s="165" t="e">
        <f t="shared" si="113"/>
        <v>#N/A</v>
      </c>
      <c r="OH60" s="165" t="e">
        <f t="shared" si="113"/>
        <v>#N/A</v>
      </c>
      <c r="OI60" s="165" t="e">
        <f t="shared" si="113"/>
        <v>#N/A</v>
      </c>
      <c r="OJ60" s="165" t="e">
        <f t="shared" si="113"/>
        <v>#N/A</v>
      </c>
      <c r="OK60" s="165" t="e">
        <f t="shared" si="113"/>
        <v>#N/A</v>
      </c>
      <c r="OL60" s="165" t="e">
        <f t="shared" si="113"/>
        <v>#N/A</v>
      </c>
      <c r="OM60" s="165" t="e">
        <f t="shared" si="113"/>
        <v>#N/A</v>
      </c>
      <c r="ON60" s="165" t="e">
        <f t="shared" si="113"/>
        <v>#N/A</v>
      </c>
      <c r="OO60" s="165" t="e">
        <f t="shared" si="113"/>
        <v>#N/A</v>
      </c>
      <c r="OP60" s="165" t="e">
        <f t="shared" si="113"/>
        <v>#N/A</v>
      </c>
      <c r="OQ60" s="165" t="e">
        <f t="shared" si="113"/>
        <v>#N/A</v>
      </c>
      <c r="OR60" s="165" t="e">
        <f t="shared" si="113"/>
        <v>#N/A</v>
      </c>
      <c r="OS60" s="165" t="e">
        <f t="shared" si="113"/>
        <v>#N/A</v>
      </c>
      <c r="OT60" s="165" t="e">
        <f t="shared" si="114"/>
        <v>#N/A</v>
      </c>
      <c r="OU60" s="165" t="e">
        <f t="shared" si="114"/>
        <v>#N/A</v>
      </c>
      <c r="OV60" s="165" t="e">
        <f t="shared" si="114"/>
        <v>#N/A</v>
      </c>
      <c r="OW60" s="165" t="e">
        <f t="shared" si="83"/>
        <v>#N/A</v>
      </c>
      <c r="OX60" s="165" t="e">
        <f t="shared" si="83"/>
        <v>#N/A</v>
      </c>
      <c r="OY60" s="165" t="e">
        <f t="shared" si="83"/>
        <v>#N/A</v>
      </c>
      <c r="OZ60" s="165" t="e">
        <f t="shared" si="83"/>
        <v>#N/A</v>
      </c>
      <c r="PA60" s="165" t="e">
        <f t="shared" si="83"/>
        <v>#N/A</v>
      </c>
      <c r="PB60" s="165" t="e">
        <f t="shared" si="83"/>
        <v>#N/A</v>
      </c>
      <c r="PC60" s="165" t="e">
        <f t="shared" si="70"/>
        <v>#N/A</v>
      </c>
      <c r="PD60" s="165" t="e">
        <f t="shared" si="70"/>
        <v>#N/A</v>
      </c>
      <c r="PE60" s="165" t="e">
        <f t="shared" si="70"/>
        <v>#N/A</v>
      </c>
      <c r="PF60" s="165" t="e">
        <f t="shared" si="70"/>
        <v>#N/A</v>
      </c>
      <c r="PG60" s="165" t="e">
        <f t="shared" si="70"/>
        <v>#N/A</v>
      </c>
      <c r="PH60" s="165" t="e">
        <f t="shared" si="70"/>
        <v>#N/A</v>
      </c>
    </row>
    <row r="61" spans="1:424" hidden="1" x14ac:dyDescent="0.45">
      <c r="A61" s="4">
        <v>58</v>
      </c>
      <c r="B61" s="91"/>
      <c r="C61" s="91"/>
      <c r="D61" s="91"/>
      <c r="E61" s="120" t="str">
        <f t="shared" si="28"/>
        <v/>
      </c>
      <c r="F61" s="120" t="str">
        <f t="shared" si="29"/>
        <v/>
      </c>
      <c r="G61" s="71" t="str">
        <f t="shared" si="30"/>
        <v/>
      </c>
      <c r="H61" s="23"/>
      <c r="I61" s="55"/>
      <c r="J61" s="298"/>
      <c r="K61" s="72" t="str">
        <f>IF(AND(B61&gt;0,C61&gt;0,D61&gt;0),IF(ISBLANK(J61),IF(ISBLANK(H61),"",(D61-B61)*VLOOKUP(H61,VLookups!$A$4:$B$13,2,FALSE)),J61),"")</f>
        <v/>
      </c>
      <c r="L61" s="73" t="str">
        <f t="shared" si="84"/>
        <v/>
      </c>
      <c r="M61" s="91"/>
      <c r="N61" s="265" t="str">
        <f>IF(AND(M61&gt;0,C61&gt;0,NOT(K61="")),ABS(VLOOKUP($M$1,VLookups!$A$43:$B$44,2,FALSE)-_xlfn.NORM.DIST(M61,G61,K61,TRUE)),"")</f>
        <v/>
      </c>
      <c r="O61" s="90" t="str">
        <f>IF(AND($B61&gt;0,$C61&gt;0,$D61&gt;0,NOT(ISBLANK($H61))),_xlfn.NORM.INV(ABS(VLOOKUP($M$1,VLookups!$A$43:$B$44,2,FALSE)-O$3),$G61,$K61),"")</f>
        <v/>
      </c>
      <c r="P61" s="89" t="str">
        <f>IF(AND($B61&gt;0,$C61&gt;0,$D61&gt;0,NOT(ISBLANK($H61))),_xlfn.NORM.INV(ABS(VLOOKUP($M$1,VLookups!$A$43:$B$44,2,FALSE)-P$3),$G61,$K61),"")</f>
        <v/>
      </c>
      <c r="Q61" s="90" t="str">
        <f>IF(AND($B61&gt;0,$C61&gt;0,$D61&gt;0,NOT(ISBLANK($H61))),_xlfn.NORM.INV(ABS(VLOOKUP($M$1,VLookups!$A$43:$B$44,2,FALSE)-Q$3),$G61,$K61),"")</f>
        <v/>
      </c>
      <c r="R61" s="89" t="str">
        <f>IF(AND($B61&gt;0,$C61&gt;0,$D61&gt;0,NOT(ISBLANK($H61))),_xlfn.NORM.INV(ABS(VLOOKUP($M$1,VLookups!$A$43:$B$44,2,FALSE)-R$3),$G61,$K61),"")</f>
        <v/>
      </c>
      <c r="S61" s="90" t="str">
        <f>IF(AND($B61&gt;0,$C61&gt;0,$D61&gt;0,NOT(ISBLANK($H61))),_xlfn.NORM.INV(ABS(VLOOKUP($M$1,VLookups!$A$43:$B$44,2,FALSE)-S$3),$G61,$K61),"")</f>
        <v/>
      </c>
      <c r="T61" s="89" t="str">
        <f>IF(AND($B61&gt;0,$C61&gt;0,$D61&gt;0,NOT(ISBLANK($H61))),_xlfn.NORM.INV(ABS(VLOOKUP($M$1,VLookups!$A$43:$B$44,2,FALSE)-T$3),$G61,$K61),"")</f>
        <v/>
      </c>
      <c r="U61" s="5"/>
      <c r="V61" s="164" t="str">
        <f t="shared" si="31"/>
        <v/>
      </c>
      <c r="W61" s="47" t="str">
        <f t="shared" si="133"/>
        <v/>
      </c>
      <c r="X61" s="47" t="str">
        <f t="shared" si="133"/>
        <v/>
      </c>
      <c r="Y61" s="47" t="str">
        <f t="shared" si="133"/>
        <v/>
      </c>
      <c r="Z61" s="47" t="str">
        <f t="shared" si="133"/>
        <v/>
      </c>
      <c r="AA61" s="47" t="str">
        <f t="shared" si="133"/>
        <v/>
      </c>
      <c r="AB61" s="47" t="str">
        <f t="shared" si="133"/>
        <v/>
      </c>
      <c r="AC61" s="47" t="str">
        <f t="shared" si="133"/>
        <v/>
      </c>
      <c r="AD61" s="47" t="str">
        <f t="shared" si="133"/>
        <v/>
      </c>
      <c r="AE61" s="47" t="str">
        <f t="shared" si="133"/>
        <v/>
      </c>
      <c r="AF61" s="47" t="str">
        <f t="shared" si="133"/>
        <v/>
      </c>
      <c r="AG61" s="47" t="str">
        <f t="shared" si="133"/>
        <v/>
      </c>
      <c r="AH61" s="47" t="str">
        <f t="shared" si="133"/>
        <v/>
      </c>
      <c r="AI61" s="47" t="str">
        <f t="shared" si="133"/>
        <v/>
      </c>
      <c r="AJ61" s="47" t="str">
        <f t="shared" si="133"/>
        <v/>
      </c>
      <c r="AK61" s="47" t="str">
        <f t="shared" si="133"/>
        <v/>
      </c>
      <c r="AL61" s="47" t="str">
        <f t="shared" si="133"/>
        <v/>
      </c>
      <c r="AM61" s="47" t="str">
        <f t="shared" si="125"/>
        <v/>
      </c>
      <c r="AN61" s="47" t="str">
        <f t="shared" si="125"/>
        <v/>
      </c>
      <c r="AO61" s="47" t="str">
        <f t="shared" si="125"/>
        <v/>
      </c>
      <c r="AP61" s="47" t="str">
        <f t="shared" si="125"/>
        <v/>
      </c>
      <c r="AQ61" s="47" t="str">
        <f t="shared" si="125"/>
        <v/>
      </c>
      <c r="AR61" s="47" t="str">
        <f t="shared" si="125"/>
        <v/>
      </c>
      <c r="AS61" s="47" t="str">
        <f t="shared" si="125"/>
        <v/>
      </c>
      <c r="AT61" s="47" t="str">
        <f t="shared" si="125"/>
        <v/>
      </c>
      <c r="AU61" s="47" t="str">
        <f t="shared" si="125"/>
        <v/>
      </c>
      <c r="AV61" s="47" t="str">
        <f t="shared" si="125"/>
        <v/>
      </c>
      <c r="AW61" s="47" t="str">
        <f t="shared" si="125"/>
        <v/>
      </c>
      <c r="AX61" s="47" t="str">
        <f t="shared" si="125"/>
        <v/>
      </c>
      <c r="AY61" s="47" t="str">
        <f t="shared" si="125"/>
        <v/>
      </c>
      <c r="AZ61" s="47" t="str">
        <f t="shared" si="125"/>
        <v/>
      </c>
      <c r="BA61" s="47" t="str">
        <f t="shared" si="125"/>
        <v/>
      </c>
      <c r="BB61" s="47" t="str">
        <f t="shared" si="126"/>
        <v/>
      </c>
      <c r="BC61" s="47" t="str">
        <f t="shared" si="126"/>
        <v/>
      </c>
      <c r="BD61" s="47" t="str">
        <f t="shared" si="126"/>
        <v/>
      </c>
      <c r="BE61" s="47" t="str">
        <f t="shared" si="126"/>
        <v/>
      </c>
      <c r="BF61" s="47" t="str">
        <f t="shared" si="126"/>
        <v/>
      </c>
      <c r="BG61" s="47" t="str">
        <f t="shared" si="126"/>
        <v/>
      </c>
      <c r="BH61" s="47" t="str">
        <f t="shared" si="126"/>
        <v/>
      </c>
      <c r="BI61" s="47" t="str">
        <f t="shared" si="126"/>
        <v/>
      </c>
      <c r="BJ61" s="47" t="str">
        <f t="shared" si="126"/>
        <v/>
      </c>
      <c r="BK61" s="47" t="str">
        <f t="shared" si="126"/>
        <v/>
      </c>
      <c r="BL61" s="47" t="str">
        <f t="shared" si="126"/>
        <v/>
      </c>
      <c r="BM61" s="47" t="str">
        <f t="shared" si="126"/>
        <v/>
      </c>
      <c r="BN61" s="47" t="str">
        <f t="shared" si="126"/>
        <v/>
      </c>
      <c r="BO61" s="47" t="str">
        <f t="shared" si="126"/>
        <v/>
      </c>
      <c r="BP61" s="47" t="str">
        <f t="shared" si="126"/>
        <v/>
      </c>
      <c r="BQ61" s="47" t="str">
        <f t="shared" si="126"/>
        <v/>
      </c>
      <c r="BR61" s="47" t="str">
        <f t="shared" si="121"/>
        <v/>
      </c>
      <c r="BS61" s="47" t="str">
        <f t="shared" si="121"/>
        <v/>
      </c>
      <c r="BT61" s="47" t="str">
        <f t="shared" si="121"/>
        <v/>
      </c>
      <c r="BU61" s="47" t="str">
        <f t="shared" si="121"/>
        <v/>
      </c>
      <c r="BV61" s="47" t="str">
        <f t="shared" si="121"/>
        <v/>
      </c>
      <c r="BW61" s="47" t="str">
        <f t="shared" si="121"/>
        <v/>
      </c>
      <c r="BX61" s="47" t="str">
        <f t="shared" si="121"/>
        <v/>
      </c>
      <c r="BY61" s="47" t="str">
        <f t="shared" si="121"/>
        <v/>
      </c>
      <c r="BZ61" s="47" t="str">
        <f t="shared" si="121"/>
        <v/>
      </c>
      <c r="CA61" s="47" t="str">
        <f t="shared" si="121"/>
        <v/>
      </c>
      <c r="CB61" s="47" t="str">
        <f t="shared" si="121"/>
        <v/>
      </c>
      <c r="CC61" s="47" t="str">
        <f t="shared" si="121"/>
        <v/>
      </c>
      <c r="CD61" s="47" t="str">
        <f t="shared" si="121"/>
        <v/>
      </c>
      <c r="CE61" s="47" t="str">
        <f t="shared" si="121"/>
        <v/>
      </c>
      <c r="CF61" s="47" t="str">
        <f t="shared" si="121"/>
        <v/>
      </c>
      <c r="CG61" s="47" t="str">
        <f t="shared" si="127"/>
        <v/>
      </c>
      <c r="CH61" s="47" t="str">
        <f t="shared" si="127"/>
        <v/>
      </c>
      <c r="CI61" s="47" t="str">
        <f t="shared" si="127"/>
        <v/>
      </c>
      <c r="CJ61" s="47" t="str">
        <f t="shared" si="127"/>
        <v/>
      </c>
      <c r="CK61" s="47" t="str">
        <f t="shared" si="127"/>
        <v/>
      </c>
      <c r="CL61" s="47" t="str">
        <f t="shared" si="127"/>
        <v/>
      </c>
      <c r="CM61" s="47" t="str">
        <f t="shared" si="127"/>
        <v/>
      </c>
      <c r="CN61" s="47" t="str">
        <f t="shared" si="127"/>
        <v/>
      </c>
      <c r="CO61" s="47" t="str">
        <f t="shared" si="127"/>
        <v/>
      </c>
      <c r="CP61" s="47" t="str">
        <f t="shared" si="127"/>
        <v/>
      </c>
      <c r="CQ61" s="47" t="str">
        <f t="shared" si="127"/>
        <v/>
      </c>
      <c r="CR61" s="47" t="str">
        <f t="shared" si="127"/>
        <v/>
      </c>
      <c r="CS61" s="47" t="str">
        <f t="shared" si="127"/>
        <v/>
      </c>
      <c r="CT61" s="47" t="str">
        <f t="shared" si="127"/>
        <v/>
      </c>
      <c r="CU61" s="47" t="str">
        <f t="shared" si="127"/>
        <v/>
      </c>
      <c r="CV61" s="47" t="str">
        <f t="shared" si="127"/>
        <v/>
      </c>
      <c r="CW61" s="47" t="str">
        <f t="shared" si="128"/>
        <v/>
      </c>
      <c r="CX61" s="47" t="str">
        <f t="shared" si="128"/>
        <v/>
      </c>
      <c r="CY61" s="47" t="str">
        <f t="shared" si="128"/>
        <v/>
      </c>
      <c r="CZ61" s="47" t="str">
        <f t="shared" si="128"/>
        <v/>
      </c>
      <c r="DA61" s="47" t="str">
        <f t="shared" si="128"/>
        <v/>
      </c>
      <c r="DB61" s="47" t="str">
        <f t="shared" si="128"/>
        <v/>
      </c>
      <c r="DC61" s="47" t="str">
        <f t="shared" si="128"/>
        <v/>
      </c>
      <c r="DD61" s="47" t="str">
        <f t="shared" si="128"/>
        <v/>
      </c>
      <c r="DE61" s="47" t="str">
        <f t="shared" si="128"/>
        <v/>
      </c>
      <c r="DF61" s="47" t="str">
        <f t="shared" si="128"/>
        <v/>
      </c>
      <c r="DG61" s="47" t="str">
        <f t="shared" si="128"/>
        <v/>
      </c>
      <c r="DH61" s="47" t="str">
        <f t="shared" si="128"/>
        <v/>
      </c>
      <c r="DI61" s="47" t="str">
        <f t="shared" si="128"/>
        <v/>
      </c>
      <c r="DJ61" s="47" t="str">
        <f t="shared" si="128"/>
        <v/>
      </c>
      <c r="DK61" s="47" t="str">
        <f t="shared" si="128"/>
        <v/>
      </c>
      <c r="DL61" s="47" t="str">
        <f t="shared" si="128"/>
        <v/>
      </c>
      <c r="DM61" s="47" t="str">
        <f t="shared" si="122"/>
        <v/>
      </c>
      <c r="DN61" s="47" t="str">
        <f t="shared" si="122"/>
        <v/>
      </c>
      <c r="DO61" s="47" t="str">
        <f t="shared" si="122"/>
        <v/>
      </c>
      <c r="DP61" s="47" t="str">
        <f t="shared" si="122"/>
        <v/>
      </c>
      <c r="DQ61" s="47" t="str">
        <f t="shared" si="122"/>
        <v/>
      </c>
      <c r="DR61" s="47" t="str">
        <f t="shared" si="122"/>
        <v/>
      </c>
      <c r="DS61" s="179" t="str">
        <f t="shared" si="33"/>
        <v/>
      </c>
      <c r="DT61" s="47" t="str">
        <f t="shared" si="134"/>
        <v/>
      </c>
      <c r="DU61" s="47" t="str">
        <f t="shared" si="134"/>
        <v/>
      </c>
      <c r="DV61" s="47" t="str">
        <f t="shared" si="134"/>
        <v/>
      </c>
      <c r="DW61" s="47" t="str">
        <f t="shared" si="134"/>
        <v/>
      </c>
      <c r="DX61" s="47" t="str">
        <f t="shared" si="134"/>
        <v/>
      </c>
      <c r="DY61" s="47" t="str">
        <f t="shared" si="134"/>
        <v/>
      </c>
      <c r="DZ61" s="47" t="str">
        <f t="shared" si="134"/>
        <v/>
      </c>
      <c r="EA61" s="47" t="str">
        <f t="shared" si="134"/>
        <v/>
      </c>
      <c r="EB61" s="47" t="str">
        <f t="shared" si="134"/>
        <v/>
      </c>
      <c r="EC61" s="47" t="str">
        <f t="shared" si="134"/>
        <v/>
      </c>
      <c r="ED61" s="47" t="str">
        <f t="shared" si="134"/>
        <v/>
      </c>
      <c r="EE61" s="47" t="str">
        <f t="shared" si="134"/>
        <v/>
      </c>
      <c r="EF61" s="47" t="str">
        <f t="shared" si="134"/>
        <v/>
      </c>
      <c r="EG61" s="47" t="str">
        <f t="shared" si="134"/>
        <v/>
      </c>
      <c r="EH61" s="47" t="str">
        <f t="shared" si="134"/>
        <v/>
      </c>
      <c r="EI61" s="47" t="str">
        <f t="shared" si="134"/>
        <v/>
      </c>
      <c r="EJ61" s="47" t="str">
        <f t="shared" si="129"/>
        <v/>
      </c>
      <c r="EK61" s="47" t="str">
        <f t="shared" si="129"/>
        <v/>
      </c>
      <c r="EL61" s="47" t="str">
        <f t="shared" si="129"/>
        <v/>
      </c>
      <c r="EM61" s="47" t="str">
        <f t="shared" si="129"/>
        <v/>
      </c>
      <c r="EN61" s="47" t="str">
        <f t="shared" si="129"/>
        <v/>
      </c>
      <c r="EO61" s="47" t="str">
        <f t="shared" si="129"/>
        <v/>
      </c>
      <c r="EP61" s="47" t="str">
        <f t="shared" si="129"/>
        <v/>
      </c>
      <c r="EQ61" s="47" t="str">
        <f t="shared" si="129"/>
        <v/>
      </c>
      <c r="ER61" s="47" t="str">
        <f t="shared" si="129"/>
        <v/>
      </c>
      <c r="ES61" s="47" t="str">
        <f t="shared" si="129"/>
        <v/>
      </c>
      <c r="ET61" s="47" t="str">
        <f t="shared" si="129"/>
        <v/>
      </c>
      <c r="EU61" s="47" t="str">
        <f t="shared" si="129"/>
        <v/>
      </c>
      <c r="EV61" s="47" t="str">
        <f t="shared" si="129"/>
        <v/>
      </c>
      <c r="EW61" s="47" t="str">
        <f t="shared" si="129"/>
        <v/>
      </c>
      <c r="EX61" s="47" t="str">
        <f t="shared" si="129"/>
        <v/>
      </c>
      <c r="EY61" s="47" t="str">
        <f t="shared" si="130"/>
        <v/>
      </c>
      <c r="EZ61" s="47" t="str">
        <f t="shared" si="130"/>
        <v/>
      </c>
      <c r="FA61" s="47" t="str">
        <f t="shared" si="130"/>
        <v/>
      </c>
      <c r="FB61" s="47" t="str">
        <f t="shared" si="130"/>
        <v/>
      </c>
      <c r="FC61" s="47" t="str">
        <f t="shared" si="130"/>
        <v/>
      </c>
      <c r="FD61" s="47" t="str">
        <f t="shared" si="130"/>
        <v/>
      </c>
      <c r="FE61" s="47" t="str">
        <f t="shared" si="130"/>
        <v/>
      </c>
      <c r="FF61" s="47" t="str">
        <f t="shared" si="130"/>
        <v/>
      </c>
      <c r="FG61" s="47" t="str">
        <f t="shared" si="130"/>
        <v/>
      </c>
      <c r="FH61" s="47" t="str">
        <f t="shared" si="130"/>
        <v/>
      </c>
      <c r="FI61" s="47" t="str">
        <f t="shared" si="130"/>
        <v/>
      </c>
      <c r="FJ61" s="47" t="str">
        <f t="shared" si="130"/>
        <v/>
      </c>
      <c r="FK61" s="47" t="str">
        <f t="shared" si="130"/>
        <v/>
      </c>
      <c r="FL61" s="47" t="str">
        <f t="shared" si="130"/>
        <v/>
      </c>
      <c r="FM61" s="47" t="str">
        <f t="shared" si="130"/>
        <v/>
      </c>
      <c r="FN61" s="47" t="str">
        <f t="shared" si="130"/>
        <v/>
      </c>
      <c r="FO61" s="47" t="str">
        <f t="shared" si="123"/>
        <v/>
      </c>
      <c r="FP61" s="47" t="str">
        <f t="shared" si="123"/>
        <v/>
      </c>
      <c r="FQ61" s="47" t="str">
        <f t="shared" si="123"/>
        <v/>
      </c>
      <c r="FR61" s="47" t="str">
        <f t="shared" si="123"/>
        <v/>
      </c>
      <c r="FS61" s="47" t="str">
        <f t="shared" si="123"/>
        <v/>
      </c>
      <c r="FT61" s="47" t="str">
        <f t="shared" si="123"/>
        <v/>
      </c>
      <c r="FU61" s="47" t="str">
        <f t="shared" si="123"/>
        <v/>
      </c>
      <c r="FV61" s="47" t="str">
        <f t="shared" si="123"/>
        <v/>
      </c>
      <c r="FW61" s="47" t="str">
        <f t="shared" si="123"/>
        <v/>
      </c>
      <c r="FX61" s="47" t="str">
        <f t="shared" si="123"/>
        <v/>
      </c>
      <c r="FY61" s="47" t="str">
        <f t="shared" si="123"/>
        <v/>
      </c>
      <c r="FZ61" s="47" t="str">
        <f t="shared" si="123"/>
        <v/>
      </c>
      <c r="GA61" s="47" t="str">
        <f t="shared" si="123"/>
        <v/>
      </c>
      <c r="GB61" s="47" t="str">
        <f t="shared" si="123"/>
        <v/>
      </c>
      <c r="GC61" s="47" t="str">
        <f t="shared" si="123"/>
        <v/>
      </c>
      <c r="GD61" s="47" t="str">
        <f t="shared" si="131"/>
        <v/>
      </c>
      <c r="GE61" s="47" t="str">
        <f t="shared" si="131"/>
        <v/>
      </c>
      <c r="GF61" s="47" t="str">
        <f t="shared" si="131"/>
        <v/>
      </c>
      <c r="GG61" s="47" t="str">
        <f t="shared" si="131"/>
        <v/>
      </c>
      <c r="GH61" s="47" t="str">
        <f t="shared" si="131"/>
        <v/>
      </c>
      <c r="GI61" s="47" t="str">
        <f t="shared" si="131"/>
        <v/>
      </c>
      <c r="GJ61" s="47" t="str">
        <f t="shared" si="131"/>
        <v/>
      </c>
      <c r="GK61" s="47" t="str">
        <f t="shared" si="131"/>
        <v/>
      </c>
      <c r="GL61" s="47" t="str">
        <f t="shared" si="131"/>
        <v/>
      </c>
      <c r="GM61" s="47" t="str">
        <f t="shared" si="131"/>
        <v/>
      </c>
      <c r="GN61" s="47" t="str">
        <f t="shared" si="131"/>
        <v/>
      </c>
      <c r="GO61" s="47" t="str">
        <f t="shared" si="131"/>
        <v/>
      </c>
      <c r="GP61" s="47" t="str">
        <f t="shared" si="131"/>
        <v/>
      </c>
      <c r="GQ61" s="47" t="str">
        <f t="shared" si="131"/>
        <v/>
      </c>
      <c r="GR61" s="47" t="str">
        <f t="shared" si="131"/>
        <v/>
      </c>
      <c r="GS61" s="47" t="str">
        <f t="shared" si="131"/>
        <v/>
      </c>
      <c r="GT61" s="47" t="str">
        <f t="shared" si="132"/>
        <v/>
      </c>
      <c r="GU61" s="47" t="str">
        <f t="shared" si="132"/>
        <v/>
      </c>
      <c r="GV61" s="47" t="str">
        <f t="shared" si="132"/>
        <v/>
      </c>
      <c r="GW61" s="47" t="str">
        <f t="shared" si="132"/>
        <v/>
      </c>
      <c r="GX61" s="47" t="str">
        <f t="shared" si="132"/>
        <v/>
      </c>
      <c r="GY61" s="47" t="str">
        <f t="shared" si="132"/>
        <v/>
      </c>
      <c r="GZ61" s="47" t="str">
        <f t="shared" si="132"/>
        <v/>
      </c>
      <c r="HA61" s="47" t="str">
        <f t="shared" si="132"/>
        <v/>
      </c>
      <c r="HB61" s="47" t="str">
        <f t="shared" si="132"/>
        <v/>
      </c>
      <c r="HC61" s="47" t="str">
        <f t="shared" si="132"/>
        <v/>
      </c>
      <c r="HD61" s="47" t="str">
        <f t="shared" si="132"/>
        <v/>
      </c>
      <c r="HE61" s="47" t="str">
        <f t="shared" si="132"/>
        <v/>
      </c>
      <c r="HF61" s="47" t="str">
        <f t="shared" si="132"/>
        <v/>
      </c>
      <c r="HG61" s="47" t="str">
        <f t="shared" si="132"/>
        <v/>
      </c>
      <c r="HH61" s="47" t="str">
        <f t="shared" si="132"/>
        <v/>
      </c>
      <c r="HI61" s="47" t="str">
        <f t="shared" si="132"/>
        <v/>
      </c>
      <c r="HJ61" s="47" t="str">
        <f t="shared" si="124"/>
        <v/>
      </c>
      <c r="HK61" s="47" t="str">
        <f t="shared" si="124"/>
        <v/>
      </c>
      <c r="HL61" s="47" t="str">
        <f t="shared" si="124"/>
        <v/>
      </c>
      <c r="HM61" s="47" t="str">
        <f t="shared" si="124"/>
        <v/>
      </c>
      <c r="HN61" s="47" t="str">
        <f t="shared" si="124"/>
        <v/>
      </c>
      <c r="HO61" s="47" t="str">
        <f t="shared" si="124"/>
        <v/>
      </c>
      <c r="HP61" s="165" t="e">
        <f t="shared" si="119"/>
        <v>#N/A</v>
      </c>
      <c r="HQ61" s="165" t="e">
        <f t="shared" si="119"/>
        <v>#N/A</v>
      </c>
      <c r="HR61" s="165" t="e">
        <f t="shared" si="119"/>
        <v>#N/A</v>
      </c>
      <c r="HS61" s="165" t="e">
        <f t="shared" si="119"/>
        <v>#N/A</v>
      </c>
      <c r="HT61" s="165" t="e">
        <f t="shared" si="119"/>
        <v>#N/A</v>
      </c>
      <c r="HU61" s="165" t="e">
        <f t="shared" si="119"/>
        <v>#N/A</v>
      </c>
      <c r="HV61" s="165" t="e">
        <f t="shared" si="119"/>
        <v>#N/A</v>
      </c>
      <c r="HW61" s="165" t="e">
        <f t="shared" si="119"/>
        <v>#N/A</v>
      </c>
      <c r="HX61" s="165" t="e">
        <f t="shared" si="119"/>
        <v>#N/A</v>
      </c>
      <c r="HY61" s="165" t="e">
        <f t="shared" si="119"/>
        <v>#N/A</v>
      </c>
      <c r="HZ61" s="165" t="e">
        <f t="shared" si="119"/>
        <v>#N/A</v>
      </c>
      <c r="IA61" s="165" t="e">
        <f t="shared" si="119"/>
        <v>#N/A</v>
      </c>
      <c r="IB61" s="165" t="e">
        <f t="shared" si="119"/>
        <v>#N/A</v>
      </c>
      <c r="IC61" s="165" t="e">
        <f t="shared" si="119"/>
        <v>#N/A</v>
      </c>
      <c r="ID61" s="165" t="e">
        <f t="shared" si="119"/>
        <v>#N/A</v>
      </c>
      <c r="IE61" s="165" t="e">
        <f t="shared" si="119"/>
        <v>#N/A</v>
      </c>
      <c r="IF61" s="165" t="e">
        <f t="shared" si="120"/>
        <v>#N/A</v>
      </c>
      <c r="IG61" s="165" t="e">
        <f t="shared" si="120"/>
        <v>#N/A</v>
      </c>
      <c r="IH61" s="165" t="e">
        <f t="shared" si="120"/>
        <v>#N/A</v>
      </c>
      <c r="II61" s="165" t="e">
        <f t="shared" si="120"/>
        <v>#N/A</v>
      </c>
      <c r="IJ61" s="165" t="e">
        <f t="shared" si="120"/>
        <v>#N/A</v>
      </c>
      <c r="IK61" s="165" t="e">
        <f t="shared" si="120"/>
        <v>#N/A</v>
      </c>
      <c r="IL61" s="165" t="e">
        <f t="shared" si="120"/>
        <v>#N/A</v>
      </c>
      <c r="IM61" s="165" t="e">
        <f t="shared" si="120"/>
        <v>#N/A</v>
      </c>
      <c r="IN61" s="165" t="e">
        <f t="shared" si="120"/>
        <v>#N/A</v>
      </c>
      <c r="IO61" s="165" t="e">
        <f t="shared" si="120"/>
        <v>#N/A</v>
      </c>
      <c r="IP61" s="165" t="e">
        <f t="shared" si="120"/>
        <v>#N/A</v>
      </c>
      <c r="IQ61" s="165" t="e">
        <f t="shared" si="120"/>
        <v>#N/A</v>
      </c>
      <c r="IR61" s="165" t="e">
        <f t="shared" si="120"/>
        <v>#N/A</v>
      </c>
      <c r="IS61" s="165" t="e">
        <f t="shared" si="120"/>
        <v>#N/A</v>
      </c>
      <c r="IT61" s="165" t="e">
        <f t="shared" si="118"/>
        <v>#N/A</v>
      </c>
      <c r="IU61" s="165" t="e">
        <f t="shared" si="117"/>
        <v>#N/A</v>
      </c>
      <c r="IV61" s="165" t="e">
        <f t="shared" si="117"/>
        <v>#N/A</v>
      </c>
      <c r="IW61" s="165" t="e">
        <f t="shared" si="117"/>
        <v>#N/A</v>
      </c>
      <c r="IX61" s="165" t="e">
        <f t="shared" si="117"/>
        <v>#N/A</v>
      </c>
      <c r="IY61" s="165" t="e">
        <f t="shared" si="117"/>
        <v>#N/A</v>
      </c>
      <c r="IZ61" s="165" t="e">
        <f t="shared" si="117"/>
        <v>#N/A</v>
      </c>
      <c r="JA61" s="165" t="e">
        <f t="shared" si="117"/>
        <v>#N/A</v>
      </c>
      <c r="JB61" s="165" t="e">
        <f t="shared" si="117"/>
        <v>#N/A</v>
      </c>
      <c r="JC61" s="165" t="e">
        <f t="shared" si="117"/>
        <v>#N/A</v>
      </c>
      <c r="JD61" s="165" t="e">
        <f t="shared" si="117"/>
        <v>#N/A</v>
      </c>
      <c r="JE61" s="165" t="e">
        <f t="shared" si="117"/>
        <v>#N/A</v>
      </c>
      <c r="JF61" s="165" t="e">
        <f t="shared" si="105"/>
        <v>#N/A</v>
      </c>
      <c r="JG61" s="165" t="e">
        <f t="shared" si="105"/>
        <v>#N/A</v>
      </c>
      <c r="JH61" s="165" t="e">
        <f t="shared" si="105"/>
        <v>#N/A</v>
      </c>
      <c r="JI61" s="165" t="e">
        <f t="shared" si="105"/>
        <v>#N/A</v>
      </c>
      <c r="JJ61" s="165" t="e">
        <f t="shared" si="105"/>
        <v>#N/A</v>
      </c>
      <c r="JK61" s="165" t="e">
        <f t="shared" si="105"/>
        <v>#N/A</v>
      </c>
      <c r="JL61" s="165" t="e">
        <f t="shared" si="105"/>
        <v>#N/A</v>
      </c>
      <c r="JM61" s="165" t="e">
        <f t="shared" si="105"/>
        <v>#N/A</v>
      </c>
      <c r="JN61" s="165" t="e">
        <f t="shared" si="105"/>
        <v>#N/A</v>
      </c>
      <c r="JO61" s="165" t="e">
        <f t="shared" si="105"/>
        <v>#N/A</v>
      </c>
      <c r="JP61" s="165" t="e">
        <f t="shared" si="105"/>
        <v>#N/A</v>
      </c>
      <c r="JQ61" s="165" t="e">
        <f t="shared" si="105"/>
        <v>#N/A</v>
      </c>
      <c r="JR61" s="165" t="e">
        <f t="shared" si="105"/>
        <v>#N/A</v>
      </c>
      <c r="JS61" s="165" t="e">
        <f t="shared" si="105"/>
        <v>#N/A</v>
      </c>
      <c r="JT61" s="165" t="e">
        <f t="shared" si="105"/>
        <v>#N/A</v>
      </c>
      <c r="JU61" s="165" t="e">
        <f t="shared" si="105"/>
        <v>#N/A</v>
      </c>
      <c r="JV61" s="165" t="e">
        <f t="shared" si="106"/>
        <v>#N/A</v>
      </c>
      <c r="JW61" s="165" t="e">
        <f t="shared" si="106"/>
        <v>#N/A</v>
      </c>
      <c r="JX61" s="165" t="e">
        <f t="shared" si="106"/>
        <v>#N/A</v>
      </c>
      <c r="JY61" s="165" t="e">
        <f t="shared" si="106"/>
        <v>#N/A</v>
      </c>
      <c r="JZ61" s="165" t="e">
        <f t="shared" si="106"/>
        <v>#N/A</v>
      </c>
      <c r="KA61" s="165" t="e">
        <f t="shared" si="106"/>
        <v>#N/A</v>
      </c>
      <c r="KB61" s="165" t="e">
        <f t="shared" si="106"/>
        <v>#N/A</v>
      </c>
      <c r="KC61" s="165" t="e">
        <f t="shared" si="106"/>
        <v>#N/A</v>
      </c>
      <c r="KD61" s="165" t="e">
        <f t="shared" si="106"/>
        <v>#N/A</v>
      </c>
      <c r="KE61" s="165" t="e">
        <f t="shared" si="106"/>
        <v>#N/A</v>
      </c>
      <c r="KF61" s="165" t="e">
        <f t="shared" si="106"/>
        <v>#N/A</v>
      </c>
      <c r="KG61" s="165" t="e">
        <f t="shared" si="106"/>
        <v>#N/A</v>
      </c>
      <c r="KH61" s="165" t="e">
        <f t="shared" si="106"/>
        <v>#N/A</v>
      </c>
      <c r="KI61" s="165" t="e">
        <f t="shared" si="106"/>
        <v>#N/A</v>
      </c>
      <c r="KJ61" s="165" t="e">
        <f t="shared" si="106"/>
        <v>#N/A</v>
      </c>
      <c r="KK61" s="165" t="e">
        <f t="shared" si="106"/>
        <v>#N/A</v>
      </c>
      <c r="KL61" s="165" t="e">
        <f t="shared" si="107"/>
        <v>#N/A</v>
      </c>
      <c r="KM61" s="165" t="e">
        <f t="shared" si="107"/>
        <v>#N/A</v>
      </c>
      <c r="KN61" s="165" t="e">
        <f t="shared" si="107"/>
        <v>#N/A</v>
      </c>
      <c r="KO61" s="165" t="e">
        <f t="shared" si="107"/>
        <v>#N/A</v>
      </c>
      <c r="KP61" s="165" t="e">
        <f t="shared" si="107"/>
        <v>#N/A</v>
      </c>
      <c r="KQ61" s="165" t="e">
        <f t="shared" si="107"/>
        <v>#N/A</v>
      </c>
      <c r="KR61" s="165" t="e">
        <f t="shared" si="107"/>
        <v>#N/A</v>
      </c>
      <c r="KS61" s="165" t="e">
        <f t="shared" si="107"/>
        <v>#N/A</v>
      </c>
      <c r="KT61" s="165" t="e">
        <f t="shared" si="107"/>
        <v>#N/A</v>
      </c>
      <c r="KU61" s="165" t="e">
        <f t="shared" si="107"/>
        <v>#N/A</v>
      </c>
      <c r="KV61" s="165" t="e">
        <f t="shared" si="107"/>
        <v>#N/A</v>
      </c>
      <c r="KW61" s="165" t="e">
        <f t="shared" si="107"/>
        <v>#N/A</v>
      </c>
      <c r="KX61" s="165" t="e">
        <f t="shared" si="107"/>
        <v>#N/A</v>
      </c>
      <c r="KY61" s="165" t="e">
        <f t="shared" si="107"/>
        <v>#N/A</v>
      </c>
      <c r="KZ61" s="165" t="e">
        <f t="shared" si="107"/>
        <v>#N/A</v>
      </c>
      <c r="LA61" s="165" t="e">
        <f t="shared" si="107"/>
        <v>#N/A</v>
      </c>
      <c r="LB61" s="165" t="e">
        <f t="shared" si="108"/>
        <v>#N/A</v>
      </c>
      <c r="LC61" s="165" t="e">
        <f t="shared" si="108"/>
        <v>#N/A</v>
      </c>
      <c r="LD61" s="165" t="e">
        <f t="shared" si="108"/>
        <v>#N/A</v>
      </c>
      <c r="LE61" s="165" t="e">
        <f t="shared" si="108"/>
        <v>#N/A</v>
      </c>
      <c r="LF61" s="165" t="e">
        <f t="shared" si="108"/>
        <v>#N/A</v>
      </c>
      <c r="LG61" s="165" t="e">
        <f t="shared" si="108"/>
        <v>#N/A</v>
      </c>
      <c r="LH61" s="165" t="e">
        <f t="shared" si="108"/>
        <v>#N/A</v>
      </c>
      <c r="LI61" s="165" t="e">
        <f t="shared" si="108"/>
        <v>#N/A</v>
      </c>
      <c r="LJ61" s="165" t="e">
        <f t="shared" si="108"/>
        <v>#N/A</v>
      </c>
      <c r="LK61" s="165" t="e">
        <f t="shared" si="108"/>
        <v>#N/A</v>
      </c>
      <c r="LL61" s="165" t="e">
        <f t="shared" si="108"/>
        <v>#N/A</v>
      </c>
      <c r="LM61" s="165" t="e">
        <f t="shared" si="108"/>
        <v>#N/A</v>
      </c>
      <c r="LN61" s="165" t="e">
        <f t="shared" si="108"/>
        <v>#N/A</v>
      </c>
      <c r="LO61" s="165" t="e">
        <f t="shared" si="108"/>
        <v>#N/A</v>
      </c>
      <c r="LP61" s="165" t="e">
        <f t="shared" si="108"/>
        <v>#N/A</v>
      </c>
      <c r="LQ61" s="165" t="e">
        <f t="shared" si="108"/>
        <v>#N/A</v>
      </c>
      <c r="LR61" s="165" t="e">
        <f t="shared" si="109"/>
        <v>#N/A</v>
      </c>
      <c r="LS61" s="165" t="e">
        <f t="shared" si="109"/>
        <v>#N/A</v>
      </c>
      <c r="LT61" s="165" t="e">
        <f t="shared" si="109"/>
        <v>#N/A</v>
      </c>
      <c r="LU61" s="165" t="e">
        <f t="shared" si="109"/>
        <v>#N/A</v>
      </c>
      <c r="LV61" s="165" t="e">
        <f t="shared" si="109"/>
        <v>#N/A</v>
      </c>
      <c r="LW61" s="165" t="e">
        <f t="shared" si="109"/>
        <v>#N/A</v>
      </c>
      <c r="LX61" s="165" t="e">
        <f t="shared" si="109"/>
        <v>#N/A</v>
      </c>
      <c r="LY61" s="165" t="e">
        <f t="shared" si="109"/>
        <v>#N/A</v>
      </c>
      <c r="LZ61" s="165" t="e">
        <f t="shared" si="109"/>
        <v>#N/A</v>
      </c>
      <c r="MA61" s="165" t="e">
        <f t="shared" si="109"/>
        <v>#N/A</v>
      </c>
      <c r="MB61" s="165" t="e">
        <f t="shared" si="109"/>
        <v>#N/A</v>
      </c>
      <c r="MC61" s="165" t="e">
        <f t="shared" si="109"/>
        <v>#N/A</v>
      </c>
      <c r="MD61" s="165" t="e">
        <f t="shared" si="109"/>
        <v>#N/A</v>
      </c>
      <c r="ME61" s="165" t="e">
        <f t="shared" si="109"/>
        <v>#N/A</v>
      </c>
      <c r="MF61" s="165" t="e">
        <f t="shared" si="109"/>
        <v>#N/A</v>
      </c>
      <c r="MG61" s="165" t="e">
        <f t="shared" si="109"/>
        <v>#N/A</v>
      </c>
      <c r="MH61" s="165" t="e">
        <f t="shared" si="110"/>
        <v>#N/A</v>
      </c>
      <c r="MI61" s="165" t="e">
        <f t="shared" si="110"/>
        <v>#N/A</v>
      </c>
      <c r="MJ61" s="165" t="e">
        <f t="shared" si="110"/>
        <v>#N/A</v>
      </c>
      <c r="MK61" s="165" t="e">
        <f t="shared" si="110"/>
        <v>#N/A</v>
      </c>
      <c r="ML61" s="165" t="e">
        <f t="shared" si="110"/>
        <v>#N/A</v>
      </c>
      <c r="MM61" s="165" t="e">
        <f t="shared" si="110"/>
        <v>#N/A</v>
      </c>
      <c r="MN61" s="165" t="e">
        <f t="shared" si="110"/>
        <v>#N/A</v>
      </c>
      <c r="MO61" s="165" t="e">
        <f t="shared" si="110"/>
        <v>#N/A</v>
      </c>
      <c r="MP61" s="165" t="e">
        <f t="shared" si="110"/>
        <v>#N/A</v>
      </c>
      <c r="MQ61" s="165" t="e">
        <f t="shared" si="110"/>
        <v>#N/A</v>
      </c>
      <c r="MR61" s="165" t="e">
        <f t="shared" si="110"/>
        <v>#N/A</v>
      </c>
      <c r="MS61" s="165" t="e">
        <f t="shared" si="110"/>
        <v>#N/A</v>
      </c>
      <c r="MT61" s="165" t="e">
        <f t="shared" si="110"/>
        <v>#N/A</v>
      </c>
      <c r="MU61" s="165" t="e">
        <f t="shared" si="110"/>
        <v>#N/A</v>
      </c>
      <c r="MV61" s="165" t="e">
        <f t="shared" si="110"/>
        <v>#N/A</v>
      </c>
      <c r="MW61" s="165" t="e">
        <f t="shared" si="110"/>
        <v>#N/A</v>
      </c>
      <c r="MX61" s="165" t="e">
        <f t="shared" si="111"/>
        <v>#N/A</v>
      </c>
      <c r="MY61" s="165" t="e">
        <f t="shared" si="111"/>
        <v>#N/A</v>
      </c>
      <c r="MZ61" s="165" t="e">
        <f t="shared" si="111"/>
        <v>#N/A</v>
      </c>
      <c r="NA61" s="165" t="e">
        <f t="shared" si="111"/>
        <v>#N/A</v>
      </c>
      <c r="NB61" s="165" t="e">
        <f t="shared" si="111"/>
        <v>#N/A</v>
      </c>
      <c r="NC61" s="165" t="e">
        <f t="shared" si="111"/>
        <v>#N/A</v>
      </c>
      <c r="ND61" s="165" t="e">
        <f t="shared" si="111"/>
        <v>#N/A</v>
      </c>
      <c r="NE61" s="165" t="e">
        <f t="shared" si="111"/>
        <v>#N/A</v>
      </c>
      <c r="NF61" s="165" t="e">
        <f t="shared" si="111"/>
        <v>#N/A</v>
      </c>
      <c r="NG61" s="165" t="e">
        <f t="shared" si="111"/>
        <v>#N/A</v>
      </c>
      <c r="NH61" s="165" t="e">
        <f t="shared" si="111"/>
        <v>#N/A</v>
      </c>
      <c r="NI61" s="165" t="e">
        <f t="shared" si="111"/>
        <v>#N/A</v>
      </c>
      <c r="NJ61" s="165" t="e">
        <f t="shared" si="111"/>
        <v>#N/A</v>
      </c>
      <c r="NK61" s="165" t="e">
        <f t="shared" si="111"/>
        <v>#N/A</v>
      </c>
      <c r="NL61" s="165" t="e">
        <f t="shared" si="111"/>
        <v>#N/A</v>
      </c>
      <c r="NM61" s="165" t="e">
        <f t="shared" si="111"/>
        <v>#N/A</v>
      </c>
      <c r="NN61" s="165" t="e">
        <f t="shared" si="112"/>
        <v>#N/A</v>
      </c>
      <c r="NO61" s="165" t="e">
        <f t="shared" si="112"/>
        <v>#N/A</v>
      </c>
      <c r="NP61" s="165" t="e">
        <f t="shared" si="112"/>
        <v>#N/A</v>
      </c>
      <c r="NQ61" s="165" t="e">
        <f t="shared" si="112"/>
        <v>#N/A</v>
      </c>
      <c r="NR61" s="165" t="e">
        <f t="shared" si="112"/>
        <v>#N/A</v>
      </c>
      <c r="NS61" s="165" t="e">
        <f t="shared" si="112"/>
        <v>#N/A</v>
      </c>
      <c r="NT61" s="165" t="e">
        <f t="shared" si="112"/>
        <v>#N/A</v>
      </c>
      <c r="NU61" s="165" t="e">
        <f t="shared" si="112"/>
        <v>#N/A</v>
      </c>
      <c r="NV61" s="165" t="e">
        <f t="shared" si="112"/>
        <v>#N/A</v>
      </c>
      <c r="NW61" s="165" t="e">
        <f t="shared" si="112"/>
        <v>#N/A</v>
      </c>
      <c r="NX61" s="165" t="e">
        <f t="shared" si="112"/>
        <v>#N/A</v>
      </c>
      <c r="NY61" s="165" t="e">
        <f t="shared" si="112"/>
        <v>#N/A</v>
      </c>
      <c r="NZ61" s="165" t="e">
        <f t="shared" si="112"/>
        <v>#N/A</v>
      </c>
      <c r="OA61" s="165" t="e">
        <f t="shared" si="112"/>
        <v>#N/A</v>
      </c>
      <c r="OB61" s="165" t="e">
        <f t="shared" si="112"/>
        <v>#N/A</v>
      </c>
      <c r="OC61" s="165" t="e">
        <f t="shared" si="112"/>
        <v>#N/A</v>
      </c>
      <c r="OD61" s="165" t="e">
        <f t="shared" si="113"/>
        <v>#N/A</v>
      </c>
      <c r="OE61" s="165" t="e">
        <f t="shared" si="113"/>
        <v>#N/A</v>
      </c>
      <c r="OF61" s="165" t="e">
        <f t="shared" si="113"/>
        <v>#N/A</v>
      </c>
      <c r="OG61" s="165" t="e">
        <f t="shared" si="113"/>
        <v>#N/A</v>
      </c>
      <c r="OH61" s="165" t="e">
        <f t="shared" si="113"/>
        <v>#N/A</v>
      </c>
      <c r="OI61" s="165" t="e">
        <f t="shared" si="113"/>
        <v>#N/A</v>
      </c>
      <c r="OJ61" s="165" t="e">
        <f t="shared" si="113"/>
        <v>#N/A</v>
      </c>
      <c r="OK61" s="165" t="e">
        <f t="shared" si="113"/>
        <v>#N/A</v>
      </c>
      <c r="OL61" s="165" t="e">
        <f t="shared" si="113"/>
        <v>#N/A</v>
      </c>
      <c r="OM61" s="165" t="e">
        <f t="shared" si="113"/>
        <v>#N/A</v>
      </c>
      <c r="ON61" s="165" t="e">
        <f t="shared" si="113"/>
        <v>#N/A</v>
      </c>
      <c r="OO61" s="165" t="e">
        <f t="shared" si="113"/>
        <v>#N/A</v>
      </c>
      <c r="OP61" s="165" t="e">
        <f t="shared" si="113"/>
        <v>#N/A</v>
      </c>
      <c r="OQ61" s="165" t="e">
        <f t="shared" si="113"/>
        <v>#N/A</v>
      </c>
      <c r="OR61" s="165" t="e">
        <f t="shared" si="113"/>
        <v>#N/A</v>
      </c>
      <c r="OS61" s="165" t="e">
        <f t="shared" si="113"/>
        <v>#N/A</v>
      </c>
      <c r="OT61" s="165" t="e">
        <f t="shared" si="114"/>
        <v>#N/A</v>
      </c>
      <c r="OU61" s="165" t="e">
        <f t="shared" si="114"/>
        <v>#N/A</v>
      </c>
      <c r="OV61" s="165" t="e">
        <f t="shared" si="114"/>
        <v>#N/A</v>
      </c>
      <c r="OW61" s="165" t="e">
        <f t="shared" si="83"/>
        <v>#N/A</v>
      </c>
      <c r="OX61" s="165" t="e">
        <f t="shared" si="83"/>
        <v>#N/A</v>
      </c>
      <c r="OY61" s="165" t="e">
        <f t="shared" si="83"/>
        <v>#N/A</v>
      </c>
      <c r="OZ61" s="165" t="e">
        <f t="shared" si="83"/>
        <v>#N/A</v>
      </c>
      <c r="PA61" s="165" t="e">
        <f t="shared" si="83"/>
        <v>#N/A</v>
      </c>
      <c r="PB61" s="165" t="e">
        <f t="shared" si="83"/>
        <v>#N/A</v>
      </c>
      <c r="PC61" s="165" t="e">
        <f t="shared" si="70"/>
        <v>#N/A</v>
      </c>
      <c r="PD61" s="165" t="e">
        <f t="shared" si="70"/>
        <v>#N/A</v>
      </c>
      <c r="PE61" s="165" t="e">
        <f t="shared" si="70"/>
        <v>#N/A</v>
      </c>
      <c r="PF61" s="165" t="e">
        <f t="shared" si="70"/>
        <v>#N/A</v>
      </c>
      <c r="PG61" s="165" t="e">
        <f t="shared" si="70"/>
        <v>#N/A</v>
      </c>
      <c r="PH61" s="165" t="e">
        <f t="shared" si="70"/>
        <v>#N/A</v>
      </c>
    </row>
    <row r="62" spans="1:424" hidden="1" x14ac:dyDescent="0.45">
      <c r="A62" s="4">
        <v>59</v>
      </c>
      <c r="B62" s="91"/>
      <c r="C62" s="91"/>
      <c r="D62" s="91"/>
      <c r="E62" s="120" t="str">
        <f t="shared" si="28"/>
        <v/>
      </c>
      <c r="F62" s="120" t="str">
        <f t="shared" si="29"/>
        <v/>
      </c>
      <c r="G62" s="71" t="str">
        <f t="shared" si="30"/>
        <v/>
      </c>
      <c r="H62" s="23"/>
      <c r="I62" s="55"/>
      <c r="J62" s="298"/>
      <c r="K62" s="72" t="str">
        <f>IF(AND(B62&gt;0,C62&gt;0,D62&gt;0),IF(ISBLANK(J62),IF(ISBLANK(H62),"",(D62-B62)*VLOOKUP(H62,VLookups!$A$4:$B$13,2,FALSE)),J62),"")</f>
        <v/>
      </c>
      <c r="L62" s="73" t="str">
        <f t="shared" si="84"/>
        <v/>
      </c>
      <c r="M62" s="91"/>
      <c r="N62" s="265" t="str">
        <f>IF(AND(M62&gt;0,C62&gt;0,NOT(K62="")),ABS(VLOOKUP($M$1,VLookups!$A$43:$B$44,2,FALSE)-_xlfn.NORM.DIST(M62,G62,K62,TRUE)),"")</f>
        <v/>
      </c>
      <c r="O62" s="90" t="str">
        <f>IF(AND($B62&gt;0,$C62&gt;0,$D62&gt;0,NOT(ISBLANK($H62))),_xlfn.NORM.INV(ABS(VLOOKUP($M$1,VLookups!$A$43:$B$44,2,FALSE)-O$3),$G62,$K62),"")</f>
        <v/>
      </c>
      <c r="P62" s="89" t="str">
        <f>IF(AND($B62&gt;0,$C62&gt;0,$D62&gt;0,NOT(ISBLANK($H62))),_xlfn.NORM.INV(ABS(VLOOKUP($M$1,VLookups!$A$43:$B$44,2,FALSE)-P$3),$G62,$K62),"")</f>
        <v/>
      </c>
      <c r="Q62" s="90" t="str">
        <f>IF(AND($B62&gt;0,$C62&gt;0,$D62&gt;0,NOT(ISBLANK($H62))),_xlfn.NORM.INV(ABS(VLOOKUP($M$1,VLookups!$A$43:$B$44,2,FALSE)-Q$3),$G62,$K62),"")</f>
        <v/>
      </c>
      <c r="R62" s="89" t="str">
        <f>IF(AND($B62&gt;0,$C62&gt;0,$D62&gt;0,NOT(ISBLANK($H62))),_xlfn.NORM.INV(ABS(VLOOKUP($M$1,VLookups!$A$43:$B$44,2,FALSE)-R$3),$G62,$K62),"")</f>
        <v/>
      </c>
      <c r="S62" s="90" t="str">
        <f>IF(AND($B62&gt;0,$C62&gt;0,$D62&gt;0,NOT(ISBLANK($H62))),_xlfn.NORM.INV(ABS(VLOOKUP($M$1,VLookups!$A$43:$B$44,2,FALSE)-S$3),$G62,$K62),"")</f>
        <v/>
      </c>
      <c r="T62" s="89" t="str">
        <f>IF(AND($B62&gt;0,$C62&gt;0,$D62&gt;0,NOT(ISBLANK($H62))),_xlfn.NORM.INV(ABS(VLOOKUP($M$1,VLookups!$A$43:$B$44,2,FALSE)-T$3),$G62,$K62),"")</f>
        <v/>
      </c>
      <c r="U62" s="5"/>
      <c r="V62" s="164" t="str">
        <f t="shared" si="31"/>
        <v/>
      </c>
      <c r="W62" s="47" t="str">
        <f t="shared" si="133"/>
        <v/>
      </c>
      <c r="X62" s="47" t="str">
        <f t="shared" si="133"/>
        <v/>
      </c>
      <c r="Y62" s="47" t="str">
        <f t="shared" si="133"/>
        <v/>
      </c>
      <c r="Z62" s="47" t="str">
        <f t="shared" si="133"/>
        <v/>
      </c>
      <c r="AA62" s="47" t="str">
        <f t="shared" si="133"/>
        <v/>
      </c>
      <c r="AB62" s="47" t="str">
        <f t="shared" si="133"/>
        <v/>
      </c>
      <c r="AC62" s="47" t="str">
        <f t="shared" si="133"/>
        <v/>
      </c>
      <c r="AD62" s="47" t="str">
        <f t="shared" si="133"/>
        <v/>
      </c>
      <c r="AE62" s="47" t="str">
        <f t="shared" si="133"/>
        <v/>
      </c>
      <c r="AF62" s="47" t="str">
        <f t="shared" si="133"/>
        <v/>
      </c>
      <c r="AG62" s="47" t="str">
        <f t="shared" si="133"/>
        <v/>
      </c>
      <c r="AH62" s="47" t="str">
        <f t="shared" si="133"/>
        <v/>
      </c>
      <c r="AI62" s="47" t="str">
        <f t="shared" si="133"/>
        <v/>
      </c>
      <c r="AJ62" s="47" t="str">
        <f t="shared" si="133"/>
        <v/>
      </c>
      <c r="AK62" s="47" t="str">
        <f t="shared" si="133"/>
        <v/>
      </c>
      <c r="AL62" s="47" t="str">
        <f t="shared" si="133"/>
        <v/>
      </c>
      <c r="AM62" s="47" t="str">
        <f t="shared" si="125"/>
        <v/>
      </c>
      <c r="AN62" s="47" t="str">
        <f t="shared" si="125"/>
        <v/>
      </c>
      <c r="AO62" s="47" t="str">
        <f t="shared" si="125"/>
        <v/>
      </c>
      <c r="AP62" s="47" t="str">
        <f t="shared" si="125"/>
        <v/>
      </c>
      <c r="AQ62" s="47" t="str">
        <f t="shared" si="125"/>
        <v/>
      </c>
      <c r="AR62" s="47" t="str">
        <f t="shared" si="125"/>
        <v/>
      </c>
      <c r="AS62" s="47" t="str">
        <f t="shared" si="125"/>
        <v/>
      </c>
      <c r="AT62" s="47" t="str">
        <f t="shared" si="125"/>
        <v/>
      </c>
      <c r="AU62" s="47" t="str">
        <f t="shared" si="125"/>
        <v/>
      </c>
      <c r="AV62" s="47" t="str">
        <f t="shared" si="125"/>
        <v/>
      </c>
      <c r="AW62" s="47" t="str">
        <f t="shared" si="125"/>
        <v/>
      </c>
      <c r="AX62" s="47" t="str">
        <f t="shared" si="125"/>
        <v/>
      </c>
      <c r="AY62" s="47" t="str">
        <f t="shared" si="125"/>
        <v/>
      </c>
      <c r="AZ62" s="47" t="str">
        <f t="shared" si="125"/>
        <v/>
      </c>
      <c r="BA62" s="47" t="str">
        <f t="shared" si="125"/>
        <v/>
      </c>
      <c r="BB62" s="47" t="str">
        <f t="shared" si="126"/>
        <v/>
      </c>
      <c r="BC62" s="47" t="str">
        <f t="shared" si="126"/>
        <v/>
      </c>
      <c r="BD62" s="47" t="str">
        <f t="shared" si="126"/>
        <v/>
      </c>
      <c r="BE62" s="47" t="str">
        <f t="shared" si="126"/>
        <v/>
      </c>
      <c r="BF62" s="47" t="str">
        <f t="shared" si="126"/>
        <v/>
      </c>
      <c r="BG62" s="47" t="str">
        <f t="shared" si="126"/>
        <v/>
      </c>
      <c r="BH62" s="47" t="str">
        <f t="shared" si="126"/>
        <v/>
      </c>
      <c r="BI62" s="47" t="str">
        <f t="shared" si="126"/>
        <v/>
      </c>
      <c r="BJ62" s="47" t="str">
        <f t="shared" si="126"/>
        <v/>
      </c>
      <c r="BK62" s="47" t="str">
        <f t="shared" si="126"/>
        <v/>
      </c>
      <c r="BL62" s="47" t="str">
        <f t="shared" si="126"/>
        <v/>
      </c>
      <c r="BM62" s="47" t="str">
        <f t="shared" si="126"/>
        <v/>
      </c>
      <c r="BN62" s="47" t="str">
        <f t="shared" si="126"/>
        <v/>
      </c>
      <c r="BO62" s="47" t="str">
        <f t="shared" si="126"/>
        <v/>
      </c>
      <c r="BP62" s="47" t="str">
        <f t="shared" si="126"/>
        <v/>
      </c>
      <c r="BQ62" s="47" t="str">
        <f t="shared" si="126"/>
        <v/>
      </c>
      <c r="BR62" s="47" t="str">
        <f t="shared" si="121"/>
        <v/>
      </c>
      <c r="BS62" s="47" t="str">
        <f t="shared" si="121"/>
        <v/>
      </c>
      <c r="BT62" s="47" t="str">
        <f t="shared" si="121"/>
        <v/>
      </c>
      <c r="BU62" s="47" t="str">
        <f t="shared" si="121"/>
        <v/>
      </c>
      <c r="BV62" s="47" t="str">
        <f t="shared" si="121"/>
        <v/>
      </c>
      <c r="BW62" s="47" t="str">
        <f t="shared" si="121"/>
        <v/>
      </c>
      <c r="BX62" s="47" t="str">
        <f t="shared" si="121"/>
        <v/>
      </c>
      <c r="BY62" s="47" t="str">
        <f t="shared" si="121"/>
        <v/>
      </c>
      <c r="BZ62" s="47" t="str">
        <f t="shared" si="121"/>
        <v/>
      </c>
      <c r="CA62" s="47" t="str">
        <f t="shared" si="121"/>
        <v/>
      </c>
      <c r="CB62" s="47" t="str">
        <f t="shared" si="121"/>
        <v/>
      </c>
      <c r="CC62" s="47" t="str">
        <f t="shared" si="121"/>
        <v/>
      </c>
      <c r="CD62" s="47" t="str">
        <f t="shared" si="121"/>
        <v/>
      </c>
      <c r="CE62" s="47" t="str">
        <f t="shared" si="121"/>
        <v/>
      </c>
      <c r="CF62" s="47" t="str">
        <f t="shared" si="121"/>
        <v/>
      </c>
      <c r="CG62" s="47" t="str">
        <f t="shared" si="127"/>
        <v/>
      </c>
      <c r="CH62" s="47" t="str">
        <f t="shared" si="127"/>
        <v/>
      </c>
      <c r="CI62" s="47" t="str">
        <f t="shared" si="127"/>
        <v/>
      </c>
      <c r="CJ62" s="47" t="str">
        <f t="shared" si="127"/>
        <v/>
      </c>
      <c r="CK62" s="47" t="str">
        <f t="shared" si="127"/>
        <v/>
      </c>
      <c r="CL62" s="47" t="str">
        <f t="shared" si="127"/>
        <v/>
      </c>
      <c r="CM62" s="47" t="str">
        <f t="shared" si="127"/>
        <v/>
      </c>
      <c r="CN62" s="47" t="str">
        <f t="shared" si="127"/>
        <v/>
      </c>
      <c r="CO62" s="47" t="str">
        <f t="shared" si="127"/>
        <v/>
      </c>
      <c r="CP62" s="47" t="str">
        <f t="shared" si="127"/>
        <v/>
      </c>
      <c r="CQ62" s="47" t="str">
        <f t="shared" si="127"/>
        <v/>
      </c>
      <c r="CR62" s="47" t="str">
        <f t="shared" si="127"/>
        <v/>
      </c>
      <c r="CS62" s="47" t="str">
        <f t="shared" si="127"/>
        <v/>
      </c>
      <c r="CT62" s="47" t="str">
        <f t="shared" si="127"/>
        <v/>
      </c>
      <c r="CU62" s="47" t="str">
        <f t="shared" si="127"/>
        <v/>
      </c>
      <c r="CV62" s="47" t="str">
        <f t="shared" si="127"/>
        <v/>
      </c>
      <c r="CW62" s="47" t="str">
        <f t="shared" si="128"/>
        <v/>
      </c>
      <c r="CX62" s="47" t="str">
        <f t="shared" si="128"/>
        <v/>
      </c>
      <c r="CY62" s="47" t="str">
        <f t="shared" si="128"/>
        <v/>
      </c>
      <c r="CZ62" s="47" t="str">
        <f t="shared" si="128"/>
        <v/>
      </c>
      <c r="DA62" s="47" t="str">
        <f t="shared" si="128"/>
        <v/>
      </c>
      <c r="DB62" s="47" t="str">
        <f t="shared" si="128"/>
        <v/>
      </c>
      <c r="DC62" s="47" t="str">
        <f t="shared" si="128"/>
        <v/>
      </c>
      <c r="DD62" s="47" t="str">
        <f t="shared" si="128"/>
        <v/>
      </c>
      <c r="DE62" s="47" t="str">
        <f t="shared" si="128"/>
        <v/>
      </c>
      <c r="DF62" s="47" t="str">
        <f t="shared" si="128"/>
        <v/>
      </c>
      <c r="DG62" s="47" t="str">
        <f t="shared" si="128"/>
        <v/>
      </c>
      <c r="DH62" s="47" t="str">
        <f t="shared" si="128"/>
        <v/>
      </c>
      <c r="DI62" s="47" t="str">
        <f t="shared" si="128"/>
        <v/>
      </c>
      <c r="DJ62" s="47" t="str">
        <f t="shared" si="128"/>
        <v/>
      </c>
      <c r="DK62" s="47" t="str">
        <f t="shared" si="128"/>
        <v/>
      </c>
      <c r="DL62" s="47" t="str">
        <f t="shared" si="128"/>
        <v/>
      </c>
      <c r="DM62" s="47" t="str">
        <f t="shared" si="122"/>
        <v/>
      </c>
      <c r="DN62" s="47" t="str">
        <f t="shared" si="122"/>
        <v/>
      </c>
      <c r="DO62" s="47" t="str">
        <f t="shared" si="122"/>
        <v/>
      </c>
      <c r="DP62" s="47" t="str">
        <f t="shared" si="122"/>
        <v/>
      </c>
      <c r="DQ62" s="47" t="str">
        <f t="shared" si="122"/>
        <v/>
      </c>
      <c r="DR62" s="47" t="str">
        <f t="shared" si="122"/>
        <v/>
      </c>
      <c r="DS62" s="179" t="str">
        <f t="shared" si="33"/>
        <v/>
      </c>
      <c r="DT62" s="47" t="str">
        <f t="shared" si="134"/>
        <v/>
      </c>
      <c r="DU62" s="47" t="str">
        <f t="shared" si="134"/>
        <v/>
      </c>
      <c r="DV62" s="47" t="str">
        <f t="shared" si="134"/>
        <v/>
      </c>
      <c r="DW62" s="47" t="str">
        <f t="shared" si="134"/>
        <v/>
      </c>
      <c r="DX62" s="47" t="str">
        <f t="shared" si="134"/>
        <v/>
      </c>
      <c r="DY62" s="47" t="str">
        <f t="shared" si="134"/>
        <v/>
      </c>
      <c r="DZ62" s="47" t="str">
        <f t="shared" si="134"/>
        <v/>
      </c>
      <c r="EA62" s="47" t="str">
        <f t="shared" si="134"/>
        <v/>
      </c>
      <c r="EB62" s="47" t="str">
        <f t="shared" si="134"/>
        <v/>
      </c>
      <c r="EC62" s="47" t="str">
        <f t="shared" si="134"/>
        <v/>
      </c>
      <c r="ED62" s="47" t="str">
        <f t="shared" si="134"/>
        <v/>
      </c>
      <c r="EE62" s="47" t="str">
        <f t="shared" si="134"/>
        <v/>
      </c>
      <c r="EF62" s="47" t="str">
        <f t="shared" si="134"/>
        <v/>
      </c>
      <c r="EG62" s="47" t="str">
        <f t="shared" si="134"/>
        <v/>
      </c>
      <c r="EH62" s="47" t="str">
        <f t="shared" si="134"/>
        <v/>
      </c>
      <c r="EI62" s="47" t="str">
        <f t="shared" si="134"/>
        <v/>
      </c>
      <c r="EJ62" s="47" t="str">
        <f t="shared" si="129"/>
        <v/>
      </c>
      <c r="EK62" s="47" t="str">
        <f t="shared" si="129"/>
        <v/>
      </c>
      <c r="EL62" s="47" t="str">
        <f t="shared" si="129"/>
        <v/>
      </c>
      <c r="EM62" s="47" t="str">
        <f t="shared" si="129"/>
        <v/>
      </c>
      <c r="EN62" s="47" t="str">
        <f t="shared" si="129"/>
        <v/>
      </c>
      <c r="EO62" s="47" t="str">
        <f t="shared" si="129"/>
        <v/>
      </c>
      <c r="EP62" s="47" t="str">
        <f t="shared" si="129"/>
        <v/>
      </c>
      <c r="EQ62" s="47" t="str">
        <f t="shared" si="129"/>
        <v/>
      </c>
      <c r="ER62" s="47" t="str">
        <f t="shared" si="129"/>
        <v/>
      </c>
      <c r="ES62" s="47" t="str">
        <f t="shared" si="129"/>
        <v/>
      </c>
      <c r="ET62" s="47" t="str">
        <f t="shared" si="129"/>
        <v/>
      </c>
      <c r="EU62" s="47" t="str">
        <f t="shared" si="129"/>
        <v/>
      </c>
      <c r="EV62" s="47" t="str">
        <f t="shared" si="129"/>
        <v/>
      </c>
      <c r="EW62" s="47" t="str">
        <f t="shared" si="129"/>
        <v/>
      </c>
      <c r="EX62" s="47" t="str">
        <f t="shared" si="129"/>
        <v/>
      </c>
      <c r="EY62" s="47" t="str">
        <f t="shared" si="130"/>
        <v/>
      </c>
      <c r="EZ62" s="47" t="str">
        <f t="shared" si="130"/>
        <v/>
      </c>
      <c r="FA62" s="47" t="str">
        <f t="shared" si="130"/>
        <v/>
      </c>
      <c r="FB62" s="47" t="str">
        <f t="shared" si="130"/>
        <v/>
      </c>
      <c r="FC62" s="47" t="str">
        <f t="shared" si="130"/>
        <v/>
      </c>
      <c r="FD62" s="47" t="str">
        <f t="shared" si="130"/>
        <v/>
      </c>
      <c r="FE62" s="47" t="str">
        <f t="shared" si="130"/>
        <v/>
      </c>
      <c r="FF62" s="47" t="str">
        <f t="shared" si="130"/>
        <v/>
      </c>
      <c r="FG62" s="47" t="str">
        <f t="shared" si="130"/>
        <v/>
      </c>
      <c r="FH62" s="47" t="str">
        <f t="shared" si="130"/>
        <v/>
      </c>
      <c r="FI62" s="47" t="str">
        <f t="shared" si="130"/>
        <v/>
      </c>
      <c r="FJ62" s="47" t="str">
        <f t="shared" si="130"/>
        <v/>
      </c>
      <c r="FK62" s="47" t="str">
        <f t="shared" si="130"/>
        <v/>
      </c>
      <c r="FL62" s="47" t="str">
        <f t="shared" si="130"/>
        <v/>
      </c>
      <c r="FM62" s="47" t="str">
        <f t="shared" si="130"/>
        <v/>
      </c>
      <c r="FN62" s="47" t="str">
        <f t="shared" si="130"/>
        <v/>
      </c>
      <c r="FO62" s="47" t="str">
        <f t="shared" si="123"/>
        <v/>
      </c>
      <c r="FP62" s="47" t="str">
        <f t="shared" si="123"/>
        <v/>
      </c>
      <c r="FQ62" s="47" t="str">
        <f t="shared" si="123"/>
        <v/>
      </c>
      <c r="FR62" s="47" t="str">
        <f t="shared" si="123"/>
        <v/>
      </c>
      <c r="FS62" s="47" t="str">
        <f t="shared" si="123"/>
        <v/>
      </c>
      <c r="FT62" s="47" t="str">
        <f t="shared" si="123"/>
        <v/>
      </c>
      <c r="FU62" s="47" t="str">
        <f t="shared" si="123"/>
        <v/>
      </c>
      <c r="FV62" s="47" t="str">
        <f t="shared" si="123"/>
        <v/>
      </c>
      <c r="FW62" s="47" t="str">
        <f t="shared" si="123"/>
        <v/>
      </c>
      <c r="FX62" s="47" t="str">
        <f t="shared" si="123"/>
        <v/>
      </c>
      <c r="FY62" s="47" t="str">
        <f t="shared" si="123"/>
        <v/>
      </c>
      <c r="FZ62" s="47" t="str">
        <f t="shared" si="123"/>
        <v/>
      </c>
      <c r="GA62" s="47" t="str">
        <f t="shared" si="123"/>
        <v/>
      </c>
      <c r="GB62" s="47" t="str">
        <f t="shared" si="123"/>
        <v/>
      </c>
      <c r="GC62" s="47" t="str">
        <f t="shared" si="123"/>
        <v/>
      </c>
      <c r="GD62" s="47" t="str">
        <f t="shared" si="131"/>
        <v/>
      </c>
      <c r="GE62" s="47" t="str">
        <f t="shared" si="131"/>
        <v/>
      </c>
      <c r="GF62" s="47" t="str">
        <f t="shared" si="131"/>
        <v/>
      </c>
      <c r="GG62" s="47" t="str">
        <f t="shared" si="131"/>
        <v/>
      </c>
      <c r="GH62" s="47" t="str">
        <f t="shared" si="131"/>
        <v/>
      </c>
      <c r="GI62" s="47" t="str">
        <f t="shared" si="131"/>
        <v/>
      </c>
      <c r="GJ62" s="47" t="str">
        <f t="shared" si="131"/>
        <v/>
      </c>
      <c r="GK62" s="47" t="str">
        <f t="shared" si="131"/>
        <v/>
      </c>
      <c r="GL62" s="47" t="str">
        <f t="shared" si="131"/>
        <v/>
      </c>
      <c r="GM62" s="47" t="str">
        <f t="shared" si="131"/>
        <v/>
      </c>
      <c r="GN62" s="47" t="str">
        <f t="shared" si="131"/>
        <v/>
      </c>
      <c r="GO62" s="47" t="str">
        <f t="shared" si="131"/>
        <v/>
      </c>
      <c r="GP62" s="47" t="str">
        <f t="shared" si="131"/>
        <v/>
      </c>
      <c r="GQ62" s="47" t="str">
        <f t="shared" si="131"/>
        <v/>
      </c>
      <c r="GR62" s="47" t="str">
        <f t="shared" si="131"/>
        <v/>
      </c>
      <c r="GS62" s="47" t="str">
        <f t="shared" si="131"/>
        <v/>
      </c>
      <c r="GT62" s="47" t="str">
        <f t="shared" si="132"/>
        <v/>
      </c>
      <c r="GU62" s="47" t="str">
        <f t="shared" si="132"/>
        <v/>
      </c>
      <c r="GV62" s="47" t="str">
        <f t="shared" si="132"/>
        <v/>
      </c>
      <c r="GW62" s="47" t="str">
        <f t="shared" si="132"/>
        <v/>
      </c>
      <c r="GX62" s="47" t="str">
        <f t="shared" si="132"/>
        <v/>
      </c>
      <c r="GY62" s="47" t="str">
        <f t="shared" si="132"/>
        <v/>
      </c>
      <c r="GZ62" s="47" t="str">
        <f t="shared" si="132"/>
        <v/>
      </c>
      <c r="HA62" s="47" t="str">
        <f t="shared" si="132"/>
        <v/>
      </c>
      <c r="HB62" s="47" t="str">
        <f t="shared" si="132"/>
        <v/>
      </c>
      <c r="HC62" s="47" t="str">
        <f t="shared" si="132"/>
        <v/>
      </c>
      <c r="HD62" s="47" t="str">
        <f t="shared" si="132"/>
        <v/>
      </c>
      <c r="HE62" s="47" t="str">
        <f t="shared" si="132"/>
        <v/>
      </c>
      <c r="HF62" s="47" t="str">
        <f t="shared" si="132"/>
        <v/>
      </c>
      <c r="HG62" s="47" t="str">
        <f t="shared" si="132"/>
        <v/>
      </c>
      <c r="HH62" s="47" t="str">
        <f t="shared" si="132"/>
        <v/>
      </c>
      <c r="HI62" s="47" t="str">
        <f t="shared" si="132"/>
        <v/>
      </c>
      <c r="HJ62" s="47" t="str">
        <f t="shared" si="124"/>
        <v/>
      </c>
      <c r="HK62" s="47" t="str">
        <f t="shared" si="124"/>
        <v/>
      </c>
      <c r="HL62" s="47" t="str">
        <f t="shared" si="124"/>
        <v/>
      </c>
      <c r="HM62" s="47" t="str">
        <f t="shared" si="124"/>
        <v/>
      </c>
      <c r="HN62" s="47" t="str">
        <f t="shared" si="124"/>
        <v/>
      </c>
      <c r="HO62" s="47" t="str">
        <f t="shared" si="124"/>
        <v/>
      </c>
      <c r="HP62" s="165" t="e">
        <f t="shared" si="119"/>
        <v>#N/A</v>
      </c>
      <c r="HQ62" s="165" t="e">
        <f t="shared" si="119"/>
        <v>#N/A</v>
      </c>
      <c r="HR62" s="165" t="e">
        <f t="shared" si="119"/>
        <v>#N/A</v>
      </c>
      <c r="HS62" s="165" t="e">
        <f t="shared" si="119"/>
        <v>#N/A</v>
      </c>
      <c r="HT62" s="165" t="e">
        <f t="shared" si="119"/>
        <v>#N/A</v>
      </c>
      <c r="HU62" s="165" t="e">
        <f t="shared" si="119"/>
        <v>#N/A</v>
      </c>
      <c r="HV62" s="165" t="e">
        <f t="shared" si="119"/>
        <v>#N/A</v>
      </c>
      <c r="HW62" s="165" t="e">
        <f t="shared" si="119"/>
        <v>#N/A</v>
      </c>
      <c r="HX62" s="165" t="e">
        <f t="shared" si="119"/>
        <v>#N/A</v>
      </c>
      <c r="HY62" s="165" t="e">
        <f t="shared" si="119"/>
        <v>#N/A</v>
      </c>
      <c r="HZ62" s="165" t="e">
        <f t="shared" si="119"/>
        <v>#N/A</v>
      </c>
      <c r="IA62" s="165" t="e">
        <f t="shared" si="119"/>
        <v>#N/A</v>
      </c>
      <c r="IB62" s="165" t="e">
        <f t="shared" si="119"/>
        <v>#N/A</v>
      </c>
      <c r="IC62" s="165" t="e">
        <f t="shared" si="119"/>
        <v>#N/A</v>
      </c>
      <c r="ID62" s="165" t="e">
        <f t="shared" si="119"/>
        <v>#N/A</v>
      </c>
      <c r="IE62" s="165" t="e">
        <f t="shared" si="119"/>
        <v>#N/A</v>
      </c>
      <c r="IF62" s="165" t="e">
        <f t="shared" si="120"/>
        <v>#N/A</v>
      </c>
      <c r="IG62" s="165" t="e">
        <f t="shared" si="120"/>
        <v>#N/A</v>
      </c>
      <c r="IH62" s="165" t="e">
        <f t="shared" si="120"/>
        <v>#N/A</v>
      </c>
      <c r="II62" s="165" t="e">
        <f t="shared" si="120"/>
        <v>#N/A</v>
      </c>
      <c r="IJ62" s="165" t="e">
        <f t="shared" si="120"/>
        <v>#N/A</v>
      </c>
      <c r="IK62" s="165" t="e">
        <f t="shared" si="120"/>
        <v>#N/A</v>
      </c>
      <c r="IL62" s="165" t="e">
        <f t="shared" si="120"/>
        <v>#N/A</v>
      </c>
      <c r="IM62" s="165" t="e">
        <f t="shared" si="120"/>
        <v>#N/A</v>
      </c>
      <c r="IN62" s="165" t="e">
        <f t="shared" si="120"/>
        <v>#N/A</v>
      </c>
      <c r="IO62" s="165" t="e">
        <f t="shared" si="120"/>
        <v>#N/A</v>
      </c>
      <c r="IP62" s="165" t="e">
        <f t="shared" si="120"/>
        <v>#N/A</v>
      </c>
      <c r="IQ62" s="165" t="e">
        <f t="shared" si="120"/>
        <v>#N/A</v>
      </c>
      <c r="IR62" s="165" t="e">
        <f t="shared" si="120"/>
        <v>#N/A</v>
      </c>
      <c r="IS62" s="165" t="e">
        <f t="shared" si="120"/>
        <v>#N/A</v>
      </c>
      <c r="IT62" s="165" t="e">
        <f t="shared" si="118"/>
        <v>#N/A</v>
      </c>
      <c r="IU62" s="165" t="e">
        <f t="shared" si="117"/>
        <v>#N/A</v>
      </c>
      <c r="IV62" s="165" t="e">
        <f t="shared" si="117"/>
        <v>#N/A</v>
      </c>
      <c r="IW62" s="165" t="e">
        <f t="shared" si="117"/>
        <v>#N/A</v>
      </c>
      <c r="IX62" s="165" t="e">
        <f t="shared" si="117"/>
        <v>#N/A</v>
      </c>
      <c r="IY62" s="165" t="e">
        <f t="shared" si="117"/>
        <v>#N/A</v>
      </c>
      <c r="IZ62" s="165" t="e">
        <f t="shared" si="117"/>
        <v>#N/A</v>
      </c>
      <c r="JA62" s="165" t="e">
        <f t="shared" si="117"/>
        <v>#N/A</v>
      </c>
      <c r="JB62" s="165" t="e">
        <f t="shared" si="117"/>
        <v>#N/A</v>
      </c>
      <c r="JC62" s="165" t="e">
        <f t="shared" si="117"/>
        <v>#N/A</v>
      </c>
      <c r="JD62" s="165" t="e">
        <f t="shared" si="117"/>
        <v>#N/A</v>
      </c>
      <c r="JE62" s="165" t="e">
        <f t="shared" si="117"/>
        <v>#N/A</v>
      </c>
      <c r="JF62" s="165" t="e">
        <f t="shared" si="105"/>
        <v>#N/A</v>
      </c>
      <c r="JG62" s="165" t="e">
        <f t="shared" si="105"/>
        <v>#N/A</v>
      </c>
      <c r="JH62" s="165" t="e">
        <f t="shared" si="105"/>
        <v>#N/A</v>
      </c>
      <c r="JI62" s="165" t="e">
        <f t="shared" si="105"/>
        <v>#N/A</v>
      </c>
      <c r="JJ62" s="165" t="e">
        <f t="shared" si="105"/>
        <v>#N/A</v>
      </c>
      <c r="JK62" s="165" t="e">
        <f t="shared" si="105"/>
        <v>#N/A</v>
      </c>
      <c r="JL62" s="165" t="e">
        <f t="shared" si="105"/>
        <v>#N/A</v>
      </c>
      <c r="JM62" s="165" t="e">
        <f t="shared" si="105"/>
        <v>#N/A</v>
      </c>
      <c r="JN62" s="165" t="e">
        <f t="shared" si="105"/>
        <v>#N/A</v>
      </c>
      <c r="JO62" s="165" t="e">
        <f t="shared" si="105"/>
        <v>#N/A</v>
      </c>
      <c r="JP62" s="165" t="e">
        <f t="shared" si="105"/>
        <v>#N/A</v>
      </c>
      <c r="JQ62" s="165" t="e">
        <f t="shared" si="105"/>
        <v>#N/A</v>
      </c>
      <c r="JR62" s="165" t="e">
        <f t="shared" si="105"/>
        <v>#N/A</v>
      </c>
      <c r="JS62" s="165" t="e">
        <f t="shared" si="105"/>
        <v>#N/A</v>
      </c>
      <c r="JT62" s="165" t="e">
        <f t="shared" si="105"/>
        <v>#N/A</v>
      </c>
      <c r="JU62" s="165" t="e">
        <f t="shared" si="105"/>
        <v>#N/A</v>
      </c>
      <c r="JV62" s="165" t="e">
        <f t="shared" si="106"/>
        <v>#N/A</v>
      </c>
      <c r="JW62" s="165" t="e">
        <f t="shared" si="106"/>
        <v>#N/A</v>
      </c>
      <c r="JX62" s="165" t="e">
        <f t="shared" si="106"/>
        <v>#N/A</v>
      </c>
      <c r="JY62" s="165" t="e">
        <f t="shared" si="106"/>
        <v>#N/A</v>
      </c>
      <c r="JZ62" s="165" t="e">
        <f t="shared" si="106"/>
        <v>#N/A</v>
      </c>
      <c r="KA62" s="165" t="e">
        <f t="shared" si="106"/>
        <v>#N/A</v>
      </c>
      <c r="KB62" s="165" t="e">
        <f t="shared" si="106"/>
        <v>#N/A</v>
      </c>
      <c r="KC62" s="165" t="e">
        <f t="shared" si="106"/>
        <v>#N/A</v>
      </c>
      <c r="KD62" s="165" t="e">
        <f t="shared" si="106"/>
        <v>#N/A</v>
      </c>
      <c r="KE62" s="165" t="e">
        <f t="shared" si="106"/>
        <v>#N/A</v>
      </c>
      <c r="KF62" s="165" t="e">
        <f t="shared" si="106"/>
        <v>#N/A</v>
      </c>
      <c r="KG62" s="165" t="e">
        <f t="shared" si="106"/>
        <v>#N/A</v>
      </c>
      <c r="KH62" s="165" t="e">
        <f t="shared" si="106"/>
        <v>#N/A</v>
      </c>
      <c r="KI62" s="165" t="e">
        <f t="shared" si="106"/>
        <v>#N/A</v>
      </c>
      <c r="KJ62" s="165" t="e">
        <f t="shared" si="106"/>
        <v>#N/A</v>
      </c>
      <c r="KK62" s="165" t="e">
        <f t="shared" si="106"/>
        <v>#N/A</v>
      </c>
      <c r="KL62" s="165" t="e">
        <f t="shared" si="107"/>
        <v>#N/A</v>
      </c>
      <c r="KM62" s="165" t="e">
        <f t="shared" si="107"/>
        <v>#N/A</v>
      </c>
      <c r="KN62" s="165" t="e">
        <f t="shared" si="107"/>
        <v>#N/A</v>
      </c>
      <c r="KO62" s="165" t="e">
        <f t="shared" si="107"/>
        <v>#N/A</v>
      </c>
      <c r="KP62" s="165" t="e">
        <f t="shared" si="107"/>
        <v>#N/A</v>
      </c>
      <c r="KQ62" s="165" t="e">
        <f t="shared" si="107"/>
        <v>#N/A</v>
      </c>
      <c r="KR62" s="165" t="e">
        <f t="shared" si="107"/>
        <v>#N/A</v>
      </c>
      <c r="KS62" s="165" t="e">
        <f t="shared" si="107"/>
        <v>#N/A</v>
      </c>
      <c r="KT62" s="165" t="e">
        <f t="shared" si="107"/>
        <v>#N/A</v>
      </c>
      <c r="KU62" s="165" t="e">
        <f t="shared" si="107"/>
        <v>#N/A</v>
      </c>
      <c r="KV62" s="165" t="e">
        <f t="shared" si="107"/>
        <v>#N/A</v>
      </c>
      <c r="KW62" s="165" t="e">
        <f t="shared" si="107"/>
        <v>#N/A</v>
      </c>
      <c r="KX62" s="165" t="e">
        <f t="shared" si="107"/>
        <v>#N/A</v>
      </c>
      <c r="KY62" s="165" t="e">
        <f t="shared" si="107"/>
        <v>#N/A</v>
      </c>
      <c r="KZ62" s="165" t="e">
        <f t="shared" si="107"/>
        <v>#N/A</v>
      </c>
      <c r="LA62" s="165" t="e">
        <f t="shared" si="107"/>
        <v>#N/A</v>
      </c>
      <c r="LB62" s="165" t="e">
        <f t="shared" si="108"/>
        <v>#N/A</v>
      </c>
      <c r="LC62" s="165" t="e">
        <f t="shared" si="108"/>
        <v>#N/A</v>
      </c>
      <c r="LD62" s="165" t="e">
        <f t="shared" si="108"/>
        <v>#N/A</v>
      </c>
      <c r="LE62" s="165" t="e">
        <f t="shared" si="108"/>
        <v>#N/A</v>
      </c>
      <c r="LF62" s="165" t="e">
        <f t="shared" si="108"/>
        <v>#N/A</v>
      </c>
      <c r="LG62" s="165" t="e">
        <f t="shared" si="108"/>
        <v>#N/A</v>
      </c>
      <c r="LH62" s="165" t="e">
        <f t="shared" si="108"/>
        <v>#N/A</v>
      </c>
      <c r="LI62" s="165" t="e">
        <f t="shared" si="108"/>
        <v>#N/A</v>
      </c>
      <c r="LJ62" s="165" t="e">
        <f t="shared" si="108"/>
        <v>#N/A</v>
      </c>
      <c r="LK62" s="165" t="e">
        <f t="shared" si="108"/>
        <v>#N/A</v>
      </c>
      <c r="LL62" s="165" t="e">
        <f t="shared" si="108"/>
        <v>#N/A</v>
      </c>
      <c r="LM62" s="165" t="e">
        <f t="shared" si="108"/>
        <v>#N/A</v>
      </c>
      <c r="LN62" s="165" t="e">
        <f t="shared" si="108"/>
        <v>#N/A</v>
      </c>
      <c r="LO62" s="165" t="e">
        <f t="shared" si="108"/>
        <v>#N/A</v>
      </c>
      <c r="LP62" s="165" t="e">
        <f t="shared" si="108"/>
        <v>#N/A</v>
      </c>
      <c r="LQ62" s="165" t="e">
        <f t="shared" si="108"/>
        <v>#N/A</v>
      </c>
      <c r="LR62" s="165" t="e">
        <f t="shared" si="109"/>
        <v>#N/A</v>
      </c>
      <c r="LS62" s="165" t="e">
        <f t="shared" si="109"/>
        <v>#N/A</v>
      </c>
      <c r="LT62" s="165" t="e">
        <f t="shared" si="109"/>
        <v>#N/A</v>
      </c>
      <c r="LU62" s="165" t="e">
        <f t="shared" si="109"/>
        <v>#N/A</v>
      </c>
      <c r="LV62" s="165" t="e">
        <f t="shared" si="109"/>
        <v>#N/A</v>
      </c>
      <c r="LW62" s="165" t="e">
        <f t="shared" si="109"/>
        <v>#N/A</v>
      </c>
      <c r="LX62" s="165" t="e">
        <f t="shared" si="109"/>
        <v>#N/A</v>
      </c>
      <c r="LY62" s="165" t="e">
        <f t="shared" si="109"/>
        <v>#N/A</v>
      </c>
      <c r="LZ62" s="165" t="e">
        <f t="shared" si="109"/>
        <v>#N/A</v>
      </c>
      <c r="MA62" s="165" t="e">
        <f t="shared" si="109"/>
        <v>#N/A</v>
      </c>
      <c r="MB62" s="165" t="e">
        <f t="shared" si="109"/>
        <v>#N/A</v>
      </c>
      <c r="MC62" s="165" t="e">
        <f t="shared" si="109"/>
        <v>#N/A</v>
      </c>
      <c r="MD62" s="165" t="e">
        <f t="shared" si="109"/>
        <v>#N/A</v>
      </c>
      <c r="ME62" s="165" t="e">
        <f t="shared" si="109"/>
        <v>#N/A</v>
      </c>
      <c r="MF62" s="165" t="e">
        <f t="shared" si="109"/>
        <v>#N/A</v>
      </c>
      <c r="MG62" s="165" t="e">
        <f t="shared" si="109"/>
        <v>#N/A</v>
      </c>
      <c r="MH62" s="165" t="e">
        <f t="shared" si="110"/>
        <v>#N/A</v>
      </c>
      <c r="MI62" s="165" t="e">
        <f t="shared" si="110"/>
        <v>#N/A</v>
      </c>
      <c r="MJ62" s="165" t="e">
        <f t="shared" si="110"/>
        <v>#N/A</v>
      </c>
      <c r="MK62" s="165" t="e">
        <f t="shared" si="110"/>
        <v>#N/A</v>
      </c>
      <c r="ML62" s="165" t="e">
        <f t="shared" si="110"/>
        <v>#N/A</v>
      </c>
      <c r="MM62" s="165" t="e">
        <f t="shared" si="110"/>
        <v>#N/A</v>
      </c>
      <c r="MN62" s="165" t="e">
        <f t="shared" si="110"/>
        <v>#N/A</v>
      </c>
      <c r="MO62" s="165" t="e">
        <f t="shared" si="110"/>
        <v>#N/A</v>
      </c>
      <c r="MP62" s="165" t="e">
        <f t="shared" si="110"/>
        <v>#N/A</v>
      </c>
      <c r="MQ62" s="165" t="e">
        <f t="shared" si="110"/>
        <v>#N/A</v>
      </c>
      <c r="MR62" s="165" t="e">
        <f t="shared" si="110"/>
        <v>#N/A</v>
      </c>
      <c r="MS62" s="165" t="e">
        <f t="shared" si="110"/>
        <v>#N/A</v>
      </c>
      <c r="MT62" s="165" t="e">
        <f t="shared" si="110"/>
        <v>#N/A</v>
      </c>
      <c r="MU62" s="165" t="e">
        <f t="shared" si="110"/>
        <v>#N/A</v>
      </c>
      <c r="MV62" s="165" t="e">
        <f t="shared" si="110"/>
        <v>#N/A</v>
      </c>
      <c r="MW62" s="165" t="e">
        <f t="shared" si="110"/>
        <v>#N/A</v>
      </c>
      <c r="MX62" s="165" t="e">
        <f t="shared" si="111"/>
        <v>#N/A</v>
      </c>
      <c r="MY62" s="165" t="e">
        <f t="shared" si="111"/>
        <v>#N/A</v>
      </c>
      <c r="MZ62" s="165" t="e">
        <f t="shared" si="111"/>
        <v>#N/A</v>
      </c>
      <c r="NA62" s="165" t="e">
        <f t="shared" si="111"/>
        <v>#N/A</v>
      </c>
      <c r="NB62" s="165" t="e">
        <f t="shared" si="111"/>
        <v>#N/A</v>
      </c>
      <c r="NC62" s="165" t="e">
        <f t="shared" si="111"/>
        <v>#N/A</v>
      </c>
      <c r="ND62" s="165" t="e">
        <f t="shared" si="111"/>
        <v>#N/A</v>
      </c>
      <c r="NE62" s="165" t="e">
        <f t="shared" si="111"/>
        <v>#N/A</v>
      </c>
      <c r="NF62" s="165" t="e">
        <f t="shared" si="111"/>
        <v>#N/A</v>
      </c>
      <c r="NG62" s="165" t="e">
        <f t="shared" si="111"/>
        <v>#N/A</v>
      </c>
      <c r="NH62" s="165" t="e">
        <f t="shared" si="111"/>
        <v>#N/A</v>
      </c>
      <c r="NI62" s="165" t="e">
        <f t="shared" si="111"/>
        <v>#N/A</v>
      </c>
      <c r="NJ62" s="165" t="e">
        <f t="shared" si="111"/>
        <v>#N/A</v>
      </c>
      <c r="NK62" s="165" t="e">
        <f t="shared" si="111"/>
        <v>#N/A</v>
      </c>
      <c r="NL62" s="165" t="e">
        <f t="shared" si="111"/>
        <v>#N/A</v>
      </c>
      <c r="NM62" s="165" t="e">
        <f t="shared" si="111"/>
        <v>#N/A</v>
      </c>
      <c r="NN62" s="165" t="e">
        <f t="shared" si="112"/>
        <v>#N/A</v>
      </c>
      <c r="NO62" s="165" t="e">
        <f t="shared" si="112"/>
        <v>#N/A</v>
      </c>
      <c r="NP62" s="165" t="e">
        <f t="shared" si="112"/>
        <v>#N/A</v>
      </c>
      <c r="NQ62" s="165" t="e">
        <f t="shared" si="112"/>
        <v>#N/A</v>
      </c>
      <c r="NR62" s="165" t="e">
        <f t="shared" si="112"/>
        <v>#N/A</v>
      </c>
      <c r="NS62" s="165" t="e">
        <f t="shared" si="112"/>
        <v>#N/A</v>
      </c>
      <c r="NT62" s="165" t="e">
        <f t="shared" si="112"/>
        <v>#N/A</v>
      </c>
      <c r="NU62" s="165" t="e">
        <f t="shared" si="112"/>
        <v>#N/A</v>
      </c>
      <c r="NV62" s="165" t="e">
        <f t="shared" si="112"/>
        <v>#N/A</v>
      </c>
      <c r="NW62" s="165" t="e">
        <f t="shared" si="112"/>
        <v>#N/A</v>
      </c>
      <c r="NX62" s="165" t="e">
        <f t="shared" si="112"/>
        <v>#N/A</v>
      </c>
      <c r="NY62" s="165" t="e">
        <f t="shared" si="112"/>
        <v>#N/A</v>
      </c>
      <c r="NZ62" s="165" t="e">
        <f t="shared" si="112"/>
        <v>#N/A</v>
      </c>
      <c r="OA62" s="165" t="e">
        <f t="shared" si="112"/>
        <v>#N/A</v>
      </c>
      <c r="OB62" s="165" t="e">
        <f t="shared" si="112"/>
        <v>#N/A</v>
      </c>
      <c r="OC62" s="165" t="e">
        <f t="shared" si="112"/>
        <v>#N/A</v>
      </c>
      <c r="OD62" s="165" t="e">
        <f t="shared" si="113"/>
        <v>#N/A</v>
      </c>
      <c r="OE62" s="165" t="e">
        <f t="shared" si="113"/>
        <v>#N/A</v>
      </c>
      <c r="OF62" s="165" t="e">
        <f t="shared" si="113"/>
        <v>#N/A</v>
      </c>
      <c r="OG62" s="165" t="e">
        <f t="shared" si="113"/>
        <v>#N/A</v>
      </c>
      <c r="OH62" s="165" t="e">
        <f t="shared" si="113"/>
        <v>#N/A</v>
      </c>
      <c r="OI62" s="165" t="e">
        <f t="shared" si="113"/>
        <v>#N/A</v>
      </c>
      <c r="OJ62" s="165" t="e">
        <f t="shared" si="113"/>
        <v>#N/A</v>
      </c>
      <c r="OK62" s="165" t="e">
        <f t="shared" si="113"/>
        <v>#N/A</v>
      </c>
      <c r="OL62" s="165" t="e">
        <f t="shared" si="113"/>
        <v>#N/A</v>
      </c>
      <c r="OM62" s="165" t="e">
        <f t="shared" si="113"/>
        <v>#N/A</v>
      </c>
      <c r="ON62" s="165" t="e">
        <f t="shared" si="113"/>
        <v>#N/A</v>
      </c>
      <c r="OO62" s="165" t="e">
        <f t="shared" si="113"/>
        <v>#N/A</v>
      </c>
      <c r="OP62" s="165" t="e">
        <f t="shared" si="113"/>
        <v>#N/A</v>
      </c>
      <c r="OQ62" s="165" t="e">
        <f t="shared" si="113"/>
        <v>#N/A</v>
      </c>
      <c r="OR62" s="165" t="e">
        <f t="shared" si="113"/>
        <v>#N/A</v>
      </c>
      <c r="OS62" s="165" t="e">
        <f t="shared" si="113"/>
        <v>#N/A</v>
      </c>
      <c r="OT62" s="165" t="e">
        <f t="shared" si="114"/>
        <v>#N/A</v>
      </c>
      <c r="OU62" s="165" t="e">
        <f t="shared" si="114"/>
        <v>#N/A</v>
      </c>
      <c r="OV62" s="165" t="e">
        <f t="shared" si="114"/>
        <v>#N/A</v>
      </c>
      <c r="OW62" s="165" t="e">
        <f t="shared" si="83"/>
        <v>#N/A</v>
      </c>
      <c r="OX62" s="165" t="e">
        <f t="shared" si="83"/>
        <v>#N/A</v>
      </c>
      <c r="OY62" s="165" t="e">
        <f t="shared" si="83"/>
        <v>#N/A</v>
      </c>
      <c r="OZ62" s="165" t="e">
        <f t="shared" si="83"/>
        <v>#N/A</v>
      </c>
      <c r="PA62" s="165" t="e">
        <f t="shared" si="83"/>
        <v>#N/A</v>
      </c>
      <c r="PB62" s="165" t="e">
        <f t="shared" si="83"/>
        <v>#N/A</v>
      </c>
      <c r="PC62" s="165" t="e">
        <f t="shared" si="70"/>
        <v>#N/A</v>
      </c>
      <c r="PD62" s="165" t="e">
        <f t="shared" si="70"/>
        <v>#N/A</v>
      </c>
      <c r="PE62" s="165" t="e">
        <f t="shared" si="70"/>
        <v>#N/A</v>
      </c>
      <c r="PF62" s="165" t="e">
        <f t="shared" si="70"/>
        <v>#N/A</v>
      </c>
      <c r="PG62" s="165" t="e">
        <f t="shared" si="70"/>
        <v>#N/A</v>
      </c>
      <c r="PH62" s="165" t="e">
        <f t="shared" si="70"/>
        <v>#N/A</v>
      </c>
    </row>
    <row r="63" spans="1:424" hidden="1" x14ac:dyDescent="0.45">
      <c r="A63" s="4">
        <v>60</v>
      </c>
      <c r="B63" s="91"/>
      <c r="C63" s="91"/>
      <c r="D63" s="91"/>
      <c r="E63" s="120" t="str">
        <f t="shared" si="28"/>
        <v/>
      </c>
      <c r="F63" s="120" t="str">
        <f t="shared" si="29"/>
        <v/>
      </c>
      <c r="G63" s="71" t="str">
        <f t="shared" si="30"/>
        <v/>
      </c>
      <c r="H63" s="23"/>
      <c r="I63" s="55"/>
      <c r="J63" s="298"/>
      <c r="K63" s="72" t="str">
        <f>IF(AND(B63&gt;0,C63&gt;0,D63&gt;0),IF(ISBLANK(J63),IF(ISBLANK(H63),"",(D63-B63)*VLOOKUP(H63,VLookups!$A$4:$B$13,2,FALSE)),J63),"")</f>
        <v/>
      </c>
      <c r="L63" s="73" t="str">
        <f t="shared" si="84"/>
        <v/>
      </c>
      <c r="M63" s="91"/>
      <c r="N63" s="265" t="str">
        <f>IF(AND(M63&gt;0,C63&gt;0,NOT(K63="")),ABS(VLOOKUP($M$1,VLookups!$A$43:$B$44,2,FALSE)-_xlfn.NORM.DIST(M63,G63,K63,TRUE)),"")</f>
        <v/>
      </c>
      <c r="O63" s="90" t="str">
        <f>IF(AND($B63&gt;0,$C63&gt;0,$D63&gt;0,NOT(ISBLANK($H63))),_xlfn.NORM.INV(ABS(VLOOKUP($M$1,VLookups!$A$43:$B$44,2,FALSE)-O$3),$G63,$K63),"")</f>
        <v/>
      </c>
      <c r="P63" s="89" t="str">
        <f>IF(AND($B63&gt;0,$C63&gt;0,$D63&gt;0,NOT(ISBLANK($H63))),_xlfn.NORM.INV(ABS(VLOOKUP($M$1,VLookups!$A$43:$B$44,2,FALSE)-P$3),$G63,$K63),"")</f>
        <v/>
      </c>
      <c r="Q63" s="90" t="str">
        <f>IF(AND($B63&gt;0,$C63&gt;0,$D63&gt;0,NOT(ISBLANK($H63))),_xlfn.NORM.INV(ABS(VLOOKUP($M$1,VLookups!$A$43:$B$44,2,FALSE)-Q$3),$G63,$K63),"")</f>
        <v/>
      </c>
      <c r="R63" s="89" t="str">
        <f>IF(AND($B63&gt;0,$C63&gt;0,$D63&gt;0,NOT(ISBLANK($H63))),_xlfn.NORM.INV(ABS(VLOOKUP($M$1,VLookups!$A$43:$B$44,2,FALSE)-R$3),$G63,$K63),"")</f>
        <v/>
      </c>
      <c r="S63" s="90" t="str">
        <f>IF(AND($B63&gt;0,$C63&gt;0,$D63&gt;0,NOT(ISBLANK($H63))),_xlfn.NORM.INV(ABS(VLOOKUP($M$1,VLookups!$A$43:$B$44,2,FALSE)-S$3),$G63,$K63),"")</f>
        <v/>
      </c>
      <c r="T63" s="89" t="str">
        <f>IF(AND($B63&gt;0,$C63&gt;0,$D63&gt;0,NOT(ISBLANK($H63))),_xlfn.NORM.INV(ABS(VLOOKUP($M$1,VLookups!$A$43:$B$44,2,FALSE)-T$3),$G63,$K63),"")</f>
        <v/>
      </c>
      <c r="U63" s="5"/>
      <c r="V63" s="164" t="str">
        <f t="shared" si="31"/>
        <v/>
      </c>
      <c r="W63" s="47" t="str">
        <f t="shared" si="133"/>
        <v/>
      </c>
      <c r="X63" s="47" t="str">
        <f t="shared" si="133"/>
        <v/>
      </c>
      <c r="Y63" s="47" t="str">
        <f t="shared" si="133"/>
        <v/>
      </c>
      <c r="Z63" s="47" t="str">
        <f t="shared" si="133"/>
        <v/>
      </c>
      <c r="AA63" s="47" t="str">
        <f t="shared" si="133"/>
        <v/>
      </c>
      <c r="AB63" s="47" t="str">
        <f t="shared" si="133"/>
        <v/>
      </c>
      <c r="AC63" s="47" t="str">
        <f t="shared" si="133"/>
        <v/>
      </c>
      <c r="AD63" s="47" t="str">
        <f t="shared" si="133"/>
        <v/>
      </c>
      <c r="AE63" s="47" t="str">
        <f t="shared" si="133"/>
        <v/>
      </c>
      <c r="AF63" s="47" t="str">
        <f t="shared" si="133"/>
        <v/>
      </c>
      <c r="AG63" s="47" t="str">
        <f t="shared" si="133"/>
        <v/>
      </c>
      <c r="AH63" s="47" t="str">
        <f t="shared" si="133"/>
        <v/>
      </c>
      <c r="AI63" s="47" t="str">
        <f t="shared" si="133"/>
        <v/>
      </c>
      <c r="AJ63" s="47" t="str">
        <f t="shared" si="133"/>
        <v/>
      </c>
      <c r="AK63" s="47" t="str">
        <f t="shared" si="133"/>
        <v/>
      </c>
      <c r="AL63" s="47" t="str">
        <f t="shared" si="133"/>
        <v/>
      </c>
      <c r="AM63" s="47" t="str">
        <f t="shared" si="125"/>
        <v/>
      </c>
      <c r="AN63" s="47" t="str">
        <f t="shared" si="125"/>
        <v/>
      </c>
      <c r="AO63" s="47" t="str">
        <f t="shared" si="125"/>
        <v/>
      </c>
      <c r="AP63" s="47" t="str">
        <f t="shared" si="125"/>
        <v/>
      </c>
      <c r="AQ63" s="47" t="str">
        <f t="shared" si="125"/>
        <v/>
      </c>
      <c r="AR63" s="47" t="str">
        <f t="shared" si="125"/>
        <v/>
      </c>
      <c r="AS63" s="47" t="str">
        <f t="shared" si="125"/>
        <v/>
      </c>
      <c r="AT63" s="47" t="str">
        <f t="shared" si="125"/>
        <v/>
      </c>
      <c r="AU63" s="47" t="str">
        <f t="shared" si="125"/>
        <v/>
      </c>
      <c r="AV63" s="47" t="str">
        <f t="shared" si="125"/>
        <v/>
      </c>
      <c r="AW63" s="47" t="str">
        <f t="shared" si="125"/>
        <v/>
      </c>
      <c r="AX63" s="47" t="str">
        <f t="shared" si="125"/>
        <v/>
      </c>
      <c r="AY63" s="47" t="str">
        <f t="shared" si="125"/>
        <v/>
      </c>
      <c r="AZ63" s="47" t="str">
        <f t="shared" si="125"/>
        <v/>
      </c>
      <c r="BA63" s="47" t="str">
        <f t="shared" si="125"/>
        <v/>
      </c>
      <c r="BB63" s="47" t="str">
        <f t="shared" si="126"/>
        <v/>
      </c>
      <c r="BC63" s="47" t="str">
        <f t="shared" si="126"/>
        <v/>
      </c>
      <c r="BD63" s="47" t="str">
        <f t="shared" si="126"/>
        <v/>
      </c>
      <c r="BE63" s="47" t="str">
        <f t="shared" si="126"/>
        <v/>
      </c>
      <c r="BF63" s="47" t="str">
        <f t="shared" si="126"/>
        <v/>
      </c>
      <c r="BG63" s="47" t="str">
        <f t="shared" si="126"/>
        <v/>
      </c>
      <c r="BH63" s="47" t="str">
        <f t="shared" si="126"/>
        <v/>
      </c>
      <c r="BI63" s="47" t="str">
        <f t="shared" si="126"/>
        <v/>
      </c>
      <c r="BJ63" s="47" t="str">
        <f t="shared" si="126"/>
        <v/>
      </c>
      <c r="BK63" s="47" t="str">
        <f t="shared" si="126"/>
        <v/>
      </c>
      <c r="BL63" s="47" t="str">
        <f t="shared" si="126"/>
        <v/>
      </c>
      <c r="BM63" s="47" t="str">
        <f t="shared" si="126"/>
        <v/>
      </c>
      <c r="BN63" s="47" t="str">
        <f t="shared" si="126"/>
        <v/>
      </c>
      <c r="BO63" s="47" t="str">
        <f t="shared" si="126"/>
        <v/>
      </c>
      <c r="BP63" s="47" t="str">
        <f t="shared" si="126"/>
        <v/>
      </c>
      <c r="BQ63" s="47" t="str">
        <f t="shared" si="126"/>
        <v/>
      </c>
      <c r="BR63" s="47" t="str">
        <f t="shared" si="121"/>
        <v/>
      </c>
      <c r="BS63" s="47" t="str">
        <f t="shared" si="121"/>
        <v/>
      </c>
      <c r="BT63" s="47" t="str">
        <f t="shared" si="121"/>
        <v/>
      </c>
      <c r="BU63" s="47" t="str">
        <f t="shared" si="121"/>
        <v/>
      </c>
      <c r="BV63" s="47" t="str">
        <f t="shared" si="121"/>
        <v/>
      </c>
      <c r="BW63" s="47" t="str">
        <f t="shared" si="121"/>
        <v/>
      </c>
      <c r="BX63" s="47" t="str">
        <f t="shared" si="121"/>
        <v/>
      </c>
      <c r="BY63" s="47" t="str">
        <f t="shared" si="121"/>
        <v/>
      </c>
      <c r="BZ63" s="47" t="str">
        <f t="shared" si="121"/>
        <v/>
      </c>
      <c r="CA63" s="47" t="str">
        <f t="shared" si="121"/>
        <v/>
      </c>
      <c r="CB63" s="47" t="str">
        <f t="shared" si="121"/>
        <v/>
      </c>
      <c r="CC63" s="47" t="str">
        <f t="shared" si="121"/>
        <v/>
      </c>
      <c r="CD63" s="47" t="str">
        <f t="shared" si="121"/>
        <v/>
      </c>
      <c r="CE63" s="47" t="str">
        <f t="shared" si="121"/>
        <v/>
      </c>
      <c r="CF63" s="47" t="str">
        <f t="shared" si="121"/>
        <v/>
      </c>
      <c r="CG63" s="47" t="str">
        <f t="shared" si="127"/>
        <v/>
      </c>
      <c r="CH63" s="47" t="str">
        <f t="shared" si="127"/>
        <v/>
      </c>
      <c r="CI63" s="47" t="str">
        <f t="shared" si="127"/>
        <v/>
      </c>
      <c r="CJ63" s="47" t="str">
        <f t="shared" si="127"/>
        <v/>
      </c>
      <c r="CK63" s="47" t="str">
        <f t="shared" si="127"/>
        <v/>
      </c>
      <c r="CL63" s="47" t="str">
        <f t="shared" si="127"/>
        <v/>
      </c>
      <c r="CM63" s="47" t="str">
        <f t="shared" si="127"/>
        <v/>
      </c>
      <c r="CN63" s="47" t="str">
        <f t="shared" si="127"/>
        <v/>
      </c>
      <c r="CO63" s="47" t="str">
        <f t="shared" si="127"/>
        <v/>
      </c>
      <c r="CP63" s="47" t="str">
        <f t="shared" si="127"/>
        <v/>
      </c>
      <c r="CQ63" s="47" t="str">
        <f t="shared" si="127"/>
        <v/>
      </c>
      <c r="CR63" s="47" t="str">
        <f t="shared" si="127"/>
        <v/>
      </c>
      <c r="CS63" s="47" t="str">
        <f t="shared" si="127"/>
        <v/>
      </c>
      <c r="CT63" s="47" t="str">
        <f t="shared" si="127"/>
        <v/>
      </c>
      <c r="CU63" s="47" t="str">
        <f t="shared" si="127"/>
        <v/>
      </c>
      <c r="CV63" s="47" t="str">
        <f t="shared" si="127"/>
        <v/>
      </c>
      <c r="CW63" s="47" t="str">
        <f t="shared" si="128"/>
        <v/>
      </c>
      <c r="CX63" s="47" t="str">
        <f t="shared" si="128"/>
        <v/>
      </c>
      <c r="CY63" s="47" t="str">
        <f t="shared" si="128"/>
        <v/>
      </c>
      <c r="CZ63" s="47" t="str">
        <f t="shared" si="128"/>
        <v/>
      </c>
      <c r="DA63" s="47" t="str">
        <f t="shared" si="128"/>
        <v/>
      </c>
      <c r="DB63" s="47" t="str">
        <f t="shared" si="128"/>
        <v/>
      </c>
      <c r="DC63" s="47" t="str">
        <f t="shared" si="128"/>
        <v/>
      </c>
      <c r="DD63" s="47" t="str">
        <f t="shared" si="128"/>
        <v/>
      </c>
      <c r="DE63" s="47" t="str">
        <f t="shared" si="128"/>
        <v/>
      </c>
      <c r="DF63" s="47" t="str">
        <f t="shared" si="128"/>
        <v/>
      </c>
      <c r="DG63" s="47" t="str">
        <f t="shared" si="128"/>
        <v/>
      </c>
      <c r="DH63" s="47" t="str">
        <f t="shared" si="128"/>
        <v/>
      </c>
      <c r="DI63" s="47" t="str">
        <f t="shared" si="128"/>
        <v/>
      </c>
      <c r="DJ63" s="47" t="str">
        <f t="shared" si="128"/>
        <v/>
      </c>
      <c r="DK63" s="47" t="str">
        <f t="shared" si="128"/>
        <v/>
      </c>
      <c r="DL63" s="47" t="str">
        <f t="shared" si="128"/>
        <v/>
      </c>
      <c r="DM63" s="47" t="str">
        <f t="shared" si="122"/>
        <v/>
      </c>
      <c r="DN63" s="47" t="str">
        <f t="shared" si="122"/>
        <v/>
      </c>
      <c r="DO63" s="47" t="str">
        <f t="shared" si="122"/>
        <v/>
      </c>
      <c r="DP63" s="47" t="str">
        <f t="shared" si="122"/>
        <v/>
      </c>
      <c r="DQ63" s="47" t="str">
        <f t="shared" si="122"/>
        <v/>
      </c>
      <c r="DR63" s="47" t="str">
        <f t="shared" si="122"/>
        <v/>
      </c>
      <c r="DS63" s="179" t="str">
        <f t="shared" si="33"/>
        <v/>
      </c>
      <c r="DT63" s="47" t="str">
        <f t="shared" si="134"/>
        <v/>
      </c>
      <c r="DU63" s="47" t="str">
        <f t="shared" si="134"/>
        <v/>
      </c>
      <c r="DV63" s="47" t="str">
        <f t="shared" si="134"/>
        <v/>
      </c>
      <c r="DW63" s="47" t="str">
        <f t="shared" si="134"/>
        <v/>
      </c>
      <c r="DX63" s="47" t="str">
        <f t="shared" si="134"/>
        <v/>
      </c>
      <c r="DY63" s="47" t="str">
        <f t="shared" si="134"/>
        <v/>
      </c>
      <c r="DZ63" s="47" t="str">
        <f t="shared" si="134"/>
        <v/>
      </c>
      <c r="EA63" s="47" t="str">
        <f t="shared" si="134"/>
        <v/>
      </c>
      <c r="EB63" s="47" t="str">
        <f t="shared" si="134"/>
        <v/>
      </c>
      <c r="EC63" s="47" t="str">
        <f t="shared" si="134"/>
        <v/>
      </c>
      <c r="ED63" s="47" t="str">
        <f t="shared" si="134"/>
        <v/>
      </c>
      <c r="EE63" s="47" t="str">
        <f t="shared" si="134"/>
        <v/>
      </c>
      <c r="EF63" s="47" t="str">
        <f t="shared" si="134"/>
        <v/>
      </c>
      <c r="EG63" s="47" t="str">
        <f t="shared" si="134"/>
        <v/>
      </c>
      <c r="EH63" s="47" t="str">
        <f t="shared" si="134"/>
        <v/>
      </c>
      <c r="EI63" s="47" t="str">
        <f t="shared" si="134"/>
        <v/>
      </c>
      <c r="EJ63" s="47" t="str">
        <f t="shared" si="129"/>
        <v/>
      </c>
      <c r="EK63" s="47" t="str">
        <f t="shared" si="129"/>
        <v/>
      </c>
      <c r="EL63" s="47" t="str">
        <f t="shared" si="129"/>
        <v/>
      </c>
      <c r="EM63" s="47" t="str">
        <f t="shared" si="129"/>
        <v/>
      </c>
      <c r="EN63" s="47" t="str">
        <f t="shared" si="129"/>
        <v/>
      </c>
      <c r="EO63" s="47" t="str">
        <f t="shared" si="129"/>
        <v/>
      </c>
      <c r="EP63" s="47" t="str">
        <f t="shared" si="129"/>
        <v/>
      </c>
      <c r="EQ63" s="47" t="str">
        <f t="shared" si="129"/>
        <v/>
      </c>
      <c r="ER63" s="47" t="str">
        <f t="shared" si="129"/>
        <v/>
      </c>
      <c r="ES63" s="47" t="str">
        <f t="shared" si="129"/>
        <v/>
      </c>
      <c r="ET63" s="47" t="str">
        <f t="shared" si="129"/>
        <v/>
      </c>
      <c r="EU63" s="47" t="str">
        <f t="shared" si="129"/>
        <v/>
      </c>
      <c r="EV63" s="47" t="str">
        <f t="shared" si="129"/>
        <v/>
      </c>
      <c r="EW63" s="47" t="str">
        <f t="shared" si="129"/>
        <v/>
      </c>
      <c r="EX63" s="47" t="str">
        <f t="shared" si="129"/>
        <v/>
      </c>
      <c r="EY63" s="47" t="str">
        <f t="shared" si="130"/>
        <v/>
      </c>
      <c r="EZ63" s="47" t="str">
        <f t="shared" si="130"/>
        <v/>
      </c>
      <c r="FA63" s="47" t="str">
        <f t="shared" si="130"/>
        <v/>
      </c>
      <c r="FB63" s="47" t="str">
        <f t="shared" si="130"/>
        <v/>
      </c>
      <c r="FC63" s="47" t="str">
        <f t="shared" si="130"/>
        <v/>
      </c>
      <c r="FD63" s="47" t="str">
        <f t="shared" si="130"/>
        <v/>
      </c>
      <c r="FE63" s="47" t="str">
        <f t="shared" si="130"/>
        <v/>
      </c>
      <c r="FF63" s="47" t="str">
        <f t="shared" si="130"/>
        <v/>
      </c>
      <c r="FG63" s="47" t="str">
        <f t="shared" si="130"/>
        <v/>
      </c>
      <c r="FH63" s="47" t="str">
        <f t="shared" si="130"/>
        <v/>
      </c>
      <c r="FI63" s="47" t="str">
        <f t="shared" si="130"/>
        <v/>
      </c>
      <c r="FJ63" s="47" t="str">
        <f t="shared" si="130"/>
        <v/>
      </c>
      <c r="FK63" s="47" t="str">
        <f t="shared" si="130"/>
        <v/>
      </c>
      <c r="FL63" s="47" t="str">
        <f t="shared" si="130"/>
        <v/>
      </c>
      <c r="FM63" s="47" t="str">
        <f t="shared" si="130"/>
        <v/>
      </c>
      <c r="FN63" s="47" t="str">
        <f t="shared" si="130"/>
        <v/>
      </c>
      <c r="FO63" s="47" t="str">
        <f t="shared" si="123"/>
        <v/>
      </c>
      <c r="FP63" s="47" t="str">
        <f t="shared" si="123"/>
        <v/>
      </c>
      <c r="FQ63" s="47" t="str">
        <f t="shared" si="123"/>
        <v/>
      </c>
      <c r="FR63" s="47" t="str">
        <f t="shared" si="123"/>
        <v/>
      </c>
      <c r="FS63" s="47" t="str">
        <f t="shared" si="123"/>
        <v/>
      </c>
      <c r="FT63" s="47" t="str">
        <f t="shared" si="123"/>
        <v/>
      </c>
      <c r="FU63" s="47" t="str">
        <f t="shared" si="123"/>
        <v/>
      </c>
      <c r="FV63" s="47" t="str">
        <f t="shared" si="123"/>
        <v/>
      </c>
      <c r="FW63" s="47" t="str">
        <f t="shared" si="123"/>
        <v/>
      </c>
      <c r="FX63" s="47" t="str">
        <f t="shared" si="123"/>
        <v/>
      </c>
      <c r="FY63" s="47" t="str">
        <f t="shared" si="123"/>
        <v/>
      </c>
      <c r="FZ63" s="47" t="str">
        <f t="shared" si="123"/>
        <v/>
      </c>
      <c r="GA63" s="47" t="str">
        <f t="shared" si="123"/>
        <v/>
      </c>
      <c r="GB63" s="47" t="str">
        <f t="shared" si="123"/>
        <v/>
      </c>
      <c r="GC63" s="47" t="str">
        <f t="shared" si="123"/>
        <v/>
      </c>
      <c r="GD63" s="47" t="str">
        <f t="shared" si="131"/>
        <v/>
      </c>
      <c r="GE63" s="47" t="str">
        <f t="shared" si="131"/>
        <v/>
      </c>
      <c r="GF63" s="47" t="str">
        <f t="shared" si="131"/>
        <v/>
      </c>
      <c r="GG63" s="47" t="str">
        <f t="shared" si="131"/>
        <v/>
      </c>
      <c r="GH63" s="47" t="str">
        <f t="shared" si="131"/>
        <v/>
      </c>
      <c r="GI63" s="47" t="str">
        <f t="shared" si="131"/>
        <v/>
      </c>
      <c r="GJ63" s="47" t="str">
        <f t="shared" si="131"/>
        <v/>
      </c>
      <c r="GK63" s="47" t="str">
        <f t="shared" si="131"/>
        <v/>
      </c>
      <c r="GL63" s="47" t="str">
        <f t="shared" si="131"/>
        <v/>
      </c>
      <c r="GM63" s="47" t="str">
        <f t="shared" si="131"/>
        <v/>
      </c>
      <c r="GN63" s="47" t="str">
        <f t="shared" si="131"/>
        <v/>
      </c>
      <c r="GO63" s="47" t="str">
        <f t="shared" si="131"/>
        <v/>
      </c>
      <c r="GP63" s="47" t="str">
        <f t="shared" si="131"/>
        <v/>
      </c>
      <c r="GQ63" s="47" t="str">
        <f t="shared" si="131"/>
        <v/>
      </c>
      <c r="GR63" s="47" t="str">
        <f t="shared" si="131"/>
        <v/>
      </c>
      <c r="GS63" s="47" t="str">
        <f t="shared" si="131"/>
        <v/>
      </c>
      <c r="GT63" s="47" t="str">
        <f t="shared" si="132"/>
        <v/>
      </c>
      <c r="GU63" s="47" t="str">
        <f t="shared" si="132"/>
        <v/>
      </c>
      <c r="GV63" s="47" t="str">
        <f t="shared" si="132"/>
        <v/>
      </c>
      <c r="GW63" s="47" t="str">
        <f t="shared" si="132"/>
        <v/>
      </c>
      <c r="GX63" s="47" t="str">
        <f t="shared" si="132"/>
        <v/>
      </c>
      <c r="GY63" s="47" t="str">
        <f t="shared" si="132"/>
        <v/>
      </c>
      <c r="GZ63" s="47" t="str">
        <f t="shared" si="132"/>
        <v/>
      </c>
      <c r="HA63" s="47" t="str">
        <f t="shared" si="132"/>
        <v/>
      </c>
      <c r="HB63" s="47" t="str">
        <f t="shared" si="132"/>
        <v/>
      </c>
      <c r="HC63" s="47" t="str">
        <f t="shared" si="132"/>
        <v/>
      </c>
      <c r="HD63" s="47" t="str">
        <f t="shared" si="132"/>
        <v/>
      </c>
      <c r="HE63" s="47" t="str">
        <f t="shared" si="132"/>
        <v/>
      </c>
      <c r="HF63" s="47" t="str">
        <f t="shared" si="132"/>
        <v/>
      </c>
      <c r="HG63" s="47" t="str">
        <f t="shared" si="132"/>
        <v/>
      </c>
      <c r="HH63" s="47" t="str">
        <f t="shared" si="132"/>
        <v/>
      </c>
      <c r="HI63" s="47" t="str">
        <f t="shared" si="132"/>
        <v/>
      </c>
      <c r="HJ63" s="47" t="str">
        <f t="shared" si="124"/>
        <v/>
      </c>
      <c r="HK63" s="47" t="str">
        <f t="shared" si="124"/>
        <v/>
      </c>
      <c r="HL63" s="47" t="str">
        <f t="shared" si="124"/>
        <v/>
      </c>
      <c r="HM63" s="47" t="str">
        <f t="shared" si="124"/>
        <v/>
      </c>
      <c r="HN63" s="47" t="str">
        <f t="shared" si="124"/>
        <v/>
      </c>
      <c r="HO63" s="47" t="str">
        <f t="shared" si="124"/>
        <v/>
      </c>
      <c r="HP63" s="165" t="e">
        <f t="shared" si="119"/>
        <v>#N/A</v>
      </c>
      <c r="HQ63" s="165" t="e">
        <f t="shared" si="119"/>
        <v>#N/A</v>
      </c>
      <c r="HR63" s="165" t="e">
        <f t="shared" si="119"/>
        <v>#N/A</v>
      </c>
      <c r="HS63" s="165" t="e">
        <f t="shared" si="119"/>
        <v>#N/A</v>
      </c>
      <c r="HT63" s="165" t="e">
        <f t="shared" si="119"/>
        <v>#N/A</v>
      </c>
      <c r="HU63" s="165" t="e">
        <f t="shared" si="119"/>
        <v>#N/A</v>
      </c>
      <c r="HV63" s="165" t="e">
        <f t="shared" si="119"/>
        <v>#N/A</v>
      </c>
      <c r="HW63" s="165" t="e">
        <f t="shared" si="119"/>
        <v>#N/A</v>
      </c>
      <c r="HX63" s="165" t="e">
        <f t="shared" si="119"/>
        <v>#N/A</v>
      </c>
      <c r="HY63" s="165" t="e">
        <f t="shared" si="119"/>
        <v>#N/A</v>
      </c>
      <c r="HZ63" s="165" t="e">
        <f t="shared" si="119"/>
        <v>#N/A</v>
      </c>
      <c r="IA63" s="165" t="e">
        <f t="shared" si="119"/>
        <v>#N/A</v>
      </c>
      <c r="IB63" s="165" t="e">
        <f t="shared" si="119"/>
        <v>#N/A</v>
      </c>
      <c r="IC63" s="165" t="e">
        <f t="shared" si="119"/>
        <v>#N/A</v>
      </c>
      <c r="ID63" s="165" t="e">
        <f t="shared" si="119"/>
        <v>#N/A</v>
      </c>
      <c r="IE63" s="165" t="e">
        <f t="shared" si="119"/>
        <v>#N/A</v>
      </c>
      <c r="IF63" s="165" t="e">
        <f t="shared" si="120"/>
        <v>#N/A</v>
      </c>
      <c r="IG63" s="165" t="e">
        <f t="shared" si="120"/>
        <v>#N/A</v>
      </c>
      <c r="IH63" s="165" t="e">
        <f t="shared" si="120"/>
        <v>#N/A</v>
      </c>
      <c r="II63" s="165" t="e">
        <f t="shared" si="120"/>
        <v>#N/A</v>
      </c>
      <c r="IJ63" s="165" t="e">
        <f t="shared" si="120"/>
        <v>#N/A</v>
      </c>
      <c r="IK63" s="165" t="e">
        <f t="shared" si="120"/>
        <v>#N/A</v>
      </c>
      <c r="IL63" s="165" t="e">
        <f t="shared" si="120"/>
        <v>#N/A</v>
      </c>
      <c r="IM63" s="165" t="e">
        <f t="shared" si="120"/>
        <v>#N/A</v>
      </c>
      <c r="IN63" s="165" t="e">
        <f t="shared" si="120"/>
        <v>#N/A</v>
      </c>
      <c r="IO63" s="165" t="e">
        <f t="shared" si="120"/>
        <v>#N/A</v>
      </c>
      <c r="IP63" s="165" t="e">
        <f t="shared" si="120"/>
        <v>#N/A</v>
      </c>
      <c r="IQ63" s="165" t="e">
        <f t="shared" si="120"/>
        <v>#N/A</v>
      </c>
      <c r="IR63" s="165" t="e">
        <f t="shared" si="120"/>
        <v>#N/A</v>
      </c>
      <c r="IS63" s="165" t="e">
        <f t="shared" si="120"/>
        <v>#N/A</v>
      </c>
      <c r="IT63" s="165" t="e">
        <f t="shared" si="118"/>
        <v>#N/A</v>
      </c>
      <c r="IU63" s="165" t="e">
        <f t="shared" si="117"/>
        <v>#N/A</v>
      </c>
      <c r="IV63" s="165" t="e">
        <f t="shared" si="117"/>
        <v>#N/A</v>
      </c>
      <c r="IW63" s="165" t="e">
        <f t="shared" si="117"/>
        <v>#N/A</v>
      </c>
      <c r="IX63" s="165" t="e">
        <f t="shared" si="117"/>
        <v>#N/A</v>
      </c>
      <c r="IY63" s="165" t="e">
        <f t="shared" si="117"/>
        <v>#N/A</v>
      </c>
      <c r="IZ63" s="165" t="e">
        <f t="shared" si="117"/>
        <v>#N/A</v>
      </c>
      <c r="JA63" s="165" t="e">
        <f t="shared" si="117"/>
        <v>#N/A</v>
      </c>
      <c r="JB63" s="165" t="e">
        <f t="shared" si="117"/>
        <v>#N/A</v>
      </c>
      <c r="JC63" s="165" t="e">
        <f t="shared" si="117"/>
        <v>#N/A</v>
      </c>
      <c r="JD63" s="165" t="e">
        <f t="shared" si="117"/>
        <v>#N/A</v>
      </c>
      <c r="JE63" s="165" t="e">
        <f t="shared" si="117"/>
        <v>#N/A</v>
      </c>
      <c r="JF63" s="165" t="e">
        <f t="shared" si="105"/>
        <v>#N/A</v>
      </c>
      <c r="JG63" s="165" t="e">
        <f t="shared" si="105"/>
        <v>#N/A</v>
      </c>
      <c r="JH63" s="165" t="e">
        <f t="shared" si="105"/>
        <v>#N/A</v>
      </c>
      <c r="JI63" s="165" t="e">
        <f t="shared" si="105"/>
        <v>#N/A</v>
      </c>
      <c r="JJ63" s="165" t="e">
        <f t="shared" si="105"/>
        <v>#N/A</v>
      </c>
      <c r="JK63" s="165" t="e">
        <f t="shared" si="105"/>
        <v>#N/A</v>
      </c>
      <c r="JL63" s="165" t="e">
        <f t="shared" si="105"/>
        <v>#N/A</v>
      </c>
      <c r="JM63" s="165" t="e">
        <f t="shared" si="105"/>
        <v>#N/A</v>
      </c>
      <c r="JN63" s="165" t="e">
        <f t="shared" si="105"/>
        <v>#N/A</v>
      </c>
      <c r="JO63" s="165" t="e">
        <f t="shared" si="105"/>
        <v>#N/A</v>
      </c>
      <c r="JP63" s="165" t="e">
        <f t="shared" si="105"/>
        <v>#N/A</v>
      </c>
      <c r="JQ63" s="165" t="e">
        <f t="shared" si="105"/>
        <v>#N/A</v>
      </c>
      <c r="JR63" s="165" t="e">
        <f t="shared" si="105"/>
        <v>#N/A</v>
      </c>
      <c r="JS63" s="165" t="e">
        <f t="shared" si="105"/>
        <v>#N/A</v>
      </c>
      <c r="JT63" s="165" t="e">
        <f t="shared" si="105"/>
        <v>#N/A</v>
      </c>
      <c r="JU63" s="165" t="e">
        <f t="shared" si="105"/>
        <v>#N/A</v>
      </c>
      <c r="JV63" s="165" t="e">
        <f t="shared" si="106"/>
        <v>#N/A</v>
      </c>
      <c r="JW63" s="165" t="e">
        <f t="shared" si="106"/>
        <v>#N/A</v>
      </c>
      <c r="JX63" s="165" t="e">
        <f t="shared" si="106"/>
        <v>#N/A</v>
      </c>
      <c r="JY63" s="165" t="e">
        <f t="shared" si="106"/>
        <v>#N/A</v>
      </c>
      <c r="JZ63" s="165" t="e">
        <f t="shared" si="106"/>
        <v>#N/A</v>
      </c>
      <c r="KA63" s="165" t="e">
        <f t="shared" si="106"/>
        <v>#N/A</v>
      </c>
      <c r="KB63" s="165" t="e">
        <f t="shared" si="106"/>
        <v>#N/A</v>
      </c>
      <c r="KC63" s="165" t="e">
        <f t="shared" si="106"/>
        <v>#N/A</v>
      </c>
      <c r="KD63" s="165" t="e">
        <f t="shared" si="106"/>
        <v>#N/A</v>
      </c>
      <c r="KE63" s="165" t="e">
        <f t="shared" si="106"/>
        <v>#N/A</v>
      </c>
      <c r="KF63" s="165" t="e">
        <f t="shared" si="106"/>
        <v>#N/A</v>
      </c>
      <c r="KG63" s="165" t="e">
        <f t="shared" si="106"/>
        <v>#N/A</v>
      </c>
      <c r="KH63" s="165" t="e">
        <f t="shared" si="106"/>
        <v>#N/A</v>
      </c>
      <c r="KI63" s="165" t="e">
        <f t="shared" si="106"/>
        <v>#N/A</v>
      </c>
      <c r="KJ63" s="165" t="e">
        <f t="shared" si="106"/>
        <v>#N/A</v>
      </c>
      <c r="KK63" s="165" t="e">
        <f t="shared" si="106"/>
        <v>#N/A</v>
      </c>
      <c r="KL63" s="165" t="e">
        <f t="shared" si="107"/>
        <v>#N/A</v>
      </c>
      <c r="KM63" s="165" t="e">
        <f t="shared" si="107"/>
        <v>#N/A</v>
      </c>
      <c r="KN63" s="165" t="e">
        <f t="shared" si="107"/>
        <v>#N/A</v>
      </c>
      <c r="KO63" s="165" t="e">
        <f t="shared" si="107"/>
        <v>#N/A</v>
      </c>
      <c r="KP63" s="165" t="e">
        <f t="shared" si="107"/>
        <v>#N/A</v>
      </c>
      <c r="KQ63" s="165" t="e">
        <f t="shared" si="107"/>
        <v>#N/A</v>
      </c>
      <c r="KR63" s="165" t="e">
        <f t="shared" si="107"/>
        <v>#N/A</v>
      </c>
      <c r="KS63" s="165" t="e">
        <f t="shared" si="107"/>
        <v>#N/A</v>
      </c>
      <c r="KT63" s="165" t="e">
        <f t="shared" si="107"/>
        <v>#N/A</v>
      </c>
      <c r="KU63" s="165" t="e">
        <f t="shared" si="107"/>
        <v>#N/A</v>
      </c>
      <c r="KV63" s="165" t="e">
        <f t="shared" si="107"/>
        <v>#N/A</v>
      </c>
      <c r="KW63" s="165" t="e">
        <f t="shared" si="107"/>
        <v>#N/A</v>
      </c>
      <c r="KX63" s="165" t="e">
        <f t="shared" si="107"/>
        <v>#N/A</v>
      </c>
      <c r="KY63" s="165" t="e">
        <f t="shared" si="107"/>
        <v>#N/A</v>
      </c>
      <c r="KZ63" s="165" t="e">
        <f t="shared" si="107"/>
        <v>#N/A</v>
      </c>
      <c r="LA63" s="165" t="e">
        <f t="shared" si="107"/>
        <v>#N/A</v>
      </c>
      <c r="LB63" s="165" t="e">
        <f t="shared" si="108"/>
        <v>#N/A</v>
      </c>
      <c r="LC63" s="165" t="e">
        <f t="shared" si="108"/>
        <v>#N/A</v>
      </c>
      <c r="LD63" s="165" t="e">
        <f t="shared" si="108"/>
        <v>#N/A</v>
      </c>
      <c r="LE63" s="165" t="e">
        <f t="shared" si="108"/>
        <v>#N/A</v>
      </c>
      <c r="LF63" s="165" t="e">
        <f t="shared" si="108"/>
        <v>#N/A</v>
      </c>
      <c r="LG63" s="165" t="e">
        <f t="shared" si="108"/>
        <v>#N/A</v>
      </c>
      <c r="LH63" s="165" t="e">
        <f t="shared" si="108"/>
        <v>#N/A</v>
      </c>
      <c r="LI63" s="165" t="e">
        <f t="shared" si="108"/>
        <v>#N/A</v>
      </c>
      <c r="LJ63" s="165" t="e">
        <f t="shared" si="108"/>
        <v>#N/A</v>
      </c>
      <c r="LK63" s="165" t="e">
        <f t="shared" si="108"/>
        <v>#N/A</v>
      </c>
      <c r="LL63" s="165" t="e">
        <f t="shared" si="108"/>
        <v>#N/A</v>
      </c>
      <c r="LM63" s="165" t="e">
        <f t="shared" si="108"/>
        <v>#N/A</v>
      </c>
      <c r="LN63" s="165" t="e">
        <f t="shared" si="108"/>
        <v>#N/A</v>
      </c>
      <c r="LO63" s="165" t="e">
        <f t="shared" si="108"/>
        <v>#N/A</v>
      </c>
      <c r="LP63" s="165" t="e">
        <f t="shared" si="108"/>
        <v>#N/A</v>
      </c>
      <c r="LQ63" s="165" t="e">
        <f t="shared" si="108"/>
        <v>#N/A</v>
      </c>
      <c r="LR63" s="165" t="e">
        <f t="shared" si="109"/>
        <v>#N/A</v>
      </c>
      <c r="LS63" s="165" t="e">
        <f t="shared" si="109"/>
        <v>#N/A</v>
      </c>
      <c r="LT63" s="165" t="e">
        <f t="shared" si="109"/>
        <v>#N/A</v>
      </c>
      <c r="LU63" s="165" t="e">
        <f t="shared" si="109"/>
        <v>#N/A</v>
      </c>
      <c r="LV63" s="165" t="e">
        <f t="shared" si="109"/>
        <v>#N/A</v>
      </c>
      <c r="LW63" s="165" t="e">
        <f t="shared" si="109"/>
        <v>#N/A</v>
      </c>
      <c r="LX63" s="165" t="e">
        <f t="shared" si="109"/>
        <v>#N/A</v>
      </c>
      <c r="LY63" s="165" t="e">
        <f t="shared" si="109"/>
        <v>#N/A</v>
      </c>
      <c r="LZ63" s="165" t="e">
        <f t="shared" si="109"/>
        <v>#N/A</v>
      </c>
      <c r="MA63" s="165" t="e">
        <f t="shared" si="109"/>
        <v>#N/A</v>
      </c>
      <c r="MB63" s="165" t="e">
        <f t="shared" si="109"/>
        <v>#N/A</v>
      </c>
      <c r="MC63" s="165" t="e">
        <f t="shared" si="109"/>
        <v>#N/A</v>
      </c>
      <c r="MD63" s="165" t="e">
        <f t="shared" si="109"/>
        <v>#N/A</v>
      </c>
      <c r="ME63" s="165" t="e">
        <f t="shared" si="109"/>
        <v>#N/A</v>
      </c>
      <c r="MF63" s="165" t="e">
        <f t="shared" si="109"/>
        <v>#N/A</v>
      </c>
      <c r="MG63" s="165" t="e">
        <f t="shared" si="109"/>
        <v>#N/A</v>
      </c>
      <c r="MH63" s="165" t="e">
        <f t="shared" si="110"/>
        <v>#N/A</v>
      </c>
      <c r="MI63" s="165" t="e">
        <f t="shared" si="110"/>
        <v>#N/A</v>
      </c>
      <c r="MJ63" s="165" t="e">
        <f t="shared" si="110"/>
        <v>#N/A</v>
      </c>
      <c r="MK63" s="165" t="e">
        <f t="shared" si="110"/>
        <v>#N/A</v>
      </c>
      <c r="ML63" s="165" t="e">
        <f t="shared" si="110"/>
        <v>#N/A</v>
      </c>
      <c r="MM63" s="165" t="e">
        <f t="shared" si="110"/>
        <v>#N/A</v>
      </c>
      <c r="MN63" s="165" t="e">
        <f t="shared" si="110"/>
        <v>#N/A</v>
      </c>
      <c r="MO63" s="165" t="e">
        <f t="shared" si="110"/>
        <v>#N/A</v>
      </c>
      <c r="MP63" s="165" t="e">
        <f t="shared" si="110"/>
        <v>#N/A</v>
      </c>
      <c r="MQ63" s="165" t="e">
        <f t="shared" si="110"/>
        <v>#N/A</v>
      </c>
      <c r="MR63" s="165" t="e">
        <f t="shared" si="110"/>
        <v>#N/A</v>
      </c>
      <c r="MS63" s="165" t="e">
        <f t="shared" si="110"/>
        <v>#N/A</v>
      </c>
      <c r="MT63" s="165" t="e">
        <f t="shared" si="110"/>
        <v>#N/A</v>
      </c>
      <c r="MU63" s="165" t="e">
        <f t="shared" si="110"/>
        <v>#N/A</v>
      </c>
      <c r="MV63" s="165" t="e">
        <f t="shared" si="110"/>
        <v>#N/A</v>
      </c>
      <c r="MW63" s="165" t="e">
        <f t="shared" si="110"/>
        <v>#N/A</v>
      </c>
      <c r="MX63" s="165" t="e">
        <f t="shared" si="111"/>
        <v>#N/A</v>
      </c>
      <c r="MY63" s="165" t="e">
        <f t="shared" si="111"/>
        <v>#N/A</v>
      </c>
      <c r="MZ63" s="165" t="e">
        <f t="shared" si="111"/>
        <v>#N/A</v>
      </c>
      <c r="NA63" s="165" t="e">
        <f t="shared" si="111"/>
        <v>#N/A</v>
      </c>
      <c r="NB63" s="165" t="e">
        <f t="shared" si="111"/>
        <v>#N/A</v>
      </c>
      <c r="NC63" s="165" t="e">
        <f t="shared" si="111"/>
        <v>#N/A</v>
      </c>
      <c r="ND63" s="165" t="e">
        <f t="shared" si="111"/>
        <v>#N/A</v>
      </c>
      <c r="NE63" s="165" t="e">
        <f t="shared" si="111"/>
        <v>#N/A</v>
      </c>
      <c r="NF63" s="165" t="e">
        <f t="shared" si="111"/>
        <v>#N/A</v>
      </c>
      <c r="NG63" s="165" t="e">
        <f t="shared" si="111"/>
        <v>#N/A</v>
      </c>
      <c r="NH63" s="165" t="e">
        <f t="shared" si="111"/>
        <v>#N/A</v>
      </c>
      <c r="NI63" s="165" t="e">
        <f t="shared" si="111"/>
        <v>#N/A</v>
      </c>
      <c r="NJ63" s="165" t="e">
        <f t="shared" si="111"/>
        <v>#N/A</v>
      </c>
      <c r="NK63" s="165" t="e">
        <f t="shared" si="111"/>
        <v>#N/A</v>
      </c>
      <c r="NL63" s="165" t="e">
        <f t="shared" si="111"/>
        <v>#N/A</v>
      </c>
      <c r="NM63" s="165" t="e">
        <f t="shared" si="111"/>
        <v>#N/A</v>
      </c>
      <c r="NN63" s="165" t="e">
        <f t="shared" si="112"/>
        <v>#N/A</v>
      </c>
      <c r="NO63" s="165" t="e">
        <f t="shared" si="112"/>
        <v>#N/A</v>
      </c>
      <c r="NP63" s="165" t="e">
        <f t="shared" si="112"/>
        <v>#N/A</v>
      </c>
      <c r="NQ63" s="165" t="e">
        <f t="shared" si="112"/>
        <v>#N/A</v>
      </c>
      <c r="NR63" s="165" t="e">
        <f t="shared" si="112"/>
        <v>#N/A</v>
      </c>
      <c r="NS63" s="165" t="e">
        <f t="shared" si="112"/>
        <v>#N/A</v>
      </c>
      <c r="NT63" s="165" t="e">
        <f t="shared" si="112"/>
        <v>#N/A</v>
      </c>
      <c r="NU63" s="165" t="e">
        <f t="shared" si="112"/>
        <v>#N/A</v>
      </c>
      <c r="NV63" s="165" t="e">
        <f t="shared" si="112"/>
        <v>#N/A</v>
      </c>
      <c r="NW63" s="165" t="e">
        <f t="shared" si="112"/>
        <v>#N/A</v>
      </c>
      <c r="NX63" s="165" t="e">
        <f t="shared" si="112"/>
        <v>#N/A</v>
      </c>
      <c r="NY63" s="165" t="e">
        <f t="shared" si="112"/>
        <v>#N/A</v>
      </c>
      <c r="NZ63" s="165" t="e">
        <f t="shared" si="112"/>
        <v>#N/A</v>
      </c>
      <c r="OA63" s="165" t="e">
        <f t="shared" si="112"/>
        <v>#N/A</v>
      </c>
      <c r="OB63" s="165" t="e">
        <f t="shared" si="112"/>
        <v>#N/A</v>
      </c>
      <c r="OC63" s="165" t="e">
        <f t="shared" si="112"/>
        <v>#N/A</v>
      </c>
      <c r="OD63" s="165" t="e">
        <f t="shared" si="113"/>
        <v>#N/A</v>
      </c>
      <c r="OE63" s="165" t="e">
        <f t="shared" si="113"/>
        <v>#N/A</v>
      </c>
      <c r="OF63" s="165" t="e">
        <f t="shared" si="113"/>
        <v>#N/A</v>
      </c>
      <c r="OG63" s="165" t="e">
        <f t="shared" si="113"/>
        <v>#N/A</v>
      </c>
      <c r="OH63" s="165" t="e">
        <f t="shared" si="113"/>
        <v>#N/A</v>
      </c>
      <c r="OI63" s="165" t="e">
        <f t="shared" si="113"/>
        <v>#N/A</v>
      </c>
      <c r="OJ63" s="165" t="e">
        <f t="shared" si="113"/>
        <v>#N/A</v>
      </c>
      <c r="OK63" s="165" t="e">
        <f t="shared" si="113"/>
        <v>#N/A</v>
      </c>
      <c r="OL63" s="165" t="e">
        <f t="shared" si="113"/>
        <v>#N/A</v>
      </c>
      <c r="OM63" s="165" t="e">
        <f t="shared" si="113"/>
        <v>#N/A</v>
      </c>
      <c r="ON63" s="165" t="e">
        <f t="shared" si="113"/>
        <v>#N/A</v>
      </c>
      <c r="OO63" s="165" t="e">
        <f t="shared" si="113"/>
        <v>#N/A</v>
      </c>
      <c r="OP63" s="165" t="e">
        <f t="shared" si="113"/>
        <v>#N/A</v>
      </c>
      <c r="OQ63" s="165" t="e">
        <f t="shared" si="113"/>
        <v>#N/A</v>
      </c>
      <c r="OR63" s="165" t="e">
        <f t="shared" si="113"/>
        <v>#N/A</v>
      </c>
      <c r="OS63" s="165" t="e">
        <f t="shared" si="113"/>
        <v>#N/A</v>
      </c>
      <c r="OT63" s="165" t="e">
        <f t="shared" si="114"/>
        <v>#N/A</v>
      </c>
      <c r="OU63" s="165" t="e">
        <f t="shared" si="114"/>
        <v>#N/A</v>
      </c>
      <c r="OV63" s="165" t="e">
        <f t="shared" si="114"/>
        <v>#N/A</v>
      </c>
      <c r="OW63" s="165" t="e">
        <f t="shared" si="83"/>
        <v>#N/A</v>
      </c>
      <c r="OX63" s="165" t="e">
        <f t="shared" si="83"/>
        <v>#N/A</v>
      </c>
      <c r="OY63" s="165" t="e">
        <f t="shared" si="83"/>
        <v>#N/A</v>
      </c>
      <c r="OZ63" s="165" t="e">
        <f t="shared" si="83"/>
        <v>#N/A</v>
      </c>
      <c r="PA63" s="165" t="e">
        <f t="shared" si="83"/>
        <v>#N/A</v>
      </c>
      <c r="PB63" s="165" t="e">
        <f t="shared" si="83"/>
        <v>#N/A</v>
      </c>
      <c r="PC63" s="165" t="e">
        <f t="shared" si="70"/>
        <v>#N/A</v>
      </c>
      <c r="PD63" s="165" t="e">
        <f t="shared" si="70"/>
        <v>#N/A</v>
      </c>
      <c r="PE63" s="165" t="e">
        <f t="shared" si="70"/>
        <v>#N/A</v>
      </c>
      <c r="PF63" s="165" t="e">
        <f t="shared" si="70"/>
        <v>#N/A</v>
      </c>
      <c r="PG63" s="165" t="e">
        <f t="shared" si="70"/>
        <v>#N/A</v>
      </c>
      <c r="PH63" s="165" t="e">
        <f t="shared" si="70"/>
        <v>#N/A</v>
      </c>
    </row>
    <row r="64" spans="1:424" hidden="1" x14ac:dyDescent="0.45">
      <c r="A64" s="4">
        <v>61</v>
      </c>
      <c r="B64" s="91"/>
      <c r="C64" s="91"/>
      <c r="D64" s="91"/>
      <c r="E64" s="120" t="str">
        <f t="shared" si="28"/>
        <v/>
      </c>
      <c r="F64" s="120" t="str">
        <f t="shared" si="29"/>
        <v/>
      </c>
      <c r="G64" s="71" t="str">
        <f t="shared" si="30"/>
        <v/>
      </c>
      <c r="H64" s="23"/>
      <c r="I64" s="55"/>
      <c r="J64" s="298"/>
      <c r="K64" s="72" t="str">
        <f>IF(AND(B64&gt;0,C64&gt;0,D64&gt;0),IF(ISBLANK(J64),IF(ISBLANK(H64),"",(D64-B64)*VLOOKUP(H64,VLookups!$A$4:$B$13,2,FALSE)),J64),"")</f>
        <v/>
      </c>
      <c r="L64" s="73" t="str">
        <f t="shared" si="84"/>
        <v/>
      </c>
      <c r="M64" s="91"/>
      <c r="N64" s="265" t="str">
        <f>IF(AND(M64&gt;0,C64&gt;0,NOT(K64="")),ABS(VLOOKUP($M$1,VLookups!$A$43:$B$44,2,FALSE)-_xlfn.NORM.DIST(M64,G64,K64,TRUE)),"")</f>
        <v/>
      </c>
      <c r="O64" s="90" t="str">
        <f>IF(AND($B64&gt;0,$C64&gt;0,$D64&gt;0,NOT(ISBLANK($H64))),_xlfn.NORM.INV(ABS(VLOOKUP($M$1,VLookups!$A$43:$B$44,2,FALSE)-O$3),$G64,$K64),"")</f>
        <v/>
      </c>
      <c r="P64" s="89" t="str">
        <f>IF(AND($B64&gt;0,$C64&gt;0,$D64&gt;0,NOT(ISBLANK($H64))),_xlfn.NORM.INV(ABS(VLOOKUP($M$1,VLookups!$A$43:$B$44,2,FALSE)-P$3),$G64,$K64),"")</f>
        <v/>
      </c>
      <c r="Q64" s="90" t="str">
        <f>IF(AND($B64&gt;0,$C64&gt;0,$D64&gt;0,NOT(ISBLANK($H64))),_xlfn.NORM.INV(ABS(VLOOKUP($M$1,VLookups!$A$43:$B$44,2,FALSE)-Q$3),$G64,$K64),"")</f>
        <v/>
      </c>
      <c r="R64" s="89" t="str">
        <f>IF(AND($B64&gt;0,$C64&gt;0,$D64&gt;0,NOT(ISBLANK($H64))),_xlfn.NORM.INV(ABS(VLOOKUP($M$1,VLookups!$A$43:$B$44,2,FALSE)-R$3),$G64,$K64),"")</f>
        <v/>
      </c>
      <c r="S64" s="90" t="str">
        <f>IF(AND($B64&gt;0,$C64&gt;0,$D64&gt;0,NOT(ISBLANK($H64))),_xlfn.NORM.INV(ABS(VLOOKUP($M$1,VLookups!$A$43:$B$44,2,FALSE)-S$3),$G64,$K64),"")</f>
        <v/>
      </c>
      <c r="T64" s="89" t="str">
        <f>IF(AND($B64&gt;0,$C64&gt;0,$D64&gt;0,NOT(ISBLANK($H64))),_xlfn.NORM.INV(ABS(VLOOKUP($M$1,VLookups!$A$43:$B$44,2,FALSE)-T$3),$G64,$K64),"")</f>
        <v/>
      </c>
      <c r="U64" s="5"/>
      <c r="V64" s="164" t="str">
        <f t="shared" si="31"/>
        <v/>
      </c>
      <c r="W64" s="47" t="str">
        <f t="shared" si="133"/>
        <v/>
      </c>
      <c r="X64" s="47" t="str">
        <f t="shared" si="133"/>
        <v/>
      </c>
      <c r="Y64" s="47" t="str">
        <f t="shared" si="133"/>
        <v/>
      </c>
      <c r="Z64" s="47" t="str">
        <f t="shared" si="133"/>
        <v/>
      </c>
      <c r="AA64" s="47" t="str">
        <f t="shared" si="133"/>
        <v/>
      </c>
      <c r="AB64" s="47" t="str">
        <f t="shared" si="133"/>
        <v/>
      </c>
      <c r="AC64" s="47" t="str">
        <f t="shared" si="133"/>
        <v/>
      </c>
      <c r="AD64" s="47" t="str">
        <f t="shared" si="133"/>
        <v/>
      </c>
      <c r="AE64" s="47" t="str">
        <f t="shared" si="133"/>
        <v/>
      </c>
      <c r="AF64" s="47" t="str">
        <f t="shared" si="133"/>
        <v/>
      </c>
      <c r="AG64" s="47" t="str">
        <f t="shared" si="133"/>
        <v/>
      </c>
      <c r="AH64" s="47" t="str">
        <f t="shared" si="133"/>
        <v/>
      </c>
      <c r="AI64" s="47" t="str">
        <f t="shared" si="133"/>
        <v/>
      </c>
      <c r="AJ64" s="47" t="str">
        <f t="shared" si="133"/>
        <v/>
      </c>
      <c r="AK64" s="47" t="str">
        <f t="shared" si="133"/>
        <v/>
      </c>
      <c r="AL64" s="47" t="str">
        <f t="shared" si="133"/>
        <v/>
      </c>
      <c r="AM64" s="47" t="str">
        <f t="shared" si="125"/>
        <v/>
      </c>
      <c r="AN64" s="47" t="str">
        <f t="shared" si="125"/>
        <v/>
      </c>
      <c r="AO64" s="47" t="str">
        <f t="shared" si="125"/>
        <v/>
      </c>
      <c r="AP64" s="47" t="str">
        <f t="shared" si="125"/>
        <v/>
      </c>
      <c r="AQ64" s="47" t="str">
        <f t="shared" si="125"/>
        <v/>
      </c>
      <c r="AR64" s="47" t="str">
        <f t="shared" si="125"/>
        <v/>
      </c>
      <c r="AS64" s="47" t="str">
        <f t="shared" si="125"/>
        <v/>
      </c>
      <c r="AT64" s="47" t="str">
        <f t="shared" si="125"/>
        <v/>
      </c>
      <c r="AU64" s="47" t="str">
        <f t="shared" si="125"/>
        <v/>
      </c>
      <c r="AV64" s="47" t="str">
        <f t="shared" si="125"/>
        <v/>
      </c>
      <c r="AW64" s="47" t="str">
        <f t="shared" si="125"/>
        <v/>
      </c>
      <c r="AX64" s="47" t="str">
        <f t="shared" si="125"/>
        <v/>
      </c>
      <c r="AY64" s="47" t="str">
        <f t="shared" si="125"/>
        <v/>
      </c>
      <c r="AZ64" s="47" t="str">
        <f t="shared" si="125"/>
        <v/>
      </c>
      <c r="BA64" s="47" t="str">
        <f t="shared" si="125"/>
        <v/>
      </c>
      <c r="BB64" s="47" t="str">
        <f t="shared" si="126"/>
        <v/>
      </c>
      <c r="BC64" s="47" t="str">
        <f t="shared" si="126"/>
        <v/>
      </c>
      <c r="BD64" s="47" t="str">
        <f t="shared" si="126"/>
        <v/>
      </c>
      <c r="BE64" s="47" t="str">
        <f t="shared" si="126"/>
        <v/>
      </c>
      <c r="BF64" s="47" t="str">
        <f t="shared" si="126"/>
        <v/>
      </c>
      <c r="BG64" s="47" t="str">
        <f t="shared" si="126"/>
        <v/>
      </c>
      <c r="BH64" s="47" t="str">
        <f t="shared" si="126"/>
        <v/>
      </c>
      <c r="BI64" s="47" t="str">
        <f t="shared" si="126"/>
        <v/>
      </c>
      <c r="BJ64" s="47" t="str">
        <f t="shared" si="126"/>
        <v/>
      </c>
      <c r="BK64" s="47" t="str">
        <f t="shared" si="126"/>
        <v/>
      </c>
      <c r="BL64" s="47" t="str">
        <f t="shared" si="126"/>
        <v/>
      </c>
      <c r="BM64" s="47" t="str">
        <f t="shared" si="126"/>
        <v/>
      </c>
      <c r="BN64" s="47" t="str">
        <f t="shared" si="126"/>
        <v/>
      </c>
      <c r="BO64" s="47" t="str">
        <f t="shared" si="126"/>
        <v/>
      </c>
      <c r="BP64" s="47" t="str">
        <f t="shared" si="126"/>
        <v/>
      </c>
      <c r="BQ64" s="47" t="str">
        <f t="shared" si="126"/>
        <v/>
      </c>
      <c r="BR64" s="47" t="str">
        <f t="shared" si="121"/>
        <v/>
      </c>
      <c r="BS64" s="47" t="str">
        <f t="shared" si="121"/>
        <v/>
      </c>
      <c r="BT64" s="47" t="str">
        <f t="shared" si="121"/>
        <v/>
      </c>
      <c r="BU64" s="47" t="str">
        <f t="shared" si="121"/>
        <v/>
      </c>
      <c r="BV64" s="47" t="str">
        <f t="shared" si="121"/>
        <v/>
      </c>
      <c r="BW64" s="47" t="str">
        <f t="shared" si="121"/>
        <v/>
      </c>
      <c r="BX64" s="47" t="str">
        <f t="shared" si="121"/>
        <v/>
      </c>
      <c r="BY64" s="47" t="str">
        <f t="shared" si="121"/>
        <v/>
      </c>
      <c r="BZ64" s="47" t="str">
        <f t="shared" si="121"/>
        <v/>
      </c>
      <c r="CA64" s="47" t="str">
        <f t="shared" si="121"/>
        <v/>
      </c>
      <c r="CB64" s="47" t="str">
        <f t="shared" si="121"/>
        <v/>
      </c>
      <c r="CC64" s="47" t="str">
        <f t="shared" si="121"/>
        <v/>
      </c>
      <c r="CD64" s="47" t="str">
        <f t="shared" si="121"/>
        <v/>
      </c>
      <c r="CE64" s="47" t="str">
        <f t="shared" si="121"/>
        <v/>
      </c>
      <c r="CF64" s="47" t="str">
        <f t="shared" si="121"/>
        <v/>
      </c>
      <c r="CG64" s="47" t="str">
        <f t="shared" si="127"/>
        <v/>
      </c>
      <c r="CH64" s="47" t="str">
        <f t="shared" si="127"/>
        <v/>
      </c>
      <c r="CI64" s="47" t="str">
        <f t="shared" si="127"/>
        <v/>
      </c>
      <c r="CJ64" s="47" t="str">
        <f t="shared" si="127"/>
        <v/>
      </c>
      <c r="CK64" s="47" t="str">
        <f t="shared" si="127"/>
        <v/>
      </c>
      <c r="CL64" s="47" t="str">
        <f t="shared" si="127"/>
        <v/>
      </c>
      <c r="CM64" s="47" t="str">
        <f t="shared" si="127"/>
        <v/>
      </c>
      <c r="CN64" s="47" t="str">
        <f t="shared" si="127"/>
        <v/>
      </c>
      <c r="CO64" s="47" t="str">
        <f t="shared" si="127"/>
        <v/>
      </c>
      <c r="CP64" s="47" t="str">
        <f t="shared" si="127"/>
        <v/>
      </c>
      <c r="CQ64" s="47" t="str">
        <f t="shared" si="127"/>
        <v/>
      </c>
      <c r="CR64" s="47" t="str">
        <f t="shared" si="127"/>
        <v/>
      </c>
      <c r="CS64" s="47" t="str">
        <f t="shared" si="127"/>
        <v/>
      </c>
      <c r="CT64" s="47" t="str">
        <f t="shared" si="127"/>
        <v/>
      </c>
      <c r="CU64" s="47" t="str">
        <f t="shared" si="127"/>
        <v/>
      </c>
      <c r="CV64" s="47" t="str">
        <f t="shared" si="127"/>
        <v/>
      </c>
      <c r="CW64" s="47" t="str">
        <f t="shared" si="128"/>
        <v/>
      </c>
      <c r="CX64" s="47" t="str">
        <f t="shared" si="128"/>
        <v/>
      </c>
      <c r="CY64" s="47" t="str">
        <f t="shared" si="128"/>
        <v/>
      </c>
      <c r="CZ64" s="47" t="str">
        <f t="shared" si="128"/>
        <v/>
      </c>
      <c r="DA64" s="47" t="str">
        <f t="shared" si="128"/>
        <v/>
      </c>
      <c r="DB64" s="47" t="str">
        <f t="shared" si="128"/>
        <v/>
      </c>
      <c r="DC64" s="47" t="str">
        <f t="shared" si="128"/>
        <v/>
      </c>
      <c r="DD64" s="47" t="str">
        <f t="shared" si="128"/>
        <v/>
      </c>
      <c r="DE64" s="47" t="str">
        <f t="shared" si="128"/>
        <v/>
      </c>
      <c r="DF64" s="47" t="str">
        <f t="shared" si="128"/>
        <v/>
      </c>
      <c r="DG64" s="47" t="str">
        <f t="shared" si="128"/>
        <v/>
      </c>
      <c r="DH64" s="47" t="str">
        <f t="shared" si="128"/>
        <v/>
      </c>
      <c r="DI64" s="47" t="str">
        <f t="shared" si="128"/>
        <v/>
      </c>
      <c r="DJ64" s="47" t="str">
        <f t="shared" si="128"/>
        <v/>
      </c>
      <c r="DK64" s="47" t="str">
        <f t="shared" si="128"/>
        <v/>
      </c>
      <c r="DL64" s="47" t="str">
        <f t="shared" si="128"/>
        <v/>
      </c>
      <c r="DM64" s="47" t="str">
        <f t="shared" si="122"/>
        <v/>
      </c>
      <c r="DN64" s="47" t="str">
        <f t="shared" si="122"/>
        <v/>
      </c>
      <c r="DO64" s="47" t="str">
        <f t="shared" si="122"/>
        <v/>
      </c>
      <c r="DP64" s="47" t="str">
        <f t="shared" si="122"/>
        <v/>
      </c>
      <c r="DQ64" s="47" t="str">
        <f t="shared" si="122"/>
        <v/>
      </c>
      <c r="DR64" s="47" t="str">
        <f t="shared" si="122"/>
        <v/>
      </c>
      <c r="DS64" s="179" t="str">
        <f t="shared" si="33"/>
        <v/>
      </c>
      <c r="DT64" s="47" t="str">
        <f t="shared" si="134"/>
        <v/>
      </c>
      <c r="DU64" s="47" t="str">
        <f t="shared" si="134"/>
        <v/>
      </c>
      <c r="DV64" s="47" t="str">
        <f t="shared" si="134"/>
        <v/>
      </c>
      <c r="DW64" s="47" t="str">
        <f t="shared" si="134"/>
        <v/>
      </c>
      <c r="DX64" s="47" t="str">
        <f t="shared" si="134"/>
        <v/>
      </c>
      <c r="DY64" s="47" t="str">
        <f t="shared" si="134"/>
        <v/>
      </c>
      <c r="DZ64" s="47" t="str">
        <f t="shared" si="134"/>
        <v/>
      </c>
      <c r="EA64" s="47" t="str">
        <f t="shared" si="134"/>
        <v/>
      </c>
      <c r="EB64" s="47" t="str">
        <f t="shared" si="134"/>
        <v/>
      </c>
      <c r="EC64" s="47" t="str">
        <f t="shared" si="134"/>
        <v/>
      </c>
      <c r="ED64" s="47" t="str">
        <f t="shared" si="134"/>
        <v/>
      </c>
      <c r="EE64" s="47" t="str">
        <f t="shared" si="134"/>
        <v/>
      </c>
      <c r="EF64" s="47" t="str">
        <f t="shared" si="134"/>
        <v/>
      </c>
      <c r="EG64" s="47" t="str">
        <f t="shared" si="134"/>
        <v/>
      </c>
      <c r="EH64" s="47" t="str">
        <f t="shared" si="134"/>
        <v/>
      </c>
      <c r="EI64" s="47" t="str">
        <f t="shared" si="134"/>
        <v/>
      </c>
      <c r="EJ64" s="47" t="str">
        <f t="shared" si="129"/>
        <v/>
      </c>
      <c r="EK64" s="47" t="str">
        <f t="shared" si="129"/>
        <v/>
      </c>
      <c r="EL64" s="47" t="str">
        <f t="shared" si="129"/>
        <v/>
      </c>
      <c r="EM64" s="47" t="str">
        <f t="shared" si="129"/>
        <v/>
      </c>
      <c r="EN64" s="47" t="str">
        <f t="shared" si="129"/>
        <v/>
      </c>
      <c r="EO64" s="47" t="str">
        <f t="shared" si="129"/>
        <v/>
      </c>
      <c r="EP64" s="47" t="str">
        <f t="shared" si="129"/>
        <v/>
      </c>
      <c r="EQ64" s="47" t="str">
        <f t="shared" si="129"/>
        <v/>
      </c>
      <c r="ER64" s="47" t="str">
        <f t="shared" si="129"/>
        <v/>
      </c>
      <c r="ES64" s="47" t="str">
        <f t="shared" si="129"/>
        <v/>
      </c>
      <c r="ET64" s="47" t="str">
        <f t="shared" si="129"/>
        <v/>
      </c>
      <c r="EU64" s="47" t="str">
        <f t="shared" si="129"/>
        <v/>
      </c>
      <c r="EV64" s="47" t="str">
        <f t="shared" si="129"/>
        <v/>
      </c>
      <c r="EW64" s="47" t="str">
        <f t="shared" si="129"/>
        <v/>
      </c>
      <c r="EX64" s="47" t="str">
        <f t="shared" si="129"/>
        <v/>
      </c>
      <c r="EY64" s="47" t="str">
        <f t="shared" si="130"/>
        <v/>
      </c>
      <c r="EZ64" s="47" t="str">
        <f t="shared" si="130"/>
        <v/>
      </c>
      <c r="FA64" s="47" t="str">
        <f t="shared" si="130"/>
        <v/>
      </c>
      <c r="FB64" s="47" t="str">
        <f t="shared" si="130"/>
        <v/>
      </c>
      <c r="FC64" s="47" t="str">
        <f t="shared" si="130"/>
        <v/>
      </c>
      <c r="FD64" s="47" t="str">
        <f t="shared" si="130"/>
        <v/>
      </c>
      <c r="FE64" s="47" t="str">
        <f t="shared" si="130"/>
        <v/>
      </c>
      <c r="FF64" s="47" t="str">
        <f t="shared" si="130"/>
        <v/>
      </c>
      <c r="FG64" s="47" t="str">
        <f t="shared" si="130"/>
        <v/>
      </c>
      <c r="FH64" s="47" t="str">
        <f t="shared" si="130"/>
        <v/>
      </c>
      <c r="FI64" s="47" t="str">
        <f t="shared" si="130"/>
        <v/>
      </c>
      <c r="FJ64" s="47" t="str">
        <f t="shared" si="130"/>
        <v/>
      </c>
      <c r="FK64" s="47" t="str">
        <f t="shared" si="130"/>
        <v/>
      </c>
      <c r="FL64" s="47" t="str">
        <f t="shared" si="130"/>
        <v/>
      </c>
      <c r="FM64" s="47" t="str">
        <f t="shared" si="130"/>
        <v/>
      </c>
      <c r="FN64" s="47" t="str">
        <f t="shared" si="130"/>
        <v/>
      </c>
      <c r="FO64" s="47" t="str">
        <f t="shared" si="123"/>
        <v/>
      </c>
      <c r="FP64" s="47" t="str">
        <f t="shared" si="123"/>
        <v/>
      </c>
      <c r="FQ64" s="47" t="str">
        <f t="shared" si="123"/>
        <v/>
      </c>
      <c r="FR64" s="47" t="str">
        <f t="shared" si="123"/>
        <v/>
      </c>
      <c r="FS64" s="47" t="str">
        <f t="shared" si="123"/>
        <v/>
      </c>
      <c r="FT64" s="47" t="str">
        <f t="shared" si="123"/>
        <v/>
      </c>
      <c r="FU64" s="47" t="str">
        <f t="shared" si="123"/>
        <v/>
      </c>
      <c r="FV64" s="47" t="str">
        <f t="shared" si="123"/>
        <v/>
      </c>
      <c r="FW64" s="47" t="str">
        <f t="shared" si="123"/>
        <v/>
      </c>
      <c r="FX64" s="47" t="str">
        <f t="shared" si="123"/>
        <v/>
      </c>
      <c r="FY64" s="47" t="str">
        <f t="shared" si="123"/>
        <v/>
      </c>
      <c r="FZ64" s="47" t="str">
        <f t="shared" si="123"/>
        <v/>
      </c>
      <c r="GA64" s="47" t="str">
        <f t="shared" si="123"/>
        <v/>
      </c>
      <c r="GB64" s="47" t="str">
        <f t="shared" si="123"/>
        <v/>
      </c>
      <c r="GC64" s="47" t="str">
        <f t="shared" si="123"/>
        <v/>
      </c>
      <c r="GD64" s="47" t="str">
        <f t="shared" si="131"/>
        <v/>
      </c>
      <c r="GE64" s="47" t="str">
        <f t="shared" si="131"/>
        <v/>
      </c>
      <c r="GF64" s="47" t="str">
        <f t="shared" si="131"/>
        <v/>
      </c>
      <c r="GG64" s="47" t="str">
        <f t="shared" si="131"/>
        <v/>
      </c>
      <c r="GH64" s="47" t="str">
        <f t="shared" si="131"/>
        <v/>
      </c>
      <c r="GI64" s="47" t="str">
        <f t="shared" si="131"/>
        <v/>
      </c>
      <c r="GJ64" s="47" t="str">
        <f t="shared" si="131"/>
        <v/>
      </c>
      <c r="GK64" s="47" t="str">
        <f t="shared" si="131"/>
        <v/>
      </c>
      <c r="GL64" s="47" t="str">
        <f t="shared" si="131"/>
        <v/>
      </c>
      <c r="GM64" s="47" t="str">
        <f t="shared" si="131"/>
        <v/>
      </c>
      <c r="GN64" s="47" t="str">
        <f t="shared" si="131"/>
        <v/>
      </c>
      <c r="GO64" s="47" t="str">
        <f t="shared" si="131"/>
        <v/>
      </c>
      <c r="GP64" s="47" t="str">
        <f t="shared" si="131"/>
        <v/>
      </c>
      <c r="GQ64" s="47" t="str">
        <f t="shared" si="131"/>
        <v/>
      </c>
      <c r="GR64" s="47" t="str">
        <f t="shared" si="131"/>
        <v/>
      </c>
      <c r="GS64" s="47" t="str">
        <f t="shared" si="131"/>
        <v/>
      </c>
      <c r="GT64" s="47" t="str">
        <f t="shared" si="132"/>
        <v/>
      </c>
      <c r="GU64" s="47" t="str">
        <f t="shared" si="132"/>
        <v/>
      </c>
      <c r="GV64" s="47" t="str">
        <f t="shared" si="132"/>
        <v/>
      </c>
      <c r="GW64" s="47" t="str">
        <f t="shared" si="132"/>
        <v/>
      </c>
      <c r="GX64" s="47" t="str">
        <f t="shared" si="132"/>
        <v/>
      </c>
      <c r="GY64" s="47" t="str">
        <f t="shared" si="132"/>
        <v/>
      </c>
      <c r="GZ64" s="47" t="str">
        <f t="shared" si="132"/>
        <v/>
      </c>
      <c r="HA64" s="47" t="str">
        <f t="shared" si="132"/>
        <v/>
      </c>
      <c r="HB64" s="47" t="str">
        <f t="shared" si="132"/>
        <v/>
      </c>
      <c r="HC64" s="47" t="str">
        <f t="shared" si="132"/>
        <v/>
      </c>
      <c r="HD64" s="47" t="str">
        <f t="shared" si="132"/>
        <v/>
      </c>
      <c r="HE64" s="47" t="str">
        <f t="shared" si="132"/>
        <v/>
      </c>
      <c r="HF64" s="47" t="str">
        <f t="shared" si="132"/>
        <v/>
      </c>
      <c r="HG64" s="47" t="str">
        <f t="shared" si="132"/>
        <v/>
      </c>
      <c r="HH64" s="47" t="str">
        <f t="shared" si="132"/>
        <v/>
      </c>
      <c r="HI64" s="47" t="str">
        <f t="shared" si="132"/>
        <v/>
      </c>
      <c r="HJ64" s="47" t="str">
        <f t="shared" si="124"/>
        <v/>
      </c>
      <c r="HK64" s="47" t="str">
        <f t="shared" si="124"/>
        <v/>
      </c>
      <c r="HL64" s="47" t="str">
        <f t="shared" si="124"/>
        <v/>
      </c>
      <c r="HM64" s="47" t="str">
        <f t="shared" si="124"/>
        <v/>
      </c>
      <c r="HN64" s="47" t="str">
        <f t="shared" si="124"/>
        <v/>
      </c>
      <c r="HO64" s="47" t="str">
        <f t="shared" si="124"/>
        <v/>
      </c>
      <c r="HP64" s="165" t="e">
        <f t="shared" si="119"/>
        <v>#N/A</v>
      </c>
      <c r="HQ64" s="165" t="e">
        <f t="shared" si="119"/>
        <v>#N/A</v>
      </c>
      <c r="HR64" s="165" t="e">
        <f t="shared" si="119"/>
        <v>#N/A</v>
      </c>
      <c r="HS64" s="165" t="e">
        <f t="shared" si="119"/>
        <v>#N/A</v>
      </c>
      <c r="HT64" s="165" t="e">
        <f t="shared" si="119"/>
        <v>#N/A</v>
      </c>
      <c r="HU64" s="165" t="e">
        <f t="shared" si="119"/>
        <v>#N/A</v>
      </c>
      <c r="HV64" s="165" t="e">
        <f t="shared" si="119"/>
        <v>#N/A</v>
      </c>
      <c r="HW64" s="165" t="e">
        <f t="shared" si="119"/>
        <v>#N/A</v>
      </c>
      <c r="HX64" s="165" t="e">
        <f t="shared" si="119"/>
        <v>#N/A</v>
      </c>
      <c r="HY64" s="165" t="e">
        <f t="shared" si="119"/>
        <v>#N/A</v>
      </c>
      <c r="HZ64" s="165" t="e">
        <f t="shared" si="119"/>
        <v>#N/A</v>
      </c>
      <c r="IA64" s="165" t="e">
        <f t="shared" si="119"/>
        <v>#N/A</v>
      </c>
      <c r="IB64" s="165" t="e">
        <f t="shared" si="119"/>
        <v>#N/A</v>
      </c>
      <c r="IC64" s="165" t="e">
        <f t="shared" si="119"/>
        <v>#N/A</v>
      </c>
      <c r="ID64" s="165" t="e">
        <f t="shared" si="119"/>
        <v>#N/A</v>
      </c>
      <c r="IE64" s="165" t="e">
        <f t="shared" si="119"/>
        <v>#N/A</v>
      </c>
      <c r="IF64" s="165" t="e">
        <f t="shared" si="120"/>
        <v>#N/A</v>
      </c>
      <c r="IG64" s="165" t="e">
        <f t="shared" si="120"/>
        <v>#N/A</v>
      </c>
      <c r="IH64" s="165" t="e">
        <f t="shared" si="120"/>
        <v>#N/A</v>
      </c>
      <c r="II64" s="165" t="e">
        <f t="shared" si="120"/>
        <v>#N/A</v>
      </c>
      <c r="IJ64" s="165" t="e">
        <f t="shared" si="120"/>
        <v>#N/A</v>
      </c>
      <c r="IK64" s="165" t="e">
        <f t="shared" si="120"/>
        <v>#N/A</v>
      </c>
      <c r="IL64" s="165" t="e">
        <f t="shared" si="120"/>
        <v>#N/A</v>
      </c>
      <c r="IM64" s="165" t="e">
        <f t="shared" si="120"/>
        <v>#N/A</v>
      </c>
      <c r="IN64" s="165" t="e">
        <f t="shared" si="120"/>
        <v>#N/A</v>
      </c>
      <c r="IO64" s="165" t="e">
        <f t="shared" si="120"/>
        <v>#N/A</v>
      </c>
      <c r="IP64" s="165" t="e">
        <f t="shared" si="120"/>
        <v>#N/A</v>
      </c>
      <c r="IQ64" s="165" t="e">
        <f t="shared" si="120"/>
        <v>#N/A</v>
      </c>
      <c r="IR64" s="165" t="e">
        <f t="shared" si="120"/>
        <v>#N/A</v>
      </c>
      <c r="IS64" s="165" t="e">
        <f t="shared" si="120"/>
        <v>#N/A</v>
      </c>
      <c r="IT64" s="165" t="e">
        <f t="shared" si="118"/>
        <v>#N/A</v>
      </c>
      <c r="IU64" s="165" t="e">
        <f t="shared" si="117"/>
        <v>#N/A</v>
      </c>
      <c r="IV64" s="165" t="e">
        <f t="shared" si="117"/>
        <v>#N/A</v>
      </c>
      <c r="IW64" s="165" t="e">
        <f t="shared" si="117"/>
        <v>#N/A</v>
      </c>
      <c r="IX64" s="165" t="e">
        <f t="shared" si="117"/>
        <v>#N/A</v>
      </c>
      <c r="IY64" s="165" t="e">
        <f t="shared" si="117"/>
        <v>#N/A</v>
      </c>
      <c r="IZ64" s="165" t="e">
        <f t="shared" si="117"/>
        <v>#N/A</v>
      </c>
      <c r="JA64" s="165" t="e">
        <f t="shared" si="117"/>
        <v>#N/A</v>
      </c>
      <c r="JB64" s="165" t="e">
        <f t="shared" si="117"/>
        <v>#N/A</v>
      </c>
      <c r="JC64" s="165" t="e">
        <f t="shared" si="117"/>
        <v>#N/A</v>
      </c>
      <c r="JD64" s="165" t="e">
        <f t="shared" si="117"/>
        <v>#N/A</v>
      </c>
      <c r="JE64" s="165" t="e">
        <f t="shared" si="117"/>
        <v>#N/A</v>
      </c>
      <c r="JF64" s="165" t="e">
        <f t="shared" si="105"/>
        <v>#N/A</v>
      </c>
      <c r="JG64" s="165" t="e">
        <f t="shared" si="105"/>
        <v>#N/A</v>
      </c>
      <c r="JH64" s="165" t="e">
        <f t="shared" si="105"/>
        <v>#N/A</v>
      </c>
      <c r="JI64" s="165" t="e">
        <f t="shared" si="105"/>
        <v>#N/A</v>
      </c>
      <c r="JJ64" s="165" t="e">
        <f t="shared" si="105"/>
        <v>#N/A</v>
      </c>
      <c r="JK64" s="165" t="e">
        <f t="shared" si="105"/>
        <v>#N/A</v>
      </c>
      <c r="JL64" s="165" t="e">
        <f t="shared" si="105"/>
        <v>#N/A</v>
      </c>
      <c r="JM64" s="165" t="e">
        <f t="shared" si="105"/>
        <v>#N/A</v>
      </c>
      <c r="JN64" s="165" t="e">
        <f t="shared" si="105"/>
        <v>#N/A</v>
      </c>
      <c r="JO64" s="165" t="e">
        <f t="shared" si="105"/>
        <v>#N/A</v>
      </c>
      <c r="JP64" s="165" t="e">
        <f t="shared" si="105"/>
        <v>#N/A</v>
      </c>
      <c r="JQ64" s="165" t="e">
        <f t="shared" si="105"/>
        <v>#N/A</v>
      </c>
      <c r="JR64" s="165" t="e">
        <f t="shared" si="105"/>
        <v>#N/A</v>
      </c>
      <c r="JS64" s="165" t="e">
        <f t="shared" si="105"/>
        <v>#N/A</v>
      </c>
      <c r="JT64" s="165" t="e">
        <f t="shared" si="105"/>
        <v>#N/A</v>
      </c>
      <c r="JU64" s="165" t="e">
        <f t="shared" si="105"/>
        <v>#N/A</v>
      </c>
      <c r="JV64" s="165" t="e">
        <f t="shared" si="106"/>
        <v>#N/A</v>
      </c>
      <c r="JW64" s="165" t="e">
        <f t="shared" si="106"/>
        <v>#N/A</v>
      </c>
      <c r="JX64" s="165" t="e">
        <f t="shared" si="106"/>
        <v>#N/A</v>
      </c>
      <c r="JY64" s="165" t="e">
        <f t="shared" si="106"/>
        <v>#N/A</v>
      </c>
      <c r="JZ64" s="165" t="e">
        <f t="shared" si="106"/>
        <v>#N/A</v>
      </c>
      <c r="KA64" s="165" t="e">
        <f t="shared" si="106"/>
        <v>#N/A</v>
      </c>
      <c r="KB64" s="165" t="e">
        <f t="shared" si="106"/>
        <v>#N/A</v>
      </c>
      <c r="KC64" s="165" t="e">
        <f t="shared" si="106"/>
        <v>#N/A</v>
      </c>
      <c r="KD64" s="165" t="e">
        <f t="shared" si="106"/>
        <v>#N/A</v>
      </c>
      <c r="KE64" s="165" t="e">
        <f t="shared" si="106"/>
        <v>#N/A</v>
      </c>
      <c r="KF64" s="165" t="e">
        <f t="shared" si="106"/>
        <v>#N/A</v>
      </c>
      <c r="KG64" s="165" t="e">
        <f t="shared" si="106"/>
        <v>#N/A</v>
      </c>
      <c r="KH64" s="165" t="e">
        <f t="shared" si="106"/>
        <v>#N/A</v>
      </c>
      <c r="KI64" s="165" t="e">
        <f t="shared" si="106"/>
        <v>#N/A</v>
      </c>
      <c r="KJ64" s="165" t="e">
        <f t="shared" si="106"/>
        <v>#N/A</v>
      </c>
      <c r="KK64" s="165" t="e">
        <f t="shared" si="106"/>
        <v>#N/A</v>
      </c>
      <c r="KL64" s="165" t="e">
        <f t="shared" si="107"/>
        <v>#N/A</v>
      </c>
      <c r="KM64" s="165" t="e">
        <f t="shared" si="107"/>
        <v>#N/A</v>
      </c>
      <c r="KN64" s="165" t="e">
        <f t="shared" si="107"/>
        <v>#N/A</v>
      </c>
      <c r="KO64" s="165" t="e">
        <f t="shared" si="107"/>
        <v>#N/A</v>
      </c>
      <c r="KP64" s="165" t="e">
        <f t="shared" si="107"/>
        <v>#N/A</v>
      </c>
      <c r="KQ64" s="165" t="e">
        <f t="shared" si="107"/>
        <v>#N/A</v>
      </c>
      <c r="KR64" s="165" t="e">
        <f t="shared" si="107"/>
        <v>#N/A</v>
      </c>
      <c r="KS64" s="165" t="e">
        <f t="shared" si="107"/>
        <v>#N/A</v>
      </c>
      <c r="KT64" s="165" t="e">
        <f t="shared" si="107"/>
        <v>#N/A</v>
      </c>
      <c r="KU64" s="165" t="e">
        <f t="shared" si="107"/>
        <v>#N/A</v>
      </c>
      <c r="KV64" s="165" t="e">
        <f t="shared" si="107"/>
        <v>#N/A</v>
      </c>
      <c r="KW64" s="165" t="e">
        <f t="shared" si="107"/>
        <v>#N/A</v>
      </c>
      <c r="KX64" s="165" t="e">
        <f t="shared" si="107"/>
        <v>#N/A</v>
      </c>
      <c r="KY64" s="165" t="e">
        <f t="shared" si="107"/>
        <v>#N/A</v>
      </c>
      <c r="KZ64" s="165" t="e">
        <f t="shared" si="107"/>
        <v>#N/A</v>
      </c>
      <c r="LA64" s="165" t="e">
        <f t="shared" si="107"/>
        <v>#N/A</v>
      </c>
      <c r="LB64" s="165" t="e">
        <f t="shared" si="108"/>
        <v>#N/A</v>
      </c>
      <c r="LC64" s="165" t="e">
        <f t="shared" si="108"/>
        <v>#N/A</v>
      </c>
      <c r="LD64" s="165" t="e">
        <f t="shared" si="108"/>
        <v>#N/A</v>
      </c>
      <c r="LE64" s="165" t="e">
        <f t="shared" si="108"/>
        <v>#N/A</v>
      </c>
      <c r="LF64" s="165" t="e">
        <f t="shared" si="108"/>
        <v>#N/A</v>
      </c>
      <c r="LG64" s="165" t="e">
        <f t="shared" si="108"/>
        <v>#N/A</v>
      </c>
      <c r="LH64" s="165" t="e">
        <f t="shared" si="108"/>
        <v>#N/A</v>
      </c>
      <c r="LI64" s="165" t="e">
        <f t="shared" si="108"/>
        <v>#N/A</v>
      </c>
      <c r="LJ64" s="165" t="e">
        <f t="shared" si="108"/>
        <v>#N/A</v>
      </c>
      <c r="LK64" s="165" t="e">
        <f t="shared" si="108"/>
        <v>#N/A</v>
      </c>
      <c r="LL64" s="165" t="e">
        <f t="shared" si="108"/>
        <v>#N/A</v>
      </c>
      <c r="LM64" s="165" t="e">
        <f t="shared" si="108"/>
        <v>#N/A</v>
      </c>
      <c r="LN64" s="165" t="e">
        <f t="shared" si="108"/>
        <v>#N/A</v>
      </c>
      <c r="LO64" s="165" t="e">
        <f t="shared" si="108"/>
        <v>#N/A</v>
      </c>
      <c r="LP64" s="165" t="e">
        <f t="shared" si="108"/>
        <v>#N/A</v>
      </c>
      <c r="LQ64" s="165" t="e">
        <f t="shared" si="108"/>
        <v>#N/A</v>
      </c>
      <c r="LR64" s="165" t="e">
        <f t="shared" si="109"/>
        <v>#N/A</v>
      </c>
      <c r="LS64" s="165" t="e">
        <f t="shared" si="109"/>
        <v>#N/A</v>
      </c>
      <c r="LT64" s="165" t="e">
        <f t="shared" si="109"/>
        <v>#N/A</v>
      </c>
      <c r="LU64" s="165" t="e">
        <f t="shared" si="109"/>
        <v>#N/A</v>
      </c>
      <c r="LV64" s="165" t="e">
        <f t="shared" si="109"/>
        <v>#N/A</v>
      </c>
      <c r="LW64" s="165" t="e">
        <f t="shared" si="109"/>
        <v>#N/A</v>
      </c>
      <c r="LX64" s="165" t="e">
        <f t="shared" si="109"/>
        <v>#N/A</v>
      </c>
      <c r="LY64" s="165" t="e">
        <f t="shared" si="109"/>
        <v>#N/A</v>
      </c>
      <c r="LZ64" s="165" t="e">
        <f t="shared" si="109"/>
        <v>#N/A</v>
      </c>
      <c r="MA64" s="165" t="e">
        <f t="shared" si="109"/>
        <v>#N/A</v>
      </c>
      <c r="MB64" s="165" t="e">
        <f t="shared" si="109"/>
        <v>#N/A</v>
      </c>
      <c r="MC64" s="165" t="e">
        <f t="shared" si="109"/>
        <v>#N/A</v>
      </c>
      <c r="MD64" s="165" t="e">
        <f t="shared" si="109"/>
        <v>#N/A</v>
      </c>
      <c r="ME64" s="165" t="e">
        <f t="shared" si="109"/>
        <v>#N/A</v>
      </c>
      <c r="MF64" s="165" t="e">
        <f t="shared" si="109"/>
        <v>#N/A</v>
      </c>
      <c r="MG64" s="165" t="e">
        <f t="shared" si="109"/>
        <v>#N/A</v>
      </c>
      <c r="MH64" s="165" t="e">
        <f t="shared" si="110"/>
        <v>#N/A</v>
      </c>
      <c r="MI64" s="165" t="e">
        <f t="shared" si="110"/>
        <v>#N/A</v>
      </c>
      <c r="MJ64" s="165" t="e">
        <f t="shared" si="110"/>
        <v>#N/A</v>
      </c>
      <c r="MK64" s="165" t="e">
        <f t="shared" si="110"/>
        <v>#N/A</v>
      </c>
      <c r="ML64" s="165" t="e">
        <f t="shared" si="110"/>
        <v>#N/A</v>
      </c>
      <c r="MM64" s="165" t="e">
        <f t="shared" si="110"/>
        <v>#N/A</v>
      </c>
      <c r="MN64" s="165" t="e">
        <f t="shared" si="110"/>
        <v>#N/A</v>
      </c>
      <c r="MO64" s="165" t="e">
        <f t="shared" si="110"/>
        <v>#N/A</v>
      </c>
      <c r="MP64" s="165" t="e">
        <f t="shared" si="110"/>
        <v>#N/A</v>
      </c>
      <c r="MQ64" s="165" t="e">
        <f t="shared" si="110"/>
        <v>#N/A</v>
      </c>
      <c r="MR64" s="165" t="e">
        <f t="shared" si="110"/>
        <v>#N/A</v>
      </c>
      <c r="MS64" s="165" t="e">
        <f t="shared" si="110"/>
        <v>#N/A</v>
      </c>
      <c r="MT64" s="165" t="e">
        <f t="shared" si="110"/>
        <v>#N/A</v>
      </c>
      <c r="MU64" s="165" t="e">
        <f t="shared" si="110"/>
        <v>#N/A</v>
      </c>
      <c r="MV64" s="165" t="e">
        <f t="shared" si="110"/>
        <v>#N/A</v>
      </c>
      <c r="MW64" s="165" t="e">
        <f t="shared" si="110"/>
        <v>#N/A</v>
      </c>
      <c r="MX64" s="165" t="e">
        <f t="shared" si="111"/>
        <v>#N/A</v>
      </c>
      <c r="MY64" s="165" t="e">
        <f t="shared" si="111"/>
        <v>#N/A</v>
      </c>
      <c r="MZ64" s="165" t="e">
        <f t="shared" si="111"/>
        <v>#N/A</v>
      </c>
      <c r="NA64" s="165" t="e">
        <f t="shared" si="111"/>
        <v>#N/A</v>
      </c>
      <c r="NB64" s="165" t="e">
        <f t="shared" si="111"/>
        <v>#N/A</v>
      </c>
      <c r="NC64" s="165" t="e">
        <f t="shared" si="111"/>
        <v>#N/A</v>
      </c>
      <c r="ND64" s="165" t="e">
        <f t="shared" si="111"/>
        <v>#N/A</v>
      </c>
      <c r="NE64" s="165" t="e">
        <f t="shared" si="111"/>
        <v>#N/A</v>
      </c>
      <c r="NF64" s="165" t="e">
        <f t="shared" si="111"/>
        <v>#N/A</v>
      </c>
      <c r="NG64" s="165" t="e">
        <f t="shared" si="111"/>
        <v>#N/A</v>
      </c>
      <c r="NH64" s="165" t="e">
        <f t="shared" si="111"/>
        <v>#N/A</v>
      </c>
      <c r="NI64" s="165" t="e">
        <f t="shared" si="111"/>
        <v>#N/A</v>
      </c>
      <c r="NJ64" s="165" t="e">
        <f t="shared" si="111"/>
        <v>#N/A</v>
      </c>
      <c r="NK64" s="165" t="e">
        <f t="shared" si="111"/>
        <v>#N/A</v>
      </c>
      <c r="NL64" s="165" t="e">
        <f t="shared" si="111"/>
        <v>#N/A</v>
      </c>
      <c r="NM64" s="165" t="e">
        <f t="shared" si="111"/>
        <v>#N/A</v>
      </c>
      <c r="NN64" s="165" t="e">
        <f t="shared" si="112"/>
        <v>#N/A</v>
      </c>
      <c r="NO64" s="165" t="e">
        <f t="shared" si="112"/>
        <v>#N/A</v>
      </c>
      <c r="NP64" s="165" t="e">
        <f t="shared" si="112"/>
        <v>#N/A</v>
      </c>
      <c r="NQ64" s="165" t="e">
        <f t="shared" si="112"/>
        <v>#N/A</v>
      </c>
      <c r="NR64" s="165" t="e">
        <f t="shared" si="112"/>
        <v>#N/A</v>
      </c>
      <c r="NS64" s="165" t="e">
        <f t="shared" si="112"/>
        <v>#N/A</v>
      </c>
      <c r="NT64" s="165" t="e">
        <f t="shared" si="112"/>
        <v>#N/A</v>
      </c>
      <c r="NU64" s="165" t="e">
        <f t="shared" si="112"/>
        <v>#N/A</v>
      </c>
      <c r="NV64" s="165" t="e">
        <f t="shared" si="112"/>
        <v>#N/A</v>
      </c>
      <c r="NW64" s="165" t="e">
        <f t="shared" si="112"/>
        <v>#N/A</v>
      </c>
      <c r="NX64" s="165" t="e">
        <f t="shared" si="112"/>
        <v>#N/A</v>
      </c>
      <c r="NY64" s="165" t="e">
        <f t="shared" si="112"/>
        <v>#N/A</v>
      </c>
      <c r="NZ64" s="165" t="e">
        <f t="shared" si="112"/>
        <v>#N/A</v>
      </c>
      <c r="OA64" s="165" t="e">
        <f t="shared" si="112"/>
        <v>#N/A</v>
      </c>
      <c r="OB64" s="165" t="e">
        <f t="shared" si="112"/>
        <v>#N/A</v>
      </c>
      <c r="OC64" s="165" t="e">
        <f t="shared" si="112"/>
        <v>#N/A</v>
      </c>
      <c r="OD64" s="165" t="e">
        <f t="shared" si="113"/>
        <v>#N/A</v>
      </c>
      <c r="OE64" s="165" t="e">
        <f t="shared" si="113"/>
        <v>#N/A</v>
      </c>
      <c r="OF64" s="165" t="e">
        <f t="shared" si="113"/>
        <v>#N/A</v>
      </c>
      <c r="OG64" s="165" t="e">
        <f t="shared" si="113"/>
        <v>#N/A</v>
      </c>
      <c r="OH64" s="165" t="e">
        <f t="shared" si="113"/>
        <v>#N/A</v>
      </c>
      <c r="OI64" s="165" t="e">
        <f t="shared" si="113"/>
        <v>#N/A</v>
      </c>
      <c r="OJ64" s="165" t="e">
        <f t="shared" si="113"/>
        <v>#N/A</v>
      </c>
      <c r="OK64" s="165" t="e">
        <f t="shared" si="113"/>
        <v>#N/A</v>
      </c>
      <c r="OL64" s="165" t="e">
        <f t="shared" si="113"/>
        <v>#N/A</v>
      </c>
      <c r="OM64" s="165" t="e">
        <f t="shared" si="113"/>
        <v>#N/A</v>
      </c>
      <c r="ON64" s="165" t="e">
        <f t="shared" si="113"/>
        <v>#N/A</v>
      </c>
      <c r="OO64" s="165" t="e">
        <f t="shared" si="113"/>
        <v>#N/A</v>
      </c>
      <c r="OP64" s="165" t="e">
        <f t="shared" si="113"/>
        <v>#N/A</v>
      </c>
      <c r="OQ64" s="165" t="e">
        <f t="shared" si="113"/>
        <v>#N/A</v>
      </c>
      <c r="OR64" s="165" t="e">
        <f t="shared" si="113"/>
        <v>#N/A</v>
      </c>
      <c r="OS64" s="165" t="e">
        <f t="shared" si="113"/>
        <v>#N/A</v>
      </c>
      <c r="OT64" s="165" t="e">
        <f t="shared" si="114"/>
        <v>#N/A</v>
      </c>
      <c r="OU64" s="165" t="e">
        <f t="shared" si="114"/>
        <v>#N/A</v>
      </c>
      <c r="OV64" s="165" t="e">
        <f t="shared" si="114"/>
        <v>#N/A</v>
      </c>
      <c r="OW64" s="165" t="e">
        <f t="shared" si="83"/>
        <v>#N/A</v>
      </c>
      <c r="OX64" s="165" t="e">
        <f t="shared" si="83"/>
        <v>#N/A</v>
      </c>
      <c r="OY64" s="165" t="e">
        <f t="shared" si="83"/>
        <v>#N/A</v>
      </c>
      <c r="OZ64" s="165" t="e">
        <f t="shared" si="83"/>
        <v>#N/A</v>
      </c>
      <c r="PA64" s="165" t="e">
        <f t="shared" si="83"/>
        <v>#N/A</v>
      </c>
      <c r="PB64" s="165" t="e">
        <f t="shared" si="83"/>
        <v>#N/A</v>
      </c>
      <c r="PC64" s="165" t="e">
        <f t="shared" si="83"/>
        <v>#N/A</v>
      </c>
      <c r="PD64" s="165" t="e">
        <f t="shared" si="83"/>
        <v>#N/A</v>
      </c>
      <c r="PE64" s="165" t="e">
        <f t="shared" si="83"/>
        <v>#N/A</v>
      </c>
      <c r="PF64" s="165" t="e">
        <f t="shared" si="83"/>
        <v>#N/A</v>
      </c>
      <c r="PG64" s="165" t="e">
        <f t="shared" si="83"/>
        <v>#N/A</v>
      </c>
      <c r="PH64" s="165" t="e">
        <f t="shared" si="83"/>
        <v>#N/A</v>
      </c>
    </row>
    <row r="65" spans="1:424" hidden="1" x14ac:dyDescent="0.45">
      <c r="A65" s="4">
        <v>62</v>
      </c>
      <c r="B65" s="91"/>
      <c r="C65" s="91"/>
      <c r="D65" s="91"/>
      <c r="E65" s="120" t="str">
        <f t="shared" si="28"/>
        <v/>
      </c>
      <c r="F65" s="120" t="str">
        <f t="shared" si="29"/>
        <v/>
      </c>
      <c r="G65" s="71" t="str">
        <f t="shared" si="30"/>
        <v/>
      </c>
      <c r="H65" s="23"/>
      <c r="I65" s="55"/>
      <c r="J65" s="298"/>
      <c r="K65" s="72" t="str">
        <f>IF(AND(B65&gt;0,C65&gt;0,D65&gt;0),IF(ISBLANK(J65),IF(ISBLANK(H65),"",(D65-B65)*VLOOKUP(H65,VLookups!$A$4:$B$13,2,FALSE)),J65),"")</f>
        <v/>
      </c>
      <c r="L65" s="73" t="str">
        <f t="shared" si="84"/>
        <v/>
      </c>
      <c r="M65" s="91"/>
      <c r="N65" s="265" t="str">
        <f>IF(AND(M65&gt;0,C65&gt;0,NOT(K65="")),ABS(VLOOKUP($M$1,VLookups!$A$43:$B$44,2,FALSE)-_xlfn.NORM.DIST(M65,G65,K65,TRUE)),"")</f>
        <v/>
      </c>
      <c r="O65" s="90" t="str">
        <f>IF(AND($B65&gt;0,$C65&gt;0,$D65&gt;0,NOT(ISBLANK($H65))),_xlfn.NORM.INV(ABS(VLOOKUP($M$1,VLookups!$A$43:$B$44,2,FALSE)-O$3),$G65,$K65),"")</f>
        <v/>
      </c>
      <c r="P65" s="89" t="str">
        <f>IF(AND($B65&gt;0,$C65&gt;0,$D65&gt;0,NOT(ISBLANK($H65))),_xlfn.NORM.INV(ABS(VLOOKUP($M$1,VLookups!$A$43:$B$44,2,FALSE)-P$3),$G65,$K65),"")</f>
        <v/>
      </c>
      <c r="Q65" s="90" t="str">
        <f>IF(AND($B65&gt;0,$C65&gt;0,$D65&gt;0,NOT(ISBLANK($H65))),_xlfn.NORM.INV(ABS(VLOOKUP($M$1,VLookups!$A$43:$B$44,2,FALSE)-Q$3),$G65,$K65),"")</f>
        <v/>
      </c>
      <c r="R65" s="89" t="str">
        <f>IF(AND($B65&gt;0,$C65&gt;0,$D65&gt;0,NOT(ISBLANK($H65))),_xlfn.NORM.INV(ABS(VLOOKUP($M$1,VLookups!$A$43:$B$44,2,FALSE)-R$3),$G65,$K65),"")</f>
        <v/>
      </c>
      <c r="S65" s="90" t="str">
        <f>IF(AND($B65&gt;0,$C65&gt;0,$D65&gt;0,NOT(ISBLANK($H65))),_xlfn.NORM.INV(ABS(VLOOKUP($M$1,VLookups!$A$43:$B$44,2,FALSE)-S$3),$G65,$K65),"")</f>
        <v/>
      </c>
      <c r="T65" s="89" t="str">
        <f>IF(AND($B65&gt;0,$C65&gt;0,$D65&gt;0,NOT(ISBLANK($H65))),_xlfn.NORM.INV(ABS(VLOOKUP($M$1,VLookups!$A$43:$B$44,2,FALSE)-T$3),$G65,$K65),"")</f>
        <v/>
      </c>
      <c r="U65" s="5"/>
      <c r="V65" s="164" t="str">
        <f t="shared" si="31"/>
        <v/>
      </c>
      <c r="W65" s="47" t="str">
        <f t="shared" si="133"/>
        <v/>
      </c>
      <c r="X65" s="47" t="str">
        <f t="shared" si="133"/>
        <v/>
      </c>
      <c r="Y65" s="47" t="str">
        <f t="shared" si="133"/>
        <v/>
      </c>
      <c r="Z65" s="47" t="str">
        <f t="shared" si="133"/>
        <v/>
      </c>
      <c r="AA65" s="47" t="str">
        <f t="shared" si="133"/>
        <v/>
      </c>
      <c r="AB65" s="47" t="str">
        <f t="shared" si="133"/>
        <v/>
      </c>
      <c r="AC65" s="47" t="str">
        <f t="shared" si="133"/>
        <v/>
      </c>
      <c r="AD65" s="47" t="str">
        <f t="shared" si="133"/>
        <v/>
      </c>
      <c r="AE65" s="47" t="str">
        <f t="shared" si="133"/>
        <v/>
      </c>
      <c r="AF65" s="47" t="str">
        <f t="shared" si="133"/>
        <v/>
      </c>
      <c r="AG65" s="47" t="str">
        <f t="shared" si="133"/>
        <v/>
      </c>
      <c r="AH65" s="47" t="str">
        <f t="shared" si="133"/>
        <v/>
      </c>
      <c r="AI65" s="47" t="str">
        <f t="shared" si="133"/>
        <v/>
      </c>
      <c r="AJ65" s="47" t="str">
        <f t="shared" si="133"/>
        <v/>
      </c>
      <c r="AK65" s="47" t="str">
        <f t="shared" si="133"/>
        <v/>
      </c>
      <c r="AL65" s="47" t="str">
        <f t="shared" si="133"/>
        <v/>
      </c>
      <c r="AM65" s="47" t="str">
        <f t="shared" si="125"/>
        <v/>
      </c>
      <c r="AN65" s="47" t="str">
        <f t="shared" si="125"/>
        <v/>
      </c>
      <c r="AO65" s="47" t="str">
        <f t="shared" si="125"/>
        <v/>
      </c>
      <c r="AP65" s="47" t="str">
        <f t="shared" si="125"/>
        <v/>
      </c>
      <c r="AQ65" s="47" t="str">
        <f t="shared" si="125"/>
        <v/>
      </c>
      <c r="AR65" s="47" t="str">
        <f t="shared" si="125"/>
        <v/>
      </c>
      <c r="AS65" s="47" t="str">
        <f t="shared" si="125"/>
        <v/>
      </c>
      <c r="AT65" s="47" t="str">
        <f t="shared" si="125"/>
        <v/>
      </c>
      <c r="AU65" s="47" t="str">
        <f t="shared" si="125"/>
        <v/>
      </c>
      <c r="AV65" s="47" t="str">
        <f t="shared" si="125"/>
        <v/>
      </c>
      <c r="AW65" s="47" t="str">
        <f t="shared" si="125"/>
        <v/>
      </c>
      <c r="AX65" s="47" t="str">
        <f t="shared" si="125"/>
        <v/>
      </c>
      <c r="AY65" s="47" t="str">
        <f t="shared" si="125"/>
        <v/>
      </c>
      <c r="AZ65" s="47" t="str">
        <f t="shared" si="125"/>
        <v/>
      </c>
      <c r="BA65" s="47" t="str">
        <f t="shared" si="125"/>
        <v/>
      </c>
      <c r="BB65" s="47" t="str">
        <f t="shared" si="126"/>
        <v/>
      </c>
      <c r="BC65" s="47" t="str">
        <f t="shared" si="126"/>
        <v/>
      </c>
      <c r="BD65" s="47" t="str">
        <f t="shared" si="126"/>
        <v/>
      </c>
      <c r="BE65" s="47" t="str">
        <f t="shared" si="126"/>
        <v/>
      </c>
      <c r="BF65" s="47" t="str">
        <f t="shared" si="126"/>
        <v/>
      </c>
      <c r="BG65" s="47" t="str">
        <f t="shared" si="126"/>
        <v/>
      </c>
      <c r="BH65" s="47" t="str">
        <f t="shared" si="126"/>
        <v/>
      </c>
      <c r="BI65" s="47" t="str">
        <f t="shared" si="126"/>
        <v/>
      </c>
      <c r="BJ65" s="47" t="str">
        <f t="shared" si="126"/>
        <v/>
      </c>
      <c r="BK65" s="47" t="str">
        <f t="shared" si="126"/>
        <v/>
      </c>
      <c r="BL65" s="47" t="str">
        <f t="shared" si="126"/>
        <v/>
      </c>
      <c r="BM65" s="47" t="str">
        <f t="shared" si="126"/>
        <v/>
      </c>
      <c r="BN65" s="47" t="str">
        <f t="shared" si="126"/>
        <v/>
      </c>
      <c r="BO65" s="47" t="str">
        <f t="shared" si="126"/>
        <v/>
      </c>
      <c r="BP65" s="47" t="str">
        <f t="shared" si="126"/>
        <v/>
      </c>
      <c r="BQ65" s="47" t="str">
        <f t="shared" si="126"/>
        <v/>
      </c>
      <c r="BR65" s="47" t="str">
        <f t="shared" si="121"/>
        <v/>
      </c>
      <c r="BS65" s="47" t="str">
        <f t="shared" si="121"/>
        <v/>
      </c>
      <c r="BT65" s="47" t="str">
        <f t="shared" si="121"/>
        <v/>
      </c>
      <c r="BU65" s="47" t="str">
        <f t="shared" si="121"/>
        <v/>
      </c>
      <c r="BV65" s="47" t="str">
        <f t="shared" si="121"/>
        <v/>
      </c>
      <c r="BW65" s="47" t="str">
        <f t="shared" si="121"/>
        <v/>
      </c>
      <c r="BX65" s="47" t="str">
        <f t="shared" si="121"/>
        <v/>
      </c>
      <c r="BY65" s="47" t="str">
        <f t="shared" si="121"/>
        <v/>
      </c>
      <c r="BZ65" s="47" t="str">
        <f t="shared" si="121"/>
        <v/>
      </c>
      <c r="CA65" s="47" t="str">
        <f t="shared" si="121"/>
        <v/>
      </c>
      <c r="CB65" s="47" t="str">
        <f t="shared" si="121"/>
        <v/>
      </c>
      <c r="CC65" s="47" t="str">
        <f t="shared" si="121"/>
        <v/>
      </c>
      <c r="CD65" s="47" t="str">
        <f t="shared" si="121"/>
        <v/>
      </c>
      <c r="CE65" s="47" t="str">
        <f t="shared" si="121"/>
        <v/>
      </c>
      <c r="CF65" s="47" t="str">
        <f t="shared" si="121"/>
        <v/>
      </c>
      <c r="CG65" s="47" t="str">
        <f t="shared" si="127"/>
        <v/>
      </c>
      <c r="CH65" s="47" t="str">
        <f t="shared" si="127"/>
        <v/>
      </c>
      <c r="CI65" s="47" t="str">
        <f t="shared" si="127"/>
        <v/>
      </c>
      <c r="CJ65" s="47" t="str">
        <f t="shared" si="127"/>
        <v/>
      </c>
      <c r="CK65" s="47" t="str">
        <f t="shared" si="127"/>
        <v/>
      </c>
      <c r="CL65" s="47" t="str">
        <f t="shared" si="127"/>
        <v/>
      </c>
      <c r="CM65" s="47" t="str">
        <f t="shared" si="127"/>
        <v/>
      </c>
      <c r="CN65" s="47" t="str">
        <f t="shared" si="127"/>
        <v/>
      </c>
      <c r="CO65" s="47" t="str">
        <f t="shared" si="127"/>
        <v/>
      </c>
      <c r="CP65" s="47" t="str">
        <f t="shared" si="127"/>
        <v/>
      </c>
      <c r="CQ65" s="47" t="str">
        <f t="shared" si="127"/>
        <v/>
      </c>
      <c r="CR65" s="47" t="str">
        <f t="shared" si="127"/>
        <v/>
      </c>
      <c r="CS65" s="47" t="str">
        <f t="shared" si="127"/>
        <v/>
      </c>
      <c r="CT65" s="47" t="str">
        <f t="shared" si="127"/>
        <v/>
      </c>
      <c r="CU65" s="47" t="str">
        <f t="shared" si="127"/>
        <v/>
      </c>
      <c r="CV65" s="47" t="str">
        <f t="shared" si="127"/>
        <v/>
      </c>
      <c r="CW65" s="47" t="str">
        <f t="shared" si="128"/>
        <v/>
      </c>
      <c r="CX65" s="47" t="str">
        <f t="shared" si="128"/>
        <v/>
      </c>
      <c r="CY65" s="47" t="str">
        <f t="shared" si="128"/>
        <v/>
      </c>
      <c r="CZ65" s="47" t="str">
        <f t="shared" si="128"/>
        <v/>
      </c>
      <c r="DA65" s="47" t="str">
        <f t="shared" si="128"/>
        <v/>
      </c>
      <c r="DB65" s="47" t="str">
        <f t="shared" si="128"/>
        <v/>
      </c>
      <c r="DC65" s="47" t="str">
        <f t="shared" si="128"/>
        <v/>
      </c>
      <c r="DD65" s="47" t="str">
        <f t="shared" si="128"/>
        <v/>
      </c>
      <c r="DE65" s="47" t="str">
        <f t="shared" si="128"/>
        <v/>
      </c>
      <c r="DF65" s="47" t="str">
        <f t="shared" si="128"/>
        <v/>
      </c>
      <c r="DG65" s="47" t="str">
        <f t="shared" si="128"/>
        <v/>
      </c>
      <c r="DH65" s="47" t="str">
        <f t="shared" si="128"/>
        <v/>
      </c>
      <c r="DI65" s="47" t="str">
        <f t="shared" si="128"/>
        <v/>
      </c>
      <c r="DJ65" s="47" t="str">
        <f t="shared" si="128"/>
        <v/>
      </c>
      <c r="DK65" s="47" t="str">
        <f t="shared" si="128"/>
        <v/>
      </c>
      <c r="DL65" s="47" t="str">
        <f t="shared" si="128"/>
        <v/>
      </c>
      <c r="DM65" s="47" t="str">
        <f t="shared" si="122"/>
        <v/>
      </c>
      <c r="DN65" s="47" t="str">
        <f t="shared" si="122"/>
        <v/>
      </c>
      <c r="DO65" s="47" t="str">
        <f t="shared" si="122"/>
        <v/>
      </c>
      <c r="DP65" s="47" t="str">
        <f t="shared" si="122"/>
        <v/>
      </c>
      <c r="DQ65" s="47" t="str">
        <f t="shared" si="122"/>
        <v/>
      </c>
      <c r="DR65" s="47" t="str">
        <f t="shared" si="122"/>
        <v/>
      </c>
      <c r="DS65" s="179" t="str">
        <f t="shared" si="33"/>
        <v/>
      </c>
      <c r="DT65" s="47" t="str">
        <f t="shared" si="134"/>
        <v/>
      </c>
      <c r="DU65" s="47" t="str">
        <f t="shared" si="134"/>
        <v/>
      </c>
      <c r="DV65" s="47" t="str">
        <f t="shared" si="134"/>
        <v/>
      </c>
      <c r="DW65" s="47" t="str">
        <f t="shared" si="134"/>
        <v/>
      </c>
      <c r="DX65" s="47" t="str">
        <f t="shared" si="134"/>
        <v/>
      </c>
      <c r="DY65" s="47" t="str">
        <f t="shared" si="134"/>
        <v/>
      </c>
      <c r="DZ65" s="47" t="str">
        <f t="shared" si="134"/>
        <v/>
      </c>
      <c r="EA65" s="47" t="str">
        <f t="shared" si="134"/>
        <v/>
      </c>
      <c r="EB65" s="47" t="str">
        <f t="shared" si="134"/>
        <v/>
      </c>
      <c r="EC65" s="47" t="str">
        <f t="shared" si="134"/>
        <v/>
      </c>
      <c r="ED65" s="47" t="str">
        <f t="shared" si="134"/>
        <v/>
      </c>
      <c r="EE65" s="47" t="str">
        <f t="shared" si="134"/>
        <v/>
      </c>
      <c r="EF65" s="47" t="str">
        <f t="shared" si="134"/>
        <v/>
      </c>
      <c r="EG65" s="47" t="str">
        <f t="shared" si="134"/>
        <v/>
      </c>
      <c r="EH65" s="47" t="str">
        <f t="shared" si="134"/>
        <v/>
      </c>
      <c r="EI65" s="47" t="str">
        <f t="shared" si="134"/>
        <v/>
      </c>
      <c r="EJ65" s="47" t="str">
        <f t="shared" si="129"/>
        <v/>
      </c>
      <c r="EK65" s="47" t="str">
        <f t="shared" si="129"/>
        <v/>
      </c>
      <c r="EL65" s="47" t="str">
        <f t="shared" si="129"/>
        <v/>
      </c>
      <c r="EM65" s="47" t="str">
        <f t="shared" si="129"/>
        <v/>
      </c>
      <c r="EN65" s="47" t="str">
        <f t="shared" si="129"/>
        <v/>
      </c>
      <c r="EO65" s="47" t="str">
        <f t="shared" si="129"/>
        <v/>
      </c>
      <c r="EP65" s="47" t="str">
        <f t="shared" si="129"/>
        <v/>
      </c>
      <c r="EQ65" s="47" t="str">
        <f t="shared" si="129"/>
        <v/>
      </c>
      <c r="ER65" s="47" t="str">
        <f t="shared" si="129"/>
        <v/>
      </c>
      <c r="ES65" s="47" t="str">
        <f t="shared" si="129"/>
        <v/>
      </c>
      <c r="ET65" s="47" t="str">
        <f t="shared" si="129"/>
        <v/>
      </c>
      <c r="EU65" s="47" t="str">
        <f t="shared" si="129"/>
        <v/>
      </c>
      <c r="EV65" s="47" t="str">
        <f t="shared" si="129"/>
        <v/>
      </c>
      <c r="EW65" s="47" t="str">
        <f t="shared" si="129"/>
        <v/>
      </c>
      <c r="EX65" s="47" t="str">
        <f t="shared" si="129"/>
        <v/>
      </c>
      <c r="EY65" s="47" t="str">
        <f t="shared" si="130"/>
        <v/>
      </c>
      <c r="EZ65" s="47" t="str">
        <f t="shared" si="130"/>
        <v/>
      </c>
      <c r="FA65" s="47" t="str">
        <f t="shared" si="130"/>
        <v/>
      </c>
      <c r="FB65" s="47" t="str">
        <f t="shared" si="130"/>
        <v/>
      </c>
      <c r="FC65" s="47" t="str">
        <f t="shared" si="130"/>
        <v/>
      </c>
      <c r="FD65" s="47" t="str">
        <f t="shared" si="130"/>
        <v/>
      </c>
      <c r="FE65" s="47" t="str">
        <f t="shared" si="130"/>
        <v/>
      </c>
      <c r="FF65" s="47" t="str">
        <f t="shared" si="130"/>
        <v/>
      </c>
      <c r="FG65" s="47" t="str">
        <f t="shared" si="130"/>
        <v/>
      </c>
      <c r="FH65" s="47" t="str">
        <f t="shared" si="130"/>
        <v/>
      </c>
      <c r="FI65" s="47" t="str">
        <f t="shared" si="130"/>
        <v/>
      </c>
      <c r="FJ65" s="47" t="str">
        <f t="shared" si="130"/>
        <v/>
      </c>
      <c r="FK65" s="47" t="str">
        <f t="shared" si="130"/>
        <v/>
      </c>
      <c r="FL65" s="47" t="str">
        <f t="shared" si="130"/>
        <v/>
      </c>
      <c r="FM65" s="47" t="str">
        <f t="shared" si="130"/>
        <v/>
      </c>
      <c r="FN65" s="47" t="str">
        <f t="shared" si="130"/>
        <v/>
      </c>
      <c r="FO65" s="47" t="str">
        <f t="shared" si="123"/>
        <v/>
      </c>
      <c r="FP65" s="47" t="str">
        <f t="shared" si="123"/>
        <v/>
      </c>
      <c r="FQ65" s="47" t="str">
        <f t="shared" si="123"/>
        <v/>
      </c>
      <c r="FR65" s="47" t="str">
        <f t="shared" si="123"/>
        <v/>
      </c>
      <c r="FS65" s="47" t="str">
        <f t="shared" si="123"/>
        <v/>
      </c>
      <c r="FT65" s="47" t="str">
        <f t="shared" si="123"/>
        <v/>
      </c>
      <c r="FU65" s="47" t="str">
        <f t="shared" si="123"/>
        <v/>
      </c>
      <c r="FV65" s="47" t="str">
        <f t="shared" si="123"/>
        <v/>
      </c>
      <c r="FW65" s="47" t="str">
        <f t="shared" si="123"/>
        <v/>
      </c>
      <c r="FX65" s="47" t="str">
        <f t="shared" si="123"/>
        <v/>
      </c>
      <c r="FY65" s="47" t="str">
        <f t="shared" si="123"/>
        <v/>
      </c>
      <c r="FZ65" s="47" t="str">
        <f t="shared" si="123"/>
        <v/>
      </c>
      <c r="GA65" s="47" t="str">
        <f t="shared" si="123"/>
        <v/>
      </c>
      <c r="GB65" s="47" t="str">
        <f t="shared" si="123"/>
        <v/>
      </c>
      <c r="GC65" s="47" t="str">
        <f t="shared" si="123"/>
        <v/>
      </c>
      <c r="GD65" s="47" t="str">
        <f t="shared" si="131"/>
        <v/>
      </c>
      <c r="GE65" s="47" t="str">
        <f t="shared" si="131"/>
        <v/>
      </c>
      <c r="GF65" s="47" t="str">
        <f t="shared" si="131"/>
        <v/>
      </c>
      <c r="GG65" s="47" t="str">
        <f t="shared" si="131"/>
        <v/>
      </c>
      <c r="GH65" s="47" t="str">
        <f t="shared" si="131"/>
        <v/>
      </c>
      <c r="GI65" s="47" t="str">
        <f t="shared" si="131"/>
        <v/>
      </c>
      <c r="GJ65" s="47" t="str">
        <f t="shared" si="131"/>
        <v/>
      </c>
      <c r="GK65" s="47" t="str">
        <f t="shared" si="131"/>
        <v/>
      </c>
      <c r="GL65" s="47" t="str">
        <f t="shared" si="131"/>
        <v/>
      </c>
      <c r="GM65" s="47" t="str">
        <f t="shared" si="131"/>
        <v/>
      </c>
      <c r="GN65" s="47" t="str">
        <f t="shared" si="131"/>
        <v/>
      </c>
      <c r="GO65" s="47" t="str">
        <f t="shared" si="131"/>
        <v/>
      </c>
      <c r="GP65" s="47" t="str">
        <f t="shared" si="131"/>
        <v/>
      </c>
      <c r="GQ65" s="47" t="str">
        <f t="shared" si="131"/>
        <v/>
      </c>
      <c r="GR65" s="47" t="str">
        <f t="shared" si="131"/>
        <v/>
      </c>
      <c r="GS65" s="47" t="str">
        <f t="shared" si="131"/>
        <v/>
      </c>
      <c r="GT65" s="47" t="str">
        <f t="shared" si="132"/>
        <v/>
      </c>
      <c r="GU65" s="47" t="str">
        <f t="shared" si="132"/>
        <v/>
      </c>
      <c r="GV65" s="47" t="str">
        <f t="shared" si="132"/>
        <v/>
      </c>
      <c r="GW65" s="47" t="str">
        <f t="shared" si="132"/>
        <v/>
      </c>
      <c r="GX65" s="47" t="str">
        <f t="shared" si="132"/>
        <v/>
      </c>
      <c r="GY65" s="47" t="str">
        <f t="shared" si="132"/>
        <v/>
      </c>
      <c r="GZ65" s="47" t="str">
        <f t="shared" si="132"/>
        <v/>
      </c>
      <c r="HA65" s="47" t="str">
        <f t="shared" si="132"/>
        <v/>
      </c>
      <c r="HB65" s="47" t="str">
        <f t="shared" si="132"/>
        <v/>
      </c>
      <c r="HC65" s="47" t="str">
        <f t="shared" si="132"/>
        <v/>
      </c>
      <c r="HD65" s="47" t="str">
        <f t="shared" si="132"/>
        <v/>
      </c>
      <c r="HE65" s="47" t="str">
        <f t="shared" si="132"/>
        <v/>
      </c>
      <c r="HF65" s="47" t="str">
        <f t="shared" si="132"/>
        <v/>
      </c>
      <c r="HG65" s="47" t="str">
        <f t="shared" si="132"/>
        <v/>
      </c>
      <c r="HH65" s="47" t="str">
        <f t="shared" si="132"/>
        <v/>
      </c>
      <c r="HI65" s="47" t="str">
        <f t="shared" si="132"/>
        <v/>
      </c>
      <c r="HJ65" s="47" t="str">
        <f t="shared" si="124"/>
        <v/>
      </c>
      <c r="HK65" s="47" t="str">
        <f t="shared" si="124"/>
        <v/>
      </c>
      <c r="HL65" s="47" t="str">
        <f t="shared" si="124"/>
        <v/>
      </c>
      <c r="HM65" s="47" t="str">
        <f t="shared" si="124"/>
        <v/>
      </c>
      <c r="HN65" s="47" t="str">
        <f t="shared" si="124"/>
        <v/>
      </c>
      <c r="HO65" s="47" t="str">
        <f t="shared" si="124"/>
        <v/>
      </c>
      <c r="HP65" s="165" t="e">
        <f t="shared" si="119"/>
        <v>#N/A</v>
      </c>
      <c r="HQ65" s="165" t="e">
        <f t="shared" si="119"/>
        <v>#N/A</v>
      </c>
      <c r="HR65" s="165" t="e">
        <f t="shared" si="119"/>
        <v>#N/A</v>
      </c>
      <c r="HS65" s="165" t="e">
        <f t="shared" si="119"/>
        <v>#N/A</v>
      </c>
      <c r="HT65" s="165" t="e">
        <f t="shared" si="119"/>
        <v>#N/A</v>
      </c>
      <c r="HU65" s="165" t="e">
        <f t="shared" si="119"/>
        <v>#N/A</v>
      </c>
      <c r="HV65" s="165" t="e">
        <f t="shared" si="119"/>
        <v>#N/A</v>
      </c>
      <c r="HW65" s="165" t="e">
        <f t="shared" si="119"/>
        <v>#N/A</v>
      </c>
      <c r="HX65" s="165" t="e">
        <f t="shared" si="119"/>
        <v>#N/A</v>
      </c>
      <c r="HY65" s="165" t="e">
        <f t="shared" si="119"/>
        <v>#N/A</v>
      </c>
      <c r="HZ65" s="165" t="e">
        <f t="shared" si="119"/>
        <v>#N/A</v>
      </c>
      <c r="IA65" s="165" t="e">
        <f t="shared" si="119"/>
        <v>#N/A</v>
      </c>
      <c r="IB65" s="165" t="e">
        <f t="shared" si="119"/>
        <v>#N/A</v>
      </c>
      <c r="IC65" s="165" t="e">
        <f t="shared" si="119"/>
        <v>#N/A</v>
      </c>
      <c r="ID65" s="165" t="e">
        <f t="shared" si="119"/>
        <v>#N/A</v>
      </c>
      <c r="IE65" s="165" t="e">
        <f t="shared" si="119"/>
        <v>#N/A</v>
      </c>
      <c r="IF65" s="165" t="e">
        <f t="shared" si="120"/>
        <v>#N/A</v>
      </c>
      <c r="IG65" s="165" t="e">
        <f t="shared" si="120"/>
        <v>#N/A</v>
      </c>
      <c r="IH65" s="165" t="e">
        <f t="shared" si="120"/>
        <v>#N/A</v>
      </c>
      <c r="II65" s="165" t="e">
        <f t="shared" si="120"/>
        <v>#N/A</v>
      </c>
      <c r="IJ65" s="165" t="e">
        <f t="shared" si="120"/>
        <v>#N/A</v>
      </c>
      <c r="IK65" s="165" t="e">
        <f t="shared" si="120"/>
        <v>#N/A</v>
      </c>
      <c r="IL65" s="165" t="e">
        <f t="shared" si="120"/>
        <v>#N/A</v>
      </c>
      <c r="IM65" s="165" t="e">
        <f t="shared" si="120"/>
        <v>#N/A</v>
      </c>
      <c r="IN65" s="165" t="e">
        <f t="shared" si="120"/>
        <v>#N/A</v>
      </c>
      <c r="IO65" s="165" t="e">
        <f t="shared" si="120"/>
        <v>#N/A</v>
      </c>
      <c r="IP65" s="165" t="e">
        <f t="shared" si="120"/>
        <v>#N/A</v>
      </c>
      <c r="IQ65" s="165" t="e">
        <f t="shared" si="120"/>
        <v>#N/A</v>
      </c>
      <c r="IR65" s="165" t="e">
        <f t="shared" si="120"/>
        <v>#N/A</v>
      </c>
      <c r="IS65" s="165" t="e">
        <f t="shared" si="120"/>
        <v>#N/A</v>
      </c>
      <c r="IT65" s="165" t="e">
        <f t="shared" si="118"/>
        <v>#N/A</v>
      </c>
      <c r="IU65" s="165" t="e">
        <f t="shared" si="117"/>
        <v>#N/A</v>
      </c>
      <c r="IV65" s="165" t="e">
        <f t="shared" si="117"/>
        <v>#N/A</v>
      </c>
      <c r="IW65" s="165" t="e">
        <f t="shared" si="117"/>
        <v>#N/A</v>
      </c>
      <c r="IX65" s="165" t="e">
        <f t="shared" si="117"/>
        <v>#N/A</v>
      </c>
      <c r="IY65" s="165" t="e">
        <f t="shared" si="117"/>
        <v>#N/A</v>
      </c>
      <c r="IZ65" s="165" t="e">
        <f t="shared" si="117"/>
        <v>#N/A</v>
      </c>
      <c r="JA65" s="165" t="e">
        <f t="shared" si="117"/>
        <v>#N/A</v>
      </c>
      <c r="JB65" s="165" t="e">
        <f t="shared" si="117"/>
        <v>#N/A</v>
      </c>
      <c r="JC65" s="165" t="e">
        <f t="shared" si="117"/>
        <v>#N/A</v>
      </c>
      <c r="JD65" s="165" t="e">
        <f t="shared" si="117"/>
        <v>#N/A</v>
      </c>
      <c r="JE65" s="165" t="e">
        <f t="shared" si="117"/>
        <v>#N/A</v>
      </c>
      <c r="JF65" s="165" t="e">
        <f t="shared" si="105"/>
        <v>#N/A</v>
      </c>
      <c r="JG65" s="165" t="e">
        <f t="shared" si="105"/>
        <v>#N/A</v>
      </c>
      <c r="JH65" s="165" t="e">
        <f t="shared" si="105"/>
        <v>#N/A</v>
      </c>
      <c r="JI65" s="165" t="e">
        <f t="shared" si="105"/>
        <v>#N/A</v>
      </c>
      <c r="JJ65" s="165" t="e">
        <f t="shared" si="105"/>
        <v>#N/A</v>
      </c>
      <c r="JK65" s="165" t="e">
        <f t="shared" si="105"/>
        <v>#N/A</v>
      </c>
      <c r="JL65" s="165" t="e">
        <f t="shared" si="105"/>
        <v>#N/A</v>
      </c>
      <c r="JM65" s="165" t="e">
        <f t="shared" si="105"/>
        <v>#N/A</v>
      </c>
      <c r="JN65" s="165" t="e">
        <f t="shared" si="105"/>
        <v>#N/A</v>
      </c>
      <c r="JO65" s="165" t="e">
        <f t="shared" si="105"/>
        <v>#N/A</v>
      </c>
      <c r="JP65" s="165" t="e">
        <f t="shared" si="105"/>
        <v>#N/A</v>
      </c>
      <c r="JQ65" s="165" t="e">
        <f t="shared" si="105"/>
        <v>#N/A</v>
      </c>
      <c r="JR65" s="165" t="e">
        <f t="shared" si="105"/>
        <v>#N/A</v>
      </c>
      <c r="JS65" s="165" t="e">
        <f t="shared" si="105"/>
        <v>#N/A</v>
      </c>
      <c r="JT65" s="165" t="e">
        <f t="shared" si="105"/>
        <v>#N/A</v>
      </c>
      <c r="JU65" s="165" t="e">
        <f t="shared" si="105"/>
        <v>#N/A</v>
      </c>
      <c r="JV65" s="165" t="e">
        <f t="shared" si="106"/>
        <v>#N/A</v>
      </c>
      <c r="JW65" s="165" t="e">
        <f t="shared" si="106"/>
        <v>#N/A</v>
      </c>
      <c r="JX65" s="165" t="e">
        <f t="shared" si="106"/>
        <v>#N/A</v>
      </c>
      <c r="JY65" s="165" t="e">
        <f t="shared" si="106"/>
        <v>#N/A</v>
      </c>
      <c r="JZ65" s="165" t="e">
        <f t="shared" si="106"/>
        <v>#N/A</v>
      </c>
      <c r="KA65" s="165" t="e">
        <f t="shared" si="106"/>
        <v>#N/A</v>
      </c>
      <c r="KB65" s="165" t="e">
        <f t="shared" si="106"/>
        <v>#N/A</v>
      </c>
      <c r="KC65" s="165" t="e">
        <f t="shared" si="106"/>
        <v>#N/A</v>
      </c>
      <c r="KD65" s="165" t="e">
        <f t="shared" si="106"/>
        <v>#N/A</v>
      </c>
      <c r="KE65" s="165" t="e">
        <f t="shared" si="106"/>
        <v>#N/A</v>
      </c>
      <c r="KF65" s="165" t="e">
        <f t="shared" si="106"/>
        <v>#N/A</v>
      </c>
      <c r="KG65" s="165" t="e">
        <f t="shared" si="106"/>
        <v>#N/A</v>
      </c>
      <c r="KH65" s="165" t="e">
        <f t="shared" si="106"/>
        <v>#N/A</v>
      </c>
      <c r="KI65" s="165" t="e">
        <f t="shared" si="106"/>
        <v>#N/A</v>
      </c>
      <c r="KJ65" s="165" t="e">
        <f t="shared" si="106"/>
        <v>#N/A</v>
      </c>
      <c r="KK65" s="165" t="e">
        <f t="shared" si="106"/>
        <v>#N/A</v>
      </c>
      <c r="KL65" s="165" t="e">
        <f t="shared" si="107"/>
        <v>#N/A</v>
      </c>
      <c r="KM65" s="165" t="e">
        <f t="shared" si="107"/>
        <v>#N/A</v>
      </c>
      <c r="KN65" s="165" t="e">
        <f t="shared" si="107"/>
        <v>#N/A</v>
      </c>
      <c r="KO65" s="165" t="e">
        <f t="shared" si="107"/>
        <v>#N/A</v>
      </c>
      <c r="KP65" s="165" t="e">
        <f t="shared" si="107"/>
        <v>#N/A</v>
      </c>
      <c r="KQ65" s="165" t="e">
        <f t="shared" si="107"/>
        <v>#N/A</v>
      </c>
      <c r="KR65" s="165" t="e">
        <f t="shared" si="107"/>
        <v>#N/A</v>
      </c>
      <c r="KS65" s="165" t="e">
        <f t="shared" si="107"/>
        <v>#N/A</v>
      </c>
      <c r="KT65" s="165" t="e">
        <f t="shared" si="107"/>
        <v>#N/A</v>
      </c>
      <c r="KU65" s="165" t="e">
        <f t="shared" si="107"/>
        <v>#N/A</v>
      </c>
      <c r="KV65" s="165" t="e">
        <f t="shared" si="107"/>
        <v>#N/A</v>
      </c>
      <c r="KW65" s="165" t="e">
        <f t="shared" si="107"/>
        <v>#N/A</v>
      </c>
      <c r="KX65" s="165" t="e">
        <f t="shared" si="107"/>
        <v>#N/A</v>
      </c>
      <c r="KY65" s="165" t="e">
        <f t="shared" si="107"/>
        <v>#N/A</v>
      </c>
      <c r="KZ65" s="165" t="e">
        <f t="shared" si="107"/>
        <v>#N/A</v>
      </c>
      <c r="LA65" s="165" t="e">
        <f t="shared" si="107"/>
        <v>#N/A</v>
      </c>
      <c r="LB65" s="165" t="e">
        <f t="shared" si="108"/>
        <v>#N/A</v>
      </c>
      <c r="LC65" s="165" t="e">
        <f t="shared" si="108"/>
        <v>#N/A</v>
      </c>
      <c r="LD65" s="165" t="e">
        <f t="shared" si="108"/>
        <v>#N/A</v>
      </c>
      <c r="LE65" s="165" t="e">
        <f t="shared" si="108"/>
        <v>#N/A</v>
      </c>
      <c r="LF65" s="165" t="e">
        <f t="shared" si="108"/>
        <v>#N/A</v>
      </c>
      <c r="LG65" s="165" t="e">
        <f t="shared" si="108"/>
        <v>#N/A</v>
      </c>
      <c r="LH65" s="165" t="e">
        <f t="shared" si="108"/>
        <v>#N/A</v>
      </c>
      <c r="LI65" s="165" t="e">
        <f t="shared" si="108"/>
        <v>#N/A</v>
      </c>
      <c r="LJ65" s="165" t="e">
        <f t="shared" si="108"/>
        <v>#N/A</v>
      </c>
      <c r="LK65" s="165" t="e">
        <f t="shared" si="108"/>
        <v>#N/A</v>
      </c>
      <c r="LL65" s="165" t="e">
        <f t="shared" si="108"/>
        <v>#N/A</v>
      </c>
      <c r="LM65" s="165" t="e">
        <f t="shared" si="108"/>
        <v>#N/A</v>
      </c>
      <c r="LN65" s="165" t="e">
        <f t="shared" si="108"/>
        <v>#N/A</v>
      </c>
      <c r="LO65" s="165" t="e">
        <f t="shared" si="108"/>
        <v>#N/A</v>
      </c>
      <c r="LP65" s="165" t="e">
        <f t="shared" si="108"/>
        <v>#N/A</v>
      </c>
      <c r="LQ65" s="165" t="e">
        <f t="shared" si="108"/>
        <v>#N/A</v>
      </c>
      <c r="LR65" s="165" t="e">
        <f t="shared" si="109"/>
        <v>#N/A</v>
      </c>
      <c r="LS65" s="165" t="e">
        <f t="shared" si="109"/>
        <v>#N/A</v>
      </c>
      <c r="LT65" s="165" t="e">
        <f t="shared" si="109"/>
        <v>#N/A</v>
      </c>
      <c r="LU65" s="165" t="e">
        <f t="shared" si="109"/>
        <v>#N/A</v>
      </c>
      <c r="LV65" s="165" t="e">
        <f t="shared" si="109"/>
        <v>#N/A</v>
      </c>
      <c r="LW65" s="165" t="e">
        <f t="shared" si="109"/>
        <v>#N/A</v>
      </c>
      <c r="LX65" s="165" t="e">
        <f t="shared" si="109"/>
        <v>#N/A</v>
      </c>
      <c r="LY65" s="165" t="e">
        <f t="shared" si="109"/>
        <v>#N/A</v>
      </c>
      <c r="LZ65" s="165" t="e">
        <f t="shared" si="109"/>
        <v>#N/A</v>
      </c>
      <c r="MA65" s="165" t="e">
        <f t="shared" si="109"/>
        <v>#N/A</v>
      </c>
      <c r="MB65" s="165" t="e">
        <f t="shared" si="109"/>
        <v>#N/A</v>
      </c>
      <c r="MC65" s="165" t="e">
        <f t="shared" si="109"/>
        <v>#N/A</v>
      </c>
      <c r="MD65" s="165" t="e">
        <f t="shared" si="109"/>
        <v>#N/A</v>
      </c>
      <c r="ME65" s="165" t="e">
        <f t="shared" si="109"/>
        <v>#N/A</v>
      </c>
      <c r="MF65" s="165" t="e">
        <f t="shared" si="109"/>
        <v>#N/A</v>
      </c>
      <c r="MG65" s="165" t="e">
        <f t="shared" si="109"/>
        <v>#N/A</v>
      </c>
      <c r="MH65" s="165" t="e">
        <f t="shared" si="110"/>
        <v>#N/A</v>
      </c>
      <c r="MI65" s="165" t="e">
        <f t="shared" si="110"/>
        <v>#N/A</v>
      </c>
      <c r="MJ65" s="165" t="e">
        <f t="shared" si="110"/>
        <v>#N/A</v>
      </c>
      <c r="MK65" s="165" t="e">
        <f t="shared" si="110"/>
        <v>#N/A</v>
      </c>
      <c r="ML65" s="165" t="e">
        <f t="shared" si="110"/>
        <v>#N/A</v>
      </c>
      <c r="MM65" s="165" t="e">
        <f t="shared" si="110"/>
        <v>#N/A</v>
      </c>
      <c r="MN65" s="165" t="e">
        <f t="shared" si="110"/>
        <v>#N/A</v>
      </c>
      <c r="MO65" s="165" t="e">
        <f t="shared" si="110"/>
        <v>#N/A</v>
      </c>
      <c r="MP65" s="165" t="e">
        <f t="shared" si="110"/>
        <v>#N/A</v>
      </c>
      <c r="MQ65" s="165" t="e">
        <f t="shared" si="110"/>
        <v>#N/A</v>
      </c>
      <c r="MR65" s="165" t="e">
        <f t="shared" si="110"/>
        <v>#N/A</v>
      </c>
      <c r="MS65" s="165" t="e">
        <f t="shared" si="110"/>
        <v>#N/A</v>
      </c>
      <c r="MT65" s="165" t="e">
        <f t="shared" si="110"/>
        <v>#N/A</v>
      </c>
      <c r="MU65" s="165" t="e">
        <f t="shared" si="110"/>
        <v>#N/A</v>
      </c>
      <c r="MV65" s="165" t="e">
        <f t="shared" si="110"/>
        <v>#N/A</v>
      </c>
      <c r="MW65" s="165" t="e">
        <f t="shared" si="110"/>
        <v>#N/A</v>
      </c>
      <c r="MX65" s="165" t="e">
        <f t="shared" si="111"/>
        <v>#N/A</v>
      </c>
      <c r="MY65" s="165" t="e">
        <f t="shared" si="111"/>
        <v>#N/A</v>
      </c>
      <c r="MZ65" s="165" t="e">
        <f t="shared" si="111"/>
        <v>#N/A</v>
      </c>
      <c r="NA65" s="165" t="e">
        <f t="shared" si="111"/>
        <v>#N/A</v>
      </c>
      <c r="NB65" s="165" t="e">
        <f t="shared" si="111"/>
        <v>#N/A</v>
      </c>
      <c r="NC65" s="165" t="e">
        <f t="shared" si="111"/>
        <v>#N/A</v>
      </c>
      <c r="ND65" s="165" t="e">
        <f t="shared" si="111"/>
        <v>#N/A</v>
      </c>
      <c r="NE65" s="165" t="e">
        <f t="shared" si="111"/>
        <v>#N/A</v>
      </c>
      <c r="NF65" s="165" t="e">
        <f t="shared" si="111"/>
        <v>#N/A</v>
      </c>
      <c r="NG65" s="165" t="e">
        <f t="shared" si="111"/>
        <v>#N/A</v>
      </c>
      <c r="NH65" s="165" t="e">
        <f t="shared" si="111"/>
        <v>#N/A</v>
      </c>
      <c r="NI65" s="165" t="e">
        <f t="shared" si="111"/>
        <v>#N/A</v>
      </c>
      <c r="NJ65" s="165" t="e">
        <f t="shared" si="111"/>
        <v>#N/A</v>
      </c>
      <c r="NK65" s="165" t="e">
        <f t="shared" si="111"/>
        <v>#N/A</v>
      </c>
      <c r="NL65" s="165" t="e">
        <f t="shared" si="111"/>
        <v>#N/A</v>
      </c>
      <c r="NM65" s="165" t="e">
        <f t="shared" si="111"/>
        <v>#N/A</v>
      </c>
      <c r="NN65" s="165" t="e">
        <f t="shared" si="112"/>
        <v>#N/A</v>
      </c>
      <c r="NO65" s="165" t="e">
        <f t="shared" si="112"/>
        <v>#N/A</v>
      </c>
      <c r="NP65" s="165" t="e">
        <f t="shared" si="112"/>
        <v>#N/A</v>
      </c>
      <c r="NQ65" s="165" t="e">
        <f t="shared" si="112"/>
        <v>#N/A</v>
      </c>
      <c r="NR65" s="165" t="e">
        <f t="shared" si="112"/>
        <v>#N/A</v>
      </c>
      <c r="NS65" s="165" t="e">
        <f t="shared" si="112"/>
        <v>#N/A</v>
      </c>
      <c r="NT65" s="165" t="e">
        <f t="shared" si="112"/>
        <v>#N/A</v>
      </c>
      <c r="NU65" s="165" t="e">
        <f t="shared" si="112"/>
        <v>#N/A</v>
      </c>
      <c r="NV65" s="165" t="e">
        <f t="shared" si="112"/>
        <v>#N/A</v>
      </c>
      <c r="NW65" s="165" t="e">
        <f t="shared" si="112"/>
        <v>#N/A</v>
      </c>
      <c r="NX65" s="165" t="e">
        <f t="shared" si="112"/>
        <v>#N/A</v>
      </c>
      <c r="NY65" s="165" t="e">
        <f t="shared" si="112"/>
        <v>#N/A</v>
      </c>
      <c r="NZ65" s="165" t="e">
        <f t="shared" si="112"/>
        <v>#N/A</v>
      </c>
      <c r="OA65" s="165" t="e">
        <f t="shared" si="112"/>
        <v>#N/A</v>
      </c>
      <c r="OB65" s="165" t="e">
        <f t="shared" si="112"/>
        <v>#N/A</v>
      </c>
      <c r="OC65" s="165" t="e">
        <f t="shared" si="112"/>
        <v>#N/A</v>
      </c>
      <c r="OD65" s="165" t="e">
        <f t="shared" si="113"/>
        <v>#N/A</v>
      </c>
      <c r="OE65" s="165" t="e">
        <f t="shared" si="113"/>
        <v>#N/A</v>
      </c>
      <c r="OF65" s="165" t="e">
        <f t="shared" si="113"/>
        <v>#N/A</v>
      </c>
      <c r="OG65" s="165" t="e">
        <f t="shared" si="113"/>
        <v>#N/A</v>
      </c>
      <c r="OH65" s="165" t="e">
        <f t="shared" si="113"/>
        <v>#N/A</v>
      </c>
      <c r="OI65" s="165" t="e">
        <f t="shared" si="113"/>
        <v>#N/A</v>
      </c>
      <c r="OJ65" s="165" t="e">
        <f t="shared" si="113"/>
        <v>#N/A</v>
      </c>
      <c r="OK65" s="165" t="e">
        <f t="shared" si="113"/>
        <v>#N/A</v>
      </c>
      <c r="OL65" s="165" t="e">
        <f t="shared" si="113"/>
        <v>#N/A</v>
      </c>
      <c r="OM65" s="165" t="e">
        <f t="shared" si="113"/>
        <v>#N/A</v>
      </c>
      <c r="ON65" s="165" t="e">
        <f t="shared" si="113"/>
        <v>#N/A</v>
      </c>
      <c r="OO65" s="165" t="e">
        <f t="shared" si="113"/>
        <v>#N/A</v>
      </c>
      <c r="OP65" s="165" t="e">
        <f t="shared" si="113"/>
        <v>#N/A</v>
      </c>
      <c r="OQ65" s="165" t="e">
        <f t="shared" si="113"/>
        <v>#N/A</v>
      </c>
      <c r="OR65" s="165" t="e">
        <f t="shared" si="113"/>
        <v>#N/A</v>
      </c>
      <c r="OS65" s="165" t="e">
        <f t="shared" si="113"/>
        <v>#N/A</v>
      </c>
      <c r="OT65" s="165" t="e">
        <f t="shared" si="114"/>
        <v>#N/A</v>
      </c>
      <c r="OU65" s="165" t="e">
        <f t="shared" si="114"/>
        <v>#N/A</v>
      </c>
      <c r="OV65" s="165" t="e">
        <f t="shared" si="114"/>
        <v>#N/A</v>
      </c>
      <c r="OW65" s="165" t="e">
        <f t="shared" si="83"/>
        <v>#N/A</v>
      </c>
      <c r="OX65" s="165" t="e">
        <f t="shared" si="83"/>
        <v>#N/A</v>
      </c>
      <c r="OY65" s="165" t="e">
        <f t="shared" si="83"/>
        <v>#N/A</v>
      </c>
      <c r="OZ65" s="165" t="e">
        <f t="shared" si="83"/>
        <v>#N/A</v>
      </c>
      <c r="PA65" s="165" t="e">
        <f t="shared" si="83"/>
        <v>#N/A</v>
      </c>
      <c r="PB65" s="165" t="e">
        <f t="shared" si="83"/>
        <v>#N/A</v>
      </c>
      <c r="PC65" s="165" t="e">
        <f t="shared" si="83"/>
        <v>#N/A</v>
      </c>
      <c r="PD65" s="165" t="e">
        <f t="shared" si="83"/>
        <v>#N/A</v>
      </c>
      <c r="PE65" s="165" t="e">
        <f t="shared" si="83"/>
        <v>#N/A</v>
      </c>
      <c r="PF65" s="165" t="e">
        <f t="shared" si="83"/>
        <v>#N/A</v>
      </c>
      <c r="PG65" s="165" t="e">
        <f t="shared" si="83"/>
        <v>#N/A</v>
      </c>
      <c r="PH65" s="165" t="e">
        <f t="shared" si="83"/>
        <v>#N/A</v>
      </c>
    </row>
    <row r="66" spans="1:424" hidden="1" x14ac:dyDescent="0.45">
      <c r="A66" s="4">
        <v>63</v>
      </c>
      <c r="B66" s="91"/>
      <c r="C66" s="91"/>
      <c r="D66" s="91"/>
      <c r="E66" s="120" t="str">
        <f t="shared" si="28"/>
        <v/>
      </c>
      <c r="F66" s="120" t="str">
        <f t="shared" si="29"/>
        <v/>
      </c>
      <c r="G66" s="71" t="str">
        <f t="shared" si="30"/>
        <v/>
      </c>
      <c r="H66" s="23"/>
      <c r="I66" s="55"/>
      <c r="J66" s="298"/>
      <c r="K66" s="72" t="str">
        <f>IF(AND(B66&gt;0,C66&gt;0,D66&gt;0),IF(ISBLANK(J66),IF(ISBLANK(H66),"",(D66-B66)*VLOOKUP(H66,VLookups!$A$4:$B$13,2,FALSE)),J66),"")</f>
        <v/>
      </c>
      <c r="L66" s="73" t="str">
        <f t="shared" si="84"/>
        <v/>
      </c>
      <c r="M66" s="91"/>
      <c r="N66" s="265" t="str">
        <f>IF(AND(M66&gt;0,C66&gt;0,NOT(K66="")),ABS(VLOOKUP($M$1,VLookups!$A$43:$B$44,2,FALSE)-_xlfn.NORM.DIST(M66,G66,K66,TRUE)),"")</f>
        <v/>
      </c>
      <c r="O66" s="90" t="str">
        <f>IF(AND($B66&gt;0,$C66&gt;0,$D66&gt;0,NOT(ISBLANK($H66))),_xlfn.NORM.INV(ABS(VLOOKUP($M$1,VLookups!$A$43:$B$44,2,FALSE)-O$3),$G66,$K66),"")</f>
        <v/>
      </c>
      <c r="P66" s="89" t="str">
        <f>IF(AND($B66&gt;0,$C66&gt;0,$D66&gt;0,NOT(ISBLANK($H66))),_xlfn.NORM.INV(ABS(VLOOKUP($M$1,VLookups!$A$43:$B$44,2,FALSE)-P$3),$G66,$K66),"")</f>
        <v/>
      </c>
      <c r="Q66" s="90" t="str">
        <f>IF(AND($B66&gt;0,$C66&gt;0,$D66&gt;0,NOT(ISBLANK($H66))),_xlfn.NORM.INV(ABS(VLOOKUP($M$1,VLookups!$A$43:$B$44,2,FALSE)-Q$3),$G66,$K66),"")</f>
        <v/>
      </c>
      <c r="R66" s="89" t="str">
        <f>IF(AND($B66&gt;0,$C66&gt;0,$D66&gt;0,NOT(ISBLANK($H66))),_xlfn.NORM.INV(ABS(VLOOKUP($M$1,VLookups!$A$43:$B$44,2,FALSE)-R$3),$G66,$K66),"")</f>
        <v/>
      </c>
      <c r="S66" s="90" t="str">
        <f>IF(AND($B66&gt;0,$C66&gt;0,$D66&gt;0,NOT(ISBLANK($H66))),_xlfn.NORM.INV(ABS(VLOOKUP($M$1,VLookups!$A$43:$B$44,2,FALSE)-S$3),$G66,$K66),"")</f>
        <v/>
      </c>
      <c r="T66" s="89" t="str">
        <f>IF(AND($B66&gt;0,$C66&gt;0,$D66&gt;0,NOT(ISBLANK($H66))),_xlfn.NORM.INV(ABS(VLOOKUP($M$1,VLookups!$A$43:$B$44,2,FALSE)-T$3),$G66,$K66),"")</f>
        <v/>
      </c>
      <c r="U66" s="5"/>
      <c r="V66" s="164" t="str">
        <f t="shared" si="31"/>
        <v/>
      </c>
      <c r="W66" s="47" t="str">
        <f t="shared" si="133"/>
        <v/>
      </c>
      <c r="X66" s="47" t="str">
        <f t="shared" si="133"/>
        <v/>
      </c>
      <c r="Y66" s="47" t="str">
        <f t="shared" si="133"/>
        <v/>
      </c>
      <c r="Z66" s="47" t="str">
        <f t="shared" si="133"/>
        <v/>
      </c>
      <c r="AA66" s="47" t="str">
        <f t="shared" si="133"/>
        <v/>
      </c>
      <c r="AB66" s="47" t="str">
        <f t="shared" si="133"/>
        <v/>
      </c>
      <c r="AC66" s="47" t="str">
        <f t="shared" si="133"/>
        <v/>
      </c>
      <c r="AD66" s="47" t="str">
        <f t="shared" si="133"/>
        <v/>
      </c>
      <c r="AE66" s="47" t="str">
        <f t="shared" si="133"/>
        <v/>
      </c>
      <c r="AF66" s="47" t="str">
        <f t="shared" si="133"/>
        <v/>
      </c>
      <c r="AG66" s="47" t="str">
        <f t="shared" si="133"/>
        <v/>
      </c>
      <c r="AH66" s="47" t="str">
        <f t="shared" si="133"/>
        <v/>
      </c>
      <c r="AI66" s="47" t="str">
        <f t="shared" si="133"/>
        <v/>
      </c>
      <c r="AJ66" s="47" t="str">
        <f t="shared" si="133"/>
        <v/>
      </c>
      <c r="AK66" s="47" t="str">
        <f t="shared" si="133"/>
        <v/>
      </c>
      <c r="AL66" s="47" t="str">
        <f t="shared" si="133"/>
        <v/>
      </c>
      <c r="AM66" s="47" t="str">
        <f t="shared" si="125"/>
        <v/>
      </c>
      <c r="AN66" s="47" t="str">
        <f t="shared" si="125"/>
        <v/>
      </c>
      <c r="AO66" s="47" t="str">
        <f t="shared" si="125"/>
        <v/>
      </c>
      <c r="AP66" s="47" t="str">
        <f t="shared" si="125"/>
        <v/>
      </c>
      <c r="AQ66" s="47" t="str">
        <f t="shared" si="125"/>
        <v/>
      </c>
      <c r="AR66" s="47" t="str">
        <f t="shared" si="125"/>
        <v/>
      </c>
      <c r="AS66" s="47" t="str">
        <f t="shared" si="125"/>
        <v/>
      </c>
      <c r="AT66" s="47" t="str">
        <f t="shared" si="125"/>
        <v/>
      </c>
      <c r="AU66" s="47" t="str">
        <f t="shared" si="125"/>
        <v/>
      </c>
      <c r="AV66" s="47" t="str">
        <f t="shared" si="125"/>
        <v/>
      </c>
      <c r="AW66" s="47" t="str">
        <f t="shared" si="125"/>
        <v/>
      </c>
      <c r="AX66" s="47" t="str">
        <f t="shared" si="125"/>
        <v/>
      </c>
      <c r="AY66" s="47" t="str">
        <f t="shared" si="125"/>
        <v/>
      </c>
      <c r="AZ66" s="47" t="str">
        <f t="shared" si="125"/>
        <v/>
      </c>
      <c r="BA66" s="47" t="str">
        <f t="shared" si="125"/>
        <v/>
      </c>
      <c r="BB66" s="47" t="str">
        <f t="shared" si="126"/>
        <v/>
      </c>
      <c r="BC66" s="47" t="str">
        <f t="shared" si="126"/>
        <v/>
      </c>
      <c r="BD66" s="47" t="str">
        <f t="shared" si="126"/>
        <v/>
      </c>
      <c r="BE66" s="47" t="str">
        <f t="shared" si="126"/>
        <v/>
      </c>
      <c r="BF66" s="47" t="str">
        <f t="shared" si="126"/>
        <v/>
      </c>
      <c r="BG66" s="47" t="str">
        <f t="shared" si="126"/>
        <v/>
      </c>
      <c r="BH66" s="47" t="str">
        <f t="shared" si="126"/>
        <v/>
      </c>
      <c r="BI66" s="47" t="str">
        <f t="shared" si="126"/>
        <v/>
      </c>
      <c r="BJ66" s="47" t="str">
        <f t="shared" si="126"/>
        <v/>
      </c>
      <c r="BK66" s="47" t="str">
        <f t="shared" si="126"/>
        <v/>
      </c>
      <c r="BL66" s="47" t="str">
        <f t="shared" si="126"/>
        <v/>
      </c>
      <c r="BM66" s="47" t="str">
        <f t="shared" si="126"/>
        <v/>
      </c>
      <c r="BN66" s="47" t="str">
        <f t="shared" si="126"/>
        <v/>
      </c>
      <c r="BO66" s="47" t="str">
        <f t="shared" si="126"/>
        <v/>
      </c>
      <c r="BP66" s="47" t="str">
        <f t="shared" si="126"/>
        <v/>
      </c>
      <c r="BQ66" s="47" t="str">
        <f t="shared" si="126"/>
        <v/>
      </c>
      <c r="BR66" s="47" t="str">
        <f t="shared" si="121"/>
        <v/>
      </c>
      <c r="BS66" s="47" t="str">
        <f t="shared" si="121"/>
        <v/>
      </c>
      <c r="BT66" s="47" t="str">
        <f t="shared" si="121"/>
        <v/>
      </c>
      <c r="BU66" s="47" t="str">
        <f t="shared" si="121"/>
        <v/>
      </c>
      <c r="BV66" s="47" t="str">
        <f t="shared" si="121"/>
        <v/>
      </c>
      <c r="BW66" s="47" t="str">
        <f t="shared" si="121"/>
        <v/>
      </c>
      <c r="BX66" s="47" t="str">
        <f t="shared" si="121"/>
        <v/>
      </c>
      <c r="BY66" s="47" t="str">
        <f t="shared" si="121"/>
        <v/>
      </c>
      <c r="BZ66" s="47" t="str">
        <f t="shared" si="121"/>
        <v/>
      </c>
      <c r="CA66" s="47" t="str">
        <f t="shared" si="121"/>
        <v/>
      </c>
      <c r="CB66" s="47" t="str">
        <f t="shared" si="121"/>
        <v/>
      </c>
      <c r="CC66" s="47" t="str">
        <f t="shared" si="121"/>
        <v/>
      </c>
      <c r="CD66" s="47" t="str">
        <f t="shared" si="121"/>
        <v/>
      </c>
      <c r="CE66" s="47" t="str">
        <f t="shared" si="121"/>
        <v/>
      </c>
      <c r="CF66" s="47" t="str">
        <f t="shared" si="121"/>
        <v/>
      </c>
      <c r="CG66" s="47" t="str">
        <f t="shared" si="127"/>
        <v/>
      </c>
      <c r="CH66" s="47" t="str">
        <f t="shared" si="127"/>
        <v/>
      </c>
      <c r="CI66" s="47" t="str">
        <f t="shared" si="127"/>
        <v/>
      </c>
      <c r="CJ66" s="47" t="str">
        <f t="shared" si="127"/>
        <v/>
      </c>
      <c r="CK66" s="47" t="str">
        <f t="shared" si="127"/>
        <v/>
      </c>
      <c r="CL66" s="47" t="str">
        <f t="shared" si="127"/>
        <v/>
      </c>
      <c r="CM66" s="47" t="str">
        <f t="shared" si="127"/>
        <v/>
      </c>
      <c r="CN66" s="47" t="str">
        <f t="shared" si="127"/>
        <v/>
      </c>
      <c r="CO66" s="47" t="str">
        <f t="shared" si="127"/>
        <v/>
      </c>
      <c r="CP66" s="47" t="str">
        <f t="shared" si="127"/>
        <v/>
      </c>
      <c r="CQ66" s="47" t="str">
        <f t="shared" si="127"/>
        <v/>
      </c>
      <c r="CR66" s="47" t="str">
        <f t="shared" si="127"/>
        <v/>
      </c>
      <c r="CS66" s="47" t="str">
        <f t="shared" si="127"/>
        <v/>
      </c>
      <c r="CT66" s="47" t="str">
        <f t="shared" si="127"/>
        <v/>
      </c>
      <c r="CU66" s="47" t="str">
        <f t="shared" si="127"/>
        <v/>
      </c>
      <c r="CV66" s="47" t="str">
        <f t="shared" si="127"/>
        <v/>
      </c>
      <c r="CW66" s="47" t="str">
        <f t="shared" si="128"/>
        <v/>
      </c>
      <c r="CX66" s="47" t="str">
        <f t="shared" si="128"/>
        <v/>
      </c>
      <c r="CY66" s="47" t="str">
        <f t="shared" si="128"/>
        <v/>
      </c>
      <c r="CZ66" s="47" t="str">
        <f t="shared" si="128"/>
        <v/>
      </c>
      <c r="DA66" s="47" t="str">
        <f t="shared" si="128"/>
        <v/>
      </c>
      <c r="DB66" s="47" t="str">
        <f t="shared" si="128"/>
        <v/>
      </c>
      <c r="DC66" s="47" t="str">
        <f t="shared" si="128"/>
        <v/>
      </c>
      <c r="DD66" s="47" t="str">
        <f t="shared" si="128"/>
        <v/>
      </c>
      <c r="DE66" s="47" t="str">
        <f t="shared" si="128"/>
        <v/>
      </c>
      <c r="DF66" s="47" t="str">
        <f t="shared" si="128"/>
        <v/>
      </c>
      <c r="DG66" s="47" t="str">
        <f t="shared" si="128"/>
        <v/>
      </c>
      <c r="DH66" s="47" t="str">
        <f t="shared" si="128"/>
        <v/>
      </c>
      <c r="DI66" s="47" t="str">
        <f t="shared" si="128"/>
        <v/>
      </c>
      <c r="DJ66" s="47" t="str">
        <f t="shared" si="128"/>
        <v/>
      </c>
      <c r="DK66" s="47" t="str">
        <f t="shared" si="128"/>
        <v/>
      </c>
      <c r="DL66" s="47" t="str">
        <f t="shared" si="128"/>
        <v/>
      </c>
      <c r="DM66" s="47" t="str">
        <f t="shared" si="122"/>
        <v/>
      </c>
      <c r="DN66" s="47" t="str">
        <f t="shared" si="122"/>
        <v/>
      </c>
      <c r="DO66" s="47" t="str">
        <f t="shared" si="122"/>
        <v/>
      </c>
      <c r="DP66" s="47" t="str">
        <f t="shared" si="122"/>
        <v/>
      </c>
      <c r="DQ66" s="47" t="str">
        <f t="shared" si="122"/>
        <v/>
      </c>
      <c r="DR66" s="47" t="str">
        <f t="shared" si="122"/>
        <v/>
      </c>
      <c r="DS66" s="179" t="str">
        <f t="shared" si="33"/>
        <v/>
      </c>
      <c r="DT66" s="47" t="str">
        <f t="shared" si="134"/>
        <v/>
      </c>
      <c r="DU66" s="47" t="str">
        <f t="shared" si="134"/>
        <v/>
      </c>
      <c r="DV66" s="47" t="str">
        <f t="shared" si="134"/>
        <v/>
      </c>
      <c r="DW66" s="47" t="str">
        <f t="shared" si="134"/>
        <v/>
      </c>
      <c r="DX66" s="47" t="str">
        <f t="shared" si="134"/>
        <v/>
      </c>
      <c r="DY66" s="47" t="str">
        <f t="shared" si="134"/>
        <v/>
      </c>
      <c r="DZ66" s="47" t="str">
        <f t="shared" si="134"/>
        <v/>
      </c>
      <c r="EA66" s="47" t="str">
        <f t="shared" si="134"/>
        <v/>
      </c>
      <c r="EB66" s="47" t="str">
        <f t="shared" si="134"/>
        <v/>
      </c>
      <c r="EC66" s="47" t="str">
        <f t="shared" si="134"/>
        <v/>
      </c>
      <c r="ED66" s="47" t="str">
        <f t="shared" si="134"/>
        <v/>
      </c>
      <c r="EE66" s="47" t="str">
        <f t="shared" si="134"/>
        <v/>
      </c>
      <c r="EF66" s="47" t="str">
        <f t="shared" si="134"/>
        <v/>
      </c>
      <c r="EG66" s="47" t="str">
        <f t="shared" si="134"/>
        <v/>
      </c>
      <c r="EH66" s="47" t="str">
        <f t="shared" si="134"/>
        <v/>
      </c>
      <c r="EI66" s="47" t="str">
        <f t="shared" si="134"/>
        <v/>
      </c>
      <c r="EJ66" s="47" t="str">
        <f t="shared" si="129"/>
        <v/>
      </c>
      <c r="EK66" s="47" t="str">
        <f t="shared" si="129"/>
        <v/>
      </c>
      <c r="EL66" s="47" t="str">
        <f t="shared" si="129"/>
        <v/>
      </c>
      <c r="EM66" s="47" t="str">
        <f t="shared" si="129"/>
        <v/>
      </c>
      <c r="EN66" s="47" t="str">
        <f t="shared" si="129"/>
        <v/>
      </c>
      <c r="EO66" s="47" t="str">
        <f t="shared" si="129"/>
        <v/>
      </c>
      <c r="EP66" s="47" t="str">
        <f t="shared" si="129"/>
        <v/>
      </c>
      <c r="EQ66" s="47" t="str">
        <f t="shared" si="129"/>
        <v/>
      </c>
      <c r="ER66" s="47" t="str">
        <f t="shared" si="129"/>
        <v/>
      </c>
      <c r="ES66" s="47" t="str">
        <f t="shared" si="129"/>
        <v/>
      </c>
      <c r="ET66" s="47" t="str">
        <f t="shared" si="129"/>
        <v/>
      </c>
      <c r="EU66" s="47" t="str">
        <f t="shared" si="129"/>
        <v/>
      </c>
      <c r="EV66" s="47" t="str">
        <f t="shared" si="129"/>
        <v/>
      </c>
      <c r="EW66" s="47" t="str">
        <f t="shared" si="129"/>
        <v/>
      </c>
      <c r="EX66" s="47" t="str">
        <f t="shared" si="129"/>
        <v/>
      </c>
      <c r="EY66" s="47" t="str">
        <f t="shared" si="130"/>
        <v/>
      </c>
      <c r="EZ66" s="47" t="str">
        <f t="shared" si="130"/>
        <v/>
      </c>
      <c r="FA66" s="47" t="str">
        <f t="shared" si="130"/>
        <v/>
      </c>
      <c r="FB66" s="47" t="str">
        <f t="shared" si="130"/>
        <v/>
      </c>
      <c r="FC66" s="47" t="str">
        <f t="shared" si="130"/>
        <v/>
      </c>
      <c r="FD66" s="47" t="str">
        <f t="shared" si="130"/>
        <v/>
      </c>
      <c r="FE66" s="47" t="str">
        <f t="shared" si="130"/>
        <v/>
      </c>
      <c r="FF66" s="47" t="str">
        <f t="shared" si="130"/>
        <v/>
      </c>
      <c r="FG66" s="47" t="str">
        <f t="shared" si="130"/>
        <v/>
      </c>
      <c r="FH66" s="47" t="str">
        <f t="shared" si="130"/>
        <v/>
      </c>
      <c r="FI66" s="47" t="str">
        <f t="shared" si="130"/>
        <v/>
      </c>
      <c r="FJ66" s="47" t="str">
        <f t="shared" si="130"/>
        <v/>
      </c>
      <c r="FK66" s="47" t="str">
        <f t="shared" si="130"/>
        <v/>
      </c>
      <c r="FL66" s="47" t="str">
        <f t="shared" si="130"/>
        <v/>
      </c>
      <c r="FM66" s="47" t="str">
        <f t="shared" si="130"/>
        <v/>
      </c>
      <c r="FN66" s="47" t="str">
        <f t="shared" si="130"/>
        <v/>
      </c>
      <c r="FO66" s="47" t="str">
        <f t="shared" si="123"/>
        <v/>
      </c>
      <c r="FP66" s="47" t="str">
        <f t="shared" si="123"/>
        <v/>
      </c>
      <c r="FQ66" s="47" t="str">
        <f t="shared" si="123"/>
        <v/>
      </c>
      <c r="FR66" s="47" t="str">
        <f t="shared" si="123"/>
        <v/>
      </c>
      <c r="FS66" s="47" t="str">
        <f t="shared" si="123"/>
        <v/>
      </c>
      <c r="FT66" s="47" t="str">
        <f t="shared" si="123"/>
        <v/>
      </c>
      <c r="FU66" s="47" t="str">
        <f t="shared" si="123"/>
        <v/>
      </c>
      <c r="FV66" s="47" t="str">
        <f t="shared" si="123"/>
        <v/>
      </c>
      <c r="FW66" s="47" t="str">
        <f t="shared" si="123"/>
        <v/>
      </c>
      <c r="FX66" s="47" t="str">
        <f t="shared" si="123"/>
        <v/>
      </c>
      <c r="FY66" s="47" t="str">
        <f t="shared" si="123"/>
        <v/>
      </c>
      <c r="FZ66" s="47" t="str">
        <f t="shared" si="123"/>
        <v/>
      </c>
      <c r="GA66" s="47" t="str">
        <f t="shared" si="123"/>
        <v/>
      </c>
      <c r="GB66" s="47" t="str">
        <f t="shared" si="123"/>
        <v/>
      </c>
      <c r="GC66" s="47" t="str">
        <f t="shared" si="123"/>
        <v/>
      </c>
      <c r="GD66" s="47" t="str">
        <f t="shared" si="131"/>
        <v/>
      </c>
      <c r="GE66" s="47" t="str">
        <f t="shared" si="131"/>
        <v/>
      </c>
      <c r="GF66" s="47" t="str">
        <f t="shared" si="131"/>
        <v/>
      </c>
      <c r="GG66" s="47" t="str">
        <f t="shared" si="131"/>
        <v/>
      </c>
      <c r="GH66" s="47" t="str">
        <f t="shared" si="131"/>
        <v/>
      </c>
      <c r="GI66" s="47" t="str">
        <f t="shared" si="131"/>
        <v/>
      </c>
      <c r="GJ66" s="47" t="str">
        <f t="shared" si="131"/>
        <v/>
      </c>
      <c r="GK66" s="47" t="str">
        <f t="shared" si="131"/>
        <v/>
      </c>
      <c r="GL66" s="47" t="str">
        <f t="shared" si="131"/>
        <v/>
      </c>
      <c r="GM66" s="47" t="str">
        <f t="shared" si="131"/>
        <v/>
      </c>
      <c r="GN66" s="47" t="str">
        <f t="shared" si="131"/>
        <v/>
      </c>
      <c r="GO66" s="47" t="str">
        <f t="shared" si="131"/>
        <v/>
      </c>
      <c r="GP66" s="47" t="str">
        <f t="shared" si="131"/>
        <v/>
      </c>
      <c r="GQ66" s="47" t="str">
        <f t="shared" si="131"/>
        <v/>
      </c>
      <c r="GR66" s="47" t="str">
        <f t="shared" si="131"/>
        <v/>
      </c>
      <c r="GS66" s="47" t="str">
        <f t="shared" si="131"/>
        <v/>
      </c>
      <c r="GT66" s="47" t="str">
        <f t="shared" si="132"/>
        <v/>
      </c>
      <c r="GU66" s="47" t="str">
        <f t="shared" si="132"/>
        <v/>
      </c>
      <c r="GV66" s="47" t="str">
        <f t="shared" si="132"/>
        <v/>
      </c>
      <c r="GW66" s="47" t="str">
        <f t="shared" si="132"/>
        <v/>
      </c>
      <c r="GX66" s="47" t="str">
        <f t="shared" si="132"/>
        <v/>
      </c>
      <c r="GY66" s="47" t="str">
        <f t="shared" si="132"/>
        <v/>
      </c>
      <c r="GZ66" s="47" t="str">
        <f t="shared" si="132"/>
        <v/>
      </c>
      <c r="HA66" s="47" t="str">
        <f t="shared" si="132"/>
        <v/>
      </c>
      <c r="HB66" s="47" t="str">
        <f t="shared" si="132"/>
        <v/>
      </c>
      <c r="HC66" s="47" t="str">
        <f t="shared" si="132"/>
        <v/>
      </c>
      <c r="HD66" s="47" t="str">
        <f t="shared" si="132"/>
        <v/>
      </c>
      <c r="HE66" s="47" t="str">
        <f t="shared" si="132"/>
        <v/>
      </c>
      <c r="HF66" s="47" t="str">
        <f t="shared" si="132"/>
        <v/>
      </c>
      <c r="HG66" s="47" t="str">
        <f t="shared" si="132"/>
        <v/>
      </c>
      <c r="HH66" s="47" t="str">
        <f t="shared" si="132"/>
        <v/>
      </c>
      <c r="HI66" s="47" t="str">
        <f t="shared" si="132"/>
        <v/>
      </c>
      <c r="HJ66" s="47" t="str">
        <f t="shared" si="124"/>
        <v/>
      </c>
      <c r="HK66" s="47" t="str">
        <f t="shared" si="124"/>
        <v/>
      </c>
      <c r="HL66" s="47" t="str">
        <f t="shared" si="124"/>
        <v/>
      </c>
      <c r="HM66" s="47" t="str">
        <f t="shared" si="124"/>
        <v/>
      </c>
      <c r="HN66" s="47" t="str">
        <f t="shared" si="124"/>
        <v/>
      </c>
      <c r="HO66" s="47" t="str">
        <f t="shared" si="124"/>
        <v/>
      </c>
      <c r="HP66" s="165" t="e">
        <f t="shared" si="119"/>
        <v>#N/A</v>
      </c>
      <c r="HQ66" s="165" t="e">
        <f t="shared" si="119"/>
        <v>#N/A</v>
      </c>
      <c r="HR66" s="165" t="e">
        <f t="shared" si="119"/>
        <v>#N/A</v>
      </c>
      <c r="HS66" s="165" t="e">
        <f t="shared" si="119"/>
        <v>#N/A</v>
      </c>
      <c r="HT66" s="165" t="e">
        <f t="shared" si="119"/>
        <v>#N/A</v>
      </c>
      <c r="HU66" s="165" t="e">
        <f t="shared" si="119"/>
        <v>#N/A</v>
      </c>
      <c r="HV66" s="165" t="e">
        <f t="shared" si="119"/>
        <v>#N/A</v>
      </c>
      <c r="HW66" s="165" t="e">
        <f t="shared" si="119"/>
        <v>#N/A</v>
      </c>
      <c r="HX66" s="165" t="e">
        <f t="shared" si="119"/>
        <v>#N/A</v>
      </c>
      <c r="HY66" s="165" t="e">
        <f t="shared" si="119"/>
        <v>#N/A</v>
      </c>
      <c r="HZ66" s="165" t="e">
        <f t="shared" si="119"/>
        <v>#N/A</v>
      </c>
      <c r="IA66" s="165" t="e">
        <f t="shared" si="119"/>
        <v>#N/A</v>
      </c>
      <c r="IB66" s="165" t="e">
        <f t="shared" si="119"/>
        <v>#N/A</v>
      </c>
      <c r="IC66" s="165" t="e">
        <f t="shared" si="119"/>
        <v>#N/A</v>
      </c>
      <c r="ID66" s="165" t="e">
        <f t="shared" si="119"/>
        <v>#N/A</v>
      </c>
      <c r="IE66" s="165" t="e">
        <f t="shared" si="119"/>
        <v>#N/A</v>
      </c>
      <c r="IF66" s="165" t="e">
        <f t="shared" si="120"/>
        <v>#N/A</v>
      </c>
      <c r="IG66" s="165" t="e">
        <f t="shared" si="120"/>
        <v>#N/A</v>
      </c>
      <c r="IH66" s="165" t="e">
        <f t="shared" si="120"/>
        <v>#N/A</v>
      </c>
      <c r="II66" s="165" t="e">
        <f t="shared" si="120"/>
        <v>#N/A</v>
      </c>
      <c r="IJ66" s="165" t="e">
        <f t="shared" si="120"/>
        <v>#N/A</v>
      </c>
      <c r="IK66" s="165" t="e">
        <f t="shared" si="120"/>
        <v>#N/A</v>
      </c>
      <c r="IL66" s="165" t="e">
        <f t="shared" si="120"/>
        <v>#N/A</v>
      </c>
      <c r="IM66" s="165" t="e">
        <f t="shared" si="120"/>
        <v>#N/A</v>
      </c>
      <c r="IN66" s="165" t="e">
        <f t="shared" si="120"/>
        <v>#N/A</v>
      </c>
      <c r="IO66" s="165" t="e">
        <f t="shared" si="120"/>
        <v>#N/A</v>
      </c>
      <c r="IP66" s="165" t="e">
        <f t="shared" si="120"/>
        <v>#N/A</v>
      </c>
      <c r="IQ66" s="165" t="e">
        <f t="shared" si="120"/>
        <v>#N/A</v>
      </c>
      <c r="IR66" s="165" t="e">
        <f t="shared" si="120"/>
        <v>#N/A</v>
      </c>
      <c r="IS66" s="165" t="e">
        <f t="shared" si="120"/>
        <v>#N/A</v>
      </c>
      <c r="IT66" s="165" t="e">
        <f t="shared" si="118"/>
        <v>#N/A</v>
      </c>
      <c r="IU66" s="165" t="e">
        <f t="shared" si="117"/>
        <v>#N/A</v>
      </c>
      <c r="IV66" s="165" t="e">
        <f t="shared" si="117"/>
        <v>#N/A</v>
      </c>
      <c r="IW66" s="165" t="e">
        <f t="shared" si="117"/>
        <v>#N/A</v>
      </c>
      <c r="IX66" s="165" t="e">
        <f t="shared" si="117"/>
        <v>#N/A</v>
      </c>
      <c r="IY66" s="165" t="e">
        <f t="shared" si="117"/>
        <v>#N/A</v>
      </c>
      <c r="IZ66" s="165" t="e">
        <f t="shared" si="117"/>
        <v>#N/A</v>
      </c>
      <c r="JA66" s="165" t="e">
        <f t="shared" si="117"/>
        <v>#N/A</v>
      </c>
      <c r="JB66" s="165" t="e">
        <f t="shared" si="117"/>
        <v>#N/A</v>
      </c>
      <c r="JC66" s="165" t="e">
        <f t="shared" si="117"/>
        <v>#N/A</v>
      </c>
      <c r="JD66" s="165" t="e">
        <f t="shared" si="117"/>
        <v>#N/A</v>
      </c>
      <c r="JE66" s="165" t="e">
        <f t="shared" si="117"/>
        <v>#N/A</v>
      </c>
      <c r="JF66" s="165" t="e">
        <f t="shared" si="105"/>
        <v>#N/A</v>
      </c>
      <c r="JG66" s="165" t="e">
        <f t="shared" si="105"/>
        <v>#N/A</v>
      </c>
      <c r="JH66" s="165" t="e">
        <f t="shared" si="105"/>
        <v>#N/A</v>
      </c>
      <c r="JI66" s="165" t="e">
        <f t="shared" si="105"/>
        <v>#N/A</v>
      </c>
      <c r="JJ66" s="165" t="e">
        <f t="shared" si="105"/>
        <v>#N/A</v>
      </c>
      <c r="JK66" s="165" t="e">
        <f t="shared" si="105"/>
        <v>#N/A</v>
      </c>
      <c r="JL66" s="165" t="e">
        <f t="shared" si="105"/>
        <v>#N/A</v>
      </c>
      <c r="JM66" s="165" t="e">
        <f t="shared" si="105"/>
        <v>#N/A</v>
      </c>
      <c r="JN66" s="165" t="e">
        <f t="shared" si="105"/>
        <v>#N/A</v>
      </c>
      <c r="JO66" s="165" t="e">
        <f t="shared" si="105"/>
        <v>#N/A</v>
      </c>
      <c r="JP66" s="165" t="e">
        <f t="shared" si="105"/>
        <v>#N/A</v>
      </c>
      <c r="JQ66" s="165" t="e">
        <f t="shared" si="105"/>
        <v>#N/A</v>
      </c>
      <c r="JR66" s="165" t="e">
        <f t="shared" si="105"/>
        <v>#N/A</v>
      </c>
      <c r="JS66" s="165" t="e">
        <f t="shared" si="105"/>
        <v>#N/A</v>
      </c>
      <c r="JT66" s="165" t="e">
        <f t="shared" si="105"/>
        <v>#N/A</v>
      </c>
      <c r="JU66" s="165" t="e">
        <f t="shared" si="105"/>
        <v>#N/A</v>
      </c>
      <c r="JV66" s="165" t="e">
        <f t="shared" si="106"/>
        <v>#N/A</v>
      </c>
      <c r="JW66" s="165" t="e">
        <f t="shared" si="106"/>
        <v>#N/A</v>
      </c>
      <c r="JX66" s="165" t="e">
        <f t="shared" si="106"/>
        <v>#N/A</v>
      </c>
      <c r="JY66" s="165" t="e">
        <f t="shared" si="106"/>
        <v>#N/A</v>
      </c>
      <c r="JZ66" s="165" t="e">
        <f t="shared" si="106"/>
        <v>#N/A</v>
      </c>
      <c r="KA66" s="165" t="e">
        <f t="shared" si="106"/>
        <v>#N/A</v>
      </c>
      <c r="KB66" s="165" t="e">
        <f t="shared" si="106"/>
        <v>#N/A</v>
      </c>
      <c r="KC66" s="165" t="e">
        <f t="shared" si="106"/>
        <v>#N/A</v>
      </c>
      <c r="KD66" s="165" t="e">
        <f t="shared" si="106"/>
        <v>#N/A</v>
      </c>
      <c r="KE66" s="165" t="e">
        <f t="shared" si="106"/>
        <v>#N/A</v>
      </c>
      <c r="KF66" s="165" t="e">
        <f t="shared" si="106"/>
        <v>#N/A</v>
      </c>
      <c r="KG66" s="165" t="e">
        <f t="shared" si="106"/>
        <v>#N/A</v>
      </c>
      <c r="KH66" s="165" t="e">
        <f t="shared" si="106"/>
        <v>#N/A</v>
      </c>
      <c r="KI66" s="165" t="e">
        <f t="shared" si="106"/>
        <v>#N/A</v>
      </c>
      <c r="KJ66" s="165" t="e">
        <f t="shared" si="106"/>
        <v>#N/A</v>
      </c>
      <c r="KK66" s="165" t="e">
        <f t="shared" si="106"/>
        <v>#N/A</v>
      </c>
      <c r="KL66" s="165" t="e">
        <f t="shared" si="107"/>
        <v>#N/A</v>
      </c>
      <c r="KM66" s="165" t="e">
        <f t="shared" si="107"/>
        <v>#N/A</v>
      </c>
      <c r="KN66" s="165" t="e">
        <f t="shared" si="107"/>
        <v>#N/A</v>
      </c>
      <c r="KO66" s="165" t="e">
        <f t="shared" si="107"/>
        <v>#N/A</v>
      </c>
      <c r="KP66" s="165" t="e">
        <f t="shared" si="107"/>
        <v>#N/A</v>
      </c>
      <c r="KQ66" s="165" t="e">
        <f t="shared" si="107"/>
        <v>#N/A</v>
      </c>
      <c r="KR66" s="165" t="e">
        <f t="shared" si="107"/>
        <v>#N/A</v>
      </c>
      <c r="KS66" s="165" t="e">
        <f t="shared" si="107"/>
        <v>#N/A</v>
      </c>
      <c r="KT66" s="165" t="e">
        <f t="shared" si="107"/>
        <v>#N/A</v>
      </c>
      <c r="KU66" s="165" t="e">
        <f t="shared" si="107"/>
        <v>#N/A</v>
      </c>
      <c r="KV66" s="165" t="e">
        <f t="shared" si="107"/>
        <v>#N/A</v>
      </c>
      <c r="KW66" s="165" t="e">
        <f t="shared" si="107"/>
        <v>#N/A</v>
      </c>
      <c r="KX66" s="165" t="e">
        <f t="shared" si="107"/>
        <v>#N/A</v>
      </c>
      <c r="KY66" s="165" t="e">
        <f t="shared" si="107"/>
        <v>#N/A</v>
      </c>
      <c r="KZ66" s="165" t="e">
        <f t="shared" si="107"/>
        <v>#N/A</v>
      </c>
      <c r="LA66" s="165" t="e">
        <f t="shared" si="107"/>
        <v>#N/A</v>
      </c>
      <c r="LB66" s="165" t="e">
        <f t="shared" si="108"/>
        <v>#N/A</v>
      </c>
      <c r="LC66" s="165" t="e">
        <f t="shared" si="108"/>
        <v>#N/A</v>
      </c>
      <c r="LD66" s="165" t="e">
        <f t="shared" si="108"/>
        <v>#N/A</v>
      </c>
      <c r="LE66" s="165" t="e">
        <f t="shared" si="108"/>
        <v>#N/A</v>
      </c>
      <c r="LF66" s="165" t="e">
        <f t="shared" si="108"/>
        <v>#N/A</v>
      </c>
      <c r="LG66" s="165" t="e">
        <f t="shared" si="108"/>
        <v>#N/A</v>
      </c>
      <c r="LH66" s="165" t="e">
        <f t="shared" si="108"/>
        <v>#N/A</v>
      </c>
      <c r="LI66" s="165" t="e">
        <f t="shared" si="108"/>
        <v>#N/A</v>
      </c>
      <c r="LJ66" s="165" t="e">
        <f t="shared" si="108"/>
        <v>#N/A</v>
      </c>
      <c r="LK66" s="165" t="e">
        <f t="shared" si="108"/>
        <v>#N/A</v>
      </c>
      <c r="LL66" s="165" t="e">
        <f t="shared" si="108"/>
        <v>#N/A</v>
      </c>
      <c r="LM66" s="165" t="e">
        <f t="shared" si="108"/>
        <v>#N/A</v>
      </c>
      <c r="LN66" s="165" t="e">
        <f t="shared" si="108"/>
        <v>#N/A</v>
      </c>
      <c r="LO66" s="165" t="e">
        <f t="shared" si="108"/>
        <v>#N/A</v>
      </c>
      <c r="LP66" s="165" t="e">
        <f t="shared" si="108"/>
        <v>#N/A</v>
      </c>
      <c r="LQ66" s="165" t="e">
        <f t="shared" si="108"/>
        <v>#N/A</v>
      </c>
      <c r="LR66" s="165" t="e">
        <f t="shared" si="109"/>
        <v>#N/A</v>
      </c>
      <c r="LS66" s="165" t="e">
        <f t="shared" si="109"/>
        <v>#N/A</v>
      </c>
      <c r="LT66" s="165" t="e">
        <f t="shared" si="109"/>
        <v>#N/A</v>
      </c>
      <c r="LU66" s="165" t="e">
        <f t="shared" si="109"/>
        <v>#N/A</v>
      </c>
      <c r="LV66" s="165" t="e">
        <f t="shared" si="109"/>
        <v>#N/A</v>
      </c>
      <c r="LW66" s="165" t="e">
        <f t="shared" si="109"/>
        <v>#N/A</v>
      </c>
      <c r="LX66" s="165" t="e">
        <f t="shared" si="109"/>
        <v>#N/A</v>
      </c>
      <c r="LY66" s="165" t="e">
        <f t="shared" si="109"/>
        <v>#N/A</v>
      </c>
      <c r="LZ66" s="165" t="e">
        <f t="shared" si="109"/>
        <v>#N/A</v>
      </c>
      <c r="MA66" s="165" t="e">
        <f t="shared" si="109"/>
        <v>#N/A</v>
      </c>
      <c r="MB66" s="165" t="e">
        <f t="shared" si="109"/>
        <v>#N/A</v>
      </c>
      <c r="MC66" s="165" t="e">
        <f t="shared" si="109"/>
        <v>#N/A</v>
      </c>
      <c r="MD66" s="165" t="e">
        <f t="shared" si="109"/>
        <v>#N/A</v>
      </c>
      <c r="ME66" s="165" t="e">
        <f t="shared" si="109"/>
        <v>#N/A</v>
      </c>
      <c r="MF66" s="165" t="e">
        <f t="shared" si="109"/>
        <v>#N/A</v>
      </c>
      <c r="MG66" s="165" t="e">
        <f t="shared" si="109"/>
        <v>#N/A</v>
      </c>
      <c r="MH66" s="165" t="e">
        <f t="shared" si="110"/>
        <v>#N/A</v>
      </c>
      <c r="MI66" s="165" t="e">
        <f t="shared" si="110"/>
        <v>#N/A</v>
      </c>
      <c r="MJ66" s="165" t="e">
        <f t="shared" si="110"/>
        <v>#N/A</v>
      </c>
      <c r="MK66" s="165" t="e">
        <f t="shared" si="110"/>
        <v>#N/A</v>
      </c>
      <c r="ML66" s="165" t="e">
        <f t="shared" si="110"/>
        <v>#N/A</v>
      </c>
      <c r="MM66" s="165" t="e">
        <f t="shared" si="110"/>
        <v>#N/A</v>
      </c>
      <c r="MN66" s="165" t="e">
        <f t="shared" si="110"/>
        <v>#N/A</v>
      </c>
      <c r="MO66" s="165" t="e">
        <f t="shared" si="110"/>
        <v>#N/A</v>
      </c>
      <c r="MP66" s="165" t="e">
        <f t="shared" si="110"/>
        <v>#N/A</v>
      </c>
      <c r="MQ66" s="165" t="e">
        <f t="shared" si="110"/>
        <v>#N/A</v>
      </c>
      <c r="MR66" s="165" t="e">
        <f t="shared" si="110"/>
        <v>#N/A</v>
      </c>
      <c r="MS66" s="165" t="e">
        <f t="shared" si="110"/>
        <v>#N/A</v>
      </c>
      <c r="MT66" s="165" t="e">
        <f t="shared" si="110"/>
        <v>#N/A</v>
      </c>
      <c r="MU66" s="165" t="e">
        <f t="shared" si="110"/>
        <v>#N/A</v>
      </c>
      <c r="MV66" s="165" t="e">
        <f t="shared" si="110"/>
        <v>#N/A</v>
      </c>
      <c r="MW66" s="165" t="e">
        <f t="shared" si="110"/>
        <v>#N/A</v>
      </c>
      <c r="MX66" s="165" t="e">
        <f t="shared" si="111"/>
        <v>#N/A</v>
      </c>
      <c r="MY66" s="165" t="e">
        <f t="shared" si="111"/>
        <v>#N/A</v>
      </c>
      <c r="MZ66" s="165" t="e">
        <f t="shared" si="111"/>
        <v>#N/A</v>
      </c>
      <c r="NA66" s="165" t="e">
        <f t="shared" si="111"/>
        <v>#N/A</v>
      </c>
      <c r="NB66" s="165" t="e">
        <f t="shared" si="111"/>
        <v>#N/A</v>
      </c>
      <c r="NC66" s="165" t="e">
        <f t="shared" si="111"/>
        <v>#N/A</v>
      </c>
      <c r="ND66" s="165" t="e">
        <f t="shared" si="111"/>
        <v>#N/A</v>
      </c>
      <c r="NE66" s="165" t="e">
        <f t="shared" si="111"/>
        <v>#N/A</v>
      </c>
      <c r="NF66" s="165" t="e">
        <f t="shared" si="111"/>
        <v>#N/A</v>
      </c>
      <c r="NG66" s="165" t="e">
        <f t="shared" si="111"/>
        <v>#N/A</v>
      </c>
      <c r="NH66" s="165" t="e">
        <f t="shared" si="111"/>
        <v>#N/A</v>
      </c>
      <c r="NI66" s="165" t="e">
        <f t="shared" si="111"/>
        <v>#N/A</v>
      </c>
      <c r="NJ66" s="165" t="e">
        <f t="shared" si="111"/>
        <v>#N/A</v>
      </c>
      <c r="NK66" s="165" t="e">
        <f t="shared" si="111"/>
        <v>#N/A</v>
      </c>
      <c r="NL66" s="165" t="e">
        <f t="shared" si="111"/>
        <v>#N/A</v>
      </c>
      <c r="NM66" s="165" t="e">
        <f t="shared" si="111"/>
        <v>#N/A</v>
      </c>
      <c r="NN66" s="165" t="e">
        <f t="shared" si="112"/>
        <v>#N/A</v>
      </c>
      <c r="NO66" s="165" t="e">
        <f t="shared" si="112"/>
        <v>#N/A</v>
      </c>
      <c r="NP66" s="165" t="e">
        <f t="shared" si="112"/>
        <v>#N/A</v>
      </c>
      <c r="NQ66" s="165" t="e">
        <f t="shared" si="112"/>
        <v>#N/A</v>
      </c>
      <c r="NR66" s="165" t="e">
        <f t="shared" si="112"/>
        <v>#N/A</v>
      </c>
      <c r="NS66" s="165" t="e">
        <f t="shared" si="112"/>
        <v>#N/A</v>
      </c>
      <c r="NT66" s="165" t="e">
        <f t="shared" si="112"/>
        <v>#N/A</v>
      </c>
      <c r="NU66" s="165" t="e">
        <f t="shared" si="112"/>
        <v>#N/A</v>
      </c>
      <c r="NV66" s="165" t="e">
        <f t="shared" si="112"/>
        <v>#N/A</v>
      </c>
      <c r="NW66" s="165" t="e">
        <f t="shared" si="112"/>
        <v>#N/A</v>
      </c>
      <c r="NX66" s="165" t="e">
        <f t="shared" si="112"/>
        <v>#N/A</v>
      </c>
      <c r="NY66" s="165" t="e">
        <f t="shared" si="112"/>
        <v>#N/A</v>
      </c>
      <c r="NZ66" s="165" t="e">
        <f t="shared" si="112"/>
        <v>#N/A</v>
      </c>
      <c r="OA66" s="165" t="e">
        <f t="shared" si="112"/>
        <v>#N/A</v>
      </c>
      <c r="OB66" s="165" t="e">
        <f t="shared" si="112"/>
        <v>#N/A</v>
      </c>
      <c r="OC66" s="165" t="e">
        <f t="shared" si="112"/>
        <v>#N/A</v>
      </c>
      <c r="OD66" s="165" t="e">
        <f t="shared" si="113"/>
        <v>#N/A</v>
      </c>
      <c r="OE66" s="165" t="e">
        <f t="shared" si="113"/>
        <v>#N/A</v>
      </c>
      <c r="OF66" s="165" t="e">
        <f t="shared" si="113"/>
        <v>#N/A</v>
      </c>
      <c r="OG66" s="165" t="e">
        <f t="shared" si="113"/>
        <v>#N/A</v>
      </c>
      <c r="OH66" s="165" t="e">
        <f t="shared" si="113"/>
        <v>#N/A</v>
      </c>
      <c r="OI66" s="165" t="e">
        <f t="shared" si="113"/>
        <v>#N/A</v>
      </c>
      <c r="OJ66" s="165" t="e">
        <f t="shared" si="113"/>
        <v>#N/A</v>
      </c>
      <c r="OK66" s="165" t="e">
        <f t="shared" si="113"/>
        <v>#N/A</v>
      </c>
      <c r="OL66" s="165" t="e">
        <f t="shared" si="113"/>
        <v>#N/A</v>
      </c>
      <c r="OM66" s="165" t="e">
        <f t="shared" si="113"/>
        <v>#N/A</v>
      </c>
      <c r="ON66" s="165" t="e">
        <f t="shared" si="113"/>
        <v>#N/A</v>
      </c>
      <c r="OO66" s="165" t="e">
        <f t="shared" si="113"/>
        <v>#N/A</v>
      </c>
      <c r="OP66" s="165" t="e">
        <f t="shared" si="113"/>
        <v>#N/A</v>
      </c>
      <c r="OQ66" s="165" t="e">
        <f t="shared" si="113"/>
        <v>#N/A</v>
      </c>
      <c r="OR66" s="165" t="e">
        <f t="shared" si="113"/>
        <v>#N/A</v>
      </c>
      <c r="OS66" s="165" t="e">
        <f t="shared" si="113"/>
        <v>#N/A</v>
      </c>
      <c r="OT66" s="165" t="e">
        <f t="shared" si="114"/>
        <v>#N/A</v>
      </c>
      <c r="OU66" s="165" t="e">
        <f t="shared" si="114"/>
        <v>#N/A</v>
      </c>
      <c r="OV66" s="165" t="e">
        <f t="shared" si="114"/>
        <v>#N/A</v>
      </c>
      <c r="OW66" s="165" t="e">
        <f t="shared" si="83"/>
        <v>#N/A</v>
      </c>
      <c r="OX66" s="165" t="e">
        <f t="shared" si="83"/>
        <v>#N/A</v>
      </c>
      <c r="OY66" s="165" t="e">
        <f t="shared" si="83"/>
        <v>#N/A</v>
      </c>
      <c r="OZ66" s="165" t="e">
        <f t="shared" si="83"/>
        <v>#N/A</v>
      </c>
      <c r="PA66" s="165" t="e">
        <f t="shared" si="83"/>
        <v>#N/A</v>
      </c>
      <c r="PB66" s="165" t="e">
        <f t="shared" si="83"/>
        <v>#N/A</v>
      </c>
      <c r="PC66" s="165" t="e">
        <f t="shared" si="83"/>
        <v>#N/A</v>
      </c>
      <c r="PD66" s="165" t="e">
        <f t="shared" si="83"/>
        <v>#N/A</v>
      </c>
      <c r="PE66" s="165" t="e">
        <f t="shared" si="83"/>
        <v>#N/A</v>
      </c>
      <c r="PF66" s="165" t="e">
        <f t="shared" si="83"/>
        <v>#N/A</v>
      </c>
      <c r="PG66" s="165" t="e">
        <f t="shared" si="83"/>
        <v>#N/A</v>
      </c>
      <c r="PH66" s="165" t="e">
        <f t="shared" si="83"/>
        <v>#N/A</v>
      </c>
    </row>
    <row r="67" spans="1:424" hidden="1" x14ac:dyDescent="0.45">
      <c r="A67" s="4">
        <v>64</v>
      </c>
      <c r="B67" s="91"/>
      <c r="C67" s="91"/>
      <c r="D67" s="91"/>
      <c r="E67" s="120" t="str">
        <f t="shared" si="28"/>
        <v/>
      </c>
      <c r="F67" s="120" t="str">
        <f t="shared" si="29"/>
        <v/>
      </c>
      <c r="G67" s="71" t="str">
        <f t="shared" si="30"/>
        <v/>
      </c>
      <c r="H67" s="23"/>
      <c r="I67" s="55"/>
      <c r="J67" s="298"/>
      <c r="K67" s="72" t="str">
        <f>IF(AND(B67&gt;0,C67&gt;0,D67&gt;0),IF(ISBLANK(J67),IF(ISBLANK(H67),"",(D67-B67)*VLOOKUP(H67,VLookups!$A$4:$B$13,2,FALSE)),J67),"")</f>
        <v/>
      </c>
      <c r="L67" s="73" t="str">
        <f t="shared" si="84"/>
        <v/>
      </c>
      <c r="M67" s="91"/>
      <c r="N67" s="265" t="str">
        <f>IF(AND(M67&gt;0,C67&gt;0,NOT(K67="")),ABS(VLOOKUP($M$1,VLookups!$A$43:$B$44,2,FALSE)-_xlfn.NORM.DIST(M67,G67,K67,TRUE)),"")</f>
        <v/>
      </c>
      <c r="O67" s="90" t="str">
        <f>IF(AND($B67&gt;0,$C67&gt;0,$D67&gt;0,NOT(ISBLANK($H67))),_xlfn.NORM.INV(ABS(VLOOKUP($M$1,VLookups!$A$43:$B$44,2,FALSE)-O$3),$G67,$K67),"")</f>
        <v/>
      </c>
      <c r="P67" s="89" t="str">
        <f>IF(AND($B67&gt;0,$C67&gt;0,$D67&gt;0,NOT(ISBLANK($H67))),_xlfn.NORM.INV(ABS(VLOOKUP($M$1,VLookups!$A$43:$B$44,2,FALSE)-P$3),$G67,$K67),"")</f>
        <v/>
      </c>
      <c r="Q67" s="90" t="str">
        <f>IF(AND($B67&gt;0,$C67&gt;0,$D67&gt;0,NOT(ISBLANK($H67))),_xlfn.NORM.INV(ABS(VLOOKUP($M$1,VLookups!$A$43:$B$44,2,FALSE)-Q$3),$G67,$K67),"")</f>
        <v/>
      </c>
      <c r="R67" s="89" t="str">
        <f>IF(AND($B67&gt;0,$C67&gt;0,$D67&gt;0,NOT(ISBLANK($H67))),_xlfn.NORM.INV(ABS(VLOOKUP($M$1,VLookups!$A$43:$B$44,2,FALSE)-R$3),$G67,$K67),"")</f>
        <v/>
      </c>
      <c r="S67" s="90" t="str">
        <f>IF(AND($B67&gt;0,$C67&gt;0,$D67&gt;0,NOT(ISBLANK($H67))),_xlfn.NORM.INV(ABS(VLOOKUP($M$1,VLookups!$A$43:$B$44,2,FALSE)-S$3),$G67,$K67),"")</f>
        <v/>
      </c>
      <c r="T67" s="89" t="str">
        <f>IF(AND($B67&gt;0,$C67&gt;0,$D67&gt;0,NOT(ISBLANK($H67))),_xlfn.NORM.INV(ABS(VLOOKUP($M$1,VLookups!$A$43:$B$44,2,FALSE)-T$3),$G67,$K67),"")</f>
        <v/>
      </c>
      <c r="U67" s="5"/>
      <c r="V67" s="164" t="str">
        <f t="shared" si="31"/>
        <v/>
      </c>
      <c r="W67" s="47" t="str">
        <f t="shared" si="133"/>
        <v/>
      </c>
      <c r="X67" s="47" t="str">
        <f t="shared" si="133"/>
        <v/>
      </c>
      <c r="Y67" s="47" t="str">
        <f t="shared" si="133"/>
        <v/>
      </c>
      <c r="Z67" s="47" t="str">
        <f t="shared" si="133"/>
        <v/>
      </c>
      <c r="AA67" s="47" t="str">
        <f t="shared" si="133"/>
        <v/>
      </c>
      <c r="AB67" s="47" t="str">
        <f t="shared" si="133"/>
        <v/>
      </c>
      <c r="AC67" s="47" t="str">
        <f t="shared" si="133"/>
        <v/>
      </c>
      <c r="AD67" s="47" t="str">
        <f t="shared" si="133"/>
        <v/>
      </c>
      <c r="AE67" s="47" t="str">
        <f t="shared" si="133"/>
        <v/>
      </c>
      <c r="AF67" s="47" t="str">
        <f t="shared" si="133"/>
        <v/>
      </c>
      <c r="AG67" s="47" t="str">
        <f t="shared" si="133"/>
        <v/>
      </c>
      <c r="AH67" s="47" t="str">
        <f t="shared" si="133"/>
        <v/>
      </c>
      <c r="AI67" s="47" t="str">
        <f t="shared" si="133"/>
        <v/>
      </c>
      <c r="AJ67" s="47" t="str">
        <f t="shared" si="133"/>
        <v/>
      </c>
      <c r="AK67" s="47" t="str">
        <f t="shared" si="133"/>
        <v/>
      </c>
      <c r="AL67" s="47" t="str">
        <f t="shared" si="133"/>
        <v/>
      </c>
      <c r="AM67" s="47" t="str">
        <f t="shared" si="125"/>
        <v/>
      </c>
      <c r="AN67" s="47" t="str">
        <f t="shared" si="125"/>
        <v/>
      </c>
      <c r="AO67" s="47" t="str">
        <f t="shared" si="125"/>
        <v/>
      </c>
      <c r="AP67" s="47" t="str">
        <f t="shared" si="125"/>
        <v/>
      </c>
      <c r="AQ67" s="47" t="str">
        <f t="shared" si="125"/>
        <v/>
      </c>
      <c r="AR67" s="47" t="str">
        <f t="shared" si="125"/>
        <v/>
      </c>
      <c r="AS67" s="47" t="str">
        <f t="shared" si="125"/>
        <v/>
      </c>
      <c r="AT67" s="47" t="str">
        <f t="shared" si="125"/>
        <v/>
      </c>
      <c r="AU67" s="47" t="str">
        <f t="shared" si="125"/>
        <v/>
      </c>
      <c r="AV67" s="47" t="str">
        <f t="shared" si="125"/>
        <v/>
      </c>
      <c r="AW67" s="47" t="str">
        <f t="shared" si="125"/>
        <v/>
      </c>
      <c r="AX67" s="47" t="str">
        <f t="shared" si="125"/>
        <v/>
      </c>
      <c r="AY67" s="47" t="str">
        <f t="shared" si="125"/>
        <v/>
      </c>
      <c r="AZ67" s="47" t="str">
        <f t="shared" si="125"/>
        <v/>
      </c>
      <c r="BA67" s="47" t="str">
        <f t="shared" si="125"/>
        <v/>
      </c>
      <c r="BB67" s="47" t="str">
        <f t="shared" si="126"/>
        <v/>
      </c>
      <c r="BC67" s="47" t="str">
        <f t="shared" si="126"/>
        <v/>
      </c>
      <c r="BD67" s="47" t="str">
        <f t="shared" si="126"/>
        <v/>
      </c>
      <c r="BE67" s="47" t="str">
        <f t="shared" si="126"/>
        <v/>
      </c>
      <c r="BF67" s="47" t="str">
        <f t="shared" si="126"/>
        <v/>
      </c>
      <c r="BG67" s="47" t="str">
        <f t="shared" si="126"/>
        <v/>
      </c>
      <c r="BH67" s="47" t="str">
        <f t="shared" si="126"/>
        <v/>
      </c>
      <c r="BI67" s="47" t="str">
        <f t="shared" si="126"/>
        <v/>
      </c>
      <c r="BJ67" s="47" t="str">
        <f t="shared" si="126"/>
        <v/>
      </c>
      <c r="BK67" s="47" t="str">
        <f t="shared" si="126"/>
        <v/>
      </c>
      <c r="BL67" s="47" t="str">
        <f t="shared" si="126"/>
        <v/>
      </c>
      <c r="BM67" s="47" t="str">
        <f t="shared" si="126"/>
        <v/>
      </c>
      <c r="BN67" s="47" t="str">
        <f t="shared" si="126"/>
        <v/>
      </c>
      <c r="BO67" s="47" t="str">
        <f t="shared" si="126"/>
        <v/>
      </c>
      <c r="BP67" s="47" t="str">
        <f t="shared" si="126"/>
        <v/>
      </c>
      <c r="BQ67" s="47" t="str">
        <f t="shared" si="126"/>
        <v/>
      </c>
      <c r="BR67" s="47" t="str">
        <f t="shared" si="121"/>
        <v/>
      </c>
      <c r="BS67" s="47" t="str">
        <f t="shared" si="121"/>
        <v/>
      </c>
      <c r="BT67" s="47" t="str">
        <f t="shared" si="121"/>
        <v/>
      </c>
      <c r="BU67" s="47" t="str">
        <f t="shared" si="121"/>
        <v/>
      </c>
      <c r="BV67" s="47" t="str">
        <f t="shared" si="121"/>
        <v/>
      </c>
      <c r="BW67" s="47" t="str">
        <f t="shared" si="121"/>
        <v/>
      </c>
      <c r="BX67" s="47" t="str">
        <f t="shared" si="121"/>
        <v/>
      </c>
      <c r="BY67" s="47" t="str">
        <f t="shared" si="121"/>
        <v/>
      </c>
      <c r="BZ67" s="47" t="str">
        <f t="shared" si="121"/>
        <v/>
      </c>
      <c r="CA67" s="47" t="str">
        <f t="shared" si="121"/>
        <v/>
      </c>
      <c r="CB67" s="47" t="str">
        <f t="shared" si="121"/>
        <v/>
      </c>
      <c r="CC67" s="47" t="str">
        <f t="shared" si="121"/>
        <v/>
      </c>
      <c r="CD67" s="47" t="str">
        <f t="shared" si="121"/>
        <v/>
      </c>
      <c r="CE67" s="47" t="str">
        <f t="shared" si="121"/>
        <v/>
      </c>
      <c r="CF67" s="47" t="str">
        <f t="shared" si="121"/>
        <v/>
      </c>
      <c r="CG67" s="47" t="str">
        <f t="shared" si="127"/>
        <v/>
      </c>
      <c r="CH67" s="47" t="str">
        <f t="shared" si="127"/>
        <v/>
      </c>
      <c r="CI67" s="47" t="str">
        <f t="shared" si="127"/>
        <v/>
      </c>
      <c r="CJ67" s="47" t="str">
        <f t="shared" si="127"/>
        <v/>
      </c>
      <c r="CK67" s="47" t="str">
        <f t="shared" si="127"/>
        <v/>
      </c>
      <c r="CL67" s="47" t="str">
        <f t="shared" si="127"/>
        <v/>
      </c>
      <c r="CM67" s="47" t="str">
        <f t="shared" si="127"/>
        <v/>
      </c>
      <c r="CN67" s="47" t="str">
        <f t="shared" si="127"/>
        <v/>
      </c>
      <c r="CO67" s="47" t="str">
        <f t="shared" si="127"/>
        <v/>
      </c>
      <c r="CP67" s="47" t="str">
        <f t="shared" si="127"/>
        <v/>
      </c>
      <c r="CQ67" s="47" t="str">
        <f t="shared" si="127"/>
        <v/>
      </c>
      <c r="CR67" s="47" t="str">
        <f t="shared" si="127"/>
        <v/>
      </c>
      <c r="CS67" s="47" t="str">
        <f t="shared" si="127"/>
        <v/>
      </c>
      <c r="CT67" s="47" t="str">
        <f t="shared" si="127"/>
        <v/>
      </c>
      <c r="CU67" s="47" t="str">
        <f t="shared" si="127"/>
        <v/>
      </c>
      <c r="CV67" s="47" t="str">
        <f t="shared" si="127"/>
        <v/>
      </c>
      <c r="CW67" s="47" t="str">
        <f t="shared" si="128"/>
        <v/>
      </c>
      <c r="CX67" s="47" t="str">
        <f t="shared" si="128"/>
        <v/>
      </c>
      <c r="CY67" s="47" t="str">
        <f t="shared" si="128"/>
        <v/>
      </c>
      <c r="CZ67" s="47" t="str">
        <f t="shared" si="128"/>
        <v/>
      </c>
      <c r="DA67" s="47" t="str">
        <f t="shared" si="128"/>
        <v/>
      </c>
      <c r="DB67" s="47" t="str">
        <f t="shared" si="128"/>
        <v/>
      </c>
      <c r="DC67" s="47" t="str">
        <f t="shared" si="128"/>
        <v/>
      </c>
      <c r="DD67" s="47" t="str">
        <f t="shared" si="128"/>
        <v/>
      </c>
      <c r="DE67" s="47" t="str">
        <f t="shared" si="128"/>
        <v/>
      </c>
      <c r="DF67" s="47" t="str">
        <f t="shared" si="128"/>
        <v/>
      </c>
      <c r="DG67" s="47" t="str">
        <f t="shared" si="128"/>
        <v/>
      </c>
      <c r="DH67" s="47" t="str">
        <f t="shared" si="128"/>
        <v/>
      </c>
      <c r="DI67" s="47" t="str">
        <f t="shared" si="128"/>
        <v/>
      </c>
      <c r="DJ67" s="47" t="str">
        <f t="shared" si="128"/>
        <v/>
      </c>
      <c r="DK67" s="47" t="str">
        <f t="shared" si="128"/>
        <v/>
      </c>
      <c r="DL67" s="47" t="str">
        <f t="shared" si="128"/>
        <v/>
      </c>
      <c r="DM67" s="47" t="str">
        <f t="shared" si="122"/>
        <v/>
      </c>
      <c r="DN67" s="47" t="str">
        <f t="shared" si="122"/>
        <v/>
      </c>
      <c r="DO67" s="47" t="str">
        <f t="shared" si="122"/>
        <v/>
      </c>
      <c r="DP67" s="47" t="str">
        <f t="shared" si="122"/>
        <v/>
      </c>
      <c r="DQ67" s="47" t="str">
        <f t="shared" si="122"/>
        <v/>
      </c>
      <c r="DR67" s="47" t="str">
        <f t="shared" si="122"/>
        <v/>
      </c>
      <c r="DS67" s="179" t="str">
        <f t="shared" si="33"/>
        <v/>
      </c>
      <c r="DT67" s="47" t="str">
        <f t="shared" si="134"/>
        <v/>
      </c>
      <c r="DU67" s="47" t="str">
        <f t="shared" si="134"/>
        <v/>
      </c>
      <c r="DV67" s="47" t="str">
        <f t="shared" si="134"/>
        <v/>
      </c>
      <c r="DW67" s="47" t="str">
        <f t="shared" si="134"/>
        <v/>
      </c>
      <c r="DX67" s="47" t="str">
        <f t="shared" si="134"/>
        <v/>
      </c>
      <c r="DY67" s="47" t="str">
        <f t="shared" si="134"/>
        <v/>
      </c>
      <c r="DZ67" s="47" t="str">
        <f t="shared" si="134"/>
        <v/>
      </c>
      <c r="EA67" s="47" t="str">
        <f t="shared" si="134"/>
        <v/>
      </c>
      <c r="EB67" s="47" t="str">
        <f t="shared" si="134"/>
        <v/>
      </c>
      <c r="EC67" s="47" t="str">
        <f t="shared" si="134"/>
        <v/>
      </c>
      <c r="ED67" s="47" t="str">
        <f t="shared" si="134"/>
        <v/>
      </c>
      <c r="EE67" s="47" t="str">
        <f t="shared" si="134"/>
        <v/>
      </c>
      <c r="EF67" s="47" t="str">
        <f t="shared" si="134"/>
        <v/>
      </c>
      <c r="EG67" s="47" t="str">
        <f t="shared" si="134"/>
        <v/>
      </c>
      <c r="EH67" s="47" t="str">
        <f t="shared" si="134"/>
        <v/>
      </c>
      <c r="EI67" s="47" t="str">
        <f t="shared" si="134"/>
        <v/>
      </c>
      <c r="EJ67" s="47" t="str">
        <f t="shared" si="129"/>
        <v/>
      </c>
      <c r="EK67" s="47" t="str">
        <f t="shared" si="129"/>
        <v/>
      </c>
      <c r="EL67" s="47" t="str">
        <f t="shared" si="129"/>
        <v/>
      </c>
      <c r="EM67" s="47" t="str">
        <f t="shared" si="129"/>
        <v/>
      </c>
      <c r="EN67" s="47" t="str">
        <f t="shared" si="129"/>
        <v/>
      </c>
      <c r="EO67" s="47" t="str">
        <f t="shared" si="129"/>
        <v/>
      </c>
      <c r="EP67" s="47" t="str">
        <f t="shared" si="129"/>
        <v/>
      </c>
      <c r="EQ67" s="47" t="str">
        <f t="shared" si="129"/>
        <v/>
      </c>
      <c r="ER67" s="47" t="str">
        <f t="shared" si="129"/>
        <v/>
      </c>
      <c r="ES67" s="47" t="str">
        <f t="shared" si="129"/>
        <v/>
      </c>
      <c r="ET67" s="47" t="str">
        <f t="shared" si="129"/>
        <v/>
      </c>
      <c r="EU67" s="47" t="str">
        <f t="shared" si="129"/>
        <v/>
      </c>
      <c r="EV67" s="47" t="str">
        <f t="shared" si="129"/>
        <v/>
      </c>
      <c r="EW67" s="47" t="str">
        <f t="shared" si="129"/>
        <v/>
      </c>
      <c r="EX67" s="47" t="str">
        <f t="shared" si="129"/>
        <v/>
      </c>
      <c r="EY67" s="47" t="str">
        <f t="shared" si="130"/>
        <v/>
      </c>
      <c r="EZ67" s="47" t="str">
        <f t="shared" si="130"/>
        <v/>
      </c>
      <c r="FA67" s="47" t="str">
        <f t="shared" si="130"/>
        <v/>
      </c>
      <c r="FB67" s="47" t="str">
        <f t="shared" si="130"/>
        <v/>
      </c>
      <c r="FC67" s="47" t="str">
        <f t="shared" si="130"/>
        <v/>
      </c>
      <c r="FD67" s="47" t="str">
        <f t="shared" si="130"/>
        <v/>
      </c>
      <c r="FE67" s="47" t="str">
        <f t="shared" si="130"/>
        <v/>
      </c>
      <c r="FF67" s="47" t="str">
        <f t="shared" si="130"/>
        <v/>
      </c>
      <c r="FG67" s="47" t="str">
        <f t="shared" si="130"/>
        <v/>
      </c>
      <c r="FH67" s="47" t="str">
        <f t="shared" si="130"/>
        <v/>
      </c>
      <c r="FI67" s="47" t="str">
        <f t="shared" si="130"/>
        <v/>
      </c>
      <c r="FJ67" s="47" t="str">
        <f t="shared" si="130"/>
        <v/>
      </c>
      <c r="FK67" s="47" t="str">
        <f t="shared" si="130"/>
        <v/>
      </c>
      <c r="FL67" s="47" t="str">
        <f t="shared" si="130"/>
        <v/>
      </c>
      <c r="FM67" s="47" t="str">
        <f t="shared" si="130"/>
        <v/>
      </c>
      <c r="FN67" s="47" t="str">
        <f t="shared" si="130"/>
        <v/>
      </c>
      <c r="FO67" s="47" t="str">
        <f t="shared" si="123"/>
        <v/>
      </c>
      <c r="FP67" s="47" t="str">
        <f t="shared" si="123"/>
        <v/>
      </c>
      <c r="FQ67" s="47" t="str">
        <f t="shared" si="123"/>
        <v/>
      </c>
      <c r="FR67" s="47" t="str">
        <f t="shared" si="123"/>
        <v/>
      </c>
      <c r="FS67" s="47" t="str">
        <f t="shared" si="123"/>
        <v/>
      </c>
      <c r="FT67" s="47" t="str">
        <f t="shared" si="123"/>
        <v/>
      </c>
      <c r="FU67" s="47" t="str">
        <f t="shared" si="123"/>
        <v/>
      </c>
      <c r="FV67" s="47" t="str">
        <f t="shared" si="123"/>
        <v/>
      </c>
      <c r="FW67" s="47" t="str">
        <f t="shared" si="123"/>
        <v/>
      </c>
      <c r="FX67" s="47" t="str">
        <f t="shared" si="123"/>
        <v/>
      </c>
      <c r="FY67" s="47" t="str">
        <f t="shared" si="123"/>
        <v/>
      </c>
      <c r="FZ67" s="47" t="str">
        <f t="shared" si="123"/>
        <v/>
      </c>
      <c r="GA67" s="47" t="str">
        <f t="shared" si="123"/>
        <v/>
      </c>
      <c r="GB67" s="47" t="str">
        <f t="shared" si="123"/>
        <v/>
      </c>
      <c r="GC67" s="47" t="str">
        <f t="shared" si="123"/>
        <v/>
      </c>
      <c r="GD67" s="47" t="str">
        <f t="shared" si="131"/>
        <v/>
      </c>
      <c r="GE67" s="47" t="str">
        <f t="shared" si="131"/>
        <v/>
      </c>
      <c r="GF67" s="47" t="str">
        <f t="shared" si="131"/>
        <v/>
      </c>
      <c r="GG67" s="47" t="str">
        <f t="shared" si="131"/>
        <v/>
      </c>
      <c r="GH67" s="47" t="str">
        <f t="shared" si="131"/>
        <v/>
      </c>
      <c r="GI67" s="47" t="str">
        <f t="shared" si="131"/>
        <v/>
      </c>
      <c r="GJ67" s="47" t="str">
        <f t="shared" si="131"/>
        <v/>
      </c>
      <c r="GK67" s="47" t="str">
        <f t="shared" si="131"/>
        <v/>
      </c>
      <c r="GL67" s="47" t="str">
        <f t="shared" si="131"/>
        <v/>
      </c>
      <c r="GM67" s="47" t="str">
        <f t="shared" si="131"/>
        <v/>
      </c>
      <c r="GN67" s="47" t="str">
        <f t="shared" si="131"/>
        <v/>
      </c>
      <c r="GO67" s="47" t="str">
        <f t="shared" si="131"/>
        <v/>
      </c>
      <c r="GP67" s="47" t="str">
        <f t="shared" si="131"/>
        <v/>
      </c>
      <c r="GQ67" s="47" t="str">
        <f t="shared" si="131"/>
        <v/>
      </c>
      <c r="GR67" s="47" t="str">
        <f t="shared" si="131"/>
        <v/>
      </c>
      <c r="GS67" s="47" t="str">
        <f t="shared" si="131"/>
        <v/>
      </c>
      <c r="GT67" s="47" t="str">
        <f t="shared" si="132"/>
        <v/>
      </c>
      <c r="GU67" s="47" t="str">
        <f t="shared" si="132"/>
        <v/>
      </c>
      <c r="GV67" s="47" t="str">
        <f t="shared" si="132"/>
        <v/>
      </c>
      <c r="GW67" s="47" t="str">
        <f t="shared" si="132"/>
        <v/>
      </c>
      <c r="GX67" s="47" t="str">
        <f t="shared" si="132"/>
        <v/>
      </c>
      <c r="GY67" s="47" t="str">
        <f t="shared" si="132"/>
        <v/>
      </c>
      <c r="GZ67" s="47" t="str">
        <f t="shared" si="132"/>
        <v/>
      </c>
      <c r="HA67" s="47" t="str">
        <f t="shared" si="132"/>
        <v/>
      </c>
      <c r="HB67" s="47" t="str">
        <f t="shared" si="132"/>
        <v/>
      </c>
      <c r="HC67" s="47" t="str">
        <f t="shared" si="132"/>
        <v/>
      </c>
      <c r="HD67" s="47" t="str">
        <f t="shared" si="132"/>
        <v/>
      </c>
      <c r="HE67" s="47" t="str">
        <f t="shared" si="132"/>
        <v/>
      </c>
      <c r="HF67" s="47" t="str">
        <f t="shared" si="132"/>
        <v/>
      </c>
      <c r="HG67" s="47" t="str">
        <f t="shared" si="132"/>
        <v/>
      </c>
      <c r="HH67" s="47" t="str">
        <f t="shared" si="132"/>
        <v/>
      </c>
      <c r="HI67" s="47" t="str">
        <f t="shared" si="132"/>
        <v/>
      </c>
      <c r="HJ67" s="47" t="str">
        <f t="shared" si="124"/>
        <v/>
      </c>
      <c r="HK67" s="47" t="str">
        <f t="shared" si="124"/>
        <v/>
      </c>
      <c r="HL67" s="47" t="str">
        <f t="shared" si="124"/>
        <v/>
      </c>
      <c r="HM67" s="47" t="str">
        <f t="shared" si="124"/>
        <v/>
      </c>
      <c r="HN67" s="47" t="str">
        <f t="shared" si="124"/>
        <v/>
      </c>
      <c r="HO67" s="47" t="str">
        <f t="shared" si="124"/>
        <v/>
      </c>
      <c r="HP67" s="165" t="e">
        <f t="shared" si="119"/>
        <v>#N/A</v>
      </c>
      <c r="HQ67" s="165" t="e">
        <f t="shared" si="119"/>
        <v>#N/A</v>
      </c>
      <c r="HR67" s="165" t="e">
        <f t="shared" si="119"/>
        <v>#N/A</v>
      </c>
      <c r="HS67" s="165" t="e">
        <f t="shared" si="119"/>
        <v>#N/A</v>
      </c>
      <c r="HT67" s="165" t="e">
        <f t="shared" si="119"/>
        <v>#N/A</v>
      </c>
      <c r="HU67" s="165" t="e">
        <f t="shared" si="119"/>
        <v>#N/A</v>
      </c>
      <c r="HV67" s="165" t="e">
        <f t="shared" si="119"/>
        <v>#N/A</v>
      </c>
      <c r="HW67" s="165" t="e">
        <f t="shared" si="119"/>
        <v>#N/A</v>
      </c>
      <c r="HX67" s="165" t="e">
        <f t="shared" si="119"/>
        <v>#N/A</v>
      </c>
      <c r="HY67" s="165" t="e">
        <f t="shared" si="119"/>
        <v>#N/A</v>
      </c>
      <c r="HZ67" s="165" t="e">
        <f t="shared" si="119"/>
        <v>#N/A</v>
      </c>
      <c r="IA67" s="165" t="e">
        <f t="shared" si="119"/>
        <v>#N/A</v>
      </c>
      <c r="IB67" s="165" t="e">
        <f t="shared" si="119"/>
        <v>#N/A</v>
      </c>
      <c r="IC67" s="165" t="e">
        <f t="shared" si="119"/>
        <v>#N/A</v>
      </c>
      <c r="ID67" s="165" t="e">
        <f t="shared" si="119"/>
        <v>#N/A</v>
      </c>
      <c r="IE67" s="165" t="e">
        <f t="shared" si="119"/>
        <v>#N/A</v>
      </c>
      <c r="IF67" s="165" t="e">
        <f t="shared" si="120"/>
        <v>#N/A</v>
      </c>
      <c r="IG67" s="165" t="e">
        <f t="shared" si="120"/>
        <v>#N/A</v>
      </c>
      <c r="IH67" s="165" t="e">
        <f t="shared" si="120"/>
        <v>#N/A</v>
      </c>
      <c r="II67" s="165" t="e">
        <f t="shared" si="120"/>
        <v>#N/A</v>
      </c>
      <c r="IJ67" s="165" t="e">
        <f t="shared" si="120"/>
        <v>#N/A</v>
      </c>
      <c r="IK67" s="165" t="e">
        <f t="shared" si="120"/>
        <v>#N/A</v>
      </c>
      <c r="IL67" s="165" t="e">
        <f t="shared" si="120"/>
        <v>#N/A</v>
      </c>
      <c r="IM67" s="165" t="e">
        <f t="shared" si="120"/>
        <v>#N/A</v>
      </c>
      <c r="IN67" s="165" t="e">
        <f t="shared" si="120"/>
        <v>#N/A</v>
      </c>
      <c r="IO67" s="165" t="e">
        <f t="shared" si="120"/>
        <v>#N/A</v>
      </c>
      <c r="IP67" s="165" t="e">
        <f t="shared" si="120"/>
        <v>#N/A</v>
      </c>
      <c r="IQ67" s="165" t="e">
        <f t="shared" si="120"/>
        <v>#N/A</v>
      </c>
      <c r="IR67" s="165" t="e">
        <f t="shared" si="120"/>
        <v>#N/A</v>
      </c>
      <c r="IS67" s="165" t="e">
        <f t="shared" si="120"/>
        <v>#N/A</v>
      </c>
      <c r="IT67" s="165" t="e">
        <f t="shared" si="118"/>
        <v>#N/A</v>
      </c>
      <c r="IU67" s="165" t="e">
        <f t="shared" si="117"/>
        <v>#N/A</v>
      </c>
      <c r="IV67" s="165" t="e">
        <f t="shared" si="117"/>
        <v>#N/A</v>
      </c>
      <c r="IW67" s="165" t="e">
        <f t="shared" si="117"/>
        <v>#N/A</v>
      </c>
      <c r="IX67" s="165" t="e">
        <f t="shared" si="117"/>
        <v>#N/A</v>
      </c>
      <c r="IY67" s="165" t="e">
        <f t="shared" si="117"/>
        <v>#N/A</v>
      </c>
      <c r="IZ67" s="165" t="e">
        <f t="shared" si="117"/>
        <v>#N/A</v>
      </c>
      <c r="JA67" s="165" t="e">
        <f t="shared" si="117"/>
        <v>#N/A</v>
      </c>
      <c r="JB67" s="165" t="e">
        <f t="shared" si="117"/>
        <v>#N/A</v>
      </c>
      <c r="JC67" s="165" t="e">
        <f t="shared" si="117"/>
        <v>#N/A</v>
      </c>
      <c r="JD67" s="165" t="e">
        <f t="shared" si="117"/>
        <v>#N/A</v>
      </c>
      <c r="JE67" s="165" t="e">
        <f t="shared" si="117"/>
        <v>#N/A</v>
      </c>
      <c r="JF67" s="165" t="e">
        <f t="shared" si="105"/>
        <v>#N/A</v>
      </c>
      <c r="JG67" s="165" t="e">
        <f t="shared" si="105"/>
        <v>#N/A</v>
      </c>
      <c r="JH67" s="165" t="e">
        <f t="shared" si="105"/>
        <v>#N/A</v>
      </c>
      <c r="JI67" s="165" t="e">
        <f t="shared" si="105"/>
        <v>#N/A</v>
      </c>
      <c r="JJ67" s="165" t="e">
        <f t="shared" si="105"/>
        <v>#N/A</v>
      </c>
      <c r="JK67" s="165" t="e">
        <f t="shared" si="105"/>
        <v>#N/A</v>
      </c>
      <c r="JL67" s="165" t="e">
        <f t="shared" si="105"/>
        <v>#N/A</v>
      </c>
      <c r="JM67" s="165" t="e">
        <f t="shared" si="105"/>
        <v>#N/A</v>
      </c>
      <c r="JN67" s="165" t="e">
        <f t="shared" si="105"/>
        <v>#N/A</v>
      </c>
      <c r="JO67" s="165" t="e">
        <f t="shared" si="105"/>
        <v>#N/A</v>
      </c>
      <c r="JP67" s="165" t="e">
        <f t="shared" si="105"/>
        <v>#N/A</v>
      </c>
      <c r="JQ67" s="165" t="e">
        <f t="shared" si="105"/>
        <v>#N/A</v>
      </c>
      <c r="JR67" s="165" t="e">
        <f t="shared" ref="JR67:KG83" si="135">IF(ISNONTEXT($K67),_xlfn.NORM.DIST(BY67,$G67,$K67,FALSE),NA())</f>
        <v>#N/A</v>
      </c>
      <c r="JS67" s="165" t="e">
        <f t="shared" si="135"/>
        <v>#N/A</v>
      </c>
      <c r="JT67" s="165" t="e">
        <f t="shared" si="135"/>
        <v>#N/A</v>
      </c>
      <c r="JU67" s="165" t="e">
        <f t="shared" si="135"/>
        <v>#N/A</v>
      </c>
      <c r="JV67" s="165" t="e">
        <f t="shared" si="106"/>
        <v>#N/A</v>
      </c>
      <c r="JW67" s="165" t="e">
        <f t="shared" si="106"/>
        <v>#N/A</v>
      </c>
      <c r="JX67" s="165" t="e">
        <f t="shared" si="106"/>
        <v>#N/A</v>
      </c>
      <c r="JY67" s="165" t="e">
        <f t="shared" si="106"/>
        <v>#N/A</v>
      </c>
      <c r="JZ67" s="165" t="e">
        <f t="shared" si="106"/>
        <v>#N/A</v>
      </c>
      <c r="KA67" s="165" t="e">
        <f t="shared" si="106"/>
        <v>#N/A</v>
      </c>
      <c r="KB67" s="165" t="e">
        <f t="shared" si="106"/>
        <v>#N/A</v>
      </c>
      <c r="KC67" s="165" t="e">
        <f t="shared" si="106"/>
        <v>#N/A</v>
      </c>
      <c r="KD67" s="165" t="e">
        <f t="shared" si="106"/>
        <v>#N/A</v>
      </c>
      <c r="KE67" s="165" t="e">
        <f t="shared" si="106"/>
        <v>#N/A</v>
      </c>
      <c r="KF67" s="165" t="e">
        <f t="shared" si="106"/>
        <v>#N/A</v>
      </c>
      <c r="KG67" s="165" t="e">
        <f t="shared" si="106"/>
        <v>#N/A</v>
      </c>
      <c r="KH67" s="165" t="e">
        <f t="shared" ref="KH67:KW83" si="136">IF(ISNONTEXT($K67),_xlfn.NORM.DIST(CO67,$G67,$K67,FALSE),NA())</f>
        <v>#N/A</v>
      </c>
      <c r="KI67" s="165" t="e">
        <f t="shared" si="136"/>
        <v>#N/A</v>
      </c>
      <c r="KJ67" s="165" t="e">
        <f t="shared" si="136"/>
        <v>#N/A</v>
      </c>
      <c r="KK67" s="165" t="e">
        <f t="shared" si="136"/>
        <v>#N/A</v>
      </c>
      <c r="KL67" s="165" t="e">
        <f t="shared" si="107"/>
        <v>#N/A</v>
      </c>
      <c r="KM67" s="165" t="e">
        <f t="shared" si="107"/>
        <v>#N/A</v>
      </c>
      <c r="KN67" s="165" t="e">
        <f t="shared" si="107"/>
        <v>#N/A</v>
      </c>
      <c r="KO67" s="165" t="e">
        <f t="shared" si="107"/>
        <v>#N/A</v>
      </c>
      <c r="KP67" s="165" t="e">
        <f t="shared" si="107"/>
        <v>#N/A</v>
      </c>
      <c r="KQ67" s="165" t="e">
        <f t="shared" si="107"/>
        <v>#N/A</v>
      </c>
      <c r="KR67" s="165" t="e">
        <f t="shared" si="107"/>
        <v>#N/A</v>
      </c>
      <c r="KS67" s="165" t="e">
        <f t="shared" si="107"/>
        <v>#N/A</v>
      </c>
      <c r="KT67" s="165" t="e">
        <f t="shared" si="107"/>
        <v>#N/A</v>
      </c>
      <c r="KU67" s="165" t="e">
        <f t="shared" si="107"/>
        <v>#N/A</v>
      </c>
      <c r="KV67" s="165" t="e">
        <f t="shared" si="107"/>
        <v>#N/A</v>
      </c>
      <c r="KW67" s="165" t="e">
        <f t="shared" si="107"/>
        <v>#N/A</v>
      </c>
      <c r="KX67" s="165" t="e">
        <f t="shared" ref="KX67:LM83" si="137">IF(ISNONTEXT($K67),_xlfn.NORM.DIST(DE67,$G67,$K67,FALSE),NA())</f>
        <v>#N/A</v>
      </c>
      <c r="KY67" s="165" t="e">
        <f t="shared" si="137"/>
        <v>#N/A</v>
      </c>
      <c r="KZ67" s="165" t="e">
        <f t="shared" si="137"/>
        <v>#N/A</v>
      </c>
      <c r="LA67" s="165" t="e">
        <f t="shared" si="137"/>
        <v>#N/A</v>
      </c>
      <c r="LB67" s="165" t="e">
        <f t="shared" si="108"/>
        <v>#N/A</v>
      </c>
      <c r="LC67" s="165" t="e">
        <f t="shared" si="108"/>
        <v>#N/A</v>
      </c>
      <c r="LD67" s="165" t="e">
        <f t="shared" si="108"/>
        <v>#N/A</v>
      </c>
      <c r="LE67" s="165" t="e">
        <f t="shared" si="108"/>
        <v>#N/A</v>
      </c>
      <c r="LF67" s="165" t="e">
        <f t="shared" si="108"/>
        <v>#N/A</v>
      </c>
      <c r="LG67" s="165" t="e">
        <f t="shared" si="108"/>
        <v>#N/A</v>
      </c>
      <c r="LH67" s="165" t="e">
        <f t="shared" si="108"/>
        <v>#N/A</v>
      </c>
      <c r="LI67" s="165" t="e">
        <f t="shared" si="108"/>
        <v>#N/A</v>
      </c>
      <c r="LJ67" s="165" t="e">
        <f t="shared" si="108"/>
        <v>#N/A</v>
      </c>
      <c r="LK67" s="165" t="e">
        <f t="shared" si="108"/>
        <v>#N/A</v>
      </c>
      <c r="LL67" s="165" t="e">
        <f t="shared" si="108"/>
        <v>#N/A</v>
      </c>
      <c r="LM67" s="165" t="e">
        <f t="shared" si="108"/>
        <v>#N/A</v>
      </c>
      <c r="LN67" s="165" t="e">
        <f t="shared" ref="LN67:MC83" si="138">IF(ISNONTEXT($K67),_xlfn.NORM.DIST(DU67,$G67,$K67,FALSE),NA())</f>
        <v>#N/A</v>
      </c>
      <c r="LO67" s="165" t="e">
        <f t="shared" si="138"/>
        <v>#N/A</v>
      </c>
      <c r="LP67" s="165" t="e">
        <f t="shared" si="138"/>
        <v>#N/A</v>
      </c>
      <c r="LQ67" s="165" t="e">
        <f t="shared" si="138"/>
        <v>#N/A</v>
      </c>
      <c r="LR67" s="165" t="e">
        <f t="shared" si="109"/>
        <v>#N/A</v>
      </c>
      <c r="LS67" s="165" t="e">
        <f t="shared" si="109"/>
        <v>#N/A</v>
      </c>
      <c r="LT67" s="165" t="e">
        <f t="shared" si="109"/>
        <v>#N/A</v>
      </c>
      <c r="LU67" s="165" t="e">
        <f t="shared" si="109"/>
        <v>#N/A</v>
      </c>
      <c r="LV67" s="165" t="e">
        <f t="shared" si="109"/>
        <v>#N/A</v>
      </c>
      <c r="LW67" s="165" t="e">
        <f t="shared" si="109"/>
        <v>#N/A</v>
      </c>
      <c r="LX67" s="165" t="e">
        <f t="shared" si="109"/>
        <v>#N/A</v>
      </c>
      <c r="LY67" s="165" t="e">
        <f t="shared" si="109"/>
        <v>#N/A</v>
      </c>
      <c r="LZ67" s="165" t="e">
        <f t="shared" si="109"/>
        <v>#N/A</v>
      </c>
      <c r="MA67" s="165" t="e">
        <f t="shared" si="109"/>
        <v>#N/A</v>
      </c>
      <c r="MB67" s="165" t="e">
        <f t="shared" si="109"/>
        <v>#N/A</v>
      </c>
      <c r="MC67" s="165" t="e">
        <f t="shared" si="109"/>
        <v>#N/A</v>
      </c>
      <c r="MD67" s="165" t="e">
        <f t="shared" ref="MD67:MS83" si="139">IF(ISNONTEXT($K67),_xlfn.NORM.DIST(EK67,$G67,$K67,FALSE),NA())</f>
        <v>#N/A</v>
      </c>
      <c r="ME67" s="165" t="e">
        <f t="shared" si="139"/>
        <v>#N/A</v>
      </c>
      <c r="MF67" s="165" t="e">
        <f t="shared" si="139"/>
        <v>#N/A</v>
      </c>
      <c r="MG67" s="165" t="e">
        <f t="shared" si="139"/>
        <v>#N/A</v>
      </c>
      <c r="MH67" s="165" t="e">
        <f t="shared" si="110"/>
        <v>#N/A</v>
      </c>
      <c r="MI67" s="165" t="e">
        <f t="shared" si="110"/>
        <v>#N/A</v>
      </c>
      <c r="MJ67" s="165" t="e">
        <f t="shared" si="110"/>
        <v>#N/A</v>
      </c>
      <c r="MK67" s="165" t="e">
        <f t="shared" si="110"/>
        <v>#N/A</v>
      </c>
      <c r="ML67" s="165" t="e">
        <f t="shared" si="110"/>
        <v>#N/A</v>
      </c>
      <c r="MM67" s="165" t="e">
        <f t="shared" si="110"/>
        <v>#N/A</v>
      </c>
      <c r="MN67" s="165" t="e">
        <f t="shared" si="110"/>
        <v>#N/A</v>
      </c>
      <c r="MO67" s="165" t="e">
        <f t="shared" si="110"/>
        <v>#N/A</v>
      </c>
      <c r="MP67" s="165" t="e">
        <f t="shared" si="110"/>
        <v>#N/A</v>
      </c>
      <c r="MQ67" s="165" t="e">
        <f t="shared" si="110"/>
        <v>#N/A</v>
      </c>
      <c r="MR67" s="165" t="e">
        <f t="shared" si="110"/>
        <v>#N/A</v>
      </c>
      <c r="MS67" s="165" t="e">
        <f t="shared" si="110"/>
        <v>#N/A</v>
      </c>
      <c r="MT67" s="165" t="e">
        <f t="shared" ref="MT67:NI83" si="140">IF(ISNONTEXT($K67),_xlfn.NORM.DIST(FA67,$G67,$K67,FALSE),NA())</f>
        <v>#N/A</v>
      </c>
      <c r="MU67" s="165" t="e">
        <f t="shared" si="140"/>
        <v>#N/A</v>
      </c>
      <c r="MV67" s="165" t="e">
        <f t="shared" si="140"/>
        <v>#N/A</v>
      </c>
      <c r="MW67" s="165" t="e">
        <f t="shared" si="140"/>
        <v>#N/A</v>
      </c>
      <c r="MX67" s="165" t="e">
        <f t="shared" si="111"/>
        <v>#N/A</v>
      </c>
      <c r="MY67" s="165" t="e">
        <f t="shared" si="111"/>
        <v>#N/A</v>
      </c>
      <c r="MZ67" s="165" t="e">
        <f t="shared" si="111"/>
        <v>#N/A</v>
      </c>
      <c r="NA67" s="165" t="e">
        <f t="shared" si="111"/>
        <v>#N/A</v>
      </c>
      <c r="NB67" s="165" t="e">
        <f t="shared" si="111"/>
        <v>#N/A</v>
      </c>
      <c r="NC67" s="165" t="e">
        <f t="shared" si="111"/>
        <v>#N/A</v>
      </c>
      <c r="ND67" s="165" t="e">
        <f t="shared" si="111"/>
        <v>#N/A</v>
      </c>
      <c r="NE67" s="165" t="e">
        <f t="shared" si="111"/>
        <v>#N/A</v>
      </c>
      <c r="NF67" s="165" t="e">
        <f t="shared" si="111"/>
        <v>#N/A</v>
      </c>
      <c r="NG67" s="165" t="e">
        <f t="shared" si="111"/>
        <v>#N/A</v>
      </c>
      <c r="NH67" s="165" t="e">
        <f t="shared" si="111"/>
        <v>#N/A</v>
      </c>
      <c r="NI67" s="165" t="e">
        <f t="shared" si="111"/>
        <v>#N/A</v>
      </c>
      <c r="NJ67" s="165" t="e">
        <f t="shared" ref="NJ67:NY83" si="141">IF(ISNONTEXT($K67),_xlfn.NORM.DIST(FQ67,$G67,$K67,FALSE),NA())</f>
        <v>#N/A</v>
      </c>
      <c r="NK67" s="165" t="e">
        <f t="shared" si="141"/>
        <v>#N/A</v>
      </c>
      <c r="NL67" s="165" t="e">
        <f t="shared" si="141"/>
        <v>#N/A</v>
      </c>
      <c r="NM67" s="165" t="e">
        <f t="shared" si="141"/>
        <v>#N/A</v>
      </c>
      <c r="NN67" s="165" t="e">
        <f t="shared" si="112"/>
        <v>#N/A</v>
      </c>
      <c r="NO67" s="165" t="e">
        <f t="shared" si="112"/>
        <v>#N/A</v>
      </c>
      <c r="NP67" s="165" t="e">
        <f t="shared" si="112"/>
        <v>#N/A</v>
      </c>
      <c r="NQ67" s="165" t="e">
        <f t="shared" si="112"/>
        <v>#N/A</v>
      </c>
      <c r="NR67" s="165" t="e">
        <f t="shared" si="112"/>
        <v>#N/A</v>
      </c>
      <c r="NS67" s="165" t="e">
        <f t="shared" si="112"/>
        <v>#N/A</v>
      </c>
      <c r="NT67" s="165" t="e">
        <f t="shared" si="112"/>
        <v>#N/A</v>
      </c>
      <c r="NU67" s="165" t="e">
        <f t="shared" si="112"/>
        <v>#N/A</v>
      </c>
      <c r="NV67" s="165" t="e">
        <f t="shared" si="112"/>
        <v>#N/A</v>
      </c>
      <c r="NW67" s="165" t="e">
        <f t="shared" si="112"/>
        <v>#N/A</v>
      </c>
      <c r="NX67" s="165" t="e">
        <f t="shared" si="112"/>
        <v>#N/A</v>
      </c>
      <c r="NY67" s="165" t="e">
        <f t="shared" si="112"/>
        <v>#N/A</v>
      </c>
      <c r="NZ67" s="165" t="e">
        <f t="shared" ref="NZ67:OO83" si="142">IF(ISNONTEXT($K67),_xlfn.NORM.DIST(GG67,$G67,$K67,FALSE),NA())</f>
        <v>#N/A</v>
      </c>
      <c r="OA67" s="165" t="e">
        <f t="shared" si="142"/>
        <v>#N/A</v>
      </c>
      <c r="OB67" s="165" t="e">
        <f t="shared" si="142"/>
        <v>#N/A</v>
      </c>
      <c r="OC67" s="165" t="e">
        <f t="shared" si="142"/>
        <v>#N/A</v>
      </c>
      <c r="OD67" s="165" t="e">
        <f t="shared" si="113"/>
        <v>#N/A</v>
      </c>
      <c r="OE67" s="165" t="e">
        <f t="shared" si="113"/>
        <v>#N/A</v>
      </c>
      <c r="OF67" s="165" t="e">
        <f t="shared" si="113"/>
        <v>#N/A</v>
      </c>
      <c r="OG67" s="165" t="e">
        <f t="shared" si="113"/>
        <v>#N/A</v>
      </c>
      <c r="OH67" s="165" t="e">
        <f t="shared" si="113"/>
        <v>#N/A</v>
      </c>
      <c r="OI67" s="165" t="e">
        <f t="shared" si="113"/>
        <v>#N/A</v>
      </c>
      <c r="OJ67" s="165" t="e">
        <f t="shared" si="113"/>
        <v>#N/A</v>
      </c>
      <c r="OK67" s="165" t="e">
        <f t="shared" si="113"/>
        <v>#N/A</v>
      </c>
      <c r="OL67" s="165" t="e">
        <f t="shared" si="113"/>
        <v>#N/A</v>
      </c>
      <c r="OM67" s="165" t="e">
        <f t="shared" si="113"/>
        <v>#N/A</v>
      </c>
      <c r="ON67" s="165" t="e">
        <f t="shared" si="113"/>
        <v>#N/A</v>
      </c>
      <c r="OO67" s="165" t="e">
        <f t="shared" si="113"/>
        <v>#N/A</v>
      </c>
      <c r="OP67" s="165" t="e">
        <f t="shared" ref="OP67:PE93" si="143">IF(ISNONTEXT($K67),_xlfn.NORM.DIST(GW67,$G67,$K67,FALSE),NA())</f>
        <v>#N/A</v>
      </c>
      <c r="OQ67" s="165" t="e">
        <f t="shared" si="143"/>
        <v>#N/A</v>
      </c>
      <c r="OR67" s="165" t="e">
        <f t="shared" si="143"/>
        <v>#N/A</v>
      </c>
      <c r="OS67" s="165" t="e">
        <f t="shared" si="143"/>
        <v>#N/A</v>
      </c>
      <c r="OT67" s="165" t="e">
        <f t="shared" si="114"/>
        <v>#N/A</v>
      </c>
      <c r="OU67" s="165" t="e">
        <f t="shared" si="114"/>
        <v>#N/A</v>
      </c>
      <c r="OV67" s="165" t="e">
        <f t="shared" si="114"/>
        <v>#N/A</v>
      </c>
      <c r="OW67" s="165" t="e">
        <f t="shared" si="114"/>
        <v>#N/A</v>
      </c>
      <c r="OX67" s="165" t="e">
        <f t="shared" si="114"/>
        <v>#N/A</v>
      </c>
      <c r="OY67" s="165" t="e">
        <f t="shared" si="114"/>
        <v>#N/A</v>
      </c>
      <c r="OZ67" s="165" t="e">
        <f t="shared" si="114"/>
        <v>#N/A</v>
      </c>
      <c r="PA67" s="165" t="e">
        <f t="shared" si="114"/>
        <v>#N/A</v>
      </c>
      <c r="PB67" s="165" t="e">
        <f t="shared" si="114"/>
        <v>#N/A</v>
      </c>
      <c r="PC67" s="165" t="e">
        <f t="shared" si="114"/>
        <v>#N/A</v>
      </c>
      <c r="PD67" s="165" t="e">
        <f t="shared" si="114"/>
        <v>#N/A</v>
      </c>
      <c r="PE67" s="165" t="e">
        <f t="shared" si="114"/>
        <v>#N/A</v>
      </c>
      <c r="PF67" s="165" t="e">
        <f t="shared" si="114"/>
        <v>#N/A</v>
      </c>
      <c r="PG67" s="165" t="e">
        <f t="shared" si="114"/>
        <v>#N/A</v>
      </c>
      <c r="PH67" s="165" t="e">
        <f t="shared" si="114"/>
        <v>#N/A</v>
      </c>
    </row>
    <row r="68" spans="1:424" hidden="1" x14ac:dyDescent="0.45">
      <c r="A68" s="4">
        <v>65</v>
      </c>
      <c r="B68" s="91"/>
      <c r="C68" s="91"/>
      <c r="D68" s="91"/>
      <c r="E68" s="120" t="str">
        <f t="shared" si="28"/>
        <v/>
      </c>
      <c r="F68" s="120" t="str">
        <f t="shared" si="29"/>
        <v/>
      </c>
      <c r="G68" s="71" t="str">
        <f t="shared" si="30"/>
        <v/>
      </c>
      <c r="H68" s="23"/>
      <c r="I68" s="55"/>
      <c r="J68" s="298"/>
      <c r="K68" s="72" t="str">
        <f>IF(AND(B68&gt;0,C68&gt;0,D68&gt;0),IF(ISBLANK(J68),IF(ISBLANK(H68),"",(D68-B68)*VLOOKUP(H68,VLookups!$A$4:$B$13,2,FALSE)),J68),"")</f>
        <v/>
      </c>
      <c r="L68" s="73" t="str">
        <f t="shared" ref="L68:L99" si="144">IF(K68="","",K68^2)</f>
        <v/>
      </c>
      <c r="M68" s="91"/>
      <c r="N68" s="265" t="str">
        <f>IF(AND(M68&gt;0,C68&gt;0,NOT(K68="")),ABS(VLOOKUP($M$1,VLookups!$A$43:$B$44,2,FALSE)-_xlfn.NORM.DIST(M68,G68,K68,TRUE)),"")</f>
        <v/>
      </c>
      <c r="O68" s="90" t="str">
        <f>IF(AND($B68&gt;0,$C68&gt;0,$D68&gt;0,NOT(ISBLANK($H68))),_xlfn.NORM.INV(ABS(VLOOKUP($M$1,VLookups!$A$43:$B$44,2,FALSE)-O$3),$G68,$K68),"")</f>
        <v/>
      </c>
      <c r="P68" s="89" t="str">
        <f>IF(AND($B68&gt;0,$C68&gt;0,$D68&gt;0,NOT(ISBLANK($H68))),_xlfn.NORM.INV(ABS(VLOOKUP($M$1,VLookups!$A$43:$B$44,2,FALSE)-P$3),$G68,$K68),"")</f>
        <v/>
      </c>
      <c r="Q68" s="90" t="str">
        <f>IF(AND($B68&gt;0,$C68&gt;0,$D68&gt;0,NOT(ISBLANK($H68))),_xlfn.NORM.INV(ABS(VLOOKUP($M$1,VLookups!$A$43:$B$44,2,FALSE)-Q$3),$G68,$K68),"")</f>
        <v/>
      </c>
      <c r="R68" s="89" t="str">
        <f>IF(AND($B68&gt;0,$C68&gt;0,$D68&gt;0,NOT(ISBLANK($H68))),_xlfn.NORM.INV(ABS(VLOOKUP($M$1,VLookups!$A$43:$B$44,2,FALSE)-R$3),$G68,$K68),"")</f>
        <v/>
      </c>
      <c r="S68" s="90" t="str">
        <f>IF(AND($B68&gt;0,$C68&gt;0,$D68&gt;0,NOT(ISBLANK($H68))),_xlfn.NORM.INV(ABS(VLOOKUP($M$1,VLookups!$A$43:$B$44,2,FALSE)-S$3),$G68,$K68),"")</f>
        <v/>
      </c>
      <c r="T68" s="89" t="str">
        <f>IF(AND($B68&gt;0,$C68&gt;0,$D68&gt;0,NOT(ISBLANK($H68))),_xlfn.NORM.INV(ABS(VLOOKUP($M$1,VLookups!$A$43:$B$44,2,FALSE)-T$3),$G68,$K68),"")</f>
        <v/>
      </c>
      <c r="U68" s="5"/>
      <c r="V68" s="164" t="str">
        <f t="shared" si="31"/>
        <v/>
      </c>
      <c r="W68" s="47" t="str">
        <f t="shared" si="133"/>
        <v/>
      </c>
      <c r="X68" s="47" t="str">
        <f t="shared" si="133"/>
        <v/>
      </c>
      <c r="Y68" s="47" t="str">
        <f t="shared" si="133"/>
        <v/>
      </c>
      <c r="Z68" s="47" t="str">
        <f t="shared" si="133"/>
        <v/>
      </c>
      <c r="AA68" s="47" t="str">
        <f t="shared" si="133"/>
        <v/>
      </c>
      <c r="AB68" s="47" t="str">
        <f t="shared" si="133"/>
        <v/>
      </c>
      <c r="AC68" s="47" t="str">
        <f t="shared" si="133"/>
        <v/>
      </c>
      <c r="AD68" s="47" t="str">
        <f t="shared" si="133"/>
        <v/>
      </c>
      <c r="AE68" s="47" t="str">
        <f t="shared" si="133"/>
        <v/>
      </c>
      <c r="AF68" s="47" t="str">
        <f t="shared" si="133"/>
        <v/>
      </c>
      <c r="AG68" s="47" t="str">
        <f t="shared" si="133"/>
        <v/>
      </c>
      <c r="AH68" s="47" t="str">
        <f t="shared" si="133"/>
        <v/>
      </c>
      <c r="AI68" s="47" t="str">
        <f t="shared" si="133"/>
        <v/>
      </c>
      <c r="AJ68" s="47" t="str">
        <f t="shared" si="133"/>
        <v/>
      </c>
      <c r="AK68" s="47" t="str">
        <f t="shared" si="133"/>
        <v/>
      </c>
      <c r="AL68" s="47" t="str">
        <f t="shared" si="133"/>
        <v/>
      </c>
      <c r="AM68" s="47" t="str">
        <f t="shared" si="125"/>
        <v/>
      </c>
      <c r="AN68" s="47" t="str">
        <f t="shared" si="125"/>
        <v/>
      </c>
      <c r="AO68" s="47" t="str">
        <f t="shared" si="125"/>
        <v/>
      </c>
      <c r="AP68" s="47" t="str">
        <f t="shared" si="125"/>
        <v/>
      </c>
      <c r="AQ68" s="47" t="str">
        <f t="shared" si="125"/>
        <v/>
      </c>
      <c r="AR68" s="47" t="str">
        <f t="shared" si="125"/>
        <v/>
      </c>
      <c r="AS68" s="47" t="str">
        <f t="shared" si="125"/>
        <v/>
      </c>
      <c r="AT68" s="47" t="str">
        <f t="shared" si="125"/>
        <v/>
      </c>
      <c r="AU68" s="47" t="str">
        <f t="shared" si="125"/>
        <v/>
      </c>
      <c r="AV68" s="47" t="str">
        <f t="shared" si="125"/>
        <v/>
      </c>
      <c r="AW68" s="47" t="str">
        <f t="shared" si="125"/>
        <v/>
      </c>
      <c r="AX68" s="47" t="str">
        <f t="shared" si="125"/>
        <v/>
      </c>
      <c r="AY68" s="47" t="str">
        <f t="shared" si="125"/>
        <v/>
      </c>
      <c r="AZ68" s="47" t="str">
        <f t="shared" si="125"/>
        <v/>
      </c>
      <c r="BA68" s="47" t="str">
        <f t="shared" si="125"/>
        <v/>
      </c>
      <c r="BB68" s="47" t="str">
        <f t="shared" si="126"/>
        <v/>
      </c>
      <c r="BC68" s="47" t="str">
        <f t="shared" si="126"/>
        <v/>
      </c>
      <c r="BD68" s="47" t="str">
        <f t="shared" si="126"/>
        <v/>
      </c>
      <c r="BE68" s="47" t="str">
        <f t="shared" si="126"/>
        <v/>
      </c>
      <c r="BF68" s="47" t="str">
        <f t="shared" si="126"/>
        <v/>
      </c>
      <c r="BG68" s="47" t="str">
        <f t="shared" si="126"/>
        <v/>
      </c>
      <c r="BH68" s="47" t="str">
        <f t="shared" si="126"/>
        <v/>
      </c>
      <c r="BI68" s="47" t="str">
        <f t="shared" si="126"/>
        <v/>
      </c>
      <c r="BJ68" s="47" t="str">
        <f t="shared" si="126"/>
        <v/>
      </c>
      <c r="BK68" s="47" t="str">
        <f t="shared" si="126"/>
        <v/>
      </c>
      <c r="BL68" s="47" t="str">
        <f t="shared" si="126"/>
        <v/>
      </c>
      <c r="BM68" s="47" t="str">
        <f t="shared" si="126"/>
        <v/>
      </c>
      <c r="BN68" s="47" t="str">
        <f t="shared" si="126"/>
        <v/>
      </c>
      <c r="BO68" s="47" t="str">
        <f t="shared" si="126"/>
        <v/>
      </c>
      <c r="BP68" s="47" t="str">
        <f t="shared" si="126"/>
        <v/>
      </c>
      <c r="BQ68" s="47" t="str">
        <f t="shared" si="126"/>
        <v/>
      </c>
      <c r="BR68" s="47" t="str">
        <f t="shared" si="121"/>
        <v/>
      </c>
      <c r="BS68" s="47" t="str">
        <f t="shared" si="121"/>
        <v/>
      </c>
      <c r="BT68" s="47" t="str">
        <f t="shared" si="121"/>
        <v/>
      </c>
      <c r="BU68" s="47" t="str">
        <f t="shared" si="121"/>
        <v/>
      </c>
      <c r="BV68" s="47" t="str">
        <f t="shared" si="121"/>
        <v/>
      </c>
      <c r="BW68" s="47" t="str">
        <f t="shared" si="121"/>
        <v/>
      </c>
      <c r="BX68" s="47" t="str">
        <f t="shared" si="121"/>
        <v/>
      </c>
      <c r="BY68" s="47" t="str">
        <f t="shared" si="121"/>
        <v/>
      </c>
      <c r="BZ68" s="47" t="str">
        <f t="shared" si="121"/>
        <v/>
      </c>
      <c r="CA68" s="47" t="str">
        <f t="shared" si="121"/>
        <v/>
      </c>
      <c r="CB68" s="47" t="str">
        <f t="shared" si="121"/>
        <v/>
      </c>
      <c r="CC68" s="47" t="str">
        <f t="shared" si="121"/>
        <v/>
      </c>
      <c r="CD68" s="47" t="str">
        <f t="shared" si="121"/>
        <v/>
      </c>
      <c r="CE68" s="47" t="str">
        <f t="shared" si="121"/>
        <v/>
      </c>
      <c r="CF68" s="47" t="str">
        <f t="shared" si="121"/>
        <v/>
      </c>
      <c r="CG68" s="47" t="str">
        <f t="shared" si="127"/>
        <v/>
      </c>
      <c r="CH68" s="47" t="str">
        <f t="shared" si="127"/>
        <v/>
      </c>
      <c r="CI68" s="47" t="str">
        <f t="shared" si="127"/>
        <v/>
      </c>
      <c r="CJ68" s="47" t="str">
        <f t="shared" si="127"/>
        <v/>
      </c>
      <c r="CK68" s="47" t="str">
        <f t="shared" si="127"/>
        <v/>
      </c>
      <c r="CL68" s="47" t="str">
        <f t="shared" si="127"/>
        <v/>
      </c>
      <c r="CM68" s="47" t="str">
        <f t="shared" si="127"/>
        <v/>
      </c>
      <c r="CN68" s="47" t="str">
        <f t="shared" si="127"/>
        <v/>
      </c>
      <c r="CO68" s="47" t="str">
        <f t="shared" si="127"/>
        <v/>
      </c>
      <c r="CP68" s="47" t="str">
        <f t="shared" si="127"/>
        <v/>
      </c>
      <c r="CQ68" s="47" t="str">
        <f t="shared" si="127"/>
        <v/>
      </c>
      <c r="CR68" s="47" t="str">
        <f t="shared" si="127"/>
        <v/>
      </c>
      <c r="CS68" s="47" t="str">
        <f t="shared" si="127"/>
        <v/>
      </c>
      <c r="CT68" s="47" t="str">
        <f t="shared" si="127"/>
        <v/>
      </c>
      <c r="CU68" s="47" t="str">
        <f t="shared" si="127"/>
        <v/>
      </c>
      <c r="CV68" s="47" t="str">
        <f t="shared" si="127"/>
        <v/>
      </c>
      <c r="CW68" s="47" t="str">
        <f t="shared" si="128"/>
        <v/>
      </c>
      <c r="CX68" s="47" t="str">
        <f t="shared" si="128"/>
        <v/>
      </c>
      <c r="CY68" s="47" t="str">
        <f t="shared" si="128"/>
        <v/>
      </c>
      <c r="CZ68" s="47" t="str">
        <f t="shared" si="128"/>
        <v/>
      </c>
      <c r="DA68" s="47" t="str">
        <f t="shared" si="128"/>
        <v/>
      </c>
      <c r="DB68" s="47" t="str">
        <f t="shared" si="128"/>
        <v/>
      </c>
      <c r="DC68" s="47" t="str">
        <f t="shared" si="128"/>
        <v/>
      </c>
      <c r="DD68" s="47" t="str">
        <f t="shared" si="128"/>
        <v/>
      </c>
      <c r="DE68" s="47" t="str">
        <f t="shared" si="128"/>
        <v/>
      </c>
      <c r="DF68" s="47" t="str">
        <f t="shared" si="128"/>
        <v/>
      </c>
      <c r="DG68" s="47" t="str">
        <f t="shared" si="128"/>
        <v/>
      </c>
      <c r="DH68" s="47" t="str">
        <f t="shared" si="128"/>
        <v/>
      </c>
      <c r="DI68" s="47" t="str">
        <f t="shared" si="128"/>
        <v/>
      </c>
      <c r="DJ68" s="47" t="str">
        <f t="shared" si="128"/>
        <v/>
      </c>
      <c r="DK68" s="47" t="str">
        <f t="shared" si="128"/>
        <v/>
      </c>
      <c r="DL68" s="47" t="str">
        <f t="shared" si="128"/>
        <v/>
      </c>
      <c r="DM68" s="47" t="str">
        <f t="shared" si="122"/>
        <v/>
      </c>
      <c r="DN68" s="47" t="str">
        <f t="shared" si="122"/>
        <v/>
      </c>
      <c r="DO68" s="47" t="str">
        <f t="shared" si="122"/>
        <v/>
      </c>
      <c r="DP68" s="47" t="str">
        <f t="shared" si="122"/>
        <v/>
      </c>
      <c r="DQ68" s="47" t="str">
        <f t="shared" si="122"/>
        <v/>
      </c>
      <c r="DR68" s="47" t="str">
        <f t="shared" si="122"/>
        <v/>
      </c>
      <c r="DS68" s="179" t="str">
        <f t="shared" si="33"/>
        <v/>
      </c>
      <c r="DT68" s="47" t="str">
        <f t="shared" si="134"/>
        <v/>
      </c>
      <c r="DU68" s="47" t="str">
        <f t="shared" si="134"/>
        <v/>
      </c>
      <c r="DV68" s="47" t="str">
        <f t="shared" si="134"/>
        <v/>
      </c>
      <c r="DW68" s="47" t="str">
        <f t="shared" si="134"/>
        <v/>
      </c>
      <c r="DX68" s="47" t="str">
        <f t="shared" si="134"/>
        <v/>
      </c>
      <c r="DY68" s="47" t="str">
        <f t="shared" si="134"/>
        <v/>
      </c>
      <c r="DZ68" s="47" t="str">
        <f t="shared" si="134"/>
        <v/>
      </c>
      <c r="EA68" s="47" t="str">
        <f t="shared" si="134"/>
        <v/>
      </c>
      <c r="EB68" s="47" t="str">
        <f t="shared" si="134"/>
        <v/>
      </c>
      <c r="EC68" s="47" t="str">
        <f t="shared" si="134"/>
        <v/>
      </c>
      <c r="ED68" s="47" t="str">
        <f t="shared" si="134"/>
        <v/>
      </c>
      <c r="EE68" s="47" t="str">
        <f t="shared" si="134"/>
        <v/>
      </c>
      <c r="EF68" s="47" t="str">
        <f t="shared" si="134"/>
        <v/>
      </c>
      <c r="EG68" s="47" t="str">
        <f t="shared" si="134"/>
        <v/>
      </c>
      <c r="EH68" s="47" t="str">
        <f t="shared" si="134"/>
        <v/>
      </c>
      <c r="EI68" s="47" t="str">
        <f t="shared" si="134"/>
        <v/>
      </c>
      <c r="EJ68" s="47" t="str">
        <f t="shared" si="129"/>
        <v/>
      </c>
      <c r="EK68" s="47" t="str">
        <f t="shared" si="129"/>
        <v/>
      </c>
      <c r="EL68" s="47" t="str">
        <f t="shared" si="129"/>
        <v/>
      </c>
      <c r="EM68" s="47" t="str">
        <f t="shared" si="129"/>
        <v/>
      </c>
      <c r="EN68" s="47" t="str">
        <f t="shared" si="129"/>
        <v/>
      </c>
      <c r="EO68" s="47" t="str">
        <f t="shared" si="129"/>
        <v/>
      </c>
      <c r="EP68" s="47" t="str">
        <f t="shared" si="129"/>
        <v/>
      </c>
      <c r="EQ68" s="47" t="str">
        <f t="shared" si="129"/>
        <v/>
      </c>
      <c r="ER68" s="47" t="str">
        <f t="shared" si="129"/>
        <v/>
      </c>
      <c r="ES68" s="47" t="str">
        <f t="shared" si="129"/>
        <v/>
      </c>
      <c r="ET68" s="47" t="str">
        <f t="shared" si="129"/>
        <v/>
      </c>
      <c r="EU68" s="47" t="str">
        <f t="shared" si="129"/>
        <v/>
      </c>
      <c r="EV68" s="47" t="str">
        <f t="shared" si="129"/>
        <v/>
      </c>
      <c r="EW68" s="47" t="str">
        <f t="shared" si="129"/>
        <v/>
      </c>
      <c r="EX68" s="47" t="str">
        <f t="shared" si="129"/>
        <v/>
      </c>
      <c r="EY68" s="47" t="str">
        <f t="shared" si="130"/>
        <v/>
      </c>
      <c r="EZ68" s="47" t="str">
        <f t="shared" si="130"/>
        <v/>
      </c>
      <c r="FA68" s="47" t="str">
        <f t="shared" si="130"/>
        <v/>
      </c>
      <c r="FB68" s="47" t="str">
        <f t="shared" si="130"/>
        <v/>
      </c>
      <c r="FC68" s="47" t="str">
        <f t="shared" si="130"/>
        <v/>
      </c>
      <c r="FD68" s="47" t="str">
        <f t="shared" si="130"/>
        <v/>
      </c>
      <c r="FE68" s="47" t="str">
        <f t="shared" si="130"/>
        <v/>
      </c>
      <c r="FF68" s="47" t="str">
        <f t="shared" si="130"/>
        <v/>
      </c>
      <c r="FG68" s="47" t="str">
        <f t="shared" si="130"/>
        <v/>
      </c>
      <c r="FH68" s="47" t="str">
        <f t="shared" si="130"/>
        <v/>
      </c>
      <c r="FI68" s="47" t="str">
        <f t="shared" si="130"/>
        <v/>
      </c>
      <c r="FJ68" s="47" t="str">
        <f t="shared" si="130"/>
        <v/>
      </c>
      <c r="FK68" s="47" t="str">
        <f t="shared" si="130"/>
        <v/>
      </c>
      <c r="FL68" s="47" t="str">
        <f t="shared" si="130"/>
        <v/>
      </c>
      <c r="FM68" s="47" t="str">
        <f t="shared" si="130"/>
        <v/>
      </c>
      <c r="FN68" s="47" t="str">
        <f t="shared" si="130"/>
        <v/>
      </c>
      <c r="FO68" s="47" t="str">
        <f t="shared" si="123"/>
        <v/>
      </c>
      <c r="FP68" s="47" t="str">
        <f t="shared" si="123"/>
        <v/>
      </c>
      <c r="FQ68" s="47" t="str">
        <f t="shared" si="123"/>
        <v/>
      </c>
      <c r="FR68" s="47" t="str">
        <f t="shared" si="123"/>
        <v/>
      </c>
      <c r="FS68" s="47" t="str">
        <f t="shared" si="123"/>
        <v/>
      </c>
      <c r="FT68" s="47" t="str">
        <f t="shared" si="123"/>
        <v/>
      </c>
      <c r="FU68" s="47" t="str">
        <f t="shared" si="123"/>
        <v/>
      </c>
      <c r="FV68" s="47" t="str">
        <f t="shared" si="123"/>
        <v/>
      </c>
      <c r="FW68" s="47" t="str">
        <f t="shared" si="123"/>
        <v/>
      </c>
      <c r="FX68" s="47" t="str">
        <f t="shared" si="123"/>
        <v/>
      </c>
      <c r="FY68" s="47" t="str">
        <f t="shared" si="123"/>
        <v/>
      </c>
      <c r="FZ68" s="47" t="str">
        <f t="shared" si="123"/>
        <v/>
      </c>
      <c r="GA68" s="47" t="str">
        <f t="shared" si="123"/>
        <v/>
      </c>
      <c r="GB68" s="47" t="str">
        <f t="shared" si="123"/>
        <v/>
      </c>
      <c r="GC68" s="47" t="str">
        <f t="shared" si="123"/>
        <v/>
      </c>
      <c r="GD68" s="47" t="str">
        <f t="shared" si="131"/>
        <v/>
      </c>
      <c r="GE68" s="47" t="str">
        <f t="shared" si="131"/>
        <v/>
      </c>
      <c r="GF68" s="47" t="str">
        <f t="shared" si="131"/>
        <v/>
      </c>
      <c r="GG68" s="47" t="str">
        <f t="shared" si="131"/>
        <v/>
      </c>
      <c r="GH68" s="47" t="str">
        <f t="shared" si="131"/>
        <v/>
      </c>
      <c r="GI68" s="47" t="str">
        <f t="shared" si="131"/>
        <v/>
      </c>
      <c r="GJ68" s="47" t="str">
        <f t="shared" si="131"/>
        <v/>
      </c>
      <c r="GK68" s="47" t="str">
        <f t="shared" si="131"/>
        <v/>
      </c>
      <c r="GL68" s="47" t="str">
        <f t="shared" si="131"/>
        <v/>
      </c>
      <c r="GM68" s="47" t="str">
        <f t="shared" si="131"/>
        <v/>
      </c>
      <c r="GN68" s="47" t="str">
        <f t="shared" si="131"/>
        <v/>
      </c>
      <c r="GO68" s="47" t="str">
        <f t="shared" si="131"/>
        <v/>
      </c>
      <c r="GP68" s="47" t="str">
        <f t="shared" si="131"/>
        <v/>
      </c>
      <c r="GQ68" s="47" t="str">
        <f t="shared" si="131"/>
        <v/>
      </c>
      <c r="GR68" s="47" t="str">
        <f t="shared" si="131"/>
        <v/>
      </c>
      <c r="GS68" s="47" t="str">
        <f t="shared" si="131"/>
        <v/>
      </c>
      <c r="GT68" s="47" t="str">
        <f t="shared" si="132"/>
        <v/>
      </c>
      <c r="GU68" s="47" t="str">
        <f t="shared" si="132"/>
        <v/>
      </c>
      <c r="GV68" s="47" t="str">
        <f t="shared" si="132"/>
        <v/>
      </c>
      <c r="GW68" s="47" t="str">
        <f t="shared" si="132"/>
        <v/>
      </c>
      <c r="GX68" s="47" t="str">
        <f t="shared" si="132"/>
        <v/>
      </c>
      <c r="GY68" s="47" t="str">
        <f t="shared" si="132"/>
        <v/>
      </c>
      <c r="GZ68" s="47" t="str">
        <f t="shared" si="132"/>
        <v/>
      </c>
      <c r="HA68" s="47" t="str">
        <f t="shared" si="132"/>
        <v/>
      </c>
      <c r="HB68" s="47" t="str">
        <f t="shared" si="132"/>
        <v/>
      </c>
      <c r="HC68" s="47" t="str">
        <f t="shared" si="132"/>
        <v/>
      </c>
      <c r="HD68" s="47" t="str">
        <f t="shared" si="132"/>
        <v/>
      </c>
      <c r="HE68" s="47" t="str">
        <f t="shared" si="132"/>
        <v/>
      </c>
      <c r="HF68" s="47" t="str">
        <f t="shared" si="132"/>
        <v/>
      </c>
      <c r="HG68" s="47" t="str">
        <f t="shared" si="132"/>
        <v/>
      </c>
      <c r="HH68" s="47" t="str">
        <f t="shared" si="132"/>
        <v/>
      </c>
      <c r="HI68" s="47" t="str">
        <f t="shared" si="132"/>
        <v/>
      </c>
      <c r="HJ68" s="47" t="str">
        <f t="shared" si="124"/>
        <v/>
      </c>
      <c r="HK68" s="47" t="str">
        <f t="shared" si="124"/>
        <v/>
      </c>
      <c r="HL68" s="47" t="str">
        <f t="shared" si="124"/>
        <v/>
      </c>
      <c r="HM68" s="47" t="str">
        <f t="shared" si="124"/>
        <v/>
      </c>
      <c r="HN68" s="47" t="str">
        <f t="shared" si="124"/>
        <v/>
      </c>
      <c r="HO68" s="47" t="str">
        <f t="shared" si="124"/>
        <v/>
      </c>
      <c r="HP68" s="165" t="e">
        <f t="shared" si="119"/>
        <v>#N/A</v>
      </c>
      <c r="HQ68" s="165" t="e">
        <f t="shared" si="119"/>
        <v>#N/A</v>
      </c>
      <c r="HR68" s="165" t="e">
        <f t="shared" si="119"/>
        <v>#N/A</v>
      </c>
      <c r="HS68" s="165" t="e">
        <f t="shared" si="119"/>
        <v>#N/A</v>
      </c>
      <c r="HT68" s="165" t="e">
        <f t="shared" si="119"/>
        <v>#N/A</v>
      </c>
      <c r="HU68" s="165" t="e">
        <f t="shared" si="119"/>
        <v>#N/A</v>
      </c>
      <c r="HV68" s="165" t="e">
        <f t="shared" si="119"/>
        <v>#N/A</v>
      </c>
      <c r="HW68" s="165" t="e">
        <f t="shared" si="119"/>
        <v>#N/A</v>
      </c>
      <c r="HX68" s="165" t="e">
        <f t="shared" si="119"/>
        <v>#N/A</v>
      </c>
      <c r="HY68" s="165" t="e">
        <f t="shared" si="119"/>
        <v>#N/A</v>
      </c>
      <c r="HZ68" s="165" t="e">
        <f t="shared" si="119"/>
        <v>#N/A</v>
      </c>
      <c r="IA68" s="165" t="e">
        <f t="shared" si="119"/>
        <v>#N/A</v>
      </c>
      <c r="IB68" s="165" t="e">
        <f t="shared" si="119"/>
        <v>#N/A</v>
      </c>
      <c r="IC68" s="165" t="e">
        <f t="shared" si="119"/>
        <v>#N/A</v>
      </c>
      <c r="ID68" s="165" t="e">
        <f t="shared" si="119"/>
        <v>#N/A</v>
      </c>
      <c r="IE68" s="165" t="e">
        <f t="shared" si="119"/>
        <v>#N/A</v>
      </c>
      <c r="IF68" s="165" t="e">
        <f t="shared" si="120"/>
        <v>#N/A</v>
      </c>
      <c r="IG68" s="165" t="e">
        <f t="shared" si="120"/>
        <v>#N/A</v>
      </c>
      <c r="IH68" s="165" t="e">
        <f t="shared" si="120"/>
        <v>#N/A</v>
      </c>
      <c r="II68" s="165" t="e">
        <f t="shared" si="120"/>
        <v>#N/A</v>
      </c>
      <c r="IJ68" s="165" t="e">
        <f t="shared" si="120"/>
        <v>#N/A</v>
      </c>
      <c r="IK68" s="165" t="e">
        <f t="shared" si="120"/>
        <v>#N/A</v>
      </c>
      <c r="IL68" s="165" t="e">
        <f t="shared" si="120"/>
        <v>#N/A</v>
      </c>
      <c r="IM68" s="165" t="e">
        <f t="shared" si="120"/>
        <v>#N/A</v>
      </c>
      <c r="IN68" s="165" t="e">
        <f t="shared" si="120"/>
        <v>#N/A</v>
      </c>
      <c r="IO68" s="165" t="e">
        <f t="shared" si="120"/>
        <v>#N/A</v>
      </c>
      <c r="IP68" s="165" t="e">
        <f t="shared" si="120"/>
        <v>#N/A</v>
      </c>
      <c r="IQ68" s="165" t="e">
        <f t="shared" si="120"/>
        <v>#N/A</v>
      </c>
      <c r="IR68" s="165" t="e">
        <f t="shared" si="120"/>
        <v>#N/A</v>
      </c>
      <c r="IS68" s="165" t="e">
        <f t="shared" si="120"/>
        <v>#N/A</v>
      </c>
      <c r="IT68" s="165" t="e">
        <f t="shared" si="118"/>
        <v>#N/A</v>
      </c>
      <c r="IU68" s="165" t="e">
        <f t="shared" si="117"/>
        <v>#N/A</v>
      </c>
      <c r="IV68" s="165" t="e">
        <f t="shared" si="117"/>
        <v>#N/A</v>
      </c>
      <c r="IW68" s="165" t="e">
        <f t="shared" si="117"/>
        <v>#N/A</v>
      </c>
      <c r="IX68" s="165" t="e">
        <f t="shared" si="117"/>
        <v>#N/A</v>
      </c>
      <c r="IY68" s="165" t="e">
        <f t="shared" si="117"/>
        <v>#N/A</v>
      </c>
      <c r="IZ68" s="165" t="e">
        <f t="shared" si="117"/>
        <v>#N/A</v>
      </c>
      <c r="JA68" s="165" t="e">
        <f t="shared" si="117"/>
        <v>#N/A</v>
      </c>
      <c r="JB68" s="165" t="e">
        <f t="shared" si="117"/>
        <v>#N/A</v>
      </c>
      <c r="JC68" s="165" t="e">
        <f t="shared" si="117"/>
        <v>#N/A</v>
      </c>
      <c r="JD68" s="165" t="e">
        <f t="shared" si="117"/>
        <v>#N/A</v>
      </c>
      <c r="JE68" s="165" t="e">
        <f t="shared" si="117"/>
        <v>#N/A</v>
      </c>
      <c r="JF68" s="165" t="e">
        <f t="shared" si="117"/>
        <v>#N/A</v>
      </c>
      <c r="JG68" s="165" t="e">
        <f t="shared" si="117"/>
        <v>#N/A</v>
      </c>
      <c r="JH68" s="165" t="e">
        <f t="shared" si="117"/>
        <v>#N/A</v>
      </c>
      <c r="JI68" s="165" t="e">
        <f t="shared" si="117"/>
        <v>#N/A</v>
      </c>
      <c r="JJ68" s="165" t="e">
        <f t="shared" si="117"/>
        <v>#N/A</v>
      </c>
      <c r="JK68" s="165" t="e">
        <f t="shared" ref="JK68:JZ92" si="145">IF(ISNONTEXT($K68),_xlfn.NORM.DIST(BR68,$G68,$K68,FALSE),NA())</f>
        <v>#N/A</v>
      </c>
      <c r="JL68" s="165" t="e">
        <f t="shared" si="145"/>
        <v>#N/A</v>
      </c>
      <c r="JM68" s="165" t="e">
        <f t="shared" si="145"/>
        <v>#N/A</v>
      </c>
      <c r="JN68" s="165" t="e">
        <f t="shared" si="145"/>
        <v>#N/A</v>
      </c>
      <c r="JO68" s="165" t="e">
        <f t="shared" si="145"/>
        <v>#N/A</v>
      </c>
      <c r="JP68" s="165" t="e">
        <f t="shared" si="145"/>
        <v>#N/A</v>
      </c>
      <c r="JQ68" s="165" t="e">
        <f t="shared" si="145"/>
        <v>#N/A</v>
      </c>
      <c r="JR68" s="165" t="e">
        <f t="shared" si="135"/>
        <v>#N/A</v>
      </c>
      <c r="JS68" s="165" t="e">
        <f t="shared" si="135"/>
        <v>#N/A</v>
      </c>
      <c r="JT68" s="165" t="e">
        <f t="shared" si="135"/>
        <v>#N/A</v>
      </c>
      <c r="JU68" s="165" t="e">
        <f t="shared" si="135"/>
        <v>#N/A</v>
      </c>
      <c r="JV68" s="165" t="e">
        <f t="shared" si="135"/>
        <v>#N/A</v>
      </c>
      <c r="JW68" s="165" t="e">
        <f t="shared" si="135"/>
        <v>#N/A</v>
      </c>
      <c r="JX68" s="165" t="e">
        <f t="shared" si="135"/>
        <v>#N/A</v>
      </c>
      <c r="JY68" s="165" t="e">
        <f t="shared" si="135"/>
        <v>#N/A</v>
      </c>
      <c r="JZ68" s="165" t="e">
        <f t="shared" si="135"/>
        <v>#N/A</v>
      </c>
      <c r="KA68" s="165" t="e">
        <f t="shared" si="135"/>
        <v>#N/A</v>
      </c>
      <c r="KB68" s="165" t="e">
        <f t="shared" si="135"/>
        <v>#N/A</v>
      </c>
      <c r="KC68" s="165" t="e">
        <f t="shared" si="135"/>
        <v>#N/A</v>
      </c>
      <c r="KD68" s="165" t="e">
        <f t="shared" si="135"/>
        <v>#N/A</v>
      </c>
      <c r="KE68" s="165" t="e">
        <f t="shared" si="135"/>
        <v>#N/A</v>
      </c>
      <c r="KF68" s="165" t="e">
        <f t="shared" si="135"/>
        <v>#N/A</v>
      </c>
      <c r="KG68" s="165" t="e">
        <f t="shared" si="135"/>
        <v>#N/A</v>
      </c>
      <c r="KH68" s="165" t="e">
        <f t="shared" si="136"/>
        <v>#N/A</v>
      </c>
      <c r="KI68" s="165" t="e">
        <f t="shared" si="136"/>
        <v>#N/A</v>
      </c>
      <c r="KJ68" s="165" t="e">
        <f t="shared" si="136"/>
        <v>#N/A</v>
      </c>
      <c r="KK68" s="165" t="e">
        <f t="shared" si="136"/>
        <v>#N/A</v>
      </c>
      <c r="KL68" s="165" t="e">
        <f t="shared" si="136"/>
        <v>#N/A</v>
      </c>
      <c r="KM68" s="165" t="e">
        <f t="shared" si="136"/>
        <v>#N/A</v>
      </c>
      <c r="KN68" s="165" t="e">
        <f t="shared" si="136"/>
        <v>#N/A</v>
      </c>
      <c r="KO68" s="165" t="e">
        <f t="shared" si="136"/>
        <v>#N/A</v>
      </c>
      <c r="KP68" s="165" t="e">
        <f t="shared" si="136"/>
        <v>#N/A</v>
      </c>
      <c r="KQ68" s="165" t="e">
        <f t="shared" si="136"/>
        <v>#N/A</v>
      </c>
      <c r="KR68" s="165" t="e">
        <f t="shared" si="136"/>
        <v>#N/A</v>
      </c>
      <c r="KS68" s="165" t="e">
        <f t="shared" si="136"/>
        <v>#N/A</v>
      </c>
      <c r="KT68" s="165" t="e">
        <f t="shared" si="136"/>
        <v>#N/A</v>
      </c>
      <c r="KU68" s="165" t="e">
        <f t="shared" si="136"/>
        <v>#N/A</v>
      </c>
      <c r="KV68" s="165" t="e">
        <f t="shared" si="136"/>
        <v>#N/A</v>
      </c>
      <c r="KW68" s="165" t="e">
        <f t="shared" si="136"/>
        <v>#N/A</v>
      </c>
      <c r="KX68" s="165" t="e">
        <f t="shared" si="137"/>
        <v>#N/A</v>
      </c>
      <c r="KY68" s="165" t="e">
        <f t="shared" si="137"/>
        <v>#N/A</v>
      </c>
      <c r="KZ68" s="165" t="e">
        <f t="shared" si="137"/>
        <v>#N/A</v>
      </c>
      <c r="LA68" s="165" t="e">
        <f t="shared" si="137"/>
        <v>#N/A</v>
      </c>
      <c r="LB68" s="165" t="e">
        <f t="shared" si="137"/>
        <v>#N/A</v>
      </c>
      <c r="LC68" s="165" t="e">
        <f t="shared" si="137"/>
        <v>#N/A</v>
      </c>
      <c r="LD68" s="165" t="e">
        <f t="shared" si="137"/>
        <v>#N/A</v>
      </c>
      <c r="LE68" s="165" t="e">
        <f t="shared" si="137"/>
        <v>#N/A</v>
      </c>
      <c r="LF68" s="165" t="e">
        <f t="shared" si="137"/>
        <v>#N/A</v>
      </c>
      <c r="LG68" s="165" t="e">
        <f t="shared" si="137"/>
        <v>#N/A</v>
      </c>
      <c r="LH68" s="165" t="e">
        <f t="shared" si="137"/>
        <v>#N/A</v>
      </c>
      <c r="LI68" s="165" t="e">
        <f t="shared" si="137"/>
        <v>#N/A</v>
      </c>
      <c r="LJ68" s="165" t="e">
        <f t="shared" si="137"/>
        <v>#N/A</v>
      </c>
      <c r="LK68" s="165" t="e">
        <f t="shared" si="137"/>
        <v>#N/A</v>
      </c>
      <c r="LL68" s="165" t="e">
        <f t="shared" si="137"/>
        <v>#N/A</v>
      </c>
      <c r="LM68" s="165" t="e">
        <f t="shared" si="137"/>
        <v>#N/A</v>
      </c>
      <c r="LN68" s="165" t="e">
        <f t="shared" si="138"/>
        <v>#N/A</v>
      </c>
      <c r="LO68" s="165" t="e">
        <f t="shared" si="138"/>
        <v>#N/A</v>
      </c>
      <c r="LP68" s="165" t="e">
        <f t="shared" si="138"/>
        <v>#N/A</v>
      </c>
      <c r="LQ68" s="165" t="e">
        <f t="shared" si="138"/>
        <v>#N/A</v>
      </c>
      <c r="LR68" s="165" t="e">
        <f t="shared" si="138"/>
        <v>#N/A</v>
      </c>
      <c r="LS68" s="165" t="e">
        <f t="shared" si="138"/>
        <v>#N/A</v>
      </c>
      <c r="LT68" s="165" t="e">
        <f t="shared" si="138"/>
        <v>#N/A</v>
      </c>
      <c r="LU68" s="165" t="e">
        <f t="shared" si="138"/>
        <v>#N/A</v>
      </c>
      <c r="LV68" s="165" t="e">
        <f t="shared" si="138"/>
        <v>#N/A</v>
      </c>
      <c r="LW68" s="165" t="e">
        <f t="shared" si="138"/>
        <v>#N/A</v>
      </c>
      <c r="LX68" s="165" t="e">
        <f t="shared" si="138"/>
        <v>#N/A</v>
      </c>
      <c r="LY68" s="165" t="e">
        <f t="shared" si="138"/>
        <v>#N/A</v>
      </c>
      <c r="LZ68" s="165" t="e">
        <f t="shared" si="138"/>
        <v>#N/A</v>
      </c>
      <c r="MA68" s="165" t="e">
        <f t="shared" si="138"/>
        <v>#N/A</v>
      </c>
      <c r="MB68" s="165" t="e">
        <f t="shared" si="138"/>
        <v>#N/A</v>
      </c>
      <c r="MC68" s="165" t="e">
        <f t="shared" si="138"/>
        <v>#N/A</v>
      </c>
      <c r="MD68" s="165" t="e">
        <f t="shared" si="139"/>
        <v>#N/A</v>
      </c>
      <c r="ME68" s="165" t="e">
        <f t="shared" si="139"/>
        <v>#N/A</v>
      </c>
      <c r="MF68" s="165" t="e">
        <f t="shared" si="139"/>
        <v>#N/A</v>
      </c>
      <c r="MG68" s="165" t="e">
        <f t="shared" si="139"/>
        <v>#N/A</v>
      </c>
      <c r="MH68" s="165" t="e">
        <f t="shared" si="139"/>
        <v>#N/A</v>
      </c>
      <c r="MI68" s="165" t="e">
        <f t="shared" si="139"/>
        <v>#N/A</v>
      </c>
      <c r="MJ68" s="165" t="e">
        <f t="shared" si="139"/>
        <v>#N/A</v>
      </c>
      <c r="MK68" s="165" t="e">
        <f t="shared" si="139"/>
        <v>#N/A</v>
      </c>
      <c r="ML68" s="165" t="e">
        <f t="shared" si="139"/>
        <v>#N/A</v>
      </c>
      <c r="MM68" s="165" t="e">
        <f t="shared" si="139"/>
        <v>#N/A</v>
      </c>
      <c r="MN68" s="165" t="e">
        <f t="shared" si="139"/>
        <v>#N/A</v>
      </c>
      <c r="MO68" s="165" t="e">
        <f t="shared" si="139"/>
        <v>#N/A</v>
      </c>
      <c r="MP68" s="165" t="e">
        <f t="shared" si="139"/>
        <v>#N/A</v>
      </c>
      <c r="MQ68" s="165" t="e">
        <f t="shared" si="139"/>
        <v>#N/A</v>
      </c>
      <c r="MR68" s="165" t="e">
        <f t="shared" si="139"/>
        <v>#N/A</v>
      </c>
      <c r="MS68" s="165" t="e">
        <f t="shared" si="139"/>
        <v>#N/A</v>
      </c>
      <c r="MT68" s="165" t="e">
        <f t="shared" si="140"/>
        <v>#N/A</v>
      </c>
      <c r="MU68" s="165" t="e">
        <f t="shared" si="140"/>
        <v>#N/A</v>
      </c>
      <c r="MV68" s="165" t="e">
        <f t="shared" si="140"/>
        <v>#N/A</v>
      </c>
      <c r="MW68" s="165" t="e">
        <f t="shared" si="140"/>
        <v>#N/A</v>
      </c>
      <c r="MX68" s="165" t="e">
        <f t="shared" si="140"/>
        <v>#N/A</v>
      </c>
      <c r="MY68" s="165" t="e">
        <f t="shared" si="140"/>
        <v>#N/A</v>
      </c>
      <c r="MZ68" s="165" t="e">
        <f t="shared" si="140"/>
        <v>#N/A</v>
      </c>
      <c r="NA68" s="165" t="e">
        <f t="shared" si="140"/>
        <v>#N/A</v>
      </c>
      <c r="NB68" s="165" t="e">
        <f t="shared" si="140"/>
        <v>#N/A</v>
      </c>
      <c r="NC68" s="165" t="e">
        <f t="shared" si="140"/>
        <v>#N/A</v>
      </c>
      <c r="ND68" s="165" t="e">
        <f t="shared" si="140"/>
        <v>#N/A</v>
      </c>
      <c r="NE68" s="165" t="e">
        <f t="shared" si="140"/>
        <v>#N/A</v>
      </c>
      <c r="NF68" s="165" t="e">
        <f t="shared" si="140"/>
        <v>#N/A</v>
      </c>
      <c r="NG68" s="165" t="e">
        <f t="shared" si="140"/>
        <v>#N/A</v>
      </c>
      <c r="NH68" s="165" t="e">
        <f t="shared" si="140"/>
        <v>#N/A</v>
      </c>
      <c r="NI68" s="165" t="e">
        <f t="shared" si="140"/>
        <v>#N/A</v>
      </c>
      <c r="NJ68" s="165" t="e">
        <f t="shared" si="141"/>
        <v>#N/A</v>
      </c>
      <c r="NK68" s="165" t="e">
        <f t="shared" si="141"/>
        <v>#N/A</v>
      </c>
      <c r="NL68" s="165" t="e">
        <f t="shared" si="141"/>
        <v>#N/A</v>
      </c>
      <c r="NM68" s="165" t="e">
        <f t="shared" si="141"/>
        <v>#N/A</v>
      </c>
      <c r="NN68" s="165" t="e">
        <f t="shared" si="141"/>
        <v>#N/A</v>
      </c>
      <c r="NO68" s="165" t="e">
        <f t="shared" si="141"/>
        <v>#N/A</v>
      </c>
      <c r="NP68" s="165" t="e">
        <f t="shared" si="141"/>
        <v>#N/A</v>
      </c>
      <c r="NQ68" s="165" t="e">
        <f t="shared" si="141"/>
        <v>#N/A</v>
      </c>
      <c r="NR68" s="165" t="e">
        <f t="shared" si="141"/>
        <v>#N/A</v>
      </c>
      <c r="NS68" s="165" t="e">
        <f t="shared" si="141"/>
        <v>#N/A</v>
      </c>
      <c r="NT68" s="165" t="e">
        <f t="shared" si="141"/>
        <v>#N/A</v>
      </c>
      <c r="NU68" s="165" t="e">
        <f t="shared" si="141"/>
        <v>#N/A</v>
      </c>
      <c r="NV68" s="165" t="e">
        <f t="shared" si="141"/>
        <v>#N/A</v>
      </c>
      <c r="NW68" s="165" t="e">
        <f t="shared" si="141"/>
        <v>#N/A</v>
      </c>
      <c r="NX68" s="165" t="e">
        <f t="shared" si="141"/>
        <v>#N/A</v>
      </c>
      <c r="NY68" s="165" t="e">
        <f t="shared" si="141"/>
        <v>#N/A</v>
      </c>
      <c r="NZ68" s="165" t="e">
        <f t="shared" si="142"/>
        <v>#N/A</v>
      </c>
      <c r="OA68" s="165" t="e">
        <f t="shared" si="142"/>
        <v>#N/A</v>
      </c>
      <c r="OB68" s="165" t="e">
        <f t="shared" si="142"/>
        <v>#N/A</v>
      </c>
      <c r="OC68" s="165" t="e">
        <f t="shared" si="142"/>
        <v>#N/A</v>
      </c>
      <c r="OD68" s="165" t="e">
        <f t="shared" si="142"/>
        <v>#N/A</v>
      </c>
      <c r="OE68" s="165" t="e">
        <f t="shared" si="142"/>
        <v>#N/A</v>
      </c>
      <c r="OF68" s="165" t="e">
        <f t="shared" si="142"/>
        <v>#N/A</v>
      </c>
      <c r="OG68" s="165" t="e">
        <f t="shared" si="142"/>
        <v>#N/A</v>
      </c>
      <c r="OH68" s="165" t="e">
        <f t="shared" si="142"/>
        <v>#N/A</v>
      </c>
      <c r="OI68" s="165" t="e">
        <f t="shared" si="142"/>
        <v>#N/A</v>
      </c>
      <c r="OJ68" s="165" t="e">
        <f t="shared" si="142"/>
        <v>#N/A</v>
      </c>
      <c r="OK68" s="165" t="e">
        <f t="shared" si="142"/>
        <v>#N/A</v>
      </c>
      <c r="OL68" s="165" t="e">
        <f t="shared" si="142"/>
        <v>#N/A</v>
      </c>
      <c r="OM68" s="165" t="e">
        <f t="shared" si="142"/>
        <v>#N/A</v>
      </c>
      <c r="ON68" s="165" t="e">
        <f t="shared" si="142"/>
        <v>#N/A</v>
      </c>
      <c r="OO68" s="165" t="e">
        <f t="shared" si="142"/>
        <v>#N/A</v>
      </c>
      <c r="OP68" s="165" t="e">
        <f t="shared" si="143"/>
        <v>#N/A</v>
      </c>
      <c r="OQ68" s="165" t="e">
        <f t="shared" si="143"/>
        <v>#N/A</v>
      </c>
      <c r="OR68" s="165" t="e">
        <f t="shared" si="143"/>
        <v>#N/A</v>
      </c>
      <c r="OS68" s="165" t="e">
        <f t="shared" si="143"/>
        <v>#N/A</v>
      </c>
      <c r="OT68" s="165" t="e">
        <f t="shared" si="114"/>
        <v>#N/A</v>
      </c>
      <c r="OU68" s="165" t="e">
        <f t="shared" si="114"/>
        <v>#N/A</v>
      </c>
      <c r="OV68" s="165" t="e">
        <f t="shared" si="114"/>
        <v>#N/A</v>
      </c>
      <c r="OW68" s="165" t="e">
        <f t="shared" si="114"/>
        <v>#N/A</v>
      </c>
      <c r="OX68" s="165" t="e">
        <f t="shared" si="114"/>
        <v>#N/A</v>
      </c>
      <c r="OY68" s="165" t="e">
        <f t="shared" si="114"/>
        <v>#N/A</v>
      </c>
      <c r="OZ68" s="165" t="e">
        <f t="shared" si="114"/>
        <v>#N/A</v>
      </c>
      <c r="PA68" s="165" t="e">
        <f t="shared" si="114"/>
        <v>#N/A</v>
      </c>
      <c r="PB68" s="165" t="e">
        <f t="shared" si="114"/>
        <v>#N/A</v>
      </c>
      <c r="PC68" s="165" t="e">
        <f t="shared" si="114"/>
        <v>#N/A</v>
      </c>
      <c r="PD68" s="165" t="e">
        <f t="shared" si="114"/>
        <v>#N/A</v>
      </c>
      <c r="PE68" s="165" t="e">
        <f t="shared" si="114"/>
        <v>#N/A</v>
      </c>
      <c r="PF68" s="165" t="e">
        <f t="shared" si="114"/>
        <v>#N/A</v>
      </c>
      <c r="PG68" s="165" t="e">
        <f t="shared" si="114"/>
        <v>#N/A</v>
      </c>
      <c r="PH68" s="165" t="e">
        <f t="shared" si="114"/>
        <v>#N/A</v>
      </c>
    </row>
    <row r="69" spans="1:424" hidden="1" x14ac:dyDescent="0.45">
      <c r="A69" s="4">
        <v>66</v>
      </c>
      <c r="B69" s="91"/>
      <c r="C69" s="91"/>
      <c r="D69" s="91"/>
      <c r="E69" s="120" t="str">
        <f t="shared" ref="E69:E103" si="146">IF(OR(ISBLANK(C69),ISBLANK(D69),ISBLANK(B69)),"",IF(AND(B69&gt;0,C69&gt;0,D69&gt;0),IF(C69&gt;B69,IF(D69&gt;C69,1,-1),-1)))</f>
        <v/>
      </c>
      <c r="F69" s="120" t="str">
        <f t="shared" ref="F69:F103" si="147">IF(OR(ISBLANK(B69),ISBLANK(C69),ISBLANK(D69)),"",IFERROR(MIN(C69-B69,D69-C69)/MAX(C69-B69,D69-C69),""))</f>
        <v/>
      </c>
      <c r="G69" s="71" t="str">
        <f t="shared" ref="G69:G103" si="148">IF(AND(B69&gt;0,C69&gt;0,D69&gt;0),(B69+(4*C69)+D69)/6,"")</f>
        <v/>
      </c>
      <c r="H69" s="23"/>
      <c r="I69" s="55"/>
      <c r="J69" s="298"/>
      <c r="K69" s="72" t="str">
        <f>IF(AND(B69&gt;0,C69&gt;0,D69&gt;0),IF(ISBLANK(J69),IF(ISBLANK(H69),"",(D69-B69)*VLOOKUP(H69,VLookups!$A$4:$B$13,2,FALSE)),J69),"")</f>
        <v/>
      </c>
      <c r="L69" s="73" t="str">
        <f t="shared" si="144"/>
        <v/>
      </c>
      <c r="M69" s="91"/>
      <c r="N69" s="265" t="str">
        <f>IF(AND(M69&gt;0,C69&gt;0,NOT(K69="")),ABS(VLOOKUP($M$1,VLookups!$A$43:$B$44,2,FALSE)-_xlfn.NORM.DIST(M69,G69,K69,TRUE)),"")</f>
        <v/>
      </c>
      <c r="O69" s="90" t="str">
        <f>IF(AND($B69&gt;0,$C69&gt;0,$D69&gt;0,NOT(ISBLANK($H69))),_xlfn.NORM.INV(ABS(VLOOKUP($M$1,VLookups!$A$43:$B$44,2,FALSE)-O$3),$G69,$K69),"")</f>
        <v/>
      </c>
      <c r="P69" s="89" t="str">
        <f>IF(AND($B69&gt;0,$C69&gt;0,$D69&gt;0,NOT(ISBLANK($H69))),_xlfn.NORM.INV(ABS(VLOOKUP($M$1,VLookups!$A$43:$B$44,2,FALSE)-P$3),$G69,$K69),"")</f>
        <v/>
      </c>
      <c r="Q69" s="90" t="str">
        <f>IF(AND($B69&gt;0,$C69&gt;0,$D69&gt;0,NOT(ISBLANK($H69))),_xlfn.NORM.INV(ABS(VLOOKUP($M$1,VLookups!$A$43:$B$44,2,FALSE)-Q$3),$G69,$K69),"")</f>
        <v/>
      </c>
      <c r="R69" s="89" t="str">
        <f>IF(AND($B69&gt;0,$C69&gt;0,$D69&gt;0,NOT(ISBLANK($H69))),_xlfn.NORM.INV(ABS(VLOOKUP($M$1,VLookups!$A$43:$B$44,2,FALSE)-R$3),$G69,$K69),"")</f>
        <v/>
      </c>
      <c r="S69" s="90" t="str">
        <f>IF(AND($B69&gt;0,$C69&gt;0,$D69&gt;0,NOT(ISBLANK($H69))),_xlfn.NORM.INV(ABS(VLOOKUP($M$1,VLookups!$A$43:$B$44,2,FALSE)-S$3),$G69,$K69),"")</f>
        <v/>
      </c>
      <c r="T69" s="89" t="str">
        <f>IF(AND($B69&gt;0,$C69&gt;0,$D69&gt;0,NOT(ISBLANK($H69))),_xlfn.NORM.INV(ABS(VLOOKUP($M$1,VLookups!$A$43:$B$44,2,FALSE)-T$3),$G69,$K69),"")</f>
        <v/>
      </c>
      <c r="U69" s="5"/>
      <c r="V69" s="164" t="str">
        <f t="shared" ref="V69:V103" si="149">IF(AND(B69&gt;0,C69&gt;0,D69&gt;0),ABS((B69-D69)/200),"")</f>
        <v/>
      </c>
      <c r="W69" s="47" t="str">
        <f t="shared" si="133"/>
        <v/>
      </c>
      <c r="X69" s="47" t="str">
        <f t="shared" si="133"/>
        <v/>
      </c>
      <c r="Y69" s="47" t="str">
        <f t="shared" si="133"/>
        <v/>
      </c>
      <c r="Z69" s="47" t="str">
        <f t="shared" si="133"/>
        <v/>
      </c>
      <c r="AA69" s="47" t="str">
        <f t="shared" si="133"/>
        <v/>
      </c>
      <c r="AB69" s="47" t="str">
        <f t="shared" si="133"/>
        <v/>
      </c>
      <c r="AC69" s="47" t="str">
        <f t="shared" si="133"/>
        <v/>
      </c>
      <c r="AD69" s="47" t="str">
        <f t="shared" si="133"/>
        <v/>
      </c>
      <c r="AE69" s="47" t="str">
        <f t="shared" si="133"/>
        <v/>
      </c>
      <c r="AF69" s="47" t="str">
        <f t="shared" si="133"/>
        <v/>
      </c>
      <c r="AG69" s="47" t="str">
        <f t="shared" si="133"/>
        <v/>
      </c>
      <c r="AH69" s="47" t="str">
        <f t="shared" si="133"/>
        <v/>
      </c>
      <c r="AI69" s="47" t="str">
        <f t="shared" si="133"/>
        <v/>
      </c>
      <c r="AJ69" s="47" t="str">
        <f t="shared" si="133"/>
        <v/>
      </c>
      <c r="AK69" s="47" t="str">
        <f t="shared" si="133"/>
        <v/>
      </c>
      <c r="AL69" s="47" t="str">
        <f t="shared" si="133"/>
        <v/>
      </c>
      <c r="AM69" s="47" t="str">
        <f t="shared" si="125"/>
        <v/>
      </c>
      <c r="AN69" s="47" t="str">
        <f t="shared" si="125"/>
        <v/>
      </c>
      <c r="AO69" s="47" t="str">
        <f t="shared" si="125"/>
        <v/>
      </c>
      <c r="AP69" s="47" t="str">
        <f t="shared" si="125"/>
        <v/>
      </c>
      <c r="AQ69" s="47" t="str">
        <f t="shared" si="125"/>
        <v/>
      </c>
      <c r="AR69" s="47" t="str">
        <f t="shared" si="125"/>
        <v/>
      </c>
      <c r="AS69" s="47" t="str">
        <f t="shared" si="125"/>
        <v/>
      </c>
      <c r="AT69" s="47" t="str">
        <f t="shared" si="125"/>
        <v/>
      </c>
      <c r="AU69" s="47" t="str">
        <f t="shared" si="125"/>
        <v/>
      </c>
      <c r="AV69" s="47" t="str">
        <f t="shared" si="125"/>
        <v/>
      </c>
      <c r="AW69" s="47" t="str">
        <f t="shared" si="125"/>
        <v/>
      </c>
      <c r="AX69" s="47" t="str">
        <f t="shared" si="125"/>
        <v/>
      </c>
      <c r="AY69" s="47" t="str">
        <f t="shared" si="125"/>
        <v/>
      </c>
      <c r="AZ69" s="47" t="str">
        <f t="shared" si="125"/>
        <v/>
      </c>
      <c r="BA69" s="47" t="str">
        <f t="shared" si="125"/>
        <v/>
      </c>
      <c r="BB69" s="47" t="str">
        <f t="shared" si="126"/>
        <v/>
      </c>
      <c r="BC69" s="47" t="str">
        <f t="shared" si="126"/>
        <v/>
      </c>
      <c r="BD69" s="47" t="str">
        <f t="shared" si="126"/>
        <v/>
      </c>
      <c r="BE69" s="47" t="str">
        <f t="shared" si="126"/>
        <v/>
      </c>
      <c r="BF69" s="47" t="str">
        <f t="shared" si="126"/>
        <v/>
      </c>
      <c r="BG69" s="47" t="str">
        <f t="shared" si="126"/>
        <v/>
      </c>
      <c r="BH69" s="47" t="str">
        <f t="shared" si="126"/>
        <v/>
      </c>
      <c r="BI69" s="47" t="str">
        <f t="shared" si="126"/>
        <v/>
      </c>
      <c r="BJ69" s="47" t="str">
        <f t="shared" si="126"/>
        <v/>
      </c>
      <c r="BK69" s="47" t="str">
        <f t="shared" si="126"/>
        <v/>
      </c>
      <c r="BL69" s="47" t="str">
        <f t="shared" si="126"/>
        <v/>
      </c>
      <c r="BM69" s="47" t="str">
        <f t="shared" si="126"/>
        <v/>
      </c>
      <c r="BN69" s="47" t="str">
        <f t="shared" si="126"/>
        <v/>
      </c>
      <c r="BO69" s="47" t="str">
        <f t="shared" si="126"/>
        <v/>
      </c>
      <c r="BP69" s="47" t="str">
        <f t="shared" si="126"/>
        <v/>
      </c>
      <c r="BQ69" s="47" t="str">
        <f t="shared" si="126"/>
        <v/>
      </c>
      <c r="BR69" s="47" t="str">
        <f t="shared" si="121"/>
        <v/>
      </c>
      <c r="BS69" s="47" t="str">
        <f t="shared" si="121"/>
        <v/>
      </c>
      <c r="BT69" s="47" t="str">
        <f t="shared" si="121"/>
        <v/>
      </c>
      <c r="BU69" s="47" t="str">
        <f t="shared" si="121"/>
        <v/>
      </c>
      <c r="BV69" s="47" t="str">
        <f t="shared" si="121"/>
        <v/>
      </c>
      <c r="BW69" s="47" t="str">
        <f t="shared" si="121"/>
        <v/>
      </c>
      <c r="BX69" s="47" t="str">
        <f t="shared" si="121"/>
        <v/>
      </c>
      <c r="BY69" s="47" t="str">
        <f t="shared" si="121"/>
        <v/>
      </c>
      <c r="BZ69" s="47" t="str">
        <f t="shared" si="121"/>
        <v/>
      </c>
      <c r="CA69" s="47" t="str">
        <f t="shared" si="121"/>
        <v/>
      </c>
      <c r="CB69" s="47" t="str">
        <f t="shared" si="121"/>
        <v/>
      </c>
      <c r="CC69" s="47" t="str">
        <f t="shared" si="121"/>
        <v/>
      </c>
      <c r="CD69" s="47" t="str">
        <f t="shared" si="121"/>
        <v/>
      </c>
      <c r="CE69" s="47" t="str">
        <f t="shared" si="121"/>
        <v/>
      </c>
      <c r="CF69" s="47" t="str">
        <f t="shared" si="121"/>
        <v/>
      </c>
      <c r="CG69" s="47" t="str">
        <f t="shared" si="127"/>
        <v/>
      </c>
      <c r="CH69" s="47" t="str">
        <f t="shared" si="127"/>
        <v/>
      </c>
      <c r="CI69" s="47" t="str">
        <f t="shared" si="127"/>
        <v/>
      </c>
      <c r="CJ69" s="47" t="str">
        <f t="shared" si="127"/>
        <v/>
      </c>
      <c r="CK69" s="47" t="str">
        <f t="shared" si="127"/>
        <v/>
      </c>
      <c r="CL69" s="47" t="str">
        <f t="shared" si="127"/>
        <v/>
      </c>
      <c r="CM69" s="47" t="str">
        <f t="shared" si="127"/>
        <v/>
      </c>
      <c r="CN69" s="47" t="str">
        <f t="shared" si="127"/>
        <v/>
      </c>
      <c r="CO69" s="47" t="str">
        <f t="shared" si="127"/>
        <v/>
      </c>
      <c r="CP69" s="47" t="str">
        <f t="shared" si="127"/>
        <v/>
      </c>
      <c r="CQ69" s="47" t="str">
        <f t="shared" si="127"/>
        <v/>
      </c>
      <c r="CR69" s="47" t="str">
        <f t="shared" si="127"/>
        <v/>
      </c>
      <c r="CS69" s="47" t="str">
        <f t="shared" si="127"/>
        <v/>
      </c>
      <c r="CT69" s="47" t="str">
        <f t="shared" si="127"/>
        <v/>
      </c>
      <c r="CU69" s="47" t="str">
        <f t="shared" si="127"/>
        <v/>
      </c>
      <c r="CV69" s="47" t="str">
        <f t="shared" si="127"/>
        <v/>
      </c>
      <c r="CW69" s="47" t="str">
        <f t="shared" si="128"/>
        <v/>
      </c>
      <c r="CX69" s="47" t="str">
        <f t="shared" si="128"/>
        <v/>
      </c>
      <c r="CY69" s="47" t="str">
        <f t="shared" si="128"/>
        <v/>
      </c>
      <c r="CZ69" s="47" t="str">
        <f t="shared" si="128"/>
        <v/>
      </c>
      <c r="DA69" s="47" t="str">
        <f t="shared" si="128"/>
        <v/>
      </c>
      <c r="DB69" s="47" t="str">
        <f t="shared" si="128"/>
        <v/>
      </c>
      <c r="DC69" s="47" t="str">
        <f t="shared" si="128"/>
        <v/>
      </c>
      <c r="DD69" s="47" t="str">
        <f t="shared" si="128"/>
        <v/>
      </c>
      <c r="DE69" s="47" t="str">
        <f t="shared" si="128"/>
        <v/>
      </c>
      <c r="DF69" s="47" t="str">
        <f t="shared" si="128"/>
        <v/>
      </c>
      <c r="DG69" s="47" t="str">
        <f t="shared" si="128"/>
        <v/>
      </c>
      <c r="DH69" s="47" t="str">
        <f t="shared" si="128"/>
        <v/>
      </c>
      <c r="DI69" s="47" t="str">
        <f t="shared" si="128"/>
        <v/>
      </c>
      <c r="DJ69" s="47" t="str">
        <f t="shared" si="128"/>
        <v/>
      </c>
      <c r="DK69" s="47" t="str">
        <f t="shared" si="128"/>
        <v/>
      </c>
      <c r="DL69" s="47" t="str">
        <f t="shared" si="128"/>
        <v/>
      </c>
      <c r="DM69" s="47" t="str">
        <f t="shared" si="122"/>
        <v/>
      </c>
      <c r="DN69" s="47" t="str">
        <f t="shared" si="122"/>
        <v/>
      </c>
      <c r="DO69" s="47" t="str">
        <f t="shared" si="122"/>
        <v/>
      </c>
      <c r="DP69" s="47" t="str">
        <f t="shared" si="122"/>
        <v/>
      </c>
      <c r="DQ69" s="47" t="str">
        <f t="shared" si="122"/>
        <v/>
      </c>
      <c r="DR69" s="47" t="str">
        <f t="shared" si="122"/>
        <v/>
      </c>
      <c r="DS69" s="179" t="str">
        <f t="shared" ref="DS69:DS103" si="150">IF(ISNONTEXT($V69),C69,"")</f>
        <v/>
      </c>
      <c r="DT69" s="47" t="str">
        <f t="shared" si="134"/>
        <v/>
      </c>
      <c r="DU69" s="47" t="str">
        <f t="shared" si="134"/>
        <v/>
      </c>
      <c r="DV69" s="47" t="str">
        <f t="shared" si="134"/>
        <v/>
      </c>
      <c r="DW69" s="47" t="str">
        <f t="shared" si="134"/>
        <v/>
      </c>
      <c r="DX69" s="47" t="str">
        <f t="shared" si="134"/>
        <v/>
      </c>
      <c r="DY69" s="47" t="str">
        <f t="shared" si="134"/>
        <v/>
      </c>
      <c r="DZ69" s="47" t="str">
        <f t="shared" si="134"/>
        <v/>
      </c>
      <c r="EA69" s="47" t="str">
        <f t="shared" si="134"/>
        <v/>
      </c>
      <c r="EB69" s="47" t="str">
        <f t="shared" si="134"/>
        <v/>
      </c>
      <c r="EC69" s="47" t="str">
        <f t="shared" si="134"/>
        <v/>
      </c>
      <c r="ED69" s="47" t="str">
        <f t="shared" si="134"/>
        <v/>
      </c>
      <c r="EE69" s="47" t="str">
        <f t="shared" si="134"/>
        <v/>
      </c>
      <c r="EF69" s="47" t="str">
        <f t="shared" si="134"/>
        <v/>
      </c>
      <c r="EG69" s="47" t="str">
        <f t="shared" si="134"/>
        <v/>
      </c>
      <c r="EH69" s="47" t="str">
        <f t="shared" si="134"/>
        <v/>
      </c>
      <c r="EI69" s="47" t="str">
        <f t="shared" si="134"/>
        <v/>
      </c>
      <c r="EJ69" s="47" t="str">
        <f t="shared" si="129"/>
        <v/>
      </c>
      <c r="EK69" s="47" t="str">
        <f t="shared" si="129"/>
        <v/>
      </c>
      <c r="EL69" s="47" t="str">
        <f t="shared" si="129"/>
        <v/>
      </c>
      <c r="EM69" s="47" t="str">
        <f t="shared" si="129"/>
        <v/>
      </c>
      <c r="EN69" s="47" t="str">
        <f t="shared" si="129"/>
        <v/>
      </c>
      <c r="EO69" s="47" t="str">
        <f t="shared" si="129"/>
        <v/>
      </c>
      <c r="EP69" s="47" t="str">
        <f t="shared" si="129"/>
        <v/>
      </c>
      <c r="EQ69" s="47" t="str">
        <f t="shared" si="129"/>
        <v/>
      </c>
      <c r="ER69" s="47" t="str">
        <f t="shared" si="129"/>
        <v/>
      </c>
      <c r="ES69" s="47" t="str">
        <f t="shared" si="129"/>
        <v/>
      </c>
      <c r="ET69" s="47" t="str">
        <f t="shared" si="129"/>
        <v/>
      </c>
      <c r="EU69" s="47" t="str">
        <f t="shared" si="129"/>
        <v/>
      </c>
      <c r="EV69" s="47" t="str">
        <f t="shared" si="129"/>
        <v/>
      </c>
      <c r="EW69" s="47" t="str">
        <f t="shared" si="129"/>
        <v/>
      </c>
      <c r="EX69" s="47" t="str">
        <f t="shared" si="129"/>
        <v/>
      </c>
      <c r="EY69" s="47" t="str">
        <f t="shared" si="130"/>
        <v/>
      </c>
      <c r="EZ69" s="47" t="str">
        <f t="shared" si="130"/>
        <v/>
      </c>
      <c r="FA69" s="47" t="str">
        <f t="shared" si="130"/>
        <v/>
      </c>
      <c r="FB69" s="47" t="str">
        <f t="shared" si="130"/>
        <v/>
      </c>
      <c r="FC69" s="47" t="str">
        <f t="shared" si="130"/>
        <v/>
      </c>
      <c r="FD69" s="47" t="str">
        <f t="shared" si="130"/>
        <v/>
      </c>
      <c r="FE69" s="47" t="str">
        <f t="shared" si="130"/>
        <v/>
      </c>
      <c r="FF69" s="47" t="str">
        <f t="shared" si="130"/>
        <v/>
      </c>
      <c r="FG69" s="47" t="str">
        <f t="shared" si="130"/>
        <v/>
      </c>
      <c r="FH69" s="47" t="str">
        <f t="shared" si="130"/>
        <v/>
      </c>
      <c r="FI69" s="47" t="str">
        <f t="shared" si="130"/>
        <v/>
      </c>
      <c r="FJ69" s="47" t="str">
        <f t="shared" si="130"/>
        <v/>
      </c>
      <c r="FK69" s="47" t="str">
        <f t="shared" si="130"/>
        <v/>
      </c>
      <c r="FL69" s="47" t="str">
        <f t="shared" si="130"/>
        <v/>
      </c>
      <c r="FM69" s="47" t="str">
        <f t="shared" si="130"/>
        <v/>
      </c>
      <c r="FN69" s="47" t="str">
        <f t="shared" si="130"/>
        <v/>
      </c>
      <c r="FO69" s="47" t="str">
        <f t="shared" si="123"/>
        <v/>
      </c>
      <c r="FP69" s="47" t="str">
        <f t="shared" si="123"/>
        <v/>
      </c>
      <c r="FQ69" s="47" t="str">
        <f t="shared" si="123"/>
        <v/>
      </c>
      <c r="FR69" s="47" t="str">
        <f t="shared" si="123"/>
        <v/>
      </c>
      <c r="FS69" s="47" t="str">
        <f t="shared" si="123"/>
        <v/>
      </c>
      <c r="FT69" s="47" t="str">
        <f t="shared" si="123"/>
        <v/>
      </c>
      <c r="FU69" s="47" t="str">
        <f t="shared" si="123"/>
        <v/>
      </c>
      <c r="FV69" s="47" t="str">
        <f t="shared" si="123"/>
        <v/>
      </c>
      <c r="FW69" s="47" t="str">
        <f t="shared" si="123"/>
        <v/>
      </c>
      <c r="FX69" s="47" t="str">
        <f t="shared" si="123"/>
        <v/>
      </c>
      <c r="FY69" s="47" t="str">
        <f t="shared" si="123"/>
        <v/>
      </c>
      <c r="FZ69" s="47" t="str">
        <f t="shared" si="123"/>
        <v/>
      </c>
      <c r="GA69" s="47" t="str">
        <f t="shared" si="123"/>
        <v/>
      </c>
      <c r="GB69" s="47" t="str">
        <f t="shared" si="123"/>
        <v/>
      </c>
      <c r="GC69" s="47" t="str">
        <f t="shared" si="123"/>
        <v/>
      </c>
      <c r="GD69" s="47" t="str">
        <f t="shared" si="131"/>
        <v/>
      </c>
      <c r="GE69" s="47" t="str">
        <f t="shared" si="131"/>
        <v/>
      </c>
      <c r="GF69" s="47" t="str">
        <f t="shared" si="131"/>
        <v/>
      </c>
      <c r="GG69" s="47" t="str">
        <f t="shared" si="131"/>
        <v/>
      </c>
      <c r="GH69" s="47" t="str">
        <f t="shared" si="131"/>
        <v/>
      </c>
      <c r="GI69" s="47" t="str">
        <f t="shared" si="131"/>
        <v/>
      </c>
      <c r="GJ69" s="47" t="str">
        <f t="shared" si="131"/>
        <v/>
      </c>
      <c r="GK69" s="47" t="str">
        <f t="shared" si="131"/>
        <v/>
      </c>
      <c r="GL69" s="47" t="str">
        <f t="shared" si="131"/>
        <v/>
      </c>
      <c r="GM69" s="47" t="str">
        <f t="shared" si="131"/>
        <v/>
      </c>
      <c r="GN69" s="47" t="str">
        <f t="shared" si="131"/>
        <v/>
      </c>
      <c r="GO69" s="47" t="str">
        <f t="shared" si="131"/>
        <v/>
      </c>
      <c r="GP69" s="47" t="str">
        <f t="shared" si="131"/>
        <v/>
      </c>
      <c r="GQ69" s="47" t="str">
        <f t="shared" si="131"/>
        <v/>
      </c>
      <c r="GR69" s="47" t="str">
        <f t="shared" si="131"/>
        <v/>
      </c>
      <c r="GS69" s="47" t="str">
        <f t="shared" si="131"/>
        <v/>
      </c>
      <c r="GT69" s="47" t="str">
        <f t="shared" si="132"/>
        <v/>
      </c>
      <c r="GU69" s="47" t="str">
        <f t="shared" si="132"/>
        <v/>
      </c>
      <c r="GV69" s="47" t="str">
        <f t="shared" si="132"/>
        <v/>
      </c>
      <c r="GW69" s="47" t="str">
        <f t="shared" si="132"/>
        <v/>
      </c>
      <c r="GX69" s="47" t="str">
        <f t="shared" si="132"/>
        <v/>
      </c>
      <c r="GY69" s="47" t="str">
        <f t="shared" si="132"/>
        <v/>
      </c>
      <c r="GZ69" s="47" t="str">
        <f t="shared" si="132"/>
        <v/>
      </c>
      <c r="HA69" s="47" t="str">
        <f t="shared" si="132"/>
        <v/>
      </c>
      <c r="HB69" s="47" t="str">
        <f t="shared" si="132"/>
        <v/>
      </c>
      <c r="HC69" s="47" t="str">
        <f t="shared" si="132"/>
        <v/>
      </c>
      <c r="HD69" s="47" t="str">
        <f t="shared" si="132"/>
        <v/>
      </c>
      <c r="HE69" s="47" t="str">
        <f t="shared" si="132"/>
        <v/>
      </c>
      <c r="HF69" s="47" t="str">
        <f t="shared" si="132"/>
        <v/>
      </c>
      <c r="HG69" s="47" t="str">
        <f t="shared" si="132"/>
        <v/>
      </c>
      <c r="HH69" s="47" t="str">
        <f t="shared" si="132"/>
        <v/>
      </c>
      <c r="HI69" s="47" t="str">
        <f t="shared" si="132"/>
        <v/>
      </c>
      <c r="HJ69" s="47" t="str">
        <f t="shared" si="124"/>
        <v/>
      </c>
      <c r="HK69" s="47" t="str">
        <f t="shared" si="124"/>
        <v/>
      </c>
      <c r="HL69" s="47" t="str">
        <f t="shared" si="124"/>
        <v/>
      </c>
      <c r="HM69" s="47" t="str">
        <f t="shared" si="124"/>
        <v/>
      </c>
      <c r="HN69" s="47" t="str">
        <f t="shared" si="124"/>
        <v/>
      </c>
      <c r="HO69" s="47" t="str">
        <f t="shared" si="124"/>
        <v/>
      </c>
      <c r="HP69" s="165" t="e">
        <f t="shared" si="119"/>
        <v>#N/A</v>
      </c>
      <c r="HQ69" s="165" t="e">
        <f t="shared" si="119"/>
        <v>#N/A</v>
      </c>
      <c r="HR69" s="165" t="e">
        <f t="shared" si="119"/>
        <v>#N/A</v>
      </c>
      <c r="HS69" s="165" t="e">
        <f t="shared" si="119"/>
        <v>#N/A</v>
      </c>
      <c r="HT69" s="165" t="e">
        <f t="shared" si="119"/>
        <v>#N/A</v>
      </c>
      <c r="HU69" s="165" t="e">
        <f t="shared" si="119"/>
        <v>#N/A</v>
      </c>
      <c r="HV69" s="165" t="e">
        <f t="shared" si="119"/>
        <v>#N/A</v>
      </c>
      <c r="HW69" s="165" t="e">
        <f t="shared" si="119"/>
        <v>#N/A</v>
      </c>
      <c r="HX69" s="165" t="e">
        <f t="shared" si="119"/>
        <v>#N/A</v>
      </c>
      <c r="HY69" s="165" t="e">
        <f t="shared" si="119"/>
        <v>#N/A</v>
      </c>
      <c r="HZ69" s="165" t="e">
        <f t="shared" si="119"/>
        <v>#N/A</v>
      </c>
      <c r="IA69" s="165" t="e">
        <f t="shared" si="119"/>
        <v>#N/A</v>
      </c>
      <c r="IB69" s="165" t="e">
        <f t="shared" si="119"/>
        <v>#N/A</v>
      </c>
      <c r="IC69" s="165" t="e">
        <f t="shared" si="119"/>
        <v>#N/A</v>
      </c>
      <c r="ID69" s="165" t="e">
        <f t="shared" si="119"/>
        <v>#N/A</v>
      </c>
      <c r="IE69" s="165" t="e">
        <f t="shared" ref="IE69:IT102" si="151">IF(ISNONTEXT($K69),_xlfn.NORM.DIST(AL69,$G69,$K69,FALSE),NA())</f>
        <v>#N/A</v>
      </c>
      <c r="IF69" s="165" t="e">
        <f t="shared" si="120"/>
        <v>#N/A</v>
      </c>
      <c r="IG69" s="165" t="e">
        <f t="shared" si="120"/>
        <v>#N/A</v>
      </c>
      <c r="IH69" s="165" t="e">
        <f t="shared" si="120"/>
        <v>#N/A</v>
      </c>
      <c r="II69" s="165" t="e">
        <f t="shared" si="120"/>
        <v>#N/A</v>
      </c>
      <c r="IJ69" s="165" t="e">
        <f t="shared" si="120"/>
        <v>#N/A</v>
      </c>
      <c r="IK69" s="165" t="e">
        <f t="shared" si="120"/>
        <v>#N/A</v>
      </c>
      <c r="IL69" s="165" t="e">
        <f t="shared" si="120"/>
        <v>#N/A</v>
      </c>
      <c r="IM69" s="165" t="e">
        <f t="shared" si="120"/>
        <v>#N/A</v>
      </c>
      <c r="IN69" s="165" t="e">
        <f t="shared" si="120"/>
        <v>#N/A</v>
      </c>
      <c r="IO69" s="165" t="e">
        <f t="shared" si="120"/>
        <v>#N/A</v>
      </c>
      <c r="IP69" s="165" t="e">
        <f t="shared" si="120"/>
        <v>#N/A</v>
      </c>
      <c r="IQ69" s="165" t="e">
        <f t="shared" si="120"/>
        <v>#N/A</v>
      </c>
      <c r="IR69" s="165" t="e">
        <f t="shared" si="120"/>
        <v>#N/A</v>
      </c>
      <c r="IS69" s="165" t="e">
        <f t="shared" si="120"/>
        <v>#N/A</v>
      </c>
      <c r="IT69" s="165" t="e">
        <f t="shared" si="118"/>
        <v>#N/A</v>
      </c>
      <c r="IU69" s="165" t="e">
        <f t="shared" si="117"/>
        <v>#N/A</v>
      </c>
      <c r="IV69" s="165" t="e">
        <f t="shared" si="117"/>
        <v>#N/A</v>
      </c>
      <c r="IW69" s="165" t="e">
        <f t="shared" si="117"/>
        <v>#N/A</v>
      </c>
      <c r="IX69" s="165" t="e">
        <f t="shared" si="117"/>
        <v>#N/A</v>
      </c>
      <c r="IY69" s="165" t="e">
        <f t="shared" si="117"/>
        <v>#N/A</v>
      </c>
      <c r="IZ69" s="165" t="e">
        <f t="shared" si="117"/>
        <v>#N/A</v>
      </c>
      <c r="JA69" s="165" t="e">
        <f t="shared" si="117"/>
        <v>#N/A</v>
      </c>
      <c r="JB69" s="165" t="e">
        <f t="shared" si="117"/>
        <v>#N/A</v>
      </c>
      <c r="JC69" s="165" t="e">
        <f t="shared" si="117"/>
        <v>#N/A</v>
      </c>
      <c r="JD69" s="165" t="e">
        <f t="shared" si="117"/>
        <v>#N/A</v>
      </c>
      <c r="JE69" s="165" t="e">
        <f t="shared" si="117"/>
        <v>#N/A</v>
      </c>
      <c r="JF69" s="165" t="e">
        <f t="shared" si="117"/>
        <v>#N/A</v>
      </c>
      <c r="JG69" s="165" t="e">
        <f t="shared" si="117"/>
        <v>#N/A</v>
      </c>
      <c r="JH69" s="165" t="e">
        <f t="shared" si="117"/>
        <v>#N/A</v>
      </c>
      <c r="JI69" s="165" t="e">
        <f t="shared" si="117"/>
        <v>#N/A</v>
      </c>
      <c r="JJ69" s="165" t="e">
        <f t="shared" si="117"/>
        <v>#N/A</v>
      </c>
      <c r="JK69" s="165" t="e">
        <f t="shared" si="145"/>
        <v>#N/A</v>
      </c>
      <c r="JL69" s="165" t="e">
        <f t="shared" si="145"/>
        <v>#N/A</v>
      </c>
      <c r="JM69" s="165" t="e">
        <f t="shared" si="145"/>
        <v>#N/A</v>
      </c>
      <c r="JN69" s="165" t="e">
        <f t="shared" si="145"/>
        <v>#N/A</v>
      </c>
      <c r="JO69" s="165" t="e">
        <f t="shared" si="145"/>
        <v>#N/A</v>
      </c>
      <c r="JP69" s="165" t="e">
        <f t="shared" si="145"/>
        <v>#N/A</v>
      </c>
      <c r="JQ69" s="165" t="e">
        <f t="shared" si="145"/>
        <v>#N/A</v>
      </c>
      <c r="JR69" s="165" t="e">
        <f t="shared" si="135"/>
        <v>#N/A</v>
      </c>
      <c r="JS69" s="165" t="e">
        <f t="shared" si="135"/>
        <v>#N/A</v>
      </c>
      <c r="JT69" s="165" t="e">
        <f t="shared" si="135"/>
        <v>#N/A</v>
      </c>
      <c r="JU69" s="165" t="e">
        <f t="shared" si="135"/>
        <v>#N/A</v>
      </c>
      <c r="JV69" s="165" t="e">
        <f t="shared" si="135"/>
        <v>#N/A</v>
      </c>
      <c r="JW69" s="165" t="e">
        <f t="shared" si="135"/>
        <v>#N/A</v>
      </c>
      <c r="JX69" s="165" t="e">
        <f t="shared" si="135"/>
        <v>#N/A</v>
      </c>
      <c r="JY69" s="165" t="e">
        <f t="shared" si="135"/>
        <v>#N/A</v>
      </c>
      <c r="JZ69" s="165" t="e">
        <f t="shared" si="135"/>
        <v>#N/A</v>
      </c>
      <c r="KA69" s="165" t="e">
        <f t="shared" si="135"/>
        <v>#N/A</v>
      </c>
      <c r="KB69" s="165" t="e">
        <f t="shared" si="135"/>
        <v>#N/A</v>
      </c>
      <c r="KC69" s="165" t="e">
        <f t="shared" si="135"/>
        <v>#N/A</v>
      </c>
      <c r="KD69" s="165" t="e">
        <f t="shared" si="135"/>
        <v>#N/A</v>
      </c>
      <c r="KE69" s="165" t="e">
        <f t="shared" si="135"/>
        <v>#N/A</v>
      </c>
      <c r="KF69" s="165" t="e">
        <f t="shared" si="135"/>
        <v>#N/A</v>
      </c>
      <c r="KG69" s="165" t="e">
        <f t="shared" si="135"/>
        <v>#N/A</v>
      </c>
      <c r="KH69" s="165" t="e">
        <f t="shared" si="136"/>
        <v>#N/A</v>
      </c>
      <c r="KI69" s="165" t="e">
        <f t="shared" si="136"/>
        <v>#N/A</v>
      </c>
      <c r="KJ69" s="165" t="e">
        <f t="shared" si="136"/>
        <v>#N/A</v>
      </c>
      <c r="KK69" s="165" t="e">
        <f t="shared" si="136"/>
        <v>#N/A</v>
      </c>
      <c r="KL69" s="165" t="e">
        <f t="shared" si="136"/>
        <v>#N/A</v>
      </c>
      <c r="KM69" s="165" t="e">
        <f t="shared" si="136"/>
        <v>#N/A</v>
      </c>
      <c r="KN69" s="165" t="e">
        <f t="shared" si="136"/>
        <v>#N/A</v>
      </c>
      <c r="KO69" s="165" t="e">
        <f t="shared" si="136"/>
        <v>#N/A</v>
      </c>
      <c r="KP69" s="165" t="e">
        <f t="shared" si="136"/>
        <v>#N/A</v>
      </c>
      <c r="KQ69" s="165" t="e">
        <f t="shared" si="136"/>
        <v>#N/A</v>
      </c>
      <c r="KR69" s="165" t="e">
        <f t="shared" si="136"/>
        <v>#N/A</v>
      </c>
      <c r="KS69" s="165" t="e">
        <f t="shared" si="136"/>
        <v>#N/A</v>
      </c>
      <c r="KT69" s="165" t="e">
        <f t="shared" si="136"/>
        <v>#N/A</v>
      </c>
      <c r="KU69" s="165" t="e">
        <f t="shared" si="136"/>
        <v>#N/A</v>
      </c>
      <c r="KV69" s="165" t="e">
        <f t="shared" si="136"/>
        <v>#N/A</v>
      </c>
      <c r="KW69" s="165" t="e">
        <f t="shared" si="136"/>
        <v>#N/A</v>
      </c>
      <c r="KX69" s="165" t="e">
        <f t="shared" si="137"/>
        <v>#N/A</v>
      </c>
      <c r="KY69" s="165" t="e">
        <f t="shared" si="137"/>
        <v>#N/A</v>
      </c>
      <c r="KZ69" s="165" t="e">
        <f t="shared" si="137"/>
        <v>#N/A</v>
      </c>
      <c r="LA69" s="165" t="e">
        <f t="shared" si="137"/>
        <v>#N/A</v>
      </c>
      <c r="LB69" s="165" t="e">
        <f t="shared" si="137"/>
        <v>#N/A</v>
      </c>
      <c r="LC69" s="165" t="e">
        <f t="shared" si="137"/>
        <v>#N/A</v>
      </c>
      <c r="LD69" s="165" t="e">
        <f t="shared" si="137"/>
        <v>#N/A</v>
      </c>
      <c r="LE69" s="165" t="e">
        <f t="shared" si="137"/>
        <v>#N/A</v>
      </c>
      <c r="LF69" s="165" t="e">
        <f t="shared" si="137"/>
        <v>#N/A</v>
      </c>
      <c r="LG69" s="165" t="e">
        <f t="shared" si="137"/>
        <v>#N/A</v>
      </c>
      <c r="LH69" s="165" t="e">
        <f t="shared" si="137"/>
        <v>#N/A</v>
      </c>
      <c r="LI69" s="165" t="e">
        <f t="shared" si="137"/>
        <v>#N/A</v>
      </c>
      <c r="LJ69" s="165" t="e">
        <f t="shared" si="137"/>
        <v>#N/A</v>
      </c>
      <c r="LK69" s="165" t="e">
        <f t="shared" si="137"/>
        <v>#N/A</v>
      </c>
      <c r="LL69" s="165" t="e">
        <f t="shared" si="137"/>
        <v>#N/A</v>
      </c>
      <c r="LM69" s="165" t="e">
        <f t="shared" si="137"/>
        <v>#N/A</v>
      </c>
      <c r="LN69" s="165" t="e">
        <f t="shared" si="138"/>
        <v>#N/A</v>
      </c>
      <c r="LO69" s="165" t="e">
        <f t="shared" si="138"/>
        <v>#N/A</v>
      </c>
      <c r="LP69" s="165" t="e">
        <f t="shared" si="138"/>
        <v>#N/A</v>
      </c>
      <c r="LQ69" s="165" t="e">
        <f t="shared" si="138"/>
        <v>#N/A</v>
      </c>
      <c r="LR69" s="165" t="e">
        <f t="shared" si="138"/>
        <v>#N/A</v>
      </c>
      <c r="LS69" s="165" t="e">
        <f t="shared" si="138"/>
        <v>#N/A</v>
      </c>
      <c r="LT69" s="165" t="e">
        <f t="shared" si="138"/>
        <v>#N/A</v>
      </c>
      <c r="LU69" s="165" t="e">
        <f t="shared" si="138"/>
        <v>#N/A</v>
      </c>
      <c r="LV69" s="165" t="e">
        <f t="shared" si="138"/>
        <v>#N/A</v>
      </c>
      <c r="LW69" s="165" t="e">
        <f t="shared" si="138"/>
        <v>#N/A</v>
      </c>
      <c r="LX69" s="165" t="e">
        <f t="shared" si="138"/>
        <v>#N/A</v>
      </c>
      <c r="LY69" s="165" t="e">
        <f t="shared" si="138"/>
        <v>#N/A</v>
      </c>
      <c r="LZ69" s="165" t="e">
        <f t="shared" si="138"/>
        <v>#N/A</v>
      </c>
      <c r="MA69" s="165" t="e">
        <f t="shared" si="138"/>
        <v>#N/A</v>
      </c>
      <c r="MB69" s="165" t="e">
        <f t="shared" si="138"/>
        <v>#N/A</v>
      </c>
      <c r="MC69" s="165" t="e">
        <f t="shared" si="138"/>
        <v>#N/A</v>
      </c>
      <c r="MD69" s="165" t="e">
        <f t="shared" si="139"/>
        <v>#N/A</v>
      </c>
      <c r="ME69" s="165" t="e">
        <f t="shared" si="139"/>
        <v>#N/A</v>
      </c>
      <c r="MF69" s="165" t="e">
        <f t="shared" si="139"/>
        <v>#N/A</v>
      </c>
      <c r="MG69" s="165" t="e">
        <f t="shared" si="139"/>
        <v>#N/A</v>
      </c>
      <c r="MH69" s="165" t="e">
        <f t="shared" si="139"/>
        <v>#N/A</v>
      </c>
      <c r="MI69" s="165" t="e">
        <f t="shared" si="139"/>
        <v>#N/A</v>
      </c>
      <c r="MJ69" s="165" t="e">
        <f t="shared" si="139"/>
        <v>#N/A</v>
      </c>
      <c r="MK69" s="165" t="e">
        <f t="shared" si="139"/>
        <v>#N/A</v>
      </c>
      <c r="ML69" s="165" t="e">
        <f t="shared" si="139"/>
        <v>#N/A</v>
      </c>
      <c r="MM69" s="165" t="e">
        <f t="shared" si="139"/>
        <v>#N/A</v>
      </c>
      <c r="MN69" s="165" t="e">
        <f t="shared" si="139"/>
        <v>#N/A</v>
      </c>
      <c r="MO69" s="165" t="e">
        <f t="shared" si="139"/>
        <v>#N/A</v>
      </c>
      <c r="MP69" s="165" t="e">
        <f t="shared" si="139"/>
        <v>#N/A</v>
      </c>
      <c r="MQ69" s="165" t="e">
        <f t="shared" si="139"/>
        <v>#N/A</v>
      </c>
      <c r="MR69" s="165" t="e">
        <f t="shared" si="139"/>
        <v>#N/A</v>
      </c>
      <c r="MS69" s="165" t="e">
        <f t="shared" si="139"/>
        <v>#N/A</v>
      </c>
      <c r="MT69" s="165" t="e">
        <f t="shared" si="140"/>
        <v>#N/A</v>
      </c>
      <c r="MU69" s="165" t="e">
        <f t="shared" si="140"/>
        <v>#N/A</v>
      </c>
      <c r="MV69" s="165" t="e">
        <f t="shared" si="140"/>
        <v>#N/A</v>
      </c>
      <c r="MW69" s="165" t="e">
        <f t="shared" si="140"/>
        <v>#N/A</v>
      </c>
      <c r="MX69" s="165" t="e">
        <f t="shared" si="140"/>
        <v>#N/A</v>
      </c>
      <c r="MY69" s="165" t="e">
        <f t="shared" si="140"/>
        <v>#N/A</v>
      </c>
      <c r="MZ69" s="165" t="e">
        <f t="shared" si="140"/>
        <v>#N/A</v>
      </c>
      <c r="NA69" s="165" t="e">
        <f t="shared" si="140"/>
        <v>#N/A</v>
      </c>
      <c r="NB69" s="165" t="e">
        <f t="shared" si="140"/>
        <v>#N/A</v>
      </c>
      <c r="NC69" s="165" t="e">
        <f t="shared" si="140"/>
        <v>#N/A</v>
      </c>
      <c r="ND69" s="165" t="e">
        <f t="shared" si="140"/>
        <v>#N/A</v>
      </c>
      <c r="NE69" s="165" t="e">
        <f t="shared" si="140"/>
        <v>#N/A</v>
      </c>
      <c r="NF69" s="165" t="e">
        <f t="shared" si="140"/>
        <v>#N/A</v>
      </c>
      <c r="NG69" s="165" t="e">
        <f t="shared" si="140"/>
        <v>#N/A</v>
      </c>
      <c r="NH69" s="165" t="e">
        <f t="shared" si="140"/>
        <v>#N/A</v>
      </c>
      <c r="NI69" s="165" t="e">
        <f t="shared" si="140"/>
        <v>#N/A</v>
      </c>
      <c r="NJ69" s="165" t="e">
        <f t="shared" si="141"/>
        <v>#N/A</v>
      </c>
      <c r="NK69" s="165" t="e">
        <f t="shared" si="141"/>
        <v>#N/A</v>
      </c>
      <c r="NL69" s="165" t="e">
        <f t="shared" si="141"/>
        <v>#N/A</v>
      </c>
      <c r="NM69" s="165" t="e">
        <f t="shared" si="141"/>
        <v>#N/A</v>
      </c>
      <c r="NN69" s="165" t="e">
        <f t="shared" si="141"/>
        <v>#N/A</v>
      </c>
      <c r="NO69" s="165" t="e">
        <f t="shared" si="141"/>
        <v>#N/A</v>
      </c>
      <c r="NP69" s="165" t="e">
        <f t="shared" si="141"/>
        <v>#N/A</v>
      </c>
      <c r="NQ69" s="165" t="e">
        <f t="shared" si="141"/>
        <v>#N/A</v>
      </c>
      <c r="NR69" s="165" t="e">
        <f t="shared" si="141"/>
        <v>#N/A</v>
      </c>
      <c r="NS69" s="165" t="e">
        <f t="shared" si="141"/>
        <v>#N/A</v>
      </c>
      <c r="NT69" s="165" t="e">
        <f t="shared" si="141"/>
        <v>#N/A</v>
      </c>
      <c r="NU69" s="165" t="e">
        <f t="shared" si="141"/>
        <v>#N/A</v>
      </c>
      <c r="NV69" s="165" t="e">
        <f t="shared" si="141"/>
        <v>#N/A</v>
      </c>
      <c r="NW69" s="165" t="e">
        <f t="shared" si="141"/>
        <v>#N/A</v>
      </c>
      <c r="NX69" s="165" t="e">
        <f t="shared" si="141"/>
        <v>#N/A</v>
      </c>
      <c r="NY69" s="165" t="e">
        <f t="shared" si="141"/>
        <v>#N/A</v>
      </c>
      <c r="NZ69" s="165" t="e">
        <f t="shared" si="142"/>
        <v>#N/A</v>
      </c>
      <c r="OA69" s="165" t="e">
        <f t="shared" si="142"/>
        <v>#N/A</v>
      </c>
      <c r="OB69" s="165" t="e">
        <f t="shared" si="142"/>
        <v>#N/A</v>
      </c>
      <c r="OC69" s="165" t="e">
        <f t="shared" si="142"/>
        <v>#N/A</v>
      </c>
      <c r="OD69" s="165" t="e">
        <f t="shared" si="142"/>
        <v>#N/A</v>
      </c>
      <c r="OE69" s="165" t="e">
        <f t="shared" si="142"/>
        <v>#N/A</v>
      </c>
      <c r="OF69" s="165" t="e">
        <f t="shared" si="142"/>
        <v>#N/A</v>
      </c>
      <c r="OG69" s="165" t="e">
        <f t="shared" si="142"/>
        <v>#N/A</v>
      </c>
      <c r="OH69" s="165" t="e">
        <f t="shared" si="142"/>
        <v>#N/A</v>
      </c>
      <c r="OI69" s="165" t="e">
        <f t="shared" si="142"/>
        <v>#N/A</v>
      </c>
      <c r="OJ69" s="165" t="e">
        <f t="shared" si="142"/>
        <v>#N/A</v>
      </c>
      <c r="OK69" s="165" t="e">
        <f t="shared" si="142"/>
        <v>#N/A</v>
      </c>
      <c r="OL69" s="165" t="e">
        <f t="shared" si="142"/>
        <v>#N/A</v>
      </c>
      <c r="OM69" s="165" t="e">
        <f t="shared" si="142"/>
        <v>#N/A</v>
      </c>
      <c r="ON69" s="165" t="e">
        <f t="shared" si="142"/>
        <v>#N/A</v>
      </c>
      <c r="OO69" s="165" t="e">
        <f t="shared" si="142"/>
        <v>#N/A</v>
      </c>
      <c r="OP69" s="165" t="e">
        <f t="shared" si="143"/>
        <v>#N/A</v>
      </c>
      <c r="OQ69" s="165" t="e">
        <f t="shared" si="143"/>
        <v>#N/A</v>
      </c>
      <c r="OR69" s="165" t="e">
        <f t="shared" si="143"/>
        <v>#N/A</v>
      </c>
      <c r="OS69" s="165" t="e">
        <f t="shared" si="143"/>
        <v>#N/A</v>
      </c>
      <c r="OT69" s="165" t="e">
        <f t="shared" si="114"/>
        <v>#N/A</v>
      </c>
      <c r="OU69" s="165" t="e">
        <f t="shared" si="114"/>
        <v>#N/A</v>
      </c>
      <c r="OV69" s="165" t="e">
        <f t="shared" si="114"/>
        <v>#N/A</v>
      </c>
      <c r="OW69" s="165" t="e">
        <f t="shared" si="114"/>
        <v>#N/A</v>
      </c>
      <c r="OX69" s="165" t="e">
        <f t="shared" si="114"/>
        <v>#N/A</v>
      </c>
      <c r="OY69" s="165" t="e">
        <f t="shared" si="114"/>
        <v>#N/A</v>
      </c>
      <c r="OZ69" s="165" t="e">
        <f t="shared" si="114"/>
        <v>#N/A</v>
      </c>
      <c r="PA69" s="165" t="e">
        <f t="shared" si="114"/>
        <v>#N/A</v>
      </c>
      <c r="PB69" s="165" t="e">
        <f t="shared" si="114"/>
        <v>#N/A</v>
      </c>
      <c r="PC69" s="165" t="e">
        <f t="shared" si="114"/>
        <v>#N/A</v>
      </c>
      <c r="PD69" s="165" t="e">
        <f t="shared" si="114"/>
        <v>#N/A</v>
      </c>
      <c r="PE69" s="165" t="e">
        <f t="shared" si="114"/>
        <v>#N/A</v>
      </c>
      <c r="PF69" s="165" t="e">
        <f t="shared" si="114"/>
        <v>#N/A</v>
      </c>
      <c r="PG69" s="165" t="e">
        <f t="shared" si="114"/>
        <v>#N/A</v>
      </c>
      <c r="PH69" s="165" t="e">
        <f t="shared" si="114"/>
        <v>#N/A</v>
      </c>
    </row>
    <row r="70" spans="1:424" hidden="1" x14ac:dyDescent="0.45">
      <c r="A70" s="4">
        <v>67</v>
      </c>
      <c r="B70" s="91"/>
      <c r="C70" s="91"/>
      <c r="D70" s="91"/>
      <c r="E70" s="120" t="str">
        <f t="shared" si="146"/>
        <v/>
      </c>
      <c r="F70" s="120" t="str">
        <f t="shared" si="147"/>
        <v/>
      </c>
      <c r="G70" s="71" t="str">
        <f t="shared" si="148"/>
        <v/>
      </c>
      <c r="H70" s="23"/>
      <c r="I70" s="55"/>
      <c r="J70" s="298"/>
      <c r="K70" s="72" t="str">
        <f>IF(AND(B70&gt;0,C70&gt;0,D70&gt;0),IF(ISBLANK(J70),IF(ISBLANK(H70),"",(D70-B70)*VLOOKUP(H70,VLookups!$A$4:$B$13,2,FALSE)),J70),"")</f>
        <v/>
      </c>
      <c r="L70" s="73" t="str">
        <f t="shared" si="144"/>
        <v/>
      </c>
      <c r="M70" s="91"/>
      <c r="N70" s="265" t="str">
        <f>IF(AND(M70&gt;0,C70&gt;0,NOT(K70="")),ABS(VLOOKUP($M$1,VLookups!$A$43:$B$44,2,FALSE)-_xlfn.NORM.DIST(M70,G70,K70,TRUE)),"")</f>
        <v/>
      </c>
      <c r="O70" s="90" t="str">
        <f>IF(AND($B70&gt;0,$C70&gt;0,$D70&gt;0,NOT(ISBLANK($H70))),_xlfn.NORM.INV(ABS(VLOOKUP($M$1,VLookups!$A$43:$B$44,2,FALSE)-O$3),$G70,$K70),"")</f>
        <v/>
      </c>
      <c r="P70" s="89" t="str">
        <f>IF(AND($B70&gt;0,$C70&gt;0,$D70&gt;0,NOT(ISBLANK($H70))),_xlfn.NORM.INV(ABS(VLOOKUP($M$1,VLookups!$A$43:$B$44,2,FALSE)-P$3),$G70,$K70),"")</f>
        <v/>
      </c>
      <c r="Q70" s="90" t="str">
        <f>IF(AND($B70&gt;0,$C70&gt;0,$D70&gt;0,NOT(ISBLANK($H70))),_xlfn.NORM.INV(ABS(VLOOKUP($M$1,VLookups!$A$43:$B$44,2,FALSE)-Q$3),$G70,$K70),"")</f>
        <v/>
      </c>
      <c r="R70" s="89" t="str">
        <f>IF(AND($B70&gt;0,$C70&gt;0,$D70&gt;0,NOT(ISBLANK($H70))),_xlfn.NORM.INV(ABS(VLOOKUP($M$1,VLookups!$A$43:$B$44,2,FALSE)-R$3),$G70,$K70),"")</f>
        <v/>
      </c>
      <c r="S70" s="90" t="str">
        <f>IF(AND($B70&gt;0,$C70&gt;0,$D70&gt;0,NOT(ISBLANK($H70))),_xlfn.NORM.INV(ABS(VLOOKUP($M$1,VLookups!$A$43:$B$44,2,FALSE)-S$3),$G70,$K70),"")</f>
        <v/>
      </c>
      <c r="T70" s="89" t="str">
        <f>IF(AND($B70&gt;0,$C70&gt;0,$D70&gt;0,NOT(ISBLANK($H70))),_xlfn.NORM.INV(ABS(VLOOKUP($M$1,VLookups!$A$43:$B$44,2,FALSE)-T$3),$G70,$K70),"")</f>
        <v/>
      </c>
      <c r="U70" s="5"/>
      <c r="V70" s="164" t="str">
        <f t="shared" si="149"/>
        <v/>
      </c>
      <c r="W70" s="47" t="str">
        <f t="shared" si="133"/>
        <v/>
      </c>
      <c r="X70" s="47" t="str">
        <f t="shared" si="133"/>
        <v/>
      </c>
      <c r="Y70" s="47" t="str">
        <f t="shared" si="133"/>
        <v/>
      </c>
      <c r="Z70" s="47" t="str">
        <f t="shared" si="133"/>
        <v/>
      </c>
      <c r="AA70" s="47" t="str">
        <f t="shared" si="133"/>
        <v/>
      </c>
      <c r="AB70" s="47" t="str">
        <f t="shared" si="133"/>
        <v/>
      </c>
      <c r="AC70" s="47" t="str">
        <f t="shared" si="133"/>
        <v/>
      </c>
      <c r="AD70" s="47" t="str">
        <f t="shared" si="133"/>
        <v/>
      </c>
      <c r="AE70" s="47" t="str">
        <f t="shared" si="133"/>
        <v/>
      </c>
      <c r="AF70" s="47" t="str">
        <f t="shared" si="133"/>
        <v/>
      </c>
      <c r="AG70" s="47" t="str">
        <f t="shared" si="133"/>
        <v/>
      </c>
      <c r="AH70" s="47" t="str">
        <f t="shared" si="133"/>
        <v/>
      </c>
      <c r="AI70" s="47" t="str">
        <f t="shared" si="133"/>
        <v/>
      </c>
      <c r="AJ70" s="47" t="str">
        <f t="shared" si="133"/>
        <v/>
      </c>
      <c r="AK70" s="47" t="str">
        <f t="shared" si="133"/>
        <v/>
      </c>
      <c r="AL70" s="47" t="str">
        <f t="shared" si="133"/>
        <v/>
      </c>
      <c r="AM70" s="47" t="str">
        <f t="shared" si="125"/>
        <v/>
      </c>
      <c r="AN70" s="47" t="str">
        <f t="shared" si="125"/>
        <v/>
      </c>
      <c r="AO70" s="47" t="str">
        <f t="shared" si="125"/>
        <v/>
      </c>
      <c r="AP70" s="47" t="str">
        <f t="shared" si="125"/>
        <v/>
      </c>
      <c r="AQ70" s="47" t="str">
        <f t="shared" si="125"/>
        <v/>
      </c>
      <c r="AR70" s="47" t="str">
        <f t="shared" si="125"/>
        <v/>
      </c>
      <c r="AS70" s="47" t="str">
        <f t="shared" si="125"/>
        <v/>
      </c>
      <c r="AT70" s="47" t="str">
        <f t="shared" si="125"/>
        <v/>
      </c>
      <c r="AU70" s="47" t="str">
        <f t="shared" si="125"/>
        <v/>
      </c>
      <c r="AV70" s="47" t="str">
        <f t="shared" si="125"/>
        <v/>
      </c>
      <c r="AW70" s="47" t="str">
        <f t="shared" si="125"/>
        <v/>
      </c>
      <c r="AX70" s="47" t="str">
        <f t="shared" si="125"/>
        <v/>
      </c>
      <c r="AY70" s="47" t="str">
        <f t="shared" si="125"/>
        <v/>
      </c>
      <c r="AZ70" s="47" t="str">
        <f t="shared" si="125"/>
        <v/>
      </c>
      <c r="BA70" s="47" t="str">
        <f t="shared" si="125"/>
        <v/>
      </c>
      <c r="BB70" s="47" t="str">
        <f t="shared" si="126"/>
        <v/>
      </c>
      <c r="BC70" s="47" t="str">
        <f t="shared" si="126"/>
        <v/>
      </c>
      <c r="BD70" s="47" t="str">
        <f t="shared" si="126"/>
        <v/>
      </c>
      <c r="BE70" s="47" t="str">
        <f t="shared" si="126"/>
        <v/>
      </c>
      <c r="BF70" s="47" t="str">
        <f t="shared" si="126"/>
        <v/>
      </c>
      <c r="BG70" s="47" t="str">
        <f t="shared" si="126"/>
        <v/>
      </c>
      <c r="BH70" s="47" t="str">
        <f t="shared" si="126"/>
        <v/>
      </c>
      <c r="BI70" s="47" t="str">
        <f t="shared" si="126"/>
        <v/>
      </c>
      <c r="BJ70" s="47" t="str">
        <f t="shared" si="126"/>
        <v/>
      </c>
      <c r="BK70" s="47" t="str">
        <f t="shared" si="126"/>
        <v/>
      </c>
      <c r="BL70" s="47" t="str">
        <f t="shared" si="126"/>
        <v/>
      </c>
      <c r="BM70" s="47" t="str">
        <f t="shared" si="126"/>
        <v/>
      </c>
      <c r="BN70" s="47" t="str">
        <f t="shared" si="126"/>
        <v/>
      </c>
      <c r="BO70" s="47" t="str">
        <f t="shared" si="126"/>
        <v/>
      </c>
      <c r="BP70" s="47" t="str">
        <f t="shared" si="126"/>
        <v/>
      </c>
      <c r="BQ70" s="47" t="str">
        <f t="shared" si="126"/>
        <v/>
      </c>
      <c r="BR70" s="47" t="str">
        <f t="shared" si="121"/>
        <v/>
      </c>
      <c r="BS70" s="47" t="str">
        <f t="shared" si="121"/>
        <v/>
      </c>
      <c r="BT70" s="47" t="str">
        <f t="shared" si="121"/>
        <v/>
      </c>
      <c r="BU70" s="47" t="str">
        <f t="shared" si="121"/>
        <v/>
      </c>
      <c r="BV70" s="47" t="str">
        <f t="shared" si="121"/>
        <v/>
      </c>
      <c r="BW70" s="47" t="str">
        <f t="shared" si="121"/>
        <v/>
      </c>
      <c r="BX70" s="47" t="str">
        <f t="shared" si="121"/>
        <v/>
      </c>
      <c r="BY70" s="47" t="str">
        <f t="shared" si="121"/>
        <v/>
      </c>
      <c r="BZ70" s="47" t="str">
        <f t="shared" si="121"/>
        <v/>
      </c>
      <c r="CA70" s="47" t="str">
        <f t="shared" si="121"/>
        <v/>
      </c>
      <c r="CB70" s="47" t="str">
        <f t="shared" si="121"/>
        <v/>
      </c>
      <c r="CC70" s="47" t="str">
        <f t="shared" si="121"/>
        <v/>
      </c>
      <c r="CD70" s="47" t="str">
        <f t="shared" si="121"/>
        <v/>
      </c>
      <c r="CE70" s="47" t="str">
        <f t="shared" si="121"/>
        <v/>
      </c>
      <c r="CF70" s="47" t="str">
        <f t="shared" si="121"/>
        <v/>
      </c>
      <c r="CG70" s="47" t="str">
        <f t="shared" si="127"/>
        <v/>
      </c>
      <c r="CH70" s="47" t="str">
        <f t="shared" si="127"/>
        <v/>
      </c>
      <c r="CI70" s="47" t="str">
        <f t="shared" si="127"/>
        <v/>
      </c>
      <c r="CJ70" s="47" t="str">
        <f t="shared" si="127"/>
        <v/>
      </c>
      <c r="CK70" s="47" t="str">
        <f t="shared" si="127"/>
        <v/>
      </c>
      <c r="CL70" s="47" t="str">
        <f t="shared" si="127"/>
        <v/>
      </c>
      <c r="CM70" s="47" t="str">
        <f t="shared" si="127"/>
        <v/>
      </c>
      <c r="CN70" s="47" t="str">
        <f t="shared" si="127"/>
        <v/>
      </c>
      <c r="CO70" s="47" t="str">
        <f t="shared" si="127"/>
        <v/>
      </c>
      <c r="CP70" s="47" t="str">
        <f t="shared" si="127"/>
        <v/>
      </c>
      <c r="CQ70" s="47" t="str">
        <f t="shared" si="127"/>
        <v/>
      </c>
      <c r="CR70" s="47" t="str">
        <f t="shared" si="127"/>
        <v/>
      </c>
      <c r="CS70" s="47" t="str">
        <f t="shared" si="127"/>
        <v/>
      </c>
      <c r="CT70" s="47" t="str">
        <f t="shared" si="127"/>
        <v/>
      </c>
      <c r="CU70" s="47" t="str">
        <f t="shared" si="127"/>
        <v/>
      </c>
      <c r="CV70" s="47" t="str">
        <f t="shared" si="127"/>
        <v/>
      </c>
      <c r="CW70" s="47" t="str">
        <f t="shared" si="128"/>
        <v/>
      </c>
      <c r="CX70" s="47" t="str">
        <f t="shared" si="128"/>
        <v/>
      </c>
      <c r="CY70" s="47" t="str">
        <f t="shared" si="128"/>
        <v/>
      </c>
      <c r="CZ70" s="47" t="str">
        <f t="shared" si="128"/>
        <v/>
      </c>
      <c r="DA70" s="47" t="str">
        <f t="shared" si="128"/>
        <v/>
      </c>
      <c r="DB70" s="47" t="str">
        <f t="shared" si="128"/>
        <v/>
      </c>
      <c r="DC70" s="47" t="str">
        <f t="shared" si="128"/>
        <v/>
      </c>
      <c r="DD70" s="47" t="str">
        <f t="shared" si="128"/>
        <v/>
      </c>
      <c r="DE70" s="47" t="str">
        <f t="shared" si="128"/>
        <v/>
      </c>
      <c r="DF70" s="47" t="str">
        <f t="shared" si="128"/>
        <v/>
      </c>
      <c r="DG70" s="47" t="str">
        <f t="shared" si="128"/>
        <v/>
      </c>
      <c r="DH70" s="47" t="str">
        <f t="shared" si="128"/>
        <v/>
      </c>
      <c r="DI70" s="47" t="str">
        <f t="shared" si="128"/>
        <v/>
      </c>
      <c r="DJ70" s="47" t="str">
        <f t="shared" si="128"/>
        <v/>
      </c>
      <c r="DK70" s="47" t="str">
        <f t="shared" si="128"/>
        <v/>
      </c>
      <c r="DL70" s="47" t="str">
        <f t="shared" si="128"/>
        <v/>
      </c>
      <c r="DM70" s="47" t="str">
        <f t="shared" si="122"/>
        <v/>
      </c>
      <c r="DN70" s="47" t="str">
        <f t="shared" si="122"/>
        <v/>
      </c>
      <c r="DO70" s="47" t="str">
        <f t="shared" si="122"/>
        <v/>
      </c>
      <c r="DP70" s="47" t="str">
        <f t="shared" si="122"/>
        <v/>
      </c>
      <c r="DQ70" s="47" t="str">
        <f t="shared" si="122"/>
        <v/>
      </c>
      <c r="DR70" s="47" t="str">
        <f t="shared" si="122"/>
        <v/>
      </c>
      <c r="DS70" s="179" t="str">
        <f t="shared" si="150"/>
        <v/>
      </c>
      <c r="DT70" s="47" t="str">
        <f t="shared" si="134"/>
        <v/>
      </c>
      <c r="DU70" s="47" t="str">
        <f t="shared" si="134"/>
        <v/>
      </c>
      <c r="DV70" s="47" t="str">
        <f t="shared" si="134"/>
        <v/>
      </c>
      <c r="DW70" s="47" t="str">
        <f t="shared" si="134"/>
        <v/>
      </c>
      <c r="DX70" s="47" t="str">
        <f t="shared" si="134"/>
        <v/>
      </c>
      <c r="DY70" s="47" t="str">
        <f t="shared" si="134"/>
        <v/>
      </c>
      <c r="DZ70" s="47" t="str">
        <f t="shared" si="134"/>
        <v/>
      </c>
      <c r="EA70" s="47" t="str">
        <f t="shared" si="134"/>
        <v/>
      </c>
      <c r="EB70" s="47" t="str">
        <f t="shared" si="134"/>
        <v/>
      </c>
      <c r="EC70" s="47" t="str">
        <f t="shared" si="134"/>
        <v/>
      </c>
      <c r="ED70" s="47" t="str">
        <f t="shared" si="134"/>
        <v/>
      </c>
      <c r="EE70" s="47" t="str">
        <f t="shared" si="134"/>
        <v/>
      </c>
      <c r="EF70" s="47" t="str">
        <f t="shared" si="134"/>
        <v/>
      </c>
      <c r="EG70" s="47" t="str">
        <f t="shared" si="134"/>
        <v/>
      </c>
      <c r="EH70" s="47" t="str">
        <f t="shared" si="134"/>
        <v/>
      </c>
      <c r="EI70" s="47" t="str">
        <f t="shared" si="134"/>
        <v/>
      </c>
      <c r="EJ70" s="47" t="str">
        <f t="shared" si="129"/>
        <v/>
      </c>
      <c r="EK70" s="47" t="str">
        <f t="shared" si="129"/>
        <v/>
      </c>
      <c r="EL70" s="47" t="str">
        <f t="shared" si="129"/>
        <v/>
      </c>
      <c r="EM70" s="47" t="str">
        <f t="shared" si="129"/>
        <v/>
      </c>
      <c r="EN70" s="47" t="str">
        <f t="shared" si="129"/>
        <v/>
      </c>
      <c r="EO70" s="47" t="str">
        <f t="shared" si="129"/>
        <v/>
      </c>
      <c r="EP70" s="47" t="str">
        <f t="shared" si="129"/>
        <v/>
      </c>
      <c r="EQ70" s="47" t="str">
        <f t="shared" si="129"/>
        <v/>
      </c>
      <c r="ER70" s="47" t="str">
        <f t="shared" si="129"/>
        <v/>
      </c>
      <c r="ES70" s="47" t="str">
        <f t="shared" si="129"/>
        <v/>
      </c>
      <c r="ET70" s="47" t="str">
        <f t="shared" si="129"/>
        <v/>
      </c>
      <c r="EU70" s="47" t="str">
        <f t="shared" si="129"/>
        <v/>
      </c>
      <c r="EV70" s="47" t="str">
        <f t="shared" si="129"/>
        <v/>
      </c>
      <c r="EW70" s="47" t="str">
        <f t="shared" si="129"/>
        <v/>
      </c>
      <c r="EX70" s="47" t="str">
        <f t="shared" si="129"/>
        <v/>
      </c>
      <c r="EY70" s="47" t="str">
        <f t="shared" si="130"/>
        <v/>
      </c>
      <c r="EZ70" s="47" t="str">
        <f t="shared" si="130"/>
        <v/>
      </c>
      <c r="FA70" s="47" t="str">
        <f t="shared" si="130"/>
        <v/>
      </c>
      <c r="FB70" s="47" t="str">
        <f t="shared" si="130"/>
        <v/>
      </c>
      <c r="FC70" s="47" t="str">
        <f t="shared" si="130"/>
        <v/>
      </c>
      <c r="FD70" s="47" t="str">
        <f t="shared" si="130"/>
        <v/>
      </c>
      <c r="FE70" s="47" t="str">
        <f t="shared" si="130"/>
        <v/>
      </c>
      <c r="FF70" s="47" t="str">
        <f t="shared" si="130"/>
        <v/>
      </c>
      <c r="FG70" s="47" t="str">
        <f t="shared" si="130"/>
        <v/>
      </c>
      <c r="FH70" s="47" t="str">
        <f t="shared" si="130"/>
        <v/>
      </c>
      <c r="FI70" s="47" t="str">
        <f t="shared" si="130"/>
        <v/>
      </c>
      <c r="FJ70" s="47" t="str">
        <f t="shared" si="130"/>
        <v/>
      </c>
      <c r="FK70" s="47" t="str">
        <f t="shared" si="130"/>
        <v/>
      </c>
      <c r="FL70" s="47" t="str">
        <f t="shared" si="130"/>
        <v/>
      </c>
      <c r="FM70" s="47" t="str">
        <f t="shared" si="130"/>
        <v/>
      </c>
      <c r="FN70" s="47" t="str">
        <f t="shared" si="130"/>
        <v/>
      </c>
      <c r="FO70" s="47" t="str">
        <f t="shared" si="123"/>
        <v/>
      </c>
      <c r="FP70" s="47" t="str">
        <f t="shared" si="123"/>
        <v/>
      </c>
      <c r="FQ70" s="47" t="str">
        <f t="shared" si="123"/>
        <v/>
      </c>
      <c r="FR70" s="47" t="str">
        <f t="shared" si="123"/>
        <v/>
      </c>
      <c r="FS70" s="47" t="str">
        <f t="shared" si="123"/>
        <v/>
      </c>
      <c r="FT70" s="47" t="str">
        <f t="shared" si="123"/>
        <v/>
      </c>
      <c r="FU70" s="47" t="str">
        <f t="shared" si="123"/>
        <v/>
      </c>
      <c r="FV70" s="47" t="str">
        <f t="shared" si="123"/>
        <v/>
      </c>
      <c r="FW70" s="47" t="str">
        <f t="shared" si="123"/>
        <v/>
      </c>
      <c r="FX70" s="47" t="str">
        <f t="shared" si="123"/>
        <v/>
      </c>
      <c r="FY70" s="47" t="str">
        <f t="shared" si="123"/>
        <v/>
      </c>
      <c r="FZ70" s="47" t="str">
        <f t="shared" si="123"/>
        <v/>
      </c>
      <c r="GA70" s="47" t="str">
        <f t="shared" si="123"/>
        <v/>
      </c>
      <c r="GB70" s="47" t="str">
        <f t="shared" si="123"/>
        <v/>
      </c>
      <c r="GC70" s="47" t="str">
        <f t="shared" si="123"/>
        <v/>
      </c>
      <c r="GD70" s="47" t="str">
        <f t="shared" si="131"/>
        <v/>
      </c>
      <c r="GE70" s="47" t="str">
        <f t="shared" si="131"/>
        <v/>
      </c>
      <c r="GF70" s="47" t="str">
        <f t="shared" si="131"/>
        <v/>
      </c>
      <c r="GG70" s="47" t="str">
        <f t="shared" si="131"/>
        <v/>
      </c>
      <c r="GH70" s="47" t="str">
        <f t="shared" si="131"/>
        <v/>
      </c>
      <c r="GI70" s="47" t="str">
        <f t="shared" si="131"/>
        <v/>
      </c>
      <c r="GJ70" s="47" t="str">
        <f t="shared" si="131"/>
        <v/>
      </c>
      <c r="GK70" s="47" t="str">
        <f t="shared" si="131"/>
        <v/>
      </c>
      <c r="GL70" s="47" t="str">
        <f t="shared" si="131"/>
        <v/>
      </c>
      <c r="GM70" s="47" t="str">
        <f t="shared" si="131"/>
        <v/>
      </c>
      <c r="GN70" s="47" t="str">
        <f t="shared" si="131"/>
        <v/>
      </c>
      <c r="GO70" s="47" t="str">
        <f t="shared" si="131"/>
        <v/>
      </c>
      <c r="GP70" s="47" t="str">
        <f t="shared" si="131"/>
        <v/>
      </c>
      <c r="GQ70" s="47" t="str">
        <f t="shared" si="131"/>
        <v/>
      </c>
      <c r="GR70" s="47" t="str">
        <f t="shared" si="131"/>
        <v/>
      </c>
      <c r="GS70" s="47" t="str">
        <f t="shared" si="131"/>
        <v/>
      </c>
      <c r="GT70" s="47" t="str">
        <f t="shared" si="132"/>
        <v/>
      </c>
      <c r="GU70" s="47" t="str">
        <f t="shared" si="132"/>
        <v/>
      </c>
      <c r="GV70" s="47" t="str">
        <f t="shared" si="132"/>
        <v/>
      </c>
      <c r="GW70" s="47" t="str">
        <f t="shared" si="132"/>
        <v/>
      </c>
      <c r="GX70" s="47" t="str">
        <f t="shared" si="132"/>
        <v/>
      </c>
      <c r="GY70" s="47" t="str">
        <f t="shared" si="132"/>
        <v/>
      </c>
      <c r="GZ70" s="47" t="str">
        <f t="shared" si="132"/>
        <v/>
      </c>
      <c r="HA70" s="47" t="str">
        <f t="shared" si="132"/>
        <v/>
      </c>
      <c r="HB70" s="47" t="str">
        <f t="shared" si="132"/>
        <v/>
      </c>
      <c r="HC70" s="47" t="str">
        <f t="shared" si="132"/>
        <v/>
      </c>
      <c r="HD70" s="47" t="str">
        <f t="shared" si="132"/>
        <v/>
      </c>
      <c r="HE70" s="47" t="str">
        <f t="shared" si="132"/>
        <v/>
      </c>
      <c r="HF70" s="47" t="str">
        <f t="shared" si="132"/>
        <v/>
      </c>
      <c r="HG70" s="47" t="str">
        <f t="shared" si="132"/>
        <v/>
      </c>
      <c r="HH70" s="47" t="str">
        <f t="shared" si="132"/>
        <v/>
      </c>
      <c r="HI70" s="47" t="str">
        <f t="shared" si="132"/>
        <v/>
      </c>
      <c r="HJ70" s="47" t="str">
        <f t="shared" si="124"/>
        <v/>
      </c>
      <c r="HK70" s="47" t="str">
        <f t="shared" si="124"/>
        <v/>
      </c>
      <c r="HL70" s="47" t="str">
        <f t="shared" si="124"/>
        <v/>
      </c>
      <c r="HM70" s="47" t="str">
        <f t="shared" si="124"/>
        <v/>
      </c>
      <c r="HN70" s="47" t="str">
        <f t="shared" si="124"/>
        <v/>
      </c>
      <c r="HO70" s="47" t="str">
        <f t="shared" si="124"/>
        <v/>
      </c>
      <c r="HP70" s="165" t="e">
        <f t="shared" ref="HP70:ID86" si="152">IF(ISNONTEXT($K70),_xlfn.NORM.DIST(W70,$G70,$K70,FALSE),NA())</f>
        <v>#N/A</v>
      </c>
      <c r="HQ70" s="165" t="e">
        <f t="shared" si="152"/>
        <v>#N/A</v>
      </c>
      <c r="HR70" s="165" t="e">
        <f t="shared" si="152"/>
        <v>#N/A</v>
      </c>
      <c r="HS70" s="165" t="e">
        <f t="shared" si="152"/>
        <v>#N/A</v>
      </c>
      <c r="HT70" s="165" t="e">
        <f t="shared" si="152"/>
        <v>#N/A</v>
      </c>
      <c r="HU70" s="165" t="e">
        <f t="shared" si="152"/>
        <v>#N/A</v>
      </c>
      <c r="HV70" s="165" t="e">
        <f t="shared" si="152"/>
        <v>#N/A</v>
      </c>
      <c r="HW70" s="165" t="e">
        <f t="shared" si="152"/>
        <v>#N/A</v>
      </c>
      <c r="HX70" s="165" t="e">
        <f t="shared" si="152"/>
        <v>#N/A</v>
      </c>
      <c r="HY70" s="165" t="e">
        <f t="shared" si="152"/>
        <v>#N/A</v>
      </c>
      <c r="HZ70" s="165" t="e">
        <f t="shared" si="152"/>
        <v>#N/A</v>
      </c>
      <c r="IA70" s="165" t="e">
        <f t="shared" si="152"/>
        <v>#N/A</v>
      </c>
      <c r="IB70" s="165" t="e">
        <f t="shared" si="152"/>
        <v>#N/A</v>
      </c>
      <c r="IC70" s="165" t="e">
        <f t="shared" si="152"/>
        <v>#N/A</v>
      </c>
      <c r="ID70" s="165" t="e">
        <f t="shared" si="152"/>
        <v>#N/A</v>
      </c>
      <c r="IE70" s="165" t="e">
        <f t="shared" si="151"/>
        <v>#N/A</v>
      </c>
      <c r="IF70" s="165" t="e">
        <f t="shared" si="120"/>
        <v>#N/A</v>
      </c>
      <c r="IG70" s="165" t="e">
        <f t="shared" si="120"/>
        <v>#N/A</v>
      </c>
      <c r="IH70" s="165" t="e">
        <f t="shared" si="120"/>
        <v>#N/A</v>
      </c>
      <c r="II70" s="165" t="e">
        <f t="shared" si="120"/>
        <v>#N/A</v>
      </c>
      <c r="IJ70" s="165" t="e">
        <f t="shared" si="120"/>
        <v>#N/A</v>
      </c>
      <c r="IK70" s="165" t="e">
        <f t="shared" si="120"/>
        <v>#N/A</v>
      </c>
      <c r="IL70" s="165" t="e">
        <f t="shared" si="120"/>
        <v>#N/A</v>
      </c>
      <c r="IM70" s="165" t="e">
        <f t="shared" si="120"/>
        <v>#N/A</v>
      </c>
      <c r="IN70" s="165" t="e">
        <f t="shared" si="120"/>
        <v>#N/A</v>
      </c>
      <c r="IO70" s="165" t="e">
        <f t="shared" si="120"/>
        <v>#N/A</v>
      </c>
      <c r="IP70" s="165" t="e">
        <f t="shared" si="120"/>
        <v>#N/A</v>
      </c>
      <c r="IQ70" s="165" t="e">
        <f t="shared" si="120"/>
        <v>#N/A</v>
      </c>
      <c r="IR70" s="165" t="e">
        <f t="shared" si="120"/>
        <v>#N/A</v>
      </c>
      <c r="IS70" s="165" t="e">
        <f t="shared" si="120"/>
        <v>#N/A</v>
      </c>
      <c r="IT70" s="165" t="e">
        <f t="shared" si="118"/>
        <v>#N/A</v>
      </c>
      <c r="IU70" s="165" t="e">
        <f t="shared" si="117"/>
        <v>#N/A</v>
      </c>
      <c r="IV70" s="165" t="e">
        <f t="shared" si="117"/>
        <v>#N/A</v>
      </c>
      <c r="IW70" s="165" t="e">
        <f t="shared" si="117"/>
        <v>#N/A</v>
      </c>
      <c r="IX70" s="165" t="e">
        <f t="shared" si="117"/>
        <v>#N/A</v>
      </c>
      <c r="IY70" s="165" t="e">
        <f t="shared" si="117"/>
        <v>#N/A</v>
      </c>
      <c r="IZ70" s="165" t="e">
        <f t="shared" si="117"/>
        <v>#N/A</v>
      </c>
      <c r="JA70" s="165" t="e">
        <f t="shared" si="117"/>
        <v>#N/A</v>
      </c>
      <c r="JB70" s="165" t="e">
        <f t="shared" si="117"/>
        <v>#N/A</v>
      </c>
      <c r="JC70" s="165" t="e">
        <f t="shared" si="117"/>
        <v>#N/A</v>
      </c>
      <c r="JD70" s="165" t="e">
        <f t="shared" si="117"/>
        <v>#N/A</v>
      </c>
      <c r="JE70" s="165" t="e">
        <f t="shared" si="117"/>
        <v>#N/A</v>
      </c>
      <c r="JF70" s="165" t="e">
        <f t="shared" si="117"/>
        <v>#N/A</v>
      </c>
      <c r="JG70" s="165" t="e">
        <f t="shared" si="117"/>
        <v>#N/A</v>
      </c>
      <c r="JH70" s="165" t="e">
        <f t="shared" si="117"/>
        <v>#N/A</v>
      </c>
      <c r="JI70" s="165" t="e">
        <f t="shared" si="117"/>
        <v>#N/A</v>
      </c>
      <c r="JJ70" s="165" t="e">
        <f t="shared" si="117"/>
        <v>#N/A</v>
      </c>
      <c r="JK70" s="165" t="e">
        <f t="shared" si="145"/>
        <v>#N/A</v>
      </c>
      <c r="JL70" s="165" t="e">
        <f t="shared" si="145"/>
        <v>#N/A</v>
      </c>
      <c r="JM70" s="165" t="e">
        <f t="shared" si="145"/>
        <v>#N/A</v>
      </c>
      <c r="JN70" s="165" t="e">
        <f t="shared" si="145"/>
        <v>#N/A</v>
      </c>
      <c r="JO70" s="165" t="e">
        <f t="shared" si="145"/>
        <v>#N/A</v>
      </c>
      <c r="JP70" s="165" t="e">
        <f t="shared" si="145"/>
        <v>#N/A</v>
      </c>
      <c r="JQ70" s="165" t="e">
        <f t="shared" si="145"/>
        <v>#N/A</v>
      </c>
      <c r="JR70" s="165" t="e">
        <f t="shared" si="135"/>
        <v>#N/A</v>
      </c>
      <c r="JS70" s="165" t="e">
        <f t="shared" si="135"/>
        <v>#N/A</v>
      </c>
      <c r="JT70" s="165" t="e">
        <f t="shared" si="135"/>
        <v>#N/A</v>
      </c>
      <c r="JU70" s="165" t="e">
        <f t="shared" si="135"/>
        <v>#N/A</v>
      </c>
      <c r="JV70" s="165" t="e">
        <f t="shared" si="135"/>
        <v>#N/A</v>
      </c>
      <c r="JW70" s="165" t="e">
        <f t="shared" si="135"/>
        <v>#N/A</v>
      </c>
      <c r="JX70" s="165" t="e">
        <f t="shared" si="135"/>
        <v>#N/A</v>
      </c>
      <c r="JY70" s="165" t="e">
        <f t="shared" si="135"/>
        <v>#N/A</v>
      </c>
      <c r="JZ70" s="165" t="e">
        <f t="shared" si="135"/>
        <v>#N/A</v>
      </c>
      <c r="KA70" s="165" t="e">
        <f t="shared" si="135"/>
        <v>#N/A</v>
      </c>
      <c r="KB70" s="165" t="e">
        <f t="shared" si="135"/>
        <v>#N/A</v>
      </c>
      <c r="KC70" s="165" t="e">
        <f t="shared" si="135"/>
        <v>#N/A</v>
      </c>
      <c r="KD70" s="165" t="e">
        <f t="shared" si="135"/>
        <v>#N/A</v>
      </c>
      <c r="KE70" s="165" t="e">
        <f t="shared" si="135"/>
        <v>#N/A</v>
      </c>
      <c r="KF70" s="165" t="e">
        <f t="shared" si="135"/>
        <v>#N/A</v>
      </c>
      <c r="KG70" s="165" t="e">
        <f t="shared" si="135"/>
        <v>#N/A</v>
      </c>
      <c r="KH70" s="165" t="e">
        <f t="shared" si="136"/>
        <v>#N/A</v>
      </c>
      <c r="KI70" s="165" t="e">
        <f t="shared" si="136"/>
        <v>#N/A</v>
      </c>
      <c r="KJ70" s="165" t="e">
        <f t="shared" si="136"/>
        <v>#N/A</v>
      </c>
      <c r="KK70" s="165" t="e">
        <f t="shared" si="136"/>
        <v>#N/A</v>
      </c>
      <c r="KL70" s="165" t="e">
        <f t="shared" si="136"/>
        <v>#N/A</v>
      </c>
      <c r="KM70" s="165" t="e">
        <f t="shared" si="136"/>
        <v>#N/A</v>
      </c>
      <c r="KN70" s="165" t="e">
        <f t="shared" si="136"/>
        <v>#N/A</v>
      </c>
      <c r="KO70" s="165" t="e">
        <f t="shared" si="136"/>
        <v>#N/A</v>
      </c>
      <c r="KP70" s="165" t="e">
        <f t="shared" si="136"/>
        <v>#N/A</v>
      </c>
      <c r="KQ70" s="165" t="e">
        <f t="shared" si="136"/>
        <v>#N/A</v>
      </c>
      <c r="KR70" s="165" t="e">
        <f t="shared" si="136"/>
        <v>#N/A</v>
      </c>
      <c r="KS70" s="165" t="e">
        <f t="shared" si="136"/>
        <v>#N/A</v>
      </c>
      <c r="KT70" s="165" t="e">
        <f t="shared" si="136"/>
        <v>#N/A</v>
      </c>
      <c r="KU70" s="165" t="e">
        <f t="shared" si="136"/>
        <v>#N/A</v>
      </c>
      <c r="KV70" s="165" t="e">
        <f t="shared" si="136"/>
        <v>#N/A</v>
      </c>
      <c r="KW70" s="165" t="e">
        <f t="shared" si="136"/>
        <v>#N/A</v>
      </c>
      <c r="KX70" s="165" t="e">
        <f t="shared" si="137"/>
        <v>#N/A</v>
      </c>
      <c r="KY70" s="165" t="e">
        <f t="shared" si="137"/>
        <v>#N/A</v>
      </c>
      <c r="KZ70" s="165" t="e">
        <f t="shared" si="137"/>
        <v>#N/A</v>
      </c>
      <c r="LA70" s="165" t="e">
        <f t="shared" si="137"/>
        <v>#N/A</v>
      </c>
      <c r="LB70" s="165" t="e">
        <f t="shared" si="137"/>
        <v>#N/A</v>
      </c>
      <c r="LC70" s="165" t="e">
        <f t="shared" si="137"/>
        <v>#N/A</v>
      </c>
      <c r="LD70" s="165" t="e">
        <f t="shared" si="137"/>
        <v>#N/A</v>
      </c>
      <c r="LE70" s="165" t="e">
        <f t="shared" si="137"/>
        <v>#N/A</v>
      </c>
      <c r="LF70" s="165" t="e">
        <f t="shared" si="137"/>
        <v>#N/A</v>
      </c>
      <c r="LG70" s="165" t="e">
        <f t="shared" si="137"/>
        <v>#N/A</v>
      </c>
      <c r="LH70" s="165" t="e">
        <f t="shared" si="137"/>
        <v>#N/A</v>
      </c>
      <c r="LI70" s="165" t="e">
        <f t="shared" si="137"/>
        <v>#N/A</v>
      </c>
      <c r="LJ70" s="165" t="e">
        <f t="shared" si="137"/>
        <v>#N/A</v>
      </c>
      <c r="LK70" s="165" t="e">
        <f t="shared" si="137"/>
        <v>#N/A</v>
      </c>
      <c r="LL70" s="165" t="e">
        <f t="shared" si="137"/>
        <v>#N/A</v>
      </c>
      <c r="LM70" s="165" t="e">
        <f t="shared" si="137"/>
        <v>#N/A</v>
      </c>
      <c r="LN70" s="165" t="e">
        <f t="shared" si="138"/>
        <v>#N/A</v>
      </c>
      <c r="LO70" s="165" t="e">
        <f t="shared" si="138"/>
        <v>#N/A</v>
      </c>
      <c r="LP70" s="165" t="e">
        <f t="shared" si="138"/>
        <v>#N/A</v>
      </c>
      <c r="LQ70" s="165" t="e">
        <f t="shared" si="138"/>
        <v>#N/A</v>
      </c>
      <c r="LR70" s="165" t="e">
        <f t="shared" si="138"/>
        <v>#N/A</v>
      </c>
      <c r="LS70" s="165" t="e">
        <f t="shared" si="138"/>
        <v>#N/A</v>
      </c>
      <c r="LT70" s="165" t="e">
        <f t="shared" si="138"/>
        <v>#N/A</v>
      </c>
      <c r="LU70" s="165" t="e">
        <f t="shared" si="138"/>
        <v>#N/A</v>
      </c>
      <c r="LV70" s="165" t="e">
        <f t="shared" si="138"/>
        <v>#N/A</v>
      </c>
      <c r="LW70" s="165" t="e">
        <f t="shared" si="138"/>
        <v>#N/A</v>
      </c>
      <c r="LX70" s="165" t="e">
        <f t="shared" si="138"/>
        <v>#N/A</v>
      </c>
      <c r="LY70" s="165" t="e">
        <f t="shared" si="138"/>
        <v>#N/A</v>
      </c>
      <c r="LZ70" s="165" t="e">
        <f t="shared" si="138"/>
        <v>#N/A</v>
      </c>
      <c r="MA70" s="165" t="e">
        <f t="shared" si="138"/>
        <v>#N/A</v>
      </c>
      <c r="MB70" s="165" t="e">
        <f t="shared" si="138"/>
        <v>#N/A</v>
      </c>
      <c r="MC70" s="165" t="e">
        <f t="shared" si="138"/>
        <v>#N/A</v>
      </c>
      <c r="MD70" s="165" t="e">
        <f t="shared" si="139"/>
        <v>#N/A</v>
      </c>
      <c r="ME70" s="165" t="e">
        <f t="shared" si="139"/>
        <v>#N/A</v>
      </c>
      <c r="MF70" s="165" t="e">
        <f t="shared" si="139"/>
        <v>#N/A</v>
      </c>
      <c r="MG70" s="165" t="e">
        <f t="shared" si="139"/>
        <v>#N/A</v>
      </c>
      <c r="MH70" s="165" t="e">
        <f t="shared" si="139"/>
        <v>#N/A</v>
      </c>
      <c r="MI70" s="165" t="e">
        <f t="shared" si="139"/>
        <v>#N/A</v>
      </c>
      <c r="MJ70" s="165" t="e">
        <f t="shared" si="139"/>
        <v>#N/A</v>
      </c>
      <c r="MK70" s="165" t="e">
        <f t="shared" si="139"/>
        <v>#N/A</v>
      </c>
      <c r="ML70" s="165" t="e">
        <f t="shared" si="139"/>
        <v>#N/A</v>
      </c>
      <c r="MM70" s="165" t="e">
        <f t="shared" si="139"/>
        <v>#N/A</v>
      </c>
      <c r="MN70" s="165" t="e">
        <f t="shared" si="139"/>
        <v>#N/A</v>
      </c>
      <c r="MO70" s="165" t="e">
        <f t="shared" si="139"/>
        <v>#N/A</v>
      </c>
      <c r="MP70" s="165" t="e">
        <f t="shared" si="139"/>
        <v>#N/A</v>
      </c>
      <c r="MQ70" s="165" t="e">
        <f t="shared" si="139"/>
        <v>#N/A</v>
      </c>
      <c r="MR70" s="165" t="e">
        <f t="shared" si="139"/>
        <v>#N/A</v>
      </c>
      <c r="MS70" s="165" t="e">
        <f t="shared" si="139"/>
        <v>#N/A</v>
      </c>
      <c r="MT70" s="165" t="e">
        <f t="shared" si="140"/>
        <v>#N/A</v>
      </c>
      <c r="MU70" s="165" t="e">
        <f t="shared" si="140"/>
        <v>#N/A</v>
      </c>
      <c r="MV70" s="165" t="e">
        <f t="shared" si="140"/>
        <v>#N/A</v>
      </c>
      <c r="MW70" s="165" t="e">
        <f t="shared" si="140"/>
        <v>#N/A</v>
      </c>
      <c r="MX70" s="165" t="e">
        <f t="shared" si="140"/>
        <v>#N/A</v>
      </c>
      <c r="MY70" s="165" t="e">
        <f t="shared" si="140"/>
        <v>#N/A</v>
      </c>
      <c r="MZ70" s="165" t="e">
        <f t="shared" si="140"/>
        <v>#N/A</v>
      </c>
      <c r="NA70" s="165" t="e">
        <f t="shared" si="140"/>
        <v>#N/A</v>
      </c>
      <c r="NB70" s="165" t="e">
        <f t="shared" si="140"/>
        <v>#N/A</v>
      </c>
      <c r="NC70" s="165" t="e">
        <f t="shared" si="140"/>
        <v>#N/A</v>
      </c>
      <c r="ND70" s="165" t="e">
        <f t="shared" si="140"/>
        <v>#N/A</v>
      </c>
      <c r="NE70" s="165" t="e">
        <f t="shared" si="140"/>
        <v>#N/A</v>
      </c>
      <c r="NF70" s="165" t="e">
        <f t="shared" si="140"/>
        <v>#N/A</v>
      </c>
      <c r="NG70" s="165" t="e">
        <f t="shared" si="140"/>
        <v>#N/A</v>
      </c>
      <c r="NH70" s="165" t="e">
        <f t="shared" si="140"/>
        <v>#N/A</v>
      </c>
      <c r="NI70" s="165" t="e">
        <f t="shared" si="140"/>
        <v>#N/A</v>
      </c>
      <c r="NJ70" s="165" t="e">
        <f t="shared" si="141"/>
        <v>#N/A</v>
      </c>
      <c r="NK70" s="165" t="e">
        <f t="shared" si="141"/>
        <v>#N/A</v>
      </c>
      <c r="NL70" s="165" t="e">
        <f t="shared" si="141"/>
        <v>#N/A</v>
      </c>
      <c r="NM70" s="165" t="e">
        <f t="shared" si="141"/>
        <v>#N/A</v>
      </c>
      <c r="NN70" s="165" t="e">
        <f t="shared" si="141"/>
        <v>#N/A</v>
      </c>
      <c r="NO70" s="165" t="e">
        <f t="shared" si="141"/>
        <v>#N/A</v>
      </c>
      <c r="NP70" s="165" t="e">
        <f t="shared" si="141"/>
        <v>#N/A</v>
      </c>
      <c r="NQ70" s="165" t="e">
        <f t="shared" si="141"/>
        <v>#N/A</v>
      </c>
      <c r="NR70" s="165" t="e">
        <f t="shared" si="141"/>
        <v>#N/A</v>
      </c>
      <c r="NS70" s="165" t="e">
        <f t="shared" si="141"/>
        <v>#N/A</v>
      </c>
      <c r="NT70" s="165" t="e">
        <f t="shared" si="141"/>
        <v>#N/A</v>
      </c>
      <c r="NU70" s="165" t="e">
        <f t="shared" si="141"/>
        <v>#N/A</v>
      </c>
      <c r="NV70" s="165" t="e">
        <f t="shared" si="141"/>
        <v>#N/A</v>
      </c>
      <c r="NW70" s="165" t="e">
        <f t="shared" si="141"/>
        <v>#N/A</v>
      </c>
      <c r="NX70" s="165" t="e">
        <f t="shared" si="141"/>
        <v>#N/A</v>
      </c>
      <c r="NY70" s="165" t="e">
        <f t="shared" si="141"/>
        <v>#N/A</v>
      </c>
      <c r="NZ70" s="165" t="e">
        <f t="shared" si="142"/>
        <v>#N/A</v>
      </c>
      <c r="OA70" s="165" t="e">
        <f t="shared" si="142"/>
        <v>#N/A</v>
      </c>
      <c r="OB70" s="165" t="e">
        <f t="shared" si="142"/>
        <v>#N/A</v>
      </c>
      <c r="OC70" s="165" t="e">
        <f t="shared" si="142"/>
        <v>#N/A</v>
      </c>
      <c r="OD70" s="165" t="e">
        <f t="shared" si="142"/>
        <v>#N/A</v>
      </c>
      <c r="OE70" s="165" t="e">
        <f t="shared" si="142"/>
        <v>#N/A</v>
      </c>
      <c r="OF70" s="165" t="e">
        <f t="shared" si="142"/>
        <v>#N/A</v>
      </c>
      <c r="OG70" s="165" t="e">
        <f t="shared" si="142"/>
        <v>#N/A</v>
      </c>
      <c r="OH70" s="165" t="e">
        <f t="shared" si="142"/>
        <v>#N/A</v>
      </c>
      <c r="OI70" s="165" t="e">
        <f t="shared" si="142"/>
        <v>#N/A</v>
      </c>
      <c r="OJ70" s="165" t="e">
        <f t="shared" si="142"/>
        <v>#N/A</v>
      </c>
      <c r="OK70" s="165" t="e">
        <f t="shared" si="142"/>
        <v>#N/A</v>
      </c>
      <c r="OL70" s="165" t="e">
        <f t="shared" si="142"/>
        <v>#N/A</v>
      </c>
      <c r="OM70" s="165" t="e">
        <f t="shared" si="142"/>
        <v>#N/A</v>
      </c>
      <c r="ON70" s="165" t="e">
        <f t="shared" si="142"/>
        <v>#N/A</v>
      </c>
      <c r="OO70" s="165" t="e">
        <f t="shared" si="142"/>
        <v>#N/A</v>
      </c>
      <c r="OP70" s="165" t="e">
        <f t="shared" si="143"/>
        <v>#N/A</v>
      </c>
      <c r="OQ70" s="165" t="e">
        <f t="shared" si="143"/>
        <v>#N/A</v>
      </c>
      <c r="OR70" s="165" t="e">
        <f t="shared" si="143"/>
        <v>#N/A</v>
      </c>
      <c r="OS70" s="165" t="e">
        <f t="shared" si="143"/>
        <v>#N/A</v>
      </c>
      <c r="OT70" s="165" t="e">
        <f t="shared" si="114"/>
        <v>#N/A</v>
      </c>
      <c r="OU70" s="165" t="e">
        <f t="shared" si="114"/>
        <v>#N/A</v>
      </c>
      <c r="OV70" s="165" t="e">
        <f t="shared" si="114"/>
        <v>#N/A</v>
      </c>
      <c r="OW70" s="165" t="e">
        <f t="shared" si="114"/>
        <v>#N/A</v>
      </c>
      <c r="OX70" s="165" t="e">
        <f t="shared" si="114"/>
        <v>#N/A</v>
      </c>
      <c r="OY70" s="165" t="e">
        <f t="shared" si="114"/>
        <v>#N/A</v>
      </c>
      <c r="OZ70" s="165" t="e">
        <f t="shared" si="114"/>
        <v>#N/A</v>
      </c>
      <c r="PA70" s="165" t="e">
        <f t="shared" si="114"/>
        <v>#N/A</v>
      </c>
      <c r="PB70" s="165" t="e">
        <f t="shared" si="114"/>
        <v>#N/A</v>
      </c>
      <c r="PC70" s="165" t="e">
        <f t="shared" si="114"/>
        <v>#N/A</v>
      </c>
      <c r="PD70" s="165" t="e">
        <f t="shared" si="114"/>
        <v>#N/A</v>
      </c>
      <c r="PE70" s="165" t="e">
        <f t="shared" si="114"/>
        <v>#N/A</v>
      </c>
      <c r="PF70" s="165" t="e">
        <f t="shared" si="114"/>
        <v>#N/A</v>
      </c>
      <c r="PG70" s="165" t="e">
        <f t="shared" si="114"/>
        <v>#N/A</v>
      </c>
      <c r="PH70" s="165" t="e">
        <f t="shared" si="114"/>
        <v>#N/A</v>
      </c>
    </row>
    <row r="71" spans="1:424" hidden="1" x14ac:dyDescent="0.45">
      <c r="A71" s="4">
        <v>68</v>
      </c>
      <c r="B71" s="91"/>
      <c r="C71" s="91"/>
      <c r="D71" s="91"/>
      <c r="E71" s="120" t="str">
        <f t="shared" si="146"/>
        <v/>
      </c>
      <c r="F71" s="120" t="str">
        <f t="shared" si="147"/>
        <v/>
      </c>
      <c r="G71" s="71" t="str">
        <f t="shared" si="148"/>
        <v/>
      </c>
      <c r="H71" s="23"/>
      <c r="I71" s="55"/>
      <c r="J71" s="298"/>
      <c r="K71" s="72" t="str">
        <f>IF(AND(B71&gt;0,C71&gt;0,D71&gt;0),IF(ISBLANK(J71),IF(ISBLANK(H71),"",(D71-B71)*VLOOKUP(H71,VLookups!$A$4:$B$13,2,FALSE)),J71),"")</f>
        <v/>
      </c>
      <c r="L71" s="73" t="str">
        <f t="shared" si="144"/>
        <v/>
      </c>
      <c r="M71" s="91"/>
      <c r="N71" s="265" t="str">
        <f>IF(AND(M71&gt;0,C71&gt;0,NOT(K71="")),ABS(VLOOKUP($M$1,VLookups!$A$43:$B$44,2,FALSE)-_xlfn.NORM.DIST(M71,G71,K71,TRUE)),"")</f>
        <v/>
      </c>
      <c r="O71" s="90" t="str">
        <f>IF(AND($B71&gt;0,$C71&gt;0,$D71&gt;0,NOT(ISBLANK($H71))),_xlfn.NORM.INV(ABS(VLOOKUP($M$1,VLookups!$A$43:$B$44,2,FALSE)-O$3),$G71,$K71),"")</f>
        <v/>
      </c>
      <c r="P71" s="89" t="str">
        <f>IF(AND($B71&gt;0,$C71&gt;0,$D71&gt;0,NOT(ISBLANK($H71))),_xlfn.NORM.INV(ABS(VLOOKUP($M$1,VLookups!$A$43:$B$44,2,FALSE)-P$3),$G71,$K71),"")</f>
        <v/>
      </c>
      <c r="Q71" s="90" t="str">
        <f>IF(AND($B71&gt;0,$C71&gt;0,$D71&gt;0,NOT(ISBLANK($H71))),_xlfn.NORM.INV(ABS(VLOOKUP($M$1,VLookups!$A$43:$B$44,2,FALSE)-Q$3),$G71,$K71),"")</f>
        <v/>
      </c>
      <c r="R71" s="89" t="str">
        <f>IF(AND($B71&gt;0,$C71&gt;0,$D71&gt;0,NOT(ISBLANK($H71))),_xlfn.NORM.INV(ABS(VLOOKUP($M$1,VLookups!$A$43:$B$44,2,FALSE)-R$3),$G71,$K71),"")</f>
        <v/>
      </c>
      <c r="S71" s="90" t="str">
        <f>IF(AND($B71&gt;0,$C71&gt;0,$D71&gt;0,NOT(ISBLANK($H71))),_xlfn.NORM.INV(ABS(VLOOKUP($M$1,VLookups!$A$43:$B$44,2,FALSE)-S$3),$G71,$K71),"")</f>
        <v/>
      </c>
      <c r="T71" s="89" t="str">
        <f>IF(AND($B71&gt;0,$C71&gt;0,$D71&gt;0,NOT(ISBLANK($H71))),_xlfn.NORM.INV(ABS(VLOOKUP($M$1,VLookups!$A$43:$B$44,2,FALSE)-T$3),$G71,$K71),"")</f>
        <v/>
      </c>
      <c r="U71" s="5"/>
      <c r="V71" s="164" t="str">
        <f t="shared" si="149"/>
        <v/>
      </c>
      <c r="W71" s="47" t="str">
        <f t="shared" si="133"/>
        <v/>
      </c>
      <c r="X71" s="47" t="str">
        <f t="shared" si="133"/>
        <v/>
      </c>
      <c r="Y71" s="47" t="str">
        <f t="shared" si="133"/>
        <v/>
      </c>
      <c r="Z71" s="47" t="str">
        <f t="shared" si="133"/>
        <v/>
      </c>
      <c r="AA71" s="47" t="str">
        <f t="shared" si="133"/>
        <v/>
      </c>
      <c r="AB71" s="47" t="str">
        <f t="shared" si="133"/>
        <v/>
      </c>
      <c r="AC71" s="47" t="str">
        <f t="shared" si="133"/>
        <v/>
      </c>
      <c r="AD71" s="47" t="str">
        <f t="shared" si="133"/>
        <v/>
      </c>
      <c r="AE71" s="47" t="str">
        <f t="shared" si="133"/>
        <v/>
      </c>
      <c r="AF71" s="47" t="str">
        <f t="shared" si="133"/>
        <v/>
      </c>
      <c r="AG71" s="47" t="str">
        <f t="shared" si="133"/>
        <v/>
      </c>
      <c r="AH71" s="47" t="str">
        <f t="shared" si="133"/>
        <v/>
      </c>
      <c r="AI71" s="47" t="str">
        <f t="shared" si="133"/>
        <v/>
      </c>
      <c r="AJ71" s="47" t="str">
        <f t="shared" si="133"/>
        <v/>
      </c>
      <c r="AK71" s="47" t="str">
        <f t="shared" si="133"/>
        <v/>
      </c>
      <c r="AL71" s="47" t="str">
        <f t="shared" si="133"/>
        <v/>
      </c>
      <c r="AM71" s="47" t="str">
        <f t="shared" si="125"/>
        <v/>
      </c>
      <c r="AN71" s="47" t="str">
        <f t="shared" si="125"/>
        <v/>
      </c>
      <c r="AO71" s="47" t="str">
        <f t="shared" si="125"/>
        <v/>
      </c>
      <c r="AP71" s="47" t="str">
        <f t="shared" si="125"/>
        <v/>
      </c>
      <c r="AQ71" s="47" t="str">
        <f t="shared" si="125"/>
        <v/>
      </c>
      <c r="AR71" s="47" t="str">
        <f t="shared" si="125"/>
        <v/>
      </c>
      <c r="AS71" s="47" t="str">
        <f t="shared" si="125"/>
        <v/>
      </c>
      <c r="AT71" s="47" t="str">
        <f t="shared" si="125"/>
        <v/>
      </c>
      <c r="AU71" s="47" t="str">
        <f t="shared" si="125"/>
        <v/>
      </c>
      <c r="AV71" s="47" t="str">
        <f t="shared" si="125"/>
        <v/>
      </c>
      <c r="AW71" s="47" t="str">
        <f t="shared" si="125"/>
        <v/>
      </c>
      <c r="AX71" s="47" t="str">
        <f t="shared" si="125"/>
        <v/>
      </c>
      <c r="AY71" s="47" t="str">
        <f t="shared" si="125"/>
        <v/>
      </c>
      <c r="AZ71" s="47" t="str">
        <f t="shared" si="125"/>
        <v/>
      </c>
      <c r="BA71" s="47" t="str">
        <f t="shared" si="125"/>
        <v/>
      </c>
      <c r="BB71" s="47" t="str">
        <f t="shared" si="126"/>
        <v/>
      </c>
      <c r="BC71" s="47" t="str">
        <f t="shared" si="126"/>
        <v/>
      </c>
      <c r="BD71" s="47" t="str">
        <f t="shared" si="126"/>
        <v/>
      </c>
      <c r="BE71" s="47" t="str">
        <f t="shared" si="126"/>
        <v/>
      </c>
      <c r="BF71" s="47" t="str">
        <f t="shared" si="126"/>
        <v/>
      </c>
      <c r="BG71" s="47" t="str">
        <f t="shared" si="126"/>
        <v/>
      </c>
      <c r="BH71" s="47" t="str">
        <f t="shared" si="126"/>
        <v/>
      </c>
      <c r="BI71" s="47" t="str">
        <f t="shared" si="126"/>
        <v/>
      </c>
      <c r="BJ71" s="47" t="str">
        <f t="shared" si="126"/>
        <v/>
      </c>
      <c r="BK71" s="47" t="str">
        <f t="shared" si="126"/>
        <v/>
      </c>
      <c r="BL71" s="47" t="str">
        <f t="shared" si="126"/>
        <v/>
      </c>
      <c r="BM71" s="47" t="str">
        <f t="shared" si="126"/>
        <v/>
      </c>
      <c r="BN71" s="47" t="str">
        <f t="shared" si="126"/>
        <v/>
      </c>
      <c r="BO71" s="47" t="str">
        <f t="shared" si="126"/>
        <v/>
      </c>
      <c r="BP71" s="47" t="str">
        <f t="shared" si="126"/>
        <v/>
      </c>
      <c r="BQ71" s="47" t="str">
        <f t="shared" ref="BQ71:CF86" si="153">IF(ISNONTEXT($V71),BR71-$V71,"")</f>
        <v/>
      </c>
      <c r="BR71" s="47" t="str">
        <f t="shared" si="153"/>
        <v/>
      </c>
      <c r="BS71" s="47" t="str">
        <f t="shared" si="153"/>
        <v/>
      </c>
      <c r="BT71" s="47" t="str">
        <f t="shared" si="153"/>
        <v/>
      </c>
      <c r="BU71" s="47" t="str">
        <f t="shared" si="153"/>
        <v/>
      </c>
      <c r="BV71" s="47" t="str">
        <f t="shared" si="153"/>
        <v/>
      </c>
      <c r="BW71" s="47" t="str">
        <f t="shared" si="153"/>
        <v/>
      </c>
      <c r="BX71" s="47" t="str">
        <f t="shared" si="153"/>
        <v/>
      </c>
      <c r="BY71" s="47" t="str">
        <f t="shared" si="153"/>
        <v/>
      </c>
      <c r="BZ71" s="47" t="str">
        <f t="shared" si="153"/>
        <v/>
      </c>
      <c r="CA71" s="47" t="str">
        <f t="shared" si="153"/>
        <v/>
      </c>
      <c r="CB71" s="47" t="str">
        <f t="shared" si="153"/>
        <v/>
      </c>
      <c r="CC71" s="47" t="str">
        <f t="shared" si="153"/>
        <v/>
      </c>
      <c r="CD71" s="47" t="str">
        <f t="shared" si="153"/>
        <v/>
      </c>
      <c r="CE71" s="47" t="str">
        <f t="shared" si="153"/>
        <v/>
      </c>
      <c r="CF71" s="47" t="str">
        <f t="shared" si="153"/>
        <v/>
      </c>
      <c r="CG71" s="47" t="str">
        <f t="shared" si="127"/>
        <v/>
      </c>
      <c r="CH71" s="47" t="str">
        <f t="shared" si="127"/>
        <v/>
      </c>
      <c r="CI71" s="47" t="str">
        <f t="shared" si="127"/>
        <v/>
      </c>
      <c r="CJ71" s="47" t="str">
        <f t="shared" si="127"/>
        <v/>
      </c>
      <c r="CK71" s="47" t="str">
        <f t="shared" si="127"/>
        <v/>
      </c>
      <c r="CL71" s="47" t="str">
        <f t="shared" si="127"/>
        <v/>
      </c>
      <c r="CM71" s="47" t="str">
        <f t="shared" si="127"/>
        <v/>
      </c>
      <c r="CN71" s="47" t="str">
        <f t="shared" si="127"/>
        <v/>
      </c>
      <c r="CO71" s="47" t="str">
        <f t="shared" si="127"/>
        <v/>
      </c>
      <c r="CP71" s="47" t="str">
        <f t="shared" si="127"/>
        <v/>
      </c>
      <c r="CQ71" s="47" t="str">
        <f t="shared" si="127"/>
        <v/>
      </c>
      <c r="CR71" s="47" t="str">
        <f t="shared" si="127"/>
        <v/>
      </c>
      <c r="CS71" s="47" t="str">
        <f t="shared" si="127"/>
        <v/>
      </c>
      <c r="CT71" s="47" t="str">
        <f t="shared" si="127"/>
        <v/>
      </c>
      <c r="CU71" s="47" t="str">
        <f t="shared" si="127"/>
        <v/>
      </c>
      <c r="CV71" s="47" t="str">
        <f t="shared" ref="CV71:DK86" si="154">IF(ISNONTEXT($V71),CW71-$V71,"")</f>
        <v/>
      </c>
      <c r="CW71" s="47" t="str">
        <f t="shared" si="154"/>
        <v/>
      </c>
      <c r="CX71" s="47" t="str">
        <f t="shared" si="154"/>
        <v/>
      </c>
      <c r="CY71" s="47" t="str">
        <f t="shared" si="154"/>
        <v/>
      </c>
      <c r="CZ71" s="47" t="str">
        <f t="shared" si="154"/>
        <v/>
      </c>
      <c r="DA71" s="47" t="str">
        <f t="shared" si="154"/>
        <v/>
      </c>
      <c r="DB71" s="47" t="str">
        <f t="shared" si="154"/>
        <v/>
      </c>
      <c r="DC71" s="47" t="str">
        <f t="shared" si="154"/>
        <v/>
      </c>
      <c r="DD71" s="47" t="str">
        <f t="shared" si="154"/>
        <v/>
      </c>
      <c r="DE71" s="47" t="str">
        <f t="shared" si="154"/>
        <v/>
      </c>
      <c r="DF71" s="47" t="str">
        <f t="shared" si="154"/>
        <v/>
      </c>
      <c r="DG71" s="47" t="str">
        <f t="shared" si="154"/>
        <v/>
      </c>
      <c r="DH71" s="47" t="str">
        <f t="shared" si="154"/>
        <v/>
      </c>
      <c r="DI71" s="47" t="str">
        <f t="shared" si="154"/>
        <v/>
      </c>
      <c r="DJ71" s="47" t="str">
        <f t="shared" si="154"/>
        <v/>
      </c>
      <c r="DK71" s="47" t="str">
        <f t="shared" si="154"/>
        <v/>
      </c>
      <c r="DL71" s="47" t="str">
        <f t="shared" si="128"/>
        <v/>
      </c>
      <c r="DM71" s="47" t="str">
        <f t="shared" ref="DM71:DR71" si="155">IF(ISNONTEXT($V71),DN71-$V71,"")</f>
        <v/>
      </c>
      <c r="DN71" s="47" t="str">
        <f t="shared" si="155"/>
        <v/>
      </c>
      <c r="DO71" s="47" t="str">
        <f t="shared" si="155"/>
        <v/>
      </c>
      <c r="DP71" s="47" t="str">
        <f t="shared" si="155"/>
        <v/>
      </c>
      <c r="DQ71" s="47" t="str">
        <f t="shared" si="155"/>
        <v/>
      </c>
      <c r="DR71" s="47" t="str">
        <f t="shared" si="155"/>
        <v/>
      </c>
      <c r="DS71" s="179" t="str">
        <f t="shared" si="150"/>
        <v/>
      </c>
      <c r="DT71" s="47" t="str">
        <f t="shared" si="134"/>
        <v/>
      </c>
      <c r="DU71" s="47" t="str">
        <f t="shared" si="134"/>
        <v/>
      </c>
      <c r="DV71" s="47" t="str">
        <f t="shared" si="134"/>
        <v/>
      </c>
      <c r="DW71" s="47" t="str">
        <f t="shared" si="134"/>
        <v/>
      </c>
      <c r="DX71" s="47" t="str">
        <f t="shared" si="134"/>
        <v/>
      </c>
      <c r="DY71" s="47" t="str">
        <f t="shared" si="134"/>
        <v/>
      </c>
      <c r="DZ71" s="47" t="str">
        <f t="shared" si="134"/>
        <v/>
      </c>
      <c r="EA71" s="47" t="str">
        <f t="shared" si="134"/>
        <v/>
      </c>
      <c r="EB71" s="47" t="str">
        <f t="shared" si="134"/>
        <v/>
      </c>
      <c r="EC71" s="47" t="str">
        <f t="shared" si="134"/>
        <v/>
      </c>
      <c r="ED71" s="47" t="str">
        <f t="shared" si="134"/>
        <v/>
      </c>
      <c r="EE71" s="47" t="str">
        <f t="shared" si="134"/>
        <v/>
      </c>
      <c r="EF71" s="47" t="str">
        <f t="shared" si="134"/>
        <v/>
      </c>
      <c r="EG71" s="47" t="str">
        <f t="shared" si="134"/>
        <v/>
      </c>
      <c r="EH71" s="47" t="str">
        <f t="shared" si="134"/>
        <v/>
      </c>
      <c r="EI71" s="47" t="str">
        <f t="shared" si="134"/>
        <v/>
      </c>
      <c r="EJ71" s="47" t="str">
        <f t="shared" si="129"/>
        <v/>
      </c>
      <c r="EK71" s="47" t="str">
        <f t="shared" si="129"/>
        <v/>
      </c>
      <c r="EL71" s="47" t="str">
        <f t="shared" si="129"/>
        <v/>
      </c>
      <c r="EM71" s="47" t="str">
        <f t="shared" si="129"/>
        <v/>
      </c>
      <c r="EN71" s="47" t="str">
        <f t="shared" si="129"/>
        <v/>
      </c>
      <c r="EO71" s="47" t="str">
        <f t="shared" si="129"/>
        <v/>
      </c>
      <c r="EP71" s="47" t="str">
        <f t="shared" si="129"/>
        <v/>
      </c>
      <c r="EQ71" s="47" t="str">
        <f t="shared" si="129"/>
        <v/>
      </c>
      <c r="ER71" s="47" t="str">
        <f t="shared" si="129"/>
        <v/>
      </c>
      <c r="ES71" s="47" t="str">
        <f t="shared" si="129"/>
        <v/>
      </c>
      <c r="ET71" s="47" t="str">
        <f t="shared" si="129"/>
        <v/>
      </c>
      <c r="EU71" s="47" t="str">
        <f t="shared" si="129"/>
        <v/>
      </c>
      <c r="EV71" s="47" t="str">
        <f t="shared" si="129"/>
        <v/>
      </c>
      <c r="EW71" s="47" t="str">
        <f t="shared" si="129"/>
        <v/>
      </c>
      <c r="EX71" s="47" t="str">
        <f t="shared" si="129"/>
        <v/>
      </c>
      <c r="EY71" s="47" t="str">
        <f t="shared" si="130"/>
        <v/>
      </c>
      <c r="EZ71" s="47" t="str">
        <f t="shared" si="130"/>
        <v/>
      </c>
      <c r="FA71" s="47" t="str">
        <f t="shared" si="130"/>
        <v/>
      </c>
      <c r="FB71" s="47" t="str">
        <f t="shared" si="130"/>
        <v/>
      </c>
      <c r="FC71" s="47" t="str">
        <f t="shared" si="130"/>
        <v/>
      </c>
      <c r="FD71" s="47" t="str">
        <f t="shared" si="130"/>
        <v/>
      </c>
      <c r="FE71" s="47" t="str">
        <f t="shared" si="130"/>
        <v/>
      </c>
      <c r="FF71" s="47" t="str">
        <f t="shared" si="130"/>
        <v/>
      </c>
      <c r="FG71" s="47" t="str">
        <f t="shared" si="130"/>
        <v/>
      </c>
      <c r="FH71" s="47" t="str">
        <f t="shared" si="130"/>
        <v/>
      </c>
      <c r="FI71" s="47" t="str">
        <f t="shared" si="130"/>
        <v/>
      </c>
      <c r="FJ71" s="47" t="str">
        <f t="shared" si="130"/>
        <v/>
      </c>
      <c r="FK71" s="47" t="str">
        <f t="shared" si="130"/>
        <v/>
      </c>
      <c r="FL71" s="47" t="str">
        <f t="shared" si="130"/>
        <v/>
      </c>
      <c r="FM71" s="47" t="str">
        <f t="shared" si="130"/>
        <v/>
      </c>
      <c r="FN71" s="47" t="str">
        <f t="shared" ref="FN71:GC86" si="156">IF(ISNONTEXT($V71),FM71+$V71,"")</f>
        <v/>
      </c>
      <c r="FO71" s="47" t="str">
        <f t="shared" si="156"/>
        <v/>
      </c>
      <c r="FP71" s="47" t="str">
        <f t="shared" si="156"/>
        <v/>
      </c>
      <c r="FQ71" s="47" t="str">
        <f t="shared" si="156"/>
        <v/>
      </c>
      <c r="FR71" s="47" t="str">
        <f t="shared" si="156"/>
        <v/>
      </c>
      <c r="FS71" s="47" t="str">
        <f t="shared" si="156"/>
        <v/>
      </c>
      <c r="FT71" s="47" t="str">
        <f t="shared" si="156"/>
        <v/>
      </c>
      <c r="FU71" s="47" t="str">
        <f t="shared" si="156"/>
        <v/>
      </c>
      <c r="FV71" s="47" t="str">
        <f t="shared" si="156"/>
        <v/>
      </c>
      <c r="FW71" s="47" t="str">
        <f t="shared" si="156"/>
        <v/>
      </c>
      <c r="FX71" s="47" t="str">
        <f t="shared" si="156"/>
        <v/>
      </c>
      <c r="FY71" s="47" t="str">
        <f t="shared" si="156"/>
        <v/>
      </c>
      <c r="FZ71" s="47" t="str">
        <f t="shared" si="156"/>
        <v/>
      </c>
      <c r="GA71" s="47" t="str">
        <f t="shared" si="156"/>
        <v/>
      </c>
      <c r="GB71" s="47" t="str">
        <f t="shared" si="156"/>
        <v/>
      </c>
      <c r="GC71" s="47" t="str">
        <f t="shared" si="156"/>
        <v/>
      </c>
      <c r="GD71" s="47" t="str">
        <f t="shared" si="131"/>
        <v/>
      </c>
      <c r="GE71" s="47" t="str">
        <f t="shared" si="131"/>
        <v/>
      </c>
      <c r="GF71" s="47" t="str">
        <f t="shared" si="131"/>
        <v/>
      </c>
      <c r="GG71" s="47" t="str">
        <f t="shared" si="131"/>
        <v/>
      </c>
      <c r="GH71" s="47" t="str">
        <f t="shared" si="131"/>
        <v/>
      </c>
      <c r="GI71" s="47" t="str">
        <f t="shared" si="131"/>
        <v/>
      </c>
      <c r="GJ71" s="47" t="str">
        <f t="shared" si="131"/>
        <v/>
      </c>
      <c r="GK71" s="47" t="str">
        <f t="shared" si="131"/>
        <v/>
      </c>
      <c r="GL71" s="47" t="str">
        <f t="shared" si="131"/>
        <v/>
      </c>
      <c r="GM71" s="47" t="str">
        <f t="shared" si="131"/>
        <v/>
      </c>
      <c r="GN71" s="47" t="str">
        <f t="shared" si="131"/>
        <v/>
      </c>
      <c r="GO71" s="47" t="str">
        <f t="shared" si="131"/>
        <v/>
      </c>
      <c r="GP71" s="47" t="str">
        <f t="shared" si="131"/>
        <v/>
      </c>
      <c r="GQ71" s="47" t="str">
        <f t="shared" si="131"/>
        <v/>
      </c>
      <c r="GR71" s="47" t="str">
        <f t="shared" si="131"/>
        <v/>
      </c>
      <c r="GS71" s="47" t="str">
        <f t="shared" ref="GS71:HH86" si="157">IF(ISNONTEXT($V71),GR71+$V71,"")</f>
        <v/>
      </c>
      <c r="GT71" s="47" t="str">
        <f t="shared" si="157"/>
        <v/>
      </c>
      <c r="GU71" s="47" t="str">
        <f t="shared" si="157"/>
        <v/>
      </c>
      <c r="GV71" s="47" t="str">
        <f t="shared" si="157"/>
        <v/>
      </c>
      <c r="GW71" s="47" t="str">
        <f t="shared" si="157"/>
        <v/>
      </c>
      <c r="GX71" s="47" t="str">
        <f t="shared" si="157"/>
        <v/>
      </c>
      <c r="GY71" s="47" t="str">
        <f t="shared" si="157"/>
        <v/>
      </c>
      <c r="GZ71" s="47" t="str">
        <f t="shared" si="157"/>
        <v/>
      </c>
      <c r="HA71" s="47" t="str">
        <f t="shared" si="157"/>
        <v/>
      </c>
      <c r="HB71" s="47" t="str">
        <f t="shared" si="157"/>
        <v/>
      </c>
      <c r="HC71" s="47" t="str">
        <f t="shared" si="157"/>
        <v/>
      </c>
      <c r="HD71" s="47" t="str">
        <f t="shared" si="157"/>
        <v/>
      </c>
      <c r="HE71" s="47" t="str">
        <f t="shared" si="157"/>
        <v/>
      </c>
      <c r="HF71" s="47" t="str">
        <f t="shared" si="157"/>
        <v/>
      </c>
      <c r="HG71" s="47" t="str">
        <f t="shared" si="157"/>
        <v/>
      </c>
      <c r="HH71" s="47" t="str">
        <f t="shared" si="157"/>
        <v/>
      </c>
      <c r="HI71" s="47" t="str">
        <f t="shared" si="132"/>
        <v/>
      </c>
      <c r="HJ71" s="47" t="str">
        <f t="shared" ref="HJ71:HO71" si="158">IF(ISNONTEXT($V71),HI71+$V71,"")</f>
        <v/>
      </c>
      <c r="HK71" s="47" t="str">
        <f t="shared" si="158"/>
        <v/>
      </c>
      <c r="HL71" s="47" t="str">
        <f t="shared" si="158"/>
        <v/>
      </c>
      <c r="HM71" s="47" t="str">
        <f t="shared" si="158"/>
        <v/>
      </c>
      <c r="HN71" s="47" t="str">
        <f t="shared" si="158"/>
        <v/>
      </c>
      <c r="HO71" s="47" t="str">
        <f t="shared" si="158"/>
        <v/>
      </c>
      <c r="HP71" s="165" t="e">
        <f t="shared" si="152"/>
        <v>#N/A</v>
      </c>
      <c r="HQ71" s="165" t="e">
        <f t="shared" si="152"/>
        <v>#N/A</v>
      </c>
      <c r="HR71" s="165" t="e">
        <f t="shared" si="152"/>
        <v>#N/A</v>
      </c>
      <c r="HS71" s="165" t="e">
        <f t="shared" si="152"/>
        <v>#N/A</v>
      </c>
      <c r="HT71" s="165" t="e">
        <f t="shared" si="152"/>
        <v>#N/A</v>
      </c>
      <c r="HU71" s="165" t="e">
        <f t="shared" si="152"/>
        <v>#N/A</v>
      </c>
      <c r="HV71" s="165" t="e">
        <f t="shared" si="152"/>
        <v>#N/A</v>
      </c>
      <c r="HW71" s="165" t="e">
        <f t="shared" si="152"/>
        <v>#N/A</v>
      </c>
      <c r="HX71" s="165" t="e">
        <f t="shared" si="152"/>
        <v>#N/A</v>
      </c>
      <c r="HY71" s="165" t="e">
        <f t="shared" si="152"/>
        <v>#N/A</v>
      </c>
      <c r="HZ71" s="165" t="e">
        <f t="shared" si="152"/>
        <v>#N/A</v>
      </c>
      <c r="IA71" s="165" t="e">
        <f t="shared" si="152"/>
        <v>#N/A</v>
      </c>
      <c r="IB71" s="165" t="e">
        <f t="shared" si="152"/>
        <v>#N/A</v>
      </c>
      <c r="IC71" s="165" t="e">
        <f t="shared" si="152"/>
        <v>#N/A</v>
      </c>
      <c r="ID71" s="165" t="e">
        <f t="shared" si="152"/>
        <v>#N/A</v>
      </c>
      <c r="IE71" s="165" t="e">
        <f t="shared" si="151"/>
        <v>#N/A</v>
      </c>
      <c r="IF71" s="165" t="e">
        <f t="shared" si="120"/>
        <v>#N/A</v>
      </c>
      <c r="IG71" s="165" t="e">
        <f t="shared" si="120"/>
        <v>#N/A</v>
      </c>
      <c r="IH71" s="165" t="e">
        <f t="shared" si="120"/>
        <v>#N/A</v>
      </c>
      <c r="II71" s="165" t="e">
        <f t="shared" si="120"/>
        <v>#N/A</v>
      </c>
      <c r="IJ71" s="165" t="e">
        <f t="shared" si="120"/>
        <v>#N/A</v>
      </c>
      <c r="IK71" s="165" t="e">
        <f t="shared" si="120"/>
        <v>#N/A</v>
      </c>
      <c r="IL71" s="165" t="e">
        <f t="shared" si="120"/>
        <v>#N/A</v>
      </c>
      <c r="IM71" s="165" t="e">
        <f t="shared" si="120"/>
        <v>#N/A</v>
      </c>
      <c r="IN71" s="165" t="e">
        <f t="shared" si="120"/>
        <v>#N/A</v>
      </c>
      <c r="IO71" s="165" t="e">
        <f t="shared" si="120"/>
        <v>#N/A</v>
      </c>
      <c r="IP71" s="165" t="e">
        <f t="shared" si="120"/>
        <v>#N/A</v>
      </c>
      <c r="IQ71" s="165" t="e">
        <f t="shared" si="120"/>
        <v>#N/A</v>
      </c>
      <c r="IR71" s="165" t="e">
        <f t="shared" si="120"/>
        <v>#N/A</v>
      </c>
      <c r="IS71" s="165" t="e">
        <f t="shared" si="120"/>
        <v>#N/A</v>
      </c>
      <c r="IT71" s="165" t="e">
        <f t="shared" si="118"/>
        <v>#N/A</v>
      </c>
      <c r="IU71" s="165" t="e">
        <f t="shared" si="117"/>
        <v>#N/A</v>
      </c>
      <c r="IV71" s="165" t="e">
        <f t="shared" si="117"/>
        <v>#N/A</v>
      </c>
      <c r="IW71" s="165" t="e">
        <f t="shared" si="117"/>
        <v>#N/A</v>
      </c>
      <c r="IX71" s="165" t="e">
        <f t="shared" si="117"/>
        <v>#N/A</v>
      </c>
      <c r="IY71" s="165" t="e">
        <f t="shared" si="117"/>
        <v>#N/A</v>
      </c>
      <c r="IZ71" s="165" t="e">
        <f t="shared" si="117"/>
        <v>#N/A</v>
      </c>
      <c r="JA71" s="165" t="e">
        <f t="shared" si="117"/>
        <v>#N/A</v>
      </c>
      <c r="JB71" s="165" t="e">
        <f t="shared" si="117"/>
        <v>#N/A</v>
      </c>
      <c r="JC71" s="165" t="e">
        <f t="shared" si="117"/>
        <v>#N/A</v>
      </c>
      <c r="JD71" s="165" t="e">
        <f t="shared" si="117"/>
        <v>#N/A</v>
      </c>
      <c r="JE71" s="165" t="e">
        <f t="shared" si="117"/>
        <v>#N/A</v>
      </c>
      <c r="JF71" s="165" t="e">
        <f t="shared" si="117"/>
        <v>#N/A</v>
      </c>
      <c r="JG71" s="165" t="e">
        <f t="shared" si="117"/>
        <v>#N/A</v>
      </c>
      <c r="JH71" s="165" t="e">
        <f t="shared" si="117"/>
        <v>#N/A</v>
      </c>
      <c r="JI71" s="165" t="e">
        <f t="shared" si="117"/>
        <v>#N/A</v>
      </c>
      <c r="JJ71" s="165" t="e">
        <f t="shared" si="117"/>
        <v>#N/A</v>
      </c>
      <c r="JK71" s="165" t="e">
        <f t="shared" si="145"/>
        <v>#N/A</v>
      </c>
      <c r="JL71" s="165" t="e">
        <f t="shared" si="145"/>
        <v>#N/A</v>
      </c>
      <c r="JM71" s="165" t="e">
        <f t="shared" si="145"/>
        <v>#N/A</v>
      </c>
      <c r="JN71" s="165" t="e">
        <f t="shared" si="145"/>
        <v>#N/A</v>
      </c>
      <c r="JO71" s="165" t="e">
        <f t="shared" si="145"/>
        <v>#N/A</v>
      </c>
      <c r="JP71" s="165" t="e">
        <f t="shared" si="145"/>
        <v>#N/A</v>
      </c>
      <c r="JQ71" s="165" t="e">
        <f t="shared" si="145"/>
        <v>#N/A</v>
      </c>
      <c r="JR71" s="165" t="e">
        <f t="shared" si="135"/>
        <v>#N/A</v>
      </c>
      <c r="JS71" s="165" t="e">
        <f t="shared" si="135"/>
        <v>#N/A</v>
      </c>
      <c r="JT71" s="165" t="e">
        <f t="shared" si="135"/>
        <v>#N/A</v>
      </c>
      <c r="JU71" s="165" t="e">
        <f t="shared" si="135"/>
        <v>#N/A</v>
      </c>
      <c r="JV71" s="165" t="e">
        <f t="shared" si="135"/>
        <v>#N/A</v>
      </c>
      <c r="JW71" s="165" t="e">
        <f t="shared" si="135"/>
        <v>#N/A</v>
      </c>
      <c r="JX71" s="165" t="e">
        <f t="shared" si="135"/>
        <v>#N/A</v>
      </c>
      <c r="JY71" s="165" t="e">
        <f t="shared" si="135"/>
        <v>#N/A</v>
      </c>
      <c r="JZ71" s="165" t="e">
        <f t="shared" si="135"/>
        <v>#N/A</v>
      </c>
      <c r="KA71" s="165" t="e">
        <f t="shared" si="135"/>
        <v>#N/A</v>
      </c>
      <c r="KB71" s="165" t="e">
        <f t="shared" si="135"/>
        <v>#N/A</v>
      </c>
      <c r="KC71" s="165" t="e">
        <f t="shared" si="135"/>
        <v>#N/A</v>
      </c>
      <c r="KD71" s="165" t="e">
        <f t="shared" si="135"/>
        <v>#N/A</v>
      </c>
      <c r="KE71" s="165" t="e">
        <f t="shared" si="135"/>
        <v>#N/A</v>
      </c>
      <c r="KF71" s="165" t="e">
        <f t="shared" si="135"/>
        <v>#N/A</v>
      </c>
      <c r="KG71" s="165" t="e">
        <f t="shared" si="135"/>
        <v>#N/A</v>
      </c>
      <c r="KH71" s="165" t="e">
        <f t="shared" si="136"/>
        <v>#N/A</v>
      </c>
      <c r="KI71" s="165" t="e">
        <f t="shared" si="136"/>
        <v>#N/A</v>
      </c>
      <c r="KJ71" s="165" t="e">
        <f t="shared" si="136"/>
        <v>#N/A</v>
      </c>
      <c r="KK71" s="165" t="e">
        <f t="shared" si="136"/>
        <v>#N/A</v>
      </c>
      <c r="KL71" s="165" t="e">
        <f t="shared" si="136"/>
        <v>#N/A</v>
      </c>
      <c r="KM71" s="165" t="e">
        <f t="shared" si="136"/>
        <v>#N/A</v>
      </c>
      <c r="KN71" s="165" t="e">
        <f t="shared" si="136"/>
        <v>#N/A</v>
      </c>
      <c r="KO71" s="165" t="e">
        <f t="shared" si="136"/>
        <v>#N/A</v>
      </c>
      <c r="KP71" s="165" t="e">
        <f t="shared" si="136"/>
        <v>#N/A</v>
      </c>
      <c r="KQ71" s="165" t="e">
        <f t="shared" si="136"/>
        <v>#N/A</v>
      </c>
      <c r="KR71" s="165" t="e">
        <f t="shared" si="136"/>
        <v>#N/A</v>
      </c>
      <c r="KS71" s="165" t="e">
        <f t="shared" si="136"/>
        <v>#N/A</v>
      </c>
      <c r="KT71" s="165" t="e">
        <f t="shared" si="136"/>
        <v>#N/A</v>
      </c>
      <c r="KU71" s="165" t="e">
        <f t="shared" si="136"/>
        <v>#N/A</v>
      </c>
      <c r="KV71" s="165" t="e">
        <f t="shared" si="136"/>
        <v>#N/A</v>
      </c>
      <c r="KW71" s="165" t="e">
        <f t="shared" si="136"/>
        <v>#N/A</v>
      </c>
      <c r="KX71" s="165" t="e">
        <f t="shared" si="137"/>
        <v>#N/A</v>
      </c>
      <c r="KY71" s="165" t="e">
        <f t="shared" si="137"/>
        <v>#N/A</v>
      </c>
      <c r="KZ71" s="165" t="e">
        <f t="shared" si="137"/>
        <v>#N/A</v>
      </c>
      <c r="LA71" s="165" t="e">
        <f t="shared" si="137"/>
        <v>#N/A</v>
      </c>
      <c r="LB71" s="165" t="e">
        <f t="shared" si="137"/>
        <v>#N/A</v>
      </c>
      <c r="LC71" s="165" t="e">
        <f t="shared" si="137"/>
        <v>#N/A</v>
      </c>
      <c r="LD71" s="165" t="e">
        <f t="shared" si="137"/>
        <v>#N/A</v>
      </c>
      <c r="LE71" s="165" t="e">
        <f t="shared" si="137"/>
        <v>#N/A</v>
      </c>
      <c r="LF71" s="165" t="e">
        <f t="shared" si="137"/>
        <v>#N/A</v>
      </c>
      <c r="LG71" s="165" t="e">
        <f t="shared" si="137"/>
        <v>#N/A</v>
      </c>
      <c r="LH71" s="165" t="e">
        <f t="shared" si="137"/>
        <v>#N/A</v>
      </c>
      <c r="LI71" s="165" t="e">
        <f t="shared" si="137"/>
        <v>#N/A</v>
      </c>
      <c r="LJ71" s="165" t="e">
        <f t="shared" si="137"/>
        <v>#N/A</v>
      </c>
      <c r="LK71" s="165" t="e">
        <f t="shared" si="137"/>
        <v>#N/A</v>
      </c>
      <c r="LL71" s="165" t="e">
        <f t="shared" si="137"/>
        <v>#N/A</v>
      </c>
      <c r="LM71" s="165" t="e">
        <f t="shared" si="137"/>
        <v>#N/A</v>
      </c>
      <c r="LN71" s="165" t="e">
        <f t="shared" si="138"/>
        <v>#N/A</v>
      </c>
      <c r="LO71" s="165" t="e">
        <f t="shared" si="138"/>
        <v>#N/A</v>
      </c>
      <c r="LP71" s="165" t="e">
        <f t="shared" si="138"/>
        <v>#N/A</v>
      </c>
      <c r="LQ71" s="165" t="e">
        <f t="shared" si="138"/>
        <v>#N/A</v>
      </c>
      <c r="LR71" s="165" t="e">
        <f t="shared" si="138"/>
        <v>#N/A</v>
      </c>
      <c r="LS71" s="165" t="e">
        <f t="shared" si="138"/>
        <v>#N/A</v>
      </c>
      <c r="LT71" s="165" t="e">
        <f t="shared" si="138"/>
        <v>#N/A</v>
      </c>
      <c r="LU71" s="165" t="e">
        <f t="shared" si="138"/>
        <v>#N/A</v>
      </c>
      <c r="LV71" s="165" t="e">
        <f t="shared" si="138"/>
        <v>#N/A</v>
      </c>
      <c r="LW71" s="165" t="e">
        <f t="shared" si="138"/>
        <v>#N/A</v>
      </c>
      <c r="LX71" s="165" t="e">
        <f t="shared" si="138"/>
        <v>#N/A</v>
      </c>
      <c r="LY71" s="165" t="e">
        <f t="shared" si="138"/>
        <v>#N/A</v>
      </c>
      <c r="LZ71" s="165" t="e">
        <f t="shared" si="138"/>
        <v>#N/A</v>
      </c>
      <c r="MA71" s="165" t="e">
        <f t="shared" si="138"/>
        <v>#N/A</v>
      </c>
      <c r="MB71" s="165" t="e">
        <f t="shared" si="138"/>
        <v>#N/A</v>
      </c>
      <c r="MC71" s="165" t="e">
        <f t="shared" si="138"/>
        <v>#N/A</v>
      </c>
      <c r="MD71" s="165" t="e">
        <f t="shared" si="139"/>
        <v>#N/A</v>
      </c>
      <c r="ME71" s="165" t="e">
        <f t="shared" si="139"/>
        <v>#N/A</v>
      </c>
      <c r="MF71" s="165" t="e">
        <f t="shared" si="139"/>
        <v>#N/A</v>
      </c>
      <c r="MG71" s="165" t="e">
        <f t="shared" si="139"/>
        <v>#N/A</v>
      </c>
      <c r="MH71" s="165" t="e">
        <f t="shared" si="139"/>
        <v>#N/A</v>
      </c>
      <c r="MI71" s="165" t="e">
        <f t="shared" si="139"/>
        <v>#N/A</v>
      </c>
      <c r="MJ71" s="165" t="e">
        <f t="shared" si="139"/>
        <v>#N/A</v>
      </c>
      <c r="MK71" s="165" t="e">
        <f t="shared" si="139"/>
        <v>#N/A</v>
      </c>
      <c r="ML71" s="165" t="e">
        <f t="shared" si="139"/>
        <v>#N/A</v>
      </c>
      <c r="MM71" s="165" t="e">
        <f t="shared" si="139"/>
        <v>#N/A</v>
      </c>
      <c r="MN71" s="165" t="e">
        <f t="shared" si="139"/>
        <v>#N/A</v>
      </c>
      <c r="MO71" s="165" t="e">
        <f t="shared" si="139"/>
        <v>#N/A</v>
      </c>
      <c r="MP71" s="165" t="e">
        <f t="shared" si="139"/>
        <v>#N/A</v>
      </c>
      <c r="MQ71" s="165" t="e">
        <f t="shared" si="139"/>
        <v>#N/A</v>
      </c>
      <c r="MR71" s="165" t="e">
        <f t="shared" si="139"/>
        <v>#N/A</v>
      </c>
      <c r="MS71" s="165" t="e">
        <f t="shared" si="139"/>
        <v>#N/A</v>
      </c>
      <c r="MT71" s="165" t="e">
        <f t="shared" si="140"/>
        <v>#N/A</v>
      </c>
      <c r="MU71" s="165" t="e">
        <f t="shared" si="140"/>
        <v>#N/A</v>
      </c>
      <c r="MV71" s="165" t="e">
        <f t="shared" si="140"/>
        <v>#N/A</v>
      </c>
      <c r="MW71" s="165" t="e">
        <f t="shared" si="140"/>
        <v>#N/A</v>
      </c>
      <c r="MX71" s="165" t="e">
        <f t="shared" si="140"/>
        <v>#N/A</v>
      </c>
      <c r="MY71" s="165" t="e">
        <f t="shared" si="140"/>
        <v>#N/A</v>
      </c>
      <c r="MZ71" s="165" t="e">
        <f t="shared" si="140"/>
        <v>#N/A</v>
      </c>
      <c r="NA71" s="165" t="e">
        <f t="shared" si="140"/>
        <v>#N/A</v>
      </c>
      <c r="NB71" s="165" t="e">
        <f t="shared" si="140"/>
        <v>#N/A</v>
      </c>
      <c r="NC71" s="165" t="e">
        <f t="shared" si="140"/>
        <v>#N/A</v>
      </c>
      <c r="ND71" s="165" t="e">
        <f t="shared" si="140"/>
        <v>#N/A</v>
      </c>
      <c r="NE71" s="165" t="e">
        <f t="shared" si="140"/>
        <v>#N/A</v>
      </c>
      <c r="NF71" s="165" t="e">
        <f t="shared" si="140"/>
        <v>#N/A</v>
      </c>
      <c r="NG71" s="165" t="e">
        <f t="shared" si="140"/>
        <v>#N/A</v>
      </c>
      <c r="NH71" s="165" t="e">
        <f t="shared" si="140"/>
        <v>#N/A</v>
      </c>
      <c r="NI71" s="165" t="e">
        <f t="shared" si="140"/>
        <v>#N/A</v>
      </c>
      <c r="NJ71" s="165" t="e">
        <f t="shared" si="141"/>
        <v>#N/A</v>
      </c>
      <c r="NK71" s="165" t="e">
        <f t="shared" si="141"/>
        <v>#N/A</v>
      </c>
      <c r="NL71" s="165" t="e">
        <f t="shared" si="141"/>
        <v>#N/A</v>
      </c>
      <c r="NM71" s="165" t="e">
        <f t="shared" si="141"/>
        <v>#N/A</v>
      </c>
      <c r="NN71" s="165" t="e">
        <f t="shared" si="141"/>
        <v>#N/A</v>
      </c>
      <c r="NO71" s="165" t="e">
        <f t="shared" si="141"/>
        <v>#N/A</v>
      </c>
      <c r="NP71" s="165" t="e">
        <f t="shared" si="141"/>
        <v>#N/A</v>
      </c>
      <c r="NQ71" s="165" t="e">
        <f t="shared" si="141"/>
        <v>#N/A</v>
      </c>
      <c r="NR71" s="165" t="e">
        <f t="shared" si="141"/>
        <v>#N/A</v>
      </c>
      <c r="NS71" s="165" t="e">
        <f t="shared" si="141"/>
        <v>#N/A</v>
      </c>
      <c r="NT71" s="165" t="e">
        <f t="shared" si="141"/>
        <v>#N/A</v>
      </c>
      <c r="NU71" s="165" t="e">
        <f t="shared" si="141"/>
        <v>#N/A</v>
      </c>
      <c r="NV71" s="165" t="e">
        <f t="shared" si="141"/>
        <v>#N/A</v>
      </c>
      <c r="NW71" s="165" t="e">
        <f t="shared" si="141"/>
        <v>#N/A</v>
      </c>
      <c r="NX71" s="165" t="e">
        <f t="shared" si="141"/>
        <v>#N/A</v>
      </c>
      <c r="NY71" s="165" t="e">
        <f t="shared" si="141"/>
        <v>#N/A</v>
      </c>
      <c r="NZ71" s="165" t="e">
        <f t="shared" si="142"/>
        <v>#N/A</v>
      </c>
      <c r="OA71" s="165" t="e">
        <f t="shared" si="142"/>
        <v>#N/A</v>
      </c>
      <c r="OB71" s="165" t="e">
        <f t="shared" si="142"/>
        <v>#N/A</v>
      </c>
      <c r="OC71" s="165" t="e">
        <f t="shared" si="142"/>
        <v>#N/A</v>
      </c>
      <c r="OD71" s="165" t="e">
        <f t="shared" si="142"/>
        <v>#N/A</v>
      </c>
      <c r="OE71" s="165" t="e">
        <f t="shared" si="142"/>
        <v>#N/A</v>
      </c>
      <c r="OF71" s="165" t="e">
        <f t="shared" si="142"/>
        <v>#N/A</v>
      </c>
      <c r="OG71" s="165" t="e">
        <f t="shared" si="142"/>
        <v>#N/A</v>
      </c>
      <c r="OH71" s="165" t="e">
        <f t="shared" si="142"/>
        <v>#N/A</v>
      </c>
      <c r="OI71" s="165" t="e">
        <f t="shared" si="142"/>
        <v>#N/A</v>
      </c>
      <c r="OJ71" s="165" t="e">
        <f t="shared" si="142"/>
        <v>#N/A</v>
      </c>
      <c r="OK71" s="165" t="e">
        <f t="shared" si="142"/>
        <v>#N/A</v>
      </c>
      <c r="OL71" s="165" t="e">
        <f t="shared" si="142"/>
        <v>#N/A</v>
      </c>
      <c r="OM71" s="165" t="e">
        <f t="shared" si="142"/>
        <v>#N/A</v>
      </c>
      <c r="ON71" s="165" t="e">
        <f t="shared" si="142"/>
        <v>#N/A</v>
      </c>
      <c r="OO71" s="165" t="e">
        <f t="shared" si="142"/>
        <v>#N/A</v>
      </c>
      <c r="OP71" s="165" t="e">
        <f t="shared" si="143"/>
        <v>#N/A</v>
      </c>
      <c r="OQ71" s="165" t="e">
        <f t="shared" si="143"/>
        <v>#N/A</v>
      </c>
      <c r="OR71" s="165" t="e">
        <f t="shared" si="143"/>
        <v>#N/A</v>
      </c>
      <c r="OS71" s="165" t="e">
        <f t="shared" si="143"/>
        <v>#N/A</v>
      </c>
      <c r="OT71" s="165" t="e">
        <f t="shared" si="114"/>
        <v>#N/A</v>
      </c>
      <c r="OU71" s="165" t="e">
        <f t="shared" si="114"/>
        <v>#N/A</v>
      </c>
      <c r="OV71" s="165" t="e">
        <f t="shared" si="114"/>
        <v>#N/A</v>
      </c>
      <c r="OW71" s="165" t="e">
        <f t="shared" si="114"/>
        <v>#N/A</v>
      </c>
      <c r="OX71" s="165" t="e">
        <f t="shared" si="114"/>
        <v>#N/A</v>
      </c>
      <c r="OY71" s="165" t="e">
        <f t="shared" si="114"/>
        <v>#N/A</v>
      </c>
      <c r="OZ71" s="165" t="e">
        <f t="shared" si="114"/>
        <v>#N/A</v>
      </c>
      <c r="PA71" s="165" t="e">
        <f t="shared" si="114"/>
        <v>#N/A</v>
      </c>
      <c r="PB71" s="165" t="e">
        <f t="shared" si="114"/>
        <v>#N/A</v>
      </c>
      <c r="PC71" s="165" t="e">
        <f t="shared" si="114"/>
        <v>#N/A</v>
      </c>
      <c r="PD71" s="165" t="e">
        <f t="shared" si="114"/>
        <v>#N/A</v>
      </c>
      <c r="PE71" s="165" t="e">
        <f t="shared" si="114"/>
        <v>#N/A</v>
      </c>
      <c r="PF71" s="165" t="e">
        <f t="shared" si="114"/>
        <v>#N/A</v>
      </c>
      <c r="PG71" s="165" t="e">
        <f t="shared" si="114"/>
        <v>#N/A</v>
      </c>
      <c r="PH71" s="165" t="e">
        <f t="shared" si="114"/>
        <v>#N/A</v>
      </c>
    </row>
    <row r="72" spans="1:424" hidden="1" x14ac:dyDescent="0.45">
      <c r="A72" s="4">
        <v>69</v>
      </c>
      <c r="B72" s="91"/>
      <c r="C72" s="91"/>
      <c r="D72" s="91"/>
      <c r="E72" s="120" t="str">
        <f t="shared" si="146"/>
        <v/>
      </c>
      <c r="F72" s="120" t="str">
        <f t="shared" si="147"/>
        <v/>
      </c>
      <c r="G72" s="71" t="str">
        <f t="shared" si="148"/>
        <v/>
      </c>
      <c r="H72" s="23"/>
      <c r="I72" s="55"/>
      <c r="J72" s="298"/>
      <c r="K72" s="72" t="str">
        <f>IF(AND(B72&gt;0,C72&gt;0,D72&gt;0),IF(ISBLANK(J72),IF(ISBLANK(H72),"",(D72-B72)*VLOOKUP(H72,VLookups!$A$4:$B$13,2,FALSE)),J72),"")</f>
        <v/>
      </c>
      <c r="L72" s="73" t="str">
        <f t="shared" si="144"/>
        <v/>
      </c>
      <c r="M72" s="91"/>
      <c r="N72" s="265" t="str">
        <f>IF(AND(M72&gt;0,C72&gt;0,NOT(K72="")),ABS(VLOOKUP($M$1,VLookups!$A$43:$B$44,2,FALSE)-_xlfn.NORM.DIST(M72,G72,K72,TRUE)),"")</f>
        <v/>
      </c>
      <c r="O72" s="90" t="str">
        <f>IF(AND($B72&gt;0,$C72&gt;0,$D72&gt;0,NOT(ISBLANK($H72))),_xlfn.NORM.INV(ABS(VLOOKUP($M$1,VLookups!$A$43:$B$44,2,FALSE)-O$3),$G72,$K72),"")</f>
        <v/>
      </c>
      <c r="P72" s="89" t="str">
        <f>IF(AND($B72&gt;0,$C72&gt;0,$D72&gt;0,NOT(ISBLANK($H72))),_xlfn.NORM.INV(ABS(VLOOKUP($M$1,VLookups!$A$43:$B$44,2,FALSE)-P$3),$G72,$K72),"")</f>
        <v/>
      </c>
      <c r="Q72" s="90" t="str">
        <f>IF(AND($B72&gt;0,$C72&gt;0,$D72&gt;0,NOT(ISBLANK($H72))),_xlfn.NORM.INV(ABS(VLOOKUP($M$1,VLookups!$A$43:$B$44,2,FALSE)-Q$3),$G72,$K72),"")</f>
        <v/>
      </c>
      <c r="R72" s="89" t="str">
        <f>IF(AND($B72&gt;0,$C72&gt;0,$D72&gt;0,NOT(ISBLANK($H72))),_xlfn.NORM.INV(ABS(VLOOKUP($M$1,VLookups!$A$43:$B$44,2,FALSE)-R$3),$G72,$K72),"")</f>
        <v/>
      </c>
      <c r="S72" s="90" t="str">
        <f>IF(AND($B72&gt;0,$C72&gt;0,$D72&gt;0,NOT(ISBLANK($H72))),_xlfn.NORM.INV(ABS(VLOOKUP($M$1,VLookups!$A$43:$B$44,2,FALSE)-S$3),$G72,$K72),"")</f>
        <v/>
      </c>
      <c r="T72" s="89" t="str">
        <f>IF(AND($B72&gt;0,$C72&gt;0,$D72&gt;0,NOT(ISBLANK($H72))),_xlfn.NORM.INV(ABS(VLOOKUP($M$1,VLookups!$A$43:$B$44,2,FALSE)-T$3),$G72,$K72),"")</f>
        <v/>
      </c>
      <c r="U72" s="5"/>
      <c r="V72" s="164" t="str">
        <f t="shared" si="149"/>
        <v/>
      </c>
      <c r="W72" s="47" t="str">
        <f t="shared" si="133"/>
        <v/>
      </c>
      <c r="X72" s="47" t="str">
        <f t="shared" si="133"/>
        <v/>
      </c>
      <c r="Y72" s="47" t="str">
        <f t="shared" si="133"/>
        <v/>
      </c>
      <c r="Z72" s="47" t="str">
        <f t="shared" si="133"/>
        <v/>
      </c>
      <c r="AA72" s="47" t="str">
        <f t="shared" si="133"/>
        <v/>
      </c>
      <c r="AB72" s="47" t="str">
        <f t="shared" si="133"/>
        <v/>
      </c>
      <c r="AC72" s="47" t="str">
        <f t="shared" si="133"/>
        <v/>
      </c>
      <c r="AD72" s="47" t="str">
        <f t="shared" si="133"/>
        <v/>
      </c>
      <c r="AE72" s="47" t="str">
        <f t="shared" si="133"/>
        <v/>
      </c>
      <c r="AF72" s="47" t="str">
        <f t="shared" si="133"/>
        <v/>
      </c>
      <c r="AG72" s="47" t="str">
        <f t="shared" si="133"/>
        <v/>
      </c>
      <c r="AH72" s="47" t="str">
        <f t="shared" si="133"/>
        <v/>
      </c>
      <c r="AI72" s="47" t="str">
        <f t="shared" si="133"/>
        <v/>
      </c>
      <c r="AJ72" s="47" t="str">
        <f t="shared" si="133"/>
        <v/>
      </c>
      <c r="AK72" s="47" t="str">
        <f t="shared" si="133"/>
        <v/>
      </c>
      <c r="AL72" s="47" t="str">
        <f t="shared" ref="AL72:BA87" si="159">IF(ISNONTEXT($V72),AM72-$V72,"")</f>
        <v/>
      </c>
      <c r="AM72" s="47" t="str">
        <f t="shared" si="159"/>
        <v/>
      </c>
      <c r="AN72" s="47" t="str">
        <f t="shared" si="159"/>
        <v/>
      </c>
      <c r="AO72" s="47" t="str">
        <f t="shared" si="159"/>
        <v/>
      </c>
      <c r="AP72" s="47" t="str">
        <f t="shared" si="159"/>
        <v/>
      </c>
      <c r="AQ72" s="47" t="str">
        <f t="shared" si="159"/>
        <v/>
      </c>
      <c r="AR72" s="47" t="str">
        <f t="shared" si="159"/>
        <v/>
      </c>
      <c r="AS72" s="47" t="str">
        <f t="shared" si="159"/>
        <v/>
      </c>
      <c r="AT72" s="47" t="str">
        <f t="shared" si="159"/>
        <v/>
      </c>
      <c r="AU72" s="47" t="str">
        <f t="shared" si="159"/>
        <v/>
      </c>
      <c r="AV72" s="47" t="str">
        <f t="shared" si="159"/>
        <v/>
      </c>
      <c r="AW72" s="47" t="str">
        <f t="shared" si="159"/>
        <v/>
      </c>
      <c r="AX72" s="47" t="str">
        <f t="shared" si="159"/>
        <v/>
      </c>
      <c r="AY72" s="47" t="str">
        <f t="shared" si="159"/>
        <v/>
      </c>
      <c r="AZ72" s="47" t="str">
        <f t="shared" si="159"/>
        <v/>
      </c>
      <c r="BA72" s="47" t="str">
        <f t="shared" si="159"/>
        <v/>
      </c>
      <c r="BB72" s="47" t="str">
        <f t="shared" ref="BB72:BQ87" si="160">IF(ISNONTEXT($V72),BC72-$V72,"")</f>
        <v/>
      </c>
      <c r="BC72" s="47" t="str">
        <f t="shared" si="160"/>
        <v/>
      </c>
      <c r="BD72" s="47" t="str">
        <f t="shared" si="160"/>
        <v/>
      </c>
      <c r="BE72" s="47" t="str">
        <f t="shared" si="160"/>
        <v/>
      </c>
      <c r="BF72" s="47" t="str">
        <f t="shared" si="160"/>
        <v/>
      </c>
      <c r="BG72" s="47" t="str">
        <f t="shared" si="160"/>
        <v/>
      </c>
      <c r="BH72" s="47" t="str">
        <f t="shared" si="160"/>
        <v/>
      </c>
      <c r="BI72" s="47" t="str">
        <f t="shared" si="160"/>
        <v/>
      </c>
      <c r="BJ72" s="47" t="str">
        <f t="shared" si="160"/>
        <v/>
      </c>
      <c r="BK72" s="47" t="str">
        <f t="shared" si="160"/>
        <v/>
      </c>
      <c r="BL72" s="47" t="str">
        <f t="shared" si="160"/>
        <v/>
      </c>
      <c r="BM72" s="47" t="str">
        <f t="shared" si="160"/>
        <v/>
      </c>
      <c r="BN72" s="47" t="str">
        <f t="shared" si="160"/>
        <v/>
      </c>
      <c r="BO72" s="47" t="str">
        <f t="shared" si="160"/>
        <v/>
      </c>
      <c r="BP72" s="47" t="str">
        <f t="shared" si="160"/>
        <v/>
      </c>
      <c r="BQ72" s="47" t="str">
        <f t="shared" si="160"/>
        <v/>
      </c>
      <c r="BR72" s="47" t="str">
        <f t="shared" si="153"/>
        <v/>
      </c>
      <c r="BS72" s="47" t="str">
        <f t="shared" si="153"/>
        <v/>
      </c>
      <c r="BT72" s="47" t="str">
        <f t="shared" si="153"/>
        <v/>
      </c>
      <c r="BU72" s="47" t="str">
        <f t="shared" si="153"/>
        <v/>
      </c>
      <c r="BV72" s="47" t="str">
        <f t="shared" si="153"/>
        <v/>
      </c>
      <c r="BW72" s="47" t="str">
        <f t="shared" si="153"/>
        <v/>
      </c>
      <c r="BX72" s="47" t="str">
        <f t="shared" si="153"/>
        <v/>
      </c>
      <c r="BY72" s="47" t="str">
        <f t="shared" si="153"/>
        <v/>
      </c>
      <c r="BZ72" s="47" t="str">
        <f t="shared" si="153"/>
        <v/>
      </c>
      <c r="CA72" s="47" t="str">
        <f t="shared" si="153"/>
        <v/>
      </c>
      <c r="CB72" s="47" t="str">
        <f t="shared" si="153"/>
        <v/>
      </c>
      <c r="CC72" s="47" t="str">
        <f t="shared" si="153"/>
        <v/>
      </c>
      <c r="CD72" s="47" t="str">
        <f t="shared" si="153"/>
        <v/>
      </c>
      <c r="CE72" s="47" t="str">
        <f t="shared" si="153"/>
        <v/>
      </c>
      <c r="CF72" s="47" t="str">
        <f t="shared" si="153"/>
        <v/>
      </c>
      <c r="CG72" s="47" t="str">
        <f t="shared" ref="CG72:CV87" si="161">IF(ISNONTEXT($V72),CH72-$V72,"")</f>
        <v/>
      </c>
      <c r="CH72" s="47" t="str">
        <f t="shared" si="161"/>
        <v/>
      </c>
      <c r="CI72" s="47" t="str">
        <f t="shared" si="161"/>
        <v/>
      </c>
      <c r="CJ72" s="47" t="str">
        <f t="shared" si="161"/>
        <v/>
      </c>
      <c r="CK72" s="47" t="str">
        <f t="shared" si="161"/>
        <v/>
      </c>
      <c r="CL72" s="47" t="str">
        <f t="shared" si="161"/>
        <v/>
      </c>
      <c r="CM72" s="47" t="str">
        <f t="shared" si="161"/>
        <v/>
      </c>
      <c r="CN72" s="47" t="str">
        <f t="shared" si="161"/>
        <v/>
      </c>
      <c r="CO72" s="47" t="str">
        <f t="shared" si="161"/>
        <v/>
      </c>
      <c r="CP72" s="47" t="str">
        <f t="shared" si="161"/>
        <v/>
      </c>
      <c r="CQ72" s="47" t="str">
        <f t="shared" si="161"/>
        <v/>
      </c>
      <c r="CR72" s="47" t="str">
        <f t="shared" si="161"/>
        <v/>
      </c>
      <c r="CS72" s="47" t="str">
        <f t="shared" si="161"/>
        <v/>
      </c>
      <c r="CT72" s="47" t="str">
        <f t="shared" si="161"/>
        <v/>
      </c>
      <c r="CU72" s="47" t="str">
        <f t="shared" si="161"/>
        <v/>
      </c>
      <c r="CV72" s="47" t="str">
        <f t="shared" si="161"/>
        <v/>
      </c>
      <c r="CW72" s="47" t="str">
        <f t="shared" si="154"/>
        <v/>
      </c>
      <c r="CX72" s="47" t="str">
        <f t="shared" si="154"/>
        <v/>
      </c>
      <c r="CY72" s="47" t="str">
        <f t="shared" si="154"/>
        <v/>
      </c>
      <c r="CZ72" s="47" t="str">
        <f t="shared" si="154"/>
        <v/>
      </c>
      <c r="DA72" s="47" t="str">
        <f t="shared" si="154"/>
        <v/>
      </c>
      <c r="DB72" s="47" t="str">
        <f t="shared" si="154"/>
        <v/>
      </c>
      <c r="DC72" s="47" t="str">
        <f t="shared" si="154"/>
        <v/>
      </c>
      <c r="DD72" s="47" t="str">
        <f t="shared" si="154"/>
        <v/>
      </c>
      <c r="DE72" s="47" t="str">
        <f t="shared" si="154"/>
        <v/>
      </c>
      <c r="DF72" s="47" t="str">
        <f t="shared" si="154"/>
        <v/>
      </c>
      <c r="DG72" s="47" t="str">
        <f t="shared" si="154"/>
        <v/>
      </c>
      <c r="DH72" s="47" t="str">
        <f t="shared" si="154"/>
        <v/>
      </c>
      <c r="DI72" s="47" t="str">
        <f t="shared" si="154"/>
        <v/>
      </c>
      <c r="DJ72" s="47" t="str">
        <f t="shared" si="154"/>
        <v/>
      </c>
      <c r="DK72" s="47" t="str">
        <f t="shared" si="154"/>
        <v/>
      </c>
      <c r="DL72" s="47" t="str">
        <f t="shared" ref="DL72:DR87" si="162">IF(ISNONTEXT($V72),DM72-$V72,"")</f>
        <v/>
      </c>
      <c r="DM72" s="47" t="str">
        <f t="shared" si="162"/>
        <v/>
      </c>
      <c r="DN72" s="47" t="str">
        <f t="shared" si="162"/>
        <v/>
      </c>
      <c r="DO72" s="47" t="str">
        <f t="shared" si="162"/>
        <v/>
      </c>
      <c r="DP72" s="47" t="str">
        <f t="shared" si="162"/>
        <v/>
      </c>
      <c r="DQ72" s="47" t="str">
        <f t="shared" si="162"/>
        <v/>
      </c>
      <c r="DR72" s="47" t="str">
        <f t="shared" si="162"/>
        <v/>
      </c>
      <c r="DS72" s="179" t="str">
        <f t="shared" si="150"/>
        <v/>
      </c>
      <c r="DT72" s="47" t="str">
        <f t="shared" si="134"/>
        <v/>
      </c>
      <c r="DU72" s="47" t="str">
        <f t="shared" si="134"/>
        <v/>
      </c>
      <c r="DV72" s="47" t="str">
        <f t="shared" si="134"/>
        <v/>
      </c>
      <c r="DW72" s="47" t="str">
        <f t="shared" si="134"/>
        <v/>
      </c>
      <c r="DX72" s="47" t="str">
        <f t="shared" si="134"/>
        <v/>
      </c>
      <c r="DY72" s="47" t="str">
        <f t="shared" si="134"/>
        <v/>
      </c>
      <c r="DZ72" s="47" t="str">
        <f t="shared" si="134"/>
        <v/>
      </c>
      <c r="EA72" s="47" t="str">
        <f t="shared" si="134"/>
        <v/>
      </c>
      <c r="EB72" s="47" t="str">
        <f t="shared" si="134"/>
        <v/>
      </c>
      <c r="EC72" s="47" t="str">
        <f t="shared" si="134"/>
        <v/>
      </c>
      <c r="ED72" s="47" t="str">
        <f t="shared" si="134"/>
        <v/>
      </c>
      <c r="EE72" s="47" t="str">
        <f t="shared" si="134"/>
        <v/>
      </c>
      <c r="EF72" s="47" t="str">
        <f t="shared" si="134"/>
        <v/>
      </c>
      <c r="EG72" s="47" t="str">
        <f t="shared" si="134"/>
        <v/>
      </c>
      <c r="EH72" s="47" t="str">
        <f t="shared" si="134"/>
        <v/>
      </c>
      <c r="EI72" s="47" t="str">
        <f t="shared" ref="EI72:EX87" si="163">IF(ISNONTEXT($V72),EH72+$V72,"")</f>
        <v/>
      </c>
      <c r="EJ72" s="47" t="str">
        <f t="shared" si="163"/>
        <v/>
      </c>
      <c r="EK72" s="47" t="str">
        <f t="shared" si="163"/>
        <v/>
      </c>
      <c r="EL72" s="47" t="str">
        <f t="shared" si="163"/>
        <v/>
      </c>
      <c r="EM72" s="47" t="str">
        <f t="shared" si="163"/>
        <v/>
      </c>
      <c r="EN72" s="47" t="str">
        <f t="shared" si="163"/>
        <v/>
      </c>
      <c r="EO72" s="47" t="str">
        <f t="shared" si="163"/>
        <v/>
      </c>
      <c r="EP72" s="47" t="str">
        <f t="shared" si="163"/>
        <v/>
      </c>
      <c r="EQ72" s="47" t="str">
        <f t="shared" si="163"/>
        <v/>
      </c>
      <c r="ER72" s="47" t="str">
        <f t="shared" si="163"/>
        <v/>
      </c>
      <c r="ES72" s="47" t="str">
        <f t="shared" si="163"/>
        <v/>
      </c>
      <c r="ET72" s="47" t="str">
        <f t="shared" si="163"/>
        <v/>
      </c>
      <c r="EU72" s="47" t="str">
        <f t="shared" si="163"/>
        <v/>
      </c>
      <c r="EV72" s="47" t="str">
        <f t="shared" si="163"/>
        <v/>
      </c>
      <c r="EW72" s="47" t="str">
        <f t="shared" si="163"/>
        <v/>
      </c>
      <c r="EX72" s="47" t="str">
        <f t="shared" si="163"/>
        <v/>
      </c>
      <c r="EY72" s="47" t="str">
        <f t="shared" ref="EY72:FN87" si="164">IF(ISNONTEXT($V72),EX72+$V72,"")</f>
        <v/>
      </c>
      <c r="EZ72" s="47" t="str">
        <f t="shared" si="164"/>
        <v/>
      </c>
      <c r="FA72" s="47" t="str">
        <f t="shared" si="164"/>
        <v/>
      </c>
      <c r="FB72" s="47" t="str">
        <f t="shared" si="164"/>
        <v/>
      </c>
      <c r="FC72" s="47" t="str">
        <f t="shared" si="164"/>
        <v/>
      </c>
      <c r="FD72" s="47" t="str">
        <f t="shared" si="164"/>
        <v/>
      </c>
      <c r="FE72" s="47" t="str">
        <f t="shared" si="164"/>
        <v/>
      </c>
      <c r="FF72" s="47" t="str">
        <f t="shared" si="164"/>
        <v/>
      </c>
      <c r="FG72" s="47" t="str">
        <f t="shared" si="164"/>
        <v/>
      </c>
      <c r="FH72" s="47" t="str">
        <f t="shared" si="164"/>
        <v/>
      </c>
      <c r="FI72" s="47" t="str">
        <f t="shared" si="164"/>
        <v/>
      </c>
      <c r="FJ72" s="47" t="str">
        <f t="shared" si="164"/>
        <v/>
      </c>
      <c r="FK72" s="47" t="str">
        <f t="shared" si="164"/>
        <v/>
      </c>
      <c r="FL72" s="47" t="str">
        <f t="shared" si="164"/>
        <v/>
      </c>
      <c r="FM72" s="47" t="str">
        <f t="shared" si="164"/>
        <v/>
      </c>
      <c r="FN72" s="47" t="str">
        <f t="shared" si="164"/>
        <v/>
      </c>
      <c r="FO72" s="47" t="str">
        <f t="shared" si="156"/>
        <v/>
      </c>
      <c r="FP72" s="47" t="str">
        <f t="shared" si="156"/>
        <v/>
      </c>
      <c r="FQ72" s="47" t="str">
        <f t="shared" si="156"/>
        <v/>
      </c>
      <c r="FR72" s="47" t="str">
        <f t="shared" si="156"/>
        <v/>
      </c>
      <c r="FS72" s="47" t="str">
        <f t="shared" si="156"/>
        <v/>
      </c>
      <c r="FT72" s="47" t="str">
        <f t="shared" si="156"/>
        <v/>
      </c>
      <c r="FU72" s="47" t="str">
        <f t="shared" si="156"/>
        <v/>
      </c>
      <c r="FV72" s="47" t="str">
        <f t="shared" si="156"/>
        <v/>
      </c>
      <c r="FW72" s="47" t="str">
        <f t="shared" si="156"/>
        <v/>
      </c>
      <c r="FX72" s="47" t="str">
        <f t="shared" si="156"/>
        <v/>
      </c>
      <c r="FY72" s="47" t="str">
        <f t="shared" si="156"/>
        <v/>
      </c>
      <c r="FZ72" s="47" t="str">
        <f t="shared" si="156"/>
        <v/>
      </c>
      <c r="GA72" s="47" t="str">
        <f t="shared" si="156"/>
        <v/>
      </c>
      <c r="GB72" s="47" t="str">
        <f t="shared" si="156"/>
        <v/>
      </c>
      <c r="GC72" s="47" t="str">
        <f t="shared" si="156"/>
        <v/>
      </c>
      <c r="GD72" s="47" t="str">
        <f t="shared" ref="GD72:GS87" si="165">IF(ISNONTEXT($V72),GC72+$V72,"")</f>
        <v/>
      </c>
      <c r="GE72" s="47" t="str">
        <f t="shared" si="165"/>
        <v/>
      </c>
      <c r="GF72" s="47" t="str">
        <f t="shared" si="165"/>
        <v/>
      </c>
      <c r="GG72" s="47" t="str">
        <f t="shared" si="165"/>
        <v/>
      </c>
      <c r="GH72" s="47" t="str">
        <f t="shared" si="165"/>
        <v/>
      </c>
      <c r="GI72" s="47" t="str">
        <f t="shared" si="165"/>
        <v/>
      </c>
      <c r="GJ72" s="47" t="str">
        <f t="shared" si="165"/>
        <v/>
      </c>
      <c r="GK72" s="47" t="str">
        <f t="shared" si="165"/>
        <v/>
      </c>
      <c r="GL72" s="47" t="str">
        <f t="shared" si="165"/>
        <v/>
      </c>
      <c r="GM72" s="47" t="str">
        <f t="shared" si="165"/>
        <v/>
      </c>
      <c r="GN72" s="47" t="str">
        <f t="shared" si="165"/>
        <v/>
      </c>
      <c r="GO72" s="47" t="str">
        <f t="shared" si="165"/>
        <v/>
      </c>
      <c r="GP72" s="47" t="str">
        <f t="shared" si="165"/>
        <v/>
      </c>
      <c r="GQ72" s="47" t="str">
        <f t="shared" si="165"/>
        <v/>
      </c>
      <c r="GR72" s="47" t="str">
        <f t="shared" si="165"/>
        <v/>
      </c>
      <c r="GS72" s="47" t="str">
        <f t="shared" si="165"/>
        <v/>
      </c>
      <c r="GT72" s="47" t="str">
        <f t="shared" si="157"/>
        <v/>
      </c>
      <c r="GU72" s="47" t="str">
        <f t="shared" si="157"/>
        <v/>
      </c>
      <c r="GV72" s="47" t="str">
        <f t="shared" si="157"/>
        <v/>
      </c>
      <c r="GW72" s="47" t="str">
        <f t="shared" si="157"/>
        <v/>
      </c>
      <c r="GX72" s="47" t="str">
        <f t="shared" si="157"/>
        <v/>
      </c>
      <c r="GY72" s="47" t="str">
        <f t="shared" si="157"/>
        <v/>
      </c>
      <c r="GZ72" s="47" t="str">
        <f t="shared" si="157"/>
        <v/>
      </c>
      <c r="HA72" s="47" t="str">
        <f t="shared" si="157"/>
        <v/>
      </c>
      <c r="HB72" s="47" t="str">
        <f t="shared" si="157"/>
        <v/>
      </c>
      <c r="HC72" s="47" t="str">
        <f t="shared" si="157"/>
        <v/>
      </c>
      <c r="HD72" s="47" t="str">
        <f t="shared" si="157"/>
        <v/>
      </c>
      <c r="HE72" s="47" t="str">
        <f t="shared" si="157"/>
        <v/>
      </c>
      <c r="HF72" s="47" t="str">
        <f t="shared" si="157"/>
        <v/>
      </c>
      <c r="HG72" s="47" t="str">
        <f t="shared" si="157"/>
        <v/>
      </c>
      <c r="HH72" s="47" t="str">
        <f t="shared" si="157"/>
        <v/>
      </c>
      <c r="HI72" s="47" t="str">
        <f t="shared" ref="HI72:HO87" si="166">IF(ISNONTEXT($V72),HH72+$V72,"")</f>
        <v/>
      </c>
      <c r="HJ72" s="47" t="str">
        <f t="shared" si="166"/>
        <v/>
      </c>
      <c r="HK72" s="47" t="str">
        <f t="shared" si="166"/>
        <v/>
      </c>
      <c r="HL72" s="47" t="str">
        <f t="shared" si="166"/>
        <v/>
      </c>
      <c r="HM72" s="47" t="str">
        <f t="shared" si="166"/>
        <v/>
      </c>
      <c r="HN72" s="47" t="str">
        <f t="shared" si="166"/>
        <v/>
      </c>
      <c r="HO72" s="47" t="str">
        <f t="shared" si="166"/>
        <v/>
      </c>
      <c r="HP72" s="165" t="e">
        <f t="shared" si="152"/>
        <v>#N/A</v>
      </c>
      <c r="HQ72" s="165" t="e">
        <f t="shared" si="152"/>
        <v>#N/A</v>
      </c>
      <c r="HR72" s="165" t="e">
        <f t="shared" si="152"/>
        <v>#N/A</v>
      </c>
      <c r="HS72" s="165" t="e">
        <f t="shared" si="152"/>
        <v>#N/A</v>
      </c>
      <c r="HT72" s="165" t="e">
        <f t="shared" si="152"/>
        <v>#N/A</v>
      </c>
      <c r="HU72" s="165" t="e">
        <f t="shared" si="152"/>
        <v>#N/A</v>
      </c>
      <c r="HV72" s="165" t="e">
        <f t="shared" si="152"/>
        <v>#N/A</v>
      </c>
      <c r="HW72" s="165" t="e">
        <f t="shared" si="152"/>
        <v>#N/A</v>
      </c>
      <c r="HX72" s="165" t="e">
        <f t="shared" si="152"/>
        <v>#N/A</v>
      </c>
      <c r="HY72" s="165" t="e">
        <f t="shared" si="152"/>
        <v>#N/A</v>
      </c>
      <c r="HZ72" s="165" t="e">
        <f t="shared" si="152"/>
        <v>#N/A</v>
      </c>
      <c r="IA72" s="165" t="e">
        <f t="shared" si="152"/>
        <v>#N/A</v>
      </c>
      <c r="IB72" s="165" t="e">
        <f t="shared" si="152"/>
        <v>#N/A</v>
      </c>
      <c r="IC72" s="165" t="e">
        <f t="shared" si="152"/>
        <v>#N/A</v>
      </c>
      <c r="ID72" s="165" t="e">
        <f t="shared" si="152"/>
        <v>#N/A</v>
      </c>
      <c r="IE72" s="165" t="e">
        <f t="shared" si="151"/>
        <v>#N/A</v>
      </c>
      <c r="IF72" s="165" t="e">
        <f t="shared" si="120"/>
        <v>#N/A</v>
      </c>
      <c r="IG72" s="165" t="e">
        <f t="shared" si="120"/>
        <v>#N/A</v>
      </c>
      <c r="IH72" s="165" t="e">
        <f t="shared" si="120"/>
        <v>#N/A</v>
      </c>
      <c r="II72" s="165" t="e">
        <f t="shared" ref="II72:IX91" si="167">IF(ISNONTEXT($K72),_xlfn.NORM.DIST(AP72,$G72,$K72,FALSE),NA())</f>
        <v>#N/A</v>
      </c>
      <c r="IJ72" s="165" t="e">
        <f t="shared" si="167"/>
        <v>#N/A</v>
      </c>
      <c r="IK72" s="165" t="e">
        <f t="shared" si="167"/>
        <v>#N/A</v>
      </c>
      <c r="IL72" s="165" t="e">
        <f t="shared" si="167"/>
        <v>#N/A</v>
      </c>
      <c r="IM72" s="165" t="e">
        <f t="shared" si="167"/>
        <v>#N/A</v>
      </c>
      <c r="IN72" s="165" t="e">
        <f t="shared" si="167"/>
        <v>#N/A</v>
      </c>
      <c r="IO72" s="165" t="e">
        <f t="shared" si="167"/>
        <v>#N/A</v>
      </c>
      <c r="IP72" s="165" t="e">
        <f t="shared" si="167"/>
        <v>#N/A</v>
      </c>
      <c r="IQ72" s="165" t="e">
        <f t="shared" si="167"/>
        <v>#N/A</v>
      </c>
      <c r="IR72" s="165" t="e">
        <f t="shared" si="167"/>
        <v>#N/A</v>
      </c>
      <c r="IS72" s="165" t="e">
        <f t="shared" si="167"/>
        <v>#N/A</v>
      </c>
      <c r="IT72" s="165" t="e">
        <f t="shared" si="118"/>
        <v>#N/A</v>
      </c>
      <c r="IU72" s="165" t="e">
        <f t="shared" si="117"/>
        <v>#N/A</v>
      </c>
      <c r="IV72" s="165" t="e">
        <f t="shared" si="117"/>
        <v>#N/A</v>
      </c>
      <c r="IW72" s="165" t="e">
        <f t="shared" si="117"/>
        <v>#N/A</v>
      </c>
      <c r="IX72" s="165" t="e">
        <f t="shared" si="117"/>
        <v>#N/A</v>
      </c>
      <c r="IY72" s="165" t="e">
        <f t="shared" si="117"/>
        <v>#N/A</v>
      </c>
      <c r="IZ72" s="165" t="e">
        <f t="shared" si="117"/>
        <v>#N/A</v>
      </c>
      <c r="JA72" s="165" t="e">
        <f t="shared" si="117"/>
        <v>#N/A</v>
      </c>
      <c r="JB72" s="165" t="e">
        <f t="shared" si="117"/>
        <v>#N/A</v>
      </c>
      <c r="JC72" s="165" t="e">
        <f t="shared" si="117"/>
        <v>#N/A</v>
      </c>
      <c r="JD72" s="165" t="e">
        <f t="shared" si="117"/>
        <v>#N/A</v>
      </c>
      <c r="JE72" s="165" t="e">
        <f t="shared" si="117"/>
        <v>#N/A</v>
      </c>
      <c r="JF72" s="165" t="e">
        <f t="shared" si="117"/>
        <v>#N/A</v>
      </c>
      <c r="JG72" s="165" t="e">
        <f t="shared" si="117"/>
        <v>#N/A</v>
      </c>
      <c r="JH72" s="165" t="e">
        <f t="shared" si="117"/>
        <v>#N/A</v>
      </c>
      <c r="JI72" s="165" t="e">
        <f t="shared" si="117"/>
        <v>#N/A</v>
      </c>
      <c r="JJ72" s="165" t="e">
        <f t="shared" ref="JJ72:JY104" si="168">IF(ISNONTEXT($K72),_xlfn.NORM.DIST(BQ72,$G72,$K72,FALSE),NA())</f>
        <v>#N/A</v>
      </c>
      <c r="JK72" s="165" t="e">
        <f t="shared" si="145"/>
        <v>#N/A</v>
      </c>
      <c r="JL72" s="165" t="e">
        <f t="shared" si="145"/>
        <v>#N/A</v>
      </c>
      <c r="JM72" s="165" t="e">
        <f t="shared" si="145"/>
        <v>#N/A</v>
      </c>
      <c r="JN72" s="165" t="e">
        <f t="shared" si="145"/>
        <v>#N/A</v>
      </c>
      <c r="JO72" s="165" t="e">
        <f t="shared" si="145"/>
        <v>#N/A</v>
      </c>
      <c r="JP72" s="165" t="e">
        <f t="shared" si="145"/>
        <v>#N/A</v>
      </c>
      <c r="JQ72" s="165" t="e">
        <f t="shared" si="145"/>
        <v>#N/A</v>
      </c>
      <c r="JR72" s="165" t="e">
        <f t="shared" si="135"/>
        <v>#N/A</v>
      </c>
      <c r="JS72" s="165" t="e">
        <f t="shared" si="135"/>
        <v>#N/A</v>
      </c>
      <c r="JT72" s="165" t="e">
        <f t="shared" si="135"/>
        <v>#N/A</v>
      </c>
      <c r="JU72" s="165" t="e">
        <f t="shared" si="135"/>
        <v>#N/A</v>
      </c>
      <c r="JV72" s="165" t="e">
        <f t="shared" si="135"/>
        <v>#N/A</v>
      </c>
      <c r="JW72" s="165" t="e">
        <f t="shared" si="135"/>
        <v>#N/A</v>
      </c>
      <c r="JX72" s="165" t="e">
        <f t="shared" si="135"/>
        <v>#N/A</v>
      </c>
      <c r="JY72" s="165" t="e">
        <f t="shared" si="135"/>
        <v>#N/A</v>
      </c>
      <c r="JZ72" s="165" t="e">
        <f t="shared" si="135"/>
        <v>#N/A</v>
      </c>
      <c r="KA72" s="165" t="e">
        <f t="shared" si="135"/>
        <v>#N/A</v>
      </c>
      <c r="KB72" s="165" t="e">
        <f t="shared" si="135"/>
        <v>#N/A</v>
      </c>
      <c r="KC72" s="165" t="e">
        <f t="shared" si="135"/>
        <v>#N/A</v>
      </c>
      <c r="KD72" s="165" t="e">
        <f t="shared" si="135"/>
        <v>#N/A</v>
      </c>
      <c r="KE72" s="165" t="e">
        <f t="shared" si="135"/>
        <v>#N/A</v>
      </c>
      <c r="KF72" s="165" t="e">
        <f t="shared" si="135"/>
        <v>#N/A</v>
      </c>
      <c r="KG72" s="165" t="e">
        <f t="shared" si="135"/>
        <v>#N/A</v>
      </c>
      <c r="KH72" s="165" t="e">
        <f t="shared" si="136"/>
        <v>#N/A</v>
      </c>
      <c r="KI72" s="165" t="e">
        <f t="shared" si="136"/>
        <v>#N/A</v>
      </c>
      <c r="KJ72" s="165" t="e">
        <f t="shared" si="136"/>
        <v>#N/A</v>
      </c>
      <c r="KK72" s="165" t="e">
        <f t="shared" si="136"/>
        <v>#N/A</v>
      </c>
      <c r="KL72" s="165" t="e">
        <f t="shared" si="136"/>
        <v>#N/A</v>
      </c>
      <c r="KM72" s="165" t="e">
        <f t="shared" si="136"/>
        <v>#N/A</v>
      </c>
      <c r="KN72" s="165" t="e">
        <f t="shared" si="136"/>
        <v>#N/A</v>
      </c>
      <c r="KO72" s="165" t="e">
        <f t="shared" si="136"/>
        <v>#N/A</v>
      </c>
      <c r="KP72" s="165" t="e">
        <f t="shared" si="136"/>
        <v>#N/A</v>
      </c>
      <c r="KQ72" s="165" t="e">
        <f t="shared" si="136"/>
        <v>#N/A</v>
      </c>
      <c r="KR72" s="165" t="e">
        <f t="shared" si="136"/>
        <v>#N/A</v>
      </c>
      <c r="KS72" s="165" t="e">
        <f t="shared" si="136"/>
        <v>#N/A</v>
      </c>
      <c r="KT72" s="165" t="e">
        <f t="shared" si="136"/>
        <v>#N/A</v>
      </c>
      <c r="KU72" s="165" t="e">
        <f t="shared" si="136"/>
        <v>#N/A</v>
      </c>
      <c r="KV72" s="165" t="e">
        <f t="shared" si="136"/>
        <v>#N/A</v>
      </c>
      <c r="KW72" s="165" t="e">
        <f t="shared" si="136"/>
        <v>#N/A</v>
      </c>
      <c r="KX72" s="165" t="e">
        <f t="shared" si="137"/>
        <v>#N/A</v>
      </c>
      <c r="KY72" s="165" t="e">
        <f t="shared" si="137"/>
        <v>#N/A</v>
      </c>
      <c r="KZ72" s="165" t="e">
        <f t="shared" si="137"/>
        <v>#N/A</v>
      </c>
      <c r="LA72" s="165" t="e">
        <f t="shared" si="137"/>
        <v>#N/A</v>
      </c>
      <c r="LB72" s="165" t="e">
        <f t="shared" si="137"/>
        <v>#N/A</v>
      </c>
      <c r="LC72" s="165" t="e">
        <f t="shared" si="137"/>
        <v>#N/A</v>
      </c>
      <c r="LD72" s="165" t="e">
        <f t="shared" si="137"/>
        <v>#N/A</v>
      </c>
      <c r="LE72" s="165" t="e">
        <f t="shared" si="137"/>
        <v>#N/A</v>
      </c>
      <c r="LF72" s="165" t="e">
        <f t="shared" si="137"/>
        <v>#N/A</v>
      </c>
      <c r="LG72" s="165" t="e">
        <f t="shared" si="137"/>
        <v>#N/A</v>
      </c>
      <c r="LH72" s="165" t="e">
        <f t="shared" si="137"/>
        <v>#N/A</v>
      </c>
      <c r="LI72" s="165" t="e">
        <f t="shared" si="137"/>
        <v>#N/A</v>
      </c>
      <c r="LJ72" s="165" t="e">
        <f t="shared" si="137"/>
        <v>#N/A</v>
      </c>
      <c r="LK72" s="165" t="e">
        <f t="shared" si="137"/>
        <v>#N/A</v>
      </c>
      <c r="LL72" s="165" t="e">
        <f t="shared" si="137"/>
        <v>#N/A</v>
      </c>
      <c r="LM72" s="165" t="e">
        <f t="shared" si="137"/>
        <v>#N/A</v>
      </c>
      <c r="LN72" s="165" t="e">
        <f t="shared" si="138"/>
        <v>#N/A</v>
      </c>
      <c r="LO72" s="165" t="e">
        <f t="shared" si="138"/>
        <v>#N/A</v>
      </c>
      <c r="LP72" s="165" t="e">
        <f t="shared" si="138"/>
        <v>#N/A</v>
      </c>
      <c r="LQ72" s="165" t="e">
        <f t="shared" si="138"/>
        <v>#N/A</v>
      </c>
      <c r="LR72" s="165" t="e">
        <f t="shared" si="138"/>
        <v>#N/A</v>
      </c>
      <c r="LS72" s="165" t="e">
        <f t="shared" si="138"/>
        <v>#N/A</v>
      </c>
      <c r="LT72" s="165" t="e">
        <f t="shared" si="138"/>
        <v>#N/A</v>
      </c>
      <c r="LU72" s="165" t="e">
        <f t="shared" si="138"/>
        <v>#N/A</v>
      </c>
      <c r="LV72" s="165" t="e">
        <f t="shared" si="138"/>
        <v>#N/A</v>
      </c>
      <c r="LW72" s="165" t="e">
        <f t="shared" si="138"/>
        <v>#N/A</v>
      </c>
      <c r="LX72" s="165" t="e">
        <f t="shared" si="138"/>
        <v>#N/A</v>
      </c>
      <c r="LY72" s="165" t="e">
        <f t="shared" si="138"/>
        <v>#N/A</v>
      </c>
      <c r="LZ72" s="165" t="e">
        <f t="shared" si="138"/>
        <v>#N/A</v>
      </c>
      <c r="MA72" s="165" t="e">
        <f t="shared" si="138"/>
        <v>#N/A</v>
      </c>
      <c r="MB72" s="165" t="e">
        <f t="shared" si="138"/>
        <v>#N/A</v>
      </c>
      <c r="MC72" s="165" t="e">
        <f t="shared" si="138"/>
        <v>#N/A</v>
      </c>
      <c r="MD72" s="165" t="e">
        <f t="shared" si="139"/>
        <v>#N/A</v>
      </c>
      <c r="ME72" s="165" t="e">
        <f t="shared" si="139"/>
        <v>#N/A</v>
      </c>
      <c r="MF72" s="165" t="e">
        <f t="shared" si="139"/>
        <v>#N/A</v>
      </c>
      <c r="MG72" s="165" t="e">
        <f t="shared" si="139"/>
        <v>#N/A</v>
      </c>
      <c r="MH72" s="165" t="e">
        <f t="shared" si="139"/>
        <v>#N/A</v>
      </c>
      <c r="MI72" s="165" t="e">
        <f t="shared" si="139"/>
        <v>#N/A</v>
      </c>
      <c r="MJ72" s="165" t="e">
        <f t="shared" si="139"/>
        <v>#N/A</v>
      </c>
      <c r="MK72" s="165" t="e">
        <f t="shared" si="139"/>
        <v>#N/A</v>
      </c>
      <c r="ML72" s="165" t="e">
        <f t="shared" si="139"/>
        <v>#N/A</v>
      </c>
      <c r="MM72" s="165" t="e">
        <f t="shared" si="139"/>
        <v>#N/A</v>
      </c>
      <c r="MN72" s="165" t="e">
        <f t="shared" si="139"/>
        <v>#N/A</v>
      </c>
      <c r="MO72" s="165" t="e">
        <f t="shared" si="139"/>
        <v>#N/A</v>
      </c>
      <c r="MP72" s="165" t="e">
        <f t="shared" si="139"/>
        <v>#N/A</v>
      </c>
      <c r="MQ72" s="165" t="e">
        <f t="shared" si="139"/>
        <v>#N/A</v>
      </c>
      <c r="MR72" s="165" t="e">
        <f t="shared" si="139"/>
        <v>#N/A</v>
      </c>
      <c r="MS72" s="165" t="e">
        <f t="shared" si="139"/>
        <v>#N/A</v>
      </c>
      <c r="MT72" s="165" t="e">
        <f t="shared" si="140"/>
        <v>#N/A</v>
      </c>
      <c r="MU72" s="165" t="e">
        <f t="shared" si="140"/>
        <v>#N/A</v>
      </c>
      <c r="MV72" s="165" t="e">
        <f t="shared" si="140"/>
        <v>#N/A</v>
      </c>
      <c r="MW72" s="165" t="e">
        <f t="shared" si="140"/>
        <v>#N/A</v>
      </c>
      <c r="MX72" s="165" t="e">
        <f t="shared" si="140"/>
        <v>#N/A</v>
      </c>
      <c r="MY72" s="165" t="e">
        <f t="shared" si="140"/>
        <v>#N/A</v>
      </c>
      <c r="MZ72" s="165" t="e">
        <f t="shared" si="140"/>
        <v>#N/A</v>
      </c>
      <c r="NA72" s="165" t="e">
        <f t="shared" si="140"/>
        <v>#N/A</v>
      </c>
      <c r="NB72" s="165" t="e">
        <f t="shared" si="140"/>
        <v>#N/A</v>
      </c>
      <c r="NC72" s="165" t="e">
        <f t="shared" si="140"/>
        <v>#N/A</v>
      </c>
      <c r="ND72" s="165" t="e">
        <f t="shared" si="140"/>
        <v>#N/A</v>
      </c>
      <c r="NE72" s="165" t="e">
        <f t="shared" si="140"/>
        <v>#N/A</v>
      </c>
      <c r="NF72" s="165" t="e">
        <f t="shared" si="140"/>
        <v>#N/A</v>
      </c>
      <c r="NG72" s="165" t="e">
        <f t="shared" si="140"/>
        <v>#N/A</v>
      </c>
      <c r="NH72" s="165" t="e">
        <f t="shared" si="140"/>
        <v>#N/A</v>
      </c>
      <c r="NI72" s="165" t="e">
        <f t="shared" si="140"/>
        <v>#N/A</v>
      </c>
      <c r="NJ72" s="165" t="e">
        <f t="shared" si="141"/>
        <v>#N/A</v>
      </c>
      <c r="NK72" s="165" t="e">
        <f t="shared" si="141"/>
        <v>#N/A</v>
      </c>
      <c r="NL72" s="165" t="e">
        <f t="shared" si="141"/>
        <v>#N/A</v>
      </c>
      <c r="NM72" s="165" t="e">
        <f t="shared" si="141"/>
        <v>#N/A</v>
      </c>
      <c r="NN72" s="165" t="e">
        <f t="shared" si="141"/>
        <v>#N/A</v>
      </c>
      <c r="NO72" s="165" t="e">
        <f t="shared" si="141"/>
        <v>#N/A</v>
      </c>
      <c r="NP72" s="165" t="e">
        <f t="shared" si="141"/>
        <v>#N/A</v>
      </c>
      <c r="NQ72" s="165" t="e">
        <f t="shared" si="141"/>
        <v>#N/A</v>
      </c>
      <c r="NR72" s="165" t="e">
        <f t="shared" si="141"/>
        <v>#N/A</v>
      </c>
      <c r="NS72" s="165" t="e">
        <f t="shared" si="141"/>
        <v>#N/A</v>
      </c>
      <c r="NT72" s="165" t="e">
        <f t="shared" si="141"/>
        <v>#N/A</v>
      </c>
      <c r="NU72" s="165" t="e">
        <f t="shared" si="141"/>
        <v>#N/A</v>
      </c>
      <c r="NV72" s="165" t="e">
        <f t="shared" si="141"/>
        <v>#N/A</v>
      </c>
      <c r="NW72" s="165" t="e">
        <f t="shared" si="141"/>
        <v>#N/A</v>
      </c>
      <c r="NX72" s="165" t="e">
        <f t="shared" si="141"/>
        <v>#N/A</v>
      </c>
      <c r="NY72" s="165" t="e">
        <f t="shared" si="141"/>
        <v>#N/A</v>
      </c>
      <c r="NZ72" s="165" t="e">
        <f t="shared" si="142"/>
        <v>#N/A</v>
      </c>
      <c r="OA72" s="165" t="e">
        <f t="shared" si="142"/>
        <v>#N/A</v>
      </c>
      <c r="OB72" s="165" t="e">
        <f t="shared" si="142"/>
        <v>#N/A</v>
      </c>
      <c r="OC72" s="165" t="e">
        <f t="shared" si="142"/>
        <v>#N/A</v>
      </c>
      <c r="OD72" s="165" t="e">
        <f t="shared" si="142"/>
        <v>#N/A</v>
      </c>
      <c r="OE72" s="165" t="e">
        <f t="shared" si="142"/>
        <v>#N/A</v>
      </c>
      <c r="OF72" s="165" t="e">
        <f t="shared" si="142"/>
        <v>#N/A</v>
      </c>
      <c r="OG72" s="165" t="e">
        <f t="shared" si="142"/>
        <v>#N/A</v>
      </c>
      <c r="OH72" s="165" t="e">
        <f t="shared" si="142"/>
        <v>#N/A</v>
      </c>
      <c r="OI72" s="165" t="e">
        <f t="shared" si="142"/>
        <v>#N/A</v>
      </c>
      <c r="OJ72" s="165" t="e">
        <f t="shared" si="142"/>
        <v>#N/A</v>
      </c>
      <c r="OK72" s="165" t="e">
        <f t="shared" si="142"/>
        <v>#N/A</v>
      </c>
      <c r="OL72" s="165" t="e">
        <f t="shared" si="142"/>
        <v>#N/A</v>
      </c>
      <c r="OM72" s="165" t="e">
        <f t="shared" si="142"/>
        <v>#N/A</v>
      </c>
      <c r="ON72" s="165" t="e">
        <f t="shared" si="142"/>
        <v>#N/A</v>
      </c>
      <c r="OO72" s="165" t="e">
        <f t="shared" si="142"/>
        <v>#N/A</v>
      </c>
      <c r="OP72" s="165" t="e">
        <f t="shared" si="143"/>
        <v>#N/A</v>
      </c>
      <c r="OQ72" s="165" t="e">
        <f t="shared" si="143"/>
        <v>#N/A</v>
      </c>
      <c r="OR72" s="165" t="e">
        <f t="shared" si="143"/>
        <v>#N/A</v>
      </c>
      <c r="OS72" s="165" t="e">
        <f t="shared" si="143"/>
        <v>#N/A</v>
      </c>
      <c r="OT72" s="165" t="e">
        <f t="shared" si="114"/>
        <v>#N/A</v>
      </c>
      <c r="OU72" s="165" t="e">
        <f t="shared" si="114"/>
        <v>#N/A</v>
      </c>
      <c r="OV72" s="165" t="e">
        <f t="shared" si="114"/>
        <v>#N/A</v>
      </c>
      <c r="OW72" s="165" t="e">
        <f t="shared" si="114"/>
        <v>#N/A</v>
      </c>
      <c r="OX72" s="165" t="e">
        <f t="shared" si="114"/>
        <v>#N/A</v>
      </c>
      <c r="OY72" s="165" t="e">
        <f t="shared" si="114"/>
        <v>#N/A</v>
      </c>
      <c r="OZ72" s="165" t="e">
        <f t="shared" si="114"/>
        <v>#N/A</v>
      </c>
      <c r="PA72" s="165" t="e">
        <f t="shared" si="114"/>
        <v>#N/A</v>
      </c>
      <c r="PB72" s="165" t="e">
        <f t="shared" si="114"/>
        <v>#N/A</v>
      </c>
      <c r="PC72" s="165" t="e">
        <f t="shared" si="114"/>
        <v>#N/A</v>
      </c>
      <c r="PD72" s="165" t="e">
        <f t="shared" si="114"/>
        <v>#N/A</v>
      </c>
      <c r="PE72" s="165" t="e">
        <f t="shared" si="114"/>
        <v>#N/A</v>
      </c>
      <c r="PF72" s="165" t="e">
        <f t="shared" si="114"/>
        <v>#N/A</v>
      </c>
      <c r="PG72" s="165" t="e">
        <f t="shared" si="114"/>
        <v>#N/A</v>
      </c>
      <c r="PH72" s="165" t="e">
        <f t="shared" si="114"/>
        <v>#N/A</v>
      </c>
    </row>
    <row r="73" spans="1:424" hidden="1" x14ac:dyDescent="0.45">
      <c r="A73" s="4">
        <v>70</v>
      </c>
      <c r="B73" s="91"/>
      <c r="C73" s="91"/>
      <c r="D73" s="91"/>
      <c r="E73" s="120" t="str">
        <f t="shared" si="146"/>
        <v/>
      </c>
      <c r="F73" s="120" t="str">
        <f t="shared" si="147"/>
        <v/>
      </c>
      <c r="G73" s="71" t="str">
        <f t="shared" si="148"/>
        <v/>
      </c>
      <c r="H73" s="23"/>
      <c r="I73" s="55"/>
      <c r="J73" s="298"/>
      <c r="K73" s="72" t="str">
        <f>IF(AND(B73&gt;0,C73&gt;0,D73&gt;0),IF(ISBLANK(J73),IF(ISBLANK(H73),"",(D73-B73)*VLOOKUP(H73,VLookups!$A$4:$B$13,2,FALSE)),J73),"")</f>
        <v/>
      </c>
      <c r="L73" s="73" t="str">
        <f t="shared" si="144"/>
        <v/>
      </c>
      <c r="M73" s="91"/>
      <c r="N73" s="265" t="str">
        <f>IF(AND(M73&gt;0,C73&gt;0,NOT(K73="")),ABS(VLOOKUP($M$1,VLookups!$A$43:$B$44,2,FALSE)-_xlfn.NORM.DIST(M73,G73,K73,TRUE)),"")</f>
        <v/>
      </c>
      <c r="O73" s="90" t="str">
        <f>IF(AND($B73&gt;0,$C73&gt;0,$D73&gt;0,NOT(ISBLANK($H73))),_xlfn.NORM.INV(ABS(VLOOKUP($M$1,VLookups!$A$43:$B$44,2,FALSE)-O$3),$G73,$K73),"")</f>
        <v/>
      </c>
      <c r="P73" s="89" t="str">
        <f>IF(AND($B73&gt;0,$C73&gt;0,$D73&gt;0,NOT(ISBLANK($H73))),_xlfn.NORM.INV(ABS(VLOOKUP($M$1,VLookups!$A$43:$B$44,2,FALSE)-P$3),$G73,$K73),"")</f>
        <v/>
      </c>
      <c r="Q73" s="90" t="str">
        <f>IF(AND($B73&gt;0,$C73&gt;0,$D73&gt;0,NOT(ISBLANK($H73))),_xlfn.NORM.INV(ABS(VLOOKUP($M$1,VLookups!$A$43:$B$44,2,FALSE)-Q$3),$G73,$K73),"")</f>
        <v/>
      </c>
      <c r="R73" s="89" t="str">
        <f>IF(AND($B73&gt;0,$C73&gt;0,$D73&gt;0,NOT(ISBLANK($H73))),_xlfn.NORM.INV(ABS(VLOOKUP($M$1,VLookups!$A$43:$B$44,2,FALSE)-R$3),$G73,$K73),"")</f>
        <v/>
      </c>
      <c r="S73" s="90" t="str">
        <f>IF(AND($B73&gt;0,$C73&gt;0,$D73&gt;0,NOT(ISBLANK($H73))),_xlfn.NORM.INV(ABS(VLOOKUP($M$1,VLookups!$A$43:$B$44,2,FALSE)-S$3),$G73,$K73),"")</f>
        <v/>
      </c>
      <c r="T73" s="89" t="str">
        <f>IF(AND($B73&gt;0,$C73&gt;0,$D73&gt;0,NOT(ISBLANK($H73))),_xlfn.NORM.INV(ABS(VLOOKUP($M$1,VLookups!$A$43:$B$44,2,FALSE)-T$3),$G73,$K73),"")</f>
        <v/>
      </c>
      <c r="U73" s="5"/>
      <c r="V73" s="164" t="str">
        <f t="shared" si="149"/>
        <v/>
      </c>
      <c r="W73" s="47" t="str">
        <f t="shared" ref="W73:AL88" si="169">IF(ISNONTEXT($V73),X73-$V73,"")</f>
        <v/>
      </c>
      <c r="X73" s="47" t="str">
        <f t="shared" si="169"/>
        <v/>
      </c>
      <c r="Y73" s="47" t="str">
        <f t="shared" si="169"/>
        <v/>
      </c>
      <c r="Z73" s="47" t="str">
        <f t="shared" si="169"/>
        <v/>
      </c>
      <c r="AA73" s="47" t="str">
        <f t="shared" si="169"/>
        <v/>
      </c>
      <c r="AB73" s="47" t="str">
        <f t="shared" si="169"/>
        <v/>
      </c>
      <c r="AC73" s="47" t="str">
        <f t="shared" si="169"/>
        <v/>
      </c>
      <c r="AD73" s="47" t="str">
        <f t="shared" si="169"/>
        <v/>
      </c>
      <c r="AE73" s="47" t="str">
        <f t="shared" si="169"/>
        <v/>
      </c>
      <c r="AF73" s="47" t="str">
        <f t="shared" si="169"/>
        <v/>
      </c>
      <c r="AG73" s="47" t="str">
        <f t="shared" si="169"/>
        <v/>
      </c>
      <c r="AH73" s="47" t="str">
        <f t="shared" si="169"/>
        <v/>
      </c>
      <c r="AI73" s="47" t="str">
        <f t="shared" si="169"/>
        <v/>
      </c>
      <c r="AJ73" s="47" t="str">
        <f t="shared" si="169"/>
        <v/>
      </c>
      <c r="AK73" s="47" t="str">
        <f t="shared" si="169"/>
        <v/>
      </c>
      <c r="AL73" s="47" t="str">
        <f t="shared" si="169"/>
        <v/>
      </c>
      <c r="AM73" s="47" t="str">
        <f t="shared" si="159"/>
        <v/>
      </c>
      <c r="AN73" s="47" t="str">
        <f t="shared" si="159"/>
        <v/>
      </c>
      <c r="AO73" s="47" t="str">
        <f t="shared" si="159"/>
        <v/>
      </c>
      <c r="AP73" s="47" t="str">
        <f t="shared" si="159"/>
        <v/>
      </c>
      <c r="AQ73" s="47" t="str">
        <f t="shared" si="159"/>
        <v/>
      </c>
      <c r="AR73" s="47" t="str">
        <f t="shared" si="159"/>
        <v/>
      </c>
      <c r="AS73" s="47" t="str">
        <f t="shared" si="159"/>
        <v/>
      </c>
      <c r="AT73" s="47" t="str">
        <f t="shared" si="159"/>
        <v/>
      </c>
      <c r="AU73" s="47" t="str">
        <f t="shared" si="159"/>
        <v/>
      </c>
      <c r="AV73" s="47" t="str">
        <f t="shared" si="159"/>
        <v/>
      </c>
      <c r="AW73" s="47" t="str">
        <f t="shared" si="159"/>
        <v/>
      </c>
      <c r="AX73" s="47" t="str">
        <f t="shared" si="159"/>
        <v/>
      </c>
      <c r="AY73" s="47" t="str">
        <f t="shared" si="159"/>
        <v/>
      </c>
      <c r="AZ73" s="47" t="str">
        <f t="shared" si="159"/>
        <v/>
      </c>
      <c r="BA73" s="47" t="str">
        <f t="shared" si="159"/>
        <v/>
      </c>
      <c r="BB73" s="47" t="str">
        <f t="shared" si="160"/>
        <v/>
      </c>
      <c r="BC73" s="47" t="str">
        <f t="shared" si="160"/>
        <v/>
      </c>
      <c r="BD73" s="47" t="str">
        <f t="shared" si="160"/>
        <v/>
      </c>
      <c r="BE73" s="47" t="str">
        <f t="shared" si="160"/>
        <v/>
      </c>
      <c r="BF73" s="47" t="str">
        <f t="shared" si="160"/>
        <v/>
      </c>
      <c r="BG73" s="47" t="str">
        <f t="shared" si="160"/>
        <v/>
      </c>
      <c r="BH73" s="47" t="str">
        <f t="shared" si="160"/>
        <v/>
      </c>
      <c r="BI73" s="47" t="str">
        <f t="shared" si="160"/>
        <v/>
      </c>
      <c r="BJ73" s="47" t="str">
        <f t="shared" si="160"/>
        <v/>
      </c>
      <c r="BK73" s="47" t="str">
        <f t="shared" si="160"/>
        <v/>
      </c>
      <c r="BL73" s="47" t="str">
        <f t="shared" si="160"/>
        <v/>
      </c>
      <c r="BM73" s="47" t="str">
        <f t="shared" si="160"/>
        <v/>
      </c>
      <c r="BN73" s="47" t="str">
        <f t="shared" si="160"/>
        <v/>
      </c>
      <c r="BO73" s="47" t="str">
        <f t="shared" si="160"/>
        <v/>
      </c>
      <c r="BP73" s="47" t="str">
        <f t="shared" si="160"/>
        <v/>
      </c>
      <c r="BQ73" s="47" t="str">
        <f t="shared" si="160"/>
        <v/>
      </c>
      <c r="BR73" s="47" t="str">
        <f t="shared" si="153"/>
        <v/>
      </c>
      <c r="BS73" s="47" t="str">
        <f t="shared" si="153"/>
        <v/>
      </c>
      <c r="BT73" s="47" t="str">
        <f t="shared" si="153"/>
        <v/>
      </c>
      <c r="BU73" s="47" t="str">
        <f t="shared" si="153"/>
        <v/>
      </c>
      <c r="BV73" s="47" t="str">
        <f t="shared" si="153"/>
        <v/>
      </c>
      <c r="BW73" s="47" t="str">
        <f t="shared" si="153"/>
        <v/>
      </c>
      <c r="BX73" s="47" t="str">
        <f t="shared" si="153"/>
        <v/>
      </c>
      <c r="BY73" s="47" t="str">
        <f t="shared" si="153"/>
        <v/>
      </c>
      <c r="BZ73" s="47" t="str">
        <f t="shared" si="153"/>
        <v/>
      </c>
      <c r="CA73" s="47" t="str">
        <f t="shared" si="153"/>
        <v/>
      </c>
      <c r="CB73" s="47" t="str">
        <f t="shared" si="153"/>
        <v/>
      </c>
      <c r="CC73" s="47" t="str">
        <f t="shared" si="153"/>
        <v/>
      </c>
      <c r="CD73" s="47" t="str">
        <f t="shared" si="153"/>
        <v/>
      </c>
      <c r="CE73" s="47" t="str">
        <f t="shared" si="153"/>
        <v/>
      </c>
      <c r="CF73" s="47" t="str">
        <f t="shared" si="153"/>
        <v/>
      </c>
      <c r="CG73" s="47" t="str">
        <f t="shared" si="161"/>
        <v/>
      </c>
      <c r="CH73" s="47" t="str">
        <f t="shared" si="161"/>
        <v/>
      </c>
      <c r="CI73" s="47" t="str">
        <f t="shared" si="161"/>
        <v/>
      </c>
      <c r="CJ73" s="47" t="str">
        <f t="shared" si="161"/>
        <v/>
      </c>
      <c r="CK73" s="47" t="str">
        <f t="shared" si="161"/>
        <v/>
      </c>
      <c r="CL73" s="47" t="str">
        <f t="shared" si="161"/>
        <v/>
      </c>
      <c r="CM73" s="47" t="str">
        <f t="shared" si="161"/>
        <v/>
      </c>
      <c r="CN73" s="47" t="str">
        <f t="shared" si="161"/>
        <v/>
      </c>
      <c r="CO73" s="47" t="str">
        <f t="shared" si="161"/>
        <v/>
      </c>
      <c r="CP73" s="47" t="str">
        <f t="shared" si="161"/>
        <v/>
      </c>
      <c r="CQ73" s="47" t="str">
        <f t="shared" si="161"/>
        <v/>
      </c>
      <c r="CR73" s="47" t="str">
        <f t="shared" si="161"/>
        <v/>
      </c>
      <c r="CS73" s="47" t="str">
        <f t="shared" si="161"/>
        <v/>
      </c>
      <c r="CT73" s="47" t="str">
        <f t="shared" si="161"/>
        <v/>
      </c>
      <c r="CU73" s="47" t="str">
        <f t="shared" si="161"/>
        <v/>
      </c>
      <c r="CV73" s="47" t="str">
        <f t="shared" si="161"/>
        <v/>
      </c>
      <c r="CW73" s="47" t="str">
        <f t="shared" si="154"/>
        <v/>
      </c>
      <c r="CX73" s="47" t="str">
        <f t="shared" si="154"/>
        <v/>
      </c>
      <c r="CY73" s="47" t="str">
        <f t="shared" si="154"/>
        <v/>
      </c>
      <c r="CZ73" s="47" t="str">
        <f t="shared" si="154"/>
        <v/>
      </c>
      <c r="DA73" s="47" t="str">
        <f t="shared" si="154"/>
        <v/>
      </c>
      <c r="DB73" s="47" t="str">
        <f t="shared" si="154"/>
        <v/>
      </c>
      <c r="DC73" s="47" t="str">
        <f t="shared" si="154"/>
        <v/>
      </c>
      <c r="DD73" s="47" t="str">
        <f t="shared" si="154"/>
        <v/>
      </c>
      <c r="DE73" s="47" t="str">
        <f t="shared" si="154"/>
        <v/>
      </c>
      <c r="DF73" s="47" t="str">
        <f t="shared" si="154"/>
        <v/>
      </c>
      <c r="DG73" s="47" t="str">
        <f t="shared" si="154"/>
        <v/>
      </c>
      <c r="DH73" s="47" t="str">
        <f t="shared" si="154"/>
        <v/>
      </c>
      <c r="DI73" s="47" t="str">
        <f t="shared" si="154"/>
        <v/>
      </c>
      <c r="DJ73" s="47" t="str">
        <f t="shared" si="154"/>
        <v/>
      </c>
      <c r="DK73" s="47" t="str">
        <f t="shared" si="154"/>
        <v/>
      </c>
      <c r="DL73" s="47" t="str">
        <f t="shared" si="162"/>
        <v/>
      </c>
      <c r="DM73" s="47" t="str">
        <f t="shared" si="162"/>
        <v/>
      </c>
      <c r="DN73" s="47" t="str">
        <f t="shared" si="162"/>
        <v/>
      </c>
      <c r="DO73" s="47" t="str">
        <f t="shared" si="162"/>
        <v/>
      </c>
      <c r="DP73" s="47" t="str">
        <f t="shared" si="162"/>
        <v/>
      </c>
      <c r="DQ73" s="47" t="str">
        <f t="shared" si="162"/>
        <v/>
      </c>
      <c r="DR73" s="47" t="str">
        <f t="shared" si="162"/>
        <v/>
      </c>
      <c r="DS73" s="179" t="str">
        <f t="shared" si="150"/>
        <v/>
      </c>
      <c r="DT73" s="47" t="str">
        <f t="shared" ref="DT73:EI88" si="170">IF(ISNONTEXT($V73),DS73+$V73,"")</f>
        <v/>
      </c>
      <c r="DU73" s="47" t="str">
        <f t="shared" si="170"/>
        <v/>
      </c>
      <c r="DV73" s="47" t="str">
        <f t="shared" si="170"/>
        <v/>
      </c>
      <c r="DW73" s="47" t="str">
        <f t="shared" si="170"/>
        <v/>
      </c>
      <c r="DX73" s="47" t="str">
        <f t="shared" si="170"/>
        <v/>
      </c>
      <c r="DY73" s="47" t="str">
        <f t="shared" si="170"/>
        <v/>
      </c>
      <c r="DZ73" s="47" t="str">
        <f t="shared" si="170"/>
        <v/>
      </c>
      <c r="EA73" s="47" t="str">
        <f t="shared" si="170"/>
        <v/>
      </c>
      <c r="EB73" s="47" t="str">
        <f t="shared" si="170"/>
        <v/>
      </c>
      <c r="EC73" s="47" t="str">
        <f t="shared" si="170"/>
        <v/>
      </c>
      <c r="ED73" s="47" t="str">
        <f t="shared" si="170"/>
        <v/>
      </c>
      <c r="EE73" s="47" t="str">
        <f t="shared" si="170"/>
        <v/>
      </c>
      <c r="EF73" s="47" t="str">
        <f t="shared" si="170"/>
        <v/>
      </c>
      <c r="EG73" s="47" t="str">
        <f t="shared" si="170"/>
        <v/>
      </c>
      <c r="EH73" s="47" t="str">
        <f t="shared" si="170"/>
        <v/>
      </c>
      <c r="EI73" s="47" t="str">
        <f t="shared" si="170"/>
        <v/>
      </c>
      <c r="EJ73" s="47" t="str">
        <f t="shared" si="163"/>
        <v/>
      </c>
      <c r="EK73" s="47" t="str">
        <f t="shared" si="163"/>
        <v/>
      </c>
      <c r="EL73" s="47" t="str">
        <f t="shared" si="163"/>
        <v/>
      </c>
      <c r="EM73" s="47" t="str">
        <f t="shared" si="163"/>
        <v/>
      </c>
      <c r="EN73" s="47" t="str">
        <f t="shared" si="163"/>
        <v/>
      </c>
      <c r="EO73" s="47" t="str">
        <f t="shared" si="163"/>
        <v/>
      </c>
      <c r="EP73" s="47" t="str">
        <f t="shared" si="163"/>
        <v/>
      </c>
      <c r="EQ73" s="47" t="str">
        <f t="shared" si="163"/>
        <v/>
      </c>
      <c r="ER73" s="47" t="str">
        <f t="shared" si="163"/>
        <v/>
      </c>
      <c r="ES73" s="47" t="str">
        <f t="shared" si="163"/>
        <v/>
      </c>
      <c r="ET73" s="47" t="str">
        <f t="shared" si="163"/>
        <v/>
      </c>
      <c r="EU73" s="47" t="str">
        <f t="shared" si="163"/>
        <v/>
      </c>
      <c r="EV73" s="47" t="str">
        <f t="shared" si="163"/>
        <v/>
      </c>
      <c r="EW73" s="47" t="str">
        <f t="shared" si="163"/>
        <v/>
      </c>
      <c r="EX73" s="47" t="str">
        <f t="shared" si="163"/>
        <v/>
      </c>
      <c r="EY73" s="47" t="str">
        <f t="shared" si="164"/>
        <v/>
      </c>
      <c r="EZ73" s="47" t="str">
        <f t="shared" si="164"/>
        <v/>
      </c>
      <c r="FA73" s="47" t="str">
        <f t="shared" si="164"/>
        <v/>
      </c>
      <c r="FB73" s="47" t="str">
        <f t="shared" si="164"/>
        <v/>
      </c>
      <c r="FC73" s="47" t="str">
        <f t="shared" si="164"/>
        <v/>
      </c>
      <c r="FD73" s="47" t="str">
        <f t="shared" si="164"/>
        <v/>
      </c>
      <c r="FE73" s="47" t="str">
        <f t="shared" si="164"/>
        <v/>
      </c>
      <c r="FF73" s="47" t="str">
        <f t="shared" si="164"/>
        <v/>
      </c>
      <c r="FG73" s="47" t="str">
        <f t="shared" si="164"/>
        <v/>
      </c>
      <c r="FH73" s="47" t="str">
        <f t="shared" si="164"/>
        <v/>
      </c>
      <c r="FI73" s="47" t="str">
        <f t="shared" si="164"/>
        <v/>
      </c>
      <c r="FJ73" s="47" t="str">
        <f t="shared" si="164"/>
        <v/>
      </c>
      <c r="FK73" s="47" t="str">
        <f t="shared" si="164"/>
        <v/>
      </c>
      <c r="FL73" s="47" t="str">
        <f t="shared" si="164"/>
        <v/>
      </c>
      <c r="FM73" s="47" t="str">
        <f t="shared" si="164"/>
        <v/>
      </c>
      <c r="FN73" s="47" t="str">
        <f t="shared" si="164"/>
        <v/>
      </c>
      <c r="FO73" s="47" t="str">
        <f t="shared" si="156"/>
        <v/>
      </c>
      <c r="FP73" s="47" t="str">
        <f t="shared" si="156"/>
        <v/>
      </c>
      <c r="FQ73" s="47" t="str">
        <f t="shared" si="156"/>
        <v/>
      </c>
      <c r="FR73" s="47" t="str">
        <f t="shared" si="156"/>
        <v/>
      </c>
      <c r="FS73" s="47" t="str">
        <f t="shared" si="156"/>
        <v/>
      </c>
      <c r="FT73" s="47" t="str">
        <f t="shared" si="156"/>
        <v/>
      </c>
      <c r="FU73" s="47" t="str">
        <f t="shared" si="156"/>
        <v/>
      </c>
      <c r="FV73" s="47" t="str">
        <f t="shared" si="156"/>
        <v/>
      </c>
      <c r="FW73" s="47" t="str">
        <f t="shared" si="156"/>
        <v/>
      </c>
      <c r="FX73" s="47" t="str">
        <f t="shared" si="156"/>
        <v/>
      </c>
      <c r="FY73" s="47" t="str">
        <f t="shared" si="156"/>
        <v/>
      </c>
      <c r="FZ73" s="47" t="str">
        <f t="shared" si="156"/>
        <v/>
      </c>
      <c r="GA73" s="47" t="str">
        <f t="shared" si="156"/>
        <v/>
      </c>
      <c r="GB73" s="47" t="str">
        <f t="shared" si="156"/>
        <v/>
      </c>
      <c r="GC73" s="47" t="str">
        <f t="shared" si="156"/>
        <v/>
      </c>
      <c r="GD73" s="47" t="str">
        <f t="shared" si="165"/>
        <v/>
      </c>
      <c r="GE73" s="47" t="str">
        <f t="shared" si="165"/>
        <v/>
      </c>
      <c r="GF73" s="47" t="str">
        <f t="shared" si="165"/>
        <v/>
      </c>
      <c r="GG73" s="47" t="str">
        <f t="shared" si="165"/>
        <v/>
      </c>
      <c r="GH73" s="47" t="str">
        <f t="shared" si="165"/>
        <v/>
      </c>
      <c r="GI73" s="47" t="str">
        <f t="shared" si="165"/>
        <v/>
      </c>
      <c r="GJ73" s="47" t="str">
        <f t="shared" si="165"/>
        <v/>
      </c>
      <c r="GK73" s="47" t="str">
        <f t="shared" si="165"/>
        <v/>
      </c>
      <c r="GL73" s="47" t="str">
        <f t="shared" si="165"/>
        <v/>
      </c>
      <c r="GM73" s="47" t="str">
        <f t="shared" si="165"/>
        <v/>
      </c>
      <c r="GN73" s="47" t="str">
        <f t="shared" si="165"/>
        <v/>
      </c>
      <c r="GO73" s="47" t="str">
        <f t="shared" si="165"/>
        <v/>
      </c>
      <c r="GP73" s="47" t="str">
        <f t="shared" si="165"/>
        <v/>
      </c>
      <c r="GQ73" s="47" t="str">
        <f t="shared" si="165"/>
        <v/>
      </c>
      <c r="GR73" s="47" t="str">
        <f t="shared" si="165"/>
        <v/>
      </c>
      <c r="GS73" s="47" t="str">
        <f t="shared" si="165"/>
        <v/>
      </c>
      <c r="GT73" s="47" t="str">
        <f t="shared" si="157"/>
        <v/>
      </c>
      <c r="GU73" s="47" t="str">
        <f t="shared" si="157"/>
        <v/>
      </c>
      <c r="GV73" s="47" t="str">
        <f t="shared" si="157"/>
        <v/>
      </c>
      <c r="GW73" s="47" t="str">
        <f t="shared" si="157"/>
        <v/>
      </c>
      <c r="GX73" s="47" t="str">
        <f t="shared" si="157"/>
        <v/>
      </c>
      <c r="GY73" s="47" t="str">
        <f t="shared" si="157"/>
        <v/>
      </c>
      <c r="GZ73" s="47" t="str">
        <f t="shared" si="157"/>
        <v/>
      </c>
      <c r="HA73" s="47" t="str">
        <f t="shared" si="157"/>
        <v/>
      </c>
      <c r="HB73" s="47" t="str">
        <f t="shared" si="157"/>
        <v/>
      </c>
      <c r="HC73" s="47" t="str">
        <f t="shared" si="157"/>
        <v/>
      </c>
      <c r="HD73" s="47" t="str">
        <f t="shared" si="157"/>
        <v/>
      </c>
      <c r="HE73" s="47" t="str">
        <f t="shared" si="157"/>
        <v/>
      </c>
      <c r="HF73" s="47" t="str">
        <f t="shared" si="157"/>
        <v/>
      </c>
      <c r="HG73" s="47" t="str">
        <f t="shared" si="157"/>
        <v/>
      </c>
      <c r="HH73" s="47" t="str">
        <f t="shared" si="157"/>
        <v/>
      </c>
      <c r="HI73" s="47" t="str">
        <f t="shared" si="166"/>
        <v/>
      </c>
      <c r="HJ73" s="47" t="str">
        <f t="shared" si="166"/>
        <v/>
      </c>
      <c r="HK73" s="47" t="str">
        <f t="shared" si="166"/>
        <v/>
      </c>
      <c r="HL73" s="47" t="str">
        <f t="shared" si="166"/>
        <v/>
      </c>
      <c r="HM73" s="47" t="str">
        <f t="shared" si="166"/>
        <v/>
      </c>
      <c r="HN73" s="47" t="str">
        <f t="shared" si="166"/>
        <v/>
      </c>
      <c r="HO73" s="47" t="str">
        <f t="shared" si="166"/>
        <v/>
      </c>
      <c r="HP73" s="165" t="e">
        <f t="shared" si="152"/>
        <v>#N/A</v>
      </c>
      <c r="HQ73" s="165" t="e">
        <f t="shared" si="152"/>
        <v>#N/A</v>
      </c>
      <c r="HR73" s="165" t="e">
        <f t="shared" si="152"/>
        <v>#N/A</v>
      </c>
      <c r="HS73" s="165" t="e">
        <f t="shared" si="152"/>
        <v>#N/A</v>
      </c>
      <c r="HT73" s="165" t="e">
        <f t="shared" si="152"/>
        <v>#N/A</v>
      </c>
      <c r="HU73" s="165" t="e">
        <f t="shared" si="152"/>
        <v>#N/A</v>
      </c>
      <c r="HV73" s="165" t="e">
        <f t="shared" si="152"/>
        <v>#N/A</v>
      </c>
      <c r="HW73" s="165" t="e">
        <f t="shared" si="152"/>
        <v>#N/A</v>
      </c>
      <c r="HX73" s="165" t="e">
        <f t="shared" si="152"/>
        <v>#N/A</v>
      </c>
      <c r="HY73" s="165" t="e">
        <f t="shared" si="152"/>
        <v>#N/A</v>
      </c>
      <c r="HZ73" s="165" t="e">
        <f t="shared" si="152"/>
        <v>#N/A</v>
      </c>
      <c r="IA73" s="165" t="e">
        <f t="shared" si="152"/>
        <v>#N/A</v>
      </c>
      <c r="IB73" s="165" t="e">
        <f t="shared" si="152"/>
        <v>#N/A</v>
      </c>
      <c r="IC73" s="165" t="e">
        <f t="shared" si="152"/>
        <v>#N/A</v>
      </c>
      <c r="ID73" s="165" t="e">
        <f t="shared" si="152"/>
        <v>#N/A</v>
      </c>
      <c r="IE73" s="165" t="e">
        <f t="shared" si="151"/>
        <v>#N/A</v>
      </c>
      <c r="IF73" s="165" t="e">
        <f t="shared" si="151"/>
        <v>#N/A</v>
      </c>
      <c r="IG73" s="165" t="e">
        <f t="shared" si="151"/>
        <v>#N/A</v>
      </c>
      <c r="IH73" s="165" t="e">
        <f t="shared" si="151"/>
        <v>#N/A</v>
      </c>
      <c r="II73" s="165" t="e">
        <f t="shared" si="167"/>
        <v>#N/A</v>
      </c>
      <c r="IJ73" s="165" t="e">
        <f t="shared" si="167"/>
        <v>#N/A</v>
      </c>
      <c r="IK73" s="165" t="e">
        <f t="shared" si="167"/>
        <v>#N/A</v>
      </c>
      <c r="IL73" s="165" t="e">
        <f t="shared" si="167"/>
        <v>#N/A</v>
      </c>
      <c r="IM73" s="165" t="e">
        <f t="shared" si="167"/>
        <v>#N/A</v>
      </c>
      <c r="IN73" s="165" t="e">
        <f t="shared" si="167"/>
        <v>#N/A</v>
      </c>
      <c r="IO73" s="165" t="e">
        <f t="shared" si="167"/>
        <v>#N/A</v>
      </c>
      <c r="IP73" s="165" t="e">
        <f t="shared" si="167"/>
        <v>#N/A</v>
      </c>
      <c r="IQ73" s="165" t="e">
        <f t="shared" si="167"/>
        <v>#N/A</v>
      </c>
      <c r="IR73" s="165" t="e">
        <f t="shared" si="167"/>
        <v>#N/A</v>
      </c>
      <c r="IS73" s="165" t="e">
        <f t="shared" si="167"/>
        <v>#N/A</v>
      </c>
      <c r="IT73" s="165" t="e">
        <f t="shared" si="118"/>
        <v>#N/A</v>
      </c>
      <c r="IU73" s="165" t="e">
        <f t="shared" si="118"/>
        <v>#N/A</v>
      </c>
      <c r="IV73" s="165" t="e">
        <f t="shared" si="118"/>
        <v>#N/A</v>
      </c>
      <c r="IW73" s="165" t="e">
        <f t="shared" si="118"/>
        <v>#N/A</v>
      </c>
      <c r="IX73" s="165" t="e">
        <f t="shared" si="118"/>
        <v>#N/A</v>
      </c>
      <c r="IY73" s="165" t="e">
        <f t="shared" si="118"/>
        <v>#N/A</v>
      </c>
      <c r="IZ73" s="165" t="e">
        <f t="shared" si="118"/>
        <v>#N/A</v>
      </c>
      <c r="JA73" s="165" t="e">
        <f t="shared" si="118"/>
        <v>#N/A</v>
      </c>
      <c r="JB73" s="165" t="e">
        <f t="shared" si="118"/>
        <v>#N/A</v>
      </c>
      <c r="JC73" s="165" t="e">
        <f t="shared" si="118"/>
        <v>#N/A</v>
      </c>
      <c r="JD73" s="165" t="e">
        <f t="shared" si="118"/>
        <v>#N/A</v>
      </c>
      <c r="JE73" s="165" t="e">
        <f t="shared" si="118"/>
        <v>#N/A</v>
      </c>
      <c r="JF73" s="165" t="e">
        <f t="shared" si="118"/>
        <v>#N/A</v>
      </c>
      <c r="JG73" s="165" t="e">
        <f t="shared" si="118"/>
        <v>#N/A</v>
      </c>
      <c r="JH73" s="165" t="e">
        <f t="shared" si="118"/>
        <v>#N/A</v>
      </c>
      <c r="JI73" s="165" t="e">
        <f t="shared" si="118"/>
        <v>#N/A</v>
      </c>
      <c r="JJ73" s="165" t="e">
        <f t="shared" si="168"/>
        <v>#N/A</v>
      </c>
      <c r="JK73" s="165" t="e">
        <f t="shared" si="145"/>
        <v>#N/A</v>
      </c>
      <c r="JL73" s="165" t="e">
        <f t="shared" si="145"/>
        <v>#N/A</v>
      </c>
      <c r="JM73" s="165" t="e">
        <f t="shared" si="145"/>
        <v>#N/A</v>
      </c>
      <c r="JN73" s="165" t="e">
        <f t="shared" si="145"/>
        <v>#N/A</v>
      </c>
      <c r="JO73" s="165" t="e">
        <f t="shared" si="145"/>
        <v>#N/A</v>
      </c>
      <c r="JP73" s="165" t="e">
        <f t="shared" si="145"/>
        <v>#N/A</v>
      </c>
      <c r="JQ73" s="165" t="e">
        <f t="shared" si="145"/>
        <v>#N/A</v>
      </c>
      <c r="JR73" s="165" t="e">
        <f t="shared" si="135"/>
        <v>#N/A</v>
      </c>
      <c r="JS73" s="165" t="e">
        <f t="shared" si="135"/>
        <v>#N/A</v>
      </c>
      <c r="JT73" s="165" t="e">
        <f t="shared" si="135"/>
        <v>#N/A</v>
      </c>
      <c r="JU73" s="165" t="e">
        <f t="shared" si="135"/>
        <v>#N/A</v>
      </c>
      <c r="JV73" s="165" t="e">
        <f t="shared" si="135"/>
        <v>#N/A</v>
      </c>
      <c r="JW73" s="165" t="e">
        <f t="shared" si="135"/>
        <v>#N/A</v>
      </c>
      <c r="JX73" s="165" t="e">
        <f t="shared" si="135"/>
        <v>#N/A</v>
      </c>
      <c r="JY73" s="165" t="e">
        <f t="shared" si="135"/>
        <v>#N/A</v>
      </c>
      <c r="JZ73" s="165" t="e">
        <f t="shared" si="135"/>
        <v>#N/A</v>
      </c>
      <c r="KA73" s="165" t="e">
        <f t="shared" si="135"/>
        <v>#N/A</v>
      </c>
      <c r="KB73" s="165" t="e">
        <f t="shared" si="135"/>
        <v>#N/A</v>
      </c>
      <c r="KC73" s="165" t="e">
        <f t="shared" si="135"/>
        <v>#N/A</v>
      </c>
      <c r="KD73" s="165" t="e">
        <f t="shared" si="135"/>
        <v>#N/A</v>
      </c>
      <c r="KE73" s="165" t="e">
        <f t="shared" si="135"/>
        <v>#N/A</v>
      </c>
      <c r="KF73" s="165" t="e">
        <f t="shared" si="135"/>
        <v>#N/A</v>
      </c>
      <c r="KG73" s="165" t="e">
        <f t="shared" si="135"/>
        <v>#N/A</v>
      </c>
      <c r="KH73" s="165" t="e">
        <f t="shared" si="136"/>
        <v>#N/A</v>
      </c>
      <c r="KI73" s="165" t="e">
        <f t="shared" si="136"/>
        <v>#N/A</v>
      </c>
      <c r="KJ73" s="165" t="e">
        <f t="shared" si="136"/>
        <v>#N/A</v>
      </c>
      <c r="KK73" s="165" t="e">
        <f t="shared" si="136"/>
        <v>#N/A</v>
      </c>
      <c r="KL73" s="165" t="e">
        <f t="shared" si="136"/>
        <v>#N/A</v>
      </c>
      <c r="KM73" s="165" t="e">
        <f t="shared" si="136"/>
        <v>#N/A</v>
      </c>
      <c r="KN73" s="165" t="e">
        <f t="shared" si="136"/>
        <v>#N/A</v>
      </c>
      <c r="KO73" s="165" t="e">
        <f t="shared" si="136"/>
        <v>#N/A</v>
      </c>
      <c r="KP73" s="165" t="e">
        <f t="shared" si="136"/>
        <v>#N/A</v>
      </c>
      <c r="KQ73" s="165" t="e">
        <f t="shared" si="136"/>
        <v>#N/A</v>
      </c>
      <c r="KR73" s="165" t="e">
        <f t="shared" si="136"/>
        <v>#N/A</v>
      </c>
      <c r="KS73" s="165" t="e">
        <f t="shared" si="136"/>
        <v>#N/A</v>
      </c>
      <c r="KT73" s="165" t="e">
        <f t="shared" si="136"/>
        <v>#N/A</v>
      </c>
      <c r="KU73" s="165" t="e">
        <f t="shared" si="136"/>
        <v>#N/A</v>
      </c>
      <c r="KV73" s="165" t="e">
        <f t="shared" si="136"/>
        <v>#N/A</v>
      </c>
      <c r="KW73" s="165" t="e">
        <f t="shared" si="136"/>
        <v>#N/A</v>
      </c>
      <c r="KX73" s="165" t="e">
        <f t="shared" si="137"/>
        <v>#N/A</v>
      </c>
      <c r="KY73" s="165" t="e">
        <f t="shared" si="137"/>
        <v>#N/A</v>
      </c>
      <c r="KZ73" s="165" t="e">
        <f t="shared" si="137"/>
        <v>#N/A</v>
      </c>
      <c r="LA73" s="165" t="e">
        <f t="shared" si="137"/>
        <v>#N/A</v>
      </c>
      <c r="LB73" s="165" t="e">
        <f t="shared" si="137"/>
        <v>#N/A</v>
      </c>
      <c r="LC73" s="165" t="e">
        <f t="shared" si="137"/>
        <v>#N/A</v>
      </c>
      <c r="LD73" s="165" t="e">
        <f t="shared" si="137"/>
        <v>#N/A</v>
      </c>
      <c r="LE73" s="165" t="e">
        <f t="shared" si="137"/>
        <v>#N/A</v>
      </c>
      <c r="LF73" s="165" t="e">
        <f t="shared" si="137"/>
        <v>#N/A</v>
      </c>
      <c r="LG73" s="165" t="e">
        <f t="shared" si="137"/>
        <v>#N/A</v>
      </c>
      <c r="LH73" s="165" t="e">
        <f t="shared" si="137"/>
        <v>#N/A</v>
      </c>
      <c r="LI73" s="165" t="e">
        <f t="shared" si="137"/>
        <v>#N/A</v>
      </c>
      <c r="LJ73" s="165" t="e">
        <f t="shared" si="137"/>
        <v>#N/A</v>
      </c>
      <c r="LK73" s="165" t="e">
        <f t="shared" si="137"/>
        <v>#N/A</v>
      </c>
      <c r="LL73" s="165" t="e">
        <f t="shared" si="137"/>
        <v>#N/A</v>
      </c>
      <c r="LM73" s="165" t="e">
        <f t="shared" si="137"/>
        <v>#N/A</v>
      </c>
      <c r="LN73" s="165" t="e">
        <f t="shared" si="138"/>
        <v>#N/A</v>
      </c>
      <c r="LO73" s="165" t="e">
        <f t="shared" si="138"/>
        <v>#N/A</v>
      </c>
      <c r="LP73" s="165" t="e">
        <f t="shared" si="138"/>
        <v>#N/A</v>
      </c>
      <c r="LQ73" s="165" t="e">
        <f t="shared" si="138"/>
        <v>#N/A</v>
      </c>
      <c r="LR73" s="165" t="e">
        <f t="shared" si="138"/>
        <v>#N/A</v>
      </c>
      <c r="LS73" s="165" t="e">
        <f t="shared" si="138"/>
        <v>#N/A</v>
      </c>
      <c r="LT73" s="165" t="e">
        <f t="shared" si="138"/>
        <v>#N/A</v>
      </c>
      <c r="LU73" s="165" t="e">
        <f t="shared" si="138"/>
        <v>#N/A</v>
      </c>
      <c r="LV73" s="165" t="e">
        <f t="shared" si="138"/>
        <v>#N/A</v>
      </c>
      <c r="LW73" s="165" t="e">
        <f t="shared" si="138"/>
        <v>#N/A</v>
      </c>
      <c r="LX73" s="165" t="e">
        <f t="shared" si="138"/>
        <v>#N/A</v>
      </c>
      <c r="LY73" s="165" t="e">
        <f t="shared" si="138"/>
        <v>#N/A</v>
      </c>
      <c r="LZ73" s="165" t="e">
        <f t="shared" si="138"/>
        <v>#N/A</v>
      </c>
      <c r="MA73" s="165" t="e">
        <f t="shared" si="138"/>
        <v>#N/A</v>
      </c>
      <c r="MB73" s="165" t="e">
        <f t="shared" si="138"/>
        <v>#N/A</v>
      </c>
      <c r="MC73" s="165" t="e">
        <f t="shared" si="138"/>
        <v>#N/A</v>
      </c>
      <c r="MD73" s="165" t="e">
        <f t="shared" si="139"/>
        <v>#N/A</v>
      </c>
      <c r="ME73" s="165" t="e">
        <f t="shared" si="139"/>
        <v>#N/A</v>
      </c>
      <c r="MF73" s="165" t="e">
        <f t="shared" si="139"/>
        <v>#N/A</v>
      </c>
      <c r="MG73" s="165" t="e">
        <f t="shared" si="139"/>
        <v>#N/A</v>
      </c>
      <c r="MH73" s="165" t="e">
        <f t="shared" si="139"/>
        <v>#N/A</v>
      </c>
      <c r="MI73" s="165" t="e">
        <f t="shared" si="139"/>
        <v>#N/A</v>
      </c>
      <c r="MJ73" s="165" t="e">
        <f t="shared" si="139"/>
        <v>#N/A</v>
      </c>
      <c r="MK73" s="165" t="e">
        <f t="shared" si="139"/>
        <v>#N/A</v>
      </c>
      <c r="ML73" s="165" t="e">
        <f t="shared" si="139"/>
        <v>#N/A</v>
      </c>
      <c r="MM73" s="165" t="e">
        <f t="shared" si="139"/>
        <v>#N/A</v>
      </c>
      <c r="MN73" s="165" t="e">
        <f t="shared" si="139"/>
        <v>#N/A</v>
      </c>
      <c r="MO73" s="165" t="e">
        <f t="shared" si="139"/>
        <v>#N/A</v>
      </c>
      <c r="MP73" s="165" t="e">
        <f t="shared" si="139"/>
        <v>#N/A</v>
      </c>
      <c r="MQ73" s="165" t="e">
        <f t="shared" si="139"/>
        <v>#N/A</v>
      </c>
      <c r="MR73" s="165" t="e">
        <f t="shared" si="139"/>
        <v>#N/A</v>
      </c>
      <c r="MS73" s="165" t="e">
        <f t="shared" si="139"/>
        <v>#N/A</v>
      </c>
      <c r="MT73" s="165" t="e">
        <f t="shared" si="140"/>
        <v>#N/A</v>
      </c>
      <c r="MU73" s="165" t="e">
        <f t="shared" si="140"/>
        <v>#N/A</v>
      </c>
      <c r="MV73" s="165" t="e">
        <f t="shared" si="140"/>
        <v>#N/A</v>
      </c>
      <c r="MW73" s="165" t="e">
        <f t="shared" si="140"/>
        <v>#N/A</v>
      </c>
      <c r="MX73" s="165" t="e">
        <f t="shared" si="140"/>
        <v>#N/A</v>
      </c>
      <c r="MY73" s="165" t="e">
        <f t="shared" si="140"/>
        <v>#N/A</v>
      </c>
      <c r="MZ73" s="165" t="e">
        <f t="shared" si="140"/>
        <v>#N/A</v>
      </c>
      <c r="NA73" s="165" t="e">
        <f t="shared" si="140"/>
        <v>#N/A</v>
      </c>
      <c r="NB73" s="165" t="e">
        <f t="shared" si="140"/>
        <v>#N/A</v>
      </c>
      <c r="NC73" s="165" t="e">
        <f t="shared" si="140"/>
        <v>#N/A</v>
      </c>
      <c r="ND73" s="165" t="e">
        <f t="shared" si="140"/>
        <v>#N/A</v>
      </c>
      <c r="NE73" s="165" t="e">
        <f t="shared" si="140"/>
        <v>#N/A</v>
      </c>
      <c r="NF73" s="165" t="e">
        <f t="shared" si="140"/>
        <v>#N/A</v>
      </c>
      <c r="NG73" s="165" t="e">
        <f t="shared" si="140"/>
        <v>#N/A</v>
      </c>
      <c r="NH73" s="165" t="e">
        <f t="shared" si="140"/>
        <v>#N/A</v>
      </c>
      <c r="NI73" s="165" t="e">
        <f t="shared" si="140"/>
        <v>#N/A</v>
      </c>
      <c r="NJ73" s="165" t="e">
        <f t="shared" si="141"/>
        <v>#N/A</v>
      </c>
      <c r="NK73" s="165" t="e">
        <f t="shared" si="141"/>
        <v>#N/A</v>
      </c>
      <c r="NL73" s="165" t="e">
        <f t="shared" si="141"/>
        <v>#N/A</v>
      </c>
      <c r="NM73" s="165" t="e">
        <f t="shared" si="141"/>
        <v>#N/A</v>
      </c>
      <c r="NN73" s="165" t="e">
        <f t="shared" si="141"/>
        <v>#N/A</v>
      </c>
      <c r="NO73" s="165" t="e">
        <f t="shared" si="141"/>
        <v>#N/A</v>
      </c>
      <c r="NP73" s="165" t="e">
        <f t="shared" si="141"/>
        <v>#N/A</v>
      </c>
      <c r="NQ73" s="165" t="e">
        <f t="shared" si="141"/>
        <v>#N/A</v>
      </c>
      <c r="NR73" s="165" t="e">
        <f t="shared" si="141"/>
        <v>#N/A</v>
      </c>
      <c r="NS73" s="165" t="e">
        <f t="shared" si="141"/>
        <v>#N/A</v>
      </c>
      <c r="NT73" s="165" t="e">
        <f t="shared" si="141"/>
        <v>#N/A</v>
      </c>
      <c r="NU73" s="165" t="e">
        <f t="shared" si="141"/>
        <v>#N/A</v>
      </c>
      <c r="NV73" s="165" t="e">
        <f t="shared" si="141"/>
        <v>#N/A</v>
      </c>
      <c r="NW73" s="165" t="e">
        <f t="shared" si="141"/>
        <v>#N/A</v>
      </c>
      <c r="NX73" s="165" t="e">
        <f t="shared" si="141"/>
        <v>#N/A</v>
      </c>
      <c r="NY73" s="165" t="e">
        <f t="shared" si="141"/>
        <v>#N/A</v>
      </c>
      <c r="NZ73" s="165" t="e">
        <f t="shared" si="142"/>
        <v>#N/A</v>
      </c>
      <c r="OA73" s="165" t="e">
        <f t="shared" si="142"/>
        <v>#N/A</v>
      </c>
      <c r="OB73" s="165" t="e">
        <f t="shared" si="142"/>
        <v>#N/A</v>
      </c>
      <c r="OC73" s="165" t="e">
        <f t="shared" si="142"/>
        <v>#N/A</v>
      </c>
      <c r="OD73" s="165" t="e">
        <f t="shared" si="142"/>
        <v>#N/A</v>
      </c>
      <c r="OE73" s="165" t="e">
        <f t="shared" si="142"/>
        <v>#N/A</v>
      </c>
      <c r="OF73" s="165" t="e">
        <f t="shared" si="142"/>
        <v>#N/A</v>
      </c>
      <c r="OG73" s="165" t="e">
        <f t="shared" si="142"/>
        <v>#N/A</v>
      </c>
      <c r="OH73" s="165" t="e">
        <f t="shared" si="142"/>
        <v>#N/A</v>
      </c>
      <c r="OI73" s="165" t="e">
        <f t="shared" si="142"/>
        <v>#N/A</v>
      </c>
      <c r="OJ73" s="165" t="e">
        <f t="shared" si="142"/>
        <v>#N/A</v>
      </c>
      <c r="OK73" s="165" t="e">
        <f t="shared" si="142"/>
        <v>#N/A</v>
      </c>
      <c r="OL73" s="165" t="e">
        <f t="shared" si="142"/>
        <v>#N/A</v>
      </c>
      <c r="OM73" s="165" t="e">
        <f t="shared" si="142"/>
        <v>#N/A</v>
      </c>
      <c r="ON73" s="165" t="e">
        <f t="shared" si="142"/>
        <v>#N/A</v>
      </c>
      <c r="OO73" s="165" t="e">
        <f t="shared" si="142"/>
        <v>#N/A</v>
      </c>
      <c r="OP73" s="165" t="e">
        <f t="shared" si="143"/>
        <v>#N/A</v>
      </c>
      <c r="OQ73" s="165" t="e">
        <f t="shared" si="143"/>
        <v>#N/A</v>
      </c>
      <c r="OR73" s="165" t="e">
        <f t="shared" si="143"/>
        <v>#N/A</v>
      </c>
      <c r="OS73" s="165" t="e">
        <f t="shared" si="143"/>
        <v>#N/A</v>
      </c>
      <c r="OT73" s="165" t="e">
        <f t="shared" si="114"/>
        <v>#N/A</v>
      </c>
      <c r="OU73" s="165" t="e">
        <f t="shared" si="114"/>
        <v>#N/A</v>
      </c>
      <c r="OV73" s="165" t="e">
        <f t="shared" si="114"/>
        <v>#N/A</v>
      </c>
      <c r="OW73" s="165" t="e">
        <f t="shared" si="114"/>
        <v>#N/A</v>
      </c>
      <c r="OX73" s="165" t="e">
        <f t="shared" si="114"/>
        <v>#N/A</v>
      </c>
      <c r="OY73" s="165" t="e">
        <f t="shared" si="114"/>
        <v>#N/A</v>
      </c>
      <c r="OZ73" s="165" t="e">
        <f t="shared" si="114"/>
        <v>#N/A</v>
      </c>
      <c r="PA73" s="165" t="e">
        <f t="shared" si="114"/>
        <v>#N/A</v>
      </c>
      <c r="PB73" s="165" t="e">
        <f t="shared" si="114"/>
        <v>#N/A</v>
      </c>
      <c r="PC73" s="165" t="e">
        <f t="shared" si="114"/>
        <v>#N/A</v>
      </c>
      <c r="PD73" s="165" t="e">
        <f t="shared" si="114"/>
        <v>#N/A</v>
      </c>
      <c r="PE73" s="165" t="e">
        <f t="shared" si="114"/>
        <v>#N/A</v>
      </c>
      <c r="PF73" s="165" t="e">
        <f t="shared" si="114"/>
        <v>#N/A</v>
      </c>
      <c r="PG73" s="165" t="e">
        <f t="shared" si="114"/>
        <v>#N/A</v>
      </c>
      <c r="PH73" s="165" t="e">
        <f t="shared" si="114"/>
        <v>#N/A</v>
      </c>
    </row>
    <row r="74" spans="1:424" hidden="1" x14ac:dyDescent="0.45">
      <c r="A74" s="4">
        <v>71</v>
      </c>
      <c r="B74" s="91"/>
      <c r="C74" s="91"/>
      <c r="D74" s="91"/>
      <c r="E74" s="120" t="str">
        <f t="shared" si="146"/>
        <v/>
      </c>
      <c r="F74" s="120" t="str">
        <f t="shared" si="147"/>
        <v/>
      </c>
      <c r="G74" s="71" t="str">
        <f t="shared" si="148"/>
        <v/>
      </c>
      <c r="H74" s="23"/>
      <c r="I74" s="55"/>
      <c r="J74" s="298"/>
      <c r="K74" s="72" t="str">
        <f>IF(AND(B74&gt;0,C74&gt;0,D74&gt;0),IF(ISBLANK(J74),IF(ISBLANK(H74),"",(D74-B74)*VLOOKUP(H74,VLookups!$A$4:$B$13,2,FALSE)),J74),"")</f>
        <v/>
      </c>
      <c r="L74" s="73" t="str">
        <f t="shared" si="144"/>
        <v/>
      </c>
      <c r="M74" s="91"/>
      <c r="N74" s="265" t="str">
        <f>IF(AND(M74&gt;0,C74&gt;0,NOT(K74="")),ABS(VLOOKUP($M$1,VLookups!$A$43:$B$44,2,FALSE)-_xlfn.NORM.DIST(M74,G74,K74,TRUE)),"")</f>
        <v/>
      </c>
      <c r="O74" s="90" t="str">
        <f>IF(AND($B74&gt;0,$C74&gt;0,$D74&gt;0,NOT(ISBLANK($H74))),_xlfn.NORM.INV(ABS(VLOOKUP($M$1,VLookups!$A$43:$B$44,2,FALSE)-O$3),$G74,$K74),"")</f>
        <v/>
      </c>
      <c r="P74" s="89" t="str">
        <f>IF(AND($B74&gt;0,$C74&gt;0,$D74&gt;0,NOT(ISBLANK($H74))),_xlfn.NORM.INV(ABS(VLOOKUP($M$1,VLookups!$A$43:$B$44,2,FALSE)-P$3),$G74,$K74),"")</f>
        <v/>
      </c>
      <c r="Q74" s="90" t="str">
        <f>IF(AND($B74&gt;0,$C74&gt;0,$D74&gt;0,NOT(ISBLANK($H74))),_xlfn.NORM.INV(ABS(VLOOKUP($M$1,VLookups!$A$43:$B$44,2,FALSE)-Q$3),$G74,$K74),"")</f>
        <v/>
      </c>
      <c r="R74" s="89" t="str">
        <f>IF(AND($B74&gt;0,$C74&gt;0,$D74&gt;0,NOT(ISBLANK($H74))),_xlfn.NORM.INV(ABS(VLOOKUP($M$1,VLookups!$A$43:$B$44,2,FALSE)-R$3),$G74,$K74),"")</f>
        <v/>
      </c>
      <c r="S74" s="90" t="str">
        <f>IF(AND($B74&gt;0,$C74&gt;0,$D74&gt;0,NOT(ISBLANK($H74))),_xlfn.NORM.INV(ABS(VLOOKUP($M$1,VLookups!$A$43:$B$44,2,FALSE)-S$3),$G74,$K74),"")</f>
        <v/>
      </c>
      <c r="T74" s="89" t="str">
        <f>IF(AND($B74&gt;0,$C74&gt;0,$D74&gt;0,NOT(ISBLANK($H74))),_xlfn.NORM.INV(ABS(VLOOKUP($M$1,VLookups!$A$43:$B$44,2,FALSE)-T$3),$G74,$K74),"")</f>
        <v/>
      </c>
      <c r="U74" s="5"/>
      <c r="V74" s="164" t="str">
        <f t="shared" si="149"/>
        <v/>
      </c>
      <c r="W74" s="47" t="str">
        <f t="shared" si="169"/>
        <v/>
      </c>
      <c r="X74" s="47" t="str">
        <f t="shared" si="169"/>
        <v/>
      </c>
      <c r="Y74" s="47" t="str">
        <f t="shared" si="169"/>
        <v/>
      </c>
      <c r="Z74" s="47" t="str">
        <f t="shared" si="169"/>
        <v/>
      </c>
      <c r="AA74" s="47" t="str">
        <f t="shared" si="169"/>
        <v/>
      </c>
      <c r="AB74" s="47" t="str">
        <f t="shared" si="169"/>
        <v/>
      </c>
      <c r="AC74" s="47" t="str">
        <f t="shared" si="169"/>
        <v/>
      </c>
      <c r="AD74" s="47" t="str">
        <f t="shared" si="169"/>
        <v/>
      </c>
      <c r="AE74" s="47" t="str">
        <f t="shared" si="169"/>
        <v/>
      </c>
      <c r="AF74" s="47" t="str">
        <f t="shared" si="169"/>
        <v/>
      </c>
      <c r="AG74" s="47" t="str">
        <f t="shared" si="169"/>
        <v/>
      </c>
      <c r="AH74" s="47" t="str">
        <f t="shared" si="169"/>
        <v/>
      </c>
      <c r="AI74" s="47" t="str">
        <f t="shared" si="169"/>
        <v/>
      </c>
      <c r="AJ74" s="47" t="str">
        <f t="shared" si="169"/>
        <v/>
      </c>
      <c r="AK74" s="47" t="str">
        <f t="shared" si="169"/>
        <v/>
      </c>
      <c r="AL74" s="47" t="str">
        <f t="shared" si="169"/>
        <v/>
      </c>
      <c r="AM74" s="47" t="str">
        <f t="shared" si="159"/>
        <v/>
      </c>
      <c r="AN74" s="47" t="str">
        <f t="shared" si="159"/>
        <v/>
      </c>
      <c r="AO74" s="47" t="str">
        <f t="shared" si="159"/>
        <v/>
      </c>
      <c r="AP74" s="47" t="str">
        <f t="shared" si="159"/>
        <v/>
      </c>
      <c r="AQ74" s="47" t="str">
        <f t="shared" si="159"/>
        <v/>
      </c>
      <c r="AR74" s="47" t="str">
        <f t="shared" si="159"/>
        <v/>
      </c>
      <c r="AS74" s="47" t="str">
        <f t="shared" si="159"/>
        <v/>
      </c>
      <c r="AT74" s="47" t="str">
        <f t="shared" si="159"/>
        <v/>
      </c>
      <c r="AU74" s="47" t="str">
        <f t="shared" si="159"/>
        <v/>
      </c>
      <c r="AV74" s="47" t="str">
        <f t="shared" si="159"/>
        <v/>
      </c>
      <c r="AW74" s="47" t="str">
        <f t="shared" si="159"/>
        <v/>
      </c>
      <c r="AX74" s="47" t="str">
        <f t="shared" si="159"/>
        <v/>
      </c>
      <c r="AY74" s="47" t="str">
        <f t="shared" si="159"/>
        <v/>
      </c>
      <c r="AZ74" s="47" t="str">
        <f t="shared" si="159"/>
        <v/>
      </c>
      <c r="BA74" s="47" t="str">
        <f t="shared" si="159"/>
        <v/>
      </c>
      <c r="BB74" s="47" t="str">
        <f t="shared" si="160"/>
        <v/>
      </c>
      <c r="BC74" s="47" t="str">
        <f t="shared" si="160"/>
        <v/>
      </c>
      <c r="BD74" s="47" t="str">
        <f t="shared" si="160"/>
        <v/>
      </c>
      <c r="BE74" s="47" t="str">
        <f t="shared" si="160"/>
        <v/>
      </c>
      <c r="BF74" s="47" t="str">
        <f t="shared" si="160"/>
        <v/>
      </c>
      <c r="BG74" s="47" t="str">
        <f t="shared" si="160"/>
        <v/>
      </c>
      <c r="BH74" s="47" t="str">
        <f t="shared" si="160"/>
        <v/>
      </c>
      <c r="BI74" s="47" t="str">
        <f t="shared" si="160"/>
        <v/>
      </c>
      <c r="BJ74" s="47" t="str">
        <f t="shared" si="160"/>
        <v/>
      </c>
      <c r="BK74" s="47" t="str">
        <f t="shared" si="160"/>
        <v/>
      </c>
      <c r="BL74" s="47" t="str">
        <f t="shared" si="160"/>
        <v/>
      </c>
      <c r="BM74" s="47" t="str">
        <f t="shared" si="160"/>
        <v/>
      </c>
      <c r="BN74" s="47" t="str">
        <f t="shared" si="160"/>
        <v/>
      </c>
      <c r="BO74" s="47" t="str">
        <f t="shared" si="160"/>
        <v/>
      </c>
      <c r="BP74" s="47" t="str">
        <f t="shared" si="160"/>
        <v/>
      </c>
      <c r="BQ74" s="47" t="str">
        <f t="shared" si="160"/>
        <v/>
      </c>
      <c r="BR74" s="47" t="str">
        <f t="shared" si="153"/>
        <v/>
      </c>
      <c r="BS74" s="47" t="str">
        <f t="shared" si="153"/>
        <v/>
      </c>
      <c r="BT74" s="47" t="str">
        <f t="shared" si="153"/>
        <v/>
      </c>
      <c r="BU74" s="47" t="str">
        <f t="shared" si="153"/>
        <v/>
      </c>
      <c r="BV74" s="47" t="str">
        <f t="shared" si="153"/>
        <v/>
      </c>
      <c r="BW74" s="47" t="str">
        <f t="shared" si="153"/>
        <v/>
      </c>
      <c r="BX74" s="47" t="str">
        <f t="shared" si="153"/>
        <v/>
      </c>
      <c r="BY74" s="47" t="str">
        <f t="shared" si="153"/>
        <v/>
      </c>
      <c r="BZ74" s="47" t="str">
        <f t="shared" si="153"/>
        <v/>
      </c>
      <c r="CA74" s="47" t="str">
        <f t="shared" si="153"/>
        <v/>
      </c>
      <c r="CB74" s="47" t="str">
        <f t="shared" si="153"/>
        <v/>
      </c>
      <c r="CC74" s="47" t="str">
        <f t="shared" si="153"/>
        <v/>
      </c>
      <c r="CD74" s="47" t="str">
        <f t="shared" si="153"/>
        <v/>
      </c>
      <c r="CE74" s="47" t="str">
        <f t="shared" si="153"/>
        <v/>
      </c>
      <c r="CF74" s="47" t="str">
        <f t="shared" si="153"/>
        <v/>
      </c>
      <c r="CG74" s="47" t="str">
        <f t="shared" si="161"/>
        <v/>
      </c>
      <c r="CH74" s="47" t="str">
        <f t="shared" si="161"/>
        <v/>
      </c>
      <c r="CI74" s="47" t="str">
        <f t="shared" si="161"/>
        <v/>
      </c>
      <c r="CJ74" s="47" t="str">
        <f t="shared" si="161"/>
        <v/>
      </c>
      <c r="CK74" s="47" t="str">
        <f t="shared" si="161"/>
        <v/>
      </c>
      <c r="CL74" s="47" t="str">
        <f t="shared" si="161"/>
        <v/>
      </c>
      <c r="CM74" s="47" t="str">
        <f t="shared" si="161"/>
        <v/>
      </c>
      <c r="CN74" s="47" t="str">
        <f t="shared" si="161"/>
        <v/>
      </c>
      <c r="CO74" s="47" t="str">
        <f t="shared" si="161"/>
        <v/>
      </c>
      <c r="CP74" s="47" t="str">
        <f t="shared" si="161"/>
        <v/>
      </c>
      <c r="CQ74" s="47" t="str">
        <f t="shared" si="161"/>
        <v/>
      </c>
      <c r="CR74" s="47" t="str">
        <f t="shared" si="161"/>
        <v/>
      </c>
      <c r="CS74" s="47" t="str">
        <f t="shared" si="161"/>
        <v/>
      </c>
      <c r="CT74" s="47" t="str">
        <f t="shared" si="161"/>
        <v/>
      </c>
      <c r="CU74" s="47" t="str">
        <f t="shared" si="161"/>
        <v/>
      </c>
      <c r="CV74" s="47" t="str">
        <f t="shared" si="161"/>
        <v/>
      </c>
      <c r="CW74" s="47" t="str">
        <f t="shared" si="154"/>
        <v/>
      </c>
      <c r="CX74" s="47" t="str">
        <f t="shared" si="154"/>
        <v/>
      </c>
      <c r="CY74" s="47" t="str">
        <f t="shared" si="154"/>
        <v/>
      </c>
      <c r="CZ74" s="47" t="str">
        <f t="shared" si="154"/>
        <v/>
      </c>
      <c r="DA74" s="47" t="str">
        <f t="shared" si="154"/>
        <v/>
      </c>
      <c r="DB74" s="47" t="str">
        <f t="shared" si="154"/>
        <v/>
      </c>
      <c r="DC74" s="47" t="str">
        <f t="shared" si="154"/>
        <v/>
      </c>
      <c r="DD74" s="47" t="str">
        <f t="shared" si="154"/>
        <v/>
      </c>
      <c r="DE74" s="47" t="str">
        <f t="shared" si="154"/>
        <v/>
      </c>
      <c r="DF74" s="47" t="str">
        <f t="shared" si="154"/>
        <v/>
      </c>
      <c r="DG74" s="47" t="str">
        <f t="shared" si="154"/>
        <v/>
      </c>
      <c r="DH74" s="47" t="str">
        <f t="shared" si="154"/>
        <v/>
      </c>
      <c r="DI74" s="47" t="str">
        <f t="shared" si="154"/>
        <v/>
      </c>
      <c r="DJ74" s="47" t="str">
        <f t="shared" si="154"/>
        <v/>
      </c>
      <c r="DK74" s="47" t="str">
        <f t="shared" si="154"/>
        <v/>
      </c>
      <c r="DL74" s="47" t="str">
        <f t="shared" si="162"/>
        <v/>
      </c>
      <c r="DM74" s="47" t="str">
        <f t="shared" si="162"/>
        <v/>
      </c>
      <c r="DN74" s="47" t="str">
        <f t="shared" si="162"/>
        <v/>
      </c>
      <c r="DO74" s="47" t="str">
        <f t="shared" si="162"/>
        <v/>
      </c>
      <c r="DP74" s="47" t="str">
        <f t="shared" si="162"/>
        <v/>
      </c>
      <c r="DQ74" s="47" t="str">
        <f t="shared" si="162"/>
        <v/>
      </c>
      <c r="DR74" s="47" t="str">
        <f t="shared" si="162"/>
        <v/>
      </c>
      <c r="DS74" s="179" t="str">
        <f t="shared" si="150"/>
        <v/>
      </c>
      <c r="DT74" s="47" t="str">
        <f t="shared" si="170"/>
        <v/>
      </c>
      <c r="DU74" s="47" t="str">
        <f t="shared" si="170"/>
        <v/>
      </c>
      <c r="DV74" s="47" t="str">
        <f t="shared" si="170"/>
        <v/>
      </c>
      <c r="DW74" s="47" t="str">
        <f t="shared" si="170"/>
        <v/>
      </c>
      <c r="DX74" s="47" t="str">
        <f t="shared" si="170"/>
        <v/>
      </c>
      <c r="DY74" s="47" t="str">
        <f t="shared" si="170"/>
        <v/>
      </c>
      <c r="DZ74" s="47" t="str">
        <f t="shared" si="170"/>
        <v/>
      </c>
      <c r="EA74" s="47" t="str">
        <f t="shared" si="170"/>
        <v/>
      </c>
      <c r="EB74" s="47" t="str">
        <f t="shared" si="170"/>
        <v/>
      </c>
      <c r="EC74" s="47" t="str">
        <f t="shared" si="170"/>
        <v/>
      </c>
      <c r="ED74" s="47" t="str">
        <f t="shared" si="170"/>
        <v/>
      </c>
      <c r="EE74" s="47" t="str">
        <f t="shared" si="170"/>
        <v/>
      </c>
      <c r="EF74" s="47" t="str">
        <f t="shared" si="170"/>
        <v/>
      </c>
      <c r="EG74" s="47" t="str">
        <f t="shared" si="170"/>
        <v/>
      </c>
      <c r="EH74" s="47" t="str">
        <f t="shared" si="170"/>
        <v/>
      </c>
      <c r="EI74" s="47" t="str">
        <f t="shared" si="170"/>
        <v/>
      </c>
      <c r="EJ74" s="47" t="str">
        <f t="shared" si="163"/>
        <v/>
      </c>
      <c r="EK74" s="47" t="str">
        <f t="shared" si="163"/>
        <v/>
      </c>
      <c r="EL74" s="47" t="str">
        <f t="shared" si="163"/>
        <v/>
      </c>
      <c r="EM74" s="47" t="str">
        <f t="shared" si="163"/>
        <v/>
      </c>
      <c r="EN74" s="47" t="str">
        <f t="shared" si="163"/>
        <v/>
      </c>
      <c r="EO74" s="47" t="str">
        <f t="shared" si="163"/>
        <v/>
      </c>
      <c r="EP74" s="47" t="str">
        <f t="shared" si="163"/>
        <v/>
      </c>
      <c r="EQ74" s="47" t="str">
        <f t="shared" si="163"/>
        <v/>
      </c>
      <c r="ER74" s="47" t="str">
        <f t="shared" si="163"/>
        <v/>
      </c>
      <c r="ES74" s="47" t="str">
        <f t="shared" si="163"/>
        <v/>
      </c>
      <c r="ET74" s="47" t="str">
        <f t="shared" si="163"/>
        <v/>
      </c>
      <c r="EU74" s="47" t="str">
        <f t="shared" si="163"/>
        <v/>
      </c>
      <c r="EV74" s="47" t="str">
        <f t="shared" si="163"/>
        <v/>
      </c>
      <c r="EW74" s="47" t="str">
        <f t="shared" si="163"/>
        <v/>
      </c>
      <c r="EX74" s="47" t="str">
        <f t="shared" si="163"/>
        <v/>
      </c>
      <c r="EY74" s="47" t="str">
        <f t="shared" si="164"/>
        <v/>
      </c>
      <c r="EZ74" s="47" t="str">
        <f t="shared" si="164"/>
        <v/>
      </c>
      <c r="FA74" s="47" t="str">
        <f t="shared" si="164"/>
        <v/>
      </c>
      <c r="FB74" s="47" t="str">
        <f t="shared" si="164"/>
        <v/>
      </c>
      <c r="FC74" s="47" t="str">
        <f t="shared" si="164"/>
        <v/>
      </c>
      <c r="FD74" s="47" t="str">
        <f t="shared" si="164"/>
        <v/>
      </c>
      <c r="FE74" s="47" t="str">
        <f t="shared" si="164"/>
        <v/>
      </c>
      <c r="FF74" s="47" t="str">
        <f t="shared" si="164"/>
        <v/>
      </c>
      <c r="FG74" s="47" t="str">
        <f t="shared" si="164"/>
        <v/>
      </c>
      <c r="FH74" s="47" t="str">
        <f t="shared" si="164"/>
        <v/>
      </c>
      <c r="FI74" s="47" t="str">
        <f t="shared" si="164"/>
        <v/>
      </c>
      <c r="FJ74" s="47" t="str">
        <f t="shared" si="164"/>
        <v/>
      </c>
      <c r="FK74" s="47" t="str">
        <f t="shared" si="164"/>
        <v/>
      </c>
      <c r="FL74" s="47" t="str">
        <f t="shared" si="164"/>
        <v/>
      </c>
      <c r="FM74" s="47" t="str">
        <f t="shared" si="164"/>
        <v/>
      </c>
      <c r="FN74" s="47" t="str">
        <f t="shared" si="164"/>
        <v/>
      </c>
      <c r="FO74" s="47" t="str">
        <f t="shared" si="156"/>
        <v/>
      </c>
      <c r="FP74" s="47" t="str">
        <f t="shared" si="156"/>
        <v/>
      </c>
      <c r="FQ74" s="47" t="str">
        <f t="shared" si="156"/>
        <v/>
      </c>
      <c r="FR74" s="47" t="str">
        <f t="shared" si="156"/>
        <v/>
      </c>
      <c r="FS74" s="47" t="str">
        <f t="shared" si="156"/>
        <v/>
      </c>
      <c r="FT74" s="47" t="str">
        <f t="shared" si="156"/>
        <v/>
      </c>
      <c r="FU74" s="47" t="str">
        <f t="shared" si="156"/>
        <v/>
      </c>
      <c r="FV74" s="47" t="str">
        <f t="shared" si="156"/>
        <v/>
      </c>
      <c r="FW74" s="47" t="str">
        <f t="shared" si="156"/>
        <v/>
      </c>
      <c r="FX74" s="47" t="str">
        <f t="shared" si="156"/>
        <v/>
      </c>
      <c r="FY74" s="47" t="str">
        <f t="shared" si="156"/>
        <v/>
      </c>
      <c r="FZ74" s="47" t="str">
        <f t="shared" si="156"/>
        <v/>
      </c>
      <c r="GA74" s="47" t="str">
        <f t="shared" si="156"/>
        <v/>
      </c>
      <c r="GB74" s="47" t="str">
        <f t="shared" si="156"/>
        <v/>
      </c>
      <c r="GC74" s="47" t="str">
        <f t="shared" si="156"/>
        <v/>
      </c>
      <c r="GD74" s="47" t="str">
        <f t="shared" si="165"/>
        <v/>
      </c>
      <c r="GE74" s="47" t="str">
        <f t="shared" si="165"/>
        <v/>
      </c>
      <c r="GF74" s="47" t="str">
        <f t="shared" si="165"/>
        <v/>
      </c>
      <c r="GG74" s="47" t="str">
        <f t="shared" si="165"/>
        <v/>
      </c>
      <c r="GH74" s="47" t="str">
        <f t="shared" si="165"/>
        <v/>
      </c>
      <c r="GI74" s="47" t="str">
        <f t="shared" si="165"/>
        <v/>
      </c>
      <c r="GJ74" s="47" t="str">
        <f t="shared" si="165"/>
        <v/>
      </c>
      <c r="GK74" s="47" t="str">
        <f t="shared" si="165"/>
        <v/>
      </c>
      <c r="GL74" s="47" t="str">
        <f t="shared" si="165"/>
        <v/>
      </c>
      <c r="GM74" s="47" t="str">
        <f t="shared" si="165"/>
        <v/>
      </c>
      <c r="GN74" s="47" t="str">
        <f t="shared" si="165"/>
        <v/>
      </c>
      <c r="GO74" s="47" t="str">
        <f t="shared" si="165"/>
        <v/>
      </c>
      <c r="GP74" s="47" t="str">
        <f t="shared" si="165"/>
        <v/>
      </c>
      <c r="GQ74" s="47" t="str">
        <f t="shared" si="165"/>
        <v/>
      </c>
      <c r="GR74" s="47" t="str">
        <f t="shared" si="165"/>
        <v/>
      </c>
      <c r="GS74" s="47" t="str">
        <f t="shared" si="165"/>
        <v/>
      </c>
      <c r="GT74" s="47" t="str">
        <f t="shared" si="157"/>
        <v/>
      </c>
      <c r="GU74" s="47" t="str">
        <f t="shared" si="157"/>
        <v/>
      </c>
      <c r="GV74" s="47" t="str">
        <f t="shared" si="157"/>
        <v/>
      </c>
      <c r="GW74" s="47" t="str">
        <f t="shared" si="157"/>
        <v/>
      </c>
      <c r="GX74" s="47" t="str">
        <f t="shared" si="157"/>
        <v/>
      </c>
      <c r="GY74" s="47" t="str">
        <f t="shared" si="157"/>
        <v/>
      </c>
      <c r="GZ74" s="47" t="str">
        <f t="shared" si="157"/>
        <v/>
      </c>
      <c r="HA74" s="47" t="str">
        <f t="shared" si="157"/>
        <v/>
      </c>
      <c r="HB74" s="47" t="str">
        <f t="shared" si="157"/>
        <v/>
      </c>
      <c r="HC74" s="47" t="str">
        <f t="shared" si="157"/>
        <v/>
      </c>
      <c r="HD74" s="47" t="str">
        <f t="shared" si="157"/>
        <v/>
      </c>
      <c r="HE74" s="47" t="str">
        <f t="shared" si="157"/>
        <v/>
      </c>
      <c r="HF74" s="47" t="str">
        <f t="shared" si="157"/>
        <v/>
      </c>
      <c r="HG74" s="47" t="str">
        <f t="shared" si="157"/>
        <v/>
      </c>
      <c r="HH74" s="47" t="str">
        <f t="shared" si="157"/>
        <v/>
      </c>
      <c r="HI74" s="47" t="str">
        <f t="shared" si="166"/>
        <v/>
      </c>
      <c r="HJ74" s="47" t="str">
        <f t="shared" si="166"/>
        <v/>
      </c>
      <c r="HK74" s="47" t="str">
        <f t="shared" si="166"/>
        <v/>
      </c>
      <c r="HL74" s="47" t="str">
        <f t="shared" si="166"/>
        <v/>
      </c>
      <c r="HM74" s="47" t="str">
        <f t="shared" si="166"/>
        <v/>
      </c>
      <c r="HN74" s="47" t="str">
        <f t="shared" si="166"/>
        <v/>
      </c>
      <c r="HO74" s="47" t="str">
        <f t="shared" si="166"/>
        <v/>
      </c>
      <c r="HP74" s="165" t="e">
        <f t="shared" si="152"/>
        <v>#N/A</v>
      </c>
      <c r="HQ74" s="165" t="e">
        <f t="shared" si="152"/>
        <v>#N/A</v>
      </c>
      <c r="HR74" s="165" t="e">
        <f t="shared" si="152"/>
        <v>#N/A</v>
      </c>
      <c r="HS74" s="165" t="e">
        <f t="shared" si="152"/>
        <v>#N/A</v>
      </c>
      <c r="HT74" s="165" t="e">
        <f t="shared" si="152"/>
        <v>#N/A</v>
      </c>
      <c r="HU74" s="165" t="e">
        <f t="shared" si="152"/>
        <v>#N/A</v>
      </c>
      <c r="HV74" s="165" t="e">
        <f t="shared" si="152"/>
        <v>#N/A</v>
      </c>
      <c r="HW74" s="165" t="e">
        <f t="shared" si="152"/>
        <v>#N/A</v>
      </c>
      <c r="HX74" s="165" t="e">
        <f t="shared" si="152"/>
        <v>#N/A</v>
      </c>
      <c r="HY74" s="165" t="e">
        <f t="shared" si="152"/>
        <v>#N/A</v>
      </c>
      <c r="HZ74" s="165" t="e">
        <f t="shared" si="152"/>
        <v>#N/A</v>
      </c>
      <c r="IA74" s="165" t="e">
        <f t="shared" si="152"/>
        <v>#N/A</v>
      </c>
      <c r="IB74" s="165" t="e">
        <f t="shared" si="152"/>
        <v>#N/A</v>
      </c>
      <c r="IC74" s="165" t="e">
        <f t="shared" si="152"/>
        <v>#N/A</v>
      </c>
      <c r="ID74" s="165" t="e">
        <f t="shared" si="152"/>
        <v>#N/A</v>
      </c>
      <c r="IE74" s="165" t="e">
        <f t="shared" si="151"/>
        <v>#N/A</v>
      </c>
      <c r="IF74" s="165" t="e">
        <f t="shared" si="151"/>
        <v>#N/A</v>
      </c>
      <c r="IG74" s="165" t="e">
        <f t="shared" si="151"/>
        <v>#N/A</v>
      </c>
      <c r="IH74" s="165" t="e">
        <f t="shared" si="151"/>
        <v>#N/A</v>
      </c>
      <c r="II74" s="165" t="e">
        <f t="shared" si="167"/>
        <v>#N/A</v>
      </c>
      <c r="IJ74" s="165" t="e">
        <f t="shared" si="167"/>
        <v>#N/A</v>
      </c>
      <c r="IK74" s="165" t="e">
        <f t="shared" si="167"/>
        <v>#N/A</v>
      </c>
      <c r="IL74" s="165" t="e">
        <f t="shared" si="167"/>
        <v>#N/A</v>
      </c>
      <c r="IM74" s="165" t="e">
        <f t="shared" si="167"/>
        <v>#N/A</v>
      </c>
      <c r="IN74" s="165" t="e">
        <f t="shared" si="167"/>
        <v>#N/A</v>
      </c>
      <c r="IO74" s="165" t="e">
        <f t="shared" si="167"/>
        <v>#N/A</v>
      </c>
      <c r="IP74" s="165" t="e">
        <f t="shared" si="167"/>
        <v>#N/A</v>
      </c>
      <c r="IQ74" s="165" t="e">
        <f t="shared" si="167"/>
        <v>#N/A</v>
      </c>
      <c r="IR74" s="165" t="e">
        <f t="shared" si="167"/>
        <v>#N/A</v>
      </c>
      <c r="IS74" s="165" t="e">
        <f t="shared" si="167"/>
        <v>#N/A</v>
      </c>
      <c r="IT74" s="165" t="e">
        <f t="shared" si="118"/>
        <v>#N/A</v>
      </c>
      <c r="IU74" s="165" t="e">
        <f t="shared" si="118"/>
        <v>#N/A</v>
      </c>
      <c r="IV74" s="165" t="e">
        <f t="shared" si="118"/>
        <v>#N/A</v>
      </c>
      <c r="IW74" s="165" t="e">
        <f t="shared" si="118"/>
        <v>#N/A</v>
      </c>
      <c r="IX74" s="165" t="e">
        <f t="shared" si="118"/>
        <v>#N/A</v>
      </c>
      <c r="IY74" s="165" t="e">
        <f t="shared" si="118"/>
        <v>#N/A</v>
      </c>
      <c r="IZ74" s="165" t="e">
        <f t="shared" si="118"/>
        <v>#N/A</v>
      </c>
      <c r="JA74" s="165" t="e">
        <f t="shared" si="118"/>
        <v>#N/A</v>
      </c>
      <c r="JB74" s="165" t="e">
        <f t="shared" si="118"/>
        <v>#N/A</v>
      </c>
      <c r="JC74" s="165" t="e">
        <f t="shared" si="118"/>
        <v>#N/A</v>
      </c>
      <c r="JD74" s="165" t="e">
        <f t="shared" si="118"/>
        <v>#N/A</v>
      </c>
      <c r="JE74" s="165" t="e">
        <f t="shared" si="118"/>
        <v>#N/A</v>
      </c>
      <c r="JF74" s="165" t="e">
        <f t="shared" si="118"/>
        <v>#N/A</v>
      </c>
      <c r="JG74" s="165" t="e">
        <f t="shared" si="118"/>
        <v>#N/A</v>
      </c>
      <c r="JH74" s="165" t="e">
        <f t="shared" si="118"/>
        <v>#N/A</v>
      </c>
      <c r="JI74" s="165" t="e">
        <f t="shared" si="118"/>
        <v>#N/A</v>
      </c>
      <c r="JJ74" s="165" t="e">
        <f t="shared" si="168"/>
        <v>#N/A</v>
      </c>
      <c r="JK74" s="165" t="e">
        <f t="shared" si="145"/>
        <v>#N/A</v>
      </c>
      <c r="JL74" s="165" t="e">
        <f t="shared" si="145"/>
        <v>#N/A</v>
      </c>
      <c r="JM74" s="165" t="e">
        <f t="shared" si="145"/>
        <v>#N/A</v>
      </c>
      <c r="JN74" s="165" t="e">
        <f t="shared" si="145"/>
        <v>#N/A</v>
      </c>
      <c r="JO74" s="165" t="e">
        <f t="shared" si="145"/>
        <v>#N/A</v>
      </c>
      <c r="JP74" s="165" t="e">
        <f t="shared" si="145"/>
        <v>#N/A</v>
      </c>
      <c r="JQ74" s="165" t="e">
        <f t="shared" si="145"/>
        <v>#N/A</v>
      </c>
      <c r="JR74" s="165" t="e">
        <f t="shared" si="135"/>
        <v>#N/A</v>
      </c>
      <c r="JS74" s="165" t="e">
        <f t="shared" si="135"/>
        <v>#N/A</v>
      </c>
      <c r="JT74" s="165" t="e">
        <f t="shared" si="135"/>
        <v>#N/A</v>
      </c>
      <c r="JU74" s="165" t="e">
        <f t="shared" si="135"/>
        <v>#N/A</v>
      </c>
      <c r="JV74" s="165" t="e">
        <f t="shared" si="135"/>
        <v>#N/A</v>
      </c>
      <c r="JW74" s="165" t="e">
        <f t="shared" si="135"/>
        <v>#N/A</v>
      </c>
      <c r="JX74" s="165" t="e">
        <f t="shared" si="135"/>
        <v>#N/A</v>
      </c>
      <c r="JY74" s="165" t="e">
        <f t="shared" si="135"/>
        <v>#N/A</v>
      </c>
      <c r="JZ74" s="165" t="e">
        <f t="shared" si="135"/>
        <v>#N/A</v>
      </c>
      <c r="KA74" s="165" t="e">
        <f t="shared" si="135"/>
        <v>#N/A</v>
      </c>
      <c r="KB74" s="165" t="e">
        <f t="shared" si="135"/>
        <v>#N/A</v>
      </c>
      <c r="KC74" s="165" t="e">
        <f t="shared" si="135"/>
        <v>#N/A</v>
      </c>
      <c r="KD74" s="165" t="e">
        <f t="shared" si="135"/>
        <v>#N/A</v>
      </c>
      <c r="KE74" s="165" t="e">
        <f t="shared" si="135"/>
        <v>#N/A</v>
      </c>
      <c r="KF74" s="165" t="e">
        <f t="shared" si="135"/>
        <v>#N/A</v>
      </c>
      <c r="KG74" s="165" t="e">
        <f t="shared" si="135"/>
        <v>#N/A</v>
      </c>
      <c r="KH74" s="165" t="e">
        <f t="shared" si="136"/>
        <v>#N/A</v>
      </c>
      <c r="KI74" s="165" t="e">
        <f t="shared" si="136"/>
        <v>#N/A</v>
      </c>
      <c r="KJ74" s="165" t="e">
        <f t="shared" si="136"/>
        <v>#N/A</v>
      </c>
      <c r="KK74" s="165" t="e">
        <f t="shared" si="136"/>
        <v>#N/A</v>
      </c>
      <c r="KL74" s="165" t="e">
        <f t="shared" si="136"/>
        <v>#N/A</v>
      </c>
      <c r="KM74" s="165" t="e">
        <f t="shared" si="136"/>
        <v>#N/A</v>
      </c>
      <c r="KN74" s="165" t="e">
        <f t="shared" si="136"/>
        <v>#N/A</v>
      </c>
      <c r="KO74" s="165" t="e">
        <f t="shared" si="136"/>
        <v>#N/A</v>
      </c>
      <c r="KP74" s="165" t="e">
        <f t="shared" si="136"/>
        <v>#N/A</v>
      </c>
      <c r="KQ74" s="165" t="e">
        <f t="shared" si="136"/>
        <v>#N/A</v>
      </c>
      <c r="KR74" s="165" t="e">
        <f t="shared" si="136"/>
        <v>#N/A</v>
      </c>
      <c r="KS74" s="165" t="e">
        <f t="shared" si="136"/>
        <v>#N/A</v>
      </c>
      <c r="KT74" s="165" t="e">
        <f t="shared" si="136"/>
        <v>#N/A</v>
      </c>
      <c r="KU74" s="165" t="e">
        <f t="shared" si="136"/>
        <v>#N/A</v>
      </c>
      <c r="KV74" s="165" t="e">
        <f t="shared" si="136"/>
        <v>#N/A</v>
      </c>
      <c r="KW74" s="165" t="e">
        <f t="shared" si="136"/>
        <v>#N/A</v>
      </c>
      <c r="KX74" s="165" t="e">
        <f t="shared" si="137"/>
        <v>#N/A</v>
      </c>
      <c r="KY74" s="165" t="e">
        <f t="shared" si="137"/>
        <v>#N/A</v>
      </c>
      <c r="KZ74" s="165" t="e">
        <f t="shared" si="137"/>
        <v>#N/A</v>
      </c>
      <c r="LA74" s="165" t="e">
        <f t="shared" si="137"/>
        <v>#N/A</v>
      </c>
      <c r="LB74" s="165" t="e">
        <f t="shared" si="137"/>
        <v>#N/A</v>
      </c>
      <c r="LC74" s="165" t="e">
        <f t="shared" si="137"/>
        <v>#N/A</v>
      </c>
      <c r="LD74" s="165" t="e">
        <f t="shared" si="137"/>
        <v>#N/A</v>
      </c>
      <c r="LE74" s="165" t="e">
        <f t="shared" si="137"/>
        <v>#N/A</v>
      </c>
      <c r="LF74" s="165" t="e">
        <f t="shared" si="137"/>
        <v>#N/A</v>
      </c>
      <c r="LG74" s="165" t="e">
        <f t="shared" si="137"/>
        <v>#N/A</v>
      </c>
      <c r="LH74" s="165" t="e">
        <f t="shared" si="137"/>
        <v>#N/A</v>
      </c>
      <c r="LI74" s="165" t="e">
        <f t="shared" si="137"/>
        <v>#N/A</v>
      </c>
      <c r="LJ74" s="165" t="e">
        <f t="shared" si="137"/>
        <v>#N/A</v>
      </c>
      <c r="LK74" s="165" t="e">
        <f t="shared" si="137"/>
        <v>#N/A</v>
      </c>
      <c r="LL74" s="165" t="e">
        <f t="shared" si="137"/>
        <v>#N/A</v>
      </c>
      <c r="LM74" s="165" t="e">
        <f t="shared" si="137"/>
        <v>#N/A</v>
      </c>
      <c r="LN74" s="165" t="e">
        <f t="shared" si="138"/>
        <v>#N/A</v>
      </c>
      <c r="LO74" s="165" t="e">
        <f t="shared" si="138"/>
        <v>#N/A</v>
      </c>
      <c r="LP74" s="165" t="e">
        <f t="shared" si="138"/>
        <v>#N/A</v>
      </c>
      <c r="LQ74" s="165" t="e">
        <f t="shared" si="138"/>
        <v>#N/A</v>
      </c>
      <c r="LR74" s="165" t="e">
        <f t="shared" si="138"/>
        <v>#N/A</v>
      </c>
      <c r="LS74" s="165" t="e">
        <f t="shared" si="138"/>
        <v>#N/A</v>
      </c>
      <c r="LT74" s="165" t="e">
        <f t="shared" si="138"/>
        <v>#N/A</v>
      </c>
      <c r="LU74" s="165" t="e">
        <f t="shared" si="138"/>
        <v>#N/A</v>
      </c>
      <c r="LV74" s="165" t="e">
        <f t="shared" si="138"/>
        <v>#N/A</v>
      </c>
      <c r="LW74" s="165" t="e">
        <f t="shared" si="138"/>
        <v>#N/A</v>
      </c>
      <c r="LX74" s="165" t="e">
        <f t="shared" si="138"/>
        <v>#N/A</v>
      </c>
      <c r="LY74" s="165" t="e">
        <f t="shared" si="138"/>
        <v>#N/A</v>
      </c>
      <c r="LZ74" s="165" t="e">
        <f t="shared" si="138"/>
        <v>#N/A</v>
      </c>
      <c r="MA74" s="165" t="e">
        <f t="shared" si="138"/>
        <v>#N/A</v>
      </c>
      <c r="MB74" s="165" t="e">
        <f t="shared" si="138"/>
        <v>#N/A</v>
      </c>
      <c r="MC74" s="165" t="e">
        <f t="shared" si="138"/>
        <v>#N/A</v>
      </c>
      <c r="MD74" s="165" t="e">
        <f t="shared" si="139"/>
        <v>#N/A</v>
      </c>
      <c r="ME74" s="165" t="e">
        <f t="shared" si="139"/>
        <v>#N/A</v>
      </c>
      <c r="MF74" s="165" t="e">
        <f t="shared" si="139"/>
        <v>#N/A</v>
      </c>
      <c r="MG74" s="165" t="e">
        <f t="shared" si="139"/>
        <v>#N/A</v>
      </c>
      <c r="MH74" s="165" t="e">
        <f t="shared" si="139"/>
        <v>#N/A</v>
      </c>
      <c r="MI74" s="165" t="e">
        <f t="shared" si="139"/>
        <v>#N/A</v>
      </c>
      <c r="MJ74" s="165" t="e">
        <f t="shared" si="139"/>
        <v>#N/A</v>
      </c>
      <c r="MK74" s="165" t="e">
        <f t="shared" si="139"/>
        <v>#N/A</v>
      </c>
      <c r="ML74" s="165" t="e">
        <f t="shared" si="139"/>
        <v>#N/A</v>
      </c>
      <c r="MM74" s="165" t="e">
        <f t="shared" si="139"/>
        <v>#N/A</v>
      </c>
      <c r="MN74" s="165" t="e">
        <f t="shared" si="139"/>
        <v>#N/A</v>
      </c>
      <c r="MO74" s="165" t="e">
        <f t="shared" si="139"/>
        <v>#N/A</v>
      </c>
      <c r="MP74" s="165" t="e">
        <f t="shared" si="139"/>
        <v>#N/A</v>
      </c>
      <c r="MQ74" s="165" t="e">
        <f t="shared" si="139"/>
        <v>#N/A</v>
      </c>
      <c r="MR74" s="165" t="e">
        <f t="shared" si="139"/>
        <v>#N/A</v>
      </c>
      <c r="MS74" s="165" t="e">
        <f t="shared" si="139"/>
        <v>#N/A</v>
      </c>
      <c r="MT74" s="165" t="e">
        <f t="shared" si="140"/>
        <v>#N/A</v>
      </c>
      <c r="MU74" s="165" t="e">
        <f t="shared" si="140"/>
        <v>#N/A</v>
      </c>
      <c r="MV74" s="165" t="e">
        <f t="shared" si="140"/>
        <v>#N/A</v>
      </c>
      <c r="MW74" s="165" t="e">
        <f t="shared" si="140"/>
        <v>#N/A</v>
      </c>
      <c r="MX74" s="165" t="e">
        <f t="shared" si="140"/>
        <v>#N/A</v>
      </c>
      <c r="MY74" s="165" t="e">
        <f t="shared" si="140"/>
        <v>#N/A</v>
      </c>
      <c r="MZ74" s="165" t="e">
        <f t="shared" si="140"/>
        <v>#N/A</v>
      </c>
      <c r="NA74" s="165" t="e">
        <f t="shared" si="140"/>
        <v>#N/A</v>
      </c>
      <c r="NB74" s="165" t="e">
        <f t="shared" si="140"/>
        <v>#N/A</v>
      </c>
      <c r="NC74" s="165" t="e">
        <f t="shared" si="140"/>
        <v>#N/A</v>
      </c>
      <c r="ND74" s="165" t="e">
        <f t="shared" si="140"/>
        <v>#N/A</v>
      </c>
      <c r="NE74" s="165" t="e">
        <f t="shared" si="140"/>
        <v>#N/A</v>
      </c>
      <c r="NF74" s="165" t="e">
        <f t="shared" si="140"/>
        <v>#N/A</v>
      </c>
      <c r="NG74" s="165" t="e">
        <f t="shared" si="140"/>
        <v>#N/A</v>
      </c>
      <c r="NH74" s="165" t="e">
        <f t="shared" si="140"/>
        <v>#N/A</v>
      </c>
      <c r="NI74" s="165" t="e">
        <f t="shared" si="140"/>
        <v>#N/A</v>
      </c>
      <c r="NJ74" s="165" t="e">
        <f t="shared" si="141"/>
        <v>#N/A</v>
      </c>
      <c r="NK74" s="165" t="e">
        <f t="shared" si="141"/>
        <v>#N/A</v>
      </c>
      <c r="NL74" s="165" t="e">
        <f t="shared" si="141"/>
        <v>#N/A</v>
      </c>
      <c r="NM74" s="165" t="e">
        <f t="shared" si="141"/>
        <v>#N/A</v>
      </c>
      <c r="NN74" s="165" t="e">
        <f t="shared" si="141"/>
        <v>#N/A</v>
      </c>
      <c r="NO74" s="165" t="e">
        <f t="shared" si="141"/>
        <v>#N/A</v>
      </c>
      <c r="NP74" s="165" t="e">
        <f t="shared" si="141"/>
        <v>#N/A</v>
      </c>
      <c r="NQ74" s="165" t="e">
        <f t="shared" si="141"/>
        <v>#N/A</v>
      </c>
      <c r="NR74" s="165" t="e">
        <f t="shared" si="141"/>
        <v>#N/A</v>
      </c>
      <c r="NS74" s="165" t="e">
        <f t="shared" si="141"/>
        <v>#N/A</v>
      </c>
      <c r="NT74" s="165" t="e">
        <f t="shared" si="141"/>
        <v>#N/A</v>
      </c>
      <c r="NU74" s="165" t="e">
        <f t="shared" si="141"/>
        <v>#N/A</v>
      </c>
      <c r="NV74" s="165" t="e">
        <f t="shared" si="141"/>
        <v>#N/A</v>
      </c>
      <c r="NW74" s="165" t="e">
        <f t="shared" si="141"/>
        <v>#N/A</v>
      </c>
      <c r="NX74" s="165" t="e">
        <f t="shared" si="141"/>
        <v>#N/A</v>
      </c>
      <c r="NY74" s="165" t="e">
        <f t="shared" si="141"/>
        <v>#N/A</v>
      </c>
      <c r="NZ74" s="165" t="e">
        <f t="shared" si="142"/>
        <v>#N/A</v>
      </c>
      <c r="OA74" s="165" t="e">
        <f t="shared" si="142"/>
        <v>#N/A</v>
      </c>
      <c r="OB74" s="165" t="e">
        <f t="shared" si="142"/>
        <v>#N/A</v>
      </c>
      <c r="OC74" s="165" t="e">
        <f t="shared" si="142"/>
        <v>#N/A</v>
      </c>
      <c r="OD74" s="165" t="e">
        <f t="shared" si="142"/>
        <v>#N/A</v>
      </c>
      <c r="OE74" s="165" t="e">
        <f t="shared" si="142"/>
        <v>#N/A</v>
      </c>
      <c r="OF74" s="165" t="e">
        <f t="shared" si="142"/>
        <v>#N/A</v>
      </c>
      <c r="OG74" s="165" t="e">
        <f t="shared" si="142"/>
        <v>#N/A</v>
      </c>
      <c r="OH74" s="165" t="e">
        <f t="shared" si="142"/>
        <v>#N/A</v>
      </c>
      <c r="OI74" s="165" t="e">
        <f t="shared" si="142"/>
        <v>#N/A</v>
      </c>
      <c r="OJ74" s="165" t="e">
        <f t="shared" si="142"/>
        <v>#N/A</v>
      </c>
      <c r="OK74" s="165" t="e">
        <f t="shared" si="142"/>
        <v>#N/A</v>
      </c>
      <c r="OL74" s="165" t="e">
        <f t="shared" si="142"/>
        <v>#N/A</v>
      </c>
      <c r="OM74" s="165" t="e">
        <f t="shared" si="142"/>
        <v>#N/A</v>
      </c>
      <c r="ON74" s="165" t="e">
        <f t="shared" si="142"/>
        <v>#N/A</v>
      </c>
      <c r="OO74" s="165" t="e">
        <f t="shared" si="142"/>
        <v>#N/A</v>
      </c>
      <c r="OP74" s="165" t="e">
        <f t="shared" si="143"/>
        <v>#N/A</v>
      </c>
      <c r="OQ74" s="165" t="e">
        <f t="shared" si="143"/>
        <v>#N/A</v>
      </c>
      <c r="OR74" s="165" t="e">
        <f t="shared" si="143"/>
        <v>#N/A</v>
      </c>
      <c r="OS74" s="165" t="e">
        <f t="shared" si="143"/>
        <v>#N/A</v>
      </c>
      <c r="OT74" s="165" t="e">
        <f t="shared" si="114"/>
        <v>#N/A</v>
      </c>
      <c r="OU74" s="165" t="e">
        <f t="shared" si="114"/>
        <v>#N/A</v>
      </c>
      <c r="OV74" s="165" t="e">
        <f t="shared" si="114"/>
        <v>#N/A</v>
      </c>
      <c r="OW74" s="165" t="e">
        <f t="shared" si="114"/>
        <v>#N/A</v>
      </c>
      <c r="OX74" s="165" t="e">
        <f t="shared" si="114"/>
        <v>#N/A</v>
      </c>
      <c r="OY74" s="165" t="e">
        <f t="shared" si="114"/>
        <v>#N/A</v>
      </c>
      <c r="OZ74" s="165" t="e">
        <f t="shared" si="114"/>
        <v>#N/A</v>
      </c>
      <c r="PA74" s="165" t="e">
        <f t="shared" si="114"/>
        <v>#N/A</v>
      </c>
      <c r="PB74" s="165" t="e">
        <f t="shared" si="114"/>
        <v>#N/A</v>
      </c>
      <c r="PC74" s="165" t="e">
        <f t="shared" si="114"/>
        <v>#N/A</v>
      </c>
      <c r="PD74" s="165" t="e">
        <f t="shared" si="114"/>
        <v>#N/A</v>
      </c>
      <c r="PE74" s="165" t="e">
        <f t="shared" si="114"/>
        <v>#N/A</v>
      </c>
      <c r="PF74" s="165" t="e">
        <f t="shared" si="114"/>
        <v>#N/A</v>
      </c>
      <c r="PG74" s="165" t="e">
        <f t="shared" si="114"/>
        <v>#N/A</v>
      </c>
      <c r="PH74" s="165" t="e">
        <f t="shared" si="114"/>
        <v>#N/A</v>
      </c>
    </row>
    <row r="75" spans="1:424" hidden="1" x14ac:dyDescent="0.45">
      <c r="A75" s="4">
        <v>72</v>
      </c>
      <c r="B75" s="91"/>
      <c r="C75" s="91"/>
      <c r="D75" s="91"/>
      <c r="E75" s="120" t="str">
        <f t="shared" si="146"/>
        <v/>
      </c>
      <c r="F75" s="120" t="str">
        <f t="shared" si="147"/>
        <v/>
      </c>
      <c r="G75" s="71" t="str">
        <f t="shared" si="148"/>
        <v/>
      </c>
      <c r="H75" s="23"/>
      <c r="I75" s="55"/>
      <c r="J75" s="298"/>
      <c r="K75" s="72" t="str">
        <f>IF(AND(B75&gt;0,C75&gt;0,D75&gt;0),IF(ISBLANK(J75),IF(ISBLANK(H75),"",(D75-B75)*VLOOKUP(H75,VLookups!$A$4:$B$13,2,FALSE)),J75),"")</f>
        <v/>
      </c>
      <c r="L75" s="73" t="str">
        <f t="shared" si="144"/>
        <v/>
      </c>
      <c r="M75" s="91"/>
      <c r="N75" s="265" t="str">
        <f>IF(AND(M75&gt;0,C75&gt;0,NOT(K75="")),ABS(VLOOKUP($M$1,VLookups!$A$43:$B$44,2,FALSE)-_xlfn.NORM.DIST(M75,G75,K75,TRUE)),"")</f>
        <v/>
      </c>
      <c r="O75" s="90" t="str">
        <f>IF(AND($B75&gt;0,$C75&gt;0,$D75&gt;0,NOT(ISBLANK($H75))),_xlfn.NORM.INV(ABS(VLOOKUP($M$1,VLookups!$A$43:$B$44,2,FALSE)-O$3),$G75,$K75),"")</f>
        <v/>
      </c>
      <c r="P75" s="89" t="str">
        <f>IF(AND($B75&gt;0,$C75&gt;0,$D75&gt;0,NOT(ISBLANK($H75))),_xlfn.NORM.INV(ABS(VLOOKUP($M$1,VLookups!$A$43:$B$44,2,FALSE)-P$3),$G75,$K75),"")</f>
        <v/>
      </c>
      <c r="Q75" s="90" t="str">
        <f>IF(AND($B75&gt;0,$C75&gt;0,$D75&gt;0,NOT(ISBLANK($H75))),_xlfn.NORM.INV(ABS(VLOOKUP($M$1,VLookups!$A$43:$B$44,2,FALSE)-Q$3),$G75,$K75),"")</f>
        <v/>
      </c>
      <c r="R75" s="89" t="str">
        <f>IF(AND($B75&gt;0,$C75&gt;0,$D75&gt;0,NOT(ISBLANK($H75))),_xlfn.NORM.INV(ABS(VLOOKUP($M$1,VLookups!$A$43:$B$44,2,FALSE)-R$3),$G75,$K75),"")</f>
        <v/>
      </c>
      <c r="S75" s="90" t="str">
        <f>IF(AND($B75&gt;0,$C75&gt;0,$D75&gt;0,NOT(ISBLANK($H75))),_xlfn.NORM.INV(ABS(VLOOKUP($M$1,VLookups!$A$43:$B$44,2,FALSE)-S$3),$G75,$K75),"")</f>
        <v/>
      </c>
      <c r="T75" s="89" t="str">
        <f>IF(AND($B75&gt;0,$C75&gt;0,$D75&gt;0,NOT(ISBLANK($H75))),_xlfn.NORM.INV(ABS(VLOOKUP($M$1,VLookups!$A$43:$B$44,2,FALSE)-T$3),$G75,$K75),"")</f>
        <v/>
      </c>
      <c r="U75" s="5"/>
      <c r="V75" s="164" t="str">
        <f t="shared" si="149"/>
        <v/>
      </c>
      <c r="W75" s="47" t="str">
        <f t="shared" si="169"/>
        <v/>
      </c>
      <c r="X75" s="47" t="str">
        <f t="shared" si="169"/>
        <v/>
      </c>
      <c r="Y75" s="47" t="str">
        <f t="shared" si="169"/>
        <v/>
      </c>
      <c r="Z75" s="47" t="str">
        <f t="shared" si="169"/>
        <v/>
      </c>
      <c r="AA75" s="47" t="str">
        <f t="shared" si="169"/>
        <v/>
      </c>
      <c r="AB75" s="47" t="str">
        <f t="shared" si="169"/>
        <v/>
      </c>
      <c r="AC75" s="47" t="str">
        <f t="shared" si="169"/>
        <v/>
      </c>
      <c r="AD75" s="47" t="str">
        <f t="shared" si="169"/>
        <v/>
      </c>
      <c r="AE75" s="47" t="str">
        <f t="shared" si="169"/>
        <v/>
      </c>
      <c r="AF75" s="47" t="str">
        <f t="shared" si="169"/>
        <v/>
      </c>
      <c r="AG75" s="47" t="str">
        <f t="shared" si="169"/>
        <v/>
      </c>
      <c r="AH75" s="47" t="str">
        <f t="shared" si="169"/>
        <v/>
      </c>
      <c r="AI75" s="47" t="str">
        <f t="shared" si="169"/>
        <v/>
      </c>
      <c r="AJ75" s="47" t="str">
        <f t="shared" si="169"/>
        <v/>
      </c>
      <c r="AK75" s="47" t="str">
        <f t="shared" si="169"/>
        <v/>
      </c>
      <c r="AL75" s="47" t="str">
        <f t="shared" si="169"/>
        <v/>
      </c>
      <c r="AM75" s="47" t="str">
        <f t="shared" si="159"/>
        <v/>
      </c>
      <c r="AN75" s="47" t="str">
        <f t="shared" si="159"/>
        <v/>
      </c>
      <c r="AO75" s="47" t="str">
        <f t="shared" si="159"/>
        <v/>
      </c>
      <c r="AP75" s="47" t="str">
        <f t="shared" si="159"/>
        <v/>
      </c>
      <c r="AQ75" s="47" t="str">
        <f t="shared" si="159"/>
        <v/>
      </c>
      <c r="AR75" s="47" t="str">
        <f t="shared" si="159"/>
        <v/>
      </c>
      <c r="AS75" s="47" t="str">
        <f t="shared" si="159"/>
        <v/>
      </c>
      <c r="AT75" s="47" t="str">
        <f t="shared" si="159"/>
        <v/>
      </c>
      <c r="AU75" s="47" t="str">
        <f t="shared" si="159"/>
        <v/>
      </c>
      <c r="AV75" s="47" t="str">
        <f t="shared" si="159"/>
        <v/>
      </c>
      <c r="AW75" s="47" t="str">
        <f t="shared" si="159"/>
        <v/>
      </c>
      <c r="AX75" s="47" t="str">
        <f t="shared" si="159"/>
        <v/>
      </c>
      <c r="AY75" s="47" t="str">
        <f t="shared" si="159"/>
        <v/>
      </c>
      <c r="AZ75" s="47" t="str">
        <f t="shared" si="159"/>
        <v/>
      </c>
      <c r="BA75" s="47" t="str">
        <f t="shared" si="159"/>
        <v/>
      </c>
      <c r="BB75" s="47" t="str">
        <f t="shared" si="160"/>
        <v/>
      </c>
      <c r="BC75" s="47" t="str">
        <f t="shared" si="160"/>
        <v/>
      </c>
      <c r="BD75" s="47" t="str">
        <f t="shared" si="160"/>
        <v/>
      </c>
      <c r="BE75" s="47" t="str">
        <f t="shared" si="160"/>
        <v/>
      </c>
      <c r="BF75" s="47" t="str">
        <f t="shared" si="160"/>
        <v/>
      </c>
      <c r="BG75" s="47" t="str">
        <f t="shared" si="160"/>
        <v/>
      </c>
      <c r="BH75" s="47" t="str">
        <f t="shared" si="160"/>
        <v/>
      </c>
      <c r="BI75" s="47" t="str">
        <f t="shared" si="160"/>
        <v/>
      </c>
      <c r="BJ75" s="47" t="str">
        <f t="shared" si="160"/>
        <v/>
      </c>
      <c r="BK75" s="47" t="str">
        <f t="shared" si="160"/>
        <v/>
      </c>
      <c r="BL75" s="47" t="str">
        <f t="shared" si="160"/>
        <v/>
      </c>
      <c r="BM75" s="47" t="str">
        <f t="shared" si="160"/>
        <v/>
      </c>
      <c r="BN75" s="47" t="str">
        <f t="shared" si="160"/>
        <v/>
      </c>
      <c r="BO75" s="47" t="str">
        <f t="shared" si="160"/>
        <v/>
      </c>
      <c r="BP75" s="47" t="str">
        <f t="shared" si="160"/>
        <v/>
      </c>
      <c r="BQ75" s="47" t="str">
        <f t="shared" si="160"/>
        <v/>
      </c>
      <c r="BR75" s="47" t="str">
        <f t="shared" si="153"/>
        <v/>
      </c>
      <c r="BS75" s="47" t="str">
        <f t="shared" si="153"/>
        <v/>
      </c>
      <c r="BT75" s="47" t="str">
        <f t="shared" si="153"/>
        <v/>
      </c>
      <c r="BU75" s="47" t="str">
        <f t="shared" si="153"/>
        <v/>
      </c>
      <c r="BV75" s="47" t="str">
        <f t="shared" si="153"/>
        <v/>
      </c>
      <c r="BW75" s="47" t="str">
        <f t="shared" si="153"/>
        <v/>
      </c>
      <c r="BX75" s="47" t="str">
        <f t="shared" si="153"/>
        <v/>
      </c>
      <c r="BY75" s="47" t="str">
        <f t="shared" si="153"/>
        <v/>
      </c>
      <c r="BZ75" s="47" t="str">
        <f t="shared" si="153"/>
        <v/>
      </c>
      <c r="CA75" s="47" t="str">
        <f t="shared" si="153"/>
        <v/>
      </c>
      <c r="CB75" s="47" t="str">
        <f t="shared" si="153"/>
        <v/>
      </c>
      <c r="CC75" s="47" t="str">
        <f t="shared" si="153"/>
        <v/>
      </c>
      <c r="CD75" s="47" t="str">
        <f t="shared" si="153"/>
        <v/>
      </c>
      <c r="CE75" s="47" t="str">
        <f t="shared" si="153"/>
        <v/>
      </c>
      <c r="CF75" s="47" t="str">
        <f t="shared" si="153"/>
        <v/>
      </c>
      <c r="CG75" s="47" t="str">
        <f t="shared" si="161"/>
        <v/>
      </c>
      <c r="CH75" s="47" t="str">
        <f t="shared" si="161"/>
        <v/>
      </c>
      <c r="CI75" s="47" t="str">
        <f t="shared" si="161"/>
        <v/>
      </c>
      <c r="CJ75" s="47" t="str">
        <f t="shared" si="161"/>
        <v/>
      </c>
      <c r="CK75" s="47" t="str">
        <f t="shared" si="161"/>
        <v/>
      </c>
      <c r="CL75" s="47" t="str">
        <f t="shared" si="161"/>
        <v/>
      </c>
      <c r="CM75" s="47" t="str">
        <f t="shared" si="161"/>
        <v/>
      </c>
      <c r="CN75" s="47" t="str">
        <f t="shared" si="161"/>
        <v/>
      </c>
      <c r="CO75" s="47" t="str">
        <f t="shared" si="161"/>
        <v/>
      </c>
      <c r="CP75" s="47" t="str">
        <f t="shared" si="161"/>
        <v/>
      </c>
      <c r="CQ75" s="47" t="str">
        <f t="shared" si="161"/>
        <v/>
      </c>
      <c r="CR75" s="47" t="str">
        <f t="shared" si="161"/>
        <v/>
      </c>
      <c r="CS75" s="47" t="str">
        <f t="shared" si="161"/>
        <v/>
      </c>
      <c r="CT75" s="47" t="str">
        <f t="shared" si="161"/>
        <v/>
      </c>
      <c r="CU75" s="47" t="str">
        <f t="shared" si="161"/>
        <v/>
      </c>
      <c r="CV75" s="47" t="str">
        <f t="shared" si="161"/>
        <v/>
      </c>
      <c r="CW75" s="47" t="str">
        <f t="shared" si="154"/>
        <v/>
      </c>
      <c r="CX75" s="47" t="str">
        <f t="shared" si="154"/>
        <v/>
      </c>
      <c r="CY75" s="47" t="str">
        <f t="shared" si="154"/>
        <v/>
      </c>
      <c r="CZ75" s="47" t="str">
        <f t="shared" si="154"/>
        <v/>
      </c>
      <c r="DA75" s="47" t="str">
        <f t="shared" si="154"/>
        <v/>
      </c>
      <c r="DB75" s="47" t="str">
        <f t="shared" si="154"/>
        <v/>
      </c>
      <c r="DC75" s="47" t="str">
        <f t="shared" si="154"/>
        <v/>
      </c>
      <c r="DD75" s="47" t="str">
        <f t="shared" si="154"/>
        <v/>
      </c>
      <c r="DE75" s="47" t="str">
        <f t="shared" si="154"/>
        <v/>
      </c>
      <c r="DF75" s="47" t="str">
        <f t="shared" si="154"/>
        <v/>
      </c>
      <c r="DG75" s="47" t="str">
        <f t="shared" si="154"/>
        <v/>
      </c>
      <c r="DH75" s="47" t="str">
        <f t="shared" si="154"/>
        <v/>
      </c>
      <c r="DI75" s="47" t="str">
        <f t="shared" si="154"/>
        <v/>
      </c>
      <c r="DJ75" s="47" t="str">
        <f t="shared" si="154"/>
        <v/>
      </c>
      <c r="DK75" s="47" t="str">
        <f t="shared" si="154"/>
        <v/>
      </c>
      <c r="DL75" s="47" t="str">
        <f t="shared" si="162"/>
        <v/>
      </c>
      <c r="DM75" s="47" t="str">
        <f t="shared" si="162"/>
        <v/>
      </c>
      <c r="DN75" s="47" t="str">
        <f t="shared" si="162"/>
        <v/>
      </c>
      <c r="DO75" s="47" t="str">
        <f t="shared" si="162"/>
        <v/>
      </c>
      <c r="DP75" s="47" t="str">
        <f t="shared" si="162"/>
        <v/>
      </c>
      <c r="DQ75" s="47" t="str">
        <f t="shared" si="162"/>
        <v/>
      </c>
      <c r="DR75" s="47" t="str">
        <f t="shared" si="162"/>
        <v/>
      </c>
      <c r="DS75" s="179" t="str">
        <f t="shared" si="150"/>
        <v/>
      </c>
      <c r="DT75" s="47" t="str">
        <f t="shared" si="170"/>
        <v/>
      </c>
      <c r="DU75" s="47" t="str">
        <f t="shared" si="170"/>
        <v/>
      </c>
      <c r="DV75" s="47" t="str">
        <f t="shared" si="170"/>
        <v/>
      </c>
      <c r="DW75" s="47" t="str">
        <f t="shared" si="170"/>
        <v/>
      </c>
      <c r="DX75" s="47" t="str">
        <f t="shared" si="170"/>
        <v/>
      </c>
      <c r="DY75" s="47" t="str">
        <f t="shared" si="170"/>
        <v/>
      </c>
      <c r="DZ75" s="47" t="str">
        <f t="shared" si="170"/>
        <v/>
      </c>
      <c r="EA75" s="47" t="str">
        <f t="shared" si="170"/>
        <v/>
      </c>
      <c r="EB75" s="47" t="str">
        <f t="shared" si="170"/>
        <v/>
      </c>
      <c r="EC75" s="47" t="str">
        <f t="shared" si="170"/>
        <v/>
      </c>
      <c r="ED75" s="47" t="str">
        <f t="shared" si="170"/>
        <v/>
      </c>
      <c r="EE75" s="47" t="str">
        <f t="shared" si="170"/>
        <v/>
      </c>
      <c r="EF75" s="47" t="str">
        <f t="shared" si="170"/>
        <v/>
      </c>
      <c r="EG75" s="47" t="str">
        <f t="shared" si="170"/>
        <v/>
      </c>
      <c r="EH75" s="47" t="str">
        <f t="shared" si="170"/>
        <v/>
      </c>
      <c r="EI75" s="47" t="str">
        <f t="shared" si="170"/>
        <v/>
      </c>
      <c r="EJ75" s="47" t="str">
        <f t="shared" si="163"/>
        <v/>
      </c>
      <c r="EK75" s="47" t="str">
        <f t="shared" si="163"/>
        <v/>
      </c>
      <c r="EL75" s="47" t="str">
        <f t="shared" si="163"/>
        <v/>
      </c>
      <c r="EM75" s="47" t="str">
        <f t="shared" si="163"/>
        <v/>
      </c>
      <c r="EN75" s="47" t="str">
        <f t="shared" si="163"/>
        <v/>
      </c>
      <c r="EO75" s="47" t="str">
        <f t="shared" si="163"/>
        <v/>
      </c>
      <c r="EP75" s="47" t="str">
        <f t="shared" si="163"/>
        <v/>
      </c>
      <c r="EQ75" s="47" t="str">
        <f t="shared" si="163"/>
        <v/>
      </c>
      <c r="ER75" s="47" t="str">
        <f t="shared" si="163"/>
        <v/>
      </c>
      <c r="ES75" s="47" t="str">
        <f t="shared" si="163"/>
        <v/>
      </c>
      <c r="ET75" s="47" t="str">
        <f t="shared" si="163"/>
        <v/>
      </c>
      <c r="EU75" s="47" t="str">
        <f t="shared" si="163"/>
        <v/>
      </c>
      <c r="EV75" s="47" t="str">
        <f t="shared" si="163"/>
        <v/>
      </c>
      <c r="EW75" s="47" t="str">
        <f t="shared" si="163"/>
        <v/>
      </c>
      <c r="EX75" s="47" t="str">
        <f t="shared" si="163"/>
        <v/>
      </c>
      <c r="EY75" s="47" t="str">
        <f t="shared" si="164"/>
        <v/>
      </c>
      <c r="EZ75" s="47" t="str">
        <f t="shared" si="164"/>
        <v/>
      </c>
      <c r="FA75" s="47" t="str">
        <f t="shared" si="164"/>
        <v/>
      </c>
      <c r="FB75" s="47" t="str">
        <f t="shared" si="164"/>
        <v/>
      </c>
      <c r="FC75" s="47" t="str">
        <f t="shared" si="164"/>
        <v/>
      </c>
      <c r="FD75" s="47" t="str">
        <f t="shared" si="164"/>
        <v/>
      </c>
      <c r="FE75" s="47" t="str">
        <f t="shared" si="164"/>
        <v/>
      </c>
      <c r="FF75" s="47" t="str">
        <f t="shared" si="164"/>
        <v/>
      </c>
      <c r="FG75" s="47" t="str">
        <f t="shared" si="164"/>
        <v/>
      </c>
      <c r="FH75" s="47" t="str">
        <f t="shared" si="164"/>
        <v/>
      </c>
      <c r="FI75" s="47" t="str">
        <f t="shared" si="164"/>
        <v/>
      </c>
      <c r="FJ75" s="47" t="str">
        <f t="shared" si="164"/>
        <v/>
      </c>
      <c r="FK75" s="47" t="str">
        <f t="shared" si="164"/>
        <v/>
      </c>
      <c r="FL75" s="47" t="str">
        <f t="shared" si="164"/>
        <v/>
      </c>
      <c r="FM75" s="47" t="str">
        <f t="shared" si="164"/>
        <v/>
      </c>
      <c r="FN75" s="47" t="str">
        <f t="shared" si="164"/>
        <v/>
      </c>
      <c r="FO75" s="47" t="str">
        <f t="shared" si="156"/>
        <v/>
      </c>
      <c r="FP75" s="47" t="str">
        <f t="shared" si="156"/>
        <v/>
      </c>
      <c r="FQ75" s="47" t="str">
        <f t="shared" si="156"/>
        <v/>
      </c>
      <c r="FR75" s="47" t="str">
        <f t="shared" si="156"/>
        <v/>
      </c>
      <c r="FS75" s="47" t="str">
        <f t="shared" si="156"/>
        <v/>
      </c>
      <c r="FT75" s="47" t="str">
        <f t="shared" si="156"/>
        <v/>
      </c>
      <c r="FU75" s="47" t="str">
        <f t="shared" si="156"/>
        <v/>
      </c>
      <c r="FV75" s="47" t="str">
        <f t="shared" si="156"/>
        <v/>
      </c>
      <c r="FW75" s="47" t="str">
        <f t="shared" si="156"/>
        <v/>
      </c>
      <c r="FX75" s="47" t="str">
        <f t="shared" si="156"/>
        <v/>
      </c>
      <c r="FY75" s="47" t="str">
        <f t="shared" si="156"/>
        <v/>
      </c>
      <c r="FZ75" s="47" t="str">
        <f t="shared" si="156"/>
        <v/>
      </c>
      <c r="GA75" s="47" t="str">
        <f t="shared" si="156"/>
        <v/>
      </c>
      <c r="GB75" s="47" t="str">
        <f t="shared" si="156"/>
        <v/>
      </c>
      <c r="GC75" s="47" t="str">
        <f t="shared" si="156"/>
        <v/>
      </c>
      <c r="GD75" s="47" t="str">
        <f t="shared" si="165"/>
        <v/>
      </c>
      <c r="GE75" s="47" t="str">
        <f t="shared" si="165"/>
        <v/>
      </c>
      <c r="GF75" s="47" t="str">
        <f t="shared" si="165"/>
        <v/>
      </c>
      <c r="GG75" s="47" t="str">
        <f t="shared" si="165"/>
        <v/>
      </c>
      <c r="GH75" s="47" t="str">
        <f t="shared" si="165"/>
        <v/>
      </c>
      <c r="GI75" s="47" t="str">
        <f t="shared" si="165"/>
        <v/>
      </c>
      <c r="GJ75" s="47" t="str">
        <f t="shared" si="165"/>
        <v/>
      </c>
      <c r="GK75" s="47" t="str">
        <f t="shared" si="165"/>
        <v/>
      </c>
      <c r="GL75" s="47" t="str">
        <f t="shared" si="165"/>
        <v/>
      </c>
      <c r="GM75" s="47" t="str">
        <f t="shared" si="165"/>
        <v/>
      </c>
      <c r="GN75" s="47" t="str">
        <f t="shared" si="165"/>
        <v/>
      </c>
      <c r="GO75" s="47" t="str">
        <f t="shared" si="165"/>
        <v/>
      </c>
      <c r="GP75" s="47" t="str">
        <f t="shared" si="165"/>
        <v/>
      </c>
      <c r="GQ75" s="47" t="str">
        <f t="shared" si="165"/>
        <v/>
      </c>
      <c r="GR75" s="47" t="str">
        <f t="shared" si="165"/>
        <v/>
      </c>
      <c r="GS75" s="47" t="str">
        <f t="shared" si="165"/>
        <v/>
      </c>
      <c r="GT75" s="47" t="str">
        <f t="shared" si="157"/>
        <v/>
      </c>
      <c r="GU75" s="47" t="str">
        <f t="shared" si="157"/>
        <v/>
      </c>
      <c r="GV75" s="47" t="str">
        <f t="shared" si="157"/>
        <v/>
      </c>
      <c r="GW75" s="47" t="str">
        <f t="shared" si="157"/>
        <v/>
      </c>
      <c r="GX75" s="47" t="str">
        <f t="shared" si="157"/>
        <v/>
      </c>
      <c r="GY75" s="47" t="str">
        <f t="shared" si="157"/>
        <v/>
      </c>
      <c r="GZ75" s="47" t="str">
        <f t="shared" si="157"/>
        <v/>
      </c>
      <c r="HA75" s="47" t="str">
        <f t="shared" si="157"/>
        <v/>
      </c>
      <c r="HB75" s="47" t="str">
        <f t="shared" si="157"/>
        <v/>
      </c>
      <c r="HC75" s="47" t="str">
        <f t="shared" si="157"/>
        <v/>
      </c>
      <c r="HD75" s="47" t="str">
        <f t="shared" si="157"/>
        <v/>
      </c>
      <c r="HE75" s="47" t="str">
        <f t="shared" si="157"/>
        <v/>
      </c>
      <c r="HF75" s="47" t="str">
        <f t="shared" si="157"/>
        <v/>
      </c>
      <c r="HG75" s="47" t="str">
        <f t="shared" si="157"/>
        <v/>
      </c>
      <c r="HH75" s="47" t="str">
        <f t="shared" si="157"/>
        <v/>
      </c>
      <c r="HI75" s="47" t="str">
        <f t="shared" si="166"/>
        <v/>
      </c>
      <c r="HJ75" s="47" t="str">
        <f t="shared" si="166"/>
        <v/>
      </c>
      <c r="HK75" s="47" t="str">
        <f t="shared" si="166"/>
        <v/>
      </c>
      <c r="HL75" s="47" t="str">
        <f t="shared" si="166"/>
        <v/>
      </c>
      <c r="HM75" s="47" t="str">
        <f t="shared" si="166"/>
        <v/>
      </c>
      <c r="HN75" s="47" t="str">
        <f t="shared" si="166"/>
        <v/>
      </c>
      <c r="HO75" s="47" t="str">
        <f t="shared" si="166"/>
        <v/>
      </c>
      <c r="HP75" s="165" t="e">
        <f t="shared" si="152"/>
        <v>#N/A</v>
      </c>
      <c r="HQ75" s="165" t="e">
        <f t="shared" si="152"/>
        <v>#N/A</v>
      </c>
      <c r="HR75" s="165" t="e">
        <f t="shared" si="152"/>
        <v>#N/A</v>
      </c>
      <c r="HS75" s="165" t="e">
        <f t="shared" si="152"/>
        <v>#N/A</v>
      </c>
      <c r="HT75" s="165" t="e">
        <f t="shared" si="152"/>
        <v>#N/A</v>
      </c>
      <c r="HU75" s="165" t="e">
        <f t="shared" si="152"/>
        <v>#N/A</v>
      </c>
      <c r="HV75" s="165" t="e">
        <f t="shared" si="152"/>
        <v>#N/A</v>
      </c>
      <c r="HW75" s="165" t="e">
        <f t="shared" si="152"/>
        <v>#N/A</v>
      </c>
      <c r="HX75" s="165" t="e">
        <f t="shared" si="152"/>
        <v>#N/A</v>
      </c>
      <c r="HY75" s="165" t="e">
        <f t="shared" si="152"/>
        <v>#N/A</v>
      </c>
      <c r="HZ75" s="165" t="e">
        <f t="shared" si="152"/>
        <v>#N/A</v>
      </c>
      <c r="IA75" s="165" t="e">
        <f t="shared" si="152"/>
        <v>#N/A</v>
      </c>
      <c r="IB75" s="165" t="e">
        <f t="shared" si="152"/>
        <v>#N/A</v>
      </c>
      <c r="IC75" s="165" t="e">
        <f t="shared" si="152"/>
        <v>#N/A</v>
      </c>
      <c r="ID75" s="165" t="e">
        <f t="shared" si="152"/>
        <v>#N/A</v>
      </c>
      <c r="IE75" s="165" t="e">
        <f t="shared" si="151"/>
        <v>#N/A</v>
      </c>
      <c r="IF75" s="165" t="e">
        <f t="shared" si="151"/>
        <v>#N/A</v>
      </c>
      <c r="IG75" s="165" t="e">
        <f t="shared" si="151"/>
        <v>#N/A</v>
      </c>
      <c r="IH75" s="165" t="e">
        <f t="shared" si="151"/>
        <v>#N/A</v>
      </c>
      <c r="II75" s="165" t="e">
        <f t="shared" si="167"/>
        <v>#N/A</v>
      </c>
      <c r="IJ75" s="165" t="e">
        <f t="shared" si="167"/>
        <v>#N/A</v>
      </c>
      <c r="IK75" s="165" t="e">
        <f t="shared" si="167"/>
        <v>#N/A</v>
      </c>
      <c r="IL75" s="165" t="e">
        <f t="shared" si="167"/>
        <v>#N/A</v>
      </c>
      <c r="IM75" s="165" t="e">
        <f t="shared" si="167"/>
        <v>#N/A</v>
      </c>
      <c r="IN75" s="165" t="e">
        <f t="shared" si="167"/>
        <v>#N/A</v>
      </c>
      <c r="IO75" s="165" t="e">
        <f t="shared" si="167"/>
        <v>#N/A</v>
      </c>
      <c r="IP75" s="165" t="e">
        <f t="shared" si="167"/>
        <v>#N/A</v>
      </c>
      <c r="IQ75" s="165" t="e">
        <f t="shared" si="167"/>
        <v>#N/A</v>
      </c>
      <c r="IR75" s="165" t="e">
        <f t="shared" si="167"/>
        <v>#N/A</v>
      </c>
      <c r="IS75" s="165" t="e">
        <f t="shared" si="167"/>
        <v>#N/A</v>
      </c>
      <c r="IT75" s="165" t="e">
        <f t="shared" si="118"/>
        <v>#N/A</v>
      </c>
      <c r="IU75" s="165" t="e">
        <f t="shared" si="118"/>
        <v>#N/A</v>
      </c>
      <c r="IV75" s="165" t="e">
        <f t="shared" si="118"/>
        <v>#N/A</v>
      </c>
      <c r="IW75" s="165" t="e">
        <f t="shared" si="118"/>
        <v>#N/A</v>
      </c>
      <c r="IX75" s="165" t="e">
        <f t="shared" si="118"/>
        <v>#N/A</v>
      </c>
      <c r="IY75" s="165" t="e">
        <f t="shared" si="118"/>
        <v>#N/A</v>
      </c>
      <c r="IZ75" s="165" t="e">
        <f t="shared" si="118"/>
        <v>#N/A</v>
      </c>
      <c r="JA75" s="165" t="e">
        <f t="shared" si="118"/>
        <v>#N/A</v>
      </c>
      <c r="JB75" s="165" t="e">
        <f t="shared" si="118"/>
        <v>#N/A</v>
      </c>
      <c r="JC75" s="165" t="e">
        <f t="shared" si="118"/>
        <v>#N/A</v>
      </c>
      <c r="JD75" s="165" t="e">
        <f t="shared" si="118"/>
        <v>#N/A</v>
      </c>
      <c r="JE75" s="165" t="e">
        <f t="shared" si="118"/>
        <v>#N/A</v>
      </c>
      <c r="JF75" s="165" t="e">
        <f t="shared" si="118"/>
        <v>#N/A</v>
      </c>
      <c r="JG75" s="165" t="e">
        <f t="shared" si="118"/>
        <v>#N/A</v>
      </c>
      <c r="JH75" s="165" t="e">
        <f t="shared" si="118"/>
        <v>#N/A</v>
      </c>
      <c r="JI75" s="165" t="e">
        <f t="shared" si="118"/>
        <v>#N/A</v>
      </c>
      <c r="JJ75" s="165" t="e">
        <f t="shared" si="168"/>
        <v>#N/A</v>
      </c>
      <c r="JK75" s="165" t="e">
        <f t="shared" si="145"/>
        <v>#N/A</v>
      </c>
      <c r="JL75" s="165" t="e">
        <f t="shared" si="145"/>
        <v>#N/A</v>
      </c>
      <c r="JM75" s="165" t="e">
        <f t="shared" si="145"/>
        <v>#N/A</v>
      </c>
      <c r="JN75" s="165" t="e">
        <f t="shared" si="145"/>
        <v>#N/A</v>
      </c>
      <c r="JO75" s="165" t="e">
        <f t="shared" si="145"/>
        <v>#N/A</v>
      </c>
      <c r="JP75" s="165" t="e">
        <f t="shared" si="145"/>
        <v>#N/A</v>
      </c>
      <c r="JQ75" s="165" t="e">
        <f t="shared" si="145"/>
        <v>#N/A</v>
      </c>
      <c r="JR75" s="165" t="e">
        <f t="shared" si="135"/>
        <v>#N/A</v>
      </c>
      <c r="JS75" s="165" t="e">
        <f t="shared" si="135"/>
        <v>#N/A</v>
      </c>
      <c r="JT75" s="165" t="e">
        <f t="shared" si="135"/>
        <v>#N/A</v>
      </c>
      <c r="JU75" s="165" t="e">
        <f t="shared" si="135"/>
        <v>#N/A</v>
      </c>
      <c r="JV75" s="165" t="e">
        <f t="shared" si="135"/>
        <v>#N/A</v>
      </c>
      <c r="JW75" s="165" t="e">
        <f t="shared" si="135"/>
        <v>#N/A</v>
      </c>
      <c r="JX75" s="165" t="e">
        <f t="shared" si="135"/>
        <v>#N/A</v>
      </c>
      <c r="JY75" s="165" t="e">
        <f t="shared" si="135"/>
        <v>#N/A</v>
      </c>
      <c r="JZ75" s="165" t="e">
        <f t="shared" si="135"/>
        <v>#N/A</v>
      </c>
      <c r="KA75" s="165" t="e">
        <f t="shared" si="135"/>
        <v>#N/A</v>
      </c>
      <c r="KB75" s="165" t="e">
        <f t="shared" si="135"/>
        <v>#N/A</v>
      </c>
      <c r="KC75" s="165" t="e">
        <f t="shared" si="135"/>
        <v>#N/A</v>
      </c>
      <c r="KD75" s="165" t="e">
        <f t="shared" si="135"/>
        <v>#N/A</v>
      </c>
      <c r="KE75" s="165" t="e">
        <f t="shared" si="135"/>
        <v>#N/A</v>
      </c>
      <c r="KF75" s="165" t="e">
        <f t="shared" si="135"/>
        <v>#N/A</v>
      </c>
      <c r="KG75" s="165" t="e">
        <f t="shared" si="135"/>
        <v>#N/A</v>
      </c>
      <c r="KH75" s="165" t="e">
        <f t="shared" si="136"/>
        <v>#N/A</v>
      </c>
      <c r="KI75" s="165" t="e">
        <f t="shared" si="136"/>
        <v>#N/A</v>
      </c>
      <c r="KJ75" s="165" t="e">
        <f t="shared" si="136"/>
        <v>#N/A</v>
      </c>
      <c r="KK75" s="165" t="e">
        <f t="shared" si="136"/>
        <v>#N/A</v>
      </c>
      <c r="KL75" s="165" t="e">
        <f t="shared" si="136"/>
        <v>#N/A</v>
      </c>
      <c r="KM75" s="165" t="e">
        <f t="shared" si="136"/>
        <v>#N/A</v>
      </c>
      <c r="KN75" s="165" t="e">
        <f t="shared" si="136"/>
        <v>#N/A</v>
      </c>
      <c r="KO75" s="165" t="e">
        <f t="shared" si="136"/>
        <v>#N/A</v>
      </c>
      <c r="KP75" s="165" t="e">
        <f t="shared" si="136"/>
        <v>#N/A</v>
      </c>
      <c r="KQ75" s="165" t="e">
        <f t="shared" si="136"/>
        <v>#N/A</v>
      </c>
      <c r="KR75" s="165" t="e">
        <f t="shared" si="136"/>
        <v>#N/A</v>
      </c>
      <c r="KS75" s="165" t="e">
        <f t="shared" si="136"/>
        <v>#N/A</v>
      </c>
      <c r="KT75" s="165" t="e">
        <f t="shared" si="136"/>
        <v>#N/A</v>
      </c>
      <c r="KU75" s="165" t="e">
        <f t="shared" si="136"/>
        <v>#N/A</v>
      </c>
      <c r="KV75" s="165" t="e">
        <f t="shared" si="136"/>
        <v>#N/A</v>
      </c>
      <c r="KW75" s="165" t="e">
        <f t="shared" si="136"/>
        <v>#N/A</v>
      </c>
      <c r="KX75" s="165" t="e">
        <f t="shared" si="137"/>
        <v>#N/A</v>
      </c>
      <c r="KY75" s="165" t="e">
        <f t="shared" si="137"/>
        <v>#N/A</v>
      </c>
      <c r="KZ75" s="165" t="e">
        <f t="shared" si="137"/>
        <v>#N/A</v>
      </c>
      <c r="LA75" s="165" t="e">
        <f t="shared" si="137"/>
        <v>#N/A</v>
      </c>
      <c r="LB75" s="165" t="e">
        <f t="shared" si="137"/>
        <v>#N/A</v>
      </c>
      <c r="LC75" s="165" t="e">
        <f t="shared" si="137"/>
        <v>#N/A</v>
      </c>
      <c r="LD75" s="165" t="e">
        <f t="shared" si="137"/>
        <v>#N/A</v>
      </c>
      <c r="LE75" s="165" t="e">
        <f t="shared" si="137"/>
        <v>#N/A</v>
      </c>
      <c r="LF75" s="165" t="e">
        <f t="shared" si="137"/>
        <v>#N/A</v>
      </c>
      <c r="LG75" s="165" t="e">
        <f t="shared" si="137"/>
        <v>#N/A</v>
      </c>
      <c r="LH75" s="165" t="e">
        <f t="shared" si="137"/>
        <v>#N/A</v>
      </c>
      <c r="LI75" s="165" t="e">
        <f t="shared" si="137"/>
        <v>#N/A</v>
      </c>
      <c r="LJ75" s="165" t="e">
        <f t="shared" si="137"/>
        <v>#N/A</v>
      </c>
      <c r="LK75" s="165" t="e">
        <f t="shared" si="137"/>
        <v>#N/A</v>
      </c>
      <c r="LL75" s="165" t="e">
        <f t="shared" si="137"/>
        <v>#N/A</v>
      </c>
      <c r="LM75" s="165" t="e">
        <f t="shared" si="137"/>
        <v>#N/A</v>
      </c>
      <c r="LN75" s="165" t="e">
        <f t="shared" si="138"/>
        <v>#N/A</v>
      </c>
      <c r="LO75" s="165" t="e">
        <f t="shared" si="138"/>
        <v>#N/A</v>
      </c>
      <c r="LP75" s="165" t="e">
        <f t="shared" si="138"/>
        <v>#N/A</v>
      </c>
      <c r="LQ75" s="165" t="e">
        <f t="shared" si="138"/>
        <v>#N/A</v>
      </c>
      <c r="LR75" s="165" t="e">
        <f t="shared" si="138"/>
        <v>#N/A</v>
      </c>
      <c r="LS75" s="165" t="e">
        <f t="shared" si="138"/>
        <v>#N/A</v>
      </c>
      <c r="LT75" s="165" t="e">
        <f t="shared" si="138"/>
        <v>#N/A</v>
      </c>
      <c r="LU75" s="165" t="e">
        <f t="shared" si="138"/>
        <v>#N/A</v>
      </c>
      <c r="LV75" s="165" t="e">
        <f t="shared" si="138"/>
        <v>#N/A</v>
      </c>
      <c r="LW75" s="165" t="e">
        <f t="shared" si="138"/>
        <v>#N/A</v>
      </c>
      <c r="LX75" s="165" t="e">
        <f t="shared" si="138"/>
        <v>#N/A</v>
      </c>
      <c r="LY75" s="165" t="e">
        <f t="shared" si="138"/>
        <v>#N/A</v>
      </c>
      <c r="LZ75" s="165" t="e">
        <f t="shared" si="138"/>
        <v>#N/A</v>
      </c>
      <c r="MA75" s="165" t="e">
        <f t="shared" si="138"/>
        <v>#N/A</v>
      </c>
      <c r="MB75" s="165" t="e">
        <f t="shared" si="138"/>
        <v>#N/A</v>
      </c>
      <c r="MC75" s="165" t="e">
        <f t="shared" si="138"/>
        <v>#N/A</v>
      </c>
      <c r="MD75" s="165" t="e">
        <f t="shared" si="139"/>
        <v>#N/A</v>
      </c>
      <c r="ME75" s="165" t="e">
        <f t="shared" si="139"/>
        <v>#N/A</v>
      </c>
      <c r="MF75" s="165" t="e">
        <f t="shared" si="139"/>
        <v>#N/A</v>
      </c>
      <c r="MG75" s="165" t="e">
        <f t="shared" si="139"/>
        <v>#N/A</v>
      </c>
      <c r="MH75" s="165" t="e">
        <f t="shared" si="139"/>
        <v>#N/A</v>
      </c>
      <c r="MI75" s="165" t="e">
        <f t="shared" si="139"/>
        <v>#N/A</v>
      </c>
      <c r="MJ75" s="165" t="e">
        <f t="shared" si="139"/>
        <v>#N/A</v>
      </c>
      <c r="MK75" s="165" t="e">
        <f t="shared" si="139"/>
        <v>#N/A</v>
      </c>
      <c r="ML75" s="165" t="e">
        <f t="shared" si="139"/>
        <v>#N/A</v>
      </c>
      <c r="MM75" s="165" t="e">
        <f t="shared" si="139"/>
        <v>#N/A</v>
      </c>
      <c r="MN75" s="165" t="e">
        <f t="shared" si="139"/>
        <v>#N/A</v>
      </c>
      <c r="MO75" s="165" t="e">
        <f t="shared" si="139"/>
        <v>#N/A</v>
      </c>
      <c r="MP75" s="165" t="e">
        <f t="shared" si="139"/>
        <v>#N/A</v>
      </c>
      <c r="MQ75" s="165" t="e">
        <f t="shared" si="139"/>
        <v>#N/A</v>
      </c>
      <c r="MR75" s="165" t="e">
        <f t="shared" si="139"/>
        <v>#N/A</v>
      </c>
      <c r="MS75" s="165" t="e">
        <f t="shared" si="139"/>
        <v>#N/A</v>
      </c>
      <c r="MT75" s="165" t="e">
        <f t="shared" si="140"/>
        <v>#N/A</v>
      </c>
      <c r="MU75" s="165" t="e">
        <f t="shared" si="140"/>
        <v>#N/A</v>
      </c>
      <c r="MV75" s="165" t="e">
        <f t="shared" si="140"/>
        <v>#N/A</v>
      </c>
      <c r="MW75" s="165" t="e">
        <f t="shared" si="140"/>
        <v>#N/A</v>
      </c>
      <c r="MX75" s="165" t="e">
        <f t="shared" si="140"/>
        <v>#N/A</v>
      </c>
      <c r="MY75" s="165" t="e">
        <f t="shared" si="140"/>
        <v>#N/A</v>
      </c>
      <c r="MZ75" s="165" t="e">
        <f t="shared" si="140"/>
        <v>#N/A</v>
      </c>
      <c r="NA75" s="165" t="e">
        <f t="shared" si="140"/>
        <v>#N/A</v>
      </c>
      <c r="NB75" s="165" t="e">
        <f t="shared" si="140"/>
        <v>#N/A</v>
      </c>
      <c r="NC75" s="165" t="e">
        <f t="shared" si="140"/>
        <v>#N/A</v>
      </c>
      <c r="ND75" s="165" t="e">
        <f t="shared" si="140"/>
        <v>#N/A</v>
      </c>
      <c r="NE75" s="165" t="e">
        <f t="shared" si="140"/>
        <v>#N/A</v>
      </c>
      <c r="NF75" s="165" t="e">
        <f t="shared" si="140"/>
        <v>#N/A</v>
      </c>
      <c r="NG75" s="165" t="e">
        <f t="shared" si="140"/>
        <v>#N/A</v>
      </c>
      <c r="NH75" s="165" t="e">
        <f t="shared" si="140"/>
        <v>#N/A</v>
      </c>
      <c r="NI75" s="165" t="e">
        <f t="shared" si="140"/>
        <v>#N/A</v>
      </c>
      <c r="NJ75" s="165" t="e">
        <f t="shared" si="141"/>
        <v>#N/A</v>
      </c>
      <c r="NK75" s="165" t="e">
        <f t="shared" si="141"/>
        <v>#N/A</v>
      </c>
      <c r="NL75" s="165" t="e">
        <f t="shared" si="141"/>
        <v>#N/A</v>
      </c>
      <c r="NM75" s="165" t="e">
        <f t="shared" si="141"/>
        <v>#N/A</v>
      </c>
      <c r="NN75" s="165" t="e">
        <f t="shared" si="141"/>
        <v>#N/A</v>
      </c>
      <c r="NO75" s="165" t="e">
        <f t="shared" si="141"/>
        <v>#N/A</v>
      </c>
      <c r="NP75" s="165" t="e">
        <f t="shared" si="141"/>
        <v>#N/A</v>
      </c>
      <c r="NQ75" s="165" t="e">
        <f t="shared" si="141"/>
        <v>#N/A</v>
      </c>
      <c r="NR75" s="165" t="e">
        <f t="shared" si="141"/>
        <v>#N/A</v>
      </c>
      <c r="NS75" s="165" t="e">
        <f t="shared" si="141"/>
        <v>#N/A</v>
      </c>
      <c r="NT75" s="165" t="e">
        <f t="shared" si="141"/>
        <v>#N/A</v>
      </c>
      <c r="NU75" s="165" t="e">
        <f t="shared" si="141"/>
        <v>#N/A</v>
      </c>
      <c r="NV75" s="165" t="e">
        <f t="shared" si="141"/>
        <v>#N/A</v>
      </c>
      <c r="NW75" s="165" t="e">
        <f t="shared" si="141"/>
        <v>#N/A</v>
      </c>
      <c r="NX75" s="165" t="e">
        <f t="shared" si="141"/>
        <v>#N/A</v>
      </c>
      <c r="NY75" s="165" t="e">
        <f t="shared" si="141"/>
        <v>#N/A</v>
      </c>
      <c r="NZ75" s="165" t="e">
        <f t="shared" si="142"/>
        <v>#N/A</v>
      </c>
      <c r="OA75" s="165" t="e">
        <f t="shared" si="142"/>
        <v>#N/A</v>
      </c>
      <c r="OB75" s="165" t="e">
        <f t="shared" si="142"/>
        <v>#N/A</v>
      </c>
      <c r="OC75" s="165" t="e">
        <f t="shared" si="142"/>
        <v>#N/A</v>
      </c>
      <c r="OD75" s="165" t="e">
        <f t="shared" si="142"/>
        <v>#N/A</v>
      </c>
      <c r="OE75" s="165" t="e">
        <f t="shared" si="142"/>
        <v>#N/A</v>
      </c>
      <c r="OF75" s="165" t="e">
        <f t="shared" si="142"/>
        <v>#N/A</v>
      </c>
      <c r="OG75" s="165" t="e">
        <f t="shared" si="142"/>
        <v>#N/A</v>
      </c>
      <c r="OH75" s="165" t="e">
        <f t="shared" si="142"/>
        <v>#N/A</v>
      </c>
      <c r="OI75" s="165" t="e">
        <f t="shared" si="142"/>
        <v>#N/A</v>
      </c>
      <c r="OJ75" s="165" t="e">
        <f t="shared" si="142"/>
        <v>#N/A</v>
      </c>
      <c r="OK75" s="165" t="e">
        <f t="shared" si="142"/>
        <v>#N/A</v>
      </c>
      <c r="OL75" s="165" t="e">
        <f t="shared" si="142"/>
        <v>#N/A</v>
      </c>
      <c r="OM75" s="165" t="e">
        <f t="shared" si="142"/>
        <v>#N/A</v>
      </c>
      <c r="ON75" s="165" t="e">
        <f t="shared" si="142"/>
        <v>#N/A</v>
      </c>
      <c r="OO75" s="165" t="e">
        <f t="shared" si="142"/>
        <v>#N/A</v>
      </c>
      <c r="OP75" s="165" t="e">
        <f t="shared" si="143"/>
        <v>#N/A</v>
      </c>
      <c r="OQ75" s="165" t="e">
        <f t="shared" si="143"/>
        <v>#N/A</v>
      </c>
      <c r="OR75" s="165" t="e">
        <f t="shared" si="143"/>
        <v>#N/A</v>
      </c>
      <c r="OS75" s="165" t="e">
        <f t="shared" si="143"/>
        <v>#N/A</v>
      </c>
      <c r="OT75" s="165" t="e">
        <f t="shared" si="114"/>
        <v>#N/A</v>
      </c>
      <c r="OU75" s="165" t="e">
        <f t="shared" si="114"/>
        <v>#N/A</v>
      </c>
      <c r="OV75" s="165" t="e">
        <f t="shared" si="114"/>
        <v>#N/A</v>
      </c>
      <c r="OW75" s="165" t="e">
        <f t="shared" si="114"/>
        <v>#N/A</v>
      </c>
      <c r="OX75" s="165" t="e">
        <f t="shared" si="114"/>
        <v>#N/A</v>
      </c>
      <c r="OY75" s="165" t="e">
        <f t="shared" si="114"/>
        <v>#N/A</v>
      </c>
      <c r="OZ75" s="165" t="e">
        <f t="shared" si="114"/>
        <v>#N/A</v>
      </c>
      <c r="PA75" s="165" t="e">
        <f t="shared" si="114"/>
        <v>#N/A</v>
      </c>
      <c r="PB75" s="165" t="e">
        <f t="shared" si="114"/>
        <v>#N/A</v>
      </c>
      <c r="PC75" s="165" t="e">
        <f t="shared" si="114"/>
        <v>#N/A</v>
      </c>
      <c r="PD75" s="165" t="e">
        <f t="shared" si="114"/>
        <v>#N/A</v>
      </c>
      <c r="PE75" s="165" t="e">
        <f t="shared" si="114"/>
        <v>#N/A</v>
      </c>
      <c r="PF75" s="165" t="e">
        <f t="shared" si="114"/>
        <v>#N/A</v>
      </c>
      <c r="PG75" s="165" t="e">
        <f t="shared" si="114"/>
        <v>#N/A</v>
      </c>
      <c r="PH75" s="165" t="e">
        <f t="shared" si="114"/>
        <v>#N/A</v>
      </c>
    </row>
    <row r="76" spans="1:424" hidden="1" x14ac:dyDescent="0.45">
      <c r="A76" s="4">
        <v>73</v>
      </c>
      <c r="B76" s="91"/>
      <c r="C76" s="91"/>
      <c r="D76" s="91"/>
      <c r="E76" s="120" t="str">
        <f t="shared" si="146"/>
        <v/>
      </c>
      <c r="F76" s="120" t="str">
        <f t="shared" si="147"/>
        <v/>
      </c>
      <c r="G76" s="71" t="str">
        <f t="shared" si="148"/>
        <v/>
      </c>
      <c r="H76" s="23"/>
      <c r="I76" s="55"/>
      <c r="J76" s="298"/>
      <c r="K76" s="72" t="str">
        <f>IF(AND(B76&gt;0,C76&gt;0,D76&gt;0),IF(ISBLANK(J76),IF(ISBLANK(H76),"",(D76-B76)*VLOOKUP(H76,VLookups!$A$4:$B$13,2,FALSE)),J76),"")</f>
        <v/>
      </c>
      <c r="L76" s="73" t="str">
        <f t="shared" si="144"/>
        <v/>
      </c>
      <c r="M76" s="91"/>
      <c r="N76" s="265" t="str">
        <f>IF(AND(M76&gt;0,C76&gt;0,NOT(K76="")),ABS(VLOOKUP($M$1,VLookups!$A$43:$B$44,2,FALSE)-_xlfn.NORM.DIST(M76,G76,K76,TRUE)),"")</f>
        <v/>
      </c>
      <c r="O76" s="90" t="str">
        <f>IF(AND($B76&gt;0,$C76&gt;0,$D76&gt;0,NOT(ISBLANK($H76))),_xlfn.NORM.INV(ABS(VLOOKUP($M$1,VLookups!$A$43:$B$44,2,FALSE)-O$3),$G76,$K76),"")</f>
        <v/>
      </c>
      <c r="P76" s="89" t="str">
        <f>IF(AND($B76&gt;0,$C76&gt;0,$D76&gt;0,NOT(ISBLANK($H76))),_xlfn.NORM.INV(ABS(VLOOKUP($M$1,VLookups!$A$43:$B$44,2,FALSE)-P$3),$G76,$K76),"")</f>
        <v/>
      </c>
      <c r="Q76" s="90" t="str">
        <f>IF(AND($B76&gt;0,$C76&gt;0,$D76&gt;0,NOT(ISBLANK($H76))),_xlfn.NORM.INV(ABS(VLOOKUP($M$1,VLookups!$A$43:$B$44,2,FALSE)-Q$3),$G76,$K76),"")</f>
        <v/>
      </c>
      <c r="R76" s="89" t="str">
        <f>IF(AND($B76&gt;0,$C76&gt;0,$D76&gt;0,NOT(ISBLANK($H76))),_xlfn.NORM.INV(ABS(VLOOKUP($M$1,VLookups!$A$43:$B$44,2,FALSE)-R$3),$G76,$K76),"")</f>
        <v/>
      </c>
      <c r="S76" s="90" t="str">
        <f>IF(AND($B76&gt;0,$C76&gt;0,$D76&gt;0,NOT(ISBLANK($H76))),_xlfn.NORM.INV(ABS(VLOOKUP($M$1,VLookups!$A$43:$B$44,2,FALSE)-S$3),$G76,$K76),"")</f>
        <v/>
      </c>
      <c r="T76" s="89" t="str">
        <f>IF(AND($B76&gt;0,$C76&gt;0,$D76&gt;0,NOT(ISBLANK($H76))),_xlfn.NORM.INV(ABS(VLOOKUP($M$1,VLookups!$A$43:$B$44,2,FALSE)-T$3),$G76,$K76),"")</f>
        <v/>
      </c>
      <c r="U76" s="5"/>
      <c r="V76" s="164" t="str">
        <f t="shared" si="149"/>
        <v/>
      </c>
      <c r="W76" s="47" t="str">
        <f t="shared" si="169"/>
        <v/>
      </c>
      <c r="X76" s="47" t="str">
        <f t="shared" si="169"/>
        <v/>
      </c>
      <c r="Y76" s="47" t="str">
        <f t="shared" si="169"/>
        <v/>
      </c>
      <c r="Z76" s="47" t="str">
        <f t="shared" si="169"/>
        <v/>
      </c>
      <c r="AA76" s="47" t="str">
        <f t="shared" si="169"/>
        <v/>
      </c>
      <c r="AB76" s="47" t="str">
        <f t="shared" si="169"/>
        <v/>
      </c>
      <c r="AC76" s="47" t="str">
        <f t="shared" si="169"/>
        <v/>
      </c>
      <c r="AD76" s="47" t="str">
        <f t="shared" si="169"/>
        <v/>
      </c>
      <c r="AE76" s="47" t="str">
        <f t="shared" si="169"/>
        <v/>
      </c>
      <c r="AF76" s="47" t="str">
        <f t="shared" si="169"/>
        <v/>
      </c>
      <c r="AG76" s="47" t="str">
        <f t="shared" si="169"/>
        <v/>
      </c>
      <c r="AH76" s="47" t="str">
        <f t="shared" si="169"/>
        <v/>
      </c>
      <c r="AI76" s="47" t="str">
        <f t="shared" si="169"/>
        <v/>
      </c>
      <c r="AJ76" s="47" t="str">
        <f t="shared" si="169"/>
        <v/>
      </c>
      <c r="AK76" s="47" t="str">
        <f t="shared" si="169"/>
        <v/>
      </c>
      <c r="AL76" s="47" t="str">
        <f t="shared" si="169"/>
        <v/>
      </c>
      <c r="AM76" s="47" t="str">
        <f t="shared" si="159"/>
        <v/>
      </c>
      <c r="AN76" s="47" t="str">
        <f t="shared" si="159"/>
        <v/>
      </c>
      <c r="AO76" s="47" t="str">
        <f t="shared" si="159"/>
        <v/>
      </c>
      <c r="AP76" s="47" t="str">
        <f t="shared" si="159"/>
        <v/>
      </c>
      <c r="AQ76" s="47" t="str">
        <f t="shared" si="159"/>
        <v/>
      </c>
      <c r="AR76" s="47" t="str">
        <f t="shared" si="159"/>
        <v/>
      </c>
      <c r="AS76" s="47" t="str">
        <f t="shared" si="159"/>
        <v/>
      </c>
      <c r="AT76" s="47" t="str">
        <f t="shared" si="159"/>
        <v/>
      </c>
      <c r="AU76" s="47" t="str">
        <f t="shared" si="159"/>
        <v/>
      </c>
      <c r="AV76" s="47" t="str">
        <f t="shared" si="159"/>
        <v/>
      </c>
      <c r="AW76" s="47" t="str">
        <f t="shared" si="159"/>
        <v/>
      </c>
      <c r="AX76" s="47" t="str">
        <f t="shared" si="159"/>
        <v/>
      </c>
      <c r="AY76" s="47" t="str">
        <f t="shared" si="159"/>
        <v/>
      </c>
      <c r="AZ76" s="47" t="str">
        <f t="shared" si="159"/>
        <v/>
      </c>
      <c r="BA76" s="47" t="str">
        <f t="shared" si="159"/>
        <v/>
      </c>
      <c r="BB76" s="47" t="str">
        <f t="shared" si="160"/>
        <v/>
      </c>
      <c r="BC76" s="47" t="str">
        <f t="shared" si="160"/>
        <v/>
      </c>
      <c r="BD76" s="47" t="str">
        <f t="shared" si="160"/>
        <v/>
      </c>
      <c r="BE76" s="47" t="str">
        <f t="shared" si="160"/>
        <v/>
      </c>
      <c r="BF76" s="47" t="str">
        <f t="shared" si="160"/>
        <v/>
      </c>
      <c r="BG76" s="47" t="str">
        <f t="shared" si="160"/>
        <v/>
      </c>
      <c r="BH76" s="47" t="str">
        <f t="shared" si="160"/>
        <v/>
      </c>
      <c r="BI76" s="47" t="str">
        <f t="shared" si="160"/>
        <v/>
      </c>
      <c r="BJ76" s="47" t="str">
        <f t="shared" si="160"/>
        <v/>
      </c>
      <c r="BK76" s="47" t="str">
        <f t="shared" si="160"/>
        <v/>
      </c>
      <c r="BL76" s="47" t="str">
        <f t="shared" si="160"/>
        <v/>
      </c>
      <c r="BM76" s="47" t="str">
        <f t="shared" si="160"/>
        <v/>
      </c>
      <c r="BN76" s="47" t="str">
        <f t="shared" si="160"/>
        <v/>
      </c>
      <c r="BO76" s="47" t="str">
        <f t="shared" si="160"/>
        <v/>
      </c>
      <c r="BP76" s="47" t="str">
        <f t="shared" si="160"/>
        <v/>
      </c>
      <c r="BQ76" s="47" t="str">
        <f t="shared" si="160"/>
        <v/>
      </c>
      <c r="BR76" s="47" t="str">
        <f t="shared" si="153"/>
        <v/>
      </c>
      <c r="BS76" s="47" t="str">
        <f t="shared" si="153"/>
        <v/>
      </c>
      <c r="BT76" s="47" t="str">
        <f t="shared" si="153"/>
        <v/>
      </c>
      <c r="BU76" s="47" t="str">
        <f t="shared" si="153"/>
        <v/>
      </c>
      <c r="BV76" s="47" t="str">
        <f t="shared" si="153"/>
        <v/>
      </c>
      <c r="BW76" s="47" t="str">
        <f t="shared" si="153"/>
        <v/>
      </c>
      <c r="BX76" s="47" t="str">
        <f t="shared" si="153"/>
        <v/>
      </c>
      <c r="BY76" s="47" t="str">
        <f t="shared" si="153"/>
        <v/>
      </c>
      <c r="BZ76" s="47" t="str">
        <f t="shared" si="153"/>
        <v/>
      </c>
      <c r="CA76" s="47" t="str">
        <f t="shared" si="153"/>
        <v/>
      </c>
      <c r="CB76" s="47" t="str">
        <f t="shared" si="153"/>
        <v/>
      </c>
      <c r="CC76" s="47" t="str">
        <f t="shared" si="153"/>
        <v/>
      </c>
      <c r="CD76" s="47" t="str">
        <f t="shared" si="153"/>
        <v/>
      </c>
      <c r="CE76" s="47" t="str">
        <f t="shared" si="153"/>
        <v/>
      </c>
      <c r="CF76" s="47" t="str">
        <f t="shared" si="153"/>
        <v/>
      </c>
      <c r="CG76" s="47" t="str">
        <f t="shared" si="161"/>
        <v/>
      </c>
      <c r="CH76" s="47" t="str">
        <f t="shared" si="161"/>
        <v/>
      </c>
      <c r="CI76" s="47" t="str">
        <f t="shared" si="161"/>
        <v/>
      </c>
      <c r="CJ76" s="47" t="str">
        <f t="shared" si="161"/>
        <v/>
      </c>
      <c r="CK76" s="47" t="str">
        <f t="shared" si="161"/>
        <v/>
      </c>
      <c r="CL76" s="47" t="str">
        <f t="shared" si="161"/>
        <v/>
      </c>
      <c r="CM76" s="47" t="str">
        <f t="shared" si="161"/>
        <v/>
      </c>
      <c r="CN76" s="47" t="str">
        <f t="shared" si="161"/>
        <v/>
      </c>
      <c r="CO76" s="47" t="str">
        <f t="shared" si="161"/>
        <v/>
      </c>
      <c r="CP76" s="47" t="str">
        <f t="shared" si="161"/>
        <v/>
      </c>
      <c r="CQ76" s="47" t="str">
        <f t="shared" si="161"/>
        <v/>
      </c>
      <c r="CR76" s="47" t="str">
        <f t="shared" si="161"/>
        <v/>
      </c>
      <c r="CS76" s="47" t="str">
        <f t="shared" si="161"/>
        <v/>
      </c>
      <c r="CT76" s="47" t="str">
        <f t="shared" si="161"/>
        <v/>
      </c>
      <c r="CU76" s="47" t="str">
        <f t="shared" si="161"/>
        <v/>
      </c>
      <c r="CV76" s="47" t="str">
        <f t="shared" si="161"/>
        <v/>
      </c>
      <c r="CW76" s="47" t="str">
        <f t="shared" si="154"/>
        <v/>
      </c>
      <c r="CX76" s="47" t="str">
        <f t="shared" si="154"/>
        <v/>
      </c>
      <c r="CY76" s="47" t="str">
        <f t="shared" si="154"/>
        <v/>
      </c>
      <c r="CZ76" s="47" t="str">
        <f t="shared" si="154"/>
        <v/>
      </c>
      <c r="DA76" s="47" t="str">
        <f t="shared" si="154"/>
        <v/>
      </c>
      <c r="DB76" s="47" t="str">
        <f t="shared" si="154"/>
        <v/>
      </c>
      <c r="DC76" s="47" t="str">
        <f t="shared" si="154"/>
        <v/>
      </c>
      <c r="DD76" s="47" t="str">
        <f t="shared" si="154"/>
        <v/>
      </c>
      <c r="DE76" s="47" t="str">
        <f t="shared" si="154"/>
        <v/>
      </c>
      <c r="DF76" s="47" t="str">
        <f t="shared" si="154"/>
        <v/>
      </c>
      <c r="DG76" s="47" t="str">
        <f t="shared" si="154"/>
        <v/>
      </c>
      <c r="DH76" s="47" t="str">
        <f t="shared" si="154"/>
        <v/>
      </c>
      <c r="DI76" s="47" t="str">
        <f t="shared" si="154"/>
        <v/>
      </c>
      <c r="DJ76" s="47" t="str">
        <f t="shared" si="154"/>
        <v/>
      </c>
      <c r="DK76" s="47" t="str">
        <f t="shared" si="154"/>
        <v/>
      </c>
      <c r="DL76" s="47" t="str">
        <f t="shared" si="162"/>
        <v/>
      </c>
      <c r="DM76" s="47" t="str">
        <f t="shared" si="162"/>
        <v/>
      </c>
      <c r="DN76" s="47" t="str">
        <f t="shared" si="162"/>
        <v/>
      </c>
      <c r="DO76" s="47" t="str">
        <f t="shared" si="162"/>
        <v/>
      </c>
      <c r="DP76" s="47" t="str">
        <f t="shared" si="162"/>
        <v/>
      </c>
      <c r="DQ76" s="47" t="str">
        <f t="shared" si="162"/>
        <v/>
      </c>
      <c r="DR76" s="47" t="str">
        <f t="shared" si="162"/>
        <v/>
      </c>
      <c r="DS76" s="179" t="str">
        <f t="shared" si="150"/>
        <v/>
      </c>
      <c r="DT76" s="47" t="str">
        <f t="shared" si="170"/>
        <v/>
      </c>
      <c r="DU76" s="47" t="str">
        <f t="shared" si="170"/>
        <v/>
      </c>
      <c r="DV76" s="47" t="str">
        <f t="shared" si="170"/>
        <v/>
      </c>
      <c r="DW76" s="47" t="str">
        <f t="shared" si="170"/>
        <v/>
      </c>
      <c r="DX76" s="47" t="str">
        <f t="shared" si="170"/>
        <v/>
      </c>
      <c r="DY76" s="47" t="str">
        <f t="shared" si="170"/>
        <v/>
      </c>
      <c r="DZ76" s="47" t="str">
        <f t="shared" si="170"/>
        <v/>
      </c>
      <c r="EA76" s="47" t="str">
        <f t="shared" si="170"/>
        <v/>
      </c>
      <c r="EB76" s="47" t="str">
        <f t="shared" si="170"/>
        <v/>
      </c>
      <c r="EC76" s="47" t="str">
        <f t="shared" si="170"/>
        <v/>
      </c>
      <c r="ED76" s="47" t="str">
        <f t="shared" si="170"/>
        <v/>
      </c>
      <c r="EE76" s="47" t="str">
        <f t="shared" si="170"/>
        <v/>
      </c>
      <c r="EF76" s="47" t="str">
        <f t="shared" si="170"/>
        <v/>
      </c>
      <c r="EG76" s="47" t="str">
        <f t="shared" si="170"/>
        <v/>
      </c>
      <c r="EH76" s="47" t="str">
        <f t="shared" si="170"/>
        <v/>
      </c>
      <c r="EI76" s="47" t="str">
        <f t="shared" si="170"/>
        <v/>
      </c>
      <c r="EJ76" s="47" t="str">
        <f t="shared" si="163"/>
        <v/>
      </c>
      <c r="EK76" s="47" t="str">
        <f t="shared" si="163"/>
        <v/>
      </c>
      <c r="EL76" s="47" t="str">
        <f t="shared" si="163"/>
        <v/>
      </c>
      <c r="EM76" s="47" t="str">
        <f t="shared" si="163"/>
        <v/>
      </c>
      <c r="EN76" s="47" t="str">
        <f t="shared" si="163"/>
        <v/>
      </c>
      <c r="EO76" s="47" t="str">
        <f t="shared" si="163"/>
        <v/>
      </c>
      <c r="EP76" s="47" t="str">
        <f t="shared" si="163"/>
        <v/>
      </c>
      <c r="EQ76" s="47" t="str">
        <f t="shared" si="163"/>
        <v/>
      </c>
      <c r="ER76" s="47" t="str">
        <f t="shared" si="163"/>
        <v/>
      </c>
      <c r="ES76" s="47" t="str">
        <f t="shared" si="163"/>
        <v/>
      </c>
      <c r="ET76" s="47" t="str">
        <f t="shared" si="163"/>
        <v/>
      </c>
      <c r="EU76" s="47" t="str">
        <f t="shared" si="163"/>
        <v/>
      </c>
      <c r="EV76" s="47" t="str">
        <f t="shared" si="163"/>
        <v/>
      </c>
      <c r="EW76" s="47" t="str">
        <f t="shared" si="163"/>
        <v/>
      </c>
      <c r="EX76" s="47" t="str">
        <f t="shared" si="163"/>
        <v/>
      </c>
      <c r="EY76" s="47" t="str">
        <f t="shared" si="164"/>
        <v/>
      </c>
      <c r="EZ76" s="47" t="str">
        <f t="shared" si="164"/>
        <v/>
      </c>
      <c r="FA76" s="47" t="str">
        <f t="shared" si="164"/>
        <v/>
      </c>
      <c r="FB76" s="47" t="str">
        <f t="shared" si="164"/>
        <v/>
      </c>
      <c r="FC76" s="47" t="str">
        <f t="shared" si="164"/>
        <v/>
      </c>
      <c r="FD76" s="47" t="str">
        <f t="shared" si="164"/>
        <v/>
      </c>
      <c r="FE76" s="47" t="str">
        <f t="shared" si="164"/>
        <v/>
      </c>
      <c r="FF76" s="47" t="str">
        <f t="shared" si="164"/>
        <v/>
      </c>
      <c r="FG76" s="47" t="str">
        <f t="shared" si="164"/>
        <v/>
      </c>
      <c r="FH76" s="47" t="str">
        <f t="shared" si="164"/>
        <v/>
      </c>
      <c r="FI76" s="47" t="str">
        <f t="shared" si="164"/>
        <v/>
      </c>
      <c r="FJ76" s="47" t="str">
        <f t="shared" si="164"/>
        <v/>
      </c>
      <c r="FK76" s="47" t="str">
        <f t="shared" si="164"/>
        <v/>
      </c>
      <c r="FL76" s="47" t="str">
        <f t="shared" si="164"/>
        <v/>
      </c>
      <c r="FM76" s="47" t="str">
        <f t="shared" si="164"/>
        <v/>
      </c>
      <c r="FN76" s="47" t="str">
        <f t="shared" si="164"/>
        <v/>
      </c>
      <c r="FO76" s="47" t="str">
        <f t="shared" si="156"/>
        <v/>
      </c>
      <c r="FP76" s="47" t="str">
        <f t="shared" si="156"/>
        <v/>
      </c>
      <c r="FQ76" s="47" t="str">
        <f t="shared" si="156"/>
        <v/>
      </c>
      <c r="FR76" s="47" t="str">
        <f t="shared" si="156"/>
        <v/>
      </c>
      <c r="FS76" s="47" t="str">
        <f t="shared" si="156"/>
        <v/>
      </c>
      <c r="FT76" s="47" t="str">
        <f t="shared" si="156"/>
        <v/>
      </c>
      <c r="FU76" s="47" t="str">
        <f t="shared" si="156"/>
        <v/>
      </c>
      <c r="FV76" s="47" t="str">
        <f t="shared" si="156"/>
        <v/>
      </c>
      <c r="FW76" s="47" t="str">
        <f t="shared" si="156"/>
        <v/>
      </c>
      <c r="FX76" s="47" t="str">
        <f t="shared" si="156"/>
        <v/>
      </c>
      <c r="FY76" s="47" t="str">
        <f t="shared" si="156"/>
        <v/>
      </c>
      <c r="FZ76" s="47" t="str">
        <f t="shared" si="156"/>
        <v/>
      </c>
      <c r="GA76" s="47" t="str">
        <f t="shared" si="156"/>
        <v/>
      </c>
      <c r="GB76" s="47" t="str">
        <f t="shared" si="156"/>
        <v/>
      </c>
      <c r="GC76" s="47" t="str">
        <f t="shared" si="156"/>
        <v/>
      </c>
      <c r="GD76" s="47" t="str">
        <f t="shared" si="165"/>
        <v/>
      </c>
      <c r="GE76" s="47" t="str">
        <f t="shared" si="165"/>
        <v/>
      </c>
      <c r="GF76" s="47" t="str">
        <f t="shared" si="165"/>
        <v/>
      </c>
      <c r="GG76" s="47" t="str">
        <f t="shared" si="165"/>
        <v/>
      </c>
      <c r="GH76" s="47" t="str">
        <f t="shared" si="165"/>
        <v/>
      </c>
      <c r="GI76" s="47" t="str">
        <f t="shared" si="165"/>
        <v/>
      </c>
      <c r="GJ76" s="47" t="str">
        <f t="shared" si="165"/>
        <v/>
      </c>
      <c r="GK76" s="47" t="str">
        <f t="shared" si="165"/>
        <v/>
      </c>
      <c r="GL76" s="47" t="str">
        <f t="shared" si="165"/>
        <v/>
      </c>
      <c r="GM76" s="47" t="str">
        <f t="shared" si="165"/>
        <v/>
      </c>
      <c r="GN76" s="47" t="str">
        <f t="shared" si="165"/>
        <v/>
      </c>
      <c r="GO76" s="47" t="str">
        <f t="shared" si="165"/>
        <v/>
      </c>
      <c r="GP76" s="47" t="str">
        <f t="shared" si="165"/>
        <v/>
      </c>
      <c r="GQ76" s="47" t="str">
        <f t="shared" si="165"/>
        <v/>
      </c>
      <c r="GR76" s="47" t="str">
        <f t="shared" si="165"/>
        <v/>
      </c>
      <c r="GS76" s="47" t="str">
        <f t="shared" si="165"/>
        <v/>
      </c>
      <c r="GT76" s="47" t="str">
        <f t="shared" si="157"/>
        <v/>
      </c>
      <c r="GU76" s="47" t="str">
        <f t="shared" si="157"/>
        <v/>
      </c>
      <c r="GV76" s="47" t="str">
        <f t="shared" si="157"/>
        <v/>
      </c>
      <c r="GW76" s="47" t="str">
        <f t="shared" si="157"/>
        <v/>
      </c>
      <c r="GX76" s="47" t="str">
        <f t="shared" si="157"/>
        <v/>
      </c>
      <c r="GY76" s="47" t="str">
        <f t="shared" si="157"/>
        <v/>
      </c>
      <c r="GZ76" s="47" t="str">
        <f t="shared" si="157"/>
        <v/>
      </c>
      <c r="HA76" s="47" t="str">
        <f t="shared" si="157"/>
        <v/>
      </c>
      <c r="HB76" s="47" t="str">
        <f t="shared" si="157"/>
        <v/>
      </c>
      <c r="HC76" s="47" t="str">
        <f t="shared" si="157"/>
        <v/>
      </c>
      <c r="HD76" s="47" t="str">
        <f t="shared" si="157"/>
        <v/>
      </c>
      <c r="HE76" s="47" t="str">
        <f t="shared" si="157"/>
        <v/>
      </c>
      <c r="HF76" s="47" t="str">
        <f t="shared" si="157"/>
        <v/>
      </c>
      <c r="HG76" s="47" t="str">
        <f t="shared" si="157"/>
        <v/>
      </c>
      <c r="HH76" s="47" t="str">
        <f t="shared" si="157"/>
        <v/>
      </c>
      <c r="HI76" s="47" t="str">
        <f t="shared" si="166"/>
        <v/>
      </c>
      <c r="HJ76" s="47" t="str">
        <f t="shared" si="166"/>
        <v/>
      </c>
      <c r="HK76" s="47" t="str">
        <f t="shared" si="166"/>
        <v/>
      </c>
      <c r="HL76" s="47" t="str">
        <f t="shared" si="166"/>
        <v/>
      </c>
      <c r="HM76" s="47" t="str">
        <f t="shared" si="166"/>
        <v/>
      </c>
      <c r="HN76" s="47" t="str">
        <f t="shared" si="166"/>
        <v/>
      </c>
      <c r="HO76" s="47" t="str">
        <f t="shared" si="166"/>
        <v/>
      </c>
      <c r="HP76" s="165" t="e">
        <f t="shared" si="152"/>
        <v>#N/A</v>
      </c>
      <c r="HQ76" s="165" t="e">
        <f t="shared" si="152"/>
        <v>#N/A</v>
      </c>
      <c r="HR76" s="165" t="e">
        <f t="shared" si="152"/>
        <v>#N/A</v>
      </c>
      <c r="HS76" s="165" t="e">
        <f t="shared" si="152"/>
        <v>#N/A</v>
      </c>
      <c r="HT76" s="165" t="e">
        <f t="shared" si="152"/>
        <v>#N/A</v>
      </c>
      <c r="HU76" s="165" t="e">
        <f t="shared" si="152"/>
        <v>#N/A</v>
      </c>
      <c r="HV76" s="165" t="e">
        <f t="shared" si="152"/>
        <v>#N/A</v>
      </c>
      <c r="HW76" s="165" t="e">
        <f t="shared" si="152"/>
        <v>#N/A</v>
      </c>
      <c r="HX76" s="165" t="e">
        <f t="shared" si="152"/>
        <v>#N/A</v>
      </c>
      <c r="HY76" s="165" t="e">
        <f t="shared" si="152"/>
        <v>#N/A</v>
      </c>
      <c r="HZ76" s="165" t="e">
        <f t="shared" si="152"/>
        <v>#N/A</v>
      </c>
      <c r="IA76" s="165" t="e">
        <f t="shared" si="152"/>
        <v>#N/A</v>
      </c>
      <c r="IB76" s="165" t="e">
        <f t="shared" si="152"/>
        <v>#N/A</v>
      </c>
      <c r="IC76" s="165" t="e">
        <f t="shared" si="152"/>
        <v>#N/A</v>
      </c>
      <c r="ID76" s="165" t="e">
        <f t="shared" si="152"/>
        <v>#N/A</v>
      </c>
      <c r="IE76" s="165" t="e">
        <f t="shared" si="151"/>
        <v>#N/A</v>
      </c>
      <c r="IF76" s="165" t="e">
        <f t="shared" si="151"/>
        <v>#N/A</v>
      </c>
      <c r="IG76" s="165" t="e">
        <f t="shared" si="151"/>
        <v>#N/A</v>
      </c>
      <c r="IH76" s="165" t="e">
        <f t="shared" si="151"/>
        <v>#N/A</v>
      </c>
      <c r="II76" s="165" t="e">
        <f t="shared" si="167"/>
        <v>#N/A</v>
      </c>
      <c r="IJ76" s="165" t="e">
        <f t="shared" si="167"/>
        <v>#N/A</v>
      </c>
      <c r="IK76" s="165" t="e">
        <f t="shared" si="167"/>
        <v>#N/A</v>
      </c>
      <c r="IL76" s="165" t="e">
        <f t="shared" si="167"/>
        <v>#N/A</v>
      </c>
      <c r="IM76" s="165" t="e">
        <f t="shared" si="167"/>
        <v>#N/A</v>
      </c>
      <c r="IN76" s="165" t="e">
        <f t="shared" si="167"/>
        <v>#N/A</v>
      </c>
      <c r="IO76" s="165" t="e">
        <f t="shared" si="167"/>
        <v>#N/A</v>
      </c>
      <c r="IP76" s="165" t="e">
        <f t="shared" si="167"/>
        <v>#N/A</v>
      </c>
      <c r="IQ76" s="165" t="e">
        <f t="shared" si="167"/>
        <v>#N/A</v>
      </c>
      <c r="IR76" s="165" t="e">
        <f t="shared" si="167"/>
        <v>#N/A</v>
      </c>
      <c r="IS76" s="165" t="e">
        <f t="shared" si="167"/>
        <v>#N/A</v>
      </c>
      <c r="IT76" s="165" t="e">
        <f t="shared" si="118"/>
        <v>#N/A</v>
      </c>
      <c r="IU76" s="165" t="e">
        <f t="shared" si="118"/>
        <v>#N/A</v>
      </c>
      <c r="IV76" s="165" t="e">
        <f t="shared" si="118"/>
        <v>#N/A</v>
      </c>
      <c r="IW76" s="165" t="e">
        <f t="shared" si="118"/>
        <v>#N/A</v>
      </c>
      <c r="IX76" s="165" t="e">
        <f t="shared" si="118"/>
        <v>#N/A</v>
      </c>
      <c r="IY76" s="165" t="e">
        <f t="shared" si="118"/>
        <v>#N/A</v>
      </c>
      <c r="IZ76" s="165" t="e">
        <f t="shared" si="118"/>
        <v>#N/A</v>
      </c>
      <c r="JA76" s="165" t="e">
        <f t="shared" si="118"/>
        <v>#N/A</v>
      </c>
      <c r="JB76" s="165" t="e">
        <f t="shared" si="118"/>
        <v>#N/A</v>
      </c>
      <c r="JC76" s="165" t="e">
        <f t="shared" si="118"/>
        <v>#N/A</v>
      </c>
      <c r="JD76" s="165" t="e">
        <f t="shared" si="118"/>
        <v>#N/A</v>
      </c>
      <c r="JE76" s="165" t="e">
        <f t="shared" si="118"/>
        <v>#N/A</v>
      </c>
      <c r="JF76" s="165" t="e">
        <f t="shared" si="118"/>
        <v>#N/A</v>
      </c>
      <c r="JG76" s="165" t="e">
        <f t="shared" si="118"/>
        <v>#N/A</v>
      </c>
      <c r="JH76" s="165" t="e">
        <f t="shared" si="118"/>
        <v>#N/A</v>
      </c>
      <c r="JI76" s="165" t="e">
        <f t="shared" si="118"/>
        <v>#N/A</v>
      </c>
      <c r="JJ76" s="165" t="e">
        <f t="shared" si="168"/>
        <v>#N/A</v>
      </c>
      <c r="JK76" s="165" t="e">
        <f t="shared" si="145"/>
        <v>#N/A</v>
      </c>
      <c r="JL76" s="165" t="e">
        <f t="shared" si="145"/>
        <v>#N/A</v>
      </c>
      <c r="JM76" s="165" t="e">
        <f t="shared" si="145"/>
        <v>#N/A</v>
      </c>
      <c r="JN76" s="165" t="e">
        <f t="shared" si="145"/>
        <v>#N/A</v>
      </c>
      <c r="JO76" s="165" t="e">
        <f t="shared" si="145"/>
        <v>#N/A</v>
      </c>
      <c r="JP76" s="165" t="e">
        <f t="shared" si="145"/>
        <v>#N/A</v>
      </c>
      <c r="JQ76" s="165" t="e">
        <f t="shared" si="145"/>
        <v>#N/A</v>
      </c>
      <c r="JR76" s="165" t="e">
        <f t="shared" si="135"/>
        <v>#N/A</v>
      </c>
      <c r="JS76" s="165" t="e">
        <f t="shared" si="135"/>
        <v>#N/A</v>
      </c>
      <c r="JT76" s="165" t="e">
        <f t="shared" si="135"/>
        <v>#N/A</v>
      </c>
      <c r="JU76" s="165" t="e">
        <f t="shared" si="135"/>
        <v>#N/A</v>
      </c>
      <c r="JV76" s="165" t="e">
        <f t="shared" si="135"/>
        <v>#N/A</v>
      </c>
      <c r="JW76" s="165" t="e">
        <f t="shared" si="135"/>
        <v>#N/A</v>
      </c>
      <c r="JX76" s="165" t="e">
        <f t="shared" si="135"/>
        <v>#N/A</v>
      </c>
      <c r="JY76" s="165" t="e">
        <f t="shared" si="135"/>
        <v>#N/A</v>
      </c>
      <c r="JZ76" s="165" t="e">
        <f t="shared" si="135"/>
        <v>#N/A</v>
      </c>
      <c r="KA76" s="165" t="e">
        <f t="shared" si="135"/>
        <v>#N/A</v>
      </c>
      <c r="KB76" s="165" t="e">
        <f t="shared" si="135"/>
        <v>#N/A</v>
      </c>
      <c r="KC76" s="165" t="e">
        <f t="shared" si="135"/>
        <v>#N/A</v>
      </c>
      <c r="KD76" s="165" t="e">
        <f t="shared" si="135"/>
        <v>#N/A</v>
      </c>
      <c r="KE76" s="165" t="e">
        <f t="shared" si="135"/>
        <v>#N/A</v>
      </c>
      <c r="KF76" s="165" t="e">
        <f t="shared" si="135"/>
        <v>#N/A</v>
      </c>
      <c r="KG76" s="165" t="e">
        <f t="shared" si="135"/>
        <v>#N/A</v>
      </c>
      <c r="KH76" s="165" t="e">
        <f t="shared" si="136"/>
        <v>#N/A</v>
      </c>
      <c r="KI76" s="165" t="e">
        <f t="shared" si="136"/>
        <v>#N/A</v>
      </c>
      <c r="KJ76" s="165" t="e">
        <f t="shared" si="136"/>
        <v>#N/A</v>
      </c>
      <c r="KK76" s="165" t="e">
        <f t="shared" si="136"/>
        <v>#N/A</v>
      </c>
      <c r="KL76" s="165" t="e">
        <f t="shared" si="136"/>
        <v>#N/A</v>
      </c>
      <c r="KM76" s="165" t="e">
        <f t="shared" si="136"/>
        <v>#N/A</v>
      </c>
      <c r="KN76" s="165" t="e">
        <f t="shared" si="136"/>
        <v>#N/A</v>
      </c>
      <c r="KO76" s="165" t="e">
        <f t="shared" si="136"/>
        <v>#N/A</v>
      </c>
      <c r="KP76" s="165" t="e">
        <f t="shared" si="136"/>
        <v>#N/A</v>
      </c>
      <c r="KQ76" s="165" t="e">
        <f t="shared" si="136"/>
        <v>#N/A</v>
      </c>
      <c r="KR76" s="165" t="e">
        <f t="shared" si="136"/>
        <v>#N/A</v>
      </c>
      <c r="KS76" s="165" t="e">
        <f t="shared" si="136"/>
        <v>#N/A</v>
      </c>
      <c r="KT76" s="165" t="e">
        <f t="shared" si="136"/>
        <v>#N/A</v>
      </c>
      <c r="KU76" s="165" t="e">
        <f t="shared" si="136"/>
        <v>#N/A</v>
      </c>
      <c r="KV76" s="165" t="e">
        <f t="shared" si="136"/>
        <v>#N/A</v>
      </c>
      <c r="KW76" s="165" t="e">
        <f t="shared" si="136"/>
        <v>#N/A</v>
      </c>
      <c r="KX76" s="165" t="e">
        <f t="shared" si="137"/>
        <v>#N/A</v>
      </c>
      <c r="KY76" s="165" t="e">
        <f t="shared" si="137"/>
        <v>#N/A</v>
      </c>
      <c r="KZ76" s="165" t="e">
        <f t="shared" si="137"/>
        <v>#N/A</v>
      </c>
      <c r="LA76" s="165" t="e">
        <f t="shared" si="137"/>
        <v>#N/A</v>
      </c>
      <c r="LB76" s="165" t="e">
        <f t="shared" si="137"/>
        <v>#N/A</v>
      </c>
      <c r="LC76" s="165" t="e">
        <f t="shared" si="137"/>
        <v>#N/A</v>
      </c>
      <c r="LD76" s="165" t="e">
        <f t="shared" si="137"/>
        <v>#N/A</v>
      </c>
      <c r="LE76" s="165" t="e">
        <f t="shared" si="137"/>
        <v>#N/A</v>
      </c>
      <c r="LF76" s="165" t="e">
        <f t="shared" si="137"/>
        <v>#N/A</v>
      </c>
      <c r="LG76" s="165" t="e">
        <f t="shared" si="137"/>
        <v>#N/A</v>
      </c>
      <c r="LH76" s="165" t="e">
        <f t="shared" si="137"/>
        <v>#N/A</v>
      </c>
      <c r="LI76" s="165" t="e">
        <f t="shared" si="137"/>
        <v>#N/A</v>
      </c>
      <c r="LJ76" s="165" t="e">
        <f t="shared" si="137"/>
        <v>#N/A</v>
      </c>
      <c r="LK76" s="165" t="e">
        <f t="shared" si="137"/>
        <v>#N/A</v>
      </c>
      <c r="LL76" s="165" t="e">
        <f t="shared" si="137"/>
        <v>#N/A</v>
      </c>
      <c r="LM76" s="165" t="e">
        <f t="shared" si="137"/>
        <v>#N/A</v>
      </c>
      <c r="LN76" s="165" t="e">
        <f t="shared" si="138"/>
        <v>#N/A</v>
      </c>
      <c r="LO76" s="165" t="e">
        <f t="shared" si="138"/>
        <v>#N/A</v>
      </c>
      <c r="LP76" s="165" t="e">
        <f t="shared" si="138"/>
        <v>#N/A</v>
      </c>
      <c r="LQ76" s="165" t="e">
        <f t="shared" si="138"/>
        <v>#N/A</v>
      </c>
      <c r="LR76" s="165" t="e">
        <f t="shared" si="138"/>
        <v>#N/A</v>
      </c>
      <c r="LS76" s="165" t="e">
        <f t="shared" si="138"/>
        <v>#N/A</v>
      </c>
      <c r="LT76" s="165" t="e">
        <f t="shared" si="138"/>
        <v>#N/A</v>
      </c>
      <c r="LU76" s="165" t="e">
        <f t="shared" si="138"/>
        <v>#N/A</v>
      </c>
      <c r="LV76" s="165" t="e">
        <f t="shared" si="138"/>
        <v>#N/A</v>
      </c>
      <c r="LW76" s="165" t="e">
        <f t="shared" si="138"/>
        <v>#N/A</v>
      </c>
      <c r="LX76" s="165" t="e">
        <f t="shared" si="138"/>
        <v>#N/A</v>
      </c>
      <c r="LY76" s="165" t="e">
        <f t="shared" si="138"/>
        <v>#N/A</v>
      </c>
      <c r="LZ76" s="165" t="e">
        <f t="shared" si="138"/>
        <v>#N/A</v>
      </c>
      <c r="MA76" s="165" t="e">
        <f t="shared" si="138"/>
        <v>#N/A</v>
      </c>
      <c r="MB76" s="165" t="e">
        <f t="shared" si="138"/>
        <v>#N/A</v>
      </c>
      <c r="MC76" s="165" t="e">
        <f t="shared" si="138"/>
        <v>#N/A</v>
      </c>
      <c r="MD76" s="165" t="e">
        <f t="shared" si="139"/>
        <v>#N/A</v>
      </c>
      <c r="ME76" s="165" t="e">
        <f t="shared" si="139"/>
        <v>#N/A</v>
      </c>
      <c r="MF76" s="165" t="e">
        <f t="shared" si="139"/>
        <v>#N/A</v>
      </c>
      <c r="MG76" s="165" t="e">
        <f t="shared" si="139"/>
        <v>#N/A</v>
      </c>
      <c r="MH76" s="165" t="e">
        <f t="shared" si="139"/>
        <v>#N/A</v>
      </c>
      <c r="MI76" s="165" t="e">
        <f t="shared" si="139"/>
        <v>#N/A</v>
      </c>
      <c r="MJ76" s="165" t="e">
        <f t="shared" si="139"/>
        <v>#N/A</v>
      </c>
      <c r="MK76" s="165" t="e">
        <f t="shared" si="139"/>
        <v>#N/A</v>
      </c>
      <c r="ML76" s="165" t="e">
        <f t="shared" si="139"/>
        <v>#N/A</v>
      </c>
      <c r="MM76" s="165" t="e">
        <f t="shared" si="139"/>
        <v>#N/A</v>
      </c>
      <c r="MN76" s="165" t="e">
        <f t="shared" si="139"/>
        <v>#N/A</v>
      </c>
      <c r="MO76" s="165" t="e">
        <f t="shared" si="139"/>
        <v>#N/A</v>
      </c>
      <c r="MP76" s="165" t="e">
        <f t="shared" si="139"/>
        <v>#N/A</v>
      </c>
      <c r="MQ76" s="165" t="e">
        <f t="shared" si="139"/>
        <v>#N/A</v>
      </c>
      <c r="MR76" s="165" t="e">
        <f t="shared" si="139"/>
        <v>#N/A</v>
      </c>
      <c r="MS76" s="165" t="e">
        <f t="shared" si="139"/>
        <v>#N/A</v>
      </c>
      <c r="MT76" s="165" t="e">
        <f t="shared" si="140"/>
        <v>#N/A</v>
      </c>
      <c r="MU76" s="165" t="e">
        <f t="shared" si="140"/>
        <v>#N/A</v>
      </c>
      <c r="MV76" s="165" t="e">
        <f t="shared" si="140"/>
        <v>#N/A</v>
      </c>
      <c r="MW76" s="165" t="e">
        <f t="shared" si="140"/>
        <v>#N/A</v>
      </c>
      <c r="MX76" s="165" t="e">
        <f t="shared" si="140"/>
        <v>#N/A</v>
      </c>
      <c r="MY76" s="165" t="e">
        <f t="shared" si="140"/>
        <v>#N/A</v>
      </c>
      <c r="MZ76" s="165" t="e">
        <f t="shared" si="140"/>
        <v>#N/A</v>
      </c>
      <c r="NA76" s="165" t="e">
        <f t="shared" si="140"/>
        <v>#N/A</v>
      </c>
      <c r="NB76" s="165" t="e">
        <f t="shared" si="140"/>
        <v>#N/A</v>
      </c>
      <c r="NC76" s="165" t="e">
        <f t="shared" si="140"/>
        <v>#N/A</v>
      </c>
      <c r="ND76" s="165" t="e">
        <f t="shared" si="140"/>
        <v>#N/A</v>
      </c>
      <c r="NE76" s="165" t="e">
        <f t="shared" si="140"/>
        <v>#N/A</v>
      </c>
      <c r="NF76" s="165" t="e">
        <f t="shared" si="140"/>
        <v>#N/A</v>
      </c>
      <c r="NG76" s="165" t="e">
        <f t="shared" si="140"/>
        <v>#N/A</v>
      </c>
      <c r="NH76" s="165" t="e">
        <f t="shared" si="140"/>
        <v>#N/A</v>
      </c>
      <c r="NI76" s="165" t="e">
        <f t="shared" si="140"/>
        <v>#N/A</v>
      </c>
      <c r="NJ76" s="165" t="e">
        <f t="shared" si="141"/>
        <v>#N/A</v>
      </c>
      <c r="NK76" s="165" t="e">
        <f t="shared" si="141"/>
        <v>#N/A</v>
      </c>
      <c r="NL76" s="165" t="e">
        <f t="shared" si="141"/>
        <v>#N/A</v>
      </c>
      <c r="NM76" s="165" t="e">
        <f t="shared" si="141"/>
        <v>#N/A</v>
      </c>
      <c r="NN76" s="165" t="e">
        <f t="shared" si="141"/>
        <v>#N/A</v>
      </c>
      <c r="NO76" s="165" t="e">
        <f t="shared" si="141"/>
        <v>#N/A</v>
      </c>
      <c r="NP76" s="165" t="e">
        <f t="shared" si="141"/>
        <v>#N/A</v>
      </c>
      <c r="NQ76" s="165" t="e">
        <f t="shared" si="141"/>
        <v>#N/A</v>
      </c>
      <c r="NR76" s="165" t="e">
        <f t="shared" si="141"/>
        <v>#N/A</v>
      </c>
      <c r="NS76" s="165" t="e">
        <f t="shared" si="141"/>
        <v>#N/A</v>
      </c>
      <c r="NT76" s="165" t="e">
        <f t="shared" si="141"/>
        <v>#N/A</v>
      </c>
      <c r="NU76" s="165" t="e">
        <f t="shared" si="141"/>
        <v>#N/A</v>
      </c>
      <c r="NV76" s="165" t="e">
        <f t="shared" si="141"/>
        <v>#N/A</v>
      </c>
      <c r="NW76" s="165" t="e">
        <f t="shared" si="141"/>
        <v>#N/A</v>
      </c>
      <c r="NX76" s="165" t="e">
        <f t="shared" si="141"/>
        <v>#N/A</v>
      </c>
      <c r="NY76" s="165" t="e">
        <f t="shared" si="141"/>
        <v>#N/A</v>
      </c>
      <c r="NZ76" s="165" t="e">
        <f t="shared" si="142"/>
        <v>#N/A</v>
      </c>
      <c r="OA76" s="165" t="e">
        <f t="shared" si="142"/>
        <v>#N/A</v>
      </c>
      <c r="OB76" s="165" t="e">
        <f t="shared" si="142"/>
        <v>#N/A</v>
      </c>
      <c r="OC76" s="165" t="e">
        <f t="shared" si="142"/>
        <v>#N/A</v>
      </c>
      <c r="OD76" s="165" t="e">
        <f t="shared" si="142"/>
        <v>#N/A</v>
      </c>
      <c r="OE76" s="165" t="e">
        <f t="shared" si="142"/>
        <v>#N/A</v>
      </c>
      <c r="OF76" s="165" t="e">
        <f t="shared" si="142"/>
        <v>#N/A</v>
      </c>
      <c r="OG76" s="165" t="e">
        <f t="shared" si="142"/>
        <v>#N/A</v>
      </c>
      <c r="OH76" s="165" t="e">
        <f t="shared" si="142"/>
        <v>#N/A</v>
      </c>
      <c r="OI76" s="165" t="e">
        <f t="shared" si="142"/>
        <v>#N/A</v>
      </c>
      <c r="OJ76" s="165" t="e">
        <f t="shared" si="142"/>
        <v>#N/A</v>
      </c>
      <c r="OK76" s="165" t="e">
        <f t="shared" si="142"/>
        <v>#N/A</v>
      </c>
      <c r="OL76" s="165" t="e">
        <f t="shared" si="142"/>
        <v>#N/A</v>
      </c>
      <c r="OM76" s="165" t="e">
        <f t="shared" si="142"/>
        <v>#N/A</v>
      </c>
      <c r="ON76" s="165" t="e">
        <f t="shared" si="142"/>
        <v>#N/A</v>
      </c>
      <c r="OO76" s="165" t="e">
        <f t="shared" si="142"/>
        <v>#N/A</v>
      </c>
      <c r="OP76" s="165" t="e">
        <f t="shared" si="143"/>
        <v>#N/A</v>
      </c>
      <c r="OQ76" s="165" t="e">
        <f t="shared" si="143"/>
        <v>#N/A</v>
      </c>
      <c r="OR76" s="165" t="e">
        <f t="shared" si="143"/>
        <v>#N/A</v>
      </c>
      <c r="OS76" s="165" t="e">
        <f t="shared" si="143"/>
        <v>#N/A</v>
      </c>
      <c r="OT76" s="165" t="e">
        <f t="shared" si="114"/>
        <v>#N/A</v>
      </c>
      <c r="OU76" s="165" t="e">
        <f t="shared" si="114"/>
        <v>#N/A</v>
      </c>
      <c r="OV76" s="165" t="e">
        <f t="shared" si="114"/>
        <v>#N/A</v>
      </c>
      <c r="OW76" s="165" t="e">
        <f t="shared" si="114"/>
        <v>#N/A</v>
      </c>
      <c r="OX76" s="165" t="e">
        <f t="shared" si="114"/>
        <v>#N/A</v>
      </c>
      <c r="OY76" s="165" t="e">
        <f t="shared" si="114"/>
        <v>#N/A</v>
      </c>
      <c r="OZ76" s="165" t="e">
        <f t="shared" si="114"/>
        <v>#N/A</v>
      </c>
      <c r="PA76" s="165" t="e">
        <f t="shared" si="114"/>
        <v>#N/A</v>
      </c>
      <c r="PB76" s="165" t="e">
        <f t="shared" si="114"/>
        <v>#N/A</v>
      </c>
      <c r="PC76" s="165" t="e">
        <f t="shared" si="114"/>
        <v>#N/A</v>
      </c>
      <c r="PD76" s="165" t="e">
        <f t="shared" si="114"/>
        <v>#N/A</v>
      </c>
      <c r="PE76" s="165" t="e">
        <f t="shared" si="114"/>
        <v>#N/A</v>
      </c>
      <c r="PF76" s="165" t="e">
        <f t="shared" si="114"/>
        <v>#N/A</v>
      </c>
      <c r="PG76" s="165" t="e">
        <f t="shared" si="114"/>
        <v>#N/A</v>
      </c>
      <c r="PH76" s="165" t="e">
        <f t="shared" si="114"/>
        <v>#N/A</v>
      </c>
    </row>
    <row r="77" spans="1:424" hidden="1" x14ac:dyDescent="0.45">
      <c r="A77" s="4">
        <v>74</v>
      </c>
      <c r="B77" s="91"/>
      <c r="C77" s="91"/>
      <c r="D77" s="91"/>
      <c r="E77" s="120" t="str">
        <f t="shared" si="146"/>
        <v/>
      </c>
      <c r="F77" s="120" t="str">
        <f t="shared" si="147"/>
        <v/>
      </c>
      <c r="G77" s="71" t="str">
        <f t="shared" si="148"/>
        <v/>
      </c>
      <c r="H77" s="23"/>
      <c r="I77" s="55"/>
      <c r="J77" s="298"/>
      <c r="K77" s="72" t="str">
        <f>IF(AND(B77&gt;0,C77&gt;0,D77&gt;0),IF(ISBLANK(J77),IF(ISBLANK(H77),"",(D77-B77)*VLOOKUP(H77,VLookups!$A$4:$B$13,2,FALSE)),J77),"")</f>
        <v/>
      </c>
      <c r="L77" s="73" t="str">
        <f t="shared" si="144"/>
        <v/>
      </c>
      <c r="M77" s="91"/>
      <c r="N77" s="265" t="str">
        <f>IF(AND(M77&gt;0,C77&gt;0,NOT(K77="")),ABS(VLOOKUP($M$1,VLookups!$A$43:$B$44,2,FALSE)-_xlfn.NORM.DIST(M77,G77,K77,TRUE)),"")</f>
        <v/>
      </c>
      <c r="O77" s="90" t="str">
        <f>IF(AND($B77&gt;0,$C77&gt;0,$D77&gt;0,NOT(ISBLANK($H77))),_xlfn.NORM.INV(ABS(VLOOKUP($M$1,VLookups!$A$43:$B$44,2,FALSE)-O$3),$G77,$K77),"")</f>
        <v/>
      </c>
      <c r="P77" s="89" t="str">
        <f>IF(AND($B77&gt;0,$C77&gt;0,$D77&gt;0,NOT(ISBLANK($H77))),_xlfn.NORM.INV(ABS(VLOOKUP($M$1,VLookups!$A$43:$B$44,2,FALSE)-P$3),$G77,$K77),"")</f>
        <v/>
      </c>
      <c r="Q77" s="90" t="str">
        <f>IF(AND($B77&gt;0,$C77&gt;0,$D77&gt;0,NOT(ISBLANK($H77))),_xlfn.NORM.INV(ABS(VLOOKUP($M$1,VLookups!$A$43:$B$44,2,FALSE)-Q$3),$G77,$K77),"")</f>
        <v/>
      </c>
      <c r="R77" s="89" t="str">
        <f>IF(AND($B77&gt;0,$C77&gt;0,$D77&gt;0,NOT(ISBLANK($H77))),_xlfn.NORM.INV(ABS(VLOOKUP($M$1,VLookups!$A$43:$B$44,2,FALSE)-R$3),$G77,$K77),"")</f>
        <v/>
      </c>
      <c r="S77" s="90" t="str">
        <f>IF(AND($B77&gt;0,$C77&gt;0,$D77&gt;0,NOT(ISBLANK($H77))),_xlfn.NORM.INV(ABS(VLOOKUP($M$1,VLookups!$A$43:$B$44,2,FALSE)-S$3),$G77,$K77),"")</f>
        <v/>
      </c>
      <c r="T77" s="89" t="str">
        <f>IF(AND($B77&gt;0,$C77&gt;0,$D77&gt;0,NOT(ISBLANK($H77))),_xlfn.NORM.INV(ABS(VLOOKUP($M$1,VLookups!$A$43:$B$44,2,FALSE)-T$3),$G77,$K77),"")</f>
        <v/>
      </c>
      <c r="U77" s="5"/>
      <c r="V77" s="164" t="str">
        <f t="shared" si="149"/>
        <v/>
      </c>
      <c r="W77" s="47" t="str">
        <f t="shared" si="169"/>
        <v/>
      </c>
      <c r="X77" s="47" t="str">
        <f t="shared" si="169"/>
        <v/>
      </c>
      <c r="Y77" s="47" t="str">
        <f t="shared" si="169"/>
        <v/>
      </c>
      <c r="Z77" s="47" t="str">
        <f t="shared" si="169"/>
        <v/>
      </c>
      <c r="AA77" s="47" t="str">
        <f t="shared" si="169"/>
        <v/>
      </c>
      <c r="AB77" s="47" t="str">
        <f t="shared" si="169"/>
        <v/>
      </c>
      <c r="AC77" s="47" t="str">
        <f t="shared" si="169"/>
        <v/>
      </c>
      <c r="AD77" s="47" t="str">
        <f t="shared" si="169"/>
        <v/>
      </c>
      <c r="AE77" s="47" t="str">
        <f t="shared" si="169"/>
        <v/>
      </c>
      <c r="AF77" s="47" t="str">
        <f t="shared" si="169"/>
        <v/>
      </c>
      <c r="AG77" s="47" t="str">
        <f t="shared" si="169"/>
        <v/>
      </c>
      <c r="AH77" s="47" t="str">
        <f t="shared" si="169"/>
        <v/>
      </c>
      <c r="AI77" s="47" t="str">
        <f t="shared" si="169"/>
        <v/>
      </c>
      <c r="AJ77" s="47" t="str">
        <f t="shared" si="169"/>
        <v/>
      </c>
      <c r="AK77" s="47" t="str">
        <f t="shared" si="169"/>
        <v/>
      </c>
      <c r="AL77" s="47" t="str">
        <f t="shared" si="169"/>
        <v/>
      </c>
      <c r="AM77" s="47" t="str">
        <f t="shared" si="159"/>
        <v/>
      </c>
      <c r="AN77" s="47" t="str">
        <f t="shared" si="159"/>
        <v/>
      </c>
      <c r="AO77" s="47" t="str">
        <f t="shared" si="159"/>
        <v/>
      </c>
      <c r="AP77" s="47" t="str">
        <f t="shared" si="159"/>
        <v/>
      </c>
      <c r="AQ77" s="47" t="str">
        <f t="shared" si="159"/>
        <v/>
      </c>
      <c r="AR77" s="47" t="str">
        <f t="shared" si="159"/>
        <v/>
      </c>
      <c r="AS77" s="47" t="str">
        <f t="shared" si="159"/>
        <v/>
      </c>
      <c r="AT77" s="47" t="str">
        <f t="shared" si="159"/>
        <v/>
      </c>
      <c r="AU77" s="47" t="str">
        <f t="shared" si="159"/>
        <v/>
      </c>
      <c r="AV77" s="47" t="str">
        <f t="shared" si="159"/>
        <v/>
      </c>
      <c r="AW77" s="47" t="str">
        <f t="shared" si="159"/>
        <v/>
      </c>
      <c r="AX77" s="47" t="str">
        <f t="shared" si="159"/>
        <v/>
      </c>
      <c r="AY77" s="47" t="str">
        <f t="shared" si="159"/>
        <v/>
      </c>
      <c r="AZ77" s="47" t="str">
        <f t="shared" si="159"/>
        <v/>
      </c>
      <c r="BA77" s="47" t="str">
        <f t="shared" si="159"/>
        <v/>
      </c>
      <c r="BB77" s="47" t="str">
        <f t="shared" si="160"/>
        <v/>
      </c>
      <c r="BC77" s="47" t="str">
        <f t="shared" si="160"/>
        <v/>
      </c>
      <c r="BD77" s="47" t="str">
        <f t="shared" si="160"/>
        <v/>
      </c>
      <c r="BE77" s="47" t="str">
        <f t="shared" si="160"/>
        <v/>
      </c>
      <c r="BF77" s="47" t="str">
        <f t="shared" si="160"/>
        <v/>
      </c>
      <c r="BG77" s="47" t="str">
        <f t="shared" si="160"/>
        <v/>
      </c>
      <c r="BH77" s="47" t="str">
        <f t="shared" si="160"/>
        <v/>
      </c>
      <c r="BI77" s="47" t="str">
        <f t="shared" si="160"/>
        <v/>
      </c>
      <c r="BJ77" s="47" t="str">
        <f t="shared" si="160"/>
        <v/>
      </c>
      <c r="BK77" s="47" t="str">
        <f t="shared" si="160"/>
        <v/>
      </c>
      <c r="BL77" s="47" t="str">
        <f t="shared" si="160"/>
        <v/>
      </c>
      <c r="BM77" s="47" t="str">
        <f t="shared" si="160"/>
        <v/>
      </c>
      <c r="BN77" s="47" t="str">
        <f t="shared" si="160"/>
        <v/>
      </c>
      <c r="BO77" s="47" t="str">
        <f t="shared" si="160"/>
        <v/>
      </c>
      <c r="BP77" s="47" t="str">
        <f t="shared" si="160"/>
        <v/>
      </c>
      <c r="BQ77" s="47" t="str">
        <f t="shared" si="160"/>
        <v/>
      </c>
      <c r="BR77" s="47" t="str">
        <f t="shared" si="153"/>
        <v/>
      </c>
      <c r="BS77" s="47" t="str">
        <f t="shared" si="153"/>
        <v/>
      </c>
      <c r="BT77" s="47" t="str">
        <f t="shared" si="153"/>
        <v/>
      </c>
      <c r="BU77" s="47" t="str">
        <f t="shared" si="153"/>
        <v/>
      </c>
      <c r="BV77" s="47" t="str">
        <f t="shared" si="153"/>
        <v/>
      </c>
      <c r="BW77" s="47" t="str">
        <f t="shared" si="153"/>
        <v/>
      </c>
      <c r="BX77" s="47" t="str">
        <f t="shared" si="153"/>
        <v/>
      </c>
      <c r="BY77" s="47" t="str">
        <f t="shared" si="153"/>
        <v/>
      </c>
      <c r="BZ77" s="47" t="str">
        <f t="shared" si="153"/>
        <v/>
      </c>
      <c r="CA77" s="47" t="str">
        <f t="shared" si="153"/>
        <v/>
      </c>
      <c r="CB77" s="47" t="str">
        <f t="shared" si="153"/>
        <v/>
      </c>
      <c r="CC77" s="47" t="str">
        <f t="shared" si="153"/>
        <v/>
      </c>
      <c r="CD77" s="47" t="str">
        <f t="shared" si="153"/>
        <v/>
      </c>
      <c r="CE77" s="47" t="str">
        <f t="shared" si="153"/>
        <v/>
      </c>
      <c r="CF77" s="47" t="str">
        <f t="shared" si="153"/>
        <v/>
      </c>
      <c r="CG77" s="47" t="str">
        <f t="shared" si="161"/>
        <v/>
      </c>
      <c r="CH77" s="47" t="str">
        <f t="shared" si="161"/>
        <v/>
      </c>
      <c r="CI77" s="47" t="str">
        <f t="shared" si="161"/>
        <v/>
      </c>
      <c r="CJ77" s="47" t="str">
        <f t="shared" si="161"/>
        <v/>
      </c>
      <c r="CK77" s="47" t="str">
        <f t="shared" si="161"/>
        <v/>
      </c>
      <c r="CL77" s="47" t="str">
        <f t="shared" si="161"/>
        <v/>
      </c>
      <c r="CM77" s="47" t="str">
        <f t="shared" si="161"/>
        <v/>
      </c>
      <c r="CN77" s="47" t="str">
        <f t="shared" si="161"/>
        <v/>
      </c>
      <c r="CO77" s="47" t="str">
        <f t="shared" si="161"/>
        <v/>
      </c>
      <c r="CP77" s="47" t="str">
        <f t="shared" si="161"/>
        <v/>
      </c>
      <c r="CQ77" s="47" t="str">
        <f t="shared" si="161"/>
        <v/>
      </c>
      <c r="CR77" s="47" t="str">
        <f t="shared" si="161"/>
        <v/>
      </c>
      <c r="CS77" s="47" t="str">
        <f t="shared" si="161"/>
        <v/>
      </c>
      <c r="CT77" s="47" t="str">
        <f t="shared" si="161"/>
        <v/>
      </c>
      <c r="CU77" s="47" t="str">
        <f t="shared" si="161"/>
        <v/>
      </c>
      <c r="CV77" s="47" t="str">
        <f t="shared" si="161"/>
        <v/>
      </c>
      <c r="CW77" s="47" t="str">
        <f t="shared" si="154"/>
        <v/>
      </c>
      <c r="CX77" s="47" t="str">
        <f t="shared" si="154"/>
        <v/>
      </c>
      <c r="CY77" s="47" t="str">
        <f t="shared" si="154"/>
        <v/>
      </c>
      <c r="CZ77" s="47" t="str">
        <f t="shared" si="154"/>
        <v/>
      </c>
      <c r="DA77" s="47" t="str">
        <f t="shared" si="154"/>
        <v/>
      </c>
      <c r="DB77" s="47" t="str">
        <f t="shared" si="154"/>
        <v/>
      </c>
      <c r="DC77" s="47" t="str">
        <f t="shared" si="154"/>
        <v/>
      </c>
      <c r="DD77" s="47" t="str">
        <f t="shared" si="154"/>
        <v/>
      </c>
      <c r="DE77" s="47" t="str">
        <f t="shared" si="154"/>
        <v/>
      </c>
      <c r="DF77" s="47" t="str">
        <f t="shared" si="154"/>
        <v/>
      </c>
      <c r="DG77" s="47" t="str">
        <f t="shared" si="154"/>
        <v/>
      </c>
      <c r="DH77" s="47" t="str">
        <f t="shared" si="154"/>
        <v/>
      </c>
      <c r="DI77" s="47" t="str">
        <f t="shared" si="154"/>
        <v/>
      </c>
      <c r="DJ77" s="47" t="str">
        <f t="shared" si="154"/>
        <v/>
      </c>
      <c r="DK77" s="47" t="str">
        <f t="shared" si="154"/>
        <v/>
      </c>
      <c r="DL77" s="47" t="str">
        <f t="shared" si="162"/>
        <v/>
      </c>
      <c r="DM77" s="47" t="str">
        <f t="shared" si="162"/>
        <v/>
      </c>
      <c r="DN77" s="47" t="str">
        <f t="shared" si="162"/>
        <v/>
      </c>
      <c r="DO77" s="47" t="str">
        <f t="shared" si="162"/>
        <v/>
      </c>
      <c r="DP77" s="47" t="str">
        <f t="shared" si="162"/>
        <v/>
      </c>
      <c r="DQ77" s="47" t="str">
        <f t="shared" si="162"/>
        <v/>
      </c>
      <c r="DR77" s="47" t="str">
        <f t="shared" si="162"/>
        <v/>
      </c>
      <c r="DS77" s="179" t="str">
        <f t="shared" si="150"/>
        <v/>
      </c>
      <c r="DT77" s="47" t="str">
        <f t="shared" si="170"/>
        <v/>
      </c>
      <c r="DU77" s="47" t="str">
        <f t="shared" si="170"/>
        <v/>
      </c>
      <c r="DV77" s="47" t="str">
        <f t="shared" si="170"/>
        <v/>
      </c>
      <c r="DW77" s="47" t="str">
        <f t="shared" si="170"/>
        <v/>
      </c>
      <c r="DX77" s="47" t="str">
        <f t="shared" si="170"/>
        <v/>
      </c>
      <c r="DY77" s="47" t="str">
        <f t="shared" si="170"/>
        <v/>
      </c>
      <c r="DZ77" s="47" t="str">
        <f t="shared" si="170"/>
        <v/>
      </c>
      <c r="EA77" s="47" t="str">
        <f t="shared" si="170"/>
        <v/>
      </c>
      <c r="EB77" s="47" t="str">
        <f t="shared" si="170"/>
        <v/>
      </c>
      <c r="EC77" s="47" t="str">
        <f t="shared" si="170"/>
        <v/>
      </c>
      <c r="ED77" s="47" t="str">
        <f t="shared" si="170"/>
        <v/>
      </c>
      <c r="EE77" s="47" t="str">
        <f t="shared" si="170"/>
        <v/>
      </c>
      <c r="EF77" s="47" t="str">
        <f t="shared" si="170"/>
        <v/>
      </c>
      <c r="EG77" s="47" t="str">
        <f t="shared" si="170"/>
        <v/>
      </c>
      <c r="EH77" s="47" t="str">
        <f t="shared" si="170"/>
        <v/>
      </c>
      <c r="EI77" s="47" t="str">
        <f t="shared" si="170"/>
        <v/>
      </c>
      <c r="EJ77" s="47" t="str">
        <f t="shared" si="163"/>
        <v/>
      </c>
      <c r="EK77" s="47" t="str">
        <f t="shared" si="163"/>
        <v/>
      </c>
      <c r="EL77" s="47" t="str">
        <f t="shared" si="163"/>
        <v/>
      </c>
      <c r="EM77" s="47" t="str">
        <f t="shared" si="163"/>
        <v/>
      </c>
      <c r="EN77" s="47" t="str">
        <f t="shared" si="163"/>
        <v/>
      </c>
      <c r="EO77" s="47" t="str">
        <f t="shared" si="163"/>
        <v/>
      </c>
      <c r="EP77" s="47" t="str">
        <f t="shared" si="163"/>
        <v/>
      </c>
      <c r="EQ77" s="47" t="str">
        <f t="shared" si="163"/>
        <v/>
      </c>
      <c r="ER77" s="47" t="str">
        <f t="shared" si="163"/>
        <v/>
      </c>
      <c r="ES77" s="47" t="str">
        <f t="shared" si="163"/>
        <v/>
      </c>
      <c r="ET77" s="47" t="str">
        <f t="shared" si="163"/>
        <v/>
      </c>
      <c r="EU77" s="47" t="str">
        <f t="shared" si="163"/>
        <v/>
      </c>
      <c r="EV77" s="47" t="str">
        <f t="shared" si="163"/>
        <v/>
      </c>
      <c r="EW77" s="47" t="str">
        <f t="shared" si="163"/>
        <v/>
      </c>
      <c r="EX77" s="47" t="str">
        <f t="shared" si="163"/>
        <v/>
      </c>
      <c r="EY77" s="47" t="str">
        <f t="shared" si="164"/>
        <v/>
      </c>
      <c r="EZ77" s="47" t="str">
        <f t="shared" si="164"/>
        <v/>
      </c>
      <c r="FA77" s="47" t="str">
        <f t="shared" si="164"/>
        <v/>
      </c>
      <c r="FB77" s="47" t="str">
        <f t="shared" si="164"/>
        <v/>
      </c>
      <c r="FC77" s="47" t="str">
        <f t="shared" si="164"/>
        <v/>
      </c>
      <c r="FD77" s="47" t="str">
        <f t="shared" si="164"/>
        <v/>
      </c>
      <c r="FE77" s="47" t="str">
        <f t="shared" si="164"/>
        <v/>
      </c>
      <c r="FF77" s="47" t="str">
        <f t="shared" si="164"/>
        <v/>
      </c>
      <c r="FG77" s="47" t="str">
        <f t="shared" si="164"/>
        <v/>
      </c>
      <c r="FH77" s="47" t="str">
        <f t="shared" si="164"/>
        <v/>
      </c>
      <c r="FI77" s="47" t="str">
        <f t="shared" si="164"/>
        <v/>
      </c>
      <c r="FJ77" s="47" t="str">
        <f t="shared" si="164"/>
        <v/>
      </c>
      <c r="FK77" s="47" t="str">
        <f t="shared" si="164"/>
        <v/>
      </c>
      <c r="FL77" s="47" t="str">
        <f t="shared" si="164"/>
        <v/>
      </c>
      <c r="FM77" s="47" t="str">
        <f t="shared" si="164"/>
        <v/>
      </c>
      <c r="FN77" s="47" t="str">
        <f t="shared" si="164"/>
        <v/>
      </c>
      <c r="FO77" s="47" t="str">
        <f t="shared" si="156"/>
        <v/>
      </c>
      <c r="FP77" s="47" t="str">
        <f t="shared" si="156"/>
        <v/>
      </c>
      <c r="FQ77" s="47" t="str">
        <f t="shared" si="156"/>
        <v/>
      </c>
      <c r="FR77" s="47" t="str">
        <f t="shared" si="156"/>
        <v/>
      </c>
      <c r="FS77" s="47" t="str">
        <f t="shared" si="156"/>
        <v/>
      </c>
      <c r="FT77" s="47" t="str">
        <f t="shared" si="156"/>
        <v/>
      </c>
      <c r="FU77" s="47" t="str">
        <f t="shared" si="156"/>
        <v/>
      </c>
      <c r="FV77" s="47" t="str">
        <f t="shared" si="156"/>
        <v/>
      </c>
      <c r="FW77" s="47" t="str">
        <f t="shared" si="156"/>
        <v/>
      </c>
      <c r="FX77" s="47" t="str">
        <f t="shared" si="156"/>
        <v/>
      </c>
      <c r="FY77" s="47" t="str">
        <f t="shared" si="156"/>
        <v/>
      </c>
      <c r="FZ77" s="47" t="str">
        <f t="shared" si="156"/>
        <v/>
      </c>
      <c r="GA77" s="47" t="str">
        <f t="shared" si="156"/>
        <v/>
      </c>
      <c r="GB77" s="47" t="str">
        <f t="shared" si="156"/>
        <v/>
      </c>
      <c r="GC77" s="47" t="str">
        <f t="shared" si="156"/>
        <v/>
      </c>
      <c r="GD77" s="47" t="str">
        <f t="shared" si="165"/>
        <v/>
      </c>
      <c r="GE77" s="47" t="str">
        <f t="shared" si="165"/>
        <v/>
      </c>
      <c r="GF77" s="47" t="str">
        <f t="shared" si="165"/>
        <v/>
      </c>
      <c r="GG77" s="47" t="str">
        <f t="shared" si="165"/>
        <v/>
      </c>
      <c r="GH77" s="47" t="str">
        <f t="shared" si="165"/>
        <v/>
      </c>
      <c r="GI77" s="47" t="str">
        <f t="shared" si="165"/>
        <v/>
      </c>
      <c r="GJ77" s="47" t="str">
        <f t="shared" si="165"/>
        <v/>
      </c>
      <c r="GK77" s="47" t="str">
        <f t="shared" si="165"/>
        <v/>
      </c>
      <c r="GL77" s="47" t="str">
        <f t="shared" si="165"/>
        <v/>
      </c>
      <c r="GM77" s="47" t="str">
        <f t="shared" si="165"/>
        <v/>
      </c>
      <c r="GN77" s="47" t="str">
        <f t="shared" si="165"/>
        <v/>
      </c>
      <c r="GO77" s="47" t="str">
        <f t="shared" si="165"/>
        <v/>
      </c>
      <c r="GP77" s="47" t="str">
        <f t="shared" si="165"/>
        <v/>
      </c>
      <c r="GQ77" s="47" t="str">
        <f t="shared" si="165"/>
        <v/>
      </c>
      <c r="GR77" s="47" t="str">
        <f t="shared" si="165"/>
        <v/>
      </c>
      <c r="GS77" s="47" t="str">
        <f t="shared" si="165"/>
        <v/>
      </c>
      <c r="GT77" s="47" t="str">
        <f t="shared" si="157"/>
        <v/>
      </c>
      <c r="GU77" s="47" t="str">
        <f t="shared" si="157"/>
        <v/>
      </c>
      <c r="GV77" s="47" t="str">
        <f t="shared" si="157"/>
        <v/>
      </c>
      <c r="GW77" s="47" t="str">
        <f t="shared" si="157"/>
        <v/>
      </c>
      <c r="GX77" s="47" t="str">
        <f t="shared" si="157"/>
        <v/>
      </c>
      <c r="GY77" s="47" t="str">
        <f t="shared" si="157"/>
        <v/>
      </c>
      <c r="GZ77" s="47" t="str">
        <f t="shared" si="157"/>
        <v/>
      </c>
      <c r="HA77" s="47" t="str">
        <f t="shared" si="157"/>
        <v/>
      </c>
      <c r="HB77" s="47" t="str">
        <f t="shared" si="157"/>
        <v/>
      </c>
      <c r="HC77" s="47" t="str">
        <f t="shared" si="157"/>
        <v/>
      </c>
      <c r="HD77" s="47" t="str">
        <f t="shared" si="157"/>
        <v/>
      </c>
      <c r="HE77" s="47" t="str">
        <f t="shared" si="157"/>
        <v/>
      </c>
      <c r="HF77" s="47" t="str">
        <f t="shared" si="157"/>
        <v/>
      </c>
      <c r="HG77" s="47" t="str">
        <f t="shared" si="157"/>
        <v/>
      </c>
      <c r="HH77" s="47" t="str">
        <f t="shared" si="157"/>
        <v/>
      </c>
      <c r="HI77" s="47" t="str">
        <f t="shared" si="166"/>
        <v/>
      </c>
      <c r="HJ77" s="47" t="str">
        <f t="shared" si="166"/>
        <v/>
      </c>
      <c r="HK77" s="47" t="str">
        <f t="shared" si="166"/>
        <v/>
      </c>
      <c r="HL77" s="47" t="str">
        <f t="shared" si="166"/>
        <v/>
      </c>
      <c r="HM77" s="47" t="str">
        <f t="shared" si="166"/>
        <v/>
      </c>
      <c r="HN77" s="47" t="str">
        <f t="shared" si="166"/>
        <v/>
      </c>
      <c r="HO77" s="47" t="str">
        <f t="shared" si="166"/>
        <v/>
      </c>
      <c r="HP77" s="165" t="e">
        <f t="shared" si="152"/>
        <v>#N/A</v>
      </c>
      <c r="HQ77" s="165" t="e">
        <f t="shared" si="152"/>
        <v>#N/A</v>
      </c>
      <c r="HR77" s="165" t="e">
        <f t="shared" si="152"/>
        <v>#N/A</v>
      </c>
      <c r="HS77" s="165" t="e">
        <f t="shared" si="152"/>
        <v>#N/A</v>
      </c>
      <c r="HT77" s="165" t="e">
        <f t="shared" si="152"/>
        <v>#N/A</v>
      </c>
      <c r="HU77" s="165" t="e">
        <f t="shared" si="152"/>
        <v>#N/A</v>
      </c>
      <c r="HV77" s="165" t="e">
        <f t="shared" si="152"/>
        <v>#N/A</v>
      </c>
      <c r="HW77" s="165" t="e">
        <f t="shared" si="152"/>
        <v>#N/A</v>
      </c>
      <c r="HX77" s="165" t="e">
        <f t="shared" si="152"/>
        <v>#N/A</v>
      </c>
      <c r="HY77" s="165" t="e">
        <f t="shared" si="152"/>
        <v>#N/A</v>
      </c>
      <c r="HZ77" s="165" t="e">
        <f t="shared" si="152"/>
        <v>#N/A</v>
      </c>
      <c r="IA77" s="165" t="e">
        <f t="shared" si="152"/>
        <v>#N/A</v>
      </c>
      <c r="IB77" s="165" t="e">
        <f t="shared" si="152"/>
        <v>#N/A</v>
      </c>
      <c r="IC77" s="165" t="e">
        <f t="shared" si="152"/>
        <v>#N/A</v>
      </c>
      <c r="ID77" s="165" t="e">
        <f t="shared" si="152"/>
        <v>#N/A</v>
      </c>
      <c r="IE77" s="165" t="e">
        <f t="shared" si="151"/>
        <v>#N/A</v>
      </c>
      <c r="IF77" s="165" t="e">
        <f t="shared" si="151"/>
        <v>#N/A</v>
      </c>
      <c r="IG77" s="165" t="e">
        <f t="shared" si="151"/>
        <v>#N/A</v>
      </c>
      <c r="IH77" s="165" t="e">
        <f t="shared" si="151"/>
        <v>#N/A</v>
      </c>
      <c r="II77" s="165" t="e">
        <f t="shared" si="167"/>
        <v>#N/A</v>
      </c>
      <c r="IJ77" s="165" t="e">
        <f t="shared" si="167"/>
        <v>#N/A</v>
      </c>
      <c r="IK77" s="165" t="e">
        <f t="shared" si="167"/>
        <v>#N/A</v>
      </c>
      <c r="IL77" s="165" t="e">
        <f t="shared" si="167"/>
        <v>#N/A</v>
      </c>
      <c r="IM77" s="165" t="e">
        <f t="shared" si="167"/>
        <v>#N/A</v>
      </c>
      <c r="IN77" s="165" t="e">
        <f t="shared" si="167"/>
        <v>#N/A</v>
      </c>
      <c r="IO77" s="165" t="e">
        <f t="shared" si="167"/>
        <v>#N/A</v>
      </c>
      <c r="IP77" s="165" t="e">
        <f t="shared" si="167"/>
        <v>#N/A</v>
      </c>
      <c r="IQ77" s="165" t="e">
        <f t="shared" si="167"/>
        <v>#N/A</v>
      </c>
      <c r="IR77" s="165" t="e">
        <f t="shared" si="167"/>
        <v>#N/A</v>
      </c>
      <c r="IS77" s="165" t="e">
        <f t="shared" si="167"/>
        <v>#N/A</v>
      </c>
      <c r="IT77" s="165" t="e">
        <f t="shared" si="118"/>
        <v>#N/A</v>
      </c>
      <c r="IU77" s="165" t="e">
        <f t="shared" si="118"/>
        <v>#N/A</v>
      </c>
      <c r="IV77" s="165" t="e">
        <f t="shared" si="118"/>
        <v>#N/A</v>
      </c>
      <c r="IW77" s="165" t="e">
        <f t="shared" si="118"/>
        <v>#N/A</v>
      </c>
      <c r="IX77" s="165" t="e">
        <f t="shared" si="118"/>
        <v>#N/A</v>
      </c>
      <c r="IY77" s="165" t="e">
        <f t="shared" si="118"/>
        <v>#N/A</v>
      </c>
      <c r="IZ77" s="165" t="e">
        <f t="shared" si="118"/>
        <v>#N/A</v>
      </c>
      <c r="JA77" s="165" t="e">
        <f t="shared" si="118"/>
        <v>#N/A</v>
      </c>
      <c r="JB77" s="165" t="e">
        <f t="shared" si="118"/>
        <v>#N/A</v>
      </c>
      <c r="JC77" s="165" t="e">
        <f t="shared" si="118"/>
        <v>#N/A</v>
      </c>
      <c r="JD77" s="165" t="e">
        <f t="shared" si="118"/>
        <v>#N/A</v>
      </c>
      <c r="JE77" s="165" t="e">
        <f t="shared" si="118"/>
        <v>#N/A</v>
      </c>
      <c r="JF77" s="165" t="e">
        <f t="shared" si="118"/>
        <v>#N/A</v>
      </c>
      <c r="JG77" s="165" t="e">
        <f t="shared" si="118"/>
        <v>#N/A</v>
      </c>
      <c r="JH77" s="165" t="e">
        <f t="shared" si="118"/>
        <v>#N/A</v>
      </c>
      <c r="JI77" s="165" t="e">
        <f t="shared" si="118"/>
        <v>#N/A</v>
      </c>
      <c r="JJ77" s="165" t="e">
        <f t="shared" si="168"/>
        <v>#N/A</v>
      </c>
      <c r="JK77" s="165" t="e">
        <f t="shared" si="145"/>
        <v>#N/A</v>
      </c>
      <c r="JL77" s="165" t="e">
        <f t="shared" si="145"/>
        <v>#N/A</v>
      </c>
      <c r="JM77" s="165" t="e">
        <f t="shared" si="145"/>
        <v>#N/A</v>
      </c>
      <c r="JN77" s="165" t="e">
        <f t="shared" si="145"/>
        <v>#N/A</v>
      </c>
      <c r="JO77" s="165" t="e">
        <f t="shared" si="145"/>
        <v>#N/A</v>
      </c>
      <c r="JP77" s="165" t="e">
        <f t="shared" si="145"/>
        <v>#N/A</v>
      </c>
      <c r="JQ77" s="165" t="e">
        <f t="shared" si="145"/>
        <v>#N/A</v>
      </c>
      <c r="JR77" s="165" t="e">
        <f t="shared" si="135"/>
        <v>#N/A</v>
      </c>
      <c r="JS77" s="165" t="e">
        <f t="shared" si="135"/>
        <v>#N/A</v>
      </c>
      <c r="JT77" s="165" t="e">
        <f t="shared" si="135"/>
        <v>#N/A</v>
      </c>
      <c r="JU77" s="165" t="e">
        <f t="shared" si="135"/>
        <v>#N/A</v>
      </c>
      <c r="JV77" s="165" t="e">
        <f t="shared" si="135"/>
        <v>#N/A</v>
      </c>
      <c r="JW77" s="165" t="e">
        <f t="shared" si="135"/>
        <v>#N/A</v>
      </c>
      <c r="JX77" s="165" t="e">
        <f t="shared" si="135"/>
        <v>#N/A</v>
      </c>
      <c r="JY77" s="165" t="e">
        <f t="shared" si="135"/>
        <v>#N/A</v>
      </c>
      <c r="JZ77" s="165" t="e">
        <f t="shared" si="135"/>
        <v>#N/A</v>
      </c>
      <c r="KA77" s="165" t="e">
        <f t="shared" si="135"/>
        <v>#N/A</v>
      </c>
      <c r="KB77" s="165" t="e">
        <f t="shared" si="135"/>
        <v>#N/A</v>
      </c>
      <c r="KC77" s="165" t="e">
        <f t="shared" si="135"/>
        <v>#N/A</v>
      </c>
      <c r="KD77" s="165" t="e">
        <f t="shared" si="135"/>
        <v>#N/A</v>
      </c>
      <c r="KE77" s="165" t="e">
        <f t="shared" si="135"/>
        <v>#N/A</v>
      </c>
      <c r="KF77" s="165" t="e">
        <f t="shared" si="135"/>
        <v>#N/A</v>
      </c>
      <c r="KG77" s="165" t="e">
        <f t="shared" si="135"/>
        <v>#N/A</v>
      </c>
      <c r="KH77" s="165" t="e">
        <f t="shared" si="136"/>
        <v>#N/A</v>
      </c>
      <c r="KI77" s="165" t="e">
        <f t="shared" si="136"/>
        <v>#N/A</v>
      </c>
      <c r="KJ77" s="165" t="e">
        <f t="shared" si="136"/>
        <v>#N/A</v>
      </c>
      <c r="KK77" s="165" t="e">
        <f t="shared" si="136"/>
        <v>#N/A</v>
      </c>
      <c r="KL77" s="165" t="e">
        <f t="shared" si="136"/>
        <v>#N/A</v>
      </c>
      <c r="KM77" s="165" t="e">
        <f t="shared" si="136"/>
        <v>#N/A</v>
      </c>
      <c r="KN77" s="165" t="e">
        <f t="shared" si="136"/>
        <v>#N/A</v>
      </c>
      <c r="KO77" s="165" t="e">
        <f t="shared" si="136"/>
        <v>#N/A</v>
      </c>
      <c r="KP77" s="165" t="e">
        <f t="shared" si="136"/>
        <v>#N/A</v>
      </c>
      <c r="KQ77" s="165" t="e">
        <f t="shared" si="136"/>
        <v>#N/A</v>
      </c>
      <c r="KR77" s="165" t="e">
        <f t="shared" si="136"/>
        <v>#N/A</v>
      </c>
      <c r="KS77" s="165" t="e">
        <f t="shared" si="136"/>
        <v>#N/A</v>
      </c>
      <c r="KT77" s="165" t="e">
        <f t="shared" si="136"/>
        <v>#N/A</v>
      </c>
      <c r="KU77" s="165" t="e">
        <f t="shared" si="136"/>
        <v>#N/A</v>
      </c>
      <c r="KV77" s="165" t="e">
        <f t="shared" si="136"/>
        <v>#N/A</v>
      </c>
      <c r="KW77" s="165" t="e">
        <f t="shared" si="136"/>
        <v>#N/A</v>
      </c>
      <c r="KX77" s="165" t="e">
        <f t="shared" si="137"/>
        <v>#N/A</v>
      </c>
      <c r="KY77" s="165" t="e">
        <f t="shared" si="137"/>
        <v>#N/A</v>
      </c>
      <c r="KZ77" s="165" t="e">
        <f t="shared" si="137"/>
        <v>#N/A</v>
      </c>
      <c r="LA77" s="165" t="e">
        <f t="shared" si="137"/>
        <v>#N/A</v>
      </c>
      <c r="LB77" s="165" t="e">
        <f t="shared" si="137"/>
        <v>#N/A</v>
      </c>
      <c r="LC77" s="165" t="e">
        <f t="shared" si="137"/>
        <v>#N/A</v>
      </c>
      <c r="LD77" s="165" t="e">
        <f t="shared" si="137"/>
        <v>#N/A</v>
      </c>
      <c r="LE77" s="165" t="e">
        <f t="shared" si="137"/>
        <v>#N/A</v>
      </c>
      <c r="LF77" s="165" t="e">
        <f t="shared" si="137"/>
        <v>#N/A</v>
      </c>
      <c r="LG77" s="165" t="e">
        <f t="shared" si="137"/>
        <v>#N/A</v>
      </c>
      <c r="LH77" s="165" t="e">
        <f t="shared" si="137"/>
        <v>#N/A</v>
      </c>
      <c r="LI77" s="165" t="e">
        <f t="shared" si="137"/>
        <v>#N/A</v>
      </c>
      <c r="LJ77" s="165" t="e">
        <f t="shared" si="137"/>
        <v>#N/A</v>
      </c>
      <c r="LK77" s="165" t="e">
        <f t="shared" si="137"/>
        <v>#N/A</v>
      </c>
      <c r="LL77" s="165" t="e">
        <f t="shared" si="137"/>
        <v>#N/A</v>
      </c>
      <c r="LM77" s="165" t="e">
        <f t="shared" si="137"/>
        <v>#N/A</v>
      </c>
      <c r="LN77" s="165" t="e">
        <f t="shared" si="138"/>
        <v>#N/A</v>
      </c>
      <c r="LO77" s="165" t="e">
        <f t="shared" si="138"/>
        <v>#N/A</v>
      </c>
      <c r="LP77" s="165" t="e">
        <f t="shared" si="138"/>
        <v>#N/A</v>
      </c>
      <c r="LQ77" s="165" t="e">
        <f t="shared" si="138"/>
        <v>#N/A</v>
      </c>
      <c r="LR77" s="165" t="e">
        <f t="shared" si="138"/>
        <v>#N/A</v>
      </c>
      <c r="LS77" s="165" t="e">
        <f t="shared" si="138"/>
        <v>#N/A</v>
      </c>
      <c r="LT77" s="165" t="e">
        <f t="shared" si="138"/>
        <v>#N/A</v>
      </c>
      <c r="LU77" s="165" t="e">
        <f t="shared" si="138"/>
        <v>#N/A</v>
      </c>
      <c r="LV77" s="165" t="e">
        <f t="shared" si="138"/>
        <v>#N/A</v>
      </c>
      <c r="LW77" s="165" t="e">
        <f t="shared" si="138"/>
        <v>#N/A</v>
      </c>
      <c r="LX77" s="165" t="e">
        <f t="shared" si="138"/>
        <v>#N/A</v>
      </c>
      <c r="LY77" s="165" t="e">
        <f t="shared" si="138"/>
        <v>#N/A</v>
      </c>
      <c r="LZ77" s="165" t="e">
        <f t="shared" si="138"/>
        <v>#N/A</v>
      </c>
      <c r="MA77" s="165" t="e">
        <f t="shared" si="138"/>
        <v>#N/A</v>
      </c>
      <c r="MB77" s="165" t="e">
        <f t="shared" si="138"/>
        <v>#N/A</v>
      </c>
      <c r="MC77" s="165" t="e">
        <f t="shared" si="138"/>
        <v>#N/A</v>
      </c>
      <c r="MD77" s="165" t="e">
        <f t="shared" si="139"/>
        <v>#N/A</v>
      </c>
      <c r="ME77" s="165" t="e">
        <f t="shared" si="139"/>
        <v>#N/A</v>
      </c>
      <c r="MF77" s="165" t="e">
        <f t="shared" si="139"/>
        <v>#N/A</v>
      </c>
      <c r="MG77" s="165" t="e">
        <f t="shared" si="139"/>
        <v>#N/A</v>
      </c>
      <c r="MH77" s="165" t="e">
        <f t="shared" si="139"/>
        <v>#N/A</v>
      </c>
      <c r="MI77" s="165" t="e">
        <f t="shared" si="139"/>
        <v>#N/A</v>
      </c>
      <c r="MJ77" s="165" t="e">
        <f t="shared" si="139"/>
        <v>#N/A</v>
      </c>
      <c r="MK77" s="165" t="e">
        <f t="shared" si="139"/>
        <v>#N/A</v>
      </c>
      <c r="ML77" s="165" t="e">
        <f t="shared" si="139"/>
        <v>#N/A</v>
      </c>
      <c r="MM77" s="165" t="e">
        <f t="shared" si="139"/>
        <v>#N/A</v>
      </c>
      <c r="MN77" s="165" t="e">
        <f t="shared" si="139"/>
        <v>#N/A</v>
      </c>
      <c r="MO77" s="165" t="e">
        <f t="shared" si="139"/>
        <v>#N/A</v>
      </c>
      <c r="MP77" s="165" t="e">
        <f t="shared" si="139"/>
        <v>#N/A</v>
      </c>
      <c r="MQ77" s="165" t="e">
        <f t="shared" si="139"/>
        <v>#N/A</v>
      </c>
      <c r="MR77" s="165" t="e">
        <f t="shared" si="139"/>
        <v>#N/A</v>
      </c>
      <c r="MS77" s="165" t="e">
        <f t="shared" si="139"/>
        <v>#N/A</v>
      </c>
      <c r="MT77" s="165" t="e">
        <f t="shared" si="140"/>
        <v>#N/A</v>
      </c>
      <c r="MU77" s="165" t="e">
        <f t="shared" si="140"/>
        <v>#N/A</v>
      </c>
      <c r="MV77" s="165" t="e">
        <f t="shared" si="140"/>
        <v>#N/A</v>
      </c>
      <c r="MW77" s="165" t="e">
        <f t="shared" si="140"/>
        <v>#N/A</v>
      </c>
      <c r="MX77" s="165" t="e">
        <f t="shared" si="140"/>
        <v>#N/A</v>
      </c>
      <c r="MY77" s="165" t="e">
        <f t="shared" si="140"/>
        <v>#N/A</v>
      </c>
      <c r="MZ77" s="165" t="e">
        <f t="shared" si="140"/>
        <v>#N/A</v>
      </c>
      <c r="NA77" s="165" t="e">
        <f t="shared" si="140"/>
        <v>#N/A</v>
      </c>
      <c r="NB77" s="165" t="e">
        <f t="shared" si="140"/>
        <v>#N/A</v>
      </c>
      <c r="NC77" s="165" t="e">
        <f t="shared" si="140"/>
        <v>#N/A</v>
      </c>
      <c r="ND77" s="165" t="e">
        <f t="shared" si="140"/>
        <v>#N/A</v>
      </c>
      <c r="NE77" s="165" t="e">
        <f t="shared" si="140"/>
        <v>#N/A</v>
      </c>
      <c r="NF77" s="165" t="e">
        <f t="shared" si="140"/>
        <v>#N/A</v>
      </c>
      <c r="NG77" s="165" t="e">
        <f t="shared" si="140"/>
        <v>#N/A</v>
      </c>
      <c r="NH77" s="165" t="e">
        <f t="shared" si="140"/>
        <v>#N/A</v>
      </c>
      <c r="NI77" s="165" t="e">
        <f t="shared" si="140"/>
        <v>#N/A</v>
      </c>
      <c r="NJ77" s="165" t="e">
        <f t="shared" si="141"/>
        <v>#N/A</v>
      </c>
      <c r="NK77" s="165" t="e">
        <f t="shared" si="141"/>
        <v>#N/A</v>
      </c>
      <c r="NL77" s="165" t="e">
        <f t="shared" si="141"/>
        <v>#N/A</v>
      </c>
      <c r="NM77" s="165" t="e">
        <f t="shared" si="141"/>
        <v>#N/A</v>
      </c>
      <c r="NN77" s="165" t="e">
        <f t="shared" si="141"/>
        <v>#N/A</v>
      </c>
      <c r="NO77" s="165" t="e">
        <f t="shared" si="141"/>
        <v>#N/A</v>
      </c>
      <c r="NP77" s="165" t="e">
        <f t="shared" si="141"/>
        <v>#N/A</v>
      </c>
      <c r="NQ77" s="165" t="e">
        <f t="shared" si="141"/>
        <v>#N/A</v>
      </c>
      <c r="NR77" s="165" t="e">
        <f t="shared" si="141"/>
        <v>#N/A</v>
      </c>
      <c r="NS77" s="165" t="e">
        <f t="shared" si="141"/>
        <v>#N/A</v>
      </c>
      <c r="NT77" s="165" t="e">
        <f t="shared" si="141"/>
        <v>#N/A</v>
      </c>
      <c r="NU77" s="165" t="e">
        <f t="shared" si="141"/>
        <v>#N/A</v>
      </c>
      <c r="NV77" s="165" t="e">
        <f t="shared" si="141"/>
        <v>#N/A</v>
      </c>
      <c r="NW77" s="165" t="e">
        <f t="shared" si="141"/>
        <v>#N/A</v>
      </c>
      <c r="NX77" s="165" t="e">
        <f t="shared" si="141"/>
        <v>#N/A</v>
      </c>
      <c r="NY77" s="165" t="e">
        <f t="shared" si="141"/>
        <v>#N/A</v>
      </c>
      <c r="NZ77" s="165" t="e">
        <f t="shared" si="142"/>
        <v>#N/A</v>
      </c>
      <c r="OA77" s="165" t="e">
        <f t="shared" si="142"/>
        <v>#N/A</v>
      </c>
      <c r="OB77" s="165" t="e">
        <f t="shared" si="142"/>
        <v>#N/A</v>
      </c>
      <c r="OC77" s="165" t="e">
        <f t="shared" si="142"/>
        <v>#N/A</v>
      </c>
      <c r="OD77" s="165" t="e">
        <f t="shared" si="142"/>
        <v>#N/A</v>
      </c>
      <c r="OE77" s="165" t="e">
        <f t="shared" si="142"/>
        <v>#N/A</v>
      </c>
      <c r="OF77" s="165" t="e">
        <f t="shared" si="142"/>
        <v>#N/A</v>
      </c>
      <c r="OG77" s="165" t="e">
        <f t="shared" si="142"/>
        <v>#N/A</v>
      </c>
      <c r="OH77" s="165" t="e">
        <f t="shared" si="142"/>
        <v>#N/A</v>
      </c>
      <c r="OI77" s="165" t="e">
        <f t="shared" si="142"/>
        <v>#N/A</v>
      </c>
      <c r="OJ77" s="165" t="e">
        <f t="shared" si="142"/>
        <v>#N/A</v>
      </c>
      <c r="OK77" s="165" t="e">
        <f t="shared" si="142"/>
        <v>#N/A</v>
      </c>
      <c r="OL77" s="165" t="e">
        <f t="shared" si="142"/>
        <v>#N/A</v>
      </c>
      <c r="OM77" s="165" t="e">
        <f t="shared" si="142"/>
        <v>#N/A</v>
      </c>
      <c r="ON77" s="165" t="e">
        <f t="shared" si="142"/>
        <v>#N/A</v>
      </c>
      <c r="OO77" s="165" t="e">
        <f t="shared" si="142"/>
        <v>#N/A</v>
      </c>
      <c r="OP77" s="165" t="e">
        <f t="shared" si="143"/>
        <v>#N/A</v>
      </c>
      <c r="OQ77" s="165" t="e">
        <f t="shared" si="143"/>
        <v>#N/A</v>
      </c>
      <c r="OR77" s="165" t="e">
        <f t="shared" si="143"/>
        <v>#N/A</v>
      </c>
      <c r="OS77" s="165" t="e">
        <f t="shared" si="143"/>
        <v>#N/A</v>
      </c>
      <c r="OT77" s="165" t="e">
        <f t="shared" si="114"/>
        <v>#N/A</v>
      </c>
      <c r="OU77" s="165" t="e">
        <f t="shared" si="114"/>
        <v>#N/A</v>
      </c>
      <c r="OV77" s="165" t="e">
        <f t="shared" si="114"/>
        <v>#N/A</v>
      </c>
      <c r="OW77" s="165" t="e">
        <f t="shared" si="114"/>
        <v>#N/A</v>
      </c>
      <c r="OX77" s="165" t="e">
        <f t="shared" si="114"/>
        <v>#N/A</v>
      </c>
      <c r="OY77" s="165" t="e">
        <f t="shared" si="114"/>
        <v>#N/A</v>
      </c>
      <c r="OZ77" s="165" t="e">
        <f t="shared" si="114"/>
        <v>#N/A</v>
      </c>
      <c r="PA77" s="165" t="e">
        <f t="shared" si="114"/>
        <v>#N/A</v>
      </c>
      <c r="PB77" s="165" t="e">
        <f t="shared" si="114"/>
        <v>#N/A</v>
      </c>
      <c r="PC77" s="165" t="e">
        <f t="shared" si="114"/>
        <v>#N/A</v>
      </c>
      <c r="PD77" s="165" t="e">
        <f t="shared" si="114"/>
        <v>#N/A</v>
      </c>
      <c r="PE77" s="165" t="e">
        <f t="shared" si="114"/>
        <v>#N/A</v>
      </c>
      <c r="PF77" s="165" t="e">
        <f t="shared" si="114"/>
        <v>#N/A</v>
      </c>
      <c r="PG77" s="165" t="e">
        <f t="shared" si="114"/>
        <v>#N/A</v>
      </c>
      <c r="PH77" s="165" t="e">
        <f t="shared" si="114"/>
        <v>#N/A</v>
      </c>
    </row>
    <row r="78" spans="1:424" hidden="1" x14ac:dyDescent="0.45">
      <c r="A78" s="4">
        <v>75</v>
      </c>
      <c r="B78" s="91"/>
      <c r="C78" s="91"/>
      <c r="D78" s="91"/>
      <c r="E78" s="120" t="str">
        <f t="shared" si="146"/>
        <v/>
      </c>
      <c r="F78" s="120" t="str">
        <f t="shared" si="147"/>
        <v/>
      </c>
      <c r="G78" s="71" t="str">
        <f t="shared" si="148"/>
        <v/>
      </c>
      <c r="H78" s="23"/>
      <c r="I78" s="55"/>
      <c r="J78" s="298"/>
      <c r="K78" s="72" t="str">
        <f>IF(AND(B78&gt;0,C78&gt;0,D78&gt;0),IF(ISBLANK(J78),IF(ISBLANK(H78),"",(D78-B78)*VLOOKUP(H78,VLookups!$A$4:$B$13,2,FALSE)),J78),"")</f>
        <v/>
      </c>
      <c r="L78" s="73" t="str">
        <f t="shared" si="144"/>
        <v/>
      </c>
      <c r="M78" s="91"/>
      <c r="N78" s="265" t="str">
        <f>IF(AND(M78&gt;0,C78&gt;0,NOT(K78="")),ABS(VLOOKUP($M$1,VLookups!$A$43:$B$44,2,FALSE)-_xlfn.NORM.DIST(M78,G78,K78,TRUE)),"")</f>
        <v/>
      </c>
      <c r="O78" s="90" t="str">
        <f>IF(AND($B78&gt;0,$C78&gt;0,$D78&gt;0,NOT(ISBLANK($H78))),_xlfn.NORM.INV(ABS(VLOOKUP($M$1,VLookups!$A$43:$B$44,2,FALSE)-O$3),$G78,$K78),"")</f>
        <v/>
      </c>
      <c r="P78" s="89" t="str">
        <f>IF(AND($B78&gt;0,$C78&gt;0,$D78&gt;0,NOT(ISBLANK($H78))),_xlfn.NORM.INV(ABS(VLOOKUP($M$1,VLookups!$A$43:$B$44,2,FALSE)-P$3),$G78,$K78),"")</f>
        <v/>
      </c>
      <c r="Q78" s="90" t="str">
        <f>IF(AND($B78&gt;0,$C78&gt;0,$D78&gt;0,NOT(ISBLANK($H78))),_xlfn.NORM.INV(ABS(VLOOKUP($M$1,VLookups!$A$43:$B$44,2,FALSE)-Q$3),$G78,$K78),"")</f>
        <v/>
      </c>
      <c r="R78" s="89" t="str">
        <f>IF(AND($B78&gt;0,$C78&gt;0,$D78&gt;0,NOT(ISBLANK($H78))),_xlfn.NORM.INV(ABS(VLOOKUP($M$1,VLookups!$A$43:$B$44,2,FALSE)-R$3),$G78,$K78),"")</f>
        <v/>
      </c>
      <c r="S78" s="90" t="str">
        <f>IF(AND($B78&gt;0,$C78&gt;0,$D78&gt;0,NOT(ISBLANK($H78))),_xlfn.NORM.INV(ABS(VLOOKUP($M$1,VLookups!$A$43:$B$44,2,FALSE)-S$3),$G78,$K78),"")</f>
        <v/>
      </c>
      <c r="T78" s="89" t="str">
        <f>IF(AND($B78&gt;0,$C78&gt;0,$D78&gt;0,NOT(ISBLANK($H78))),_xlfn.NORM.INV(ABS(VLOOKUP($M$1,VLookups!$A$43:$B$44,2,FALSE)-T$3),$G78,$K78),"")</f>
        <v/>
      </c>
      <c r="U78" s="5"/>
      <c r="V78" s="164" t="str">
        <f t="shared" si="149"/>
        <v/>
      </c>
      <c r="W78" s="47" t="str">
        <f t="shared" si="169"/>
        <v/>
      </c>
      <c r="X78" s="47" t="str">
        <f t="shared" si="169"/>
        <v/>
      </c>
      <c r="Y78" s="47" t="str">
        <f t="shared" si="169"/>
        <v/>
      </c>
      <c r="Z78" s="47" t="str">
        <f t="shared" si="169"/>
        <v/>
      </c>
      <c r="AA78" s="47" t="str">
        <f t="shared" si="169"/>
        <v/>
      </c>
      <c r="AB78" s="47" t="str">
        <f t="shared" si="169"/>
        <v/>
      </c>
      <c r="AC78" s="47" t="str">
        <f t="shared" si="169"/>
        <v/>
      </c>
      <c r="AD78" s="47" t="str">
        <f t="shared" si="169"/>
        <v/>
      </c>
      <c r="AE78" s="47" t="str">
        <f t="shared" si="169"/>
        <v/>
      </c>
      <c r="AF78" s="47" t="str">
        <f t="shared" si="169"/>
        <v/>
      </c>
      <c r="AG78" s="47" t="str">
        <f t="shared" si="169"/>
        <v/>
      </c>
      <c r="AH78" s="47" t="str">
        <f t="shared" si="169"/>
        <v/>
      </c>
      <c r="AI78" s="47" t="str">
        <f t="shared" si="169"/>
        <v/>
      </c>
      <c r="AJ78" s="47" t="str">
        <f t="shared" si="169"/>
        <v/>
      </c>
      <c r="AK78" s="47" t="str">
        <f t="shared" si="169"/>
        <v/>
      </c>
      <c r="AL78" s="47" t="str">
        <f t="shared" si="169"/>
        <v/>
      </c>
      <c r="AM78" s="47" t="str">
        <f t="shared" si="159"/>
        <v/>
      </c>
      <c r="AN78" s="47" t="str">
        <f t="shared" si="159"/>
        <v/>
      </c>
      <c r="AO78" s="47" t="str">
        <f t="shared" si="159"/>
        <v/>
      </c>
      <c r="AP78" s="47" t="str">
        <f t="shared" si="159"/>
        <v/>
      </c>
      <c r="AQ78" s="47" t="str">
        <f t="shared" si="159"/>
        <v/>
      </c>
      <c r="AR78" s="47" t="str">
        <f t="shared" si="159"/>
        <v/>
      </c>
      <c r="AS78" s="47" t="str">
        <f t="shared" si="159"/>
        <v/>
      </c>
      <c r="AT78" s="47" t="str">
        <f t="shared" si="159"/>
        <v/>
      </c>
      <c r="AU78" s="47" t="str">
        <f t="shared" si="159"/>
        <v/>
      </c>
      <c r="AV78" s="47" t="str">
        <f t="shared" si="159"/>
        <v/>
      </c>
      <c r="AW78" s="47" t="str">
        <f t="shared" si="159"/>
        <v/>
      </c>
      <c r="AX78" s="47" t="str">
        <f t="shared" si="159"/>
        <v/>
      </c>
      <c r="AY78" s="47" t="str">
        <f t="shared" si="159"/>
        <v/>
      </c>
      <c r="AZ78" s="47" t="str">
        <f t="shared" si="159"/>
        <v/>
      </c>
      <c r="BA78" s="47" t="str">
        <f t="shared" si="159"/>
        <v/>
      </c>
      <c r="BB78" s="47" t="str">
        <f t="shared" si="160"/>
        <v/>
      </c>
      <c r="BC78" s="47" t="str">
        <f t="shared" si="160"/>
        <v/>
      </c>
      <c r="BD78" s="47" t="str">
        <f t="shared" si="160"/>
        <v/>
      </c>
      <c r="BE78" s="47" t="str">
        <f t="shared" si="160"/>
        <v/>
      </c>
      <c r="BF78" s="47" t="str">
        <f t="shared" si="160"/>
        <v/>
      </c>
      <c r="BG78" s="47" t="str">
        <f t="shared" si="160"/>
        <v/>
      </c>
      <c r="BH78" s="47" t="str">
        <f t="shared" si="160"/>
        <v/>
      </c>
      <c r="BI78" s="47" t="str">
        <f t="shared" si="160"/>
        <v/>
      </c>
      <c r="BJ78" s="47" t="str">
        <f t="shared" si="160"/>
        <v/>
      </c>
      <c r="BK78" s="47" t="str">
        <f t="shared" si="160"/>
        <v/>
      </c>
      <c r="BL78" s="47" t="str">
        <f t="shared" si="160"/>
        <v/>
      </c>
      <c r="BM78" s="47" t="str">
        <f t="shared" si="160"/>
        <v/>
      </c>
      <c r="BN78" s="47" t="str">
        <f t="shared" si="160"/>
        <v/>
      </c>
      <c r="BO78" s="47" t="str">
        <f t="shared" si="160"/>
        <v/>
      </c>
      <c r="BP78" s="47" t="str">
        <f t="shared" si="160"/>
        <v/>
      </c>
      <c r="BQ78" s="47" t="str">
        <f t="shared" si="160"/>
        <v/>
      </c>
      <c r="BR78" s="47" t="str">
        <f t="shared" si="153"/>
        <v/>
      </c>
      <c r="BS78" s="47" t="str">
        <f t="shared" si="153"/>
        <v/>
      </c>
      <c r="BT78" s="47" t="str">
        <f t="shared" si="153"/>
        <v/>
      </c>
      <c r="BU78" s="47" t="str">
        <f t="shared" si="153"/>
        <v/>
      </c>
      <c r="BV78" s="47" t="str">
        <f t="shared" si="153"/>
        <v/>
      </c>
      <c r="BW78" s="47" t="str">
        <f t="shared" si="153"/>
        <v/>
      </c>
      <c r="BX78" s="47" t="str">
        <f t="shared" si="153"/>
        <v/>
      </c>
      <c r="BY78" s="47" t="str">
        <f t="shared" si="153"/>
        <v/>
      </c>
      <c r="BZ78" s="47" t="str">
        <f t="shared" si="153"/>
        <v/>
      </c>
      <c r="CA78" s="47" t="str">
        <f t="shared" si="153"/>
        <v/>
      </c>
      <c r="CB78" s="47" t="str">
        <f t="shared" si="153"/>
        <v/>
      </c>
      <c r="CC78" s="47" t="str">
        <f t="shared" si="153"/>
        <v/>
      </c>
      <c r="CD78" s="47" t="str">
        <f t="shared" si="153"/>
        <v/>
      </c>
      <c r="CE78" s="47" t="str">
        <f t="shared" si="153"/>
        <v/>
      </c>
      <c r="CF78" s="47" t="str">
        <f t="shared" si="153"/>
        <v/>
      </c>
      <c r="CG78" s="47" t="str">
        <f t="shared" si="161"/>
        <v/>
      </c>
      <c r="CH78" s="47" t="str">
        <f t="shared" si="161"/>
        <v/>
      </c>
      <c r="CI78" s="47" t="str">
        <f t="shared" si="161"/>
        <v/>
      </c>
      <c r="CJ78" s="47" t="str">
        <f t="shared" si="161"/>
        <v/>
      </c>
      <c r="CK78" s="47" t="str">
        <f t="shared" si="161"/>
        <v/>
      </c>
      <c r="CL78" s="47" t="str">
        <f t="shared" si="161"/>
        <v/>
      </c>
      <c r="CM78" s="47" t="str">
        <f t="shared" si="161"/>
        <v/>
      </c>
      <c r="CN78" s="47" t="str">
        <f t="shared" si="161"/>
        <v/>
      </c>
      <c r="CO78" s="47" t="str">
        <f t="shared" si="161"/>
        <v/>
      </c>
      <c r="CP78" s="47" t="str">
        <f t="shared" si="161"/>
        <v/>
      </c>
      <c r="CQ78" s="47" t="str">
        <f t="shared" si="161"/>
        <v/>
      </c>
      <c r="CR78" s="47" t="str">
        <f t="shared" si="161"/>
        <v/>
      </c>
      <c r="CS78" s="47" t="str">
        <f t="shared" si="161"/>
        <v/>
      </c>
      <c r="CT78" s="47" t="str">
        <f t="shared" si="161"/>
        <v/>
      </c>
      <c r="CU78" s="47" t="str">
        <f t="shared" si="161"/>
        <v/>
      </c>
      <c r="CV78" s="47" t="str">
        <f t="shared" si="161"/>
        <v/>
      </c>
      <c r="CW78" s="47" t="str">
        <f t="shared" si="154"/>
        <v/>
      </c>
      <c r="CX78" s="47" t="str">
        <f t="shared" si="154"/>
        <v/>
      </c>
      <c r="CY78" s="47" t="str">
        <f t="shared" si="154"/>
        <v/>
      </c>
      <c r="CZ78" s="47" t="str">
        <f t="shared" si="154"/>
        <v/>
      </c>
      <c r="DA78" s="47" t="str">
        <f t="shared" si="154"/>
        <v/>
      </c>
      <c r="DB78" s="47" t="str">
        <f t="shared" si="154"/>
        <v/>
      </c>
      <c r="DC78" s="47" t="str">
        <f t="shared" si="154"/>
        <v/>
      </c>
      <c r="DD78" s="47" t="str">
        <f t="shared" si="154"/>
        <v/>
      </c>
      <c r="DE78" s="47" t="str">
        <f t="shared" si="154"/>
        <v/>
      </c>
      <c r="DF78" s="47" t="str">
        <f t="shared" si="154"/>
        <v/>
      </c>
      <c r="DG78" s="47" t="str">
        <f t="shared" si="154"/>
        <v/>
      </c>
      <c r="DH78" s="47" t="str">
        <f t="shared" si="154"/>
        <v/>
      </c>
      <c r="DI78" s="47" t="str">
        <f t="shared" si="154"/>
        <v/>
      </c>
      <c r="DJ78" s="47" t="str">
        <f t="shared" si="154"/>
        <v/>
      </c>
      <c r="DK78" s="47" t="str">
        <f t="shared" si="154"/>
        <v/>
      </c>
      <c r="DL78" s="47" t="str">
        <f t="shared" si="162"/>
        <v/>
      </c>
      <c r="DM78" s="47" t="str">
        <f t="shared" si="162"/>
        <v/>
      </c>
      <c r="DN78" s="47" t="str">
        <f t="shared" si="162"/>
        <v/>
      </c>
      <c r="DO78" s="47" t="str">
        <f t="shared" si="162"/>
        <v/>
      </c>
      <c r="DP78" s="47" t="str">
        <f t="shared" si="162"/>
        <v/>
      </c>
      <c r="DQ78" s="47" t="str">
        <f t="shared" si="162"/>
        <v/>
      </c>
      <c r="DR78" s="47" t="str">
        <f t="shared" si="162"/>
        <v/>
      </c>
      <c r="DS78" s="179" t="str">
        <f t="shared" si="150"/>
        <v/>
      </c>
      <c r="DT78" s="47" t="str">
        <f t="shared" si="170"/>
        <v/>
      </c>
      <c r="DU78" s="47" t="str">
        <f t="shared" si="170"/>
        <v/>
      </c>
      <c r="DV78" s="47" t="str">
        <f t="shared" si="170"/>
        <v/>
      </c>
      <c r="DW78" s="47" t="str">
        <f t="shared" si="170"/>
        <v/>
      </c>
      <c r="DX78" s="47" t="str">
        <f t="shared" si="170"/>
        <v/>
      </c>
      <c r="DY78" s="47" t="str">
        <f t="shared" si="170"/>
        <v/>
      </c>
      <c r="DZ78" s="47" t="str">
        <f t="shared" si="170"/>
        <v/>
      </c>
      <c r="EA78" s="47" t="str">
        <f t="shared" si="170"/>
        <v/>
      </c>
      <c r="EB78" s="47" t="str">
        <f t="shared" si="170"/>
        <v/>
      </c>
      <c r="EC78" s="47" t="str">
        <f t="shared" si="170"/>
        <v/>
      </c>
      <c r="ED78" s="47" t="str">
        <f t="shared" si="170"/>
        <v/>
      </c>
      <c r="EE78" s="47" t="str">
        <f t="shared" si="170"/>
        <v/>
      </c>
      <c r="EF78" s="47" t="str">
        <f t="shared" si="170"/>
        <v/>
      </c>
      <c r="EG78" s="47" t="str">
        <f t="shared" si="170"/>
        <v/>
      </c>
      <c r="EH78" s="47" t="str">
        <f t="shared" si="170"/>
        <v/>
      </c>
      <c r="EI78" s="47" t="str">
        <f t="shared" si="170"/>
        <v/>
      </c>
      <c r="EJ78" s="47" t="str">
        <f t="shared" si="163"/>
        <v/>
      </c>
      <c r="EK78" s="47" t="str">
        <f t="shared" si="163"/>
        <v/>
      </c>
      <c r="EL78" s="47" t="str">
        <f t="shared" si="163"/>
        <v/>
      </c>
      <c r="EM78" s="47" t="str">
        <f t="shared" si="163"/>
        <v/>
      </c>
      <c r="EN78" s="47" t="str">
        <f t="shared" si="163"/>
        <v/>
      </c>
      <c r="EO78" s="47" t="str">
        <f t="shared" si="163"/>
        <v/>
      </c>
      <c r="EP78" s="47" t="str">
        <f t="shared" si="163"/>
        <v/>
      </c>
      <c r="EQ78" s="47" t="str">
        <f t="shared" si="163"/>
        <v/>
      </c>
      <c r="ER78" s="47" t="str">
        <f t="shared" si="163"/>
        <v/>
      </c>
      <c r="ES78" s="47" t="str">
        <f t="shared" si="163"/>
        <v/>
      </c>
      <c r="ET78" s="47" t="str">
        <f t="shared" si="163"/>
        <v/>
      </c>
      <c r="EU78" s="47" t="str">
        <f t="shared" si="163"/>
        <v/>
      </c>
      <c r="EV78" s="47" t="str">
        <f t="shared" si="163"/>
        <v/>
      </c>
      <c r="EW78" s="47" t="str">
        <f t="shared" si="163"/>
        <v/>
      </c>
      <c r="EX78" s="47" t="str">
        <f t="shared" si="163"/>
        <v/>
      </c>
      <c r="EY78" s="47" t="str">
        <f t="shared" si="164"/>
        <v/>
      </c>
      <c r="EZ78" s="47" t="str">
        <f t="shared" si="164"/>
        <v/>
      </c>
      <c r="FA78" s="47" t="str">
        <f t="shared" si="164"/>
        <v/>
      </c>
      <c r="FB78" s="47" t="str">
        <f t="shared" si="164"/>
        <v/>
      </c>
      <c r="FC78" s="47" t="str">
        <f t="shared" si="164"/>
        <v/>
      </c>
      <c r="FD78" s="47" t="str">
        <f t="shared" si="164"/>
        <v/>
      </c>
      <c r="FE78" s="47" t="str">
        <f t="shared" si="164"/>
        <v/>
      </c>
      <c r="FF78" s="47" t="str">
        <f t="shared" si="164"/>
        <v/>
      </c>
      <c r="FG78" s="47" t="str">
        <f t="shared" si="164"/>
        <v/>
      </c>
      <c r="FH78" s="47" t="str">
        <f t="shared" si="164"/>
        <v/>
      </c>
      <c r="FI78" s="47" t="str">
        <f t="shared" si="164"/>
        <v/>
      </c>
      <c r="FJ78" s="47" t="str">
        <f t="shared" si="164"/>
        <v/>
      </c>
      <c r="FK78" s="47" t="str">
        <f t="shared" si="164"/>
        <v/>
      </c>
      <c r="FL78" s="47" t="str">
        <f t="shared" si="164"/>
        <v/>
      </c>
      <c r="FM78" s="47" t="str">
        <f t="shared" si="164"/>
        <v/>
      </c>
      <c r="FN78" s="47" t="str">
        <f t="shared" si="164"/>
        <v/>
      </c>
      <c r="FO78" s="47" t="str">
        <f t="shared" si="156"/>
        <v/>
      </c>
      <c r="FP78" s="47" t="str">
        <f t="shared" si="156"/>
        <v/>
      </c>
      <c r="FQ78" s="47" t="str">
        <f t="shared" si="156"/>
        <v/>
      </c>
      <c r="FR78" s="47" t="str">
        <f t="shared" si="156"/>
        <v/>
      </c>
      <c r="FS78" s="47" t="str">
        <f t="shared" si="156"/>
        <v/>
      </c>
      <c r="FT78" s="47" t="str">
        <f t="shared" si="156"/>
        <v/>
      </c>
      <c r="FU78" s="47" t="str">
        <f t="shared" si="156"/>
        <v/>
      </c>
      <c r="FV78" s="47" t="str">
        <f t="shared" si="156"/>
        <v/>
      </c>
      <c r="FW78" s="47" t="str">
        <f t="shared" si="156"/>
        <v/>
      </c>
      <c r="FX78" s="47" t="str">
        <f t="shared" si="156"/>
        <v/>
      </c>
      <c r="FY78" s="47" t="str">
        <f t="shared" si="156"/>
        <v/>
      </c>
      <c r="FZ78" s="47" t="str">
        <f t="shared" si="156"/>
        <v/>
      </c>
      <c r="GA78" s="47" t="str">
        <f t="shared" si="156"/>
        <v/>
      </c>
      <c r="GB78" s="47" t="str">
        <f t="shared" si="156"/>
        <v/>
      </c>
      <c r="GC78" s="47" t="str">
        <f t="shared" si="156"/>
        <v/>
      </c>
      <c r="GD78" s="47" t="str">
        <f t="shared" si="165"/>
        <v/>
      </c>
      <c r="GE78" s="47" t="str">
        <f t="shared" si="165"/>
        <v/>
      </c>
      <c r="GF78" s="47" t="str">
        <f t="shared" si="165"/>
        <v/>
      </c>
      <c r="GG78" s="47" t="str">
        <f t="shared" si="165"/>
        <v/>
      </c>
      <c r="GH78" s="47" t="str">
        <f t="shared" si="165"/>
        <v/>
      </c>
      <c r="GI78" s="47" t="str">
        <f t="shared" si="165"/>
        <v/>
      </c>
      <c r="GJ78" s="47" t="str">
        <f t="shared" si="165"/>
        <v/>
      </c>
      <c r="GK78" s="47" t="str">
        <f t="shared" si="165"/>
        <v/>
      </c>
      <c r="GL78" s="47" t="str">
        <f t="shared" si="165"/>
        <v/>
      </c>
      <c r="GM78" s="47" t="str">
        <f t="shared" si="165"/>
        <v/>
      </c>
      <c r="GN78" s="47" t="str">
        <f t="shared" si="165"/>
        <v/>
      </c>
      <c r="GO78" s="47" t="str">
        <f t="shared" si="165"/>
        <v/>
      </c>
      <c r="GP78" s="47" t="str">
        <f t="shared" si="165"/>
        <v/>
      </c>
      <c r="GQ78" s="47" t="str">
        <f t="shared" si="165"/>
        <v/>
      </c>
      <c r="GR78" s="47" t="str">
        <f t="shared" si="165"/>
        <v/>
      </c>
      <c r="GS78" s="47" t="str">
        <f t="shared" si="165"/>
        <v/>
      </c>
      <c r="GT78" s="47" t="str">
        <f t="shared" si="157"/>
        <v/>
      </c>
      <c r="GU78" s="47" t="str">
        <f t="shared" si="157"/>
        <v/>
      </c>
      <c r="GV78" s="47" t="str">
        <f t="shared" si="157"/>
        <v/>
      </c>
      <c r="GW78" s="47" t="str">
        <f t="shared" si="157"/>
        <v/>
      </c>
      <c r="GX78" s="47" t="str">
        <f t="shared" si="157"/>
        <v/>
      </c>
      <c r="GY78" s="47" t="str">
        <f t="shared" si="157"/>
        <v/>
      </c>
      <c r="GZ78" s="47" t="str">
        <f t="shared" si="157"/>
        <v/>
      </c>
      <c r="HA78" s="47" t="str">
        <f t="shared" si="157"/>
        <v/>
      </c>
      <c r="HB78" s="47" t="str">
        <f t="shared" si="157"/>
        <v/>
      </c>
      <c r="HC78" s="47" t="str">
        <f t="shared" si="157"/>
        <v/>
      </c>
      <c r="HD78" s="47" t="str">
        <f t="shared" si="157"/>
        <v/>
      </c>
      <c r="HE78" s="47" t="str">
        <f t="shared" si="157"/>
        <v/>
      </c>
      <c r="HF78" s="47" t="str">
        <f t="shared" si="157"/>
        <v/>
      </c>
      <c r="HG78" s="47" t="str">
        <f t="shared" si="157"/>
        <v/>
      </c>
      <c r="HH78" s="47" t="str">
        <f t="shared" si="157"/>
        <v/>
      </c>
      <c r="HI78" s="47" t="str">
        <f t="shared" si="166"/>
        <v/>
      </c>
      <c r="HJ78" s="47" t="str">
        <f t="shared" si="166"/>
        <v/>
      </c>
      <c r="HK78" s="47" t="str">
        <f t="shared" si="166"/>
        <v/>
      </c>
      <c r="HL78" s="47" t="str">
        <f t="shared" si="166"/>
        <v/>
      </c>
      <c r="HM78" s="47" t="str">
        <f t="shared" si="166"/>
        <v/>
      </c>
      <c r="HN78" s="47" t="str">
        <f t="shared" si="166"/>
        <v/>
      </c>
      <c r="HO78" s="47" t="str">
        <f t="shared" si="166"/>
        <v/>
      </c>
      <c r="HP78" s="165" t="e">
        <f t="shared" si="152"/>
        <v>#N/A</v>
      </c>
      <c r="HQ78" s="165" t="e">
        <f t="shared" si="152"/>
        <v>#N/A</v>
      </c>
      <c r="HR78" s="165" t="e">
        <f t="shared" si="152"/>
        <v>#N/A</v>
      </c>
      <c r="HS78" s="165" t="e">
        <f t="shared" si="152"/>
        <v>#N/A</v>
      </c>
      <c r="HT78" s="165" t="e">
        <f t="shared" si="152"/>
        <v>#N/A</v>
      </c>
      <c r="HU78" s="165" t="e">
        <f t="shared" si="152"/>
        <v>#N/A</v>
      </c>
      <c r="HV78" s="165" t="e">
        <f t="shared" si="152"/>
        <v>#N/A</v>
      </c>
      <c r="HW78" s="165" t="e">
        <f t="shared" si="152"/>
        <v>#N/A</v>
      </c>
      <c r="HX78" s="165" t="e">
        <f t="shared" si="152"/>
        <v>#N/A</v>
      </c>
      <c r="HY78" s="165" t="e">
        <f t="shared" si="152"/>
        <v>#N/A</v>
      </c>
      <c r="HZ78" s="165" t="e">
        <f t="shared" si="152"/>
        <v>#N/A</v>
      </c>
      <c r="IA78" s="165" t="e">
        <f t="shared" si="152"/>
        <v>#N/A</v>
      </c>
      <c r="IB78" s="165" t="e">
        <f t="shared" si="152"/>
        <v>#N/A</v>
      </c>
      <c r="IC78" s="165" t="e">
        <f t="shared" si="152"/>
        <v>#N/A</v>
      </c>
      <c r="ID78" s="165" t="e">
        <f t="shared" si="152"/>
        <v>#N/A</v>
      </c>
      <c r="IE78" s="165" t="e">
        <f t="shared" si="151"/>
        <v>#N/A</v>
      </c>
      <c r="IF78" s="165" t="e">
        <f t="shared" si="151"/>
        <v>#N/A</v>
      </c>
      <c r="IG78" s="165" t="e">
        <f t="shared" si="151"/>
        <v>#N/A</v>
      </c>
      <c r="IH78" s="165" t="e">
        <f t="shared" si="151"/>
        <v>#N/A</v>
      </c>
      <c r="II78" s="165" t="e">
        <f t="shared" si="167"/>
        <v>#N/A</v>
      </c>
      <c r="IJ78" s="165" t="e">
        <f t="shared" si="167"/>
        <v>#N/A</v>
      </c>
      <c r="IK78" s="165" t="e">
        <f t="shared" si="167"/>
        <v>#N/A</v>
      </c>
      <c r="IL78" s="165" t="e">
        <f t="shared" si="167"/>
        <v>#N/A</v>
      </c>
      <c r="IM78" s="165" t="e">
        <f t="shared" si="167"/>
        <v>#N/A</v>
      </c>
      <c r="IN78" s="165" t="e">
        <f t="shared" si="167"/>
        <v>#N/A</v>
      </c>
      <c r="IO78" s="165" t="e">
        <f t="shared" si="167"/>
        <v>#N/A</v>
      </c>
      <c r="IP78" s="165" t="e">
        <f t="shared" si="167"/>
        <v>#N/A</v>
      </c>
      <c r="IQ78" s="165" t="e">
        <f t="shared" si="167"/>
        <v>#N/A</v>
      </c>
      <c r="IR78" s="165" t="e">
        <f t="shared" si="167"/>
        <v>#N/A</v>
      </c>
      <c r="IS78" s="165" t="e">
        <f t="shared" si="167"/>
        <v>#N/A</v>
      </c>
      <c r="IT78" s="165" t="e">
        <f t="shared" si="118"/>
        <v>#N/A</v>
      </c>
      <c r="IU78" s="165" t="e">
        <f t="shared" si="118"/>
        <v>#N/A</v>
      </c>
      <c r="IV78" s="165" t="e">
        <f t="shared" si="118"/>
        <v>#N/A</v>
      </c>
      <c r="IW78" s="165" t="e">
        <f t="shared" si="118"/>
        <v>#N/A</v>
      </c>
      <c r="IX78" s="165" t="e">
        <f t="shared" si="118"/>
        <v>#N/A</v>
      </c>
      <c r="IY78" s="165" t="e">
        <f t="shared" si="118"/>
        <v>#N/A</v>
      </c>
      <c r="IZ78" s="165" t="e">
        <f t="shared" si="118"/>
        <v>#N/A</v>
      </c>
      <c r="JA78" s="165" t="e">
        <f t="shared" si="118"/>
        <v>#N/A</v>
      </c>
      <c r="JB78" s="165" t="e">
        <f t="shared" si="118"/>
        <v>#N/A</v>
      </c>
      <c r="JC78" s="165" t="e">
        <f t="shared" si="118"/>
        <v>#N/A</v>
      </c>
      <c r="JD78" s="165" t="e">
        <f t="shared" si="118"/>
        <v>#N/A</v>
      </c>
      <c r="JE78" s="165" t="e">
        <f t="shared" si="118"/>
        <v>#N/A</v>
      </c>
      <c r="JF78" s="165" t="e">
        <f t="shared" si="118"/>
        <v>#N/A</v>
      </c>
      <c r="JG78" s="165" t="e">
        <f t="shared" si="118"/>
        <v>#N/A</v>
      </c>
      <c r="JH78" s="165" t="e">
        <f t="shared" si="118"/>
        <v>#N/A</v>
      </c>
      <c r="JI78" s="165" t="e">
        <f t="shared" si="118"/>
        <v>#N/A</v>
      </c>
      <c r="JJ78" s="165" t="e">
        <f t="shared" si="168"/>
        <v>#N/A</v>
      </c>
      <c r="JK78" s="165" t="e">
        <f t="shared" si="145"/>
        <v>#N/A</v>
      </c>
      <c r="JL78" s="165" t="e">
        <f t="shared" si="145"/>
        <v>#N/A</v>
      </c>
      <c r="JM78" s="165" t="e">
        <f t="shared" si="145"/>
        <v>#N/A</v>
      </c>
      <c r="JN78" s="165" t="e">
        <f t="shared" si="145"/>
        <v>#N/A</v>
      </c>
      <c r="JO78" s="165" t="e">
        <f t="shared" si="145"/>
        <v>#N/A</v>
      </c>
      <c r="JP78" s="165" t="e">
        <f t="shared" si="145"/>
        <v>#N/A</v>
      </c>
      <c r="JQ78" s="165" t="e">
        <f t="shared" si="145"/>
        <v>#N/A</v>
      </c>
      <c r="JR78" s="165" t="e">
        <f t="shared" si="135"/>
        <v>#N/A</v>
      </c>
      <c r="JS78" s="165" t="e">
        <f t="shared" si="135"/>
        <v>#N/A</v>
      </c>
      <c r="JT78" s="165" t="e">
        <f t="shared" si="135"/>
        <v>#N/A</v>
      </c>
      <c r="JU78" s="165" t="e">
        <f t="shared" si="135"/>
        <v>#N/A</v>
      </c>
      <c r="JV78" s="165" t="e">
        <f t="shared" si="135"/>
        <v>#N/A</v>
      </c>
      <c r="JW78" s="165" t="e">
        <f t="shared" si="135"/>
        <v>#N/A</v>
      </c>
      <c r="JX78" s="165" t="e">
        <f t="shared" si="135"/>
        <v>#N/A</v>
      </c>
      <c r="JY78" s="165" t="e">
        <f t="shared" si="135"/>
        <v>#N/A</v>
      </c>
      <c r="JZ78" s="165" t="e">
        <f t="shared" si="135"/>
        <v>#N/A</v>
      </c>
      <c r="KA78" s="165" t="e">
        <f t="shared" si="135"/>
        <v>#N/A</v>
      </c>
      <c r="KB78" s="165" t="e">
        <f t="shared" si="135"/>
        <v>#N/A</v>
      </c>
      <c r="KC78" s="165" t="e">
        <f t="shared" si="135"/>
        <v>#N/A</v>
      </c>
      <c r="KD78" s="165" t="e">
        <f t="shared" si="135"/>
        <v>#N/A</v>
      </c>
      <c r="KE78" s="165" t="e">
        <f t="shared" si="135"/>
        <v>#N/A</v>
      </c>
      <c r="KF78" s="165" t="e">
        <f t="shared" si="135"/>
        <v>#N/A</v>
      </c>
      <c r="KG78" s="165" t="e">
        <f t="shared" si="135"/>
        <v>#N/A</v>
      </c>
      <c r="KH78" s="165" t="e">
        <f t="shared" si="136"/>
        <v>#N/A</v>
      </c>
      <c r="KI78" s="165" t="e">
        <f t="shared" si="136"/>
        <v>#N/A</v>
      </c>
      <c r="KJ78" s="165" t="e">
        <f t="shared" si="136"/>
        <v>#N/A</v>
      </c>
      <c r="KK78" s="165" t="e">
        <f t="shared" si="136"/>
        <v>#N/A</v>
      </c>
      <c r="KL78" s="165" t="e">
        <f t="shared" si="136"/>
        <v>#N/A</v>
      </c>
      <c r="KM78" s="165" t="e">
        <f t="shared" si="136"/>
        <v>#N/A</v>
      </c>
      <c r="KN78" s="165" t="e">
        <f t="shared" si="136"/>
        <v>#N/A</v>
      </c>
      <c r="KO78" s="165" t="e">
        <f t="shared" si="136"/>
        <v>#N/A</v>
      </c>
      <c r="KP78" s="165" t="e">
        <f t="shared" si="136"/>
        <v>#N/A</v>
      </c>
      <c r="KQ78" s="165" t="e">
        <f t="shared" si="136"/>
        <v>#N/A</v>
      </c>
      <c r="KR78" s="165" t="e">
        <f t="shared" si="136"/>
        <v>#N/A</v>
      </c>
      <c r="KS78" s="165" t="e">
        <f t="shared" si="136"/>
        <v>#N/A</v>
      </c>
      <c r="KT78" s="165" t="e">
        <f t="shared" si="136"/>
        <v>#N/A</v>
      </c>
      <c r="KU78" s="165" t="e">
        <f t="shared" si="136"/>
        <v>#N/A</v>
      </c>
      <c r="KV78" s="165" t="e">
        <f t="shared" si="136"/>
        <v>#N/A</v>
      </c>
      <c r="KW78" s="165" t="e">
        <f t="shared" si="136"/>
        <v>#N/A</v>
      </c>
      <c r="KX78" s="165" t="e">
        <f t="shared" si="137"/>
        <v>#N/A</v>
      </c>
      <c r="KY78" s="165" t="e">
        <f t="shared" si="137"/>
        <v>#N/A</v>
      </c>
      <c r="KZ78" s="165" t="e">
        <f t="shared" si="137"/>
        <v>#N/A</v>
      </c>
      <c r="LA78" s="165" t="e">
        <f t="shared" si="137"/>
        <v>#N/A</v>
      </c>
      <c r="LB78" s="165" t="e">
        <f t="shared" si="137"/>
        <v>#N/A</v>
      </c>
      <c r="LC78" s="165" t="e">
        <f t="shared" si="137"/>
        <v>#N/A</v>
      </c>
      <c r="LD78" s="165" t="e">
        <f t="shared" si="137"/>
        <v>#N/A</v>
      </c>
      <c r="LE78" s="165" t="e">
        <f t="shared" si="137"/>
        <v>#N/A</v>
      </c>
      <c r="LF78" s="165" t="e">
        <f t="shared" si="137"/>
        <v>#N/A</v>
      </c>
      <c r="LG78" s="165" t="e">
        <f t="shared" si="137"/>
        <v>#N/A</v>
      </c>
      <c r="LH78" s="165" t="e">
        <f t="shared" si="137"/>
        <v>#N/A</v>
      </c>
      <c r="LI78" s="165" t="e">
        <f t="shared" si="137"/>
        <v>#N/A</v>
      </c>
      <c r="LJ78" s="165" t="e">
        <f t="shared" si="137"/>
        <v>#N/A</v>
      </c>
      <c r="LK78" s="165" t="e">
        <f t="shared" si="137"/>
        <v>#N/A</v>
      </c>
      <c r="LL78" s="165" t="e">
        <f t="shared" si="137"/>
        <v>#N/A</v>
      </c>
      <c r="LM78" s="165" t="e">
        <f t="shared" si="137"/>
        <v>#N/A</v>
      </c>
      <c r="LN78" s="165" t="e">
        <f t="shared" si="138"/>
        <v>#N/A</v>
      </c>
      <c r="LO78" s="165" t="e">
        <f t="shared" si="138"/>
        <v>#N/A</v>
      </c>
      <c r="LP78" s="165" t="e">
        <f t="shared" si="138"/>
        <v>#N/A</v>
      </c>
      <c r="LQ78" s="165" t="e">
        <f t="shared" si="138"/>
        <v>#N/A</v>
      </c>
      <c r="LR78" s="165" t="e">
        <f t="shared" si="138"/>
        <v>#N/A</v>
      </c>
      <c r="LS78" s="165" t="e">
        <f t="shared" si="138"/>
        <v>#N/A</v>
      </c>
      <c r="LT78" s="165" t="e">
        <f t="shared" si="138"/>
        <v>#N/A</v>
      </c>
      <c r="LU78" s="165" t="e">
        <f t="shared" si="138"/>
        <v>#N/A</v>
      </c>
      <c r="LV78" s="165" t="e">
        <f t="shared" si="138"/>
        <v>#N/A</v>
      </c>
      <c r="LW78" s="165" t="e">
        <f t="shared" si="138"/>
        <v>#N/A</v>
      </c>
      <c r="LX78" s="165" t="e">
        <f t="shared" si="138"/>
        <v>#N/A</v>
      </c>
      <c r="LY78" s="165" t="e">
        <f t="shared" si="138"/>
        <v>#N/A</v>
      </c>
      <c r="LZ78" s="165" t="e">
        <f t="shared" si="138"/>
        <v>#N/A</v>
      </c>
      <c r="MA78" s="165" t="e">
        <f t="shared" si="138"/>
        <v>#N/A</v>
      </c>
      <c r="MB78" s="165" t="e">
        <f t="shared" si="138"/>
        <v>#N/A</v>
      </c>
      <c r="MC78" s="165" t="e">
        <f t="shared" si="138"/>
        <v>#N/A</v>
      </c>
      <c r="MD78" s="165" t="e">
        <f t="shared" si="139"/>
        <v>#N/A</v>
      </c>
      <c r="ME78" s="165" t="e">
        <f t="shared" si="139"/>
        <v>#N/A</v>
      </c>
      <c r="MF78" s="165" t="e">
        <f t="shared" si="139"/>
        <v>#N/A</v>
      </c>
      <c r="MG78" s="165" t="e">
        <f t="shared" si="139"/>
        <v>#N/A</v>
      </c>
      <c r="MH78" s="165" t="e">
        <f t="shared" si="139"/>
        <v>#N/A</v>
      </c>
      <c r="MI78" s="165" t="e">
        <f t="shared" si="139"/>
        <v>#N/A</v>
      </c>
      <c r="MJ78" s="165" t="e">
        <f t="shared" si="139"/>
        <v>#N/A</v>
      </c>
      <c r="MK78" s="165" t="e">
        <f t="shared" si="139"/>
        <v>#N/A</v>
      </c>
      <c r="ML78" s="165" t="e">
        <f t="shared" si="139"/>
        <v>#N/A</v>
      </c>
      <c r="MM78" s="165" t="e">
        <f t="shared" si="139"/>
        <v>#N/A</v>
      </c>
      <c r="MN78" s="165" t="e">
        <f t="shared" si="139"/>
        <v>#N/A</v>
      </c>
      <c r="MO78" s="165" t="e">
        <f t="shared" si="139"/>
        <v>#N/A</v>
      </c>
      <c r="MP78" s="165" t="e">
        <f t="shared" si="139"/>
        <v>#N/A</v>
      </c>
      <c r="MQ78" s="165" t="e">
        <f t="shared" si="139"/>
        <v>#N/A</v>
      </c>
      <c r="MR78" s="165" t="e">
        <f t="shared" si="139"/>
        <v>#N/A</v>
      </c>
      <c r="MS78" s="165" t="e">
        <f t="shared" si="139"/>
        <v>#N/A</v>
      </c>
      <c r="MT78" s="165" t="e">
        <f t="shared" si="140"/>
        <v>#N/A</v>
      </c>
      <c r="MU78" s="165" t="e">
        <f t="shared" si="140"/>
        <v>#N/A</v>
      </c>
      <c r="MV78" s="165" t="e">
        <f t="shared" si="140"/>
        <v>#N/A</v>
      </c>
      <c r="MW78" s="165" t="e">
        <f t="shared" si="140"/>
        <v>#N/A</v>
      </c>
      <c r="MX78" s="165" t="e">
        <f t="shared" si="140"/>
        <v>#N/A</v>
      </c>
      <c r="MY78" s="165" t="e">
        <f t="shared" si="140"/>
        <v>#N/A</v>
      </c>
      <c r="MZ78" s="165" t="e">
        <f t="shared" si="140"/>
        <v>#N/A</v>
      </c>
      <c r="NA78" s="165" t="e">
        <f t="shared" si="140"/>
        <v>#N/A</v>
      </c>
      <c r="NB78" s="165" t="e">
        <f t="shared" si="140"/>
        <v>#N/A</v>
      </c>
      <c r="NC78" s="165" t="e">
        <f t="shared" si="140"/>
        <v>#N/A</v>
      </c>
      <c r="ND78" s="165" t="e">
        <f t="shared" si="140"/>
        <v>#N/A</v>
      </c>
      <c r="NE78" s="165" t="e">
        <f t="shared" si="140"/>
        <v>#N/A</v>
      </c>
      <c r="NF78" s="165" t="e">
        <f t="shared" si="140"/>
        <v>#N/A</v>
      </c>
      <c r="NG78" s="165" t="e">
        <f t="shared" si="140"/>
        <v>#N/A</v>
      </c>
      <c r="NH78" s="165" t="e">
        <f t="shared" si="140"/>
        <v>#N/A</v>
      </c>
      <c r="NI78" s="165" t="e">
        <f t="shared" si="140"/>
        <v>#N/A</v>
      </c>
      <c r="NJ78" s="165" t="e">
        <f t="shared" si="141"/>
        <v>#N/A</v>
      </c>
      <c r="NK78" s="165" t="e">
        <f t="shared" si="141"/>
        <v>#N/A</v>
      </c>
      <c r="NL78" s="165" t="e">
        <f t="shared" si="141"/>
        <v>#N/A</v>
      </c>
      <c r="NM78" s="165" t="e">
        <f t="shared" si="141"/>
        <v>#N/A</v>
      </c>
      <c r="NN78" s="165" t="e">
        <f t="shared" si="141"/>
        <v>#N/A</v>
      </c>
      <c r="NO78" s="165" t="e">
        <f t="shared" si="141"/>
        <v>#N/A</v>
      </c>
      <c r="NP78" s="165" t="e">
        <f t="shared" si="141"/>
        <v>#N/A</v>
      </c>
      <c r="NQ78" s="165" t="e">
        <f t="shared" si="141"/>
        <v>#N/A</v>
      </c>
      <c r="NR78" s="165" t="e">
        <f t="shared" si="141"/>
        <v>#N/A</v>
      </c>
      <c r="NS78" s="165" t="e">
        <f t="shared" si="141"/>
        <v>#N/A</v>
      </c>
      <c r="NT78" s="165" t="e">
        <f t="shared" si="141"/>
        <v>#N/A</v>
      </c>
      <c r="NU78" s="165" t="e">
        <f t="shared" si="141"/>
        <v>#N/A</v>
      </c>
      <c r="NV78" s="165" t="e">
        <f t="shared" si="141"/>
        <v>#N/A</v>
      </c>
      <c r="NW78" s="165" t="e">
        <f t="shared" si="141"/>
        <v>#N/A</v>
      </c>
      <c r="NX78" s="165" t="e">
        <f t="shared" si="141"/>
        <v>#N/A</v>
      </c>
      <c r="NY78" s="165" t="e">
        <f t="shared" si="141"/>
        <v>#N/A</v>
      </c>
      <c r="NZ78" s="165" t="e">
        <f t="shared" si="142"/>
        <v>#N/A</v>
      </c>
      <c r="OA78" s="165" t="e">
        <f t="shared" si="142"/>
        <v>#N/A</v>
      </c>
      <c r="OB78" s="165" t="e">
        <f t="shared" si="142"/>
        <v>#N/A</v>
      </c>
      <c r="OC78" s="165" t="e">
        <f t="shared" si="142"/>
        <v>#N/A</v>
      </c>
      <c r="OD78" s="165" t="e">
        <f t="shared" si="142"/>
        <v>#N/A</v>
      </c>
      <c r="OE78" s="165" t="e">
        <f t="shared" si="142"/>
        <v>#N/A</v>
      </c>
      <c r="OF78" s="165" t="e">
        <f t="shared" si="142"/>
        <v>#N/A</v>
      </c>
      <c r="OG78" s="165" t="e">
        <f t="shared" si="142"/>
        <v>#N/A</v>
      </c>
      <c r="OH78" s="165" t="e">
        <f t="shared" si="142"/>
        <v>#N/A</v>
      </c>
      <c r="OI78" s="165" t="e">
        <f t="shared" si="142"/>
        <v>#N/A</v>
      </c>
      <c r="OJ78" s="165" t="e">
        <f t="shared" si="142"/>
        <v>#N/A</v>
      </c>
      <c r="OK78" s="165" t="e">
        <f t="shared" si="142"/>
        <v>#N/A</v>
      </c>
      <c r="OL78" s="165" t="e">
        <f t="shared" si="142"/>
        <v>#N/A</v>
      </c>
      <c r="OM78" s="165" t="e">
        <f t="shared" si="142"/>
        <v>#N/A</v>
      </c>
      <c r="ON78" s="165" t="e">
        <f t="shared" si="142"/>
        <v>#N/A</v>
      </c>
      <c r="OO78" s="165" t="e">
        <f t="shared" si="142"/>
        <v>#N/A</v>
      </c>
      <c r="OP78" s="165" t="e">
        <f t="shared" si="143"/>
        <v>#N/A</v>
      </c>
      <c r="OQ78" s="165" t="e">
        <f t="shared" si="143"/>
        <v>#N/A</v>
      </c>
      <c r="OR78" s="165" t="e">
        <f t="shared" si="143"/>
        <v>#N/A</v>
      </c>
      <c r="OS78" s="165" t="e">
        <f t="shared" si="143"/>
        <v>#N/A</v>
      </c>
      <c r="OT78" s="165" t="e">
        <f t="shared" si="114"/>
        <v>#N/A</v>
      </c>
      <c r="OU78" s="165" t="e">
        <f t="shared" si="114"/>
        <v>#N/A</v>
      </c>
      <c r="OV78" s="165" t="e">
        <f t="shared" si="114"/>
        <v>#N/A</v>
      </c>
      <c r="OW78" s="165" t="e">
        <f t="shared" si="114"/>
        <v>#N/A</v>
      </c>
      <c r="OX78" s="165" t="e">
        <f t="shared" si="114"/>
        <v>#N/A</v>
      </c>
      <c r="OY78" s="165" t="e">
        <f t="shared" si="114"/>
        <v>#N/A</v>
      </c>
      <c r="OZ78" s="165" t="e">
        <f t="shared" si="114"/>
        <v>#N/A</v>
      </c>
      <c r="PA78" s="165" t="e">
        <f t="shared" si="114"/>
        <v>#N/A</v>
      </c>
      <c r="PB78" s="165" t="e">
        <f t="shared" si="114"/>
        <v>#N/A</v>
      </c>
      <c r="PC78" s="165" t="e">
        <f t="shared" si="114"/>
        <v>#N/A</v>
      </c>
      <c r="PD78" s="165" t="e">
        <f t="shared" si="114"/>
        <v>#N/A</v>
      </c>
      <c r="PE78" s="165" t="e">
        <f t="shared" si="114"/>
        <v>#N/A</v>
      </c>
      <c r="PF78" s="165" t="e">
        <f t="shared" si="114"/>
        <v>#N/A</v>
      </c>
      <c r="PG78" s="165" t="e">
        <f t="shared" si="114"/>
        <v>#N/A</v>
      </c>
      <c r="PH78" s="165" t="e">
        <f t="shared" si="114"/>
        <v>#N/A</v>
      </c>
    </row>
    <row r="79" spans="1:424" hidden="1" x14ac:dyDescent="0.45">
      <c r="A79" s="4">
        <v>76</v>
      </c>
      <c r="B79" s="91"/>
      <c r="C79" s="91"/>
      <c r="D79" s="91"/>
      <c r="E79" s="120" t="str">
        <f t="shared" si="146"/>
        <v/>
      </c>
      <c r="F79" s="120" t="str">
        <f t="shared" si="147"/>
        <v/>
      </c>
      <c r="G79" s="71" t="str">
        <f t="shared" si="148"/>
        <v/>
      </c>
      <c r="H79" s="23"/>
      <c r="I79" s="55"/>
      <c r="J79" s="298"/>
      <c r="K79" s="72" t="str">
        <f>IF(AND(B79&gt;0,C79&gt;0,D79&gt;0),IF(ISBLANK(J79),IF(ISBLANK(H79),"",(D79-B79)*VLOOKUP(H79,VLookups!$A$4:$B$13,2,FALSE)),J79),"")</f>
        <v/>
      </c>
      <c r="L79" s="73" t="str">
        <f t="shared" si="144"/>
        <v/>
      </c>
      <c r="M79" s="91"/>
      <c r="N79" s="265" t="str">
        <f>IF(AND(M79&gt;0,C79&gt;0,NOT(K79="")),ABS(VLOOKUP($M$1,VLookups!$A$43:$B$44,2,FALSE)-_xlfn.NORM.DIST(M79,G79,K79,TRUE)),"")</f>
        <v/>
      </c>
      <c r="O79" s="90" t="str">
        <f>IF(AND($B79&gt;0,$C79&gt;0,$D79&gt;0,NOT(ISBLANK($H79))),_xlfn.NORM.INV(ABS(VLOOKUP($M$1,VLookups!$A$43:$B$44,2,FALSE)-O$3),$G79,$K79),"")</f>
        <v/>
      </c>
      <c r="P79" s="89" t="str">
        <f>IF(AND($B79&gt;0,$C79&gt;0,$D79&gt;0,NOT(ISBLANK($H79))),_xlfn.NORM.INV(ABS(VLOOKUP($M$1,VLookups!$A$43:$B$44,2,FALSE)-P$3),$G79,$K79),"")</f>
        <v/>
      </c>
      <c r="Q79" s="90" t="str">
        <f>IF(AND($B79&gt;0,$C79&gt;0,$D79&gt;0,NOT(ISBLANK($H79))),_xlfn.NORM.INV(ABS(VLOOKUP($M$1,VLookups!$A$43:$B$44,2,FALSE)-Q$3),$G79,$K79),"")</f>
        <v/>
      </c>
      <c r="R79" s="89" t="str">
        <f>IF(AND($B79&gt;0,$C79&gt;0,$D79&gt;0,NOT(ISBLANK($H79))),_xlfn.NORM.INV(ABS(VLOOKUP($M$1,VLookups!$A$43:$B$44,2,FALSE)-R$3),$G79,$K79),"")</f>
        <v/>
      </c>
      <c r="S79" s="90" t="str">
        <f>IF(AND($B79&gt;0,$C79&gt;0,$D79&gt;0,NOT(ISBLANK($H79))),_xlfn.NORM.INV(ABS(VLOOKUP($M$1,VLookups!$A$43:$B$44,2,FALSE)-S$3),$G79,$K79),"")</f>
        <v/>
      </c>
      <c r="T79" s="89" t="str">
        <f>IF(AND($B79&gt;0,$C79&gt;0,$D79&gt;0,NOT(ISBLANK($H79))),_xlfn.NORM.INV(ABS(VLOOKUP($M$1,VLookups!$A$43:$B$44,2,FALSE)-T$3),$G79,$K79),"")</f>
        <v/>
      </c>
      <c r="U79" s="5"/>
      <c r="V79" s="164" t="str">
        <f t="shared" si="149"/>
        <v/>
      </c>
      <c r="W79" s="47" t="str">
        <f t="shared" si="169"/>
        <v/>
      </c>
      <c r="X79" s="47" t="str">
        <f t="shared" si="169"/>
        <v/>
      </c>
      <c r="Y79" s="47" t="str">
        <f t="shared" si="169"/>
        <v/>
      </c>
      <c r="Z79" s="47" t="str">
        <f t="shared" si="169"/>
        <v/>
      </c>
      <c r="AA79" s="47" t="str">
        <f t="shared" si="169"/>
        <v/>
      </c>
      <c r="AB79" s="47" t="str">
        <f t="shared" si="169"/>
        <v/>
      </c>
      <c r="AC79" s="47" t="str">
        <f t="shared" si="169"/>
        <v/>
      </c>
      <c r="AD79" s="47" t="str">
        <f t="shared" si="169"/>
        <v/>
      </c>
      <c r="AE79" s="47" t="str">
        <f t="shared" si="169"/>
        <v/>
      </c>
      <c r="AF79" s="47" t="str">
        <f t="shared" si="169"/>
        <v/>
      </c>
      <c r="AG79" s="47" t="str">
        <f t="shared" si="169"/>
        <v/>
      </c>
      <c r="AH79" s="47" t="str">
        <f t="shared" si="169"/>
        <v/>
      </c>
      <c r="AI79" s="47" t="str">
        <f t="shared" si="169"/>
        <v/>
      </c>
      <c r="AJ79" s="47" t="str">
        <f t="shared" si="169"/>
        <v/>
      </c>
      <c r="AK79" s="47" t="str">
        <f t="shared" si="169"/>
        <v/>
      </c>
      <c r="AL79" s="47" t="str">
        <f t="shared" si="169"/>
        <v/>
      </c>
      <c r="AM79" s="47" t="str">
        <f t="shared" si="159"/>
        <v/>
      </c>
      <c r="AN79" s="47" t="str">
        <f t="shared" si="159"/>
        <v/>
      </c>
      <c r="AO79" s="47" t="str">
        <f t="shared" si="159"/>
        <v/>
      </c>
      <c r="AP79" s="47" t="str">
        <f t="shared" si="159"/>
        <v/>
      </c>
      <c r="AQ79" s="47" t="str">
        <f t="shared" si="159"/>
        <v/>
      </c>
      <c r="AR79" s="47" t="str">
        <f t="shared" si="159"/>
        <v/>
      </c>
      <c r="AS79" s="47" t="str">
        <f t="shared" si="159"/>
        <v/>
      </c>
      <c r="AT79" s="47" t="str">
        <f t="shared" si="159"/>
        <v/>
      </c>
      <c r="AU79" s="47" t="str">
        <f t="shared" si="159"/>
        <v/>
      </c>
      <c r="AV79" s="47" t="str">
        <f t="shared" si="159"/>
        <v/>
      </c>
      <c r="AW79" s="47" t="str">
        <f t="shared" si="159"/>
        <v/>
      </c>
      <c r="AX79" s="47" t="str">
        <f t="shared" si="159"/>
        <v/>
      </c>
      <c r="AY79" s="47" t="str">
        <f t="shared" si="159"/>
        <v/>
      </c>
      <c r="AZ79" s="47" t="str">
        <f t="shared" si="159"/>
        <v/>
      </c>
      <c r="BA79" s="47" t="str">
        <f t="shared" si="159"/>
        <v/>
      </c>
      <c r="BB79" s="47" t="str">
        <f t="shared" si="160"/>
        <v/>
      </c>
      <c r="BC79" s="47" t="str">
        <f t="shared" si="160"/>
        <v/>
      </c>
      <c r="BD79" s="47" t="str">
        <f t="shared" si="160"/>
        <v/>
      </c>
      <c r="BE79" s="47" t="str">
        <f t="shared" si="160"/>
        <v/>
      </c>
      <c r="BF79" s="47" t="str">
        <f t="shared" si="160"/>
        <v/>
      </c>
      <c r="BG79" s="47" t="str">
        <f t="shared" si="160"/>
        <v/>
      </c>
      <c r="BH79" s="47" t="str">
        <f t="shared" si="160"/>
        <v/>
      </c>
      <c r="BI79" s="47" t="str">
        <f t="shared" si="160"/>
        <v/>
      </c>
      <c r="BJ79" s="47" t="str">
        <f t="shared" si="160"/>
        <v/>
      </c>
      <c r="BK79" s="47" t="str">
        <f t="shared" si="160"/>
        <v/>
      </c>
      <c r="BL79" s="47" t="str">
        <f t="shared" si="160"/>
        <v/>
      </c>
      <c r="BM79" s="47" t="str">
        <f t="shared" si="160"/>
        <v/>
      </c>
      <c r="BN79" s="47" t="str">
        <f t="shared" si="160"/>
        <v/>
      </c>
      <c r="BO79" s="47" t="str">
        <f t="shared" si="160"/>
        <v/>
      </c>
      <c r="BP79" s="47" t="str">
        <f t="shared" si="160"/>
        <v/>
      </c>
      <c r="BQ79" s="47" t="str">
        <f t="shared" si="160"/>
        <v/>
      </c>
      <c r="BR79" s="47" t="str">
        <f t="shared" si="153"/>
        <v/>
      </c>
      <c r="BS79" s="47" t="str">
        <f t="shared" si="153"/>
        <v/>
      </c>
      <c r="BT79" s="47" t="str">
        <f t="shared" si="153"/>
        <v/>
      </c>
      <c r="BU79" s="47" t="str">
        <f t="shared" si="153"/>
        <v/>
      </c>
      <c r="BV79" s="47" t="str">
        <f t="shared" si="153"/>
        <v/>
      </c>
      <c r="BW79" s="47" t="str">
        <f t="shared" si="153"/>
        <v/>
      </c>
      <c r="BX79" s="47" t="str">
        <f t="shared" si="153"/>
        <v/>
      </c>
      <c r="BY79" s="47" t="str">
        <f t="shared" si="153"/>
        <v/>
      </c>
      <c r="BZ79" s="47" t="str">
        <f t="shared" si="153"/>
        <v/>
      </c>
      <c r="CA79" s="47" t="str">
        <f t="shared" si="153"/>
        <v/>
      </c>
      <c r="CB79" s="47" t="str">
        <f t="shared" si="153"/>
        <v/>
      </c>
      <c r="CC79" s="47" t="str">
        <f t="shared" si="153"/>
        <v/>
      </c>
      <c r="CD79" s="47" t="str">
        <f t="shared" si="153"/>
        <v/>
      </c>
      <c r="CE79" s="47" t="str">
        <f t="shared" si="153"/>
        <v/>
      </c>
      <c r="CF79" s="47" t="str">
        <f t="shared" si="153"/>
        <v/>
      </c>
      <c r="CG79" s="47" t="str">
        <f t="shared" si="161"/>
        <v/>
      </c>
      <c r="CH79" s="47" t="str">
        <f t="shared" si="161"/>
        <v/>
      </c>
      <c r="CI79" s="47" t="str">
        <f t="shared" si="161"/>
        <v/>
      </c>
      <c r="CJ79" s="47" t="str">
        <f t="shared" si="161"/>
        <v/>
      </c>
      <c r="CK79" s="47" t="str">
        <f t="shared" si="161"/>
        <v/>
      </c>
      <c r="CL79" s="47" t="str">
        <f t="shared" si="161"/>
        <v/>
      </c>
      <c r="CM79" s="47" t="str">
        <f t="shared" si="161"/>
        <v/>
      </c>
      <c r="CN79" s="47" t="str">
        <f t="shared" si="161"/>
        <v/>
      </c>
      <c r="CO79" s="47" t="str">
        <f t="shared" si="161"/>
        <v/>
      </c>
      <c r="CP79" s="47" t="str">
        <f t="shared" si="161"/>
        <v/>
      </c>
      <c r="CQ79" s="47" t="str">
        <f t="shared" si="161"/>
        <v/>
      </c>
      <c r="CR79" s="47" t="str">
        <f t="shared" si="161"/>
        <v/>
      </c>
      <c r="CS79" s="47" t="str">
        <f t="shared" si="161"/>
        <v/>
      </c>
      <c r="CT79" s="47" t="str">
        <f t="shared" si="161"/>
        <v/>
      </c>
      <c r="CU79" s="47" t="str">
        <f t="shared" si="161"/>
        <v/>
      </c>
      <c r="CV79" s="47" t="str">
        <f t="shared" si="161"/>
        <v/>
      </c>
      <c r="CW79" s="47" t="str">
        <f t="shared" si="154"/>
        <v/>
      </c>
      <c r="CX79" s="47" t="str">
        <f t="shared" si="154"/>
        <v/>
      </c>
      <c r="CY79" s="47" t="str">
        <f t="shared" si="154"/>
        <v/>
      </c>
      <c r="CZ79" s="47" t="str">
        <f t="shared" si="154"/>
        <v/>
      </c>
      <c r="DA79" s="47" t="str">
        <f t="shared" si="154"/>
        <v/>
      </c>
      <c r="DB79" s="47" t="str">
        <f t="shared" si="154"/>
        <v/>
      </c>
      <c r="DC79" s="47" t="str">
        <f t="shared" si="154"/>
        <v/>
      </c>
      <c r="DD79" s="47" t="str">
        <f t="shared" si="154"/>
        <v/>
      </c>
      <c r="DE79" s="47" t="str">
        <f t="shared" si="154"/>
        <v/>
      </c>
      <c r="DF79" s="47" t="str">
        <f t="shared" si="154"/>
        <v/>
      </c>
      <c r="DG79" s="47" t="str">
        <f t="shared" si="154"/>
        <v/>
      </c>
      <c r="DH79" s="47" t="str">
        <f t="shared" si="154"/>
        <v/>
      </c>
      <c r="DI79" s="47" t="str">
        <f t="shared" si="154"/>
        <v/>
      </c>
      <c r="DJ79" s="47" t="str">
        <f t="shared" si="154"/>
        <v/>
      </c>
      <c r="DK79" s="47" t="str">
        <f t="shared" si="154"/>
        <v/>
      </c>
      <c r="DL79" s="47" t="str">
        <f t="shared" si="162"/>
        <v/>
      </c>
      <c r="DM79" s="47" t="str">
        <f t="shared" si="162"/>
        <v/>
      </c>
      <c r="DN79" s="47" t="str">
        <f t="shared" si="162"/>
        <v/>
      </c>
      <c r="DO79" s="47" t="str">
        <f t="shared" si="162"/>
        <v/>
      </c>
      <c r="DP79" s="47" t="str">
        <f t="shared" si="162"/>
        <v/>
      </c>
      <c r="DQ79" s="47" t="str">
        <f t="shared" si="162"/>
        <v/>
      </c>
      <c r="DR79" s="47" t="str">
        <f t="shared" si="162"/>
        <v/>
      </c>
      <c r="DS79" s="179" t="str">
        <f t="shared" si="150"/>
        <v/>
      </c>
      <c r="DT79" s="47" t="str">
        <f t="shared" si="170"/>
        <v/>
      </c>
      <c r="DU79" s="47" t="str">
        <f t="shared" si="170"/>
        <v/>
      </c>
      <c r="DV79" s="47" t="str">
        <f t="shared" si="170"/>
        <v/>
      </c>
      <c r="DW79" s="47" t="str">
        <f t="shared" si="170"/>
        <v/>
      </c>
      <c r="DX79" s="47" t="str">
        <f t="shared" si="170"/>
        <v/>
      </c>
      <c r="DY79" s="47" t="str">
        <f t="shared" si="170"/>
        <v/>
      </c>
      <c r="DZ79" s="47" t="str">
        <f t="shared" si="170"/>
        <v/>
      </c>
      <c r="EA79" s="47" t="str">
        <f t="shared" si="170"/>
        <v/>
      </c>
      <c r="EB79" s="47" t="str">
        <f t="shared" si="170"/>
        <v/>
      </c>
      <c r="EC79" s="47" t="str">
        <f t="shared" si="170"/>
        <v/>
      </c>
      <c r="ED79" s="47" t="str">
        <f t="shared" si="170"/>
        <v/>
      </c>
      <c r="EE79" s="47" t="str">
        <f t="shared" si="170"/>
        <v/>
      </c>
      <c r="EF79" s="47" t="str">
        <f t="shared" si="170"/>
        <v/>
      </c>
      <c r="EG79" s="47" t="str">
        <f t="shared" si="170"/>
        <v/>
      </c>
      <c r="EH79" s="47" t="str">
        <f t="shared" si="170"/>
        <v/>
      </c>
      <c r="EI79" s="47" t="str">
        <f t="shared" si="170"/>
        <v/>
      </c>
      <c r="EJ79" s="47" t="str">
        <f t="shared" si="163"/>
        <v/>
      </c>
      <c r="EK79" s="47" t="str">
        <f t="shared" si="163"/>
        <v/>
      </c>
      <c r="EL79" s="47" t="str">
        <f t="shared" si="163"/>
        <v/>
      </c>
      <c r="EM79" s="47" t="str">
        <f t="shared" si="163"/>
        <v/>
      </c>
      <c r="EN79" s="47" t="str">
        <f t="shared" si="163"/>
        <v/>
      </c>
      <c r="EO79" s="47" t="str">
        <f t="shared" si="163"/>
        <v/>
      </c>
      <c r="EP79" s="47" t="str">
        <f t="shared" si="163"/>
        <v/>
      </c>
      <c r="EQ79" s="47" t="str">
        <f t="shared" si="163"/>
        <v/>
      </c>
      <c r="ER79" s="47" t="str">
        <f t="shared" si="163"/>
        <v/>
      </c>
      <c r="ES79" s="47" t="str">
        <f t="shared" si="163"/>
        <v/>
      </c>
      <c r="ET79" s="47" t="str">
        <f t="shared" si="163"/>
        <v/>
      </c>
      <c r="EU79" s="47" t="str">
        <f t="shared" si="163"/>
        <v/>
      </c>
      <c r="EV79" s="47" t="str">
        <f t="shared" si="163"/>
        <v/>
      </c>
      <c r="EW79" s="47" t="str">
        <f t="shared" si="163"/>
        <v/>
      </c>
      <c r="EX79" s="47" t="str">
        <f t="shared" si="163"/>
        <v/>
      </c>
      <c r="EY79" s="47" t="str">
        <f t="shared" si="164"/>
        <v/>
      </c>
      <c r="EZ79" s="47" t="str">
        <f t="shared" si="164"/>
        <v/>
      </c>
      <c r="FA79" s="47" t="str">
        <f t="shared" si="164"/>
        <v/>
      </c>
      <c r="FB79" s="47" t="str">
        <f t="shared" si="164"/>
        <v/>
      </c>
      <c r="FC79" s="47" t="str">
        <f t="shared" si="164"/>
        <v/>
      </c>
      <c r="FD79" s="47" t="str">
        <f t="shared" si="164"/>
        <v/>
      </c>
      <c r="FE79" s="47" t="str">
        <f t="shared" si="164"/>
        <v/>
      </c>
      <c r="FF79" s="47" t="str">
        <f t="shared" si="164"/>
        <v/>
      </c>
      <c r="FG79" s="47" t="str">
        <f t="shared" si="164"/>
        <v/>
      </c>
      <c r="FH79" s="47" t="str">
        <f t="shared" si="164"/>
        <v/>
      </c>
      <c r="FI79" s="47" t="str">
        <f t="shared" si="164"/>
        <v/>
      </c>
      <c r="FJ79" s="47" t="str">
        <f t="shared" si="164"/>
        <v/>
      </c>
      <c r="FK79" s="47" t="str">
        <f t="shared" si="164"/>
        <v/>
      </c>
      <c r="FL79" s="47" t="str">
        <f t="shared" si="164"/>
        <v/>
      </c>
      <c r="FM79" s="47" t="str">
        <f t="shared" si="164"/>
        <v/>
      </c>
      <c r="FN79" s="47" t="str">
        <f t="shared" si="164"/>
        <v/>
      </c>
      <c r="FO79" s="47" t="str">
        <f t="shared" si="156"/>
        <v/>
      </c>
      <c r="FP79" s="47" t="str">
        <f t="shared" si="156"/>
        <v/>
      </c>
      <c r="FQ79" s="47" t="str">
        <f t="shared" si="156"/>
        <v/>
      </c>
      <c r="FR79" s="47" t="str">
        <f t="shared" si="156"/>
        <v/>
      </c>
      <c r="FS79" s="47" t="str">
        <f t="shared" si="156"/>
        <v/>
      </c>
      <c r="FT79" s="47" t="str">
        <f t="shared" si="156"/>
        <v/>
      </c>
      <c r="FU79" s="47" t="str">
        <f t="shared" si="156"/>
        <v/>
      </c>
      <c r="FV79" s="47" t="str">
        <f t="shared" si="156"/>
        <v/>
      </c>
      <c r="FW79" s="47" t="str">
        <f t="shared" si="156"/>
        <v/>
      </c>
      <c r="FX79" s="47" t="str">
        <f t="shared" si="156"/>
        <v/>
      </c>
      <c r="FY79" s="47" t="str">
        <f t="shared" si="156"/>
        <v/>
      </c>
      <c r="FZ79" s="47" t="str">
        <f t="shared" si="156"/>
        <v/>
      </c>
      <c r="GA79" s="47" t="str">
        <f t="shared" si="156"/>
        <v/>
      </c>
      <c r="GB79" s="47" t="str">
        <f t="shared" si="156"/>
        <v/>
      </c>
      <c r="GC79" s="47" t="str">
        <f t="shared" si="156"/>
        <v/>
      </c>
      <c r="GD79" s="47" t="str">
        <f t="shared" si="165"/>
        <v/>
      </c>
      <c r="GE79" s="47" t="str">
        <f t="shared" si="165"/>
        <v/>
      </c>
      <c r="GF79" s="47" t="str">
        <f t="shared" si="165"/>
        <v/>
      </c>
      <c r="GG79" s="47" t="str">
        <f t="shared" si="165"/>
        <v/>
      </c>
      <c r="GH79" s="47" t="str">
        <f t="shared" si="165"/>
        <v/>
      </c>
      <c r="GI79" s="47" t="str">
        <f t="shared" si="165"/>
        <v/>
      </c>
      <c r="GJ79" s="47" t="str">
        <f t="shared" si="165"/>
        <v/>
      </c>
      <c r="GK79" s="47" t="str">
        <f t="shared" si="165"/>
        <v/>
      </c>
      <c r="GL79" s="47" t="str">
        <f t="shared" si="165"/>
        <v/>
      </c>
      <c r="GM79" s="47" t="str">
        <f t="shared" si="165"/>
        <v/>
      </c>
      <c r="GN79" s="47" t="str">
        <f t="shared" si="165"/>
        <v/>
      </c>
      <c r="GO79" s="47" t="str">
        <f t="shared" si="165"/>
        <v/>
      </c>
      <c r="GP79" s="47" t="str">
        <f t="shared" si="165"/>
        <v/>
      </c>
      <c r="GQ79" s="47" t="str">
        <f t="shared" si="165"/>
        <v/>
      </c>
      <c r="GR79" s="47" t="str">
        <f t="shared" si="165"/>
        <v/>
      </c>
      <c r="GS79" s="47" t="str">
        <f t="shared" si="165"/>
        <v/>
      </c>
      <c r="GT79" s="47" t="str">
        <f t="shared" si="157"/>
        <v/>
      </c>
      <c r="GU79" s="47" t="str">
        <f t="shared" si="157"/>
        <v/>
      </c>
      <c r="GV79" s="47" t="str">
        <f t="shared" si="157"/>
        <v/>
      </c>
      <c r="GW79" s="47" t="str">
        <f t="shared" si="157"/>
        <v/>
      </c>
      <c r="GX79" s="47" t="str">
        <f t="shared" si="157"/>
        <v/>
      </c>
      <c r="GY79" s="47" t="str">
        <f t="shared" si="157"/>
        <v/>
      </c>
      <c r="GZ79" s="47" t="str">
        <f t="shared" si="157"/>
        <v/>
      </c>
      <c r="HA79" s="47" t="str">
        <f t="shared" si="157"/>
        <v/>
      </c>
      <c r="HB79" s="47" t="str">
        <f t="shared" si="157"/>
        <v/>
      </c>
      <c r="HC79" s="47" t="str">
        <f t="shared" si="157"/>
        <v/>
      </c>
      <c r="HD79" s="47" t="str">
        <f t="shared" si="157"/>
        <v/>
      </c>
      <c r="HE79" s="47" t="str">
        <f t="shared" si="157"/>
        <v/>
      </c>
      <c r="HF79" s="47" t="str">
        <f t="shared" si="157"/>
        <v/>
      </c>
      <c r="HG79" s="47" t="str">
        <f t="shared" si="157"/>
        <v/>
      </c>
      <c r="HH79" s="47" t="str">
        <f t="shared" si="157"/>
        <v/>
      </c>
      <c r="HI79" s="47" t="str">
        <f t="shared" si="166"/>
        <v/>
      </c>
      <c r="HJ79" s="47" t="str">
        <f t="shared" si="166"/>
        <v/>
      </c>
      <c r="HK79" s="47" t="str">
        <f t="shared" si="166"/>
        <v/>
      </c>
      <c r="HL79" s="47" t="str">
        <f t="shared" si="166"/>
        <v/>
      </c>
      <c r="HM79" s="47" t="str">
        <f t="shared" si="166"/>
        <v/>
      </c>
      <c r="HN79" s="47" t="str">
        <f t="shared" si="166"/>
        <v/>
      </c>
      <c r="HO79" s="47" t="str">
        <f t="shared" si="166"/>
        <v/>
      </c>
      <c r="HP79" s="165" t="e">
        <f t="shared" si="152"/>
        <v>#N/A</v>
      </c>
      <c r="HQ79" s="165" t="e">
        <f t="shared" si="152"/>
        <v>#N/A</v>
      </c>
      <c r="HR79" s="165" t="e">
        <f t="shared" si="152"/>
        <v>#N/A</v>
      </c>
      <c r="HS79" s="165" t="e">
        <f t="shared" si="152"/>
        <v>#N/A</v>
      </c>
      <c r="HT79" s="165" t="e">
        <f t="shared" si="152"/>
        <v>#N/A</v>
      </c>
      <c r="HU79" s="165" t="e">
        <f t="shared" si="152"/>
        <v>#N/A</v>
      </c>
      <c r="HV79" s="165" t="e">
        <f t="shared" si="152"/>
        <v>#N/A</v>
      </c>
      <c r="HW79" s="165" t="e">
        <f t="shared" si="152"/>
        <v>#N/A</v>
      </c>
      <c r="HX79" s="165" t="e">
        <f t="shared" si="152"/>
        <v>#N/A</v>
      </c>
      <c r="HY79" s="165" t="e">
        <f t="shared" si="152"/>
        <v>#N/A</v>
      </c>
      <c r="HZ79" s="165" t="e">
        <f t="shared" si="152"/>
        <v>#N/A</v>
      </c>
      <c r="IA79" s="165" t="e">
        <f t="shared" si="152"/>
        <v>#N/A</v>
      </c>
      <c r="IB79" s="165" t="e">
        <f t="shared" si="152"/>
        <v>#N/A</v>
      </c>
      <c r="IC79" s="165" t="e">
        <f t="shared" si="152"/>
        <v>#N/A</v>
      </c>
      <c r="ID79" s="165" t="e">
        <f t="shared" si="152"/>
        <v>#N/A</v>
      </c>
      <c r="IE79" s="165" t="e">
        <f t="shared" si="151"/>
        <v>#N/A</v>
      </c>
      <c r="IF79" s="165" t="e">
        <f t="shared" si="151"/>
        <v>#N/A</v>
      </c>
      <c r="IG79" s="165" t="e">
        <f t="shared" si="151"/>
        <v>#N/A</v>
      </c>
      <c r="IH79" s="165" t="e">
        <f t="shared" si="151"/>
        <v>#N/A</v>
      </c>
      <c r="II79" s="165" t="e">
        <f t="shared" si="167"/>
        <v>#N/A</v>
      </c>
      <c r="IJ79" s="165" t="e">
        <f t="shared" si="167"/>
        <v>#N/A</v>
      </c>
      <c r="IK79" s="165" t="e">
        <f t="shared" si="167"/>
        <v>#N/A</v>
      </c>
      <c r="IL79" s="165" t="e">
        <f t="shared" si="167"/>
        <v>#N/A</v>
      </c>
      <c r="IM79" s="165" t="e">
        <f t="shared" si="167"/>
        <v>#N/A</v>
      </c>
      <c r="IN79" s="165" t="e">
        <f t="shared" si="167"/>
        <v>#N/A</v>
      </c>
      <c r="IO79" s="165" t="e">
        <f t="shared" si="167"/>
        <v>#N/A</v>
      </c>
      <c r="IP79" s="165" t="e">
        <f t="shared" si="167"/>
        <v>#N/A</v>
      </c>
      <c r="IQ79" s="165" t="e">
        <f t="shared" si="167"/>
        <v>#N/A</v>
      </c>
      <c r="IR79" s="165" t="e">
        <f t="shared" si="167"/>
        <v>#N/A</v>
      </c>
      <c r="IS79" s="165" t="e">
        <f t="shared" si="167"/>
        <v>#N/A</v>
      </c>
      <c r="IT79" s="165" t="e">
        <f t="shared" si="118"/>
        <v>#N/A</v>
      </c>
      <c r="IU79" s="165" t="e">
        <f t="shared" si="118"/>
        <v>#N/A</v>
      </c>
      <c r="IV79" s="165" t="e">
        <f t="shared" si="118"/>
        <v>#N/A</v>
      </c>
      <c r="IW79" s="165" t="e">
        <f t="shared" si="118"/>
        <v>#N/A</v>
      </c>
      <c r="IX79" s="165" t="e">
        <f t="shared" si="118"/>
        <v>#N/A</v>
      </c>
      <c r="IY79" s="165" t="e">
        <f t="shared" si="118"/>
        <v>#N/A</v>
      </c>
      <c r="IZ79" s="165" t="e">
        <f t="shared" si="118"/>
        <v>#N/A</v>
      </c>
      <c r="JA79" s="165" t="e">
        <f t="shared" si="118"/>
        <v>#N/A</v>
      </c>
      <c r="JB79" s="165" t="e">
        <f t="shared" si="118"/>
        <v>#N/A</v>
      </c>
      <c r="JC79" s="165" t="e">
        <f t="shared" si="118"/>
        <v>#N/A</v>
      </c>
      <c r="JD79" s="165" t="e">
        <f t="shared" si="118"/>
        <v>#N/A</v>
      </c>
      <c r="JE79" s="165" t="e">
        <f t="shared" si="118"/>
        <v>#N/A</v>
      </c>
      <c r="JF79" s="165" t="e">
        <f t="shared" si="118"/>
        <v>#N/A</v>
      </c>
      <c r="JG79" s="165" t="e">
        <f t="shared" si="118"/>
        <v>#N/A</v>
      </c>
      <c r="JH79" s="165" t="e">
        <f t="shared" si="118"/>
        <v>#N/A</v>
      </c>
      <c r="JI79" s="165" t="e">
        <f t="shared" si="118"/>
        <v>#N/A</v>
      </c>
      <c r="JJ79" s="165" t="e">
        <f t="shared" si="168"/>
        <v>#N/A</v>
      </c>
      <c r="JK79" s="165" t="e">
        <f t="shared" si="145"/>
        <v>#N/A</v>
      </c>
      <c r="JL79" s="165" t="e">
        <f t="shared" si="145"/>
        <v>#N/A</v>
      </c>
      <c r="JM79" s="165" t="e">
        <f t="shared" si="145"/>
        <v>#N/A</v>
      </c>
      <c r="JN79" s="165" t="e">
        <f t="shared" si="145"/>
        <v>#N/A</v>
      </c>
      <c r="JO79" s="165" t="e">
        <f t="shared" si="145"/>
        <v>#N/A</v>
      </c>
      <c r="JP79" s="165" t="e">
        <f t="shared" si="145"/>
        <v>#N/A</v>
      </c>
      <c r="JQ79" s="165" t="e">
        <f t="shared" si="145"/>
        <v>#N/A</v>
      </c>
      <c r="JR79" s="165" t="e">
        <f t="shared" si="135"/>
        <v>#N/A</v>
      </c>
      <c r="JS79" s="165" t="e">
        <f t="shared" si="135"/>
        <v>#N/A</v>
      </c>
      <c r="JT79" s="165" t="e">
        <f t="shared" si="135"/>
        <v>#N/A</v>
      </c>
      <c r="JU79" s="165" t="e">
        <f t="shared" si="135"/>
        <v>#N/A</v>
      </c>
      <c r="JV79" s="165" t="e">
        <f t="shared" si="135"/>
        <v>#N/A</v>
      </c>
      <c r="JW79" s="165" t="e">
        <f t="shared" si="135"/>
        <v>#N/A</v>
      </c>
      <c r="JX79" s="165" t="e">
        <f t="shared" si="135"/>
        <v>#N/A</v>
      </c>
      <c r="JY79" s="165" t="e">
        <f t="shared" si="135"/>
        <v>#N/A</v>
      </c>
      <c r="JZ79" s="165" t="e">
        <f t="shared" si="135"/>
        <v>#N/A</v>
      </c>
      <c r="KA79" s="165" t="e">
        <f t="shared" si="135"/>
        <v>#N/A</v>
      </c>
      <c r="KB79" s="165" t="e">
        <f t="shared" si="135"/>
        <v>#N/A</v>
      </c>
      <c r="KC79" s="165" t="e">
        <f t="shared" si="135"/>
        <v>#N/A</v>
      </c>
      <c r="KD79" s="165" t="e">
        <f t="shared" si="135"/>
        <v>#N/A</v>
      </c>
      <c r="KE79" s="165" t="e">
        <f t="shared" si="135"/>
        <v>#N/A</v>
      </c>
      <c r="KF79" s="165" t="e">
        <f t="shared" si="135"/>
        <v>#N/A</v>
      </c>
      <c r="KG79" s="165" t="e">
        <f t="shared" si="135"/>
        <v>#N/A</v>
      </c>
      <c r="KH79" s="165" t="e">
        <f t="shared" si="136"/>
        <v>#N/A</v>
      </c>
      <c r="KI79" s="165" t="e">
        <f t="shared" si="136"/>
        <v>#N/A</v>
      </c>
      <c r="KJ79" s="165" t="e">
        <f t="shared" si="136"/>
        <v>#N/A</v>
      </c>
      <c r="KK79" s="165" t="e">
        <f t="shared" si="136"/>
        <v>#N/A</v>
      </c>
      <c r="KL79" s="165" t="e">
        <f t="shared" si="136"/>
        <v>#N/A</v>
      </c>
      <c r="KM79" s="165" t="e">
        <f t="shared" si="136"/>
        <v>#N/A</v>
      </c>
      <c r="KN79" s="165" t="e">
        <f t="shared" si="136"/>
        <v>#N/A</v>
      </c>
      <c r="KO79" s="165" t="e">
        <f t="shared" si="136"/>
        <v>#N/A</v>
      </c>
      <c r="KP79" s="165" t="e">
        <f t="shared" si="136"/>
        <v>#N/A</v>
      </c>
      <c r="KQ79" s="165" t="e">
        <f t="shared" si="136"/>
        <v>#N/A</v>
      </c>
      <c r="KR79" s="165" t="e">
        <f t="shared" si="136"/>
        <v>#N/A</v>
      </c>
      <c r="KS79" s="165" t="e">
        <f t="shared" si="136"/>
        <v>#N/A</v>
      </c>
      <c r="KT79" s="165" t="e">
        <f t="shared" si="136"/>
        <v>#N/A</v>
      </c>
      <c r="KU79" s="165" t="e">
        <f t="shared" si="136"/>
        <v>#N/A</v>
      </c>
      <c r="KV79" s="165" t="e">
        <f t="shared" si="136"/>
        <v>#N/A</v>
      </c>
      <c r="KW79" s="165" t="e">
        <f t="shared" si="136"/>
        <v>#N/A</v>
      </c>
      <c r="KX79" s="165" t="e">
        <f t="shared" si="137"/>
        <v>#N/A</v>
      </c>
      <c r="KY79" s="165" t="e">
        <f t="shared" si="137"/>
        <v>#N/A</v>
      </c>
      <c r="KZ79" s="165" t="e">
        <f t="shared" si="137"/>
        <v>#N/A</v>
      </c>
      <c r="LA79" s="165" t="e">
        <f t="shared" si="137"/>
        <v>#N/A</v>
      </c>
      <c r="LB79" s="165" t="e">
        <f t="shared" si="137"/>
        <v>#N/A</v>
      </c>
      <c r="LC79" s="165" t="e">
        <f t="shared" si="137"/>
        <v>#N/A</v>
      </c>
      <c r="LD79" s="165" t="e">
        <f t="shared" si="137"/>
        <v>#N/A</v>
      </c>
      <c r="LE79" s="165" t="e">
        <f t="shared" si="137"/>
        <v>#N/A</v>
      </c>
      <c r="LF79" s="165" t="e">
        <f t="shared" si="137"/>
        <v>#N/A</v>
      </c>
      <c r="LG79" s="165" t="e">
        <f t="shared" si="137"/>
        <v>#N/A</v>
      </c>
      <c r="LH79" s="165" t="e">
        <f t="shared" si="137"/>
        <v>#N/A</v>
      </c>
      <c r="LI79" s="165" t="e">
        <f t="shared" si="137"/>
        <v>#N/A</v>
      </c>
      <c r="LJ79" s="165" t="e">
        <f t="shared" si="137"/>
        <v>#N/A</v>
      </c>
      <c r="LK79" s="165" t="e">
        <f t="shared" si="137"/>
        <v>#N/A</v>
      </c>
      <c r="LL79" s="165" t="e">
        <f t="shared" si="137"/>
        <v>#N/A</v>
      </c>
      <c r="LM79" s="165" t="e">
        <f t="shared" si="137"/>
        <v>#N/A</v>
      </c>
      <c r="LN79" s="165" t="e">
        <f t="shared" si="138"/>
        <v>#N/A</v>
      </c>
      <c r="LO79" s="165" t="e">
        <f t="shared" si="138"/>
        <v>#N/A</v>
      </c>
      <c r="LP79" s="165" t="e">
        <f t="shared" si="138"/>
        <v>#N/A</v>
      </c>
      <c r="LQ79" s="165" t="e">
        <f t="shared" si="138"/>
        <v>#N/A</v>
      </c>
      <c r="LR79" s="165" t="e">
        <f t="shared" si="138"/>
        <v>#N/A</v>
      </c>
      <c r="LS79" s="165" t="e">
        <f t="shared" si="138"/>
        <v>#N/A</v>
      </c>
      <c r="LT79" s="165" t="e">
        <f t="shared" si="138"/>
        <v>#N/A</v>
      </c>
      <c r="LU79" s="165" t="e">
        <f t="shared" si="138"/>
        <v>#N/A</v>
      </c>
      <c r="LV79" s="165" t="e">
        <f t="shared" si="138"/>
        <v>#N/A</v>
      </c>
      <c r="LW79" s="165" t="e">
        <f t="shared" si="138"/>
        <v>#N/A</v>
      </c>
      <c r="LX79" s="165" t="e">
        <f t="shared" si="138"/>
        <v>#N/A</v>
      </c>
      <c r="LY79" s="165" t="e">
        <f t="shared" si="138"/>
        <v>#N/A</v>
      </c>
      <c r="LZ79" s="165" t="e">
        <f t="shared" si="138"/>
        <v>#N/A</v>
      </c>
      <c r="MA79" s="165" t="e">
        <f t="shared" si="138"/>
        <v>#N/A</v>
      </c>
      <c r="MB79" s="165" t="e">
        <f t="shared" si="138"/>
        <v>#N/A</v>
      </c>
      <c r="MC79" s="165" t="e">
        <f t="shared" si="138"/>
        <v>#N/A</v>
      </c>
      <c r="MD79" s="165" t="e">
        <f t="shared" si="139"/>
        <v>#N/A</v>
      </c>
      <c r="ME79" s="165" t="e">
        <f t="shared" si="139"/>
        <v>#N/A</v>
      </c>
      <c r="MF79" s="165" t="e">
        <f t="shared" si="139"/>
        <v>#N/A</v>
      </c>
      <c r="MG79" s="165" t="e">
        <f t="shared" si="139"/>
        <v>#N/A</v>
      </c>
      <c r="MH79" s="165" t="e">
        <f t="shared" si="139"/>
        <v>#N/A</v>
      </c>
      <c r="MI79" s="165" t="e">
        <f t="shared" si="139"/>
        <v>#N/A</v>
      </c>
      <c r="MJ79" s="165" t="e">
        <f t="shared" si="139"/>
        <v>#N/A</v>
      </c>
      <c r="MK79" s="165" t="e">
        <f t="shared" si="139"/>
        <v>#N/A</v>
      </c>
      <c r="ML79" s="165" t="e">
        <f t="shared" si="139"/>
        <v>#N/A</v>
      </c>
      <c r="MM79" s="165" t="e">
        <f t="shared" si="139"/>
        <v>#N/A</v>
      </c>
      <c r="MN79" s="165" t="e">
        <f t="shared" si="139"/>
        <v>#N/A</v>
      </c>
      <c r="MO79" s="165" t="e">
        <f t="shared" si="139"/>
        <v>#N/A</v>
      </c>
      <c r="MP79" s="165" t="e">
        <f t="shared" si="139"/>
        <v>#N/A</v>
      </c>
      <c r="MQ79" s="165" t="e">
        <f t="shared" si="139"/>
        <v>#N/A</v>
      </c>
      <c r="MR79" s="165" t="e">
        <f t="shared" si="139"/>
        <v>#N/A</v>
      </c>
      <c r="MS79" s="165" t="e">
        <f t="shared" si="139"/>
        <v>#N/A</v>
      </c>
      <c r="MT79" s="165" t="e">
        <f t="shared" si="140"/>
        <v>#N/A</v>
      </c>
      <c r="MU79" s="165" t="e">
        <f t="shared" si="140"/>
        <v>#N/A</v>
      </c>
      <c r="MV79" s="165" t="e">
        <f t="shared" si="140"/>
        <v>#N/A</v>
      </c>
      <c r="MW79" s="165" t="e">
        <f t="shared" si="140"/>
        <v>#N/A</v>
      </c>
      <c r="MX79" s="165" t="e">
        <f t="shared" si="140"/>
        <v>#N/A</v>
      </c>
      <c r="MY79" s="165" t="e">
        <f t="shared" si="140"/>
        <v>#N/A</v>
      </c>
      <c r="MZ79" s="165" t="e">
        <f t="shared" si="140"/>
        <v>#N/A</v>
      </c>
      <c r="NA79" s="165" t="e">
        <f t="shared" si="140"/>
        <v>#N/A</v>
      </c>
      <c r="NB79" s="165" t="e">
        <f t="shared" si="140"/>
        <v>#N/A</v>
      </c>
      <c r="NC79" s="165" t="e">
        <f t="shared" si="140"/>
        <v>#N/A</v>
      </c>
      <c r="ND79" s="165" t="e">
        <f t="shared" si="140"/>
        <v>#N/A</v>
      </c>
      <c r="NE79" s="165" t="e">
        <f t="shared" si="140"/>
        <v>#N/A</v>
      </c>
      <c r="NF79" s="165" t="e">
        <f t="shared" si="140"/>
        <v>#N/A</v>
      </c>
      <c r="NG79" s="165" t="e">
        <f t="shared" si="140"/>
        <v>#N/A</v>
      </c>
      <c r="NH79" s="165" t="e">
        <f t="shared" si="140"/>
        <v>#N/A</v>
      </c>
      <c r="NI79" s="165" t="e">
        <f t="shared" si="140"/>
        <v>#N/A</v>
      </c>
      <c r="NJ79" s="165" t="e">
        <f t="shared" si="141"/>
        <v>#N/A</v>
      </c>
      <c r="NK79" s="165" t="e">
        <f t="shared" si="141"/>
        <v>#N/A</v>
      </c>
      <c r="NL79" s="165" t="e">
        <f t="shared" si="141"/>
        <v>#N/A</v>
      </c>
      <c r="NM79" s="165" t="e">
        <f t="shared" si="141"/>
        <v>#N/A</v>
      </c>
      <c r="NN79" s="165" t="e">
        <f t="shared" si="141"/>
        <v>#N/A</v>
      </c>
      <c r="NO79" s="165" t="e">
        <f t="shared" si="141"/>
        <v>#N/A</v>
      </c>
      <c r="NP79" s="165" t="e">
        <f t="shared" si="141"/>
        <v>#N/A</v>
      </c>
      <c r="NQ79" s="165" t="e">
        <f t="shared" si="141"/>
        <v>#N/A</v>
      </c>
      <c r="NR79" s="165" t="e">
        <f t="shared" si="141"/>
        <v>#N/A</v>
      </c>
      <c r="NS79" s="165" t="e">
        <f t="shared" si="141"/>
        <v>#N/A</v>
      </c>
      <c r="NT79" s="165" t="e">
        <f t="shared" si="141"/>
        <v>#N/A</v>
      </c>
      <c r="NU79" s="165" t="e">
        <f t="shared" si="141"/>
        <v>#N/A</v>
      </c>
      <c r="NV79" s="165" t="e">
        <f t="shared" si="141"/>
        <v>#N/A</v>
      </c>
      <c r="NW79" s="165" t="e">
        <f t="shared" si="141"/>
        <v>#N/A</v>
      </c>
      <c r="NX79" s="165" t="e">
        <f t="shared" si="141"/>
        <v>#N/A</v>
      </c>
      <c r="NY79" s="165" t="e">
        <f t="shared" si="141"/>
        <v>#N/A</v>
      </c>
      <c r="NZ79" s="165" t="e">
        <f t="shared" si="142"/>
        <v>#N/A</v>
      </c>
      <c r="OA79" s="165" t="e">
        <f t="shared" si="142"/>
        <v>#N/A</v>
      </c>
      <c r="OB79" s="165" t="e">
        <f t="shared" si="142"/>
        <v>#N/A</v>
      </c>
      <c r="OC79" s="165" t="e">
        <f t="shared" si="142"/>
        <v>#N/A</v>
      </c>
      <c r="OD79" s="165" t="e">
        <f t="shared" si="142"/>
        <v>#N/A</v>
      </c>
      <c r="OE79" s="165" t="e">
        <f t="shared" si="142"/>
        <v>#N/A</v>
      </c>
      <c r="OF79" s="165" t="e">
        <f t="shared" si="142"/>
        <v>#N/A</v>
      </c>
      <c r="OG79" s="165" t="e">
        <f t="shared" si="142"/>
        <v>#N/A</v>
      </c>
      <c r="OH79" s="165" t="e">
        <f t="shared" si="142"/>
        <v>#N/A</v>
      </c>
      <c r="OI79" s="165" t="e">
        <f t="shared" si="142"/>
        <v>#N/A</v>
      </c>
      <c r="OJ79" s="165" t="e">
        <f t="shared" si="142"/>
        <v>#N/A</v>
      </c>
      <c r="OK79" s="165" t="e">
        <f t="shared" si="142"/>
        <v>#N/A</v>
      </c>
      <c r="OL79" s="165" t="e">
        <f t="shared" si="142"/>
        <v>#N/A</v>
      </c>
      <c r="OM79" s="165" t="e">
        <f t="shared" si="142"/>
        <v>#N/A</v>
      </c>
      <c r="ON79" s="165" t="e">
        <f t="shared" si="142"/>
        <v>#N/A</v>
      </c>
      <c r="OO79" s="165" t="e">
        <f t="shared" si="142"/>
        <v>#N/A</v>
      </c>
      <c r="OP79" s="165" t="e">
        <f t="shared" si="143"/>
        <v>#N/A</v>
      </c>
      <c r="OQ79" s="165" t="e">
        <f t="shared" si="143"/>
        <v>#N/A</v>
      </c>
      <c r="OR79" s="165" t="e">
        <f t="shared" si="143"/>
        <v>#N/A</v>
      </c>
      <c r="OS79" s="165" t="e">
        <f t="shared" si="143"/>
        <v>#N/A</v>
      </c>
      <c r="OT79" s="165" t="e">
        <f t="shared" si="114"/>
        <v>#N/A</v>
      </c>
      <c r="OU79" s="165" t="e">
        <f t="shared" si="114"/>
        <v>#N/A</v>
      </c>
      <c r="OV79" s="165" t="e">
        <f t="shared" si="114"/>
        <v>#N/A</v>
      </c>
      <c r="OW79" s="165" t="e">
        <f t="shared" si="114"/>
        <v>#N/A</v>
      </c>
      <c r="OX79" s="165" t="e">
        <f t="shared" si="114"/>
        <v>#N/A</v>
      </c>
      <c r="OY79" s="165" t="e">
        <f t="shared" si="114"/>
        <v>#N/A</v>
      </c>
      <c r="OZ79" s="165" t="e">
        <f t="shared" si="114"/>
        <v>#N/A</v>
      </c>
      <c r="PA79" s="165" t="e">
        <f t="shared" si="114"/>
        <v>#N/A</v>
      </c>
      <c r="PB79" s="165" t="e">
        <f t="shared" si="114"/>
        <v>#N/A</v>
      </c>
      <c r="PC79" s="165" t="e">
        <f t="shared" si="114"/>
        <v>#N/A</v>
      </c>
      <c r="PD79" s="165" t="e">
        <f t="shared" si="114"/>
        <v>#N/A</v>
      </c>
      <c r="PE79" s="165" t="e">
        <f t="shared" si="114"/>
        <v>#N/A</v>
      </c>
      <c r="PF79" s="165" t="e">
        <f t="shared" si="114"/>
        <v>#N/A</v>
      </c>
      <c r="PG79" s="165" t="e">
        <f t="shared" si="114"/>
        <v>#N/A</v>
      </c>
      <c r="PH79" s="165" t="e">
        <f t="shared" si="114"/>
        <v>#N/A</v>
      </c>
    </row>
    <row r="80" spans="1:424" hidden="1" x14ac:dyDescent="0.45">
      <c r="A80" s="4">
        <v>77</v>
      </c>
      <c r="B80" s="91"/>
      <c r="C80" s="91"/>
      <c r="D80" s="91"/>
      <c r="E80" s="120" t="str">
        <f t="shared" si="146"/>
        <v/>
      </c>
      <c r="F80" s="120" t="str">
        <f t="shared" si="147"/>
        <v/>
      </c>
      <c r="G80" s="71" t="str">
        <f t="shared" si="148"/>
        <v/>
      </c>
      <c r="H80" s="23"/>
      <c r="I80" s="55"/>
      <c r="J80" s="298"/>
      <c r="K80" s="72" t="str">
        <f>IF(AND(B80&gt;0,C80&gt;0,D80&gt;0),IF(ISBLANK(J80),IF(ISBLANK(H80),"",(D80-B80)*VLOOKUP(H80,VLookups!$A$4:$B$13,2,FALSE)),J80),"")</f>
        <v/>
      </c>
      <c r="L80" s="73" t="str">
        <f t="shared" si="144"/>
        <v/>
      </c>
      <c r="M80" s="91"/>
      <c r="N80" s="265" t="str">
        <f>IF(AND(M80&gt;0,C80&gt;0,NOT(K80="")),ABS(VLOOKUP($M$1,VLookups!$A$43:$B$44,2,FALSE)-_xlfn.NORM.DIST(M80,G80,K80,TRUE)),"")</f>
        <v/>
      </c>
      <c r="O80" s="90" t="str">
        <f>IF(AND($B80&gt;0,$C80&gt;0,$D80&gt;0,NOT(ISBLANK($H80))),_xlfn.NORM.INV(ABS(VLOOKUP($M$1,VLookups!$A$43:$B$44,2,FALSE)-O$3),$G80,$K80),"")</f>
        <v/>
      </c>
      <c r="P80" s="89" t="str">
        <f>IF(AND($B80&gt;0,$C80&gt;0,$D80&gt;0,NOT(ISBLANK($H80))),_xlfn.NORM.INV(ABS(VLOOKUP($M$1,VLookups!$A$43:$B$44,2,FALSE)-P$3),$G80,$K80),"")</f>
        <v/>
      </c>
      <c r="Q80" s="90" t="str">
        <f>IF(AND($B80&gt;0,$C80&gt;0,$D80&gt;0,NOT(ISBLANK($H80))),_xlfn.NORM.INV(ABS(VLOOKUP($M$1,VLookups!$A$43:$B$44,2,FALSE)-Q$3),$G80,$K80),"")</f>
        <v/>
      </c>
      <c r="R80" s="89" t="str">
        <f>IF(AND($B80&gt;0,$C80&gt;0,$D80&gt;0,NOT(ISBLANK($H80))),_xlfn.NORM.INV(ABS(VLOOKUP($M$1,VLookups!$A$43:$B$44,2,FALSE)-R$3),$G80,$K80),"")</f>
        <v/>
      </c>
      <c r="S80" s="90" t="str">
        <f>IF(AND($B80&gt;0,$C80&gt;0,$D80&gt;0,NOT(ISBLANK($H80))),_xlfn.NORM.INV(ABS(VLOOKUP($M$1,VLookups!$A$43:$B$44,2,FALSE)-S$3),$G80,$K80),"")</f>
        <v/>
      </c>
      <c r="T80" s="89" t="str">
        <f>IF(AND($B80&gt;0,$C80&gt;0,$D80&gt;0,NOT(ISBLANK($H80))),_xlfn.NORM.INV(ABS(VLOOKUP($M$1,VLookups!$A$43:$B$44,2,FALSE)-T$3),$G80,$K80),"")</f>
        <v/>
      </c>
      <c r="U80" s="5"/>
      <c r="V80" s="164" t="str">
        <f t="shared" si="149"/>
        <v/>
      </c>
      <c r="W80" s="47" t="str">
        <f t="shared" si="169"/>
        <v/>
      </c>
      <c r="X80" s="47" t="str">
        <f t="shared" si="169"/>
        <v/>
      </c>
      <c r="Y80" s="47" t="str">
        <f t="shared" si="169"/>
        <v/>
      </c>
      <c r="Z80" s="47" t="str">
        <f t="shared" si="169"/>
        <v/>
      </c>
      <c r="AA80" s="47" t="str">
        <f t="shared" si="169"/>
        <v/>
      </c>
      <c r="AB80" s="47" t="str">
        <f t="shared" si="169"/>
        <v/>
      </c>
      <c r="AC80" s="47" t="str">
        <f t="shared" si="169"/>
        <v/>
      </c>
      <c r="AD80" s="47" t="str">
        <f t="shared" si="169"/>
        <v/>
      </c>
      <c r="AE80" s="47" t="str">
        <f t="shared" si="169"/>
        <v/>
      </c>
      <c r="AF80" s="47" t="str">
        <f t="shared" si="169"/>
        <v/>
      </c>
      <c r="AG80" s="47" t="str">
        <f t="shared" si="169"/>
        <v/>
      </c>
      <c r="AH80" s="47" t="str">
        <f t="shared" si="169"/>
        <v/>
      </c>
      <c r="AI80" s="47" t="str">
        <f t="shared" si="169"/>
        <v/>
      </c>
      <c r="AJ80" s="47" t="str">
        <f t="shared" si="169"/>
        <v/>
      </c>
      <c r="AK80" s="47" t="str">
        <f t="shared" si="169"/>
        <v/>
      </c>
      <c r="AL80" s="47" t="str">
        <f t="shared" si="169"/>
        <v/>
      </c>
      <c r="AM80" s="47" t="str">
        <f t="shared" si="159"/>
        <v/>
      </c>
      <c r="AN80" s="47" t="str">
        <f t="shared" si="159"/>
        <v/>
      </c>
      <c r="AO80" s="47" t="str">
        <f t="shared" si="159"/>
        <v/>
      </c>
      <c r="AP80" s="47" t="str">
        <f t="shared" si="159"/>
        <v/>
      </c>
      <c r="AQ80" s="47" t="str">
        <f t="shared" si="159"/>
        <v/>
      </c>
      <c r="AR80" s="47" t="str">
        <f t="shared" si="159"/>
        <v/>
      </c>
      <c r="AS80" s="47" t="str">
        <f t="shared" si="159"/>
        <v/>
      </c>
      <c r="AT80" s="47" t="str">
        <f t="shared" si="159"/>
        <v/>
      </c>
      <c r="AU80" s="47" t="str">
        <f t="shared" si="159"/>
        <v/>
      </c>
      <c r="AV80" s="47" t="str">
        <f t="shared" si="159"/>
        <v/>
      </c>
      <c r="AW80" s="47" t="str">
        <f t="shared" si="159"/>
        <v/>
      </c>
      <c r="AX80" s="47" t="str">
        <f t="shared" si="159"/>
        <v/>
      </c>
      <c r="AY80" s="47" t="str">
        <f t="shared" si="159"/>
        <v/>
      </c>
      <c r="AZ80" s="47" t="str">
        <f t="shared" si="159"/>
        <v/>
      </c>
      <c r="BA80" s="47" t="str">
        <f t="shared" si="159"/>
        <v/>
      </c>
      <c r="BB80" s="47" t="str">
        <f t="shared" si="160"/>
        <v/>
      </c>
      <c r="BC80" s="47" t="str">
        <f t="shared" si="160"/>
        <v/>
      </c>
      <c r="BD80" s="47" t="str">
        <f t="shared" si="160"/>
        <v/>
      </c>
      <c r="BE80" s="47" t="str">
        <f t="shared" si="160"/>
        <v/>
      </c>
      <c r="BF80" s="47" t="str">
        <f t="shared" si="160"/>
        <v/>
      </c>
      <c r="BG80" s="47" t="str">
        <f t="shared" si="160"/>
        <v/>
      </c>
      <c r="BH80" s="47" t="str">
        <f t="shared" si="160"/>
        <v/>
      </c>
      <c r="BI80" s="47" t="str">
        <f t="shared" si="160"/>
        <v/>
      </c>
      <c r="BJ80" s="47" t="str">
        <f t="shared" si="160"/>
        <v/>
      </c>
      <c r="BK80" s="47" t="str">
        <f t="shared" si="160"/>
        <v/>
      </c>
      <c r="BL80" s="47" t="str">
        <f t="shared" si="160"/>
        <v/>
      </c>
      <c r="BM80" s="47" t="str">
        <f t="shared" si="160"/>
        <v/>
      </c>
      <c r="BN80" s="47" t="str">
        <f t="shared" si="160"/>
        <v/>
      </c>
      <c r="BO80" s="47" t="str">
        <f t="shared" si="160"/>
        <v/>
      </c>
      <c r="BP80" s="47" t="str">
        <f t="shared" si="160"/>
        <v/>
      </c>
      <c r="BQ80" s="47" t="str">
        <f t="shared" si="160"/>
        <v/>
      </c>
      <c r="BR80" s="47" t="str">
        <f t="shared" si="153"/>
        <v/>
      </c>
      <c r="BS80" s="47" t="str">
        <f t="shared" si="153"/>
        <v/>
      </c>
      <c r="BT80" s="47" t="str">
        <f t="shared" si="153"/>
        <v/>
      </c>
      <c r="BU80" s="47" t="str">
        <f t="shared" si="153"/>
        <v/>
      </c>
      <c r="BV80" s="47" t="str">
        <f t="shared" si="153"/>
        <v/>
      </c>
      <c r="BW80" s="47" t="str">
        <f t="shared" si="153"/>
        <v/>
      </c>
      <c r="BX80" s="47" t="str">
        <f t="shared" si="153"/>
        <v/>
      </c>
      <c r="BY80" s="47" t="str">
        <f t="shared" si="153"/>
        <v/>
      </c>
      <c r="BZ80" s="47" t="str">
        <f t="shared" si="153"/>
        <v/>
      </c>
      <c r="CA80" s="47" t="str">
        <f t="shared" si="153"/>
        <v/>
      </c>
      <c r="CB80" s="47" t="str">
        <f t="shared" si="153"/>
        <v/>
      </c>
      <c r="CC80" s="47" t="str">
        <f t="shared" si="153"/>
        <v/>
      </c>
      <c r="CD80" s="47" t="str">
        <f t="shared" si="153"/>
        <v/>
      </c>
      <c r="CE80" s="47" t="str">
        <f t="shared" si="153"/>
        <v/>
      </c>
      <c r="CF80" s="47" t="str">
        <f t="shared" si="153"/>
        <v/>
      </c>
      <c r="CG80" s="47" t="str">
        <f t="shared" si="161"/>
        <v/>
      </c>
      <c r="CH80" s="47" t="str">
        <f t="shared" si="161"/>
        <v/>
      </c>
      <c r="CI80" s="47" t="str">
        <f t="shared" si="161"/>
        <v/>
      </c>
      <c r="CJ80" s="47" t="str">
        <f t="shared" si="161"/>
        <v/>
      </c>
      <c r="CK80" s="47" t="str">
        <f t="shared" si="161"/>
        <v/>
      </c>
      <c r="CL80" s="47" t="str">
        <f t="shared" si="161"/>
        <v/>
      </c>
      <c r="CM80" s="47" t="str">
        <f t="shared" si="161"/>
        <v/>
      </c>
      <c r="CN80" s="47" t="str">
        <f t="shared" si="161"/>
        <v/>
      </c>
      <c r="CO80" s="47" t="str">
        <f t="shared" si="161"/>
        <v/>
      </c>
      <c r="CP80" s="47" t="str">
        <f t="shared" si="161"/>
        <v/>
      </c>
      <c r="CQ80" s="47" t="str">
        <f t="shared" si="161"/>
        <v/>
      </c>
      <c r="CR80" s="47" t="str">
        <f t="shared" si="161"/>
        <v/>
      </c>
      <c r="CS80" s="47" t="str">
        <f t="shared" si="161"/>
        <v/>
      </c>
      <c r="CT80" s="47" t="str">
        <f t="shared" si="161"/>
        <v/>
      </c>
      <c r="CU80" s="47" t="str">
        <f t="shared" si="161"/>
        <v/>
      </c>
      <c r="CV80" s="47" t="str">
        <f t="shared" si="161"/>
        <v/>
      </c>
      <c r="CW80" s="47" t="str">
        <f t="shared" si="154"/>
        <v/>
      </c>
      <c r="CX80" s="47" t="str">
        <f t="shared" si="154"/>
        <v/>
      </c>
      <c r="CY80" s="47" t="str">
        <f t="shared" si="154"/>
        <v/>
      </c>
      <c r="CZ80" s="47" t="str">
        <f t="shared" si="154"/>
        <v/>
      </c>
      <c r="DA80" s="47" t="str">
        <f t="shared" si="154"/>
        <v/>
      </c>
      <c r="DB80" s="47" t="str">
        <f t="shared" si="154"/>
        <v/>
      </c>
      <c r="DC80" s="47" t="str">
        <f t="shared" si="154"/>
        <v/>
      </c>
      <c r="DD80" s="47" t="str">
        <f t="shared" si="154"/>
        <v/>
      </c>
      <c r="DE80" s="47" t="str">
        <f t="shared" si="154"/>
        <v/>
      </c>
      <c r="DF80" s="47" t="str">
        <f t="shared" si="154"/>
        <v/>
      </c>
      <c r="DG80" s="47" t="str">
        <f t="shared" si="154"/>
        <v/>
      </c>
      <c r="DH80" s="47" t="str">
        <f t="shared" si="154"/>
        <v/>
      </c>
      <c r="DI80" s="47" t="str">
        <f t="shared" si="154"/>
        <v/>
      </c>
      <c r="DJ80" s="47" t="str">
        <f t="shared" si="154"/>
        <v/>
      </c>
      <c r="DK80" s="47" t="str">
        <f t="shared" si="154"/>
        <v/>
      </c>
      <c r="DL80" s="47" t="str">
        <f t="shared" si="162"/>
        <v/>
      </c>
      <c r="DM80" s="47" t="str">
        <f t="shared" si="162"/>
        <v/>
      </c>
      <c r="DN80" s="47" t="str">
        <f t="shared" si="162"/>
        <v/>
      </c>
      <c r="DO80" s="47" t="str">
        <f t="shared" si="162"/>
        <v/>
      </c>
      <c r="DP80" s="47" t="str">
        <f t="shared" si="162"/>
        <v/>
      </c>
      <c r="DQ80" s="47" t="str">
        <f t="shared" si="162"/>
        <v/>
      </c>
      <c r="DR80" s="47" t="str">
        <f t="shared" si="162"/>
        <v/>
      </c>
      <c r="DS80" s="179" t="str">
        <f t="shared" si="150"/>
        <v/>
      </c>
      <c r="DT80" s="47" t="str">
        <f t="shared" si="170"/>
        <v/>
      </c>
      <c r="DU80" s="47" t="str">
        <f t="shared" si="170"/>
        <v/>
      </c>
      <c r="DV80" s="47" t="str">
        <f t="shared" si="170"/>
        <v/>
      </c>
      <c r="DW80" s="47" t="str">
        <f t="shared" si="170"/>
        <v/>
      </c>
      <c r="DX80" s="47" t="str">
        <f t="shared" si="170"/>
        <v/>
      </c>
      <c r="DY80" s="47" t="str">
        <f t="shared" si="170"/>
        <v/>
      </c>
      <c r="DZ80" s="47" t="str">
        <f t="shared" si="170"/>
        <v/>
      </c>
      <c r="EA80" s="47" t="str">
        <f t="shared" si="170"/>
        <v/>
      </c>
      <c r="EB80" s="47" t="str">
        <f t="shared" si="170"/>
        <v/>
      </c>
      <c r="EC80" s="47" t="str">
        <f t="shared" si="170"/>
        <v/>
      </c>
      <c r="ED80" s="47" t="str">
        <f t="shared" si="170"/>
        <v/>
      </c>
      <c r="EE80" s="47" t="str">
        <f t="shared" si="170"/>
        <v/>
      </c>
      <c r="EF80" s="47" t="str">
        <f t="shared" si="170"/>
        <v/>
      </c>
      <c r="EG80" s="47" t="str">
        <f t="shared" si="170"/>
        <v/>
      </c>
      <c r="EH80" s="47" t="str">
        <f t="shared" si="170"/>
        <v/>
      </c>
      <c r="EI80" s="47" t="str">
        <f t="shared" si="170"/>
        <v/>
      </c>
      <c r="EJ80" s="47" t="str">
        <f t="shared" si="163"/>
        <v/>
      </c>
      <c r="EK80" s="47" t="str">
        <f t="shared" si="163"/>
        <v/>
      </c>
      <c r="EL80" s="47" t="str">
        <f t="shared" si="163"/>
        <v/>
      </c>
      <c r="EM80" s="47" t="str">
        <f t="shared" si="163"/>
        <v/>
      </c>
      <c r="EN80" s="47" t="str">
        <f t="shared" si="163"/>
        <v/>
      </c>
      <c r="EO80" s="47" t="str">
        <f t="shared" si="163"/>
        <v/>
      </c>
      <c r="EP80" s="47" t="str">
        <f t="shared" si="163"/>
        <v/>
      </c>
      <c r="EQ80" s="47" t="str">
        <f t="shared" si="163"/>
        <v/>
      </c>
      <c r="ER80" s="47" t="str">
        <f t="shared" si="163"/>
        <v/>
      </c>
      <c r="ES80" s="47" t="str">
        <f t="shared" si="163"/>
        <v/>
      </c>
      <c r="ET80" s="47" t="str">
        <f t="shared" si="163"/>
        <v/>
      </c>
      <c r="EU80" s="47" t="str">
        <f t="shared" si="163"/>
        <v/>
      </c>
      <c r="EV80" s="47" t="str">
        <f t="shared" si="163"/>
        <v/>
      </c>
      <c r="EW80" s="47" t="str">
        <f t="shared" si="163"/>
        <v/>
      </c>
      <c r="EX80" s="47" t="str">
        <f t="shared" si="163"/>
        <v/>
      </c>
      <c r="EY80" s="47" t="str">
        <f t="shared" si="164"/>
        <v/>
      </c>
      <c r="EZ80" s="47" t="str">
        <f t="shared" si="164"/>
        <v/>
      </c>
      <c r="FA80" s="47" t="str">
        <f t="shared" si="164"/>
        <v/>
      </c>
      <c r="FB80" s="47" t="str">
        <f t="shared" si="164"/>
        <v/>
      </c>
      <c r="FC80" s="47" t="str">
        <f t="shared" si="164"/>
        <v/>
      </c>
      <c r="FD80" s="47" t="str">
        <f t="shared" si="164"/>
        <v/>
      </c>
      <c r="FE80" s="47" t="str">
        <f t="shared" si="164"/>
        <v/>
      </c>
      <c r="FF80" s="47" t="str">
        <f t="shared" si="164"/>
        <v/>
      </c>
      <c r="FG80" s="47" t="str">
        <f t="shared" si="164"/>
        <v/>
      </c>
      <c r="FH80" s="47" t="str">
        <f t="shared" si="164"/>
        <v/>
      </c>
      <c r="FI80" s="47" t="str">
        <f t="shared" si="164"/>
        <v/>
      </c>
      <c r="FJ80" s="47" t="str">
        <f t="shared" si="164"/>
        <v/>
      </c>
      <c r="FK80" s="47" t="str">
        <f t="shared" si="164"/>
        <v/>
      </c>
      <c r="FL80" s="47" t="str">
        <f t="shared" si="164"/>
        <v/>
      </c>
      <c r="FM80" s="47" t="str">
        <f t="shared" si="164"/>
        <v/>
      </c>
      <c r="FN80" s="47" t="str">
        <f t="shared" si="164"/>
        <v/>
      </c>
      <c r="FO80" s="47" t="str">
        <f t="shared" si="156"/>
        <v/>
      </c>
      <c r="FP80" s="47" t="str">
        <f t="shared" si="156"/>
        <v/>
      </c>
      <c r="FQ80" s="47" t="str">
        <f t="shared" si="156"/>
        <v/>
      </c>
      <c r="FR80" s="47" t="str">
        <f t="shared" si="156"/>
        <v/>
      </c>
      <c r="FS80" s="47" t="str">
        <f t="shared" si="156"/>
        <v/>
      </c>
      <c r="FT80" s="47" t="str">
        <f t="shared" si="156"/>
        <v/>
      </c>
      <c r="FU80" s="47" t="str">
        <f t="shared" si="156"/>
        <v/>
      </c>
      <c r="FV80" s="47" t="str">
        <f t="shared" si="156"/>
        <v/>
      </c>
      <c r="FW80" s="47" t="str">
        <f t="shared" si="156"/>
        <v/>
      </c>
      <c r="FX80" s="47" t="str">
        <f t="shared" si="156"/>
        <v/>
      </c>
      <c r="FY80" s="47" t="str">
        <f t="shared" si="156"/>
        <v/>
      </c>
      <c r="FZ80" s="47" t="str">
        <f t="shared" si="156"/>
        <v/>
      </c>
      <c r="GA80" s="47" t="str">
        <f t="shared" si="156"/>
        <v/>
      </c>
      <c r="GB80" s="47" t="str">
        <f t="shared" si="156"/>
        <v/>
      </c>
      <c r="GC80" s="47" t="str">
        <f t="shared" si="156"/>
        <v/>
      </c>
      <c r="GD80" s="47" t="str">
        <f t="shared" si="165"/>
        <v/>
      </c>
      <c r="GE80" s="47" t="str">
        <f t="shared" si="165"/>
        <v/>
      </c>
      <c r="GF80" s="47" t="str">
        <f t="shared" si="165"/>
        <v/>
      </c>
      <c r="GG80" s="47" t="str">
        <f t="shared" si="165"/>
        <v/>
      </c>
      <c r="GH80" s="47" t="str">
        <f t="shared" si="165"/>
        <v/>
      </c>
      <c r="GI80" s="47" t="str">
        <f t="shared" si="165"/>
        <v/>
      </c>
      <c r="GJ80" s="47" t="str">
        <f t="shared" si="165"/>
        <v/>
      </c>
      <c r="GK80" s="47" t="str">
        <f t="shared" si="165"/>
        <v/>
      </c>
      <c r="GL80" s="47" t="str">
        <f t="shared" si="165"/>
        <v/>
      </c>
      <c r="GM80" s="47" t="str">
        <f t="shared" si="165"/>
        <v/>
      </c>
      <c r="GN80" s="47" t="str">
        <f t="shared" si="165"/>
        <v/>
      </c>
      <c r="GO80" s="47" t="str">
        <f t="shared" si="165"/>
        <v/>
      </c>
      <c r="GP80" s="47" t="str">
        <f t="shared" si="165"/>
        <v/>
      </c>
      <c r="GQ80" s="47" t="str">
        <f t="shared" si="165"/>
        <v/>
      </c>
      <c r="GR80" s="47" t="str">
        <f t="shared" si="165"/>
        <v/>
      </c>
      <c r="GS80" s="47" t="str">
        <f t="shared" si="165"/>
        <v/>
      </c>
      <c r="GT80" s="47" t="str">
        <f t="shared" si="157"/>
        <v/>
      </c>
      <c r="GU80" s="47" t="str">
        <f t="shared" si="157"/>
        <v/>
      </c>
      <c r="GV80" s="47" t="str">
        <f t="shared" si="157"/>
        <v/>
      </c>
      <c r="GW80" s="47" t="str">
        <f t="shared" si="157"/>
        <v/>
      </c>
      <c r="GX80" s="47" t="str">
        <f t="shared" si="157"/>
        <v/>
      </c>
      <c r="GY80" s="47" t="str">
        <f t="shared" si="157"/>
        <v/>
      </c>
      <c r="GZ80" s="47" t="str">
        <f t="shared" si="157"/>
        <v/>
      </c>
      <c r="HA80" s="47" t="str">
        <f t="shared" si="157"/>
        <v/>
      </c>
      <c r="HB80" s="47" t="str">
        <f t="shared" si="157"/>
        <v/>
      </c>
      <c r="HC80" s="47" t="str">
        <f t="shared" si="157"/>
        <v/>
      </c>
      <c r="HD80" s="47" t="str">
        <f t="shared" si="157"/>
        <v/>
      </c>
      <c r="HE80" s="47" t="str">
        <f t="shared" si="157"/>
        <v/>
      </c>
      <c r="HF80" s="47" t="str">
        <f t="shared" si="157"/>
        <v/>
      </c>
      <c r="HG80" s="47" t="str">
        <f t="shared" si="157"/>
        <v/>
      </c>
      <c r="HH80" s="47" t="str">
        <f t="shared" si="157"/>
        <v/>
      </c>
      <c r="HI80" s="47" t="str">
        <f t="shared" si="166"/>
        <v/>
      </c>
      <c r="HJ80" s="47" t="str">
        <f t="shared" si="166"/>
        <v/>
      </c>
      <c r="HK80" s="47" t="str">
        <f t="shared" si="166"/>
        <v/>
      </c>
      <c r="HL80" s="47" t="str">
        <f t="shared" si="166"/>
        <v/>
      </c>
      <c r="HM80" s="47" t="str">
        <f t="shared" si="166"/>
        <v/>
      </c>
      <c r="HN80" s="47" t="str">
        <f t="shared" si="166"/>
        <v/>
      </c>
      <c r="HO80" s="47" t="str">
        <f t="shared" si="166"/>
        <v/>
      </c>
      <c r="HP80" s="165" t="e">
        <f t="shared" si="152"/>
        <v>#N/A</v>
      </c>
      <c r="HQ80" s="165" t="e">
        <f t="shared" si="152"/>
        <v>#N/A</v>
      </c>
      <c r="HR80" s="165" t="e">
        <f t="shared" si="152"/>
        <v>#N/A</v>
      </c>
      <c r="HS80" s="165" t="e">
        <f t="shared" si="152"/>
        <v>#N/A</v>
      </c>
      <c r="HT80" s="165" t="e">
        <f t="shared" si="152"/>
        <v>#N/A</v>
      </c>
      <c r="HU80" s="165" t="e">
        <f t="shared" si="152"/>
        <v>#N/A</v>
      </c>
      <c r="HV80" s="165" t="e">
        <f t="shared" si="152"/>
        <v>#N/A</v>
      </c>
      <c r="HW80" s="165" t="e">
        <f t="shared" si="152"/>
        <v>#N/A</v>
      </c>
      <c r="HX80" s="165" t="e">
        <f t="shared" si="152"/>
        <v>#N/A</v>
      </c>
      <c r="HY80" s="165" t="e">
        <f t="shared" si="152"/>
        <v>#N/A</v>
      </c>
      <c r="HZ80" s="165" t="e">
        <f t="shared" si="152"/>
        <v>#N/A</v>
      </c>
      <c r="IA80" s="165" t="e">
        <f t="shared" si="152"/>
        <v>#N/A</v>
      </c>
      <c r="IB80" s="165" t="e">
        <f t="shared" si="152"/>
        <v>#N/A</v>
      </c>
      <c r="IC80" s="165" t="e">
        <f t="shared" si="152"/>
        <v>#N/A</v>
      </c>
      <c r="ID80" s="165" t="e">
        <f t="shared" si="152"/>
        <v>#N/A</v>
      </c>
      <c r="IE80" s="165" t="e">
        <f t="shared" si="151"/>
        <v>#N/A</v>
      </c>
      <c r="IF80" s="165" t="e">
        <f t="shared" si="151"/>
        <v>#N/A</v>
      </c>
      <c r="IG80" s="165" t="e">
        <f t="shared" si="151"/>
        <v>#N/A</v>
      </c>
      <c r="IH80" s="165" t="e">
        <f t="shared" si="151"/>
        <v>#N/A</v>
      </c>
      <c r="II80" s="165" t="e">
        <f t="shared" si="167"/>
        <v>#N/A</v>
      </c>
      <c r="IJ80" s="165" t="e">
        <f t="shared" si="167"/>
        <v>#N/A</v>
      </c>
      <c r="IK80" s="165" t="e">
        <f t="shared" si="167"/>
        <v>#N/A</v>
      </c>
      <c r="IL80" s="165" t="e">
        <f t="shared" si="167"/>
        <v>#N/A</v>
      </c>
      <c r="IM80" s="165" t="e">
        <f t="shared" si="167"/>
        <v>#N/A</v>
      </c>
      <c r="IN80" s="165" t="e">
        <f t="shared" si="167"/>
        <v>#N/A</v>
      </c>
      <c r="IO80" s="165" t="e">
        <f t="shared" si="167"/>
        <v>#N/A</v>
      </c>
      <c r="IP80" s="165" t="e">
        <f t="shared" si="167"/>
        <v>#N/A</v>
      </c>
      <c r="IQ80" s="165" t="e">
        <f t="shared" si="167"/>
        <v>#N/A</v>
      </c>
      <c r="IR80" s="165" t="e">
        <f t="shared" si="167"/>
        <v>#N/A</v>
      </c>
      <c r="IS80" s="165" t="e">
        <f t="shared" si="167"/>
        <v>#N/A</v>
      </c>
      <c r="IT80" s="165" t="e">
        <f t="shared" si="118"/>
        <v>#N/A</v>
      </c>
      <c r="IU80" s="165" t="e">
        <f t="shared" si="118"/>
        <v>#N/A</v>
      </c>
      <c r="IV80" s="165" t="e">
        <f t="shared" si="118"/>
        <v>#N/A</v>
      </c>
      <c r="IW80" s="165" t="e">
        <f t="shared" si="118"/>
        <v>#N/A</v>
      </c>
      <c r="IX80" s="165" t="e">
        <f t="shared" si="118"/>
        <v>#N/A</v>
      </c>
      <c r="IY80" s="165" t="e">
        <f t="shared" si="118"/>
        <v>#N/A</v>
      </c>
      <c r="IZ80" s="165" t="e">
        <f t="shared" si="118"/>
        <v>#N/A</v>
      </c>
      <c r="JA80" s="165" t="e">
        <f t="shared" si="118"/>
        <v>#N/A</v>
      </c>
      <c r="JB80" s="165" t="e">
        <f t="shared" si="118"/>
        <v>#N/A</v>
      </c>
      <c r="JC80" s="165" t="e">
        <f t="shared" si="118"/>
        <v>#N/A</v>
      </c>
      <c r="JD80" s="165" t="e">
        <f t="shared" si="118"/>
        <v>#N/A</v>
      </c>
      <c r="JE80" s="165" t="e">
        <f t="shared" si="118"/>
        <v>#N/A</v>
      </c>
      <c r="JF80" s="165" t="e">
        <f t="shared" si="118"/>
        <v>#N/A</v>
      </c>
      <c r="JG80" s="165" t="e">
        <f t="shared" si="118"/>
        <v>#N/A</v>
      </c>
      <c r="JH80" s="165" t="e">
        <f t="shared" si="118"/>
        <v>#N/A</v>
      </c>
      <c r="JI80" s="165" t="e">
        <f t="shared" si="118"/>
        <v>#N/A</v>
      </c>
      <c r="JJ80" s="165" t="e">
        <f t="shared" si="168"/>
        <v>#N/A</v>
      </c>
      <c r="JK80" s="165" t="e">
        <f t="shared" si="145"/>
        <v>#N/A</v>
      </c>
      <c r="JL80" s="165" t="e">
        <f t="shared" si="145"/>
        <v>#N/A</v>
      </c>
      <c r="JM80" s="165" t="e">
        <f t="shared" si="145"/>
        <v>#N/A</v>
      </c>
      <c r="JN80" s="165" t="e">
        <f t="shared" si="145"/>
        <v>#N/A</v>
      </c>
      <c r="JO80" s="165" t="e">
        <f t="shared" si="145"/>
        <v>#N/A</v>
      </c>
      <c r="JP80" s="165" t="e">
        <f t="shared" si="145"/>
        <v>#N/A</v>
      </c>
      <c r="JQ80" s="165" t="e">
        <f t="shared" si="145"/>
        <v>#N/A</v>
      </c>
      <c r="JR80" s="165" t="e">
        <f t="shared" si="135"/>
        <v>#N/A</v>
      </c>
      <c r="JS80" s="165" t="e">
        <f t="shared" si="135"/>
        <v>#N/A</v>
      </c>
      <c r="JT80" s="165" t="e">
        <f t="shared" si="135"/>
        <v>#N/A</v>
      </c>
      <c r="JU80" s="165" t="e">
        <f t="shared" si="135"/>
        <v>#N/A</v>
      </c>
      <c r="JV80" s="165" t="e">
        <f t="shared" si="135"/>
        <v>#N/A</v>
      </c>
      <c r="JW80" s="165" t="e">
        <f t="shared" si="135"/>
        <v>#N/A</v>
      </c>
      <c r="JX80" s="165" t="e">
        <f t="shared" si="135"/>
        <v>#N/A</v>
      </c>
      <c r="JY80" s="165" t="e">
        <f t="shared" si="135"/>
        <v>#N/A</v>
      </c>
      <c r="JZ80" s="165" t="e">
        <f t="shared" si="135"/>
        <v>#N/A</v>
      </c>
      <c r="KA80" s="165" t="e">
        <f t="shared" si="135"/>
        <v>#N/A</v>
      </c>
      <c r="KB80" s="165" t="e">
        <f t="shared" si="135"/>
        <v>#N/A</v>
      </c>
      <c r="KC80" s="165" t="e">
        <f t="shared" si="135"/>
        <v>#N/A</v>
      </c>
      <c r="KD80" s="165" t="e">
        <f t="shared" si="135"/>
        <v>#N/A</v>
      </c>
      <c r="KE80" s="165" t="e">
        <f t="shared" si="135"/>
        <v>#N/A</v>
      </c>
      <c r="KF80" s="165" t="e">
        <f t="shared" si="135"/>
        <v>#N/A</v>
      </c>
      <c r="KG80" s="165" t="e">
        <f t="shared" si="135"/>
        <v>#N/A</v>
      </c>
      <c r="KH80" s="165" t="e">
        <f t="shared" si="136"/>
        <v>#N/A</v>
      </c>
      <c r="KI80" s="165" t="e">
        <f t="shared" si="136"/>
        <v>#N/A</v>
      </c>
      <c r="KJ80" s="165" t="e">
        <f t="shared" si="136"/>
        <v>#N/A</v>
      </c>
      <c r="KK80" s="165" t="e">
        <f t="shared" si="136"/>
        <v>#N/A</v>
      </c>
      <c r="KL80" s="165" t="e">
        <f t="shared" si="136"/>
        <v>#N/A</v>
      </c>
      <c r="KM80" s="165" t="e">
        <f t="shared" si="136"/>
        <v>#N/A</v>
      </c>
      <c r="KN80" s="165" t="e">
        <f t="shared" si="136"/>
        <v>#N/A</v>
      </c>
      <c r="KO80" s="165" t="e">
        <f t="shared" si="136"/>
        <v>#N/A</v>
      </c>
      <c r="KP80" s="165" t="e">
        <f t="shared" si="136"/>
        <v>#N/A</v>
      </c>
      <c r="KQ80" s="165" t="e">
        <f t="shared" si="136"/>
        <v>#N/A</v>
      </c>
      <c r="KR80" s="165" t="e">
        <f t="shared" si="136"/>
        <v>#N/A</v>
      </c>
      <c r="KS80" s="165" t="e">
        <f t="shared" si="136"/>
        <v>#N/A</v>
      </c>
      <c r="KT80" s="165" t="e">
        <f t="shared" si="136"/>
        <v>#N/A</v>
      </c>
      <c r="KU80" s="165" t="e">
        <f t="shared" si="136"/>
        <v>#N/A</v>
      </c>
      <c r="KV80" s="165" t="e">
        <f t="shared" si="136"/>
        <v>#N/A</v>
      </c>
      <c r="KW80" s="165" t="e">
        <f t="shared" si="136"/>
        <v>#N/A</v>
      </c>
      <c r="KX80" s="165" t="e">
        <f t="shared" si="137"/>
        <v>#N/A</v>
      </c>
      <c r="KY80" s="165" t="e">
        <f t="shared" si="137"/>
        <v>#N/A</v>
      </c>
      <c r="KZ80" s="165" t="e">
        <f t="shared" si="137"/>
        <v>#N/A</v>
      </c>
      <c r="LA80" s="165" t="e">
        <f t="shared" si="137"/>
        <v>#N/A</v>
      </c>
      <c r="LB80" s="165" t="e">
        <f t="shared" si="137"/>
        <v>#N/A</v>
      </c>
      <c r="LC80" s="165" t="e">
        <f t="shared" si="137"/>
        <v>#N/A</v>
      </c>
      <c r="LD80" s="165" t="e">
        <f t="shared" si="137"/>
        <v>#N/A</v>
      </c>
      <c r="LE80" s="165" t="e">
        <f t="shared" si="137"/>
        <v>#N/A</v>
      </c>
      <c r="LF80" s="165" t="e">
        <f t="shared" si="137"/>
        <v>#N/A</v>
      </c>
      <c r="LG80" s="165" t="e">
        <f t="shared" si="137"/>
        <v>#N/A</v>
      </c>
      <c r="LH80" s="165" t="e">
        <f t="shared" si="137"/>
        <v>#N/A</v>
      </c>
      <c r="LI80" s="165" t="e">
        <f t="shared" si="137"/>
        <v>#N/A</v>
      </c>
      <c r="LJ80" s="165" t="e">
        <f t="shared" si="137"/>
        <v>#N/A</v>
      </c>
      <c r="LK80" s="165" t="e">
        <f t="shared" si="137"/>
        <v>#N/A</v>
      </c>
      <c r="LL80" s="165" t="e">
        <f t="shared" si="137"/>
        <v>#N/A</v>
      </c>
      <c r="LM80" s="165" t="e">
        <f t="shared" si="137"/>
        <v>#N/A</v>
      </c>
      <c r="LN80" s="165" t="e">
        <f t="shared" si="138"/>
        <v>#N/A</v>
      </c>
      <c r="LO80" s="165" t="e">
        <f t="shared" si="138"/>
        <v>#N/A</v>
      </c>
      <c r="LP80" s="165" t="e">
        <f t="shared" si="138"/>
        <v>#N/A</v>
      </c>
      <c r="LQ80" s="165" t="e">
        <f t="shared" si="138"/>
        <v>#N/A</v>
      </c>
      <c r="LR80" s="165" t="e">
        <f t="shared" si="138"/>
        <v>#N/A</v>
      </c>
      <c r="LS80" s="165" t="e">
        <f t="shared" si="138"/>
        <v>#N/A</v>
      </c>
      <c r="LT80" s="165" t="e">
        <f t="shared" si="138"/>
        <v>#N/A</v>
      </c>
      <c r="LU80" s="165" t="e">
        <f t="shared" si="138"/>
        <v>#N/A</v>
      </c>
      <c r="LV80" s="165" t="e">
        <f t="shared" si="138"/>
        <v>#N/A</v>
      </c>
      <c r="LW80" s="165" t="e">
        <f t="shared" si="138"/>
        <v>#N/A</v>
      </c>
      <c r="LX80" s="165" t="e">
        <f t="shared" si="138"/>
        <v>#N/A</v>
      </c>
      <c r="LY80" s="165" t="e">
        <f t="shared" si="138"/>
        <v>#N/A</v>
      </c>
      <c r="LZ80" s="165" t="e">
        <f t="shared" si="138"/>
        <v>#N/A</v>
      </c>
      <c r="MA80" s="165" t="e">
        <f t="shared" si="138"/>
        <v>#N/A</v>
      </c>
      <c r="MB80" s="165" t="e">
        <f t="shared" si="138"/>
        <v>#N/A</v>
      </c>
      <c r="MC80" s="165" t="e">
        <f t="shared" si="138"/>
        <v>#N/A</v>
      </c>
      <c r="MD80" s="165" t="e">
        <f t="shared" si="139"/>
        <v>#N/A</v>
      </c>
      <c r="ME80" s="165" t="e">
        <f t="shared" si="139"/>
        <v>#N/A</v>
      </c>
      <c r="MF80" s="165" t="e">
        <f t="shared" si="139"/>
        <v>#N/A</v>
      </c>
      <c r="MG80" s="165" t="e">
        <f t="shared" si="139"/>
        <v>#N/A</v>
      </c>
      <c r="MH80" s="165" t="e">
        <f t="shared" si="139"/>
        <v>#N/A</v>
      </c>
      <c r="MI80" s="165" t="e">
        <f t="shared" si="139"/>
        <v>#N/A</v>
      </c>
      <c r="MJ80" s="165" t="e">
        <f t="shared" si="139"/>
        <v>#N/A</v>
      </c>
      <c r="MK80" s="165" t="e">
        <f t="shared" si="139"/>
        <v>#N/A</v>
      </c>
      <c r="ML80" s="165" t="e">
        <f t="shared" si="139"/>
        <v>#N/A</v>
      </c>
      <c r="MM80" s="165" t="e">
        <f t="shared" si="139"/>
        <v>#N/A</v>
      </c>
      <c r="MN80" s="165" t="e">
        <f t="shared" si="139"/>
        <v>#N/A</v>
      </c>
      <c r="MO80" s="165" t="e">
        <f t="shared" si="139"/>
        <v>#N/A</v>
      </c>
      <c r="MP80" s="165" t="e">
        <f t="shared" si="139"/>
        <v>#N/A</v>
      </c>
      <c r="MQ80" s="165" t="e">
        <f t="shared" si="139"/>
        <v>#N/A</v>
      </c>
      <c r="MR80" s="165" t="e">
        <f t="shared" si="139"/>
        <v>#N/A</v>
      </c>
      <c r="MS80" s="165" t="e">
        <f t="shared" si="139"/>
        <v>#N/A</v>
      </c>
      <c r="MT80" s="165" t="e">
        <f t="shared" si="140"/>
        <v>#N/A</v>
      </c>
      <c r="MU80" s="165" t="e">
        <f t="shared" si="140"/>
        <v>#N/A</v>
      </c>
      <c r="MV80" s="165" t="e">
        <f t="shared" si="140"/>
        <v>#N/A</v>
      </c>
      <c r="MW80" s="165" t="e">
        <f t="shared" si="140"/>
        <v>#N/A</v>
      </c>
      <c r="MX80" s="165" t="e">
        <f t="shared" si="140"/>
        <v>#N/A</v>
      </c>
      <c r="MY80" s="165" t="e">
        <f t="shared" si="140"/>
        <v>#N/A</v>
      </c>
      <c r="MZ80" s="165" t="e">
        <f t="shared" si="140"/>
        <v>#N/A</v>
      </c>
      <c r="NA80" s="165" t="e">
        <f t="shared" si="140"/>
        <v>#N/A</v>
      </c>
      <c r="NB80" s="165" t="e">
        <f t="shared" si="140"/>
        <v>#N/A</v>
      </c>
      <c r="NC80" s="165" t="e">
        <f t="shared" si="140"/>
        <v>#N/A</v>
      </c>
      <c r="ND80" s="165" t="e">
        <f t="shared" si="140"/>
        <v>#N/A</v>
      </c>
      <c r="NE80" s="165" t="e">
        <f t="shared" si="140"/>
        <v>#N/A</v>
      </c>
      <c r="NF80" s="165" t="e">
        <f t="shared" si="140"/>
        <v>#N/A</v>
      </c>
      <c r="NG80" s="165" t="e">
        <f t="shared" si="140"/>
        <v>#N/A</v>
      </c>
      <c r="NH80" s="165" t="e">
        <f t="shared" si="140"/>
        <v>#N/A</v>
      </c>
      <c r="NI80" s="165" t="e">
        <f t="shared" si="140"/>
        <v>#N/A</v>
      </c>
      <c r="NJ80" s="165" t="e">
        <f t="shared" si="141"/>
        <v>#N/A</v>
      </c>
      <c r="NK80" s="165" t="e">
        <f t="shared" si="141"/>
        <v>#N/A</v>
      </c>
      <c r="NL80" s="165" t="e">
        <f t="shared" si="141"/>
        <v>#N/A</v>
      </c>
      <c r="NM80" s="165" t="e">
        <f t="shared" si="141"/>
        <v>#N/A</v>
      </c>
      <c r="NN80" s="165" t="e">
        <f t="shared" si="141"/>
        <v>#N/A</v>
      </c>
      <c r="NO80" s="165" t="e">
        <f t="shared" si="141"/>
        <v>#N/A</v>
      </c>
      <c r="NP80" s="165" t="e">
        <f t="shared" si="141"/>
        <v>#N/A</v>
      </c>
      <c r="NQ80" s="165" t="e">
        <f t="shared" si="141"/>
        <v>#N/A</v>
      </c>
      <c r="NR80" s="165" t="e">
        <f t="shared" si="141"/>
        <v>#N/A</v>
      </c>
      <c r="NS80" s="165" t="e">
        <f t="shared" si="141"/>
        <v>#N/A</v>
      </c>
      <c r="NT80" s="165" t="e">
        <f t="shared" si="141"/>
        <v>#N/A</v>
      </c>
      <c r="NU80" s="165" t="e">
        <f t="shared" si="141"/>
        <v>#N/A</v>
      </c>
      <c r="NV80" s="165" t="e">
        <f t="shared" si="141"/>
        <v>#N/A</v>
      </c>
      <c r="NW80" s="165" t="e">
        <f t="shared" si="141"/>
        <v>#N/A</v>
      </c>
      <c r="NX80" s="165" t="e">
        <f t="shared" si="141"/>
        <v>#N/A</v>
      </c>
      <c r="NY80" s="165" t="e">
        <f t="shared" si="141"/>
        <v>#N/A</v>
      </c>
      <c r="NZ80" s="165" t="e">
        <f t="shared" si="142"/>
        <v>#N/A</v>
      </c>
      <c r="OA80" s="165" t="e">
        <f t="shared" si="142"/>
        <v>#N/A</v>
      </c>
      <c r="OB80" s="165" t="e">
        <f t="shared" si="142"/>
        <v>#N/A</v>
      </c>
      <c r="OC80" s="165" t="e">
        <f t="shared" si="142"/>
        <v>#N/A</v>
      </c>
      <c r="OD80" s="165" t="e">
        <f t="shared" si="142"/>
        <v>#N/A</v>
      </c>
      <c r="OE80" s="165" t="e">
        <f t="shared" si="142"/>
        <v>#N/A</v>
      </c>
      <c r="OF80" s="165" t="e">
        <f t="shared" si="142"/>
        <v>#N/A</v>
      </c>
      <c r="OG80" s="165" t="e">
        <f t="shared" si="142"/>
        <v>#N/A</v>
      </c>
      <c r="OH80" s="165" t="e">
        <f t="shared" si="142"/>
        <v>#N/A</v>
      </c>
      <c r="OI80" s="165" t="e">
        <f t="shared" si="142"/>
        <v>#N/A</v>
      </c>
      <c r="OJ80" s="165" t="e">
        <f t="shared" si="142"/>
        <v>#N/A</v>
      </c>
      <c r="OK80" s="165" t="e">
        <f t="shared" si="142"/>
        <v>#N/A</v>
      </c>
      <c r="OL80" s="165" t="e">
        <f t="shared" si="142"/>
        <v>#N/A</v>
      </c>
      <c r="OM80" s="165" t="e">
        <f t="shared" si="142"/>
        <v>#N/A</v>
      </c>
      <c r="ON80" s="165" t="e">
        <f t="shared" si="142"/>
        <v>#N/A</v>
      </c>
      <c r="OO80" s="165" t="e">
        <f t="shared" si="142"/>
        <v>#N/A</v>
      </c>
      <c r="OP80" s="165" t="e">
        <f t="shared" si="143"/>
        <v>#N/A</v>
      </c>
      <c r="OQ80" s="165" t="e">
        <f t="shared" si="143"/>
        <v>#N/A</v>
      </c>
      <c r="OR80" s="165" t="e">
        <f t="shared" si="143"/>
        <v>#N/A</v>
      </c>
      <c r="OS80" s="165" t="e">
        <f t="shared" si="143"/>
        <v>#N/A</v>
      </c>
      <c r="OT80" s="165" t="e">
        <f t="shared" si="114"/>
        <v>#N/A</v>
      </c>
      <c r="OU80" s="165" t="e">
        <f t="shared" si="114"/>
        <v>#N/A</v>
      </c>
      <c r="OV80" s="165" t="e">
        <f t="shared" si="114"/>
        <v>#N/A</v>
      </c>
      <c r="OW80" s="165" t="e">
        <f t="shared" si="114"/>
        <v>#N/A</v>
      </c>
      <c r="OX80" s="165" t="e">
        <f t="shared" si="114"/>
        <v>#N/A</v>
      </c>
      <c r="OY80" s="165" t="e">
        <f t="shared" si="114"/>
        <v>#N/A</v>
      </c>
      <c r="OZ80" s="165" t="e">
        <f t="shared" si="114"/>
        <v>#N/A</v>
      </c>
      <c r="PA80" s="165" t="e">
        <f t="shared" si="114"/>
        <v>#N/A</v>
      </c>
      <c r="PB80" s="165" t="e">
        <f t="shared" si="114"/>
        <v>#N/A</v>
      </c>
      <c r="PC80" s="165" t="e">
        <f t="shared" si="114"/>
        <v>#N/A</v>
      </c>
      <c r="PD80" s="165" t="e">
        <f t="shared" si="114"/>
        <v>#N/A</v>
      </c>
      <c r="PE80" s="165" t="e">
        <f t="shared" si="114"/>
        <v>#N/A</v>
      </c>
      <c r="PF80" s="165" t="e">
        <f t="shared" ref="PF80:PH104" si="171">IF(ISNONTEXT($K80),_xlfn.NORM.DIST(HM80,$G80,$K80,FALSE),NA())</f>
        <v>#N/A</v>
      </c>
      <c r="PG80" s="165" t="e">
        <f t="shared" si="171"/>
        <v>#N/A</v>
      </c>
      <c r="PH80" s="165" t="e">
        <f t="shared" si="171"/>
        <v>#N/A</v>
      </c>
    </row>
    <row r="81" spans="1:424" hidden="1" x14ac:dyDescent="0.45">
      <c r="A81" s="4">
        <v>78</v>
      </c>
      <c r="B81" s="91"/>
      <c r="C81" s="91"/>
      <c r="D81" s="91"/>
      <c r="E81" s="120" t="str">
        <f t="shared" si="146"/>
        <v/>
      </c>
      <c r="F81" s="120" t="str">
        <f t="shared" si="147"/>
        <v/>
      </c>
      <c r="G81" s="71" t="str">
        <f t="shared" si="148"/>
        <v/>
      </c>
      <c r="H81" s="23"/>
      <c r="I81" s="55"/>
      <c r="J81" s="298"/>
      <c r="K81" s="72" t="str">
        <f>IF(AND(B81&gt;0,C81&gt;0,D81&gt;0),IF(ISBLANK(J81),IF(ISBLANK(H81),"",(D81-B81)*VLOOKUP(H81,VLookups!$A$4:$B$13,2,FALSE)),J81),"")</f>
        <v/>
      </c>
      <c r="L81" s="73" t="str">
        <f t="shared" si="144"/>
        <v/>
      </c>
      <c r="M81" s="91"/>
      <c r="N81" s="265" t="str">
        <f>IF(AND(M81&gt;0,C81&gt;0,NOT(K81="")),ABS(VLOOKUP($M$1,VLookups!$A$43:$B$44,2,FALSE)-_xlfn.NORM.DIST(M81,G81,K81,TRUE)),"")</f>
        <v/>
      </c>
      <c r="O81" s="90" t="str">
        <f>IF(AND($B81&gt;0,$C81&gt;0,$D81&gt;0,NOT(ISBLANK($H81))),_xlfn.NORM.INV(ABS(VLOOKUP($M$1,VLookups!$A$43:$B$44,2,FALSE)-O$3),$G81,$K81),"")</f>
        <v/>
      </c>
      <c r="P81" s="89" t="str">
        <f>IF(AND($B81&gt;0,$C81&gt;0,$D81&gt;0,NOT(ISBLANK($H81))),_xlfn.NORM.INV(ABS(VLOOKUP($M$1,VLookups!$A$43:$B$44,2,FALSE)-P$3),$G81,$K81),"")</f>
        <v/>
      </c>
      <c r="Q81" s="90" t="str">
        <f>IF(AND($B81&gt;0,$C81&gt;0,$D81&gt;0,NOT(ISBLANK($H81))),_xlfn.NORM.INV(ABS(VLOOKUP($M$1,VLookups!$A$43:$B$44,2,FALSE)-Q$3),$G81,$K81),"")</f>
        <v/>
      </c>
      <c r="R81" s="89" t="str">
        <f>IF(AND($B81&gt;0,$C81&gt;0,$D81&gt;0,NOT(ISBLANK($H81))),_xlfn.NORM.INV(ABS(VLOOKUP($M$1,VLookups!$A$43:$B$44,2,FALSE)-R$3),$G81,$K81),"")</f>
        <v/>
      </c>
      <c r="S81" s="90" t="str">
        <f>IF(AND($B81&gt;0,$C81&gt;0,$D81&gt;0,NOT(ISBLANK($H81))),_xlfn.NORM.INV(ABS(VLOOKUP($M$1,VLookups!$A$43:$B$44,2,FALSE)-S$3),$G81,$K81),"")</f>
        <v/>
      </c>
      <c r="T81" s="89" t="str">
        <f>IF(AND($B81&gt;0,$C81&gt;0,$D81&gt;0,NOT(ISBLANK($H81))),_xlfn.NORM.INV(ABS(VLOOKUP($M$1,VLookups!$A$43:$B$44,2,FALSE)-T$3),$G81,$K81),"")</f>
        <v/>
      </c>
      <c r="U81" s="5"/>
      <c r="V81" s="164" t="str">
        <f t="shared" si="149"/>
        <v/>
      </c>
      <c r="W81" s="47" t="str">
        <f t="shared" si="169"/>
        <v/>
      </c>
      <c r="X81" s="47" t="str">
        <f t="shared" si="169"/>
        <v/>
      </c>
      <c r="Y81" s="47" t="str">
        <f t="shared" si="169"/>
        <v/>
      </c>
      <c r="Z81" s="47" t="str">
        <f t="shared" si="169"/>
        <v/>
      </c>
      <c r="AA81" s="47" t="str">
        <f t="shared" si="169"/>
        <v/>
      </c>
      <c r="AB81" s="47" t="str">
        <f t="shared" si="169"/>
        <v/>
      </c>
      <c r="AC81" s="47" t="str">
        <f t="shared" si="169"/>
        <v/>
      </c>
      <c r="AD81" s="47" t="str">
        <f t="shared" si="169"/>
        <v/>
      </c>
      <c r="AE81" s="47" t="str">
        <f t="shared" si="169"/>
        <v/>
      </c>
      <c r="AF81" s="47" t="str">
        <f t="shared" si="169"/>
        <v/>
      </c>
      <c r="AG81" s="47" t="str">
        <f t="shared" si="169"/>
        <v/>
      </c>
      <c r="AH81" s="47" t="str">
        <f t="shared" si="169"/>
        <v/>
      </c>
      <c r="AI81" s="47" t="str">
        <f t="shared" si="169"/>
        <v/>
      </c>
      <c r="AJ81" s="47" t="str">
        <f t="shared" si="169"/>
        <v/>
      </c>
      <c r="AK81" s="47" t="str">
        <f t="shared" si="169"/>
        <v/>
      </c>
      <c r="AL81" s="47" t="str">
        <f t="shared" si="169"/>
        <v/>
      </c>
      <c r="AM81" s="47" t="str">
        <f t="shared" si="159"/>
        <v/>
      </c>
      <c r="AN81" s="47" t="str">
        <f t="shared" si="159"/>
        <v/>
      </c>
      <c r="AO81" s="47" t="str">
        <f t="shared" si="159"/>
        <v/>
      </c>
      <c r="AP81" s="47" t="str">
        <f t="shared" si="159"/>
        <v/>
      </c>
      <c r="AQ81" s="47" t="str">
        <f t="shared" si="159"/>
        <v/>
      </c>
      <c r="AR81" s="47" t="str">
        <f t="shared" si="159"/>
        <v/>
      </c>
      <c r="AS81" s="47" t="str">
        <f t="shared" si="159"/>
        <v/>
      </c>
      <c r="AT81" s="47" t="str">
        <f t="shared" si="159"/>
        <v/>
      </c>
      <c r="AU81" s="47" t="str">
        <f t="shared" si="159"/>
        <v/>
      </c>
      <c r="AV81" s="47" t="str">
        <f t="shared" si="159"/>
        <v/>
      </c>
      <c r="AW81" s="47" t="str">
        <f t="shared" si="159"/>
        <v/>
      </c>
      <c r="AX81" s="47" t="str">
        <f t="shared" si="159"/>
        <v/>
      </c>
      <c r="AY81" s="47" t="str">
        <f t="shared" si="159"/>
        <v/>
      </c>
      <c r="AZ81" s="47" t="str">
        <f t="shared" si="159"/>
        <v/>
      </c>
      <c r="BA81" s="47" t="str">
        <f t="shared" si="159"/>
        <v/>
      </c>
      <c r="BB81" s="47" t="str">
        <f t="shared" si="160"/>
        <v/>
      </c>
      <c r="BC81" s="47" t="str">
        <f t="shared" si="160"/>
        <v/>
      </c>
      <c r="BD81" s="47" t="str">
        <f t="shared" si="160"/>
        <v/>
      </c>
      <c r="BE81" s="47" t="str">
        <f t="shared" si="160"/>
        <v/>
      </c>
      <c r="BF81" s="47" t="str">
        <f t="shared" si="160"/>
        <v/>
      </c>
      <c r="BG81" s="47" t="str">
        <f t="shared" si="160"/>
        <v/>
      </c>
      <c r="BH81" s="47" t="str">
        <f t="shared" si="160"/>
        <v/>
      </c>
      <c r="BI81" s="47" t="str">
        <f t="shared" si="160"/>
        <v/>
      </c>
      <c r="BJ81" s="47" t="str">
        <f t="shared" si="160"/>
        <v/>
      </c>
      <c r="BK81" s="47" t="str">
        <f t="shared" si="160"/>
        <v/>
      </c>
      <c r="BL81" s="47" t="str">
        <f t="shared" si="160"/>
        <v/>
      </c>
      <c r="BM81" s="47" t="str">
        <f t="shared" si="160"/>
        <v/>
      </c>
      <c r="BN81" s="47" t="str">
        <f t="shared" si="160"/>
        <v/>
      </c>
      <c r="BO81" s="47" t="str">
        <f t="shared" si="160"/>
        <v/>
      </c>
      <c r="BP81" s="47" t="str">
        <f t="shared" si="160"/>
        <v/>
      </c>
      <c r="BQ81" s="47" t="str">
        <f t="shared" si="160"/>
        <v/>
      </c>
      <c r="BR81" s="47" t="str">
        <f t="shared" si="153"/>
        <v/>
      </c>
      <c r="BS81" s="47" t="str">
        <f t="shared" si="153"/>
        <v/>
      </c>
      <c r="BT81" s="47" t="str">
        <f t="shared" si="153"/>
        <v/>
      </c>
      <c r="BU81" s="47" t="str">
        <f t="shared" si="153"/>
        <v/>
      </c>
      <c r="BV81" s="47" t="str">
        <f t="shared" si="153"/>
        <v/>
      </c>
      <c r="BW81" s="47" t="str">
        <f t="shared" si="153"/>
        <v/>
      </c>
      <c r="BX81" s="47" t="str">
        <f t="shared" si="153"/>
        <v/>
      </c>
      <c r="BY81" s="47" t="str">
        <f t="shared" si="153"/>
        <v/>
      </c>
      <c r="BZ81" s="47" t="str">
        <f t="shared" si="153"/>
        <v/>
      </c>
      <c r="CA81" s="47" t="str">
        <f t="shared" si="153"/>
        <v/>
      </c>
      <c r="CB81" s="47" t="str">
        <f t="shared" si="153"/>
        <v/>
      </c>
      <c r="CC81" s="47" t="str">
        <f t="shared" si="153"/>
        <v/>
      </c>
      <c r="CD81" s="47" t="str">
        <f t="shared" si="153"/>
        <v/>
      </c>
      <c r="CE81" s="47" t="str">
        <f t="shared" si="153"/>
        <v/>
      </c>
      <c r="CF81" s="47" t="str">
        <f t="shared" si="153"/>
        <v/>
      </c>
      <c r="CG81" s="47" t="str">
        <f t="shared" si="161"/>
        <v/>
      </c>
      <c r="CH81" s="47" t="str">
        <f t="shared" si="161"/>
        <v/>
      </c>
      <c r="CI81" s="47" t="str">
        <f t="shared" si="161"/>
        <v/>
      </c>
      <c r="CJ81" s="47" t="str">
        <f t="shared" si="161"/>
        <v/>
      </c>
      <c r="CK81" s="47" t="str">
        <f t="shared" si="161"/>
        <v/>
      </c>
      <c r="CL81" s="47" t="str">
        <f t="shared" si="161"/>
        <v/>
      </c>
      <c r="CM81" s="47" t="str">
        <f t="shared" si="161"/>
        <v/>
      </c>
      <c r="CN81" s="47" t="str">
        <f t="shared" si="161"/>
        <v/>
      </c>
      <c r="CO81" s="47" t="str">
        <f t="shared" si="161"/>
        <v/>
      </c>
      <c r="CP81" s="47" t="str">
        <f t="shared" si="161"/>
        <v/>
      </c>
      <c r="CQ81" s="47" t="str">
        <f t="shared" si="161"/>
        <v/>
      </c>
      <c r="CR81" s="47" t="str">
        <f t="shared" si="161"/>
        <v/>
      </c>
      <c r="CS81" s="47" t="str">
        <f t="shared" si="161"/>
        <v/>
      </c>
      <c r="CT81" s="47" t="str">
        <f t="shared" si="161"/>
        <v/>
      </c>
      <c r="CU81" s="47" t="str">
        <f t="shared" si="161"/>
        <v/>
      </c>
      <c r="CV81" s="47" t="str">
        <f t="shared" si="161"/>
        <v/>
      </c>
      <c r="CW81" s="47" t="str">
        <f t="shared" si="154"/>
        <v/>
      </c>
      <c r="CX81" s="47" t="str">
        <f t="shared" si="154"/>
        <v/>
      </c>
      <c r="CY81" s="47" t="str">
        <f t="shared" si="154"/>
        <v/>
      </c>
      <c r="CZ81" s="47" t="str">
        <f t="shared" si="154"/>
        <v/>
      </c>
      <c r="DA81" s="47" t="str">
        <f t="shared" si="154"/>
        <v/>
      </c>
      <c r="DB81" s="47" t="str">
        <f t="shared" si="154"/>
        <v/>
      </c>
      <c r="DC81" s="47" t="str">
        <f t="shared" si="154"/>
        <v/>
      </c>
      <c r="DD81" s="47" t="str">
        <f t="shared" si="154"/>
        <v/>
      </c>
      <c r="DE81" s="47" t="str">
        <f t="shared" si="154"/>
        <v/>
      </c>
      <c r="DF81" s="47" t="str">
        <f t="shared" si="154"/>
        <v/>
      </c>
      <c r="DG81" s="47" t="str">
        <f t="shared" si="154"/>
        <v/>
      </c>
      <c r="DH81" s="47" t="str">
        <f t="shared" si="154"/>
        <v/>
      </c>
      <c r="DI81" s="47" t="str">
        <f t="shared" si="154"/>
        <v/>
      </c>
      <c r="DJ81" s="47" t="str">
        <f t="shared" si="154"/>
        <v/>
      </c>
      <c r="DK81" s="47" t="str">
        <f t="shared" si="154"/>
        <v/>
      </c>
      <c r="DL81" s="47" t="str">
        <f t="shared" si="162"/>
        <v/>
      </c>
      <c r="DM81" s="47" t="str">
        <f t="shared" si="162"/>
        <v/>
      </c>
      <c r="DN81" s="47" t="str">
        <f t="shared" si="162"/>
        <v/>
      </c>
      <c r="DO81" s="47" t="str">
        <f t="shared" si="162"/>
        <v/>
      </c>
      <c r="DP81" s="47" t="str">
        <f t="shared" si="162"/>
        <v/>
      </c>
      <c r="DQ81" s="47" t="str">
        <f t="shared" si="162"/>
        <v/>
      </c>
      <c r="DR81" s="47" t="str">
        <f t="shared" si="162"/>
        <v/>
      </c>
      <c r="DS81" s="179" t="str">
        <f t="shared" si="150"/>
        <v/>
      </c>
      <c r="DT81" s="47" t="str">
        <f t="shared" si="170"/>
        <v/>
      </c>
      <c r="DU81" s="47" t="str">
        <f t="shared" si="170"/>
        <v/>
      </c>
      <c r="DV81" s="47" t="str">
        <f t="shared" si="170"/>
        <v/>
      </c>
      <c r="DW81" s="47" t="str">
        <f t="shared" si="170"/>
        <v/>
      </c>
      <c r="DX81" s="47" t="str">
        <f t="shared" si="170"/>
        <v/>
      </c>
      <c r="DY81" s="47" t="str">
        <f t="shared" si="170"/>
        <v/>
      </c>
      <c r="DZ81" s="47" t="str">
        <f t="shared" si="170"/>
        <v/>
      </c>
      <c r="EA81" s="47" t="str">
        <f t="shared" si="170"/>
        <v/>
      </c>
      <c r="EB81" s="47" t="str">
        <f t="shared" si="170"/>
        <v/>
      </c>
      <c r="EC81" s="47" t="str">
        <f t="shared" si="170"/>
        <v/>
      </c>
      <c r="ED81" s="47" t="str">
        <f t="shared" si="170"/>
        <v/>
      </c>
      <c r="EE81" s="47" t="str">
        <f t="shared" si="170"/>
        <v/>
      </c>
      <c r="EF81" s="47" t="str">
        <f t="shared" si="170"/>
        <v/>
      </c>
      <c r="EG81" s="47" t="str">
        <f t="shared" si="170"/>
        <v/>
      </c>
      <c r="EH81" s="47" t="str">
        <f t="shared" si="170"/>
        <v/>
      </c>
      <c r="EI81" s="47" t="str">
        <f t="shared" si="170"/>
        <v/>
      </c>
      <c r="EJ81" s="47" t="str">
        <f t="shared" si="163"/>
        <v/>
      </c>
      <c r="EK81" s="47" t="str">
        <f t="shared" si="163"/>
        <v/>
      </c>
      <c r="EL81" s="47" t="str">
        <f t="shared" si="163"/>
        <v/>
      </c>
      <c r="EM81" s="47" t="str">
        <f t="shared" si="163"/>
        <v/>
      </c>
      <c r="EN81" s="47" t="str">
        <f t="shared" si="163"/>
        <v/>
      </c>
      <c r="EO81" s="47" t="str">
        <f t="shared" si="163"/>
        <v/>
      </c>
      <c r="EP81" s="47" t="str">
        <f t="shared" si="163"/>
        <v/>
      </c>
      <c r="EQ81" s="47" t="str">
        <f t="shared" si="163"/>
        <v/>
      </c>
      <c r="ER81" s="47" t="str">
        <f t="shared" si="163"/>
        <v/>
      </c>
      <c r="ES81" s="47" t="str">
        <f t="shared" si="163"/>
        <v/>
      </c>
      <c r="ET81" s="47" t="str">
        <f t="shared" si="163"/>
        <v/>
      </c>
      <c r="EU81" s="47" t="str">
        <f t="shared" si="163"/>
        <v/>
      </c>
      <c r="EV81" s="47" t="str">
        <f t="shared" si="163"/>
        <v/>
      </c>
      <c r="EW81" s="47" t="str">
        <f t="shared" si="163"/>
        <v/>
      </c>
      <c r="EX81" s="47" t="str">
        <f t="shared" si="163"/>
        <v/>
      </c>
      <c r="EY81" s="47" t="str">
        <f t="shared" si="164"/>
        <v/>
      </c>
      <c r="EZ81" s="47" t="str">
        <f t="shared" si="164"/>
        <v/>
      </c>
      <c r="FA81" s="47" t="str">
        <f t="shared" si="164"/>
        <v/>
      </c>
      <c r="FB81" s="47" t="str">
        <f t="shared" si="164"/>
        <v/>
      </c>
      <c r="FC81" s="47" t="str">
        <f t="shared" si="164"/>
        <v/>
      </c>
      <c r="FD81" s="47" t="str">
        <f t="shared" si="164"/>
        <v/>
      </c>
      <c r="FE81" s="47" t="str">
        <f t="shared" si="164"/>
        <v/>
      </c>
      <c r="FF81" s="47" t="str">
        <f t="shared" si="164"/>
        <v/>
      </c>
      <c r="FG81" s="47" t="str">
        <f t="shared" si="164"/>
        <v/>
      </c>
      <c r="FH81" s="47" t="str">
        <f t="shared" si="164"/>
        <v/>
      </c>
      <c r="FI81" s="47" t="str">
        <f t="shared" si="164"/>
        <v/>
      </c>
      <c r="FJ81" s="47" t="str">
        <f t="shared" si="164"/>
        <v/>
      </c>
      <c r="FK81" s="47" t="str">
        <f t="shared" si="164"/>
        <v/>
      </c>
      <c r="FL81" s="47" t="str">
        <f t="shared" si="164"/>
        <v/>
      </c>
      <c r="FM81" s="47" t="str">
        <f t="shared" si="164"/>
        <v/>
      </c>
      <c r="FN81" s="47" t="str">
        <f t="shared" si="164"/>
        <v/>
      </c>
      <c r="FO81" s="47" t="str">
        <f t="shared" si="156"/>
        <v/>
      </c>
      <c r="FP81" s="47" t="str">
        <f t="shared" si="156"/>
        <v/>
      </c>
      <c r="FQ81" s="47" t="str">
        <f t="shared" si="156"/>
        <v/>
      </c>
      <c r="FR81" s="47" t="str">
        <f t="shared" si="156"/>
        <v/>
      </c>
      <c r="FS81" s="47" t="str">
        <f t="shared" si="156"/>
        <v/>
      </c>
      <c r="FT81" s="47" t="str">
        <f t="shared" si="156"/>
        <v/>
      </c>
      <c r="FU81" s="47" t="str">
        <f t="shared" si="156"/>
        <v/>
      </c>
      <c r="FV81" s="47" t="str">
        <f t="shared" si="156"/>
        <v/>
      </c>
      <c r="FW81" s="47" t="str">
        <f t="shared" si="156"/>
        <v/>
      </c>
      <c r="FX81" s="47" t="str">
        <f t="shared" si="156"/>
        <v/>
      </c>
      <c r="FY81" s="47" t="str">
        <f t="shared" si="156"/>
        <v/>
      </c>
      <c r="FZ81" s="47" t="str">
        <f t="shared" si="156"/>
        <v/>
      </c>
      <c r="GA81" s="47" t="str">
        <f t="shared" si="156"/>
        <v/>
      </c>
      <c r="GB81" s="47" t="str">
        <f t="shared" si="156"/>
        <v/>
      </c>
      <c r="GC81" s="47" t="str">
        <f t="shared" si="156"/>
        <v/>
      </c>
      <c r="GD81" s="47" t="str">
        <f t="shared" si="165"/>
        <v/>
      </c>
      <c r="GE81" s="47" t="str">
        <f t="shared" si="165"/>
        <v/>
      </c>
      <c r="GF81" s="47" t="str">
        <f t="shared" si="165"/>
        <v/>
      </c>
      <c r="GG81" s="47" t="str">
        <f t="shared" si="165"/>
        <v/>
      </c>
      <c r="GH81" s="47" t="str">
        <f t="shared" si="165"/>
        <v/>
      </c>
      <c r="GI81" s="47" t="str">
        <f t="shared" si="165"/>
        <v/>
      </c>
      <c r="GJ81" s="47" t="str">
        <f t="shared" si="165"/>
        <v/>
      </c>
      <c r="GK81" s="47" t="str">
        <f t="shared" si="165"/>
        <v/>
      </c>
      <c r="GL81" s="47" t="str">
        <f t="shared" si="165"/>
        <v/>
      </c>
      <c r="GM81" s="47" t="str">
        <f t="shared" si="165"/>
        <v/>
      </c>
      <c r="GN81" s="47" t="str">
        <f t="shared" si="165"/>
        <v/>
      </c>
      <c r="GO81" s="47" t="str">
        <f t="shared" si="165"/>
        <v/>
      </c>
      <c r="GP81" s="47" t="str">
        <f t="shared" si="165"/>
        <v/>
      </c>
      <c r="GQ81" s="47" t="str">
        <f t="shared" si="165"/>
        <v/>
      </c>
      <c r="GR81" s="47" t="str">
        <f t="shared" si="165"/>
        <v/>
      </c>
      <c r="GS81" s="47" t="str">
        <f t="shared" si="165"/>
        <v/>
      </c>
      <c r="GT81" s="47" t="str">
        <f t="shared" si="157"/>
        <v/>
      </c>
      <c r="GU81" s="47" t="str">
        <f t="shared" si="157"/>
        <v/>
      </c>
      <c r="GV81" s="47" t="str">
        <f t="shared" si="157"/>
        <v/>
      </c>
      <c r="GW81" s="47" t="str">
        <f t="shared" si="157"/>
        <v/>
      </c>
      <c r="GX81" s="47" t="str">
        <f t="shared" si="157"/>
        <v/>
      </c>
      <c r="GY81" s="47" t="str">
        <f t="shared" si="157"/>
        <v/>
      </c>
      <c r="GZ81" s="47" t="str">
        <f t="shared" si="157"/>
        <v/>
      </c>
      <c r="HA81" s="47" t="str">
        <f t="shared" si="157"/>
        <v/>
      </c>
      <c r="HB81" s="47" t="str">
        <f t="shared" si="157"/>
        <v/>
      </c>
      <c r="HC81" s="47" t="str">
        <f t="shared" si="157"/>
        <v/>
      </c>
      <c r="HD81" s="47" t="str">
        <f t="shared" si="157"/>
        <v/>
      </c>
      <c r="HE81" s="47" t="str">
        <f t="shared" si="157"/>
        <v/>
      </c>
      <c r="HF81" s="47" t="str">
        <f t="shared" si="157"/>
        <v/>
      </c>
      <c r="HG81" s="47" t="str">
        <f t="shared" si="157"/>
        <v/>
      </c>
      <c r="HH81" s="47" t="str">
        <f t="shared" si="157"/>
        <v/>
      </c>
      <c r="HI81" s="47" t="str">
        <f t="shared" si="166"/>
        <v/>
      </c>
      <c r="HJ81" s="47" t="str">
        <f t="shared" si="166"/>
        <v/>
      </c>
      <c r="HK81" s="47" t="str">
        <f t="shared" si="166"/>
        <v/>
      </c>
      <c r="HL81" s="47" t="str">
        <f t="shared" si="166"/>
        <v/>
      </c>
      <c r="HM81" s="47" t="str">
        <f t="shared" si="166"/>
        <v/>
      </c>
      <c r="HN81" s="47" t="str">
        <f t="shared" si="166"/>
        <v/>
      </c>
      <c r="HO81" s="47" t="str">
        <f t="shared" si="166"/>
        <v/>
      </c>
      <c r="HP81" s="165" t="e">
        <f t="shared" si="152"/>
        <v>#N/A</v>
      </c>
      <c r="HQ81" s="165" t="e">
        <f t="shared" si="152"/>
        <v>#N/A</v>
      </c>
      <c r="HR81" s="165" t="e">
        <f t="shared" si="152"/>
        <v>#N/A</v>
      </c>
      <c r="HS81" s="165" t="e">
        <f t="shared" si="152"/>
        <v>#N/A</v>
      </c>
      <c r="HT81" s="165" t="e">
        <f t="shared" si="152"/>
        <v>#N/A</v>
      </c>
      <c r="HU81" s="165" t="e">
        <f t="shared" si="152"/>
        <v>#N/A</v>
      </c>
      <c r="HV81" s="165" t="e">
        <f t="shared" si="152"/>
        <v>#N/A</v>
      </c>
      <c r="HW81" s="165" t="e">
        <f t="shared" si="152"/>
        <v>#N/A</v>
      </c>
      <c r="HX81" s="165" t="e">
        <f t="shared" si="152"/>
        <v>#N/A</v>
      </c>
      <c r="HY81" s="165" t="e">
        <f t="shared" si="152"/>
        <v>#N/A</v>
      </c>
      <c r="HZ81" s="165" t="e">
        <f t="shared" si="152"/>
        <v>#N/A</v>
      </c>
      <c r="IA81" s="165" t="e">
        <f t="shared" si="152"/>
        <v>#N/A</v>
      </c>
      <c r="IB81" s="165" t="e">
        <f t="shared" si="152"/>
        <v>#N/A</v>
      </c>
      <c r="IC81" s="165" t="e">
        <f t="shared" si="152"/>
        <v>#N/A</v>
      </c>
      <c r="ID81" s="165" t="e">
        <f t="shared" si="152"/>
        <v>#N/A</v>
      </c>
      <c r="IE81" s="165" t="e">
        <f t="shared" si="151"/>
        <v>#N/A</v>
      </c>
      <c r="IF81" s="165" t="e">
        <f t="shared" si="151"/>
        <v>#N/A</v>
      </c>
      <c r="IG81" s="165" t="e">
        <f t="shared" si="151"/>
        <v>#N/A</v>
      </c>
      <c r="IH81" s="165" t="e">
        <f t="shared" si="151"/>
        <v>#N/A</v>
      </c>
      <c r="II81" s="165" t="e">
        <f t="shared" si="167"/>
        <v>#N/A</v>
      </c>
      <c r="IJ81" s="165" t="e">
        <f t="shared" si="167"/>
        <v>#N/A</v>
      </c>
      <c r="IK81" s="165" t="e">
        <f t="shared" si="167"/>
        <v>#N/A</v>
      </c>
      <c r="IL81" s="165" t="e">
        <f t="shared" si="167"/>
        <v>#N/A</v>
      </c>
      <c r="IM81" s="165" t="e">
        <f t="shared" si="167"/>
        <v>#N/A</v>
      </c>
      <c r="IN81" s="165" t="e">
        <f t="shared" si="167"/>
        <v>#N/A</v>
      </c>
      <c r="IO81" s="165" t="e">
        <f t="shared" si="167"/>
        <v>#N/A</v>
      </c>
      <c r="IP81" s="165" t="e">
        <f t="shared" si="167"/>
        <v>#N/A</v>
      </c>
      <c r="IQ81" s="165" t="e">
        <f t="shared" si="167"/>
        <v>#N/A</v>
      </c>
      <c r="IR81" s="165" t="e">
        <f t="shared" si="167"/>
        <v>#N/A</v>
      </c>
      <c r="IS81" s="165" t="e">
        <f t="shared" si="167"/>
        <v>#N/A</v>
      </c>
      <c r="IT81" s="165" t="e">
        <f t="shared" si="118"/>
        <v>#N/A</v>
      </c>
      <c r="IU81" s="165" t="e">
        <f t="shared" si="118"/>
        <v>#N/A</v>
      </c>
      <c r="IV81" s="165" t="e">
        <f t="shared" si="118"/>
        <v>#N/A</v>
      </c>
      <c r="IW81" s="165" t="e">
        <f t="shared" si="118"/>
        <v>#N/A</v>
      </c>
      <c r="IX81" s="165" t="e">
        <f t="shared" si="118"/>
        <v>#N/A</v>
      </c>
      <c r="IY81" s="165" t="e">
        <f t="shared" si="118"/>
        <v>#N/A</v>
      </c>
      <c r="IZ81" s="165" t="e">
        <f t="shared" si="118"/>
        <v>#N/A</v>
      </c>
      <c r="JA81" s="165" t="e">
        <f t="shared" si="118"/>
        <v>#N/A</v>
      </c>
      <c r="JB81" s="165" t="e">
        <f t="shared" si="118"/>
        <v>#N/A</v>
      </c>
      <c r="JC81" s="165" t="e">
        <f t="shared" si="118"/>
        <v>#N/A</v>
      </c>
      <c r="JD81" s="165" t="e">
        <f t="shared" si="118"/>
        <v>#N/A</v>
      </c>
      <c r="JE81" s="165" t="e">
        <f t="shared" si="118"/>
        <v>#N/A</v>
      </c>
      <c r="JF81" s="165" t="e">
        <f t="shared" si="118"/>
        <v>#N/A</v>
      </c>
      <c r="JG81" s="165" t="e">
        <f t="shared" si="118"/>
        <v>#N/A</v>
      </c>
      <c r="JH81" s="165" t="e">
        <f t="shared" si="118"/>
        <v>#N/A</v>
      </c>
      <c r="JI81" s="165" t="e">
        <f t="shared" si="118"/>
        <v>#N/A</v>
      </c>
      <c r="JJ81" s="165" t="e">
        <f t="shared" si="168"/>
        <v>#N/A</v>
      </c>
      <c r="JK81" s="165" t="e">
        <f t="shared" si="145"/>
        <v>#N/A</v>
      </c>
      <c r="JL81" s="165" t="e">
        <f t="shared" si="145"/>
        <v>#N/A</v>
      </c>
      <c r="JM81" s="165" t="e">
        <f t="shared" si="145"/>
        <v>#N/A</v>
      </c>
      <c r="JN81" s="165" t="e">
        <f t="shared" si="145"/>
        <v>#N/A</v>
      </c>
      <c r="JO81" s="165" t="e">
        <f t="shared" si="145"/>
        <v>#N/A</v>
      </c>
      <c r="JP81" s="165" t="e">
        <f t="shared" si="145"/>
        <v>#N/A</v>
      </c>
      <c r="JQ81" s="165" t="e">
        <f t="shared" si="145"/>
        <v>#N/A</v>
      </c>
      <c r="JR81" s="165" t="e">
        <f t="shared" si="135"/>
        <v>#N/A</v>
      </c>
      <c r="JS81" s="165" t="e">
        <f t="shared" si="135"/>
        <v>#N/A</v>
      </c>
      <c r="JT81" s="165" t="e">
        <f t="shared" si="135"/>
        <v>#N/A</v>
      </c>
      <c r="JU81" s="165" t="e">
        <f t="shared" si="135"/>
        <v>#N/A</v>
      </c>
      <c r="JV81" s="165" t="e">
        <f t="shared" si="135"/>
        <v>#N/A</v>
      </c>
      <c r="JW81" s="165" t="e">
        <f t="shared" si="135"/>
        <v>#N/A</v>
      </c>
      <c r="JX81" s="165" t="e">
        <f t="shared" si="135"/>
        <v>#N/A</v>
      </c>
      <c r="JY81" s="165" t="e">
        <f t="shared" si="135"/>
        <v>#N/A</v>
      </c>
      <c r="JZ81" s="165" t="e">
        <f t="shared" si="135"/>
        <v>#N/A</v>
      </c>
      <c r="KA81" s="165" t="e">
        <f t="shared" si="135"/>
        <v>#N/A</v>
      </c>
      <c r="KB81" s="165" t="e">
        <f t="shared" si="135"/>
        <v>#N/A</v>
      </c>
      <c r="KC81" s="165" t="e">
        <f t="shared" si="135"/>
        <v>#N/A</v>
      </c>
      <c r="KD81" s="165" t="e">
        <f t="shared" si="135"/>
        <v>#N/A</v>
      </c>
      <c r="KE81" s="165" t="e">
        <f t="shared" si="135"/>
        <v>#N/A</v>
      </c>
      <c r="KF81" s="165" t="e">
        <f t="shared" si="135"/>
        <v>#N/A</v>
      </c>
      <c r="KG81" s="165" t="e">
        <f t="shared" si="135"/>
        <v>#N/A</v>
      </c>
      <c r="KH81" s="165" t="e">
        <f t="shared" si="136"/>
        <v>#N/A</v>
      </c>
      <c r="KI81" s="165" t="e">
        <f t="shared" si="136"/>
        <v>#N/A</v>
      </c>
      <c r="KJ81" s="165" t="e">
        <f t="shared" si="136"/>
        <v>#N/A</v>
      </c>
      <c r="KK81" s="165" t="e">
        <f t="shared" si="136"/>
        <v>#N/A</v>
      </c>
      <c r="KL81" s="165" t="e">
        <f t="shared" si="136"/>
        <v>#N/A</v>
      </c>
      <c r="KM81" s="165" t="e">
        <f t="shared" si="136"/>
        <v>#N/A</v>
      </c>
      <c r="KN81" s="165" t="e">
        <f t="shared" si="136"/>
        <v>#N/A</v>
      </c>
      <c r="KO81" s="165" t="e">
        <f t="shared" si="136"/>
        <v>#N/A</v>
      </c>
      <c r="KP81" s="165" t="e">
        <f t="shared" si="136"/>
        <v>#N/A</v>
      </c>
      <c r="KQ81" s="165" t="e">
        <f t="shared" si="136"/>
        <v>#N/A</v>
      </c>
      <c r="KR81" s="165" t="e">
        <f t="shared" si="136"/>
        <v>#N/A</v>
      </c>
      <c r="KS81" s="165" t="e">
        <f t="shared" si="136"/>
        <v>#N/A</v>
      </c>
      <c r="KT81" s="165" t="e">
        <f t="shared" si="136"/>
        <v>#N/A</v>
      </c>
      <c r="KU81" s="165" t="e">
        <f t="shared" si="136"/>
        <v>#N/A</v>
      </c>
      <c r="KV81" s="165" t="e">
        <f t="shared" si="136"/>
        <v>#N/A</v>
      </c>
      <c r="KW81" s="165" t="e">
        <f t="shared" si="136"/>
        <v>#N/A</v>
      </c>
      <c r="KX81" s="165" t="e">
        <f t="shared" si="137"/>
        <v>#N/A</v>
      </c>
      <c r="KY81" s="165" t="e">
        <f t="shared" si="137"/>
        <v>#N/A</v>
      </c>
      <c r="KZ81" s="165" t="e">
        <f t="shared" si="137"/>
        <v>#N/A</v>
      </c>
      <c r="LA81" s="165" t="e">
        <f t="shared" si="137"/>
        <v>#N/A</v>
      </c>
      <c r="LB81" s="165" t="e">
        <f t="shared" si="137"/>
        <v>#N/A</v>
      </c>
      <c r="LC81" s="165" t="e">
        <f t="shared" si="137"/>
        <v>#N/A</v>
      </c>
      <c r="LD81" s="165" t="e">
        <f t="shared" si="137"/>
        <v>#N/A</v>
      </c>
      <c r="LE81" s="165" t="e">
        <f t="shared" si="137"/>
        <v>#N/A</v>
      </c>
      <c r="LF81" s="165" t="e">
        <f t="shared" si="137"/>
        <v>#N/A</v>
      </c>
      <c r="LG81" s="165" t="e">
        <f t="shared" si="137"/>
        <v>#N/A</v>
      </c>
      <c r="LH81" s="165" t="e">
        <f t="shared" si="137"/>
        <v>#N/A</v>
      </c>
      <c r="LI81" s="165" t="e">
        <f t="shared" si="137"/>
        <v>#N/A</v>
      </c>
      <c r="LJ81" s="165" t="e">
        <f t="shared" si="137"/>
        <v>#N/A</v>
      </c>
      <c r="LK81" s="165" t="e">
        <f t="shared" si="137"/>
        <v>#N/A</v>
      </c>
      <c r="LL81" s="165" t="e">
        <f t="shared" si="137"/>
        <v>#N/A</v>
      </c>
      <c r="LM81" s="165" t="e">
        <f t="shared" si="137"/>
        <v>#N/A</v>
      </c>
      <c r="LN81" s="165" t="e">
        <f t="shared" si="138"/>
        <v>#N/A</v>
      </c>
      <c r="LO81" s="165" t="e">
        <f t="shared" si="138"/>
        <v>#N/A</v>
      </c>
      <c r="LP81" s="165" t="e">
        <f t="shared" si="138"/>
        <v>#N/A</v>
      </c>
      <c r="LQ81" s="165" t="e">
        <f t="shared" si="138"/>
        <v>#N/A</v>
      </c>
      <c r="LR81" s="165" t="e">
        <f t="shared" si="138"/>
        <v>#N/A</v>
      </c>
      <c r="LS81" s="165" t="e">
        <f t="shared" si="138"/>
        <v>#N/A</v>
      </c>
      <c r="LT81" s="165" t="e">
        <f t="shared" si="138"/>
        <v>#N/A</v>
      </c>
      <c r="LU81" s="165" t="e">
        <f t="shared" si="138"/>
        <v>#N/A</v>
      </c>
      <c r="LV81" s="165" t="e">
        <f t="shared" si="138"/>
        <v>#N/A</v>
      </c>
      <c r="LW81" s="165" t="e">
        <f t="shared" si="138"/>
        <v>#N/A</v>
      </c>
      <c r="LX81" s="165" t="e">
        <f t="shared" si="138"/>
        <v>#N/A</v>
      </c>
      <c r="LY81" s="165" t="e">
        <f t="shared" si="138"/>
        <v>#N/A</v>
      </c>
      <c r="LZ81" s="165" t="e">
        <f t="shared" si="138"/>
        <v>#N/A</v>
      </c>
      <c r="MA81" s="165" t="e">
        <f t="shared" si="138"/>
        <v>#N/A</v>
      </c>
      <c r="MB81" s="165" t="e">
        <f t="shared" si="138"/>
        <v>#N/A</v>
      </c>
      <c r="MC81" s="165" t="e">
        <f t="shared" si="138"/>
        <v>#N/A</v>
      </c>
      <c r="MD81" s="165" t="e">
        <f t="shared" si="139"/>
        <v>#N/A</v>
      </c>
      <c r="ME81" s="165" t="e">
        <f t="shared" si="139"/>
        <v>#N/A</v>
      </c>
      <c r="MF81" s="165" t="e">
        <f t="shared" si="139"/>
        <v>#N/A</v>
      </c>
      <c r="MG81" s="165" t="e">
        <f t="shared" si="139"/>
        <v>#N/A</v>
      </c>
      <c r="MH81" s="165" t="e">
        <f t="shared" si="139"/>
        <v>#N/A</v>
      </c>
      <c r="MI81" s="165" t="e">
        <f t="shared" si="139"/>
        <v>#N/A</v>
      </c>
      <c r="MJ81" s="165" t="e">
        <f t="shared" si="139"/>
        <v>#N/A</v>
      </c>
      <c r="MK81" s="165" t="e">
        <f t="shared" si="139"/>
        <v>#N/A</v>
      </c>
      <c r="ML81" s="165" t="e">
        <f t="shared" si="139"/>
        <v>#N/A</v>
      </c>
      <c r="MM81" s="165" t="e">
        <f t="shared" si="139"/>
        <v>#N/A</v>
      </c>
      <c r="MN81" s="165" t="e">
        <f t="shared" si="139"/>
        <v>#N/A</v>
      </c>
      <c r="MO81" s="165" t="e">
        <f t="shared" si="139"/>
        <v>#N/A</v>
      </c>
      <c r="MP81" s="165" t="e">
        <f t="shared" si="139"/>
        <v>#N/A</v>
      </c>
      <c r="MQ81" s="165" t="e">
        <f t="shared" si="139"/>
        <v>#N/A</v>
      </c>
      <c r="MR81" s="165" t="e">
        <f t="shared" si="139"/>
        <v>#N/A</v>
      </c>
      <c r="MS81" s="165" t="e">
        <f t="shared" si="139"/>
        <v>#N/A</v>
      </c>
      <c r="MT81" s="165" t="e">
        <f t="shared" si="140"/>
        <v>#N/A</v>
      </c>
      <c r="MU81" s="165" t="e">
        <f t="shared" si="140"/>
        <v>#N/A</v>
      </c>
      <c r="MV81" s="165" t="e">
        <f t="shared" si="140"/>
        <v>#N/A</v>
      </c>
      <c r="MW81" s="165" t="e">
        <f t="shared" si="140"/>
        <v>#N/A</v>
      </c>
      <c r="MX81" s="165" t="e">
        <f t="shared" si="140"/>
        <v>#N/A</v>
      </c>
      <c r="MY81" s="165" t="e">
        <f t="shared" si="140"/>
        <v>#N/A</v>
      </c>
      <c r="MZ81" s="165" t="e">
        <f t="shared" si="140"/>
        <v>#N/A</v>
      </c>
      <c r="NA81" s="165" t="e">
        <f t="shared" si="140"/>
        <v>#N/A</v>
      </c>
      <c r="NB81" s="165" t="e">
        <f t="shared" si="140"/>
        <v>#N/A</v>
      </c>
      <c r="NC81" s="165" t="e">
        <f t="shared" si="140"/>
        <v>#N/A</v>
      </c>
      <c r="ND81" s="165" t="e">
        <f t="shared" si="140"/>
        <v>#N/A</v>
      </c>
      <c r="NE81" s="165" t="e">
        <f t="shared" si="140"/>
        <v>#N/A</v>
      </c>
      <c r="NF81" s="165" t="e">
        <f t="shared" si="140"/>
        <v>#N/A</v>
      </c>
      <c r="NG81" s="165" t="e">
        <f t="shared" si="140"/>
        <v>#N/A</v>
      </c>
      <c r="NH81" s="165" t="e">
        <f t="shared" si="140"/>
        <v>#N/A</v>
      </c>
      <c r="NI81" s="165" t="e">
        <f t="shared" si="140"/>
        <v>#N/A</v>
      </c>
      <c r="NJ81" s="165" t="e">
        <f t="shared" si="141"/>
        <v>#N/A</v>
      </c>
      <c r="NK81" s="165" t="e">
        <f t="shared" si="141"/>
        <v>#N/A</v>
      </c>
      <c r="NL81" s="165" t="e">
        <f t="shared" si="141"/>
        <v>#N/A</v>
      </c>
      <c r="NM81" s="165" t="e">
        <f t="shared" si="141"/>
        <v>#N/A</v>
      </c>
      <c r="NN81" s="165" t="e">
        <f t="shared" si="141"/>
        <v>#N/A</v>
      </c>
      <c r="NO81" s="165" t="e">
        <f t="shared" si="141"/>
        <v>#N/A</v>
      </c>
      <c r="NP81" s="165" t="e">
        <f t="shared" si="141"/>
        <v>#N/A</v>
      </c>
      <c r="NQ81" s="165" t="e">
        <f t="shared" si="141"/>
        <v>#N/A</v>
      </c>
      <c r="NR81" s="165" t="e">
        <f t="shared" si="141"/>
        <v>#N/A</v>
      </c>
      <c r="NS81" s="165" t="e">
        <f t="shared" si="141"/>
        <v>#N/A</v>
      </c>
      <c r="NT81" s="165" t="e">
        <f t="shared" si="141"/>
        <v>#N/A</v>
      </c>
      <c r="NU81" s="165" t="e">
        <f t="shared" si="141"/>
        <v>#N/A</v>
      </c>
      <c r="NV81" s="165" t="e">
        <f t="shared" si="141"/>
        <v>#N/A</v>
      </c>
      <c r="NW81" s="165" t="e">
        <f t="shared" si="141"/>
        <v>#N/A</v>
      </c>
      <c r="NX81" s="165" t="e">
        <f t="shared" si="141"/>
        <v>#N/A</v>
      </c>
      <c r="NY81" s="165" t="e">
        <f t="shared" si="141"/>
        <v>#N/A</v>
      </c>
      <c r="NZ81" s="165" t="e">
        <f t="shared" si="142"/>
        <v>#N/A</v>
      </c>
      <c r="OA81" s="165" t="e">
        <f t="shared" si="142"/>
        <v>#N/A</v>
      </c>
      <c r="OB81" s="165" t="e">
        <f t="shared" si="142"/>
        <v>#N/A</v>
      </c>
      <c r="OC81" s="165" t="e">
        <f t="shared" si="142"/>
        <v>#N/A</v>
      </c>
      <c r="OD81" s="165" t="e">
        <f t="shared" si="142"/>
        <v>#N/A</v>
      </c>
      <c r="OE81" s="165" t="e">
        <f t="shared" si="142"/>
        <v>#N/A</v>
      </c>
      <c r="OF81" s="165" t="e">
        <f t="shared" si="142"/>
        <v>#N/A</v>
      </c>
      <c r="OG81" s="165" t="e">
        <f t="shared" si="142"/>
        <v>#N/A</v>
      </c>
      <c r="OH81" s="165" t="e">
        <f t="shared" si="142"/>
        <v>#N/A</v>
      </c>
      <c r="OI81" s="165" t="e">
        <f t="shared" si="142"/>
        <v>#N/A</v>
      </c>
      <c r="OJ81" s="165" t="e">
        <f t="shared" si="142"/>
        <v>#N/A</v>
      </c>
      <c r="OK81" s="165" t="e">
        <f t="shared" si="142"/>
        <v>#N/A</v>
      </c>
      <c r="OL81" s="165" t="e">
        <f t="shared" si="142"/>
        <v>#N/A</v>
      </c>
      <c r="OM81" s="165" t="e">
        <f t="shared" si="142"/>
        <v>#N/A</v>
      </c>
      <c r="ON81" s="165" t="e">
        <f t="shared" si="142"/>
        <v>#N/A</v>
      </c>
      <c r="OO81" s="165" t="e">
        <f t="shared" si="142"/>
        <v>#N/A</v>
      </c>
      <c r="OP81" s="165" t="e">
        <f t="shared" si="143"/>
        <v>#N/A</v>
      </c>
      <c r="OQ81" s="165" t="e">
        <f t="shared" si="143"/>
        <v>#N/A</v>
      </c>
      <c r="OR81" s="165" t="e">
        <f t="shared" si="143"/>
        <v>#N/A</v>
      </c>
      <c r="OS81" s="165" t="e">
        <f t="shared" si="143"/>
        <v>#N/A</v>
      </c>
      <c r="OT81" s="165" t="e">
        <f t="shared" si="143"/>
        <v>#N/A</v>
      </c>
      <c r="OU81" s="165" t="e">
        <f t="shared" si="143"/>
        <v>#N/A</v>
      </c>
      <c r="OV81" s="165" t="e">
        <f t="shared" si="143"/>
        <v>#N/A</v>
      </c>
      <c r="OW81" s="165" t="e">
        <f t="shared" si="143"/>
        <v>#N/A</v>
      </c>
      <c r="OX81" s="165" t="e">
        <f t="shared" si="143"/>
        <v>#N/A</v>
      </c>
      <c r="OY81" s="165" t="e">
        <f t="shared" si="143"/>
        <v>#N/A</v>
      </c>
      <c r="OZ81" s="165" t="e">
        <f t="shared" si="143"/>
        <v>#N/A</v>
      </c>
      <c r="PA81" s="165" t="e">
        <f t="shared" si="143"/>
        <v>#N/A</v>
      </c>
      <c r="PB81" s="165" t="e">
        <f t="shared" si="143"/>
        <v>#N/A</v>
      </c>
      <c r="PC81" s="165" t="e">
        <f t="shared" si="143"/>
        <v>#N/A</v>
      </c>
      <c r="PD81" s="165" t="e">
        <f t="shared" si="143"/>
        <v>#N/A</v>
      </c>
      <c r="PE81" s="165" t="e">
        <f t="shared" si="143"/>
        <v>#N/A</v>
      </c>
      <c r="PF81" s="165" t="e">
        <f t="shared" si="171"/>
        <v>#N/A</v>
      </c>
      <c r="PG81" s="165" t="e">
        <f t="shared" si="171"/>
        <v>#N/A</v>
      </c>
      <c r="PH81" s="165" t="e">
        <f t="shared" si="171"/>
        <v>#N/A</v>
      </c>
    </row>
    <row r="82" spans="1:424" hidden="1" x14ac:dyDescent="0.45">
      <c r="A82" s="4">
        <v>79</v>
      </c>
      <c r="B82" s="91"/>
      <c r="C82" s="91"/>
      <c r="D82" s="91"/>
      <c r="E82" s="120" t="str">
        <f t="shared" si="146"/>
        <v/>
      </c>
      <c r="F82" s="120" t="str">
        <f t="shared" si="147"/>
        <v/>
      </c>
      <c r="G82" s="71" t="str">
        <f t="shared" si="148"/>
        <v/>
      </c>
      <c r="H82" s="23"/>
      <c r="I82" s="55"/>
      <c r="J82" s="298"/>
      <c r="K82" s="72" t="str">
        <f>IF(AND(B82&gt;0,C82&gt;0,D82&gt;0),IF(ISBLANK(J82),IF(ISBLANK(H82),"",(D82-B82)*VLOOKUP(H82,VLookups!$A$4:$B$13,2,FALSE)),J82),"")</f>
        <v/>
      </c>
      <c r="L82" s="73" t="str">
        <f t="shared" si="144"/>
        <v/>
      </c>
      <c r="M82" s="91"/>
      <c r="N82" s="265" t="str">
        <f>IF(AND(M82&gt;0,C82&gt;0,NOT(K82="")),ABS(VLOOKUP($M$1,VLookups!$A$43:$B$44,2,FALSE)-_xlfn.NORM.DIST(M82,G82,K82,TRUE)),"")</f>
        <v/>
      </c>
      <c r="O82" s="90" t="str">
        <f>IF(AND($B82&gt;0,$C82&gt;0,$D82&gt;0,NOT(ISBLANK($H82))),_xlfn.NORM.INV(ABS(VLOOKUP($M$1,VLookups!$A$43:$B$44,2,FALSE)-O$3),$G82,$K82),"")</f>
        <v/>
      </c>
      <c r="P82" s="89" t="str">
        <f>IF(AND($B82&gt;0,$C82&gt;0,$D82&gt;0,NOT(ISBLANK($H82))),_xlfn.NORM.INV(ABS(VLOOKUP($M$1,VLookups!$A$43:$B$44,2,FALSE)-P$3),$G82,$K82),"")</f>
        <v/>
      </c>
      <c r="Q82" s="90" t="str">
        <f>IF(AND($B82&gt;0,$C82&gt;0,$D82&gt;0,NOT(ISBLANK($H82))),_xlfn.NORM.INV(ABS(VLOOKUP($M$1,VLookups!$A$43:$B$44,2,FALSE)-Q$3),$G82,$K82),"")</f>
        <v/>
      </c>
      <c r="R82" s="89" t="str">
        <f>IF(AND($B82&gt;0,$C82&gt;0,$D82&gt;0,NOT(ISBLANK($H82))),_xlfn.NORM.INV(ABS(VLOOKUP($M$1,VLookups!$A$43:$B$44,2,FALSE)-R$3),$G82,$K82),"")</f>
        <v/>
      </c>
      <c r="S82" s="90" t="str">
        <f>IF(AND($B82&gt;0,$C82&gt;0,$D82&gt;0,NOT(ISBLANK($H82))),_xlfn.NORM.INV(ABS(VLOOKUP($M$1,VLookups!$A$43:$B$44,2,FALSE)-S$3),$G82,$K82),"")</f>
        <v/>
      </c>
      <c r="T82" s="89" t="str">
        <f>IF(AND($B82&gt;0,$C82&gt;0,$D82&gt;0,NOT(ISBLANK($H82))),_xlfn.NORM.INV(ABS(VLOOKUP($M$1,VLookups!$A$43:$B$44,2,FALSE)-T$3),$G82,$K82),"")</f>
        <v/>
      </c>
      <c r="U82" s="5"/>
      <c r="V82" s="164" t="str">
        <f t="shared" si="149"/>
        <v/>
      </c>
      <c r="W82" s="47" t="str">
        <f t="shared" si="169"/>
        <v/>
      </c>
      <c r="X82" s="47" t="str">
        <f t="shared" si="169"/>
        <v/>
      </c>
      <c r="Y82" s="47" t="str">
        <f t="shared" si="169"/>
        <v/>
      </c>
      <c r="Z82" s="47" t="str">
        <f t="shared" si="169"/>
        <v/>
      </c>
      <c r="AA82" s="47" t="str">
        <f t="shared" si="169"/>
        <v/>
      </c>
      <c r="AB82" s="47" t="str">
        <f t="shared" si="169"/>
        <v/>
      </c>
      <c r="AC82" s="47" t="str">
        <f t="shared" si="169"/>
        <v/>
      </c>
      <c r="AD82" s="47" t="str">
        <f t="shared" si="169"/>
        <v/>
      </c>
      <c r="AE82" s="47" t="str">
        <f t="shared" si="169"/>
        <v/>
      </c>
      <c r="AF82" s="47" t="str">
        <f t="shared" si="169"/>
        <v/>
      </c>
      <c r="AG82" s="47" t="str">
        <f t="shared" si="169"/>
        <v/>
      </c>
      <c r="AH82" s="47" t="str">
        <f t="shared" si="169"/>
        <v/>
      </c>
      <c r="AI82" s="47" t="str">
        <f t="shared" si="169"/>
        <v/>
      </c>
      <c r="AJ82" s="47" t="str">
        <f t="shared" si="169"/>
        <v/>
      </c>
      <c r="AK82" s="47" t="str">
        <f t="shared" si="169"/>
        <v/>
      </c>
      <c r="AL82" s="47" t="str">
        <f t="shared" si="169"/>
        <v/>
      </c>
      <c r="AM82" s="47" t="str">
        <f t="shared" si="159"/>
        <v/>
      </c>
      <c r="AN82" s="47" t="str">
        <f t="shared" si="159"/>
        <v/>
      </c>
      <c r="AO82" s="47" t="str">
        <f t="shared" si="159"/>
        <v/>
      </c>
      <c r="AP82" s="47" t="str">
        <f t="shared" si="159"/>
        <v/>
      </c>
      <c r="AQ82" s="47" t="str">
        <f t="shared" si="159"/>
        <v/>
      </c>
      <c r="AR82" s="47" t="str">
        <f t="shared" si="159"/>
        <v/>
      </c>
      <c r="AS82" s="47" t="str">
        <f t="shared" si="159"/>
        <v/>
      </c>
      <c r="AT82" s="47" t="str">
        <f t="shared" si="159"/>
        <v/>
      </c>
      <c r="AU82" s="47" t="str">
        <f t="shared" si="159"/>
        <v/>
      </c>
      <c r="AV82" s="47" t="str">
        <f t="shared" si="159"/>
        <v/>
      </c>
      <c r="AW82" s="47" t="str">
        <f t="shared" si="159"/>
        <v/>
      </c>
      <c r="AX82" s="47" t="str">
        <f t="shared" si="159"/>
        <v/>
      </c>
      <c r="AY82" s="47" t="str">
        <f t="shared" si="159"/>
        <v/>
      </c>
      <c r="AZ82" s="47" t="str">
        <f t="shared" si="159"/>
        <v/>
      </c>
      <c r="BA82" s="47" t="str">
        <f t="shared" si="159"/>
        <v/>
      </c>
      <c r="BB82" s="47" t="str">
        <f t="shared" si="160"/>
        <v/>
      </c>
      <c r="BC82" s="47" t="str">
        <f t="shared" si="160"/>
        <v/>
      </c>
      <c r="BD82" s="47" t="str">
        <f t="shared" si="160"/>
        <v/>
      </c>
      <c r="BE82" s="47" t="str">
        <f t="shared" si="160"/>
        <v/>
      </c>
      <c r="BF82" s="47" t="str">
        <f t="shared" si="160"/>
        <v/>
      </c>
      <c r="BG82" s="47" t="str">
        <f t="shared" si="160"/>
        <v/>
      </c>
      <c r="BH82" s="47" t="str">
        <f t="shared" si="160"/>
        <v/>
      </c>
      <c r="BI82" s="47" t="str">
        <f t="shared" si="160"/>
        <v/>
      </c>
      <c r="BJ82" s="47" t="str">
        <f t="shared" si="160"/>
        <v/>
      </c>
      <c r="BK82" s="47" t="str">
        <f t="shared" si="160"/>
        <v/>
      </c>
      <c r="BL82" s="47" t="str">
        <f t="shared" si="160"/>
        <v/>
      </c>
      <c r="BM82" s="47" t="str">
        <f t="shared" si="160"/>
        <v/>
      </c>
      <c r="BN82" s="47" t="str">
        <f t="shared" si="160"/>
        <v/>
      </c>
      <c r="BO82" s="47" t="str">
        <f t="shared" si="160"/>
        <v/>
      </c>
      <c r="BP82" s="47" t="str">
        <f t="shared" si="160"/>
        <v/>
      </c>
      <c r="BQ82" s="47" t="str">
        <f t="shared" si="160"/>
        <v/>
      </c>
      <c r="BR82" s="47" t="str">
        <f t="shared" si="153"/>
        <v/>
      </c>
      <c r="BS82" s="47" t="str">
        <f t="shared" si="153"/>
        <v/>
      </c>
      <c r="BT82" s="47" t="str">
        <f t="shared" si="153"/>
        <v/>
      </c>
      <c r="BU82" s="47" t="str">
        <f t="shared" si="153"/>
        <v/>
      </c>
      <c r="BV82" s="47" t="str">
        <f t="shared" si="153"/>
        <v/>
      </c>
      <c r="BW82" s="47" t="str">
        <f t="shared" si="153"/>
        <v/>
      </c>
      <c r="BX82" s="47" t="str">
        <f t="shared" si="153"/>
        <v/>
      </c>
      <c r="BY82" s="47" t="str">
        <f t="shared" si="153"/>
        <v/>
      </c>
      <c r="BZ82" s="47" t="str">
        <f t="shared" si="153"/>
        <v/>
      </c>
      <c r="CA82" s="47" t="str">
        <f t="shared" si="153"/>
        <v/>
      </c>
      <c r="CB82" s="47" t="str">
        <f t="shared" si="153"/>
        <v/>
      </c>
      <c r="CC82" s="47" t="str">
        <f t="shared" si="153"/>
        <v/>
      </c>
      <c r="CD82" s="47" t="str">
        <f t="shared" si="153"/>
        <v/>
      </c>
      <c r="CE82" s="47" t="str">
        <f t="shared" si="153"/>
        <v/>
      </c>
      <c r="CF82" s="47" t="str">
        <f t="shared" si="153"/>
        <v/>
      </c>
      <c r="CG82" s="47" t="str">
        <f t="shared" si="161"/>
        <v/>
      </c>
      <c r="CH82" s="47" t="str">
        <f t="shared" si="161"/>
        <v/>
      </c>
      <c r="CI82" s="47" t="str">
        <f t="shared" si="161"/>
        <v/>
      </c>
      <c r="CJ82" s="47" t="str">
        <f t="shared" si="161"/>
        <v/>
      </c>
      <c r="CK82" s="47" t="str">
        <f t="shared" si="161"/>
        <v/>
      </c>
      <c r="CL82" s="47" t="str">
        <f t="shared" si="161"/>
        <v/>
      </c>
      <c r="CM82" s="47" t="str">
        <f t="shared" si="161"/>
        <v/>
      </c>
      <c r="CN82" s="47" t="str">
        <f t="shared" si="161"/>
        <v/>
      </c>
      <c r="CO82" s="47" t="str">
        <f t="shared" si="161"/>
        <v/>
      </c>
      <c r="CP82" s="47" t="str">
        <f t="shared" si="161"/>
        <v/>
      </c>
      <c r="CQ82" s="47" t="str">
        <f t="shared" si="161"/>
        <v/>
      </c>
      <c r="CR82" s="47" t="str">
        <f t="shared" si="161"/>
        <v/>
      </c>
      <c r="CS82" s="47" t="str">
        <f t="shared" si="161"/>
        <v/>
      </c>
      <c r="CT82" s="47" t="str">
        <f t="shared" si="161"/>
        <v/>
      </c>
      <c r="CU82" s="47" t="str">
        <f t="shared" si="161"/>
        <v/>
      </c>
      <c r="CV82" s="47" t="str">
        <f t="shared" si="161"/>
        <v/>
      </c>
      <c r="CW82" s="47" t="str">
        <f t="shared" si="154"/>
        <v/>
      </c>
      <c r="CX82" s="47" t="str">
        <f t="shared" si="154"/>
        <v/>
      </c>
      <c r="CY82" s="47" t="str">
        <f t="shared" si="154"/>
        <v/>
      </c>
      <c r="CZ82" s="47" t="str">
        <f t="shared" si="154"/>
        <v/>
      </c>
      <c r="DA82" s="47" t="str">
        <f t="shared" si="154"/>
        <v/>
      </c>
      <c r="DB82" s="47" t="str">
        <f t="shared" si="154"/>
        <v/>
      </c>
      <c r="DC82" s="47" t="str">
        <f t="shared" si="154"/>
        <v/>
      </c>
      <c r="DD82" s="47" t="str">
        <f t="shared" si="154"/>
        <v/>
      </c>
      <c r="DE82" s="47" t="str">
        <f t="shared" si="154"/>
        <v/>
      </c>
      <c r="DF82" s="47" t="str">
        <f t="shared" si="154"/>
        <v/>
      </c>
      <c r="DG82" s="47" t="str">
        <f t="shared" si="154"/>
        <v/>
      </c>
      <c r="DH82" s="47" t="str">
        <f t="shared" si="154"/>
        <v/>
      </c>
      <c r="DI82" s="47" t="str">
        <f t="shared" si="154"/>
        <v/>
      </c>
      <c r="DJ82" s="47" t="str">
        <f t="shared" si="154"/>
        <v/>
      </c>
      <c r="DK82" s="47" t="str">
        <f t="shared" si="154"/>
        <v/>
      </c>
      <c r="DL82" s="47" t="str">
        <f t="shared" si="162"/>
        <v/>
      </c>
      <c r="DM82" s="47" t="str">
        <f t="shared" si="162"/>
        <v/>
      </c>
      <c r="DN82" s="47" t="str">
        <f t="shared" si="162"/>
        <v/>
      </c>
      <c r="DO82" s="47" t="str">
        <f t="shared" si="162"/>
        <v/>
      </c>
      <c r="DP82" s="47" t="str">
        <f t="shared" si="162"/>
        <v/>
      </c>
      <c r="DQ82" s="47" t="str">
        <f t="shared" si="162"/>
        <v/>
      </c>
      <c r="DR82" s="47" t="str">
        <f t="shared" si="162"/>
        <v/>
      </c>
      <c r="DS82" s="179" t="str">
        <f t="shared" si="150"/>
        <v/>
      </c>
      <c r="DT82" s="47" t="str">
        <f t="shared" si="170"/>
        <v/>
      </c>
      <c r="DU82" s="47" t="str">
        <f t="shared" si="170"/>
        <v/>
      </c>
      <c r="DV82" s="47" t="str">
        <f t="shared" si="170"/>
        <v/>
      </c>
      <c r="DW82" s="47" t="str">
        <f t="shared" si="170"/>
        <v/>
      </c>
      <c r="DX82" s="47" t="str">
        <f t="shared" si="170"/>
        <v/>
      </c>
      <c r="DY82" s="47" t="str">
        <f t="shared" si="170"/>
        <v/>
      </c>
      <c r="DZ82" s="47" t="str">
        <f t="shared" si="170"/>
        <v/>
      </c>
      <c r="EA82" s="47" t="str">
        <f t="shared" si="170"/>
        <v/>
      </c>
      <c r="EB82" s="47" t="str">
        <f t="shared" si="170"/>
        <v/>
      </c>
      <c r="EC82" s="47" t="str">
        <f t="shared" si="170"/>
        <v/>
      </c>
      <c r="ED82" s="47" t="str">
        <f t="shared" si="170"/>
        <v/>
      </c>
      <c r="EE82" s="47" t="str">
        <f t="shared" si="170"/>
        <v/>
      </c>
      <c r="EF82" s="47" t="str">
        <f t="shared" si="170"/>
        <v/>
      </c>
      <c r="EG82" s="47" t="str">
        <f t="shared" si="170"/>
        <v/>
      </c>
      <c r="EH82" s="47" t="str">
        <f t="shared" si="170"/>
        <v/>
      </c>
      <c r="EI82" s="47" t="str">
        <f t="shared" si="170"/>
        <v/>
      </c>
      <c r="EJ82" s="47" t="str">
        <f t="shared" si="163"/>
        <v/>
      </c>
      <c r="EK82" s="47" t="str">
        <f t="shared" si="163"/>
        <v/>
      </c>
      <c r="EL82" s="47" t="str">
        <f t="shared" si="163"/>
        <v/>
      </c>
      <c r="EM82" s="47" t="str">
        <f t="shared" si="163"/>
        <v/>
      </c>
      <c r="EN82" s="47" t="str">
        <f t="shared" si="163"/>
        <v/>
      </c>
      <c r="EO82" s="47" t="str">
        <f t="shared" si="163"/>
        <v/>
      </c>
      <c r="EP82" s="47" t="str">
        <f t="shared" si="163"/>
        <v/>
      </c>
      <c r="EQ82" s="47" t="str">
        <f t="shared" si="163"/>
        <v/>
      </c>
      <c r="ER82" s="47" t="str">
        <f t="shared" si="163"/>
        <v/>
      </c>
      <c r="ES82" s="47" t="str">
        <f t="shared" si="163"/>
        <v/>
      </c>
      <c r="ET82" s="47" t="str">
        <f t="shared" si="163"/>
        <v/>
      </c>
      <c r="EU82" s="47" t="str">
        <f t="shared" si="163"/>
        <v/>
      </c>
      <c r="EV82" s="47" t="str">
        <f t="shared" si="163"/>
        <v/>
      </c>
      <c r="EW82" s="47" t="str">
        <f t="shared" si="163"/>
        <v/>
      </c>
      <c r="EX82" s="47" t="str">
        <f t="shared" si="163"/>
        <v/>
      </c>
      <c r="EY82" s="47" t="str">
        <f t="shared" si="164"/>
        <v/>
      </c>
      <c r="EZ82" s="47" t="str">
        <f t="shared" si="164"/>
        <v/>
      </c>
      <c r="FA82" s="47" t="str">
        <f t="shared" si="164"/>
        <v/>
      </c>
      <c r="FB82" s="47" t="str">
        <f t="shared" si="164"/>
        <v/>
      </c>
      <c r="FC82" s="47" t="str">
        <f t="shared" si="164"/>
        <v/>
      </c>
      <c r="FD82" s="47" t="str">
        <f t="shared" si="164"/>
        <v/>
      </c>
      <c r="FE82" s="47" t="str">
        <f t="shared" si="164"/>
        <v/>
      </c>
      <c r="FF82" s="47" t="str">
        <f t="shared" si="164"/>
        <v/>
      </c>
      <c r="FG82" s="47" t="str">
        <f t="shared" si="164"/>
        <v/>
      </c>
      <c r="FH82" s="47" t="str">
        <f t="shared" si="164"/>
        <v/>
      </c>
      <c r="FI82" s="47" t="str">
        <f t="shared" si="164"/>
        <v/>
      </c>
      <c r="FJ82" s="47" t="str">
        <f t="shared" si="164"/>
        <v/>
      </c>
      <c r="FK82" s="47" t="str">
        <f t="shared" si="164"/>
        <v/>
      </c>
      <c r="FL82" s="47" t="str">
        <f t="shared" si="164"/>
        <v/>
      </c>
      <c r="FM82" s="47" t="str">
        <f t="shared" si="164"/>
        <v/>
      </c>
      <c r="FN82" s="47" t="str">
        <f t="shared" si="164"/>
        <v/>
      </c>
      <c r="FO82" s="47" t="str">
        <f t="shared" si="156"/>
        <v/>
      </c>
      <c r="FP82" s="47" t="str">
        <f t="shared" si="156"/>
        <v/>
      </c>
      <c r="FQ82" s="47" t="str">
        <f t="shared" si="156"/>
        <v/>
      </c>
      <c r="FR82" s="47" t="str">
        <f t="shared" si="156"/>
        <v/>
      </c>
      <c r="FS82" s="47" t="str">
        <f t="shared" si="156"/>
        <v/>
      </c>
      <c r="FT82" s="47" t="str">
        <f t="shared" si="156"/>
        <v/>
      </c>
      <c r="FU82" s="47" t="str">
        <f t="shared" si="156"/>
        <v/>
      </c>
      <c r="FV82" s="47" t="str">
        <f t="shared" si="156"/>
        <v/>
      </c>
      <c r="FW82" s="47" t="str">
        <f t="shared" si="156"/>
        <v/>
      </c>
      <c r="FX82" s="47" t="str">
        <f t="shared" si="156"/>
        <v/>
      </c>
      <c r="FY82" s="47" t="str">
        <f t="shared" si="156"/>
        <v/>
      </c>
      <c r="FZ82" s="47" t="str">
        <f t="shared" si="156"/>
        <v/>
      </c>
      <c r="GA82" s="47" t="str">
        <f t="shared" si="156"/>
        <v/>
      </c>
      <c r="GB82" s="47" t="str">
        <f t="shared" si="156"/>
        <v/>
      </c>
      <c r="GC82" s="47" t="str">
        <f t="shared" si="156"/>
        <v/>
      </c>
      <c r="GD82" s="47" t="str">
        <f t="shared" si="165"/>
        <v/>
      </c>
      <c r="GE82" s="47" t="str">
        <f t="shared" si="165"/>
        <v/>
      </c>
      <c r="GF82" s="47" t="str">
        <f t="shared" si="165"/>
        <v/>
      </c>
      <c r="GG82" s="47" t="str">
        <f t="shared" si="165"/>
        <v/>
      </c>
      <c r="GH82" s="47" t="str">
        <f t="shared" si="165"/>
        <v/>
      </c>
      <c r="GI82" s="47" t="str">
        <f t="shared" si="165"/>
        <v/>
      </c>
      <c r="GJ82" s="47" t="str">
        <f t="shared" si="165"/>
        <v/>
      </c>
      <c r="GK82" s="47" t="str">
        <f t="shared" si="165"/>
        <v/>
      </c>
      <c r="GL82" s="47" t="str">
        <f t="shared" si="165"/>
        <v/>
      </c>
      <c r="GM82" s="47" t="str">
        <f t="shared" si="165"/>
        <v/>
      </c>
      <c r="GN82" s="47" t="str">
        <f t="shared" si="165"/>
        <v/>
      </c>
      <c r="GO82" s="47" t="str">
        <f t="shared" si="165"/>
        <v/>
      </c>
      <c r="GP82" s="47" t="str">
        <f t="shared" si="165"/>
        <v/>
      </c>
      <c r="GQ82" s="47" t="str">
        <f t="shared" si="165"/>
        <v/>
      </c>
      <c r="GR82" s="47" t="str">
        <f t="shared" si="165"/>
        <v/>
      </c>
      <c r="GS82" s="47" t="str">
        <f t="shared" si="165"/>
        <v/>
      </c>
      <c r="GT82" s="47" t="str">
        <f t="shared" si="157"/>
        <v/>
      </c>
      <c r="GU82" s="47" t="str">
        <f t="shared" si="157"/>
        <v/>
      </c>
      <c r="GV82" s="47" t="str">
        <f t="shared" si="157"/>
        <v/>
      </c>
      <c r="GW82" s="47" t="str">
        <f t="shared" si="157"/>
        <v/>
      </c>
      <c r="GX82" s="47" t="str">
        <f t="shared" si="157"/>
        <v/>
      </c>
      <c r="GY82" s="47" t="str">
        <f t="shared" si="157"/>
        <v/>
      </c>
      <c r="GZ82" s="47" t="str">
        <f t="shared" si="157"/>
        <v/>
      </c>
      <c r="HA82" s="47" t="str">
        <f t="shared" si="157"/>
        <v/>
      </c>
      <c r="HB82" s="47" t="str">
        <f t="shared" si="157"/>
        <v/>
      </c>
      <c r="HC82" s="47" t="str">
        <f t="shared" si="157"/>
        <v/>
      </c>
      <c r="HD82" s="47" t="str">
        <f t="shared" si="157"/>
        <v/>
      </c>
      <c r="HE82" s="47" t="str">
        <f t="shared" si="157"/>
        <v/>
      </c>
      <c r="HF82" s="47" t="str">
        <f t="shared" si="157"/>
        <v/>
      </c>
      <c r="HG82" s="47" t="str">
        <f t="shared" si="157"/>
        <v/>
      </c>
      <c r="HH82" s="47" t="str">
        <f t="shared" si="157"/>
        <v/>
      </c>
      <c r="HI82" s="47" t="str">
        <f t="shared" si="166"/>
        <v/>
      </c>
      <c r="HJ82" s="47" t="str">
        <f t="shared" si="166"/>
        <v/>
      </c>
      <c r="HK82" s="47" t="str">
        <f t="shared" si="166"/>
        <v/>
      </c>
      <c r="HL82" s="47" t="str">
        <f t="shared" si="166"/>
        <v/>
      </c>
      <c r="HM82" s="47" t="str">
        <f t="shared" si="166"/>
        <v/>
      </c>
      <c r="HN82" s="47" t="str">
        <f t="shared" si="166"/>
        <v/>
      </c>
      <c r="HO82" s="47" t="str">
        <f t="shared" si="166"/>
        <v/>
      </c>
      <c r="HP82" s="165" t="e">
        <f t="shared" si="152"/>
        <v>#N/A</v>
      </c>
      <c r="HQ82" s="165" t="e">
        <f t="shared" si="152"/>
        <v>#N/A</v>
      </c>
      <c r="HR82" s="165" t="e">
        <f t="shared" si="152"/>
        <v>#N/A</v>
      </c>
      <c r="HS82" s="165" t="e">
        <f t="shared" si="152"/>
        <v>#N/A</v>
      </c>
      <c r="HT82" s="165" t="e">
        <f t="shared" si="152"/>
        <v>#N/A</v>
      </c>
      <c r="HU82" s="165" t="e">
        <f t="shared" si="152"/>
        <v>#N/A</v>
      </c>
      <c r="HV82" s="165" t="e">
        <f t="shared" si="152"/>
        <v>#N/A</v>
      </c>
      <c r="HW82" s="165" t="e">
        <f t="shared" si="152"/>
        <v>#N/A</v>
      </c>
      <c r="HX82" s="165" t="e">
        <f t="shared" si="152"/>
        <v>#N/A</v>
      </c>
      <c r="HY82" s="165" t="e">
        <f t="shared" si="152"/>
        <v>#N/A</v>
      </c>
      <c r="HZ82" s="165" t="e">
        <f t="shared" si="152"/>
        <v>#N/A</v>
      </c>
      <c r="IA82" s="165" t="e">
        <f t="shared" si="152"/>
        <v>#N/A</v>
      </c>
      <c r="IB82" s="165" t="e">
        <f t="shared" si="152"/>
        <v>#N/A</v>
      </c>
      <c r="IC82" s="165" t="e">
        <f t="shared" si="152"/>
        <v>#N/A</v>
      </c>
      <c r="ID82" s="165" t="e">
        <f t="shared" si="152"/>
        <v>#N/A</v>
      </c>
      <c r="IE82" s="165" t="e">
        <f t="shared" si="151"/>
        <v>#N/A</v>
      </c>
      <c r="IF82" s="165" t="e">
        <f t="shared" si="151"/>
        <v>#N/A</v>
      </c>
      <c r="IG82" s="165" t="e">
        <f t="shared" si="151"/>
        <v>#N/A</v>
      </c>
      <c r="IH82" s="165" t="e">
        <f t="shared" si="151"/>
        <v>#N/A</v>
      </c>
      <c r="II82" s="165" t="e">
        <f t="shared" si="167"/>
        <v>#N/A</v>
      </c>
      <c r="IJ82" s="165" t="e">
        <f t="shared" si="167"/>
        <v>#N/A</v>
      </c>
      <c r="IK82" s="165" t="e">
        <f t="shared" si="167"/>
        <v>#N/A</v>
      </c>
      <c r="IL82" s="165" t="e">
        <f t="shared" si="167"/>
        <v>#N/A</v>
      </c>
      <c r="IM82" s="165" t="e">
        <f t="shared" si="167"/>
        <v>#N/A</v>
      </c>
      <c r="IN82" s="165" t="e">
        <f t="shared" si="167"/>
        <v>#N/A</v>
      </c>
      <c r="IO82" s="165" t="e">
        <f t="shared" si="167"/>
        <v>#N/A</v>
      </c>
      <c r="IP82" s="165" t="e">
        <f t="shared" si="167"/>
        <v>#N/A</v>
      </c>
      <c r="IQ82" s="165" t="e">
        <f t="shared" si="167"/>
        <v>#N/A</v>
      </c>
      <c r="IR82" s="165" t="e">
        <f t="shared" si="167"/>
        <v>#N/A</v>
      </c>
      <c r="IS82" s="165" t="e">
        <f t="shared" si="167"/>
        <v>#N/A</v>
      </c>
      <c r="IT82" s="165" t="e">
        <f t="shared" si="118"/>
        <v>#N/A</v>
      </c>
      <c r="IU82" s="165" t="e">
        <f t="shared" si="118"/>
        <v>#N/A</v>
      </c>
      <c r="IV82" s="165" t="e">
        <f t="shared" si="118"/>
        <v>#N/A</v>
      </c>
      <c r="IW82" s="165" t="e">
        <f t="shared" si="118"/>
        <v>#N/A</v>
      </c>
      <c r="IX82" s="165" t="e">
        <f t="shared" si="118"/>
        <v>#N/A</v>
      </c>
      <c r="IY82" s="165" t="e">
        <f t="shared" si="118"/>
        <v>#N/A</v>
      </c>
      <c r="IZ82" s="165" t="e">
        <f t="shared" si="118"/>
        <v>#N/A</v>
      </c>
      <c r="JA82" s="165" t="e">
        <f t="shared" si="118"/>
        <v>#N/A</v>
      </c>
      <c r="JB82" s="165" t="e">
        <f t="shared" si="118"/>
        <v>#N/A</v>
      </c>
      <c r="JC82" s="165" t="e">
        <f t="shared" si="118"/>
        <v>#N/A</v>
      </c>
      <c r="JD82" s="165" t="e">
        <f t="shared" si="118"/>
        <v>#N/A</v>
      </c>
      <c r="JE82" s="165" t="e">
        <f t="shared" si="118"/>
        <v>#N/A</v>
      </c>
      <c r="JF82" s="165" t="e">
        <f t="shared" si="118"/>
        <v>#N/A</v>
      </c>
      <c r="JG82" s="165" t="e">
        <f t="shared" si="118"/>
        <v>#N/A</v>
      </c>
      <c r="JH82" s="165" t="e">
        <f t="shared" si="118"/>
        <v>#N/A</v>
      </c>
      <c r="JI82" s="165" t="e">
        <f t="shared" si="118"/>
        <v>#N/A</v>
      </c>
      <c r="JJ82" s="165" t="e">
        <f t="shared" si="168"/>
        <v>#N/A</v>
      </c>
      <c r="JK82" s="165" t="e">
        <f t="shared" si="145"/>
        <v>#N/A</v>
      </c>
      <c r="JL82" s="165" t="e">
        <f t="shared" si="145"/>
        <v>#N/A</v>
      </c>
      <c r="JM82" s="165" t="e">
        <f t="shared" si="145"/>
        <v>#N/A</v>
      </c>
      <c r="JN82" s="165" t="e">
        <f t="shared" si="145"/>
        <v>#N/A</v>
      </c>
      <c r="JO82" s="165" t="e">
        <f t="shared" si="145"/>
        <v>#N/A</v>
      </c>
      <c r="JP82" s="165" t="e">
        <f t="shared" si="145"/>
        <v>#N/A</v>
      </c>
      <c r="JQ82" s="165" t="e">
        <f t="shared" si="145"/>
        <v>#N/A</v>
      </c>
      <c r="JR82" s="165" t="e">
        <f t="shared" si="135"/>
        <v>#N/A</v>
      </c>
      <c r="JS82" s="165" t="e">
        <f t="shared" si="135"/>
        <v>#N/A</v>
      </c>
      <c r="JT82" s="165" t="e">
        <f t="shared" si="135"/>
        <v>#N/A</v>
      </c>
      <c r="JU82" s="165" t="e">
        <f t="shared" si="135"/>
        <v>#N/A</v>
      </c>
      <c r="JV82" s="165" t="e">
        <f t="shared" si="135"/>
        <v>#N/A</v>
      </c>
      <c r="JW82" s="165" t="e">
        <f t="shared" si="135"/>
        <v>#N/A</v>
      </c>
      <c r="JX82" s="165" t="e">
        <f t="shared" si="135"/>
        <v>#N/A</v>
      </c>
      <c r="JY82" s="165" t="e">
        <f t="shared" si="135"/>
        <v>#N/A</v>
      </c>
      <c r="JZ82" s="165" t="e">
        <f t="shared" si="135"/>
        <v>#N/A</v>
      </c>
      <c r="KA82" s="165" t="e">
        <f t="shared" si="135"/>
        <v>#N/A</v>
      </c>
      <c r="KB82" s="165" t="e">
        <f t="shared" si="135"/>
        <v>#N/A</v>
      </c>
      <c r="KC82" s="165" t="e">
        <f t="shared" si="135"/>
        <v>#N/A</v>
      </c>
      <c r="KD82" s="165" t="e">
        <f t="shared" si="135"/>
        <v>#N/A</v>
      </c>
      <c r="KE82" s="165" t="e">
        <f t="shared" si="135"/>
        <v>#N/A</v>
      </c>
      <c r="KF82" s="165" t="e">
        <f t="shared" si="135"/>
        <v>#N/A</v>
      </c>
      <c r="KG82" s="165" t="e">
        <f t="shared" si="135"/>
        <v>#N/A</v>
      </c>
      <c r="KH82" s="165" t="e">
        <f t="shared" si="136"/>
        <v>#N/A</v>
      </c>
      <c r="KI82" s="165" t="e">
        <f t="shared" si="136"/>
        <v>#N/A</v>
      </c>
      <c r="KJ82" s="165" t="e">
        <f t="shared" si="136"/>
        <v>#N/A</v>
      </c>
      <c r="KK82" s="165" t="e">
        <f t="shared" si="136"/>
        <v>#N/A</v>
      </c>
      <c r="KL82" s="165" t="e">
        <f t="shared" si="136"/>
        <v>#N/A</v>
      </c>
      <c r="KM82" s="165" t="e">
        <f t="shared" si="136"/>
        <v>#N/A</v>
      </c>
      <c r="KN82" s="165" t="e">
        <f t="shared" si="136"/>
        <v>#N/A</v>
      </c>
      <c r="KO82" s="165" t="e">
        <f t="shared" si="136"/>
        <v>#N/A</v>
      </c>
      <c r="KP82" s="165" t="e">
        <f t="shared" si="136"/>
        <v>#N/A</v>
      </c>
      <c r="KQ82" s="165" t="e">
        <f t="shared" si="136"/>
        <v>#N/A</v>
      </c>
      <c r="KR82" s="165" t="e">
        <f t="shared" si="136"/>
        <v>#N/A</v>
      </c>
      <c r="KS82" s="165" t="e">
        <f t="shared" si="136"/>
        <v>#N/A</v>
      </c>
      <c r="KT82" s="165" t="e">
        <f t="shared" si="136"/>
        <v>#N/A</v>
      </c>
      <c r="KU82" s="165" t="e">
        <f t="shared" si="136"/>
        <v>#N/A</v>
      </c>
      <c r="KV82" s="165" t="e">
        <f t="shared" si="136"/>
        <v>#N/A</v>
      </c>
      <c r="KW82" s="165" t="e">
        <f t="shared" si="136"/>
        <v>#N/A</v>
      </c>
      <c r="KX82" s="165" t="e">
        <f t="shared" si="137"/>
        <v>#N/A</v>
      </c>
      <c r="KY82" s="165" t="e">
        <f t="shared" si="137"/>
        <v>#N/A</v>
      </c>
      <c r="KZ82" s="165" t="e">
        <f t="shared" si="137"/>
        <v>#N/A</v>
      </c>
      <c r="LA82" s="165" t="e">
        <f t="shared" si="137"/>
        <v>#N/A</v>
      </c>
      <c r="LB82" s="165" t="e">
        <f t="shared" si="137"/>
        <v>#N/A</v>
      </c>
      <c r="LC82" s="165" t="e">
        <f t="shared" si="137"/>
        <v>#N/A</v>
      </c>
      <c r="LD82" s="165" t="e">
        <f t="shared" si="137"/>
        <v>#N/A</v>
      </c>
      <c r="LE82" s="165" t="e">
        <f t="shared" si="137"/>
        <v>#N/A</v>
      </c>
      <c r="LF82" s="165" t="e">
        <f t="shared" si="137"/>
        <v>#N/A</v>
      </c>
      <c r="LG82" s="165" t="e">
        <f t="shared" si="137"/>
        <v>#N/A</v>
      </c>
      <c r="LH82" s="165" t="e">
        <f t="shared" si="137"/>
        <v>#N/A</v>
      </c>
      <c r="LI82" s="165" t="e">
        <f t="shared" si="137"/>
        <v>#N/A</v>
      </c>
      <c r="LJ82" s="165" t="e">
        <f t="shared" si="137"/>
        <v>#N/A</v>
      </c>
      <c r="LK82" s="165" t="e">
        <f t="shared" si="137"/>
        <v>#N/A</v>
      </c>
      <c r="LL82" s="165" t="e">
        <f t="shared" si="137"/>
        <v>#N/A</v>
      </c>
      <c r="LM82" s="165" t="e">
        <f t="shared" si="137"/>
        <v>#N/A</v>
      </c>
      <c r="LN82" s="165" t="e">
        <f t="shared" si="138"/>
        <v>#N/A</v>
      </c>
      <c r="LO82" s="165" t="e">
        <f t="shared" si="138"/>
        <v>#N/A</v>
      </c>
      <c r="LP82" s="165" t="e">
        <f t="shared" si="138"/>
        <v>#N/A</v>
      </c>
      <c r="LQ82" s="165" t="e">
        <f t="shared" si="138"/>
        <v>#N/A</v>
      </c>
      <c r="LR82" s="165" t="e">
        <f t="shared" si="138"/>
        <v>#N/A</v>
      </c>
      <c r="LS82" s="165" t="e">
        <f t="shared" si="138"/>
        <v>#N/A</v>
      </c>
      <c r="LT82" s="165" t="e">
        <f t="shared" si="138"/>
        <v>#N/A</v>
      </c>
      <c r="LU82" s="165" t="e">
        <f t="shared" si="138"/>
        <v>#N/A</v>
      </c>
      <c r="LV82" s="165" t="e">
        <f t="shared" si="138"/>
        <v>#N/A</v>
      </c>
      <c r="LW82" s="165" t="e">
        <f t="shared" si="138"/>
        <v>#N/A</v>
      </c>
      <c r="LX82" s="165" t="e">
        <f t="shared" si="138"/>
        <v>#N/A</v>
      </c>
      <c r="LY82" s="165" t="e">
        <f t="shared" si="138"/>
        <v>#N/A</v>
      </c>
      <c r="LZ82" s="165" t="e">
        <f t="shared" si="138"/>
        <v>#N/A</v>
      </c>
      <c r="MA82" s="165" t="e">
        <f t="shared" si="138"/>
        <v>#N/A</v>
      </c>
      <c r="MB82" s="165" t="e">
        <f t="shared" si="138"/>
        <v>#N/A</v>
      </c>
      <c r="MC82" s="165" t="e">
        <f t="shared" si="138"/>
        <v>#N/A</v>
      </c>
      <c r="MD82" s="165" t="e">
        <f t="shared" si="139"/>
        <v>#N/A</v>
      </c>
      <c r="ME82" s="165" t="e">
        <f t="shared" si="139"/>
        <v>#N/A</v>
      </c>
      <c r="MF82" s="165" t="e">
        <f t="shared" si="139"/>
        <v>#N/A</v>
      </c>
      <c r="MG82" s="165" t="e">
        <f t="shared" si="139"/>
        <v>#N/A</v>
      </c>
      <c r="MH82" s="165" t="e">
        <f t="shared" si="139"/>
        <v>#N/A</v>
      </c>
      <c r="MI82" s="165" t="e">
        <f t="shared" si="139"/>
        <v>#N/A</v>
      </c>
      <c r="MJ82" s="165" t="e">
        <f t="shared" si="139"/>
        <v>#N/A</v>
      </c>
      <c r="MK82" s="165" t="e">
        <f t="shared" si="139"/>
        <v>#N/A</v>
      </c>
      <c r="ML82" s="165" t="e">
        <f t="shared" si="139"/>
        <v>#N/A</v>
      </c>
      <c r="MM82" s="165" t="e">
        <f t="shared" si="139"/>
        <v>#N/A</v>
      </c>
      <c r="MN82" s="165" t="e">
        <f t="shared" si="139"/>
        <v>#N/A</v>
      </c>
      <c r="MO82" s="165" t="e">
        <f t="shared" si="139"/>
        <v>#N/A</v>
      </c>
      <c r="MP82" s="165" t="e">
        <f t="shared" si="139"/>
        <v>#N/A</v>
      </c>
      <c r="MQ82" s="165" t="e">
        <f t="shared" si="139"/>
        <v>#N/A</v>
      </c>
      <c r="MR82" s="165" t="e">
        <f t="shared" si="139"/>
        <v>#N/A</v>
      </c>
      <c r="MS82" s="165" t="e">
        <f t="shared" si="139"/>
        <v>#N/A</v>
      </c>
      <c r="MT82" s="165" t="e">
        <f t="shared" si="140"/>
        <v>#N/A</v>
      </c>
      <c r="MU82" s="165" t="e">
        <f t="shared" si="140"/>
        <v>#N/A</v>
      </c>
      <c r="MV82" s="165" t="e">
        <f t="shared" si="140"/>
        <v>#N/A</v>
      </c>
      <c r="MW82" s="165" t="e">
        <f t="shared" si="140"/>
        <v>#N/A</v>
      </c>
      <c r="MX82" s="165" t="e">
        <f t="shared" si="140"/>
        <v>#N/A</v>
      </c>
      <c r="MY82" s="165" t="e">
        <f t="shared" si="140"/>
        <v>#N/A</v>
      </c>
      <c r="MZ82" s="165" t="e">
        <f t="shared" si="140"/>
        <v>#N/A</v>
      </c>
      <c r="NA82" s="165" t="e">
        <f t="shared" si="140"/>
        <v>#N/A</v>
      </c>
      <c r="NB82" s="165" t="e">
        <f t="shared" si="140"/>
        <v>#N/A</v>
      </c>
      <c r="NC82" s="165" t="e">
        <f t="shared" si="140"/>
        <v>#N/A</v>
      </c>
      <c r="ND82" s="165" t="e">
        <f t="shared" si="140"/>
        <v>#N/A</v>
      </c>
      <c r="NE82" s="165" t="e">
        <f t="shared" si="140"/>
        <v>#N/A</v>
      </c>
      <c r="NF82" s="165" t="e">
        <f t="shared" si="140"/>
        <v>#N/A</v>
      </c>
      <c r="NG82" s="165" t="e">
        <f t="shared" si="140"/>
        <v>#N/A</v>
      </c>
      <c r="NH82" s="165" t="e">
        <f t="shared" si="140"/>
        <v>#N/A</v>
      </c>
      <c r="NI82" s="165" t="e">
        <f t="shared" si="140"/>
        <v>#N/A</v>
      </c>
      <c r="NJ82" s="165" t="e">
        <f t="shared" si="141"/>
        <v>#N/A</v>
      </c>
      <c r="NK82" s="165" t="e">
        <f t="shared" si="141"/>
        <v>#N/A</v>
      </c>
      <c r="NL82" s="165" t="e">
        <f t="shared" si="141"/>
        <v>#N/A</v>
      </c>
      <c r="NM82" s="165" t="e">
        <f t="shared" si="141"/>
        <v>#N/A</v>
      </c>
      <c r="NN82" s="165" t="e">
        <f t="shared" si="141"/>
        <v>#N/A</v>
      </c>
      <c r="NO82" s="165" t="e">
        <f t="shared" si="141"/>
        <v>#N/A</v>
      </c>
      <c r="NP82" s="165" t="e">
        <f t="shared" si="141"/>
        <v>#N/A</v>
      </c>
      <c r="NQ82" s="165" t="e">
        <f t="shared" si="141"/>
        <v>#N/A</v>
      </c>
      <c r="NR82" s="165" t="e">
        <f t="shared" si="141"/>
        <v>#N/A</v>
      </c>
      <c r="NS82" s="165" t="e">
        <f t="shared" si="141"/>
        <v>#N/A</v>
      </c>
      <c r="NT82" s="165" t="e">
        <f t="shared" si="141"/>
        <v>#N/A</v>
      </c>
      <c r="NU82" s="165" t="e">
        <f t="shared" si="141"/>
        <v>#N/A</v>
      </c>
      <c r="NV82" s="165" t="e">
        <f t="shared" si="141"/>
        <v>#N/A</v>
      </c>
      <c r="NW82" s="165" t="e">
        <f t="shared" si="141"/>
        <v>#N/A</v>
      </c>
      <c r="NX82" s="165" t="e">
        <f t="shared" si="141"/>
        <v>#N/A</v>
      </c>
      <c r="NY82" s="165" t="e">
        <f t="shared" si="141"/>
        <v>#N/A</v>
      </c>
      <c r="NZ82" s="165" t="e">
        <f t="shared" si="142"/>
        <v>#N/A</v>
      </c>
      <c r="OA82" s="165" t="e">
        <f t="shared" si="142"/>
        <v>#N/A</v>
      </c>
      <c r="OB82" s="165" t="e">
        <f t="shared" si="142"/>
        <v>#N/A</v>
      </c>
      <c r="OC82" s="165" t="e">
        <f t="shared" si="142"/>
        <v>#N/A</v>
      </c>
      <c r="OD82" s="165" t="e">
        <f t="shared" si="142"/>
        <v>#N/A</v>
      </c>
      <c r="OE82" s="165" t="e">
        <f t="shared" si="142"/>
        <v>#N/A</v>
      </c>
      <c r="OF82" s="165" t="e">
        <f t="shared" si="142"/>
        <v>#N/A</v>
      </c>
      <c r="OG82" s="165" t="e">
        <f t="shared" si="142"/>
        <v>#N/A</v>
      </c>
      <c r="OH82" s="165" t="e">
        <f t="shared" si="142"/>
        <v>#N/A</v>
      </c>
      <c r="OI82" s="165" t="e">
        <f t="shared" si="142"/>
        <v>#N/A</v>
      </c>
      <c r="OJ82" s="165" t="e">
        <f t="shared" si="142"/>
        <v>#N/A</v>
      </c>
      <c r="OK82" s="165" t="e">
        <f t="shared" si="142"/>
        <v>#N/A</v>
      </c>
      <c r="OL82" s="165" t="e">
        <f t="shared" si="142"/>
        <v>#N/A</v>
      </c>
      <c r="OM82" s="165" t="e">
        <f t="shared" si="142"/>
        <v>#N/A</v>
      </c>
      <c r="ON82" s="165" t="e">
        <f t="shared" si="142"/>
        <v>#N/A</v>
      </c>
      <c r="OO82" s="165" t="e">
        <f t="shared" si="142"/>
        <v>#N/A</v>
      </c>
      <c r="OP82" s="165" t="e">
        <f t="shared" si="143"/>
        <v>#N/A</v>
      </c>
      <c r="OQ82" s="165" t="e">
        <f t="shared" si="143"/>
        <v>#N/A</v>
      </c>
      <c r="OR82" s="165" t="e">
        <f t="shared" si="143"/>
        <v>#N/A</v>
      </c>
      <c r="OS82" s="165" t="e">
        <f t="shared" si="143"/>
        <v>#N/A</v>
      </c>
      <c r="OT82" s="165" t="e">
        <f t="shared" si="143"/>
        <v>#N/A</v>
      </c>
      <c r="OU82" s="165" t="e">
        <f t="shared" si="143"/>
        <v>#N/A</v>
      </c>
      <c r="OV82" s="165" t="e">
        <f t="shared" si="143"/>
        <v>#N/A</v>
      </c>
      <c r="OW82" s="165" t="e">
        <f t="shared" si="143"/>
        <v>#N/A</v>
      </c>
      <c r="OX82" s="165" t="e">
        <f t="shared" si="143"/>
        <v>#N/A</v>
      </c>
      <c r="OY82" s="165" t="e">
        <f t="shared" si="143"/>
        <v>#N/A</v>
      </c>
      <c r="OZ82" s="165" t="e">
        <f t="shared" si="143"/>
        <v>#N/A</v>
      </c>
      <c r="PA82" s="165" t="e">
        <f t="shared" si="143"/>
        <v>#N/A</v>
      </c>
      <c r="PB82" s="165" t="e">
        <f t="shared" si="143"/>
        <v>#N/A</v>
      </c>
      <c r="PC82" s="165" t="e">
        <f t="shared" si="143"/>
        <v>#N/A</v>
      </c>
      <c r="PD82" s="165" t="e">
        <f t="shared" si="143"/>
        <v>#N/A</v>
      </c>
      <c r="PE82" s="165" t="e">
        <f t="shared" si="143"/>
        <v>#N/A</v>
      </c>
      <c r="PF82" s="165" t="e">
        <f t="shared" si="171"/>
        <v>#N/A</v>
      </c>
      <c r="PG82" s="165" t="e">
        <f t="shared" si="171"/>
        <v>#N/A</v>
      </c>
      <c r="PH82" s="165" t="e">
        <f t="shared" si="171"/>
        <v>#N/A</v>
      </c>
    </row>
    <row r="83" spans="1:424" hidden="1" x14ac:dyDescent="0.45">
      <c r="A83" s="4">
        <v>80</v>
      </c>
      <c r="B83" s="91"/>
      <c r="C83" s="91"/>
      <c r="D83" s="91"/>
      <c r="E83" s="120" t="str">
        <f t="shared" si="146"/>
        <v/>
      </c>
      <c r="F83" s="120" t="str">
        <f t="shared" si="147"/>
        <v/>
      </c>
      <c r="G83" s="71" t="str">
        <f t="shared" si="148"/>
        <v/>
      </c>
      <c r="H83" s="23"/>
      <c r="I83" s="55"/>
      <c r="J83" s="298"/>
      <c r="K83" s="72" t="str">
        <f>IF(AND(B83&gt;0,C83&gt;0,D83&gt;0),IF(ISBLANK(J83),IF(ISBLANK(H83),"",(D83-B83)*VLOOKUP(H83,VLookups!$A$4:$B$13,2,FALSE)),J83),"")</f>
        <v/>
      </c>
      <c r="L83" s="73" t="str">
        <f t="shared" si="144"/>
        <v/>
      </c>
      <c r="M83" s="91"/>
      <c r="N83" s="265" t="str">
        <f>IF(AND(M83&gt;0,C83&gt;0,NOT(K83="")),ABS(VLOOKUP($M$1,VLookups!$A$43:$B$44,2,FALSE)-_xlfn.NORM.DIST(M83,G83,K83,TRUE)),"")</f>
        <v/>
      </c>
      <c r="O83" s="90" t="str">
        <f>IF(AND($B83&gt;0,$C83&gt;0,$D83&gt;0,NOT(ISBLANK($H83))),_xlfn.NORM.INV(ABS(VLOOKUP($M$1,VLookups!$A$43:$B$44,2,FALSE)-O$3),$G83,$K83),"")</f>
        <v/>
      </c>
      <c r="P83" s="89" t="str">
        <f>IF(AND($B83&gt;0,$C83&gt;0,$D83&gt;0,NOT(ISBLANK($H83))),_xlfn.NORM.INV(ABS(VLOOKUP($M$1,VLookups!$A$43:$B$44,2,FALSE)-P$3),$G83,$K83),"")</f>
        <v/>
      </c>
      <c r="Q83" s="90" t="str">
        <f>IF(AND($B83&gt;0,$C83&gt;0,$D83&gt;0,NOT(ISBLANK($H83))),_xlfn.NORM.INV(ABS(VLOOKUP($M$1,VLookups!$A$43:$B$44,2,FALSE)-Q$3),$G83,$K83),"")</f>
        <v/>
      </c>
      <c r="R83" s="89" t="str">
        <f>IF(AND($B83&gt;0,$C83&gt;0,$D83&gt;0,NOT(ISBLANK($H83))),_xlfn.NORM.INV(ABS(VLOOKUP($M$1,VLookups!$A$43:$B$44,2,FALSE)-R$3),$G83,$K83),"")</f>
        <v/>
      </c>
      <c r="S83" s="90" t="str">
        <f>IF(AND($B83&gt;0,$C83&gt;0,$D83&gt;0,NOT(ISBLANK($H83))),_xlfn.NORM.INV(ABS(VLOOKUP($M$1,VLookups!$A$43:$B$44,2,FALSE)-S$3),$G83,$K83),"")</f>
        <v/>
      </c>
      <c r="T83" s="89" t="str">
        <f>IF(AND($B83&gt;0,$C83&gt;0,$D83&gt;0,NOT(ISBLANK($H83))),_xlfn.NORM.INV(ABS(VLOOKUP($M$1,VLookups!$A$43:$B$44,2,FALSE)-T$3),$G83,$K83),"")</f>
        <v/>
      </c>
      <c r="U83" s="5"/>
      <c r="V83" s="164" t="str">
        <f t="shared" si="149"/>
        <v/>
      </c>
      <c r="W83" s="47" t="str">
        <f t="shared" si="169"/>
        <v/>
      </c>
      <c r="X83" s="47" t="str">
        <f t="shared" si="169"/>
        <v/>
      </c>
      <c r="Y83" s="47" t="str">
        <f t="shared" si="169"/>
        <v/>
      </c>
      <c r="Z83" s="47" t="str">
        <f t="shared" si="169"/>
        <v/>
      </c>
      <c r="AA83" s="47" t="str">
        <f t="shared" si="169"/>
        <v/>
      </c>
      <c r="AB83" s="47" t="str">
        <f t="shared" si="169"/>
        <v/>
      </c>
      <c r="AC83" s="47" t="str">
        <f t="shared" si="169"/>
        <v/>
      </c>
      <c r="AD83" s="47" t="str">
        <f t="shared" si="169"/>
        <v/>
      </c>
      <c r="AE83" s="47" t="str">
        <f t="shared" si="169"/>
        <v/>
      </c>
      <c r="AF83" s="47" t="str">
        <f t="shared" si="169"/>
        <v/>
      </c>
      <c r="AG83" s="47" t="str">
        <f t="shared" si="169"/>
        <v/>
      </c>
      <c r="AH83" s="47" t="str">
        <f t="shared" si="169"/>
        <v/>
      </c>
      <c r="AI83" s="47" t="str">
        <f t="shared" si="169"/>
        <v/>
      </c>
      <c r="AJ83" s="47" t="str">
        <f t="shared" si="169"/>
        <v/>
      </c>
      <c r="AK83" s="47" t="str">
        <f t="shared" si="169"/>
        <v/>
      </c>
      <c r="AL83" s="47" t="str">
        <f t="shared" si="169"/>
        <v/>
      </c>
      <c r="AM83" s="47" t="str">
        <f t="shared" si="159"/>
        <v/>
      </c>
      <c r="AN83" s="47" t="str">
        <f t="shared" si="159"/>
        <v/>
      </c>
      <c r="AO83" s="47" t="str">
        <f t="shared" si="159"/>
        <v/>
      </c>
      <c r="AP83" s="47" t="str">
        <f t="shared" si="159"/>
        <v/>
      </c>
      <c r="AQ83" s="47" t="str">
        <f t="shared" si="159"/>
        <v/>
      </c>
      <c r="AR83" s="47" t="str">
        <f t="shared" si="159"/>
        <v/>
      </c>
      <c r="AS83" s="47" t="str">
        <f t="shared" si="159"/>
        <v/>
      </c>
      <c r="AT83" s="47" t="str">
        <f t="shared" si="159"/>
        <v/>
      </c>
      <c r="AU83" s="47" t="str">
        <f t="shared" si="159"/>
        <v/>
      </c>
      <c r="AV83" s="47" t="str">
        <f t="shared" si="159"/>
        <v/>
      </c>
      <c r="AW83" s="47" t="str">
        <f t="shared" si="159"/>
        <v/>
      </c>
      <c r="AX83" s="47" t="str">
        <f t="shared" si="159"/>
        <v/>
      </c>
      <c r="AY83" s="47" t="str">
        <f t="shared" si="159"/>
        <v/>
      </c>
      <c r="AZ83" s="47" t="str">
        <f t="shared" si="159"/>
        <v/>
      </c>
      <c r="BA83" s="47" t="str">
        <f t="shared" si="159"/>
        <v/>
      </c>
      <c r="BB83" s="47" t="str">
        <f t="shared" si="160"/>
        <v/>
      </c>
      <c r="BC83" s="47" t="str">
        <f t="shared" si="160"/>
        <v/>
      </c>
      <c r="BD83" s="47" t="str">
        <f t="shared" si="160"/>
        <v/>
      </c>
      <c r="BE83" s="47" t="str">
        <f t="shared" si="160"/>
        <v/>
      </c>
      <c r="BF83" s="47" t="str">
        <f t="shared" si="160"/>
        <v/>
      </c>
      <c r="BG83" s="47" t="str">
        <f t="shared" si="160"/>
        <v/>
      </c>
      <c r="BH83" s="47" t="str">
        <f t="shared" si="160"/>
        <v/>
      </c>
      <c r="BI83" s="47" t="str">
        <f t="shared" si="160"/>
        <v/>
      </c>
      <c r="BJ83" s="47" t="str">
        <f t="shared" si="160"/>
        <v/>
      </c>
      <c r="BK83" s="47" t="str">
        <f t="shared" si="160"/>
        <v/>
      </c>
      <c r="BL83" s="47" t="str">
        <f t="shared" si="160"/>
        <v/>
      </c>
      <c r="BM83" s="47" t="str">
        <f t="shared" si="160"/>
        <v/>
      </c>
      <c r="BN83" s="47" t="str">
        <f t="shared" si="160"/>
        <v/>
      </c>
      <c r="BO83" s="47" t="str">
        <f t="shared" si="160"/>
        <v/>
      </c>
      <c r="BP83" s="47" t="str">
        <f t="shared" si="160"/>
        <v/>
      </c>
      <c r="BQ83" s="47" t="str">
        <f t="shared" si="160"/>
        <v/>
      </c>
      <c r="BR83" s="47" t="str">
        <f t="shared" si="153"/>
        <v/>
      </c>
      <c r="BS83" s="47" t="str">
        <f t="shared" si="153"/>
        <v/>
      </c>
      <c r="BT83" s="47" t="str">
        <f t="shared" si="153"/>
        <v/>
      </c>
      <c r="BU83" s="47" t="str">
        <f t="shared" si="153"/>
        <v/>
      </c>
      <c r="BV83" s="47" t="str">
        <f t="shared" si="153"/>
        <v/>
      </c>
      <c r="BW83" s="47" t="str">
        <f t="shared" si="153"/>
        <v/>
      </c>
      <c r="BX83" s="47" t="str">
        <f t="shared" si="153"/>
        <v/>
      </c>
      <c r="BY83" s="47" t="str">
        <f t="shared" si="153"/>
        <v/>
      </c>
      <c r="BZ83" s="47" t="str">
        <f t="shared" si="153"/>
        <v/>
      </c>
      <c r="CA83" s="47" t="str">
        <f t="shared" si="153"/>
        <v/>
      </c>
      <c r="CB83" s="47" t="str">
        <f t="shared" si="153"/>
        <v/>
      </c>
      <c r="CC83" s="47" t="str">
        <f t="shared" si="153"/>
        <v/>
      </c>
      <c r="CD83" s="47" t="str">
        <f t="shared" si="153"/>
        <v/>
      </c>
      <c r="CE83" s="47" t="str">
        <f t="shared" si="153"/>
        <v/>
      </c>
      <c r="CF83" s="47" t="str">
        <f t="shared" si="153"/>
        <v/>
      </c>
      <c r="CG83" s="47" t="str">
        <f t="shared" si="161"/>
        <v/>
      </c>
      <c r="CH83" s="47" t="str">
        <f t="shared" si="161"/>
        <v/>
      </c>
      <c r="CI83" s="47" t="str">
        <f t="shared" si="161"/>
        <v/>
      </c>
      <c r="CJ83" s="47" t="str">
        <f t="shared" si="161"/>
        <v/>
      </c>
      <c r="CK83" s="47" t="str">
        <f t="shared" si="161"/>
        <v/>
      </c>
      <c r="CL83" s="47" t="str">
        <f t="shared" si="161"/>
        <v/>
      </c>
      <c r="CM83" s="47" t="str">
        <f t="shared" si="161"/>
        <v/>
      </c>
      <c r="CN83" s="47" t="str">
        <f t="shared" si="161"/>
        <v/>
      </c>
      <c r="CO83" s="47" t="str">
        <f t="shared" si="161"/>
        <v/>
      </c>
      <c r="CP83" s="47" t="str">
        <f t="shared" si="161"/>
        <v/>
      </c>
      <c r="CQ83" s="47" t="str">
        <f t="shared" si="161"/>
        <v/>
      </c>
      <c r="CR83" s="47" t="str">
        <f t="shared" si="161"/>
        <v/>
      </c>
      <c r="CS83" s="47" t="str">
        <f t="shared" si="161"/>
        <v/>
      </c>
      <c r="CT83" s="47" t="str">
        <f t="shared" si="161"/>
        <v/>
      </c>
      <c r="CU83" s="47" t="str">
        <f t="shared" si="161"/>
        <v/>
      </c>
      <c r="CV83" s="47" t="str">
        <f t="shared" si="161"/>
        <v/>
      </c>
      <c r="CW83" s="47" t="str">
        <f t="shared" si="154"/>
        <v/>
      </c>
      <c r="CX83" s="47" t="str">
        <f t="shared" si="154"/>
        <v/>
      </c>
      <c r="CY83" s="47" t="str">
        <f t="shared" si="154"/>
        <v/>
      </c>
      <c r="CZ83" s="47" t="str">
        <f t="shared" si="154"/>
        <v/>
      </c>
      <c r="DA83" s="47" t="str">
        <f t="shared" si="154"/>
        <v/>
      </c>
      <c r="DB83" s="47" t="str">
        <f t="shared" si="154"/>
        <v/>
      </c>
      <c r="DC83" s="47" t="str">
        <f t="shared" si="154"/>
        <v/>
      </c>
      <c r="DD83" s="47" t="str">
        <f t="shared" si="154"/>
        <v/>
      </c>
      <c r="DE83" s="47" t="str">
        <f t="shared" si="154"/>
        <v/>
      </c>
      <c r="DF83" s="47" t="str">
        <f t="shared" si="154"/>
        <v/>
      </c>
      <c r="DG83" s="47" t="str">
        <f t="shared" si="154"/>
        <v/>
      </c>
      <c r="DH83" s="47" t="str">
        <f t="shared" si="154"/>
        <v/>
      </c>
      <c r="DI83" s="47" t="str">
        <f t="shared" si="154"/>
        <v/>
      </c>
      <c r="DJ83" s="47" t="str">
        <f t="shared" si="154"/>
        <v/>
      </c>
      <c r="DK83" s="47" t="str">
        <f t="shared" si="154"/>
        <v/>
      </c>
      <c r="DL83" s="47" t="str">
        <f t="shared" si="162"/>
        <v/>
      </c>
      <c r="DM83" s="47" t="str">
        <f t="shared" si="162"/>
        <v/>
      </c>
      <c r="DN83" s="47" t="str">
        <f t="shared" si="162"/>
        <v/>
      </c>
      <c r="DO83" s="47" t="str">
        <f t="shared" si="162"/>
        <v/>
      </c>
      <c r="DP83" s="47" t="str">
        <f t="shared" si="162"/>
        <v/>
      </c>
      <c r="DQ83" s="47" t="str">
        <f t="shared" si="162"/>
        <v/>
      </c>
      <c r="DR83" s="47" t="str">
        <f t="shared" si="162"/>
        <v/>
      </c>
      <c r="DS83" s="179" t="str">
        <f t="shared" si="150"/>
        <v/>
      </c>
      <c r="DT83" s="47" t="str">
        <f t="shared" si="170"/>
        <v/>
      </c>
      <c r="DU83" s="47" t="str">
        <f t="shared" si="170"/>
        <v/>
      </c>
      <c r="DV83" s="47" t="str">
        <f t="shared" si="170"/>
        <v/>
      </c>
      <c r="DW83" s="47" t="str">
        <f t="shared" si="170"/>
        <v/>
      </c>
      <c r="DX83" s="47" t="str">
        <f t="shared" si="170"/>
        <v/>
      </c>
      <c r="DY83" s="47" t="str">
        <f t="shared" si="170"/>
        <v/>
      </c>
      <c r="DZ83" s="47" t="str">
        <f t="shared" si="170"/>
        <v/>
      </c>
      <c r="EA83" s="47" t="str">
        <f t="shared" si="170"/>
        <v/>
      </c>
      <c r="EB83" s="47" t="str">
        <f t="shared" si="170"/>
        <v/>
      </c>
      <c r="EC83" s="47" t="str">
        <f t="shared" si="170"/>
        <v/>
      </c>
      <c r="ED83" s="47" t="str">
        <f t="shared" si="170"/>
        <v/>
      </c>
      <c r="EE83" s="47" t="str">
        <f t="shared" si="170"/>
        <v/>
      </c>
      <c r="EF83" s="47" t="str">
        <f t="shared" si="170"/>
        <v/>
      </c>
      <c r="EG83" s="47" t="str">
        <f t="shared" si="170"/>
        <v/>
      </c>
      <c r="EH83" s="47" t="str">
        <f t="shared" si="170"/>
        <v/>
      </c>
      <c r="EI83" s="47" t="str">
        <f t="shared" si="170"/>
        <v/>
      </c>
      <c r="EJ83" s="47" t="str">
        <f t="shared" si="163"/>
        <v/>
      </c>
      <c r="EK83" s="47" t="str">
        <f t="shared" si="163"/>
        <v/>
      </c>
      <c r="EL83" s="47" t="str">
        <f t="shared" si="163"/>
        <v/>
      </c>
      <c r="EM83" s="47" t="str">
        <f t="shared" si="163"/>
        <v/>
      </c>
      <c r="EN83" s="47" t="str">
        <f t="shared" si="163"/>
        <v/>
      </c>
      <c r="EO83" s="47" t="str">
        <f t="shared" si="163"/>
        <v/>
      </c>
      <c r="EP83" s="47" t="str">
        <f t="shared" si="163"/>
        <v/>
      </c>
      <c r="EQ83" s="47" t="str">
        <f t="shared" si="163"/>
        <v/>
      </c>
      <c r="ER83" s="47" t="str">
        <f t="shared" si="163"/>
        <v/>
      </c>
      <c r="ES83" s="47" t="str">
        <f t="shared" si="163"/>
        <v/>
      </c>
      <c r="ET83" s="47" t="str">
        <f t="shared" si="163"/>
        <v/>
      </c>
      <c r="EU83" s="47" t="str">
        <f t="shared" si="163"/>
        <v/>
      </c>
      <c r="EV83" s="47" t="str">
        <f t="shared" si="163"/>
        <v/>
      </c>
      <c r="EW83" s="47" t="str">
        <f t="shared" si="163"/>
        <v/>
      </c>
      <c r="EX83" s="47" t="str">
        <f t="shared" si="163"/>
        <v/>
      </c>
      <c r="EY83" s="47" t="str">
        <f t="shared" si="164"/>
        <v/>
      </c>
      <c r="EZ83" s="47" t="str">
        <f t="shared" si="164"/>
        <v/>
      </c>
      <c r="FA83" s="47" t="str">
        <f t="shared" si="164"/>
        <v/>
      </c>
      <c r="FB83" s="47" t="str">
        <f t="shared" si="164"/>
        <v/>
      </c>
      <c r="FC83" s="47" t="str">
        <f t="shared" si="164"/>
        <v/>
      </c>
      <c r="FD83" s="47" t="str">
        <f t="shared" si="164"/>
        <v/>
      </c>
      <c r="FE83" s="47" t="str">
        <f t="shared" si="164"/>
        <v/>
      </c>
      <c r="FF83" s="47" t="str">
        <f t="shared" si="164"/>
        <v/>
      </c>
      <c r="FG83" s="47" t="str">
        <f t="shared" si="164"/>
        <v/>
      </c>
      <c r="FH83" s="47" t="str">
        <f t="shared" si="164"/>
        <v/>
      </c>
      <c r="FI83" s="47" t="str">
        <f t="shared" si="164"/>
        <v/>
      </c>
      <c r="FJ83" s="47" t="str">
        <f t="shared" si="164"/>
        <v/>
      </c>
      <c r="FK83" s="47" t="str">
        <f t="shared" si="164"/>
        <v/>
      </c>
      <c r="FL83" s="47" t="str">
        <f t="shared" si="164"/>
        <v/>
      </c>
      <c r="FM83" s="47" t="str">
        <f t="shared" si="164"/>
        <v/>
      </c>
      <c r="FN83" s="47" t="str">
        <f t="shared" si="164"/>
        <v/>
      </c>
      <c r="FO83" s="47" t="str">
        <f t="shared" si="156"/>
        <v/>
      </c>
      <c r="FP83" s="47" t="str">
        <f t="shared" si="156"/>
        <v/>
      </c>
      <c r="FQ83" s="47" t="str">
        <f t="shared" si="156"/>
        <v/>
      </c>
      <c r="FR83" s="47" t="str">
        <f t="shared" si="156"/>
        <v/>
      </c>
      <c r="FS83" s="47" t="str">
        <f t="shared" si="156"/>
        <v/>
      </c>
      <c r="FT83" s="47" t="str">
        <f t="shared" si="156"/>
        <v/>
      </c>
      <c r="FU83" s="47" t="str">
        <f t="shared" si="156"/>
        <v/>
      </c>
      <c r="FV83" s="47" t="str">
        <f t="shared" si="156"/>
        <v/>
      </c>
      <c r="FW83" s="47" t="str">
        <f t="shared" si="156"/>
        <v/>
      </c>
      <c r="FX83" s="47" t="str">
        <f t="shared" si="156"/>
        <v/>
      </c>
      <c r="FY83" s="47" t="str">
        <f t="shared" si="156"/>
        <v/>
      </c>
      <c r="FZ83" s="47" t="str">
        <f t="shared" si="156"/>
        <v/>
      </c>
      <c r="GA83" s="47" t="str">
        <f t="shared" si="156"/>
        <v/>
      </c>
      <c r="GB83" s="47" t="str">
        <f t="shared" si="156"/>
        <v/>
      </c>
      <c r="GC83" s="47" t="str">
        <f t="shared" si="156"/>
        <v/>
      </c>
      <c r="GD83" s="47" t="str">
        <f t="shared" si="165"/>
        <v/>
      </c>
      <c r="GE83" s="47" t="str">
        <f t="shared" si="165"/>
        <v/>
      </c>
      <c r="GF83" s="47" t="str">
        <f t="shared" si="165"/>
        <v/>
      </c>
      <c r="GG83" s="47" t="str">
        <f t="shared" si="165"/>
        <v/>
      </c>
      <c r="GH83" s="47" t="str">
        <f t="shared" si="165"/>
        <v/>
      </c>
      <c r="GI83" s="47" t="str">
        <f t="shared" si="165"/>
        <v/>
      </c>
      <c r="GJ83" s="47" t="str">
        <f t="shared" si="165"/>
        <v/>
      </c>
      <c r="GK83" s="47" t="str">
        <f t="shared" si="165"/>
        <v/>
      </c>
      <c r="GL83" s="47" t="str">
        <f t="shared" si="165"/>
        <v/>
      </c>
      <c r="GM83" s="47" t="str">
        <f t="shared" si="165"/>
        <v/>
      </c>
      <c r="GN83" s="47" t="str">
        <f t="shared" si="165"/>
        <v/>
      </c>
      <c r="GO83" s="47" t="str">
        <f t="shared" si="165"/>
        <v/>
      </c>
      <c r="GP83" s="47" t="str">
        <f t="shared" si="165"/>
        <v/>
      </c>
      <c r="GQ83" s="47" t="str">
        <f t="shared" si="165"/>
        <v/>
      </c>
      <c r="GR83" s="47" t="str">
        <f t="shared" si="165"/>
        <v/>
      </c>
      <c r="GS83" s="47" t="str">
        <f t="shared" si="165"/>
        <v/>
      </c>
      <c r="GT83" s="47" t="str">
        <f t="shared" si="157"/>
        <v/>
      </c>
      <c r="GU83" s="47" t="str">
        <f t="shared" si="157"/>
        <v/>
      </c>
      <c r="GV83" s="47" t="str">
        <f t="shared" si="157"/>
        <v/>
      </c>
      <c r="GW83" s="47" t="str">
        <f t="shared" si="157"/>
        <v/>
      </c>
      <c r="GX83" s="47" t="str">
        <f t="shared" si="157"/>
        <v/>
      </c>
      <c r="GY83" s="47" t="str">
        <f t="shared" si="157"/>
        <v/>
      </c>
      <c r="GZ83" s="47" t="str">
        <f t="shared" si="157"/>
        <v/>
      </c>
      <c r="HA83" s="47" t="str">
        <f t="shared" si="157"/>
        <v/>
      </c>
      <c r="HB83" s="47" t="str">
        <f t="shared" si="157"/>
        <v/>
      </c>
      <c r="HC83" s="47" t="str">
        <f t="shared" si="157"/>
        <v/>
      </c>
      <c r="HD83" s="47" t="str">
        <f t="shared" si="157"/>
        <v/>
      </c>
      <c r="HE83" s="47" t="str">
        <f t="shared" si="157"/>
        <v/>
      </c>
      <c r="HF83" s="47" t="str">
        <f t="shared" si="157"/>
        <v/>
      </c>
      <c r="HG83" s="47" t="str">
        <f t="shared" si="157"/>
        <v/>
      </c>
      <c r="HH83" s="47" t="str">
        <f t="shared" si="157"/>
        <v/>
      </c>
      <c r="HI83" s="47" t="str">
        <f t="shared" si="166"/>
        <v/>
      </c>
      <c r="HJ83" s="47" t="str">
        <f t="shared" si="166"/>
        <v/>
      </c>
      <c r="HK83" s="47" t="str">
        <f t="shared" si="166"/>
        <v/>
      </c>
      <c r="HL83" s="47" t="str">
        <f t="shared" si="166"/>
        <v/>
      </c>
      <c r="HM83" s="47" t="str">
        <f t="shared" si="166"/>
        <v/>
      </c>
      <c r="HN83" s="47" t="str">
        <f t="shared" si="166"/>
        <v/>
      </c>
      <c r="HO83" s="47" t="str">
        <f t="shared" si="166"/>
        <v/>
      </c>
      <c r="HP83" s="165" t="e">
        <f t="shared" si="152"/>
        <v>#N/A</v>
      </c>
      <c r="HQ83" s="165" t="e">
        <f t="shared" si="152"/>
        <v>#N/A</v>
      </c>
      <c r="HR83" s="165" t="e">
        <f t="shared" si="152"/>
        <v>#N/A</v>
      </c>
      <c r="HS83" s="165" t="e">
        <f t="shared" si="152"/>
        <v>#N/A</v>
      </c>
      <c r="HT83" s="165" t="e">
        <f t="shared" si="152"/>
        <v>#N/A</v>
      </c>
      <c r="HU83" s="165" t="e">
        <f t="shared" si="152"/>
        <v>#N/A</v>
      </c>
      <c r="HV83" s="165" t="e">
        <f t="shared" si="152"/>
        <v>#N/A</v>
      </c>
      <c r="HW83" s="165" t="e">
        <f t="shared" si="152"/>
        <v>#N/A</v>
      </c>
      <c r="HX83" s="165" t="e">
        <f t="shared" si="152"/>
        <v>#N/A</v>
      </c>
      <c r="HY83" s="165" t="e">
        <f t="shared" si="152"/>
        <v>#N/A</v>
      </c>
      <c r="HZ83" s="165" t="e">
        <f t="shared" si="152"/>
        <v>#N/A</v>
      </c>
      <c r="IA83" s="165" t="e">
        <f t="shared" si="152"/>
        <v>#N/A</v>
      </c>
      <c r="IB83" s="165" t="e">
        <f t="shared" si="152"/>
        <v>#N/A</v>
      </c>
      <c r="IC83" s="165" t="e">
        <f t="shared" si="152"/>
        <v>#N/A</v>
      </c>
      <c r="ID83" s="165" t="e">
        <f t="shared" si="152"/>
        <v>#N/A</v>
      </c>
      <c r="IE83" s="165" t="e">
        <f t="shared" si="151"/>
        <v>#N/A</v>
      </c>
      <c r="IF83" s="165" t="e">
        <f t="shared" si="151"/>
        <v>#N/A</v>
      </c>
      <c r="IG83" s="165" t="e">
        <f t="shared" si="151"/>
        <v>#N/A</v>
      </c>
      <c r="IH83" s="165" t="e">
        <f t="shared" si="151"/>
        <v>#N/A</v>
      </c>
      <c r="II83" s="165" t="e">
        <f t="shared" si="167"/>
        <v>#N/A</v>
      </c>
      <c r="IJ83" s="165" t="e">
        <f t="shared" si="167"/>
        <v>#N/A</v>
      </c>
      <c r="IK83" s="165" t="e">
        <f t="shared" si="167"/>
        <v>#N/A</v>
      </c>
      <c r="IL83" s="165" t="e">
        <f t="shared" si="167"/>
        <v>#N/A</v>
      </c>
      <c r="IM83" s="165" t="e">
        <f t="shared" si="167"/>
        <v>#N/A</v>
      </c>
      <c r="IN83" s="165" t="e">
        <f t="shared" si="167"/>
        <v>#N/A</v>
      </c>
      <c r="IO83" s="165" t="e">
        <f t="shared" si="167"/>
        <v>#N/A</v>
      </c>
      <c r="IP83" s="165" t="e">
        <f t="shared" si="167"/>
        <v>#N/A</v>
      </c>
      <c r="IQ83" s="165" t="e">
        <f t="shared" si="167"/>
        <v>#N/A</v>
      </c>
      <c r="IR83" s="165" t="e">
        <f t="shared" si="167"/>
        <v>#N/A</v>
      </c>
      <c r="IS83" s="165" t="e">
        <f t="shared" si="167"/>
        <v>#N/A</v>
      </c>
      <c r="IT83" s="165" t="e">
        <f t="shared" si="118"/>
        <v>#N/A</v>
      </c>
      <c r="IU83" s="165" t="e">
        <f t="shared" si="118"/>
        <v>#N/A</v>
      </c>
      <c r="IV83" s="165" t="e">
        <f t="shared" si="118"/>
        <v>#N/A</v>
      </c>
      <c r="IW83" s="165" t="e">
        <f t="shared" si="118"/>
        <v>#N/A</v>
      </c>
      <c r="IX83" s="165" t="e">
        <f t="shared" si="118"/>
        <v>#N/A</v>
      </c>
      <c r="IY83" s="165" t="e">
        <f t="shared" si="118"/>
        <v>#N/A</v>
      </c>
      <c r="IZ83" s="165" t="e">
        <f t="shared" si="118"/>
        <v>#N/A</v>
      </c>
      <c r="JA83" s="165" t="e">
        <f t="shared" si="118"/>
        <v>#N/A</v>
      </c>
      <c r="JB83" s="165" t="e">
        <f t="shared" si="118"/>
        <v>#N/A</v>
      </c>
      <c r="JC83" s="165" t="e">
        <f t="shared" si="118"/>
        <v>#N/A</v>
      </c>
      <c r="JD83" s="165" t="e">
        <f t="shared" si="118"/>
        <v>#N/A</v>
      </c>
      <c r="JE83" s="165" t="e">
        <f t="shared" si="118"/>
        <v>#N/A</v>
      </c>
      <c r="JF83" s="165" t="e">
        <f t="shared" si="118"/>
        <v>#N/A</v>
      </c>
      <c r="JG83" s="165" t="e">
        <f t="shared" si="118"/>
        <v>#N/A</v>
      </c>
      <c r="JH83" s="165" t="e">
        <f t="shared" si="118"/>
        <v>#N/A</v>
      </c>
      <c r="JI83" s="165" t="e">
        <f t="shared" si="118"/>
        <v>#N/A</v>
      </c>
      <c r="JJ83" s="165" t="e">
        <f t="shared" si="168"/>
        <v>#N/A</v>
      </c>
      <c r="JK83" s="165" t="e">
        <f t="shared" si="145"/>
        <v>#N/A</v>
      </c>
      <c r="JL83" s="165" t="e">
        <f t="shared" si="145"/>
        <v>#N/A</v>
      </c>
      <c r="JM83" s="165" t="e">
        <f t="shared" si="145"/>
        <v>#N/A</v>
      </c>
      <c r="JN83" s="165" t="e">
        <f t="shared" si="145"/>
        <v>#N/A</v>
      </c>
      <c r="JO83" s="165" t="e">
        <f t="shared" si="145"/>
        <v>#N/A</v>
      </c>
      <c r="JP83" s="165" t="e">
        <f t="shared" si="145"/>
        <v>#N/A</v>
      </c>
      <c r="JQ83" s="165" t="e">
        <f t="shared" si="145"/>
        <v>#N/A</v>
      </c>
      <c r="JR83" s="165" t="e">
        <f t="shared" si="135"/>
        <v>#N/A</v>
      </c>
      <c r="JS83" s="165" t="e">
        <f t="shared" si="135"/>
        <v>#N/A</v>
      </c>
      <c r="JT83" s="165" t="e">
        <f t="shared" si="135"/>
        <v>#N/A</v>
      </c>
      <c r="JU83" s="165" t="e">
        <f t="shared" si="135"/>
        <v>#N/A</v>
      </c>
      <c r="JV83" s="165" t="e">
        <f t="shared" si="135"/>
        <v>#N/A</v>
      </c>
      <c r="JW83" s="165" t="e">
        <f t="shared" si="135"/>
        <v>#N/A</v>
      </c>
      <c r="JX83" s="165" t="e">
        <f t="shared" si="135"/>
        <v>#N/A</v>
      </c>
      <c r="JY83" s="165" t="e">
        <f t="shared" si="135"/>
        <v>#N/A</v>
      </c>
      <c r="JZ83" s="165" t="e">
        <f t="shared" si="135"/>
        <v>#N/A</v>
      </c>
      <c r="KA83" s="165" t="e">
        <f t="shared" si="135"/>
        <v>#N/A</v>
      </c>
      <c r="KB83" s="165" t="e">
        <f t="shared" si="135"/>
        <v>#N/A</v>
      </c>
      <c r="KC83" s="165" t="e">
        <f t="shared" ref="KC83:KR99" si="172">IF(ISNONTEXT($K83),_xlfn.NORM.DIST(CJ83,$G83,$K83,FALSE),NA())</f>
        <v>#N/A</v>
      </c>
      <c r="KD83" s="165" t="e">
        <f t="shared" si="172"/>
        <v>#N/A</v>
      </c>
      <c r="KE83" s="165" t="e">
        <f t="shared" si="172"/>
        <v>#N/A</v>
      </c>
      <c r="KF83" s="165" t="e">
        <f t="shared" si="172"/>
        <v>#N/A</v>
      </c>
      <c r="KG83" s="165" t="e">
        <f t="shared" si="172"/>
        <v>#N/A</v>
      </c>
      <c r="KH83" s="165" t="e">
        <f t="shared" si="136"/>
        <v>#N/A</v>
      </c>
      <c r="KI83" s="165" t="e">
        <f t="shared" si="136"/>
        <v>#N/A</v>
      </c>
      <c r="KJ83" s="165" t="e">
        <f t="shared" si="136"/>
        <v>#N/A</v>
      </c>
      <c r="KK83" s="165" t="e">
        <f t="shared" si="136"/>
        <v>#N/A</v>
      </c>
      <c r="KL83" s="165" t="e">
        <f t="shared" si="136"/>
        <v>#N/A</v>
      </c>
      <c r="KM83" s="165" t="e">
        <f t="shared" si="136"/>
        <v>#N/A</v>
      </c>
      <c r="KN83" s="165" t="e">
        <f t="shared" si="136"/>
        <v>#N/A</v>
      </c>
      <c r="KO83" s="165" t="e">
        <f t="shared" si="136"/>
        <v>#N/A</v>
      </c>
      <c r="KP83" s="165" t="e">
        <f t="shared" si="136"/>
        <v>#N/A</v>
      </c>
      <c r="KQ83" s="165" t="e">
        <f t="shared" si="136"/>
        <v>#N/A</v>
      </c>
      <c r="KR83" s="165" t="e">
        <f t="shared" si="136"/>
        <v>#N/A</v>
      </c>
      <c r="KS83" s="165" t="e">
        <f t="shared" ref="KS83:LH99" si="173">IF(ISNONTEXT($K83),_xlfn.NORM.DIST(CZ83,$G83,$K83,FALSE),NA())</f>
        <v>#N/A</v>
      </c>
      <c r="KT83" s="165" t="e">
        <f t="shared" si="173"/>
        <v>#N/A</v>
      </c>
      <c r="KU83" s="165" t="e">
        <f t="shared" si="173"/>
        <v>#N/A</v>
      </c>
      <c r="KV83" s="165" t="e">
        <f t="shared" si="173"/>
        <v>#N/A</v>
      </c>
      <c r="KW83" s="165" t="e">
        <f t="shared" si="173"/>
        <v>#N/A</v>
      </c>
      <c r="KX83" s="165" t="e">
        <f t="shared" si="137"/>
        <v>#N/A</v>
      </c>
      <c r="KY83" s="165" t="e">
        <f t="shared" si="137"/>
        <v>#N/A</v>
      </c>
      <c r="KZ83" s="165" t="e">
        <f t="shared" si="137"/>
        <v>#N/A</v>
      </c>
      <c r="LA83" s="165" t="e">
        <f t="shared" si="137"/>
        <v>#N/A</v>
      </c>
      <c r="LB83" s="165" t="e">
        <f t="shared" si="137"/>
        <v>#N/A</v>
      </c>
      <c r="LC83" s="165" t="e">
        <f t="shared" si="137"/>
        <v>#N/A</v>
      </c>
      <c r="LD83" s="165" t="e">
        <f t="shared" si="137"/>
        <v>#N/A</v>
      </c>
      <c r="LE83" s="165" t="e">
        <f t="shared" si="137"/>
        <v>#N/A</v>
      </c>
      <c r="LF83" s="165" t="e">
        <f t="shared" si="137"/>
        <v>#N/A</v>
      </c>
      <c r="LG83" s="165" t="e">
        <f t="shared" si="137"/>
        <v>#N/A</v>
      </c>
      <c r="LH83" s="165" t="e">
        <f t="shared" si="137"/>
        <v>#N/A</v>
      </c>
      <c r="LI83" s="165" t="e">
        <f t="shared" ref="LI83:LX99" si="174">IF(ISNONTEXT($K83),_xlfn.NORM.DIST(DP83,$G83,$K83,FALSE),NA())</f>
        <v>#N/A</v>
      </c>
      <c r="LJ83" s="165" t="e">
        <f t="shared" si="174"/>
        <v>#N/A</v>
      </c>
      <c r="LK83" s="165" t="e">
        <f t="shared" si="174"/>
        <v>#N/A</v>
      </c>
      <c r="LL83" s="165" t="e">
        <f t="shared" si="174"/>
        <v>#N/A</v>
      </c>
      <c r="LM83" s="165" t="e">
        <f t="shared" si="174"/>
        <v>#N/A</v>
      </c>
      <c r="LN83" s="165" t="e">
        <f t="shared" si="138"/>
        <v>#N/A</v>
      </c>
      <c r="LO83" s="165" t="e">
        <f t="shared" si="138"/>
        <v>#N/A</v>
      </c>
      <c r="LP83" s="165" t="e">
        <f t="shared" si="138"/>
        <v>#N/A</v>
      </c>
      <c r="LQ83" s="165" t="e">
        <f t="shared" si="138"/>
        <v>#N/A</v>
      </c>
      <c r="LR83" s="165" t="e">
        <f t="shared" si="138"/>
        <v>#N/A</v>
      </c>
      <c r="LS83" s="165" t="e">
        <f t="shared" si="138"/>
        <v>#N/A</v>
      </c>
      <c r="LT83" s="165" t="e">
        <f t="shared" si="138"/>
        <v>#N/A</v>
      </c>
      <c r="LU83" s="165" t="e">
        <f t="shared" si="138"/>
        <v>#N/A</v>
      </c>
      <c r="LV83" s="165" t="e">
        <f t="shared" si="138"/>
        <v>#N/A</v>
      </c>
      <c r="LW83" s="165" t="e">
        <f t="shared" si="138"/>
        <v>#N/A</v>
      </c>
      <c r="LX83" s="165" t="e">
        <f t="shared" si="138"/>
        <v>#N/A</v>
      </c>
      <c r="LY83" s="165" t="e">
        <f t="shared" ref="LY83:MN99" si="175">IF(ISNONTEXT($K83),_xlfn.NORM.DIST(EF83,$G83,$K83,FALSE),NA())</f>
        <v>#N/A</v>
      </c>
      <c r="LZ83" s="165" t="e">
        <f t="shared" si="175"/>
        <v>#N/A</v>
      </c>
      <c r="MA83" s="165" t="e">
        <f t="shared" si="175"/>
        <v>#N/A</v>
      </c>
      <c r="MB83" s="165" t="e">
        <f t="shared" si="175"/>
        <v>#N/A</v>
      </c>
      <c r="MC83" s="165" t="e">
        <f t="shared" si="175"/>
        <v>#N/A</v>
      </c>
      <c r="MD83" s="165" t="e">
        <f t="shared" si="139"/>
        <v>#N/A</v>
      </c>
      <c r="ME83" s="165" t="e">
        <f t="shared" si="139"/>
        <v>#N/A</v>
      </c>
      <c r="MF83" s="165" t="e">
        <f t="shared" si="139"/>
        <v>#N/A</v>
      </c>
      <c r="MG83" s="165" t="e">
        <f t="shared" si="139"/>
        <v>#N/A</v>
      </c>
      <c r="MH83" s="165" t="e">
        <f t="shared" si="139"/>
        <v>#N/A</v>
      </c>
      <c r="MI83" s="165" t="e">
        <f t="shared" si="139"/>
        <v>#N/A</v>
      </c>
      <c r="MJ83" s="165" t="e">
        <f t="shared" si="139"/>
        <v>#N/A</v>
      </c>
      <c r="MK83" s="165" t="e">
        <f t="shared" si="139"/>
        <v>#N/A</v>
      </c>
      <c r="ML83" s="165" t="e">
        <f t="shared" si="139"/>
        <v>#N/A</v>
      </c>
      <c r="MM83" s="165" t="e">
        <f t="shared" si="139"/>
        <v>#N/A</v>
      </c>
      <c r="MN83" s="165" t="e">
        <f t="shared" si="139"/>
        <v>#N/A</v>
      </c>
      <c r="MO83" s="165" t="e">
        <f t="shared" ref="MO83:ND99" si="176">IF(ISNONTEXT($K83),_xlfn.NORM.DIST(EV83,$G83,$K83,FALSE),NA())</f>
        <v>#N/A</v>
      </c>
      <c r="MP83" s="165" t="e">
        <f t="shared" si="176"/>
        <v>#N/A</v>
      </c>
      <c r="MQ83" s="165" t="e">
        <f t="shared" si="176"/>
        <v>#N/A</v>
      </c>
      <c r="MR83" s="165" t="e">
        <f t="shared" si="176"/>
        <v>#N/A</v>
      </c>
      <c r="MS83" s="165" t="e">
        <f t="shared" si="176"/>
        <v>#N/A</v>
      </c>
      <c r="MT83" s="165" t="e">
        <f t="shared" si="140"/>
        <v>#N/A</v>
      </c>
      <c r="MU83" s="165" t="e">
        <f t="shared" si="140"/>
        <v>#N/A</v>
      </c>
      <c r="MV83" s="165" t="e">
        <f t="shared" si="140"/>
        <v>#N/A</v>
      </c>
      <c r="MW83" s="165" t="e">
        <f t="shared" si="140"/>
        <v>#N/A</v>
      </c>
      <c r="MX83" s="165" t="e">
        <f t="shared" si="140"/>
        <v>#N/A</v>
      </c>
      <c r="MY83" s="165" t="e">
        <f t="shared" si="140"/>
        <v>#N/A</v>
      </c>
      <c r="MZ83" s="165" t="e">
        <f t="shared" si="140"/>
        <v>#N/A</v>
      </c>
      <c r="NA83" s="165" t="e">
        <f t="shared" si="140"/>
        <v>#N/A</v>
      </c>
      <c r="NB83" s="165" t="e">
        <f t="shared" si="140"/>
        <v>#N/A</v>
      </c>
      <c r="NC83" s="165" t="e">
        <f t="shared" si="140"/>
        <v>#N/A</v>
      </c>
      <c r="ND83" s="165" t="e">
        <f t="shared" si="140"/>
        <v>#N/A</v>
      </c>
      <c r="NE83" s="165" t="e">
        <f t="shared" ref="NE83:NT99" si="177">IF(ISNONTEXT($K83),_xlfn.NORM.DIST(FL83,$G83,$K83,FALSE),NA())</f>
        <v>#N/A</v>
      </c>
      <c r="NF83" s="165" t="e">
        <f t="shared" si="177"/>
        <v>#N/A</v>
      </c>
      <c r="NG83" s="165" t="e">
        <f t="shared" si="177"/>
        <v>#N/A</v>
      </c>
      <c r="NH83" s="165" t="e">
        <f t="shared" si="177"/>
        <v>#N/A</v>
      </c>
      <c r="NI83" s="165" t="e">
        <f t="shared" si="177"/>
        <v>#N/A</v>
      </c>
      <c r="NJ83" s="165" t="e">
        <f t="shared" si="141"/>
        <v>#N/A</v>
      </c>
      <c r="NK83" s="165" t="e">
        <f t="shared" si="141"/>
        <v>#N/A</v>
      </c>
      <c r="NL83" s="165" t="e">
        <f t="shared" si="141"/>
        <v>#N/A</v>
      </c>
      <c r="NM83" s="165" t="e">
        <f t="shared" si="141"/>
        <v>#N/A</v>
      </c>
      <c r="NN83" s="165" t="e">
        <f t="shared" si="141"/>
        <v>#N/A</v>
      </c>
      <c r="NO83" s="165" t="e">
        <f t="shared" si="141"/>
        <v>#N/A</v>
      </c>
      <c r="NP83" s="165" t="e">
        <f t="shared" si="141"/>
        <v>#N/A</v>
      </c>
      <c r="NQ83" s="165" t="e">
        <f t="shared" si="141"/>
        <v>#N/A</v>
      </c>
      <c r="NR83" s="165" t="e">
        <f t="shared" si="141"/>
        <v>#N/A</v>
      </c>
      <c r="NS83" s="165" t="e">
        <f t="shared" si="141"/>
        <v>#N/A</v>
      </c>
      <c r="NT83" s="165" t="e">
        <f t="shared" si="141"/>
        <v>#N/A</v>
      </c>
      <c r="NU83" s="165" t="e">
        <f t="shared" ref="NU83:OJ99" si="178">IF(ISNONTEXT($K83),_xlfn.NORM.DIST(GB83,$G83,$K83,FALSE),NA())</f>
        <v>#N/A</v>
      </c>
      <c r="NV83" s="165" t="e">
        <f t="shared" si="178"/>
        <v>#N/A</v>
      </c>
      <c r="NW83" s="165" t="e">
        <f t="shared" si="178"/>
        <v>#N/A</v>
      </c>
      <c r="NX83" s="165" t="e">
        <f t="shared" si="178"/>
        <v>#N/A</v>
      </c>
      <c r="NY83" s="165" t="e">
        <f t="shared" si="178"/>
        <v>#N/A</v>
      </c>
      <c r="NZ83" s="165" t="e">
        <f t="shared" si="142"/>
        <v>#N/A</v>
      </c>
      <c r="OA83" s="165" t="e">
        <f t="shared" si="142"/>
        <v>#N/A</v>
      </c>
      <c r="OB83" s="165" t="e">
        <f t="shared" si="142"/>
        <v>#N/A</v>
      </c>
      <c r="OC83" s="165" t="e">
        <f t="shared" si="142"/>
        <v>#N/A</v>
      </c>
      <c r="OD83" s="165" t="e">
        <f t="shared" si="142"/>
        <v>#N/A</v>
      </c>
      <c r="OE83" s="165" t="e">
        <f t="shared" si="142"/>
        <v>#N/A</v>
      </c>
      <c r="OF83" s="165" t="e">
        <f t="shared" si="142"/>
        <v>#N/A</v>
      </c>
      <c r="OG83" s="165" t="e">
        <f t="shared" si="142"/>
        <v>#N/A</v>
      </c>
      <c r="OH83" s="165" t="e">
        <f t="shared" si="142"/>
        <v>#N/A</v>
      </c>
      <c r="OI83" s="165" t="e">
        <f t="shared" si="142"/>
        <v>#N/A</v>
      </c>
      <c r="OJ83" s="165" t="e">
        <f t="shared" si="142"/>
        <v>#N/A</v>
      </c>
      <c r="OK83" s="165" t="e">
        <f t="shared" ref="OK83:OV104" si="179">IF(ISNONTEXT($K83),_xlfn.NORM.DIST(GR83,$G83,$K83,FALSE),NA())</f>
        <v>#N/A</v>
      </c>
      <c r="OL83" s="165" t="e">
        <f t="shared" si="179"/>
        <v>#N/A</v>
      </c>
      <c r="OM83" s="165" t="e">
        <f t="shared" si="179"/>
        <v>#N/A</v>
      </c>
      <c r="ON83" s="165" t="e">
        <f t="shared" si="179"/>
        <v>#N/A</v>
      </c>
      <c r="OO83" s="165" t="e">
        <f t="shared" si="179"/>
        <v>#N/A</v>
      </c>
      <c r="OP83" s="165" t="e">
        <f t="shared" si="143"/>
        <v>#N/A</v>
      </c>
      <c r="OQ83" s="165" t="e">
        <f t="shared" si="143"/>
        <v>#N/A</v>
      </c>
      <c r="OR83" s="165" t="e">
        <f t="shared" si="143"/>
        <v>#N/A</v>
      </c>
      <c r="OS83" s="165" t="e">
        <f t="shared" si="143"/>
        <v>#N/A</v>
      </c>
      <c r="OT83" s="165" t="e">
        <f t="shared" si="143"/>
        <v>#N/A</v>
      </c>
      <c r="OU83" s="165" t="e">
        <f t="shared" si="143"/>
        <v>#N/A</v>
      </c>
      <c r="OV83" s="165" t="e">
        <f t="shared" si="143"/>
        <v>#N/A</v>
      </c>
      <c r="OW83" s="165" t="e">
        <f t="shared" si="143"/>
        <v>#N/A</v>
      </c>
      <c r="OX83" s="165" t="e">
        <f t="shared" si="143"/>
        <v>#N/A</v>
      </c>
      <c r="OY83" s="165" t="e">
        <f t="shared" si="143"/>
        <v>#N/A</v>
      </c>
      <c r="OZ83" s="165" t="e">
        <f t="shared" si="143"/>
        <v>#N/A</v>
      </c>
      <c r="PA83" s="165" t="e">
        <f t="shared" si="143"/>
        <v>#N/A</v>
      </c>
      <c r="PB83" s="165" t="e">
        <f t="shared" si="143"/>
        <v>#N/A</v>
      </c>
      <c r="PC83" s="165" t="e">
        <f t="shared" si="143"/>
        <v>#N/A</v>
      </c>
      <c r="PD83" s="165" t="e">
        <f t="shared" si="143"/>
        <v>#N/A</v>
      </c>
      <c r="PE83" s="165" t="e">
        <f t="shared" si="143"/>
        <v>#N/A</v>
      </c>
      <c r="PF83" s="165" t="e">
        <f t="shared" si="171"/>
        <v>#N/A</v>
      </c>
      <c r="PG83" s="165" t="e">
        <f t="shared" si="171"/>
        <v>#N/A</v>
      </c>
      <c r="PH83" s="165" t="e">
        <f t="shared" si="171"/>
        <v>#N/A</v>
      </c>
    </row>
    <row r="84" spans="1:424" hidden="1" x14ac:dyDescent="0.45">
      <c r="A84" s="4">
        <v>81</v>
      </c>
      <c r="B84" s="91"/>
      <c r="C84" s="91"/>
      <c r="D84" s="91"/>
      <c r="E84" s="120" t="str">
        <f t="shared" si="146"/>
        <v/>
      </c>
      <c r="F84" s="120" t="str">
        <f t="shared" si="147"/>
        <v/>
      </c>
      <c r="G84" s="71" t="str">
        <f t="shared" si="148"/>
        <v/>
      </c>
      <c r="H84" s="23"/>
      <c r="I84" s="55"/>
      <c r="J84" s="298"/>
      <c r="K84" s="72" t="str">
        <f>IF(AND(B84&gt;0,C84&gt;0,D84&gt;0),IF(ISBLANK(J84),IF(ISBLANK(H84),"",(D84-B84)*VLOOKUP(H84,VLookups!$A$4:$B$13,2,FALSE)),J84),"")</f>
        <v/>
      </c>
      <c r="L84" s="73" t="str">
        <f t="shared" si="144"/>
        <v/>
      </c>
      <c r="M84" s="91"/>
      <c r="N84" s="265" t="str">
        <f>IF(AND(M84&gt;0,C84&gt;0,NOT(K84="")),ABS(VLOOKUP($M$1,VLookups!$A$43:$B$44,2,FALSE)-_xlfn.NORM.DIST(M84,G84,K84,TRUE)),"")</f>
        <v/>
      </c>
      <c r="O84" s="90" t="str">
        <f>IF(AND($B84&gt;0,$C84&gt;0,$D84&gt;0,NOT(ISBLANK($H84))),_xlfn.NORM.INV(ABS(VLOOKUP($M$1,VLookups!$A$43:$B$44,2,FALSE)-O$3),$G84,$K84),"")</f>
        <v/>
      </c>
      <c r="P84" s="89" t="str">
        <f>IF(AND($B84&gt;0,$C84&gt;0,$D84&gt;0,NOT(ISBLANK($H84))),_xlfn.NORM.INV(ABS(VLOOKUP($M$1,VLookups!$A$43:$B$44,2,FALSE)-P$3),$G84,$K84),"")</f>
        <v/>
      </c>
      <c r="Q84" s="90" t="str">
        <f>IF(AND($B84&gt;0,$C84&gt;0,$D84&gt;0,NOT(ISBLANK($H84))),_xlfn.NORM.INV(ABS(VLOOKUP($M$1,VLookups!$A$43:$B$44,2,FALSE)-Q$3),$G84,$K84),"")</f>
        <v/>
      </c>
      <c r="R84" s="89" t="str">
        <f>IF(AND($B84&gt;0,$C84&gt;0,$D84&gt;0,NOT(ISBLANK($H84))),_xlfn.NORM.INV(ABS(VLOOKUP($M$1,VLookups!$A$43:$B$44,2,FALSE)-R$3),$G84,$K84),"")</f>
        <v/>
      </c>
      <c r="S84" s="90" t="str">
        <f>IF(AND($B84&gt;0,$C84&gt;0,$D84&gt;0,NOT(ISBLANK($H84))),_xlfn.NORM.INV(ABS(VLOOKUP($M$1,VLookups!$A$43:$B$44,2,FALSE)-S$3),$G84,$K84),"")</f>
        <v/>
      </c>
      <c r="T84" s="89" t="str">
        <f>IF(AND($B84&gt;0,$C84&gt;0,$D84&gt;0,NOT(ISBLANK($H84))),_xlfn.NORM.INV(ABS(VLOOKUP($M$1,VLookups!$A$43:$B$44,2,FALSE)-T$3),$G84,$K84),"")</f>
        <v/>
      </c>
      <c r="U84" s="5"/>
      <c r="V84" s="164" t="str">
        <f t="shared" si="149"/>
        <v/>
      </c>
      <c r="W84" s="47" t="str">
        <f t="shared" si="169"/>
        <v/>
      </c>
      <c r="X84" s="47" t="str">
        <f t="shared" si="169"/>
        <v/>
      </c>
      <c r="Y84" s="47" t="str">
        <f t="shared" si="169"/>
        <v/>
      </c>
      <c r="Z84" s="47" t="str">
        <f t="shared" si="169"/>
        <v/>
      </c>
      <c r="AA84" s="47" t="str">
        <f t="shared" si="169"/>
        <v/>
      </c>
      <c r="AB84" s="47" t="str">
        <f t="shared" si="169"/>
        <v/>
      </c>
      <c r="AC84" s="47" t="str">
        <f t="shared" si="169"/>
        <v/>
      </c>
      <c r="AD84" s="47" t="str">
        <f t="shared" si="169"/>
        <v/>
      </c>
      <c r="AE84" s="47" t="str">
        <f t="shared" si="169"/>
        <v/>
      </c>
      <c r="AF84" s="47" t="str">
        <f t="shared" si="169"/>
        <v/>
      </c>
      <c r="AG84" s="47" t="str">
        <f t="shared" si="169"/>
        <v/>
      </c>
      <c r="AH84" s="47" t="str">
        <f t="shared" si="169"/>
        <v/>
      </c>
      <c r="AI84" s="47" t="str">
        <f t="shared" si="169"/>
        <v/>
      </c>
      <c r="AJ84" s="47" t="str">
        <f t="shared" si="169"/>
        <v/>
      </c>
      <c r="AK84" s="47" t="str">
        <f t="shared" si="169"/>
        <v/>
      </c>
      <c r="AL84" s="47" t="str">
        <f t="shared" si="169"/>
        <v/>
      </c>
      <c r="AM84" s="47" t="str">
        <f t="shared" si="159"/>
        <v/>
      </c>
      <c r="AN84" s="47" t="str">
        <f t="shared" si="159"/>
        <v/>
      </c>
      <c r="AO84" s="47" t="str">
        <f t="shared" si="159"/>
        <v/>
      </c>
      <c r="AP84" s="47" t="str">
        <f t="shared" si="159"/>
        <v/>
      </c>
      <c r="AQ84" s="47" t="str">
        <f t="shared" si="159"/>
        <v/>
      </c>
      <c r="AR84" s="47" t="str">
        <f t="shared" si="159"/>
        <v/>
      </c>
      <c r="AS84" s="47" t="str">
        <f t="shared" si="159"/>
        <v/>
      </c>
      <c r="AT84" s="47" t="str">
        <f t="shared" si="159"/>
        <v/>
      </c>
      <c r="AU84" s="47" t="str">
        <f t="shared" si="159"/>
        <v/>
      </c>
      <c r="AV84" s="47" t="str">
        <f t="shared" si="159"/>
        <v/>
      </c>
      <c r="AW84" s="47" t="str">
        <f t="shared" si="159"/>
        <v/>
      </c>
      <c r="AX84" s="47" t="str">
        <f t="shared" si="159"/>
        <v/>
      </c>
      <c r="AY84" s="47" t="str">
        <f t="shared" si="159"/>
        <v/>
      </c>
      <c r="AZ84" s="47" t="str">
        <f t="shared" si="159"/>
        <v/>
      </c>
      <c r="BA84" s="47" t="str">
        <f t="shared" si="159"/>
        <v/>
      </c>
      <c r="BB84" s="47" t="str">
        <f t="shared" si="160"/>
        <v/>
      </c>
      <c r="BC84" s="47" t="str">
        <f t="shared" si="160"/>
        <v/>
      </c>
      <c r="BD84" s="47" t="str">
        <f t="shared" si="160"/>
        <v/>
      </c>
      <c r="BE84" s="47" t="str">
        <f t="shared" si="160"/>
        <v/>
      </c>
      <c r="BF84" s="47" t="str">
        <f t="shared" si="160"/>
        <v/>
      </c>
      <c r="BG84" s="47" t="str">
        <f t="shared" si="160"/>
        <v/>
      </c>
      <c r="BH84" s="47" t="str">
        <f t="shared" si="160"/>
        <v/>
      </c>
      <c r="BI84" s="47" t="str">
        <f t="shared" si="160"/>
        <v/>
      </c>
      <c r="BJ84" s="47" t="str">
        <f t="shared" si="160"/>
        <v/>
      </c>
      <c r="BK84" s="47" t="str">
        <f t="shared" si="160"/>
        <v/>
      </c>
      <c r="BL84" s="47" t="str">
        <f t="shared" si="160"/>
        <v/>
      </c>
      <c r="BM84" s="47" t="str">
        <f t="shared" si="160"/>
        <v/>
      </c>
      <c r="BN84" s="47" t="str">
        <f t="shared" si="160"/>
        <v/>
      </c>
      <c r="BO84" s="47" t="str">
        <f t="shared" si="160"/>
        <v/>
      </c>
      <c r="BP84" s="47" t="str">
        <f t="shared" si="160"/>
        <v/>
      </c>
      <c r="BQ84" s="47" t="str">
        <f t="shared" si="160"/>
        <v/>
      </c>
      <c r="BR84" s="47" t="str">
        <f t="shared" si="153"/>
        <v/>
      </c>
      <c r="BS84" s="47" t="str">
        <f t="shared" si="153"/>
        <v/>
      </c>
      <c r="BT84" s="47" t="str">
        <f t="shared" si="153"/>
        <v/>
      </c>
      <c r="BU84" s="47" t="str">
        <f t="shared" si="153"/>
        <v/>
      </c>
      <c r="BV84" s="47" t="str">
        <f t="shared" si="153"/>
        <v/>
      </c>
      <c r="BW84" s="47" t="str">
        <f t="shared" si="153"/>
        <v/>
      </c>
      <c r="BX84" s="47" t="str">
        <f t="shared" si="153"/>
        <v/>
      </c>
      <c r="BY84" s="47" t="str">
        <f t="shared" si="153"/>
        <v/>
      </c>
      <c r="BZ84" s="47" t="str">
        <f t="shared" si="153"/>
        <v/>
      </c>
      <c r="CA84" s="47" t="str">
        <f t="shared" si="153"/>
        <v/>
      </c>
      <c r="CB84" s="47" t="str">
        <f t="shared" si="153"/>
        <v/>
      </c>
      <c r="CC84" s="47" t="str">
        <f t="shared" si="153"/>
        <v/>
      </c>
      <c r="CD84" s="47" t="str">
        <f t="shared" si="153"/>
        <v/>
      </c>
      <c r="CE84" s="47" t="str">
        <f t="shared" si="153"/>
        <v/>
      </c>
      <c r="CF84" s="47" t="str">
        <f t="shared" si="153"/>
        <v/>
      </c>
      <c r="CG84" s="47" t="str">
        <f t="shared" si="161"/>
        <v/>
      </c>
      <c r="CH84" s="47" t="str">
        <f t="shared" si="161"/>
        <v/>
      </c>
      <c r="CI84" s="47" t="str">
        <f t="shared" si="161"/>
        <v/>
      </c>
      <c r="CJ84" s="47" t="str">
        <f t="shared" si="161"/>
        <v/>
      </c>
      <c r="CK84" s="47" t="str">
        <f t="shared" si="161"/>
        <v/>
      </c>
      <c r="CL84" s="47" t="str">
        <f t="shared" si="161"/>
        <v/>
      </c>
      <c r="CM84" s="47" t="str">
        <f t="shared" si="161"/>
        <v/>
      </c>
      <c r="CN84" s="47" t="str">
        <f t="shared" si="161"/>
        <v/>
      </c>
      <c r="CO84" s="47" t="str">
        <f t="shared" si="161"/>
        <v/>
      </c>
      <c r="CP84" s="47" t="str">
        <f t="shared" si="161"/>
        <v/>
      </c>
      <c r="CQ84" s="47" t="str">
        <f t="shared" si="161"/>
        <v/>
      </c>
      <c r="CR84" s="47" t="str">
        <f t="shared" si="161"/>
        <v/>
      </c>
      <c r="CS84" s="47" t="str">
        <f t="shared" si="161"/>
        <v/>
      </c>
      <c r="CT84" s="47" t="str">
        <f t="shared" si="161"/>
        <v/>
      </c>
      <c r="CU84" s="47" t="str">
        <f t="shared" si="161"/>
        <v/>
      </c>
      <c r="CV84" s="47" t="str">
        <f t="shared" si="161"/>
        <v/>
      </c>
      <c r="CW84" s="47" t="str">
        <f t="shared" si="154"/>
        <v/>
      </c>
      <c r="CX84" s="47" t="str">
        <f t="shared" si="154"/>
        <v/>
      </c>
      <c r="CY84" s="47" t="str">
        <f t="shared" si="154"/>
        <v/>
      </c>
      <c r="CZ84" s="47" t="str">
        <f t="shared" si="154"/>
        <v/>
      </c>
      <c r="DA84" s="47" t="str">
        <f t="shared" si="154"/>
        <v/>
      </c>
      <c r="DB84" s="47" t="str">
        <f t="shared" si="154"/>
        <v/>
      </c>
      <c r="DC84" s="47" t="str">
        <f t="shared" si="154"/>
        <v/>
      </c>
      <c r="DD84" s="47" t="str">
        <f t="shared" si="154"/>
        <v/>
      </c>
      <c r="DE84" s="47" t="str">
        <f t="shared" si="154"/>
        <v/>
      </c>
      <c r="DF84" s="47" t="str">
        <f t="shared" si="154"/>
        <v/>
      </c>
      <c r="DG84" s="47" t="str">
        <f t="shared" si="154"/>
        <v/>
      </c>
      <c r="DH84" s="47" t="str">
        <f t="shared" si="154"/>
        <v/>
      </c>
      <c r="DI84" s="47" t="str">
        <f t="shared" si="154"/>
        <v/>
      </c>
      <c r="DJ84" s="47" t="str">
        <f t="shared" si="154"/>
        <v/>
      </c>
      <c r="DK84" s="47" t="str">
        <f t="shared" si="154"/>
        <v/>
      </c>
      <c r="DL84" s="47" t="str">
        <f t="shared" si="162"/>
        <v/>
      </c>
      <c r="DM84" s="47" t="str">
        <f t="shared" si="162"/>
        <v/>
      </c>
      <c r="DN84" s="47" t="str">
        <f t="shared" si="162"/>
        <v/>
      </c>
      <c r="DO84" s="47" t="str">
        <f t="shared" si="162"/>
        <v/>
      </c>
      <c r="DP84" s="47" t="str">
        <f t="shared" si="162"/>
        <v/>
      </c>
      <c r="DQ84" s="47" t="str">
        <f t="shared" si="162"/>
        <v/>
      </c>
      <c r="DR84" s="47" t="str">
        <f t="shared" si="162"/>
        <v/>
      </c>
      <c r="DS84" s="179" t="str">
        <f t="shared" si="150"/>
        <v/>
      </c>
      <c r="DT84" s="47" t="str">
        <f t="shared" si="170"/>
        <v/>
      </c>
      <c r="DU84" s="47" t="str">
        <f t="shared" si="170"/>
        <v/>
      </c>
      <c r="DV84" s="47" t="str">
        <f t="shared" si="170"/>
        <v/>
      </c>
      <c r="DW84" s="47" t="str">
        <f t="shared" si="170"/>
        <v/>
      </c>
      <c r="DX84" s="47" t="str">
        <f t="shared" si="170"/>
        <v/>
      </c>
      <c r="DY84" s="47" t="str">
        <f t="shared" si="170"/>
        <v/>
      </c>
      <c r="DZ84" s="47" t="str">
        <f t="shared" si="170"/>
        <v/>
      </c>
      <c r="EA84" s="47" t="str">
        <f t="shared" si="170"/>
        <v/>
      </c>
      <c r="EB84" s="47" t="str">
        <f t="shared" si="170"/>
        <v/>
      </c>
      <c r="EC84" s="47" t="str">
        <f t="shared" si="170"/>
        <v/>
      </c>
      <c r="ED84" s="47" t="str">
        <f t="shared" si="170"/>
        <v/>
      </c>
      <c r="EE84" s="47" t="str">
        <f t="shared" si="170"/>
        <v/>
      </c>
      <c r="EF84" s="47" t="str">
        <f t="shared" si="170"/>
        <v/>
      </c>
      <c r="EG84" s="47" t="str">
        <f t="shared" si="170"/>
        <v/>
      </c>
      <c r="EH84" s="47" t="str">
        <f t="shared" si="170"/>
        <v/>
      </c>
      <c r="EI84" s="47" t="str">
        <f t="shared" si="170"/>
        <v/>
      </c>
      <c r="EJ84" s="47" t="str">
        <f t="shared" si="163"/>
        <v/>
      </c>
      <c r="EK84" s="47" t="str">
        <f t="shared" si="163"/>
        <v/>
      </c>
      <c r="EL84" s="47" t="str">
        <f t="shared" si="163"/>
        <v/>
      </c>
      <c r="EM84" s="47" t="str">
        <f t="shared" si="163"/>
        <v/>
      </c>
      <c r="EN84" s="47" t="str">
        <f t="shared" si="163"/>
        <v/>
      </c>
      <c r="EO84" s="47" t="str">
        <f t="shared" si="163"/>
        <v/>
      </c>
      <c r="EP84" s="47" t="str">
        <f t="shared" si="163"/>
        <v/>
      </c>
      <c r="EQ84" s="47" t="str">
        <f t="shared" si="163"/>
        <v/>
      </c>
      <c r="ER84" s="47" t="str">
        <f t="shared" si="163"/>
        <v/>
      </c>
      <c r="ES84" s="47" t="str">
        <f t="shared" si="163"/>
        <v/>
      </c>
      <c r="ET84" s="47" t="str">
        <f t="shared" si="163"/>
        <v/>
      </c>
      <c r="EU84" s="47" t="str">
        <f t="shared" si="163"/>
        <v/>
      </c>
      <c r="EV84" s="47" t="str">
        <f t="shared" si="163"/>
        <v/>
      </c>
      <c r="EW84" s="47" t="str">
        <f t="shared" si="163"/>
        <v/>
      </c>
      <c r="EX84" s="47" t="str">
        <f t="shared" si="163"/>
        <v/>
      </c>
      <c r="EY84" s="47" t="str">
        <f t="shared" si="164"/>
        <v/>
      </c>
      <c r="EZ84" s="47" t="str">
        <f t="shared" si="164"/>
        <v/>
      </c>
      <c r="FA84" s="47" t="str">
        <f t="shared" si="164"/>
        <v/>
      </c>
      <c r="FB84" s="47" t="str">
        <f t="shared" si="164"/>
        <v/>
      </c>
      <c r="FC84" s="47" t="str">
        <f t="shared" si="164"/>
        <v/>
      </c>
      <c r="FD84" s="47" t="str">
        <f t="shared" si="164"/>
        <v/>
      </c>
      <c r="FE84" s="47" t="str">
        <f t="shared" si="164"/>
        <v/>
      </c>
      <c r="FF84" s="47" t="str">
        <f t="shared" si="164"/>
        <v/>
      </c>
      <c r="FG84" s="47" t="str">
        <f t="shared" si="164"/>
        <v/>
      </c>
      <c r="FH84" s="47" t="str">
        <f t="shared" si="164"/>
        <v/>
      </c>
      <c r="FI84" s="47" t="str">
        <f t="shared" si="164"/>
        <v/>
      </c>
      <c r="FJ84" s="47" t="str">
        <f t="shared" si="164"/>
        <v/>
      </c>
      <c r="FK84" s="47" t="str">
        <f t="shared" si="164"/>
        <v/>
      </c>
      <c r="FL84" s="47" t="str">
        <f t="shared" si="164"/>
        <v/>
      </c>
      <c r="FM84" s="47" t="str">
        <f t="shared" si="164"/>
        <v/>
      </c>
      <c r="FN84" s="47" t="str">
        <f t="shared" si="164"/>
        <v/>
      </c>
      <c r="FO84" s="47" t="str">
        <f t="shared" si="156"/>
        <v/>
      </c>
      <c r="FP84" s="47" t="str">
        <f t="shared" si="156"/>
        <v/>
      </c>
      <c r="FQ84" s="47" t="str">
        <f t="shared" si="156"/>
        <v/>
      </c>
      <c r="FR84" s="47" t="str">
        <f t="shared" si="156"/>
        <v/>
      </c>
      <c r="FS84" s="47" t="str">
        <f t="shared" si="156"/>
        <v/>
      </c>
      <c r="FT84" s="47" t="str">
        <f t="shared" si="156"/>
        <v/>
      </c>
      <c r="FU84" s="47" t="str">
        <f t="shared" si="156"/>
        <v/>
      </c>
      <c r="FV84" s="47" t="str">
        <f t="shared" si="156"/>
        <v/>
      </c>
      <c r="FW84" s="47" t="str">
        <f t="shared" si="156"/>
        <v/>
      </c>
      <c r="FX84" s="47" t="str">
        <f t="shared" si="156"/>
        <v/>
      </c>
      <c r="FY84" s="47" t="str">
        <f t="shared" si="156"/>
        <v/>
      </c>
      <c r="FZ84" s="47" t="str">
        <f t="shared" si="156"/>
        <v/>
      </c>
      <c r="GA84" s="47" t="str">
        <f t="shared" si="156"/>
        <v/>
      </c>
      <c r="GB84" s="47" t="str">
        <f t="shared" si="156"/>
        <v/>
      </c>
      <c r="GC84" s="47" t="str">
        <f t="shared" si="156"/>
        <v/>
      </c>
      <c r="GD84" s="47" t="str">
        <f t="shared" si="165"/>
        <v/>
      </c>
      <c r="GE84" s="47" t="str">
        <f t="shared" si="165"/>
        <v/>
      </c>
      <c r="GF84" s="47" t="str">
        <f t="shared" si="165"/>
        <v/>
      </c>
      <c r="GG84" s="47" t="str">
        <f t="shared" si="165"/>
        <v/>
      </c>
      <c r="GH84" s="47" t="str">
        <f t="shared" si="165"/>
        <v/>
      </c>
      <c r="GI84" s="47" t="str">
        <f t="shared" si="165"/>
        <v/>
      </c>
      <c r="GJ84" s="47" t="str">
        <f t="shared" si="165"/>
        <v/>
      </c>
      <c r="GK84" s="47" t="str">
        <f t="shared" si="165"/>
        <v/>
      </c>
      <c r="GL84" s="47" t="str">
        <f t="shared" si="165"/>
        <v/>
      </c>
      <c r="GM84" s="47" t="str">
        <f t="shared" si="165"/>
        <v/>
      </c>
      <c r="GN84" s="47" t="str">
        <f t="shared" si="165"/>
        <v/>
      </c>
      <c r="GO84" s="47" t="str">
        <f t="shared" si="165"/>
        <v/>
      </c>
      <c r="GP84" s="47" t="str">
        <f t="shared" si="165"/>
        <v/>
      </c>
      <c r="GQ84" s="47" t="str">
        <f t="shared" si="165"/>
        <v/>
      </c>
      <c r="GR84" s="47" t="str">
        <f t="shared" si="165"/>
        <v/>
      </c>
      <c r="GS84" s="47" t="str">
        <f t="shared" si="165"/>
        <v/>
      </c>
      <c r="GT84" s="47" t="str">
        <f t="shared" si="157"/>
        <v/>
      </c>
      <c r="GU84" s="47" t="str">
        <f t="shared" si="157"/>
        <v/>
      </c>
      <c r="GV84" s="47" t="str">
        <f t="shared" si="157"/>
        <v/>
      </c>
      <c r="GW84" s="47" t="str">
        <f t="shared" si="157"/>
        <v/>
      </c>
      <c r="GX84" s="47" t="str">
        <f t="shared" si="157"/>
        <v/>
      </c>
      <c r="GY84" s="47" t="str">
        <f t="shared" si="157"/>
        <v/>
      </c>
      <c r="GZ84" s="47" t="str">
        <f t="shared" si="157"/>
        <v/>
      </c>
      <c r="HA84" s="47" t="str">
        <f t="shared" si="157"/>
        <v/>
      </c>
      <c r="HB84" s="47" t="str">
        <f t="shared" si="157"/>
        <v/>
      </c>
      <c r="HC84" s="47" t="str">
        <f t="shared" si="157"/>
        <v/>
      </c>
      <c r="HD84" s="47" t="str">
        <f t="shared" si="157"/>
        <v/>
      </c>
      <c r="HE84" s="47" t="str">
        <f t="shared" si="157"/>
        <v/>
      </c>
      <c r="HF84" s="47" t="str">
        <f t="shared" si="157"/>
        <v/>
      </c>
      <c r="HG84" s="47" t="str">
        <f t="shared" si="157"/>
        <v/>
      </c>
      <c r="HH84" s="47" t="str">
        <f t="shared" si="157"/>
        <v/>
      </c>
      <c r="HI84" s="47" t="str">
        <f t="shared" si="166"/>
        <v/>
      </c>
      <c r="HJ84" s="47" t="str">
        <f t="shared" si="166"/>
        <v/>
      </c>
      <c r="HK84" s="47" t="str">
        <f t="shared" si="166"/>
        <v/>
      </c>
      <c r="HL84" s="47" t="str">
        <f t="shared" si="166"/>
        <v/>
      </c>
      <c r="HM84" s="47" t="str">
        <f t="shared" si="166"/>
        <v/>
      </c>
      <c r="HN84" s="47" t="str">
        <f t="shared" si="166"/>
        <v/>
      </c>
      <c r="HO84" s="47" t="str">
        <f t="shared" si="166"/>
        <v/>
      </c>
      <c r="HP84" s="165" t="e">
        <f t="shared" si="152"/>
        <v>#N/A</v>
      </c>
      <c r="HQ84" s="165" t="e">
        <f t="shared" si="152"/>
        <v>#N/A</v>
      </c>
      <c r="HR84" s="165" t="e">
        <f t="shared" si="152"/>
        <v>#N/A</v>
      </c>
      <c r="HS84" s="165" t="e">
        <f t="shared" si="152"/>
        <v>#N/A</v>
      </c>
      <c r="HT84" s="165" t="e">
        <f t="shared" si="152"/>
        <v>#N/A</v>
      </c>
      <c r="HU84" s="165" t="e">
        <f t="shared" si="152"/>
        <v>#N/A</v>
      </c>
      <c r="HV84" s="165" t="e">
        <f t="shared" si="152"/>
        <v>#N/A</v>
      </c>
      <c r="HW84" s="165" t="e">
        <f t="shared" si="152"/>
        <v>#N/A</v>
      </c>
      <c r="HX84" s="165" t="e">
        <f t="shared" si="152"/>
        <v>#N/A</v>
      </c>
      <c r="HY84" s="165" t="e">
        <f t="shared" si="152"/>
        <v>#N/A</v>
      </c>
      <c r="HZ84" s="165" t="e">
        <f t="shared" si="152"/>
        <v>#N/A</v>
      </c>
      <c r="IA84" s="165" t="e">
        <f t="shared" si="152"/>
        <v>#N/A</v>
      </c>
      <c r="IB84" s="165" t="e">
        <f t="shared" si="152"/>
        <v>#N/A</v>
      </c>
      <c r="IC84" s="165" t="e">
        <f t="shared" si="152"/>
        <v>#N/A</v>
      </c>
      <c r="ID84" s="165" t="e">
        <f t="shared" si="152"/>
        <v>#N/A</v>
      </c>
      <c r="IE84" s="165" t="e">
        <f t="shared" si="151"/>
        <v>#N/A</v>
      </c>
      <c r="IF84" s="165" t="e">
        <f t="shared" si="151"/>
        <v>#N/A</v>
      </c>
      <c r="IG84" s="165" t="e">
        <f t="shared" si="151"/>
        <v>#N/A</v>
      </c>
      <c r="IH84" s="165" t="e">
        <f t="shared" si="151"/>
        <v>#N/A</v>
      </c>
      <c r="II84" s="165" t="e">
        <f t="shared" si="167"/>
        <v>#N/A</v>
      </c>
      <c r="IJ84" s="165" t="e">
        <f t="shared" si="167"/>
        <v>#N/A</v>
      </c>
      <c r="IK84" s="165" t="e">
        <f t="shared" si="167"/>
        <v>#N/A</v>
      </c>
      <c r="IL84" s="165" t="e">
        <f t="shared" si="167"/>
        <v>#N/A</v>
      </c>
      <c r="IM84" s="165" t="e">
        <f t="shared" si="167"/>
        <v>#N/A</v>
      </c>
      <c r="IN84" s="165" t="e">
        <f t="shared" si="167"/>
        <v>#N/A</v>
      </c>
      <c r="IO84" s="165" t="e">
        <f t="shared" si="167"/>
        <v>#N/A</v>
      </c>
      <c r="IP84" s="165" t="e">
        <f t="shared" si="167"/>
        <v>#N/A</v>
      </c>
      <c r="IQ84" s="165" t="e">
        <f t="shared" si="167"/>
        <v>#N/A</v>
      </c>
      <c r="IR84" s="165" t="e">
        <f t="shared" si="167"/>
        <v>#N/A</v>
      </c>
      <c r="IS84" s="165" t="e">
        <f t="shared" si="167"/>
        <v>#N/A</v>
      </c>
      <c r="IT84" s="165" t="e">
        <f t="shared" si="118"/>
        <v>#N/A</v>
      </c>
      <c r="IU84" s="165" t="e">
        <f t="shared" si="118"/>
        <v>#N/A</v>
      </c>
      <c r="IV84" s="165" t="e">
        <f t="shared" si="118"/>
        <v>#N/A</v>
      </c>
      <c r="IW84" s="165" t="e">
        <f t="shared" si="118"/>
        <v>#N/A</v>
      </c>
      <c r="IX84" s="165" t="e">
        <f t="shared" si="118"/>
        <v>#N/A</v>
      </c>
      <c r="IY84" s="165" t="e">
        <f t="shared" si="118"/>
        <v>#N/A</v>
      </c>
      <c r="IZ84" s="165" t="e">
        <f t="shared" si="118"/>
        <v>#N/A</v>
      </c>
      <c r="JA84" s="165" t="e">
        <f t="shared" si="118"/>
        <v>#N/A</v>
      </c>
      <c r="JB84" s="165" t="e">
        <f t="shared" si="118"/>
        <v>#N/A</v>
      </c>
      <c r="JC84" s="165" t="e">
        <f t="shared" si="118"/>
        <v>#N/A</v>
      </c>
      <c r="JD84" s="165" t="e">
        <f t="shared" si="118"/>
        <v>#N/A</v>
      </c>
      <c r="JE84" s="165" t="e">
        <f t="shared" si="118"/>
        <v>#N/A</v>
      </c>
      <c r="JF84" s="165" t="e">
        <f t="shared" si="118"/>
        <v>#N/A</v>
      </c>
      <c r="JG84" s="165" t="e">
        <f t="shared" si="118"/>
        <v>#N/A</v>
      </c>
      <c r="JH84" s="165" t="e">
        <f t="shared" si="118"/>
        <v>#N/A</v>
      </c>
      <c r="JI84" s="165" t="e">
        <f t="shared" si="118"/>
        <v>#N/A</v>
      </c>
      <c r="JJ84" s="165" t="e">
        <f t="shared" si="168"/>
        <v>#N/A</v>
      </c>
      <c r="JK84" s="165" t="e">
        <f t="shared" si="145"/>
        <v>#N/A</v>
      </c>
      <c r="JL84" s="165" t="e">
        <f t="shared" si="145"/>
        <v>#N/A</v>
      </c>
      <c r="JM84" s="165" t="e">
        <f t="shared" si="145"/>
        <v>#N/A</v>
      </c>
      <c r="JN84" s="165" t="e">
        <f t="shared" si="145"/>
        <v>#N/A</v>
      </c>
      <c r="JO84" s="165" t="e">
        <f t="shared" si="145"/>
        <v>#N/A</v>
      </c>
      <c r="JP84" s="165" t="e">
        <f t="shared" si="145"/>
        <v>#N/A</v>
      </c>
      <c r="JQ84" s="165" t="e">
        <f t="shared" si="145"/>
        <v>#N/A</v>
      </c>
      <c r="JR84" s="165" t="e">
        <f t="shared" si="145"/>
        <v>#N/A</v>
      </c>
      <c r="JS84" s="165" t="e">
        <f t="shared" si="145"/>
        <v>#N/A</v>
      </c>
      <c r="JT84" s="165" t="e">
        <f t="shared" si="145"/>
        <v>#N/A</v>
      </c>
      <c r="JU84" s="165" t="e">
        <f t="shared" si="145"/>
        <v>#N/A</v>
      </c>
      <c r="JV84" s="165" t="e">
        <f t="shared" si="145"/>
        <v>#N/A</v>
      </c>
      <c r="JW84" s="165" t="e">
        <f t="shared" si="145"/>
        <v>#N/A</v>
      </c>
      <c r="JX84" s="165" t="e">
        <f t="shared" si="145"/>
        <v>#N/A</v>
      </c>
      <c r="JY84" s="165" t="e">
        <f t="shared" si="145"/>
        <v>#N/A</v>
      </c>
      <c r="JZ84" s="165" t="e">
        <f t="shared" si="145"/>
        <v>#N/A</v>
      </c>
      <c r="KA84" s="165" t="e">
        <f t="shared" ref="KA84:KL104" si="180">IF(ISNONTEXT($K84),_xlfn.NORM.DIST(CH84,$G84,$K84,FALSE),NA())</f>
        <v>#N/A</v>
      </c>
      <c r="KB84" s="165" t="e">
        <f t="shared" si="180"/>
        <v>#N/A</v>
      </c>
      <c r="KC84" s="165" t="e">
        <f t="shared" si="172"/>
        <v>#N/A</v>
      </c>
      <c r="KD84" s="165" t="e">
        <f t="shared" si="172"/>
        <v>#N/A</v>
      </c>
      <c r="KE84" s="165" t="e">
        <f t="shared" si="172"/>
        <v>#N/A</v>
      </c>
      <c r="KF84" s="165" t="e">
        <f t="shared" si="172"/>
        <v>#N/A</v>
      </c>
      <c r="KG84" s="165" t="e">
        <f t="shared" si="172"/>
        <v>#N/A</v>
      </c>
      <c r="KH84" s="165" t="e">
        <f t="shared" si="172"/>
        <v>#N/A</v>
      </c>
      <c r="KI84" s="165" t="e">
        <f t="shared" si="172"/>
        <v>#N/A</v>
      </c>
      <c r="KJ84" s="165" t="e">
        <f t="shared" si="172"/>
        <v>#N/A</v>
      </c>
      <c r="KK84" s="165" t="e">
        <f t="shared" si="172"/>
        <v>#N/A</v>
      </c>
      <c r="KL84" s="165" t="e">
        <f t="shared" si="172"/>
        <v>#N/A</v>
      </c>
      <c r="KM84" s="165" t="e">
        <f t="shared" si="172"/>
        <v>#N/A</v>
      </c>
      <c r="KN84" s="165" t="e">
        <f t="shared" si="172"/>
        <v>#N/A</v>
      </c>
      <c r="KO84" s="165" t="e">
        <f t="shared" si="172"/>
        <v>#N/A</v>
      </c>
      <c r="KP84" s="165" t="e">
        <f t="shared" si="172"/>
        <v>#N/A</v>
      </c>
      <c r="KQ84" s="165" t="e">
        <f t="shared" si="172"/>
        <v>#N/A</v>
      </c>
      <c r="KR84" s="165" t="e">
        <f t="shared" si="172"/>
        <v>#N/A</v>
      </c>
      <c r="KS84" s="165" t="e">
        <f t="shared" si="173"/>
        <v>#N/A</v>
      </c>
      <c r="KT84" s="165" t="e">
        <f t="shared" si="173"/>
        <v>#N/A</v>
      </c>
      <c r="KU84" s="165" t="e">
        <f t="shared" si="173"/>
        <v>#N/A</v>
      </c>
      <c r="KV84" s="165" t="e">
        <f t="shared" si="173"/>
        <v>#N/A</v>
      </c>
      <c r="KW84" s="165" t="e">
        <f t="shared" si="173"/>
        <v>#N/A</v>
      </c>
      <c r="KX84" s="165" t="e">
        <f t="shared" si="173"/>
        <v>#N/A</v>
      </c>
      <c r="KY84" s="165" t="e">
        <f t="shared" si="173"/>
        <v>#N/A</v>
      </c>
      <c r="KZ84" s="165" t="e">
        <f t="shared" si="173"/>
        <v>#N/A</v>
      </c>
      <c r="LA84" s="165" t="e">
        <f t="shared" si="173"/>
        <v>#N/A</v>
      </c>
      <c r="LB84" s="165" t="e">
        <f t="shared" si="173"/>
        <v>#N/A</v>
      </c>
      <c r="LC84" s="165" t="e">
        <f t="shared" si="173"/>
        <v>#N/A</v>
      </c>
      <c r="LD84" s="165" t="e">
        <f t="shared" si="173"/>
        <v>#N/A</v>
      </c>
      <c r="LE84" s="165" t="e">
        <f t="shared" si="173"/>
        <v>#N/A</v>
      </c>
      <c r="LF84" s="165" t="e">
        <f t="shared" si="173"/>
        <v>#N/A</v>
      </c>
      <c r="LG84" s="165" t="e">
        <f t="shared" si="173"/>
        <v>#N/A</v>
      </c>
      <c r="LH84" s="165" t="e">
        <f t="shared" si="173"/>
        <v>#N/A</v>
      </c>
      <c r="LI84" s="165" t="e">
        <f t="shared" si="174"/>
        <v>#N/A</v>
      </c>
      <c r="LJ84" s="165" t="e">
        <f t="shared" si="174"/>
        <v>#N/A</v>
      </c>
      <c r="LK84" s="165" t="e">
        <f t="shared" si="174"/>
        <v>#N/A</v>
      </c>
      <c r="LL84" s="165" t="e">
        <f t="shared" si="174"/>
        <v>#N/A</v>
      </c>
      <c r="LM84" s="165" t="e">
        <f t="shared" si="174"/>
        <v>#N/A</v>
      </c>
      <c r="LN84" s="165" t="e">
        <f t="shared" si="174"/>
        <v>#N/A</v>
      </c>
      <c r="LO84" s="165" t="e">
        <f t="shared" si="174"/>
        <v>#N/A</v>
      </c>
      <c r="LP84" s="165" t="e">
        <f t="shared" si="174"/>
        <v>#N/A</v>
      </c>
      <c r="LQ84" s="165" t="e">
        <f t="shared" si="174"/>
        <v>#N/A</v>
      </c>
      <c r="LR84" s="165" t="e">
        <f t="shared" si="174"/>
        <v>#N/A</v>
      </c>
      <c r="LS84" s="165" t="e">
        <f t="shared" si="174"/>
        <v>#N/A</v>
      </c>
      <c r="LT84" s="165" t="e">
        <f t="shared" si="174"/>
        <v>#N/A</v>
      </c>
      <c r="LU84" s="165" t="e">
        <f t="shared" si="174"/>
        <v>#N/A</v>
      </c>
      <c r="LV84" s="165" t="e">
        <f t="shared" si="174"/>
        <v>#N/A</v>
      </c>
      <c r="LW84" s="165" t="e">
        <f t="shared" si="174"/>
        <v>#N/A</v>
      </c>
      <c r="LX84" s="165" t="e">
        <f t="shared" si="174"/>
        <v>#N/A</v>
      </c>
      <c r="LY84" s="165" t="e">
        <f t="shared" si="175"/>
        <v>#N/A</v>
      </c>
      <c r="LZ84" s="165" t="e">
        <f t="shared" si="175"/>
        <v>#N/A</v>
      </c>
      <c r="MA84" s="165" t="e">
        <f t="shared" si="175"/>
        <v>#N/A</v>
      </c>
      <c r="MB84" s="165" t="e">
        <f t="shared" si="175"/>
        <v>#N/A</v>
      </c>
      <c r="MC84" s="165" t="e">
        <f t="shared" si="175"/>
        <v>#N/A</v>
      </c>
      <c r="MD84" s="165" t="e">
        <f t="shared" si="175"/>
        <v>#N/A</v>
      </c>
      <c r="ME84" s="165" t="e">
        <f t="shared" si="175"/>
        <v>#N/A</v>
      </c>
      <c r="MF84" s="165" t="e">
        <f t="shared" si="175"/>
        <v>#N/A</v>
      </c>
      <c r="MG84" s="165" t="e">
        <f t="shared" si="175"/>
        <v>#N/A</v>
      </c>
      <c r="MH84" s="165" t="e">
        <f t="shared" si="175"/>
        <v>#N/A</v>
      </c>
      <c r="MI84" s="165" t="e">
        <f t="shared" si="175"/>
        <v>#N/A</v>
      </c>
      <c r="MJ84" s="165" t="e">
        <f t="shared" si="175"/>
        <v>#N/A</v>
      </c>
      <c r="MK84" s="165" t="e">
        <f t="shared" si="175"/>
        <v>#N/A</v>
      </c>
      <c r="ML84" s="165" t="e">
        <f t="shared" si="175"/>
        <v>#N/A</v>
      </c>
      <c r="MM84" s="165" t="e">
        <f t="shared" si="175"/>
        <v>#N/A</v>
      </c>
      <c r="MN84" s="165" t="e">
        <f t="shared" si="175"/>
        <v>#N/A</v>
      </c>
      <c r="MO84" s="165" t="e">
        <f t="shared" si="176"/>
        <v>#N/A</v>
      </c>
      <c r="MP84" s="165" t="e">
        <f t="shared" si="176"/>
        <v>#N/A</v>
      </c>
      <c r="MQ84" s="165" t="e">
        <f t="shared" si="176"/>
        <v>#N/A</v>
      </c>
      <c r="MR84" s="165" t="e">
        <f t="shared" si="176"/>
        <v>#N/A</v>
      </c>
      <c r="MS84" s="165" t="e">
        <f t="shared" si="176"/>
        <v>#N/A</v>
      </c>
      <c r="MT84" s="165" t="e">
        <f t="shared" si="176"/>
        <v>#N/A</v>
      </c>
      <c r="MU84" s="165" t="e">
        <f t="shared" si="176"/>
        <v>#N/A</v>
      </c>
      <c r="MV84" s="165" t="e">
        <f t="shared" si="176"/>
        <v>#N/A</v>
      </c>
      <c r="MW84" s="165" t="e">
        <f t="shared" si="176"/>
        <v>#N/A</v>
      </c>
      <c r="MX84" s="165" t="e">
        <f t="shared" si="176"/>
        <v>#N/A</v>
      </c>
      <c r="MY84" s="165" t="e">
        <f t="shared" si="176"/>
        <v>#N/A</v>
      </c>
      <c r="MZ84" s="165" t="e">
        <f t="shared" si="176"/>
        <v>#N/A</v>
      </c>
      <c r="NA84" s="165" t="e">
        <f t="shared" si="176"/>
        <v>#N/A</v>
      </c>
      <c r="NB84" s="165" t="e">
        <f t="shared" si="176"/>
        <v>#N/A</v>
      </c>
      <c r="NC84" s="165" t="e">
        <f t="shared" si="176"/>
        <v>#N/A</v>
      </c>
      <c r="ND84" s="165" t="e">
        <f t="shared" si="176"/>
        <v>#N/A</v>
      </c>
      <c r="NE84" s="165" t="e">
        <f t="shared" si="177"/>
        <v>#N/A</v>
      </c>
      <c r="NF84" s="165" t="e">
        <f t="shared" si="177"/>
        <v>#N/A</v>
      </c>
      <c r="NG84" s="165" t="e">
        <f t="shared" si="177"/>
        <v>#N/A</v>
      </c>
      <c r="NH84" s="165" t="e">
        <f t="shared" si="177"/>
        <v>#N/A</v>
      </c>
      <c r="NI84" s="165" t="e">
        <f t="shared" si="177"/>
        <v>#N/A</v>
      </c>
      <c r="NJ84" s="165" t="e">
        <f t="shared" si="177"/>
        <v>#N/A</v>
      </c>
      <c r="NK84" s="165" t="e">
        <f t="shared" si="177"/>
        <v>#N/A</v>
      </c>
      <c r="NL84" s="165" t="e">
        <f t="shared" si="177"/>
        <v>#N/A</v>
      </c>
      <c r="NM84" s="165" t="e">
        <f t="shared" si="177"/>
        <v>#N/A</v>
      </c>
      <c r="NN84" s="165" t="e">
        <f t="shared" si="177"/>
        <v>#N/A</v>
      </c>
      <c r="NO84" s="165" t="e">
        <f t="shared" si="177"/>
        <v>#N/A</v>
      </c>
      <c r="NP84" s="165" t="e">
        <f t="shared" si="177"/>
        <v>#N/A</v>
      </c>
      <c r="NQ84" s="165" t="e">
        <f t="shared" si="177"/>
        <v>#N/A</v>
      </c>
      <c r="NR84" s="165" t="e">
        <f t="shared" si="177"/>
        <v>#N/A</v>
      </c>
      <c r="NS84" s="165" t="e">
        <f t="shared" si="177"/>
        <v>#N/A</v>
      </c>
      <c r="NT84" s="165" t="e">
        <f t="shared" si="177"/>
        <v>#N/A</v>
      </c>
      <c r="NU84" s="165" t="e">
        <f t="shared" si="178"/>
        <v>#N/A</v>
      </c>
      <c r="NV84" s="165" t="e">
        <f t="shared" si="178"/>
        <v>#N/A</v>
      </c>
      <c r="NW84" s="165" t="e">
        <f t="shared" si="178"/>
        <v>#N/A</v>
      </c>
      <c r="NX84" s="165" t="e">
        <f t="shared" si="178"/>
        <v>#N/A</v>
      </c>
      <c r="NY84" s="165" t="e">
        <f t="shared" si="178"/>
        <v>#N/A</v>
      </c>
      <c r="NZ84" s="165" t="e">
        <f t="shared" si="178"/>
        <v>#N/A</v>
      </c>
      <c r="OA84" s="165" t="e">
        <f t="shared" si="178"/>
        <v>#N/A</v>
      </c>
      <c r="OB84" s="165" t="e">
        <f t="shared" si="178"/>
        <v>#N/A</v>
      </c>
      <c r="OC84" s="165" t="e">
        <f t="shared" si="178"/>
        <v>#N/A</v>
      </c>
      <c r="OD84" s="165" t="e">
        <f t="shared" si="178"/>
        <v>#N/A</v>
      </c>
      <c r="OE84" s="165" t="e">
        <f t="shared" si="178"/>
        <v>#N/A</v>
      </c>
      <c r="OF84" s="165" t="e">
        <f t="shared" si="178"/>
        <v>#N/A</v>
      </c>
      <c r="OG84" s="165" t="e">
        <f t="shared" si="178"/>
        <v>#N/A</v>
      </c>
      <c r="OH84" s="165" t="e">
        <f t="shared" si="178"/>
        <v>#N/A</v>
      </c>
      <c r="OI84" s="165" t="e">
        <f t="shared" si="178"/>
        <v>#N/A</v>
      </c>
      <c r="OJ84" s="165" t="e">
        <f t="shared" si="178"/>
        <v>#N/A</v>
      </c>
      <c r="OK84" s="165" t="e">
        <f t="shared" si="179"/>
        <v>#N/A</v>
      </c>
      <c r="OL84" s="165" t="e">
        <f t="shared" si="179"/>
        <v>#N/A</v>
      </c>
      <c r="OM84" s="165" t="e">
        <f t="shared" si="179"/>
        <v>#N/A</v>
      </c>
      <c r="ON84" s="165" t="e">
        <f t="shared" si="179"/>
        <v>#N/A</v>
      </c>
      <c r="OO84" s="165" t="e">
        <f t="shared" si="179"/>
        <v>#N/A</v>
      </c>
      <c r="OP84" s="165" t="e">
        <f t="shared" si="143"/>
        <v>#N/A</v>
      </c>
      <c r="OQ84" s="165" t="e">
        <f t="shared" si="143"/>
        <v>#N/A</v>
      </c>
      <c r="OR84" s="165" t="e">
        <f t="shared" si="143"/>
        <v>#N/A</v>
      </c>
      <c r="OS84" s="165" t="e">
        <f t="shared" si="143"/>
        <v>#N/A</v>
      </c>
      <c r="OT84" s="165" t="e">
        <f t="shared" si="143"/>
        <v>#N/A</v>
      </c>
      <c r="OU84" s="165" t="e">
        <f t="shared" si="143"/>
        <v>#N/A</v>
      </c>
      <c r="OV84" s="165" t="e">
        <f t="shared" si="143"/>
        <v>#N/A</v>
      </c>
      <c r="OW84" s="165" t="e">
        <f t="shared" si="143"/>
        <v>#N/A</v>
      </c>
      <c r="OX84" s="165" t="e">
        <f t="shared" si="143"/>
        <v>#N/A</v>
      </c>
      <c r="OY84" s="165" t="e">
        <f t="shared" si="143"/>
        <v>#N/A</v>
      </c>
      <c r="OZ84" s="165" t="e">
        <f t="shared" si="143"/>
        <v>#N/A</v>
      </c>
      <c r="PA84" s="165" t="e">
        <f t="shared" si="143"/>
        <v>#N/A</v>
      </c>
      <c r="PB84" s="165" t="e">
        <f t="shared" si="143"/>
        <v>#N/A</v>
      </c>
      <c r="PC84" s="165" t="e">
        <f t="shared" si="143"/>
        <v>#N/A</v>
      </c>
      <c r="PD84" s="165" t="e">
        <f t="shared" si="143"/>
        <v>#N/A</v>
      </c>
      <c r="PE84" s="165" t="e">
        <f t="shared" si="143"/>
        <v>#N/A</v>
      </c>
      <c r="PF84" s="165" t="e">
        <f t="shared" si="171"/>
        <v>#N/A</v>
      </c>
      <c r="PG84" s="165" t="e">
        <f t="shared" si="171"/>
        <v>#N/A</v>
      </c>
      <c r="PH84" s="165" t="e">
        <f t="shared" si="171"/>
        <v>#N/A</v>
      </c>
    </row>
    <row r="85" spans="1:424" hidden="1" x14ac:dyDescent="0.45">
      <c r="A85" s="4">
        <v>82</v>
      </c>
      <c r="B85" s="91"/>
      <c r="C85" s="91"/>
      <c r="D85" s="91"/>
      <c r="E85" s="120" t="str">
        <f t="shared" si="146"/>
        <v/>
      </c>
      <c r="F85" s="120" t="str">
        <f t="shared" si="147"/>
        <v/>
      </c>
      <c r="G85" s="71" t="str">
        <f t="shared" si="148"/>
        <v/>
      </c>
      <c r="H85" s="23"/>
      <c r="I85" s="55"/>
      <c r="J85" s="298"/>
      <c r="K85" s="72" t="str">
        <f>IF(AND(B85&gt;0,C85&gt;0,D85&gt;0),IF(ISBLANK(J85),IF(ISBLANK(H85),"",(D85-B85)*VLOOKUP(H85,VLookups!$A$4:$B$13,2,FALSE)),J85),"")</f>
        <v/>
      </c>
      <c r="L85" s="73" t="str">
        <f t="shared" si="144"/>
        <v/>
      </c>
      <c r="M85" s="91"/>
      <c r="N85" s="265" t="str">
        <f>IF(AND(M85&gt;0,C85&gt;0,NOT(K85="")),ABS(VLOOKUP($M$1,VLookups!$A$43:$B$44,2,FALSE)-_xlfn.NORM.DIST(M85,G85,K85,TRUE)),"")</f>
        <v/>
      </c>
      <c r="O85" s="90" t="str">
        <f>IF(AND($B85&gt;0,$C85&gt;0,$D85&gt;0,NOT(ISBLANK($H85))),_xlfn.NORM.INV(ABS(VLOOKUP($M$1,VLookups!$A$43:$B$44,2,FALSE)-O$3),$G85,$K85),"")</f>
        <v/>
      </c>
      <c r="P85" s="89" t="str">
        <f>IF(AND($B85&gt;0,$C85&gt;0,$D85&gt;0,NOT(ISBLANK($H85))),_xlfn.NORM.INV(ABS(VLOOKUP($M$1,VLookups!$A$43:$B$44,2,FALSE)-P$3),$G85,$K85),"")</f>
        <v/>
      </c>
      <c r="Q85" s="90" t="str">
        <f>IF(AND($B85&gt;0,$C85&gt;0,$D85&gt;0,NOT(ISBLANK($H85))),_xlfn.NORM.INV(ABS(VLOOKUP($M$1,VLookups!$A$43:$B$44,2,FALSE)-Q$3),$G85,$K85),"")</f>
        <v/>
      </c>
      <c r="R85" s="89" t="str">
        <f>IF(AND($B85&gt;0,$C85&gt;0,$D85&gt;0,NOT(ISBLANK($H85))),_xlfn.NORM.INV(ABS(VLOOKUP($M$1,VLookups!$A$43:$B$44,2,FALSE)-R$3),$G85,$K85),"")</f>
        <v/>
      </c>
      <c r="S85" s="90" t="str">
        <f>IF(AND($B85&gt;0,$C85&gt;0,$D85&gt;0,NOT(ISBLANK($H85))),_xlfn.NORM.INV(ABS(VLOOKUP($M$1,VLookups!$A$43:$B$44,2,FALSE)-S$3),$G85,$K85),"")</f>
        <v/>
      </c>
      <c r="T85" s="89" t="str">
        <f>IF(AND($B85&gt;0,$C85&gt;0,$D85&gt;0,NOT(ISBLANK($H85))),_xlfn.NORM.INV(ABS(VLOOKUP($M$1,VLookups!$A$43:$B$44,2,FALSE)-T$3),$G85,$K85),"")</f>
        <v/>
      </c>
      <c r="U85" s="5"/>
      <c r="V85" s="164" t="str">
        <f t="shared" si="149"/>
        <v/>
      </c>
      <c r="W85" s="47" t="str">
        <f t="shared" si="169"/>
        <v/>
      </c>
      <c r="X85" s="47" t="str">
        <f t="shared" si="169"/>
        <v/>
      </c>
      <c r="Y85" s="47" t="str">
        <f t="shared" si="169"/>
        <v/>
      </c>
      <c r="Z85" s="47" t="str">
        <f t="shared" si="169"/>
        <v/>
      </c>
      <c r="AA85" s="47" t="str">
        <f t="shared" si="169"/>
        <v/>
      </c>
      <c r="AB85" s="47" t="str">
        <f t="shared" si="169"/>
        <v/>
      </c>
      <c r="AC85" s="47" t="str">
        <f t="shared" si="169"/>
        <v/>
      </c>
      <c r="AD85" s="47" t="str">
        <f t="shared" si="169"/>
        <v/>
      </c>
      <c r="AE85" s="47" t="str">
        <f t="shared" si="169"/>
        <v/>
      </c>
      <c r="AF85" s="47" t="str">
        <f t="shared" si="169"/>
        <v/>
      </c>
      <c r="AG85" s="47" t="str">
        <f t="shared" si="169"/>
        <v/>
      </c>
      <c r="AH85" s="47" t="str">
        <f t="shared" si="169"/>
        <v/>
      </c>
      <c r="AI85" s="47" t="str">
        <f t="shared" si="169"/>
        <v/>
      </c>
      <c r="AJ85" s="47" t="str">
        <f t="shared" si="169"/>
        <v/>
      </c>
      <c r="AK85" s="47" t="str">
        <f t="shared" si="169"/>
        <v/>
      </c>
      <c r="AL85" s="47" t="str">
        <f t="shared" si="169"/>
        <v/>
      </c>
      <c r="AM85" s="47" t="str">
        <f t="shared" si="159"/>
        <v/>
      </c>
      <c r="AN85" s="47" t="str">
        <f t="shared" si="159"/>
        <v/>
      </c>
      <c r="AO85" s="47" t="str">
        <f t="shared" si="159"/>
        <v/>
      </c>
      <c r="AP85" s="47" t="str">
        <f t="shared" si="159"/>
        <v/>
      </c>
      <c r="AQ85" s="47" t="str">
        <f t="shared" si="159"/>
        <v/>
      </c>
      <c r="AR85" s="47" t="str">
        <f t="shared" si="159"/>
        <v/>
      </c>
      <c r="AS85" s="47" t="str">
        <f t="shared" si="159"/>
        <v/>
      </c>
      <c r="AT85" s="47" t="str">
        <f t="shared" si="159"/>
        <v/>
      </c>
      <c r="AU85" s="47" t="str">
        <f t="shared" si="159"/>
        <v/>
      </c>
      <c r="AV85" s="47" t="str">
        <f t="shared" si="159"/>
        <v/>
      </c>
      <c r="AW85" s="47" t="str">
        <f t="shared" si="159"/>
        <v/>
      </c>
      <c r="AX85" s="47" t="str">
        <f t="shared" si="159"/>
        <v/>
      </c>
      <c r="AY85" s="47" t="str">
        <f t="shared" si="159"/>
        <v/>
      </c>
      <c r="AZ85" s="47" t="str">
        <f t="shared" si="159"/>
        <v/>
      </c>
      <c r="BA85" s="47" t="str">
        <f t="shared" si="159"/>
        <v/>
      </c>
      <c r="BB85" s="47" t="str">
        <f t="shared" si="160"/>
        <v/>
      </c>
      <c r="BC85" s="47" t="str">
        <f t="shared" si="160"/>
        <v/>
      </c>
      <c r="BD85" s="47" t="str">
        <f t="shared" si="160"/>
        <v/>
      </c>
      <c r="BE85" s="47" t="str">
        <f t="shared" si="160"/>
        <v/>
      </c>
      <c r="BF85" s="47" t="str">
        <f t="shared" si="160"/>
        <v/>
      </c>
      <c r="BG85" s="47" t="str">
        <f t="shared" si="160"/>
        <v/>
      </c>
      <c r="BH85" s="47" t="str">
        <f t="shared" si="160"/>
        <v/>
      </c>
      <c r="BI85" s="47" t="str">
        <f t="shared" si="160"/>
        <v/>
      </c>
      <c r="BJ85" s="47" t="str">
        <f t="shared" si="160"/>
        <v/>
      </c>
      <c r="BK85" s="47" t="str">
        <f t="shared" si="160"/>
        <v/>
      </c>
      <c r="BL85" s="47" t="str">
        <f t="shared" si="160"/>
        <v/>
      </c>
      <c r="BM85" s="47" t="str">
        <f t="shared" si="160"/>
        <v/>
      </c>
      <c r="BN85" s="47" t="str">
        <f t="shared" si="160"/>
        <v/>
      </c>
      <c r="BO85" s="47" t="str">
        <f t="shared" si="160"/>
        <v/>
      </c>
      <c r="BP85" s="47" t="str">
        <f t="shared" si="160"/>
        <v/>
      </c>
      <c r="BQ85" s="47" t="str">
        <f t="shared" si="160"/>
        <v/>
      </c>
      <c r="BR85" s="47" t="str">
        <f t="shared" si="153"/>
        <v/>
      </c>
      <c r="BS85" s="47" t="str">
        <f t="shared" si="153"/>
        <v/>
      </c>
      <c r="BT85" s="47" t="str">
        <f t="shared" si="153"/>
        <v/>
      </c>
      <c r="BU85" s="47" t="str">
        <f t="shared" si="153"/>
        <v/>
      </c>
      <c r="BV85" s="47" t="str">
        <f t="shared" si="153"/>
        <v/>
      </c>
      <c r="BW85" s="47" t="str">
        <f t="shared" si="153"/>
        <v/>
      </c>
      <c r="BX85" s="47" t="str">
        <f t="shared" si="153"/>
        <v/>
      </c>
      <c r="BY85" s="47" t="str">
        <f t="shared" si="153"/>
        <v/>
      </c>
      <c r="BZ85" s="47" t="str">
        <f t="shared" si="153"/>
        <v/>
      </c>
      <c r="CA85" s="47" t="str">
        <f t="shared" si="153"/>
        <v/>
      </c>
      <c r="CB85" s="47" t="str">
        <f t="shared" si="153"/>
        <v/>
      </c>
      <c r="CC85" s="47" t="str">
        <f t="shared" si="153"/>
        <v/>
      </c>
      <c r="CD85" s="47" t="str">
        <f t="shared" si="153"/>
        <v/>
      </c>
      <c r="CE85" s="47" t="str">
        <f t="shared" si="153"/>
        <v/>
      </c>
      <c r="CF85" s="47" t="str">
        <f t="shared" si="153"/>
        <v/>
      </c>
      <c r="CG85" s="47" t="str">
        <f t="shared" si="161"/>
        <v/>
      </c>
      <c r="CH85" s="47" t="str">
        <f t="shared" si="161"/>
        <v/>
      </c>
      <c r="CI85" s="47" t="str">
        <f t="shared" si="161"/>
        <v/>
      </c>
      <c r="CJ85" s="47" t="str">
        <f t="shared" si="161"/>
        <v/>
      </c>
      <c r="CK85" s="47" t="str">
        <f t="shared" si="161"/>
        <v/>
      </c>
      <c r="CL85" s="47" t="str">
        <f t="shared" si="161"/>
        <v/>
      </c>
      <c r="CM85" s="47" t="str">
        <f t="shared" si="161"/>
        <v/>
      </c>
      <c r="CN85" s="47" t="str">
        <f t="shared" si="161"/>
        <v/>
      </c>
      <c r="CO85" s="47" t="str">
        <f t="shared" si="161"/>
        <v/>
      </c>
      <c r="CP85" s="47" t="str">
        <f t="shared" si="161"/>
        <v/>
      </c>
      <c r="CQ85" s="47" t="str">
        <f t="shared" si="161"/>
        <v/>
      </c>
      <c r="CR85" s="47" t="str">
        <f t="shared" si="161"/>
        <v/>
      </c>
      <c r="CS85" s="47" t="str">
        <f t="shared" si="161"/>
        <v/>
      </c>
      <c r="CT85" s="47" t="str">
        <f t="shared" si="161"/>
        <v/>
      </c>
      <c r="CU85" s="47" t="str">
        <f t="shared" si="161"/>
        <v/>
      </c>
      <c r="CV85" s="47" t="str">
        <f t="shared" si="161"/>
        <v/>
      </c>
      <c r="CW85" s="47" t="str">
        <f t="shared" si="154"/>
        <v/>
      </c>
      <c r="CX85" s="47" t="str">
        <f t="shared" si="154"/>
        <v/>
      </c>
      <c r="CY85" s="47" t="str">
        <f t="shared" si="154"/>
        <v/>
      </c>
      <c r="CZ85" s="47" t="str">
        <f t="shared" si="154"/>
        <v/>
      </c>
      <c r="DA85" s="47" t="str">
        <f t="shared" si="154"/>
        <v/>
      </c>
      <c r="DB85" s="47" t="str">
        <f t="shared" si="154"/>
        <v/>
      </c>
      <c r="DC85" s="47" t="str">
        <f t="shared" si="154"/>
        <v/>
      </c>
      <c r="DD85" s="47" t="str">
        <f t="shared" si="154"/>
        <v/>
      </c>
      <c r="DE85" s="47" t="str">
        <f t="shared" si="154"/>
        <v/>
      </c>
      <c r="DF85" s="47" t="str">
        <f t="shared" si="154"/>
        <v/>
      </c>
      <c r="DG85" s="47" t="str">
        <f t="shared" si="154"/>
        <v/>
      </c>
      <c r="DH85" s="47" t="str">
        <f t="shared" si="154"/>
        <v/>
      </c>
      <c r="DI85" s="47" t="str">
        <f t="shared" si="154"/>
        <v/>
      </c>
      <c r="DJ85" s="47" t="str">
        <f t="shared" si="154"/>
        <v/>
      </c>
      <c r="DK85" s="47" t="str">
        <f t="shared" si="154"/>
        <v/>
      </c>
      <c r="DL85" s="47" t="str">
        <f t="shared" si="162"/>
        <v/>
      </c>
      <c r="DM85" s="47" t="str">
        <f t="shared" si="162"/>
        <v/>
      </c>
      <c r="DN85" s="47" t="str">
        <f t="shared" si="162"/>
        <v/>
      </c>
      <c r="DO85" s="47" t="str">
        <f t="shared" si="162"/>
        <v/>
      </c>
      <c r="DP85" s="47" t="str">
        <f t="shared" si="162"/>
        <v/>
      </c>
      <c r="DQ85" s="47" t="str">
        <f t="shared" si="162"/>
        <v/>
      </c>
      <c r="DR85" s="47" t="str">
        <f t="shared" si="162"/>
        <v/>
      </c>
      <c r="DS85" s="179" t="str">
        <f t="shared" si="150"/>
        <v/>
      </c>
      <c r="DT85" s="47" t="str">
        <f t="shared" si="170"/>
        <v/>
      </c>
      <c r="DU85" s="47" t="str">
        <f t="shared" si="170"/>
        <v/>
      </c>
      <c r="DV85" s="47" t="str">
        <f t="shared" si="170"/>
        <v/>
      </c>
      <c r="DW85" s="47" t="str">
        <f t="shared" si="170"/>
        <v/>
      </c>
      <c r="DX85" s="47" t="str">
        <f t="shared" si="170"/>
        <v/>
      </c>
      <c r="DY85" s="47" t="str">
        <f t="shared" si="170"/>
        <v/>
      </c>
      <c r="DZ85" s="47" t="str">
        <f t="shared" si="170"/>
        <v/>
      </c>
      <c r="EA85" s="47" t="str">
        <f t="shared" si="170"/>
        <v/>
      </c>
      <c r="EB85" s="47" t="str">
        <f t="shared" si="170"/>
        <v/>
      </c>
      <c r="EC85" s="47" t="str">
        <f t="shared" si="170"/>
        <v/>
      </c>
      <c r="ED85" s="47" t="str">
        <f t="shared" si="170"/>
        <v/>
      </c>
      <c r="EE85" s="47" t="str">
        <f t="shared" si="170"/>
        <v/>
      </c>
      <c r="EF85" s="47" t="str">
        <f t="shared" si="170"/>
        <v/>
      </c>
      <c r="EG85" s="47" t="str">
        <f t="shared" si="170"/>
        <v/>
      </c>
      <c r="EH85" s="47" t="str">
        <f t="shared" si="170"/>
        <v/>
      </c>
      <c r="EI85" s="47" t="str">
        <f t="shared" si="170"/>
        <v/>
      </c>
      <c r="EJ85" s="47" t="str">
        <f t="shared" si="163"/>
        <v/>
      </c>
      <c r="EK85" s="47" t="str">
        <f t="shared" si="163"/>
        <v/>
      </c>
      <c r="EL85" s="47" t="str">
        <f t="shared" si="163"/>
        <v/>
      </c>
      <c r="EM85" s="47" t="str">
        <f t="shared" si="163"/>
        <v/>
      </c>
      <c r="EN85" s="47" t="str">
        <f t="shared" si="163"/>
        <v/>
      </c>
      <c r="EO85" s="47" t="str">
        <f t="shared" si="163"/>
        <v/>
      </c>
      <c r="EP85" s="47" t="str">
        <f t="shared" si="163"/>
        <v/>
      </c>
      <c r="EQ85" s="47" t="str">
        <f t="shared" si="163"/>
        <v/>
      </c>
      <c r="ER85" s="47" t="str">
        <f t="shared" si="163"/>
        <v/>
      </c>
      <c r="ES85" s="47" t="str">
        <f t="shared" si="163"/>
        <v/>
      </c>
      <c r="ET85" s="47" t="str">
        <f t="shared" si="163"/>
        <v/>
      </c>
      <c r="EU85" s="47" t="str">
        <f t="shared" si="163"/>
        <v/>
      </c>
      <c r="EV85" s="47" t="str">
        <f t="shared" si="163"/>
        <v/>
      </c>
      <c r="EW85" s="47" t="str">
        <f t="shared" si="163"/>
        <v/>
      </c>
      <c r="EX85" s="47" t="str">
        <f t="shared" si="163"/>
        <v/>
      </c>
      <c r="EY85" s="47" t="str">
        <f t="shared" si="164"/>
        <v/>
      </c>
      <c r="EZ85" s="47" t="str">
        <f t="shared" si="164"/>
        <v/>
      </c>
      <c r="FA85" s="47" t="str">
        <f t="shared" si="164"/>
        <v/>
      </c>
      <c r="FB85" s="47" t="str">
        <f t="shared" si="164"/>
        <v/>
      </c>
      <c r="FC85" s="47" t="str">
        <f t="shared" si="164"/>
        <v/>
      </c>
      <c r="FD85" s="47" t="str">
        <f t="shared" si="164"/>
        <v/>
      </c>
      <c r="FE85" s="47" t="str">
        <f t="shared" si="164"/>
        <v/>
      </c>
      <c r="FF85" s="47" t="str">
        <f t="shared" si="164"/>
        <v/>
      </c>
      <c r="FG85" s="47" t="str">
        <f t="shared" si="164"/>
        <v/>
      </c>
      <c r="FH85" s="47" t="str">
        <f t="shared" si="164"/>
        <v/>
      </c>
      <c r="FI85" s="47" t="str">
        <f t="shared" si="164"/>
        <v/>
      </c>
      <c r="FJ85" s="47" t="str">
        <f t="shared" si="164"/>
        <v/>
      </c>
      <c r="FK85" s="47" t="str">
        <f t="shared" si="164"/>
        <v/>
      </c>
      <c r="FL85" s="47" t="str">
        <f t="shared" si="164"/>
        <v/>
      </c>
      <c r="FM85" s="47" t="str">
        <f t="shared" si="164"/>
        <v/>
      </c>
      <c r="FN85" s="47" t="str">
        <f t="shared" si="164"/>
        <v/>
      </c>
      <c r="FO85" s="47" t="str">
        <f t="shared" si="156"/>
        <v/>
      </c>
      <c r="FP85" s="47" t="str">
        <f t="shared" si="156"/>
        <v/>
      </c>
      <c r="FQ85" s="47" t="str">
        <f t="shared" si="156"/>
        <v/>
      </c>
      <c r="FR85" s="47" t="str">
        <f t="shared" si="156"/>
        <v/>
      </c>
      <c r="FS85" s="47" t="str">
        <f t="shared" si="156"/>
        <v/>
      </c>
      <c r="FT85" s="47" t="str">
        <f t="shared" si="156"/>
        <v/>
      </c>
      <c r="FU85" s="47" t="str">
        <f t="shared" si="156"/>
        <v/>
      </c>
      <c r="FV85" s="47" t="str">
        <f t="shared" si="156"/>
        <v/>
      </c>
      <c r="FW85" s="47" t="str">
        <f t="shared" si="156"/>
        <v/>
      </c>
      <c r="FX85" s="47" t="str">
        <f t="shared" si="156"/>
        <v/>
      </c>
      <c r="FY85" s="47" t="str">
        <f t="shared" si="156"/>
        <v/>
      </c>
      <c r="FZ85" s="47" t="str">
        <f t="shared" si="156"/>
        <v/>
      </c>
      <c r="GA85" s="47" t="str">
        <f t="shared" si="156"/>
        <v/>
      </c>
      <c r="GB85" s="47" t="str">
        <f t="shared" si="156"/>
        <v/>
      </c>
      <c r="GC85" s="47" t="str">
        <f t="shared" si="156"/>
        <v/>
      </c>
      <c r="GD85" s="47" t="str">
        <f t="shared" si="165"/>
        <v/>
      </c>
      <c r="GE85" s="47" t="str">
        <f t="shared" si="165"/>
        <v/>
      </c>
      <c r="GF85" s="47" t="str">
        <f t="shared" si="165"/>
        <v/>
      </c>
      <c r="GG85" s="47" t="str">
        <f t="shared" si="165"/>
        <v/>
      </c>
      <c r="GH85" s="47" t="str">
        <f t="shared" si="165"/>
        <v/>
      </c>
      <c r="GI85" s="47" t="str">
        <f t="shared" si="165"/>
        <v/>
      </c>
      <c r="GJ85" s="47" t="str">
        <f t="shared" si="165"/>
        <v/>
      </c>
      <c r="GK85" s="47" t="str">
        <f t="shared" si="165"/>
        <v/>
      </c>
      <c r="GL85" s="47" t="str">
        <f t="shared" si="165"/>
        <v/>
      </c>
      <c r="GM85" s="47" t="str">
        <f t="shared" si="165"/>
        <v/>
      </c>
      <c r="GN85" s="47" t="str">
        <f t="shared" si="165"/>
        <v/>
      </c>
      <c r="GO85" s="47" t="str">
        <f t="shared" si="165"/>
        <v/>
      </c>
      <c r="GP85" s="47" t="str">
        <f t="shared" si="165"/>
        <v/>
      </c>
      <c r="GQ85" s="47" t="str">
        <f t="shared" si="165"/>
        <v/>
      </c>
      <c r="GR85" s="47" t="str">
        <f t="shared" si="165"/>
        <v/>
      </c>
      <c r="GS85" s="47" t="str">
        <f t="shared" si="165"/>
        <v/>
      </c>
      <c r="GT85" s="47" t="str">
        <f t="shared" si="157"/>
        <v/>
      </c>
      <c r="GU85" s="47" t="str">
        <f t="shared" si="157"/>
        <v/>
      </c>
      <c r="GV85" s="47" t="str">
        <f t="shared" si="157"/>
        <v/>
      </c>
      <c r="GW85" s="47" t="str">
        <f t="shared" si="157"/>
        <v/>
      </c>
      <c r="GX85" s="47" t="str">
        <f t="shared" si="157"/>
        <v/>
      </c>
      <c r="GY85" s="47" t="str">
        <f t="shared" si="157"/>
        <v/>
      </c>
      <c r="GZ85" s="47" t="str">
        <f t="shared" si="157"/>
        <v/>
      </c>
      <c r="HA85" s="47" t="str">
        <f t="shared" si="157"/>
        <v/>
      </c>
      <c r="HB85" s="47" t="str">
        <f t="shared" si="157"/>
        <v/>
      </c>
      <c r="HC85" s="47" t="str">
        <f t="shared" si="157"/>
        <v/>
      </c>
      <c r="HD85" s="47" t="str">
        <f t="shared" si="157"/>
        <v/>
      </c>
      <c r="HE85" s="47" t="str">
        <f t="shared" si="157"/>
        <v/>
      </c>
      <c r="HF85" s="47" t="str">
        <f t="shared" si="157"/>
        <v/>
      </c>
      <c r="HG85" s="47" t="str">
        <f t="shared" si="157"/>
        <v/>
      </c>
      <c r="HH85" s="47" t="str">
        <f t="shared" si="157"/>
        <v/>
      </c>
      <c r="HI85" s="47" t="str">
        <f t="shared" si="166"/>
        <v/>
      </c>
      <c r="HJ85" s="47" t="str">
        <f t="shared" si="166"/>
        <v/>
      </c>
      <c r="HK85" s="47" t="str">
        <f t="shared" si="166"/>
        <v/>
      </c>
      <c r="HL85" s="47" t="str">
        <f t="shared" si="166"/>
        <v/>
      </c>
      <c r="HM85" s="47" t="str">
        <f t="shared" si="166"/>
        <v/>
      </c>
      <c r="HN85" s="47" t="str">
        <f t="shared" si="166"/>
        <v/>
      </c>
      <c r="HO85" s="47" t="str">
        <f t="shared" si="166"/>
        <v/>
      </c>
      <c r="HP85" s="165" t="e">
        <f t="shared" si="152"/>
        <v>#N/A</v>
      </c>
      <c r="HQ85" s="165" t="e">
        <f t="shared" si="152"/>
        <v>#N/A</v>
      </c>
      <c r="HR85" s="165" t="e">
        <f t="shared" si="152"/>
        <v>#N/A</v>
      </c>
      <c r="HS85" s="165" t="e">
        <f t="shared" si="152"/>
        <v>#N/A</v>
      </c>
      <c r="HT85" s="165" t="e">
        <f t="shared" si="152"/>
        <v>#N/A</v>
      </c>
      <c r="HU85" s="165" t="e">
        <f t="shared" si="152"/>
        <v>#N/A</v>
      </c>
      <c r="HV85" s="165" t="e">
        <f t="shared" si="152"/>
        <v>#N/A</v>
      </c>
      <c r="HW85" s="165" t="e">
        <f t="shared" si="152"/>
        <v>#N/A</v>
      </c>
      <c r="HX85" s="165" t="e">
        <f t="shared" si="152"/>
        <v>#N/A</v>
      </c>
      <c r="HY85" s="165" t="e">
        <f t="shared" si="152"/>
        <v>#N/A</v>
      </c>
      <c r="HZ85" s="165" t="e">
        <f t="shared" si="152"/>
        <v>#N/A</v>
      </c>
      <c r="IA85" s="165" t="e">
        <f t="shared" si="152"/>
        <v>#N/A</v>
      </c>
      <c r="IB85" s="165" t="e">
        <f t="shared" si="152"/>
        <v>#N/A</v>
      </c>
      <c r="IC85" s="165" t="e">
        <f t="shared" si="152"/>
        <v>#N/A</v>
      </c>
      <c r="ID85" s="165" t="e">
        <f t="shared" si="152"/>
        <v>#N/A</v>
      </c>
      <c r="IE85" s="165" t="e">
        <f t="shared" si="151"/>
        <v>#N/A</v>
      </c>
      <c r="IF85" s="165" t="e">
        <f t="shared" si="151"/>
        <v>#N/A</v>
      </c>
      <c r="IG85" s="165" t="e">
        <f t="shared" si="151"/>
        <v>#N/A</v>
      </c>
      <c r="IH85" s="165" t="e">
        <f t="shared" si="151"/>
        <v>#N/A</v>
      </c>
      <c r="II85" s="165" t="e">
        <f t="shared" si="167"/>
        <v>#N/A</v>
      </c>
      <c r="IJ85" s="165" t="e">
        <f t="shared" si="167"/>
        <v>#N/A</v>
      </c>
      <c r="IK85" s="165" t="e">
        <f t="shared" si="167"/>
        <v>#N/A</v>
      </c>
      <c r="IL85" s="165" t="e">
        <f t="shared" si="167"/>
        <v>#N/A</v>
      </c>
      <c r="IM85" s="165" t="e">
        <f t="shared" si="167"/>
        <v>#N/A</v>
      </c>
      <c r="IN85" s="165" t="e">
        <f t="shared" si="167"/>
        <v>#N/A</v>
      </c>
      <c r="IO85" s="165" t="e">
        <f t="shared" si="167"/>
        <v>#N/A</v>
      </c>
      <c r="IP85" s="165" t="e">
        <f t="shared" si="167"/>
        <v>#N/A</v>
      </c>
      <c r="IQ85" s="165" t="e">
        <f t="shared" si="167"/>
        <v>#N/A</v>
      </c>
      <c r="IR85" s="165" t="e">
        <f t="shared" si="167"/>
        <v>#N/A</v>
      </c>
      <c r="IS85" s="165" t="e">
        <f t="shared" si="167"/>
        <v>#N/A</v>
      </c>
      <c r="IT85" s="165" t="e">
        <f t="shared" si="167"/>
        <v>#N/A</v>
      </c>
      <c r="IU85" s="165" t="e">
        <f t="shared" si="167"/>
        <v>#N/A</v>
      </c>
      <c r="IV85" s="165" t="e">
        <f t="shared" si="167"/>
        <v>#N/A</v>
      </c>
      <c r="IW85" s="165" t="e">
        <f t="shared" si="167"/>
        <v>#N/A</v>
      </c>
      <c r="IX85" s="165" t="e">
        <f t="shared" si="167"/>
        <v>#N/A</v>
      </c>
      <c r="IY85" s="165" t="e">
        <f t="shared" ref="IY85:JI104" si="181">IF(ISNONTEXT($K85),_xlfn.NORM.DIST(BF85,$G85,$K85,FALSE),NA())</f>
        <v>#N/A</v>
      </c>
      <c r="IZ85" s="165" t="e">
        <f t="shared" si="181"/>
        <v>#N/A</v>
      </c>
      <c r="JA85" s="165" t="e">
        <f t="shared" si="181"/>
        <v>#N/A</v>
      </c>
      <c r="JB85" s="165" t="e">
        <f t="shared" si="181"/>
        <v>#N/A</v>
      </c>
      <c r="JC85" s="165" t="e">
        <f t="shared" si="181"/>
        <v>#N/A</v>
      </c>
      <c r="JD85" s="165" t="e">
        <f t="shared" si="181"/>
        <v>#N/A</v>
      </c>
      <c r="JE85" s="165" t="e">
        <f t="shared" si="181"/>
        <v>#N/A</v>
      </c>
      <c r="JF85" s="165" t="e">
        <f t="shared" si="181"/>
        <v>#N/A</v>
      </c>
      <c r="JG85" s="165" t="e">
        <f t="shared" si="181"/>
        <v>#N/A</v>
      </c>
      <c r="JH85" s="165" t="e">
        <f t="shared" si="181"/>
        <v>#N/A</v>
      </c>
      <c r="JI85" s="165" t="e">
        <f t="shared" si="181"/>
        <v>#N/A</v>
      </c>
      <c r="JJ85" s="165" t="e">
        <f t="shared" si="168"/>
        <v>#N/A</v>
      </c>
      <c r="JK85" s="165" t="e">
        <f t="shared" si="145"/>
        <v>#N/A</v>
      </c>
      <c r="JL85" s="165" t="e">
        <f t="shared" si="145"/>
        <v>#N/A</v>
      </c>
      <c r="JM85" s="165" t="e">
        <f t="shared" si="145"/>
        <v>#N/A</v>
      </c>
      <c r="JN85" s="165" t="e">
        <f t="shared" si="145"/>
        <v>#N/A</v>
      </c>
      <c r="JO85" s="165" t="e">
        <f t="shared" si="145"/>
        <v>#N/A</v>
      </c>
      <c r="JP85" s="165" t="e">
        <f t="shared" si="145"/>
        <v>#N/A</v>
      </c>
      <c r="JQ85" s="165" t="e">
        <f t="shared" si="145"/>
        <v>#N/A</v>
      </c>
      <c r="JR85" s="165" t="e">
        <f t="shared" si="145"/>
        <v>#N/A</v>
      </c>
      <c r="JS85" s="165" t="e">
        <f t="shared" si="145"/>
        <v>#N/A</v>
      </c>
      <c r="JT85" s="165" t="e">
        <f t="shared" si="145"/>
        <v>#N/A</v>
      </c>
      <c r="JU85" s="165" t="e">
        <f t="shared" si="145"/>
        <v>#N/A</v>
      </c>
      <c r="JV85" s="165" t="e">
        <f t="shared" si="145"/>
        <v>#N/A</v>
      </c>
      <c r="JW85" s="165" t="e">
        <f t="shared" si="145"/>
        <v>#N/A</v>
      </c>
      <c r="JX85" s="165" t="e">
        <f t="shared" si="145"/>
        <v>#N/A</v>
      </c>
      <c r="JY85" s="165" t="e">
        <f t="shared" si="145"/>
        <v>#N/A</v>
      </c>
      <c r="JZ85" s="165" t="e">
        <f t="shared" si="145"/>
        <v>#N/A</v>
      </c>
      <c r="KA85" s="165" t="e">
        <f t="shared" si="180"/>
        <v>#N/A</v>
      </c>
      <c r="KB85" s="165" t="e">
        <f t="shared" si="180"/>
        <v>#N/A</v>
      </c>
      <c r="KC85" s="165" t="e">
        <f t="shared" si="172"/>
        <v>#N/A</v>
      </c>
      <c r="KD85" s="165" t="e">
        <f t="shared" si="172"/>
        <v>#N/A</v>
      </c>
      <c r="KE85" s="165" t="e">
        <f t="shared" si="172"/>
        <v>#N/A</v>
      </c>
      <c r="KF85" s="165" t="e">
        <f t="shared" si="172"/>
        <v>#N/A</v>
      </c>
      <c r="KG85" s="165" t="e">
        <f t="shared" si="172"/>
        <v>#N/A</v>
      </c>
      <c r="KH85" s="165" t="e">
        <f t="shared" si="172"/>
        <v>#N/A</v>
      </c>
      <c r="KI85" s="165" t="e">
        <f t="shared" si="172"/>
        <v>#N/A</v>
      </c>
      <c r="KJ85" s="165" t="e">
        <f t="shared" si="172"/>
        <v>#N/A</v>
      </c>
      <c r="KK85" s="165" t="e">
        <f t="shared" si="172"/>
        <v>#N/A</v>
      </c>
      <c r="KL85" s="165" t="e">
        <f t="shared" si="172"/>
        <v>#N/A</v>
      </c>
      <c r="KM85" s="165" t="e">
        <f t="shared" si="172"/>
        <v>#N/A</v>
      </c>
      <c r="KN85" s="165" t="e">
        <f t="shared" si="172"/>
        <v>#N/A</v>
      </c>
      <c r="KO85" s="165" t="e">
        <f t="shared" si="172"/>
        <v>#N/A</v>
      </c>
      <c r="KP85" s="165" t="e">
        <f t="shared" si="172"/>
        <v>#N/A</v>
      </c>
      <c r="KQ85" s="165" t="e">
        <f t="shared" si="172"/>
        <v>#N/A</v>
      </c>
      <c r="KR85" s="165" t="e">
        <f t="shared" si="172"/>
        <v>#N/A</v>
      </c>
      <c r="KS85" s="165" t="e">
        <f t="shared" si="173"/>
        <v>#N/A</v>
      </c>
      <c r="KT85" s="165" t="e">
        <f t="shared" si="173"/>
        <v>#N/A</v>
      </c>
      <c r="KU85" s="165" t="e">
        <f t="shared" si="173"/>
        <v>#N/A</v>
      </c>
      <c r="KV85" s="165" t="e">
        <f t="shared" si="173"/>
        <v>#N/A</v>
      </c>
      <c r="KW85" s="165" t="e">
        <f t="shared" si="173"/>
        <v>#N/A</v>
      </c>
      <c r="KX85" s="165" t="e">
        <f t="shared" si="173"/>
        <v>#N/A</v>
      </c>
      <c r="KY85" s="165" t="e">
        <f t="shared" si="173"/>
        <v>#N/A</v>
      </c>
      <c r="KZ85" s="165" t="e">
        <f t="shared" si="173"/>
        <v>#N/A</v>
      </c>
      <c r="LA85" s="165" t="e">
        <f t="shared" si="173"/>
        <v>#N/A</v>
      </c>
      <c r="LB85" s="165" t="e">
        <f t="shared" si="173"/>
        <v>#N/A</v>
      </c>
      <c r="LC85" s="165" t="e">
        <f t="shared" si="173"/>
        <v>#N/A</v>
      </c>
      <c r="LD85" s="165" t="e">
        <f t="shared" si="173"/>
        <v>#N/A</v>
      </c>
      <c r="LE85" s="165" t="e">
        <f t="shared" si="173"/>
        <v>#N/A</v>
      </c>
      <c r="LF85" s="165" t="e">
        <f t="shared" si="173"/>
        <v>#N/A</v>
      </c>
      <c r="LG85" s="165" t="e">
        <f t="shared" si="173"/>
        <v>#N/A</v>
      </c>
      <c r="LH85" s="165" t="e">
        <f t="shared" si="173"/>
        <v>#N/A</v>
      </c>
      <c r="LI85" s="165" t="e">
        <f t="shared" si="174"/>
        <v>#N/A</v>
      </c>
      <c r="LJ85" s="165" t="e">
        <f t="shared" si="174"/>
        <v>#N/A</v>
      </c>
      <c r="LK85" s="165" t="e">
        <f t="shared" si="174"/>
        <v>#N/A</v>
      </c>
      <c r="LL85" s="165" t="e">
        <f t="shared" si="174"/>
        <v>#N/A</v>
      </c>
      <c r="LM85" s="165" t="e">
        <f t="shared" si="174"/>
        <v>#N/A</v>
      </c>
      <c r="LN85" s="165" t="e">
        <f t="shared" si="174"/>
        <v>#N/A</v>
      </c>
      <c r="LO85" s="165" t="e">
        <f t="shared" si="174"/>
        <v>#N/A</v>
      </c>
      <c r="LP85" s="165" t="e">
        <f t="shared" si="174"/>
        <v>#N/A</v>
      </c>
      <c r="LQ85" s="165" t="e">
        <f t="shared" si="174"/>
        <v>#N/A</v>
      </c>
      <c r="LR85" s="165" t="e">
        <f t="shared" si="174"/>
        <v>#N/A</v>
      </c>
      <c r="LS85" s="165" t="e">
        <f t="shared" si="174"/>
        <v>#N/A</v>
      </c>
      <c r="LT85" s="165" t="e">
        <f t="shared" si="174"/>
        <v>#N/A</v>
      </c>
      <c r="LU85" s="165" t="e">
        <f t="shared" si="174"/>
        <v>#N/A</v>
      </c>
      <c r="LV85" s="165" t="e">
        <f t="shared" si="174"/>
        <v>#N/A</v>
      </c>
      <c r="LW85" s="165" t="e">
        <f t="shared" si="174"/>
        <v>#N/A</v>
      </c>
      <c r="LX85" s="165" t="e">
        <f t="shared" si="174"/>
        <v>#N/A</v>
      </c>
      <c r="LY85" s="165" t="e">
        <f t="shared" si="175"/>
        <v>#N/A</v>
      </c>
      <c r="LZ85" s="165" t="e">
        <f t="shared" si="175"/>
        <v>#N/A</v>
      </c>
      <c r="MA85" s="165" t="e">
        <f t="shared" si="175"/>
        <v>#N/A</v>
      </c>
      <c r="MB85" s="165" t="e">
        <f t="shared" si="175"/>
        <v>#N/A</v>
      </c>
      <c r="MC85" s="165" t="e">
        <f t="shared" si="175"/>
        <v>#N/A</v>
      </c>
      <c r="MD85" s="165" t="e">
        <f t="shared" si="175"/>
        <v>#N/A</v>
      </c>
      <c r="ME85" s="165" t="e">
        <f t="shared" si="175"/>
        <v>#N/A</v>
      </c>
      <c r="MF85" s="165" t="e">
        <f t="shared" si="175"/>
        <v>#N/A</v>
      </c>
      <c r="MG85" s="165" t="e">
        <f t="shared" si="175"/>
        <v>#N/A</v>
      </c>
      <c r="MH85" s="165" t="e">
        <f t="shared" si="175"/>
        <v>#N/A</v>
      </c>
      <c r="MI85" s="165" t="e">
        <f t="shared" si="175"/>
        <v>#N/A</v>
      </c>
      <c r="MJ85" s="165" t="e">
        <f t="shared" si="175"/>
        <v>#N/A</v>
      </c>
      <c r="MK85" s="165" t="e">
        <f t="shared" si="175"/>
        <v>#N/A</v>
      </c>
      <c r="ML85" s="165" t="e">
        <f t="shared" si="175"/>
        <v>#N/A</v>
      </c>
      <c r="MM85" s="165" t="e">
        <f t="shared" si="175"/>
        <v>#N/A</v>
      </c>
      <c r="MN85" s="165" t="e">
        <f t="shared" si="175"/>
        <v>#N/A</v>
      </c>
      <c r="MO85" s="165" t="e">
        <f t="shared" si="176"/>
        <v>#N/A</v>
      </c>
      <c r="MP85" s="165" t="e">
        <f t="shared" si="176"/>
        <v>#N/A</v>
      </c>
      <c r="MQ85" s="165" t="e">
        <f t="shared" si="176"/>
        <v>#N/A</v>
      </c>
      <c r="MR85" s="165" t="e">
        <f t="shared" si="176"/>
        <v>#N/A</v>
      </c>
      <c r="MS85" s="165" t="e">
        <f t="shared" si="176"/>
        <v>#N/A</v>
      </c>
      <c r="MT85" s="165" t="e">
        <f t="shared" si="176"/>
        <v>#N/A</v>
      </c>
      <c r="MU85" s="165" t="e">
        <f t="shared" si="176"/>
        <v>#N/A</v>
      </c>
      <c r="MV85" s="165" t="e">
        <f t="shared" si="176"/>
        <v>#N/A</v>
      </c>
      <c r="MW85" s="165" t="e">
        <f t="shared" si="176"/>
        <v>#N/A</v>
      </c>
      <c r="MX85" s="165" t="e">
        <f t="shared" si="176"/>
        <v>#N/A</v>
      </c>
      <c r="MY85" s="165" t="e">
        <f t="shared" si="176"/>
        <v>#N/A</v>
      </c>
      <c r="MZ85" s="165" t="e">
        <f t="shared" si="176"/>
        <v>#N/A</v>
      </c>
      <c r="NA85" s="165" t="e">
        <f t="shared" si="176"/>
        <v>#N/A</v>
      </c>
      <c r="NB85" s="165" t="e">
        <f t="shared" si="176"/>
        <v>#N/A</v>
      </c>
      <c r="NC85" s="165" t="e">
        <f t="shared" si="176"/>
        <v>#N/A</v>
      </c>
      <c r="ND85" s="165" t="e">
        <f t="shared" si="176"/>
        <v>#N/A</v>
      </c>
      <c r="NE85" s="165" t="e">
        <f t="shared" si="177"/>
        <v>#N/A</v>
      </c>
      <c r="NF85" s="165" t="e">
        <f t="shared" si="177"/>
        <v>#N/A</v>
      </c>
      <c r="NG85" s="165" t="e">
        <f t="shared" si="177"/>
        <v>#N/A</v>
      </c>
      <c r="NH85" s="165" t="e">
        <f t="shared" si="177"/>
        <v>#N/A</v>
      </c>
      <c r="NI85" s="165" t="e">
        <f t="shared" si="177"/>
        <v>#N/A</v>
      </c>
      <c r="NJ85" s="165" t="e">
        <f t="shared" si="177"/>
        <v>#N/A</v>
      </c>
      <c r="NK85" s="165" t="e">
        <f t="shared" si="177"/>
        <v>#N/A</v>
      </c>
      <c r="NL85" s="165" t="e">
        <f t="shared" si="177"/>
        <v>#N/A</v>
      </c>
      <c r="NM85" s="165" t="e">
        <f t="shared" si="177"/>
        <v>#N/A</v>
      </c>
      <c r="NN85" s="165" t="e">
        <f t="shared" si="177"/>
        <v>#N/A</v>
      </c>
      <c r="NO85" s="165" t="e">
        <f t="shared" si="177"/>
        <v>#N/A</v>
      </c>
      <c r="NP85" s="165" t="e">
        <f t="shared" si="177"/>
        <v>#N/A</v>
      </c>
      <c r="NQ85" s="165" t="e">
        <f t="shared" si="177"/>
        <v>#N/A</v>
      </c>
      <c r="NR85" s="165" t="e">
        <f t="shared" si="177"/>
        <v>#N/A</v>
      </c>
      <c r="NS85" s="165" t="e">
        <f t="shared" si="177"/>
        <v>#N/A</v>
      </c>
      <c r="NT85" s="165" t="e">
        <f t="shared" si="177"/>
        <v>#N/A</v>
      </c>
      <c r="NU85" s="165" t="e">
        <f t="shared" si="178"/>
        <v>#N/A</v>
      </c>
      <c r="NV85" s="165" t="e">
        <f t="shared" si="178"/>
        <v>#N/A</v>
      </c>
      <c r="NW85" s="165" t="e">
        <f t="shared" si="178"/>
        <v>#N/A</v>
      </c>
      <c r="NX85" s="165" t="e">
        <f t="shared" si="178"/>
        <v>#N/A</v>
      </c>
      <c r="NY85" s="165" t="e">
        <f t="shared" si="178"/>
        <v>#N/A</v>
      </c>
      <c r="NZ85" s="165" t="e">
        <f t="shared" si="178"/>
        <v>#N/A</v>
      </c>
      <c r="OA85" s="165" t="e">
        <f t="shared" si="178"/>
        <v>#N/A</v>
      </c>
      <c r="OB85" s="165" t="e">
        <f t="shared" si="178"/>
        <v>#N/A</v>
      </c>
      <c r="OC85" s="165" t="e">
        <f t="shared" si="178"/>
        <v>#N/A</v>
      </c>
      <c r="OD85" s="165" t="e">
        <f t="shared" si="178"/>
        <v>#N/A</v>
      </c>
      <c r="OE85" s="165" t="e">
        <f t="shared" si="178"/>
        <v>#N/A</v>
      </c>
      <c r="OF85" s="165" t="e">
        <f t="shared" si="178"/>
        <v>#N/A</v>
      </c>
      <c r="OG85" s="165" t="e">
        <f t="shared" si="178"/>
        <v>#N/A</v>
      </c>
      <c r="OH85" s="165" t="e">
        <f t="shared" si="178"/>
        <v>#N/A</v>
      </c>
      <c r="OI85" s="165" t="e">
        <f t="shared" si="178"/>
        <v>#N/A</v>
      </c>
      <c r="OJ85" s="165" t="e">
        <f t="shared" si="178"/>
        <v>#N/A</v>
      </c>
      <c r="OK85" s="165" t="e">
        <f t="shared" si="179"/>
        <v>#N/A</v>
      </c>
      <c r="OL85" s="165" t="e">
        <f t="shared" si="179"/>
        <v>#N/A</v>
      </c>
      <c r="OM85" s="165" t="e">
        <f t="shared" si="179"/>
        <v>#N/A</v>
      </c>
      <c r="ON85" s="165" t="e">
        <f t="shared" si="179"/>
        <v>#N/A</v>
      </c>
      <c r="OO85" s="165" t="e">
        <f t="shared" si="179"/>
        <v>#N/A</v>
      </c>
      <c r="OP85" s="165" t="e">
        <f t="shared" si="143"/>
        <v>#N/A</v>
      </c>
      <c r="OQ85" s="165" t="e">
        <f t="shared" si="143"/>
        <v>#N/A</v>
      </c>
      <c r="OR85" s="165" t="e">
        <f t="shared" si="143"/>
        <v>#N/A</v>
      </c>
      <c r="OS85" s="165" t="e">
        <f t="shared" si="143"/>
        <v>#N/A</v>
      </c>
      <c r="OT85" s="165" t="e">
        <f t="shared" si="143"/>
        <v>#N/A</v>
      </c>
      <c r="OU85" s="165" t="e">
        <f t="shared" si="143"/>
        <v>#N/A</v>
      </c>
      <c r="OV85" s="165" t="e">
        <f t="shared" si="143"/>
        <v>#N/A</v>
      </c>
      <c r="OW85" s="165" t="e">
        <f t="shared" si="143"/>
        <v>#N/A</v>
      </c>
      <c r="OX85" s="165" t="e">
        <f t="shared" si="143"/>
        <v>#N/A</v>
      </c>
      <c r="OY85" s="165" t="e">
        <f t="shared" si="143"/>
        <v>#N/A</v>
      </c>
      <c r="OZ85" s="165" t="e">
        <f t="shared" si="143"/>
        <v>#N/A</v>
      </c>
      <c r="PA85" s="165" t="e">
        <f t="shared" si="143"/>
        <v>#N/A</v>
      </c>
      <c r="PB85" s="165" t="e">
        <f t="shared" si="143"/>
        <v>#N/A</v>
      </c>
      <c r="PC85" s="165" t="e">
        <f t="shared" si="143"/>
        <v>#N/A</v>
      </c>
      <c r="PD85" s="165" t="e">
        <f t="shared" si="143"/>
        <v>#N/A</v>
      </c>
      <c r="PE85" s="165" t="e">
        <f t="shared" si="143"/>
        <v>#N/A</v>
      </c>
      <c r="PF85" s="165" t="e">
        <f t="shared" si="171"/>
        <v>#N/A</v>
      </c>
      <c r="PG85" s="165" t="e">
        <f t="shared" si="171"/>
        <v>#N/A</v>
      </c>
      <c r="PH85" s="165" t="e">
        <f t="shared" si="171"/>
        <v>#N/A</v>
      </c>
    </row>
    <row r="86" spans="1:424" hidden="1" x14ac:dyDescent="0.45">
      <c r="A86" s="4">
        <v>83</v>
      </c>
      <c r="B86" s="91"/>
      <c r="C86" s="91"/>
      <c r="D86" s="91"/>
      <c r="E86" s="120" t="str">
        <f t="shared" si="146"/>
        <v/>
      </c>
      <c r="F86" s="120" t="str">
        <f t="shared" si="147"/>
        <v/>
      </c>
      <c r="G86" s="71" t="str">
        <f t="shared" si="148"/>
        <v/>
      </c>
      <c r="H86" s="23"/>
      <c r="I86" s="55"/>
      <c r="J86" s="298"/>
      <c r="K86" s="72" t="str">
        <f>IF(AND(B86&gt;0,C86&gt;0,D86&gt;0),IF(ISBLANK(J86),IF(ISBLANK(H86),"",(D86-B86)*VLOOKUP(H86,VLookups!$A$4:$B$13,2,FALSE)),J86),"")</f>
        <v/>
      </c>
      <c r="L86" s="73" t="str">
        <f t="shared" si="144"/>
        <v/>
      </c>
      <c r="M86" s="91"/>
      <c r="N86" s="265" t="str">
        <f>IF(AND(M86&gt;0,C86&gt;0,NOT(K86="")),ABS(VLOOKUP($M$1,VLookups!$A$43:$B$44,2,FALSE)-_xlfn.NORM.DIST(M86,G86,K86,TRUE)),"")</f>
        <v/>
      </c>
      <c r="O86" s="90" t="str">
        <f>IF(AND($B86&gt;0,$C86&gt;0,$D86&gt;0,NOT(ISBLANK($H86))),_xlfn.NORM.INV(ABS(VLOOKUP($M$1,VLookups!$A$43:$B$44,2,FALSE)-O$3),$G86,$K86),"")</f>
        <v/>
      </c>
      <c r="P86" s="89" t="str">
        <f>IF(AND($B86&gt;0,$C86&gt;0,$D86&gt;0,NOT(ISBLANK($H86))),_xlfn.NORM.INV(ABS(VLOOKUP($M$1,VLookups!$A$43:$B$44,2,FALSE)-P$3),$G86,$K86),"")</f>
        <v/>
      </c>
      <c r="Q86" s="90" t="str">
        <f>IF(AND($B86&gt;0,$C86&gt;0,$D86&gt;0,NOT(ISBLANK($H86))),_xlfn.NORM.INV(ABS(VLOOKUP($M$1,VLookups!$A$43:$B$44,2,FALSE)-Q$3),$G86,$K86),"")</f>
        <v/>
      </c>
      <c r="R86" s="89" t="str">
        <f>IF(AND($B86&gt;0,$C86&gt;0,$D86&gt;0,NOT(ISBLANK($H86))),_xlfn.NORM.INV(ABS(VLOOKUP($M$1,VLookups!$A$43:$B$44,2,FALSE)-R$3),$G86,$K86),"")</f>
        <v/>
      </c>
      <c r="S86" s="90" t="str">
        <f>IF(AND($B86&gt;0,$C86&gt;0,$D86&gt;0,NOT(ISBLANK($H86))),_xlfn.NORM.INV(ABS(VLOOKUP($M$1,VLookups!$A$43:$B$44,2,FALSE)-S$3),$G86,$K86),"")</f>
        <v/>
      </c>
      <c r="T86" s="89" t="str">
        <f>IF(AND($B86&gt;0,$C86&gt;0,$D86&gt;0,NOT(ISBLANK($H86))),_xlfn.NORM.INV(ABS(VLOOKUP($M$1,VLookups!$A$43:$B$44,2,FALSE)-T$3),$G86,$K86),"")</f>
        <v/>
      </c>
      <c r="U86" s="5"/>
      <c r="V86" s="164" t="str">
        <f t="shared" si="149"/>
        <v/>
      </c>
      <c r="W86" s="47" t="str">
        <f t="shared" si="169"/>
        <v/>
      </c>
      <c r="X86" s="47" t="str">
        <f t="shared" si="169"/>
        <v/>
      </c>
      <c r="Y86" s="47" t="str">
        <f t="shared" si="169"/>
        <v/>
      </c>
      <c r="Z86" s="47" t="str">
        <f t="shared" si="169"/>
        <v/>
      </c>
      <c r="AA86" s="47" t="str">
        <f t="shared" si="169"/>
        <v/>
      </c>
      <c r="AB86" s="47" t="str">
        <f t="shared" si="169"/>
        <v/>
      </c>
      <c r="AC86" s="47" t="str">
        <f t="shared" si="169"/>
        <v/>
      </c>
      <c r="AD86" s="47" t="str">
        <f t="shared" si="169"/>
        <v/>
      </c>
      <c r="AE86" s="47" t="str">
        <f t="shared" si="169"/>
        <v/>
      </c>
      <c r="AF86" s="47" t="str">
        <f t="shared" si="169"/>
        <v/>
      </c>
      <c r="AG86" s="47" t="str">
        <f t="shared" si="169"/>
        <v/>
      </c>
      <c r="AH86" s="47" t="str">
        <f t="shared" si="169"/>
        <v/>
      </c>
      <c r="AI86" s="47" t="str">
        <f t="shared" si="169"/>
        <v/>
      </c>
      <c r="AJ86" s="47" t="str">
        <f t="shared" si="169"/>
        <v/>
      </c>
      <c r="AK86" s="47" t="str">
        <f t="shared" si="169"/>
        <v/>
      </c>
      <c r="AL86" s="47" t="str">
        <f t="shared" si="169"/>
        <v/>
      </c>
      <c r="AM86" s="47" t="str">
        <f t="shared" si="159"/>
        <v/>
      </c>
      <c r="AN86" s="47" t="str">
        <f t="shared" si="159"/>
        <v/>
      </c>
      <c r="AO86" s="47" t="str">
        <f t="shared" si="159"/>
        <v/>
      </c>
      <c r="AP86" s="47" t="str">
        <f t="shared" si="159"/>
        <v/>
      </c>
      <c r="AQ86" s="47" t="str">
        <f t="shared" si="159"/>
        <v/>
      </c>
      <c r="AR86" s="47" t="str">
        <f t="shared" si="159"/>
        <v/>
      </c>
      <c r="AS86" s="47" t="str">
        <f t="shared" si="159"/>
        <v/>
      </c>
      <c r="AT86" s="47" t="str">
        <f t="shared" si="159"/>
        <v/>
      </c>
      <c r="AU86" s="47" t="str">
        <f t="shared" si="159"/>
        <v/>
      </c>
      <c r="AV86" s="47" t="str">
        <f t="shared" si="159"/>
        <v/>
      </c>
      <c r="AW86" s="47" t="str">
        <f t="shared" si="159"/>
        <v/>
      </c>
      <c r="AX86" s="47" t="str">
        <f t="shared" si="159"/>
        <v/>
      </c>
      <c r="AY86" s="47" t="str">
        <f t="shared" si="159"/>
        <v/>
      </c>
      <c r="AZ86" s="47" t="str">
        <f t="shared" si="159"/>
        <v/>
      </c>
      <c r="BA86" s="47" t="str">
        <f t="shared" si="159"/>
        <v/>
      </c>
      <c r="BB86" s="47" t="str">
        <f t="shared" si="160"/>
        <v/>
      </c>
      <c r="BC86" s="47" t="str">
        <f t="shared" si="160"/>
        <v/>
      </c>
      <c r="BD86" s="47" t="str">
        <f t="shared" si="160"/>
        <v/>
      </c>
      <c r="BE86" s="47" t="str">
        <f t="shared" si="160"/>
        <v/>
      </c>
      <c r="BF86" s="47" t="str">
        <f t="shared" si="160"/>
        <v/>
      </c>
      <c r="BG86" s="47" t="str">
        <f t="shared" si="160"/>
        <v/>
      </c>
      <c r="BH86" s="47" t="str">
        <f t="shared" si="160"/>
        <v/>
      </c>
      <c r="BI86" s="47" t="str">
        <f t="shared" si="160"/>
        <v/>
      </c>
      <c r="BJ86" s="47" t="str">
        <f t="shared" si="160"/>
        <v/>
      </c>
      <c r="BK86" s="47" t="str">
        <f t="shared" si="160"/>
        <v/>
      </c>
      <c r="BL86" s="47" t="str">
        <f t="shared" si="160"/>
        <v/>
      </c>
      <c r="BM86" s="47" t="str">
        <f t="shared" si="160"/>
        <v/>
      </c>
      <c r="BN86" s="47" t="str">
        <f t="shared" si="160"/>
        <v/>
      </c>
      <c r="BO86" s="47" t="str">
        <f t="shared" si="160"/>
        <v/>
      </c>
      <c r="BP86" s="47" t="str">
        <f t="shared" si="160"/>
        <v/>
      </c>
      <c r="BQ86" s="47" t="str">
        <f t="shared" si="160"/>
        <v/>
      </c>
      <c r="BR86" s="47" t="str">
        <f t="shared" si="153"/>
        <v/>
      </c>
      <c r="BS86" s="47" t="str">
        <f t="shared" si="153"/>
        <v/>
      </c>
      <c r="BT86" s="47" t="str">
        <f t="shared" si="153"/>
        <v/>
      </c>
      <c r="BU86" s="47" t="str">
        <f t="shared" si="153"/>
        <v/>
      </c>
      <c r="BV86" s="47" t="str">
        <f t="shared" si="153"/>
        <v/>
      </c>
      <c r="BW86" s="47" t="str">
        <f t="shared" si="153"/>
        <v/>
      </c>
      <c r="BX86" s="47" t="str">
        <f t="shared" si="153"/>
        <v/>
      </c>
      <c r="BY86" s="47" t="str">
        <f t="shared" si="153"/>
        <v/>
      </c>
      <c r="BZ86" s="47" t="str">
        <f t="shared" si="153"/>
        <v/>
      </c>
      <c r="CA86" s="47" t="str">
        <f t="shared" si="153"/>
        <v/>
      </c>
      <c r="CB86" s="47" t="str">
        <f t="shared" si="153"/>
        <v/>
      </c>
      <c r="CC86" s="47" t="str">
        <f t="shared" si="153"/>
        <v/>
      </c>
      <c r="CD86" s="47" t="str">
        <f t="shared" si="153"/>
        <v/>
      </c>
      <c r="CE86" s="47" t="str">
        <f t="shared" si="153"/>
        <v/>
      </c>
      <c r="CF86" s="47" t="str">
        <f t="shared" si="153"/>
        <v/>
      </c>
      <c r="CG86" s="47" t="str">
        <f t="shared" si="161"/>
        <v/>
      </c>
      <c r="CH86" s="47" t="str">
        <f t="shared" si="161"/>
        <v/>
      </c>
      <c r="CI86" s="47" t="str">
        <f t="shared" si="161"/>
        <v/>
      </c>
      <c r="CJ86" s="47" t="str">
        <f t="shared" si="161"/>
        <v/>
      </c>
      <c r="CK86" s="47" t="str">
        <f t="shared" si="161"/>
        <v/>
      </c>
      <c r="CL86" s="47" t="str">
        <f t="shared" si="161"/>
        <v/>
      </c>
      <c r="CM86" s="47" t="str">
        <f t="shared" si="161"/>
        <v/>
      </c>
      <c r="CN86" s="47" t="str">
        <f t="shared" si="161"/>
        <v/>
      </c>
      <c r="CO86" s="47" t="str">
        <f t="shared" si="161"/>
        <v/>
      </c>
      <c r="CP86" s="47" t="str">
        <f t="shared" si="161"/>
        <v/>
      </c>
      <c r="CQ86" s="47" t="str">
        <f t="shared" si="161"/>
        <v/>
      </c>
      <c r="CR86" s="47" t="str">
        <f t="shared" si="161"/>
        <v/>
      </c>
      <c r="CS86" s="47" t="str">
        <f t="shared" si="161"/>
        <v/>
      </c>
      <c r="CT86" s="47" t="str">
        <f t="shared" si="161"/>
        <v/>
      </c>
      <c r="CU86" s="47" t="str">
        <f t="shared" si="161"/>
        <v/>
      </c>
      <c r="CV86" s="47" t="str">
        <f t="shared" si="161"/>
        <v/>
      </c>
      <c r="CW86" s="47" t="str">
        <f t="shared" si="154"/>
        <v/>
      </c>
      <c r="CX86" s="47" t="str">
        <f t="shared" si="154"/>
        <v/>
      </c>
      <c r="CY86" s="47" t="str">
        <f t="shared" si="154"/>
        <v/>
      </c>
      <c r="CZ86" s="47" t="str">
        <f t="shared" si="154"/>
        <v/>
      </c>
      <c r="DA86" s="47" t="str">
        <f t="shared" si="154"/>
        <v/>
      </c>
      <c r="DB86" s="47" t="str">
        <f t="shared" si="154"/>
        <v/>
      </c>
      <c r="DC86" s="47" t="str">
        <f t="shared" si="154"/>
        <v/>
      </c>
      <c r="DD86" s="47" t="str">
        <f t="shared" si="154"/>
        <v/>
      </c>
      <c r="DE86" s="47" t="str">
        <f t="shared" si="154"/>
        <v/>
      </c>
      <c r="DF86" s="47" t="str">
        <f t="shared" si="154"/>
        <v/>
      </c>
      <c r="DG86" s="47" t="str">
        <f t="shared" si="154"/>
        <v/>
      </c>
      <c r="DH86" s="47" t="str">
        <f t="shared" si="154"/>
        <v/>
      </c>
      <c r="DI86" s="47" t="str">
        <f t="shared" si="154"/>
        <v/>
      </c>
      <c r="DJ86" s="47" t="str">
        <f t="shared" si="154"/>
        <v/>
      </c>
      <c r="DK86" s="47" t="str">
        <f t="shared" si="154"/>
        <v/>
      </c>
      <c r="DL86" s="47" t="str">
        <f t="shared" si="162"/>
        <v/>
      </c>
      <c r="DM86" s="47" t="str">
        <f t="shared" si="162"/>
        <v/>
      </c>
      <c r="DN86" s="47" t="str">
        <f t="shared" si="162"/>
        <v/>
      </c>
      <c r="DO86" s="47" t="str">
        <f t="shared" si="162"/>
        <v/>
      </c>
      <c r="DP86" s="47" t="str">
        <f t="shared" si="162"/>
        <v/>
      </c>
      <c r="DQ86" s="47" t="str">
        <f t="shared" si="162"/>
        <v/>
      </c>
      <c r="DR86" s="47" t="str">
        <f t="shared" si="162"/>
        <v/>
      </c>
      <c r="DS86" s="179" t="str">
        <f t="shared" si="150"/>
        <v/>
      </c>
      <c r="DT86" s="47" t="str">
        <f t="shared" si="170"/>
        <v/>
      </c>
      <c r="DU86" s="47" t="str">
        <f t="shared" si="170"/>
        <v/>
      </c>
      <c r="DV86" s="47" t="str">
        <f t="shared" si="170"/>
        <v/>
      </c>
      <c r="DW86" s="47" t="str">
        <f t="shared" si="170"/>
        <v/>
      </c>
      <c r="DX86" s="47" t="str">
        <f t="shared" si="170"/>
        <v/>
      </c>
      <c r="DY86" s="47" t="str">
        <f t="shared" si="170"/>
        <v/>
      </c>
      <c r="DZ86" s="47" t="str">
        <f t="shared" si="170"/>
        <v/>
      </c>
      <c r="EA86" s="47" t="str">
        <f t="shared" si="170"/>
        <v/>
      </c>
      <c r="EB86" s="47" t="str">
        <f t="shared" si="170"/>
        <v/>
      </c>
      <c r="EC86" s="47" t="str">
        <f t="shared" si="170"/>
        <v/>
      </c>
      <c r="ED86" s="47" t="str">
        <f t="shared" si="170"/>
        <v/>
      </c>
      <c r="EE86" s="47" t="str">
        <f t="shared" si="170"/>
        <v/>
      </c>
      <c r="EF86" s="47" t="str">
        <f t="shared" si="170"/>
        <v/>
      </c>
      <c r="EG86" s="47" t="str">
        <f t="shared" si="170"/>
        <v/>
      </c>
      <c r="EH86" s="47" t="str">
        <f t="shared" si="170"/>
        <v/>
      </c>
      <c r="EI86" s="47" t="str">
        <f t="shared" si="170"/>
        <v/>
      </c>
      <c r="EJ86" s="47" t="str">
        <f t="shared" si="163"/>
        <v/>
      </c>
      <c r="EK86" s="47" t="str">
        <f t="shared" si="163"/>
        <v/>
      </c>
      <c r="EL86" s="47" t="str">
        <f t="shared" si="163"/>
        <v/>
      </c>
      <c r="EM86" s="47" t="str">
        <f t="shared" si="163"/>
        <v/>
      </c>
      <c r="EN86" s="47" t="str">
        <f t="shared" si="163"/>
        <v/>
      </c>
      <c r="EO86" s="47" t="str">
        <f t="shared" si="163"/>
        <v/>
      </c>
      <c r="EP86" s="47" t="str">
        <f t="shared" si="163"/>
        <v/>
      </c>
      <c r="EQ86" s="47" t="str">
        <f t="shared" si="163"/>
        <v/>
      </c>
      <c r="ER86" s="47" t="str">
        <f t="shared" si="163"/>
        <v/>
      </c>
      <c r="ES86" s="47" t="str">
        <f t="shared" si="163"/>
        <v/>
      </c>
      <c r="ET86" s="47" t="str">
        <f t="shared" si="163"/>
        <v/>
      </c>
      <c r="EU86" s="47" t="str">
        <f t="shared" si="163"/>
        <v/>
      </c>
      <c r="EV86" s="47" t="str">
        <f t="shared" si="163"/>
        <v/>
      </c>
      <c r="EW86" s="47" t="str">
        <f t="shared" si="163"/>
        <v/>
      </c>
      <c r="EX86" s="47" t="str">
        <f t="shared" si="163"/>
        <v/>
      </c>
      <c r="EY86" s="47" t="str">
        <f t="shared" si="164"/>
        <v/>
      </c>
      <c r="EZ86" s="47" t="str">
        <f t="shared" si="164"/>
        <v/>
      </c>
      <c r="FA86" s="47" t="str">
        <f t="shared" si="164"/>
        <v/>
      </c>
      <c r="FB86" s="47" t="str">
        <f t="shared" si="164"/>
        <v/>
      </c>
      <c r="FC86" s="47" t="str">
        <f t="shared" si="164"/>
        <v/>
      </c>
      <c r="FD86" s="47" t="str">
        <f t="shared" si="164"/>
        <v/>
      </c>
      <c r="FE86" s="47" t="str">
        <f t="shared" si="164"/>
        <v/>
      </c>
      <c r="FF86" s="47" t="str">
        <f t="shared" si="164"/>
        <v/>
      </c>
      <c r="FG86" s="47" t="str">
        <f t="shared" si="164"/>
        <v/>
      </c>
      <c r="FH86" s="47" t="str">
        <f t="shared" si="164"/>
        <v/>
      </c>
      <c r="FI86" s="47" t="str">
        <f t="shared" si="164"/>
        <v/>
      </c>
      <c r="FJ86" s="47" t="str">
        <f t="shared" si="164"/>
        <v/>
      </c>
      <c r="FK86" s="47" t="str">
        <f t="shared" si="164"/>
        <v/>
      </c>
      <c r="FL86" s="47" t="str">
        <f t="shared" si="164"/>
        <v/>
      </c>
      <c r="FM86" s="47" t="str">
        <f t="shared" si="164"/>
        <v/>
      </c>
      <c r="FN86" s="47" t="str">
        <f t="shared" si="164"/>
        <v/>
      </c>
      <c r="FO86" s="47" t="str">
        <f t="shared" si="156"/>
        <v/>
      </c>
      <c r="FP86" s="47" t="str">
        <f t="shared" si="156"/>
        <v/>
      </c>
      <c r="FQ86" s="47" t="str">
        <f t="shared" si="156"/>
        <v/>
      </c>
      <c r="FR86" s="47" t="str">
        <f t="shared" si="156"/>
        <v/>
      </c>
      <c r="FS86" s="47" t="str">
        <f t="shared" si="156"/>
        <v/>
      </c>
      <c r="FT86" s="47" t="str">
        <f t="shared" si="156"/>
        <v/>
      </c>
      <c r="FU86" s="47" t="str">
        <f t="shared" si="156"/>
        <v/>
      </c>
      <c r="FV86" s="47" t="str">
        <f t="shared" si="156"/>
        <v/>
      </c>
      <c r="FW86" s="47" t="str">
        <f t="shared" si="156"/>
        <v/>
      </c>
      <c r="FX86" s="47" t="str">
        <f t="shared" si="156"/>
        <v/>
      </c>
      <c r="FY86" s="47" t="str">
        <f t="shared" si="156"/>
        <v/>
      </c>
      <c r="FZ86" s="47" t="str">
        <f t="shared" si="156"/>
        <v/>
      </c>
      <c r="GA86" s="47" t="str">
        <f t="shared" si="156"/>
        <v/>
      </c>
      <c r="GB86" s="47" t="str">
        <f t="shared" si="156"/>
        <v/>
      </c>
      <c r="GC86" s="47" t="str">
        <f t="shared" si="156"/>
        <v/>
      </c>
      <c r="GD86" s="47" t="str">
        <f t="shared" si="165"/>
        <v/>
      </c>
      <c r="GE86" s="47" t="str">
        <f t="shared" si="165"/>
        <v/>
      </c>
      <c r="GF86" s="47" t="str">
        <f t="shared" si="165"/>
        <v/>
      </c>
      <c r="GG86" s="47" t="str">
        <f t="shared" si="165"/>
        <v/>
      </c>
      <c r="GH86" s="47" t="str">
        <f t="shared" si="165"/>
        <v/>
      </c>
      <c r="GI86" s="47" t="str">
        <f t="shared" si="165"/>
        <v/>
      </c>
      <c r="GJ86" s="47" t="str">
        <f t="shared" si="165"/>
        <v/>
      </c>
      <c r="GK86" s="47" t="str">
        <f t="shared" si="165"/>
        <v/>
      </c>
      <c r="GL86" s="47" t="str">
        <f t="shared" si="165"/>
        <v/>
      </c>
      <c r="GM86" s="47" t="str">
        <f t="shared" si="165"/>
        <v/>
      </c>
      <c r="GN86" s="47" t="str">
        <f t="shared" si="165"/>
        <v/>
      </c>
      <c r="GO86" s="47" t="str">
        <f t="shared" si="165"/>
        <v/>
      </c>
      <c r="GP86" s="47" t="str">
        <f t="shared" si="165"/>
        <v/>
      </c>
      <c r="GQ86" s="47" t="str">
        <f t="shared" si="165"/>
        <v/>
      </c>
      <c r="GR86" s="47" t="str">
        <f t="shared" si="165"/>
        <v/>
      </c>
      <c r="GS86" s="47" t="str">
        <f t="shared" si="165"/>
        <v/>
      </c>
      <c r="GT86" s="47" t="str">
        <f t="shared" si="157"/>
        <v/>
      </c>
      <c r="GU86" s="47" t="str">
        <f t="shared" si="157"/>
        <v/>
      </c>
      <c r="GV86" s="47" t="str">
        <f t="shared" si="157"/>
        <v/>
      </c>
      <c r="GW86" s="47" t="str">
        <f t="shared" si="157"/>
        <v/>
      </c>
      <c r="GX86" s="47" t="str">
        <f t="shared" si="157"/>
        <v/>
      </c>
      <c r="GY86" s="47" t="str">
        <f t="shared" si="157"/>
        <v/>
      </c>
      <c r="GZ86" s="47" t="str">
        <f t="shared" si="157"/>
        <v/>
      </c>
      <c r="HA86" s="47" t="str">
        <f t="shared" si="157"/>
        <v/>
      </c>
      <c r="HB86" s="47" t="str">
        <f t="shared" si="157"/>
        <v/>
      </c>
      <c r="HC86" s="47" t="str">
        <f t="shared" si="157"/>
        <v/>
      </c>
      <c r="HD86" s="47" t="str">
        <f t="shared" si="157"/>
        <v/>
      </c>
      <c r="HE86" s="47" t="str">
        <f t="shared" si="157"/>
        <v/>
      </c>
      <c r="HF86" s="47" t="str">
        <f t="shared" si="157"/>
        <v/>
      </c>
      <c r="HG86" s="47" t="str">
        <f t="shared" si="157"/>
        <v/>
      </c>
      <c r="HH86" s="47" t="str">
        <f t="shared" si="157"/>
        <v/>
      </c>
      <c r="HI86" s="47" t="str">
        <f t="shared" si="166"/>
        <v/>
      </c>
      <c r="HJ86" s="47" t="str">
        <f t="shared" si="166"/>
        <v/>
      </c>
      <c r="HK86" s="47" t="str">
        <f t="shared" si="166"/>
        <v/>
      </c>
      <c r="HL86" s="47" t="str">
        <f t="shared" si="166"/>
        <v/>
      </c>
      <c r="HM86" s="47" t="str">
        <f t="shared" si="166"/>
        <v/>
      </c>
      <c r="HN86" s="47" t="str">
        <f t="shared" si="166"/>
        <v/>
      </c>
      <c r="HO86" s="47" t="str">
        <f t="shared" si="166"/>
        <v/>
      </c>
      <c r="HP86" s="165" t="e">
        <f t="shared" si="152"/>
        <v>#N/A</v>
      </c>
      <c r="HQ86" s="165" t="e">
        <f t="shared" si="152"/>
        <v>#N/A</v>
      </c>
      <c r="HR86" s="165" t="e">
        <f t="shared" si="152"/>
        <v>#N/A</v>
      </c>
      <c r="HS86" s="165" t="e">
        <f t="shared" si="152"/>
        <v>#N/A</v>
      </c>
      <c r="HT86" s="165" t="e">
        <f t="shared" si="152"/>
        <v>#N/A</v>
      </c>
      <c r="HU86" s="165" t="e">
        <f t="shared" si="152"/>
        <v>#N/A</v>
      </c>
      <c r="HV86" s="165" t="e">
        <f t="shared" si="152"/>
        <v>#N/A</v>
      </c>
      <c r="HW86" s="165" t="e">
        <f t="shared" si="152"/>
        <v>#N/A</v>
      </c>
      <c r="HX86" s="165" t="e">
        <f t="shared" si="152"/>
        <v>#N/A</v>
      </c>
      <c r="HY86" s="165" t="e">
        <f t="shared" si="152"/>
        <v>#N/A</v>
      </c>
      <c r="HZ86" s="165" t="e">
        <f t="shared" si="152"/>
        <v>#N/A</v>
      </c>
      <c r="IA86" s="165" t="e">
        <f t="shared" si="152"/>
        <v>#N/A</v>
      </c>
      <c r="IB86" s="165" t="e">
        <f t="shared" si="152"/>
        <v>#N/A</v>
      </c>
      <c r="IC86" s="165" t="e">
        <f t="shared" si="152"/>
        <v>#N/A</v>
      </c>
      <c r="ID86" s="165" t="e">
        <f t="shared" si="152"/>
        <v>#N/A</v>
      </c>
      <c r="IE86" s="165" t="e">
        <f t="shared" si="151"/>
        <v>#N/A</v>
      </c>
      <c r="IF86" s="165" t="e">
        <f t="shared" si="151"/>
        <v>#N/A</v>
      </c>
      <c r="IG86" s="165" t="e">
        <f t="shared" si="151"/>
        <v>#N/A</v>
      </c>
      <c r="IH86" s="165" t="e">
        <f t="shared" si="151"/>
        <v>#N/A</v>
      </c>
      <c r="II86" s="165" t="e">
        <f t="shared" si="167"/>
        <v>#N/A</v>
      </c>
      <c r="IJ86" s="165" t="e">
        <f t="shared" si="167"/>
        <v>#N/A</v>
      </c>
      <c r="IK86" s="165" t="e">
        <f t="shared" si="167"/>
        <v>#N/A</v>
      </c>
      <c r="IL86" s="165" t="e">
        <f t="shared" si="167"/>
        <v>#N/A</v>
      </c>
      <c r="IM86" s="165" t="e">
        <f t="shared" si="167"/>
        <v>#N/A</v>
      </c>
      <c r="IN86" s="165" t="e">
        <f t="shared" si="167"/>
        <v>#N/A</v>
      </c>
      <c r="IO86" s="165" t="e">
        <f t="shared" si="167"/>
        <v>#N/A</v>
      </c>
      <c r="IP86" s="165" t="e">
        <f t="shared" si="167"/>
        <v>#N/A</v>
      </c>
      <c r="IQ86" s="165" t="e">
        <f t="shared" si="167"/>
        <v>#N/A</v>
      </c>
      <c r="IR86" s="165" t="e">
        <f t="shared" si="167"/>
        <v>#N/A</v>
      </c>
      <c r="IS86" s="165" t="e">
        <f t="shared" si="167"/>
        <v>#N/A</v>
      </c>
      <c r="IT86" s="165" t="e">
        <f t="shared" si="167"/>
        <v>#N/A</v>
      </c>
      <c r="IU86" s="165" t="e">
        <f t="shared" si="167"/>
        <v>#N/A</v>
      </c>
      <c r="IV86" s="165" t="e">
        <f t="shared" si="167"/>
        <v>#N/A</v>
      </c>
      <c r="IW86" s="165" t="e">
        <f t="shared" si="167"/>
        <v>#N/A</v>
      </c>
      <c r="IX86" s="165" t="e">
        <f t="shared" si="167"/>
        <v>#N/A</v>
      </c>
      <c r="IY86" s="165" t="e">
        <f t="shared" si="181"/>
        <v>#N/A</v>
      </c>
      <c r="IZ86" s="165" t="e">
        <f t="shared" si="181"/>
        <v>#N/A</v>
      </c>
      <c r="JA86" s="165" t="e">
        <f t="shared" si="181"/>
        <v>#N/A</v>
      </c>
      <c r="JB86" s="165" t="e">
        <f t="shared" si="181"/>
        <v>#N/A</v>
      </c>
      <c r="JC86" s="165" t="e">
        <f t="shared" si="181"/>
        <v>#N/A</v>
      </c>
      <c r="JD86" s="165" t="e">
        <f t="shared" si="181"/>
        <v>#N/A</v>
      </c>
      <c r="JE86" s="165" t="e">
        <f t="shared" si="181"/>
        <v>#N/A</v>
      </c>
      <c r="JF86" s="165" t="e">
        <f t="shared" si="181"/>
        <v>#N/A</v>
      </c>
      <c r="JG86" s="165" t="e">
        <f t="shared" si="181"/>
        <v>#N/A</v>
      </c>
      <c r="JH86" s="165" t="e">
        <f t="shared" si="181"/>
        <v>#N/A</v>
      </c>
      <c r="JI86" s="165" t="e">
        <f t="shared" si="181"/>
        <v>#N/A</v>
      </c>
      <c r="JJ86" s="165" t="e">
        <f t="shared" si="168"/>
        <v>#N/A</v>
      </c>
      <c r="JK86" s="165" t="e">
        <f t="shared" si="145"/>
        <v>#N/A</v>
      </c>
      <c r="JL86" s="165" t="e">
        <f t="shared" si="145"/>
        <v>#N/A</v>
      </c>
      <c r="JM86" s="165" t="e">
        <f t="shared" si="145"/>
        <v>#N/A</v>
      </c>
      <c r="JN86" s="165" t="e">
        <f t="shared" si="145"/>
        <v>#N/A</v>
      </c>
      <c r="JO86" s="165" t="e">
        <f t="shared" si="145"/>
        <v>#N/A</v>
      </c>
      <c r="JP86" s="165" t="e">
        <f t="shared" si="145"/>
        <v>#N/A</v>
      </c>
      <c r="JQ86" s="165" t="e">
        <f t="shared" si="145"/>
        <v>#N/A</v>
      </c>
      <c r="JR86" s="165" t="e">
        <f t="shared" si="145"/>
        <v>#N/A</v>
      </c>
      <c r="JS86" s="165" t="e">
        <f t="shared" si="145"/>
        <v>#N/A</v>
      </c>
      <c r="JT86" s="165" t="e">
        <f t="shared" si="145"/>
        <v>#N/A</v>
      </c>
      <c r="JU86" s="165" t="e">
        <f t="shared" si="145"/>
        <v>#N/A</v>
      </c>
      <c r="JV86" s="165" t="e">
        <f t="shared" si="145"/>
        <v>#N/A</v>
      </c>
      <c r="JW86" s="165" t="e">
        <f t="shared" si="145"/>
        <v>#N/A</v>
      </c>
      <c r="JX86" s="165" t="e">
        <f t="shared" si="145"/>
        <v>#N/A</v>
      </c>
      <c r="JY86" s="165" t="e">
        <f t="shared" si="145"/>
        <v>#N/A</v>
      </c>
      <c r="JZ86" s="165" t="e">
        <f t="shared" si="145"/>
        <v>#N/A</v>
      </c>
      <c r="KA86" s="165" t="e">
        <f t="shared" si="180"/>
        <v>#N/A</v>
      </c>
      <c r="KB86" s="165" t="e">
        <f t="shared" si="180"/>
        <v>#N/A</v>
      </c>
      <c r="KC86" s="165" t="e">
        <f t="shared" si="172"/>
        <v>#N/A</v>
      </c>
      <c r="KD86" s="165" t="e">
        <f t="shared" si="172"/>
        <v>#N/A</v>
      </c>
      <c r="KE86" s="165" t="e">
        <f t="shared" si="172"/>
        <v>#N/A</v>
      </c>
      <c r="KF86" s="165" t="e">
        <f t="shared" si="172"/>
        <v>#N/A</v>
      </c>
      <c r="KG86" s="165" t="e">
        <f t="shared" si="172"/>
        <v>#N/A</v>
      </c>
      <c r="KH86" s="165" t="e">
        <f t="shared" si="172"/>
        <v>#N/A</v>
      </c>
      <c r="KI86" s="165" t="e">
        <f t="shared" si="172"/>
        <v>#N/A</v>
      </c>
      <c r="KJ86" s="165" t="e">
        <f t="shared" si="172"/>
        <v>#N/A</v>
      </c>
      <c r="KK86" s="165" t="e">
        <f t="shared" si="172"/>
        <v>#N/A</v>
      </c>
      <c r="KL86" s="165" t="e">
        <f t="shared" si="172"/>
        <v>#N/A</v>
      </c>
      <c r="KM86" s="165" t="e">
        <f t="shared" si="172"/>
        <v>#N/A</v>
      </c>
      <c r="KN86" s="165" t="e">
        <f t="shared" si="172"/>
        <v>#N/A</v>
      </c>
      <c r="KO86" s="165" t="e">
        <f t="shared" si="172"/>
        <v>#N/A</v>
      </c>
      <c r="KP86" s="165" t="e">
        <f t="shared" si="172"/>
        <v>#N/A</v>
      </c>
      <c r="KQ86" s="165" t="e">
        <f t="shared" si="172"/>
        <v>#N/A</v>
      </c>
      <c r="KR86" s="165" t="e">
        <f t="shared" si="172"/>
        <v>#N/A</v>
      </c>
      <c r="KS86" s="165" t="e">
        <f t="shared" si="173"/>
        <v>#N/A</v>
      </c>
      <c r="KT86" s="165" t="e">
        <f t="shared" si="173"/>
        <v>#N/A</v>
      </c>
      <c r="KU86" s="165" t="e">
        <f t="shared" si="173"/>
        <v>#N/A</v>
      </c>
      <c r="KV86" s="165" t="e">
        <f t="shared" si="173"/>
        <v>#N/A</v>
      </c>
      <c r="KW86" s="165" t="e">
        <f t="shared" si="173"/>
        <v>#N/A</v>
      </c>
      <c r="KX86" s="165" t="e">
        <f t="shared" si="173"/>
        <v>#N/A</v>
      </c>
      <c r="KY86" s="165" t="e">
        <f t="shared" si="173"/>
        <v>#N/A</v>
      </c>
      <c r="KZ86" s="165" t="e">
        <f t="shared" si="173"/>
        <v>#N/A</v>
      </c>
      <c r="LA86" s="165" t="e">
        <f t="shared" si="173"/>
        <v>#N/A</v>
      </c>
      <c r="LB86" s="165" t="e">
        <f t="shared" si="173"/>
        <v>#N/A</v>
      </c>
      <c r="LC86" s="165" t="e">
        <f t="shared" si="173"/>
        <v>#N/A</v>
      </c>
      <c r="LD86" s="165" t="e">
        <f t="shared" si="173"/>
        <v>#N/A</v>
      </c>
      <c r="LE86" s="165" t="e">
        <f t="shared" si="173"/>
        <v>#N/A</v>
      </c>
      <c r="LF86" s="165" t="e">
        <f t="shared" si="173"/>
        <v>#N/A</v>
      </c>
      <c r="LG86" s="165" t="e">
        <f t="shared" si="173"/>
        <v>#N/A</v>
      </c>
      <c r="LH86" s="165" t="e">
        <f t="shared" si="173"/>
        <v>#N/A</v>
      </c>
      <c r="LI86" s="165" t="e">
        <f t="shared" si="174"/>
        <v>#N/A</v>
      </c>
      <c r="LJ86" s="165" t="e">
        <f t="shared" si="174"/>
        <v>#N/A</v>
      </c>
      <c r="LK86" s="165" t="e">
        <f t="shared" si="174"/>
        <v>#N/A</v>
      </c>
      <c r="LL86" s="165" t="e">
        <f t="shared" si="174"/>
        <v>#N/A</v>
      </c>
      <c r="LM86" s="165" t="e">
        <f t="shared" si="174"/>
        <v>#N/A</v>
      </c>
      <c r="LN86" s="165" t="e">
        <f t="shared" si="174"/>
        <v>#N/A</v>
      </c>
      <c r="LO86" s="165" t="e">
        <f t="shared" si="174"/>
        <v>#N/A</v>
      </c>
      <c r="LP86" s="165" t="e">
        <f t="shared" si="174"/>
        <v>#N/A</v>
      </c>
      <c r="LQ86" s="165" t="e">
        <f t="shared" si="174"/>
        <v>#N/A</v>
      </c>
      <c r="LR86" s="165" t="e">
        <f t="shared" si="174"/>
        <v>#N/A</v>
      </c>
      <c r="LS86" s="165" t="e">
        <f t="shared" si="174"/>
        <v>#N/A</v>
      </c>
      <c r="LT86" s="165" t="e">
        <f t="shared" si="174"/>
        <v>#N/A</v>
      </c>
      <c r="LU86" s="165" t="e">
        <f t="shared" si="174"/>
        <v>#N/A</v>
      </c>
      <c r="LV86" s="165" t="e">
        <f t="shared" si="174"/>
        <v>#N/A</v>
      </c>
      <c r="LW86" s="165" t="e">
        <f t="shared" si="174"/>
        <v>#N/A</v>
      </c>
      <c r="LX86" s="165" t="e">
        <f t="shared" si="174"/>
        <v>#N/A</v>
      </c>
      <c r="LY86" s="165" t="e">
        <f t="shared" si="175"/>
        <v>#N/A</v>
      </c>
      <c r="LZ86" s="165" t="e">
        <f t="shared" si="175"/>
        <v>#N/A</v>
      </c>
      <c r="MA86" s="165" t="e">
        <f t="shared" si="175"/>
        <v>#N/A</v>
      </c>
      <c r="MB86" s="165" t="e">
        <f t="shared" si="175"/>
        <v>#N/A</v>
      </c>
      <c r="MC86" s="165" t="e">
        <f t="shared" si="175"/>
        <v>#N/A</v>
      </c>
      <c r="MD86" s="165" t="e">
        <f t="shared" si="175"/>
        <v>#N/A</v>
      </c>
      <c r="ME86" s="165" t="e">
        <f t="shared" si="175"/>
        <v>#N/A</v>
      </c>
      <c r="MF86" s="165" t="e">
        <f t="shared" si="175"/>
        <v>#N/A</v>
      </c>
      <c r="MG86" s="165" t="e">
        <f t="shared" si="175"/>
        <v>#N/A</v>
      </c>
      <c r="MH86" s="165" t="e">
        <f t="shared" si="175"/>
        <v>#N/A</v>
      </c>
      <c r="MI86" s="165" t="e">
        <f t="shared" si="175"/>
        <v>#N/A</v>
      </c>
      <c r="MJ86" s="165" t="e">
        <f t="shared" si="175"/>
        <v>#N/A</v>
      </c>
      <c r="MK86" s="165" t="e">
        <f t="shared" si="175"/>
        <v>#N/A</v>
      </c>
      <c r="ML86" s="165" t="e">
        <f t="shared" si="175"/>
        <v>#N/A</v>
      </c>
      <c r="MM86" s="165" t="e">
        <f t="shared" si="175"/>
        <v>#N/A</v>
      </c>
      <c r="MN86" s="165" t="e">
        <f t="shared" si="175"/>
        <v>#N/A</v>
      </c>
      <c r="MO86" s="165" t="e">
        <f t="shared" si="176"/>
        <v>#N/A</v>
      </c>
      <c r="MP86" s="165" t="e">
        <f t="shared" si="176"/>
        <v>#N/A</v>
      </c>
      <c r="MQ86" s="165" t="e">
        <f t="shared" si="176"/>
        <v>#N/A</v>
      </c>
      <c r="MR86" s="165" t="e">
        <f t="shared" si="176"/>
        <v>#N/A</v>
      </c>
      <c r="MS86" s="165" t="e">
        <f t="shared" si="176"/>
        <v>#N/A</v>
      </c>
      <c r="MT86" s="165" t="e">
        <f t="shared" si="176"/>
        <v>#N/A</v>
      </c>
      <c r="MU86" s="165" t="e">
        <f t="shared" si="176"/>
        <v>#N/A</v>
      </c>
      <c r="MV86" s="165" t="e">
        <f t="shared" si="176"/>
        <v>#N/A</v>
      </c>
      <c r="MW86" s="165" t="e">
        <f t="shared" si="176"/>
        <v>#N/A</v>
      </c>
      <c r="MX86" s="165" t="e">
        <f t="shared" si="176"/>
        <v>#N/A</v>
      </c>
      <c r="MY86" s="165" t="e">
        <f t="shared" si="176"/>
        <v>#N/A</v>
      </c>
      <c r="MZ86" s="165" t="e">
        <f t="shared" si="176"/>
        <v>#N/A</v>
      </c>
      <c r="NA86" s="165" t="e">
        <f t="shared" si="176"/>
        <v>#N/A</v>
      </c>
      <c r="NB86" s="165" t="e">
        <f t="shared" si="176"/>
        <v>#N/A</v>
      </c>
      <c r="NC86" s="165" t="e">
        <f t="shared" si="176"/>
        <v>#N/A</v>
      </c>
      <c r="ND86" s="165" t="e">
        <f t="shared" si="176"/>
        <v>#N/A</v>
      </c>
      <c r="NE86" s="165" t="e">
        <f t="shared" si="177"/>
        <v>#N/A</v>
      </c>
      <c r="NF86" s="165" t="e">
        <f t="shared" si="177"/>
        <v>#N/A</v>
      </c>
      <c r="NG86" s="165" t="e">
        <f t="shared" si="177"/>
        <v>#N/A</v>
      </c>
      <c r="NH86" s="165" t="e">
        <f t="shared" si="177"/>
        <v>#N/A</v>
      </c>
      <c r="NI86" s="165" t="e">
        <f t="shared" si="177"/>
        <v>#N/A</v>
      </c>
      <c r="NJ86" s="165" t="e">
        <f t="shared" si="177"/>
        <v>#N/A</v>
      </c>
      <c r="NK86" s="165" t="e">
        <f t="shared" si="177"/>
        <v>#N/A</v>
      </c>
      <c r="NL86" s="165" t="e">
        <f t="shared" si="177"/>
        <v>#N/A</v>
      </c>
      <c r="NM86" s="165" t="e">
        <f t="shared" si="177"/>
        <v>#N/A</v>
      </c>
      <c r="NN86" s="165" t="e">
        <f t="shared" si="177"/>
        <v>#N/A</v>
      </c>
      <c r="NO86" s="165" t="e">
        <f t="shared" si="177"/>
        <v>#N/A</v>
      </c>
      <c r="NP86" s="165" t="e">
        <f t="shared" si="177"/>
        <v>#N/A</v>
      </c>
      <c r="NQ86" s="165" t="e">
        <f t="shared" si="177"/>
        <v>#N/A</v>
      </c>
      <c r="NR86" s="165" t="e">
        <f t="shared" si="177"/>
        <v>#N/A</v>
      </c>
      <c r="NS86" s="165" t="e">
        <f t="shared" si="177"/>
        <v>#N/A</v>
      </c>
      <c r="NT86" s="165" t="e">
        <f t="shared" si="177"/>
        <v>#N/A</v>
      </c>
      <c r="NU86" s="165" t="e">
        <f t="shared" si="178"/>
        <v>#N/A</v>
      </c>
      <c r="NV86" s="165" t="e">
        <f t="shared" si="178"/>
        <v>#N/A</v>
      </c>
      <c r="NW86" s="165" t="e">
        <f t="shared" si="178"/>
        <v>#N/A</v>
      </c>
      <c r="NX86" s="165" t="e">
        <f t="shared" si="178"/>
        <v>#N/A</v>
      </c>
      <c r="NY86" s="165" t="e">
        <f t="shared" si="178"/>
        <v>#N/A</v>
      </c>
      <c r="NZ86" s="165" t="e">
        <f t="shared" si="178"/>
        <v>#N/A</v>
      </c>
      <c r="OA86" s="165" t="e">
        <f t="shared" si="178"/>
        <v>#N/A</v>
      </c>
      <c r="OB86" s="165" t="e">
        <f t="shared" si="178"/>
        <v>#N/A</v>
      </c>
      <c r="OC86" s="165" t="e">
        <f t="shared" si="178"/>
        <v>#N/A</v>
      </c>
      <c r="OD86" s="165" t="e">
        <f t="shared" si="178"/>
        <v>#N/A</v>
      </c>
      <c r="OE86" s="165" t="e">
        <f t="shared" si="178"/>
        <v>#N/A</v>
      </c>
      <c r="OF86" s="165" t="e">
        <f t="shared" si="178"/>
        <v>#N/A</v>
      </c>
      <c r="OG86" s="165" t="e">
        <f t="shared" si="178"/>
        <v>#N/A</v>
      </c>
      <c r="OH86" s="165" t="e">
        <f t="shared" si="178"/>
        <v>#N/A</v>
      </c>
      <c r="OI86" s="165" t="e">
        <f t="shared" si="178"/>
        <v>#N/A</v>
      </c>
      <c r="OJ86" s="165" t="e">
        <f t="shared" si="178"/>
        <v>#N/A</v>
      </c>
      <c r="OK86" s="165" t="e">
        <f t="shared" si="179"/>
        <v>#N/A</v>
      </c>
      <c r="OL86" s="165" t="e">
        <f t="shared" si="179"/>
        <v>#N/A</v>
      </c>
      <c r="OM86" s="165" t="e">
        <f t="shared" si="179"/>
        <v>#N/A</v>
      </c>
      <c r="ON86" s="165" t="e">
        <f t="shared" si="179"/>
        <v>#N/A</v>
      </c>
      <c r="OO86" s="165" t="e">
        <f t="shared" si="179"/>
        <v>#N/A</v>
      </c>
      <c r="OP86" s="165" t="e">
        <f t="shared" si="143"/>
        <v>#N/A</v>
      </c>
      <c r="OQ86" s="165" t="e">
        <f t="shared" si="143"/>
        <v>#N/A</v>
      </c>
      <c r="OR86" s="165" t="e">
        <f t="shared" si="143"/>
        <v>#N/A</v>
      </c>
      <c r="OS86" s="165" t="e">
        <f t="shared" si="143"/>
        <v>#N/A</v>
      </c>
      <c r="OT86" s="165" t="e">
        <f t="shared" si="143"/>
        <v>#N/A</v>
      </c>
      <c r="OU86" s="165" t="e">
        <f t="shared" si="143"/>
        <v>#N/A</v>
      </c>
      <c r="OV86" s="165" t="e">
        <f t="shared" si="143"/>
        <v>#N/A</v>
      </c>
      <c r="OW86" s="165" t="e">
        <f t="shared" si="143"/>
        <v>#N/A</v>
      </c>
      <c r="OX86" s="165" t="e">
        <f t="shared" si="143"/>
        <v>#N/A</v>
      </c>
      <c r="OY86" s="165" t="e">
        <f t="shared" si="143"/>
        <v>#N/A</v>
      </c>
      <c r="OZ86" s="165" t="e">
        <f t="shared" si="143"/>
        <v>#N/A</v>
      </c>
      <c r="PA86" s="165" t="e">
        <f t="shared" si="143"/>
        <v>#N/A</v>
      </c>
      <c r="PB86" s="165" t="e">
        <f t="shared" si="143"/>
        <v>#N/A</v>
      </c>
      <c r="PC86" s="165" t="e">
        <f t="shared" si="143"/>
        <v>#N/A</v>
      </c>
      <c r="PD86" s="165" t="e">
        <f t="shared" si="143"/>
        <v>#N/A</v>
      </c>
      <c r="PE86" s="165" t="e">
        <f t="shared" si="143"/>
        <v>#N/A</v>
      </c>
      <c r="PF86" s="165" t="e">
        <f t="shared" si="171"/>
        <v>#N/A</v>
      </c>
      <c r="PG86" s="165" t="e">
        <f t="shared" si="171"/>
        <v>#N/A</v>
      </c>
      <c r="PH86" s="165" t="e">
        <f t="shared" si="171"/>
        <v>#N/A</v>
      </c>
    </row>
    <row r="87" spans="1:424" hidden="1" x14ac:dyDescent="0.45">
      <c r="A87" s="4">
        <v>84</v>
      </c>
      <c r="B87" s="91"/>
      <c r="C87" s="91"/>
      <c r="D87" s="91"/>
      <c r="E87" s="120" t="str">
        <f t="shared" si="146"/>
        <v/>
      </c>
      <c r="F87" s="120" t="str">
        <f t="shared" si="147"/>
        <v/>
      </c>
      <c r="G87" s="71" t="str">
        <f t="shared" si="148"/>
        <v/>
      </c>
      <c r="H87" s="23"/>
      <c r="I87" s="55"/>
      <c r="J87" s="298"/>
      <c r="K87" s="72" t="str">
        <f>IF(AND(B87&gt;0,C87&gt;0,D87&gt;0),IF(ISBLANK(J87),IF(ISBLANK(H87),"",(D87-B87)*VLOOKUP(H87,VLookups!$A$4:$B$13,2,FALSE)),J87),"")</f>
        <v/>
      </c>
      <c r="L87" s="73" t="str">
        <f t="shared" si="144"/>
        <v/>
      </c>
      <c r="M87" s="91"/>
      <c r="N87" s="265" t="str">
        <f>IF(AND(M87&gt;0,C87&gt;0,NOT(K87="")),ABS(VLOOKUP($M$1,VLookups!$A$43:$B$44,2,FALSE)-_xlfn.NORM.DIST(M87,G87,K87,TRUE)),"")</f>
        <v/>
      </c>
      <c r="O87" s="90" t="str">
        <f>IF(AND($B87&gt;0,$C87&gt;0,$D87&gt;0,NOT(ISBLANK($H87))),_xlfn.NORM.INV(ABS(VLOOKUP($M$1,VLookups!$A$43:$B$44,2,FALSE)-O$3),$G87,$K87),"")</f>
        <v/>
      </c>
      <c r="P87" s="89" t="str">
        <f>IF(AND($B87&gt;0,$C87&gt;0,$D87&gt;0,NOT(ISBLANK($H87))),_xlfn.NORM.INV(ABS(VLOOKUP($M$1,VLookups!$A$43:$B$44,2,FALSE)-P$3),$G87,$K87),"")</f>
        <v/>
      </c>
      <c r="Q87" s="90" t="str">
        <f>IF(AND($B87&gt;0,$C87&gt;0,$D87&gt;0,NOT(ISBLANK($H87))),_xlfn.NORM.INV(ABS(VLOOKUP($M$1,VLookups!$A$43:$B$44,2,FALSE)-Q$3),$G87,$K87),"")</f>
        <v/>
      </c>
      <c r="R87" s="89" t="str">
        <f>IF(AND($B87&gt;0,$C87&gt;0,$D87&gt;0,NOT(ISBLANK($H87))),_xlfn.NORM.INV(ABS(VLOOKUP($M$1,VLookups!$A$43:$B$44,2,FALSE)-R$3),$G87,$K87),"")</f>
        <v/>
      </c>
      <c r="S87" s="90" t="str">
        <f>IF(AND($B87&gt;0,$C87&gt;0,$D87&gt;0,NOT(ISBLANK($H87))),_xlfn.NORM.INV(ABS(VLOOKUP($M$1,VLookups!$A$43:$B$44,2,FALSE)-S$3),$G87,$K87),"")</f>
        <v/>
      </c>
      <c r="T87" s="89" t="str">
        <f>IF(AND($B87&gt;0,$C87&gt;0,$D87&gt;0,NOT(ISBLANK($H87))),_xlfn.NORM.INV(ABS(VLOOKUP($M$1,VLookups!$A$43:$B$44,2,FALSE)-T$3),$G87,$K87),"")</f>
        <v/>
      </c>
      <c r="U87" s="5"/>
      <c r="V87" s="164" t="str">
        <f t="shared" si="149"/>
        <v/>
      </c>
      <c r="W87" s="47" t="str">
        <f t="shared" si="169"/>
        <v/>
      </c>
      <c r="X87" s="47" t="str">
        <f t="shared" si="169"/>
        <v/>
      </c>
      <c r="Y87" s="47" t="str">
        <f t="shared" si="169"/>
        <v/>
      </c>
      <c r="Z87" s="47" t="str">
        <f t="shared" si="169"/>
        <v/>
      </c>
      <c r="AA87" s="47" t="str">
        <f t="shared" si="169"/>
        <v/>
      </c>
      <c r="AB87" s="47" t="str">
        <f t="shared" si="169"/>
        <v/>
      </c>
      <c r="AC87" s="47" t="str">
        <f t="shared" si="169"/>
        <v/>
      </c>
      <c r="AD87" s="47" t="str">
        <f t="shared" si="169"/>
        <v/>
      </c>
      <c r="AE87" s="47" t="str">
        <f t="shared" si="169"/>
        <v/>
      </c>
      <c r="AF87" s="47" t="str">
        <f t="shared" si="169"/>
        <v/>
      </c>
      <c r="AG87" s="47" t="str">
        <f t="shared" si="169"/>
        <v/>
      </c>
      <c r="AH87" s="47" t="str">
        <f t="shared" si="169"/>
        <v/>
      </c>
      <c r="AI87" s="47" t="str">
        <f t="shared" si="169"/>
        <v/>
      </c>
      <c r="AJ87" s="47" t="str">
        <f t="shared" si="169"/>
        <v/>
      </c>
      <c r="AK87" s="47" t="str">
        <f t="shared" si="169"/>
        <v/>
      </c>
      <c r="AL87" s="47" t="str">
        <f t="shared" si="169"/>
        <v/>
      </c>
      <c r="AM87" s="47" t="str">
        <f t="shared" si="159"/>
        <v/>
      </c>
      <c r="AN87" s="47" t="str">
        <f t="shared" si="159"/>
        <v/>
      </c>
      <c r="AO87" s="47" t="str">
        <f t="shared" si="159"/>
        <v/>
      </c>
      <c r="AP87" s="47" t="str">
        <f t="shared" si="159"/>
        <v/>
      </c>
      <c r="AQ87" s="47" t="str">
        <f t="shared" si="159"/>
        <v/>
      </c>
      <c r="AR87" s="47" t="str">
        <f t="shared" si="159"/>
        <v/>
      </c>
      <c r="AS87" s="47" t="str">
        <f t="shared" si="159"/>
        <v/>
      </c>
      <c r="AT87" s="47" t="str">
        <f t="shared" si="159"/>
        <v/>
      </c>
      <c r="AU87" s="47" t="str">
        <f t="shared" si="159"/>
        <v/>
      </c>
      <c r="AV87" s="47" t="str">
        <f t="shared" si="159"/>
        <v/>
      </c>
      <c r="AW87" s="47" t="str">
        <f t="shared" si="159"/>
        <v/>
      </c>
      <c r="AX87" s="47" t="str">
        <f t="shared" si="159"/>
        <v/>
      </c>
      <c r="AY87" s="47" t="str">
        <f t="shared" si="159"/>
        <v/>
      </c>
      <c r="AZ87" s="47" t="str">
        <f t="shared" si="159"/>
        <v/>
      </c>
      <c r="BA87" s="47" t="str">
        <f t="shared" si="159"/>
        <v/>
      </c>
      <c r="BB87" s="47" t="str">
        <f t="shared" si="160"/>
        <v/>
      </c>
      <c r="BC87" s="47" t="str">
        <f t="shared" si="160"/>
        <v/>
      </c>
      <c r="BD87" s="47" t="str">
        <f t="shared" si="160"/>
        <v/>
      </c>
      <c r="BE87" s="47" t="str">
        <f t="shared" si="160"/>
        <v/>
      </c>
      <c r="BF87" s="47" t="str">
        <f t="shared" si="160"/>
        <v/>
      </c>
      <c r="BG87" s="47" t="str">
        <f t="shared" si="160"/>
        <v/>
      </c>
      <c r="BH87" s="47" t="str">
        <f t="shared" si="160"/>
        <v/>
      </c>
      <c r="BI87" s="47" t="str">
        <f t="shared" si="160"/>
        <v/>
      </c>
      <c r="BJ87" s="47" t="str">
        <f t="shared" si="160"/>
        <v/>
      </c>
      <c r="BK87" s="47" t="str">
        <f t="shared" si="160"/>
        <v/>
      </c>
      <c r="BL87" s="47" t="str">
        <f t="shared" si="160"/>
        <v/>
      </c>
      <c r="BM87" s="47" t="str">
        <f t="shared" si="160"/>
        <v/>
      </c>
      <c r="BN87" s="47" t="str">
        <f t="shared" si="160"/>
        <v/>
      </c>
      <c r="BO87" s="47" t="str">
        <f t="shared" si="160"/>
        <v/>
      </c>
      <c r="BP87" s="47" t="str">
        <f t="shared" si="160"/>
        <v/>
      </c>
      <c r="BQ87" s="47" t="str">
        <f t="shared" ref="BQ87:CF102" si="182">IF(ISNONTEXT($V87),BR87-$V87,"")</f>
        <v/>
      </c>
      <c r="BR87" s="47" t="str">
        <f t="shared" si="182"/>
        <v/>
      </c>
      <c r="BS87" s="47" t="str">
        <f t="shared" si="182"/>
        <v/>
      </c>
      <c r="BT87" s="47" t="str">
        <f t="shared" si="182"/>
        <v/>
      </c>
      <c r="BU87" s="47" t="str">
        <f t="shared" si="182"/>
        <v/>
      </c>
      <c r="BV87" s="47" t="str">
        <f t="shared" si="182"/>
        <v/>
      </c>
      <c r="BW87" s="47" t="str">
        <f t="shared" si="182"/>
        <v/>
      </c>
      <c r="BX87" s="47" t="str">
        <f t="shared" si="182"/>
        <v/>
      </c>
      <c r="BY87" s="47" t="str">
        <f t="shared" si="182"/>
        <v/>
      </c>
      <c r="BZ87" s="47" t="str">
        <f t="shared" si="182"/>
        <v/>
      </c>
      <c r="CA87" s="47" t="str">
        <f t="shared" si="182"/>
        <v/>
      </c>
      <c r="CB87" s="47" t="str">
        <f t="shared" si="182"/>
        <v/>
      </c>
      <c r="CC87" s="47" t="str">
        <f t="shared" si="182"/>
        <v/>
      </c>
      <c r="CD87" s="47" t="str">
        <f t="shared" si="182"/>
        <v/>
      </c>
      <c r="CE87" s="47" t="str">
        <f t="shared" si="182"/>
        <v/>
      </c>
      <c r="CF87" s="47" t="str">
        <f t="shared" si="182"/>
        <v/>
      </c>
      <c r="CG87" s="47" t="str">
        <f t="shared" si="161"/>
        <v/>
      </c>
      <c r="CH87" s="47" t="str">
        <f t="shared" si="161"/>
        <v/>
      </c>
      <c r="CI87" s="47" t="str">
        <f t="shared" si="161"/>
        <v/>
      </c>
      <c r="CJ87" s="47" t="str">
        <f t="shared" si="161"/>
        <v/>
      </c>
      <c r="CK87" s="47" t="str">
        <f t="shared" si="161"/>
        <v/>
      </c>
      <c r="CL87" s="47" t="str">
        <f t="shared" si="161"/>
        <v/>
      </c>
      <c r="CM87" s="47" t="str">
        <f t="shared" si="161"/>
        <v/>
      </c>
      <c r="CN87" s="47" t="str">
        <f t="shared" si="161"/>
        <v/>
      </c>
      <c r="CO87" s="47" t="str">
        <f t="shared" si="161"/>
        <v/>
      </c>
      <c r="CP87" s="47" t="str">
        <f t="shared" si="161"/>
        <v/>
      </c>
      <c r="CQ87" s="47" t="str">
        <f t="shared" si="161"/>
        <v/>
      </c>
      <c r="CR87" s="47" t="str">
        <f t="shared" si="161"/>
        <v/>
      </c>
      <c r="CS87" s="47" t="str">
        <f t="shared" si="161"/>
        <v/>
      </c>
      <c r="CT87" s="47" t="str">
        <f t="shared" si="161"/>
        <v/>
      </c>
      <c r="CU87" s="47" t="str">
        <f t="shared" si="161"/>
        <v/>
      </c>
      <c r="CV87" s="47" t="str">
        <f t="shared" ref="CV87:DK102" si="183">IF(ISNONTEXT($V87),CW87-$V87,"")</f>
        <v/>
      </c>
      <c r="CW87" s="47" t="str">
        <f t="shared" si="183"/>
        <v/>
      </c>
      <c r="CX87" s="47" t="str">
        <f t="shared" si="183"/>
        <v/>
      </c>
      <c r="CY87" s="47" t="str">
        <f t="shared" si="183"/>
        <v/>
      </c>
      <c r="CZ87" s="47" t="str">
        <f t="shared" si="183"/>
        <v/>
      </c>
      <c r="DA87" s="47" t="str">
        <f t="shared" si="183"/>
        <v/>
      </c>
      <c r="DB87" s="47" t="str">
        <f t="shared" si="183"/>
        <v/>
      </c>
      <c r="DC87" s="47" t="str">
        <f t="shared" si="183"/>
        <v/>
      </c>
      <c r="DD87" s="47" t="str">
        <f t="shared" si="183"/>
        <v/>
      </c>
      <c r="DE87" s="47" t="str">
        <f t="shared" si="183"/>
        <v/>
      </c>
      <c r="DF87" s="47" t="str">
        <f t="shared" si="183"/>
        <v/>
      </c>
      <c r="DG87" s="47" t="str">
        <f t="shared" si="183"/>
        <v/>
      </c>
      <c r="DH87" s="47" t="str">
        <f t="shared" si="183"/>
        <v/>
      </c>
      <c r="DI87" s="47" t="str">
        <f t="shared" si="183"/>
        <v/>
      </c>
      <c r="DJ87" s="47" t="str">
        <f t="shared" si="183"/>
        <v/>
      </c>
      <c r="DK87" s="47" t="str">
        <f t="shared" si="183"/>
        <v/>
      </c>
      <c r="DL87" s="47" t="str">
        <f t="shared" si="162"/>
        <v/>
      </c>
      <c r="DM87" s="47" t="str">
        <f t="shared" si="162"/>
        <v/>
      </c>
      <c r="DN87" s="47" t="str">
        <f t="shared" si="162"/>
        <v/>
      </c>
      <c r="DO87" s="47" t="str">
        <f t="shared" si="162"/>
        <v/>
      </c>
      <c r="DP87" s="47" t="str">
        <f t="shared" si="162"/>
        <v/>
      </c>
      <c r="DQ87" s="47" t="str">
        <f t="shared" si="162"/>
        <v/>
      </c>
      <c r="DR87" s="47" t="str">
        <f t="shared" si="162"/>
        <v/>
      </c>
      <c r="DS87" s="179" t="str">
        <f t="shared" si="150"/>
        <v/>
      </c>
      <c r="DT87" s="47" t="str">
        <f t="shared" si="170"/>
        <v/>
      </c>
      <c r="DU87" s="47" t="str">
        <f t="shared" si="170"/>
        <v/>
      </c>
      <c r="DV87" s="47" t="str">
        <f t="shared" si="170"/>
        <v/>
      </c>
      <c r="DW87" s="47" t="str">
        <f t="shared" si="170"/>
        <v/>
      </c>
      <c r="DX87" s="47" t="str">
        <f t="shared" si="170"/>
        <v/>
      </c>
      <c r="DY87" s="47" t="str">
        <f t="shared" si="170"/>
        <v/>
      </c>
      <c r="DZ87" s="47" t="str">
        <f t="shared" si="170"/>
        <v/>
      </c>
      <c r="EA87" s="47" t="str">
        <f t="shared" si="170"/>
        <v/>
      </c>
      <c r="EB87" s="47" t="str">
        <f t="shared" si="170"/>
        <v/>
      </c>
      <c r="EC87" s="47" t="str">
        <f t="shared" si="170"/>
        <v/>
      </c>
      <c r="ED87" s="47" t="str">
        <f t="shared" si="170"/>
        <v/>
      </c>
      <c r="EE87" s="47" t="str">
        <f t="shared" si="170"/>
        <v/>
      </c>
      <c r="EF87" s="47" t="str">
        <f t="shared" si="170"/>
        <v/>
      </c>
      <c r="EG87" s="47" t="str">
        <f t="shared" si="170"/>
        <v/>
      </c>
      <c r="EH87" s="47" t="str">
        <f t="shared" si="170"/>
        <v/>
      </c>
      <c r="EI87" s="47" t="str">
        <f t="shared" si="170"/>
        <v/>
      </c>
      <c r="EJ87" s="47" t="str">
        <f t="shared" si="163"/>
        <v/>
      </c>
      <c r="EK87" s="47" t="str">
        <f t="shared" si="163"/>
        <v/>
      </c>
      <c r="EL87" s="47" t="str">
        <f t="shared" si="163"/>
        <v/>
      </c>
      <c r="EM87" s="47" t="str">
        <f t="shared" si="163"/>
        <v/>
      </c>
      <c r="EN87" s="47" t="str">
        <f t="shared" si="163"/>
        <v/>
      </c>
      <c r="EO87" s="47" t="str">
        <f t="shared" si="163"/>
        <v/>
      </c>
      <c r="EP87" s="47" t="str">
        <f t="shared" si="163"/>
        <v/>
      </c>
      <c r="EQ87" s="47" t="str">
        <f t="shared" si="163"/>
        <v/>
      </c>
      <c r="ER87" s="47" t="str">
        <f t="shared" si="163"/>
        <v/>
      </c>
      <c r="ES87" s="47" t="str">
        <f t="shared" si="163"/>
        <v/>
      </c>
      <c r="ET87" s="47" t="str">
        <f t="shared" si="163"/>
        <v/>
      </c>
      <c r="EU87" s="47" t="str">
        <f t="shared" si="163"/>
        <v/>
      </c>
      <c r="EV87" s="47" t="str">
        <f t="shared" si="163"/>
        <v/>
      </c>
      <c r="EW87" s="47" t="str">
        <f t="shared" si="163"/>
        <v/>
      </c>
      <c r="EX87" s="47" t="str">
        <f t="shared" si="163"/>
        <v/>
      </c>
      <c r="EY87" s="47" t="str">
        <f t="shared" si="164"/>
        <v/>
      </c>
      <c r="EZ87" s="47" t="str">
        <f t="shared" si="164"/>
        <v/>
      </c>
      <c r="FA87" s="47" t="str">
        <f t="shared" si="164"/>
        <v/>
      </c>
      <c r="FB87" s="47" t="str">
        <f t="shared" si="164"/>
        <v/>
      </c>
      <c r="FC87" s="47" t="str">
        <f t="shared" si="164"/>
        <v/>
      </c>
      <c r="FD87" s="47" t="str">
        <f t="shared" si="164"/>
        <v/>
      </c>
      <c r="FE87" s="47" t="str">
        <f t="shared" si="164"/>
        <v/>
      </c>
      <c r="FF87" s="47" t="str">
        <f t="shared" si="164"/>
        <v/>
      </c>
      <c r="FG87" s="47" t="str">
        <f t="shared" si="164"/>
        <v/>
      </c>
      <c r="FH87" s="47" t="str">
        <f t="shared" si="164"/>
        <v/>
      </c>
      <c r="FI87" s="47" t="str">
        <f t="shared" si="164"/>
        <v/>
      </c>
      <c r="FJ87" s="47" t="str">
        <f t="shared" si="164"/>
        <v/>
      </c>
      <c r="FK87" s="47" t="str">
        <f t="shared" si="164"/>
        <v/>
      </c>
      <c r="FL87" s="47" t="str">
        <f t="shared" si="164"/>
        <v/>
      </c>
      <c r="FM87" s="47" t="str">
        <f t="shared" si="164"/>
        <v/>
      </c>
      <c r="FN87" s="47" t="str">
        <f t="shared" ref="FN87:GC102" si="184">IF(ISNONTEXT($V87),FM87+$V87,"")</f>
        <v/>
      </c>
      <c r="FO87" s="47" t="str">
        <f t="shared" si="184"/>
        <v/>
      </c>
      <c r="FP87" s="47" t="str">
        <f t="shared" si="184"/>
        <v/>
      </c>
      <c r="FQ87" s="47" t="str">
        <f t="shared" si="184"/>
        <v/>
      </c>
      <c r="FR87" s="47" t="str">
        <f t="shared" si="184"/>
        <v/>
      </c>
      <c r="FS87" s="47" t="str">
        <f t="shared" si="184"/>
        <v/>
      </c>
      <c r="FT87" s="47" t="str">
        <f t="shared" si="184"/>
        <v/>
      </c>
      <c r="FU87" s="47" t="str">
        <f t="shared" si="184"/>
        <v/>
      </c>
      <c r="FV87" s="47" t="str">
        <f t="shared" si="184"/>
        <v/>
      </c>
      <c r="FW87" s="47" t="str">
        <f t="shared" si="184"/>
        <v/>
      </c>
      <c r="FX87" s="47" t="str">
        <f t="shared" si="184"/>
        <v/>
      </c>
      <c r="FY87" s="47" t="str">
        <f t="shared" si="184"/>
        <v/>
      </c>
      <c r="FZ87" s="47" t="str">
        <f t="shared" si="184"/>
        <v/>
      </c>
      <c r="GA87" s="47" t="str">
        <f t="shared" si="184"/>
        <v/>
      </c>
      <c r="GB87" s="47" t="str">
        <f t="shared" si="184"/>
        <v/>
      </c>
      <c r="GC87" s="47" t="str">
        <f t="shared" si="184"/>
        <v/>
      </c>
      <c r="GD87" s="47" t="str">
        <f t="shared" si="165"/>
        <v/>
      </c>
      <c r="GE87" s="47" t="str">
        <f t="shared" si="165"/>
        <v/>
      </c>
      <c r="GF87" s="47" t="str">
        <f t="shared" si="165"/>
        <v/>
      </c>
      <c r="GG87" s="47" t="str">
        <f t="shared" si="165"/>
        <v/>
      </c>
      <c r="GH87" s="47" t="str">
        <f t="shared" si="165"/>
        <v/>
      </c>
      <c r="GI87" s="47" t="str">
        <f t="shared" si="165"/>
        <v/>
      </c>
      <c r="GJ87" s="47" t="str">
        <f t="shared" si="165"/>
        <v/>
      </c>
      <c r="GK87" s="47" t="str">
        <f t="shared" si="165"/>
        <v/>
      </c>
      <c r="GL87" s="47" t="str">
        <f t="shared" si="165"/>
        <v/>
      </c>
      <c r="GM87" s="47" t="str">
        <f t="shared" si="165"/>
        <v/>
      </c>
      <c r="GN87" s="47" t="str">
        <f t="shared" si="165"/>
        <v/>
      </c>
      <c r="GO87" s="47" t="str">
        <f t="shared" si="165"/>
        <v/>
      </c>
      <c r="GP87" s="47" t="str">
        <f t="shared" si="165"/>
        <v/>
      </c>
      <c r="GQ87" s="47" t="str">
        <f t="shared" si="165"/>
        <v/>
      </c>
      <c r="GR87" s="47" t="str">
        <f t="shared" si="165"/>
        <v/>
      </c>
      <c r="GS87" s="47" t="str">
        <f t="shared" ref="GS87:HH102" si="185">IF(ISNONTEXT($V87),GR87+$V87,"")</f>
        <v/>
      </c>
      <c r="GT87" s="47" t="str">
        <f t="shared" si="185"/>
        <v/>
      </c>
      <c r="GU87" s="47" t="str">
        <f t="shared" si="185"/>
        <v/>
      </c>
      <c r="GV87" s="47" t="str">
        <f t="shared" si="185"/>
        <v/>
      </c>
      <c r="GW87" s="47" t="str">
        <f t="shared" si="185"/>
        <v/>
      </c>
      <c r="GX87" s="47" t="str">
        <f t="shared" si="185"/>
        <v/>
      </c>
      <c r="GY87" s="47" t="str">
        <f t="shared" si="185"/>
        <v/>
      </c>
      <c r="GZ87" s="47" t="str">
        <f t="shared" si="185"/>
        <v/>
      </c>
      <c r="HA87" s="47" t="str">
        <f t="shared" si="185"/>
        <v/>
      </c>
      <c r="HB87" s="47" t="str">
        <f t="shared" si="185"/>
        <v/>
      </c>
      <c r="HC87" s="47" t="str">
        <f t="shared" si="185"/>
        <v/>
      </c>
      <c r="HD87" s="47" t="str">
        <f t="shared" si="185"/>
        <v/>
      </c>
      <c r="HE87" s="47" t="str">
        <f t="shared" si="185"/>
        <v/>
      </c>
      <c r="HF87" s="47" t="str">
        <f t="shared" si="185"/>
        <v/>
      </c>
      <c r="HG87" s="47" t="str">
        <f t="shared" si="185"/>
        <v/>
      </c>
      <c r="HH87" s="47" t="str">
        <f t="shared" si="185"/>
        <v/>
      </c>
      <c r="HI87" s="47" t="str">
        <f t="shared" si="166"/>
        <v/>
      </c>
      <c r="HJ87" s="47" t="str">
        <f t="shared" si="166"/>
        <v/>
      </c>
      <c r="HK87" s="47" t="str">
        <f t="shared" si="166"/>
        <v/>
      </c>
      <c r="HL87" s="47" t="str">
        <f t="shared" si="166"/>
        <v/>
      </c>
      <c r="HM87" s="47" t="str">
        <f t="shared" si="166"/>
        <v/>
      </c>
      <c r="HN87" s="47" t="str">
        <f t="shared" si="166"/>
        <v/>
      </c>
      <c r="HO87" s="47" t="str">
        <f t="shared" si="166"/>
        <v/>
      </c>
      <c r="HP87" s="165" t="e">
        <f t="shared" ref="HP87:ID103" si="186">IF(ISNONTEXT($K87),_xlfn.NORM.DIST(W87,$G87,$K87,FALSE),NA())</f>
        <v>#N/A</v>
      </c>
      <c r="HQ87" s="165" t="e">
        <f t="shared" si="186"/>
        <v>#N/A</v>
      </c>
      <c r="HR87" s="165" t="e">
        <f t="shared" si="186"/>
        <v>#N/A</v>
      </c>
      <c r="HS87" s="165" t="e">
        <f t="shared" si="186"/>
        <v>#N/A</v>
      </c>
      <c r="HT87" s="165" t="e">
        <f t="shared" si="186"/>
        <v>#N/A</v>
      </c>
      <c r="HU87" s="165" t="e">
        <f t="shared" si="186"/>
        <v>#N/A</v>
      </c>
      <c r="HV87" s="165" t="e">
        <f t="shared" si="186"/>
        <v>#N/A</v>
      </c>
      <c r="HW87" s="165" t="e">
        <f t="shared" si="186"/>
        <v>#N/A</v>
      </c>
      <c r="HX87" s="165" t="e">
        <f t="shared" si="186"/>
        <v>#N/A</v>
      </c>
      <c r="HY87" s="165" t="e">
        <f t="shared" si="186"/>
        <v>#N/A</v>
      </c>
      <c r="HZ87" s="165" t="e">
        <f t="shared" si="186"/>
        <v>#N/A</v>
      </c>
      <c r="IA87" s="165" t="e">
        <f t="shared" si="186"/>
        <v>#N/A</v>
      </c>
      <c r="IB87" s="165" t="e">
        <f t="shared" si="186"/>
        <v>#N/A</v>
      </c>
      <c r="IC87" s="165" t="e">
        <f t="shared" si="186"/>
        <v>#N/A</v>
      </c>
      <c r="ID87" s="165" t="e">
        <f t="shared" si="186"/>
        <v>#N/A</v>
      </c>
      <c r="IE87" s="165" t="e">
        <f t="shared" si="151"/>
        <v>#N/A</v>
      </c>
      <c r="IF87" s="165" t="e">
        <f t="shared" si="151"/>
        <v>#N/A</v>
      </c>
      <c r="IG87" s="165" t="e">
        <f t="shared" si="151"/>
        <v>#N/A</v>
      </c>
      <c r="IH87" s="165" t="e">
        <f t="shared" si="151"/>
        <v>#N/A</v>
      </c>
      <c r="II87" s="165" t="e">
        <f t="shared" si="167"/>
        <v>#N/A</v>
      </c>
      <c r="IJ87" s="165" t="e">
        <f t="shared" si="167"/>
        <v>#N/A</v>
      </c>
      <c r="IK87" s="165" t="e">
        <f t="shared" si="167"/>
        <v>#N/A</v>
      </c>
      <c r="IL87" s="165" t="e">
        <f t="shared" si="167"/>
        <v>#N/A</v>
      </c>
      <c r="IM87" s="165" t="e">
        <f t="shared" si="167"/>
        <v>#N/A</v>
      </c>
      <c r="IN87" s="165" t="e">
        <f t="shared" si="167"/>
        <v>#N/A</v>
      </c>
      <c r="IO87" s="165" t="e">
        <f t="shared" si="167"/>
        <v>#N/A</v>
      </c>
      <c r="IP87" s="165" t="e">
        <f t="shared" si="167"/>
        <v>#N/A</v>
      </c>
      <c r="IQ87" s="165" t="e">
        <f t="shared" si="167"/>
        <v>#N/A</v>
      </c>
      <c r="IR87" s="165" t="e">
        <f t="shared" si="167"/>
        <v>#N/A</v>
      </c>
      <c r="IS87" s="165" t="e">
        <f t="shared" si="167"/>
        <v>#N/A</v>
      </c>
      <c r="IT87" s="165" t="e">
        <f t="shared" si="167"/>
        <v>#N/A</v>
      </c>
      <c r="IU87" s="165" t="e">
        <f t="shared" si="167"/>
        <v>#N/A</v>
      </c>
      <c r="IV87" s="165" t="e">
        <f t="shared" si="167"/>
        <v>#N/A</v>
      </c>
      <c r="IW87" s="165" t="e">
        <f t="shared" si="167"/>
        <v>#N/A</v>
      </c>
      <c r="IX87" s="165" t="e">
        <f t="shared" si="167"/>
        <v>#N/A</v>
      </c>
      <c r="IY87" s="165" t="e">
        <f t="shared" si="181"/>
        <v>#N/A</v>
      </c>
      <c r="IZ87" s="165" t="e">
        <f t="shared" si="181"/>
        <v>#N/A</v>
      </c>
      <c r="JA87" s="165" t="e">
        <f t="shared" si="181"/>
        <v>#N/A</v>
      </c>
      <c r="JB87" s="165" t="e">
        <f t="shared" si="181"/>
        <v>#N/A</v>
      </c>
      <c r="JC87" s="165" t="e">
        <f t="shared" si="181"/>
        <v>#N/A</v>
      </c>
      <c r="JD87" s="165" t="e">
        <f t="shared" si="181"/>
        <v>#N/A</v>
      </c>
      <c r="JE87" s="165" t="e">
        <f t="shared" si="181"/>
        <v>#N/A</v>
      </c>
      <c r="JF87" s="165" t="e">
        <f t="shared" si="181"/>
        <v>#N/A</v>
      </c>
      <c r="JG87" s="165" t="e">
        <f t="shared" si="181"/>
        <v>#N/A</v>
      </c>
      <c r="JH87" s="165" t="e">
        <f t="shared" si="181"/>
        <v>#N/A</v>
      </c>
      <c r="JI87" s="165" t="e">
        <f t="shared" si="181"/>
        <v>#N/A</v>
      </c>
      <c r="JJ87" s="165" t="e">
        <f t="shared" si="168"/>
        <v>#N/A</v>
      </c>
      <c r="JK87" s="165" t="e">
        <f t="shared" si="145"/>
        <v>#N/A</v>
      </c>
      <c r="JL87" s="165" t="e">
        <f t="shared" si="145"/>
        <v>#N/A</v>
      </c>
      <c r="JM87" s="165" t="e">
        <f t="shared" si="145"/>
        <v>#N/A</v>
      </c>
      <c r="JN87" s="165" t="e">
        <f t="shared" si="145"/>
        <v>#N/A</v>
      </c>
      <c r="JO87" s="165" t="e">
        <f t="shared" si="145"/>
        <v>#N/A</v>
      </c>
      <c r="JP87" s="165" t="e">
        <f t="shared" si="145"/>
        <v>#N/A</v>
      </c>
      <c r="JQ87" s="165" t="e">
        <f t="shared" si="145"/>
        <v>#N/A</v>
      </c>
      <c r="JR87" s="165" t="e">
        <f t="shared" si="145"/>
        <v>#N/A</v>
      </c>
      <c r="JS87" s="165" t="e">
        <f t="shared" si="145"/>
        <v>#N/A</v>
      </c>
      <c r="JT87" s="165" t="e">
        <f t="shared" si="145"/>
        <v>#N/A</v>
      </c>
      <c r="JU87" s="165" t="e">
        <f t="shared" si="145"/>
        <v>#N/A</v>
      </c>
      <c r="JV87" s="165" t="e">
        <f t="shared" si="145"/>
        <v>#N/A</v>
      </c>
      <c r="JW87" s="165" t="e">
        <f t="shared" si="145"/>
        <v>#N/A</v>
      </c>
      <c r="JX87" s="165" t="e">
        <f t="shared" si="145"/>
        <v>#N/A</v>
      </c>
      <c r="JY87" s="165" t="e">
        <f t="shared" si="145"/>
        <v>#N/A</v>
      </c>
      <c r="JZ87" s="165" t="e">
        <f t="shared" si="145"/>
        <v>#N/A</v>
      </c>
      <c r="KA87" s="165" t="e">
        <f t="shared" si="180"/>
        <v>#N/A</v>
      </c>
      <c r="KB87" s="165" t="e">
        <f t="shared" si="180"/>
        <v>#N/A</v>
      </c>
      <c r="KC87" s="165" t="e">
        <f t="shared" si="172"/>
        <v>#N/A</v>
      </c>
      <c r="KD87" s="165" t="e">
        <f t="shared" si="172"/>
        <v>#N/A</v>
      </c>
      <c r="KE87" s="165" t="e">
        <f t="shared" si="172"/>
        <v>#N/A</v>
      </c>
      <c r="KF87" s="165" t="e">
        <f t="shared" si="172"/>
        <v>#N/A</v>
      </c>
      <c r="KG87" s="165" t="e">
        <f t="shared" si="172"/>
        <v>#N/A</v>
      </c>
      <c r="KH87" s="165" t="e">
        <f t="shared" si="172"/>
        <v>#N/A</v>
      </c>
      <c r="KI87" s="165" t="e">
        <f t="shared" si="172"/>
        <v>#N/A</v>
      </c>
      <c r="KJ87" s="165" t="e">
        <f t="shared" si="172"/>
        <v>#N/A</v>
      </c>
      <c r="KK87" s="165" t="e">
        <f t="shared" si="172"/>
        <v>#N/A</v>
      </c>
      <c r="KL87" s="165" t="e">
        <f t="shared" si="172"/>
        <v>#N/A</v>
      </c>
      <c r="KM87" s="165" t="e">
        <f t="shared" si="172"/>
        <v>#N/A</v>
      </c>
      <c r="KN87" s="165" t="e">
        <f t="shared" si="172"/>
        <v>#N/A</v>
      </c>
      <c r="KO87" s="165" t="e">
        <f t="shared" si="172"/>
        <v>#N/A</v>
      </c>
      <c r="KP87" s="165" t="e">
        <f t="shared" si="172"/>
        <v>#N/A</v>
      </c>
      <c r="KQ87" s="165" t="e">
        <f t="shared" si="172"/>
        <v>#N/A</v>
      </c>
      <c r="KR87" s="165" t="e">
        <f t="shared" si="172"/>
        <v>#N/A</v>
      </c>
      <c r="KS87" s="165" t="e">
        <f t="shared" si="173"/>
        <v>#N/A</v>
      </c>
      <c r="KT87" s="165" t="e">
        <f t="shared" si="173"/>
        <v>#N/A</v>
      </c>
      <c r="KU87" s="165" t="e">
        <f t="shared" si="173"/>
        <v>#N/A</v>
      </c>
      <c r="KV87" s="165" t="e">
        <f t="shared" si="173"/>
        <v>#N/A</v>
      </c>
      <c r="KW87" s="165" t="e">
        <f t="shared" si="173"/>
        <v>#N/A</v>
      </c>
      <c r="KX87" s="165" t="e">
        <f t="shared" si="173"/>
        <v>#N/A</v>
      </c>
      <c r="KY87" s="165" t="e">
        <f t="shared" si="173"/>
        <v>#N/A</v>
      </c>
      <c r="KZ87" s="165" t="e">
        <f t="shared" si="173"/>
        <v>#N/A</v>
      </c>
      <c r="LA87" s="165" t="e">
        <f t="shared" si="173"/>
        <v>#N/A</v>
      </c>
      <c r="LB87" s="165" t="e">
        <f t="shared" si="173"/>
        <v>#N/A</v>
      </c>
      <c r="LC87" s="165" t="e">
        <f t="shared" si="173"/>
        <v>#N/A</v>
      </c>
      <c r="LD87" s="165" t="e">
        <f t="shared" si="173"/>
        <v>#N/A</v>
      </c>
      <c r="LE87" s="165" t="e">
        <f t="shared" si="173"/>
        <v>#N/A</v>
      </c>
      <c r="LF87" s="165" t="e">
        <f t="shared" si="173"/>
        <v>#N/A</v>
      </c>
      <c r="LG87" s="165" t="e">
        <f t="shared" si="173"/>
        <v>#N/A</v>
      </c>
      <c r="LH87" s="165" t="e">
        <f t="shared" si="173"/>
        <v>#N/A</v>
      </c>
      <c r="LI87" s="165" t="e">
        <f t="shared" si="174"/>
        <v>#N/A</v>
      </c>
      <c r="LJ87" s="165" t="e">
        <f t="shared" si="174"/>
        <v>#N/A</v>
      </c>
      <c r="LK87" s="165" t="e">
        <f t="shared" si="174"/>
        <v>#N/A</v>
      </c>
      <c r="LL87" s="165" t="e">
        <f t="shared" si="174"/>
        <v>#N/A</v>
      </c>
      <c r="LM87" s="165" t="e">
        <f t="shared" si="174"/>
        <v>#N/A</v>
      </c>
      <c r="LN87" s="165" t="e">
        <f t="shared" si="174"/>
        <v>#N/A</v>
      </c>
      <c r="LO87" s="165" t="e">
        <f t="shared" si="174"/>
        <v>#N/A</v>
      </c>
      <c r="LP87" s="165" t="e">
        <f t="shared" si="174"/>
        <v>#N/A</v>
      </c>
      <c r="LQ87" s="165" t="e">
        <f t="shared" si="174"/>
        <v>#N/A</v>
      </c>
      <c r="LR87" s="165" t="e">
        <f t="shared" si="174"/>
        <v>#N/A</v>
      </c>
      <c r="LS87" s="165" t="e">
        <f t="shared" si="174"/>
        <v>#N/A</v>
      </c>
      <c r="LT87" s="165" t="e">
        <f t="shared" si="174"/>
        <v>#N/A</v>
      </c>
      <c r="LU87" s="165" t="e">
        <f t="shared" si="174"/>
        <v>#N/A</v>
      </c>
      <c r="LV87" s="165" t="e">
        <f t="shared" si="174"/>
        <v>#N/A</v>
      </c>
      <c r="LW87" s="165" t="e">
        <f t="shared" si="174"/>
        <v>#N/A</v>
      </c>
      <c r="LX87" s="165" t="e">
        <f t="shared" si="174"/>
        <v>#N/A</v>
      </c>
      <c r="LY87" s="165" t="e">
        <f t="shared" si="175"/>
        <v>#N/A</v>
      </c>
      <c r="LZ87" s="165" t="e">
        <f t="shared" si="175"/>
        <v>#N/A</v>
      </c>
      <c r="MA87" s="165" t="e">
        <f t="shared" si="175"/>
        <v>#N/A</v>
      </c>
      <c r="MB87" s="165" t="e">
        <f t="shared" si="175"/>
        <v>#N/A</v>
      </c>
      <c r="MC87" s="165" t="e">
        <f t="shared" si="175"/>
        <v>#N/A</v>
      </c>
      <c r="MD87" s="165" t="e">
        <f t="shared" si="175"/>
        <v>#N/A</v>
      </c>
      <c r="ME87" s="165" t="e">
        <f t="shared" si="175"/>
        <v>#N/A</v>
      </c>
      <c r="MF87" s="165" t="e">
        <f t="shared" si="175"/>
        <v>#N/A</v>
      </c>
      <c r="MG87" s="165" t="e">
        <f t="shared" si="175"/>
        <v>#N/A</v>
      </c>
      <c r="MH87" s="165" t="e">
        <f t="shared" si="175"/>
        <v>#N/A</v>
      </c>
      <c r="MI87" s="165" t="e">
        <f t="shared" si="175"/>
        <v>#N/A</v>
      </c>
      <c r="MJ87" s="165" t="e">
        <f t="shared" si="175"/>
        <v>#N/A</v>
      </c>
      <c r="MK87" s="165" t="e">
        <f t="shared" si="175"/>
        <v>#N/A</v>
      </c>
      <c r="ML87" s="165" t="e">
        <f t="shared" si="175"/>
        <v>#N/A</v>
      </c>
      <c r="MM87" s="165" t="e">
        <f t="shared" si="175"/>
        <v>#N/A</v>
      </c>
      <c r="MN87" s="165" t="e">
        <f t="shared" si="175"/>
        <v>#N/A</v>
      </c>
      <c r="MO87" s="165" t="e">
        <f t="shared" si="176"/>
        <v>#N/A</v>
      </c>
      <c r="MP87" s="165" t="e">
        <f t="shared" si="176"/>
        <v>#N/A</v>
      </c>
      <c r="MQ87" s="165" t="e">
        <f t="shared" si="176"/>
        <v>#N/A</v>
      </c>
      <c r="MR87" s="165" t="e">
        <f t="shared" si="176"/>
        <v>#N/A</v>
      </c>
      <c r="MS87" s="165" t="e">
        <f t="shared" si="176"/>
        <v>#N/A</v>
      </c>
      <c r="MT87" s="165" t="e">
        <f t="shared" si="176"/>
        <v>#N/A</v>
      </c>
      <c r="MU87" s="165" t="e">
        <f t="shared" si="176"/>
        <v>#N/A</v>
      </c>
      <c r="MV87" s="165" t="e">
        <f t="shared" si="176"/>
        <v>#N/A</v>
      </c>
      <c r="MW87" s="165" t="e">
        <f t="shared" si="176"/>
        <v>#N/A</v>
      </c>
      <c r="MX87" s="165" t="e">
        <f t="shared" si="176"/>
        <v>#N/A</v>
      </c>
      <c r="MY87" s="165" t="e">
        <f t="shared" si="176"/>
        <v>#N/A</v>
      </c>
      <c r="MZ87" s="165" t="e">
        <f t="shared" si="176"/>
        <v>#N/A</v>
      </c>
      <c r="NA87" s="165" t="e">
        <f t="shared" si="176"/>
        <v>#N/A</v>
      </c>
      <c r="NB87" s="165" t="e">
        <f t="shared" si="176"/>
        <v>#N/A</v>
      </c>
      <c r="NC87" s="165" t="e">
        <f t="shared" si="176"/>
        <v>#N/A</v>
      </c>
      <c r="ND87" s="165" t="e">
        <f t="shared" si="176"/>
        <v>#N/A</v>
      </c>
      <c r="NE87" s="165" t="e">
        <f t="shared" si="177"/>
        <v>#N/A</v>
      </c>
      <c r="NF87" s="165" t="e">
        <f t="shared" si="177"/>
        <v>#N/A</v>
      </c>
      <c r="NG87" s="165" t="e">
        <f t="shared" si="177"/>
        <v>#N/A</v>
      </c>
      <c r="NH87" s="165" t="e">
        <f t="shared" si="177"/>
        <v>#N/A</v>
      </c>
      <c r="NI87" s="165" t="e">
        <f t="shared" si="177"/>
        <v>#N/A</v>
      </c>
      <c r="NJ87" s="165" t="e">
        <f t="shared" si="177"/>
        <v>#N/A</v>
      </c>
      <c r="NK87" s="165" t="e">
        <f t="shared" si="177"/>
        <v>#N/A</v>
      </c>
      <c r="NL87" s="165" t="e">
        <f t="shared" si="177"/>
        <v>#N/A</v>
      </c>
      <c r="NM87" s="165" t="e">
        <f t="shared" si="177"/>
        <v>#N/A</v>
      </c>
      <c r="NN87" s="165" t="e">
        <f t="shared" si="177"/>
        <v>#N/A</v>
      </c>
      <c r="NO87" s="165" t="e">
        <f t="shared" si="177"/>
        <v>#N/A</v>
      </c>
      <c r="NP87" s="165" t="e">
        <f t="shared" si="177"/>
        <v>#N/A</v>
      </c>
      <c r="NQ87" s="165" t="e">
        <f t="shared" si="177"/>
        <v>#N/A</v>
      </c>
      <c r="NR87" s="165" t="e">
        <f t="shared" si="177"/>
        <v>#N/A</v>
      </c>
      <c r="NS87" s="165" t="e">
        <f t="shared" si="177"/>
        <v>#N/A</v>
      </c>
      <c r="NT87" s="165" t="e">
        <f t="shared" si="177"/>
        <v>#N/A</v>
      </c>
      <c r="NU87" s="165" t="e">
        <f t="shared" si="178"/>
        <v>#N/A</v>
      </c>
      <c r="NV87" s="165" t="e">
        <f t="shared" si="178"/>
        <v>#N/A</v>
      </c>
      <c r="NW87" s="165" t="e">
        <f t="shared" si="178"/>
        <v>#N/A</v>
      </c>
      <c r="NX87" s="165" t="e">
        <f t="shared" si="178"/>
        <v>#N/A</v>
      </c>
      <c r="NY87" s="165" t="e">
        <f t="shared" si="178"/>
        <v>#N/A</v>
      </c>
      <c r="NZ87" s="165" t="e">
        <f t="shared" si="178"/>
        <v>#N/A</v>
      </c>
      <c r="OA87" s="165" t="e">
        <f t="shared" si="178"/>
        <v>#N/A</v>
      </c>
      <c r="OB87" s="165" t="e">
        <f t="shared" si="178"/>
        <v>#N/A</v>
      </c>
      <c r="OC87" s="165" t="e">
        <f t="shared" si="178"/>
        <v>#N/A</v>
      </c>
      <c r="OD87" s="165" t="e">
        <f t="shared" si="178"/>
        <v>#N/A</v>
      </c>
      <c r="OE87" s="165" t="e">
        <f t="shared" si="178"/>
        <v>#N/A</v>
      </c>
      <c r="OF87" s="165" t="e">
        <f t="shared" si="178"/>
        <v>#N/A</v>
      </c>
      <c r="OG87" s="165" t="e">
        <f t="shared" si="178"/>
        <v>#N/A</v>
      </c>
      <c r="OH87" s="165" t="e">
        <f t="shared" si="178"/>
        <v>#N/A</v>
      </c>
      <c r="OI87" s="165" t="e">
        <f t="shared" si="178"/>
        <v>#N/A</v>
      </c>
      <c r="OJ87" s="165" t="e">
        <f t="shared" si="178"/>
        <v>#N/A</v>
      </c>
      <c r="OK87" s="165" t="e">
        <f t="shared" si="179"/>
        <v>#N/A</v>
      </c>
      <c r="OL87" s="165" t="e">
        <f t="shared" si="179"/>
        <v>#N/A</v>
      </c>
      <c r="OM87" s="165" t="e">
        <f t="shared" si="179"/>
        <v>#N/A</v>
      </c>
      <c r="ON87" s="165" t="e">
        <f t="shared" si="179"/>
        <v>#N/A</v>
      </c>
      <c r="OO87" s="165" t="e">
        <f t="shared" si="179"/>
        <v>#N/A</v>
      </c>
      <c r="OP87" s="165" t="e">
        <f t="shared" si="143"/>
        <v>#N/A</v>
      </c>
      <c r="OQ87" s="165" t="e">
        <f t="shared" si="143"/>
        <v>#N/A</v>
      </c>
      <c r="OR87" s="165" t="e">
        <f t="shared" si="143"/>
        <v>#N/A</v>
      </c>
      <c r="OS87" s="165" t="e">
        <f t="shared" si="143"/>
        <v>#N/A</v>
      </c>
      <c r="OT87" s="165" t="e">
        <f t="shared" si="143"/>
        <v>#N/A</v>
      </c>
      <c r="OU87" s="165" t="e">
        <f t="shared" si="143"/>
        <v>#N/A</v>
      </c>
      <c r="OV87" s="165" t="e">
        <f t="shared" si="143"/>
        <v>#N/A</v>
      </c>
      <c r="OW87" s="165" t="e">
        <f t="shared" si="143"/>
        <v>#N/A</v>
      </c>
      <c r="OX87" s="165" t="e">
        <f t="shared" si="143"/>
        <v>#N/A</v>
      </c>
      <c r="OY87" s="165" t="e">
        <f t="shared" si="143"/>
        <v>#N/A</v>
      </c>
      <c r="OZ87" s="165" t="e">
        <f t="shared" si="143"/>
        <v>#N/A</v>
      </c>
      <c r="PA87" s="165" t="e">
        <f t="shared" si="143"/>
        <v>#N/A</v>
      </c>
      <c r="PB87" s="165" t="e">
        <f t="shared" si="143"/>
        <v>#N/A</v>
      </c>
      <c r="PC87" s="165" t="e">
        <f t="shared" si="143"/>
        <v>#N/A</v>
      </c>
      <c r="PD87" s="165" t="e">
        <f t="shared" si="143"/>
        <v>#N/A</v>
      </c>
      <c r="PE87" s="165" t="e">
        <f t="shared" si="143"/>
        <v>#N/A</v>
      </c>
      <c r="PF87" s="165" t="e">
        <f t="shared" si="171"/>
        <v>#N/A</v>
      </c>
      <c r="PG87" s="165" t="e">
        <f t="shared" si="171"/>
        <v>#N/A</v>
      </c>
      <c r="PH87" s="165" t="e">
        <f t="shared" si="171"/>
        <v>#N/A</v>
      </c>
    </row>
    <row r="88" spans="1:424" hidden="1" x14ac:dyDescent="0.45">
      <c r="A88" s="4">
        <v>85</v>
      </c>
      <c r="B88" s="91"/>
      <c r="C88" s="91"/>
      <c r="D88" s="91"/>
      <c r="E88" s="120" t="str">
        <f t="shared" si="146"/>
        <v/>
      </c>
      <c r="F88" s="120" t="str">
        <f t="shared" si="147"/>
        <v/>
      </c>
      <c r="G88" s="71" t="str">
        <f t="shared" si="148"/>
        <v/>
      </c>
      <c r="H88" s="23"/>
      <c r="I88" s="55"/>
      <c r="J88" s="298"/>
      <c r="K88" s="72" t="str">
        <f>IF(AND(B88&gt;0,C88&gt;0,D88&gt;0),IF(ISBLANK(J88),IF(ISBLANK(H88),"",(D88-B88)*VLOOKUP(H88,VLookups!$A$4:$B$13,2,FALSE)),J88),"")</f>
        <v/>
      </c>
      <c r="L88" s="73" t="str">
        <f t="shared" si="144"/>
        <v/>
      </c>
      <c r="M88" s="91"/>
      <c r="N88" s="265" t="str">
        <f>IF(AND(M88&gt;0,C88&gt;0,NOT(K88="")),ABS(VLOOKUP($M$1,VLookups!$A$43:$B$44,2,FALSE)-_xlfn.NORM.DIST(M88,G88,K88,TRUE)),"")</f>
        <v/>
      </c>
      <c r="O88" s="90" t="str">
        <f>IF(AND($B88&gt;0,$C88&gt;0,$D88&gt;0,NOT(ISBLANK($H88))),_xlfn.NORM.INV(ABS(VLOOKUP($M$1,VLookups!$A$43:$B$44,2,FALSE)-O$3),$G88,$K88),"")</f>
        <v/>
      </c>
      <c r="P88" s="89" t="str">
        <f>IF(AND($B88&gt;0,$C88&gt;0,$D88&gt;0,NOT(ISBLANK($H88))),_xlfn.NORM.INV(ABS(VLOOKUP($M$1,VLookups!$A$43:$B$44,2,FALSE)-P$3),$G88,$K88),"")</f>
        <v/>
      </c>
      <c r="Q88" s="90" t="str">
        <f>IF(AND($B88&gt;0,$C88&gt;0,$D88&gt;0,NOT(ISBLANK($H88))),_xlfn.NORM.INV(ABS(VLOOKUP($M$1,VLookups!$A$43:$B$44,2,FALSE)-Q$3),$G88,$K88),"")</f>
        <v/>
      </c>
      <c r="R88" s="89" t="str">
        <f>IF(AND($B88&gt;0,$C88&gt;0,$D88&gt;0,NOT(ISBLANK($H88))),_xlfn.NORM.INV(ABS(VLOOKUP($M$1,VLookups!$A$43:$B$44,2,FALSE)-R$3),$G88,$K88),"")</f>
        <v/>
      </c>
      <c r="S88" s="90" t="str">
        <f>IF(AND($B88&gt;0,$C88&gt;0,$D88&gt;0,NOT(ISBLANK($H88))),_xlfn.NORM.INV(ABS(VLOOKUP($M$1,VLookups!$A$43:$B$44,2,FALSE)-S$3),$G88,$K88),"")</f>
        <v/>
      </c>
      <c r="T88" s="89" t="str">
        <f>IF(AND($B88&gt;0,$C88&gt;0,$D88&gt;0,NOT(ISBLANK($H88))),_xlfn.NORM.INV(ABS(VLOOKUP($M$1,VLookups!$A$43:$B$44,2,FALSE)-T$3),$G88,$K88),"")</f>
        <v/>
      </c>
      <c r="U88" s="5"/>
      <c r="V88" s="164" t="str">
        <f t="shared" si="149"/>
        <v/>
      </c>
      <c r="W88" s="47" t="str">
        <f t="shared" si="169"/>
        <v/>
      </c>
      <c r="X88" s="47" t="str">
        <f t="shared" si="169"/>
        <v/>
      </c>
      <c r="Y88" s="47" t="str">
        <f t="shared" si="169"/>
        <v/>
      </c>
      <c r="Z88" s="47" t="str">
        <f t="shared" si="169"/>
        <v/>
      </c>
      <c r="AA88" s="47" t="str">
        <f t="shared" si="169"/>
        <v/>
      </c>
      <c r="AB88" s="47" t="str">
        <f t="shared" si="169"/>
        <v/>
      </c>
      <c r="AC88" s="47" t="str">
        <f t="shared" si="169"/>
        <v/>
      </c>
      <c r="AD88" s="47" t="str">
        <f t="shared" si="169"/>
        <v/>
      </c>
      <c r="AE88" s="47" t="str">
        <f t="shared" si="169"/>
        <v/>
      </c>
      <c r="AF88" s="47" t="str">
        <f t="shared" si="169"/>
        <v/>
      </c>
      <c r="AG88" s="47" t="str">
        <f t="shared" si="169"/>
        <v/>
      </c>
      <c r="AH88" s="47" t="str">
        <f t="shared" si="169"/>
        <v/>
      </c>
      <c r="AI88" s="47" t="str">
        <f t="shared" si="169"/>
        <v/>
      </c>
      <c r="AJ88" s="47" t="str">
        <f t="shared" si="169"/>
        <v/>
      </c>
      <c r="AK88" s="47" t="str">
        <f t="shared" si="169"/>
        <v/>
      </c>
      <c r="AL88" s="47" t="str">
        <f t="shared" ref="AL88:BA103" si="187">IF(ISNONTEXT($V88),AM88-$V88,"")</f>
        <v/>
      </c>
      <c r="AM88" s="47" t="str">
        <f t="shared" si="187"/>
        <v/>
      </c>
      <c r="AN88" s="47" t="str">
        <f t="shared" si="187"/>
        <v/>
      </c>
      <c r="AO88" s="47" t="str">
        <f t="shared" si="187"/>
        <v/>
      </c>
      <c r="AP88" s="47" t="str">
        <f t="shared" si="187"/>
        <v/>
      </c>
      <c r="AQ88" s="47" t="str">
        <f t="shared" si="187"/>
        <v/>
      </c>
      <c r="AR88" s="47" t="str">
        <f t="shared" si="187"/>
        <v/>
      </c>
      <c r="AS88" s="47" t="str">
        <f t="shared" si="187"/>
        <v/>
      </c>
      <c r="AT88" s="47" t="str">
        <f t="shared" si="187"/>
        <v/>
      </c>
      <c r="AU88" s="47" t="str">
        <f t="shared" si="187"/>
        <v/>
      </c>
      <c r="AV88" s="47" t="str">
        <f t="shared" si="187"/>
        <v/>
      </c>
      <c r="AW88" s="47" t="str">
        <f t="shared" si="187"/>
        <v/>
      </c>
      <c r="AX88" s="47" t="str">
        <f t="shared" si="187"/>
        <v/>
      </c>
      <c r="AY88" s="47" t="str">
        <f t="shared" si="187"/>
        <v/>
      </c>
      <c r="AZ88" s="47" t="str">
        <f t="shared" si="187"/>
        <v/>
      </c>
      <c r="BA88" s="47" t="str">
        <f t="shared" si="187"/>
        <v/>
      </c>
      <c r="BB88" s="47" t="str">
        <f t="shared" ref="BB88:BQ103" si="188">IF(ISNONTEXT($V88),BC88-$V88,"")</f>
        <v/>
      </c>
      <c r="BC88" s="47" t="str">
        <f t="shared" si="188"/>
        <v/>
      </c>
      <c r="BD88" s="47" t="str">
        <f t="shared" si="188"/>
        <v/>
      </c>
      <c r="BE88" s="47" t="str">
        <f t="shared" si="188"/>
        <v/>
      </c>
      <c r="BF88" s="47" t="str">
        <f t="shared" si="188"/>
        <v/>
      </c>
      <c r="BG88" s="47" t="str">
        <f t="shared" si="188"/>
        <v/>
      </c>
      <c r="BH88" s="47" t="str">
        <f t="shared" si="188"/>
        <v/>
      </c>
      <c r="BI88" s="47" t="str">
        <f t="shared" si="188"/>
        <v/>
      </c>
      <c r="BJ88" s="47" t="str">
        <f t="shared" si="188"/>
        <v/>
      </c>
      <c r="BK88" s="47" t="str">
        <f t="shared" si="188"/>
        <v/>
      </c>
      <c r="BL88" s="47" t="str">
        <f t="shared" si="188"/>
        <v/>
      </c>
      <c r="BM88" s="47" t="str">
        <f t="shared" si="188"/>
        <v/>
      </c>
      <c r="BN88" s="47" t="str">
        <f t="shared" si="188"/>
        <v/>
      </c>
      <c r="BO88" s="47" t="str">
        <f t="shared" si="188"/>
        <v/>
      </c>
      <c r="BP88" s="47" t="str">
        <f t="shared" si="188"/>
        <v/>
      </c>
      <c r="BQ88" s="47" t="str">
        <f t="shared" si="188"/>
        <v/>
      </c>
      <c r="BR88" s="47" t="str">
        <f t="shared" si="182"/>
        <v/>
      </c>
      <c r="BS88" s="47" t="str">
        <f t="shared" si="182"/>
        <v/>
      </c>
      <c r="BT88" s="47" t="str">
        <f t="shared" si="182"/>
        <v/>
      </c>
      <c r="BU88" s="47" t="str">
        <f t="shared" si="182"/>
        <v/>
      </c>
      <c r="BV88" s="47" t="str">
        <f t="shared" si="182"/>
        <v/>
      </c>
      <c r="BW88" s="47" t="str">
        <f t="shared" si="182"/>
        <v/>
      </c>
      <c r="BX88" s="47" t="str">
        <f t="shared" si="182"/>
        <v/>
      </c>
      <c r="BY88" s="47" t="str">
        <f t="shared" si="182"/>
        <v/>
      </c>
      <c r="BZ88" s="47" t="str">
        <f t="shared" si="182"/>
        <v/>
      </c>
      <c r="CA88" s="47" t="str">
        <f t="shared" si="182"/>
        <v/>
      </c>
      <c r="CB88" s="47" t="str">
        <f t="shared" si="182"/>
        <v/>
      </c>
      <c r="CC88" s="47" t="str">
        <f t="shared" si="182"/>
        <v/>
      </c>
      <c r="CD88" s="47" t="str">
        <f t="shared" si="182"/>
        <v/>
      </c>
      <c r="CE88" s="47" t="str">
        <f t="shared" si="182"/>
        <v/>
      </c>
      <c r="CF88" s="47" t="str">
        <f t="shared" si="182"/>
        <v/>
      </c>
      <c r="CG88" s="47" t="str">
        <f t="shared" ref="CG88:CV103" si="189">IF(ISNONTEXT($V88),CH88-$V88,"")</f>
        <v/>
      </c>
      <c r="CH88" s="47" t="str">
        <f t="shared" si="189"/>
        <v/>
      </c>
      <c r="CI88" s="47" t="str">
        <f t="shared" si="189"/>
        <v/>
      </c>
      <c r="CJ88" s="47" t="str">
        <f t="shared" si="189"/>
        <v/>
      </c>
      <c r="CK88" s="47" t="str">
        <f t="shared" si="189"/>
        <v/>
      </c>
      <c r="CL88" s="47" t="str">
        <f t="shared" si="189"/>
        <v/>
      </c>
      <c r="CM88" s="47" t="str">
        <f t="shared" si="189"/>
        <v/>
      </c>
      <c r="CN88" s="47" t="str">
        <f t="shared" si="189"/>
        <v/>
      </c>
      <c r="CO88" s="47" t="str">
        <f t="shared" si="189"/>
        <v/>
      </c>
      <c r="CP88" s="47" t="str">
        <f t="shared" si="189"/>
        <v/>
      </c>
      <c r="CQ88" s="47" t="str">
        <f t="shared" si="189"/>
        <v/>
      </c>
      <c r="CR88" s="47" t="str">
        <f t="shared" si="189"/>
        <v/>
      </c>
      <c r="CS88" s="47" t="str">
        <f t="shared" si="189"/>
        <v/>
      </c>
      <c r="CT88" s="47" t="str">
        <f t="shared" si="189"/>
        <v/>
      </c>
      <c r="CU88" s="47" t="str">
        <f t="shared" si="189"/>
        <v/>
      </c>
      <c r="CV88" s="47" t="str">
        <f t="shared" si="189"/>
        <v/>
      </c>
      <c r="CW88" s="47" t="str">
        <f t="shared" si="183"/>
        <v/>
      </c>
      <c r="CX88" s="47" t="str">
        <f t="shared" si="183"/>
        <v/>
      </c>
      <c r="CY88" s="47" t="str">
        <f t="shared" si="183"/>
        <v/>
      </c>
      <c r="CZ88" s="47" t="str">
        <f t="shared" si="183"/>
        <v/>
      </c>
      <c r="DA88" s="47" t="str">
        <f t="shared" si="183"/>
        <v/>
      </c>
      <c r="DB88" s="47" t="str">
        <f t="shared" si="183"/>
        <v/>
      </c>
      <c r="DC88" s="47" t="str">
        <f t="shared" si="183"/>
        <v/>
      </c>
      <c r="DD88" s="47" t="str">
        <f t="shared" si="183"/>
        <v/>
      </c>
      <c r="DE88" s="47" t="str">
        <f t="shared" si="183"/>
        <v/>
      </c>
      <c r="DF88" s="47" t="str">
        <f t="shared" si="183"/>
        <v/>
      </c>
      <c r="DG88" s="47" t="str">
        <f t="shared" si="183"/>
        <v/>
      </c>
      <c r="DH88" s="47" t="str">
        <f t="shared" si="183"/>
        <v/>
      </c>
      <c r="DI88" s="47" t="str">
        <f t="shared" si="183"/>
        <v/>
      </c>
      <c r="DJ88" s="47" t="str">
        <f t="shared" si="183"/>
        <v/>
      </c>
      <c r="DK88" s="47" t="str">
        <f t="shared" si="183"/>
        <v/>
      </c>
      <c r="DL88" s="47" t="str">
        <f t="shared" ref="DL88:DR103" si="190">IF(ISNONTEXT($V88),DM88-$V88,"")</f>
        <v/>
      </c>
      <c r="DM88" s="47" t="str">
        <f t="shared" si="190"/>
        <v/>
      </c>
      <c r="DN88" s="47" t="str">
        <f t="shared" si="190"/>
        <v/>
      </c>
      <c r="DO88" s="47" t="str">
        <f t="shared" si="190"/>
        <v/>
      </c>
      <c r="DP88" s="47" t="str">
        <f t="shared" si="190"/>
        <v/>
      </c>
      <c r="DQ88" s="47" t="str">
        <f t="shared" si="190"/>
        <v/>
      </c>
      <c r="DR88" s="47" t="str">
        <f t="shared" si="190"/>
        <v/>
      </c>
      <c r="DS88" s="179" t="str">
        <f t="shared" si="150"/>
        <v/>
      </c>
      <c r="DT88" s="47" t="str">
        <f t="shared" si="170"/>
        <v/>
      </c>
      <c r="DU88" s="47" t="str">
        <f t="shared" si="170"/>
        <v/>
      </c>
      <c r="DV88" s="47" t="str">
        <f t="shared" si="170"/>
        <v/>
      </c>
      <c r="DW88" s="47" t="str">
        <f t="shared" si="170"/>
        <v/>
      </c>
      <c r="DX88" s="47" t="str">
        <f t="shared" si="170"/>
        <v/>
      </c>
      <c r="DY88" s="47" t="str">
        <f t="shared" si="170"/>
        <v/>
      </c>
      <c r="DZ88" s="47" t="str">
        <f t="shared" si="170"/>
        <v/>
      </c>
      <c r="EA88" s="47" t="str">
        <f t="shared" si="170"/>
        <v/>
      </c>
      <c r="EB88" s="47" t="str">
        <f t="shared" si="170"/>
        <v/>
      </c>
      <c r="EC88" s="47" t="str">
        <f t="shared" si="170"/>
        <v/>
      </c>
      <c r="ED88" s="47" t="str">
        <f t="shared" si="170"/>
        <v/>
      </c>
      <c r="EE88" s="47" t="str">
        <f t="shared" si="170"/>
        <v/>
      </c>
      <c r="EF88" s="47" t="str">
        <f t="shared" si="170"/>
        <v/>
      </c>
      <c r="EG88" s="47" t="str">
        <f t="shared" si="170"/>
        <v/>
      </c>
      <c r="EH88" s="47" t="str">
        <f t="shared" si="170"/>
        <v/>
      </c>
      <c r="EI88" s="47" t="str">
        <f t="shared" ref="EI88:EX103" si="191">IF(ISNONTEXT($V88),EH88+$V88,"")</f>
        <v/>
      </c>
      <c r="EJ88" s="47" t="str">
        <f t="shared" si="191"/>
        <v/>
      </c>
      <c r="EK88" s="47" t="str">
        <f t="shared" si="191"/>
        <v/>
      </c>
      <c r="EL88" s="47" t="str">
        <f t="shared" si="191"/>
        <v/>
      </c>
      <c r="EM88" s="47" t="str">
        <f t="shared" si="191"/>
        <v/>
      </c>
      <c r="EN88" s="47" t="str">
        <f t="shared" si="191"/>
        <v/>
      </c>
      <c r="EO88" s="47" t="str">
        <f t="shared" si="191"/>
        <v/>
      </c>
      <c r="EP88" s="47" t="str">
        <f t="shared" si="191"/>
        <v/>
      </c>
      <c r="EQ88" s="47" t="str">
        <f t="shared" si="191"/>
        <v/>
      </c>
      <c r="ER88" s="47" t="str">
        <f t="shared" si="191"/>
        <v/>
      </c>
      <c r="ES88" s="47" t="str">
        <f t="shared" si="191"/>
        <v/>
      </c>
      <c r="ET88" s="47" t="str">
        <f t="shared" si="191"/>
        <v/>
      </c>
      <c r="EU88" s="47" t="str">
        <f t="shared" si="191"/>
        <v/>
      </c>
      <c r="EV88" s="47" t="str">
        <f t="shared" si="191"/>
        <v/>
      </c>
      <c r="EW88" s="47" t="str">
        <f t="shared" si="191"/>
        <v/>
      </c>
      <c r="EX88" s="47" t="str">
        <f t="shared" si="191"/>
        <v/>
      </c>
      <c r="EY88" s="47" t="str">
        <f t="shared" ref="EY88:FN103" si="192">IF(ISNONTEXT($V88),EX88+$V88,"")</f>
        <v/>
      </c>
      <c r="EZ88" s="47" t="str">
        <f t="shared" si="192"/>
        <v/>
      </c>
      <c r="FA88" s="47" t="str">
        <f t="shared" si="192"/>
        <v/>
      </c>
      <c r="FB88" s="47" t="str">
        <f t="shared" si="192"/>
        <v/>
      </c>
      <c r="FC88" s="47" t="str">
        <f t="shared" si="192"/>
        <v/>
      </c>
      <c r="FD88" s="47" t="str">
        <f t="shared" si="192"/>
        <v/>
      </c>
      <c r="FE88" s="47" t="str">
        <f t="shared" si="192"/>
        <v/>
      </c>
      <c r="FF88" s="47" t="str">
        <f t="shared" si="192"/>
        <v/>
      </c>
      <c r="FG88" s="47" t="str">
        <f t="shared" si="192"/>
        <v/>
      </c>
      <c r="FH88" s="47" t="str">
        <f t="shared" si="192"/>
        <v/>
      </c>
      <c r="FI88" s="47" t="str">
        <f t="shared" si="192"/>
        <v/>
      </c>
      <c r="FJ88" s="47" t="str">
        <f t="shared" si="192"/>
        <v/>
      </c>
      <c r="FK88" s="47" t="str">
        <f t="shared" si="192"/>
        <v/>
      </c>
      <c r="FL88" s="47" t="str">
        <f t="shared" si="192"/>
        <v/>
      </c>
      <c r="FM88" s="47" t="str">
        <f t="shared" si="192"/>
        <v/>
      </c>
      <c r="FN88" s="47" t="str">
        <f t="shared" si="192"/>
        <v/>
      </c>
      <c r="FO88" s="47" t="str">
        <f t="shared" si="184"/>
        <v/>
      </c>
      <c r="FP88" s="47" t="str">
        <f t="shared" si="184"/>
        <v/>
      </c>
      <c r="FQ88" s="47" t="str">
        <f t="shared" si="184"/>
        <v/>
      </c>
      <c r="FR88" s="47" t="str">
        <f t="shared" si="184"/>
        <v/>
      </c>
      <c r="FS88" s="47" t="str">
        <f t="shared" si="184"/>
        <v/>
      </c>
      <c r="FT88" s="47" t="str">
        <f t="shared" si="184"/>
        <v/>
      </c>
      <c r="FU88" s="47" t="str">
        <f t="shared" si="184"/>
        <v/>
      </c>
      <c r="FV88" s="47" t="str">
        <f t="shared" si="184"/>
        <v/>
      </c>
      <c r="FW88" s="47" t="str">
        <f t="shared" si="184"/>
        <v/>
      </c>
      <c r="FX88" s="47" t="str">
        <f t="shared" si="184"/>
        <v/>
      </c>
      <c r="FY88" s="47" t="str">
        <f t="shared" si="184"/>
        <v/>
      </c>
      <c r="FZ88" s="47" t="str">
        <f t="shared" si="184"/>
        <v/>
      </c>
      <c r="GA88" s="47" t="str">
        <f t="shared" si="184"/>
        <v/>
      </c>
      <c r="GB88" s="47" t="str">
        <f t="shared" si="184"/>
        <v/>
      </c>
      <c r="GC88" s="47" t="str">
        <f t="shared" si="184"/>
        <v/>
      </c>
      <c r="GD88" s="47" t="str">
        <f t="shared" ref="GD88:GS103" si="193">IF(ISNONTEXT($V88),GC88+$V88,"")</f>
        <v/>
      </c>
      <c r="GE88" s="47" t="str">
        <f t="shared" si="193"/>
        <v/>
      </c>
      <c r="GF88" s="47" t="str">
        <f t="shared" si="193"/>
        <v/>
      </c>
      <c r="GG88" s="47" t="str">
        <f t="shared" si="193"/>
        <v/>
      </c>
      <c r="GH88" s="47" t="str">
        <f t="shared" si="193"/>
        <v/>
      </c>
      <c r="GI88" s="47" t="str">
        <f t="shared" si="193"/>
        <v/>
      </c>
      <c r="GJ88" s="47" t="str">
        <f t="shared" si="193"/>
        <v/>
      </c>
      <c r="GK88" s="47" t="str">
        <f t="shared" si="193"/>
        <v/>
      </c>
      <c r="GL88" s="47" t="str">
        <f t="shared" si="193"/>
        <v/>
      </c>
      <c r="GM88" s="47" t="str">
        <f t="shared" si="193"/>
        <v/>
      </c>
      <c r="GN88" s="47" t="str">
        <f t="shared" si="193"/>
        <v/>
      </c>
      <c r="GO88" s="47" t="str">
        <f t="shared" si="193"/>
        <v/>
      </c>
      <c r="GP88" s="47" t="str">
        <f t="shared" si="193"/>
        <v/>
      </c>
      <c r="GQ88" s="47" t="str">
        <f t="shared" si="193"/>
        <v/>
      </c>
      <c r="GR88" s="47" t="str">
        <f t="shared" si="193"/>
        <v/>
      </c>
      <c r="GS88" s="47" t="str">
        <f t="shared" si="193"/>
        <v/>
      </c>
      <c r="GT88" s="47" t="str">
        <f t="shared" si="185"/>
        <v/>
      </c>
      <c r="GU88" s="47" t="str">
        <f t="shared" si="185"/>
        <v/>
      </c>
      <c r="GV88" s="47" t="str">
        <f t="shared" si="185"/>
        <v/>
      </c>
      <c r="GW88" s="47" t="str">
        <f t="shared" si="185"/>
        <v/>
      </c>
      <c r="GX88" s="47" t="str">
        <f t="shared" si="185"/>
        <v/>
      </c>
      <c r="GY88" s="47" t="str">
        <f t="shared" si="185"/>
        <v/>
      </c>
      <c r="GZ88" s="47" t="str">
        <f t="shared" si="185"/>
        <v/>
      </c>
      <c r="HA88" s="47" t="str">
        <f t="shared" si="185"/>
        <v/>
      </c>
      <c r="HB88" s="47" t="str">
        <f t="shared" si="185"/>
        <v/>
      </c>
      <c r="HC88" s="47" t="str">
        <f t="shared" si="185"/>
        <v/>
      </c>
      <c r="HD88" s="47" t="str">
        <f t="shared" si="185"/>
        <v/>
      </c>
      <c r="HE88" s="47" t="str">
        <f t="shared" si="185"/>
        <v/>
      </c>
      <c r="HF88" s="47" t="str">
        <f t="shared" si="185"/>
        <v/>
      </c>
      <c r="HG88" s="47" t="str">
        <f t="shared" si="185"/>
        <v/>
      </c>
      <c r="HH88" s="47" t="str">
        <f t="shared" si="185"/>
        <v/>
      </c>
      <c r="HI88" s="47" t="str">
        <f t="shared" ref="HI88:HO103" si="194">IF(ISNONTEXT($V88),HH88+$V88,"")</f>
        <v/>
      </c>
      <c r="HJ88" s="47" t="str">
        <f t="shared" si="194"/>
        <v/>
      </c>
      <c r="HK88" s="47" t="str">
        <f t="shared" si="194"/>
        <v/>
      </c>
      <c r="HL88" s="47" t="str">
        <f t="shared" si="194"/>
        <v/>
      </c>
      <c r="HM88" s="47" t="str">
        <f t="shared" si="194"/>
        <v/>
      </c>
      <c r="HN88" s="47" t="str">
        <f t="shared" si="194"/>
        <v/>
      </c>
      <c r="HO88" s="47" t="str">
        <f t="shared" si="194"/>
        <v/>
      </c>
      <c r="HP88" s="165" t="e">
        <f t="shared" si="186"/>
        <v>#N/A</v>
      </c>
      <c r="HQ88" s="165" t="e">
        <f t="shared" si="186"/>
        <v>#N/A</v>
      </c>
      <c r="HR88" s="165" t="e">
        <f t="shared" si="186"/>
        <v>#N/A</v>
      </c>
      <c r="HS88" s="165" t="e">
        <f t="shared" si="186"/>
        <v>#N/A</v>
      </c>
      <c r="HT88" s="165" t="e">
        <f t="shared" si="186"/>
        <v>#N/A</v>
      </c>
      <c r="HU88" s="165" t="e">
        <f t="shared" si="186"/>
        <v>#N/A</v>
      </c>
      <c r="HV88" s="165" t="e">
        <f t="shared" si="186"/>
        <v>#N/A</v>
      </c>
      <c r="HW88" s="165" t="e">
        <f t="shared" si="186"/>
        <v>#N/A</v>
      </c>
      <c r="HX88" s="165" t="e">
        <f t="shared" si="186"/>
        <v>#N/A</v>
      </c>
      <c r="HY88" s="165" t="e">
        <f t="shared" si="186"/>
        <v>#N/A</v>
      </c>
      <c r="HZ88" s="165" t="e">
        <f t="shared" si="186"/>
        <v>#N/A</v>
      </c>
      <c r="IA88" s="165" t="e">
        <f t="shared" si="186"/>
        <v>#N/A</v>
      </c>
      <c r="IB88" s="165" t="e">
        <f t="shared" si="186"/>
        <v>#N/A</v>
      </c>
      <c r="IC88" s="165" t="e">
        <f t="shared" si="186"/>
        <v>#N/A</v>
      </c>
      <c r="ID88" s="165" t="e">
        <f t="shared" si="186"/>
        <v>#N/A</v>
      </c>
      <c r="IE88" s="165" t="e">
        <f t="shared" si="151"/>
        <v>#N/A</v>
      </c>
      <c r="IF88" s="165" t="e">
        <f t="shared" si="151"/>
        <v>#N/A</v>
      </c>
      <c r="IG88" s="165" t="e">
        <f t="shared" si="151"/>
        <v>#N/A</v>
      </c>
      <c r="IH88" s="165" t="e">
        <f t="shared" si="151"/>
        <v>#N/A</v>
      </c>
      <c r="II88" s="165" t="e">
        <f t="shared" si="167"/>
        <v>#N/A</v>
      </c>
      <c r="IJ88" s="165" t="e">
        <f t="shared" si="167"/>
        <v>#N/A</v>
      </c>
      <c r="IK88" s="165" t="e">
        <f t="shared" si="167"/>
        <v>#N/A</v>
      </c>
      <c r="IL88" s="165" t="e">
        <f t="shared" si="167"/>
        <v>#N/A</v>
      </c>
      <c r="IM88" s="165" t="e">
        <f t="shared" si="167"/>
        <v>#N/A</v>
      </c>
      <c r="IN88" s="165" t="e">
        <f t="shared" si="167"/>
        <v>#N/A</v>
      </c>
      <c r="IO88" s="165" t="e">
        <f t="shared" si="167"/>
        <v>#N/A</v>
      </c>
      <c r="IP88" s="165" t="e">
        <f t="shared" si="167"/>
        <v>#N/A</v>
      </c>
      <c r="IQ88" s="165" t="e">
        <f t="shared" si="167"/>
        <v>#N/A</v>
      </c>
      <c r="IR88" s="165" t="e">
        <f t="shared" si="167"/>
        <v>#N/A</v>
      </c>
      <c r="IS88" s="165" t="e">
        <f t="shared" si="167"/>
        <v>#N/A</v>
      </c>
      <c r="IT88" s="165" t="e">
        <f t="shared" si="167"/>
        <v>#N/A</v>
      </c>
      <c r="IU88" s="165" t="e">
        <f t="shared" si="167"/>
        <v>#N/A</v>
      </c>
      <c r="IV88" s="165" t="e">
        <f t="shared" si="167"/>
        <v>#N/A</v>
      </c>
      <c r="IW88" s="165" t="e">
        <f t="shared" si="167"/>
        <v>#N/A</v>
      </c>
      <c r="IX88" s="165" t="e">
        <f t="shared" si="167"/>
        <v>#N/A</v>
      </c>
      <c r="IY88" s="165" t="e">
        <f t="shared" si="181"/>
        <v>#N/A</v>
      </c>
      <c r="IZ88" s="165" t="e">
        <f t="shared" si="181"/>
        <v>#N/A</v>
      </c>
      <c r="JA88" s="165" t="e">
        <f t="shared" si="181"/>
        <v>#N/A</v>
      </c>
      <c r="JB88" s="165" t="e">
        <f t="shared" si="181"/>
        <v>#N/A</v>
      </c>
      <c r="JC88" s="165" t="e">
        <f t="shared" si="181"/>
        <v>#N/A</v>
      </c>
      <c r="JD88" s="165" t="e">
        <f t="shared" si="181"/>
        <v>#N/A</v>
      </c>
      <c r="JE88" s="165" t="e">
        <f t="shared" si="181"/>
        <v>#N/A</v>
      </c>
      <c r="JF88" s="165" t="e">
        <f t="shared" si="181"/>
        <v>#N/A</v>
      </c>
      <c r="JG88" s="165" t="e">
        <f t="shared" si="181"/>
        <v>#N/A</v>
      </c>
      <c r="JH88" s="165" t="e">
        <f t="shared" si="181"/>
        <v>#N/A</v>
      </c>
      <c r="JI88" s="165" t="e">
        <f t="shared" si="181"/>
        <v>#N/A</v>
      </c>
      <c r="JJ88" s="165" t="e">
        <f t="shared" si="168"/>
        <v>#N/A</v>
      </c>
      <c r="JK88" s="165" t="e">
        <f t="shared" si="145"/>
        <v>#N/A</v>
      </c>
      <c r="JL88" s="165" t="e">
        <f t="shared" si="145"/>
        <v>#N/A</v>
      </c>
      <c r="JM88" s="165" t="e">
        <f t="shared" si="145"/>
        <v>#N/A</v>
      </c>
      <c r="JN88" s="165" t="e">
        <f t="shared" si="145"/>
        <v>#N/A</v>
      </c>
      <c r="JO88" s="165" t="e">
        <f t="shared" si="145"/>
        <v>#N/A</v>
      </c>
      <c r="JP88" s="165" t="e">
        <f t="shared" si="145"/>
        <v>#N/A</v>
      </c>
      <c r="JQ88" s="165" t="e">
        <f t="shared" si="145"/>
        <v>#N/A</v>
      </c>
      <c r="JR88" s="165" t="e">
        <f t="shared" si="145"/>
        <v>#N/A</v>
      </c>
      <c r="JS88" s="165" t="e">
        <f t="shared" si="145"/>
        <v>#N/A</v>
      </c>
      <c r="JT88" s="165" t="e">
        <f t="shared" si="145"/>
        <v>#N/A</v>
      </c>
      <c r="JU88" s="165" t="e">
        <f t="shared" si="145"/>
        <v>#N/A</v>
      </c>
      <c r="JV88" s="165" t="e">
        <f t="shared" si="145"/>
        <v>#N/A</v>
      </c>
      <c r="JW88" s="165" t="e">
        <f t="shared" si="145"/>
        <v>#N/A</v>
      </c>
      <c r="JX88" s="165" t="e">
        <f t="shared" si="145"/>
        <v>#N/A</v>
      </c>
      <c r="JY88" s="165" t="e">
        <f t="shared" si="145"/>
        <v>#N/A</v>
      </c>
      <c r="JZ88" s="165" t="e">
        <f t="shared" si="145"/>
        <v>#N/A</v>
      </c>
      <c r="KA88" s="165" t="e">
        <f t="shared" si="180"/>
        <v>#N/A</v>
      </c>
      <c r="KB88" s="165" t="e">
        <f t="shared" si="180"/>
        <v>#N/A</v>
      </c>
      <c r="KC88" s="165" t="e">
        <f t="shared" si="172"/>
        <v>#N/A</v>
      </c>
      <c r="KD88" s="165" t="e">
        <f t="shared" si="172"/>
        <v>#N/A</v>
      </c>
      <c r="KE88" s="165" t="e">
        <f t="shared" si="172"/>
        <v>#N/A</v>
      </c>
      <c r="KF88" s="165" t="e">
        <f t="shared" si="172"/>
        <v>#N/A</v>
      </c>
      <c r="KG88" s="165" t="e">
        <f t="shared" si="172"/>
        <v>#N/A</v>
      </c>
      <c r="KH88" s="165" t="e">
        <f t="shared" si="172"/>
        <v>#N/A</v>
      </c>
      <c r="KI88" s="165" t="e">
        <f t="shared" si="172"/>
        <v>#N/A</v>
      </c>
      <c r="KJ88" s="165" t="e">
        <f t="shared" si="172"/>
        <v>#N/A</v>
      </c>
      <c r="KK88" s="165" t="e">
        <f t="shared" si="172"/>
        <v>#N/A</v>
      </c>
      <c r="KL88" s="165" t="e">
        <f t="shared" si="172"/>
        <v>#N/A</v>
      </c>
      <c r="KM88" s="165" t="e">
        <f t="shared" si="172"/>
        <v>#N/A</v>
      </c>
      <c r="KN88" s="165" t="e">
        <f t="shared" si="172"/>
        <v>#N/A</v>
      </c>
      <c r="KO88" s="165" t="e">
        <f t="shared" si="172"/>
        <v>#N/A</v>
      </c>
      <c r="KP88" s="165" t="e">
        <f t="shared" si="172"/>
        <v>#N/A</v>
      </c>
      <c r="KQ88" s="165" t="e">
        <f t="shared" si="172"/>
        <v>#N/A</v>
      </c>
      <c r="KR88" s="165" t="e">
        <f t="shared" si="172"/>
        <v>#N/A</v>
      </c>
      <c r="KS88" s="165" t="e">
        <f t="shared" si="173"/>
        <v>#N/A</v>
      </c>
      <c r="KT88" s="165" t="e">
        <f t="shared" si="173"/>
        <v>#N/A</v>
      </c>
      <c r="KU88" s="165" t="e">
        <f t="shared" si="173"/>
        <v>#N/A</v>
      </c>
      <c r="KV88" s="165" t="e">
        <f t="shared" si="173"/>
        <v>#N/A</v>
      </c>
      <c r="KW88" s="165" t="e">
        <f t="shared" si="173"/>
        <v>#N/A</v>
      </c>
      <c r="KX88" s="165" t="e">
        <f t="shared" si="173"/>
        <v>#N/A</v>
      </c>
      <c r="KY88" s="165" t="e">
        <f t="shared" si="173"/>
        <v>#N/A</v>
      </c>
      <c r="KZ88" s="165" t="e">
        <f t="shared" si="173"/>
        <v>#N/A</v>
      </c>
      <c r="LA88" s="165" t="e">
        <f t="shared" si="173"/>
        <v>#N/A</v>
      </c>
      <c r="LB88" s="165" t="e">
        <f t="shared" si="173"/>
        <v>#N/A</v>
      </c>
      <c r="LC88" s="165" t="e">
        <f t="shared" si="173"/>
        <v>#N/A</v>
      </c>
      <c r="LD88" s="165" t="e">
        <f t="shared" si="173"/>
        <v>#N/A</v>
      </c>
      <c r="LE88" s="165" t="e">
        <f t="shared" si="173"/>
        <v>#N/A</v>
      </c>
      <c r="LF88" s="165" t="e">
        <f t="shared" si="173"/>
        <v>#N/A</v>
      </c>
      <c r="LG88" s="165" t="e">
        <f t="shared" si="173"/>
        <v>#N/A</v>
      </c>
      <c r="LH88" s="165" t="e">
        <f t="shared" si="173"/>
        <v>#N/A</v>
      </c>
      <c r="LI88" s="165" t="e">
        <f t="shared" si="174"/>
        <v>#N/A</v>
      </c>
      <c r="LJ88" s="165" t="e">
        <f t="shared" si="174"/>
        <v>#N/A</v>
      </c>
      <c r="LK88" s="165" t="e">
        <f t="shared" si="174"/>
        <v>#N/A</v>
      </c>
      <c r="LL88" s="165" t="e">
        <f t="shared" si="174"/>
        <v>#N/A</v>
      </c>
      <c r="LM88" s="165" t="e">
        <f t="shared" si="174"/>
        <v>#N/A</v>
      </c>
      <c r="LN88" s="165" t="e">
        <f t="shared" si="174"/>
        <v>#N/A</v>
      </c>
      <c r="LO88" s="165" t="e">
        <f t="shared" si="174"/>
        <v>#N/A</v>
      </c>
      <c r="LP88" s="165" t="e">
        <f t="shared" si="174"/>
        <v>#N/A</v>
      </c>
      <c r="LQ88" s="165" t="e">
        <f t="shared" si="174"/>
        <v>#N/A</v>
      </c>
      <c r="LR88" s="165" t="e">
        <f t="shared" si="174"/>
        <v>#N/A</v>
      </c>
      <c r="LS88" s="165" t="e">
        <f t="shared" si="174"/>
        <v>#N/A</v>
      </c>
      <c r="LT88" s="165" t="e">
        <f t="shared" si="174"/>
        <v>#N/A</v>
      </c>
      <c r="LU88" s="165" t="e">
        <f t="shared" si="174"/>
        <v>#N/A</v>
      </c>
      <c r="LV88" s="165" t="e">
        <f t="shared" si="174"/>
        <v>#N/A</v>
      </c>
      <c r="LW88" s="165" t="e">
        <f t="shared" si="174"/>
        <v>#N/A</v>
      </c>
      <c r="LX88" s="165" t="e">
        <f t="shared" si="174"/>
        <v>#N/A</v>
      </c>
      <c r="LY88" s="165" t="e">
        <f t="shared" si="175"/>
        <v>#N/A</v>
      </c>
      <c r="LZ88" s="165" t="e">
        <f t="shared" si="175"/>
        <v>#N/A</v>
      </c>
      <c r="MA88" s="165" t="e">
        <f t="shared" si="175"/>
        <v>#N/A</v>
      </c>
      <c r="MB88" s="165" t="e">
        <f t="shared" si="175"/>
        <v>#N/A</v>
      </c>
      <c r="MC88" s="165" t="e">
        <f t="shared" si="175"/>
        <v>#N/A</v>
      </c>
      <c r="MD88" s="165" t="e">
        <f t="shared" si="175"/>
        <v>#N/A</v>
      </c>
      <c r="ME88" s="165" t="e">
        <f t="shared" si="175"/>
        <v>#N/A</v>
      </c>
      <c r="MF88" s="165" t="e">
        <f t="shared" si="175"/>
        <v>#N/A</v>
      </c>
      <c r="MG88" s="165" t="e">
        <f t="shared" si="175"/>
        <v>#N/A</v>
      </c>
      <c r="MH88" s="165" t="e">
        <f t="shared" si="175"/>
        <v>#N/A</v>
      </c>
      <c r="MI88" s="165" t="e">
        <f t="shared" si="175"/>
        <v>#N/A</v>
      </c>
      <c r="MJ88" s="165" t="e">
        <f t="shared" si="175"/>
        <v>#N/A</v>
      </c>
      <c r="MK88" s="165" t="e">
        <f t="shared" si="175"/>
        <v>#N/A</v>
      </c>
      <c r="ML88" s="165" t="e">
        <f t="shared" si="175"/>
        <v>#N/A</v>
      </c>
      <c r="MM88" s="165" t="e">
        <f t="shared" si="175"/>
        <v>#N/A</v>
      </c>
      <c r="MN88" s="165" t="e">
        <f t="shared" si="175"/>
        <v>#N/A</v>
      </c>
      <c r="MO88" s="165" t="e">
        <f t="shared" si="176"/>
        <v>#N/A</v>
      </c>
      <c r="MP88" s="165" t="e">
        <f t="shared" si="176"/>
        <v>#N/A</v>
      </c>
      <c r="MQ88" s="165" t="e">
        <f t="shared" si="176"/>
        <v>#N/A</v>
      </c>
      <c r="MR88" s="165" t="e">
        <f t="shared" si="176"/>
        <v>#N/A</v>
      </c>
      <c r="MS88" s="165" t="e">
        <f t="shared" si="176"/>
        <v>#N/A</v>
      </c>
      <c r="MT88" s="165" t="e">
        <f t="shared" si="176"/>
        <v>#N/A</v>
      </c>
      <c r="MU88" s="165" t="e">
        <f t="shared" si="176"/>
        <v>#N/A</v>
      </c>
      <c r="MV88" s="165" t="e">
        <f t="shared" si="176"/>
        <v>#N/A</v>
      </c>
      <c r="MW88" s="165" t="e">
        <f t="shared" si="176"/>
        <v>#N/A</v>
      </c>
      <c r="MX88" s="165" t="e">
        <f t="shared" si="176"/>
        <v>#N/A</v>
      </c>
      <c r="MY88" s="165" t="e">
        <f t="shared" si="176"/>
        <v>#N/A</v>
      </c>
      <c r="MZ88" s="165" t="e">
        <f t="shared" si="176"/>
        <v>#N/A</v>
      </c>
      <c r="NA88" s="165" t="e">
        <f t="shared" si="176"/>
        <v>#N/A</v>
      </c>
      <c r="NB88" s="165" t="e">
        <f t="shared" si="176"/>
        <v>#N/A</v>
      </c>
      <c r="NC88" s="165" t="e">
        <f t="shared" si="176"/>
        <v>#N/A</v>
      </c>
      <c r="ND88" s="165" t="e">
        <f t="shared" si="176"/>
        <v>#N/A</v>
      </c>
      <c r="NE88" s="165" t="e">
        <f t="shared" si="177"/>
        <v>#N/A</v>
      </c>
      <c r="NF88" s="165" t="e">
        <f t="shared" si="177"/>
        <v>#N/A</v>
      </c>
      <c r="NG88" s="165" t="e">
        <f t="shared" si="177"/>
        <v>#N/A</v>
      </c>
      <c r="NH88" s="165" t="e">
        <f t="shared" si="177"/>
        <v>#N/A</v>
      </c>
      <c r="NI88" s="165" t="e">
        <f t="shared" si="177"/>
        <v>#N/A</v>
      </c>
      <c r="NJ88" s="165" t="e">
        <f t="shared" si="177"/>
        <v>#N/A</v>
      </c>
      <c r="NK88" s="165" t="e">
        <f t="shared" si="177"/>
        <v>#N/A</v>
      </c>
      <c r="NL88" s="165" t="e">
        <f t="shared" si="177"/>
        <v>#N/A</v>
      </c>
      <c r="NM88" s="165" t="e">
        <f t="shared" si="177"/>
        <v>#N/A</v>
      </c>
      <c r="NN88" s="165" t="e">
        <f t="shared" si="177"/>
        <v>#N/A</v>
      </c>
      <c r="NO88" s="165" t="e">
        <f t="shared" si="177"/>
        <v>#N/A</v>
      </c>
      <c r="NP88" s="165" t="e">
        <f t="shared" si="177"/>
        <v>#N/A</v>
      </c>
      <c r="NQ88" s="165" t="e">
        <f t="shared" si="177"/>
        <v>#N/A</v>
      </c>
      <c r="NR88" s="165" t="e">
        <f t="shared" si="177"/>
        <v>#N/A</v>
      </c>
      <c r="NS88" s="165" t="e">
        <f t="shared" si="177"/>
        <v>#N/A</v>
      </c>
      <c r="NT88" s="165" t="e">
        <f t="shared" si="177"/>
        <v>#N/A</v>
      </c>
      <c r="NU88" s="165" t="e">
        <f t="shared" si="178"/>
        <v>#N/A</v>
      </c>
      <c r="NV88" s="165" t="e">
        <f t="shared" si="178"/>
        <v>#N/A</v>
      </c>
      <c r="NW88" s="165" t="e">
        <f t="shared" si="178"/>
        <v>#N/A</v>
      </c>
      <c r="NX88" s="165" t="e">
        <f t="shared" si="178"/>
        <v>#N/A</v>
      </c>
      <c r="NY88" s="165" t="e">
        <f t="shared" si="178"/>
        <v>#N/A</v>
      </c>
      <c r="NZ88" s="165" t="e">
        <f t="shared" si="178"/>
        <v>#N/A</v>
      </c>
      <c r="OA88" s="165" t="e">
        <f t="shared" si="178"/>
        <v>#N/A</v>
      </c>
      <c r="OB88" s="165" t="e">
        <f t="shared" si="178"/>
        <v>#N/A</v>
      </c>
      <c r="OC88" s="165" t="e">
        <f t="shared" si="178"/>
        <v>#N/A</v>
      </c>
      <c r="OD88" s="165" t="e">
        <f t="shared" si="178"/>
        <v>#N/A</v>
      </c>
      <c r="OE88" s="165" t="e">
        <f t="shared" si="178"/>
        <v>#N/A</v>
      </c>
      <c r="OF88" s="165" t="e">
        <f t="shared" si="178"/>
        <v>#N/A</v>
      </c>
      <c r="OG88" s="165" t="e">
        <f t="shared" si="178"/>
        <v>#N/A</v>
      </c>
      <c r="OH88" s="165" t="e">
        <f t="shared" si="178"/>
        <v>#N/A</v>
      </c>
      <c r="OI88" s="165" t="e">
        <f t="shared" si="178"/>
        <v>#N/A</v>
      </c>
      <c r="OJ88" s="165" t="e">
        <f t="shared" si="178"/>
        <v>#N/A</v>
      </c>
      <c r="OK88" s="165" t="e">
        <f t="shared" si="179"/>
        <v>#N/A</v>
      </c>
      <c r="OL88" s="165" t="e">
        <f t="shared" si="179"/>
        <v>#N/A</v>
      </c>
      <c r="OM88" s="165" t="e">
        <f t="shared" si="179"/>
        <v>#N/A</v>
      </c>
      <c r="ON88" s="165" t="e">
        <f t="shared" si="179"/>
        <v>#N/A</v>
      </c>
      <c r="OO88" s="165" t="e">
        <f t="shared" si="179"/>
        <v>#N/A</v>
      </c>
      <c r="OP88" s="165" t="e">
        <f t="shared" si="143"/>
        <v>#N/A</v>
      </c>
      <c r="OQ88" s="165" t="e">
        <f t="shared" si="143"/>
        <v>#N/A</v>
      </c>
      <c r="OR88" s="165" t="e">
        <f t="shared" si="143"/>
        <v>#N/A</v>
      </c>
      <c r="OS88" s="165" t="e">
        <f t="shared" si="143"/>
        <v>#N/A</v>
      </c>
      <c r="OT88" s="165" t="e">
        <f t="shared" si="143"/>
        <v>#N/A</v>
      </c>
      <c r="OU88" s="165" t="e">
        <f t="shared" si="143"/>
        <v>#N/A</v>
      </c>
      <c r="OV88" s="165" t="e">
        <f t="shared" si="143"/>
        <v>#N/A</v>
      </c>
      <c r="OW88" s="165" t="e">
        <f t="shared" si="143"/>
        <v>#N/A</v>
      </c>
      <c r="OX88" s="165" t="e">
        <f t="shared" si="143"/>
        <v>#N/A</v>
      </c>
      <c r="OY88" s="165" t="e">
        <f t="shared" si="143"/>
        <v>#N/A</v>
      </c>
      <c r="OZ88" s="165" t="e">
        <f t="shared" si="143"/>
        <v>#N/A</v>
      </c>
      <c r="PA88" s="165" t="e">
        <f t="shared" si="143"/>
        <v>#N/A</v>
      </c>
      <c r="PB88" s="165" t="e">
        <f t="shared" si="143"/>
        <v>#N/A</v>
      </c>
      <c r="PC88" s="165" t="e">
        <f t="shared" si="143"/>
        <v>#N/A</v>
      </c>
      <c r="PD88" s="165" t="e">
        <f t="shared" si="143"/>
        <v>#N/A</v>
      </c>
      <c r="PE88" s="165" t="e">
        <f t="shared" si="143"/>
        <v>#N/A</v>
      </c>
      <c r="PF88" s="165" t="e">
        <f t="shared" si="171"/>
        <v>#N/A</v>
      </c>
      <c r="PG88" s="165" t="e">
        <f t="shared" si="171"/>
        <v>#N/A</v>
      </c>
      <c r="PH88" s="165" t="e">
        <f t="shared" si="171"/>
        <v>#N/A</v>
      </c>
    </row>
    <row r="89" spans="1:424" hidden="1" x14ac:dyDescent="0.45">
      <c r="A89" s="4">
        <v>86</v>
      </c>
      <c r="B89" s="91"/>
      <c r="C89" s="91"/>
      <c r="D89" s="91"/>
      <c r="E89" s="120" t="str">
        <f t="shared" si="146"/>
        <v/>
      </c>
      <c r="F89" s="120" t="str">
        <f t="shared" si="147"/>
        <v/>
      </c>
      <c r="G89" s="71" t="str">
        <f t="shared" si="148"/>
        <v/>
      </c>
      <c r="H89" s="23"/>
      <c r="I89" s="55"/>
      <c r="J89" s="298"/>
      <c r="K89" s="72" t="str">
        <f>IF(AND(B89&gt;0,C89&gt;0,D89&gt;0),IF(ISBLANK(J89),IF(ISBLANK(H89),"",(D89-B89)*VLOOKUP(H89,VLookups!$A$4:$B$13,2,FALSE)),J89),"")</f>
        <v/>
      </c>
      <c r="L89" s="73" t="str">
        <f t="shared" si="144"/>
        <v/>
      </c>
      <c r="M89" s="91"/>
      <c r="N89" s="265" t="str">
        <f>IF(AND(M89&gt;0,C89&gt;0,NOT(K89="")),ABS(VLOOKUP($M$1,VLookups!$A$43:$B$44,2,FALSE)-_xlfn.NORM.DIST(M89,G89,K89,TRUE)),"")</f>
        <v/>
      </c>
      <c r="O89" s="90" t="str">
        <f>IF(AND($B89&gt;0,$C89&gt;0,$D89&gt;0,NOT(ISBLANK($H89))),_xlfn.NORM.INV(ABS(VLOOKUP($M$1,VLookups!$A$43:$B$44,2,FALSE)-O$3),$G89,$K89),"")</f>
        <v/>
      </c>
      <c r="P89" s="89" t="str">
        <f>IF(AND($B89&gt;0,$C89&gt;0,$D89&gt;0,NOT(ISBLANK($H89))),_xlfn.NORM.INV(ABS(VLOOKUP($M$1,VLookups!$A$43:$B$44,2,FALSE)-P$3),$G89,$K89),"")</f>
        <v/>
      </c>
      <c r="Q89" s="90" t="str">
        <f>IF(AND($B89&gt;0,$C89&gt;0,$D89&gt;0,NOT(ISBLANK($H89))),_xlfn.NORM.INV(ABS(VLOOKUP($M$1,VLookups!$A$43:$B$44,2,FALSE)-Q$3),$G89,$K89),"")</f>
        <v/>
      </c>
      <c r="R89" s="89" t="str">
        <f>IF(AND($B89&gt;0,$C89&gt;0,$D89&gt;0,NOT(ISBLANK($H89))),_xlfn.NORM.INV(ABS(VLOOKUP($M$1,VLookups!$A$43:$B$44,2,FALSE)-R$3),$G89,$K89),"")</f>
        <v/>
      </c>
      <c r="S89" s="90" t="str">
        <f>IF(AND($B89&gt;0,$C89&gt;0,$D89&gt;0,NOT(ISBLANK($H89))),_xlfn.NORM.INV(ABS(VLOOKUP($M$1,VLookups!$A$43:$B$44,2,FALSE)-S$3),$G89,$K89),"")</f>
        <v/>
      </c>
      <c r="T89" s="89" t="str">
        <f>IF(AND($B89&gt;0,$C89&gt;0,$D89&gt;0,NOT(ISBLANK($H89))),_xlfn.NORM.INV(ABS(VLOOKUP($M$1,VLookups!$A$43:$B$44,2,FALSE)-T$3),$G89,$K89),"")</f>
        <v/>
      </c>
      <c r="U89" s="5"/>
      <c r="V89" s="164" t="str">
        <f t="shared" si="149"/>
        <v/>
      </c>
      <c r="W89" s="47" t="str">
        <f t="shared" ref="W89:AL103" si="195">IF(ISNONTEXT($V89),X89-$V89,"")</f>
        <v/>
      </c>
      <c r="X89" s="47" t="str">
        <f t="shared" si="195"/>
        <v/>
      </c>
      <c r="Y89" s="47" t="str">
        <f t="shared" si="195"/>
        <v/>
      </c>
      <c r="Z89" s="47" t="str">
        <f t="shared" si="195"/>
        <v/>
      </c>
      <c r="AA89" s="47" t="str">
        <f t="shared" si="195"/>
        <v/>
      </c>
      <c r="AB89" s="47" t="str">
        <f t="shared" si="195"/>
        <v/>
      </c>
      <c r="AC89" s="47" t="str">
        <f t="shared" si="195"/>
        <v/>
      </c>
      <c r="AD89" s="47" t="str">
        <f t="shared" si="195"/>
        <v/>
      </c>
      <c r="AE89" s="47" t="str">
        <f t="shared" si="195"/>
        <v/>
      </c>
      <c r="AF89" s="47" t="str">
        <f t="shared" si="195"/>
        <v/>
      </c>
      <c r="AG89" s="47" t="str">
        <f t="shared" si="195"/>
        <v/>
      </c>
      <c r="AH89" s="47" t="str">
        <f t="shared" si="195"/>
        <v/>
      </c>
      <c r="AI89" s="47" t="str">
        <f t="shared" si="195"/>
        <v/>
      </c>
      <c r="AJ89" s="47" t="str">
        <f t="shared" si="195"/>
        <v/>
      </c>
      <c r="AK89" s="47" t="str">
        <f t="shared" si="195"/>
        <v/>
      </c>
      <c r="AL89" s="47" t="str">
        <f t="shared" si="195"/>
        <v/>
      </c>
      <c r="AM89" s="47" t="str">
        <f t="shared" si="187"/>
        <v/>
      </c>
      <c r="AN89" s="47" t="str">
        <f t="shared" si="187"/>
        <v/>
      </c>
      <c r="AO89" s="47" t="str">
        <f t="shared" si="187"/>
        <v/>
      </c>
      <c r="AP89" s="47" t="str">
        <f t="shared" si="187"/>
        <v/>
      </c>
      <c r="AQ89" s="47" t="str">
        <f t="shared" si="187"/>
        <v/>
      </c>
      <c r="AR89" s="47" t="str">
        <f t="shared" si="187"/>
        <v/>
      </c>
      <c r="AS89" s="47" t="str">
        <f t="shared" si="187"/>
        <v/>
      </c>
      <c r="AT89" s="47" t="str">
        <f t="shared" si="187"/>
        <v/>
      </c>
      <c r="AU89" s="47" t="str">
        <f t="shared" si="187"/>
        <v/>
      </c>
      <c r="AV89" s="47" t="str">
        <f t="shared" si="187"/>
        <v/>
      </c>
      <c r="AW89" s="47" t="str">
        <f t="shared" si="187"/>
        <v/>
      </c>
      <c r="AX89" s="47" t="str">
        <f t="shared" si="187"/>
        <v/>
      </c>
      <c r="AY89" s="47" t="str">
        <f t="shared" si="187"/>
        <v/>
      </c>
      <c r="AZ89" s="47" t="str">
        <f t="shared" si="187"/>
        <v/>
      </c>
      <c r="BA89" s="47" t="str">
        <f t="shared" si="187"/>
        <v/>
      </c>
      <c r="BB89" s="47" t="str">
        <f t="shared" si="188"/>
        <v/>
      </c>
      <c r="BC89" s="47" t="str">
        <f t="shared" si="188"/>
        <v/>
      </c>
      <c r="BD89" s="47" t="str">
        <f t="shared" si="188"/>
        <v/>
      </c>
      <c r="BE89" s="47" t="str">
        <f t="shared" si="188"/>
        <v/>
      </c>
      <c r="BF89" s="47" t="str">
        <f t="shared" si="188"/>
        <v/>
      </c>
      <c r="BG89" s="47" t="str">
        <f t="shared" si="188"/>
        <v/>
      </c>
      <c r="BH89" s="47" t="str">
        <f t="shared" si="188"/>
        <v/>
      </c>
      <c r="BI89" s="47" t="str">
        <f t="shared" si="188"/>
        <v/>
      </c>
      <c r="BJ89" s="47" t="str">
        <f t="shared" si="188"/>
        <v/>
      </c>
      <c r="BK89" s="47" t="str">
        <f t="shared" si="188"/>
        <v/>
      </c>
      <c r="BL89" s="47" t="str">
        <f t="shared" si="188"/>
        <v/>
      </c>
      <c r="BM89" s="47" t="str">
        <f t="shared" si="188"/>
        <v/>
      </c>
      <c r="BN89" s="47" t="str">
        <f t="shared" si="188"/>
        <v/>
      </c>
      <c r="BO89" s="47" t="str">
        <f t="shared" si="188"/>
        <v/>
      </c>
      <c r="BP89" s="47" t="str">
        <f t="shared" si="188"/>
        <v/>
      </c>
      <c r="BQ89" s="47" t="str">
        <f t="shared" si="188"/>
        <v/>
      </c>
      <c r="BR89" s="47" t="str">
        <f t="shared" si="182"/>
        <v/>
      </c>
      <c r="BS89" s="47" t="str">
        <f t="shared" si="182"/>
        <v/>
      </c>
      <c r="BT89" s="47" t="str">
        <f t="shared" si="182"/>
        <v/>
      </c>
      <c r="BU89" s="47" t="str">
        <f t="shared" si="182"/>
        <v/>
      </c>
      <c r="BV89" s="47" t="str">
        <f t="shared" si="182"/>
        <v/>
      </c>
      <c r="BW89" s="47" t="str">
        <f t="shared" si="182"/>
        <v/>
      </c>
      <c r="BX89" s="47" t="str">
        <f t="shared" si="182"/>
        <v/>
      </c>
      <c r="BY89" s="47" t="str">
        <f t="shared" si="182"/>
        <v/>
      </c>
      <c r="BZ89" s="47" t="str">
        <f t="shared" si="182"/>
        <v/>
      </c>
      <c r="CA89" s="47" t="str">
        <f t="shared" si="182"/>
        <v/>
      </c>
      <c r="CB89" s="47" t="str">
        <f t="shared" si="182"/>
        <v/>
      </c>
      <c r="CC89" s="47" t="str">
        <f t="shared" si="182"/>
        <v/>
      </c>
      <c r="CD89" s="47" t="str">
        <f t="shared" si="182"/>
        <v/>
      </c>
      <c r="CE89" s="47" t="str">
        <f t="shared" si="182"/>
        <v/>
      </c>
      <c r="CF89" s="47" t="str">
        <f t="shared" si="182"/>
        <v/>
      </c>
      <c r="CG89" s="47" t="str">
        <f t="shared" si="189"/>
        <v/>
      </c>
      <c r="CH89" s="47" t="str">
        <f t="shared" si="189"/>
        <v/>
      </c>
      <c r="CI89" s="47" t="str">
        <f t="shared" si="189"/>
        <v/>
      </c>
      <c r="CJ89" s="47" t="str">
        <f t="shared" si="189"/>
        <v/>
      </c>
      <c r="CK89" s="47" t="str">
        <f t="shared" si="189"/>
        <v/>
      </c>
      <c r="CL89" s="47" t="str">
        <f t="shared" si="189"/>
        <v/>
      </c>
      <c r="CM89" s="47" t="str">
        <f t="shared" si="189"/>
        <v/>
      </c>
      <c r="CN89" s="47" t="str">
        <f t="shared" si="189"/>
        <v/>
      </c>
      <c r="CO89" s="47" t="str">
        <f t="shared" si="189"/>
        <v/>
      </c>
      <c r="CP89" s="47" t="str">
        <f t="shared" si="189"/>
        <v/>
      </c>
      <c r="CQ89" s="47" t="str">
        <f t="shared" si="189"/>
        <v/>
      </c>
      <c r="CR89" s="47" t="str">
        <f t="shared" si="189"/>
        <v/>
      </c>
      <c r="CS89" s="47" t="str">
        <f t="shared" si="189"/>
        <v/>
      </c>
      <c r="CT89" s="47" t="str">
        <f t="shared" si="189"/>
        <v/>
      </c>
      <c r="CU89" s="47" t="str">
        <f t="shared" si="189"/>
        <v/>
      </c>
      <c r="CV89" s="47" t="str">
        <f t="shared" si="189"/>
        <v/>
      </c>
      <c r="CW89" s="47" t="str">
        <f t="shared" si="183"/>
        <v/>
      </c>
      <c r="CX89" s="47" t="str">
        <f t="shared" si="183"/>
        <v/>
      </c>
      <c r="CY89" s="47" t="str">
        <f t="shared" si="183"/>
        <v/>
      </c>
      <c r="CZ89" s="47" t="str">
        <f t="shared" si="183"/>
        <v/>
      </c>
      <c r="DA89" s="47" t="str">
        <f t="shared" si="183"/>
        <v/>
      </c>
      <c r="DB89" s="47" t="str">
        <f t="shared" si="183"/>
        <v/>
      </c>
      <c r="DC89" s="47" t="str">
        <f t="shared" si="183"/>
        <v/>
      </c>
      <c r="DD89" s="47" t="str">
        <f t="shared" si="183"/>
        <v/>
      </c>
      <c r="DE89" s="47" t="str">
        <f t="shared" si="183"/>
        <v/>
      </c>
      <c r="DF89" s="47" t="str">
        <f t="shared" si="183"/>
        <v/>
      </c>
      <c r="DG89" s="47" t="str">
        <f t="shared" si="183"/>
        <v/>
      </c>
      <c r="DH89" s="47" t="str">
        <f t="shared" si="183"/>
        <v/>
      </c>
      <c r="DI89" s="47" t="str">
        <f t="shared" si="183"/>
        <v/>
      </c>
      <c r="DJ89" s="47" t="str">
        <f t="shared" si="183"/>
        <v/>
      </c>
      <c r="DK89" s="47" t="str">
        <f t="shared" si="183"/>
        <v/>
      </c>
      <c r="DL89" s="47" t="str">
        <f t="shared" si="190"/>
        <v/>
      </c>
      <c r="DM89" s="47" t="str">
        <f t="shared" si="190"/>
        <v/>
      </c>
      <c r="DN89" s="47" t="str">
        <f t="shared" si="190"/>
        <v/>
      </c>
      <c r="DO89" s="47" t="str">
        <f t="shared" si="190"/>
        <v/>
      </c>
      <c r="DP89" s="47" t="str">
        <f t="shared" si="190"/>
        <v/>
      </c>
      <c r="DQ89" s="47" t="str">
        <f t="shared" si="190"/>
        <v/>
      </c>
      <c r="DR89" s="47" t="str">
        <f t="shared" si="190"/>
        <v/>
      </c>
      <c r="DS89" s="179" t="str">
        <f t="shared" si="150"/>
        <v/>
      </c>
      <c r="DT89" s="47" t="str">
        <f t="shared" ref="DT89:EI103" si="196">IF(ISNONTEXT($V89),DS89+$V89,"")</f>
        <v/>
      </c>
      <c r="DU89" s="47" t="str">
        <f t="shared" si="196"/>
        <v/>
      </c>
      <c r="DV89" s="47" t="str">
        <f t="shared" si="196"/>
        <v/>
      </c>
      <c r="DW89" s="47" t="str">
        <f t="shared" si="196"/>
        <v/>
      </c>
      <c r="DX89" s="47" t="str">
        <f t="shared" si="196"/>
        <v/>
      </c>
      <c r="DY89" s="47" t="str">
        <f t="shared" si="196"/>
        <v/>
      </c>
      <c r="DZ89" s="47" t="str">
        <f t="shared" si="196"/>
        <v/>
      </c>
      <c r="EA89" s="47" t="str">
        <f t="shared" si="196"/>
        <v/>
      </c>
      <c r="EB89" s="47" t="str">
        <f t="shared" si="196"/>
        <v/>
      </c>
      <c r="EC89" s="47" t="str">
        <f t="shared" si="196"/>
        <v/>
      </c>
      <c r="ED89" s="47" t="str">
        <f t="shared" si="196"/>
        <v/>
      </c>
      <c r="EE89" s="47" t="str">
        <f t="shared" si="196"/>
        <v/>
      </c>
      <c r="EF89" s="47" t="str">
        <f t="shared" si="196"/>
        <v/>
      </c>
      <c r="EG89" s="47" t="str">
        <f t="shared" si="196"/>
        <v/>
      </c>
      <c r="EH89" s="47" t="str">
        <f t="shared" si="196"/>
        <v/>
      </c>
      <c r="EI89" s="47" t="str">
        <f t="shared" si="196"/>
        <v/>
      </c>
      <c r="EJ89" s="47" t="str">
        <f t="shared" si="191"/>
        <v/>
      </c>
      <c r="EK89" s="47" t="str">
        <f t="shared" si="191"/>
        <v/>
      </c>
      <c r="EL89" s="47" t="str">
        <f t="shared" si="191"/>
        <v/>
      </c>
      <c r="EM89" s="47" t="str">
        <f t="shared" si="191"/>
        <v/>
      </c>
      <c r="EN89" s="47" t="str">
        <f t="shared" si="191"/>
        <v/>
      </c>
      <c r="EO89" s="47" t="str">
        <f t="shared" si="191"/>
        <v/>
      </c>
      <c r="EP89" s="47" t="str">
        <f t="shared" si="191"/>
        <v/>
      </c>
      <c r="EQ89" s="47" t="str">
        <f t="shared" si="191"/>
        <v/>
      </c>
      <c r="ER89" s="47" t="str">
        <f t="shared" si="191"/>
        <v/>
      </c>
      <c r="ES89" s="47" t="str">
        <f t="shared" si="191"/>
        <v/>
      </c>
      <c r="ET89" s="47" t="str">
        <f t="shared" si="191"/>
        <v/>
      </c>
      <c r="EU89" s="47" t="str">
        <f t="shared" si="191"/>
        <v/>
      </c>
      <c r="EV89" s="47" t="str">
        <f t="shared" si="191"/>
        <v/>
      </c>
      <c r="EW89" s="47" t="str">
        <f t="shared" si="191"/>
        <v/>
      </c>
      <c r="EX89" s="47" t="str">
        <f t="shared" si="191"/>
        <v/>
      </c>
      <c r="EY89" s="47" t="str">
        <f t="shared" si="192"/>
        <v/>
      </c>
      <c r="EZ89" s="47" t="str">
        <f t="shared" si="192"/>
        <v/>
      </c>
      <c r="FA89" s="47" t="str">
        <f t="shared" si="192"/>
        <v/>
      </c>
      <c r="FB89" s="47" t="str">
        <f t="shared" si="192"/>
        <v/>
      </c>
      <c r="FC89" s="47" t="str">
        <f t="shared" si="192"/>
        <v/>
      </c>
      <c r="FD89" s="47" t="str">
        <f t="shared" si="192"/>
        <v/>
      </c>
      <c r="FE89" s="47" t="str">
        <f t="shared" si="192"/>
        <v/>
      </c>
      <c r="FF89" s="47" t="str">
        <f t="shared" si="192"/>
        <v/>
      </c>
      <c r="FG89" s="47" t="str">
        <f t="shared" si="192"/>
        <v/>
      </c>
      <c r="FH89" s="47" t="str">
        <f t="shared" si="192"/>
        <v/>
      </c>
      <c r="FI89" s="47" t="str">
        <f t="shared" si="192"/>
        <v/>
      </c>
      <c r="FJ89" s="47" t="str">
        <f t="shared" si="192"/>
        <v/>
      </c>
      <c r="FK89" s="47" t="str">
        <f t="shared" si="192"/>
        <v/>
      </c>
      <c r="FL89" s="47" t="str">
        <f t="shared" si="192"/>
        <v/>
      </c>
      <c r="FM89" s="47" t="str">
        <f t="shared" si="192"/>
        <v/>
      </c>
      <c r="FN89" s="47" t="str">
        <f t="shared" si="192"/>
        <v/>
      </c>
      <c r="FO89" s="47" t="str">
        <f t="shared" si="184"/>
        <v/>
      </c>
      <c r="FP89" s="47" t="str">
        <f t="shared" si="184"/>
        <v/>
      </c>
      <c r="FQ89" s="47" t="str">
        <f t="shared" si="184"/>
        <v/>
      </c>
      <c r="FR89" s="47" t="str">
        <f t="shared" si="184"/>
        <v/>
      </c>
      <c r="FS89" s="47" t="str">
        <f t="shared" si="184"/>
        <v/>
      </c>
      <c r="FT89" s="47" t="str">
        <f t="shared" si="184"/>
        <v/>
      </c>
      <c r="FU89" s="47" t="str">
        <f t="shared" si="184"/>
        <v/>
      </c>
      <c r="FV89" s="47" t="str">
        <f t="shared" si="184"/>
        <v/>
      </c>
      <c r="FW89" s="47" t="str">
        <f t="shared" si="184"/>
        <v/>
      </c>
      <c r="FX89" s="47" t="str">
        <f t="shared" si="184"/>
        <v/>
      </c>
      <c r="FY89" s="47" t="str">
        <f t="shared" si="184"/>
        <v/>
      </c>
      <c r="FZ89" s="47" t="str">
        <f t="shared" si="184"/>
        <v/>
      </c>
      <c r="GA89" s="47" t="str">
        <f t="shared" si="184"/>
        <v/>
      </c>
      <c r="GB89" s="47" t="str">
        <f t="shared" si="184"/>
        <v/>
      </c>
      <c r="GC89" s="47" t="str">
        <f t="shared" si="184"/>
        <v/>
      </c>
      <c r="GD89" s="47" t="str">
        <f t="shared" si="193"/>
        <v/>
      </c>
      <c r="GE89" s="47" t="str">
        <f t="shared" si="193"/>
        <v/>
      </c>
      <c r="GF89" s="47" t="str">
        <f t="shared" si="193"/>
        <v/>
      </c>
      <c r="GG89" s="47" t="str">
        <f t="shared" si="193"/>
        <v/>
      </c>
      <c r="GH89" s="47" t="str">
        <f t="shared" si="193"/>
        <v/>
      </c>
      <c r="GI89" s="47" t="str">
        <f t="shared" si="193"/>
        <v/>
      </c>
      <c r="GJ89" s="47" t="str">
        <f t="shared" si="193"/>
        <v/>
      </c>
      <c r="GK89" s="47" t="str">
        <f t="shared" si="193"/>
        <v/>
      </c>
      <c r="GL89" s="47" t="str">
        <f t="shared" si="193"/>
        <v/>
      </c>
      <c r="GM89" s="47" t="str">
        <f t="shared" si="193"/>
        <v/>
      </c>
      <c r="GN89" s="47" t="str">
        <f t="shared" si="193"/>
        <v/>
      </c>
      <c r="GO89" s="47" t="str">
        <f t="shared" si="193"/>
        <v/>
      </c>
      <c r="GP89" s="47" t="str">
        <f t="shared" si="193"/>
        <v/>
      </c>
      <c r="GQ89" s="47" t="str">
        <f t="shared" si="193"/>
        <v/>
      </c>
      <c r="GR89" s="47" t="str">
        <f t="shared" si="193"/>
        <v/>
      </c>
      <c r="GS89" s="47" t="str">
        <f t="shared" si="193"/>
        <v/>
      </c>
      <c r="GT89" s="47" t="str">
        <f t="shared" si="185"/>
        <v/>
      </c>
      <c r="GU89" s="47" t="str">
        <f t="shared" si="185"/>
        <v/>
      </c>
      <c r="GV89" s="47" t="str">
        <f t="shared" si="185"/>
        <v/>
      </c>
      <c r="GW89" s="47" t="str">
        <f t="shared" si="185"/>
        <v/>
      </c>
      <c r="GX89" s="47" t="str">
        <f t="shared" si="185"/>
        <v/>
      </c>
      <c r="GY89" s="47" t="str">
        <f t="shared" si="185"/>
        <v/>
      </c>
      <c r="GZ89" s="47" t="str">
        <f t="shared" si="185"/>
        <v/>
      </c>
      <c r="HA89" s="47" t="str">
        <f t="shared" si="185"/>
        <v/>
      </c>
      <c r="HB89" s="47" t="str">
        <f t="shared" si="185"/>
        <v/>
      </c>
      <c r="HC89" s="47" t="str">
        <f t="shared" si="185"/>
        <v/>
      </c>
      <c r="HD89" s="47" t="str">
        <f t="shared" si="185"/>
        <v/>
      </c>
      <c r="HE89" s="47" t="str">
        <f t="shared" si="185"/>
        <v/>
      </c>
      <c r="HF89" s="47" t="str">
        <f t="shared" si="185"/>
        <v/>
      </c>
      <c r="HG89" s="47" t="str">
        <f t="shared" si="185"/>
        <v/>
      </c>
      <c r="HH89" s="47" t="str">
        <f t="shared" si="185"/>
        <v/>
      </c>
      <c r="HI89" s="47" t="str">
        <f t="shared" si="194"/>
        <v/>
      </c>
      <c r="HJ89" s="47" t="str">
        <f t="shared" si="194"/>
        <v/>
      </c>
      <c r="HK89" s="47" t="str">
        <f t="shared" si="194"/>
        <v/>
      </c>
      <c r="HL89" s="47" t="str">
        <f t="shared" si="194"/>
        <v/>
      </c>
      <c r="HM89" s="47" t="str">
        <f t="shared" si="194"/>
        <v/>
      </c>
      <c r="HN89" s="47" t="str">
        <f t="shared" si="194"/>
        <v/>
      </c>
      <c r="HO89" s="47" t="str">
        <f t="shared" si="194"/>
        <v/>
      </c>
      <c r="HP89" s="165" t="e">
        <f t="shared" si="186"/>
        <v>#N/A</v>
      </c>
      <c r="HQ89" s="165" t="e">
        <f t="shared" si="186"/>
        <v>#N/A</v>
      </c>
      <c r="HR89" s="165" t="e">
        <f t="shared" si="186"/>
        <v>#N/A</v>
      </c>
      <c r="HS89" s="165" t="e">
        <f t="shared" si="186"/>
        <v>#N/A</v>
      </c>
      <c r="HT89" s="165" t="e">
        <f t="shared" si="186"/>
        <v>#N/A</v>
      </c>
      <c r="HU89" s="165" t="e">
        <f t="shared" si="186"/>
        <v>#N/A</v>
      </c>
      <c r="HV89" s="165" t="e">
        <f t="shared" si="186"/>
        <v>#N/A</v>
      </c>
      <c r="HW89" s="165" t="e">
        <f t="shared" si="186"/>
        <v>#N/A</v>
      </c>
      <c r="HX89" s="165" t="e">
        <f t="shared" si="186"/>
        <v>#N/A</v>
      </c>
      <c r="HY89" s="165" t="e">
        <f t="shared" si="186"/>
        <v>#N/A</v>
      </c>
      <c r="HZ89" s="165" t="e">
        <f t="shared" si="186"/>
        <v>#N/A</v>
      </c>
      <c r="IA89" s="165" t="e">
        <f t="shared" si="186"/>
        <v>#N/A</v>
      </c>
      <c r="IB89" s="165" t="e">
        <f t="shared" si="186"/>
        <v>#N/A</v>
      </c>
      <c r="IC89" s="165" t="e">
        <f t="shared" si="186"/>
        <v>#N/A</v>
      </c>
      <c r="ID89" s="165" t="e">
        <f t="shared" si="186"/>
        <v>#N/A</v>
      </c>
      <c r="IE89" s="165" t="e">
        <f t="shared" si="151"/>
        <v>#N/A</v>
      </c>
      <c r="IF89" s="165" t="e">
        <f t="shared" si="151"/>
        <v>#N/A</v>
      </c>
      <c r="IG89" s="165" t="e">
        <f t="shared" si="151"/>
        <v>#N/A</v>
      </c>
      <c r="IH89" s="165" t="e">
        <f t="shared" si="151"/>
        <v>#N/A</v>
      </c>
      <c r="II89" s="165" t="e">
        <f t="shared" si="167"/>
        <v>#N/A</v>
      </c>
      <c r="IJ89" s="165" t="e">
        <f t="shared" si="167"/>
        <v>#N/A</v>
      </c>
      <c r="IK89" s="165" t="e">
        <f t="shared" si="167"/>
        <v>#N/A</v>
      </c>
      <c r="IL89" s="165" t="e">
        <f t="shared" si="167"/>
        <v>#N/A</v>
      </c>
      <c r="IM89" s="165" t="e">
        <f t="shared" si="167"/>
        <v>#N/A</v>
      </c>
      <c r="IN89" s="165" t="e">
        <f t="shared" si="167"/>
        <v>#N/A</v>
      </c>
      <c r="IO89" s="165" t="e">
        <f t="shared" si="167"/>
        <v>#N/A</v>
      </c>
      <c r="IP89" s="165" t="e">
        <f t="shared" si="167"/>
        <v>#N/A</v>
      </c>
      <c r="IQ89" s="165" t="e">
        <f t="shared" si="167"/>
        <v>#N/A</v>
      </c>
      <c r="IR89" s="165" t="e">
        <f t="shared" si="167"/>
        <v>#N/A</v>
      </c>
      <c r="IS89" s="165" t="e">
        <f t="shared" si="167"/>
        <v>#N/A</v>
      </c>
      <c r="IT89" s="165" t="e">
        <f t="shared" si="167"/>
        <v>#N/A</v>
      </c>
      <c r="IU89" s="165" t="e">
        <f t="shared" si="167"/>
        <v>#N/A</v>
      </c>
      <c r="IV89" s="165" t="e">
        <f t="shared" si="167"/>
        <v>#N/A</v>
      </c>
      <c r="IW89" s="165" t="e">
        <f t="shared" si="167"/>
        <v>#N/A</v>
      </c>
      <c r="IX89" s="165" t="e">
        <f t="shared" si="167"/>
        <v>#N/A</v>
      </c>
      <c r="IY89" s="165" t="e">
        <f t="shared" si="181"/>
        <v>#N/A</v>
      </c>
      <c r="IZ89" s="165" t="e">
        <f t="shared" si="181"/>
        <v>#N/A</v>
      </c>
      <c r="JA89" s="165" t="e">
        <f t="shared" si="181"/>
        <v>#N/A</v>
      </c>
      <c r="JB89" s="165" t="e">
        <f t="shared" si="181"/>
        <v>#N/A</v>
      </c>
      <c r="JC89" s="165" t="e">
        <f t="shared" si="181"/>
        <v>#N/A</v>
      </c>
      <c r="JD89" s="165" t="e">
        <f t="shared" si="181"/>
        <v>#N/A</v>
      </c>
      <c r="JE89" s="165" t="e">
        <f t="shared" si="181"/>
        <v>#N/A</v>
      </c>
      <c r="JF89" s="165" t="e">
        <f t="shared" si="181"/>
        <v>#N/A</v>
      </c>
      <c r="JG89" s="165" t="e">
        <f t="shared" si="181"/>
        <v>#N/A</v>
      </c>
      <c r="JH89" s="165" t="e">
        <f t="shared" si="181"/>
        <v>#N/A</v>
      </c>
      <c r="JI89" s="165" t="e">
        <f t="shared" si="181"/>
        <v>#N/A</v>
      </c>
      <c r="JJ89" s="165" t="e">
        <f t="shared" si="168"/>
        <v>#N/A</v>
      </c>
      <c r="JK89" s="165" t="e">
        <f t="shared" si="145"/>
        <v>#N/A</v>
      </c>
      <c r="JL89" s="165" t="e">
        <f t="shared" si="145"/>
        <v>#N/A</v>
      </c>
      <c r="JM89" s="165" t="e">
        <f t="shared" si="145"/>
        <v>#N/A</v>
      </c>
      <c r="JN89" s="165" t="e">
        <f t="shared" si="145"/>
        <v>#N/A</v>
      </c>
      <c r="JO89" s="165" t="e">
        <f t="shared" si="145"/>
        <v>#N/A</v>
      </c>
      <c r="JP89" s="165" t="e">
        <f t="shared" si="145"/>
        <v>#N/A</v>
      </c>
      <c r="JQ89" s="165" t="e">
        <f t="shared" si="145"/>
        <v>#N/A</v>
      </c>
      <c r="JR89" s="165" t="e">
        <f t="shared" si="145"/>
        <v>#N/A</v>
      </c>
      <c r="JS89" s="165" t="e">
        <f t="shared" si="145"/>
        <v>#N/A</v>
      </c>
      <c r="JT89" s="165" t="e">
        <f t="shared" si="145"/>
        <v>#N/A</v>
      </c>
      <c r="JU89" s="165" t="e">
        <f t="shared" si="145"/>
        <v>#N/A</v>
      </c>
      <c r="JV89" s="165" t="e">
        <f t="shared" si="145"/>
        <v>#N/A</v>
      </c>
      <c r="JW89" s="165" t="e">
        <f t="shared" si="145"/>
        <v>#N/A</v>
      </c>
      <c r="JX89" s="165" t="e">
        <f t="shared" si="145"/>
        <v>#N/A</v>
      </c>
      <c r="JY89" s="165" t="e">
        <f t="shared" si="145"/>
        <v>#N/A</v>
      </c>
      <c r="JZ89" s="165" t="e">
        <f t="shared" si="145"/>
        <v>#N/A</v>
      </c>
      <c r="KA89" s="165" t="e">
        <f t="shared" si="180"/>
        <v>#N/A</v>
      </c>
      <c r="KB89" s="165" t="e">
        <f t="shared" si="180"/>
        <v>#N/A</v>
      </c>
      <c r="KC89" s="165" t="e">
        <f t="shared" si="172"/>
        <v>#N/A</v>
      </c>
      <c r="KD89" s="165" t="e">
        <f t="shared" si="172"/>
        <v>#N/A</v>
      </c>
      <c r="KE89" s="165" t="e">
        <f t="shared" si="172"/>
        <v>#N/A</v>
      </c>
      <c r="KF89" s="165" t="e">
        <f t="shared" si="172"/>
        <v>#N/A</v>
      </c>
      <c r="KG89" s="165" t="e">
        <f t="shared" si="172"/>
        <v>#N/A</v>
      </c>
      <c r="KH89" s="165" t="e">
        <f t="shared" si="172"/>
        <v>#N/A</v>
      </c>
      <c r="KI89" s="165" t="e">
        <f t="shared" si="172"/>
        <v>#N/A</v>
      </c>
      <c r="KJ89" s="165" t="e">
        <f t="shared" si="172"/>
        <v>#N/A</v>
      </c>
      <c r="KK89" s="165" t="e">
        <f t="shared" si="172"/>
        <v>#N/A</v>
      </c>
      <c r="KL89" s="165" t="e">
        <f t="shared" si="172"/>
        <v>#N/A</v>
      </c>
      <c r="KM89" s="165" t="e">
        <f t="shared" si="172"/>
        <v>#N/A</v>
      </c>
      <c r="KN89" s="165" t="e">
        <f t="shared" si="172"/>
        <v>#N/A</v>
      </c>
      <c r="KO89" s="165" t="e">
        <f t="shared" si="172"/>
        <v>#N/A</v>
      </c>
      <c r="KP89" s="165" t="e">
        <f t="shared" si="172"/>
        <v>#N/A</v>
      </c>
      <c r="KQ89" s="165" t="e">
        <f t="shared" si="172"/>
        <v>#N/A</v>
      </c>
      <c r="KR89" s="165" t="e">
        <f t="shared" si="172"/>
        <v>#N/A</v>
      </c>
      <c r="KS89" s="165" t="e">
        <f t="shared" si="173"/>
        <v>#N/A</v>
      </c>
      <c r="KT89" s="165" t="e">
        <f t="shared" si="173"/>
        <v>#N/A</v>
      </c>
      <c r="KU89" s="165" t="e">
        <f t="shared" si="173"/>
        <v>#N/A</v>
      </c>
      <c r="KV89" s="165" t="e">
        <f t="shared" si="173"/>
        <v>#N/A</v>
      </c>
      <c r="KW89" s="165" t="e">
        <f t="shared" si="173"/>
        <v>#N/A</v>
      </c>
      <c r="KX89" s="165" t="e">
        <f t="shared" si="173"/>
        <v>#N/A</v>
      </c>
      <c r="KY89" s="165" t="e">
        <f t="shared" si="173"/>
        <v>#N/A</v>
      </c>
      <c r="KZ89" s="165" t="e">
        <f t="shared" si="173"/>
        <v>#N/A</v>
      </c>
      <c r="LA89" s="165" t="e">
        <f t="shared" si="173"/>
        <v>#N/A</v>
      </c>
      <c r="LB89" s="165" t="e">
        <f t="shared" si="173"/>
        <v>#N/A</v>
      </c>
      <c r="LC89" s="165" t="e">
        <f t="shared" si="173"/>
        <v>#N/A</v>
      </c>
      <c r="LD89" s="165" t="e">
        <f t="shared" si="173"/>
        <v>#N/A</v>
      </c>
      <c r="LE89" s="165" t="e">
        <f t="shared" si="173"/>
        <v>#N/A</v>
      </c>
      <c r="LF89" s="165" t="e">
        <f t="shared" si="173"/>
        <v>#N/A</v>
      </c>
      <c r="LG89" s="165" t="e">
        <f t="shared" si="173"/>
        <v>#N/A</v>
      </c>
      <c r="LH89" s="165" t="e">
        <f t="shared" si="173"/>
        <v>#N/A</v>
      </c>
      <c r="LI89" s="165" t="e">
        <f t="shared" si="174"/>
        <v>#N/A</v>
      </c>
      <c r="LJ89" s="165" t="e">
        <f t="shared" si="174"/>
        <v>#N/A</v>
      </c>
      <c r="LK89" s="165" t="e">
        <f t="shared" si="174"/>
        <v>#N/A</v>
      </c>
      <c r="LL89" s="165" t="e">
        <f t="shared" si="174"/>
        <v>#N/A</v>
      </c>
      <c r="LM89" s="165" t="e">
        <f t="shared" si="174"/>
        <v>#N/A</v>
      </c>
      <c r="LN89" s="165" t="e">
        <f t="shared" si="174"/>
        <v>#N/A</v>
      </c>
      <c r="LO89" s="165" t="e">
        <f t="shared" si="174"/>
        <v>#N/A</v>
      </c>
      <c r="LP89" s="165" t="e">
        <f t="shared" si="174"/>
        <v>#N/A</v>
      </c>
      <c r="LQ89" s="165" t="e">
        <f t="shared" si="174"/>
        <v>#N/A</v>
      </c>
      <c r="LR89" s="165" t="e">
        <f t="shared" si="174"/>
        <v>#N/A</v>
      </c>
      <c r="LS89" s="165" t="e">
        <f t="shared" si="174"/>
        <v>#N/A</v>
      </c>
      <c r="LT89" s="165" t="e">
        <f t="shared" si="174"/>
        <v>#N/A</v>
      </c>
      <c r="LU89" s="165" t="e">
        <f t="shared" si="174"/>
        <v>#N/A</v>
      </c>
      <c r="LV89" s="165" t="e">
        <f t="shared" si="174"/>
        <v>#N/A</v>
      </c>
      <c r="LW89" s="165" t="e">
        <f t="shared" si="174"/>
        <v>#N/A</v>
      </c>
      <c r="LX89" s="165" t="e">
        <f t="shared" si="174"/>
        <v>#N/A</v>
      </c>
      <c r="LY89" s="165" t="e">
        <f t="shared" si="175"/>
        <v>#N/A</v>
      </c>
      <c r="LZ89" s="165" t="e">
        <f t="shared" si="175"/>
        <v>#N/A</v>
      </c>
      <c r="MA89" s="165" t="e">
        <f t="shared" si="175"/>
        <v>#N/A</v>
      </c>
      <c r="MB89" s="165" t="e">
        <f t="shared" si="175"/>
        <v>#N/A</v>
      </c>
      <c r="MC89" s="165" t="e">
        <f t="shared" si="175"/>
        <v>#N/A</v>
      </c>
      <c r="MD89" s="165" t="e">
        <f t="shared" si="175"/>
        <v>#N/A</v>
      </c>
      <c r="ME89" s="165" t="e">
        <f t="shared" si="175"/>
        <v>#N/A</v>
      </c>
      <c r="MF89" s="165" t="e">
        <f t="shared" si="175"/>
        <v>#N/A</v>
      </c>
      <c r="MG89" s="165" t="e">
        <f t="shared" si="175"/>
        <v>#N/A</v>
      </c>
      <c r="MH89" s="165" t="e">
        <f t="shared" si="175"/>
        <v>#N/A</v>
      </c>
      <c r="MI89" s="165" t="e">
        <f t="shared" si="175"/>
        <v>#N/A</v>
      </c>
      <c r="MJ89" s="165" t="e">
        <f t="shared" si="175"/>
        <v>#N/A</v>
      </c>
      <c r="MK89" s="165" t="e">
        <f t="shared" si="175"/>
        <v>#N/A</v>
      </c>
      <c r="ML89" s="165" t="e">
        <f t="shared" si="175"/>
        <v>#N/A</v>
      </c>
      <c r="MM89" s="165" t="e">
        <f t="shared" si="175"/>
        <v>#N/A</v>
      </c>
      <c r="MN89" s="165" t="e">
        <f t="shared" si="175"/>
        <v>#N/A</v>
      </c>
      <c r="MO89" s="165" t="e">
        <f t="shared" si="176"/>
        <v>#N/A</v>
      </c>
      <c r="MP89" s="165" t="e">
        <f t="shared" si="176"/>
        <v>#N/A</v>
      </c>
      <c r="MQ89" s="165" t="e">
        <f t="shared" si="176"/>
        <v>#N/A</v>
      </c>
      <c r="MR89" s="165" t="e">
        <f t="shared" si="176"/>
        <v>#N/A</v>
      </c>
      <c r="MS89" s="165" t="e">
        <f t="shared" si="176"/>
        <v>#N/A</v>
      </c>
      <c r="MT89" s="165" t="e">
        <f t="shared" si="176"/>
        <v>#N/A</v>
      </c>
      <c r="MU89" s="165" t="e">
        <f t="shared" si="176"/>
        <v>#N/A</v>
      </c>
      <c r="MV89" s="165" t="e">
        <f t="shared" si="176"/>
        <v>#N/A</v>
      </c>
      <c r="MW89" s="165" t="e">
        <f t="shared" si="176"/>
        <v>#N/A</v>
      </c>
      <c r="MX89" s="165" t="e">
        <f t="shared" si="176"/>
        <v>#N/A</v>
      </c>
      <c r="MY89" s="165" t="e">
        <f t="shared" si="176"/>
        <v>#N/A</v>
      </c>
      <c r="MZ89" s="165" t="e">
        <f t="shared" si="176"/>
        <v>#N/A</v>
      </c>
      <c r="NA89" s="165" t="e">
        <f t="shared" si="176"/>
        <v>#N/A</v>
      </c>
      <c r="NB89" s="165" t="e">
        <f t="shared" si="176"/>
        <v>#N/A</v>
      </c>
      <c r="NC89" s="165" t="e">
        <f t="shared" si="176"/>
        <v>#N/A</v>
      </c>
      <c r="ND89" s="165" t="e">
        <f t="shared" si="176"/>
        <v>#N/A</v>
      </c>
      <c r="NE89" s="165" t="e">
        <f t="shared" si="177"/>
        <v>#N/A</v>
      </c>
      <c r="NF89" s="165" t="e">
        <f t="shared" si="177"/>
        <v>#N/A</v>
      </c>
      <c r="NG89" s="165" t="e">
        <f t="shared" si="177"/>
        <v>#N/A</v>
      </c>
      <c r="NH89" s="165" t="e">
        <f t="shared" si="177"/>
        <v>#N/A</v>
      </c>
      <c r="NI89" s="165" t="e">
        <f t="shared" si="177"/>
        <v>#N/A</v>
      </c>
      <c r="NJ89" s="165" t="e">
        <f t="shared" si="177"/>
        <v>#N/A</v>
      </c>
      <c r="NK89" s="165" t="e">
        <f t="shared" si="177"/>
        <v>#N/A</v>
      </c>
      <c r="NL89" s="165" t="e">
        <f t="shared" si="177"/>
        <v>#N/A</v>
      </c>
      <c r="NM89" s="165" t="e">
        <f t="shared" si="177"/>
        <v>#N/A</v>
      </c>
      <c r="NN89" s="165" t="e">
        <f t="shared" si="177"/>
        <v>#N/A</v>
      </c>
      <c r="NO89" s="165" t="e">
        <f t="shared" si="177"/>
        <v>#N/A</v>
      </c>
      <c r="NP89" s="165" t="e">
        <f t="shared" si="177"/>
        <v>#N/A</v>
      </c>
      <c r="NQ89" s="165" t="e">
        <f t="shared" si="177"/>
        <v>#N/A</v>
      </c>
      <c r="NR89" s="165" t="e">
        <f t="shared" si="177"/>
        <v>#N/A</v>
      </c>
      <c r="NS89" s="165" t="e">
        <f t="shared" si="177"/>
        <v>#N/A</v>
      </c>
      <c r="NT89" s="165" t="e">
        <f t="shared" si="177"/>
        <v>#N/A</v>
      </c>
      <c r="NU89" s="165" t="e">
        <f t="shared" si="178"/>
        <v>#N/A</v>
      </c>
      <c r="NV89" s="165" t="e">
        <f t="shared" si="178"/>
        <v>#N/A</v>
      </c>
      <c r="NW89" s="165" t="e">
        <f t="shared" si="178"/>
        <v>#N/A</v>
      </c>
      <c r="NX89" s="165" t="e">
        <f t="shared" si="178"/>
        <v>#N/A</v>
      </c>
      <c r="NY89" s="165" t="e">
        <f t="shared" si="178"/>
        <v>#N/A</v>
      </c>
      <c r="NZ89" s="165" t="e">
        <f t="shared" si="178"/>
        <v>#N/A</v>
      </c>
      <c r="OA89" s="165" t="e">
        <f t="shared" si="178"/>
        <v>#N/A</v>
      </c>
      <c r="OB89" s="165" t="e">
        <f t="shared" si="178"/>
        <v>#N/A</v>
      </c>
      <c r="OC89" s="165" t="e">
        <f t="shared" si="178"/>
        <v>#N/A</v>
      </c>
      <c r="OD89" s="165" t="e">
        <f t="shared" si="178"/>
        <v>#N/A</v>
      </c>
      <c r="OE89" s="165" t="e">
        <f t="shared" si="178"/>
        <v>#N/A</v>
      </c>
      <c r="OF89" s="165" t="e">
        <f t="shared" si="178"/>
        <v>#N/A</v>
      </c>
      <c r="OG89" s="165" t="e">
        <f t="shared" si="178"/>
        <v>#N/A</v>
      </c>
      <c r="OH89" s="165" t="e">
        <f t="shared" si="178"/>
        <v>#N/A</v>
      </c>
      <c r="OI89" s="165" t="e">
        <f t="shared" si="178"/>
        <v>#N/A</v>
      </c>
      <c r="OJ89" s="165" t="e">
        <f t="shared" si="178"/>
        <v>#N/A</v>
      </c>
      <c r="OK89" s="165" t="e">
        <f t="shared" si="179"/>
        <v>#N/A</v>
      </c>
      <c r="OL89" s="165" t="e">
        <f t="shared" si="179"/>
        <v>#N/A</v>
      </c>
      <c r="OM89" s="165" t="e">
        <f t="shared" si="179"/>
        <v>#N/A</v>
      </c>
      <c r="ON89" s="165" t="e">
        <f t="shared" si="179"/>
        <v>#N/A</v>
      </c>
      <c r="OO89" s="165" t="e">
        <f t="shared" si="179"/>
        <v>#N/A</v>
      </c>
      <c r="OP89" s="165" t="e">
        <f t="shared" si="143"/>
        <v>#N/A</v>
      </c>
      <c r="OQ89" s="165" t="e">
        <f t="shared" si="143"/>
        <v>#N/A</v>
      </c>
      <c r="OR89" s="165" t="e">
        <f t="shared" si="143"/>
        <v>#N/A</v>
      </c>
      <c r="OS89" s="165" t="e">
        <f t="shared" si="143"/>
        <v>#N/A</v>
      </c>
      <c r="OT89" s="165" t="e">
        <f t="shared" si="143"/>
        <v>#N/A</v>
      </c>
      <c r="OU89" s="165" t="e">
        <f t="shared" si="143"/>
        <v>#N/A</v>
      </c>
      <c r="OV89" s="165" t="e">
        <f t="shared" si="143"/>
        <v>#N/A</v>
      </c>
      <c r="OW89" s="165" t="e">
        <f t="shared" si="143"/>
        <v>#N/A</v>
      </c>
      <c r="OX89" s="165" t="e">
        <f t="shared" si="143"/>
        <v>#N/A</v>
      </c>
      <c r="OY89" s="165" t="e">
        <f t="shared" si="143"/>
        <v>#N/A</v>
      </c>
      <c r="OZ89" s="165" t="e">
        <f t="shared" si="143"/>
        <v>#N/A</v>
      </c>
      <c r="PA89" s="165" t="e">
        <f t="shared" si="143"/>
        <v>#N/A</v>
      </c>
      <c r="PB89" s="165" t="e">
        <f t="shared" si="143"/>
        <v>#N/A</v>
      </c>
      <c r="PC89" s="165" t="e">
        <f t="shared" si="143"/>
        <v>#N/A</v>
      </c>
      <c r="PD89" s="165" t="e">
        <f t="shared" si="143"/>
        <v>#N/A</v>
      </c>
      <c r="PE89" s="165" t="e">
        <f t="shared" si="143"/>
        <v>#N/A</v>
      </c>
      <c r="PF89" s="165" t="e">
        <f t="shared" si="171"/>
        <v>#N/A</v>
      </c>
      <c r="PG89" s="165" t="e">
        <f t="shared" si="171"/>
        <v>#N/A</v>
      </c>
      <c r="PH89" s="165" t="e">
        <f t="shared" si="171"/>
        <v>#N/A</v>
      </c>
    </row>
    <row r="90" spans="1:424" hidden="1" x14ac:dyDescent="0.45">
      <c r="A90" s="4">
        <v>87</v>
      </c>
      <c r="B90" s="91"/>
      <c r="C90" s="91"/>
      <c r="D90" s="91"/>
      <c r="E90" s="120" t="str">
        <f t="shared" si="146"/>
        <v/>
      </c>
      <c r="F90" s="120" t="str">
        <f t="shared" si="147"/>
        <v/>
      </c>
      <c r="G90" s="71" t="str">
        <f t="shared" si="148"/>
        <v/>
      </c>
      <c r="H90" s="23"/>
      <c r="I90" s="55"/>
      <c r="J90" s="298"/>
      <c r="K90" s="72" t="str">
        <f>IF(AND(B90&gt;0,C90&gt;0,D90&gt;0),IF(ISBLANK(J90),IF(ISBLANK(H90),"",(D90-B90)*VLOOKUP(H90,VLookups!$A$4:$B$13,2,FALSE)),J90),"")</f>
        <v/>
      </c>
      <c r="L90" s="73" t="str">
        <f t="shared" si="144"/>
        <v/>
      </c>
      <c r="M90" s="91"/>
      <c r="N90" s="265" t="str">
        <f>IF(AND(M90&gt;0,C90&gt;0,NOT(K90="")),ABS(VLOOKUP($M$1,VLookups!$A$43:$B$44,2,FALSE)-_xlfn.NORM.DIST(M90,G90,K90,TRUE)),"")</f>
        <v/>
      </c>
      <c r="O90" s="90" t="str">
        <f>IF(AND($B90&gt;0,$C90&gt;0,$D90&gt;0,NOT(ISBLANK($H90))),_xlfn.NORM.INV(ABS(VLOOKUP($M$1,VLookups!$A$43:$B$44,2,FALSE)-O$3),$G90,$K90),"")</f>
        <v/>
      </c>
      <c r="P90" s="89" t="str">
        <f>IF(AND($B90&gt;0,$C90&gt;0,$D90&gt;0,NOT(ISBLANK($H90))),_xlfn.NORM.INV(ABS(VLOOKUP($M$1,VLookups!$A$43:$B$44,2,FALSE)-P$3),$G90,$K90),"")</f>
        <v/>
      </c>
      <c r="Q90" s="90" t="str">
        <f>IF(AND($B90&gt;0,$C90&gt;0,$D90&gt;0,NOT(ISBLANK($H90))),_xlfn.NORM.INV(ABS(VLOOKUP($M$1,VLookups!$A$43:$B$44,2,FALSE)-Q$3),$G90,$K90),"")</f>
        <v/>
      </c>
      <c r="R90" s="89" t="str">
        <f>IF(AND($B90&gt;0,$C90&gt;0,$D90&gt;0,NOT(ISBLANK($H90))),_xlfn.NORM.INV(ABS(VLOOKUP($M$1,VLookups!$A$43:$B$44,2,FALSE)-R$3),$G90,$K90),"")</f>
        <v/>
      </c>
      <c r="S90" s="90" t="str">
        <f>IF(AND($B90&gt;0,$C90&gt;0,$D90&gt;0,NOT(ISBLANK($H90))),_xlfn.NORM.INV(ABS(VLOOKUP($M$1,VLookups!$A$43:$B$44,2,FALSE)-S$3),$G90,$K90),"")</f>
        <v/>
      </c>
      <c r="T90" s="89" t="str">
        <f>IF(AND($B90&gt;0,$C90&gt;0,$D90&gt;0,NOT(ISBLANK($H90))),_xlfn.NORM.INV(ABS(VLOOKUP($M$1,VLookups!$A$43:$B$44,2,FALSE)-T$3),$G90,$K90),"")</f>
        <v/>
      </c>
      <c r="U90" s="5"/>
      <c r="V90" s="164" t="str">
        <f t="shared" si="149"/>
        <v/>
      </c>
      <c r="W90" s="47" t="str">
        <f t="shared" si="195"/>
        <v/>
      </c>
      <c r="X90" s="47" t="str">
        <f t="shared" si="195"/>
        <v/>
      </c>
      <c r="Y90" s="47" t="str">
        <f t="shared" si="195"/>
        <v/>
      </c>
      <c r="Z90" s="47" t="str">
        <f t="shared" si="195"/>
        <v/>
      </c>
      <c r="AA90" s="47" t="str">
        <f t="shared" si="195"/>
        <v/>
      </c>
      <c r="AB90" s="47" t="str">
        <f t="shared" si="195"/>
        <v/>
      </c>
      <c r="AC90" s="47" t="str">
        <f t="shared" si="195"/>
        <v/>
      </c>
      <c r="AD90" s="47" t="str">
        <f t="shared" si="195"/>
        <v/>
      </c>
      <c r="AE90" s="47" t="str">
        <f t="shared" si="195"/>
        <v/>
      </c>
      <c r="AF90" s="47" t="str">
        <f t="shared" si="195"/>
        <v/>
      </c>
      <c r="AG90" s="47" t="str">
        <f t="shared" si="195"/>
        <v/>
      </c>
      <c r="AH90" s="47" t="str">
        <f t="shared" si="195"/>
        <v/>
      </c>
      <c r="AI90" s="47" t="str">
        <f t="shared" si="195"/>
        <v/>
      </c>
      <c r="AJ90" s="47" t="str">
        <f t="shared" si="195"/>
        <v/>
      </c>
      <c r="AK90" s="47" t="str">
        <f t="shared" si="195"/>
        <v/>
      </c>
      <c r="AL90" s="47" t="str">
        <f t="shared" si="195"/>
        <v/>
      </c>
      <c r="AM90" s="47" t="str">
        <f t="shared" si="187"/>
        <v/>
      </c>
      <c r="AN90" s="47" t="str">
        <f t="shared" si="187"/>
        <v/>
      </c>
      <c r="AO90" s="47" t="str">
        <f t="shared" si="187"/>
        <v/>
      </c>
      <c r="AP90" s="47" t="str">
        <f t="shared" si="187"/>
        <v/>
      </c>
      <c r="AQ90" s="47" t="str">
        <f t="shared" si="187"/>
        <v/>
      </c>
      <c r="AR90" s="47" t="str">
        <f t="shared" si="187"/>
        <v/>
      </c>
      <c r="AS90" s="47" t="str">
        <f t="shared" si="187"/>
        <v/>
      </c>
      <c r="AT90" s="47" t="str">
        <f t="shared" si="187"/>
        <v/>
      </c>
      <c r="AU90" s="47" t="str">
        <f t="shared" si="187"/>
        <v/>
      </c>
      <c r="AV90" s="47" t="str">
        <f t="shared" si="187"/>
        <v/>
      </c>
      <c r="AW90" s="47" t="str">
        <f t="shared" si="187"/>
        <v/>
      </c>
      <c r="AX90" s="47" t="str">
        <f t="shared" si="187"/>
        <v/>
      </c>
      <c r="AY90" s="47" t="str">
        <f t="shared" si="187"/>
        <v/>
      </c>
      <c r="AZ90" s="47" t="str">
        <f t="shared" si="187"/>
        <v/>
      </c>
      <c r="BA90" s="47" t="str">
        <f t="shared" si="187"/>
        <v/>
      </c>
      <c r="BB90" s="47" t="str">
        <f t="shared" si="188"/>
        <v/>
      </c>
      <c r="BC90" s="47" t="str">
        <f t="shared" si="188"/>
        <v/>
      </c>
      <c r="BD90" s="47" t="str">
        <f t="shared" si="188"/>
        <v/>
      </c>
      <c r="BE90" s="47" t="str">
        <f t="shared" si="188"/>
        <v/>
      </c>
      <c r="BF90" s="47" t="str">
        <f t="shared" si="188"/>
        <v/>
      </c>
      <c r="BG90" s="47" t="str">
        <f t="shared" si="188"/>
        <v/>
      </c>
      <c r="BH90" s="47" t="str">
        <f t="shared" si="188"/>
        <v/>
      </c>
      <c r="BI90" s="47" t="str">
        <f t="shared" si="188"/>
        <v/>
      </c>
      <c r="BJ90" s="47" t="str">
        <f t="shared" si="188"/>
        <v/>
      </c>
      <c r="BK90" s="47" t="str">
        <f t="shared" si="188"/>
        <v/>
      </c>
      <c r="BL90" s="47" t="str">
        <f t="shared" si="188"/>
        <v/>
      </c>
      <c r="BM90" s="47" t="str">
        <f t="shared" si="188"/>
        <v/>
      </c>
      <c r="BN90" s="47" t="str">
        <f t="shared" si="188"/>
        <v/>
      </c>
      <c r="BO90" s="47" t="str">
        <f t="shared" si="188"/>
        <v/>
      </c>
      <c r="BP90" s="47" t="str">
        <f t="shared" si="188"/>
        <v/>
      </c>
      <c r="BQ90" s="47" t="str">
        <f t="shared" si="188"/>
        <v/>
      </c>
      <c r="BR90" s="47" t="str">
        <f t="shared" si="182"/>
        <v/>
      </c>
      <c r="BS90" s="47" t="str">
        <f t="shared" si="182"/>
        <v/>
      </c>
      <c r="BT90" s="47" t="str">
        <f t="shared" si="182"/>
        <v/>
      </c>
      <c r="BU90" s="47" t="str">
        <f t="shared" si="182"/>
        <v/>
      </c>
      <c r="BV90" s="47" t="str">
        <f t="shared" si="182"/>
        <v/>
      </c>
      <c r="BW90" s="47" t="str">
        <f t="shared" si="182"/>
        <v/>
      </c>
      <c r="BX90" s="47" t="str">
        <f t="shared" si="182"/>
        <v/>
      </c>
      <c r="BY90" s="47" t="str">
        <f t="shared" si="182"/>
        <v/>
      </c>
      <c r="BZ90" s="47" t="str">
        <f t="shared" si="182"/>
        <v/>
      </c>
      <c r="CA90" s="47" t="str">
        <f t="shared" si="182"/>
        <v/>
      </c>
      <c r="CB90" s="47" t="str">
        <f t="shared" si="182"/>
        <v/>
      </c>
      <c r="CC90" s="47" t="str">
        <f t="shared" si="182"/>
        <v/>
      </c>
      <c r="CD90" s="47" t="str">
        <f t="shared" si="182"/>
        <v/>
      </c>
      <c r="CE90" s="47" t="str">
        <f t="shared" si="182"/>
        <v/>
      </c>
      <c r="CF90" s="47" t="str">
        <f t="shared" si="182"/>
        <v/>
      </c>
      <c r="CG90" s="47" t="str">
        <f t="shared" si="189"/>
        <v/>
      </c>
      <c r="CH90" s="47" t="str">
        <f t="shared" si="189"/>
        <v/>
      </c>
      <c r="CI90" s="47" t="str">
        <f t="shared" si="189"/>
        <v/>
      </c>
      <c r="CJ90" s="47" t="str">
        <f t="shared" si="189"/>
        <v/>
      </c>
      <c r="CK90" s="47" t="str">
        <f t="shared" si="189"/>
        <v/>
      </c>
      <c r="CL90" s="47" t="str">
        <f t="shared" si="189"/>
        <v/>
      </c>
      <c r="CM90" s="47" t="str">
        <f t="shared" si="189"/>
        <v/>
      </c>
      <c r="CN90" s="47" t="str">
        <f t="shared" si="189"/>
        <v/>
      </c>
      <c r="CO90" s="47" t="str">
        <f t="shared" si="189"/>
        <v/>
      </c>
      <c r="CP90" s="47" t="str">
        <f t="shared" si="189"/>
        <v/>
      </c>
      <c r="CQ90" s="47" t="str">
        <f t="shared" si="189"/>
        <v/>
      </c>
      <c r="CR90" s="47" t="str">
        <f t="shared" si="189"/>
        <v/>
      </c>
      <c r="CS90" s="47" t="str">
        <f t="shared" si="189"/>
        <v/>
      </c>
      <c r="CT90" s="47" t="str">
        <f t="shared" si="189"/>
        <v/>
      </c>
      <c r="CU90" s="47" t="str">
        <f t="shared" si="189"/>
        <v/>
      </c>
      <c r="CV90" s="47" t="str">
        <f t="shared" si="189"/>
        <v/>
      </c>
      <c r="CW90" s="47" t="str">
        <f t="shared" si="183"/>
        <v/>
      </c>
      <c r="CX90" s="47" t="str">
        <f t="shared" si="183"/>
        <v/>
      </c>
      <c r="CY90" s="47" t="str">
        <f t="shared" si="183"/>
        <v/>
      </c>
      <c r="CZ90" s="47" t="str">
        <f t="shared" si="183"/>
        <v/>
      </c>
      <c r="DA90" s="47" t="str">
        <f t="shared" si="183"/>
        <v/>
      </c>
      <c r="DB90" s="47" t="str">
        <f t="shared" si="183"/>
        <v/>
      </c>
      <c r="DC90" s="47" t="str">
        <f t="shared" si="183"/>
        <v/>
      </c>
      <c r="DD90" s="47" t="str">
        <f t="shared" si="183"/>
        <v/>
      </c>
      <c r="DE90" s="47" t="str">
        <f t="shared" si="183"/>
        <v/>
      </c>
      <c r="DF90" s="47" t="str">
        <f t="shared" si="183"/>
        <v/>
      </c>
      <c r="DG90" s="47" t="str">
        <f t="shared" si="183"/>
        <v/>
      </c>
      <c r="DH90" s="47" t="str">
        <f t="shared" si="183"/>
        <v/>
      </c>
      <c r="DI90" s="47" t="str">
        <f t="shared" si="183"/>
        <v/>
      </c>
      <c r="DJ90" s="47" t="str">
        <f t="shared" si="183"/>
        <v/>
      </c>
      <c r="DK90" s="47" t="str">
        <f t="shared" si="183"/>
        <v/>
      </c>
      <c r="DL90" s="47" t="str">
        <f t="shared" si="190"/>
        <v/>
      </c>
      <c r="DM90" s="47" t="str">
        <f t="shared" si="190"/>
        <v/>
      </c>
      <c r="DN90" s="47" t="str">
        <f t="shared" si="190"/>
        <v/>
      </c>
      <c r="DO90" s="47" t="str">
        <f t="shared" si="190"/>
        <v/>
      </c>
      <c r="DP90" s="47" t="str">
        <f t="shared" si="190"/>
        <v/>
      </c>
      <c r="DQ90" s="47" t="str">
        <f t="shared" si="190"/>
        <v/>
      </c>
      <c r="DR90" s="47" t="str">
        <f t="shared" si="190"/>
        <v/>
      </c>
      <c r="DS90" s="179" t="str">
        <f t="shared" si="150"/>
        <v/>
      </c>
      <c r="DT90" s="47" t="str">
        <f t="shared" si="196"/>
        <v/>
      </c>
      <c r="DU90" s="47" t="str">
        <f t="shared" si="196"/>
        <v/>
      </c>
      <c r="DV90" s="47" t="str">
        <f t="shared" si="196"/>
        <v/>
      </c>
      <c r="DW90" s="47" t="str">
        <f t="shared" si="196"/>
        <v/>
      </c>
      <c r="DX90" s="47" t="str">
        <f t="shared" si="196"/>
        <v/>
      </c>
      <c r="DY90" s="47" t="str">
        <f t="shared" si="196"/>
        <v/>
      </c>
      <c r="DZ90" s="47" t="str">
        <f t="shared" si="196"/>
        <v/>
      </c>
      <c r="EA90" s="47" t="str">
        <f t="shared" si="196"/>
        <v/>
      </c>
      <c r="EB90" s="47" t="str">
        <f t="shared" si="196"/>
        <v/>
      </c>
      <c r="EC90" s="47" t="str">
        <f t="shared" si="196"/>
        <v/>
      </c>
      <c r="ED90" s="47" t="str">
        <f t="shared" si="196"/>
        <v/>
      </c>
      <c r="EE90" s="47" t="str">
        <f t="shared" si="196"/>
        <v/>
      </c>
      <c r="EF90" s="47" t="str">
        <f t="shared" si="196"/>
        <v/>
      </c>
      <c r="EG90" s="47" t="str">
        <f t="shared" si="196"/>
        <v/>
      </c>
      <c r="EH90" s="47" t="str">
        <f t="shared" si="196"/>
        <v/>
      </c>
      <c r="EI90" s="47" t="str">
        <f t="shared" si="196"/>
        <v/>
      </c>
      <c r="EJ90" s="47" t="str">
        <f t="shared" si="191"/>
        <v/>
      </c>
      <c r="EK90" s="47" t="str">
        <f t="shared" si="191"/>
        <v/>
      </c>
      <c r="EL90" s="47" t="str">
        <f t="shared" si="191"/>
        <v/>
      </c>
      <c r="EM90" s="47" t="str">
        <f t="shared" si="191"/>
        <v/>
      </c>
      <c r="EN90" s="47" t="str">
        <f t="shared" si="191"/>
        <v/>
      </c>
      <c r="EO90" s="47" t="str">
        <f t="shared" si="191"/>
        <v/>
      </c>
      <c r="EP90" s="47" t="str">
        <f t="shared" si="191"/>
        <v/>
      </c>
      <c r="EQ90" s="47" t="str">
        <f t="shared" si="191"/>
        <v/>
      </c>
      <c r="ER90" s="47" t="str">
        <f t="shared" si="191"/>
        <v/>
      </c>
      <c r="ES90" s="47" t="str">
        <f t="shared" si="191"/>
        <v/>
      </c>
      <c r="ET90" s="47" t="str">
        <f t="shared" si="191"/>
        <v/>
      </c>
      <c r="EU90" s="47" t="str">
        <f t="shared" si="191"/>
        <v/>
      </c>
      <c r="EV90" s="47" t="str">
        <f t="shared" si="191"/>
        <v/>
      </c>
      <c r="EW90" s="47" t="str">
        <f t="shared" si="191"/>
        <v/>
      </c>
      <c r="EX90" s="47" t="str">
        <f t="shared" si="191"/>
        <v/>
      </c>
      <c r="EY90" s="47" t="str">
        <f t="shared" si="192"/>
        <v/>
      </c>
      <c r="EZ90" s="47" t="str">
        <f t="shared" si="192"/>
        <v/>
      </c>
      <c r="FA90" s="47" t="str">
        <f t="shared" si="192"/>
        <v/>
      </c>
      <c r="FB90" s="47" t="str">
        <f t="shared" si="192"/>
        <v/>
      </c>
      <c r="FC90" s="47" t="str">
        <f t="shared" si="192"/>
        <v/>
      </c>
      <c r="FD90" s="47" t="str">
        <f t="shared" si="192"/>
        <v/>
      </c>
      <c r="FE90" s="47" t="str">
        <f t="shared" si="192"/>
        <v/>
      </c>
      <c r="FF90" s="47" t="str">
        <f t="shared" si="192"/>
        <v/>
      </c>
      <c r="FG90" s="47" t="str">
        <f t="shared" si="192"/>
        <v/>
      </c>
      <c r="FH90" s="47" t="str">
        <f t="shared" si="192"/>
        <v/>
      </c>
      <c r="FI90" s="47" t="str">
        <f t="shared" si="192"/>
        <v/>
      </c>
      <c r="FJ90" s="47" t="str">
        <f t="shared" si="192"/>
        <v/>
      </c>
      <c r="FK90" s="47" t="str">
        <f t="shared" si="192"/>
        <v/>
      </c>
      <c r="FL90" s="47" t="str">
        <f t="shared" si="192"/>
        <v/>
      </c>
      <c r="FM90" s="47" t="str">
        <f t="shared" si="192"/>
        <v/>
      </c>
      <c r="FN90" s="47" t="str">
        <f t="shared" si="192"/>
        <v/>
      </c>
      <c r="FO90" s="47" t="str">
        <f t="shared" si="184"/>
        <v/>
      </c>
      <c r="FP90" s="47" t="str">
        <f t="shared" si="184"/>
        <v/>
      </c>
      <c r="FQ90" s="47" t="str">
        <f t="shared" si="184"/>
        <v/>
      </c>
      <c r="FR90" s="47" t="str">
        <f t="shared" si="184"/>
        <v/>
      </c>
      <c r="FS90" s="47" t="str">
        <f t="shared" si="184"/>
        <v/>
      </c>
      <c r="FT90" s="47" t="str">
        <f t="shared" si="184"/>
        <v/>
      </c>
      <c r="FU90" s="47" t="str">
        <f t="shared" si="184"/>
        <v/>
      </c>
      <c r="FV90" s="47" t="str">
        <f t="shared" si="184"/>
        <v/>
      </c>
      <c r="FW90" s="47" t="str">
        <f t="shared" si="184"/>
        <v/>
      </c>
      <c r="FX90" s="47" t="str">
        <f t="shared" si="184"/>
        <v/>
      </c>
      <c r="FY90" s="47" t="str">
        <f t="shared" si="184"/>
        <v/>
      </c>
      <c r="FZ90" s="47" t="str">
        <f t="shared" si="184"/>
        <v/>
      </c>
      <c r="GA90" s="47" t="str">
        <f t="shared" si="184"/>
        <v/>
      </c>
      <c r="GB90" s="47" t="str">
        <f t="shared" si="184"/>
        <v/>
      </c>
      <c r="GC90" s="47" t="str">
        <f t="shared" si="184"/>
        <v/>
      </c>
      <c r="GD90" s="47" t="str">
        <f t="shared" si="193"/>
        <v/>
      </c>
      <c r="GE90" s="47" t="str">
        <f t="shared" si="193"/>
        <v/>
      </c>
      <c r="GF90" s="47" t="str">
        <f t="shared" si="193"/>
        <v/>
      </c>
      <c r="GG90" s="47" t="str">
        <f t="shared" si="193"/>
        <v/>
      </c>
      <c r="GH90" s="47" t="str">
        <f t="shared" si="193"/>
        <v/>
      </c>
      <c r="GI90" s="47" t="str">
        <f t="shared" si="193"/>
        <v/>
      </c>
      <c r="GJ90" s="47" t="str">
        <f t="shared" si="193"/>
        <v/>
      </c>
      <c r="GK90" s="47" t="str">
        <f t="shared" si="193"/>
        <v/>
      </c>
      <c r="GL90" s="47" t="str">
        <f t="shared" si="193"/>
        <v/>
      </c>
      <c r="GM90" s="47" t="str">
        <f t="shared" si="193"/>
        <v/>
      </c>
      <c r="GN90" s="47" t="str">
        <f t="shared" si="193"/>
        <v/>
      </c>
      <c r="GO90" s="47" t="str">
        <f t="shared" si="193"/>
        <v/>
      </c>
      <c r="GP90" s="47" t="str">
        <f t="shared" si="193"/>
        <v/>
      </c>
      <c r="GQ90" s="47" t="str">
        <f t="shared" si="193"/>
        <v/>
      </c>
      <c r="GR90" s="47" t="str">
        <f t="shared" si="193"/>
        <v/>
      </c>
      <c r="GS90" s="47" t="str">
        <f t="shared" si="193"/>
        <v/>
      </c>
      <c r="GT90" s="47" t="str">
        <f t="shared" si="185"/>
        <v/>
      </c>
      <c r="GU90" s="47" t="str">
        <f t="shared" si="185"/>
        <v/>
      </c>
      <c r="GV90" s="47" t="str">
        <f t="shared" si="185"/>
        <v/>
      </c>
      <c r="GW90" s="47" t="str">
        <f t="shared" si="185"/>
        <v/>
      </c>
      <c r="GX90" s="47" t="str">
        <f t="shared" si="185"/>
        <v/>
      </c>
      <c r="GY90" s="47" t="str">
        <f t="shared" si="185"/>
        <v/>
      </c>
      <c r="GZ90" s="47" t="str">
        <f t="shared" si="185"/>
        <v/>
      </c>
      <c r="HA90" s="47" t="str">
        <f t="shared" si="185"/>
        <v/>
      </c>
      <c r="HB90" s="47" t="str">
        <f t="shared" si="185"/>
        <v/>
      </c>
      <c r="HC90" s="47" t="str">
        <f t="shared" si="185"/>
        <v/>
      </c>
      <c r="HD90" s="47" t="str">
        <f t="shared" si="185"/>
        <v/>
      </c>
      <c r="HE90" s="47" t="str">
        <f t="shared" si="185"/>
        <v/>
      </c>
      <c r="HF90" s="47" t="str">
        <f t="shared" si="185"/>
        <v/>
      </c>
      <c r="HG90" s="47" t="str">
        <f t="shared" si="185"/>
        <v/>
      </c>
      <c r="HH90" s="47" t="str">
        <f t="shared" si="185"/>
        <v/>
      </c>
      <c r="HI90" s="47" t="str">
        <f t="shared" si="194"/>
        <v/>
      </c>
      <c r="HJ90" s="47" t="str">
        <f t="shared" si="194"/>
        <v/>
      </c>
      <c r="HK90" s="47" t="str">
        <f t="shared" si="194"/>
        <v/>
      </c>
      <c r="HL90" s="47" t="str">
        <f t="shared" si="194"/>
        <v/>
      </c>
      <c r="HM90" s="47" t="str">
        <f t="shared" si="194"/>
        <v/>
      </c>
      <c r="HN90" s="47" t="str">
        <f t="shared" si="194"/>
        <v/>
      </c>
      <c r="HO90" s="47" t="str">
        <f t="shared" si="194"/>
        <v/>
      </c>
      <c r="HP90" s="165" t="e">
        <f t="shared" si="186"/>
        <v>#N/A</v>
      </c>
      <c r="HQ90" s="165" t="e">
        <f t="shared" si="186"/>
        <v>#N/A</v>
      </c>
      <c r="HR90" s="165" t="e">
        <f t="shared" si="186"/>
        <v>#N/A</v>
      </c>
      <c r="HS90" s="165" t="e">
        <f t="shared" si="186"/>
        <v>#N/A</v>
      </c>
      <c r="HT90" s="165" t="e">
        <f t="shared" si="186"/>
        <v>#N/A</v>
      </c>
      <c r="HU90" s="165" t="e">
        <f t="shared" si="186"/>
        <v>#N/A</v>
      </c>
      <c r="HV90" s="165" t="e">
        <f t="shared" si="186"/>
        <v>#N/A</v>
      </c>
      <c r="HW90" s="165" t="e">
        <f t="shared" si="186"/>
        <v>#N/A</v>
      </c>
      <c r="HX90" s="165" t="e">
        <f t="shared" si="186"/>
        <v>#N/A</v>
      </c>
      <c r="HY90" s="165" t="e">
        <f t="shared" si="186"/>
        <v>#N/A</v>
      </c>
      <c r="HZ90" s="165" t="e">
        <f t="shared" si="186"/>
        <v>#N/A</v>
      </c>
      <c r="IA90" s="165" t="e">
        <f t="shared" si="186"/>
        <v>#N/A</v>
      </c>
      <c r="IB90" s="165" t="e">
        <f t="shared" si="186"/>
        <v>#N/A</v>
      </c>
      <c r="IC90" s="165" t="e">
        <f t="shared" si="186"/>
        <v>#N/A</v>
      </c>
      <c r="ID90" s="165" t="e">
        <f t="shared" si="186"/>
        <v>#N/A</v>
      </c>
      <c r="IE90" s="165" t="e">
        <f t="shared" si="151"/>
        <v>#N/A</v>
      </c>
      <c r="IF90" s="165" t="e">
        <f t="shared" si="151"/>
        <v>#N/A</v>
      </c>
      <c r="IG90" s="165" t="e">
        <f t="shared" si="151"/>
        <v>#N/A</v>
      </c>
      <c r="IH90" s="165" t="e">
        <f t="shared" si="151"/>
        <v>#N/A</v>
      </c>
      <c r="II90" s="165" t="e">
        <f t="shared" si="167"/>
        <v>#N/A</v>
      </c>
      <c r="IJ90" s="165" t="e">
        <f t="shared" si="167"/>
        <v>#N/A</v>
      </c>
      <c r="IK90" s="165" t="e">
        <f t="shared" si="167"/>
        <v>#N/A</v>
      </c>
      <c r="IL90" s="165" t="e">
        <f t="shared" si="167"/>
        <v>#N/A</v>
      </c>
      <c r="IM90" s="165" t="e">
        <f t="shared" si="167"/>
        <v>#N/A</v>
      </c>
      <c r="IN90" s="165" t="e">
        <f t="shared" si="167"/>
        <v>#N/A</v>
      </c>
      <c r="IO90" s="165" t="e">
        <f t="shared" si="167"/>
        <v>#N/A</v>
      </c>
      <c r="IP90" s="165" t="e">
        <f t="shared" si="167"/>
        <v>#N/A</v>
      </c>
      <c r="IQ90" s="165" t="e">
        <f t="shared" si="167"/>
        <v>#N/A</v>
      </c>
      <c r="IR90" s="165" t="e">
        <f t="shared" si="167"/>
        <v>#N/A</v>
      </c>
      <c r="IS90" s="165" t="e">
        <f t="shared" si="167"/>
        <v>#N/A</v>
      </c>
      <c r="IT90" s="165" t="e">
        <f t="shared" si="167"/>
        <v>#N/A</v>
      </c>
      <c r="IU90" s="165" t="e">
        <f t="shared" si="167"/>
        <v>#N/A</v>
      </c>
      <c r="IV90" s="165" t="e">
        <f t="shared" si="167"/>
        <v>#N/A</v>
      </c>
      <c r="IW90" s="165" t="e">
        <f t="shared" si="167"/>
        <v>#N/A</v>
      </c>
      <c r="IX90" s="165" t="e">
        <f t="shared" si="167"/>
        <v>#N/A</v>
      </c>
      <c r="IY90" s="165" t="e">
        <f t="shared" si="181"/>
        <v>#N/A</v>
      </c>
      <c r="IZ90" s="165" t="e">
        <f t="shared" si="181"/>
        <v>#N/A</v>
      </c>
      <c r="JA90" s="165" t="e">
        <f t="shared" si="181"/>
        <v>#N/A</v>
      </c>
      <c r="JB90" s="165" t="e">
        <f t="shared" si="181"/>
        <v>#N/A</v>
      </c>
      <c r="JC90" s="165" t="e">
        <f t="shared" si="181"/>
        <v>#N/A</v>
      </c>
      <c r="JD90" s="165" t="e">
        <f t="shared" si="181"/>
        <v>#N/A</v>
      </c>
      <c r="JE90" s="165" t="e">
        <f t="shared" si="181"/>
        <v>#N/A</v>
      </c>
      <c r="JF90" s="165" t="e">
        <f t="shared" si="181"/>
        <v>#N/A</v>
      </c>
      <c r="JG90" s="165" t="e">
        <f t="shared" si="181"/>
        <v>#N/A</v>
      </c>
      <c r="JH90" s="165" t="e">
        <f t="shared" si="181"/>
        <v>#N/A</v>
      </c>
      <c r="JI90" s="165" t="e">
        <f t="shared" si="181"/>
        <v>#N/A</v>
      </c>
      <c r="JJ90" s="165" t="e">
        <f t="shared" si="168"/>
        <v>#N/A</v>
      </c>
      <c r="JK90" s="165" t="e">
        <f t="shared" si="145"/>
        <v>#N/A</v>
      </c>
      <c r="JL90" s="165" t="e">
        <f t="shared" si="145"/>
        <v>#N/A</v>
      </c>
      <c r="JM90" s="165" t="e">
        <f t="shared" si="145"/>
        <v>#N/A</v>
      </c>
      <c r="JN90" s="165" t="e">
        <f t="shared" si="145"/>
        <v>#N/A</v>
      </c>
      <c r="JO90" s="165" t="e">
        <f t="shared" si="145"/>
        <v>#N/A</v>
      </c>
      <c r="JP90" s="165" t="e">
        <f t="shared" si="145"/>
        <v>#N/A</v>
      </c>
      <c r="JQ90" s="165" t="e">
        <f t="shared" si="145"/>
        <v>#N/A</v>
      </c>
      <c r="JR90" s="165" t="e">
        <f t="shared" si="145"/>
        <v>#N/A</v>
      </c>
      <c r="JS90" s="165" t="e">
        <f t="shared" si="145"/>
        <v>#N/A</v>
      </c>
      <c r="JT90" s="165" t="e">
        <f t="shared" si="145"/>
        <v>#N/A</v>
      </c>
      <c r="JU90" s="165" t="e">
        <f t="shared" si="145"/>
        <v>#N/A</v>
      </c>
      <c r="JV90" s="165" t="e">
        <f t="shared" si="145"/>
        <v>#N/A</v>
      </c>
      <c r="JW90" s="165" t="e">
        <f t="shared" si="145"/>
        <v>#N/A</v>
      </c>
      <c r="JX90" s="165" t="e">
        <f t="shared" si="145"/>
        <v>#N/A</v>
      </c>
      <c r="JY90" s="165" t="e">
        <f t="shared" si="145"/>
        <v>#N/A</v>
      </c>
      <c r="JZ90" s="165" t="e">
        <f t="shared" si="145"/>
        <v>#N/A</v>
      </c>
      <c r="KA90" s="165" t="e">
        <f t="shared" si="180"/>
        <v>#N/A</v>
      </c>
      <c r="KB90" s="165" t="e">
        <f t="shared" si="180"/>
        <v>#N/A</v>
      </c>
      <c r="KC90" s="165" t="e">
        <f t="shared" si="172"/>
        <v>#N/A</v>
      </c>
      <c r="KD90" s="165" t="e">
        <f t="shared" si="172"/>
        <v>#N/A</v>
      </c>
      <c r="KE90" s="165" t="e">
        <f t="shared" si="172"/>
        <v>#N/A</v>
      </c>
      <c r="KF90" s="165" t="e">
        <f t="shared" si="172"/>
        <v>#N/A</v>
      </c>
      <c r="KG90" s="165" t="e">
        <f t="shared" si="172"/>
        <v>#N/A</v>
      </c>
      <c r="KH90" s="165" t="e">
        <f t="shared" si="172"/>
        <v>#N/A</v>
      </c>
      <c r="KI90" s="165" t="e">
        <f t="shared" si="172"/>
        <v>#N/A</v>
      </c>
      <c r="KJ90" s="165" t="e">
        <f t="shared" si="172"/>
        <v>#N/A</v>
      </c>
      <c r="KK90" s="165" t="e">
        <f t="shared" si="172"/>
        <v>#N/A</v>
      </c>
      <c r="KL90" s="165" t="e">
        <f t="shared" si="172"/>
        <v>#N/A</v>
      </c>
      <c r="KM90" s="165" t="e">
        <f t="shared" si="172"/>
        <v>#N/A</v>
      </c>
      <c r="KN90" s="165" t="e">
        <f t="shared" si="172"/>
        <v>#N/A</v>
      </c>
      <c r="KO90" s="165" t="e">
        <f t="shared" si="172"/>
        <v>#N/A</v>
      </c>
      <c r="KP90" s="165" t="e">
        <f t="shared" si="172"/>
        <v>#N/A</v>
      </c>
      <c r="KQ90" s="165" t="e">
        <f t="shared" si="172"/>
        <v>#N/A</v>
      </c>
      <c r="KR90" s="165" t="e">
        <f t="shared" si="172"/>
        <v>#N/A</v>
      </c>
      <c r="KS90" s="165" t="e">
        <f t="shared" si="173"/>
        <v>#N/A</v>
      </c>
      <c r="KT90" s="165" t="e">
        <f t="shared" si="173"/>
        <v>#N/A</v>
      </c>
      <c r="KU90" s="165" t="e">
        <f t="shared" si="173"/>
        <v>#N/A</v>
      </c>
      <c r="KV90" s="165" t="e">
        <f t="shared" si="173"/>
        <v>#N/A</v>
      </c>
      <c r="KW90" s="165" t="e">
        <f t="shared" si="173"/>
        <v>#N/A</v>
      </c>
      <c r="KX90" s="165" t="e">
        <f t="shared" si="173"/>
        <v>#N/A</v>
      </c>
      <c r="KY90" s="165" t="e">
        <f t="shared" si="173"/>
        <v>#N/A</v>
      </c>
      <c r="KZ90" s="165" t="e">
        <f t="shared" si="173"/>
        <v>#N/A</v>
      </c>
      <c r="LA90" s="165" t="e">
        <f t="shared" si="173"/>
        <v>#N/A</v>
      </c>
      <c r="LB90" s="165" t="e">
        <f t="shared" si="173"/>
        <v>#N/A</v>
      </c>
      <c r="LC90" s="165" t="e">
        <f t="shared" si="173"/>
        <v>#N/A</v>
      </c>
      <c r="LD90" s="165" t="e">
        <f t="shared" si="173"/>
        <v>#N/A</v>
      </c>
      <c r="LE90" s="165" t="e">
        <f t="shared" si="173"/>
        <v>#N/A</v>
      </c>
      <c r="LF90" s="165" t="e">
        <f t="shared" si="173"/>
        <v>#N/A</v>
      </c>
      <c r="LG90" s="165" t="e">
        <f t="shared" si="173"/>
        <v>#N/A</v>
      </c>
      <c r="LH90" s="165" t="e">
        <f t="shared" si="173"/>
        <v>#N/A</v>
      </c>
      <c r="LI90" s="165" t="e">
        <f t="shared" si="174"/>
        <v>#N/A</v>
      </c>
      <c r="LJ90" s="165" t="e">
        <f t="shared" si="174"/>
        <v>#N/A</v>
      </c>
      <c r="LK90" s="165" t="e">
        <f t="shared" si="174"/>
        <v>#N/A</v>
      </c>
      <c r="LL90" s="165" t="e">
        <f t="shared" si="174"/>
        <v>#N/A</v>
      </c>
      <c r="LM90" s="165" t="e">
        <f t="shared" si="174"/>
        <v>#N/A</v>
      </c>
      <c r="LN90" s="165" t="e">
        <f t="shared" si="174"/>
        <v>#N/A</v>
      </c>
      <c r="LO90" s="165" t="e">
        <f t="shared" si="174"/>
        <v>#N/A</v>
      </c>
      <c r="LP90" s="165" t="e">
        <f t="shared" si="174"/>
        <v>#N/A</v>
      </c>
      <c r="LQ90" s="165" t="e">
        <f t="shared" si="174"/>
        <v>#N/A</v>
      </c>
      <c r="LR90" s="165" t="e">
        <f t="shared" si="174"/>
        <v>#N/A</v>
      </c>
      <c r="LS90" s="165" t="e">
        <f t="shared" si="174"/>
        <v>#N/A</v>
      </c>
      <c r="LT90" s="165" t="e">
        <f t="shared" si="174"/>
        <v>#N/A</v>
      </c>
      <c r="LU90" s="165" t="e">
        <f t="shared" si="174"/>
        <v>#N/A</v>
      </c>
      <c r="LV90" s="165" t="e">
        <f t="shared" si="174"/>
        <v>#N/A</v>
      </c>
      <c r="LW90" s="165" t="e">
        <f t="shared" si="174"/>
        <v>#N/A</v>
      </c>
      <c r="LX90" s="165" t="e">
        <f t="shared" si="174"/>
        <v>#N/A</v>
      </c>
      <c r="LY90" s="165" t="e">
        <f t="shared" si="175"/>
        <v>#N/A</v>
      </c>
      <c r="LZ90" s="165" t="e">
        <f t="shared" si="175"/>
        <v>#N/A</v>
      </c>
      <c r="MA90" s="165" t="e">
        <f t="shared" si="175"/>
        <v>#N/A</v>
      </c>
      <c r="MB90" s="165" t="e">
        <f t="shared" si="175"/>
        <v>#N/A</v>
      </c>
      <c r="MC90" s="165" t="e">
        <f t="shared" si="175"/>
        <v>#N/A</v>
      </c>
      <c r="MD90" s="165" t="e">
        <f t="shared" si="175"/>
        <v>#N/A</v>
      </c>
      <c r="ME90" s="165" t="e">
        <f t="shared" si="175"/>
        <v>#N/A</v>
      </c>
      <c r="MF90" s="165" t="e">
        <f t="shared" si="175"/>
        <v>#N/A</v>
      </c>
      <c r="MG90" s="165" t="e">
        <f t="shared" si="175"/>
        <v>#N/A</v>
      </c>
      <c r="MH90" s="165" t="e">
        <f t="shared" si="175"/>
        <v>#N/A</v>
      </c>
      <c r="MI90" s="165" t="e">
        <f t="shared" si="175"/>
        <v>#N/A</v>
      </c>
      <c r="MJ90" s="165" t="e">
        <f t="shared" si="175"/>
        <v>#N/A</v>
      </c>
      <c r="MK90" s="165" t="e">
        <f t="shared" si="175"/>
        <v>#N/A</v>
      </c>
      <c r="ML90" s="165" t="e">
        <f t="shared" si="175"/>
        <v>#N/A</v>
      </c>
      <c r="MM90" s="165" t="e">
        <f t="shared" si="175"/>
        <v>#N/A</v>
      </c>
      <c r="MN90" s="165" t="e">
        <f t="shared" si="175"/>
        <v>#N/A</v>
      </c>
      <c r="MO90" s="165" t="e">
        <f t="shared" si="176"/>
        <v>#N/A</v>
      </c>
      <c r="MP90" s="165" t="e">
        <f t="shared" si="176"/>
        <v>#N/A</v>
      </c>
      <c r="MQ90" s="165" t="e">
        <f t="shared" si="176"/>
        <v>#N/A</v>
      </c>
      <c r="MR90" s="165" t="e">
        <f t="shared" si="176"/>
        <v>#N/A</v>
      </c>
      <c r="MS90" s="165" t="e">
        <f t="shared" si="176"/>
        <v>#N/A</v>
      </c>
      <c r="MT90" s="165" t="e">
        <f t="shared" si="176"/>
        <v>#N/A</v>
      </c>
      <c r="MU90" s="165" t="e">
        <f t="shared" si="176"/>
        <v>#N/A</v>
      </c>
      <c r="MV90" s="165" t="e">
        <f t="shared" si="176"/>
        <v>#N/A</v>
      </c>
      <c r="MW90" s="165" t="e">
        <f t="shared" si="176"/>
        <v>#N/A</v>
      </c>
      <c r="MX90" s="165" t="e">
        <f t="shared" si="176"/>
        <v>#N/A</v>
      </c>
      <c r="MY90" s="165" t="e">
        <f t="shared" si="176"/>
        <v>#N/A</v>
      </c>
      <c r="MZ90" s="165" t="e">
        <f t="shared" si="176"/>
        <v>#N/A</v>
      </c>
      <c r="NA90" s="165" t="e">
        <f t="shared" si="176"/>
        <v>#N/A</v>
      </c>
      <c r="NB90" s="165" t="e">
        <f t="shared" si="176"/>
        <v>#N/A</v>
      </c>
      <c r="NC90" s="165" t="e">
        <f t="shared" si="176"/>
        <v>#N/A</v>
      </c>
      <c r="ND90" s="165" t="e">
        <f t="shared" si="176"/>
        <v>#N/A</v>
      </c>
      <c r="NE90" s="165" t="e">
        <f t="shared" si="177"/>
        <v>#N/A</v>
      </c>
      <c r="NF90" s="165" t="e">
        <f t="shared" si="177"/>
        <v>#N/A</v>
      </c>
      <c r="NG90" s="165" t="e">
        <f t="shared" si="177"/>
        <v>#N/A</v>
      </c>
      <c r="NH90" s="165" t="e">
        <f t="shared" si="177"/>
        <v>#N/A</v>
      </c>
      <c r="NI90" s="165" t="e">
        <f t="shared" si="177"/>
        <v>#N/A</v>
      </c>
      <c r="NJ90" s="165" t="e">
        <f t="shared" si="177"/>
        <v>#N/A</v>
      </c>
      <c r="NK90" s="165" t="e">
        <f t="shared" si="177"/>
        <v>#N/A</v>
      </c>
      <c r="NL90" s="165" t="e">
        <f t="shared" si="177"/>
        <v>#N/A</v>
      </c>
      <c r="NM90" s="165" t="e">
        <f t="shared" si="177"/>
        <v>#N/A</v>
      </c>
      <c r="NN90" s="165" t="e">
        <f t="shared" si="177"/>
        <v>#N/A</v>
      </c>
      <c r="NO90" s="165" t="e">
        <f t="shared" si="177"/>
        <v>#N/A</v>
      </c>
      <c r="NP90" s="165" t="e">
        <f t="shared" si="177"/>
        <v>#N/A</v>
      </c>
      <c r="NQ90" s="165" t="e">
        <f t="shared" si="177"/>
        <v>#N/A</v>
      </c>
      <c r="NR90" s="165" t="e">
        <f t="shared" si="177"/>
        <v>#N/A</v>
      </c>
      <c r="NS90" s="165" t="e">
        <f t="shared" si="177"/>
        <v>#N/A</v>
      </c>
      <c r="NT90" s="165" t="e">
        <f t="shared" si="177"/>
        <v>#N/A</v>
      </c>
      <c r="NU90" s="165" t="e">
        <f t="shared" si="178"/>
        <v>#N/A</v>
      </c>
      <c r="NV90" s="165" t="e">
        <f t="shared" si="178"/>
        <v>#N/A</v>
      </c>
      <c r="NW90" s="165" t="e">
        <f t="shared" si="178"/>
        <v>#N/A</v>
      </c>
      <c r="NX90" s="165" t="e">
        <f t="shared" si="178"/>
        <v>#N/A</v>
      </c>
      <c r="NY90" s="165" t="e">
        <f t="shared" si="178"/>
        <v>#N/A</v>
      </c>
      <c r="NZ90" s="165" t="e">
        <f t="shared" si="178"/>
        <v>#N/A</v>
      </c>
      <c r="OA90" s="165" t="e">
        <f t="shared" si="178"/>
        <v>#N/A</v>
      </c>
      <c r="OB90" s="165" t="e">
        <f t="shared" si="178"/>
        <v>#N/A</v>
      </c>
      <c r="OC90" s="165" t="e">
        <f t="shared" si="178"/>
        <v>#N/A</v>
      </c>
      <c r="OD90" s="165" t="e">
        <f t="shared" si="178"/>
        <v>#N/A</v>
      </c>
      <c r="OE90" s="165" t="e">
        <f t="shared" si="178"/>
        <v>#N/A</v>
      </c>
      <c r="OF90" s="165" t="e">
        <f t="shared" si="178"/>
        <v>#N/A</v>
      </c>
      <c r="OG90" s="165" t="e">
        <f t="shared" si="178"/>
        <v>#N/A</v>
      </c>
      <c r="OH90" s="165" t="e">
        <f t="shared" si="178"/>
        <v>#N/A</v>
      </c>
      <c r="OI90" s="165" t="e">
        <f t="shared" si="178"/>
        <v>#N/A</v>
      </c>
      <c r="OJ90" s="165" t="e">
        <f t="shared" si="178"/>
        <v>#N/A</v>
      </c>
      <c r="OK90" s="165" t="e">
        <f t="shared" si="179"/>
        <v>#N/A</v>
      </c>
      <c r="OL90" s="165" t="e">
        <f t="shared" si="179"/>
        <v>#N/A</v>
      </c>
      <c r="OM90" s="165" t="e">
        <f t="shared" si="179"/>
        <v>#N/A</v>
      </c>
      <c r="ON90" s="165" t="e">
        <f t="shared" si="179"/>
        <v>#N/A</v>
      </c>
      <c r="OO90" s="165" t="e">
        <f t="shared" si="179"/>
        <v>#N/A</v>
      </c>
      <c r="OP90" s="165" t="e">
        <f t="shared" si="143"/>
        <v>#N/A</v>
      </c>
      <c r="OQ90" s="165" t="e">
        <f t="shared" si="143"/>
        <v>#N/A</v>
      </c>
      <c r="OR90" s="165" t="e">
        <f t="shared" si="143"/>
        <v>#N/A</v>
      </c>
      <c r="OS90" s="165" t="e">
        <f t="shared" si="143"/>
        <v>#N/A</v>
      </c>
      <c r="OT90" s="165" t="e">
        <f t="shared" si="143"/>
        <v>#N/A</v>
      </c>
      <c r="OU90" s="165" t="e">
        <f t="shared" si="143"/>
        <v>#N/A</v>
      </c>
      <c r="OV90" s="165" t="e">
        <f t="shared" si="143"/>
        <v>#N/A</v>
      </c>
      <c r="OW90" s="165" t="e">
        <f t="shared" si="143"/>
        <v>#N/A</v>
      </c>
      <c r="OX90" s="165" t="e">
        <f t="shared" si="143"/>
        <v>#N/A</v>
      </c>
      <c r="OY90" s="165" t="e">
        <f t="shared" si="143"/>
        <v>#N/A</v>
      </c>
      <c r="OZ90" s="165" t="e">
        <f t="shared" si="143"/>
        <v>#N/A</v>
      </c>
      <c r="PA90" s="165" t="e">
        <f t="shared" si="143"/>
        <v>#N/A</v>
      </c>
      <c r="PB90" s="165" t="e">
        <f t="shared" si="143"/>
        <v>#N/A</v>
      </c>
      <c r="PC90" s="165" t="e">
        <f t="shared" si="143"/>
        <v>#N/A</v>
      </c>
      <c r="PD90" s="165" t="e">
        <f t="shared" si="143"/>
        <v>#N/A</v>
      </c>
      <c r="PE90" s="165" t="e">
        <f t="shared" si="143"/>
        <v>#N/A</v>
      </c>
      <c r="PF90" s="165" t="e">
        <f t="shared" si="171"/>
        <v>#N/A</v>
      </c>
      <c r="PG90" s="165" t="e">
        <f t="shared" si="171"/>
        <v>#N/A</v>
      </c>
      <c r="PH90" s="165" t="e">
        <f t="shared" si="171"/>
        <v>#N/A</v>
      </c>
    </row>
    <row r="91" spans="1:424" hidden="1" x14ac:dyDescent="0.45">
      <c r="A91" s="4">
        <v>88</v>
      </c>
      <c r="B91" s="91"/>
      <c r="C91" s="91"/>
      <c r="D91" s="91"/>
      <c r="E91" s="120" t="str">
        <f t="shared" si="146"/>
        <v/>
      </c>
      <c r="F91" s="120" t="str">
        <f t="shared" si="147"/>
        <v/>
      </c>
      <c r="G91" s="71" t="str">
        <f t="shared" si="148"/>
        <v/>
      </c>
      <c r="H91" s="23"/>
      <c r="I91" s="55"/>
      <c r="J91" s="298"/>
      <c r="K91" s="72" t="str">
        <f>IF(AND(B91&gt;0,C91&gt;0,D91&gt;0),IF(ISBLANK(J91),IF(ISBLANK(H91),"",(D91-B91)*VLOOKUP(H91,VLookups!$A$4:$B$13,2,FALSE)),J91),"")</f>
        <v/>
      </c>
      <c r="L91" s="73" t="str">
        <f t="shared" si="144"/>
        <v/>
      </c>
      <c r="M91" s="91"/>
      <c r="N91" s="265" t="str">
        <f>IF(AND(M91&gt;0,C91&gt;0,NOT(K91="")),ABS(VLOOKUP($M$1,VLookups!$A$43:$B$44,2,FALSE)-_xlfn.NORM.DIST(M91,G91,K91,TRUE)),"")</f>
        <v/>
      </c>
      <c r="O91" s="90" t="str">
        <f>IF(AND($B91&gt;0,$C91&gt;0,$D91&gt;0,NOT(ISBLANK($H91))),_xlfn.NORM.INV(ABS(VLOOKUP($M$1,VLookups!$A$43:$B$44,2,FALSE)-O$3),$G91,$K91),"")</f>
        <v/>
      </c>
      <c r="P91" s="89" t="str">
        <f>IF(AND($B91&gt;0,$C91&gt;0,$D91&gt;0,NOT(ISBLANK($H91))),_xlfn.NORM.INV(ABS(VLOOKUP($M$1,VLookups!$A$43:$B$44,2,FALSE)-P$3),$G91,$K91),"")</f>
        <v/>
      </c>
      <c r="Q91" s="90" t="str">
        <f>IF(AND($B91&gt;0,$C91&gt;0,$D91&gt;0,NOT(ISBLANK($H91))),_xlfn.NORM.INV(ABS(VLOOKUP($M$1,VLookups!$A$43:$B$44,2,FALSE)-Q$3),$G91,$K91),"")</f>
        <v/>
      </c>
      <c r="R91" s="89" t="str">
        <f>IF(AND($B91&gt;0,$C91&gt;0,$D91&gt;0,NOT(ISBLANK($H91))),_xlfn.NORM.INV(ABS(VLOOKUP($M$1,VLookups!$A$43:$B$44,2,FALSE)-R$3),$G91,$K91),"")</f>
        <v/>
      </c>
      <c r="S91" s="90" t="str">
        <f>IF(AND($B91&gt;0,$C91&gt;0,$D91&gt;0,NOT(ISBLANK($H91))),_xlfn.NORM.INV(ABS(VLOOKUP($M$1,VLookups!$A$43:$B$44,2,FALSE)-S$3),$G91,$K91),"")</f>
        <v/>
      </c>
      <c r="T91" s="89" t="str">
        <f>IF(AND($B91&gt;0,$C91&gt;0,$D91&gt;0,NOT(ISBLANK($H91))),_xlfn.NORM.INV(ABS(VLOOKUP($M$1,VLookups!$A$43:$B$44,2,FALSE)-T$3),$G91,$K91),"")</f>
        <v/>
      </c>
      <c r="U91" s="5"/>
      <c r="V91" s="164" t="str">
        <f t="shared" si="149"/>
        <v/>
      </c>
      <c r="W91" s="47" t="str">
        <f t="shared" si="195"/>
        <v/>
      </c>
      <c r="X91" s="47" t="str">
        <f t="shared" si="195"/>
        <v/>
      </c>
      <c r="Y91" s="47" t="str">
        <f t="shared" si="195"/>
        <v/>
      </c>
      <c r="Z91" s="47" t="str">
        <f t="shared" si="195"/>
        <v/>
      </c>
      <c r="AA91" s="47" t="str">
        <f t="shared" si="195"/>
        <v/>
      </c>
      <c r="AB91" s="47" t="str">
        <f t="shared" si="195"/>
        <v/>
      </c>
      <c r="AC91" s="47" t="str">
        <f t="shared" si="195"/>
        <v/>
      </c>
      <c r="AD91" s="47" t="str">
        <f t="shared" si="195"/>
        <v/>
      </c>
      <c r="AE91" s="47" t="str">
        <f t="shared" si="195"/>
        <v/>
      </c>
      <c r="AF91" s="47" t="str">
        <f t="shared" si="195"/>
        <v/>
      </c>
      <c r="AG91" s="47" t="str">
        <f t="shared" si="195"/>
        <v/>
      </c>
      <c r="AH91" s="47" t="str">
        <f t="shared" si="195"/>
        <v/>
      </c>
      <c r="AI91" s="47" t="str">
        <f t="shared" si="195"/>
        <v/>
      </c>
      <c r="AJ91" s="47" t="str">
        <f t="shared" si="195"/>
        <v/>
      </c>
      <c r="AK91" s="47" t="str">
        <f t="shared" si="195"/>
        <v/>
      </c>
      <c r="AL91" s="47" t="str">
        <f t="shared" si="195"/>
        <v/>
      </c>
      <c r="AM91" s="47" t="str">
        <f t="shared" si="187"/>
        <v/>
      </c>
      <c r="AN91" s="47" t="str">
        <f t="shared" si="187"/>
        <v/>
      </c>
      <c r="AO91" s="47" t="str">
        <f t="shared" si="187"/>
        <v/>
      </c>
      <c r="AP91" s="47" t="str">
        <f t="shared" si="187"/>
        <v/>
      </c>
      <c r="AQ91" s="47" t="str">
        <f t="shared" si="187"/>
        <v/>
      </c>
      <c r="AR91" s="47" t="str">
        <f t="shared" si="187"/>
        <v/>
      </c>
      <c r="AS91" s="47" t="str">
        <f t="shared" si="187"/>
        <v/>
      </c>
      <c r="AT91" s="47" t="str">
        <f t="shared" si="187"/>
        <v/>
      </c>
      <c r="AU91" s="47" t="str">
        <f t="shared" si="187"/>
        <v/>
      </c>
      <c r="AV91" s="47" t="str">
        <f t="shared" si="187"/>
        <v/>
      </c>
      <c r="AW91" s="47" t="str">
        <f t="shared" si="187"/>
        <v/>
      </c>
      <c r="AX91" s="47" t="str">
        <f t="shared" si="187"/>
        <v/>
      </c>
      <c r="AY91" s="47" t="str">
        <f t="shared" si="187"/>
        <v/>
      </c>
      <c r="AZ91" s="47" t="str">
        <f t="shared" si="187"/>
        <v/>
      </c>
      <c r="BA91" s="47" t="str">
        <f t="shared" si="187"/>
        <v/>
      </c>
      <c r="BB91" s="47" t="str">
        <f t="shared" si="188"/>
        <v/>
      </c>
      <c r="BC91" s="47" t="str">
        <f t="shared" si="188"/>
        <v/>
      </c>
      <c r="BD91" s="47" t="str">
        <f t="shared" si="188"/>
        <v/>
      </c>
      <c r="BE91" s="47" t="str">
        <f t="shared" si="188"/>
        <v/>
      </c>
      <c r="BF91" s="47" t="str">
        <f t="shared" si="188"/>
        <v/>
      </c>
      <c r="BG91" s="47" t="str">
        <f t="shared" si="188"/>
        <v/>
      </c>
      <c r="BH91" s="47" t="str">
        <f t="shared" si="188"/>
        <v/>
      </c>
      <c r="BI91" s="47" t="str">
        <f t="shared" si="188"/>
        <v/>
      </c>
      <c r="BJ91" s="47" t="str">
        <f t="shared" si="188"/>
        <v/>
      </c>
      <c r="BK91" s="47" t="str">
        <f t="shared" si="188"/>
        <v/>
      </c>
      <c r="BL91" s="47" t="str">
        <f t="shared" si="188"/>
        <v/>
      </c>
      <c r="BM91" s="47" t="str">
        <f t="shared" si="188"/>
        <v/>
      </c>
      <c r="BN91" s="47" t="str">
        <f t="shared" si="188"/>
        <v/>
      </c>
      <c r="BO91" s="47" t="str">
        <f t="shared" si="188"/>
        <v/>
      </c>
      <c r="BP91" s="47" t="str">
        <f t="shared" si="188"/>
        <v/>
      </c>
      <c r="BQ91" s="47" t="str">
        <f t="shared" si="188"/>
        <v/>
      </c>
      <c r="BR91" s="47" t="str">
        <f t="shared" si="182"/>
        <v/>
      </c>
      <c r="BS91" s="47" t="str">
        <f t="shared" si="182"/>
        <v/>
      </c>
      <c r="BT91" s="47" t="str">
        <f t="shared" si="182"/>
        <v/>
      </c>
      <c r="BU91" s="47" t="str">
        <f t="shared" si="182"/>
        <v/>
      </c>
      <c r="BV91" s="47" t="str">
        <f t="shared" si="182"/>
        <v/>
      </c>
      <c r="BW91" s="47" t="str">
        <f t="shared" si="182"/>
        <v/>
      </c>
      <c r="BX91" s="47" t="str">
        <f t="shared" si="182"/>
        <v/>
      </c>
      <c r="BY91" s="47" t="str">
        <f t="shared" si="182"/>
        <v/>
      </c>
      <c r="BZ91" s="47" t="str">
        <f t="shared" si="182"/>
        <v/>
      </c>
      <c r="CA91" s="47" t="str">
        <f t="shared" si="182"/>
        <v/>
      </c>
      <c r="CB91" s="47" t="str">
        <f t="shared" si="182"/>
        <v/>
      </c>
      <c r="CC91" s="47" t="str">
        <f t="shared" si="182"/>
        <v/>
      </c>
      <c r="CD91" s="47" t="str">
        <f t="shared" si="182"/>
        <v/>
      </c>
      <c r="CE91" s="47" t="str">
        <f t="shared" si="182"/>
        <v/>
      </c>
      <c r="CF91" s="47" t="str">
        <f t="shared" si="182"/>
        <v/>
      </c>
      <c r="CG91" s="47" t="str">
        <f t="shared" si="189"/>
        <v/>
      </c>
      <c r="CH91" s="47" t="str">
        <f t="shared" si="189"/>
        <v/>
      </c>
      <c r="CI91" s="47" t="str">
        <f t="shared" si="189"/>
        <v/>
      </c>
      <c r="CJ91" s="47" t="str">
        <f t="shared" si="189"/>
        <v/>
      </c>
      <c r="CK91" s="47" t="str">
        <f t="shared" si="189"/>
        <v/>
      </c>
      <c r="CL91" s="47" t="str">
        <f t="shared" si="189"/>
        <v/>
      </c>
      <c r="CM91" s="47" t="str">
        <f t="shared" si="189"/>
        <v/>
      </c>
      <c r="CN91" s="47" t="str">
        <f t="shared" si="189"/>
        <v/>
      </c>
      <c r="CO91" s="47" t="str">
        <f t="shared" si="189"/>
        <v/>
      </c>
      <c r="CP91" s="47" t="str">
        <f t="shared" si="189"/>
        <v/>
      </c>
      <c r="CQ91" s="47" t="str">
        <f t="shared" si="189"/>
        <v/>
      </c>
      <c r="CR91" s="47" t="str">
        <f t="shared" si="189"/>
        <v/>
      </c>
      <c r="CS91" s="47" t="str">
        <f t="shared" si="189"/>
        <v/>
      </c>
      <c r="CT91" s="47" t="str">
        <f t="shared" si="189"/>
        <v/>
      </c>
      <c r="CU91" s="47" t="str">
        <f t="shared" si="189"/>
        <v/>
      </c>
      <c r="CV91" s="47" t="str">
        <f t="shared" si="189"/>
        <v/>
      </c>
      <c r="CW91" s="47" t="str">
        <f t="shared" si="183"/>
        <v/>
      </c>
      <c r="CX91" s="47" t="str">
        <f t="shared" si="183"/>
        <v/>
      </c>
      <c r="CY91" s="47" t="str">
        <f t="shared" si="183"/>
        <v/>
      </c>
      <c r="CZ91" s="47" t="str">
        <f t="shared" si="183"/>
        <v/>
      </c>
      <c r="DA91" s="47" t="str">
        <f t="shared" si="183"/>
        <v/>
      </c>
      <c r="DB91" s="47" t="str">
        <f t="shared" si="183"/>
        <v/>
      </c>
      <c r="DC91" s="47" t="str">
        <f t="shared" si="183"/>
        <v/>
      </c>
      <c r="DD91" s="47" t="str">
        <f t="shared" si="183"/>
        <v/>
      </c>
      <c r="DE91" s="47" t="str">
        <f t="shared" si="183"/>
        <v/>
      </c>
      <c r="DF91" s="47" t="str">
        <f t="shared" si="183"/>
        <v/>
      </c>
      <c r="DG91" s="47" t="str">
        <f t="shared" si="183"/>
        <v/>
      </c>
      <c r="DH91" s="47" t="str">
        <f t="shared" si="183"/>
        <v/>
      </c>
      <c r="DI91" s="47" t="str">
        <f t="shared" si="183"/>
        <v/>
      </c>
      <c r="DJ91" s="47" t="str">
        <f t="shared" si="183"/>
        <v/>
      </c>
      <c r="DK91" s="47" t="str">
        <f t="shared" si="183"/>
        <v/>
      </c>
      <c r="DL91" s="47" t="str">
        <f t="shared" si="190"/>
        <v/>
      </c>
      <c r="DM91" s="47" t="str">
        <f t="shared" si="190"/>
        <v/>
      </c>
      <c r="DN91" s="47" t="str">
        <f t="shared" si="190"/>
        <v/>
      </c>
      <c r="DO91" s="47" t="str">
        <f t="shared" si="190"/>
        <v/>
      </c>
      <c r="DP91" s="47" t="str">
        <f t="shared" si="190"/>
        <v/>
      </c>
      <c r="DQ91" s="47" t="str">
        <f t="shared" si="190"/>
        <v/>
      </c>
      <c r="DR91" s="47" t="str">
        <f t="shared" si="190"/>
        <v/>
      </c>
      <c r="DS91" s="179" t="str">
        <f t="shared" si="150"/>
        <v/>
      </c>
      <c r="DT91" s="47" t="str">
        <f t="shared" si="196"/>
        <v/>
      </c>
      <c r="DU91" s="47" t="str">
        <f t="shared" si="196"/>
        <v/>
      </c>
      <c r="DV91" s="47" t="str">
        <f t="shared" si="196"/>
        <v/>
      </c>
      <c r="DW91" s="47" t="str">
        <f t="shared" si="196"/>
        <v/>
      </c>
      <c r="DX91" s="47" t="str">
        <f t="shared" si="196"/>
        <v/>
      </c>
      <c r="DY91" s="47" t="str">
        <f t="shared" si="196"/>
        <v/>
      </c>
      <c r="DZ91" s="47" t="str">
        <f t="shared" si="196"/>
        <v/>
      </c>
      <c r="EA91" s="47" t="str">
        <f t="shared" si="196"/>
        <v/>
      </c>
      <c r="EB91" s="47" t="str">
        <f t="shared" si="196"/>
        <v/>
      </c>
      <c r="EC91" s="47" t="str">
        <f t="shared" si="196"/>
        <v/>
      </c>
      <c r="ED91" s="47" t="str">
        <f t="shared" si="196"/>
        <v/>
      </c>
      <c r="EE91" s="47" t="str">
        <f t="shared" si="196"/>
        <v/>
      </c>
      <c r="EF91" s="47" t="str">
        <f t="shared" si="196"/>
        <v/>
      </c>
      <c r="EG91" s="47" t="str">
        <f t="shared" si="196"/>
        <v/>
      </c>
      <c r="EH91" s="47" t="str">
        <f t="shared" si="196"/>
        <v/>
      </c>
      <c r="EI91" s="47" t="str">
        <f t="shared" si="196"/>
        <v/>
      </c>
      <c r="EJ91" s="47" t="str">
        <f t="shared" si="191"/>
        <v/>
      </c>
      <c r="EK91" s="47" t="str">
        <f t="shared" si="191"/>
        <v/>
      </c>
      <c r="EL91" s="47" t="str">
        <f t="shared" si="191"/>
        <v/>
      </c>
      <c r="EM91" s="47" t="str">
        <f t="shared" si="191"/>
        <v/>
      </c>
      <c r="EN91" s="47" t="str">
        <f t="shared" si="191"/>
        <v/>
      </c>
      <c r="EO91" s="47" t="str">
        <f t="shared" si="191"/>
        <v/>
      </c>
      <c r="EP91" s="47" t="str">
        <f t="shared" si="191"/>
        <v/>
      </c>
      <c r="EQ91" s="47" t="str">
        <f t="shared" si="191"/>
        <v/>
      </c>
      <c r="ER91" s="47" t="str">
        <f t="shared" si="191"/>
        <v/>
      </c>
      <c r="ES91" s="47" t="str">
        <f t="shared" si="191"/>
        <v/>
      </c>
      <c r="ET91" s="47" t="str">
        <f t="shared" si="191"/>
        <v/>
      </c>
      <c r="EU91" s="47" t="str">
        <f t="shared" si="191"/>
        <v/>
      </c>
      <c r="EV91" s="47" t="str">
        <f t="shared" si="191"/>
        <v/>
      </c>
      <c r="EW91" s="47" t="str">
        <f t="shared" si="191"/>
        <v/>
      </c>
      <c r="EX91" s="47" t="str">
        <f t="shared" si="191"/>
        <v/>
      </c>
      <c r="EY91" s="47" t="str">
        <f t="shared" si="192"/>
        <v/>
      </c>
      <c r="EZ91" s="47" t="str">
        <f t="shared" si="192"/>
        <v/>
      </c>
      <c r="FA91" s="47" t="str">
        <f t="shared" si="192"/>
        <v/>
      </c>
      <c r="FB91" s="47" t="str">
        <f t="shared" si="192"/>
        <v/>
      </c>
      <c r="FC91" s="47" t="str">
        <f t="shared" si="192"/>
        <v/>
      </c>
      <c r="FD91" s="47" t="str">
        <f t="shared" si="192"/>
        <v/>
      </c>
      <c r="FE91" s="47" t="str">
        <f t="shared" si="192"/>
        <v/>
      </c>
      <c r="FF91" s="47" t="str">
        <f t="shared" si="192"/>
        <v/>
      </c>
      <c r="FG91" s="47" t="str">
        <f t="shared" si="192"/>
        <v/>
      </c>
      <c r="FH91" s="47" t="str">
        <f t="shared" si="192"/>
        <v/>
      </c>
      <c r="FI91" s="47" t="str">
        <f t="shared" si="192"/>
        <v/>
      </c>
      <c r="FJ91" s="47" t="str">
        <f t="shared" si="192"/>
        <v/>
      </c>
      <c r="FK91" s="47" t="str">
        <f t="shared" si="192"/>
        <v/>
      </c>
      <c r="FL91" s="47" t="str">
        <f t="shared" si="192"/>
        <v/>
      </c>
      <c r="FM91" s="47" t="str">
        <f t="shared" si="192"/>
        <v/>
      </c>
      <c r="FN91" s="47" t="str">
        <f t="shared" si="192"/>
        <v/>
      </c>
      <c r="FO91" s="47" t="str">
        <f t="shared" si="184"/>
        <v/>
      </c>
      <c r="FP91" s="47" t="str">
        <f t="shared" si="184"/>
        <v/>
      </c>
      <c r="FQ91" s="47" t="str">
        <f t="shared" si="184"/>
        <v/>
      </c>
      <c r="FR91" s="47" t="str">
        <f t="shared" si="184"/>
        <v/>
      </c>
      <c r="FS91" s="47" t="str">
        <f t="shared" si="184"/>
        <v/>
      </c>
      <c r="FT91" s="47" t="str">
        <f t="shared" si="184"/>
        <v/>
      </c>
      <c r="FU91" s="47" t="str">
        <f t="shared" si="184"/>
        <v/>
      </c>
      <c r="FV91" s="47" t="str">
        <f t="shared" si="184"/>
        <v/>
      </c>
      <c r="FW91" s="47" t="str">
        <f t="shared" si="184"/>
        <v/>
      </c>
      <c r="FX91" s="47" t="str">
        <f t="shared" si="184"/>
        <v/>
      </c>
      <c r="FY91" s="47" t="str">
        <f t="shared" si="184"/>
        <v/>
      </c>
      <c r="FZ91" s="47" t="str">
        <f t="shared" si="184"/>
        <v/>
      </c>
      <c r="GA91" s="47" t="str">
        <f t="shared" si="184"/>
        <v/>
      </c>
      <c r="GB91" s="47" t="str">
        <f t="shared" si="184"/>
        <v/>
      </c>
      <c r="GC91" s="47" t="str">
        <f t="shared" si="184"/>
        <v/>
      </c>
      <c r="GD91" s="47" t="str">
        <f t="shared" si="193"/>
        <v/>
      </c>
      <c r="GE91" s="47" t="str">
        <f t="shared" si="193"/>
        <v/>
      </c>
      <c r="GF91" s="47" t="str">
        <f t="shared" si="193"/>
        <v/>
      </c>
      <c r="GG91" s="47" t="str">
        <f t="shared" si="193"/>
        <v/>
      </c>
      <c r="GH91" s="47" t="str">
        <f t="shared" si="193"/>
        <v/>
      </c>
      <c r="GI91" s="47" t="str">
        <f t="shared" si="193"/>
        <v/>
      </c>
      <c r="GJ91" s="47" t="str">
        <f t="shared" si="193"/>
        <v/>
      </c>
      <c r="GK91" s="47" t="str">
        <f t="shared" si="193"/>
        <v/>
      </c>
      <c r="GL91" s="47" t="str">
        <f t="shared" si="193"/>
        <v/>
      </c>
      <c r="GM91" s="47" t="str">
        <f t="shared" si="193"/>
        <v/>
      </c>
      <c r="GN91" s="47" t="str">
        <f t="shared" si="193"/>
        <v/>
      </c>
      <c r="GO91" s="47" t="str">
        <f t="shared" si="193"/>
        <v/>
      </c>
      <c r="GP91" s="47" t="str">
        <f t="shared" si="193"/>
        <v/>
      </c>
      <c r="GQ91" s="47" t="str">
        <f t="shared" si="193"/>
        <v/>
      </c>
      <c r="GR91" s="47" t="str">
        <f t="shared" si="193"/>
        <v/>
      </c>
      <c r="GS91" s="47" t="str">
        <f t="shared" si="193"/>
        <v/>
      </c>
      <c r="GT91" s="47" t="str">
        <f t="shared" si="185"/>
        <v/>
      </c>
      <c r="GU91" s="47" t="str">
        <f t="shared" si="185"/>
        <v/>
      </c>
      <c r="GV91" s="47" t="str">
        <f t="shared" si="185"/>
        <v/>
      </c>
      <c r="GW91" s="47" t="str">
        <f t="shared" si="185"/>
        <v/>
      </c>
      <c r="GX91" s="47" t="str">
        <f t="shared" si="185"/>
        <v/>
      </c>
      <c r="GY91" s="47" t="str">
        <f t="shared" si="185"/>
        <v/>
      </c>
      <c r="GZ91" s="47" t="str">
        <f t="shared" si="185"/>
        <v/>
      </c>
      <c r="HA91" s="47" t="str">
        <f t="shared" si="185"/>
        <v/>
      </c>
      <c r="HB91" s="47" t="str">
        <f t="shared" si="185"/>
        <v/>
      </c>
      <c r="HC91" s="47" t="str">
        <f t="shared" si="185"/>
        <v/>
      </c>
      <c r="HD91" s="47" t="str">
        <f t="shared" si="185"/>
        <v/>
      </c>
      <c r="HE91" s="47" t="str">
        <f t="shared" si="185"/>
        <v/>
      </c>
      <c r="HF91" s="47" t="str">
        <f t="shared" si="185"/>
        <v/>
      </c>
      <c r="HG91" s="47" t="str">
        <f t="shared" si="185"/>
        <v/>
      </c>
      <c r="HH91" s="47" t="str">
        <f t="shared" si="185"/>
        <v/>
      </c>
      <c r="HI91" s="47" t="str">
        <f t="shared" si="194"/>
        <v/>
      </c>
      <c r="HJ91" s="47" t="str">
        <f t="shared" si="194"/>
        <v/>
      </c>
      <c r="HK91" s="47" t="str">
        <f t="shared" si="194"/>
        <v/>
      </c>
      <c r="HL91" s="47" t="str">
        <f t="shared" si="194"/>
        <v/>
      </c>
      <c r="HM91" s="47" t="str">
        <f t="shared" si="194"/>
        <v/>
      </c>
      <c r="HN91" s="47" t="str">
        <f t="shared" si="194"/>
        <v/>
      </c>
      <c r="HO91" s="47" t="str">
        <f t="shared" si="194"/>
        <v/>
      </c>
      <c r="HP91" s="165" t="e">
        <f t="shared" si="186"/>
        <v>#N/A</v>
      </c>
      <c r="HQ91" s="165" t="e">
        <f t="shared" si="186"/>
        <v>#N/A</v>
      </c>
      <c r="HR91" s="165" t="e">
        <f t="shared" si="186"/>
        <v>#N/A</v>
      </c>
      <c r="HS91" s="165" t="e">
        <f t="shared" si="186"/>
        <v>#N/A</v>
      </c>
      <c r="HT91" s="165" t="e">
        <f t="shared" si="186"/>
        <v>#N/A</v>
      </c>
      <c r="HU91" s="165" t="e">
        <f t="shared" si="186"/>
        <v>#N/A</v>
      </c>
      <c r="HV91" s="165" t="e">
        <f t="shared" si="186"/>
        <v>#N/A</v>
      </c>
      <c r="HW91" s="165" t="e">
        <f t="shared" si="186"/>
        <v>#N/A</v>
      </c>
      <c r="HX91" s="165" t="e">
        <f t="shared" si="186"/>
        <v>#N/A</v>
      </c>
      <c r="HY91" s="165" t="e">
        <f t="shared" si="186"/>
        <v>#N/A</v>
      </c>
      <c r="HZ91" s="165" t="e">
        <f t="shared" si="186"/>
        <v>#N/A</v>
      </c>
      <c r="IA91" s="165" t="e">
        <f t="shared" si="186"/>
        <v>#N/A</v>
      </c>
      <c r="IB91" s="165" t="e">
        <f t="shared" si="186"/>
        <v>#N/A</v>
      </c>
      <c r="IC91" s="165" t="e">
        <f t="shared" si="186"/>
        <v>#N/A</v>
      </c>
      <c r="ID91" s="165" t="e">
        <f t="shared" si="186"/>
        <v>#N/A</v>
      </c>
      <c r="IE91" s="165" t="e">
        <f t="shared" si="151"/>
        <v>#N/A</v>
      </c>
      <c r="IF91" s="165" t="e">
        <f t="shared" si="151"/>
        <v>#N/A</v>
      </c>
      <c r="IG91" s="165" t="e">
        <f t="shared" si="151"/>
        <v>#N/A</v>
      </c>
      <c r="IH91" s="165" t="e">
        <f t="shared" si="151"/>
        <v>#N/A</v>
      </c>
      <c r="II91" s="165" t="e">
        <f t="shared" si="167"/>
        <v>#N/A</v>
      </c>
      <c r="IJ91" s="165" t="e">
        <f t="shared" si="167"/>
        <v>#N/A</v>
      </c>
      <c r="IK91" s="165" t="e">
        <f t="shared" si="167"/>
        <v>#N/A</v>
      </c>
      <c r="IL91" s="165" t="e">
        <f t="shared" si="167"/>
        <v>#N/A</v>
      </c>
      <c r="IM91" s="165" t="e">
        <f t="shared" si="167"/>
        <v>#N/A</v>
      </c>
      <c r="IN91" s="165" t="e">
        <f t="shared" si="167"/>
        <v>#N/A</v>
      </c>
      <c r="IO91" s="165" t="e">
        <f t="shared" si="167"/>
        <v>#N/A</v>
      </c>
      <c r="IP91" s="165" t="e">
        <f t="shared" si="167"/>
        <v>#N/A</v>
      </c>
      <c r="IQ91" s="165" t="e">
        <f t="shared" si="167"/>
        <v>#N/A</v>
      </c>
      <c r="IR91" s="165" t="e">
        <f t="shared" si="167"/>
        <v>#N/A</v>
      </c>
      <c r="IS91" s="165" t="e">
        <f t="shared" si="167"/>
        <v>#N/A</v>
      </c>
      <c r="IT91" s="165" t="e">
        <f t="shared" si="167"/>
        <v>#N/A</v>
      </c>
      <c r="IU91" s="165" t="e">
        <f t="shared" si="167"/>
        <v>#N/A</v>
      </c>
      <c r="IV91" s="165" t="e">
        <f t="shared" si="167"/>
        <v>#N/A</v>
      </c>
      <c r="IW91" s="165" t="e">
        <f t="shared" si="167"/>
        <v>#N/A</v>
      </c>
      <c r="IX91" s="165" t="e">
        <f t="shared" si="167"/>
        <v>#N/A</v>
      </c>
      <c r="IY91" s="165" t="e">
        <f t="shared" si="181"/>
        <v>#N/A</v>
      </c>
      <c r="IZ91" s="165" t="e">
        <f t="shared" si="181"/>
        <v>#N/A</v>
      </c>
      <c r="JA91" s="165" t="e">
        <f t="shared" si="181"/>
        <v>#N/A</v>
      </c>
      <c r="JB91" s="165" t="e">
        <f t="shared" si="181"/>
        <v>#N/A</v>
      </c>
      <c r="JC91" s="165" t="e">
        <f t="shared" si="181"/>
        <v>#N/A</v>
      </c>
      <c r="JD91" s="165" t="e">
        <f t="shared" si="181"/>
        <v>#N/A</v>
      </c>
      <c r="JE91" s="165" t="e">
        <f t="shared" si="181"/>
        <v>#N/A</v>
      </c>
      <c r="JF91" s="165" t="e">
        <f t="shared" si="181"/>
        <v>#N/A</v>
      </c>
      <c r="JG91" s="165" t="e">
        <f t="shared" si="181"/>
        <v>#N/A</v>
      </c>
      <c r="JH91" s="165" t="e">
        <f t="shared" si="181"/>
        <v>#N/A</v>
      </c>
      <c r="JI91" s="165" t="e">
        <f t="shared" si="181"/>
        <v>#N/A</v>
      </c>
      <c r="JJ91" s="165" t="e">
        <f t="shared" si="168"/>
        <v>#N/A</v>
      </c>
      <c r="JK91" s="165" t="e">
        <f t="shared" si="145"/>
        <v>#N/A</v>
      </c>
      <c r="JL91" s="165" t="e">
        <f t="shared" si="145"/>
        <v>#N/A</v>
      </c>
      <c r="JM91" s="165" t="e">
        <f t="shared" si="145"/>
        <v>#N/A</v>
      </c>
      <c r="JN91" s="165" t="e">
        <f t="shared" si="145"/>
        <v>#N/A</v>
      </c>
      <c r="JO91" s="165" t="e">
        <f t="shared" si="145"/>
        <v>#N/A</v>
      </c>
      <c r="JP91" s="165" t="e">
        <f t="shared" si="145"/>
        <v>#N/A</v>
      </c>
      <c r="JQ91" s="165" t="e">
        <f t="shared" si="145"/>
        <v>#N/A</v>
      </c>
      <c r="JR91" s="165" t="e">
        <f t="shared" si="145"/>
        <v>#N/A</v>
      </c>
      <c r="JS91" s="165" t="e">
        <f t="shared" si="145"/>
        <v>#N/A</v>
      </c>
      <c r="JT91" s="165" t="e">
        <f t="shared" si="145"/>
        <v>#N/A</v>
      </c>
      <c r="JU91" s="165" t="e">
        <f t="shared" si="145"/>
        <v>#N/A</v>
      </c>
      <c r="JV91" s="165" t="e">
        <f t="shared" si="145"/>
        <v>#N/A</v>
      </c>
      <c r="JW91" s="165" t="e">
        <f t="shared" si="145"/>
        <v>#N/A</v>
      </c>
      <c r="JX91" s="165" t="e">
        <f t="shared" si="145"/>
        <v>#N/A</v>
      </c>
      <c r="JY91" s="165" t="e">
        <f t="shared" si="145"/>
        <v>#N/A</v>
      </c>
      <c r="JZ91" s="165" t="e">
        <f t="shared" si="145"/>
        <v>#N/A</v>
      </c>
      <c r="KA91" s="165" t="e">
        <f t="shared" si="180"/>
        <v>#N/A</v>
      </c>
      <c r="KB91" s="165" t="e">
        <f t="shared" si="180"/>
        <v>#N/A</v>
      </c>
      <c r="KC91" s="165" t="e">
        <f t="shared" si="172"/>
        <v>#N/A</v>
      </c>
      <c r="KD91" s="165" t="e">
        <f t="shared" si="172"/>
        <v>#N/A</v>
      </c>
      <c r="KE91" s="165" t="e">
        <f t="shared" si="172"/>
        <v>#N/A</v>
      </c>
      <c r="KF91" s="165" t="e">
        <f t="shared" si="172"/>
        <v>#N/A</v>
      </c>
      <c r="KG91" s="165" t="e">
        <f t="shared" si="172"/>
        <v>#N/A</v>
      </c>
      <c r="KH91" s="165" t="e">
        <f t="shared" si="172"/>
        <v>#N/A</v>
      </c>
      <c r="KI91" s="165" t="e">
        <f t="shared" si="172"/>
        <v>#N/A</v>
      </c>
      <c r="KJ91" s="165" t="e">
        <f t="shared" si="172"/>
        <v>#N/A</v>
      </c>
      <c r="KK91" s="165" t="e">
        <f t="shared" si="172"/>
        <v>#N/A</v>
      </c>
      <c r="KL91" s="165" t="e">
        <f t="shared" si="172"/>
        <v>#N/A</v>
      </c>
      <c r="KM91" s="165" t="e">
        <f t="shared" si="172"/>
        <v>#N/A</v>
      </c>
      <c r="KN91" s="165" t="e">
        <f t="shared" si="172"/>
        <v>#N/A</v>
      </c>
      <c r="KO91" s="165" t="e">
        <f t="shared" si="172"/>
        <v>#N/A</v>
      </c>
      <c r="KP91" s="165" t="e">
        <f t="shared" si="172"/>
        <v>#N/A</v>
      </c>
      <c r="KQ91" s="165" t="e">
        <f t="shared" si="172"/>
        <v>#N/A</v>
      </c>
      <c r="KR91" s="165" t="e">
        <f t="shared" si="172"/>
        <v>#N/A</v>
      </c>
      <c r="KS91" s="165" t="e">
        <f t="shared" si="173"/>
        <v>#N/A</v>
      </c>
      <c r="KT91" s="165" t="e">
        <f t="shared" si="173"/>
        <v>#N/A</v>
      </c>
      <c r="KU91" s="165" t="e">
        <f t="shared" si="173"/>
        <v>#N/A</v>
      </c>
      <c r="KV91" s="165" t="e">
        <f t="shared" si="173"/>
        <v>#N/A</v>
      </c>
      <c r="KW91" s="165" t="e">
        <f t="shared" si="173"/>
        <v>#N/A</v>
      </c>
      <c r="KX91" s="165" t="e">
        <f t="shared" si="173"/>
        <v>#N/A</v>
      </c>
      <c r="KY91" s="165" t="e">
        <f t="shared" si="173"/>
        <v>#N/A</v>
      </c>
      <c r="KZ91" s="165" t="e">
        <f t="shared" si="173"/>
        <v>#N/A</v>
      </c>
      <c r="LA91" s="165" t="e">
        <f t="shared" si="173"/>
        <v>#N/A</v>
      </c>
      <c r="LB91" s="165" t="e">
        <f t="shared" si="173"/>
        <v>#N/A</v>
      </c>
      <c r="LC91" s="165" t="e">
        <f t="shared" si="173"/>
        <v>#N/A</v>
      </c>
      <c r="LD91" s="165" t="e">
        <f t="shared" si="173"/>
        <v>#N/A</v>
      </c>
      <c r="LE91" s="165" t="e">
        <f t="shared" si="173"/>
        <v>#N/A</v>
      </c>
      <c r="LF91" s="165" t="e">
        <f t="shared" si="173"/>
        <v>#N/A</v>
      </c>
      <c r="LG91" s="165" t="e">
        <f t="shared" si="173"/>
        <v>#N/A</v>
      </c>
      <c r="LH91" s="165" t="e">
        <f t="shared" si="173"/>
        <v>#N/A</v>
      </c>
      <c r="LI91" s="165" t="e">
        <f t="shared" si="174"/>
        <v>#N/A</v>
      </c>
      <c r="LJ91" s="165" t="e">
        <f t="shared" si="174"/>
        <v>#N/A</v>
      </c>
      <c r="LK91" s="165" t="e">
        <f t="shared" si="174"/>
        <v>#N/A</v>
      </c>
      <c r="LL91" s="165" t="e">
        <f t="shared" si="174"/>
        <v>#N/A</v>
      </c>
      <c r="LM91" s="165" t="e">
        <f t="shared" si="174"/>
        <v>#N/A</v>
      </c>
      <c r="LN91" s="165" t="e">
        <f t="shared" si="174"/>
        <v>#N/A</v>
      </c>
      <c r="LO91" s="165" t="e">
        <f t="shared" si="174"/>
        <v>#N/A</v>
      </c>
      <c r="LP91" s="165" t="e">
        <f t="shared" si="174"/>
        <v>#N/A</v>
      </c>
      <c r="LQ91" s="165" t="e">
        <f t="shared" si="174"/>
        <v>#N/A</v>
      </c>
      <c r="LR91" s="165" t="e">
        <f t="shared" si="174"/>
        <v>#N/A</v>
      </c>
      <c r="LS91" s="165" t="e">
        <f t="shared" si="174"/>
        <v>#N/A</v>
      </c>
      <c r="LT91" s="165" t="e">
        <f t="shared" si="174"/>
        <v>#N/A</v>
      </c>
      <c r="LU91" s="165" t="e">
        <f t="shared" si="174"/>
        <v>#N/A</v>
      </c>
      <c r="LV91" s="165" t="e">
        <f t="shared" si="174"/>
        <v>#N/A</v>
      </c>
      <c r="LW91" s="165" t="e">
        <f t="shared" si="174"/>
        <v>#N/A</v>
      </c>
      <c r="LX91" s="165" t="e">
        <f t="shared" si="174"/>
        <v>#N/A</v>
      </c>
      <c r="LY91" s="165" t="e">
        <f t="shared" si="175"/>
        <v>#N/A</v>
      </c>
      <c r="LZ91" s="165" t="e">
        <f t="shared" si="175"/>
        <v>#N/A</v>
      </c>
      <c r="MA91" s="165" t="e">
        <f t="shared" si="175"/>
        <v>#N/A</v>
      </c>
      <c r="MB91" s="165" t="e">
        <f t="shared" si="175"/>
        <v>#N/A</v>
      </c>
      <c r="MC91" s="165" t="e">
        <f t="shared" si="175"/>
        <v>#N/A</v>
      </c>
      <c r="MD91" s="165" t="e">
        <f t="shared" si="175"/>
        <v>#N/A</v>
      </c>
      <c r="ME91" s="165" t="e">
        <f t="shared" si="175"/>
        <v>#N/A</v>
      </c>
      <c r="MF91" s="165" t="e">
        <f t="shared" si="175"/>
        <v>#N/A</v>
      </c>
      <c r="MG91" s="165" t="e">
        <f t="shared" si="175"/>
        <v>#N/A</v>
      </c>
      <c r="MH91" s="165" t="e">
        <f t="shared" si="175"/>
        <v>#N/A</v>
      </c>
      <c r="MI91" s="165" t="e">
        <f t="shared" si="175"/>
        <v>#N/A</v>
      </c>
      <c r="MJ91" s="165" t="e">
        <f t="shared" si="175"/>
        <v>#N/A</v>
      </c>
      <c r="MK91" s="165" t="e">
        <f t="shared" si="175"/>
        <v>#N/A</v>
      </c>
      <c r="ML91" s="165" t="e">
        <f t="shared" si="175"/>
        <v>#N/A</v>
      </c>
      <c r="MM91" s="165" t="e">
        <f t="shared" si="175"/>
        <v>#N/A</v>
      </c>
      <c r="MN91" s="165" t="e">
        <f t="shared" si="175"/>
        <v>#N/A</v>
      </c>
      <c r="MO91" s="165" t="e">
        <f t="shared" si="176"/>
        <v>#N/A</v>
      </c>
      <c r="MP91" s="165" t="e">
        <f t="shared" si="176"/>
        <v>#N/A</v>
      </c>
      <c r="MQ91" s="165" t="e">
        <f t="shared" si="176"/>
        <v>#N/A</v>
      </c>
      <c r="MR91" s="165" t="e">
        <f t="shared" si="176"/>
        <v>#N/A</v>
      </c>
      <c r="MS91" s="165" t="e">
        <f t="shared" si="176"/>
        <v>#N/A</v>
      </c>
      <c r="MT91" s="165" t="e">
        <f t="shared" si="176"/>
        <v>#N/A</v>
      </c>
      <c r="MU91" s="165" t="e">
        <f t="shared" si="176"/>
        <v>#N/A</v>
      </c>
      <c r="MV91" s="165" t="e">
        <f t="shared" si="176"/>
        <v>#N/A</v>
      </c>
      <c r="MW91" s="165" t="e">
        <f t="shared" si="176"/>
        <v>#N/A</v>
      </c>
      <c r="MX91" s="165" t="e">
        <f t="shared" si="176"/>
        <v>#N/A</v>
      </c>
      <c r="MY91" s="165" t="e">
        <f t="shared" si="176"/>
        <v>#N/A</v>
      </c>
      <c r="MZ91" s="165" t="e">
        <f t="shared" si="176"/>
        <v>#N/A</v>
      </c>
      <c r="NA91" s="165" t="e">
        <f t="shared" si="176"/>
        <v>#N/A</v>
      </c>
      <c r="NB91" s="165" t="e">
        <f t="shared" si="176"/>
        <v>#N/A</v>
      </c>
      <c r="NC91" s="165" t="e">
        <f t="shared" si="176"/>
        <v>#N/A</v>
      </c>
      <c r="ND91" s="165" t="e">
        <f t="shared" si="176"/>
        <v>#N/A</v>
      </c>
      <c r="NE91" s="165" t="e">
        <f t="shared" si="177"/>
        <v>#N/A</v>
      </c>
      <c r="NF91" s="165" t="e">
        <f t="shared" si="177"/>
        <v>#N/A</v>
      </c>
      <c r="NG91" s="165" t="e">
        <f t="shared" si="177"/>
        <v>#N/A</v>
      </c>
      <c r="NH91" s="165" t="e">
        <f t="shared" si="177"/>
        <v>#N/A</v>
      </c>
      <c r="NI91" s="165" t="e">
        <f t="shared" si="177"/>
        <v>#N/A</v>
      </c>
      <c r="NJ91" s="165" t="e">
        <f t="shared" si="177"/>
        <v>#N/A</v>
      </c>
      <c r="NK91" s="165" t="e">
        <f t="shared" si="177"/>
        <v>#N/A</v>
      </c>
      <c r="NL91" s="165" t="e">
        <f t="shared" si="177"/>
        <v>#N/A</v>
      </c>
      <c r="NM91" s="165" t="e">
        <f t="shared" si="177"/>
        <v>#N/A</v>
      </c>
      <c r="NN91" s="165" t="e">
        <f t="shared" si="177"/>
        <v>#N/A</v>
      </c>
      <c r="NO91" s="165" t="e">
        <f t="shared" si="177"/>
        <v>#N/A</v>
      </c>
      <c r="NP91" s="165" t="e">
        <f t="shared" si="177"/>
        <v>#N/A</v>
      </c>
      <c r="NQ91" s="165" t="e">
        <f t="shared" si="177"/>
        <v>#N/A</v>
      </c>
      <c r="NR91" s="165" t="e">
        <f t="shared" si="177"/>
        <v>#N/A</v>
      </c>
      <c r="NS91" s="165" t="e">
        <f t="shared" si="177"/>
        <v>#N/A</v>
      </c>
      <c r="NT91" s="165" t="e">
        <f t="shared" si="177"/>
        <v>#N/A</v>
      </c>
      <c r="NU91" s="165" t="e">
        <f t="shared" si="178"/>
        <v>#N/A</v>
      </c>
      <c r="NV91" s="165" t="e">
        <f t="shared" si="178"/>
        <v>#N/A</v>
      </c>
      <c r="NW91" s="165" t="e">
        <f t="shared" si="178"/>
        <v>#N/A</v>
      </c>
      <c r="NX91" s="165" t="e">
        <f t="shared" si="178"/>
        <v>#N/A</v>
      </c>
      <c r="NY91" s="165" t="e">
        <f t="shared" si="178"/>
        <v>#N/A</v>
      </c>
      <c r="NZ91" s="165" t="e">
        <f t="shared" si="178"/>
        <v>#N/A</v>
      </c>
      <c r="OA91" s="165" t="e">
        <f t="shared" si="178"/>
        <v>#N/A</v>
      </c>
      <c r="OB91" s="165" t="e">
        <f t="shared" si="178"/>
        <v>#N/A</v>
      </c>
      <c r="OC91" s="165" t="e">
        <f t="shared" si="178"/>
        <v>#N/A</v>
      </c>
      <c r="OD91" s="165" t="e">
        <f t="shared" si="178"/>
        <v>#N/A</v>
      </c>
      <c r="OE91" s="165" t="e">
        <f t="shared" si="178"/>
        <v>#N/A</v>
      </c>
      <c r="OF91" s="165" t="e">
        <f t="shared" si="178"/>
        <v>#N/A</v>
      </c>
      <c r="OG91" s="165" t="e">
        <f t="shared" si="178"/>
        <v>#N/A</v>
      </c>
      <c r="OH91" s="165" t="e">
        <f t="shared" si="178"/>
        <v>#N/A</v>
      </c>
      <c r="OI91" s="165" t="e">
        <f t="shared" si="178"/>
        <v>#N/A</v>
      </c>
      <c r="OJ91" s="165" t="e">
        <f t="shared" si="178"/>
        <v>#N/A</v>
      </c>
      <c r="OK91" s="165" t="e">
        <f t="shared" si="179"/>
        <v>#N/A</v>
      </c>
      <c r="OL91" s="165" t="e">
        <f t="shared" si="179"/>
        <v>#N/A</v>
      </c>
      <c r="OM91" s="165" t="e">
        <f t="shared" si="179"/>
        <v>#N/A</v>
      </c>
      <c r="ON91" s="165" t="e">
        <f t="shared" si="179"/>
        <v>#N/A</v>
      </c>
      <c r="OO91" s="165" t="e">
        <f t="shared" si="179"/>
        <v>#N/A</v>
      </c>
      <c r="OP91" s="165" t="e">
        <f t="shared" si="143"/>
        <v>#N/A</v>
      </c>
      <c r="OQ91" s="165" t="e">
        <f t="shared" si="143"/>
        <v>#N/A</v>
      </c>
      <c r="OR91" s="165" t="e">
        <f t="shared" si="143"/>
        <v>#N/A</v>
      </c>
      <c r="OS91" s="165" t="e">
        <f t="shared" si="143"/>
        <v>#N/A</v>
      </c>
      <c r="OT91" s="165" t="e">
        <f t="shared" si="143"/>
        <v>#N/A</v>
      </c>
      <c r="OU91" s="165" t="e">
        <f t="shared" si="143"/>
        <v>#N/A</v>
      </c>
      <c r="OV91" s="165" t="e">
        <f t="shared" si="143"/>
        <v>#N/A</v>
      </c>
      <c r="OW91" s="165" t="e">
        <f t="shared" si="143"/>
        <v>#N/A</v>
      </c>
      <c r="OX91" s="165" t="e">
        <f t="shared" si="143"/>
        <v>#N/A</v>
      </c>
      <c r="OY91" s="165" t="e">
        <f t="shared" si="143"/>
        <v>#N/A</v>
      </c>
      <c r="OZ91" s="165" t="e">
        <f t="shared" si="143"/>
        <v>#N/A</v>
      </c>
      <c r="PA91" s="165" t="e">
        <f t="shared" si="143"/>
        <v>#N/A</v>
      </c>
      <c r="PB91" s="165" t="e">
        <f t="shared" si="143"/>
        <v>#N/A</v>
      </c>
      <c r="PC91" s="165" t="e">
        <f t="shared" si="143"/>
        <v>#N/A</v>
      </c>
      <c r="PD91" s="165" t="e">
        <f t="shared" si="143"/>
        <v>#N/A</v>
      </c>
      <c r="PE91" s="165" t="e">
        <f t="shared" si="143"/>
        <v>#N/A</v>
      </c>
      <c r="PF91" s="165" t="e">
        <f t="shared" si="171"/>
        <v>#N/A</v>
      </c>
      <c r="PG91" s="165" t="e">
        <f t="shared" si="171"/>
        <v>#N/A</v>
      </c>
      <c r="PH91" s="165" t="e">
        <f t="shared" si="171"/>
        <v>#N/A</v>
      </c>
    </row>
    <row r="92" spans="1:424" hidden="1" x14ac:dyDescent="0.45">
      <c r="A92" s="4">
        <v>89</v>
      </c>
      <c r="B92" s="91"/>
      <c r="C92" s="91"/>
      <c r="D92" s="91"/>
      <c r="E92" s="120" t="str">
        <f t="shared" si="146"/>
        <v/>
      </c>
      <c r="F92" s="120" t="str">
        <f t="shared" si="147"/>
        <v/>
      </c>
      <c r="G92" s="71" t="str">
        <f t="shared" si="148"/>
        <v/>
      </c>
      <c r="H92" s="23"/>
      <c r="I92" s="55"/>
      <c r="J92" s="298"/>
      <c r="K92" s="72" t="str">
        <f>IF(AND(B92&gt;0,C92&gt;0,D92&gt;0),IF(ISBLANK(J92),IF(ISBLANK(H92),"",(D92-B92)*VLOOKUP(H92,VLookups!$A$4:$B$13,2,FALSE)),J92),"")</f>
        <v/>
      </c>
      <c r="L92" s="73" t="str">
        <f t="shared" si="144"/>
        <v/>
      </c>
      <c r="M92" s="91"/>
      <c r="N92" s="265" t="str">
        <f>IF(AND(M92&gt;0,C92&gt;0,NOT(K92="")),ABS(VLOOKUP($M$1,VLookups!$A$43:$B$44,2,FALSE)-_xlfn.NORM.DIST(M92,G92,K92,TRUE)),"")</f>
        <v/>
      </c>
      <c r="O92" s="90" t="str">
        <f>IF(AND($B92&gt;0,$C92&gt;0,$D92&gt;0,NOT(ISBLANK($H92))),_xlfn.NORM.INV(ABS(VLOOKUP($M$1,VLookups!$A$43:$B$44,2,FALSE)-O$3),$G92,$K92),"")</f>
        <v/>
      </c>
      <c r="P92" s="89" t="str">
        <f>IF(AND($B92&gt;0,$C92&gt;0,$D92&gt;0,NOT(ISBLANK($H92))),_xlfn.NORM.INV(ABS(VLOOKUP($M$1,VLookups!$A$43:$B$44,2,FALSE)-P$3),$G92,$K92),"")</f>
        <v/>
      </c>
      <c r="Q92" s="90" t="str">
        <f>IF(AND($B92&gt;0,$C92&gt;0,$D92&gt;0,NOT(ISBLANK($H92))),_xlfn.NORM.INV(ABS(VLOOKUP($M$1,VLookups!$A$43:$B$44,2,FALSE)-Q$3),$G92,$K92),"")</f>
        <v/>
      </c>
      <c r="R92" s="89" t="str">
        <f>IF(AND($B92&gt;0,$C92&gt;0,$D92&gt;0,NOT(ISBLANK($H92))),_xlfn.NORM.INV(ABS(VLOOKUP($M$1,VLookups!$A$43:$B$44,2,FALSE)-R$3),$G92,$K92),"")</f>
        <v/>
      </c>
      <c r="S92" s="90" t="str">
        <f>IF(AND($B92&gt;0,$C92&gt;0,$D92&gt;0,NOT(ISBLANK($H92))),_xlfn.NORM.INV(ABS(VLOOKUP($M$1,VLookups!$A$43:$B$44,2,FALSE)-S$3),$G92,$K92),"")</f>
        <v/>
      </c>
      <c r="T92" s="89" t="str">
        <f>IF(AND($B92&gt;0,$C92&gt;0,$D92&gt;0,NOT(ISBLANK($H92))),_xlfn.NORM.INV(ABS(VLOOKUP($M$1,VLookups!$A$43:$B$44,2,FALSE)-T$3),$G92,$K92),"")</f>
        <v/>
      </c>
      <c r="U92" s="5"/>
      <c r="V92" s="164" t="str">
        <f t="shared" si="149"/>
        <v/>
      </c>
      <c r="W92" s="47" t="str">
        <f t="shared" si="195"/>
        <v/>
      </c>
      <c r="X92" s="47" t="str">
        <f t="shared" si="195"/>
        <v/>
      </c>
      <c r="Y92" s="47" t="str">
        <f t="shared" si="195"/>
        <v/>
      </c>
      <c r="Z92" s="47" t="str">
        <f t="shared" si="195"/>
        <v/>
      </c>
      <c r="AA92" s="47" t="str">
        <f t="shared" si="195"/>
        <v/>
      </c>
      <c r="AB92" s="47" t="str">
        <f t="shared" si="195"/>
        <v/>
      </c>
      <c r="AC92" s="47" t="str">
        <f t="shared" si="195"/>
        <v/>
      </c>
      <c r="AD92" s="47" t="str">
        <f t="shared" si="195"/>
        <v/>
      </c>
      <c r="AE92" s="47" t="str">
        <f t="shared" si="195"/>
        <v/>
      </c>
      <c r="AF92" s="47" t="str">
        <f t="shared" si="195"/>
        <v/>
      </c>
      <c r="AG92" s="47" t="str">
        <f t="shared" si="195"/>
        <v/>
      </c>
      <c r="AH92" s="47" t="str">
        <f t="shared" si="195"/>
        <v/>
      </c>
      <c r="AI92" s="47" t="str">
        <f t="shared" si="195"/>
        <v/>
      </c>
      <c r="AJ92" s="47" t="str">
        <f t="shared" si="195"/>
        <v/>
      </c>
      <c r="AK92" s="47" t="str">
        <f t="shared" si="195"/>
        <v/>
      </c>
      <c r="AL92" s="47" t="str">
        <f t="shared" si="195"/>
        <v/>
      </c>
      <c r="AM92" s="47" t="str">
        <f t="shared" si="187"/>
        <v/>
      </c>
      <c r="AN92" s="47" t="str">
        <f t="shared" si="187"/>
        <v/>
      </c>
      <c r="AO92" s="47" t="str">
        <f t="shared" si="187"/>
        <v/>
      </c>
      <c r="AP92" s="47" t="str">
        <f t="shared" si="187"/>
        <v/>
      </c>
      <c r="AQ92" s="47" t="str">
        <f t="shared" si="187"/>
        <v/>
      </c>
      <c r="AR92" s="47" t="str">
        <f t="shared" si="187"/>
        <v/>
      </c>
      <c r="AS92" s="47" t="str">
        <f t="shared" si="187"/>
        <v/>
      </c>
      <c r="AT92" s="47" t="str">
        <f t="shared" si="187"/>
        <v/>
      </c>
      <c r="AU92" s="47" t="str">
        <f t="shared" si="187"/>
        <v/>
      </c>
      <c r="AV92" s="47" t="str">
        <f t="shared" si="187"/>
        <v/>
      </c>
      <c r="AW92" s="47" t="str">
        <f t="shared" si="187"/>
        <v/>
      </c>
      <c r="AX92" s="47" t="str">
        <f t="shared" si="187"/>
        <v/>
      </c>
      <c r="AY92" s="47" t="str">
        <f t="shared" si="187"/>
        <v/>
      </c>
      <c r="AZ92" s="47" t="str">
        <f t="shared" si="187"/>
        <v/>
      </c>
      <c r="BA92" s="47" t="str">
        <f t="shared" si="187"/>
        <v/>
      </c>
      <c r="BB92" s="47" t="str">
        <f t="shared" si="188"/>
        <v/>
      </c>
      <c r="BC92" s="47" t="str">
        <f t="shared" si="188"/>
        <v/>
      </c>
      <c r="BD92" s="47" t="str">
        <f t="shared" si="188"/>
        <v/>
      </c>
      <c r="BE92" s="47" t="str">
        <f t="shared" si="188"/>
        <v/>
      </c>
      <c r="BF92" s="47" t="str">
        <f t="shared" si="188"/>
        <v/>
      </c>
      <c r="BG92" s="47" t="str">
        <f t="shared" si="188"/>
        <v/>
      </c>
      <c r="BH92" s="47" t="str">
        <f t="shared" si="188"/>
        <v/>
      </c>
      <c r="BI92" s="47" t="str">
        <f t="shared" si="188"/>
        <v/>
      </c>
      <c r="BJ92" s="47" t="str">
        <f t="shared" si="188"/>
        <v/>
      </c>
      <c r="BK92" s="47" t="str">
        <f t="shared" si="188"/>
        <v/>
      </c>
      <c r="BL92" s="47" t="str">
        <f t="shared" si="188"/>
        <v/>
      </c>
      <c r="BM92" s="47" t="str">
        <f t="shared" si="188"/>
        <v/>
      </c>
      <c r="BN92" s="47" t="str">
        <f t="shared" si="188"/>
        <v/>
      </c>
      <c r="BO92" s="47" t="str">
        <f t="shared" si="188"/>
        <v/>
      </c>
      <c r="BP92" s="47" t="str">
        <f t="shared" si="188"/>
        <v/>
      </c>
      <c r="BQ92" s="47" t="str">
        <f t="shared" si="188"/>
        <v/>
      </c>
      <c r="BR92" s="47" t="str">
        <f t="shared" si="182"/>
        <v/>
      </c>
      <c r="BS92" s="47" t="str">
        <f t="shared" si="182"/>
        <v/>
      </c>
      <c r="BT92" s="47" t="str">
        <f t="shared" si="182"/>
        <v/>
      </c>
      <c r="BU92" s="47" t="str">
        <f t="shared" si="182"/>
        <v/>
      </c>
      <c r="BV92" s="47" t="str">
        <f t="shared" si="182"/>
        <v/>
      </c>
      <c r="BW92" s="47" t="str">
        <f t="shared" si="182"/>
        <v/>
      </c>
      <c r="BX92" s="47" t="str">
        <f t="shared" si="182"/>
        <v/>
      </c>
      <c r="BY92" s="47" t="str">
        <f t="shared" si="182"/>
        <v/>
      </c>
      <c r="BZ92" s="47" t="str">
        <f t="shared" si="182"/>
        <v/>
      </c>
      <c r="CA92" s="47" t="str">
        <f t="shared" si="182"/>
        <v/>
      </c>
      <c r="CB92" s="47" t="str">
        <f t="shared" si="182"/>
        <v/>
      </c>
      <c r="CC92" s="47" t="str">
        <f t="shared" si="182"/>
        <v/>
      </c>
      <c r="CD92" s="47" t="str">
        <f t="shared" si="182"/>
        <v/>
      </c>
      <c r="CE92" s="47" t="str">
        <f t="shared" si="182"/>
        <v/>
      </c>
      <c r="CF92" s="47" t="str">
        <f t="shared" si="182"/>
        <v/>
      </c>
      <c r="CG92" s="47" t="str">
        <f t="shared" si="189"/>
        <v/>
      </c>
      <c r="CH92" s="47" t="str">
        <f t="shared" si="189"/>
        <v/>
      </c>
      <c r="CI92" s="47" t="str">
        <f t="shared" si="189"/>
        <v/>
      </c>
      <c r="CJ92" s="47" t="str">
        <f t="shared" si="189"/>
        <v/>
      </c>
      <c r="CK92" s="47" t="str">
        <f t="shared" si="189"/>
        <v/>
      </c>
      <c r="CL92" s="47" t="str">
        <f t="shared" si="189"/>
        <v/>
      </c>
      <c r="CM92" s="47" t="str">
        <f t="shared" si="189"/>
        <v/>
      </c>
      <c r="CN92" s="47" t="str">
        <f t="shared" si="189"/>
        <v/>
      </c>
      <c r="CO92" s="47" t="str">
        <f t="shared" si="189"/>
        <v/>
      </c>
      <c r="CP92" s="47" t="str">
        <f t="shared" si="189"/>
        <v/>
      </c>
      <c r="CQ92" s="47" t="str">
        <f t="shared" si="189"/>
        <v/>
      </c>
      <c r="CR92" s="47" t="str">
        <f t="shared" si="189"/>
        <v/>
      </c>
      <c r="CS92" s="47" t="str">
        <f t="shared" si="189"/>
        <v/>
      </c>
      <c r="CT92" s="47" t="str">
        <f t="shared" si="189"/>
        <v/>
      </c>
      <c r="CU92" s="47" t="str">
        <f t="shared" si="189"/>
        <v/>
      </c>
      <c r="CV92" s="47" t="str">
        <f t="shared" si="189"/>
        <v/>
      </c>
      <c r="CW92" s="47" t="str">
        <f t="shared" si="183"/>
        <v/>
      </c>
      <c r="CX92" s="47" t="str">
        <f t="shared" si="183"/>
        <v/>
      </c>
      <c r="CY92" s="47" t="str">
        <f t="shared" si="183"/>
        <v/>
      </c>
      <c r="CZ92" s="47" t="str">
        <f t="shared" si="183"/>
        <v/>
      </c>
      <c r="DA92" s="47" t="str">
        <f t="shared" si="183"/>
        <v/>
      </c>
      <c r="DB92" s="47" t="str">
        <f t="shared" si="183"/>
        <v/>
      </c>
      <c r="DC92" s="47" t="str">
        <f t="shared" si="183"/>
        <v/>
      </c>
      <c r="DD92" s="47" t="str">
        <f t="shared" si="183"/>
        <v/>
      </c>
      <c r="DE92" s="47" t="str">
        <f t="shared" si="183"/>
        <v/>
      </c>
      <c r="DF92" s="47" t="str">
        <f t="shared" si="183"/>
        <v/>
      </c>
      <c r="DG92" s="47" t="str">
        <f t="shared" si="183"/>
        <v/>
      </c>
      <c r="DH92" s="47" t="str">
        <f t="shared" si="183"/>
        <v/>
      </c>
      <c r="DI92" s="47" t="str">
        <f t="shared" si="183"/>
        <v/>
      </c>
      <c r="DJ92" s="47" t="str">
        <f t="shared" si="183"/>
        <v/>
      </c>
      <c r="DK92" s="47" t="str">
        <f t="shared" si="183"/>
        <v/>
      </c>
      <c r="DL92" s="47" t="str">
        <f t="shared" si="190"/>
        <v/>
      </c>
      <c r="DM92" s="47" t="str">
        <f t="shared" si="190"/>
        <v/>
      </c>
      <c r="DN92" s="47" t="str">
        <f t="shared" si="190"/>
        <v/>
      </c>
      <c r="DO92" s="47" t="str">
        <f t="shared" si="190"/>
        <v/>
      </c>
      <c r="DP92" s="47" t="str">
        <f t="shared" si="190"/>
        <v/>
      </c>
      <c r="DQ92" s="47" t="str">
        <f t="shared" si="190"/>
        <v/>
      </c>
      <c r="DR92" s="47" t="str">
        <f t="shared" si="190"/>
        <v/>
      </c>
      <c r="DS92" s="179" t="str">
        <f t="shared" si="150"/>
        <v/>
      </c>
      <c r="DT92" s="47" t="str">
        <f t="shared" si="196"/>
        <v/>
      </c>
      <c r="DU92" s="47" t="str">
        <f t="shared" si="196"/>
        <v/>
      </c>
      <c r="DV92" s="47" t="str">
        <f t="shared" si="196"/>
        <v/>
      </c>
      <c r="DW92" s="47" t="str">
        <f t="shared" si="196"/>
        <v/>
      </c>
      <c r="DX92" s="47" t="str">
        <f t="shared" si="196"/>
        <v/>
      </c>
      <c r="DY92" s="47" t="str">
        <f t="shared" si="196"/>
        <v/>
      </c>
      <c r="DZ92" s="47" t="str">
        <f t="shared" si="196"/>
        <v/>
      </c>
      <c r="EA92" s="47" t="str">
        <f t="shared" si="196"/>
        <v/>
      </c>
      <c r="EB92" s="47" t="str">
        <f t="shared" si="196"/>
        <v/>
      </c>
      <c r="EC92" s="47" t="str">
        <f t="shared" si="196"/>
        <v/>
      </c>
      <c r="ED92" s="47" t="str">
        <f t="shared" si="196"/>
        <v/>
      </c>
      <c r="EE92" s="47" t="str">
        <f t="shared" si="196"/>
        <v/>
      </c>
      <c r="EF92" s="47" t="str">
        <f t="shared" si="196"/>
        <v/>
      </c>
      <c r="EG92" s="47" t="str">
        <f t="shared" si="196"/>
        <v/>
      </c>
      <c r="EH92" s="47" t="str">
        <f t="shared" si="196"/>
        <v/>
      </c>
      <c r="EI92" s="47" t="str">
        <f t="shared" si="196"/>
        <v/>
      </c>
      <c r="EJ92" s="47" t="str">
        <f t="shared" si="191"/>
        <v/>
      </c>
      <c r="EK92" s="47" t="str">
        <f t="shared" si="191"/>
        <v/>
      </c>
      <c r="EL92" s="47" t="str">
        <f t="shared" si="191"/>
        <v/>
      </c>
      <c r="EM92" s="47" t="str">
        <f t="shared" si="191"/>
        <v/>
      </c>
      <c r="EN92" s="47" t="str">
        <f t="shared" si="191"/>
        <v/>
      </c>
      <c r="EO92" s="47" t="str">
        <f t="shared" si="191"/>
        <v/>
      </c>
      <c r="EP92" s="47" t="str">
        <f t="shared" si="191"/>
        <v/>
      </c>
      <c r="EQ92" s="47" t="str">
        <f t="shared" si="191"/>
        <v/>
      </c>
      <c r="ER92" s="47" t="str">
        <f t="shared" si="191"/>
        <v/>
      </c>
      <c r="ES92" s="47" t="str">
        <f t="shared" si="191"/>
        <v/>
      </c>
      <c r="ET92" s="47" t="str">
        <f t="shared" si="191"/>
        <v/>
      </c>
      <c r="EU92" s="47" t="str">
        <f t="shared" si="191"/>
        <v/>
      </c>
      <c r="EV92" s="47" t="str">
        <f t="shared" si="191"/>
        <v/>
      </c>
      <c r="EW92" s="47" t="str">
        <f t="shared" si="191"/>
        <v/>
      </c>
      <c r="EX92" s="47" t="str">
        <f t="shared" si="191"/>
        <v/>
      </c>
      <c r="EY92" s="47" t="str">
        <f t="shared" si="192"/>
        <v/>
      </c>
      <c r="EZ92" s="47" t="str">
        <f t="shared" si="192"/>
        <v/>
      </c>
      <c r="FA92" s="47" t="str">
        <f t="shared" si="192"/>
        <v/>
      </c>
      <c r="FB92" s="47" t="str">
        <f t="shared" si="192"/>
        <v/>
      </c>
      <c r="FC92" s="47" t="str">
        <f t="shared" si="192"/>
        <v/>
      </c>
      <c r="FD92" s="47" t="str">
        <f t="shared" si="192"/>
        <v/>
      </c>
      <c r="FE92" s="47" t="str">
        <f t="shared" si="192"/>
        <v/>
      </c>
      <c r="FF92" s="47" t="str">
        <f t="shared" si="192"/>
        <v/>
      </c>
      <c r="FG92" s="47" t="str">
        <f t="shared" si="192"/>
        <v/>
      </c>
      <c r="FH92" s="47" t="str">
        <f t="shared" si="192"/>
        <v/>
      </c>
      <c r="FI92" s="47" t="str">
        <f t="shared" si="192"/>
        <v/>
      </c>
      <c r="FJ92" s="47" t="str">
        <f t="shared" si="192"/>
        <v/>
      </c>
      <c r="FK92" s="47" t="str">
        <f t="shared" si="192"/>
        <v/>
      </c>
      <c r="FL92" s="47" t="str">
        <f t="shared" si="192"/>
        <v/>
      </c>
      <c r="FM92" s="47" t="str">
        <f t="shared" si="192"/>
        <v/>
      </c>
      <c r="FN92" s="47" t="str">
        <f t="shared" si="192"/>
        <v/>
      </c>
      <c r="FO92" s="47" t="str">
        <f t="shared" si="184"/>
        <v/>
      </c>
      <c r="FP92" s="47" t="str">
        <f t="shared" si="184"/>
        <v/>
      </c>
      <c r="FQ92" s="47" t="str">
        <f t="shared" si="184"/>
        <v/>
      </c>
      <c r="FR92" s="47" t="str">
        <f t="shared" si="184"/>
        <v/>
      </c>
      <c r="FS92" s="47" t="str">
        <f t="shared" si="184"/>
        <v/>
      </c>
      <c r="FT92" s="47" t="str">
        <f t="shared" si="184"/>
        <v/>
      </c>
      <c r="FU92" s="47" t="str">
        <f t="shared" si="184"/>
        <v/>
      </c>
      <c r="FV92" s="47" t="str">
        <f t="shared" si="184"/>
        <v/>
      </c>
      <c r="FW92" s="47" t="str">
        <f t="shared" si="184"/>
        <v/>
      </c>
      <c r="FX92" s="47" t="str">
        <f t="shared" si="184"/>
        <v/>
      </c>
      <c r="FY92" s="47" t="str">
        <f t="shared" si="184"/>
        <v/>
      </c>
      <c r="FZ92" s="47" t="str">
        <f t="shared" si="184"/>
        <v/>
      </c>
      <c r="GA92" s="47" t="str">
        <f t="shared" si="184"/>
        <v/>
      </c>
      <c r="GB92" s="47" t="str">
        <f t="shared" si="184"/>
        <v/>
      </c>
      <c r="GC92" s="47" t="str">
        <f t="shared" si="184"/>
        <v/>
      </c>
      <c r="GD92" s="47" t="str">
        <f t="shared" si="193"/>
        <v/>
      </c>
      <c r="GE92" s="47" t="str">
        <f t="shared" si="193"/>
        <v/>
      </c>
      <c r="GF92" s="47" t="str">
        <f t="shared" si="193"/>
        <v/>
      </c>
      <c r="GG92" s="47" t="str">
        <f t="shared" si="193"/>
        <v/>
      </c>
      <c r="GH92" s="47" t="str">
        <f t="shared" si="193"/>
        <v/>
      </c>
      <c r="GI92" s="47" t="str">
        <f t="shared" si="193"/>
        <v/>
      </c>
      <c r="GJ92" s="47" t="str">
        <f t="shared" si="193"/>
        <v/>
      </c>
      <c r="GK92" s="47" t="str">
        <f t="shared" si="193"/>
        <v/>
      </c>
      <c r="GL92" s="47" t="str">
        <f t="shared" si="193"/>
        <v/>
      </c>
      <c r="GM92" s="47" t="str">
        <f t="shared" si="193"/>
        <v/>
      </c>
      <c r="GN92" s="47" t="str">
        <f t="shared" si="193"/>
        <v/>
      </c>
      <c r="GO92" s="47" t="str">
        <f t="shared" si="193"/>
        <v/>
      </c>
      <c r="GP92" s="47" t="str">
        <f t="shared" si="193"/>
        <v/>
      </c>
      <c r="GQ92" s="47" t="str">
        <f t="shared" si="193"/>
        <v/>
      </c>
      <c r="GR92" s="47" t="str">
        <f t="shared" si="193"/>
        <v/>
      </c>
      <c r="GS92" s="47" t="str">
        <f t="shared" si="193"/>
        <v/>
      </c>
      <c r="GT92" s="47" t="str">
        <f t="shared" si="185"/>
        <v/>
      </c>
      <c r="GU92" s="47" t="str">
        <f t="shared" si="185"/>
        <v/>
      </c>
      <c r="GV92" s="47" t="str">
        <f t="shared" si="185"/>
        <v/>
      </c>
      <c r="GW92" s="47" t="str">
        <f t="shared" si="185"/>
        <v/>
      </c>
      <c r="GX92" s="47" t="str">
        <f t="shared" si="185"/>
        <v/>
      </c>
      <c r="GY92" s="47" t="str">
        <f t="shared" si="185"/>
        <v/>
      </c>
      <c r="GZ92" s="47" t="str">
        <f t="shared" si="185"/>
        <v/>
      </c>
      <c r="HA92" s="47" t="str">
        <f t="shared" si="185"/>
        <v/>
      </c>
      <c r="HB92" s="47" t="str">
        <f t="shared" si="185"/>
        <v/>
      </c>
      <c r="HC92" s="47" t="str">
        <f t="shared" si="185"/>
        <v/>
      </c>
      <c r="HD92" s="47" t="str">
        <f t="shared" si="185"/>
        <v/>
      </c>
      <c r="HE92" s="47" t="str">
        <f t="shared" si="185"/>
        <v/>
      </c>
      <c r="HF92" s="47" t="str">
        <f t="shared" si="185"/>
        <v/>
      </c>
      <c r="HG92" s="47" t="str">
        <f t="shared" si="185"/>
        <v/>
      </c>
      <c r="HH92" s="47" t="str">
        <f t="shared" si="185"/>
        <v/>
      </c>
      <c r="HI92" s="47" t="str">
        <f t="shared" si="194"/>
        <v/>
      </c>
      <c r="HJ92" s="47" t="str">
        <f t="shared" si="194"/>
        <v/>
      </c>
      <c r="HK92" s="47" t="str">
        <f t="shared" si="194"/>
        <v/>
      </c>
      <c r="HL92" s="47" t="str">
        <f t="shared" si="194"/>
        <v/>
      </c>
      <c r="HM92" s="47" t="str">
        <f t="shared" si="194"/>
        <v/>
      </c>
      <c r="HN92" s="47" t="str">
        <f t="shared" si="194"/>
        <v/>
      </c>
      <c r="HO92" s="47" t="str">
        <f t="shared" si="194"/>
        <v/>
      </c>
      <c r="HP92" s="165" t="e">
        <f t="shared" si="186"/>
        <v>#N/A</v>
      </c>
      <c r="HQ92" s="165" t="e">
        <f t="shared" si="186"/>
        <v>#N/A</v>
      </c>
      <c r="HR92" s="165" t="e">
        <f t="shared" si="186"/>
        <v>#N/A</v>
      </c>
      <c r="HS92" s="165" t="e">
        <f t="shared" si="186"/>
        <v>#N/A</v>
      </c>
      <c r="HT92" s="165" t="e">
        <f t="shared" si="186"/>
        <v>#N/A</v>
      </c>
      <c r="HU92" s="165" t="e">
        <f t="shared" si="186"/>
        <v>#N/A</v>
      </c>
      <c r="HV92" s="165" t="e">
        <f t="shared" si="186"/>
        <v>#N/A</v>
      </c>
      <c r="HW92" s="165" t="e">
        <f t="shared" si="186"/>
        <v>#N/A</v>
      </c>
      <c r="HX92" s="165" t="e">
        <f t="shared" si="186"/>
        <v>#N/A</v>
      </c>
      <c r="HY92" s="165" t="e">
        <f t="shared" si="186"/>
        <v>#N/A</v>
      </c>
      <c r="HZ92" s="165" t="e">
        <f t="shared" si="186"/>
        <v>#N/A</v>
      </c>
      <c r="IA92" s="165" t="e">
        <f t="shared" si="186"/>
        <v>#N/A</v>
      </c>
      <c r="IB92" s="165" t="e">
        <f t="shared" si="186"/>
        <v>#N/A</v>
      </c>
      <c r="IC92" s="165" t="e">
        <f t="shared" si="186"/>
        <v>#N/A</v>
      </c>
      <c r="ID92" s="165" t="e">
        <f t="shared" si="186"/>
        <v>#N/A</v>
      </c>
      <c r="IE92" s="165" t="e">
        <f t="shared" si="151"/>
        <v>#N/A</v>
      </c>
      <c r="IF92" s="165" t="e">
        <f t="shared" si="151"/>
        <v>#N/A</v>
      </c>
      <c r="IG92" s="165" t="e">
        <f t="shared" si="151"/>
        <v>#N/A</v>
      </c>
      <c r="IH92" s="165" t="e">
        <f t="shared" si="151"/>
        <v>#N/A</v>
      </c>
      <c r="II92" s="165" t="e">
        <f t="shared" si="151"/>
        <v>#N/A</v>
      </c>
      <c r="IJ92" s="165" t="e">
        <f t="shared" si="151"/>
        <v>#N/A</v>
      </c>
      <c r="IK92" s="165" t="e">
        <f t="shared" si="151"/>
        <v>#N/A</v>
      </c>
      <c r="IL92" s="165" t="e">
        <f t="shared" si="151"/>
        <v>#N/A</v>
      </c>
      <c r="IM92" s="165" t="e">
        <f t="shared" si="151"/>
        <v>#N/A</v>
      </c>
      <c r="IN92" s="165" t="e">
        <f t="shared" si="151"/>
        <v>#N/A</v>
      </c>
      <c r="IO92" s="165" t="e">
        <f t="shared" si="151"/>
        <v>#N/A</v>
      </c>
      <c r="IP92" s="165" t="e">
        <f t="shared" si="151"/>
        <v>#N/A</v>
      </c>
      <c r="IQ92" s="165" t="e">
        <f t="shared" si="151"/>
        <v>#N/A</v>
      </c>
      <c r="IR92" s="165" t="e">
        <f t="shared" si="151"/>
        <v>#N/A</v>
      </c>
      <c r="IS92" s="165" t="e">
        <f t="shared" si="151"/>
        <v>#N/A</v>
      </c>
      <c r="IT92" s="165" t="e">
        <f t="shared" si="151"/>
        <v>#N/A</v>
      </c>
      <c r="IU92" s="165" t="e">
        <f t="shared" ref="IU92:IX104" si="197">IF(ISNONTEXT($K92),_xlfn.NORM.DIST(BB92,$G92,$K92,FALSE),NA())</f>
        <v>#N/A</v>
      </c>
      <c r="IV92" s="165" t="e">
        <f t="shared" si="197"/>
        <v>#N/A</v>
      </c>
      <c r="IW92" s="165" t="e">
        <f t="shared" si="197"/>
        <v>#N/A</v>
      </c>
      <c r="IX92" s="165" t="e">
        <f t="shared" si="197"/>
        <v>#N/A</v>
      </c>
      <c r="IY92" s="165" t="e">
        <f t="shared" si="181"/>
        <v>#N/A</v>
      </c>
      <c r="IZ92" s="165" t="e">
        <f t="shared" si="181"/>
        <v>#N/A</v>
      </c>
      <c r="JA92" s="165" t="e">
        <f t="shared" si="181"/>
        <v>#N/A</v>
      </c>
      <c r="JB92" s="165" t="e">
        <f t="shared" si="181"/>
        <v>#N/A</v>
      </c>
      <c r="JC92" s="165" t="e">
        <f t="shared" si="181"/>
        <v>#N/A</v>
      </c>
      <c r="JD92" s="165" t="e">
        <f t="shared" si="181"/>
        <v>#N/A</v>
      </c>
      <c r="JE92" s="165" t="e">
        <f t="shared" si="181"/>
        <v>#N/A</v>
      </c>
      <c r="JF92" s="165" t="e">
        <f t="shared" si="181"/>
        <v>#N/A</v>
      </c>
      <c r="JG92" s="165" t="e">
        <f t="shared" si="181"/>
        <v>#N/A</v>
      </c>
      <c r="JH92" s="165" t="e">
        <f t="shared" si="181"/>
        <v>#N/A</v>
      </c>
      <c r="JI92" s="165" t="e">
        <f t="shared" si="181"/>
        <v>#N/A</v>
      </c>
      <c r="JJ92" s="165" t="e">
        <f t="shared" si="168"/>
        <v>#N/A</v>
      </c>
      <c r="JK92" s="165" t="e">
        <f t="shared" si="145"/>
        <v>#N/A</v>
      </c>
      <c r="JL92" s="165" t="e">
        <f t="shared" si="145"/>
        <v>#N/A</v>
      </c>
      <c r="JM92" s="165" t="e">
        <f t="shared" si="145"/>
        <v>#N/A</v>
      </c>
      <c r="JN92" s="165" t="e">
        <f t="shared" si="145"/>
        <v>#N/A</v>
      </c>
      <c r="JO92" s="165" t="e">
        <f t="shared" si="145"/>
        <v>#N/A</v>
      </c>
      <c r="JP92" s="165" t="e">
        <f t="shared" si="145"/>
        <v>#N/A</v>
      </c>
      <c r="JQ92" s="165" t="e">
        <f t="shared" si="145"/>
        <v>#N/A</v>
      </c>
      <c r="JR92" s="165" t="e">
        <f t="shared" si="145"/>
        <v>#N/A</v>
      </c>
      <c r="JS92" s="165" t="e">
        <f t="shared" si="145"/>
        <v>#N/A</v>
      </c>
      <c r="JT92" s="165" t="e">
        <f t="shared" si="145"/>
        <v>#N/A</v>
      </c>
      <c r="JU92" s="165" t="e">
        <f t="shared" si="145"/>
        <v>#N/A</v>
      </c>
      <c r="JV92" s="165" t="e">
        <f t="shared" si="145"/>
        <v>#N/A</v>
      </c>
      <c r="JW92" s="165" t="e">
        <f t="shared" si="145"/>
        <v>#N/A</v>
      </c>
      <c r="JX92" s="165" t="e">
        <f t="shared" si="145"/>
        <v>#N/A</v>
      </c>
      <c r="JY92" s="165" t="e">
        <f t="shared" si="145"/>
        <v>#N/A</v>
      </c>
      <c r="JZ92" s="165" t="e">
        <f t="shared" ref="JZ92:JZ104" si="198">IF(ISNONTEXT($K92),_xlfn.NORM.DIST(CG92,$G92,$K92,FALSE),NA())</f>
        <v>#N/A</v>
      </c>
      <c r="KA92" s="165" t="e">
        <f t="shared" si="180"/>
        <v>#N/A</v>
      </c>
      <c r="KB92" s="165" t="e">
        <f t="shared" si="180"/>
        <v>#N/A</v>
      </c>
      <c r="KC92" s="165" t="e">
        <f t="shared" si="172"/>
        <v>#N/A</v>
      </c>
      <c r="KD92" s="165" t="e">
        <f t="shared" si="172"/>
        <v>#N/A</v>
      </c>
      <c r="KE92" s="165" t="e">
        <f t="shared" si="172"/>
        <v>#N/A</v>
      </c>
      <c r="KF92" s="165" t="e">
        <f t="shared" si="172"/>
        <v>#N/A</v>
      </c>
      <c r="KG92" s="165" t="e">
        <f t="shared" si="172"/>
        <v>#N/A</v>
      </c>
      <c r="KH92" s="165" t="e">
        <f t="shared" si="172"/>
        <v>#N/A</v>
      </c>
      <c r="KI92" s="165" t="e">
        <f t="shared" si="172"/>
        <v>#N/A</v>
      </c>
      <c r="KJ92" s="165" t="e">
        <f t="shared" si="172"/>
        <v>#N/A</v>
      </c>
      <c r="KK92" s="165" t="e">
        <f t="shared" si="172"/>
        <v>#N/A</v>
      </c>
      <c r="KL92" s="165" t="e">
        <f t="shared" si="172"/>
        <v>#N/A</v>
      </c>
      <c r="KM92" s="165" t="e">
        <f t="shared" si="172"/>
        <v>#N/A</v>
      </c>
      <c r="KN92" s="165" t="e">
        <f t="shared" si="172"/>
        <v>#N/A</v>
      </c>
      <c r="KO92" s="165" t="e">
        <f t="shared" si="172"/>
        <v>#N/A</v>
      </c>
      <c r="KP92" s="165" t="e">
        <f t="shared" si="172"/>
        <v>#N/A</v>
      </c>
      <c r="KQ92" s="165" t="e">
        <f t="shared" si="172"/>
        <v>#N/A</v>
      </c>
      <c r="KR92" s="165" t="e">
        <f t="shared" si="172"/>
        <v>#N/A</v>
      </c>
      <c r="KS92" s="165" t="e">
        <f t="shared" si="173"/>
        <v>#N/A</v>
      </c>
      <c r="KT92" s="165" t="e">
        <f t="shared" si="173"/>
        <v>#N/A</v>
      </c>
      <c r="KU92" s="165" t="e">
        <f t="shared" si="173"/>
        <v>#N/A</v>
      </c>
      <c r="KV92" s="165" t="e">
        <f t="shared" si="173"/>
        <v>#N/A</v>
      </c>
      <c r="KW92" s="165" t="e">
        <f t="shared" si="173"/>
        <v>#N/A</v>
      </c>
      <c r="KX92" s="165" t="e">
        <f t="shared" si="173"/>
        <v>#N/A</v>
      </c>
      <c r="KY92" s="165" t="e">
        <f t="shared" si="173"/>
        <v>#N/A</v>
      </c>
      <c r="KZ92" s="165" t="e">
        <f t="shared" si="173"/>
        <v>#N/A</v>
      </c>
      <c r="LA92" s="165" t="e">
        <f t="shared" si="173"/>
        <v>#N/A</v>
      </c>
      <c r="LB92" s="165" t="e">
        <f t="shared" si="173"/>
        <v>#N/A</v>
      </c>
      <c r="LC92" s="165" t="e">
        <f t="shared" si="173"/>
        <v>#N/A</v>
      </c>
      <c r="LD92" s="165" t="e">
        <f t="shared" si="173"/>
        <v>#N/A</v>
      </c>
      <c r="LE92" s="165" t="e">
        <f t="shared" si="173"/>
        <v>#N/A</v>
      </c>
      <c r="LF92" s="165" t="e">
        <f t="shared" si="173"/>
        <v>#N/A</v>
      </c>
      <c r="LG92" s="165" t="e">
        <f t="shared" si="173"/>
        <v>#N/A</v>
      </c>
      <c r="LH92" s="165" t="e">
        <f t="shared" si="173"/>
        <v>#N/A</v>
      </c>
      <c r="LI92" s="165" t="e">
        <f t="shared" si="174"/>
        <v>#N/A</v>
      </c>
      <c r="LJ92" s="165" t="e">
        <f t="shared" si="174"/>
        <v>#N/A</v>
      </c>
      <c r="LK92" s="165" t="e">
        <f t="shared" si="174"/>
        <v>#N/A</v>
      </c>
      <c r="LL92" s="165" t="e">
        <f t="shared" si="174"/>
        <v>#N/A</v>
      </c>
      <c r="LM92" s="165" t="e">
        <f t="shared" si="174"/>
        <v>#N/A</v>
      </c>
      <c r="LN92" s="165" t="e">
        <f t="shared" si="174"/>
        <v>#N/A</v>
      </c>
      <c r="LO92" s="165" t="e">
        <f t="shared" si="174"/>
        <v>#N/A</v>
      </c>
      <c r="LP92" s="165" t="e">
        <f t="shared" si="174"/>
        <v>#N/A</v>
      </c>
      <c r="LQ92" s="165" t="e">
        <f t="shared" si="174"/>
        <v>#N/A</v>
      </c>
      <c r="LR92" s="165" t="e">
        <f t="shared" si="174"/>
        <v>#N/A</v>
      </c>
      <c r="LS92" s="165" t="e">
        <f t="shared" si="174"/>
        <v>#N/A</v>
      </c>
      <c r="LT92" s="165" t="e">
        <f t="shared" si="174"/>
        <v>#N/A</v>
      </c>
      <c r="LU92" s="165" t="e">
        <f t="shared" si="174"/>
        <v>#N/A</v>
      </c>
      <c r="LV92" s="165" t="e">
        <f t="shared" si="174"/>
        <v>#N/A</v>
      </c>
      <c r="LW92" s="165" t="e">
        <f t="shared" si="174"/>
        <v>#N/A</v>
      </c>
      <c r="LX92" s="165" t="e">
        <f t="shared" si="174"/>
        <v>#N/A</v>
      </c>
      <c r="LY92" s="165" t="e">
        <f t="shared" si="175"/>
        <v>#N/A</v>
      </c>
      <c r="LZ92" s="165" t="e">
        <f t="shared" si="175"/>
        <v>#N/A</v>
      </c>
      <c r="MA92" s="165" t="e">
        <f t="shared" si="175"/>
        <v>#N/A</v>
      </c>
      <c r="MB92" s="165" t="e">
        <f t="shared" si="175"/>
        <v>#N/A</v>
      </c>
      <c r="MC92" s="165" t="e">
        <f t="shared" si="175"/>
        <v>#N/A</v>
      </c>
      <c r="MD92" s="165" t="e">
        <f t="shared" si="175"/>
        <v>#N/A</v>
      </c>
      <c r="ME92" s="165" t="e">
        <f t="shared" si="175"/>
        <v>#N/A</v>
      </c>
      <c r="MF92" s="165" t="e">
        <f t="shared" si="175"/>
        <v>#N/A</v>
      </c>
      <c r="MG92" s="165" t="e">
        <f t="shared" si="175"/>
        <v>#N/A</v>
      </c>
      <c r="MH92" s="165" t="e">
        <f t="shared" si="175"/>
        <v>#N/A</v>
      </c>
      <c r="MI92" s="165" t="e">
        <f t="shared" si="175"/>
        <v>#N/A</v>
      </c>
      <c r="MJ92" s="165" t="e">
        <f t="shared" si="175"/>
        <v>#N/A</v>
      </c>
      <c r="MK92" s="165" t="e">
        <f t="shared" si="175"/>
        <v>#N/A</v>
      </c>
      <c r="ML92" s="165" t="e">
        <f t="shared" si="175"/>
        <v>#N/A</v>
      </c>
      <c r="MM92" s="165" t="e">
        <f t="shared" si="175"/>
        <v>#N/A</v>
      </c>
      <c r="MN92" s="165" t="e">
        <f t="shared" si="175"/>
        <v>#N/A</v>
      </c>
      <c r="MO92" s="165" t="e">
        <f t="shared" si="176"/>
        <v>#N/A</v>
      </c>
      <c r="MP92" s="165" t="e">
        <f t="shared" si="176"/>
        <v>#N/A</v>
      </c>
      <c r="MQ92" s="165" t="e">
        <f t="shared" si="176"/>
        <v>#N/A</v>
      </c>
      <c r="MR92" s="165" t="e">
        <f t="shared" si="176"/>
        <v>#N/A</v>
      </c>
      <c r="MS92" s="165" t="e">
        <f t="shared" si="176"/>
        <v>#N/A</v>
      </c>
      <c r="MT92" s="165" t="e">
        <f t="shared" si="176"/>
        <v>#N/A</v>
      </c>
      <c r="MU92" s="165" t="e">
        <f t="shared" si="176"/>
        <v>#N/A</v>
      </c>
      <c r="MV92" s="165" t="e">
        <f t="shared" si="176"/>
        <v>#N/A</v>
      </c>
      <c r="MW92" s="165" t="e">
        <f t="shared" si="176"/>
        <v>#N/A</v>
      </c>
      <c r="MX92" s="165" t="e">
        <f t="shared" si="176"/>
        <v>#N/A</v>
      </c>
      <c r="MY92" s="165" t="e">
        <f t="shared" si="176"/>
        <v>#N/A</v>
      </c>
      <c r="MZ92" s="165" t="e">
        <f t="shared" si="176"/>
        <v>#N/A</v>
      </c>
      <c r="NA92" s="165" t="e">
        <f t="shared" si="176"/>
        <v>#N/A</v>
      </c>
      <c r="NB92" s="165" t="e">
        <f t="shared" si="176"/>
        <v>#N/A</v>
      </c>
      <c r="NC92" s="165" t="e">
        <f t="shared" si="176"/>
        <v>#N/A</v>
      </c>
      <c r="ND92" s="165" t="e">
        <f t="shared" si="176"/>
        <v>#N/A</v>
      </c>
      <c r="NE92" s="165" t="e">
        <f t="shared" si="177"/>
        <v>#N/A</v>
      </c>
      <c r="NF92" s="165" t="e">
        <f t="shared" si="177"/>
        <v>#N/A</v>
      </c>
      <c r="NG92" s="165" t="e">
        <f t="shared" si="177"/>
        <v>#N/A</v>
      </c>
      <c r="NH92" s="165" t="e">
        <f t="shared" si="177"/>
        <v>#N/A</v>
      </c>
      <c r="NI92" s="165" t="e">
        <f t="shared" si="177"/>
        <v>#N/A</v>
      </c>
      <c r="NJ92" s="165" t="e">
        <f t="shared" si="177"/>
        <v>#N/A</v>
      </c>
      <c r="NK92" s="165" t="e">
        <f t="shared" si="177"/>
        <v>#N/A</v>
      </c>
      <c r="NL92" s="165" t="e">
        <f t="shared" si="177"/>
        <v>#N/A</v>
      </c>
      <c r="NM92" s="165" t="e">
        <f t="shared" si="177"/>
        <v>#N/A</v>
      </c>
      <c r="NN92" s="165" t="e">
        <f t="shared" si="177"/>
        <v>#N/A</v>
      </c>
      <c r="NO92" s="165" t="e">
        <f t="shared" si="177"/>
        <v>#N/A</v>
      </c>
      <c r="NP92" s="165" t="e">
        <f t="shared" si="177"/>
        <v>#N/A</v>
      </c>
      <c r="NQ92" s="165" t="e">
        <f t="shared" si="177"/>
        <v>#N/A</v>
      </c>
      <c r="NR92" s="165" t="e">
        <f t="shared" si="177"/>
        <v>#N/A</v>
      </c>
      <c r="NS92" s="165" t="e">
        <f t="shared" si="177"/>
        <v>#N/A</v>
      </c>
      <c r="NT92" s="165" t="e">
        <f t="shared" si="177"/>
        <v>#N/A</v>
      </c>
      <c r="NU92" s="165" t="e">
        <f t="shared" si="178"/>
        <v>#N/A</v>
      </c>
      <c r="NV92" s="165" t="e">
        <f t="shared" si="178"/>
        <v>#N/A</v>
      </c>
      <c r="NW92" s="165" t="e">
        <f t="shared" si="178"/>
        <v>#N/A</v>
      </c>
      <c r="NX92" s="165" t="e">
        <f t="shared" si="178"/>
        <v>#N/A</v>
      </c>
      <c r="NY92" s="165" t="e">
        <f t="shared" si="178"/>
        <v>#N/A</v>
      </c>
      <c r="NZ92" s="165" t="e">
        <f t="shared" si="178"/>
        <v>#N/A</v>
      </c>
      <c r="OA92" s="165" t="e">
        <f t="shared" si="178"/>
        <v>#N/A</v>
      </c>
      <c r="OB92" s="165" t="e">
        <f t="shared" si="178"/>
        <v>#N/A</v>
      </c>
      <c r="OC92" s="165" t="e">
        <f t="shared" si="178"/>
        <v>#N/A</v>
      </c>
      <c r="OD92" s="165" t="e">
        <f t="shared" si="178"/>
        <v>#N/A</v>
      </c>
      <c r="OE92" s="165" t="e">
        <f t="shared" si="178"/>
        <v>#N/A</v>
      </c>
      <c r="OF92" s="165" t="e">
        <f t="shared" si="178"/>
        <v>#N/A</v>
      </c>
      <c r="OG92" s="165" t="e">
        <f t="shared" si="178"/>
        <v>#N/A</v>
      </c>
      <c r="OH92" s="165" t="e">
        <f t="shared" si="178"/>
        <v>#N/A</v>
      </c>
      <c r="OI92" s="165" t="e">
        <f t="shared" si="178"/>
        <v>#N/A</v>
      </c>
      <c r="OJ92" s="165" t="e">
        <f t="shared" si="178"/>
        <v>#N/A</v>
      </c>
      <c r="OK92" s="165" t="e">
        <f t="shared" si="179"/>
        <v>#N/A</v>
      </c>
      <c r="OL92" s="165" t="e">
        <f t="shared" si="179"/>
        <v>#N/A</v>
      </c>
      <c r="OM92" s="165" t="e">
        <f t="shared" si="179"/>
        <v>#N/A</v>
      </c>
      <c r="ON92" s="165" t="e">
        <f t="shared" si="179"/>
        <v>#N/A</v>
      </c>
      <c r="OO92" s="165" t="e">
        <f t="shared" si="179"/>
        <v>#N/A</v>
      </c>
      <c r="OP92" s="165" t="e">
        <f t="shared" si="143"/>
        <v>#N/A</v>
      </c>
      <c r="OQ92" s="165" t="e">
        <f t="shared" si="143"/>
        <v>#N/A</v>
      </c>
      <c r="OR92" s="165" t="e">
        <f t="shared" si="143"/>
        <v>#N/A</v>
      </c>
      <c r="OS92" s="165" t="e">
        <f t="shared" si="143"/>
        <v>#N/A</v>
      </c>
      <c r="OT92" s="165" t="e">
        <f t="shared" si="143"/>
        <v>#N/A</v>
      </c>
      <c r="OU92" s="165" t="e">
        <f t="shared" si="143"/>
        <v>#N/A</v>
      </c>
      <c r="OV92" s="165" t="e">
        <f t="shared" si="143"/>
        <v>#N/A</v>
      </c>
      <c r="OW92" s="165" t="e">
        <f t="shared" si="143"/>
        <v>#N/A</v>
      </c>
      <c r="OX92" s="165" t="e">
        <f t="shared" si="143"/>
        <v>#N/A</v>
      </c>
      <c r="OY92" s="165" t="e">
        <f t="shared" si="143"/>
        <v>#N/A</v>
      </c>
      <c r="OZ92" s="165" t="e">
        <f t="shared" si="143"/>
        <v>#N/A</v>
      </c>
      <c r="PA92" s="165" t="e">
        <f t="shared" si="143"/>
        <v>#N/A</v>
      </c>
      <c r="PB92" s="165" t="e">
        <f t="shared" si="143"/>
        <v>#N/A</v>
      </c>
      <c r="PC92" s="165" t="e">
        <f t="shared" si="143"/>
        <v>#N/A</v>
      </c>
      <c r="PD92" s="165" t="e">
        <f t="shared" si="143"/>
        <v>#N/A</v>
      </c>
      <c r="PE92" s="165" t="e">
        <f t="shared" si="143"/>
        <v>#N/A</v>
      </c>
      <c r="PF92" s="165" t="e">
        <f t="shared" si="171"/>
        <v>#N/A</v>
      </c>
      <c r="PG92" s="165" t="e">
        <f t="shared" si="171"/>
        <v>#N/A</v>
      </c>
      <c r="PH92" s="165" t="e">
        <f t="shared" si="171"/>
        <v>#N/A</v>
      </c>
    </row>
    <row r="93" spans="1:424" hidden="1" x14ac:dyDescent="0.45">
      <c r="A93" s="4">
        <v>90</v>
      </c>
      <c r="B93" s="91"/>
      <c r="C93" s="91"/>
      <c r="D93" s="91"/>
      <c r="E93" s="120" t="str">
        <f t="shared" si="146"/>
        <v/>
      </c>
      <c r="F93" s="120" t="str">
        <f t="shared" si="147"/>
        <v/>
      </c>
      <c r="G93" s="71" t="str">
        <f t="shared" si="148"/>
        <v/>
      </c>
      <c r="H93" s="23"/>
      <c r="I93" s="55"/>
      <c r="J93" s="298"/>
      <c r="K93" s="72" t="str">
        <f>IF(AND(B93&gt;0,C93&gt;0,D93&gt;0),IF(ISBLANK(J93),IF(ISBLANK(H93),"",(D93-B93)*VLOOKUP(H93,VLookups!$A$4:$B$13,2,FALSE)),J93),"")</f>
        <v/>
      </c>
      <c r="L93" s="73" t="str">
        <f t="shared" si="144"/>
        <v/>
      </c>
      <c r="M93" s="91"/>
      <c r="N93" s="265" t="str">
        <f>IF(AND(M93&gt;0,C93&gt;0,NOT(K93="")),ABS(VLOOKUP($M$1,VLookups!$A$43:$B$44,2,FALSE)-_xlfn.NORM.DIST(M93,G93,K93,TRUE)),"")</f>
        <v/>
      </c>
      <c r="O93" s="90" t="str">
        <f>IF(AND($B93&gt;0,$C93&gt;0,$D93&gt;0,NOT(ISBLANK($H93))),_xlfn.NORM.INV(ABS(VLOOKUP($M$1,VLookups!$A$43:$B$44,2,FALSE)-O$3),$G93,$K93),"")</f>
        <v/>
      </c>
      <c r="P93" s="89" t="str">
        <f>IF(AND($B93&gt;0,$C93&gt;0,$D93&gt;0,NOT(ISBLANK($H93))),_xlfn.NORM.INV(ABS(VLOOKUP($M$1,VLookups!$A$43:$B$44,2,FALSE)-P$3),$G93,$K93),"")</f>
        <v/>
      </c>
      <c r="Q93" s="90" t="str">
        <f>IF(AND($B93&gt;0,$C93&gt;0,$D93&gt;0,NOT(ISBLANK($H93))),_xlfn.NORM.INV(ABS(VLOOKUP($M$1,VLookups!$A$43:$B$44,2,FALSE)-Q$3),$G93,$K93),"")</f>
        <v/>
      </c>
      <c r="R93" s="89" t="str">
        <f>IF(AND($B93&gt;0,$C93&gt;0,$D93&gt;0,NOT(ISBLANK($H93))),_xlfn.NORM.INV(ABS(VLOOKUP($M$1,VLookups!$A$43:$B$44,2,FALSE)-R$3),$G93,$K93),"")</f>
        <v/>
      </c>
      <c r="S93" s="90" t="str">
        <f>IF(AND($B93&gt;0,$C93&gt;0,$D93&gt;0,NOT(ISBLANK($H93))),_xlfn.NORM.INV(ABS(VLOOKUP($M$1,VLookups!$A$43:$B$44,2,FALSE)-S$3),$G93,$K93),"")</f>
        <v/>
      </c>
      <c r="T93" s="89" t="str">
        <f>IF(AND($B93&gt;0,$C93&gt;0,$D93&gt;0,NOT(ISBLANK($H93))),_xlfn.NORM.INV(ABS(VLOOKUP($M$1,VLookups!$A$43:$B$44,2,FALSE)-T$3),$G93,$K93),"")</f>
        <v/>
      </c>
      <c r="U93" s="5"/>
      <c r="V93" s="164" t="str">
        <f t="shared" si="149"/>
        <v/>
      </c>
      <c r="W93" s="47" t="str">
        <f t="shared" si="195"/>
        <v/>
      </c>
      <c r="X93" s="47" t="str">
        <f t="shared" si="195"/>
        <v/>
      </c>
      <c r="Y93" s="47" t="str">
        <f t="shared" si="195"/>
        <v/>
      </c>
      <c r="Z93" s="47" t="str">
        <f t="shared" si="195"/>
        <v/>
      </c>
      <c r="AA93" s="47" t="str">
        <f t="shared" si="195"/>
        <v/>
      </c>
      <c r="AB93" s="47" t="str">
        <f t="shared" si="195"/>
        <v/>
      </c>
      <c r="AC93" s="47" t="str">
        <f t="shared" si="195"/>
        <v/>
      </c>
      <c r="AD93" s="47" t="str">
        <f t="shared" si="195"/>
        <v/>
      </c>
      <c r="AE93" s="47" t="str">
        <f t="shared" si="195"/>
        <v/>
      </c>
      <c r="AF93" s="47" t="str">
        <f t="shared" si="195"/>
        <v/>
      </c>
      <c r="AG93" s="47" t="str">
        <f t="shared" si="195"/>
        <v/>
      </c>
      <c r="AH93" s="47" t="str">
        <f t="shared" si="195"/>
        <v/>
      </c>
      <c r="AI93" s="47" t="str">
        <f t="shared" si="195"/>
        <v/>
      </c>
      <c r="AJ93" s="47" t="str">
        <f t="shared" si="195"/>
        <v/>
      </c>
      <c r="AK93" s="47" t="str">
        <f t="shared" si="195"/>
        <v/>
      </c>
      <c r="AL93" s="47" t="str">
        <f t="shared" si="195"/>
        <v/>
      </c>
      <c r="AM93" s="47" t="str">
        <f t="shared" si="187"/>
        <v/>
      </c>
      <c r="AN93" s="47" t="str">
        <f t="shared" si="187"/>
        <v/>
      </c>
      <c r="AO93" s="47" t="str">
        <f t="shared" si="187"/>
        <v/>
      </c>
      <c r="AP93" s="47" t="str">
        <f t="shared" si="187"/>
        <v/>
      </c>
      <c r="AQ93" s="47" t="str">
        <f t="shared" si="187"/>
        <v/>
      </c>
      <c r="AR93" s="47" t="str">
        <f t="shared" si="187"/>
        <v/>
      </c>
      <c r="AS93" s="47" t="str">
        <f t="shared" si="187"/>
        <v/>
      </c>
      <c r="AT93" s="47" t="str">
        <f t="shared" si="187"/>
        <v/>
      </c>
      <c r="AU93" s="47" t="str">
        <f t="shared" si="187"/>
        <v/>
      </c>
      <c r="AV93" s="47" t="str">
        <f t="shared" si="187"/>
        <v/>
      </c>
      <c r="AW93" s="47" t="str">
        <f t="shared" si="187"/>
        <v/>
      </c>
      <c r="AX93" s="47" t="str">
        <f t="shared" si="187"/>
        <v/>
      </c>
      <c r="AY93" s="47" t="str">
        <f t="shared" si="187"/>
        <v/>
      </c>
      <c r="AZ93" s="47" t="str">
        <f t="shared" si="187"/>
        <v/>
      </c>
      <c r="BA93" s="47" t="str">
        <f t="shared" si="187"/>
        <v/>
      </c>
      <c r="BB93" s="47" t="str">
        <f t="shared" si="188"/>
        <v/>
      </c>
      <c r="BC93" s="47" t="str">
        <f t="shared" si="188"/>
        <v/>
      </c>
      <c r="BD93" s="47" t="str">
        <f t="shared" si="188"/>
        <v/>
      </c>
      <c r="BE93" s="47" t="str">
        <f t="shared" si="188"/>
        <v/>
      </c>
      <c r="BF93" s="47" t="str">
        <f t="shared" si="188"/>
        <v/>
      </c>
      <c r="BG93" s="47" t="str">
        <f t="shared" si="188"/>
        <v/>
      </c>
      <c r="BH93" s="47" t="str">
        <f t="shared" si="188"/>
        <v/>
      </c>
      <c r="BI93" s="47" t="str">
        <f t="shared" si="188"/>
        <v/>
      </c>
      <c r="BJ93" s="47" t="str">
        <f t="shared" si="188"/>
        <v/>
      </c>
      <c r="BK93" s="47" t="str">
        <f t="shared" si="188"/>
        <v/>
      </c>
      <c r="BL93" s="47" t="str">
        <f t="shared" si="188"/>
        <v/>
      </c>
      <c r="BM93" s="47" t="str">
        <f t="shared" si="188"/>
        <v/>
      </c>
      <c r="BN93" s="47" t="str">
        <f t="shared" si="188"/>
        <v/>
      </c>
      <c r="BO93" s="47" t="str">
        <f t="shared" si="188"/>
        <v/>
      </c>
      <c r="BP93" s="47" t="str">
        <f t="shared" si="188"/>
        <v/>
      </c>
      <c r="BQ93" s="47" t="str">
        <f t="shared" si="188"/>
        <v/>
      </c>
      <c r="BR93" s="47" t="str">
        <f t="shared" si="182"/>
        <v/>
      </c>
      <c r="BS93" s="47" t="str">
        <f t="shared" si="182"/>
        <v/>
      </c>
      <c r="BT93" s="47" t="str">
        <f t="shared" si="182"/>
        <v/>
      </c>
      <c r="BU93" s="47" t="str">
        <f t="shared" si="182"/>
        <v/>
      </c>
      <c r="BV93" s="47" t="str">
        <f t="shared" si="182"/>
        <v/>
      </c>
      <c r="BW93" s="47" t="str">
        <f t="shared" si="182"/>
        <v/>
      </c>
      <c r="BX93" s="47" t="str">
        <f t="shared" si="182"/>
        <v/>
      </c>
      <c r="BY93" s="47" t="str">
        <f t="shared" si="182"/>
        <v/>
      </c>
      <c r="BZ93" s="47" t="str">
        <f t="shared" si="182"/>
        <v/>
      </c>
      <c r="CA93" s="47" t="str">
        <f t="shared" si="182"/>
        <v/>
      </c>
      <c r="CB93" s="47" t="str">
        <f t="shared" si="182"/>
        <v/>
      </c>
      <c r="CC93" s="47" t="str">
        <f t="shared" si="182"/>
        <v/>
      </c>
      <c r="CD93" s="47" t="str">
        <f t="shared" si="182"/>
        <v/>
      </c>
      <c r="CE93" s="47" t="str">
        <f t="shared" si="182"/>
        <v/>
      </c>
      <c r="CF93" s="47" t="str">
        <f t="shared" si="182"/>
        <v/>
      </c>
      <c r="CG93" s="47" t="str">
        <f t="shared" si="189"/>
        <v/>
      </c>
      <c r="CH93" s="47" t="str">
        <f t="shared" si="189"/>
        <v/>
      </c>
      <c r="CI93" s="47" t="str">
        <f t="shared" si="189"/>
        <v/>
      </c>
      <c r="CJ93" s="47" t="str">
        <f t="shared" si="189"/>
        <v/>
      </c>
      <c r="CK93" s="47" t="str">
        <f t="shared" si="189"/>
        <v/>
      </c>
      <c r="CL93" s="47" t="str">
        <f t="shared" si="189"/>
        <v/>
      </c>
      <c r="CM93" s="47" t="str">
        <f t="shared" si="189"/>
        <v/>
      </c>
      <c r="CN93" s="47" t="str">
        <f t="shared" si="189"/>
        <v/>
      </c>
      <c r="CO93" s="47" t="str">
        <f t="shared" si="189"/>
        <v/>
      </c>
      <c r="CP93" s="47" t="str">
        <f t="shared" si="189"/>
        <v/>
      </c>
      <c r="CQ93" s="47" t="str">
        <f t="shared" si="189"/>
        <v/>
      </c>
      <c r="CR93" s="47" t="str">
        <f t="shared" si="189"/>
        <v/>
      </c>
      <c r="CS93" s="47" t="str">
        <f t="shared" si="189"/>
        <v/>
      </c>
      <c r="CT93" s="47" t="str">
        <f t="shared" si="189"/>
        <v/>
      </c>
      <c r="CU93" s="47" t="str">
        <f t="shared" si="189"/>
        <v/>
      </c>
      <c r="CV93" s="47" t="str">
        <f t="shared" si="189"/>
        <v/>
      </c>
      <c r="CW93" s="47" t="str">
        <f t="shared" si="183"/>
        <v/>
      </c>
      <c r="CX93" s="47" t="str">
        <f t="shared" si="183"/>
        <v/>
      </c>
      <c r="CY93" s="47" t="str">
        <f t="shared" si="183"/>
        <v/>
      </c>
      <c r="CZ93" s="47" t="str">
        <f t="shared" si="183"/>
        <v/>
      </c>
      <c r="DA93" s="47" t="str">
        <f t="shared" si="183"/>
        <v/>
      </c>
      <c r="DB93" s="47" t="str">
        <f t="shared" si="183"/>
        <v/>
      </c>
      <c r="DC93" s="47" t="str">
        <f t="shared" si="183"/>
        <v/>
      </c>
      <c r="DD93" s="47" t="str">
        <f t="shared" si="183"/>
        <v/>
      </c>
      <c r="DE93" s="47" t="str">
        <f t="shared" si="183"/>
        <v/>
      </c>
      <c r="DF93" s="47" t="str">
        <f t="shared" si="183"/>
        <v/>
      </c>
      <c r="DG93" s="47" t="str">
        <f t="shared" si="183"/>
        <v/>
      </c>
      <c r="DH93" s="47" t="str">
        <f t="shared" si="183"/>
        <v/>
      </c>
      <c r="DI93" s="47" t="str">
        <f t="shared" si="183"/>
        <v/>
      </c>
      <c r="DJ93" s="47" t="str">
        <f t="shared" si="183"/>
        <v/>
      </c>
      <c r="DK93" s="47" t="str">
        <f t="shared" si="183"/>
        <v/>
      </c>
      <c r="DL93" s="47" t="str">
        <f t="shared" si="190"/>
        <v/>
      </c>
      <c r="DM93" s="47" t="str">
        <f t="shared" si="190"/>
        <v/>
      </c>
      <c r="DN93" s="47" t="str">
        <f t="shared" si="190"/>
        <v/>
      </c>
      <c r="DO93" s="47" t="str">
        <f t="shared" si="190"/>
        <v/>
      </c>
      <c r="DP93" s="47" t="str">
        <f t="shared" si="190"/>
        <v/>
      </c>
      <c r="DQ93" s="47" t="str">
        <f t="shared" si="190"/>
        <v/>
      </c>
      <c r="DR93" s="47" t="str">
        <f t="shared" si="190"/>
        <v/>
      </c>
      <c r="DS93" s="179" t="str">
        <f t="shared" si="150"/>
        <v/>
      </c>
      <c r="DT93" s="47" t="str">
        <f t="shared" si="196"/>
        <v/>
      </c>
      <c r="DU93" s="47" t="str">
        <f t="shared" si="196"/>
        <v/>
      </c>
      <c r="DV93" s="47" t="str">
        <f t="shared" si="196"/>
        <v/>
      </c>
      <c r="DW93" s="47" t="str">
        <f t="shared" si="196"/>
        <v/>
      </c>
      <c r="DX93" s="47" t="str">
        <f t="shared" si="196"/>
        <v/>
      </c>
      <c r="DY93" s="47" t="str">
        <f t="shared" si="196"/>
        <v/>
      </c>
      <c r="DZ93" s="47" t="str">
        <f t="shared" si="196"/>
        <v/>
      </c>
      <c r="EA93" s="47" t="str">
        <f t="shared" si="196"/>
        <v/>
      </c>
      <c r="EB93" s="47" t="str">
        <f t="shared" si="196"/>
        <v/>
      </c>
      <c r="EC93" s="47" t="str">
        <f t="shared" si="196"/>
        <v/>
      </c>
      <c r="ED93" s="47" t="str">
        <f t="shared" si="196"/>
        <v/>
      </c>
      <c r="EE93" s="47" t="str">
        <f t="shared" si="196"/>
        <v/>
      </c>
      <c r="EF93" s="47" t="str">
        <f t="shared" si="196"/>
        <v/>
      </c>
      <c r="EG93" s="47" t="str">
        <f t="shared" si="196"/>
        <v/>
      </c>
      <c r="EH93" s="47" t="str">
        <f t="shared" si="196"/>
        <v/>
      </c>
      <c r="EI93" s="47" t="str">
        <f t="shared" si="196"/>
        <v/>
      </c>
      <c r="EJ93" s="47" t="str">
        <f t="shared" si="191"/>
        <v/>
      </c>
      <c r="EK93" s="47" t="str">
        <f t="shared" si="191"/>
        <v/>
      </c>
      <c r="EL93" s="47" t="str">
        <f t="shared" si="191"/>
        <v/>
      </c>
      <c r="EM93" s="47" t="str">
        <f t="shared" si="191"/>
        <v/>
      </c>
      <c r="EN93" s="47" t="str">
        <f t="shared" si="191"/>
        <v/>
      </c>
      <c r="EO93" s="47" t="str">
        <f t="shared" si="191"/>
        <v/>
      </c>
      <c r="EP93" s="47" t="str">
        <f t="shared" si="191"/>
        <v/>
      </c>
      <c r="EQ93" s="47" t="str">
        <f t="shared" si="191"/>
        <v/>
      </c>
      <c r="ER93" s="47" t="str">
        <f t="shared" si="191"/>
        <v/>
      </c>
      <c r="ES93" s="47" t="str">
        <f t="shared" si="191"/>
        <v/>
      </c>
      <c r="ET93" s="47" t="str">
        <f t="shared" si="191"/>
        <v/>
      </c>
      <c r="EU93" s="47" t="str">
        <f t="shared" si="191"/>
        <v/>
      </c>
      <c r="EV93" s="47" t="str">
        <f t="shared" si="191"/>
        <v/>
      </c>
      <c r="EW93" s="47" t="str">
        <f t="shared" si="191"/>
        <v/>
      </c>
      <c r="EX93" s="47" t="str">
        <f t="shared" si="191"/>
        <v/>
      </c>
      <c r="EY93" s="47" t="str">
        <f t="shared" si="192"/>
        <v/>
      </c>
      <c r="EZ93" s="47" t="str">
        <f t="shared" si="192"/>
        <v/>
      </c>
      <c r="FA93" s="47" t="str">
        <f t="shared" si="192"/>
        <v/>
      </c>
      <c r="FB93" s="47" t="str">
        <f t="shared" si="192"/>
        <v/>
      </c>
      <c r="FC93" s="47" t="str">
        <f t="shared" si="192"/>
        <v/>
      </c>
      <c r="FD93" s="47" t="str">
        <f t="shared" si="192"/>
        <v/>
      </c>
      <c r="FE93" s="47" t="str">
        <f t="shared" si="192"/>
        <v/>
      </c>
      <c r="FF93" s="47" t="str">
        <f t="shared" si="192"/>
        <v/>
      </c>
      <c r="FG93" s="47" t="str">
        <f t="shared" si="192"/>
        <v/>
      </c>
      <c r="FH93" s="47" t="str">
        <f t="shared" si="192"/>
        <v/>
      </c>
      <c r="FI93" s="47" t="str">
        <f t="shared" si="192"/>
        <v/>
      </c>
      <c r="FJ93" s="47" t="str">
        <f t="shared" si="192"/>
        <v/>
      </c>
      <c r="FK93" s="47" t="str">
        <f t="shared" si="192"/>
        <v/>
      </c>
      <c r="FL93" s="47" t="str">
        <f t="shared" si="192"/>
        <v/>
      </c>
      <c r="FM93" s="47" t="str">
        <f t="shared" si="192"/>
        <v/>
      </c>
      <c r="FN93" s="47" t="str">
        <f t="shared" si="192"/>
        <v/>
      </c>
      <c r="FO93" s="47" t="str">
        <f t="shared" si="184"/>
        <v/>
      </c>
      <c r="FP93" s="47" t="str">
        <f t="shared" si="184"/>
        <v/>
      </c>
      <c r="FQ93" s="47" t="str">
        <f t="shared" si="184"/>
        <v/>
      </c>
      <c r="FR93" s="47" t="str">
        <f t="shared" si="184"/>
        <v/>
      </c>
      <c r="FS93" s="47" t="str">
        <f t="shared" si="184"/>
        <v/>
      </c>
      <c r="FT93" s="47" t="str">
        <f t="shared" si="184"/>
        <v/>
      </c>
      <c r="FU93" s="47" t="str">
        <f t="shared" si="184"/>
        <v/>
      </c>
      <c r="FV93" s="47" t="str">
        <f t="shared" si="184"/>
        <v/>
      </c>
      <c r="FW93" s="47" t="str">
        <f t="shared" si="184"/>
        <v/>
      </c>
      <c r="FX93" s="47" t="str">
        <f t="shared" si="184"/>
        <v/>
      </c>
      <c r="FY93" s="47" t="str">
        <f t="shared" si="184"/>
        <v/>
      </c>
      <c r="FZ93" s="47" t="str">
        <f t="shared" si="184"/>
        <v/>
      </c>
      <c r="GA93" s="47" t="str">
        <f t="shared" si="184"/>
        <v/>
      </c>
      <c r="GB93" s="47" t="str">
        <f t="shared" si="184"/>
        <v/>
      </c>
      <c r="GC93" s="47" t="str">
        <f t="shared" si="184"/>
        <v/>
      </c>
      <c r="GD93" s="47" t="str">
        <f t="shared" si="193"/>
        <v/>
      </c>
      <c r="GE93" s="47" t="str">
        <f t="shared" si="193"/>
        <v/>
      </c>
      <c r="GF93" s="47" t="str">
        <f t="shared" si="193"/>
        <v/>
      </c>
      <c r="GG93" s="47" t="str">
        <f t="shared" si="193"/>
        <v/>
      </c>
      <c r="GH93" s="47" t="str">
        <f t="shared" si="193"/>
        <v/>
      </c>
      <c r="GI93" s="47" t="str">
        <f t="shared" si="193"/>
        <v/>
      </c>
      <c r="GJ93" s="47" t="str">
        <f t="shared" si="193"/>
        <v/>
      </c>
      <c r="GK93" s="47" t="str">
        <f t="shared" si="193"/>
        <v/>
      </c>
      <c r="GL93" s="47" t="str">
        <f t="shared" si="193"/>
        <v/>
      </c>
      <c r="GM93" s="47" t="str">
        <f t="shared" si="193"/>
        <v/>
      </c>
      <c r="GN93" s="47" t="str">
        <f t="shared" si="193"/>
        <v/>
      </c>
      <c r="GO93" s="47" t="str">
        <f t="shared" si="193"/>
        <v/>
      </c>
      <c r="GP93" s="47" t="str">
        <f t="shared" si="193"/>
        <v/>
      </c>
      <c r="GQ93" s="47" t="str">
        <f t="shared" si="193"/>
        <v/>
      </c>
      <c r="GR93" s="47" t="str">
        <f t="shared" si="193"/>
        <v/>
      </c>
      <c r="GS93" s="47" t="str">
        <f t="shared" si="193"/>
        <v/>
      </c>
      <c r="GT93" s="47" t="str">
        <f t="shared" si="185"/>
        <v/>
      </c>
      <c r="GU93" s="47" t="str">
        <f t="shared" si="185"/>
        <v/>
      </c>
      <c r="GV93" s="47" t="str">
        <f t="shared" si="185"/>
        <v/>
      </c>
      <c r="GW93" s="47" t="str">
        <f t="shared" si="185"/>
        <v/>
      </c>
      <c r="GX93" s="47" t="str">
        <f t="shared" si="185"/>
        <v/>
      </c>
      <c r="GY93" s="47" t="str">
        <f t="shared" si="185"/>
        <v/>
      </c>
      <c r="GZ93" s="47" t="str">
        <f t="shared" si="185"/>
        <v/>
      </c>
      <c r="HA93" s="47" t="str">
        <f t="shared" si="185"/>
        <v/>
      </c>
      <c r="HB93" s="47" t="str">
        <f t="shared" si="185"/>
        <v/>
      </c>
      <c r="HC93" s="47" t="str">
        <f t="shared" si="185"/>
        <v/>
      </c>
      <c r="HD93" s="47" t="str">
        <f t="shared" si="185"/>
        <v/>
      </c>
      <c r="HE93" s="47" t="str">
        <f t="shared" si="185"/>
        <v/>
      </c>
      <c r="HF93" s="47" t="str">
        <f t="shared" si="185"/>
        <v/>
      </c>
      <c r="HG93" s="47" t="str">
        <f t="shared" si="185"/>
        <v/>
      </c>
      <c r="HH93" s="47" t="str">
        <f t="shared" si="185"/>
        <v/>
      </c>
      <c r="HI93" s="47" t="str">
        <f t="shared" si="194"/>
        <v/>
      </c>
      <c r="HJ93" s="47" t="str">
        <f t="shared" si="194"/>
        <v/>
      </c>
      <c r="HK93" s="47" t="str">
        <f t="shared" si="194"/>
        <v/>
      </c>
      <c r="HL93" s="47" t="str">
        <f t="shared" si="194"/>
        <v/>
      </c>
      <c r="HM93" s="47" t="str">
        <f t="shared" si="194"/>
        <v/>
      </c>
      <c r="HN93" s="47" t="str">
        <f t="shared" si="194"/>
        <v/>
      </c>
      <c r="HO93" s="47" t="str">
        <f t="shared" si="194"/>
        <v/>
      </c>
      <c r="HP93" s="165" t="e">
        <f t="shared" si="186"/>
        <v>#N/A</v>
      </c>
      <c r="HQ93" s="165" t="e">
        <f t="shared" si="186"/>
        <v>#N/A</v>
      </c>
      <c r="HR93" s="165" t="e">
        <f t="shared" si="186"/>
        <v>#N/A</v>
      </c>
      <c r="HS93" s="165" t="e">
        <f t="shared" si="186"/>
        <v>#N/A</v>
      </c>
      <c r="HT93" s="165" t="e">
        <f t="shared" si="186"/>
        <v>#N/A</v>
      </c>
      <c r="HU93" s="165" t="e">
        <f t="shared" si="186"/>
        <v>#N/A</v>
      </c>
      <c r="HV93" s="165" t="e">
        <f t="shared" si="186"/>
        <v>#N/A</v>
      </c>
      <c r="HW93" s="165" t="e">
        <f t="shared" si="186"/>
        <v>#N/A</v>
      </c>
      <c r="HX93" s="165" t="e">
        <f t="shared" si="186"/>
        <v>#N/A</v>
      </c>
      <c r="HY93" s="165" t="e">
        <f t="shared" si="186"/>
        <v>#N/A</v>
      </c>
      <c r="HZ93" s="165" t="e">
        <f t="shared" si="186"/>
        <v>#N/A</v>
      </c>
      <c r="IA93" s="165" t="e">
        <f t="shared" si="186"/>
        <v>#N/A</v>
      </c>
      <c r="IB93" s="165" t="e">
        <f t="shared" si="186"/>
        <v>#N/A</v>
      </c>
      <c r="IC93" s="165" t="e">
        <f t="shared" si="186"/>
        <v>#N/A</v>
      </c>
      <c r="ID93" s="165" t="e">
        <f t="shared" si="186"/>
        <v>#N/A</v>
      </c>
      <c r="IE93" s="165" t="e">
        <f t="shared" si="151"/>
        <v>#N/A</v>
      </c>
      <c r="IF93" s="165" t="e">
        <f t="shared" si="151"/>
        <v>#N/A</v>
      </c>
      <c r="IG93" s="165" t="e">
        <f t="shared" si="151"/>
        <v>#N/A</v>
      </c>
      <c r="IH93" s="165" t="e">
        <f t="shared" si="151"/>
        <v>#N/A</v>
      </c>
      <c r="II93" s="165" t="e">
        <f t="shared" si="151"/>
        <v>#N/A</v>
      </c>
      <c r="IJ93" s="165" t="e">
        <f t="shared" si="151"/>
        <v>#N/A</v>
      </c>
      <c r="IK93" s="165" t="e">
        <f t="shared" si="151"/>
        <v>#N/A</v>
      </c>
      <c r="IL93" s="165" t="e">
        <f t="shared" si="151"/>
        <v>#N/A</v>
      </c>
      <c r="IM93" s="165" t="e">
        <f t="shared" si="151"/>
        <v>#N/A</v>
      </c>
      <c r="IN93" s="165" t="e">
        <f t="shared" si="151"/>
        <v>#N/A</v>
      </c>
      <c r="IO93" s="165" t="e">
        <f t="shared" si="151"/>
        <v>#N/A</v>
      </c>
      <c r="IP93" s="165" t="e">
        <f t="shared" si="151"/>
        <v>#N/A</v>
      </c>
      <c r="IQ93" s="165" t="e">
        <f t="shared" si="151"/>
        <v>#N/A</v>
      </c>
      <c r="IR93" s="165" t="e">
        <f t="shared" si="151"/>
        <v>#N/A</v>
      </c>
      <c r="IS93" s="165" t="e">
        <f t="shared" si="151"/>
        <v>#N/A</v>
      </c>
      <c r="IT93" s="165" t="e">
        <f t="shared" si="151"/>
        <v>#N/A</v>
      </c>
      <c r="IU93" s="165" t="e">
        <f t="shared" si="197"/>
        <v>#N/A</v>
      </c>
      <c r="IV93" s="165" t="e">
        <f t="shared" si="197"/>
        <v>#N/A</v>
      </c>
      <c r="IW93" s="165" t="e">
        <f t="shared" si="197"/>
        <v>#N/A</v>
      </c>
      <c r="IX93" s="165" t="e">
        <f t="shared" si="197"/>
        <v>#N/A</v>
      </c>
      <c r="IY93" s="165" t="e">
        <f t="shared" si="181"/>
        <v>#N/A</v>
      </c>
      <c r="IZ93" s="165" t="e">
        <f t="shared" si="181"/>
        <v>#N/A</v>
      </c>
      <c r="JA93" s="165" t="e">
        <f t="shared" si="181"/>
        <v>#N/A</v>
      </c>
      <c r="JB93" s="165" t="e">
        <f t="shared" si="181"/>
        <v>#N/A</v>
      </c>
      <c r="JC93" s="165" t="e">
        <f t="shared" si="181"/>
        <v>#N/A</v>
      </c>
      <c r="JD93" s="165" t="e">
        <f t="shared" si="181"/>
        <v>#N/A</v>
      </c>
      <c r="JE93" s="165" t="e">
        <f t="shared" si="181"/>
        <v>#N/A</v>
      </c>
      <c r="JF93" s="165" t="e">
        <f t="shared" si="181"/>
        <v>#N/A</v>
      </c>
      <c r="JG93" s="165" t="e">
        <f t="shared" si="181"/>
        <v>#N/A</v>
      </c>
      <c r="JH93" s="165" t="e">
        <f t="shared" si="181"/>
        <v>#N/A</v>
      </c>
      <c r="JI93" s="165" t="e">
        <f t="shared" si="181"/>
        <v>#N/A</v>
      </c>
      <c r="JJ93" s="165" t="e">
        <f t="shared" si="168"/>
        <v>#N/A</v>
      </c>
      <c r="JK93" s="165" t="e">
        <f t="shared" si="168"/>
        <v>#N/A</v>
      </c>
      <c r="JL93" s="165" t="e">
        <f t="shared" si="168"/>
        <v>#N/A</v>
      </c>
      <c r="JM93" s="165" t="e">
        <f t="shared" si="168"/>
        <v>#N/A</v>
      </c>
      <c r="JN93" s="165" t="e">
        <f t="shared" si="168"/>
        <v>#N/A</v>
      </c>
      <c r="JO93" s="165" t="e">
        <f t="shared" si="168"/>
        <v>#N/A</v>
      </c>
      <c r="JP93" s="165" t="e">
        <f t="shared" si="168"/>
        <v>#N/A</v>
      </c>
      <c r="JQ93" s="165" t="e">
        <f t="shared" si="168"/>
        <v>#N/A</v>
      </c>
      <c r="JR93" s="165" t="e">
        <f t="shared" si="168"/>
        <v>#N/A</v>
      </c>
      <c r="JS93" s="165" t="e">
        <f t="shared" si="168"/>
        <v>#N/A</v>
      </c>
      <c r="JT93" s="165" t="e">
        <f t="shared" si="168"/>
        <v>#N/A</v>
      </c>
      <c r="JU93" s="165" t="e">
        <f t="shared" si="168"/>
        <v>#N/A</v>
      </c>
      <c r="JV93" s="165" t="e">
        <f t="shared" si="168"/>
        <v>#N/A</v>
      </c>
      <c r="JW93" s="165" t="e">
        <f t="shared" si="168"/>
        <v>#N/A</v>
      </c>
      <c r="JX93" s="165" t="e">
        <f t="shared" si="168"/>
        <v>#N/A</v>
      </c>
      <c r="JY93" s="165" t="e">
        <f t="shared" si="168"/>
        <v>#N/A</v>
      </c>
      <c r="JZ93" s="165" t="e">
        <f t="shared" si="198"/>
        <v>#N/A</v>
      </c>
      <c r="KA93" s="165" t="e">
        <f t="shared" si="180"/>
        <v>#N/A</v>
      </c>
      <c r="KB93" s="165" t="e">
        <f t="shared" si="180"/>
        <v>#N/A</v>
      </c>
      <c r="KC93" s="165" t="e">
        <f t="shared" si="172"/>
        <v>#N/A</v>
      </c>
      <c r="KD93" s="165" t="e">
        <f t="shared" si="172"/>
        <v>#N/A</v>
      </c>
      <c r="KE93" s="165" t="e">
        <f t="shared" si="172"/>
        <v>#N/A</v>
      </c>
      <c r="KF93" s="165" t="e">
        <f t="shared" si="172"/>
        <v>#N/A</v>
      </c>
      <c r="KG93" s="165" t="e">
        <f t="shared" si="172"/>
        <v>#N/A</v>
      </c>
      <c r="KH93" s="165" t="e">
        <f t="shared" si="172"/>
        <v>#N/A</v>
      </c>
      <c r="KI93" s="165" t="e">
        <f t="shared" si="172"/>
        <v>#N/A</v>
      </c>
      <c r="KJ93" s="165" t="e">
        <f t="shared" si="172"/>
        <v>#N/A</v>
      </c>
      <c r="KK93" s="165" t="e">
        <f t="shared" si="172"/>
        <v>#N/A</v>
      </c>
      <c r="KL93" s="165" t="e">
        <f t="shared" si="172"/>
        <v>#N/A</v>
      </c>
      <c r="KM93" s="165" t="e">
        <f t="shared" si="172"/>
        <v>#N/A</v>
      </c>
      <c r="KN93" s="165" t="e">
        <f t="shared" si="172"/>
        <v>#N/A</v>
      </c>
      <c r="KO93" s="165" t="e">
        <f t="shared" si="172"/>
        <v>#N/A</v>
      </c>
      <c r="KP93" s="165" t="e">
        <f t="shared" si="172"/>
        <v>#N/A</v>
      </c>
      <c r="KQ93" s="165" t="e">
        <f t="shared" si="172"/>
        <v>#N/A</v>
      </c>
      <c r="KR93" s="165" t="e">
        <f t="shared" si="172"/>
        <v>#N/A</v>
      </c>
      <c r="KS93" s="165" t="e">
        <f t="shared" si="173"/>
        <v>#N/A</v>
      </c>
      <c r="KT93" s="165" t="e">
        <f t="shared" si="173"/>
        <v>#N/A</v>
      </c>
      <c r="KU93" s="165" t="e">
        <f t="shared" si="173"/>
        <v>#N/A</v>
      </c>
      <c r="KV93" s="165" t="e">
        <f t="shared" si="173"/>
        <v>#N/A</v>
      </c>
      <c r="KW93" s="165" t="e">
        <f t="shared" si="173"/>
        <v>#N/A</v>
      </c>
      <c r="KX93" s="165" t="e">
        <f t="shared" si="173"/>
        <v>#N/A</v>
      </c>
      <c r="KY93" s="165" t="e">
        <f t="shared" si="173"/>
        <v>#N/A</v>
      </c>
      <c r="KZ93" s="165" t="e">
        <f t="shared" si="173"/>
        <v>#N/A</v>
      </c>
      <c r="LA93" s="165" t="e">
        <f t="shared" si="173"/>
        <v>#N/A</v>
      </c>
      <c r="LB93" s="165" t="e">
        <f t="shared" si="173"/>
        <v>#N/A</v>
      </c>
      <c r="LC93" s="165" t="e">
        <f t="shared" si="173"/>
        <v>#N/A</v>
      </c>
      <c r="LD93" s="165" t="e">
        <f t="shared" si="173"/>
        <v>#N/A</v>
      </c>
      <c r="LE93" s="165" t="e">
        <f t="shared" si="173"/>
        <v>#N/A</v>
      </c>
      <c r="LF93" s="165" t="e">
        <f t="shared" si="173"/>
        <v>#N/A</v>
      </c>
      <c r="LG93" s="165" t="e">
        <f t="shared" si="173"/>
        <v>#N/A</v>
      </c>
      <c r="LH93" s="165" t="e">
        <f t="shared" si="173"/>
        <v>#N/A</v>
      </c>
      <c r="LI93" s="165" t="e">
        <f t="shared" si="174"/>
        <v>#N/A</v>
      </c>
      <c r="LJ93" s="165" t="e">
        <f t="shared" si="174"/>
        <v>#N/A</v>
      </c>
      <c r="LK93" s="165" t="e">
        <f t="shared" si="174"/>
        <v>#N/A</v>
      </c>
      <c r="LL93" s="165" t="e">
        <f t="shared" si="174"/>
        <v>#N/A</v>
      </c>
      <c r="LM93" s="165" t="e">
        <f t="shared" si="174"/>
        <v>#N/A</v>
      </c>
      <c r="LN93" s="165" t="e">
        <f t="shared" si="174"/>
        <v>#N/A</v>
      </c>
      <c r="LO93" s="165" t="e">
        <f t="shared" si="174"/>
        <v>#N/A</v>
      </c>
      <c r="LP93" s="165" t="e">
        <f t="shared" si="174"/>
        <v>#N/A</v>
      </c>
      <c r="LQ93" s="165" t="e">
        <f t="shared" si="174"/>
        <v>#N/A</v>
      </c>
      <c r="LR93" s="165" t="e">
        <f t="shared" si="174"/>
        <v>#N/A</v>
      </c>
      <c r="LS93" s="165" t="e">
        <f t="shared" si="174"/>
        <v>#N/A</v>
      </c>
      <c r="LT93" s="165" t="e">
        <f t="shared" si="174"/>
        <v>#N/A</v>
      </c>
      <c r="LU93" s="165" t="e">
        <f t="shared" si="174"/>
        <v>#N/A</v>
      </c>
      <c r="LV93" s="165" t="e">
        <f t="shared" si="174"/>
        <v>#N/A</v>
      </c>
      <c r="LW93" s="165" t="e">
        <f t="shared" si="174"/>
        <v>#N/A</v>
      </c>
      <c r="LX93" s="165" t="e">
        <f t="shared" si="174"/>
        <v>#N/A</v>
      </c>
      <c r="LY93" s="165" t="e">
        <f t="shared" si="175"/>
        <v>#N/A</v>
      </c>
      <c r="LZ93" s="165" t="e">
        <f t="shared" si="175"/>
        <v>#N/A</v>
      </c>
      <c r="MA93" s="165" t="e">
        <f t="shared" si="175"/>
        <v>#N/A</v>
      </c>
      <c r="MB93" s="165" t="e">
        <f t="shared" si="175"/>
        <v>#N/A</v>
      </c>
      <c r="MC93" s="165" t="e">
        <f t="shared" si="175"/>
        <v>#N/A</v>
      </c>
      <c r="MD93" s="165" t="e">
        <f t="shared" si="175"/>
        <v>#N/A</v>
      </c>
      <c r="ME93" s="165" t="e">
        <f t="shared" si="175"/>
        <v>#N/A</v>
      </c>
      <c r="MF93" s="165" t="e">
        <f t="shared" si="175"/>
        <v>#N/A</v>
      </c>
      <c r="MG93" s="165" t="e">
        <f t="shared" si="175"/>
        <v>#N/A</v>
      </c>
      <c r="MH93" s="165" t="e">
        <f t="shared" si="175"/>
        <v>#N/A</v>
      </c>
      <c r="MI93" s="165" t="e">
        <f t="shared" si="175"/>
        <v>#N/A</v>
      </c>
      <c r="MJ93" s="165" t="e">
        <f t="shared" si="175"/>
        <v>#N/A</v>
      </c>
      <c r="MK93" s="165" t="e">
        <f t="shared" si="175"/>
        <v>#N/A</v>
      </c>
      <c r="ML93" s="165" t="e">
        <f t="shared" si="175"/>
        <v>#N/A</v>
      </c>
      <c r="MM93" s="165" t="e">
        <f t="shared" si="175"/>
        <v>#N/A</v>
      </c>
      <c r="MN93" s="165" t="e">
        <f t="shared" si="175"/>
        <v>#N/A</v>
      </c>
      <c r="MO93" s="165" t="e">
        <f t="shared" si="176"/>
        <v>#N/A</v>
      </c>
      <c r="MP93" s="165" t="e">
        <f t="shared" si="176"/>
        <v>#N/A</v>
      </c>
      <c r="MQ93" s="165" t="e">
        <f t="shared" si="176"/>
        <v>#N/A</v>
      </c>
      <c r="MR93" s="165" t="e">
        <f t="shared" si="176"/>
        <v>#N/A</v>
      </c>
      <c r="MS93" s="165" t="e">
        <f t="shared" si="176"/>
        <v>#N/A</v>
      </c>
      <c r="MT93" s="165" t="e">
        <f t="shared" si="176"/>
        <v>#N/A</v>
      </c>
      <c r="MU93" s="165" t="e">
        <f t="shared" si="176"/>
        <v>#N/A</v>
      </c>
      <c r="MV93" s="165" t="e">
        <f t="shared" si="176"/>
        <v>#N/A</v>
      </c>
      <c r="MW93" s="165" t="e">
        <f t="shared" si="176"/>
        <v>#N/A</v>
      </c>
      <c r="MX93" s="165" t="e">
        <f t="shared" si="176"/>
        <v>#N/A</v>
      </c>
      <c r="MY93" s="165" t="e">
        <f t="shared" si="176"/>
        <v>#N/A</v>
      </c>
      <c r="MZ93" s="165" t="e">
        <f t="shared" si="176"/>
        <v>#N/A</v>
      </c>
      <c r="NA93" s="165" t="e">
        <f t="shared" si="176"/>
        <v>#N/A</v>
      </c>
      <c r="NB93" s="165" t="e">
        <f t="shared" si="176"/>
        <v>#N/A</v>
      </c>
      <c r="NC93" s="165" t="e">
        <f t="shared" si="176"/>
        <v>#N/A</v>
      </c>
      <c r="ND93" s="165" t="e">
        <f t="shared" si="176"/>
        <v>#N/A</v>
      </c>
      <c r="NE93" s="165" t="e">
        <f t="shared" si="177"/>
        <v>#N/A</v>
      </c>
      <c r="NF93" s="165" t="e">
        <f t="shared" si="177"/>
        <v>#N/A</v>
      </c>
      <c r="NG93" s="165" t="e">
        <f t="shared" si="177"/>
        <v>#N/A</v>
      </c>
      <c r="NH93" s="165" t="e">
        <f t="shared" si="177"/>
        <v>#N/A</v>
      </c>
      <c r="NI93" s="165" t="e">
        <f t="shared" si="177"/>
        <v>#N/A</v>
      </c>
      <c r="NJ93" s="165" t="e">
        <f t="shared" si="177"/>
        <v>#N/A</v>
      </c>
      <c r="NK93" s="165" t="e">
        <f t="shared" si="177"/>
        <v>#N/A</v>
      </c>
      <c r="NL93" s="165" t="e">
        <f t="shared" si="177"/>
        <v>#N/A</v>
      </c>
      <c r="NM93" s="165" t="e">
        <f t="shared" si="177"/>
        <v>#N/A</v>
      </c>
      <c r="NN93" s="165" t="e">
        <f t="shared" si="177"/>
        <v>#N/A</v>
      </c>
      <c r="NO93" s="165" t="e">
        <f t="shared" si="177"/>
        <v>#N/A</v>
      </c>
      <c r="NP93" s="165" t="e">
        <f t="shared" si="177"/>
        <v>#N/A</v>
      </c>
      <c r="NQ93" s="165" t="e">
        <f t="shared" si="177"/>
        <v>#N/A</v>
      </c>
      <c r="NR93" s="165" t="e">
        <f t="shared" si="177"/>
        <v>#N/A</v>
      </c>
      <c r="NS93" s="165" t="e">
        <f t="shared" si="177"/>
        <v>#N/A</v>
      </c>
      <c r="NT93" s="165" t="e">
        <f t="shared" si="177"/>
        <v>#N/A</v>
      </c>
      <c r="NU93" s="165" t="e">
        <f t="shared" si="178"/>
        <v>#N/A</v>
      </c>
      <c r="NV93" s="165" t="e">
        <f t="shared" si="178"/>
        <v>#N/A</v>
      </c>
      <c r="NW93" s="165" t="e">
        <f t="shared" si="178"/>
        <v>#N/A</v>
      </c>
      <c r="NX93" s="165" t="e">
        <f t="shared" si="178"/>
        <v>#N/A</v>
      </c>
      <c r="NY93" s="165" t="e">
        <f t="shared" si="178"/>
        <v>#N/A</v>
      </c>
      <c r="NZ93" s="165" t="e">
        <f t="shared" si="178"/>
        <v>#N/A</v>
      </c>
      <c r="OA93" s="165" t="e">
        <f t="shared" si="178"/>
        <v>#N/A</v>
      </c>
      <c r="OB93" s="165" t="e">
        <f t="shared" si="178"/>
        <v>#N/A</v>
      </c>
      <c r="OC93" s="165" t="e">
        <f t="shared" si="178"/>
        <v>#N/A</v>
      </c>
      <c r="OD93" s="165" t="e">
        <f t="shared" si="178"/>
        <v>#N/A</v>
      </c>
      <c r="OE93" s="165" t="e">
        <f t="shared" si="178"/>
        <v>#N/A</v>
      </c>
      <c r="OF93" s="165" t="e">
        <f t="shared" si="178"/>
        <v>#N/A</v>
      </c>
      <c r="OG93" s="165" t="e">
        <f t="shared" si="178"/>
        <v>#N/A</v>
      </c>
      <c r="OH93" s="165" t="e">
        <f t="shared" si="178"/>
        <v>#N/A</v>
      </c>
      <c r="OI93" s="165" t="e">
        <f t="shared" si="178"/>
        <v>#N/A</v>
      </c>
      <c r="OJ93" s="165" t="e">
        <f t="shared" si="178"/>
        <v>#N/A</v>
      </c>
      <c r="OK93" s="165" t="e">
        <f t="shared" si="179"/>
        <v>#N/A</v>
      </c>
      <c r="OL93" s="165" t="e">
        <f t="shared" si="179"/>
        <v>#N/A</v>
      </c>
      <c r="OM93" s="165" t="e">
        <f t="shared" si="179"/>
        <v>#N/A</v>
      </c>
      <c r="ON93" s="165" t="e">
        <f t="shared" si="179"/>
        <v>#N/A</v>
      </c>
      <c r="OO93" s="165" t="e">
        <f t="shared" si="179"/>
        <v>#N/A</v>
      </c>
      <c r="OP93" s="165" t="e">
        <f t="shared" si="143"/>
        <v>#N/A</v>
      </c>
      <c r="OQ93" s="165" t="e">
        <f t="shared" si="143"/>
        <v>#N/A</v>
      </c>
      <c r="OR93" s="165" t="e">
        <f t="shared" si="143"/>
        <v>#N/A</v>
      </c>
      <c r="OS93" s="165" t="e">
        <f t="shared" si="143"/>
        <v>#N/A</v>
      </c>
      <c r="OT93" s="165" t="e">
        <f t="shared" si="143"/>
        <v>#N/A</v>
      </c>
      <c r="OU93" s="165" t="e">
        <f t="shared" si="143"/>
        <v>#N/A</v>
      </c>
      <c r="OV93" s="165" t="e">
        <f t="shared" si="143"/>
        <v>#N/A</v>
      </c>
      <c r="OW93" s="165" t="e">
        <f t="shared" ref="OW93:PE104" si="199">IF(ISNONTEXT($K93),_xlfn.NORM.DIST(HD93,$G93,$K93,FALSE),NA())</f>
        <v>#N/A</v>
      </c>
      <c r="OX93" s="165" t="e">
        <f t="shared" si="199"/>
        <v>#N/A</v>
      </c>
      <c r="OY93" s="165" t="e">
        <f t="shared" si="199"/>
        <v>#N/A</v>
      </c>
      <c r="OZ93" s="165" t="e">
        <f t="shared" si="199"/>
        <v>#N/A</v>
      </c>
      <c r="PA93" s="165" t="e">
        <f t="shared" si="199"/>
        <v>#N/A</v>
      </c>
      <c r="PB93" s="165" t="e">
        <f t="shared" si="199"/>
        <v>#N/A</v>
      </c>
      <c r="PC93" s="165" t="e">
        <f t="shared" si="199"/>
        <v>#N/A</v>
      </c>
      <c r="PD93" s="165" t="e">
        <f t="shared" si="199"/>
        <v>#N/A</v>
      </c>
      <c r="PE93" s="165" t="e">
        <f t="shared" si="199"/>
        <v>#N/A</v>
      </c>
      <c r="PF93" s="165" t="e">
        <f t="shared" si="171"/>
        <v>#N/A</v>
      </c>
      <c r="PG93" s="165" t="e">
        <f t="shared" si="171"/>
        <v>#N/A</v>
      </c>
      <c r="PH93" s="165" t="e">
        <f t="shared" si="171"/>
        <v>#N/A</v>
      </c>
    </row>
    <row r="94" spans="1:424" hidden="1" x14ac:dyDescent="0.45">
      <c r="A94" s="4">
        <v>91</v>
      </c>
      <c r="B94" s="91"/>
      <c r="C94" s="91"/>
      <c r="D94" s="91"/>
      <c r="E94" s="120" t="str">
        <f t="shared" si="146"/>
        <v/>
      </c>
      <c r="F94" s="120" t="str">
        <f t="shared" si="147"/>
        <v/>
      </c>
      <c r="G94" s="71" t="str">
        <f t="shared" si="148"/>
        <v/>
      </c>
      <c r="H94" s="23"/>
      <c r="I94" s="55"/>
      <c r="J94" s="298"/>
      <c r="K94" s="72" t="str">
        <f>IF(AND(B94&gt;0,C94&gt;0,D94&gt;0),IF(ISBLANK(J94),IF(ISBLANK(H94),"",(D94-B94)*VLOOKUP(H94,VLookups!$A$4:$B$13,2,FALSE)),J94),"")</f>
        <v/>
      </c>
      <c r="L94" s="73" t="str">
        <f t="shared" si="144"/>
        <v/>
      </c>
      <c r="M94" s="91"/>
      <c r="N94" s="265" t="str">
        <f>IF(AND(M94&gt;0,C94&gt;0,NOT(K94="")),ABS(VLOOKUP($M$1,VLookups!$A$43:$B$44,2,FALSE)-_xlfn.NORM.DIST(M94,G94,K94,TRUE)),"")</f>
        <v/>
      </c>
      <c r="O94" s="90" t="str">
        <f>IF(AND($B94&gt;0,$C94&gt;0,$D94&gt;0,NOT(ISBLANK($H94))),_xlfn.NORM.INV(ABS(VLOOKUP($M$1,VLookups!$A$43:$B$44,2,FALSE)-O$3),$G94,$K94),"")</f>
        <v/>
      </c>
      <c r="P94" s="89" t="str">
        <f>IF(AND($B94&gt;0,$C94&gt;0,$D94&gt;0,NOT(ISBLANK($H94))),_xlfn.NORM.INV(ABS(VLOOKUP($M$1,VLookups!$A$43:$B$44,2,FALSE)-P$3),$G94,$K94),"")</f>
        <v/>
      </c>
      <c r="Q94" s="90" t="str">
        <f>IF(AND($B94&gt;0,$C94&gt;0,$D94&gt;0,NOT(ISBLANK($H94))),_xlfn.NORM.INV(ABS(VLOOKUP($M$1,VLookups!$A$43:$B$44,2,FALSE)-Q$3),$G94,$K94),"")</f>
        <v/>
      </c>
      <c r="R94" s="89" t="str">
        <f>IF(AND($B94&gt;0,$C94&gt;0,$D94&gt;0,NOT(ISBLANK($H94))),_xlfn.NORM.INV(ABS(VLOOKUP($M$1,VLookups!$A$43:$B$44,2,FALSE)-R$3),$G94,$K94),"")</f>
        <v/>
      </c>
      <c r="S94" s="90" t="str">
        <f>IF(AND($B94&gt;0,$C94&gt;0,$D94&gt;0,NOT(ISBLANK($H94))),_xlfn.NORM.INV(ABS(VLOOKUP($M$1,VLookups!$A$43:$B$44,2,FALSE)-S$3),$G94,$K94),"")</f>
        <v/>
      </c>
      <c r="T94" s="89" t="str">
        <f>IF(AND($B94&gt;0,$C94&gt;0,$D94&gt;0,NOT(ISBLANK($H94))),_xlfn.NORM.INV(ABS(VLOOKUP($M$1,VLookups!$A$43:$B$44,2,FALSE)-T$3),$G94,$K94),"")</f>
        <v/>
      </c>
      <c r="U94" s="5"/>
      <c r="V94" s="164" t="str">
        <f t="shared" si="149"/>
        <v/>
      </c>
      <c r="W94" s="47" t="str">
        <f t="shared" si="195"/>
        <v/>
      </c>
      <c r="X94" s="47" t="str">
        <f t="shared" si="195"/>
        <v/>
      </c>
      <c r="Y94" s="47" t="str">
        <f t="shared" si="195"/>
        <v/>
      </c>
      <c r="Z94" s="47" t="str">
        <f t="shared" si="195"/>
        <v/>
      </c>
      <c r="AA94" s="47" t="str">
        <f t="shared" si="195"/>
        <v/>
      </c>
      <c r="AB94" s="47" t="str">
        <f t="shared" si="195"/>
        <v/>
      </c>
      <c r="AC94" s="47" t="str">
        <f t="shared" si="195"/>
        <v/>
      </c>
      <c r="AD94" s="47" t="str">
        <f t="shared" si="195"/>
        <v/>
      </c>
      <c r="AE94" s="47" t="str">
        <f t="shared" si="195"/>
        <v/>
      </c>
      <c r="AF94" s="47" t="str">
        <f t="shared" si="195"/>
        <v/>
      </c>
      <c r="AG94" s="47" t="str">
        <f t="shared" si="195"/>
        <v/>
      </c>
      <c r="AH94" s="47" t="str">
        <f t="shared" si="195"/>
        <v/>
      </c>
      <c r="AI94" s="47" t="str">
        <f t="shared" si="195"/>
        <v/>
      </c>
      <c r="AJ94" s="47" t="str">
        <f t="shared" si="195"/>
        <v/>
      </c>
      <c r="AK94" s="47" t="str">
        <f t="shared" si="195"/>
        <v/>
      </c>
      <c r="AL94" s="47" t="str">
        <f t="shared" si="195"/>
        <v/>
      </c>
      <c r="AM94" s="47" t="str">
        <f t="shared" si="187"/>
        <v/>
      </c>
      <c r="AN94" s="47" t="str">
        <f t="shared" si="187"/>
        <v/>
      </c>
      <c r="AO94" s="47" t="str">
        <f t="shared" si="187"/>
        <v/>
      </c>
      <c r="AP94" s="47" t="str">
        <f t="shared" si="187"/>
        <v/>
      </c>
      <c r="AQ94" s="47" t="str">
        <f t="shared" si="187"/>
        <v/>
      </c>
      <c r="AR94" s="47" t="str">
        <f t="shared" si="187"/>
        <v/>
      </c>
      <c r="AS94" s="47" t="str">
        <f t="shared" si="187"/>
        <v/>
      </c>
      <c r="AT94" s="47" t="str">
        <f t="shared" si="187"/>
        <v/>
      </c>
      <c r="AU94" s="47" t="str">
        <f t="shared" si="187"/>
        <v/>
      </c>
      <c r="AV94" s="47" t="str">
        <f t="shared" si="187"/>
        <v/>
      </c>
      <c r="AW94" s="47" t="str">
        <f t="shared" si="187"/>
        <v/>
      </c>
      <c r="AX94" s="47" t="str">
        <f t="shared" si="187"/>
        <v/>
      </c>
      <c r="AY94" s="47" t="str">
        <f t="shared" si="187"/>
        <v/>
      </c>
      <c r="AZ94" s="47" t="str">
        <f t="shared" si="187"/>
        <v/>
      </c>
      <c r="BA94" s="47" t="str">
        <f t="shared" si="187"/>
        <v/>
      </c>
      <c r="BB94" s="47" t="str">
        <f t="shared" si="188"/>
        <v/>
      </c>
      <c r="BC94" s="47" t="str">
        <f t="shared" si="188"/>
        <v/>
      </c>
      <c r="BD94" s="47" t="str">
        <f t="shared" si="188"/>
        <v/>
      </c>
      <c r="BE94" s="47" t="str">
        <f t="shared" si="188"/>
        <v/>
      </c>
      <c r="BF94" s="47" t="str">
        <f t="shared" si="188"/>
        <v/>
      </c>
      <c r="BG94" s="47" t="str">
        <f t="shared" si="188"/>
        <v/>
      </c>
      <c r="BH94" s="47" t="str">
        <f t="shared" si="188"/>
        <v/>
      </c>
      <c r="BI94" s="47" t="str">
        <f t="shared" si="188"/>
        <v/>
      </c>
      <c r="BJ94" s="47" t="str">
        <f t="shared" si="188"/>
        <v/>
      </c>
      <c r="BK94" s="47" t="str">
        <f t="shared" si="188"/>
        <v/>
      </c>
      <c r="BL94" s="47" t="str">
        <f t="shared" si="188"/>
        <v/>
      </c>
      <c r="BM94" s="47" t="str">
        <f t="shared" si="188"/>
        <v/>
      </c>
      <c r="BN94" s="47" t="str">
        <f t="shared" si="188"/>
        <v/>
      </c>
      <c r="BO94" s="47" t="str">
        <f t="shared" si="188"/>
        <v/>
      </c>
      <c r="BP94" s="47" t="str">
        <f t="shared" si="188"/>
        <v/>
      </c>
      <c r="BQ94" s="47" t="str">
        <f t="shared" si="188"/>
        <v/>
      </c>
      <c r="BR94" s="47" t="str">
        <f t="shared" si="182"/>
        <v/>
      </c>
      <c r="BS94" s="47" t="str">
        <f t="shared" si="182"/>
        <v/>
      </c>
      <c r="BT94" s="47" t="str">
        <f t="shared" si="182"/>
        <v/>
      </c>
      <c r="BU94" s="47" t="str">
        <f t="shared" si="182"/>
        <v/>
      </c>
      <c r="BV94" s="47" t="str">
        <f t="shared" si="182"/>
        <v/>
      </c>
      <c r="BW94" s="47" t="str">
        <f t="shared" si="182"/>
        <v/>
      </c>
      <c r="BX94" s="47" t="str">
        <f t="shared" si="182"/>
        <v/>
      </c>
      <c r="BY94" s="47" t="str">
        <f t="shared" si="182"/>
        <v/>
      </c>
      <c r="BZ94" s="47" t="str">
        <f t="shared" si="182"/>
        <v/>
      </c>
      <c r="CA94" s="47" t="str">
        <f t="shared" si="182"/>
        <v/>
      </c>
      <c r="CB94" s="47" t="str">
        <f t="shared" si="182"/>
        <v/>
      </c>
      <c r="CC94" s="47" t="str">
        <f t="shared" si="182"/>
        <v/>
      </c>
      <c r="CD94" s="47" t="str">
        <f t="shared" si="182"/>
        <v/>
      </c>
      <c r="CE94" s="47" t="str">
        <f t="shared" si="182"/>
        <v/>
      </c>
      <c r="CF94" s="47" t="str">
        <f t="shared" si="182"/>
        <v/>
      </c>
      <c r="CG94" s="47" t="str">
        <f t="shared" si="189"/>
        <v/>
      </c>
      <c r="CH94" s="47" t="str">
        <f t="shared" si="189"/>
        <v/>
      </c>
      <c r="CI94" s="47" t="str">
        <f t="shared" si="189"/>
        <v/>
      </c>
      <c r="CJ94" s="47" t="str">
        <f t="shared" si="189"/>
        <v/>
      </c>
      <c r="CK94" s="47" t="str">
        <f t="shared" si="189"/>
        <v/>
      </c>
      <c r="CL94" s="47" t="str">
        <f t="shared" si="189"/>
        <v/>
      </c>
      <c r="CM94" s="47" t="str">
        <f t="shared" si="189"/>
        <v/>
      </c>
      <c r="CN94" s="47" t="str">
        <f t="shared" si="189"/>
        <v/>
      </c>
      <c r="CO94" s="47" t="str">
        <f t="shared" si="189"/>
        <v/>
      </c>
      <c r="CP94" s="47" t="str">
        <f t="shared" si="189"/>
        <v/>
      </c>
      <c r="CQ94" s="47" t="str">
        <f t="shared" si="189"/>
        <v/>
      </c>
      <c r="CR94" s="47" t="str">
        <f t="shared" si="189"/>
        <v/>
      </c>
      <c r="CS94" s="47" t="str">
        <f t="shared" si="189"/>
        <v/>
      </c>
      <c r="CT94" s="47" t="str">
        <f t="shared" si="189"/>
        <v/>
      </c>
      <c r="CU94" s="47" t="str">
        <f t="shared" si="189"/>
        <v/>
      </c>
      <c r="CV94" s="47" t="str">
        <f t="shared" si="189"/>
        <v/>
      </c>
      <c r="CW94" s="47" t="str">
        <f t="shared" si="183"/>
        <v/>
      </c>
      <c r="CX94" s="47" t="str">
        <f t="shared" si="183"/>
        <v/>
      </c>
      <c r="CY94" s="47" t="str">
        <f t="shared" si="183"/>
        <v/>
      </c>
      <c r="CZ94" s="47" t="str">
        <f t="shared" si="183"/>
        <v/>
      </c>
      <c r="DA94" s="47" t="str">
        <f t="shared" si="183"/>
        <v/>
      </c>
      <c r="DB94" s="47" t="str">
        <f t="shared" si="183"/>
        <v/>
      </c>
      <c r="DC94" s="47" t="str">
        <f t="shared" si="183"/>
        <v/>
      </c>
      <c r="DD94" s="47" t="str">
        <f t="shared" si="183"/>
        <v/>
      </c>
      <c r="DE94" s="47" t="str">
        <f t="shared" si="183"/>
        <v/>
      </c>
      <c r="DF94" s="47" t="str">
        <f t="shared" si="183"/>
        <v/>
      </c>
      <c r="DG94" s="47" t="str">
        <f t="shared" si="183"/>
        <v/>
      </c>
      <c r="DH94" s="47" t="str">
        <f t="shared" si="183"/>
        <v/>
      </c>
      <c r="DI94" s="47" t="str">
        <f t="shared" si="183"/>
        <v/>
      </c>
      <c r="DJ94" s="47" t="str">
        <f t="shared" si="183"/>
        <v/>
      </c>
      <c r="DK94" s="47" t="str">
        <f t="shared" si="183"/>
        <v/>
      </c>
      <c r="DL94" s="47" t="str">
        <f t="shared" si="190"/>
        <v/>
      </c>
      <c r="DM94" s="47" t="str">
        <f t="shared" si="190"/>
        <v/>
      </c>
      <c r="DN94" s="47" t="str">
        <f t="shared" si="190"/>
        <v/>
      </c>
      <c r="DO94" s="47" t="str">
        <f t="shared" si="190"/>
        <v/>
      </c>
      <c r="DP94" s="47" t="str">
        <f t="shared" si="190"/>
        <v/>
      </c>
      <c r="DQ94" s="47" t="str">
        <f t="shared" si="190"/>
        <v/>
      </c>
      <c r="DR94" s="47" t="str">
        <f t="shared" si="190"/>
        <v/>
      </c>
      <c r="DS94" s="179" t="str">
        <f t="shared" si="150"/>
        <v/>
      </c>
      <c r="DT94" s="47" t="str">
        <f t="shared" si="196"/>
        <v/>
      </c>
      <c r="DU94" s="47" t="str">
        <f t="shared" si="196"/>
        <v/>
      </c>
      <c r="DV94" s="47" t="str">
        <f t="shared" si="196"/>
        <v/>
      </c>
      <c r="DW94" s="47" t="str">
        <f t="shared" si="196"/>
        <v/>
      </c>
      <c r="DX94" s="47" t="str">
        <f t="shared" si="196"/>
        <v/>
      </c>
      <c r="DY94" s="47" t="str">
        <f t="shared" si="196"/>
        <v/>
      </c>
      <c r="DZ94" s="47" t="str">
        <f t="shared" si="196"/>
        <v/>
      </c>
      <c r="EA94" s="47" t="str">
        <f t="shared" si="196"/>
        <v/>
      </c>
      <c r="EB94" s="47" t="str">
        <f t="shared" si="196"/>
        <v/>
      </c>
      <c r="EC94" s="47" t="str">
        <f t="shared" si="196"/>
        <v/>
      </c>
      <c r="ED94" s="47" t="str">
        <f t="shared" si="196"/>
        <v/>
      </c>
      <c r="EE94" s="47" t="str">
        <f t="shared" si="196"/>
        <v/>
      </c>
      <c r="EF94" s="47" t="str">
        <f t="shared" si="196"/>
        <v/>
      </c>
      <c r="EG94" s="47" t="str">
        <f t="shared" si="196"/>
        <v/>
      </c>
      <c r="EH94" s="47" t="str">
        <f t="shared" si="196"/>
        <v/>
      </c>
      <c r="EI94" s="47" t="str">
        <f t="shared" si="196"/>
        <v/>
      </c>
      <c r="EJ94" s="47" t="str">
        <f t="shared" si="191"/>
        <v/>
      </c>
      <c r="EK94" s="47" t="str">
        <f t="shared" si="191"/>
        <v/>
      </c>
      <c r="EL94" s="47" t="str">
        <f t="shared" si="191"/>
        <v/>
      </c>
      <c r="EM94" s="47" t="str">
        <f t="shared" si="191"/>
        <v/>
      </c>
      <c r="EN94" s="47" t="str">
        <f t="shared" si="191"/>
        <v/>
      </c>
      <c r="EO94" s="47" t="str">
        <f t="shared" si="191"/>
        <v/>
      </c>
      <c r="EP94" s="47" t="str">
        <f t="shared" si="191"/>
        <v/>
      </c>
      <c r="EQ94" s="47" t="str">
        <f t="shared" si="191"/>
        <v/>
      </c>
      <c r="ER94" s="47" t="str">
        <f t="shared" si="191"/>
        <v/>
      </c>
      <c r="ES94" s="47" t="str">
        <f t="shared" si="191"/>
        <v/>
      </c>
      <c r="ET94" s="47" t="str">
        <f t="shared" si="191"/>
        <v/>
      </c>
      <c r="EU94" s="47" t="str">
        <f t="shared" si="191"/>
        <v/>
      </c>
      <c r="EV94" s="47" t="str">
        <f t="shared" si="191"/>
        <v/>
      </c>
      <c r="EW94" s="47" t="str">
        <f t="shared" si="191"/>
        <v/>
      </c>
      <c r="EX94" s="47" t="str">
        <f t="shared" si="191"/>
        <v/>
      </c>
      <c r="EY94" s="47" t="str">
        <f t="shared" si="192"/>
        <v/>
      </c>
      <c r="EZ94" s="47" t="str">
        <f t="shared" si="192"/>
        <v/>
      </c>
      <c r="FA94" s="47" t="str">
        <f t="shared" si="192"/>
        <v/>
      </c>
      <c r="FB94" s="47" t="str">
        <f t="shared" si="192"/>
        <v/>
      </c>
      <c r="FC94" s="47" t="str">
        <f t="shared" si="192"/>
        <v/>
      </c>
      <c r="FD94" s="47" t="str">
        <f t="shared" si="192"/>
        <v/>
      </c>
      <c r="FE94" s="47" t="str">
        <f t="shared" si="192"/>
        <v/>
      </c>
      <c r="FF94" s="47" t="str">
        <f t="shared" si="192"/>
        <v/>
      </c>
      <c r="FG94" s="47" t="str">
        <f t="shared" si="192"/>
        <v/>
      </c>
      <c r="FH94" s="47" t="str">
        <f t="shared" si="192"/>
        <v/>
      </c>
      <c r="FI94" s="47" t="str">
        <f t="shared" si="192"/>
        <v/>
      </c>
      <c r="FJ94" s="47" t="str">
        <f t="shared" si="192"/>
        <v/>
      </c>
      <c r="FK94" s="47" t="str">
        <f t="shared" si="192"/>
        <v/>
      </c>
      <c r="FL94" s="47" t="str">
        <f t="shared" si="192"/>
        <v/>
      </c>
      <c r="FM94" s="47" t="str">
        <f t="shared" si="192"/>
        <v/>
      </c>
      <c r="FN94" s="47" t="str">
        <f t="shared" si="192"/>
        <v/>
      </c>
      <c r="FO94" s="47" t="str">
        <f t="shared" si="184"/>
        <v/>
      </c>
      <c r="FP94" s="47" t="str">
        <f t="shared" si="184"/>
        <v/>
      </c>
      <c r="FQ94" s="47" t="str">
        <f t="shared" si="184"/>
        <v/>
      </c>
      <c r="FR94" s="47" t="str">
        <f t="shared" si="184"/>
        <v/>
      </c>
      <c r="FS94" s="47" t="str">
        <f t="shared" si="184"/>
        <v/>
      </c>
      <c r="FT94" s="47" t="str">
        <f t="shared" si="184"/>
        <v/>
      </c>
      <c r="FU94" s="47" t="str">
        <f t="shared" si="184"/>
        <v/>
      </c>
      <c r="FV94" s="47" t="str">
        <f t="shared" si="184"/>
        <v/>
      </c>
      <c r="FW94" s="47" t="str">
        <f t="shared" si="184"/>
        <v/>
      </c>
      <c r="FX94" s="47" t="str">
        <f t="shared" si="184"/>
        <v/>
      </c>
      <c r="FY94" s="47" t="str">
        <f t="shared" si="184"/>
        <v/>
      </c>
      <c r="FZ94" s="47" t="str">
        <f t="shared" si="184"/>
        <v/>
      </c>
      <c r="GA94" s="47" t="str">
        <f t="shared" si="184"/>
        <v/>
      </c>
      <c r="GB94" s="47" t="str">
        <f t="shared" si="184"/>
        <v/>
      </c>
      <c r="GC94" s="47" t="str">
        <f t="shared" si="184"/>
        <v/>
      </c>
      <c r="GD94" s="47" t="str">
        <f t="shared" si="193"/>
        <v/>
      </c>
      <c r="GE94" s="47" t="str">
        <f t="shared" si="193"/>
        <v/>
      </c>
      <c r="GF94" s="47" t="str">
        <f t="shared" si="193"/>
        <v/>
      </c>
      <c r="GG94" s="47" t="str">
        <f t="shared" si="193"/>
        <v/>
      </c>
      <c r="GH94" s="47" t="str">
        <f t="shared" si="193"/>
        <v/>
      </c>
      <c r="GI94" s="47" t="str">
        <f t="shared" si="193"/>
        <v/>
      </c>
      <c r="GJ94" s="47" t="str">
        <f t="shared" si="193"/>
        <v/>
      </c>
      <c r="GK94" s="47" t="str">
        <f t="shared" si="193"/>
        <v/>
      </c>
      <c r="GL94" s="47" t="str">
        <f t="shared" si="193"/>
        <v/>
      </c>
      <c r="GM94" s="47" t="str">
        <f t="shared" si="193"/>
        <v/>
      </c>
      <c r="GN94" s="47" t="str">
        <f t="shared" si="193"/>
        <v/>
      </c>
      <c r="GO94" s="47" t="str">
        <f t="shared" si="193"/>
        <v/>
      </c>
      <c r="GP94" s="47" t="str">
        <f t="shared" si="193"/>
        <v/>
      </c>
      <c r="GQ94" s="47" t="str">
        <f t="shared" si="193"/>
        <v/>
      </c>
      <c r="GR94" s="47" t="str">
        <f t="shared" si="193"/>
        <v/>
      </c>
      <c r="GS94" s="47" t="str">
        <f t="shared" si="193"/>
        <v/>
      </c>
      <c r="GT94" s="47" t="str">
        <f t="shared" si="185"/>
        <v/>
      </c>
      <c r="GU94" s="47" t="str">
        <f t="shared" si="185"/>
        <v/>
      </c>
      <c r="GV94" s="47" t="str">
        <f t="shared" si="185"/>
        <v/>
      </c>
      <c r="GW94" s="47" t="str">
        <f t="shared" si="185"/>
        <v/>
      </c>
      <c r="GX94" s="47" t="str">
        <f t="shared" si="185"/>
        <v/>
      </c>
      <c r="GY94" s="47" t="str">
        <f t="shared" si="185"/>
        <v/>
      </c>
      <c r="GZ94" s="47" t="str">
        <f t="shared" si="185"/>
        <v/>
      </c>
      <c r="HA94" s="47" t="str">
        <f t="shared" si="185"/>
        <v/>
      </c>
      <c r="HB94" s="47" t="str">
        <f t="shared" si="185"/>
        <v/>
      </c>
      <c r="HC94" s="47" t="str">
        <f t="shared" si="185"/>
        <v/>
      </c>
      <c r="HD94" s="47" t="str">
        <f t="shared" si="185"/>
        <v/>
      </c>
      <c r="HE94" s="47" t="str">
        <f t="shared" si="185"/>
        <v/>
      </c>
      <c r="HF94" s="47" t="str">
        <f t="shared" si="185"/>
        <v/>
      </c>
      <c r="HG94" s="47" t="str">
        <f t="shared" si="185"/>
        <v/>
      </c>
      <c r="HH94" s="47" t="str">
        <f t="shared" si="185"/>
        <v/>
      </c>
      <c r="HI94" s="47" t="str">
        <f t="shared" si="194"/>
        <v/>
      </c>
      <c r="HJ94" s="47" t="str">
        <f t="shared" si="194"/>
        <v/>
      </c>
      <c r="HK94" s="47" t="str">
        <f t="shared" si="194"/>
        <v/>
      </c>
      <c r="HL94" s="47" t="str">
        <f t="shared" si="194"/>
        <v/>
      </c>
      <c r="HM94" s="47" t="str">
        <f t="shared" si="194"/>
        <v/>
      </c>
      <c r="HN94" s="47" t="str">
        <f t="shared" si="194"/>
        <v/>
      </c>
      <c r="HO94" s="47" t="str">
        <f t="shared" si="194"/>
        <v/>
      </c>
      <c r="HP94" s="165" t="e">
        <f t="shared" si="186"/>
        <v>#N/A</v>
      </c>
      <c r="HQ94" s="165" t="e">
        <f t="shared" si="186"/>
        <v>#N/A</v>
      </c>
      <c r="HR94" s="165" t="e">
        <f t="shared" si="186"/>
        <v>#N/A</v>
      </c>
      <c r="HS94" s="165" t="e">
        <f t="shared" si="186"/>
        <v>#N/A</v>
      </c>
      <c r="HT94" s="165" t="e">
        <f t="shared" si="186"/>
        <v>#N/A</v>
      </c>
      <c r="HU94" s="165" t="e">
        <f t="shared" si="186"/>
        <v>#N/A</v>
      </c>
      <c r="HV94" s="165" t="e">
        <f t="shared" si="186"/>
        <v>#N/A</v>
      </c>
      <c r="HW94" s="165" t="e">
        <f t="shared" si="186"/>
        <v>#N/A</v>
      </c>
      <c r="HX94" s="165" t="e">
        <f t="shared" si="186"/>
        <v>#N/A</v>
      </c>
      <c r="HY94" s="165" t="e">
        <f t="shared" si="186"/>
        <v>#N/A</v>
      </c>
      <c r="HZ94" s="165" t="e">
        <f t="shared" si="186"/>
        <v>#N/A</v>
      </c>
      <c r="IA94" s="165" t="e">
        <f t="shared" si="186"/>
        <v>#N/A</v>
      </c>
      <c r="IB94" s="165" t="e">
        <f t="shared" si="186"/>
        <v>#N/A</v>
      </c>
      <c r="IC94" s="165" t="e">
        <f t="shared" si="186"/>
        <v>#N/A</v>
      </c>
      <c r="ID94" s="165" t="e">
        <f t="shared" si="186"/>
        <v>#N/A</v>
      </c>
      <c r="IE94" s="165" t="e">
        <f t="shared" si="151"/>
        <v>#N/A</v>
      </c>
      <c r="IF94" s="165" t="e">
        <f t="shared" si="151"/>
        <v>#N/A</v>
      </c>
      <c r="IG94" s="165" t="e">
        <f t="shared" si="151"/>
        <v>#N/A</v>
      </c>
      <c r="IH94" s="165" t="e">
        <f t="shared" si="151"/>
        <v>#N/A</v>
      </c>
      <c r="II94" s="165" t="e">
        <f t="shared" si="151"/>
        <v>#N/A</v>
      </c>
      <c r="IJ94" s="165" t="e">
        <f t="shared" si="151"/>
        <v>#N/A</v>
      </c>
      <c r="IK94" s="165" t="e">
        <f t="shared" si="151"/>
        <v>#N/A</v>
      </c>
      <c r="IL94" s="165" t="e">
        <f t="shared" si="151"/>
        <v>#N/A</v>
      </c>
      <c r="IM94" s="165" t="e">
        <f t="shared" si="151"/>
        <v>#N/A</v>
      </c>
      <c r="IN94" s="165" t="e">
        <f t="shared" si="151"/>
        <v>#N/A</v>
      </c>
      <c r="IO94" s="165" t="e">
        <f t="shared" si="151"/>
        <v>#N/A</v>
      </c>
      <c r="IP94" s="165" t="e">
        <f t="shared" si="151"/>
        <v>#N/A</v>
      </c>
      <c r="IQ94" s="165" t="e">
        <f t="shared" si="151"/>
        <v>#N/A</v>
      </c>
      <c r="IR94" s="165" t="e">
        <f t="shared" si="151"/>
        <v>#N/A</v>
      </c>
      <c r="IS94" s="165" t="e">
        <f t="shared" si="151"/>
        <v>#N/A</v>
      </c>
      <c r="IT94" s="165" t="e">
        <f t="shared" si="151"/>
        <v>#N/A</v>
      </c>
      <c r="IU94" s="165" t="e">
        <f t="shared" si="197"/>
        <v>#N/A</v>
      </c>
      <c r="IV94" s="165" t="e">
        <f t="shared" si="197"/>
        <v>#N/A</v>
      </c>
      <c r="IW94" s="165" t="e">
        <f t="shared" si="197"/>
        <v>#N/A</v>
      </c>
      <c r="IX94" s="165" t="e">
        <f t="shared" si="197"/>
        <v>#N/A</v>
      </c>
      <c r="IY94" s="165" t="e">
        <f t="shared" si="181"/>
        <v>#N/A</v>
      </c>
      <c r="IZ94" s="165" t="e">
        <f t="shared" si="181"/>
        <v>#N/A</v>
      </c>
      <c r="JA94" s="165" t="e">
        <f t="shared" si="181"/>
        <v>#N/A</v>
      </c>
      <c r="JB94" s="165" t="e">
        <f t="shared" si="181"/>
        <v>#N/A</v>
      </c>
      <c r="JC94" s="165" t="e">
        <f t="shared" si="181"/>
        <v>#N/A</v>
      </c>
      <c r="JD94" s="165" t="e">
        <f t="shared" si="181"/>
        <v>#N/A</v>
      </c>
      <c r="JE94" s="165" t="e">
        <f t="shared" si="181"/>
        <v>#N/A</v>
      </c>
      <c r="JF94" s="165" t="e">
        <f t="shared" si="181"/>
        <v>#N/A</v>
      </c>
      <c r="JG94" s="165" t="e">
        <f t="shared" si="181"/>
        <v>#N/A</v>
      </c>
      <c r="JH94" s="165" t="e">
        <f t="shared" si="181"/>
        <v>#N/A</v>
      </c>
      <c r="JI94" s="165" t="e">
        <f t="shared" si="181"/>
        <v>#N/A</v>
      </c>
      <c r="JJ94" s="165" t="e">
        <f t="shared" si="168"/>
        <v>#N/A</v>
      </c>
      <c r="JK94" s="165" t="e">
        <f t="shared" si="168"/>
        <v>#N/A</v>
      </c>
      <c r="JL94" s="165" t="e">
        <f t="shared" si="168"/>
        <v>#N/A</v>
      </c>
      <c r="JM94" s="165" t="e">
        <f t="shared" si="168"/>
        <v>#N/A</v>
      </c>
      <c r="JN94" s="165" t="e">
        <f t="shared" si="168"/>
        <v>#N/A</v>
      </c>
      <c r="JO94" s="165" t="e">
        <f t="shared" si="168"/>
        <v>#N/A</v>
      </c>
      <c r="JP94" s="165" t="e">
        <f t="shared" si="168"/>
        <v>#N/A</v>
      </c>
      <c r="JQ94" s="165" t="e">
        <f t="shared" si="168"/>
        <v>#N/A</v>
      </c>
      <c r="JR94" s="165" t="e">
        <f t="shared" si="168"/>
        <v>#N/A</v>
      </c>
      <c r="JS94" s="165" t="e">
        <f t="shared" si="168"/>
        <v>#N/A</v>
      </c>
      <c r="JT94" s="165" t="e">
        <f t="shared" si="168"/>
        <v>#N/A</v>
      </c>
      <c r="JU94" s="165" t="e">
        <f t="shared" si="168"/>
        <v>#N/A</v>
      </c>
      <c r="JV94" s="165" t="e">
        <f t="shared" si="168"/>
        <v>#N/A</v>
      </c>
      <c r="JW94" s="165" t="e">
        <f t="shared" si="168"/>
        <v>#N/A</v>
      </c>
      <c r="JX94" s="165" t="e">
        <f t="shared" si="168"/>
        <v>#N/A</v>
      </c>
      <c r="JY94" s="165" t="e">
        <f t="shared" si="168"/>
        <v>#N/A</v>
      </c>
      <c r="JZ94" s="165" t="e">
        <f t="shared" si="198"/>
        <v>#N/A</v>
      </c>
      <c r="KA94" s="165" t="e">
        <f t="shared" si="180"/>
        <v>#N/A</v>
      </c>
      <c r="KB94" s="165" t="e">
        <f t="shared" si="180"/>
        <v>#N/A</v>
      </c>
      <c r="KC94" s="165" t="e">
        <f t="shared" si="172"/>
        <v>#N/A</v>
      </c>
      <c r="KD94" s="165" t="e">
        <f t="shared" si="172"/>
        <v>#N/A</v>
      </c>
      <c r="KE94" s="165" t="e">
        <f t="shared" si="172"/>
        <v>#N/A</v>
      </c>
      <c r="KF94" s="165" t="e">
        <f t="shared" si="172"/>
        <v>#N/A</v>
      </c>
      <c r="KG94" s="165" t="e">
        <f t="shared" si="172"/>
        <v>#N/A</v>
      </c>
      <c r="KH94" s="165" t="e">
        <f t="shared" si="172"/>
        <v>#N/A</v>
      </c>
      <c r="KI94" s="165" t="e">
        <f t="shared" si="172"/>
        <v>#N/A</v>
      </c>
      <c r="KJ94" s="165" t="e">
        <f t="shared" si="172"/>
        <v>#N/A</v>
      </c>
      <c r="KK94" s="165" t="e">
        <f t="shared" si="172"/>
        <v>#N/A</v>
      </c>
      <c r="KL94" s="165" t="e">
        <f t="shared" si="172"/>
        <v>#N/A</v>
      </c>
      <c r="KM94" s="165" t="e">
        <f t="shared" si="172"/>
        <v>#N/A</v>
      </c>
      <c r="KN94" s="165" t="e">
        <f t="shared" si="172"/>
        <v>#N/A</v>
      </c>
      <c r="KO94" s="165" t="e">
        <f t="shared" si="172"/>
        <v>#N/A</v>
      </c>
      <c r="KP94" s="165" t="e">
        <f t="shared" si="172"/>
        <v>#N/A</v>
      </c>
      <c r="KQ94" s="165" t="e">
        <f t="shared" si="172"/>
        <v>#N/A</v>
      </c>
      <c r="KR94" s="165" t="e">
        <f t="shared" si="172"/>
        <v>#N/A</v>
      </c>
      <c r="KS94" s="165" t="e">
        <f t="shared" si="173"/>
        <v>#N/A</v>
      </c>
      <c r="KT94" s="165" t="e">
        <f t="shared" si="173"/>
        <v>#N/A</v>
      </c>
      <c r="KU94" s="165" t="e">
        <f t="shared" si="173"/>
        <v>#N/A</v>
      </c>
      <c r="KV94" s="165" t="e">
        <f t="shared" si="173"/>
        <v>#N/A</v>
      </c>
      <c r="KW94" s="165" t="e">
        <f t="shared" si="173"/>
        <v>#N/A</v>
      </c>
      <c r="KX94" s="165" t="e">
        <f t="shared" si="173"/>
        <v>#N/A</v>
      </c>
      <c r="KY94" s="165" t="e">
        <f t="shared" si="173"/>
        <v>#N/A</v>
      </c>
      <c r="KZ94" s="165" t="e">
        <f t="shared" si="173"/>
        <v>#N/A</v>
      </c>
      <c r="LA94" s="165" t="e">
        <f t="shared" si="173"/>
        <v>#N/A</v>
      </c>
      <c r="LB94" s="165" t="e">
        <f t="shared" si="173"/>
        <v>#N/A</v>
      </c>
      <c r="LC94" s="165" t="e">
        <f t="shared" si="173"/>
        <v>#N/A</v>
      </c>
      <c r="LD94" s="165" t="e">
        <f t="shared" si="173"/>
        <v>#N/A</v>
      </c>
      <c r="LE94" s="165" t="e">
        <f t="shared" si="173"/>
        <v>#N/A</v>
      </c>
      <c r="LF94" s="165" t="e">
        <f t="shared" si="173"/>
        <v>#N/A</v>
      </c>
      <c r="LG94" s="165" t="e">
        <f t="shared" si="173"/>
        <v>#N/A</v>
      </c>
      <c r="LH94" s="165" t="e">
        <f t="shared" si="173"/>
        <v>#N/A</v>
      </c>
      <c r="LI94" s="165" t="e">
        <f t="shared" si="174"/>
        <v>#N/A</v>
      </c>
      <c r="LJ94" s="165" t="e">
        <f t="shared" si="174"/>
        <v>#N/A</v>
      </c>
      <c r="LK94" s="165" t="e">
        <f t="shared" si="174"/>
        <v>#N/A</v>
      </c>
      <c r="LL94" s="165" t="e">
        <f t="shared" si="174"/>
        <v>#N/A</v>
      </c>
      <c r="LM94" s="165" t="e">
        <f t="shared" si="174"/>
        <v>#N/A</v>
      </c>
      <c r="LN94" s="165" t="e">
        <f t="shared" si="174"/>
        <v>#N/A</v>
      </c>
      <c r="LO94" s="165" t="e">
        <f t="shared" si="174"/>
        <v>#N/A</v>
      </c>
      <c r="LP94" s="165" t="e">
        <f t="shared" si="174"/>
        <v>#N/A</v>
      </c>
      <c r="LQ94" s="165" t="e">
        <f t="shared" si="174"/>
        <v>#N/A</v>
      </c>
      <c r="LR94" s="165" t="e">
        <f t="shared" si="174"/>
        <v>#N/A</v>
      </c>
      <c r="LS94" s="165" t="e">
        <f t="shared" si="174"/>
        <v>#N/A</v>
      </c>
      <c r="LT94" s="165" t="e">
        <f t="shared" si="174"/>
        <v>#N/A</v>
      </c>
      <c r="LU94" s="165" t="e">
        <f t="shared" si="174"/>
        <v>#N/A</v>
      </c>
      <c r="LV94" s="165" t="e">
        <f t="shared" si="174"/>
        <v>#N/A</v>
      </c>
      <c r="LW94" s="165" t="e">
        <f t="shared" si="174"/>
        <v>#N/A</v>
      </c>
      <c r="LX94" s="165" t="e">
        <f t="shared" si="174"/>
        <v>#N/A</v>
      </c>
      <c r="LY94" s="165" t="e">
        <f t="shared" si="175"/>
        <v>#N/A</v>
      </c>
      <c r="LZ94" s="165" t="e">
        <f t="shared" si="175"/>
        <v>#N/A</v>
      </c>
      <c r="MA94" s="165" t="e">
        <f t="shared" si="175"/>
        <v>#N/A</v>
      </c>
      <c r="MB94" s="165" t="e">
        <f t="shared" si="175"/>
        <v>#N/A</v>
      </c>
      <c r="MC94" s="165" t="e">
        <f t="shared" si="175"/>
        <v>#N/A</v>
      </c>
      <c r="MD94" s="165" t="e">
        <f t="shared" si="175"/>
        <v>#N/A</v>
      </c>
      <c r="ME94" s="165" t="e">
        <f t="shared" si="175"/>
        <v>#N/A</v>
      </c>
      <c r="MF94" s="165" t="e">
        <f t="shared" si="175"/>
        <v>#N/A</v>
      </c>
      <c r="MG94" s="165" t="e">
        <f t="shared" si="175"/>
        <v>#N/A</v>
      </c>
      <c r="MH94" s="165" t="e">
        <f t="shared" si="175"/>
        <v>#N/A</v>
      </c>
      <c r="MI94" s="165" t="e">
        <f t="shared" si="175"/>
        <v>#N/A</v>
      </c>
      <c r="MJ94" s="165" t="e">
        <f t="shared" si="175"/>
        <v>#N/A</v>
      </c>
      <c r="MK94" s="165" t="e">
        <f t="shared" si="175"/>
        <v>#N/A</v>
      </c>
      <c r="ML94" s="165" t="e">
        <f t="shared" si="175"/>
        <v>#N/A</v>
      </c>
      <c r="MM94" s="165" t="e">
        <f t="shared" si="175"/>
        <v>#N/A</v>
      </c>
      <c r="MN94" s="165" t="e">
        <f t="shared" si="175"/>
        <v>#N/A</v>
      </c>
      <c r="MO94" s="165" t="e">
        <f t="shared" si="176"/>
        <v>#N/A</v>
      </c>
      <c r="MP94" s="165" t="e">
        <f t="shared" si="176"/>
        <v>#N/A</v>
      </c>
      <c r="MQ94" s="165" t="e">
        <f t="shared" si="176"/>
        <v>#N/A</v>
      </c>
      <c r="MR94" s="165" t="e">
        <f t="shared" si="176"/>
        <v>#N/A</v>
      </c>
      <c r="MS94" s="165" t="e">
        <f t="shared" si="176"/>
        <v>#N/A</v>
      </c>
      <c r="MT94" s="165" t="e">
        <f t="shared" si="176"/>
        <v>#N/A</v>
      </c>
      <c r="MU94" s="165" t="e">
        <f t="shared" si="176"/>
        <v>#N/A</v>
      </c>
      <c r="MV94" s="165" t="e">
        <f t="shared" si="176"/>
        <v>#N/A</v>
      </c>
      <c r="MW94" s="165" t="e">
        <f t="shared" si="176"/>
        <v>#N/A</v>
      </c>
      <c r="MX94" s="165" t="e">
        <f t="shared" si="176"/>
        <v>#N/A</v>
      </c>
      <c r="MY94" s="165" t="e">
        <f t="shared" si="176"/>
        <v>#N/A</v>
      </c>
      <c r="MZ94" s="165" t="e">
        <f t="shared" si="176"/>
        <v>#N/A</v>
      </c>
      <c r="NA94" s="165" t="e">
        <f t="shared" si="176"/>
        <v>#N/A</v>
      </c>
      <c r="NB94" s="165" t="e">
        <f t="shared" si="176"/>
        <v>#N/A</v>
      </c>
      <c r="NC94" s="165" t="e">
        <f t="shared" si="176"/>
        <v>#N/A</v>
      </c>
      <c r="ND94" s="165" t="e">
        <f t="shared" si="176"/>
        <v>#N/A</v>
      </c>
      <c r="NE94" s="165" t="e">
        <f t="shared" si="177"/>
        <v>#N/A</v>
      </c>
      <c r="NF94" s="165" t="e">
        <f t="shared" si="177"/>
        <v>#N/A</v>
      </c>
      <c r="NG94" s="165" t="e">
        <f t="shared" si="177"/>
        <v>#N/A</v>
      </c>
      <c r="NH94" s="165" t="e">
        <f t="shared" si="177"/>
        <v>#N/A</v>
      </c>
      <c r="NI94" s="165" t="e">
        <f t="shared" si="177"/>
        <v>#N/A</v>
      </c>
      <c r="NJ94" s="165" t="e">
        <f t="shared" si="177"/>
        <v>#N/A</v>
      </c>
      <c r="NK94" s="165" t="e">
        <f t="shared" si="177"/>
        <v>#N/A</v>
      </c>
      <c r="NL94" s="165" t="e">
        <f t="shared" si="177"/>
        <v>#N/A</v>
      </c>
      <c r="NM94" s="165" t="e">
        <f t="shared" si="177"/>
        <v>#N/A</v>
      </c>
      <c r="NN94" s="165" t="e">
        <f t="shared" si="177"/>
        <v>#N/A</v>
      </c>
      <c r="NO94" s="165" t="e">
        <f t="shared" si="177"/>
        <v>#N/A</v>
      </c>
      <c r="NP94" s="165" t="e">
        <f t="shared" si="177"/>
        <v>#N/A</v>
      </c>
      <c r="NQ94" s="165" t="e">
        <f t="shared" si="177"/>
        <v>#N/A</v>
      </c>
      <c r="NR94" s="165" t="e">
        <f t="shared" si="177"/>
        <v>#N/A</v>
      </c>
      <c r="NS94" s="165" t="e">
        <f t="shared" si="177"/>
        <v>#N/A</v>
      </c>
      <c r="NT94" s="165" t="e">
        <f t="shared" si="177"/>
        <v>#N/A</v>
      </c>
      <c r="NU94" s="165" t="e">
        <f t="shared" si="178"/>
        <v>#N/A</v>
      </c>
      <c r="NV94" s="165" t="e">
        <f t="shared" si="178"/>
        <v>#N/A</v>
      </c>
      <c r="NW94" s="165" t="e">
        <f t="shared" si="178"/>
        <v>#N/A</v>
      </c>
      <c r="NX94" s="165" t="e">
        <f t="shared" si="178"/>
        <v>#N/A</v>
      </c>
      <c r="NY94" s="165" t="e">
        <f t="shared" si="178"/>
        <v>#N/A</v>
      </c>
      <c r="NZ94" s="165" t="e">
        <f t="shared" si="178"/>
        <v>#N/A</v>
      </c>
      <c r="OA94" s="165" t="e">
        <f t="shared" si="178"/>
        <v>#N/A</v>
      </c>
      <c r="OB94" s="165" t="e">
        <f t="shared" si="178"/>
        <v>#N/A</v>
      </c>
      <c r="OC94" s="165" t="e">
        <f t="shared" si="178"/>
        <v>#N/A</v>
      </c>
      <c r="OD94" s="165" t="e">
        <f t="shared" si="178"/>
        <v>#N/A</v>
      </c>
      <c r="OE94" s="165" t="e">
        <f t="shared" si="178"/>
        <v>#N/A</v>
      </c>
      <c r="OF94" s="165" t="e">
        <f t="shared" si="178"/>
        <v>#N/A</v>
      </c>
      <c r="OG94" s="165" t="e">
        <f t="shared" si="178"/>
        <v>#N/A</v>
      </c>
      <c r="OH94" s="165" t="e">
        <f t="shared" si="178"/>
        <v>#N/A</v>
      </c>
      <c r="OI94" s="165" t="e">
        <f t="shared" si="178"/>
        <v>#N/A</v>
      </c>
      <c r="OJ94" s="165" t="e">
        <f t="shared" si="178"/>
        <v>#N/A</v>
      </c>
      <c r="OK94" s="165" t="e">
        <f t="shared" si="179"/>
        <v>#N/A</v>
      </c>
      <c r="OL94" s="165" t="e">
        <f t="shared" si="179"/>
        <v>#N/A</v>
      </c>
      <c r="OM94" s="165" t="e">
        <f t="shared" si="179"/>
        <v>#N/A</v>
      </c>
      <c r="ON94" s="165" t="e">
        <f t="shared" si="179"/>
        <v>#N/A</v>
      </c>
      <c r="OO94" s="165" t="e">
        <f t="shared" si="179"/>
        <v>#N/A</v>
      </c>
      <c r="OP94" s="165" t="e">
        <f t="shared" si="179"/>
        <v>#N/A</v>
      </c>
      <c r="OQ94" s="165" t="e">
        <f t="shared" si="179"/>
        <v>#N/A</v>
      </c>
      <c r="OR94" s="165" t="e">
        <f t="shared" si="179"/>
        <v>#N/A</v>
      </c>
      <c r="OS94" s="165" t="e">
        <f t="shared" si="179"/>
        <v>#N/A</v>
      </c>
      <c r="OT94" s="165" t="e">
        <f t="shared" si="179"/>
        <v>#N/A</v>
      </c>
      <c r="OU94" s="165" t="e">
        <f t="shared" si="179"/>
        <v>#N/A</v>
      </c>
      <c r="OV94" s="165" t="e">
        <f t="shared" si="179"/>
        <v>#N/A</v>
      </c>
      <c r="OW94" s="165" t="e">
        <f t="shared" si="199"/>
        <v>#N/A</v>
      </c>
      <c r="OX94" s="165" t="e">
        <f t="shared" si="199"/>
        <v>#N/A</v>
      </c>
      <c r="OY94" s="165" t="e">
        <f t="shared" si="199"/>
        <v>#N/A</v>
      </c>
      <c r="OZ94" s="165" t="e">
        <f t="shared" si="199"/>
        <v>#N/A</v>
      </c>
      <c r="PA94" s="165" t="e">
        <f t="shared" si="199"/>
        <v>#N/A</v>
      </c>
      <c r="PB94" s="165" t="e">
        <f t="shared" si="199"/>
        <v>#N/A</v>
      </c>
      <c r="PC94" s="165" t="e">
        <f t="shared" si="199"/>
        <v>#N/A</v>
      </c>
      <c r="PD94" s="165" t="e">
        <f t="shared" si="199"/>
        <v>#N/A</v>
      </c>
      <c r="PE94" s="165" t="e">
        <f t="shared" si="199"/>
        <v>#N/A</v>
      </c>
      <c r="PF94" s="165" t="e">
        <f t="shared" si="171"/>
        <v>#N/A</v>
      </c>
      <c r="PG94" s="165" t="e">
        <f t="shared" si="171"/>
        <v>#N/A</v>
      </c>
      <c r="PH94" s="165" t="e">
        <f t="shared" si="171"/>
        <v>#N/A</v>
      </c>
    </row>
    <row r="95" spans="1:424" hidden="1" x14ac:dyDescent="0.45">
      <c r="A95" s="4">
        <v>92</v>
      </c>
      <c r="B95" s="91"/>
      <c r="C95" s="91"/>
      <c r="D95" s="91"/>
      <c r="E95" s="120" t="str">
        <f t="shared" si="146"/>
        <v/>
      </c>
      <c r="F95" s="120" t="str">
        <f t="shared" si="147"/>
        <v/>
      </c>
      <c r="G95" s="71" t="str">
        <f t="shared" si="148"/>
        <v/>
      </c>
      <c r="H95" s="23"/>
      <c r="I95" s="55"/>
      <c r="J95" s="298"/>
      <c r="K95" s="72" t="str">
        <f>IF(AND(B95&gt;0,C95&gt;0,D95&gt;0),IF(ISBLANK(J95),IF(ISBLANK(H95),"",(D95-B95)*VLOOKUP(H95,VLookups!$A$4:$B$13,2,FALSE)),J95),"")</f>
        <v/>
      </c>
      <c r="L95" s="73" t="str">
        <f t="shared" si="144"/>
        <v/>
      </c>
      <c r="M95" s="91"/>
      <c r="N95" s="265" t="str">
        <f>IF(AND(M95&gt;0,C95&gt;0,NOT(K95="")),ABS(VLOOKUP($M$1,VLookups!$A$43:$B$44,2,FALSE)-_xlfn.NORM.DIST(M95,G95,K95,TRUE)),"")</f>
        <v/>
      </c>
      <c r="O95" s="90" t="str">
        <f>IF(AND($B95&gt;0,$C95&gt;0,$D95&gt;0,NOT(ISBLANK($H95))),_xlfn.NORM.INV(ABS(VLOOKUP($M$1,VLookups!$A$43:$B$44,2,FALSE)-O$3),$G95,$K95),"")</f>
        <v/>
      </c>
      <c r="P95" s="89" t="str">
        <f>IF(AND($B95&gt;0,$C95&gt;0,$D95&gt;0,NOT(ISBLANK($H95))),_xlfn.NORM.INV(ABS(VLOOKUP($M$1,VLookups!$A$43:$B$44,2,FALSE)-P$3),$G95,$K95),"")</f>
        <v/>
      </c>
      <c r="Q95" s="90" t="str">
        <f>IF(AND($B95&gt;0,$C95&gt;0,$D95&gt;0,NOT(ISBLANK($H95))),_xlfn.NORM.INV(ABS(VLOOKUP($M$1,VLookups!$A$43:$B$44,2,FALSE)-Q$3),$G95,$K95),"")</f>
        <v/>
      </c>
      <c r="R95" s="89" t="str">
        <f>IF(AND($B95&gt;0,$C95&gt;0,$D95&gt;0,NOT(ISBLANK($H95))),_xlfn.NORM.INV(ABS(VLOOKUP($M$1,VLookups!$A$43:$B$44,2,FALSE)-R$3),$G95,$K95),"")</f>
        <v/>
      </c>
      <c r="S95" s="90" t="str">
        <f>IF(AND($B95&gt;0,$C95&gt;0,$D95&gt;0,NOT(ISBLANK($H95))),_xlfn.NORM.INV(ABS(VLOOKUP($M$1,VLookups!$A$43:$B$44,2,FALSE)-S$3),$G95,$K95),"")</f>
        <v/>
      </c>
      <c r="T95" s="89" t="str">
        <f>IF(AND($B95&gt;0,$C95&gt;0,$D95&gt;0,NOT(ISBLANK($H95))),_xlfn.NORM.INV(ABS(VLOOKUP($M$1,VLookups!$A$43:$B$44,2,FALSE)-T$3),$G95,$K95),"")</f>
        <v/>
      </c>
      <c r="U95" s="5"/>
      <c r="V95" s="164" t="str">
        <f t="shared" si="149"/>
        <v/>
      </c>
      <c r="W95" s="47" t="str">
        <f t="shared" si="195"/>
        <v/>
      </c>
      <c r="X95" s="47" t="str">
        <f t="shared" si="195"/>
        <v/>
      </c>
      <c r="Y95" s="47" t="str">
        <f t="shared" si="195"/>
        <v/>
      </c>
      <c r="Z95" s="47" t="str">
        <f t="shared" si="195"/>
        <v/>
      </c>
      <c r="AA95" s="47" t="str">
        <f t="shared" si="195"/>
        <v/>
      </c>
      <c r="AB95" s="47" t="str">
        <f t="shared" si="195"/>
        <v/>
      </c>
      <c r="AC95" s="47" t="str">
        <f t="shared" si="195"/>
        <v/>
      </c>
      <c r="AD95" s="47" t="str">
        <f t="shared" si="195"/>
        <v/>
      </c>
      <c r="AE95" s="47" t="str">
        <f t="shared" si="195"/>
        <v/>
      </c>
      <c r="AF95" s="47" t="str">
        <f t="shared" si="195"/>
        <v/>
      </c>
      <c r="AG95" s="47" t="str">
        <f t="shared" si="195"/>
        <v/>
      </c>
      <c r="AH95" s="47" t="str">
        <f t="shared" si="195"/>
        <v/>
      </c>
      <c r="AI95" s="47" t="str">
        <f t="shared" si="195"/>
        <v/>
      </c>
      <c r="AJ95" s="47" t="str">
        <f t="shared" si="195"/>
        <v/>
      </c>
      <c r="AK95" s="47" t="str">
        <f t="shared" si="195"/>
        <v/>
      </c>
      <c r="AL95" s="47" t="str">
        <f t="shared" si="195"/>
        <v/>
      </c>
      <c r="AM95" s="47" t="str">
        <f t="shared" si="187"/>
        <v/>
      </c>
      <c r="AN95" s="47" t="str">
        <f t="shared" si="187"/>
        <v/>
      </c>
      <c r="AO95" s="47" t="str">
        <f t="shared" si="187"/>
        <v/>
      </c>
      <c r="AP95" s="47" t="str">
        <f t="shared" si="187"/>
        <v/>
      </c>
      <c r="AQ95" s="47" t="str">
        <f t="shared" si="187"/>
        <v/>
      </c>
      <c r="AR95" s="47" t="str">
        <f t="shared" si="187"/>
        <v/>
      </c>
      <c r="AS95" s="47" t="str">
        <f t="shared" si="187"/>
        <v/>
      </c>
      <c r="AT95" s="47" t="str">
        <f t="shared" si="187"/>
        <v/>
      </c>
      <c r="AU95" s="47" t="str">
        <f t="shared" si="187"/>
        <v/>
      </c>
      <c r="AV95" s="47" t="str">
        <f t="shared" si="187"/>
        <v/>
      </c>
      <c r="AW95" s="47" t="str">
        <f t="shared" si="187"/>
        <v/>
      </c>
      <c r="AX95" s="47" t="str">
        <f t="shared" si="187"/>
        <v/>
      </c>
      <c r="AY95" s="47" t="str">
        <f t="shared" si="187"/>
        <v/>
      </c>
      <c r="AZ95" s="47" t="str">
        <f t="shared" si="187"/>
        <v/>
      </c>
      <c r="BA95" s="47" t="str">
        <f t="shared" si="187"/>
        <v/>
      </c>
      <c r="BB95" s="47" t="str">
        <f t="shared" si="188"/>
        <v/>
      </c>
      <c r="BC95" s="47" t="str">
        <f t="shared" si="188"/>
        <v/>
      </c>
      <c r="BD95" s="47" t="str">
        <f t="shared" si="188"/>
        <v/>
      </c>
      <c r="BE95" s="47" t="str">
        <f t="shared" si="188"/>
        <v/>
      </c>
      <c r="BF95" s="47" t="str">
        <f t="shared" si="188"/>
        <v/>
      </c>
      <c r="BG95" s="47" t="str">
        <f t="shared" si="188"/>
        <v/>
      </c>
      <c r="BH95" s="47" t="str">
        <f t="shared" si="188"/>
        <v/>
      </c>
      <c r="BI95" s="47" t="str">
        <f t="shared" si="188"/>
        <v/>
      </c>
      <c r="BJ95" s="47" t="str">
        <f t="shared" si="188"/>
        <v/>
      </c>
      <c r="BK95" s="47" t="str">
        <f t="shared" si="188"/>
        <v/>
      </c>
      <c r="BL95" s="47" t="str">
        <f t="shared" si="188"/>
        <v/>
      </c>
      <c r="BM95" s="47" t="str">
        <f t="shared" si="188"/>
        <v/>
      </c>
      <c r="BN95" s="47" t="str">
        <f t="shared" si="188"/>
        <v/>
      </c>
      <c r="BO95" s="47" t="str">
        <f t="shared" si="188"/>
        <v/>
      </c>
      <c r="BP95" s="47" t="str">
        <f t="shared" si="188"/>
        <v/>
      </c>
      <c r="BQ95" s="47" t="str">
        <f t="shared" si="188"/>
        <v/>
      </c>
      <c r="BR95" s="47" t="str">
        <f t="shared" si="182"/>
        <v/>
      </c>
      <c r="BS95" s="47" t="str">
        <f t="shared" si="182"/>
        <v/>
      </c>
      <c r="BT95" s="47" t="str">
        <f t="shared" si="182"/>
        <v/>
      </c>
      <c r="BU95" s="47" t="str">
        <f t="shared" si="182"/>
        <v/>
      </c>
      <c r="BV95" s="47" t="str">
        <f t="shared" si="182"/>
        <v/>
      </c>
      <c r="BW95" s="47" t="str">
        <f t="shared" si="182"/>
        <v/>
      </c>
      <c r="BX95" s="47" t="str">
        <f t="shared" si="182"/>
        <v/>
      </c>
      <c r="BY95" s="47" t="str">
        <f t="shared" si="182"/>
        <v/>
      </c>
      <c r="BZ95" s="47" t="str">
        <f t="shared" si="182"/>
        <v/>
      </c>
      <c r="CA95" s="47" t="str">
        <f t="shared" si="182"/>
        <v/>
      </c>
      <c r="CB95" s="47" t="str">
        <f t="shared" si="182"/>
        <v/>
      </c>
      <c r="CC95" s="47" t="str">
        <f t="shared" si="182"/>
        <v/>
      </c>
      <c r="CD95" s="47" t="str">
        <f t="shared" si="182"/>
        <v/>
      </c>
      <c r="CE95" s="47" t="str">
        <f t="shared" si="182"/>
        <v/>
      </c>
      <c r="CF95" s="47" t="str">
        <f t="shared" si="182"/>
        <v/>
      </c>
      <c r="CG95" s="47" t="str">
        <f t="shared" si="189"/>
        <v/>
      </c>
      <c r="CH95" s="47" t="str">
        <f t="shared" si="189"/>
        <v/>
      </c>
      <c r="CI95" s="47" t="str">
        <f t="shared" si="189"/>
        <v/>
      </c>
      <c r="CJ95" s="47" t="str">
        <f t="shared" si="189"/>
        <v/>
      </c>
      <c r="CK95" s="47" t="str">
        <f t="shared" si="189"/>
        <v/>
      </c>
      <c r="CL95" s="47" t="str">
        <f t="shared" si="189"/>
        <v/>
      </c>
      <c r="CM95" s="47" t="str">
        <f t="shared" si="189"/>
        <v/>
      </c>
      <c r="CN95" s="47" t="str">
        <f t="shared" si="189"/>
        <v/>
      </c>
      <c r="CO95" s="47" t="str">
        <f t="shared" si="189"/>
        <v/>
      </c>
      <c r="CP95" s="47" t="str">
        <f t="shared" si="189"/>
        <v/>
      </c>
      <c r="CQ95" s="47" t="str">
        <f t="shared" si="189"/>
        <v/>
      </c>
      <c r="CR95" s="47" t="str">
        <f t="shared" si="189"/>
        <v/>
      </c>
      <c r="CS95" s="47" t="str">
        <f t="shared" si="189"/>
        <v/>
      </c>
      <c r="CT95" s="47" t="str">
        <f t="shared" si="189"/>
        <v/>
      </c>
      <c r="CU95" s="47" t="str">
        <f t="shared" si="189"/>
        <v/>
      </c>
      <c r="CV95" s="47" t="str">
        <f t="shared" si="189"/>
        <v/>
      </c>
      <c r="CW95" s="47" t="str">
        <f t="shared" si="183"/>
        <v/>
      </c>
      <c r="CX95" s="47" t="str">
        <f t="shared" si="183"/>
        <v/>
      </c>
      <c r="CY95" s="47" t="str">
        <f t="shared" si="183"/>
        <v/>
      </c>
      <c r="CZ95" s="47" t="str">
        <f t="shared" si="183"/>
        <v/>
      </c>
      <c r="DA95" s="47" t="str">
        <f t="shared" si="183"/>
        <v/>
      </c>
      <c r="DB95" s="47" t="str">
        <f t="shared" si="183"/>
        <v/>
      </c>
      <c r="DC95" s="47" t="str">
        <f t="shared" si="183"/>
        <v/>
      </c>
      <c r="DD95" s="47" t="str">
        <f t="shared" si="183"/>
        <v/>
      </c>
      <c r="DE95" s="47" t="str">
        <f t="shared" si="183"/>
        <v/>
      </c>
      <c r="DF95" s="47" t="str">
        <f t="shared" si="183"/>
        <v/>
      </c>
      <c r="DG95" s="47" t="str">
        <f t="shared" si="183"/>
        <v/>
      </c>
      <c r="DH95" s="47" t="str">
        <f t="shared" si="183"/>
        <v/>
      </c>
      <c r="DI95" s="47" t="str">
        <f t="shared" si="183"/>
        <v/>
      </c>
      <c r="DJ95" s="47" t="str">
        <f t="shared" si="183"/>
        <v/>
      </c>
      <c r="DK95" s="47" t="str">
        <f t="shared" si="183"/>
        <v/>
      </c>
      <c r="DL95" s="47" t="str">
        <f t="shared" si="190"/>
        <v/>
      </c>
      <c r="DM95" s="47" t="str">
        <f t="shared" si="190"/>
        <v/>
      </c>
      <c r="DN95" s="47" t="str">
        <f t="shared" si="190"/>
        <v/>
      </c>
      <c r="DO95" s="47" t="str">
        <f t="shared" si="190"/>
        <v/>
      </c>
      <c r="DP95" s="47" t="str">
        <f t="shared" si="190"/>
        <v/>
      </c>
      <c r="DQ95" s="47" t="str">
        <f t="shared" si="190"/>
        <v/>
      </c>
      <c r="DR95" s="47" t="str">
        <f t="shared" si="190"/>
        <v/>
      </c>
      <c r="DS95" s="179" t="str">
        <f t="shared" si="150"/>
        <v/>
      </c>
      <c r="DT95" s="47" t="str">
        <f t="shared" si="196"/>
        <v/>
      </c>
      <c r="DU95" s="47" t="str">
        <f t="shared" si="196"/>
        <v/>
      </c>
      <c r="DV95" s="47" t="str">
        <f t="shared" si="196"/>
        <v/>
      </c>
      <c r="DW95" s="47" t="str">
        <f t="shared" si="196"/>
        <v/>
      </c>
      <c r="DX95" s="47" t="str">
        <f t="shared" si="196"/>
        <v/>
      </c>
      <c r="DY95" s="47" t="str">
        <f t="shared" si="196"/>
        <v/>
      </c>
      <c r="DZ95" s="47" t="str">
        <f t="shared" si="196"/>
        <v/>
      </c>
      <c r="EA95" s="47" t="str">
        <f t="shared" si="196"/>
        <v/>
      </c>
      <c r="EB95" s="47" t="str">
        <f t="shared" si="196"/>
        <v/>
      </c>
      <c r="EC95" s="47" t="str">
        <f t="shared" si="196"/>
        <v/>
      </c>
      <c r="ED95" s="47" t="str">
        <f t="shared" si="196"/>
        <v/>
      </c>
      <c r="EE95" s="47" t="str">
        <f t="shared" si="196"/>
        <v/>
      </c>
      <c r="EF95" s="47" t="str">
        <f t="shared" si="196"/>
        <v/>
      </c>
      <c r="EG95" s="47" t="str">
        <f t="shared" si="196"/>
        <v/>
      </c>
      <c r="EH95" s="47" t="str">
        <f t="shared" si="196"/>
        <v/>
      </c>
      <c r="EI95" s="47" t="str">
        <f t="shared" si="196"/>
        <v/>
      </c>
      <c r="EJ95" s="47" t="str">
        <f t="shared" si="191"/>
        <v/>
      </c>
      <c r="EK95" s="47" t="str">
        <f t="shared" si="191"/>
        <v/>
      </c>
      <c r="EL95" s="47" t="str">
        <f t="shared" si="191"/>
        <v/>
      </c>
      <c r="EM95" s="47" t="str">
        <f t="shared" si="191"/>
        <v/>
      </c>
      <c r="EN95" s="47" t="str">
        <f t="shared" si="191"/>
        <v/>
      </c>
      <c r="EO95" s="47" t="str">
        <f t="shared" si="191"/>
        <v/>
      </c>
      <c r="EP95" s="47" t="str">
        <f t="shared" si="191"/>
        <v/>
      </c>
      <c r="EQ95" s="47" t="str">
        <f t="shared" si="191"/>
        <v/>
      </c>
      <c r="ER95" s="47" t="str">
        <f t="shared" si="191"/>
        <v/>
      </c>
      <c r="ES95" s="47" t="str">
        <f t="shared" si="191"/>
        <v/>
      </c>
      <c r="ET95" s="47" t="str">
        <f t="shared" si="191"/>
        <v/>
      </c>
      <c r="EU95" s="47" t="str">
        <f t="shared" si="191"/>
        <v/>
      </c>
      <c r="EV95" s="47" t="str">
        <f t="shared" si="191"/>
        <v/>
      </c>
      <c r="EW95" s="47" t="str">
        <f t="shared" si="191"/>
        <v/>
      </c>
      <c r="EX95" s="47" t="str">
        <f t="shared" si="191"/>
        <v/>
      </c>
      <c r="EY95" s="47" t="str">
        <f t="shared" si="192"/>
        <v/>
      </c>
      <c r="EZ95" s="47" t="str">
        <f t="shared" si="192"/>
        <v/>
      </c>
      <c r="FA95" s="47" t="str">
        <f t="shared" si="192"/>
        <v/>
      </c>
      <c r="FB95" s="47" t="str">
        <f t="shared" si="192"/>
        <v/>
      </c>
      <c r="FC95" s="47" t="str">
        <f t="shared" si="192"/>
        <v/>
      </c>
      <c r="FD95" s="47" t="str">
        <f t="shared" si="192"/>
        <v/>
      </c>
      <c r="FE95" s="47" t="str">
        <f t="shared" si="192"/>
        <v/>
      </c>
      <c r="FF95" s="47" t="str">
        <f t="shared" si="192"/>
        <v/>
      </c>
      <c r="FG95" s="47" t="str">
        <f t="shared" si="192"/>
        <v/>
      </c>
      <c r="FH95" s="47" t="str">
        <f t="shared" si="192"/>
        <v/>
      </c>
      <c r="FI95" s="47" t="str">
        <f t="shared" si="192"/>
        <v/>
      </c>
      <c r="FJ95" s="47" t="str">
        <f t="shared" si="192"/>
        <v/>
      </c>
      <c r="FK95" s="47" t="str">
        <f t="shared" si="192"/>
        <v/>
      </c>
      <c r="FL95" s="47" t="str">
        <f t="shared" si="192"/>
        <v/>
      </c>
      <c r="FM95" s="47" t="str">
        <f t="shared" si="192"/>
        <v/>
      </c>
      <c r="FN95" s="47" t="str">
        <f t="shared" si="192"/>
        <v/>
      </c>
      <c r="FO95" s="47" t="str">
        <f t="shared" si="184"/>
        <v/>
      </c>
      <c r="FP95" s="47" t="str">
        <f t="shared" si="184"/>
        <v/>
      </c>
      <c r="FQ95" s="47" t="str">
        <f t="shared" si="184"/>
        <v/>
      </c>
      <c r="FR95" s="47" t="str">
        <f t="shared" si="184"/>
        <v/>
      </c>
      <c r="FS95" s="47" t="str">
        <f t="shared" si="184"/>
        <v/>
      </c>
      <c r="FT95" s="47" t="str">
        <f t="shared" si="184"/>
        <v/>
      </c>
      <c r="FU95" s="47" t="str">
        <f t="shared" si="184"/>
        <v/>
      </c>
      <c r="FV95" s="47" t="str">
        <f t="shared" si="184"/>
        <v/>
      </c>
      <c r="FW95" s="47" t="str">
        <f t="shared" si="184"/>
        <v/>
      </c>
      <c r="FX95" s="47" t="str">
        <f t="shared" si="184"/>
        <v/>
      </c>
      <c r="FY95" s="47" t="str">
        <f t="shared" si="184"/>
        <v/>
      </c>
      <c r="FZ95" s="47" t="str">
        <f t="shared" si="184"/>
        <v/>
      </c>
      <c r="GA95" s="47" t="str">
        <f t="shared" si="184"/>
        <v/>
      </c>
      <c r="GB95" s="47" t="str">
        <f t="shared" si="184"/>
        <v/>
      </c>
      <c r="GC95" s="47" t="str">
        <f t="shared" si="184"/>
        <v/>
      </c>
      <c r="GD95" s="47" t="str">
        <f t="shared" si="193"/>
        <v/>
      </c>
      <c r="GE95" s="47" t="str">
        <f t="shared" si="193"/>
        <v/>
      </c>
      <c r="GF95" s="47" t="str">
        <f t="shared" si="193"/>
        <v/>
      </c>
      <c r="GG95" s="47" t="str">
        <f t="shared" si="193"/>
        <v/>
      </c>
      <c r="GH95" s="47" t="str">
        <f t="shared" si="193"/>
        <v/>
      </c>
      <c r="GI95" s="47" t="str">
        <f t="shared" si="193"/>
        <v/>
      </c>
      <c r="GJ95" s="47" t="str">
        <f t="shared" si="193"/>
        <v/>
      </c>
      <c r="GK95" s="47" t="str">
        <f t="shared" si="193"/>
        <v/>
      </c>
      <c r="GL95" s="47" t="str">
        <f t="shared" si="193"/>
        <v/>
      </c>
      <c r="GM95" s="47" t="str">
        <f t="shared" si="193"/>
        <v/>
      </c>
      <c r="GN95" s="47" t="str">
        <f t="shared" si="193"/>
        <v/>
      </c>
      <c r="GO95" s="47" t="str">
        <f t="shared" si="193"/>
        <v/>
      </c>
      <c r="GP95" s="47" t="str">
        <f t="shared" si="193"/>
        <v/>
      </c>
      <c r="GQ95" s="47" t="str">
        <f t="shared" si="193"/>
        <v/>
      </c>
      <c r="GR95" s="47" t="str">
        <f t="shared" si="193"/>
        <v/>
      </c>
      <c r="GS95" s="47" t="str">
        <f t="shared" si="193"/>
        <v/>
      </c>
      <c r="GT95" s="47" t="str">
        <f t="shared" si="185"/>
        <v/>
      </c>
      <c r="GU95" s="47" t="str">
        <f t="shared" si="185"/>
        <v/>
      </c>
      <c r="GV95" s="47" t="str">
        <f t="shared" si="185"/>
        <v/>
      </c>
      <c r="GW95" s="47" t="str">
        <f t="shared" si="185"/>
        <v/>
      </c>
      <c r="GX95" s="47" t="str">
        <f t="shared" si="185"/>
        <v/>
      </c>
      <c r="GY95" s="47" t="str">
        <f t="shared" si="185"/>
        <v/>
      </c>
      <c r="GZ95" s="47" t="str">
        <f t="shared" si="185"/>
        <v/>
      </c>
      <c r="HA95" s="47" t="str">
        <f t="shared" si="185"/>
        <v/>
      </c>
      <c r="HB95" s="47" t="str">
        <f t="shared" si="185"/>
        <v/>
      </c>
      <c r="HC95" s="47" t="str">
        <f t="shared" si="185"/>
        <v/>
      </c>
      <c r="HD95" s="47" t="str">
        <f t="shared" si="185"/>
        <v/>
      </c>
      <c r="HE95" s="47" t="str">
        <f t="shared" si="185"/>
        <v/>
      </c>
      <c r="HF95" s="47" t="str">
        <f t="shared" si="185"/>
        <v/>
      </c>
      <c r="HG95" s="47" t="str">
        <f t="shared" si="185"/>
        <v/>
      </c>
      <c r="HH95" s="47" t="str">
        <f t="shared" si="185"/>
        <v/>
      </c>
      <c r="HI95" s="47" t="str">
        <f t="shared" si="194"/>
        <v/>
      </c>
      <c r="HJ95" s="47" t="str">
        <f t="shared" si="194"/>
        <v/>
      </c>
      <c r="HK95" s="47" t="str">
        <f t="shared" si="194"/>
        <v/>
      </c>
      <c r="HL95" s="47" t="str">
        <f t="shared" si="194"/>
        <v/>
      </c>
      <c r="HM95" s="47" t="str">
        <f t="shared" si="194"/>
        <v/>
      </c>
      <c r="HN95" s="47" t="str">
        <f t="shared" si="194"/>
        <v/>
      </c>
      <c r="HO95" s="47" t="str">
        <f t="shared" si="194"/>
        <v/>
      </c>
      <c r="HP95" s="165" t="e">
        <f t="shared" si="186"/>
        <v>#N/A</v>
      </c>
      <c r="HQ95" s="165" t="e">
        <f t="shared" si="186"/>
        <v>#N/A</v>
      </c>
      <c r="HR95" s="165" t="e">
        <f t="shared" si="186"/>
        <v>#N/A</v>
      </c>
      <c r="HS95" s="165" t="e">
        <f t="shared" si="186"/>
        <v>#N/A</v>
      </c>
      <c r="HT95" s="165" t="e">
        <f t="shared" si="186"/>
        <v>#N/A</v>
      </c>
      <c r="HU95" s="165" t="e">
        <f t="shared" si="186"/>
        <v>#N/A</v>
      </c>
      <c r="HV95" s="165" t="e">
        <f t="shared" si="186"/>
        <v>#N/A</v>
      </c>
      <c r="HW95" s="165" t="e">
        <f t="shared" si="186"/>
        <v>#N/A</v>
      </c>
      <c r="HX95" s="165" t="e">
        <f t="shared" si="186"/>
        <v>#N/A</v>
      </c>
      <c r="HY95" s="165" t="e">
        <f t="shared" si="186"/>
        <v>#N/A</v>
      </c>
      <c r="HZ95" s="165" t="e">
        <f t="shared" si="186"/>
        <v>#N/A</v>
      </c>
      <c r="IA95" s="165" t="e">
        <f t="shared" si="186"/>
        <v>#N/A</v>
      </c>
      <c r="IB95" s="165" t="e">
        <f t="shared" si="186"/>
        <v>#N/A</v>
      </c>
      <c r="IC95" s="165" t="e">
        <f t="shared" si="186"/>
        <v>#N/A</v>
      </c>
      <c r="ID95" s="165" t="e">
        <f t="shared" si="186"/>
        <v>#N/A</v>
      </c>
      <c r="IE95" s="165" t="e">
        <f t="shared" si="151"/>
        <v>#N/A</v>
      </c>
      <c r="IF95" s="165" t="e">
        <f t="shared" si="151"/>
        <v>#N/A</v>
      </c>
      <c r="IG95" s="165" t="e">
        <f t="shared" si="151"/>
        <v>#N/A</v>
      </c>
      <c r="IH95" s="165" t="e">
        <f t="shared" si="151"/>
        <v>#N/A</v>
      </c>
      <c r="II95" s="165" t="e">
        <f t="shared" si="151"/>
        <v>#N/A</v>
      </c>
      <c r="IJ95" s="165" t="e">
        <f t="shared" si="151"/>
        <v>#N/A</v>
      </c>
      <c r="IK95" s="165" t="e">
        <f t="shared" si="151"/>
        <v>#N/A</v>
      </c>
      <c r="IL95" s="165" t="e">
        <f t="shared" si="151"/>
        <v>#N/A</v>
      </c>
      <c r="IM95" s="165" t="e">
        <f t="shared" si="151"/>
        <v>#N/A</v>
      </c>
      <c r="IN95" s="165" t="e">
        <f t="shared" si="151"/>
        <v>#N/A</v>
      </c>
      <c r="IO95" s="165" t="e">
        <f t="shared" si="151"/>
        <v>#N/A</v>
      </c>
      <c r="IP95" s="165" t="e">
        <f t="shared" si="151"/>
        <v>#N/A</v>
      </c>
      <c r="IQ95" s="165" t="e">
        <f t="shared" si="151"/>
        <v>#N/A</v>
      </c>
      <c r="IR95" s="165" t="e">
        <f t="shared" si="151"/>
        <v>#N/A</v>
      </c>
      <c r="IS95" s="165" t="e">
        <f t="shared" si="151"/>
        <v>#N/A</v>
      </c>
      <c r="IT95" s="165" t="e">
        <f t="shared" si="151"/>
        <v>#N/A</v>
      </c>
      <c r="IU95" s="165" t="e">
        <f t="shared" si="197"/>
        <v>#N/A</v>
      </c>
      <c r="IV95" s="165" t="e">
        <f t="shared" si="197"/>
        <v>#N/A</v>
      </c>
      <c r="IW95" s="165" t="e">
        <f t="shared" si="197"/>
        <v>#N/A</v>
      </c>
      <c r="IX95" s="165" t="e">
        <f t="shared" si="197"/>
        <v>#N/A</v>
      </c>
      <c r="IY95" s="165" t="e">
        <f t="shared" si="181"/>
        <v>#N/A</v>
      </c>
      <c r="IZ95" s="165" t="e">
        <f t="shared" si="181"/>
        <v>#N/A</v>
      </c>
      <c r="JA95" s="165" t="e">
        <f t="shared" si="181"/>
        <v>#N/A</v>
      </c>
      <c r="JB95" s="165" t="e">
        <f t="shared" si="181"/>
        <v>#N/A</v>
      </c>
      <c r="JC95" s="165" t="e">
        <f t="shared" si="181"/>
        <v>#N/A</v>
      </c>
      <c r="JD95" s="165" t="e">
        <f t="shared" si="181"/>
        <v>#N/A</v>
      </c>
      <c r="JE95" s="165" t="e">
        <f t="shared" si="181"/>
        <v>#N/A</v>
      </c>
      <c r="JF95" s="165" t="e">
        <f t="shared" si="181"/>
        <v>#N/A</v>
      </c>
      <c r="JG95" s="165" t="e">
        <f t="shared" si="181"/>
        <v>#N/A</v>
      </c>
      <c r="JH95" s="165" t="e">
        <f t="shared" si="181"/>
        <v>#N/A</v>
      </c>
      <c r="JI95" s="165" t="e">
        <f t="shared" si="181"/>
        <v>#N/A</v>
      </c>
      <c r="JJ95" s="165" t="e">
        <f t="shared" si="168"/>
        <v>#N/A</v>
      </c>
      <c r="JK95" s="165" t="e">
        <f t="shared" si="168"/>
        <v>#N/A</v>
      </c>
      <c r="JL95" s="165" t="e">
        <f t="shared" si="168"/>
        <v>#N/A</v>
      </c>
      <c r="JM95" s="165" t="e">
        <f t="shared" si="168"/>
        <v>#N/A</v>
      </c>
      <c r="JN95" s="165" t="e">
        <f t="shared" si="168"/>
        <v>#N/A</v>
      </c>
      <c r="JO95" s="165" t="e">
        <f t="shared" si="168"/>
        <v>#N/A</v>
      </c>
      <c r="JP95" s="165" t="e">
        <f t="shared" si="168"/>
        <v>#N/A</v>
      </c>
      <c r="JQ95" s="165" t="e">
        <f t="shared" si="168"/>
        <v>#N/A</v>
      </c>
      <c r="JR95" s="165" t="e">
        <f t="shared" si="168"/>
        <v>#N/A</v>
      </c>
      <c r="JS95" s="165" t="e">
        <f t="shared" si="168"/>
        <v>#N/A</v>
      </c>
      <c r="JT95" s="165" t="e">
        <f t="shared" si="168"/>
        <v>#N/A</v>
      </c>
      <c r="JU95" s="165" t="e">
        <f t="shared" si="168"/>
        <v>#N/A</v>
      </c>
      <c r="JV95" s="165" t="e">
        <f t="shared" si="168"/>
        <v>#N/A</v>
      </c>
      <c r="JW95" s="165" t="e">
        <f t="shared" si="168"/>
        <v>#N/A</v>
      </c>
      <c r="JX95" s="165" t="e">
        <f t="shared" si="168"/>
        <v>#N/A</v>
      </c>
      <c r="JY95" s="165" t="e">
        <f t="shared" si="168"/>
        <v>#N/A</v>
      </c>
      <c r="JZ95" s="165" t="e">
        <f t="shared" si="198"/>
        <v>#N/A</v>
      </c>
      <c r="KA95" s="165" t="e">
        <f t="shared" si="180"/>
        <v>#N/A</v>
      </c>
      <c r="KB95" s="165" t="e">
        <f t="shared" si="180"/>
        <v>#N/A</v>
      </c>
      <c r="KC95" s="165" t="e">
        <f t="shared" si="172"/>
        <v>#N/A</v>
      </c>
      <c r="KD95" s="165" t="e">
        <f t="shared" si="172"/>
        <v>#N/A</v>
      </c>
      <c r="KE95" s="165" t="e">
        <f t="shared" si="172"/>
        <v>#N/A</v>
      </c>
      <c r="KF95" s="165" t="e">
        <f t="shared" si="172"/>
        <v>#N/A</v>
      </c>
      <c r="KG95" s="165" t="e">
        <f t="shared" si="172"/>
        <v>#N/A</v>
      </c>
      <c r="KH95" s="165" t="e">
        <f t="shared" si="172"/>
        <v>#N/A</v>
      </c>
      <c r="KI95" s="165" t="e">
        <f t="shared" si="172"/>
        <v>#N/A</v>
      </c>
      <c r="KJ95" s="165" t="e">
        <f t="shared" si="172"/>
        <v>#N/A</v>
      </c>
      <c r="KK95" s="165" t="e">
        <f t="shared" si="172"/>
        <v>#N/A</v>
      </c>
      <c r="KL95" s="165" t="e">
        <f t="shared" si="172"/>
        <v>#N/A</v>
      </c>
      <c r="KM95" s="165" t="e">
        <f t="shared" si="172"/>
        <v>#N/A</v>
      </c>
      <c r="KN95" s="165" t="e">
        <f t="shared" si="172"/>
        <v>#N/A</v>
      </c>
      <c r="KO95" s="165" t="e">
        <f t="shared" si="172"/>
        <v>#N/A</v>
      </c>
      <c r="KP95" s="165" t="e">
        <f t="shared" si="172"/>
        <v>#N/A</v>
      </c>
      <c r="KQ95" s="165" t="e">
        <f t="shared" si="172"/>
        <v>#N/A</v>
      </c>
      <c r="KR95" s="165" t="e">
        <f t="shared" si="172"/>
        <v>#N/A</v>
      </c>
      <c r="KS95" s="165" t="e">
        <f t="shared" si="173"/>
        <v>#N/A</v>
      </c>
      <c r="KT95" s="165" t="e">
        <f t="shared" si="173"/>
        <v>#N/A</v>
      </c>
      <c r="KU95" s="165" t="e">
        <f t="shared" si="173"/>
        <v>#N/A</v>
      </c>
      <c r="KV95" s="165" t="e">
        <f t="shared" si="173"/>
        <v>#N/A</v>
      </c>
      <c r="KW95" s="165" t="e">
        <f t="shared" si="173"/>
        <v>#N/A</v>
      </c>
      <c r="KX95" s="165" t="e">
        <f t="shared" si="173"/>
        <v>#N/A</v>
      </c>
      <c r="KY95" s="165" t="e">
        <f t="shared" si="173"/>
        <v>#N/A</v>
      </c>
      <c r="KZ95" s="165" t="e">
        <f t="shared" si="173"/>
        <v>#N/A</v>
      </c>
      <c r="LA95" s="165" t="e">
        <f t="shared" si="173"/>
        <v>#N/A</v>
      </c>
      <c r="LB95" s="165" t="e">
        <f t="shared" si="173"/>
        <v>#N/A</v>
      </c>
      <c r="LC95" s="165" t="e">
        <f t="shared" si="173"/>
        <v>#N/A</v>
      </c>
      <c r="LD95" s="165" t="e">
        <f t="shared" si="173"/>
        <v>#N/A</v>
      </c>
      <c r="LE95" s="165" t="e">
        <f t="shared" si="173"/>
        <v>#N/A</v>
      </c>
      <c r="LF95" s="165" t="e">
        <f t="shared" si="173"/>
        <v>#N/A</v>
      </c>
      <c r="LG95" s="165" t="e">
        <f t="shared" si="173"/>
        <v>#N/A</v>
      </c>
      <c r="LH95" s="165" t="e">
        <f t="shared" si="173"/>
        <v>#N/A</v>
      </c>
      <c r="LI95" s="165" t="e">
        <f t="shared" si="174"/>
        <v>#N/A</v>
      </c>
      <c r="LJ95" s="165" t="e">
        <f t="shared" si="174"/>
        <v>#N/A</v>
      </c>
      <c r="LK95" s="165" t="e">
        <f t="shared" si="174"/>
        <v>#N/A</v>
      </c>
      <c r="LL95" s="165" t="e">
        <f t="shared" si="174"/>
        <v>#N/A</v>
      </c>
      <c r="LM95" s="165" t="e">
        <f t="shared" si="174"/>
        <v>#N/A</v>
      </c>
      <c r="LN95" s="165" t="e">
        <f t="shared" si="174"/>
        <v>#N/A</v>
      </c>
      <c r="LO95" s="165" t="e">
        <f t="shared" si="174"/>
        <v>#N/A</v>
      </c>
      <c r="LP95" s="165" t="e">
        <f t="shared" si="174"/>
        <v>#N/A</v>
      </c>
      <c r="LQ95" s="165" t="e">
        <f t="shared" si="174"/>
        <v>#N/A</v>
      </c>
      <c r="LR95" s="165" t="e">
        <f t="shared" si="174"/>
        <v>#N/A</v>
      </c>
      <c r="LS95" s="165" t="e">
        <f t="shared" si="174"/>
        <v>#N/A</v>
      </c>
      <c r="LT95" s="165" t="e">
        <f t="shared" si="174"/>
        <v>#N/A</v>
      </c>
      <c r="LU95" s="165" t="e">
        <f t="shared" si="174"/>
        <v>#N/A</v>
      </c>
      <c r="LV95" s="165" t="e">
        <f t="shared" si="174"/>
        <v>#N/A</v>
      </c>
      <c r="LW95" s="165" t="e">
        <f t="shared" si="174"/>
        <v>#N/A</v>
      </c>
      <c r="LX95" s="165" t="e">
        <f t="shared" si="174"/>
        <v>#N/A</v>
      </c>
      <c r="LY95" s="165" t="e">
        <f t="shared" si="175"/>
        <v>#N/A</v>
      </c>
      <c r="LZ95" s="165" t="e">
        <f t="shared" si="175"/>
        <v>#N/A</v>
      </c>
      <c r="MA95" s="165" t="e">
        <f t="shared" si="175"/>
        <v>#N/A</v>
      </c>
      <c r="MB95" s="165" t="e">
        <f t="shared" si="175"/>
        <v>#N/A</v>
      </c>
      <c r="MC95" s="165" t="e">
        <f t="shared" si="175"/>
        <v>#N/A</v>
      </c>
      <c r="MD95" s="165" t="e">
        <f t="shared" si="175"/>
        <v>#N/A</v>
      </c>
      <c r="ME95" s="165" t="e">
        <f t="shared" si="175"/>
        <v>#N/A</v>
      </c>
      <c r="MF95" s="165" t="e">
        <f t="shared" si="175"/>
        <v>#N/A</v>
      </c>
      <c r="MG95" s="165" t="e">
        <f t="shared" si="175"/>
        <v>#N/A</v>
      </c>
      <c r="MH95" s="165" t="e">
        <f t="shared" si="175"/>
        <v>#N/A</v>
      </c>
      <c r="MI95" s="165" t="e">
        <f t="shared" si="175"/>
        <v>#N/A</v>
      </c>
      <c r="MJ95" s="165" t="e">
        <f t="shared" si="175"/>
        <v>#N/A</v>
      </c>
      <c r="MK95" s="165" t="e">
        <f t="shared" si="175"/>
        <v>#N/A</v>
      </c>
      <c r="ML95" s="165" t="e">
        <f t="shared" si="175"/>
        <v>#N/A</v>
      </c>
      <c r="MM95" s="165" t="e">
        <f t="shared" si="175"/>
        <v>#N/A</v>
      </c>
      <c r="MN95" s="165" t="e">
        <f t="shared" si="175"/>
        <v>#N/A</v>
      </c>
      <c r="MO95" s="165" t="e">
        <f t="shared" si="176"/>
        <v>#N/A</v>
      </c>
      <c r="MP95" s="165" t="e">
        <f t="shared" si="176"/>
        <v>#N/A</v>
      </c>
      <c r="MQ95" s="165" t="e">
        <f t="shared" si="176"/>
        <v>#N/A</v>
      </c>
      <c r="MR95" s="165" t="e">
        <f t="shared" si="176"/>
        <v>#N/A</v>
      </c>
      <c r="MS95" s="165" t="e">
        <f t="shared" si="176"/>
        <v>#N/A</v>
      </c>
      <c r="MT95" s="165" t="e">
        <f t="shared" si="176"/>
        <v>#N/A</v>
      </c>
      <c r="MU95" s="165" t="e">
        <f t="shared" si="176"/>
        <v>#N/A</v>
      </c>
      <c r="MV95" s="165" t="e">
        <f t="shared" si="176"/>
        <v>#N/A</v>
      </c>
      <c r="MW95" s="165" t="e">
        <f t="shared" si="176"/>
        <v>#N/A</v>
      </c>
      <c r="MX95" s="165" t="e">
        <f t="shared" si="176"/>
        <v>#N/A</v>
      </c>
      <c r="MY95" s="165" t="e">
        <f t="shared" si="176"/>
        <v>#N/A</v>
      </c>
      <c r="MZ95" s="165" t="e">
        <f t="shared" si="176"/>
        <v>#N/A</v>
      </c>
      <c r="NA95" s="165" t="e">
        <f t="shared" si="176"/>
        <v>#N/A</v>
      </c>
      <c r="NB95" s="165" t="e">
        <f t="shared" si="176"/>
        <v>#N/A</v>
      </c>
      <c r="NC95" s="165" t="e">
        <f t="shared" si="176"/>
        <v>#N/A</v>
      </c>
      <c r="ND95" s="165" t="e">
        <f t="shared" si="176"/>
        <v>#N/A</v>
      </c>
      <c r="NE95" s="165" t="e">
        <f t="shared" si="177"/>
        <v>#N/A</v>
      </c>
      <c r="NF95" s="165" t="e">
        <f t="shared" si="177"/>
        <v>#N/A</v>
      </c>
      <c r="NG95" s="165" t="e">
        <f t="shared" si="177"/>
        <v>#N/A</v>
      </c>
      <c r="NH95" s="165" t="e">
        <f t="shared" si="177"/>
        <v>#N/A</v>
      </c>
      <c r="NI95" s="165" t="e">
        <f t="shared" si="177"/>
        <v>#N/A</v>
      </c>
      <c r="NJ95" s="165" t="e">
        <f t="shared" si="177"/>
        <v>#N/A</v>
      </c>
      <c r="NK95" s="165" t="e">
        <f t="shared" si="177"/>
        <v>#N/A</v>
      </c>
      <c r="NL95" s="165" t="e">
        <f t="shared" si="177"/>
        <v>#N/A</v>
      </c>
      <c r="NM95" s="165" t="e">
        <f t="shared" si="177"/>
        <v>#N/A</v>
      </c>
      <c r="NN95" s="165" t="e">
        <f t="shared" si="177"/>
        <v>#N/A</v>
      </c>
      <c r="NO95" s="165" t="e">
        <f t="shared" si="177"/>
        <v>#N/A</v>
      </c>
      <c r="NP95" s="165" t="e">
        <f t="shared" si="177"/>
        <v>#N/A</v>
      </c>
      <c r="NQ95" s="165" t="e">
        <f t="shared" si="177"/>
        <v>#N/A</v>
      </c>
      <c r="NR95" s="165" t="e">
        <f t="shared" si="177"/>
        <v>#N/A</v>
      </c>
      <c r="NS95" s="165" t="e">
        <f t="shared" si="177"/>
        <v>#N/A</v>
      </c>
      <c r="NT95" s="165" t="e">
        <f t="shared" si="177"/>
        <v>#N/A</v>
      </c>
      <c r="NU95" s="165" t="e">
        <f t="shared" si="178"/>
        <v>#N/A</v>
      </c>
      <c r="NV95" s="165" t="e">
        <f t="shared" si="178"/>
        <v>#N/A</v>
      </c>
      <c r="NW95" s="165" t="e">
        <f t="shared" si="178"/>
        <v>#N/A</v>
      </c>
      <c r="NX95" s="165" t="e">
        <f t="shared" si="178"/>
        <v>#N/A</v>
      </c>
      <c r="NY95" s="165" t="e">
        <f t="shared" si="178"/>
        <v>#N/A</v>
      </c>
      <c r="NZ95" s="165" t="e">
        <f t="shared" si="178"/>
        <v>#N/A</v>
      </c>
      <c r="OA95" s="165" t="e">
        <f t="shared" si="178"/>
        <v>#N/A</v>
      </c>
      <c r="OB95" s="165" t="e">
        <f t="shared" si="178"/>
        <v>#N/A</v>
      </c>
      <c r="OC95" s="165" t="e">
        <f t="shared" si="178"/>
        <v>#N/A</v>
      </c>
      <c r="OD95" s="165" t="e">
        <f t="shared" si="178"/>
        <v>#N/A</v>
      </c>
      <c r="OE95" s="165" t="e">
        <f t="shared" si="178"/>
        <v>#N/A</v>
      </c>
      <c r="OF95" s="165" t="e">
        <f t="shared" si="178"/>
        <v>#N/A</v>
      </c>
      <c r="OG95" s="165" t="e">
        <f t="shared" si="178"/>
        <v>#N/A</v>
      </c>
      <c r="OH95" s="165" t="e">
        <f t="shared" si="178"/>
        <v>#N/A</v>
      </c>
      <c r="OI95" s="165" t="e">
        <f t="shared" si="178"/>
        <v>#N/A</v>
      </c>
      <c r="OJ95" s="165" t="e">
        <f t="shared" si="178"/>
        <v>#N/A</v>
      </c>
      <c r="OK95" s="165" t="e">
        <f t="shared" si="179"/>
        <v>#N/A</v>
      </c>
      <c r="OL95" s="165" t="e">
        <f t="shared" si="179"/>
        <v>#N/A</v>
      </c>
      <c r="OM95" s="165" t="e">
        <f t="shared" si="179"/>
        <v>#N/A</v>
      </c>
      <c r="ON95" s="165" t="e">
        <f t="shared" si="179"/>
        <v>#N/A</v>
      </c>
      <c r="OO95" s="165" t="e">
        <f t="shared" si="179"/>
        <v>#N/A</v>
      </c>
      <c r="OP95" s="165" t="e">
        <f t="shared" si="179"/>
        <v>#N/A</v>
      </c>
      <c r="OQ95" s="165" t="e">
        <f t="shared" si="179"/>
        <v>#N/A</v>
      </c>
      <c r="OR95" s="165" t="e">
        <f t="shared" si="179"/>
        <v>#N/A</v>
      </c>
      <c r="OS95" s="165" t="e">
        <f t="shared" si="179"/>
        <v>#N/A</v>
      </c>
      <c r="OT95" s="165" t="e">
        <f t="shared" si="179"/>
        <v>#N/A</v>
      </c>
      <c r="OU95" s="165" t="e">
        <f t="shared" si="179"/>
        <v>#N/A</v>
      </c>
      <c r="OV95" s="165" t="e">
        <f t="shared" si="179"/>
        <v>#N/A</v>
      </c>
      <c r="OW95" s="165" t="e">
        <f t="shared" si="199"/>
        <v>#N/A</v>
      </c>
      <c r="OX95" s="165" t="e">
        <f t="shared" si="199"/>
        <v>#N/A</v>
      </c>
      <c r="OY95" s="165" t="e">
        <f t="shared" si="199"/>
        <v>#N/A</v>
      </c>
      <c r="OZ95" s="165" t="e">
        <f t="shared" si="199"/>
        <v>#N/A</v>
      </c>
      <c r="PA95" s="165" t="e">
        <f t="shared" si="199"/>
        <v>#N/A</v>
      </c>
      <c r="PB95" s="165" t="e">
        <f t="shared" si="199"/>
        <v>#N/A</v>
      </c>
      <c r="PC95" s="165" t="e">
        <f t="shared" si="199"/>
        <v>#N/A</v>
      </c>
      <c r="PD95" s="165" t="e">
        <f t="shared" si="199"/>
        <v>#N/A</v>
      </c>
      <c r="PE95" s="165" t="e">
        <f t="shared" si="199"/>
        <v>#N/A</v>
      </c>
      <c r="PF95" s="165" t="e">
        <f t="shared" si="171"/>
        <v>#N/A</v>
      </c>
      <c r="PG95" s="165" t="e">
        <f t="shared" si="171"/>
        <v>#N/A</v>
      </c>
      <c r="PH95" s="165" t="e">
        <f t="shared" si="171"/>
        <v>#N/A</v>
      </c>
    </row>
    <row r="96" spans="1:424" hidden="1" x14ac:dyDescent="0.45">
      <c r="A96" s="4">
        <v>93</v>
      </c>
      <c r="B96" s="91"/>
      <c r="C96" s="91"/>
      <c r="D96" s="91"/>
      <c r="E96" s="120" t="str">
        <f t="shared" si="146"/>
        <v/>
      </c>
      <c r="F96" s="120" t="str">
        <f t="shared" si="147"/>
        <v/>
      </c>
      <c r="G96" s="71" t="str">
        <f t="shared" si="148"/>
        <v/>
      </c>
      <c r="H96" s="23"/>
      <c r="I96" s="55"/>
      <c r="J96" s="298"/>
      <c r="K96" s="72" t="str">
        <f>IF(AND(B96&gt;0,C96&gt;0,D96&gt;0),IF(ISBLANK(J96),IF(ISBLANK(H96),"",(D96-B96)*VLOOKUP(H96,VLookups!$A$4:$B$13,2,FALSE)),J96),"")</f>
        <v/>
      </c>
      <c r="L96" s="73" t="str">
        <f t="shared" si="144"/>
        <v/>
      </c>
      <c r="M96" s="91"/>
      <c r="N96" s="265" t="str">
        <f>IF(AND(M96&gt;0,C96&gt;0,NOT(K96="")),ABS(VLOOKUP($M$1,VLookups!$A$43:$B$44,2,FALSE)-_xlfn.NORM.DIST(M96,G96,K96,TRUE)),"")</f>
        <v/>
      </c>
      <c r="O96" s="90" t="str">
        <f>IF(AND($B96&gt;0,$C96&gt;0,$D96&gt;0,NOT(ISBLANK($H96))),_xlfn.NORM.INV(ABS(VLOOKUP($M$1,VLookups!$A$43:$B$44,2,FALSE)-O$3),$G96,$K96),"")</f>
        <v/>
      </c>
      <c r="P96" s="89" t="str">
        <f>IF(AND($B96&gt;0,$C96&gt;0,$D96&gt;0,NOT(ISBLANK($H96))),_xlfn.NORM.INV(ABS(VLOOKUP($M$1,VLookups!$A$43:$B$44,2,FALSE)-P$3),$G96,$K96),"")</f>
        <v/>
      </c>
      <c r="Q96" s="90" t="str">
        <f>IF(AND($B96&gt;0,$C96&gt;0,$D96&gt;0,NOT(ISBLANK($H96))),_xlfn.NORM.INV(ABS(VLOOKUP($M$1,VLookups!$A$43:$B$44,2,FALSE)-Q$3),$G96,$K96),"")</f>
        <v/>
      </c>
      <c r="R96" s="89" t="str">
        <f>IF(AND($B96&gt;0,$C96&gt;0,$D96&gt;0,NOT(ISBLANK($H96))),_xlfn.NORM.INV(ABS(VLOOKUP($M$1,VLookups!$A$43:$B$44,2,FALSE)-R$3),$G96,$K96),"")</f>
        <v/>
      </c>
      <c r="S96" s="90" t="str">
        <f>IF(AND($B96&gt;0,$C96&gt;0,$D96&gt;0,NOT(ISBLANK($H96))),_xlfn.NORM.INV(ABS(VLOOKUP($M$1,VLookups!$A$43:$B$44,2,FALSE)-S$3),$G96,$K96),"")</f>
        <v/>
      </c>
      <c r="T96" s="89" t="str">
        <f>IF(AND($B96&gt;0,$C96&gt;0,$D96&gt;0,NOT(ISBLANK($H96))),_xlfn.NORM.INV(ABS(VLOOKUP($M$1,VLookups!$A$43:$B$44,2,FALSE)-T$3),$G96,$K96),"")</f>
        <v/>
      </c>
      <c r="U96" s="5"/>
      <c r="V96" s="164" t="str">
        <f t="shared" si="149"/>
        <v/>
      </c>
      <c r="W96" s="47" t="str">
        <f t="shared" si="195"/>
        <v/>
      </c>
      <c r="X96" s="47" t="str">
        <f t="shared" si="195"/>
        <v/>
      </c>
      <c r="Y96" s="47" t="str">
        <f t="shared" si="195"/>
        <v/>
      </c>
      <c r="Z96" s="47" t="str">
        <f t="shared" si="195"/>
        <v/>
      </c>
      <c r="AA96" s="47" t="str">
        <f t="shared" si="195"/>
        <v/>
      </c>
      <c r="AB96" s="47" t="str">
        <f t="shared" si="195"/>
        <v/>
      </c>
      <c r="AC96" s="47" t="str">
        <f t="shared" si="195"/>
        <v/>
      </c>
      <c r="AD96" s="47" t="str">
        <f t="shared" si="195"/>
        <v/>
      </c>
      <c r="AE96" s="47" t="str">
        <f t="shared" si="195"/>
        <v/>
      </c>
      <c r="AF96" s="47" t="str">
        <f t="shared" si="195"/>
        <v/>
      </c>
      <c r="AG96" s="47" t="str">
        <f t="shared" si="195"/>
        <v/>
      </c>
      <c r="AH96" s="47" t="str">
        <f t="shared" si="195"/>
        <v/>
      </c>
      <c r="AI96" s="47" t="str">
        <f t="shared" si="195"/>
        <v/>
      </c>
      <c r="AJ96" s="47" t="str">
        <f t="shared" si="195"/>
        <v/>
      </c>
      <c r="AK96" s="47" t="str">
        <f t="shared" si="195"/>
        <v/>
      </c>
      <c r="AL96" s="47" t="str">
        <f t="shared" si="195"/>
        <v/>
      </c>
      <c r="AM96" s="47" t="str">
        <f t="shared" si="187"/>
        <v/>
      </c>
      <c r="AN96" s="47" t="str">
        <f t="shared" si="187"/>
        <v/>
      </c>
      <c r="AO96" s="47" t="str">
        <f t="shared" si="187"/>
        <v/>
      </c>
      <c r="AP96" s="47" t="str">
        <f t="shared" si="187"/>
        <v/>
      </c>
      <c r="AQ96" s="47" t="str">
        <f t="shared" si="187"/>
        <v/>
      </c>
      <c r="AR96" s="47" t="str">
        <f t="shared" si="187"/>
        <v/>
      </c>
      <c r="AS96" s="47" t="str">
        <f t="shared" si="187"/>
        <v/>
      </c>
      <c r="AT96" s="47" t="str">
        <f t="shared" si="187"/>
        <v/>
      </c>
      <c r="AU96" s="47" t="str">
        <f t="shared" si="187"/>
        <v/>
      </c>
      <c r="AV96" s="47" t="str">
        <f t="shared" si="187"/>
        <v/>
      </c>
      <c r="AW96" s="47" t="str">
        <f t="shared" si="187"/>
        <v/>
      </c>
      <c r="AX96" s="47" t="str">
        <f t="shared" si="187"/>
        <v/>
      </c>
      <c r="AY96" s="47" t="str">
        <f t="shared" si="187"/>
        <v/>
      </c>
      <c r="AZ96" s="47" t="str">
        <f t="shared" si="187"/>
        <v/>
      </c>
      <c r="BA96" s="47" t="str">
        <f t="shared" si="187"/>
        <v/>
      </c>
      <c r="BB96" s="47" t="str">
        <f t="shared" si="188"/>
        <v/>
      </c>
      <c r="BC96" s="47" t="str">
        <f t="shared" si="188"/>
        <v/>
      </c>
      <c r="BD96" s="47" t="str">
        <f t="shared" si="188"/>
        <v/>
      </c>
      <c r="BE96" s="47" t="str">
        <f t="shared" si="188"/>
        <v/>
      </c>
      <c r="BF96" s="47" t="str">
        <f t="shared" si="188"/>
        <v/>
      </c>
      <c r="BG96" s="47" t="str">
        <f t="shared" si="188"/>
        <v/>
      </c>
      <c r="BH96" s="47" t="str">
        <f t="shared" si="188"/>
        <v/>
      </c>
      <c r="BI96" s="47" t="str">
        <f t="shared" si="188"/>
        <v/>
      </c>
      <c r="BJ96" s="47" t="str">
        <f t="shared" si="188"/>
        <v/>
      </c>
      <c r="BK96" s="47" t="str">
        <f t="shared" si="188"/>
        <v/>
      </c>
      <c r="BL96" s="47" t="str">
        <f t="shared" si="188"/>
        <v/>
      </c>
      <c r="BM96" s="47" t="str">
        <f t="shared" si="188"/>
        <v/>
      </c>
      <c r="BN96" s="47" t="str">
        <f t="shared" si="188"/>
        <v/>
      </c>
      <c r="BO96" s="47" t="str">
        <f t="shared" si="188"/>
        <v/>
      </c>
      <c r="BP96" s="47" t="str">
        <f t="shared" si="188"/>
        <v/>
      </c>
      <c r="BQ96" s="47" t="str">
        <f t="shared" si="188"/>
        <v/>
      </c>
      <c r="BR96" s="47" t="str">
        <f t="shared" si="182"/>
        <v/>
      </c>
      <c r="BS96" s="47" t="str">
        <f t="shared" si="182"/>
        <v/>
      </c>
      <c r="BT96" s="47" t="str">
        <f t="shared" si="182"/>
        <v/>
      </c>
      <c r="BU96" s="47" t="str">
        <f t="shared" si="182"/>
        <v/>
      </c>
      <c r="BV96" s="47" t="str">
        <f t="shared" si="182"/>
        <v/>
      </c>
      <c r="BW96" s="47" t="str">
        <f t="shared" si="182"/>
        <v/>
      </c>
      <c r="BX96" s="47" t="str">
        <f t="shared" si="182"/>
        <v/>
      </c>
      <c r="BY96" s="47" t="str">
        <f t="shared" si="182"/>
        <v/>
      </c>
      <c r="BZ96" s="47" t="str">
        <f t="shared" si="182"/>
        <v/>
      </c>
      <c r="CA96" s="47" t="str">
        <f t="shared" si="182"/>
        <v/>
      </c>
      <c r="CB96" s="47" t="str">
        <f t="shared" si="182"/>
        <v/>
      </c>
      <c r="CC96" s="47" t="str">
        <f t="shared" si="182"/>
        <v/>
      </c>
      <c r="CD96" s="47" t="str">
        <f t="shared" si="182"/>
        <v/>
      </c>
      <c r="CE96" s="47" t="str">
        <f t="shared" si="182"/>
        <v/>
      </c>
      <c r="CF96" s="47" t="str">
        <f t="shared" si="182"/>
        <v/>
      </c>
      <c r="CG96" s="47" t="str">
        <f t="shared" si="189"/>
        <v/>
      </c>
      <c r="CH96" s="47" t="str">
        <f t="shared" si="189"/>
        <v/>
      </c>
      <c r="CI96" s="47" t="str">
        <f t="shared" si="189"/>
        <v/>
      </c>
      <c r="CJ96" s="47" t="str">
        <f t="shared" si="189"/>
        <v/>
      </c>
      <c r="CK96" s="47" t="str">
        <f t="shared" si="189"/>
        <v/>
      </c>
      <c r="CL96" s="47" t="str">
        <f t="shared" si="189"/>
        <v/>
      </c>
      <c r="CM96" s="47" t="str">
        <f t="shared" si="189"/>
        <v/>
      </c>
      <c r="CN96" s="47" t="str">
        <f t="shared" si="189"/>
        <v/>
      </c>
      <c r="CO96" s="47" t="str">
        <f t="shared" si="189"/>
        <v/>
      </c>
      <c r="CP96" s="47" t="str">
        <f t="shared" si="189"/>
        <v/>
      </c>
      <c r="CQ96" s="47" t="str">
        <f t="shared" si="189"/>
        <v/>
      </c>
      <c r="CR96" s="47" t="str">
        <f t="shared" si="189"/>
        <v/>
      </c>
      <c r="CS96" s="47" t="str">
        <f t="shared" si="189"/>
        <v/>
      </c>
      <c r="CT96" s="47" t="str">
        <f t="shared" si="189"/>
        <v/>
      </c>
      <c r="CU96" s="47" t="str">
        <f t="shared" si="189"/>
        <v/>
      </c>
      <c r="CV96" s="47" t="str">
        <f t="shared" si="189"/>
        <v/>
      </c>
      <c r="CW96" s="47" t="str">
        <f t="shared" si="183"/>
        <v/>
      </c>
      <c r="CX96" s="47" t="str">
        <f t="shared" si="183"/>
        <v/>
      </c>
      <c r="CY96" s="47" t="str">
        <f t="shared" si="183"/>
        <v/>
      </c>
      <c r="CZ96" s="47" t="str">
        <f t="shared" si="183"/>
        <v/>
      </c>
      <c r="DA96" s="47" t="str">
        <f t="shared" si="183"/>
        <v/>
      </c>
      <c r="DB96" s="47" t="str">
        <f t="shared" si="183"/>
        <v/>
      </c>
      <c r="DC96" s="47" t="str">
        <f t="shared" si="183"/>
        <v/>
      </c>
      <c r="DD96" s="47" t="str">
        <f t="shared" si="183"/>
        <v/>
      </c>
      <c r="DE96" s="47" t="str">
        <f t="shared" si="183"/>
        <v/>
      </c>
      <c r="DF96" s="47" t="str">
        <f t="shared" si="183"/>
        <v/>
      </c>
      <c r="DG96" s="47" t="str">
        <f t="shared" si="183"/>
        <v/>
      </c>
      <c r="DH96" s="47" t="str">
        <f t="shared" si="183"/>
        <v/>
      </c>
      <c r="DI96" s="47" t="str">
        <f t="shared" si="183"/>
        <v/>
      </c>
      <c r="DJ96" s="47" t="str">
        <f t="shared" si="183"/>
        <v/>
      </c>
      <c r="DK96" s="47" t="str">
        <f t="shared" si="183"/>
        <v/>
      </c>
      <c r="DL96" s="47" t="str">
        <f t="shared" si="190"/>
        <v/>
      </c>
      <c r="DM96" s="47" t="str">
        <f t="shared" si="190"/>
        <v/>
      </c>
      <c r="DN96" s="47" t="str">
        <f t="shared" si="190"/>
        <v/>
      </c>
      <c r="DO96" s="47" t="str">
        <f t="shared" si="190"/>
        <v/>
      </c>
      <c r="DP96" s="47" t="str">
        <f t="shared" si="190"/>
        <v/>
      </c>
      <c r="DQ96" s="47" t="str">
        <f t="shared" si="190"/>
        <v/>
      </c>
      <c r="DR96" s="47" t="str">
        <f t="shared" si="190"/>
        <v/>
      </c>
      <c r="DS96" s="179" t="str">
        <f t="shared" si="150"/>
        <v/>
      </c>
      <c r="DT96" s="47" t="str">
        <f t="shared" si="196"/>
        <v/>
      </c>
      <c r="DU96" s="47" t="str">
        <f t="shared" si="196"/>
        <v/>
      </c>
      <c r="DV96" s="47" t="str">
        <f t="shared" si="196"/>
        <v/>
      </c>
      <c r="DW96" s="47" t="str">
        <f t="shared" si="196"/>
        <v/>
      </c>
      <c r="DX96" s="47" t="str">
        <f t="shared" si="196"/>
        <v/>
      </c>
      <c r="DY96" s="47" t="str">
        <f t="shared" si="196"/>
        <v/>
      </c>
      <c r="DZ96" s="47" t="str">
        <f t="shared" si="196"/>
        <v/>
      </c>
      <c r="EA96" s="47" t="str">
        <f t="shared" si="196"/>
        <v/>
      </c>
      <c r="EB96" s="47" t="str">
        <f t="shared" si="196"/>
        <v/>
      </c>
      <c r="EC96" s="47" t="str">
        <f t="shared" si="196"/>
        <v/>
      </c>
      <c r="ED96" s="47" t="str">
        <f t="shared" si="196"/>
        <v/>
      </c>
      <c r="EE96" s="47" t="str">
        <f t="shared" si="196"/>
        <v/>
      </c>
      <c r="EF96" s="47" t="str">
        <f t="shared" si="196"/>
        <v/>
      </c>
      <c r="EG96" s="47" t="str">
        <f t="shared" si="196"/>
        <v/>
      </c>
      <c r="EH96" s="47" t="str">
        <f t="shared" si="196"/>
        <v/>
      </c>
      <c r="EI96" s="47" t="str">
        <f t="shared" si="196"/>
        <v/>
      </c>
      <c r="EJ96" s="47" t="str">
        <f t="shared" si="191"/>
        <v/>
      </c>
      <c r="EK96" s="47" t="str">
        <f t="shared" si="191"/>
        <v/>
      </c>
      <c r="EL96" s="47" t="str">
        <f t="shared" si="191"/>
        <v/>
      </c>
      <c r="EM96" s="47" t="str">
        <f t="shared" si="191"/>
        <v/>
      </c>
      <c r="EN96" s="47" t="str">
        <f t="shared" si="191"/>
        <v/>
      </c>
      <c r="EO96" s="47" t="str">
        <f t="shared" si="191"/>
        <v/>
      </c>
      <c r="EP96" s="47" t="str">
        <f t="shared" si="191"/>
        <v/>
      </c>
      <c r="EQ96" s="47" t="str">
        <f t="shared" si="191"/>
        <v/>
      </c>
      <c r="ER96" s="47" t="str">
        <f t="shared" si="191"/>
        <v/>
      </c>
      <c r="ES96" s="47" t="str">
        <f t="shared" si="191"/>
        <v/>
      </c>
      <c r="ET96" s="47" t="str">
        <f t="shared" si="191"/>
        <v/>
      </c>
      <c r="EU96" s="47" t="str">
        <f t="shared" si="191"/>
        <v/>
      </c>
      <c r="EV96" s="47" t="str">
        <f t="shared" si="191"/>
        <v/>
      </c>
      <c r="EW96" s="47" t="str">
        <f t="shared" si="191"/>
        <v/>
      </c>
      <c r="EX96" s="47" t="str">
        <f t="shared" si="191"/>
        <v/>
      </c>
      <c r="EY96" s="47" t="str">
        <f t="shared" si="192"/>
        <v/>
      </c>
      <c r="EZ96" s="47" t="str">
        <f t="shared" si="192"/>
        <v/>
      </c>
      <c r="FA96" s="47" t="str">
        <f t="shared" si="192"/>
        <v/>
      </c>
      <c r="FB96" s="47" t="str">
        <f t="shared" si="192"/>
        <v/>
      </c>
      <c r="FC96" s="47" t="str">
        <f t="shared" si="192"/>
        <v/>
      </c>
      <c r="FD96" s="47" t="str">
        <f t="shared" si="192"/>
        <v/>
      </c>
      <c r="FE96" s="47" t="str">
        <f t="shared" si="192"/>
        <v/>
      </c>
      <c r="FF96" s="47" t="str">
        <f t="shared" si="192"/>
        <v/>
      </c>
      <c r="FG96" s="47" t="str">
        <f t="shared" si="192"/>
        <v/>
      </c>
      <c r="FH96" s="47" t="str">
        <f t="shared" si="192"/>
        <v/>
      </c>
      <c r="FI96" s="47" t="str">
        <f t="shared" si="192"/>
        <v/>
      </c>
      <c r="FJ96" s="47" t="str">
        <f t="shared" si="192"/>
        <v/>
      </c>
      <c r="FK96" s="47" t="str">
        <f t="shared" si="192"/>
        <v/>
      </c>
      <c r="FL96" s="47" t="str">
        <f t="shared" si="192"/>
        <v/>
      </c>
      <c r="FM96" s="47" t="str">
        <f t="shared" si="192"/>
        <v/>
      </c>
      <c r="FN96" s="47" t="str">
        <f t="shared" si="192"/>
        <v/>
      </c>
      <c r="FO96" s="47" t="str">
        <f t="shared" si="184"/>
        <v/>
      </c>
      <c r="FP96" s="47" t="str">
        <f t="shared" si="184"/>
        <v/>
      </c>
      <c r="FQ96" s="47" t="str">
        <f t="shared" si="184"/>
        <v/>
      </c>
      <c r="FR96" s="47" t="str">
        <f t="shared" si="184"/>
        <v/>
      </c>
      <c r="FS96" s="47" t="str">
        <f t="shared" si="184"/>
        <v/>
      </c>
      <c r="FT96" s="47" t="str">
        <f t="shared" si="184"/>
        <v/>
      </c>
      <c r="FU96" s="47" t="str">
        <f t="shared" si="184"/>
        <v/>
      </c>
      <c r="FV96" s="47" t="str">
        <f t="shared" si="184"/>
        <v/>
      </c>
      <c r="FW96" s="47" t="str">
        <f t="shared" si="184"/>
        <v/>
      </c>
      <c r="FX96" s="47" t="str">
        <f t="shared" si="184"/>
        <v/>
      </c>
      <c r="FY96" s="47" t="str">
        <f t="shared" si="184"/>
        <v/>
      </c>
      <c r="FZ96" s="47" t="str">
        <f t="shared" si="184"/>
        <v/>
      </c>
      <c r="GA96" s="47" t="str">
        <f t="shared" si="184"/>
        <v/>
      </c>
      <c r="GB96" s="47" t="str">
        <f t="shared" si="184"/>
        <v/>
      </c>
      <c r="GC96" s="47" t="str">
        <f t="shared" si="184"/>
        <v/>
      </c>
      <c r="GD96" s="47" t="str">
        <f t="shared" si="193"/>
        <v/>
      </c>
      <c r="GE96" s="47" t="str">
        <f t="shared" si="193"/>
        <v/>
      </c>
      <c r="GF96" s="47" t="str">
        <f t="shared" si="193"/>
        <v/>
      </c>
      <c r="GG96" s="47" t="str">
        <f t="shared" si="193"/>
        <v/>
      </c>
      <c r="GH96" s="47" t="str">
        <f t="shared" si="193"/>
        <v/>
      </c>
      <c r="GI96" s="47" t="str">
        <f t="shared" si="193"/>
        <v/>
      </c>
      <c r="GJ96" s="47" t="str">
        <f t="shared" si="193"/>
        <v/>
      </c>
      <c r="GK96" s="47" t="str">
        <f t="shared" si="193"/>
        <v/>
      </c>
      <c r="GL96" s="47" t="str">
        <f t="shared" si="193"/>
        <v/>
      </c>
      <c r="GM96" s="47" t="str">
        <f t="shared" si="193"/>
        <v/>
      </c>
      <c r="GN96" s="47" t="str">
        <f t="shared" si="193"/>
        <v/>
      </c>
      <c r="GO96" s="47" t="str">
        <f t="shared" si="193"/>
        <v/>
      </c>
      <c r="GP96" s="47" t="str">
        <f t="shared" si="193"/>
        <v/>
      </c>
      <c r="GQ96" s="47" t="str">
        <f t="shared" si="193"/>
        <v/>
      </c>
      <c r="GR96" s="47" t="str">
        <f t="shared" si="193"/>
        <v/>
      </c>
      <c r="GS96" s="47" t="str">
        <f t="shared" si="193"/>
        <v/>
      </c>
      <c r="GT96" s="47" t="str">
        <f t="shared" si="185"/>
        <v/>
      </c>
      <c r="GU96" s="47" t="str">
        <f t="shared" si="185"/>
        <v/>
      </c>
      <c r="GV96" s="47" t="str">
        <f t="shared" si="185"/>
        <v/>
      </c>
      <c r="GW96" s="47" t="str">
        <f t="shared" si="185"/>
        <v/>
      </c>
      <c r="GX96" s="47" t="str">
        <f t="shared" si="185"/>
        <v/>
      </c>
      <c r="GY96" s="47" t="str">
        <f t="shared" si="185"/>
        <v/>
      </c>
      <c r="GZ96" s="47" t="str">
        <f t="shared" si="185"/>
        <v/>
      </c>
      <c r="HA96" s="47" t="str">
        <f t="shared" si="185"/>
        <v/>
      </c>
      <c r="HB96" s="47" t="str">
        <f t="shared" si="185"/>
        <v/>
      </c>
      <c r="HC96" s="47" t="str">
        <f t="shared" si="185"/>
        <v/>
      </c>
      <c r="HD96" s="47" t="str">
        <f t="shared" si="185"/>
        <v/>
      </c>
      <c r="HE96" s="47" t="str">
        <f t="shared" si="185"/>
        <v/>
      </c>
      <c r="HF96" s="47" t="str">
        <f t="shared" si="185"/>
        <v/>
      </c>
      <c r="HG96" s="47" t="str">
        <f t="shared" si="185"/>
        <v/>
      </c>
      <c r="HH96" s="47" t="str">
        <f t="shared" si="185"/>
        <v/>
      </c>
      <c r="HI96" s="47" t="str">
        <f t="shared" si="194"/>
        <v/>
      </c>
      <c r="HJ96" s="47" t="str">
        <f t="shared" si="194"/>
        <v/>
      </c>
      <c r="HK96" s="47" t="str">
        <f t="shared" si="194"/>
        <v/>
      </c>
      <c r="HL96" s="47" t="str">
        <f t="shared" si="194"/>
        <v/>
      </c>
      <c r="HM96" s="47" t="str">
        <f t="shared" si="194"/>
        <v/>
      </c>
      <c r="HN96" s="47" t="str">
        <f t="shared" si="194"/>
        <v/>
      </c>
      <c r="HO96" s="47" t="str">
        <f t="shared" si="194"/>
        <v/>
      </c>
      <c r="HP96" s="165" t="e">
        <f t="shared" si="186"/>
        <v>#N/A</v>
      </c>
      <c r="HQ96" s="165" t="e">
        <f t="shared" si="186"/>
        <v>#N/A</v>
      </c>
      <c r="HR96" s="165" t="e">
        <f t="shared" si="186"/>
        <v>#N/A</v>
      </c>
      <c r="HS96" s="165" t="e">
        <f t="shared" si="186"/>
        <v>#N/A</v>
      </c>
      <c r="HT96" s="165" t="e">
        <f t="shared" si="186"/>
        <v>#N/A</v>
      </c>
      <c r="HU96" s="165" t="e">
        <f t="shared" si="186"/>
        <v>#N/A</v>
      </c>
      <c r="HV96" s="165" t="e">
        <f t="shared" si="186"/>
        <v>#N/A</v>
      </c>
      <c r="HW96" s="165" t="e">
        <f t="shared" si="186"/>
        <v>#N/A</v>
      </c>
      <c r="HX96" s="165" t="e">
        <f t="shared" si="186"/>
        <v>#N/A</v>
      </c>
      <c r="HY96" s="165" t="e">
        <f t="shared" si="186"/>
        <v>#N/A</v>
      </c>
      <c r="HZ96" s="165" t="e">
        <f t="shared" si="186"/>
        <v>#N/A</v>
      </c>
      <c r="IA96" s="165" t="e">
        <f t="shared" si="186"/>
        <v>#N/A</v>
      </c>
      <c r="IB96" s="165" t="e">
        <f t="shared" si="186"/>
        <v>#N/A</v>
      </c>
      <c r="IC96" s="165" t="e">
        <f t="shared" si="186"/>
        <v>#N/A</v>
      </c>
      <c r="ID96" s="165" t="e">
        <f t="shared" si="186"/>
        <v>#N/A</v>
      </c>
      <c r="IE96" s="165" t="e">
        <f t="shared" si="151"/>
        <v>#N/A</v>
      </c>
      <c r="IF96" s="165" t="e">
        <f t="shared" si="151"/>
        <v>#N/A</v>
      </c>
      <c r="IG96" s="165" t="e">
        <f t="shared" si="151"/>
        <v>#N/A</v>
      </c>
      <c r="IH96" s="165" t="e">
        <f t="shared" si="151"/>
        <v>#N/A</v>
      </c>
      <c r="II96" s="165" t="e">
        <f t="shared" si="151"/>
        <v>#N/A</v>
      </c>
      <c r="IJ96" s="165" t="e">
        <f t="shared" si="151"/>
        <v>#N/A</v>
      </c>
      <c r="IK96" s="165" t="e">
        <f t="shared" si="151"/>
        <v>#N/A</v>
      </c>
      <c r="IL96" s="165" t="e">
        <f t="shared" si="151"/>
        <v>#N/A</v>
      </c>
      <c r="IM96" s="165" t="e">
        <f t="shared" si="151"/>
        <v>#N/A</v>
      </c>
      <c r="IN96" s="165" t="e">
        <f t="shared" si="151"/>
        <v>#N/A</v>
      </c>
      <c r="IO96" s="165" t="e">
        <f t="shared" si="151"/>
        <v>#N/A</v>
      </c>
      <c r="IP96" s="165" t="e">
        <f t="shared" si="151"/>
        <v>#N/A</v>
      </c>
      <c r="IQ96" s="165" t="e">
        <f t="shared" si="151"/>
        <v>#N/A</v>
      </c>
      <c r="IR96" s="165" t="e">
        <f t="shared" si="151"/>
        <v>#N/A</v>
      </c>
      <c r="IS96" s="165" t="e">
        <f t="shared" si="151"/>
        <v>#N/A</v>
      </c>
      <c r="IT96" s="165" t="e">
        <f t="shared" si="151"/>
        <v>#N/A</v>
      </c>
      <c r="IU96" s="165" t="e">
        <f t="shared" si="197"/>
        <v>#N/A</v>
      </c>
      <c r="IV96" s="165" t="e">
        <f t="shared" si="197"/>
        <v>#N/A</v>
      </c>
      <c r="IW96" s="165" t="e">
        <f t="shared" si="197"/>
        <v>#N/A</v>
      </c>
      <c r="IX96" s="165" t="e">
        <f t="shared" si="197"/>
        <v>#N/A</v>
      </c>
      <c r="IY96" s="165" t="e">
        <f t="shared" si="181"/>
        <v>#N/A</v>
      </c>
      <c r="IZ96" s="165" t="e">
        <f t="shared" si="181"/>
        <v>#N/A</v>
      </c>
      <c r="JA96" s="165" t="e">
        <f t="shared" si="181"/>
        <v>#N/A</v>
      </c>
      <c r="JB96" s="165" t="e">
        <f t="shared" si="181"/>
        <v>#N/A</v>
      </c>
      <c r="JC96" s="165" t="e">
        <f t="shared" si="181"/>
        <v>#N/A</v>
      </c>
      <c r="JD96" s="165" t="e">
        <f t="shared" si="181"/>
        <v>#N/A</v>
      </c>
      <c r="JE96" s="165" t="e">
        <f t="shared" si="181"/>
        <v>#N/A</v>
      </c>
      <c r="JF96" s="165" t="e">
        <f t="shared" si="181"/>
        <v>#N/A</v>
      </c>
      <c r="JG96" s="165" t="e">
        <f t="shared" si="181"/>
        <v>#N/A</v>
      </c>
      <c r="JH96" s="165" t="e">
        <f t="shared" si="181"/>
        <v>#N/A</v>
      </c>
      <c r="JI96" s="165" t="e">
        <f t="shared" si="181"/>
        <v>#N/A</v>
      </c>
      <c r="JJ96" s="165" t="e">
        <f t="shared" si="168"/>
        <v>#N/A</v>
      </c>
      <c r="JK96" s="165" t="e">
        <f t="shared" si="168"/>
        <v>#N/A</v>
      </c>
      <c r="JL96" s="165" t="e">
        <f t="shared" si="168"/>
        <v>#N/A</v>
      </c>
      <c r="JM96" s="165" t="e">
        <f t="shared" si="168"/>
        <v>#N/A</v>
      </c>
      <c r="JN96" s="165" t="e">
        <f t="shared" si="168"/>
        <v>#N/A</v>
      </c>
      <c r="JO96" s="165" t="e">
        <f t="shared" si="168"/>
        <v>#N/A</v>
      </c>
      <c r="JP96" s="165" t="e">
        <f t="shared" si="168"/>
        <v>#N/A</v>
      </c>
      <c r="JQ96" s="165" t="e">
        <f t="shared" si="168"/>
        <v>#N/A</v>
      </c>
      <c r="JR96" s="165" t="e">
        <f t="shared" si="168"/>
        <v>#N/A</v>
      </c>
      <c r="JS96" s="165" t="e">
        <f t="shared" si="168"/>
        <v>#N/A</v>
      </c>
      <c r="JT96" s="165" t="e">
        <f t="shared" si="168"/>
        <v>#N/A</v>
      </c>
      <c r="JU96" s="165" t="e">
        <f t="shared" si="168"/>
        <v>#N/A</v>
      </c>
      <c r="JV96" s="165" t="e">
        <f t="shared" si="168"/>
        <v>#N/A</v>
      </c>
      <c r="JW96" s="165" t="e">
        <f t="shared" si="168"/>
        <v>#N/A</v>
      </c>
      <c r="JX96" s="165" t="e">
        <f t="shared" si="168"/>
        <v>#N/A</v>
      </c>
      <c r="JY96" s="165" t="e">
        <f t="shared" si="168"/>
        <v>#N/A</v>
      </c>
      <c r="JZ96" s="165" t="e">
        <f t="shared" si="198"/>
        <v>#N/A</v>
      </c>
      <c r="KA96" s="165" t="e">
        <f t="shared" si="180"/>
        <v>#N/A</v>
      </c>
      <c r="KB96" s="165" t="e">
        <f t="shared" si="180"/>
        <v>#N/A</v>
      </c>
      <c r="KC96" s="165" t="e">
        <f t="shared" si="172"/>
        <v>#N/A</v>
      </c>
      <c r="KD96" s="165" t="e">
        <f t="shared" si="172"/>
        <v>#N/A</v>
      </c>
      <c r="KE96" s="165" t="e">
        <f t="shared" si="172"/>
        <v>#N/A</v>
      </c>
      <c r="KF96" s="165" t="e">
        <f t="shared" si="172"/>
        <v>#N/A</v>
      </c>
      <c r="KG96" s="165" t="e">
        <f t="shared" si="172"/>
        <v>#N/A</v>
      </c>
      <c r="KH96" s="165" t="e">
        <f t="shared" si="172"/>
        <v>#N/A</v>
      </c>
      <c r="KI96" s="165" t="e">
        <f t="shared" si="172"/>
        <v>#N/A</v>
      </c>
      <c r="KJ96" s="165" t="e">
        <f t="shared" si="172"/>
        <v>#N/A</v>
      </c>
      <c r="KK96" s="165" t="e">
        <f t="shared" si="172"/>
        <v>#N/A</v>
      </c>
      <c r="KL96" s="165" t="e">
        <f t="shared" si="172"/>
        <v>#N/A</v>
      </c>
      <c r="KM96" s="165" t="e">
        <f t="shared" si="172"/>
        <v>#N/A</v>
      </c>
      <c r="KN96" s="165" t="e">
        <f t="shared" si="172"/>
        <v>#N/A</v>
      </c>
      <c r="KO96" s="165" t="e">
        <f t="shared" si="172"/>
        <v>#N/A</v>
      </c>
      <c r="KP96" s="165" t="e">
        <f t="shared" si="172"/>
        <v>#N/A</v>
      </c>
      <c r="KQ96" s="165" t="e">
        <f t="shared" si="172"/>
        <v>#N/A</v>
      </c>
      <c r="KR96" s="165" t="e">
        <f t="shared" si="172"/>
        <v>#N/A</v>
      </c>
      <c r="KS96" s="165" t="e">
        <f t="shared" si="173"/>
        <v>#N/A</v>
      </c>
      <c r="KT96" s="165" t="e">
        <f t="shared" si="173"/>
        <v>#N/A</v>
      </c>
      <c r="KU96" s="165" t="e">
        <f t="shared" si="173"/>
        <v>#N/A</v>
      </c>
      <c r="KV96" s="165" t="e">
        <f t="shared" si="173"/>
        <v>#N/A</v>
      </c>
      <c r="KW96" s="165" t="e">
        <f t="shared" si="173"/>
        <v>#N/A</v>
      </c>
      <c r="KX96" s="165" t="e">
        <f t="shared" si="173"/>
        <v>#N/A</v>
      </c>
      <c r="KY96" s="165" t="e">
        <f t="shared" si="173"/>
        <v>#N/A</v>
      </c>
      <c r="KZ96" s="165" t="e">
        <f t="shared" si="173"/>
        <v>#N/A</v>
      </c>
      <c r="LA96" s="165" t="e">
        <f t="shared" si="173"/>
        <v>#N/A</v>
      </c>
      <c r="LB96" s="165" t="e">
        <f t="shared" si="173"/>
        <v>#N/A</v>
      </c>
      <c r="LC96" s="165" t="e">
        <f t="shared" si="173"/>
        <v>#N/A</v>
      </c>
      <c r="LD96" s="165" t="e">
        <f t="shared" si="173"/>
        <v>#N/A</v>
      </c>
      <c r="LE96" s="165" t="e">
        <f t="shared" si="173"/>
        <v>#N/A</v>
      </c>
      <c r="LF96" s="165" t="e">
        <f t="shared" si="173"/>
        <v>#N/A</v>
      </c>
      <c r="LG96" s="165" t="e">
        <f t="shared" si="173"/>
        <v>#N/A</v>
      </c>
      <c r="LH96" s="165" t="e">
        <f t="shared" si="173"/>
        <v>#N/A</v>
      </c>
      <c r="LI96" s="165" t="e">
        <f t="shared" si="174"/>
        <v>#N/A</v>
      </c>
      <c r="LJ96" s="165" t="e">
        <f t="shared" si="174"/>
        <v>#N/A</v>
      </c>
      <c r="LK96" s="165" t="e">
        <f t="shared" si="174"/>
        <v>#N/A</v>
      </c>
      <c r="LL96" s="165" t="e">
        <f t="shared" si="174"/>
        <v>#N/A</v>
      </c>
      <c r="LM96" s="165" t="e">
        <f t="shared" si="174"/>
        <v>#N/A</v>
      </c>
      <c r="LN96" s="165" t="e">
        <f t="shared" si="174"/>
        <v>#N/A</v>
      </c>
      <c r="LO96" s="165" t="e">
        <f t="shared" si="174"/>
        <v>#N/A</v>
      </c>
      <c r="LP96" s="165" t="e">
        <f t="shared" si="174"/>
        <v>#N/A</v>
      </c>
      <c r="LQ96" s="165" t="e">
        <f t="shared" si="174"/>
        <v>#N/A</v>
      </c>
      <c r="LR96" s="165" t="e">
        <f t="shared" si="174"/>
        <v>#N/A</v>
      </c>
      <c r="LS96" s="165" t="e">
        <f t="shared" si="174"/>
        <v>#N/A</v>
      </c>
      <c r="LT96" s="165" t="e">
        <f t="shared" si="174"/>
        <v>#N/A</v>
      </c>
      <c r="LU96" s="165" t="e">
        <f t="shared" si="174"/>
        <v>#N/A</v>
      </c>
      <c r="LV96" s="165" t="e">
        <f t="shared" si="174"/>
        <v>#N/A</v>
      </c>
      <c r="LW96" s="165" t="e">
        <f t="shared" si="174"/>
        <v>#N/A</v>
      </c>
      <c r="LX96" s="165" t="e">
        <f t="shared" si="174"/>
        <v>#N/A</v>
      </c>
      <c r="LY96" s="165" t="e">
        <f t="shared" si="175"/>
        <v>#N/A</v>
      </c>
      <c r="LZ96" s="165" t="e">
        <f t="shared" si="175"/>
        <v>#N/A</v>
      </c>
      <c r="MA96" s="165" t="e">
        <f t="shared" si="175"/>
        <v>#N/A</v>
      </c>
      <c r="MB96" s="165" t="e">
        <f t="shared" si="175"/>
        <v>#N/A</v>
      </c>
      <c r="MC96" s="165" t="e">
        <f t="shared" si="175"/>
        <v>#N/A</v>
      </c>
      <c r="MD96" s="165" t="e">
        <f t="shared" si="175"/>
        <v>#N/A</v>
      </c>
      <c r="ME96" s="165" t="e">
        <f t="shared" si="175"/>
        <v>#N/A</v>
      </c>
      <c r="MF96" s="165" t="e">
        <f t="shared" si="175"/>
        <v>#N/A</v>
      </c>
      <c r="MG96" s="165" t="e">
        <f t="shared" si="175"/>
        <v>#N/A</v>
      </c>
      <c r="MH96" s="165" t="e">
        <f t="shared" si="175"/>
        <v>#N/A</v>
      </c>
      <c r="MI96" s="165" t="e">
        <f t="shared" si="175"/>
        <v>#N/A</v>
      </c>
      <c r="MJ96" s="165" t="e">
        <f t="shared" si="175"/>
        <v>#N/A</v>
      </c>
      <c r="MK96" s="165" t="e">
        <f t="shared" si="175"/>
        <v>#N/A</v>
      </c>
      <c r="ML96" s="165" t="e">
        <f t="shared" si="175"/>
        <v>#N/A</v>
      </c>
      <c r="MM96" s="165" t="e">
        <f t="shared" si="175"/>
        <v>#N/A</v>
      </c>
      <c r="MN96" s="165" t="e">
        <f t="shared" si="175"/>
        <v>#N/A</v>
      </c>
      <c r="MO96" s="165" t="e">
        <f t="shared" si="176"/>
        <v>#N/A</v>
      </c>
      <c r="MP96" s="165" t="e">
        <f t="shared" si="176"/>
        <v>#N/A</v>
      </c>
      <c r="MQ96" s="165" t="e">
        <f t="shared" si="176"/>
        <v>#N/A</v>
      </c>
      <c r="MR96" s="165" t="e">
        <f t="shared" si="176"/>
        <v>#N/A</v>
      </c>
      <c r="MS96" s="165" t="e">
        <f t="shared" si="176"/>
        <v>#N/A</v>
      </c>
      <c r="MT96" s="165" t="e">
        <f t="shared" si="176"/>
        <v>#N/A</v>
      </c>
      <c r="MU96" s="165" t="e">
        <f t="shared" si="176"/>
        <v>#N/A</v>
      </c>
      <c r="MV96" s="165" t="e">
        <f t="shared" si="176"/>
        <v>#N/A</v>
      </c>
      <c r="MW96" s="165" t="e">
        <f t="shared" si="176"/>
        <v>#N/A</v>
      </c>
      <c r="MX96" s="165" t="e">
        <f t="shared" si="176"/>
        <v>#N/A</v>
      </c>
      <c r="MY96" s="165" t="e">
        <f t="shared" si="176"/>
        <v>#N/A</v>
      </c>
      <c r="MZ96" s="165" t="e">
        <f t="shared" si="176"/>
        <v>#N/A</v>
      </c>
      <c r="NA96" s="165" t="e">
        <f t="shared" si="176"/>
        <v>#N/A</v>
      </c>
      <c r="NB96" s="165" t="e">
        <f t="shared" si="176"/>
        <v>#N/A</v>
      </c>
      <c r="NC96" s="165" t="e">
        <f t="shared" si="176"/>
        <v>#N/A</v>
      </c>
      <c r="ND96" s="165" t="e">
        <f t="shared" si="176"/>
        <v>#N/A</v>
      </c>
      <c r="NE96" s="165" t="e">
        <f t="shared" si="177"/>
        <v>#N/A</v>
      </c>
      <c r="NF96" s="165" t="e">
        <f t="shared" si="177"/>
        <v>#N/A</v>
      </c>
      <c r="NG96" s="165" t="e">
        <f t="shared" si="177"/>
        <v>#N/A</v>
      </c>
      <c r="NH96" s="165" t="e">
        <f t="shared" si="177"/>
        <v>#N/A</v>
      </c>
      <c r="NI96" s="165" t="e">
        <f t="shared" si="177"/>
        <v>#N/A</v>
      </c>
      <c r="NJ96" s="165" t="e">
        <f t="shared" si="177"/>
        <v>#N/A</v>
      </c>
      <c r="NK96" s="165" t="e">
        <f t="shared" si="177"/>
        <v>#N/A</v>
      </c>
      <c r="NL96" s="165" t="e">
        <f t="shared" si="177"/>
        <v>#N/A</v>
      </c>
      <c r="NM96" s="165" t="e">
        <f t="shared" si="177"/>
        <v>#N/A</v>
      </c>
      <c r="NN96" s="165" t="e">
        <f t="shared" si="177"/>
        <v>#N/A</v>
      </c>
      <c r="NO96" s="165" t="e">
        <f t="shared" si="177"/>
        <v>#N/A</v>
      </c>
      <c r="NP96" s="165" t="e">
        <f t="shared" si="177"/>
        <v>#N/A</v>
      </c>
      <c r="NQ96" s="165" t="e">
        <f t="shared" si="177"/>
        <v>#N/A</v>
      </c>
      <c r="NR96" s="165" t="e">
        <f t="shared" si="177"/>
        <v>#N/A</v>
      </c>
      <c r="NS96" s="165" t="e">
        <f t="shared" si="177"/>
        <v>#N/A</v>
      </c>
      <c r="NT96" s="165" t="e">
        <f t="shared" si="177"/>
        <v>#N/A</v>
      </c>
      <c r="NU96" s="165" t="e">
        <f t="shared" si="178"/>
        <v>#N/A</v>
      </c>
      <c r="NV96" s="165" t="e">
        <f t="shared" si="178"/>
        <v>#N/A</v>
      </c>
      <c r="NW96" s="165" t="e">
        <f t="shared" si="178"/>
        <v>#N/A</v>
      </c>
      <c r="NX96" s="165" t="e">
        <f t="shared" si="178"/>
        <v>#N/A</v>
      </c>
      <c r="NY96" s="165" t="e">
        <f t="shared" si="178"/>
        <v>#N/A</v>
      </c>
      <c r="NZ96" s="165" t="e">
        <f t="shared" si="178"/>
        <v>#N/A</v>
      </c>
      <c r="OA96" s="165" t="e">
        <f t="shared" si="178"/>
        <v>#N/A</v>
      </c>
      <c r="OB96" s="165" t="e">
        <f t="shared" si="178"/>
        <v>#N/A</v>
      </c>
      <c r="OC96" s="165" t="e">
        <f t="shared" si="178"/>
        <v>#N/A</v>
      </c>
      <c r="OD96" s="165" t="e">
        <f t="shared" si="178"/>
        <v>#N/A</v>
      </c>
      <c r="OE96" s="165" t="e">
        <f t="shared" si="178"/>
        <v>#N/A</v>
      </c>
      <c r="OF96" s="165" t="e">
        <f t="shared" si="178"/>
        <v>#N/A</v>
      </c>
      <c r="OG96" s="165" t="e">
        <f t="shared" si="178"/>
        <v>#N/A</v>
      </c>
      <c r="OH96" s="165" t="e">
        <f t="shared" si="178"/>
        <v>#N/A</v>
      </c>
      <c r="OI96" s="165" t="e">
        <f t="shared" si="178"/>
        <v>#N/A</v>
      </c>
      <c r="OJ96" s="165" t="e">
        <f t="shared" si="178"/>
        <v>#N/A</v>
      </c>
      <c r="OK96" s="165" t="e">
        <f t="shared" si="179"/>
        <v>#N/A</v>
      </c>
      <c r="OL96" s="165" t="e">
        <f t="shared" si="179"/>
        <v>#N/A</v>
      </c>
      <c r="OM96" s="165" t="e">
        <f t="shared" si="179"/>
        <v>#N/A</v>
      </c>
      <c r="ON96" s="165" t="e">
        <f t="shared" si="179"/>
        <v>#N/A</v>
      </c>
      <c r="OO96" s="165" t="e">
        <f t="shared" si="179"/>
        <v>#N/A</v>
      </c>
      <c r="OP96" s="165" t="e">
        <f t="shared" si="179"/>
        <v>#N/A</v>
      </c>
      <c r="OQ96" s="165" t="e">
        <f t="shared" si="179"/>
        <v>#N/A</v>
      </c>
      <c r="OR96" s="165" t="e">
        <f t="shared" si="179"/>
        <v>#N/A</v>
      </c>
      <c r="OS96" s="165" t="e">
        <f t="shared" si="179"/>
        <v>#N/A</v>
      </c>
      <c r="OT96" s="165" t="e">
        <f t="shared" si="179"/>
        <v>#N/A</v>
      </c>
      <c r="OU96" s="165" t="e">
        <f t="shared" si="179"/>
        <v>#N/A</v>
      </c>
      <c r="OV96" s="165" t="e">
        <f t="shared" si="179"/>
        <v>#N/A</v>
      </c>
      <c r="OW96" s="165" t="e">
        <f t="shared" si="199"/>
        <v>#N/A</v>
      </c>
      <c r="OX96" s="165" t="e">
        <f t="shared" si="199"/>
        <v>#N/A</v>
      </c>
      <c r="OY96" s="165" t="e">
        <f t="shared" si="199"/>
        <v>#N/A</v>
      </c>
      <c r="OZ96" s="165" t="e">
        <f t="shared" si="199"/>
        <v>#N/A</v>
      </c>
      <c r="PA96" s="165" t="e">
        <f t="shared" si="199"/>
        <v>#N/A</v>
      </c>
      <c r="PB96" s="165" t="e">
        <f t="shared" si="199"/>
        <v>#N/A</v>
      </c>
      <c r="PC96" s="165" t="e">
        <f t="shared" si="199"/>
        <v>#N/A</v>
      </c>
      <c r="PD96" s="165" t="e">
        <f t="shared" si="199"/>
        <v>#N/A</v>
      </c>
      <c r="PE96" s="165" t="e">
        <f t="shared" si="199"/>
        <v>#N/A</v>
      </c>
      <c r="PF96" s="165" t="e">
        <f t="shared" si="171"/>
        <v>#N/A</v>
      </c>
      <c r="PG96" s="165" t="e">
        <f t="shared" si="171"/>
        <v>#N/A</v>
      </c>
      <c r="PH96" s="165" t="e">
        <f t="shared" si="171"/>
        <v>#N/A</v>
      </c>
    </row>
    <row r="97" spans="1:424" hidden="1" x14ac:dyDescent="0.45">
      <c r="A97" s="4">
        <v>94</v>
      </c>
      <c r="B97" s="91"/>
      <c r="C97" s="91"/>
      <c r="D97" s="91"/>
      <c r="E97" s="120" t="str">
        <f t="shared" si="146"/>
        <v/>
      </c>
      <c r="F97" s="120" t="str">
        <f t="shared" si="147"/>
        <v/>
      </c>
      <c r="G97" s="71" t="str">
        <f t="shared" si="148"/>
        <v/>
      </c>
      <c r="H97" s="23"/>
      <c r="I97" s="55"/>
      <c r="J97" s="298"/>
      <c r="K97" s="72" t="str">
        <f>IF(AND(B97&gt;0,C97&gt;0,D97&gt;0),IF(ISBLANK(J97),IF(ISBLANK(H97),"",(D97-B97)*VLOOKUP(H97,VLookups!$A$4:$B$13,2,FALSE)),J97),"")</f>
        <v/>
      </c>
      <c r="L97" s="73" t="str">
        <f t="shared" si="144"/>
        <v/>
      </c>
      <c r="M97" s="91"/>
      <c r="N97" s="265" t="str">
        <f>IF(AND(M97&gt;0,C97&gt;0,NOT(K97="")),ABS(VLOOKUP($M$1,VLookups!$A$43:$B$44,2,FALSE)-_xlfn.NORM.DIST(M97,G97,K97,TRUE)),"")</f>
        <v/>
      </c>
      <c r="O97" s="90" t="str">
        <f>IF(AND($B97&gt;0,$C97&gt;0,$D97&gt;0,NOT(ISBLANK($H97))),_xlfn.NORM.INV(ABS(VLOOKUP($M$1,VLookups!$A$43:$B$44,2,FALSE)-O$3),$G97,$K97),"")</f>
        <v/>
      </c>
      <c r="P97" s="89" t="str">
        <f>IF(AND($B97&gt;0,$C97&gt;0,$D97&gt;0,NOT(ISBLANK($H97))),_xlfn.NORM.INV(ABS(VLOOKUP($M$1,VLookups!$A$43:$B$44,2,FALSE)-P$3),$G97,$K97),"")</f>
        <v/>
      </c>
      <c r="Q97" s="90" t="str">
        <f>IF(AND($B97&gt;0,$C97&gt;0,$D97&gt;0,NOT(ISBLANK($H97))),_xlfn.NORM.INV(ABS(VLOOKUP($M$1,VLookups!$A$43:$B$44,2,FALSE)-Q$3),$G97,$K97),"")</f>
        <v/>
      </c>
      <c r="R97" s="89" t="str">
        <f>IF(AND($B97&gt;0,$C97&gt;0,$D97&gt;0,NOT(ISBLANK($H97))),_xlfn.NORM.INV(ABS(VLOOKUP($M$1,VLookups!$A$43:$B$44,2,FALSE)-R$3),$G97,$K97),"")</f>
        <v/>
      </c>
      <c r="S97" s="90" t="str">
        <f>IF(AND($B97&gt;0,$C97&gt;0,$D97&gt;0,NOT(ISBLANK($H97))),_xlfn.NORM.INV(ABS(VLOOKUP($M$1,VLookups!$A$43:$B$44,2,FALSE)-S$3),$G97,$K97),"")</f>
        <v/>
      </c>
      <c r="T97" s="89" t="str">
        <f>IF(AND($B97&gt;0,$C97&gt;0,$D97&gt;0,NOT(ISBLANK($H97))),_xlfn.NORM.INV(ABS(VLOOKUP($M$1,VLookups!$A$43:$B$44,2,FALSE)-T$3),$G97,$K97),"")</f>
        <v/>
      </c>
      <c r="U97" s="5"/>
      <c r="V97" s="164" t="str">
        <f t="shared" si="149"/>
        <v/>
      </c>
      <c r="W97" s="47" t="str">
        <f t="shared" si="195"/>
        <v/>
      </c>
      <c r="X97" s="47" t="str">
        <f t="shared" si="195"/>
        <v/>
      </c>
      <c r="Y97" s="47" t="str">
        <f t="shared" si="195"/>
        <v/>
      </c>
      <c r="Z97" s="47" t="str">
        <f t="shared" si="195"/>
        <v/>
      </c>
      <c r="AA97" s="47" t="str">
        <f t="shared" si="195"/>
        <v/>
      </c>
      <c r="AB97" s="47" t="str">
        <f t="shared" si="195"/>
        <v/>
      </c>
      <c r="AC97" s="47" t="str">
        <f t="shared" si="195"/>
        <v/>
      </c>
      <c r="AD97" s="47" t="str">
        <f t="shared" si="195"/>
        <v/>
      </c>
      <c r="AE97" s="47" t="str">
        <f t="shared" si="195"/>
        <v/>
      </c>
      <c r="AF97" s="47" t="str">
        <f t="shared" si="195"/>
        <v/>
      </c>
      <c r="AG97" s="47" t="str">
        <f t="shared" si="195"/>
        <v/>
      </c>
      <c r="AH97" s="47" t="str">
        <f t="shared" si="195"/>
        <v/>
      </c>
      <c r="AI97" s="47" t="str">
        <f t="shared" si="195"/>
        <v/>
      </c>
      <c r="AJ97" s="47" t="str">
        <f t="shared" si="195"/>
        <v/>
      </c>
      <c r="AK97" s="47" t="str">
        <f t="shared" si="195"/>
        <v/>
      </c>
      <c r="AL97" s="47" t="str">
        <f t="shared" si="195"/>
        <v/>
      </c>
      <c r="AM97" s="47" t="str">
        <f t="shared" si="187"/>
        <v/>
      </c>
      <c r="AN97" s="47" t="str">
        <f t="shared" si="187"/>
        <v/>
      </c>
      <c r="AO97" s="47" t="str">
        <f t="shared" si="187"/>
        <v/>
      </c>
      <c r="AP97" s="47" t="str">
        <f t="shared" si="187"/>
        <v/>
      </c>
      <c r="AQ97" s="47" t="str">
        <f t="shared" si="187"/>
        <v/>
      </c>
      <c r="AR97" s="47" t="str">
        <f t="shared" si="187"/>
        <v/>
      </c>
      <c r="AS97" s="47" t="str">
        <f t="shared" si="187"/>
        <v/>
      </c>
      <c r="AT97" s="47" t="str">
        <f t="shared" si="187"/>
        <v/>
      </c>
      <c r="AU97" s="47" t="str">
        <f t="shared" si="187"/>
        <v/>
      </c>
      <c r="AV97" s="47" t="str">
        <f t="shared" si="187"/>
        <v/>
      </c>
      <c r="AW97" s="47" t="str">
        <f t="shared" si="187"/>
        <v/>
      </c>
      <c r="AX97" s="47" t="str">
        <f t="shared" si="187"/>
        <v/>
      </c>
      <c r="AY97" s="47" t="str">
        <f t="shared" si="187"/>
        <v/>
      </c>
      <c r="AZ97" s="47" t="str">
        <f t="shared" si="187"/>
        <v/>
      </c>
      <c r="BA97" s="47" t="str">
        <f t="shared" si="187"/>
        <v/>
      </c>
      <c r="BB97" s="47" t="str">
        <f t="shared" si="188"/>
        <v/>
      </c>
      <c r="BC97" s="47" t="str">
        <f t="shared" si="188"/>
        <v/>
      </c>
      <c r="BD97" s="47" t="str">
        <f t="shared" si="188"/>
        <v/>
      </c>
      <c r="BE97" s="47" t="str">
        <f t="shared" si="188"/>
        <v/>
      </c>
      <c r="BF97" s="47" t="str">
        <f t="shared" si="188"/>
        <v/>
      </c>
      <c r="BG97" s="47" t="str">
        <f t="shared" si="188"/>
        <v/>
      </c>
      <c r="BH97" s="47" t="str">
        <f t="shared" si="188"/>
        <v/>
      </c>
      <c r="BI97" s="47" t="str">
        <f t="shared" si="188"/>
        <v/>
      </c>
      <c r="BJ97" s="47" t="str">
        <f t="shared" si="188"/>
        <v/>
      </c>
      <c r="BK97" s="47" t="str">
        <f t="shared" si="188"/>
        <v/>
      </c>
      <c r="BL97" s="47" t="str">
        <f t="shared" si="188"/>
        <v/>
      </c>
      <c r="BM97" s="47" t="str">
        <f t="shared" si="188"/>
        <v/>
      </c>
      <c r="BN97" s="47" t="str">
        <f t="shared" si="188"/>
        <v/>
      </c>
      <c r="BO97" s="47" t="str">
        <f t="shared" si="188"/>
        <v/>
      </c>
      <c r="BP97" s="47" t="str">
        <f t="shared" si="188"/>
        <v/>
      </c>
      <c r="BQ97" s="47" t="str">
        <f t="shared" si="188"/>
        <v/>
      </c>
      <c r="BR97" s="47" t="str">
        <f t="shared" si="182"/>
        <v/>
      </c>
      <c r="BS97" s="47" t="str">
        <f t="shared" si="182"/>
        <v/>
      </c>
      <c r="BT97" s="47" t="str">
        <f t="shared" si="182"/>
        <v/>
      </c>
      <c r="BU97" s="47" t="str">
        <f t="shared" si="182"/>
        <v/>
      </c>
      <c r="BV97" s="47" t="str">
        <f t="shared" si="182"/>
        <v/>
      </c>
      <c r="BW97" s="47" t="str">
        <f t="shared" si="182"/>
        <v/>
      </c>
      <c r="BX97" s="47" t="str">
        <f t="shared" si="182"/>
        <v/>
      </c>
      <c r="BY97" s="47" t="str">
        <f t="shared" si="182"/>
        <v/>
      </c>
      <c r="BZ97" s="47" t="str">
        <f t="shared" si="182"/>
        <v/>
      </c>
      <c r="CA97" s="47" t="str">
        <f t="shared" si="182"/>
        <v/>
      </c>
      <c r="CB97" s="47" t="str">
        <f t="shared" si="182"/>
        <v/>
      </c>
      <c r="CC97" s="47" t="str">
        <f t="shared" si="182"/>
        <v/>
      </c>
      <c r="CD97" s="47" t="str">
        <f t="shared" si="182"/>
        <v/>
      </c>
      <c r="CE97" s="47" t="str">
        <f t="shared" si="182"/>
        <v/>
      </c>
      <c r="CF97" s="47" t="str">
        <f t="shared" si="182"/>
        <v/>
      </c>
      <c r="CG97" s="47" t="str">
        <f t="shared" si="189"/>
        <v/>
      </c>
      <c r="CH97" s="47" t="str">
        <f t="shared" si="189"/>
        <v/>
      </c>
      <c r="CI97" s="47" t="str">
        <f t="shared" si="189"/>
        <v/>
      </c>
      <c r="CJ97" s="47" t="str">
        <f t="shared" si="189"/>
        <v/>
      </c>
      <c r="CK97" s="47" t="str">
        <f t="shared" si="189"/>
        <v/>
      </c>
      <c r="CL97" s="47" t="str">
        <f t="shared" si="189"/>
        <v/>
      </c>
      <c r="CM97" s="47" t="str">
        <f t="shared" si="189"/>
        <v/>
      </c>
      <c r="CN97" s="47" t="str">
        <f t="shared" si="189"/>
        <v/>
      </c>
      <c r="CO97" s="47" t="str">
        <f t="shared" si="189"/>
        <v/>
      </c>
      <c r="CP97" s="47" t="str">
        <f t="shared" si="189"/>
        <v/>
      </c>
      <c r="CQ97" s="47" t="str">
        <f t="shared" si="189"/>
        <v/>
      </c>
      <c r="CR97" s="47" t="str">
        <f t="shared" si="189"/>
        <v/>
      </c>
      <c r="CS97" s="47" t="str">
        <f t="shared" si="189"/>
        <v/>
      </c>
      <c r="CT97" s="47" t="str">
        <f t="shared" si="189"/>
        <v/>
      </c>
      <c r="CU97" s="47" t="str">
        <f t="shared" si="189"/>
        <v/>
      </c>
      <c r="CV97" s="47" t="str">
        <f t="shared" si="189"/>
        <v/>
      </c>
      <c r="CW97" s="47" t="str">
        <f t="shared" si="183"/>
        <v/>
      </c>
      <c r="CX97" s="47" t="str">
        <f t="shared" si="183"/>
        <v/>
      </c>
      <c r="CY97" s="47" t="str">
        <f t="shared" si="183"/>
        <v/>
      </c>
      <c r="CZ97" s="47" t="str">
        <f t="shared" si="183"/>
        <v/>
      </c>
      <c r="DA97" s="47" t="str">
        <f t="shared" si="183"/>
        <v/>
      </c>
      <c r="DB97" s="47" t="str">
        <f t="shared" si="183"/>
        <v/>
      </c>
      <c r="DC97" s="47" t="str">
        <f t="shared" si="183"/>
        <v/>
      </c>
      <c r="DD97" s="47" t="str">
        <f t="shared" si="183"/>
        <v/>
      </c>
      <c r="DE97" s="47" t="str">
        <f t="shared" si="183"/>
        <v/>
      </c>
      <c r="DF97" s="47" t="str">
        <f t="shared" si="183"/>
        <v/>
      </c>
      <c r="DG97" s="47" t="str">
        <f t="shared" si="183"/>
        <v/>
      </c>
      <c r="DH97" s="47" t="str">
        <f t="shared" si="183"/>
        <v/>
      </c>
      <c r="DI97" s="47" t="str">
        <f t="shared" si="183"/>
        <v/>
      </c>
      <c r="DJ97" s="47" t="str">
        <f t="shared" si="183"/>
        <v/>
      </c>
      <c r="DK97" s="47" t="str">
        <f t="shared" si="183"/>
        <v/>
      </c>
      <c r="DL97" s="47" t="str">
        <f t="shared" si="190"/>
        <v/>
      </c>
      <c r="DM97" s="47" t="str">
        <f t="shared" si="190"/>
        <v/>
      </c>
      <c r="DN97" s="47" t="str">
        <f t="shared" si="190"/>
        <v/>
      </c>
      <c r="DO97" s="47" t="str">
        <f t="shared" si="190"/>
        <v/>
      </c>
      <c r="DP97" s="47" t="str">
        <f t="shared" si="190"/>
        <v/>
      </c>
      <c r="DQ97" s="47" t="str">
        <f t="shared" si="190"/>
        <v/>
      </c>
      <c r="DR97" s="47" t="str">
        <f t="shared" si="190"/>
        <v/>
      </c>
      <c r="DS97" s="179" t="str">
        <f t="shared" si="150"/>
        <v/>
      </c>
      <c r="DT97" s="47" t="str">
        <f t="shared" si="196"/>
        <v/>
      </c>
      <c r="DU97" s="47" t="str">
        <f t="shared" si="196"/>
        <v/>
      </c>
      <c r="DV97" s="47" t="str">
        <f t="shared" si="196"/>
        <v/>
      </c>
      <c r="DW97" s="47" t="str">
        <f t="shared" si="196"/>
        <v/>
      </c>
      <c r="DX97" s="47" t="str">
        <f t="shared" si="196"/>
        <v/>
      </c>
      <c r="DY97" s="47" t="str">
        <f t="shared" si="196"/>
        <v/>
      </c>
      <c r="DZ97" s="47" t="str">
        <f t="shared" si="196"/>
        <v/>
      </c>
      <c r="EA97" s="47" t="str">
        <f t="shared" si="196"/>
        <v/>
      </c>
      <c r="EB97" s="47" t="str">
        <f t="shared" si="196"/>
        <v/>
      </c>
      <c r="EC97" s="47" t="str">
        <f t="shared" si="196"/>
        <v/>
      </c>
      <c r="ED97" s="47" t="str">
        <f t="shared" si="196"/>
        <v/>
      </c>
      <c r="EE97" s="47" t="str">
        <f t="shared" si="196"/>
        <v/>
      </c>
      <c r="EF97" s="47" t="str">
        <f t="shared" si="196"/>
        <v/>
      </c>
      <c r="EG97" s="47" t="str">
        <f t="shared" si="196"/>
        <v/>
      </c>
      <c r="EH97" s="47" t="str">
        <f t="shared" si="196"/>
        <v/>
      </c>
      <c r="EI97" s="47" t="str">
        <f t="shared" si="196"/>
        <v/>
      </c>
      <c r="EJ97" s="47" t="str">
        <f t="shared" si="191"/>
        <v/>
      </c>
      <c r="EK97" s="47" t="str">
        <f t="shared" si="191"/>
        <v/>
      </c>
      <c r="EL97" s="47" t="str">
        <f t="shared" si="191"/>
        <v/>
      </c>
      <c r="EM97" s="47" t="str">
        <f t="shared" si="191"/>
        <v/>
      </c>
      <c r="EN97" s="47" t="str">
        <f t="shared" si="191"/>
        <v/>
      </c>
      <c r="EO97" s="47" t="str">
        <f t="shared" si="191"/>
        <v/>
      </c>
      <c r="EP97" s="47" t="str">
        <f t="shared" si="191"/>
        <v/>
      </c>
      <c r="EQ97" s="47" t="str">
        <f t="shared" si="191"/>
        <v/>
      </c>
      <c r="ER97" s="47" t="str">
        <f t="shared" si="191"/>
        <v/>
      </c>
      <c r="ES97" s="47" t="str">
        <f t="shared" si="191"/>
        <v/>
      </c>
      <c r="ET97" s="47" t="str">
        <f t="shared" si="191"/>
        <v/>
      </c>
      <c r="EU97" s="47" t="str">
        <f t="shared" si="191"/>
        <v/>
      </c>
      <c r="EV97" s="47" t="str">
        <f t="shared" si="191"/>
        <v/>
      </c>
      <c r="EW97" s="47" t="str">
        <f t="shared" si="191"/>
        <v/>
      </c>
      <c r="EX97" s="47" t="str">
        <f t="shared" si="191"/>
        <v/>
      </c>
      <c r="EY97" s="47" t="str">
        <f t="shared" si="192"/>
        <v/>
      </c>
      <c r="EZ97" s="47" t="str">
        <f t="shared" si="192"/>
        <v/>
      </c>
      <c r="FA97" s="47" t="str">
        <f t="shared" si="192"/>
        <v/>
      </c>
      <c r="FB97" s="47" t="str">
        <f t="shared" si="192"/>
        <v/>
      </c>
      <c r="FC97" s="47" t="str">
        <f t="shared" si="192"/>
        <v/>
      </c>
      <c r="FD97" s="47" t="str">
        <f t="shared" si="192"/>
        <v/>
      </c>
      <c r="FE97" s="47" t="str">
        <f t="shared" si="192"/>
        <v/>
      </c>
      <c r="FF97" s="47" t="str">
        <f t="shared" si="192"/>
        <v/>
      </c>
      <c r="FG97" s="47" t="str">
        <f t="shared" si="192"/>
        <v/>
      </c>
      <c r="FH97" s="47" t="str">
        <f t="shared" si="192"/>
        <v/>
      </c>
      <c r="FI97" s="47" t="str">
        <f t="shared" si="192"/>
        <v/>
      </c>
      <c r="FJ97" s="47" t="str">
        <f t="shared" si="192"/>
        <v/>
      </c>
      <c r="FK97" s="47" t="str">
        <f t="shared" si="192"/>
        <v/>
      </c>
      <c r="FL97" s="47" t="str">
        <f t="shared" si="192"/>
        <v/>
      </c>
      <c r="FM97" s="47" t="str">
        <f t="shared" si="192"/>
        <v/>
      </c>
      <c r="FN97" s="47" t="str">
        <f t="shared" si="192"/>
        <v/>
      </c>
      <c r="FO97" s="47" t="str">
        <f t="shared" si="184"/>
        <v/>
      </c>
      <c r="FP97" s="47" t="str">
        <f t="shared" si="184"/>
        <v/>
      </c>
      <c r="FQ97" s="47" t="str">
        <f t="shared" si="184"/>
        <v/>
      </c>
      <c r="FR97" s="47" t="str">
        <f t="shared" si="184"/>
        <v/>
      </c>
      <c r="FS97" s="47" t="str">
        <f t="shared" si="184"/>
        <v/>
      </c>
      <c r="FT97" s="47" t="str">
        <f t="shared" si="184"/>
        <v/>
      </c>
      <c r="FU97" s="47" t="str">
        <f t="shared" si="184"/>
        <v/>
      </c>
      <c r="FV97" s="47" t="str">
        <f t="shared" si="184"/>
        <v/>
      </c>
      <c r="FW97" s="47" t="str">
        <f t="shared" si="184"/>
        <v/>
      </c>
      <c r="FX97" s="47" t="str">
        <f t="shared" si="184"/>
        <v/>
      </c>
      <c r="FY97" s="47" t="str">
        <f t="shared" si="184"/>
        <v/>
      </c>
      <c r="FZ97" s="47" t="str">
        <f t="shared" si="184"/>
        <v/>
      </c>
      <c r="GA97" s="47" t="str">
        <f t="shared" si="184"/>
        <v/>
      </c>
      <c r="GB97" s="47" t="str">
        <f t="shared" si="184"/>
        <v/>
      </c>
      <c r="GC97" s="47" t="str">
        <f t="shared" si="184"/>
        <v/>
      </c>
      <c r="GD97" s="47" t="str">
        <f t="shared" si="193"/>
        <v/>
      </c>
      <c r="GE97" s="47" t="str">
        <f t="shared" si="193"/>
        <v/>
      </c>
      <c r="GF97" s="47" t="str">
        <f t="shared" si="193"/>
        <v/>
      </c>
      <c r="GG97" s="47" t="str">
        <f t="shared" si="193"/>
        <v/>
      </c>
      <c r="GH97" s="47" t="str">
        <f t="shared" si="193"/>
        <v/>
      </c>
      <c r="GI97" s="47" t="str">
        <f t="shared" si="193"/>
        <v/>
      </c>
      <c r="GJ97" s="47" t="str">
        <f t="shared" si="193"/>
        <v/>
      </c>
      <c r="GK97" s="47" t="str">
        <f t="shared" si="193"/>
        <v/>
      </c>
      <c r="GL97" s="47" t="str">
        <f t="shared" si="193"/>
        <v/>
      </c>
      <c r="GM97" s="47" t="str">
        <f t="shared" si="193"/>
        <v/>
      </c>
      <c r="GN97" s="47" t="str">
        <f t="shared" si="193"/>
        <v/>
      </c>
      <c r="GO97" s="47" t="str">
        <f t="shared" si="193"/>
        <v/>
      </c>
      <c r="GP97" s="47" t="str">
        <f t="shared" si="193"/>
        <v/>
      </c>
      <c r="GQ97" s="47" t="str">
        <f t="shared" si="193"/>
        <v/>
      </c>
      <c r="GR97" s="47" t="str">
        <f t="shared" si="193"/>
        <v/>
      </c>
      <c r="GS97" s="47" t="str">
        <f t="shared" si="193"/>
        <v/>
      </c>
      <c r="GT97" s="47" t="str">
        <f t="shared" si="185"/>
        <v/>
      </c>
      <c r="GU97" s="47" t="str">
        <f t="shared" si="185"/>
        <v/>
      </c>
      <c r="GV97" s="47" t="str">
        <f t="shared" si="185"/>
        <v/>
      </c>
      <c r="GW97" s="47" t="str">
        <f t="shared" si="185"/>
        <v/>
      </c>
      <c r="GX97" s="47" t="str">
        <f t="shared" si="185"/>
        <v/>
      </c>
      <c r="GY97" s="47" t="str">
        <f t="shared" si="185"/>
        <v/>
      </c>
      <c r="GZ97" s="47" t="str">
        <f t="shared" si="185"/>
        <v/>
      </c>
      <c r="HA97" s="47" t="str">
        <f t="shared" si="185"/>
        <v/>
      </c>
      <c r="HB97" s="47" t="str">
        <f t="shared" si="185"/>
        <v/>
      </c>
      <c r="HC97" s="47" t="str">
        <f t="shared" si="185"/>
        <v/>
      </c>
      <c r="HD97" s="47" t="str">
        <f t="shared" si="185"/>
        <v/>
      </c>
      <c r="HE97" s="47" t="str">
        <f t="shared" si="185"/>
        <v/>
      </c>
      <c r="HF97" s="47" t="str">
        <f t="shared" si="185"/>
        <v/>
      </c>
      <c r="HG97" s="47" t="str">
        <f t="shared" si="185"/>
        <v/>
      </c>
      <c r="HH97" s="47" t="str">
        <f t="shared" si="185"/>
        <v/>
      </c>
      <c r="HI97" s="47" t="str">
        <f t="shared" si="194"/>
        <v/>
      </c>
      <c r="HJ97" s="47" t="str">
        <f t="shared" si="194"/>
        <v/>
      </c>
      <c r="HK97" s="47" t="str">
        <f t="shared" si="194"/>
        <v/>
      </c>
      <c r="HL97" s="47" t="str">
        <f t="shared" si="194"/>
        <v/>
      </c>
      <c r="HM97" s="47" t="str">
        <f t="shared" si="194"/>
        <v/>
      </c>
      <c r="HN97" s="47" t="str">
        <f t="shared" si="194"/>
        <v/>
      </c>
      <c r="HO97" s="47" t="str">
        <f t="shared" si="194"/>
        <v/>
      </c>
      <c r="HP97" s="165" t="e">
        <f t="shared" si="186"/>
        <v>#N/A</v>
      </c>
      <c r="HQ97" s="165" t="e">
        <f t="shared" si="186"/>
        <v>#N/A</v>
      </c>
      <c r="HR97" s="165" t="e">
        <f t="shared" si="186"/>
        <v>#N/A</v>
      </c>
      <c r="HS97" s="165" t="e">
        <f t="shared" si="186"/>
        <v>#N/A</v>
      </c>
      <c r="HT97" s="165" t="e">
        <f t="shared" si="186"/>
        <v>#N/A</v>
      </c>
      <c r="HU97" s="165" t="e">
        <f t="shared" si="186"/>
        <v>#N/A</v>
      </c>
      <c r="HV97" s="165" t="e">
        <f t="shared" si="186"/>
        <v>#N/A</v>
      </c>
      <c r="HW97" s="165" t="e">
        <f t="shared" si="186"/>
        <v>#N/A</v>
      </c>
      <c r="HX97" s="165" t="e">
        <f t="shared" si="186"/>
        <v>#N/A</v>
      </c>
      <c r="HY97" s="165" t="e">
        <f t="shared" si="186"/>
        <v>#N/A</v>
      </c>
      <c r="HZ97" s="165" t="e">
        <f t="shared" si="186"/>
        <v>#N/A</v>
      </c>
      <c r="IA97" s="165" t="e">
        <f t="shared" si="186"/>
        <v>#N/A</v>
      </c>
      <c r="IB97" s="165" t="e">
        <f t="shared" si="186"/>
        <v>#N/A</v>
      </c>
      <c r="IC97" s="165" t="e">
        <f t="shared" si="186"/>
        <v>#N/A</v>
      </c>
      <c r="ID97" s="165" t="e">
        <f t="shared" si="186"/>
        <v>#N/A</v>
      </c>
      <c r="IE97" s="165" t="e">
        <f t="shared" si="151"/>
        <v>#N/A</v>
      </c>
      <c r="IF97" s="165" t="e">
        <f t="shared" si="151"/>
        <v>#N/A</v>
      </c>
      <c r="IG97" s="165" t="e">
        <f t="shared" si="151"/>
        <v>#N/A</v>
      </c>
      <c r="IH97" s="165" t="e">
        <f t="shared" si="151"/>
        <v>#N/A</v>
      </c>
      <c r="II97" s="165" t="e">
        <f t="shared" si="151"/>
        <v>#N/A</v>
      </c>
      <c r="IJ97" s="165" t="e">
        <f t="shared" si="151"/>
        <v>#N/A</v>
      </c>
      <c r="IK97" s="165" t="e">
        <f t="shared" si="151"/>
        <v>#N/A</v>
      </c>
      <c r="IL97" s="165" t="e">
        <f t="shared" si="151"/>
        <v>#N/A</v>
      </c>
      <c r="IM97" s="165" t="e">
        <f t="shared" si="151"/>
        <v>#N/A</v>
      </c>
      <c r="IN97" s="165" t="e">
        <f t="shared" si="151"/>
        <v>#N/A</v>
      </c>
      <c r="IO97" s="165" t="e">
        <f t="shared" si="151"/>
        <v>#N/A</v>
      </c>
      <c r="IP97" s="165" t="e">
        <f t="shared" si="151"/>
        <v>#N/A</v>
      </c>
      <c r="IQ97" s="165" t="e">
        <f t="shared" si="151"/>
        <v>#N/A</v>
      </c>
      <c r="IR97" s="165" t="e">
        <f t="shared" si="151"/>
        <v>#N/A</v>
      </c>
      <c r="IS97" s="165" t="e">
        <f t="shared" si="151"/>
        <v>#N/A</v>
      </c>
      <c r="IT97" s="165" t="e">
        <f t="shared" si="151"/>
        <v>#N/A</v>
      </c>
      <c r="IU97" s="165" t="e">
        <f t="shared" si="197"/>
        <v>#N/A</v>
      </c>
      <c r="IV97" s="165" t="e">
        <f t="shared" si="197"/>
        <v>#N/A</v>
      </c>
      <c r="IW97" s="165" t="e">
        <f t="shared" si="197"/>
        <v>#N/A</v>
      </c>
      <c r="IX97" s="165" t="e">
        <f t="shared" si="197"/>
        <v>#N/A</v>
      </c>
      <c r="IY97" s="165" t="e">
        <f t="shared" si="181"/>
        <v>#N/A</v>
      </c>
      <c r="IZ97" s="165" t="e">
        <f t="shared" si="181"/>
        <v>#N/A</v>
      </c>
      <c r="JA97" s="165" t="e">
        <f t="shared" si="181"/>
        <v>#N/A</v>
      </c>
      <c r="JB97" s="165" t="e">
        <f t="shared" si="181"/>
        <v>#N/A</v>
      </c>
      <c r="JC97" s="165" t="e">
        <f t="shared" si="181"/>
        <v>#N/A</v>
      </c>
      <c r="JD97" s="165" t="e">
        <f t="shared" si="181"/>
        <v>#N/A</v>
      </c>
      <c r="JE97" s="165" t="e">
        <f t="shared" si="181"/>
        <v>#N/A</v>
      </c>
      <c r="JF97" s="165" t="e">
        <f t="shared" si="181"/>
        <v>#N/A</v>
      </c>
      <c r="JG97" s="165" t="e">
        <f t="shared" si="181"/>
        <v>#N/A</v>
      </c>
      <c r="JH97" s="165" t="e">
        <f t="shared" si="181"/>
        <v>#N/A</v>
      </c>
      <c r="JI97" s="165" t="e">
        <f t="shared" si="181"/>
        <v>#N/A</v>
      </c>
      <c r="JJ97" s="165" t="e">
        <f t="shared" si="168"/>
        <v>#N/A</v>
      </c>
      <c r="JK97" s="165" t="e">
        <f t="shared" si="168"/>
        <v>#N/A</v>
      </c>
      <c r="JL97" s="165" t="e">
        <f t="shared" si="168"/>
        <v>#N/A</v>
      </c>
      <c r="JM97" s="165" t="e">
        <f t="shared" si="168"/>
        <v>#N/A</v>
      </c>
      <c r="JN97" s="165" t="e">
        <f t="shared" si="168"/>
        <v>#N/A</v>
      </c>
      <c r="JO97" s="165" t="e">
        <f t="shared" si="168"/>
        <v>#N/A</v>
      </c>
      <c r="JP97" s="165" t="e">
        <f t="shared" si="168"/>
        <v>#N/A</v>
      </c>
      <c r="JQ97" s="165" t="e">
        <f t="shared" si="168"/>
        <v>#N/A</v>
      </c>
      <c r="JR97" s="165" t="e">
        <f t="shared" si="168"/>
        <v>#N/A</v>
      </c>
      <c r="JS97" s="165" t="e">
        <f t="shared" si="168"/>
        <v>#N/A</v>
      </c>
      <c r="JT97" s="165" t="e">
        <f t="shared" si="168"/>
        <v>#N/A</v>
      </c>
      <c r="JU97" s="165" t="e">
        <f t="shared" si="168"/>
        <v>#N/A</v>
      </c>
      <c r="JV97" s="165" t="e">
        <f t="shared" si="168"/>
        <v>#N/A</v>
      </c>
      <c r="JW97" s="165" t="e">
        <f t="shared" si="168"/>
        <v>#N/A</v>
      </c>
      <c r="JX97" s="165" t="e">
        <f t="shared" si="168"/>
        <v>#N/A</v>
      </c>
      <c r="JY97" s="165" t="e">
        <f t="shared" si="168"/>
        <v>#N/A</v>
      </c>
      <c r="JZ97" s="165" t="e">
        <f t="shared" si="198"/>
        <v>#N/A</v>
      </c>
      <c r="KA97" s="165" t="e">
        <f t="shared" si="180"/>
        <v>#N/A</v>
      </c>
      <c r="KB97" s="165" t="e">
        <f t="shared" si="180"/>
        <v>#N/A</v>
      </c>
      <c r="KC97" s="165" t="e">
        <f t="shared" si="172"/>
        <v>#N/A</v>
      </c>
      <c r="KD97" s="165" t="e">
        <f t="shared" si="172"/>
        <v>#N/A</v>
      </c>
      <c r="KE97" s="165" t="e">
        <f t="shared" si="172"/>
        <v>#N/A</v>
      </c>
      <c r="KF97" s="165" t="e">
        <f t="shared" si="172"/>
        <v>#N/A</v>
      </c>
      <c r="KG97" s="165" t="e">
        <f t="shared" si="172"/>
        <v>#N/A</v>
      </c>
      <c r="KH97" s="165" t="e">
        <f t="shared" si="172"/>
        <v>#N/A</v>
      </c>
      <c r="KI97" s="165" t="e">
        <f t="shared" si="172"/>
        <v>#N/A</v>
      </c>
      <c r="KJ97" s="165" t="e">
        <f t="shared" si="172"/>
        <v>#N/A</v>
      </c>
      <c r="KK97" s="165" t="e">
        <f t="shared" si="172"/>
        <v>#N/A</v>
      </c>
      <c r="KL97" s="165" t="e">
        <f t="shared" si="172"/>
        <v>#N/A</v>
      </c>
      <c r="KM97" s="165" t="e">
        <f t="shared" si="172"/>
        <v>#N/A</v>
      </c>
      <c r="KN97" s="165" t="e">
        <f t="shared" si="172"/>
        <v>#N/A</v>
      </c>
      <c r="KO97" s="165" t="e">
        <f t="shared" si="172"/>
        <v>#N/A</v>
      </c>
      <c r="KP97" s="165" t="e">
        <f t="shared" si="172"/>
        <v>#N/A</v>
      </c>
      <c r="KQ97" s="165" t="e">
        <f t="shared" si="172"/>
        <v>#N/A</v>
      </c>
      <c r="KR97" s="165" t="e">
        <f t="shared" si="172"/>
        <v>#N/A</v>
      </c>
      <c r="KS97" s="165" t="e">
        <f t="shared" si="173"/>
        <v>#N/A</v>
      </c>
      <c r="KT97" s="165" t="e">
        <f t="shared" si="173"/>
        <v>#N/A</v>
      </c>
      <c r="KU97" s="165" t="e">
        <f t="shared" si="173"/>
        <v>#N/A</v>
      </c>
      <c r="KV97" s="165" t="e">
        <f t="shared" si="173"/>
        <v>#N/A</v>
      </c>
      <c r="KW97" s="165" t="e">
        <f t="shared" si="173"/>
        <v>#N/A</v>
      </c>
      <c r="KX97" s="165" t="e">
        <f t="shared" si="173"/>
        <v>#N/A</v>
      </c>
      <c r="KY97" s="165" t="e">
        <f t="shared" si="173"/>
        <v>#N/A</v>
      </c>
      <c r="KZ97" s="165" t="e">
        <f t="shared" si="173"/>
        <v>#N/A</v>
      </c>
      <c r="LA97" s="165" t="e">
        <f t="shared" si="173"/>
        <v>#N/A</v>
      </c>
      <c r="LB97" s="165" t="e">
        <f t="shared" si="173"/>
        <v>#N/A</v>
      </c>
      <c r="LC97" s="165" t="e">
        <f t="shared" si="173"/>
        <v>#N/A</v>
      </c>
      <c r="LD97" s="165" t="e">
        <f t="shared" si="173"/>
        <v>#N/A</v>
      </c>
      <c r="LE97" s="165" t="e">
        <f t="shared" si="173"/>
        <v>#N/A</v>
      </c>
      <c r="LF97" s="165" t="e">
        <f t="shared" si="173"/>
        <v>#N/A</v>
      </c>
      <c r="LG97" s="165" t="e">
        <f t="shared" si="173"/>
        <v>#N/A</v>
      </c>
      <c r="LH97" s="165" t="e">
        <f t="shared" si="173"/>
        <v>#N/A</v>
      </c>
      <c r="LI97" s="165" t="e">
        <f t="shared" si="174"/>
        <v>#N/A</v>
      </c>
      <c r="LJ97" s="165" t="e">
        <f t="shared" si="174"/>
        <v>#N/A</v>
      </c>
      <c r="LK97" s="165" t="e">
        <f t="shared" si="174"/>
        <v>#N/A</v>
      </c>
      <c r="LL97" s="165" t="e">
        <f t="shared" si="174"/>
        <v>#N/A</v>
      </c>
      <c r="LM97" s="165" t="e">
        <f t="shared" si="174"/>
        <v>#N/A</v>
      </c>
      <c r="LN97" s="165" t="e">
        <f t="shared" si="174"/>
        <v>#N/A</v>
      </c>
      <c r="LO97" s="165" t="e">
        <f t="shared" si="174"/>
        <v>#N/A</v>
      </c>
      <c r="LP97" s="165" t="e">
        <f t="shared" si="174"/>
        <v>#N/A</v>
      </c>
      <c r="LQ97" s="165" t="e">
        <f t="shared" si="174"/>
        <v>#N/A</v>
      </c>
      <c r="LR97" s="165" t="e">
        <f t="shared" si="174"/>
        <v>#N/A</v>
      </c>
      <c r="LS97" s="165" t="e">
        <f t="shared" si="174"/>
        <v>#N/A</v>
      </c>
      <c r="LT97" s="165" t="e">
        <f t="shared" si="174"/>
        <v>#N/A</v>
      </c>
      <c r="LU97" s="165" t="e">
        <f t="shared" si="174"/>
        <v>#N/A</v>
      </c>
      <c r="LV97" s="165" t="e">
        <f t="shared" si="174"/>
        <v>#N/A</v>
      </c>
      <c r="LW97" s="165" t="e">
        <f t="shared" si="174"/>
        <v>#N/A</v>
      </c>
      <c r="LX97" s="165" t="e">
        <f t="shared" si="174"/>
        <v>#N/A</v>
      </c>
      <c r="LY97" s="165" t="e">
        <f t="shared" si="175"/>
        <v>#N/A</v>
      </c>
      <c r="LZ97" s="165" t="e">
        <f t="shared" si="175"/>
        <v>#N/A</v>
      </c>
      <c r="MA97" s="165" t="e">
        <f t="shared" si="175"/>
        <v>#N/A</v>
      </c>
      <c r="MB97" s="165" t="e">
        <f t="shared" si="175"/>
        <v>#N/A</v>
      </c>
      <c r="MC97" s="165" t="e">
        <f t="shared" si="175"/>
        <v>#N/A</v>
      </c>
      <c r="MD97" s="165" t="e">
        <f t="shared" si="175"/>
        <v>#N/A</v>
      </c>
      <c r="ME97" s="165" t="e">
        <f t="shared" si="175"/>
        <v>#N/A</v>
      </c>
      <c r="MF97" s="165" t="e">
        <f t="shared" si="175"/>
        <v>#N/A</v>
      </c>
      <c r="MG97" s="165" t="e">
        <f t="shared" si="175"/>
        <v>#N/A</v>
      </c>
      <c r="MH97" s="165" t="e">
        <f t="shared" si="175"/>
        <v>#N/A</v>
      </c>
      <c r="MI97" s="165" t="e">
        <f t="shared" si="175"/>
        <v>#N/A</v>
      </c>
      <c r="MJ97" s="165" t="e">
        <f t="shared" si="175"/>
        <v>#N/A</v>
      </c>
      <c r="MK97" s="165" t="e">
        <f t="shared" si="175"/>
        <v>#N/A</v>
      </c>
      <c r="ML97" s="165" t="e">
        <f t="shared" si="175"/>
        <v>#N/A</v>
      </c>
      <c r="MM97" s="165" t="e">
        <f t="shared" si="175"/>
        <v>#N/A</v>
      </c>
      <c r="MN97" s="165" t="e">
        <f t="shared" si="175"/>
        <v>#N/A</v>
      </c>
      <c r="MO97" s="165" t="e">
        <f t="shared" si="176"/>
        <v>#N/A</v>
      </c>
      <c r="MP97" s="165" t="e">
        <f t="shared" si="176"/>
        <v>#N/A</v>
      </c>
      <c r="MQ97" s="165" t="e">
        <f t="shared" si="176"/>
        <v>#N/A</v>
      </c>
      <c r="MR97" s="165" t="e">
        <f t="shared" si="176"/>
        <v>#N/A</v>
      </c>
      <c r="MS97" s="165" t="e">
        <f t="shared" si="176"/>
        <v>#N/A</v>
      </c>
      <c r="MT97" s="165" t="e">
        <f t="shared" si="176"/>
        <v>#N/A</v>
      </c>
      <c r="MU97" s="165" t="e">
        <f t="shared" si="176"/>
        <v>#N/A</v>
      </c>
      <c r="MV97" s="165" t="e">
        <f t="shared" si="176"/>
        <v>#N/A</v>
      </c>
      <c r="MW97" s="165" t="e">
        <f t="shared" si="176"/>
        <v>#N/A</v>
      </c>
      <c r="MX97" s="165" t="e">
        <f t="shared" si="176"/>
        <v>#N/A</v>
      </c>
      <c r="MY97" s="165" t="e">
        <f t="shared" si="176"/>
        <v>#N/A</v>
      </c>
      <c r="MZ97" s="165" t="e">
        <f t="shared" si="176"/>
        <v>#N/A</v>
      </c>
      <c r="NA97" s="165" t="e">
        <f t="shared" si="176"/>
        <v>#N/A</v>
      </c>
      <c r="NB97" s="165" t="e">
        <f t="shared" si="176"/>
        <v>#N/A</v>
      </c>
      <c r="NC97" s="165" t="e">
        <f t="shared" si="176"/>
        <v>#N/A</v>
      </c>
      <c r="ND97" s="165" t="e">
        <f t="shared" si="176"/>
        <v>#N/A</v>
      </c>
      <c r="NE97" s="165" t="e">
        <f t="shared" si="177"/>
        <v>#N/A</v>
      </c>
      <c r="NF97" s="165" t="e">
        <f t="shared" si="177"/>
        <v>#N/A</v>
      </c>
      <c r="NG97" s="165" t="e">
        <f t="shared" si="177"/>
        <v>#N/A</v>
      </c>
      <c r="NH97" s="165" t="e">
        <f t="shared" si="177"/>
        <v>#N/A</v>
      </c>
      <c r="NI97" s="165" t="e">
        <f t="shared" si="177"/>
        <v>#N/A</v>
      </c>
      <c r="NJ97" s="165" t="e">
        <f t="shared" si="177"/>
        <v>#N/A</v>
      </c>
      <c r="NK97" s="165" t="e">
        <f t="shared" si="177"/>
        <v>#N/A</v>
      </c>
      <c r="NL97" s="165" t="e">
        <f t="shared" si="177"/>
        <v>#N/A</v>
      </c>
      <c r="NM97" s="165" t="e">
        <f t="shared" si="177"/>
        <v>#N/A</v>
      </c>
      <c r="NN97" s="165" t="e">
        <f t="shared" si="177"/>
        <v>#N/A</v>
      </c>
      <c r="NO97" s="165" t="e">
        <f t="shared" si="177"/>
        <v>#N/A</v>
      </c>
      <c r="NP97" s="165" t="e">
        <f t="shared" si="177"/>
        <v>#N/A</v>
      </c>
      <c r="NQ97" s="165" t="e">
        <f t="shared" si="177"/>
        <v>#N/A</v>
      </c>
      <c r="NR97" s="165" t="e">
        <f t="shared" si="177"/>
        <v>#N/A</v>
      </c>
      <c r="NS97" s="165" t="e">
        <f t="shared" si="177"/>
        <v>#N/A</v>
      </c>
      <c r="NT97" s="165" t="e">
        <f t="shared" si="177"/>
        <v>#N/A</v>
      </c>
      <c r="NU97" s="165" t="e">
        <f t="shared" si="178"/>
        <v>#N/A</v>
      </c>
      <c r="NV97" s="165" t="e">
        <f t="shared" si="178"/>
        <v>#N/A</v>
      </c>
      <c r="NW97" s="165" t="e">
        <f t="shared" si="178"/>
        <v>#N/A</v>
      </c>
      <c r="NX97" s="165" t="e">
        <f t="shared" si="178"/>
        <v>#N/A</v>
      </c>
      <c r="NY97" s="165" t="e">
        <f t="shared" si="178"/>
        <v>#N/A</v>
      </c>
      <c r="NZ97" s="165" t="e">
        <f t="shared" si="178"/>
        <v>#N/A</v>
      </c>
      <c r="OA97" s="165" t="e">
        <f t="shared" si="178"/>
        <v>#N/A</v>
      </c>
      <c r="OB97" s="165" t="e">
        <f t="shared" si="178"/>
        <v>#N/A</v>
      </c>
      <c r="OC97" s="165" t="e">
        <f t="shared" si="178"/>
        <v>#N/A</v>
      </c>
      <c r="OD97" s="165" t="e">
        <f t="shared" si="178"/>
        <v>#N/A</v>
      </c>
      <c r="OE97" s="165" t="e">
        <f t="shared" si="178"/>
        <v>#N/A</v>
      </c>
      <c r="OF97" s="165" t="e">
        <f t="shared" si="178"/>
        <v>#N/A</v>
      </c>
      <c r="OG97" s="165" t="e">
        <f t="shared" si="178"/>
        <v>#N/A</v>
      </c>
      <c r="OH97" s="165" t="e">
        <f t="shared" si="178"/>
        <v>#N/A</v>
      </c>
      <c r="OI97" s="165" t="e">
        <f t="shared" si="178"/>
        <v>#N/A</v>
      </c>
      <c r="OJ97" s="165" t="e">
        <f t="shared" si="178"/>
        <v>#N/A</v>
      </c>
      <c r="OK97" s="165" t="e">
        <f t="shared" si="179"/>
        <v>#N/A</v>
      </c>
      <c r="OL97" s="165" t="e">
        <f t="shared" si="179"/>
        <v>#N/A</v>
      </c>
      <c r="OM97" s="165" t="e">
        <f t="shared" si="179"/>
        <v>#N/A</v>
      </c>
      <c r="ON97" s="165" t="e">
        <f t="shared" si="179"/>
        <v>#N/A</v>
      </c>
      <c r="OO97" s="165" t="e">
        <f t="shared" si="179"/>
        <v>#N/A</v>
      </c>
      <c r="OP97" s="165" t="e">
        <f t="shared" si="179"/>
        <v>#N/A</v>
      </c>
      <c r="OQ97" s="165" t="e">
        <f t="shared" si="179"/>
        <v>#N/A</v>
      </c>
      <c r="OR97" s="165" t="e">
        <f t="shared" si="179"/>
        <v>#N/A</v>
      </c>
      <c r="OS97" s="165" t="e">
        <f t="shared" si="179"/>
        <v>#N/A</v>
      </c>
      <c r="OT97" s="165" t="e">
        <f t="shared" si="179"/>
        <v>#N/A</v>
      </c>
      <c r="OU97" s="165" t="e">
        <f t="shared" si="179"/>
        <v>#N/A</v>
      </c>
      <c r="OV97" s="165" t="e">
        <f t="shared" si="179"/>
        <v>#N/A</v>
      </c>
      <c r="OW97" s="165" t="e">
        <f t="shared" si="199"/>
        <v>#N/A</v>
      </c>
      <c r="OX97" s="165" t="e">
        <f t="shared" si="199"/>
        <v>#N/A</v>
      </c>
      <c r="OY97" s="165" t="e">
        <f t="shared" si="199"/>
        <v>#N/A</v>
      </c>
      <c r="OZ97" s="165" t="e">
        <f t="shared" si="199"/>
        <v>#N/A</v>
      </c>
      <c r="PA97" s="165" t="e">
        <f t="shared" si="199"/>
        <v>#N/A</v>
      </c>
      <c r="PB97" s="165" t="e">
        <f t="shared" si="199"/>
        <v>#N/A</v>
      </c>
      <c r="PC97" s="165" t="e">
        <f t="shared" si="199"/>
        <v>#N/A</v>
      </c>
      <c r="PD97" s="165" t="e">
        <f t="shared" si="199"/>
        <v>#N/A</v>
      </c>
      <c r="PE97" s="165" t="e">
        <f t="shared" si="199"/>
        <v>#N/A</v>
      </c>
      <c r="PF97" s="165" t="e">
        <f t="shared" si="171"/>
        <v>#N/A</v>
      </c>
      <c r="PG97" s="165" t="e">
        <f t="shared" si="171"/>
        <v>#N/A</v>
      </c>
      <c r="PH97" s="165" t="e">
        <f t="shared" si="171"/>
        <v>#N/A</v>
      </c>
    </row>
    <row r="98" spans="1:424" hidden="1" x14ac:dyDescent="0.45">
      <c r="A98" s="4">
        <v>95</v>
      </c>
      <c r="B98" s="91"/>
      <c r="C98" s="91"/>
      <c r="D98" s="91"/>
      <c r="E98" s="120" t="str">
        <f t="shared" si="146"/>
        <v/>
      </c>
      <c r="F98" s="120" t="str">
        <f t="shared" si="147"/>
        <v/>
      </c>
      <c r="G98" s="71" t="str">
        <f t="shared" si="148"/>
        <v/>
      </c>
      <c r="H98" s="23"/>
      <c r="I98" s="55"/>
      <c r="J98" s="298"/>
      <c r="K98" s="72" t="str">
        <f>IF(AND(B98&gt;0,C98&gt;0,D98&gt;0),IF(ISBLANK(J98),IF(ISBLANK(H98),"",(D98-B98)*VLOOKUP(H98,VLookups!$A$4:$B$13,2,FALSE)),J98),"")</f>
        <v/>
      </c>
      <c r="L98" s="73" t="str">
        <f t="shared" si="144"/>
        <v/>
      </c>
      <c r="M98" s="91"/>
      <c r="N98" s="265" t="str">
        <f>IF(AND(M98&gt;0,C98&gt;0,NOT(K98="")),ABS(VLOOKUP($M$1,VLookups!$A$43:$B$44,2,FALSE)-_xlfn.NORM.DIST(M98,G98,K98,TRUE)),"")</f>
        <v/>
      </c>
      <c r="O98" s="90" t="str">
        <f>IF(AND($B98&gt;0,$C98&gt;0,$D98&gt;0,NOT(ISBLANK($H98))),_xlfn.NORM.INV(ABS(VLOOKUP($M$1,VLookups!$A$43:$B$44,2,FALSE)-O$3),$G98,$K98),"")</f>
        <v/>
      </c>
      <c r="P98" s="89" t="str">
        <f>IF(AND($B98&gt;0,$C98&gt;0,$D98&gt;0,NOT(ISBLANK($H98))),_xlfn.NORM.INV(ABS(VLOOKUP($M$1,VLookups!$A$43:$B$44,2,FALSE)-P$3),$G98,$K98),"")</f>
        <v/>
      </c>
      <c r="Q98" s="90" t="str">
        <f>IF(AND($B98&gt;0,$C98&gt;0,$D98&gt;0,NOT(ISBLANK($H98))),_xlfn.NORM.INV(ABS(VLOOKUP($M$1,VLookups!$A$43:$B$44,2,FALSE)-Q$3),$G98,$K98),"")</f>
        <v/>
      </c>
      <c r="R98" s="89" t="str">
        <f>IF(AND($B98&gt;0,$C98&gt;0,$D98&gt;0,NOT(ISBLANK($H98))),_xlfn.NORM.INV(ABS(VLOOKUP($M$1,VLookups!$A$43:$B$44,2,FALSE)-R$3),$G98,$K98),"")</f>
        <v/>
      </c>
      <c r="S98" s="90" t="str">
        <f>IF(AND($B98&gt;0,$C98&gt;0,$D98&gt;0,NOT(ISBLANK($H98))),_xlfn.NORM.INV(ABS(VLOOKUP($M$1,VLookups!$A$43:$B$44,2,FALSE)-S$3),$G98,$K98),"")</f>
        <v/>
      </c>
      <c r="T98" s="89" t="str">
        <f>IF(AND($B98&gt;0,$C98&gt;0,$D98&gt;0,NOT(ISBLANK($H98))),_xlfn.NORM.INV(ABS(VLOOKUP($M$1,VLookups!$A$43:$B$44,2,FALSE)-T$3),$G98,$K98),"")</f>
        <v/>
      </c>
      <c r="U98" s="5"/>
      <c r="V98" s="164" t="str">
        <f t="shared" si="149"/>
        <v/>
      </c>
      <c r="W98" s="47" t="str">
        <f t="shared" si="195"/>
        <v/>
      </c>
      <c r="X98" s="47" t="str">
        <f t="shared" si="195"/>
        <v/>
      </c>
      <c r="Y98" s="47" t="str">
        <f t="shared" si="195"/>
        <v/>
      </c>
      <c r="Z98" s="47" t="str">
        <f t="shared" si="195"/>
        <v/>
      </c>
      <c r="AA98" s="47" t="str">
        <f t="shared" si="195"/>
        <v/>
      </c>
      <c r="AB98" s="47" t="str">
        <f t="shared" si="195"/>
        <v/>
      </c>
      <c r="AC98" s="47" t="str">
        <f t="shared" si="195"/>
        <v/>
      </c>
      <c r="AD98" s="47" t="str">
        <f t="shared" si="195"/>
        <v/>
      </c>
      <c r="AE98" s="47" t="str">
        <f t="shared" si="195"/>
        <v/>
      </c>
      <c r="AF98" s="47" t="str">
        <f t="shared" si="195"/>
        <v/>
      </c>
      <c r="AG98" s="47" t="str">
        <f t="shared" si="195"/>
        <v/>
      </c>
      <c r="AH98" s="47" t="str">
        <f t="shared" si="195"/>
        <v/>
      </c>
      <c r="AI98" s="47" t="str">
        <f t="shared" si="195"/>
        <v/>
      </c>
      <c r="AJ98" s="47" t="str">
        <f t="shared" si="195"/>
        <v/>
      </c>
      <c r="AK98" s="47" t="str">
        <f t="shared" si="195"/>
        <v/>
      </c>
      <c r="AL98" s="47" t="str">
        <f t="shared" si="195"/>
        <v/>
      </c>
      <c r="AM98" s="47" t="str">
        <f t="shared" si="187"/>
        <v/>
      </c>
      <c r="AN98" s="47" t="str">
        <f t="shared" si="187"/>
        <v/>
      </c>
      <c r="AO98" s="47" t="str">
        <f t="shared" si="187"/>
        <v/>
      </c>
      <c r="AP98" s="47" t="str">
        <f t="shared" si="187"/>
        <v/>
      </c>
      <c r="AQ98" s="47" t="str">
        <f t="shared" si="187"/>
        <v/>
      </c>
      <c r="AR98" s="47" t="str">
        <f t="shared" si="187"/>
        <v/>
      </c>
      <c r="AS98" s="47" t="str">
        <f t="shared" si="187"/>
        <v/>
      </c>
      <c r="AT98" s="47" t="str">
        <f t="shared" si="187"/>
        <v/>
      </c>
      <c r="AU98" s="47" t="str">
        <f t="shared" si="187"/>
        <v/>
      </c>
      <c r="AV98" s="47" t="str">
        <f t="shared" si="187"/>
        <v/>
      </c>
      <c r="AW98" s="47" t="str">
        <f t="shared" si="187"/>
        <v/>
      </c>
      <c r="AX98" s="47" t="str">
        <f t="shared" si="187"/>
        <v/>
      </c>
      <c r="AY98" s="47" t="str">
        <f t="shared" si="187"/>
        <v/>
      </c>
      <c r="AZ98" s="47" t="str">
        <f t="shared" si="187"/>
        <v/>
      </c>
      <c r="BA98" s="47" t="str">
        <f t="shared" si="187"/>
        <v/>
      </c>
      <c r="BB98" s="47" t="str">
        <f t="shared" si="188"/>
        <v/>
      </c>
      <c r="BC98" s="47" t="str">
        <f t="shared" si="188"/>
        <v/>
      </c>
      <c r="BD98" s="47" t="str">
        <f t="shared" si="188"/>
        <v/>
      </c>
      <c r="BE98" s="47" t="str">
        <f t="shared" si="188"/>
        <v/>
      </c>
      <c r="BF98" s="47" t="str">
        <f t="shared" si="188"/>
        <v/>
      </c>
      <c r="BG98" s="47" t="str">
        <f t="shared" si="188"/>
        <v/>
      </c>
      <c r="BH98" s="47" t="str">
        <f t="shared" si="188"/>
        <v/>
      </c>
      <c r="BI98" s="47" t="str">
        <f t="shared" si="188"/>
        <v/>
      </c>
      <c r="BJ98" s="47" t="str">
        <f t="shared" si="188"/>
        <v/>
      </c>
      <c r="BK98" s="47" t="str">
        <f t="shared" si="188"/>
        <v/>
      </c>
      <c r="BL98" s="47" t="str">
        <f t="shared" si="188"/>
        <v/>
      </c>
      <c r="BM98" s="47" t="str">
        <f t="shared" si="188"/>
        <v/>
      </c>
      <c r="BN98" s="47" t="str">
        <f t="shared" si="188"/>
        <v/>
      </c>
      <c r="BO98" s="47" t="str">
        <f t="shared" si="188"/>
        <v/>
      </c>
      <c r="BP98" s="47" t="str">
        <f t="shared" si="188"/>
        <v/>
      </c>
      <c r="BQ98" s="47" t="str">
        <f t="shared" si="188"/>
        <v/>
      </c>
      <c r="BR98" s="47" t="str">
        <f t="shared" si="182"/>
        <v/>
      </c>
      <c r="BS98" s="47" t="str">
        <f t="shared" si="182"/>
        <v/>
      </c>
      <c r="BT98" s="47" t="str">
        <f t="shared" si="182"/>
        <v/>
      </c>
      <c r="BU98" s="47" t="str">
        <f t="shared" si="182"/>
        <v/>
      </c>
      <c r="BV98" s="47" t="str">
        <f t="shared" si="182"/>
        <v/>
      </c>
      <c r="BW98" s="47" t="str">
        <f t="shared" si="182"/>
        <v/>
      </c>
      <c r="BX98" s="47" t="str">
        <f t="shared" si="182"/>
        <v/>
      </c>
      <c r="BY98" s="47" t="str">
        <f t="shared" si="182"/>
        <v/>
      </c>
      <c r="BZ98" s="47" t="str">
        <f t="shared" si="182"/>
        <v/>
      </c>
      <c r="CA98" s="47" t="str">
        <f t="shared" si="182"/>
        <v/>
      </c>
      <c r="CB98" s="47" t="str">
        <f t="shared" si="182"/>
        <v/>
      </c>
      <c r="CC98" s="47" t="str">
        <f t="shared" si="182"/>
        <v/>
      </c>
      <c r="CD98" s="47" t="str">
        <f t="shared" si="182"/>
        <v/>
      </c>
      <c r="CE98" s="47" t="str">
        <f t="shared" si="182"/>
        <v/>
      </c>
      <c r="CF98" s="47" t="str">
        <f t="shared" si="182"/>
        <v/>
      </c>
      <c r="CG98" s="47" t="str">
        <f t="shared" si="189"/>
        <v/>
      </c>
      <c r="CH98" s="47" t="str">
        <f t="shared" si="189"/>
        <v/>
      </c>
      <c r="CI98" s="47" t="str">
        <f t="shared" si="189"/>
        <v/>
      </c>
      <c r="CJ98" s="47" t="str">
        <f t="shared" si="189"/>
        <v/>
      </c>
      <c r="CK98" s="47" t="str">
        <f t="shared" si="189"/>
        <v/>
      </c>
      <c r="CL98" s="47" t="str">
        <f t="shared" si="189"/>
        <v/>
      </c>
      <c r="CM98" s="47" t="str">
        <f t="shared" si="189"/>
        <v/>
      </c>
      <c r="CN98" s="47" t="str">
        <f t="shared" si="189"/>
        <v/>
      </c>
      <c r="CO98" s="47" t="str">
        <f t="shared" si="189"/>
        <v/>
      </c>
      <c r="CP98" s="47" t="str">
        <f t="shared" si="189"/>
        <v/>
      </c>
      <c r="CQ98" s="47" t="str">
        <f t="shared" si="189"/>
        <v/>
      </c>
      <c r="CR98" s="47" t="str">
        <f t="shared" si="189"/>
        <v/>
      </c>
      <c r="CS98" s="47" t="str">
        <f t="shared" si="189"/>
        <v/>
      </c>
      <c r="CT98" s="47" t="str">
        <f t="shared" si="189"/>
        <v/>
      </c>
      <c r="CU98" s="47" t="str">
        <f t="shared" si="189"/>
        <v/>
      </c>
      <c r="CV98" s="47" t="str">
        <f t="shared" si="189"/>
        <v/>
      </c>
      <c r="CW98" s="47" t="str">
        <f t="shared" si="183"/>
        <v/>
      </c>
      <c r="CX98" s="47" t="str">
        <f t="shared" si="183"/>
        <v/>
      </c>
      <c r="CY98" s="47" t="str">
        <f t="shared" si="183"/>
        <v/>
      </c>
      <c r="CZ98" s="47" t="str">
        <f t="shared" si="183"/>
        <v/>
      </c>
      <c r="DA98" s="47" t="str">
        <f t="shared" si="183"/>
        <v/>
      </c>
      <c r="DB98" s="47" t="str">
        <f t="shared" si="183"/>
        <v/>
      </c>
      <c r="DC98" s="47" t="str">
        <f t="shared" si="183"/>
        <v/>
      </c>
      <c r="DD98" s="47" t="str">
        <f t="shared" si="183"/>
        <v/>
      </c>
      <c r="DE98" s="47" t="str">
        <f t="shared" si="183"/>
        <v/>
      </c>
      <c r="DF98" s="47" t="str">
        <f t="shared" si="183"/>
        <v/>
      </c>
      <c r="DG98" s="47" t="str">
        <f t="shared" si="183"/>
        <v/>
      </c>
      <c r="DH98" s="47" t="str">
        <f t="shared" si="183"/>
        <v/>
      </c>
      <c r="DI98" s="47" t="str">
        <f t="shared" si="183"/>
        <v/>
      </c>
      <c r="DJ98" s="47" t="str">
        <f t="shared" si="183"/>
        <v/>
      </c>
      <c r="DK98" s="47" t="str">
        <f t="shared" si="183"/>
        <v/>
      </c>
      <c r="DL98" s="47" t="str">
        <f t="shared" si="190"/>
        <v/>
      </c>
      <c r="DM98" s="47" t="str">
        <f t="shared" si="190"/>
        <v/>
      </c>
      <c r="DN98" s="47" t="str">
        <f t="shared" si="190"/>
        <v/>
      </c>
      <c r="DO98" s="47" t="str">
        <f t="shared" si="190"/>
        <v/>
      </c>
      <c r="DP98" s="47" t="str">
        <f t="shared" si="190"/>
        <v/>
      </c>
      <c r="DQ98" s="47" t="str">
        <f t="shared" si="190"/>
        <v/>
      </c>
      <c r="DR98" s="47" t="str">
        <f t="shared" si="190"/>
        <v/>
      </c>
      <c r="DS98" s="179" t="str">
        <f t="shared" si="150"/>
        <v/>
      </c>
      <c r="DT98" s="47" t="str">
        <f t="shared" si="196"/>
        <v/>
      </c>
      <c r="DU98" s="47" t="str">
        <f t="shared" si="196"/>
        <v/>
      </c>
      <c r="DV98" s="47" t="str">
        <f t="shared" si="196"/>
        <v/>
      </c>
      <c r="DW98" s="47" t="str">
        <f t="shared" si="196"/>
        <v/>
      </c>
      <c r="DX98" s="47" t="str">
        <f t="shared" si="196"/>
        <v/>
      </c>
      <c r="DY98" s="47" t="str">
        <f t="shared" si="196"/>
        <v/>
      </c>
      <c r="DZ98" s="47" t="str">
        <f t="shared" si="196"/>
        <v/>
      </c>
      <c r="EA98" s="47" t="str">
        <f t="shared" si="196"/>
        <v/>
      </c>
      <c r="EB98" s="47" t="str">
        <f t="shared" si="196"/>
        <v/>
      </c>
      <c r="EC98" s="47" t="str">
        <f t="shared" si="196"/>
        <v/>
      </c>
      <c r="ED98" s="47" t="str">
        <f t="shared" si="196"/>
        <v/>
      </c>
      <c r="EE98" s="47" t="str">
        <f t="shared" si="196"/>
        <v/>
      </c>
      <c r="EF98" s="47" t="str">
        <f t="shared" si="196"/>
        <v/>
      </c>
      <c r="EG98" s="47" t="str">
        <f t="shared" si="196"/>
        <v/>
      </c>
      <c r="EH98" s="47" t="str">
        <f t="shared" si="196"/>
        <v/>
      </c>
      <c r="EI98" s="47" t="str">
        <f t="shared" si="196"/>
        <v/>
      </c>
      <c r="EJ98" s="47" t="str">
        <f t="shared" si="191"/>
        <v/>
      </c>
      <c r="EK98" s="47" t="str">
        <f t="shared" si="191"/>
        <v/>
      </c>
      <c r="EL98" s="47" t="str">
        <f t="shared" si="191"/>
        <v/>
      </c>
      <c r="EM98" s="47" t="str">
        <f t="shared" si="191"/>
        <v/>
      </c>
      <c r="EN98" s="47" t="str">
        <f t="shared" si="191"/>
        <v/>
      </c>
      <c r="EO98" s="47" t="str">
        <f t="shared" si="191"/>
        <v/>
      </c>
      <c r="EP98" s="47" t="str">
        <f t="shared" si="191"/>
        <v/>
      </c>
      <c r="EQ98" s="47" t="str">
        <f t="shared" si="191"/>
        <v/>
      </c>
      <c r="ER98" s="47" t="str">
        <f t="shared" si="191"/>
        <v/>
      </c>
      <c r="ES98" s="47" t="str">
        <f t="shared" si="191"/>
        <v/>
      </c>
      <c r="ET98" s="47" t="str">
        <f t="shared" si="191"/>
        <v/>
      </c>
      <c r="EU98" s="47" t="str">
        <f t="shared" si="191"/>
        <v/>
      </c>
      <c r="EV98" s="47" t="str">
        <f t="shared" si="191"/>
        <v/>
      </c>
      <c r="EW98" s="47" t="str">
        <f t="shared" si="191"/>
        <v/>
      </c>
      <c r="EX98" s="47" t="str">
        <f t="shared" si="191"/>
        <v/>
      </c>
      <c r="EY98" s="47" t="str">
        <f t="shared" si="192"/>
        <v/>
      </c>
      <c r="EZ98" s="47" t="str">
        <f t="shared" si="192"/>
        <v/>
      </c>
      <c r="FA98" s="47" t="str">
        <f t="shared" si="192"/>
        <v/>
      </c>
      <c r="FB98" s="47" t="str">
        <f t="shared" si="192"/>
        <v/>
      </c>
      <c r="FC98" s="47" t="str">
        <f t="shared" si="192"/>
        <v/>
      </c>
      <c r="FD98" s="47" t="str">
        <f t="shared" si="192"/>
        <v/>
      </c>
      <c r="FE98" s="47" t="str">
        <f t="shared" si="192"/>
        <v/>
      </c>
      <c r="FF98" s="47" t="str">
        <f t="shared" si="192"/>
        <v/>
      </c>
      <c r="FG98" s="47" t="str">
        <f t="shared" si="192"/>
        <v/>
      </c>
      <c r="FH98" s="47" t="str">
        <f t="shared" si="192"/>
        <v/>
      </c>
      <c r="FI98" s="47" t="str">
        <f t="shared" si="192"/>
        <v/>
      </c>
      <c r="FJ98" s="47" t="str">
        <f t="shared" si="192"/>
        <v/>
      </c>
      <c r="FK98" s="47" t="str">
        <f t="shared" si="192"/>
        <v/>
      </c>
      <c r="FL98" s="47" t="str">
        <f t="shared" si="192"/>
        <v/>
      </c>
      <c r="FM98" s="47" t="str">
        <f t="shared" si="192"/>
        <v/>
      </c>
      <c r="FN98" s="47" t="str">
        <f t="shared" si="192"/>
        <v/>
      </c>
      <c r="FO98" s="47" t="str">
        <f t="shared" si="184"/>
        <v/>
      </c>
      <c r="FP98" s="47" t="str">
        <f t="shared" si="184"/>
        <v/>
      </c>
      <c r="FQ98" s="47" t="str">
        <f t="shared" si="184"/>
        <v/>
      </c>
      <c r="FR98" s="47" t="str">
        <f t="shared" si="184"/>
        <v/>
      </c>
      <c r="FS98" s="47" t="str">
        <f t="shared" si="184"/>
        <v/>
      </c>
      <c r="FT98" s="47" t="str">
        <f t="shared" si="184"/>
        <v/>
      </c>
      <c r="FU98" s="47" t="str">
        <f t="shared" si="184"/>
        <v/>
      </c>
      <c r="FV98" s="47" t="str">
        <f t="shared" si="184"/>
        <v/>
      </c>
      <c r="FW98" s="47" t="str">
        <f t="shared" si="184"/>
        <v/>
      </c>
      <c r="FX98" s="47" t="str">
        <f t="shared" si="184"/>
        <v/>
      </c>
      <c r="FY98" s="47" t="str">
        <f t="shared" si="184"/>
        <v/>
      </c>
      <c r="FZ98" s="47" t="str">
        <f t="shared" si="184"/>
        <v/>
      </c>
      <c r="GA98" s="47" t="str">
        <f t="shared" si="184"/>
        <v/>
      </c>
      <c r="GB98" s="47" t="str">
        <f t="shared" si="184"/>
        <v/>
      </c>
      <c r="GC98" s="47" t="str">
        <f t="shared" si="184"/>
        <v/>
      </c>
      <c r="GD98" s="47" t="str">
        <f t="shared" si="193"/>
        <v/>
      </c>
      <c r="GE98" s="47" t="str">
        <f t="shared" si="193"/>
        <v/>
      </c>
      <c r="GF98" s="47" t="str">
        <f t="shared" si="193"/>
        <v/>
      </c>
      <c r="GG98" s="47" t="str">
        <f t="shared" si="193"/>
        <v/>
      </c>
      <c r="GH98" s="47" t="str">
        <f t="shared" si="193"/>
        <v/>
      </c>
      <c r="GI98" s="47" t="str">
        <f t="shared" si="193"/>
        <v/>
      </c>
      <c r="GJ98" s="47" t="str">
        <f t="shared" si="193"/>
        <v/>
      </c>
      <c r="GK98" s="47" t="str">
        <f t="shared" si="193"/>
        <v/>
      </c>
      <c r="GL98" s="47" t="str">
        <f t="shared" si="193"/>
        <v/>
      </c>
      <c r="GM98" s="47" t="str">
        <f t="shared" si="193"/>
        <v/>
      </c>
      <c r="GN98" s="47" t="str">
        <f t="shared" si="193"/>
        <v/>
      </c>
      <c r="GO98" s="47" t="str">
        <f t="shared" si="193"/>
        <v/>
      </c>
      <c r="GP98" s="47" t="str">
        <f t="shared" si="193"/>
        <v/>
      </c>
      <c r="GQ98" s="47" t="str">
        <f t="shared" si="193"/>
        <v/>
      </c>
      <c r="GR98" s="47" t="str">
        <f t="shared" si="193"/>
        <v/>
      </c>
      <c r="GS98" s="47" t="str">
        <f t="shared" si="193"/>
        <v/>
      </c>
      <c r="GT98" s="47" t="str">
        <f t="shared" si="185"/>
        <v/>
      </c>
      <c r="GU98" s="47" t="str">
        <f t="shared" si="185"/>
        <v/>
      </c>
      <c r="GV98" s="47" t="str">
        <f t="shared" si="185"/>
        <v/>
      </c>
      <c r="GW98" s="47" t="str">
        <f t="shared" si="185"/>
        <v/>
      </c>
      <c r="GX98" s="47" t="str">
        <f t="shared" si="185"/>
        <v/>
      </c>
      <c r="GY98" s="47" t="str">
        <f t="shared" si="185"/>
        <v/>
      </c>
      <c r="GZ98" s="47" t="str">
        <f t="shared" si="185"/>
        <v/>
      </c>
      <c r="HA98" s="47" t="str">
        <f t="shared" si="185"/>
        <v/>
      </c>
      <c r="HB98" s="47" t="str">
        <f t="shared" si="185"/>
        <v/>
      </c>
      <c r="HC98" s="47" t="str">
        <f t="shared" si="185"/>
        <v/>
      </c>
      <c r="HD98" s="47" t="str">
        <f t="shared" si="185"/>
        <v/>
      </c>
      <c r="HE98" s="47" t="str">
        <f t="shared" si="185"/>
        <v/>
      </c>
      <c r="HF98" s="47" t="str">
        <f t="shared" si="185"/>
        <v/>
      </c>
      <c r="HG98" s="47" t="str">
        <f t="shared" si="185"/>
        <v/>
      </c>
      <c r="HH98" s="47" t="str">
        <f t="shared" si="185"/>
        <v/>
      </c>
      <c r="HI98" s="47" t="str">
        <f t="shared" si="194"/>
        <v/>
      </c>
      <c r="HJ98" s="47" t="str">
        <f t="shared" si="194"/>
        <v/>
      </c>
      <c r="HK98" s="47" t="str">
        <f t="shared" si="194"/>
        <v/>
      </c>
      <c r="HL98" s="47" t="str">
        <f t="shared" si="194"/>
        <v/>
      </c>
      <c r="HM98" s="47" t="str">
        <f t="shared" si="194"/>
        <v/>
      </c>
      <c r="HN98" s="47" t="str">
        <f t="shared" si="194"/>
        <v/>
      </c>
      <c r="HO98" s="47" t="str">
        <f t="shared" si="194"/>
        <v/>
      </c>
      <c r="HP98" s="165" t="e">
        <f t="shared" si="186"/>
        <v>#N/A</v>
      </c>
      <c r="HQ98" s="165" t="e">
        <f t="shared" si="186"/>
        <v>#N/A</v>
      </c>
      <c r="HR98" s="165" t="e">
        <f t="shared" si="186"/>
        <v>#N/A</v>
      </c>
      <c r="HS98" s="165" t="e">
        <f t="shared" si="186"/>
        <v>#N/A</v>
      </c>
      <c r="HT98" s="165" t="e">
        <f t="shared" si="186"/>
        <v>#N/A</v>
      </c>
      <c r="HU98" s="165" t="e">
        <f t="shared" si="186"/>
        <v>#N/A</v>
      </c>
      <c r="HV98" s="165" t="e">
        <f t="shared" si="186"/>
        <v>#N/A</v>
      </c>
      <c r="HW98" s="165" t="e">
        <f t="shared" si="186"/>
        <v>#N/A</v>
      </c>
      <c r="HX98" s="165" t="e">
        <f t="shared" si="186"/>
        <v>#N/A</v>
      </c>
      <c r="HY98" s="165" t="e">
        <f t="shared" si="186"/>
        <v>#N/A</v>
      </c>
      <c r="HZ98" s="165" t="e">
        <f t="shared" si="186"/>
        <v>#N/A</v>
      </c>
      <c r="IA98" s="165" t="e">
        <f t="shared" si="186"/>
        <v>#N/A</v>
      </c>
      <c r="IB98" s="165" t="e">
        <f t="shared" si="186"/>
        <v>#N/A</v>
      </c>
      <c r="IC98" s="165" t="e">
        <f t="shared" si="186"/>
        <v>#N/A</v>
      </c>
      <c r="ID98" s="165" t="e">
        <f t="shared" si="186"/>
        <v>#N/A</v>
      </c>
      <c r="IE98" s="165" t="e">
        <f t="shared" si="151"/>
        <v>#N/A</v>
      </c>
      <c r="IF98" s="165" t="e">
        <f t="shared" si="151"/>
        <v>#N/A</v>
      </c>
      <c r="IG98" s="165" t="e">
        <f t="shared" si="151"/>
        <v>#N/A</v>
      </c>
      <c r="IH98" s="165" t="e">
        <f t="shared" si="151"/>
        <v>#N/A</v>
      </c>
      <c r="II98" s="165" t="e">
        <f t="shared" si="151"/>
        <v>#N/A</v>
      </c>
      <c r="IJ98" s="165" t="e">
        <f t="shared" si="151"/>
        <v>#N/A</v>
      </c>
      <c r="IK98" s="165" t="e">
        <f t="shared" si="151"/>
        <v>#N/A</v>
      </c>
      <c r="IL98" s="165" t="e">
        <f t="shared" si="151"/>
        <v>#N/A</v>
      </c>
      <c r="IM98" s="165" t="e">
        <f t="shared" si="151"/>
        <v>#N/A</v>
      </c>
      <c r="IN98" s="165" t="e">
        <f t="shared" si="151"/>
        <v>#N/A</v>
      </c>
      <c r="IO98" s="165" t="e">
        <f t="shared" si="151"/>
        <v>#N/A</v>
      </c>
      <c r="IP98" s="165" t="e">
        <f t="shared" si="151"/>
        <v>#N/A</v>
      </c>
      <c r="IQ98" s="165" t="e">
        <f t="shared" si="151"/>
        <v>#N/A</v>
      </c>
      <c r="IR98" s="165" t="e">
        <f t="shared" si="151"/>
        <v>#N/A</v>
      </c>
      <c r="IS98" s="165" t="e">
        <f t="shared" si="151"/>
        <v>#N/A</v>
      </c>
      <c r="IT98" s="165" t="e">
        <f t="shared" si="151"/>
        <v>#N/A</v>
      </c>
      <c r="IU98" s="165" t="e">
        <f t="shared" si="197"/>
        <v>#N/A</v>
      </c>
      <c r="IV98" s="165" t="e">
        <f t="shared" si="197"/>
        <v>#N/A</v>
      </c>
      <c r="IW98" s="165" t="e">
        <f t="shared" si="197"/>
        <v>#N/A</v>
      </c>
      <c r="IX98" s="165" t="e">
        <f t="shared" si="197"/>
        <v>#N/A</v>
      </c>
      <c r="IY98" s="165" t="e">
        <f t="shared" si="181"/>
        <v>#N/A</v>
      </c>
      <c r="IZ98" s="165" t="e">
        <f t="shared" si="181"/>
        <v>#N/A</v>
      </c>
      <c r="JA98" s="165" t="e">
        <f t="shared" si="181"/>
        <v>#N/A</v>
      </c>
      <c r="JB98" s="165" t="e">
        <f t="shared" si="181"/>
        <v>#N/A</v>
      </c>
      <c r="JC98" s="165" t="e">
        <f t="shared" si="181"/>
        <v>#N/A</v>
      </c>
      <c r="JD98" s="165" t="e">
        <f t="shared" si="181"/>
        <v>#N/A</v>
      </c>
      <c r="JE98" s="165" t="e">
        <f t="shared" si="181"/>
        <v>#N/A</v>
      </c>
      <c r="JF98" s="165" t="e">
        <f t="shared" si="181"/>
        <v>#N/A</v>
      </c>
      <c r="JG98" s="165" t="e">
        <f t="shared" si="181"/>
        <v>#N/A</v>
      </c>
      <c r="JH98" s="165" t="e">
        <f t="shared" si="181"/>
        <v>#N/A</v>
      </c>
      <c r="JI98" s="165" t="e">
        <f t="shared" si="181"/>
        <v>#N/A</v>
      </c>
      <c r="JJ98" s="165" t="e">
        <f t="shared" si="168"/>
        <v>#N/A</v>
      </c>
      <c r="JK98" s="165" t="e">
        <f t="shared" si="168"/>
        <v>#N/A</v>
      </c>
      <c r="JL98" s="165" t="e">
        <f t="shared" si="168"/>
        <v>#N/A</v>
      </c>
      <c r="JM98" s="165" t="e">
        <f t="shared" si="168"/>
        <v>#N/A</v>
      </c>
      <c r="JN98" s="165" t="e">
        <f t="shared" si="168"/>
        <v>#N/A</v>
      </c>
      <c r="JO98" s="165" t="e">
        <f t="shared" si="168"/>
        <v>#N/A</v>
      </c>
      <c r="JP98" s="165" t="e">
        <f t="shared" si="168"/>
        <v>#N/A</v>
      </c>
      <c r="JQ98" s="165" t="e">
        <f t="shared" si="168"/>
        <v>#N/A</v>
      </c>
      <c r="JR98" s="165" t="e">
        <f t="shared" si="168"/>
        <v>#N/A</v>
      </c>
      <c r="JS98" s="165" t="e">
        <f t="shared" si="168"/>
        <v>#N/A</v>
      </c>
      <c r="JT98" s="165" t="e">
        <f t="shared" si="168"/>
        <v>#N/A</v>
      </c>
      <c r="JU98" s="165" t="e">
        <f t="shared" si="168"/>
        <v>#N/A</v>
      </c>
      <c r="JV98" s="165" t="e">
        <f t="shared" si="168"/>
        <v>#N/A</v>
      </c>
      <c r="JW98" s="165" t="e">
        <f t="shared" si="168"/>
        <v>#N/A</v>
      </c>
      <c r="JX98" s="165" t="e">
        <f t="shared" si="168"/>
        <v>#N/A</v>
      </c>
      <c r="JY98" s="165" t="e">
        <f t="shared" si="168"/>
        <v>#N/A</v>
      </c>
      <c r="JZ98" s="165" t="e">
        <f t="shared" si="198"/>
        <v>#N/A</v>
      </c>
      <c r="KA98" s="165" t="e">
        <f t="shared" si="180"/>
        <v>#N/A</v>
      </c>
      <c r="KB98" s="165" t="e">
        <f t="shared" si="180"/>
        <v>#N/A</v>
      </c>
      <c r="KC98" s="165" t="e">
        <f t="shared" si="172"/>
        <v>#N/A</v>
      </c>
      <c r="KD98" s="165" t="e">
        <f t="shared" si="172"/>
        <v>#N/A</v>
      </c>
      <c r="KE98" s="165" t="e">
        <f t="shared" si="172"/>
        <v>#N/A</v>
      </c>
      <c r="KF98" s="165" t="e">
        <f t="shared" si="172"/>
        <v>#N/A</v>
      </c>
      <c r="KG98" s="165" t="e">
        <f t="shared" si="172"/>
        <v>#N/A</v>
      </c>
      <c r="KH98" s="165" t="e">
        <f t="shared" si="172"/>
        <v>#N/A</v>
      </c>
      <c r="KI98" s="165" t="e">
        <f t="shared" si="172"/>
        <v>#N/A</v>
      </c>
      <c r="KJ98" s="165" t="e">
        <f t="shared" si="172"/>
        <v>#N/A</v>
      </c>
      <c r="KK98" s="165" t="e">
        <f t="shared" si="172"/>
        <v>#N/A</v>
      </c>
      <c r="KL98" s="165" t="e">
        <f t="shared" si="172"/>
        <v>#N/A</v>
      </c>
      <c r="KM98" s="165" t="e">
        <f t="shared" si="172"/>
        <v>#N/A</v>
      </c>
      <c r="KN98" s="165" t="e">
        <f t="shared" si="172"/>
        <v>#N/A</v>
      </c>
      <c r="KO98" s="165" t="e">
        <f t="shared" si="172"/>
        <v>#N/A</v>
      </c>
      <c r="KP98" s="165" t="e">
        <f t="shared" si="172"/>
        <v>#N/A</v>
      </c>
      <c r="KQ98" s="165" t="e">
        <f t="shared" si="172"/>
        <v>#N/A</v>
      </c>
      <c r="KR98" s="165" t="e">
        <f t="shared" si="172"/>
        <v>#N/A</v>
      </c>
      <c r="KS98" s="165" t="e">
        <f t="shared" si="173"/>
        <v>#N/A</v>
      </c>
      <c r="KT98" s="165" t="e">
        <f t="shared" si="173"/>
        <v>#N/A</v>
      </c>
      <c r="KU98" s="165" t="e">
        <f t="shared" si="173"/>
        <v>#N/A</v>
      </c>
      <c r="KV98" s="165" t="e">
        <f t="shared" si="173"/>
        <v>#N/A</v>
      </c>
      <c r="KW98" s="165" t="e">
        <f t="shared" si="173"/>
        <v>#N/A</v>
      </c>
      <c r="KX98" s="165" t="e">
        <f t="shared" si="173"/>
        <v>#N/A</v>
      </c>
      <c r="KY98" s="165" t="e">
        <f t="shared" si="173"/>
        <v>#N/A</v>
      </c>
      <c r="KZ98" s="165" t="e">
        <f t="shared" si="173"/>
        <v>#N/A</v>
      </c>
      <c r="LA98" s="165" t="e">
        <f t="shared" si="173"/>
        <v>#N/A</v>
      </c>
      <c r="LB98" s="165" t="e">
        <f t="shared" si="173"/>
        <v>#N/A</v>
      </c>
      <c r="LC98" s="165" t="e">
        <f t="shared" si="173"/>
        <v>#N/A</v>
      </c>
      <c r="LD98" s="165" t="e">
        <f t="shared" si="173"/>
        <v>#N/A</v>
      </c>
      <c r="LE98" s="165" t="e">
        <f t="shared" si="173"/>
        <v>#N/A</v>
      </c>
      <c r="LF98" s="165" t="e">
        <f t="shared" si="173"/>
        <v>#N/A</v>
      </c>
      <c r="LG98" s="165" t="e">
        <f t="shared" si="173"/>
        <v>#N/A</v>
      </c>
      <c r="LH98" s="165" t="e">
        <f t="shared" si="173"/>
        <v>#N/A</v>
      </c>
      <c r="LI98" s="165" t="e">
        <f t="shared" si="174"/>
        <v>#N/A</v>
      </c>
      <c r="LJ98" s="165" t="e">
        <f t="shared" si="174"/>
        <v>#N/A</v>
      </c>
      <c r="LK98" s="165" t="e">
        <f t="shared" si="174"/>
        <v>#N/A</v>
      </c>
      <c r="LL98" s="165" t="e">
        <f t="shared" si="174"/>
        <v>#N/A</v>
      </c>
      <c r="LM98" s="165" t="e">
        <f t="shared" si="174"/>
        <v>#N/A</v>
      </c>
      <c r="LN98" s="165" t="e">
        <f t="shared" si="174"/>
        <v>#N/A</v>
      </c>
      <c r="LO98" s="165" t="e">
        <f t="shared" si="174"/>
        <v>#N/A</v>
      </c>
      <c r="LP98" s="165" t="e">
        <f t="shared" si="174"/>
        <v>#N/A</v>
      </c>
      <c r="LQ98" s="165" t="e">
        <f t="shared" si="174"/>
        <v>#N/A</v>
      </c>
      <c r="LR98" s="165" t="e">
        <f t="shared" si="174"/>
        <v>#N/A</v>
      </c>
      <c r="LS98" s="165" t="e">
        <f t="shared" si="174"/>
        <v>#N/A</v>
      </c>
      <c r="LT98" s="165" t="e">
        <f t="shared" si="174"/>
        <v>#N/A</v>
      </c>
      <c r="LU98" s="165" t="e">
        <f t="shared" si="174"/>
        <v>#N/A</v>
      </c>
      <c r="LV98" s="165" t="e">
        <f t="shared" si="174"/>
        <v>#N/A</v>
      </c>
      <c r="LW98" s="165" t="e">
        <f t="shared" si="174"/>
        <v>#N/A</v>
      </c>
      <c r="LX98" s="165" t="e">
        <f t="shared" si="174"/>
        <v>#N/A</v>
      </c>
      <c r="LY98" s="165" t="e">
        <f t="shared" si="175"/>
        <v>#N/A</v>
      </c>
      <c r="LZ98" s="165" t="e">
        <f t="shared" si="175"/>
        <v>#N/A</v>
      </c>
      <c r="MA98" s="165" t="e">
        <f t="shared" si="175"/>
        <v>#N/A</v>
      </c>
      <c r="MB98" s="165" t="e">
        <f t="shared" si="175"/>
        <v>#N/A</v>
      </c>
      <c r="MC98" s="165" t="e">
        <f t="shared" si="175"/>
        <v>#N/A</v>
      </c>
      <c r="MD98" s="165" t="e">
        <f t="shared" si="175"/>
        <v>#N/A</v>
      </c>
      <c r="ME98" s="165" t="e">
        <f t="shared" si="175"/>
        <v>#N/A</v>
      </c>
      <c r="MF98" s="165" t="e">
        <f t="shared" si="175"/>
        <v>#N/A</v>
      </c>
      <c r="MG98" s="165" t="e">
        <f t="shared" si="175"/>
        <v>#N/A</v>
      </c>
      <c r="MH98" s="165" t="e">
        <f t="shared" si="175"/>
        <v>#N/A</v>
      </c>
      <c r="MI98" s="165" t="e">
        <f t="shared" si="175"/>
        <v>#N/A</v>
      </c>
      <c r="MJ98" s="165" t="e">
        <f t="shared" si="175"/>
        <v>#N/A</v>
      </c>
      <c r="MK98" s="165" t="e">
        <f t="shared" si="175"/>
        <v>#N/A</v>
      </c>
      <c r="ML98" s="165" t="e">
        <f t="shared" si="175"/>
        <v>#N/A</v>
      </c>
      <c r="MM98" s="165" t="e">
        <f t="shared" si="175"/>
        <v>#N/A</v>
      </c>
      <c r="MN98" s="165" t="e">
        <f t="shared" si="175"/>
        <v>#N/A</v>
      </c>
      <c r="MO98" s="165" t="e">
        <f t="shared" si="176"/>
        <v>#N/A</v>
      </c>
      <c r="MP98" s="165" t="e">
        <f t="shared" si="176"/>
        <v>#N/A</v>
      </c>
      <c r="MQ98" s="165" t="e">
        <f t="shared" si="176"/>
        <v>#N/A</v>
      </c>
      <c r="MR98" s="165" t="e">
        <f t="shared" si="176"/>
        <v>#N/A</v>
      </c>
      <c r="MS98" s="165" t="e">
        <f t="shared" si="176"/>
        <v>#N/A</v>
      </c>
      <c r="MT98" s="165" t="e">
        <f t="shared" si="176"/>
        <v>#N/A</v>
      </c>
      <c r="MU98" s="165" t="e">
        <f t="shared" si="176"/>
        <v>#N/A</v>
      </c>
      <c r="MV98" s="165" t="e">
        <f t="shared" si="176"/>
        <v>#N/A</v>
      </c>
      <c r="MW98" s="165" t="e">
        <f t="shared" si="176"/>
        <v>#N/A</v>
      </c>
      <c r="MX98" s="165" t="e">
        <f t="shared" si="176"/>
        <v>#N/A</v>
      </c>
      <c r="MY98" s="165" t="e">
        <f t="shared" si="176"/>
        <v>#N/A</v>
      </c>
      <c r="MZ98" s="165" t="e">
        <f t="shared" si="176"/>
        <v>#N/A</v>
      </c>
      <c r="NA98" s="165" t="e">
        <f t="shared" si="176"/>
        <v>#N/A</v>
      </c>
      <c r="NB98" s="165" t="e">
        <f t="shared" si="176"/>
        <v>#N/A</v>
      </c>
      <c r="NC98" s="165" t="e">
        <f t="shared" si="176"/>
        <v>#N/A</v>
      </c>
      <c r="ND98" s="165" t="e">
        <f t="shared" si="176"/>
        <v>#N/A</v>
      </c>
      <c r="NE98" s="165" t="e">
        <f t="shared" si="177"/>
        <v>#N/A</v>
      </c>
      <c r="NF98" s="165" t="e">
        <f t="shared" si="177"/>
        <v>#N/A</v>
      </c>
      <c r="NG98" s="165" t="e">
        <f t="shared" si="177"/>
        <v>#N/A</v>
      </c>
      <c r="NH98" s="165" t="e">
        <f t="shared" si="177"/>
        <v>#N/A</v>
      </c>
      <c r="NI98" s="165" t="e">
        <f t="shared" si="177"/>
        <v>#N/A</v>
      </c>
      <c r="NJ98" s="165" t="e">
        <f t="shared" si="177"/>
        <v>#N/A</v>
      </c>
      <c r="NK98" s="165" t="e">
        <f t="shared" si="177"/>
        <v>#N/A</v>
      </c>
      <c r="NL98" s="165" t="e">
        <f t="shared" si="177"/>
        <v>#N/A</v>
      </c>
      <c r="NM98" s="165" t="e">
        <f t="shared" si="177"/>
        <v>#N/A</v>
      </c>
      <c r="NN98" s="165" t="e">
        <f t="shared" si="177"/>
        <v>#N/A</v>
      </c>
      <c r="NO98" s="165" t="e">
        <f t="shared" si="177"/>
        <v>#N/A</v>
      </c>
      <c r="NP98" s="165" t="e">
        <f t="shared" si="177"/>
        <v>#N/A</v>
      </c>
      <c r="NQ98" s="165" t="e">
        <f t="shared" si="177"/>
        <v>#N/A</v>
      </c>
      <c r="NR98" s="165" t="e">
        <f t="shared" si="177"/>
        <v>#N/A</v>
      </c>
      <c r="NS98" s="165" t="e">
        <f t="shared" si="177"/>
        <v>#N/A</v>
      </c>
      <c r="NT98" s="165" t="e">
        <f t="shared" si="177"/>
        <v>#N/A</v>
      </c>
      <c r="NU98" s="165" t="e">
        <f t="shared" si="178"/>
        <v>#N/A</v>
      </c>
      <c r="NV98" s="165" t="e">
        <f t="shared" si="178"/>
        <v>#N/A</v>
      </c>
      <c r="NW98" s="165" t="e">
        <f t="shared" si="178"/>
        <v>#N/A</v>
      </c>
      <c r="NX98" s="165" t="e">
        <f t="shared" si="178"/>
        <v>#N/A</v>
      </c>
      <c r="NY98" s="165" t="e">
        <f t="shared" si="178"/>
        <v>#N/A</v>
      </c>
      <c r="NZ98" s="165" t="e">
        <f t="shared" si="178"/>
        <v>#N/A</v>
      </c>
      <c r="OA98" s="165" t="e">
        <f t="shared" si="178"/>
        <v>#N/A</v>
      </c>
      <c r="OB98" s="165" t="e">
        <f t="shared" si="178"/>
        <v>#N/A</v>
      </c>
      <c r="OC98" s="165" t="e">
        <f t="shared" si="178"/>
        <v>#N/A</v>
      </c>
      <c r="OD98" s="165" t="e">
        <f t="shared" si="178"/>
        <v>#N/A</v>
      </c>
      <c r="OE98" s="165" t="e">
        <f t="shared" si="178"/>
        <v>#N/A</v>
      </c>
      <c r="OF98" s="165" t="e">
        <f t="shared" si="178"/>
        <v>#N/A</v>
      </c>
      <c r="OG98" s="165" t="e">
        <f t="shared" si="178"/>
        <v>#N/A</v>
      </c>
      <c r="OH98" s="165" t="e">
        <f t="shared" si="178"/>
        <v>#N/A</v>
      </c>
      <c r="OI98" s="165" t="e">
        <f t="shared" si="178"/>
        <v>#N/A</v>
      </c>
      <c r="OJ98" s="165" t="e">
        <f t="shared" si="178"/>
        <v>#N/A</v>
      </c>
      <c r="OK98" s="165" t="e">
        <f t="shared" si="179"/>
        <v>#N/A</v>
      </c>
      <c r="OL98" s="165" t="e">
        <f t="shared" si="179"/>
        <v>#N/A</v>
      </c>
      <c r="OM98" s="165" t="e">
        <f t="shared" si="179"/>
        <v>#N/A</v>
      </c>
      <c r="ON98" s="165" t="e">
        <f t="shared" si="179"/>
        <v>#N/A</v>
      </c>
      <c r="OO98" s="165" t="e">
        <f t="shared" si="179"/>
        <v>#N/A</v>
      </c>
      <c r="OP98" s="165" t="e">
        <f t="shared" si="179"/>
        <v>#N/A</v>
      </c>
      <c r="OQ98" s="165" t="e">
        <f t="shared" si="179"/>
        <v>#N/A</v>
      </c>
      <c r="OR98" s="165" t="e">
        <f t="shared" si="179"/>
        <v>#N/A</v>
      </c>
      <c r="OS98" s="165" t="e">
        <f t="shared" si="179"/>
        <v>#N/A</v>
      </c>
      <c r="OT98" s="165" t="e">
        <f t="shared" si="179"/>
        <v>#N/A</v>
      </c>
      <c r="OU98" s="165" t="e">
        <f t="shared" si="179"/>
        <v>#N/A</v>
      </c>
      <c r="OV98" s="165" t="e">
        <f t="shared" si="179"/>
        <v>#N/A</v>
      </c>
      <c r="OW98" s="165" t="e">
        <f t="shared" si="199"/>
        <v>#N/A</v>
      </c>
      <c r="OX98" s="165" t="e">
        <f t="shared" si="199"/>
        <v>#N/A</v>
      </c>
      <c r="OY98" s="165" t="e">
        <f t="shared" si="199"/>
        <v>#N/A</v>
      </c>
      <c r="OZ98" s="165" t="e">
        <f t="shared" si="199"/>
        <v>#N/A</v>
      </c>
      <c r="PA98" s="165" t="e">
        <f t="shared" si="199"/>
        <v>#N/A</v>
      </c>
      <c r="PB98" s="165" t="e">
        <f t="shared" si="199"/>
        <v>#N/A</v>
      </c>
      <c r="PC98" s="165" t="e">
        <f t="shared" si="199"/>
        <v>#N/A</v>
      </c>
      <c r="PD98" s="165" t="e">
        <f t="shared" si="199"/>
        <v>#N/A</v>
      </c>
      <c r="PE98" s="165" t="e">
        <f t="shared" si="199"/>
        <v>#N/A</v>
      </c>
      <c r="PF98" s="165" t="e">
        <f t="shared" si="171"/>
        <v>#N/A</v>
      </c>
      <c r="PG98" s="165" t="e">
        <f t="shared" si="171"/>
        <v>#N/A</v>
      </c>
      <c r="PH98" s="165" t="e">
        <f t="shared" si="171"/>
        <v>#N/A</v>
      </c>
    </row>
    <row r="99" spans="1:424" hidden="1" x14ac:dyDescent="0.45">
      <c r="A99" s="4">
        <v>96</v>
      </c>
      <c r="B99" s="91"/>
      <c r="C99" s="91"/>
      <c r="D99" s="91"/>
      <c r="E99" s="120" t="str">
        <f t="shared" si="146"/>
        <v/>
      </c>
      <c r="F99" s="120" t="str">
        <f t="shared" si="147"/>
        <v/>
      </c>
      <c r="G99" s="71" t="str">
        <f t="shared" si="148"/>
        <v/>
      </c>
      <c r="H99" s="23"/>
      <c r="I99" s="55"/>
      <c r="J99" s="298"/>
      <c r="K99" s="72" t="str">
        <f>IF(AND(B99&gt;0,C99&gt;0,D99&gt;0),IF(ISBLANK(J99),IF(ISBLANK(H99),"",(D99-B99)*VLOOKUP(H99,VLookups!$A$4:$B$13,2,FALSE)),J99),"")</f>
        <v/>
      </c>
      <c r="L99" s="73" t="str">
        <f t="shared" si="144"/>
        <v/>
      </c>
      <c r="M99" s="91"/>
      <c r="N99" s="265" t="str">
        <f>IF(AND(M99&gt;0,C99&gt;0,NOT(K99="")),ABS(VLOOKUP($M$1,VLookups!$A$43:$B$44,2,FALSE)-_xlfn.NORM.DIST(M99,G99,K99,TRUE)),"")</f>
        <v/>
      </c>
      <c r="O99" s="90" t="str">
        <f>IF(AND($B99&gt;0,$C99&gt;0,$D99&gt;0,NOT(ISBLANK($H99))),_xlfn.NORM.INV(ABS(VLOOKUP($M$1,VLookups!$A$43:$B$44,2,FALSE)-O$3),$G99,$K99),"")</f>
        <v/>
      </c>
      <c r="P99" s="89" t="str">
        <f>IF(AND($B99&gt;0,$C99&gt;0,$D99&gt;0,NOT(ISBLANK($H99))),_xlfn.NORM.INV(ABS(VLOOKUP($M$1,VLookups!$A$43:$B$44,2,FALSE)-P$3),$G99,$K99),"")</f>
        <v/>
      </c>
      <c r="Q99" s="90" t="str">
        <f>IF(AND($B99&gt;0,$C99&gt;0,$D99&gt;0,NOT(ISBLANK($H99))),_xlfn.NORM.INV(ABS(VLOOKUP($M$1,VLookups!$A$43:$B$44,2,FALSE)-Q$3),$G99,$K99),"")</f>
        <v/>
      </c>
      <c r="R99" s="89" t="str">
        <f>IF(AND($B99&gt;0,$C99&gt;0,$D99&gt;0,NOT(ISBLANK($H99))),_xlfn.NORM.INV(ABS(VLOOKUP($M$1,VLookups!$A$43:$B$44,2,FALSE)-R$3),$G99,$K99),"")</f>
        <v/>
      </c>
      <c r="S99" s="90" t="str">
        <f>IF(AND($B99&gt;0,$C99&gt;0,$D99&gt;0,NOT(ISBLANK($H99))),_xlfn.NORM.INV(ABS(VLOOKUP($M$1,VLookups!$A$43:$B$44,2,FALSE)-S$3),$G99,$K99),"")</f>
        <v/>
      </c>
      <c r="T99" s="89" t="str">
        <f>IF(AND($B99&gt;0,$C99&gt;0,$D99&gt;0,NOT(ISBLANK($H99))),_xlfn.NORM.INV(ABS(VLOOKUP($M$1,VLookups!$A$43:$B$44,2,FALSE)-T$3),$G99,$K99),"")</f>
        <v/>
      </c>
      <c r="U99" s="5"/>
      <c r="V99" s="164" t="str">
        <f t="shared" si="149"/>
        <v/>
      </c>
      <c r="W99" s="47" t="str">
        <f t="shared" si="195"/>
        <v/>
      </c>
      <c r="X99" s="47" t="str">
        <f t="shared" si="195"/>
        <v/>
      </c>
      <c r="Y99" s="47" t="str">
        <f t="shared" si="195"/>
        <v/>
      </c>
      <c r="Z99" s="47" t="str">
        <f t="shared" si="195"/>
        <v/>
      </c>
      <c r="AA99" s="47" t="str">
        <f t="shared" si="195"/>
        <v/>
      </c>
      <c r="AB99" s="47" t="str">
        <f t="shared" si="195"/>
        <v/>
      </c>
      <c r="AC99" s="47" t="str">
        <f t="shared" si="195"/>
        <v/>
      </c>
      <c r="AD99" s="47" t="str">
        <f t="shared" si="195"/>
        <v/>
      </c>
      <c r="AE99" s="47" t="str">
        <f t="shared" si="195"/>
        <v/>
      </c>
      <c r="AF99" s="47" t="str">
        <f t="shared" si="195"/>
        <v/>
      </c>
      <c r="AG99" s="47" t="str">
        <f t="shared" si="195"/>
        <v/>
      </c>
      <c r="AH99" s="47" t="str">
        <f t="shared" si="195"/>
        <v/>
      </c>
      <c r="AI99" s="47" t="str">
        <f t="shared" si="195"/>
        <v/>
      </c>
      <c r="AJ99" s="47" t="str">
        <f t="shared" si="195"/>
        <v/>
      </c>
      <c r="AK99" s="47" t="str">
        <f t="shared" si="195"/>
        <v/>
      </c>
      <c r="AL99" s="47" t="str">
        <f t="shared" si="195"/>
        <v/>
      </c>
      <c r="AM99" s="47" t="str">
        <f t="shared" si="187"/>
        <v/>
      </c>
      <c r="AN99" s="47" t="str">
        <f t="shared" si="187"/>
        <v/>
      </c>
      <c r="AO99" s="47" t="str">
        <f t="shared" si="187"/>
        <v/>
      </c>
      <c r="AP99" s="47" t="str">
        <f t="shared" si="187"/>
        <v/>
      </c>
      <c r="AQ99" s="47" t="str">
        <f t="shared" si="187"/>
        <v/>
      </c>
      <c r="AR99" s="47" t="str">
        <f t="shared" si="187"/>
        <v/>
      </c>
      <c r="AS99" s="47" t="str">
        <f t="shared" si="187"/>
        <v/>
      </c>
      <c r="AT99" s="47" t="str">
        <f t="shared" si="187"/>
        <v/>
      </c>
      <c r="AU99" s="47" t="str">
        <f t="shared" si="187"/>
        <v/>
      </c>
      <c r="AV99" s="47" t="str">
        <f t="shared" si="187"/>
        <v/>
      </c>
      <c r="AW99" s="47" t="str">
        <f t="shared" si="187"/>
        <v/>
      </c>
      <c r="AX99" s="47" t="str">
        <f t="shared" si="187"/>
        <v/>
      </c>
      <c r="AY99" s="47" t="str">
        <f t="shared" si="187"/>
        <v/>
      </c>
      <c r="AZ99" s="47" t="str">
        <f t="shared" si="187"/>
        <v/>
      </c>
      <c r="BA99" s="47" t="str">
        <f t="shared" si="187"/>
        <v/>
      </c>
      <c r="BB99" s="47" t="str">
        <f t="shared" si="188"/>
        <v/>
      </c>
      <c r="BC99" s="47" t="str">
        <f t="shared" si="188"/>
        <v/>
      </c>
      <c r="BD99" s="47" t="str">
        <f t="shared" si="188"/>
        <v/>
      </c>
      <c r="BE99" s="47" t="str">
        <f t="shared" si="188"/>
        <v/>
      </c>
      <c r="BF99" s="47" t="str">
        <f t="shared" si="188"/>
        <v/>
      </c>
      <c r="BG99" s="47" t="str">
        <f t="shared" si="188"/>
        <v/>
      </c>
      <c r="BH99" s="47" t="str">
        <f t="shared" si="188"/>
        <v/>
      </c>
      <c r="BI99" s="47" t="str">
        <f t="shared" si="188"/>
        <v/>
      </c>
      <c r="BJ99" s="47" t="str">
        <f t="shared" si="188"/>
        <v/>
      </c>
      <c r="BK99" s="47" t="str">
        <f t="shared" si="188"/>
        <v/>
      </c>
      <c r="BL99" s="47" t="str">
        <f t="shared" si="188"/>
        <v/>
      </c>
      <c r="BM99" s="47" t="str">
        <f t="shared" si="188"/>
        <v/>
      </c>
      <c r="BN99" s="47" t="str">
        <f t="shared" si="188"/>
        <v/>
      </c>
      <c r="BO99" s="47" t="str">
        <f t="shared" si="188"/>
        <v/>
      </c>
      <c r="BP99" s="47" t="str">
        <f t="shared" si="188"/>
        <v/>
      </c>
      <c r="BQ99" s="47" t="str">
        <f t="shared" si="188"/>
        <v/>
      </c>
      <c r="BR99" s="47" t="str">
        <f t="shared" si="182"/>
        <v/>
      </c>
      <c r="BS99" s="47" t="str">
        <f t="shared" si="182"/>
        <v/>
      </c>
      <c r="BT99" s="47" t="str">
        <f t="shared" si="182"/>
        <v/>
      </c>
      <c r="BU99" s="47" t="str">
        <f t="shared" si="182"/>
        <v/>
      </c>
      <c r="BV99" s="47" t="str">
        <f t="shared" si="182"/>
        <v/>
      </c>
      <c r="BW99" s="47" t="str">
        <f t="shared" si="182"/>
        <v/>
      </c>
      <c r="BX99" s="47" t="str">
        <f t="shared" si="182"/>
        <v/>
      </c>
      <c r="BY99" s="47" t="str">
        <f t="shared" si="182"/>
        <v/>
      </c>
      <c r="BZ99" s="47" t="str">
        <f t="shared" si="182"/>
        <v/>
      </c>
      <c r="CA99" s="47" t="str">
        <f t="shared" si="182"/>
        <v/>
      </c>
      <c r="CB99" s="47" t="str">
        <f t="shared" si="182"/>
        <v/>
      </c>
      <c r="CC99" s="47" t="str">
        <f t="shared" si="182"/>
        <v/>
      </c>
      <c r="CD99" s="47" t="str">
        <f t="shared" si="182"/>
        <v/>
      </c>
      <c r="CE99" s="47" t="str">
        <f t="shared" si="182"/>
        <v/>
      </c>
      <c r="CF99" s="47" t="str">
        <f t="shared" si="182"/>
        <v/>
      </c>
      <c r="CG99" s="47" t="str">
        <f t="shared" si="189"/>
        <v/>
      </c>
      <c r="CH99" s="47" t="str">
        <f t="shared" si="189"/>
        <v/>
      </c>
      <c r="CI99" s="47" t="str">
        <f t="shared" si="189"/>
        <v/>
      </c>
      <c r="CJ99" s="47" t="str">
        <f t="shared" si="189"/>
        <v/>
      </c>
      <c r="CK99" s="47" t="str">
        <f t="shared" si="189"/>
        <v/>
      </c>
      <c r="CL99" s="47" t="str">
        <f t="shared" si="189"/>
        <v/>
      </c>
      <c r="CM99" s="47" t="str">
        <f t="shared" si="189"/>
        <v/>
      </c>
      <c r="CN99" s="47" t="str">
        <f t="shared" si="189"/>
        <v/>
      </c>
      <c r="CO99" s="47" t="str">
        <f t="shared" si="189"/>
        <v/>
      </c>
      <c r="CP99" s="47" t="str">
        <f t="shared" si="189"/>
        <v/>
      </c>
      <c r="CQ99" s="47" t="str">
        <f t="shared" si="189"/>
        <v/>
      </c>
      <c r="CR99" s="47" t="str">
        <f t="shared" si="189"/>
        <v/>
      </c>
      <c r="CS99" s="47" t="str">
        <f t="shared" si="189"/>
        <v/>
      </c>
      <c r="CT99" s="47" t="str">
        <f t="shared" si="189"/>
        <v/>
      </c>
      <c r="CU99" s="47" t="str">
        <f t="shared" si="189"/>
        <v/>
      </c>
      <c r="CV99" s="47" t="str">
        <f t="shared" si="189"/>
        <v/>
      </c>
      <c r="CW99" s="47" t="str">
        <f t="shared" si="183"/>
        <v/>
      </c>
      <c r="CX99" s="47" t="str">
        <f t="shared" si="183"/>
        <v/>
      </c>
      <c r="CY99" s="47" t="str">
        <f t="shared" si="183"/>
        <v/>
      </c>
      <c r="CZ99" s="47" t="str">
        <f t="shared" si="183"/>
        <v/>
      </c>
      <c r="DA99" s="47" t="str">
        <f t="shared" si="183"/>
        <v/>
      </c>
      <c r="DB99" s="47" t="str">
        <f t="shared" si="183"/>
        <v/>
      </c>
      <c r="DC99" s="47" t="str">
        <f t="shared" si="183"/>
        <v/>
      </c>
      <c r="DD99" s="47" t="str">
        <f t="shared" si="183"/>
        <v/>
      </c>
      <c r="DE99" s="47" t="str">
        <f t="shared" si="183"/>
        <v/>
      </c>
      <c r="DF99" s="47" t="str">
        <f t="shared" si="183"/>
        <v/>
      </c>
      <c r="DG99" s="47" t="str">
        <f t="shared" si="183"/>
        <v/>
      </c>
      <c r="DH99" s="47" t="str">
        <f t="shared" si="183"/>
        <v/>
      </c>
      <c r="DI99" s="47" t="str">
        <f t="shared" si="183"/>
        <v/>
      </c>
      <c r="DJ99" s="47" t="str">
        <f t="shared" si="183"/>
        <v/>
      </c>
      <c r="DK99" s="47" t="str">
        <f t="shared" si="183"/>
        <v/>
      </c>
      <c r="DL99" s="47" t="str">
        <f t="shared" si="190"/>
        <v/>
      </c>
      <c r="DM99" s="47" t="str">
        <f t="shared" si="190"/>
        <v/>
      </c>
      <c r="DN99" s="47" t="str">
        <f t="shared" si="190"/>
        <v/>
      </c>
      <c r="DO99" s="47" t="str">
        <f t="shared" si="190"/>
        <v/>
      </c>
      <c r="DP99" s="47" t="str">
        <f t="shared" si="190"/>
        <v/>
      </c>
      <c r="DQ99" s="47" t="str">
        <f t="shared" si="190"/>
        <v/>
      </c>
      <c r="DR99" s="47" t="str">
        <f t="shared" si="190"/>
        <v/>
      </c>
      <c r="DS99" s="179" t="str">
        <f t="shared" si="150"/>
        <v/>
      </c>
      <c r="DT99" s="47" t="str">
        <f t="shared" si="196"/>
        <v/>
      </c>
      <c r="DU99" s="47" t="str">
        <f t="shared" si="196"/>
        <v/>
      </c>
      <c r="DV99" s="47" t="str">
        <f t="shared" si="196"/>
        <v/>
      </c>
      <c r="DW99" s="47" t="str">
        <f t="shared" si="196"/>
        <v/>
      </c>
      <c r="DX99" s="47" t="str">
        <f t="shared" si="196"/>
        <v/>
      </c>
      <c r="DY99" s="47" t="str">
        <f t="shared" si="196"/>
        <v/>
      </c>
      <c r="DZ99" s="47" t="str">
        <f t="shared" si="196"/>
        <v/>
      </c>
      <c r="EA99" s="47" t="str">
        <f t="shared" si="196"/>
        <v/>
      </c>
      <c r="EB99" s="47" t="str">
        <f t="shared" si="196"/>
        <v/>
      </c>
      <c r="EC99" s="47" t="str">
        <f t="shared" si="196"/>
        <v/>
      </c>
      <c r="ED99" s="47" t="str">
        <f t="shared" si="196"/>
        <v/>
      </c>
      <c r="EE99" s="47" t="str">
        <f t="shared" si="196"/>
        <v/>
      </c>
      <c r="EF99" s="47" t="str">
        <f t="shared" si="196"/>
        <v/>
      </c>
      <c r="EG99" s="47" t="str">
        <f t="shared" si="196"/>
        <v/>
      </c>
      <c r="EH99" s="47" t="str">
        <f t="shared" si="196"/>
        <v/>
      </c>
      <c r="EI99" s="47" t="str">
        <f t="shared" si="196"/>
        <v/>
      </c>
      <c r="EJ99" s="47" t="str">
        <f t="shared" si="191"/>
        <v/>
      </c>
      <c r="EK99" s="47" t="str">
        <f t="shared" si="191"/>
        <v/>
      </c>
      <c r="EL99" s="47" t="str">
        <f t="shared" si="191"/>
        <v/>
      </c>
      <c r="EM99" s="47" t="str">
        <f t="shared" si="191"/>
        <v/>
      </c>
      <c r="EN99" s="47" t="str">
        <f t="shared" si="191"/>
        <v/>
      </c>
      <c r="EO99" s="47" t="str">
        <f t="shared" si="191"/>
        <v/>
      </c>
      <c r="EP99" s="47" t="str">
        <f t="shared" si="191"/>
        <v/>
      </c>
      <c r="EQ99" s="47" t="str">
        <f t="shared" si="191"/>
        <v/>
      </c>
      <c r="ER99" s="47" t="str">
        <f t="shared" si="191"/>
        <v/>
      </c>
      <c r="ES99" s="47" t="str">
        <f t="shared" si="191"/>
        <v/>
      </c>
      <c r="ET99" s="47" t="str">
        <f t="shared" si="191"/>
        <v/>
      </c>
      <c r="EU99" s="47" t="str">
        <f t="shared" si="191"/>
        <v/>
      </c>
      <c r="EV99" s="47" t="str">
        <f t="shared" si="191"/>
        <v/>
      </c>
      <c r="EW99" s="47" t="str">
        <f t="shared" si="191"/>
        <v/>
      </c>
      <c r="EX99" s="47" t="str">
        <f t="shared" si="191"/>
        <v/>
      </c>
      <c r="EY99" s="47" t="str">
        <f t="shared" si="192"/>
        <v/>
      </c>
      <c r="EZ99" s="47" t="str">
        <f t="shared" si="192"/>
        <v/>
      </c>
      <c r="FA99" s="47" t="str">
        <f t="shared" si="192"/>
        <v/>
      </c>
      <c r="FB99" s="47" t="str">
        <f t="shared" si="192"/>
        <v/>
      </c>
      <c r="FC99" s="47" t="str">
        <f t="shared" si="192"/>
        <v/>
      </c>
      <c r="FD99" s="47" t="str">
        <f t="shared" si="192"/>
        <v/>
      </c>
      <c r="FE99" s="47" t="str">
        <f t="shared" si="192"/>
        <v/>
      </c>
      <c r="FF99" s="47" t="str">
        <f t="shared" si="192"/>
        <v/>
      </c>
      <c r="FG99" s="47" t="str">
        <f t="shared" si="192"/>
        <v/>
      </c>
      <c r="FH99" s="47" t="str">
        <f t="shared" si="192"/>
        <v/>
      </c>
      <c r="FI99" s="47" t="str">
        <f t="shared" si="192"/>
        <v/>
      </c>
      <c r="FJ99" s="47" t="str">
        <f t="shared" si="192"/>
        <v/>
      </c>
      <c r="FK99" s="47" t="str">
        <f t="shared" si="192"/>
        <v/>
      </c>
      <c r="FL99" s="47" t="str">
        <f t="shared" si="192"/>
        <v/>
      </c>
      <c r="FM99" s="47" t="str">
        <f t="shared" si="192"/>
        <v/>
      </c>
      <c r="FN99" s="47" t="str">
        <f t="shared" si="192"/>
        <v/>
      </c>
      <c r="FO99" s="47" t="str">
        <f t="shared" si="184"/>
        <v/>
      </c>
      <c r="FP99" s="47" t="str">
        <f t="shared" si="184"/>
        <v/>
      </c>
      <c r="FQ99" s="47" t="str">
        <f t="shared" si="184"/>
        <v/>
      </c>
      <c r="FR99" s="47" t="str">
        <f t="shared" si="184"/>
        <v/>
      </c>
      <c r="FS99" s="47" t="str">
        <f t="shared" si="184"/>
        <v/>
      </c>
      <c r="FT99" s="47" t="str">
        <f t="shared" si="184"/>
        <v/>
      </c>
      <c r="FU99" s="47" t="str">
        <f t="shared" si="184"/>
        <v/>
      </c>
      <c r="FV99" s="47" t="str">
        <f t="shared" si="184"/>
        <v/>
      </c>
      <c r="FW99" s="47" t="str">
        <f t="shared" si="184"/>
        <v/>
      </c>
      <c r="FX99" s="47" t="str">
        <f t="shared" si="184"/>
        <v/>
      </c>
      <c r="FY99" s="47" t="str">
        <f t="shared" si="184"/>
        <v/>
      </c>
      <c r="FZ99" s="47" t="str">
        <f t="shared" si="184"/>
        <v/>
      </c>
      <c r="GA99" s="47" t="str">
        <f t="shared" si="184"/>
        <v/>
      </c>
      <c r="GB99" s="47" t="str">
        <f t="shared" si="184"/>
        <v/>
      </c>
      <c r="GC99" s="47" t="str">
        <f t="shared" si="184"/>
        <v/>
      </c>
      <c r="GD99" s="47" t="str">
        <f t="shared" si="193"/>
        <v/>
      </c>
      <c r="GE99" s="47" t="str">
        <f t="shared" si="193"/>
        <v/>
      </c>
      <c r="GF99" s="47" t="str">
        <f t="shared" si="193"/>
        <v/>
      </c>
      <c r="GG99" s="47" t="str">
        <f t="shared" si="193"/>
        <v/>
      </c>
      <c r="GH99" s="47" t="str">
        <f t="shared" si="193"/>
        <v/>
      </c>
      <c r="GI99" s="47" t="str">
        <f t="shared" si="193"/>
        <v/>
      </c>
      <c r="GJ99" s="47" t="str">
        <f t="shared" si="193"/>
        <v/>
      </c>
      <c r="GK99" s="47" t="str">
        <f t="shared" si="193"/>
        <v/>
      </c>
      <c r="GL99" s="47" t="str">
        <f t="shared" si="193"/>
        <v/>
      </c>
      <c r="GM99" s="47" t="str">
        <f t="shared" si="193"/>
        <v/>
      </c>
      <c r="GN99" s="47" t="str">
        <f t="shared" si="193"/>
        <v/>
      </c>
      <c r="GO99" s="47" t="str">
        <f t="shared" si="193"/>
        <v/>
      </c>
      <c r="GP99" s="47" t="str">
        <f t="shared" si="193"/>
        <v/>
      </c>
      <c r="GQ99" s="47" t="str">
        <f t="shared" si="193"/>
        <v/>
      </c>
      <c r="GR99" s="47" t="str">
        <f t="shared" si="193"/>
        <v/>
      </c>
      <c r="GS99" s="47" t="str">
        <f t="shared" si="193"/>
        <v/>
      </c>
      <c r="GT99" s="47" t="str">
        <f t="shared" si="185"/>
        <v/>
      </c>
      <c r="GU99" s="47" t="str">
        <f t="shared" si="185"/>
        <v/>
      </c>
      <c r="GV99" s="47" t="str">
        <f t="shared" si="185"/>
        <v/>
      </c>
      <c r="GW99" s="47" t="str">
        <f t="shared" si="185"/>
        <v/>
      </c>
      <c r="GX99" s="47" t="str">
        <f t="shared" si="185"/>
        <v/>
      </c>
      <c r="GY99" s="47" t="str">
        <f t="shared" si="185"/>
        <v/>
      </c>
      <c r="GZ99" s="47" t="str">
        <f t="shared" si="185"/>
        <v/>
      </c>
      <c r="HA99" s="47" t="str">
        <f t="shared" si="185"/>
        <v/>
      </c>
      <c r="HB99" s="47" t="str">
        <f t="shared" si="185"/>
        <v/>
      </c>
      <c r="HC99" s="47" t="str">
        <f t="shared" si="185"/>
        <v/>
      </c>
      <c r="HD99" s="47" t="str">
        <f t="shared" si="185"/>
        <v/>
      </c>
      <c r="HE99" s="47" t="str">
        <f t="shared" si="185"/>
        <v/>
      </c>
      <c r="HF99" s="47" t="str">
        <f t="shared" si="185"/>
        <v/>
      </c>
      <c r="HG99" s="47" t="str">
        <f t="shared" si="185"/>
        <v/>
      </c>
      <c r="HH99" s="47" t="str">
        <f t="shared" si="185"/>
        <v/>
      </c>
      <c r="HI99" s="47" t="str">
        <f t="shared" si="194"/>
        <v/>
      </c>
      <c r="HJ99" s="47" t="str">
        <f t="shared" si="194"/>
        <v/>
      </c>
      <c r="HK99" s="47" t="str">
        <f t="shared" si="194"/>
        <v/>
      </c>
      <c r="HL99" s="47" t="str">
        <f t="shared" si="194"/>
        <v/>
      </c>
      <c r="HM99" s="47" t="str">
        <f t="shared" si="194"/>
        <v/>
      </c>
      <c r="HN99" s="47" t="str">
        <f t="shared" si="194"/>
        <v/>
      </c>
      <c r="HO99" s="47" t="str">
        <f t="shared" si="194"/>
        <v/>
      </c>
      <c r="HP99" s="165" t="e">
        <f t="shared" si="186"/>
        <v>#N/A</v>
      </c>
      <c r="HQ99" s="165" t="e">
        <f t="shared" si="186"/>
        <v>#N/A</v>
      </c>
      <c r="HR99" s="165" t="e">
        <f t="shared" si="186"/>
        <v>#N/A</v>
      </c>
      <c r="HS99" s="165" t="e">
        <f t="shared" si="186"/>
        <v>#N/A</v>
      </c>
      <c r="HT99" s="165" t="e">
        <f t="shared" si="186"/>
        <v>#N/A</v>
      </c>
      <c r="HU99" s="165" t="e">
        <f t="shared" si="186"/>
        <v>#N/A</v>
      </c>
      <c r="HV99" s="165" t="e">
        <f t="shared" si="186"/>
        <v>#N/A</v>
      </c>
      <c r="HW99" s="165" t="e">
        <f t="shared" si="186"/>
        <v>#N/A</v>
      </c>
      <c r="HX99" s="165" t="e">
        <f t="shared" si="186"/>
        <v>#N/A</v>
      </c>
      <c r="HY99" s="165" t="e">
        <f t="shared" si="186"/>
        <v>#N/A</v>
      </c>
      <c r="HZ99" s="165" t="e">
        <f t="shared" si="186"/>
        <v>#N/A</v>
      </c>
      <c r="IA99" s="165" t="e">
        <f t="shared" si="186"/>
        <v>#N/A</v>
      </c>
      <c r="IB99" s="165" t="e">
        <f t="shared" si="186"/>
        <v>#N/A</v>
      </c>
      <c r="IC99" s="165" t="e">
        <f t="shared" si="186"/>
        <v>#N/A</v>
      </c>
      <c r="ID99" s="165" t="e">
        <f t="shared" si="186"/>
        <v>#N/A</v>
      </c>
      <c r="IE99" s="165" t="e">
        <f t="shared" si="151"/>
        <v>#N/A</v>
      </c>
      <c r="IF99" s="165" t="e">
        <f t="shared" si="151"/>
        <v>#N/A</v>
      </c>
      <c r="IG99" s="165" t="e">
        <f t="shared" si="151"/>
        <v>#N/A</v>
      </c>
      <c r="IH99" s="165" t="e">
        <f t="shared" si="151"/>
        <v>#N/A</v>
      </c>
      <c r="II99" s="165" t="e">
        <f t="shared" si="151"/>
        <v>#N/A</v>
      </c>
      <c r="IJ99" s="165" t="e">
        <f t="shared" si="151"/>
        <v>#N/A</v>
      </c>
      <c r="IK99" s="165" t="e">
        <f t="shared" si="151"/>
        <v>#N/A</v>
      </c>
      <c r="IL99" s="165" t="e">
        <f t="shared" si="151"/>
        <v>#N/A</v>
      </c>
      <c r="IM99" s="165" t="e">
        <f t="shared" si="151"/>
        <v>#N/A</v>
      </c>
      <c r="IN99" s="165" t="e">
        <f t="shared" si="151"/>
        <v>#N/A</v>
      </c>
      <c r="IO99" s="165" t="e">
        <f t="shared" si="151"/>
        <v>#N/A</v>
      </c>
      <c r="IP99" s="165" t="e">
        <f t="shared" si="151"/>
        <v>#N/A</v>
      </c>
      <c r="IQ99" s="165" t="e">
        <f t="shared" si="151"/>
        <v>#N/A</v>
      </c>
      <c r="IR99" s="165" t="e">
        <f t="shared" si="151"/>
        <v>#N/A</v>
      </c>
      <c r="IS99" s="165" t="e">
        <f t="shared" si="151"/>
        <v>#N/A</v>
      </c>
      <c r="IT99" s="165" t="e">
        <f t="shared" si="151"/>
        <v>#N/A</v>
      </c>
      <c r="IU99" s="165" t="e">
        <f t="shared" si="197"/>
        <v>#N/A</v>
      </c>
      <c r="IV99" s="165" t="e">
        <f t="shared" si="197"/>
        <v>#N/A</v>
      </c>
      <c r="IW99" s="165" t="e">
        <f t="shared" si="197"/>
        <v>#N/A</v>
      </c>
      <c r="IX99" s="165" t="e">
        <f t="shared" si="197"/>
        <v>#N/A</v>
      </c>
      <c r="IY99" s="165" t="e">
        <f t="shared" si="181"/>
        <v>#N/A</v>
      </c>
      <c r="IZ99" s="165" t="e">
        <f t="shared" si="181"/>
        <v>#N/A</v>
      </c>
      <c r="JA99" s="165" t="e">
        <f t="shared" si="181"/>
        <v>#N/A</v>
      </c>
      <c r="JB99" s="165" t="e">
        <f t="shared" si="181"/>
        <v>#N/A</v>
      </c>
      <c r="JC99" s="165" t="e">
        <f t="shared" si="181"/>
        <v>#N/A</v>
      </c>
      <c r="JD99" s="165" t="e">
        <f t="shared" si="181"/>
        <v>#N/A</v>
      </c>
      <c r="JE99" s="165" t="e">
        <f t="shared" si="181"/>
        <v>#N/A</v>
      </c>
      <c r="JF99" s="165" t="e">
        <f t="shared" si="181"/>
        <v>#N/A</v>
      </c>
      <c r="JG99" s="165" t="e">
        <f t="shared" si="181"/>
        <v>#N/A</v>
      </c>
      <c r="JH99" s="165" t="e">
        <f t="shared" si="181"/>
        <v>#N/A</v>
      </c>
      <c r="JI99" s="165" t="e">
        <f t="shared" si="181"/>
        <v>#N/A</v>
      </c>
      <c r="JJ99" s="165" t="e">
        <f t="shared" si="168"/>
        <v>#N/A</v>
      </c>
      <c r="JK99" s="165" t="e">
        <f t="shared" si="168"/>
        <v>#N/A</v>
      </c>
      <c r="JL99" s="165" t="e">
        <f t="shared" si="168"/>
        <v>#N/A</v>
      </c>
      <c r="JM99" s="165" t="e">
        <f t="shared" si="168"/>
        <v>#N/A</v>
      </c>
      <c r="JN99" s="165" t="e">
        <f t="shared" si="168"/>
        <v>#N/A</v>
      </c>
      <c r="JO99" s="165" t="e">
        <f t="shared" si="168"/>
        <v>#N/A</v>
      </c>
      <c r="JP99" s="165" t="e">
        <f t="shared" si="168"/>
        <v>#N/A</v>
      </c>
      <c r="JQ99" s="165" t="e">
        <f t="shared" si="168"/>
        <v>#N/A</v>
      </c>
      <c r="JR99" s="165" t="e">
        <f t="shared" si="168"/>
        <v>#N/A</v>
      </c>
      <c r="JS99" s="165" t="e">
        <f t="shared" si="168"/>
        <v>#N/A</v>
      </c>
      <c r="JT99" s="165" t="e">
        <f t="shared" si="168"/>
        <v>#N/A</v>
      </c>
      <c r="JU99" s="165" t="e">
        <f t="shared" si="168"/>
        <v>#N/A</v>
      </c>
      <c r="JV99" s="165" t="e">
        <f t="shared" si="168"/>
        <v>#N/A</v>
      </c>
      <c r="JW99" s="165" t="e">
        <f t="shared" si="168"/>
        <v>#N/A</v>
      </c>
      <c r="JX99" s="165" t="e">
        <f t="shared" si="168"/>
        <v>#N/A</v>
      </c>
      <c r="JY99" s="165" t="e">
        <f t="shared" si="168"/>
        <v>#N/A</v>
      </c>
      <c r="JZ99" s="165" t="e">
        <f t="shared" si="198"/>
        <v>#N/A</v>
      </c>
      <c r="KA99" s="165" t="e">
        <f t="shared" si="180"/>
        <v>#N/A</v>
      </c>
      <c r="KB99" s="165" t="e">
        <f t="shared" si="180"/>
        <v>#N/A</v>
      </c>
      <c r="KC99" s="165" t="e">
        <f t="shared" si="172"/>
        <v>#N/A</v>
      </c>
      <c r="KD99" s="165" t="e">
        <f t="shared" si="172"/>
        <v>#N/A</v>
      </c>
      <c r="KE99" s="165" t="e">
        <f t="shared" si="172"/>
        <v>#N/A</v>
      </c>
      <c r="KF99" s="165" t="e">
        <f t="shared" si="172"/>
        <v>#N/A</v>
      </c>
      <c r="KG99" s="165" t="e">
        <f t="shared" si="172"/>
        <v>#N/A</v>
      </c>
      <c r="KH99" s="165" t="e">
        <f t="shared" si="172"/>
        <v>#N/A</v>
      </c>
      <c r="KI99" s="165" t="e">
        <f t="shared" si="172"/>
        <v>#N/A</v>
      </c>
      <c r="KJ99" s="165" t="e">
        <f t="shared" si="172"/>
        <v>#N/A</v>
      </c>
      <c r="KK99" s="165" t="e">
        <f t="shared" si="172"/>
        <v>#N/A</v>
      </c>
      <c r="KL99" s="165" t="e">
        <f t="shared" si="172"/>
        <v>#N/A</v>
      </c>
      <c r="KM99" s="165" t="e">
        <f t="shared" ref="KM99:LB104" si="200">IF(ISNONTEXT($K99),_xlfn.NORM.DIST(CT99,$G99,$K99,FALSE),NA())</f>
        <v>#N/A</v>
      </c>
      <c r="KN99" s="165" t="e">
        <f t="shared" si="200"/>
        <v>#N/A</v>
      </c>
      <c r="KO99" s="165" t="e">
        <f t="shared" si="200"/>
        <v>#N/A</v>
      </c>
      <c r="KP99" s="165" t="e">
        <f t="shared" si="200"/>
        <v>#N/A</v>
      </c>
      <c r="KQ99" s="165" t="e">
        <f t="shared" si="200"/>
        <v>#N/A</v>
      </c>
      <c r="KR99" s="165" t="e">
        <f t="shared" si="200"/>
        <v>#N/A</v>
      </c>
      <c r="KS99" s="165" t="e">
        <f t="shared" si="173"/>
        <v>#N/A</v>
      </c>
      <c r="KT99" s="165" t="e">
        <f t="shared" si="173"/>
        <v>#N/A</v>
      </c>
      <c r="KU99" s="165" t="e">
        <f t="shared" si="173"/>
        <v>#N/A</v>
      </c>
      <c r="KV99" s="165" t="e">
        <f t="shared" si="173"/>
        <v>#N/A</v>
      </c>
      <c r="KW99" s="165" t="e">
        <f t="shared" si="173"/>
        <v>#N/A</v>
      </c>
      <c r="KX99" s="165" t="e">
        <f t="shared" si="173"/>
        <v>#N/A</v>
      </c>
      <c r="KY99" s="165" t="e">
        <f t="shared" si="173"/>
        <v>#N/A</v>
      </c>
      <c r="KZ99" s="165" t="e">
        <f t="shared" si="173"/>
        <v>#N/A</v>
      </c>
      <c r="LA99" s="165" t="e">
        <f t="shared" si="173"/>
        <v>#N/A</v>
      </c>
      <c r="LB99" s="165" t="e">
        <f t="shared" si="173"/>
        <v>#N/A</v>
      </c>
      <c r="LC99" s="165" t="e">
        <f t="shared" ref="LC99:LR104" si="201">IF(ISNONTEXT($K99),_xlfn.NORM.DIST(DJ99,$G99,$K99,FALSE),NA())</f>
        <v>#N/A</v>
      </c>
      <c r="LD99" s="165" t="e">
        <f t="shared" si="201"/>
        <v>#N/A</v>
      </c>
      <c r="LE99" s="165" t="e">
        <f t="shared" si="201"/>
        <v>#N/A</v>
      </c>
      <c r="LF99" s="165" t="e">
        <f t="shared" si="201"/>
        <v>#N/A</v>
      </c>
      <c r="LG99" s="165" t="e">
        <f t="shared" si="201"/>
        <v>#N/A</v>
      </c>
      <c r="LH99" s="165" t="e">
        <f t="shared" si="201"/>
        <v>#N/A</v>
      </c>
      <c r="LI99" s="165" t="e">
        <f t="shared" si="174"/>
        <v>#N/A</v>
      </c>
      <c r="LJ99" s="165" t="e">
        <f t="shared" si="174"/>
        <v>#N/A</v>
      </c>
      <c r="LK99" s="165" t="e">
        <f t="shared" si="174"/>
        <v>#N/A</v>
      </c>
      <c r="LL99" s="165" t="e">
        <f t="shared" si="174"/>
        <v>#N/A</v>
      </c>
      <c r="LM99" s="165" t="e">
        <f t="shared" si="174"/>
        <v>#N/A</v>
      </c>
      <c r="LN99" s="165" t="e">
        <f t="shared" si="174"/>
        <v>#N/A</v>
      </c>
      <c r="LO99" s="165" t="e">
        <f t="shared" si="174"/>
        <v>#N/A</v>
      </c>
      <c r="LP99" s="165" t="e">
        <f t="shared" si="174"/>
        <v>#N/A</v>
      </c>
      <c r="LQ99" s="165" t="e">
        <f t="shared" si="174"/>
        <v>#N/A</v>
      </c>
      <c r="LR99" s="165" t="e">
        <f t="shared" si="174"/>
        <v>#N/A</v>
      </c>
      <c r="LS99" s="165" t="e">
        <f t="shared" ref="LS99:MH104" si="202">IF(ISNONTEXT($K99),_xlfn.NORM.DIST(DZ99,$G99,$K99,FALSE),NA())</f>
        <v>#N/A</v>
      </c>
      <c r="LT99" s="165" t="e">
        <f t="shared" si="202"/>
        <v>#N/A</v>
      </c>
      <c r="LU99" s="165" t="e">
        <f t="shared" si="202"/>
        <v>#N/A</v>
      </c>
      <c r="LV99" s="165" t="e">
        <f t="shared" si="202"/>
        <v>#N/A</v>
      </c>
      <c r="LW99" s="165" t="e">
        <f t="shared" si="202"/>
        <v>#N/A</v>
      </c>
      <c r="LX99" s="165" t="e">
        <f t="shared" si="202"/>
        <v>#N/A</v>
      </c>
      <c r="LY99" s="165" t="e">
        <f t="shared" si="175"/>
        <v>#N/A</v>
      </c>
      <c r="LZ99" s="165" t="e">
        <f t="shared" si="175"/>
        <v>#N/A</v>
      </c>
      <c r="MA99" s="165" t="e">
        <f t="shared" si="175"/>
        <v>#N/A</v>
      </c>
      <c r="MB99" s="165" t="e">
        <f t="shared" si="175"/>
        <v>#N/A</v>
      </c>
      <c r="MC99" s="165" t="e">
        <f t="shared" si="175"/>
        <v>#N/A</v>
      </c>
      <c r="MD99" s="165" t="e">
        <f t="shared" si="175"/>
        <v>#N/A</v>
      </c>
      <c r="ME99" s="165" t="e">
        <f t="shared" si="175"/>
        <v>#N/A</v>
      </c>
      <c r="MF99" s="165" t="e">
        <f t="shared" si="175"/>
        <v>#N/A</v>
      </c>
      <c r="MG99" s="165" t="e">
        <f t="shared" si="175"/>
        <v>#N/A</v>
      </c>
      <c r="MH99" s="165" t="e">
        <f t="shared" si="175"/>
        <v>#N/A</v>
      </c>
      <c r="MI99" s="165" t="e">
        <f t="shared" ref="MI99:MX104" si="203">IF(ISNONTEXT($K99),_xlfn.NORM.DIST(EP99,$G99,$K99,FALSE),NA())</f>
        <v>#N/A</v>
      </c>
      <c r="MJ99" s="165" t="e">
        <f t="shared" si="203"/>
        <v>#N/A</v>
      </c>
      <c r="MK99" s="165" t="e">
        <f t="shared" si="203"/>
        <v>#N/A</v>
      </c>
      <c r="ML99" s="165" t="e">
        <f t="shared" si="203"/>
        <v>#N/A</v>
      </c>
      <c r="MM99" s="165" t="e">
        <f t="shared" si="203"/>
        <v>#N/A</v>
      </c>
      <c r="MN99" s="165" t="e">
        <f t="shared" si="203"/>
        <v>#N/A</v>
      </c>
      <c r="MO99" s="165" t="e">
        <f t="shared" si="176"/>
        <v>#N/A</v>
      </c>
      <c r="MP99" s="165" t="e">
        <f t="shared" si="176"/>
        <v>#N/A</v>
      </c>
      <c r="MQ99" s="165" t="e">
        <f t="shared" si="176"/>
        <v>#N/A</v>
      </c>
      <c r="MR99" s="165" t="e">
        <f t="shared" si="176"/>
        <v>#N/A</v>
      </c>
      <c r="MS99" s="165" t="e">
        <f t="shared" si="176"/>
        <v>#N/A</v>
      </c>
      <c r="MT99" s="165" t="e">
        <f t="shared" si="176"/>
        <v>#N/A</v>
      </c>
      <c r="MU99" s="165" t="e">
        <f t="shared" si="176"/>
        <v>#N/A</v>
      </c>
      <c r="MV99" s="165" t="e">
        <f t="shared" si="176"/>
        <v>#N/A</v>
      </c>
      <c r="MW99" s="165" t="e">
        <f t="shared" si="176"/>
        <v>#N/A</v>
      </c>
      <c r="MX99" s="165" t="e">
        <f t="shared" si="176"/>
        <v>#N/A</v>
      </c>
      <c r="MY99" s="165" t="e">
        <f t="shared" ref="MY99:NN104" si="204">IF(ISNONTEXT($K99),_xlfn.NORM.DIST(FF99,$G99,$K99,FALSE),NA())</f>
        <v>#N/A</v>
      </c>
      <c r="MZ99" s="165" t="e">
        <f t="shared" si="204"/>
        <v>#N/A</v>
      </c>
      <c r="NA99" s="165" t="e">
        <f t="shared" si="204"/>
        <v>#N/A</v>
      </c>
      <c r="NB99" s="165" t="e">
        <f t="shared" si="204"/>
        <v>#N/A</v>
      </c>
      <c r="NC99" s="165" t="e">
        <f t="shared" si="204"/>
        <v>#N/A</v>
      </c>
      <c r="ND99" s="165" t="e">
        <f t="shared" si="204"/>
        <v>#N/A</v>
      </c>
      <c r="NE99" s="165" t="e">
        <f t="shared" si="177"/>
        <v>#N/A</v>
      </c>
      <c r="NF99" s="165" t="e">
        <f t="shared" si="177"/>
        <v>#N/A</v>
      </c>
      <c r="NG99" s="165" t="e">
        <f t="shared" si="177"/>
        <v>#N/A</v>
      </c>
      <c r="NH99" s="165" t="e">
        <f t="shared" si="177"/>
        <v>#N/A</v>
      </c>
      <c r="NI99" s="165" t="e">
        <f t="shared" si="177"/>
        <v>#N/A</v>
      </c>
      <c r="NJ99" s="165" t="e">
        <f t="shared" si="177"/>
        <v>#N/A</v>
      </c>
      <c r="NK99" s="165" t="e">
        <f t="shared" si="177"/>
        <v>#N/A</v>
      </c>
      <c r="NL99" s="165" t="e">
        <f t="shared" si="177"/>
        <v>#N/A</v>
      </c>
      <c r="NM99" s="165" t="e">
        <f t="shared" si="177"/>
        <v>#N/A</v>
      </c>
      <c r="NN99" s="165" t="e">
        <f t="shared" si="177"/>
        <v>#N/A</v>
      </c>
      <c r="NO99" s="165" t="e">
        <f t="shared" ref="NO99:OD104" si="205">IF(ISNONTEXT($K99),_xlfn.NORM.DIST(FV99,$G99,$K99,FALSE),NA())</f>
        <v>#N/A</v>
      </c>
      <c r="NP99" s="165" t="e">
        <f t="shared" si="205"/>
        <v>#N/A</v>
      </c>
      <c r="NQ99" s="165" t="e">
        <f t="shared" si="205"/>
        <v>#N/A</v>
      </c>
      <c r="NR99" s="165" t="e">
        <f t="shared" si="205"/>
        <v>#N/A</v>
      </c>
      <c r="NS99" s="165" t="e">
        <f t="shared" si="205"/>
        <v>#N/A</v>
      </c>
      <c r="NT99" s="165" t="e">
        <f t="shared" si="205"/>
        <v>#N/A</v>
      </c>
      <c r="NU99" s="165" t="e">
        <f t="shared" si="178"/>
        <v>#N/A</v>
      </c>
      <c r="NV99" s="165" t="e">
        <f t="shared" si="178"/>
        <v>#N/A</v>
      </c>
      <c r="NW99" s="165" t="e">
        <f t="shared" si="178"/>
        <v>#N/A</v>
      </c>
      <c r="NX99" s="165" t="e">
        <f t="shared" si="178"/>
        <v>#N/A</v>
      </c>
      <c r="NY99" s="165" t="e">
        <f t="shared" si="178"/>
        <v>#N/A</v>
      </c>
      <c r="NZ99" s="165" t="e">
        <f t="shared" si="178"/>
        <v>#N/A</v>
      </c>
      <c r="OA99" s="165" t="e">
        <f t="shared" si="178"/>
        <v>#N/A</v>
      </c>
      <c r="OB99" s="165" t="e">
        <f t="shared" si="178"/>
        <v>#N/A</v>
      </c>
      <c r="OC99" s="165" t="e">
        <f t="shared" si="178"/>
        <v>#N/A</v>
      </c>
      <c r="OD99" s="165" t="e">
        <f t="shared" si="178"/>
        <v>#N/A</v>
      </c>
      <c r="OE99" s="165" t="e">
        <f t="shared" ref="OE99:OJ104" si="206">IF(ISNONTEXT($K99),_xlfn.NORM.DIST(GL99,$G99,$K99,FALSE),NA())</f>
        <v>#N/A</v>
      </c>
      <c r="OF99" s="165" t="e">
        <f t="shared" si="206"/>
        <v>#N/A</v>
      </c>
      <c r="OG99" s="165" t="e">
        <f t="shared" si="206"/>
        <v>#N/A</v>
      </c>
      <c r="OH99" s="165" t="e">
        <f t="shared" si="206"/>
        <v>#N/A</v>
      </c>
      <c r="OI99" s="165" t="e">
        <f t="shared" si="206"/>
        <v>#N/A</v>
      </c>
      <c r="OJ99" s="165" t="e">
        <f t="shared" si="206"/>
        <v>#N/A</v>
      </c>
      <c r="OK99" s="165" t="e">
        <f t="shared" si="179"/>
        <v>#N/A</v>
      </c>
      <c r="OL99" s="165" t="e">
        <f t="shared" si="179"/>
        <v>#N/A</v>
      </c>
      <c r="OM99" s="165" t="e">
        <f t="shared" si="179"/>
        <v>#N/A</v>
      </c>
      <c r="ON99" s="165" t="e">
        <f t="shared" si="179"/>
        <v>#N/A</v>
      </c>
      <c r="OO99" s="165" t="e">
        <f t="shared" si="179"/>
        <v>#N/A</v>
      </c>
      <c r="OP99" s="165" t="e">
        <f t="shared" si="179"/>
        <v>#N/A</v>
      </c>
      <c r="OQ99" s="165" t="e">
        <f t="shared" si="179"/>
        <v>#N/A</v>
      </c>
      <c r="OR99" s="165" t="e">
        <f t="shared" si="179"/>
        <v>#N/A</v>
      </c>
      <c r="OS99" s="165" t="e">
        <f t="shared" si="179"/>
        <v>#N/A</v>
      </c>
      <c r="OT99" s="165" t="e">
        <f t="shared" si="179"/>
        <v>#N/A</v>
      </c>
      <c r="OU99" s="165" t="e">
        <f t="shared" si="179"/>
        <v>#N/A</v>
      </c>
      <c r="OV99" s="165" t="e">
        <f t="shared" si="179"/>
        <v>#N/A</v>
      </c>
      <c r="OW99" s="165" t="e">
        <f t="shared" si="199"/>
        <v>#N/A</v>
      </c>
      <c r="OX99" s="165" t="e">
        <f t="shared" si="199"/>
        <v>#N/A</v>
      </c>
      <c r="OY99" s="165" t="e">
        <f t="shared" si="199"/>
        <v>#N/A</v>
      </c>
      <c r="OZ99" s="165" t="e">
        <f t="shared" si="199"/>
        <v>#N/A</v>
      </c>
      <c r="PA99" s="165" t="e">
        <f t="shared" si="199"/>
        <v>#N/A</v>
      </c>
      <c r="PB99" s="165" t="e">
        <f t="shared" si="199"/>
        <v>#N/A</v>
      </c>
      <c r="PC99" s="165" t="e">
        <f t="shared" si="199"/>
        <v>#N/A</v>
      </c>
      <c r="PD99" s="165" t="e">
        <f t="shared" si="199"/>
        <v>#N/A</v>
      </c>
      <c r="PE99" s="165" t="e">
        <f t="shared" si="199"/>
        <v>#N/A</v>
      </c>
      <c r="PF99" s="165" t="e">
        <f t="shared" si="171"/>
        <v>#N/A</v>
      </c>
      <c r="PG99" s="165" t="e">
        <f t="shared" si="171"/>
        <v>#N/A</v>
      </c>
      <c r="PH99" s="165" t="e">
        <f t="shared" si="171"/>
        <v>#N/A</v>
      </c>
    </row>
    <row r="100" spans="1:424" hidden="1" x14ac:dyDescent="0.45">
      <c r="A100" s="4">
        <v>97</v>
      </c>
      <c r="B100" s="91"/>
      <c r="C100" s="91"/>
      <c r="D100" s="91"/>
      <c r="E100" s="120" t="str">
        <f t="shared" si="146"/>
        <v/>
      </c>
      <c r="F100" s="120" t="str">
        <f t="shared" si="147"/>
        <v/>
      </c>
      <c r="G100" s="71" t="str">
        <f t="shared" si="148"/>
        <v/>
      </c>
      <c r="H100" s="23"/>
      <c r="I100" s="55"/>
      <c r="J100" s="298"/>
      <c r="K100" s="72" t="str">
        <f>IF(AND(B100&gt;0,C100&gt;0,D100&gt;0),IF(ISBLANK(J100),IF(ISBLANK(H100),"",(D100-B100)*VLOOKUP(H100,VLookups!$A$4:$B$13,2,FALSE)),J100),"")</f>
        <v/>
      </c>
      <c r="L100" s="73" t="str">
        <f t="shared" ref="L100:L103" si="207">IF(K100="","",K100^2)</f>
        <v/>
      </c>
      <c r="M100" s="91"/>
      <c r="N100" s="265" t="str">
        <f>IF(AND(M100&gt;0,C100&gt;0,NOT(K100="")),ABS(VLOOKUP($M$1,VLookups!$A$43:$B$44,2,FALSE)-_xlfn.NORM.DIST(M100,G100,K100,TRUE)),"")</f>
        <v/>
      </c>
      <c r="O100" s="90" t="str">
        <f>IF(AND($B100&gt;0,$C100&gt;0,$D100&gt;0,NOT(ISBLANK($H100))),_xlfn.NORM.INV(ABS(VLOOKUP($M$1,VLookups!$A$43:$B$44,2,FALSE)-O$3),$G100,$K100),"")</f>
        <v/>
      </c>
      <c r="P100" s="89" t="str">
        <f>IF(AND($B100&gt;0,$C100&gt;0,$D100&gt;0,NOT(ISBLANK($H100))),_xlfn.NORM.INV(ABS(VLOOKUP($M$1,VLookups!$A$43:$B$44,2,FALSE)-P$3),$G100,$K100),"")</f>
        <v/>
      </c>
      <c r="Q100" s="90" t="str">
        <f>IF(AND($B100&gt;0,$C100&gt;0,$D100&gt;0,NOT(ISBLANK($H100))),_xlfn.NORM.INV(ABS(VLOOKUP($M$1,VLookups!$A$43:$B$44,2,FALSE)-Q$3),$G100,$K100),"")</f>
        <v/>
      </c>
      <c r="R100" s="89" t="str">
        <f>IF(AND($B100&gt;0,$C100&gt;0,$D100&gt;0,NOT(ISBLANK($H100))),_xlfn.NORM.INV(ABS(VLOOKUP($M$1,VLookups!$A$43:$B$44,2,FALSE)-R$3),$G100,$K100),"")</f>
        <v/>
      </c>
      <c r="S100" s="90" t="str">
        <f>IF(AND($B100&gt;0,$C100&gt;0,$D100&gt;0,NOT(ISBLANK($H100))),_xlfn.NORM.INV(ABS(VLOOKUP($M$1,VLookups!$A$43:$B$44,2,FALSE)-S$3),$G100,$K100),"")</f>
        <v/>
      </c>
      <c r="T100" s="89" t="str">
        <f>IF(AND($B100&gt;0,$C100&gt;0,$D100&gt;0,NOT(ISBLANK($H100))),_xlfn.NORM.INV(ABS(VLOOKUP($M$1,VLookups!$A$43:$B$44,2,FALSE)-T$3),$G100,$K100),"")</f>
        <v/>
      </c>
      <c r="U100" s="5"/>
      <c r="V100" s="164" t="str">
        <f t="shared" si="149"/>
        <v/>
      </c>
      <c r="W100" s="47" t="str">
        <f t="shared" si="195"/>
        <v/>
      </c>
      <c r="X100" s="47" t="str">
        <f t="shared" si="195"/>
        <v/>
      </c>
      <c r="Y100" s="47" t="str">
        <f t="shared" si="195"/>
        <v/>
      </c>
      <c r="Z100" s="47" t="str">
        <f t="shared" si="195"/>
        <v/>
      </c>
      <c r="AA100" s="47" t="str">
        <f t="shared" si="195"/>
        <v/>
      </c>
      <c r="AB100" s="47" t="str">
        <f t="shared" si="195"/>
        <v/>
      </c>
      <c r="AC100" s="47" t="str">
        <f t="shared" si="195"/>
        <v/>
      </c>
      <c r="AD100" s="47" t="str">
        <f t="shared" si="195"/>
        <v/>
      </c>
      <c r="AE100" s="47" t="str">
        <f t="shared" si="195"/>
        <v/>
      </c>
      <c r="AF100" s="47" t="str">
        <f t="shared" si="195"/>
        <v/>
      </c>
      <c r="AG100" s="47" t="str">
        <f t="shared" si="195"/>
        <v/>
      </c>
      <c r="AH100" s="47" t="str">
        <f t="shared" si="195"/>
        <v/>
      </c>
      <c r="AI100" s="47" t="str">
        <f t="shared" si="195"/>
        <v/>
      </c>
      <c r="AJ100" s="47" t="str">
        <f t="shared" si="195"/>
        <v/>
      </c>
      <c r="AK100" s="47" t="str">
        <f t="shared" si="195"/>
        <v/>
      </c>
      <c r="AL100" s="47" t="str">
        <f t="shared" si="195"/>
        <v/>
      </c>
      <c r="AM100" s="47" t="str">
        <f t="shared" si="187"/>
        <v/>
      </c>
      <c r="AN100" s="47" t="str">
        <f t="shared" si="187"/>
        <v/>
      </c>
      <c r="AO100" s="47" t="str">
        <f t="shared" si="187"/>
        <v/>
      </c>
      <c r="AP100" s="47" t="str">
        <f t="shared" si="187"/>
        <v/>
      </c>
      <c r="AQ100" s="47" t="str">
        <f t="shared" si="187"/>
        <v/>
      </c>
      <c r="AR100" s="47" t="str">
        <f t="shared" si="187"/>
        <v/>
      </c>
      <c r="AS100" s="47" t="str">
        <f t="shared" si="187"/>
        <v/>
      </c>
      <c r="AT100" s="47" t="str">
        <f t="shared" si="187"/>
        <v/>
      </c>
      <c r="AU100" s="47" t="str">
        <f t="shared" si="187"/>
        <v/>
      </c>
      <c r="AV100" s="47" t="str">
        <f t="shared" si="187"/>
        <v/>
      </c>
      <c r="AW100" s="47" t="str">
        <f t="shared" si="187"/>
        <v/>
      </c>
      <c r="AX100" s="47" t="str">
        <f t="shared" si="187"/>
        <v/>
      </c>
      <c r="AY100" s="47" t="str">
        <f t="shared" si="187"/>
        <v/>
      </c>
      <c r="AZ100" s="47" t="str">
        <f t="shared" si="187"/>
        <v/>
      </c>
      <c r="BA100" s="47" t="str">
        <f t="shared" si="187"/>
        <v/>
      </c>
      <c r="BB100" s="47" t="str">
        <f t="shared" si="188"/>
        <v/>
      </c>
      <c r="BC100" s="47" t="str">
        <f t="shared" si="188"/>
        <v/>
      </c>
      <c r="BD100" s="47" t="str">
        <f t="shared" si="188"/>
        <v/>
      </c>
      <c r="BE100" s="47" t="str">
        <f t="shared" si="188"/>
        <v/>
      </c>
      <c r="BF100" s="47" t="str">
        <f t="shared" si="188"/>
        <v/>
      </c>
      <c r="BG100" s="47" t="str">
        <f t="shared" si="188"/>
        <v/>
      </c>
      <c r="BH100" s="47" t="str">
        <f t="shared" si="188"/>
        <v/>
      </c>
      <c r="BI100" s="47" t="str">
        <f t="shared" si="188"/>
        <v/>
      </c>
      <c r="BJ100" s="47" t="str">
        <f t="shared" si="188"/>
        <v/>
      </c>
      <c r="BK100" s="47" t="str">
        <f t="shared" si="188"/>
        <v/>
      </c>
      <c r="BL100" s="47" t="str">
        <f t="shared" si="188"/>
        <v/>
      </c>
      <c r="BM100" s="47" t="str">
        <f t="shared" si="188"/>
        <v/>
      </c>
      <c r="BN100" s="47" t="str">
        <f t="shared" si="188"/>
        <v/>
      </c>
      <c r="BO100" s="47" t="str">
        <f t="shared" si="188"/>
        <v/>
      </c>
      <c r="BP100" s="47" t="str">
        <f t="shared" si="188"/>
        <v/>
      </c>
      <c r="BQ100" s="47" t="str">
        <f t="shared" si="188"/>
        <v/>
      </c>
      <c r="BR100" s="47" t="str">
        <f t="shared" si="182"/>
        <v/>
      </c>
      <c r="BS100" s="47" t="str">
        <f t="shared" si="182"/>
        <v/>
      </c>
      <c r="BT100" s="47" t="str">
        <f t="shared" si="182"/>
        <v/>
      </c>
      <c r="BU100" s="47" t="str">
        <f t="shared" si="182"/>
        <v/>
      </c>
      <c r="BV100" s="47" t="str">
        <f t="shared" si="182"/>
        <v/>
      </c>
      <c r="BW100" s="47" t="str">
        <f t="shared" si="182"/>
        <v/>
      </c>
      <c r="BX100" s="47" t="str">
        <f t="shared" si="182"/>
        <v/>
      </c>
      <c r="BY100" s="47" t="str">
        <f t="shared" si="182"/>
        <v/>
      </c>
      <c r="BZ100" s="47" t="str">
        <f t="shared" si="182"/>
        <v/>
      </c>
      <c r="CA100" s="47" t="str">
        <f t="shared" si="182"/>
        <v/>
      </c>
      <c r="CB100" s="47" t="str">
        <f t="shared" si="182"/>
        <v/>
      </c>
      <c r="CC100" s="47" t="str">
        <f t="shared" si="182"/>
        <v/>
      </c>
      <c r="CD100" s="47" t="str">
        <f t="shared" si="182"/>
        <v/>
      </c>
      <c r="CE100" s="47" t="str">
        <f t="shared" si="182"/>
        <v/>
      </c>
      <c r="CF100" s="47" t="str">
        <f t="shared" si="182"/>
        <v/>
      </c>
      <c r="CG100" s="47" t="str">
        <f t="shared" si="189"/>
        <v/>
      </c>
      <c r="CH100" s="47" t="str">
        <f t="shared" si="189"/>
        <v/>
      </c>
      <c r="CI100" s="47" t="str">
        <f t="shared" si="189"/>
        <v/>
      </c>
      <c r="CJ100" s="47" t="str">
        <f t="shared" si="189"/>
        <v/>
      </c>
      <c r="CK100" s="47" t="str">
        <f t="shared" si="189"/>
        <v/>
      </c>
      <c r="CL100" s="47" t="str">
        <f t="shared" si="189"/>
        <v/>
      </c>
      <c r="CM100" s="47" t="str">
        <f t="shared" si="189"/>
        <v/>
      </c>
      <c r="CN100" s="47" t="str">
        <f t="shared" si="189"/>
        <v/>
      </c>
      <c r="CO100" s="47" t="str">
        <f t="shared" si="189"/>
        <v/>
      </c>
      <c r="CP100" s="47" t="str">
        <f t="shared" si="189"/>
        <v/>
      </c>
      <c r="CQ100" s="47" t="str">
        <f t="shared" si="189"/>
        <v/>
      </c>
      <c r="CR100" s="47" t="str">
        <f t="shared" si="189"/>
        <v/>
      </c>
      <c r="CS100" s="47" t="str">
        <f t="shared" si="189"/>
        <v/>
      </c>
      <c r="CT100" s="47" t="str">
        <f t="shared" si="189"/>
        <v/>
      </c>
      <c r="CU100" s="47" t="str">
        <f t="shared" si="189"/>
        <v/>
      </c>
      <c r="CV100" s="47" t="str">
        <f t="shared" si="189"/>
        <v/>
      </c>
      <c r="CW100" s="47" t="str">
        <f t="shared" si="183"/>
        <v/>
      </c>
      <c r="CX100" s="47" t="str">
        <f t="shared" si="183"/>
        <v/>
      </c>
      <c r="CY100" s="47" t="str">
        <f t="shared" si="183"/>
        <v/>
      </c>
      <c r="CZ100" s="47" t="str">
        <f t="shared" si="183"/>
        <v/>
      </c>
      <c r="DA100" s="47" t="str">
        <f t="shared" si="183"/>
        <v/>
      </c>
      <c r="DB100" s="47" t="str">
        <f t="shared" si="183"/>
        <v/>
      </c>
      <c r="DC100" s="47" t="str">
        <f t="shared" si="183"/>
        <v/>
      </c>
      <c r="DD100" s="47" t="str">
        <f t="shared" si="183"/>
        <v/>
      </c>
      <c r="DE100" s="47" t="str">
        <f t="shared" si="183"/>
        <v/>
      </c>
      <c r="DF100" s="47" t="str">
        <f t="shared" si="183"/>
        <v/>
      </c>
      <c r="DG100" s="47" t="str">
        <f t="shared" si="183"/>
        <v/>
      </c>
      <c r="DH100" s="47" t="str">
        <f t="shared" si="183"/>
        <v/>
      </c>
      <c r="DI100" s="47" t="str">
        <f t="shared" si="183"/>
        <v/>
      </c>
      <c r="DJ100" s="47" t="str">
        <f t="shared" si="183"/>
        <v/>
      </c>
      <c r="DK100" s="47" t="str">
        <f t="shared" si="183"/>
        <v/>
      </c>
      <c r="DL100" s="47" t="str">
        <f t="shared" si="190"/>
        <v/>
      </c>
      <c r="DM100" s="47" t="str">
        <f t="shared" si="190"/>
        <v/>
      </c>
      <c r="DN100" s="47" t="str">
        <f t="shared" si="190"/>
        <v/>
      </c>
      <c r="DO100" s="47" t="str">
        <f t="shared" si="190"/>
        <v/>
      </c>
      <c r="DP100" s="47" t="str">
        <f t="shared" si="190"/>
        <v/>
      </c>
      <c r="DQ100" s="47" t="str">
        <f t="shared" si="190"/>
        <v/>
      </c>
      <c r="DR100" s="47" t="str">
        <f t="shared" si="190"/>
        <v/>
      </c>
      <c r="DS100" s="179" t="str">
        <f t="shared" si="150"/>
        <v/>
      </c>
      <c r="DT100" s="47" t="str">
        <f t="shared" si="196"/>
        <v/>
      </c>
      <c r="DU100" s="47" t="str">
        <f t="shared" si="196"/>
        <v/>
      </c>
      <c r="DV100" s="47" t="str">
        <f t="shared" si="196"/>
        <v/>
      </c>
      <c r="DW100" s="47" t="str">
        <f t="shared" si="196"/>
        <v/>
      </c>
      <c r="DX100" s="47" t="str">
        <f t="shared" si="196"/>
        <v/>
      </c>
      <c r="DY100" s="47" t="str">
        <f t="shared" si="196"/>
        <v/>
      </c>
      <c r="DZ100" s="47" t="str">
        <f t="shared" si="196"/>
        <v/>
      </c>
      <c r="EA100" s="47" t="str">
        <f t="shared" si="196"/>
        <v/>
      </c>
      <c r="EB100" s="47" t="str">
        <f t="shared" si="196"/>
        <v/>
      </c>
      <c r="EC100" s="47" t="str">
        <f t="shared" si="196"/>
        <v/>
      </c>
      <c r="ED100" s="47" t="str">
        <f t="shared" si="196"/>
        <v/>
      </c>
      <c r="EE100" s="47" t="str">
        <f t="shared" si="196"/>
        <v/>
      </c>
      <c r="EF100" s="47" t="str">
        <f t="shared" si="196"/>
        <v/>
      </c>
      <c r="EG100" s="47" t="str">
        <f t="shared" si="196"/>
        <v/>
      </c>
      <c r="EH100" s="47" t="str">
        <f t="shared" si="196"/>
        <v/>
      </c>
      <c r="EI100" s="47" t="str">
        <f t="shared" si="196"/>
        <v/>
      </c>
      <c r="EJ100" s="47" t="str">
        <f t="shared" si="191"/>
        <v/>
      </c>
      <c r="EK100" s="47" t="str">
        <f t="shared" si="191"/>
        <v/>
      </c>
      <c r="EL100" s="47" t="str">
        <f t="shared" si="191"/>
        <v/>
      </c>
      <c r="EM100" s="47" t="str">
        <f t="shared" si="191"/>
        <v/>
      </c>
      <c r="EN100" s="47" t="str">
        <f t="shared" si="191"/>
        <v/>
      </c>
      <c r="EO100" s="47" t="str">
        <f t="shared" si="191"/>
        <v/>
      </c>
      <c r="EP100" s="47" t="str">
        <f t="shared" si="191"/>
        <v/>
      </c>
      <c r="EQ100" s="47" t="str">
        <f t="shared" si="191"/>
        <v/>
      </c>
      <c r="ER100" s="47" t="str">
        <f t="shared" si="191"/>
        <v/>
      </c>
      <c r="ES100" s="47" t="str">
        <f t="shared" si="191"/>
        <v/>
      </c>
      <c r="ET100" s="47" t="str">
        <f t="shared" si="191"/>
        <v/>
      </c>
      <c r="EU100" s="47" t="str">
        <f t="shared" si="191"/>
        <v/>
      </c>
      <c r="EV100" s="47" t="str">
        <f t="shared" si="191"/>
        <v/>
      </c>
      <c r="EW100" s="47" t="str">
        <f t="shared" si="191"/>
        <v/>
      </c>
      <c r="EX100" s="47" t="str">
        <f t="shared" si="191"/>
        <v/>
      </c>
      <c r="EY100" s="47" t="str">
        <f t="shared" si="192"/>
        <v/>
      </c>
      <c r="EZ100" s="47" t="str">
        <f t="shared" si="192"/>
        <v/>
      </c>
      <c r="FA100" s="47" t="str">
        <f t="shared" si="192"/>
        <v/>
      </c>
      <c r="FB100" s="47" t="str">
        <f t="shared" si="192"/>
        <v/>
      </c>
      <c r="FC100" s="47" t="str">
        <f t="shared" si="192"/>
        <v/>
      </c>
      <c r="FD100" s="47" t="str">
        <f t="shared" si="192"/>
        <v/>
      </c>
      <c r="FE100" s="47" t="str">
        <f t="shared" si="192"/>
        <v/>
      </c>
      <c r="FF100" s="47" t="str">
        <f t="shared" si="192"/>
        <v/>
      </c>
      <c r="FG100" s="47" t="str">
        <f t="shared" si="192"/>
        <v/>
      </c>
      <c r="FH100" s="47" t="str">
        <f t="shared" si="192"/>
        <v/>
      </c>
      <c r="FI100" s="47" t="str">
        <f t="shared" si="192"/>
        <v/>
      </c>
      <c r="FJ100" s="47" t="str">
        <f t="shared" si="192"/>
        <v/>
      </c>
      <c r="FK100" s="47" t="str">
        <f t="shared" si="192"/>
        <v/>
      </c>
      <c r="FL100" s="47" t="str">
        <f t="shared" si="192"/>
        <v/>
      </c>
      <c r="FM100" s="47" t="str">
        <f t="shared" si="192"/>
        <v/>
      </c>
      <c r="FN100" s="47" t="str">
        <f t="shared" si="192"/>
        <v/>
      </c>
      <c r="FO100" s="47" t="str">
        <f t="shared" si="184"/>
        <v/>
      </c>
      <c r="FP100" s="47" t="str">
        <f t="shared" si="184"/>
        <v/>
      </c>
      <c r="FQ100" s="47" t="str">
        <f t="shared" si="184"/>
        <v/>
      </c>
      <c r="FR100" s="47" t="str">
        <f t="shared" si="184"/>
        <v/>
      </c>
      <c r="FS100" s="47" t="str">
        <f t="shared" si="184"/>
        <v/>
      </c>
      <c r="FT100" s="47" t="str">
        <f t="shared" si="184"/>
        <v/>
      </c>
      <c r="FU100" s="47" t="str">
        <f t="shared" si="184"/>
        <v/>
      </c>
      <c r="FV100" s="47" t="str">
        <f t="shared" si="184"/>
        <v/>
      </c>
      <c r="FW100" s="47" t="str">
        <f t="shared" si="184"/>
        <v/>
      </c>
      <c r="FX100" s="47" t="str">
        <f t="shared" si="184"/>
        <v/>
      </c>
      <c r="FY100" s="47" t="str">
        <f t="shared" si="184"/>
        <v/>
      </c>
      <c r="FZ100" s="47" t="str">
        <f t="shared" si="184"/>
        <v/>
      </c>
      <c r="GA100" s="47" t="str">
        <f t="shared" si="184"/>
        <v/>
      </c>
      <c r="GB100" s="47" t="str">
        <f t="shared" si="184"/>
        <v/>
      </c>
      <c r="GC100" s="47" t="str">
        <f t="shared" si="184"/>
        <v/>
      </c>
      <c r="GD100" s="47" t="str">
        <f t="shared" si="193"/>
        <v/>
      </c>
      <c r="GE100" s="47" t="str">
        <f t="shared" si="193"/>
        <v/>
      </c>
      <c r="GF100" s="47" t="str">
        <f t="shared" si="193"/>
        <v/>
      </c>
      <c r="GG100" s="47" t="str">
        <f t="shared" si="193"/>
        <v/>
      </c>
      <c r="GH100" s="47" t="str">
        <f t="shared" si="193"/>
        <v/>
      </c>
      <c r="GI100" s="47" t="str">
        <f t="shared" si="193"/>
        <v/>
      </c>
      <c r="GJ100" s="47" t="str">
        <f t="shared" si="193"/>
        <v/>
      </c>
      <c r="GK100" s="47" t="str">
        <f t="shared" si="193"/>
        <v/>
      </c>
      <c r="GL100" s="47" t="str">
        <f t="shared" si="193"/>
        <v/>
      </c>
      <c r="GM100" s="47" t="str">
        <f t="shared" si="193"/>
        <v/>
      </c>
      <c r="GN100" s="47" t="str">
        <f t="shared" si="193"/>
        <v/>
      </c>
      <c r="GO100" s="47" t="str">
        <f t="shared" si="193"/>
        <v/>
      </c>
      <c r="GP100" s="47" t="str">
        <f t="shared" si="193"/>
        <v/>
      </c>
      <c r="GQ100" s="47" t="str">
        <f t="shared" si="193"/>
        <v/>
      </c>
      <c r="GR100" s="47" t="str">
        <f t="shared" si="193"/>
        <v/>
      </c>
      <c r="GS100" s="47" t="str">
        <f t="shared" si="193"/>
        <v/>
      </c>
      <c r="GT100" s="47" t="str">
        <f t="shared" si="185"/>
        <v/>
      </c>
      <c r="GU100" s="47" t="str">
        <f t="shared" si="185"/>
        <v/>
      </c>
      <c r="GV100" s="47" t="str">
        <f t="shared" si="185"/>
        <v/>
      </c>
      <c r="GW100" s="47" t="str">
        <f t="shared" si="185"/>
        <v/>
      </c>
      <c r="GX100" s="47" t="str">
        <f t="shared" si="185"/>
        <v/>
      </c>
      <c r="GY100" s="47" t="str">
        <f t="shared" si="185"/>
        <v/>
      </c>
      <c r="GZ100" s="47" t="str">
        <f t="shared" si="185"/>
        <v/>
      </c>
      <c r="HA100" s="47" t="str">
        <f t="shared" si="185"/>
        <v/>
      </c>
      <c r="HB100" s="47" t="str">
        <f t="shared" si="185"/>
        <v/>
      </c>
      <c r="HC100" s="47" t="str">
        <f t="shared" si="185"/>
        <v/>
      </c>
      <c r="HD100" s="47" t="str">
        <f t="shared" si="185"/>
        <v/>
      </c>
      <c r="HE100" s="47" t="str">
        <f t="shared" si="185"/>
        <v/>
      </c>
      <c r="HF100" s="47" t="str">
        <f t="shared" si="185"/>
        <v/>
      </c>
      <c r="HG100" s="47" t="str">
        <f t="shared" si="185"/>
        <v/>
      </c>
      <c r="HH100" s="47" t="str">
        <f t="shared" si="185"/>
        <v/>
      </c>
      <c r="HI100" s="47" t="str">
        <f t="shared" si="194"/>
        <v/>
      </c>
      <c r="HJ100" s="47" t="str">
        <f t="shared" si="194"/>
        <v/>
      </c>
      <c r="HK100" s="47" t="str">
        <f t="shared" si="194"/>
        <v/>
      </c>
      <c r="HL100" s="47" t="str">
        <f t="shared" si="194"/>
        <v/>
      </c>
      <c r="HM100" s="47" t="str">
        <f t="shared" si="194"/>
        <v/>
      </c>
      <c r="HN100" s="47" t="str">
        <f t="shared" si="194"/>
        <v/>
      </c>
      <c r="HO100" s="47" t="str">
        <f t="shared" si="194"/>
        <v/>
      </c>
      <c r="HP100" s="165" t="e">
        <f t="shared" si="186"/>
        <v>#N/A</v>
      </c>
      <c r="HQ100" s="165" t="e">
        <f t="shared" si="186"/>
        <v>#N/A</v>
      </c>
      <c r="HR100" s="165" t="e">
        <f t="shared" si="186"/>
        <v>#N/A</v>
      </c>
      <c r="HS100" s="165" t="e">
        <f t="shared" si="186"/>
        <v>#N/A</v>
      </c>
      <c r="HT100" s="165" t="e">
        <f t="shared" si="186"/>
        <v>#N/A</v>
      </c>
      <c r="HU100" s="165" t="e">
        <f t="shared" si="186"/>
        <v>#N/A</v>
      </c>
      <c r="HV100" s="165" t="e">
        <f t="shared" si="186"/>
        <v>#N/A</v>
      </c>
      <c r="HW100" s="165" t="e">
        <f t="shared" si="186"/>
        <v>#N/A</v>
      </c>
      <c r="HX100" s="165" t="e">
        <f t="shared" si="186"/>
        <v>#N/A</v>
      </c>
      <c r="HY100" s="165" t="e">
        <f t="shared" si="186"/>
        <v>#N/A</v>
      </c>
      <c r="HZ100" s="165" t="e">
        <f t="shared" si="186"/>
        <v>#N/A</v>
      </c>
      <c r="IA100" s="165" t="e">
        <f t="shared" si="186"/>
        <v>#N/A</v>
      </c>
      <c r="IB100" s="165" t="e">
        <f t="shared" si="186"/>
        <v>#N/A</v>
      </c>
      <c r="IC100" s="165" t="e">
        <f t="shared" si="186"/>
        <v>#N/A</v>
      </c>
      <c r="ID100" s="165" t="e">
        <f t="shared" si="186"/>
        <v>#N/A</v>
      </c>
      <c r="IE100" s="165" t="e">
        <f t="shared" si="151"/>
        <v>#N/A</v>
      </c>
      <c r="IF100" s="165" t="e">
        <f t="shared" si="151"/>
        <v>#N/A</v>
      </c>
      <c r="IG100" s="165" t="e">
        <f t="shared" si="151"/>
        <v>#N/A</v>
      </c>
      <c r="IH100" s="165" t="e">
        <f t="shared" si="151"/>
        <v>#N/A</v>
      </c>
      <c r="II100" s="165" t="e">
        <f t="shared" si="151"/>
        <v>#N/A</v>
      </c>
      <c r="IJ100" s="165" t="e">
        <f t="shared" si="151"/>
        <v>#N/A</v>
      </c>
      <c r="IK100" s="165" t="e">
        <f t="shared" si="151"/>
        <v>#N/A</v>
      </c>
      <c r="IL100" s="165" t="e">
        <f t="shared" si="151"/>
        <v>#N/A</v>
      </c>
      <c r="IM100" s="165" t="e">
        <f t="shared" si="151"/>
        <v>#N/A</v>
      </c>
      <c r="IN100" s="165" t="e">
        <f t="shared" si="151"/>
        <v>#N/A</v>
      </c>
      <c r="IO100" s="165" t="e">
        <f t="shared" si="151"/>
        <v>#N/A</v>
      </c>
      <c r="IP100" s="165" t="e">
        <f t="shared" si="151"/>
        <v>#N/A</v>
      </c>
      <c r="IQ100" s="165" t="e">
        <f t="shared" si="151"/>
        <v>#N/A</v>
      </c>
      <c r="IR100" s="165" t="e">
        <f t="shared" si="151"/>
        <v>#N/A</v>
      </c>
      <c r="IS100" s="165" t="e">
        <f t="shared" si="151"/>
        <v>#N/A</v>
      </c>
      <c r="IT100" s="165" t="e">
        <f t="shared" si="151"/>
        <v>#N/A</v>
      </c>
      <c r="IU100" s="165" t="e">
        <f t="shared" si="197"/>
        <v>#N/A</v>
      </c>
      <c r="IV100" s="165" t="e">
        <f t="shared" si="197"/>
        <v>#N/A</v>
      </c>
      <c r="IW100" s="165" t="e">
        <f t="shared" si="197"/>
        <v>#N/A</v>
      </c>
      <c r="IX100" s="165" t="e">
        <f t="shared" si="197"/>
        <v>#N/A</v>
      </c>
      <c r="IY100" s="165" t="e">
        <f t="shared" si="181"/>
        <v>#N/A</v>
      </c>
      <c r="IZ100" s="165" t="e">
        <f t="shared" si="181"/>
        <v>#N/A</v>
      </c>
      <c r="JA100" s="165" t="e">
        <f t="shared" si="181"/>
        <v>#N/A</v>
      </c>
      <c r="JB100" s="165" t="e">
        <f t="shared" si="181"/>
        <v>#N/A</v>
      </c>
      <c r="JC100" s="165" t="e">
        <f t="shared" si="181"/>
        <v>#N/A</v>
      </c>
      <c r="JD100" s="165" t="e">
        <f t="shared" si="181"/>
        <v>#N/A</v>
      </c>
      <c r="JE100" s="165" t="e">
        <f t="shared" si="181"/>
        <v>#N/A</v>
      </c>
      <c r="JF100" s="165" t="e">
        <f t="shared" si="181"/>
        <v>#N/A</v>
      </c>
      <c r="JG100" s="165" t="e">
        <f t="shared" si="181"/>
        <v>#N/A</v>
      </c>
      <c r="JH100" s="165" t="e">
        <f t="shared" si="181"/>
        <v>#N/A</v>
      </c>
      <c r="JI100" s="165" t="e">
        <f t="shared" si="181"/>
        <v>#N/A</v>
      </c>
      <c r="JJ100" s="165" t="e">
        <f t="shared" si="168"/>
        <v>#N/A</v>
      </c>
      <c r="JK100" s="165" t="e">
        <f t="shared" si="168"/>
        <v>#N/A</v>
      </c>
      <c r="JL100" s="165" t="e">
        <f t="shared" si="168"/>
        <v>#N/A</v>
      </c>
      <c r="JM100" s="165" t="e">
        <f t="shared" si="168"/>
        <v>#N/A</v>
      </c>
      <c r="JN100" s="165" t="e">
        <f t="shared" si="168"/>
        <v>#N/A</v>
      </c>
      <c r="JO100" s="165" t="e">
        <f t="shared" si="168"/>
        <v>#N/A</v>
      </c>
      <c r="JP100" s="165" t="e">
        <f t="shared" si="168"/>
        <v>#N/A</v>
      </c>
      <c r="JQ100" s="165" t="e">
        <f t="shared" si="168"/>
        <v>#N/A</v>
      </c>
      <c r="JR100" s="165" t="e">
        <f t="shared" si="168"/>
        <v>#N/A</v>
      </c>
      <c r="JS100" s="165" t="e">
        <f t="shared" si="168"/>
        <v>#N/A</v>
      </c>
      <c r="JT100" s="165" t="e">
        <f t="shared" si="168"/>
        <v>#N/A</v>
      </c>
      <c r="JU100" s="165" t="e">
        <f t="shared" si="168"/>
        <v>#N/A</v>
      </c>
      <c r="JV100" s="165" t="e">
        <f t="shared" si="168"/>
        <v>#N/A</v>
      </c>
      <c r="JW100" s="165" t="e">
        <f t="shared" si="168"/>
        <v>#N/A</v>
      </c>
      <c r="JX100" s="165" t="e">
        <f t="shared" si="168"/>
        <v>#N/A</v>
      </c>
      <c r="JY100" s="165" t="e">
        <f t="shared" si="168"/>
        <v>#N/A</v>
      </c>
      <c r="JZ100" s="165" t="e">
        <f t="shared" si="198"/>
        <v>#N/A</v>
      </c>
      <c r="KA100" s="165" t="e">
        <f t="shared" si="180"/>
        <v>#N/A</v>
      </c>
      <c r="KB100" s="165" t="e">
        <f t="shared" si="180"/>
        <v>#N/A</v>
      </c>
      <c r="KC100" s="165" t="e">
        <f t="shared" si="180"/>
        <v>#N/A</v>
      </c>
      <c r="KD100" s="165" t="e">
        <f t="shared" si="180"/>
        <v>#N/A</v>
      </c>
      <c r="KE100" s="165" t="e">
        <f t="shared" si="180"/>
        <v>#N/A</v>
      </c>
      <c r="KF100" s="165" t="e">
        <f t="shared" si="180"/>
        <v>#N/A</v>
      </c>
      <c r="KG100" s="165" t="e">
        <f t="shared" si="180"/>
        <v>#N/A</v>
      </c>
      <c r="KH100" s="165" t="e">
        <f t="shared" si="180"/>
        <v>#N/A</v>
      </c>
      <c r="KI100" s="165" t="e">
        <f t="shared" si="180"/>
        <v>#N/A</v>
      </c>
      <c r="KJ100" s="165" t="e">
        <f t="shared" si="180"/>
        <v>#N/A</v>
      </c>
      <c r="KK100" s="165" t="e">
        <f t="shared" si="180"/>
        <v>#N/A</v>
      </c>
      <c r="KL100" s="165" t="e">
        <f t="shared" si="180"/>
        <v>#N/A</v>
      </c>
      <c r="KM100" s="165" t="e">
        <f t="shared" si="200"/>
        <v>#N/A</v>
      </c>
      <c r="KN100" s="165" t="e">
        <f t="shared" si="200"/>
        <v>#N/A</v>
      </c>
      <c r="KO100" s="165" t="e">
        <f t="shared" si="200"/>
        <v>#N/A</v>
      </c>
      <c r="KP100" s="165" t="e">
        <f t="shared" si="200"/>
        <v>#N/A</v>
      </c>
      <c r="KQ100" s="165" t="e">
        <f t="shared" si="200"/>
        <v>#N/A</v>
      </c>
      <c r="KR100" s="165" t="e">
        <f t="shared" si="200"/>
        <v>#N/A</v>
      </c>
      <c r="KS100" s="165" t="e">
        <f t="shared" si="200"/>
        <v>#N/A</v>
      </c>
      <c r="KT100" s="165" t="e">
        <f t="shared" si="200"/>
        <v>#N/A</v>
      </c>
      <c r="KU100" s="165" t="e">
        <f t="shared" si="200"/>
        <v>#N/A</v>
      </c>
      <c r="KV100" s="165" t="e">
        <f t="shared" si="200"/>
        <v>#N/A</v>
      </c>
      <c r="KW100" s="165" t="e">
        <f t="shared" si="200"/>
        <v>#N/A</v>
      </c>
      <c r="KX100" s="165" t="e">
        <f t="shared" si="200"/>
        <v>#N/A</v>
      </c>
      <c r="KY100" s="165" t="e">
        <f t="shared" si="200"/>
        <v>#N/A</v>
      </c>
      <c r="KZ100" s="165" t="e">
        <f t="shared" si="200"/>
        <v>#N/A</v>
      </c>
      <c r="LA100" s="165" t="e">
        <f t="shared" si="200"/>
        <v>#N/A</v>
      </c>
      <c r="LB100" s="165" t="e">
        <f t="shared" si="200"/>
        <v>#N/A</v>
      </c>
      <c r="LC100" s="165" t="e">
        <f t="shared" si="201"/>
        <v>#N/A</v>
      </c>
      <c r="LD100" s="165" t="e">
        <f t="shared" si="201"/>
        <v>#N/A</v>
      </c>
      <c r="LE100" s="165" t="e">
        <f t="shared" si="201"/>
        <v>#N/A</v>
      </c>
      <c r="LF100" s="165" t="e">
        <f t="shared" si="201"/>
        <v>#N/A</v>
      </c>
      <c r="LG100" s="165" t="e">
        <f t="shared" si="201"/>
        <v>#N/A</v>
      </c>
      <c r="LH100" s="165" t="e">
        <f t="shared" si="201"/>
        <v>#N/A</v>
      </c>
      <c r="LI100" s="165" t="e">
        <f t="shared" si="201"/>
        <v>#N/A</v>
      </c>
      <c r="LJ100" s="165" t="e">
        <f t="shared" si="201"/>
        <v>#N/A</v>
      </c>
      <c r="LK100" s="165" t="e">
        <f t="shared" si="201"/>
        <v>#N/A</v>
      </c>
      <c r="LL100" s="165" t="e">
        <f t="shared" si="201"/>
        <v>#N/A</v>
      </c>
      <c r="LM100" s="165" t="e">
        <f t="shared" si="201"/>
        <v>#N/A</v>
      </c>
      <c r="LN100" s="165" t="e">
        <f t="shared" si="201"/>
        <v>#N/A</v>
      </c>
      <c r="LO100" s="165" t="e">
        <f t="shared" si="201"/>
        <v>#N/A</v>
      </c>
      <c r="LP100" s="165" t="e">
        <f t="shared" si="201"/>
        <v>#N/A</v>
      </c>
      <c r="LQ100" s="165" t="e">
        <f t="shared" si="201"/>
        <v>#N/A</v>
      </c>
      <c r="LR100" s="165" t="e">
        <f t="shared" si="201"/>
        <v>#N/A</v>
      </c>
      <c r="LS100" s="165" t="e">
        <f t="shared" si="202"/>
        <v>#N/A</v>
      </c>
      <c r="LT100" s="165" t="e">
        <f t="shared" si="202"/>
        <v>#N/A</v>
      </c>
      <c r="LU100" s="165" t="e">
        <f t="shared" si="202"/>
        <v>#N/A</v>
      </c>
      <c r="LV100" s="165" t="e">
        <f t="shared" si="202"/>
        <v>#N/A</v>
      </c>
      <c r="LW100" s="165" t="e">
        <f t="shared" si="202"/>
        <v>#N/A</v>
      </c>
      <c r="LX100" s="165" t="e">
        <f t="shared" si="202"/>
        <v>#N/A</v>
      </c>
      <c r="LY100" s="165" t="e">
        <f t="shared" si="202"/>
        <v>#N/A</v>
      </c>
      <c r="LZ100" s="165" t="e">
        <f t="shared" si="202"/>
        <v>#N/A</v>
      </c>
      <c r="MA100" s="165" t="e">
        <f t="shared" si="202"/>
        <v>#N/A</v>
      </c>
      <c r="MB100" s="165" t="e">
        <f t="shared" si="202"/>
        <v>#N/A</v>
      </c>
      <c r="MC100" s="165" t="e">
        <f t="shared" si="202"/>
        <v>#N/A</v>
      </c>
      <c r="MD100" s="165" t="e">
        <f t="shared" si="202"/>
        <v>#N/A</v>
      </c>
      <c r="ME100" s="165" t="e">
        <f t="shared" si="202"/>
        <v>#N/A</v>
      </c>
      <c r="MF100" s="165" t="e">
        <f t="shared" si="202"/>
        <v>#N/A</v>
      </c>
      <c r="MG100" s="165" t="e">
        <f t="shared" si="202"/>
        <v>#N/A</v>
      </c>
      <c r="MH100" s="165" t="e">
        <f t="shared" si="202"/>
        <v>#N/A</v>
      </c>
      <c r="MI100" s="165" t="e">
        <f t="shared" si="203"/>
        <v>#N/A</v>
      </c>
      <c r="MJ100" s="165" t="e">
        <f t="shared" si="203"/>
        <v>#N/A</v>
      </c>
      <c r="MK100" s="165" t="e">
        <f t="shared" si="203"/>
        <v>#N/A</v>
      </c>
      <c r="ML100" s="165" t="e">
        <f t="shared" si="203"/>
        <v>#N/A</v>
      </c>
      <c r="MM100" s="165" t="e">
        <f t="shared" si="203"/>
        <v>#N/A</v>
      </c>
      <c r="MN100" s="165" t="e">
        <f t="shared" si="203"/>
        <v>#N/A</v>
      </c>
      <c r="MO100" s="165" t="e">
        <f t="shared" si="203"/>
        <v>#N/A</v>
      </c>
      <c r="MP100" s="165" t="e">
        <f t="shared" si="203"/>
        <v>#N/A</v>
      </c>
      <c r="MQ100" s="165" t="e">
        <f t="shared" si="203"/>
        <v>#N/A</v>
      </c>
      <c r="MR100" s="165" t="e">
        <f t="shared" si="203"/>
        <v>#N/A</v>
      </c>
      <c r="MS100" s="165" t="e">
        <f t="shared" si="203"/>
        <v>#N/A</v>
      </c>
      <c r="MT100" s="165" t="e">
        <f t="shared" si="203"/>
        <v>#N/A</v>
      </c>
      <c r="MU100" s="165" t="e">
        <f t="shared" si="203"/>
        <v>#N/A</v>
      </c>
      <c r="MV100" s="165" t="e">
        <f t="shared" si="203"/>
        <v>#N/A</v>
      </c>
      <c r="MW100" s="165" t="e">
        <f t="shared" si="203"/>
        <v>#N/A</v>
      </c>
      <c r="MX100" s="165" t="e">
        <f t="shared" si="203"/>
        <v>#N/A</v>
      </c>
      <c r="MY100" s="165" t="e">
        <f t="shared" si="204"/>
        <v>#N/A</v>
      </c>
      <c r="MZ100" s="165" t="e">
        <f t="shared" si="204"/>
        <v>#N/A</v>
      </c>
      <c r="NA100" s="165" t="e">
        <f t="shared" si="204"/>
        <v>#N/A</v>
      </c>
      <c r="NB100" s="165" t="e">
        <f t="shared" si="204"/>
        <v>#N/A</v>
      </c>
      <c r="NC100" s="165" t="e">
        <f t="shared" si="204"/>
        <v>#N/A</v>
      </c>
      <c r="ND100" s="165" t="e">
        <f t="shared" si="204"/>
        <v>#N/A</v>
      </c>
      <c r="NE100" s="165" t="e">
        <f t="shared" si="204"/>
        <v>#N/A</v>
      </c>
      <c r="NF100" s="165" t="e">
        <f t="shared" si="204"/>
        <v>#N/A</v>
      </c>
      <c r="NG100" s="165" t="e">
        <f t="shared" si="204"/>
        <v>#N/A</v>
      </c>
      <c r="NH100" s="165" t="e">
        <f t="shared" si="204"/>
        <v>#N/A</v>
      </c>
      <c r="NI100" s="165" t="e">
        <f t="shared" si="204"/>
        <v>#N/A</v>
      </c>
      <c r="NJ100" s="165" t="e">
        <f t="shared" si="204"/>
        <v>#N/A</v>
      </c>
      <c r="NK100" s="165" t="e">
        <f t="shared" si="204"/>
        <v>#N/A</v>
      </c>
      <c r="NL100" s="165" t="e">
        <f t="shared" si="204"/>
        <v>#N/A</v>
      </c>
      <c r="NM100" s="165" t="e">
        <f t="shared" si="204"/>
        <v>#N/A</v>
      </c>
      <c r="NN100" s="165" t="e">
        <f t="shared" si="204"/>
        <v>#N/A</v>
      </c>
      <c r="NO100" s="165" t="e">
        <f t="shared" si="205"/>
        <v>#N/A</v>
      </c>
      <c r="NP100" s="165" t="e">
        <f t="shared" si="205"/>
        <v>#N/A</v>
      </c>
      <c r="NQ100" s="165" t="e">
        <f t="shared" si="205"/>
        <v>#N/A</v>
      </c>
      <c r="NR100" s="165" t="e">
        <f t="shared" si="205"/>
        <v>#N/A</v>
      </c>
      <c r="NS100" s="165" t="e">
        <f t="shared" si="205"/>
        <v>#N/A</v>
      </c>
      <c r="NT100" s="165" t="e">
        <f t="shared" si="205"/>
        <v>#N/A</v>
      </c>
      <c r="NU100" s="165" t="e">
        <f t="shared" si="205"/>
        <v>#N/A</v>
      </c>
      <c r="NV100" s="165" t="e">
        <f t="shared" si="205"/>
        <v>#N/A</v>
      </c>
      <c r="NW100" s="165" t="e">
        <f t="shared" si="205"/>
        <v>#N/A</v>
      </c>
      <c r="NX100" s="165" t="e">
        <f t="shared" si="205"/>
        <v>#N/A</v>
      </c>
      <c r="NY100" s="165" t="e">
        <f t="shared" si="205"/>
        <v>#N/A</v>
      </c>
      <c r="NZ100" s="165" t="e">
        <f t="shared" si="205"/>
        <v>#N/A</v>
      </c>
      <c r="OA100" s="165" t="e">
        <f t="shared" si="205"/>
        <v>#N/A</v>
      </c>
      <c r="OB100" s="165" t="e">
        <f t="shared" si="205"/>
        <v>#N/A</v>
      </c>
      <c r="OC100" s="165" t="e">
        <f t="shared" si="205"/>
        <v>#N/A</v>
      </c>
      <c r="OD100" s="165" t="e">
        <f t="shared" si="205"/>
        <v>#N/A</v>
      </c>
      <c r="OE100" s="165" t="e">
        <f t="shared" si="206"/>
        <v>#N/A</v>
      </c>
      <c r="OF100" s="165" t="e">
        <f t="shared" si="206"/>
        <v>#N/A</v>
      </c>
      <c r="OG100" s="165" t="e">
        <f t="shared" si="206"/>
        <v>#N/A</v>
      </c>
      <c r="OH100" s="165" t="e">
        <f t="shared" si="206"/>
        <v>#N/A</v>
      </c>
      <c r="OI100" s="165" t="e">
        <f t="shared" si="206"/>
        <v>#N/A</v>
      </c>
      <c r="OJ100" s="165" t="e">
        <f t="shared" si="206"/>
        <v>#N/A</v>
      </c>
      <c r="OK100" s="165" t="e">
        <f t="shared" si="179"/>
        <v>#N/A</v>
      </c>
      <c r="OL100" s="165" t="e">
        <f t="shared" si="179"/>
        <v>#N/A</v>
      </c>
      <c r="OM100" s="165" t="e">
        <f t="shared" si="179"/>
        <v>#N/A</v>
      </c>
      <c r="ON100" s="165" t="e">
        <f t="shared" si="179"/>
        <v>#N/A</v>
      </c>
      <c r="OO100" s="165" t="e">
        <f t="shared" si="179"/>
        <v>#N/A</v>
      </c>
      <c r="OP100" s="165" t="e">
        <f t="shared" si="179"/>
        <v>#N/A</v>
      </c>
      <c r="OQ100" s="165" t="e">
        <f t="shared" si="179"/>
        <v>#N/A</v>
      </c>
      <c r="OR100" s="165" t="e">
        <f t="shared" si="179"/>
        <v>#N/A</v>
      </c>
      <c r="OS100" s="165" t="e">
        <f t="shared" si="179"/>
        <v>#N/A</v>
      </c>
      <c r="OT100" s="165" t="e">
        <f t="shared" si="179"/>
        <v>#N/A</v>
      </c>
      <c r="OU100" s="165" t="e">
        <f t="shared" si="179"/>
        <v>#N/A</v>
      </c>
      <c r="OV100" s="165" t="e">
        <f t="shared" si="179"/>
        <v>#N/A</v>
      </c>
      <c r="OW100" s="165" t="e">
        <f t="shared" si="199"/>
        <v>#N/A</v>
      </c>
      <c r="OX100" s="165" t="e">
        <f t="shared" si="199"/>
        <v>#N/A</v>
      </c>
      <c r="OY100" s="165" t="e">
        <f t="shared" si="199"/>
        <v>#N/A</v>
      </c>
      <c r="OZ100" s="165" t="e">
        <f t="shared" si="199"/>
        <v>#N/A</v>
      </c>
      <c r="PA100" s="165" t="e">
        <f t="shared" si="199"/>
        <v>#N/A</v>
      </c>
      <c r="PB100" s="165" t="e">
        <f t="shared" si="199"/>
        <v>#N/A</v>
      </c>
      <c r="PC100" s="165" t="e">
        <f t="shared" si="199"/>
        <v>#N/A</v>
      </c>
      <c r="PD100" s="165" t="e">
        <f t="shared" si="199"/>
        <v>#N/A</v>
      </c>
      <c r="PE100" s="165" t="e">
        <f t="shared" si="199"/>
        <v>#N/A</v>
      </c>
      <c r="PF100" s="165" t="e">
        <f t="shared" si="171"/>
        <v>#N/A</v>
      </c>
      <c r="PG100" s="165" t="e">
        <f t="shared" si="171"/>
        <v>#N/A</v>
      </c>
      <c r="PH100" s="165" t="e">
        <f t="shared" si="171"/>
        <v>#N/A</v>
      </c>
    </row>
    <row r="101" spans="1:424" hidden="1" x14ac:dyDescent="0.45">
      <c r="A101" s="4">
        <v>98</v>
      </c>
      <c r="B101" s="91"/>
      <c r="C101" s="91"/>
      <c r="D101" s="91"/>
      <c r="E101" s="120" t="str">
        <f t="shared" si="146"/>
        <v/>
      </c>
      <c r="F101" s="120" t="str">
        <f t="shared" si="147"/>
        <v/>
      </c>
      <c r="G101" s="71" t="str">
        <f t="shared" si="148"/>
        <v/>
      </c>
      <c r="H101" s="23"/>
      <c r="I101" s="55"/>
      <c r="J101" s="298"/>
      <c r="K101" s="72" t="str">
        <f>IF(AND(B101&gt;0,C101&gt;0,D101&gt;0),IF(ISBLANK(J101),IF(ISBLANK(H101),"",(D101-B101)*VLOOKUP(H101,VLookups!$A$4:$B$13,2,FALSE)),J101),"")</f>
        <v/>
      </c>
      <c r="L101" s="73" t="str">
        <f t="shared" si="207"/>
        <v/>
      </c>
      <c r="M101" s="91"/>
      <c r="N101" s="265" t="str">
        <f>IF(AND(M101&gt;0,C101&gt;0,NOT(K101="")),ABS(VLOOKUP($M$1,VLookups!$A$43:$B$44,2,FALSE)-_xlfn.NORM.DIST(M101,G101,K101,TRUE)),"")</f>
        <v/>
      </c>
      <c r="O101" s="90" t="str">
        <f>IF(AND($B101&gt;0,$C101&gt;0,$D101&gt;0,NOT(ISBLANK($H101))),_xlfn.NORM.INV(ABS(VLOOKUP($M$1,VLookups!$A$43:$B$44,2,FALSE)-O$3),$G101,$K101),"")</f>
        <v/>
      </c>
      <c r="P101" s="89" t="str">
        <f>IF(AND($B101&gt;0,$C101&gt;0,$D101&gt;0,NOT(ISBLANK($H101))),_xlfn.NORM.INV(ABS(VLOOKUP($M$1,VLookups!$A$43:$B$44,2,FALSE)-P$3),$G101,$K101),"")</f>
        <v/>
      </c>
      <c r="Q101" s="90" t="str">
        <f>IF(AND($B101&gt;0,$C101&gt;0,$D101&gt;0,NOT(ISBLANK($H101))),_xlfn.NORM.INV(ABS(VLOOKUP($M$1,VLookups!$A$43:$B$44,2,FALSE)-Q$3),$G101,$K101),"")</f>
        <v/>
      </c>
      <c r="R101" s="89" t="str">
        <f>IF(AND($B101&gt;0,$C101&gt;0,$D101&gt;0,NOT(ISBLANK($H101))),_xlfn.NORM.INV(ABS(VLOOKUP($M$1,VLookups!$A$43:$B$44,2,FALSE)-R$3),$G101,$K101),"")</f>
        <v/>
      </c>
      <c r="S101" s="90" t="str">
        <f>IF(AND($B101&gt;0,$C101&gt;0,$D101&gt;0,NOT(ISBLANK($H101))),_xlfn.NORM.INV(ABS(VLOOKUP($M$1,VLookups!$A$43:$B$44,2,FALSE)-S$3),$G101,$K101),"")</f>
        <v/>
      </c>
      <c r="T101" s="89" t="str">
        <f>IF(AND($B101&gt;0,$C101&gt;0,$D101&gt;0,NOT(ISBLANK($H101))),_xlfn.NORM.INV(ABS(VLOOKUP($M$1,VLookups!$A$43:$B$44,2,FALSE)-T$3),$G101,$K101),"")</f>
        <v/>
      </c>
      <c r="U101" s="5"/>
      <c r="V101" s="164" t="str">
        <f t="shared" si="149"/>
        <v/>
      </c>
      <c r="W101" s="47" t="str">
        <f t="shared" si="195"/>
        <v/>
      </c>
      <c r="X101" s="47" t="str">
        <f t="shared" si="195"/>
        <v/>
      </c>
      <c r="Y101" s="47" t="str">
        <f t="shared" si="195"/>
        <v/>
      </c>
      <c r="Z101" s="47" t="str">
        <f t="shared" si="195"/>
        <v/>
      </c>
      <c r="AA101" s="47" t="str">
        <f t="shared" si="195"/>
        <v/>
      </c>
      <c r="AB101" s="47" t="str">
        <f t="shared" si="195"/>
        <v/>
      </c>
      <c r="AC101" s="47" t="str">
        <f t="shared" si="195"/>
        <v/>
      </c>
      <c r="AD101" s="47" t="str">
        <f t="shared" si="195"/>
        <v/>
      </c>
      <c r="AE101" s="47" t="str">
        <f t="shared" si="195"/>
        <v/>
      </c>
      <c r="AF101" s="47" t="str">
        <f t="shared" si="195"/>
        <v/>
      </c>
      <c r="AG101" s="47" t="str">
        <f t="shared" si="195"/>
        <v/>
      </c>
      <c r="AH101" s="47" t="str">
        <f t="shared" si="195"/>
        <v/>
      </c>
      <c r="AI101" s="47" t="str">
        <f t="shared" si="195"/>
        <v/>
      </c>
      <c r="AJ101" s="47" t="str">
        <f t="shared" si="195"/>
        <v/>
      </c>
      <c r="AK101" s="47" t="str">
        <f t="shared" si="195"/>
        <v/>
      </c>
      <c r="AL101" s="47" t="str">
        <f t="shared" si="195"/>
        <v/>
      </c>
      <c r="AM101" s="47" t="str">
        <f t="shared" si="187"/>
        <v/>
      </c>
      <c r="AN101" s="47" t="str">
        <f t="shared" si="187"/>
        <v/>
      </c>
      <c r="AO101" s="47" t="str">
        <f t="shared" si="187"/>
        <v/>
      </c>
      <c r="AP101" s="47" t="str">
        <f t="shared" si="187"/>
        <v/>
      </c>
      <c r="AQ101" s="47" t="str">
        <f t="shared" si="187"/>
        <v/>
      </c>
      <c r="AR101" s="47" t="str">
        <f t="shared" si="187"/>
        <v/>
      </c>
      <c r="AS101" s="47" t="str">
        <f t="shared" si="187"/>
        <v/>
      </c>
      <c r="AT101" s="47" t="str">
        <f t="shared" si="187"/>
        <v/>
      </c>
      <c r="AU101" s="47" t="str">
        <f t="shared" si="187"/>
        <v/>
      </c>
      <c r="AV101" s="47" t="str">
        <f t="shared" si="187"/>
        <v/>
      </c>
      <c r="AW101" s="47" t="str">
        <f t="shared" si="187"/>
        <v/>
      </c>
      <c r="AX101" s="47" t="str">
        <f t="shared" si="187"/>
        <v/>
      </c>
      <c r="AY101" s="47" t="str">
        <f t="shared" si="187"/>
        <v/>
      </c>
      <c r="AZ101" s="47" t="str">
        <f t="shared" si="187"/>
        <v/>
      </c>
      <c r="BA101" s="47" t="str">
        <f t="shared" si="187"/>
        <v/>
      </c>
      <c r="BB101" s="47" t="str">
        <f t="shared" si="188"/>
        <v/>
      </c>
      <c r="BC101" s="47" t="str">
        <f t="shared" si="188"/>
        <v/>
      </c>
      <c r="BD101" s="47" t="str">
        <f t="shared" si="188"/>
        <v/>
      </c>
      <c r="BE101" s="47" t="str">
        <f t="shared" si="188"/>
        <v/>
      </c>
      <c r="BF101" s="47" t="str">
        <f t="shared" si="188"/>
        <v/>
      </c>
      <c r="BG101" s="47" t="str">
        <f t="shared" si="188"/>
        <v/>
      </c>
      <c r="BH101" s="47" t="str">
        <f t="shared" si="188"/>
        <v/>
      </c>
      <c r="BI101" s="47" t="str">
        <f t="shared" si="188"/>
        <v/>
      </c>
      <c r="BJ101" s="47" t="str">
        <f t="shared" si="188"/>
        <v/>
      </c>
      <c r="BK101" s="47" t="str">
        <f t="shared" si="188"/>
        <v/>
      </c>
      <c r="BL101" s="47" t="str">
        <f t="shared" si="188"/>
        <v/>
      </c>
      <c r="BM101" s="47" t="str">
        <f t="shared" si="188"/>
        <v/>
      </c>
      <c r="BN101" s="47" t="str">
        <f t="shared" si="188"/>
        <v/>
      </c>
      <c r="BO101" s="47" t="str">
        <f t="shared" si="188"/>
        <v/>
      </c>
      <c r="BP101" s="47" t="str">
        <f t="shared" si="188"/>
        <v/>
      </c>
      <c r="BQ101" s="47" t="str">
        <f t="shared" si="188"/>
        <v/>
      </c>
      <c r="BR101" s="47" t="str">
        <f t="shared" si="182"/>
        <v/>
      </c>
      <c r="BS101" s="47" t="str">
        <f t="shared" si="182"/>
        <v/>
      </c>
      <c r="BT101" s="47" t="str">
        <f t="shared" si="182"/>
        <v/>
      </c>
      <c r="BU101" s="47" t="str">
        <f t="shared" si="182"/>
        <v/>
      </c>
      <c r="BV101" s="47" t="str">
        <f t="shared" si="182"/>
        <v/>
      </c>
      <c r="BW101" s="47" t="str">
        <f t="shared" si="182"/>
        <v/>
      </c>
      <c r="BX101" s="47" t="str">
        <f t="shared" si="182"/>
        <v/>
      </c>
      <c r="BY101" s="47" t="str">
        <f t="shared" si="182"/>
        <v/>
      </c>
      <c r="BZ101" s="47" t="str">
        <f t="shared" si="182"/>
        <v/>
      </c>
      <c r="CA101" s="47" t="str">
        <f t="shared" si="182"/>
        <v/>
      </c>
      <c r="CB101" s="47" t="str">
        <f t="shared" si="182"/>
        <v/>
      </c>
      <c r="CC101" s="47" t="str">
        <f t="shared" si="182"/>
        <v/>
      </c>
      <c r="CD101" s="47" t="str">
        <f t="shared" si="182"/>
        <v/>
      </c>
      <c r="CE101" s="47" t="str">
        <f t="shared" si="182"/>
        <v/>
      </c>
      <c r="CF101" s="47" t="str">
        <f t="shared" si="182"/>
        <v/>
      </c>
      <c r="CG101" s="47" t="str">
        <f t="shared" si="189"/>
        <v/>
      </c>
      <c r="CH101" s="47" t="str">
        <f t="shared" si="189"/>
        <v/>
      </c>
      <c r="CI101" s="47" t="str">
        <f t="shared" si="189"/>
        <v/>
      </c>
      <c r="CJ101" s="47" t="str">
        <f t="shared" si="189"/>
        <v/>
      </c>
      <c r="CK101" s="47" t="str">
        <f t="shared" si="189"/>
        <v/>
      </c>
      <c r="CL101" s="47" t="str">
        <f t="shared" si="189"/>
        <v/>
      </c>
      <c r="CM101" s="47" t="str">
        <f t="shared" si="189"/>
        <v/>
      </c>
      <c r="CN101" s="47" t="str">
        <f t="shared" si="189"/>
        <v/>
      </c>
      <c r="CO101" s="47" t="str">
        <f t="shared" si="189"/>
        <v/>
      </c>
      <c r="CP101" s="47" t="str">
        <f t="shared" si="189"/>
        <v/>
      </c>
      <c r="CQ101" s="47" t="str">
        <f t="shared" si="189"/>
        <v/>
      </c>
      <c r="CR101" s="47" t="str">
        <f t="shared" si="189"/>
        <v/>
      </c>
      <c r="CS101" s="47" t="str">
        <f t="shared" si="189"/>
        <v/>
      </c>
      <c r="CT101" s="47" t="str">
        <f t="shared" si="189"/>
        <v/>
      </c>
      <c r="CU101" s="47" t="str">
        <f t="shared" si="189"/>
        <v/>
      </c>
      <c r="CV101" s="47" t="str">
        <f t="shared" si="189"/>
        <v/>
      </c>
      <c r="CW101" s="47" t="str">
        <f t="shared" si="183"/>
        <v/>
      </c>
      <c r="CX101" s="47" t="str">
        <f t="shared" si="183"/>
        <v/>
      </c>
      <c r="CY101" s="47" t="str">
        <f t="shared" si="183"/>
        <v/>
      </c>
      <c r="CZ101" s="47" t="str">
        <f t="shared" si="183"/>
        <v/>
      </c>
      <c r="DA101" s="47" t="str">
        <f t="shared" si="183"/>
        <v/>
      </c>
      <c r="DB101" s="47" t="str">
        <f t="shared" si="183"/>
        <v/>
      </c>
      <c r="DC101" s="47" t="str">
        <f t="shared" si="183"/>
        <v/>
      </c>
      <c r="DD101" s="47" t="str">
        <f t="shared" si="183"/>
        <v/>
      </c>
      <c r="DE101" s="47" t="str">
        <f t="shared" si="183"/>
        <v/>
      </c>
      <c r="DF101" s="47" t="str">
        <f t="shared" si="183"/>
        <v/>
      </c>
      <c r="DG101" s="47" t="str">
        <f t="shared" si="183"/>
        <v/>
      </c>
      <c r="DH101" s="47" t="str">
        <f t="shared" si="183"/>
        <v/>
      </c>
      <c r="DI101" s="47" t="str">
        <f t="shared" si="183"/>
        <v/>
      </c>
      <c r="DJ101" s="47" t="str">
        <f t="shared" si="183"/>
        <v/>
      </c>
      <c r="DK101" s="47" t="str">
        <f t="shared" si="183"/>
        <v/>
      </c>
      <c r="DL101" s="47" t="str">
        <f t="shared" si="190"/>
        <v/>
      </c>
      <c r="DM101" s="47" t="str">
        <f t="shared" si="190"/>
        <v/>
      </c>
      <c r="DN101" s="47" t="str">
        <f t="shared" si="190"/>
        <v/>
      </c>
      <c r="DO101" s="47" t="str">
        <f t="shared" si="190"/>
        <v/>
      </c>
      <c r="DP101" s="47" t="str">
        <f t="shared" si="190"/>
        <v/>
      </c>
      <c r="DQ101" s="47" t="str">
        <f t="shared" si="190"/>
        <v/>
      </c>
      <c r="DR101" s="47" t="str">
        <f t="shared" si="190"/>
        <v/>
      </c>
      <c r="DS101" s="179" t="str">
        <f t="shared" si="150"/>
        <v/>
      </c>
      <c r="DT101" s="47" t="str">
        <f t="shared" si="196"/>
        <v/>
      </c>
      <c r="DU101" s="47" t="str">
        <f t="shared" si="196"/>
        <v/>
      </c>
      <c r="DV101" s="47" t="str">
        <f t="shared" si="196"/>
        <v/>
      </c>
      <c r="DW101" s="47" t="str">
        <f t="shared" si="196"/>
        <v/>
      </c>
      <c r="DX101" s="47" t="str">
        <f t="shared" si="196"/>
        <v/>
      </c>
      <c r="DY101" s="47" t="str">
        <f t="shared" si="196"/>
        <v/>
      </c>
      <c r="DZ101" s="47" t="str">
        <f t="shared" si="196"/>
        <v/>
      </c>
      <c r="EA101" s="47" t="str">
        <f t="shared" si="196"/>
        <v/>
      </c>
      <c r="EB101" s="47" t="str">
        <f t="shared" si="196"/>
        <v/>
      </c>
      <c r="EC101" s="47" t="str">
        <f t="shared" si="196"/>
        <v/>
      </c>
      <c r="ED101" s="47" t="str">
        <f t="shared" si="196"/>
        <v/>
      </c>
      <c r="EE101" s="47" t="str">
        <f t="shared" si="196"/>
        <v/>
      </c>
      <c r="EF101" s="47" t="str">
        <f t="shared" si="196"/>
        <v/>
      </c>
      <c r="EG101" s="47" t="str">
        <f t="shared" si="196"/>
        <v/>
      </c>
      <c r="EH101" s="47" t="str">
        <f t="shared" si="196"/>
        <v/>
      </c>
      <c r="EI101" s="47" t="str">
        <f t="shared" si="196"/>
        <v/>
      </c>
      <c r="EJ101" s="47" t="str">
        <f t="shared" si="191"/>
        <v/>
      </c>
      <c r="EK101" s="47" t="str">
        <f t="shared" si="191"/>
        <v/>
      </c>
      <c r="EL101" s="47" t="str">
        <f t="shared" si="191"/>
        <v/>
      </c>
      <c r="EM101" s="47" t="str">
        <f t="shared" si="191"/>
        <v/>
      </c>
      <c r="EN101" s="47" t="str">
        <f t="shared" si="191"/>
        <v/>
      </c>
      <c r="EO101" s="47" t="str">
        <f t="shared" si="191"/>
        <v/>
      </c>
      <c r="EP101" s="47" t="str">
        <f t="shared" si="191"/>
        <v/>
      </c>
      <c r="EQ101" s="47" t="str">
        <f t="shared" si="191"/>
        <v/>
      </c>
      <c r="ER101" s="47" t="str">
        <f t="shared" si="191"/>
        <v/>
      </c>
      <c r="ES101" s="47" t="str">
        <f t="shared" si="191"/>
        <v/>
      </c>
      <c r="ET101" s="47" t="str">
        <f t="shared" si="191"/>
        <v/>
      </c>
      <c r="EU101" s="47" t="str">
        <f t="shared" si="191"/>
        <v/>
      </c>
      <c r="EV101" s="47" t="str">
        <f t="shared" si="191"/>
        <v/>
      </c>
      <c r="EW101" s="47" t="str">
        <f t="shared" si="191"/>
        <v/>
      </c>
      <c r="EX101" s="47" t="str">
        <f t="shared" si="191"/>
        <v/>
      </c>
      <c r="EY101" s="47" t="str">
        <f t="shared" si="192"/>
        <v/>
      </c>
      <c r="EZ101" s="47" t="str">
        <f t="shared" si="192"/>
        <v/>
      </c>
      <c r="FA101" s="47" t="str">
        <f t="shared" si="192"/>
        <v/>
      </c>
      <c r="FB101" s="47" t="str">
        <f t="shared" si="192"/>
        <v/>
      </c>
      <c r="FC101" s="47" t="str">
        <f t="shared" si="192"/>
        <v/>
      </c>
      <c r="FD101" s="47" t="str">
        <f t="shared" si="192"/>
        <v/>
      </c>
      <c r="FE101" s="47" t="str">
        <f t="shared" si="192"/>
        <v/>
      </c>
      <c r="FF101" s="47" t="str">
        <f t="shared" si="192"/>
        <v/>
      </c>
      <c r="FG101" s="47" t="str">
        <f t="shared" si="192"/>
        <v/>
      </c>
      <c r="FH101" s="47" t="str">
        <f t="shared" si="192"/>
        <v/>
      </c>
      <c r="FI101" s="47" t="str">
        <f t="shared" si="192"/>
        <v/>
      </c>
      <c r="FJ101" s="47" t="str">
        <f t="shared" si="192"/>
        <v/>
      </c>
      <c r="FK101" s="47" t="str">
        <f t="shared" si="192"/>
        <v/>
      </c>
      <c r="FL101" s="47" t="str">
        <f t="shared" si="192"/>
        <v/>
      </c>
      <c r="FM101" s="47" t="str">
        <f t="shared" si="192"/>
        <v/>
      </c>
      <c r="FN101" s="47" t="str">
        <f t="shared" si="192"/>
        <v/>
      </c>
      <c r="FO101" s="47" t="str">
        <f t="shared" si="184"/>
        <v/>
      </c>
      <c r="FP101" s="47" t="str">
        <f t="shared" si="184"/>
        <v/>
      </c>
      <c r="FQ101" s="47" t="str">
        <f t="shared" si="184"/>
        <v/>
      </c>
      <c r="FR101" s="47" t="str">
        <f t="shared" si="184"/>
        <v/>
      </c>
      <c r="FS101" s="47" t="str">
        <f t="shared" si="184"/>
        <v/>
      </c>
      <c r="FT101" s="47" t="str">
        <f t="shared" si="184"/>
        <v/>
      </c>
      <c r="FU101" s="47" t="str">
        <f t="shared" si="184"/>
        <v/>
      </c>
      <c r="FV101" s="47" t="str">
        <f t="shared" si="184"/>
        <v/>
      </c>
      <c r="FW101" s="47" t="str">
        <f t="shared" si="184"/>
        <v/>
      </c>
      <c r="FX101" s="47" t="str">
        <f t="shared" si="184"/>
        <v/>
      </c>
      <c r="FY101" s="47" t="str">
        <f t="shared" si="184"/>
        <v/>
      </c>
      <c r="FZ101" s="47" t="str">
        <f t="shared" si="184"/>
        <v/>
      </c>
      <c r="GA101" s="47" t="str">
        <f t="shared" si="184"/>
        <v/>
      </c>
      <c r="GB101" s="47" t="str">
        <f t="shared" si="184"/>
        <v/>
      </c>
      <c r="GC101" s="47" t="str">
        <f t="shared" si="184"/>
        <v/>
      </c>
      <c r="GD101" s="47" t="str">
        <f t="shared" si="193"/>
        <v/>
      </c>
      <c r="GE101" s="47" t="str">
        <f t="shared" si="193"/>
        <v/>
      </c>
      <c r="GF101" s="47" t="str">
        <f t="shared" si="193"/>
        <v/>
      </c>
      <c r="GG101" s="47" t="str">
        <f t="shared" si="193"/>
        <v/>
      </c>
      <c r="GH101" s="47" t="str">
        <f t="shared" si="193"/>
        <v/>
      </c>
      <c r="GI101" s="47" t="str">
        <f t="shared" si="193"/>
        <v/>
      </c>
      <c r="GJ101" s="47" t="str">
        <f t="shared" si="193"/>
        <v/>
      </c>
      <c r="GK101" s="47" t="str">
        <f t="shared" si="193"/>
        <v/>
      </c>
      <c r="GL101" s="47" t="str">
        <f t="shared" si="193"/>
        <v/>
      </c>
      <c r="GM101" s="47" t="str">
        <f t="shared" si="193"/>
        <v/>
      </c>
      <c r="GN101" s="47" t="str">
        <f t="shared" si="193"/>
        <v/>
      </c>
      <c r="GO101" s="47" t="str">
        <f t="shared" si="193"/>
        <v/>
      </c>
      <c r="GP101" s="47" t="str">
        <f t="shared" si="193"/>
        <v/>
      </c>
      <c r="GQ101" s="47" t="str">
        <f t="shared" si="193"/>
        <v/>
      </c>
      <c r="GR101" s="47" t="str">
        <f t="shared" si="193"/>
        <v/>
      </c>
      <c r="GS101" s="47" t="str">
        <f t="shared" si="193"/>
        <v/>
      </c>
      <c r="GT101" s="47" t="str">
        <f t="shared" si="185"/>
        <v/>
      </c>
      <c r="GU101" s="47" t="str">
        <f t="shared" si="185"/>
        <v/>
      </c>
      <c r="GV101" s="47" t="str">
        <f t="shared" si="185"/>
        <v/>
      </c>
      <c r="GW101" s="47" t="str">
        <f t="shared" si="185"/>
        <v/>
      </c>
      <c r="GX101" s="47" t="str">
        <f t="shared" si="185"/>
        <v/>
      </c>
      <c r="GY101" s="47" t="str">
        <f t="shared" si="185"/>
        <v/>
      </c>
      <c r="GZ101" s="47" t="str">
        <f t="shared" si="185"/>
        <v/>
      </c>
      <c r="HA101" s="47" t="str">
        <f t="shared" si="185"/>
        <v/>
      </c>
      <c r="HB101" s="47" t="str">
        <f t="shared" si="185"/>
        <v/>
      </c>
      <c r="HC101" s="47" t="str">
        <f t="shared" si="185"/>
        <v/>
      </c>
      <c r="HD101" s="47" t="str">
        <f t="shared" si="185"/>
        <v/>
      </c>
      <c r="HE101" s="47" t="str">
        <f t="shared" si="185"/>
        <v/>
      </c>
      <c r="HF101" s="47" t="str">
        <f t="shared" si="185"/>
        <v/>
      </c>
      <c r="HG101" s="47" t="str">
        <f t="shared" si="185"/>
        <v/>
      </c>
      <c r="HH101" s="47" t="str">
        <f t="shared" si="185"/>
        <v/>
      </c>
      <c r="HI101" s="47" t="str">
        <f t="shared" si="194"/>
        <v/>
      </c>
      <c r="HJ101" s="47" t="str">
        <f t="shared" si="194"/>
        <v/>
      </c>
      <c r="HK101" s="47" t="str">
        <f t="shared" si="194"/>
        <v/>
      </c>
      <c r="HL101" s="47" t="str">
        <f t="shared" si="194"/>
        <v/>
      </c>
      <c r="HM101" s="47" t="str">
        <f t="shared" si="194"/>
        <v/>
      </c>
      <c r="HN101" s="47" t="str">
        <f t="shared" si="194"/>
        <v/>
      </c>
      <c r="HO101" s="47" t="str">
        <f t="shared" si="194"/>
        <v/>
      </c>
      <c r="HP101" s="165" t="e">
        <f t="shared" si="186"/>
        <v>#N/A</v>
      </c>
      <c r="HQ101" s="165" t="e">
        <f t="shared" si="186"/>
        <v>#N/A</v>
      </c>
      <c r="HR101" s="165" t="e">
        <f t="shared" si="186"/>
        <v>#N/A</v>
      </c>
      <c r="HS101" s="165" t="e">
        <f t="shared" si="186"/>
        <v>#N/A</v>
      </c>
      <c r="HT101" s="165" t="e">
        <f t="shared" si="186"/>
        <v>#N/A</v>
      </c>
      <c r="HU101" s="165" t="e">
        <f t="shared" si="186"/>
        <v>#N/A</v>
      </c>
      <c r="HV101" s="165" t="e">
        <f t="shared" si="186"/>
        <v>#N/A</v>
      </c>
      <c r="HW101" s="165" t="e">
        <f t="shared" si="186"/>
        <v>#N/A</v>
      </c>
      <c r="HX101" s="165" t="e">
        <f t="shared" si="186"/>
        <v>#N/A</v>
      </c>
      <c r="HY101" s="165" t="e">
        <f t="shared" si="186"/>
        <v>#N/A</v>
      </c>
      <c r="HZ101" s="165" t="e">
        <f t="shared" si="186"/>
        <v>#N/A</v>
      </c>
      <c r="IA101" s="165" t="e">
        <f t="shared" si="186"/>
        <v>#N/A</v>
      </c>
      <c r="IB101" s="165" t="e">
        <f t="shared" si="186"/>
        <v>#N/A</v>
      </c>
      <c r="IC101" s="165" t="e">
        <f t="shared" si="186"/>
        <v>#N/A</v>
      </c>
      <c r="ID101" s="165" t="e">
        <f t="shared" si="186"/>
        <v>#N/A</v>
      </c>
      <c r="IE101" s="165" t="e">
        <f t="shared" si="151"/>
        <v>#N/A</v>
      </c>
      <c r="IF101" s="165" t="e">
        <f t="shared" si="151"/>
        <v>#N/A</v>
      </c>
      <c r="IG101" s="165" t="e">
        <f t="shared" si="151"/>
        <v>#N/A</v>
      </c>
      <c r="IH101" s="165" t="e">
        <f t="shared" si="151"/>
        <v>#N/A</v>
      </c>
      <c r="II101" s="165" t="e">
        <f t="shared" si="151"/>
        <v>#N/A</v>
      </c>
      <c r="IJ101" s="165" t="e">
        <f t="shared" si="151"/>
        <v>#N/A</v>
      </c>
      <c r="IK101" s="165" t="e">
        <f t="shared" si="151"/>
        <v>#N/A</v>
      </c>
      <c r="IL101" s="165" t="e">
        <f t="shared" si="151"/>
        <v>#N/A</v>
      </c>
      <c r="IM101" s="165" t="e">
        <f t="shared" si="151"/>
        <v>#N/A</v>
      </c>
      <c r="IN101" s="165" t="e">
        <f t="shared" si="151"/>
        <v>#N/A</v>
      </c>
      <c r="IO101" s="165" t="e">
        <f t="shared" si="151"/>
        <v>#N/A</v>
      </c>
      <c r="IP101" s="165" t="e">
        <f t="shared" si="151"/>
        <v>#N/A</v>
      </c>
      <c r="IQ101" s="165" t="e">
        <f t="shared" si="151"/>
        <v>#N/A</v>
      </c>
      <c r="IR101" s="165" t="e">
        <f t="shared" si="151"/>
        <v>#N/A</v>
      </c>
      <c r="IS101" s="165" t="e">
        <f t="shared" si="151"/>
        <v>#N/A</v>
      </c>
      <c r="IT101" s="165" t="e">
        <f t="shared" si="151"/>
        <v>#N/A</v>
      </c>
      <c r="IU101" s="165" t="e">
        <f t="shared" si="197"/>
        <v>#N/A</v>
      </c>
      <c r="IV101" s="165" t="e">
        <f t="shared" si="197"/>
        <v>#N/A</v>
      </c>
      <c r="IW101" s="165" t="e">
        <f t="shared" si="197"/>
        <v>#N/A</v>
      </c>
      <c r="IX101" s="165" t="e">
        <f t="shared" si="197"/>
        <v>#N/A</v>
      </c>
      <c r="IY101" s="165" t="e">
        <f t="shared" si="181"/>
        <v>#N/A</v>
      </c>
      <c r="IZ101" s="165" t="e">
        <f t="shared" si="181"/>
        <v>#N/A</v>
      </c>
      <c r="JA101" s="165" t="e">
        <f t="shared" si="181"/>
        <v>#N/A</v>
      </c>
      <c r="JB101" s="165" t="e">
        <f t="shared" si="181"/>
        <v>#N/A</v>
      </c>
      <c r="JC101" s="165" t="e">
        <f t="shared" si="181"/>
        <v>#N/A</v>
      </c>
      <c r="JD101" s="165" t="e">
        <f t="shared" si="181"/>
        <v>#N/A</v>
      </c>
      <c r="JE101" s="165" t="e">
        <f t="shared" si="181"/>
        <v>#N/A</v>
      </c>
      <c r="JF101" s="165" t="e">
        <f t="shared" si="181"/>
        <v>#N/A</v>
      </c>
      <c r="JG101" s="165" t="e">
        <f t="shared" si="181"/>
        <v>#N/A</v>
      </c>
      <c r="JH101" s="165" t="e">
        <f t="shared" si="181"/>
        <v>#N/A</v>
      </c>
      <c r="JI101" s="165" t="e">
        <f t="shared" si="181"/>
        <v>#N/A</v>
      </c>
      <c r="JJ101" s="165" t="e">
        <f t="shared" si="168"/>
        <v>#N/A</v>
      </c>
      <c r="JK101" s="165" t="e">
        <f t="shared" si="168"/>
        <v>#N/A</v>
      </c>
      <c r="JL101" s="165" t="e">
        <f t="shared" si="168"/>
        <v>#N/A</v>
      </c>
      <c r="JM101" s="165" t="e">
        <f t="shared" si="168"/>
        <v>#N/A</v>
      </c>
      <c r="JN101" s="165" t="e">
        <f t="shared" si="168"/>
        <v>#N/A</v>
      </c>
      <c r="JO101" s="165" t="e">
        <f t="shared" si="168"/>
        <v>#N/A</v>
      </c>
      <c r="JP101" s="165" t="e">
        <f t="shared" si="168"/>
        <v>#N/A</v>
      </c>
      <c r="JQ101" s="165" t="e">
        <f t="shared" si="168"/>
        <v>#N/A</v>
      </c>
      <c r="JR101" s="165" t="e">
        <f t="shared" si="168"/>
        <v>#N/A</v>
      </c>
      <c r="JS101" s="165" t="e">
        <f t="shared" si="168"/>
        <v>#N/A</v>
      </c>
      <c r="JT101" s="165" t="e">
        <f t="shared" si="168"/>
        <v>#N/A</v>
      </c>
      <c r="JU101" s="165" t="e">
        <f t="shared" si="168"/>
        <v>#N/A</v>
      </c>
      <c r="JV101" s="165" t="e">
        <f t="shared" si="168"/>
        <v>#N/A</v>
      </c>
      <c r="JW101" s="165" t="e">
        <f t="shared" si="168"/>
        <v>#N/A</v>
      </c>
      <c r="JX101" s="165" t="e">
        <f t="shared" si="168"/>
        <v>#N/A</v>
      </c>
      <c r="JY101" s="165" t="e">
        <f t="shared" si="168"/>
        <v>#N/A</v>
      </c>
      <c r="JZ101" s="165" t="e">
        <f t="shared" si="198"/>
        <v>#N/A</v>
      </c>
      <c r="KA101" s="165" t="e">
        <f t="shared" si="180"/>
        <v>#N/A</v>
      </c>
      <c r="KB101" s="165" t="e">
        <f t="shared" si="180"/>
        <v>#N/A</v>
      </c>
      <c r="KC101" s="165" t="e">
        <f t="shared" si="180"/>
        <v>#N/A</v>
      </c>
      <c r="KD101" s="165" t="e">
        <f t="shared" si="180"/>
        <v>#N/A</v>
      </c>
      <c r="KE101" s="165" t="e">
        <f t="shared" si="180"/>
        <v>#N/A</v>
      </c>
      <c r="KF101" s="165" t="e">
        <f t="shared" si="180"/>
        <v>#N/A</v>
      </c>
      <c r="KG101" s="165" t="e">
        <f t="shared" si="180"/>
        <v>#N/A</v>
      </c>
      <c r="KH101" s="165" t="e">
        <f t="shared" si="180"/>
        <v>#N/A</v>
      </c>
      <c r="KI101" s="165" t="e">
        <f t="shared" si="180"/>
        <v>#N/A</v>
      </c>
      <c r="KJ101" s="165" t="e">
        <f t="shared" si="180"/>
        <v>#N/A</v>
      </c>
      <c r="KK101" s="165" t="e">
        <f t="shared" si="180"/>
        <v>#N/A</v>
      </c>
      <c r="KL101" s="165" t="e">
        <f t="shared" si="180"/>
        <v>#N/A</v>
      </c>
      <c r="KM101" s="165" t="e">
        <f t="shared" si="200"/>
        <v>#N/A</v>
      </c>
      <c r="KN101" s="165" t="e">
        <f t="shared" si="200"/>
        <v>#N/A</v>
      </c>
      <c r="KO101" s="165" t="e">
        <f t="shared" si="200"/>
        <v>#N/A</v>
      </c>
      <c r="KP101" s="165" t="e">
        <f t="shared" si="200"/>
        <v>#N/A</v>
      </c>
      <c r="KQ101" s="165" t="e">
        <f t="shared" si="200"/>
        <v>#N/A</v>
      </c>
      <c r="KR101" s="165" t="e">
        <f t="shared" si="200"/>
        <v>#N/A</v>
      </c>
      <c r="KS101" s="165" t="e">
        <f t="shared" si="200"/>
        <v>#N/A</v>
      </c>
      <c r="KT101" s="165" t="e">
        <f t="shared" si="200"/>
        <v>#N/A</v>
      </c>
      <c r="KU101" s="165" t="e">
        <f t="shared" si="200"/>
        <v>#N/A</v>
      </c>
      <c r="KV101" s="165" t="e">
        <f t="shared" si="200"/>
        <v>#N/A</v>
      </c>
      <c r="KW101" s="165" t="e">
        <f t="shared" si="200"/>
        <v>#N/A</v>
      </c>
      <c r="KX101" s="165" t="e">
        <f t="shared" si="200"/>
        <v>#N/A</v>
      </c>
      <c r="KY101" s="165" t="e">
        <f t="shared" si="200"/>
        <v>#N/A</v>
      </c>
      <c r="KZ101" s="165" t="e">
        <f t="shared" si="200"/>
        <v>#N/A</v>
      </c>
      <c r="LA101" s="165" t="e">
        <f t="shared" si="200"/>
        <v>#N/A</v>
      </c>
      <c r="LB101" s="165" t="e">
        <f t="shared" si="200"/>
        <v>#N/A</v>
      </c>
      <c r="LC101" s="165" t="e">
        <f t="shared" si="201"/>
        <v>#N/A</v>
      </c>
      <c r="LD101" s="165" t="e">
        <f t="shared" si="201"/>
        <v>#N/A</v>
      </c>
      <c r="LE101" s="165" t="e">
        <f t="shared" si="201"/>
        <v>#N/A</v>
      </c>
      <c r="LF101" s="165" t="e">
        <f t="shared" si="201"/>
        <v>#N/A</v>
      </c>
      <c r="LG101" s="165" t="e">
        <f t="shared" si="201"/>
        <v>#N/A</v>
      </c>
      <c r="LH101" s="165" t="e">
        <f t="shared" si="201"/>
        <v>#N/A</v>
      </c>
      <c r="LI101" s="165" t="e">
        <f t="shared" si="201"/>
        <v>#N/A</v>
      </c>
      <c r="LJ101" s="165" t="e">
        <f t="shared" si="201"/>
        <v>#N/A</v>
      </c>
      <c r="LK101" s="165" t="e">
        <f t="shared" si="201"/>
        <v>#N/A</v>
      </c>
      <c r="LL101" s="165" t="e">
        <f t="shared" si="201"/>
        <v>#N/A</v>
      </c>
      <c r="LM101" s="165" t="e">
        <f t="shared" si="201"/>
        <v>#N/A</v>
      </c>
      <c r="LN101" s="165" t="e">
        <f t="shared" si="201"/>
        <v>#N/A</v>
      </c>
      <c r="LO101" s="165" t="e">
        <f t="shared" si="201"/>
        <v>#N/A</v>
      </c>
      <c r="LP101" s="165" t="e">
        <f t="shared" si="201"/>
        <v>#N/A</v>
      </c>
      <c r="LQ101" s="165" t="e">
        <f t="shared" si="201"/>
        <v>#N/A</v>
      </c>
      <c r="LR101" s="165" t="e">
        <f t="shared" si="201"/>
        <v>#N/A</v>
      </c>
      <c r="LS101" s="165" t="e">
        <f t="shared" si="202"/>
        <v>#N/A</v>
      </c>
      <c r="LT101" s="165" t="e">
        <f t="shared" si="202"/>
        <v>#N/A</v>
      </c>
      <c r="LU101" s="165" t="e">
        <f t="shared" si="202"/>
        <v>#N/A</v>
      </c>
      <c r="LV101" s="165" t="e">
        <f t="shared" si="202"/>
        <v>#N/A</v>
      </c>
      <c r="LW101" s="165" t="e">
        <f t="shared" si="202"/>
        <v>#N/A</v>
      </c>
      <c r="LX101" s="165" t="e">
        <f t="shared" si="202"/>
        <v>#N/A</v>
      </c>
      <c r="LY101" s="165" t="e">
        <f t="shared" si="202"/>
        <v>#N/A</v>
      </c>
      <c r="LZ101" s="165" t="e">
        <f t="shared" si="202"/>
        <v>#N/A</v>
      </c>
      <c r="MA101" s="165" t="e">
        <f t="shared" si="202"/>
        <v>#N/A</v>
      </c>
      <c r="MB101" s="165" t="e">
        <f t="shared" si="202"/>
        <v>#N/A</v>
      </c>
      <c r="MC101" s="165" t="e">
        <f t="shared" si="202"/>
        <v>#N/A</v>
      </c>
      <c r="MD101" s="165" t="e">
        <f t="shared" si="202"/>
        <v>#N/A</v>
      </c>
      <c r="ME101" s="165" t="e">
        <f t="shared" si="202"/>
        <v>#N/A</v>
      </c>
      <c r="MF101" s="165" t="e">
        <f t="shared" si="202"/>
        <v>#N/A</v>
      </c>
      <c r="MG101" s="165" t="e">
        <f t="shared" si="202"/>
        <v>#N/A</v>
      </c>
      <c r="MH101" s="165" t="e">
        <f t="shared" si="202"/>
        <v>#N/A</v>
      </c>
      <c r="MI101" s="165" t="e">
        <f t="shared" si="203"/>
        <v>#N/A</v>
      </c>
      <c r="MJ101" s="165" t="e">
        <f t="shared" si="203"/>
        <v>#N/A</v>
      </c>
      <c r="MK101" s="165" t="e">
        <f t="shared" si="203"/>
        <v>#N/A</v>
      </c>
      <c r="ML101" s="165" t="e">
        <f t="shared" si="203"/>
        <v>#N/A</v>
      </c>
      <c r="MM101" s="165" t="e">
        <f t="shared" si="203"/>
        <v>#N/A</v>
      </c>
      <c r="MN101" s="165" t="e">
        <f t="shared" si="203"/>
        <v>#N/A</v>
      </c>
      <c r="MO101" s="165" t="e">
        <f t="shared" si="203"/>
        <v>#N/A</v>
      </c>
      <c r="MP101" s="165" t="e">
        <f t="shared" si="203"/>
        <v>#N/A</v>
      </c>
      <c r="MQ101" s="165" t="e">
        <f t="shared" si="203"/>
        <v>#N/A</v>
      </c>
      <c r="MR101" s="165" t="e">
        <f t="shared" si="203"/>
        <v>#N/A</v>
      </c>
      <c r="MS101" s="165" t="e">
        <f t="shared" si="203"/>
        <v>#N/A</v>
      </c>
      <c r="MT101" s="165" t="e">
        <f t="shared" si="203"/>
        <v>#N/A</v>
      </c>
      <c r="MU101" s="165" t="e">
        <f t="shared" si="203"/>
        <v>#N/A</v>
      </c>
      <c r="MV101" s="165" t="e">
        <f t="shared" si="203"/>
        <v>#N/A</v>
      </c>
      <c r="MW101" s="165" t="e">
        <f t="shared" si="203"/>
        <v>#N/A</v>
      </c>
      <c r="MX101" s="165" t="e">
        <f t="shared" si="203"/>
        <v>#N/A</v>
      </c>
      <c r="MY101" s="165" t="e">
        <f t="shared" si="204"/>
        <v>#N/A</v>
      </c>
      <c r="MZ101" s="165" t="e">
        <f t="shared" si="204"/>
        <v>#N/A</v>
      </c>
      <c r="NA101" s="165" t="e">
        <f t="shared" si="204"/>
        <v>#N/A</v>
      </c>
      <c r="NB101" s="165" t="e">
        <f t="shared" si="204"/>
        <v>#N/A</v>
      </c>
      <c r="NC101" s="165" t="e">
        <f t="shared" si="204"/>
        <v>#N/A</v>
      </c>
      <c r="ND101" s="165" t="e">
        <f t="shared" si="204"/>
        <v>#N/A</v>
      </c>
      <c r="NE101" s="165" t="e">
        <f t="shared" si="204"/>
        <v>#N/A</v>
      </c>
      <c r="NF101" s="165" t="e">
        <f t="shared" si="204"/>
        <v>#N/A</v>
      </c>
      <c r="NG101" s="165" t="e">
        <f t="shared" si="204"/>
        <v>#N/A</v>
      </c>
      <c r="NH101" s="165" t="e">
        <f t="shared" si="204"/>
        <v>#N/A</v>
      </c>
      <c r="NI101" s="165" t="e">
        <f t="shared" si="204"/>
        <v>#N/A</v>
      </c>
      <c r="NJ101" s="165" t="e">
        <f t="shared" si="204"/>
        <v>#N/A</v>
      </c>
      <c r="NK101" s="165" t="e">
        <f t="shared" si="204"/>
        <v>#N/A</v>
      </c>
      <c r="NL101" s="165" t="e">
        <f t="shared" si="204"/>
        <v>#N/A</v>
      </c>
      <c r="NM101" s="165" t="e">
        <f t="shared" si="204"/>
        <v>#N/A</v>
      </c>
      <c r="NN101" s="165" t="e">
        <f t="shared" si="204"/>
        <v>#N/A</v>
      </c>
      <c r="NO101" s="165" t="e">
        <f t="shared" si="205"/>
        <v>#N/A</v>
      </c>
      <c r="NP101" s="165" t="e">
        <f t="shared" si="205"/>
        <v>#N/A</v>
      </c>
      <c r="NQ101" s="165" t="e">
        <f t="shared" si="205"/>
        <v>#N/A</v>
      </c>
      <c r="NR101" s="165" t="e">
        <f t="shared" si="205"/>
        <v>#N/A</v>
      </c>
      <c r="NS101" s="165" t="e">
        <f t="shared" si="205"/>
        <v>#N/A</v>
      </c>
      <c r="NT101" s="165" t="e">
        <f t="shared" si="205"/>
        <v>#N/A</v>
      </c>
      <c r="NU101" s="165" t="e">
        <f t="shared" si="205"/>
        <v>#N/A</v>
      </c>
      <c r="NV101" s="165" t="e">
        <f t="shared" si="205"/>
        <v>#N/A</v>
      </c>
      <c r="NW101" s="165" t="e">
        <f t="shared" si="205"/>
        <v>#N/A</v>
      </c>
      <c r="NX101" s="165" t="e">
        <f t="shared" si="205"/>
        <v>#N/A</v>
      </c>
      <c r="NY101" s="165" t="e">
        <f t="shared" si="205"/>
        <v>#N/A</v>
      </c>
      <c r="NZ101" s="165" t="e">
        <f t="shared" si="205"/>
        <v>#N/A</v>
      </c>
      <c r="OA101" s="165" t="e">
        <f t="shared" si="205"/>
        <v>#N/A</v>
      </c>
      <c r="OB101" s="165" t="e">
        <f t="shared" si="205"/>
        <v>#N/A</v>
      </c>
      <c r="OC101" s="165" t="e">
        <f t="shared" si="205"/>
        <v>#N/A</v>
      </c>
      <c r="OD101" s="165" t="e">
        <f t="shared" si="205"/>
        <v>#N/A</v>
      </c>
      <c r="OE101" s="165" t="e">
        <f t="shared" si="206"/>
        <v>#N/A</v>
      </c>
      <c r="OF101" s="165" t="e">
        <f t="shared" si="206"/>
        <v>#N/A</v>
      </c>
      <c r="OG101" s="165" t="e">
        <f t="shared" si="206"/>
        <v>#N/A</v>
      </c>
      <c r="OH101" s="165" t="e">
        <f t="shared" si="206"/>
        <v>#N/A</v>
      </c>
      <c r="OI101" s="165" t="e">
        <f t="shared" si="206"/>
        <v>#N/A</v>
      </c>
      <c r="OJ101" s="165" t="e">
        <f t="shared" si="206"/>
        <v>#N/A</v>
      </c>
      <c r="OK101" s="165" t="e">
        <f t="shared" si="179"/>
        <v>#N/A</v>
      </c>
      <c r="OL101" s="165" t="e">
        <f t="shared" si="179"/>
        <v>#N/A</v>
      </c>
      <c r="OM101" s="165" t="e">
        <f t="shared" si="179"/>
        <v>#N/A</v>
      </c>
      <c r="ON101" s="165" t="e">
        <f t="shared" si="179"/>
        <v>#N/A</v>
      </c>
      <c r="OO101" s="165" t="e">
        <f t="shared" si="179"/>
        <v>#N/A</v>
      </c>
      <c r="OP101" s="165" t="e">
        <f t="shared" si="179"/>
        <v>#N/A</v>
      </c>
      <c r="OQ101" s="165" t="e">
        <f t="shared" si="179"/>
        <v>#N/A</v>
      </c>
      <c r="OR101" s="165" t="e">
        <f t="shared" si="179"/>
        <v>#N/A</v>
      </c>
      <c r="OS101" s="165" t="e">
        <f t="shared" si="179"/>
        <v>#N/A</v>
      </c>
      <c r="OT101" s="165" t="e">
        <f t="shared" si="179"/>
        <v>#N/A</v>
      </c>
      <c r="OU101" s="165" t="e">
        <f t="shared" si="179"/>
        <v>#N/A</v>
      </c>
      <c r="OV101" s="165" t="e">
        <f t="shared" si="179"/>
        <v>#N/A</v>
      </c>
      <c r="OW101" s="165" t="e">
        <f t="shared" si="199"/>
        <v>#N/A</v>
      </c>
      <c r="OX101" s="165" t="e">
        <f t="shared" si="199"/>
        <v>#N/A</v>
      </c>
      <c r="OY101" s="165" t="e">
        <f t="shared" si="199"/>
        <v>#N/A</v>
      </c>
      <c r="OZ101" s="165" t="e">
        <f t="shared" si="199"/>
        <v>#N/A</v>
      </c>
      <c r="PA101" s="165" t="e">
        <f t="shared" si="199"/>
        <v>#N/A</v>
      </c>
      <c r="PB101" s="165" t="e">
        <f t="shared" si="199"/>
        <v>#N/A</v>
      </c>
      <c r="PC101" s="165" t="e">
        <f t="shared" si="199"/>
        <v>#N/A</v>
      </c>
      <c r="PD101" s="165" t="e">
        <f t="shared" si="199"/>
        <v>#N/A</v>
      </c>
      <c r="PE101" s="165" t="e">
        <f t="shared" si="199"/>
        <v>#N/A</v>
      </c>
      <c r="PF101" s="165" t="e">
        <f t="shared" si="171"/>
        <v>#N/A</v>
      </c>
      <c r="PG101" s="165" t="e">
        <f t="shared" si="171"/>
        <v>#N/A</v>
      </c>
      <c r="PH101" s="165" t="e">
        <f t="shared" si="171"/>
        <v>#N/A</v>
      </c>
    </row>
    <row r="102" spans="1:424" hidden="1" x14ac:dyDescent="0.45">
      <c r="A102" s="4">
        <v>99</v>
      </c>
      <c r="B102" s="91"/>
      <c r="C102" s="91"/>
      <c r="D102" s="91"/>
      <c r="E102" s="120" t="str">
        <f t="shared" si="146"/>
        <v/>
      </c>
      <c r="F102" s="120" t="str">
        <f t="shared" si="147"/>
        <v/>
      </c>
      <c r="G102" s="71" t="str">
        <f t="shared" si="148"/>
        <v/>
      </c>
      <c r="H102" s="23"/>
      <c r="I102" s="55"/>
      <c r="J102" s="298"/>
      <c r="K102" s="72" t="str">
        <f>IF(AND(B102&gt;0,C102&gt;0,D102&gt;0),IF(ISBLANK(J102),IF(ISBLANK(H102),"",(D102-B102)*VLOOKUP(H102,VLookups!$A$4:$B$13,2,FALSE)),J102),"")</f>
        <v/>
      </c>
      <c r="L102" s="73" t="str">
        <f t="shared" si="207"/>
        <v/>
      </c>
      <c r="M102" s="91"/>
      <c r="N102" s="265" t="str">
        <f>IF(AND(M102&gt;0,C102&gt;0,NOT(K102="")),ABS(VLOOKUP($M$1,VLookups!$A$43:$B$44,2,FALSE)-_xlfn.NORM.DIST(M102,G102,K102,TRUE)),"")</f>
        <v/>
      </c>
      <c r="O102" s="90" t="str">
        <f>IF(AND($B102&gt;0,$C102&gt;0,$D102&gt;0,NOT(ISBLANK($H102))),_xlfn.NORM.INV(ABS(VLOOKUP($M$1,VLookups!$A$43:$B$44,2,FALSE)-O$3),$G102,$K102),"")</f>
        <v/>
      </c>
      <c r="P102" s="89" t="str">
        <f>IF(AND($B102&gt;0,$C102&gt;0,$D102&gt;0,NOT(ISBLANK($H102))),_xlfn.NORM.INV(ABS(VLOOKUP($M$1,VLookups!$A$43:$B$44,2,FALSE)-P$3),$G102,$K102),"")</f>
        <v/>
      </c>
      <c r="Q102" s="90" t="str">
        <f>IF(AND($B102&gt;0,$C102&gt;0,$D102&gt;0,NOT(ISBLANK($H102))),_xlfn.NORM.INV(ABS(VLOOKUP($M$1,VLookups!$A$43:$B$44,2,FALSE)-Q$3),$G102,$K102),"")</f>
        <v/>
      </c>
      <c r="R102" s="89" t="str">
        <f>IF(AND($B102&gt;0,$C102&gt;0,$D102&gt;0,NOT(ISBLANK($H102))),_xlfn.NORM.INV(ABS(VLOOKUP($M$1,VLookups!$A$43:$B$44,2,FALSE)-R$3),$G102,$K102),"")</f>
        <v/>
      </c>
      <c r="S102" s="90" t="str">
        <f>IF(AND($B102&gt;0,$C102&gt;0,$D102&gt;0,NOT(ISBLANK($H102))),_xlfn.NORM.INV(ABS(VLOOKUP($M$1,VLookups!$A$43:$B$44,2,FALSE)-S$3),$G102,$K102),"")</f>
        <v/>
      </c>
      <c r="T102" s="89" t="str">
        <f>IF(AND($B102&gt;0,$C102&gt;0,$D102&gt;0,NOT(ISBLANK($H102))),_xlfn.NORM.INV(ABS(VLOOKUP($M$1,VLookups!$A$43:$B$44,2,FALSE)-T$3),$G102,$K102),"")</f>
        <v/>
      </c>
      <c r="U102" s="5"/>
      <c r="V102" s="164" t="str">
        <f t="shared" si="149"/>
        <v/>
      </c>
      <c r="W102" s="47" t="str">
        <f t="shared" si="195"/>
        <v/>
      </c>
      <c r="X102" s="47" t="str">
        <f t="shared" si="195"/>
        <v/>
      </c>
      <c r="Y102" s="47" t="str">
        <f t="shared" si="195"/>
        <v/>
      </c>
      <c r="Z102" s="47" t="str">
        <f t="shared" si="195"/>
        <v/>
      </c>
      <c r="AA102" s="47" t="str">
        <f t="shared" si="195"/>
        <v/>
      </c>
      <c r="AB102" s="47" t="str">
        <f t="shared" si="195"/>
        <v/>
      </c>
      <c r="AC102" s="47" t="str">
        <f t="shared" si="195"/>
        <v/>
      </c>
      <c r="AD102" s="47" t="str">
        <f t="shared" si="195"/>
        <v/>
      </c>
      <c r="AE102" s="47" t="str">
        <f t="shared" si="195"/>
        <v/>
      </c>
      <c r="AF102" s="47" t="str">
        <f t="shared" si="195"/>
        <v/>
      </c>
      <c r="AG102" s="47" t="str">
        <f t="shared" si="195"/>
        <v/>
      </c>
      <c r="AH102" s="47" t="str">
        <f t="shared" si="195"/>
        <v/>
      </c>
      <c r="AI102" s="47" t="str">
        <f t="shared" si="195"/>
        <v/>
      </c>
      <c r="AJ102" s="47" t="str">
        <f t="shared" si="195"/>
        <v/>
      </c>
      <c r="AK102" s="47" t="str">
        <f t="shared" si="195"/>
        <v/>
      </c>
      <c r="AL102" s="47" t="str">
        <f t="shared" si="195"/>
        <v/>
      </c>
      <c r="AM102" s="47" t="str">
        <f t="shared" si="187"/>
        <v/>
      </c>
      <c r="AN102" s="47" t="str">
        <f t="shared" si="187"/>
        <v/>
      </c>
      <c r="AO102" s="47" t="str">
        <f t="shared" si="187"/>
        <v/>
      </c>
      <c r="AP102" s="47" t="str">
        <f t="shared" si="187"/>
        <v/>
      </c>
      <c r="AQ102" s="47" t="str">
        <f t="shared" si="187"/>
        <v/>
      </c>
      <c r="AR102" s="47" t="str">
        <f t="shared" si="187"/>
        <v/>
      </c>
      <c r="AS102" s="47" t="str">
        <f t="shared" si="187"/>
        <v/>
      </c>
      <c r="AT102" s="47" t="str">
        <f t="shared" si="187"/>
        <v/>
      </c>
      <c r="AU102" s="47" t="str">
        <f t="shared" si="187"/>
        <v/>
      </c>
      <c r="AV102" s="47" t="str">
        <f t="shared" si="187"/>
        <v/>
      </c>
      <c r="AW102" s="47" t="str">
        <f t="shared" si="187"/>
        <v/>
      </c>
      <c r="AX102" s="47" t="str">
        <f t="shared" si="187"/>
        <v/>
      </c>
      <c r="AY102" s="47" t="str">
        <f t="shared" si="187"/>
        <v/>
      </c>
      <c r="AZ102" s="47" t="str">
        <f t="shared" si="187"/>
        <v/>
      </c>
      <c r="BA102" s="47" t="str">
        <f t="shared" si="187"/>
        <v/>
      </c>
      <c r="BB102" s="47" t="str">
        <f t="shared" si="188"/>
        <v/>
      </c>
      <c r="BC102" s="47" t="str">
        <f t="shared" si="188"/>
        <v/>
      </c>
      <c r="BD102" s="47" t="str">
        <f t="shared" si="188"/>
        <v/>
      </c>
      <c r="BE102" s="47" t="str">
        <f t="shared" si="188"/>
        <v/>
      </c>
      <c r="BF102" s="47" t="str">
        <f t="shared" si="188"/>
        <v/>
      </c>
      <c r="BG102" s="47" t="str">
        <f t="shared" si="188"/>
        <v/>
      </c>
      <c r="BH102" s="47" t="str">
        <f t="shared" si="188"/>
        <v/>
      </c>
      <c r="BI102" s="47" t="str">
        <f t="shared" si="188"/>
        <v/>
      </c>
      <c r="BJ102" s="47" t="str">
        <f t="shared" si="188"/>
        <v/>
      </c>
      <c r="BK102" s="47" t="str">
        <f t="shared" si="188"/>
        <v/>
      </c>
      <c r="BL102" s="47" t="str">
        <f t="shared" si="188"/>
        <v/>
      </c>
      <c r="BM102" s="47" t="str">
        <f t="shared" si="188"/>
        <v/>
      </c>
      <c r="BN102" s="47" t="str">
        <f t="shared" si="188"/>
        <v/>
      </c>
      <c r="BO102" s="47" t="str">
        <f t="shared" si="188"/>
        <v/>
      </c>
      <c r="BP102" s="47" t="str">
        <f t="shared" si="188"/>
        <v/>
      </c>
      <c r="BQ102" s="47" t="str">
        <f t="shared" si="188"/>
        <v/>
      </c>
      <c r="BR102" s="47" t="str">
        <f t="shared" si="182"/>
        <v/>
      </c>
      <c r="BS102" s="47" t="str">
        <f t="shared" si="182"/>
        <v/>
      </c>
      <c r="BT102" s="47" t="str">
        <f t="shared" si="182"/>
        <v/>
      </c>
      <c r="BU102" s="47" t="str">
        <f t="shared" si="182"/>
        <v/>
      </c>
      <c r="BV102" s="47" t="str">
        <f t="shared" si="182"/>
        <v/>
      </c>
      <c r="BW102" s="47" t="str">
        <f t="shared" si="182"/>
        <v/>
      </c>
      <c r="BX102" s="47" t="str">
        <f t="shared" si="182"/>
        <v/>
      </c>
      <c r="BY102" s="47" t="str">
        <f t="shared" si="182"/>
        <v/>
      </c>
      <c r="BZ102" s="47" t="str">
        <f t="shared" si="182"/>
        <v/>
      </c>
      <c r="CA102" s="47" t="str">
        <f t="shared" si="182"/>
        <v/>
      </c>
      <c r="CB102" s="47" t="str">
        <f t="shared" si="182"/>
        <v/>
      </c>
      <c r="CC102" s="47" t="str">
        <f t="shared" si="182"/>
        <v/>
      </c>
      <c r="CD102" s="47" t="str">
        <f t="shared" si="182"/>
        <v/>
      </c>
      <c r="CE102" s="47" t="str">
        <f t="shared" si="182"/>
        <v/>
      </c>
      <c r="CF102" s="47" t="str">
        <f t="shared" si="182"/>
        <v/>
      </c>
      <c r="CG102" s="47" t="str">
        <f t="shared" si="189"/>
        <v/>
      </c>
      <c r="CH102" s="47" t="str">
        <f t="shared" si="189"/>
        <v/>
      </c>
      <c r="CI102" s="47" t="str">
        <f t="shared" si="189"/>
        <v/>
      </c>
      <c r="CJ102" s="47" t="str">
        <f t="shared" si="189"/>
        <v/>
      </c>
      <c r="CK102" s="47" t="str">
        <f t="shared" si="189"/>
        <v/>
      </c>
      <c r="CL102" s="47" t="str">
        <f t="shared" si="189"/>
        <v/>
      </c>
      <c r="CM102" s="47" t="str">
        <f t="shared" si="189"/>
        <v/>
      </c>
      <c r="CN102" s="47" t="str">
        <f t="shared" si="189"/>
        <v/>
      </c>
      <c r="CO102" s="47" t="str">
        <f t="shared" si="189"/>
        <v/>
      </c>
      <c r="CP102" s="47" t="str">
        <f t="shared" si="189"/>
        <v/>
      </c>
      <c r="CQ102" s="47" t="str">
        <f t="shared" si="189"/>
        <v/>
      </c>
      <c r="CR102" s="47" t="str">
        <f t="shared" si="189"/>
        <v/>
      </c>
      <c r="CS102" s="47" t="str">
        <f t="shared" si="189"/>
        <v/>
      </c>
      <c r="CT102" s="47" t="str">
        <f t="shared" si="189"/>
        <v/>
      </c>
      <c r="CU102" s="47" t="str">
        <f t="shared" si="189"/>
        <v/>
      </c>
      <c r="CV102" s="47" t="str">
        <f t="shared" si="189"/>
        <v/>
      </c>
      <c r="CW102" s="47" t="str">
        <f t="shared" si="183"/>
        <v/>
      </c>
      <c r="CX102" s="47" t="str">
        <f t="shared" si="183"/>
        <v/>
      </c>
      <c r="CY102" s="47" t="str">
        <f t="shared" si="183"/>
        <v/>
      </c>
      <c r="CZ102" s="47" t="str">
        <f t="shared" si="183"/>
        <v/>
      </c>
      <c r="DA102" s="47" t="str">
        <f t="shared" si="183"/>
        <v/>
      </c>
      <c r="DB102" s="47" t="str">
        <f t="shared" si="183"/>
        <v/>
      </c>
      <c r="DC102" s="47" t="str">
        <f t="shared" si="183"/>
        <v/>
      </c>
      <c r="DD102" s="47" t="str">
        <f t="shared" si="183"/>
        <v/>
      </c>
      <c r="DE102" s="47" t="str">
        <f t="shared" si="183"/>
        <v/>
      </c>
      <c r="DF102" s="47" t="str">
        <f t="shared" si="183"/>
        <v/>
      </c>
      <c r="DG102" s="47" t="str">
        <f t="shared" si="183"/>
        <v/>
      </c>
      <c r="DH102" s="47" t="str">
        <f t="shared" si="183"/>
        <v/>
      </c>
      <c r="DI102" s="47" t="str">
        <f t="shared" si="183"/>
        <v/>
      </c>
      <c r="DJ102" s="47" t="str">
        <f t="shared" si="183"/>
        <v/>
      </c>
      <c r="DK102" s="47" t="str">
        <f t="shared" si="183"/>
        <v/>
      </c>
      <c r="DL102" s="47" t="str">
        <f t="shared" si="190"/>
        <v/>
      </c>
      <c r="DM102" s="47" t="str">
        <f t="shared" si="190"/>
        <v/>
      </c>
      <c r="DN102" s="47" t="str">
        <f t="shared" si="190"/>
        <v/>
      </c>
      <c r="DO102" s="47" t="str">
        <f t="shared" si="190"/>
        <v/>
      </c>
      <c r="DP102" s="47" t="str">
        <f t="shared" si="190"/>
        <v/>
      </c>
      <c r="DQ102" s="47" t="str">
        <f t="shared" si="190"/>
        <v/>
      </c>
      <c r="DR102" s="47" t="str">
        <f t="shared" si="190"/>
        <v/>
      </c>
      <c r="DS102" s="179" t="str">
        <f t="shared" si="150"/>
        <v/>
      </c>
      <c r="DT102" s="47" t="str">
        <f t="shared" si="196"/>
        <v/>
      </c>
      <c r="DU102" s="47" t="str">
        <f t="shared" si="196"/>
        <v/>
      </c>
      <c r="DV102" s="47" t="str">
        <f t="shared" si="196"/>
        <v/>
      </c>
      <c r="DW102" s="47" t="str">
        <f t="shared" si="196"/>
        <v/>
      </c>
      <c r="DX102" s="47" t="str">
        <f t="shared" si="196"/>
        <v/>
      </c>
      <c r="DY102" s="47" t="str">
        <f t="shared" si="196"/>
        <v/>
      </c>
      <c r="DZ102" s="47" t="str">
        <f t="shared" si="196"/>
        <v/>
      </c>
      <c r="EA102" s="47" t="str">
        <f t="shared" si="196"/>
        <v/>
      </c>
      <c r="EB102" s="47" t="str">
        <f t="shared" si="196"/>
        <v/>
      </c>
      <c r="EC102" s="47" t="str">
        <f t="shared" si="196"/>
        <v/>
      </c>
      <c r="ED102" s="47" t="str">
        <f t="shared" si="196"/>
        <v/>
      </c>
      <c r="EE102" s="47" t="str">
        <f t="shared" si="196"/>
        <v/>
      </c>
      <c r="EF102" s="47" t="str">
        <f t="shared" si="196"/>
        <v/>
      </c>
      <c r="EG102" s="47" t="str">
        <f t="shared" si="196"/>
        <v/>
      </c>
      <c r="EH102" s="47" t="str">
        <f t="shared" si="196"/>
        <v/>
      </c>
      <c r="EI102" s="47" t="str">
        <f t="shared" si="196"/>
        <v/>
      </c>
      <c r="EJ102" s="47" t="str">
        <f t="shared" si="191"/>
        <v/>
      </c>
      <c r="EK102" s="47" t="str">
        <f t="shared" si="191"/>
        <v/>
      </c>
      <c r="EL102" s="47" t="str">
        <f t="shared" si="191"/>
        <v/>
      </c>
      <c r="EM102" s="47" t="str">
        <f t="shared" si="191"/>
        <v/>
      </c>
      <c r="EN102" s="47" t="str">
        <f t="shared" si="191"/>
        <v/>
      </c>
      <c r="EO102" s="47" t="str">
        <f t="shared" si="191"/>
        <v/>
      </c>
      <c r="EP102" s="47" t="str">
        <f t="shared" si="191"/>
        <v/>
      </c>
      <c r="EQ102" s="47" t="str">
        <f t="shared" si="191"/>
        <v/>
      </c>
      <c r="ER102" s="47" t="str">
        <f t="shared" si="191"/>
        <v/>
      </c>
      <c r="ES102" s="47" t="str">
        <f t="shared" si="191"/>
        <v/>
      </c>
      <c r="ET102" s="47" t="str">
        <f t="shared" si="191"/>
        <v/>
      </c>
      <c r="EU102" s="47" t="str">
        <f t="shared" si="191"/>
        <v/>
      </c>
      <c r="EV102" s="47" t="str">
        <f t="shared" si="191"/>
        <v/>
      </c>
      <c r="EW102" s="47" t="str">
        <f t="shared" si="191"/>
        <v/>
      </c>
      <c r="EX102" s="47" t="str">
        <f t="shared" si="191"/>
        <v/>
      </c>
      <c r="EY102" s="47" t="str">
        <f t="shared" si="192"/>
        <v/>
      </c>
      <c r="EZ102" s="47" t="str">
        <f t="shared" si="192"/>
        <v/>
      </c>
      <c r="FA102" s="47" t="str">
        <f t="shared" si="192"/>
        <v/>
      </c>
      <c r="FB102" s="47" t="str">
        <f t="shared" si="192"/>
        <v/>
      </c>
      <c r="FC102" s="47" t="str">
        <f t="shared" si="192"/>
        <v/>
      </c>
      <c r="FD102" s="47" t="str">
        <f t="shared" si="192"/>
        <v/>
      </c>
      <c r="FE102" s="47" t="str">
        <f t="shared" si="192"/>
        <v/>
      </c>
      <c r="FF102" s="47" t="str">
        <f t="shared" si="192"/>
        <v/>
      </c>
      <c r="FG102" s="47" t="str">
        <f t="shared" si="192"/>
        <v/>
      </c>
      <c r="FH102" s="47" t="str">
        <f t="shared" si="192"/>
        <v/>
      </c>
      <c r="FI102" s="47" t="str">
        <f t="shared" si="192"/>
        <v/>
      </c>
      <c r="FJ102" s="47" t="str">
        <f t="shared" si="192"/>
        <v/>
      </c>
      <c r="FK102" s="47" t="str">
        <f t="shared" si="192"/>
        <v/>
      </c>
      <c r="FL102" s="47" t="str">
        <f t="shared" si="192"/>
        <v/>
      </c>
      <c r="FM102" s="47" t="str">
        <f t="shared" si="192"/>
        <v/>
      </c>
      <c r="FN102" s="47" t="str">
        <f t="shared" si="192"/>
        <v/>
      </c>
      <c r="FO102" s="47" t="str">
        <f t="shared" si="184"/>
        <v/>
      </c>
      <c r="FP102" s="47" t="str">
        <f t="shared" si="184"/>
        <v/>
      </c>
      <c r="FQ102" s="47" t="str">
        <f t="shared" si="184"/>
        <v/>
      </c>
      <c r="FR102" s="47" t="str">
        <f t="shared" si="184"/>
        <v/>
      </c>
      <c r="FS102" s="47" t="str">
        <f t="shared" si="184"/>
        <v/>
      </c>
      <c r="FT102" s="47" t="str">
        <f t="shared" si="184"/>
        <v/>
      </c>
      <c r="FU102" s="47" t="str">
        <f t="shared" si="184"/>
        <v/>
      </c>
      <c r="FV102" s="47" t="str">
        <f t="shared" si="184"/>
        <v/>
      </c>
      <c r="FW102" s="47" t="str">
        <f t="shared" si="184"/>
        <v/>
      </c>
      <c r="FX102" s="47" t="str">
        <f t="shared" si="184"/>
        <v/>
      </c>
      <c r="FY102" s="47" t="str">
        <f t="shared" si="184"/>
        <v/>
      </c>
      <c r="FZ102" s="47" t="str">
        <f t="shared" si="184"/>
        <v/>
      </c>
      <c r="GA102" s="47" t="str">
        <f t="shared" si="184"/>
        <v/>
      </c>
      <c r="GB102" s="47" t="str">
        <f t="shared" si="184"/>
        <v/>
      </c>
      <c r="GC102" s="47" t="str">
        <f t="shared" si="184"/>
        <v/>
      </c>
      <c r="GD102" s="47" t="str">
        <f t="shared" si="193"/>
        <v/>
      </c>
      <c r="GE102" s="47" t="str">
        <f t="shared" si="193"/>
        <v/>
      </c>
      <c r="GF102" s="47" t="str">
        <f t="shared" si="193"/>
        <v/>
      </c>
      <c r="GG102" s="47" t="str">
        <f t="shared" si="193"/>
        <v/>
      </c>
      <c r="GH102" s="47" t="str">
        <f t="shared" si="193"/>
        <v/>
      </c>
      <c r="GI102" s="47" t="str">
        <f t="shared" si="193"/>
        <v/>
      </c>
      <c r="GJ102" s="47" t="str">
        <f t="shared" si="193"/>
        <v/>
      </c>
      <c r="GK102" s="47" t="str">
        <f t="shared" si="193"/>
        <v/>
      </c>
      <c r="GL102" s="47" t="str">
        <f t="shared" si="193"/>
        <v/>
      </c>
      <c r="GM102" s="47" t="str">
        <f t="shared" si="193"/>
        <v/>
      </c>
      <c r="GN102" s="47" t="str">
        <f t="shared" si="193"/>
        <v/>
      </c>
      <c r="GO102" s="47" t="str">
        <f t="shared" si="193"/>
        <v/>
      </c>
      <c r="GP102" s="47" t="str">
        <f t="shared" si="193"/>
        <v/>
      </c>
      <c r="GQ102" s="47" t="str">
        <f t="shared" si="193"/>
        <v/>
      </c>
      <c r="GR102" s="47" t="str">
        <f t="shared" si="193"/>
        <v/>
      </c>
      <c r="GS102" s="47" t="str">
        <f t="shared" si="193"/>
        <v/>
      </c>
      <c r="GT102" s="47" t="str">
        <f t="shared" si="185"/>
        <v/>
      </c>
      <c r="GU102" s="47" t="str">
        <f t="shared" si="185"/>
        <v/>
      </c>
      <c r="GV102" s="47" t="str">
        <f t="shared" si="185"/>
        <v/>
      </c>
      <c r="GW102" s="47" t="str">
        <f t="shared" si="185"/>
        <v/>
      </c>
      <c r="GX102" s="47" t="str">
        <f t="shared" si="185"/>
        <v/>
      </c>
      <c r="GY102" s="47" t="str">
        <f t="shared" si="185"/>
        <v/>
      </c>
      <c r="GZ102" s="47" t="str">
        <f t="shared" si="185"/>
        <v/>
      </c>
      <c r="HA102" s="47" t="str">
        <f t="shared" si="185"/>
        <v/>
      </c>
      <c r="HB102" s="47" t="str">
        <f t="shared" si="185"/>
        <v/>
      </c>
      <c r="HC102" s="47" t="str">
        <f t="shared" si="185"/>
        <v/>
      </c>
      <c r="HD102" s="47" t="str">
        <f t="shared" si="185"/>
        <v/>
      </c>
      <c r="HE102" s="47" t="str">
        <f t="shared" si="185"/>
        <v/>
      </c>
      <c r="HF102" s="47" t="str">
        <f t="shared" si="185"/>
        <v/>
      </c>
      <c r="HG102" s="47" t="str">
        <f t="shared" si="185"/>
        <v/>
      </c>
      <c r="HH102" s="47" t="str">
        <f t="shared" si="185"/>
        <v/>
      </c>
      <c r="HI102" s="47" t="str">
        <f t="shared" si="194"/>
        <v/>
      </c>
      <c r="HJ102" s="47" t="str">
        <f t="shared" si="194"/>
        <v/>
      </c>
      <c r="HK102" s="47" t="str">
        <f t="shared" si="194"/>
        <v/>
      </c>
      <c r="HL102" s="47" t="str">
        <f t="shared" si="194"/>
        <v/>
      </c>
      <c r="HM102" s="47" t="str">
        <f t="shared" si="194"/>
        <v/>
      </c>
      <c r="HN102" s="47" t="str">
        <f t="shared" si="194"/>
        <v/>
      </c>
      <c r="HO102" s="47" t="str">
        <f t="shared" si="194"/>
        <v/>
      </c>
      <c r="HP102" s="165" t="e">
        <f t="shared" si="186"/>
        <v>#N/A</v>
      </c>
      <c r="HQ102" s="165" t="e">
        <f t="shared" si="186"/>
        <v>#N/A</v>
      </c>
      <c r="HR102" s="165" t="e">
        <f t="shared" si="186"/>
        <v>#N/A</v>
      </c>
      <c r="HS102" s="165" t="e">
        <f t="shared" si="186"/>
        <v>#N/A</v>
      </c>
      <c r="HT102" s="165" t="e">
        <f t="shared" si="186"/>
        <v>#N/A</v>
      </c>
      <c r="HU102" s="165" t="e">
        <f t="shared" si="186"/>
        <v>#N/A</v>
      </c>
      <c r="HV102" s="165" t="e">
        <f t="shared" si="186"/>
        <v>#N/A</v>
      </c>
      <c r="HW102" s="165" t="e">
        <f t="shared" si="186"/>
        <v>#N/A</v>
      </c>
      <c r="HX102" s="165" t="e">
        <f t="shared" si="186"/>
        <v>#N/A</v>
      </c>
      <c r="HY102" s="165" t="e">
        <f t="shared" si="186"/>
        <v>#N/A</v>
      </c>
      <c r="HZ102" s="165" t="e">
        <f t="shared" si="186"/>
        <v>#N/A</v>
      </c>
      <c r="IA102" s="165" t="e">
        <f t="shared" si="186"/>
        <v>#N/A</v>
      </c>
      <c r="IB102" s="165" t="e">
        <f t="shared" si="186"/>
        <v>#N/A</v>
      </c>
      <c r="IC102" s="165" t="e">
        <f t="shared" si="186"/>
        <v>#N/A</v>
      </c>
      <c r="ID102" s="165" t="e">
        <f t="shared" si="186"/>
        <v>#N/A</v>
      </c>
      <c r="IE102" s="165" t="e">
        <f t="shared" si="151"/>
        <v>#N/A</v>
      </c>
      <c r="IF102" s="165" t="e">
        <f t="shared" si="151"/>
        <v>#N/A</v>
      </c>
      <c r="IG102" s="165" t="e">
        <f t="shared" si="151"/>
        <v>#N/A</v>
      </c>
      <c r="IH102" s="165" t="e">
        <f t="shared" si="151"/>
        <v>#N/A</v>
      </c>
      <c r="II102" s="165" t="e">
        <f t="shared" si="151"/>
        <v>#N/A</v>
      </c>
      <c r="IJ102" s="165" t="e">
        <f t="shared" si="151"/>
        <v>#N/A</v>
      </c>
      <c r="IK102" s="165" t="e">
        <f t="shared" si="151"/>
        <v>#N/A</v>
      </c>
      <c r="IL102" s="165" t="e">
        <f t="shared" si="151"/>
        <v>#N/A</v>
      </c>
      <c r="IM102" s="165" t="e">
        <f t="shared" si="151"/>
        <v>#N/A</v>
      </c>
      <c r="IN102" s="165" t="e">
        <f t="shared" si="151"/>
        <v>#N/A</v>
      </c>
      <c r="IO102" s="165" t="e">
        <f t="shared" si="151"/>
        <v>#N/A</v>
      </c>
      <c r="IP102" s="165" t="e">
        <f t="shared" si="151"/>
        <v>#N/A</v>
      </c>
      <c r="IQ102" s="165" t="e">
        <f t="shared" si="151"/>
        <v>#N/A</v>
      </c>
      <c r="IR102" s="165" t="e">
        <f t="shared" si="151"/>
        <v>#N/A</v>
      </c>
      <c r="IS102" s="165" t="e">
        <f t="shared" si="151"/>
        <v>#N/A</v>
      </c>
      <c r="IT102" s="165" t="e">
        <f t="shared" ref="IT102:IT104" si="208">IF(ISNONTEXT($K102),_xlfn.NORM.DIST(BA102,$G102,$K102,FALSE),NA())</f>
        <v>#N/A</v>
      </c>
      <c r="IU102" s="165" t="e">
        <f t="shared" si="197"/>
        <v>#N/A</v>
      </c>
      <c r="IV102" s="165" t="e">
        <f t="shared" si="197"/>
        <v>#N/A</v>
      </c>
      <c r="IW102" s="165" t="e">
        <f t="shared" si="197"/>
        <v>#N/A</v>
      </c>
      <c r="IX102" s="165" t="e">
        <f t="shared" si="197"/>
        <v>#N/A</v>
      </c>
      <c r="IY102" s="165" t="e">
        <f t="shared" si="181"/>
        <v>#N/A</v>
      </c>
      <c r="IZ102" s="165" t="e">
        <f t="shared" si="181"/>
        <v>#N/A</v>
      </c>
      <c r="JA102" s="165" t="e">
        <f t="shared" si="181"/>
        <v>#N/A</v>
      </c>
      <c r="JB102" s="165" t="e">
        <f t="shared" si="181"/>
        <v>#N/A</v>
      </c>
      <c r="JC102" s="165" t="e">
        <f t="shared" si="181"/>
        <v>#N/A</v>
      </c>
      <c r="JD102" s="165" t="e">
        <f t="shared" si="181"/>
        <v>#N/A</v>
      </c>
      <c r="JE102" s="165" t="e">
        <f t="shared" si="181"/>
        <v>#N/A</v>
      </c>
      <c r="JF102" s="165" t="e">
        <f t="shared" si="181"/>
        <v>#N/A</v>
      </c>
      <c r="JG102" s="165" t="e">
        <f t="shared" si="181"/>
        <v>#N/A</v>
      </c>
      <c r="JH102" s="165" t="e">
        <f t="shared" si="181"/>
        <v>#N/A</v>
      </c>
      <c r="JI102" s="165" t="e">
        <f t="shared" si="181"/>
        <v>#N/A</v>
      </c>
      <c r="JJ102" s="165" t="e">
        <f t="shared" si="168"/>
        <v>#N/A</v>
      </c>
      <c r="JK102" s="165" t="e">
        <f t="shared" si="168"/>
        <v>#N/A</v>
      </c>
      <c r="JL102" s="165" t="e">
        <f t="shared" si="168"/>
        <v>#N/A</v>
      </c>
      <c r="JM102" s="165" t="e">
        <f t="shared" si="168"/>
        <v>#N/A</v>
      </c>
      <c r="JN102" s="165" t="e">
        <f t="shared" si="168"/>
        <v>#N/A</v>
      </c>
      <c r="JO102" s="165" t="e">
        <f t="shared" si="168"/>
        <v>#N/A</v>
      </c>
      <c r="JP102" s="165" t="e">
        <f t="shared" si="168"/>
        <v>#N/A</v>
      </c>
      <c r="JQ102" s="165" t="e">
        <f t="shared" si="168"/>
        <v>#N/A</v>
      </c>
      <c r="JR102" s="165" t="e">
        <f t="shared" si="168"/>
        <v>#N/A</v>
      </c>
      <c r="JS102" s="165" t="e">
        <f t="shared" si="168"/>
        <v>#N/A</v>
      </c>
      <c r="JT102" s="165" t="e">
        <f t="shared" si="168"/>
        <v>#N/A</v>
      </c>
      <c r="JU102" s="165" t="e">
        <f t="shared" si="168"/>
        <v>#N/A</v>
      </c>
      <c r="JV102" s="165" t="e">
        <f t="shared" si="168"/>
        <v>#N/A</v>
      </c>
      <c r="JW102" s="165" t="e">
        <f t="shared" si="168"/>
        <v>#N/A</v>
      </c>
      <c r="JX102" s="165" t="e">
        <f t="shared" si="168"/>
        <v>#N/A</v>
      </c>
      <c r="JY102" s="165" t="e">
        <f t="shared" si="168"/>
        <v>#N/A</v>
      </c>
      <c r="JZ102" s="165" t="e">
        <f t="shared" si="198"/>
        <v>#N/A</v>
      </c>
      <c r="KA102" s="165" t="e">
        <f t="shared" si="180"/>
        <v>#N/A</v>
      </c>
      <c r="KB102" s="165" t="e">
        <f t="shared" si="180"/>
        <v>#N/A</v>
      </c>
      <c r="KC102" s="165" t="e">
        <f t="shared" si="180"/>
        <v>#N/A</v>
      </c>
      <c r="KD102" s="165" t="e">
        <f t="shared" si="180"/>
        <v>#N/A</v>
      </c>
      <c r="KE102" s="165" t="e">
        <f t="shared" si="180"/>
        <v>#N/A</v>
      </c>
      <c r="KF102" s="165" t="e">
        <f t="shared" si="180"/>
        <v>#N/A</v>
      </c>
      <c r="KG102" s="165" t="e">
        <f t="shared" si="180"/>
        <v>#N/A</v>
      </c>
      <c r="KH102" s="165" t="e">
        <f t="shared" si="180"/>
        <v>#N/A</v>
      </c>
      <c r="KI102" s="165" t="e">
        <f t="shared" si="180"/>
        <v>#N/A</v>
      </c>
      <c r="KJ102" s="165" t="e">
        <f t="shared" si="180"/>
        <v>#N/A</v>
      </c>
      <c r="KK102" s="165" t="e">
        <f t="shared" si="180"/>
        <v>#N/A</v>
      </c>
      <c r="KL102" s="165" t="e">
        <f t="shared" si="180"/>
        <v>#N/A</v>
      </c>
      <c r="KM102" s="165" t="e">
        <f t="shared" si="200"/>
        <v>#N/A</v>
      </c>
      <c r="KN102" s="165" t="e">
        <f t="shared" si="200"/>
        <v>#N/A</v>
      </c>
      <c r="KO102" s="165" t="e">
        <f t="shared" si="200"/>
        <v>#N/A</v>
      </c>
      <c r="KP102" s="165" t="e">
        <f t="shared" si="200"/>
        <v>#N/A</v>
      </c>
      <c r="KQ102" s="165" t="e">
        <f t="shared" si="200"/>
        <v>#N/A</v>
      </c>
      <c r="KR102" s="165" t="e">
        <f t="shared" si="200"/>
        <v>#N/A</v>
      </c>
      <c r="KS102" s="165" t="e">
        <f t="shared" si="200"/>
        <v>#N/A</v>
      </c>
      <c r="KT102" s="165" t="e">
        <f t="shared" si="200"/>
        <v>#N/A</v>
      </c>
      <c r="KU102" s="165" t="e">
        <f t="shared" si="200"/>
        <v>#N/A</v>
      </c>
      <c r="KV102" s="165" t="e">
        <f t="shared" si="200"/>
        <v>#N/A</v>
      </c>
      <c r="KW102" s="165" t="e">
        <f t="shared" si="200"/>
        <v>#N/A</v>
      </c>
      <c r="KX102" s="165" t="e">
        <f t="shared" si="200"/>
        <v>#N/A</v>
      </c>
      <c r="KY102" s="165" t="e">
        <f t="shared" si="200"/>
        <v>#N/A</v>
      </c>
      <c r="KZ102" s="165" t="e">
        <f t="shared" si="200"/>
        <v>#N/A</v>
      </c>
      <c r="LA102" s="165" t="e">
        <f t="shared" si="200"/>
        <v>#N/A</v>
      </c>
      <c r="LB102" s="165" t="e">
        <f t="shared" si="200"/>
        <v>#N/A</v>
      </c>
      <c r="LC102" s="165" t="e">
        <f t="shared" si="201"/>
        <v>#N/A</v>
      </c>
      <c r="LD102" s="165" t="e">
        <f t="shared" si="201"/>
        <v>#N/A</v>
      </c>
      <c r="LE102" s="165" t="e">
        <f t="shared" si="201"/>
        <v>#N/A</v>
      </c>
      <c r="LF102" s="165" t="e">
        <f t="shared" si="201"/>
        <v>#N/A</v>
      </c>
      <c r="LG102" s="165" t="e">
        <f t="shared" si="201"/>
        <v>#N/A</v>
      </c>
      <c r="LH102" s="165" t="e">
        <f t="shared" si="201"/>
        <v>#N/A</v>
      </c>
      <c r="LI102" s="165" t="e">
        <f t="shared" si="201"/>
        <v>#N/A</v>
      </c>
      <c r="LJ102" s="165" t="e">
        <f t="shared" si="201"/>
        <v>#N/A</v>
      </c>
      <c r="LK102" s="165" t="e">
        <f t="shared" si="201"/>
        <v>#N/A</v>
      </c>
      <c r="LL102" s="165" t="e">
        <f t="shared" si="201"/>
        <v>#N/A</v>
      </c>
      <c r="LM102" s="165" t="e">
        <f t="shared" si="201"/>
        <v>#N/A</v>
      </c>
      <c r="LN102" s="165" t="e">
        <f t="shared" si="201"/>
        <v>#N/A</v>
      </c>
      <c r="LO102" s="165" t="e">
        <f t="shared" si="201"/>
        <v>#N/A</v>
      </c>
      <c r="LP102" s="165" t="e">
        <f t="shared" si="201"/>
        <v>#N/A</v>
      </c>
      <c r="LQ102" s="165" t="e">
        <f t="shared" si="201"/>
        <v>#N/A</v>
      </c>
      <c r="LR102" s="165" t="e">
        <f t="shared" si="201"/>
        <v>#N/A</v>
      </c>
      <c r="LS102" s="165" t="e">
        <f t="shared" si="202"/>
        <v>#N/A</v>
      </c>
      <c r="LT102" s="165" t="e">
        <f t="shared" si="202"/>
        <v>#N/A</v>
      </c>
      <c r="LU102" s="165" t="e">
        <f t="shared" si="202"/>
        <v>#N/A</v>
      </c>
      <c r="LV102" s="165" t="e">
        <f t="shared" si="202"/>
        <v>#N/A</v>
      </c>
      <c r="LW102" s="165" t="e">
        <f t="shared" si="202"/>
        <v>#N/A</v>
      </c>
      <c r="LX102" s="165" t="e">
        <f t="shared" si="202"/>
        <v>#N/A</v>
      </c>
      <c r="LY102" s="165" t="e">
        <f t="shared" si="202"/>
        <v>#N/A</v>
      </c>
      <c r="LZ102" s="165" t="e">
        <f t="shared" si="202"/>
        <v>#N/A</v>
      </c>
      <c r="MA102" s="165" t="e">
        <f t="shared" si="202"/>
        <v>#N/A</v>
      </c>
      <c r="MB102" s="165" t="e">
        <f t="shared" si="202"/>
        <v>#N/A</v>
      </c>
      <c r="MC102" s="165" t="e">
        <f t="shared" si="202"/>
        <v>#N/A</v>
      </c>
      <c r="MD102" s="165" t="e">
        <f t="shared" si="202"/>
        <v>#N/A</v>
      </c>
      <c r="ME102" s="165" t="e">
        <f t="shared" si="202"/>
        <v>#N/A</v>
      </c>
      <c r="MF102" s="165" t="e">
        <f t="shared" si="202"/>
        <v>#N/A</v>
      </c>
      <c r="MG102" s="165" t="e">
        <f t="shared" si="202"/>
        <v>#N/A</v>
      </c>
      <c r="MH102" s="165" t="e">
        <f t="shared" si="202"/>
        <v>#N/A</v>
      </c>
      <c r="MI102" s="165" t="e">
        <f t="shared" si="203"/>
        <v>#N/A</v>
      </c>
      <c r="MJ102" s="165" t="e">
        <f t="shared" si="203"/>
        <v>#N/A</v>
      </c>
      <c r="MK102" s="165" t="e">
        <f t="shared" si="203"/>
        <v>#N/A</v>
      </c>
      <c r="ML102" s="165" t="e">
        <f t="shared" si="203"/>
        <v>#N/A</v>
      </c>
      <c r="MM102" s="165" t="e">
        <f t="shared" si="203"/>
        <v>#N/A</v>
      </c>
      <c r="MN102" s="165" t="e">
        <f t="shared" si="203"/>
        <v>#N/A</v>
      </c>
      <c r="MO102" s="165" t="e">
        <f t="shared" si="203"/>
        <v>#N/A</v>
      </c>
      <c r="MP102" s="165" t="e">
        <f t="shared" si="203"/>
        <v>#N/A</v>
      </c>
      <c r="MQ102" s="165" t="e">
        <f t="shared" si="203"/>
        <v>#N/A</v>
      </c>
      <c r="MR102" s="165" t="e">
        <f t="shared" si="203"/>
        <v>#N/A</v>
      </c>
      <c r="MS102" s="165" t="e">
        <f t="shared" si="203"/>
        <v>#N/A</v>
      </c>
      <c r="MT102" s="165" t="e">
        <f t="shared" si="203"/>
        <v>#N/A</v>
      </c>
      <c r="MU102" s="165" t="e">
        <f t="shared" si="203"/>
        <v>#N/A</v>
      </c>
      <c r="MV102" s="165" t="e">
        <f t="shared" si="203"/>
        <v>#N/A</v>
      </c>
      <c r="MW102" s="165" t="e">
        <f t="shared" si="203"/>
        <v>#N/A</v>
      </c>
      <c r="MX102" s="165" t="e">
        <f t="shared" si="203"/>
        <v>#N/A</v>
      </c>
      <c r="MY102" s="165" t="e">
        <f t="shared" si="204"/>
        <v>#N/A</v>
      </c>
      <c r="MZ102" s="165" t="e">
        <f t="shared" si="204"/>
        <v>#N/A</v>
      </c>
      <c r="NA102" s="165" t="e">
        <f t="shared" si="204"/>
        <v>#N/A</v>
      </c>
      <c r="NB102" s="165" t="e">
        <f t="shared" si="204"/>
        <v>#N/A</v>
      </c>
      <c r="NC102" s="165" t="e">
        <f t="shared" si="204"/>
        <v>#N/A</v>
      </c>
      <c r="ND102" s="165" t="e">
        <f t="shared" si="204"/>
        <v>#N/A</v>
      </c>
      <c r="NE102" s="165" t="e">
        <f t="shared" si="204"/>
        <v>#N/A</v>
      </c>
      <c r="NF102" s="165" t="e">
        <f t="shared" si="204"/>
        <v>#N/A</v>
      </c>
      <c r="NG102" s="165" t="e">
        <f t="shared" si="204"/>
        <v>#N/A</v>
      </c>
      <c r="NH102" s="165" t="e">
        <f t="shared" si="204"/>
        <v>#N/A</v>
      </c>
      <c r="NI102" s="165" t="e">
        <f t="shared" si="204"/>
        <v>#N/A</v>
      </c>
      <c r="NJ102" s="165" t="e">
        <f t="shared" si="204"/>
        <v>#N/A</v>
      </c>
      <c r="NK102" s="165" t="e">
        <f t="shared" si="204"/>
        <v>#N/A</v>
      </c>
      <c r="NL102" s="165" t="e">
        <f t="shared" si="204"/>
        <v>#N/A</v>
      </c>
      <c r="NM102" s="165" t="e">
        <f t="shared" si="204"/>
        <v>#N/A</v>
      </c>
      <c r="NN102" s="165" t="e">
        <f t="shared" si="204"/>
        <v>#N/A</v>
      </c>
      <c r="NO102" s="165" t="e">
        <f t="shared" si="205"/>
        <v>#N/A</v>
      </c>
      <c r="NP102" s="165" t="e">
        <f t="shared" si="205"/>
        <v>#N/A</v>
      </c>
      <c r="NQ102" s="165" t="e">
        <f t="shared" si="205"/>
        <v>#N/A</v>
      </c>
      <c r="NR102" s="165" t="e">
        <f t="shared" si="205"/>
        <v>#N/A</v>
      </c>
      <c r="NS102" s="165" t="e">
        <f t="shared" si="205"/>
        <v>#N/A</v>
      </c>
      <c r="NT102" s="165" t="e">
        <f t="shared" si="205"/>
        <v>#N/A</v>
      </c>
      <c r="NU102" s="165" t="e">
        <f t="shared" si="205"/>
        <v>#N/A</v>
      </c>
      <c r="NV102" s="165" t="e">
        <f t="shared" si="205"/>
        <v>#N/A</v>
      </c>
      <c r="NW102" s="165" t="e">
        <f t="shared" si="205"/>
        <v>#N/A</v>
      </c>
      <c r="NX102" s="165" t="e">
        <f t="shared" si="205"/>
        <v>#N/A</v>
      </c>
      <c r="NY102" s="165" t="e">
        <f t="shared" si="205"/>
        <v>#N/A</v>
      </c>
      <c r="NZ102" s="165" t="e">
        <f t="shared" si="205"/>
        <v>#N/A</v>
      </c>
      <c r="OA102" s="165" t="e">
        <f t="shared" si="205"/>
        <v>#N/A</v>
      </c>
      <c r="OB102" s="165" t="e">
        <f t="shared" si="205"/>
        <v>#N/A</v>
      </c>
      <c r="OC102" s="165" t="e">
        <f t="shared" si="205"/>
        <v>#N/A</v>
      </c>
      <c r="OD102" s="165" t="e">
        <f t="shared" si="205"/>
        <v>#N/A</v>
      </c>
      <c r="OE102" s="165" t="e">
        <f t="shared" si="206"/>
        <v>#N/A</v>
      </c>
      <c r="OF102" s="165" t="e">
        <f t="shared" si="206"/>
        <v>#N/A</v>
      </c>
      <c r="OG102" s="165" t="e">
        <f t="shared" si="206"/>
        <v>#N/A</v>
      </c>
      <c r="OH102" s="165" t="e">
        <f t="shared" si="206"/>
        <v>#N/A</v>
      </c>
      <c r="OI102" s="165" t="e">
        <f t="shared" si="206"/>
        <v>#N/A</v>
      </c>
      <c r="OJ102" s="165" t="e">
        <f t="shared" si="206"/>
        <v>#N/A</v>
      </c>
      <c r="OK102" s="165" t="e">
        <f t="shared" si="179"/>
        <v>#N/A</v>
      </c>
      <c r="OL102" s="165" t="e">
        <f t="shared" si="179"/>
        <v>#N/A</v>
      </c>
      <c r="OM102" s="165" t="e">
        <f t="shared" si="179"/>
        <v>#N/A</v>
      </c>
      <c r="ON102" s="165" t="e">
        <f t="shared" si="179"/>
        <v>#N/A</v>
      </c>
      <c r="OO102" s="165" t="e">
        <f t="shared" si="179"/>
        <v>#N/A</v>
      </c>
      <c r="OP102" s="165" t="e">
        <f t="shared" si="179"/>
        <v>#N/A</v>
      </c>
      <c r="OQ102" s="165" t="e">
        <f t="shared" si="179"/>
        <v>#N/A</v>
      </c>
      <c r="OR102" s="165" t="e">
        <f t="shared" si="179"/>
        <v>#N/A</v>
      </c>
      <c r="OS102" s="165" t="e">
        <f t="shared" si="179"/>
        <v>#N/A</v>
      </c>
      <c r="OT102" s="165" t="e">
        <f t="shared" si="179"/>
        <v>#N/A</v>
      </c>
      <c r="OU102" s="165" t="e">
        <f t="shared" si="179"/>
        <v>#N/A</v>
      </c>
      <c r="OV102" s="165" t="e">
        <f t="shared" si="179"/>
        <v>#N/A</v>
      </c>
      <c r="OW102" s="165" t="e">
        <f t="shared" si="199"/>
        <v>#N/A</v>
      </c>
      <c r="OX102" s="165" t="e">
        <f t="shared" si="199"/>
        <v>#N/A</v>
      </c>
      <c r="OY102" s="165" t="e">
        <f t="shared" si="199"/>
        <v>#N/A</v>
      </c>
      <c r="OZ102" s="165" t="e">
        <f t="shared" si="199"/>
        <v>#N/A</v>
      </c>
      <c r="PA102" s="165" t="e">
        <f t="shared" si="199"/>
        <v>#N/A</v>
      </c>
      <c r="PB102" s="165" t="e">
        <f t="shared" si="199"/>
        <v>#N/A</v>
      </c>
      <c r="PC102" s="165" t="e">
        <f t="shared" si="199"/>
        <v>#N/A</v>
      </c>
      <c r="PD102" s="165" t="e">
        <f t="shared" si="199"/>
        <v>#N/A</v>
      </c>
      <c r="PE102" s="165" t="e">
        <f t="shared" si="199"/>
        <v>#N/A</v>
      </c>
      <c r="PF102" s="165" t="e">
        <f t="shared" si="171"/>
        <v>#N/A</v>
      </c>
      <c r="PG102" s="165" t="e">
        <f t="shared" si="171"/>
        <v>#N/A</v>
      </c>
      <c r="PH102" s="165" t="e">
        <f t="shared" si="171"/>
        <v>#N/A</v>
      </c>
    </row>
    <row r="103" spans="1:424" hidden="1" x14ac:dyDescent="0.45">
      <c r="A103" s="4">
        <v>100</v>
      </c>
      <c r="B103" s="91"/>
      <c r="C103" s="91"/>
      <c r="D103" s="91"/>
      <c r="E103" s="120" t="str">
        <f t="shared" si="146"/>
        <v/>
      </c>
      <c r="F103" s="120" t="str">
        <f t="shared" si="147"/>
        <v/>
      </c>
      <c r="G103" s="71" t="str">
        <f t="shared" si="148"/>
        <v/>
      </c>
      <c r="H103" s="23"/>
      <c r="I103" s="55"/>
      <c r="J103" s="298"/>
      <c r="K103" s="72" t="str">
        <f>IF(AND(B103&gt;0,C103&gt;0,D103&gt;0),IF(ISBLANK(J103),IF(ISBLANK(H103),"",(D103-B103)*VLOOKUP(H103,VLookups!$A$4:$B$13,2,FALSE)),J103),"")</f>
        <v/>
      </c>
      <c r="L103" s="73" t="str">
        <f t="shared" si="207"/>
        <v/>
      </c>
      <c r="M103" s="91"/>
      <c r="N103" s="265" t="str">
        <f>IF(AND(M103&gt;0,C103&gt;0,NOT(K103="")),ABS(VLOOKUP($M$1,VLookups!$A$43:$B$44,2,FALSE)-_xlfn.NORM.DIST(M103,G103,K103,TRUE)),"")</f>
        <v/>
      </c>
      <c r="O103" s="90" t="str">
        <f>IF(AND($B103&gt;0,$C103&gt;0,$D103&gt;0,NOT(ISBLANK($H103))),_xlfn.NORM.INV(ABS(VLOOKUP($M$1,VLookups!$A$43:$B$44,2,FALSE)-O$3),$G103,$K103),"")</f>
        <v/>
      </c>
      <c r="P103" s="89" t="str">
        <f>IF(AND($B103&gt;0,$C103&gt;0,$D103&gt;0,NOT(ISBLANK($H103))),_xlfn.NORM.INV(ABS(VLOOKUP($M$1,VLookups!$A$43:$B$44,2,FALSE)-P$3),$G103,$K103),"")</f>
        <v/>
      </c>
      <c r="Q103" s="90" t="str">
        <f>IF(AND($B103&gt;0,$C103&gt;0,$D103&gt;0,NOT(ISBLANK($H103))),_xlfn.NORM.INV(ABS(VLOOKUP($M$1,VLookups!$A$43:$B$44,2,FALSE)-Q$3),$G103,$K103),"")</f>
        <v/>
      </c>
      <c r="R103" s="89" t="str">
        <f>IF(AND($B103&gt;0,$C103&gt;0,$D103&gt;0,NOT(ISBLANK($H103))),_xlfn.NORM.INV(ABS(VLOOKUP($M$1,VLookups!$A$43:$B$44,2,FALSE)-R$3),$G103,$K103),"")</f>
        <v/>
      </c>
      <c r="S103" s="90" t="str">
        <f>IF(AND($B103&gt;0,$C103&gt;0,$D103&gt;0,NOT(ISBLANK($H103))),_xlfn.NORM.INV(ABS(VLOOKUP($M$1,VLookups!$A$43:$B$44,2,FALSE)-S$3),$G103,$K103),"")</f>
        <v/>
      </c>
      <c r="T103" s="89" t="str">
        <f>IF(AND($B103&gt;0,$C103&gt;0,$D103&gt;0,NOT(ISBLANK($H103))),_xlfn.NORM.INV(ABS(VLOOKUP($M$1,VLookups!$A$43:$B$44,2,FALSE)-T$3),$G103,$K103),"")</f>
        <v/>
      </c>
      <c r="U103" s="5"/>
      <c r="V103" s="164" t="str">
        <f t="shared" si="149"/>
        <v/>
      </c>
      <c r="W103" s="47" t="str">
        <f t="shared" si="195"/>
        <v/>
      </c>
      <c r="X103" s="47" t="str">
        <f t="shared" si="195"/>
        <v/>
      </c>
      <c r="Y103" s="47" t="str">
        <f t="shared" si="195"/>
        <v/>
      </c>
      <c r="Z103" s="47" t="str">
        <f t="shared" si="195"/>
        <v/>
      </c>
      <c r="AA103" s="47" t="str">
        <f t="shared" si="195"/>
        <v/>
      </c>
      <c r="AB103" s="47" t="str">
        <f t="shared" si="195"/>
        <v/>
      </c>
      <c r="AC103" s="47" t="str">
        <f t="shared" si="195"/>
        <v/>
      </c>
      <c r="AD103" s="47" t="str">
        <f t="shared" si="195"/>
        <v/>
      </c>
      <c r="AE103" s="47" t="str">
        <f t="shared" si="195"/>
        <v/>
      </c>
      <c r="AF103" s="47" t="str">
        <f t="shared" si="195"/>
        <v/>
      </c>
      <c r="AG103" s="47" t="str">
        <f t="shared" si="195"/>
        <v/>
      </c>
      <c r="AH103" s="47" t="str">
        <f t="shared" si="195"/>
        <v/>
      </c>
      <c r="AI103" s="47" t="str">
        <f t="shared" si="195"/>
        <v/>
      </c>
      <c r="AJ103" s="47" t="str">
        <f t="shared" si="195"/>
        <v/>
      </c>
      <c r="AK103" s="47" t="str">
        <f t="shared" si="195"/>
        <v/>
      </c>
      <c r="AL103" s="47" t="str">
        <f t="shared" si="195"/>
        <v/>
      </c>
      <c r="AM103" s="47" t="str">
        <f t="shared" si="187"/>
        <v/>
      </c>
      <c r="AN103" s="47" t="str">
        <f t="shared" si="187"/>
        <v/>
      </c>
      <c r="AO103" s="47" t="str">
        <f t="shared" si="187"/>
        <v/>
      </c>
      <c r="AP103" s="47" t="str">
        <f t="shared" si="187"/>
        <v/>
      </c>
      <c r="AQ103" s="47" t="str">
        <f t="shared" si="187"/>
        <v/>
      </c>
      <c r="AR103" s="47" t="str">
        <f t="shared" si="187"/>
        <v/>
      </c>
      <c r="AS103" s="47" t="str">
        <f t="shared" si="187"/>
        <v/>
      </c>
      <c r="AT103" s="47" t="str">
        <f t="shared" si="187"/>
        <v/>
      </c>
      <c r="AU103" s="47" t="str">
        <f t="shared" si="187"/>
        <v/>
      </c>
      <c r="AV103" s="47" t="str">
        <f t="shared" si="187"/>
        <v/>
      </c>
      <c r="AW103" s="47" t="str">
        <f t="shared" si="187"/>
        <v/>
      </c>
      <c r="AX103" s="47" t="str">
        <f t="shared" si="187"/>
        <v/>
      </c>
      <c r="AY103" s="47" t="str">
        <f t="shared" si="187"/>
        <v/>
      </c>
      <c r="AZ103" s="47" t="str">
        <f t="shared" si="187"/>
        <v/>
      </c>
      <c r="BA103" s="47" t="str">
        <f t="shared" si="187"/>
        <v/>
      </c>
      <c r="BB103" s="47" t="str">
        <f t="shared" si="188"/>
        <v/>
      </c>
      <c r="BC103" s="47" t="str">
        <f t="shared" si="188"/>
        <v/>
      </c>
      <c r="BD103" s="47" t="str">
        <f t="shared" si="188"/>
        <v/>
      </c>
      <c r="BE103" s="47" t="str">
        <f t="shared" si="188"/>
        <v/>
      </c>
      <c r="BF103" s="47" t="str">
        <f t="shared" si="188"/>
        <v/>
      </c>
      <c r="BG103" s="47" t="str">
        <f t="shared" si="188"/>
        <v/>
      </c>
      <c r="BH103" s="47" t="str">
        <f t="shared" si="188"/>
        <v/>
      </c>
      <c r="BI103" s="47" t="str">
        <f t="shared" si="188"/>
        <v/>
      </c>
      <c r="BJ103" s="47" t="str">
        <f t="shared" si="188"/>
        <v/>
      </c>
      <c r="BK103" s="47" t="str">
        <f t="shared" si="188"/>
        <v/>
      </c>
      <c r="BL103" s="47" t="str">
        <f t="shared" si="188"/>
        <v/>
      </c>
      <c r="BM103" s="47" t="str">
        <f t="shared" si="188"/>
        <v/>
      </c>
      <c r="BN103" s="47" t="str">
        <f t="shared" si="188"/>
        <v/>
      </c>
      <c r="BO103" s="47" t="str">
        <f t="shared" si="188"/>
        <v/>
      </c>
      <c r="BP103" s="47" t="str">
        <f t="shared" si="188"/>
        <v/>
      </c>
      <c r="BQ103" s="47" t="str">
        <f t="shared" ref="BQ103:CF103" si="209">IF(ISNONTEXT($V103),BR103-$V103,"")</f>
        <v/>
      </c>
      <c r="BR103" s="47" t="str">
        <f t="shared" si="209"/>
        <v/>
      </c>
      <c r="BS103" s="47" t="str">
        <f t="shared" si="209"/>
        <v/>
      </c>
      <c r="BT103" s="47" t="str">
        <f t="shared" si="209"/>
        <v/>
      </c>
      <c r="BU103" s="47" t="str">
        <f t="shared" si="209"/>
        <v/>
      </c>
      <c r="BV103" s="47" t="str">
        <f t="shared" si="209"/>
        <v/>
      </c>
      <c r="BW103" s="47" t="str">
        <f t="shared" si="209"/>
        <v/>
      </c>
      <c r="BX103" s="47" t="str">
        <f t="shared" si="209"/>
        <v/>
      </c>
      <c r="BY103" s="47" t="str">
        <f t="shared" si="209"/>
        <v/>
      </c>
      <c r="BZ103" s="47" t="str">
        <f t="shared" si="209"/>
        <v/>
      </c>
      <c r="CA103" s="47" t="str">
        <f t="shared" si="209"/>
        <v/>
      </c>
      <c r="CB103" s="47" t="str">
        <f t="shared" si="209"/>
        <v/>
      </c>
      <c r="CC103" s="47" t="str">
        <f t="shared" si="209"/>
        <v/>
      </c>
      <c r="CD103" s="47" t="str">
        <f t="shared" si="209"/>
        <v/>
      </c>
      <c r="CE103" s="47" t="str">
        <f t="shared" si="209"/>
        <v/>
      </c>
      <c r="CF103" s="47" t="str">
        <f t="shared" si="209"/>
        <v/>
      </c>
      <c r="CG103" s="47" t="str">
        <f t="shared" si="189"/>
        <v/>
      </c>
      <c r="CH103" s="47" t="str">
        <f t="shared" si="189"/>
        <v/>
      </c>
      <c r="CI103" s="47" t="str">
        <f t="shared" si="189"/>
        <v/>
      </c>
      <c r="CJ103" s="47" t="str">
        <f t="shared" si="189"/>
        <v/>
      </c>
      <c r="CK103" s="47" t="str">
        <f t="shared" si="189"/>
        <v/>
      </c>
      <c r="CL103" s="47" t="str">
        <f t="shared" si="189"/>
        <v/>
      </c>
      <c r="CM103" s="47" t="str">
        <f t="shared" si="189"/>
        <v/>
      </c>
      <c r="CN103" s="47" t="str">
        <f t="shared" si="189"/>
        <v/>
      </c>
      <c r="CO103" s="47" t="str">
        <f t="shared" si="189"/>
        <v/>
      </c>
      <c r="CP103" s="47" t="str">
        <f t="shared" si="189"/>
        <v/>
      </c>
      <c r="CQ103" s="47" t="str">
        <f t="shared" si="189"/>
        <v/>
      </c>
      <c r="CR103" s="47" t="str">
        <f t="shared" si="189"/>
        <v/>
      </c>
      <c r="CS103" s="47" t="str">
        <f t="shared" si="189"/>
        <v/>
      </c>
      <c r="CT103" s="47" t="str">
        <f t="shared" si="189"/>
        <v/>
      </c>
      <c r="CU103" s="47" t="str">
        <f t="shared" si="189"/>
        <v/>
      </c>
      <c r="CV103" s="47" t="str">
        <f t="shared" ref="CV103:DK103" si="210">IF(ISNONTEXT($V103),CW103-$V103,"")</f>
        <v/>
      </c>
      <c r="CW103" s="47" t="str">
        <f t="shared" si="210"/>
        <v/>
      </c>
      <c r="CX103" s="47" t="str">
        <f t="shared" si="210"/>
        <v/>
      </c>
      <c r="CY103" s="47" t="str">
        <f t="shared" si="210"/>
        <v/>
      </c>
      <c r="CZ103" s="47" t="str">
        <f t="shared" si="210"/>
        <v/>
      </c>
      <c r="DA103" s="47" t="str">
        <f t="shared" si="210"/>
        <v/>
      </c>
      <c r="DB103" s="47" t="str">
        <f t="shared" si="210"/>
        <v/>
      </c>
      <c r="DC103" s="47" t="str">
        <f t="shared" si="210"/>
        <v/>
      </c>
      <c r="DD103" s="47" t="str">
        <f t="shared" si="210"/>
        <v/>
      </c>
      <c r="DE103" s="47" t="str">
        <f t="shared" si="210"/>
        <v/>
      </c>
      <c r="DF103" s="47" t="str">
        <f t="shared" si="210"/>
        <v/>
      </c>
      <c r="DG103" s="47" t="str">
        <f t="shared" si="210"/>
        <v/>
      </c>
      <c r="DH103" s="47" t="str">
        <f t="shared" si="210"/>
        <v/>
      </c>
      <c r="DI103" s="47" t="str">
        <f t="shared" si="210"/>
        <v/>
      </c>
      <c r="DJ103" s="47" t="str">
        <f t="shared" si="210"/>
        <v/>
      </c>
      <c r="DK103" s="47" t="str">
        <f t="shared" si="210"/>
        <v/>
      </c>
      <c r="DL103" s="47" t="str">
        <f t="shared" si="190"/>
        <v/>
      </c>
      <c r="DM103" s="47" t="str">
        <f t="shared" si="190"/>
        <v/>
      </c>
      <c r="DN103" s="47" t="str">
        <f t="shared" si="190"/>
        <v/>
      </c>
      <c r="DO103" s="47" t="str">
        <f t="shared" si="190"/>
        <v/>
      </c>
      <c r="DP103" s="47" t="str">
        <f t="shared" si="190"/>
        <v/>
      </c>
      <c r="DQ103" s="47" t="str">
        <f t="shared" si="190"/>
        <v/>
      </c>
      <c r="DR103" s="47" t="str">
        <f t="shared" si="190"/>
        <v/>
      </c>
      <c r="DS103" s="179" t="str">
        <f t="shared" si="150"/>
        <v/>
      </c>
      <c r="DT103" s="47" t="str">
        <f t="shared" si="196"/>
        <v/>
      </c>
      <c r="DU103" s="47" t="str">
        <f t="shared" si="196"/>
        <v/>
      </c>
      <c r="DV103" s="47" t="str">
        <f t="shared" si="196"/>
        <v/>
      </c>
      <c r="DW103" s="47" t="str">
        <f t="shared" si="196"/>
        <v/>
      </c>
      <c r="DX103" s="47" t="str">
        <f t="shared" si="196"/>
        <v/>
      </c>
      <c r="DY103" s="47" t="str">
        <f t="shared" si="196"/>
        <v/>
      </c>
      <c r="DZ103" s="47" t="str">
        <f t="shared" si="196"/>
        <v/>
      </c>
      <c r="EA103" s="47" t="str">
        <f t="shared" si="196"/>
        <v/>
      </c>
      <c r="EB103" s="47" t="str">
        <f t="shared" si="196"/>
        <v/>
      </c>
      <c r="EC103" s="47" t="str">
        <f t="shared" si="196"/>
        <v/>
      </c>
      <c r="ED103" s="47" t="str">
        <f t="shared" si="196"/>
        <v/>
      </c>
      <c r="EE103" s="47" t="str">
        <f t="shared" si="196"/>
        <v/>
      </c>
      <c r="EF103" s="47" t="str">
        <f t="shared" si="196"/>
        <v/>
      </c>
      <c r="EG103" s="47" t="str">
        <f t="shared" si="196"/>
        <v/>
      </c>
      <c r="EH103" s="47" t="str">
        <f t="shared" si="196"/>
        <v/>
      </c>
      <c r="EI103" s="47" t="str">
        <f t="shared" si="196"/>
        <v/>
      </c>
      <c r="EJ103" s="47" t="str">
        <f t="shared" si="191"/>
        <v/>
      </c>
      <c r="EK103" s="47" t="str">
        <f t="shared" si="191"/>
        <v/>
      </c>
      <c r="EL103" s="47" t="str">
        <f t="shared" si="191"/>
        <v/>
      </c>
      <c r="EM103" s="47" t="str">
        <f t="shared" si="191"/>
        <v/>
      </c>
      <c r="EN103" s="47" t="str">
        <f t="shared" si="191"/>
        <v/>
      </c>
      <c r="EO103" s="47" t="str">
        <f t="shared" si="191"/>
        <v/>
      </c>
      <c r="EP103" s="47" t="str">
        <f t="shared" si="191"/>
        <v/>
      </c>
      <c r="EQ103" s="47" t="str">
        <f t="shared" si="191"/>
        <v/>
      </c>
      <c r="ER103" s="47" t="str">
        <f t="shared" si="191"/>
        <v/>
      </c>
      <c r="ES103" s="47" t="str">
        <f t="shared" si="191"/>
        <v/>
      </c>
      <c r="ET103" s="47" t="str">
        <f t="shared" si="191"/>
        <v/>
      </c>
      <c r="EU103" s="47" t="str">
        <f t="shared" si="191"/>
        <v/>
      </c>
      <c r="EV103" s="47" t="str">
        <f t="shared" si="191"/>
        <v/>
      </c>
      <c r="EW103" s="47" t="str">
        <f t="shared" si="191"/>
        <v/>
      </c>
      <c r="EX103" s="47" t="str">
        <f t="shared" si="191"/>
        <v/>
      </c>
      <c r="EY103" s="47" t="str">
        <f t="shared" si="192"/>
        <v/>
      </c>
      <c r="EZ103" s="47" t="str">
        <f t="shared" si="192"/>
        <v/>
      </c>
      <c r="FA103" s="47" t="str">
        <f t="shared" si="192"/>
        <v/>
      </c>
      <c r="FB103" s="47" t="str">
        <f t="shared" si="192"/>
        <v/>
      </c>
      <c r="FC103" s="47" t="str">
        <f t="shared" si="192"/>
        <v/>
      </c>
      <c r="FD103" s="47" t="str">
        <f t="shared" si="192"/>
        <v/>
      </c>
      <c r="FE103" s="47" t="str">
        <f t="shared" si="192"/>
        <v/>
      </c>
      <c r="FF103" s="47" t="str">
        <f t="shared" si="192"/>
        <v/>
      </c>
      <c r="FG103" s="47" t="str">
        <f t="shared" si="192"/>
        <v/>
      </c>
      <c r="FH103" s="47" t="str">
        <f t="shared" si="192"/>
        <v/>
      </c>
      <c r="FI103" s="47" t="str">
        <f t="shared" si="192"/>
        <v/>
      </c>
      <c r="FJ103" s="47" t="str">
        <f t="shared" si="192"/>
        <v/>
      </c>
      <c r="FK103" s="47" t="str">
        <f t="shared" si="192"/>
        <v/>
      </c>
      <c r="FL103" s="47" t="str">
        <f t="shared" si="192"/>
        <v/>
      </c>
      <c r="FM103" s="47" t="str">
        <f t="shared" si="192"/>
        <v/>
      </c>
      <c r="FN103" s="47" t="str">
        <f t="shared" ref="FN103:GC103" si="211">IF(ISNONTEXT($V103),FM103+$V103,"")</f>
        <v/>
      </c>
      <c r="FO103" s="47" t="str">
        <f t="shared" si="211"/>
        <v/>
      </c>
      <c r="FP103" s="47" t="str">
        <f t="shared" si="211"/>
        <v/>
      </c>
      <c r="FQ103" s="47" t="str">
        <f t="shared" si="211"/>
        <v/>
      </c>
      <c r="FR103" s="47" t="str">
        <f t="shared" si="211"/>
        <v/>
      </c>
      <c r="FS103" s="47" t="str">
        <f t="shared" si="211"/>
        <v/>
      </c>
      <c r="FT103" s="47" t="str">
        <f t="shared" si="211"/>
        <v/>
      </c>
      <c r="FU103" s="47" t="str">
        <f t="shared" si="211"/>
        <v/>
      </c>
      <c r="FV103" s="47" t="str">
        <f t="shared" si="211"/>
        <v/>
      </c>
      <c r="FW103" s="47" t="str">
        <f t="shared" si="211"/>
        <v/>
      </c>
      <c r="FX103" s="47" t="str">
        <f t="shared" si="211"/>
        <v/>
      </c>
      <c r="FY103" s="47" t="str">
        <f t="shared" si="211"/>
        <v/>
      </c>
      <c r="FZ103" s="47" t="str">
        <f t="shared" si="211"/>
        <v/>
      </c>
      <c r="GA103" s="47" t="str">
        <f t="shared" si="211"/>
        <v/>
      </c>
      <c r="GB103" s="47" t="str">
        <f t="shared" si="211"/>
        <v/>
      </c>
      <c r="GC103" s="47" t="str">
        <f t="shared" si="211"/>
        <v/>
      </c>
      <c r="GD103" s="47" t="str">
        <f t="shared" si="193"/>
        <v/>
      </c>
      <c r="GE103" s="47" t="str">
        <f t="shared" si="193"/>
        <v/>
      </c>
      <c r="GF103" s="47" t="str">
        <f t="shared" si="193"/>
        <v/>
      </c>
      <c r="GG103" s="47" t="str">
        <f t="shared" si="193"/>
        <v/>
      </c>
      <c r="GH103" s="47" t="str">
        <f t="shared" si="193"/>
        <v/>
      </c>
      <c r="GI103" s="47" t="str">
        <f t="shared" si="193"/>
        <v/>
      </c>
      <c r="GJ103" s="47" t="str">
        <f t="shared" si="193"/>
        <v/>
      </c>
      <c r="GK103" s="47" t="str">
        <f t="shared" si="193"/>
        <v/>
      </c>
      <c r="GL103" s="47" t="str">
        <f t="shared" si="193"/>
        <v/>
      </c>
      <c r="GM103" s="47" t="str">
        <f t="shared" si="193"/>
        <v/>
      </c>
      <c r="GN103" s="47" t="str">
        <f t="shared" si="193"/>
        <v/>
      </c>
      <c r="GO103" s="47" t="str">
        <f t="shared" si="193"/>
        <v/>
      </c>
      <c r="GP103" s="47" t="str">
        <f t="shared" si="193"/>
        <v/>
      </c>
      <c r="GQ103" s="47" t="str">
        <f t="shared" si="193"/>
        <v/>
      </c>
      <c r="GR103" s="47" t="str">
        <f t="shared" si="193"/>
        <v/>
      </c>
      <c r="GS103" s="47" t="str">
        <f t="shared" ref="GS103:HH103" si="212">IF(ISNONTEXT($V103),GR103+$V103,"")</f>
        <v/>
      </c>
      <c r="GT103" s="47" t="str">
        <f t="shared" si="212"/>
        <v/>
      </c>
      <c r="GU103" s="47" t="str">
        <f t="shared" si="212"/>
        <v/>
      </c>
      <c r="GV103" s="47" t="str">
        <f t="shared" si="212"/>
        <v/>
      </c>
      <c r="GW103" s="47" t="str">
        <f t="shared" si="212"/>
        <v/>
      </c>
      <c r="GX103" s="47" t="str">
        <f t="shared" si="212"/>
        <v/>
      </c>
      <c r="GY103" s="47" t="str">
        <f t="shared" si="212"/>
        <v/>
      </c>
      <c r="GZ103" s="47" t="str">
        <f t="shared" si="212"/>
        <v/>
      </c>
      <c r="HA103" s="47" t="str">
        <f t="shared" si="212"/>
        <v/>
      </c>
      <c r="HB103" s="47" t="str">
        <f t="shared" si="212"/>
        <v/>
      </c>
      <c r="HC103" s="47" t="str">
        <f t="shared" si="212"/>
        <v/>
      </c>
      <c r="HD103" s="47" t="str">
        <f t="shared" si="212"/>
        <v/>
      </c>
      <c r="HE103" s="47" t="str">
        <f t="shared" si="212"/>
        <v/>
      </c>
      <c r="HF103" s="47" t="str">
        <f t="shared" si="212"/>
        <v/>
      </c>
      <c r="HG103" s="47" t="str">
        <f t="shared" si="212"/>
        <v/>
      </c>
      <c r="HH103" s="47" t="str">
        <f t="shared" si="212"/>
        <v/>
      </c>
      <c r="HI103" s="47" t="str">
        <f t="shared" si="194"/>
        <v/>
      </c>
      <c r="HJ103" s="47" t="str">
        <f t="shared" si="194"/>
        <v/>
      </c>
      <c r="HK103" s="47" t="str">
        <f t="shared" si="194"/>
        <v/>
      </c>
      <c r="HL103" s="47" t="str">
        <f t="shared" si="194"/>
        <v/>
      </c>
      <c r="HM103" s="47" t="str">
        <f t="shared" si="194"/>
        <v/>
      </c>
      <c r="HN103" s="47" t="str">
        <f t="shared" si="194"/>
        <v/>
      </c>
      <c r="HO103" s="47" t="str">
        <f t="shared" si="194"/>
        <v/>
      </c>
      <c r="HP103" s="165" t="e">
        <f t="shared" si="186"/>
        <v>#N/A</v>
      </c>
      <c r="HQ103" s="165" t="e">
        <f t="shared" si="186"/>
        <v>#N/A</v>
      </c>
      <c r="HR103" s="165" t="e">
        <f t="shared" si="186"/>
        <v>#N/A</v>
      </c>
      <c r="HS103" s="165" t="e">
        <f t="shared" si="186"/>
        <v>#N/A</v>
      </c>
      <c r="HT103" s="165" t="e">
        <f t="shared" si="186"/>
        <v>#N/A</v>
      </c>
      <c r="HU103" s="165" t="e">
        <f t="shared" si="186"/>
        <v>#N/A</v>
      </c>
      <c r="HV103" s="165" t="e">
        <f t="shared" si="186"/>
        <v>#N/A</v>
      </c>
      <c r="HW103" s="165" t="e">
        <f t="shared" si="186"/>
        <v>#N/A</v>
      </c>
      <c r="HX103" s="165" t="e">
        <f t="shared" si="186"/>
        <v>#N/A</v>
      </c>
      <c r="HY103" s="165" t="e">
        <f t="shared" si="186"/>
        <v>#N/A</v>
      </c>
      <c r="HZ103" s="165" t="e">
        <f t="shared" si="186"/>
        <v>#N/A</v>
      </c>
      <c r="IA103" s="165" t="e">
        <f t="shared" si="186"/>
        <v>#N/A</v>
      </c>
      <c r="IB103" s="165" t="e">
        <f t="shared" si="186"/>
        <v>#N/A</v>
      </c>
      <c r="IC103" s="165" t="e">
        <f t="shared" si="186"/>
        <v>#N/A</v>
      </c>
      <c r="ID103" s="165" t="e">
        <f t="shared" si="186"/>
        <v>#N/A</v>
      </c>
      <c r="IE103" s="165" t="e">
        <f t="shared" ref="IE103:IS104" si="213">IF(ISNONTEXT($K103),_xlfn.NORM.DIST(AL103,$G103,$K103,FALSE),NA())</f>
        <v>#N/A</v>
      </c>
      <c r="IF103" s="165" t="e">
        <f t="shared" si="213"/>
        <v>#N/A</v>
      </c>
      <c r="IG103" s="165" t="e">
        <f t="shared" si="213"/>
        <v>#N/A</v>
      </c>
      <c r="IH103" s="165" t="e">
        <f t="shared" si="213"/>
        <v>#N/A</v>
      </c>
      <c r="II103" s="165" t="e">
        <f t="shared" si="213"/>
        <v>#N/A</v>
      </c>
      <c r="IJ103" s="165" t="e">
        <f t="shared" si="213"/>
        <v>#N/A</v>
      </c>
      <c r="IK103" s="165" t="e">
        <f t="shared" si="213"/>
        <v>#N/A</v>
      </c>
      <c r="IL103" s="165" t="e">
        <f t="shared" si="213"/>
        <v>#N/A</v>
      </c>
      <c r="IM103" s="165" t="e">
        <f t="shared" si="213"/>
        <v>#N/A</v>
      </c>
      <c r="IN103" s="165" t="e">
        <f t="shared" si="213"/>
        <v>#N/A</v>
      </c>
      <c r="IO103" s="165" t="e">
        <f t="shared" si="213"/>
        <v>#N/A</v>
      </c>
      <c r="IP103" s="165" t="e">
        <f t="shared" si="213"/>
        <v>#N/A</v>
      </c>
      <c r="IQ103" s="165" t="e">
        <f t="shared" si="213"/>
        <v>#N/A</v>
      </c>
      <c r="IR103" s="165" t="e">
        <f t="shared" si="213"/>
        <v>#N/A</v>
      </c>
      <c r="IS103" s="165" t="e">
        <f t="shared" si="213"/>
        <v>#N/A</v>
      </c>
      <c r="IT103" s="165" t="e">
        <f t="shared" si="208"/>
        <v>#N/A</v>
      </c>
      <c r="IU103" s="165" t="e">
        <f t="shared" si="197"/>
        <v>#N/A</v>
      </c>
      <c r="IV103" s="165" t="e">
        <f t="shared" si="197"/>
        <v>#N/A</v>
      </c>
      <c r="IW103" s="165" t="e">
        <f t="shared" si="197"/>
        <v>#N/A</v>
      </c>
      <c r="IX103" s="165" t="e">
        <f t="shared" si="197"/>
        <v>#N/A</v>
      </c>
      <c r="IY103" s="165" t="e">
        <f t="shared" si="181"/>
        <v>#N/A</v>
      </c>
      <c r="IZ103" s="165" t="e">
        <f t="shared" si="181"/>
        <v>#N/A</v>
      </c>
      <c r="JA103" s="165" t="e">
        <f t="shared" si="181"/>
        <v>#N/A</v>
      </c>
      <c r="JB103" s="165" t="e">
        <f t="shared" si="181"/>
        <v>#N/A</v>
      </c>
      <c r="JC103" s="165" t="e">
        <f t="shared" si="181"/>
        <v>#N/A</v>
      </c>
      <c r="JD103" s="165" t="e">
        <f t="shared" si="181"/>
        <v>#N/A</v>
      </c>
      <c r="JE103" s="165" t="e">
        <f t="shared" si="181"/>
        <v>#N/A</v>
      </c>
      <c r="JF103" s="165" t="e">
        <f t="shared" si="181"/>
        <v>#N/A</v>
      </c>
      <c r="JG103" s="165" t="e">
        <f t="shared" si="181"/>
        <v>#N/A</v>
      </c>
      <c r="JH103" s="165" t="e">
        <f t="shared" si="181"/>
        <v>#N/A</v>
      </c>
      <c r="JI103" s="165" t="e">
        <f t="shared" si="181"/>
        <v>#N/A</v>
      </c>
      <c r="JJ103" s="165" t="e">
        <f t="shared" si="168"/>
        <v>#N/A</v>
      </c>
      <c r="JK103" s="165" t="e">
        <f t="shared" si="168"/>
        <v>#N/A</v>
      </c>
      <c r="JL103" s="165" t="e">
        <f t="shared" si="168"/>
        <v>#N/A</v>
      </c>
      <c r="JM103" s="165" t="e">
        <f t="shared" si="168"/>
        <v>#N/A</v>
      </c>
      <c r="JN103" s="165" t="e">
        <f t="shared" si="168"/>
        <v>#N/A</v>
      </c>
      <c r="JO103" s="165" t="e">
        <f t="shared" si="168"/>
        <v>#N/A</v>
      </c>
      <c r="JP103" s="165" t="e">
        <f t="shared" si="168"/>
        <v>#N/A</v>
      </c>
      <c r="JQ103" s="165" t="e">
        <f t="shared" si="168"/>
        <v>#N/A</v>
      </c>
      <c r="JR103" s="165" t="e">
        <f t="shared" si="168"/>
        <v>#N/A</v>
      </c>
      <c r="JS103" s="165" t="e">
        <f t="shared" si="168"/>
        <v>#N/A</v>
      </c>
      <c r="JT103" s="165" t="e">
        <f t="shared" si="168"/>
        <v>#N/A</v>
      </c>
      <c r="JU103" s="165" t="e">
        <f t="shared" si="168"/>
        <v>#N/A</v>
      </c>
      <c r="JV103" s="165" t="e">
        <f t="shared" si="168"/>
        <v>#N/A</v>
      </c>
      <c r="JW103" s="165" t="e">
        <f t="shared" si="168"/>
        <v>#N/A</v>
      </c>
      <c r="JX103" s="165" t="e">
        <f t="shared" si="168"/>
        <v>#N/A</v>
      </c>
      <c r="JY103" s="165" t="e">
        <f t="shared" si="168"/>
        <v>#N/A</v>
      </c>
      <c r="JZ103" s="165" t="e">
        <f t="shared" si="198"/>
        <v>#N/A</v>
      </c>
      <c r="KA103" s="165" t="e">
        <f t="shared" si="180"/>
        <v>#N/A</v>
      </c>
      <c r="KB103" s="165" t="e">
        <f t="shared" si="180"/>
        <v>#N/A</v>
      </c>
      <c r="KC103" s="165" t="e">
        <f t="shared" si="180"/>
        <v>#N/A</v>
      </c>
      <c r="KD103" s="165" t="e">
        <f t="shared" si="180"/>
        <v>#N/A</v>
      </c>
      <c r="KE103" s="165" t="e">
        <f t="shared" si="180"/>
        <v>#N/A</v>
      </c>
      <c r="KF103" s="165" t="e">
        <f t="shared" si="180"/>
        <v>#N/A</v>
      </c>
      <c r="KG103" s="165" t="e">
        <f t="shared" si="180"/>
        <v>#N/A</v>
      </c>
      <c r="KH103" s="165" t="e">
        <f t="shared" si="180"/>
        <v>#N/A</v>
      </c>
      <c r="KI103" s="165" t="e">
        <f t="shared" si="180"/>
        <v>#N/A</v>
      </c>
      <c r="KJ103" s="165" t="e">
        <f t="shared" si="180"/>
        <v>#N/A</v>
      </c>
      <c r="KK103" s="165" t="e">
        <f t="shared" si="180"/>
        <v>#N/A</v>
      </c>
      <c r="KL103" s="165" t="e">
        <f t="shared" si="180"/>
        <v>#N/A</v>
      </c>
      <c r="KM103" s="165" t="e">
        <f t="shared" si="200"/>
        <v>#N/A</v>
      </c>
      <c r="KN103" s="165" t="e">
        <f t="shared" si="200"/>
        <v>#N/A</v>
      </c>
      <c r="KO103" s="165" t="e">
        <f t="shared" si="200"/>
        <v>#N/A</v>
      </c>
      <c r="KP103" s="165" t="e">
        <f t="shared" si="200"/>
        <v>#N/A</v>
      </c>
      <c r="KQ103" s="165" t="e">
        <f t="shared" si="200"/>
        <v>#N/A</v>
      </c>
      <c r="KR103" s="165" t="e">
        <f t="shared" si="200"/>
        <v>#N/A</v>
      </c>
      <c r="KS103" s="165" t="e">
        <f t="shared" si="200"/>
        <v>#N/A</v>
      </c>
      <c r="KT103" s="165" t="e">
        <f t="shared" si="200"/>
        <v>#N/A</v>
      </c>
      <c r="KU103" s="165" t="e">
        <f t="shared" si="200"/>
        <v>#N/A</v>
      </c>
      <c r="KV103" s="165" t="e">
        <f t="shared" si="200"/>
        <v>#N/A</v>
      </c>
      <c r="KW103" s="165" t="e">
        <f t="shared" si="200"/>
        <v>#N/A</v>
      </c>
      <c r="KX103" s="165" t="e">
        <f t="shared" si="200"/>
        <v>#N/A</v>
      </c>
      <c r="KY103" s="165" t="e">
        <f t="shared" si="200"/>
        <v>#N/A</v>
      </c>
      <c r="KZ103" s="165" t="e">
        <f t="shared" si="200"/>
        <v>#N/A</v>
      </c>
      <c r="LA103" s="165" t="e">
        <f t="shared" si="200"/>
        <v>#N/A</v>
      </c>
      <c r="LB103" s="165" t="e">
        <f t="shared" si="200"/>
        <v>#N/A</v>
      </c>
      <c r="LC103" s="165" t="e">
        <f t="shared" si="201"/>
        <v>#N/A</v>
      </c>
      <c r="LD103" s="165" t="e">
        <f t="shared" si="201"/>
        <v>#N/A</v>
      </c>
      <c r="LE103" s="165" t="e">
        <f t="shared" si="201"/>
        <v>#N/A</v>
      </c>
      <c r="LF103" s="165" t="e">
        <f t="shared" si="201"/>
        <v>#N/A</v>
      </c>
      <c r="LG103" s="165" t="e">
        <f t="shared" si="201"/>
        <v>#N/A</v>
      </c>
      <c r="LH103" s="165" t="e">
        <f t="shared" si="201"/>
        <v>#N/A</v>
      </c>
      <c r="LI103" s="165" t="e">
        <f t="shared" si="201"/>
        <v>#N/A</v>
      </c>
      <c r="LJ103" s="165" t="e">
        <f t="shared" si="201"/>
        <v>#N/A</v>
      </c>
      <c r="LK103" s="165" t="e">
        <f t="shared" si="201"/>
        <v>#N/A</v>
      </c>
      <c r="LL103" s="165" t="e">
        <f t="shared" si="201"/>
        <v>#N/A</v>
      </c>
      <c r="LM103" s="165" t="e">
        <f t="shared" si="201"/>
        <v>#N/A</v>
      </c>
      <c r="LN103" s="165" t="e">
        <f t="shared" si="201"/>
        <v>#N/A</v>
      </c>
      <c r="LO103" s="165" t="e">
        <f t="shared" si="201"/>
        <v>#N/A</v>
      </c>
      <c r="LP103" s="165" t="e">
        <f t="shared" si="201"/>
        <v>#N/A</v>
      </c>
      <c r="LQ103" s="165" t="e">
        <f t="shared" si="201"/>
        <v>#N/A</v>
      </c>
      <c r="LR103" s="165" t="e">
        <f t="shared" si="201"/>
        <v>#N/A</v>
      </c>
      <c r="LS103" s="165" t="e">
        <f t="shared" si="202"/>
        <v>#N/A</v>
      </c>
      <c r="LT103" s="165" t="e">
        <f t="shared" si="202"/>
        <v>#N/A</v>
      </c>
      <c r="LU103" s="165" t="e">
        <f t="shared" si="202"/>
        <v>#N/A</v>
      </c>
      <c r="LV103" s="165" t="e">
        <f t="shared" si="202"/>
        <v>#N/A</v>
      </c>
      <c r="LW103" s="165" t="e">
        <f t="shared" si="202"/>
        <v>#N/A</v>
      </c>
      <c r="LX103" s="165" t="e">
        <f t="shared" si="202"/>
        <v>#N/A</v>
      </c>
      <c r="LY103" s="165" t="e">
        <f t="shared" si="202"/>
        <v>#N/A</v>
      </c>
      <c r="LZ103" s="165" t="e">
        <f t="shared" si="202"/>
        <v>#N/A</v>
      </c>
      <c r="MA103" s="165" t="e">
        <f t="shared" si="202"/>
        <v>#N/A</v>
      </c>
      <c r="MB103" s="165" t="e">
        <f t="shared" si="202"/>
        <v>#N/A</v>
      </c>
      <c r="MC103" s="165" t="e">
        <f t="shared" si="202"/>
        <v>#N/A</v>
      </c>
      <c r="MD103" s="165" t="e">
        <f t="shared" si="202"/>
        <v>#N/A</v>
      </c>
      <c r="ME103" s="165" t="e">
        <f t="shared" si="202"/>
        <v>#N/A</v>
      </c>
      <c r="MF103" s="165" t="e">
        <f t="shared" si="202"/>
        <v>#N/A</v>
      </c>
      <c r="MG103" s="165" t="e">
        <f t="shared" si="202"/>
        <v>#N/A</v>
      </c>
      <c r="MH103" s="165" t="e">
        <f t="shared" si="202"/>
        <v>#N/A</v>
      </c>
      <c r="MI103" s="165" t="e">
        <f t="shared" si="203"/>
        <v>#N/A</v>
      </c>
      <c r="MJ103" s="165" t="e">
        <f t="shared" si="203"/>
        <v>#N/A</v>
      </c>
      <c r="MK103" s="165" t="e">
        <f t="shared" si="203"/>
        <v>#N/A</v>
      </c>
      <c r="ML103" s="165" t="e">
        <f t="shared" si="203"/>
        <v>#N/A</v>
      </c>
      <c r="MM103" s="165" t="e">
        <f t="shared" si="203"/>
        <v>#N/A</v>
      </c>
      <c r="MN103" s="165" t="e">
        <f t="shared" si="203"/>
        <v>#N/A</v>
      </c>
      <c r="MO103" s="165" t="e">
        <f t="shared" si="203"/>
        <v>#N/A</v>
      </c>
      <c r="MP103" s="165" t="e">
        <f t="shared" si="203"/>
        <v>#N/A</v>
      </c>
      <c r="MQ103" s="165" t="e">
        <f t="shared" si="203"/>
        <v>#N/A</v>
      </c>
      <c r="MR103" s="165" t="e">
        <f t="shared" si="203"/>
        <v>#N/A</v>
      </c>
      <c r="MS103" s="165" t="e">
        <f t="shared" si="203"/>
        <v>#N/A</v>
      </c>
      <c r="MT103" s="165" t="e">
        <f t="shared" si="203"/>
        <v>#N/A</v>
      </c>
      <c r="MU103" s="165" t="e">
        <f t="shared" si="203"/>
        <v>#N/A</v>
      </c>
      <c r="MV103" s="165" t="e">
        <f t="shared" si="203"/>
        <v>#N/A</v>
      </c>
      <c r="MW103" s="165" t="e">
        <f t="shared" si="203"/>
        <v>#N/A</v>
      </c>
      <c r="MX103" s="165" t="e">
        <f t="shared" si="203"/>
        <v>#N/A</v>
      </c>
      <c r="MY103" s="165" t="e">
        <f t="shared" si="204"/>
        <v>#N/A</v>
      </c>
      <c r="MZ103" s="165" t="e">
        <f t="shared" si="204"/>
        <v>#N/A</v>
      </c>
      <c r="NA103" s="165" t="e">
        <f t="shared" si="204"/>
        <v>#N/A</v>
      </c>
      <c r="NB103" s="165" t="e">
        <f t="shared" si="204"/>
        <v>#N/A</v>
      </c>
      <c r="NC103" s="165" t="e">
        <f t="shared" si="204"/>
        <v>#N/A</v>
      </c>
      <c r="ND103" s="165" t="e">
        <f t="shared" si="204"/>
        <v>#N/A</v>
      </c>
      <c r="NE103" s="165" t="e">
        <f t="shared" si="204"/>
        <v>#N/A</v>
      </c>
      <c r="NF103" s="165" t="e">
        <f t="shared" si="204"/>
        <v>#N/A</v>
      </c>
      <c r="NG103" s="165" t="e">
        <f t="shared" si="204"/>
        <v>#N/A</v>
      </c>
      <c r="NH103" s="165" t="e">
        <f t="shared" si="204"/>
        <v>#N/A</v>
      </c>
      <c r="NI103" s="165" t="e">
        <f t="shared" si="204"/>
        <v>#N/A</v>
      </c>
      <c r="NJ103" s="165" t="e">
        <f t="shared" si="204"/>
        <v>#N/A</v>
      </c>
      <c r="NK103" s="165" t="e">
        <f t="shared" si="204"/>
        <v>#N/A</v>
      </c>
      <c r="NL103" s="165" t="e">
        <f t="shared" si="204"/>
        <v>#N/A</v>
      </c>
      <c r="NM103" s="165" t="e">
        <f t="shared" si="204"/>
        <v>#N/A</v>
      </c>
      <c r="NN103" s="165" t="e">
        <f t="shared" si="204"/>
        <v>#N/A</v>
      </c>
      <c r="NO103" s="165" t="e">
        <f t="shared" si="205"/>
        <v>#N/A</v>
      </c>
      <c r="NP103" s="165" t="e">
        <f t="shared" si="205"/>
        <v>#N/A</v>
      </c>
      <c r="NQ103" s="165" t="e">
        <f t="shared" si="205"/>
        <v>#N/A</v>
      </c>
      <c r="NR103" s="165" t="e">
        <f t="shared" si="205"/>
        <v>#N/A</v>
      </c>
      <c r="NS103" s="165" t="e">
        <f t="shared" si="205"/>
        <v>#N/A</v>
      </c>
      <c r="NT103" s="165" t="e">
        <f t="shared" si="205"/>
        <v>#N/A</v>
      </c>
      <c r="NU103" s="165" t="e">
        <f t="shared" si="205"/>
        <v>#N/A</v>
      </c>
      <c r="NV103" s="165" t="e">
        <f t="shared" si="205"/>
        <v>#N/A</v>
      </c>
      <c r="NW103" s="165" t="e">
        <f t="shared" si="205"/>
        <v>#N/A</v>
      </c>
      <c r="NX103" s="165" t="e">
        <f t="shared" si="205"/>
        <v>#N/A</v>
      </c>
      <c r="NY103" s="165" t="e">
        <f t="shared" si="205"/>
        <v>#N/A</v>
      </c>
      <c r="NZ103" s="165" t="e">
        <f t="shared" si="205"/>
        <v>#N/A</v>
      </c>
      <c r="OA103" s="165" t="e">
        <f t="shared" si="205"/>
        <v>#N/A</v>
      </c>
      <c r="OB103" s="165" t="e">
        <f t="shared" si="205"/>
        <v>#N/A</v>
      </c>
      <c r="OC103" s="165" t="e">
        <f t="shared" si="205"/>
        <v>#N/A</v>
      </c>
      <c r="OD103" s="165" t="e">
        <f t="shared" si="205"/>
        <v>#N/A</v>
      </c>
      <c r="OE103" s="165" t="e">
        <f t="shared" si="206"/>
        <v>#N/A</v>
      </c>
      <c r="OF103" s="165" t="e">
        <f t="shared" si="206"/>
        <v>#N/A</v>
      </c>
      <c r="OG103" s="165" t="e">
        <f t="shared" si="206"/>
        <v>#N/A</v>
      </c>
      <c r="OH103" s="165" t="e">
        <f t="shared" si="206"/>
        <v>#N/A</v>
      </c>
      <c r="OI103" s="165" t="e">
        <f t="shared" si="206"/>
        <v>#N/A</v>
      </c>
      <c r="OJ103" s="165" t="e">
        <f t="shared" si="206"/>
        <v>#N/A</v>
      </c>
      <c r="OK103" s="165" t="e">
        <f t="shared" si="179"/>
        <v>#N/A</v>
      </c>
      <c r="OL103" s="165" t="e">
        <f t="shared" si="179"/>
        <v>#N/A</v>
      </c>
      <c r="OM103" s="165" t="e">
        <f t="shared" si="179"/>
        <v>#N/A</v>
      </c>
      <c r="ON103" s="165" t="e">
        <f t="shared" si="179"/>
        <v>#N/A</v>
      </c>
      <c r="OO103" s="165" t="e">
        <f t="shared" si="179"/>
        <v>#N/A</v>
      </c>
      <c r="OP103" s="165" t="e">
        <f t="shared" si="179"/>
        <v>#N/A</v>
      </c>
      <c r="OQ103" s="165" t="e">
        <f t="shared" si="179"/>
        <v>#N/A</v>
      </c>
      <c r="OR103" s="165" t="e">
        <f t="shared" si="179"/>
        <v>#N/A</v>
      </c>
      <c r="OS103" s="165" t="e">
        <f t="shared" si="179"/>
        <v>#N/A</v>
      </c>
      <c r="OT103" s="165" t="e">
        <f t="shared" si="179"/>
        <v>#N/A</v>
      </c>
      <c r="OU103" s="165" t="e">
        <f t="shared" si="179"/>
        <v>#N/A</v>
      </c>
      <c r="OV103" s="165" t="e">
        <f t="shared" si="179"/>
        <v>#N/A</v>
      </c>
      <c r="OW103" s="165" t="e">
        <f t="shared" si="199"/>
        <v>#N/A</v>
      </c>
      <c r="OX103" s="165" t="e">
        <f t="shared" si="199"/>
        <v>#N/A</v>
      </c>
      <c r="OY103" s="165" t="e">
        <f t="shared" si="199"/>
        <v>#N/A</v>
      </c>
      <c r="OZ103" s="165" t="e">
        <f t="shared" si="199"/>
        <v>#N/A</v>
      </c>
      <c r="PA103" s="165" t="e">
        <f t="shared" si="199"/>
        <v>#N/A</v>
      </c>
      <c r="PB103" s="165" t="e">
        <f t="shared" si="199"/>
        <v>#N/A</v>
      </c>
      <c r="PC103" s="165" t="e">
        <f t="shared" si="199"/>
        <v>#N/A</v>
      </c>
      <c r="PD103" s="165" t="e">
        <f t="shared" si="199"/>
        <v>#N/A</v>
      </c>
      <c r="PE103" s="165" t="e">
        <f t="shared" si="199"/>
        <v>#N/A</v>
      </c>
      <c r="PF103" s="165" t="e">
        <f t="shared" si="171"/>
        <v>#N/A</v>
      </c>
      <c r="PG103" s="165" t="e">
        <f t="shared" si="171"/>
        <v>#N/A</v>
      </c>
      <c r="PH103" s="165" t="e">
        <f t="shared" si="171"/>
        <v>#N/A</v>
      </c>
    </row>
    <row r="104" spans="1:424" x14ac:dyDescent="0.45">
      <c r="A104" s="2"/>
      <c r="B104" s="86">
        <f>SUM(B4:B103)</f>
        <v>600</v>
      </c>
      <c r="C104" s="86">
        <f>SUM(C4:C103)</f>
        <v>1200</v>
      </c>
      <c r="D104" s="86">
        <f>SUM(D4:D103)</f>
        <v>2400</v>
      </c>
      <c r="E104" s="34"/>
      <c r="F104" s="34"/>
      <c r="G104" s="86">
        <f>SUM(G4:G103)</f>
        <v>1300</v>
      </c>
      <c r="H104" s="347" t="s">
        <v>994</v>
      </c>
      <c r="I104" s="5"/>
      <c r="K104" s="87">
        <f>IF(K4="","",SQRT(L104))</f>
        <v>142.30249470757707</v>
      </c>
      <c r="L104" s="70">
        <f>IF(L4="","",SUM(L4:L103))</f>
        <v>20250</v>
      </c>
      <c r="M104" s="86">
        <f>IF(SUM(M4:M103)=0,"",SUM(M4:M103))</f>
        <v>1500</v>
      </c>
      <c r="N104" s="266">
        <f>IF(OR(K104="",M104=""),"",ABS(VLOOKUP($M$1,VLookups!$A$43:$B$44,2,FALSE)-_xlfn.NORM.DIST(M104,G104,K104,TRUE)))</f>
        <v>0.9200572473977392</v>
      </c>
      <c r="O104" s="88">
        <f t="shared" ref="O104:T104" si="214">SUM(O4:O103)</f>
        <v>776.42671306806403</v>
      </c>
      <c r="P104" s="88">
        <f t="shared" si="214"/>
        <v>1823.5732869319359</v>
      </c>
      <c r="Q104" s="88">
        <f t="shared" si="214"/>
        <v>1723.4311369224306</v>
      </c>
      <c r="R104" s="88">
        <f t="shared" si="214"/>
        <v>1643.8413306656337</v>
      </c>
      <c r="S104" s="88">
        <f t="shared" si="214"/>
        <v>1575.5603637080278</v>
      </c>
      <c r="T104" s="88">
        <f t="shared" si="214"/>
        <v>1514.2419450680982</v>
      </c>
      <c r="U104" s="5"/>
      <c r="V104" s="355"/>
      <c r="W104" s="180">
        <f>IF(AND(B104&gt;0,C104&gt;0,D104&gt;0),G104-(3*K104),"")</f>
        <v>873.09251587726885</v>
      </c>
      <c r="X104" s="245">
        <f>IF(ISNONTEXT($W$104),W104+(($HO$104-$W$104)/200),"")</f>
        <v>877.36159071849613</v>
      </c>
      <c r="Y104" s="245">
        <f t="shared" ref="Y104:CJ104" si="215">IF(ISNONTEXT($W$104),X104+(($HO$104-$W$104)/200),"")</f>
        <v>881.63066555972341</v>
      </c>
      <c r="Z104" s="245">
        <f t="shared" si="215"/>
        <v>885.89974040095069</v>
      </c>
      <c r="AA104" s="245">
        <f t="shared" si="215"/>
        <v>890.16881524217797</v>
      </c>
      <c r="AB104" s="245">
        <f t="shared" si="215"/>
        <v>894.43789008340525</v>
      </c>
      <c r="AC104" s="245">
        <f t="shared" si="215"/>
        <v>898.70696492463253</v>
      </c>
      <c r="AD104" s="245">
        <f t="shared" si="215"/>
        <v>902.97603976585981</v>
      </c>
      <c r="AE104" s="245">
        <f t="shared" si="215"/>
        <v>907.24511460708709</v>
      </c>
      <c r="AF104" s="245">
        <f t="shared" si="215"/>
        <v>911.51418944831437</v>
      </c>
      <c r="AG104" s="245">
        <f t="shared" si="215"/>
        <v>915.78326428954165</v>
      </c>
      <c r="AH104" s="245">
        <f t="shared" si="215"/>
        <v>920.05233913076893</v>
      </c>
      <c r="AI104" s="245">
        <f t="shared" si="215"/>
        <v>924.32141397199621</v>
      </c>
      <c r="AJ104" s="245">
        <f t="shared" si="215"/>
        <v>928.59048881322349</v>
      </c>
      <c r="AK104" s="245">
        <f t="shared" si="215"/>
        <v>932.85956365445077</v>
      </c>
      <c r="AL104" s="245">
        <f t="shared" si="215"/>
        <v>937.12863849567805</v>
      </c>
      <c r="AM104" s="245">
        <f t="shared" si="215"/>
        <v>941.39771333690533</v>
      </c>
      <c r="AN104" s="245">
        <f t="shared" si="215"/>
        <v>945.66678817813261</v>
      </c>
      <c r="AO104" s="245">
        <f t="shared" si="215"/>
        <v>949.93586301935989</v>
      </c>
      <c r="AP104" s="245">
        <f t="shared" si="215"/>
        <v>954.20493786058717</v>
      </c>
      <c r="AQ104" s="245">
        <f t="shared" si="215"/>
        <v>958.47401270181444</v>
      </c>
      <c r="AR104" s="245">
        <f t="shared" si="215"/>
        <v>962.74308754304172</v>
      </c>
      <c r="AS104" s="245">
        <f t="shared" si="215"/>
        <v>967.012162384269</v>
      </c>
      <c r="AT104" s="245">
        <f t="shared" si="215"/>
        <v>971.28123722549628</v>
      </c>
      <c r="AU104" s="245">
        <f t="shared" si="215"/>
        <v>975.55031206672356</v>
      </c>
      <c r="AV104" s="245">
        <f t="shared" si="215"/>
        <v>979.81938690795084</v>
      </c>
      <c r="AW104" s="245">
        <f t="shared" si="215"/>
        <v>984.08846174917812</v>
      </c>
      <c r="AX104" s="245">
        <f t="shared" si="215"/>
        <v>988.3575365904054</v>
      </c>
      <c r="AY104" s="245">
        <f t="shared" si="215"/>
        <v>992.62661143163268</v>
      </c>
      <c r="AZ104" s="245">
        <f t="shared" si="215"/>
        <v>996.89568627285996</v>
      </c>
      <c r="BA104" s="245">
        <f t="shared" si="215"/>
        <v>1001.1647611140872</v>
      </c>
      <c r="BB104" s="245">
        <f t="shared" si="215"/>
        <v>1005.4338359553145</v>
      </c>
      <c r="BC104" s="245">
        <f t="shared" si="215"/>
        <v>1009.7029107965418</v>
      </c>
      <c r="BD104" s="245">
        <f t="shared" si="215"/>
        <v>1013.9719856377691</v>
      </c>
      <c r="BE104" s="245">
        <f t="shared" si="215"/>
        <v>1018.2410604789964</v>
      </c>
      <c r="BF104" s="245">
        <f t="shared" si="215"/>
        <v>1022.5101353202236</v>
      </c>
      <c r="BG104" s="245">
        <f t="shared" si="215"/>
        <v>1026.7792101614509</v>
      </c>
      <c r="BH104" s="245">
        <f t="shared" si="215"/>
        <v>1031.0482850026783</v>
      </c>
      <c r="BI104" s="245">
        <f t="shared" si="215"/>
        <v>1035.3173598439057</v>
      </c>
      <c r="BJ104" s="245">
        <f t="shared" si="215"/>
        <v>1039.5864346851331</v>
      </c>
      <c r="BK104" s="245">
        <f t="shared" si="215"/>
        <v>1043.8555095263605</v>
      </c>
      <c r="BL104" s="245">
        <f t="shared" si="215"/>
        <v>1048.1245843675879</v>
      </c>
      <c r="BM104" s="245">
        <f t="shared" si="215"/>
        <v>1052.3936592088153</v>
      </c>
      <c r="BN104" s="245">
        <f t="shared" si="215"/>
        <v>1056.6627340500427</v>
      </c>
      <c r="BO104" s="245">
        <f t="shared" si="215"/>
        <v>1060.9318088912701</v>
      </c>
      <c r="BP104" s="245">
        <f t="shared" si="215"/>
        <v>1065.2008837324975</v>
      </c>
      <c r="BQ104" s="245">
        <f t="shared" si="215"/>
        <v>1069.4699585737249</v>
      </c>
      <c r="BR104" s="245">
        <f t="shared" si="215"/>
        <v>1073.7390334149522</v>
      </c>
      <c r="BS104" s="245">
        <f t="shared" si="215"/>
        <v>1078.0081082561796</v>
      </c>
      <c r="BT104" s="245">
        <f t="shared" si="215"/>
        <v>1082.277183097407</v>
      </c>
      <c r="BU104" s="245">
        <f t="shared" si="215"/>
        <v>1086.5462579386344</v>
      </c>
      <c r="BV104" s="245">
        <f t="shared" si="215"/>
        <v>1090.8153327798618</v>
      </c>
      <c r="BW104" s="245">
        <f t="shared" si="215"/>
        <v>1095.0844076210892</v>
      </c>
      <c r="BX104" s="245">
        <f t="shared" si="215"/>
        <v>1099.3534824623166</v>
      </c>
      <c r="BY104" s="245">
        <f t="shared" si="215"/>
        <v>1103.622557303544</v>
      </c>
      <c r="BZ104" s="245">
        <f t="shared" si="215"/>
        <v>1107.8916321447714</v>
      </c>
      <c r="CA104" s="245">
        <f t="shared" si="215"/>
        <v>1112.1607069859988</v>
      </c>
      <c r="CB104" s="245">
        <f t="shared" si="215"/>
        <v>1116.4297818272262</v>
      </c>
      <c r="CC104" s="245">
        <f t="shared" si="215"/>
        <v>1120.6988566684536</v>
      </c>
      <c r="CD104" s="245">
        <f t="shared" si="215"/>
        <v>1124.967931509681</v>
      </c>
      <c r="CE104" s="245">
        <f t="shared" si="215"/>
        <v>1129.2370063509084</v>
      </c>
      <c r="CF104" s="245">
        <f t="shared" si="215"/>
        <v>1133.5060811921358</v>
      </c>
      <c r="CG104" s="245">
        <f t="shared" si="215"/>
        <v>1137.7751560333631</v>
      </c>
      <c r="CH104" s="245">
        <f t="shared" si="215"/>
        <v>1142.0442308745905</v>
      </c>
      <c r="CI104" s="245">
        <f t="shared" si="215"/>
        <v>1146.3133057158179</v>
      </c>
      <c r="CJ104" s="245">
        <f t="shared" si="215"/>
        <v>1150.5823805570453</v>
      </c>
      <c r="CK104" s="245">
        <f t="shared" ref="CK104:EV104" si="216">IF(ISNONTEXT($W$104),CJ104+(($HO$104-$W$104)/200),"")</f>
        <v>1154.8514553982727</v>
      </c>
      <c r="CL104" s="245">
        <f t="shared" si="216"/>
        <v>1159.1205302395001</v>
      </c>
      <c r="CM104" s="245">
        <f t="shared" si="216"/>
        <v>1163.3896050807275</v>
      </c>
      <c r="CN104" s="245">
        <f t="shared" si="216"/>
        <v>1167.6586799219549</v>
      </c>
      <c r="CO104" s="245">
        <f t="shared" si="216"/>
        <v>1171.9277547631823</v>
      </c>
      <c r="CP104" s="245">
        <f t="shared" si="216"/>
        <v>1176.1968296044097</v>
      </c>
      <c r="CQ104" s="245">
        <f t="shared" si="216"/>
        <v>1180.4659044456371</v>
      </c>
      <c r="CR104" s="245">
        <f t="shared" si="216"/>
        <v>1184.7349792868645</v>
      </c>
      <c r="CS104" s="245">
        <f t="shared" si="216"/>
        <v>1189.0040541280919</v>
      </c>
      <c r="CT104" s="245">
        <f t="shared" si="216"/>
        <v>1193.2731289693193</v>
      </c>
      <c r="CU104" s="245">
        <f t="shared" si="216"/>
        <v>1197.5422038105467</v>
      </c>
      <c r="CV104" s="245">
        <f t="shared" si="216"/>
        <v>1201.811278651774</v>
      </c>
      <c r="CW104" s="245">
        <f t="shared" si="216"/>
        <v>1206.0803534930014</v>
      </c>
      <c r="CX104" s="245">
        <f t="shared" si="216"/>
        <v>1210.3494283342288</v>
      </c>
      <c r="CY104" s="245">
        <f t="shared" si="216"/>
        <v>1214.6185031754562</v>
      </c>
      <c r="CZ104" s="245">
        <f t="shared" si="216"/>
        <v>1218.8875780166836</v>
      </c>
      <c r="DA104" s="245">
        <f t="shared" si="216"/>
        <v>1223.156652857911</v>
      </c>
      <c r="DB104" s="245">
        <f t="shared" si="216"/>
        <v>1227.4257276991384</v>
      </c>
      <c r="DC104" s="245">
        <f t="shared" si="216"/>
        <v>1231.6948025403658</v>
      </c>
      <c r="DD104" s="245">
        <f t="shared" si="216"/>
        <v>1235.9638773815932</v>
      </c>
      <c r="DE104" s="245">
        <f t="shared" si="216"/>
        <v>1240.2329522228206</v>
      </c>
      <c r="DF104" s="245">
        <f t="shared" si="216"/>
        <v>1244.502027064048</v>
      </c>
      <c r="DG104" s="245">
        <f t="shared" si="216"/>
        <v>1248.7711019052754</v>
      </c>
      <c r="DH104" s="245">
        <f t="shared" si="216"/>
        <v>1253.0401767465028</v>
      </c>
      <c r="DI104" s="245">
        <f t="shared" si="216"/>
        <v>1257.3092515877302</v>
      </c>
      <c r="DJ104" s="245">
        <f t="shared" si="216"/>
        <v>1261.5783264289576</v>
      </c>
      <c r="DK104" s="245">
        <f t="shared" si="216"/>
        <v>1265.8474012701849</v>
      </c>
      <c r="DL104" s="245">
        <f t="shared" si="216"/>
        <v>1270.1164761114123</v>
      </c>
      <c r="DM104" s="245">
        <f t="shared" si="216"/>
        <v>1274.3855509526397</v>
      </c>
      <c r="DN104" s="245">
        <f t="shared" si="216"/>
        <v>1278.6546257938671</v>
      </c>
      <c r="DO104" s="245">
        <f t="shared" si="216"/>
        <v>1282.9237006350945</v>
      </c>
      <c r="DP104" s="245">
        <f t="shared" si="216"/>
        <v>1287.1927754763219</v>
      </c>
      <c r="DQ104" s="245">
        <f t="shared" si="216"/>
        <v>1291.4618503175493</v>
      </c>
      <c r="DR104" s="245">
        <f t="shared" si="216"/>
        <v>1295.7309251587767</v>
      </c>
      <c r="DS104" s="245">
        <f t="shared" si="216"/>
        <v>1300.0000000000041</v>
      </c>
      <c r="DT104" s="245">
        <f t="shared" si="216"/>
        <v>1304.2690748412315</v>
      </c>
      <c r="DU104" s="245">
        <f t="shared" si="216"/>
        <v>1308.5381496824589</v>
      </c>
      <c r="DV104" s="245">
        <f t="shared" si="216"/>
        <v>1312.8072245236863</v>
      </c>
      <c r="DW104" s="245">
        <f t="shared" si="216"/>
        <v>1317.0762993649137</v>
      </c>
      <c r="DX104" s="245">
        <f t="shared" si="216"/>
        <v>1321.3453742061411</v>
      </c>
      <c r="DY104" s="245">
        <f t="shared" si="216"/>
        <v>1325.6144490473685</v>
      </c>
      <c r="DZ104" s="245">
        <f t="shared" si="216"/>
        <v>1329.8835238885958</v>
      </c>
      <c r="EA104" s="245">
        <f t="shared" si="216"/>
        <v>1334.1525987298232</v>
      </c>
      <c r="EB104" s="245">
        <f t="shared" si="216"/>
        <v>1338.4216735710506</v>
      </c>
      <c r="EC104" s="245">
        <f t="shared" si="216"/>
        <v>1342.690748412278</v>
      </c>
      <c r="ED104" s="245">
        <f t="shared" si="216"/>
        <v>1346.9598232535054</v>
      </c>
      <c r="EE104" s="245">
        <f t="shared" si="216"/>
        <v>1351.2288980947328</v>
      </c>
      <c r="EF104" s="245">
        <f t="shared" si="216"/>
        <v>1355.4979729359602</v>
      </c>
      <c r="EG104" s="245">
        <f t="shared" si="216"/>
        <v>1359.7670477771876</v>
      </c>
      <c r="EH104" s="245">
        <f t="shared" si="216"/>
        <v>1364.036122618415</v>
      </c>
      <c r="EI104" s="245">
        <f t="shared" si="216"/>
        <v>1368.3051974596424</v>
      </c>
      <c r="EJ104" s="245">
        <f t="shared" si="216"/>
        <v>1372.5742723008698</v>
      </c>
      <c r="EK104" s="245">
        <f t="shared" si="216"/>
        <v>1376.8433471420972</v>
      </c>
      <c r="EL104" s="245">
        <f t="shared" si="216"/>
        <v>1381.1124219833246</v>
      </c>
      <c r="EM104" s="245">
        <f t="shared" si="216"/>
        <v>1385.381496824552</v>
      </c>
      <c r="EN104" s="245">
        <f t="shared" si="216"/>
        <v>1389.6505716657794</v>
      </c>
      <c r="EO104" s="245">
        <f t="shared" si="216"/>
        <v>1393.9196465070067</v>
      </c>
      <c r="EP104" s="245">
        <f t="shared" si="216"/>
        <v>1398.1887213482341</v>
      </c>
      <c r="EQ104" s="245">
        <f t="shared" si="216"/>
        <v>1402.4577961894615</v>
      </c>
      <c r="ER104" s="245">
        <f t="shared" si="216"/>
        <v>1406.7268710306889</v>
      </c>
      <c r="ES104" s="245">
        <f t="shared" si="216"/>
        <v>1410.9959458719163</v>
      </c>
      <c r="ET104" s="245">
        <f t="shared" si="216"/>
        <v>1415.2650207131437</v>
      </c>
      <c r="EU104" s="245">
        <f t="shared" si="216"/>
        <v>1419.5340955543711</v>
      </c>
      <c r="EV104" s="245">
        <f t="shared" si="216"/>
        <v>1423.8031703955985</v>
      </c>
      <c r="EW104" s="245">
        <f t="shared" ref="EW104:HH104" si="217">IF(ISNONTEXT($W$104),EV104+(($HO$104-$W$104)/200),"")</f>
        <v>1428.0722452368259</v>
      </c>
      <c r="EX104" s="245">
        <f t="shared" si="217"/>
        <v>1432.3413200780533</v>
      </c>
      <c r="EY104" s="245">
        <f t="shared" si="217"/>
        <v>1436.6103949192807</v>
      </c>
      <c r="EZ104" s="245">
        <f t="shared" si="217"/>
        <v>1440.8794697605081</v>
      </c>
      <c r="FA104" s="245">
        <f t="shared" si="217"/>
        <v>1445.1485446017355</v>
      </c>
      <c r="FB104" s="245">
        <f t="shared" si="217"/>
        <v>1449.4176194429629</v>
      </c>
      <c r="FC104" s="245">
        <f t="shared" si="217"/>
        <v>1453.6866942841903</v>
      </c>
      <c r="FD104" s="245">
        <f t="shared" si="217"/>
        <v>1457.9557691254176</v>
      </c>
      <c r="FE104" s="245">
        <f t="shared" si="217"/>
        <v>1462.224843966645</v>
      </c>
      <c r="FF104" s="245">
        <f t="shared" si="217"/>
        <v>1466.4939188078724</v>
      </c>
      <c r="FG104" s="245">
        <f t="shared" si="217"/>
        <v>1470.7629936490998</v>
      </c>
      <c r="FH104" s="245">
        <f t="shared" si="217"/>
        <v>1475.0320684903272</v>
      </c>
      <c r="FI104" s="245">
        <f t="shared" si="217"/>
        <v>1479.3011433315546</v>
      </c>
      <c r="FJ104" s="245">
        <f t="shared" si="217"/>
        <v>1483.570218172782</v>
      </c>
      <c r="FK104" s="245">
        <f t="shared" si="217"/>
        <v>1487.8392930140094</v>
      </c>
      <c r="FL104" s="245">
        <f t="shared" si="217"/>
        <v>1492.1083678552368</v>
      </c>
      <c r="FM104" s="245">
        <f t="shared" si="217"/>
        <v>1496.3774426964642</v>
      </c>
      <c r="FN104" s="245">
        <f t="shared" si="217"/>
        <v>1500.6465175376916</v>
      </c>
      <c r="FO104" s="245">
        <f t="shared" si="217"/>
        <v>1504.915592378919</v>
      </c>
      <c r="FP104" s="245">
        <f t="shared" si="217"/>
        <v>1509.1846672201464</v>
      </c>
      <c r="FQ104" s="245">
        <f t="shared" si="217"/>
        <v>1513.4537420613738</v>
      </c>
      <c r="FR104" s="245">
        <f t="shared" si="217"/>
        <v>1517.7228169026012</v>
      </c>
      <c r="FS104" s="245">
        <f t="shared" si="217"/>
        <v>1521.9918917438285</v>
      </c>
      <c r="FT104" s="245">
        <f t="shared" si="217"/>
        <v>1526.2609665850559</v>
      </c>
      <c r="FU104" s="245">
        <f t="shared" si="217"/>
        <v>1530.5300414262833</v>
      </c>
      <c r="FV104" s="245">
        <f t="shared" si="217"/>
        <v>1534.7991162675107</v>
      </c>
      <c r="FW104" s="245">
        <f t="shared" si="217"/>
        <v>1539.0681911087381</v>
      </c>
      <c r="FX104" s="245">
        <f t="shared" si="217"/>
        <v>1543.3372659499655</v>
      </c>
      <c r="FY104" s="245">
        <f t="shared" si="217"/>
        <v>1547.6063407911929</v>
      </c>
      <c r="FZ104" s="245">
        <f t="shared" si="217"/>
        <v>1551.8754156324203</v>
      </c>
      <c r="GA104" s="245">
        <f t="shared" si="217"/>
        <v>1556.1444904736477</v>
      </c>
      <c r="GB104" s="245">
        <f t="shared" si="217"/>
        <v>1560.4135653148751</v>
      </c>
      <c r="GC104" s="245">
        <f t="shared" si="217"/>
        <v>1564.6826401561025</v>
      </c>
      <c r="GD104" s="245">
        <f t="shared" si="217"/>
        <v>1568.9517149973299</v>
      </c>
      <c r="GE104" s="245">
        <f t="shared" si="217"/>
        <v>1573.2207898385573</v>
      </c>
      <c r="GF104" s="245">
        <f t="shared" si="217"/>
        <v>1577.4898646797847</v>
      </c>
      <c r="GG104" s="245">
        <f t="shared" si="217"/>
        <v>1581.7589395210121</v>
      </c>
      <c r="GH104" s="245">
        <f t="shared" si="217"/>
        <v>1586.0280143622394</v>
      </c>
      <c r="GI104" s="245">
        <f t="shared" si="217"/>
        <v>1590.2970892034668</v>
      </c>
      <c r="GJ104" s="245">
        <f t="shared" si="217"/>
        <v>1594.5661640446942</v>
      </c>
      <c r="GK104" s="245">
        <f t="shared" si="217"/>
        <v>1598.8352388859216</v>
      </c>
      <c r="GL104" s="245">
        <f t="shared" si="217"/>
        <v>1603.104313727149</v>
      </c>
      <c r="GM104" s="245">
        <f t="shared" si="217"/>
        <v>1607.3733885683764</v>
      </c>
      <c r="GN104" s="245">
        <f t="shared" si="217"/>
        <v>1611.6424634096038</v>
      </c>
      <c r="GO104" s="245">
        <f t="shared" si="217"/>
        <v>1615.9115382508312</v>
      </c>
      <c r="GP104" s="245">
        <f t="shared" si="217"/>
        <v>1620.1806130920586</v>
      </c>
      <c r="GQ104" s="245">
        <f t="shared" si="217"/>
        <v>1624.449687933286</v>
      </c>
      <c r="GR104" s="245">
        <f t="shared" si="217"/>
        <v>1628.7187627745134</v>
      </c>
      <c r="GS104" s="245">
        <f t="shared" si="217"/>
        <v>1632.9878376157408</v>
      </c>
      <c r="GT104" s="245">
        <f t="shared" si="217"/>
        <v>1637.2569124569682</v>
      </c>
      <c r="GU104" s="245">
        <f t="shared" si="217"/>
        <v>1641.5259872981956</v>
      </c>
      <c r="GV104" s="245">
        <f t="shared" si="217"/>
        <v>1645.795062139423</v>
      </c>
      <c r="GW104" s="245">
        <f t="shared" si="217"/>
        <v>1650.0641369806503</v>
      </c>
      <c r="GX104" s="245">
        <f t="shared" si="217"/>
        <v>1654.3332118218777</v>
      </c>
      <c r="GY104" s="245">
        <f t="shared" si="217"/>
        <v>1658.6022866631051</v>
      </c>
      <c r="GZ104" s="245">
        <f t="shared" si="217"/>
        <v>1662.8713615043325</v>
      </c>
      <c r="HA104" s="245">
        <f t="shared" si="217"/>
        <v>1667.1404363455599</v>
      </c>
      <c r="HB104" s="245">
        <f t="shared" si="217"/>
        <v>1671.4095111867873</v>
      </c>
      <c r="HC104" s="245">
        <f t="shared" si="217"/>
        <v>1675.6785860280147</v>
      </c>
      <c r="HD104" s="245">
        <f t="shared" si="217"/>
        <v>1679.9476608692421</v>
      </c>
      <c r="HE104" s="245">
        <f t="shared" si="217"/>
        <v>1684.2167357104695</v>
      </c>
      <c r="HF104" s="245">
        <f t="shared" si="217"/>
        <v>1688.4858105516969</v>
      </c>
      <c r="HG104" s="245">
        <f t="shared" si="217"/>
        <v>1692.7548853929243</v>
      </c>
      <c r="HH104" s="245">
        <f t="shared" si="217"/>
        <v>1697.0239602341517</v>
      </c>
      <c r="HI104" s="245">
        <f t="shared" ref="HI104:HN104" si="218">IF(ISNONTEXT($W$104),HH104+(($HO$104-$W$104)/200),"")</f>
        <v>1701.2930350753791</v>
      </c>
      <c r="HJ104" s="245">
        <f t="shared" si="218"/>
        <v>1705.5621099166065</v>
      </c>
      <c r="HK104" s="245">
        <f t="shared" si="218"/>
        <v>1709.8311847578339</v>
      </c>
      <c r="HL104" s="245">
        <f t="shared" si="218"/>
        <v>1714.1002595990612</v>
      </c>
      <c r="HM104" s="245">
        <f t="shared" si="218"/>
        <v>1718.3693344402886</v>
      </c>
      <c r="HN104" s="245">
        <f t="shared" si="218"/>
        <v>1722.638409281516</v>
      </c>
      <c r="HO104" s="180">
        <f>IF(ISNONTEXT($V104),G104+(3*K104),"")</f>
        <v>1726.9074841227311</v>
      </c>
      <c r="HP104" s="165">
        <f>IF(ISNONTEXT($K104),_xlfn.NORM.DIST(W104,$G104,$K104,FALSE),NA())</f>
        <v>3.1143856058498431E-5</v>
      </c>
      <c r="HQ104" s="165">
        <f t="shared" ref="HQ104:ID104" si="219">IF(ISNONTEXT($K104),_xlfn.NORM.DIST(X104,$G104,$K104,FALSE),NA())</f>
        <v>3.406147528150725E-5</v>
      </c>
      <c r="HR104" s="165">
        <f t="shared" si="219"/>
        <v>3.7218910857428628E-5</v>
      </c>
      <c r="HS104" s="165">
        <f t="shared" si="219"/>
        <v>4.0632449188971229E-5</v>
      </c>
      <c r="HT104" s="165">
        <f t="shared" si="219"/>
        <v>4.4319155537124345E-5</v>
      </c>
      <c r="HU104" s="165">
        <f t="shared" si="219"/>
        <v>4.8296881265062017E-5</v>
      </c>
      <c r="HV104" s="165">
        <f t="shared" si="219"/>
        <v>5.2584268049252252E-5</v>
      </c>
      <c r="HW104" s="165">
        <f t="shared" si="219"/>
        <v>5.7200748758992614E-5</v>
      </c>
      <c r="HX104" s="165">
        <f t="shared" si="219"/>
        <v>6.2166544700541684E-5</v>
      </c>
      <c r="HY104" s="165">
        <f t="shared" si="219"/>
        <v>6.7502658918797351E-5</v>
      </c>
      <c r="HZ104" s="165">
        <f t="shared" si="219"/>
        <v>7.3230865248265141E-5</v>
      </c>
      <c r="IA104" s="165">
        <f t="shared" si="219"/>
        <v>7.9373692806066111E-5</v>
      </c>
      <c r="IB104" s="165">
        <f t="shared" si="219"/>
        <v>8.5954405623126569E-5</v>
      </c>
      <c r="IC104" s="165">
        <f t="shared" si="219"/>
        <v>9.2996977115655831E-5</v>
      </c>
      <c r="ID104" s="165">
        <f t="shared" si="219"/>
        <v>1.005260591077178E-4</v>
      </c>
      <c r="IE104" s="165">
        <f t="shared" si="213"/>
        <v>1.0856694512729746E-4</v>
      </c>
      <c r="IF104" s="165">
        <f t="shared" si="213"/>
        <v>1.1714552771289759E-4</v>
      </c>
      <c r="IG104" s="165">
        <f t="shared" si="213"/>
        <v>1.2628824948549965E-4</v>
      </c>
      <c r="IH104" s="165">
        <f t="shared" si="213"/>
        <v>1.3602204776179614E-4</v>
      </c>
      <c r="II104" s="165">
        <f t="shared" si="213"/>
        <v>1.4637429250903298E-4</v>
      </c>
      <c r="IJ104" s="165">
        <f t="shared" si="213"/>
        <v>1.5737271746965541E-4</v>
      </c>
      <c r="IK104" s="165">
        <f t="shared" si="213"/>
        <v>1.6904534431525918E-4</v>
      </c>
      <c r="IL104" s="165">
        <f t="shared" si="213"/>
        <v>1.8142039972411504E-4</v>
      </c>
      <c r="IM104" s="165">
        <f t="shared" si="213"/>
        <v>1.9452622531474366E-4</v>
      </c>
      <c r="IN104" s="165">
        <f t="shared" si="213"/>
        <v>2.0839118040958651E-4</v>
      </c>
      <c r="IO104" s="165">
        <f t="shared" si="213"/>
        <v>2.2304353764767147E-4</v>
      </c>
      <c r="IP104" s="165">
        <f t="shared" si="213"/>
        <v>2.3851137151316263E-4</v>
      </c>
      <c r="IQ104" s="165">
        <f t="shared" si="213"/>
        <v>2.5482243989763983E-4</v>
      </c>
      <c r="IR104" s="165">
        <f t="shared" si="213"/>
        <v>2.7200405886766325E-4</v>
      </c>
      <c r="IS104" s="165">
        <f t="shared" si="213"/>
        <v>2.9008297086538629E-4</v>
      </c>
      <c r="IT104" s="165">
        <f t="shared" si="208"/>
        <v>3.090852066283884E-4</v>
      </c>
      <c r="IU104" s="165">
        <f t="shared" si="197"/>
        <v>3.2903594117517174E-4</v>
      </c>
      <c r="IV104" s="165">
        <f t="shared" si="197"/>
        <v>3.4995934426452764E-4</v>
      </c>
      <c r="IW104" s="165">
        <f t="shared" si="197"/>
        <v>3.7187842579981004E-4</v>
      </c>
      <c r="IX104" s="165">
        <f t="shared" si="197"/>
        <v>3.9481487671259847E-4</v>
      </c>
      <c r="IY104" s="165">
        <f t="shared" si="181"/>
        <v>4.1878890592381173E-4</v>
      </c>
      <c r="IZ104" s="165">
        <f t="shared" si="181"/>
        <v>4.4381907404350562E-4</v>
      </c>
      <c r="JA104" s="165">
        <f t="shared" si="181"/>
        <v>4.6992212453282877E-4</v>
      </c>
      <c r="JB104" s="165">
        <f t="shared" si="181"/>
        <v>4.9711281311230467E-4</v>
      </c>
      <c r="JC104" s="165">
        <f t="shared" si="181"/>
        <v>5.2540373625920532E-4</v>
      </c>
      <c r="JD104" s="165">
        <f t="shared" si="181"/>
        <v>5.5480515969260496E-4</v>
      </c>
      <c r="JE104" s="165">
        <f t="shared" si="181"/>
        <v>5.8532484779719532E-4</v>
      </c>
      <c r="JF104" s="165">
        <f t="shared" si="181"/>
        <v>6.1696789498540063E-4</v>
      </c>
      <c r="JG104" s="165">
        <f t="shared" si="181"/>
        <v>6.4973656004118524E-4</v>
      </c>
      <c r="JH104" s="165">
        <f t="shared" si="181"/>
        <v>6.8363010452751431E-4</v>
      </c>
      <c r="JI104" s="165">
        <f t="shared" si="181"/>
        <v>7.1864463637215728E-4</v>
      </c>
      <c r="JJ104" s="165">
        <f t="shared" si="168"/>
        <v>7.54772959772746E-4</v>
      </c>
      <c r="JK104" s="165">
        <f t="shared" si="168"/>
        <v>7.920044325812458E-4</v>
      </c>
      <c r="JL104" s="165">
        <f t="shared" si="168"/>
        <v>8.303248323396447E-4</v>
      </c>
      <c r="JM104" s="165">
        <f t="shared" si="168"/>
        <v>8.6971623214229658E-4</v>
      </c>
      <c r="JN104" s="165">
        <f t="shared" si="168"/>
        <v>9.1015688749549004E-4</v>
      </c>
      <c r="JO104" s="165">
        <f t="shared" si="168"/>
        <v>9.5162113533109349E-4</v>
      </c>
      <c r="JP104" s="165">
        <f t="shared" si="168"/>
        <v>9.9407930630823196E-4</v>
      </c>
      <c r="JQ104" s="165">
        <f t="shared" si="168"/>
        <v>1.0374976515045941E-3</v>
      </c>
      <c r="JR104" s="165">
        <f t="shared" si="168"/>
        <v>1.0818382845570527E-3</v>
      </c>
      <c r="JS104" s="165">
        <f t="shared" si="168"/>
        <v>1.1270591402596153E-3</v>
      </c>
      <c r="JT104" s="165">
        <f t="shared" si="168"/>
        <v>1.1731139505653789E-3</v>
      </c>
      <c r="JU104" s="165">
        <f t="shared" si="168"/>
        <v>1.2199522388681655E-3</v>
      </c>
      <c r="JV104" s="165">
        <f t="shared" si="168"/>
        <v>1.2675193333590755E-3</v>
      </c>
      <c r="JW104" s="165">
        <f t="shared" si="168"/>
        <v>1.3157564001635255E-3</v>
      </c>
      <c r="JX104" s="165">
        <f t="shared" si="168"/>
        <v>1.3646004968658827E-3</v>
      </c>
      <c r="JY104" s="165">
        <f t="shared" si="168"/>
        <v>1.4139846469219E-3</v>
      </c>
      <c r="JZ104" s="165">
        <f t="shared" si="198"/>
        <v>1.4638379353444913E-3</v>
      </c>
      <c r="KA104" s="165">
        <f t="shared" si="180"/>
        <v>1.5140856259264809E-3</v>
      </c>
      <c r="KB104" s="165">
        <f t="shared" si="180"/>
        <v>1.564649300135619E-3</v>
      </c>
      <c r="KC104" s="165">
        <f t="shared" si="180"/>
        <v>1.6154470176832031E-3</v>
      </c>
      <c r="KD104" s="165">
        <f t="shared" si="180"/>
        <v>1.6663934986289135E-3</v>
      </c>
      <c r="KE104" s="165">
        <f t="shared" si="180"/>
        <v>1.7174003267420518E-3</v>
      </c>
      <c r="KF104" s="165">
        <f t="shared" si="180"/>
        <v>1.7683761736941674E-3</v>
      </c>
      <c r="KG104" s="165">
        <f t="shared" si="180"/>
        <v>1.8192270435113259E-3</v>
      </c>
      <c r="KH104" s="165">
        <f t="shared" si="180"/>
        <v>1.8698565365670261E-3</v>
      </c>
      <c r="KI104" s="165">
        <f t="shared" si="180"/>
        <v>1.9201661322503147E-3</v>
      </c>
      <c r="KJ104" s="165">
        <f t="shared" si="180"/>
        <v>1.9700554892991369E-3</v>
      </c>
      <c r="KK104" s="165">
        <f t="shared" si="180"/>
        <v>2.0194227626476749E-3</v>
      </c>
      <c r="KL104" s="165">
        <f t="shared" si="180"/>
        <v>2.0681649354996005E-3</v>
      </c>
      <c r="KM104" s="165">
        <f t="shared" si="200"/>
        <v>2.1161781652080432E-3</v>
      </c>
      <c r="KN104" s="165">
        <f t="shared" si="200"/>
        <v>2.1633581414188963E-3</v>
      </c>
      <c r="KO104" s="165">
        <f t="shared" si="200"/>
        <v>2.2096004548180165E-3</v>
      </c>
      <c r="KP104" s="165">
        <f t="shared" si="200"/>
        <v>2.2548009747160895E-3</v>
      </c>
      <c r="KQ104" s="165">
        <f t="shared" si="200"/>
        <v>2.2988562336085268E-3</v>
      </c>
      <c r="KR104" s="165">
        <f t="shared" si="200"/>
        <v>2.3416638167627303E-3</v>
      </c>
      <c r="KS104" s="165">
        <f t="shared" si="200"/>
        <v>2.3831227548123833E-3</v>
      </c>
      <c r="KT104" s="165">
        <f t="shared" si="200"/>
        <v>2.4231339172789395E-3</v>
      </c>
      <c r="KU104" s="165">
        <f t="shared" si="200"/>
        <v>2.4616004048949223E-3</v>
      </c>
      <c r="KV104" s="165">
        <f t="shared" si="200"/>
        <v>2.4984279385726728E-3</v>
      </c>
      <c r="KW104" s="165">
        <f t="shared" si="200"/>
        <v>2.533525242846319E-3</v>
      </c>
      <c r="KX104" s="165">
        <f t="shared" si="200"/>
        <v>2.5668044216143192E-3</v>
      </c>
      <c r="KY104" s="165">
        <f t="shared" si="200"/>
        <v>2.5981813240252972E-3</v>
      </c>
      <c r="KZ104" s="165">
        <f t="shared" si="200"/>
        <v>2.6275758983810844E-3</v>
      </c>
      <c r="LA104" s="165">
        <f t="shared" si="200"/>
        <v>2.6549125319779159E-3</v>
      </c>
      <c r="LB104" s="165">
        <f t="shared" si="200"/>
        <v>2.6801203748694313E-3</v>
      </c>
      <c r="LC104" s="165">
        <f t="shared" si="201"/>
        <v>2.7031336456131952E-3</v>
      </c>
      <c r="LD104" s="165">
        <f t="shared" si="201"/>
        <v>2.7238919171553868E-3</v>
      </c>
      <c r="LE104" s="165">
        <f t="shared" si="201"/>
        <v>2.7423403811155916E-3</v>
      </c>
      <c r="LF104" s="165">
        <f t="shared" si="201"/>
        <v>2.758430088854443E-3</v>
      </c>
      <c r="LG104" s="165">
        <f t="shared" si="201"/>
        <v>2.7721181678404261E-3</v>
      </c>
      <c r="LH104" s="165">
        <f t="shared" si="201"/>
        <v>2.7833680119774286E-3</v>
      </c>
      <c r="LI104" s="165">
        <f t="shared" si="201"/>
        <v>2.7921494447105642E-3</v>
      </c>
      <c r="LJ104" s="165">
        <f t="shared" si="201"/>
        <v>2.7984388538931466E-3</v>
      </c>
      <c r="LK104" s="165">
        <f t="shared" si="201"/>
        <v>2.802219297571228E-3</v>
      </c>
      <c r="LL104" s="165">
        <f t="shared" si="201"/>
        <v>2.8034805800224005E-3</v>
      </c>
      <c r="LM104" s="165">
        <f t="shared" si="201"/>
        <v>2.8022192975712236E-3</v>
      </c>
      <c r="LN104" s="165">
        <f t="shared" si="201"/>
        <v>2.7984388538931371E-3</v>
      </c>
      <c r="LO104" s="165">
        <f t="shared" si="201"/>
        <v>2.7921494447105499E-3</v>
      </c>
      <c r="LP104" s="165">
        <f t="shared" si="201"/>
        <v>2.7833680119774096E-3</v>
      </c>
      <c r="LQ104" s="165">
        <f t="shared" si="201"/>
        <v>2.7721181678404018E-3</v>
      </c>
      <c r="LR104" s="165">
        <f t="shared" si="201"/>
        <v>2.7584300888544144E-3</v>
      </c>
      <c r="LS104" s="165">
        <f t="shared" si="202"/>
        <v>2.7423403811155582E-3</v>
      </c>
      <c r="LT104" s="165">
        <f t="shared" si="202"/>
        <v>2.723891917155349E-3</v>
      </c>
      <c r="LU104" s="165">
        <f t="shared" si="202"/>
        <v>2.7031336456131531E-3</v>
      </c>
      <c r="LV104" s="165">
        <f t="shared" si="202"/>
        <v>2.6801203748693853E-3</v>
      </c>
      <c r="LW104" s="165">
        <f t="shared" si="202"/>
        <v>2.6549125319778651E-3</v>
      </c>
      <c r="LX104" s="165">
        <f t="shared" si="202"/>
        <v>2.6275758983810298E-3</v>
      </c>
      <c r="LY104" s="165">
        <f t="shared" si="202"/>
        <v>2.5981813240252391E-3</v>
      </c>
      <c r="LZ104" s="165">
        <f t="shared" si="202"/>
        <v>2.5668044216142572E-3</v>
      </c>
      <c r="MA104" s="165">
        <f t="shared" si="202"/>
        <v>2.533525242846254E-3</v>
      </c>
      <c r="MB104" s="165">
        <f t="shared" si="202"/>
        <v>2.4984279385726034E-3</v>
      </c>
      <c r="MC104" s="165">
        <f t="shared" si="202"/>
        <v>2.4616004048948498E-3</v>
      </c>
      <c r="MD104" s="165">
        <f t="shared" si="202"/>
        <v>2.4231339172788645E-3</v>
      </c>
      <c r="ME104" s="165">
        <f t="shared" si="202"/>
        <v>2.3831227548123052E-3</v>
      </c>
      <c r="MF104" s="165">
        <f t="shared" si="202"/>
        <v>2.3416638167626496E-3</v>
      </c>
      <c r="MG104" s="165">
        <f t="shared" si="202"/>
        <v>2.2988562336084435E-3</v>
      </c>
      <c r="MH104" s="165">
        <f t="shared" si="202"/>
        <v>2.254800974716004E-3</v>
      </c>
      <c r="MI104" s="165">
        <f t="shared" si="203"/>
        <v>2.2096004548179289E-3</v>
      </c>
      <c r="MJ104" s="165">
        <f t="shared" si="203"/>
        <v>2.163358141418807E-3</v>
      </c>
      <c r="MK104" s="165">
        <f t="shared" si="203"/>
        <v>2.1161781652079513E-3</v>
      </c>
      <c r="ML104" s="165">
        <f t="shared" si="203"/>
        <v>2.0681649354995072E-3</v>
      </c>
      <c r="MM104" s="165">
        <f t="shared" si="203"/>
        <v>2.0194227626475808E-3</v>
      </c>
      <c r="MN104" s="165">
        <f t="shared" si="203"/>
        <v>1.9700554892990419E-3</v>
      </c>
      <c r="MO104" s="165">
        <f t="shared" si="203"/>
        <v>1.9201661322502186E-3</v>
      </c>
      <c r="MP104" s="165">
        <f t="shared" si="203"/>
        <v>1.8698565365669292E-3</v>
      </c>
      <c r="MQ104" s="165">
        <f t="shared" si="203"/>
        <v>1.8192270435112283E-3</v>
      </c>
      <c r="MR104" s="165">
        <f t="shared" si="203"/>
        <v>1.7683761736940699E-3</v>
      </c>
      <c r="MS104" s="165">
        <f t="shared" si="203"/>
        <v>1.7174003267419542E-3</v>
      </c>
      <c r="MT104" s="165">
        <f t="shared" si="203"/>
        <v>1.6663934986288159E-3</v>
      </c>
      <c r="MU104" s="165">
        <f t="shared" si="203"/>
        <v>1.6154470176831055E-3</v>
      </c>
      <c r="MV104" s="165">
        <f t="shared" si="203"/>
        <v>1.5646493001355221E-3</v>
      </c>
      <c r="MW104" s="165">
        <f t="shared" si="203"/>
        <v>1.5140856259263842E-3</v>
      </c>
      <c r="MX104" s="165">
        <f t="shared" si="203"/>
        <v>1.4638379353443954E-3</v>
      </c>
      <c r="MY104" s="165">
        <f t="shared" si="204"/>
        <v>1.4139846469218048E-3</v>
      </c>
      <c r="MZ104" s="165">
        <f t="shared" si="204"/>
        <v>1.3646004968657886E-3</v>
      </c>
      <c r="NA104" s="165">
        <f t="shared" si="204"/>
        <v>1.3157564001634327E-3</v>
      </c>
      <c r="NB104" s="165">
        <f t="shared" si="204"/>
        <v>1.2675193333589834E-3</v>
      </c>
      <c r="NC104" s="165">
        <f t="shared" si="204"/>
        <v>1.2199522388680751E-3</v>
      </c>
      <c r="ND104" s="165">
        <f t="shared" si="204"/>
        <v>1.1731139505652896E-3</v>
      </c>
      <c r="NE104" s="165">
        <f t="shared" si="204"/>
        <v>1.1270591402595277E-3</v>
      </c>
      <c r="NF104" s="165">
        <f t="shared" si="204"/>
        <v>1.0818382845569669E-3</v>
      </c>
      <c r="NG104" s="165">
        <f t="shared" si="204"/>
        <v>1.0374976515045097E-3</v>
      </c>
      <c r="NH104" s="165">
        <f t="shared" si="204"/>
        <v>9.9407930630814978E-4</v>
      </c>
      <c r="NI104" s="165">
        <f t="shared" si="204"/>
        <v>9.5162113533101304E-4</v>
      </c>
      <c r="NJ104" s="165">
        <f t="shared" si="204"/>
        <v>9.1015688749541133E-4</v>
      </c>
      <c r="NK104" s="165">
        <f t="shared" si="204"/>
        <v>8.6971623214222014E-4</v>
      </c>
      <c r="NL104" s="165">
        <f t="shared" si="204"/>
        <v>8.3032483233957011E-4</v>
      </c>
      <c r="NM104" s="165">
        <f t="shared" si="204"/>
        <v>7.9200443258117305E-4</v>
      </c>
      <c r="NN104" s="165">
        <f t="shared" si="204"/>
        <v>7.5477295977267563E-4</v>
      </c>
      <c r="NO104" s="165">
        <f t="shared" si="205"/>
        <v>7.1864463637208919E-4</v>
      </c>
      <c r="NP104" s="165">
        <f t="shared" si="205"/>
        <v>6.8363010452744829E-4</v>
      </c>
      <c r="NQ104" s="165">
        <f t="shared" si="205"/>
        <v>6.4973656004112127E-4</v>
      </c>
      <c r="NR104" s="165">
        <f t="shared" si="205"/>
        <v>6.1696789498533904E-4</v>
      </c>
      <c r="NS104" s="165">
        <f t="shared" si="205"/>
        <v>5.8532484779713579E-4</v>
      </c>
      <c r="NT104" s="165">
        <f t="shared" si="205"/>
        <v>5.548051596925475E-4</v>
      </c>
      <c r="NU104" s="165">
        <f t="shared" si="205"/>
        <v>5.2540373625915003E-4</v>
      </c>
      <c r="NV104" s="165">
        <f t="shared" si="205"/>
        <v>4.9711281311225165E-4</v>
      </c>
      <c r="NW104" s="165">
        <f t="shared" si="205"/>
        <v>4.699221245327777E-4</v>
      </c>
      <c r="NX104" s="165">
        <f t="shared" si="205"/>
        <v>4.4381907404345662E-4</v>
      </c>
      <c r="NY104" s="165">
        <f t="shared" si="205"/>
        <v>4.1878890592376397E-4</v>
      </c>
      <c r="NZ104" s="165">
        <f t="shared" si="205"/>
        <v>3.9481487671255228E-4</v>
      </c>
      <c r="OA104" s="165">
        <f t="shared" si="205"/>
        <v>3.7187842579976515E-4</v>
      </c>
      <c r="OB104" s="165">
        <f t="shared" si="205"/>
        <v>3.4995934426448422E-4</v>
      </c>
      <c r="OC104" s="165">
        <f t="shared" si="205"/>
        <v>3.2903594117512968E-4</v>
      </c>
      <c r="OD104" s="165">
        <f t="shared" si="205"/>
        <v>3.090852066283478E-4</v>
      </c>
      <c r="OE104" s="165">
        <f t="shared" si="206"/>
        <v>2.9008297086534726E-4</v>
      </c>
      <c r="OF104" s="165">
        <f t="shared" si="206"/>
        <v>2.7200405886762568E-4</v>
      </c>
      <c r="OG104" s="165">
        <f t="shared" si="206"/>
        <v>2.5482243989760362E-4</v>
      </c>
      <c r="OH104" s="165">
        <f t="shared" si="206"/>
        <v>2.3851137151312789E-4</v>
      </c>
      <c r="OI104" s="165">
        <f t="shared" si="206"/>
        <v>2.230435376476383E-4</v>
      </c>
      <c r="OJ104" s="165">
        <f t="shared" si="206"/>
        <v>2.0839118040955469E-4</v>
      </c>
      <c r="OK104" s="165">
        <f t="shared" si="179"/>
        <v>1.9452622531471314E-4</v>
      </c>
      <c r="OL104" s="165">
        <f t="shared" si="179"/>
        <v>1.8142039972408601E-4</v>
      </c>
      <c r="OM104" s="165">
        <f t="shared" si="179"/>
        <v>1.6904534431523143E-4</v>
      </c>
      <c r="ON104" s="165">
        <f t="shared" si="179"/>
        <v>1.5737271746962893E-4</v>
      </c>
      <c r="OO104" s="165">
        <f t="shared" si="179"/>
        <v>1.4637429250900755E-4</v>
      </c>
      <c r="OP104" s="165">
        <f t="shared" si="179"/>
        <v>1.360220477617721E-4</v>
      </c>
      <c r="OQ104" s="165">
        <f t="shared" si="179"/>
        <v>1.2628824948547677E-4</v>
      </c>
      <c r="OR104" s="165">
        <f t="shared" si="179"/>
        <v>1.1714552771287578E-4</v>
      </c>
      <c r="OS104" s="165">
        <f t="shared" si="179"/>
        <v>1.0856694512727691E-4</v>
      </c>
      <c r="OT104" s="165">
        <f t="shared" si="179"/>
        <v>1.0052605910769836E-4</v>
      </c>
      <c r="OU104" s="165">
        <f t="shared" si="179"/>
        <v>9.2996977115637414E-5</v>
      </c>
      <c r="OV104" s="165">
        <f t="shared" si="179"/>
        <v>8.5954405623109114E-5</v>
      </c>
      <c r="OW104" s="165">
        <f t="shared" si="199"/>
        <v>7.9373692806049712E-5</v>
      </c>
      <c r="OX104" s="165">
        <f t="shared" si="199"/>
        <v>7.3230865248249692E-5</v>
      </c>
      <c r="OY104" s="165">
        <f t="shared" si="199"/>
        <v>6.7502658918782782E-5</v>
      </c>
      <c r="OZ104" s="165">
        <f t="shared" si="199"/>
        <v>6.2166544700527983E-5</v>
      </c>
      <c r="PA104" s="165">
        <f t="shared" si="199"/>
        <v>5.7200748758979794E-5</v>
      </c>
      <c r="PB104" s="165">
        <f t="shared" si="199"/>
        <v>5.258426804924021E-5</v>
      </c>
      <c r="PC104" s="165">
        <f t="shared" si="199"/>
        <v>4.8296881265050646E-5</v>
      </c>
      <c r="PD104" s="165">
        <f t="shared" si="199"/>
        <v>4.431915553711372E-5</v>
      </c>
      <c r="PE104" s="165">
        <f t="shared" si="199"/>
        <v>4.0632449188961309E-5</v>
      </c>
      <c r="PF104" s="165">
        <f t="shared" si="171"/>
        <v>3.7218910857419337E-5</v>
      </c>
      <c r="PG104" s="165">
        <f t="shared" si="171"/>
        <v>3.406147528149857E-5</v>
      </c>
      <c r="PH104" s="165">
        <f t="shared" si="171"/>
        <v>3.1143856058498431E-5</v>
      </c>
    </row>
    <row r="105" spans="1:424" x14ac:dyDescent="0.45">
      <c r="A105" s="2"/>
      <c r="B105" s="5"/>
      <c r="C105" s="5"/>
      <c r="D105" s="5"/>
      <c r="E105" s="2"/>
      <c r="F105" s="2"/>
      <c r="G105" s="5"/>
      <c r="H105" s="2"/>
      <c r="I105" s="2"/>
      <c r="J105" s="2"/>
      <c r="K105" s="2"/>
      <c r="L105" s="2"/>
      <c r="M105" s="24"/>
      <c r="N105" s="267"/>
      <c r="O105" s="33"/>
      <c r="P105" s="33"/>
      <c r="Q105" s="33"/>
      <c r="R105" s="33"/>
      <c r="S105" s="33"/>
      <c r="T105" s="33"/>
      <c r="U105" s="5"/>
    </row>
    <row r="106" spans="1:424" ht="15.75" x14ac:dyDescent="0.5">
      <c r="A106" s="5"/>
      <c r="B106" s="419" t="s">
        <v>75</v>
      </c>
      <c r="C106" s="420"/>
      <c r="D106" s="421"/>
      <c r="E106" s="5"/>
      <c r="F106" s="5"/>
      <c r="G106" s="5"/>
      <c r="H106" s="5"/>
      <c r="I106" s="5"/>
      <c r="K106" s="31" t="s">
        <v>84</v>
      </c>
      <c r="L106" s="31"/>
      <c r="M106" s="93">
        <v>1400</v>
      </c>
      <c r="N106" s="268">
        <f>IF(OR(K104="",M106=""),"",ABS(VLOOKUP($M$1,VLookups!$A$43:$B$44,2,FALSE)-_xlfn.NORM.DIST(M106,G104,K104,TRUE)))</f>
        <v>0.75888747762198006</v>
      </c>
      <c r="O106" s="64">
        <f>IF($K$104="","",_xlfn.NORM.INV(ABS(VLOOKUP($M$1,VLookups!$A$43:$B$44,2,FALSE)-O$3),$G$104,$K104))</f>
        <v>1117.6320151266023</v>
      </c>
      <c r="P106" s="65">
        <f>IF($K$104="","",_xlfn.NORM.INV(ABS(VLOOKUP($M$1,VLookups!$A$43:$B$44,2,FALSE)-P$3),$G$104,$K104))</f>
        <v>1482.3679848733977</v>
      </c>
      <c r="Q106" s="66">
        <f>IF($K$104="","",_xlfn.NORM.INV(ABS(VLOOKUP($M$1,VLookups!$A$43:$B$44,2,FALSE)-Q$3),$G$104,$K104))</f>
        <v>1447.4870569231962</v>
      </c>
      <c r="R106" s="67">
        <f>IF($K$104="","",_xlfn.NORM.INV(ABS(VLOOKUP($M$1,VLookups!$A$43:$B$44,2,FALSE)-R$3),$G$104,$K104))</f>
        <v>1419.7648011362942</v>
      </c>
      <c r="S106" s="68">
        <f>IF($K$104="","",_xlfn.NORM.INV(ABS(VLOOKUP($M$1,VLookups!$A$43:$B$44,2,FALSE)-S$3),$G$104,$K104))</f>
        <v>1395.9815741075929</v>
      </c>
      <c r="T106" s="69">
        <f>IF($K$104="","",_xlfn.NORM.INV(ABS(VLOOKUP($M$1,VLookups!$A$43:$B$44,2,FALSE)-T$3),$G$104,$K104))</f>
        <v>1374.6235011842866</v>
      </c>
      <c r="U106" s="5"/>
      <c r="HP106" s="204">
        <f>IF(AND($D$112&gt;0,$D$113&gt;0),IF(OR(W104&lt;$D$112,W104=$D$112),HP104,0),"")</f>
        <v>3.1143856058498431E-5</v>
      </c>
      <c r="HQ106" s="204">
        <f t="shared" ref="HQ106:KB106" si="220">IF(AND($D$112&gt;0,$D$113&gt;0),IF(OR(X104&lt;$D$112,X104=$D$112),HQ104,0),"")</f>
        <v>3.406147528150725E-5</v>
      </c>
      <c r="HR106" s="204">
        <f t="shared" si="220"/>
        <v>3.7218910857428628E-5</v>
      </c>
      <c r="HS106" s="204">
        <f t="shared" si="220"/>
        <v>4.0632449188971229E-5</v>
      </c>
      <c r="HT106" s="204">
        <f t="shared" si="220"/>
        <v>4.4319155537124345E-5</v>
      </c>
      <c r="HU106" s="204">
        <f t="shared" si="220"/>
        <v>4.8296881265062017E-5</v>
      </c>
      <c r="HV106" s="204">
        <f t="shared" si="220"/>
        <v>5.2584268049252252E-5</v>
      </c>
      <c r="HW106" s="204">
        <f t="shared" si="220"/>
        <v>5.7200748758992614E-5</v>
      </c>
      <c r="HX106" s="204">
        <f t="shared" si="220"/>
        <v>6.2166544700541684E-5</v>
      </c>
      <c r="HY106" s="204">
        <f t="shared" si="220"/>
        <v>6.7502658918797351E-5</v>
      </c>
      <c r="HZ106" s="204">
        <f t="shared" si="220"/>
        <v>7.3230865248265141E-5</v>
      </c>
      <c r="IA106" s="204">
        <f t="shared" si="220"/>
        <v>7.9373692806066111E-5</v>
      </c>
      <c r="IB106" s="204">
        <f t="shared" si="220"/>
        <v>8.5954405623126569E-5</v>
      </c>
      <c r="IC106" s="204">
        <f t="shared" si="220"/>
        <v>9.2996977115655831E-5</v>
      </c>
      <c r="ID106" s="204">
        <f t="shared" si="220"/>
        <v>1.005260591077178E-4</v>
      </c>
      <c r="IE106" s="204">
        <f t="shared" si="220"/>
        <v>1.0856694512729746E-4</v>
      </c>
      <c r="IF106" s="204">
        <f t="shared" si="220"/>
        <v>1.1714552771289759E-4</v>
      </c>
      <c r="IG106" s="204">
        <f t="shared" si="220"/>
        <v>1.2628824948549965E-4</v>
      </c>
      <c r="IH106" s="204">
        <f t="shared" si="220"/>
        <v>1.3602204776179614E-4</v>
      </c>
      <c r="II106" s="204">
        <f t="shared" si="220"/>
        <v>1.4637429250903298E-4</v>
      </c>
      <c r="IJ106" s="204">
        <f t="shared" si="220"/>
        <v>1.5737271746965541E-4</v>
      </c>
      <c r="IK106" s="204">
        <f t="shared" si="220"/>
        <v>1.6904534431525918E-4</v>
      </c>
      <c r="IL106" s="204">
        <f t="shared" si="220"/>
        <v>1.8142039972411504E-4</v>
      </c>
      <c r="IM106" s="204">
        <f t="shared" si="220"/>
        <v>1.9452622531474366E-4</v>
      </c>
      <c r="IN106" s="204">
        <f t="shared" si="220"/>
        <v>2.0839118040958651E-4</v>
      </c>
      <c r="IO106" s="204">
        <f t="shared" si="220"/>
        <v>2.2304353764767147E-4</v>
      </c>
      <c r="IP106" s="204">
        <f t="shared" si="220"/>
        <v>2.3851137151316263E-4</v>
      </c>
      <c r="IQ106" s="204">
        <f t="shared" si="220"/>
        <v>2.5482243989763983E-4</v>
      </c>
      <c r="IR106" s="204">
        <f t="shared" si="220"/>
        <v>2.7200405886766325E-4</v>
      </c>
      <c r="IS106" s="204">
        <f t="shared" si="220"/>
        <v>2.9008297086538629E-4</v>
      </c>
      <c r="IT106" s="204">
        <f t="shared" si="220"/>
        <v>3.090852066283884E-4</v>
      </c>
      <c r="IU106" s="204">
        <f t="shared" si="220"/>
        <v>3.2903594117517174E-4</v>
      </c>
      <c r="IV106" s="204">
        <f t="shared" si="220"/>
        <v>3.4995934426452764E-4</v>
      </c>
      <c r="IW106" s="204">
        <f t="shared" si="220"/>
        <v>3.7187842579981004E-4</v>
      </c>
      <c r="IX106" s="204">
        <f t="shared" si="220"/>
        <v>3.9481487671259847E-4</v>
      </c>
      <c r="IY106" s="204">
        <f t="shared" si="220"/>
        <v>4.1878890592381173E-4</v>
      </c>
      <c r="IZ106" s="204">
        <f t="shared" si="220"/>
        <v>4.4381907404350562E-4</v>
      </c>
      <c r="JA106" s="204">
        <f t="shared" si="220"/>
        <v>4.6992212453282877E-4</v>
      </c>
      <c r="JB106" s="204">
        <f t="shared" si="220"/>
        <v>4.9711281311230467E-4</v>
      </c>
      <c r="JC106" s="204">
        <f t="shared" si="220"/>
        <v>5.2540373625920532E-4</v>
      </c>
      <c r="JD106" s="204">
        <f t="shared" si="220"/>
        <v>5.5480515969260496E-4</v>
      </c>
      <c r="JE106" s="204">
        <f t="shared" si="220"/>
        <v>5.8532484779719532E-4</v>
      </c>
      <c r="JF106" s="204">
        <f t="shared" si="220"/>
        <v>6.1696789498540063E-4</v>
      </c>
      <c r="JG106" s="204">
        <f t="shared" si="220"/>
        <v>6.4973656004118524E-4</v>
      </c>
      <c r="JH106" s="204">
        <f t="shared" si="220"/>
        <v>6.8363010452751431E-4</v>
      </c>
      <c r="JI106" s="204">
        <f t="shared" si="220"/>
        <v>7.1864463637215728E-4</v>
      </c>
      <c r="JJ106" s="204">
        <f t="shared" si="220"/>
        <v>7.54772959772746E-4</v>
      </c>
      <c r="JK106" s="204">
        <f t="shared" si="220"/>
        <v>7.920044325812458E-4</v>
      </c>
      <c r="JL106" s="204">
        <f t="shared" si="220"/>
        <v>8.303248323396447E-4</v>
      </c>
      <c r="JM106" s="204">
        <f t="shared" si="220"/>
        <v>8.6971623214229658E-4</v>
      </c>
      <c r="JN106" s="204">
        <f t="shared" si="220"/>
        <v>9.1015688749549004E-4</v>
      </c>
      <c r="JO106" s="204">
        <f t="shared" si="220"/>
        <v>9.5162113533109349E-4</v>
      </c>
      <c r="JP106" s="204">
        <f t="shared" si="220"/>
        <v>9.9407930630823196E-4</v>
      </c>
      <c r="JQ106" s="204">
        <f t="shared" si="220"/>
        <v>1.0374976515045941E-3</v>
      </c>
      <c r="JR106" s="204">
        <f t="shared" si="220"/>
        <v>1.0818382845570527E-3</v>
      </c>
      <c r="JS106" s="204">
        <f t="shared" si="220"/>
        <v>1.1270591402596153E-3</v>
      </c>
      <c r="JT106" s="204">
        <f t="shared" si="220"/>
        <v>1.1731139505653789E-3</v>
      </c>
      <c r="JU106" s="204">
        <f t="shared" si="220"/>
        <v>1.2199522388681655E-3</v>
      </c>
      <c r="JV106" s="204">
        <f t="shared" si="220"/>
        <v>0</v>
      </c>
      <c r="JW106" s="204">
        <f t="shared" si="220"/>
        <v>0</v>
      </c>
      <c r="JX106" s="204">
        <f t="shared" si="220"/>
        <v>0</v>
      </c>
      <c r="JY106" s="204">
        <f t="shared" si="220"/>
        <v>0</v>
      </c>
      <c r="JZ106" s="204">
        <f t="shared" si="220"/>
        <v>0</v>
      </c>
      <c r="KA106" s="204">
        <f t="shared" si="220"/>
        <v>0</v>
      </c>
      <c r="KB106" s="204">
        <f t="shared" si="220"/>
        <v>0</v>
      </c>
      <c r="KC106" s="204">
        <f t="shared" ref="KC106:MN106" si="221">IF(AND($D$112&gt;0,$D$113&gt;0),IF(OR(CJ104&lt;$D$112,CJ104=$D$112),KC104,0),"")</f>
        <v>0</v>
      </c>
      <c r="KD106" s="204">
        <f t="shared" si="221"/>
        <v>0</v>
      </c>
      <c r="KE106" s="204">
        <f t="shared" si="221"/>
        <v>0</v>
      </c>
      <c r="KF106" s="204">
        <f t="shared" si="221"/>
        <v>0</v>
      </c>
      <c r="KG106" s="204">
        <f t="shared" si="221"/>
        <v>0</v>
      </c>
      <c r="KH106" s="204">
        <f t="shared" si="221"/>
        <v>0</v>
      </c>
      <c r="KI106" s="204">
        <f t="shared" si="221"/>
        <v>0</v>
      </c>
      <c r="KJ106" s="204">
        <f t="shared" si="221"/>
        <v>0</v>
      </c>
      <c r="KK106" s="204">
        <f t="shared" si="221"/>
        <v>0</v>
      </c>
      <c r="KL106" s="204">
        <f t="shared" si="221"/>
        <v>0</v>
      </c>
      <c r="KM106" s="204">
        <f t="shared" si="221"/>
        <v>0</v>
      </c>
      <c r="KN106" s="204">
        <f t="shared" si="221"/>
        <v>0</v>
      </c>
      <c r="KO106" s="204">
        <f t="shared" si="221"/>
        <v>0</v>
      </c>
      <c r="KP106" s="204">
        <f t="shared" si="221"/>
        <v>0</v>
      </c>
      <c r="KQ106" s="204">
        <f t="shared" si="221"/>
        <v>0</v>
      </c>
      <c r="KR106" s="204">
        <f t="shared" si="221"/>
        <v>0</v>
      </c>
      <c r="KS106" s="204">
        <f t="shared" si="221"/>
        <v>0</v>
      </c>
      <c r="KT106" s="204">
        <f t="shared" si="221"/>
        <v>0</v>
      </c>
      <c r="KU106" s="204">
        <f t="shared" si="221"/>
        <v>0</v>
      </c>
      <c r="KV106" s="204">
        <f t="shared" si="221"/>
        <v>0</v>
      </c>
      <c r="KW106" s="204">
        <f t="shared" si="221"/>
        <v>0</v>
      </c>
      <c r="KX106" s="204">
        <f t="shared" si="221"/>
        <v>0</v>
      </c>
      <c r="KY106" s="204">
        <f t="shared" si="221"/>
        <v>0</v>
      </c>
      <c r="KZ106" s="204">
        <f t="shared" si="221"/>
        <v>0</v>
      </c>
      <c r="LA106" s="204">
        <f t="shared" si="221"/>
        <v>0</v>
      </c>
      <c r="LB106" s="204">
        <f t="shared" si="221"/>
        <v>0</v>
      </c>
      <c r="LC106" s="204">
        <f t="shared" si="221"/>
        <v>0</v>
      </c>
      <c r="LD106" s="204">
        <f t="shared" si="221"/>
        <v>0</v>
      </c>
      <c r="LE106" s="204">
        <f t="shared" si="221"/>
        <v>0</v>
      </c>
      <c r="LF106" s="204">
        <f t="shared" si="221"/>
        <v>0</v>
      </c>
      <c r="LG106" s="204">
        <f t="shared" si="221"/>
        <v>0</v>
      </c>
      <c r="LH106" s="204">
        <f t="shared" si="221"/>
        <v>0</v>
      </c>
      <c r="LI106" s="204">
        <f t="shared" si="221"/>
        <v>0</v>
      </c>
      <c r="LJ106" s="204">
        <f t="shared" si="221"/>
        <v>0</v>
      </c>
      <c r="LK106" s="204">
        <f t="shared" si="221"/>
        <v>0</v>
      </c>
      <c r="LL106" s="204">
        <f t="shared" si="221"/>
        <v>0</v>
      </c>
      <c r="LM106" s="204">
        <f t="shared" si="221"/>
        <v>0</v>
      </c>
      <c r="LN106" s="204">
        <f t="shared" si="221"/>
        <v>0</v>
      </c>
      <c r="LO106" s="204">
        <f t="shared" si="221"/>
        <v>0</v>
      </c>
      <c r="LP106" s="204">
        <f t="shared" si="221"/>
        <v>0</v>
      </c>
      <c r="LQ106" s="204">
        <f t="shared" si="221"/>
        <v>0</v>
      </c>
      <c r="LR106" s="204">
        <f t="shared" si="221"/>
        <v>0</v>
      </c>
      <c r="LS106" s="204">
        <f t="shared" si="221"/>
        <v>0</v>
      </c>
      <c r="LT106" s="204">
        <f t="shared" si="221"/>
        <v>0</v>
      </c>
      <c r="LU106" s="204">
        <f t="shared" si="221"/>
        <v>0</v>
      </c>
      <c r="LV106" s="204">
        <f t="shared" si="221"/>
        <v>0</v>
      </c>
      <c r="LW106" s="204">
        <f t="shared" si="221"/>
        <v>0</v>
      </c>
      <c r="LX106" s="204">
        <f t="shared" si="221"/>
        <v>0</v>
      </c>
      <c r="LY106" s="204">
        <f t="shared" si="221"/>
        <v>0</v>
      </c>
      <c r="LZ106" s="204">
        <f t="shared" si="221"/>
        <v>0</v>
      </c>
      <c r="MA106" s="204">
        <f t="shared" si="221"/>
        <v>0</v>
      </c>
      <c r="MB106" s="204">
        <f t="shared" si="221"/>
        <v>0</v>
      </c>
      <c r="MC106" s="204">
        <f t="shared" si="221"/>
        <v>0</v>
      </c>
      <c r="MD106" s="204">
        <f t="shared" si="221"/>
        <v>0</v>
      </c>
      <c r="ME106" s="204">
        <f t="shared" si="221"/>
        <v>0</v>
      </c>
      <c r="MF106" s="204">
        <f t="shared" si="221"/>
        <v>0</v>
      </c>
      <c r="MG106" s="204">
        <f t="shared" si="221"/>
        <v>0</v>
      </c>
      <c r="MH106" s="204">
        <f t="shared" si="221"/>
        <v>0</v>
      </c>
      <c r="MI106" s="204">
        <f t="shared" si="221"/>
        <v>0</v>
      </c>
      <c r="MJ106" s="204">
        <f t="shared" si="221"/>
        <v>0</v>
      </c>
      <c r="MK106" s="204">
        <f t="shared" si="221"/>
        <v>0</v>
      </c>
      <c r="ML106" s="204">
        <f t="shared" si="221"/>
        <v>0</v>
      </c>
      <c r="MM106" s="204">
        <f t="shared" si="221"/>
        <v>0</v>
      </c>
      <c r="MN106" s="204">
        <f t="shared" si="221"/>
        <v>0</v>
      </c>
      <c r="MO106" s="204">
        <f t="shared" ref="MO106:OZ106" si="222">IF(AND($D$112&gt;0,$D$113&gt;0),IF(OR(EV104&lt;$D$112,EV104=$D$112),MO104,0),"")</f>
        <v>0</v>
      </c>
      <c r="MP106" s="204">
        <f t="shared" si="222"/>
        <v>0</v>
      </c>
      <c r="MQ106" s="204">
        <f t="shared" si="222"/>
        <v>0</v>
      </c>
      <c r="MR106" s="204">
        <f t="shared" si="222"/>
        <v>0</v>
      </c>
      <c r="MS106" s="204">
        <f t="shared" si="222"/>
        <v>0</v>
      </c>
      <c r="MT106" s="204">
        <f t="shared" si="222"/>
        <v>0</v>
      </c>
      <c r="MU106" s="204">
        <f t="shared" si="222"/>
        <v>0</v>
      </c>
      <c r="MV106" s="204">
        <f t="shared" si="222"/>
        <v>0</v>
      </c>
      <c r="MW106" s="204">
        <f t="shared" si="222"/>
        <v>0</v>
      </c>
      <c r="MX106" s="204">
        <f t="shared" si="222"/>
        <v>0</v>
      </c>
      <c r="MY106" s="204">
        <f t="shared" si="222"/>
        <v>0</v>
      </c>
      <c r="MZ106" s="204">
        <f t="shared" si="222"/>
        <v>0</v>
      </c>
      <c r="NA106" s="204">
        <f t="shared" si="222"/>
        <v>0</v>
      </c>
      <c r="NB106" s="204">
        <f t="shared" si="222"/>
        <v>0</v>
      </c>
      <c r="NC106" s="204">
        <f t="shared" si="222"/>
        <v>0</v>
      </c>
      <c r="ND106" s="204">
        <f t="shared" si="222"/>
        <v>0</v>
      </c>
      <c r="NE106" s="204">
        <f t="shared" si="222"/>
        <v>0</v>
      </c>
      <c r="NF106" s="204">
        <f t="shared" si="222"/>
        <v>0</v>
      </c>
      <c r="NG106" s="204">
        <f t="shared" si="222"/>
        <v>0</v>
      </c>
      <c r="NH106" s="204">
        <f t="shared" si="222"/>
        <v>0</v>
      </c>
      <c r="NI106" s="204">
        <f t="shared" si="222"/>
        <v>0</v>
      </c>
      <c r="NJ106" s="204">
        <f t="shared" si="222"/>
        <v>0</v>
      </c>
      <c r="NK106" s="204">
        <f t="shared" si="222"/>
        <v>0</v>
      </c>
      <c r="NL106" s="204">
        <f t="shared" si="222"/>
        <v>0</v>
      </c>
      <c r="NM106" s="204">
        <f t="shared" si="222"/>
        <v>0</v>
      </c>
      <c r="NN106" s="204">
        <f t="shared" si="222"/>
        <v>0</v>
      </c>
      <c r="NO106" s="204">
        <f t="shared" si="222"/>
        <v>0</v>
      </c>
      <c r="NP106" s="204">
        <f t="shared" si="222"/>
        <v>0</v>
      </c>
      <c r="NQ106" s="204">
        <f t="shared" si="222"/>
        <v>0</v>
      </c>
      <c r="NR106" s="204">
        <f t="shared" si="222"/>
        <v>0</v>
      </c>
      <c r="NS106" s="204">
        <f t="shared" si="222"/>
        <v>0</v>
      </c>
      <c r="NT106" s="204">
        <f t="shared" si="222"/>
        <v>0</v>
      </c>
      <c r="NU106" s="204">
        <f t="shared" si="222"/>
        <v>0</v>
      </c>
      <c r="NV106" s="204">
        <f t="shared" si="222"/>
        <v>0</v>
      </c>
      <c r="NW106" s="204">
        <f t="shared" si="222"/>
        <v>0</v>
      </c>
      <c r="NX106" s="204">
        <f t="shared" si="222"/>
        <v>0</v>
      </c>
      <c r="NY106" s="204">
        <f t="shared" si="222"/>
        <v>0</v>
      </c>
      <c r="NZ106" s="204">
        <f t="shared" si="222"/>
        <v>0</v>
      </c>
      <c r="OA106" s="204">
        <f t="shared" si="222"/>
        <v>0</v>
      </c>
      <c r="OB106" s="204">
        <f t="shared" si="222"/>
        <v>0</v>
      </c>
      <c r="OC106" s="204">
        <f t="shared" si="222"/>
        <v>0</v>
      </c>
      <c r="OD106" s="204">
        <f t="shared" si="222"/>
        <v>0</v>
      </c>
      <c r="OE106" s="204">
        <f t="shared" si="222"/>
        <v>0</v>
      </c>
      <c r="OF106" s="204">
        <f t="shared" si="222"/>
        <v>0</v>
      </c>
      <c r="OG106" s="204">
        <f t="shared" si="222"/>
        <v>0</v>
      </c>
      <c r="OH106" s="204">
        <f t="shared" si="222"/>
        <v>0</v>
      </c>
      <c r="OI106" s="204">
        <f t="shared" si="222"/>
        <v>0</v>
      </c>
      <c r="OJ106" s="204">
        <f t="shared" si="222"/>
        <v>0</v>
      </c>
      <c r="OK106" s="204">
        <f t="shared" si="222"/>
        <v>0</v>
      </c>
      <c r="OL106" s="204">
        <f t="shared" si="222"/>
        <v>0</v>
      </c>
      <c r="OM106" s="204">
        <f t="shared" si="222"/>
        <v>0</v>
      </c>
      <c r="ON106" s="204">
        <f t="shared" si="222"/>
        <v>0</v>
      </c>
      <c r="OO106" s="204">
        <f t="shared" si="222"/>
        <v>0</v>
      </c>
      <c r="OP106" s="204">
        <f t="shared" si="222"/>
        <v>0</v>
      </c>
      <c r="OQ106" s="204">
        <f t="shared" si="222"/>
        <v>0</v>
      </c>
      <c r="OR106" s="204">
        <f t="shared" si="222"/>
        <v>0</v>
      </c>
      <c r="OS106" s="204">
        <f t="shared" si="222"/>
        <v>0</v>
      </c>
      <c r="OT106" s="204">
        <f t="shared" si="222"/>
        <v>0</v>
      </c>
      <c r="OU106" s="204">
        <f t="shared" si="222"/>
        <v>0</v>
      </c>
      <c r="OV106" s="204">
        <f t="shared" si="222"/>
        <v>0</v>
      </c>
      <c r="OW106" s="204">
        <f t="shared" si="222"/>
        <v>0</v>
      </c>
      <c r="OX106" s="204">
        <f t="shared" si="222"/>
        <v>0</v>
      </c>
      <c r="OY106" s="204">
        <f t="shared" si="222"/>
        <v>0</v>
      </c>
      <c r="OZ106" s="204">
        <f t="shared" si="222"/>
        <v>0</v>
      </c>
      <c r="PA106" s="204">
        <f t="shared" ref="PA106:PH106" si="223">IF(AND($D$112&gt;0,$D$113&gt;0),IF(OR(HH104&lt;$D$112,HH104=$D$112),PA104,0),"")</f>
        <v>0</v>
      </c>
      <c r="PB106" s="204">
        <f t="shared" si="223"/>
        <v>0</v>
      </c>
      <c r="PC106" s="204">
        <f t="shared" si="223"/>
        <v>0</v>
      </c>
      <c r="PD106" s="204">
        <f t="shared" si="223"/>
        <v>0</v>
      </c>
      <c r="PE106" s="204">
        <f t="shared" si="223"/>
        <v>0</v>
      </c>
      <c r="PF106" s="204">
        <f t="shared" si="223"/>
        <v>0</v>
      </c>
      <c r="PG106" s="204">
        <f t="shared" si="223"/>
        <v>0</v>
      </c>
      <c r="PH106" s="204">
        <f t="shared" si="223"/>
        <v>0</v>
      </c>
    </row>
    <row r="107" spans="1:424" x14ac:dyDescent="0.45">
      <c r="A107" s="5"/>
      <c r="B107" s="5"/>
      <c r="C107" s="5"/>
      <c r="D107" s="5"/>
      <c r="E107" s="2"/>
      <c r="F107" s="2"/>
      <c r="G107" s="5"/>
      <c r="H107" s="5"/>
      <c r="I107" s="5"/>
      <c r="J107" s="5"/>
      <c r="K107" s="5"/>
      <c r="L107" s="5"/>
      <c r="M107" s="5"/>
      <c r="N107" s="5"/>
      <c r="O107" s="5"/>
      <c r="P107" s="5"/>
      <c r="Q107" s="5"/>
      <c r="R107" s="5"/>
      <c r="S107" s="5"/>
      <c r="T107" s="5"/>
      <c r="U107" s="5"/>
      <c r="HP107" s="204">
        <f>IF(AND($D$112&gt;0,$D$113&gt;0),IF(AND(W104&gt;$D$112,OR(W104&lt;$D$113,W104=$D$113)),HP104,0),"")</f>
        <v>0</v>
      </c>
      <c r="HQ107" s="204">
        <f t="shared" ref="HQ107:KB107" si="224">IF(AND($D$112&gt;0,$D$113&gt;0),IF(AND(X104&gt;$D$112,OR(X104&lt;$D$113,X104=$D$113)),HQ104,0),"")</f>
        <v>0</v>
      </c>
      <c r="HR107" s="204">
        <f t="shared" si="224"/>
        <v>0</v>
      </c>
      <c r="HS107" s="204">
        <f t="shared" si="224"/>
        <v>0</v>
      </c>
      <c r="HT107" s="204">
        <f t="shared" si="224"/>
        <v>0</v>
      </c>
      <c r="HU107" s="204">
        <f t="shared" si="224"/>
        <v>0</v>
      </c>
      <c r="HV107" s="204">
        <f t="shared" si="224"/>
        <v>0</v>
      </c>
      <c r="HW107" s="204">
        <f t="shared" si="224"/>
        <v>0</v>
      </c>
      <c r="HX107" s="204">
        <f t="shared" si="224"/>
        <v>0</v>
      </c>
      <c r="HY107" s="204">
        <f t="shared" si="224"/>
        <v>0</v>
      </c>
      <c r="HZ107" s="204">
        <f t="shared" si="224"/>
        <v>0</v>
      </c>
      <c r="IA107" s="204">
        <f t="shared" si="224"/>
        <v>0</v>
      </c>
      <c r="IB107" s="204">
        <f t="shared" si="224"/>
        <v>0</v>
      </c>
      <c r="IC107" s="204">
        <f t="shared" si="224"/>
        <v>0</v>
      </c>
      <c r="ID107" s="204">
        <f t="shared" si="224"/>
        <v>0</v>
      </c>
      <c r="IE107" s="204">
        <f t="shared" si="224"/>
        <v>0</v>
      </c>
      <c r="IF107" s="204">
        <f t="shared" si="224"/>
        <v>0</v>
      </c>
      <c r="IG107" s="204">
        <f t="shared" si="224"/>
        <v>0</v>
      </c>
      <c r="IH107" s="204">
        <f t="shared" si="224"/>
        <v>0</v>
      </c>
      <c r="II107" s="204">
        <f t="shared" si="224"/>
        <v>0</v>
      </c>
      <c r="IJ107" s="204">
        <f t="shared" si="224"/>
        <v>0</v>
      </c>
      <c r="IK107" s="204">
        <f t="shared" si="224"/>
        <v>0</v>
      </c>
      <c r="IL107" s="204">
        <f t="shared" si="224"/>
        <v>0</v>
      </c>
      <c r="IM107" s="204">
        <f t="shared" si="224"/>
        <v>0</v>
      </c>
      <c r="IN107" s="204">
        <f t="shared" si="224"/>
        <v>0</v>
      </c>
      <c r="IO107" s="204">
        <f t="shared" si="224"/>
        <v>0</v>
      </c>
      <c r="IP107" s="204">
        <f t="shared" si="224"/>
        <v>0</v>
      </c>
      <c r="IQ107" s="204">
        <f t="shared" si="224"/>
        <v>0</v>
      </c>
      <c r="IR107" s="204">
        <f t="shared" si="224"/>
        <v>0</v>
      </c>
      <c r="IS107" s="204">
        <f t="shared" si="224"/>
        <v>0</v>
      </c>
      <c r="IT107" s="204">
        <f t="shared" si="224"/>
        <v>0</v>
      </c>
      <c r="IU107" s="204">
        <f t="shared" si="224"/>
        <v>0</v>
      </c>
      <c r="IV107" s="204">
        <f t="shared" si="224"/>
        <v>0</v>
      </c>
      <c r="IW107" s="204">
        <f t="shared" si="224"/>
        <v>0</v>
      </c>
      <c r="IX107" s="204">
        <f t="shared" si="224"/>
        <v>0</v>
      </c>
      <c r="IY107" s="204">
        <f t="shared" si="224"/>
        <v>0</v>
      </c>
      <c r="IZ107" s="204">
        <f t="shared" si="224"/>
        <v>0</v>
      </c>
      <c r="JA107" s="204">
        <f t="shared" si="224"/>
        <v>0</v>
      </c>
      <c r="JB107" s="204">
        <f t="shared" si="224"/>
        <v>0</v>
      </c>
      <c r="JC107" s="204">
        <f t="shared" si="224"/>
        <v>0</v>
      </c>
      <c r="JD107" s="204">
        <f t="shared" si="224"/>
        <v>0</v>
      </c>
      <c r="JE107" s="204">
        <f t="shared" si="224"/>
        <v>0</v>
      </c>
      <c r="JF107" s="204">
        <f t="shared" si="224"/>
        <v>0</v>
      </c>
      <c r="JG107" s="204">
        <f t="shared" si="224"/>
        <v>0</v>
      </c>
      <c r="JH107" s="204">
        <f t="shared" si="224"/>
        <v>0</v>
      </c>
      <c r="JI107" s="204">
        <f t="shared" si="224"/>
        <v>0</v>
      </c>
      <c r="JJ107" s="204">
        <f t="shared" si="224"/>
        <v>0</v>
      </c>
      <c r="JK107" s="204">
        <f t="shared" si="224"/>
        <v>0</v>
      </c>
      <c r="JL107" s="204">
        <f t="shared" si="224"/>
        <v>0</v>
      </c>
      <c r="JM107" s="204">
        <f t="shared" si="224"/>
        <v>0</v>
      </c>
      <c r="JN107" s="204">
        <f t="shared" si="224"/>
        <v>0</v>
      </c>
      <c r="JO107" s="204">
        <f t="shared" si="224"/>
        <v>0</v>
      </c>
      <c r="JP107" s="204">
        <f t="shared" si="224"/>
        <v>0</v>
      </c>
      <c r="JQ107" s="204">
        <f t="shared" si="224"/>
        <v>0</v>
      </c>
      <c r="JR107" s="204">
        <f t="shared" si="224"/>
        <v>0</v>
      </c>
      <c r="JS107" s="204">
        <f t="shared" si="224"/>
        <v>0</v>
      </c>
      <c r="JT107" s="204">
        <f t="shared" si="224"/>
        <v>0</v>
      </c>
      <c r="JU107" s="204">
        <f t="shared" si="224"/>
        <v>0</v>
      </c>
      <c r="JV107" s="204">
        <f t="shared" si="224"/>
        <v>1.2675193333590755E-3</v>
      </c>
      <c r="JW107" s="204">
        <f t="shared" si="224"/>
        <v>1.3157564001635255E-3</v>
      </c>
      <c r="JX107" s="204">
        <f t="shared" si="224"/>
        <v>1.3646004968658827E-3</v>
      </c>
      <c r="JY107" s="204">
        <f t="shared" si="224"/>
        <v>1.4139846469219E-3</v>
      </c>
      <c r="JZ107" s="204">
        <f t="shared" si="224"/>
        <v>1.4638379353444913E-3</v>
      </c>
      <c r="KA107" s="204">
        <f t="shared" si="224"/>
        <v>1.5140856259264809E-3</v>
      </c>
      <c r="KB107" s="204">
        <f t="shared" si="224"/>
        <v>1.564649300135619E-3</v>
      </c>
      <c r="KC107" s="204">
        <f t="shared" ref="KC107:MN107" si="225">IF(AND($D$112&gt;0,$D$113&gt;0),IF(AND(CJ104&gt;$D$112,OR(CJ104&lt;$D$113,CJ104=$D$113)),KC104,0),"")</f>
        <v>1.6154470176832031E-3</v>
      </c>
      <c r="KD107" s="204">
        <f t="shared" si="225"/>
        <v>1.6663934986289135E-3</v>
      </c>
      <c r="KE107" s="204">
        <f t="shared" si="225"/>
        <v>1.7174003267420518E-3</v>
      </c>
      <c r="KF107" s="204">
        <f t="shared" si="225"/>
        <v>1.7683761736941674E-3</v>
      </c>
      <c r="KG107" s="204">
        <f t="shared" si="225"/>
        <v>1.8192270435113259E-3</v>
      </c>
      <c r="KH107" s="204">
        <f t="shared" si="225"/>
        <v>1.8698565365670261E-3</v>
      </c>
      <c r="KI107" s="204">
        <f t="shared" si="225"/>
        <v>1.9201661322503147E-3</v>
      </c>
      <c r="KJ107" s="204">
        <f t="shared" si="225"/>
        <v>1.9700554892991369E-3</v>
      </c>
      <c r="KK107" s="204">
        <f t="shared" si="225"/>
        <v>2.0194227626476749E-3</v>
      </c>
      <c r="KL107" s="204">
        <f t="shared" si="225"/>
        <v>2.0681649354996005E-3</v>
      </c>
      <c r="KM107" s="204">
        <f t="shared" si="225"/>
        <v>2.1161781652080432E-3</v>
      </c>
      <c r="KN107" s="204">
        <f t="shared" si="225"/>
        <v>2.1633581414188963E-3</v>
      </c>
      <c r="KO107" s="204">
        <f t="shared" si="225"/>
        <v>2.2096004548180165E-3</v>
      </c>
      <c r="KP107" s="204">
        <f t="shared" si="225"/>
        <v>2.2548009747160895E-3</v>
      </c>
      <c r="KQ107" s="204">
        <f t="shared" si="225"/>
        <v>2.2988562336085268E-3</v>
      </c>
      <c r="KR107" s="204">
        <f t="shared" si="225"/>
        <v>2.3416638167627303E-3</v>
      </c>
      <c r="KS107" s="204">
        <f t="shared" si="225"/>
        <v>2.3831227548123833E-3</v>
      </c>
      <c r="KT107" s="204">
        <f t="shared" si="225"/>
        <v>2.4231339172789395E-3</v>
      </c>
      <c r="KU107" s="204">
        <f t="shared" si="225"/>
        <v>2.4616004048949223E-3</v>
      </c>
      <c r="KV107" s="204">
        <f t="shared" si="225"/>
        <v>2.4984279385726728E-3</v>
      </c>
      <c r="KW107" s="204">
        <f t="shared" si="225"/>
        <v>2.533525242846319E-3</v>
      </c>
      <c r="KX107" s="204">
        <f t="shared" si="225"/>
        <v>2.5668044216143192E-3</v>
      </c>
      <c r="KY107" s="204">
        <f t="shared" si="225"/>
        <v>2.5981813240252972E-3</v>
      </c>
      <c r="KZ107" s="204">
        <f t="shared" si="225"/>
        <v>2.6275758983810844E-3</v>
      </c>
      <c r="LA107" s="204">
        <f t="shared" si="225"/>
        <v>2.6549125319779159E-3</v>
      </c>
      <c r="LB107" s="204">
        <f t="shared" si="225"/>
        <v>2.6801203748694313E-3</v>
      </c>
      <c r="LC107" s="204">
        <f t="shared" si="225"/>
        <v>2.7031336456131952E-3</v>
      </c>
      <c r="LD107" s="204">
        <f t="shared" si="225"/>
        <v>2.7238919171553868E-3</v>
      </c>
      <c r="LE107" s="204">
        <f t="shared" si="225"/>
        <v>2.7423403811155916E-3</v>
      </c>
      <c r="LF107" s="204">
        <f t="shared" si="225"/>
        <v>2.758430088854443E-3</v>
      </c>
      <c r="LG107" s="204">
        <f t="shared" si="225"/>
        <v>2.7721181678404261E-3</v>
      </c>
      <c r="LH107" s="204">
        <f t="shared" si="225"/>
        <v>2.7833680119774286E-3</v>
      </c>
      <c r="LI107" s="204">
        <f t="shared" si="225"/>
        <v>2.7921494447105642E-3</v>
      </c>
      <c r="LJ107" s="204">
        <f t="shared" si="225"/>
        <v>2.7984388538931466E-3</v>
      </c>
      <c r="LK107" s="204">
        <f t="shared" si="225"/>
        <v>2.802219297571228E-3</v>
      </c>
      <c r="LL107" s="204">
        <f t="shared" si="225"/>
        <v>2.8034805800224005E-3</v>
      </c>
      <c r="LM107" s="204">
        <f t="shared" si="225"/>
        <v>2.8022192975712236E-3</v>
      </c>
      <c r="LN107" s="204">
        <f t="shared" si="225"/>
        <v>2.7984388538931371E-3</v>
      </c>
      <c r="LO107" s="204">
        <f t="shared" si="225"/>
        <v>2.7921494447105499E-3</v>
      </c>
      <c r="LP107" s="204">
        <f t="shared" si="225"/>
        <v>2.7833680119774096E-3</v>
      </c>
      <c r="LQ107" s="204">
        <f t="shared" si="225"/>
        <v>2.7721181678404018E-3</v>
      </c>
      <c r="LR107" s="204">
        <f t="shared" si="225"/>
        <v>2.7584300888544144E-3</v>
      </c>
      <c r="LS107" s="204">
        <f t="shared" si="225"/>
        <v>2.7423403811155582E-3</v>
      </c>
      <c r="LT107" s="204">
        <f t="shared" si="225"/>
        <v>2.723891917155349E-3</v>
      </c>
      <c r="LU107" s="204">
        <f t="shared" si="225"/>
        <v>2.7031336456131531E-3</v>
      </c>
      <c r="LV107" s="204">
        <f t="shared" si="225"/>
        <v>2.6801203748693853E-3</v>
      </c>
      <c r="LW107" s="204">
        <f t="shared" si="225"/>
        <v>2.6549125319778651E-3</v>
      </c>
      <c r="LX107" s="204">
        <f t="shared" si="225"/>
        <v>2.6275758983810298E-3</v>
      </c>
      <c r="LY107" s="204">
        <f t="shared" si="225"/>
        <v>2.5981813240252391E-3</v>
      </c>
      <c r="LZ107" s="204">
        <f t="shared" si="225"/>
        <v>2.5668044216142572E-3</v>
      </c>
      <c r="MA107" s="204">
        <f t="shared" si="225"/>
        <v>2.533525242846254E-3</v>
      </c>
      <c r="MB107" s="204">
        <f t="shared" si="225"/>
        <v>2.4984279385726034E-3</v>
      </c>
      <c r="MC107" s="204">
        <f t="shared" si="225"/>
        <v>2.4616004048948498E-3</v>
      </c>
      <c r="MD107" s="204">
        <f t="shared" si="225"/>
        <v>2.4231339172788645E-3</v>
      </c>
      <c r="ME107" s="204">
        <f t="shared" si="225"/>
        <v>2.3831227548123052E-3</v>
      </c>
      <c r="MF107" s="204">
        <f t="shared" si="225"/>
        <v>2.3416638167626496E-3</v>
      </c>
      <c r="MG107" s="204">
        <f t="shared" si="225"/>
        <v>2.2988562336084435E-3</v>
      </c>
      <c r="MH107" s="204">
        <f t="shared" si="225"/>
        <v>2.254800974716004E-3</v>
      </c>
      <c r="MI107" s="204">
        <f t="shared" si="225"/>
        <v>2.2096004548179289E-3</v>
      </c>
      <c r="MJ107" s="204">
        <f t="shared" si="225"/>
        <v>2.163358141418807E-3</v>
      </c>
      <c r="MK107" s="204">
        <f t="shared" si="225"/>
        <v>2.1161781652079513E-3</v>
      </c>
      <c r="ML107" s="204">
        <f t="shared" si="225"/>
        <v>2.0681649354995072E-3</v>
      </c>
      <c r="MM107" s="204">
        <f t="shared" si="225"/>
        <v>2.0194227626475808E-3</v>
      </c>
      <c r="MN107" s="204">
        <f t="shared" si="225"/>
        <v>1.9700554892990419E-3</v>
      </c>
      <c r="MO107" s="204">
        <f t="shared" ref="MO107:OZ107" si="226">IF(AND($D$112&gt;0,$D$113&gt;0),IF(AND(EV104&gt;$D$112,OR(EV104&lt;$D$113,EV104=$D$113)),MO104,0),"")</f>
        <v>1.9201661322502186E-3</v>
      </c>
      <c r="MP107" s="204">
        <f t="shared" si="226"/>
        <v>1.8698565365669292E-3</v>
      </c>
      <c r="MQ107" s="204">
        <f t="shared" si="226"/>
        <v>1.8192270435112283E-3</v>
      </c>
      <c r="MR107" s="204">
        <f t="shared" si="226"/>
        <v>1.7683761736940699E-3</v>
      </c>
      <c r="MS107" s="204">
        <f t="shared" si="226"/>
        <v>1.7174003267419542E-3</v>
      </c>
      <c r="MT107" s="204">
        <f t="shared" si="226"/>
        <v>1.6663934986288159E-3</v>
      </c>
      <c r="MU107" s="204">
        <f t="shared" si="226"/>
        <v>1.6154470176831055E-3</v>
      </c>
      <c r="MV107" s="204">
        <f t="shared" si="226"/>
        <v>1.5646493001355221E-3</v>
      </c>
      <c r="MW107" s="204">
        <f t="shared" si="226"/>
        <v>1.5140856259263842E-3</v>
      </c>
      <c r="MX107" s="204">
        <f t="shared" si="226"/>
        <v>1.4638379353443954E-3</v>
      </c>
      <c r="MY107" s="204">
        <f t="shared" si="226"/>
        <v>1.4139846469218048E-3</v>
      </c>
      <c r="MZ107" s="204">
        <f t="shared" si="226"/>
        <v>1.3646004968657886E-3</v>
      </c>
      <c r="NA107" s="204">
        <f t="shared" si="226"/>
        <v>1.3157564001634327E-3</v>
      </c>
      <c r="NB107" s="204">
        <f t="shared" si="226"/>
        <v>1.2675193333589834E-3</v>
      </c>
      <c r="NC107" s="204">
        <f t="shared" si="226"/>
        <v>0</v>
      </c>
      <c r="ND107" s="204">
        <f t="shared" si="226"/>
        <v>0</v>
      </c>
      <c r="NE107" s="204">
        <f t="shared" si="226"/>
        <v>0</v>
      </c>
      <c r="NF107" s="204">
        <f t="shared" si="226"/>
        <v>0</v>
      </c>
      <c r="NG107" s="204">
        <f t="shared" si="226"/>
        <v>0</v>
      </c>
      <c r="NH107" s="204">
        <f t="shared" si="226"/>
        <v>0</v>
      </c>
      <c r="NI107" s="204">
        <f t="shared" si="226"/>
        <v>0</v>
      </c>
      <c r="NJ107" s="204">
        <f t="shared" si="226"/>
        <v>0</v>
      </c>
      <c r="NK107" s="204">
        <f t="shared" si="226"/>
        <v>0</v>
      </c>
      <c r="NL107" s="204">
        <f t="shared" si="226"/>
        <v>0</v>
      </c>
      <c r="NM107" s="204">
        <f t="shared" si="226"/>
        <v>0</v>
      </c>
      <c r="NN107" s="204">
        <f t="shared" si="226"/>
        <v>0</v>
      </c>
      <c r="NO107" s="204">
        <f t="shared" si="226"/>
        <v>0</v>
      </c>
      <c r="NP107" s="204">
        <f t="shared" si="226"/>
        <v>0</v>
      </c>
      <c r="NQ107" s="204">
        <f t="shared" si="226"/>
        <v>0</v>
      </c>
      <c r="NR107" s="204">
        <f t="shared" si="226"/>
        <v>0</v>
      </c>
      <c r="NS107" s="204">
        <f t="shared" si="226"/>
        <v>0</v>
      </c>
      <c r="NT107" s="204">
        <f t="shared" si="226"/>
        <v>0</v>
      </c>
      <c r="NU107" s="204">
        <f t="shared" si="226"/>
        <v>0</v>
      </c>
      <c r="NV107" s="204">
        <f t="shared" si="226"/>
        <v>0</v>
      </c>
      <c r="NW107" s="204">
        <f t="shared" si="226"/>
        <v>0</v>
      </c>
      <c r="NX107" s="204">
        <f t="shared" si="226"/>
        <v>0</v>
      </c>
      <c r="NY107" s="204">
        <f t="shared" si="226"/>
        <v>0</v>
      </c>
      <c r="NZ107" s="204">
        <f t="shared" si="226"/>
        <v>0</v>
      </c>
      <c r="OA107" s="204">
        <f t="shared" si="226"/>
        <v>0</v>
      </c>
      <c r="OB107" s="204">
        <f t="shared" si="226"/>
        <v>0</v>
      </c>
      <c r="OC107" s="204">
        <f t="shared" si="226"/>
        <v>0</v>
      </c>
      <c r="OD107" s="204">
        <f t="shared" si="226"/>
        <v>0</v>
      </c>
      <c r="OE107" s="204">
        <f t="shared" si="226"/>
        <v>0</v>
      </c>
      <c r="OF107" s="204">
        <f t="shared" si="226"/>
        <v>0</v>
      </c>
      <c r="OG107" s="204">
        <f t="shared" si="226"/>
        <v>0</v>
      </c>
      <c r="OH107" s="204">
        <f t="shared" si="226"/>
        <v>0</v>
      </c>
      <c r="OI107" s="204">
        <f t="shared" si="226"/>
        <v>0</v>
      </c>
      <c r="OJ107" s="204">
        <f t="shared" si="226"/>
        <v>0</v>
      </c>
      <c r="OK107" s="204">
        <f t="shared" si="226"/>
        <v>0</v>
      </c>
      <c r="OL107" s="204">
        <f t="shared" si="226"/>
        <v>0</v>
      </c>
      <c r="OM107" s="204">
        <f t="shared" si="226"/>
        <v>0</v>
      </c>
      <c r="ON107" s="204">
        <f t="shared" si="226"/>
        <v>0</v>
      </c>
      <c r="OO107" s="204">
        <f t="shared" si="226"/>
        <v>0</v>
      </c>
      <c r="OP107" s="204">
        <f t="shared" si="226"/>
        <v>0</v>
      </c>
      <c r="OQ107" s="204">
        <f t="shared" si="226"/>
        <v>0</v>
      </c>
      <c r="OR107" s="204">
        <f t="shared" si="226"/>
        <v>0</v>
      </c>
      <c r="OS107" s="204">
        <f t="shared" si="226"/>
        <v>0</v>
      </c>
      <c r="OT107" s="204">
        <f t="shared" si="226"/>
        <v>0</v>
      </c>
      <c r="OU107" s="204">
        <f t="shared" si="226"/>
        <v>0</v>
      </c>
      <c r="OV107" s="204">
        <f t="shared" si="226"/>
        <v>0</v>
      </c>
      <c r="OW107" s="204">
        <f t="shared" si="226"/>
        <v>0</v>
      </c>
      <c r="OX107" s="204">
        <f t="shared" si="226"/>
        <v>0</v>
      </c>
      <c r="OY107" s="204">
        <f t="shared" si="226"/>
        <v>0</v>
      </c>
      <c r="OZ107" s="204">
        <f t="shared" si="226"/>
        <v>0</v>
      </c>
      <c r="PA107" s="204">
        <f t="shared" ref="PA107:PH107" si="227">IF(AND($D$112&gt;0,$D$113&gt;0),IF(AND(HH104&gt;$D$112,OR(HH104&lt;$D$113,HH104=$D$113)),PA104,0),"")</f>
        <v>0</v>
      </c>
      <c r="PB107" s="204">
        <f t="shared" si="227"/>
        <v>0</v>
      </c>
      <c r="PC107" s="204">
        <f t="shared" si="227"/>
        <v>0</v>
      </c>
      <c r="PD107" s="204">
        <f t="shared" si="227"/>
        <v>0</v>
      </c>
      <c r="PE107" s="204">
        <f t="shared" si="227"/>
        <v>0</v>
      </c>
      <c r="PF107" s="204">
        <f t="shared" si="227"/>
        <v>0</v>
      </c>
      <c r="PG107" s="204">
        <f t="shared" si="227"/>
        <v>0</v>
      </c>
      <c r="PH107" s="204">
        <f t="shared" si="227"/>
        <v>0</v>
      </c>
    </row>
    <row r="108" spans="1:424" ht="15.75" x14ac:dyDescent="0.5">
      <c r="A108" s="5"/>
      <c r="B108" s="5"/>
      <c r="C108" s="31" t="str">
        <f>IF(VLOOKUP(VLookups!$A$81,VLookups!$A$75:$B$77,2,FALSE),"With a confidence interval of","With a credible interval of")</f>
        <v>With a confidence interval of</v>
      </c>
      <c r="D108" s="94">
        <v>0.8</v>
      </c>
      <c r="E108" s="307"/>
      <c r="F108" s="37"/>
      <c r="G108" s="5"/>
      <c r="H108" s="5"/>
      <c r="I108" s="5"/>
      <c r="J108" s="5"/>
      <c r="K108" s="5"/>
      <c r="L108" s="5"/>
      <c r="M108" s="5"/>
      <c r="N108" s="5"/>
      <c r="O108" s="5"/>
      <c r="P108" s="5"/>
      <c r="Q108" s="5"/>
      <c r="R108" s="5"/>
      <c r="S108" s="5"/>
      <c r="T108" s="5"/>
      <c r="U108" s="5"/>
      <c r="HP108" s="204">
        <f>IF(AND($D$112&gt;0,$D$113&gt;0),IF(AND(W104&gt;$D$113),HP104,0),"")</f>
        <v>0</v>
      </c>
      <c r="HQ108" s="204">
        <f t="shared" ref="HQ108:KB108" si="228">IF(AND($D$112&gt;0,$D$113&gt;0),IF(AND(X104&gt;$D$113),HQ104,0),"")</f>
        <v>0</v>
      </c>
      <c r="HR108" s="204">
        <f t="shared" si="228"/>
        <v>0</v>
      </c>
      <c r="HS108" s="204">
        <f t="shared" si="228"/>
        <v>0</v>
      </c>
      <c r="HT108" s="204">
        <f t="shared" si="228"/>
        <v>0</v>
      </c>
      <c r="HU108" s="204">
        <f t="shared" si="228"/>
        <v>0</v>
      </c>
      <c r="HV108" s="204">
        <f t="shared" si="228"/>
        <v>0</v>
      </c>
      <c r="HW108" s="204">
        <f t="shared" si="228"/>
        <v>0</v>
      </c>
      <c r="HX108" s="204">
        <f t="shared" si="228"/>
        <v>0</v>
      </c>
      <c r="HY108" s="204">
        <f t="shared" si="228"/>
        <v>0</v>
      </c>
      <c r="HZ108" s="204">
        <f t="shared" si="228"/>
        <v>0</v>
      </c>
      <c r="IA108" s="204">
        <f t="shared" si="228"/>
        <v>0</v>
      </c>
      <c r="IB108" s="204">
        <f t="shared" si="228"/>
        <v>0</v>
      </c>
      <c r="IC108" s="204">
        <f t="shared" si="228"/>
        <v>0</v>
      </c>
      <c r="ID108" s="204">
        <f t="shared" si="228"/>
        <v>0</v>
      </c>
      <c r="IE108" s="204">
        <f t="shared" si="228"/>
        <v>0</v>
      </c>
      <c r="IF108" s="204">
        <f t="shared" si="228"/>
        <v>0</v>
      </c>
      <c r="IG108" s="204">
        <f t="shared" si="228"/>
        <v>0</v>
      </c>
      <c r="IH108" s="204">
        <f t="shared" si="228"/>
        <v>0</v>
      </c>
      <c r="II108" s="204">
        <f t="shared" si="228"/>
        <v>0</v>
      </c>
      <c r="IJ108" s="204">
        <f t="shared" si="228"/>
        <v>0</v>
      </c>
      <c r="IK108" s="204">
        <f t="shared" si="228"/>
        <v>0</v>
      </c>
      <c r="IL108" s="204">
        <f t="shared" si="228"/>
        <v>0</v>
      </c>
      <c r="IM108" s="204">
        <f t="shared" si="228"/>
        <v>0</v>
      </c>
      <c r="IN108" s="204">
        <f t="shared" si="228"/>
        <v>0</v>
      </c>
      <c r="IO108" s="204">
        <f t="shared" si="228"/>
        <v>0</v>
      </c>
      <c r="IP108" s="204">
        <f t="shared" si="228"/>
        <v>0</v>
      </c>
      <c r="IQ108" s="204">
        <f t="shared" si="228"/>
        <v>0</v>
      </c>
      <c r="IR108" s="204">
        <f t="shared" si="228"/>
        <v>0</v>
      </c>
      <c r="IS108" s="204">
        <f t="shared" si="228"/>
        <v>0</v>
      </c>
      <c r="IT108" s="204">
        <f t="shared" si="228"/>
        <v>0</v>
      </c>
      <c r="IU108" s="204">
        <f t="shared" si="228"/>
        <v>0</v>
      </c>
      <c r="IV108" s="204">
        <f t="shared" si="228"/>
        <v>0</v>
      </c>
      <c r="IW108" s="204">
        <f t="shared" si="228"/>
        <v>0</v>
      </c>
      <c r="IX108" s="204">
        <f t="shared" si="228"/>
        <v>0</v>
      </c>
      <c r="IY108" s="204">
        <f t="shared" si="228"/>
        <v>0</v>
      </c>
      <c r="IZ108" s="204">
        <f t="shared" si="228"/>
        <v>0</v>
      </c>
      <c r="JA108" s="204">
        <f t="shared" si="228"/>
        <v>0</v>
      </c>
      <c r="JB108" s="204">
        <f t="shared" si="228"/>
        <v>0</v>
      </c>
      <c r="JC108" s="204">
        <f t="shared" si="228"/>
        <v>0</v>
      </c>
      <c r="JD108" s="204">
        <f t="shared" si="228"/>
        <v>0</v>
      </c>
      <c r="JE108" s="204">
        <f t="shared" si="228"/>
        <v>0</v>
      </c>
      <c r="JF108" s="204">
        <f t="shared" si="228"/>
        <v>0</v>
      </c>
      <c r="JG108" s="204">
        <f t="shared" si="228"/>
        <v>0</v>
      </c>
      <c r="JH108" s="204">
        <f t="shared" si="228"/>
        <v>0</v>
      </c>
      <c r="JI108" s="204">
        <f t="shared" si="228"/>
        <v>0</v>
      </c>
      <c r="JJ108" s="204">
        <f t="shared" si="228"/>
        <v>0</v>
      </c>
      <c r="JK108" s="204">
        <f t="shared" si="228"/>
        <v>0</v>
      </c>
      <c r="JL108" s="204">
        <f t="shared" si="228"/>
        <v>0</v>
      </c>
      <c r="JM108" s="204">
        <f t="shared" si="228"/>
        <v>0</v>
      </c>
      <c r="JN108" s="204">
        <f t="shared" si="228"/>
        <v>0</v>
      </c>
      <c r="JO108" s="204">
        <f t="shared" si="228"/>
        <v>0</v>
      </c>
      <c r="JP108" s="204">
        <f t="shared" si="228"/>
        <v>0</v>
      </c>
      <c r="JQ108" s="204">
        <f t="shared" si="228"/>
        <v>0</v>
      </c>
      <c r="JR108" s="204">
        <f t="shared" si="228"/>
        <v>0</v>
      </c>
      <c r="JS108" s="204">
        <f t="shared" si="228"/>
        <v>0</v>
      </c>
      <c r="JT108" s="204">
        <f t="shared" si="228"/>
        <v>0</v>
      </c>
      <c r="JU108" s="204">
        <f t="shared" si="228"/>
        <v>0</v>
      </c>
      <c r="JV108" s="204">
        <f t="shared" si="228"/>
        <v>0</v>
      </c>
      <c r="JW108" s="204">
        <f t="shared" si="228"/>
        <v>0</v>
      </c>
      <c r="JX108" s="204">
        <f t="shared" si="228"/>
        <v>0</v>
      </c>
      <c r="JY108" s="204">
        <f t="shared" si="228"/>
        <v>0</v>
      </c>
      <c r="JZ108" s="204">
        <f t="shared" si="228"/>
        <v>0</v>
      </c>
      <c r="KA108" s="204">
        <f t="shared" si="228"/>
        <v>0</v>
      </c>
      <c r="KB108" s="204">
        <f t="shared" si="228"/>
        <v>0</v>
      </c>
      <c r="KC108" s="204">
        <f t="shared" ref="KC108:MN108" si="229">IF(AND($D$112&gt;0,$D$113&gt;0),IF(AND(CJ104&gt;$D$113),KC104,0),"")</f>
        <v>0</v>
      </c>
      <c r="KD108" s="204">
        <f t="shared" si="229"/>
        <v>0</v>
      </c>
      <c r="KE108" s="204">
        <f t="shared" si="229"/>
        <v>0</v>
      </c>
      <c r="KF108" s="204">
        <f t="shared" si="229"/>
        <v>0</v>
      </c>
      <c r="KG108" s="204">
        <f t="shared" si="229"/>
        <v>0</v>
      </c>
      <c r="KH108" s="204">
        <f t="shared" si="229"/>
        <v>0</v>
      </c>
      <c r="KI108" s="204">
        <f t="shared" si="229"/>
        <v>0</v>
      </c>
      <c r="KJ108" s="204">
        <f t="shared" si="229"/>
        <v>0</v>
      </c>
      <c r="KK108" s="204">
        <f t="shared" si="229"/>
        <v>0</v>
      </c>
      <c r="KL108" s="204">
        <f t="shared" si="229"/>
        <v>0</v>
      </c>
      <c r="KM108" s="204">
        <f t="shared" si="229"/>
        <v>0</v>
      </c>
      <c r="KN108" s="204">
        <f t="shared" si="229"/>
        <v>0</v>
      </c>
      <c r="KO108" s="204">
        <f t="shared" si="229"/>
        <v>0</v>
      </c>
      <c r="KP108" s="204">
        <f t="shared" si="229"/>
        <v>0</v>
      </c>
      <c r="KQ108" s="204">
        <f t="shared" si="229"/>
        <v>0</v>
      </c>
      <c r="KR108" s="204">
        <f t="shared" si="229"/>
        <v>0</v>
      </c>
      <c r="KS108" s="204">
        <f t="shared" si="229"/>
        <v>0</v>
      </c>
      <c r="KT108" s="204">
        <f t="shared" si="229"/>
        <v>0</v>
      </c>
      <c r="KU108" s="204">
        <f t="shared" si="229"/>
        <v>0</v>
      </c>
      <c r="KV108" s="204">
        <f t="shared" si="229"/>
        <v>0</v>
      </c>
      <c r="KW108" s="204">
        <f t="shared" si="229"/>
        <v>0</v>
      </c>
      <c r="KX108" s="204">
        <f t="shared" si="229"/>
        <v>0</v>
      </c>
      <c r="KY108" s="204">
        <f t="shared" si="229"/>
        <v>0</v>
      </c>
      <c r="KZ108" s="204">
        <f t="shared" si="229"/>
        <v>0</v>
      </c>
      <c r="LA108" s="204">
        <f t="shared" si="229"/>
        <v>0</v>
      </c>
      <c r="LB108" s="204">
        <f t="shared" si="229"/>
        <v>0</v>
      </c>
      <c r="LC108" s="204">
        <f t="shared" si="229"/>
        <v>0</v>
      </c>
      <c r="LD108" s="204">
        <f t="shared" si="229"/>
        <v>0</v>
      </c>
      <c r="LE108" s="204">
        <f t="shared" si="229"/>
        <v>0</v>
      </c>
      <c r="LF108" s="204">
        <f t="shared" si="229"/>
        <v>0</v>
      </c>
      <c r="LG108" s="204">
        <f t="shared" si="229"/>
        <v>0</v>
      </c>
      <c r="LH108" s="204">
        <f t="shared" si="229"/>
        <v>0</v>
      </c>
      <c r="LI108" s="204">
        <f t="shared" si="229"/>
        <v>0</v>
      </c>
      <c r="LJ108" s="204">
        <f t="shared" si="229"/>
        <v>0</v>
      </c>
      <c r="LK108" s="204">
        <f t="shared" si="229"/>
        <v>0</v>
      </c>
      <c r="LL108" s="204">
        <f t="shared" si="229"/>
        <v>0</v>
      </c>
      <c r="LM108" s="204">
        <f t="shared" si="229"/>
        <v>0</v>
      </c>
      <c r="LN108" s="204">
        <f t="shared" si="229"/>
        <v>0</v>
      </c>
      <c r="LO108" s="204">
        <f t="shared" si="229"/>
        <v>0</v>
      </c>
      <c r="LP108" s="204">
        <f t="shared" si="229"/>
        <v>0</v>
      </c>
      <c r="LQ108" s="204">
        <f t="shared" si="229"/>
        <v>0</v>
      </c>
      <c r="LR108" s="204">
        <f t="shared" si="229"/>
        <v>0</v>
      </c>
      <c r="LS108" s="204">
        <f t="shared" si="229"/>
        <v>0</v>
      </c>
      <c r="LT108" s="204">
        <f t="shared" si="229"/>
        <v>0</v>
      </c>
      <c r="LU108" s="204">
        <f t="shared" si="229"/>
        <v>0</v>
      </c>
      <c r="LV108" s="204">
        <f t="shared" si="229"/>
        <v>0</v>
      </c>
      <c r="LW108" s="204">
        <f t="shared" si="229"/>
        <v>0</v>
      </c>
      <c r="LX108" s="204">
        <f t="shared" si="229"/>
        <v>0</v>
      </c>
      <c r="LY108" s="204">
        <f t="shared" si="229"/>
        <v>0</v>
      </c>
      <c r="LZ108" s="204">
        <f t="shared" si="229"/>
        <v>0</v>
      </c>
      <c r="MA108" s="204">
        <f t="shared" si="229"/>
        <v>0</v>
      </c>
      <c r="MB108" s="204">
        <f t="shared" si="229"/>
        <v>0</v>
      </c>
      <c r="MC108" s="204">
        <f t="shared" si="229"/>
        <v>0</v>
      </c>
      <c r="MD108" s="204">
        <f t="shared" si="229"/>
        <v>0</v>
      </c>
      <c r="ME108" s="204">
        <f t="shared" si="229"/>
        <v>0</v>
      </c>
      <c r="MF108" s="204">
        <f t="shared" si="229"/>
        <v>0</v>
      </c>
      <c r="MG108" s="204">
        <f t="shared" si="229"/>
        <v>0</v>
      </c>
      <c r="MH108" s="204">
        <f t="shared" si="229"/>
        <v>0</v>
      </c>
      <c r="MI108" s="204">
        <f t="shared" si="229"/>
        <v>0</v>
      </c>
      <c r="MJ108" s="204">
        <f t="shared" si="229"/>
        <v>0</v>
      </c>
      <c r="MK108" s="204">
        <f t="shared" si="229"/>
        <v>0</v>
      </c>
      <c r="ML108" s="204">
        <f t="shared" si="229"/>
        <v>0</v>
      </c>
      <c r="MM108" s="204">
        <f t="shared" si="229"/>
        <v>0</v>
      </c>
      <c r="MN108" s="204">
        <f t="shared" si="229"/>
        <v>0</v>
      </c>
      <c r="MO108" s="204">
        <f t="shared" ref="MO108:OZ108" si="230">IF(AND($D$112&gt;0,$D$113&gt;0),IF(AND(EV104&gt;$D$113),MO104,0),"")</f>
        <v>0</v>
      </c>
      <c r="MP108" s="204">
        <f t="shared" si="230"/>
        <v>0</v>
      </c>
      <c r="MQ108" s="204">
        <f t="shared" si="230"/>
        <v>0</v>
      </c>
      <c r="MR108" s="204">
        <f t="shared" si="230"/>
        <v>0</v>
      </c>
      <c r="MS108" s="204">
        <f t="shared" si="230"/>
        <v>0</v>
      </c>
      <c r="MT108" s="204">
        <f t="shared" si="230"/>
        <v>0</v>
      </c>
      <c r="MU108" s="204">
        <f t="shared" si="230"/>
        <v>0</v>
      </c>
      <c r="MV108" s="204">
        <f t="shared" si="230"/>
        <v>0</v>
      </c>
      <c r="MW108" s="204">
        <f t="shared" si="230"/>
        <v>0</v>
      </c>
      <c r="MX108" s="204">
        <f t="shared" si="230"/>
        <v>0</v>
      </c>
      <c r="MY108" s="204">
        <f t="shared" si="230"/>
        <v>0</v>
      </c>
      <c r="MZ108" s="204">
        <f t="shared" si="230"/>
        <v>0</v>
      </c>
      <c r="NA108" s="204">
        <f t="shared" si="230"/>
        <v>0</v>
      </c>
      <c r="NB108" s="204">
        <f t="shared" si="230"/>
        <v>0</v>
      </c>
      <c r="NC108" s="204">
        <f t="shared" si="230"/>
        <v>1.2199522388680751E-3</v>
      </c>
      <c r="ND108" s="204">
        <f t="shared" si="230"/>
        <v>1.1731139505652896E-3</v>
      </c>
      <c r="NE108" s="204">
        <f t="shared" si="230"/>
        <v>1.1270591402595277E-3</v>
      </c>
      <c r="NF108" s="204">
        <f t="shared" si="230"/>
        <v>1.0818382845569669E-3</v>
      </c>
      <c r="NG108" s="204">
        <f t="shared" si="230"/>
        <v>1.0374976515045097E-3</v>
      </c>
      <c r="NH108" s="204">
        <f t="shared" si="230"/>
        <v>9.9407930630814978E-4</v>
      </c>
      <c r="NI108" s="204">
        <f t="shared" si="230"/>
        <v>9.5162113533101304E-4</v>
      </c>
      <c r="NJ108" s="204">
        <f t="shared" si="230"/>
        <v>9.1015688749541133E-4</v>
      </c>
      <c r="NK108" s="204">
        <f t="shared" si="230"/>
        <v>8.6971623214222014E-4</v>
      </c>
      <c r="NL108" s="204">
        <f t="shared" si="230"/>
        <v>8.3032483233957011E-4</v>
      </c>
      <c r="NM108" s="204">
        <f t="shared" si="230"/>
        <v>7.9200443258117305E-4</v>
      </c>
      <c r="NN108" s="204">
        <f t="shared" si="230"/>
        <v>7.5477295977267563E-4</v>
      </c>
      <c r="NO108" s="204">
        <f t="shared" si="230"/>
        <v>7.1864463637208919E-4</v>
      </c>
      <c r="NP108" s="204">
        <f t="shared" si="230"/>
        <v>6.8363010452744829E-4</v>
      </c>
      <c r="NQ108" s="204">
        <f t="shared" si="230"/>
        <v>6.4973656004112127E-4</v>
      </c>
      <c r="NR108" s="204">
        <f t="shared" si="230"/>
        <v>6.1696789498533904E-4</v>
      </c>
      <c r="NS108" s="204">
        <f t="shared" si="230"/>
        <v>5.8532484779713579E-4</v>
      </c>
      <c r="NT108" s="204">
        <f t="shared" si="230"/>
        <v>5.548051596925475E-4</v>
      </c>
      <c r="NU108" s="204">
        <f t="shared" si="230"/>
        <v>5.2540373625915003E-4</v>
      </c>
      <c r="NV108" s="204">
        <f t="shared" si="230"/>
        <v>4.9711281311225165E-4</v>
      </c>
      <c r="NW108" s="204">
        <f t="shared" si="230"/>
        <v>4.699221245327777E-4</v>
      </c>
      <c r="NX108" s="204">
        <f t="shared" si="230"/>
        <v>4.4381907404345662E-4</v>
      </c>
      <c r="NY108" s="204">
        <f t="shared" si="230"/>
        <v>4.1878890592376397E-4</v>
      </c>
      <c r="NZ108" s="204">
        <f t="shared" si="230"/>
        <v>3.9481487671255228E-4</v>
      </c>
      <c r="OA108" s="204">
        <f t="shared" si="230"/>
        <v>3.7187842579976515E-4</v>
      </c>
      <c r="OB108" s="204">
        <f t="shared" si="230"/>
        <v>3.4995934426448422E-4</v>
      </c>
      <c r="OC108" s="204">
        <f t="shared" si="230"/>
        <v>3.2903594117512968E-4</v>
      </c>
      <c r="OD108" s="204">
        <f t="shared" si="230"/>
        <v>3.090852066283478E-4</v>
      </c>
      <c r="OE108" s="204">
        <f t="shared" si="230"/>
        <v>2.9008297086534726E-4</v>
      </c>
      <c r="OF108" s="204">
        <f t="shared" si="230"/>
        <v>2.7200405886762568E-4</v>
      </c>
      <c r="OG108" s="204">
        <f t="shared" si="230"/>
        <v>2.5482243989760362E-4</v>
      </c>
      <c r="OH108" s="204">
        <f t="shared" si="230"/>
        <v>2.3851137151312789E-4</v>
      </c>
      <c r="OI108" s="204">
        <f t="shared" si="230"/>
        <v>2.230435376476383E-4</v>
      </c>
      <c r="OJ108" s="204">
        <f t="shared" si="230"/>
        <v>2.0839118040955469E-4</v>
      </c>
      <c r="OK108" s="204">
        <f t="shared" si="230"/>
        <v>1.9452622531471314E-4</v>
      </c>
      <c r="OL108" s="204">
        <f t="shared" si="230"/>
        <v>1.8142039972408601E-4</v>
      </c>
      <c r="OM108" s="204">
        <f t="shared" si="230"/>
        <v>1.6904534431523143E-4</v>
      </c>
      <c r="ON108" s="204">
        <f t="shared" si="230"/>
        <v>1.5737271746962893E-4</v>
      </c>
      <c r="OO108" s="204">
        <f t="shared" si="230"/>
        <v>1.4637429250900755E-4</v>
      </c>
      <c r="OP108" s="204">
        <f t="shared" si="230"/>
        <v>1.360220477617721E-4</v>
      </c>
      <c r="OQ108" s="204">
        <f t="shared" si="230"/>
        <v>1.2628824948547677E-4</v>
      </c>
      <c r="OR108" s="204">
        <f t="shared" si="230"/>
        <v>1.1714552771287578E-4</v>
      </c>
      <c r="OS108" s="204">
        <f t="shared" si="230"/>
        <v>1.0856694512727691E-4</v>
      </c>
      <c r="OT108" s="204">
        <f t="shared" si="230"/>
        <v>1.0052605910769836E-4</v>
      </c>
      <c r="OU108" s="204">
        <f t="shared" si="230"/>
        <v>9.2996977115637414E-5</v>
      </c>
      <c r="OV108" s="204">
        <f t="shared" si="230"/>
        <v>8.5954405623109114E-5</v>
      </c>
      <c r="OW108" s="204">
        <f t="shared" si="230"/>
        <v>7.9373692806049712E-5</v>
      </c>
      <c r="OX108" s="204">
        <f t="shared" si="230"/>
        <v>7.3230865248249692E-5</v>
      </c>
      <c r="OY108" s="204">
        <f t="shared" si="230"/>
        <v>6.7502658918782782E-5</v>
      </c>
      <c r="OZ108" s="204">
        <f t="shared" si="230"/>
        <v>6.2166544700527983E-5</v>
      </c>
      <c r="PA108" s="204">
        <f t="shared" ref="PA108:PH108" si="231">IF(AND($D$112&gt;0,$D$113&gt;0),IF(AND(HH104&gt;$D$113),PA104,0),"")</f>
        <v>5.7200748758979794E-5</v>
      </c>
      <c r="PB108" s="204">
        <f t="shared" si="231"/>
        <v>5.258426804924021E-5</v>
      </c>
      <c r="PC108" s="204">
        <f t="shared" si="231"/>
        <v>4.8296881265050646E-5</v>
      </c>
      <c r="PD108" s="204">
        <f t="shared" si="231"/>
        <v>4.431915553711372E-5</v>
      </c>
      <c r="PE108" s="204">
        <f t="shared" si="231"/>
        <v>4.0632449188961309E-5</v>
      </c>
      <c r="PF108" s="204">
        <f t="shared" si="231"/>
        <v>3.7218910857419337E-5</v>
      </c>
      <c r="PG108" s="204">
        <f t="shared" si="231"/>
        <v>3.406147528149857E-5</v>
      </c>
      <c r="PH108" s="204">
        <f t="shared" si="231"/>
        <v>3.1143856058498431E-5</v>
      </c>
    </row>
    <row r="109" spans="1:424" ht="15.75" x14ac:dyDescent="0.5">
      <c r="A109" s="5"/>
      <c r="C109" s="31" t="s">
        <v>29</v>
      </c>
      <c r="D109" s="74">
        <f>IF(AND(D108&gt;0,D108&lt;1,NOT(K104="")),_xlfn.NORM.INV((1-$D$108)/2,$G$104,$K$104),"")</f>
        <v>1117.6320151266023</v>
      </c>
      <c r="E109" s="36"/>
      <c r="F109" s="2"/>
      <c r="G109" s="5"/>
      <c r="H109" s="5"/>
      <c r="I109" s="5"/>
      <c r="J109" s="5"/>
      <c r="K109" s="5"/>
      <c r="L109" s="5"/>
      <c r="M109" s="5"/>
      <c r="N109" s="5"/>
      <c r="O109" s="5"/>
      <c r="P109" s="5"/>
      <c r="Q109" s="5"/>
      <c r="R109" s="5"/>
      <c r="S109" s="5"/>
      <c r="T109" s="5"/>
      <c r="U109" s="5"/>
      <c r="HP109" s="254">
        <f>MAX(HP106:HP108)</f>
        <v>3.1143856058498431E-5</v>
      </c>
      <c r="HQ109" s="254">
        <f t="shared" ref="HQ109:KB109" si="232">MAX(HQ106:HQ108)</f>
        <v>3.406147528150725E-5</v>
      </c>
      <c r="HR109" s="254">
        <f t="shared" si="232"/>
        <v>3.7218910857428628E-5</v>
      </c>
      <c r="HS109" s="254">
        <f t="shared" si="232"/>
        <v>4.0632449188971229E-5</v>
      </c>
      <c r="HT109" s="254">
        <f t="shared" si="232"/>
        <v>4.4319155537124345E-5</v>
      </c>
      <c r="HU109" s="254">
        <f t="shared" si="232"/>
        <v>4.8296881265062017E-5</v>
      </c>
      <c r="HV109" s="254">
        <f t="shared" si="232"/>
        <v>5.2584268049252252E-5</v>
      </c>
      <c r="HW109" s="254">
        <f t="shared" si="232"/>
        <v>5.7200748758992614E-5</v>
      </c>
      <c r="HX109" s="254">
        <f t="shared" si="232"/>
        <v>6.2166544700541684E-5</v>
      </c>
      <c r="HY109" s="254">
        <f t="shared" si="232"/>
        <v>6.7502658918797351E-5</v>
      </c>
      <c r="HZ109" s="254">
        <f t="shared" si="232"/>
        <v>7.3230865248265141E-5</v>
      </c>
      <c r="IA109" s="254">
        <f t="shared" si="232"/>
        <v>7.9373692806066111E-5</v>
      </c>
      <c r="IB109" s="254">
        <f t="shared" si="232"/>
        <v>8.5954405623126569E-5</v>
      </c>
      <c r="IC109" s="254">
        <f t="shared" si="232"/>
        <v>9.2996977115655831E-5</v>
      </c>
      <c r="ID109" s="254">
        <f t="shared" si="232"/>
        <v>1.005260591077178E-4</v>
      </c>
      <c r="IE109" s="254">
        <f t="shared" si="232"/>
        <v>1.0856694512729746E-4</v>
      </c>
      <c r="IF109" s="254">
        <f t="shared" si="232"/>
        <v>1.1714552771289759E-4</v>
      </c>
      <c r="IG109" s="254">
        <f t="shared" si="232"/>
        <v>1.2628824948549965E-4</v>
      </c>
      <c r="IH109" s="254">
        <f t="shared" si="232"/>
        <v>1.3602204776179614E-4</v>
      </c>
      <c r="II109" s="254">
        <f t="shared" si="232"/>
        <v>1.4637429250903298E-4</v>
      </c>
      <c r="IJ109" s="254">
        <f t="shared" si="232"/>
        <v>1.5737271746965541E-4</v>
      </c>
      <c r="IK109" s="254">
        <f t="shared" si="232"/>
        <v>1.6904534431525918E-4</v>
      </c>
      <c r="IL109" s="254">
        <f t="shared" si="232"/>
        <v>1.8142039972411504E-4</v>
      </c>
      <c r="IM109" s="254">
        <f t="shared" si="232"/>
        <v>1.9452622531474366E-4</v>
      </c>
      <c r="IN109" s="254">
        <f t="shared" si="232"/>
        <v>2.0839118040958651E-4</v>
      </c>
      <c r="IO109" s="254">
        <f t="shared" si="232"/>
        <v>2.2304353764767147E-4</v>
      </c>
      <c r="IP109" s="254">
        <f t="shared" si="232"/>
        <v>2.3851137151316263E-4</v>
      </c>
      <c r="IQ109" s="254">
        <f t="shared" si="232"/>
        <v>2.5482243989763983E-4</v>
      </c>
      <c r="IR109" s="254">
        <f t="shared" si="232"/>
        <v>2.7200405886766325E-4</v>
      </c>
      <c r="IS109" s="254">
        <f t="shared" si="232"/>
        <v>2.9008297086538629E-4</v>
      </c>
      <c r="IT109" s="254">
        <f t="shared" si="232"/>
        <v>3.090852066283884E-4</v>
      </c>
      <c r="IU109" s="254">
        <f t="shared" si="232"/>
        <v>3.2903594117517174E-4</v>
      </c>
      <c r="IV109" s="254">
        <f t="shared" si="232"/>
        <v>3.4995934426452764E-4</v>
      </c>
      <c r="IW109" s="254">
        <f t="shared" si="232"/>
        <v>3.7187842579981004E-4</v>
      </c>
      <c r="IX109" s="254">
        <f t="shared" si="232"/>
        <v>3.9481487671259847E-4</v>
      </c>
      <c r="IY109" s="254">
        <f t="shared" si="232"/>
        <v>4.1878890592381173E-4</v>
      </c>
      <c r="IZ109" s="254">
        <f t="shared" si="232"/>
        <v>4.4381907404350562E-4</v>
      </c>
      <c r="JA109" s="254">
        <f t="shared" si="232"/>
        <v>4.6992212453282877E-4</v>
      </c>
      <c r="JB109" s="254">
        <f t="shared" si="232"/>
        <v>4.9711281311230467E-4</v>
      </c>
      <c r="JC109" s="254">
        <f t="shared" si="232"/>
        <v>5.2540373625920532E-4</v>
      </c>
      <c r="JD109" s="254">
        <f t="shared" si="232"/>
        <v>5.5480515969260496E-4</v>
      </c>
      <c r="JE109" s="254">
        <f t="shared" si="232"/>
        <v>5.8532484779719532E-4</v>
      </c>
      <c r="JF109" s="254">
        <f t="shared" si="232"/>
        <v>6.1696789498540063E-4</v>
      </c>
      <c r="JG109" s="254">
        <f t="shared" si="232"/>
        <v>6.4973656004118524E-4</v>
      </c>
      <c r="JH109" s="254">
        <f t="shared" si="232"/>
        <v>6.8363010452751431E-4</v>
      </c>
      <c r="JI109" s="254">
        <f t="shared" si="232"/>
        <v>7.1864463637215728E-4</v>
      </c>
      <c r="JJ109" s="254">
        <f t="shared" si="232"/>
        <v>7.54772959772746E-4</v>
      </c>
      <c r="JK109" s="254">
        <f t="shared" si="232"/>
        <v>7.920044325812458E-4</v>
      </c>
      <c r="JL109" s="254">
        <f t="shared" si="232"/>
        <v>8.303248323396447E-4</v>
      </c>
      <c r="JM109" s="254">
        <f t="shared" si="232"/>
        <v>8.6971623214229658E-4</v>
      </c>
      <c r="JN109" s="254">
        <f t="shared" si="232"/>
        <v>9.1015688749549004E-4</v>
      </c>
      <c r="JO109" s="254">
        <f t="shared" si="232"/>
        <v>9.5162113533109349E-4</v>
      </c>
      <c r="JP109" s="254">
        <f t="shared" si="232"/>
        <v>9.9407930630823196E-4</v>
      </c>
      <c r="JQ109" s="254">
        <f t="shared" si="232"/>
        <v>1.0374976515045941E-3</v>
      </c>
      <c r="JR109" s="254">
        <f t="shared" si="232"/>
        <v>1.0818382845570527E-3</v>
      </c>
      <c r="JS109" s="254">
        <f t="shared" si="232"/>
        <v>1.1270591402596153E-3</v>
      </c>
      <c r="JT109" s="254">
        <f t="shared" si="232"/>
        <v>1.1731139505653789E-3</v>
      </c>
      <c r="JU109" s="254">
        <f t="shared" si="232"/>
        <v>1.2199522388681655E-3</v>
      </c>
      <c r="JV109" s="254">
        <f t="shared" si="232"/>
        <v>1.2675193333590755E-3</v>
      </c>
      <c r="JW109" s="254">
        <f t="shared" si="232"/>
        <v>1.3157564001635255E-3</v>
      </c>
      <c r="JX109" s="254">
        <f t="shared" si="232"/>
        <v>1.3646004968658827E-3</v>
      </c>
      <c r="JY109" s="254">
        <f t="shared" si="232"/>
        <v>1.4139846469219E-3</v>
      </c>
      <c r="JZ109" s="254">
        <f t="shared" si="232"/>
        <v>1.4638379353444913E-3</v>
      </c>
      <c r="KA109" s="254">
        <f t="shared" si="232"/>
        <v>1.5140856259264809E-3</v>
      </c>
      <c r="KB109" s="254">
        <f t="shared" si="232"/>
        <v>1.564649300135619E-3</v>
      </c>
      <c r="KC109" s="254">
        <f t="shared" ref="KC109:MN109" si="233">MAX(KC106:KC108)</f>
        <v>1.6154470176832031E-3</v>
      </c>
      <c r="KD109" s="254">
        <f t="shared" si="233"/>
        <v>1.6663934986289135E-3</v>
      </c>
      <c r="KE109" s="254">
        <f t="shared" si="233"/>
        <v>1.7174003267420518E-3</v>
      </c>
      <c r="KF109" s="254">
        <f t="shared" si="233"/>
        <v>1.7683761736941674E-3</v>
      </c>
      <c r="KG109" s="254">
        <f t="shared" si="233"/>
        <v>1.8192270435113259E-3</v>
      </c>
      <c r="KH109" s="254">
        <f t="shared" si="233"/>
        <v>1.8698565365670261E-3</v>
      </c>
      <c r="KI109" s="254">
        <f t="shared" si="233"/>
        <v>1.9201661322503147E-3</v>
      </c>
      <c r="KJ109" s="254">
        <f t="shared" si="233"/>
        <v>1.9700554892991369E-3</v>
      </c>
      <c r="KK109" s="254">
        <f t="shared" si="233"/>
        <v>2.0194227626476749E-3</v>
      </c>
      <c r="KL109" s="254">
        <f t="shared" si="233"/>
        <v>2.0681649354996005E-3</v>
      </c>
      <c r="KM109" s="254">
        <f t="shared" si="233"/>
        <v>2.1161781652080432E-3</v>
      </c>
      <c r="KN109" s="254">
        <f t="shared" si="233"/>
        <v>2.1633581414188963E-3</v>
      </c>
      <c r="KO109" s="254">
        <f t="shared" si="233"/>
        <v>2.2096004548180165E-3</v>
      </c>
      <c r="KP109" s="254">
        <f t="shared" si="233"/>
        <v>2.2548009747160895E-3</v>
      </c>
      <c r="KQ109" s="254">
        <f t="shared" si="233"/>
        <v>2.2988562336085268E-3</v>
      </c>
      <c r="KR109" s="254">
        <f t="shared" si="233"/>
        <v>2.3416638167627303E-3</v>
      </c>
      <c r="KS109" s="254">
        <f t="shared" si="233"/>
        <v>2.3831227548123833E-3</v>
      </c>
      <c r="KT109" s="254">
        <f t="shared" si="233"/>
        <v>2.4231339172789395E-3</v>
      </c>
      <c r="KU109" s="254">
        <f t="shared" si="233"/>
        <v>2.4616004048949223E-3</v>
      </c>
      <c r="KV109" s="254">
        <f t="shared" si="233"/>
        <v>2.4984279385726728E-3</v>
      </c>
      <c r="KW109" s="254">
        <f t="shared" si="233"/>
        <v>2.533525242846319E-3</v>
      </c>
      <c r="KX109" s="254">
        <f t="shared" si="233"/>
        <v>2.5668044216143192E-3</v>
      </c>
      <c r="KY109" s="254">
        <f t="shared" si="233"/>
        <v>2.5981813240252972E-3</v>
      </c>
      <c r="KZ109" s="254">
        <f t="shared" si="233"/>
        <v>2.6275758983810844E-3</v>
      </c>
      <c r="LA109" s="254">
        <f t="shared" si="233"/>
        <v>2.6549125319779159E-3</v>
      </c>
      <c r="LB109" s="254">
        <f t="shared" si="233"/>
        <v>2.6801203748694313E-3</v>
      </c>
      <c r="LC109" s="254">
        <f t="shared" si="233"/>
        <v>2.7031336456131952E-3</v>
      </c>
      <c r="LD109" s="254">
        <f t="shared" si="233"/>
        <v>2.7238919171553868E-3</v>
      </c>
      <c r="LE109" s="254">
        <f t="shared" si="233"/>
        <v>2.7423403811155916E-3</v>
      </c>
      <c r="LF109" s="254">
        <f t="shared" si="233"/>
        <v>2.758430088854443E-3</v>
      </c>
      <c r="LG109" s="254">
        <f t="shared" si="233"/>
        <v>2.7721181678404261E-3</v>
      </c>
      <c r="LH109" s="254">
        <f t="shared" si="233"/>
        <v>2.7833680119774286E-3</v>
      </c>
      <c r="LI109" s="254">
        <f t="shared" si="233"/>
        <v>2.7921494447105642E-3</v>
      </c>
      <c r="LJ109" s="254">
        <f t="shared" si="233"/>
        <v>2.7984388538931466E-3</v>
      </c>
      <c r="LK109" s="254">
        <f t="shared" si="233"/>
        <v>2.802219297571228E-3</v>
      </c>
      <c r="LL109" s="254">
        <f t="shared" si="233"/>
        <v>2.8034805800224005E-3</v>
      </c>
      <c r="LM109" s="254">
        <f t="shared" si="233"/>
        <v>2.8022192975712236E-3</v>
      </c>
      <c r="LN109" s="254">
        <f t="shared" si="233"/>
        <v>2.7984388538931371E-3</v>
      </c>
      <c r="LO109" s="254">
        <f t="shared" si="233"/>
        <v>2.7921494447105499E-3</v>
      </c>
      <c r="LP109" s="254">
        <f t="shared" si="233"/>
        <v>2.7833680119774096E-3</v>
      </c>
      <c r="LQ109" s="254">
        <f t="shared" si="233"/>
        <v>2.7721181678404018E-3</v>
      </c>
      <c r="LR109" s="254">
        <f t="shared" si="233"/>
        <v>2.7584300888544144E-3</v>
      </c>
      <c r="LS109" s="254">
        <f t="shared" si="233"/>
        <v>2.7423403811155582E-3</v>
      </c>
      <c r="LT109" s="254">
        <f t="shared" si="233"/>
        <v>2.723891917155349E-3</v>
      </c>
      <c r="LU109" s="254">
        <f t="shared" si="233"/>
        <v>2.7031336456131531E-3</v>
      </c>
      <c r="LV109" s="254">
        <f t="shared" si="233"/>
        <v>2.6801203748693853E-3</v>
      </c>
      <c r="LW109" s="254">
        <f t="shared" si="233"/>
        <v>2.6549125319778651E-3</v>
      </c>
      <c r="LX109" s="254">
        <f t="shared" si="233"/>
        <v>2.6275758983810298E-3</v>
      </c>
      <c r="LY109" s="254">
        <f t="shared" si="233"/>
        <v>2.5981813240252391E-3</v>
      </c>
      <c r="LZ109" s="254">
        <f t="shared" si="233"/>
        <v>2.5668044216142572E-3</v>
      </c>
      <c r="MA109" s="254">
        <f t="shared" si="233"/>
        <v>2.533525242846254E-3</v>
      </c>
      <c r="MB109" s="254">
        <f t="shared" si="233"/>
        <v>2.4984279385726034E-3</v>
      </c>
      <c r="MC109" s="254">
        <f t="shared" si="233"/>
        <v>2.4616004048948498E-3</v>
      </c>
      <c r="MD109" s="254">
        <f t="shared" si="233"/>
        <v>2.4231339172788645E-3</v>
      </c>
      <c r="ME109" s="254">
        <f t="shared" si="233"/>
        <v>2.3831227548123052E-3</v>
      </c>
      <c r="MF109" s="254">
        <f t="shared" si="233"/>
        <v>2.3416638167626496E-3</v>
      </c>
      <c r="MG109" s="254">
        <f t="shared" si="233"/>
        <v>2.2988562336084435E-3</v>
      </c>
      <c r="MH109" s="254">
        <f t="shared" si="233"/>
        <v>2.254800974716004E-3</v>
      </c>
      <c r="MI109" s="254">
        <f t="shared" si="233"/>
        <v>2.2096004548179289E-3</v>
      </c>
      <c r="MJ109" s="254">
        <f t="shared" si="233"/>
        <v>2.163358141418807E-3</v>
      </c>
      <c r="MK109" s="254">
        <f t="shared" si="233"/>
        <v>2.1161781652079513E-3</v>
      </c>
      <c r="ML109" s="254">
        <f t="shared" si="233"/>
        <v>2.0681649354995072E-3</v>
      </c>
      <c r="MM109" s="254">
        <f t="shared" si="233"/>
        <v>2.0194227626475808E-3</v>
      </c>
      <c r="MN109" s="254">
        <f t="shared" si="233"/>
        <v>1.9700554892990419E-3</v>
      </c>
      <c r="MO109" s="254">
        <f t="shared" ref="MO109:OZ109" si="234">MAX(MO106:MO108)</f>
        <v>1.9201661322502186E-3</v>
      </c>
      <c r="MP109" s="254">
        <f t="shared" si="234"/>
        <v>1.8698565365669292E-3</v>
      </c>
      <c r="MQ109" s="254">
        <f t="shared" si="234"/>
        <v>1.8192270435112283E-3</v>
      </c>
      <c r="MR109" s="254">
        <f t="shared" si="234"/>
        <v>1.7683761736940699E-3</v>
      </c>
      <c r="MS109" s="254">
        <f t="shared" si="234"/>
        <v>1.7174003267419542E-3</v>
      </c>
      <c r="MT109" s="254">
        <f t="shared" si="234"/>
        <v>1.6663934986288159E-3</v>
      </c>
      <c r="MU109" s="254">
        <f t="shared" si="234"/>
        <v>1.6154470176831055E-3</v>
      </c>
      <c r="MV109" s="254">
        <f t="shared" si="234"/>
        <v>1.5646493001355221E-3</v>
      </c>
      <c r="MW109" s="254">
        <f t="shared" si="234"/>
        <v>1.5140856259263842E-3</v>
      </c>
      <c r="MX109" s="254">
        <f t="shared" si="234"/>
        <v>1.4638379353443954E-3</v>
      </c>
      <c r="MY109" s="254">
        <f t="shared" si="234"/>
        <v>1.4139846469218048E-3</v>
      </c>
      <c r="MZ109" s="254">
        <f t="shared" si="234"/>
        <v>1.3646004968657886E-3</v>
      </c>
      <c r="NA109" s="254">
        <f t="shared" si="234"/>
        <v>1.3157564001634327E-3</v>
      </c>
      <c r="NB109" s="254">
        <f t="shared" si="234"/>
        <v>1.2675193333589834E-3</v>
      </c>
      <c r="NC109" s="254">
        <f t="shared" si="234"/>
        <v>1.2199522388680751E-3</v>
      </c>
      <c r="ND109" s="254">
        <f t="shared" si="234"/>
        <v>1.1731139505652896E-3</v>
      </c>
      <c r="NE109" s="254">
        <f t="shared" si="234"/>
        <v>1.1270591402595277E-3</v>
      </c>
      <c r="NF109" s="254">
        <f t="shared" si="234"/>
        <v>1.0818382845569669E-3</v>
      </c>
      <c r="NG109" s="254">
        <f t="shared" si="234"/>
        <v>1.0374976515045097E-3</v>
      </c>
      <c r="NH109" s="254">
        <f t="shared" si="234"/>
        <v>9.9407930630814978E-4</v>
      </c>
      <c r="NI109" s="254">
        <f t="shared" si="234"/>
        <v>9.5162113533101304E-4</v>
      </c>
      <c r="NJ109" s="254">
        <f t="shared" si="234"/>
        <v>9.1015688749541133E-4</v>
      </c>
      <c r="NK109" s="254">
        <f t="shared" si="234"/>
        <v>8.6971623214222014E-4</v>
      </c>
      <c r="NL109" s="254">
        <f t="shared" si="234"/>
        <v>8.3032483233957011E-4</v>
      </c>
      <c r="NM109" s="254">
        <f t="shared" si="234"/>
        <v>7.9200443258117305E-4</v>
      </c>
      <c r="NN109" s="254">
        <f t="shared" si="234"/>
        <v>7.5477295977267563E-4</v>
      </c>
      <c r="NO109" s="254">
        <f t="shared" si="234"/>
        <v>7.1864463637208919E-4</v>
      </c>
      <c r="NP109" s="254">
        <f t="shared" si="234"/>
        <v>6.8363010452744829E-4</v>
      </c>
      <c r="NQ109" s="254">
        <f t="shared" si="234"/>
        <v>6.4973656004112127E-4</v>
      </c>
      <c r="NR109" s="254">
        <f t="shared" si="234"/>
        <v>6.1696789498533904E-4</v>
      </c>
      <c r="NS109" s="254">
        <f t="shared" si="234"/>
        <v>5.8532484779713579E-4</v>
      </c>
      <c r="NT109" s="254">
        <f t="shared" si="234"/>
        <v>5.548051596925475E-4</v>
      </c>
      <c r="NU109" s="254">
        <f t="shared" si="234"/>
        <v>5.2540373625915003E-4</v>
      </c>
      <c r="NV109" s="254">
        <f t="shared" si="234"/>
        <v>4.9711281311225165E-4</v>
      </c>
      <c r="NW109" s="254">
        <f t="shared" si="234"/>
        <v>4.699221245327777E-4</v>
      </c>
      <c r="NX109" s="254">
        <f t="shared" si="234"/>
        <v>4.4381907404345662E-4</v>
      </c>
      <c r="NY109" s="254">
        <f t="shared" si="234"/>
        <v>4.1878890592376397E-4</v>
      </c>
      <c r="NZ109" s="254">
        <f t="shared" si="234"/>
        <v>3.9481487671255228E-4</v>
      </c>
      <c r="OA109" s="254">
        <f t="shared" si="234"/>
        <v>3.7187842579976515E-4</v>
      </c>
      <c r="OB109" s="254">
        <f t="shared" si="234"/>
        <v>3.4995934426448422E-4</v>
      </c>
      <c r="OC109" s="254">
        <f t="shared" si="234"/>
        <v>3.2903594117512968E-4</v>
      </c>
      <c r="OD109" s="254">
        <f t="shared" si="234"/>
        <v>3.090852066283478E-4</v>
      </c>
      <c r="OE109" s="254">
        <f t="shared" si="234"/>
        <v>2.9008297086534726E-4</v>
      </c>
      <c r="OF109" s="254">
        <f t="shared" si="234"/>
        <v>2.7200405886762568E-4</v>
      </c>
      <c r="OG109" s="254">
        <f t="shared" si="234"/>
        <v>2.5482243989760362E-4</v>
      </c>
      <c r="OH109" s="254">
        <f t="shared" si="234"/>
        <v>2.3851137151312789E-4</v>
      </c>
      <c r="OI109" s="254">
        <f t="shared" si="234"/>
        <v>2.230435376476383E-4</v>
      </c>
      <c r="OJ109" s="254">
        <f t="shared" si="234"/>
        <v>2.0839118040955469E-4</v>
      </c>
      <c r="OK109" s="254">
        <f t="shared" si="234"/>
        <v>1.9452622531471314E-4</v>
      </c>
      <c r="OL109" s="254">
        <f t="shared" si="234"/>
        <v>1.8142039972408601E-4</v>
      </c>
      <c r="OM109" s="254">
        <f t="shared" si="234"/>
        <v>1.6904534431523143E-4</v>
      </c>
      <c r="ON109" s="254">
        <f t="shared" si="234"/>
        <v>1.5737271746962893E-4</v>
      </c>
      <c r="OO109" s="254">
        <f t="shared" si="234"/>
        <v>1.4637429250900755E-4</v>
      </c>
      <c r="OP109" s="254">
        <f t="shared" si="234"/>
        <v>1.360220477617721E-4</v>
      </c>
      <c r="OQ109" s="254">
        <f t="shared" si="234"/>
        <v>1.2628824948547677E-4</v>
      </c>
      <c r="OR109" s="254">
        <f t="shared" si="234"/>
        <v>1.1714552771287578E-4</v>
      </c>
      <c r="OS109" s="254">
        <f t="shared" si="234"/>
        <v>1.0856694512727691E-4</v>
      </c>
      <c r="OT109" s="254">
        <f t="shared" si="234"/>
        <v>1.0052605910769836E-4</v>
      </c>
      <c r="OU109" s="254">
        <f t="shared" si="234"/>
        <v>9.2996977115637414E-5</v>
      </c>
      <c r="OV109" s="254">
        <f t="shared" si="234"/>
        <v>8.5954405623109114E-5</v>
      </c>
      <c r="OW109" s="254">
        <f t="shared" si="234"/>
        <v>7.9373692806049712E-5</v>
      </c>
      <c r="OX109" s="254">
        <f t="shared" si="234"/>
        <v>7.3230865248249692E-5</v>
      </c>
      <c r="OY109" s="254">
        <f t="shared" si="234"/>
        <v>6.7502658918782782E-5</v>
      </c>
      <c r="OZ109" s="254">
        <f t="shared" si="234"/>
        <v>6.2166544700527983E-5</v>
      </c>
      <c r="PA109" s="254">
        <f t="shared" ref="PA109:PH109" si="235">MAX(PA106:PA108)</f>
        <v>5.7200748758979794E-5</v>
      </c>
      <c r="PB109" s="254">
        <f t="shared" si="235"/>
        <v>5.258426804924021E-5</v>
      </c>
      <c r="PC109" s="254">
        <f t="shared" si="235"/>
        <v>4.8296881265050646E-5</v>
      </c>
      <c r="PD109" s="254">
        <f t="shared" si="235"/>
        <v>4.431915553711372E-5</v>
      </c>
      <c r="PE109" s="254">
        <f t="shared" si="235"/>
        <v>4.0632449188961309E-5</v>
      </c>
      <c r="PF109" s="254">
        <f t="shared" si="235"/>
        <v>3.7218910857419337E-5</v>
      </c>
      <c r="PG109" s="254">
        <f t="shared" si="235"/>
        <v>3.406147528149857E-5</v>
      </c>
      <c r="PH109" s="254">
        <f t="shared" si="235"/>
        <v>3.1143856058498431E-5</v>
      </c>
    </row>
    <row r="110" spans="1:424" ht="15.75" x14ac:dyDescent="0.5">
      <c r="A110" s="5"/>
      <c r="B110" s="5"/>
      <c r="C110" s="31" t="s">
        <v>78</v>
      </c>
      <c r="D110" s="74">
        <f>IF(AND(D108&gt;0,D108&lt;1,NOT(K104="")),_xlfn.NORM.INV(($D$108+(1-$D$108)/2),$G$104,$K$104),"")</f>
        <v>1482.3679848733977</v>
      </c>
      <c r="E110" s="36"/>
      <c r="F110" s="2"/>
      <c r="G110" s="5"/>
      <c r="H110" s="5"/>
      <c r="I110" s="5"/>
      <c r="J110" s="5"/>
      <c r="K110" s="5"/>
      <c r="L110" s="5"/>
      <c r="M110" s="5"/>
      <c r="N110" s="5"/>
      <c r="O110" s="5"/>
      <c r="P110" s="5"/>
      <c r="Q110" s="5"/>
      <c r="R110" s="5"/>
      <c r="S110" s="5"/>
      <c r="T110" s="5"/>
      <c r="U110" s="5"/>
    </row>
    <row r="111" spans="1:424" ht="16.899999999999999" x14ac:dyDescent="0.5">
      <c r="A111" s="5"/>
      <c r="B111" s="5"/>
      <c r="C111" s="31"/>
      <c r="D111" s="39"/>
      <c r="E111" s="36"/>
      <c r="F111" s="2"/>
      <c r="G111" s="5"/>
      <c r="H111" s="5"/>
      <c r="I111" s="5"/>
      <c r="J111" s="5"/>
      <c r="K111" s="5"/>
      <c r="L111" s="5"/>
      <c r="M111" s="5"/>
      <c r="N111" s="5"/>
      <c r="O111" s="5"/>
      <c r="P111" s="5"/>
      <c r="Q111" s="5"/>
      <c r="R111" s="5"/>
      <c r="S111" s="5"/>
      <c r="T111" s="5"/>
      <c r="U111" s="5"/>
    </row>
    <row r="112" spans="1:424" ht="15.75" x14ac:dyDescent="0.5">
      <c r="A112" s="5"/>
      <c r="B112" s="5"/>
      <c r="C112" s="75" t="s">
        <v>31</v>
      </c>
      <c r="D112" s="95">
        <v>1118</v>
      </c>
      <c r="E112" s="36"/>
      <c r="F112" s="43" t="s">
        <v>34</v>
      </c>
      <c r="G112" s="5"/>
      <c r="H112" s="5"/>
      <c r="I112" s="5"/>
      <c r="J112" s="5"/>
      <c r="K112" s="5"/>
      <c r="L112" s="5"/>
      <c r="M112" s="5"/>
      <c r="N112" s="5"/>
      <c r="O112" s="5"/>
      <c r="P112" s="5"/>
      <c r="Q112" s="5"/>
      <c r="R112" s="5"/>
      <c r="S112" s="5"/>
      <c r="T112" s="5"/>
      <c r="U112" s="5"/>
    </row>
    <row r="113" spans="1:21" ht="15.75" x14ac:dyDescent="0.5">
      <c r="A113" s="5"/>
      <c r="B113" s="5"/>
      <c r="C113" s="75" t="s">
        <v>32</v>
      </c>
      <c r="D113" s="95">
        <v>1482</v>
      </c>
      <c r="E113" s="36"/>
      <c r="F113" s="43" t="s">
        <v>35</v>
      </c>
      <c r="G113" s="5"/>
      <c r="H113" s="5"/>
      <c r="I113" s="5"/>
      <c r="J113" s="5"/>
      <c r="K113" s="5"/>
      <c r="L113" s="5"/>
      <c r="M113" s="5"/>
      <c r="N113" s="5"/>
      <c r="O113" s="5"/>
      <c r="P113" s="5"/>
      <c r="Q113" s="5"/>
      <c r="R113" s="5"/>
      <c r="S113" s="5"/>
      <c r="T113" s="5"/>
      <c r="U113" s="5"/>
    </row>
    <row r="114" spans="1:21" ht="16.899999999999999" x14ac:dyDescent="0.5">
      <c r="A114" s="5"/>
      <c r="B114" s="5"/>
      <c r="C114" s="75" t="s">
        <v>79</v>
      </c>
      <c r="D114" s="40">
        <f>IF(AND($D$112&gt;0,$D$113&gt;0,$D$112&lt;$D$113,NOT(K104="")),_xlfn.NORM.DIST($D$113,$G$104,$K$104,TRUE)-_xlfn.NORM.DIST($D$112,$G$104,$K$104,TRUE),"")</f>
        <v>0.79909084112303397</v>
      </c>
      <c r="E114" s="36"/>
      <c r="F114" s="43" t="s">
        <v>60</v>
      </c>
      <c r="G114" s="5"/>
      <c r="H114" s="5"/>
      <c r="I114" s="5"/>
      <c r="J114" s="5"/>
      <c r="K114" s="5"/>
      <c r="L114" s="5"/>
      <c r="M114" s="5"/>
      <c r="N114" s="5"/>
      <c r="O114" s="5"/>
      <c r="P114" s="5"/>
      <c r="Q114" s="5"/>
      <c r="R114" s="5"/>
      <c r="S114" s="5"/>
      <c r="T114" s="5"/>
      <c r="U114" s="5"/>
    </row>
    <row r="115" spans="1:21" ht="16.899999999999999" x14ac:dyDescent="0.5">
      <c r="A115" s="5"/>
      <c r="B115" s="5"/>
      <c r="C115" s="75" t="s">
        <v>225</v>
      </c>
      <c r="D115" s="42">
        <f>IF(AND($D$112&gt;0,$D$113&gt;0,$D$112&lt;$D$113,NOT($K$104="")),_xlfn.NORM.DIST(D112,$G$104,$K$104,TRUE),"")</f>
        <v>0.10045457943848307</v>
      </c>
      <c r="E115" s="36"/>
      <c r="F115" s="43" t="s">
        <v>61</v>
      </c>
      <c r="G115" s="5"/>
      <c r="H115" s="5"/>
      <c r="I115" s="5"/>
      <c r="J115" s="5"/>
      <c r="K115" s="5"/>
      <c r="L115" s="5"/>
      <c r="M115" s="5"/>
      <c r="N115" s="5"/>
      <c r="O115" s="5"/>
      <c r="P115" s="5"/>
      <c r="Q115" s="5"/>
      <c r="R115" s="5"/>
      <c r="S115" s="5"/>
      <c r="T115" s="5"/>
      <c r="U115" s="5"/>
    </row>
    <row r="116" spans="1:21" ht="16.899999999999999" x14ac:dyDescent="0.5">
      <c r="A116" s="5"/>
      <c r="B116" s="5"/>
      <c r="C116" s="75" t="s">
        <v>226</v>
      </c>
      <c r="D116" s="41">
        <f>IF(AND($D$112&gt;0,$D$113&gt;0,$D$112&lt;$D$113,NOT($K$104="")),1-_xlfn.NORM.DIST(D113,$G$104,$K$104,TRUE),"")</f>
        <v>0.10045457943848302</v>
      </c>
      <c r="E116" s="36"/>
      <c r="F116" s="43" t="s">
        <v>59</v>
      </c>
      <c r="G116" s="5"/>
      <c r="H116" s="5"/>
      <c r="I116" s="5"/>
      <c r="J116" s="5"/>
      <c r="K116" s="5"/>
      <c r="L116" s="5"/>
      <c r="M116" s="5"/>
      <c r="N116" s="5"/>
      <c r="O116" s="5"/>
      <c r="P116" s="5"/>
      <c r="Q116" s="5"/>
      <c r="R116" s="5"/>
      <c r="S116" s="5"/>
      <c r="T116" s="5"/>
      <c r="U116" s="5"/>
    </row>
    <row r="117" spans="1:21" x14ac:dyDescent="0.45">
      <c r="A117" s="5"/>
      <c r="B117" s="5"/>
      <c r="C117" s="31"/>
      <c r="D117" s="31"/>
      <c r="E117" s="2"/>
      <c r="F117" s="2"/>
      <c r="G117" s="5"/>
      <c r="H117" s="5"/>
      <c r="I117" s="5"/>
      <c r="J117" s="5"/>
      <c r="K117" s="5"/>
      <c r="L117" s="5"/>
      <c r="M117" s="5"/>
      <c r="N117" s="5"/>
      <c r="O117" s="5"/>
      <c r="P117" s="5"/>
      <c r="Q117" s="5"/>
      <c r="R117" s="5"/>
      <c r="S117" s="5"/>
      <c r="T117" s="5"/>
      <c r="U117" s="5"/>
    </row>
    <row r="118" spans="1:21" x14ac:dyDescent="0.45">
      <c r="A118" s="5"/>
      <c r="B118" s="5"/>
      <c r="C118" s="31"/>
      <c r="D118" s="31"/>
      <c r="E118" s="2"/>
      <c r="F118" s="2"/>
      <c r="G118" s="5"/>
      <c r="H118" s="5"/>
      <c r="I118" s="5"/>
      <c r="J118" s="5"/>
      <c r="K118" s="5"/>
      <c r="L118" s="5"/>
      <c r="M118" s="5"/>
      <c r="N118" s="5"/>
      <c r="O118" s="5"/>
      <c r="P118" s="5"/>
      <c r="Q118" s="5"/>
      <c r="R118" s="5"/>
      <c r="S118" s="5"/>
      <c r="T118" s="5"/>
      <c r="U118" s="5"/>
    </row>
    <row r="119" spans="1:21" x14ac:dyDescent="0.45">
      <c r="A119" s="5"/>
      <c r="B119" s="5"/>
      <c r="C119" s="31"/>
      <c r="D119" s="31"/>
      <c r="E119" s="2"/>
      <c r="F119" s="2"/>
      <c r="G119" s="5"/>
      <c r="H119" s="5"/>
      <c r="I119" s="5"/>
      <c r="J119" s="5"/>
      <c r="K119" s="5"/>
      <c r="L119" s="5"/>
      <c r="M119" s="5"/>
      <c r="N119" s="5"/>
      <c r="O119" s="5"/>
      <c r="P119" s="5"/>
      <c r="Q119" s="5"/>
      <c r="R119" s="5"/>
      <c r="S119" s="5"/>
      <c r="T119" s="5"/>
      <c r="U119" s="5"/>
    </row>
    <row r="120" spans="1:21" x14ac:dyDescent="0.45">
      <c r="A120" s="5"/>
      <c r="B120" s="5"/>
      <c r="C120" s="31"/>
      <c r="D120" s="31"/>
      <c r="E120" s="2"/>
      <c r="F120" s="2"/>
      <c r="G120" s="5"/>
      <c r="H120" s="5"/>
      <c r="I120" s="5"/>
      <c r="J120" s="5"/>
      <c r="K120" s="5"/>
      <c r="L120" s="5"/>
      <c r="M120" s="5"/>
      <c r="N120" s="5"/>
      <c r="O120" s="5"/>
      <c r="P120" s="5"/>
      <c r="Q120" s="5"/>
      <c r="R120" s="5"/>
      <c r="S120" s="5"/>
      <c r="T120" s="5"/>
      <c r="U120" s="5"/>
    </row>
    <row r="121" spans="1:21" x14ac:dyDescent="0.45">
      <c r="A121" s="5"/>
      <c r="B121" s="5"/>
      <c r="C121" s="31"/>
      <c r="D121" s="31"/>
      <c r="E121" s="2"/>
      <c r="F121" s="2"/>
      <c r="G121" s="5"/>
      <c r="H121" s="5"/>
      <c r="I121" s="5"/>
      <c r="J121" s="5"/>
      <c r="K121" s="5"/>
      <c r="L121" s="5"/>
      <c r="M121" s="5"/>
      <c r="N121" s="5"/>
      <c r="O121" s="5"/>
      <c r="P121" s="5"/>
      <c r="Q121" s="5"/>
      <c r="R121" s="5"/>
      <c r="S121" s="5"/>
      <c r="T121" s="5"/>
      <c r="U121" s="5"/>
    </row>
    <row r="122" spans="1:21" x14ac:dyDescent="0.45">
      <c r="A122" s="5"/>
      <c r="B122" s="5"/>
      <c r="C122" s="31"/>
      <c r="D122" s="31"/>
      <c r="E122" s="2"/>
      <c r="F122" s="2"/>
      <c r="G122" s="5"/>
      <c r="H122" s="5"/>
      <c r="I122" s="5"/>
      <c r="J122" s="5"/>
      <c r="K122" s="5"/>
      <c r="L122" s="5"/>
      <c r="M122" s="5"/>
      <c r="N122" s="5"/>
      <c r="O122" s="5"/>
      <c r="P122" s="5"/>
      <c r="Q122" s="5"/>
      <c r="R122" s="5"/>
      <c r="S122" s="5"/>
      <c r="T122" s="5"/>
      <c r="U122" s="5"/>
    </row>
    <row r="123" spans="1:21" x14ac:dyDescent="0.45">
      <c r="A123" s="5"/>
      <c r="B123" s="5"/>
      <c r="C123" s="31"/>
      <c r="D123" s="31"/>
      <c r="E123" s="2"/>
      <c r="F123" s="2"/>
      <c r="G123" s="5"/>
      <c r="H123" s="5"/>
      <c r="I123" s="5"/>
      <c r="J123" s="5"/>
      <c r="K123" s="5"/>
      <c r="L123" s="5"/>
      <c r="M123" s="5"/>
      <c r="N123" s="5"/>
      <c r="O123" s="5"/>
      <c r="P123" s="5"/>
      <c r="Q123" s="5"/>
      <c r="R123" s="5"/>
      <c r="S123" s="5"/>
      <c r="T123" s="5"/>
      <c r="U123" s="5"/>
    </row>
    <row r="124" spans="1:21" x14ac:dyDescent="0.45">
      <c r="A124" s="5"/>
      <c r="B124" s="5"/>
      <c r="C124" s="31"/>
      <c r="D124" s="31"/>
      <c r="E124" s="2"/>
      <c r="F124" s="2"/>
      <c r="G124" s="5"/>
      <c r="H124" s="5"/>
      <c r="I124" s="5"/>
      <c r="J124" s="5"/>
      <c r="K124" s="5"/>
      <c r="L124" s="5"/>
      <c r="M124" s="5"/>
      <c r="N124" s="5"/>
      <c r="O124" s="5"/>
      <c r="P124" s="5"/>
      <c r="Q124" s="5"/>
      <c r="R124" s="5"/>
      <c r="S124" s="5"/>
      <c r="T124" s="5"/>
      <c r="U124" s="5"/>
    </row>
    <row r="125" spans="1:21" x14ac:dyDescent="0.45">
      <c r="A125" s="5"/>
      <c r="B125" s="5"/>
      <c r="C125" s="31"/>
      <c r="D125" s="31"/>
      <c r="E125" s="2"/>
      <c r="F125" s="2"/>
      <c r="G125" s="5"/>
      <c r="H125" s="5"/>
      <c r="I125" s="5"/>
      <c r="J125" s="5"/>
      <c r="K125" s="5"/>
      <c r="L125" s="5"/>
      <c r="M125" s="5"/>
      <c r="N125" s="5"/>
      <c r="O125" s="5"/>
      <c r="P125" s="5"/>
      <c r="Q125" s="5"/>
      <c r="R125" s="5"/>
      <c r="S125" s="5"/>
      <c r="T125" s="5"/>
      <c r="U125" s="5"/>
    </row>
    <row r="126" spans="1:21" x14ac:dyDescent="0.45">
      <c r="A126" s="5"/>
      <c r="B126" s="5"/>
      <c r="C126" s="31"/>
      <c r="D126" s="31"/>
      <c r="E126" s="2"/>
      <c r="F126" s="2"/>
      <c r="G126" s="5"/>
      <c r="H126" s="5"/>
      <c r="I126" s="5"/>
      <c r="J126" s="5"/>
      <c r="K126" s="5"/>
      <c r="L126" s="5"/>
      <c r="M126" s="5"/>
      <c r="N126" s="5"/>
      <c r="O126" s="5"/>
      <c r="P126" s="5"/>
      <c r="Q126" s="5"/>
      <c r="R126" s="5"/>
      <c r="S126" s="5"/>
      <c r="T126" s="5"/>
      <c r="U126" s="5"/>
    </row>
    <row r="127" spans="1:21" x14ac:dyDescent="0.45">
      <c r="A127" s="5"/>
      <c r="B127" s="5"/>
      <c r="C127" s="31"/>
      <c r="D127" s="31"/>
      <c r="E127" s="2"/>
      <c r="F127" s="2"/>
      <c r="G127" s="5"/>
      <c r="H127" s="5"/>
      <c r="I127" s="5"/>
      <c r="J127" s="5"/>
      <c r="K127" s="5"/>
      <c r="L127" s="5"/>
      <c r="M127" s="5"/>
      <c r="N127" s="5"/>
      <c r="O127" s="5"/>
      <c r="P127" s="5"/>
      <c r="Q127" s="5"/>
      <c r="R127" s="5"/>
      <c r="S127" s="5"/>
      <c r="T127" s="5"/>
      <c r="U127" s="5"/>
    </row>
    <row r="128" spans="1:21" x14ac:dyDescent="0.45">
      <c r="A128" s="5"/>
      <c r="B128" s="5"/>
      <c r="C128" s="31"/>
      <c r="D128" s="31"/>
      <c r="E128" s="2"/>
      <c r="F128" s="2"/>
      <c r="G128" s="5"/>
      <c r="H128" s="5"/>
      <c r="I128" s="5"/>
      <c r="J128" s="5"/>
      <c r="K128" s="5"/>
      <c r="L128" s="5"/>
      <c r="M128" s="5"/>
      <c r="N128" s="5"/>
      <c r="O128" s="5"/>
      <c r="P128" s="5"/>
      <c r="Q128" s="5"/>
      <c r="R128" s="5"/>
      <c r="S128" s="5"/>
      <c r="T128" s="5"/>
      <c r="U128" s="5"/>
    </row>
    <row r="129" spans="1:21" x14ac:dyDescent="0.45">
      <c r="A129" s="5"/>
      <c r="B129" s="5"/>
      <c r="C129" s="31"/>
      <c r="D129" s="31"/>
      <c r="E129" s="2"/>
      <c r="F129" s="2"/>
      <c r="G129" s="5"/>
      <c r="H129" s="5"/>
      <c r="I129" s="5"/>
      <c r="J129" s="5"/>
      <c r="K129" s="5"/>
      <c r="L129" s="5"/>
      <c r="M129" s="5"/>
      <c r="N129" s="5"/>
      <c r="O129" s="5"/>
      <c r="P129" s="5"/>
      <c r="Q129" s="5"/>
      <c r="R129" s="5"/>
      <c r="S129" s="5"/>
      <c r="T129" s="5"/>
      <c r="U129" s="5"/>
    </row>
    <row r="130" spans="1:21" x14ac:dyDescent="0.45">
      <c r="A130" s="5"/>
      <c r="B130" s="5"/>
      <c r="C130" s="31"/>
      <c r="D130" s="31"/>
      <c r="E130" s="2"/>
      <c r="F130" s="2"/>
      <c r="G130" s="5"/>
      <c r="H130" s="5"/>
      <c r="I130" s="5"/>
      <c r="J130" s="5"/>
      <c r="K130" s="5"/>
      <c r="L130" s="5"/>
      <c r="M130" s="5"/>
      <c r="N130" s="5"/>
      <c r="O130" s="5"/>
      <c r="P130" s="5"/>
      <c r="Q130" s="5"/>
      <c r="R130" s="5"/>
      <c r="S130" s="5"/>
      <c r="T130" s="5"/>
      <c r="U130" s="5"/>
    </row>
    <row r="131" spans="1:21" x14ac:dyDescent="0.45">
      <c r="A131" s="5"/>
      <c r="B131" s="5"/>
      <c r="C131" s="31"/>
      <c r="D131" s="31"/>
      <c r="E131" s="2"/>
      <c r="F131" s="2"/>
      <c r="G131" s="5"/>
      <c r="H131" s="5"/>
      <c r="I131" s="5"/>
      <c r="J131" s="5"/>
      <c r="K131" s="5"/>
      <c r="L131" s="5"/>
      <c r="M131" s="5"/>
      <c r="N131" s="5"/>
      <c r="O131" s="5"/>
      <c r="P131" s="5"/>
      <c r="Q131" s="5"/>
      <c r="R131" s="5"/>
      <c r="S131" s="5"/>
      <c r="T131" s="5"/>
      <c r="U131" s="5"/>
    </row>
    <row r="132" spans="1:21" x14ac:dyDescent="0.45">
      <c r="A132" s="5"/>
      <c r="B132" s="5"/>
      <c r="C132" s="31"/>
      <c r="D132" s="31"/>
      <c r="E132" s="2"/>
      <c r="F132" s="2"/>
      <c r="G132" s="5"/>
      <c r="H132" s="5"/>
      <c r="I132" s="5"/>
      <c r="J132" s="5"/>
      <c r="K132" s="5"/>
      <c r="L132" s="5"/>
      <c r="M132" s="5"/>
      <c r="N132" s="5"/>
      <c r="O132" s="5"/>
      <c r="P132" s="5"/>
      <c r="Q132" s="5"/>
      <c r="R132" s="5"/>
      <c r="S132" s="5"/>
      <c r="T132" s="5"/>
      <c r="U132" s="5"/>
    </row>
    <row r="133" spans="1:21" x14ac:dyDescent="0.45">
      <c r="A133" s="5"/>
      <c r="B133" s="5"/>
      <c r="C133" s="31"/>
      <c r="D133" s="31"/>
      <c r="E133" s="2"/>
      <c r="F133" s="2"/>
      <c r="G133" s="5"/>
      <c r="H133" s="5"/>
      <c r="I133" s="5"/>
      <c r="J133" s="5"/>
      <c r="K133" s="5"/>
      <c r="L133" s="5"/>
      <c r="M133" s="5"/>
      <c r="N133" s="5"/>
      <c r="O133" s="5"/>
      <c r="P133" s="5"/>
      <c r="Q133" s="5"/>
      <c r="R133" s="5"/>
      <c r="S133" s="5"/>
      <c r="T133" s="5"/>
      <c r="U133" s="5"/>
    </row>
    <row r="134" spans="1:21" x14ac:dyDescent="0.45">
      <c r="A134" s="5"/>
      <c r="B134" s="5"/>
      <c r="C134" s="31"/>
      <c r="D134" s="31"/>
      <c r="E134" s="2"/>
      <c r="F134" s="2"/>
      <c r="G134" s="5"/>
      <c r="H134" s="5"/>
      <c r="I134" s="5"/>
      <c r="J134" s="5"/>
      <c r="K134" s="5"/>
      <c r="L134" s="5"/>
      <c r="M134" s="5"/>
      <c r="N134" s="5"/>
      <c r="O134" s="5"/>
      <c r="P134" s="5"/>
      <c r="Q134" s="5"/>
      <c r="R134" s="5"/>
      <c r="S134" s="5"/>
      <c r="T134" s="5"/>
      <c r="U134" s="5"/>
    </row>
    <row r="135" spans="1:21" x14ac:dyDescent="0.45">
      <c r="A135" s="5"/>
      <c r="B135" s="5"/>
      <c r="C135" s="31"/>
      <c r="D135" s="31"/>
      <c r="E135" s="2"/>
      <c r="F135" s="2"/>
      <c r="G135" s="5"/>
      <c r="H135" s="5"/>
      <c r="I135" s="5"/>
      <c r="J135" s="5"/>
      <c r="K135" s="5"/>
      <c r="L135" s="5"/>
      <c r="M135" s="5"/>
      <c r="N135" s="5"/>
      <c r="O135" s="5"/>
      <c r="P135" s="5"/>
      <c r="Q135" s="5"/>
      <c r="R135" s="5"/>
      <c r="S135" s="5"/>
      <c r="T135" s="5"/>
      <c r="U135" s="5"/>
    </row>
    <row r="136" spans="1:21" x14ac:dyDescent="0.45">
      <c r="A136" s="5"/>
      <c r="B136" s="5"/>
      <c r="C136" s="5"/>
      <c r="D136" s="5"/>
      <c r="E136" s="2"/>
      <c r="F136" s="2"/>
      <c r="G136" s="5"/>
      <c r="H136" s="5"/>
      <c r="I136" s="5"/>
      <c r="J136" s="5"/>
      <c r="K136" s="5"/>
      <c r="L136" s="5"/>
      <c r="M136" s="5"/>
      <c r="N136" s="5"/>
      <c r="O136" s="5"/>
      <c r="P136" s="5"/>
      <c r="Q136" s="5"/>
      <c r="R136" s="5"/>
      <c r="S136" s="5"/>
      <c r="T136" s="5"/>
      <c r="U136" s="5"/>
    </row>
    <row r="137" spans="1:21" x14ac:dyDescent="0.45">
      <c r="A137" s="2"/>
      <c r="B137" s="7" t="s">
        <v>7</v>
      </c>
      <c r="C137" s="8"/>
      <c r="D137" s="8"/>
      <c r="E137" s="9"/>
      <c r="F137" s="9"/>
      <c r="G137" s="8"/>
      <c r="H137" s="9"/>
      <c r="I137" s="9"/>
      <c r="J137" s="8"/>
      <c r="K137" s="8"/>
      <c r="L137" s="8"/>
      <c r="M137" s="8"/>
      <c r="N137" s="32"/>
      <c r="U137" s="5"/>
    </row>
    <row r="138" spans="1:21" x14ac:dyDescent="0.45">
      <c r="A138" s="2"/>
      <c r="B138" s="10" t="s">
        <v>76</v>
      </c>
      <c r="C138" s="11"/>
      <c r="D138" s="11"/>
      <c r="E138" s="12"/>
      <c r="F138" s="12"/>
      <c r="G138" s="11"/>
      <c r="H138" s="12"/>
      <c r="I138" s="12"/>
      <c r="J138" s="11"/>
      <c r="K138" s="11"/>
      <c r="L138" s="11"/>
      <c r="M138" s="11"/>
      <c r="N138" s="13"/>
      <c r="U138" s="5"/>
    </row>
    <row r="139" spans="1:21" x14ac:dyDescent="0.45">
      <c r="A139" s="2"/>
      <c r="B139" s="10" t="s">
        <v>86</v>
      </c>
      <c r="C139" s="11"/>
      <c r="D139" s="11"/>
      <c r="E139" s="12"/>
      <c r="F139" s="12"/>
      <c r="G139" s="11"/>
      <c r="H139" s="12"/>
      <c r="I139" s="12"/>
      <c r="J139" s="11"/>
      <c r="K139" s="11"/>
      <c r="L139" s="11"/>
      <c r="M139" s="11"/>
      <c r="N139" s="13"/>
      <c r="U139" s="5"/>
    </row>
    <row r="140" spans="1:21" x14ac:dyDescent="0.45">
      <c r="A140" s="2"/>
      <c r="B140" s="10" t="s">
        <v>52</v>
      </c>
      <c r="C140" s="11"/>
      <c r="D140" s="11"/>
      <c r="E140" s="12"/>
      <c r="F140" s="12"/>
      <c r="G140" s="11"/>
      <c r="H140" s="12"/>
      <c r="I140" s="12"/>
      <c r="J140" s="11"/>
      <c r="K140" s="11"/>
      <c r="L140" s="11"/>
      <c r="M140" s="11"/>
      <c r="N140" s="13"/>
      <c r="U140" s="5"/>
    </row>
    <row r="141" spans="1:21" x14ac:dyDescent="0.45">
      <c r="A141" s="2"/>
      <c r="B141" s="10" t="s">
        <v>940</v>
      </c>
      <c r="C141" s="11"/>
      <c r="D141" s="11"/>
      <c r="E141" s="12"/>
      <c r="F141" s="12"/>
      <c r="G141" s="11"/>
      <c r="H141" s="12"/>
      <c r="I141" s="12"/>
      <c r="J141" s="11"/>
      <c r="K141" s="11"/>
      <c r="L141" s="11"/>
      <c r="M141" s="11"/>
      <c r="N141" s="13"/>
      <c r="U141" s="5"/>
    </row>
    <row r="142" spans="1:21" x14ac:dyDescent="0.45">
      <c r="A142" s="2"/>
      <c r="B142" s="10"/>
      <c r="C142" s="11"/>
      <c r="D142" s="11"/>
      <c r="E142" s="12"/>
      <c r="F142" s="12"/>
      <c r="G142" s="11"/>
      <c r="H142" s="12"/>
      <c r="I142" s="12"/>
      <c r="J142" s="11"/>
      <c r="K142" s="11"/>
      <c r="L142" s="11"/>
      <c r="M142" s="11"/>
      <c r="N142" s="13"/>
      <c r="U142" s="5"/>
    </row>
    <row r="143" spans="1:21" x14ac:dyDescent="0.45">
      <c r="A143" s="2"/>
      <c r="B143" s="14" t="s">
        <v>8</v>
      </c>
      <c r="C143" s="11"/>
      <c r="D143" s="11"/>
      <c r="E143" s="12"/>
      <c r="F143" s="12"/>
      <c r="G143" s="11"/>
      <c r="H143" s="12"/>
      <c r="I143" s="12"/>
      <c r="J143" s="11"/>
      <c r="K143" s="11"/>
      <c r="L143" s="11"/>
      <c r="M143" s="11"/>
      <c r="N143" s="13"/>
      <c r="U143" s="5"/>
    </row>
    <row r="144" spans="1:21" x14ac:dyDescent="0.45">
      <c r="A144" s="2"/>
      <c r="B144" s="10" t="s">
        <v>77</v>
      </c>
      <c r="C144" s="11"/>
      <c r="D144" s="11"/>
      <c r="E144" s="12"/>
      <c r="F144" s="12"/>
      <c r="G144" s="11"/>
      <c r="H144" s="12"/>
      <c r="I144" s="12"/>
      <c r="J144" s="11"/>
      <c r="K144" s="11"/>
      <c r="L144" s="11"/>
      <c r="M144" s="11"/>
      <c r="N144" s="13"/>
      <c r="U144" s="5"/>
    </row>
    <row r="145" spans="1:21" x14ac:dyDescent="0.45">
      <c r="A145" s="2"/>
      <c r="B145" s="15"/>
      <c r="C145" s="16"/>
      <c r="D145" s="16"/>
      <c r="E145" s="17"/>
      <c r="F145" s="17"/>
      <c r="G145" s="16"/>
      <c r="H145" s="17"/>
      <c r="I145" s="17"/>
      <c r="J145" s="16"/>
      <c r="K145" s="16"/>
      <c r="L145" s="16"/>
      <c r="M145" s="16"/>
      <c r="N145" s="18"/>
      <c r="U145" s="5"/>
    </row>
    <row r="146" spans="1:21" x14ac:dyDescent="0.45">
      <c r="A146" s="2"/>
      <c r="B146" s="5"/>
      <c r="C146" s="5"/>
      <c r="D146" s="5"/>
      <c r="E146" s="2"/>
      <c r="F146" s="2"/>
      <c r="G146" s="5"/>
      <c r="H146" s="2"/>
      <c r="I146" s="2"/>
      <c r="J146" s="5"/>
      <c r="K146" s="5"/>
      <c r="L146" s="5"/>
      <c r="M146" s="5"/>
      <c r="N146" s="5"/>
      <c r="O146" s="5"/>
      <c r="P146" s="5"/>
      <c r="Q146" s="5"/>
      <c r="R146" s="5"/>
      <c r="S146" s="5"/>
      <c r="T146" s="5"/>
      <c r="U146" s="5"/>
    </row>
    <row r="147" spans="1:21" x14ac:dyDescent="0.45">
      <c r="A147" s="2"/>
      <c r="B147" s="19" t="str">
        <f>_xlfn.CONCAT("Version ",'Change Log'!$B$3," – © 2015-",YEAR('Change Log'!$A$3),IF('Change Log'!$C$3="William W. Davis",", William W. Davis, MSPM, PMP",_xlfn.CONCAT(", original copyright holder is William W. Davis, MSPM, PMP; later modified by ",'Change Log'!$C$3)))</f>
        <v>Version 5.2 – © 2015-2025, William W. Davis, MSPM, PMP</v>
      </c>
      <c r="C147" s="5"/>
      <c r="D147" s="5"/>
      <c r="E147" s="5"/>
      <c r="F147" s="2"/>
      <c r="G147" s="2"/>
      <c r="H147" s="5"/>
      <c r="I147" s="5"/>
      <c r="J147" s="2"/>
      <c r="K147" s="2"/>
      <c r="L147" s="5"/>
      <c r="M147" s="5"/>
      <c r="N147" s="5"/>
      <c r="O147" s="5"/>
      <c r="P147" s="5"/>
      <c r="Q147" s="5"/>
      <c r="R147" s="5"/>
      <c r="S147" s="5"/>
      <c r="T147" s="5"/>
      <c r="U147" s="5"/>
    </row>
    <row r="148" spans="1:21" x14ac:dyDescent="0.45">
      <c r="A148" s="2"/>
      <c r="B148" s="407" t="s">
        <v>135</v>
      </c>
      <c r="C148" s="407"/>
      <c r="D148" s="407"/>
      <c r="E148" s="407"/>
      <c r="F148" s="407"/>
      <c r="G148" s="407"/>
      <c r="H148" s="407"/>
      <c r="I148" s="99"/>
      <c r="J148" s="2"/>
      <c r="K148" s="2"/>
      <c r="L148" s="5"/>
      <c r="M148" s="5"/>
      <c r="N148" s="5"/>
      <c r="O148" s="5"/>
      <c r="P148" s="5"/>
      <c r="Q148" s="5"/>
      <c r="R148" s="5"/>
      <c r="S148" s="5"/>
      <c r="T148" s="5"/>
      <c r="U148" s="5"/>
    </row>
    <row r="149" spans="1:21" x14ac:dyDescent="0.45">
      <c r="A149" s="2"/>
      <c r="B149" s="407" t="s">
        <v>136</v>
      </c>
      <c r="C149" s="407"/>
      <c r="D149" s="407"/>
      <c r="E149" s="407"/>
      <c r="F149" s="407"/>
      <c r="G149" s="407"/>
      <c r="H149" s="407"/>
      <c r="I149" s="99"/>
      <c r="J149" s="2"/>
      <c r="K149" s="2"/>
      <c r="L149" s="5"/>
      <c r="M149" s="5"/>
      <c r="N149" s="5"/>
      <c r="O149" s="5"/>
      <c r="P149" s="5"/>
      <c r="Q149" s="5"/>
      <c r="R149" s="5"/>
      <c r="S149" s="5"/>
      <c r="T149" s="5"/>
      <c r="U149" s="5"/>
    </row>
    <row r="150" spans="1:21" x14ac:dyDescent="0.45">
      <c r="A150" s="2"/>
      <c r="B150" s="407" t="s">
        <v>90</v>
      </c>
      <c r="C150" s="407"/>
      <c r="D150" s="407"/>
      <c r="E150" s="407"/>
      <c r="F150" s="407"/>
      <c r="G150" s="407"/>
      <c r="H150" s="407"/>
      <c r="I150" s="99"/>
      <c r="J150" s="2"/>
      <c r="K150" s="2"/>
      <c r="L150" s="5"/>
      <c r="M150" s="5"/>
      <c r="N150" s="5"/>
      <c r="O150" s="5"/>
      <c r="P150" s="5"/>
      <c r="Q150" s="5"/>
      <c r="R150" s="5"/>
      <c r="S150" s="5"/>
      <c r="T150" s="5"/>
      <c r="U150" s="5"/>
    </row>
    <row r="151" spans="1:21" x14ac:dyDescent="0.45">
      <c r="A151" s="2"/>
      <c r="B151" s="407" t="s">
        <v>207</v>
      </c>
      <c r="C151" s="407"/>
      <c r="D151" s="407"/>
      <c r="E151" s="407"/>
      <c r="F151" s="407"/>
      <c r="G151" s="407"/>
      <c r="H151" s="407"/>
      <c r="I151" s="99"/>
      <c r="J151" s="2"/>
      <c r="K151" s="2"/>
      <c r="L151" s="5"/>
      <c r="M151" s="5"/>
      <c r="N151" s="5"/>
      <c r="O151" s="5"/>
      <c r="P151" s="5"/>
      <c r="Q151" s="5"/>
      <c r="R151" s="5"/>
      <c r="S151" s="5"/>
      <c r="T151" s="5"/>
      <c r="U151" s="5"/>
    </row>
    <row r="152" spans="1:21" x14ac:dyDescent="0.45">
      <c r="A152" s="2"/>
      <c r="B152" s="407" t="s">
        <v>991</v>
      </c>
      <c r="C152" s="407"/>
      <c r="D152" s="407"/>
      <c r="E152" s="407"/>
      <c r="F152" s="407"/>
      <c r="G152" s="407"/>
      <c r="H152" s="407"/>
      <c r="I152" s="99"/>
      <c r="J152" s="2"/>
      <c r="K152" s="2"/>
      <c r="L152" s="5"/>
      <c r="M152" s="5"/>
      <c r="N152" s="5"/>
      <c r="O152" s="5"/>
      <c r="P152" s="5"/>
      <c r="Q152" s="5"/>
      <c r="R152" s="5"/>
      <c r="S152" s="5"/>
      <c r="T152" s="5"/>
      <c r="U152" s="5"/>
    </row>
    <row r="153" spans="1:21" x14ac:dyDescent="0.45">
      <c r="A153" s="2"/>
      <c r="B153" s="150" t="s">
        <v>205</v>
      </c>
      <c r="C153" s="5"/>
      <c r="D153" s="5"/>
      <c r="E153" s="5"/>
      <c r="F153" s="2"/>
      <c r="G153" s="2"/>
      <c r="H153" s="5"/>
      <c r="I153" s="5"/>
      <c r="J153" s="2"/>
      <c r="K153" s="2"/>
      <c r="L153" s="5"/>
      <c r="M153" s="5"/>
      <c r="N153" s="5"/>
      <c r="O153" s="5"/>
      <c r="P153" s="5"/>
      <c r="Q153" s="5"/>
      <c r="R153" s="5"/>
      <c r="S153" s="5"/>
      <c r="T153" s="5"/>
      <c r="U153" s="5"/>
    </row>
    <row r="154" spans="1:21" x14ac:dyDescent="0.45">
      <c r="A154" s="2"/>
      <c r="B154" s="150" t="s">
        <v>88</v>
      </c>
      <c r="C154" s="5"/>
      <c r="D154" s="5"/>
      <c r="E154" s="5"/>
      <c r="F154" s="2"/>
      <c r="G154" s="2"/>
      <c r="H154" s="5"/>
      <c r="I154" s="5"/>
      <c r="J154" s="2"/>
      <c r="K154" s="2"/>
      <c r="L154" s="5"/>
      <c r="M154" s="5"/>
      <c r="N154" s="5"/>
      <c r="O154" s="5"/>
      <c r="P154" s="5"/>
      <c r="Q154" s="5"/>
      <c r="R154" s="5"/>
      <c r="S154" s="5"/>
      <c r="T154" s="5"/>
      <c r="U154" s="5"/>
    </row>
    <row r="155" spans="1:21" x14ac:dyDescent="0.45">
      <c r="A155" s="19"/>
      <c r="B155" s="150" t="s">
        <v>204</v>
      </c>
      <c r="C155" s="5"/>
      <c r="D155" s="5"/>
      <c r="E155" s="2"/>
      <c r="F155" s="2"/>
      <c r="G155" s="5"/>
      <c r="H155" s="2"/>
      <c r="I155" s="2"/>
      <c r="J155" s="5"/>
      <c r="K155" s="5"/>
      <c r="L155" s="5"/>
      <c r="M155" s="5"/>
      <c r="N155" s="5"/>
      <c r="O155" s="5"/>
      <c r="P155" s="5"/>
      <c r="Q155" s="5"/>
      <c r="R155" s="5"/>
      <c r="S155" s="5"/>
      <c r="T155" s="5"/>
      <c r="U155" s="5"/>
    </row>
    <row r="156" spans="1:21" x14ac:dyDescent="0.45">
      <c r="A156" s="19"/>
      <c r="B156" s="150" t="s">
        <v>206</v>
      </c>
      <c r="C156" s="5"/>
      <c r="D156" s="5"/>
      <c r="E156" s="2"/>
      <c r="F156" s="2"/>
      <c r="G156" s="5"/>
      <c r="H156" s="2"/>
      <c r="I156" s="2"/>
      <c r="J156" s="5"/>
      <c r="K156" s="5"/>
      <c r="L156" s="5"/>
      <c r="M156" s="5"/>
      <c r="N156" s="5"/>
      <c r="O156" s="5"/>
      <c r="P156" s="5"/>
      <c r="Q156" s="5"/>
      <c r="R156" s="5"/>
      <c r="S156" s="5"/>
      <c r="T156" s="5"/>
      <c r="U156" s="5"/>
    </row>
    <row r="157" spans="1:21" x14ac:dyDescent="0.45">
      <c r="A157" s="19"/>
      <c r="B157" s="150" t="s">
        <v>745</v>
      </c>
      <c r="C157" s="5"/>
      <c r="D157" s="5"/>
      <c r="E157" s="2"/>
      <c r="F157" s="2"/>
      <c r="G157" s="5"/>
      <c r="H157" s="2"/>
      <c r="I157" s="2"/>
      <c r="J157" s="5"/>
      <c r="K157" s="5"/>
      <c r="L157" s="5"/>
      <c r="M157" s="5"/>
      <c r="N157" s="5"/>
      <c r="O157" s="5"/>
      <c r="P157" s="5"/>
      <c r="Q157" s="5"/>
      <c r="R157" s="5"/>
      <c r="S157" s="5"/>
      <c r="T157" s="5"/>
      <c r="U157" s="5"/>
    </row>
    <row r="158" spans="1:21" x14ac:dyDescent="0.45">
      <c r="A158" s="19"/>
      <c r="B158" s="150" t="s">
        <v>746</v>
      </c>
      <c r="C158" s="5"/>
      <c r="D158" s="5"/>
      <c r="E158" s="2"/>
      <c r="F158" s="2"/>
      <c r="G158" s="5"/>
      <c r="H158" s="2"/>
      <c r="I158" s="2"/>
      <c r="J158" s="5"/>
      <c r="K158" s="5"/>
      <c r="L158" s="5"/>
      <c r="M158" s="5"/>
      <c r="N158" s="5"/>
      <c r="O158" s="5"/>
      <c r="P158" s="5"/>
      <c r="Q158" s="5"/>
      <c r="R158" s="5"/>
      <c r="S158" s="5"/>
      <c r="T158" s="5"/>
      <c r="U158" s="5"/>
    </row>
    <row r="159" spans="1:21" x14ac:dyDescent="0.45">
      <c r="B159" s="150"/>
    </row>
    <row r="160" spans="1:21" x14ac:dyDescent="0.45">
      <c r="B160" s="150" t="s">
        <v>747</v>
      </c>
    </row>
    <row r="161" spans="1:9" x14ac:dyDescent="0.45">
      <c r="B161" s="150" t="s">
        <v>87</v>
      </c>
    </row>
    <row r="162" spans="1:9" x14ac:dyDescent="0.45">
      <c r="B162" s="408" t="s">
        <v>752</v>
      </c>
      <c r="C162" s="408"/>
      <c r="D162" s="408"/>
      <c r="E162" s="408"/>
      <c r="F162" s="408"/>
      <c r="G162" s="408"/>
      <c r="H162" s="408"/>
    </row>
    <row r="171" spans="1:9" x14ac:dyDescent="0.45">
      <c r="A171"/>
      <c r="H171"/>
      <c r="I171"/>
    </row>
    <row r="172" spans="1:9" x14ac:dyDescent="0.45">
      <c r="A172"/>
      <c r="H172"/>
      <c r="I172"/>
    </row>
    <row r="173" spans="1:9" x14ac:dyDescent="0.45">
      <c r="A173"/>
      <c r="H173"/>
      <c r="I173"/>
    </row>
    <row r="174" spans="1:9" x14ac:dyDescent="0.45">
      <c r="A174"/>
      <c r="H174"/>
      <c r="I174"/>
    </row>
    <row r="175" spans="1:9" x14ac:dyDescent="0.45">
      <c r="A175"/>
      <c r="H175"/>
      <c r="I175"/>
    </row>
    <row r="176" spans="1:9" x14ac:dyDescent="0.45">
      <c r="A176"/>
      <c r="H176"/>
      <c r="I176"/>
    </row>
    <row r="177" spans="1:9" x14ac:dyDescent="0.45">
      <c r="A177"/>
      <c r="H177"/>
      <c r="I177"/>
    </row>
    <row r="178" spans="1:9" x14ac:dyDescent="0.45">
      <c r="A178"/>
      <c r="H178"/>
      <c r="I178"/>
    </row>
    <row r="179" spans="1:9" x14ac:dyDescent="0.45">
      <c r="A179"/>
      <c r="H179"/>
      <c r="I179"/>
    </row>
    <row r="180" spans="1:9" x14ac:dyDescent="0.45">
      <c r="A180"/>
      <c r="H180"/>
      <c r="I180"/>
    </row>
    <row r="181" spans="1:9" x14ac:dyDescent="0.45">
      <c r="A181"/>
      <c r="H181"/>
      <c r="I181"/>
    </row>
    <row r="182" spans="1:9" x14ac:dyDescent="0.45">
      <c r="A182"/>
      <c r="H182"/>
      <c r="I182"/>
    </row>
    <row r="183" spans="1:9" x14ac:dyDescent="0.45">
      <c r="A183"/>
      <c r="H183"/>
      <c r="I183"/>
    </row>
    <row r="184" spans="1:9" x14ac:dyDescent="0.45">
      <c r="A184"/>
      <c r="H184"/>
      <c r="I184"/>
    </row>
    <row r="185" spans="1:9" x14ac:dyDescent="0.45">
      <c r="A185"/>
      <c r="H185"/>
      <c r="I185"/>
    </row>
    <row r="186" spans="1:9" x14ac:dyDescent="0.45">
      <c r="A186"/>
      <c r="H186"/>
      <c r="I186"/>
    </row>
    <row r="187" spans="1:9" x14ac:dyDescent="0.45">
      <c r="A187"/>
      <c r="H187"/>
      <c r="I187"/>
    </row>
    <row r="188" spans="1:9" x14ac:dyDescent="0.45">
      <c r="A188"/>
      <c r="H188"/>
      <c r="I188"/>
    </row>
    <row r="189" spans="1:9" x14ac:dyDescent="0.45">
      <c r="A189"/>
      <c r="H189"/>
      <c r="I189"/>
    </row>
    <row r="190" spans="1:9" x14ac:dyDescent="0.45">
      <c r="A190"/>
      <c r="H190"/>
      <c r="I190"/>
    </row>
    <row r="191" spans="1:9" x14ac:dyDescent="0.45">
      <c r="A191"/>
      <c r="H191"/>
      <c r="I191"/>
    </row>
    <row r="192" spans="1:9" x14ac:dyDescent="0.45">
      <c r="A192"/>
      <c r="H192"/>
      <c r="I192"/>
    </row>
    <row r="193" spans="1:9" x14ac:dyDescent="0.45">
      <c r="A193"/>
      <c r="H193"/>
      <c r="I193"/>
    </row>
    <row r="194" spans="1:9" x14ac:dyDescent="0.45">
      <c r="A194"/>
      <c r="H194"/>
      <c r="I194"/>
    </row>
    <row r="195" spans="1:9" x14ac:dyDescent="0.45">
      <c r="A195"/>
      <c r="H195"/>
      <c r="I195"/>
    </row>
    <row r="196" spans="1:9" x14ac:dyDescent="0.45">
      <c r="A196"/>
      <c r="H196"/>
      <c r="I196"/>
    </row>
    <row r="197" spans="1:9" x14ac:dyDescent="0.45">
      <c r="A197"/>
      <c r="H197"/>
      <c r="I197"/>
    </row>
    <row r="198" spans="1:9" x14ac:dyDescent="0.45">
      <c r="A198"/>
      <c r="H198"/>
      <c r="I198"/>
    </row>
    <row r="199" spans="1:9" x14ac:dyDescent="0.45">
      <c r="A199"/>
      <c r="H199"/>
      <c r="I199"/>
    </row>
    <row r="200" spans="1:9" x14ac:dyDescent="0.45">
      <c r="A200"/>
      <c r="H200"/>
      <c r="I200"/>
    </row>
    <row r="201" spans="1:9" x14ac:dyDescent="0.45">
      <c r="A201"/>
      <c r="H201"/>
      <c r="I201"/>
    </row>
    <row r="202" spans="1:9" x14ac:dyDescent="0.45">
      <c r="A202"/>
      <c r="H202"/>
      <c r="I202"/>
    </row>
    <row r="203" spans="1:9" x14ac:dyDescent="0.45">
      <c r="A203"/>
      <c r="H203"/>
      <c r="I203"/>
    </row>
    <row r="204" spans="1:9" x14ac:dyDescent="0.45">
      <c r="A204"/>
      <c r="H204"/>
      <c r="I204"/>
    </row>
    <row r="205" spans="1:9" x14ac:dyDescent="0.45">
      <c r="A205"/>
      <c r="H205"/>
      <c r="I205"/>
    </row>
    <row r="206" spans="1:9" x14ac:dyDescent="0.45">
      <c r="A206"/>
      <c r="H206"/>
      <c r="I206"/>
    </row>
    <row r="207" spans="1:9" x14ac:dyDescent="0.45">
      <c r="A207"/>
      <c r="H207"/>
      <c r="I207"/>
    </row>
    <row r="208" spans="1:9" x14ac:dyDescent="0.45">
      <c r="A208"/>
      <c r="H208"/>
      <c r="I208"/>
    </row>
    <row r="209" spans="1:9" x14ac:dyDescent="0.45">
      <c r="A209"/>
      <c r="H209"/>
      <c r="I209"/>
    </row>
    <row r="210" spans="1:9" x14ac:dyDescent="0.45">
      <c r="A210"/>
      <c r="H210"/>
      <c r="I210"/>
    </row>
    <row r="211" spans="1:9" x14ac:dyDescent="0.45">
      <c r="A211"/>
      <c r="H211"/>
      <c r="I211"/>
    </row>
    <row r="212" spans="1:9" x14ac:dyDescent="0.45">
      <c r="A212"/>
      <c r="H212"/>
      <c r="I212"/>
    </row>
    <row r="213" spans="1:9" x14ac:dyDescent="0.45">
      <c r="A213"/>
      <c r="H213"/>
      <c r="I213"/>
    </row>
    <row r="214" spans="1:9" x14ac:dyDescent="0.45">
      <c r="A214"/>
      <c r="H214"/>
      <c r="I214"/>
    </row>
    <row r="215" spans="1:9" x14ac:dyDescent="0.45">
      <c r="A215"/>
      <c r="H215"/>
      <c r="I215"/>
    </row>
    <row r="216" spans="1:9" x14ac:dyDescent="0.45">
      <c r="A216"/>
      <c r="H216"/>
      <c r="I216"/>
    </row>
    <row r="217" spans="1:9" x14ac:dyDescent="0.45">
      <c r="A217"/>
      <c r="H217"/>
      <c r="I217"/>
    </row>
    <row r="218" spans="1:9" x14ac:dyDescent="0.45">
      <c r="A218"/>
      <c r="H218"/>
      <c r="I218"/>
    </row>
    <row r="219" spans="1:9" x14ac:dyDescent="0.45">
      <c r="A219"/>
      <c r="H219"/>
      <c r="I219"/>
    </row>
    <row r="220" spans="1:9" x14ac:dyDescent="0.45">
      <c r="A220"/>
      <c r="H220"/>
      <c r="I220"/>
    </row>
    <row r="221" spans="1:9" x14ac:dyDescent="0.45">
      <c r="A221"/>
      <c r="H221"/>
      <c r="I221"/>
    </row>
    <row r="222" spans="1:9" x14ac:dyDescent="0.45">
      <c r="A222"/>
      <c r="H222"/>
      <c r="I222"/>
    </row>
    <row r="223" spans="1:9" x14ac:dyDescent="0.45">
      <c r="A223"/>
      <c r="H223"/>
      <c r="I223"/>
    </row>
    <row r="224" spans="1:9" x14ac:dyDescent="0.45">
      <c r="A224"/>
      <c r="H224"/>
      <c r="I224"/>
    </row>
    <row r="225" spans="1:9" x14ac:dyDescent="0.45">
      <c r="A225"/>
      <c r="H225"/>
      <c r="I225"/>
    </row>
    <row r="226" spans="1:9" x14ac:dyDescent="0.45">
      <c r="A226"/>
      <c r="H226"/>
      <c r="I226"/>
    </row>
    <row r="227" spans="1:9" x14ac:dyDescent="0.45">
      <c r="A227"/>
      <c r="H227"/>
      <c r="I227"/>
    </row>
    <row r="228" spans="1:9" x14ac:dyDescent="0.45">
      <c r="A228"/>
      <c r="H228"/>
      <c r="I228"/>
    </row>
    <row r="229" spans="1:9" x14ac:dyDescent="0.45">
      <c r="A229"/>
      <c r="H229"/>
      <c r="I229"/>
    </row>
    <row r="230" spans="1:9" x14ac:dyDescent="0.45">
      <c r="A230"/>
      <c r="H230"/>
      <c r="I230"/>
    </row>
    <row r="231" spans="1:9" x14ac:dyDescent="0.45">
      <c r="A231"/>
      <c r="H231"/>
      <c r="I231"/>
    </row>
    <row r="232" spans="1:9" x14ac:dyDescent="0.45">
      <c r="A232"/>
      <c r="H232"/>
      <c r="I232"/>
    </row>
    <row r="233" spans="1:9" x14ac:dyDescent="0.45">
      <c r="A233"/>
      <c r="H233"/>
      <c r="I233"/>
    </row>
    <row r="234" spans="1:9" x14ac:dyDescent="0.45">
      <c r="A234"/>
      <c r="H234"/>
      <c r="I234"/>
    </row>
    <row r="235" spans="1:9" x14ac:dyDescent="0.45">
      <c r="A235"/>
      <c r="H235"/>
      <c r="I235"/>
    </row>
    <row r="236" spans="1:9" x14ac:dyDescent="0.45">
      <c r="A236"/>
      <c r="H236"/>
      <c r="I236"/>
    </row>
    <row r="237" spans="1:9" x14ac:dyDescent="0.45">
      <c r="A237"/>
      <c r="H237"/>
      <c r="I237"/>
    </row>
    <row r="238" spans="1:9" x14ac:dyDescent="0.45">
      <c r="A238"/>
      <c r="H238"/>
      <c r="I238"/>
    </row>
    <row r="239" spans="1:9" x14ac:dyDescent="0.45">
      <c r="A239"/>
      <c r="H239"/>
      <c r="I239"/>
    </row>
    <row r="240" spans="1:9" x14ac:dyDescent="0.45">
      <c r="A240"/>
      <c r="H240"/>
      <c r="I240"/>
    </row>
    <row r="241" spans="1:9" x14ac:dyDescent="0.45">
      <c r="A241"/>
      <c r="H241"/>
      <c r="I241"/>
    </row>
    <row r="242" spans="1:9" x14ac:dyDescent="0.45">
      <c r="A242"/>
      <c r="H242"/>
      <c r="I242"/>
    </row>
    <row r="243" spans="1:9" x14ac:dyDescent="0.45">
      <c r="A243"/>
      <c r="H243"/>
      <c r="I243"/>
    </row>
    <row r="244" spans="1:9" x14ac:dyDescent="0.45">
      <c r="A244"/>
      <c r="H244"/>
      <c r="I244"/>
    </row>
    <row r="245" spans="1:9" x14ac:dyDescent="0.45">
      <c r="A245"/>
      <c r="H245"/>
      <c r="I245"/>
    </row>
    <row r="246" spans="1:9" x14ac:dyDescent="0.45">
      <c r="A246"/>
      <c r="H246"/>
      <c r="I246"/>
    </row>
    <row r="247" spans="1:9" x14ac:dyDescent="0.45">
      <c r="A247"/>
      <c r="H247"/>
      <c r="I247"/>
    </row>
    <row r="248" spans="1:9" x14ac:dyDescent="0.45">
      <c r="A248"/>
      <c r="H248"/>
      <c r="I248"/>
    </row>
    <row r="249" spans="1:9" x14ac:dyDescent="0.45">
      <c r="A249"/>
      <c r="H249"/>
      <c r="I249"/>
    </row>
    <row r="250" spans="1:9" x14ac:dyDescent="0.45">
      <c r="A250"/>
      <c r="H250"/>
      <c r="I250"/>
    </row>
    <row r="251" spans="1:9" x14ac:dyDescent="0.45">
      <c r="A251"/>
      <c r="H251"/>
      <c r="I251"/>
    </row>
    <row r="252" spans="1:9" x14ac:dyDescent="0.45">
      <c r="A252"/>
      <c r="H252"/>
      <c r="I252"/>
    </row>
    <row r="253" spans="1:9" x14ac:dyDescent="0.45">
      <c r="A253"/>
      <c r="H253"/>
      <c r="I253"/>
    </row>
    <row r="254" spans="1:9" x14ac:dyDescent="0.45">
      <c r="A254"/>
      <c r="H254"/>
      <c r="I254"/>
    </row>
    <row r="255" spans="1:9" x14ac:dyDescent="0.45">
      <c r="A255"/>
      <c r="H255"/>
      <c r="I255"/>
    </row>
    <row r="256" spans="1:9" x14ac:dyDescent="0.45">
      <c r="A256"/>
      <c r="H256"/>
      <c r="I256"/>
    </row>
    <row r="257" spans="1:9" x14ac:dyDescent="0.45">
      <c r="A257"/>
      <c r="H257"/>
      <c r="I257"/>
    </row>
    <row r="258" spans="1:9" x14ac:dyDescent="0.45">
      <c r="A258"/>
      <c r="H258"/>
      <c r="I258"/>
    </row>
    <row r="259" spans="1:9" x14ac:dyDescent="0.45">
      <c r="A259"/>
      <c r="H259"/>
      <c r="I259"/>
    </row>
    <row r="260" spans="1:9" x14ac:dyDescent="0.45">
      <c r="A260"/>
      <c r="H260"/>
      <c r="I260"/>
    </row>
    <row r="261" spans="1:9" x14ac:dyDescent="0.45">
      <c r="A261"/>
      <c r="H261"/>
      <c r="I261"/>
    </row>
    <row r="262" spans="1:9" x14ac:dyDescent="0.45">
      <c r="A262"/>
      <c r="H262"/>
      <c r="I262"/>
    </row>
    <row r="263" spans="1:9" x14ac:dyDescent="0.45">
      <c r="A263"/>
      <c r="H263"/>
      <c r="I263"/>
    </row>
    <row r="264" spans="1:9" x14ac:dyDescent="0.45">
      <c r="A264"/>
      <c r="H264"/>
      <c r="I264"/>
    </row>
    <row r="265" spans="1:9" x14ac:dyDescent="0.45">
      <c r="A265"/>
      <c r="H265"/>
      <c r="I265"/>
    </row>
    <row r="266" spans="1:9" x14ac:dyDescent="0.45">
      <c r="A266"/>
      <c r="H266"/>
      <c r="I266"/>
    </row>
    <row r="267" spans="1:9" x14ac:dyDescent="0.45">
      <c r="A267"/>
      <c r="H267"/>
      <c r="I267"/>
    </row>
    <row r="268" spans="1:9" x14ac:dyDescent="0.45">
      <c r="A268"/>
      <c r="H268"/>
      <c r="I268"/>
    </row>
    <row r="269" spans="1:9" x14ac:dyDescent="0.45">
      <c r="A269"/>
      <c r="H269"/>
      <c r="I269"/>
    </row>
    <row r="270" spans="1:9" x14ac:dyDescent="0.45">
      <c r="A270"/>
      <c r="H270"/>
      <c r="I270"/>
    </row>
    <row r="271" spans="1:9" x14ac:dyDescent="0.45">
      <c r="A271"/>
      <c r="H271"/>
      <c r="I271"/>
    </row>
    <row r="272" spans="1:9" x14ac:dyDescent="0.45">
      <c r="A272"/>
      <c r="H272"/>
      <c r="I272"/>
    </row>
    <row r="273" spans="1:9" x14ac:dyDescent="0.45">
      <c r="A273"/>
      <c r="H273"/>
      <c r="I273"/>
    </row>
    <row r="274" spans="1:9" x14ac:dyDescent="0.45">
      <c r="A274"/>
      <c r="H274"/>
      <c r="I274"/>
    </row>
    <row r="275" spans="1:9" x14ac:dyDescent="0.45">
      <c r="A275"/>
      <c r="H275"/>
      <c r="I275"/>
    </row>
    <row r="276" spans="1:9" x14ac:dyDescent="0.45">
      <c r="A276"/>
      <c r="H276"/>
      <c r="I276"/>
    </row>
    <row r="277" spans="1:9" x14ac:dyDescent="0.45">
      <c r="A277"/>
      <c r="H277"/>
      <c r="I277"/>
    </row>
    <row r="278" spans="1:9" x14ac:dyDescent="0.45">
      <c r="A278"/>
      <c r="H278"/>
      <c r="I278"/>
    </row>
    <row r="279" spans="1:9" x14ac:dyDescent="0.45">
      <c r="A279"/>
      <c r="H279"/>
      <c r="I279"/>
    </row>
    <row r="280" spans="1:9" x14ac:dyDescent="0.45">
      <c r="A280"/>
      <c r="H280"/>
      <c r="I280"/>
    </row>
    <row r="281" spans="1:9" x14ac:dyDescent="0.45">
      <c r="A281"/>
      <c r="H281"/>
      <c r="I281"/>
    </row>
    <row r="282" spans="1:9" x14ac:dyDescent="0.45">
      <c r="A282"/>
      <c r="H282"/>
      <c r="I282"/>
    </row>
    <row r="283" spans="1:9" x14ac:dyDescent="0.45">
      <c r="A283"/>
      <c r="H283"/>
      <c r="I283"/>
    </row>
    <row r="284" spans="1:9" x14ac:dyDescent="0.45">
      <c r="A284"/>
      <c r="H284"/>
      <c r="I284"/>
    </row>
    <row r="285" spans="1:9" x14ac:dyDescent="0.45">
      <c r="A285"/>
      <c r="H285"/>
      <c r="I285"/>
    </row>
    <row r="286" spans="1:9" x14ac:dyDescent="0.45">
      <c r="A286"/>
      <c r="H286"/>
      <c r="I286"/>
    </row>
    <row r="287" spans="1:9" x14ac:dyDescent="0.45">
      <c r="A287"/>
      <c r="H287"/>
      <c r="I287"/>
    </row>
    <row r="288" spans="1:9" x14ac:dyDescent="0.45">
      <c r="A288"/>
      <c r="H288"/>
      <c r="I288"/>
    </row>
    <row r="289" spans="1:9" x14ac:dyDescent="0.45">
      <c r="A289"/>
      <c r="H289"/>
      <c r="I289"/>
    </row>
    <row r="290" spans="1:9" x14ac:dyDescent="0.45">
      <c r="A290"/>
      <c r="H290"/>
      <c r="I290"/>
    </row>
    <row r="291" spans="1:9" x14ac:dyDescent="0.45">
      <c r="A291"/>
      <c r="H291"/>
      <c r="I291"/>
    </row>
    <row r="292" spans="1:9" x14ac:dyDescent="0.45">
      <c r="A292"/>
      <c r="H292"/>
      <c r="I292"/>
    </row>
    <row r="293" spans="1:9" x14ac:dyDescent="0.45">
      <c r="A293"/>
      <c r="H293"/>
      <c r="I293"/>
    </row>
    <row r="294" spans="1:9" x14ac:dyDescent="0.45">
      <c r="A294"/>
      <c r="H294"/>
      <c r="I294"/>
    </row>
    <row r="295" spans="1:9" x14ac:dyDescent="0.45">
      <c r="A295"/>
      <c r="H295"/>
      <c r="I295"/>
    </row>
    <row r="296" spans="1:9" x14ac:dyDescent="0.45">
      <c r="A296"/>
      <c r="H296"/>
      <c r="I296"/>
    </row>
    <row r="297" spans="1:9" x14ac:dyDescent="0.45">
      <c r="A297"/>
      <c r="H297"/>
      <c r="I297"/>
    </row>
    <row r="298" spans="1:9" x14ac:dyDescent="0.45">
      <c r="A298"/>
      <c r="H298"/>
      <c r="I298"/>
    </row>
    <row r="299" spans="1:9" x14ac:dyDescent="0.45">
      <c r="A299"/>
      <c r="H299"/>
      <c r="I299"/>
    </row>
    <row r="300" spans="1:9" x14ac:dyDescent="0.45">
      <c r="A300"/>
      <c r="H300"/>
      <c r="I300"/>
    </row>
    <row r="301" spans="1:9" x14ac:dyDescent="0.45">
      <c r="A301"/>
      <c r="H301"/>
      <c r="I301"/>
    </row>
    <row r="302" spans="1:9" x14ac:dyDescent="0.45">
      <c r="A302"/>
      <c r="H302"/>
      <c r="I302"/>
    </row>
    <row r="303" spans="1:9" x14ac:dyDescent="0.45">
      <c r="A303"/>
      <c r="H303"/>
      <c r="I303"/>
    </row>
    <row r="304" spans="1:9" x14ac:dyDescent="0.45">
      <c r="A304"/>
      <c r="H304"/>
      <c r="I304"/>
    </row>
    <row r="305" spans="1:9" x14ac:dyDescent="0.45">
      <c r="A305"/>
      <c r="H305"/>
      <c r="I305"/>
    </row>
    <row r="306" spans="1:9" x14ac:dyDescent="0.45">
      <c r="A306"/>
      <c r="H306"/>
      <c r="I306"/>
    </row>
    <row r="307" spans="1:9" x14ac:dyDescent="0.45">
      <c r="A307"/>
      <c r="H307"/>
      <c r="I307"/>
    </row>
    <row r="308" spans="1:9" x14ac:dyDescent="0.45">
      <c r="A308"/>
      <c r="H308"/>
      <c r="I308"/>
    </row>
    <row r="309" spans="1:9" x14ac:dyDescent="0.45">
      <c r="A309"/>
      <c r="H309"/>
      <c r="I309"/>
    </row>
    <row r="310" spans="1:9" x14ac:dyDescent="0.45">
      <c r="A310"/>
      <c r="H310"/>
      <c r="I310"/>
    </row>
    <row r="311" spans="1:9" x14ac:dyDescent="0.45">
      <c r="A311"/>
      <c r="H311"/>
      <c r="I311"/>
    </row>
    <row r="312" spans="1:9" x14ac:dyDescent="0.45">
      <c r="A312"/>
      <c r="H312"/>
      <c r="I312"/>
    </row>
    <row r="313" spans="1:9" x14ac:dyDescent="0.45">
      <c r="A313"/>
      <c r="H313"/>
      <c r="I313"/>
    </row>
    <row r="314" spans="1:9" x14ac:dyDescent="0.45">
      <c r="A314"/>
      <c r="H314"/>
      <c r="I314"/>
    </row>
    <row r="315" spans="1:9" x14ac:dyDescent="0.45">
      <c r="A315"/>
      <c r="H315"/>
      <c r="I315"/>
    </row>
    <row r="316" spans="1:9" x14ac:dyDescent="0.45">
      <c r="A316"/>
      <c r="H316"/>
      <c r="I316"/>
    </row>
    <row r="317" spans="1:9" x14ac:dyDescent="0.45">
      <c r="A317"/>
      <c r="H317"/>
      <c r="I317"/>
    </row>
    <row r="318" spans="1:9" x14ac:dyDescent="0.45">
      <c r="A318"/>
      <c r="H318"/>
      <c r="I318"/>
    </row>
    <row r="319" spans="1:9" x14ac:dyDescent="0.45">
      <c r="A319"/>
      <c r="H319"/>
      <c r="I319"/>
    </row>
    <row r="320" spans="1:9" x14ac:dyDescent="0.45">
      <c r="A320"/>
      <c r="H320"/>
      <c r="I320"/>
    </row>
    <row r="321" spans="1:9" x14ac:dyDescent="0.45">
      <c r="A321"/>
      <c r="H321"/>
      <c r="I321"/>
    </row>
    <row r="322" spans="1:9" x14ac:dyDescent="0.45">
      <c r="A322"/>
      <c r="H322"/>
      <c r="I322"/>
    </row>
    <row r="323" spans="1:9" x14ac:dyDescent="0.45">
      <c r="A323"/>
      <c r="H323"/>
      <c r="I323"/>
    </row>
    <row r="324" spans="1:9" x14ac:dyDescent="0.45">
      <c r="A324"/>
      <c r="H324"/>
      <c r="I324"/>
    </row>
    <row r="325" spans="1:9" x14ac:dyDescent="0.45">
      <c r="A325"/>
      <c r="H325"/>
      <c r="I325"/>
    </row>
    <row r="328" spans="1:9" x14ac:dyDescent="0.45">
      <c r="A328"/>
      <c r="H328"/>
      <c r="I328"/>
    </row>
    <row r="329" spans="1:9" x14ac:dyDescent="0.45">
      <c r="A329"/>
      <c r="H329"/>
      <c r="I329"/>
    </row>
    <row r="330" spans="1:9" x14ac:dyDescent="0.45">
      <c r="A330"/>
      <c r="H330"/>
      <c r="I330"/>
    </row>
    <row r="331" spans="1:9" x14ac:dyDescent="0.45">
      <c r="A331"/>
      <c r="H331"/>
      <c r="I331"/>
    </row>
    <row r="332" spans="1:9" x14ac:dyDescent="0.45">
      <c r="A332"/>
      <c r="H332"/>
      <c r="I332"/>
    </row>
    <row r="333" spans="1:9" x14ac:dyDescent="0.45">
      <c r="A333"/>
      <c r="H333"/>
      <c r="I333"/>
    </row>
    <row r="334" spans="1:9" x14ac:dyDescent="0.45">
      <c r="A334"/>
      <c r="H334"/>
      <c r="I334"/>
    </row>
    <row r="335" spans="1:9" x14ac:dyDescent="0.45">
      <c r="A335"/>
      <c r="H335"/>
      <c r="I335"/>
    </row>
    <row r="336" spans="1:9" x14ac:dyDescent="0.45">
      <c r="A336"/>
      <c r="H336"/>
      <c r="I336"/>
    </row>
    <row r="337" spans="1:9" x14ac:dyDescent="0.45">
      <c r="A337"/>
      <c r="H337"/>
      <c r="I337"/>
    </row>
    <row r="338" spans="1:9" x14ac:dyDescent="0.45">
      <c r="A338"/>
      <c r="H338"/>
      <c r="I338"/>
    </row>
    <row r="339" spans="1:9" x14ac:dyDescent="0.45">
      <c r="A339"/>
      <c r="H339"/>
      <c r="I339"/>
    </row>
    <row r="340" spans="1:9" x14ac:dyDescent="0.45">
      <c r="A340"/>
      <c r="H340"/>
      <c r="I340"/>
    </row>
    <row r="341" spans="1:9" x14ac:dyDescent="0.45">
      <c r="A341"/>
      <c r="H341"/>
      <c r="I341"/>
    </row>
    <row r="342" spans="1:9" x14ac:dyDescent="0.45">
      <c r="A342"/>
      <c r="H342"/>
      <c r="I342"/>
    </row>
    <row r="343" spans="1:9" x14ac:dyDescent="0.45">
      <c r="A343"/>
      <c r="H343"/>
      <c r="I343"/>
    </row>
  </sheetData>
  <mergeCells count="12">
    <mergeCell ref="B162:H162"/>
    <mergeCell ref="B152:H152"/>
    <mergeCell ref="O1:T1"/>
    <mergeCell ref="O2:T2"/>
    <mergeCell ref="B148:H148"/>
    <mergeCell ref="M2:M3"/>
    <mergeCell ref="N2:N3"/>
    <mergeCell ref="M1:N1"/>
    <mergeCell ref="B106:D106"/>
    <mergeCell ref="B149:H149"/>
    <mergeCell ref="B150:H150"/>
    <mergeCell ref="B151:H151"/>
  </mergeCells>
  <conditionalFormatting sqref="E4:E103">
    <cfRule type="iconSet" priority="28">
      <iconSet iconSet="3Symbols2" showValue="0">
        <cfvo type="percent" val="0"/>
        <cfvo type="percent" val="0.5"/>
        <cfvo type="num" val="1"/>
      </iconSet>
    </cfRule>
  </conditionalFormatting>
  <conditionalFormatting sqref="F4:F103">
    <cfRule type="iconSet" priority="29">
      <iconSet showValue="0">
        <cfvo type="percent" val="0"/>
        <cfvo type="num" val="0.2"/>
        <cfvo type="num" val="0.3332"/>
      </iconSet>
    </cfRule>
  </conditionalFormatting>
  <conditionalFormatting sqref="O106:T106">
    <cfRule type="colorScale" priority="2">
      <colorScale>
        <cfvo type="min"/>
        <cfvo type="max"/>
        <color theme="9" tint="0.79998168889431442"/>
        <color theme="9"/>
      </colorScale>
    </cfRule>
  </conditionalFormatting>
  <dataValidations count="1">
    <dataValidation type="decimal" allowBlank="1" showInputMessage="1" showErrorMessage="1" sqref="O3:T3" xr:uid="{14607F70-52F0-4800-954F-962F0498A5D3}">
      <formula1>0.0001</formula1>
      <formula2>0.9999</formula2>
    </dataValidation>
  </dataValidations>
  <hyperlinks>
    <hyperlink ref="B148" r:id="rId1" display="Download more FREE Statistical PERT templates at https://www.statisticalpert.com" xr:uid="{00000000-0004-0000-0300-000000000000}"/>
    <hyperlink ref="B149" r:id="rId2" display="Take a Pluralsight course on Statistical PERT" xr:uid="{00000000-0004-0000-0300-000001000000}"/>
    <hyperlink ref="B150" r:id="rId3" xr:uid="{00000000-0004-0000-0300-000002000000}"/>
    <hyperlink ref="B152" r:id="rId4" display="Follow Statistical PERT on Twitter to learn when new updates are released" xr:uid="{00000000-0004-0000-0300-000003000000}"/>
    <hyperlink ref="B150:H150" r:id="rId5" display="Watch Statistical PERT videos on YouTube " xr:uid="{00000000-0004-0000-0300-000004000000}"/>
    <hyperlink ref="B151:H151" r:id="rId6" display="Connect with or follow me on LinkedIn" xr:uid="{61767FE9-4CD9-4F46-943E-29624A13317C}"/>
    <hyperlink ref="B149:H149" r:id="rId7" display="Watch a Pluralsight course on Statistical PERT® Normal Edition" xr:uid="{10B5A3C3-9849-4A2F-912D-D8F6949B0588}"/>
    <hyperlink ref="B162" r:id="rId8" display="See the GNU General Public License for more details (http://www.gnu.org/licenses/)." xr:uid="{72888D31-7C89-4B1A-8549-FB79D2F42A20}"/>
    <hyperlink ref="B152:H152" r:id="rId9" location="newsletter" display="Subscribe to the SPERT® newsletter for monthly tips, free webinars, and new release notifications" xr:uid="{9B0F9715-61A4-430A-8327-A2C178185926}"/>
  </hyperlinks>
  <pageMargins left="0.7" right="0.7" top="0.75" bottom="0.75" header="0.3" footer="0.3"/>
  <pageSetup orientation="portrait" r:id="rId10"/>
  <drawing r:id="rId11"/>
  <legacyDrawing r:id="rId12"/>
  <extLst>
    <ext xmlns:x14="http://schemas.microsoft.com/office/spreadsheetml/2009/9/main" uri="{78C0D931-6437-407d-A8EE-F0AAD7539E65}">
      <x14:conditionalFormattings>
        <x14:conditionalFormatting xmlns:xm="http://schemas.microsoft.com/office/excel/2006/main">
          <x14:cfRule type="expression" priority="23" id="{A26070DD-015B-49AC-BFBA-B5992A87AC3B}">
            <xm:f>IF($B$106=VLookups!$A$48,TRUE,FALSE)</xm:f>
            <x14:dxf>
              <numFmt numFmtId="9" formatCode="&quot;$&quot;#,##0_);\(&quot;$&quot;#,##0\)"/>
            </x14:dxf>
          </x14:cfRule>
          <xm:sqref>B4:D104</xm:sqref>
        </x14:conditionalFormatting>
        <x14:conditionalFormatting xmlns:xm="http://schemas.microsoft.com/office/excel/2006/main">
          <x14:cfRule type="expression" priority="5" id="{8C840B46-2209-4578-A6D6-E703F9ED3D76}">
            <xm:f>IF($B$106=VLookups!$A$48,TRUE,FALSE)</xm:f>
            <x14:dxf>
              <numFmt numFmtId="9" formatCode="&quot;$&quot;#,##0_);\(&quot;$&quot;#,##0\)"/>
            </x14:dxf>
          </x14:cfRule>
          <xm:sqref>D109:D110</xm:sqref>
        </x14:conditionalFormatting>
        <x14:conditionalFormatting xmlns:xm="http://schemas.microsoft.com/office/excel/2006/main">
          <x14:cfRule type="expression" priority="4" id="{0C2A89C9-2252-42E5-8E7D-F4F1C5533795}">
            <xm:f>IF($B$106=VLookups!$A$48,TRUE,FALSE)</xm:f>
            <x14:dxf>
              <numFmt numFmtId="9" formatCode="&quot;$&quot;#,##0_);\(&quot;$&quot;#,##0\)"/>
            </x14:dxf>
          </x14:cfRule>
          <xm:sqref>D112:D113</xm:sqref>
        </x14:conditionalFormatting>
        <x14:conditionalFormatting xmlns:xm="http://schemas.microsoft.com/office/excel/2006/main">
          <x14:cfRule type="expression" priority="22" id="{A8416645-1A62-4582-921A-069103366C53}">
            <xm:f>IF($B$106=VLookups!$A$48,TRUE,FALSE)</xm:f>
            <x14:dxf>
              <numFmt numFmtId="9" formatCode="&quot;$&quot;#,##0_);\(&quot;$&quot;#,##0\)"/>
            </x14:dxf>
          </x14:cfRule>
          <xm:sqref>G4:G104</xm:sqref>
        </x14:conditionalFormatting>
        <x14:conditionalFormatting xmlns:xm="http://schemas.microsoft.com/office/excel/2006/main">
          <x14:cfRule type="expression" priority="16" id="{7DBC83BF-CE1D-4DFB-B46A-F8F0C19B7A2B}">
            <xm:f>IF($B$106=VLookups!$A$48,TRUE,FALSE)</xm:f>
            <x14:dxf>
              <numFmt numFmtId="9" formatCode="&quot;$&quot;#,##0_);\(&quot;$&quot;#,##0\)"/>
            </x14:dxf>
          </x14:cfRule>
          <xm:sqref>J4:M104</xm:sqref>
        </x14:conditionalFormatting>
        <x14:conditionalFormatting xmlns:xm="http://schemas.microsoft.com/office/excel/2006/main">
          <x14:cfRule type="expression" priority="15" id="{E688BD00-C981-4A64-AA2C-5872D812239E}">
            <xm:f>IF($B$106=VLookups!$A$48,TRUE,FALSE)</xm:f>
            <x14:dxf>
              <numFmt numFmtId="9" formatCode="&quot;$&quot;#,##0_);\(&quot;$&quot;#,##0\)"/>
            </x14:dxf>
          </x14:cfRule>
          <xm:sqref>M106</xm:sqref>
        </x14:conditionalFormatting>
        <x14:conditionalFormatting xmlns:xm="http://schemas.microsoft.com/office/excel/2006/main">
          <x14:cfRule type="expression" priority="1" id="{8A658016-42E1-41E7-ADAA-FA120D907E2D}">
            <xm:f>IF($B$106=VLookups!$A$48,TRUE,FALSE)</xm:f>
            <x14:dxf>
              <numFmt numFmtId="9" formatCode="&quot;$&quot;#,##0_);\(&quot;$&quot;#,##0\)"/>
            </x14:dxf>
          </x14:cfRule>
          <xm:sqref>O4:T104</xm:sqref>
        </x14:conditionalFormatting>
        <x14:conditionalFormatting xmlns:xm="http://schemas.microsoft.com/office/excel/2006/main">
          <x14:cfRule type="expression" priority="6" id="{4714CA22-C829-4742-9648-D708D3E2749A}">
            <xm:f>IF($B$106=VLookups!$A$48,TRUE,FALSE)</xm:f>
            <x14:dxf>
              <numFmt numFmtId="9" formatCode="&quot;$&quot;#,##0_);\(&quot;$&quot;#,##0\)"/>
            </x14:dxf>
          </x14:cfRule>
          <xm:sqref>O106:T106</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0000000}">
          <x14:formula1>
            <xm:f>VLookups!$A$4:$A$13</xm:f>
          </x14:formula1>
          <xm:sqref>I104 H4:H103</xm:sqref>
        </x14:dataValidation>
        <x14:dataValidation type="list" allowBlank="1" showInputMessage="1" showErrorMessage="1" xr:uid="{00000000-0002-0000-0300-000001000000}">
          <x14:formula1>
            <xm:f>VLookups!$A$43:$A$44</xm:f>
          </x14:formula1>
          <xm:sqref>M1:N1</xm:sqref>
        </x14:dataValidation>
        <x14:dataValidation type="list" allowBlank="1" showInputMessage="1" showErrorMessage="1" xr:uid="{00000000-0002-0000-0300-000002000000}">
          <x14:formula1>
            <xm:f>VLookups!$A$48:$A$49</xm:f>
          </x14:formula1>
          <xm:sqref>B106:D106</xm:sqref>
        </x14:dataValidation>
      </x14:dataValidations>
    </ext>
    <ext xmlns:x14="http://schemas.microsoft.com/office/spreadsheetml/2009/9/main" uri="{05C60535-1F16-4fd2-B633-F4F36F0B64E0}">
      <x14:sparklineGroups xmlns:xm="http://schemas.microsoft.com/office/excel/2006/main">
        <x14:sparklineGroup displayEmptyCellsAs="gap" displayHidden="1" xr2:uid="{1A9BDCBF-2B8E-422D-A332-56C5D81F89B0}">
          <x14:colorSeries theme="1"/>
          <x14:colorNegative rgb="FFD00000"/>
          <x14:colorAxis rgb="FF000000"/>
          <x14:colorMarkers rgb="FFD00000"/>
          <x14:colorFirst rgb="FFD00000"/>
          <x14:colorLast rgb="FFD00000"/>
          <x14:colorHigh rgb="FFD00000"/>
          <x14:colorLow rgb="FFD00000"/>
          <x14:sparklines>
            <x14:sparkline>
              <xm:f>'SPERT® Normal (3-Point entry)'!HP4:PH4</xm:f>
              <xm:sqref>I4</xm:sqref>
            </x14:sparkline>
            <x14:sparkline>
              <xm:f>'SPERT® Normal (3-Point entry)'!HP5:PH5</xm:f>
              <xm:sqref>I5</xm:sqref>
            </x14:sparkline>
            <x14:sparkline>
              <xm:f>'SPERT® Normal (3-Point entry)'!HP6:PH6</xm:f>
              <xm:sqref>I6</xm:sqref>
            </x14:sparkline>
            <x14:sparkline>
              <xm:f>'SPERT® Normal (3-Point entry)'!HP7:PH7</xm:f>
              <xm:sqref>I7</xm:sqref>
            </x14:sparkline>
            <x14:sparkline>
              <xm:f>'SPERT® Normal (3-Point entry)'!HP8:PH8</xm:f>
              <xm:sqref>I8</xm:sqref>
            </x14:sparkline>
            <x14:sparkline>
              <xm:f>'SPERT® Normal (3-Point entry)'!HP9:PH9</xm:f>
              <xm:sqref>I9</xm:sqref>
            </x14:sparkline>
            <x14:sparkline>
              <xm:f>'SPERT® Normal (3-Point entry)'!HP10:PH10</xm:f>
              <xm:sqref>I10</xm:sqref>
            </x14:sparkline>
            <x14:sparkline>
              <xm:f>'SPERT® Normal (3-Point entry)'!HP11:PH11</xm:f>
              <xm:sqref>I11</xm:sqref>
            </x14:sparkline>
            <x14:sparkline>
              <xm:f>'SPERT® Normal (3-Point entry)'!HP12:PH12</xm:f>
              <xm:sqref>I12</xm:sqref>
            </x14:sparkline>
            <x14:sparkline>
              <xm:f>'SPERT® Normal (3-Point entry)'!HP13:PH13</xm:f>
              <xm:sqref>I13</xm:sqref>
            </x14:sparkline>
            <x14:sparkline>
              <xm:f>'SPERT® Normal (3-Point entry)'!HP14:PH14</xm:f>
              <xm:sqref>I14</xm:sqref>
            </x14:sparkline>
            <x14:sparkline>
              <xm:f>'SPERT® Normal (3-Point entry)'!HP15:PH15</xm:f>
              <xm:sqref>I15</xm:sqref>
            </x14:sparkline>
            <x14:sparkline>
              <xm:f>'SPERT® Normal (3-Point entry)'!HP16:PH16</xm:f>
              <xm:sqref>I16</xm:sqref>
            </x14:sparkline>
            <x14:sparkline>
              <xm:f>'SPERT® Normal (3-Point entry)'!HP17:PH17</xm:f>
              <xm:sqref>I17</xm:sqref>
            </x14:sparkline>
            <x14:sparkline>
              <xm:f>'SPERT® Normal (3-Point entry)'!HP18:PH18</xm:f>
              <xm:sqref>I18</xm:sqref>
            </x14:sparkline>
            <x14:sparkline>
              <xm:f>'SPERT® Normal (3-Point entry)'!HP19:PH19</xm:f>
              <xm:sqref>I19</xm:sqref>
            </x14:sparkline>
            <x14:sparkline>
              <xm:f>'SPERT® Normal (3-Point entry)'!HP20:PH20</xm:f>
              <xm:sqref>I20</xm:sqref>
            </x14:sparkline>
            <x14:sparkline>
              <xm:f>'SPERT® Normal (3-Point entry)'!HP21:PH21</xm:f>
              <xm:sqref>I21</xm:sqref>
            </x14:sparkline>
            <x14:sparkline>
              <xm:f>'SPERT® Normal (3-Point entry)'!HP22:PH22</xm:f>
              <xm:sqref>I22</xm:sqref>
            </x14:sparkline>
            <x14:sparkline>
              <xm:f>'SPERT® Normal (3-Point entry)'!HP23:PH23</xm:f>
              <xm:sqref>I23</xm:sqref>
            </x14:sparkline>
            <x14:sparkline>
              <xm:f>'SPERT® Normal (3-Point entry)'!HP24:PH24</xm:f>
              <xm:sqref>I24</xm:sqref>
            </x14:sparkline>
            <x14:sparkline>
              <xm:f>'SPERT® Normal (3-Point entry)'!HP25:PH25</xm:f>
              <xm:sqref>I25</xm:sqref>
            </x14:sparkline>
            <x14:sparkline>
              <xm:f>'SPERT® Normal (3-Point entry)'!HP26:PH26</xm:f>
              <xm:sqref>I26</xm:sqref>
            </x14:sparkline>
            <x14:sparkline>
              <xm:f>'SPERT® Normal (3-Point entry)'!HP27:PH27</xm:f>
              <xm:sqref>I27</xm:sqref>
            </x14:sparkline>
            <x14:sparkline>
              <xm:f>'SPERT® Normal (3-Point entry)'!HP28:PH28</xm:f>
              <xm:sqref>I28</xm:sqref>
            </x14:sparkline>
            <x14:sparkline>
              <xm:f>'SPERT® Normal (3-Point entry)'!HP29:PH29</xm:f>
              <xm:sqref>I29</xm:sqref>
            </x14:sparkline>
            <x14:sparkline>
              <xm:f>'SPERT® Normal (3-Point entry)'!HP30:PH30</xm:f>
              <xm:sqref>I30</xm:sqref>
            </x14:sparkline>
            <x14:sparkline>
              <xm:f>'SPERT® Normal (3-Point entry)'!HP31:PH31</xm:f>
              <xm:sqref>I31</xm:sqref>
            </x14:sparkline>
            <x14:sparkline>
              <xm:f>'SPERT® Normal (3-Point entry)'!HP32:PH32</xm:f>
              <xm:sqref>I32</xm:sqref>
            </x14:sparkline>
            <x14:sparkline>
              <xm:f>'SPERT® Normal (3-Point entry)'!HP33:PH33</xm:f>
              <xm:sqref>I33</xm:sqref>
            </x14:sparkline>
            <x14:sparkline>
              <xm:f>'SPERT® Normal (3-Point entry)'!HP34:PH34</xm:f>
              <xm:sqref>I34</xm:sqref>
            </x14:sparkline>
            <x14:sparkline>
              <xm:f>'SPERT® Normal (3-Point entry)'!HP35:PH35</xm:f>
              <xm:sqref>I35</xm:sqref>
            </x14:sparkline>
            <x14:sparkline>
              <xm:f>'SPERT® Normal (3-Point entry)'!HP36:PH36</xm:f>
              <xm:sqref>I36</xm:sqref>
            </x14:sparkline>
            <x14:sparkline>
              <xm:f>'SPERT® Normal (3-Point entry)'!HP37:PH37</xm:f>
              <xm:sqref>I37</xm:sqref>
            </x14:sparkline>
            <x14:sparkline>
              <xm:f>'SPERT® Normal (3-Point entry)'!HP38:PH38</xm:f>
              <xm:sqref>I38</xm:sqref>
            </x14:sparkline>
            <x14:sparkline>
              <xm:f>'SPERT® Normal (3-Point entry)'!HP39:PH39</xm:f>
              <xm:sqref>I39</xm:sqref>
            </x14:sparkline>
            <x14:sparkline>
              <xm:f>'SPERT® Normal (3-Point entry)'!HP40:PH40</xm:f>
              <xm:sqref>I40</xm:sqref>
            </x14:sparkline>
            <x14:sparkline>
              <xm:f>'SPERT® Normal (3-Point entry)'!HP41:PH41</xm:f>
              <xm:sqref>I41</xm:sqref>
            </x14:sparkline>
            <x14:sparkline>
              <xm:f>'SPERT® Normal (3-Point entry)'!HP42:PH42</xm:f>
              <xm:sqref>I42</xm:sqref>
            </x14:sparkline>
            <x14:sparkline>
              <xm:f>'SPERT® Normal (3-Point entry)'!HP43:PH43</xm:f>
              <xm:sqref>I43</xm:sqref>
            </x14:sparkline>
            <x14:sparkline>
              <xm:f>'SPERT® Normal (3-Point entry)'!HP44:PH44</xm:f>
              <xm:sqref>I44</xm:sqref>
            </x14:sparkline>
            <x14:sparkline>
              <xm:f>'SPERT® Normal (3-Point entry)'!HP45:PH45</xm:f>
              <xm:sqref>I45</xm:sqref>
            </x14:sparkline>
            <x14:sparkline>
              <xm:f>'SPERT® Normal (3-Point entry)'!HP46:PH46</xm:f>
              <xm:sqref>I46</xm:sqref>
            </x14:sparkline>
            <x14:sparkline>
              <xm:f>'SPERT® Normal (3-Point entry)'!HP47:PH47</xm:f>
              <xm:sqref>I47</xm:sqref>
            </x14:sparkline>
            <x14:sparkline>
              <xm:f>'SPERT® Normal (3-Point entry)'!HP48:PH48</xm:f>
              <xm:sqref>I48</xm:sqref>
            </x14:sparkline>
            <x14:sparkline>
              <xm:f>'SPERT® Normal (3-Point entry)'!HP49:PH49</xm:f>
              <xm:sqref>I49</xm:sqref>
            </x14:sparkline>
            <x14:sparkline>
              <xm:f>'SPERT® Normal (3-Point entry)'!HP50:PH50</xm:f>
              <xm:sqref>I50</xm:sqref>
            </x14:sparkline>
            <x14:sparkline>
              <xm:f>'SPERT® Normal (3-Point entry)'!HP51:PH51</xm:f>
              <xm:sqref>I51</xm:sqref>
            </x14:sparkline>
            <x14:sparkline>
              <xm:f>'SPERT® Normal (3-Point entry)'!HP52:PH52</xm:f>
              <xm:sqref>I52</xm:sqref>
            </x14:sparkline>
            <x14:sparkline>
              <xm:f>'SPERT® Normal (3-Point entry)'!HP53:PH53</xm:f>
              <xm:sqref>I53</xm:sqref>
            </x14:sparkline>
            <x14:sparkline>
              <xm:f>'SPERT® Normal (3-Point entry)'!HP54:PH54</xm:f>
              <xm:sqref>I54</xm:sqref>
            </x14:sparkline>
            <x14:sparkline>
              <xm:f>'SPERT® Normal (3-Point entry)'!HP55:PH55</xm:f>
              <xm:sqref>I55</xm:sqref>
            </x14:sparkline>
            <x14:sparkline>
              <xm:f>'SPERT® Normal (3-Point entry)'!HP56:PH56</xm:f>
              <xm:sqref>I56</xm:sqref>
            </x14:sparkline>
            <x14:sparkline>
              <xm:f>'SPERT® Normal (3-Point entry)'!HP57:PH57</xm:f>
              <xm:sqref>I57</xm:sqref>
            </x14:sparkline>
            <x14:sparkline>
              <xm:f>'SPERT® Normal (3-Point entry)'!HP58:PH58</xm:f>
              <xm:sqref>I58</xm:sqref>
            </x14:sparkline>
            <x14:sparkline>
              <xm:f>'SPERT® Normal (3-Point entry)'!HP59:PH59</xm:f>
              <xm:sqref>I59</xm:sqref>
            </x14:sparkline>
            <x14:sparkline>
              <xm:f>'SPERT® Normal (3-Point entry)'!HP60:PH60</xm:f>
              <xm:sqref>I60</xm:sqref>
            </x14:sparkline>
            <x14:sparkline>
              <xm:f>'SPERT® Normal (3-Point entry)'!HP61:PH61</xm:f>
              <xm:sqref>I61</xm:sqref>
            </x14:sparkline>
            <x14:sparkline>
              <xm:f>'SPERT® Normal (3-Point entry)'!HP62:PH62</xm:f>
              <xm:sqref>I62</xm:sqref>
            </x14:sparkline>
            <x14:sparkline>
              <xm:f>'SPERT® Normal (3-Point entry)'!HP63:PH63</xm:f>
              <xm:sqref>I63</xm:sqref>
            </x14:sparkline>
            <x14:sparkline>
              <xm:f>'SPERT® Normal (3-Point entry)'!HP64:PH64</xm:f>
              <xm:sqref>I64</xm:sqref>
            </x14:sparkline>
            <x14:sparkline>
              <xm:f>'SPERT® Normal (3-Point entry)'!HP65:PH65</xm:f>
              <xm:sqref>I65</xm:sqref>
            </x14:sparkline>
            <x14:sparkline>
              <xm:f>'SPERT® Normal (3-Point entry)'!HP66:PH66</xm:f>
              <xm:sqref>I66</xm:sqref>
            </x14:sparkline>
            <x14:sparkline>
              <xm:f>'SPERT® Normal (3-Point entry)'!HP67:PH67</xm:f>
              <xm:sqref>I67</xm:sqref>
            </x14:sparkline>
            <x14:sparkline>
              <xm:f>'SPERT® Normal (3-Point entry)'!HP68:PH68</xm:f>
              <xm:sqref>I68</xm:sqref>
            </x14:sparkline>
            <x14:sparkline>
              <xm:f>'SPERT® Normal (3-Point entry)'!HP69:PH69</xm:f>
              <xm:sqref>I69</xm:sqref>
            </x14:sparkline>
            <x14:sparkline>
              <xm:f>'SPERT® Normal (3-Point entry)'!HP70:PH70</xm:f>
              <xm:sqref>I70</xm:sqref>
            </x14:sparkline>
            <x14:sparkline>
              <xm:f>'SPERT® Normal (3-Point entry)'!HP71:PH71</xm:f>
              <xm:sqref>I71</xm:sqref>
            </x14:sparkline>
            <x14:sparkline>
              <xm:f>'SPERT® Normal (3-Point entry)'!HP72:PH72</xm:f>
              <xm:sqref>I72</xm:sqref>
            </x14:sparkline>
            <x14:sparkline>
              <xm:f>'SPERT® Normal (3-Point entry)'!HP73:PH73</xm:f>
              <xm:sqref>I73</xm:sqref>
            </x14:sparkline>
            <x14:sparkline>
              <xm:f>'SPERT® Normal (3-Point entry)'!HP74:PH74</xm:f>
              <xm:sqref>I74</xm:sqref>
            </x14:sparkline>
            <x14:sparkline>
              <xm:f>'SPERT® Normal (3-Point entry)'!HP75:PH75</xm:f>
              <xm:sqref>I75</xm:sqref>
            </x14:sparkline>
            <x14:sparkline>
              <xm:f>'SPERT® Normal (3-Point entry)'!HP76:PH76</xm:f>
              <xm:sqref>I76</xm:sqref>
            </x14:sparkline>
            <x14:sparkline>
              <xm:f>'SPERT® Normal (3-Point entry)'!HP77:PH77</xm:f>
              <xm:sqref>I77</xm:sqref>
            </x14:sparkline>
            <x14:sparkline>
              <xm:f>'SPERT® Normal (3-Point entry)'!HP78:PH78</xm:f>
              <xm:sqref>I78</xm:sqref>
            </x14:sparkline>
            <x14:sparkline>
              <xm:f>'SPERT® Normal (3-Point entry)'!HP79:PH79</xm:f>
              <xm:sqref>I79</xm:sqref>
            </x14:sparkline>
            <x14:sparkline>
              <xm:f>'SPERT® Normal (3-Point entry)'!HP80:PH80</xm:f>
              <xm:sqref>I80</xm:sqref>
            </x14:sparkline>
            <x14:sparkline>
              <xm:f>'SPERT® Normal (3-Point entry)'!HP81:PH81</xm:f>
              <xm:sqref>I81</xm:sqref>
            </x14:sparkline>
            <x14:sparkline>
              <xm:f>'SPERT® Normal (3-Point entry)'!HP82:PH82</xm:f>
              <xm:sqref>I82</xm:sqref>
            </x14:sparkline>
            <x14:sparkline>
              <xm:f>'SPERT® Normal (3-Point entry)'!HP83:PH83</xm:f>
              <xm:sqref>I83</xm:sqref>
            </x14:sparkline>
            <x14:sparkline>
              <xm:f>'SPERT® Normal (3-Point entry)'!HP84:PH84</xm:f>
              <xm:sqref>I84</xm:sqref>
            </x14:sparkline>
            <x14:sparkline>
              <xm:f>'SPERT® Normal (3-Point entry)'!HP85:PH85</xm:f>
              <xm:sqref>I85</xm:sqref>
            </x14:sparkline>
            <x14:sparkline>
              <xm:f>'SPERT® Normal (3-Point entry)'!HP86:PH86</xm:f>
              <xm:sqref>I86</xm:sqref>
            </x14:sparkline>
            <x14:sparkline>
              <xm:f>'SPERT® Normal (3-Point entry)'!HP87:PH87</xm:f>
              <xm:sqref>I87</xm:sqref>
            </x14:sparkline>
            <x14:sparkline>
              <xm:f>'SPERT® Normal (3-Point entry)'!HP88:PH88</xm:f>
              <xm:sqref>I88</xm:sqref>
            </x14:sparkline>
            <x14:sparkline>
              <xm:f>'SPERT® Normal (3-Point entry)'!HP89:PH89</xm:f>
              <xm:sqref>I89</xm:sqref>
            </x14:sparkline>
            <x14:sparkline>
              <xm:f>'SPERT® Normal (3-Point entry)'!HP90:PH90</xm:f>
              <xm:sqref>I90</xm:sqref>
            </x14:sparkline>
            <x14:sparkline>
              <xm:f>'SPERT® Normal (3-Point entry)'!HP91:PH91</xm:f>
              <xm:sqref>I91</xm:sqref>
            </x14:sparkline>
            <x14:sparkline>
              <xm:f>'SPERT® Normal (3-Point entry)'!HP92:PH92</xm:f>
              <xm:sqref>I92</xm:sqref>
            </x14:sparkline>
            <x14:sparkline>
              <xm:f>'SPERT® Normal (3-Point entry)'!HP93:PH93</xm:f>
              <xm:sqref>I93</xm:sqref>
            </x14:sparkline>
            <x14:sparkline>
              <xm:f>'SPERT® Normal (3-Point entry)'!HP94:PH94</xm:f>
              <xm:sqref>I94</xm:sqref>
            </x14:sparkline>
            <x14:sparkline>
              <xm:f>'SPERT® Normal (3-Point entry)'!HP95:PH95</xm:f>
              <xm:sqref>I95</xm:sqref>
            </x14:sparkline>
            <x14:sparkline>
              <xm:f>'SPERT® Normal (3-Point entry)'!HP96:PH96</xm:f>
              <xm:sqref>I96</xm:sqref>
            </x14:sparkline>
            <x14:sparkline>
              <xm:f>'SPERT® Normal (3-Point entry)'!HP97:PH97</xm:f>
              <xm:sqref>I97</xm:sqref>
            </x14:sparkline>
            <x14:sparkline>
              <xm:f>'SPERT® Normal (3-Point entry)'!HP98:PH98</xm:f>
              <xm:sqref>I98</xm:sqref>
            </x14:sparkline>
            <x14:sparkline>
              <xm:f>'SPERT® Normal (3-Point entry)'!HP99:PH99</xm:f>
              <xm:sqref>I99</xm:sqref>
            </x14:sparkline>
            <x14:sparkline>
              <xm:f>'SPERT® Normal (3-Point entry)'!HP100:PH100</xm:f>
              <xm:sqref>I100</xm:sqref>
            </x14:sparkline>
            <x14:sparkline>
              <xm:f>'SPERT® Normal (3-Point entry)'!HP101:PH101</xm:f>
              <xm:sqref>I101</xm:sqref>
            </x14:sparkline>
            <x14:sparkline>
              <xm:f>'SPERT® Normal (3-Point entry)'!HP102:PH102</xm:f>
              <xm:sqref>I102</xm:sqref>
            </x14:sparkline>
            <x14:sparkline>
              <xm:f>'SPERT® Normal (3-Point entry)'!HP103:PH103</xm:f>
              <xm:sqref>I103</xm:sqref>
            </x14:sparkline>
          </x14:sparklines>
        </x14:sparklineGroup>
      </x14:sparklineGroup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M343"/>
  <sheetViews>
    <sheetView showGridLines="0" workbookViewId="0">
      <selection activeCell="E4" sqref="E4"/>
    </sheetView>
  </sheetViews>
  <sheetFormatPr defaultRowHeight="14.25" x14ac:dyDescent="0.45"/>
  <cols>
    <col min="1" max="1" width="5.73046875" style="1" customWidth="1"/>
    <col min="2" max="2" width="7.73046875" style="1" customWidth="1"/>
    <col min="3" max="3" width="10.73046875" style="1" customWidth="1"/>
    <col min="4" max="7" width="10.73046875" customWidth="1"/>
    <col min="8" max="8" width="7.73046875" customWidth="1"/>
    <col min="9" max="10" width="4.73046875" style="1" customWidth="1"/>
    <col min="11" max="11" width="10.73046875" customWidth="1"/>
    <col min="12" max="12" width="25.73046875" style="1" customWidth="1"/>
    <col min="13" max="13" width="7.73046875" style="1" customWidth="1"/>
    <col min="14" max="15" width="8.73046875" customWidth="1"/>
    <col min="16" max="16" width="13.53125" hidden="1" customWidth="1"/>
    <col min="17" max="24" width="10.73046875" customWidth="1"/>
    <col min="26" max="127" width="9.06640625" hidden="1" customWidth="1"/>
    <col min="128" max="128" width="12" hidden="1" customWidth="1"/>
    <col min="129" max="228" width="9.06640625" hidden="1" customWidth="1"/>
    <col min="229" max="428" width="0" hidden="1" customWidth="1"/>
  </cols>
  <sheetData>
    <row r="1" spans="1:429" ht="24" customHeight="1" x14ac:dyDescent="0.45">
      <c r="A1" s="52"/>
      <c r="B1" s="52" t="s">
        <v>769</v>
      </c>
      <c r="C1" s="52"/>
      <c r="E1" s="5"/>
      <c r="F1" s="5"/>
      <c r="G1" s="5"/>
      <c r="H1" s="5"/>
      <c r="I1" s="2"/>
      <c r="J1" s="2"/>
      <c r="K1" s="5"/>
      <c r="L1" s="2"/>
      <c r="M1" s="2"/>
      <c r="N1" s="5"/>
      <c r="O1" s="5"/>
      <c r="P1" s="5"/>
      <c r="Q1" s="411" t="s">
        <v>72</v>
      </c>
      <c r="R1" s="412"/>
      <c r="S1" s="433" t="str">
        <f>VLOOKUP(Q1,VLookups!A43:C44,3,FALSE)</f>
        <v>Show the likelihood that the SPERT estimates will be EQUAL TO or GREATER THAN an uncertainty</v>
      </c>
      <c r="T1" s="433"/>
      <c r="U1" s="433"/>
      <c r="V1" s="433"/>
      <c r="W1" s="433"/>
      <c r="X1" s="433"/>
      <c r="Y1" s="5"/>
    </row>
    <row r="2" spans="1:429" ht="15" customHeight="1" x14ac:dyDescent="0.45">
      <c r="A2" s="2"/>
      <c r="C2" s="2"/>
      <c r="D2" s="50">
        <v>-0.5</v>
      </c>
      <c r="E2" s="117" t="s">
        <v>97</v>
      </c>
      <c r="F2" s="97">
        <v>1</v>
      </c>
      <c r="G2" s="2"/>
      <c r="I2" s="26"/>
      <c r="J2" s="26"/>
      <c r="K2" s="25"/>
      <c r="L2" s="26"/>
      <c r="M2" s="26"/>
      <c r="N2" s="5"/>
      <c r="O2" s="5"/>
      <c r="P2" s="5"/>
      <c r="Q2" s="431" t="s">
        <v>69</v>
      </c>
      <c r="R2" s="431" t="s">
        <v>70</v>
      </c>
      <c r="S2" s="428" t="s">
        <v>51</v>
      </c>
      <c r="T2" s="429"/>
      <c r="U2" s="429"/>
      <c r="V2" s="429"/>
      <c r="W2" s="429"/>
      <c r="X2" s="430"/>
      <c r="Y2" s="5"/>
      <c r="Z2" s="163" t="s">
        <v>173</v>
      </c>
    </row>
    <row r="3" spans="1:429" x14ac:dyDescent="0.45">
      <c r="A3" s="101" t="s">
        <v>5</v>
      </c>
      <c r="B3" s="119" t="s">
        <v>99</v>
      </c>
      <c r="C3" s="119" t="s">
        <v>101</v>
      </c>
      <c r="D3" s="114" t="s">
        <v>39</v>
      </c>
      <c r="E3" s="115" t="s">
        <v>6</v>
      </c>
      <c r="F3" s="116" t="s">
        <v>40</v>
      </c>
      <c r="G3" s="119" t="s">
        <v>102</v>
      </c>
      <c r="H3" s="119" t="s">
        <v>100</v>
      </c>
      <c r="I3" s="100"/>
      <c r="J3" s="55"/>
      <c r="K3" s="55" t="s">
        <v>65</v>
      </c>
      <c r="L3" s="55" t="s">
        <v>9</v>
      </c>
      <c r="M3" s="55" t="s">
        <v>167</v>
      </c>
      <c r="N3" s="55" t="s">
        <v>760</v>
      </c>
      <c r="O3" s="55" t="s">
        <v>63</v>
      </c>
      <c r="P3" s="55" t="s">
        <v>81</v>
      </c>
      <c r="Q3" s="432"/>
      <c r="R3" s="432"/>
      <c r="S3" s="96">
        <v>0.1</v>
      </c>
      <c r="T3" s="51">
        <v>0.9</v>
      </c>
      <c r="U3" s="51">
        <v>0.85</v>
      </c>
      <c r="V3" s="51">
        <v>0.8</v>
      </c>
      <c r="W3" s="51">
        <v>0.75</v>
      </c>
      <c r="X3" s="51">
        <v>0.7</v>
      </c>
      <c r="Y3" s="5"/>
      <c r="Z3" s="163" t="s">
        <v>174</v>
      </c>
      <c r="HT3" s="163" t="s">
        <v>168</v>
      </c>
      <c r="PM3" s="166" t="s">
        <v>902</v>
      </c>
    </row>
    <row r="4" spans="1:429" x14ac:dyDescent="0.45">
      <c r="A4" s="4">
        <v>1</v>
      </c>
      <c r="B4" s="111"/>
      <c r="C4" s="112"/>
      <c r="D4" s="118">
        <f>IF(ISBLANK(E4),"",IF(NOT(ISBLANK(C4)),C4,IF(NOT(ISBLANK(B4)),E4*(1+B4),E4*(1+$D$2))))</f>
        <v>60</v>
      </c>
      <c r="E4" s="91">
        <v>120</v>
      </c>
      <c r="F4" s="118">
        <f>IF(ISBLANK(E4),"",IF(NOT(ISBLANK(G4)),G4,IF(NOT(ISBLANK(H4)),E4*(1+H4),E4*(1+$F$2))))</f>
        <v>240</v>
      </c>
      <c r="G4" s="112"/>
      <c r="H4" s="110"/>
      <c r="I4" s="120">
        <f t="shared" ref="I4:I67" si="0">IF(OR(ISBLANK(E4),ISBLANK(F4),ISBLANK(D4)),"",IF(AND(D4&gt;0,E4&gt;0,F4&gt;0),IF(E4&gt;D4,IF(F4&gt;E4,1,-1),-1)))</f>
        <v>1</v>
      </c>
      <c r="J4" s="120">
        <f t="shared" ref="J4:J67" si="1">IF(OR(ISBLANK(D4),ISBLANK(E4),ISBLANK(F4)),"",IFERROR(MIN(E4-D4,F4-E4)/MAX(E4-D4,F4-E4),""))</f>
        <v>0.5</v>
      </c>
      <c r="K4" s="71">
        <f>IF(AND(D4&gt;0,E4&gt;0,F4&gt;0),(D4+(4*E4)+F4)/6,"")</f>
        <v>130</v>
      </c>
      <c r="L4" s="23" t="s">
        <v>13</v>
      </c>
      <c r="M4" s="55"/>
      <c r="N4" s="298"/>
      <c r="O4" s="72">
        <f>IF(AND(D4&gt;0,E4&gt;0,F4&gt;0),IF(ISBLANK(N4),IF(ISBLANK(L4),"",(F4-D4)*VLOOKUP(L4,VLookups!$A$4:$B$13,2,FALSE)),N4),"")</f>
        <v>12.727922061357855</v>
      </c>
      <c r="P4" s="73">
        <f t="shared" ref="P4:P35" si="2">IF(O4="","",O4^2)</f>
        <v>162</v>
      </c>
      <c r="Q4" s="91">
        <v>150</v>
      </c>
      <c r="R4" s="265">
        <f>IF(AND(Q4&gt;0,E4&gt;0,NOT(O4="")),ABS(VLOOKUP($Q$1,VLookups!$A$43:$B$44,2,FALSE)-_xlfn.NORM.DIST(Q4,K4,O4,TRUE)),"")</f>
        <v>0.94194912800972574</v>
      </c>
      <c r="S4" s="90">
        <f>IF(AND($D4&gt;0,$E4&gt;0,$F4&gt;0,NOT(ISBLANK($L4))),_xlfn.NORM.INV(ABS(VLOOKUP($Q$1,VLookups!$A$43:$B$44,2,FALSE)-S$3),$K4,$O4),"")</f>
        <v>113.68851155613717</v>
      </c>
      <c r="T4" s="89">
        <f>IF(AND($D4&gt;0,$E4&gt;0,$F4&gt;0,NOT(ISBLANK($L4))),_xlfn.NORM.INV(ABS(VLOOKUP($Q$1,VLookups!$A$43:$B$44,2,FALSE)-T$3),$K4,$O4),"")</f>
        <v>146.31148844386283</v>
      </c>
      <c r="U4" s="90">
        <f>IF(AND($D4&gt;0,$E4&gt;0,$F4&gt;0,NOT(ISBLANK($L4))),_xlfn.NORM.INV(ABS(VLOOKUP($Q$1,VLookups!$A$43:$B$44,2,FALSE)-U$3),$K4,$O4),"")</f>
        <v>143.19164340326591</v>
      </c>
      <c r="V4" s="89">
        <f>IF(AND($D4&gt;0,$E4&gt;0,$F4&gt;0,NOT(ISBLANK($L4))),_xlfn.NORM.INV(ABS(VLOOKUP($Q$1,VLookups!$A$43:$B$44,2,FALSE)-V$3),$K4,$O4),"")</f>
        <v>140.71208946609991</v>
      </c>
      <c r="W4" s="90">
        <f>IF(AND($D4&gt;0,$E4&gt;0,$F4&gt;0,NOT(ISBLANK($L4))),_xlfn.NORM.INV(ABS(VLOOKUP($Q$1,VLookups!$A$43:$B$44,2,FALSE)-W$3),$K4,$O4),"")</f>
        <v>138.58485297168045</v>
      </c>
      <c r="X4" s="89">
        <f>IF(AND($D4&gt;0,$E4&gt;0,$F4&gt;0,NOT(ISBLANK($L4))),_xlfn.NORM.INV(ABS(VLOOKUP($Q$1,VLookups!$A$43:$B$44,2,FALSE)-X$3),$K4,$O4),"")</f>
        <v>136.67452885468404</v>
      </c>
      <c r="Y4" s="5"/>
      <c r="Z4" s="164">
        <f>IF(AND(D4&gt;0,E4&gt;0,F4&gt;0),ABS(F4-D4)/200,"")</f>
        <v>0.9</v>
      </c>
      <c r="AA4" s="47">
        <f>IF(ISNONTEXT($Z4),AB4-$Z4,"")</f>
        <v>29.999999999999702</v>
      </c>
      <c r="AB4" s="47">
        <f t="shared" ref="AB4:CM5" si="3">IF(ISNONTEXT($Z4),AC4-$Z4,"")</f>
        <v>30.8999999999997</v>
      </c>
      <c r="AC4" s="47">
        <f t="shared" si="3"/>
        <v>31.799999999999699</v>
      </c>
      <c r="AD4" s="47">
        <f t="shared" si="3"/>
        <v>32.699999999999697</v>
      </c>
      <c r="AE4" s="47">
        <f t="shared" si="3"/>
        <v>33.599999999999696</v>
      </c>
      <c r="AF4" s="47">
        <f t="shared" si="3"/>
        <v>34.499999999999694</v>
      </c>
      <c r="AG4" s="47">
        <f t="shared" si="3"/>
        <v>35.399999999999693</v>
      </c>
      <c r="AH4" s="47">
        <f t="shared" si="3"/>
        <v>36.299999999999692</v>
      </c>
      <c r="AI4" s="47">
        <f t="shared" si="3"/>
        <v>37.19999999999969</v>
      </c>
      <c r="AJ4" s="47">
        <f t="shared" si="3"/>
        <v>38.099999999999689</v>
      </c>
      <c r="AK4" s="47">
        <f t="shared" si="3"/>
        <v>38.999999999999687</v>
      </c>
      <c r="AL4" s="47">
        <f t="shared" si="3"/>
        <v>39.899999999999686</v>
      </c>
      <c r="AM4" s="47">
        <f t="shared" si="3"/>
        <v>40.799999999999685</v>
      </c>
      <c r="AN4" s="47">
        <f t="shared" si="3"/>
        <v>41.699999999999683</v>
      </c>
      <c r="AO4" s="47">
        <f t="shared" si="3"/>
        <v>42.599999999999682</v>
      </c>
      <c r="AP4" s="47">
        <f t="shared" si="3"/>
        <v>43.49999999999968</v>
      </c>
      <c r="AQ4" s="47">
        <f t="shared" si="3"/>
        <v>44.399999999999679</v>
      </c>
      <c r="AR4" s="47">
        <f t="shared" si="3"/>
        <v>45.299999999999677</v>
      </c>
      <c r="AS4" s="47">
        <f t="shared" si="3"/>
        <v>46.199999999999676</v>
      </c>
      <c r="AT4" s="47">
        <f t="shared" si="3"/>
        <v>47.099999999999675</v>
      </c>
      <c r="AU4" s="47">
        <f t="shared" si="3"/>
        <v>47.999999999999673</v>
      </c>
      <c r="AV4" s="47">
        <f t="shared" si="3"/>
        <v>48.899999999999672</v>
      </c>
      <c r="AW4" s="47">
        <f t="shared" si="3"/>
        <v>49.79999999999967</v>
      </c>
      <c r="AX4" s="47">
        <f t="shared" si="3"/>
        <v>50.699999999999669</v>
      </c>
      <c r="AY4" s="47">
        <f t="shared" si="3"/>
        <v>51.599999999999667</v>
      </c>
      <c r="AZ4" s="47">
        <f t="shared" si="3"/>
        <v>52.499999999999666</v>
      </c>
      <c r="BA4" s="47">
        <f t="shared" si="3"/>
        <v>53.399999999999665</v>
      </c>
      <c r="BB4" s="47">
        <f t="shared" si="3"/>
        <v>54.299999999999663</v>
      </c>
      <c r="BC4" s="47">
        <f t="shared" si="3"/>
        <v>55.199999999999662</v>
      </c>
      <c r="BD4" s="47">
        <f t="shared" si="3"/>
        <v>56.09999999999966</v>
      </c>
      <c r="BE4" s="47">
        <f t="shared" si="3"/>
        <v>56.999999999999659</v>
      </c>
      <c r="BF4" s="47">
        <f t="shared" si="3"/>
        <v>57.899999999999658</v>
      </c>
      <c r="BG4" s="47">
        <f t="shared" si="3"/>
        <v>58.799999999999656</v>
      </c>
      <c r="BH4" s="47">
        <f t="shared" si="3"/>
        <v>59.699999999999655</v>
      </c>
      <c r="BI4" s="47">
        <f t="shared" si="3"/>
        <v>60.599999999999653</v>
      </c>
      <c r="BJ4" s="47">
        <f t="shared" si="3"/>
        <v>61.499999999999652</v>
      </c>
      <c r="BK4" s="47">
        <f t="shared" si="3"/>
        <v>62.39999999999965</v>
      </c>
      <c r="BL4" s="47">
        <f t="shared" si="3"/>
        <v>63.299999999999649</v>
      </c>
      <c r="BM4" s="47">
        <f t="shared" si="3"/>
        <v>64.199999999999648</v>
      </c>
      <c r="BN4" s="47">
        <f t="shared" si="3"/>
        <v>65.099999999999653</v>
      </c>
      <c r="BO4" s="47">
        <f t="shared" si="3"/>
        <v>65.999999999999659</v>
      </c>
      <c r="BP4" s="47">
        <f t="shared" si="3"/>
        <v>66.899999999999665</v>
      </c>
      <c r="BQ4" s="47">
        <f t="shared" si="3"/>
        <v>67.79999999999967</v>
      </c>
      <c r="BR4" s="47">
        <f t="shared" si="3"/>
        <v>68.699999999999676</v>
      </c>
      <c r="BS4" s="47">
        <f t="shared" si="3"/>
        <v>69.599999999999682</v>
      </c>
      <c r="BT4" s="47">
        <f t="shared" si="3"/>
        <v>70.499999999999687</v>
      </c>
      <c r="BU4" s="47">
        <f t="shared" si="3"/>
        <v>71.399999999999693</v>
      </c>
      <c r="BV4" s="47">
        <f t="shared" si="3"/>
        <v>72.299999999999699</v>
      </c>
      <c r="BW4" s="47">
        <f t="shared" si="3"/>
        <v>73.199999999999704</v>
      </c>
      <c r="BX4" s="47">
        <f t="shared" si="3"/>
        <v>74.09999999999971</v>
      </c>
      <c r="BY4" s="47">
        <f t="shared" si="3"/>
        <v>74.999999999999716</v>
      </c>
      <c r="BZ4" s="47">
        <f t="shared" si="3"/>
        <v>75.899999999999721</v>
      </c>
      <c r="CA4" s="47">
        <f t="shared" si="3"/>
        <v>76.799999999999727</v>
      </c>
      <c r="CB4" s="47">
        <f t="shared" si="3"/>
        <v>77.699999999999733</v>
      </c>
      <c r="CC4" s="47">
        <f t="shared" si="3"/>
        <v>78.599999999999739</v>
      </c>
      <c r="CD4" s="47">
        <f t="shared" si="3"/>
        <v>79.499999999999744</v>
      </c>
      <c r="CE4" s="47">
        <f t="shared" si="3"/>
        <v>80.39999999999975</v>
      </c>
      <c r="CF4" s="47">
        <f t="shared" si="3"/>
        <v>81.299999999999756</v>
      </c>
      <c r="CG4" s="47">
        <f t="shared" si="3"/>
        <v>82.199999999999761</v>
      </c>
      <c r="CH4" s="47">
        <f t="shared" si="3"/>
        <v>83.099999999999767</v>
      </c>
      <c r="CI4" s="47">
        <f t="shared" si="3"/>
        <v>83.999999999999773</v>
      </c>
      <c r="CJ4" s="47">
        <f t="shared" si="3"/>
        <v>84.899999999999778</v>
      </c>
      <c r="CK4" s="47">
        <f t="shared" si="3"/>
        <v>85.799999999999784</v>
      </c>
      <c r="CL4" s="47">
        <f t="shared" si="3"/>
        <v>86.69999999999979</v>
      </c>
      <c r="CM4" s="47">
        <f t="shared" si="3"/>
        <v>87.599999999999795</v>
      </c>
      <c r="CN4" s="47">
        <f t="shared" ref="CN4:DV8" si="4">IF(ISNONTEXT($Z4),CO4-$Z4,"")</f>
        <v>88.499999999999801</v>
      </c>
      <c r="CO4" s="47">
        <f t="shared" si="4"/>
        <v>89.399999999999807</v>
      </c>
      <c r="CP4" s="47">
        <f t="shared" si="4"/>
        <v>90.299999999999812</v>
      </c>
      <c r="CQ4" s="47">
        <f t="shared" si="4"/>
        <v>91.199999999999818</v>
      </c>
      <c r="CR4" s="47">
        <f t="shared" si="4"/>
        <v>92.099999999999824</v>
      </c>
      <c r="CS4" s="47">
        <f t="shared" si="4"/>
        <v>92.999999999999829</v>
      </c>
      <c r="CT4" s="47">
        <f t="shared" si="4"/>
        <v>93.899999999999835</v>
      </c>
      <c r="CU4" s="47">
        <f t="shared" si="4"/>
        <v>94.799999999999841</v>
      </c>
      <c r="CV4" s="47">
        <f t="shared" si="4"/>
        <v>95.699999999999847</v>
      </c>
      <c r="CW4" s="47">
        <f t="shared" si="4"/>
        <v>96.599999999999852</v>
      </c>
      <c r="CX4" s="47">
        <f t="shared" si="4"/>
        <v>97.499999999999858</v>
      </c>
      <c r="CY4" s="47">
        <f t="shared" si="4"/>
        <v>98.399999999999864</v>
      </c>
      <c r="CZ4" s="47">
        <f t="shared" si="4"/>
        <v>99.299999999999869</v>
      </c>
      <c r="DA4" s="47">
        <f t="shared" si="4"/>
        <v>100.19999999999987</v>
      </c>
      <c r="DB4" s="47">
        <f t="shared" si="4"/>
        <v>101.09999999999988</v>
      </c>
      <c r="DC4" s="47">
        <f t="shared" si="4"/>
        <v>101.99999999999989</v>
      </c>
      <c r="DD4" s="47">
        <f t="shared" si="4"/>
        <v>102.89999999999989</v>
      </c>
      <c r="DE4" s="47">
        <f t="shared" si="4"/>
        <v>103.7999999999999</v>
      </c>
      <c r="DF4" s="47">
        <f t="shared" si="4"/>
        <v>104.6999999999999</v>
      </c>
      <c r="DG4" s="47">
        <f t="shared" si="4"/>
        <v>105.59999999999991</v>
      </c>
      <c r="DH4" s="47">
        <f t="shared" si="4"/>
        <v>106.49999999999991</v>
      </c>
      <c r="DI4" s="47">
        <f t="shared" si="4"/>
        <v>107.39999999999992</v>
      </c>
      <c r="DJ4" s="47">
        <f t="shared" si="4"/>
        <v>108.29999999999993</v>
      </c>
      <c r="DK4" s="47">
        <f t="shared" si="4"/>
        <v>109.19999999999993</v>
      </c>
      <c r="DL4" s="47">
        <f t="shared" si="4"/>
        <v>110.09999999999994</v>
      </c>
      <c r="DM4" s="47">
        <f t="shared" si="4"/>
        <v>110.99999999999994</v>
      </c>
      <c r="DN4" s="47">
        <f t="shared" si="4"/>
        <v>111.89999999999995</v>
      </c>
      <c r="DO4" s="47">
        <f t="shared" si="4"/>
        <v>112.79999999999995</v>
      </c>
      <c r="DP4" s="47">
        <f t="shared" si="4"/>
        <v>113.69999999999996</v>
      </c>
      <c r="DQ4" s="47">
        <f t="shared" si="4"/>
        <v>114.59999999999997</v>
      </c>
      <c r="DR4" s="47">
        <f t="shared" si="4"/>
        <v>115.49999999999997</v>
      </c>
      <c r="DS4" s="47">
        <f t="shared" si="4"/>
        <v>116.39999999999998</v>
      </c>
      <c r="DT4" s="47">
        <f t="shared" si="4"/>
        <v>117.29999999999998</v>
      </c>
      <c r="DU4" s="47">
        <f t="shared" si="4"/>
        <v>118.19999999999999</v>
      </c>
      <c r="DV4" s="47">
        <f t="shared" si="4"/>
        <v>119.1</v>
      </c>
      <c r="DW4" s="179">
        <f>IF(ISNONTEXT($Z4),E4,"")</f>
        <v>120</v>
      </c>
      <c r="DX4" s="47">
        <f t="shared" ref="DX4:DX67" si="5">IF(ISNONTEXT($Z4),DW4+$Z4,"")</f>
        <v>120.9</v>
      </c>
      <c r="DY4" s="47">
        <f t="shared" ref="DY4:DY67" si="6">IF(ISNONTEXT($Z4),DX4+$Z4,"")</f>
        <v>121.80000000000001</v>
      </c>
      <c r="DZ4" s="47">
        <f t="shared" ref="DZ4:DZ67" si="7">IF(ISNONTEXT($Z4),DY4+$Z4,"")</f>
        <v>122.70000000000002</v>
      </c>
      <c r="EA4" s="47">
        <f t="shared" ref="EA4:EA67" si="8">IF(ISNONTEXT($Z4),DZ4+$Z4,"")</f>
        <v>123.60000000000002</v>
      </c>
      <c r="EB4" s="47">
        <f t="shared" ref="EB4:EB67" si="9">IF(ISNONTEXT($Z4),EA4+$Z4,"")</f>
        <v>124.50000000000003</v>
      </c>
      <c r="EC4" s="47">
        <f t="shared" ref="EC4:EC67" si="10">IF(ISNONTEXT($Z4),EB4+$Z4,"")</f>
        <v>125.40000000000003</v>
      </c>
      <c r="ED4" s="47">
        <f t="shared" ref="ED4:ED67" si="11">IF(ISNONTEXT($Z4),EC4+$Z4,"")</f>
        <v>126.30000000000004</v>
      </c>
      <c r="EE4" s="47">
        <f t="shared" ref="EE4:EE67" si="12">IF(ISNONTEXT($Z4),ED4+$Z4,"")</f>
        <v>127.20000000000005</v>
      </c>
      <c r="EF4" s="47">
        <f t="shared" ref="EF4:EF67" si="13">IF(ISNONTEXT($Z4),EE4+$Z4,"")</f>
        <v>128.10000000000005</v>
      </c>
      <c r="EG4" s="47">
        <f t="shared" ref="EG4:EG67" si="14">IF(ISNONTEXT($Z4),EF4+$Z4,"")</f>
        <v>129.00000000000006</v>
      </c>
      <c r="EH4" s="47">
        <f t="shared" ref="EH4:EH67" si="15">IF(ISNONTEXT($Z4),EG4+$Z4,"")</f>
        <v>129.90000000000006</v>
      </c>
      <c r="EI4" s="47">
        <f t="shared" ref="EI4:EI67" si="16">IF(ISNONTEXT($Z4),EH4+$Z4,"")</f>
        <v>130.80000000000007</v>
      </c>
      <c r="EJ4" s="47">
        <f t="shared" ref="EJ4:EJ67" si="17">IF(ISNONTEXT($Z4),EI4+$Z4,"")</f>
        <v>131.70000000000007</v>
      </c>
      <c r="EK4" s="47">
        <f t="shared" ref="EK4:EK67" si="18">IF(ISNONTEXT($Z4),EJ4+$Z4,"")</f>
        <v>132.60000000000008</v>
      </c>
      <c r="EL4" s="47">
        <f t="shared" ref="EL4:EL67" si="19">IF(ISNONTEXT($Z4),EK4+$Z4,"")</f>
        <v>133.50000000000009</v>
      </c>
      <c r="EM4" s="47">
        <f t="shared" ref="EM4:EM67" si="20">IF(ISNONTEXT($Z4),EL4+$Z4,"")</f>
        <v>134.40000000000009</v>
      </c>
      <c r="EN4" s="47">
        <f t="shared" ref="EN4:EN67" si="21">IF(ISNONTEXT($Z4),EM4+$Z4,"")</f>
        <v>135.3000000000001</v>
      </c>
      <c r="EO4" s="47">
        <f t="shared" ref="EO4:EO67" si="22">IF(ISNONTEXT($Z4),EN4+$Z4,"")</f>
        <v>136.2000000000001</v>
      </c>
      <c r="EP4" s="47">
        <f t="shared" ref="EP4:EP67" si="23">IF(ISNONTEXT($Z4),EO4+$Z4,"")</f>
        <v>137.10000000000011</v>
      </c>
      <c r="EQ4" s="47">
        <f t="shared" ref="EQ4:EQ67" si="24">IF(ISNONTEXT($Z4),EP4+$Z4,"")</f>
        <v>138.00000000000011</v>
      </c>
      <c r="ER4" s="47">
        <f t="shared" ref="ER4:ER67" si="25">IF(ISNONTEXT($Z4),EQ4+$Z4,"")</f>
        <v>138.90000000000012</v>
      </c>
      <c r="ES4" s="47">
        <f t="shared" ref="ES4:ES67" si="26">IF(ISNONTEXT($Z4),ER4+$Z4,"")</f>
        <v>139.80000000000013</v>
      </c>
      <c r="ET4" s="47">
        <f t="shared" ref="ET4:ET67" si="27">IF(ISNONTEXT($Z4),ES4+$Z4,"")</f>
        <v>140.70000000000013</v>
      </c>
      <c r="EU4" s="47">
        <f t="shared" ref="EU4:EU67" si="28">IF(ISNONTEXT($Z4),ET4+$Z4,"")</f>
        <v>141.60000000000014</v>
      </c>
      <c r="EV4" s="47">
        <f t="shared" ref="EV4:EV67" si="29">IF(ISNONTEXT($Z4),EU4+$Z4,"")</f>
        <v>142.50000000000014</v>
      </c>
      <c r="EW4" s="47">
        <f t="shared" ref="EW4:EW67" si="30">IF(ISNONTEXT($Z4),EV4+$Z4,"")</f>
        <v>143.40000000000015</v>
      </c>
      <c r="EX4" s="47">
        <f t="shared" ref="EX4:EX67" si="31">IF(ISNONTEXT($Z4),EW4+$Z4,"")</f>
        <v>144.30000000000015</v>
      </c>
      <c r="EY4" s="47">
        <f t="shared" ref="EY4:EY67" si="32">IF(ISNONTEXT($Z4),EX4+$Z4,"")</f>
        <v>145.20000000000016</v>
      </c>
      <c r="EZ4" s="47">
        <f t="shared" ref="EZ4:EZ67" si="33">IF(ISNONTEXT($Z4),EY4+$Z4,"")</f>
        <v>146.10000000000016</v>
      </c>
      <c r="FA4" s="47">
        <f t="shared" ref="FA4:FA67" si="34">IF(ISNONTEXT($Z4),EZ4+$Z4,"")</f>
        <v>147.00000000000017</v>
      </c>
      <c r="FB4" s="47">
        <f t="shared" ref="FB4:FB67" si="35">IF(ISNONTEXT($Z4),FA4+$Z4,"")</f>
        <v>147.90000000000018</v>
      </c>
      <c r="FC4" s="47">
        <f t="shared" ref="FC4:FC67" si="36">IF(ISNONTEXT($Z4),FB4+$Z4,"")</f>
        <v>148.80000000000018</v>
      </c>
      <c r="FD4" s="47">
        <f t="shared" ref="FD4:FD67" si="37">IF(ISNONTEXT($Z4),FC4+$Z4,"")</f>
        <v>149.70000000000019</v>
      </c>
      <c r="FE4" s="47">
        <f t="shared" ref="FE4:FE67" si="38">IF(ISNONTEXT($Z4),FD4+$Z4,"")</f>
        <v>150.60000000000019</v>
      </c>
      <c r="FF4" s="47">
        <f t="shared" ref="FF4:FF67" si="39">IF(ISNONTEXT($Z4),FE4+$Z4,"")</f>
        <v>151.5000000000002</v>
      </c>
      <c r="FG4" s="47">
        <f t="shared" ref="FG4:FG67" si="40">IF(ISNONTEXT($Z4),FF4+$Z4,"")</f>
        <v>152.4000000000002</v>
      </c>
      <c r="FH4" s="47">
        <f t="shared" ref="FH4:FH67" si="41">IF(ISNONTEXT($Z4),FG4+$Z4,"")</f>
        <v>153.30000000000021</v>
      </c>
      <c r="FI4" s="47">
        <f t="shared" ref="FI4:FI67" si="42">IF(ISNONTEXT($Z4),FH4+$Z4,"")</f>
        <v>154.20000000000022</v>
      </c>
      <c r="FJ4" s="47">
        <f t="shared" ref="FJ4:FJ67" si="43">IF(ISNONTEXT($Z4),FI4+$Z4,"")</f>
        <v>155.10000000000022</v>
      </c>
      <c r="FK4" s="47">
        <f t="shared" ref="FK4:FK67" si="44">IF(ISNONTEXT($Z4),FJ4+$Z4,"")</f>
        <v>156.00000000000023</v>
      </c>
      <c r="FL4" s="47">
        <f t="shared" ref="FL4:FL67" si="45">IF(ISNONTEXT($Z4),FK4+$Z4,"")</f>
        <v>156.90000000000023</v>
      </c>
      <c r="FM4" s="47">
        <f t="shared" ref="FM4:FM67" si="46">IF(ISNONTEXT($Z4),FL4+$Z4,"")</f>
        <v>157.80000000000024</v>
      </c>
      <c r="FN4" s="47">
        <f t="shared" ref="FN4:FN67" si="47">IF(ISNONTEXT($Z4),FM4+$Z4,"")</f>
        <v>158.70000000000024</v>
      </c>
      <c r="FO4" s="47">
        <f t="shared" ref="FO4:FO67" si="48">IF(ISNONTEXT($Z4),FN4+$Z4,"")</f>
        <v>159.60000000000025</v>
      </c>
      <c r="FP4" s="47">
        <f t="shared" ref="FP4:FP67" si="49">IF(ISNONTEXT($Z4),FO4+$Z4,"")</f>
        <v>160.50000000000026</v>
      </c>
      <c r="FQ4" s="47">
        <f t="shared" ref="FQ4:FQ67" si="50">IF(ISNONTEXT($Z4),FP4+$Z4,"")</f>
        <v>161.40000000000026</v>
      </c>
      <c r="FR4" s="47">
        <f t="shared" ref="FR4:FR67" si="51">IF(ISNONTEXT($Z4),FQ4+$Z4,"")</f>
        <v>162.30000000000027</v>
      </c>
      <c r="FS4" s="47">
        <f t="shared" ref="FS4:FS67" si="52">IF(ISNONTEXT($Z4),FR4+$Z4,"")</f>
        <v>163.20000000000027</v>
      </c>
      <c r="FT4" s="47">
        <f t="shared" ref="FT4:FT67" si="53">IF(ISNONTEXT($Z4),FS4+$Z4,"")</f>
        <v>164.10000000000028</v>
      </c>
      <c r="FU4" s="47">
        <f t="shared" ref="FU4:FU67" si="54">IF(ISNONTEXT($Z4),FT4+$Z4,"")</f>
        <v>165.00000000000028</v>
      </c>
      <c r="FV4" s="47">
        <f t="shared" ref="FV4:FV67" si="55">IF(ISNONTEXT($Z4),FU4+$Z4,"")</f>
        <v>165.90000000000029</v>
      </c>
      <c r="FW4" s="47">
        <f t="shared" ref="FW4:FW67" si="56">IF(ISNONTEXT($Z4),FV4+$Z4,"")</f>
        <v>166.8000000000003</v>
      </c>
      <c r="FX4" s="47">
        <f t="shared" ref="FX4:FX67" si="57">IF(ISNONTEXT($Z4),FW4+$Z4,"")</f>
        <v>167.7000000000003</v>
      </c>
      <c r="FY4" s="47">
        <f t="shared" ref="FY4:FY67" si="58">IF(ISNONTEXT($Z4),FX4+$Z4,"")</f>
        <v>168.60000000000031</v>
      </c>
      <c r="FZ4" s="47">
        <f t="shared" ref="FZ4:FZ67" si="59">IF(ISNONTEXT($Z4),FY4+$Z4,"")</f>
        <v>169.50000000000031</v>
      </c>
      <c r="GA4" s="47">
        <f t="shared" ref="GA4:GA67" si="60">IF(ISNONTEXT($Z4),FZ4+$Z4,"")</f>
        <v>170.40000000000032</v>
      </c>
      <c r="GB4" s="47">
        <f t="shared" ref="GB4:GB67" si="61">IF(ISNONTEXT($Z4),GA4+$Z4,"")</f>
        <v>171.30000000000032</v>
      </c>
      <c r="GC4" s="47">
        <f t="shared" ref="GC4:GC67" si="62">IF(ISNONTEXT($Z4),GB4+$Z4,"")</f>
        <v>172.20000000000033</v>
      </c>
      <c r="GD4" s="47">
        <f t="shared" ref="GD4:GD67" si="63">IF(ISNONTEXT($Z4),GC4+$Z4,"")</f>
        <v>173.10000000000034</v>
      </c>
      <c r="GE4" s="47">
        <f t="shared" ref="GE4:GE67" si="64">IF(ISNONTEXT($Z4),GD4+$Z4,"")</f>
        <v>174.00000000000034</v>
      </c>
      <c r="GF4" s="47">
        <f t="shared" ref="GF4:GF67" si="65">IF(ISNONTEXT($Z4),GE4+$Z4,"")</f>
        <v>174.90000000000035</v>
      </c>
      <c r="GG4" s="47">
        <f t="shared" ref="GG4:GG67" si="66">IF(ISNONTEXT($Z4),GF4+$Z4,"")</f>
        <v>175.80000000000035</v>
      </c>
      <c r="GH4" s="47">
        <f t="shared" ref="GH4:GH67" si="67">IF(ISNONTEXT($Z4),GG4+$Z4,"")</f>
        <v>176.70000000000036</v>
      </c>
      <c r="GI4" s="47">
        <f t="shared" ref="GI4:GI67" si="68">IF(ISNONTEXT($Z4),GH4+$Z4,"")</f>
        <v>177.60000000000036</v>
      </c>
      <c r="GJ4" s="47">
        <f t="shared" ref="GJ4:GJ67" si="69">IF(ISNONTEXT($Z4),GI4+$Z4,"")</f>
        <v>178.50000000000037</v>
      </c>
      <c r="GK4" s="47">
        <f t="shared" ref="GK4:GK67" si="70">IF(ISNONTEXT($Z4),GJ4+$Z4,"")</f>
        <v>179.40000000000038</v>
      </c>
      <c r="GL4" s="47">
        <f t="shared" ref="GL4:GL67" si="71">IF(ISNONTEXT($Z4),GK4+$Z4,"")</f>
        <v>180.30000000000038</v>
      </c>
      <c r="GM4" s="47">
        <f t="shared" ref="GM4:GM67" si="72">IF(ISNONTEXT($Z4),GL4+$Z4,"")</f>
        <v>181.20000000000039</v>
      </c>
      <c r="GN4" s="47">
        <f t="shared" ref="GN4:GN67" si="73">IF(ISNONTEXT($Z4),GM4+$Z4,"")</f>
        <v>182.10000000000039</v>
      </c>
      <c r="GO4" s="47">
        <f t="shared" ref="GO4:GO67" si="74">IF(ISNONTEXT($Z4),GN4+$Z4,"")</f>
        <v>183.0000000000004</v>
      </c>
      <c r="GP4" s="47">
        <f t="shared" ref="GP4:GP67" si="75">IF(ISNONTEXT($Z4),GO4+$Z4,"")</f>
        <v>183.9000000000004</v>
      </c>
      <c r="GQ4" s="47">
        <f t="shared" ref="GQ4:GQ67" si="76">IF(ISNONTEXT($Z4),GP4+$Z4,"")</f>
        <v>184.80000000000041</v>
      </c>
      <c r="GR4" s="47">
        <f t="shared" ref="GR4:GR67" si="77">IF(ISNONTEXT($Z4),GQ4+$Z4,"")</f>
        <v>185.70000000000041</v>
      </c>
      <c r="GS4" s="47">
        <f t="shared" ref="GS4:GS67" si="78">IF(ISNONTEXT($Z4),GR4+$Z4,"")</f>
        <v>186.60000000000042</v>
      </c>
      <c r="GT4" s="47">
        <f t="shared" ref="GT4:GT67" si="79">IF(ISNONTEXT($Z4),GS4+$Z4,"")</f>
        <v>187.50000000000043</v>
      </c>
      <c r="GU4" s="47">
        <f t="shared" ref="GU4:GU67" si="80">IF(ISNONTEXT($Z4),GT4+$Z4,"")</f>
        <v>188.40000000000043</v>
      </c>
      <c r="GV4" s="47">
        <f t="shared" ref="GV4:GV67" si="81">IF(ISNONTEXT($Z4),GU4+$Z4,"")</f>
        <v>189.30000000000044</v>
      </c>
      <c r="GW4" s="47">
        <f t="shared" ref="GW4:GW67" si="82">IF(ISNONTEXT($Z4),GV4+$Z4,"")</f>
        <v>190.20000000000044</v>
      </c>
      <c r="GX4" s="47">
        <f t="shared" ref="GX4:GX67" si="83">IF(ISNONTEXT($Z4),GW4+$Z4,"")</f>
        <v>191.10000000000045</v>
      </c>
      <c r="GY4" s="47">
        <f t="shared" ref="GY4:GY67" si="84">IF(ISNONTEXT($Z4),GX4+$Z4,"")</f>
        <v>192.00000000000045</v>
      </c>
      <c r="GZ4" s="47">
        <f t="shared" ref="GZ4:GZ67" si="85">IF(ISNONTEXT($Z4),GY4+$Z4,"")</f>
        <v>192.90000000000046</v>
      </c>
      <c r="HA4" s="47">
        <f t="shared" ref="HA4:HA67" si="86">IF(ISNONTEXT($Z4),GZ4+$Z4,"")</f>
        <v>193.80000000000047</v>
      </c>
      <c r="HB4" s="47">
        <f t="shared" ref="HB4:HB67" si="87">IF(ISNONTEXT($Z4),HA4+$Z4,"")</f>
        <v>194.70000000000047</v>
      </c>
      <c r="HC4" s="47">
        <f t="shared" ref="HC4:HC67" si="88">IF(ISNONTEXT($Z4),HB4+$Z4,"")</f>
        <v>195.60000000000048</v>
      </c>
      <c r="HD4" s="47">
        <f t="shared" ref="HD4:HD67" si="89">IF(ISNONTEXT($Z4),HC4+$Z4,"")</f>
        <v>196.50000000000048</v>
      </c>
      <c r="HE4" s="47">
        <f t="shared" ref="HE4:HE67" si="90">IF(ISNONTEXT($Z4),HD4+$Z4,"")</f>
        <v>197.40000000000049</v>
      </c>
      <c r="HF4" s="47">
        <f t="shared" ref="HF4:HF67" si="91">IF(ISNONTEXT($Z4),HE4+$Z4,"")</f>
        <v>198.30000000000049</v>
      </c>
      <c r="HG4" s="47">
        <f t="shared" ref="HG4:HG67" si="92">IF(ISNONTEXT($Z4),HF4+$Z4,"")</f>
        <v>199.2000000000005</v>
      </c>
      <c r="HH4" s="47">
        <f t="shared" ref="HH4:HH67" si="93">IF(ISNONTEXT($Z4),HG4+$Z4,"")</f>
        <v>200.10000000000051</v>
      </c>
      <c r="HI4" s="47">
        <f t="shared" ref="HI4:HI67" si="94">IF(ISNONTEXT($Z4),HH4+$Z4,"")</f>
        <v>201.00000000000051</v>
      </c>
      <c r="HJ4" s="47">
        <f t="shared" ref="HJ4:HJ67" si="95">IF(ISNONTEXT($Z4),HI4+$Z4,"")</f>
        <v>201.90000000000052</v>
      </c>
      <c r="HK4" s="47">
        <f t="shared" ref="HK4:HK67" si="96">IF(ISNONTEXT($Z4),HJ4+$Z4,"")</f>
        <v>202.80000000000052</v>
      </c>
      <c r="HL4" s="47">
        <f t="shared" ref="HL4:HL67" si="97">IF(ISNONTEXT($Z4),HK4+$Z4,"")</f>
        <v>203.70000000000053</v>
      </c>
      <c r="HM4" s="47">
        <f t="shared" ref="HM4:HM67" si="98">IF(ISNONTEXT($Z4),HL4+$Z4,"")</f>
        <v>204.60000000000053</v>
      </c>
      <c r="HN4" s="47">
        <f t="shared" ref="HN4:HN67" si="99">IF(ISNONTEXT($Z4),HM4+$Z4,"")</f>
        <v>205.50000000000054</v>
      </c>
      <c r="HO4" s="47">
        <f t="shared" ref="HO4:HO67" si="100">IF(ISNONTEXT($Z4),HN4+$Z4,"")</f>
        <v>206.40000000000055</v>
      </c>
      <c r="HP4" s="47">
        <f t="shared" ref="HP4:HP67" si="101">IF(ISNONTEXT($Z4),HO4+$Z4,"")</f>
        <v>207.30000000000055</v>
      </c>
      <c r="HQ4" s="47">
        <f t="shared" ref="HQ4:HQ67" si="102">IF(ISNONTEXT($Z4),HP4+$Z4,"")</f>
        <v>208.20000000000056</v>
      </c>
      <c r="HR4" s="47">
        <f t="shared" ref="HR4:HR67" si="103">IF(ISNONTEXT($Z4),HQ4+$Z4,"")</f>
        <v>209.10000000000056</v>
      </c>
      <c r="HS4" s="47">
        <f t="shared" ref="HS4:HS67" si="104">IF(ISNONTEXT($Z4),HR4+$Z4,"")</f>
        <v>210.00000000000057</v>
      </c>
      <c r="HT4" s="165">
        <f t="shared" ref="HT4:HT35" si="105">IF(ISNONTEXT($O4),_xlfn.NORM.DIST(AA4,$K4,$O4,FALSE),NA())</f>
        <v>1.2359527908803678E-15</v>
      </c>
      <c r="HU4" s="165">
        <f t="shared" ref="HU4:KF7" si="106">IF(ISNONTEXT($O4),_xlfn.NORM.DIST(AB4,$K4,$O4,FALSE),NA())</f>
        <v>2.1487745841313446E-15</v>
      </c>
      <c r="HV4" s="165">
        <f t="shared" si="106"/>
        <v>3.7171352381508536E-15</v>
      </c>
      <c r="HW4" s="165">
        <f t="shared" si="106"/>
        <v>6.3981496405077828E-15</v>
      </c>
      <c r="HX4" s="165">
        <f t="shared" si="106"/>
        <v>1.0957940852507566E-14</v>
      </c>
      <c r="HY4" s="165">
        <f t="shared" si="106"/>
        <v>1.8673771411872294E-14</v>
      </c>
      <c r="HZ4" s="165">
        <f t="shared" si="106"/>
        <v>3.1663845090546316E-14</v>
      </c>
      <c r="IA4" s="165">
        <f t="shared" si="106"/>
        <v>5.3422449065722951E-14</v>
      </c>
      <c r="IB4" s="165">
        <f t="shared" si="106"/>
        <v>8.9683482243894165E-14</v>
      </c>
      <c r="IC4" s="165">
        <f t="shared" si="106"/>
        <v>1.4980615572939476E-13</v>
      </c>
      <c r="ID4" s="165">
        <f t="shared" si="106"/>
        <v>2.4898626113579978E-13</v>
      </c>
      <c r="IE4" s="165">
        <f t="shared" si="106"/>
        <v>4.1176519602895642E-13</v>
      </c>
      <c r="IF4" s="165">
        <f t="shared" si="106"/>
        <v>6.7756726359998436E-13</v>
      </c>
      <c r="IG4" s="165">
        <f t="shared" si="106"/>
        <v>1.1093886595787196E-12</v>
      </c>
      <c r="IH4" s="165">
        <f t="shared" si="106"/>
        <v>1.8073553822345605E-12</v>
      </c>
      <c r="II4" s="165">
        <f t="shared" si="106"/>
        <v>2.9297591479245054E-12</v>
      </c>
      <c r="IJ4" s="165">
        <f t="shared" si="106"/>
        <v>4.7255113302467764E-12</v>
      </c>
      <c r="IK4" s="165">
        <f t="shared" si="106"/>
        <v>7.5839284357041871E-12</v>
      </c>
      <c r="IL4" s="165">
        <f t="shared" si="106"/>
        <v>1.2110670024609326E-11</v>
      </c>
      <c r="IM4" s="165">
        <f t="shared" si="106"/>
        <v>1.9242905354700604E-11</v>
      </c>
      <c r="IN4" s="165">
        <f t="shared" si="106"/>
        <v>3.0422972438492126E-11</v>
      </c>
      <c r="IO4" s="165">
        <f t="shared" si="106"/>
        <v>4.7858730215892996E-11</v>
      </c>
      <c r="IP4" s="165">
        <f t="shared" si="106"/>
        <v>7.4911626576374964E-11</v>
      </c>
      <c r="IQ4" s="165">
        <f t="shared" si="106"/>
        <v>1.1667177633589598E-10</v>
      </c>
      <c r="IR4" s="165">
        <f t="shared" si="106"/>
        <v>1.8080520162186367E-10</v>
      </c>
      <c r="IS4" s="165">
        <f t="shared" si="106"/>
        <v>2.7879472912556556E-10</v>
      </c>
      <c r="IT4" s="165">
        <f t="shared" si="106"/>
        <v>4.2774675592014394E-10</v>
      </c>
      <c r="IU4" s="165">
        <f t="shared" si="106"/>
        <v>6.5300637002445442E-10</v>
      </c>
      <c r="IV4" s="165">
        <f t="shared" si="106"/>
        <v>9.9191998108140851E-10</v>
      </c>
      <c r="IW4" s="165">
        <f t="shared" si="106"/>
        <v>1.4992166170304164E-9</v>
      </c>
      <c r="IX4" s="165">
        <f t="shared" si="106"/>
        <v>2.2546579401306843E-9</v>
      </c>
      <c r="IY4" s="165">
        <f t="shared" si="106"/>
        <v>3.3738476449353815E-9</v>
      </c>
      <c r="IZ4" s="165">
        <f t="shared" si="106"/>
        <v>5.0234119946708893E-9</v>
      </c>
      <c r="JA4" s="165">
        <f t="shared" si="106"/>
        <v>7.4421883495062909E-9</v>
      </c>
      <c r="JB4" s="165">
        <f t="shared" si="106"/>
        <v>1.0970616749233189E-8</v>
      </c>
      <c r="JC4" s="165">
        <f t="shared" si="106"/>
        <v>1.6091256496263313E-8</v>
      </c>
      <c r="JD4" s="165">
        <f t="shared" si="106"/>
        <v>2.348428808138669E-8</v>
      </c>
      <c r="JE4" s="165">
        <f t="shared" si="106"/>
        <v>3.410306151700452E-8</v>
      </c>
      <c r="JF4" s="165">
        <f t="shared" si="106"/>
        <v>4.9276274432240257E-8</v>
      </c>
      <c r="JG4" s="165">
        <f t="shared" si="106"/>
        <v>7.0845274872876741E-8</v>
      </c>
      <c r="JH4" s="165">
        <f t="shared" si="106"/>
        <v>1.013473603316087E-7</v>
      </c>
      <c r="JI4" s="165">
        <f t="shared" si="106"/>
        <v>1.4425886842372807E-7</v>
      </c>
      <c r="JJ4" s="165">
        <f t="shared" si="106"/>
        <v>2.0431541231363147E-7</v>
      </c>
      <c r="JK4" s="165">
        <f t="shared" si="106"/>
        <v>2.8793089232884812E-7</v>
      </c>
      <c r="JL4" s="165">
        <f t="shared" si="106"/>
        <v>4.0374199580374747E-7</v>
      </c>
      <c r="JM4" s="165">
        <f t="shared" si="106"/>
        <v>5.6331084890227827E-7</v>
      </c>
      <c r="JN4" s="165">
        <f t="shared" si="106"/>
        <v>7.8202535306327183E-7</v>
      </c>
      <c r="JO4" s="165">
        <f t="shared" si="106"/>
        <v>1.0802445356343448E-6</v>
      </c>
      <c r="JP4" s="165">
        <f t="shared" si="106"/>
        <v>1.4847449296348366E-6</v>
      </c>
      <c r="JQ4" s="165">
        <f t="shared" si="106"/>
        <v>2.0305334636408717E-6</v>
      </c>
      <c r="JR4" s="165">
        <f t="shared" si="106"/>
        <v>2.7631023934706813E-6</v>
      </c>
      <c r="JS4" s="165">
        <f t="shared" si="106"/>
        <v>3.7412121366004153E-6</v>
      </c>
      <c r="JT4" s="165">
        <f t="shared" si="106"/>
        <v>5.0402980395589681E-6</v>
      </c>
      <c r="JU4" s="165">
        <f t="shared" si="106"/>
        <v>6.7566065253563015E-6</v>
      </c>
      <c r="JV4" s="165">
        <f t="shared" si="106"/>
        <v>9.0121739667058E-6</v>
      </c>
      <c r="JW4" s="165">
        <f t="shared" si="106"/>
        <v>1.1960767059010694E-5</v>
      </c>
      <c r="JX4" s="165">
        <f t="shared" si="106"/>
        <v>1.5794905279820252E-5</v>
      </c>
      <c r="JY4" s="165">
        <f t="shared" si="106"/>
        <v>2.0754082886716958E-5</v>
      </c>
      <c r="JZ4" s="165">
        <f t="shared" si="106"/>
        <v>2.7134298324727316E-5</v>
      </c>
      <c r="KA4" s="165">
        <f t="shared" si="106"/>
        <v>3.5298981260854208E-5</v>
      </c>
      <c r="KB4" s="165">
        <f t="shared" si="106"/>
        <v>4.5691380043305555E-5</v>
      </c>
      <c r="KC4" s="165">
        <f t="shared" si="106"/>
        <v>5.884843351987295E-5</v>
      </c>
      <c r="KD4" s="165">
        <f t="shared" si="106"/>
        <v>7.5416099295014455E-5</v>
      </c>
      <c r="KE4" s="165">
        <f t="shared" si="106"/>
        <v>9.6166044374094582E-5</v>
      </c>
      <c r="KF4" s="165">
        <f t="shared" si="106"/>
        <v>1.2201352287578207E-4</v>
      </c>
      <c r="KG4" s="165">
        <f t="shared" ref="KG4:MR7" si="107">IF(ISNONTEXT($O4),_xlfn.NORM.DIST(CN4,$K4,$O4,FALSE),NA())</f>
        <v>1.5403616883309041E-4</v>
      </c>
      <c r="KH4" s="165">
        <f t="shared" si="107"/>
        <v>1.934933205873905E-4</v>
      </c>
      <c r="KI4" s="165">
        <f t="shared" si="107"/>
        <v>2.41845368431204E-4</v>
      </c>
      <c r="KJ4" s="165">
        <f t="shared" si="107"/>
        <v>3.0077248166278169E-4</v>
      </c>
      <c r="KK4" s="165">
        <f t="shared" si="107"/>
        <v>3.72191929081008E-4</v>
      </c>
      <c r="KL4" s="165">
        <f t="shared" si="107"/>
        <v>4.5827306359178151E-4</v>
      </c>
      <c r="KM4" s="165">
        <f t="shared" si="107"/>
        <v>5.6144890388508276E-4</v>
      </c>
      <c r="KN4" s="165">
        <f t="shared" si="107"/>
        <v>6.8442312233890667E-4</v>
      </c>
      <c r="KO4" s="165">
        <f t="shared" si="107"/>
        <v>8.3017114790971637E-4</v>
      </c>
      <c r="KP4" s="165">
        <f t="shared" si="107"/>
        <v>1.0019340262289941E-3</v>
      </c>
      <c r="KQ4" s="165">
        <f t="shared" si="107"/>
        <v>1.2032036574330894E-3</v>
      </c>
      <c r="KR4" s="165">
        <f t="shared" si="107"/>
        <v>1.4376980663995511E-3</v>
      </c>
      <c r="KS4" s="165">
        <f t="shared" si="107"/>
        <v>1.7093254603750606E-3</v>
      </c>
      <c r="KT4" s="165">
        <f t="shared" si="107"/>
        <v>2.0221360043586943E-3</v>
      </c>
      <c r="KU4" s="165">
        <f t="shared" si="107"/>
        <v>2.3802605016915897E-3</v>
      </c>
      <c r="KV4" s="165">
        <f t="shared" si="107"/>
        <v>2.7878355096275132E-3</v>
      </c>
      <c r="KW4" s="165">
        <f t="shared" si="107"/>
        <v>3.2489148468081062E-3</v>
      </c>
      <c r="KX4" s="165">
        <f t="shared" si="107"/>
        <v>3.7673679564652102E-3</v>
      </c>
      <c r="KY4" s="165">
        <f t="shared" si="107"/>
        <v>4.3467661655168443E-3</v>
      </c>
      <c r="KZ4" s="165">
        <f t="shared" si="107"/>
        <v>4.9902585096553848E-3</v>
      </c>
      <c r="LA4" s="165">
        <f t="shared" si="107"/>
        <v>5.7004394566087116E-3</v>
      </c>
      <c r="LB4" s="165">
        <f t="shared" si="107"/>
        <v>6.4792115272988013E-3</v>
      </c>
      <c r="LC4" s="165">
        <f t="shared" si="107"/>
        <v>7.3276464564075265E-3</v>
      </c>
      <c r="LD4" s="165">
        <f t="shared" si="107"/>
        <v>8.2458491152581359E-3</v>
      </c>
      <c r="LE4" s="165">
        <f t="shared" si="107"/>
        <v>9.2328289044100696E-3</v>
      </c>
      <c r="LF4" s="165">
        <f t="shared" si="107"/>
        <v>1.0286383674382994E-2</v>
      </c>
      <c r="LG4" s="165">
        <f t="shared" si="107"/>
        <v>1.1403001415995014E-2</v>
      </c>
      <c r="LH4" s="165">
        <f t="shared" si="107"/>
        <v>1.2577784946802711E-2</v>
      </c>
      <c r="LI4" s="165">
        <f t="shared" si="107"/>
        <v>1.3804404583609929E-2</v>
      </c>
      <c r="LJ4" s="165">
        <f t="shared" si="107"/>
        <v>1.5075083318338867E-2</v>
      </c>
      <c r="LK4" s="165">
        <f t="shared" si="107"/>
        <v>1.6380618301795137E-2</v>
      </c>
      <c r="LL4" s="165">
        <f t="shared" si="107"/>
        <v>1.7710441495182569E-2</v>
      </c>
      <c r="LM4" s="165">
        <f t="shared" si="107"/>
        <v>1.9052721193718154E-2</v>
      </c>
      <c r="LN4" s="165">
        <f t="shared" si="107"/>
        <v>2.0394504794445944E-2</v>
      </c>
      <c r="LO4" s="165">
        <f t="shared" si="107"/>
        <v>2.17219017177133E-2</v>
      </c>
      <c r="LP4" s="165">
        <f t="shared" si="107"/>
        <v>2.3020303855851111E-2</v>
      </c>
      <c r="LQ4" s="165">
        <f t="shared" si="107"/>
        <v>2.4274639378881271E-2</v>
      </c>
      <c r="LR4" s="165">
        <f t="shared" si="107"/>
        <v>2.546965424639324E-2</v>
      </c>
      <c r="LS4" s="165">
        <f t="shared" si="107"/>
        <v>2.6590214429654192E-2</v>
      </c>
      <c r="LT4" s="165">
        <f t="shared" si="107"/>
        <v>2.7621620708876977E-2</v>
      </c>
      <c r="LU4" s="165">
        <f t="shared" si="107"/>
        <v>2.8549927041378757E-2</v>
      </c>
      <c r="LV4" s="165">
        <f t="shared" si="107"/>
        <v>2.9362252950864223E-2</v>
      </c>
      <c r="LW4" s="165">
        <f t="shared" si="107"/>
        <v>3.0047080206206493E-2</v>
      </c>
      <c r="LX4" s="165">
        <f t="shared" si="107"/>
        <v>3.0594524263153559E-2</v>
      </c>
      <c r="LY4" s="165">
        <f t="shared" si="107"/>
        <v>3.0996571538992216E-2</v>
      </c>
      <c r="LZ4" s="165">
        <f t="shared" si="107"/>
        <v>3.124727456341048E-2</v>
      </c>
      <c r="MA4" s="165">
        <f t="shared" si="107"/>
        <v>3.1342898364318063E-2</v>
      </c>
      <c r="MB4" s="165">
        <f t="shared" si="107"/>
        <v>3.1282013052956741E-2</v>
      </c>
      <c r="MC4" s="165">
        <f t="shared" si="107"/>
        <v>3.1065529400547274E-2</v>
      </c>
      <c r="MD4" s="165">
        <f t="shared" si="107"/>
        <v>3.0696676169289151E-2</v>
      </c>
      <c r="ME4" s="165">
        <f t="shared" si="107"/>
        <v>3.0180919986321927E-2</v>
      </c>
      <c r="MF4" s="165">
        <f t="shared" si="107"/>
        <v>2.9525830539836474E-2</v>
      </c>
      <c r="MG4" s="165">
        <f t="shared" si="107"/>
        <v>2.8740895743370166E-2</v>
      </c>
      <c r="MH4" s="165">
        <f t="shared" si="107"/>
        <v>2.7837293175635523E-2</v>
      </c>
      <c r="MI4" s="165">
        <f t="shared" si="107"/>
        <v>2.6827625488313349E-2</v>
      </c>
      <c r="MJ4" s="165">
        <f t="shared" si="107"/>
        <v>2.5725628527145321E-2</v>
      </c>
      <c r="MK4" s="165">
        <f t="shared" si="107"/>
        <v>2.4545861593939396E-2</v>
      </c>
      <c r="ML4" s="165">
        <f t="shared" si="107"/>
        <v>2.3303389569449374E-2</v>
      </c>
      <c r="MM4" s="165">
        <f t="shared" si="107"/>
        <v>2.2013466519830997E-2</v>
      </c>
      <c r="MN4" s="165">
        <f t="shared" si="107"/>
        <v>2.0691229941781943E-2</v>
      </c>
      <c r="MO4" s="165">
        <f t="shared" si="107"/>
        <v>1.9351414000003096E-2</v>
      </c>
      <c r="MP4" s="165">
        <f t="shared" si="107"/>
        <v>1.8008089026236965E-2</v>
      </c>
      <c r="MQ4" s="165">
        <f t="shared" si="107"/>
        <v>1.6674433243906026E-2</v>
      </c>
      <c r="MR4" s="165">
        <f t="shared" si="107"/>
        <v>1.5362541225570139E-2</v>
      </c>
      <c r="MS4" s="165">
        <f t="shared" ref="MS4:PD7" si="108">IF(ISNONTEXT($O4),_xlfn.NORM.DIST(EZ4,$K4,$O4,FALSE),NA())</f>
        <v>1.4083272054470164E-2</v>
      </c>
      <c r="MT4" s="165">
        <f t="shared" si="108"/>
        <v>1.2846138617870421E-2</v>
      </c>
      <c r="MU4" s="165">
        <f t="shared" si="108"/>
        <v>1.165923797571964E-2</v>
      </c>
      <c r="MV4" s="165">
        <f t="shared" si="108"/>
        <v>1.0529221382509805E-2</v>
      </c>
      <c r="MW4" s="165">
        <f t="shared" si="108"/>
        <v>9.4613013420353567E-3</v>
      </c>
      <c r="MX4" s="165">
        <f t="shared" si="108"/>
        <v>8.4592920809440589E-3</v>
      </c>
      <c r="MY4" s="165">
        <f t="shared" si="108"/>
        <v>7.5256790615200308E-3</v>
      </c>
      <c r="MZ4" s="165">
        <f t="shared" si="108"/>
        <v>6.6617126280445983E-3</v>
      </c>
      <c r="NA4" s="165">
        <f t="shared" si="108"/>
        <v>5.8675205929961949E-3</v>
      </c>
      <c r="NB4" s="165">
        <f t="shared" si="108"/>
        <v>5.1422345068744138E-3</v>
      </c>
      <c r="NC4" s="165">
        <f t="shared" si="108"/>
        <v>4.4841244968913995E-3</v>
      </c>
      <c r="ND4" s="165">
        <f t="shared" si="108"/>
        <v>3.8907378763323001E-3</v>
      </c>
      <c r="NE4" s="165">
        <f t="shared" si="108"/>
        <v>3.3590371843365339E-3</v>
      </c>
      <c r="NF4" s="165">
        <f t="shared" si="108"/>
        <v>2.8855338789035502E-3</v>
      </c>
      <c r="NG4" s="165">
        <f t="shared" si="108"/>
        <v>2.4664145373785268E-3</v>
      </c>
      <c r="NH4" s="165">
        <f t="shared" si="108"/>
        <v>2.0976570833312965E-3</v>
      </c>
      <c r="NI4" s="165">
        <f t="shared" si="108"/>
        <v>1.7751352245178656E-3</v>
      </c>
      <c r="NJ4" s="165">
        <f t="shared" si="108"/>
        <v>1.4947099257355391E-3</v>
      </c>
      <c r="NK4" s="165">
        <f t="shared" si="108"/>
        <v>1.2523073302040159E-3</v>
      </c>
      <c r="NL4" s="165">
        <f t="shared" si="108"/>
        <v>1.0439830665187105E-3</v>
      </c>
      <c r="NM4" s="165">
        <f t="shared" si="108"/>
        <v>8.6597332370911021E-4</v>
      </c>
      <c r="NN4" s="165">
        <f t="shared" si="108"/>
        <v>7.1473343829797349E-4</v>
      </c>
      <c r="NO4" s="165">
        <f t="shared" si="108"/>
        <v>5.8696501310724636E-4</v>
      </c>
      <c r="NP4" s="165">
        <f t="shared" si="108"/>
        <v>4.7963278061490715E-4</v>
      </c>
      <c r="NQ4" s="165">
        <f t="shared" si="108"/>
        <v>3.8997253995740646E-4</v>
      </c>
      <c r="NR4" s="165">
        <f t="shared" si="108"/>
        <v>3.1549154466705884E-4</v>
      </c>
      <c r="NS4" s="165">
        <f t="shared" si="108"/>
        <v>2.5396270801226551E-4</v>
      </c>
      <c r="NT4" s="165">
        <f t="shared" si="108"/>
        <v>2.0341393527533716E-4</v>
      </c>
      <c r="NU4" s="165">
        <f t="shared" si="108"/>
        <v>1.6211379850030502E-4</v>
      </c>
      <c r="NV4" s="165">
        <f t="shared" si="108"/>
        <v>1.2855464978194195E-4</v>
      </c>
      <c r="NW4" s="165">
        <f t="shared" si="108"/>
        <v>1.0143413378523032E-4</v>
      </c>
      <c r="NX4" s="165">
        <f t="shared" si="108"/>
        <v>7.9635917437456319E-5</v>
      </c>
      <c r="NY4" s="165">
        <f t="shared" si="108"/>
        <v>6.2210311809533829E-5</v>
      </c>
      <c r="NZ4" s="165">
        <f t="shared" si="108"/>
        <v>4.8355323839847401E-5</v>
      </c>
      <c r="OA4" s="165">
        <f t="shared" si="108"/>
        <v>3.7398548063474415E-5</v>
      </c>
      <c r="OB4" s="165">
        <f t="shared" si="108"/>
        <v>2.8780193860746916E-5</v>
      </c>
      <c r="OC4" s="165">
        <f t="shared" si="108"/>
        <v>2.2037443699146871E-5</v>
      </c>
      <c r="OD4" s="165">
        <f t="shared" si="108"/>
        <v>1.6790253151653733E-5</v>
      </c>
      <c r="OE4" s="165">
        <f t="shared" si="108"/>
        <v>1.272863403592767E-5</v>
      </c>
      <c r="OF4" s="165">
        <f t="shared" si="108"/>
        <v>9.6014070900407086E-6</v>
      </c>
      <c r="OG4" s="165">
        <f t="shared" si="108"/>
        <v>7.2063689771262263E-6</v>
      </c>
      <c r="OH4" s="165">
        <f t="shared" si="108"/>
        <v>5.3817885906823217E-6</v>
      </c>
      <c r="OI4" s="165">
        <f t="shared" si="108"/>
        <v>3.9991279557082214E-6</v>
      </c>
      <c r="OJ4" s="165">
        <f t="shared" si="108"/>
        <v>2.9568717901109465E-6</v>
      </c>
      <c r="OK4" s="165">
        <f t="shared" si="108"/>
        <v>2.1753453583637746E-6</v>
      </c>
      <c r="OL4" s="165">
        <f t="shared" si="108"/>
        <v>1.592401084109005E-6</v>
      </c>
      <c r="OM4" s="165">
        <f t="shared" si="108"/>
        <v>1.1598591188799332E-6</v>
      </c>
      <c r="ON4" s="165">
        <f t="shared" si="108"/>
        <v>8.4059450288733743E-7</v>
      </c>
      <c r="OO4" s="165">
        <f t="shared" si="108"/>
        <v>6.0617270583558858E-7</v>
      </c>
      <c r="OP4" s="165">
        <f t="shared" si="108"/>
        <v>4.3494539485925572E-7</v>
      </c>
      <c r="OQ4" s="165">
        <f t="shared" si="108"/>
        <v>3.105286133754317E-7</v>
      </c>
      <c r="OR4" s="165">
        <f t="shared" si="108"/>
        <v>2.2059569799820301E-7</v>
      </c>
      <c r="OS4" s="165">
        <f t="shared" si="108"/>
        <v>1.5592687709952602E-7</v>
      </c>
      <c r="OT4" s="165">
        <f t="shared" si="108"/>
        <v>1.0966636555257343E-7</v>
      </c>
      <c r="OU4" s="165">
        <f t="shared" si="108"/>
        <v>7.6745770075661129E-8</v>
      </c>
      <c r="OV4" s="165">
        <f t="shared" si="108"/>
        <v>5.3439695299615088E-8</v>
      </c>
      <c r="OW4" s="165">
        <f t="shared" si="108"/>
        <v>3.7025593252072349E-8</v>
      </c>
      <c r="OX4" s="165">
        <f t="shared" si="108"/>
        <v>2.5525167815780845E-8</v>
      </c>
      <c r="OY4" s="165">
        <f t="shared" si="108"/>
        <v>1.750909559425064E-8</v>
      </c>
      <c r="OZ4" s="165">
        <f t="shared" si="108"/>
        <v>1.1950535029347228E-8</v>
      </c>
      <c r="PA4" s="165">
        <f t="shared" si="108"/>
        <v>8.1159527917802942E-9</v>
      </c>
      <c r="PB4" s="165">
        <f t="shared" si="108"/>
        <v>5.4842873642842332E-9</v>
      </c>
      <c r="PC4" s="165">
        <f t="shared" si="108"/>
        <v>3.6874778555459485E-9</v>
      </c>
      <c r="PD4" s="165">
        <f t="shared" si="108"/>
        <v>2.4669887366425547E-9</v>
      </c>
      <c r="PE4" s="165">
        <f t="shared" ref="PE4:PL19" si="109">IF(ISNONTEXT($O4),_xlfn.NORM.DIST(HL4,$K4,$O4,FALSE),NA())</f>
        <v>1.6422279524373847E-9</v>
      </c>
      <c r="PF4" s="165">
        <f t="shared" si="109"/>
        <v>1.0877478684691913E-9</v>
      </c>
      <c r="PG4" s="165">
        <f t="shared" si="109"/>
        <v>7.1688842697436195E-10</v>
      </c>
      <c r="PH4" s="165">
        <f t="shared" si="109"/>
        <v>4.7011426074776372E-10</v>
      </c>
      <c r="PI4" s="165">
        <f t="shared" si="109"/>
        <v>3.0674946168386844E-10</v>
      </c>
      <c r="PJ4" s="165">
        <f t="shared" si="109"/>
        <v>1.9915569071599394E-10</v>
      </c>
      <c r="PK4" s="165">
        <f t="shared" si="109"/>
        <v>1.2865603396428487E-10</v>
      </c>
      <c r="PL4" s="165">
        <f t="shared" si="109"/>
        <v>8.26982131472544E-11</v>
      </c>
    </row>
    <row r="5" spans="1:429" x14ac:dyDescent="0.45">
      <c r="A5" s="4">
        <v>2</v>
      </c>
      <c r="B5" s="111"/>
      <c r="C5" s="113"/>
      <c r="D5" s="118">
        <f t="shared" ref="D5:D35" si="110">IF(ISBLANK(E5),"",IF(NOT(ISBLANK(C5)),C5,IF(NOT(ISBLANK(B5)),E5*(1+B5),E5*(1+$D$2))))</f>
        <v>60</v>
      </c>
      <c r="E5" s="91">
        <v>120</v>
      </c>
      <c r="F5" s="118">
        <f t="shared" ref="F5:F35" si="111">IF(ISBLANK(E5),"",IF(NOT(ISBLANK(G5)),G5,IF(NOT(ISBLANK(H5)),E5*(1+H5),E5*(1+$F$2))))</f>
        <v>240</v>
      </c>
      <c r="G5" s="113"/>
      <c r="H5" s="110"/>
      <c r="I5" s="120">
        <f t="shared" si="0"/>
        <v>1</v>
      </c>
      <c r="J5" s="120">
        <f t="shared" si="1"/>
        <v>0.5</v>
      </c>
      <c r="K5" s="71">
        <f t="shared" ref="K5:K68" si="112">IF(AND(D5&gt;0,E5&gt;0,F5&gt;0),(D5+(4*E5)+F5)/6,"")</f>
        <v>130</v>
      </c>
      <c r="L5" s="23" t="s">
        <v>780</v>
      </c>
      <c r="M5" s="55"/>
      <c r="N5" s="298"/>
      <c r="O5" s="72">
        <f>IF(AND(D5&gt;0,E5&gt;0,F5&gt;0),IF(ISBLANK(N5),IF(ISBLANK(L5),"",(F5-D5)*VLOOKUP(L5,VLookups!$A$4:$B$13,2,FALSE)),N5),"")</f>
        <v>18</v>
      </c>
      <c r="P5" s="73">
        <f t="shared" si="2"/>
        <v>324</v>
      </c>
      <c r="Q5" s="91">
        <v>150</v>
      </c>
      <c r="R5" s="265">
        <f>IF(AND(Q5&gt;0,E5&gt;0,NOT(O5="")),ABS(VLOOKUP($Q$1,VLookups!$A$43:$B$44,2,FALSE)-_xlfn.NORM.DIST(Q5,K5,O5,TRUE)),"")</f>
        <v>0.86673973709749452</v>
      </c>
      <c r="S5" s="90">
        <f>IF(AND($D5&gt;0,$E5&gt;0,$F5&gt;0,NOT(ISBLANK($L5))),_xlfn.NORM.INV(ABS(VLOOKUP($Q$1,VLookups!$A$43:$B$44,2,FALSE)-S$3),$K5,$O5),"")</f>
        <v>106.93207182019719</v>
      </c>
      <c r="T5" s="89">
        <f>IF(AND($D5&gt;0,$E5&gt;0,$F5&gt;0,NOT(ISBLANK($L5))),_xlfn.NORM.INV(ABS(VLOOKUP($Q$1,VLookups!$A$43:$B$44,2,FALSE)-T$3),$K5,$O5),"")</f>
        <v>153.06792817980281</v>
      </c>
      <c r="U5" s="90">
        <f>IF(AND($D5&gt;0,$E5&gt;0,$F5&gt;0,NOT(ISBLANK($L5))),_xlfn.NORM.INV(ABS(VLOOKUP($Q$1,VLookups!$A$43:$B$44,2,FALSE)-U$3),$K5,$O5),"")</f>
        <v>148.65580101088821</v>
      </c>
      <c r="V5" s="89">
        <f>IF(AND($D5&gt;0,$E5&gt;0,$F5&gt;0,NOT(ISBLANK($L5))),_xlfn.NORM.INV(ABS(VLOOKUP($Q$1,VLookups!$A$43:$B$44,2,FALSE)-V$3),$K5,$O5),"")</f>
        <v>145.14918220431247</v>
      </c>
      <c r="W5" s="90">
        <f>IF(AND($D5&gt;0,$E5&gt;0,$F5&gt;0,NOT(ISBLANK($L5))),_xlfn.NORM.INV(ABS(VLOOKUP($Q$1,VLookups!$A$43:$B$44,2,FALSE)-W$3),$K5,$O5),"")</f>
        <v>142.14081550352947</v>
      </c>
      <c r="X5" s="89">
        <f>IF(AND($D5&gt;0,$E5&gt;0,$F5&gt;0,NOT(ISBLANK($L5))),_xlfn.NORM.INV(ABS(VLOOKUP($Q$1,VLookups!$A$43:$B$44,2,FALSE)-X$3),$K5,$O5),"")</f>
        <v>139.43920922874474</v>
      </c>
      <c r="Y5" s="5"/>
      <c r="Z5" s="164">
        <f t="shared" ref="Z5:Z68" si="113">IF(AND(D5&gt;0,E5&gt;0,F5&gt;0),ABS(F5-D5)/200,"")</f>
        <v>0.9</v>
      </c>
      <c r="AA5" s="47">
        <f t="shared" ref="AA5:AP68" si="114">IF(ISNONTEXT($Z5),AB5-$Z5,"")</f>
        <v>29.999999999999702</v>
      </c>
      <c r="AB5" s="47">
        <f t="shared" si="114"/>
        <v>30.8999999999997</v>
      </c>
      <c r="AC5" s="47">
        <f t="shared" si="114"/>
        <v>31.799999999999699</v>
      </c>
      <c r="AD5" s="47">
        <f t="shared" si="114"/>
        <v>32.699999999999697</v>
      </c>
      <c r="AE5" s="47">
        <f t="shared" si="114"/>
        <v>33.599999999999696</v>
      </c>
      <c r="AF5" s="47">
        <f t="shared" si="114"/>
        <v>34.499999999999694</v>
      </c>
      <c r="AG5" s="47">
        <f t="shared" si="114"/>
        <v>35.399999999999693</v>
      </c>
      <c r="AH5" s="47">
        <f t="shared" si="114"/>
        <v>36.299999999999692</v>
      </c>
      <c r="AI5" s="47">
        <f t="shared" si="114"/>
        <v>37.19999999999969</v>
      </c>
      <c r="AJ5" s="47">
        <f t="shared" si="114"/>
        <v>38.099999999999689</v>
      </c>
      <c r="AK5" s="47">
        <f t="shared" si="114"/>
        <v>38.999999999999687</v>
      </c>
      <c r="AL5" s="47">
        <f t="shared" si="114"/>
        <v>39.899999999999686</v>
      </c>
      <c r="AM5" s="47">
        <f t="shared" si="114"/>
        <v>40.799999999999685</v>
      </c>
      <c r="AN5" s="47">
        <f t="shared" si="114"/>
        <v>41.699999999999683</v>
      </c>
      <c r="AO5" s="47">
        <f t="shared" si="114"/>
        <v>42.599999999999682</v>
      </c>
      <c r="AP5" s="47">
        <f t="shared" si="114"/>
        <v>43.49999999999968</v>
      </c>
      <c r="AQ5" s="47">
        <f t="shared" si="3"/>
        <v>44.399999999999679</v>
      </c>
      <c r="AR5" s="47">
        <f t="shared" si="3"/>
        <v>45.299999999999677</v>
      </c>
      <c r="AS5" s="47">
        <f t="shared" si="3"/>
        <v>46.199999999999676</v>
      </c>
      <c r="AT5" s="47">
        <f t="shared" si="3"/>
        <v>47.099999999999675</v>
      </c>
      <c r="AU5" s="47">
        <f t="shared" si="3"/>
        <v>47.999999999999673</v>
      </c>
      <c r="AV5" s="47">
        <f t="shared" si="3"/>
        <v>48.899999999999672</v>
      </c>
      <c r="AW5" s="47">
        <f t="shared" si="3"/>
        <v>49.79999999999967</v>
      </c>
      <c r="AX5" s="47">
        <f t="shared" si="3"/>
        <v>50.699999999999669</v>
      </c>
      <c r="AY5" s="47">
        <f t="shared" si="3"/>
        <v>51.599999999999667</v>
      </c>
      <c r="AZ5" s="47">
        <f t="shared" si="3"/>
        <v>52.499999999999666</v>
      </c>
      <c r="BA5" s="47">
        <f t="shared" si="3"/>
        <v>53.399999999999665</v>
      </c>
      <c r="BB5" s="47">
        <f t="shared" si="3"/>
        <v>54.299999999999663</v>
      </c>
      <c r="BC5" s="47">
        <f t="shared" si="3"/>
        <v>55.199999999999662</v>
      </c>
      <c r="BD5" s="47">
        <f t="shared" si="3"/>
        <v>56.09999999999966</v>
      </c>
      <c r="BE5" s="47">
        <f t="shared" si="3"/>
        <v>56.999999999999659</v>
      </c>
      <c r="BF5" s="47">
        <f t="shared" si="3"/>
        <v>57.899999999999658</v>
      </c>
      <c r="BG5" s="47">
        <f t="shared" si="3"/>
        <v>58.799999999999656</v>
      </c>
      <c r="BH5" s="47">
        <f t="shared" si="3"/>
        <v>59.699999999999655</v>
      </c>
      <c r="BI5" s="47">
        <f t="shared" si="3"/>
        <v>60.599999999999653</v>
      </c>
      <c r="BJ5" s="47">
        <f t="shared" si="3"/>
        <v>61.499999999999652</v>
      </c>
      <c r="BK5" s="47">
        <f t="shared" si="3"/>
        <v>62.39999999999965</v>
      </c>
      <c r="BL5" s="47">
        <f t="shared" si="3"/>
        <v>63.299999999999649</v>
      </c>
      <c r="BM5" s="47">
        <f t="shared" si="3"/>
        <v>64.199999999999648</v>
      </c>
      <c r="BN5" s="47">
        <f t="shared" si="3"/>
        <v>65.099999999999653</v>
      </c>
      <c r="BO5" s="47">
        <f t="shared" si="3"/>
        <v>65.999999999999659</v>
      </c>
      <c r="BP5" s="47">
        <f t="shared" si="3"/>
        <v>66.899999999999665</v>
      </c>
      <c r="BQ5" s="47">
        <f t="shared" si="3"/>
        <v>67.79999999999967</v>
      </c>
      <c r="BR5" s="47">
        <f t="shared" si="3"/>
        <v>68.699999999999676</v>
      </c>
      <c r="BS5" s="47">
        <f t="shared" si="3"/>
        <v>69.599999999999682</v>
      </c>
      <c r="BT5" s="47">
        <f t="shared" si="3"/>
        <v>70.499999999999687</v>
      </c>
      <c r="BU5" s="47">
        <f t="shared" si="3"/>
        <v>71.399999999999693</v>
      </c>
      <c r="BV5" s="47">
        <f t="shared" si="3"/>
        <v>72.299999999999699</v>
      </c>
      <c r="BW5" s="47">
        <f t="shared" si="3"/>
        <v>73.199999999999704</v>
      </c>
      <c r="BX5" s="47">
        <f t="shared" si="3"/>
        <v>74.09999999999971</v>
      </c>
      <c r="BY5" s="47">
        <f t="shared" si="3"/>
        <v>74.999999999999716</v>
      </c>
      <c r="BZ5" s="47">
        <f t="shared" si="3"/>
        <v>75.899999999999721</v>
      </c>
      <c r="CA5" s="47">
        <f t="shared" si="3"/>
        <v>76.799999999999727</v>
      </c>
      <c r="CB5" s="47">
        <f t="shared" si="3"/>
        <v>77.699999999999733</v>
      </c>
      <c r="CC5" s="47">
        <f t="shared" si="3"/>
        <v>78.599999999999739</v>
      </c>
      <c r="CD5" s="47">
        <f t="shared" si="3"/>
        <v>79.499999999999744</v>
      </c>
      <c r="CE5" s="47">
        <f t="shared" si="3"/>
        <v>80.39999999999975</v>
      </c>
      <c r="CF5" s="47">
        <f t="shared" si="3"/>
        <v>81.299999999999756</v>
      </c>
      <c r="CG5" s="47">
        <f t="shared" si="3"/>
        <v>82.199999999999761</v>
      </c>
      <c r="CH5" s="47">
        <f t="shared" si="3"/>
        <v>83.099999999999767</v>
      </c>
      <c r="CI5" s="47">
        <f t="shared" si="3"/>
        <v>83.999999999999773</v>
      </c>
      <c r="CJ5" s="47">
        <f t="shared" si="3"/>
        <v>84.899999999999778</v>
      </c>
      <c r="CK5" s="47">
        <f t="shared" si="3"/>
        <v>85.799999999999784</v>
      </c>
      <c r="CL5" s="47">
        <f t="shared" si="3"/>
        <v>86.69999999999979</v>
      </c>
      <c r="CM5" s="47">
        <f t="shared" si="3"/>
        <v>87.599999999999795</v>
      </c>
      <c r="CN5" s="47">
        <f t="shared" si="4"/>
        <v>88.499999999999801</v>
      </c>
      <c r="CO5" s="47">
        <f t="shared" si="4"/>
        <v>89.399999999999807</v>
      </c>
      <c r="CP5" s="47">
        <f t="shared" si="4"/>
        <v>90.299999999999812</v>
      </c>
      <c r="CQ5" s="47">
        <f t="shared" si="4"/>
        <v>91.199999999999818</v>
      </c>
      <c r="CR5" s="47">
        <f t="shared" si="4"/>
        <v>92.099999999999824</v>
      </c>
      <c r="CS5" s="47">
        <f t="shared" si="4"/>
        <v>92.999999999999829</v>
      </c>
      <c r="CT5" s="47">
        <f t="shared" si="4"/>
        <v>93.899999999999835</v>
      </c>
      <c r="CU5" s="47">
        <f t="shared" si="4"/>
        <v>94.799999999999841</v>
      </c>
      <c r="CV5" s="47">
        <f t="shared" si="4"/>
        <v>95.699999999999847</v>
      </c>
      <c r="CW5" s="47">
        <f t="shared" si="4"/>
        <v>96.599999999999852</v>
      </c>
      <c r="CX5" s="47">
        <f t="shared" si="4"/>
        <v>97.499999999999858</v>
      </c>
      <c r="CY5" s="47">
        <f t="shared" si="4"/>
        <v>98.399999999999864</v>
      </c>
      <c r="CZ5" s="47">
        <f t="shared" si="4"/>
        <v>99.299999999999869</v>
      </c>
      <c r="DA5" s="47">
        <f t="shared" si="4"/>
        <v>100.19999999999987</v>
      </c>
      <c r="DB5" s="47">
        <f t="shared" si="4"/>
        <v>101.09999999999988</v>
      </c>
      <c r="DC5" s="47">
        <f t="shared" si="4"/>
        <v>101.99999999999989</v>
      </c>
      <c r="DD5" s="47">
        <f t="shared" si="4"/>
        <v>102.89999999999989</v>
      </c>
      <c r="DE5" s="47">
        <f t="shared" si="4"/>
        <v>103.7999999999999</v>
      </c>
      <c r="DF5" s="47">
        <f t="shared" si="4"/>
        <v>104.6999999999999</v>
      </c>
      <c r="DG5" s="47">
        <f t="shared" si="4"/>
        <v>105.59999999999991</v>
      </c>
      <c r="DH5" s="47">
        <f t="shared" si="4"/>
        <v>106.49999999999991</v>
      </c>
      <c r="DI5" s="47">
        <f t="shared" si="4"/>
        <v>107.39999999999992</v>
      </c>
      <c r="DJ5" s="47">
        <f t="shared" si="4"/>
        <v>108.29999999999993</v>
      </c>
      <c r="DK5" s="47">
        <f t="shared" si="4"/>
        <v>109.19999999999993</v>
      </c>
      <c r="DL5" s="47">
        <f t="shared" si="4"/>
        <v>110.09999999999994</v>
      </c>
      <c r="DM5" s="47">
        <f t="shared" si="4"/>
        <v>110.99999999999994</v>
      </c>
      <c r="DN5" s="47">
        <f t="shared" si="4"/>
        <v>111.89999999999995</v>
      </c>
      <c r="DO5" s="47">
        <f t="shared" si="4"/>
        <v>112.79999999999995</v>
      </c>
      <c r="DP5" s="47">
        <f t="shared" si="4"/>
        <v>113.69999999999996</v>
      </c>
      <c r="DQ5" s="47">
        <f t="shared" si="4"/>
        <v>114.59999999999997</v>
      </c>
      <c r="DR5" s="47">
        <f t="shared" si="4"/>
        <v>115.49999999999997</v>
      </c>
      <c r="DS5" s="47">
        <f t="shared" si="4"/>
        <v>116.39999999999998</v>
      </c>
      <c r="DT5" s="47">
        <f t="shared" si="4"/>
        <v>117.29999999999998</v>
      </c>
      <c r="DU5" s="47">
        <f t="shared" si="4"/>
        <v>118.19999999999999</v>
      </c>
      <c r="DV5" s="47">
        <f t="shared" si="4"/>
        <v>119.1</v>
      </c>
      <c r="DW5" s="179">
        <f t="shared" ref="DW5:DW68" si="115">IF(ISNONTEXT($Z5),E5,"")</f>
        <v>120</v>
      </c>
      <c r="DX5" s="47">
        <f t="shared" si="5"/>
        <v>120.9</v>
      </c>
      <c r="DY5" s="47">
        <f t="shared" si="6"/>
        <v>121.80000000000001</v>
      </c>
      <c r="DZ5" s="47">
        <f t="shared" si="7"/>
        <v>122.70000000000002</v>
      </c>
      <c r="EA5" s="47">
        <f t="shared" si="8"/>
        <v>123.60000000000002</v>
      </c>
      <c r="EB5" s="47">
        <f t="shared" si="9"/>
        <v>124.50000000000003</v>
      </c>
      <c r="EC5" s="47">
        <f t="shared" si="10"/>
        <v>125.40000000000003</v>
      </c>
      <c r="ED5" s="47">
        <f t="shared" si="11"/>
        <v>126.30000000000004</v>
      </c>
      <c r="EE5" s="47">
        <f t="shared" si="12"/>
        <v>127.20000000000005</v>
      </c>
      <c r="EF5" s="47">
        <f t="shared" si="13"/>
        <v>128.10000000000005</v>
      </c>
      <c r="EG5" s="47">
        <f t="shared" si="14"/>
        <v>129.00000000000006</v>
      </c>
      <c r="EH5" s="47">
        <f t="shared" si="15"/>
        <v>129.90000000000006</v>
      </c>
      <c r="EI5" s="47">
        <f t="shared" si="16"/>
        <v>130.80000000000007</v>
      </c>
      <c r="EJ5" s="47">
        <f t="shared" si="17"/>
        <v>131.70000000000007</v>
      </c>
      <c r="EK5" s="47">
        <f t="shared" si="18"/>
        <v>132.60000000000008</v>
      </c>
      <c r="EL5" s="47">
        <f t="shared" si="19"/>
        <v>133.50000000000009</v>
      </c>
      <c r="EM5" s="47">
        <f t="shared" si="20"/>
        <v>134.40000000000009</v>
      </c>
      <c r="EN5" s="47">
        <f t="shared" si="21"/>
        <v>135.3000000000001</v>
      </c>
      <c r="EO5" s="47">
        <f t="shared" si="22"/>
        <v>136.2000000000001</v>
      </c>
      <c r="EP5" s="47">
        <f t="shared" si="23"/>
        <v>137.10000000000011</v>
      </c>
      <c r="EQ5" s="47">
        <f t="shared" si="24"/>
        <v>138.00000000000011</v>
      </c>
      <c r="ER5" s="47">
        <f t="shared" si="25"/>
        <v>138.90000000000012</v>
      </c>
      <c r="ES5" s="47">
        <f t="shared" si="26"/>
        <v>139.80000000000013</v>
      </c>
      <c r="ET5" s="47">
        <f t="shared" si="27"/>
        <v>140.70000000000013</v>
      </c>
      <c r="EU5" s="47">
        <f t="shared" si="28"/>
        <v>141.60000000000014</v>
      </c>
      <c r="EV5" s="47">
        <f t="shared" si="29"/>
        <v>142.50000000000014</v>
      </c>
      <c r="EW5" s="47">
        <f t="shared" si="30"/>
        <v>143.40000000000015</v>
      </c>
      <c r="EX5" s="47">
        <f t="shared" si="31"/>
        <v>144.30000000000015</v>
      </c>
      <c r="EY5" s="47">
        <f t="shared" si="32"/>
        <v>145.20000000000016</v>
      </c>
      <c r="EZ5" s="47">
        <f t="shared" si="33"/>
        <v>146.10000000000016</v>
      </c>
      <c r="FA5" s="47">
        <f t="shared" si="34"/>
        <v>147.00000000000017</v>
      </c>
      <c r="FB5" s="47">
        <f t="shared" si="35"/>
        <v>147.90000000000018</v>
      </c>
      <c r="FC5" s="47">
        <f t="shared" si="36"/>
        <v>148.80000000000018</v>
      </c>
      <c r="FD5" s="47">
        <f t="shared" si="37"/>
        <v>149.70000000000019</v>
      </c>
      <c r="FE5" s="47">
        <f t="shared" si="38"/>
        <v>150.60000000000019</v>
      </c>
      <c r="FF5" s="47">
        <f t="shared" si="39"/>
        <v>151.5000000000002</v>
      </c>
      <c r="FG5" s="47">
        <f t="shared" si="40"/>
        <v>152.4000000000002</v>
      </c>
      <c r="FH5" s="47">
        <f t="shared" si="41"/>
        <v>153.30000000000021</v>
      </c>
      <c r="FI5" s="47">
        <f t="shared" si="42"/>
        <v>154.20000000000022</v>
      </c>
      <c r="FJ5" s="47">
        <f t="shared" si="43"/>
        <v>155.10000000000022</v>
      </c>
      <c r="FK5" s="47">
        <f t="shared" si="44"/>
        <v>156.00000000000023</v>
      </c>
      <c r="FL5" s="47">
        <f t="shared" si="45"/>
        <v>156.90000000000023</v>
      </c>
      <c r="FM5" s="47">
        <f t="shared" si="46"/>
        <v>157.80000000000024</v>
      </c>
      <c r="FN5" s="47">
        <f t="shared" si="47"/>
        <v>158.70000000000024</v>
      </c>
      <c r="FO5" s="47">
        <f t="shared" si="48"/>
        <v>159.60000000000025</v>
      </c>
      <c r="FP5" s="47">
        <f t="shared" si="49"/>
        <v>160.50000000000026</v>
      </c>
      <c r="FQ5" s="47">
        <f t="shared" si="50"/>
        <v>161.40000000000026</v>
      </c>
      <c r="FR5" s="47">
        <f t="shared" si="51"/>
        <v>162.30000000000027</v>
      </c>
      <c r="FS5" s="47">
        <f t="shared" si="52"/>
        <v>163.20000000000027</v>
      </c>
      <c r="FT5" s="47">
        <f t="shared" si="53"/>
        <v>164.10000000000028</v>
      </c>
      <c r="FU5" s="47">
        <f t="shared" si="54"/>
        <v>165.00000000000028</v>
      </c>
      <c r="FV5" s="47">
        <f t="shared" si="55"/>
        <v>165.90000000000029</v>
      </c>
      <c r="FW5" s="47">
        <f t="shared" si="56"/>
        <v>166.8000000000003</v>
      </c>
      <c r="FX5" s="47">
        <f t="shared" si="57"/>
        <v>167.7000000000003</v>
      </c>
      <c r="FY5" s="47">
        <f t="shared" si="58"/>
        <v>168.60000000000031</v>
      </c>
      <c r="FZ5" s="47">
        <f t="shared" si="59"/>
        <v>169.50000000000031</v>
      </c>
      <c r="GA5" s="47">
        <f t="shared" si="60"/>
        <v>170.40000000000032</v>
      </c>
      <c r="GB5" s="47">
        <f t="shared" si="61"/>
        <v>171.30000000000032</v>
      </c>
      <c r="GC5" s="47">
        <f t="shared" si="62"/>
        <v>172.20000000000033</v>
      </c>
      <c r="GD5" s="47">
        <f t="shared" si="63"/>
        <v>173.10000000000034</v>
      </c>
      <c r="GE5" s="47">
        <f t="shared" si="64"/>
        <v>174.00000000000034</v>
      </c>
      <c r="GF5" s="47">
        <f t="shared" si="65"/>
        <v>174.90000000000035</v>
      </c>
      <c r="GG5" s="47">
        <f t="shared" si="66"/>
        <v>175.80000000000035</v>
      </c>
      <c r="GH5" s="47">
        <f t="shared" si="67"/>
        <v>176.70000000000036</v>
      </c>
      <c r="GI5" s="47">
        <f t="shared" si="68"/>
        <v>177.60000000000036</v>
      </c>
      <c r="GJ5" s="47">
        <f t="shared" si="69"/>
        <v>178.50000000000037</v>
      </c>
      <c r="GK5" s="47">
        <f t="shared" si="70"/>
        <v>179.40000000000038</v>
      </c>
      <c r="GL5" s="47">
        <f t="shared" si="71"/>
        <v>180.30000000000038</v>
      </c>
      <c r="GM5" s="47">
        <f t="shared" si="72"/>
        <v>181.20000000000039</v>
      </c>
      <c r="GN5" s="47">
        <f t="shared" si="73"/>
        <v>182.10000000000039</v>
      </c>
      <c r="GO5" s="47">
        <f t="shared" si="74"/>
        <v>183.0000000000004</v>
      </c>
      <c r="GP5" s="47">
        <f t="shared" si="75"/>
        <v>183.9000000000004</v>
      </c>
      <c r="GQ5" s="47">
        <f t="shared" si="76"/>
        <v>184.80000000000041</v>
      </c>
      <c r="GR5" s="47">
        <f t="shared" si="77"/>
        <v>185.70000000000041</v>
      </c>
      <c r="GS5" s="47">
        <f t="shared" si="78"/>
        <v>186.60000000000042</v>
      </c>
      <c r="GT5" s="47">
        <f t="shared" si="79"/>
        <v>187.50000000000043</v>
      </c>
      <c r="GU5" s="47">
        <f t="shared" si="80"/>
        <v>188.40000000000043</v>
      </c>
      <c r="GV5" s="47">
        <f t="shared" si="81"/>
        <v>189.30000000000044</v>
      </c>
      <c r="GW5" s="47">
        <f t="shared" si="82"/>
        <v>190.20000000000044</v>
      </c>
      <c r="GX5" s="47">
        <f t="shared" si="83"/>
        <v>191.10000000000045</v>
      </c>
      <c r="GY5" s="47">
        <f t="shared" si="84"/>
        <v>192.00000000000045</v>
      </c>
      <c r="GZ5" s="47">
        <f t="shared" si="85"/>
        <v>192.90000000000046</v>
      </c>
      <c r="HA5" s="47">
        <f t="shared" si="86"/>
        <v>193.80000000000047</v>
      </c>
      <c r="HB5" s="47">
        <f t="shared" si="87"/>
        <v>194.70000000000047</v>
      </c>
      <c r="HC5" s="47">
        <f t="shared" si="88"/>
        <v>195.60000000000048</v>
      </c>
      <c r="HD5" s="47">
        <f t="shared" si="89"/>
        <v>196.50000000000048</v>
      </c>
      <c r="HE5" s="47">
        <f t="shared" si="90"/>
        <v>197.40000000000049</v>
      </c>
      <c r="HF5" s="47">
        <f t="shared" si="91"/>
        <v>198.30000000000049</v>
      </c>
      <c r="HG5" s="47">
        <f t="shared" si="92"/>
        <v>199.2000000000005</v>
      </c>
      <c r="HH5" s="47">
        <f t="shared" si="93"/>
        <v>200.10000000000051</v>
      </c>
      <c r="HI5" s="47">
        <f t="shared" si="94"/>
        <v>201.00000000000051</v>
      </c>
      <c r="HJ5" s="47">
        <f t="shared" si="95"/>
        <v>201.90000000000052</v>
      </c>
      <c r="HK5" s="47">
        <f t="shared" si="96"/>
        <v>202.80000000000052</v>
      </c>
      <c r="HL5" s="47">
        <f t="shared" si="97"/>
        <v>203.70000000000053</v>
      </c>
      <c r="HM5" s="47">
        <f t="shared" si="98"/>
        <v>204.60000000000053</v>
      </c>
      <c r="HN5" s="47">
        <f t="shared" si="99"/>
        <v>205.50000000000054</v>
      </c>
      <c r="HO5" s="47">
        <f t="shared" si="100"/>
        <v>206.40000000000055</v>
      </c>
      <c r="HP5" s="47">
        <f t="shared" si="101"/>
        <v>207.30000000000055</v>
      </c>
      <c r="HQ5" s="47">
        <f t="shared" si="102"/>
        <v>208.20000000000056</v>
      </c>
      <c r="HR5" s="47">
        <f t="shared" si="103"/>
        <v>209.10000000000056</v>
      </c>
      <c r="HS5" s="47">
        <f t="shared" si="104"/>
        <v>210.00000000000057</v>
      </c>
      <c r="HT5" s="165">
        <f t="shared" si="105"/>
        <v>4.4011099937385723E-9</v>
      </c>
      <c r="HU5" s="165">
        <f t="shared" si="106"/>
        <v>5.8030553201622232E-9</v>
      </c>
      <c r="HV5" s="165">
        <f t="shared" si="106"/>
        <v>7.6324762655725392E-9</v>
      </c>
      <c r="HW5" s="165">
        <f t="shared" si="106"/>
        <v>1.0013559392080902E-8</v>
      </c>
      <c r="HX5" s="165">
        <f t="shared" si="106"/>
        <v>1.3104659991898144E-8</v>
      </c>
      <c r="HY5" s="165">
        <f t="shared" si="106"/>
        <v>1.7107135707497281E-8</v>
      </c>
      <c r="HZ5" s="165">
        <f t="shared" si="106"/>
        <v>2.2276302540265656E-8</v>
      </c>
      <c r="IA5" s="165">
        <f t="shared" si="106"/>
        <v>2.8934979451297037E-8</v>
      </c>
      <c r="IB5" s="165">
        <f t="shared" si="106"/>
        <v>3.7490178898499997E-8</v>
      </c>
      <c r="IC5" s="165">
        <f t="shared" si="106"/>
        <v>4.8453606852860969E-8</v>
      </c>
      <c r="ID5" s="165">
        <f t="shared" si="106"/>
        <v>6.2466758933434115E-8</v>
      </c>
      <c r="IE5" s="165">
        <f t="shared" si="106"/>
        <v>8.0331541208751095E-8</v>
      </c>
      <c r="IF5" s="165">
        <f t="shared" si="106"/>
        <v>1.0304750688073527E-7</v>
      </c>
      <c r="IG5" s="165">
        <f t="shared" si="106"/>
        <v>1.3185698542995587E-7</v>
      </c>
      <c r="IH5" s="165">
        <f t="shared" si="106"/>
        <v>1.6829959071265642E-7</v>
      </c>
      <c r="II5" s="165">
        <f t="shared" si="106"/>
        <v>2.1427783065468161E-7</v>
      </c>
      <c r="IJ5" s="165">
        <f t="shared" si="106"/>
        <v>2.7213580502011929E-7</v>
      </c>
      <c r="IK5" s="165">
        <f t="shared" si="106"/>
        <v>3.4475327030098026E-7</v>
      </c>
      <c r="IL5" s="165">
        <f t="shared" si="106"/>
        <v>4.3565767262039382E-7</v>
      </c>
      <c r="IM5" s="165">
        <f t="shared" si="106"/>
        <v>5.4915710053169115E-7</v>
      </c>
      <c r="IN5" s="165">
        <f t="shared" si="106"/>
        <v>6.9049748873864967E-7</v>
      </c>
      <c r="IO5" s="165">
        <f t="shared" si="106"/>
        <v>8.6604780900923514E-7</v>
      </c>
      <c r="IP5" s="165">
        <f t="shared" si="106"/>
        <v>1.0835174125787725E-6</v>
      </c>
      <c r="IQ5" s="165">
        <f t="shared" si="106"/>
        <v>1.3522101342979011E-6</v>
      </c>
      <c r="IR5" s="165">
        <f t="shared" si="106"/>
        <v>1.6833202260736185E-6</v>
      </c>
      <c r="IS5" s="165">
        <f t="shared" si="106"/>
        <v>2.0902756471646293E-6</v>
      </c>
      <c r="IT5" s="165">
        <f t="shared" si="106"/>
        <v>2.5891346907503553E-6</v>
      </c>
      <c r="IU5" s="165">
        <f t="shared" si="106"/>
        <v>3.1990423565243698E-6</v>
      </c>
      <c r="IV5" s="165">
        <f t="shared" si="106"/>
        <v>3.942753271787989E-6</v>
      </c>
      <c r="IW5" s="165">
        <f t="shared" si="106"/>
        <v>4.8472282996754006E-6</v>
      </c>
      <c r="IX5" s="165">
        <f t="shared" si="106"/>
        <v>5.9443122307635126E-6</v>
      </c>
      <c r="IY5" s="165">
        <f t="shared" si="106"/>
        <v>7.271500108394413E-6</v>
      </c>
      <c r="IZ5" s="165">
        <f t="shared" si="106"/>
        <v>8.8727997605387095E-6</v>
      </c>
      <c r="JA5" s="165">
        <f t="shared" si="106"/>
        <v>1.0799697971075042E-5</v>
      </c>
      <c r="JB5" s="165">
        <f t="shared" si="106"/>
        <v>1.3112237387489844E-5</v>
      </c>
      <c r="JC5" s="165">
        <f t="shared" si="106"/>
        <v>1.5880210694609563E-5</v>
      </c>
      <c r="JD5" s="165">
        <f t="shared" si="106"/>
        <v>1.9184477747903597E-5</v>
      </c>
      <c r="JE5" s="165">
        <f t="shared" si="106"/>
        <v>2.3118410217221517E-5</v>
      </c>
      <c r="JF5" s="165">
        <f t="shared" si="106"/>
        <v>2.7789466804843838E-5</v>
      </c>
      <c r="JG5" s="165">
        <f t="shared" si="106"/>
        <v>3.3320900234126772E-5</v>
      </c>
      <c r="JH5" s="165">
        <f t="shared" si="106"/>
        <v>3.9853594923292127E-5</v>
      </c>
      <c r="JI5" s="165">
        <f t="shared" si="106"/>
        <v>4.7548031533928849E-5</v>
      </c>
      <c r="JJ5" s="165">
        <f t="shared" si="106"/>
        <v>5.6586371392573078E-5</v>
      </c>
      <c r="JK5" s="165">
        <f t="shared" si="106"/>
        <v>6.7174650111470819E-5</v>
      </c>
      <c r="JL5" s="165">
        <f t="shared" si="106"/>
        <v>7.9545065576630536E-5</v>
      </c>
      <c r="JM5" s="165">
        <f t="shared" si="106"/>
        <v>9.3958340835196869E-5</v>
      </c>
      <c r="JN5" s="165">
        <f t="shared" si="106"/>
        <v>1.1070613732216124E-4</v>
      </c>
      <c r="JO5" s="165">
        <f t="shared" si="106"/>
        <v>1.3011348835720315E-4</v>
      </c>
      <c r="JP5" s="165">
        <f t="shared" si="106"/>
        <v>1.5254121697332601E-4</v>
      </c>
      <c r="JQ5" s="165">
        <f t="shared" si="106"/>
        <v>1.7838829598747414E-4</v>
      </c>
      <c r="JR5" s="165">
        <f t="shared" si="106"/>
        <v>2.080941018887604E-4</v>
      </c>
      <c r="JS5" s="165">
        <f t="shared" si="106"/>
        <v>2.4214050772413087E-4</v>
      </c>
      <c r="JT5" s="165">
        <f t="shared" si="106"/>
        <v>2.8105375384906089E-4</v>
      </c>
      <c r="JU5" s="165">
        <f t="shared" si="106"/>
        <v>3.2540602934969388E-4</v>
      </c>
      <c r="JV5" s="165">
        <f t="shared" si="106"/>
        <v>3.7581669132170074E-4</v>
      </c>
      <c r="JW5" s="165">
        <f t="shared" si="106"/>
        <v>4.3295304421864695E-4</v>
      </c>
      <c r="JX5" s="165">
        <f t="shared" si="106"/>
        <v>4.9753059738399941E-4</v>
      </c>
      <c r="JY5" s="165">
        <f t="shared" si="106"/>
        <v>5.7031271589396131E-4</v>
      </c>
      <c r="JZ5" s="165">
        <f t="shared" si="106"/>
        <v>6.5210957820856089E-4</v>
      </c>
      <c r="KA5" s="165">
        <f t="shared" si="106"/>
        <v>7.4377635410304368E-4</v>
      </c>
      <c r="KB5" s="165">
        <f t="shared" si="106"/>
        <v>8.462105181722883E-4</v>
      </c>
      <c r="KC5" s="165">
        <f t="shared" si="106"/>
        <v>9.6034821809613152E-4</v>
      </c>
      <c r="KD5" s="165">
        <f t="shared" si="106"/>
        <v>1.087159623029592E-3</v>
      </c>
      <c r="KE5" s="165">
        <f t="shared" si="106"/>
        <v>1.2276431861142109E-3</v>
      </c>
      <c r="KF5" s="165">
        <f t="shared" si="106"/>
        <v>1.3828187663296285E-3</v>
      </c>
      <c r="KG5" s="165">
        <f t="shared" si="107"/>
        <v>1.553719568802137E-3</v>
      </c>
      <c r="KH5" s="165">
        <f t="shared" si="107"/>
        <v>1.7413828792839105E-3</v>
      </c>
      <c r="KI5" s="165">
        <f t="shared" si="107"/>
        <v>1.9468395877689307E-3</v>
      </c>
      <c r="KJ5" s="165">
        <f t="shared" si="107"/>
        <v>2.1711025179998473E-3</v>
      </c>
      <c r="KK5" s="165">
        <f t="shared" si="107"/>
        <v>2.4151536037420175E-3</v>
      </c>
      <c r="KL5" s="165">
        <f t="shared" si="107"/>
        <v>2.679929978868653E-3</v>
      </c>
      <c r="KM5" s="165">
        <f t="shared" si="107"/>
        <v>2.9663090761372344E-3</v>
      </c>
      <c r="KN5" s="165">
        <f t="shared" si="107"/>
        <v>3.275092858576867E-3</v>
      </c>
      <c r="KO5" s="165">
        <f t="shared" si="107"/>
        <v>3.6069913370985595E-3</v>
      </c>
      <c r="KP5" s="165">
        <f t="shared" si="107"/>
        <v>3.9626055576562763E-3</v>
      </c>
      <c r="KQ5" s="165">
        <f t="shared" si="107"/>
        <v>4.3424102703270694E-3</v>
      </c>
      <c r="KR5" s="165">
        <f t="shared" si="107"/>
        <v>4.7467365202882575E-3</v>
      </c>
      <c r="KS5" s="165">
        <f t="shared" si="107"/>
        <v>5.1757544260517185E-3</v>
      </c>
      <c r="KT5" s="165">
        <f t="shared" si="107"/>
        <v>5.6294564326507274E-3</v>
      </c>
      <c r="KU5" s="165">
        <f t="shared" si="107"/>
        <v>6.1076413459437836E-3</v>
      </c>
      <c r="KV5" s="165">
        <f t="shared" si="107"/>
        <v>6.6098994680041864E-3</v>
      </c>
      <c r="KW5" s="165">
        <f t="shared" si="107"/>
        <v>7.1355991619539176E-3</v>
      </c>
      <c r="KX5" s="165">
        <f t="shared" si="107"/>
        <v>7.6838751768978121E-3</v>
      </c>
      <c r="KY5" s="165">
        <f t="shared" si="107"/>
        <v>8.2536190592410671E-3</v>
      </c>
      <c r="KZ5" s="165">
        <f t="shared" si="107"/>
        <v>8.843471965175027E-3</v>
      </c>
      <c r="LA5" s="165">
        <f t="shared" si="107"/>
        <v>9.4518201701860177E-3</v>
      </c>
      <c r="LB5" s="165">
        <f t="shared" si="107"/>
        <v>1.0076793544940184E-2</v>
      </c>
      <c r="LC5" s="165">
        <f t="shared" si="107"/>
        <v>1.0716267232869425E-2</v>
      </c>
      <c r="LD5" s="165">
        <f t="shared" si="107"/>
        <v>1.1367866723472888E-2</v>
      </c>
      <c r="LE5" s="165">
        <f t="shared" si="107"/>
        <v>1.2028976467202952E-2</v>
      </c>
      <c r="LF5" s="165">
        <f t="shared" si="107"/>
        <v>1.2696752123479123E-2</v>
      </c>
      <c r="LG5" s="165">
        <f t="shared" si="107"/>
        <v>1.3368136473724776E-2</v>
      </c>
      <c r="LH5" s="165">
        <f t="shared" si="107"/>
        <v>1.4039878967397217E-2</v>
      </c>
      <c r="LI5" s="165">
        <f t="shared" si="107"/>
        <v>1.4708558802003328E-2</v>
      </c>
      <c r="LJ5" s="165">
        <f t="shared" si="107"/>
        <v>1.5370611369429554E-2</v>
      </c>
      <c r="LK5" s="165">
        <f t="shared" si="107"/>
        <v>1.6022357832056425E-2</v>
      </c>
      <c r="LL5" s="165">
        <f t="shared" si="107"/>
        <v>1.6660037524645913E-2</v>
      </c>
      <c r="LM5" s="165">
        <f t="shared" si="107"/>
        <v>1.7279842813501388E-2</v>
      </c>
      <c r="LN5" s="165">
        <f t="shared" si="107"/>
        <v>1.7877955984521195E-2</v>
      </c>
      <c r="LO5" s="165">
        <f t="shared" si="107"/>
        <v>1.8450587678070462E-2</v>
      </c>
      <c r="LP5" s="165">
        <f t="shared" si="107"/>
        <v>1.8994016342562734E-2</v>
      </c>
      <c r="LQ5" s="165">
        <f t="shared" si="107"/>
        <v>1.9504628141619639E-2</v>
      </c>
      <c r="LR5" s="165">
        <f t="shared" si="107"/>
        <v>1.9978956722830166E-2</v>
      </c>
      <c r="LS5" s="165">
        <f t="shared" si="107"/>
        <v>2.0413722240411485E-2</v>
      </c>
      <c r="LT5" s="165">
        <f t="shared" si="107"/>
        <v>2.0805869020179661E-2</v>
      </c>
      <c r="LU5" s="165">
        <f t="shared" si="107"/>
        <v>2.1152601263591871E-2</v>
      </c>
      <c r="LV5" s="165">
        <f t="shared" si="107"/>
        <v>2.1451416208345446E-2</v>
      </c>
      <c r="LW5" s="165">
        <f t="shared" si="107"/>
        <v>2.1700134195927652E-2</v>
      </c>
      <c r="LX5" s="165">
        <f t="shared" si="107"/>
        <v>2.1896925141107984E-2</v>
      </c>
      <c r="LY5" s="165">
        <f t="shared" si="107"/>
        <v>2.2040330953852313E-2</v>
      </c>
      <c r="LZ5" s="165">
        <f t="shared" si="107"/>
        <v>2.2129283529430305E-2</v>
      </c>
      <c r="MA5" s="165">
        <f t="shared" si="107"/>
        <v>2.2163117996236867E-2</v>
      </c>
      <c r="MB5" s="165">
        <f t="shared" si="107"/>
        <v>2.2141580991480926E-2</v>
      </c>
      <c r="MC5" s="165">
        <f t="shared" si="107"/>
        <v>2.2064833820650592E-2</v>
      </c>
      <c r="MD5" s="165">
        <f t="shared" si="107"/>
        <v>2.1933450445641989E-2</v>
      </c>
      <c r="ME5" s="165">
        <f t="shared" si="107"/>
        <v>2.1748410336652656E-2</v>
      </c>
      <c r="MF5" s="165">
        <f t="shared" si="107"/>
        <v>2.1511086312367169E-2</v>
      </c>
      <c r="MG5" s="165">
        <f t="shared" si="107"/>
        <v>2.1223227579602426E-2</v>
      </c>
      <c r="MH5" s="165">
        <f t="shared" si="107"/>
        <v>2.0886938265508984E-2</v>
      </c>
      <c r="MI5" s="165">
        <f t="shared" si="107"/>
        <v>2.0504651810847083E-2</v>
      </c>
      <c r="MJ5" s="165">
        <f t="shared" si="107"/>
        <v>2.0079101660152362E-2</v>
      </c>
      <c r="MK5" s="165">
        <f t="shared" si="107"/>
        <v>1.9613288742376184E-2</v>
      </c>
      <c r="ML5" s="165">
        <f t="shared" si="107"/>
        <v>1.9110446282682651E-2</v>
      </c>
      <c r="MM5" s="165">
        <f t="shared" si="107"/>
        <v>1.8574002521644428E-2</v>
      </c>
      <c r="MN5" s="165">
        <f t="shared" si="107"/>
        <v>1.8007541941537857E-2</v>
      </c>
      <c r="MO5" s="165">
        <f t="shared" si="107"/>
        <v>1.7414765610540232E-2</v>
      </c>
      <c r="MP5" s="165">
        <f t="shared" si="107"/>
        <v>1.6799451254433839E-2</v>
      </c>
      <c r="MQ5" s="165">
        <f t="shared" si="107"/>
        <v>1.6165413652278852E-2</v>
      </c>
      <c r="MR5" s="165">
        <f t="shared" si="107"/>
        <v>1.551646592806928E-2</v>
      </c>
      <c r="MS5" s="165">
        <f t="shared" si="108"/>
        <v>1.4856382275530679E-2</v>
      </c>
      <c r="MT5" s="165">
        <f t="shared" si="108"/>
        <v>1.4188862609076591E-2</v>
      </c>
      <c r="MU5" s="165">
        <f t="shared" si="108"/>
        <v>1.3517499581823401E-2</v>
      </c>
      <c r="MV5" s="165">
        <f t="shared" si="108"/>
        <v>1.2845748352925028E-2</v>
      </c>
      <c r="MW5" s="165">
        <f t="shared" si="108"/>
        <v>1.2176899422885801E-2</v>
      </c>
      <c r="MX5" s="165">
        <f t="shared" si="108"/>
        <v>1.1514054788552821E-2</v>
      </c>
      <c r="MY5" s="165">
        <f t="shared" si="108"/>
        <v>1.0860107600798356E-2</v>
      </c>
      <c r="MZ5" s="165">
        <f t="shared" si="108"/>
        <v>1.0217725439063822E-2</v>
      </c>
      <c r="NA5" s="165">
        <f t="shared" si="108"/>
        <v>9.5893372494609969E-3</v>
      </c>
      <c r="NB5" s="165">
        <f t="shared" si="108"/>
        <v>8.9771239284119307E-3</v>
      </c>
      <c r="NC5" s="165">
        <f t="shared" si="108"/>
        <v>8.3830124731133267E-3</v>
      </c>
      <c r="ND5" s="165">
        <f t="shared" si="108"/>
        <v>7.8086735645217752E-3</v>
      </c>
      <c r="NE5" s="165">
        <f t="shared" si="108"/>
        <v>7.2555223989735672E-3</v>
      </c>
      <c r="NF5" s="165">
        <f t="shared" si="108"/>
        <v>6.7247225416772914E-3</v>
      </c>
      <c r="NG5" s="165">
        <f t="shared" si="108"/>
        <v>6.2171925396429786E-3</v>
      </c>
      <c r="NH5" s="165">
        <f t="shared" si="108"/>
        <v>5.7336150034266358E-3</v>
      </c>
      <c r="NI5" s="165">
        <f t="shared" si="108"/>
        <v>5.2744478464619307E-3</v>
      </c>
      <c r="NJ5" s="165">
        <f t="shared" si="108"/>
        <v>4.8399373576221462E-3</v>
      </c>
      <c r="NK5" s="165">
        <f t="shared" si="108"/>
        <v>4.4301327767335653E-3</v>
      </c>
      <c r="NL5" s="165">
        <f t="shared" si="108"/>
        <v>4.0449020436226649E-3</v>
      </c>
      <c r="NM5" s="165">
        <f t="shared" si="108"/>
        <v>3.6839483983707746E-3</v>
      </c>
      <c r="NN5" s="165">
        <f t="shared" si="108"/>
        <v>3.3468275231137825E-3</v>
      </c>
      <c r="NO5" s="165">
        <f t="shared" si="108"/>
        <v>3.0329649332244031E-3</v>
      </c>
      <c r="NP5" s="165">
        <f t="shared" si="108"/>
        <v>2.741673347261248E-3</v>
      </c>
      <c r="NQ5" s="165">
        <f t="shared" si="108"/>
        <v>2.4721697898451591E-3</v>
      </c>
      <c r="NR5" s="165">
        <f t="shared" si="108"/>
        <v>2.2235922088077935E-3</v>
      </c>
      <c r="NS5" s="165">
        <f t="shared" si="108"/>
        <v>1.9950154167470355E-3</v>
      </c>
      <c r="NT5" s="165">
        <f t="shared" si="108"/>
        <v>1.785466196752131E-3</v>
      </c>
      <c r="NU5" s="165">
        <f t="shared" si="108"/>
        <v>1.5939374418160554E-3</v>
      </c>
      <c r="NV5" s="165">
        <f t="shared" si="108"/>
        <v>1.4194012266876006E-3</v>
      </c>
      <c r="NW5" s="165">
        <f t="shared" si="108"/>
        <v>1.2608207390626385E-3</v>
      </c>
      <c r="NX5" s="165">
        <f t="shared" si="108"/>
        <v>1.1171610235881394E-3</v>
      </c>
      <c r="NY5" s="165">
        <f t="shared" si="108"/>
        <v>9.8739851675722187E-4</v>
      </c>
      <c r="NZ5" s="165">
        <f t="shared" si="108"/>
        <v>8.705293731007147E-4</v>
      </c>
      <c r="OA5" s="165">
        <f t="shared" si="108"/>
        <v>7.6557660290975675E-4</v>
      </c>
      <c r="OB5" s="165">
        <f t="shared" si="108"/>
        <v>6.7159605891733141E-4</v>
      </c>
      <c r="OC5" s="165">
        <f t="shared" si="108"/>
        <v>5.8768132386426532E-4</v>
      </c>
      <c r="OD5" s="165">
        <f t="shared" si="108"/>
        <v>5.1296756268720122E-4</v>
      </c>
      <c r="OE5" s="165">
        <f t="shared" si="108"/>
        <v>4.466344122639727E-4</v>
      </c>
      <c r="OF5" s="165">
        <f t="shared" si="108"/>
        <v>3.8790798835987371E-4</v>
      </c>
      <c r="OG5" s="165">
        <f t="shared" si="108"/>
        <v>3.3606209380345847E-4</v>
      </c>
      <c r="OH5" s="165">
        <f t="shared" si="108"/>
        <v>2.9041871418307994E-4</v>
      </c>
      <c r="OI5" s="165">
        <f t="shared" si="108"/>
        <v>2.5034788771966985E-4</v>
      </c>
      <c r="OJ5" s="165">
        <f t="shared" si="108"/>
        <v>2.1526703467675287E-4</v>
      </c>
      <c r="OK5" s="165">
        <f t="shared" si="108"/>
        <v>1.8463982896197009E-4</v>
      </c>
      <c r="OL5" s="165">
        <f t="shared" si="108"/>
        <v>1.5797469070185255E-4</v>
      </c>
      <c r="OM5" s="165">
        <f t="shared" si="108"/>
        <v>1.3482297377332106E-4</v>
      </c>
      <c r="ON5" s="165">
        <f t="shared" si="108"/>
        <v>1.1477691677972297E-4</v>
      </c>
      <c r="OO5" s="165">
        <f t="shared" si="108"/>
        <v>9.7467419978763199E-5</v>
      </c>
      <c r="OP5" s="165">
        <f t="shared" si="108"/>
        <v>8.2561704397993342E-5</v>
      </c>
      <c r="OQ5" s="165">
        <f t="shared" si="108"/>
        <v>6.9760902982964087E-5</v>
      </c>
      <c r="OR5" s="165">
        <f t="shared" si="108"/>
        <v>5.8797627263642625E-5</v>
      </c>
      <c r="OS5" s="165">
        <f t="shared" si="108"/>
        <v>4.9433546823174617E-5</v>
      </c>
      <c r="OT5" s="165">
        <f t="shared" si="108"/>
        <v>4.1457012913747409E-5</v>
      </c>
      <c r="OU5" s="165">
        <f t="shared" si="108"/>
        <v>3.4680751969467922E-5</v>
      </c>
      <c r="OV5" s="165">
        <f t="shared" si="108"/>
        <v>2.8939649577472658E-5</v>
      </c>
      <c r="OW5" s="165">
        <f t="shared" si="108"/>
        <v>2.4088640728622435E-5</v>
      </c>
      <c r="OX5" s="165">
        <f t="shared" si="108"/>
        <v>2.0000717903762585E-5</v>
      </c>
      <c r="OY5" s="165">
        <f t="shared" si="108"/>
        <v>1.6565064771327704E-5</v>
      </c>
      <c r="OZ5" s="165">
        <f t="shared" si="108"/>
        <v>1.368531997492638E-5</v>
      </c>
      <c r="PA5" s="165">
        <f t="shared" si="108"/>
        <v>1.1277972662682616E-5</v>
      </c>
      <c r="PB5" s="165">
        <f t="shared" si="108"/>
        <v>9.2708890322098334E-6</v>
      </c>
      <c r="PC5" s="165">
        <f t="shared" si="108"/>
        <v>7.6019672082334464E-6</v>
      </c>
      <c r="PD5" s="165">
        <f t="shared" si="108"/>
        <v>6.2179162013745249E-6</v>
      </c>
      <c r="PE5" s="165">
        <f t="shared" si="109"/>
        <v>5.0731534806494953E-6</v>
      </c>
      <c r="PF5" s="165">
        <f t="shared" si="109"/>
        <v>4.1288147913192308E-6</v>
      </c>
      <c r="PG5" s="165">
        <f t="shared" si="109"/>
        <v>3.3518692258734524E-6</v>
      </c>
      <c r="PH5" s="165">
        <f t="shared" si="109"/>
        <v>2.7143321717584353E-6</v>
      </c>
      <c r="PI5" s="165">
        <f t="shared" si="109"/>
        <v>2.1925685789408907E-6</v>
      </c>
      <c r="PJ5" s="165">
        <f t="shared" si="109"/>
        <v>1.7666789795657617E-6</v>
      </c>
      <c r="PK5" s="165">
        <f t="shared" si="109"/>
        <v>1.4199608193265954E-6</v>
      </c>
      <c r="PL5" s="165">
        <f t="shared" si="109"/>
        <v>1.1384378970483712E-6</v>
      </c>
    </row>
    <row r="6" spans="1:429" x14ac:dyDescent="0.45">
      <c r="A6" s="4">
        <v>3</v>
      </c>
      <c r="B6" s="111"/>
      <c r="C6" s="113"/>
      <c r="D6" s="118">
        <f t="shared" si="110"/>
        <v>60</v>
      </c>
      <c r="E6" s="91">
        <v>120</v>
      </c>
      <c r="F6" s="118">
        <f t="shared" si="111"/>
        <v>240</v>
      </c>
      <c r="G6" s="113"/>
      <c r="H6" s="110"/>
      <c r="I6" s="120">
        <f t="shared" si="0"/>
        <v>1</v>
      </c>
      <c r="J6" s="120">
        <f t="shared" si="1"/>
        <v>0.5</v>
      </c>
      <c r="K6" s="71">
        <f t="shared" si="112"/>
        <v>130</v>
      </c>
      <c r="L6" s="23" t="s">
        <v>0</v>
      </c>
      <c r="M6" s="55"/>
      <c r="N6" s="298"/>
      <c r="O6" s="72">
        <f>IF(AND(D6&gt;0,E6&gt;0,F6&gt;0),IF(ISBLANK(N6),IF(ISBLANK(L6),"",(F6-D6)*VLOOKUP(L6,VLookups!$A$4:$B$13,2,FALSE)),N6),"")</f>
        <v>25.45584412271571</v>
      </c>
      <c r="P6" s="73">
        <f t="shared" si="2"/>
        <v>648</v>
      </c>
      <c r="Q6" s="91">
        <v>150</v>
      </c>
      <c r="R6" s="265">
        <f>IF(AND(Q6&gt;0,E6&gt;0,NOT(O6="")),ABS(VLOOKUP($Q$1,VLookups!$A$43:$B$44,2,FALSE)-_xlfn.NORM.DIST(Q6,K6,O6,TRUE)),"")</f>
        <v>0.78397080942905362</v>
      </c>
      <c r="S6" s="90">
        <f>IF(AND($D6&gt;0,$E6&gt;0,$F6&gt;0,NOT(ISBLANK($L6))),_xlfn.NORM.INV(ABS(VLOOKUP($Q$1,VLookups!$A$43:$B$44,2,FALSE)-S$3),$K6,$O6),"")</f>
        <v>97.377023112274358</v>
      </c>
      <c r="T6" s="89">
        <f>IF(AND($D6&gt;0,$E6&gt;0,$F6&gt;0,NOT(ISBLANK($L6))),_xlfn.NORM.INV(ABS(VLOOKUP($Q$1,VLookups!$A$43:$B$44,2,FALSE)-T$3),$K6,$O6),"")</f>
        <v>162.62297688772566</v>
      </c>
      <c r="U6" s="90">
        <f>IF(AND($D6&gt;0,$E6&gt;0,$F6&gt;0,NOT(ISBLANK($L6))),_xlfn.NORM.INV(ABS(VLOOKUP($Q$1,VLookups!$A$43:$B$44,2,FALSE)-U$3),$K6,$O6),"")</f>
        <v>156.38328680653183</v>
      </c>
      <c r="V6" s="89">
        <f>IF(AND($D6&gt;0,$E6&gt;0,$F6&gt;0,NOT(ISBLANK($L6))),_xlfn.NORM.INV(ABS(VLOOKUP($Q$1,VLookups!$A$43:$B$44,2,FALSE)-V$3),$K6,$O6),"")</f>
        <v>151.42417893219982</v>
      </c>
      <c r="W6" s="90">
        <f>IF(AND($D6&gt;0,$E6&gt;0,$F6&gt;0,NOT(ISBLANK($L6))),_xlfn.NORM.INV(ABS(VLOOKUP($Q$1,VLookups!$A$43:$B$44,2,FALSE)-W$3),$K6,$O6),"")</f>
        <v>147.16970594336092</v>
      </c>
      <c r="X6" s="89">
        <f>IF(AND($D6&gt;0,$E6&gt;0,$F6&gt;0,NOT(ISBLANK($L6))),_xlfn.NORM.INV(ABS(VLOOKUP($Q$1,VLookups!$A$43:$B$44,2,FALSE)-X$3),$K6,$O6),"")</f>
        <v>143.34905770936808</v>
      </c>
      <c r="Y6" s="5"/>
      <c r="Z6" s="164">
        <f t="shared" si="113"/>
        <v>0.9</v>
      </c>
      <c r="AA6" s="47">
        <f t="shared" si="114"/>
        <v>29.999999999999702</v>
      </c>
      <c r="AB6" s="47">
        <f t="shared" ref="AB6:CM9" si="116">IF(ISNONTEXT($Z6),AC6-$Z6,"")</f>
        <v>30.8999999999997</v>
      </c>
      <c r="AC6" s="47">
        <f t="shared" si="116"/>
        <v>31.799999999999699</v>
      </c>
      <c r="AD6" s="47">
        <f t="shared" si="116"/>
        <v>32.699999999999697</v>
      </c>
      <c r="AE6" s="47">
        <f t="shared" si="116"/>
        <v>33.599999999999696</v>
      </c>
      <c r="AF6" s="47">
        <f t="shared" si="116"/>
        <v>34.499999999999694</v>
      </c>
      <c r="AG6" s="47">
        <f t="shared" si="116"/>
        <v>35.399999999999693</v>
      </c>
      <c r="AH6" s="47">
        <f t="shared" si="116"/>
        <v>36.299999999999692</v>
      </c>
      <c r="AI6" s="47">
        <f t="shared" si="116"/>
        <v>37.19999999999969</v>
      </c>
      <c r="AJ6" s="47">
        <f t="shared" si="116"/>
        <v>38.099999999999689</v>
      </c>
      <c r="AK6" s="47">
        <f t="shared" si="116"/>
        <v>38.999999999999687</v>
      </c>
      <c r="AL6" s="47">
        <f t="shared" si="116"/>
        <v>39.899999999999686</v>
      </c>
      <c r="AM6" s="47">
        <f t="shared" si="116"/>
        <v>40.799999999999685</v>
      </c>
      <c r="AN6" s="47">
        <f t="shared" si="116"/>
        <v>41.699999999999683</v>
      </c>
      <c r="AO6" s="47">
        <f t="shared" si="116"/>
        <v>42.599999999999682</v>
      </c>
      <c r="AP6" s="47">
        <f t="shared" si="116"/>
        <v>43.49999999999968</v>
      </c>
      <c r="AQ6" s="47">
        <f t="shared" si="116"/>
        <v>44.399999999999679</v>
      </c>
      <c r="AR6" s="47">
        <f t="shared" si="116"/>
        <v>45.299999999999677</v>
      </c>
      <c r="AS6" s="47">
        <f t="shared" si="116"/>
        <v>46.199999999999676</v>
      </c>
      <c r="AT6" s="47">
        <f t="shared" si="116"/>
        <v>47.099999999999675</v>
      </c>
      <c r="AU6" s="47">
        <f t="shared" si="116"/>
        <v>47.999999999999673</v>
      </c>
      <c r="AV6" s="47">
        <f t="shared" si="116"/>
        <v>48.899999999999672</v>
      </c>
      <c r="AW6" s="47">
        <f t="shared" si="116"/>
        <v>49.79999999999967</v>
      </c>
      <c r="AX6" s="47">
        <f t="shared" si="116"/>
        <v>50.699999999999669</v>
      </c>
      <c r="AY6" s="47">
        <f t="shared" si="116"/>
        <v>51.599999999999667</v>
      </c>
      <c r="AZ6" s="47">
        <f t="shared" si="116"/>
        <v>52.499999999999666</v>
      </c>
      <c r="BA6" s="47">
        <f t="shared" si="116"/>
        <v>53.399999999999665</v>
      </c>
      <c r="BB6" s="47">
        <f t="shared" si="116"/>
        <v>54.299999999999663</v>
      </c>
      <c r="BC6" s="47">
        <f t="shared" si="116"/>
        <v>55.199999999999662</v>
      </c>
      <c r="BD6" s="47">
        <f t="shared" si="116"/>
        <v>56.09999999999966</v>
      </c>
      <c r="BE6" s="47">
        <f t="shared" si="116"/>
        <v>56.999999999999659</v>
      </c>
      <c r="BF6" s="47">
        <f t="shared" si="116"/>
        <v>57.899999999999658</v>
      </c>
      <c r="BG6" s="47">
        <f t="shared" si="116"/>
        <v>58.799999999999656</v>
      </c>
      <c r="BH6" s="47">
        <f t="shared" si="116"/>
        <v>59.699999999999655</v>
      </c>
      <c r="BI6" s="47">
        <f t="shared" si="116"/>
        <v>60.599999999999653</v>
      </c>
      <c r="BJ6" s="47">
        <f t="shared" si="116"/>
        <v>61.499999999999652</v>
      </c>
      <c r="BK6" s="47">
        <f t="shared" si="116"/>
        <v>62.39999999999965</v>
      </c>
      <c r="BL6" s="47">
        <f t="shared" si="116"/>
        <v>63.299999999999649</v>
      </c>
      <c r="BM6" s="47">
        <f t="shared" si="116"/>
        <v>64.199999999999648</v>
      </c>
      <c r="BN6" s="47">
        <f t="shared" si="116"/>
        <v>65.099999999999653</v>
      </c>
      <c r="BO6" s="47">
        <f t="shared" si="116"/>
        <v>65.999999999999659</v>
      </c>
      <c r="BP6" s="47">
        <f t="shared" si="116"/>
        <v>66.899999999999665</v>
      </c>
      <c r="BQ6" s="47">
        <f t="shared" si="116"/>
        <v>67.79999999999967</v>
      </c>
      <c r="BR6" s="47">
        <f t="shared" si="116"/>
        <v>68.699999999999676</v>
      </c>
      <c r="BS6" s="47">
        <f t="shared" si="116"/>
        <v>69.599999999999682</v>
      </c>
      <c r="BT6" s="47">
        <f t="shared" si="116"/>
        <v>70.499999999999687</v>
      </c>
      <c r="BU6" s="47">
        <f t="shared" si="116"/>
        <v>71.399999999999693</v>
      </c>
      <c r="BV6" s="47">
        <f t="shared" si="116"/>
        <v>72.299999999999699</v>
      </c>
      <c r="BW6" s="47">
        <f t="shared" si="116"/>
        <v>73.199999999999704</v>
      </c>
      <c r="BX6" s="47">
        <f t="shared" si="116"/>
        <v>74.09999999999971</v>
      </c>
      <c r="BY6" s="47">
        <f t="shared" si="116"/>
        <v>74.999999999999716</v>
      </c>
      <c r="BZ6" s="47">
        <f t="shared" si="116"/>
        <v>75.899999999999721</v>
      </c>
      <c r="CA6" s="47">
        <f t="shared" si="116"/>
        <v>76.799999999999727</v>
      </c>
      <c r="CB6" s="47">
        <f t="shared" si="116"/>
        <v>77.699999999999733</v>
      </c>
      <c r="CC6" s="47">
        <f t="shared" si="116"/>
        <v>78.599999999999739</v>
      </c>
      <c r="CD6" s="47">
        <f t="shared" si="116"/>
        <v>79.499999999999744</v>
      </c>
      <c r="CE6" s="47">
        <f t="shared" si="116"/>
        <v>80.39999999999975</v>
      </c>
      <c r="CF6" s="47">
        <f t="shared" si="116"/>
        <v>81.299999999999756</v>
      </c>
      <c r="CG6" s="47">
        <f t="shared" si="116"/>
        <v>82.199999999999761</v>
      </c>
      <c r="CH6" s="47">
        <f t="shared" si="116"/>
        <v>83.099999999999767</v>
      </c>
      <c r="CI6" s="47">
        <f t="shared" si="116"/>
        <v>83.999999999999773</v>
      </c>
      <c r="CJ6" s="47">
        <f t="shared" si="116"/>
        <v>84.899999999999778</v>
      </c>
      <c r="CK6" s="47">
        <f t="shared" si="116"/>
        <v>85.799999999999784</v>
      </c>
      <c r="CL6" s="47">
        <f t="shared" si="116"/>
        <v>86.69999999999979</v>
      </c>
      <c r="CM6" s="47">
        <f t="shared" si="116"/>
        <v>87.599999999999795</v>
      </c>
      <c r="CN6" s="47">
        <f t="shared" si="4"/>
        <v>88.499999999999801</v>
      </c>
      <c r="CO6" s="47">
        <f t="shared" si="4"/>
        <v>89.399999999999807</v>
      </c>
      <c r="CP6" s="47">
        <f t="shared" si="4"/>
        <v>90.299999999999812</v>
      </c>
      <c r="CQ6" s="47">
        <f t="shared" si="4"/>
        <v>91.199999999999818</v>
      </c>
      <c r="CR6" s="47">
        <f t="shared" si="4"/>
        <v>92.099999999999824</v>
      </c>
      <c r="CS6" s="47">
        <f t="shared" si="4"/>
        <v>92.999999999999829</v>
      </c>
      <c r="CT6" s="47">
        <f t="shared" si="4"/>
        <v>93.899999999999835</v>
      </c>
      <c r="CU6" s="47">
        <f t="shared" si="4"/>
        <v>94.799999999999841</v>
      </c>
      <c r="CV6" s="47">
        <f t="shared" si="4"/>
        <v>95.699999999999847</v>
      </c>
      <c r="CW6" s="47">
        <f t="shared" si="4"/>
        <v>96.599999999999852</v>
      </c>
      <c r="CX6" s="47">
        <f t="shared" si="4"/>
        <v>97.499999999999858</v>
      </c>
      <c r="CY6" s="47">
        <f t="shared" si="4"/>
        <v>98.399999999999864</v>
      </c>
      <c r="CZ6" s="47">
        <f t="shared" si="4"/>
        <v>99.299999999999869</v>
      </c>
      <c r="DA6" s="47">
        <f t="shared" si="4"/>
        <v>100.19999999999987</v>
      </c>
      <c r="DB6" s="47">
        <f t="shared" si="4"/>
        <v>101.09999999999988</v>
      </c>
      <c r="DC6" s="47">
        <f t="shared" si="4"/>
        <v>101.99999999999989</v>
      </c>
      <c r="DD6" s="47">
        <f t="shared" si="4"/>
        <v>102.89999999999989</v>
      </c>
      <c r="DE6" s="47">
        <f t="shared" si="4"/>
        <v>103.7999999999999</v>
      </c>
      <c r="DF6" s="47">
        <f t="shared" si="4"/>
        <v>104.6999999999999</v>
      </c>
      <c r="DG6" s="47">
        <f t="shared" si="4"/>
        <v>105.59999999999991</v>
      </c>
      <c r="DH6" s="47">
        <f t="shared" si="4"/>
        <v>106.49999999999991</v>
      </c>
      <c r="DI6" s="47">
        <f t="shared" si="4"/>
        <v>107.39999999999992</v>
      </c>
      <c r="DJ6" s="47">
        <f t="shared" si="4"/>
        <v>108.29999999999993</v>
      </c>
      <c r="DK6" s="47">
        <f t="shared" si="4"/>
        <v>109.19999999999993</v>
      </c>
      <c r="DL6" s="47">
        <f t="shared" si="4"/>
        <v>110.09999999999994</v>
      </c>
      <c r="DM6" s="47">
        <f t="shared" si="4"/>
        <v>110.99999999999994</v>
      </c>
      <c r="DN6" s="47">
        <f t="shared" si="4"/>
        <v>111.89999999999995</v>
      </c>
      <c r="DO6" s="47">
        <f t="shared" si="4"/>
        <v>112.79999999999995</v>
      </c>
      <c r="DP6" s="47">
        <f t="shared" si="4"/>
        <v>113.69999999999996</v>
      </c>
      <c r="DQ6" s="47">
        <f t="shared" si="4"/>
        <v>114.59999999999997</v>
      </c>
      <c r="DR6" s="47">
        <f t="shared" si="4"/>
        <v>115.49999999999997</v>
      </c>
      <c r="DS6" s="47">
        <f t="shared" si="4"/>
        <v>116.39999999999998</v>
      </c>
      <c r="DT6" s="47">
        <f t="shared" si="4"/>
        <v>117.29999999999998</v>
      </c>
      <c r="DU6" s="47">
        <f t="shared" si="4"/>
        <v>118.19999999999999</v>
      </c>
      <c r="DV6" s="47">
        <f t="shared" si="4"/>
        <v>119.1</v>
      </c>
      <c r="DW6" s="179">
        <f t="shared" si="115"/>
        <v>120</v>
      </c>
      <c r="DX6" s="47">
        <f t="shared" si="5"/>
        <v>120.9</v>
      </c>
      <c r="DY6" s="47">
        <f t="shared" si="6"/>
        <v>121.80000000000001</v>
      </c>
      <c r="DZ6" s="47">
        <f t="shared" si="7"/>
        <v>122.70000000000002</v>
      </c>
      <c r="EA6" s="47">
        <f t="shared" si="8"/>
        <v>123.60000000000002</v>
      </c>
      <c r="EB6" s="47">
        <f t="shared" si="9"/>
        <v>124.50000000000003</v>
      </c>
      <c r="EC6" s="47">
        <f t="shared" si="10"/>
        <v>125.40000000000003</v>
      </c>
      <c r="ED6" s="47">
        <f t="shared" si="11"/>
        <v>126.30000000000004</v>
      </c>
      <c r="EE6" s="47">
        <f t="shared" si="12"/>
        <v>127.20000000000005</v>
      </c>
      <c r="EF6" s="47">
        <f t="shared" si="13"/>
        <v>128.10000000000005</v>
      </c>
      <c r="EG6" s="47">
        <f t="shared" si="14"/>
        <v>129.00000000000006</v>
      </c>
      <c r="EH6" s="47">
        <f t="shared" si="15"/>
        <v>129.90000000000006</v>
      </c>
      <c r="EI6" s="47">
        <f t="shared" si="16"/>
        <v>130.80000000000007</v>
      </c>
      <c r="EJ6" s="47">
        <f t="shared" si="17"/>
        <v>131.70000000000007</v>
      </c>
      <c r="EK6" s="47">
        <f t="shared" si="18"/>
        <v>132.60000000000008</v>
      </c>
      <c r="EL6" s="47">
        <f t="shared" si="19"/>
        <v>133.50000000000009</v>
      </c>
      <c r="EM6" s="47">
        <f t="shared" si="20"/>
        <v>134.40000000000009</v>
      </c>
      <c r="EN6" s="47">
        <f t="shared" si="21"/>
        <v>135.3000000000001</v>
      </c>
      <c r="EO6" s="47">
        <f t="shared" si="22"/>
        <v>136.2000000000001</v>
      </c>
      <c r="EP6" s="47">
        <f t="shared" si="23"/>
        <v>137.10000000000011</v>
      </c>
      <c r="EQ6" s="47">
        <f t="shared" si="24"/>
        <v>138.00000000000011</v>
      </c>
      <c r="ER6" s="47">
        <f t="shared" si="25"/>
        <v>138.90000000000012</v>
      </c>
      <c r="ES6" s="47">
        <f t="shared" si="26"/>
        <v>139.80000000000013</v>
      </c>
      <c r="ET6" s="47">
        <f t="shared" si="27"/>
        <v>140.70000000000013</v>
      </c>
      <c r="EU6" s="47">
        <f t="shared" si="28"/>
        <v>141.60000000000014</v>
      </c>
      <c r="EV6" s="47">
        <f t="shared" si="29"/>
        <v>142.50000000000014</v>
      </c>
      <c r="EW6" s="47">
        <f t="shared" si="30"/>
        <v>143.40000000000015</v>
      </c>
      <c r="EX6" s="47">
        <f t="shared" si="31"/>
        <v>144.30000000000015</v>
      </c>
      <c r="EY6" s="47">
        <f t="shared" si="32"/>
        <v>145.20000000000016</v>
      </c>
      <c r="EZ6" s="47">
        <f t="shared" si="33"/>
        <v>146.10000000000016</v>
      </c>
      <c r="FA6" s="47">
        <f t="shared" si="34"/>
        <v>147.00000000000017</v>
      </c>
      <c r="FB6" s="47">
        <f t="shared" si="35"/>
        <v>147.90000000000018</v>
      </c>
      <c r="FC6" s="47">
        <f t="shared" si="36"/>
        <v>148.80000000000018</v>
      </c>
      <c r="FD6" s="47">
        <f t="shared" si="37"/>
        <v>149.70000000000019</v>
      </c>
      <c r="FE6" s="47">
        <f t="shared" si="38"/>
        <v>150.60000000000019</v>
      </c>
      <c r="FF6" s="47">
        <f t="shared" si="39"/>
        <v>151.5000000000002</v>
      </c>
      <c r="FG6" s="47">
        <f t="shared" si="40"/>
        <v>152.4000000000002</v>
      </c>
      <c r="FH6" s="47">
        <f t="shared" si="41"/>
        <v>153.30000000000021</v>
      </c>
      <c r="FI6" s="47">
        <f t="shared" si="42"/>
        <v>154.20000000000022</v>
      </c>
      <c r="FJ6" s="47">
        <f t="shared" si="43"/>
        <v>155.10000000000022</v>
      </c>
      <c r="FK6" s="47">
        <f t="shared" si="44"/>
        <v>156.00000000000023</v>
      </c>
      <c r="FL6" s="47">
        <f t="shared" si="45"/>
        <v>156.90000000000023</v>
      </c>
      <c r="FM6" s="47">
        <f t="shared" si="46"/>
        <v>157.80000000000024</v>
      </c>
      <c r="FN6" s="47">
        <f t="shared" si="47"/>
        <v>158.70000000000024</v>
      </c>
      <c r="FO6" s="47">
        <f t="shared" si="48"/>
        <v>159.60000000000025</v>
      </c>
      <c r="FP6" s="47">
        <f t="shared" si="49"/>
        <v>160.50000000000026</v>
      </c>
      <c r="FQ6" s="47">
        <f t="shared" si="50"/>
        <v>161.40000000000026</v>
      </c>
      <c r="FR6" s="47">
        <f t="shared" si="51"/>
        <v>162.30000000000027</v>
      </c>
      <c r="FS6" s="47">
        <f t="shared" si="52"/>
        <v>163.20000000000027</v>
      </c>
      <c r="FT6" s="47">
        <f t="shared" si="53"/>
        <v>164.10000000000028</v>
      </c>
      <c r="FU6" s="47">
        <f t="shared" si="54"/>
        <v>165.00000000000028</v>
      </c>
      <c r="FV6" s="47">
        <f t="shared" si="55"/>
        <v>165.90000000000029</v>
      </c>
      <c r="FW6" s="47">
        <f t="shared" si="56"/>
        <v>166.8000000000003</v>
      </c>
      <c r="FX6" s="47">
        <f t="shared" si="57"/>
        <v>167.7000000000003</v>
      </c>
      <c r="FY6" s="47">
        <f t="shared" si="58"/>
        <v>168.60000000000031</v>
      </c>
      <c r="FZ6" s="47">
        <f t="shared" si="59"/>
        <v>169.50000000000031</v>
      </c>
      <c r="GA6" s="47">
        <f t="shared" si="60"/>
        <v>170.40000000000032</v>
      </c>
      <c r="GB6" s="47">
        <f t="shared" si="61"/>
        <v>171.30000000000032</v>
      </c>
      <c r="GC6" s="47">
        <f t="shared" si="62"/>
        <v>172.20000000000033</v>
      </c>
      <c r="GD6" s="47">
        <f t="shared" si="63"/>
        <v>173.10000000000034</v>
      </c>
      <c r="GE6" s="47">
        <f t="shared" si="64"/>
        <v>174.00000000000034</v>
      </c>
      <c r="GF6" s="47">
        <f t="shared" si="65"/>
        <v>174.90000000000035</v>
      </c>
      <c r="GG6" s="47">
        <f t="shared" si="66"/>
        <v>175.80000000000035</v>
      </c>
      <c r="GH6" s="47">
        <f t="shared" si="67"/>
        <v>176.70000000000036</v>
      </c>
      <c r="GI6" s="47">
        <f t="shared" si="68"/>
        <v>177.60000000000036</v>
      </c>
      <c r="GJ6" s="47">
        <f t="shared" si="69"/>
        <v>178.50000000000037</v>
      </c>
      <c r="GK6" s="47">
        <f t="shared" si="70"/>
        <v>179.40000000000038</v>
      </c>
      <c r="GL6" s="47">
        <f t="shared" si="71"/>
        <v>180.30000000000038</v>
      </c>
      <c r="GM6" s="47">
        <f t="shared" si="72"/>
        <v>181.20000000000039</v>
      </c>
      <c r="GN6" s="47">
        <f t="shared" si="73"/>
        <v>182.10000000000039</v>
      </c>
      <c r="GO6" s="47">
        <f t="shared" si="74"/>
        <v>183.0000000000004</v>
      </c>
      <c r="GP6" s="47">
        <f t="shared" si="75"/>
        <v>183.9000000000004</v>
      </c>
      <c r="GQ6" s="47">
        <f t="shared" si="76"/>
        <v>184.80000000000041</v>
      </c>
      <c r="GR6" s="47">
        <f t="shared" si="77"/>
        <v>185.70000000000041</v>
      </c>
      <c r="GS6" s="47">
        <f t="shared" si="78"/>
        <v>186.60000000000042</v>
      </c>
      <c r="GT6" s="47">
        <f t="shared" si="79"/>
        <v>187.50000000000043</v>
      </c>
      <c r="GU6" s="47">
        <f t="shared" si="80"/>
        <v>188.40000000000043</v>
      </c>
      <c r="GV6" s="47">
        <f t="shared" si="81"/>
        <v>189.30000000000044</v>
      </c>
      <c r="GW6" s="47">
        <f t="shared" si="82"/>
        <v>190.20000000000044</v>
      </c>
      <c r="GX6" s="47">
        <f t="shared" si="83"/>
        <v>191.10000000000045</v>
      </c>
      <c r="GY6" s="47">
        <f t="shared" si="84"/>
        <v>192.00000000000045</v>
      </c>
      <c r="GZ6" s="47">
        <f t="shared" si="85"/>
        <v>192.90000000000046</v>
      </c>
      <c r="HA6" s="47">
        <f t="shared" si="86"/>
        <v>193.80000000000047</v>
      </c>
      <c r="HB6" s="47">
        <f t="shared" si="87"/>
        <v>194.70000000000047</v>
      </c>
      <c r="HC6" s="47">
        <f t="shared" si="88"/>
        <v>195.60000000000048</v>
      </c>
      <c r="HD6" s="47">
        <f t="shared" si="89"/>
        <v>196.50000000000048</v>
      </c>
      <c r="HE6" s="47">
        <f t="shared" si="90"/>
        <v>197.40000000000049</v>
      </c>
      <c r="HF6" s="47">
        <f t="shared" si="91"/>
        <v>198.30000000000049</v>
      </c>
      <c r="HG6" s="47">
        <f t="shared" si="92"/>
        <v>199.2000000000005</v>
      </c>
      <c r="HH6" s="47">
        <f t="shared" si="93"/>
        <v>200.10000000000051</v>
      </c>
      <c r="HI6" s="47">
        <f t="shared" si="94"/>
        <v>201.00000000000051</v>
      </c>
      <c r="HJ6" s="47">
        <f t="shared" si="95"/>
        <v>201.90000000000052</v>
      </c>
      <c r="HK6" s="47">
        <f t="shared" si="96"/>
        <v>202.80000000000052</v>
      </c>
      <c r="HL6" s="47">
        <f t="shared" si="97"/>
        <v>203.70000000000053</v>
      </c>
      <c r="HM6" s="47">
        <f t="shared" si="98"/>
        <v>204.60000000000053</v>
      </c>
      <c r="HN6" s="47">
        <f t="shared" si="99"/>
        <v>205.50000000000054</v>
      </c>
      <c r="HO6" s="47">
        <f t="shared" si="100"/>
        <v>206.40000000000055</v>
      </c>
      <c r="HP6" s="47">
        <f t="shared" si="101"/>
        <v>207.30000000000055</v>
      </c>
      <c r="HQ6" s="47">
        <f t="shared" si="102"/>
        <v>208.20000000000056</v>
      </c>
      <c r="HR6" s="47">
        <f t="shared" si="103"/>
        <v>209.10000000000056</v>
      </c>
      <c r="HS6" s="47">
        <f t="shared" si="104"/>
        <v>210.00000000000057</v>
      </c>
      <c r="HT6" s="165">
        <f t="shared" si="105"/>
        <v>6.9836890466277929E-6</v>
      </c>
      <c r="HU6" s="165">
        <f t="shared" si="106"/>
        <v>8.0192201801553333E-6</v>
      </c>
      <c r="HV6" s="165">
        <f t="shared" si="106"/>
        <v>9.1967951641641105E-6</v>
      </c>
      <c r="HW6" s="165">
        <f t="shared" si="106"/>
        <v>1.0534114183625719E-5</v>
      </c>
      <c r="HX6" s="165">
        <f t="shared" si="106"/>
        <v>1.2050821711325166E-5</v>
      </c>
      <c r="HY6" s="165">
        <f t="shared" si="106"/>
        <v>1.3768684003004933E-5</v>
      </c>
      <c r="HZ6" s="165">
        <f t="shared" si="106"/>
        <v>1.5711778078815224E-5</v>
      </c>
      <c r="IA6" s="165">
        <f t="shared" si="106"/>
        <v>1.7906692328776798E-5</v>
      </c>
      <c r="IB6" s="165">
        <f t="shared" si="106"/>
        <v>2.0382738791019324E-5</v>
      </c>
      <c r="IC6" s="165">
        <f t="shared" si="106"/>
        <v>2.3172177049424049E-5</v>
      </c>
      <c r="ID6" s="165">
        <f t="shared" si="106"/>
        <v>2.6310449581334906E-5</v>
      </c>
      <c r="IE6" s="165">
        <f t="shared" si="106"/>
        <v>2.9836428255657906E-5</v>
      </c>
      <c r="IF6" s="165">
        <f t="shared" si="106"/>
        <v>3.3792671536511075E-5</v>
      </c>
      <c r="IG6" s="165">
        <f t="shared" si="106"/>
        <v>3.8225691787317989E-5</v>
      </c>
      <c r="IH6" s="165">
        <f t="shared" si="106"/>
        <v>4.3186231894723763E-5</v>
      </c>
      <c r="II6" s="165">
        <f t="shared" si="106"/>
        <v>4.8729550241001621E-5</v>
      </c>
      <c r="IJ6" s="165">
        <f t="shared" si="106"/>
        <v>5.4915712847965144E-5</v>
      </c>
      <c r="IK6" s="165">
        <f t="shared" si="106"/>
        <v>6.1809891295299871E-5</v>
      </c>
      <c r="IL6" s="165">
        <f t="shared" si="106"/>
        <v>6.9482664782415812E-5</v>
      </c>
      <c r="IM6" s="165">
        <f t="shared" si="106"/>
        <v>7.8010324456437486E-5</v>
      </c>
      <c r="IN6" s="165">
        <f t="shared" si="106"/>
        <v>8.7475177871093409E-5</v>
      </c>
      <c r="IO6" s="165">
        <f t="shared" si="106"/>
        <v>9.7965851173708151E-5</v>
      </c>
      <c r="IP6" s="165">
        <f t="shared" si="106"/>
        <v>1.0957758634218369E-4</v>
      </c>
      <c r="IQ6" s="165">
        <f t="shared" si="106"/>
        <v>1.2241253051314415E-4</v>
      </c>
      <c r="IR6" s="165">
        <f t="shared" si="106"/>
        <v>1.3658001415894403E-4</v>
      </c>
      <c r="IS6" s="165">
        <f t="shared" si="106"/>
        <v>1.5219681458809235E-4</v>
      </c>
      <c r="IT6" s="165">
        <f t="shared" si="106"/>
        <v>1.6938740096418076E-4</v>
      </c>
      <c r="IU6" s="165">
        <f t="shared" si="106"/>
        <v>1.8828415676641223E-4</v>
      </c>
      <c r="IV6" s="165">
        <f t="shared" si="106"/>
        <v>2.0902757535439306E-4</v>
      </c>
      <c r="IW6" s="165">
        <f t="shared" si="106"/>
        <v>2.3176642405536846E-4</v>
      </c>
      <c r="IX6" s="165">
        <f t="shared" si="106"/>
        <v>2.566578719683141E-4</v>
      </c>
      <c r="IY6" s="165">
        <f t="shared" si="106"/>
        <v>2.8386757648114958E-4</v>
      </c>
      <c r="IZ6" s="165">
        <f t="shared" si="106"/>
        <v>3.1356972333006656E-4</v>
      </c>
      <c r="JA6" s="165">
        <f t="shared" si="106"/>
        <v>3.4594701489885378E-4</v>
      </c>
      <c r="JB6" s="165">
        <f t="shared" si="106"/>
        <v>3.8119060136666691E-4</v>
      </c>
      <c r="JC6" s="165">
        <f t="shared" si="106"/>
        <v>4.1949994927038381E-4</v>
      </c>
      <c r="JD6" s="165">
        <f t="shared" si="106"/>
        <v>4.6108264205801551E-4</v>
      </c>
      <c r="JE6" s="165">
        <f t="shared" si="106"/>
        <v>5.0615410727789314E-4</v>
      </c>
      <c r="JF6" s="165">
        <f t="shared" si="106"/>
        <v>5.549372651796954E-4</v>
      </c>
      <c r="JG6" s="165">
        <f t="shared" si="106"/>
        <v>6.0766209370264983E-4</v>
      </c>
      <c r="JH6" s="165">
        <f t="shared" si="106"/>
        <v>6.645651050978357E-4</v>
      </c>
      <c r="JI6" s="165">
        <f t="shared" si="106"/>
        <v>7.2588872977935755E-4</v>
      </c>
      <c r="JJ6" s="165">
        <f t="shared" si="106"/>
        <v>7.9188060342655754E-4</v>
      </c>
      <c r="JK6" s="165">
        <f t="shared" si="106"/>
        <v>8.6279275386899677E-4</v>
      </c>
      <c r="JL6" s="165">
        <f t="shared" si="106"/>
        <v>9.3888068487934801E-4</v>
      </c>
      <c r="JM6" s="165">
        <f t="shared" si="106"/>
        <v>1.0204023546774813E-3</v>
      </c>
      <c r="JN6" s="165">
        <f t="shared" si="106"/>
        <v>1.1076170477117013E-3</v>
      </c>
      <c r="JO6" s="165">
        <f t="shared" si="106"/>
        <v>1.2007841391289075E-3</v>
      </c>
      <c r="JP6" s="165">
        <f t="shared" si="106"/>
        <v>1.3001617522719207E-3</v>
      </c>
      <c r="JQ6" s="165">
        <f t="shared" si="106"/>
        <v>1.4060053105456117E-3</v>
      </c>
      <c r="JR6" s="165">
        <f t="shared" si="106"/>
        <v>1.5185659860684918E-3</v>
      </c>
      <c r="JS6" s="165">
        <f t="shared" si="106"/>
        <v>1.6380890486667144E-3</v>
      </c>
      <c r="JT6" s="165">
        <f t="shared" si="106"/>
        <v>1.7648121199651137E-3</v>
      </c>
      <c r="JU6" s="165">
        <f t="shared" si="106"/>
        <v>1.8989633385755394E-3</v>
      </c>
      <c r="JV6" s="165">
        <f t="shared" si="106"/>
        <v>2.0407594436657977E-3</v>
      </c>
      <c r="JW6" s="165">
        <f t="shared" si="106"/>
        <v>2.1904037855009573E-3</v>
      </c>
      <c r="JX6" s="165">
        <f t="shared" si="106"/>
        <v>2.3480842728692899E-3</v>
      </c>
      <c r="JY6" s="165">
        <f t="shared" si="106"/>
        <v>2.5139712686232298E-3</v>
      </c>
      <c r="JZ6" s="165">
        <f t="shared" si="106"/>
        <v>2.6882154458660427E-3</v>
      </c>
      <c r="KA6" s="165">
        <f t="shared" si="106"/>
        <v>2.8709456185807675E-3</v>
      </c>
      <c r="KB6" s="165">
        <f t="shared" si="106"/>
        <v>3.0622665617123213E-3</v>
      </c>
      <c r="KC6" s="165">
        <f t="shared" si="106"/>
        <v>3.2622568368586798E-3</v>
      </c>
      <c r="KD6" s="165">
        <f t="shared" si="106"/>
        <v>3.4709666407844579E-3</v>
      </c>
      <c r="KE6" s="165">
        <f t="shared" si="106"/>
        <v>3.6884156949219776E-3</v>
      </c>
      <c r="KF6" s="165">
        <f t="shared" si="106"/>
        <v>3.9145911948526256E-3</v>
      </c>
      <c r="KG6" s="165">
        <f t="shared" si="107"/>
        <v>4.14944583944737E-3</v>
      </c>
      <c r="KH6" s="165">
        <f t="shared" si="107"/>
        <v>4.392895959872585E-3</v>
      </c>
      <c r="KI6" s="165">
        <f t="shared" si="107"/>
        <v>4.644819769019635E-3</v>
      </c>
      <c r="KJ6" s="165">
        <f t="shared" si="107"/>
        <v>4.9050557520790945E-3</v>
      </c>
      <c r="KK6" s="165">
        <f t="shared" si="107"/>
        <v>5.1734012189397398E-3</v>
      </c>
      <c r="KL6" s="165">
        <f t="shared" si="107"/>
        <v>5.4496110388367871E-3</v>
      </c>
      <c r="KM6" s="165">
        <f t="shared" si="107"/>
        <v>5.7333965771939523E-3</v>
      </c>
      <c r="KN6" s="165">
        <f t="shared" si="107"/>
        <v>6.0244248538924667E-3</v>
      </c>
      <c r="KO6" s="165">
        <f t="shared" si="107"/>
        <v>6.3223179412527529E-3</v>
      </c>
      <c r="KP6" s="165">
        <f t="shared" si="107"/>
        <v>6.6266526188289779E-3</v>
      </c>
      <c r="KQ6" s="165">
        <f t="shared" si="107"/>
        <v>6.9369603006946348E-3</v>
      </c>
      <c r="KR6" s="165">
        <f t="shared" si="107"/>
        <v>7.2527272492424813E-3</v>
      </c>
      <c r="KS6" s="165">
        <f t="shared" si="107"/>
        <v>7.5733950876422972E-3</v>
      </c>
      <c r="KT6" s="165">
        <f t="shared" si="107"/>
        <v>7.8983616210054671E-3</v>
      </c>
      <c r="KU6" s="165">
        <f t="shared" si="107"/>
        <v>8.2269819740103563E-3</v>
      </c>
      <c r="KV6" s="165">
        <f t="shared" si="107"/>
        <v>8.5585700502637981E-3</v>
      </c>
      <c r="KW6" s="165">
        <f t="shared" si="107"/>
        <v>8.8924003160321119E-3</v>
      </c>
      <c r="KX6" s="165">
        <f t="shared" si="107"/>
        <v>9.2277099081931463E-3</v>
      </c>
      <c r="KY6" s="165">
        <f t="shared" si="107"/>
        <v>9.5637010633644777E-3</v>
      </c>
      <c r="KZ6" s="165">
        <f t="shared" si="107"/>
        <v>9.8995438621813179E-3</v>
      </c>
      <c r="LA6" s="165">
        <f t="shared" si="107"/>
        <v>1.0234379279660876E-2</v>
      </c>
      <c r="LB6" s="165">
        <f t="shared" si="107"/>
        <v>1.0567322529531091E-2</v>
      </c>
      <c r="LC6" s="165">
        <f t="shared" si="107"/>
        <v>1.0897466687354555E-2</v>
      </c>
      <c r="LD6" s="165">
        <f t="shared" si="107"/>
        <v>1.1223886574278684E-2</v>
      </c>
      <c r="LE6" s="165">
        <f t="shared" si="107"/>
        <v>1.1545642880326367E-2</v>
      </c>
      <c r="LF6" s="165">
        <f t="shared" si="107"/>
        <v>1.1861786503343527E-2</v>
      </c>
      <c r="LG6" s="165">
        <f t="shared" si="107"/>
        <v>1.2171363077077149E-2</v>
      </c>
      <c r="LH6" s="165">
        <f t="shared" si="107"/>
        <v>1.2473417659404023E-2</v>
      </c>
      <c r="LI6" s="165">
        <f t="shared" si="107"/>
        <v>1.2766999549500193E-2</v>
      </c>
      <c r="LJ6" s="165">
        <f t="shared" si="107"/>
        <v>1.3051167200765794E-2</v>
      </c>
      <c r="LK6" s="165">
        <f t="shared" si="107"/>
        <v>1.33249931946286E-2</v>
      </c>
      <c r="LL6" s="165">
        <f t="shared" si="107"/>
        <v>1.3587569238968717E-2</v>
      </c>
      <c r="LM6" s="165">
        <f t="shared" si="107"/>
        <v>1.3838011153859818E-2</v>
      </c>
      <c r="LN6" s="165">
        <f t="shared" si="107"/>
        <v>1.4075463806628307E-2</v>
      </c>
      <c r="LO6" s="165">
        <f t="shared" si="107"/>
        <v>1.429910595790676E-2</v>
      </c>
      <c r="LP6" s="165">
        <f t="shared" si="107"/>
        <v>1.4508154980412509E-2</v>
      </c>
      <c r="LQ6" s="165">
        <f t="shared" si="107"/>
        <v>1.4701871412623801E-2</v>
      </c>
      <c r="LR6" s="165">
        <f t="shared" si="107"/>
        <v>1.4879563310355321E-2</v>
      </c>
      <c r="LS6" s="165">
        <f t="shared" si="107"/>
        <v>1.5040590360450174E-2</v>
      </c>
      <c r="LT6" s="165">
        <f t="shared" si="107"/>
        <v>1.5184367722397923E-2</v>
      </c>
      <c r="LU6" s="165">
        <f t="shared" si="107"/>
        <v>1.531036956564585E-2</v>
      </c>
      <c r="LV6" s="165">
        <f t="shared" si="107"/>
        <v>1.5418132272675272E-2</v>
      </c>
      <c r="LW6" s="165">
        <f t="shared" si="107"/>
        <v>1.5507257280544924E-2</v>
      </c>
      <c r="LX6" s="165">
        <f t="shared" si="107"/>
        <v>1.5577413536532346E-2</v>
      </c>
      <c r="LY6" s="165">
        <f t="shared" si="107"/>
        <v>1.56283395467018E-2</v>
      </c>
      <c r="LZ6" s="165">
        <f t="shared" si="107"/>
        <v>1.565984499965933E-2</v>
      </c>
      <c r="MA6" s="165">
        <f t="shared" si="107"/>
        <v>1.56718119513851E-2</v>
      </c>
      <c r="MB6" s="165">
        <f t="shared" si="107"/>
        <v>1.5664195560820309E-2</v>
      </c>
      <c r="MC6" s="165">
        <f t="shared" si="107"/>
        <v>1.563702436978856E-2</v>
      </c>
      <c r="MD6" s="165">
        <f t="shared" si="107"/>
        <v>1.5590400124806357E-2</v>
      </c>
      <c r="ME6" s="165">
        <f t="shared" si="107"/>
        <v>1.5524497142339534E-2</v>
      </c>
      <c r="MF6" s="165">
        <f t="shared" si="107"/>
        <v>1.5439561223047009E-2</v>
      </c>
      <c r="MG6" s="165">
        <f t="shared" si="107"/>
        <v>1.5335908124475901E-2</v>
      </c>
      <c r="MH6" s="165">
        <f t="shared" si="107"/>
        <v>1.5213921605488415E-2</v>
      </c>
      <c r="MI6" s="165">
        <f t="shared" si="107"/>
        <v>1.5074051059369009E-2</v>
      </c>
      <c r="MJ6" s="165">
        <f t="shared" si="107"/>
        <v>1.4916808756039625E-2</v>
      </c>
      <c r="MK6" s="165">
        <f t="shared" si="107"/>
        <v>1.4742766717063606E-2</v>
      </c>
      <c r="ML6" s="165">
        <f t="shared" si="107"/>
        <v>1.4552553250110156E-2</v>
      </c>
      <c r="MM6" s="165">
        <f t="shared" si="107"/>
        <v>1.434684917225032E-2</v>
      </c>
      <c r="MN6" s="165">
        <f t="shared" si="107"/>
        <v>1.4126383753834482E-2</v>
      </c>
      <c r="MO6" s="165">
        <f t="shared" si="107"/>
        <v>1.3891930416737714E-2</v>
      </c>
      <c r="MP6" s="165">
        <f t="shared" si="107"/>
        <v>1.3644302222434327E-2</v>
      </c>
      <c r="MQ6" s="165">
        <f t="shared" si="107"/>
        <v>1.3384347186662751E-2</v>
      </c>
      <c r="MR6" s="165">
        <f t="shared" si="107"/>
        <v>1.3112943458357696E-2</v>
      </c>
      <c r="MS6" s="165">
        <f t="shared" si="108"/>
        <v>1.2830994401053989E-2</v>
      </c>
      <c r="MT6" s="165">
        <f t="shared" si="108"/>
        <v>1.2539423615106918E-2</v>
      </c>
      <c r="MU6" s="165">
        <f t="shared" si="108"/>
        <v>1.2239169938832136E-2</v>
      </c>
      <c r="MV6" s="165">
        <f t="shared" si="108"/>
        <v>1.1931182466055141E-2</v>
      </c>
      <c r="MW6" s="165">
        <f t="shared" si="108"/>
        <v>1.1616415616590159E-2</v>
      </c>
      <c r="MX6" s="165">
        <f t="shared" si="108"/>
        <v>1.1295824294859655E-2</v>
      </c>
      <c r="MY6" s="165">
        <f t="shared" si="108"/>
        <v>1.0970359170241202E-2</v>
      </c>
      <c r="MZ6" s="165">
        <f t="shared" si="108"/>
        <v>1.0640962110813742E-2</v>
      </c>
      <c r="NA6" s="165">
        <f t="shared" si="108"/>
        <v>1.0308561799999031E-2</v>
      </c>
      <c r="NB6" s="165">
        <f t="shared" si="108"/>
        <v>9.9740695631875074E-3</v>
      </c>
      <c r="NC6" s="165">
        <f t="shared" si="108"/>
        <v>9.6383754288340701E-3</v>
      </c>
      <c r="ND6" s="165">
        <f t="shared" si="108"/>
        <v>9.302344445742787E-3</v>
      </c>
      <c r="NE6" s="165">
        <f t="shared" si="108"/>
        <v>8.9668132753661714E-3</v>
      </c>
      <c r="NF6" s="165">
        <f t="shared" si="108"/>
        <v>8.632587074960103E-3</v>
      </c>
      <c r="NG6" s="165">
        <f t="shared" si="108"/>
        <v>8.3004366843958954E-3</v>
      </c>
      <c r="NH6" s="165">
        <f t="shared" si="108"/>
        <v>7.9710961263717104E-3</v>
      </c>
      <c r="NI6" s="165">
        <f t="shared" si="108"/>
        <v>7.645260426721083E-3</v>
      </c>
      <c r="NJ6" s="165">
        <f t="shared" si="108"/>
        <v>7.3235837585195794E-3</v>
      </c>
      <c r="NK6" s="165">
        <f t="shared" si="108"/>
        <v>7.0066779107728133E-3</v>
      </c>
      <c r="NL6" s="165">
        <f t="shared" si="108"/>
        <v>6.6951110796594649E-3</v>
      </c>
      <c r="NM6" s="165">
        <f t="shared" si="108"/>
        <v>6.3894069776276362E-3</v>
      </c>
      <c r="NN6" s="165">
        <f t="shared" si="108"/>
        <v>6.0900442531262337E-3</v>
      </c>
      <c r="NO6" s="165">
        <f t="shared" si="108"/>
        <v>5.7974562114155876E-3</v>
      </c>
      <c r="NP6" s="165">
        <f t="shared" si="108"/>
        <v>5.512030824761191E-3</v>
      </c>
      <c r="NQ6" s="165">
        <f t="shared" si="108"/>
        <v>5.234111018385809E-3</v>
      </c>
      <c r="NR6" s="165">
        <f t="shared" si="108"/>
        <v>4.9639952168496985E-3</v>
      </c>
      <c r="NS6" s="165">
        <f t="shared" si="108"/>
        <v>4.7019381340543346E-3</v>
      </c>
      <c r="NT6" s="165">
        <f t="shared" si="108"/>
        <v>4.4481517888268571E-3</v>
      </c>
      <c r="NU6" s="165">
        <f t="shared" si="108"/>
        <v>4.2028067270420714E-3</v>
      </c>
      <c r="NV6" s="165">
        <f t="shared" si="108"/>
        <v>3.9660334304753896E-3</v>
      </c>
      <c r="NW6" s="165">
        <f t="shared" si="108"/>
        <v>3.7379238920491561E-3</v>
      </c>
      <c r="NX6" s="165">
        <f t="shared" si="108"/>
        <v>3.5185333368300993E-3</v>
      </c>
      <c r="NY6" s="165">
        <f t="shared" si="108"/>
        <v>3.3078820680481325E-3</v>
      </c>
      <c r="NZ6" s="165">
        <f t="shared" si="108"/>
        <v>3.1059574175250002E-3</v>
      </c>
      <c r="OA6" s="165">
        <f t="shared" si="108"/>
        <v>2.9127157802126893E-3</v>
      </c>
      <c r="OB6" s="165">
        <f t="shared" si="108"/>
        <v>2.728084713031262E-3</v>
      </c>
      <c r="OC6" s="165">
        <f t="shared" si="108"/>
        <v>2.5519650788479705E-3</v>
      </c>
      <c r="OD6" s="165">
        <f t="shared" si="108"/>
        <v>2.3842332172372932E-3</v>
      </c>
      <c r="OE6" s="165">
        <f t="shared" si="108"/>
        <v>2.2247431245872883E-3</v>
      </c>
      <c r="OF6" s="165">
        <f t="shared" si="108"/>
        <v>2.0733286271531559E-3</v>
      </c>
      <c r="OG6" s="165">
        <f t="shared" si="108"/>
        <v>1.9298055317860385E-3</v>
      </c>
      <c r="OH6" s="165">
        <f t="shared" si="108"/>
        <v>1.7939737402655857E-3</v>
      </c>
      <c r="OI6" s="165">
        <f t="shared" si="108"/>
        <v>1.6656193144207055E-3</v>
      </c>
      <c r="OJ6" s="165">
        <f t="shared" si="108"/>
        <v>1.5445164805170696E-3</v>
      </c>
      <c r="OK6" s="165">
        <f t="shared" si="108"/>
        <v>1.4304295627054261E-3</v>
      </c>
      <c r="OL6" s="165">
        <f t="shared" si="108"/>
        <v>1.3231148366460871E-3</v>
      </c>
      <c r="OM6" s="165">
        <f t="shared" si="108"/>
        <v>1.2223222957372668E-3</v>
      </c>
      <c r="ON6" s="165">
        <f t="shared" si="108"/>
        <v>1.1277973236646849E-3</v>
      </c>
      <c r="OO6" s="165">
        <f t="shared" si="108"/>
        <v>1.0392822682448253E-3</v>
      </c>
      <c r="OP6" s="165">
        <f t="shared" si="108"/>
        <v>9.5651791274341074E-4</v>
      </c>
      <c r="OQ6" s="165">
        <f t="shared" si="108"/>
        <v>8.79244842004376E-4</v>
      </c>
      <c r="OR6" s="165">
        <f t="shared" si="108"/>
        <v>8.0720470181483255E-4</v>
      </c>
      <c r="OS6" s="165">
        <f t="shared" si="108"/>
        <v>7.4014135095129454E-4</v>
      </c>
      <c r="OT6" s="165">
        <f t="shared" si="108"/>
        <v>6.7780190629633508E-4</v>
      </c>
      <c r="OU6" s="165">
        <f t="shared" si="108"/>
        <v>6.1993768227889938E-4</v>
      </c>
      <c r="OV6" s="165">
        <f t="shared" si="108"/>
        <v>5.6630502667278976E-4</v>
      </c>
      <c r="OW6" s="165">
        <f t="shared" si="108"/>
        <v>5.1666605548478532E-4</v>
      </c>
      <c r="OX6" s="165">
        <f t="shared" si="108"/>
        <v>4.7078929027611596E-4</v>
      </c>
      <c r="OY6" s="165">
        <f t="shared" si="108"/>
        <v>4.2845020178905338E-4</v>
      </c>
      <c r="OZ6" s="165">
        <f t="shared" si="108"/>
        <v>3.8943166419584414E-4</v>
      </c>
      <c r="PA6" s="165">
        <f t="shared" si="108"/>
        <v>3.5352432465247599E-4</v>
      </c>
      <c r="PB6" s="165">
        <f t="shared" si="108"/>
        <v>3.2052689312800169E-4</v>
      </c>
      <c r="PC6" s="165">
        <f t="shared" si="108"/>
        <v>2.9024635769508939E-4</v>
      </c>
      <c r="PD6" s="165">
        <f t="shared" si="108"/>
        <v>2.6249813061352169E-4</v>
      </c>
      <c r="PE6" s="165">
        <f t="shared" si="109"/>
        <v>2.371061306202098E-4</v>
      </c>
      <c r="PF6" s="165">
        <f t="shared" si="109"/>
        <v>2.1390280686200939E-4</v>
      </c>
      <c r="PG6" s="165">
        <f t="shared" si="109"/>
        <v>1.9272910987657021E-4</v>
      </c>
      <c r="PH6" s="165">
        <f t="shared" si="109"/>
        <v>1.7343441494699897E-4</v>
      </c>
      <c r="PI6" s="165">
        <f t="shared" si="109"/>
        <v>1.558764030338005E-4</v>
      </c>
      <c r="PJ6" s="165">
        <f t="shared" si="109"/>
        <v>1.3992090432784991E-4</v>
      </c>
      <c r="PK6" s="165">
        <f t="shared" si="109"/>
        <v>1.2544170927642048E-4</v>
      </c>
      <c r="PL6" s="165">
        <f t="shared" si="109"/>
        <v>1.1232035171576195E-4</v>
      </c>
    </row>
    <row r="7" spans="1:429" x14ac:dyDescent="0.45">
      <c r="A7" s="4">
        <v>4</v>
      </c>
      <c r="B7" s="111">
        <v>-0.1</v>
      </c>
      <c r="C7" s="113"/>
      <c r="D7" s="118">
        <f t="shared" si="110"/>
        <v>108</v>
      </c>
      <c r="E7" s="91">
        <v>120</v>
      </c>
      <c r="F7" s="118">
        <f t="shared" si="111"/>
        <v>144</v>
      </c>
      <c r="G7" s="113"/>
      <c r="H7" s="110">
        <v>0.2</v>
      </c>
      <c r="I7" s="120">
        <f t="shared" si="0"/>
        <v>1</v>
      </c>
      <c r="J7" s="120">
        <f t="shared" si="1"/>
        <v>0.5</v>
      </c>
      <c r="K7" s="71">
        <f t="shared" si="112"/>
        <v>122</v>
      </c>
      <c r="L7" s="23" t="s">
        <v>3</v>
      </c>
      <c r="M7" s="55"/>
      <c r="N7" s="298">
        <v>10</v>
      </c>
      <c r="O7" s="72">
        <f>IF(AND(D7&gt;0,E7&gt;0,F7&gt;0),IF(ISBLANK(N7),IF(ISBLANK(L7),"",(F7-D7)*VLOOKUP(L7,VLookups!$A$4:$B$13,2,FALSE)),N7),"")</f>
        <v>10</v>
      </c>
      <c r="P7" s="73">
        <f t="shared" si="2"/>
        <v>100</v>
      </c>
      <c r="Q7" s="91">
        <v>150</v>
      </c>
      <c r="R7" s="265">
        <f>IF(AND(Q7&gt;0,E7&gt;0,NOT(O7="")),ABS(VLOOKUP($Q$1,VLookups!$A$43:$B$44,2,FALSE)-_xlfn.NORM.DIST(Q7,K7,O7,TRUE)),"")</f>
        <v>0.99744486966957202</v>
      </c>
      <c r="S7" s="90">
        <f>IF(AND($D7&gt;0,$E7&gt;0,$F7&gt;0,NOT(ISBLANK($L7))),_xlfn.NORM.INV(ABS(VLOOKUP($Q$1,VLookups!$A$43:$B$44,2,FALSE)-S$3),$K7,$O7),"")</f>
        <v>109.18448434455399</v>
      </c>
      <c r="T7" s="89">
        <f>IF(AND($D7&gt;0,$E7&gt;0,$F7&gt;0,NOT(ISBLANK($L7))),_xlfn.NORM.INV(ABS(VLOOKUP($Q$1,VLookups!$A$43:$B$44,2,FALSE)-T$3),$K7,$O7),"")</f>
        <v>134.81551565544601</v>
      </c>
      <c r="U7" s="90">
        <f>IF(AND($D7&gt;0,$E7&gt;0,$F7&gt;0,NOT(ISBLANK($L7))),_xlfn.NORM.INV(ABS(VLOOKUP($Q$1,VLookups!$A$43:$B$44,2,FALSE)-U$3),$K7,$O7),"")</f>
        <v>132.36433389493789</v>
      </c>
      <c r="V7" s="89">
        <f>IF(AND($D7&gt;0,$E7&gt;0,$F7&gt;0,NOT(ISBLANK($L7))),_xlfn.NORM.INV(ABS(VLOOKUP($Q$1,VLookups!$A$43:$B$44,2,FALSE)-V$3),$K7,$O7),"")</f>
        <v>130.41621233572914</v>
      </c>
      <c r="W7" s="90">
        <f>IF(AND($D7&gt;0,$E7&gt;0,$F7&gt;0,NOT(ISBLANK($L7))),_xlfn.NORM.INV(ABS(VLOOKUP($Q$1,VLookups!$A$43:$B$44,2,FALSE)-W$3),$K7,$O7),"")</f>
        <v>128.74489750196082</v>
      </c>
      <c r="X7" s="89">
        <f>IF(AND($D7&gt;0,$E7&gt;0,$F7&gt;0,NOT(ISBLANK($L7))),_xlfn.NORM.INV(ABS(VLOOKUP($Q$1,VLookups!$A$43:$B$44,2,FALSE)-X$3),$K7,$O7),"")</f>
        <v>127.24400512708041</v>
      </c>
      <c r="Y7" s="5"/>
      <c r="Z7" s="164">
        <f t="shared" si="113"/>
        <v>0.18</v>
      </c>
      <c r="AA7" s="47">
        <f t="shared" si="114"/>
        <v>101.99999999999932</v>
      </c>
      <c r="AB7" s="47">
        <f t="shared" si="116"/>
        <v>102.17999999999932</v>
      </c>
      <c r="AC7" s="47">
        <f t="shared" si="116"/>
        <v>102.35999999999933</v>
      </c>
      <c r="AD7" s="47">
        <f t="shared" si="116"/>
        <v>102.53999999999934</v>
      </c>
      <c r="AE7" s="47">
        <f t="shared" si="116"/>
        <v>102.71999999999935</v>
      </c>
      <c r="AF7" s="47">
        <f t="shared" si="116"/>
        <v>102.89999999999935</v>
      </c>
      <c r="AG7" s="47">
        <f t="shared" si="116"/>
        <v>103.07999999999936</v>
      </c>
      <c r="AH7" s="47">
        <f t="shared" si="116"/>
        <v>103.25999999999937</v>
      </c>
      <c r="AI7" s="47">
        <f t="shared" si="116"/>
        <v>103.43999999999937</v>
      </c>
      <c r="AJ7" s="47">
        <f t="shared" si="116"/>
        <v>103.61999999999938</v>
      </c>
      <c r="AK7" s="47">
        <f t="shared" si="116"/>
        <v>103.79999999999939</v>
      </c>
      <c r="AL7" s="47">
        <f t="shared" si="116"/>
        <v>103.97999999999939</v>
      </c>
      <c r="AM7" s="47">
        <f t="shared" si="116"/>
        <v>104.1599999999994</v>
      </c>
      <c r="AN7" s="47">
        <f t="shared" si="116"/>
        <v>104.33999999999941</v>
      </c>
      <c r="AO7" s="47">
        <f t="shared" si="116"/>
        <v>104.51999999999941</v>
      </c>
      <c r="AP7" s="47">
        <f t="shared" si="116"/>
        <v>104.69999999999942</v>
      </c>
      <c r="AQ7" s="47">
        <f t="shared" si="116"/>
        <v>104.87999999999943</v>
      </c>
      <c r="AR7" s="47">
        <f t="shared" si="116"/>
        <v>105.05999999999943</v>
      </c>
      <c r="AS7" s="47">
        <f t="shared" si="116"/>
        <v>105.23999999999944</v>
      </c>
      <c r="AT7" s="47">
        <f t="shared" si="116"/>
        <v>105.41999999999945</v>
      </c>
      <c r="AU7" s="47">
        <f t="shared" si="116"/>
        <v>105.59999999999945</v>
      </c>
      <c r="AV7" s="47">
        <f t="shared" si="116"/>
        <v>105.77999999999946</v>
      </c>
      <c r="AW7" s="47">
        <f t="shared" si="116"/>
        <v>105.95999999999947</v>
      </c>
      <c r="AX7" s="47">
        <f t="shared" si="116"/>
        <v>106.13999999999947</v>
      </c>
      <c r="AY7" s="47">
        <f t="shared" si="116"/>
        <v>106.31999999999948</v>
      </c>
      <c r="AZ7" s="47">
        <f t="shared" si="116"/>
        <v>106.49999999999949</v>
      </c>
      <c r="BA7" s="47">
        <f t="shared" si="116"/>
        <v>106.6799999999995</v>
      </c>
      <c r="BB7" s="47">
        <f t="shared" si="116"/>
        <v>106.8599999999995</v>
      </c>
      <c r="BC7" s="47">
        <f t="shared" si="116"/>
        <v>107.03999999999951</v>
      </c>
      <c r="BD7" s="47">
        <f t="shared" si="116"/>
        <v>107.21999999999952</v>
      </c>
      <c r="BE7" s="47">
        <f t="shared" si="116"/>
        <v>107.39999999999952</v>
      </c>
      <c r="BF7" s="47">
        <f t="shared" si="116"/>
        <v>107.57999999999953</v>
      </c>
      <c r="BG7" s="47">
        <f t="shared" si="116"/>
        <v>107.75999999999954</v>
      </c>
      <c r="BH7" s="47">
        <f t="shared" si="116"/>
        <v>107.93999999999954</v>
      </c>
      <c r="BI7" s="47">
        <f t="shared" si="116"/>
        <v>108.11999999999955</v>
      </c>
      <c r="BJ7" s="47">
        <f t="shared" si="116"/>
        <v>108.29999999999956</v>
      </c>
      <c r="BK7" s="47">
        <f t="shared" si="116"/>
        <v>108.47999999999956</v>
      </c>
      <c r="BL7" s="47">
        <f t="shared" si="116"/>
        <v>108.65999999999957</v>
      </c>
      <c r="BM7" s="47">
        <f t="shared" si="116"/>
        <v>108.83999999999958</v>
      </c>
      <c r="BN7" s="47">
        <f t="shared" si="116"/>
        <v>109.01999999999958</v>
      </c>
      <c r="BO7" s="47">
        <f t="shared" si="116"/>
        <v>109.19999999999959</v>
      </c>
      <c r="BP7" s="47">
        <f t="shared" si="116"/>
        <v>109.3799999999996</v>
      </c>
      <c r="BQ7" s="47">
        <f t="shared" si="116"/>
        <v>109.5599999999996</v>
      </c>
      <c r="BR7" s="47">
        <f t="shared" si="116"/>
        <v>109.73999999999961</v>
      </c>
      <c r="BS7" s="47">
        <f t="shared" si="116"/>
        <v>109.91999999999962</v>
      </c>
      <c r="BT7" s="47">
        <f t="shared" si="116"/>
        <v>110.09999999999962</v>
      </c>
      <c r="BU7" s="47">
        <f t="shared" si="116"/>
        <v>110.27999999999963</v>
      </c>
      <c r="BV7" s="47">
        <f t="shared" si="116"/>
        <v>110.45999999999964</v>
      </c>
      <c r="BW7" s="47">
        <f t="shared" si="116"/>
        <v>110.63999999999965</v>
      </c>
      <c r="BX7" s="47">
        <f t="shared" si="116"/>
        <v>110.81999999999965</v>
      </c>
      <c r="BY7" s="47">
        <f t="shared" si="116"/>
        <v>110.99999999999966</v>
      </c>
      <c r="BZ7" s="47">
        <f t="shared" si="116"/>
        <v>111.17999999999967</v>
      </c>
      <c r="CA7" s="47">
        <f t="shared" si="116"/>
        <v>111.35999999999967</v>
      </c>
      <c r="CB7" s="47">
        <f t="shared" si="116"/>
        <v>111.53999999999968</v>
      </c>
      <c r="CC7" s="47">
        <f t="shared" si="116"/>
        <v>111.71999999999969</v>
      </c>
      <c r="CD7" s="47">
        <f t="shared" si="116"/>
        <v>111.89999999999969</v>
      </c>
      <c r="CE7" s="47">
        <f t="shared" si="116"/>
        <v>112.0799999999997</v>
      </c>
      <c r="CF7" s="47">
        <f t="shared" si="116"/>
        <v>112.25999999999971</v>
      </c>
      <c r="CG7" s="47">
        <f t="shared" si="116"/>
        <v>112.43999999999971</v>
      </c>
      <c r="CH7" s="47">
        <f t="shared" si="116"/>
        <v>112.61999999999972</v>
      </c>
      <c r="CI7" s="47">
        <f t="shared" si="116"/>
        <v>112.79999999999973</v>
      </c>
      <c r="CJ7" s="47">
        <f t="shared" si="116"/>
        <v>112.97999999999973</v>
      </c>
      <c r="CK7" s="47">
        <f t="shared" si="116"/>
        <v>113.15999999999974</v>
      </c>
      <c r="CL7" s="47">
        <f t="shared" si="116"/>
        <v>113.33999999999975</v>
      </c>
      <c r="CM7" s="47">
        <f t="shared" si="116"/>
        <v>113.51999999999975</v>
      </c>
      <c r="CN7" s="47">
        <f t="shared" si="4"/>
        <v>113.69999999999976</v>
      </c>
      <c r="CO7" s="47">
        <f t="shared" si="4"/>
        <v>113.87999999999977</v>
      </c>
      <c r="CP7" s="47">
        <f t="shared" si="4"/>
        <v>114.05999999999977</v>
      </c>
      <c r="CQ7" s="47">
        <f t="shared" si="4"/>
        <v>114.23999999999978</v>
      </c>
      <c r="CR7" s="47">
        <f t="shared" si="4"/>
        <v>114.41999999999979</v>
      </c>
      <c r="CS7" s="47">
        <f t="shared" si="4"/>
        <v>114.5999999999998</v>
      </c>
      <c r="CT7" s="47">
        <f t="shared" si="4"/>
        <v>114.7799999999998</v>
      </c>
      <c r="CU7" s="47">
        <f t="shared" si="4"/>
        <v>114.95999999999981</v>
      </c>
      <c r="CV7" s="47">
        <f t="shared" si="4"/>
        <v>115.13999999999982</v>
      </c>
      <c r="CW7" s="47">
        <f t="shared" si="4"/>
        <v>115.31999999999982</v>
      </c>
      <c r="CX7" s="47">
        <f t="shared" si="4"/>
        <v>115.49999999999983</v>
      </c>
      <c r="CY7" s="47">
        <f t="shared" si="4"/>
        <v>115.67999999999984</v>
      </c>
      <c r="CZ7" s="47">
        <f t="shared" si="4"/>
        <v>115.85999999999984</v>
      </c>
      <c r="DA7" s="47">
        <f t="shared" si="4"/>
        <v>116.03999999999985</v>
      </c>
      <c r="DB7" s="47">
        <f t="shared" si="4"/>
        <v>116.21999999999986</v>
      </c>
      <c r="DC7" s="47">
        <f t="shared" si="4"/>
        <v>116.39999999999986</v>
      </c>
      <c r="DD7" s="47">
        <f t="shared" si="4"/>
        <v>116.57999999999987</v>
      </c>
      <c r="DE7" s="47">
        <f t="shared" si="4"/>
        <v>116.75999999999988</v>
      </c>
      <c r="DF7" s="47">
        <f t="shared" si="4"/>
        <v>116.93999999999988</v>
      </c>
      <c r="DG7" s="47">
        <f t="shared" si="4"/>
        <v>117.11999999999989</v>
      </c>
      <c r="DH7" s="47">
        <f t="shared" si="4"/>
        <v>117.2999999999999</v>
      </c>
      <c r="DI7" s="47">
        <f t="shared" si="4"/>
        <v>117.4799999999999</v>
      </c>
      <c r="DJ7" s="47">
        <f t="shared" si="4"/>
        <v>117.65999999999991</v>
      </c>
      <c r="DK7" s="47">
        <f t="shared" si="4"/>
        <v>117.83999999999992</v>
      </c>
      <c r="DL7" s="47">
        <f t="shared" si="4"/>
        <v>118.01999999999992</v>
      </c>
      <c r="DM7" s="47">
        <f t="shared" si="4"/>
        <v>118.19999999999993</v>
      </c>
      <c r="DN7" s="47">
        <f t="shared" si="4"/>
        <v>118.37999999999994</v>
      </c>
      <c r="DO7" s="47">
        <f t="shared" si="4"/>
        <v>118.55999999999995</v>
      </c>
      <c r="DP7" s="47">
        <f t="shared" si="4"/>
        <v>118.73999999999995</v>
      </c>
      <c r="DQ7" s="47">
        <f t="shared" si="4"/>
        <v>118.91999999999996</v>
      </c>
      <c r="DR7" s="47">
        <f t="shared" si="4"/>
        <v>119.09999999999997</v>
      </c>
      <c r="DS7" s="47">
        <f t="shared" si="4"/>
        <v>119.27999999999997</v>
      </c>
      <c r="DT7" s="47">
        <f t="shared" si="4"/>
        <v>119.45999999999998</v>
      </c>
      <c r="DU7" s="47">
        <f t="shared" si="4"/>
        <v>119.63999999999999</v>
      </c>
      <c r="DV7" s="47">
        <f t="shared" si="4"/>
        <v>119.82</v>
      </c>
      <c r="DW7" s="179">
        <f t="shared" si="115"/>
        <v>120</v>
      </c>
      <c r="DX7" s="47">
        <f t="shared" si="5"/>
        <v>120.18</v>
      </c>
      <c r="DY7" s="47">
        <f t="shared" si="6"/>
        <v>120.36000000000001</v>
      </c>
      <c r="DZ7" s="47">
        <f t="shared" si="7"/>
        <v>120.54000000000002</v>
      </c>
      <c r="EA7" s="47">
        <f t="shared" si="8"/>
        <v>120.72000000000003</v>
      </c>
      <c r="EB7" s="47">
        <f t="shared" si="9"/>
        <v>120.90000000000003</v>
      </c>
      <c r="EC7" s="47">
        <f t="shared" si="10"/>
        <v>121.08000000000004</v>
      </c>
      <c r="ED7" s="47">
        <f t="shared" si="11"/>
        <v>121.26000000000005</v>
      </c>
      <c r="EE7" s="47">
        <f t="shared" si="12"/>
        <v>121.44000000000005</v>
      </c>
      <c r="EF7" s="47">
        <f t="shared" si="13"/>
        <v>121.62000000000006</v>
      </c>
      <c r="EG7" s="47">
        <f t="shared" si="14"/>
        <v>121.80000000000007</v>
      </c>
      <c r="EH7" s="47">
        <f t="shared" si="15"/>
        <v>121.98000000000008</v>
      </c>
      <c r="EI7" s="47">
        <f t="shared" si="16"/>
        <v>122.16000000000008</v>
      </c>
      <c r="EJ7" s="47">
        <f t="shared" si="17"/>
        <v>122.34000000000009</v>
      </c>
      <c r="EK7" s="47">
        <f t="shared" si="18"/>
        <v>122.5200000000001</v>
      </c>
      <c r="EL7" s="47">
        <f t="shared" si="19"/>
        <v>122.7000000000001</v>
      </c>
      <c r="EM7" s="47">
        <f t="shared" si="20"/>
        <v>122.88000000000011</v>
      </c>
      <c r="EN7" s="47">
        <f t="shared" si="21"/>
        <v>123.06000000000012</v>
      </c>
      <c r="EO7" s="47">
        <f t="shared" si="22"/>
        <v>123.24000000000012</v>
      </c>
      <c r="EP7" s="47">
        <f t="shared" si="23"/>
        <v>123.42000000000013</v>
      </c>
      <c r="EQ7" s="47">
        <f t="shared" si="24"/>
        <v>123.60000000000014</v>
      </c>
      <c r="ER7" s="47">
        <f t="shared" si="25"/>
        <v>123.78000000000014</v>
      </c>
      <c r="ES7" s="47">
        <f t="shared" si="26"/>
        <v>123.96000000000015</v>
      </c>
      <c r="ET7" s="47">
        <f t="shared" si="27"/>
        <v>124.14000000000016</v>
      </c>
      <c r="EU7" s="47">
        <f t="shared" si="28"/>
        <v>124.32000000000016</v>
      </c>
      <c r="EV7" s="47">
        <f t="shared" si="29"/>
        <v>124.50000000000017</v>
      </c>
      <c r="EW7" s="47">
        <f t="shared" si="30"/>
        <v>124.68000000000018</v>
      </c>
      <c r="EX7" s="47">
        <f t="shared" si="31"/>
        <v>124.86000000000018</v>
      </c>
      <c r="EY7" s="47">
        <f t="shared" si="32"/>
        <v>125.04000000000019</v>
      </c>
      <c r="EZ7" s="47">
        <f t="shared" si="33"/>
        <v>125.2200000000002</v>
      </c>
      <c r="FA7" s="47">
        <f t="shared" si="34"/>
        <v>125.4000000000002</v>
      </c>
      <c r="FB7" s="47">
        <f t="shared" si="35"/>
        <v>125.58000000000021</v>
      </c>
      <c r="FC7" s="47">
        <f t="shared" si="36"/>
        <v>125.76000000000022</v>
      </c>
      <c r="FD7" s="47">
        <f t="shared" si="37"/>
        <v>125.94000000000023</v>
      </c>
      <c r="FE7" s="47">
        <f t="shared" si="38"/>
        <v>126.12000000000023</v>
      </c>
      <c r="FF7" s="47">
        <f t="shared" si="39"/>
        <v>126.30000000000024</v>
      </c>
      <c r="FG7" s="47">
        <f t="shared" si="40"/>
        <v>126.48000000000025</v>
      </c>
      <c r="FH7" s="47">
        <f t="shared" si="41"/>
        <v>126.66000000000025</v>
      </c>
      <c r="FI7" s="47">
        <f t="shared" si="42"/>
        <v>126.84000000000026</v>
      </c>
      <c r="FJ7" s="47">
        <f t="shared" si="43"/>
        <v>127.02000000000027</v>
      </c>
      <c r="FK7" s="47">
        <f t="shared" si="44"/>
        <v>127.20000000000027</v>
      </c>
      <c r="FL7" s="47">
        <f t="shared" si="45"/>
        <v>127.38000000000028</v>
      </c>
      <c r="FM7" s="47">
        <f t="shared" si="46"/>
        <v>127.56000000000029</v>
      </c>
      <c r="FN7" s="47">
        <f t="shared" si="47"/>
        <v>127.74000000000029</v>
      </c>
      <c r="FO7" s="47">
        <f t="shared" si="48"/>
        <v>127.9200000000003</v>
      </c>
      <c r="FP7" s="47">
        <f t="shared" si="49"/>
        <v>128.10000000000031</v>
      </c>
      <c r="FQ7" s="47">
        <f t="shared" si="50"/>
        <v>128.28000000000031</v>
      </c>
      <c r="FR7" s="47">
        <f t="shared" si="51"/>
        <v>128.46000000000032</v>
      </c>
      <c r="FS7" s="47">
        <f t="shared" si="52"/>
        <v>128.64000000000033</v>
      </c>
      <c r="FT7" s="47">
        <f t="shared" si="53"/>
        <v>128.82000000000033</v>
      </c>
      <c r="FU7" s="47">
        <f t="shared" si="54"/>
        <v>129.00000000000034</v>
      </c>
      <c r="FV7" s="47">
        <f t="shared" si="55"/>
        <v>129.18000000000035</v>
      </c>
      <c r="FW7" s="47">
        <f t="shared" si="56"/>
        <v>129.36000000000035</v>
      </c>
      <c r="FX7" s="47">
        <f t="shared" si="57"/>
        <v>129.54000000000036</v>
      </c>
      <c r="FY7" s="47">
        <f t="shared" si="58"/>
        <v>129.72000000000037</v>
      </c>
      <c r="FZ7" s="47">
        <f t="shared" si="59"/>
        <v>129.90000000000038</v>
      </c>
      <c r="GA7" s="47">
        <f t="shared" si="60"/>
        <v>130.08000000000038</v>
      </c>
      <c r="GB7" s="47">
        <f t="shared" si="61"/>
        <v>130.26000000000039</v>
      </c>
      <c r="GC7" s="47">
        <f t="shared" si="62"/>
        <v>130.4400000000004</v>
      </c>
      <c r="GD7" s="47">
        <f t="shared" si="63"/>
        <v>130.6200000000004</v>
      </c>
      <c r="GE7" s="47">
        <f t="shared" si="64"/>
        <v>130.80000000000041</v>
      </c>
      <c r="GF7" s="47">
        <f t="shared" si="65"/>
        <v>130.98000000000042</v>
      </c>
      <c r="GG7" s="47">
        <f t="shared" si="66"/>
        <v>131.16000000000042</v>
      </c>
      <c r="GH7" s="47">
        <f t="shared" si="67"/>
        <v>131.34000000000043</v>
      </c>
      <c r="GI7" s="47">
        <f t="shared" si="68"/>
        <v>131.52000000000044</v>
      </c>
      <c r="GJ7" s="47">
        <f t="shared" si="69"/>
        <v>131.70000000000044</v>
      </c>
      <c r="GK7" s="47">
        <f t="shared" si="70"/>
        <v>131.88000000000045</v>
      </c>
      <c r="GL7" s="47">
        <f t="shared" si="71"/>
        <v>132.06000000000046</v>
      </c>
      <c r="GM7" s="47">
        <f t="shared" si="72"/>
        <v>132.24000000000046</v>
      </c>
      <c r="GN7" s="47">
        <f t="shared" si="73"/>
        <v>132.42000000000047</v>
      </c>
      <c r="GO7" s="47">
        <f t="shared" si="74"/>
        <v>132.60000000000048</v>
      </c>
      <c r="GP7" s="47">
        <f t="shared" si="75"/>
        <v>132.78000000000048</v>
      </c>
      <c r="GQ7" s="47">
        <f t="shared" si="76"/>
        <v>132.96000000000049</v>
      </c>
      <c r="GR7" s="47">
        <f t="shared" si="77"/>
        <v>133.1400000000005</v>
      </c>
      <c r="GS7" s="47">
        <f t="shared" si="78"/>
        <v>133.3200000000005</v>
      </c>
      <c r="GT7" s="47">
        <f t="shared" si="79"/>
        <v>133.50000000000051</v>
      </c>
      <c r="GU7" s="47">
        <f t="shared" si="80"/>
        <v>133.68000000000052</v>
      </c>
      <c r="GV7" s="47">
        <f t="shared" si="81"/>
        <v>133.86000000000053</v>
      </c>
      <c r="GW7" s="47">
        <f t="shared" si="82"/>
        <v>134.04000000000053</v>
      </c>
      <c r="GX7" s="47">
        <f t="shared" si="83"/>
        <v>134.22000000000054</v>
      </c>
      <c r="GY7" s="47">
        <f t="shared" si="84"/>
        <v>134.40000000000055</v>
      </c>
      <c r="GZ7" s="47">
        <f t="shared" si="85"/>
        <v>134.58000000000055</v>
      </c>
      <c r="HA7" s="47">
        <f t="shared" si="86"/>
        <v>134.76000000000056</v>
      </c>
      <c r="HB7" s="47">
        <f t="shared" si="87"/>
        <v>134.94000000000057</v>
      </c>
      <c r="HC7" s="47">
        <f t="shared" si="88"/>
        <v>135.12000000000057</v>
      </c>
      <c r="HD7" s="47">
        <f t="shared" si="89"/>
        <v>135.30000000000058</v>
      </c>
      <c r="HE7" s="47">
        <f t="shared" si="90"/>
        <v>135.48000000000059</v>
      </c>
      <c r="HF7" s="47">
        <f t="shared" si="91"/>
        <v>135.66000000000059</v>
      </c>
      <c r="HG7" s="47">
        <f t="shared" si="92"/>
        <v>135.8400000000006</v>
      </c>
      <c r="HH7" s="47">
        <f t="shared" si="93"/>
        <v>136.02000000000061</v>
      </c>
      <c r="HI7" s="47">
        <f t="shared" si="94"/>
        <v>136.20000000000061</v>
      </c>
      <c r="HJ7" s="47">
        <f t="shared" si="95"/>
        <v>136.38000000000062</v>
      </c>
      <c r="HK7" s="47">
        <f t="shared" si="96"/>
        <v>136.56000000000063</v>
      </c>
      <c r="HL7" s="47">
        <f t="shared" si="97"/>
        <v>136.74000000000063</v>
      </c>
      <c r="HM7" s="47">
        <f t="shared" si="98"/>
        <v>136.92000000000064</v>
      </c>
      <c r="HN7" s="47">
        <f t="shared" si="99"/>
        <v>137.10000000000065</v>
      </c>
      <c r="HO7" s="47">
        <f t="shared" si="100"/>
        <v>137.28000000000065</v>
      </c>
      <c r="HP7" s="47">
        <f t="shared" si="101"/>
        <v>137.46000000000066</v>
      </c>
      <c r="HQ7" s="47">
        <f t="shared" si="102"/>
        <v>137.64000000000067</v>
      </c>
      <c r="HR7" s="47">
        <f t="shared" si="103"/>
        <v>137.82000000000068</v>
      </c>
      <c r="HS7" s="47">
        <f t="shared" si="104"/>
        <v>138.00000000000068</v>
      </c>
      <c r="HT7" s="165">
        <f t="shared" si="105"/>
        <v>5.3990966513180671E-3</v>
      </c>
      <c r="HU7" s="165">
        <f t="shared" si="106"/>
        <v>5.5960984679706786E-3</v>
      </c>
      <c r="HV7" s="165">
        <f t="shared" si="106"/>
        <v>5.7984094824607337E-3</v>
      </c>
      <c r="HW7" s="165">
        <f t="shared" si="106"/>
        <v>6.0060881880796835E-3</v>
      </c>
      <c r="HX7" s="165">
        <f t="shared" si="106"/>
        <v>6.2191898730825793E-3</v>
      </c>
      <c r="HY7" s="165">
        <f t="shared" si="106"/>
        <v>6.4377664329961382E-3</v>
      </c>
      <c r="HZ7" s="165">
        <f t="shared" si="106"/>
        <v>6.6618661818286812E-3</v>
      </c>
      <c r="IA7" s="165">
        <f t="shared" si="106"/>
        <v>6.8915336625163604E-3</v>
      </c>
      <c r="IB7" s="165">
        <f t="shared" si="106"/>
        <v>7.1268094569536186E-3</v>
      </c>
      <c r="IC7" s="165">
        <f t="shared" si="106"/>
        <v>7.36772999596898E-3</v>
      </c>
      <c r="ID7" s="165">
        <f t="shared" si="106"/>
        <v>7.6143273696198822E-3</v>
      </c>
      <c r="IE7" s="165">
        <f t="shared" si="106"/>
        <v>7.8666291381923742E-3</v>
      </c>
      <c r="IF7" s="165">
        <f t="shared" si="106"/>
        <v>8.1246581443029358E-3</v>
      </c>
      <c r="IG7" s="165">
        <f t="shared" si="106"/>
        <v>8.3884323265105594E-3</v>
      </c>
      <c r="IH7" s="165">
        <f t="shared" si="106"/>
        <v>8.6579645348572581E-3</v>
      </c>
      <c r="II7" s="165">
        <f t="shared" si="106"/>
        <v>8.9332623487646048E-3</v>
      </c>
      <c r="IJ7" s="165">
        <f t="shared" si="106"/>
        <v>9.2143278977223474E-3</v>
      </c>
      <c r="IK7" s="165">
        <f t="shared" si="106"/>
        <v>9.5011576852128202E-3</v>
      </c>
      <c r="IL7" s="165">
        <f t="shared" si="106"/>
        <v>9.7937424163216397E-3</v>
      </c>
      <c r="IM7" s="165">
        <f t="shared" si="106"/>
        <v>1.0092066829490846E-2</v>
      </c>
      <c r="IN7" s="165">
        <f t="shared" si="106"/>
        <v>1.0396109532875491E-2</v>
      </c>
      <c r="IO7" s="165">
        <f t="shared" si="106"/>
        <v>1.0705842845768242E-2</v>
      </c>
      <c r="IP7" s="165">
        <f t="shared" si="106"/>
        <v>1.1021232645559225E-2</v>
      </c>
      <c r="IQ7" s="165">
        <f t="shared" si="106"/>
        <v>1.1342238220699673E-2</v>
      </c>
      <c r="IR7" s="165">
        <f t="shared" si="106"/>
        <v>1.1668812130138215E-2</v>
      </c>
      <c r="IS7" s="165">
        <f t="shared" si="106"/>
        <v>1.2000900069697611E-2</v>
      </c>
      <c r="IT7" s="165">
        <f t="shared" si="106"/>
        <v>1.2338440745857462E-2</v>
      </c>
      <c r="IU7" s="165">
        <f t="shared" si="106"/>
        <v>1.2681365757404953E-2</v>
      </c>
      <c r="IV7" s="165">
        <f t="shared" si="106"/>
        <v>1.3029599485410695E-2</v>
      </c>
      <c r="IW7" s="165">
        <f t="shared" si="106"/>
        <v>1.3383058991980615E-2</v>
      </c>
      <c r="IX7" s="165">
        <f t="shared" si="106"/>
        <v>1.374165392822722E-2</v>
      </c>
      <c r="IY7" s="165">
        <f t="shared" si="106"/>
        <v>1.4105286451894735E-2</v>
      </c>
      <c r="IZ7" s="165">
        <f t="shared" si="106"/>
        <v>1.4473851155062055E-2</v>
      </c>
      <c r="JA7" s="165">
        <f t="shared" si="106"/>
        <v>1.4847235002335996E-2</v>
      </c>
      <c r="JB7" s="165">
        <f t="shared" si="106"/>
        <v>1.5225317279934014E-2</v>
      </c>
      <c r="JC7" s="165">
        <f t="shared" si="106"/>
        <v>1.5607969556041138E-2</v>
      </c>
      <c r="JD7" s="165">
        <f t="shared" si="106"/>
        <v>1.5995055652809963E-2</v>
      </c>
      <c r="JE7" s="165">
        <f t="shared" si="106"/>
        <v>1.6386431630355195E-2</v>
      </c>
      <c r="JF7" s="165">
        <f t="shared" si="106"/>
        <v>1.6781945783075698E-2</v>
      </c>
      <c r="JG7" s="165">
        <f t="shared" si="106"/>
        <v>1.718143864861691E-2</v>
      </c>
      <c r="JH7" s="165">
        <f t="shared" si="106"/>
        <v>1.7584743029765319E-2</v>
      </c>
      <c r="JI7" s="165">
        <f t="shared" si="106"/>
        <v>1.7991684029543879E-2</v>
      </c>
      <c r="JJ7" s="165">
        <f t="shared" si="106"/>
        <v>1.8402079099753728E-2</v>
      </c>
      <c r="JK7" s="165">
        <f t="shared" si="106"/>
        <v>1.8815738103182246E-2</v>
      </c>
      <c r="JL7" s="165">
        <f t="shared" si="106"/>
        <v>1.9232463389671359E-2</v>
      </c>
      <c r="JM7" s="165">
        <f t="shared" si="106"/>
        <v>1.9652049886212778E-2</v>
      </c>
      <c r="JN7" s="165">
        <f t="shared" si="106"/>
        <v>2.0074285201208308E-2</v>
      </c>
      <c r="JO7" s="165">
        <f t="shared" si="106"/>
        <v>2.0498949743004122E-2</v>
      </c>
      <c r="JP7" s="165">
        <f t="shared" si="106"/>
        <v>2.0925816852777435E-2</v>
      </c>
      <c r="JQ7" s="165">
        <f t="shared" si="106"/>
        <v>2.1354652951822917E-2</v>
      </c>
      <c r="JR7" s="165">
        <f t="shared" si="106"/>
        <v>2.1785217703254239E-2</v>
      </c>
      <c r="JS7" s="165">
        <f t="shared" si="106"/>
        <v>2.2217264188103256E-2</v>
      </c>
      <c r="JT7" s="165">
        <f t="shared" si="106"/>
        <v>2.2650539095766267E-2</v>
      </c>
      <c r="JU7" s="165">
        <f t="shared" si="106"/>
        <v>2.3084782928712615E-2</v>
      </c>
      <c r="JV7" s="165">
        <f t="shared" si="106"/>
        <v>2.3519730221336844E-2</v>
      </c>
      <c r="JW7" s="165">
        <f t="shared" si="106"/>
        <v>2.3955109772800593E-2</v>
      </c>
      <c r="JX7" s="165">
        <f t="shared" si="106"/>
        <v>2.4390644893675744E-2</v>
      </c>
      <c r="JY7" s="165">
        <f t="shared" si="106"/>
        <v>2.482605366616486E-2</v>
      </c>
      <c r="JZ7" s="165">
        <f t="shared" si="106"/>
        <v>2.5261049217639955E-2</v>
      </c>
      <c r="KA7" s="165">
        <f t="shared" si="106"/>
        <v>2.5695340007205275E-2</v>
      </c>
      <c r="KB7" s="165">
        <f t="shared" si="106"/>
        <v>2.6128630124954658E-2</v>
      </c>
      <c r="KC7" s="165">
        <f t="shared" si="106"/>
        <v>2.6560619603559373E-2</v>
      </c>
      <c r="KD7" s="165">
        <f t="shared" si="106"/>
        <v>2.6991004741787516E-2</v>
      </c>
      <c r="KE7" s="165">
        <f t="shared" si="106"/>
        <v>2.7419478439522256E-2</v>
      </c>
      <c r="KF7" s="165">
        <f t="shared" ref="KF7:KF70" si="117">IF(ISNONTEXT($O7),_xlfn.NORM.DIST(CM7,$K7,$O7,FALSE),NA())</f>
        <v>2.7845730543812609E-2</v>
      </c>
      <c r="KG7" s="165">
        <f t="shared" si="107"/>
        <v>2.8269448205457466E-2</v>
      </c>
      <c r="KH7" s="165">
        <f t="shared" si="107"/>
        <v>2.8690316245591679E-2</v>
      </c>
      <c r="KI7" s="165">
        <f t="shared" si="107"/>
        <v>2.9108017531711793E-2</v>
      </c>
      <c r="KJ7" s="165">
        <f t="shared" si="107"/>
        <v>2.9522233362548635E-2</v>
      </c>
      <c r="KK7" s="165">
        <f t="shared" si="107"/>
        <v>2.9932643861165165E-2</v>
      </c>
      <c r="KL7" s="165">
        <f t="shared" si="107"/>
        <v>3.0338928375629556E-2</v>
      </c>
      <c r="KM7" s="165">
        <f t="shared" si="107"/>
        <v>3.0740765886587494E-2</v>
      </c>
      <c r="KN7" s="165">
        <f t="shared" si="107"/>
        <v>3.1137835421031736E-2</v>
      </c>
      <c r="KO7" s="165">
        <f t="shared" si="107"/>
        <v>3.1529816471543681E-2</v>
      </c>
      <c r="KP7" s="165">
        <f t="shared" si="107"/>
        <v>3.1916389420259296E-2</v>
      </c>
      <c r="KQ7" s="165">
        <f t="shared" si="107"/>
        <v>3.2297235966791071E-2</v>
      </c>
      <c r="KR7" s="165">
        <f t="shared" si="107"/>
        <v>3.267203955931923E-2</v>
      </c>
      <c r="KS7" s="165">
        <f t="shared" si="107"/>
        <v>3.3040485828047902E-2</v>
      </c>
      <c r="KT7" s="165">
        <f t="shared" si="107"/>
        <v>3.340226302020733E-2</v>
      </c>
      <c r="KU7" s="165">
        <f t="shared" si="107"/>
        <v>3.3757062435769668E-2</v>
      </c>
      <c r="KV7" s="165">
        <f t="shared" si="107"/>
        <v>3.4104578863034994E-2</v>
      </c>
      <c r="KW7" s="165">
        <f t="shared" si="107"/>
        <v>3.4444511013235007E-2</v>
      </c>
      <c r="KX7" s="165">
        <f t="shared" si="107"/>
        <v>3.477656195329485E-2</v>
      </c>
      <c r="KY7" s="165">
        <f t="shared" si="107"/>
        <v>3.51004395358889E-2</v>
      </c>
      <c r="KZ7" s="165">
        <f t="shared" si="107"/>
        <v>3.5415856825923561E-2</v>
      </c>
      <c r="LA7" s="165">
        <f t="shared" si="107"/>
        <v>3.5722532522579911E-2</v>
      </c>
      <c r="LB7" s="165">
        <f t="shared" si="107"/>
        <v>3.6020191376050864E-2</v>
      </c>
      <c r="LC7" s="165">
        <f t="shared" si="107"/>
        <v>3.6308564598111659E-2</v>
      </c>
      <c r="LD7" s="165">
        <f t="shared" si="107"/>
        <v>3.6587390265669033E-2</v>
      </c>
      <c r="LE7" s="165">
        <f t="shared" si="107"/>
        <v>3.6856413716443034E-2</v>
      </c>
      <c r="LF7" s="165">
        <f t="shared" si="107"/>
        <v>3.7115387935946501E-2</v>
      </c>
      <c r="LG7" s="165">
        <f t="shared" si="107"/>
        <v>3.7364073934940574E-2</v>
      </c>
      <c r="LH7" s="165">
        <f t="shared" si="107"/>
        <v>3.760224111655984E-2</v>
      </c>
      <c r="LI7" s="165">
        <f t="shared" si="107"/>
        <v>3.7829667632318743E-2</v>
      </c>
      <c r="LJ7" s="165">
        <f t="shared" si="107"/>
        <v>3.8046140726230561E-2</v>
      </c>
      <c r="LK7" s="165">
        <f t="shared" si="107"/>
        <v>3.825145706629237E-2</v>
      </c>
      <c r="LL7" s="165">
        <f t="shared" si="107"/>
        <v>3.8445423062613331E-2</v>
      </c>
      <c r="LM7" s="165">
        <f t="shared" si="107"/>
        <v>3.862785517149013E-2</v>
      </c>
      <c r="LN7" s="165">
        <f t="shared" si="107"/>
        <v>3.8798580184761004E-2</v>
      </c>
      <c r="LO7" s="165">
        <f t="shared" si="107"/>
        <v>3.8957435503800097E-2</v>
      </c>
      <c r="LP7" s="165">
        <f t="shared" si="107"/>
        <v>3.9104269397545591E-2</v>
      </c>
      <c r="LQ7" s="165">
        <f t="shared" si="107"/>
        <v>3.9238941243988398E-2</v>
      </c>
      <c r="LR7" s="165">
        <f t="shared" si="107"/>
        <v>3.9361321754583588E-2</v>
      </c>
      <c r="LS7" s="165">
        <f t="shared" si="107"/>
        <v>3.9471293181083139E-2</v>
      </c>
      <c r="LT7" s="165">
        <f t="shared" si="107"/>
        <v>3.9568749504326997E-2</v>
      </c>
      <c r="LU7" s="165">
        <f t="shared" si="107"/>
        <v>3.9653596604568596E-2</v>
      </c>
      <c r="LV7" s="165">
        <f t="shared" si="107"/>
        <v>3.9725752412951863E-2</v>
      </c>
      <c r="LW7" s="165">
        <f t="shared" si="107"/>
        <v>3.9785147043798472E-2</v>
      </c>
      <c r="LX7" s="165">
        <f t="shared" si="107"/>
        <v>3.9831722907406789E-2</v>
      </c>
      <c r="LY7" s="165">
        <f t="shared" si="107"/>
        <v>3.9865434803107655E-2</v>
      </c>
      <c r="LZ7" s="165">
        <f t="shared" si="107"/>
        <v>3.9886249992366618E-2</v>
      </c>
      <c r="MA7" s="165">
        <f t="shared" si="107"/>
        <v>3.989414825176698E-2</v>
      </c>
      <c r="MB7" s="165">
        <f t="shared" si="107"/>
        <v>3.9889121905753701E-2</v>
      </c>
      <c r="MC7" s="165">
        <f t="shared" si="107"/>
        <v>3.9871175839063945E-2</v>
      </c>
      <c r="MD7" s="165">
        <f t="shared" si="107"/>
        <v>3.9840327488816094E-2</v>
      </c>
      <c r="ME7" s="165">
        <f t="shared" si="107"/>
        <v>3.9796606816275074E-2</v>
      </c>
      <c r="MF7" s="165">
        <f t="shared" si="107"/>
        <v>3.9740056258358164E-2</v>
      </c>
      <c r="MG7" s="165">
        <f t="shared" si="107"/>
        <v>3.9670730658990988E-2</v>
      </c>
      <c r="MH7" s="165">
        <f t="shared" si="107"/>
        <v>3.9588697180469243E-2</v>
      </c>
      <c r="MI7" s="165">
        <f t="shared" si="107"/>
        <v>3.9494035195026603E-2</v>
      </c>
      <c r="MJ7" s="165">
        <f t="shared" si="107"/>
        <v>3.9386836156854003E-2</v>
      </c>
      <c r="MK7" s="165">
        <f t="shared" si="107"/>
        <v>3.926720345485895E-2</v>
      </c>
      <c r="ML7" s="165">
        <f t="shared" si="107"/>
        <v>3.9135252246496985E-2</v>
      </c>
      <c r="MM7" s="165">
        <f t="shared" si="107"/>
        <v>3.8991109273048795E-2</v>
      </c>
      <c r="MN7" s="165">
        <f t="shared" si="107"/>
        <v>3.883491265675814E-2</v>
      </c>
      <c r="MO7" s="165">
        <f t="shared" si="107"/>
        <v>3.8666811680284754E-2</v>
      </c>
      <c r="MP7" s="165">
        <f t="shared" si="107"/>
        <v>3.8486966548965405E-2</v>
      </c>
      <c r="MQ7" s="165">
        <f t="shared" si="107"/>
        <v>3.8295548136412845E-2</v>
      </c>
      <c r="MR7" s="165">
        <f t="shared" ref="MR7:MR70" si="118">IF(ISNONTEXT($O7),_xlfn.NORM.DIST(EY7,$K7,$O7,FALSE),NA())</f>
        <v>3.8092737714018284E-2</v>
      </c>
      <c r="MS7" s="165">
        <f t="shared" si="108"/>
        <v>3.7878726664956501E-2</v>
      </c>
      <c r="MT7" s="165">
        <f t="shared" si="108"/>
        <v>3.7653716183325137E-2</v>
      </c>
      <c r="MU7" s="165">
        <f t="shared" si="108"/>
        <v>3.7417916959080005E-2</v>
      </c>
      <c r="MV7" s="165">
        <f t="shared" si="108"/>
        <v>3.717154884945674E-2</v>
      </c>
      <c r="MW7" s="165">
        <f t="shared" si="108"/>
        <v>3.6914840537595667E-2</v>
      </c>
      <c r="MX7" s="165">
        <f t="shared" si="108"/>
        <v>3.6648029179111405E-2</v>
      </c>
      <c r="MY7" s="165">
        <f t="shared" si="108"/>
        <v>3.6371360037370973E-2</v>
      </c>
      <c r="MZ7" s="165">
        <f t="shared" si="108"/>
        <v>3.6085086108264927E-2</v>
      </c>
      <c r="NA7" s="165">
        <f t="shared" si="108"/>
        <v>3.5789467735273792E-2</v>
      </c>
      <c r="NB7" s="165">
        <f t="shared" si="108"/>
        <v>3.5484772215648323E-2</v>
      </c>
      <c r="NC7" s="165">
        <f t="shared" si="108"/>
        <v>3.5171273398535957E-2</v>
      </c>
      <c r="ND7" s="165">
        <f t="shared" si="108"/>
        <v>3.4849251275896956E-2</v>
      </c>
      <c r="NE7" s="165">
        <f t="shared" si="108"/>
        <v>3.4518991567063416E-2</v>
      </c>
      <c r="NF7" s="165">
        <f t="shared" si="108"/>
        <v>3.4180785297800956E-2</v>
      </c>
      <c r="NG7" s="165">
        <f t="shared" si="108"/>
        <v>3.3834928374737686E-2</v>
      </c>
      <c r="NH7" s="165">
        <f t="shared" si="108"/>
        <v>3.3481721156027489E-2</v>
      </c>
      <c r="NI7" s="165">
        <f t="shared" si="108"/>
        <v>3.3121468019114669E-2</v>
      </c>
      <c r="NJ7" s="165">
        <f t="shared" si="108"/>
        <v>3.2754476926465159E-2</v>
      </c>
      <c r="NK7" s="165">
        <f t="shared" si="108"/>
        <v>3.2381058990124764E-2</v>
      </c>
      <c r="NL7" s="165">
        <f t="shared" si="108"/>
        <v>3.2001528035959008E-2</v>
      </c>
      <c r="NM7" s="165">
        <f t="shared" si="108"/>
        <v>3.1616200168419997E-2</v>
      </c>
      <c r="NN7" s="165">
        <f t="shared" si="108"/>
        <v>3.1225393336675383E-2</v>
      </c>
      <c r="NO7" s="165">
        <f t="shared" si="108"/>
        <v>3.0829426902921564E-2</v>
      </c>
      <c r="NP7" s="165">
        <f t="shared" si="108"/>
        <v>3.042862121368884E-2</v>
      </c>
      <c r="NQ7" s="165">
        <f t="shared" si="108"/>
        <v>3.0023297174929235E-2</v>
      </c>
      <c r="NR7" s="165">
        <f t="shared" si="108"/>
        <v>2.961377583165975E-2</v>
      </c>
      <c r="NS7" s="165">
        <f t="shared" si="108"/>
        <v>2.9200377952913279E-2</v>
      </c>
      <c r="NT7" s="165">
        <f t="shared" si="108"/>
        <v>2.8783423622727691E-2</v>
      </c>
      <c r="NU7" s="165">
        <f t="shared" si="108"/>
        <v>2.8363231837880157E-2</v>
      </c>
      <c r="NV7" s="165">
        <f t="shared" si="108"/>
        <v>2.7940120113048854E-2</v>
      </c>
      <c r="NW7" s="165">
        <f t="shared" si="108"/>
        <v>2.7514404094057785E-2</v>
      </c>
      <c r="NX7" s="165">
        <f t="shared" si="108"/>
        <v>2.7086397179832824E-2</v>
      </c>
      <c r="NY7" s="165">
        <f t="shared" si="108"/>
        <v>2.6656410153668254E-2</v>
      </c>
      <c r="NZ7" s="165">
        <f t="shared" si="108"/>
        <v>2.6224750824372995E-2</v>
      </c>
      <c r="OA7" s="165">
        <f t="shared" si="108"/>
        <v>2.5791723677834867E-2</v>
      </c>
      <c r="OB7" s="165">
        <f t="shared" si="108"/>
        <v>2.5357629539509204E-2</v>
      </c>
      <c r="OC7" s="165">
        <f t="shared" si="108"/>
        <v>2.4922765248305518E-2</v>
      </c>
      <c r="OD7" s="165">
        <f t="shared" si="108"/>
        <v>2.4487423342312596E-2</v>
      </c>
      <c r="OE7" s="165">
        <f t="shared" si="108"/>
        <v>2.4051891756768289E-2</v>
      </c>
      <c r="OF7" s="165">
        <f t="shared" si="108"/>
        <v>2.3616453534646052E-2</v>
      </c>
      <c r="OG7" s="165">
        <f t="shared" si="108"/>
        <v>2.3181386550195238E-2</v>
      </c>
      <c r="OH7" s="165">
        <f t="shared" si="108"/>
        <v>2.2746963245737436E-2</v>
      </c>
      <c r="OI7" s="165">
        <f t="shared" si="108"/>
        <v>2.2313450381985567E-2</v>
      </c>
      <c r="OJ7" s="165">
        <f t="shared" si="108"/>
        <v>2.1881108802117473E-2</v>
      </c>
      <c r="OK7" s="165">
        <f t="shared" si="108"/>
        <v>2.1450193209800444E-2</v>
      </c>
      <c r="OL7" s="165">
        <f t="shared" si="108"/>
        <v>2.1020951961328107E-2</v>
      </c>
      <c r="OM7" s="165">
        <f t="shared" si="108"/>
        <v>2.0593626871996264E-2</v>
      </c>
      <c r="ON7" s="165">
        <f t="shared" si="108"/>
        <v>2.0168453036809853E-2</v>
      </c>
      <c r="OO7" s="165">
        <f t="shared" si="108"/>
        <v>1.9745658665579299E-2</v>
      </c>
      <c r="OP7" s="165">
        <f t="shared" si="108"/>
        <v>1.9325464932430939E-2</v>
      </c>
      <c r="OQ7" s="165">
        <f t="shared" si="108"/>
        <v>1.8908085839723327E-2</v>
      </c>
      <c r="OR7" s="165">
        <f t="shared" si="108"/>
        <v>1.8493728096329275E-2</v>
      </c>
      <c r="OS7" s="165">
        <f t="shared" si="108"/>
        <v>1.8082591010211906E-2</v>
      </c>
      <c r="OT7" s="165">
        <f t="shared" si="108"/>
        <v>1.7674866395192522E-2</v>
      </c>
      <c r="OU7" s="165">
        <f t="shared" si="108"/>
        <v>1.7270738491778646E-2</v>
      </c>
      <c r="OV7" s="165">
        <f t="shared" si="108"/>
        <v>1.6870383901891682E-2</v>
      </c>
      <c r="OW7" s="165">
        <f t="shared" si="108"/>
        <v>1.6473971537306412E-2</v>
      </c>
      <c r="OX7" s="165">
        <f t="shared" si="108"/>
        <v>1.6081662581587781E-2</v>
      </c>
      <c r="OY7" s="165">
        <f t="shared" si="108"/>
        <v>1.5693610465285338E-2</v>
      </c>
      <c r="OZ7" s="165">
        <f t="shared" si="108"/>
        <v>1.5309960854121452E-2</v>
      </c>
      <c r="PA7" s="165">
        <f t="shared" si="108"/>
        <v>1.493085164988661E-2</v>
      </c>
      <c r="PB7" s="165">
        <f t="shared" si="108"/>
        <v>1.4556413003733492E-2</v>
      </c>
      <c r="PC7" s="165">
        <f t="shared" si="108"/>
        <v>1.4186767341541289E-2</v>
      </c>
      <c r="PD7" s="165">
        <f t="shared" ref="PD7:PD70" si="119">IF(ISNONTEXT($O7),_xlfn.NORM.DIST(HK7,$K7,$O7,FALSE),NA())</f>
        <v>1.3822029401002699E-2</v>
      </c>
      <c r="PE7" s="165">
        <f t="shared" si="109"/>
        <v>1.3462306280068554E-2</v>
      </c>
      <c r="PF7" s="165">
        <f t="shared" si="109"/>
        <v>1.3107697496368673E-2</v>
      </c>
      <c r="PG7" s="165">
        <f t="shared" si="109"/>
        <v>1.2758295057212937E-2</v>
      </c>
      <c r="PH7" s="165">
        <f t="shared" si="109"/>
        <v>1.2414183539762915E-2</v>
      </c>
      <c r="PI7" s="165">
        <f t="shared" si="109"/>
        <v>1.2075440180952473E-2</v>
      </c>
      <c r="PJ7" s="165">
        <f t="shared" si="109"/>
        <v>1.1742134976725164E-2</v>
      </c>
      <c r="PK7" s="165">
        <f t="shared" si="109"/>
        <v>1.1414330790146868E-2</v>
      </c>
      <c r="PL7" s="165">
        <f t="shared" si="109"/>
        <v>1.1092083467944346E-2</v>
      </c>
    </row>
    <row r="8" spans="1:429" x14ac:dyDescent="0.45">
      <c r="A8" s="4">
        <v>5</v>
      </c>
      <c r="B8" s="111">
        <v>-0.25</v>
      </c>
      <c r="C8" s="113"/>
      <c r="D8" s="118">
        <f t="shared" si="110"/>
        <v>90</v>
      </c>
      <c r="E8" s="91">
        <v>120</v>
      </c>
      <c r="F8" s="118">
        <f t="shared" si="111"/>
        <v>160</v>
      </c>
      <c r="G8" s="113">
        <v>160</v>
      </c>
      <c r="H8" s="110"/>
      <c r="I8" s="120">
        <f t="shared" si="0"/>
        <v>1</v>
      </c>
      <c r="J8" s="120">
        <f t="shared" si="1"/>
        <v>0.75</v>
      </c>
      <c r="K8" s="71">
        <f t="shared" si="112"/>
        <v>121.66666666666667</v>
      </c>
      <c r="L8" s="23" t="s">
        <v>1</v>
      </c>
      <c r="M8" s="55"/>
      <c r="N8" s="298"/>
      <c r="O8" s="72">
        <f>IF(AND(D8&gt;0,E8&gt;0,F8&gt;0),IF(ISBLANK(N8),IF(ISBLANK(L8),"",(F8-D8)*VLOOKUP(L8,VLookups!$A$4:$B$13,2,FALSE)),N8),"")</f>
        <v>14</v>
      </c>
      <c r="P8" s="73">
        <f t="shared" si="2"/>
        <v>196</v>
      </c>
      <c r="Q8" s="91">
        <v>150</v>
      </c>
      <c r="R8" s="265">
        <f>IF(AND(Q8&gt;0,E8&gt;0,NOT(O8="")),ABS(VLOOKUP($Q$1,VLookups!$A$43:$B$44,2,FALSE)-_xlfn.NORM.DIST(Q8,K8,O8,TRUE)),"")</f>
        <v>0.97850512303828163</v>
      </c>
      <c r="S8" s="90">
        <f>IF(AND($D8&gt;0,$E8&gt;0,$F8&gt;0,NOT(ISBLANK($L8))),_xlfn.NORM.INV(ABS(VLOOKUP($Q$1,VLookups!$A$43:$B$44,2,FALSE)-S$3),$K8,$O8),"")</f>
        <v>103.72494474904227</v>
      </c>
      <c r="T8" s="89">
        <f>IF(AND($D8&gt;0,$E8&gt;0,$F8&gt;0,NOT(ISBLANK($L8))),_xlfn.NORM.INV(ABS(VLOOKUP($Q$1,VLookups!$A$43:$B$44,2,FALSE)-T$3),$K8,$O8),"")</f>
        <v>139.60838858429108</v>
      </c>
      <c r="U8" s="90">
        <f>IF(AND($D8&gt;0,$E8&gt;0,$F8&gt;0,NOT(ISBLANK($L8))),_xlfn.NORM.INV(ABS(VLOOKUP($Q$1,VLookups!$A$43:$B$44,2,FALSE)-U$3),$K8,$O8),"")</f>
        <v>136.17673411957972</v>
      </c>
      <c r="V8" s="89">
        <f>IF(AND($D8&gt;0,$E8&gt;0,$F8&gt;0,NOT(ISBLANK($L8))),_xlfn.NORM.INV(ABS(VLOOKUP($Q$1,VLookups!$A$43:$B$44,2,FALSE)-V$3),$K8,$O8),"")</f>
        <v>133.44936393668749</v>
      </c>
      <c r="W8" s="90">
        <f>IF(AND($D8&gt;0,$E8&gt;0,$F8&gt;0,NOT(ISBLANK($L8))),_xlfn.NORM.INV(ABS(VLOOKUP($Q$1,VLookups!$A$43:$B$44,2,FALSE)-W$3),$K8,$O8),"")</f>
        <v>131.10952316941183</v>
      </c>
      <c r="X8" s="89">
        <f>IF(AND($D8&gt;0,$E8&gt;0,$F8&gt;0,NOT(ISBLANK($L8))),_xlfn.NORM.INV(ABS(VLOOKUP($Q$1,VLookups!$A$43:$B$44,2,FALSE)-X$3),$K8,$O8),"")</f>
        <v>129.00827384457924</v>
      </c>
      <c r="Y8" s="5"/>
      <c r="Z8" s="164">
        <f t="shared" si="113"/>
        <v>0.35</v>
      </c>
      <c r="AA8" s="47">
        <f t="shared" si="114"/>
        <v>85.000000000000568</v>
      </c>
      <c r="AB8" s="47">
        <f t="shared" si="116"/>
        <v>85.350000000000563</v>
      </c>
      <c r="AC8" s="47">
        <f t="shared" si="116"/>
        <v>85.700000000000557</v>
      </c>
      <c r="AD8" s="47">
        <f t="shared" si="116"/>
        <v>86.050000000000551</v>
      </c>
      <c r="AE8" s="47">
        <f t="shared" si="116"/>
        <v>86.400000000000546</v>
      </c>
      <c r="AF8" s="47">
        <f t="shared" si="116"/>
        <v>86.75000000000054</v>
      </c>
      <c r="AG8" s="47">
        <f t="shared" si="116"/>
        <v>87.100000000000534</v>
      </c>
      <c r="AH8" s="47">
        <f t="shared" si="116"/>
        <v>87.450000000000529</v>
      </c>
      <c r="AI8" s="47">
        <f t="shared" si="116"/>
        <v>87.800000000000523</v>
      </c>
      <c r="AJ8" s="47">
        <f t="shared" si="116"/>
        <v>88.150000000000517</v>
      </c>
      <c r="AK8" s="47">
        <f t="shared" si="116"/>
        <v>88.500000000000512</v>
      </c>
      <c r="AL8" s="47">
        <f t="shared" si="116"/>
        <v>88.850000000000506</v>
      </c>
      <c r="AM8" s="47">
        <f t="shared" si="116"/>
        <v>89.2000000000005</v>
      </c>
      <c r="AN8" s="47">
        <f t="shared" si="116"/>
        <v>89.550000000000495</v>
      </c>
      <c r="AO8" s="47">
        <f t="shared" si="116"/>
        <v>89.900000000000489</v>
      </c>
      <c r="AP8" s="47">
        <f t="shared" si="116"/>
        <v>90.250000000000483</v>
      </c>
      <c r="AQ8" s="47">
        <f t="shared" si="116"/>
        <v>90.600000000000477</v>
      </c>
      <c r="AR8" s="47">
        <f t="shared" si="116"/>
        <v>90.950000000000472</v>
      </c>
      <c r="AS8" s="47">
        <f t="shared" si="116"/>
        <v>91.300000000000466</v>
      </c>
      <c r="AT8" s="47">
        <f t="shared" si="116"/>
        <v>91.65000000000046</v>
      </c>
      <c r="AU8" s="47">
        <f t="shared" si="116"/>
        <v>92.000000000000455</v>
      </c>
      <c r="AV8" s="47">
        <f t="shared" si="116"/>
        <v>92.350000000000449</v>
      </c>
      <c r="AW8" s="47">
        <f t="shared" si="116"/>
        <v>92.700000000000443</v>
      </c>
      <c r="AX8" s="47">
        <f t="shared" si="116"/>
        <v>93.050000000000438</v>
      </c>
      <c r="AY8" s="47">
        <f t="shared" si="116"/>
        <v>93.400000000000432</v>
      </c>
      <c r="AZ8" s="47">
        <f t="shared" si="116"/>
        <v>93.750000000000426</v>
      </c>
      <c r="BA8" s="47">
        <f t="shared" si="116"/>
        <v>94.100000000000421</v>
      </c>
      <c r="BB8" s="47">
        <f t="shared" si="116"/>
        <v>94.450000000000415</v>
      </c>
      <c r="BC8" s="47">
        <f t="shared" si="116"/>
        <v>94.800000000000409</v>
      </c>
      <c r="BD8" s="47">
        <f t="shared" si="116"/>
        <v>95.150000000000404</v>
      </c>
      <c r="BE8" s="47">
        <f t="shared" si="116"/>
        <v>95.500000000000398</v>
      </c>
      <c r="BF8" s="47">
        <f t="shared" si="116"/>
        <v>95.850000000000392</v>
      </c>
      <c r="BG8" s="47">
        <f t="shared" si="116"/>
        <v>96.200000000000387</v>
      </c>
      <c r="BH8" s="47">
        <f t="shared" si="116"/>
        <v>96.550000000000381</v>
      </c>
      <c r="BI8" s="47">
        <f t="shared" si="116"/>
        <v>96.900000000000375</v>
      </c>
      <c r="BJ8" s="47">
        <f t="shared" si="116"/>
        <v>97.250000000000369</v>
      </c>
      <c r="BK8" s="47">
        <f t="shared" si="116"/>
        <v>97.600000000000364</v>
      </c>
      <c r="BL8" s="47">
        <f t="shared" si="116"/>
        <v>97.950000000000358</v>
      </c>
      <c r="BM8" s="47">
        <f t="shared" si="116"/>
        <v>98.300000000000352</v>
      </c>
      <c r="BN8" s="47">
        <f t="shared" si="116"/>
        <v>98.650000000000347</v>
      </c>
      <c r="BO8" s="47">
        <f t="shared" si="116"/>
        <v>99.000000000000341</v>
      </c>
      <c r="BP8" s="47">
        <f t="shared" si="116"/>
        <v>99.350000000000335</v>
      </c>
      <c r="BQ8" s="47">
        <f t="shared" si="116"/>
        <v>99.70000000000033</v>
      </c>
      <c r="BR8" s="47">
        <f t="shared" si="116"/>
        <v>100.05000000000032</v>
      </c>
      <c r="BS8" s="47">
        <f t="shared" si="116"/>
        <v>100.40000000000032</v>
      </c>
      <c r="BT8" s="47">
        <f t="shared" si="116"/>
        <v>100.75000000000031</v>
      </c>
      <c r="BU8" s="47">
        <f t="shared" si="116"/>
        <v>101.10000000000031</v>
      </c>
      <c r="BV8" s="47">
        <f t="shared" si="116"/>
        <v>101.4500000000003</v>
      </c>
      <c r="BW8" s="47">
        <f t="shared" si="116"/>
        <v>101.8000000000003</v>
      </c>
      <c r="BX8" s="47">
        <f t="shared" si="116"/>
        <v>102.15000000000029</v>
      </c>
      <c r="BY8" s="47">
        <f t="shared" si="116"/>
        <v>102.50000000000028</v>
      </c>
      <c r="BZ8" s="47">
        <f t="shared" si="116"/>
        <v>102.85000000000028</v>
      </c>
      <c r="CA8" s="47">
        <f t="shared" si="116"/>
        <v>103.20000000000027</v>
      </c>
      <c r="CB8" s="47">
        <f t="shared" si="116"/>
        <v>103.55000000000027</v>
      </c>
      <c r="CC8" s="47">
        <f t="shared" si="116"/>
        <v>103.90000000000026</v>
      </c>
      <c r="CD8" s="47">
        <f t="shared" si="116"/>
        <v>104.25000000000026</v>
      </c>
      <c r="CE8" s="47">
        <f t="shared" si="116"/>
        <v>104.60000000000025</v>
      </c>
      <c r="CF8" s="47">
        <f t="shared" si="116"/>
        <v>104.95000000000024</v>
      </c>
      <c r="CG8" s="47">
        <f t="shared" si="116"/>
        <v>105.30000000000024</v>
      </c>
      <c r="CH8" s="47">
        <f t="shared" si="116"/>
        <v>105.65000000000023</v>
      </c>
      <c r="CI8" s="47">
        <f t="shared" si="116"/>
        <v>106.00000000000023</v>
      </c>
      <c r="CJ8" s="47">
        <f t="shared" si="116"/>
        <v>106.35000000000022</v>
      </c>
      <c r="CK8" s="47">
        <f t="shared" si="116"/>
        <v>106.70000000000022</v>
      </c>
      <c r="CL8" s="47">
        <f t="shared" si="116"/>
        <v>107.05000000000021</v>
      </c>
      <c r="CM8" s="47">
        <f t="shared" si="116"/>
        <v>107.4000000000002</v>
      </c>
      <c r="CN8" s="47">
        <f t="shared" si="4"/>
        <v>107.7500000000002</v>
      </c>
      <c r="CO8" s="47">
        <f t="shared" si="4"/>
        <v>108.10000000000019</v>
      </c>
      <c r="CP8" s="47">
        <f t="shared" si="4"/>
        <v>108.45000000000019</v>
      </c>
      <c r="CQ8" s="47">
        <f t="shared" si="4"/>
        <v>108.80000000000018</v>
      </c>
      <c r="CR8" s="47">
        <f t="shared" si="4"/>
        <v>109.15000000000018</v>
      </c>
      <c r="CS8" s="47">
        <f t="shared" si="4"/>
        <v>109.50000000000017</v>
      </c>
      <c r="CT8" s="47">
        <f t="shared" si="4"/>
        <v>109.85000000000016</v>
      </c>
      <c r="CU8" s="47">
        <f t="shared" si="4"/>
        <v>110.20000000000016</v>
      </c>
      <c r="CV8" s="47">
        <f t="shared" si="4"/>
        <v>110.55000000000015</v>
      </c>
      <c r="CW8" s="47">
        <f t="shared" si="4"/>
        <v>110.90000000000015</v>
      </c>
      <c r="CX8" s="47">
        <f t="shared" si="4"/>
        <v>111.25000000000014</v>
      </c>
      <c r="CY8" s="47">
        <f t="shared" si="4"/>
        <v>111.60000000000014</v>
      </c>
      <c r="CZ8" s="47">
        <f t="shared" si="4"/>
        <v>111.95000000000013</v>
      </c>
      <c r="DA8" s="47">
        <f t="shared" si="4"/>
        <v>112.30000000000013</v>
      </c>
      <c r="DB8" s="47">
        <f t="shared" si="4"/>
        <v>112.65000000000012</v>
      </c>
      <c r="DC8" s="47">
        <f t="shared" si="4"/>
        <v>113.00000000000011</v>
      </c>
      <c r="DD8" s="47">
        <f t="shared" si="4"/>
        <v>113.35000000000011</v>
      </c>
      <c r="DE8" s="47">
        <f t="shared" si="4"/>
        <v>113.7000000000001</v>
      </c>
      <c r="DF8" s="47">
        <f t="shared" si="4"/>
        <v>114.0500000000001</v>
      </c>
      <c r="DG8" s="47">
        <f t="shared" si="4"/>
        <v>114.40000000000009</v>
      </c>
      <c r="DH8" s="47">
        <f t="shared" si="4"/>
        <v>114.75000000000009</v>
      </c>
      <c r="DI8" s="47">
        <f t="shared" si="4"/>
        <v>115.10000000000008</v>
      </c>
      <c r="DJ8" s="47">
        <f t="shared" si="4"/>
        <v>115.45000000000007</v>
      </c>
      <c r="DK8" s="47">
        <f t="shared" si="4"/>
        <v>115.80000000000007</v>
      </c>
      <c r="DL8" s="47">
        <f t="shared" si="4"/>
        <v>116.15000000000006</v>
      </c>
      <c r="DM8" s="47">
        <f t="shared" si="4"/>
        <v>116.50000000000006</v>
      </c>
      <c r="DN8" s="47">
        <f t="shared" si="4"/>
        <v>116.85000000000005</v>
      </c>
      <c r="DO8" s="47">
        <f t="shared" si="4"/>
        <v>117.20000000000005</v>
      </c>
      <c r="DP8" s="47">
        <f t="shared" si="4"/>
        <v>117.55000000000004</v>
      </c>
      <c r="DQ8" s="47">
        <f t="shared" si="4"/>
        <v>117.90000000000003</v>
      </c>
      <c r="DR8" s="47">
        <f t="shared" si="4"/>
        <v>118.25000000000003</v>
      </c>
      <c r="DS8" s="47">
        <f t="shared" si="4"/>
        <v>118.60000000000002</v>
      </c>
      <c r="DT8" s="47">
        <f t="shared" si="4"/>
        <v>118.95000000000002</v>
      </c>
      <c r="DU8" s="47">
        <f t="shared" si="4"/>
        <v>119.30000000000001</v>
      </c>
      <c r="DV8" s="47">
        <f t="shared" si="4"/>
        <v>119.65</v>
      </c>
      <c r="DW8" s="179">
        <f t="shared" si="115"/>
        <v>120</v>
      </c>
      <c r="DX8" s="47">
        <f t="shared" si="5"/>
        <v>120.35</v>
      </c>
      <c r="DY8" s="47">
        <f t="shared" si="6"/>
        <v>120.69999999999999</v>
      </c>
      <c r="DZ8" s="47">
        <f t="shared" si="7"/>
        <v>121.04999999999998</v>
      </c>
      <c r="EA8" s="47">
        <f t="shared" si="8"/>
        <v>121.39999999999998</v>
      </c>
      <c r="EB8" s="47">
        <f t="shared" si="9"/>
        <v>121.74999999999997</v>
      </c>
      <c r="EC8" s="47">
        <f t="shared" si="10"/>
        <v>122.09999999999997</v>
      </c>
      <c r="ED8" s="47">
        <f t="shared" si="11"/>
        <v>122.44999999999996</v>
      </c>
      <c r="EE8" s="47">
        <f t="shared" si="12"/>
        <v>122.79999999999995</v>
      </c>
      <c r="EF8" s="47">
        <f t="shared" si="13"/>
        <v>123.14999999999995</v>
      </c>
      <c r="EG8" s="47">
        <f t="shared" si="14"/>
        <v>123.49999999999994</v>
      </c>
      <c r="EH8" s="47">
        <f t="shared" si="15"/>
        <v>123.84999999999994</v>
      </c>
      <c r="EI8" s="47">
        <f t="shared" si="16"/>
        <v>124.19999999999993</v>
      </c>
      <c r="EJ8" s="47">
        <f t="shared" si="17"/>
        <v>124.54999999999993</v>
      </c>
      <c r="EK8" s="47">
        <f t="shared" si="18"/>
        <v>124.89999999999992</v>
      </c>
      <c r="EL8" s="47">
        <f t="shared" si="19"/>
        <v>125.24999999999991</v>
      </c>
      <c r="EM8" s="47">
        <f t="shared" si="20"/>
        <v>125.59999999999991</v>
      </c>
      <c r="EN8" s="47">
        <f t="shared" si="21"/>
        <v>125.9499999999999</v>
      </c>
      <c r="EO8" s="47">
        <f t="shared" si="22"/>
        <v>126.2999999999999</v>
      </c>
      <c r="EP8" s="47">
        <f t="shared" si="23"/>
        <v>126.64999999999989</v>
      </c>
      <c r="EQ8" s="47">
        <f t="shared" si="24"/>
        <v>126.99999999999989</v>
      </c>
      <c r="ER8" s="47">
        <f t="shared" si="25"/>
        <v>127.34999999999988</v>
      </c>
      <c r="ES8" s="47">
        <f t="shared" si="26"/>
        <v>127.69999999999987</v>
      </c>
      <c r="ET8" s="47">
        <f t="shared" si="27"/>
        <v>128.04999999999987</v>
      </c>
      <c r="EU8" s="47">
        <f t="shared" si="28"/>
        <v>128.39999999999986</v>
      </c>
      <c r="EV8" s="47">
        <f t="shared" si="29"/>
        <v>128.74999999999986</v>
      </c>
      <c r="EW8" s="47">
        <f t="shared" si="30"/>
        <v>129.09999999999985</v>
      </c>
      <c r="EX8" s="47">
        <f t="shared" si="31"/>
        <v>129.44999999999985</v>
      </c>
      <c r="EY8" s="47">
        <f t="shared" si="32"/>
        <v>129.79999999999984</v>
      </c>
      <c r="EZ8" s="47">
        <f t="shared" si="33"/>
        <v>130.14999999999984</v>
      </c>
      <c r="FA8" s="47">
        <f t="shared" si="34"/>
        <v>130.49999999999983</v>
      </c>
      <c r="FB8" s="47">
        <f t="shared" si="35"/>
        <v>130.84999999999982</v>
      </c>
      <c r="FC8" s="47">
        <f t="shared" si="36"/>
        <v>131.19999999999982</v>
      </c>
      <c r="FD8" s="47">
        <f t="shared" si="37"/>
        <v>131.54999999999981</v>
      </c>
      <c r="FE8" s="47">
        <f t="shared" si="38"/>
        <v>131.89999999999981</v>
      </c>
      <c r="FF8" s="47">
        <f t="shared" si="39"/>
        <v>132.2499999999998</v>
      </c>
      <c r="FG8" s="47">
        <f t="shared" si="40"/>
        <v>132.5999999999998</v>
      </c>
      <c r="FH8" s="47">
        <f t="shared" si="41"/>
        <v>132.94999999999979</v>
      </c>
      <c r="FI8" s="47">
        <f t="shared" si="42"/>
        <v>133.29999999999978</v>
      </c>
      <c r="FJ8" s="47">
        <f t="shared" si="43"/>
        <v>133.64999999999978</v>
      </c>
      <c r="FK8" s="47">
        <f t="shared" si="44"/>
        <v>133.99999999999977</v>
      </c>
      <c r="FL8" s="47">
        <f t="shared" si="45"/>
        <v>134.34999999999977</v>
      </c>
      <c r="FM8" s="47">
        <f t="shared" si="46"/>
        <v>134.69999999999976</v>
      </c>
      <c r="FN8" s="47">
        <f t="shared" si="47"/>
        <v>135.04999999999976</v>
      </c>
      <c r="FO8" s="47">
        <f t="shared" si="48"/>
        <v>135.39999999999975</v>
      </c>
      <c r="FP8" s="47">
        <f t="shared" si="49"/>
        <v>135.74999999999974</v>
      </c>
      <c r="FQ8" s="47">
        <f t="shared" si="50"/>
        <v>136.09999999999974</v>
      </c>
      <c r="FR8" s="47">
        <f t="shared" si="51"/>
        <v>136.44999999999973</v>
      </c>
      <c r="FS8" s="47">
        <f t="shared" si="52"/>
        <v>136.79999999999973</v>
      </c>
      <c r="FT8" s="47">
        <f t="shared" si="53"/>
        <v>137.14999999999972</v>
      </c>
      <c r="FU8" s="47">
        <f t="shared" si="54"/>
        <v>137.49999999999972</v>
      </c>
      <c r="FV8" s="47">
        <f t="shared" si="55"/>
        <v>137.84999999999971</v>
      </c>
      <c r="FW8" s="47">
        <f t="shared" si="56"/>
        <v>138.1999999999997</v>
      </c>
      <c r="FX8" s="47">
        <f t="shared" si="57"/>
        <v>138.5499999999997</v>
      </c>
      <c r="FY8" s="47">
        <f t="shared" si="58"/>
        <v>138.89999999999969</v>
      </c>
      <c r="FZ8" s="47">
        <f t="shared" si="59"/>
        <v>139.24999999999969</v>
      </c>
      <c r="GA8" s="47">
        <f t="shared" si="60"/>
        <v>139.59999999999968</v>
      </c>
      <c r="GB8" s="47">
        <f t="shared" si="61"/>
        <v>139.94999999999968</v>
      </c>
      <c r="GC8" s="47">
        <f t="shared" si="62"/>
        <v>140.29999999999967</v>
      </c>
      <c r="GD8" s="47">
        <f t="shared" si="63"/>
        <v>140.64999999999966</v>
      </c>
      <c r="GE8" s="47">
        <f t="shared" si="64"/>
        <v>140.99999999999966</v>
      </c>
      <c r="GF8" s="47">
        <f t="shared" si="65"/>
        <v>141.34999999999965</v>
      </c>
      <c r="GG8" s="47">
        <f t="shared" si="66"/>
        <v>141.69999999999965</v>
      </c>
      <c r="GH8" s="47">
        <f t="shared" si="67"/>
        <v>142.04999999999964</v>
      </c>
      <c r="GI8" s="47">
        <f t="shared" si="68"/>
        <v>142.39999999999964</v>
      </c>
      <c r="GJ8" s="47">
        <f t="shared" si="69"/>
        <v>142.74999999999963</v>
      </c>
      <c r="GK8" s="47">
        <f t="shared" si="70"/>
        <v>143.09999999999962</v>
      </c>
      <c r="GL8" s="47">
        <f t="shared" si="71"/>
        <v>143.44999999999962</v>
      </c>
      <c r="GM8" s="47">
        <f t="shared" si="72"/>
        <v>143.79999999999961</v>
      </c>
      <c r="GN8" s="47">
        <f t="shared" si="73"/>
        <v>144.14999999999961</v>
      </c>
      <c r="GO8" s="47">
        <f t="shared" si="74"/>
        <v>144.4999999999996</v>
      </c>
      <c r="GP8" s="47">
        <f t="shared" si="75"/>
        <v>144.8499999999996</v>
      </c>
      <c r="GQ8" s="47">
        <f t="shared" si="76"/>
        <v>145.19999999999959</v>
      </c>
      <c r="GR8" s="47">
        <f t="shared" si="77"/>
        <v>145.54999999999959</v>
      </c>
      <c r="GS8" s="47">
        <f t="shared" si="78"/>
        <v>145.89999999999958</v>
      </c>
      <c r="GT8" s="47">
        <f t="shared" si="79"/>
        <v>146.24999999999957</v>
      </c>
      <c r="GU8" s="47">
        <f t="shared" si="80"/>
        <v>146.59999999999957</v>
      </c>
      <c r="GV8" s="47">
        <f t="shared" si="81"/>
        <v>146.94999999999956</v>
      </c>
      <c r="GW8" s="47">
        <f t="shared" si="82"/>
        <v>147.29999999999956</v>
      </c>
      <c r="GX8" s="47">
        <f t="shared" si="83"/>
        <v>147.64999999999955</v>
      </c>
      <c r="GY8" s="47">
        <f t="shared" si="84"/>
        <v>147.99999999999955</v>
      </c>
      <c r="GZ8" s="47">
        <f t="shared" si="85"/>
        <v>148.34999999999954</v>
      </c>
      <c r="HA8" s="47">
        <f t="shared" si="86"/>
        <v>148.69999999999953</v>
      </c>
      <c r="HB8" s="47">
        <f t="shared" si="87"/>
        <v>149.04999999999953</v>
      </c>
      <c r="HC8" s="47">
        <f t="shared" si="88"/>
        <v>149.39999999999952</v>
      </c>
      <c r="HD8" s="47">
        <f t="shared" si="89"/>
        <v>149.74999999999952</v>
      </c>
      <c r="HE8" s="47">
        <f t="shared" si="90"/>
        <v>150.09999999999951</v>
      </c>
      <c r="HF8" s="47">
        <f t="shared" si="91"/>
        <v>150.44999999999951</v>
      </c>
      <c r="HG8" s="47">
        <f t="shared" si="92"/>
        <v>150.7999999999995</v>
      </c>
      <c r="HH8" s="47">
        <f t="shared" si="93"/>
        <v>151.14999999999949</v>
      </c>
      <c r="HI8" s="47">
        <f t="shared" si="94"/>
        <v>151.49999999999949</v>
      </c>
      <c r="HJ8" s="47">
        <f t="shared" si="95"/>
        <v>151.84999999999948</v>
      </c>
      <c r="HK8" s="47">
        <f t="shared" si="96"/>
        <v>152.19999999999948</v>
      </c>
      <c r="HL8" s="47">
        <f t="shared" si="97"/>
        <v>152.54999999999947</v>
      </c>
      <c r="HM8" s="47">
        <f t="shared" si="98"/>
        <v>152.89999999999947</v>
      </c>
      <c r="HN8" s="47">
        <f t="shared" si="99"/>
        <v>153.24999999999946</v>
      </c>
      <c r="HO8" s="47">
        <f t="shared" si="100"/>
        <v>153.59999999999945</v>
      </c>
      <c r="HP8" s="47">
        <f t="shared" si="101"/>
        <v>153.94999999999945</v>
      </c>
      <c r="HQ8" s="47">
        <f t="shared" si="102"/>
        <v>154.29999999999944</v>
      </c>
      <c r="HR8" s="47">
        <f t="shared" si="103"/>
        <v>154.64999999999944</v>
      </c>
      <c r="HS8" s="47">
        <f t="shared" si="104"/>
        <v>154.99999999999943</v>
      </c>
      <c r="HT8" s="165">
        <f t="shared" si="105"/>
        <v>9.2316638133426354E-4</v>
      </c>
      <c r="HU8" s="165">
        <f t="shared" ref="HU8:KE12" si="120">IF(ISNONTEXT($O8),_xlfn.NORM.DIST(AB8,$K8,$O8,FALSE),NA())</f>
        <v>9.8532661023100604E-4</v>
      </c>
      <c r="HV8" s="165">
        <f t="shared" si="120"/>
        <v>1.0510152288905231E-3</v>
      </c>
      <c r="HW8" s="165">
        <f t="shared" si="120"/>
        <v>1.1203826426372263E-3</v>
      </c>
      <c r="HX8" s="165">
        <f t="shared" si="120"/>
        <v>1.1935821106723533E-3</v>
      </c>
      <c r="HY8" s="165">
        <f t="shared" si="120"/>
        <v>1.2707695389212212E-3</v>
      </c>
      <c r="HZ8" s="165">
        <f t="shared" si="120"/>
        <v>1.3521032507462071E-3</v>
      </c>
      <c r="IA8" s="165">
        <f t="shared" si="120"/>
        <v>1.4377437349668459E-3</v>
      </c>
      <c r="IB8" s="165">
        <f t="shared" si="120"/>
        <v>1.5278533706944483E-3</v>
      </c>
      <c r="IC8" s="165">
        <f t="shared" si="120"/>
        <v>1.6225961285616273E-3</v>
      </c>
      <c r="ID8" s="165">
        <f t="shared" si="120"/>
        <v>1.7221372480067732E-3</v>
      </c>
      <c r="IE8" s="165">
        <f t="shared" si="120"/>
        <v>1.8266428903601078E-3</v>
      </c>
      <c r="IF8" s="165">
        <f t="shared" si="120"/>
        <v>1.9362797675711873E-3</v>
      </c>
      <c r="IG8" s="165">
        <f t="shared" si="120"/>
        <v>2.0512147465175799E-3</v>
      </c>
      <c r="IH8" s="165">
        <f t="shared" si="120"/>
        <v>2.1716144289407433E-3</v>
      </c>
      <c r="II8" s="165">
        <f t="shared" si="120"/>
        <v>2.2976447071676241E-3</v>
      </c>
      <c r="IJ8" s="165">
        <f t="shared" si="120"/>
        <v>2.4294702958949956E-3</v>
      </c>
      <c r="IK8" s="165">
        <f t="shared" si="120"/>
        <v>2.5672542404375073E-3</v>
      </c>
      <c r="IL8" s="165">
        <f t="shared" si="120"/>
        <v>2.7111574019697405E-3</v>
      </c>
      <c r="IM8" s="165">
        <f t="shared" si="120"/>
        <v>2.8613379204266197E-3</v>
      </c>
      <c r="IN8" s="165">
        <f t="shared" si="120"/>
        <v>3.017950655864742E-3</v>
      </c>
      <c r="IO8" s="165">
        <f t="shared" si="120"/>
        <v>3.1811466092293416E-3</v>
      </c>
      <c r="IP8" s="165">
        <f t="shared" si="120"/>
        <v>3.3510723236166067E-3</v>
      </c>
      <c r="IQ8" s="165">
        <f t="shared" si="120"/>
        <v>3.5278692672687899E-3</v>
      </c>
      <c r="IR8" s="165">
        <f t="shared" si="120"/>
        <v>3.7116731996887E-3</v>
      </c>
      <c r="IS8" s="165">
        <f t="shared" si="120"/>
        <v>3.9026135224105316E-3</v>
      </c>
      <c r="IT8" s="165">
        <f t="shared" si="120"/>
        <v>4.1008126161143918E-3</v>
      </c>
      <c r="IU8" s="165">
        <f t="shared" si="120"/>
        <v>4.30638516592146E-3</v>
      </c>
      <c r="IV8" s="165">
        <f t="shared" si="120"/>
        <v>4.5194374768549057E-3</v>
      </c>
      <c r="IW8" s="165">
        <f t="shared" si="120"/>
        <v>4.7400667815971458E-3</v>
      </c>
      <c r="IX8" s="165">
        <f t="shared" si="120"/>
        <v>4.9683605428159664E-3</v>
      </c>
      <c r="IY8" s="165">
        <f t="shared" si="120"/>
        <v>5.2043957524695846E-3</v>
      </c>
      <c r="IZ8" s="165">
        <f t="shared" si="120"/>
        <v>5.4482382306325957E-3</v>
      </c>
      <c r="JA8" s="165">
        <f t="shared" si="120"/>
        <v>5.6999419265100814E-3</v>
      </c>
      <c r="JB8" s="165">
        <f t="shared" si="120"/>
        <v>5.9595482244250231E-3</v>
      </c>
      <c r="JC8" s="165">
        <f t="shared" si="120"/>
        <v>6.2270852576730993E-3</v>
      </c>
      <c r="JD8" s="165">
        <f t="shared" si="120"/>
        <v>6.5025672332385273E-3</v>
      </c>
      <c r="JE8" s="165">
        <f t="shared" si="120"/>
        <v>6.7859937704532096E-3</v>
      </c>
      <c r="JF8" s="165">
        <f t="shared" si="120"/>
        <v>7.0773492567584645E-3</v>
      </c>
      <c r="JG8" s="165">
        <f t="shared" si="120"/>
        <v>7.3766022237930417E-3</v>
      </c>
      <c r="JH8" s="165">
        <f t="shared" si="120"/>
        <v>7.6837047470816582E-3</v>
      </c>
      <c r="JI8" s="165">
        <f t="shared" si="120"/>
        <v>7.9985918726346878E-3</v>
      </c>
      <c r="JJ8" s="165">
        <f t="shared" si="120"/>
        <v>8.3211810737903822E-3</v>
      </c>
      <c r="JK8" s="165">
        <f t="shared" si="120"/>
        <v>8.6513717416358323E-3</v>
      </c>
      <c r="JL8" s="165">
        <f t="shared" si="120"/>
        <v>8.9890447123307758E-3</v>
      </c>
      <c r="JM8" s="165">
        <f t="shared" si="120"/>
        <v>9.334061834628973E-3</v>
      </c>
      <c r="JN8" s="165">
        <f t="shared" si="120"/>
        <v>9.686265580844261E-3</v>
      </c>
      <c r="JO8" s="165">
        <f t="shared" si="120"/>
        <v>1.0045478704442659E-2</v>
      </c>
      <c r="JP8" s="165">
        <f t="shared" si="120"/>
        <v>1.0411503947357157E-2</v>
      </c>
      <c r="JQ8" s="165">
        <f t="shared" si="120"/>
        <v>1.0784123800018149E-2</v>
      </c>
      <c r="JR8" s="165">
        <f t="shared" si="120"/>
        <v>1.1163100316969722E-2</v>
      </c>
      <c r="JS8" s="165">
        <f t="shared" si="120"/>
        <v>1.1548174990799968E-2</v>
      </c>
      <c r="JT8" s="165">
        <f t="shared" si="120"/>
        <v>1.193906868695256E-2</v>
      </c>
      <c r="JU8" s="165">
        <f t="shared" si="120"/>
        <v>1.2335481641806915E-2</v>
      </c>
      <c r="JV8" s="165">
        <f t="shared" si="120"/>
        <v>1.2737093526216069E-2</v>
      </c>
      <c r="JW8" s="165">
        <f t="shared" si="120"/>
        <v>1.3143563576475116E-2</v>
      </c>
      <c r="JX8" s="165">
        <f t="shared" si="120"/>
        <v>1.355453079445949E-2</v>
      </c>
      <c r="JY8" s="165">
        <f t="shared" si="120"/>
        <v>1.3969614218422242E-2</v>
      </c>
      <c r="JZ8" s="165">
        <f t="shared" si="120"/>
        <v>1.4388413265673528E-2</v>
      </c>
      <c r="KA8" s="165">
        <f t="shared" si="120"/>
        <v>1.4810508148085114E-2</v>
      </c>
      <c r="KB8" s="165">
        <f t="shared" si="120"/>
        <v>1.5235460361068457E-2</v>
      </c>
      <c r="KC8" s="165">
        <f t="shared" si="120"/>
        <v>1.5662813246368593E-2</v>
      </c>
      <c r="KD8" s="165">
        <f t="shared" si="120"/>
        <v>1.6092092628698876E-2</v>
      </c>
      <c r="KE8" s="165">
        <f t="shared" si="120"/>
        <v>1.6522807525914552E-2</v>
      </c>
      <c r="KF8" s="165">
        <f t="shared" si="117"/>
        <v>1.6954450932089027E-2</v>
      </c>
      <c r="KG8" s="165">
        <f t="shared" ref="KG8:MQ12" si="121">IF(ISNONTEXT($O8),_xlfn.NORM.DIST(CN8,$K8,$O8,FALSE),NA())</f>
        <v>1.7386500672515518E-2</v>
      </c>
      <c r="KH8" s="165">
        <f t="shared" si="121"/>
        <v>1.7818420329311947E-2</v>
      </c>
      <c r="KI8" s="165">
        <f t="shared" si="121"/>
        <v>1.8249660235959121E-2</v>
      </c>
      <c r="KJ8" s="165">
        <f t="shared" si="121"/>
        <v>1.8679658538754029E-2</v>
      </c>
      <c r="KK8" s="165">
        <f t="shared" si="121"/>
        <v>1.9107842322813082E-2</v>
      </c>
      <c r="KL8" s="165">
        <f t="shared" si="121"/>
        <v>1.9533628799916564E-2</v>
      </c>
      <c r="KM8" s="165">
        <f t="shared" si="121"/>
        <v>1.9956426555147289E-2</v>
      </c>
      <c r="KN8" s="165">
        <f t="shared" si="121"/>
        <v>2.0375636848945684E-2</v>
      </c>
      <c r="KO8" s="165">
        <f t="shared" si="121"/>
        <v>2.0790654970882262E-2</v>
      </c>
      <c r="KP8" s="165">
        <f t="shared" si="121"/>
        <v>2.1200871641138562E-2</v>
      </c>
      <c r="KQ8" s="165">
        <f t="shared" si="121"/>
        <v>2.160567445539156E-2</v>
      </c>
      <c r="KR8" s="165">
        <f t="shared" si="121"/>
        <v>2.200444936851562E-2</v>
      </c>
      <c r="KS8" s="165">
        <f t="shared" si="121"/>
        <v>2.2396582212253019E-2</v>
      </c>
      <c r="KT8" s="165">
        <f t="shared" si="121"/>
        <v>2.2781460241759737E-2</v>
      </c>
      <c r="KU8" s="165">
        <f t="shared" si="121"/>
        <v>2.3158473705710527E-2</v>
      </c>
      <c r="KV8" s="165">
        <f t="shared" si="121"/>
        <v>2.352701743444667E-2</v>
      </c>
      <c r="KW8" s="165">
        <f t="shared" si="121"/>
        <v>2.3886492440473993E-2</v>
      </c>
      <c r="KX8" s="165">
        <f t="shared" si="121"/>
        <v>2.4236307525468077E-2</v>
      </c>
      <c r="KY8" s="165">
        <f t="shared" si="121"/>
        <v>2.4575880887820319E-2</v>
      </c>
      <c r="KZ8" s="165">
        <f t="shared" si="121"/>
        <v>2.4904641724662911E-2</v>
      </c>
      <c r="LA8" s="165">
        <f t="shared" si="121"/>
        <v>2.5222031822244573E-2</v>
      </c>
      <c r="LB8" s="165">
        <f t="shared" si="121"/>
        <v>2.5527507128492374E-2</v>
      </c>
      <c r="LC8" s="165">
        <f t="shared" si="121"/>
        <v>2.5820539301588938E-2</v>
      </c>
      <c r="LD8" s="165">
        <f t="shared" si="121"/>
        <v>2.6100617228419398E-2</v>
      </c>
      <c r="LE8" s="165">
        <f t="shared" si="121"/>
        <v>2.636724850679854E-2</v>
      </c>
      <c r="LF8" s="165">
        <f t="shared" si="121"/>
        <v>2.6619960885476093E-2</v>
      </c>
      <c r="LG8" s="165">
        <f t="shared" si="121"/>
        <v>2.6858303656036829E-2</v>
      </c>
      <c r="LH8" s="165">
        <f t="shared" si="121"/>
        <v>2.7081848990961443E-2</v>
      </c>
      <c r="LI8" s="165">
        <f t="shared" si="121"/>
        <v>2.7290193222294062E-2</v>
      </c>
      <c r="LJ8" s="165">
        <f t="shared" si="121"/>
        <v>2.7482958055571636E-2</v>
      </c>
      <c r="LK8" s="165">
        <f t="shared" si="121"/>
        <v>2.765979171390847E-2</v>
      </c>
      <c r="LL8" s="165">
        <f t="shared" si="121"/>
        <v>2.7820370007394856E-2</v>
      </c>
      <c r="LM8" s="165">
        <f t="shared" si="121"/>
        <v>2.7964397323260816E-2</v>
      </c>
      <c r="LN8" s="165">
        <f t="shared" si="121"/>
        <v>2.8091607532572647E-2</v>
      </c>
      <c r="LO8" s="165">
        <f t="shared" si="121"/>
        <v>2.8201764809570391E-2</v>
      </c>
      <c r="LP8" s="165">
        <f t="shared" si="121"/>
        <v>2.8294664360115487E-2</v>
      </c>
      <c r="LQ8" s="165">
        <f t="shared" si="121"/>
        <v>2.8370133056099488E-2</v>
      </c>
      <c r="LR8" s="165">
        <f t="shared" si="121"/>
        <v>2.8428029973062943E-2</v>
      </c>
      <c r="LS8" s="165">
        <f t="shared" si="121"/>
        <v>2.846824682868776E-2</v>
      </c>
      <c r="LT8" s="165">
        <f t="shared" si="121"/>
        <v>2.849070832025331E-2</v>
      </c>
      <c r="LU8" s="165">
        <f t="shared" si="121"/>
        <v>2.8495372359584253E-2</v>
      </c>
      <c r="LV8" s="165">
        <f t="shared" si="121"/>
        <v>2.8482230204463999E-2</v>
      </c>
      <c r="LW8" s="165">
        <f t="shared" si="121"/>
        <v>2.8451306485939538E-2</v>
      </c>
      <c r="LX8" s="165">
        <f t="shared" si="121"/>
        <v>2.8402659131398205E-2</v>
      </c>
      <c r="LY8" s="165">
        <f t="shared" si="121"/>
        <v>2.8336379183752685E-2</v>
      </c>
      <c r="LZ8" s="165">
        <f t="shared" si="121"/>
        <v>2.8252590517524243E-2</v>
      </c>
      <c r="MA8" s="165">
        <f t="shared" si="121"/>
        <v>2.8151449453063422E-2</v>
      </c>
      <c r="MB8" s="165">
        <f t="shared" si="121"/>
        <v>2.8033144270589946E-2</v>
      </c>
      <c r="MC8" s="165">
        <f t="shared" si="121"/>
        <v>2.7897894626166233E-2</v>
      </c>
      <c r="MD8" s="165">
        <f t="shared" si="121"/>
        <v>2.7745950872140365E-2</v>
      </c>
      <c r="ME8" s="165">
        <f t="shared" si="121"/>
        <v>2.7577593285000937E-2</v>
      </c>
      <c r="MF8" s="165">
        <f t="shared" si="121"/>
        <v>2.7393131203977062E-2</v>
      </c>
      <c r="MG8" s="165">
        <f t="shared" si="121"/>
        <v>2.7192902084088744E-2</v>
      </c>
      <c r="MH8" s="165">
        <f t="shared" si="121"/>
        <v>2.6977270467704387E-2</v>
      </c>
      <c r="MI8" s="165">
        <f t="shared" si="121"/>
        <v>2.6746626878991601E-2</v>
      </c>
      <c r="MJ8" s="165">
        <f t="shared" si="121"/>
        <v>2.6501386645952529E-2</v>
      </c>
      <c r="MK8" s="165">
        <f t="shared" si="121"/>
        <v>2.6241988655014613E-2</v>
      </c>
      <c r="ML8" s="165">
        <f t="shared" si="121"/>
        <v>2.5968894043400397E-2</v>
      </c>
      <c r="MM8" s="165">
        <f t="shared" si="121"/>
        <v>2.5682584834724506E-2</v>
      </c>
      <c r="MN8" s="165">
        <f t="shared" si="121"/>
        <v>2.5383562523461328E-2</v>
      </c>
      <c r="MO8" s="165">
        <f t="shared" si="121"/>
        <v>2.5072346614092269E-2</v>
      </c>
      <c r="MP8" s="165">
        <f t="shared" si="121"/>
        <v>2.474947312087647E-2</v>
      </c>
      <c r="MQ8" s="165">
        <f t="shared" si="121"/>
        <v>2.4415493034292437E-2</v>
      </c>
      <c r="MR8" s="165">
        <f t="shared" si="118"/>
        <v>2.4070970760270892E-2</v>
      </c>
      <c r="MS8" s="165">
        <f t="shared" ref="MS8:PC12" si="122">IF(ISNONTEXT($O8),_xlfn.NORM.DIST(EZ8,$K8,$O8,FALSE),NA())</f>
        <v>2.3716482538380188E-2</v>
      </c>
      <c r="MT8" s="165">
        <f t="shared" si="122"/>
        <v>2.3352614845135993E-2</v>
      </c>
      <c r="MU8" s="165">
        <f t="shared" si="122"/>
        <v>2.2979962788586349E-2</v>
      </c>
      <c r="MV8" s="165">
        <f t="shared" si="122"/>
        <v>2.259912850027232E-2</v>
      </c>
      <c r="MW8" s="165">
        <f t="shared" si="122"/>
        <v>2.2210719530584247E-2</v>
      </c>
      <c r="MX8" s="165">
        <f t="shared" si="122"/>
        <v>2.1815347253424742E-2</v>
      </c>
      <c r="MY8" s="165">
        <f t="shared" si="122"/>
        <v>2.1413625285952934E-2</v>
      </c>
      <c r="MZ8" s="165">
        <f t="shared" si="122"/>
        <v>2.1006167929021848E-2</v>
      </c>
      <c r="NA8" s="165">
        <f t="shared" si="122"/>
        <v>2.0593588633732923E-2</v>
      </c>
      <c r="NB8" s="165">
        <f t="shared" si="122"/>
        <v>2.0176498499320298E-2</v>
      </c>
      <c r="NC8" s="165">
        <f t="shared" si="122"/>
        <v>1.9755504807344362E-2</v>
      </c>
      <c r="ND8" s="165">
        <f t="shared" si="122"/>
        <v>1.9331209596920574E-2</v>
      </c>
      <c r="NE8" s="165">
        <f t="shared" si="122"/>
        <v>1.8904208285437787E-2</v>
      </c>
      <c r="NF8" s="165">
        <f t="shared" si="122"/>
        <v>1.8475088338931817E-2</v>
      </c>
      <c r="NG8" s="165">
        <f t="shared" si="122"/>
        <v>1.8044427995977285E-2</v>
      </c>
      <c r="NH8" s="165">
        <f t="shared" si="122"/>
        <v>1.7612795048645057E-2</v>
      </c>
      <c r="NI8" s="165">
        <f t="shared" si="122"/>
        <v>1.718074568374655E-2</v>
      </c>
      <c r="NJ8" s="165">
        <f t="shared" si="122"/>
        <v>1.6748823387251758E-2</v>
      </c>
      <c r="NK8" s="165">
        <f t="shared" si="122"/>
        <v>1.6317557914426531E-2</v>
      </c>
      <c r="NL8" s="165">
        <f t="shared" si="122"/>
        <v>1.5887464327889424E-2</v>
      </c>
      <c r="NM8" s="165">
        <f t="shared" si="122"/>
        <v>1.5459042105440543E-2</v>
      </c>
      <c r="NN8" s="165">
        <f t="shared" si="122"/>
        <v>1.5032774319166397E-2</v>
      </c>
      <c r="NO8" s="165">
        <f t="shared" si="122"/>
        <v>1.4609126886978373E-2</v>
      </c>
      <c r="NP8" s="165">
        <f t="shared" si="122"/>
        <v>1.4188547897399005E-2</v>
      </c>
      <c r="NQ8" s="165">
        <f t="shared" si="122"/>
        <v>1.3771467008072132E-2</v>
      </c>
      <c r="NR8" s="165">
        <f t="shared" si="122"/>
        <v>1.335829491814223E-2</v>
      </c>
      <c r="NS8" s="165">
        <f t="shared" si="122"/>
        <v>1.2949422914325498E-2</v>
      </c>
      <c r="NT8" s="165">
        <f t="shared" si="122"/>
        <v>1.2545222490183186E-2</v>
      </c>
      <c r="NU8" s="165">
        <f t="shared" si="122"/>
        <v>1.2146045037806851E-2</v>
      </c>
      <c r="NV8" s="165">
        <f t="shared" si="122"/>
        <v>1.1752221610837433E-2</v>
      </c>
      <c r="NW8" s="165">
        <f t="shared" si="122"/>
        <v>1.1364062757466478E-2</v>
      </c>
      <c r="NX8" s="165">
        <f t="shared" si="122"/>
        <v>1.0981858421809106E-2</v>
      </c>
      <c r="NY8" s="165">
        <f t="shared" si="122"/>
        <v>1.0605877911796232E-2</v>
      </c>
      <c r="NZ8" s="165">
        <f t="shared" si="122"/>
        <v>1.0236369931507887E-2</v>
      </c>
      <c r="OA8" s="165">
        <f t="shared" si="122"/>
        <v>9.8735626756619628E-3</v>
      </c>
      <c r="OB8" s="165">
        <f t="shared" si="122"/>
        <v>9.5176639837829726E-3</v>
      </c>
      <c r="OC8" s="165">
        <f t="shared" si="122"/>
        <v>9.1688615514046046E-3</v>
      </c>
      <c r="OD8" s="165">
        <f t="shared" si="122"/>
        <v>8.8273231955079481E-3</v>
      </c>
      <c r="OE8" s="165">
        <f t="shared" si="122"/>
        <v>8.4931971712642433E-3</v>
      </c>
      <c r="OF8" s="165">
        <f t="shared" si="122"/>
        <v>8.1666125370375049E-3</v>
      </c>
      <c r="OG8" s="165">
        <f t="shared" si="122"/>
        <v>7.8476795645076383E-3</v>
      </c>
      <c r="OH8" s="165">
        <f t="shared" si="122"/>
        <v>7.5364901906990987E-3</v>
      </c>
      <c r="OI8" s="165">
        <f t="shared" si="122"/>
        <v>7.233118508642976E-3</v>
      </c>
      <c r="OJ8" s="165">
        <f t="shared" si="122"/>
        <v>6.9376212933616246E-3</v>
      </c>
      <c r="OK8" s="165">
        <f t="shared" si="122"/>
        <v>6.6500385598438315E-3</v>
      </c>
      <c r="OL8" s="165">
        <f t="shared" si="122"/>
        <v>6.3703941496745103E-3</v>
      </c>
      <c r="OM8" s="165">
        <f t="shared" si="122"/>
        <v>6.0986963429955424E-3</v>
      </c>
      <c r="ON8" s="165">
        <f t="shared" si="122"/>
        <v>5.8349384925024984E-3</v>
      </c>
      <c r="OO8" s="165">
        <f t="shared" si="122"/>
        <v>5.5790996762254208E-3</v>
      </c>
      <c r="OP8" s="165">
        <f t="shared" si="122"/>
        <v>5.3311453658989039E-3</v>
      </c>
      <c r="OQ8" s="165">
        <f t="shared" si="122"/>
        <v>5.091028107797416E-3</v>
      </c>
      <c r="OR8" s="165">
        <f t="shared" si="122"/>
        <v>4.8586882129943694E-3</v>
      </c>
      <c r="OS8" s="165">
        <f t="shared" si="122"/>
        <v>4.6340544540973997E-3</v>
      </c>
      <c r="OT8" s="165">
        <f t="shared" si="122"/>
        <v>4.4170447656165669E-3</v>
      </c>
      <c r="OU8" s="165">
        <f t="shared" si="122"/>
        <v>4.2075669452353746E-3</v>
      </c>
      <c r="OV8" s="165">
        <f t="shared" si="122"/>
        <v>4.0055193533761876E-3</v>
      </c>
      <c r="OW8" s="165">
        <f t="shared" si="122"/>
        <v>3.8107916085800991E-3</v>
      </c>
      <c r="OX8" s="165">
        <f t="shared" si="122"/>
        <v>3.6232652763560857E-3</v>
      </c>
      <c r="OY8" s="165">
        <f t="shared" si="122"/>
        <v>3.4428145492939534E-3</v>
      </c>
      <c r="OZ8" s="165">
        <f t="shared" si="122"/>
        <v>3.2693069163794598E-3</v>
      </c>
      <c r="PA8" s="165">
        <f t="shared" si="122"/>
        <v>3.1026038195967284E-3</v>
      </c>
      <c r="PB8" s="165">
        <f t="shared" si="122"/>
        <v>2.9425612960521314E-3</v>
      </c>
      <c r="PC8" s="165">
        <f t="shared" si="122"/>
        <v>2.7890306040038418E-3</v>
      </c>
      <c r="PD8" s="165">
        <f t="shared" si="119"/>
        <v>2.6418588313318067E-3</v>
      </c>
      <c r="PE8" s="165">
        <f t="shared" si="109"/>
        <v>2.5008894851327257E-3</v>
      </c>
      <c r="PF8" s="165">
        <f t="shared" si="109"/>
        <v>2.3659630612731706E-3</v>
      </c>
      <c r="PG8" s="165">
        <f t="shared" si="109"/>
        <v>2.2369175928805803E-3</v>
      </c>
      <c r="PH8" s="165">
        <f t="shared" si="109"/>
        <v>2.1135891768954852E-3</v>
      </c>
      <c r="PI8" s="165">
        <f t="shared" si="109"/>
        <v>1.9958124779487427E-3</v>
      </c>
      <c r="PJ8" s="165">
        <f t="shared" si="109"/>
        <v>1.8834212089638054E-3</v>
      </c>
      <c r="PK8" s="165">
        <f t="shared" si="109"/>
        <v>1.7762485880159738E-3</v>
      </c>
      <c r="PL8" s="165">
        <f t="shared" si="109"/>
        <v>1.6741277711073228E-3</v>
      </c>
    </row>
    <row r="9" spans="1:429" x14ac:dyDescent="0.45">
      <c r="A9" s="4">
        <v>6</v>
      </c>
      <c r="B9" s="111"/>
      <c r="C9" s="113">
        <v>40</v>
      </c>
      <c r="D9" s="118">
        <f t="shared" si="110"/>
        <v>40</v>
      </c>
      <c r="E9" s="91">
        <v>120</v>
      </c>
      <c r="F9" s="118">
        <f t="shared" si="111"/>
        <v>200</v>
      </c>
      <c r="G9" s="113">
        <v>200</v>
      </c>
      <c r="H9" s="110"/>
      <c r="I9" s="120">
        <f t="shared" si="0"/>
        <v>1</v>
      </c>
      <c r="J9" s="120">
        <f t="shared" si="1"/>
        <v>1</v>
      </c>
      <c r="K9" s="71">
        <f t="shared" si="112"/>
        <v>120</v>
      </c>
      <c r="L9" s="23" t="s">
        <v>4</v>
      </c>
      <c r="M9" s="55"/>
      <c r="N9" s="298"/>
      <c r="O9" s="72">
        <f>IF(AND(D9&gt;0,E9&gt;0,F9&gt;0),IF(ISBLANK(N9),IF(ISBLANK(L9),"",(F9-D9)*VLOOKUP(L9,VLookups!$A$4:$B$13,2,FALSE)),N9),"")</f>
        <v>37.523326078587431</v>
      </c>
      <c r="P9" s="73">
        <f t="shared" si="2"/>
        <v>1407.9999999999995</v>
      </c>
      <c r="Q9" s="91">
        <v>150</v>
      </c>
      <c r="R9" s="265">
        <f>IF(AND(Q9&gt;0,E9&gt;0,NOT(O9="")),ABS(VLOOKUP($Q$1,VLookups!$A$43:$B$44,2,FALSE)-_xlfn.NORM.DIST(Q9,K9,O9,TRUE)),"")</f>
        <v>0.78800050519178777</v>
      </c>
      <c r="S9" s="90">
        <f>IF(AND($D9&gt;0,$E9&gt;0,$F9&gt;0,NOT(ISBLANK($L9))),_xlfn.NORM.INV(ABS(VLOOKUP($Q$1,VLookups!$A$43:$B$44,2,FALSE)-S$3),$K9,$O9),"")</f>
        <v>71.911922719545743</v>
      </c>
      <c r="T9" s="89">
        <f>IF(AND($D9&gt;0,$E9&gt;0,$F9&gt;0,NOT(ISBLANK($L9))),_xlfn.NORM.INV(ABS(VLOOKUP($Q$1,VLookups!$A$43:$B$44,2,FALSE)-T$3),$K9,$O9),"")</f>
        <v>168.08807728045426</v>
      </c>
      <c r="U9" s="90">
        <f>IF(AND($D9&gt;0,$E9&gt;0,$F9&gt;0,NOT(ISBLANK($L9))),_xlfn.NORM.INV(ABS(VLOOKUP($Q$1,VLookups!$A$43:$B$44,2,FALSE)-U$3),$K9,$O9),"")</f>
        <v>158.8904280327111</v>
      </c>
      <c r="V9" s="89">
        <f>IF(AND($D9&gt;0,$E9&gt;0,$F9&gt;0,NOT(ISBLANK($L9))),_xlfn.NORM.INV(ABS(VLOOKUP($Q$1,VLookups!$A$43:$B$44,2,FALSE)-V$3),$K9,$O9),"")</f>
        <v>151.58042798201947</v>
      </c>
      <c r="W9" s="90">
        <f>IF(AND($D9&gt;0,$E9&gt;0,$F9&gt;0,NOT(ISBLANK($L9))),_xlfn.NORM.INV(ABS(VLOOKUP($Q$1,VLookups!$A$43:$B$44,2,FALSE)-W$3),$K9,$O9),"")</f>
        <v>145.30909883327257</v>
      </c>
      <c r="X9" s="89">
        <f>IF(AND($D9&gt;0,$E9&gt;0,$F9&gt;0,NOT(ISBLANK($L9))),_xlfn.NORM.INV(ABS(VLOOKUP($Q$1,VLookups!$A$43:$B$44,2,FALSE)-X$3),$K9,$O9),"")</f>
        <v>139.67725143412224</v>
      </c>
      <c r="Y9" s="5"/>
      <c r="Z9" s="164">
        <f t="shared" si="113"/>
        <v>0.8</v>
      </c>
      <c r="AA9" s="47">
        <f t="shared" si="114"/>
        <v>40.000000000000284</v>
      </c>
      <c r="AB9" s="47">
        <f t="shared" si="116"/>
        <v>40.800000000000281</v>
      </c>
      <c r="AC9" s="47">
        <f t="shared" si="116"/>
        <v>41.600000000000279</v>
      </c>
      <c r="AD9" s="47">
        <f t="shared" si="116"/>
        <v>42.400000000000276</v>
      </c>
      <c r="AE9" s="47">
        <f t="shared" si="116"/>
        <v>43.200000000000273</v>
      </c>
      <c r="AF9" s="47">
        <f t="shared" si="116"/>
        <v>44.00000000000027</v>
      </c>
      <c r="AG9" s="47">
        <f t="shared" si="116"/>
        <v>44.800000000000267</v>
      </c>
      <c r="AH9" s="47">
        <f t="shared" si="116"/>
        <v>45.600000000000264</v>
      </c>
      <c r="AI9" s="47">
        <f t="shared" si="116"/>
        <v>46.400000000000261</v>
      </c>
      <c r="AJ9" s="47">
        <f t="shared" si="116"/>
        <v>47.200000000000259</v>
      </c>
      <c r="AK9" s="47">
        <f t="shared" si="116"/>
        <v>48.000000000000256</v>
      </c>
      <c r="AL9" s="47">
        <f t="shared" si="116"/>
        <v>48.800000000000253</v>
      </c>
      <c r="AM9" s="47">
        <f t="shared" si="116"/>
        <v>49.60000000000025</v>
      </c>
      <c r="AN9" s="47">
        <f t="shared" si="116"/>
        <v>50.400000000000247</v>
      </c>
      <c r="AO9" s="47">
        <f t="shared" si="116"/>
        <v>51.200000000000244</v>
      </c>
      <c r="AP9" s="47">
        <f t="shared" si="116"/>
        <v>52.000000000000242</v>
      </c>
      <c r="AQ9" s="47">
        <f t="shared" si="116"/>
        <v>52.800000000000239</v>
      </c>
      <c r="AR9" s="47">
        <f t="shared" si="116"/>
        <v>53.600000000000236</v>
      </c>
      <c r="AS9" s="47">
        <f t="shared" si="116"/>
        <v>54.400000000000233</v>
      </c>
      <c r="AT9" s="47">
        <f t="shared" si="116"/>
        <v>55.20000000000023</v>
      </c>
      <c r="AU9" s="47">
        <f t="shared" si="116"/>
        <v>56.000000000000227</v>
      </c>
      <c r="AV9" s="47">
        <f t="shared" si="116"/>
        <v>56.800000000000225</v>
      </c>
      <c r="AW9" s="47">
        <f t="shared" si="116"/>
        <v>57.600000000000222</v>
      </c>
      <c r="AX9" s="47">
        <f t="shared" si="116"/>
        <v>58.400000000000219</v>
      </c>
      <c r="AY9" s="47">
        <f t="shared" si="116"/>
        <v>59.200000000000216</v>
      </c>
      <c r="AZ9" s="47">
        <f t="shared" si="116"/>
        <v>60.000000000000213</v>
      </c>
      <c r="BA9" s="47">
        <f t="shared" si="116"/>
        <v>60.80000000000021</v>
      </c>
      <c r="BB9" s="47">
        <f t="shared" si="116"/>
        <v>61.600000000000207</v>
      </c>
      <c r="BC9" s="47">
        <f t="shared" si="116"/>
        <v>62.400000000000205</v>
      </c>
      <c r="BD9" s="47">
        <f t="shared" si="116"/>
        <v>63.200000000000202</v>
      </c>
      <c r="BE9" s="47">
        <f t="shared" si="116"/>
        <v>64.000000000000199</v>
      </c>
      <c r="BF9" s="47">
        <f t="shared" si="116"/>
        <v>64.800000000000196</v>
      </c>
      <c r="BG9" s="47">
        <f t="shared" si="116"/>
        <v>65.600000000000193</v>
      </c>
      <c r="BH9" s="47">
        <f t="shared" si="116"/>
        <v>66.40000000000019</v>
      </c>
      <c r="BI9" s="47">
        <f t="shared" si="116"/>
        <v>67.200000000000188</v>
      </c>
      <c r="BJ9" s="47">
        <f t="shared" si="116"/>
        <v>68.000000000000185</v>
      </c>
      <c r="BK9" s="47">
        <f t="shared" si="116"/>
        <v>68.800000000000182</v>
      </c>
      <c r="BL9" s="47">
        <f t="shared" si="116"/>
        <v>69.600000000000179</v>
      </c>
      <c r="BM9" s="47">
        <f t="shared" si="116"/>
        <v>70.400000000000176</v>
      </c>
      <c r="BN9" s="47">
        <f t="shared" si="116"/>
        <v>71.200000000000173</v>
      </c>
      <c r="BO9" s="47">
        <f t="shared" si="116"/>
        <v>72.000000000000171</v>
      </c>
      <c r="BP9" s="47">
        <f t="shared" si="116"/>
        <v>72.800000000000168</v>
      </c>
      <c r="BQ9" s="47">
        <f t="shared" si="116"/>
        <v>73.600000000000165</v>
      </c>
      <c r="BR9" s="47">
        <f t="shared" si="116"/>
        <v>74.400000000000162</v>
      </c>
      <c r="BS9" s="47">
        <f t="shared" si="116"/>
        <v>75.200000000000159</v>
      </c>
      <c r="BT9" s="47">
        <f t="shared" si="116"/>
        <v>76.000000000000156</v>
      </c>
      <c r="BU9" s="47">
        <f t="shared" si="116"/>
        <v>76.800000000000153</v>
      </c>
      <c r="BV9" s="47">
        <f t="shared" si="116"/>
        <v>77.600000000000151</v>
      </c>
      <c r="BW9" s="47">
        <f t="shared" si="116"/>
        <v>78.400000000000148</v>
      </c>
      <c r="BX9" s="47">
        <f t="shared" si="116"/>
        <v>79.200000000000145</v>
      </c>
      <c r="BY9" s="47">
        <f t="shared" si="116"/>
        <v>80.000000000000142</v>
      </c>
      <c r="BZ9" s="47">
        <f t="shared" si="116"/>
        <v>80.800000000000139</v>
      </c>
      <c r="CA9" s="47">
        <f t="shared" si="116"/>
        <v>81.600000000000136</v>
      </c>
      <c r="CB9" s="47">
        <f t="shared" si="116"/>
        <v>82.400000000000134</v>
      </c>
      <c r="CC9" s="47">
        <f t="shared" si="116"/>
        <v>83.200000000000131</v>
      </c>
      <c r="CD9" s="47">
        <f t="shared" si="116"/>
        <v>84.000000000000128</v>
      </c>
      <c r="CE9" s="47">
        <f t="shared" si="116"/>
        <v>84.800000000000125</v>
      </c>
      <c r="CF9" s="47">
        <f t="shared" si="116"/>
        <v>85.600000000000122</v>
      </c>
      <c r="CG9" s="47">
        <f t="shared" si="116"/>
        <v>86.400000000000119</v>
      </c>
      <c r="CH9" s="47">
        <f t="shared" si="116"/>
        <v>87.200000000000117</v>
      </c>
      <c r="CI9" s="47">
        <f t="shared" si="116"/>
        <v>88.000000000000114</v>
      </c>
      <c r="CJ9" s="47">
        <f t="shared" si="116"/>
        <v>88.800000000000111</v>
      </c>
      <c r="CK9" s="47">
        <f t="shared" si="116"/>
        <v>89.600000000000108</v>
      </c>
      <c r="CL9" s="47">
        <f t="shared" si="116"/>
        <v>90.400000000000105</v>
      </c>
      <c r="CM9" s="47">
        <f t="shared" ref="CM9:DV12" si="123">IF(ISNONTEXT($Z9),CN9-$Z9,"")</f>
        <v>91.200000000000102</v>
      </c>
      <c r="CN9" s="47">
        <f t="shared" si="123"/>
        <v>92.000000000000099</v>
      </c>
      <c r="CO9" s="47">
        <f t="shared" si="123"/>
        <v>92.800000000000097</v>
      </c>
      <c r="CP9" s="47">
        <f t="shared" si="123"/>
        <v>93.600000000000094</v>
      </c>
      <c r="CQ9" s="47">
        <f t="shared" si="123"/>
        <v>94.400000000000091</v>
      </c>
      <c r="CR9" s="47">
        <f t="shared" si="123"/>
        <v>95.200000000000088</v>
      </c>
      <c r="CS9" s="47">
        <f t="shared" si="123"/>
        <v>96.000000000000085</v>
      </c>
      <c r="CT9" s="47">
        <f t="shared" si="123"/>
        <v>96.800000000000082</v>
      </c>
      <c r="CU9" s="47">
        <f t="shared" si="123"/>
        <v>97.60000000000008</v>
      </c>
      <c r="CV9" s="47">
        <f t="shared" si="123"/>
        <v>98.400000000000077</v>
      </c>
      <c r="CW9" s="47">
        <f t="shared" si="123"/>
        <v>99.200000000000074</v>
      </c>
      <c r="CX9" s="47">
        <f t="shared" si="123"/>
        <v>100.00000000000007</v>
      </c>
      <c r="CY9" s="47">
        <f t="shared" si="123"/>
        <v>100.80000000000007</v>
      </c>
      <c r="CZ9" s="47">
        <f t="shared" si="123"/>
        <v>101.60000000000007</v>
      </c>
      <c r="DA9" s="47">
        <f t="shared" si="123"/>
        <v>102.40000000000006</v>
      </c>
      <c r="DB9" s="47">
        <f t="shared" si="123"/>
        <v>103.20000000000006</v>
      </c>
      <c r="DC9" s="47">
        <f t="shared" si="123"/>
        <v>104.00000000000006</v>
      </c>
      <c r="DD9" s="47">
        <f t="shared" si="123"/>
        <v>104.80000000000005</v>
      </c>
      <c r="DE9" s="47">
        <f t="shared" si="123"/>
        <v>105.60000000000005</v>
      </c>
      <c r="DF9" s="47">
        <f t="shared" si="123"/>
        <v>106.40000000000005</v>
      </c>
      <c r="DG9" s="47">
        <f t="shared" si="123"/>
        <v>107.20000000000005</v>
      </c>
      <c r="DH9" s="47">
        <f t="shared" si="123"/>
        <v>108.00000000000004</v>
      </c>
      <c r="DI9" s="47">
        <f t="shared" si="123"/>
        <v>108.80000000000004</v>
      </c>
      <c r="DJ9" s="47">
        <f t="shared" si="123"/>
        <v>109.60000000000004</v>
      </c>
      <c r="DK9" s="47">
        <f t="shared" si="123"/>
        <v>110.40000000000003</v>
      </c>
      <c r="DL9" s="47">
        <f t="shared" si="123"/>
        <v>111.20000000000003</v>
      </c>
      <c r="DM9" s="47">
        <f t="shared" si="123"/>
        <v>112.00000000000003</v>
      </c>
      <c r="DN9" s="47">
        <f t="shared" si="123"/>
        <v>112.80000000000003</v>
      </c>
      <c r="DO9" s="47">
        <f t="shared" si="123"/>
        <v>113.60000000000002</v>
      </c>
      <c r="DP9" s="47">
        <f t="shared" si="123"/>
        <v>114.40000000000002</v>
      </c>
      <c r="DQ9" s="47">
        <f t="shared" si="123"/>
        <v>115.20000000000002</v>
      </c>
      <c r="DR9" s="47">
        <f t="shared" si="123"/>
        <v>116.00000000000001</v>
      </c>
      <c r="DS9" s="47">
        <f t="shared" si="123"/>
        <v>116.80000000000001</v>
      </c>
      <c r="DT9" s="47">
        <f t="shared" si="123"/>
        <v>117.60000000000001</v>
      </c>
      <c r="DU9" s="47">
        <f t="shared" si="123"/>
        <v>118.4</v>
      </c>
      <c r="DV9" s="47">
        <f t="shared" si="123"/>
        <v>119.2</v>
      </c>
      <c r="DW9" s="179">
        <f t="shared" si="115"/>
        <v>120</v>
      </c>
      <c r="DX9" s="47">
        <f t="shared" si="5"/>
        <v>120.8</v>
      </c>
      <c r="DY9" s="47">
        <f t="shared" si="6"/>
        <v>121.6</v>
      </c>
      <c r="DZ9" s="47">
        <f t="shared" si="7"/>
        <v>122.39999999999999</v>
      </c>
      <c r="EA9" s="47">
        <f t="shared" si="8"/>
        <v>123.19999999999999</v>
      </c>
      <c r="EB9" s="47">
        <f t="shared" si="9"/>
        <v>123.99999999999999</v>
      </c>
      <c r="EC9" s="47">
        <f t="shared" si="10"/>
        <v>124.79999999999998</v>
      </c>
      <c r="ED9" s="47">
        <f t="shared" si="11"/>
        <v>125.59999999999998</v>
      </c>
      <c r="EE9" s="47">
        <f t="shared" si="12"/>
        <v>126.39999999999998</v>
      </c>
      <c r="EF9" s="47">
        <f t="shared" si="13"/>
        <v>127.19999999999997</v>
      </c>
      <c r="EG9" s="47">
        <f t="shared" si="14"/>
        <v>127.99999999999997</v>
      </c>
      <c r="EH9" s="47">
        <f t="shared" si="15"/>
        <v>128.79999999999998</v>
      </c>
      <c r="EI9" s="47">
        <f t="shared" si="16"/>
        <v>129.6</v>
      </c>
      <c r="EJ9" s="47">
        <f t="shared" si="17"/>
        <v>130.4</v>
      </c>
      <c r="EK9" s="47">
        <f t="shared" si="18"/>
        <v>131.20000000000002</v>
      </c>
      <c r="EL9" s="47">
        <f t="shared" si="19"/>
        <v>132.00000000000003</v>
      </c>
      <c r="EM9" s="47">
        <f t="shared" si="20"/>
        <v>132.80000000000004</v>
      </c>
      <c r="EN9" s="47">
        <f t="shared" si="21"/>
        <v>133.60000000000005</v>
      </c>
      <c r="EO9" s="47">
        <f t="shared" si="22"/>
        <v>134.40000000000006</v>
      </c>
      <c r="EP9" s="47">
        <f t="shared" si="23"/>
        <v>135.20000000000007</v>
      </c>
      <c r="EQ9" s="47">
        <f t="shared" si="24"/>
        <v>136.00000000000009</v>
      </c>
      <c r="ER9" s="47">
        <f t="shared" si="25"/>
        <v>136.8000000000001</v>
      </c>
      <c r="ES9" s="47">
        <f t="shared" si="26"/>
        <v>137.60000000000011</v>
      </c>
      <c r="ET9" s="47">
        <f t="shared" si="27"/>
        <v>138.40000000000012</v>
      </c>
      <c r="EU9" s="47">
        <f t="shared" si="28"/>
        <v>139.20000000000013</v>
      </c>
      <c r="EV9" s="47">
        <f t="shared" si="29"/>
        <v>140.00000000000014</v>
      </c>
      <c r="EW9" s="47">
        <f t="shared" si="30"/>
        <v>140.80000000000015</v>
      </c>
      <c r="EX9" s="47">
        <f t="shared" si="31"/>
        <v>141.60000000000016</v>
      </c>
      <c r="EY9" s="47">
        <f t="shared" si="32"/>
        <v>142.40000000000018</v>
      </c>
      <c r="EZ9" s="47">
        <f t="shared" si="33"/>
        <v>143.20000000000019</v>
      </c>
      <c r="FA9" s="47">
        <f t="shared" si="34"/>
        <v>144.0000000000002</v>
      </c>
      <c r="FB9" s="47">
        <f t="shared" si="35"/>
        <v>144.80000000000021</v>
      </c>
      <c r="FC9" s="47">
        <f t="shared" si="36"/>
        <v>145.60000000000022</v>
      </c>
      <c r="FD9" s="47">
        <f t="shared" si="37"/>
        <v>146.40000000000023</v>
      </c>
      <c r="FE9" s="47">
        <f t="shared" si="38"/>
        <v>147.20000000000024</v>
      </c>
      <c r="FF9" s="47">
        <f t="shared" si="39"/>
        <v>148.00000000000026</v>
      </c>
      <c r="FG9" s="47">
        <f t="shared" si="40"/>
        <v>148.80000000000027</v>
      </c>
      <c r="FH9" s="47">
        <f t="shared" si="41"/>
        <v>149.60000000000028</v>
      </c>
      <c r="FI9" s="47">
        <f t="shared" si="42"/>
        <v>150.40000000000029</v>
      </c>
      <c r="FJ9" s="47">
        <f t="shared" si="43"/>
        <v>151.2000000000003</v>
      </c>
      <c r="FK9" s="47">
        <f t="shared" si="44"/>
        <v>152.00000000000031</v>
      </c>
      <c r="FL9" s="47">
        <f t="shared" si="45"/>
        <v>152.80000000000032</v>
      </c>
      <c r="FM9" s="47">
        <f t="shared" si="46"/>
        <v>153.60000000000034</v>
      </c>
      <c r="FN9" s="47">
        <f t="shared" si="47"/>
        <v>154.40000000000035</v>
      </c>
      <c r="FO9" s="47">
        <f t="shared" si="48"/>
        <v>155.20000000000036</v>
      </c>
      <c r="FP9" s="47">
        <f t="shared" si="49"/>
        <v>156.00000000000037</v>
      </c>
      <c r="FQ9" s="47">
        <f t="shared" si="50"/>
        <v>156.80000000000038</v>
      </c>
      <c r="FR9" s="47">
        <f t="shared" si="51"/>
        <v>157.60000000000039</v>
      </c>
      <c r="FS9" s="47">
        <f t="shared" si="52"/>
        <v>158.4000000000004</v>
      </c>
      <c r="FT9" s="47">
        <f t="shared" si="53"/>
        <v>159.20000000000041</v>
      </c>
      <c r="FU9" s="47">
        <f t="shared" si="54"/>
        <v>160.00000000000043</v>
      </c>
      <c r="FV9" s="47">
        <f t="shared" si="55"/>
        <v>160.80000000000044</v>
      </c>
      <c r="FW9" s="47">
        <f t="shared" si="56"/>
        <v>161.60000000000045</v>
      </c>
      <c r="FX9" s="47">
        <f t="shared" si="57"/>
        <v>162.40000000000046</v>
      </c>
      <c r="FY9" s="47">
        <f t="shared" si="58"/>
        <v>163.20000000000047</v>
      </c>
      <c r="FZ9" s="47">
        <f t="shared" si="59"/>
        <v>164.00000000000048</v>
      </c>
      <c r="GA9" s="47">
        <f t="shared" si="60"/>
        <v>164.80000000000049</v>
      </c>
      <c r="GB9" s="47">
        <f t="shared" si="61"/>
        <v>165.60000000000051</v>
      </c>
      <c r="GC9" s="47">
        <f t="shared" si="62"/>
        <v>166.40000000000052</v>
      </c>
      <c r="GD9" s="47">
        <f t="shared" si="63"/>
        <v>167.20000000000053</v>
      </c>
      <c r="GE9" s="47">
        <f t="shared" si="64"/>
        <v>168.00000000000054</v>
      </c>
      <c r="GF9" s="47">
        <f t="shared" si="65"/>
        <v>168.80000000000055</v>
      </c>
      <c r="GG9" s="47">
        <f t="shared" si="66"/>
        <v>169.60000000000056</v>
      </c>
      <c r="GH9" s="47">
        <f t="shared" si="67"/>
        <v>170.40000000000057</v>
      </c>
      <c r="GI9" s="47">
        <f t="shared" si="68"/>
        <v>171.20000000000059</v>
      </c>
      <c r="GJ9" s="47">
        <f t="shared" si="69"/>
        <v>172.0000000000006</v>
      </c>
      <c r="GK9" s="47">
        <f t="shared" si="70"/>
        <v>172.80000000000061</v>
      </c>
      <c r="GL9" s="47">
        <f t="shared" si="71"/>
        <v>173.60000000000062</v>
      </c>
      <c r="GM9" s="47">
        <f t="shared" si="72"/>
        <v>174.40000000000063</v>
      </c>
      <c r="GN9" s="47">
        <f t="shared" si="73"/>
        <v>175.20000000000064</v>
      </c>
      <c r="GO9" s="47">
        <f t="shared" si="74"/>
        <v>176.00000000000065</v>
      </c>
      <c r="GP9" s="47">
        <f t="shared" si="75"/>
        <v>176.80000000000067</v>
      </c>
      <c r="GQ9" s="47">
        <f t="shared" si="76"/>
        <v>177.60000000000068</v>
      </c>
      <c r="GR9" s="47">
        <f t="shared" si="77"/>
        <v>178.40000000000069</v>
      </c>
      <c r="GS9" s="47">
        <f t="shared" si="78"/>
        <v>179.2000000000007</v>
      </c>
      <c r="GT9" s="47">
        <f t="shared" si="79"/>
        <v>180.00000000000071</v>
      </c>
      <c r="GU9" s="47">
        <f t="shared" si="80"/>
        <v>180.80000000000072</v>
      </c>
      <c r="GV9" s="47">
        <f t="shared" si="81"/>
        <v>181.60000000000073</v>
      </c>
      <c r="GW9" s="47">
        <f t="shared" si="82"/>
        <v>182.40000000000074</v>
      </c>
      <c r="GX9" s="47">
        <f t="shared" si="83"/>
        <v>183.20000000000076</v>
      </c>
      <c r="GY9" s="47">
        <f t="shared" si="84"/>
        <v>184.00000000000077</v>
      </c>
      <c r="GZ9" s="47">
        <f t="shared" si="85"/>
        <v>184.80000000000078</v>
      </c>
      <c r="HA9" s="47">
        <f t="shared" si="86"/>
        <v>185.60000000000079</v>
      </c>
      <c r="HB9" s="47">
        <f t="shared" si="87"/>
        <v>186.4000000000008</v>
      </c>
      <c r="HC9" s="47">
        <f t="shared" si="88"/>
        <v>187.20000000000081</v>
      </c>
      <c r="HD9" s="47">
        <f t="shared" si="89"/>
        <v>188.00000000000082</v>
      </c>
      <c r="HE9" s="47">
        <f t="shared" si="90"/>
        <v>188.80000000000084</v>
      </c>
      <c r="HF9" s="47">
        <f t="shared" si="91"/>
        <v>189.60000000000085</v>
      </c>
      <c r="HG9" s="47">
        <f t="shared" si="92"/>
        <v>190.40000000000086</v>
      </c>
      <c r="HH9" s="47">
        <f t="shared" si="93"/>
        <v>191.20000000000087</v>
      </c>
      <c r="HI9" s="47">
        <f t="shared" si="94"/>
        <v>192.00000000000088</v>
      </c>
      <c r="HJ9" s="47">
        <f t="shared" si="95"/>
        <v>192.80000000000089</v>
      </c>
      <c r="HK9" s="47">
        <f t="shared" si="96"/>
        <v>193.6000000000009</v>
      </c>
      <c r="HL9" s="47">
        <f t="shared" si="97"/>
        <v>194.40000000000092</v>
      </c>
      <c r="HM9" s="47">
        <f t="shared" si="98"/>
        <v>195.20000000000093</v>
      </c>
      <c r="HN9" s="47">
        <f t="shared" si="99"/>
        <v>196.00000000000094</v>
      </c>
      <c r="HO9" s="47">
        <f t="shared" si="100"/>
        <v>196.80000000000095</v>
      </c>
      <c r="HP9" s="47">
        <f t="shared" si="101"/>
        <v>197.60000000000096</v>
      </c>
      <c r="HQ9" s="47">
        <f t="shared" si="102"/>
        <v>198.40000000000097</v>
      </c>
      <c r="HR9" s="47">
        <f t="shared" si="103"/>
        <v>199.20000000000098</v>
      </c>
      <c r="HS9" s="47">
        <f t="shared" si="104"/>
        <v>200.00000000000099</v>
      </c>
      <c r="HT9" s="165">
        <f t="shared" si="105"/>
        <v>1.0954077897717114E-3</v>
      </c>
      <c r="HU9" s="165">
        <f t="shared" si="120"/>
        <v>1.1460875108994107E-3</v>
      </c>
      <c r="HV9" s="165">
        <f t="shared" si="120"/>
        <v>1.1985670337385688E-3</v>
      </c>
      <c r="HW9" s="165">
        <f t="shared" si="120"/>
        <v>1.2528799816244518E-3</v>
      </c>
      <c r="HX9" s="165">
        <f t="shared" si="120"/>
        <v>1.3090589533798561E-3</v>
      </c>
      <c r="HY9" s="165">
        <f t="shared" si="120"/>
        <v>1.3671354163138922E-3</v>
      </c>
      <c r="HZ9" s="165">
        <f t="shared" si="120"/>
        <v>1.4271395970264183E-3</v>
      </c>
      <c r="IA9" s="165">
        <f t="shared" si="120"/>
        <v>1.4891003702240248E-3</v>
      </c>
      <c r="IB9" s="165">
        <f t="shared" si="120"/>
        <v>1.553045145769162E-3</v>
      </c>
      <c r="IC9" s="165">
        <f t="shared" si="120"/>
        <v>1.6189997541994413E-3</v>
      </c>
      <c r="ID9" s="165">
        <f t="shared" si="120"/>
        <v>1.6869883309695195E-3</v>
      </c>
      <c r="IE9" s="165">
        <f t="shared" si="120"/>
        <v>1.7570331996830024E-3</v>
      </c>
      <c r="IF9" s="165">
        <f t="shared" si="120"/>
        <v>1.8291547545964872E-3</v>
      </c>
      <c r="IG9" s="165">
        <f t="shared" si="120"/>
        <v>1.9033713426921488E-3</v>
      </c>
      <c r="IH9" s="165">
        <f t="shared" si="120"/>
        <v>1.9796991456290584E-3</v>
      </c>
      <c r="II9" s="165">
        <f t="shared" si="120"/>
        <v>2.0581520618965987E-3</v>
      </c>
      <c r="IJ9" s="165">
        <f t="shared" si="120"/>
        <v>2.1387415895058924E-3</v>
      </c>
      <c r="IK9" s="165">
        <f t="shared" si="120"/>
        <v>2.2214767095669525E-3</v>
      </c>
      <c r="IL9" s="165">
        <f t="shared" si="120"/>
        <v>2.3063637711102669E-3</v>
      </c>
      <c r="IM9" s="165">
        <f t="shared" si="120"/>
        <v>2.393406377521585E-3</v>
      </c>
      <c r="IN9" s="165">
        <f t="shared" si="120"/>
        <v>2.4826052749678368E-3</v>
      </c>
      <c r="IO9" s="165">
        <f t="shared" si="120"/>
        <v>2.5739582432001639E-3</v>
      </c>
      <c r="IP9" s="165">
        <f t="shared" si="120"/>
        <v>2.6674599891269826E-3</v>
      </c>
      <c r="IQ9" s="165">
        <f t="shared" si="120"/>
        <v>2.7631020435558021E-3</v>
      </c>
      <c r="IR9" s="165">
        <f t="shared" si="120"/>
        <v>2.8608726615069707E-3</v>
      </c>
      <c r="IS9" s="165">
        <f t="shared" si="120"/>
        <v>2.9607567265057251E-3</v>
      </c>
      <c r="IT9" s="165">
        <f t="shared" si="120"/>
        <v>3.0627356592606942E-3</v>
      </c>
      <c r="IU9" s="165">
        <f t="shared" si="120"/>
        <v>3.1667873311373535E-3</v>
      </c>
      <c r="IV9" s="165">
        <f t="shared" si="120"/>
        <v>3.2728859828337399E-3</v>
      </c>
      <c r="IW9" s="165">
        <f t="shared" si="120"/>
        <v>3.3810021486630742E-3</v>
      </c>
      <c r="IX9" s="165">
        <f t="shared" si="120"/>
        <v>3.4911025868436052E-3</v>
      </c>
      <c r="IY9" s="165">
        <f t="shared" si="120"/>
        <v>3.6031502161900813E-3</v>
      </c>
      <c r="IZ9" s="165">
        <f t="shared" si="120"/>
        <v>3.7171040595936852E-3</v>
      </c>
      <c r="JA9" s="165">
        <f t="shared" si="120"/>
        <v>3.8329191946680119E-3</v>
      </c>
      <c r="JB9" s="165">
        <f t="shared" si="120"/>
        <v>3.9505467119277E-3</v>
      </c>
      <c r="JC9" s="165">
        <f t="shared" si="120"/>
        <v>4.0699336808537002E-3</v>
      </c>
      <c r="JD9" s="165">
        <f t="shared" si="120"/>
        <v>4.1910231241847938E-3</v>
      </c>
      <c r="JE9" s="165">
        <f t="shared" si="120"/>
        <v>4.3137540007588647E-3</v>
      </c>
      <c r="JF9" s="165">
        <f t="shared" si="120"/>
        <v>4.4380611972097833E-3</v>
      </c>
      <c r="JG9" s="165">
        <f t="shared" si="120"/>
        <v>4.5638755288062325E-3</v>
      </c>
      <c r="JH9" s="165">
        <f t="shared" si="120"/>
        <v>4.6911237496978161E-3</v>
      </c>
      <c r="JI9" s="165">
        <f t="shared" si="120"/>
        <v>4.8197285728111732E-3</v>
      </c>
      <c r="JJ9" s="165">
        <f t="shared" si="120"/>
        <v>4.949608699614568E-3</v>
      </c>
      <c r="JK9" s="165">
        <f t="shared" si="120"/>
        <v>5.0806788599437836E-3</v>
      </c>
      <c r="JL9" s="165">
        <f t="shared" si="120"/>
        <v>5.2128498620550631E-3</v>
      </c>
      <c r="JM9" s="165">
        <f t="shared" si="120"/>
        <v>5.3460286530423312E-3</v>
      </c>
      <c r="JN9" s="165">
        <f t="shared" si="120"/>
        <v>5.4801183897262313E-3</v>
      </c>
      <c r="JO9" s="165">
        <f t="shared" si="120"/>
        <v>5.615018520091602E-3</v>
      </c>
      <c r="JP9" s="165">
        <f t="shared" si="120"/>
        <v>5.7506248753180075E-3</v>
      </c>
      <c r="JQ9" s="165">
        <f t="shared" si="120"/>
        <v>5.886829772414939E-3</v>
      </c>
      <c r="JR9" s="165">
        <f t="shared" si="120"/>
        <v>6.0235221274394886E-3</v>
      </c>
      <c r="JS9" s="165">
        <f t="shared" si="120"/>
        <v>6.1605875792396687E-3</v>
      </c>
      <c r="JT9" s="165">
        <f t="shared" si="120"/>
        <v>6.2979086236313294E-3</v>
      </c>
      <c r="JU9" s="165">
        <f t="shared" si="120"/>
        <v>6.4353647578808968E-3</v>
      </c>
      <c r="JV9" s="165">
        <f t="shared" si="120"/>
        <v>6.5728326353300687E-3</v>
      </c>
      <c r="JW9" s="165">
        <f t="shared" si="120"/>
        <v>6.7101862299623408E-3</v>
      </c>
      <c r="JX9" s="165">
        <f t="shared" si="120"/>
        <v>6.8472970106747758E-3</v>
      </c>
      <c r="JY9" s="165">
        <f t="shared" si="120"/>
        <v>6.9840341249822061E-3</v>
      </c>
      <c r="JZ9" s="165">
        <f t="shared" si="120"/>
        <v>7.120264591844977E-3</v>
      </c>
      <c r="KA9" s="165">
        <f t="shared" si="120"/>
        <v>7.2558535032755745E-3</v>
      </c>
      <c r="KB9" s="165">
        <f t="shared" si="120"/>
        <v>7.3906642343444249E-3</v>
      </c>
      <c r="KC9" s="165">
        <f t="shared" si="120"/>
        <v>7.5245586611706041E-3</v>
      </c>
      <c r="KD9" s="165">
        <f t="shared" si="120"/>
        <v>7.6573973864496169E-3</v>
      </c>
      <c r="KE9" s="165">
        <f t="shared" si="120"/>
        <v>7.7890399720377994E-3</v>
      </c>
      <c r="KF9" s="165">
        <f t="shared" si="117"/>
        <v>7.919345178081412E-3</v>
      </c>
      <c r="KG9" s="165">
        <f t="shared" si="121"/>
        <v>8.0481712081483438E-3</v>
      </c>
      <c r="KH9" s="165">
        <f t="shared" si="121"/>
        <v>8.1753759597916753E-3</v>
      </c>
      <c r="KI9" s="165">
        <f t="shared" si="121"/>
        <v>8.3008172799472375E-3</v>
      </c>
      <c r="KJ9" s="165">
        <f t="shared" si="121"/>
        <v>8.4243532245419171E-3</v>
      </c>
      <c r="KK9" s="165">
        <f t="shared" si="121"/>
        <v>8.5458423216660286E-3</v>
      </c>
      <c r="KL9" s="165">
        <f t="shared" si="121"/>
        <v>8.6651438376415361E-3</v>
      </c>
      <c r="KM9" s="165">
        <f t="shared" si="121"/>
        <v>8.7821180452985204E-3</v>
      </c>
      <c r="KN9" s="165">
        <f t="shared" si="121"/>
        <v>8.896626493755215E-3</v>
      </c>
      <c r="KO9" s="165">
        <f t="shared" si="121"/>
        <v>9.0085322789820385E-3</v>
      </c>
      <c r="KP9" s="165">
        <f t="shared" si="121"/>
        <v>9.1177003144177083E-3</v>
      </c>
      <c r="KQ9" s="165">
        <f t="shared" si="121"/>
        <v>9.2239976008956469E-3</v>
      </c>
      <c r="KR9" s="165">
        <f t="shared" si="121"/>
        <v>9.3272934951315768E-3</v>
      </c>
      <c r="KS9" s="165">
        <f t="shared" si="121"/>
        <v>9.4274599760185741E-3</v>
      </c>
      <c r="KT9" s="165">
        <f t="shared" si="121"/>
        <v>9.5243719079739064E-3</v>
      </c>
      <c r="KU9" s="165">
        <f t="shared" si="121"/>
        <v>9.6179073005827568E-3</v>
      </c>
      <c r="KV9" s="165">
        <f t="shared" si="121"/>
        <v>9.7079475637875199E-3</v>
      </c>
      <c r="KW9" s="165">
        <f t="shared" si="121"/>
        <v>9.7943777578777119E-3</v>
      </c>
      <c r="KX9" s="165">
        <f t="shared" si="121"/>
        <v>9.8770868375446033E-3</v>
      </c>
      <c r="KY9" s="165">
        <f t="shared" si="121"/>
        <v>9.9559678892766797E-3</v>
      </c>
      <c r="KZ9" s="165">
        <f t="shared" si="121"/>
        <v>1.0030918361386656E-2</v>
      </c>
      <c r="LA9" s="165">
        <f t="shared" si="121"/>
        <v>1.0101840285978126E-2</v>
      </c>
      <c r="LB9" s="165">
        <f t="shared" si="121"/>
        <v>1.0168640492180026E-2</v>
      </c>
      <c r="LC9" s="165">
        <f t="shared" si="121"/>
        <v>1.0231230809999759E-2</v>
      </c>
      <c r="LD9" s="165">
        <f t="shared" si="121"/>
        <v>1.0289528264171002E-2</v>
      </c>
      <c r="LE9" s="165">
        <f t="shared" si="121"/>
        <v>1.0343455257399874E-2</v>
      </c>
      <c r="LF9" s="165">
        <f t="shared" si="121"/>
        <v>1.0392939742443191E-2</v>
      </c>
      <c r="LG9" s="165">
        <f t="shared" si="121"/>
        <v>1.0437915382484784E-2</v>
      </c>
      <c r="LH9" s="165">
        <f t="shared" si="121"/>
        <v>1.0478321699310225E-2</v>
      </c>
      <c r="LI9" s="165">
        <f t="shared" si="121"/>
        <v>1.0514104208816747E-2</v>
      </c>
      <c r="LJ9" s="165">
        <f t="shared" si="121"/>
        <v>1.0545214543433339E-2</v>
      </c>
      <c r="LK9" s="165">
        <f t="shared" si="121"/>
        <v>1.0571610561066038E-2</v>
      </c>
      <c r="LL9" s="165">
        <f t="shared" si="121"/>
        <v>1.0593256440224914E-2</v>
      </c>
      <c r="LM9" s="165">
        <f t="shared" si="121"/>
        <v>1.0610122761032176E-2</v>
      </c>
      <c r="LN9" s="165">
        <f t="shared" si="121"/>
        <v>1.0622186571854946E-2</v>
      </c>
      <c r="LO9" s="165">
        <f t="shared" si="121"/>
        <v>1.0629431441351511E-2</v>
      </c>
      <c r="LP9" s="165">
        <f t="shared" si="121"/>
        <v>1.0631847495765784E-2</v>
      </c>
      <c r="LQ9" s="165">
        <f t="shared" si="121"/>
        <v>1.0629431441351511E-2</v>
      </c>
      <c r="LR9" s="165">
        <f t="shared" si="121"/>
        <v>1.0622186571854946E-2</v>
      </c>
      <c r="LS9" s="165">
        <f t="shared" si="121"/>
        <v>1.0610122761032176E-2</v>
      </c>
      <c r="LT9" s="165">
        <f t="shared" si="121"/>
        <v>1.0593256440224914E-2</v>
      </c>
      <c r="LU9" s="165">
        <f t="shared" si="121"/>
        <v>1.0571610561066038E-2</v>
      </c>
      <c r="LV9" s="165">
        <f t="shared" si="121"/>
        <v>1.0545214543433339E-2</v>
      </c>
      <c r="LW9" s="165">
        <f t="shared" si="121"/>
        <v>1.0514104208816747E-2</v>
      </c>
      <c r="LX9" s="165">
        <f t="shared" si="121"/>
        <v>1.0478321699310225E-2</v>
      </c>
      <c r="LY9" s="165">
        <f t="shared" si="121"/>
        <v>1.0437915382484784E-2</v>
      </c>
      <c r="LZ9" s="165">
        <f t="shared" si="121"/>
        <v>1.0392939742443191E-2</v>
      </c>
      <c r="MA9" s="165">
        <f t="shared" si="121"/>
        <v>1.0343455257399874E-2</v>
      </c>
      <c r="MB9" s="165">
        <f t="shared" si="121"/>
        <v>1.0289528264171002E-2</v>
      </c>
      <c r="MC9" s="165">
        <f t="shared" si="121"/>
        <v>1.0231230809999754E-2</v>
      </c>
      <c r="MD9" s="165">
        <f t="shared" si="121"/>
        <v>1.016864049218002E-2</v>
      </c>
      <c r="ME9" s="165">
        <f t="shared" si="121"/>
        <v>1.010184028597812E-2</v>
      </c>
      <c r="MF9" s="165">
        <f t="shared" si="121"/>
        <v>1.003091836138665E-2</v>
      </c>
      <c r="MG9" s="165">
        <f t="shared" si="121"/>
        <v>9.9559678892766693E-3</v>
      </c>
      <c r="MH9" s="165">
        <f t="shared" si="121"/>
        <v>9.8770868375445894E-3</v>
      </c>
      <c r="MI9" s="165">
        <f t="shared" si="121"/>
        <v>9.794377757877698E-3</v>
      </c>
      <c r="MJ9" s="165">
        <f t="shared" si="121"/>
        <v>9.7079475637875043E-3</v>
      </c>
      <c r="MK9" s="165">
        <f t="shared" si="121"/>
        <v>9.6179073005827377E-3</v>
      </c>
      <c r="ML9" s="165">
        <f t="shared" si="121"/>
        <v>9.5243719079738873E-3</v>
      </c>
      <c r="MM9" s="165">
        <f t="shared" si="121"/>
        <v>9.4274599760185533E-3</v>
      </c>
      <c r="MN9" s="165">
        <f t="shared" si="121"/>
        <v>9.3272934951315525E-3</v>
      </c>
      <c r="MO9" s="165">
        <f t="shared" si="121"/>
        <v>9.2239976008956174E-3</v>
      </c>
      <c r="MP9" s="165">
        <f t="shared" si="121"/>
        <v>9.1177003144176788E-3</v>
      </c>
      <c r="MQ9" s="165">
        <f t="shared" si="121"/>
        <v>9.0085322789820038E-3</v>
      </c>
      <c r="MR9" s="165">
        <f t="shared" si="118"/>
        <v>8.8966264937551786E-3</v>
      </c>
      <c r="MS9" s="165">
        <f t="shared" si="122"/>
        <v>8.7821180452984805E-3</v>
      </c>
      <c r="MT9" s="165">
        <f t="shared" si="122"/>
        <v>8.6651438376414945E-3</v>
      </c>
      <c r="MU9" s="165">
        <f t="shared" si="122"/>
        <v>8.5458423216659835E-3</v>
      </c>
      <c r="MV9" s="165">
        <f t="shared" si="122"/>
        <v>8.4243532245418685E-3</v>
      </c>
      <c r="MW9" s="165">
        <f t="shared" si="122"/>
        <v>8.3008172799471872E-3</v>
      </c>
      <c r="MX9" s="165">
        <f t="shared" si="122"/>
        <v>8.1753759597916233E-3</v>
      </c>
      <c r="MY9" s="165">
        <f t="shared" si="122"/>
        <v>8.0481712081482883E-3</v>
      </c>
      <c r="MZ9" s="165">
        <f t="shared" si="122"/>
        <v>7.9193451780813513E-3</v>
      </c>
      <c r="NA9" s="165">
        <f t="shared" si="122"/>
        <v>7.789039972037737E-3</v>
      </c>
      <c r="NB9" s="165">
        <f t="shared" si="122"/>
        <v>7.6573973864495519E-3</v>
      </c>
      <c r="NC9" s="165">
        <f t="shared" si="122"/>
        <v>7.5245586611705365E-3</v>
      </c>
      <c r="ND9" s="165">
        <f t="shared" si="122"/>
        <v>7.3906642343443546E-3</v>
      </c>
      <c r="NE9" s="165">
        <f t="shared" si="122"/>
        <v>7.2558535032754999E-3</v>
      </c>
      <c r="NF9" s="165">
        <f t="shared" si="122"/>
        <v>7.1202645918448998E-3</v>
      </c>
      <c r="NG9" s="165">
        <f t="shared" si="122"/>
        <v>6.9840341249821263E-3</v>
      </c>
      <c r="NH9" s="165">
        <f t="shared" si="122"/>
        <v>6.8472970106746925E-3</v>
      </c>
      <c r="NI9" s="165">
        <f t="shared" si="122"/>
        <v>6.7101862299622566E-3</v>
      </c>
      <c r="NJ9" s="165">
        <f t="shared" si="122"/>
        <v>6.5728326353299811E-3</v>
      </c>
      <c r="NK9" s="165">
        <f t="shared" si="122"/>
        <v>6.435364757880804E-3</v>
      </c>
      <c r="NL9" s="165">
        <f t="shared" si="122"/>
        <v>6.2979086236312366E-3</v>
      </c>
      <c r="NM9" s="165">
        <f t="shared" si="122"/>
        <v>6.1605875792395742E-3</v>
      </c>
      <c r="NN9" s="165">
        <f t="shared" si="122"/>
        <v>6.0235221274393897E-3</v>
      </c>
      <c r="NO9" s="165">
        <f t="shared" si="122"/>
        <v>5.8868297724148392E-3</v>
      </c>
      <c r="NP9" s="165">
        <f t="shared" si="122"/>
        <v>5.7506248753179069E-3</v>
      </c>
      <c r="NQ9" s="165">
        <f t="shared" si="122"/>
        <v>5.615018520091497E-3</v>
      </c>
      <c r="NR9" s="165">
        <f t="shared" si="122"/>
        <v>5.4801183897261246E-3</v>
      </c>
      <c r="NS9" s="165">
        <f t="shared" si="122"/>
        <v>5.3460286530422245E-3</v>
      </c>
      <c r="NT9" s="165">
        <f t="shared" si="122"/>
        <v>5.2128498620549555E-3</v>
      </c>
      <c r="NU9" s="165">
        <f t="shared" si="122"/>
        <v>5.0806788599436744E-3</v>
      </c>
      <c r="NV9" s="165">
        <f t="shared" si="122"/>
        <v>4.9496086996144561E-3</v>
      </c>
      <c r="NW9" s="165">
        <f t="shared" si="122"/>
        <v>4.8197285728110613E-3</v>
      </c>
      <c r="NX9" s="165">
        <f t="shared" si="122"/>
        <v>4.6911237496977034E-3</v>
      </c>
      <c r="NY9" s="165">
        <f t="shared" si="122"/>
        <v>4.5638755288061172E-3</v>
      </c>
      <c r="NZ9" s="165">
        <f t="shared" si="122"/>
        <v>4.4380611972096688E-3</v>
      </c>
      <c r="OA9" s="165">
        <f t="shared" si="122"/>
        <v>4.3137540007587476E-3</v>
      </c>
      <c r="OB9" s="165">
        <f t="shared" si="122"/>
        <v>4.1910231241846767E-3</v>
      </c>
      <c r="OC9" s="165">
        <f t="shared" si="122"/>
        <v>4.069933680853584E-3</v>
      </c>
      <c r="OD9" s="165">
        <f t="shared" si="122"/>
        <v>3.9505467119275812E-3</v>
      </c>
      <c r="OE9" s="165">
        <f t="shared" si="122"/>
        <v>3.8329191946678948E-3</v>
      </c>
      <c r="OF9" s="165">
        <f t="shared" si="122"/>
        <v>3.7171040595935685E-3</v>
      </c>
      <c r="OG9" s="165">
        <f t="shared" si="122"/>
        <v>3.6031502161899629E-3</v>
      </c>
      <c r="OH9" s="165">
        <f t="shared" si="122"/>
        <v>3.4911025868434868E-3</v>
      </c>
      <c r="OI9" s="165">
        <f t="shared" si="122"/>
        <v>3.3810021486629549E-3</v>
      </c>
      <c r="OJ9" s="165">
        <f t="shared" si="122"/>
        <v>3.272885982833621E-3</v>
      </c>
      <c r="OK9" s="165">
        <f t="shared" si="122"/>
        <v>3.1667873311372365E-3</v>
      </c>
      <c r="OL9" s="165">
        <f t="shared" si="122"/>
        <v>3.0627356592605771E-3</v>
      </c>
      <c r="OM9" s="165">
        <f t="shared" si="122"/>
        <v>2.9607567265056089E-3</v>
      </c>
      <c r="ON9" s="165">
        <f t="shared" si="122"/>
        <v>2.8608726615068558E-3</v>
      </c>
      <c r="OO9" s="165">
        <f t="shared" si="122"/>
        <v>2.7631020435556872E-3</v>
      </c>
      <c r="OP9" s="165">
        <f t="shared" si="122"/>
        <v>2.6674599891268686E-3</v>
      </c>
      <c r="OQ9" s="165">
        <f t="shared" si="122"/>
        <v>2.5739582432000507E-3</v>
      </c>
      <c r="OR9" s="165">
        <f t="shared" si="122"/>
        <v>2.4826052749677254E-3</v>
      </c>
      <c r="OS9" s="165">
        <f t="shared" si="122"/>
        <v>2.3934063775214735E-3</v>
      </c>
      <c r="OT9" s="165">
        <f t="shared" si="122"/>
        <v>2.3063637711101567E-3</v>
      </c>
      <c r="OU9" s="165">
        <f t="shared" si="122"/>
        <v>2.2214767095668445E-3</v>
      </c>
      <c r="OV9" s="165">
        <f t="shared" si="122"/>
        <v>2.1387415895057853E-3</v>
      </c>
      <c r="OW9" s="165">
        <f t="shared" si="122"/>
        <v>2.0581520618964929E-3</v>
      </c>
      <c r="OX9" s="165">
        <f t="shared" si="122"/>
        <v>1.9796991456289543E-3</v>
      </c>
      <c r="OY9" s="165">
        <f t="shared" si="122"/>
        <v>1.9033713426920454E-3</v>
      </c>
      <c r="OZ9" s="165">
        <f t="shared" si="122"/>
        <v>1.8291547545963853E-3</v>
      </c>
      <c r="PA9" s="165">
        <f t="shared" si="122"/>
        <v>1.7570331996829027E-3</v>
      </c>
      <c r="PB9" s="165">
        <f t="shared" si="122"/>
        <v>1.6869883309694213E-3</v>
      </c>
      <c r="PC9" s="165">
        <f t="shared" si="122"/>
        <v>1.618999754199345E-3</v>
      </c>
      <c r="PD9" s="165">
        <f t="shared" si="119"/>
        <v>1.5530451457690679E-3</v>
      </c>
      <c r="PE9" s="165">
        <f t="shared" si="109"/>
        <v>1.4891003702239317E-3</v>
      </c>
      <c r="PF9" s="165">
        <f t="shared" si="109"/>
        <v>1.427139597026327E-3</v>
      </c>
      <c r="PG9" s="165">
        <f t="shared" si="109"/>
        <v>1.367135416313804E-3</v>
      </c>
      <c r="PH9" s="165">
        <f t="shared" si="109"/>
        <v>1.3090589533797689E-3</v>
      </c>
      <c r="PI9" s="165">
        <f t="shared" si="109"/>
        <v>1.2528799816243655E-3</v>
      </c>
      <c r="PJ9" s="165">
        <f t="shared" si="109"/>
        <v>1.1985670337384851E-3</v>
      </c>
      <c r="PK9" s="165">
        <f t="shared" si="109"/>
        <v>1.1460875108993288E-3</v>
      </c>
      <c r="PL9" s="165">
        <f t="shared" si="109"/>
        <v>1.0954077897716316E-3</v>
      </c>
    </row>
    <row r="10" spans="1:429" x14ac:dyDescent="0.45">
      <c r="A10" s="4">
        <v>7</v>
      </c>
      <c r="B10" s="111"/>
      <c r="C10" s="113">
        <v>80</v>
      </c>
      <c r="D10" s="118">
        <f t="shared" si="110"/>
        <v>80</v>
      </c>
      <c r="E10" s="91">
        <v>120</v>
      </c>
      <c r="F10" s="118">
        <f t="shared" si="111"/>
        <v>210</v>
      </c>
      <c r="G10" s="113"/>
      <c r="H10" s="110">
        <v>0.75</v>
      </c>
      <c r="I10" s="120">
        <f t="shared" si="0"/>
        <v>1</v>
      </c>
      <c r="J10" s="120">
        <f t="shared" si="1"/>
        <v>0.44444444444444442</v>
      </c>
      <c r="K10" s="71">
        <f t="shared" si="112"/>
        <v>128.33333333333334</v>
      </c>
      <c r="L10" s="23" t="s">
        <v>2</v>
      </c>
      <c r="M10" s="55"/>
      <c r="N10" s="298"/>
      <c r="O10" s="72">
        <f>IF(AND(D10&gt;0,E10&gt;0,F10&gt;0),IF(ISBLANK(N10),IF(ISBLANK(L10),"",(F10-D10)*VLOOKUP(L10,VLookups!$A$4:$B$13,2,FALSE)),N10),"")</f>
        <v>35.601966237835796</v>
      </c>
      <c r="P10" s="73">
        <f t="shared" si="2"/>
        <v>1267.5</v>
      </c>
      <c r="Q10" s="91">
        <v>150</v>
      </c>
      <c r="R10" s="265">
        <f>IF(AND(Q10&gt;0,E10&gt;0,NOT(O10="")),ABS(VLOOKUP($Q$1,VLookups!$A$43:$B$44,2,FALSE)-_xlfn.NORM.DIST(Q10,K10,O10,TRUE)),"")</f>
        <v>0.72859877312131327</v>
      </c>
      <c r="S10" s="90">
        <f>IF(AND($D10&gt;0,$E10&gt;0,$F10&gt;0,NOT(ISBLANK($L10))),_xlfn.NORM.INV(ABS(VLOOKUP($Q$1,VLookups!$A$43:$B$44,2,FALSE)-S$3),$K10,$O10),"")</f>
        <v>82.707577764768871</v>
      </c>
      <c r="T10" s="89">
        <f>IF(AND($D10&gt;0,$E10&gt;0,$F10&gt;0,NOT(ISBLANK($L10))),_xlfn.NORM.INV(ABS(VLOOKUP($Q$1,VLookups!$A$43:$B$44,2,FALSE)-T$3),$K10,$O10),"")</f>
        <v>173.95908890189781</v>
      </c>
      <c r="U10" s="90">
        <f>IF(AND($D10&gt;0,$E10&gt;0,$F10&gt;0,NOT(ISBLANK($L10))),_xlfn.NORM.INV(ABS(VLOOKUP($Q$1,VLookups!$A$43:$B$44,2,FALSE)-U$3),$K10,$O10),"")</f>
        <v>165.23239987385696</v>
      </c>
      <c r="V10" s="89">
        <f>IF(AND($D10&gt;0,$E10&gt;0,$F10&gt;0,NOT(ISBLANK($L10))),_xlfn.NORM.INV(ABS(VLOOKUP($Q$1,VLookups!$A$43:$B$44,2,FALSE)-V$3),$K10,$O10),"")</f>
        <v>158.29670407604198</v>
      </c>
      <c r="W10" s="90">
        <f>IF(AND($D10&gt;0,$E10&gt;0,$F10&gt;0,NOT(ISBLANK($L10))),_xlfn.NORM.INV(ABS(VLOOKUP($Q$1,VLookups!$A$43:$B$44,2,FALSE)-W$3),$K10,$O10),"")</f>
        <v>152.34649464758056</v>
      </c>
      <c r="X10" s="89">
        <f>IF(AND($D10&gt;0,$E10&gt;0,$F10&gt;0,NOT(ISBLANK($L10))),_xlfn.NORM.INV(ABS(VLOOKUP($Q$1,VLookups!$A$43:$B$44,2,FALSE)-X$3),$K10,$O10),"")</f>
        <v>147.0030226818688</v>
      </c>
      <c r="Y10" s="5"/>
      <c r="Z10" s="164">
        <f t="shared" si="113"/>
        <v>0.65</v>
      </c>
      <c r="AA10" s="47">
        <f t="shared" si="114"/>
        <v>54.999999999999531</v>
      </c>
      <c r="AB10" s="47">
        <f t="shared" ref="AB10:CM13" si="124">IF(ISNONTEXT($Z10),AC10-$Z10,"")</f>
        <v>55.64999999999953</v>
      </c>
      <c r="AC10" s="47">
        <f t="shared" si="124"/>
        <v>56.299999999999528</v>
      </c>
      <c r="AD10" s="47">
        <f t="shared" si="124"/>
        <v>56.949999999999527</v>
      </c>
      <c r="AE10" s="47">
        <f t="shared" si="124"/>
        <v>57.599999999999525</v>
      </c>
      <c r="AF10" s="47">
        <f t="shared" si="124"/>
        <v>58.249999999999524</v>
      </c>
      <c r="AG10" s="47">
        <f t="shared" si="124"/>
        <v>58.899999999999523</v>
      </c>
      <c r="AH10" s="47">
        <f t="shared" si="124"/>
        <v>59.549999999999521</v>
      </c>
      <c r="AI10" s="47">
        <f t="shared" si="124"/>
        <v>60.19999999999952</v>
      </c>
      <c r="AJ10" s="47">
        <f t="shared" si="124"/>
        <v>60.849999999999518</v>
      </c>
      <c r="AK10" s="47">
        <f t="shared" si="124"/>
        <v>61.499999999999517</v>
      </c>
      <c r="AL10" s="47">
        <f t="shared" si="124"/>
        <v>62.149999999999515</v>
      </c>
      <c r="AM10" s="47">
        <f t="shared" si="124"/>
        <v>62.799999999999514</v>
      </c>
      <c r="AN10" s="47">
        <f t="shared" si="124"/>
        <v>63.449999999999513</v>
      </c>
      <c r="AO10" s="47">
        <f t="shared" si="124"/>
        <v>64.099999999999511</v>
      </c>
      <c r="AP10" s="47">
        <f t="shared" si="124"/>
        <v>64.749999999999517</v>
      </c>
      <c r="AQ10" s="47">
        <f t="shared" si="124"/>
        <v>65.399999999999523</v>
      </c>
      <c r="AR10" s="47">
        <f t="shared" si="124"/>
        <v>66.049999999999528</v>
      </c>
      <c r="AS10" s="47">
        <f t="shared" si="124"/>
        <v>66.699999999999534</v>
      </c>
      <c r="AT10" s="47">
        <f t="shared" si="124"/>
        <v>67.34999999999954</v>
      </c>
      <c r="AU10" s="47">
        <f t="shared" si="124"/>
        <v>67.999999999999545</v>
      </c>
      <c r="AV10" s="47">
        <f t="shared" si="124"/>
        <v>68.649999999999551</v>
      </c>
      <c r="AW10" s="47">
        <f t="shared" si="124"/>
        <v>69.299999999999557</v>
      </c>
      <c r="AX10" s="47">
        <f t="shared" si="124"/>
        <v>69.949999999999562</v>
      </c>
      <c r="AY10" s="47">
        <f t="shared" si="124"/>
        <v>70.599999999999568</v>
      </c>
      <c r="AZ10" s="47">
        <f t="shared" si="124"/>
        <v>71.249999999999574</v>
      </c>
      <c r="BA10" s="47">
        <f t="shared" si="124"/>
        <v>71.899999999999579</v>
      </c>
      <c r="BB10" s="47">
        <f t="shared" si="124"/>
        <v>72.549999999999585</v>
      </c>
      <c r="BC10" s="47">
        <f t="shared" si="124"/>
        <v>73.199999999999591</v>
      </c>
      <c r="BD10" s="47">
        <f t="shared" si="124"/>
        <v>73.849999999999596</v>
      </c>
      <c r="BE10" s="47">
        <f t="shared" si="124"/>
        <v>74.499999999999602</v>
      </c>
      <c r="BF10" s="47">
        <f t="shared" si="124"/>
        <v>75.149999999999608</v>
      </c>
      <c r="BG10" s="47">
        <f t="shared" si="124"/>
        <v>75.799999999999613</v>
      </c>
      <c r="BH10" s="47">
        <f t="shared" si="124"/>
        <v>76.449999999999619</v>
      </c>
      <c r="BI10" s="47">
        <f t="shared" si="124"/>
        <v>77.099999999999625</v>
      </c>
      <c r="BJ10" s="47">
        <f t="shared" si="124"/>
        <v>77.749999999999631</v>
      </c>
      <c r="BK10" s="47">
        <f t="shared" si="124"/>
        <v>78.399999999999636</v>
      </c>
      <c r="BL10" s="47">
        <f t="shared" si="124"/>
        <v>79.049999999999642</v>
      </c>
      <c r="BM10" s="47">
        <f t="shared" si="124"/>
        <v>79.699999999999648</v>
      </c>
      <c r="BN10" s="47">
        <f t="shared" si="124"/>
        <v>80.349999999999653</v>
      </c>
      <c r="BO10" s="47">
        <f t="shared" si="124"/>
        <v>80.999999999999659</v>
      </c>
      <c r="BP10" s="47">
        <f t="shared" si="124"/>
        <v>81.649999999999665</v>
      </c>
      <c r="BQ10" s="47">
        <f t="shared" si="124"/>
        <v>82.29999999999967</v>
      </c>
      <c r="BR10" s="47">
        <f t="shared" si="124"/>
        <v>82.949999999999676</v>
      </c>
      <c r="BS10" s="47">
        <f t="shared" si="124"/>
        <v>83.599999999999682</v>
      </c>
      <c r="BT10" s="47">
        <f t="shared" si="124"/>
        <v>84.249999999999687</v>
      </c>
      <c r="BU10" s="47">
        <f t="shared" si="124"/>
        <v>84.899999999999693</v>
      </c>
      <c r="BV10" s="47">
        <f t="shared" si="124"/>
        <v>85.549999999999699</v>
      </c>
      <c r="BW10" s="47">
        <f t="shared" si="124"/>
        <v>86.199999999999704</v>
      </c>
      <c r="BX10" s="47">
        <f t="shared" si="124"/>
        <v>86.84999999999971</v>
      </c>
      <c r="BY10" s="47">
        <f t="shared" si="124"/>
        <v>87.499999999999716</v>
      </c>
      <c r="BZ10" s="47">
        <f t="shared" si="124"/>
        <v>88.149999999999721</v>
      </c>
      <c r="CA10" s="47">
        <f t="shared" si="124"/>
        <v>88.799999999999727</v>
      </c>
      <c r="CB10" s="47">
        <f t="shared" si="124"/>
        <v>89.449999999999733</v>
      </c>
      <c r="CC10" s="47">
        <f t="shared" si="124"/>
        <v>90.099999999999739</v>
      </c>
      <c r="CD10" s="47">
        <f t="shared" si="124"/>
        <v>90.749999999999744</v>
      </c>
      <c r="CE10" s="47">
        <f t="shared" si="124"/>
        <v>91.39999999999975</v>
      </c>
      <c r="CF10" s="47">
        <f t="shared" si="124"/>
        <v>92.049999999999756</v>
      </c>
      <c r="CG10" s="47">
        <f t="shared" si="124"/>
        <v>92.699999999999761</v>
      </c>
      <c r="CH10" s="47">
        <f t="shared" si="124"/>
        <v>93.349999999999767</v>
      </c>
      <c r="CI10" s="47">
        <f t="shared" si="124"/>
        <v>93.999999999999773</v>
      </c>
      <c r="CJ10" s="47">
        <f t="shared" si="124"/>
        <v>94.649999999999778</v>
      </c>
      <c r="CK10" s="47">
        <f t="shared" si="124"/>
        <v>95.299999999999784</v>
      </c>
      <c r="CL10" s="47">
        <f t="shared" si="124"/>
        <v>95.94999999999979</v>
      </c>
      <c r="CM10" s="47">
        <f t="shared" si="124"/>
        <v>96.599999999999795</v>
      </c>
      <c r="CN10" s="47">
        <f t="shared" si="123"/>
        <v>97.249999999999801</v>
      </c>
      <c r="CO10" s="47">
        <f t="shared" si="123"/>
        <v>97.899999999999807</v>
      </c>
      <c r="CP10" s="47">
        <f t="shared" si="123"/>
        <v>98.549999999999812</v>
      </c>
      <c r="CQ10" s="47">
        <f t="shared" si="123"/>
        <v>99.199999999999818</v>
      </c>
      <c r="CR10" s="47">
        <f t="shared" si="123"/>
        <v>99.849999999999824</v>
      </c>
      <c r="CS10" s="47">
        <f t="shared" si="123"/>
        <v>100.49999999999983</v>
      </c>
      <c r="CT10" s="47">
        <f t="shared" si="123"/>
        <v>101.14999999999984</v>
      </c>
      <c r="CU10" s="47">
        <f t="shared" si="123"/>
        <v>101.79999999999984</v>
      </c>
      <c r="CV10" s="47">
        <f t="shared" si="123"/>
        <v>102.44999999999985</v>
      </c>
      <c r="CW10" s="47">
        <f t="shared" si="123"/>
        <v>103.09999999999985</v>
      </c>
      <c r="CX10" s="47">
        <f t="shared" si="123"/>
        <v>103.74999999999986</v>
      </c>
      <c r="CY10" s="47">
        <f t="shared" si="123"/>
        <v>104.39999999999986</v>
      </c>
      <c r="CZ10" s="47">
        <f t="shared" si="123"/>
        <v>105.04999999999987</v>
      </c>
      <c r="DA10" s="47">
        <f t="shared" si="123"/>
        <v>105.69999999999987</v>
      </c>
      <c r="DB10" s="47">
        <f t="shared" si="123"/>
        <v>106.34999999999988</v>
      </c>
      <c r="DC10" s="47">
        <f t="shared" si="123"/>
        <v>106.99999999999989</v>
      </c>
      <c r="DD10" s="47">
        <f t="shared" si="123"/>
        <v>107.64999999999989</v>
      </c>
      <c r="DE10" s="47">
        <f t="shared" si="123"/>
        <v>108.2999999999999</v>
      </c>
      <c r="DF10" s="47">
        <f t="shared" si="123"/>
        <v>108.9499999999999</v>
      </c>
      <c r="DG10" s="47">
        <f t="shared" si="123"/>
        <v>109.59999999999991</v>
      </c>
      <c r="DH10" s="47">
        <f t="shared" si="123"/>
        <v>110.24999999999991</v>
      </c>
      <c r="DI10" s="47">
        <f t="shared" si="123"/>
        <v>110.89999999999992</v>
      </c>
      <c r="DJ10" s="47">
        <f t="shared" si="123"/>
        <v>111.54999999999993</v>
      </c>
      <c r="DK10" s="47">
        <f t="shared" si="123"/>
        <v>112.19999999999993</v>
      </c>
      <c r="DL10" s="47">
        <f t="shared" si="123"/>
        <v>112.84999999999994</v>
      </c>
      <c r="DM10" s="47">
        <f t="shared" si="123"/>
        <v>113.49999999999994</v>
      </c>
      <c r="DN10" s="47">
        <f t="shared" si="123"/>
        <v>114.14999999999995</v>
      </c>
      <c r="DO10" s="47">
        <f t="shared" si="123"/>
        <v>114.79999999999995</v>
      </c>
      <c r="DP10" s="47">
        <f t="shared" si="123"/>
        <v>115.44999999999996</v>
      </c>
      <c r="DQ10" s="47">
        <f t="shared" si="123"/>
        <v>116.09999999999997</v>
      </c>
      <c r="DR10" s="47">
        <f t="shared" si="123"/>
        <v>116.74999999999997</v>
      </c>
      <c r="DS10" s="47">
        <f t="shared" si="123"/>
        <v>117.39999999999998</v>
      </c>
      <c r="DT10" s="47">
        <f t="shared" si="123"/>
        <v>118.04999999999998</v>
      </c>
      <c r="DU10" s="47">
        <f t="shared" si="123"/>
        <v>118.69999999999999</v>
      </c>
      <c r="DV10" s="47">
        <f t="shared" si="123"/>
        <v>119.35</v>
      </c>
      <c r="DW10" s="179">
        <f t="shared" si="115"/>
        <v>120</v>
      </c>
      <c r="DX10" s="47">
        <f t="shared" si="5"/>
        <v>120.65</v>
      </c>
      <c r="DY10" s="47">
        <f t="shared" si="6"/>
        <v>121.30000000000001</v>
      </c>
      <c r="DZ10" s="47">
        <f t="shared" si="7"/>
        <v>121.95000000000002</v>
      </c>
      <c r="EA10" s="47">
        <f t="shared" si="8"/>
        <v>122.60000000000002</v>
      </c>
      <c r="EB10" s="47">
        <f t="shared" si="9"/>
        <v>123.25000000000003</v>
      </c>
      <c r="EC10" s="47">
        <f t="shared" si="10"/>
        <v>123.90000000000003</v>
      </c>
      <c r="ED10" s="47">
        <f t="shared" si="11"/>
        <v>124.55000000000004</v>
      </c>
      <c r="EE10" s="47">
        <f t="shared" si="12"/>
        <v>125.20000000000005</v>
      </c>
      <c r="EF10" s="47">
        <f t="shared" si="13"/>
        <v>125.85000000000005</v>
      </c>
      <c r="EG10" s="47">
        <f t="shared" si="14"/>
        <v>126.50000000000006</v>
      </c>
      <c r="EH10" s="47">
        <f t="shared" si="15"/>
        <v>127.15000000000006</v>
      </c>
      <c r="EI10" s="47">
        <f t="shared" si="16"/>
        <v>127.80000000000007</v>
      </c>
      <c r="EJ10" s="47">
        <f t="shared" si="17"/>
        <v>128.45000000000007</v>
      </c>
      <c r="EK10" s="47">
        <f t="shared" si="18"/>
        <v>129.10000000000008</v>
      </c>
      <c r="EL10" s="47">
        <f t="shared" si="19"/>
        <v>129.75000000000009</v>
      </c>
      <c r="EM10" s="47">
        <f t="shared" si="20"/>
        <v>130.40000000000009</v>
      </c>
      <c r="EN10" s="47">
        <f t="shared" si="21"/>
        <v>131.0500000000001</v>
      </c>
      <c r="EO10" s="47">
        <f t="shared" si="22"/>
        <v>131.7000000000001</v>
      </c>
      <c r="EP10" s="47">
        <f t="shared" si="23"/>
        <v>132.35000000000011</v>
      </c>
      <c r="EQ10" s="47">
        <f t="shared" si="24"/>
        <v>133.00000000000011</v>
      </c>
      <c r="ER10" s="47">
        <f t="shared" si="25"/>
        <v>133.65000000000012</v>
      </c>
      <c r="ES10" s="47">
        <f t="shared" si="26"/>
        <v>134.30000000000013</v>
      </c>
      <c r="ET10" s="47">
        <f t="shared" si="27"/>
        <v>134.95000000000013</v>
      </c>
      <c r="EU10" s="47">
        <f t="shared" si="28"/>
        <v>135.60000000000014</v>
      </c>
      <c r="EV10" s="47">
        <f t="shared" si="29"/>
        <v>136.25000000000014</v>
      </c>
      <c r="EW10" s="47">
        <f t="shared" si="30"/>
        <v>136.90000000000015</v>
      </c>
      <c r="EX10" s="47">
        <f t="shared" si="31"/>
        <v>137.55000000000015</v>
      </c>
      <c r="EY10" s="47">
        <f t="shared" si="32"/>
        <v>138.20000000000016</v>
      </c>
      <c r="EZ10" s="47">
        <f t="shared" si="33"/>
        <v>138.85000000000016</v>
      </c>
      <c r="FA10" s="47">
        <f t="shared" si="34"/>
        <v>139.50000000000017</v>
      </c>
      <c r="FB10" s="47">
        <f t="shared" si="35"/>
        <v>140.15000000000018</v>
      </c>
      <c r="FC10" s="47">
        <f t="shared" si="36"/>
        <v>140.80000000000018</v>
      </c>
      <c r="FD10" s="47">
        <f t="shared" si="37"/>
        <v>141.45000000000019</v>
      </c>
      <c r="FE10" s="47">
        <f t="shared" si="38"/>
        <v>142.10000000000019</v>
      </c>
      <c r="FF10" s="47">
        <f t="shared" si="39"/>
        <v>142.7500000000002</v>
      </c>
      <c r="FG10" s="47">
        <f t="shared" si="40"/>
        <v>143.4000000000002</v>
      </c>
      <c r="FH10" s="47">
        <f t="shared" si="41"/>
        <v>144.05000000000021</v>
      </c>
      <c r="FI10" s="47">
        <f t="shared" si="42"/>
        <v>144.70000000000022</v>
      </c>
      <c r="FJ10" s="47">
        <f t="shared" si="43"/>
        <v>145.35000000000022</v>
      </c>
      <c r="FK10" s="47">
        <f t="shared" si="44"/>
        <v>146.00000000000023</v>
      </c>
      <c r="FL10" s="47">
        <f t="shared" si="45"/>
        <v>146.65000000000023</v>
      </c>
      <c r="FM10" s="47">
        <f t="shared" si="46"/>
        <v>147.30000000000024</v>
      </c>
      <c r="FN10" s="47">
        <f t="shared" si="47"/>
        <v>147.95000000000024</v>
      </c>
      <c r="FO10" s="47">
        <f t="shared" si="48"/>
        <v>148.60000000000025</v>
      </c>
      <c r="FP10" s="47">
        <f t="shared" si="49"/>
        <v>149.25000000000026</v>
      </c>
      <c r="FQ10" s="47">
        <f t="shared" si="50"/>
        <v>149.90000000000026</v>
      </c>
      <c r="FR10" s="47">
        <f t="shared" si="51"/>
        <v>150.55000000000027</v>
      </c>
      <c r="FS10" s="47">
        <f t="shared" si="52"/>
        <v>151.20000000000027</v>
      </c>
      <c r="FT10" s="47">
        <f t="shared" si="53"/>
        <v>151.85000000000028</v>
      </c>
      <c r="FU10" s="47">
        <f t="shared" si="54"/>
        <v>152.50000000000028</v>
      </c>
      <c r="FV10" s="47">
        <f t="shared" si="55"/>
        <v>153.15000000000029</v>
      </c>
      <c r="FW10" s="47">
        <f t="shared" si="56"/>
        <v>153.8000000000003</v>
      </c>
      <c r="FX10" s="47">
        <f t="shared" si="57"/>
        <v>154.4500000000003</v>
      </c>
      <c r="FY10" s="47">
        <f t="shared" si="58"/>
        <v>155.10000000000031</v>
      </c>
      <c r="FZ10" s="47">
        <f t="shared" si="59"/>
        <v>155.75000000000031</v>
      </c>
      <c r="GA10" s="47">
        <f t="shared" si="60"/>
        <v>156.40000000000032</v>
      </c>
      <c r="GB10" s="47">
        <f t="shared" si="61"/>
        <v>157.05000000000032</v>
      </c>
      <c r="GC10" s="47">
        <f t="shared" si="62"/>
        <v>157.70000000000033</v>
      </c>
      <c r="GD10" s="47">
        <f t="shared" si="63"/>
        <v>158.35000000000034</v>
      </c>
      <c r="GE10" s="47">
        <f t="shared" si="64"/>
        <v>159.00000000000034</v>
      </c>
      <c r="GF10" s="47">
        <f t="shared" si="65"/>
        <v>159.65000000000035</v>
      </c>
      <c r="GG10" s="47">
        <f t="shared" si="66"/>
        <v>160.30000000000035</v>
      </c>
      <c r="GH10" s="47">
        <f t="shared" si="67"/>
        <v>160.95000000000036</v>
      </c>
      <c r="GI10" s="47">
        <f t="shared" si="68"/>
        <v>161.60000000000036</v>
      </c>
      <c r="GJ10" s="47">
        <f t="shared" si="69"/>
        <v>162.25000000000037</v>
      </c>
      <c r="GK10" s="47">
        <f t="shared" si="70"/>
        <v>162.90000000000038</v>
      </c>
      <c r="GL10" s="47">
        <f t="shared" si="71"/>
        <v>163.55000000000038</v>
      </c>
      <c r="GM10" s="47">
        <f t="shared" si="72"/>
        <v>164.20000000000039</v>
      </c>
      <c r="GN10" s="47">
        <f t="shared" si="73"/>
        <v>164.85000000000039</v>
      </c>
      <c r="GO10" s="47">
        <f t="shared" si="74"/>
        <v>165.5000000000004</v>
      </c>
      <c r="GP10" s="47">
        <f t="shared" si="75"/>
        <v>166.1500000000004</v>
      </c>
      <c r="GQ10" s="47">
        <f t="shared" si="76"/>
        <v>166.80000000000041</v>
      </c>
      <c r="GR10" s="47">
        <f t="shared" si="77"/>
        <v>167.45000000000041</v>
      </c>
      <c r="GS10" s="47">
        <f t="shared" si="78"/>
        <v>168.10000000000042</v>
      </c>
      <c r="GT10" s="47">
        <f t="shared" si="79"/>
        <v>168.75000000000043</v>
      </c>
      <c r="GU10" s="47">
        <f t="shared" si="80"/>
        <v>169.40000000000043</v>
      </c>
      <c r="GV10" s="47">
        <f t="shared" si="81"/>
        <v>170.05000000000044</v>
      </c>
      <c r="GW10" s="47">
        <f t="shared" si="82"/>
        <v>170.70000000000044</v>
      </c>
      <c r="GX10" s="47">
        <f t="shared" si="83"/>
        <v>171.35000000000045</v>
      </c>
      <c r="GY10" s="47">
        <f t="shared" si="84"/>
        <v>172.00000000000045</v>
      </c>
      <c r="GZ10" s="47">
        <f t="shared" si="85"/>
        <v>172.65000000000046</v>
      </c>
      <c r="HA10" s="47">
        <f t="shared" si="86"/>
        <v>173.30000000000047</v>
      </c>
      <c r="HB10" s="47">
        <f t="shared" si="87"/>
        <v>173.95000000000047</v>
      </c>
      <c r="HC10" s="47">
        <f t="shared" si="88"/>
        <v>174.60000000000048</v>
      </c>
      <c r="HD10" s="47">
        <f t="shared" si="89"/>
        <v>175.25000000000048</v>
      </c>
      <c r="HE10" s="47">
        <f t="shared" si="90"/>
        <v>175.90000000000049</v>
      </c>
      <c r="HF10" s="47">
        <f t="shared" si="91"/>
        <v>176.55000000000049</v>
      </c>
      <c r="HG10" s="47">
        <f t="shared" si="92"/>
        <v>177.2000000000005</v>
      </c>
      <c r="HH10" s="47">
        <f t="shared" si="93"/>
        <v>177.85000000000051</v>
      </c>
      <c r="HI10" s="47">
        <f t="shared" si="94"/>
        <v>178.50000000000051</v>
      </c>
      <c r="HJ10" s="47">
        <f t="shared" si="95"/>
        <v>179.15000000000052</v>
      </c>
      <c r="HK10" s="47">
        <f t="shared" si="96"/>
        <v>179.80000000000052</v>
      </c>
      <c r="HL10" s="47">
        <f t="shared" si="97"/>
        <v>180.45000000000053</v>
      </c>
      <c r="HM10" s="47">
        <f t="shared" si="98"/>
        <v>181.10000000000053</v>
      </c>
      <c r="HN10" s="47">
        <f t="shared" si="99"/>
        <v>181.75000000000054</v>
      </c>
      <c r="HO10" s="47">
        <f t="shared" si="100"/>
        <v>182.40000000000055</v>
      </c>
      <c r="HP10" s="47">
        <f t="shared" si="101"/>
        <v>183.05000000000055</v>
      </c>
      <c r="HQ10" s="47">
        <f t="shared" si="102"/>
        <v>183.70000000000056</v>
      </c>
      <c r="HR10" s="47">
        <f t="shared" si="103"/>
        <v>184.35000000000056</v>
      </c>
      <c r="HS10" s="47">
        <f t="shared" si="104"/>
        <v>185.00000000000057</v>
      </c>
      <c r="HT10" s="165">
        <f t="shared" si="105"/>
        <v>1.3431324375075149E-3</v>
      </c>
      <c r="HU10" s="165">
        <f t="shared" si="120"/>
        <v>1.3943727837817121E-3</v>
      </c>
      <c r="HV10" s="165">
        <f t="shared" si="120"/>
        <v>1.4470855010703572E-3</v>
      </c>
      <c r="HW10" s="165">
        <f t="shared" si="120"/>
        <v>1.501290450634258E-3</v>
      </c>
      <c r="HX10" s="165">
        <f t="shared" si="120"/>
        <v>1.5570067212300799E-3</v>
      </c>
      <c r="HY10" s="165">
        <f t="shared" si="120"/>
        <v>1.6142525742582582E-3</v>
      </c>
      <c r="HZ10" s="165">
        <f t="shared" si="120"/>
        <v>1.6730453882700552E-3</v>
      </c>
      <c r="IA10" s="165">
        <f t="shared" si="120"/>
        <v>1.7334016029230002E-3</v>
      </c>
      <c r="IB10" s="165">
        <f t="shared" si="120"/>
        <v>1.7953366624785369E-3</v>
      </c>
      <c r="IC10" s="165">
        <f t="shared" si="120"/>
        <v>1.8588649589401979E-3</v>
      </c>
      <c r="ID10" s="165">
        <f t="shared" si="120"/>
        <v>1.9239997749350747E-3</v>
      </c>
      <c r="IE10" s="165">
        <f t="shared" si="120"/>
        <v>1.9907532264456123E-3</v>
      </c>
      <c r="IF10" s="165">
        <f t="shared" si="120"/>
        <v>2.0591362055029923E-3</v>
      </c>
      <c r="IG10" s="165">
        <f t="shared" si="120"/>
        <v>2.1291583229572624E-3</v>
      </c>
      <c r="IH10" s="165">
        <f t="shared" si="120"/>
        <v>2.200827851443325E-3</v>
      </c>
      <c r="II10" s="165">
        <f t="shared" si="120"/>
        <v>2.2741516686654254E-3</v>
      </c>
      <c r="IJ10" s="165">
        <f t="shared" si="120"/>
        <v>2.3491352011263452E-3</v>
      </c>
      <c r="IK10" s="165">
        <f t="shared" si="120"/>
        <v>2.4257823684305847E-3</v>
      </c>
      <c r="IL10" s="165">
        <f t="shared" si="120"/>
        <v>2.5040955282939008E-3</v>
      </c>
      <c r="IM10" s="165">
        <f t="shared" si="120"/>
        <v>2.584075422394202E-3</v>
      </c>
      <c r="IN10" s="165">
        <f t="shared" si="120"/>
        <v>2.6657211232012684E-3</v>
      </c>
      <c r="IO10" s="165">
        <f t="shared" si="120"/>
        <v>2.7490299819249208E-3</v>
      </c>
      <c r="IP10" s="165">
        <f t="shared" si="120"/>
        <v>2.8339975777230335E-3</v>
      </c>
      <c r="IQ10" s="165">
        <f t="shared" si="120"/>
        <v>2.9206176683123841E-3</v>
      </c>
      <c r="IR10" s="165">
        <f t="shared" si="120"/>
        <v>3.0088821421263984E-3</v>
      </c>
      <c r="IS10" s="165">
        <f t="shared" si="120"/>
        <v>3.0987809721647599E-3</v>
      </c>
      <c r="IT10" s="165">
        <f t="shared" si="120"/>
        <v>3.1903021716802298E-3</v>
      </c>
      <c r="IU10" s="165">
        <f t="shared" si="120"/>
        <v>3.2834317518481179E-3</v>
      </c>
      <c r="IV10" s="165">
        <f t="shared" si="120"/>
        <v>3.3781536815635444E-3</v>
      </c>
      <c r="IW10" s="165">
        <f t="shared" si="120"/>
        <v>3.474449849510842E-3</v>
      </c>
      <c r="IX10" s="165">
        <f t="shared" si="120"/>
        <v>3.5723000286483979E-3</v>
      </c>
      <c r="IY10" s="165">
        <f t="shared" si="120"/>
        <v>3.6716818432505748E-3</v>
      </c>
      <c r="IZ10" s="165">
        <f t="shared" si="120"/>
        <v>3.7725707386464724E-3</v>
      </c>
      <c r="JA10" s="165">
        <f t="shared" si="120"/>
        <v>3.8749399537927787E-3</v>
      </c>
      <c r="JB10" s="165">
        <f t="shared" si="120"/>
        <v>3.978760496815132E-3</v>
      </c>
      <c r="JC10" s="165">
        <f t="shared" si="120"/>
        <v>4.0840011236491572E-3</v>
      </c>
      <c r="JD10" s="165">
        <f t="shared" si="120"/>
        <v>4.1906283199084991E-3</v>
      </c>
      <c r="JE10" s="165">
        <f t="shared" si="120"/>
        <v>4.2986062861030761E-3</v>
      </c>
      <c r="JF10" s="165">
        <f t="shared" si="120"/>
        <v>4.4078969263260642E-3</v>
      </c>
      <c r="JG10" s="165">
        <f t="shared" si="120"/>
        <v>4.5184598405230919E-3</v>
      </c>
      <c r="JH10" s="165">
        <f t="shared" si="120"/>
        <v>4.6302523204515859E-3</v>
      </c>
      <c r="JI10" s="165">
        <f t="shared" si="120"/>
        <v>4.7432293494322235E-3</v>
      </c>
      <c r="JJ10" s="165">
        <f t="shared" si="120"/>
        <v>4.8573436059881495E-3</v>
      </c>
      <c r="JK10" s="165">
        <f t="shared" si="120"/>
        <v>4.9725454714607074E-3</v>
      </c>
      <c r="JL10" s="165">
        <f t="shared" si="120"/>
        <v>5.0887830416833282E-3</v>
      </c>
      <c r="JM10" s="165">
        <f t="shared" si="120"/>
        <v>5.2060021427875408E-3</v>
      </c>
      <c r="JN10" s="165">
        <f t="shared" si="120"/>
        <v>5.3241463512071424E-3</v>
      </c>
      <c r="JO10" s="165">
        <f t="shared" si="120"/>
        <v>5.4431570179381671E-3</v>
      </c>
      <c r="JP10" s="165">
        <f t="shared" si="120"/>
        <v>5.5629732971036218E-3</v>
      </c>
      <c r="JQ10" s="165">
        <f t="shared" si="120"/>
        <v>5.6835321788629113E-3</v>
      </c>
      <c r="JR10" s="165">
        <f t="shared" si="120"/>
        <v>5.8047685266965059E-3</v>
      </c>
      <c r="JS10" s="165">
        <f t="shared" si="120"/>
        <v>5.9266151190868182E-3</v>
      </c>
      <c r="JT10" s="165">
        <f t="shared" si="120"/>
        <v>6.0490026956062795E-3</v>
      </c>
      <c r="JU10" s="165">
        <f t="shared" si="120"/>
        <v>6.1718600074135181E-3</v>
      </c>
      <c r="JV10" s="165">
        <f t="shared" si="120"/>
        <v>6.2951138721481182E-3</v>
      </c>
      <c r="JW10" s="165">
        <f t="shared" si="120"/>
        <v>6.4186892332039214E-3</v>
      </c>
      <c r="JX10" s="165">
        <f t="shared" si="120"/>
        <v>6.5425092233500496E-3</v>
      </c>
      <c r="JY10" s="165">
        <f t="shared" si="120"/>
        <v>6.6664952326580419E-3</v>
      </c>
      <c r="JZ10" s="165">
        <f t="shared" si="120"/>
        <v>6.7905669806824489E-3</v>
      </c>
      <c r="KA10" s="165">
        <f t="shared" si="120"/>
        <v>6.9146425928312454E-3</v>
      </c>
      <c r="KB10" s="165">
        <f t="shared" si="120"/>
        <v>7.0386386808513248E-3</v>
      </c>
      <c r="KC10" s="165">
        <f t="shared" si="120"/>
        <v>7.1624704273432187E-3</v>
      </c>
      <c r="KD10" s="165">
        <f t="shared" si="120"/>
        <v>7.2860516742081771E-3</v>
      </c>
      <c r="KE10" s="165">
        <f t="shared" si="120"/>
        <v>7.4092950149196816E-3</v>
      </c>
      <c r="KF10" s="165">
        <f t="shared" si="117"/>
        <v>7.5321118905005736E-3</v>
      </c>
      <c r="KG10" s="165">
        <f t="shared" si="121"/>
        <v>7.6544126890761869E-3</v>
      </c>
      <c r="KH10" s="165">
        <f t="shared" si="121"/>
        <v>7.7761068488632554E-3</v>
      </c>
      <c r="KI10" s="165">
        <f t="shared" si="121"/>
        <v>7.8971029644439323E-3</v>
      </c>
      <c r="KJ10" s="165">
        <f t="shared" si="121"/>
        <v>8.0173088961640552E-3</v>
      </c>
      <c r="KK10" s="165">
        <f t="shared" si="121"/>
        <v>8.1366318824848665E-3</v>
      </c>
      <c r="KL10" s="165">
        <f t="shared" si="121"/>
        <v>8.2549786551077992E-3</v>
      </c>
      <c r="KM10" s="165">
        <f t="shared" si="121"/>
        <v>8.3722555566825684E-3</v>
      </c>
      <c r="KN10" s="165">
        <f t="shared" si="121"/>
        <v>8.4883686608999802E-3</v>
      </c>
      <c r="KO10" s="165">
        <f t="shared" si="121"/>
        <v>8.6032238947622731E-3</v>
      </c>
      <c r="KP10" s="165">
        <f t="shared" si="121"/>
        <v>8.7167271628157249E-3</v>
      </c>
      <c r="KQ10" s="165">
        <f t="shared" si="121"/>
        <v>8.8287844731226965E-3</v>
      </c>
      <c r="KR10" s="165">
        <f t="shared" si="121"/>
        <v>8.9393020647430058E-3</v>
      </c>
      <c r="KS10" s="165">
        <f t="shared" si="121"/>
        <v>9.0481865364880863E-3</v>
      </c>
      <c r="KT10" s="165">
        <f t="shared" si="121"/>
        <v>9.1553449767051431E-3</v>
      </c>
      <c r="KU10" s="165">
        <f t="shared" si="121"/>
        <v>9.2606850938431566E-3</v>
      </c>
      <c r="KV10" s="165">
        <f t="shared" si="121"/>
        <v>9.3641153475476045E-3</v>
      </c>
      <c r="KW10" s="165">
        <f t="shared" si="121"/>
        <v>9.4655450800265398E-3</v>
      </c>
      <c r="KX10" s="165">
        <f t="shared" si="121"/>
        <v>9.5648846474269723E-3</v>
      </c>
      <c r="KY10" s="165">
        <f t="shared" si="121"/>
        <v>9.6620455509575758E-3</v>
      </c>
      <c r="KZ10" s="165">
        <f t="shared" si="121"/>
        <v>9.7569405674913789E-3</v>
      </c>
      <c r="LA10" s="165">
        <f t="shared" si="121"/>
        <v>9.8494838793805467E-3</v>
      </c>
      <c r="LB10" s="165">
        <f t="shared" si="121"/>
        <v>9.9395912032143423E-3</v>
      </c>
      <c r="LC10" s="165">
        <f t="shared" si="121"/>
        <v>1.0027179917251248E-2</v>
      </c>
      <c r="LD10" s="165">
        <f t="shared" si="121"/>
        <v>1.0112169187256685E-2</v>
      </c>
      <c r="LE10" s="165">
        <f t="shared" si="121"/>
        <v>1.0194480090479009E-2</v>
      </c>
      <c r="LF10" s="165">
        <f t="shared" si="121"/>
        <v>1.0274035737498414E-2</v>
      </c>
      <c r="LG10" s="165">
        <f t="shared" si="121"/>
        <v>1.0350761391686121E-2</v>
      </c>
      <c r="LH10" s="165">
        <f t="shared" si="121"/>
        <v>1.0424584586014536E-2</v>
      </c>
      <c r="LI10" s="165">
        <f t="shared" si="121"/>
        <v>1.049543523696333E-2</v>
      </c>
      <c r="LJ10" s="165">
        <f t="shared" si="121"/>
        <v>1.0563245755271119E-2</v>
      </c>
      <c r="LK10" s="165">
        <f t="shared" si="121"/>
        <v>1.0627951153288078E-2</v>
      </c>
      <c r="LL10" s="165">
        <f t="shared" si="121"/>
        <v>1.068948914869103E-2</v>
      </c>
      <c r="LM10" s="165">
        <f t="shared" si="121"/>
        <v>1.0747800264329451E-2</v>
      </c>
      <c r="LN10" s="165">
        <f t="shared" si="121"/>
        <v>1.080282792397853E-2</v>
      </c>
      <c r="LO10" s="165">
        <f t="shared" si="121"/>
        <v>1.0854518543783531E-2</v>
      </c>
      <c r="LP10" s="165">
        <f t="shared" si="121"/>
        <v>1.0902821619188676E-2</v>
      </c>
      <c r="LQ10" s="165">
        <f t="shared" si="121"/>
        <v>1.0947689807153193E-2</v>
      </c>
      <c r="LR10" s="165">
        <f t="shared" si="121"/>
        <v>1.0989079003467198E-2</v>
      </c>
      <c r="LS10" s="165">
        <f t="shared" si="121"/>
        <v>1.1026948414990698E-2</v>
      </c>
      <c r="LT10" s="165">
        <f t="shared" si="121"/>
        <v>1.1061260626650119E-2</v>
      </c>
      <c r="LU10" s="165">
        <f t="shared" si="121"/>
        <v>1.1091981663038316E-2</v>
      </c>
      <c r="LV10" s="165">
        <f t="shared" si="121"/>
        <v>1.1119081044476124E-2</v>
      </c>
      <c r="LW10" s="165">
        <f t="shared" si="121"/>
        <v>1.1142531837405949E-2</v>
      </c>
      <c r="LX10" s="165">
        <f t="shared" si="121"/>
        <v>1.1162310699000793E-2</v>
      </c>
      <c r="LY10" s="165">
        <f t="shared" si="121"/>
        <v>1.1178397915885256E-2</v>
      </c>
      <c r="LZ10" s="165">
        <f t="shared" si="121"/>
        <v>1.1190777436878612E-2</v>
      </c>
      <c r="MA10" s="165">
        <f t="shared" si="121"/>
        <v>1.1199436899683864E-2</v>
      </c>
      <c r="MB10" s="165">
        <f t="shared" si="121"/>
        <v>1.1204367651460594E-2</v>
      </c>
      <c r="MC10" s="165">
        <f t="shared" si="121"/>
        <v>1.1205564763233743E-2</v>
      </c>
      <c r="MD10" s="165">
        <f t="shared" si="121"/>
        <v>1.1203027038104697E-2</v>
      </c>
      <c r="ME10" s="165">
        <f t="shared" si="121"/>
        <v>1.1196757013245533E-2</v>
      </c>
      <c r="MF10" s="165">
        <f t="shared" si="121"/>
        <v>1.1186760955671797E-2</v>
      </c>
      <c r="MG10" s="165">
        <f t="shared" si="121"/>
        <v>1.117304885180365E-2</v>
      </c>
      <c r="MH10" s="165">
        <f t="shared" si="121"/>
        <v>1.1155634390839731E-2</v>
      </c>
      <c r="MI10" s="165">
        <f t="shared" si="121"/>
        <v>1.1134534941982485E-2</v>
      </c>
      <c r="MJ10" s="165">
        <f t="shared" si="121"/>
        <v>1.1109771525567989E-2</v>
      </c>
      <c r="MK10" s="165">
        <f t="shared" si="121"/>
        <v>1.108136877816748E-2</v>
      </c>
      <c r="ML10" s="165">
        <f t="shared" si="121"/>
        <v>1.1049354911741627E-2</v>
      </c>
      <c r="MM10" s="165">
        <f t="shared" si="121"/>
        <v>1.1013761666942427E-2</v>
      </c>
      <c r="MN10" s="165">
        <f t="shared" si="121"/>
        <v>1.0974624260670841E-2</v>
      </c>
      <c r="MO10" s="165">
        <f t="shared" si="121"/>
        <v>1.0931981328011535E-2</v>
      </c>
      <c r="MP10" s="165">
        <f t="shared" si="121"/>
        <v>1.0885874858678686E-2</v>
      </c>
      <c r="MQ10" s="165">
        <f t="shared" si="121"/>
        <v>1.0836350128119201E-2</v>
      </c>
      <c r="MR10" s="165">
        <f t="shared" si="118"/>
        <v>1.0783455623431604E-2</v>
      </c>
      <c r="MS10" s="165">
        <f t="shared" si="122"/>
        <v>1.0727242964270219E-2</v>
      </c>
      <c r="MT10" s="165">
        <f t="shared" si="122"/>
        <v>1.0667766818915257E-2</v>
      </c>
      <c r="MU10" s="165">
        <f t="shared" si="122"/>
        <v>1.0605084815699769E-2</v>
      </c>
      <c r="MV10" s="165">
        <f t="shared" si="122"/>
        <v>1.0539257449994305E-2</v>
      </c>
      <c r="MW10" s="165">
        <f t="shared" si="122"/>
        <v>1.0470347986959335E-2</v>
      </c>
      <c r="MX10" s="165">
        <f t="shared" si="122"/>
        <v>1.0398422360284161E-2</v>
      </c>
      <c r="MY10" s="165">
        <f t="shared" si="122"/>
        <v>1.0323549067139051E-2</v>
      </c>
      <c r="MZ10" s="165">
        <f t="shared" si="122"/>
        <v>1.0245799059574651E-2</v>
      </c>
      <c r="NA10" s="165">
        <f t="shared" si="122"/>
        <v>1.0165245632609513E-2</v>
      </c>
      <c r="NB10" s="165">
        <f t="shared" si="122"/>
        <v>1.0081964309252461E-2</v>
      </c>
      <c r="NC10" s="165">
        <f t="shared" si="122"/>
        <v>9.9960327227119009E-3</v>
      </c>
      <c r="ND10" s="165">
        <f t="shared" si="122"/>
        <v>9.9075304960487883E-3</v>
      </c>
      <c r="NE10" s="165">
        <f t="shared" si="122"/>
        <v>9.8165391195337501E-3</v>
      </c>
      <c r="NF10" s="165">
        <f t="shared" si="122"/>
        <v>9.7231418259721494E-3</v>
      </c>
      <c r="NG10" s="165">
        <f t="shared" si="122"/>
        <v>9.6274234642631726E-3</v>
      </c>
      <c r="NH10" s="165">
        <f t="shared" si="122"/>
        <v>9.5294703714608204E-3</v>
      </c>
      <c r="NI10" s="165">
        <f t="shared" si="122"/>
        <v>9.4293702436056195E-3</v>
      </c>
      <c r="NJ10" s="165">
        <f t="shared" si="122"/>
        <v>9.3272120055961014E-3</v>
      </c>
      <c r="NK10" s="165">
        <f t="shared" si="122"/>
        <v>9.223085680368677E-3</v>
      </c>
      <c r="NL10" s="165">
        <f t="shared" si="122"/>
        <v>9.1170822576533382E-3</v>
      </c>
      <c r="NM10" s="165">
        <f t="shared" si="122"/>
        <v>9.0092935625707277E-3</v>
      </c>
      <c r="NN10" s="165">
        <f t="shared" si="122"/>
        <v>8.8998121243336302E-3</v>
      </c>
      <c r="NO10" s="165">
        <f t="shared" si="122"/>
        <v>8.7887310453126349E-3</v>
      </c>
      <c r="NP10" s="165">
        <f t="shared" si="122"/>
        <v>8.6761438707219155E-3</v>
      </c>
      <c r="NQ10" s="165">
        <f t="shared" si="122"/>
        <v>8.5621444591765343E-3</v>
      </c>
      <c r="NR10" s="165">
        <f t="shared" si="122"/>
        <v>8.4468268543675656E-3</v>
      </c>
      <c r="NS10" s="165">
        <f t="shared" si="122"/>
        <v>8.3302851580956284E-3</v>
      </c>
      <c r="NT10" s="165">
        <f t="shared" si="122"/>
        <v>8.2126134048971615E-3</v>
      </c>
      <c r="NU10" s="165">
        <f t="shared" si="122"/>
        <v>8.093905438490966E-3</v>
      </c>
      <c r="NV10" s="165">
        <f t="shared" si="122"/>
        <v>7.9742547902651711E-3</v>
      </c>
      <c r="NW10" s="165">
        <f t="shared" si="122"/>
        <v>7.8537545600170962E-3</v>
      </c>
      <c r="NX10" s="165">
        <f t="shared" si="122"/>
        <v>7.7324972991500889E-3</v>
      </c>
      <c r="NY10" s="165">
        <f t="shared" si="122"/>
        <v>7.6105748965228596E-3</v>
      </c>
      <c r="NZ10" s="165">
        <f t="shared" si="122"/>
        <v>7.4880784671377066E-3</v>
      </c>
      <c r="OA10" s="165">
        <f t="shared" si="122"/>
        <v>7.3650982438446342E-3</v>
      </c>
      <c r="OB10" s="165">
        <f t="shared" si="122"/>
        <v>7.2417234722286289E-3</v>
      </c>
      <c r="OC10" s="165">
        <f t="shared" si="122"/>
        <v>7.1180423088373079E-3</v>
      </c>
      <c r="OD10" s="165">
        <f t="shared" si="122"/>
        <v>6.994141722895893E-3</v>
      </c>
      <c r="OE10" s="165">
        <f t="shared" si="122"/>
        <v>6.8701074016459529E-3</v>
      </c>
      <c r="OF10" s="165">
        <f t="shared" si="122"/>
        <v>6.7460236594336564E-3</v>
      </c>
      <c r="OG10" s="165">
        <f t="shared" si="122"/>
        <v>6.6219733506624754E-3</v>
      </c>
      <c r="OH10" s="165">
        <f t="shared" si="122"/>
        <v>6.4980377867142648E-3</v>
      </c>
      <c r="OI10" s="165">
        <f t="shared" si="122"/>
        <v>6.3742966569316868E-3</v>
      </c>
      <c r="OJ10" s="165">
        <f t="shared" si="122"/>
        <v>6.250827953743824E-3</v>
      </c>
      <c r="OK10" s="165">
        <f t="shared" si="122"/>
        <v>6.127707902005698E-3</v>
      </c>
      <c r="OL10" s="165">
        <f t="shared" si="122"/>
        <v>6.0050108926114655E-3</v>
      </c>
      <c r="OM10" s="165">
        <f t="shared" si="122"/>
        <v>5.8828094204298629E-3</v>
      </c>
      <c r="ON10" s="165">
        <f t="shared" si="122"/>
        <v>5.7611740265997285E-3</v>
      </c>
      <c r="OO10" s="165">
        <f t="shared" si="122"/>
        <v>5.6401732452124598E-3</v>
      </c>
      <c r="OP10" s="165">
        <f t="shared" si="122"/>
        <v>5.5198735543976847E-3</v>
      </c>
      <c r="OQ10" s="165">
        <f t="shared" si="122"/>
        <v>5.4003393318178897E-3</v>
      </c>
      <c r="OR10" s="165">
        <f t="shared" si="122"/>
        <v>5.2816328145674652E-3</v>
      </c>
      <c r="OS10" s="165">
        <f t="shared" si="122"/>
        <v>5.1638140634615486E-3</v>
      </c>
      <c r="OT10" s="165">
        <f t="shared" si="122"/>
        <v>5.0469409316902429E-3</v>
      </c>
      <c r="OU10" s="165">
        <f t="shared" si="122"/>
        <v>4.9310690378042586E-3</v>
      </c>
      <c r="OV10" s="165">
        <f t="shared" si="122"/>
        <v>4.8162517429887553E-3</v>
      </c>
      <c r="OW10" s="165">
        <f t="shared" si="122"/>
        <v>4.7025401325732777E-3</v>
      </c>
      <c r="OX10" s="165">
        <f t="shared" si="122"/>
        <v>4.5899830017171028E-3</v>
      </c>
      <c r="OY10" s="165">
        <f t="shared" si="122"/>
        <v>4.4786268452010275E-3</v>
      </c>
      <c r="OZ10" s="165">
        <f t="shared" si="122"/>
        <v>4.3685158512488907E-3</v>
      </c>
      <c r="PA10" s="165">
        <f t="shared" si="122"/>
        <v>4.259691899294535E-3</v>
      </c>
      <c r="PB10" s="165">
        <f t="shared" si="122"/>
        <v>4.152194561602973E-3</v>
      </c>
      <c r="PC10" s="165">
        <f t="shared" si="122"/>
        <v>4.046061108647755E-3</v>
      </c>
      <c r="PD10" s="165">
        <f t="shared" si="119"/>
        <v>3.941326518140424E-3</v>
      </c>
      <c r="PE10" s="165">
        <f t="shared" si="109"/>
        <v>3.8380234876020341E-3</v>
      </c>
      <c r="PF10" s="165">
        <f t="shared" si="109"/>
        <v>3.736182450361438E-3</v>
      </c>
      <c r="PG10" s="165">
        <f t="shared" si="109"/>
        <v>3.63583159486006E-3</v>
      </c>
      <c r="PH10" s="165">
        <f t="shared" si="109"/>
        <v>3.5369968871384258E-3</v>
      </c>
      <c r="PI10" s="165">
        <f t="shared" si="109"/>
        <v>3.4397020963756854E-3</v>
      </c>
      <c r="PJ10" s="165">
        <f t="shared" si="109"/>
        <v>3.3439688233497505E-3</v>
      </c>
      <c r="PK10" s="165">
        <f t="shared" si="109"/>
        <v>3.2498165316825691E-3</v>
      </c>
      <c r="PL10" s="165">
        <f t="shared" si="109"/>
        <v>3.1572625817323052E-3</v>
      </c>
    </row>
    <row r="11" spans="1:429" x14ac:dyDescent="0.45">
      <c r="A11" s="4">
        <v>8</v>
      </c>
      <c r="B11" s="111"/>
      <c r="C11" s="113"/>
      <c r="D11" s="118">
        <f t="shared" si="110"/>
        <v>60</v>
      </c>
      <c r="E11" s="91">
        <v>120</v>
      </c>
      <c r="F11" s="118">
        <f t="shared" si="111"/>
        <v>240</v>
      </c>
      <c r="G11" s="113"/>
      <c r="H11" s="110"/>
      <c r="I11" s="120">
        <f t="shared" si="0"/>
        <v>1</v>
      </c>
      <c r="J11" s="120">
        <f t="shared" si="1"/>
        <v>0.5</v>
      </c>
      <c r="K11" s="71">
        <f t="shared" si="112"/>
        <v>130</v>
      </c>
      <c r="L11" s="23" t="s">
        <v>781</v>
      </c>
      <c r="M11" s="55"/>
      <c r="N11" s="298"/>
      <c r="O11" s="72">
        <f>IF(AND(D11&gt;0,E11&gt;0,F11&gt;0),IF(ISBLANK(N11),IF(ISBLANK(L11),"",(F11-D11)*VLOOKUP(L11,VLookups!$A$4:$B$13,2,FALSE)),N11),"")</f>
        <v>56.920997883030829</v>
      </c>
      <c r="P11" s="73">
        <f t="shared" si="2"/>
        <v>3240</v>
      </c>
      <c r="Q11" s="91">
        <v>150</v>
      </c>
      <c r="R11" s="265">
        <f>IF(AND(Q11&gt;0,E11&gt;0,NOT(O11="")),ABS(VLOOKUP($Q$1,VLookups!$A$43:$B$44,2,FALSE)-_xlfn.NORM.DIST(Q11,K11,O11,TRUE)),"")</f>
        <v>0.6373424258812117</v>
      </c>
      <c r="S11" s="90">
        <f>IF(AND($D11&gt;0,$E11&gt;0,$F11&gt;0,NOT(ISBLANK($L11))),_xlfn.NORM.INV(ABS(VLOOKUP($Q$1,VLookups!$A$43:$B$44,2,FALSE)-S$3),$K11,$O11),"")</f>
        <v>57.052806050640939</v>
      </c>
      <c r="T11" s="89">
        <f>IF(AND($D11&gt;0,$E11&gt;0,$F11&gt;0,NOT(ISBLANK($L11))),_xlfn.NORM.INV(ABS(VLOOKUP($Q$1,VLookups!$A$43:$B$44,2,FALSE)-T$3),$K11,$O11),"")</f>
        <v>202.94719394935908</v>
      </c>
      <c r="U11" s="90">
        <f>IF(AND($D11&gt;0,$E11&gt;0,$F11&gt;0,NOT(ISBLANK($L11))),_xlfn.NORM.INV(ABS(VLOOKUP($Q$1,VLookups!$A$43:$B$44,2,FALSE)-U$3),$K11,$O11),"")</f>
        <v>188.99482276927847</v>
      </c>
      <c r="V11" s="89">
        <f>IF(AND($D11&gt;0,$E11&gt;0,$F11&gt;0,NOT(ISBLANK($L11))),_xlfn.NORM.INV(ABS(VLOOKUP($Q$1,VLookups!$A$43:$B$44,2,FALSE)-V$3),$K11,$O11),"")</f>
        <v>177.90592045451768</v>
      </c>
      <c r="W11" s="90">
        <f>IF(AND($D11&gt;0,$E11&gt;0,$F11&gt;0,NOT(ISBLANK($L11))),_xlfn.NORM.INV(ABS(VLOOKUP($Q$1,VLookups!$A$43:$B$44,2,FALSE)-W$3),$K11,$O11),"")</f>
        <v>168.39262964303717</v>
      </c>
      <c r="X11" s="89">
        <f>IF(AND($D11&gt;0,$E11&gt;0,$F11&gt;0,NOT(ISBLANK($L11))),_xlfn.NORM.INV(ABS(VLOOKUP($Q$1,VLookups!$A$43:$B$44,2,FALSE)-X$3),$K11,$O11),"")</f>
        <v>159.84940047371467</v>
      </c>
      <c r="Y11" s="5"/>
      <c r="Z11" s="164">
        <f t="shared" si="113"/>
        <v>0.9</v>
      </c>
      <c r="AA11" s="47">
        <f t="shared" si="114"/>
        <v>29.999999999999702</v>
      </c>
      <c r="AB11" s="47">
        <f t="shared" si="124"/>
        <v>30.8999999999997</v>
      </c>
      <c r="AC11" s="47">
        <f t="shared" si="124"/>
        <v>31.799999999999699</v>
      </c>
      <c r="AD11" s="47">
        <f t="shared" si="124"/>
        <v>32.699999999999697</v>
      </c>
      <c r="AE11" s="47">
        <f t="shared" si="124"/>
        <v>33.599999999999696</v>
      </c>
      <c r="AF11" s="47">
        <f t="shared" si="124"/>
        <v>34.499999999999694</v>
      </c>
      <c r="AG11" s="47">
        <f t="shared" si="124"/>
        <v>35.399999999999693</v>
      </c>
      <c r="AH11" s="47">
        <f t="shared" si="124"/>
        <v>36.299999999999692</v>
      </c>
      <c r="AI11" s="47">
        <f t="shared" si="124"/>
        <v>37.19999999999969</v>
      </c>
      <c r="AJ11" s="47">
        <f t="shared" si="124"/>
        <v>38.099999999999689</v>
      </c>
      <c r="AK11" s="47">
        <f t="shared" si="124"/>
        <v>38.999999999999687</v>
      </c>
      <c r="AL11" s="47">
        <f t="shared" si="124"/>
        <v>39.899999999999686</v>
      </c>
      <c r="AM11" s="47">
        <f t="shared" si="124"/>
        <v>40.799999999999685</v>
      </c>
      <c r="AN11" s="47">
        <f t="shared" si="124"/>
        <v>41.699999999999683</v>
      </c>
      <c r="AO11" s="47">
        <f t="shared" si="124"/>
        <v>42.599999999999682</v>
      </c>
      <c r="AP11" s="47">
        <f t="shared" si="124"/>
        <v>43.49999999999968</v>
      </c>
      <c r="AQ11" s="47">
        <f t="shared" si="124"/>
        <v>44.399999999999679</v>
      </c>
      <c r="AR11" s="47">
        <f t="shared" si="124"/>
        <v>45.299999999999677</v>
      </c>
      <c r="AS11" s="47">
        <f t="shared" si="124"/>
        <v>46.199999999999676</v>
      </c>
      <c r="AT11" s="47">
        <f t="shared" si="124"/>
        <v>47.099999999999675</v>
      </c>
      <c r="AU11" s="47">
        <f t="shared" si="124"/>
        <v>47.999999999999673</v>
      </c>
      <c r="AV11" s="47">
        <f t="shared" si="124"/>
        <v>48.899999999999672</v>
      </c>
      <c r="AW11" s="47">
        <f t="shared" si="124"/>
        <v>49.79999999999967</v>
      </c>
      <c r="AX11" s="47">
        <f t="shared" si="124"/>
        <v>50.699999999999669</v>
      </c>
      <c r="AY11" s="47">
        <f t="shared" si="124"/>
        <v>51.599999999999667</v>
      </c>
      <c r="AZ11" s="47">
        <f t="shared" si="124"/>
        <v>52.499999999999666</v>
      </c>
      <c r="BA11" s="47">
        <f t="shared" si="124"/>
        <v>53.399999999999665</v>
      </c>
      <c r="BB11" s="47">
        <f t="shared" si="124"/>
        <v>54.299999999999663</v>
      </c>
      <c r="BC11" s="47">
        <f t="shared" si="124"/>
        <v>55.199999999999662</v>
      </c>
      <c r="BD11" s="47">
        <f t="shared" si="124"/>
        <v>56.09999999999966</v>
      </c>
      <c r="BE11" s="47">
        <f t="shared" si="124"/>
        <v>56.999999999999659</v>
      </c>
      <c r="BF11" s="47">
        <f t="shared" si="124"/>
        <v>57.899999999999658</v>
      </c>
      <c r="BG11" s="47">
        <f t="shared" si="124"/>
        <v>58.799999999999656</v>
      </c>
      <c r="BH11" s="47">
        <f t="shared" si="124"/>
        <v>59.699999999999655</v>
      </c>
      <c r="BI11" s="47">
        <f t="shared" si="124"/>
        <v>60.599999999999653</v>
      </c>
      <c r="BJ11" s="47">
        <f t="shared" si="124"/>
        <v>61.499999999999652</v>
      </c>
      <c r="BK11" s="47">
        <f t="shared" si="124"/>
        <v>62.39999999999965</v>
      </c>
      <c r="BL11" s="47">
        <f t="shared" si="124"/>
        <v>63.299999999999649</v>
      </c>
      <c r="BM11" s="47">
        <f t="shared" si="124"/>
        <v>64.199999999999648</v>
      </c>
      <c r="BN11" s="47">
        <f t="shared" si="124"/>
        <v>65.099999999999653</v>
      </c>
      <c r="BO11" s="47">
        <f t="shared" si="124"/>
        <v>65.999999999999659</v>
      </c>
      <c r="BP11" s="47">
        <f t="shared" si="124"/>
        <v>66.899999999999665</v>
      </c>
      <c r="BQ11" s="47">
        <f t="shared" si="124"/>
        <v>67.79999999999967</v>
      </c>
      <c r="BR11" s="47">
        <f t="shared" si="124"/>
        <v>68.699999999999676</v>
      </c>
      <c r="BS11" s="47">
        <f t="shared" si="124"/>
        <v>69.599999999999682</v>
      </c>
      <c r="BT11" s="47">
        <f t="shared" si="124"/>
        <v>70.499999999999687</v>
      </c>
      <c r="BU11" s="47">
        <f t="shared" si="124"/>
        <v>71.399999999999693</v>
      </c>
      <c r="BV11" s="47">
        <f t="shared" si="124"/>
        <v>72.299999999999699</v>
      </c>
      <c r="BW11" s="47">
        <f t="shared" si="124"/>
        <v>73.199999999999704</v>
      </c>
      <c r="BX11" s="47">
        <f t="shared" si="124"/>
        <v>74.09999999999971</v>
      </c>
      <c r="BY11" s="47">
        <f t="shared" si="124"/>
        <v>74.999999999999716</v>
      </c>
      <c r="BZ11" s="47">
        <f t="shared" si="124"/>
        <v>75.899999999999721</v>
      </c>
      <c r="CA11" s="47">
        <f t="shared" si="124"/>
        <v>76.799999999999727</v>
      </c>
      <c r="CB11" s="47">
        <f t="shared" si="124"/>
        <v>77.699999999999733</v>
      </c>
      <c r="CC11" s="47">
        <f t="shared" si="124"/>
        <v>78.599999999999739</v>
      </c>
      <c r="CD11" s="47">
        <f t="shared" si="124"/>
        <v>79.499999999999744</v>
      </c>
      <c r="CE11" s="47">
        <f t="shared" si="124"/>
        <v>80.39999999999975</v>
      </c>
      <c r="CF11" s="47">
        <f t="shared" si="124"/>
        <v>81.299999999999756</v>
      </c>
      <c r="CG11" s="47">
        <f t="shared" si="124"/>
        <v>82.199999999999761</v>
      </c>
      <c r="CH11" s="47">
        <f t="shared" si="124"/>
        <v>83.099999999999767</v>
      </c>
      <c r="CI11" s="47">
        <f t="shared" si="124"/>
        <v>83.999999999999773</v>
      </c>
      <c r="CJ11" s="47">
        <f t="shared" si="124"/>
        <v>84.899999999999778</v>
      </c>
      <c r="CK11" s="47">
        <f t="shared" si="124"/>
        <v>85.799999999999784</v>
      </c>
      <c r="CL11" s="47">
        <f t="shared" si="124"/>
        <v>86.69999999999979</v>
      </c>
      <c r="CM11" s="47">
        <f t="shared" si="124"/>
        <v>87.599999999999795</v>
      </c>
      <c r="CN11" s="47">
        <f t="shared" si="123"/>
        <v>88.499999999999801</v>
      </c>
      <c r="CO11" s="47">
        <f t="shared" si="123"/>
        <v>89.399999999999807</v>
      </c>
      <c r="CP11" s="47">
        <f t="shared" si="123"/>
        <v>90.299999999999812</v>
      </c>
      <c r="CQ11" s="47">
        <f t="shared" si="123"/>
        <v>91.199999999999818</v>
      </c>
      <c r="CR11" s="47">
        <f t="shared" si="123"/>
        <v>92.099999999999824</v>
      </c>
      <c r="CS11" s="47">
        <f t="shared" si="123"/>
        <v>92.999999999999829</v>
      </c>
      <c r="CT11" s="47">
        <f t="shared" si="123"/>
        <v>93.899999999999835</v>
      </c>
      <c r="CU11" s="47">
        <f t="shared" si="123"/>
        <v>94.799999999999841</v>
      </c>
      <c r="CV11" s="47">
        <f t="shared" si="123"/>
        <v>95.699999999999847</v>
      </c>
      <c r="CW11" s="47">
        <f t="shared" si="123"/>
        <v>96.599999999999852</v>
      </c>
      <c r="CX11" s="47">
        <f t="shared" si="123"/>
        <v>97.499999999999858</v>
      </c>
      <c r="CY11" s="47">
        <f t="shared" si="123"/>
        <v>98.399999999999864</v>
      </c>
      <c r="CZ11" s="47">
        <f t="shared" si="123"/>
        <v>99.299999999999869</v>
      </c>
      <c r="DA11" s="47">
        <f t="shared" si="123"/>
        <v>100.19999999999987</v>
      </c>
      <c r="DB11" s="47">
        <f t="shared" si="123"/>
        <v>101.09999999999988</v>
      </c>
      <c r="DC11" s="47">
        <f t="shared" si="123"/>
        <v>101.99999999999989</v>
      </c>
      <c r="DD11" s="47">
        <f t="shared" si="123"/>
        <v>102.89999999999989</v>
      </c>
      <c r="DE11" s="47">
        <f t="shared" si="123"/>
        <v>103.7999999999999</v>
      </c>
      <c r="DF11" s="47">
        <f t="shared" si="123"/>
        <v>104.6999999999999</v>
      </c>
      <c r="DG11" s="47">
        <f t="shared" si="123"/>
        <v>105.59999999999991</v>
      </c>
      <c r="DH11" s="47">
        <f t="shared" si="123"/>
        <v>106.49999999999991</v>
      </c>
      <c r="DI11" s="47">
        <f t="shared" si="123"/>
        <v>107.39999999999992</v>
      </c>
      <c r="DJ11" s="47">
        <f t="shared" si="123"/>
        <v>108.29999999999993</v>
      </c>
      <c r="DK11" s="47">
        <f t="shared" si="123"/>
        <v>109.19999999999993</v>
      </c>
      <c r="DL11" s="47">
        <f t="shared" si="123"/>
        <v>110.09999999999994</v>
      </c>
      <c r="DM11" s="47">
        <f t="shared" si="123"/>
        <v>110.99999999999994</v>
      </c>
      <c r="DN11" s="47">
        <f t="shared" si="123"/>
        <v>111.89999999999995</v>
      </c>
      <c r="DO11" s="47">
        <f t="shared" si="123"/>
        <v>112.79999999999995</v>
      </c>
      <c r="DP11" s="47">
        <f t="shared" si="123"/>
        <v>113.69999999999996</v>
      </c>
      <c r="DQ11" s="47">
        <f t="shared" si="123"/>
        <v>114.59999999999997</v>
      </c>
      <c r="DR11" s="47">
        <f t="shared" si="123"/>
        <v>115.49999999999997</v>
      </c>
      <c r="DS11" s="47">
        <f t="shared" si="123"/>
        <v>116.39999999999998</v>
      </c>
      <c r="DT11" s="47">
        <f t="shared" si="123"/>
        <v>117.29999999999998</v>
      </c>
      <c r="DU11" s="47">
        <f t="shared" si="123"/>
        <v>118.19999999999999</v>
      </c>
      <c r="DV11" s="47">
        <f t="shared" si="123"/>
        <v>119.1</v>
      </c>
      <c r="DW11" s="179">
        <f t="shared" si="115"/>
        <v>120</v>
      </c>
      <c r="DX11" s="47">
        <f t="shared" si="5"/>
        <v>120.9</v>
      </c>
      <c r="DY11" s="47">
        <f t="shared" si="6"/>
        <v>121.80000000000001</v>
      </c>
      <c r="DZ11" s="47">
        <f t="shared" si="7"/>
        <v>122.70000000000002</v>
      </c>
      <c r="EA11" s="47">
        <f t="shared" si="8"/>
        <v>123.60000000000002</v>
      </c>
      <c r="EB11" s="47">
        <f t="shared" si="9"/>
        <v>124.50000000000003</v>
      </c>
      <c r="EC11" s="47">
        <f t="shared" si="10"/>
        <v>125.40000000000003</v>
      </c>
      <c r="ED11" s="47">
        <f t="shared" si="11"/>
        <v>126.30000000000004</v>
      </c>
      <c r="EE11" s="47">
        <f t="shared" si="12"/>
        <v>127.20000000000005</v>
      </c>
      <c r="EF11" s="47">
        <f t="shared" si="13"/>
        <v>128.10000000000005</v>
      </c>
      <c r="EG11" s="47">
        <f t="shared" si="14"/>
        <v>129.00000000000006</v>
      </c>
      <c r="EH11" s="47">
        <f t="shared" si="15"/>
        <v>129.90000000000006</v>
      </c>
      <c r="EI11" s="47">
        <f t="shared" si="16"/>
        <v>130.80000000000007</v>
      </c>
      <c r="EJ11" s="47">
        <f t="shared" si="17"/>
        <v>131.70000000000007</v>
      </c>
      <c r="EK11" s="47">
        <f t="shared" si="18"/>
        <v>132.60000000000008</v>
      </c>
      <c r="EL11" s="47">
        <f t="shared" si="19"/>
        <v>133.50000000000009</v>
      </c>
      <c r="EM11" s="47">
        <f t="shared" si="20"/>
        <v>134.40000000000009</v>
      </c>
      <c r="EN11" s="47">
        <f t="shared" si="21"/>
        <v>135.3000000000001</v>
      </c>
      <c r="EO11" s="47">
        <f t="shared" si="22"/>
        <v>136.2000000000001</v>
      </c>
      <c r="EP11" s="47">
        <f t="shared" si="23"/>
        <v>137.10000000000011</v>
      </c>
      <c r="EQ11" s="47">
        <f t="shared" si="24"/>
        <v>138.00000000000011</v>
      </c>
      <c r="ER11" s="47">
        <f t="shared" si="25"/>
        <v>138.90000000000012</v>
      </c>
      <c r="ES11" s="47">
        <f t="shared" si="26"/>
        <v>139.80000000000013</v>
      </c>
      <c r="ET11" s="47">
        <f t="shared" si="27"/>
        <v>140.70000000000013</v>
      </c>
      <c r="EU11" s="47">
        <f t="shared" si="28"/>
        <v>141.60000000000014</v>
      </c>
      <c r="EV11" s="47">
        <f t="shared" si="29"/>
        <v>142.50000000000014</v>
      </c>
      <c r="EW11" s="47">
        <f t="shared" si="30"/>
        <v>143.40000000000015</v>
      </c>
      <c r="EX11" s="47">
        <f t="shared" si="31"/>
        <v>144.30000000000015</v>
      </c>
      <c r="EY11" s="47">
        <f t="shared" si="32"/>
        <v>145.20000000000016</v>
      </c>
      <c r="EZ11" s="47">
        <f t="shared" si="33"/>
        <v>146.10000000000016</v>
      </c>
      <c r="FA11" s="47">
        <f t="shared" si="34"/>
        <v>147.00000000000017</v>
      </c>
      <c r="FB11" s="47">
        <f t="shared" si="35"/>
        <v>147.90000000000018</v>
      </c>
      <c r="FC11" s="47">
        <f t="shared" si="36"/>
        <v>148.80000000000018</v>
      </c>
      <c r="FD11" s="47">
        <f t="shared" si="37"/>
        <v>149.70000000000019</v>
      </c>
      <c r="FE11" s="47">
        <f t="shared" si="38"/>
        <v>150.60000000000019</v>
      </c>
      <c r="FF11" s="47">
        <f t="shared" si="39"/>
        <v>151.5000000000002</v>
      </c>
      <c r="FG11" s="47">
        <f t="shared" si="40"/>
        <v>152.4000000000002</v>
      </c>
      <c r="FH11" s="47">
        <f t="shared" si="41"/>
        <v>153.30000000000021</v>
      </c>
      <c r="FI11" s="47">
        <f t="shared" si="42"/>
        <v>154.20000000000022</v>
      </c>
      <c r="FJ11" s="47">
        <f t="shared" si="43"/>
        <v>155.10000000000022</v>
      </c>
      <c r="FK11" s="47">
        <f t="shared" si="44"/>
        <v>156.00000000000023</v>
      </c>
      <c r="FL11" s="47">
        <f t="shared" si="45"/>
        <v>156.90000000000023</v>
      </c>
      <c r="FM11" s="47">
        <f t="shared" si="46"/>
        <v>157.80000000000024</v>
      </c>
      <c r="FN11" s="47">
        <f t="shared" si="47"/>
        <v>158.70000000000024</v>
      </c>
      <c r="FO11" s="47">
        <f t="shared" si="48"/>
        <v>159.60000000000025</v>
      </c>
      <c r="FP11" s="47">
        <f t="shared" si="49"/>
        <v>160.50000000000026</v>
      </c>
      <c r="FQ11" s="47">
        <f t="shared" si="50"/>
        <v>161.40000000000026</v>
      </c>
      <c r="FR11" s="47">
        <f t="shared" si="51"/>
        <v>162.30000000000027</v>
      </c>
      <c r="FS11" s="47">
        <f t="shared" si="52"/>
        <v>163.20000000000027</v>
      </c>
      <c r="FT11" s="47">
        <f t="shared" si="53"/>
        <v>164.10000000000028</v>
      </c>
      <c r="FU11" s="47">
        <f t="shared" si="54"/>
        <v>165.00000000000028</v>
      </c>
      <c r="FV11" s="47">
        <f t="shared" si="55"/>
        <v>165.90000000000029</v>
      </c>
      <c r="FW11" s="47">
        <f t="shared" si="56"/>
        <v>166.8000000000003</v>
      </c>
      <c r="FX11" s="47">
        <f t="shared" si="57"/>
        <v>167.7000000000003</v>
      </c>
      <c r="FY11" s="47">
        <f t="shared" si="58"/>
        <v>168.60000000000031</v>
      </c>
      <c r="FZ11" s="47">
        <f t="shared" si="59"/>
        <v>169.50000000000031</v>
      </c>
      <c r="GA11" s="47">
        <f t="shared" si="60"/>
        <v>170.40000000000032</v>
      </c>
      <c r="GB11" s="47">
        <f t="shared" si="61"/>
        <v>171.30000000000032</v>
      </c>
      <c r="GC11" s="47">
        <f t="shared" si="62"/>
        <v>172.20000000000033</v>
      </c>
      <c r="GD11" s="47">
        <f t="shared" si="63"/>
        <v>173.10000000000034</v>
      </c>
      <c r="GE11" s="47">
        <f t="shared" si="64"/>
        <v>174.00000000000034</v>
      </c>
      <c r="GF11" s="47">
        <f t="shared" si="65"/>
        <v>174.90000000000035</v>
      </c>
      <c r="GG11" s="47">
        <f t="shared" si="66"/>
        <v>175.80000000000035</v>
      </c>
      <c r="GH11" s="47">
        <f t="shared" si="67"/>
        <v>176.70000000000036</v>
      </c>
      <c r="GI11" s="47">
        <f t="shared" si="68"/>
        <v>177.60000000000036</v>
      </c>
      <c r="GJ11" s="47">
        <f t="shared" si="69"/>
        <v>178.50000000000037</v>
      </c>
      <c r="GK11" s="47">
        <f t="shared" si="70"/>
        <v>179.40000000000038</v>
      </c>
      <c r="GL11" s="47">
        <f t="shared" si="71"/>
        <v>180.30000000000038</v>
      </c>
      <c r="GM11" s="47">
        <f t="shared" si="72"/>
        <v>181.20000000000039</v>
      </c>
      <c r="GN11" s="47">
        <f t="shared" si="73"/>
        <v>182.10000000000039</v>
      </c>
      <c r="GO11" s="47">
        <f t="shared" si="74"/>
        <v>183.0000000000004</v>
      </c>
      <c r="GP11" s="47">
        <f t="shared" si="75"/>
        <v>183.9000000000004</v>
      </c>
      <c r="GQ11" s="47">
        <f t="shared" si="76"/>
        <v>184.80000000000041</v>
      </c>
      <c r="GR11" s="47">
        <f t="shared" si="77"/>
        <v>185.70000000000041</v>
      </c>
      <c r="GS11" s="47">
        <f t="shared" si="78"/>
        <v>186.60000000000042</v>
      </c>
      <c r="GT11" s="47">
        <f t="shared" si="79"/>
        <v>187.50000000000043</v>
      </c>
      <c r="GU11" s="47">
        <f t="shared" si="80"/>
        <v>188.40000000000043</v>
      </c>
      <c r="GV11" s="47">
        <f t="shared" si="81"/>
        <v>189.30000000000044</v>
      </c>
      <c r="GW11" s="47">
        <f t="shared" si="82"/>
        <v>190.20000000000044</v>
      </c>
      <c r="GX11" s="47">
        <f t="shared" si="83"/>
        <v>191.10000000000045</v>
      </c>
      <c r="GY11" s="47">
        <f t="shared" si="84"/>
        <v>192.00000000000045</v>
      </c>
      <c r="GZ11" s="47">
        <f t="shared" si="85"/>
        <v>192.90000000000046</v>
      </c>
      <c r="HA11" s="47">
        <f t="shared" si="86"/>
        <v>193.80000000000047</v>
      </c>
      <c r="HB11" s="47">
        <f t="shared" si="87"/>
        <v>194.70000000000047</v>
      </c>
      <c r="HC11" s="47">
        <f t="shared" si="88"/>
        <v>195.60000000000048</v>
      </c>
      <c r="HD11" s="47">
        <f t="shared" si="89"/>
        <v>196.50000000000048</v>
      </c>
      <c r="HE11" s="47">
        <f t="shared" si="90"/>
        <v>197.40000000000049</v>
      </c>
      <c r="HF11" s="47">
        <f t="shared" si="91"/>
        <v>198.30000000000049</v>
      </c>
      <c r="HG11" s="47">
        <f t="shared" si="92"/>
        <v>199.2000000000005</v>
      </c>
      <c r="HH11" s="47">
        <f t="shared" si="93"/>
        <v>200.10000000000051</v>
      </c>
      <c r="HI11" s="47">
        <f t="shared" si="94"/>
        <v>201.00000000000051</v>
      </c>
      <c r="HJ11" s="47">
        <f t="shared" si="95"/>
        <v>201.90000000000052</v>
      </c>
      <c r="HK11" s="47">
        <f t="shared" si="96"/>
        <v>202.80000000000052</v>
      </c>
      <c r="HL11" s="47">
        <f t="shared" si="97"/>
        <v>203.70000000000053</v>
      </c>
      <c r="HM11" s="47">
        <f t="shared" si="98"/>
        <v>204.60000000000053</v>
      </c>
      <c r="HN11" s="47">
        <f t="shared" si="99"/>
        <v>205.50000000000054</v>
      </c>
      <c r="HO11" s="47">
        <f t="shared" si="100"/>
        <v>206.40000000000055</v>
      </c>
      <c r="HP11" s="47">
        <f t="shared" si="101"/>
        <v>207.30000000000055</v>
      </c>
      <c r="HQ11" s="47">
        <f t="shared" si="102"/>
        <v>208.20000000000056</v>
      </c>
      <c r="HR11" s="47">
        <f t="shared" si="103"/>
        <v>209.10000000000056</v>
      </c>
      <c r="HS11" s="47">
        <f t="shared" si="104"/>
        <v>210.00000000000057</v>
      </c>
      <c r="HT11" s="165">
        <f t="shared" si="105"/>
        <v>1.4977179228208095E-3</v>
      </c>
      <c r="HU11" s="165">
        <f t="shared" si="120"/>
        <v>1.5397119332833866E-3</v>
      </c>
      <c r="HV11" s="165">
        <f t="shared" si="120"/>
        <v>1.5824877283304448E-3</v>
      </c>
      <c r="HW11" s="165">
        <f t="shared" si="120"/>
        <v>1.6260453449735701E-3</v>
      </c>
      <c r="HX11" s="165">
        <f t="shared" si="120"/>
        <v>1.6703842268981667E-3</v>
      </c>
      <c r="HY11" s="165">
        <f t="shared" si="120"/>
        <v>1.7155032086974959E-3</v>
      </c>
      <c r="HZ11" s="165">
        <f t="shared" si="120"/>
        <v>1.7614005004464015E-3</v>
      </c>
      <c r="IA11" s="165">
        <f t="shared" si="120"/>
        <v>1.8080736726474279E-3</v>
      </c>
      <c r="IB11" s="165">
        <f t="shared" si="120"/>
        <v>1.8555196415822701E-3</v>
      </c>
      <c r="IC11" s="165">
        <f t="shared" si="120"/>
        <v>1.9037346551016594E-3</v>
      </c>
      <c r="ID11" s="165">
        <f t="shared" si="120"/>
        <v>1.9527142788868807E-3</v>
      </c>
      <c r="IE11" s="165">
        <f t="shared" si="120"/>
        <v>2.0024533832161753E-3</v>
      </c>
      <c r="IF11" s="165">
        <f t="shared" si="120"/>
        <v>2.0529461302692532E-3</v>
      </c>
      <c r="IG11" s="165">
        <f t="shared" si="120"/>
        <v>2.1041859620030291E-3</v>
      </c>
      <c r="IH11" s="165">
        <f t="shared" si="120"/>
        <v>2.1561655886315509E-3</v>
      </c>
      <c r="II11" s="165">
        <f t="shared" si="120"/>
        <v>2.208876977742834E-3</v>
      </c>
      <c r="IJ11" s="165">
        <f t="shared" si="120"/>
        <v>2.2623113440850403E-3</v>
      </c>
      <c r="IK11" s="165">
        <f t="shared" si="120"/>
        <v>2.3164591400540186E-3</v>
      </c>
      <c r="IL11" s="165">
        <f t="shared" si="120"/>
        <v>2.3713100469137981E-3</v>
      </c>
      <c r="IM11" s="165">
        <f t="shared" si="120"/>
        <v>2.4268529667810868E-3</v>
      </c>
      <c r="IN11" s="165">
        <f t="shared" si="120"/>
        <v>2.4830760154042186E-3</v>
      </c>
      <c r="IO11" s="165">
        <f t="shared" si="120"/>
        <v>2.5399665157663344E-3</v>
      </c>
      <c r="IP11" s="165">
        <f t="shared" si="120"/>
        <v>2.5975109925417614E-3</v>
      </c>
      <c r="IQ11" s="165">
        <f t="shared" si="120"/>
        <v>2.6556951674338129E-3</v>
      </c>
      <c r="IR11" s="165">
        <f t="shared" si="120"/>
        <v>2.7145039554212383E-3</v>
      </c>
      <c r="IS11" s="165">
        <f t="shared" si="120"/>
        <v>2.7739214619396176E-3</v>
      </c>
      <c r="IT11" s="165">
        <f t="shared" si="120"/>
        <v>2.8339309810228967E-3</v>
      </c>
      <c r="IU11" s="165">
        <f t="shared" si="120"/>
        <v>2.8945149944291627E-3</v>
      </c>
      <c r="IV11" s="165">
        <f t="shared" si="120"/>
        <v>2.9556551717735001E-3</v>
      </c>
      <c r="IW11" s="165">
        <f t="shared" si="120"/>
        <v>3.0173323716895396E-3</v>
      </c>
      <c r="IX11" s="165">
        <f t="shared" si="120"/>
        <v>3.0795266440398969E-3</v>
      </c>
      <c r="IY11" s="165">
        <f t="shared" si="120"/>
        <v>3.1422172331943281E-3</v>
      </c>
      <c r="IZ11" s="165">
        <f t="shared" si="120"/>
        <v>3.2053825823929001E-3</v>
      </c>
      <c r="JA11" s="165">
        <f t="shared" si="120"/>
        <v>3.2690003392099351E-3</v>
      </c>
      <c r="JB11" s="165">
        <f t="shared" si="120"/>
        <v>3.3330473621328576E-3</v>
      </c>
      <c r="JC11" s="165">
        <f t="shared" si="120"/>
        <v>3.3974997282683692E-3</v>
      </c>
      <c r="JD11" s="165">
        <f t="shared" si="120"/>
        <v>3.4623327421866917E-3</v>
      </c>
      <c r="JE11" s="165">
        <f t="shared" si="120"/>
        <v>3.5275209459127415E-3</v>
      </c>
      <c r="JF11" s="165">
        <f t="shared" si="120"/>
        <v>3.5930381300713077E-3</v>
      </c>
      <c r="JG11" s="165">
        <f t="shared" si="120"/>
        <v>3.6588573461913691E-3</v>
      </c>
      <c r="JH11" s="165">
        <f t="shared" si="120"/>
        <v>3.7249509201727517E-3</v>
      </c>
      <c r="JI11" s="165">
        <f t="shared" si="120"/>
        <v>3.7912904669163325E-3</v>
      </c>
      <c r="JJ11" s="165">
        <f t="shared" si="120"/>
        <v>3.8578469061169556E-3</v>
      </c>
      <c r="JK11" s="165">
        <f t="shared" si="120"/>
        <v>3.9245904792161689E-3</v>
      </c>
      <c r="JL11" s="165">
        <f t="shared" si="120"/>
        <v>3.9914907675097878E-3</v>
      </c>
      <c r="JM11" s="165">
        <f t="shared" si="120"/>
        <v>4.0585167114031619E-3</v>
      </c>
      <c r="JN11" s="165">
        <f t="shared" si="120"/>
        <v>4.1256366308048756E-3</v>
      </c>
      <c r="JO11" s="165">
        <f t="shared" si="120"/>
        <v>4.1928182466474404E-3</v>
      </c>
      <c r="JP11" s="165">
        <f t="shared" si="120"/>
        <v>4.2600287035213756E-3</v>
      </c>
      <c r="JQ11" s="165">
        <f t="shared" si="120"/>
        <v>4.3272345934068325E-3</v>
      </c>
      <c r="JR11" s="165">
        <f t="shared" si="120"/>
        <v>4.3944019804847976E-3</v>
      </c>
      <c r="JS11" s="165">
        <f t="shared" si="120"/>
        <v>4.4614964270076381E-3</v>
      </c>
      <c r="JT11" s="165">
        <f t="shared" si="120"/>
        <v>4.5284830202066174E-3</v>
      </c>
      <c r="JU11" s="165">
        <f t="shared" si="120"/>
        <v>4.5953264002118119E-3</v>
      </c>
      <c r="JV11" s="165">
        <f t="shared" si="120"/>
        <v>4.6619907889576921E-3</v>
      </c>
      <c r="JW11" s="165">
        <f t="shared" si="120"/>
        <v>4.7284400200454952E-3</v>
      </c>
      <c r="JX11" s="165">
        <f t="shared" si="120"/>
        <v>4.7946375695313952E-3</v>
      </c>
      <c r="JY11" s="165">
        <f t="shared" si="120"/>
        <v>4.8605465876074092E-3</v>
      </c>
      <c r="JZ11" s="165">
        <f t="shared" si="120"/>
        <v>4.9261299311398991E-3</v>
      </c>
      <c r="KA11" s="165">
        <f t="shared" si="120"/>
        <v>4.9913501970285544E-3</v>
      </c>
      <c r="KB11" s="165">
        <f t="shared" si="120"/>
        <v>5.0561697563467484E-3</v>
      </c>
      <c r="KC11" s="165">
        <f t="shared" si="120"/>
        <v>5.1205507892222819E-3</v>
      </c>
      <c r="KD11" s="165">
        <f t="shared" si="120"/>
        <v>5.1844553204156629E-3</v>
      </c>
      <c r="KE11" s="165">
        <f t="shared" si="120"/>
        <v>5.2478452555512721E-3</v>
      </c>
      <c r="KF11" s="165">
        <f t="shared" si="117"/>
        <v>5.3106824179550496E-3</v>
      </c>
      <c r="KG11" s="165">
        <f t="shared" si="121"/>
        <v>5.3729285860506992E-3</v>
      </c>
      <c r="KH11" s="165">
        <f t="shared" si="121"/>
        <v>5.4345455312648063E-3</v>
      </c>
      <c r="KI11" s="165">
        <f t="shared" si="121"/>
        <v>5.4954950563897769E-3</v>
      </c>
      <c r="KJ11" s="165">
        <f t="shared" si="121"/>
        <v>5.5557390343521076E-3</v>
      </c>
      <c r="KK11" s="165">
        <f t="shared" si="121"/>
        <v>5.6152394473321585E-3</v>
      </c>
      <c r="KL11" s="165">
        <f t="shared" si="121"/>
        <v>5.6739584261803824E-3</v>
      </c>
      <c r="KM11" s="165">
        <f t="shared" si="121"/>
        <v>5.7318582900738263E-3</v>
      </c>
      <c r="KN11" s="165">
        <f t="shared" si="121"/>
        <v>5.7889015863556914E-3</v>
      </c>
      <c r="KO11" s="165">
        <f t="shared" si="121"/>
        <v>5.8450511304998093E-3</v>
      </c>
      <c r="KP11" s="165">
        <f t="shared" si="121"/>
        <v>5.9002700461410779E-3</v>
      </c>
      <c r="KQ11" s="165">
        <f t="shared" si="121"/>
        <v>5.95452180511218E-3</v>
      </c>
      <c r="KR11" s="165">
        <f t="shared" si="121"/>
        <v>6.0077702674263258E-3</v>
      </c>
      <c r="KS11" s="165">
        <f t="shared" si="121"/>
        <v>6.0599797211452434E-3</v>
      </c>
      <c r="KT11" s="165">
        <f t="shared" si="121"/>
        <v>6.1111149220713489E-3</v>
      </c>
      <c r="KU11" s="165">
        <f t="shared" si="121"/>
        <v>6.161141133202686E-3</v>
      </c>
      <c r="KV11" s="165">
        <f t="shared" si="121"/>
        <v>6.2100241638891763E-3</v>
      </c>
      <c r="KW11" s="165">
        <f t="shared" si="121"/>
        <v>6.2577304086286973E-3</v>
      </c>
      <c r="KX11" s="165">
        <f t="shared" si="121"/>
        <v>6.3042268854416146E-3</v>
      </c>
      <c r="KY11" s="165">
        <f t="shared" si="121"/>
        <v>6.3494812737626494E-3</v>
      </c>
      <c r="KZ11" s="165">
        <f t="shared" si="121"/>
        <v>6.3934619517893379E-3</v>
      </c>
      <c r="LA11" s="165">
        <f t="shared" si="121"/>
        <v>6.4361380332268354E-3</v>
      </c>
      <c r="LB11" s="165">
        <f t="shared" si="121"/>
        <v>6.4774794033694173E-3</v>
      </c>
      <c r="LC11" s="165">
        <f t="shared" si="121"/>
        <v>6.5174567544597998E-3</v>
      </c>
      <c r="LD11" s="165">
        <f t="shared" si="121"/>
        <v>6.5560416202682607E-3</v>
      </c>
      <c r="LE11" s="165">
        <f t="shared" si="121"/>
        <v>6.5932064098345212E-3</v>
      </c>
      <c r="LF11" s="165">
        <f t="shared" si="121"/>
        <v>6.6289244403164643E-3</v>
      </c>
      <c r="LG11" s="165">
        <f t="shared" si="121"/>
        <v>6.6631699688910178E-3</v>
      </c>
      <c r="LH11" s="165">
        <f t="shared" si="121"/>
        <v>6.695918223653825E-3</v>
      </c>
      <c r="LI11" s="165">
        <f t="shared" si="121"/>
        <v>6.7271454334658408E-3</v>
      </c>
      <c r="LJ11" s="165">
        <f t="shared" si="121"/>
        <v>6.756828856696543E-3</v>
      </c>
      <c r="LK11" s="165">
        <f t="shared" si="121"/>
        <v>6.7849468088150887E-3</v>
      </c>
      <c r="LL11" s="165">
        <f t="shared" si="121"/>
        <v>6.8114786887826352E-3</v>
      </c>
      <c r="LM11" s="165">
        <f t="shared" si="121"/>
        <v>6.8364050042008153E-3</v>
      </c>
      <c r="LN11" s="165">
        <f t="shared" si="121"/>
        <v>6.859707395173424E-3</v>
      </c>
      <c r="LO11" s="165">
        <f t="shared" si="121"/>
        <v>6.8813686568404385E-3</v>
      </c>
      <c r="LP11" s="165">
        <f t="shared" si="121"/>
        <v>6.9013727605456519E-3</v>
      </c>
      <c r="LQ11" s="165">
        <f t="shared" si="121"/>
        <v>6.9197048736014486E-3</v>
      </c>
      <c r="LR11" s="165">
        <f t="shared" si="121"/>
        <v>6.9363513776166535E-3</v>
      </c>
      <c r="LS11" s="165">
        <f t="shared" si="121"/>
        <v>6.951299885355703E-3</v>
      </c>
      <c r="LT11" s="165">
        <f t="shared" si="121"/>
        <v>6.9645392560999499E-3</v>
      </c>
      <c r="LU11" s="165">
        <f t="shared" si="121"/>
        <v>6.9760596094844401E-3</v>
      </c>
      <c r="LV11" s="165">
        <f t="shared" si="121"/>
        <v>6.9858523377860672E-3</v>
      </c>
      <c r="LW11" s="165">
        <f t="shared" si="121"/>
        <v>6.9939101166417751E-3</v>
      </c>
      <c r="LX11" s="165">
        <f t="shared" si="121"/>
        <v>7.0002269141780571E-3</v>
      </c>
      <c r="LY11" s="165">
        <f t="shared" si="121"/>
        <v>7.00479799853586E-3</v>
      </c>
      <c r="LZ11" s="165">
        <f t="shared" si="121"/>
        <v>7.0076199437777596E-3</v>
      </c>
      <c r="MA11" s="165">
        <f t="shared" si="121"/>
        <v>7.0086906341670458E-3</v>
      </c>
      <c r="MB11" s="165">
        <f t="shared" si="121"/>
        <v>7.0080092668112865E-3</v>
      </c>
      <c r="MC11" s="165">
        <f t="shared" si="121"/>
        <v>7.00557635266568E-3</v>
      </c>
      <c r="MD11" s="165">
        <f t="shared" si="121"/>
        <v>7.0013937158945267E-3</v>
      </c>
      <c r="ME11" s="165">
        <f t="shared" si="121"/>
        <v>6.9954644915918487E-3</v>
      </c>
      <c r="MF11" s="165">
        <f t="shared" si="121"/>
        <v>6.9877931218652054E-3</v>
      </c>
      <c r="MG11" s="165">
        <f t="shared" si="121"/>
        <v>6.9783853502895319E-3</v>
      </c>
      <c r="MH11" s="165">
        <f t="shared" si="121"/>
        <v>6.9672482147406936E-3</v>
      </c>
      <c r="MI11" s="165">
        <f t="shared" si="121"/>
        <v>6.9543900386212741E-3</v>
      </c>
      <c r="MJ11" s="165">
        <f t="shared" si="121"/>
        <v>6.9398204204939081E-3</v>
      </c>
      <c r="MK11" s="165">
        <f t="shared" si="121"/>
        <v>6.9235502221402494E-3</v>
      </c>
      <c r="ML11" s="165">
        <f t="shared" si="121"/>
        <v>6.905591555066347E-3</v>
      </c>
      <c r="MM11" s="165">
        <f t="shared" si="121"/>
        <v>6.8859577654779092E-3</v>
      </c>
      <c r="MN11" s="165">
        <f t="shared" si="121"/>
        <v>6.8646634177515521E-3</v>
      </c>
      <c r="MO11" s="165">
        <f t="shared" si="121"/>
        <v>6.8417242764306817E-3</v>
      </c>
      <c r="MP11" s="165">
        <f t="shared" si="121"/>
        <v>6.8171572867771601E-3</v>
      </c>
      <c r="MQ11" s="165">
        <f t="shared" si="121"/>
        <v>6.7909805539123468E-3</v>
      </c>
      <c r="MR11" s="165">
        <f t="shared" si="118"/>
        <v>6.7632133205834666E-3</v>
      </c>
      <c r="MS11" s="165">
        <f t="shared" si="122"/>
        <v>6.7338759435934909E-3</v>
      </c>
      <c r="MT11" s="165">
        <f t="shared" si="122"/>
        <v>6.7029898689349729E-3</v>
      </c>
      <c r="MU11" s="165">
        <f t="shared" si="122"/>
        <v>6.670577605670332E-3</v>
      </c>
      <c r="MV11" s="165">
        <f t="shared" si="122"/>
        <v>6.63666269860311E-3</v>
      </c>
      <c r="MW11" s="165">
        <f t="shared" si="122"/>
        <v>6.6012696997866322E-3</v>
      </c>
      <c r="MX11" s="165">
        <f t="shared" si="122"/>
        <v>6.564424138918324E-3</v>
      </c>
      <c r="MY11" s="165">
        <f t="shared" si="122"/>
        <v>6.5261524926696233E-3</v>
      </c>
      <c r="MZ11" s="165">
        <f t="shared" si="122"/>
        <v>6.4864821530030243E-3</v>
      </c>
      <c r="NA11" s="165">
        <f t="shared" si="122"/>
        <v>6.4454413945293169E-3</v>
      </c>
      <c r="NB11" s="165">
        <f t="shared" si="122"/>
        <v>6.4030593409593831E-3</v>
      </c>
      <c r="NC11" s="165">
        <f t="shared" si="122"/>
        <v>6.3593659307062487E-3</v>
      </c>
      <c r="ND11" s="165">
        <f t="shared" si="122"/>
        <v>6.3143918816941568E-3</v>
      </c>
      <c r="NE11" s="165">
        <f t="shared" si="122"/>
        <v>6.268168655432481E-3</v>
      </c>
      <c r="NF11" s="165">
        <f t="shared" si="122"/>
        <v>6.220728420413206E-3</v>
      </c>
      <c r="NG11" s="165">
        <f t="shared" si="122"/>
        <v>6.17210401489142E-3</v>
      </c>
      <c r="NH11" s="165">
        <f t="shared" si="122"/>
        <v>6.1223289091089711E-3</v>
      </c>
      <c r="NI11" s="165">
        <f t="shared" si="122"/>
        <v>6.0714371670219187E-3</v>
      </c>
      <c r="NJ11" s="165">
        <f t="shared" si="122"/>
        <v>6.0194634075928502E-3</v>
      </c>
      <c r="NK11" s="165">
        <f t="shared" si="122"/>
        <v>5.966442765709342E-3</v>
      </c>
      <c r="NL11" s="165">
        <f t="shared" si="122"/>
        <v>5.9124108527900841E-3</v>
      </c>
      <c r="NM11" s="165">
        <f t="shared" si="122"/>
        <v>5.8574037171401257E-3</v>
      </c>
      <c r="NN11" s="165">
        <f t="shared" si="122"/>
        <v>5.8014578041166564E-3</v>
      </c>
      <c r="NO11" s="165">
        <f t="shared" si="122"/>
        <v>5.7446099161665024E-3</v>
      </c>
      <c r="NP11" s="165">
        <f t="shared" si="122"/>
        <v>5.6868971727961756E-3</v>
      </c>
      <c r="NQ11" s="165">
        <f t="shared" si="122"/>
        <v>5.6283569705348601E-3</v>
      </c>
      <c r="NR11" s="165">
        <f t="shared" si="122"/>
        <v>5.5690269429501584E-3</v>
      </c>
      <c r="NS11" s="165">
        <f t="shared" si="122"/>
        <v>5.5089449207757135E-3</v>
      </c>
      <c r="NT11" s="165">
        <f t="shared" si="122"/>
        <v>5.4481488922090565E-3</v>
      </c>
      <c r="NU11" s="165">
        <f t="shared" si="122"/>
        <v>5.3866769634370818E-3</v>
      </c>
      <c r="NV11" s="165">
        <f t="shared" si="122"/>
        <v>5.3245673194456007E-3</v>
      </c>
      <c r="NW11" s="165">
        <f t="shared" si="122"/>
        <v>5.2618581851682656E-3</v>
      </c>
      <c r="NX11" s="165">
        <f t="shared" si="122"/>
        <v>5.1985877870289647E-3</v>
      </c>
      <c r="NY11" s="165">
        <f t="shared" si="122"/>
        <v>5.1347943149305077E-3</v>
      </c>
      <c r="NZ11" s="165">
        <f t="shared" si="122"/>
        <v>5.0705158847409873E-3</v>
      </c>
      <c r="OA11" s="165">
        <f t="shared" si="122"/>
        <v>5.0057905013277722E-3</v>
      </c>
      <c r="OB11" s="165">
        <f t="shared" si="122"/>
        <v>4.9406560221874887E-3</v>
      </c>
      <c r="OC11" s="165">
        <f t="shared" si="122"/>
        <v>4.8751501217187401E-3</v>
      </c>
      <c r="OD11" s="165">
        <f t="shared" si="122"/>
        <v>4.8093102561825871E-3</v>
      </c>
      <c r="OE11" s="165">
        <f t="shared" si="122"/>
        <v>4.7431736293940506E-3</v>
      </c>
      <c r="OF11" s="165">
        <f t="shared" si="122"/>
        <v>4.6767771591860437E-3</v>
      </c>
      <c r="OG11" s="165">
        <f t="shared" si="122"/>
        <v>4.6101574446852618E-3</v>
      </c>
      <c r="OH11" s="165">
        <f t="shared" si="122"/>
        <v>4.5433507344375974E-3</v>
      </c>
      <c r="OI11" s="165">
        <f t="shared" si="122"/>
        <v>4.476392895418649E-3</v>
      </c>
      <c r="OJ11" s="165">
        <f t="shared" si="122"/>
        <v>4.409319382962862E-3</v>
      </c>
      <c r="OK11" s="165">
        <f t="shared" si="122"/>
        <v>4.3421652116427609E-3</v>
      </c>
      <c r="OL11" s="165">
        <f t="shared" si="122"/>
        <v>4.2749649271276091E-3</v>
      </c>
      <c r="OM11" s="165">
        <f t="shared" si="122"/>
        <v>4.2077525790487165E-3</v>
      </c>
      <c r="ON11" s="165">
        <f t="shared" si="122"/>
        <v>4.1405616948964408E-3</v>
      </c>
      <c r="OO11" s="165">
        <f t="shared" si="122"/>
        <v>4.0734252549717541E-3</v>
      </c>
      <c r="OP11" s="165">
        <f t="shared" si="122"/>
        <v>4.0063756684130787E-3</v>
      </c>
      <c r="OQ11" s="165">
        <f t="shared" si="122"/>
        <v>3.9394447503168688E-3</v>
      </c>
      <c r="OR11" s="165">
        <f t="shared" si="122"/>
        <v>3.872663699968235E-3</v>
      </c>
      <c r="OS11" s="165">
        <f t="shared" si="122"/>
        <v>3.8060630801957426E-3</v>
      </c>
      <c r="OT11" s="165">
        <f t="shared" si="122"/>
        <v>3.7396727978622805E-3</v>
      </c>
      <c r="OU11" s="165">
        <f t="shared" si="122"/>
        <v>3.6735220855017656E-3</v>
      </c>
      <c r="OV11" s="165">
        <f t="shared" si="122"/>
        <v>3.6076394841092628E-3</v>
      </c>
      <c r="OW11" s="165">
        <f t="shared" si="122"/>
        <v>3.5420528270900162E-3</v>
      </c>
      <c r="OX11" s="165">
        <f t="shared" si="122"/>
        <v>3.4767892253707144E-3</v>
      </c>
      <c r="OY11" s="165">
        <f t="shared" si="122"/>
        <v>3.4118750536743072E-3</v>
      </c>
      <c r="OZ11" s="165">
        <f t="shared" si="122"/>
        <v>3.3473359379575926E-3</v>
      </c>
      <c r="PA11" s="165">
        <f t="shared" si="122"/>
        <v>3.2831967440088276E-3</v>
      </c>
      <c r="PB11" s="165">
        <f t="shared" si="122"/>
        <v>3.2194815672006551E-3</v>
      </c>
      <c r="PC11" s="165">
        <f t="shared" si="122"/>
        <v>3.1562137233916905E-3</v>
      </c>
      <c r="PD11" s="165">
        <f t="shared" si="119"/>
        <v>3.0934157409683101E-3</v>
      </c>
      <c r="PE11" s="165">
        <f t="shared" si="109"/>
        <v>3.03110935401629E-3</v>
      </c>
      <c r="PF11" s="165">
        <f t="shared" si="109"/>
        <v>2.9693154966102795E-3</v>
      </c>
      <c r="PG11" s="165">
        <f t="shared" si="109"/>
        <v>2.9080542982073128E-3</v>
      </c>
      <c r="PH11" s="165">
        <f t="shared" si="109"/>
        <v>2.8473450801289896E-3</v>
      </c>
      <c r="PI11" s="165">
        <f t="shared" si="109"/>
        <v>2.7872063531153264E-3</v>
      </c>
      <c r="PJ11" s="165">
        <f t="shared" si="109"/>
        <v>2.7276558159318315E-3</v>
      </c>
      <c r="PK11" s="165">
        <f t="shared" si="109"/>
        <v>2.66871035500986E-3</v>
      </c>
      <c r="PL11" s="165">
        <f t="shared" si="109"/>
        <v>2.6103860450989872E-3</v>
      </c>
    </row>
    <row r="12" spans="1:429" x14ac:dyDescent="0.45">
      <c r="A12" s="4">
        <v>9</v>
      </c>
      <c r="B12" s="111"/>
      <c r="C12" s="113"/>
      <c r="D12" s="118">
        <f t="shared" si="110"/>
        <v>60</v>
      </c>
      <c r="E12" s="91">
        <v>120</v>
      </c>
      <c r="F12" s="118">
        <f t="shared" si="111"/>
        <v>240</v>
      </c>
      <c r="G12" s="113"/>
      <c r="H12" s="110"/>
      <c r="I12" s="120">
        <f t="shared" si="0"/>
        <v>1</v>
      </c>
      <c r="J12" s="120">
        <f t="shared" si="1"/>
        <v>0.5</v>
      </c>
      <c r="K12" s="71">
        <f t="shared" si="112"/>
        <v>130</v>
      </c>
      <c r="L12" s="23" t="s">
        <v>782</v>
      </c>
      <c r="M12" s="55"/>
      <c r="N12" s="298"/>
      <c r="O12" s="72">
        <f>IF(AND(D12&gt;0,E12&gt;0,F12&gt;0),IF(ISBLANK(N12),IF(ISBLANK(L12),"",(F12-D12)*VLOOKUP(L12,VLookups!$A$4:$B$13,2,FALSE)),N12),"")</f>
        <v>63.63961030678928</v>
      </c>
      <c r="P12" s="73">
        <f t="shared" si="2"/>
        <v>4050.0000000000005</v>
      </c>
      <c r="Q12" s="91">
        <v>150</v>
      </c>
      <c r="R12" s="265">
        <f>IF(AND(Q12&gt;0,E12&gt;0,NOT(O12="")),ABS(VLOOKUP($Q$1,VLookups!$A$43:$B$44,2,FALSE)-_xlfn.NORM.DIST(Q12,K12,O12,TRUE)),"")</f>
        <v>0.62334188803432444</v>
      </c>
      <c r="S12" s="90">
        <f>IF(AND($D12&gt;0,$E12&gt;0,$F12&gt;0,NOT(ISBLANK($L12))),_xlfn.NORM.INV(ABS(VLOOKUP($Q$1,VLookups!$A$43:$B$44,2,FALSE)-S$3),$K12,$O12),"")</f>
        <v>48.442557780685902</v>
      </c>
      <c r="T12" s="89">
        <f>IF(AND($D12&gt;0,$E12&gt;0,$F12&gt;0,NOT(ISBLANK($L12))),_xlfn.NORM.INV(ABS(VLOOKUP($Q$1,VLookups!$A$43:$B$44,2,FALSE)-T$3),$K12,$O12),"")</f>
        <v>211.55744221931411</v>
      </c>
      <c r="U12" s="90">
        <f>IF(AND($D12&gt;0,$E12&gt;0,$F12&gt;0,NOT(ISBLANK($L12))),_xlfn.NORM.INV(ABS(VLOOKUP($Q$1,VLookups!$A$43:$B$44,2,FALSE)-U$3),$K12,$O12),"")</f>
        <v>195.95821701632954</v>
      </c>
      <c r="V12" s="89">
        <f>IF(AND($D12&gt;0,$E12&gt;0,$F12&gt;0,NOT(ISBLANK($L12))),_xlfn.NORM.INV(ABS(VLOOKUP($Q$1,VLookups!$A$43:$B$44,2,FALSE)-V$3),$K12,$O12),"")</f>
        <v>183.56044733049958</v>
      </c>
      <c r="W12" s="90">
        <f>IF(AND($D12&gt;0,$E12&gt;0,$F12&gt;0,NOT(ISBLANK($L12))),_xlfn.NORM.INV(ABS(VLOOKUP($Q$1,VLookups!$A$43:$B$44,2,FALSE)-W$3),$K12,$O12),"")</f>
        <v>172.9242648584023</v>
      </c>
      <c r="X12" s="89">
        <f>IF(AND($D12&gt;0,$E12&gt;0,$F12&gt;0,NOT(ISBLANK($L12))),_xlfn.NORM.INV(ABS(VLOOKUP($Q$1,VLookups!$A$43:$B$44,2,FALSE)-X$3),$K12,$O12),"")</f>
        <v>163.37264427342021</v>
      </c>
      <c r="Y12" s="5"/>
      <c r="Z12" s="164">
        <f t="shared" si="113"/>
        <v>0.9</v>
      </c>
      <c r="AA12" s="47">
        <f t="shared" si="114"/>
        <v>29.999999999999702</v>
      </c>
      <c r="AB12" s="47">
        <f t="shared" si="124"/>
        <v>30.8999999999997</v>
      </c>
      <c r="AC12" s="47">
        <f t="shared" si="124"/>
        <v>31.799999999999699</v>
      </c>
      <c r="AD12" s="47">
        <f t="shared" si="124"/>
        <v>32.699999999999697</v>
      </c>
      <c r="AE12" s="47">
        <f t="shared" si="124"/>
        <v>33.599999999999696</v>
      </c>
      <c r="AF12" s="47">
        <f t="shared" si="124"/>
        <v>34.499999999999694</v>
      </c>
      <c r="AG12" s="47">
        <f t="shared" si="124"/>
        <v>35.399999999999693</v>
      </c>
      <c r="AH12" s="47">
        <f t="shared" si="124"/>
        <v>36.299999999999692</v>
      </c>
      <c r="AI12" s="47">
        <f t="shared" si="124"/>
        <v>37.19999999999969</v>
      </c>
      <c r="AJ12" s="47">
        <f t="shared" si="124"/>
        <v>38.099999999999689</v>
      </c>
      <c r="AK12" s="47">
        <f t="shared" si="124"/>
        <v>38.999999999999687</v>
      </c>
      <c r="AL12" s="47">
        <f t="shared" si="124"/>
        <v>39.899999999999686</v>
      </c>
      <c r="AM12" s="47">
        <f t="shared" si="124"/>
        <v>40.799999999999685</v>
      </c>
      <c r="AN12" s="47">
        <f t="shared" si="124"/>
        <v>41.699999999999683</v>
      </c>
      <c r="AO12" s="47">
        <f t="shared" si="124"/>
        <v>42.599999999999682</v>
      </c>
      <c r="AP12" s="47">
        <f t="shared" si="124"/>
        <v>43.49999999999968</v>
      </c>
      <c r="AQ12" s="47">
        <f t="shared" si="124"/>
        <v>44.399999999999679</v>
      </c>
      <c r="AR12" s="47">
        <f t="shared" si="124"/>
        <v>45.299999999999677</v>
      </c>
      <c r="AS12" s="47">
        <f t="shared" si="124"/>
        <v>46.199999999999676</v>
      </c>
      <c r="AT12" s="47">
        <f t="shared" si="124"/>
        <v>47.099999999999675</v>
      </c>
      <c r="AU12" s="47">
        <f t="shared" si="124"/>
        <v>47.999999999999673</v>
      </c>
      <c r="AV12" s="47">
        <f t="shared" si="124"/>
        <v>48.899999999999672</v>
      </c>
      <c r="AW12" s="47">
        <f t="shared" si="124"/>
        <v>49.79999999999967</v>
      </c>
      <c r="AX12" s="47">
        <f t="shared" si="124"/>
        <v>50.699999999999669</v>
      </c>
      <c r="AY12" s="47">
        <f t="shared" si="124"/>
        <v>51.599999999999667</v>
      </c>
      <c r="AZ12" s="47">
        <f t="shared" si="124"/>
        <v>52.499999999999666</v>
      </c>
      <c r="BA12" s="47">
        <f t="shared" si="124"/>
        <v>53.399999999999665</v>
      </c>
      <c r="BB12" s="47">
        <f t="shared" si="124"/>
        <v>54.299999999999663</v>
      </c>
      <c r="BC12" s="47">
        <f t="shared" si="124"/>
        <v>55.199999999999662</v>
      </c>
      <c r="BD12" s="47">
        <f t="shared" si="124"/>
        <v>56.09999999999966</v>
      </c>
      <c r="BE12" s="47">
        <f t="shared" si="124"/>
        <v>56.999999999999659</v>
      </c>
      <c r="BF12" s="47">
        <f t="shared" si="124"/>
        <v>57.899999999999658</v>
      </c>
      <c r="BG12" s="47">
        <f t="shared" si="124"/>
        <v>58.799999999999656</v>
      </c>
      <c r="BH12" s="47">
        <f t="shared" si="124"/>
        <v>59.699999999999655</v>
      </c>
      <c r="BI12" s="47">
        <f t="shared" si="124"/>
        <v>60.599999999999653</v>
      </c>
      <c r="BJ12" s="47">
        <f t="shared" si="124"/>
        <v>61.499999999999652</v>
      </c>
      <c r="BK12" s="47">
        <f t="shared" si="124"/>
        <v>62.39999999999965</v>
      </c>
      <c r="BL12" s="47">
        <f t="shared" si="124"/>
        <v>63.299999999999649</v>
      </c>
      <c r="BM12" s="47">
        <f t="shared" si="124"/>
        <v>64.199999999999648</v>
      </c>
      <c r="BN12" s="47">
        <f t="shared" si="124"/>
        <v>65.099999999999653</v>
      </c>
      <c r="BO12" s="47">
        <f t="shared" si="124"/>
        <v>65.999999999999659</v>
      </c>
      <c r="BP12" s="47">
        <f t="shared" si="124"/>
        <v>66.899999999999665</v>
      </c>
      <c r="BQ12" s="47">
        <f t="shared" si="124"/>
        <v>67.79999999999967</v>
      </c>
      <c r="BR12" s="47">
        <f t="shared" si="124"/>
        <v>68.699999999999676</v>
      </c>
      <c r="BS12" s="47">
        <f t="shared" si="124"/>
        <v>69.599999999999682</v>
      </c>
      <c r="BT12" s="47">
        <f t="shared" si="124"/>
        <v>70.499999999999687</v>
      </c>
      <c r="BU12" s="47">
        <f t="shared" si="124"/>
        <v>71.399999999999693</v>
      </c>
      <c r="BV12" s="47">
        <f t="shared" si="124"/>
        <v>72.299999999999699</v>
      </c>
      <c r="BW12" s="47">
        <f t="shared" si="124"/>
        <v>73.199999999999704</v>
      </c>
      <c r="BX12" s="47">
        <f t="shared" si="124"/>
        <v>74.09999999999971</v>
      </c>
      <c r="BY12" s="47">
        <f t="shared" si="124"/>
        <v>74.999999999999716</v>
      </c>
      <c r="BZ12" s="47">
        <f t="shared" si="124"/>
        <v>75.899999999999721</v>
      </c>
      <c r="CA12" s="47">
        <f t="shared" si="124"/>
        <v>76.799999999999727</v>
      </c>
      <c r="CB12" s="47">
        <f t="shared" si="124"/>
        <v>77.699999999999733</v>
      </c>
      <c r="CC12" s="47">
        <f t="shared" si="124"/>
        <v>78.599999999999739</v>
      </c>
      <c r="CD12" s="47">
        <f t="shared" si="124"/>
        <v>79.499999999999744</v>
      </c>
      <c r="CE12" s="47">
        <f t="shared" si="124"/>
        <v>80.39999999999975</v>
      </c>
      <c r="CF12" s="47">
        <f t="shared" si="124"/>
        <v>81.299999999999756</v>
      </c>
      <c r="CG12" s="47">
        <f t="shared" si="124"/>
        <v>82.199999999999761</v>
      </c>
      <c r="CH12" s="47">
        <f t="shared" si="124"/>
        <v>83.099999999999767</v>
      </c>
      <c r="CI12" s="47">
        <f t="shared" si="124"/>
        <v>83.999999999999773</v>
      </c>
      <c r="CJ12" s="47">
        <f t="shared" si="124"/>
        <v>84.899999999999778</v>
      </c>
      <c r="CK12" s="47">
        <f t="shared" si="124"/>
        <v>85.799999999999784</v>
      </c>
      <c r="CL12" s="47">
        <f t="shared" si="124"/>
        <v>86.69999999999979</v>
      </c>
      <c r="CM12" s="47">
        <f t="shared" si="124"/>
        <v>87.599999999999795</v>
      </c>
      <c r="CN12" s="47">
        <f t="shared" si="123"/>
        <v>88.499999999999801</v>
      </c>
      <c r="CO12" s="47">
        <f t="shared" si="123"/>
        <v>89.399999999999807</v>
      </c>
      <c r="CP12" s="47">
        <f t="shared" si="123"/>
        <v>90.299999999999812</v>
      </c>
      <c r="CQ12" s="47">
        <f t="shared" si="123"/>
        <v>91.199999999999818</v>
      </c>
      <c r="CR12" s="47">
        <f t="shared" si="123"/>
        <v>92.099999999999824</v>
      </c>
      <c r="CS12" s="47">
        <f t="shared" si="123"/>
        <v>92.999999999999829</v>
      </c>
      <c r="CT12" s="47">
        <f t="shared" si="123"/>
        <v>93.899999999999835</v>
      </c>
      <c r="CU12" s="47">
        <f t="shared" si="123"/>
        <v>94.799999999999841</v>
      </c>
      <c r="CV12" s="47">
        <f t="shared" si="123"/>
        <v>95.699999999999847</v>
      </c>
      <c r="CW12" s="47">
        <f t="shared" si="123"/>
        <v>96.599999999999852</v>
      </c>
      <c r="CX12" s="47">
        <f t="shared" si="123"/>
        <v>97.499999999999858</v>
      </c>
      <c r="CY12" s="47">
        <f t="shared" si="123"/>
        <v>98.399999999999864</v>
      </c>
      <c r="CZ12" s="47">
        <f t="shared" si="123"/>
        <v>99.299999999999869</v>
      </c>
      <c r="DA12" s="47">
        <f t="shared" si="123"/>
        <v>100.19999999999987</v>
      </c>
      <c r="DB12" s="47">
        <f t="shared" si="123"/>
        <v>101.09999999999988</v>
      </c>
      <c r="DC12" s="47">
        <f t="shared" si="123"/>
        <v>101.99999999999989</v>
      </c>
      <c r="DD12" s="47">
        <f t="shared" si="123"/>
        <v>102.89999999999989</v>
      </c>
      <c r="DE12" s="47">
        <f t="shared" si="123"/>
        <v>103.7999999999999</v>
      </c>
      <c r="DF12" s="47">
        <f t="shared" si="123"/>
        <v>104.6999999999999</v>
      </c>
      <c r="DG12" s="47">
        <f t="shared" si="123"/>
        <v>105.59999999999991</v>
      </c>
      <c r="DH12" s="47">
        <f t="shared" si="123"/>
        <v>106.49999999999991</v>
      </c>
      <c r="DI12" s="47">
        <f t="shared" si="123"/>
        <v>107.39999999999992</v>
      </c>
      <c r="DJ12" s="47">
        <f t="shared" si="123"/>
        <v>108.29999999999993</v>
      </c>
      <c r="DK12" s="47">
        <f t="shared" si="123"/>
        <v>109.19999999999993</v>
      </c>
      <c r="DL12" s="47">
        <f t="shared" si="123"/>
        <v>110.09999999999994</v>
      </c>
      <c r="DM12" s="47">
        <f t="shared" si="123"/>
        <v>110.99999999999994</v>
      </c>
      <c r="DN12" s="47">
        <f t="shared" si="123"/>
        <v>111.89999999999995</v>
      </c>
      <c r="DO12" s="47">
        <f t="shared" si="123"/>
        <v>112.79999999999995</v>
      </c>
      <c r="DP12" s="47">
        <f t="shared" si="123"/>
        <v>113.69999999999996</v>
      </c>
      <c r="DQ12" s="47">
        <f t="shared" si="123"/>
        <v>114.59999999999997</v>
      </c>
      <c r="DR12" s="47">
        <f t="shared" si="123"/>
        <v>115.49999999999997</v>
      </c>
      <c r="DS12" s="47">
        <f t="shared" si="123"/>
        <v>116.39999999999998</v>
      </c>
      <c r="DT12" s="47">
        <f t="shared" si="123"/>
        <v>117.29999999999998</v>
      </c>
      <c r="DU12" s="47">
        <f t="shared" si="123"/>
        <v>118.19999999999999</v>
      </c>
      <c r="DV12" s="47">
        <f t="shared" si="123"/>
        <v>119.1</v>
      </c>
      <c r="DW12" s="179">
        <f t="shared" si="115"/>
        <v>120</v>
      </c>
      <c r="DX12" s="47">
        <f t="shared" si="5"/>
        <v>120.9</v>
      </c>
      <c r="DY12" s="47">
        <f t="shared" si="6"/>
        <v>121.80000000000001</v>
      </c>
      <c r="DZ12" s="47">
        <f t="shared" si="7"/>
        <v>122.70000000000002</v>
      </c>
      <c r="EA12" s="47">
        <f t="shared" si="8"/>
        <v>123.60000000000002</v>
      </c>
      <c r="EB12" s="47">
        <f t="shared" si="9"/>
        <v>124.50000000000003</v>
      </c>
      <c r="EC12" s="47">
        <f t="shared" si="10"/>
        <v>125.40000000000003</v>
      </c>
      <c r="ED12" s="47">
        <f t="shared" si="11"/>
        <v>126.30000000000004</v>
      </c>
      <c r="EE12" s="47">
        <f t="shared" si="12"/>
        <v>127.20000000000005</v>
      </c>
      <c r="EF12" s="47">
        <f t="shared" si="13"/>
        <v>128.10000000000005</v>
      </c>
      <c r="EG12" s="47">
        <f t="shared" si="14"/>
        <v>129.00000000000006</v>
      </c>
      <c r="EH12" s="47">
        <f t="shared" si="15"/>
        <v>129.90000000000006</v>
      </c>
      <c r="EI12" s="47">
        <f t="shared" si="16"/>
        <v>130.80000000000007</v>
      </c>
      <c r="EJ12" s="47">
        <f t="shared" si="17"/>
        <v>131.70000000000007</v>
      </c>
      <c r="EK12" s="47">
        <f t="shared" si="18"/>
        <v>132.60000000000008</v>
      </c>
      <c r="EL12" s="47">
        <f t="shared" si="19"/>
        <v>133.50000000000009</v>
      </c>
      <c r="EM12" s="47">
        <f t="shared" si="20"/>
        <v>134.40000000000009</v>
      </c>
      <c r="EN12" s="47">
        <f t="shared" si="21"/>
        <v>135.3000000000001</v>
      </c>
      <c r="EO12" s="47">
        <f t="shared" si="22"/>
        <v>136.2000000000001</v>
      </c>
      <c r="EP12" s="47">
        <f t="shared" si="23"/>
        <v>137.10000000000011</v>
      </c>
      <c r="EQ12" s="47">
        <f t="shared" si="24"/>
        <v>138.00000000000011</v>
      </c>
      <c r="ER12" s="47">
        <f t="shared" si="25"/>
        <v>138.90000000000012</v>
      </c>
      <c r="ES12" s="47">
        <f t="shared" si="26"/>
        <v>139.80000000000013</v>
      </c>
      <c r="ET12" s="47">
        <f t="shared" si="27"/>
        <v>140.70000000000013</v>
      </c>
      <c r="EU12" s="47">
        <f t="shared" si="28"/>
        <v>141.60000000000014</v>
      </c>
      <c r="EV12" s="47">
        <f t="shared" si="29"/>
        <v>142.50000000000014</v>
      </c>
      <c r="EW12" s="47">
        <f t="shared" si="30"/>
        <v>143.40000000000015</v>
      </c>
      <c r="EX12" s="47">
        <f t="shared" si="31"/>
        <v>144.30000000000015</v>
      </c>
      <c r="EY12" s="47">
        <f t="shared" si="32"/>
        <v>145.20000000000016</v>
      </c>
      <c r="EZ12" s="47">
        <f t="shared" si="33"/>
        <v>146.10000000000016</v>
      </c>
      <c r="FA12" s="47">
        <f t="shared" si="34"/>
        <v>147.00000000000017</v>
      </c>
      <c r="FB12" s="47">
        <f t="shared" si="35"/>
        <v>147.90000000000018</v>
      </c>
      <c r="FC12" s="47">
        <f t="shared" si="36"/>
        <v>148.80000000000018</v>
      </c>
      <c r="FD12" s="47">
        <f t="shared" si="37"/>
        <v>149.70000000000019</v>
      </c>
      <c r="FE12" s="47">
        <f t="shared" si="38"/>
        <v>150.60000000000019</v>
      </c>
      <c r="FF12" s="47">
        <f t="shared" si="39"/>
        <v>151.5000000000002</v>
      </c>
      <c r="FG12" s="47">
        <f t="shared" si="40"/>
        <v>152.4000000000002</v>
      </c>
      <c r="FH12" s="47">
        <f t="shared" si="41"/>
        <v>153.30000000000021</v>
      </c>
      <c r="FI12" s="47">
        <f t="shared" si="42"/>
        <v>154.20000000000022</v>
      </c>
      <c r="FJ12" s="47">
        <f t="shared" si="43"/>
        <v>155.10000000000022</v>
      </c>
      <c r="FK12" s="47">
        <f t="shared" si="44"/>
        <v>156.00000000000023</v>
      </c>
      <c r="FL12" s="47">
        <f t="shared" si="45"/>
        <v>156.90000000000023</v>
      </c>
      <c r="FM12" s="47">
        <f t="shared" si="46"/>
        <v>157.80000000000024</v>
      </c>
      <c r="FN12" s="47">
        <f t="shared" si="47"/>
        <v>158.70000000000024</v>
      </c>
      <c r="FO12" s="47">
        <f t="shared" si="48"/>
        <v>159.60000000000025</v>
      </c>
      <c r="FP12" s="47">
        <f t="shared" si="49"/>
        <v>160.50000000000026</v>
      </c>
      <c r="FQ12" s="47">
        <f t="shared" si="50"/>
        <v>161.40000000000026</v>
      </c>
      <c r="FR12" s="47">
        <f t="shared" si="51"/>
        <v>162.30000000000027</v>
      </c>
      <c r="FS12" s="47">
        <f t="shared" si="52"/>
        <v>163.20000000000027</v>
      </c>
      <c r="FT12" s="47">
        <f t="shared" si="53"/>
        <v>164.10000000000028</v>
      </c>
      <c r="FU12" s="47">
        <f t="shared" si="54"/>
        <v>165.00000000000028</v>
      </c>
      <c r="FV12" s="47">
        <f t="shared" si="55"/>
        <v>165.90000000000029</v>
      </c>
      <c r="FW12" s="47">
        <f t="shared" si="56"/>
        <v>166.8000000000003</v>
      </c>
      <c r="FX12" s="47">
        <f t="shared" si="57"/>
        <v>167.7000000000003</v>
      </c>
      <c r="FY12" s="47">
        <f t="shared" si="58"/>
        <v>168.60000000000031</v>
      </c>
      <c r="FZ12" s="47">
        <f t="shared" si="59"/>
        <v>169.50000000000031</v>
      </c>
      <c r="GA12" s="47">
        <f t="shared" si="60"/>
        <v>170.40000000000032</v>
      </c>
      <c r="GB12" s="47">
        <f t="shared" si="61"/>
        <v>171.30000000000032</v>
      </c>
      <c r="GC12" s="47">
        <f t="shared" si="62"/>
        <v>172.20000000000033</v>
      </c>
      <c r="GD12" s="47">
        <f t="shared" si="63"/>
        <v>173.10000000000034</v>
      </c>
      <c r="GE12" s="47">
        <f t="shared" si="64"/>
        <v>174.00000000000034</v>
      </c>
      <c r="GF12" s="47">
        <f t="shared" si="65"/>
        <v>174.90000000000035</v>
      </c>
      <c r="GG12" s="47">
        <f t="shared" si="66"/>
        <v>175.80000000000035</v>
      </c>
      <c r="GH12" s="47">
        <f t="shared" si="67"/>
        <v>176.70000000000036</v>
      </c>
      <c r="GI12" s="47">
        <f t="shared" si="68"/>
        <v>177.60000000000036</v>
      </c>
      <c r="GJ12" s="47">
        <f t="shared" si="69"/>
        <v>178.50000000000037</v>
      </c>
      <c r="GK12" s="47">
        <f t="shared" si="70"/>
        <v>179.40000000000038</v>
      </c>
      <c r="GL12" s="47">
        <f t="shared" si="71"/>
        <v>180.30000000000038</v>
      </c>
      <c r="GM12" s="47">
        <f t="shared" si="72"/>
        <v>181.20000000000039</v>
      </c>
      <c r="GN12" s="47">
        <f t="shared" si="73"/>
        <v>182.10000000000039</v>
      </c>
      <c r="GO12" s="47">
        <f t="shared" si="74"/>
        <v>183.0000000000004</v>
      </c>
      <c r="GP12" s="47">
        <f t="shared" si="75"/>
        <v>183.9000000000004</v>
      </c>
      <c r="GQ12" s="47">
        <f t="shared" si="76"/>
        <v>184.80000000000041</v>
      </c>
      <c r="GR12" s="47">
        <f t="shared" si="77"/>
        <v>185.70000000000041</v>
      </c>
      <c r="GS12" s="47">
        <f t="shared" si="78"/>
        <v>186.60000000000042</v>
      </c>
      <c r="GT12" s="47">
        <f t="shared" si="79"/>
        <v>187.50000000000043</v>
      </c>
      <c r="GU12" s="47">
        <f t="shared" si="80"/>
        <v>188.40000000000043</v>
      </c>
      <c r="GV12" s="47">
        <f t="shared" si="81"/>
        <v>189.30000000000044</v>
      </c>
      <c r="GW12" s="47">
        <f t="shared" si="82"/>
        <v>190.20000000000044</v>
      </c>
      <c r="GX12" s="47">
        <f t="shared" si="83"/>
        <v>191.10000000000045</v>
      </c>
      <c r="GY12" s="47">
        <f t="shared" si="84"/>
        <v>192.00000000000045</v>
      </c>
      <c r="GZ12" s="47">
        <f t="shared" si="85"/>
        <v>192.90000000000046</v>
      </c>
      <c r="HA12" s="47">
        <f t="shared" si="86"/>
        <v>193.80000000000047</v>
      </c>
      <c r="HB12" s="47">
        <f t="shared" si="87"/>
        <v>194.70000000000047</v>
      </c>
      <c r="HC12" s="47">
        <f t="shared" si="88"/>
        <v>195.60000000000048</v>
      </c>
      <c r="HD12" s="47">
        <f t="shared" si="89"/>
        <v>196.50000000000048</v>
      </c>
      <c r="HE12" s="47">
        <f t="shared" si="90"/>
        <v>197.40000000000049</v>
      </c>
      <c r="HF12" s="47">
        <f t="shared" si="91"/>
        <v>198.30000000000049</v>
      </c>
      <c r="HG12" s="47">
        <f t="shared" si="92"/>
        <v>199.2000000000005</v>
      </c>
      <c r="HH12" s="47">
        <f t="shared" si="93"/>
        <v>200.10000000000051</v>
      </c>
      <c r="HI12" s="47">
        <f t="shared" si="94"/>
        <v>201.00000000000051</v>
      </c>
      <c r="HJ12" s="47">
        <f t="shared" si="95"/>
        <v>201.90000000000052</v>
      </c>
      <c r="HK12" s="47">
        <f t="shared" si="96"/>
        <v>202.80000000000052</v>
      </c>
      <c r="HL12" s="47">
        <f t="shared" si="97"/>
        <v>203.70000000000053</v>
      </c>
      <c r="HM12" s="47">
        <f t="shared" si="98"/>
        <v>204.60000000000053</v>
      </c>
      <c r="HN12" s="47">
        <f t="shared" si="99"/>
        <v>205.50000000000054</v>
      </c>
      <c r="HO12" s="47">
        <f t="shared" si="100"/>
        <v>206.40000000000055</v>
      </c>
      <c r="HP12" s="47">
        <f t="shared" si="101"/>
        <v>207.30000000000055</v>
      </c>
      <c r="HQ12" s="47">
        <f t="shared" si="102"/>
        <v>208.20000000000056</v>
      </c>
      <c r="HR12" s="47">
        <f t="shared" si="103"/>
        <v>209.10000000000056</v>
      </c>
      <c r="HS12" s="47">
        <f t="shared" si="104"/>
        <v>210.00000000000057</v>
      </c>
      <c r="HT12" s="165">
        <f t="shared" si="105"/>
        <v>1.8239651123946449E-3</v>
      </c>
      <c r="HU12" s="165">
        <f t="shared" si="120"/>
        <v>1.8647649010188601E-3</v>
      </c>
      <c r="HV12" s="165">
        <f t="shared" si="120"/>
        <v>1.9060960718829583E-3</v>
      </c>
      <c r="HW12" s="165">
        <f t="shared" si="120"/>
        <v>1.9479536886795232E-3</v>
      </c>
      <c r="HX12" s="165">
        <f t="shared" ref="HX12:KE16" si="125">IF(ISNONTEXT($O12),_xlfn.NORM.DIST(AE12,$K12,$O12,FALSE),NA())</f>
        <v>1.9903323868996859E-3</v>
      </c>
      <c r="HY12" s="165">
        <f t="shared" si="125"/>
        <v>2.0332263687684177E-3</v>
      </c>
      <c r="HZ12" s="165">
        <f t="shared" si="125"/>
        <v>2.0766293985070286E-3</v>
      </c>
      <c r="IA12" s="165">
        <f t="shared" si="125"/>
        <v>2.1205347979357417E-3</v>
      </c>
      <c r="IB12" s="165">
        <f t="shared" si="125"/>
        <v>2.1649354424290016E-3</v>
      </c>
      <c r="IC12" s="165">
        <f t="shared" si="125"/>
        <v>2.2098237572359524E-3</v>
      </c>
      <c r="ID12" s="165">
        <f t="shared" si="125"/>
        <v>2.255191714178257E-3</v>
      </c>
      <c r="IE12" s="165">
        <f t="shared" si="125"/>
        <v>2.3010308287371734E-3</v>
      </c>
      <c r="IF12" s="165">
        <f t="shared" si="125"/>
        <v>2.3473321575414809E-3</v>
      </c>
      <c r="IG12" s="165">
        <f t="shared" si="125"/>
        <v>2.3940862962675354E-3</v>
      </c>
      <c r="IH12" s="165">
        <f t="shared" si="125"/>
        <v>2.4412833779623657E-3</v>
      </c>
      <c r="II12" s="165">
        <f t="shared" si="125"/>
        <v>2.4889130718003609E-3</v>
      </c>
      <c r="IJ12" s="165">
        <f t="shared" si="125"/>
        <v>2.5369645822836931E-3</v>
      </c>
      <c r="IK12" s="165">
        <f t="shared" si="125"/>
        <v>2.585426648896189E-3</v>
      </c>
      <c r="IL12" s="165">
        <f t="shared" si="125"/>
        <v>2.6342875462199082E-3</v>
      </c>
      <c r="IM12" s="165">
        <f t="shared" si="125"/>
        <v>2.6835350845232251E-3</v>
      </c>
      <c r="IN12" s="165">
        <f t="shared" si="125"/>
        <v>2.7331566108287197E-3</v>
      </c>
      <c r="IO12" s="165">
        <f t="shared" si="125"/>
        <v>2.7831390104686268E-3</v>
      </c>
      <c r="IP12" s="165">
        <f t="shared" si="125"/>
        <v>2.8334687091350927E-3</v>
      </c>
      <c r="IQ12" s="165">
        <f t="shared" si="125"/>
        <v>2.8841316754318978E-3</v>
      </c>
      <c r="IR12" s="165">
        <f t="shared" si="125"/>
        <v>2.9351134239337258E-3</v>
      </c>
      <c r="IS12" s="165">
        <f t="shared" si="125"/>
        <v>2.9863990187584625E-3</v>
      </c>
      <c r="IT12" s="165">
        <f t="shared" si="125"/>
        <v>3.0379730776573534E-3</v>
      </c>
      <c r="IU12" s="165">
        <f t="shared" si="125"/>
        <v>3.0898197766272397E-3</v>
      </c>
      <c r="IV12" s="165">
        <f t="shared" si="125"/>
        <v>3.1419228550484081E-3</v>
      </c>
      <c r="IW12" s="165">
        <f t="shared" si="125"/>
        <v>3.1942656213509125E-3</v>
      </c>
      <c r="IX12" s="165">
        <f t="shared" si="125"/>
        <v>3.2468309592115253E-3</v>
      </c>
      <c r="IY12" s="165">
        <f t="shared" si="125"/>
        <v>3.2996013342827756E-3</v>
      </c>
      <c r="IZ12" s="165">
        <f t="shared" si="125"/>
        <v>3.3525588014547869E-3</v>
      </c>
      <c r="JA12" s="165">
        <f t="shared" si="125"/>
        <v>3.4056850126499257E-3</v>
      </c>
      <c r="JB12" s="165">
        <f t="shared" si="125"/>
        <v>3.4589612251494412E-3</v>
      </c>
      <c r="JC12" s="165">
        <f t="shared" si="125"/>
        <v>3.5123683104506167E-3</v>
      </c>
      <c r="JD12" s="165">
        <f t="shared" si="125"/>
        <v>3.5658867636520993E-3</v>
      </c>
      <c r="JE12" s="165">
        <f t="shared" si="125"/>
        <v>3.6194967133643262E-3</v>
      </c>
      <c r="JF12" s="165">
        <f t="shared" si="125"/>
        <v>3.6731779321411777E-3</v>
      </c>
      <c r="JG12" s="165">
        <f t="shared" si="125"/>
        <v>3.7269098474281797E-3</v>
      </c>
      <c r="JH12" s="165">
        <f t="shared" si="125"/>
        <v>3.7806715530217996E-3</v>
      </c>
      <c r="JI12" s="165">
        <f t="shared" si="125"/>
        <v>3.8344418210335524E-3</v>
      </c>
      <c r="JJ12" s="165">
        <f t="shared" si="125"/>
        <v>3.8881991143518537E-3</v>
      </c>
      <c r="JK12" s="165">
        <f t="shared" si="125"/>
        <v>3.9419215995937255E-3</v>
      </c>
      <c r="JL12" s="165">
        <f t="shared" si="125"/>
        <v>3.9955871605376909E-3</v>
      </c>
      <c r="JM12" s="165">
        <f t="shared" si="125"/>
        <v>4.0491734120283581E-3</v>
      </c>
      <c r="JN12" s="165">
        <f t="shared" si="125"/>
        <v>4.1026577143424203E-3</v>
      </c>
      <c r="JO12" s="165">
        <f t="shared" si="125"/>
        <v>4.1560171880050054E-3</v>
      </c>
      <c r="JP12" s="165">
        <f t="shared" si="125"/>
        <v>4.2092287290445042E-3</v>
      </c>
      <c r="JQ12" s="165">
        <f t="shared" si="125"/>
        <v>4.2622690246732703E-3</v>
      </c>
      <c r="JR12" s="165">
        <f t="shared" si="125"/>
        <v>4.315114569380764E-3</v>
      </c>
      <c r="JS12" s="165">
        <f t="shared" si="125"/>
        <v>4.3677416814250193E-3</v>
      </c>
      <c r="JT12" s="165">
        <f t="shared" si="125"/>
        <v>4.4201265197075261E-3</v>
      </c>
      <c r="JU12" s="165">
        <f t="shared" si="125"/>
        <v>4.4722451010159123E-3</v>
      </c>
      <c r="JV12" s="165">
        <f t="shared" si="125"/>
        <v>4.5240733176180993E-3</v>
      </c>
      <c r="JW12" s="165">
        <f t="shared" si="125"/>
        <v>4.575586955190919E-3</v>
      </c>
      <c r="JX12" s="165">
        <f t="shared" si="125"/>
        <v>4.6267617110654809E-3</v>
      </c>
      <c r="JY12" s="165">
        <f t="shared" si="125"/>
        <v>4.6775732127709684E-3</v>
      </c>
      <c r="JZ12" s="165">
        <f t="shared" si="125"/>
        <v>4.7279970368578617E-3</v>
      </c>
      <c r="KA12" s="165">
        <f t="shared" si="125"/>
        <v>4.7780087279810229E-3</v>
      </c>
      <c r="KB12" s="165">
        <f t="shared" si="125"/>
        <v>4.8275838182224749E-3</v>
      </c>
      <c r="KC12" s="165">
        <f t="shared" si="125"/>
        <v>4.876697846633124E-3</v>
      </c>
      <c r="KD12" s="165">
        <f t="shared" si="125"/>
        <v>4.9253263789722258E-3</v>
      </c>
      <c r="KE12" s="165">
        <f t="shared" si="125"/>
        <v>4.973445027622779E-3</v>
      </c>
      <c r="KF12" s="165">
        <f t="shared" si="117"/>
        <v>5.0210294716606808E-3</v>
      </c>
      <c r="KG12" s="165">
        <f t="shared" si="121"/>
        <v>5.0680554770549217E-3</v>
      </c>
      <c r="KH12" s="165">
        <f t="shared" si="121"/>
        <v>5.1144989169758107E-3</v>
      </c>
      <c r="KI12" s="165">
        <f t="shared" si="121"/>
        <v>5.1603357921877141E-3</v>
      </c>
      <c r="KJ12" s="165">
        <f t="shared" ref="KJ12:MQ16" si="126">IF(ISNONTEXT($O12),_xlfn.NORM.DIST(CQ12,$K12,$O12,FALSE),NA())</f>
        <v>5.205542251502584E-3</v>
      </c>
      <c r="KK12" s="165">
        <f t="shared" si="126"/>
        <v>5.250094612270129E-3</v>
      </c>
      <c r="KL12" s="165">
        <f t="shared" si="126"/>
        <v>5.2939693808803047E-3</v>
      </c>
      <c r="KM12" s="165">
        <f t="shared" si="126"/>
        <v>5.3371432732534918E-3</v>
      </c>
      <c r="KN12" s="165">
        <f t="shared" si="126"/>
        <v>5.3795932352936025E-3</v>
      </c>
      <c r="KO12" s="165">
        <f t="shared" si="126"/>
        <v>5.4212964632791242E-3</v>
      </c>
      <c r="KP12" s="165">
        <f t="shared" si="126"/>
        <v>5.4622304241670758E-3</v>
      </c>
      <c r="KQ12" s="165">
        <f t="shared" si="126"/>
        <v>5.5023728757846941E-3</v>
      </c>
      <c r="KR12" s="165">
        <f t="shared" si="126"/>
        <v>5.5417018868836676E-3</v>
      </c>
      <c r="KS12" s="165">
        <f t="shared" si="126"/>
        <v>5.5801958570317525E-3</v>
      </c>
      <c r="KT12" s="165">
        <f t="shared" si="126"/>
        <v>5.6178335363165858E-3</v>
      </c>
      <c r="KU12" s="165">
        <f t="shared" si="126"/>
        <v>5.6545940448366611E-3</v>
      </c>
      <c r="KV12" s="165">
        <f t="shared" si="126"/>
        <v>5.6904568919545111E-3</v>
      </c>
      <c r="KW12" s="165">
        <f t="shared" si="126"/>
        <v>5.7254019952873124E-3</v>
      </c>
      <c r="KX12" s="165">
        <f t="shared" si="126"/>
        <v>5.7594096994103465E-3</v>
      </c>
      <c r="KY12" s="165">
        <f t="shared" si="126"/>
        <v>5.7924607942489758E-3</v>
      </c>
      <c r="KZ12" s="165">
        <f t="shared" si="126"/>
        <v>5.8245365331350994E-3</v>
      </c>
      <c r="LA12" s="165">
        <f t="shared" si="126"/>
        <v>5.8556186505043543E-3</v>
      </c>
      <c r="LB12" s="165">
        <f t="shared" si="126"/>
        <v>5.8856893792107205E-3</v>
      </c>
      <c r="LC12" s="165">
        <f t="shared" si="126"/>
        <v>5.9147314674355784E-3</v>
      </c>
      <c r="LD12" s="165">
        <f t="shared" si="126"/>
        <v>5.9427281951687132E-3</v>
      </c>
      <c r="LE12" s="165">
        <f t="shared" si="126"/>
        <v>5.9696633902392307E-3</v>
      </c>
      <c r="LF12" s="165">
        <f t="shared" si="126"/>
        <v>5.9955214438749179E-3</v>
      </c>
      <c r="LG12" s="165">
        <f t="shared" si="126"/>
        <v>6.0202873257690602E-3</v>
      </c>
      <c r="LH12" s="165">
        <f t="shared" si="126"/>
        <v>6.0439465986344126E-3</v>
      </c>
      <c r="LI12" s="165">
        <f t="shared" si="126"/>
        <v>6.0664854322245608E-3</v>
      </c>
      <c r="LJ12" s="165">
        <f t="shared" si="126"/>
        <v>6.087890616803651E-3</v>
      </c>
      <c r="LK12" s="165">
        <f t="shared" si="126"/>
        <v>6.1081495760461069E-3</v>
      </c>
      <c r="LL12" s="165">
        <f t="shared" si="126"/>
        <v>6.127250379348712E-3</v>
      </c>
      <c r="LM12" s="165">
        <f t="shared" si="126"/>
        <v>6.1451817535381932E-3</v>
      </c>
      <c r="LN12" s="165">
        <f t="shared" si="126"/>
        <v>6.1619330939582002E-3</v>
      </c>
      <c r="LO12" s="165">
        <f t="shared" si="126"/>
        <v>6.1774944749204514E-3</v>
      </c>
      <c r="LP12" s="165">
        <f t="shared" si="126"/>
        <v>6.1918566595056046E-3</v>
      </c>
      <c r="LQ12" s="165">
        <f t="shared" si="126"/>
        <v>6.205011108700309E-3</v>
      </c>
      <c r="LR12" s="165">
        <f t="shared" si="126"/>
        <v>6.2169499898578045E-3</v>
      </c>
      <c r="LS12" s="165">
        <f t="shared" si="126"/>
        <v>6.2276661844703016E-3</v>
      </c>
      <c r="LT12" s="165">
        <f t="shared" si="126"/>
        <v>6.2371532952423762E-3</v>
      </c>
      <c r="LU12" s="165">
        <f t="shared" si="126"/>
        <v>6.2454056524555174E-3</v>
      </c>
      <c r="LV12" s="165">
        <f t="shared" si="126"/>
        <v>6.252418319614989E-3</v>
      </c>
      <c r="LW12" s="165">
        <f t="shared" si="126"/>
        <v>6.2581870983710892E-3</v>
      </c>
      <c r="LX12" s="165">
        <f t="shared" si="126"/>
        <v>6.2627085327080015E-3</v>
      </c>
      <c r="LY12" s="165">
        <f t="shared" si="126"/>
        <v>6.2659799123943203E-3</v>
      </c>
      <c r="LZ12" s="165">
        <f t="shared" si="126"/>
        <v>6.2679992756904841E-3</v>
      </c>
      <c r="MA12" s="165">
        <f t="shared" si="126"/>
        <v>6.2687654113092912E-3</v>
      </c>
      <c r="MB12" s="165">
        <f t="shared" si="126"/>
        <v>6.2682778596267787E-3</v>
      </c>
      <c r="MC12" s="165">
        <f t="shared" si="126"/>
        <v>6.2665369131417554E-3</v>
      </c>
      <c r="MD12" s="165">
        <f t="shared" si="126"/>
        <v>6.263543616183356E-3</v>
      </c>
      <c r="ME12" s="165">
        <f t="shared" si="126"/>
        <v>6.2592997638670237E-3</v>
      </c>
      <c r="MF12" s="165">
        <f t="shared" si="126"/>
        <v>6.2538079003003708E-3</v>
      </c>
      <c r="MG12" s="165">
        <f t="shared" si="126"/>
        <v>6.2470713160414464E-3</v>
      </c>
      <c r="MH12" s="165">
        <f t="shared" si="126"/>
        <v>6.2390940448129517E-3</v>
      </c>
      <c r="MI12" s="165">
        <f t="shared" si="126"/>
        <v>6.2298808594770045E-3</v>
      </c>
      <c r="MJ12" s="165">
        <f t="shared" si="126"/>
        <v>6.2194372672760671E-3</v>
      </c>
      <c r="MK12" s="165">
        <f t="shared" si="126"/>
        <v>6.2077695043466895E-3</v>
      </c>
      <c r="ML12" s="165">
        <f t="shared" si="126"/>
        <v>6.1948845295137205E-3</v>
      </c>
      <c r="MM12" s="165">
        <f t="shared" si="126"/>
        <v>6.1807900173736115E-3</v>
      </c>
      <c r="MN12" s="165">
        <f t="shared" si="126"/>
        <v>6.1654943506764667E-3</v>
      </c>
      <c r="MO12" s="165">
        <f t="shared" si="126"/>
        <v>6.1490066120174058E-3</v>
      </c>
      <c r="MP12" s="165">
        <f t="shared" si="126"/>
        <v>6.1313365748487687E-3</v>
      </c>
      <c r="MQ12" s="165">
        <f t="shared" si="126"/>
        <v>6.1124946938256215E-3</v>
      </c>
      <c r="MR12" s="165">
        <f t="shared" si="118"/>
        <v>6.092492094497904E-3</v>
      </c>
      <c r="MS12" s="165">
        <f t="shared" si="122"/>
        <v>6.0713405623634533E-3</v>
      </c>
      <c r="MT12" s="165">
        <f t="shared" si="122"/>
        <v>6.0490525312969666E-3</v>
      </c>
      <c r="MU12" s="165">
        <f t="shared" si="122"/>
        <v>6.025641071370832E-3</v>
      </c>
      <c r="MV12" s="165">
        <f t="shared" ref="MV12:PC16" si="127">IF(ISNONTEXT($O12),_xlfn.NORM.DIST(FC12,$K12,$O12,FALSE),NA())</f>
        <v>6.0011198760844906E-3</v>
      </c>
      <c r="MW12" s="165">
        <f t="shared" si="127"/>
        <v>5.9755032490198205E-3</v>
      </c>
      <c r="MX12" s="165">
        <f t="shared" si="127"/>
        <v>5.9488060899407355E-3</v>
      </c>
      <c r="MY12" s="165">
        <f t="shared" si="127"/>
        <v>5.9210438803558871E-3</v>
      </c>
      <c r="MZ12" s="165">
        <f t="shared" si="127"/>
        <v>5.8922326685640798E-3</v>
      </c>
      <c r="NA12" s="165">
        <f t="shared" si="127"/>
        <v>5.8623890542025764E-3</v>
      </c>
      <c r="NB12" s="165">
        <f t="shared" si="127"/>
        <v>5.8315301723191318E-3</v>
      </c>
      <c r="NC12" s="165">
        <f t="shared" si="127"/>
        <v>5.7996736769891167E-3</v>
      </c>
      <c r="ND12" s="165">
        <f t="shared" si="127"/>
        <v>5.7668377244996646E-3</v>
      </c>
      <c r="NE12" s="165">
        <f t="shared" si="127"/>
        <v>5.7330409561232171E-3</v>
      </c>
      <c r="NF12" s="165">
        <f t="shared" si="127"/>
        <v>5.6983024805033339E-3</v>
      </c>
      <c r="NG12" s="165">
        <f t="shared" si="127"/>
        <v>5.6626418556760399E-3</v>
      </c>
      <c r="NH12" s="165">
        <f t="shared" si="127"/>
        <v>5.6260790707503413E-3</v>
      </c>
      <c r="NI12" s="165">
        <f t="shared" si="127"/>
        <v>5.5886345272718879E-3</v>
      </c>
      <c r="NJ12" s="165">
        <f t="shared" si="127"/>
        <v>5.550329020294063E-3</v>
      </c>
      <c r="NK12" s="165">
        <f t="shared" si="127"/>
        <v>5.5111837191810144E-3</v>
      </c>
      <c r="NL12" s="165">
        <f t="shared" si="127"/>
        <v>5.47122014816738E-3</v>
      </c>
      <c r="NM12" s="165">
        <f t="shared" si="127"/>
        <v>5.4304601666995958E-3</v>
      </c>
      <c r="NN12" s="165">
        <f t="shared" si="127"/>
        <v>5.3889259495838553E-3</v>
      </c>
      <c r="NO12" s="165">
        <f t="shared" si="127"/>
        <v>5.346639966965828E-3</v>
      </c>
      <c r="NP12" s="165">
        <f t="shared" si="127"/>
        <v>5.3036249641673448E-3</v>
      </c>
      <c r="NQ12" s="165">
        <f t="shared" si="127"/>
        <v>5.2599039414052157E-3</v>
      </c>
      <c r="NR12" s="165">
        <f t="shared" si="127"/>
        <v>5.2155001334173662E-3</v>
      </c>
      <c r="NS12" s="165">
        <f t="shared" si="127"/>
        <v>5.1704369890213661E-3</v>
      </c>
      <c r="NT12" s="165">
        <f t="shared" si="127"/>
        <v>5.1247381506303331E-3</v>
      </c>
      <c r="NU12" s="165">
        <f t="shared" si="127"/>
        <v>5.0784274337510541E-3</v>
      </c>
      <c r="NV12" s="165">
        <f t="shared" si="127"/>
        <v>5.0315288064889576E-3</v>
      </c>
      <c r="NW12" s="165">
        <f t="shared" si="127"/>
        <v>4.9840663690843513E-3</v>
      </c>
      <c r="NX12" s="165">
        <f t="shared" si="127"/>
        <v>4.9360643335041041E-3</v>
      </c>
      <c r="NY12" s="165">
        <f t="shared" si="127"/>
        <v>4.8875470031126073E-3</v>
      </c>
      <c r="NZ12" s="165">
        <f t="shared" si="127"/>
        <v>4.8385387524455571E-3</v>
      </c>
      <c r="OA12" s="165">
        <f t="shared" si="127"/>
        <v>4.7890640071097191E-3</v>
      </c>
      <c r="OB12" s="165">
        <f t="shared" si="127"/>
        <v>4.7391472238314108E-3</v>
      </c>
      <c r="OC12" s="165">
        <f t="shared" si="127"/>
        <v>4.6888128706760622E-3</v>
      </c>
      <c r="OD12" s="165">
        <f t="shared" si="127"/>
        <v>4.6380854074606799E-3</v>
      </c>
      <c r="OE12" s="165">
        <f t="shared" si="127"/>
        <v>4.5869892663806134E-3</v>
      </c>
      <c r="OF12" s="165">
        <f t="shared" si="127"/>
        <v>4.535548832871438E-3</v>
      </c>
      <c r="OG12" s="165">
        <f t="shared" si="127"/>
        <v>4.4837884267262713E-3</v>
      </c>
      <c r="OH12" s="165">
        <f t="shared" si="127"/>
        <v>4.4317322834882267E-3</v>
      </c>
      <c r="OI12" s="165">
        <f t="shared" si="127"/>
        <v>4.3794045361371077E-3</v>
      </c>
      <c r="OJ12" s="165">
        <f t="shared" si="127"/>
        <v>4.3268291970888642E-3</v>
      </c>
      <c r="OK12" s="165">
        <f t="shared" si="127"/>
        <v>4.2740301405256075E-3</v>
      </c>
      <c r="OL12" s="165">
        <f t="shared" si="127"/>
        <v>4.2210310850733911E-3</v>
      </c>
      <c r="OM12" s="165">
        <f t="shared" si="127"/>
        <v>4.167855576844218E-3</v>
      </c>
      <c r="ON12" s="165">
        <f t="shared" si="127"/>
        <v>4.1145269728580635E-3</v>
      </c>
      <c r="OO12" s="165">
        <f t="shared" si="127"/>
        <v>4.0610684248599573E-3</v>
      </c>
      <c r="OP12" s="165">
        <f t="shared" si="127"/>
        <v>4.007502863546451E-3</v>
      </c>
      <c r="OQ12" s="165">
        <f t="shared" si="127"/>
        <v>3.953852983215031E-3</v>
      </c>
      <c r="OR12" s="165">
        <f t="shared" si="127"/>
        <v>3.9001412268492778E-3</v>
      </c>
      <c r="OS12" s="165">
        <f t="shared" si="127"/>
        <v>3.8463897716518049E-3</v>
      </c>
      <c r="OT12" s="165">
        <f t="shared" si="127"/>
        <v>3.7926205150362164E-3</v>
      </c>
      <c r="OU12" s="165">
        <f t="shared" si="127"/>
        <v>3.7388550610885527E-3</v>
      </c>
      <c r="OV12" s="165">
        <f t="shared" si="127"/>
        <v>3.6851147075078663E-3</v>
      </c>
      <c r="OW12" s="165">
        <f t="shared" si="127"/>
        <v>3.6314204330348122E-3</v>
      </c>
      <c r="OX12" s="165">
        <f t="shared" si="127"/>
        <v>3.5777928853762864E-3</v>
      </c>
      <c r="OY12" s="165">
        <f t="shared" si="127"/>
        <v>3.5242523696333806E-3</v>
      </c>
      <c r="OZ12" s="165">
        <f t="shared" si="127"/>
        <v>3.4708188372391045E-3</v>
      </c>
      <c r="PA12" s="165">
        <f t="shared" si="127"/>
        <v>3.4175118754115079E-3</v>
      </c>
      <c r="PB12" s="165">
        <f t="shared" si="127"/>
        <v>3.3643506971270691E-3</v>
      </c>
      <c r="PC12" s="165">
        <f t="shared" si="127"/>
        <v>3.3113541316183775E-3</v>
      </c>
      <c r="PD12" s="165">
        <f t="shared" si="119"/>
        <v>3.2585406153993897E-3</v>
      </c>
      <c r="PE12" s="165">
        <f t="shared" si="109"/>
        <v>3.2059281838207284E-3</v>
      </c>
      <c r="PF12" s="165">
        <f t="shared" si="109"/>
        <v>3.1535344631567321E-3</v>
      </c>
      <c r="PG12" s="165">
        <f t="shared" si="109"/>
        <v>3.1013766632251782E-3</v>
      </c>
      <c r="PH12" s="165">
        <f t="shared" si="109"/>
        <v>3.0494715705398877E-3</v>
      </c>
      <c r="PI12" s="165">
        <f t="shared" si="109"/>
        <v>2.9978355419956275E-3</v>
      </c>
      <c r="PJ12" s="165">
        <f t="shared" si="109"/>
        <v>2.9464844990840337E-3</v>
      </c>
      <c r="PK12" s="165">
        <f t="shared" si="109"/>
        <v>2.8954339226385508E-3</v>
      </c>
      <c r="PL12" s="165">
        <f t="shared" si="109"/>
        <v>2.8446988481056704E-3</v>
      </c>
    </row>
    <row r="13" spans="1:429" x14ac:dyDescent="0.45">
      <c r="A13" s="4">
        <v>10</v>
      </c>
      <c r="B13" s="111"/>
      <c r="C13" s="113"/>
      <c r="D13" s="118">
        <f t="shared" si="110"/>
        <v>60</v>
      </c>
      <c r="E13" s="91">
        <v>120</v>
      </c>
      <c r="F13" s="118">
        <f t="shared" si="111"/>
        <v>240</v>
      </c>
      <c r="G13" s="113"/>
      <c r="H13" s="110"/>
      <c r="I13" s="120">
        <f t="shared" si="0"/>
        <v>1</v>
      </c>
      <c r="J13" s="120">
        <f t="shared" si="1"/>
        <v>0.5</v>
      </c>
      <c r="K13" s="71">
        <f t="shared" si="112"/>
        <v>130</v>
      </c>
      <c r="L13" s="23" t="s">
        <v>14</v>
      </c>
      <c r="M13" s="55"/>
      <c r="N13" s="298"/>
      <c r="O13" s="72">
        <f>IF(AND(D13&gt;0,E13&gt;0,F13&gt;0),IF(ISBLANK(N13),IF(ISBLANK(L13),"",(F13-D13)*VLOOKUP(L13,VLookups!$A$4:$B$13,2,FALSE)),N13),"")</f>
        <v>73.11634564172364</v>
      </c>
      <c r="P13" s="73">
        <f t="shared" si="2"/>
        <v>5346</v>
      </c>
      <c r="Q13" s="91">
        <v>150</v>
      </c>
      <c r="R13" s="265">
        <f>IF(AND(Q13&gt;0,E13&gt;0,NOT(O13="")),ABS(VLOOKUP($Q$1,VLookups!$A$43:$B$44,2,FALSE)-_xlfn.NORM.DIST(Q13,K13,O13,TRUE)),"")</f>
        <v>0.60777963694510129</v>
      </c>
      <c r="S13" s="90">
        <f>IF(AND($D13&gt;0,$E13&gt;0,$F13&gt;0,NOT(ISBLANK($L13))),_xlfn.NORM.INV(ABS(VLOOKUP($Q$1,VLookups!$A$43:$B$44,2,FALSE)-S$3),$K13,$O13),"")</f>
        <v>36.297632775948941</v>
      </c>
      <c r="T13" s="89">
        <f>IF(AND($D13&gt;0,$E13&gt;0,$F13&gt;0,NOT(ISBLANK($L13))),_xlfn.NORM.INV(ABS(VLOOKUP($Q$1,VLookups!$A$43:$B$44,2,FALSE)-T$3),$K13,$O13),"")</f>
        <v>223.70236722405105</v>
      </c>
      <c r="U13" s="90">
        <f>IF(AND($D13&gt;0,$E13&gt;0,$F13&gt;0,NOT(ISBLANK($L13))),_xlfn.NORM.INV(ABS(VLOOKUP($Q$1,VLookups!$A$43:$B$44,2,FALSE)-U$3),$K13,$O13),"")</f>
        <v>205.78022194085111</v>
      </c>
      <c r="V13" s="89">
        <f>IF(AND($D13&gt;0,$E13&gt;0,$F13&gt;0,NOT(ISBLANK($L13))),_xlfn.NORM.INV(ABS(VLOOKUP($Q$1,VLookups!$A$43:$B$44,2,FALSE)-V$3),$K13,$O13),"")</f>
        <v>191.53626901333107</v>
      </c>
      <c r="W13" s="90">
        <f>IF(AND($D13&gt;0,$E13&gt;0,$F13&gt;0,NOT(ISBLANK($L13))),_xlfn.NORM.INV(ABS(VLOOKUP($Q$1,VLookups!$A$43:$B$44,2,FALSE)-W$3),$K13,$O13),"")</f>
        <v>179.31622570713657</v>
      </c>
      <c r="X13" s="89">
        <f>IF(AND($D13&gt;0,$E13&gt;0,$F13&gt;0,NOT(ISBLANK($L13))),_xlfn.NORM.INV(ABS(VLOOKUP($Q$1,VLookups!$A$43:$B$44,2,FALSE)-X$3),$K13,$O13),"")</f>
        <v>168.34224914185819</v>
      </c>
      <c r="Y13" s="5"/>
      <c r="Z13" s="164">
        <f t="shared" si="113"/>
        <v>0.9</v>
      </c>
      <c r="AA13" s="47">
        <f t="shared" si="114"/>
        <v>29.999999999999702</v>
      </c>
      <c r="AB13" s="47">
        <f t="shared" si="124"/>
        <v>30.8999999999997</v>
      </c>
      <c r="AC13" s="47">
        <f t="shared" si="124"/>
        <v>31.799999999999699</v>
      </c>
      <c r="AD13" s="47">
        <f t="shared" si="124"/>
        <v>32.699999999999697</v>
      </c>
      <c r="AE13" s="47">
        <f t="shared" si="124"/>
        <v>33.599999999999696</v>
      </c>
      <c r="AF13" s="47">
        <f t="shared" si="124"/>
        <v>34.499999999999694</v>
      </c>
      <c r="AG13" s="47">
        <f t="shared" si="124"/>
        <v>35.399999999999693</v>
      </c>
      <c r="AH13" s="47">
        <f t="shared" si="124"/>
        <v>36.299999999999692</v>
      </c>
      <c r="AI13" s="47">
        <f t="shared" si="124"/>
        <v>37.19999999999969</v>
      </c>
      <c r="AJ13" s="47">
        <f t="shared" si="124"/>
        <v>38.099999999999689</v>
      </c>
      <c r="AK13" s="47">
        <f t="shared" si="124"/>
        <v>38.999999999999687</v>
      </c>
      <c r="AL13" s="47">
        <f t="shared" si="124"/>
        <v>39.899999999999686</v>
      </c>
      <c r="AM13" s="47">
        <f t="shared" si="124"/>
        <v>40.799999999999685</v>
      </c>
      <c r="AN13" s="47">
        <f t="shared" si="124"/>
        <v>41.699999999999683</v>
      </c>
      <c r="AO13" s="47">
        <f t="shared" si="124"/>
        <v>42.599999999999682</v>
      </c>
      <c r="AP13" s="47">
        <f t="shared" si="124"/>
        <v>43.49999999999968</v>
      </c>
      <c r="AQ13" s="47">
        <f t="shared" si="124"/>
        <v>44.399999999999679</v>
      </c>
      <c r="AR13" s="47">
        <f t="shared" si="124"/>
        <v>45.299999999999677</v>
      </c>
      <c r="AS13" s="47">
        <f t="shared" si="124"/>
        <v>46.199999999999676</v>
      </c>
      <c r="AT13" s="47">
        <f t="shared" si="124"/>
        <v>47.099999999999675</v>
      </c>
      <c r="AU13" s="47">
        <f t="shared" si="124"/>
        <v>47.999999999999673</v>
      </c>
      <c r="AV13" s="47">
        <f t="shared" si="124"/>
        <v>48.899999999999672</v>
      </c>
      <c r="AW13" s="47">
        <f t="shared" si="124"/>
        <v>49.79999999999967</v>
      </c>
      <c r="AX13" s="47">
        <f t="shared" si="124"/>
        <v>50.699999999999669</v>
      </c>
      <c r="AY13" s="47">
        <f t="shared" si="124"/>
        <v>51.599999999999667</v>
      </c>
      <c r="AZ13" s="47">
        <f t="shared" si="124"/>
        <v>52.499999999999666</v>
      </c>
      <c r="BA13" s="47">
        <f t="shared" si="124"/>
        <v>53.399999999999665</v>
      </c>
      <c r="BB13" s="47">
        <f t="shared" si="124"/>
        <v>54.299999999999663</v>
      </c>
      <c r="BC13" s="47">
        <f t="shared" si="124"/>
        <v>55.199999999999662</v>
      </c>
      <c r="BD13" s="47">
        <f t="shared" si="124"/>
        <v>56.09999999999966</v>
      </c>
      <c r="BE13" s="47">
        <f t="shared" si="124"/>
        <v>56.999999999999659</v>
      </c>
      <c r="BF13" s="47">
        <f t="shared" si="124"/>
        <v>57.899999999999658</v>
      </c>
      <c r="BG13" s="47">
        <f t="shared" si="124"/>
        <v>58.799999999999656</v>
      </c>
      <c r="BH13" s="47">
        <f t="shared" si="124"/>
        <v>59.699999999999655</v>
      </c>
      <c r="BI13" s="47">
        <f t="shared" si="124"/>
        <v>60.599999999999653</v>
      </c>
      <c r="BJ13" s="47">
        <f t="shared" si="124"/>
        <v>61.499999999999652</v>
      </c>
      <c r="BK13" s="47">
        <f t="shared" si="124"/>
        <v>62.39999999999965</v>
      </c>
      <c r="BL13" s="47">
        <f t="shared" si="124"/>
        <v>63.299999999999649</v>
      </c>
      <c r="BM13" s="47">
        <f t="shared" si="124"/>
        <v>64.199999999999648</v>
      </c>
      <c r="BN13" s="47">
        <f t="shared" si="124"/>
        <v>65.099999999999653</v>
      </c>
      <c r="BO13" s="47">
        <f t="shared" si="124"/>
        <v>65.999999999999659</v>
      </c>
      <c r="BP13" s="47">
        <f t="shared" si="124"/>
        <v>66.899999999999665</v>
      </c>
      <c r="BQ13" s="47">
        <f t="shared" si="124"/>
        <v>67.79999999999967</v>
      </c>
      <c r="BR13" s="47">
        <f t="shared" si="124"/>
        <v>68.699999999999676</v>
      </c>
      <c r="BS13" s="47">
        <f t="shared" si="124"/>
        <v>69.599999999999682</v>
      </c>
      <c r="BT13" s="47">
        <f t="shared" si="124"/>
        <v>70.499999999999687</v>
      </c>
      <c r="BU13" s="47">
        <f t="shared" si="124"/>
        <v>71.399999999999693</v>
      </c>
      <c r="BV13" s="47">
        <f t="shared" si="124"/>
        <v>72.299999999999699</v>
      </c>
      <c r="BW13" s="47">
        <f t="shared" si="124"/>
        <v>73.199999999999704</v>
      </c>
      <c r="BX13" s="47">
        <f t="shared" si="124"/>
        <v>74.09999999999971</v>
      </c>
      <c r="BY13" s="47">
        <f t="shared" si="124"/>
        <v>74.999999999999716</v>
      </c>
      <c r="BZ13" s="47">
        <f t="shared" si="124"/>
        <v>75.899999999999721</v>
      </c>
      <c r="CA13" s="47">
        <f t="shared" si="124"/>
        <v>76.799999999999727</v>
      </c>
      <c r="CB13" s="47">
        <f t="shared" si="124"/>
        <v>77.699999999999733</v>
      </c>
      <c r="CC13" s="47">
        <f t="shared" si="124"/>
        <v>78.599999999999739</v>
      </c>
      <c r="CD13" s="47">
        <f t="shared" si="124"/>
        <v>79.499999999999744</v>
      </c>
      <c r="CE13" s="47">
        <f t="shared" si="124"/>
        <v>80.39999999999975</v>
      </c>
      <c r="CF13" s="47">
        <f t="shared" si="124"/>
        <v>81.299999999999756</v>
      </c>
      <c r="CG13" s="47">
        <f t="shared" si="124"/>
        <v>82.199999999999761</v>
      </c>
      <c r="CH13" s="47">
        <f t="shared" si="124"/>
        <v>83.099999999999767</v>
      </c>
      <c r="CI13" s="47">
        <f t="shared" si="124"/>
        <v>83.999999999999773</v>
      </c>
      <c r="CJ13" s="47">
        <f t="shared" si="124"/>
        <v>84.899999999999778</v>
      </c>
      <c r="CK13" s="47">
        <f t="shared" si="124"/>
        <v>85.799999999999784</v>
      </c>
      <c r="CL13" s="47">
        <f t="shared" si="124"/>
        <v>86.69999999999979</v>
      </c>
      <c r="CM13" s="47">
        <f t="shared" ref="CM13:DV16" si="128">IF(ISNONTEXT($Z13),CN13-$Z13,"")</f>
        <v>87.599999999999795</v>
      </c>
      <c r="CN13" s="47">
        <f t="shared" si="128"/>
        <v>88.499999999999801</v>
      </c>
      <c r="CO13" s="47">
        <f t="shared" si="128"/>
        <v>89.399999999999807</v>
      </c>
      <c r="CP13" s="47">
        <f t="shared" si="128"/>
        <v>90.299999999999812</v>
      </c>
      <c r="CQ13" s="47">
        <f t="shared" si="128"/>
        <v>91.199999999999818</v>
      </c>
      <c r="CR13" s="47">
        <f t="shared" si="128"/>
        <v>92.099999999999824</v>
      </c>
      <c r="CS13" s="47">
        <f t="shared" si="128"/>
        <v>92.999999999999829</v>
      </c>
      <c r="CT13" s="47">
        <f t="shared" si="128"/>
        <v>93.899999999999835</v>
      </c>
      <c r="CU13" s="47">
        <f t="shared" si="128"/>
        <v>94.799999999999841</v>
      </c>
      <c r="CV13" s="47">
        <f t="shared" si="128"/>
        <v>95.699999999999847</v>
      </c>
      <c r="CW13" s="47">
        <f t="shared" si="128"/>
        <v>96.599999999999852</v>
      </c>
      <c r="CX13" s="47">
        <f t="shared" si="128"/>
        <v>97.499999999999858</v>
      </c>
      <c r="CY13" s="47">
        <f t="shared" si="128"/>
        <v>98.399999999999864</v>
      </c>
      <c r="CZ13" s="47">
        <f t="shared" si="128"/>
        <v>99.299999999999869</v>
      </c>
      <c r="DA13" s="47">
        <f t="shared" si="128"/>
        <v>100.19999999999987</v>
      </c>
      <c r="DB13" s="47">
        <f t="shared" si="128"/>
        <v>101.09999999999988</v>
      </c>
      <c r="DC13" s="47">
        <f t="shared" si="128"/>
        <v>101.99999999999989</v>
      </c>
      <c r="DD13" s="47">
        <f t="shared" si="128"/>
        <v>102.89999999999989</v>
      </c>
      <c r="DE13" s="47">
        <f t="shared" si="128"/>
        <v>103.7999999999999</v>
      </c>
      <c r="DF13" s="47">
        <f t="shared" si="128"/>
        <v>104.6999999999999</v>
      </c>
      <c r="DG13" s="47">
        <f t="shared" si="128"/>
        <v>105.59999999999991</v>
      </c>
      <c r="DH13" s="47">
        <f t="shared" si="128"/>
        <v>106.49999999999991</v>
      </c>
      <c r="DI13" s="47">
        <f t="shared" si="128"/>
        <v>107.39999999999992</v>
      </c>
      <c r="DJ13" s="47">
        <f t="shared" si="128"/>
        <v>108.29999999999993</v>
      </c>
      <c r="DK13" s="47">
        <f t="shared" si="128"/>
        <v>109.19999999999993</v>
      </c>
      <c r="DL13" s="47">
        <f t="shared" si="128"/>
        <v>110.09999999999994</v>
      </c>
      <c r="DM13" s="47">
        <f t="shared" si="128"/>
        <v>110.99999999999994</v>
      </c>
      <c r="DN13" s="47">
        <f t="shared" si="128"/>
        <v>111.89999999999995</v>
      </c>
      <c r="DO13" s="47">
        <f t="shared" si="128"/>
        <v>112.79999999999995</v>
      </c>
      <c r="DP13" s="47">
        <f t="shared" si="128"/>
        <v>113.69999999999996</v>
      </c>
      <c r="DQ13" s="47">
        <f t="shared" si="128"/>
        <v>114.59999999999997</v>
      </c>
      <c r="DR13" s="47">
        <f t="shared" si="128"/>
        <v>115.49999999999997</v>
      </c>
      <c r="DS13" s="47">
        <f t="shared" si="128"/>
        <v>116.39999999999998</v>
      </c>
      <c r="DT13" s="47">
        <f t="shared" si="128"/>
        <v>117.29999999999998</v>
      </c>
      <c r="DU13" s="47">
        <f t="shared" si="128"/>
        <v>118.19999999999999</v>
      </c>
      <c r="DV13" s="47">
        <f t="shared" si="128"/>
        <v>119.1</v>
      </c>
      <c r="DW13" s="179">
        <f t="shared" si="115"/>
        <v>120</v>
      </c>
      <c r="DX13" s="47">
        <f t="shared" si="5"/>
        <v>120.9</v>
      </c>
      <c r="DY13" s="47">
        <f t="shared" si="6"/>
        <v>121.80000000000001</v>
      </c>
      <c r="DZ13" s="47">
        <f t="shared" si="7"/>
        <v>122.70000000000002</v>
      </c>
      <c r="EA13" s="47">
        <f t="shared" si="8"/>
        <v>123.60000000000002</v>
      </c>
      <c r="EB13" s="47">
        <f t="shared" si="9"/>
        <v>124.50000000000003</v>
      </c>
      <c r="EC13" s="47">
        <f t="shared" si="10"/>
        <v>125.40000000000003</v>
      </c>
      <c r="ED13" s="47">
        <f t="shared" si="11"/>
        <v>126.30000000000004</v>
      </c>
      <c r="EE13" s="47">
        <f t="shared" si="12"/>
        <v>127.20000000000005</v>
      </c>
      <c r="EF13" s="47">
        <f t="shared" si="13"/>
        <v>128.10000000000005</v>
      </c>
      <c r="EG13" s="47">
        <f t="shared" si="14"/>
        <v>129.00000000000006</v>
      </c>
      <c r="EH13" s="47">
        <f t="shared" si="15"/>
        <v>129.90000000000006</v>
      </c>
      <c r="EI13" s="47">
        <f t="shared" si="16"/>
        <v>130.80000000000007</v>
      </c>
      <c r="EJ13" s="47">
        <f t="shared" si="17"/>
        <v>131.70000000000007</v>
      </c>
      <c r="EK13" s="47">
        <f t="shared" si="18"/>
        <v>132.60000000000008</v>
      </c>
      <c r="EL13" s="47">
        <f t="shared" si="19"/>
        <v>133.50000000000009</v>
      </c>
      <c r="EM13" s="47">
        <f t="shared" si="20"/>
        <v>134.40000000000009</v>
      </c>
      <c r="EN13" s="47">
        <f t="shared" si="21"/>
        <v>135.3000000000001</v>
      </c>
      <c r="EO13" s="47">
        <f t="shared" si="22"/>
        <v>136.2000000000001</v>
      </c>
      <c r="EP13" s="47">
        <f t="shared" si="23"/>
        <v>137.10000000000011</v>
      </c>
      <c r="EQ13" s="47">
        <f t="shared" si="24"/>
        <v>138.00000000000011</v>
      </c>
      <c r="ER13" s="47">
        <f t="shared" si="25"/>
        <v>138.90000000000012</v>
      </c>
      <c r="ES13" s="47">
        <f t="shared" si="26"/>
        <v>139.80000000000013</v>
      </c>
      <c r="ET13" s="47">
        <f t="shared" si="27"/>
        <v>140.70000000000013</v>
      </c>
      <c r="EU13" s="47">
        <f t="shared" si="28"/>
        <v>141.60000000000014</v>
      </c>
      <c r="EV13" s="47">
        <f t="shared" si="29"/>
        <v>142.50000000000014</v>
      </c>
      <c r="EW13" s="47">
        <f t="shared" si="30"/>
        <v>143.40000000000015</v>
      </c>
      <c r="EX13" s="47">
        <f t="shared" si="31"/>
        <v>144.30000000000015</v>
      </c>
      <c r="EY13" s="47">
        <f t="shared" si="32"/>
        <v>145.20000000000016</v>
      </c>
      <c r="EZ13" s="47">
        <f t="shared" si="33"/>
        <v>146.10000000000016</v>
      </c>
      <c r="FA13" s="47">
        <f t="shared" si="34"/>
        <v>147.00000000000017</v>
      </c>
      <c r="FB13" s="47">
        <f t="shared" si="35"/>
        <v>147.90000000000018</v>
      </c>
      <c r="FC13" s="47">
        <f t="shared" si="36"/>
        <v>148.80000000000018</v>
      </c>
      <c r="FD13" s="47">
        <f t="shared" si="37"/>
        <v>149.70000000000019</v>
      </c>
      <c r="FE13" s="47">
        <f t="shared" si="38"/>
        <v>150.60000000000019</v>
      </c>
      <c r="FF13" s="47">
        <f t="shared" si="39"/>
        <v>151.5000000000002</v>
      </c>
      <c r="FG13" s="47">
        <f t="shared" si="40"/>
        <v>152.4000000000002</v>
      </c>
      <c r="FH13" s="47">
        <f t="shared" si="41"/>
        <v>153.30000000000021</v>
      </c>
      <c r="FI13" s="47">
        <f t="shared" si="42"/>
        <v>154.20000000000022</v>
      </c>
      <c r="FJ13" s="47">
        <f t="shared" si="43"/>
        <v>155.10000000000022</v>
      </c>
      <c r="FK13" s="47">
        <f t="shared" si="44"/>
        <v>156.00000000000023</v>
      </c>
      <c r="FL13" s="47">
        <f t="shared" si="45"/>
        <v>156.90000000000023</v>
      </c>
      <c r="FM13" s="47">
        <f t="shared" si="46"/>
        <v>157.80000000000024</v>
      </c>
      <c r="FN13" s="47">
        <f t="shared" si="47"/>
        <v>158.70000000000024</v>
      </c>
      <c r="FO13" s="47">
        <f t="shared" si="48"/>
        <v>159.60000000000025</v>
      </c>
      <c r="FP13" s="47">
        <f t="shared" si="49"/>
        <v>160.50000000000026</v>
      </c>
      <c r="FQ13" s="47">
        <f t="shared" si="50"/>
        <v>161.40000000000026</v>
      </c>
      <c r="FR13" s="47">
        <f t="shared" si="51"/>
        <v>162.30000000000027</v>
      </c>
      <c r="FS13" s="47">
        <f t="shared" si="52"/>
        <v>163.20000000000027</v>
      </c>
      <c r="FT13" s="47">
        <f t="shared" si="53"/>
        <v>164.10000000000028</v>
      </c>
      <c r="FU13" s="47">
        <f t="shared" si="54"/>
        <v>165.00000000000028</v>
      </c>
      <c r="FV13" s="47">
        <f t="shared" si="55"/>
        <v>165.90000000000029</v>
      </c>
      <c r="FW13" s="47">
        <f t="shared" si="56"/>
        <v>166.8000000000003</v>
      </c>
      <c r="FX13" s="47">
        <f t="shared" si="57"/>
        <v>167.7000000000003</v>
      </c>
      <c r="FY13" s="47">
        <f t="shared" si="58"/>
        <v>168.60000000000031</v>
      </c>
      <c r="FZ13" s="47">
        <f t="shared" si="59"/>
        <v>169.50000000000031</v>
      </c>
      <c r="GA13" s="47">
        <f t="shared" si="60"/>
        <v>170.40000000000032</v>
      </c>
      <c r="GB13" s="47">
        <f t="shared" si="61"/>
        <v>171.30000000000032</v>
      </c>
      <c r="GC13" s="47">
        <f t="shared" si="62"/>
        <v>172.20000000000033</v>
      </c>
      <c r="GD13" s="47">
        <f t="shared" si="63"/>
        <v>173.10000000000034</v>
      </c>
      <c r="GE13" s="47">
        <f t="shared" si="64"/>
        <v>174.00000000000034</v>
      </c>
      <c r="GF13" s="47">
        <f t="shared" si="65"/>
        <v>174.90000000000035</v>
      </c>
      <c r="GG13" s="47">
        <f t="shared" si="66"/>
        <v>175.80000000000035</v>
      </c>
      <c r="GH13" s="47">
        <f t="shared" si="67"/>
        <v>176.70000000000036</v>
      </c>
      <c r="GI13" s="47">
        <f t="shared" si="68"/>
        <v>177.60000000000036</v>
      </c>
      <c r="GJ13" s="47">
        <f t="shared" si="69"/>
        <v>178.50000000000037</v>
      </c>
      <c r="GK13" s="47">
        <f t="shared" si="70"/>
        <v>179.40000000000038</v>
      </c>
      <c r="GL13" s="47">
        <f t="shared" si="71"/>
        <v>180.30000000000038</v>
      </c>
      <c r="GM13" s="47">
        <f t="shared" si="72"/>
        <v>181.20000000000039</v>
      </c>
      <c r="GN13" s="47">
        <f t="shared" si="73"/>
        <v>182.10000000000039</v>
      </c>
      <c r="GO13" s="47">
        <f t="shared" si="74"/>
        <v>183.0000000000004</v>
      </c>
      <c r="GP13" s="47">
        <f t="shared" si="75"/>
        <v>183.9000000000004</v>
      </c>
      <c r="GQ13" s="47">
        <f t="shared" si="76"/>
        <v>184.80000000000041</v>
      </c>
      <c r="GR13" s="47">
        <f t="shared" si="77"/>
        <v>185.70000000000041</v>
      </c>
      <c r="GS13" s="47">
        <f t="shared" si="78"/>
        <v>186.60000000000042</v>
      </c>
      <c r="GT13" s="47">
        <f t="shared" si="79"/>
        <v>187.50000000000043</v>
      </c>
      <c r="GU13" s="47">
        <f t="shared" si="80"/>
        <v>188.40000000000043</v>
      </c>
      <c r="GV13" s="47">
        <f t="shared" si="81"/>
        <v>189.30000000000044</v>
      </c>
      <c r="GW13" s="47">
        <f t="shared" si="82"/>
        <v>190.20000000000044</v>
      </c>
      <c r="GX13" s="47">
        <f t="shared" si="83"/>
        <v>191.10000000000045</v>
      </c>
      <c r="GY13" s="47">
        <f t="shared" si="84"/>
        <v>192.00000000000045</v>
      </c>
      <c r="GZ13" s="47">
        <f t="shared" si="85"/>
        <v>192.90000000000046</v>
      </c>
      <c r="HA13" s="47">
        <f t="shared" si="86"/>
        <v>193.80000000000047</v>
      </c>
      <c r="HB13" s="47">
        <f t="shared" si="87"/>
        <v>194.70000000000047</v>
      </c>
      <c r="HC13" s="47">
        <f t="shared" si="88"/>
        <v>195.60000000000048</v>
      </c>
      <c r="HD13" s="47">
        <f t="shared" si="89"/>
        <v>196.50000000000048</v>
      </c>
      <c r="HE13" s="47">
        <f t="shared" si="90"/>
        <v>197.40000000000049</v>
      </c>
      <c r="HF13" s="47">
        <f t="shared" si="91"/>
        <v>198.30000000000049</v>
      </c>
      <c r="HG13" s="47">
        <f t="shared" si="92"/>
        <v>199.2000000000005</v>
      </c>
      <c r="HH13" s="47">
        <f t="shared" si="93"/>
        <v>200.10000000000051</v>
      </c>
      <c r="HI13" s="47">
        <f t="shared" si="94"/>
        <v>201.00000000000051</v>
      </c>
      <c r="HJ13" s="47">
        <f t="shared" si="95"/>
        <v>201.90000000000052</v>
      </c>
      <c r="HK13" s="47">
        <f t="shared" si="96"/>
        <v>202.80000000000052</v>
      </c>
      <c r="HL13" s="47">
        <f t="shared" si="97"/>
        <v>203.70000000000053</v>
      </c>
      <c r="HM13" s="47">
        <f t="shared" si="98"/>
        <v>204.60000000000053</v>
      </c>
      <c r="HN13" s="47">
        <f t="shared" si="99"/>
        <v>205.50000000000054</v>
      </c>
      <c r="HO13" s="47">
        <f t="shared" si="100"/>
        <v>206.40000000000055</v>
      </c>
      <c r="HP13" s="47">
        <f t="shared" si="101"/>
        <v>207.30000000000055</v>
      </c>
      <c r="HQ13" s="47">
        <f t="shared" si="102"/>
        <v>208.20000000000056</v>
      </c>
      <c r="HR13" s="47">
        <f t="shared" si="103"/>
        <v>209.10000000000056</v>
      </c>
      <c r="HS13" s="47">
        <f t="shared" si="104"/>
        <v>210.00000000000057</v>
      </c>
      <c r="HT13" s="165">
        <f t="shared" si="105"/>
        <v>2.1414562416747695E-3</v>
      </c>
      <c r="HU13" s="165">
        <f t="shared" ref="HU13:HW28" si="129">IF(ISNONTEXT($O13),_xlfn.NORM.DIST(AB13,$K13,$O13,FALSE),NA())</f>
        <v>2.1776478875091126E-3</v>
      </c>
      <c r="HV13" s="165">
        <f t="shared" si="129"/>
        <v>2.2141156921655671E-3</v>
      </c>
      <c r="HW13" s="165">
        <f t="shared" si="129"/>
        <v>2.2508531377787412E-3</v>
      </c>
      <c r="HX13" s="165">
        <f t="shared" si="125"/>
        <v>2.2878534742666826E-3</v>
      </c>
      <c r="HY13" s="165">
        <f t="shared" si="125"/>
        <v>2.3251097196023839E-3</v>
      </c>
      <c r="HZ13" s="165">
        <f t="shared" si="125"/>
        <v>2.3626146602669152E-3</v>
      </c>
      <c r="IA13" s="165">
        <f t="shared" si="125"/>
        <v>2.4003608518867337E-3</v>
      </c>
      <c r="IB13" s="165">
        <f t="shared" si="125"/>
        <v>2.4383406200576231E-3</v>
      </c>
      <c r="IC13" s="165">
        <f t="shared" si="125"/>
        <v>2.4765460613574743E-3</v>
      </c>
      <c r="ID13" s="165">
        <f t="shared" si="125"/>
        <v>2.5149690445500309E-3</v>
      </c>
      <c r="IE13" s="165">
        <f t="shared" si="125"/>
        <v>2.5536012119814983E-3</v>
      </c>
      <c r="IF13" s="165">
        <f t="shared" si="125"/>
        <v>2.5924339811717657E-3</v>
      </c>
      <c r="IG13" s="165">
        <f t="shared" si="125"/>
        <v>2.6314585466018078E-3</v>
      </c>
      <c r="IH13" s="165">
        <f t="shared" si="125"/>
        <v>2.670665881698626E-3</v>
      </c>
      <c r="II13" s="165">
        <f t="shared" si="125"/>
        <v>2.7100467410189348E-3</v>
      </c>
      <c r="IJ13" s="165">
        <f t="shared" si="125"/>
        <v>2.7495916626325695E-3</v>
      </c>
      <c r="IK13" s="165">
        <f t="shared" si="125"/>
        <v>2.7892909707064196E-3</v>
      </c>
      <c r="IL13" s="165">
        <f t="shared" si="125"/>
        <v>2.8291347782894746E-3</v>
      </c>
      <c r="IM13" s="165">
        <f t="shared" si="125"/>
        <v>2.8691129902993521E-3</v>
      </c>
      <c r="IN13" s="165">
        <f t="shared" si="125"/>
        <v>2.9092153067105204E-3</v>
      </c>
      <c r="IO13" s="165">
        <f t="shared" si="125"/>
        <v>2.9494312259441299E-3</v>
      </c>
      <c r="IP13" s="165">
        <f t="shared" si="125"/>
        <v>2.9897500484592442E-3</v>
      </c>
      <c r="IQ13" s="165">
        <f t="shared" si="125"/>
        <v>3.0301608805449586E-3</v>
      </c>
      <c r="IR13" s="165">
        <f t="shared" si="125"/>
        <v>3.0706526383127452E-3</v>
      </c>
      <c r="IS13" s="165">
        <f t="shared" si="125"/>
        <v>3.1112140518880938E-3</v>
      </c>
      <c r="IT13" s="165">
        <f t="shared" si="125"/>
        <v>3.151833669800297E-3</v>
      </c>
      <c r="IU13" s="165">
        <f t="shared" si="125"/>
        <v>3.1924998635690302E-3</v>
      </c>
      <c r="IV13" s="165">
        <f t="shared" si="125"/>
        <v>3.233200832486112E-3</v>
      </c>
      <c r="IW13" s="165">
        <f t="shared" si="125"/>
        <v>3.2739246085906381E-3</v>
      </c>
      <c r="IX13" s="165">
        <f t="shared" si="125"/>
        <v>3.3146590618354029E-3</v>
      </c>
      <c r="IY13" s="165">
        <f t="shared" si="125"/>
        <v>3.3553919054423518E-3</v>
      </c>
      <c r="IZ13" s="165">
        <f t="shared" si="125"/>
        <v>3.3961107014445304E-3</v>
      </c>
      <c r="JA13" s="165">
        <f t="shared" si="125"/>
        <v>3.4368028664117844E-3</v>
      </c>
      <c r="JB13" s="165">
        <f t="shared" si="125"/>
        <v>3.4774556773572336E-3</v>
      </c>
      <c r="JC13" s="165">
        <f t="shared" si="125"/>
        <v>3.5180562778213071E-3</v>
      </c>
      <c r="JD13" s="165">
        <f t="shared" si="125"/>
        <v>3.5585916841299175E-3</v>
      </c>
      <c r="JE13" s="165">
        <f t="shared" si="125"/>
        <v>3.5990487918230976E-3</v>
      </c>
      <c r="JF13" s="165">
        <f t="shared" si="125"/>
        <v>3.6394143822502164E-3</v>
      </c>
      <c r="JG13" s="165">
        <f t="shared" si="125"/>
        <v>3.6796751293276674E-3</v>
      </c>
      <c r="JH13" s="165">
        <f t="shared" si="125"/>
        <v>3.7198176064546992E-3</v>
      </c>
      <c r="JI13" s="165">
        <f t="shared" si="125"/>
        <v>3.7598282935828366E-3</v>
      </c>
      <c r="JJ13" s="165">
        <f t="shared" si="125"/>
        <v>3.7996935844341329E-3</v>
      </c>
      <c r="JK13" s="165">
        <f t="shared" si="125"/>
        <v>3.8393997938632775E-3</v>
      </c>
      <c r="JL13" s="165">
        <f t="shared" si="125"/>
        <v>3.8789331653583882E-3</v>
      </c>
      <c r="JM13" s="165">
        <f t="shared" si="125"/>
        <v>3.9182798786750817E-3</v>
      </c>
      <c r="JN13" s="165">
        <f t="shared" si="125"/>
        <v>3.957426057598276E-3</v>
      </c>
      <c r="JO13" s="165">
        <f t="shared" si="125"/>
        <v>3.9963577778259016E-3</v>
      </c>
      <c r="JP13" s="165">
        <f t="shared" si="125"/>
        <v>4.0350610749686124E-3</v>
      </c>
      <c r="JQ13" s="165">
        <f t="shared" si="125"/>
        <v>4.0735219526592883E-3</v>
      </c>
      <c r="JR13" s="165">
        <f t="shared" si="125"/>
        <v>4.1117263907660467E-3</v>
      </c>
      <c r="JS13" s="165">
        <f t="shared" si="125"/>
        <v>4.1496603537022501E-3</v>
      </c>
      <c r="JT13" s="165">
        <f t="shared" si="125"/>
        <v>4.1873097988268278E-3</v>
      </c>
      <c r="JU13" s="165">
        <f t="shared" si="125"/>
        <v>4.224660684928128E-3</v>
      </c>
      <c r="JV13" s="165">
        <f t="shared" si="125"/>
        <v>4.2616989807842702E-3</v>
      </c>
      <c r="JW13" s="165">
        <f t="shared" si="125"/>
        <v>4.2984106737929267E-3</v>
      </c>
      <c r="JX13" s="165">
        <f t="shared" si="125"/>
        <v>4.33478177866324E-3</v>
      </c>
      <c r="JY13" s="165">
        <f t="shared" si="125"/>
        <v>4.3707983461625053E-3</v>
      </c>
      <c r="JZ13" s="165">
        <f t="shared" si="125"/>
        <v>4.4064464719100879E-3</v>
      </c>
      <c r="KA13" s="165">
        <f t="shared" si="125"/>
        <v>4.4417123052109654E-3</v>
      </c>
      <c r="KB13" s="165">
        <f t="shared" si="125"/>
        <v>4.4765820579211494E-3</v>
      </c>
      <c r="KC13" s="165">
        <f t="shared" si="125"/>
        <v>4.5110420133371637E-3</v>
      </c>
      <c r="KD13" s="165">
        <f t="shared" si="125"/>
        <v>4.5450785351016498E-3</v>
      </c>
      <c r="KE13" s="165">
        <f t="shared" si="125"/>
        <v>4.5786780761171162E-3</v>
      </c>
      <c r="KF13" s="165">
        <f t="shared" si="117"/>
        <v>4.6118271874597359E-3</v>
      </c>
      <c r="KG13" s="165">
        <f t="shared" ref="KG13:KI28" si="130">IF(ISNONTEXT($O13),_xlfn.NORM.DIST(CN13,$K13,$O13,FALSE),NA())</f>
        <v>4.6445125272850862E-3</v>
      </c>
      <c r="KH13" s="165">
        <f t="shared" si="130"/>
        <v>4.67672086971763E-3</v>
      </c>
      <c r="KI13" s="165">
        <f t="shared" si="130"/>
        <v>4.7084391137157148E-3</v>
      </c>
      <c r="KJ13" s="165">
        <f t="shared" si="126"/>
        <v>4.7396542919038373E-3</v>
      </c>
      <c r="KK13" s="165">
        <f t="shared" si="126"/>
        <v>4.7703535793638752E-3</v>
      </c>
      <c r="KL13" s="165">
        <f t="shared" si="126"/>
        <v>4.8005243023770119E-3</v>
      </c>
      <c r="KM13" s="165">
        <f t="shared" si="126"/>
        <v>4.830153947108025E-3</v>
      </c>
      <c r="KN13" s="165">
        <f t="shared" si="126"/>
        <v>4.8592301682236876E-3</v>
      </c>
      <c r="KO13" s="165">
        <f t="shared" si="126"/>
        <v>4.8877407974369626E-3</v>
      </c>
      <c r="KP13" s="165">
        <f t="shared" si="126"/>
        <v>4.9156738519687739E-3</v>
      </c>
      <c r="KQ13" s="165">
        <f t="shared" si="126"/>
        <v>4.943017542919129E-3</v>
      </c>
      <c r="KR13" s="165">
        <f t="shared" si="126"/>
        <v>4.9697602835394403E-3</v>
      </c>
      <c r="KS13" s="165">
        <f t="shared" si="126"/>
        <v>4.9958906973979235E-3</v>
      </c>
      <c r="KT13" s="165">
        <f t="shared" si="126"/>
        <v>5.0213976264300575E-3</v>
      </c>
      <c r="KU13" s="165">
        <f t="shared" si="126"/>
        <v>5.0462701388661246E-3</v>
      </c>
      <c r="KV13" s="165">
        <f t="shared" si="126"/>
        <v>5.070497537027983E-3</v>
      </c>
      <c r="KW13" s="165">
        <f t="shared" si="126"/>
        <v>5.0940693649872779E-3</v>
      </c>
      <c r="KX13" s="165">
        <f t="shared" si="126"/>
        <v>5.1169754160774366E-3</v>
      </c>
      <c r="KY13" s="165">
        <f t="shared" si="126"/>
        <v>5.1392057402519075E-3</v>
      </c>
      <c r="KZ13" s="165">
        <f t="shared" si="126"/>
        <v>5.1607506512812143E-3</v>
      </c>
      <c r="LA13" s="165">
        <f t="shared" si="126"/>
        <v>5.1816007337815422E-3</v>
      </c>
      <c r="LB13" s="165">
        <f t="shared" si="126"/>
        <v>5.2017468500677403E-3</v>
      </c>
      <c r="LC13" s="165">
        <f t="shared" si="126"/>
        <v>5.2211801468237343E-3</v>
      </c>
      <c r="LD13" s="165">
        <f t="shared" si="126"/>
        <v>5.2398920615835667E-3</v>
      </c>
      <c r="LE13" s="165">
        <f t="shared" si="126"/>
        <v>5.2578743290163966E-3</v>
      </c>
      <c r="LF13" s="165">
        <f t="shared" si="126"/>
        <v>5.2751189870090288E-3</v>
      </c>
      <c r="LG13" s="165">
        <f t="shared" si="126"/>
        <v>5.2916183825396923E-3</v>
      </c>
      <c r="LH13" s="165">
        <f t="shared" si="126"/>
        <v>5.3073651773370058E-3</v>
      </c>
      <c r="LI13" s="165">
        <f t="shared" si="126"/>
        <v>5.322352353318285E-3</v>
      </c>
      <c r="LJ13" s="165">
        <f t="shared" si="126"/>
        <v>5.3365732178015275E-3</v>
      </c>
      <c r="LK13" s="165">
        <f t="shared" si="126"/>
        <v>5.3500214084856914E-3</v>
      </c>
      <c r="LL13" s="165">
        <f t="shared" si="126"/>
        <v>5.3626908981940424E-3</v>
      </c>
      <c r="LM13" s="165">
        <f t="shared" si="126"/>
        <v>5.3745759993756468E-3</v>
      </c>
      <c r="LN13" s="165">
        <f t="shared" si="126"/>
        <v>5.3856713683602961E-3</v>
      </c>
      <c r="LO13" s="165">
        <f t="shared" si="126"/>
        <v>5.3959720093624004E-3</v>
      </c>
      <c r="LP13" s="165">
        <f t="shared" si="126"/>
        <v>5.4054732782296598E-3</v>
      </c>
      <c r="LQ13" s="165">
        <f t="shared" si="126"/>
        <v>5.414170885932575E-3</v>
      </c>
      <c r="LR13" s="165">
        <f t="shared" si="126"/>
        <v>5.4220609017911212E-3</v>
      </c>
      <c r="LS13" s="165">
        <f t="shared" si="126"/>
        <v>5.4291397564351935E-3</v>
      </c>
      <c r="LT13" s="165">
        <f t="shared" si="126"/>
        <v>5.435404244495695E-3</v>
      </c>
      <c r="LU13" s="165">
        <f t="shared" si="126"/>
        <v>5.4408515270234345E-3</v>
      </c>
      <c r="LV13" s="165">
        <f t="shared" si="126"/>
        <v>5.4454791336332829E-3</v>
      </c>
      <c r="LW13" s="165">
        <f t="shared" si="126"/>
        <v>5.4492849643712976E-3</v>
      </c>
      <c r="LX13" s="165">
        <f t="shared" si="126"/>
        <v>5.4522672913028692E-3</v>
      </c>
      <c r="LY13" s="165">
        <f t="shared" si="126"/>
        <v>5.4544247598201957E-3</v>
      </c>
      <c r="LZ13" s="165">
        <f t="shared" si="126"/>
        <v>5.455756389667687E-3</v>
      </c>
      <c r="MA13" s="165">
        <f t="shared" si="126"/>
        <v>5.4562615756842403E-3</v>
      </c>
      <c r="MB13" s="165">
        <f t="shared" si="126"/>
        <v>5.4559400882615745E-3</v>
      </c>
      <c r="MC13" s="165">
        <f t="shared" si="126"/>
        <v>5.4547920735181481E-3</v>
      </c>
      <c r="MD13" s="165">
        <f t="shared" si="126"/>
        <v>5.4528180531884865E-3</v>
      </c>
      <c r="ME13" s="165">
        <f t="shared" si="126"/>
        <v>5.4500189242280058E-3</v>
      </c>
      <c r="MF13" s="165">
        <f t="shared" si="126"/>
        <v>5.4463959581337908E-3</v>
      </c>
      <c r="MG13" s="165">
        <f t="shared" si="126"/>
        <v>5.4419507999820199E-3</v>
      </c>
      <c r="MH13" s="165">
        <f t="shared" si="126"/>
        <v>5.436685467183058E-3</v>
      </c>
      <c r="MI13" s="165">
        <f t="shared" si="126"/>
        <v>5.4306023479555607E-3</v>
      </c>
      <c r="MJ13" s="165">
        <f t="shared" si="126"/>
        <v>5.4237041995211684E-3</v>
      </c>
      <c r="MK13" s="165">
        <f t="shared" si="126"/>
        <v>5.4159941460217385E-3</v>
      </c>
      <c r="ML13" s="165">
        <f t="shared" si="126"/>
        <v>5.4074756761612851E-3</v>
      </c>
      <c r="MM13" s="165">
        <f t="shared" si="126"/>
        <v>5.3981526405751448E-3</v>
      </c>
      <c r="MN13" s="165">
        <f t="shared" si="126"/>
        <v>5.3880292489291272E-3</v>
      </c>
      <c r="MO13" s="165">
        <f t="shared" si="126"/>
        <v>5.3771100667517162E-3</v>
      </c>
      <c r="MP13" s="165">
        <f t="shared" si="126"/>
        <v>5.3654000120026664E-3</v>
      </c>
      <c r="MQ13" s="165">
        <f t="shared" si="126"/>
        <v>5.3529043513815865E-3</v>
      </c>
      <c r="MR13" s="165">
        <f t="shared" si="118"/>
        <v>5.3396286963804116E-3</v>
      </c>
      <c r="MS13" s="165">
        <f t="shared" ref="MS13:MU28" si="131">IF(ISNONTEXT($O13),_xlfn.NORM.DIST(EZ13,$K13,$O13,FALSE),NA())</f>
        <v>5.3255789990838825E-3</v>
      </c>
      <c r="MT13" s="165">
        <f t="shared" si="131"/>
        <v>5.310761547722454E-3</v>
      </c>
      <c r="MU13" s="165">
        <f t="shared" si="131"/>
        <v>5.295182961982268E-3</v>
      </c>
      <c r="MV13" s="165">
        <f t="shared" si="127"/>
        <v>5.2788501880770911E-3</v>
      </c>
      <c r="MW13" s="165">
        <f t="shared" si="127"/>
        <v>5.2617704935873557E-3</v>
      </c>
      <c r="MX13" s="165">
        <f t="shared" si="127"/>
        <v>5.2439514620716684E-3</v>
      </c>
      <c r="MY13" s="165">
        <f t="shared" si="127"/>
        <v>5.2254009874563856E-3</v>
      </c>
      <c r="MZ13" s="165">
        <f t="shared" si="127"/>
        <v>5.2061272682090414E-3</v>
      </c>
      <c r="NA13" s="165">
        <f t="shared" si="127"/>
        <v>5.1861388013016915E-3</v>
      </c>
      <c r="NB13" s="165">
        <f t="shared" si="127"/>
        <v>5.165444375970339E-3</v>
      </c>
      <c r="NC13" s="165">
        <f t="shared" si="127"/>
        <v>5.1440530672769011E-3</v>
      </c>
      <c r="ND13" s="165">
        <f t="shared" si="127"/>
        <v>5.1219742294802903E-3</v>
      </c>
      <c r="NE13" s="165">
        <f t="shared" si="127"/>
        <v>5.0992174892233975E-3</v>
      </c>
      <c r="NF13" s="165">
        <f t="shared" si="127"/>
        <v>5.0757927385429074E-3</v>
      </c>
      <c r="NG13" s="165">
        <f t="shared" si="127"/>
        <v>5.0517101277090552E-3</v>
      </c>
      <c r="NH13" s="165">
        <f t="shared" si="127"/>
        <v>5.0269800579025815E-3</v>
      </c>
      <c r="NI13" s="165">
        <f t="shared" si="127"/>
        <v>5.0016131737362426E-3</v>
      </c>
      <c r="NJ13" s="165">
        <f t="shared" si="127"/>
        <v>4.9756203556284434E-3</v>
      </c>
      <c r="NK13" s="165">
        <f t="shared" si="127"/>
        <v>4.9490127120365868E-3</v>
      </c>
      <c r="NL13" s="165">
        <f t="shared" si="127"/>
        <v>4.9218015715579121E-3</v>
      </c>
      <c r="NM13" s="165">
        <f t="shared" si="127"/>
        <v>4.8939984749056704E-3</v>
      </c>
      <c r="NN13" s="165">
        <f t="shared" si="127"/>
        <v>4.865615166768574E-3</v>
      </c>
      <c r="NO13" s="165">
        <f t="shared" si="127"/>
        <v>4.8366635875615365E-3</v>
      </c>
      <c r="NP13" s="165">
        <f t="shared" si="127"/>
        <v>4.807155865075804E-3</v>
      </c>
      <c r="NQ13" s="165">
        <f t="shared" si="127"/>
        <v>4.7771043060366239E-3</v>
      </c>
      <c r="NR13" s="165">
        <f t="shared" si="127"/>
        <v>4.746521387576641E-3</v>
      </c>
      <c r="NS13" s="165">
        <f t="shared" si="127"/>
        <v>4.7154197486332927E-3</v>
      </c>
      <c r="NT13" s="165">
        <f t="shared" si="127"/>
        <v>4.6838121812784288E-3</v>
      </c>
      <c r="NU13" s="165">
        <f t="shared" si="127"/>
        <v>4.6517116219884896E-3</v>
      </c>
      <c r="NV13" s="165">
        <f t="shared" si="127"/>
        <v>4.6191311428635026E-3</v>
      </c>
      <c r="NW13" s="165">
        <f t="shared" si="127"/>
        <v>4.5860839428032317E-3</v>
      </c>
      <c r="NX13" s="165">
        <f t="shared" si="127"/>
        <v>4.5525833386487304E-3</v>
      </c>
      <c r="NY13" s="165">
        <f t="shared" si="127"/>
        <v>4.5186427562975886E-3</v>
      </c>
      <c r="NZ13" s="165">
        <f t="shared" si="127"/>
        <v>4.4842757218011018E-3</v>
      </c>
      <c r="OA13" s="165">
        <f t="shared" si="127"/>
        <v>4.4494958524515541E-3</v>
      </c>
      <c r="OB13" s="165">
        <f t="shared" si="127"/>
        <v>4.414316847867761E-3</v>
      </c>
      <c r="OC13" s="165">
        <f t="shared" si="127"/>
        <v>4.3787524810869616E-3</v>
      </c>
      <c r="OD13" s="165">
        <f t="shared" si="127"/>
        <v>4.3428165896710648E-3</v>
      </c>
      <c r="OE13" s="165">
        <f t="shared" si="127"/>
        <v>4.3065230668352062E-3</v>
      </c>
      <c r="OF13" s="165">
        <f t="shared" si="127"/>
        <v>4.2698858526064474E-3</v>
      </c>
      <c r="OG13" s="165">
        <f t="shared" si="127"/>
        <v>4.2329189250203906E-3</v>
      </c>
      <c r="OH13" s="165">
        <f t="shared" si="127"/>
        <v>4.1956362913633484E-3</v>
      </c>
      <c r="OI13" s="165">
        <f t="shared" si="127"/>
        <v>4.1580519794676045E-3</v>
      </c>
      <c r="OJ13" s="165">
        <f t="shared" si="127"/>
        <v>4.1201800290672054E-3</v>
      </c>
      <c r="OK13" s="165">
        <f t="shared" si="127"/>
        <v>4.0820344832215479E-3</v>
      </c>
      <c r="OL13" s="165">
        <f t="shared" si="127"/>
        <v>4.0436293798139233E-3</v>
      </c>
      <c r="OM13" s="165">
        <f t="shared" si="127"/>
        <v>4.0049787431320396E-3</v>
      </c>
      <c r="ON13" s="165">
        <f t="shared" si="127"/>
        <v>3.966096575537357E-3</v>
      </c>
      <c r="OO13" s="165">
        <f t="shared" si="127"/>
        <v>3.9269968492299627E-3</v>
      </c>
      <c r="OP13" s="165">
        <f t="shared" si="127"/>
        <v>3.8876934981155044E-3</v>
      </c>
      <c r="OQ13" s="165">
        <f t="shared" si="127"/>
        <v>3.848200409780548E-3</v>
      </c>
      <c r="OR13" s="165">
        <f t="shared" si="127"/>
        <v>3.8085314175825657E-3</v>
      </c>
      <c r="OS13" s="165">
        <f t="shared" si="127"/>
        <v>3.7687002928605412E-3</v>
      </c>
      <c r="OT13" s="165">
        <f t="shared" si="127"/>
        <v>3.7287207372720156E-3</v>
      </c>
      <c r="OU13" s="165">
        <f t="shared" si="127"/>
        <v>3.6886063752622146E-3</v>
      </c>
      <c r="OV13" s="165">
        <f t="shared" si="127"/>
        <v>3.6483707466706604E-3</v>
      </c>
      <c r="OW13" s="165">
        <f t="shared" si="127"/>
        <v>3.6080272994805209E-3</v>
      </c>
      <c r="OX13" s="165">
        <f t="shared" si="127"/>
        <v>3.5675893827156885E-3</v>
      </c>
      <c r="OY13" s="165">
        <f t="shared" si="127"/>
        <v>3.5270702394904242E-3</v>
      </c>
      <c r="OZ13" s="165">
        <f t="shared" si="127"/>
        <v>3.4864830002161429E-3</v>
      </c>
      <c r="PA13" s="165">
        <f t="shared" si="127"/>
        <v>3.4458406759697272E-3</v>
      </c>
      <c r="PB13" s="165">
        <f t="shared" si="127"/>
        <v>3.4051561520275289E-3</v>
      </c>
      <c r="PC13" s="165">
        <f t="shared" si="127"/>
        <v>3.3644421815689934E-3</v>
      </c>
      <c r="PD13" s="165">
        <f t="shared" si="119"/>
        <v>3.3237113795536216E-3</v>
      </c>
      <c r="PE13" s="165">
        <f t="shared" si="109"/>
        <v>3.2829762167747496E-3</v>
      </c>
      <c r="PF13" s="165">
        <f t="shared" si="109"/>
        <v>3.2422490140934135E-3</v>
      </c>
      <c r="PG13" s="165">
        <f t="shared" si="109"/>
        <v>3.201541936855319E-3</v>
      </c>
      <c r="PH13" s="165">
        <f t="shared" si="109"/>
        <v>3.1608669894937244E-3</v>
      </c>
      <c r="PI13" s="165">
        <f t="shared" si="109"/>
        <v>3.1202360103208E-3</v>
      </c>
      <c r="PJ13" s="165">
        <f t="shared" si="109"/>
        <v>3.0796606665098045E-3</v>
      </c>
      <c r="PK13" s="165">
        <f t="shared" si="109"/>
        <v>3.0391524492701842E-3</v>
      </c>
      <c r="PL13" s="165">
        <f t="shared" si="109"/>
        <v>2.9987226692174797E-3</v>
      </c>
    </row>
    <row r="14" spans="1:429" hidden="1" x14ac:dyDescent="0.45">
      <c r="A14" s="4">
        <v>11</v>
      </c>
      <c r="B14" s="105"/>
      <c r="C14" s="113"/>
      <c r="D14" s="118" t="str">
        <f t="shared" si="110"/>
        <v/>
      </c>
      <c r="E14" s="91"/>
      <c r="F14" s="118" t="str">
        <f t="shared" si="111"/>
        <v/>
      </c>
      <c r="G14" s="113"/>
      <c r="H14" s="106"/>
      <c r="I14" s="120" t="str">
        <f t="shared" si="0"/>
        <v/>
      </c>
      <c r="J14" s="120" t="str">
        <f t="shared" si="1"/>
        <v/>
      </c>
      <c r="K14" s="71" t="str">
        <f t="shared" si="112"/>
        <v/>
      </c>
      <c r="L14" s="23"/>
      <c r="M14" s="55"/>
      <c r="N14" s="298"/>
      <c r="O14" s="72" t="str">
        <f>IF(AND(D14&gt;0,E14&gt;0,F14&gt;0),IF(ISBLANK(N14),IF(ISBLANK(L14),"",(F14-D14)*VLOOKUP(L14,VLookups!$A$4:$B$13,2,FALSE)),N14),"")</f>
        <v/>
      </c>
      <c r="P14" s="73" t="str">
        <f t="shared" si="2"/>
        <v/>
      </c>
      <c r="Q14" s="91"/>
      <c r="R14" s="265" t="str">
        <f>IF(AND(Q14&gt;0,E14&gt;0,NOT(O14="")),ABS(VLOOKUP($Q$1,VLookups!$A$43:$B$44,2,FALSE)-_xlfn.NORM.DIST(Q14,K14,O14,TRUE)),"")</f>
        <v/>
      </c>
      <c r="S14" s="90" t="str">
        <f>IF(AND($D14&gt;0,$E14&gt;0,$F14&gt;0,NOT(ISBLANK($L14))),_xlfn.NORM.INV(ABS(VLOOKUP($Q$1,VLookups!$A$43:$B$44,2,FALSE)-S$3),$K14,$O14),"")</f>
        <v/>
      </c>
      <c r="T14" s="89" t="str">
        <f>IF(AND($D14&gt;0,$E14&gt;0,$F14&gt;0,NOT(ISBLANK($L14))),_xlfn.NORM.INV(ABS(VLOOKUP($Q$1,VLookups!$A$43:$B$44,2,FALSE)-T$3),$K14,$O14),"")</f>
        <v/>
      </c>
      <c r="U14" s="90" t="str">
        <f>IF(AND($D14&gt;0,$E14&gt;0,$F14&gt;0,NOT(ISBLANK($L14))),_xlfn.NORM.INV(ABS(VLOOKUP($Q$1,VLookups!$A$43:$B$44,2,FALSE)-U$3),$K14,$O14),"")</f>
        <v/>
      </c>
      <c r="V14" s="89" t="str">
        <f>IF(AND($D14&gt;0,$E14&gt;0,$F14&gt;0,NOT(ISBLANK($L14))),_xlfn.NORM.INV(ABS(VLOOKUP($Q$1,VLookups!$A$43:$B$44,2,FALSE)-V$3),$K14,$O14),"")</f>
        <v/>
      </c>
      <c r="W14" s="90" t="str">
        <f>IF(AND($D14&gt;0,$E14&gt;0,$F14&gt;0,NOT(ISBLANK($L14))),_xlfn.NORM.INV(ABS(VLOOKUP($Q$1,VLookups!$A$43:$B$44,2,FALSE)-W$3),$K14,$O14),"")</f>
        <v/>
      </c>
      <c r="X14" s="89" t="str">
        <f>IF(AND($D14&gt;0,$E14&gt;0,$F14&gt;0,NOT(ISBLANK($L14))),_xlfn.NORM.INV(ABS(VLOOKUP($Q$1,VLookups!$A$43:$B$44,2,FALSE)-X$3),$K14,$O14),"")</f>
        <v/>
      </c>
      <c r="Y14" s="5"/>
      <c r="Z14" s="164" t="str">
        <f t="shared" si="113"/>
        <v/>
      </c>
      <c r="AA14" s="47" t="str">
        <f t="shared" si="114"/>
        <v/>
      </c>
      <c r="AB14" s="47" t="str">
        <f t="shared" ref="AB14:CM17" si="132">IF(ISNONTEXT($Z14),AC14-$Z14,"")</f>
        <v/>
      </c>
      <c r="AC14" s="47" t="str">
        <f t="shared" si="132"/>
        <v/>
      </c>
      <c r="AD14" s="47" t="str">
        <f t="shared" si="132"/>
        <v/>
      </c>
      <c r="AE14" s="47" t="str">
        <f t="shared" si="132"/>
        <v/>
      </c>
      <c r="AF14" s="47" t="str">
        <f t="shared" si="132"/>
        <v/>
      </c>
      <c r="AG14" s="47" t="str">
        <f t="shared" si="132"/>
        <v/>
      </c>
      <c r="AH14" s="47" t="str">
        <f t="shared" si="132"/>
        <v/>
      </c>
      <c r="AI14" s="47" t="str">
        <f t="shared" si="132"/>
        <v/>
      </c>
      <c r="AJ14" s="47" t="str">
        <f t="shared" si="132"/>
        <v/>
      </c>
      <c r="AK14" s="47" t="str">
        <f t="shared" si="132"/>
        <v/>
      </c>
      <c r="AL14" s="47" t="str">
        <f t="shared" si="132"/>
        <v/>
      </c>
      <c r="AM14" s="47" t="str">
        <f t="shared" si="132"/>
        <v/>
      </c>
      <c r="AN14" s="47" t="str">
        <f t="shared" si="132"/>
        <v/>
      </c>
      <c r="AO14" s="47" t="str">
        <f t="shared" si="132"/>
        <v/>
      </c>
      <c r="AP14" s="47" t="str">
        <f t="shared" si="132"/>
        <v/>
      </c>
      <c r="AQ14" s="47" t="str">
        <f t="shared" si="132"/>
        <v/>
      </c>
      <c r="AR14" s="47" t="str">
        <f t="shared" si="132"/>
        <v/>
      </c>
      <c r="AS14" s="47" t="str">
        <f t="shared" si="132"/>
        <v/>
      </c>
      <c r="AT14" s="47" t="str">
        <f t="shared" si="132"/>
        <v/>
      </c>
      <c r="AU14" s="47" t="str">
        <f t="shared" si="132"/>
        <v/>
      </c>
      <c r="AV14" s="47" t="str">
        <f t="shared" si="132"/>
        <v/>
      </c>
      <c r="AW14" s="47" t="str">
        <f t="shared" si="132"/>
        <v/>
      </c>
      <c r="AX14" s="47" t="str">
        <f t="shared" si="132"/>
        <v/>
      </c>
      <c r="AY14" s="47" t="str">
        <f t="shared" si="132"/>
        <v/>
      </c>
      <c r="AZ14" s="47" t="str">
        <f t="shared" si="132"/>
        <v/>
      </c>
      <c r="BA14" s="47" t="str">
        <f t="shared" si="132"/>
        <v/>
      </c>
      <c r="BB14" s="47" t="str">
        <f t="shared" si="132"/>
        <v/>
      </c>
      <c r="BC14" s="47" t="str">
        <f t="shared" si="132"/>
        <v/>
      </c>
      <c r="BD14" s="47" t="str">
        <f t="shared" si="132"/>
        <v/>
      </c>
      <c r="BE14" s="47" t="str">
        <f t="shared" si="132"/>
        <v/>
      </c>
      <c r="BF14" s="47" t="str">
        <f t="shared" si="132"/>
        <v/>
      </c>
      <c r="BG14" s="47" t="str">
        <f t="shared" si="132"/>
        <v/>
      </c>
      <c r="BH14" s="47" t="str">
        <f t="shared" si="132"/>
        <v/>
      </c>
      <c r="BI14" s="47" t="str">
        <f t="shared" si="132"/>
        <v/>
      </c>
      <c r="BJ14" s="47" t="str">
        <f t="shared" si="132"/>
        <v/>
      </c>
      <c r="BK14" s="47" t="str">
        <f t="shared" si="132"/>
        <v/>
      </c>
      <c r="BL14" s="47" t="str">
        <f t="shared" si="132"/>
        <v/>
      </c>
      <c r="BM14" s="47" t="str">
        <f t="shared" si="132"/>
        <v/>
      </c>
      <c r="BN14" s="47" t="str">
        <f t="shared" si="132"/>
        <v/>
      </c>
      <c r="BO14" s="47" t="str">
        <f t="shared" si="132"/>
        <v/>
      </c>
      <c r="BP14" s="47" t="str">
        <f t="shared" si="132"/>
        <v/>
      </c>
      <c r="BQ14" s="47" t="str">
        <f t="shared" si="132"/>
        <v/>
      </c>
      <c r="BR14" s="47" t="str">
        <f t="shared" si="132"/>
        <v/>
      </c>
      <c r="BS14" s="47" t="str">
        <f t="shared" si="132"/>
        <v/>
      </c>
      <c r="BT14" s="47" t="str">
        <f t="shared" si="132"/>
        <v/>
      </c>
      <c r="BU14" s="47" t="str">
        <f t="shared" si="132"/>
        <v/>
      </c>
      <c r="BV14" s="47" t="str">
        <f t="shared" si="132"/>
        <v/>
      </c>
      <c r="BW14" s="47" t="str">
        <f t="shared" si="132"/>
        <v/>
      </c>
      <c r="BX14" s="47" t="str">
        <f t="shared" si="132"/>
        <v/>
      </c>
      <c r="BY14" s="47" t="str">
        <f t="shared" si="132"/>
        <v/>
      </c>
      <c r="BZ14" s="47" t="str">
        <f t="shared" si="132"/>
        <v/>
      </c>
      <c r="CA14" s="47" t="str">
        <f t="shared" si="132"/>
        <v/>
      </c>
      <c r="CB14" s="47" t="str">
        <f t="shared" si="132"/>
        <v/>
      </c>
      <c r="CC14" s="47" t="str">
        <f t="shared" si="132"/>
        <v/>
      </c>
      <c r="CD14" s="47" t="str">
        <f t="shared" si="132"/>
        <v/>
      </c>
      <c r="CE14" s="47" t="str">
        <f t="shared" si="132"/>
        <v/>
      </c>
      <c r="CF14" s="47" t="str">
        <f t="shared" si="132"/>
        <v/>
      </c>
      <c r="CG14" s="47" t="str">
        <f t="shared" si="132"/>
        <v/>
      </c>
      <c r="CH14" s="47" t="str">
        <f t="shared" si="132"/>
        <v/>
      </c>
      <c r="CI14" s="47" t="str">
        <f t="shared" si="132"/>
        <v/>
      </c>
      <c r="CJ14" s="47" t="str">
        <f t="shared" si="132"/>
        <v/>
      </c>
      <c r="CK14" s="47" t="str">
        <f t="shared" si="132"/>
        <v/>
      </c>
      <c r="CL14" s="47" t="str">
        <f t="shared" si="132"/>
        <v/>
      </c>
      <c r="CM14" s="47" t="str">
        <f t="shared" si="132"/>
        <v/>
      </c>
      <c r="CN14" s="47" t="str">
        <f t="shared" si="128"/>
        <v/>
      </c>
      <c r="CO14" s="47" t="str">
        <f t="shared" si="128"/>
        <v/>
      </c>
      <c r="CP14" s="47" t="str">
        <f t="shared" si="128"/>
        <v/>
      </c>
      <c r="CQ14" s="47" t="str">
        <f t="shared" si="128"/>
        <v/>
      </c>
      <c r="CR14" s="47" t="str">
        <f t="shared" si="128"/>
        <v/>
      </c>
      <c r="CS14" s="47" t="str">
        <f t="shared" si="128"/>
        <v/>
      </c>
      <c r="CT14" s="47" t="str">
        <f t="shared" si="128"/>
        <v/>
      </c>
      <c r="CU14" s="47" t="str">
        <f t="shared" si="128"/>
        <v/>
      </c>
      <c r="CV14" s="47" t="str">
        <f t="shared" si="128"/>
        <v/>
      </c>
      <c r="CW14" s="47" t="str">
        <f t="shared" si="128"/>
        <v/>
      </c>
      <c r="CX14" s="47" t="str">
        <f t="shared" si="128"/>
        <v/>
      </c>
      <c r="CY14" s="47" t="str">
        <f t="shared" si="128"/>
        <v/>
      </c>
      <c r="CZ14" s="47" t="str">
        <f t="shared" si="128"/>
        <v/>
      </c>
      <c r="DA14" s="47" t="str">
        <f t="shared" si="128"/>
        <v/>
      </c>
      <c r="DB14" s="47" t="str">
        <f t="shared" si="128"/>
        <v/>
      </c>
      <c r="DC14" s="47" t="str">
        <f t="shared" si="128"/>
        <v/>
      </c>
      <c r="DD14" s="47" t="str">
        <f t="shared" si="128"/>
        <v/>
      </c>
      <c r="DE14" s="47" t="str">
        <f t="shared" si="128"/>
        <v/>
      </c>
      <c r="DF14" s="47" t="str">
        <f t="shared" si="128"/>
        <v/>
      </c>
      <c r="DG14" s="47" t="str">
        <f t="shared" si="128"/>
        <v/>
      </c>
      <c r="DH14" s="47" t="str">
        <f t="shared" si="128"/>
        <v/>
      </c>
      <c r="DI14" s="47" t="str">
        <f t="shared" si="128"/>
        <v/>
      </c>
      <c r="DJ14" s="47" t="str">
        <f t="shared" si="128"/>
        <v/>
      </c>
      <c r="DK14" s="47" t="str">
        <f t="shared" si="128"/>
        <v/>
      </c>
      <c r="DL14" s="47" t="str">
        <f t="shared" si="128"/>
        <v/>
      </c>
      <c r="DM14" s="47" t="str">
        <f t="shared" si="128"/>
        <v/>
      </c>
      <c r="DN14" s="47" t="str">
        <f t="shared" si="128"/>
        <v/>
      </c>
      <c r="DO14" s="47" t="str">
        <f t="shared" si="128"/>
        <v/>
      </c>
      <c r="DP14" s="47" t="str">
        <f t="shared" si="128"/>
        <v/>
      </c>
      <c r="DQ14" s="47" t="str">
        <f t="shared" si="128"/>
        <v/>
      </c>
      <c r="DR14" s="47" t="str">
        <f t="shared" si="128"/>
        <v/>
      </c>
      <c r="DS14" s="47" t="str">
        <f t="shared" si="128"/>
        <v/>
      </c>
      <c r="DT14" s="47" t="str">
        <f t="shared" si="128"/>
        <v/>
      </c>
      <c r="DU14" s="47" t="str">
        <f t="shared" si="128"/>
        <v/>
      </c>
      <c r="DV14" s="47" t="str">
        <f t="shared" si="128"/>
        <v/>
      </c>
      <c r="DW14" s="179" t="str">
        <f t="shared" si="115"/>
        <v/>
      </c>
      <c r="DX14" s="47" t="str">
        <f t="shared" si="5"/>
        <v/>
      </c>
      <c r="DY14" s="47" t="str">
        <f t="shared" si="6"/>
        <v/>
      </c>
      <c r="DZ14" s="47" t="str">
        <f t="shared" si="7"/>
        <v/>
      </c>
      <c r="EA14" s="47" t="str">
        <f t="shared" si="8"/>
        <v/>
      </c>
      <c r="EB14" s="47" t="str">
        <f t="shared" si="9"/>
        <v/>
      </c>
      <c r="EC14" s="47" t="str">
        <f t="shared" si="10"/>
        <v/>
      </c>
      <c r="ED14" s="47" t="str">
        <f t="shared" si="11"/>
        <v/>
      </c>
      <c r="EE14" s="47" t="str">
        <f t="shared" si="12"/>
        <v/>
      </c>
      <c r="EF14" s="47" t="str">
        <f t="shared" si="13"/>
        <v/>
      </c>
      <c r="EG14" s="47" t="str">
        <f t="shared" si="14"/>
        <v/>
      </c>
      <c r="EH14" s="47" t="str">
        <f t="shared" si="15"/>
        <v/>
      </c>
      <c r="EI14" s="47" t="str">
        <f t="shared" si="16"/>
        <v/>
      </c>
      <c r="EJ14" s="47" t="str">
        <f t="shared" si="17"/>
        <v/>
      </c>
      <c r="EK14" s="47" t="str">
        <f t="shared" si="18"/>
        <v/>
      </c>
      <c r="EL14" s="47" t="str">
        <f t="shared" si="19"/>
        <v/>
      </c>
      <c r="EM14" s="47" t="str">
        <f t="shared" si="20"/>
        <v/>
      </c>
      <c r="EN14" s="47" t="str">
        <f t="shared" si="21"/>
        <v/>
      </c>
      <c r="EO14" s="47" t="str">
        <f t="shared" si="22"/>
        <v/>
      </c>
      <c r="EP14" s="47" t="str">
        <f t="shared" si="23"/>
        <v/>
      </c>
      <c r="EQ14" s="47" t="str">
        <f t="shared" si="24"/>
        <v/>
      </c>
      <c r="ER14" s="47" t="str">
        <f t="shared" si="25"/>
        <v/>
      </c>
      <c r="ES14" s="47" t="str">
        <f t="shared" si="26"/>
        <v/>
      </c>
      <c r="ET14" s="47" t="str">
        <f t="shared" si="27"/>
        <v/>
      </c>
      <c r="EU14" s="47" t="str">
        <f t="shared" si="28"/>
        <v/>
      </c>
      <c r="EV14" s="47" t="str">
        <f t="shared" si="29"/>
        <v/>
      </c>
      <c r="EW14" s="47" t="str">
        <f t="shared" si="30"/>
        <v/>
      </c>
      <c r="EX14" s="47" t="str">
        <f t="shared" si="31"/>
        <v/>
      </c>
      <c r="EY14" s="47" t="str">
        <f t="shared" si="32"/>
        <v/>
      </c>
      <c r="EZ14" s="47" t="str">
        <f t="shared" si="33"/>
        <v/>
      </c>
      <c r="FA14" s="47" t="str">
        <f t="shared" si="34"/>
        <v/>
      </c>
      <c r="FB14" s="47" t="str">
        <f t="shared" si="35"/>
        <v/>
      </c>
      <c r="FC14" s="47" t="str">
        <f t="shared" si="36"/>
        <v/>
      </c>
      <c r="FD14" s="47" t="str">
        <f t="shared" si="37"/>
        <v/>
      </c>
      <c r="FE14" s="47" t="str">
        <f t="shared" si="38"/>
        <v/>
      </c>
      <c r="FF14" s="47" t="str">
        <f t="shared" si="39"/>
        <v/>
      </c>
      <c r="FG14" s="47" t="str">
        <f t="shared" si="40"/>
        <v/>
      </c>
      <c r="FH14" s="47" t="str">
        <f t="shared" si="41"/>
        <v/>
      </c>
      <c r="FI14" s="47" t="str">
        <f t="shared" si="42"/>
        <v/>
      </c>
      <c r="FJ14" s="47" t="str">
        <f t="shared" si="43"/>
        <v/>
      </c>
      <c r="FK14" s="47" t="str">
        <f t="shared" si="44"/>
        <v/>
      </c>
      <c r="FL14" s="47" t="str">
        <f t="shared" si="45"/>
        <v/>
      </c>
      <c r="FM14" s="47" t="str">
        <f t="shared" si="46"/>
        <v/>
      </c>
      <c r="FN14" s="47" t="str">
        <f t="shared" si="47"/>
        <v/>
      </c>
      <c r="FO14" s="47" t="str">
        <f t="shared" si="48"/>
        <v/>
      </c>
      <c r="FP14" s="47" t="str">
        <f t="shared" si="49"/>
        <v/>
      </c>
      <c r="FQ14" s="47" t="str">
        <f t="shared" si="50"/>
        <v/>
      </c>
      <c r="FR14" s="47" t="str">
        <f t="shared" si="51"/>
        <v/>
      </c>
      <c r="FS14" s="47" t="str">
        <f t="shared" si="52"/>
        <v/>
      </c>
      <c r="FT14" s="47" t="str">
        <f t="shared" si="53"/>
        <v/>
      </c>
      <c r="FU14" s="47" t="str">
        <f t="shared" si="54"/>
        <v/>
      </c>
      <c r="FV14" s="47" t="str">
        <f t="shared" si="55"/>
        <v/>
      </c>
      <c r="FW14" s="47" t="str">
        <f t="shared" si="56"/>
        <v/>
      </c>
      <c r="FX14" s="47" t="str">
        <f t="shared" si="57"/>
        <v/>
      </c>
      <c r="FY14" s="47" t="str">
        <f t="shared" si="58"/>
        <v/>
      </c>
      <c r="FZ14" s="47" t="str">
        <f t="shared" si="59"/>
        <v/>
      </c>
      <c r="GA14" s="47" t="str">
        <f t="shared" si="60"/>
        <v/>
      </c>
      <c r="GB14" s="47" t="str">
        <f t="shared" si="61"/>
        <v/>
      </c>
      <c r="GC14" s="47" t="str">
        <f t="shared" si="62"/>
        <v/>
      </c>
      <c r="GD14" s="47" t="str">
        <f t="shared" si="63"/>
        <v/>
      </c>
      <c r="GE14" s="47" t="str">
        <f t="shared" si="64"/>
        <v/>
      </c>
      <c r="GF14" s="47" t="str">
        <f t="shared" si="65"/>
        <v/>
      </c>
      <c r="GG14" s="47" t="str">
        <f t="shared" si="66"/>
        <v/>
      </c>
      <c r="GH14" s="47" t="str">
        <f t="shared" si="67"/>
        <v/>
      </c>
      <c r="GI14" s="47" t="str">
        <f t="shared" si="68"/>
        <v/>
      </c>
      <c r="GJ14" s="47" t="str">
        <f t="shared" si="69"/>
        <v/>
      </c>
      <c r="GK14" s="47" t="str">
        <f t="shared" si="70"/>
        <v/>
      </c>
      <c r="GL14" s="47" t="str">
        <f t="shared" si="71"/>
        <v/>
      </c>
      <c r="GM14" s="47" t="str">
        <f t="shared" si="72"/>
        <v/>
      </c>
      <c r="GN14" s="47" t="str">
        <f t="shared" si="73"/>
        <v/>
      </c>
      <c r="GO14" s="47" t="str">
        <f t="shared" si="74"/>
        <v/>
      </c>
      <c r="GP14" s="47" t="str">
        <f t="shared" si="75"/>
        <v/>
      </c>
      <c r="GQ14" s="47" t="str">
        <f t="shared" si="76"/>
        <v/>
      </c>
      <c r="GR14" s="47" t="str">
        <f t="shared" si="77"/>
        <v/>
      </c>
      <c r="GS14" s="47" t="str">
        <f t="shared" si="78"/>
        <v/>
      </c>
      <c r="GT14" s="47" t="str">
        <f t="shared" si="79"/>
        <v/>
      </c>
      <c r="GU14" s="47" t="str">
        <f t="shared" si="80"/>
        <v/>
      </c>
      <c r="GV14" s="47" t="str">
        <f t="shared" si="81"/>
        <v/>
      </c>
      <c r="GW14" s="47" t="str">
        <f t="shared" si="82"/>
        <v/>
      </c>
      <c r="GX14" s="47" t="str">
        <f t="shared" si="83"/>
        <v/>
      </c>
      <c r="GY14" s="47" t="str">
        <f t="shared" si="84"/>
        <v/>
      </c>
      <c r="GZ14" s="47" t="str">
        <f t="shared" si="85"/>
        <v/>
      </c>
      <c r="HA14" s="47" t="str">
        <f t="shared" si="86"/>
        <v/>
      </c>
      <c r="HB14" s="47" t="str">
        <f t="shared" si="87"/>
        <v/>
      </c>
      <c r="HC14" s="47" t="str">
        <f t="shared" si="88"/>
        <v/>
      </c>
      <c r="HD14" s="47" t="str">
        <f t="shared" si="89"/>
        <v/>
      </c>
      <c r="HE14" s="47" t="str">
        <f t="shared" si="90"/>
        <v/>
      </c>
      <c r="HF14" s="47" t="str">
        <f t="shared" si="91"/>
        <v/>
      </c>
      <c r="HG14" s="47" t="str">
        <f t="shared" si="92"/>
        <v/>
      </c>
      <c r="HH14" s="47" t="str">
        <f t="shared" si="93"/>
        <v/>
      </c>
      <c r="HI14" s="47" t="str">
        <f t="shared" si="94"/>
        <v/>
      </c>
      <c r="HJ14" s="47" t="str">
        <f t="shared" si="95"/>
        <v/>
      </c>
      <c r="HK14" s="47" t="str">
        <f t="shared" si="96"/>
        <v/>
      </c>
      <c r="HL14" s="47" t="str">
        <f t="shared" si="97"/>
        <v/>
      </c>
      <c r="HM14" s="47" t="str">
        <f t="shared" si="98"/>
        <v/>
      </c>
      <c r="HN14" s="47" t="str">
        <f t="shared" si="99"/>
        <v/>
      </c>
      <c r="HO14" s="47" t="str">
        <f t="shared" si="100"/>
        <v/>
      </c>
      <c r="HP14" s="47" t="str">
        <f t="shared" si="101"/>
        <v/>
      </c>
      <c r="HQ14" s="47" t="str">
        <f t="shared" si="102"/>
        <v/>
      </c>
      <c r="HR14" s="47" t="str">
        <f t="shared" si="103"/>
        <v/>
      </c>
      <c r="HS14" s="47" t="str">
        <f t="shared" si="104"/>
        <v/>
      </c>
      <c r="HT14" s="165" t="e">
        <f t="shared" si="105"/>
        <v>#N/A</v>
      </c>
      <c r="HU14" s="165" t="e">
        <f t="shared" si="129"/>
        <v>#N/A</v>
      </c>
      <c r="HV14" s="165" t="e">
        <f t="shared" si="129"/>
        <v>#N/A</v>
      </c>
      <c r="HW14" s="165" t="e">
        <f t="shared" si="129"/>
        <v>#N/A</v>
      </c>
      <c r="HX14" s="165" t="e">
        <f t="shared" si="125"/>
        <v>#N/A</v>
      </c>
      <c r="HY14" s="165" t="e">
        <f t="shared" si="125"/>
        <v>#N/A</v>
      </c>
      <c r="HZ14" s="165" t="e">
        <f t="shared" si="125"/>
        <v>#N/A</v>
      </c>
      <c r="IA14" s="165" t="e">
        <f t="shared" si="125"/>
        <v>#N/A</v>
      </c>
      <c r="IB14" s="165" t="e">
        <f t="shared" si="125"/>
        <v>#N/A</v>
      </c>
      <c r="IC14" s="165" t="e">
        <f t="shared" si="125"/>
        <v>#N/A</v>
      </c>
      <c r="ID14" s="165" t="e">
        <f t="shared" si="125"/>
        <v>#N/A</v>
      </c>
      <c r="IE14" s="165" t="e">
        <f t="shared" si="125"/>
        <v>#N/A</v>
      </c>
      <c r="IF14" s="165" t="e">
        <f t="shared" si="125"/>
        <v>#N/A</v>
      </c>
      <c r="IG14" s="165" t="e">
        <f t="shared" si="125"/>
        <v>#N/A</v>
      </c>
      <c r="IH14" s="165" t="e">
        <f t="shared" si="125"/>
        <v>#N/A</v>
      </c>
      <c r="II14" s="165" t="e">
        <f t="shared" si="125"/>
        <v>#N/A</v>
      </c>
      <c r="IJ14" s="165" t="e">
        <f t="shared" si="125"/>
        <v>#N/A</v>
      </c>
      <c r="IK14" s="165" t="e">
        <f t="shared" si="125"/>
        <v>#N/A</v>
      </c>
      <c r="IL14" s="165" t="e">
        <f t="shared" si="125"/>
        <v>#N/A</v>
      </c>
      <c r="IM14" s="165" t="e">
        <f t="shared" si="125"/>
        <v>#N/A</v>
      </c>
      <c r="IN14" s="165" t="e">
        <f t="shared" si="125"/>
        <v>#N/A</v>
      </c>
      <c r="IO14" s="165" t="e">
        <f t="shared" si="125"/>
        <v>#N/A</v>
      </c>
      <c r="IP14" s="165" t="e">
        <f t="shared" si="125"/>
        <v>#N/A</v>
      </c>
      <c r="IQ14" s="165" t="e">
        <f t="shared" si="125"/>
        <v>#N/A</v>
      </c>
      <c r="IR14" s="165" t="e">
        <f t="shared" si="125"/>
        <v>#N/A</v>
      </c>
      <c r="IS14" s="165" t="e">
        <f t="shared" si="125"/>
        <v>#N/A</v>
      </c>
      <c r="IT14" s="165" t="e">
        <f t="shared" si="125"/>
        <v>#N/A</v>
      </c>
      <c r="IU14" s="165" t="e">
        <f t="shared" si="125"/>
        <v>#N/A</v>
      </c>
      <c r="IV14" s="165" t="e">
        <f t="shared" si="125"/>
        <v>#N/A</v>
      </c>
      <c r="IW14" s="165" t="e">
        <f t="shared" si="125"/>
        <v>#N/A</v>
      </c>
      <c r="IX14" s="165" t="e">
        <f t="shared" si="125"/>
        <v>#N/A</v>
      </c>
      <c r="IY14" s="165" t="e">
        <f t="shared" si="125"/>
        <v>#N/A</v>
      </c>
      <c r="IZ14" s="165" t="e">
        <f t="shared" si="125"/>
        <v>#N/A</v>
      </c>
      <c r="JA14" s="165" t="e">
        <f t="shared" si="125"/>
        <v>#N/A</v>
      </c>
      <c r="JB14" s="165" t="e">
        <f t="shared" si="125"/>
        <v>#N/A</v>
      </c>
      <c r="JC14" s="165" t="e">
        <f t="shared" si="125"/>
        <v>#N/A</v>
      </c>
      <c r="JD14" s="165" t="e">
        <f t="shared" si="125"/>
        <v>#N/A</v>
      </c>
      <c r="JE14" s="165" t="e">
        <f t="shared" si="125"/>
        <v>#N/A</v>
      </c>
      <c r="JF14" s="165" t="e">
        <f t="shared" si="125"/>
        <v>#N/A</v>
      </c>
      <c r="JG14" s="165" t="e">
        <f t="shared" si="125"/>
        <v>#N/A</v>
      </c>
      <c r="JH14" s="165" t="e">
        <f t="shared" si="125"/>
        <v>#N/A</v>
      </c>
      <c r="JI14" s="165" t="e">
        <f t="shared" si="125"/>
        <v>#N/A</v>
      </c>
      <c r="JJ14" s="165" t="e">
        <f t="shared" si="125"/>
        <v>#N/A</v>
      </c>
      <c r="JK14" s="165" t="e">
        <f t="shared" si="125"/>
        <v>#N/A</v>
      </c>
      <c r="JL14" s="165" t="e">
        <f t="shared" si="125"/>
        <v>#N/A</v>
      </c>
      <c r="JM14" s="165" t="e">
        <f t="shared" si="125"/>
        <v>#N/A</v>
      </c>
      <c r="JN14" s="165" t="e">
        <f t="shared" si="125"/>
        <v>#N/A</v>
      </c>
      <c r="JO14" s="165" t="e">
        <f t="shared" si="125"/>
        <v>#N/A</v>
      </c>
      <c r="JP14" s="165" t="e">
        <f t="shared" si="125"/>
        <v>#N/A</v>
      </c>
      <c r="JQ14" s="165" t="e">
        <f t="shared" si="125"/>
        <v>#N/A</v>
      </c>
      <c r="JR14" s="165" t="e">
        <f t="shared" si="125"/>
        <v>#N/A</v>
      </c>
      <c r="JS14" s="165" t="e">
        <f t="shared" si="125"/>
        <v>#N/A</v>
      </c>
      <c r="JT14" s="165" t="e">
        <f t="shared" si="125"/>
        <v>#N/A</v>
      </c>
      <c r="JU14" s="165" t="e">
        <f t="shared" si="125"/>
        <v>#N/A</v>
      </c>
      <c r="JV14" s="165" t="e">
        <f t="shared" si="125"/>
        <v>#N/A</v>
      </c>
      <c r="JW14" s="165" t="e">
        <f t="shared" si="125"/>
        <v>#N/A</v>
      </c>
      <c r="JX14" s="165" t="e">
        <f t="shared" si="125"/>
        <v>#N/A</v>
      </c>
      <c r="JY14" s="165" t="e">
        <f t="shared" si="125"/>
        <v>#N/A</v>
      </c>
      <c r="JZ14" s="165" t="e">
        <f t="shared" si="125"/>
        <v>#N/A</v>
      </c>
      <c r="KA14" s="165" t="e">
        <f t="shared" si="125"/>
        <v>#N/A</v>
      </c>
      <c r="KB14" s="165" t="e">
        <f t="shared" si="125"/>
        <v>#N/A</v>
      </c>
      <c r="KC14" s="165" t="e">
        <f t="shared" si="125"/>
        <v>#N/A</v>
      </c>
      <c r="KD14" s="165" t="e">
        <f t="shared" si="125"/>
        <v>#N/A</v>
      </c>
      <c r="KE14" s="165" t="e">
        <f t="shared" si="125"/>
        <v>#N/A</v>
      </c>
      <c r="KF14" s="165" t="e">
        <f t="shared" si="117"/>
        <v>#N/A</v>
      </c>
      <c r="KG14" s="165" t="e">
        <f t="shared" si="130"/>
        <v>#N/A</v>
      </c>
      <c r="KH14" s="165" t="e">
        <f t="shared" si="130"/>
        <v>#N/A</v>
      </c>
      <c r="KI14" s="165" t="e">
        <f t="shared" si="130"/>
        <v>#N/A</v>
      </c>
      <c r="KJ14" s="165" t="e">
        <f t="shared" si="126"/>
        <v>#N/A</v>
      </c>
      <c r="KK14" s="165" t="e">
        <f t="shared" si="126"/>
        <v>#N/A</v>
      </c>
      <c r="KL14" s="165" t="e">
        <f t="shared" si="126"/>
        <v>#N/A</v>
      </c>
      <c r="KM14" s="165" t="e">
        <f t="shared" si="126"/>
        <v>#N/A</v>
      </c>
      <c r="KN14" s="165" t="e">
        <f t="shared" si="126"/>
        <v>#N/A</v>
      </c>
      <c r="KO14" s="165" t="e">
        <f t="shared" si="126"/>
        <v>#N/A</v>
      </c>
      <c r="KP14" s="165" t="e">
        <f t="shared" si="126"/>
        <v>#N/A</v>
      </c>
      <c r="KQ14" s="165" t="e">
        <f t="shared" si="126"/>
        <v>#N/A</v>
      </c>
      <c r="KR14" s="165" t="e">
        <f t="shared" si="126"/>
        <v>#N/A</v>
      </c>
      <c r="KS14" s="165" t="e">
        <f t="shared" si="126"/>
        <v>#N/A</v>
      </c>
      <c r="KT14" s="165" t="e">
        <f t="shared" si="126"/>
        <v>#N/A</v>
      </c>
      <c r="KU14" s="165" t="e">
        <f t="shared" si="126"/>
        <v>#N/A</v>
      </c>
      <c r="KV14" s="165" t="e">
        <f t="shared" si="126"/>
        <v>#N/A</v>
      </c>
      <c r="KW14" s="165" t="e">
        <f t="shared" si="126"/>
        <v>#N/A</v>
      </c>
      <c r="KX14" s="165" t="e">
        <f t="shared" si="126"/>
        <v>#N/A</v>
      </c>
      <c r="KY14" s="165" t="e">
        <f t="shared" si="126"/>
        <v>#N/A</v>
      </c>
      <c r="KZ14" s="165" t="e">
        <f t="shared" si="126"/>
        <v>#N/A</v>
      </c>
      <c r="LA14" s="165" t="e">
        <f t="shared" si="126"/>
        <v>#N/A</v>
      </c>
      <c r="LB14" s="165" t="e">
        <f t="shared" si="126"/>
        <v>#N/A</v>
      </c>
      <c r="LC14" s="165" t="e">
        <f t="shared" si="126"/>
        <v>#N/A</v>
      </c>
      <c r="LD14" s="165" t="e">
        <f t="shared" si="126"/>
        <v>#N/A</v>
      </c>
      <c r="LE14" s="165" t="e">
        <f t="shared" si="126"/>
        <v>#N/A</v>
      </c>
      <c r="LF14" s="165" t="e">
        <f t="shared" si="126"/>
        <v>#N/A</v>
      </c>
      <c r="LG14" s="165" t="e">
        <f t="shared" si="126"/>
        <v>#N/A</v>
      </c>
      <c r="LH14" s="165" t="e">
        <f t="shared" si="126"/>
        <v>#N/A</v>
      </c>
      <c r="LI14" s="165" t="e">
        <f t="shared" si="126"/>
        <v>#N/A</v>
      </c>
      <c r="LJ14" s="165" t="e">
        <f t="shared" si="126"/>
        <v>#N/A</v>
      </c>
      <c r="LK14" s="165" t="e">
        <f t="shared" si="126"/>
        <v>#N/A</v>
      </c>
      <c r="LL14" s="165" t="e">
        <f t="shared" si="126"/>
        <v>#N/A</v>
      </c>
      <c r="LM14" s="165" t="e">
        <f t="shared" si="126"/>
        <v>#N/A</v>
      </c>
      <c r="LN14" s="165" t="e">
        <f t="shared" si="126"/>
        <v>#N/A</v>
      </c>
      <c r="LO14" s="165" t="e">
        <f t="shared" si="126"/>
        <v>#N/A</v>
      </c>
      <c r="LP14" s="165" t="e">
        <f t="shared" si="126"/>
        <v>#N/A</v>
      </c>
      <c r="LQ14" s="165" t="e">
        <f t="shared" si="126"/>
        <v>#N/A</v>
      </c>
      <c r="LR14" s="165" t="e">
        <f t="shared" si="126"/>
        <v>#N/A</v>
      </c>
      <c r="LS14" s="165" t="e">
        <f t="shared" si="126"/>
        <v>#N/A</v>
      </c>
      <c r="LT14" s="165" t="e">
        <f t="shared" si="126"/>
        <v>#N/A</v>
      </c>
      <c r="LU14" s="165" t="e">
        <f t="shared" si="126"/>
        <v>#N/A</v>
      </c>
      <c r="LV14" s="165" t="e">
        <f t="shared" si="126"/>
        <v>#N/A</v>
      </c>
      <c r="LW14" s="165" t="e">
        <f t="shared" si="126"/>
        <v>#N/A</v>
      </c>
      <c r="LX14" s="165" t="e">
        <f t="shared" si="126"/>
        <v>#N/A</v>
      </c>
      <c r="LY14" s="165" t="e">
        <f t="shared" si="126"/>
        <v>#N/A</v>
      </c>
      <c r="LZ14" s="165" t="e">
        <f t="shared" si="126"/>
        <v>#N/A</v>
      </c>
      <c r="MA14" s="165" t="e">
        <f t="shared" si="126"/>
        <v>#N/A</v>
      </c>
      <c r="MB14" s="165" t="e">
        <f t="shared" si="126"/>
        <v>#N/A</v>
      </c>
      <c r="MC14" s="165" t="e">
        <f t="shared" si="126"/>
        <v>#N/A</v>
      </c>
      <c r="MD14" s="165" t="e">
        <f t="shared" si="126"/>
        <v>#N/A</v>
      </c>
      <c r="ME14" s="165" t="e">
        <f t="shared" si="126"/>
        <v>#N/A</v>
      </c>
      <c r="MF14" s="165" t="e">
        <f t="shared" si="126"/>
        <v>#N/A</v>
      </c>
      <c r="MG14" s="165" t="e">
        <f t="shared" si="126"/>
        <v>#N/A</v>
      </c>
      <c r="MH14" s="165" t="e">
        <f t="shared" si="126"/>
        <v>#N/A</v>
      </c>
      <c r="MI14" s="165" t="e">
        <f t="shared" si="126"/>
        <v>#N/A</v>
      </c>
      <c r="MJ14" s="165" t="e">
        <f t="shared" si="126"/>
        <v>#N/A</v>
      </c>
      <c r="MK14" s="165" t="e">
        <f t="shared" si="126"/>
        <v>#N/A</v>
      </c>
      <c r="ML14" s="165" t="e">
        <f t="shared" si="126"/>
        <v>#N/A</v>
      </c>
      <c r="MM14" s="165" t="e">
        <f t="shared" si="126"/>
        <v>#N/A</v>
      </c>
      <c r="MN14" s="165" t="e">
        <f t="shared" si="126"/>
        <v>#N/A</v>
      </c>
      <c r="MO14" s="165" t="e">
        <f t="shared" si="126"/>
        <v>#N/A</v>
      </c>
      <c r="MP14" s="165" t="e">
        <f t="shared" si="126"/>
        <v>#N/A</v>
      </c>
      <c r="MQ14" s="165" t="e">
        <f t="shared" si="126"/>
        <v>#N/A</v>
      </c>
      <c r="MR14" s="165" t="e">
        <f t="shared" si="118"/>
        <v>#N/A</v>
      </c>
      <c r="MS14" s="165" t="e">
        <f t="shared" si="131"/>
        <v>#N/A</v>
      </c>
      <c r="MT14" s="165" t="e">
        <f t="shared" si="131"/>
        <v>#N/A</v>
      </c>
      <c r="MU14" s="165" t="e">
        <f t="shared" si="131"/>
        <v>#N/A</v>
      </c>
      <c r="MV14" s="165" t="e">
        <f t="shared" si="127"/>
        <v>#N/A</v>
      </c>
      <c r="MW14" s="165" t="e">
        <f t="shared" si="127"/>
        <v>#N/A</v>
      </c>
      <c r="MX14" s="165" t="e">
        <f t="shared" si="127"/>
        <v>#N/A</v>
      </c>
      <c r="MY14" s="165" t="e">
        <f t="shared" si="127"/>
        <v>#N/A</v>
      </c>
      <c r="MZ14" s="165" t="e">
        <f t="shared" si="127"/>
        <v>#N/A</v>
      </c>
      <c r="NA14" s="165" t="e">
        <f t="shared" si="127"/>
        <v>#N/A</v>
      </c>
      <c r="NB14" s="165" t="e">
        <f t="shared" si="127"/>
        <v>#N/A</v>
      </c>
      <c r="NC14" s="165" t="e">
        <f t="shared" si="127"/>
        <v>#N/A</v>
      </c>
      <c r="ND14" s="165" t="e">
        <f t="shared" si="127"/>
        <v>#N/A</v>
      </c>
      <c r="NE14" s="165" t="e">
        <f t="shared" si="127"/>
        <v>#N/A</v>
      </c>
      <c r="NF14" s="165" t="e">
        <f t="shared" si="127"/>
        <v>#N/A</v>
      </c>
      <c r="NG14" s="165" t="e">
        <f t="shared" si="127"/>
        <v>#N/A</v>
      </c>
      <c r="NH14" s="165" t="e">
        <f t="shared" si="127"/>
        <v>#N/A</v>
      </c>
      <c r="NI14" s="165" t="e">
        <f t="shared" si="127"/>
        <v>#N/A</v>
      </c>
      <c r="NJ14" s="165" t="e">
        <f t="shared" si="127"/>
        <v>#N/A</v>
      </c>
      <c r="NK14" s="165" t="e">
        <f t="shared" si="127"/>
        <v>#N/A</v>
      </c>
      <c r="NL14" s="165" t="e">
        <f t="shared" si="127"/>
        <v>#N/A</v>
      </c>
      <c r="NM14" s="165" t="e">
        <f t="shared" si="127"/>
        <v>#N/A</v>
      </c>
      <c r="NN14" s="165" t="e">
        <f t="shared" si="127"/>
        <v>#N/A</v>
      </c>
      <c r="NO14" s="165" t="e">
        <f t="shared" si="127"/>
        <v>#N/A</v>
      </c>
      <c r="NP14" s="165" t="e">
        <f t="shared" si="127"/>
        <v>#N/A</v>
      </c>
      <c r="NQ14" s="165" t="e">
        <f t="shared" si="127"/>
        <v>#N/A</v>
      </c>
      <c r="NR14" s="165" t="e">
        <f t="shared" si="127"/>
        <v>#N/A</v>
      </c>
      <c r="NS14" s="165" t="e">
        <f t="shared" si="127"/>
        <v>#N/A</v>
      </c>
      <c r="NT14" s="165" t="e">
        <f t="shared" si="127"/>
        <v>#N/A</v>
      </c>
      <c r="NU14" s="165" t="e">
        <f t="shared" si="127"/>
        <v>#N/A</v>
      </c>
      <c r="NV14" s="165" t="e">
        <f t="shared" si="127"/>
        <v>#N/A</v>
      </c>
      <c r="NW14" s="165" t="e">
        <f t="shared" si="127"/>
        <v>#N/A</v>
      </c>
      <c r="NX14" s="165" t="e">
        <f t="shared" si="127"/>
        <v>#N/A</v>
      </c>
      <c r="NY14" s="165" t="e">
        <f t="shared" si="127"/>
        <v>#N/A</v>
      </c>
      <c r="NZ14" s="165" t="e">
        <f t="shared" si="127"/>
        <v>#N/A</v>
      </c>
      <c r="OA14" s="165" t="e">
        <f t="shared" si="127"/>
        <v>#N/A</v>
      </c>
      <c r="OB14" s="165" t="e">
        <f t="shared" si="127"/>
        <v>#N/A</v>
      </c>
      <c r="OC14" s="165" t="e">
        <f t="shared" si="127"/>
        <v>#N/A</v>
      </c>
      <c r="OD14" s="165" t="e">
        <f t="shared" si="127"/>
        <v>#N/A</v>
      </c>
      <c r="OE14" s="165" t="e">
        <f t="shared" si="127"/>
        <v>#N/A</v>
      </c>
      <c r="OF14" s="165" t="e">
        <f t="shared" si="127"/>
        <v>#N/A</v>
      </c>
      <c r="OG14" s="165" t="e">
        <f t="shared" si="127"/>
        <v>#N/A</v>
      </c>
      <c r="OH14" s="165" t="e">
        <f t="shared" si="127"/>
        <v>#N/A</v>
      </c>
      <c r="OI14" s="165" t="e">
        <f t="shared" si="127"/>
        <v>#N/A</v>
      </c>
      <c r="OJ14" s="165" t="e">
        <f t="shared" si="127"/>
        <v>#N/A</v>
      </c>
      <c r="OK14" s="165" t="e">
        <f t="shared" si="127"/>
        <v>#N/A</v>
      </c>
      <c r="OL14" s="165" t="e">
        <f t="shared" si="127"/>
        <v>#N/A</v>
      </c>
      <c r="OM14" s="165" t="e">
        <f t="shared" si="127"/>
        <v>#N/A</v>
      </c>
      <c r="ON14" s="165" t="e">
        <f t="shared" si="127"/>
        <v>#N/A</v>
      </c>
      <c r="OO14" s="165" t="e">
        <f t="shared" si="127"/>
        <v>#N/A</v>
      </c>
      <c r="OP14" s="165" t="e">
        <f t="shared" si="127"/>
        <v>#N/A</v>
      </c>
      <c r="OQ14" s="165" t="e">
        <f t="shared" si="127"/>
        <v>#N/A</v>
      </c>
      <c r="OR14" s="165" t="e">
        <f t="shared" si="127"/>
        <v>#N/A</v>
      </c>
      <c r="OS14" s="165" t="e">
        <f t="shared" si="127"/>
        <v>#N/A</v>
      </c>
      <c r="OT14" s="165" t="e">
        <f t="shared" si="127"/>
        <v>#N/A</v>
      </c>
      <c r="OU14" s="165" t="e">
        <f t="shared" si="127"/>
        <v>#N/A</v>
      </c>
      <c r="OV14" s="165" t="e">
        <f t="shared" si="127"/>
        <v>#N/A</v>
      </c>
      <c r="OW14" s="165" t="e">
        <f t="shared" si="127"/>
        <v>#N/A</v>
      </c>
      <c r="OX14" s="165" t="e">
        <f t="shared" si="127"/>
        <v>#N/A</v>
      </c>
      <c r="OY14" s="165" t="e">
        <f t="shared" si="127"/>
        <v>#N/A</v>
      </c>
      <c r="OZ14" s="165" t="e">
        <f t="shared" si="127"/>
        <v>#N/A</v>
      </c>
      <c r="PA14" s="165" t="e">
        <f t="shared" si="127"/>
        <v>#N/A</v>
      </c>
      <c r="PB14" s="165" t="e">
        <f t="shared" si="127"/>
        <v>#N/A</v>
      </c>
      <c r="PC14" s="165" t="e">
        <f t="shared" si="127"/>
        <v>#N/A</v>
      </c>
      <c r="PD14" s="165" t="e">
        <f t="shared" si="119"/>
        <v>#N/A</v>
      </c>
      <c r="PE14" s="165" t="e">
        <f t="shared" si="109"/>
        <v>#N/A</v>
      </c>
      <c r="PF14" s="165" t="e">
        <f t="shared" si="109"/>
        <v>#N/A</v>
      </c>
      <c r="PG14" s="165" t="e">
        <f t="shared" si="109"/>
        <v>#N/A</v>
      </c>
      <c r="PH14" s="165" t="e">
        <f t="shared" si="109"/>
        <v>#N/A</v>
      </c>
      <c r="PI14" s="165" t="e">
        <f t="shared" si="109"/>
        <v>#N/A</v>
      </c>
      <c r="PJ14" s="165" t="e">
        <f t="shared" si="109"/>
        <v>#N/A</v>
      </c>
      <c r="PK14" s="165" t="e">
        <f t="shared" si="109"/>
        <v>#N/A</v>
      </c>
      <c r="PL14" s="165" t="e">
        <f t="shared" si="109"/>
        <v>#N/A</v>
      </c>
    </row>
    <row r="15" spans="1:429" hidden="1" x14ac:dyDescent="0.45">
      <c r="A15" s="4">
        <v>12</v>
      </c>
      <c r="B15" s="105"/>
      <c r="C15" s="113"/>
      <c r="D15" s="118" t="str">
        <f t="shared" si="110"/>
        <v/>
      </c>
      <c r="E15" s="91"/>
      <c r="F15" s="118" t="str">
        <f t="shared" si="111"/>
        <v/>
      </c>
      <c r="G15" s="113"/>
      <c r="H15" s="106"/>
      <c r="I15" s="120" t="str">
        <f t="shared" si="0"/>
        <v/>
      </c>
      <c r="J15" s="120" t="str">
        <f t="shared" si="1"/>
        <v/>
      </c>
      <c r="K15" s="71" t="str">
        <f t="shared" si="112"/>
        <v/>
      </c>
      <c r="L15" s="23"/>
      <c r="M15" s="55"/>
      <c r="N15" s="298"/>
      <c r="O15" s="72" t="str">
        <f>IF(AND(D15&gt;0,E15&gt;0,F15&gt;0),IF(ISBLANK(N15),IF(ISBLANK(L15),"",(F15-D15)*VLOOKUP(L15,VLookups!$A$4:$B$13,2,FALSE)),N15),"")</f>
        <v/>
      </c>
      <c r="P15" s="73" t="str">
        <f t="shared" si="2"/>
        <v/>
      </c>
      <c r="Q15" s="91"/>
      <c r="R15" s="265" t="str">
        <f>IF(AND(Q15&gt;0,E15&gt;0,NOT(O15="")),ABS(VLOOKUP($Q$1,VLookups!$A$43:$B$44,2,FALSE)-_xlfn.NORM.DIST(Q15,K15,O15,TRUE)),"")</f>
        <v/>
      </c>
      <c r="S15" s="90" t="str">
        <f>IF(AND($D15&gt;0,$E15&gt;0,$F15&gt;0,NOT(ISBLANK($L15))),_xlfn.NORM.INV(ABS(VLOOKUP($Q$1,VLookups!$A$43:$B$44,2,FALSE)-S$3),$K15,$O15),"")</f>
        <v/>
      </c>
      <c r="T15" s="89" t="str">
        <f>IF(AND($D15&gt;0,$E15&gt;0,$F15&gt;0,NOT(ISBLANK($L15))),_xlfn.NORM.INV(ABS(VLOOKUP($Q$1,VLookups!$A$43:$B$44,2,FALSE)-T$3),$K15,$O15),"")</f>
        <v/>
      </c>
      <c r="U15" s="90" t="str">
        <f>IF(AND($D15&gt;0,$E15&gt;0,$F15&gt;0,NOT(ISBLANK($L15))),_xlfn.NORM.INV(ABS(VLOOKUP($Q$1,VLookups!$A$43:$B$44,2,FALSE)-U$3),$K15,$O15),"")</f>
        <v/>
      </c>
      <c r="V15" s="89" t="str">
        <f>IF(AND($D15&gt;0,$E15&gt;0,$F15&gt;0,NOT(ISBLANK($L15))),_xlfn.NORM.INV(ABS(VLOOKUP($Q$1,VLookups!$A$43:$B$44,2,FALSE)-V$3),$K15,$O15),"")</f>
        <v/>
      </c>
      <c r="W15" s="90" t="str">
        <f>IF(AND($D15&gt;0,$E15&gt;0,$F15&gt;0,NOT(ISBLANK($L15))),_xlfn.NORM.INV(ABS(VLOOKUP($Q$1,VLookups!$A$43:$B$44,2,FALSE)-W$3),$K15,$O15),"")</f>
        <v/>
      </c>
      <c r="X15" s="89" t="str">
        <f>IF(AND($D15&gt;0,$E15&gt;0,$F15&gt;0,NOT(ISBLANK($L15))),_xlfn.NORM.INV(ABS(VLOOKUP($Q$1,VLookups!$A$43:$B$44,2,FALSE)-X$3),$K15,$O15),"")</f>
        <v/>
      </c>
      <c r="Y15" s="5"/>
      <c r="Z15" s="164" t="str">
        <f t="shared" si="113"/>
        <v/>
      </c>
      <c r="AA15" s="47" t="str">
        <f t="shared" si="114"/>
        <v/>
      </c>
      <c r="AB15" s="47" t="str">
        <f t="shared" si="132"/>
        <v/>
      </c>
      <c r="AC15" s="47" t="str">
        <f t="shared" si="132"/>
        <v/>
      </c>
      <c r="AD15" s="47" t="str">
        <f t="shared" si="132"/>
        <v/>
      </c>
      <c r="AE15" s="47" t="str">
        <f t="shared" si="132"/>
        <v/>
      </c>
      <c r="AF15" s="47" t="str">
        <f t="shared" si="132"/>
        <v/>
      </c>
      <c r="AG15" s="47" t="str">
        <f t="shared" si="132"/>
        <v/>
      </c>
      <c r="AH15" s="47" t="str">
        <f t="shared" si="132"/>
        <v/>
      </c>
      <c r="AI15" s="47" t="str">
        <f t="shared" si="132"/>
        <v/>
      </c>
      <c r="AJ15" s="47" t="str">
        <f t="shared" si="132"/>
        <v/>
      </c>
      <c r="AK15" s="47" t="str">
        <f t="shared" si="132"/>
        <v/>
      </c>
      <c r="AL15" s="47" t="str">
        <f t="shared" si="132"/>
        <v/>
      </c>
      <c r="AM15" s="47" t="str">
        <f t="shared" si="132"/>
        <v/>
      </c>
      <c r="AN15" s="47" t="str">
        <f t="shared" si="132"/>
        <v/>
      </c>
      <c r="AO15" s="47" t="str">
        <f t="shared" si="132"/>
        <v/>
      </c>
      <c r="AP15" s="47" t="str">
        <f t="shared" si="132"/>
        <v/>
      </c>
      <c r="AQ15" s="47" t="str">
        <f t="shared" si="132"/>
        <v/>
      </c>
      <c r="AR15" s="47" t="str">
        <f t="shared" si="132"/>
        <v/>
      </c>
      <c r="AS15" s="47" t="str">
        <f t="shared" si="132"/>
        <v/>
      </c>
      <c r="AT15" s="47" t="str">
        <f t="shared" si="132"/>
        <v/>
      </c>
      <c r="AU15" s="47" t="str">
        <f t="shared" si="132"/>
        <v/>
      </c>
      <c r="AV15" s="47" t="str">
        <f t="shared" si="132"/>
        <v/>
      </c>
      <c r="AW15" s="47" t="str">
        <f t="shared" si="132"/>
        <v/>
      </c>
      <c r="AX15" s="47" t="str">
        <f t="shared" si="132"/>
        <v/>
      </c>
      <c r="AY15" s="47" t="str">
        <f t="shared" si="132"/>
        <v/>
      </c>
      <c r="AZ15" s="47" t="str">
        <f t="shared" si="132"/>
        <v/>
      </c>
      <c r="BA15" s="47" t="str">
        <f t="shared" si="132"/>
        <v/>
      </c>
      <c r="BB15" s="47" t="str">
        <f t="shared" si="132"/>
        <v/>
      </c>
      <c r="BC15" s="47" t="str">
        <f t="shared" si="132"/>
        <v/>
      </c>
      <c r="BD15" s="47" t="str">
        <f t="shared" si="132"/>
        <v/>
      </c>
      <c r="BE15" s="47" t="str">
        <f t="shared" si="132"/>
        <v/>
      </c>
      <c r="BF15" s="47" t="str">
        <f t="shared" si="132"/>
        <v/>
      </c>
      <c r="BG15" s="47" t="str">
        <f t="shared" si="132"/>
        <v/>
      </c>
      <c r="BH15" s="47" t="str">
        <f t="shared" si="132"/>
        <v/>
      </c>
      <c r="BI15" s="47" t="str">
        <f t="shared" si="132"/>
        <v/>
      </c>
      <c r="BJ15" s="47" t="str">
        <f t="shared" si="132"/>
        <v/>
      </c>
      <c r="BK15" s="47" t="str">
        <f t="shared" si="132"/>
        <v/>
      </c>
      <c r="BL15" s="47" t="str">
        <f t="shared" si="132"/>
        <v/>
      </c>
      <c r="BM15" s="47" t="str">
        <f t="shared" si="132"/>
        <v/>
      </c>
      <c r="BN15" s="47" t="str">
        <f t="shared" si="132"/>
        <v/>
      </c>
      <c r="BO15" s="47" t="str">
        <f t="shared" si="132"/>
        <v/>
      </c>
      <c r="BP15" s="47" t="str">
        <f t="shared" si="132"/>
        <v/>
      </c>
      <c r="BQ15" s="47" t="str">
        <f t="shared" si="132"/>
        <v/>
      </c>
      <c r="BR15" s="47" t="str">
        <f t="shared" si="132"/>
        <v/>
      </c>
      <c r="BS15" s="47" t="str">
        <f t="shared" si="132"/>
        <v/>
      </c>
      <c r="BT15" s="47" t="str">
        <f t="shared" si="132"/>
        <v/>
      </c>
      <c r="BU15" s="47" t="str">
        <f t="shared" si="132"/>
        <v/>
      </c>
      <c r="BV15" s="47" t="str">
        <f t="shared" si="132"/>
        <v/>
      </c>
      <c r="BW15" s="47" t="str">
        <f t="shared" si="132"/>
        <v/>
      </c>
      <c r="BX15" s="47" t="str">
        <f t="shared" si="132"/>
        <v/>
      </c>
      <c r="BY15" s="47" t="str">
        <f t="shared" si="132"/>
        <v/>
      </c>
      <c r="BZ15" s="47" t="str">
        <f t="shared" si="132"/>
        <v/>
      </c>
      <c r="CA15" s="47" t="str">
        <f t="shared" si="132"/>
        <v/>
      </c>
      <c r="CB15" s="47" t="str">
        <f t="shared" si="132"/>
        <v/>
      </c>
      <c r="CC15" s="47" t="str">
        <f t="shared" si="132"/>
        <v/>
      </c>
      <c r="CD15" s="47" t="str">
        <f t="shared" si="132"/>
        <v/>
      </c>
      <c r="CE15" s="47" t="str">
        <f t="shared" si="132"/>
        <v/>
      </c>
      <c r="CF15" s="47" t="str">
        <f t="shared" si="132"/>
        <v/>
      </c>
      <c r="CG15" s="47" t="str">
        <f t="shared" si="132"/>
        <v/>
      </c>
      <c r="CH15" s="47" t="str">
        <f t="shared" si="132"/>
        <v/>
      </c>
      <c r="CI15" s="47" t="str">
        <f t="shared" si="132"/>
        <v/>
      </c>
      <c r="CJ15" s="47" t="str">
        <f t="shared" si="132"/>
        <v/>
      </c>
      <c r="CK15" s="47" t="str">
        <f t="shared" si="132"/>
        <v/>
      </c>
      <c r="CL15" s="47" t="str">
        <f t="shared" si="132"/>
        <v/>
      </c>
      <c r="CM15" s="47" t="str">
        <f t="shared" si="132"/>
        <v/>
      </c>
      <c r="CN15" s="47" t="str">
        <f t="shared" si="128"/>
        <v/>
      </c>
      <c r="CO15" s="47" t="str">
        <f t="shared" si="128"/>
        <v/>
      </c>
      <c r="CP15" s="47" t="str">
        <f t="shared" si="128"/>
        <v/>
      </c>
      <c r="CQ15" s="47" t="str">
        <f t="shared" si="128"/>
        <v/>
      </c>
      <c r="CR15" s="47" t="str">
        <f t="shared" si="128"/>
        <v/>
      </c>
      <c r="CS15" s="47" t="str">
        <f t="shared" si="128"/>
        <v/>
      </c>
      <c r="CT15" s="47" t="str">
        <f t="shared" si="128"/>
        <v/>
      </c>
      <c r="CU15" s="47" t="str">
        <f t="shared" si="128"/>
        <v/>
      </c>
      <c r="CV15" s="47" t="str">
        <f t="shared" si="128"/>
        <v/>
      </c>
      <c r="CW15" s="47" t="str">
        <f t="shared" si="128"/>
        <v/>
      </c>
      <c r="CX15" s="47" t="str">
        <f t="shared" si="128"/>
        <v/>
      </c>
      <c r="CY15" s="47" t="str">
        <f t="shared" si="128"/>
        <v/>
      </c>
      <c r="CZ15" s="47" t="str">
        <f t="shared" si="128"/>
        <v/>
      </c>
      <c r="DA15" s="47" t="str">
        <f t="shared" si="128"/>
        <v/>
      </c>
      <c r="DB15" s="47" t="str">
        <f t="shared" si="128"/>
        <v/>
      </c>
      <c r="DC15" s="47" t="str">
        <f t="shared" si="128"/>
        <v/>
      </c>
      <c r="DD15" s="47" t="str">
        <f t="shared" si="128"/>
        <v/>
      </c>
      <c r="DE15" s="47" t="str">
        <f t="shared" si="128"/>
        <v/>
      </c>
      <c r="DF15" s="47" t="str">
        <f t="shared" si="128"/>
        <v/>
      </c>
      <c r="DG15" s="47" t="str">
        <f t="shared" si="128"/>
        <v/>
      </c>
      <c r="DH15" s="47" t="str">
        <f t="shared" si="128"/>
        <v/>
      </c>
      <c r="DI15" s="47" t="str">
        <f t="shared" si="128"/>
        <v/>
      </c>
      <c r="DJ15" s="47" t="str">
        <f t="shared" si="128"/>
        <v/>
      </c>
      <c r="DK15" s="47" t="str">
        <f t="shared" si="128"/>
        <v/>
      </c>
      <c r="DL15" s="47" t="str">
        <f t="shared" si="128"/>
        <v/>
      </c>
      <c r="DM15" s="47" t="str">
        <f t="shared" si="128"/>
        <v/>
      </c>
      <c r="DN15" s="47" t="str">
        <f t="shared" si="128"/>
        <v/>
      </c>
      <c r="DO15" s="47" t="str">
        <f t="shared" si="128"/>
        <v/>
      </c>
      <c r="DP15" s="47" t="str">
        <f t="shared" si="128"/>
        <v/>
      </c>
      <c r="DQ15" s="47" t="str">
        <f t="shared" si="128"/>
        <v/>
      </c>
      <c r="DR15" s="47" t="str">
        <f t="shared" si="128"/>
        <v/>
      </c>
      <c r="DS15" s="47" t="str">
        <f t="shared" si="128"/>
        <v/>
      </c>
      <c r="DT15" s="47" t="str">
        <f t="shared" si="128"/>
        <v/>
      </c>
      <c r="DU15" s="47" t="str">
        <f t="shared" si="128"/>
        <v/>
      </c>
      <c r="DV15" s="47" t="str">
        <f t="shared" si="128"/>
        <v/>
      </c>
      <c r="DW15" s="179" t="str">
        <f t="shared" si="115"/>
        <v/>
      </c>
      <c r="DX15" s="47" t="str">
        <f t="shared" si="5"/>
        <v/>
      </c>
      <c r="DY15" s="47" t="str">
        <f t="shared" si="6"/>
        <v/>
      </c>
      <c r="DZ15" s="47" t="str">
        <f t="shared" si="7"/>
        <v/>
      </c>
      <c r="EA15" s="47" t="str">
        <f t="shared" si="8"/>
        <v/>
      </c>
      <c r="EB15" s="47" t="str">
        <f t="shared" si="9"/>
        <v/>
      </c>
      <c r="EC15" s="47" t="str">
        <f t="shared" si="10"/>
        <v/>
      </c>
      <c r="ED15" s="47" t="str">
        <f t="shared" si="11"/>
        <v/>
      </c>
      <c r="EE15" s="47" t="str">
        <f t="shared" si="12"/>
        <v/>
      </c>
      <c r="EF15" s="47" t="str">
        <f t="shared" si="13"/>
        <v/>
      </c>
      <c r="EG15" s="47" t="str">
        <f t="shared" si="14"/>
        <v/>
      </c>
      <c r="EH15" s="47" t="str">
        <f t="shared" si="15"/>
        <v/>
      </c>
      <c r="EI15" s="47" t="str">
        <f t="shared" si="16"/>
        <v/>
      </c>
      <c r="EJ15" s="47" t="str">
        <f t="shared" si="17"/>
        <v/>
      </c>
      <c r="EK15" s="47" t="str">
        <f t="shared" si="18"/>
        <v/>
      </c>
      <c r="EL15" s="47" t="str">
        <f t="shared" si="19"/>
        <v/>
      </c>
      <c r="EM15" s="47" t="str">
        <f t="shared" si="20"/>
        <v/>
      </c>
      <c r="EN15" s="47" t="str">
        <f t="shared" si="21"/>
        <v/>
      </c>
      <c r="EO15" s="47" t="str">
        <f t="shared" si="22"/>
        <v/>
      </c>
      <c r="EP15" s="47" t="str">
        <f t="shared" si="23"/>
        <v/>
      </c>
      <c r="EQ15" s="47" t="str">
        <f t="shared" si="24"/>
        <v/>
      </c>
      <c r="ER15" s="47" t="str">
        <f t="shared" si="25"/>
        <v/>
      </c>
      <c r="ES15" s="47" t="str">
        <f t="shared" si="26"/>
        <v/>
      </c>
      <c r="ET15" s="47" t="str">
        <f t="shared" si="27"/>
        <v/>
      </c>
      <c r="EU15" s="47" t="str">
        <f t="shared" si="28"/>
        <v/>
      </c>
      <c r="EV15" s="47" t="str">
        <f t="shared" si="29"/>
        <v/>
      </c>
      <c r="EW15" s="47" t="str">
        <f t="shared" si="30"/>
        <v/>
      </c>
      <c r="EX15" s="47" t="str">
        <f t="shared" si="31"/>
        <v/>
      </c>
      <c r="EY15" s="47" t="str">
        <f t="shared" si="32"/>
        <v/>
      </c>
      <c r="EZ15" s="47" t="str">
        <f t="shared" si="33"/>
        <v/>
      </c>
      <c r="FA15" s="47" t="str">
        <f t="shared" si="34"/>
        <v/>
      </c>
      <c r="FB15" s="47" t="str">
        <f t="shared" si="35"/>
        <v/>
      </c>
      <c r="FC15" s="47" t="str">
        <f t="shared" si="36"/>
        <v/>
      </c>
      <c r="FD15" s="47" t="str">
        <f t="shared" si="37"/>
        <v/>
      </c>
      <c r="FE15" s="47" t="str">
        <f t="shared" si="38"/>
        <v/>
      </c>
      <c r="FF15" s="47" t="str">
        <f t="shared" si="39"/>
        <v/>
      </c>
      <c r="FG15" s="47" t="str">
        <f t="shared" si="40"/>
        <v/>
      </c>
      <c r="FH15" s="47" t="str">
        <f t="shared" si="41"/>
        <v/>
      </c>
      <c r="FI15" s="47" t="str">
        <f t="shared" si="42"/>
        <v/>
      </c>
      <c r="FJ15" s="47" t="str">
        <f t="shared" si="43"/>
        <v/>
      </c>
      <c r="FK15" s="47" t="str">
        <f t="shared" si="44"/>
        <v/>
      </c>
      <c r="FL15" s="47" t="str">
        <f t="shared" si="45"/>
        <v/>
      </c>
      <c r="FM15" s="47" t="str">
        <f t="shared" si="46"/>
        <v/>
      </c>
      <c r="FN15" s="47" t="str">
        <f t="shared" si="47"/>
        <v/>
      </c>
      <c r="FO15" s="47" t="str">
        <f t="shared" si="48"/>
        <v/>
      </c>
      <c r="FP15" s="47" t="str">
        <f t="shared" si="49"/>
        <v/>
      </c>
      <c r="FQ15" s="47" t="str">
        <f t="shared" si="50"/>
        <v/>
      </c>
      <c r="FR15" s="47" t="str">
        <f t="shared" si="51"/>
        <v/>
      </c>
      <c r="FS15" s="47" t="str">
        <f t="shared" si="52"/>
        <v/>
      </c>
      <c r="FT15" s="47" t="str">
        <f t="shared" si="53"/>
        <v/>
      </c>
      <c r="FU15" s="47" t="str">
        <f t="shared" si="54"/>
        <v/>
      </c>
      <c r="FV15" s="47" t="str">
        <f t="shared" si="55"/>
        <v/>
      </c>
      <c r="FW15" s="47" t="str">
        <f t="shared" si="56"/>
        <v/>
      </c>
      <c r="FX15" s="47" t="str">
        <f t="shared" si="57"/>
        <v/>
      </c>
      <c r="FY15" s="47" t="str">
        <f t="shared" si="58"/>
        <v/>
      </c>
      <c r="FZ15" s="47" t="str">
        <f t="shared" si="59"/>
        <v/>
      </c>
      <c r="GA15" s="47" t="str">
        <f t="shared" si="60"/>
        <v/>
      </c>
      <c r="GB15" s="47" t="str">
        <f t="shared" si="61"/>
        <v/>
      </c>
      <c r="GC15" s="47" t="str">
        <f t="shared" si="62"/>
        <v/>
      </c>
      <c r="GD15" s="47" t="str">
        <f t="shared" si="63"/>
        <v/>
      </c>
      <c r="GE15" s="47" t="str">
        <f t="shared" si="64"/>
        <v/>
      </c>
      <c r="GF15" s="47" t="str">
        <f t="shared" si="65"/>
        <v/>
      </c>
      <c r="GG15" s="47" t="str">
        <f t="shared" si="66"/>
        <v/>
      </c>
      <c r="GH15" s="47" t="str">
        <f t="shared" si="67"/>
        <v/>
      </c>
      <c r="GI15" s="47" t="str">
        <f t="shared" si="68"/>
        <v/>
      </c>
      <c r="GJ15" s="47" t="str">
        <f t="shared" si="69"/>
        <v/>
      </c>
      <c r="GK15" s="47" t="str">
        <f t="shared" si="70"/>
        <v/>
      </c>
      <c r="GL15" s="47" t="str">
        <f t="shared" si="71"/>
        <v/>
      </c>
      <c r="GM15" s="47" t="str">
        <f t="shared" si="72"/>
        <v/>
      </c>
      <c r="GN15" s="47" t="str">
        <f t="shared" si="73"/>
        <v/>
      </c>
      <c r="GO15" s="47" t="str">
        <f t="shared" si="74"/>
        <v/>
      </c>
      <c r="GP15" s="47" t="str">
        <f t="shared" si="75"/>
        <v/>
      </c>
      <c r="GQ15" s="47" t="str">
        <f t="shared" si="76"/>
        <v/>
      </c>
      <c r="GR15" s="47" t="str">
        <f t="shared" si="77"/>
        <v/>
      </c>
      <c r="GS15" s="47" t="str">
        <f t="shared" si="78"/>
        <v/>
      </c>
      <c r="GT15" s="47" t="str">
        <f t="shared" si="79"/>
        <v/>
      </c>
      <c r="GU15" s="47" t="str">
        <f t="shared" si="80"/>
        <v/>
      </c>
      <c r="GV15" s="47" t="str">
        <f t="shared" si="81"/>
        <v/>
      </c>
      <c r="GW15" s="47" t="str">
        <f t="shared" si="82"/>
        <v/>
      </c>
      <c r="GX15" s="47" t="str">
        <f t="shared" si="83"/>
        <v/>
      </c>
      <c r="GY15" s="47" t="str">
        <f t="shared" si="84"/>
        <v/>
      </c>
      <c r="GZ15" s="47" t="str">
        <f t="shared" si="85"/>
        <v/>
      </c>
      <c r="HA15" s="47" t="str">
        <f t="shared" si="86"/>
        <v/>
      </c>
      <c r="HB15" s="47" t="str">
        <f t="shared" si="87"/>
        <v/>
      </c>
      <c r="HC15" s="47" t="str">
        <f t="shared" si="88"/>
        <v/>
      </c>
      <c r="HD15" s="47" t="str">
        <f t="shared" si="89"/>
        <v/>
      </c>
      <c r="HE15" s="47" t="str">
        <f t="shared" si="90"/>
        <v/>
      </c>
      <c r="HF15" s="47" t="str">
        <f t="shared" si="91"/>
        <v/>
      </c>
      <c r="HG15" s="47" t="str">
        <f t="shared" si="92"/>
        <v/>
      </c>
      <c r="HH15" s="47" t="str">
        <f t="shared" si="93"/>
        <v/>
      </c>
      <c r="HI15" s="47" t="str">
        <f t="shared" si="94"/>
        <v/>
      </c>
      <c r="HJ15" s="47" t="str">
        <f t="shared" si="95"/>
        <v/>
      </c>
      <c r="HK15" s="47" t="str">
        <f t="shared" si="96"/>
        <v/>
      </c>
      <c r="HL15" s="47" t="str">
        <f t="shared" si="97"/>
        <v/>
      </c>
      <c r="HM15" s="47" t="str">
        <f t="shared" si="98"/>
        <v/>
      </c>
      <c r="HN15" s="47" t="str">
        <f t="shared" si="99"/>
        <v/>
      </c>
      <c r="HO15" s="47" t="str">
        <f t="shared" si="100"/>
        <v/>
      </c>
      <c r="HP15" s="47" t="str">
        <f t="shared" si="101"/>
        <v/>
      </c>
      <c r="HQ15" s="47" t="str">
        <f t="shared" si="102"/>
        <v/>
      </c>
      <c r="HR15" s="47" t="str">
        <f t="shared" si="103"/>
        <v/>
      </c>
      <c r="HS15" s="47" t="str">
        <f t="shared" si="104"/>
        <v/>
      </c>
      <c r="HT15" s="165" t="e">
        <f t="shared" si="105"/>
        <v>#N/A</v>
      </c>
      <c r="HU15" s="165" t="e">
        <f t="shared" si="129"/>
        <v>#N/A</v>
      </c>
      <c r="HV15" s="165" t="e">
        <f t="shared" si="129"/>
        <v>#N/A</v>
      </c>
      <c r="HW15" s="165" t="e">
        <f t="shared" si="129"/>
        <v>#N/A</v>
      </c>
      <c r="HX15" s="165" t="e">
        <f t="shared" si="125"/>
        <v>#N/A</v>
      </c>
      <c r="HY15" s="165" t="e">
        <f t="shared" si="125"/>
        <v>#N/A</v>
      </c>
      <c r="HZ15" s="165" t="e">
        <f t="shared" si="125"/>
        <v>#N/A</v>
      </c>
      <c r="IA15" s="165" t="e">
        <f t="shared" si="125"/>
        <v>#N/A</v>
      </c>
      <c r="IB15" s="165" t="e">
        <f t="shared" si="125"/>
        <v>#N/A</v>
      </c>
      <c r="IC15" s="165" t="e">
        <f t="shared" si="125"/>
        <v>#N/A</v>
      </c>
      <c r="ID15" s="165" t="e">
        <f t="shared" si="125"/>
        <v>#N/A</v>
      </c>
      <c r="IE15" s="165" t="e">
        <f t="shared" si="125"/>
        <v>#N/A</v>
      </c>
      <c r="IF15" s="165" t="e">
        <f t="shared" si="125"/>
        <v>#N/A</v>
      </c>
      <c r="IG15" s="165" t="e">
        <f t="shared" si="125"/>
        <v>#N/A</v>
      </c>
      <c r="IH15" s="165" t="e">
        <f t="shared" si="125"/>
        <v>#N/A</v>
      </c>
      <c r="II15" s="165" t="e">
        <f t="shared" si="125"/>
        <v>#N/A</v>
      </c>
      <c r="IJ15" s="165" t="e">
        <f t="shared" si="125"/>
        <v>#N/A</v>
      </c>
      <c r="IK15" s="165" t="e">
        <f t="shared" si="125"/>
        <v>#N/A</v>
      </c>
      <c r="IL15" s="165" t="e">
        <f t="shared" si="125"/>
        <v>#N/A</v>
      </c>
      <c r="IM15" s="165" t="e">
        <f t="shared" si="125"/>
        <v>#N/A</v>
      </c>
      <c r="IN15" s="165" t="e">
        <f t="shared" si="125"/>
        <v>#N/A</v>
      </c>
      <c r="IO15" s="165" t="e">
        <f t="shared" si="125"/>
        <v>#N/A</v>
      </c>
      <c r="IP15" s="165" t="e">
        <f t="shared" si="125"/>
        <v>#N/A</v>
      </c>
      <c r="IQ15" s="165" t="e">
        <f t="shared" si="125"/>
        <v>#N/A</v>
      </c>
      <c r="IR15" s="165" t="e">
        <f t="shared" si="125"/>
        <v>#N/A</v>
      </c>
      <c r="IS15" s="165" t="e">
        <f t="shared" si="125"/>
        <v>#N/A</v>
      </c>
      <c r="IT15" s="165" t="e">
        <f t="shared" si="125"/>
        <v>#N/A</v>
      </c>
      <c r="IU15" s="165" t="e">
        <f t="shared" si="125"/>
        <v>#N/A</v>
      </c>
      <c r="IV15" s="165" t="e">
        <f t="shared" si="125"/>
        <v>#N/A</v>
      </c>
      <c r="IW15" s="165" t="e">
        <f t="shared" si="125"/>
        <v>#N/A</v>
      </c>
      <c r="IX15" s="165" t="e">
        <f t="shared" si="125"/>
        <v>#N/A</v>
      </c>
      <c r="IY15" s="165" t="e">
        <f t="shared" si="125"/>
        <v>#N/A</v>
      </c>
      <c r="IZ15" s="165" t="e">
        <f t="shared" si="125"/>
        <v>#N/A</v>
      </c>
      <c r="JA15" s="165" t="e">
        <f t="shared" si="125"/>
        <v>#N/A</v>
      </c>
      <c r="JB15" s="165" t="e">
        <f t="shared" si="125"/>
        <v>#N/A</v>
      </c>
      <c r="JC15" s="165" t="e">
        <f t="shared" si="125"/>
        <v>#N/A</v>
      </c>
      <c r="JD15" s="165" t="e">
        <f t="shared" si="125"/>
        <v>#N/A</v>
      </c>
      <c r="JE15" s="165" t="e">
        <f t="shared" si="125"/>
        <v>#N/A</v>
      </c>
      <c r="JF15" s="165" t="e">
        <f t="shared" si="125"/>
        <v>#N/A</v>
      </c>
      <c r="JG15" s="165" t="e">
        <f t="shared" si="125"/>
        <v>#N/A</v>
      </c>
      <c r="JH15" s="165" t="e">
        <f t="shared" si="125"/>
        <v>#N/A</v>
      </c>
      <c r="JI15" s="165" t="e">
        <f t="shared" si="125"/>
        <v>#N/A</v>
      </c>
      <c r="JJ15" s="165" t="e">
        <f t="shared" si="125"/>
        <v>#N/A</v>
      </c>
      <c r="JK15" s="165" t="e">
        <f t="shared" si="125"/>
        <v>#N/A</v>
      </c>
      <c r="JL15" s="165" t="e">
        <f t="shared" si="125"/>
        <v>#N/A</v>
      </c>
      <c r="JM15" s="165" t="e">
        <f t="shared" si="125"/>
        <v>#N/A</v>
      </c>
      <c r="JN15" s="165" t="e">
        <f t="shared" si="125"/>
        <v>#N/A</v>
      </c>
      <c r="JO15" s="165" t="e">
        <f t="shared" si="125"/>
        <v>#N/A</v>
      </c>
      <c r="JP15" s="165" t="e">
        <f t="shared" si="125"/>
        <v>#N/A</v>
      </c>
      <c r="JQ15" s="165" t="e">
        <f t="shared" si="125"/>
        <v>#N/A</v>
      </c>
      <c r="JR15" s="165" t="e">
        <f t="shared" si="125"/>
        <v>#N/A</v>
      </c>
      <c r="JS15" s="165" t="e">
        <f t="shared" si="125"/>
        <v>#N/A</v>
      </c>
      <c r="JT15" s="165" t="e">
        <f t="shared" si="125"/>
        <v>#N/A</v>
      </c>
      <c r="JU15" s="165" t="e">
        <f t="shared" si="125"/>
        <v>#N/A</v>
      </c>
      <c r="JV15" s="165" t="e">
        <f t="shared" si="125"/>
        <v>#N/A</v>
      </c>
      <c r="JW15" s="165" t="e">
        <f t="shared" si="125"/>
        <v>#N/A</v>
      </c>
      <c r="JX15" s="165" t="e">
        <f t="shared" si="125"/>
        <v>#N/A</v>
      </c>
      <c r="JY15" s="165" t="e">
        <f t="shared" si="125"/>
        <v>#N/A</v>
      </c>
      <c r="JZ15" s="165" t="e">
        <f t="shared" si="125"/>
        <v>#N/A</v>
      </c>
      <c r="KA15" s="165" t="e">
        <f t="shared" si="125"/>
        <v>#N/A</v>
      </c>
      <c r="KB15" s="165" t="e">
        <f t="shared" si="125"/>
        <v>#N/A</v>
      </c>
      <c r="KC15" s="165" t="e">
        <f t="shared" si="125"/>
        <v>#N/A</v>
      </c>
      <c r="KD15" s="165" t="e">
        <f t="shared" si="125"/>
        <v>#N/A</v>
      </c>
      <c r="KE15" s="165" t="e">
        <f t="shared" si="125"/>
        <v>#N/A</v>
      </c>
      <c r="KF15" s="165" t="e">
        <f t="shared" si="117"/>
        <v>#N/A</v>
      </c>
      <c r="KG15" s="165" t="e">
        <f t="shared" si="130"/>
        <v>#N/A</v>
      </c>
      <c r="KH15" s="165" t="e">
        <f t="shared" si="130"/>
        <v>#N/A</v>
      </c>
      <c r="KI15" s="165" t="e">
        <f t="shared" si="130"/>
        <v>#N/A</v>
      </c>
      <c r="KJ15" s="165" t="e">
        <f t="shared" si="126"/>
        <v>#N/A</v>
      </c>
      <c r="KK15" s="165" t="e">
        <f t="shared" si="126"/>
        <v>#N/A</v>
      </c>
      <c r="KL15" s="165" t="e">
        <f t="shared" si="126"/>
        <v>#N/A</v>
      </c>
      <c r="KM15" s="165" t="e">
        <f t="shared" si="126"/>
        <v>#N/A</v>
      </c>
      <c r="KN15" s="165" t="e">
        <f t="shared" si="126"/>
        <v>#N/A</v>
      </c>
      <c r="KO15" s="165" t="e">
        <f t="shared" si="126"/>
        <v>#N/A</v>
      </c>
      <c r="KP15" s="165" t="e">
        <f t="shared" si="126"/>
        <v>#N/A</v>
      </c>
      <c r="KQ15" s="165" t="e">
        <f t="shared" si="126"/>
        <v>#N/A</v>
      </c>
      <c r="KR15" s="165" t="e">
        <f t="shared" si="126"/>
        <v>#N/A</v>
      </c>
      <c r="KS15" s="165" t="e">
        <f t="shared" si="126"/>
        <v>#N/A</v>
      </c>
      <c r="KT15" s="165" t="e">
        <f t="shared" si="126"/>
        <v>#N/A</v>
      </c>
      <c r="KU15" s="165" t="e">
        <f t="shared" si="126"/>
        <v>#N/A</v>
      </c>
      <c r="KV15" s="165" t="e">
        <f t="shared" si="126"/>
        <v>#N/A</v>
      </c>
      <c r="KW15" s="165" t="e">
        <f t="shared" si="126"/>
        <v>#N/A</v>
      </c>
      <c r="KX15" s="165" t="e">
        <f t="shared" si="126"/>
        <v>#N/A</v>
      </c>
      <c r="KY15" s="165" t="e">
        <f t="shared" si="126"/>
        <v>#N/A</v>
      </c>
      <c r="KZ15" s="165" t="e">
        <f t="shared" si="126"/>
        <v>#N/A</v>
      </c>
      <c r="LA15" s="165" t="e">
        <f t="shared" si="126"/>
        <v>#N/A</v>
      </c>
      <c r="LB15" s="165" t="e">
        <f t="shared" si="126"/>
        <v>#N/A</v>
      </c>
      <c r="LC15" s="165" t="e">
        <f t="shared" si="126"/>
        <v>#N/A</v>
      </c>
      <c r="LD15" s="165" t="e">
        <f t="shared" si="126"/>
        <v>#N/A</v>
      </c>
      <c r="LE15" s="165" t="e">
        <f t="shared" si="126"/>
        <v>#N/A</v>
      </c>
      <c r="LF15" s="165" t="e">
        <f t="shared" si="126"/>
        <v>#N/A</v>
      </c>
      <c r="LG15" s="165" t="e">
        <f t="shared" si="126"/>
        <v>#N/A</v>
      </c>
      <c r="LH15" s="165" t="e">
        <f t="shared" si="126"/>
        <v>#N/A</v>
      </c>
      <c r="LI15" s="165" t="e">
        <f t="shared" si="126"/>
        <v>#N/A</v>
      </c>
      <c r="LJ15" s="165" t="e">
        <f t="shared" si="126"/>
        <v>#N/A</v>
      </c>
      <c r="LK15" s="165" t="e">
        <f t="shared" si="126"/>
        <v>#N/A</v>
      </c>
      <c r="LL15" s="165" t="e">
        <f t="shared" si="126"/>
        <v>#N/A</v>
      </c>
      <c r="LM15" s="165" t="e">
        <f t="shared" si="126"/>
        <v>#N/A</v>
      </c>
      <c r="LN15" s="165" t="e">
        <f t="shared" si="126"/>
        <v>#N/A</v>
      </c>
      <c r="LO15" s="165" t="e">
        <f t="shared" si="126"/>
        <v>#N/A</v>
      </c>
      <c r="LP15" s="165" t="e">
        <f t="shared" si="126"/>
        <v>#N/A</v>
      </c>
      <c r="LQ15" s="165" t="e">
        <f t="shared" si="126"/>
        <v>#N/A</v>
      </c>
      <c r="LR15" s="165" t="e">
        <f t="shared" si="126"/>
        <v>#N/A</v>
      </c>
      <c r="LS15" s="165" t="e">
        <f t="shared" si="126"/>
        <v>#N/A</v>
      </c>
      <c r="LT15" s="165" t="e">
        <f t="shared" si="126"/>
        <v>#N/A</v>
      </c>
      <c r="LU15" s="165" t="e">
        <f t="shared" si="126"/>
        <v>#N/A</v>
      </c>
      <c r="LV15" s="165" t="e">
        <f t="shared" si="126"/>
        <v>#N/A</v>
      </c>
      <c r="LW15" s="165" t="e">
        <f t="shared" si="126"/>
        <v>#N/A</v>
      </c>
      <c r="LX15" s="165" t="e">
        <f t="shared" si="126"/>
        <v>#N/A</v>
      </c>
      <c r="LY15" s="165" t="e">
        <f t="shared" si="126"/>
        <v>#N/A</v>
      </c>
      <c r="LZ15" s="165" t="e">
        <f t="shared" si="126"/>
        <v>#N/A</v>
      </c>
      <c r="MA15" s="165" t="e">
        <f t="shared" si="126"/>
        <v>#N/A</v>
      </c>
      <c r="MB15" s="165" t="e">
        <f t="shared" si="126"/>
        <v>#N/A</v>
      </c>
      <c r="MC15" s="165" t="e">
        <f t="shared" si="126"/>
        <v>#N/A</v>
      </c>
      <c r="MD15" s="165" t="e">
        <f t="shared" si="126"/>
        <v>#N/A</v>
      </c>
      <c r="ME15" s="165" t="e">
        <f t="shared" si="126"/>
        <v>#N/A</v>
      </c>
      <c r="MF15" s="165" t="e">
        <f t="shared" si="126"/>
        <v>#N/A</v>
      </c>
      <c r="MG15" s="165" t="e">
        <f t="shared" si="126"/>
        <v>#N/A</v>
      </c>
      <c r="MH15" s="165" t="e">
        <f t="shared" si="126"/>
        <v>#N/A</v>
      </c>
      <c r="MI15" s="165" t="e">
        <f t="shared" si="126"/>
        <v>#N/A</v>
      </c>
      <c r="MJ15" s="165" t="e">
        <f t="shared" si="126"/>
        <v>#N/A</v>
      </c>
      <c r="MK15" s="165" t="e">
        <f t="shared" si="126"/>
        <v>#N/A</v>
      </c>
      <c r="ML15" s="165" t="e">
        <f t="shared" si="126"/>
        <v>#N/A</v>
      </c>
      <c r="MM15" s="165" t="e">
        <f t="shared" si="126"/>
        <v>#N/A</v>
      </c>
      <c r="MN15" s="165" t="e">
        <f t="shared" si="126"/>
        <v>#N/A</v>
      </c>
      <c r="MO15" s="165" t="e">
        <f t="shared" si="126"/>
        <v>#N/A</v>
      </c>
      <c r="MP15" s="165" t="e">
        <f t="shared" si="126"/>
        <v>#N/A</v>
      </c>
      <c r="MQ15" s="165" t="e">
        <f t="shared" si="126"/>
        <v>#N/A</v>
      </c>
      <c r="MR15" s="165" t="e">
        <f t="shared" si="118"/>
        <v>#N/A</v>
      </c>
      <c r="MS15" s="165" t="e">
        <f t="shared" si="131"/>
        <v>#N/A</v>
      </c>
      <c r="MT15" s="165" t="e">
        <f t="shared" si="131"/>
        <v>#N/A</v>
      </c>
      <c r="MU15" s="165" t="e">
        <f t="shared" si="131"/>
        <v>#N/A</v>
      </c>
      <c r="MV15" s="165" t="e">
        <f t="shared" si="127"/>
        <v>#N/A</v>
      </c>
      <c r="MW15" s="165" t="e">
        <f t="shared" si="127"/>
        <v>#N/A</v>
      </c>
      <c r="MX15" s="165" t="e">
        <f t="shared" si="127"/>
        <v>#N/A</v>
      </c>
      <c r="MY15" s="165" t="e">
        <f t="shared" si="127"/>
        <v>#N/A</v>
      </c>
      <c r="MZ15" s="165" t="e">
        <f t="shared" si="127"/>
        <v>#N/A</v>
      </c>
      <c r="NA15" s="165" t="e">
        <f t="shared" si="127"/>
        <v>#N/A</v>
      </c>
      <c r="NB15" s="165" t="e">
        <f t="shared" si="127"/>
        <v>#N/A</v>
      </c>
      <c r="NC15" s="165" t="e">
        <f t="shared" si="127"/>
        <v>#N/A</v>
      </c>
      <c r="ND15" s="165" t="e">
        <f t="shared" si="127"/>
        <v>#N/A</v>
      </c>
      <c r="NE15" s="165" t="e">
        <f t="shared" si="127"/>
        <v>#N/A</v>
      </c>
      <c r="NF15" s="165" t="e">
        <f t="shared" si="127"/>
        <v>#N/A</v>
      </c>
      <c r="NG15" s="165" t="e">
        <f t="shared" si="127"/>
        <v>#N/A</v>
      </c>
      <c r="NH15" s="165" t="e">
        <f t="shared" si="127"/>
        <v>#N/A</v>
      </c>
      <c r="NI15" s="165" t="e">
        <f t="shared" si="127"/>
        <v>#N/A</v>
      </c>
      <c r="NJ15" s="165" t="e">
        <f t="shared" si="127"/>
        <v>#N/A</v>
      </c>
      <c r="NK15" s="165" t="e">
        <f t="shared" si="127"/>
        <v>#N/A</v>
      </c>
      <c r="NL15" s="165" t="e">
        <f t="shared" si="127"/>
        <v>#N/A</v>
      </c>
      <c r="NM15" s="165" t="e">
        <f t="shared" si="127"/>
        <v>#N/A</v>
      </c>
      <c r="NN15" s="165" t="e">
        <f t="shared" si="127"/>
        <v>#N/A</v>
      </c>
      <c r="NO15" s="165" t="e">
        <f t="shared" si="127"/>
        <v>#N/A</v>
      </c>
      <c r="NP15" s="165" t="e">
        <f t="shared" si="127"/>
        <v>#N/A</v>
      </c>
      <c r="NQ15" s="165" t="e">
        <f t="shared" si="127"/>
        <v>#N/A</v>
      </c>
      <c r="NR15" s="165" t="e">
        <f t="shared" si="127"/>
        <v>#N/A</v>
      </c>
      <c r="NS15" s="165" t="e">
        <f t="shared" si="127"/>
        <v>#N/A</v>
      </c>
      <c r="NT15" s="165" t="e">
        <f t="shared" si="127"/>
        <v>#N/A</v>
      </c>
      <c r="NU15" s="165" t="e">
        <f t="shared" si="127"/>
        <v>#N/A</v>
      </c>
      <c r="NV15" s="165" t="e">
        <f t="shared" si="127"/>
        <v>#N/A</v>
      </c>
      <c r="NW15" s="165" t="e">
        <f t="shared" si="127"/>
        <v>#N/A</v>
      </c>
      <c r="NX15" s="165" t="e">
        <f t="shared" si="127"/>
        <v>#N/A</v>
      </c>
      <c r="NY15" s="165" t="e">
        <f t="shared" si="127"/>
        <v>#N/A</v>
      </c>
      <c r="NZ15" s="165" t="e">
        <f t="shared" si="127"/>
        <v>#N/A</v>
      </c>
      <c r="OA15" s="165" t="e">
        <f t="shared" si="127"/>
        <v>#N/A</v>
      </c>
      <c r="OB15" s="165" t="e">
        <f t="shared" si="127"/>
        <v>#N/A</v>
      </c>
      <c r="OC15" s="165" t="e">
        <f t="shared" si="127"/>
        <v>#N/A</v>
      </c>
      <c r="OD15" s="165" t="e">
        <f t="shared" si="127"/>
        <v>#N/A</v>
      </c>
      <c r="OE15" s="165" t="e">
        <f t="shared" si="127"/>
        <v>#N/A</v>
      </c>
      <c r="OF15" s="165" t="e">
        <f t="shared" si="127"/>
        <v>#N/A</v>
      </c>
      <c r="OG15" s="165" t="e">
        <f t="shared" si="127"/>
        <v>#N/A</v>
      </c>
      <c r="OH15" s="165" t="e">
        <f t="shared" si="127"/>
        <v>#N/A</v>
      </c>
      <c r="OI15" s="165" t="e">
        <f t="shared" si="127"/>
        <v>#N/A</v>
      </c>
      <c r="OJ15" s="165" t="e">
        <f t="shared" si="127"/>
        <v>#N/A</v>
      </c>
      <c r="OK15" s="165" t="e">
        <f t="shared" si="127"/>
        <v>#N/A</v>
      </c>
      <c r="OL15" s="165" t="e">
        <f t="shared" si="127"/>
        <v>#N/A</v>
      </c>
      <c r="OM15" s="165" t="e">
        <f t="shared" si="127"/>
        <v>#N/A</v>
      </c>
      <c r="ON15" s="165" t="e">
        <f t="shared" si="127"/>
        <v>#N/A</v>
      </c>
      <c r="OO15" s="165" t="e">
        <f t="shared" si="127"/>
        <v>#N/A</v>
      </c>
      <c r="OP15" s="165" t="e">
        <f t="shared" si="127"/>
        <v>#N/A</v>
      </c>
      <c r="OQ15" s="165" t="e">
        <f t="shared" si="127"/>
        <v>#N/A</v>
      </c>
      <c r="OR15" s="165" t="e">
        <f t="shared" si="127"/>
        <v>#N/A</v>
      </c>
      <c r="OS15" s="165" t="e">
        <f t="shared" si="127"/>
        <v>#N/A</v>
      </c>
      <c r="OT15" s="165" t="e">
        <f t="shared" si="127"/>
        <v>#N/A</v>
      </c>
      <c r="OU15" s="165" t="e">
        <f t="shared" si="127"/>
        <v>#N/A</v>
      </c>
      <c r="OV15" s="165" t="e">
        <f t="shared" si="127"/>
        <v>#N/A</v>
      </c>
      <c r="OW15" s="165" t="e">
        <f t="shared" si="127"/>
        <v>#N/A</v>
      </c>
      <c r="OX15" s="165" t="e">
        <f t="shared" si="127"/>
        <v>#N/A</v>
      </c>
      <c r="OY15" s="165" t="e">
        <f t="shared" si="127"/>
        <v>#N/A</v>
      </c>
      <c r="OZ15" s="165" t="e">
        <f t="shared" si="127"/>
        <v>#N/A</v>
      </c>
      <c r="PA15" s="165" t="e">
        <f t="shared" si="127"/>
        <v>#N/A</v>
      </c>
      <c r="PB15" s="165" t="e">
        <f t="shared" si="127"/>
        <v>#N/A</v>
      </c>
      <c r="PC15" s="165" t="e">
        <f t="shared" si="127"/>
        <v>#N/A</v>
      </c>
      <c r="PD15" s="165" t="e">
        <f t="shared" si="119"/>
        <v>#N/A</v>
      </c>
      <c r="PE15" s="165" t="e">
        <f t="shared" si="109"/>
        <v>#N/A</v>
      </c>
      <c r="PF15" s="165" t="e">
        <f t="shared" si="109"/>
        <v>#N/A</v>
      </c>
      <c r="PG15" s="165" t="e">
        <f t="shared" si="109"/>
        <v>#N/A</v>
      </c>
      <c r="PH15" s="165" t="e">
        <f t="shared" si="109"/>
        <v>#N/A</v>
      </c>
      <c r="PI15" s="165" t="e">
        <f t="shared" si="109"/>
        <v>#N/A</v>
      </c>
      <c r="PJ15" s="165" t="e">
        <f t="shared" si="109"/>
        <v>#N/A</v>
      </c>
      <c r="PK15" s="165" t="e">
        <f t="shared" si="109"/>
        <v>#N/A</v>
      </c>
      <c r="PL15" s="165" t="e">
        <f t="shared" si="109"/>
        <v>#N/A</v>
      </c>
    </row>
    <row r="16" spans="1:429" hidden="1" x14ac:dyDescent="0.45">
      <c r="A16" s="4">
        <v>13</v>
      </c>
      <c r="B16" s="105"/>
      <c r="C16" s="113"/>
      <c r="D16" s="118" t="str">
        <f t="shared" si="110"/>
        <v/>
      </c>
      <c r="E16" s="91"/>
      <c r="F16" s="118" t="str">
        <f t="shared" si="111"/>
        <v/>
      </c>
      <c r="G16" s="113"/>
      <c r="H16" s="106"/>
      <c r="I16" s="120" t="str">
        <f t="shared" si="0"/>
        <v/>
      </c>
      <c r="J16" s="120" t="str">
        <f t="shared" si="1"/>
        <v/>
      </c>
      <c r="K16" s="71" t="str">
        <f t="shared" si="112"/>
        <v/>
      </c>
      <c r="L16" s="23"/>
      <c r="M16" s="55"/>
      <c r="N16" s="298"/>
      <c r="O16" s="72" t="str">
        <f>IF(AND(D16&gt;0,E16&gt;0,F16&gt;0),IF(ISBLANK(N16),IF(ISBLANK(L16),"",(F16-D16)*VLOOKUP(L16,VLookups!$A$4:$B$13,2,FALSE)),N16),"")</f>
        <v/>
      </c>
      <c r="P16" s="73" t="str">
        <f t="shared" si="2"/>
        <v/>
      </c>
      <c r="Q16" s="91"/>
      <c r="R16" s="265" t="str">
        <f>IF(AND(Q16&gt;0,E16&gt;0,NOT(O16="")),ABS(VLOOKUP($Q$1,VLookups!$A$43:$B$44,2,FALSE)-_xlfn.NORM.DIST(Q16,K16,O16,TRUE)),"")</f>
        <v/>
      </c>
      <c r="S16" s="90" t="str">
        <f>IF(AND($D16&gt;0,$E16&gt;0,$F16&gt;0,NOT(ISBLANK($L16))),_xlfn.NORM.INV(ABS(VLOOKUP($Q$1,VLookups!$A$43:$B$44,2,FALSE)-S$3),$K16,$O16),"")</f>
        <v/>
      </c>
      <c r="T16" s="89" t="str">
        <f>IF(AND($D16&gt;0,$E16&gt;0,$F16&gt;0,NOT(ISBLANK($L16))),_xlfn.NORM.INV(ABS(VLOOKUP($Q$1,VLookups!$A$43:$B$44,2,FALSE)-T$3),$K16,$O16),"")</f>
        <v/>
      </c>
      <c r="U16" s="90" t="str">
        <f>IF(AND($D16&gt;0,$E16&gt;0,$F16&gt;0,NOT(ISBLANK($L16))),_xlfn.NORM.INV(ABS(VLOOKUP($Q$1,VLookups!$A$43:$B$44,2,FALSE)-U$3),$K16,$O16),"")</f>
        <v/>
      </c>
      <c r="V16" s="89" t="str">
        <f>IF(AND($D16&gt;0,$E16&gt;0,$F16&gt;0,NOT(ISBLANK($L16))),_xlfn.NORM.INV(ABS(VLOOKUP($Q$1,VLookups!$A$43:$B$44,2,FALSE)-V$3),$K16,$O16),"")</f>
        <v/>
      </c>
      <c r="W16" s="90" t="str">
        <f>IF(AND($D16&gt;0,$E16&gt;0,$F16&gt;0,NOT(ISBLANK($L16))),_xlfn.NORM.INV(ABS(VLOOKUP($Q$1,VLookups!$A$43:$B$44,2,FALSE)-W$3),$K16,$O16),"")</f>
        <v/>
      </c>
      <c r="X16" s="89" t="str">
        <f>IF(AND($D16&gt;0,$E16&gt;0,$F16&gt;0,NOT(ISBLANK($L16))),_xlfn.NORM.INV(ABS(VLOOKUP($Q$1,VLookups!$A$43:$B$44,2,FALSE)-X$3),$K16,$O16),"")</f>
        <v/>
      </c>
      <c r="Y16" s="5"/>
      <c r="Z16" s="164" t="str">
        <f t="shared" si="113"/>
        <v/>
      </c>
      <c r="AA16" s="47" t="str">
        <f t="shared" si="114"/>
        <v/>
      </c>
      <c r="AB16" s="47" t="str">
        <f t="shared" si="132"/>
        <v/>
      </c>
      <c r="AC16" s="47" t="str">
        <f t="shared" si="132"/>
        <v/>
      </c>
      <c r="AD16" s="47" t="str">
        <f t="shared" si="132"/>
        <v/>
      </c>
      <c r="AE16" s="47" t="str">
        <f t="shared" si="132"/>
        <v/>
      </c>
      <c r="AF16" s="47" t="str">
        <f t="shared" si="132"/>
        <v/>
      </c>
      <c r="AG16" s="47" t="str">
        <f t="shared" si="132"/>
        <v/>
      </c>
      <c r="AH16" s="47" t="str">
        <f t="shared" si="132"/>
        <v/>
      </c>
      <c r="AI16" s="47" t="str">
        <f t="shared" si="132"/>
        <v/>
      </c>
      <c r="AJ16" s="47" t="str">
        <f t="shared" si="132"/>
        <v/>
      </c>
      <c r="AK16" s="47" t="str">
        <f t="shared" si="132"/>
        <v/>
      </c>
      <c r="AL16" s="47" t="str">
        <f t="shared" si="132"/>
        <v/>
      </c>
      <c r="AM16" s="47" t="str">
        <f t="shared" si="132"/>
        <v/>
      </c>
      <c r="AN16" s="47" t="str">
        <f t="shared" si="132"/>
        <v/>
      </c>
      <c r="AO16" s="47" t="str">
        <f t="shared" si="132"/>
        <v/>
      </c>
      <c r="AP16" s="47" t="str">
        <f t="shared" si="132"/>
        <v/>
      </c>
      <c r="AQ16" s="47" t="str">
        <f t="shared" si="132"/>
        <v/>
      </c>
      <c r="AR16" s="47" t="str">
        <f t="shared" si="132"/>
        <v/>
      </c>
      <c r="AS16" s="47" t="str">
        <f t="shared" si="132"/>
        <v/>
      </c>
      <c r="AT16" s="47" t="str">
        <f t="shared" si="132"/>
        <v/>
      </c>
      <c r="AU16" s="47" t="str">
        <f t="shared" si="132"/>
        <v/>
      </c>
      <c r="AV16" s="47" t="str">
        <f t="shared" si="132"/>
        <v/>
      </c>
      <c r="AW16" s="47" t="str">
        <f t="shared" si="132"/>
        <v/>
      </c>
      <c r="AX16" s="47" t="str">
        <f t="shared" si="132"/>
        <v/>
      </c>
      <c r="AY16" s="47" t="str">
        <f t="shared" si="132"/>
        <v/>
      </c>
      <c r="AZ16" s="47" t="str">
        <f t="shared" si="132"/>
        <v/>
      </c>
      <c r="BA16" s="47" t="str">
        <f t="shared" si="132"/>
        <v/>
      </c>
      <c r="BB16" s="47" t="str">
        <f t="shared" si="132"/>
        <v/>
      </c>
      <c r="BC16" s="47" t="str">
        <f t="shared" si="132"/>
        <v/>
      </c>
      <c r="BD16" s="47" t="str">
        <f t="shared" si="132"/>
        <v/>
      </c>
      <c r="BE16" s="47" t="str">
        <f t="shared" si="132"/>
        <v/>
      </c>
      <c r="BF16" s="47" t="str">
        <f t="shared" si="132"/>
        <v/>
      </c>
      <c r="BG16" s="47" t="str">
        <f t="shared" si="132"/>
        <v/>
      </c>
      <c r="BH16" s="47" t="str">
        <f t="shared" si="132"/>
        <v/>
      </c>
      <c r="BI16" s="47" t="str">
        <f t="shared" si="132"/>
        <v/>
      </c>
      <c r="BJ16" s="47" t="str">
        <f t="shared" si="132"/>
        <v/>
      </c>
      <c r="BK16" s="47" t="str">
        <f t="shared" si="132"/>
        <v/>
      </c>
      <c r="BL16" s="47" t="str">
        <f t="shared" si="132"/>
        <v/>
      </c>
      <c r="BM16" s="47" t="str">
        <f t="shared" si="132"/>
        <v/>
      </c>
      <c r="BN16" s="47" t="str">
        <f t="shared" si="132"/>
        <v/>
      </c>
      <c r="BO16" s="47" t="str">
        <f t="shared" si="132"/>
        <v/>
      </c>
      <c r="BP16" s="47" t="str">
        <f t="shared" si="132"/>
        <v/>
      </c>
      <c r="BQ16" s="47" t="str">
        <f t="shared" si="132"/>
        <v/>
      </c>
      <c r="BR16" s="47" t="str">
        <f t="shared" si="132"/>
        <v/>
      </c>
      <c r="BS16" s="47" t="str">
        <f t="shared" si="132"/>
        <v/>
      </c>
      <c r="BT16" s="47" t="str">
        <f t="shared" si="132"/>
        <v/>
      </c>
      <c r="BU16" s="47" t="str">
        <f t="shared" si="132"/>
        <v/>
      </c>
      <c r="BV16" s="47" t="str">
        <f t="shared" si="132"/>
        <v/>
      </c>
      <c r="BW16" s="47" t="str">
        <f t="shared" si="132"/>
        <v/>
      </c>
      <c r="BX16" s="47" t="str">
        <f t="shared" si="132"/>
        <v/>
      </c>
      <c r="BY16" s="47" t="str">
        <f t="shared" si="132"/>
        <v/>
      </c>
      <c r="BZ16" s="47" t="str">
        <f t="shared" si="132"/>
        <v/>
      </c>
      <c r="CA16" s="47" t="str">
        <f t="shared" si="132"/>
        <v/>
      </c>
      <c r="CB16" s="47" t="str">
        <f t="shared" si="132"/>
        <v/>
      </c>
      <c r="CC16" s="47" t="str">
        <f t="shared" si="132"/>
        <v/>
      </c>
      <c r="CD16" s="47" t="str">
        <f t="shared" si="132"/>
        <v/>
      </c>
      <c r="CE16" s="47" t="str">
        <f t="shared" si="132"/>
        <v/>
      </c>
      <c r="CF16" s="47" t="str">
        <f t="shared" si="132"/>
        <v/>
      </c>
      <c r="CG16" s="47" t="str">
        <f t="shared" si="132"/>
        <v/>
      </c>
      <c r="CH16" s="47" t="str">
        <f t="shared" si="132"/>
        <v/>
      </c>
      <c r="CI16" s="47" t="str">
        <f t="shared" si="132"/>
        <v/>
      </c>
      <c r="CJ16" s="47" t="str">
        <f t="shared" si="132"/>
        <v/>
      </c>
      <c r="CK16" s="47" t="str">
        <f t="shared" si="132"/>
        <v/>
      </c>
      <c r="CL16" s="47" t="str">
        <f t="shared" si="132"/>
        <v/>
      </c>
      <c r="CM16" s="47" t="str">
        <f t="shared" si="132"/>
        <v/>
      </c>
      <c r="CN16" s="47" t="str">
        <f t="shared" si="128"/>
        <v/>
      </c>
      <c r="CO16" s="47" t="str">
        <f t="shared" si="128"/>
        <v/>
      </c>
      <c r="CP16" s="47" t="str">
        <f t="shared" si="128"/>
        <v/>
      </c>
      <c r="CQ16" s="47" t="str">
        <f t="shared" si="128"/>
        <v/>
      </c>
      <c r="CR16" s="47" t="str">
        <f t="shared" si="128"/>
        <v/>
      </c>
      <c r="CS16" s="47" t="str">
        <f t="shared" si="128"/>
        <v/>
      </c>
      <c r="CT16" s="47" t="str">
        <f t="shared" si="128"/>
        <v/>
      </c>
      <c r="CU16" s="47" t="str">
        <f t="shared" si="128"/>
        <v/>
      </c>
      <c r="CV16" s="47" t="str">
        <f t="shared" si="128"/>
        <v/>
      </c>
      <c r="CW16" s="47" t="str">
        <f t="shared" si="128"/>
        <v/>
      </c>
      <c r="CX16" s="47" t="str">
        <f t="shared" si="128"/>
        <v/>
      </c>
      <c r="CY16" s="47" t="str">
        <f t="shared" si="128"/>
        <v/>
      </c>
      <c r="CZ16" s="47" t="str">
        <f t="shared" si="128"/>
        <v/>
      </c>
      <c r="DA16" s="47" t="str">
        <f t="shared" si="128"/>
        <v/>
      </c>
      <c r="DB16" s="47" t="str">
        <f t="shared" si="128"/>
        <v/>
      </c>
      <c r="DC16" s="47" t="str">
        <f t="shared" si="128"/>
        <v/>
      </c>
      <c r="DD16" s="47" t="str">
        <f t="shared" si="128"/>
        <v/>
      </c>
      <c r="DE16" s="47" t="str">
        <f t="shared" si="128"/>
        <v/>
      </c>
      <c r="DF16" s="47" t="str">
        <f t="shared" si="128"/>
        <v/>
      </c>
      <c r="DG16" s="47" t="str">
        <f t="shared" si="128"/>
        <v/>
      </c>
      <c r="DH16" s="47" t="str">
        <f t="shared" si="128"/>
        <v/>
      </c>
      <c r="DI16" s="47" t="str">
        <f t="shared" si="128"/>
        <v/>
      </c>
      <c r="DJ16" s="47" t="str">
        <f t="shared" si="128"/>
        <v/>
      </c>
      <c r="DK16" s="47" t="str">
        <f t="shared" si="128"/>
        <v/>
      </c>
      <c r="DL16" s="47" t="str">
        <f t="shared" si="128"/>
        <v/>
      </c>
      <c r="DM16" s="47" t="str">
        <f t="shared" si="128"/>
        <v/>
      </c>
      <c r="DN16" s="47" t="str">
        <f t="shared" si="128"/>
        <v/>
      </c>
      <c r="DO16" s="47" t="str">
        <f t="shared" si="128"/>
        <v/>
      </c>
      <c r="DP16" s="47" t="str">
        <f t="shared" si="128"/>
        <v/>
      </c>
      <c r="DQ16" s="47" t="str">
        <f t="shared" si="128"/>
        <v/>
      </c>
      <c r="DR16" s="47" t="str">
        <f t="shared" si="128"/>
        <v/>
      </c>
      <c r="DS16" s="47" t="str">
        <f t="shared" si="128"/>
        <v/>
      </c>
      <c r="DT16" s="47" t="str">
        <f t="shared" si="128"/>
        <v/>
      </c>
      <c r="DU16" s="47" t="str">
        <f t="shared" si="128"/>
        <v/>
      </c>
      <c r="DV16" s="47" t="str">
        <f t="shared" si="128"/>
        <v/>
      </c>
      <c r="DW16" s="179" t="str">
        <f t="shared" si="115"/>
        <v/>
      </c>
      <c r="DX16" s="47" t="str">
        <f t="shared" si="5"/>
        <v/>
      </c>
      <c r="DY16" s="47" t="str">
        <f t="shared" si="6"/>
        <v/>
      </c>
      <c r="DZ16" s="47" t="str">
        <f t="shared" si="7"/>
        <v/>
      </c>
      <c r="EA16" s="47" t="str">
        <f t="shared" si="8"/>
        <v/>
      </c>
      <c r="EB16" s="47" t="str">
        <f t="shared" si="9"/>
        <v/>
      </c>
      <c r="EC16" s="47" t="str">
        <f t="shared" si="10"/>
        <v/>
      </c>
      <c r="ED16" s="47" t="str">
        <f t="shared" si="11"/>
        <v/>
      </c>
      <c r="EE16" s="47" t="str">
        <f t="shared" si="12"/>
        <v/>
      </c>
      <c r="EF16" s="47" t="str">
        <f t="shared" si="13"/>
        <v/>
      </c>
      <c r="EG16" s="47" t="str">
        <f t="shared" si="14"/>
        <v/>
      </c>
      <c r="EH16" s="47" t="str">
        <f t="shared" si="15"/>
        <v/>
      </c>
      <c r="EI16" s="47" t="str">
        <f t="shared" si="16"/>
        <v/>
      </c>
      <c r="EJ16" s="47" t="str">
        <f t="shared" si="17"/>
        <v/>
      </c>
      <c r="EK16" s="47" t="str">
        <f t="shared" si="18"/>
        <v/>
      </c>
      <c r="EL16" s="47" t="str">
        <f t="shared" si="19"/>
        <v/>
      </c>
      <c r="EM16" s="47" t="str">
        <f t="shared" si="20"/>
        <v/>
      </c>
      <c r="EN16" s="47" t="str">
        <f t="shared" si="21"/>
        <v/>
      </c>
      <c r="EO16" s="47" t="str">
        <f t="shared" si="22"/>
        <v/>
      </c>
      <c r="EP16" s="47" t="str">
        <f t="shared" si="23"/>
        <v/>
      </c>
      <c r="EQ16" s="47" t="str">
        <f t="shared" si="24"/>
        <v/>
      </c>
      <c r="ER16" s="47" t="str">
        <f t="shared" si="25"/>
        <v/>
      </c>
      <c r="ES16" s="47" t="str">
        <f t="shared" si="26"/>
        <v/>
      </c>
      <c r="ET16" s="47" t="str">
        <f t="shared" si="27"/>
        <v/>
      </c>
      <c r="EU16" s="47" t="str">
        <f t="shared" si="28"/>
        <v/>
      </c>
      <c r="EV16" s="47" t="str">
        <f t="shared" si="29"/>
        <v/>
      </c>
      <c r="EW16" s="47" t="str">
        <f t="shared" si="30"/>
        <v/>
      </c>
      <c r="EX16" s="47" t="str">
        <f t="shared" si="31"/>
        <v/>
      </c>
      <c r="EY16" s="47" t="str">
        <f t="shared" si="32"/>
        <v/>
      </c>
      <c r="EZ16" s="47" t="str">
        <f t="shared" si="33"/>
        <v/>
      </c>
      <c r="FA16" s="47" t="str">
        <f t="shared" si="34"/>
        <v/>
      </c>
      <c r="FB16" s="47" t="str">
        <f t="shared" si="35"/>
        <v/>
      </c>
      <c r="FC16" s="47" t="str">
        <f t="shared" si="36"/>
        <v/>
      </c>
      <c r="FD16" s="47" t="str">
        <f t="shared" si="37"/>
        <v/>
      </c>
      <c r="FE16" s="47" t="str">
        <f t="shared" si="38"/>
        <v/>
      </c>
      <c r="FF16" s="47" t="str">
        <f t="shared" si="39"/>
        <v/>
      </c>
      <c r="FG16" s="47" t="str">
        <f t="shared" si="40"/>
        <v/>
      </c>
      <c r="FH16" s="47" t="str">
        <f t="shared" si="41"/>
        <v/>
      </c>
      <c r="FI16" s="47" t="str">
        <f t="shared" si="42"/>
        <v/>
      </c>
      <c r="FJ16" s="47" t="str">
        <f t="shared" si="43"/>
        <v/>
      </c>
      <c r="FK16" s="47" t="str">
        <f t="shared" si="44"/>
        <v/>
      </c>
      <c r="FL16" s="47" t="str">
        <f t="shared" si="45"/>
        <v/>
      </c>
      <c r="FM16" s="47" t="str">
        <f t="shared" si="46"/>
        <v/>
      </c>
      <c r="FN16" s="47" t="str">
        <f t="shared" si="47"/>
        <v/>
      </c>
      <c r="FO16" s="47" t="str">
        <f t="shared" si="48"/>
        <v/>
      </c>
      <c r="FP16" s="47" t="str">
        <f t="shared" si="49"/>
        <v/>
      </c>
      <c r="FQ16" s="47" t="str">
        <f t="shared" si="50"/>
        <v/>
      </c>
      <c r="FR16" s="47" t="str">
        <f t="shared" si="51"/>
        <v/>
      </c>
      <c r="FS16" s="47" t="str">
        <f t="shared" si="52"/>
        <v/>
      </c>
      <c r="FT16" s="47" t="str">
        <f t="shared" si="53"/>
        <v/>
      </c>
      <c r="FU16" s="47" t="str">
        <f t="shared" si="54"/>
        <v/>
      </c>
      <c r="FV16" s="47" t="str">
        <f t="shared" si="55"/>
        <v/>
      </c>
      <c r="FW16" s="47" t="str">
        <f t="shared" si="56"/>
        <v/>
      </c>
      <c r="FX16" s="47" t="str">
        <f t="shared" si="57"/>
        <v/>
      </c>
      <c r="FY16" s="47" t="str">
        <f t="shared" si="58"/>
        <v/>
      </c>
      <c r="FZ16" s="47" t="str">
        <f t="shared" si="59"/>
        <v/>
      </c>
      <c r="GA16" s="47" t="str">
        <f t="shared" si="60"/>
        <v/>
      </c>
      <c r="GB16" s="47" t="str">
        <f t="shared" si="61"/>
        <v/>
      </c>
      <c r="GC16" s="47" t="str">
        <f t="shared" si="62"/>
        <v/>
      </c>
      <c r="GD16" s="47" t="str">
        <f t="shared" si="63"/>
        <v/>
      </c>
      <c r="GE16" s="47" t="str">
        <f t="shared" si="64"/>
        <v/>
      </c>
      <c r="GF16" s="47" t="str">
        <f t="shared" si="65"/>
        <v/>
      </c>
      <c r="GG16" s="47" t="str">
        <f t="shared" si="66"/>
        <v/>
      </c>
      <c r="GH16" s="47" t="str">
        <f t="shared" si="67"/>
        <v/>
      </c>
      <c r="GI16" s="47" t="str">
        <f t="shared" si="68"/>
        <v/>
      </c>
      <c r="GJ16" s="47" t="str">
        <f t="shared" si="69"/>
        <v/>
      </c>
      <c r="GK16" s="47" t="str">
        <f t="shared" si="70"/>
        <v/>
      </c>
      <c r="GL16" s="47" t="str">
        <f t="shared" si="71"/>
        <v/>
      </c>
      <c r="GM16" s="47" t="str">
        <f t="shared" si="72"/>
        <v/>
      </c>
      <c r="GN16" s="47" t="str">
        <f t="shared" si="73"/>
        <v/>
      </c>
      <c r="GO16" s="47" t="str">
        <f t="shared" si="74"/>
        <v/>
      </c>
      <c r="GP16" s="47" t="str">
        <f t="shared" si="75"/>
        <v/>
      </c>
      <c r="GQ16" s="47" t="str">
        <f t="shared" si="76"/>
        <v/>
      </c>
      <c r="GR16" s="47" t="str">
        <f t="shared" si="77"/>
        <v/>
      </c>
      <c r="GS16" s="47" t="str">
        <f t="shared" si="78"/>
        <v/>
      </c>
      <c r="GT16" s="47" t="str">
        <f t="shared" si="79"/>
        <v/>
      </c>
      <c r="GU16" s="47" t="str">
        <f t="shared" si="80"/>
        <v/>
      </c>
      <c r="GV16" s="47" t="str">
        <f t="shared" si="81"/>
        <v/>
      </c>
      <c r="GW16" s="47" t="str">
        <f t="shared" si="82"/>
        <v/>
      </c>
      <c r="GX16" s="47" t="str">
        <f t="shared" si="83"/>
        <v/>
      </c>
      <c r="GY16" s="47" t="str">
        <f t="shared" si="84"/>
        <v/>
      </c>
      <c r="GZ16" s="47" t="str">
        <f t="shared" si="85"/>
        <v/>
      </c>
      <c r="HA16" s="47" t="str">
        <f t="shared" si="86"/>
        <v/>
      </c>
      <c r="HB16" s="47" t="str">
        <f t="shared" si="87"/>
        <v/>
      </c>
      <c r="HC16" s="47" t="str">
        <f t="shared" si="88"/>
        <v/>
      </c>
      <c r="HD16" s="47" t="str">
        <f t="shared" si="89"/>
        <v/>
      </c>
      <c r="HE16" s="47" t="str">
        <f t="shared" si="90"/>
        <v/>
      </c>
      <c r="HF16" s="47" t="str">
        <f t="shared" si="91"/>
        <v/>
      </c>
      <c r="HG16" s="47" t="str">
        <f t="shared" si="92"/>
        <v/>
      </c>
      <c r="HH16" s="47" t="str">
        <f t="shared" si="93"/>
        <v/>
      </c>
      <c r="HI16" s="47" t="str">
        <f t="shared" si="94"/>
        <v/>
      </c>
      <c r="HJ16" s="47" t="str">
        <f t="shared" si="95"/>
        <v/>
      </c>
      <c r="HK16" s="47" t="str">
        <f t="shared" si="96"/>
        <v/>
      </c>
      <c r="HL16" s="47" t="str">
        <f t="shared" si="97"/>
        <v/>
      </c>
      <c r="HM16" s="47" t="str">
        <f t="shared" si="98"/>
        <v/>
      </c>
      <c r="HN16" s="47" t="str">
        <f t="shared" si="99"/>
        <v/>
      </c>
      <c r="HO16" s="47" t="str">
        <f t="shared" si="100"/>
        <v/>
      </c>
      <c r="HP16" s="47" t="str">
        <f t="shared" si="101"/>
        <v/>
      </c>
      <c r="HQ16" s="47" t="str">
        <f t="shared" si="102"/>
        <v/>
      </c>
      <c r="HR16" s="47" t="str">
        <f t="shared" si="103"/>
        <v/>
      </c>
      <c r="HS16" s="47" t="str">
        <f t="shared" si="104"/>
        <v/>
      </c>
      <c r="HT16" s="165" t="e">
        <f t="shared" si="105"/>
        <v>#N/A</v>
      </c>
      <c r="HU16" s="165" t="e">
        <f t="shared" si="129"/>
        <v>#N/A</v>
      </c>
      <c r="HV16" s="165" t="e">
        <f t="shared" si="129"/>
        <v>#N/A</v>
      </c>
      <c r="HW16" s="165" t="e">
        <f t="shared" si="129"/>
        <v>#N/A</v>
      </c>
      <c r="HX16" s="165" t="e">
        <f t="shared" si="125"/>
        <v>#N/A</v>
      </c>
      <c r="HY16" s="165" t="e">
        <f t="shared" si="125"/>
        <v>#N/A</v>
      </c>
      <c r="HZ16" s="165" t="e">
        <f t="shared" si="125"/>
        <v>#N/A</v>
      </c>
      <c r="IA16" s="165" t="e">
        <f t="shared" si="125"/>
        <v>#N/A</v>
      </c>
      <c r="IB16" s="165" t="e">
        <f t="shared" si="125"/>
        <v>#N/A</v>
      </c>
      <c r="IC16" s="165" t="e">
        <f t="shared" si="125"/>
        <v>#N/A</v>
      </c>
      <c r="ID16" s="165" t="e">
        <f t="shared" si="125"/>
        <v>#N/A</v>
      </c>
      <c r="IE16" s="165" t="e">
        <f t="shared" si="125"/>
        <v>#N/A</v>
      </c>
      <c r="IF16" s="165" t="e">
        <f t="shared" si="125"/>
        <v>#N/A</v>
      </c>
      <c r="IG16" s="165" t="e">
        <f t="shared" si="125"/>
        <v>#N/A</v>
      </c>
      <c r="IH16" s="165" t="e">
        <f t="shared" si="125"/>
        <v>#N/A</v>
      </c>
      <c r="II16" s="165" t="e">
        <f t="shared" si="125"/>
        <v>#N/A</v>
      </c>
      <c r="IJ16" s="165" t="e">
        <f t="shared" si="125"/>
        <v>#N/A</v>
      </c>
      <c r="IK16" s="165" t="e">
        <f t="shared" si="125"/>
        <v>#N/A</v>
      </c>
      <c r="IL16" s="165" t="e">
        <f t="shared" si="125"/>
        <v>#N/A</v>
      </c>
      <c r="IM16" s="165" t="e">
        <f t="shared" ref="IM16:KE21" si="133">IF(ISNONTEXT($O16),_xlfn.NORM.DIST(AT16,$K16,$O16,FALSE),NA())</f>
        <v>#N/A</v>
      </c>
      <c r="IN16" s="165" t="e">
        <f t="shared" si="133"/>
        <v>#N/A</v>
      </c>
      <c r="IO16" s="165" t="e">
        <f t="shared" si="133"/>
        <v>#N/A</v>
      </c>
      <c r="IP16" s="165" t="e">
        <f t="shared" si="133"/>
        <v>#N/A</v>
      </c>
      <c r="IQ16" s="165" t="e">
        <f t="shared" si="133"/>
        <v>#N/A</v>
      </c>
      <c r="IR16" s="165" t="e">
        <f t="shared" si="133"/>
        <v>#N/A</v>
      </c>
      <c r="IS16" s="165" t="e">
        <f t="shared" si="133"/>
        <v>#N/A</v>
      </c>
      <c r="IT16" s="165" t="e">
        <f t="shared" si="133"/>
        <v>#N/A</v>
      </c>
      <c r="IU16" s="165" t="e">
        <f t="shared" si="133"/>
        <v>#N/A</v>
      </c>
      <c r="IV16" s="165" t="e">
        <f t="shared" si="133"/>
        <v>#N/A</v>
      </c>
      <c r="IW16" s="165" t="e">
        <f t="shared" si="133"/>
        <v>#N/A</v>
      </c>
      <c r="IX16" s="165" t="e">
        <f t="shared" si="133"/>
        <v>#N/A</v>
      </c>
      <c r="IY16" s="165" t="e">
        <f t="shared" si="133"/>
        <v>#N/A</v>
      </c>
      <c r="IZ16" s="165" t="e">
        <f t="shared" si="133"/>
        <v>#N/A</v>
      </c>
      <c r="JA16" s="165" t="e">
        <f t="shared" si="133"/>
        <v>#N/A</v>
      </c>
      <c r="JB16" s="165" t="e">
        <f t="shared" si="133"/>
        <v>#N/A</v>
      </c>
      <c r="JC16" s="165" t="e">
        <f t="shared" si="133"/>
        <v>#N/A</v>
      </c>
      <c r="JD16" s="165" t="e">
        <f t="shared" si="133"/>
        <v>#N/A</v>
      </c>
      <c r="JE16" s="165" t="e">
        <f t="shared" si="133"/>
        <v>#N/A</v>
      </c>
      <c r="JF16" s="165" t="e">
        <f t="shared" si="133"/>
        <v>#N/A</v>
      </c>
      <c r="JG16" s="165" t="e">
        <f t="shared" si="133"/>
        <v>#N/A</v>
      </c>
      <c r="JH16" s="165" t="e">
        <f t="shared" si="133"/>
        <v>#N/A</v>
      </c>
      <c r="JI16" s="165" t="e">
        <f t="shared" si="133"/>
        <v>#N/A</v>
      </c>
      <c r="JJ16" s="165" t="e">
        <f t="shared" si="133"/>
        <v>#N/A</v>
      </c>
      <c r="JK16" s="165" t="e">
        <f t="shared" si="133"/>
        <v>#N/A</v>
      </c>
      <c r="JL16" s="165" t="e">
        <f t="shared" si="133"/>
        <v>#N/A</v>
      </c>
      <c r="JM16" s="165" t="e">
        <f t="shared" si="133"/>
        <v>#N/A</v>
      </c>
      <c r="JN16" s="165" t="e">
        <f t="shared" si="133"/>
        <v>#N/A</v>
      </c>
      <c r="JO16" s="165" t="e">
        <f t="shared" si="133"/>
        <v>#N/A</v>
      </c>
      <c r="JP16" s="165" t="e">
        <f t="shared" si="133"/>
        <v>#N/A</v>
      </c>
      <c r="JQ16" s="165" t="e">
        <f t="shared" si="133"/>
        <v>#N/A</v>
      </c>
      <c r="JR16" s="165" t="e">
        <f t="shared" si="133"/>
        <v>#N/A</v>
      </c>
      <c r="JS16" s="165" t="e">
        <f t="shared" si="133"/>
        <v>#N/A</v>
      </c>
      <c r="JT16" s="165" t="e">
        <f t="shared" si="133"/>
        <v>#N/A</v>
      </c>
      <c r="JU16" s="165" t="e">
        <f t="shared" si="133"/>
        <v>#N/A</v>
      </c>
      <c r="JV16" s="165" t="e">
        <f t="shared" si="133"/>
        <v>#N/A</v>
      </c>
      <c r="JW16" s="165" t="e">
        <f t="shared" si="133"/>
        <v>#N/A</v>
      </c>
      <c r="JX16" s="165" t="e">
        <f t="shared" si="133"/>
        <v>#N/A</v>
      </c>
      <c r="JY16" s="165" t="e">
        <f t="shared" si="133"/>
        <v>#N/A</v>
      </c>
      <c r="JZ16" s="165" t="e">
        <f t="shared" si="133"/>
        <v>#N/A</v>
      </c>
      <c r="KA16" s="165" t="e">
        <f t="shared" si="133"/>
        <v>#N/A</v>
      </c>
      <c r="KB16" s="165" t="e">
        <f t="shared" si="133"/>
        <v>#N/A</v>
      </c>
      <c r="KC16" s="165" t="e">
        <f t="shared" si="133"/>
        <v>#N/A</v>
      </c>
      <c r="KD16" s="165" t="e">
        <f t="shared" si="133"/>
        <v>#N/A</v>
      </c>
      <c r="KE16" s="165" t="e">
        <f t="shared" si="133"/>
        <v>#N/A</v>
      </c>
      <c r="KF16" s="165" t="e">
        <f t="shared" si="117"/>
        <v>#N/A</v>
      </c>
      <c r="KG16" s="165" t="e">
        <f t="shared" si="130"/>
        <v>#N/A</v>
      </c>
      <c r="KH16" s="165" t="e">
        <f t="shared" si="130"/>
        <v>#N/A</v>
      </c>
      <c r="KI16" s="165" t="e">
        <f t="shared" si="130"/>
        <v>#N/A</v>
      </c>
      <c r="KJ16" s="165" t="e">
        <f t="shared" si="126"/>
        <v>#N/A</v>
      </c>
      <c r="KK16" s="165" t="e">
        <f t="shared" si="126"/>
        <v>#N/A</v>
      </c>
      <c r="KL16" s="165" t="e">
        <f t="shared" si="126"/>
        <v>#N/A</v>
      </c>
      <c r="KM16" s="165" t="e">
        <f t="shared" si="126"/>
        <v>#N/A</v>
      </c>
      <c r="KN16" s="165" t="e">
        <f t="shared" si="126"/>
        <v>#N/A</v>
      </c>
      <c r="KO16" s="165" t="e">
        <f t="shared" si="126"/>
        <v>#N/A</v>
      </c>
      <c r="KP16" s="165" t="e">
        <f t="shared" si="126"/>
        <v>#N/A</v>
      </c>
      <c r="KQ16" s="165" t="e">
        <f t="shared" si="126"/>
        <v>#N/A</v>
      </c>
      <c r="KR16" s="165" t="e">
        <f t="shared" si="126"/>
        <v>#N/A</v>
      </c>
      <c r="KS16" s="165" t="e">
        <f t="shared" si="126"/>
        <v>#N/A</v>
      </c>
      <c r="KT16" s="165" t="e">
        <f t="shared" si="126"/>
        <v>#N/A</v>
      </c>
      <c r="KU16" s="165" t="e">
        <f t="shared" si="126"/>
        <v>#N/A</v>
      </c>
      <c r="KV16" s="165" t="e">
        <f t="shared" si="126"/>
        <v>#N/A</v>
      </c>
      <c r="KW16" s="165" t="e">
        <f t="shared" si="126"/>
        <v>#N/A</v>
      </c>
      <c r="KX16" s="165" t="e">
        <f t="shared" si="126"/>
        <v>#N/A</v>
      </c>
      <c r="KY16" s="165" t="e">
        <f t="shared" ref="KY16:MQ21" si="134">IF(ISNONTEXT($O16),_xlfn.NORM.DIST(DF16,$K16,$O16,FALSE),NA())</f>
        <v>#N/A</v>
      </c>
      <c r="KZ16" s="165" t="e">
        <f t="shared" si="134"/>
        <v>#N/A</v>
      </c>
      <c r="LA16" s="165" t="e">
        <f t="shared" si="134"/>
        <v>#N/A</v>
      </c>
      <c r="LB16" s="165" t="e">
        <f t="shared" si="134"/>
        <v>#N/A</v>
      </c>
      <c r="LC16" s="165" t="e">
        <f t="shared" si="134"/>
        <v>#N/A</v>
      </c>
      <c r="LD16" s="165" t="e">
        <f t="shared" si="134"/>
        <v>#N/A</v>
      </c>
      <c r="LE16" s="165" t="e">
        <f t="shared" si="134"/>
        <v>#N/A</v>
      </c>
      <c r="LF16" s="165" t="e">
        <f t="shared" si="134"/>
        <v>#N/A</v>
      </c>
      <c r="LG16" s="165" t="e">
        <f t="shared" si="134"/>
        <v>#N/A</v>
      </c>
      <c r="LH16" s="165" t="e">
        <f t="shared" si="134"/>
        <v>#N/A</v>
      </c>
      <c r="LI16" s="165" t="e">
        <f t="shared" si="134"/>
        <v>#N/A</v>
      </c>
      <c r="LJ16" s="165" t="e">
        <f t="shared" si="134"/>
        <v>#N/A</v>
      </c>
      <c r="LK16" s="165" t="e">
        <f t="shared" si="134"/>
        <v>#N/A</v>
      </c>
      <c r="LL16" s="165" t="e">
        <f t="shared" si="134"/>
        <v>#N/A</v>
      </c>
      <c r="LM16" s="165" t="e">
        <f t="shared" si="134"/>
        <v>#N/A</v>
      </c>
      <c r="LN16" s="165" t="e">
        <f t="shared" si="134"/>
        <v>#N/A</v>
      </c>
      <c r="LO16" s="165" t="e">
        <f t="shared" si="134"/>
        <v>#N/A</v>
      </c>
      <c r="LP16" s="165" t="e">
        <f t="shared" si="134"/>
        <v>#N/A</v>
      </c>
      <c r="LQ16" s="165" t="e">
        <f t="shared" si="134"/>
        <v>#N/A</v>
      </c>
      <c r="LR16" s="165" t="e">
        <f t="shared" si="134"/>
        <v>#N/A</v>
      </c>
      <c r="LS16" s="165" t="e">
        <f t="shared" si="134"/>
        <v>#N/A</v>
      </c>
      <c r="LT16" s="165" t="e">
        <f t="shared" si="134"/>
        <v>#N/A</v>
      </c>
      <c r="LU16" s="165" t="e">
        <f t="shared" si="134"/>
        <v>#N/A</v>
      </c>
      <c r="LV16" s="165" t="e">
        <f t="shared" si="134"/>
        <v>#N/A</v>
      </c>
      <c r="LW16" s="165" t="e">
        <f t="shared" si="134"/>
        <v>#N/A</v>
      </c>
      <c r="LX16" s="165" t="e">
        <f t="shared" si="134"/>
        <v>#N/A</v>
      </c>
      <c r="LY16" s="165" t="e">
        <f t="shared" si="134"/>
        <v>#N/A</v>
      </c>
      <c r="LZ16" s="165" t="e">
        <f t="shared" si="134"/>
        <v>#N/A</v>
      </c>
      <c r="MA16" s="165" t="e">
        <f t="shared" si="134"/>
        <v>#N/A</v>
      </c>
      <c r="MB16" s="165" t="e">
        <f t="shared" si="134"/>
        <v>#N/A</v>
      </c>
      <c r="MC16" s="165" t="e">
        <f t="shared" si="134"/>
        <v>#N/A</v>
      </c>
      <c r="MD16" s="165" t="e">
        <f t="shared" si="134"/>
        <v>#N/A</v>
      </c>
      <c r="ME16" s="165" t="e">
        <f t="shared" si="134"/>
        <v>#N/A</v>
      </c>
      <c r="MF16" s="165" t="e">
        <f t="shared" si="134"/>
        <v>#N/A</v>
      </c>
      <c r="MG16" s="165" t="e">
        <f t="shared" si="134"/>
        <v>#N/A</v>
      </c>
      <c r="MH16" s="165" t="e">
        <f t="shared" si="134"/>
        <v>#N/A</v>
      </c>
      <c r="MI16" s="165" t="e">
        <f t="shared" si="134"/>
        <v>#N/A</v>
      </c>
      <c r="MJ16" s="165" t="e">
        <f t="shared" si="134"/>
        <v>#N/A</v>
      </c>
      <c r="MK16" s="165" t="e">
        <f t="shared" si="134"/>
        <v>#N/A</v>
      </c>
      <c r="ML16" s="165" t="e">
        <f t="shared" si="134"/>
        <v>#N/A</v>
      </c>
      <c r="MM16" s="165" t="e">
        <f t="shared" si="134"/>
        <v>#N/A</v>
      </c>
      <c r="MN16" s="165" t="e">
        <f t="shared" si="134"/>
        <v>#N/A</v>
      </c>
      <c r="MO16" s="165" t="e">
        <f t="shared" si="134"/>
        <v>#N/A</v>
      </c>
      <c r="MP16" s="165" t="e">
        <f t="shared" si="134"/>
        <v>#N/A</v>
      </c>
      <c r="MQ16" s="165" t="e">
        <f t="shared" si="134"/>
        <v>#N/A</v>
      </c>
      <c r="MR16" s="165" t="e">
        <f t="shared" si="118"/>
        <v>#N/A</v>
      </c>
      <c r="MS16" s="165" t="e">
        <f t="shared" si="131"/>
        <v>#N/A</v>
      </c>
      <c r="MT16" s="165" t="e">
        <f t="shared" si="131"/>
        <v>#N/A</v>
      </c>
      <c r="MU16" s="165" t="e">
        <f t="shared" si="131"/>
        <v>#N/A</v>
      </c>
      <c r="MV16" s="165" t="e">
        <f t="shared" si="127"/>
        <v>#N/A</v>
      </c>
      <c r="MW16" s="165" t="e">
        <f t="shared" si="127"/>
        <v>#N/A</v>
      </c>
      <c r="MX16" s="165" t="e">
        <f t="shared" si="127"/>
        <v>#N/A</v>
      </c>
      <c r="MY16" s="165" t="e">
        <f t="shared" si="127"/>
        <v>#N/A</v>
      </c>
      <c r="MZ16" s="165" t="e">
        <f t="shared" si="127"/>
        <v>#N/A</v>
      </c>
      <c r="NA16" s="165" t="e">
        <f t="shared" si="127"/>
        <v>#N/A</v>
      </c>
      <c r="NB16" s="165" t="e">
        <f t="shared" si="127"/>
        <v>#N/A</v>
      </c>
      <c r="NC16" s="165" t="e">
        <f t="shared" si="127"/>
        <v>#N/A</v>
      </c>
      <c r="ND16" s="165" t="e">
        <f t="shared" si="127"/>
        <v>#N/A</v>
      </c>
      <c r="NE16" s="165" t="e">
        <f t="shared" si="127"/>
        <v>#N/A</v>
      </c>
      <c r="NF16" s="165" t="e">
        <f t="shared" si="127"/>
        <v>#N/A</v>
      </c>
      <c r="NG16" s="165" t="e">
        <f t="shared" si="127"/>
        <v>#N/A</v>
      </c>
      <c r="NH16" s="165" t="e">
        <f t="shared" si="127"/>
        <v>#N/A</v>
      </c>
      <c r="NI16" s="165" t="e">
        <f t="shared" si="127"/>
        <v>#N/A</v>
      </c>
      <c r="NJ16" s="165" t="e">
        <f t="shared" si="127"/>
        <v>#N/A</v>
      </c>
      <c r="NK16" s="165" t="e">
        <f t="shared" ref="NK16:PC21" si="135">IF(ISNONTEXT($O16),_xlfn.NORM.DIST(FR16,$K16,$O16,FALSE),NA())</f>
        <v>#N/A</v>
      </c>
      <c r="NL16" s="165" t="e">
        <f t="shared" si="135"/>
        <v>#N/A</v>
      </c>
      <c r="NM16" s="165" t="e">
        <f t="shared" si="135"/>
        <v>#N/A</v>
      </c>
      <c r="NN16" s="165" t="e">
        <f t="shared" si="135"/>
        <v>#N/A</v>
      </c>
      <c r="NO16" s="165" t="e">
        <f t="shared" si="135"/>
        <v>#N/A</v>
      </c>
      <c r="NP16" s="165" t="e">
        <f t="shared" si="135"/>
        <v>#N/A</v>
      </c>
      <c r="NQ16" s="165" t="e">
        <f t="shared" si="135"/>
        <v>#N/A</v>
      </c>
      <c r="NR16" s="165" t="e">
        <f t="shared" si="135"/>
        <v>#N/A</v>
      </c>
      <c r="NS16" s="165" t="e">
        <f t="shared" si="135"/>
        <v>#N/A</v>
      </c>
      <c r="NT16" s="165" t="e">
        <f t="shared" si="135"/>
        <v>#N/A</v>
      </c>
      <c r="NU16" s="165" t="e">
        <f t="shared" si="135"/>
        <v>#N/A</v>
      </c>
      <c r="NV16" s="165" t="e">
        <f t="shared" si="135"/>
        <v>#N/A</v>
      </c>
      <c r="NW16" s="165" t="e">
        <f t="shared" si="135"/>
        <v>#N/A</v>
      </c>
      <c r="NX16" s="165" t="e">
        <f t="shared" si="135"/>
        <v>#N/A</v>
      </c>
      <c r="NY16" s="165" t="e">
        <f t="shared" si="135"/>
        <v>#N/A</v>
      </c>
      <c r="NZ16" s="165" t="e">
        <f t="shared" si="135"/>
        <v>#N/A</v>
      </c>
      <c r="OA16" s="165" t="e">
        <f t="shared" si="135"/>
        <v>#N/A</v>
      </c>
      <c r="OB16" s="165" t="e">
        <f t="shared" si="135"/>
        <v>#N/A</v>
      </c>
      <c r="OC16" s="165" t="e">
        <f t="shared" si="135"/>
        <v>#N/A</v>
      </c>
      <c r="OD16" s="165" t="e">
        <f t="shared" si="135"/>
        <v>#N/A</v>
      </c>
      <c r="OE16" s="165" t="e">
        <f t="shared" si="135"/>
        <v>#N/A</v>
      </c>
      <c r="OF16" s="165" t="e">
        <f t="shared" si="135"/>
        <v>#N/A</v>
      </c>
      <c r="OG16" s="165" t="e">
        <f t="shared" si="135"/>
        <v>#N/A</v>
      </c>
      <c r="OH16" s="165" t="e">
        <f t="shared" si="135"/>
        <v>#N/A</v>
      </c>
      <c r="OI16" s="165" t="e">
        <f t="shared" si="135"/>
        <v>#N/A</v>
      </c>
      <c r="OJ16" s="165" t="e">
        <f t="shared" si="135"/>
        <v>#N/A</v>
      </c>
      <c r="OK16" s="165" t="e">
        <f t="shared" si="135"/>
        <v>#N/A</v>
      </c>
      <c r="OL16" s="165" t="e">
        <f t="shared" si="135"/>
        <v>#N/A</v>
      </c>
      <c r="OM16" s="165" t="e">
        <f t="shared" si="135"/>
        <v>#N/A</v>
      </c>
      <c r="ON16" s="165" t="e">
        <f t="shared" si="135"/>
        <v>#N/A</v>
      </c>
      <c r="OO16" s="165" t="e">
        <f t="shared" si="135"/>
        <v>#N/A</v>
      </c>
      <c r="OP16" s="165" t="e">
        <f t="shared" si="135"/>
        <v>#N/A</v>
      </c>
      <c r="OQ16" s="165" t="e">
        <f t="shared" si="135"/>
        <v>#N/A</v>
      </c>
      <c r="OR16" s="165" t="e">
        <f t="shared" si="135"/>
        <v>#N/A</v>
      </c>
      <c r="OS16" s="165" t="e">
        <f t="shared" si="135"/>
        <v>#N/A</v>
      </c>
      <c r="OT16" s="165" t="e">
        <f t="shared" si="135"/>
        <v>#N/A</v>
      </c>
      <c r="OU16" s="165" t="e">
        <f t="shared" si="135"/>
        <v>#N/A</v>
      </c>
      <c r="OV16" s="165" t="e">
        <f t="shared" si="135"/>
        <v>#N/A</v>
      </c>
      <c r="OW16" s="165" t="e">
        <f t="shared" si="135"/>
        <v>#N/A</v>
      </c>
      <c r="OX16" s="165" t="e">
        <f t="shared" si="135"/>
        <v>#N/A</v>
      </c>
      <c r="OY16" s="165" t="e">
        <f t="shared" si="135"/>
        <v>#N/A</v>
      </c>
      <c r="OZ16" s="165" t="e">
        <f t="shared" si="135"/>
        <v>#N/A</v>
      </c>
      <c r="PA16" s="165" t="e">
        <f t="shared" si="135"/>
        <v>#N/A</v>
      </c>
      <c r="PB16" s="165" t="e">
        <f t="shared" si="135"/>
        <v>#N/A</v>
      </c>
      <c r="PC16" s="165" t="e">
        <f t="shared" si="135"/>
        <v>#N/A</v>
      </c>
      <c r="PD16" s="165" t="e">
        <f t="shared" si="119"/>
        <v>#N/A</v>
      </c>
      <c r="PE16" s="165" t="e">
        <f t="shared" si="109"/>
        <v>#N/A</v>
      </c>
      <c r="PF16" s="165" t="e">
        <f t="shared" si="109"/>
        <v>#N/A</v>
      </c>
      <c r="PG16" s="165" t="e">
        <f t="shared" si="109"/>
        <v>#N/A</v>
      </c>
      <c r="PH16" s="165" t="e">
        <f t="shared" si="109"/>
        <v>#N/A</v>
      </c>
      <c r="PI16" s="165" t="e">
        <f t="shared" si="109"/>
        <v>#N/A</v>
      </c>
      <c r="PJ16" s="165" t="e">
        <f t="shared" si="109"/>
        <v>#N/A</v>
      </c>
      <c r="PK16" s="165" t="e">
        <f t="shared" si="109"/>
        <v>#N/A</v>
      </c>
      <c r="PL16" s="165" t="e">
        <f t="shared" si="109"/>
        <v>#N/A</v>
      </c>
    </row>
    <row r="17" spans="1:428" hidden="1" x14ac:dyDescent="0.45">
      <c r="A17" s="4">
        <v>14</v>
      </c>
      <c r="B17" s="105"/>
      <c r="C17" s="113"/>
      <c r="D17" s="118" t="str">
        <f t="shared" si="110"/>
        <v/>
      </c>
      <c r="E17" s="91"/>
      <c r="F17" s="118" t="str">
        <f t="shared" si="111"/>
        <v/>
      </c>
      <c r="G17" s="113"/>
      <c r="H17" s="106"/>
      <c r="I17" s="120" t="str">
        <f t="shared" si="0"/>
        <v/>
      </c>
      <c r="J17" s="120" t="str">
        <f t="shared" si="1"/>
        <v/>
      </c>
      <c r="K17" s="71" t="str">
        <f t="shared" si="112"/>
        <v/>
      </c>
      <c r="L17" s="23"/>
      <c r="M17" s="55"/>
      <c r="N17" s="298"/>
      <c r="O17" s="72" t="str">
        <f>IF(AND(D17&gt;0,E17&gt;0,F17&gt;0),IF(ISBLANK(N17),IF(ISBLANK(L17),"",(F17-D17)*VLOOKUP(L17,VLookups!$A$4:$B$13,2,FALSE)),N17),"")</f>
        <v/>
      </c>
      <c r="P17" s="73" t="str">
        <f t="shared" si="2"/>
        <v/>
      </c>
      <c r="Q17" s="91"/>
      <c r="R17" s="265" t="str">
        <f>IF(AND(Q17&gt;0,E17&gt;0,NOT(O17="")),ABS(VLOOKUP($Q$1,VLookups!$A$43:$B$44,2,FALSE)-_xlfn.NORM.DIST(Q17,K17,O17,TRUE)),"")</f>
        <v/>
      </c>
      <c r="S17" s="90" t="str">
        <f>IF(AND($D17&gt;0,$E17&gt;0,$F17&gt;0,NOT(ISBLANK($L17))),_xlfn.NORM.INV(ABS(VLOOKUP($Q$1,VLookups!$A$43:$B$44,2,FALSE)-S$3),$K17,$O17),"")</f>
        <v/>
      </c>
      <c r="T17" s="89" t="str">
        <f>IF(AND($D17&gt;0,$E17&gt;0,$F17&gt;0,NOT(ISBLANK($L17))),_xlfn.NORM.INV(ABS(VLOOKUP($Q$1,VLookups!$A$43:$B$44,2,FALSE)-T$3),$K17,$O17),"")</f>
        <v/>
      </c>
      <c r="U17" s="90" t="str">
        <f>IF(AND($D17&gt;0,$E17&gt;0,$F17&gt;0,NOT(ISBLANK($L17))),_xlfn.NORM.INV(ABS(VLOOKUP($Q$1,VLookups!$A$43:$B$44,2,FALSE)-U$3),$K17,$O17),"")</f>
        <v/>
      </c>
      <c r="V17" s="89" t="str">
        <f>IF(AND($D17&gt;0,$E17&gt;0,$F17&gt;0,NOT(ISBLANK($L17))),_xlfn.NORM.INV(ABS(VLOOKUP($Q$1,VLookups!$A$43:$B$44,2,FALSE)-V$3),$K17,$O17),"")</f>
        <v/>
      </c>
      <c r="W17" s="90" t="str">
        <f>IF(AND($D17&gt;0,$E17&gt;0,$F17&gt;0,NOT(ISBLANK($L17))),_xlfn.NORM.INV(ABS(VLOOKUP($Q$1,VLookups!$A$43:$B$44,2,FALSE)-W$3),$K17,$O17),"")</f>
        <v/>
      </c>
      <c r="X17" s="89" t="str">
        <f>IF(AND($D17&gt;0,$E17&gt;0,$F17&gt;0,NOT(ISBLANK($L17))),_xlfn.NORM.INV(ABS(VLOOKUP($Q$1,VLookups!$A$43:$B$44,2,FALSE)-X$3),$K17,$O17),"")</f>
        <v/>
      </c>
      <c r="Y17" s="5"/>
      <c r="Z17" s="164" t="str">
        <f t="shared" si="113"/>
        <v/>
      </c>
      <c r="AA17" s="47" t="str">
        <f t="shared" si="114"/>
        <v/>
      </c>
      <c r="AB17" s="47" t="str">
        <f t="shared" si="132"/>
        <v/>
      </c>
      <c r="AC17" s="47" t="str">
        <f t="shared" si="132"/>
        <v/>
      </c>
      <c r="AD17" s="47" t="str">
        <f t="shared" si="132"/>
        <v/>
      </c>
      <c r="AE17" s="47" t="str">
        <f t="shared" si="132"/>
        <v/>
      </c>
      <c r="AF17" s="47" t="str">
        <f t="shared" si="132"/>
        <v/>
      </c>
      <c r="AG17" s="47" t="str">
        <f t="shared" si="132"/>
        <v/>
      </c>
      <c r="AH17" s="47" t="str">
        <f t="shared" si="132"/>
        <v/>
      </c>
      <c r="AI17" s="47" t="str">
        <f t="shared" si="132"/>
        <v/>
      </c>
      <c r="AJ17" s="47" t="str">
        <f t="shared" si="132"/>
        <v/>
      </c>
      <c r="AK17" s="47" t="str">
        <f t="shared" si="132"/>
        <v/>
      </c>
      <c r="AL17" s="47" t="str">
        <f t="shared" si="132"/>
        <v/>
      </c>
      <c r="AM17" s="47" t="str">
        <f t="shared" si="132"/>
        <v/>
      </c>
      <c r="AN17" s="47" t="str">
        <f t="shared" si="132"/>
        <v/>
      </c>
      <c r="AO17" s="47" t="str">
        <f t="shared" si="132"/>
        <v/>
      </c>
      <c r="AP17" s="47" t="str">
        <f t="shared" si="132"/>
        <v/>
      </c>
      <c r="AQ17" s="47" t="str">
        <f t="shared" si="132"/>
        <v/>
      </c>
      <c r="AR17" s="47" t="str">
        <f t="shared" si="132"/>
        <v/>
      </c>
      <c r="AS17" s="47" t="str">
        <f t="shared" si="132"/>
        <v/>
      </c>
      <c r="AT17" s="47" t="str">
        <f t="shared" si="132"/>
        <v/>
      </c>
      <c r="AU17" s="47" t="str">
        <f t="shared" si="132"/>
        <v/>
      </c>
      <c r="AV17" s="47" t="str">
        <f t="shared" si="132"/>
        <v/>
      </c>
      <c r="AW17" s="47" t="str">
        <f t="shared" si="132"/>
        <v/>
      </c>
      <c r="AX17" s="47" t="str">
        <f t="shared" si="132"/>
        <v/>
      </c>
      <c r="AY17" s="47" t="str">
        <f t="shared" si="132"/>
        <v/>
      </c>
      <c r="AZ17" s="47" t="str">
        <f t="shared" si="132"/>
        <v/>
      </c>
      <c r="BA17" s="47" t="str">
        <f t="shared" si="132"/>
        <v/>
      </c>
      <c r="BB17" s="47" t="str">
        <f t="shared" si="132"/>
        <v/>
      </c>
      <c r="BC17" s="47" t="str">
        <f t="shared" si="132"/>
        <v/>
      </c>
      <c r="BD17" s="47" t="str">
        <f t="shared" si="132"/>
        <v/>
      </c>
      <c r="BE17" s="47" t="str">
        <f t="shared" si="132"/>
        <v/>
      </c>
      <c r="BF17" s="47" t="str">
        <f t="shared" si="132"/>
        <v/>
      </c>
      <c r="BG17" s="47" t="str">
        <f t="shared" si="132"/>
        <v/>
      </c>
      <c r="BH17" s="47" t="str">
        <f t="shared" si="132"/>
        <v/>
      </c>
      <c r="BI17" s="47" t="str">
        <f t="shared" si="132"/>
        <v/>
      </c>
      <c r="BJ17" s="47" t="str">
        <f t="shared" si="132"/>
        <v/>
      </c>
      <c r="BK17" s="47" t="str">
        <f t="shared" si="132"/>
        <v/>
      </c>
      <c r="BL17" s="47" t="str">
        <f t="shared" si="132"/>
        <v/>
      </c>
      <c r="BM17" s="47" t="str">
        <f t="shared" si="132"/>
        <v/>
      </c>
      <c r="BN17" s="47" t="str">
        <f t="shared" si="132"/>
        <v/>
      </c>
      <c r="BO17" s="47" t="str">
        <f t="shared" si="132"/>
        <v/>
      </c>
      <c r="BP17" s="47" t="str">
        <f t="shared" si="132"/>
        <v/>
      </c>
      <c r="BQ17" s="47" t="str">
        <f t="shared" si="132"/>
        <v/>
      </c>
      <c r="BR17" s="47" t="str">
        <f t="shared" si="132"/>
        <v/>
      </c>
      <c r="BS17" s="47" t="str">
        <f t="shared" si="132"/>
        <v/>
      </c>
      <c r="BT17" s="47" t="str">
        <f t="shared" si="132"/>
        <v/>
      </c>
      <c r="BU17" s="47" t="str">
        <f t="shared" si="132"/>
        <v/>
      </c>
      <c r="BV17" s="47" t="str">
        <f t="shared" si="132"/>
        <v/>
      </c>
      <c r="BW17" s="47" t="str">
        <f t="shared" si="132"/>
        <v/>
      </c>
      <c r="BX17" s="47" t="str">
        <f t="shared" si="132"/>
        <v/>
      </c>
      <c r="BY17" s="47" t="str">
        <f t="shared" si="132"/>
        <v/>
      </c>
      <c r="BZ17" s="47" t="str">
        <f t="shared" si="132"/>
        <v/>
      </c>
      <c r="CA17" s="47" t="str">
        <f t="shared" si="132"/>
        <v/>
      </c>
      <c r="CB17" s="47" t="str">
        <f t="shared" si="132"/>
        <v/>
      </c>
      <c r="CC17" s="47" t="str">
        <f t="shared" si="132"/>
        <v/>
      </c>
      <c r="CD17" s="47" t="str">
        <f t="shared" si="132"/>
        <v/>
      </c>
      <c r="CE17" s="47" t="str">
        <f t="shared" si="132"/>
        <v/>
      </c>
      <c r="CF17" s="47" t="str">
        <f t="shared" si="132"/>
        <v/>
      </c>
      <c r="CG17" s="47" t="str">
        <f t="shared" si="132"/>
        <v/>
      </c>
      <c r="CH17" s="47" t="str">
        <f t="shared" si="132"/>
        <v/>
      </c>
      <c r="CI17" s="47" t="str">
        <f t="shared" si="132"/>
        <v/>
      </c>
      <c r="CJ17" s="47" t="str">
        <f t="shared" si="132"/>
        <v/>
      </c>
      <c r="CK17" s="47" t="str">
        <f t="shared" si="132"/>
        <v/>
      </c>
      <c r="CL17" s="47" t="str">
        <f t="shared" si="132"/>
        <v/>
      </c>
      <c r="CM17" s="47" t="str">
        <f t="shared" ref="CM17:DV20" si="136">IF(ISNONTEXT($Z17),CN17-$Z17,"")</f>
        <v/>
      </c>
      <c r="CN17" s="47" t="str">
        <f t="shared" si="136"/>
        <v/>
      </c>
      <c r="CO17" s="47" t="str">
        <f t="shared" si="136"/>
        <v/>
      </c>
      <c r="CP17" s="47" t="str">
        <f t="shared" si="136"/>
        <v/>
      </c>
      <c r="CQ17" s="47" t="str">
        <f t="shared" si="136"/>
        <v/>
      </c>
      <c r="CR17" s="47" t="str">
        <f t="shared" si="136"/>
        <v/>
      </c>
      <c r="CS17" s="47" t="str">
        <f t="shared" si="136"/>
        <v/>
      </c>
      <c r="CT17" s="47" t="str">
        <f t="shared" si="136"/>
        <v/>
      </c>
      <c r="CU17" s="47" t="str">
        <f t="shared" si="136"/>
        <v/>
      </c>
      <c r="CV17" s="47" t="str">
        <f t="shared" si="136"/>
        <v/>
      </c>
      <c r="CW17" s="47" t="str">
        <f t="shared" si="136"/>
        <v/>
      </c>
      <c r="CX17" s="47" t="str">
        <f t="shared" si="136"/>
        <v/>
      </c>
      <c r="CY17" s="47" t="str">
        <f t="shared" si="136"/>
        <v/>
      </c>
      <c r="CZ17" s="47" t="str">
        <f t="shared" si="136"/>
        <v/>
      </c>
      <c r="DA17" s="47" t="str">
        <f t="shared" si="136"/>
        <v/>
      </c>
      <c r="DB17" s="47" t="str">
        <f t="shared" si="136"/>
        <v/>
      </c>
      <c r="DC17" s="47" t="str">
        <f t="shared" si="136"/>
        <v/>
      </c>
      <c r="DD17" s="47" t="str">
        <f t="shared" si="136"/>
        <v/>
      </c>
      <c r="DE17" s="47" t="str">
        <f t="shared" si="136"/>
        <v/>
      </c>
      <c r="DF17" s="47" t="str">
        <f t="shared" si="136"/>
        <v/>
      </c>
      <c r="DG17" s="47" t="str">
        <f t="shared" si="136"/>
        <v/>
      </c>
      <c r="DH17" s="47" t="str">
        <f t="shared" si="136"/>
        <v/>
      </c>
      <c r="DI17" s="47" t="str">
        <f t="shared" si="136"/>
        <v/>
      </c>
      <c r="DJ17" s="47" t="str">
        <f t="shared" si="136"/>
        <v/>
      </c>
      <c r="DK17" s="47" t="str">
        <f t="shared" si="136"/>
        <v/>
      </c>
      <c r="DL17" s="47" t="str">
        <f t="shared" si="136"/>
        <v/>
      </c>
      <c r="DM17" s="47" t="str">
        <f t="shared" si="136"/>
        <v/>
      </c>
      <c r="DN17" s="47" t="str">
        <f t="shared" si="136"/>
        <v/>
      </c>
      <c r="DO17" s="47" t="str">
        <f t="shared" si="136"/>
        <v/>
      </c>
      <c r="DP17" s="47" t="str">
        <f t="shared" si="136"/>
        <v/>
      </c>
      <c r="DQ17" s="47" t="str">
        <f t="shared" si="136"/>
        <v/>
      </c>
      <c r="DR17" s="47" t="str">
        <f t="shared" si="136"/>
        <v/>
      </c>
      <c r="DS17" s="47" t="str">
        <f t="shared" si="136"/>
        <v/>
      </c>
      <c r="DT17" s="47" t="str">
        <f t="shared" si="136"/>
        <v/>
      </c>
      <c r="DU17" s="47" t="str">
        <f t="shared" si="136"/>
        <v/>
      </c>
      <c r="DV17" s="47" t="str">
        <f t="shared" si="136"/>
        <v/>
      </c>
      <c r="DW17" s="179" t="str">
        <f t="shared" si="115"/>
        <v/>
      </c>
      <c r="DX17" s="47" t="str">
        <f t="shared" si="5"/>
        <v/>
      </c>
      <c r="DY17" s="47" t="str">
        <f t="shared" si="6"/>
        <v/>
      </c>
      <c r="DZ17" s="47" t="str">
        <f t="shared" si="7"/>
        <v/>
      </c>
      <c r="EA17" s="47" t="str">
        <f t="shared" si="8"/>
        <v/>
      </c>
      <c r="EB17" s="47" t="str">
        <f t="shared" si="9"/>
        <v/>
      </c>
      <c r="EC17" s="47" t="str">
        <f t="shared" si="10"/>
        <v/>
      </c>
      <c r="ED17" s="47" t="str">
        <f t="shared" si="11"/>
        <v/>
      </c>
      <c r="EE17" s="47" t="str">
        <f t="shared" si="12"/>
        <v/>
      </c>
      <c r="EF17" s="47" t="str">
        <f t="shared" si="13"/>
        <v/>
      </c>
      <c r="EG17" s="47" t="str">
        <f t="shared" si="14"/>
        <v/>
      </c>
      <c r="EH17" s="47" t="str">
        <f t="shared" si="15"/>
        <v/>
      </c>
      <c r="EI17" s="47" t="str">
        <f t="shared" si="16"/>
        <v/>
      </c>
      <c r="EJ17" s="47" t="str">
        <f t="shared" si="17"/>
        <v/>
      </c>
      <c r="EK17" s="47" t="str">
        <f t="shared" si="18"/>
        <v/>
      </c>
      <c r="EL17" s="47" t="str">
        <f t="shared" si="19"/>
        <v/>
      </c>
      <c r="EM17" s="47" t="str">
        <f t="shared" si="20"/>
        <v/>
      </c>
      <c r="EN17" s="47" t="str">
        <f t="shared" si="21"/>
        <v/>
      </c>
      <c r="EO17" s="47" t="str">
        <f t="shared" si="22"/>
        <v/>
      </c>
      <c r="EP17" s="47" t="str">
        <f t="shared" si="23"/>
        <v/>
      </c>
      <c r="EQ17" s="47" t="str">
        <f t="shared" si="24"/>
        <v/>
      </c>
      <c r="ER17" s="47" t="str">
        <f t="shared" si="25"/>
        <v/>
      </c>
      <c r="ES17" s="47" t="str">
        <f t="shared" si="26"/>
        <v/>
      </c>
      <c r="ET17" s="47" t="str">
        <f t="shared" si="27"/>
        <v/>
      </c>
      <c r="EU17" s="47" t="str">
        <f t="shared" si="28"/>
        <v/>
      </c>
      <c r="EV17" s="47" t="str">
        <f t="shared" si="29"/>
        <v/>
      </c>
      <c r="EW17" s="47" t="str">
        <f t="shared" si="30"/>
        <v/>
      </c>
      <c r="EX17" s="47" t="str">
        <f t="shared" si="31"/>
        <v/>
      </c>
      <c r="EY17" s="47" t="str">
        <f t="shared" si="32"/>
        <v/>
      </c>
      <c r="EZ17" s="47" t="str">
        <f t="shared" si="33"/>
        <v/>
      </c>
      <c r="FA17" s="47" t="str">
        <f t="shared" si="34"/>
        <v/>
      </c>
      <c r="FB17" s="47" t="str">
        <f t="shared" si="35"/>
        <v/>
      </c>
      <c r="FC17" s="47" t="str">
        <f t="shared" si="36"/>
        <v/>
      </c>
      <c r="FD17" s="47" t="str">
        <f t="shared" si="37"/>
        <v/>
      </c>
      <c r="FE17" s="47" t="str">
        <f t="shared" si="38"/>
        <v/>
      </c>
      <c r="FF17" s="47" t="str">
        <f t="shared" si="39"/>
        <v/>
      </c>
      <c r="FG17" s="47" t="str">
        <f t="shared" si="40"/>
        <v/>
      </c>
      <c r="FH17" s="47" t="str">
        <f t="shared" si="41"/>
        <v/>
      </c>
      <c r="FI17" s="47" t="str">
        <f t="shared" si="42"/>
        <v/>
      </c>
      <c r="FJ17" s="47" t="str">
        <f t="shared" si="43"/>
        <v/>
      </c>
      <c r="FK17" s="47" t="str">
        <f t="shared" si="44"/>
        <v/>
      </c>
      <c r="FL17" s="47" t="str">
        <f t="shared" si="45"/>
        <v/>
      </c>
      <c r="FM17" s="47" t="str">
        <f t="shared" si="46"/>
        <v/>
      </c>
      <c r="FN17" s="47" t="str">
        <f t="shared" si="47"/>
        <v/>
      </c>
      <c r="FO17" s="47" t="str">
        <f t="shared" si="48"/>
        <v/>
      </c>
      <c r="FP17" s="47" t="str">
        <f t="shared" si="49"/>
        <v/>
      </c>
      <c r="FQ17" s="47" t="str">
        <f t="shared" si="50"/>
        <v/>
      </c>
      <c r="FR17" s="47" t="str">
        <f t="shared" si="51"/>
        <v/>
      </c>
      <c r="FS17" s="47" t="str">
        <f t="shared" si="52"/>
        <v/>
      </c>
      <c r="FT17" s="47" t="str">
        <f t="shared" si="53"/>
        <v/>
      </c>
      <c r="FU17" s="47" t="str">
        <f t="shared" si="54"/>
        <v/>
      </c>
      <c r="FV17" s="47" t="str">
        <f t="shared" si="55"/>
        <v/>
      </c>
      <c r="FW17" s="47" t="str">
        <f t="shared" si="56"/>
        <v/>
      </c>
      <c r="FX17" s="47" t="str">
        <f t="shared" si="57"/>
        <v/>
      </c>
      <c r="FY17" s="47" t="str">
        <f t="shared" si="58"/>
        <v/>
      </c>
      <c r="FZ17" s="47" t="str">
        <f t="shared" si="59"/>
        <v/>
      </c>
      <c r="GA17" s="47" t="str">
        <f t="shared" si="60"/>
        <v/>
      </c>
      <c r="GB17" s="47" t="str">
        <f t="shared" si="61"/>
        <v/>
      </c>
      <c r="GC17" s="47" t="str">
        <f t="shared" si="62"/>
        <v/>
      </c>
      <c r="GD17" s="47" t="str">
        <f t="shared" si="63"/>
        <v/>
      </c>
      <c r="GE17" s="47" t="str">
        <f t="shared" si="64"/>
        <v/>
      </c>
      <c r="GF17" s="47" t="str">
        <f t="shared" si="65"/>
        <v/>
      </c>
      <c r="GG17" s="47" t="str">
        <f t="shared" si="66"/>
        <v/>
      </c>
      <c r="GH17" s="47" t="str">
        <f t="shared" si="67"/>
        <v/>
      </c>
      <c r="GI17" s="47" t="str">
        <f t="shared" si="68"/>
        <v/>
      </c>
      <c r="GJ17" s="47" t="str">
        <f t="shared" si="69"/>
        <v/>
      </c>
      <c r="GK17" s="47" t="str">
        <f t="shared" si="70"/>
        <v/>
      </c>
      <c r="GL17" s="47" t="str">
        <f t="shared" si="71"/>
        <v/>
      </c>
      <c r="GM17" s="47" t="str">
        <f t="shared" si="72"/>
        <v/>
      </c>
      <c r="GN17" s="47" t="str">
        <f t="shared" si="73"/>
        <v/>
      </c>
      <c r="GO17" s="47" t="str">
        <f t="shared" si="74"/>
        <v/>
      </c>
      <c r="GP17" s="47" t="str">
        <f t="shared" si="75"/>
        <v/>
      </c>
      <c r="GQ17" s="47" t="str">
        <f t="shared" si="76"/>
        <v/>
      </c>
      <c r="GR17" s="47" t="str">
        <f t="shared" si="77"/>
        <v/>
      </c>
      <c r="GS17" s="47" t="str">
        <f t="shared" si="78"/>
        <v/>
      </c>
      <c r="GT17" s="47" t="str">
        <f t="shared" si="79"/>
        <v/>
      </c>
      <c r="GU17" s="47" t="str">
        <f t="shared" si="80"/>
        <v/>
      </c>
      <c r="GV17" s="47" t="str">
        <f t="shared" si="81"/>
        <v/>
      </c>
      <c r="GW17" s="47" t="str">
        <f t="shared" si="82"/>
        <v/>
      </c>
      <c r="GX17" s="47" t="str">
        <f t="shared" si="83"/>
        <v/>
      </c>
      <c r="GY17" s="47" t="str">
        <f t="shared" si="84"/>
        <v/>
      </c>
      <c r="GZ17" s="47" t="str">
        <f t="shared" si="85"/>
        <v/>
      </c>
      <c r="HA17" s="47" t="str">
        <f t="shared" si="86"/>
        <v/>
      </c>
      <c r="HB17" s="47" t="str">
        <f t="shared" si="87"/>
        <v/>
      </c>
      <c r="HC17" s="47" t="str">
        <f t="shared" si="88"/>
        <v/>
      </c>
      <c r="HD17" s="47" t="str">
        <f t="shared" si="89"/>
        <v/>
      </c>
      <c r="HE17" s="47" t="str">
        <f t="shared" si="90"/>
        <v/>
      </c>
      <c r="HF17" s="47" t="str">
        <f t="shared" si="91"/>
        <v/>
      </c>
      <c r="HG17" s="47" t="str">
        <f t="shared" si="92"/>
        <v/>
      </c>
      <c r="HH17" s="47" t="str">
        <f t="shared" si="93"/>
        <v/>
      </c>
      <c r="HI17" s="47" t="str">
        <f t="shared" si="94"/>
        <v/>
      </c>
      <c r="HJ17" s="47" t="str">
        <f t="shared" si="95"/>
        <v/>
      </c>
      <c r="HK17" s="47" t="str">
        <f t="shared" si="96"/>
        <v/>
      </c>
      <c r="HL17" s="47" t="str">
        <f t="shared" si="97"/>
        <v/>
      </c>
      <c r="HM17" s="47" t="str">
        <f t="shared" si="98"/>
        <v/>
      </c>
      <c r="HN17" s="47" t="str">
        <f t="shared" si="99"/>
        <v/>
      </c>
      <c r="HO17" s="47" t="str">
        <f t="shared" si="100"/>
        <v/>
      </c>
      <c r="HP17" s="47" t="str">
        <f t="shared" si="101"/>
        <v/>
      </c>
      <c r="HQ17" s="47" t="str">
        <f t="shared" si="102"/>
        <v/>
      </c>
      <c r="HR17" s="47" t="str">
        <f t="shared" si="103"/>
        <v/>
      </c>
      <c r="HS17" s="47" t="str">
        <f t="shared" si="104"/>
        <v/>
      </c>
      <c r="HT17" s="165" t="e">
        <f t="shared" si="105"/>
        <v>#N/A</v>
      </c>
      <c r="HU17" s="165" t="e">
        <f t="shared" si="129"/>
        <v>#N/A</v>
      </c>
      <c r="HV17" s="165" t="e">
        <f t="shared" si="129"/>
        <v>#N/A</v>
      </c>
      <c r="HW17" s="165" t="e">
        <f t="shared" si="129"/>
        <v>#N/A</v>
      </c>
      <c r="HX17" s="165" t="e">
        <f t="shared" ref="HX17:IL32" si="137">IF(ISNONTEXT($O17),_xlfn.NORM.DIST(AE17,$K17,$O17,FALSE),NA())</f>
        <v>#N/A</v>
      </c>
      <c r="HY17" s="165" t="e">
        <f t="shared" si="137"/>
        <v>#N/A</v>
      </c>
      <c r="HZ17" s="165" t="e">
        <f t="shared" si="137"/>
        <v>#N/A</v>
      </c>
      <c r="IA17" s="165" t="e">
        <f t="shared" si="137"/>
        <v>#N/A</v>
      </c>
      <c r="IB17" s="165" t="e">
        <f t="shared" si="137"/>
        <v>#N/A</v>
      </c>
      <c r="IC17" s="165" t="e">
        <f t="shared" si="137"/>
        <v>#N/A</v>
      </c>
      <c r="ID17" s="165" t="e">
        <f t="shared" si="137"/>
        <v>#N/A</v>
      </c>
      <c r="IE17" s="165" t="e">
        <f t="shared" si="137"/>
        <v>#N/A</v>
      </c>
      <c r="IF17" s="165" t="e">
        <f t="shared" si="137"/>
        <v>#N/A</v>
      </c>
      <c r="IG17" s="165" t="e">
        <f t="shared" si="137"/>
        <v>#N/A</v>
      </c>
      <c r="IH17" s="165" t="e">
        <f t="shared" si="137"/>
        <v>#N/A</v>
      </c>
      <c r="II17" s="165" t="e">
        <f t="shared" si="137"/>
        <v>#N/A</v>
      </c>
      <c r="IJ17" s="165" t="e">
        <f t="shared" si="137"/>
        <v>#N/A</v>
      </c>
      <c r="IK17" s="165" t="e">
        <f t="shared" si="137"/>
        <v>#N/A</v>
      </c>
      <c r="IL17" s="165" t="e">
        <f t="shared" si="137"/>
        <v>#N/A</v>
      </c>
      <c r="IM17" s="165" t="e">
        <f t="shared" si="133"/>
        <v>#N/A</v>
      </c>
      <c r="IN17" s="165" t="e">
        <f t="shared" si="133"/>
        <v>#N/A</v>
      </c>
      <c r="IO17" s="165" t="e">
        <f t="shared" si="133"/>
        <v>#N/A</v>
      </c>
      <c r="IP17" s="165" t="e">
        <f t="shared" si="133"/>
        <v>#N/A</v>
      </c>
      <c r="IQ17" s="165" t="e">
        <f t="shared" si="133"/>
        <v>#N/A</v>
      </c>
      <c r="IR17" s="165" t="e">
        <f t="shared" si="133"/>
        <v>#N/A</v>
      </c>
      <c r="IS17" s="165" t="e">
        <f t="shared" si="133"/>
        <v>#N/A</v>
      </c>
      <c r="IT17" s="165" t="e">
        <f t="shared" si="133"/>
        <v>#N/A</v>
      </c>
      <c r="IU17" s="165" t="e">
        <f t="shared" si="133"/>
        <v>#N/A</v>
      </c>
      <c r="IV17" s="165" t="e">
        <f t="shared" si="133"/>
        <v>#N/A</v>
      </c>
      <c r="IW17" s="165" t="e">
        <f t="shared" si="133"/>
        <v>#N/A</v>
      </c>
      <c r="IX17" s="165" t="e">
        <f t="shared" si="133"/>
        <v>#N/A</v>
      </c>
      <c r="IY17" s="165" t="e">
        <f t="shared" si="133"/>
        <v>#N/A</v>
      </c>
      <c r="IZ17" s="165" t="e">
        <f t="shared" si="133"/>
        <v>#N/A</v>
      </c>
      <c r="JA17" s="165" t="e">
        <f t="shared" si="133"/>
        <v>#N/A</v>
      </c>
      <c r="JB17" s="165" t="e">
        <f t="shared" si="133"/>
        <v>#N/A</v>
      </c>
      <c r="JC17" s="165" t="e">
        <f t="shared" si="133"/>
        <v>#N/A</v>
      </c>
      <c r="JD17" s="165" t="e">
        <f t="shared" si="133"/>
        <v>#N/A</v>
      </c>
      <c r="JE17" s="165" t="e">
        <f t="shared" si="133"/>
        <v>#N/A</v>
      </c>
      <c r="JF17" s="165" t="e">
        <f t="shared" si="133"/>
        <v>#N/A</v>
      </c>
      <c r="JG17" s="165" t="e">
        <f t="shared" si="133"/>
        <v>#N/A</v>
      </c>
      <c r="JH17" s="165" t="e">
        <f t="shared" si="133"/>
        <v>#N/A</v>
      </c>
      <c r="JI17" s="165" t="e">
        <f t="shared" si="133"/>
        <v>#N/A</v>
      </c>
      <c r="JJ17" s="165" t="e">
        <f t="shared" si="133"/>
        <v>#N/A</v>
      </c>
      <c r="JK17" s="165" t="e">
        <f t="shared" si="133"/>
        <v>#N/A</v>
      </c>
      <c r="JL17" s="165" t="e">
        <f t="shared" si="133"/>
        <v>#N/A</v>
      </c>
      <c r="JM17" s="165" t="e">
        <f t="shared" si="133"/>
        <v>#N/A</v>
      </c>
      <c r="JN17" s="165" t="e">
        <f t="shared" si="133"/>
        <v>#N/A</v>
      </c>
      <c r="JO17" s="165" t="e">
        <f t="shared" si="133"/>
        <v>#N/A</v>
      </c>
      <c r="JP17" s="165" t="e">
        <f t="shared" si="133"/>
        <v>#N/A</v>
      </c>
      <c r="JQ17" s="165" t="e">
        <f t="shared" si="133"/>
        <v>#N/A</v>
      </c>
      <c r="JR17" s="165" t="e">
        <f t="shared" si="133"/>
        <v>#N/A</v>
      </c>
      <c r="JS17" s="165" t="e">
        <f t="shared" si="133"/>
        <v>#N/A</v>
      </c>
      <c r="JT17" s="165" t="e">
        <f t="shared" si="133"/>
        <v>#N/A</v>
      </c>
      <c r="JU17" s="165" t="e">
        <f t="shared" si="133"/>
        <v>#N/A</v>
      </c>
      <c r="JV17" s="165" t="e">
        <f t="shared" si="133"/>
        <v>#N/A</v>
      </c>
      <c r="JW17" s="165" t="e">
        <f t="shared" si="133"/>
        <v>#N/A</v>
      </c>
      <c r="JX17" s="165" t="e">
        <f t="shared" si="133"/>
        <v>#N/A</v>
      </c>
      <c r="JY17" s="165" t="e">
        <f t="shared" si="133"/>
        <v>#N/A</v>
      </c>
      <c r="JZ17" s="165" t="e">
        <f t="shared" si="133"/>
        <v>#N/A</v>
      </c>
      <c r="KA17" s="165" t="e">
        <f t="shared" si="133"/>
        <v>#N/A</v>
      </c>
      <c r="KB17" s="165" t="e">
        <f t="shared" si="133"/>
        <v>#N/A</v>
      </c>
      <c r="KC17" s="165" t="e">
        <f t="shared" si="133"/>
        <v>#N/A</v>
      </c>
      <c r="KD17" s="165" t="e">
        <f t="shared" si="133"/>
        <v>#N/A</v>
      </c>
      <c r="KE17" s="165" t="e">
        <f t="shared" si="133"/>
        <v>#N/A</v>
      </c>
      <c r="KF17" s="165" t="e">
        <f t="shared" si="117"/>
        <v>#N/A</v>
      </c>
      <c r="KG17" s="165" t="e">
        <f t="shared" si="130"/>
        <v>#N/A</v>
      </c>
      <c r="KH17" s="165" t="e">
        <f t="shared" si="130"/>
        <v>#N/A</v>
      </c>
      <c r="KI17" s="165" t="e">
        <f t="shared" si="130"/>
        <v>#N/A</v>
      </c>
      <c r="KJ17" s="165" t="e">
        <f t="shared" ref="KJ17:KX32" si="138">IF(ISNONTEXT($O17),_xlfn.NORM.DIST(CQ17,$K17,$O17,FALSE),NA())</f>
        <v>#N/A</v>
      </c>
      <c r="KK17" s="165" t="e">
        <f t="shared" si="138"/>
        <v>#N/A</v>
      </c>
      <c r="KL17" s="165" t="e">
        <f t="shared" si="138"/>
        <v>#N/A</v>
      </c>
      <c r="KM17" s="165" t="e">
        <f t="shared" si="138"/>
        <v>#N/A</v>
      </c>
      <c r="KN17" s="165" t="e">
        <f t="shared" si="138"/>
        <v>#N/A</v>
      </c>
      <c r="KO17" s="165" t="e">
        <f t="shared" si="138"/>
        <v>#N/A</v>
      </c>
      <c r="KP17" s="165" t="e">
        <f t="shared" si="138"/>
        <v>#N/A</v>
      </c>
      <c r="KQ17" s="165" t="e">
        <f t="shared" si="138"/>
        <v>#N/A</v>
      </c>
      <c r="KR17" s="165" t="e">
        <f t="shared" si="138"/>
        <v>#N/A</v>
      </c>
      <c r="KS17" s="165" t="e">
        <f t="shared" si="138"/>
        <v>#N/A</v>
      </c>
      <c r="KT17" s="165" t="e">
        <f t="shared" si="138"/>
        <v>#N/A</v>
      </c>
      <c r="KU17" s="165" t="e">
        <f t="shared" si="138"/>
        <v>#N/A</v>
      </c>
      <c r="KV17" s="165" t="e">
        <f t="shared" si="138"/>
        <v>#N/A</v>
      </c>
      <c r="KW17" s="165" t="e">
        <f t="shared" si="138"/>
        <v>#N/A</v>
      </c>
      <c r="KX17" s="165" t="e">
        <f t="shared" si="138"/>
        <v>#N/A</v>
      </c>
      <c r="KY17" s="165" t="e">
        <f t="shared" si="134"/>
        <v>#N/A</v>
      </c>
      <c r="KZ17" s="165" t="e">
        <f t="shared" si="134"/>
        <v>#N/A</v>
      </c>
      <c r="LA17" s="165" t="e">
        <f t="shared" si="134"/>
        <v>#N/A</v>
      </c>
      <c r="LB17" s="165" t="e">
        <f t="shared" si="134"/>
        <v>#N/A</v>
      </c>
      <c r="LC17" s="165" t="e">
        <f t="shared" si="134"/>
        <v>#N/A</v>
      </c>
      <c r="LD17" s="165" t="e">
        <f t="shared" si="134"/>
        <v>#N/A</v>
      </c>
      <c r="LE17" s="165" t="e">
        <f t="shared" si="134"/>
        <v>#N/A</v>
      </c>
      <c r="LF17" s="165" t="e">
        <f t="shared" si="134"/>
        <v>#N/A</v>
      </c>
      <c r="LG17" s="165" t="e">
        <f t="shared" si="134"/>
        <v>#N/A</v>
      </c>
      <c r="LH17" s="165" t="e">
        <f t="shared" si="134"/>
        <v>#N/A</v>
      </c>
      <c r="LI17" s="165" t="e">
        <f t="shared" si="134"/>
        <v>#N/A</v>
      </c>
      <c r="LJ17" s="165" t="e">
        <f t="shared" si="134"/>
        <v>#N/A</v>
      </c>
      <c r="LK17" s="165" t="e">
        <f t="shared" si="134"/>
        <v>#N/A</v>
      </c>
      <c r="LL17" s="165" t="e">
        <f t="shared" si="134"/>
        <v>#N/A</v>
      </c>
      <c r="LM17" s="165" t="e">
        <f t="shared" si="134"/>
        <v>#N/A</v>
      </c>
      <c r="LN17" s="165" t="e">
        <f t="shared" si="134"/>
        <v>#N/A</v>
      </c>
      <c r="LO17" s="165" t="e">
        <f t="shared" si="134"/>
        <v>#N/A</v>
      </c>
      <c r="LP17" s="165" t="e">
        <f t="shared" si="134"/>
        <v>#N/A</v>
      </c>
      <c r="LQ17" s="165" t="e">
        <f t="shared" si="134"/>
        <v>#N/A</v>
      </c>
      <c r="LR17" s="165" t="e">
        <f t="shared" si="134"/>
        <v>#N/A</v>
      </c>
      <c r="LS17" s="165" t="e">
        <f t="shared" si="134"/>
        <v>#N/A</v>
      </c>
      <c r="LT17" s="165" t="e">
        <f t="shared" si="134"/>
        <v>#N/A</v>
      </c>
      <c r="LU17" s="165" t="e">
        <f t="shared" si="134"/>
        <v>#N/A</v>
      </c>
      <c r="LV17" s="165" t="e">
        <f t="shared" si="134"/>
        <v>#N/A</v>
      </c>
      <c r="LW17" s="165" t="e">
        <f t="shared" si="134"/>
        <v>#N/A</v>
      </c>
      <c r="LX17" s="165" t="e">
        <f t="shared" si="134"/>
        <v>#N/A</v>
      </c>
      <c r="LY17" s="165" t="e">
        <f t="shared" si="134"/>
        <v>#N/A</v>
      </c>
      <c r="LZ17" s="165" t="e">
        <f t="shared" si="134"/>
        <v>#N/A</v>
      </c>
      <c r="MA17" s="165" t="e">
        <f t="shared" si="134"/>
        <v>#N/A</v>
      </c>
      <c r="MB17" s="165" t="e">
        <f t="shared" si="134"/>
        <v>#N/A</v>
      </c>
      <c r="MC17" s="165" t="e">
        <f t="shared" si="134"/>
        <v>#N/A</v>
      </c>
      <c r="MD17" s="165" t="e">
        <f t="shared" si="134"/>
        <v>#N/A</v>
      </c>
      <c r="ME17" s="165" t="e">
        <f t="shared" si="134"/>
        <v>#N/A</v>
      </c>
      <c r="MF17" s="165" t="e">
        <f t="shared" si="134"/>
        <v>#N/A</v>
      </c>
      <c r="MG17" s="165" t="e">
        <f t="shared" si="134"/>
        <v>#N/A</v>
      </c>
      <c r="MH17" s="165" t="e">
        <f t="shared" si="134"/>
        <v>#N/A</v>
      </c>
      <c r="MI17" s="165" t="e">
        <f t="shared" si="134"/>
        <v>#N/A</v>
      </c>
      <c r="MJ17" s="165" t="e">
        <f t="shared" si="134"/>
        <v>#N/A</v>
      </c>
      <c r="MK17" s="165" t="e">
        <f t="shared" si="134"/>
        <v>#N/A</v>
      </c>
      <c r="ML17" s="165" t="e">
        <f t="shared" si="134"/>
        <v>#N/A</v>
      </c>
      <c r="MM17" s="165" t="e">
        <f t="shared" si="134"/>
        <v>#N/A</v>
      </c>
      <c r="MN17" s="165" t="e">
        <f t="shared" si="134"/>
        <v>#N/A</v>
      </c>
      <c r="MO17" s="165" t="e">
        <f t="shared" si="134"/>
        <v>#N/A</v>
      </c>
      <c r="MP17" s="165" t="e">
        <f t="shared" si="134"/>
        <v>#N/A</v>
      </c>
      <c r="MQ17" s="165" t="e">
        <f t="shared" si="134"/>
        <v>#N/A</v>
      </c>
      <c r="MR17" s="165" t="e">
        <f t="shared" si="118"/>
        <v>#N/A</v>
      </c>
      <c r="MS17" s="165" t="e">
        <f t="shared" si="131"/>
        <v>#N/A</v>
      </c>
      <c r="MT17" s="165" t="e">
        <f t="shared" si="131"/>
        <v>#N/A</v>
      </c>
      <c r="MU17" s="165" t="e">
        <f t="shared" si="131"/>
        <v>#N/A</v>
      </c>
      <c r="MV17" s="165" t="e">
        <f t="shared" ref="MV17:NJ32" si="139">IF(ISNONTEXT($O17),_xlfn.NORM.DIST(FC17,$K17,$O17,FALSE),NA())</f>
        <v>#N/A</v>
      </c>
      <c r="MW17" s="165" t="e">
        <f t="shared" si="139"/>
        <v>#N/A</v>
      </c>
      <c r="MX17" s="165" t="e">
        <f t="shared" si="139"/>
        <v>#N/A</v>
      </c>
      <c r="MY17" s="165" t="e">
        <f t="shared" si="139"/>
        <v>#N/A</v>
      </c>
      <c r="MZ17" s="165" t="e">
        <f t="shared" si="139"/>
        <v>#N/A</v>
      </c>
      <c r="NA17" s="165" t="e">
        <f t="shared" si="139"/>
        <v>#N/A</v>
      </c>
      <c r="NB17" s="165" t="e">
        <f t="shared" si="139"/>
        <v>#N/A</v>
      </c>
      <c r="NC17" s="165" t="e">
        <f t="shared" si="139"/>
        <v>#N/A</v>
      </c>
      <c r="ND17" s="165" t="e">
        <f t="shared" si="139"/>
        <v>#N/A</v>
      </c>
      <c r="NE17" s="165" t="e">
        <f t="shared" si="139"/>
        <v>#N/A</v>
      </c>
      <c r="NF17" s="165" t="e">
        <f t="shared" si="139"/>
        <v>#N/A</v>
      </c>
      <c r="NG17" s="165" t="e">
        <f t="shared" si="139"/>
        <v>#N/A</v>
      </c>
      <c r="NH17" s="165" t="e">
        <f t="shared" si="139"/>
        <v>#N/A</v>
      </c>
      <c r="NI17" s="165" t="e">
        <f t="shared" si="139"/>
        <v>#N/A</v>
      </c>
      <c r="NJ17" s="165" t="e">
        <f t="shared" si="139"/>
        <v>#N/A</v>
      </c>
      <c r="NK17" s="165" t="e">
        <f t="shared" si="135"/>
        <v>#N/A</v>
      </c>
      <c r="NL17" s="165" t="e">
        <f t="shared" si="135"/>
        <v>#N/A</v>
      </c>
      <c r="NM17" s="165" t="e">
        <f t="shared" si="135"/>
        <v>#N/A</v>
      </c>
      <c r="NN17" s="165" t="e">
        <f t="shared" si="135"/>
        <v>#N/A</v>
      </c>
      <c r="NO17" s="165" t="e">
        <f t="shared" si="135"/>
        <v>#N/A</v>
      </c>
      <c r="NP17" s="165" t="e">
        <f t="shared" si="135"/>
        <v>#N/A</v>
      </c>
      <c r="NQ17" s="165" t="e">
        <f t="shared" si="135"/>
        <v>#N/A</v>
      </c>
      <c r="NR17" s="165" t="e">
        <f t="shared" si="135"/>
        <v>#N/A</v>
      </c>
      <c r="NS17" s="165" t="e">
        <f t="shared" si="135"/>
        <v>#N/A</v>
      </c>
      <c r="NT17" s="165" t="e">
        <f t="shared" si="135"/>
        <v>#N/A</v>
      </c>
      <c r="NU17" s="165" t="e">
        <f t="shared" si="135"/>
        <v>#N/A</v>
      </c>
      <c r="NV17" s="165" t="e">
        <f t="shared" si="135"/>
        <v>#N/A</v>
      </c>
      <c r="NW17" s="165" t="e">
        <f t="shared" si="135"/>
        <v>#N/A</v>
      </c>
      <c r="NX17" s="165" t="e">
        <f t="shared" si="135"/>
        <v>#N/A</v>
      </c>
      <c r="NY17" s="165" t="e">
        <f t="shared" si="135"/>
        <v>#N/A</v>
      </c>
      <c r="NZ17" s="165" t="e">
        <f t="shared" si="135"/>
        <v>#N/A</v>
      </c>
      <c r="OA17" s="165" t="e">
        <f t="shared" si="135"/>
        <v>#N/A</v>
      </c>
      <c r="OB17" s="165" t="e">
        <f t="shared" si="135"/>
        <v>#N/A</v>
      </c>
      <c r="OC17" s="165" t="e">
        <f t="shared" si="135"/>
        <v>#N/A</v>
      </c>
      <c r="OD17" s="165" t="e">
        <f t="shared" si="135"/>
        <v>#N/A</v>
      </c>
      <c r="OE17" s="165" t="e">
        <f t="shared" si="135"/>
        <v>#N/A</v>
      </c>
      <c r="OF17" s="165" t="e">
        <f t="shared" si="135"/>
        <v>#N/A</v>
      </c>
      <c r="OG17" s="165" t="e">
        <f t="shared" si="135"/>
        <v>#N/A</v>
      </c>
      <c r="OH17" s="165" t="e">
        <f t="shared" si="135"/>
        <v>#N/A</v>
      </c>
      <c r="OI17" s="165" t="e">
        <f t="shared" si="135"/>
        <v>#N/A</v>
      </c>
      <c r="OJ17" s="165" t="e">
        <f t="shared" si="135"/>
        <v>#N/A</v>
      </c>
      <c r="OK17" s="165" t="e">
        <f t="shared" si="135"/>
        <v>#N/A</v>
      </c>
      <c r="OL17" s="165" t="e">
        <f t="shared" si="135"/>
        <v>#N/A</v>
      </c>
      <c r="OM17" s="165" t="e">
        <f t="shared" si="135"/>
        <v>#N/A</v>
      </c>
      <c r="ON17" s="165" t="e">
        <f t="shared" si="135"/>
        <v>#N/A</v>
      </c>
      <c r="OO17" s="165" t="e">
        <f t="shared" si="135"/>
        <v>#N/A</v>
      </c>
      <c r="OP17" s="165" t="e">
        <f t="shared" si="135"/>
        <v>#N/A</v>
      </c>
      <c r="OQ17" s="165" t="e">
        <f t="shared" si="135"/>
        <v>#N/A</v>
      </c>
      <c r="OR17" s="165" t="e">
        <f t="shared" si="135"/>
        <v>#N/A</v>
      </c>
      <c r="OS17" s="165" t="e">
        <f t="shared" si="135"/>
        <v>#N/A</v>
      </c>
      <c r="OT17" s="165" t="e">
        <f t="shared" si="135"/>
        <v>#N/A</v>
      </c>
      <c r="OU17" s="165" t="e">
        <f t="shared" si="135"/>
        <v>#N/A</v>
      </c>
      <c r="OV17" s="165" t="e">
        <f t="shared" si="135"/>
        <v>#N/A</v>
      </c>
      <c r="OW17" s="165" t="e">
        <f t="shared" si="135"/>
        <v>#N/A</v>
      </c>
      <c r="OX17" s="165" t="e">
        <f t="shared" si="135"/>
        <v>#N/A</v>
      </c>
      <c r="OY17" s="165" t="e">
        <f t="shared" si="135"/>
        <v>#N/A</v>
      </c>
      <c r="OZ17" s="165" t="e">
        <f t="shared" si="135"/>
        <v>#N/A</v>
      </c>
      <c r="PA17" s="165" t="e">
        <f t="shared" si="135"/>
        <v>#N/A</v>
      </c>
      <c r="PB17" s="165" t="e">
        <f t="shared" si="135"/>
        <v>#N/A</v>
      </c>
      <c r="PC17" s="165" t="e">
        <f t="shared" si="135"/>
        <v>#N/A</v>
      </c>
      <c r="PD17" s="165" t="e">
        <f t="shared" si="119"/>
        <v>#N/A</v>
      </c>
      <c r="PE17" s="165" t="e">
        <f t="shared" si="109"/>
        <v>#N/A</v>
      </c>
      <c r="PF17" s="165" t="e">
        <f t="shared" si="109"/>
        <v>#N/A</v>
      </c>
      <c r="PG17" s="165" t="e">
        <f t="shared" si="109"/>
        <v>#N/A</v>
      </c>
      <c r="PH17" s="165" t="e">
        <f t="shared" si="109"/>
        <v>#N/A</v>
      </c>
      <c r="PI17" s="165" t="e">
        <f t="shared" si="109"/>
        <v>#N/A</v>
      </c>
      <c r="PJ17" s="165" t="e">
        <f t="shared" si="109"/>
        <v>#N/A</v>
      </c>
      <c r="PK17" s="165" t="e">
        <f t="shared" si="109"/>
        <v>#N/A</v>
      </c>
      <c r="PL17" s="165" t="e">
        <f t="shared" si="109"/>
        <v>#N/A</v>
      </c>
    </row>
    <row r="18" spans="1:428" hidden="1" x14ac:dyDescent="0.45">
      <c r="A18" s="4">
        <v>15</v>
      </c>
      <c r="B18" s="105"/>
      <c r="C18" s="113"/>
      <c r="D18" s="118" t="str">
        <f t="shared" si="110"/>
        <v/>
      </c>
      <c r="E18" s="91"/>
      <c r="F18" s="118" t="str">
        <f t="shared" si="111"/>
        <v/>
      </c>
      <c r="G18" s="113"/>
      <c r="H18" s="106"/>
      <c r="I18" s="120" t="str">
        <f t="shared" si="0"/>
        <v/>
      </c>
      <c r="J18" s="120" t="str">
        <f t="shared" si="1"/>
        <v/>
      </c>
      <c r="K18" s="71" t="str">
        <f t="shared" si="112"/>
        <v/>
      </c>
      <c r="L18" s="23"/>
      <c r="M18" s="55"/>
      <c r="N18" s="298"/>
      <c r="O18" s="72" t="str">
        <f>IF(AND(D18&gt;0,E18&gt;0,F18&gt;0),IF(ISBLANK(N18),IF(ISBLANK(L18),"",(F18-D18)*VLOOKUP(L18,VLookups!$A$4:$B$13,2,FALSE)),N18),"")</f>
        <v/>
      </c>
      <c r="P18" s="73" t="str">
        <f t="shared" si="2"/>
        <v/>
      </c>
      <c r="Q18" s="91"/>
      <c r="R18" s="265" t="str">
        <f>IF(AND(Q18&gt;0,E18&gt;0,NOT(O18="")),ABS(VLOOKUP($Q$1,VLookups!$A$43:$B$44,2,FALSE)-_xlfn.NORM.DIST(Q18,K18,O18,TRUE)),"")</f>
        <v/>
      </c>
      <c r="S18" s="90" t="str">
        <f>IF(AND($D18&gt;0,$E18&gt;0,$F18&gt;0,NOT(ISBLANK($L18))),_xlfn.NORM.INV(ABS(VLOOKUP($Q$1,VLookups!$A$43:$B$44,2,FALSE)-S$3),$K18,$O18),"")</f>
        <v/>
      </c>
      <c r="T18" s="89" t="str">
        <f>IF(AND($D18&gt;0,$E18&gt;0,$F18&gt;0,NOT(ISBLANK($L18))),_xlfn.NORM.INV(ABS(VLOOKUP($Q$1,VLookups!$A$43:$B$44,2,FALSE)-T$3),$K18,$O18),"")</f>
        <v/>
      </c>
      <c r="U18" s="90" t="str">
        <f>IF(AND($D18&gt;0,$E18&gt;0,$F18&gt;0,NOT(ISBLANK($L18))),_xlfn.NORM.INV(ABS(VLOOKUP($Q$1,VLookups!$A$43:$B$44,2,FALSE)-U$3),$K18,$O18),"")</f>
        <v/>
      </c>
      <c r="V18" s="89" t="str">
        <f>IF(AND($D18&gt;0,$E18&gt;0,$F18&gt;0,NOT(ISBLANK($L18))),_xlfn.NORM.INV(ABS(VLOOKUP($Q$1,VLookups!$A$43:$B$44,2,FALSE)-V$3),$K18,$O18),"")</f>
        <v/>
      </c>
      <c r="W18" s="90" t="str">
        <f>IF(AND($D18&gt;0,$E18&gt;0,$F18&gt;0,NOT(ISBLANK($L18))),_xlfn.NORM.INV(ABS(VLOOKUP($Q$1,VLookups!$A$43:$B$44,2,FALSE)-W$3),$K18,$O18),"")</f>
        <v/>
      </c>
      <c r="X18" s="89" t="str">
        <f>IF(AND($D18&gt;0,$E18&gt;0,$F18&gt;0,NOT(ISBLANK($L18))),_xlfn.NORM.INV(ABS(VLOOKUP($Q$1,VLookups!$A$43:$B$44,2,FALSE)-X$3),$K18,$O18),"")</f>
        <v/>
      </c>
      <c r="Y18" s="5"/>
      <c r="Z18" s="164" t="str">
        <f t="shared" si="113"/>
        <v/>
      </c>
      <c r="AA18" s="47" t="str">
        <f t="shared" si="114"/>
        <v/>
      </c>
      <c r="AB18" s="47" t="str">
        <f t="shared" ref="AB18:CM21" si="140">IF(ISNONTEXT($Z18),AC18-$Z18,"")</f>
        <v/>
      </c>
      <c r="AC18" s="47" t="str">
        <f t="shared" si="140"/>
        <v/>
      </c>
      <c r="AD18" s="47" t="str">
        <f t="shared" si="140"/>
        <v/>
      </c>
      <c r="AE18" s="47" t="str">
        <f t="shared" si="140"/>
        <v/>
      </c>
      <c r="AF18" s="47" t="str">
        <f t="shared" si="140"/>
        <v/>
      </c>
      <c r="AG18" s="47" t="str">
        <f t="shared" si="140"/>
        <v/>
      </c>
      <c r="AH18" s="47" t="str">
        <f t="shared" si="140"/>
        <v/>
      </c>
      <c r="AI18" s="47" t="str">
        <f t="shared" si="140"/>
        <v/>
      </c>
      <c r="AJ18" s="47" t="str">
        <f t="shared" si="140"/>
        <v/>
      </c>
      <c r="AK18" s="47" t="str">
        <f t="shared" si="140"/>
        <v/>
      </c>
      <c r="AL18" s="47" t="str">
        <f t="shared" si="140"/>
        <v/>
      </c>
      <c r="AM18" s="47" t="str">
        <f t="shared" si="140"/>
        <v/>
      </c>
      <c r="AN18" s="47" t="str">
        <f t="shared" si="140"/>
        <v/>
      </c>
      <c r="AO18" s="47" t="str">
        <f t="shared" si="140"/>
        <v/>
      </c>
      <c r="AP18" s="47" t="str">
        <f t="shared" si="140"/>
        <v/>
      </c>
      <c r="AQ18" s="47" t="str">
        <f t="shared" si="140"/>
        <v/>
      </c>
      <c r="AR18" s="47" t="str">
        <f t="shared" si="140"/>
        <v/>
      </c>
      <c r="AS18" s="47" t="str">
        <f t="shared" si="140"/>
        <v/>
      </c>
      <c r="AT18" s="47" t="str">
        <f t="shared" si="140"/>
        <v/>
      </c>
      <c r="AU18" s="47" t="str">
        <f t="shared" si="140"/>
        <v/>
      </c>
      <c r="AV18" s="47" t="str">
        <f t="shared" si="140"/>
        <v/>
      </c>
      <c r="AW18" s="47" t="str">
        <f t="shared" si="140"/>
        <v/>
      </c>
      <c r="AX18" s="47" t="str">
        <f t="shared" si="140"/>
        <v/>
      </c>
      <c r="AY18" s="47" t="str">
        <f t="shared" si="140"/>
        <v/>
      </c>
      <c r="AZ18" s="47" t="str">
        <f t="shared" si="140"/>
        <v/>
      </c>
      <c r="BA18" s="47" t="str">
        <f t="shared" si="140"/>
        <v/>
      </c>
      <c r="BB18" s="47" t="str">
        <f t="shared" si="140"/>
        <v/>
      </c>
      <c r="BC18" s="47" t="str">
        <f t="shared" si="140"/>
        <v/>
      </c>
      <c r="BD18" s="47" t="str">
        <f t="shared" si="140"/>
        <v/>
      </c>
      <c r="BE18" s="47" t="str">
        <f t="shared" si="140"/>
        <v/>
      </c>
      <c r="BF18" s="47" t="str">
        <f t="shared" si="140"/>
        <v/>
      </c>
      <c r="BG18" s="47" t="str">
        <f t="shared" si="140"/>
        <v/>
      </c>
      <c r="BH18" s="47" t="str">
        <f t="shared" si="140"/>
        <v/>
      </c>
      <c r="BI18" s="47" t="str">
        <f t="shared" si="140"/>
        <v/>
      </c>
      <c r="BJ18" s="47" t="str">
        <f t="shared" si="140"/>
        <v/>
      </c>
      <c r="BK18" s="47" t="str">
        <f t="shared" si="140"/>
        <v/>
      </c>
      <c r="BL18" s="47" t="str">
        <f t="shared" si="140"/>
        <v/>
      </c>
      <c r="BM18" s="47" t="str">
        <f t="shared" si="140"/>
        <v/>
      </c>
      <c r="BN18" s="47" t="str">
        <f t="shared" si="140"/>
        <v/>
      </c>
      <c r="BO18" s="47" t="str">
        <f t="shared" si="140"/>
        <v/>
      </c>
      <c r="BP18" s="47" t="str">
        <f t="shared" si="140"/>
        <v/>
      </c>
      <c r="BQ18" s="47" t="str">
        <f t="shared" si="140"/>
        <v/>
      </c>
      <c r="BR18" s="47" t="str">
        <f t="shared" si="140"/>
        <v/>
      </c>
      <c r="BS18" s="47" t="str">
        <f t="shared" si="140"/>
        <v/>
      </c>
      <c r="BT18" s="47" t="str">
        <f t="shared" si="140"/>
        <v/>
      </c>
      <c r="BU18" s="47" t="str">
        <f t="shared" si="140"/>
        <v/>
      </c>
      <c r="BV18" s="47" t="str">
        <f t="shared" si="140"/>
        <v/>
      </c>
      <c r="BW18" s="47" t="str">
        <f t="shared" si="140"/>
        <v/>
      </c>
      <c r="BX18" s="47" t="str">
        <f t="shared" si="140"/>
        <v/>
      </c>
      <c r="BY18" s="47" t="str">
        <f t="shared" si="140"/>
        <v/>
      </c>
      <c r="BZ18" s="47" t="str">
        <f t="shared" si="140"/>
        <v/>
      </c>
      <c r="CA18" s="47" t="str">
        <f t="shared" si="140"/>
        <v/>
      </c>
      <c r="CB18" s="47" t="str">
        <f t="shared" si="140"/>
        <v/>
      </c>
      <c r="CC18" s="47" t="str">
        <f t="shared" si="140"/>
        <v/>
      </c>
      <c r="CD18" s="47" t="str">
        <f t="shared" si="140"/>
        <v/>
      </c>
      <c r="CE18" s="47" t="str">
        <f t="shared" si="140"/>
        <v/>
      </c>
      <c r="CF18" s="47" t="str">
        <f t="shared" si="140"/>
        <v/>
      </c>
      <c r="CG18" s="47" t="str">
        <f t="shared" si="140"/>
        <v/>
      </c>
      <c r="CH18" s="47" t="str">
        <f t="shared" si="140"/>
        <v/>
      </c>
      <c r="CI18" s="47" t="str">
        <f t="shared" si="140"/>
        <v/>
      </c>
      <c r="CJ18" s="47" t="str">
        <f t="shared" si="140"/>
        <v/>
      </c>
      <c r="CK18" s="47" t="str">
        <f t="shared" si="140"/>
        <v/>
      </c>
      <c r="CL18" s="47" t="str">
        <f t="shared" si="140"/>
        <v/>
      </c>
      <c r="CM18" s="47" t="str">
        <f t="shared" si="140"/>
        <v/>
      </c>
      <c r="CN18" s="47" t="str">
        <f t="shared" si="136"/>
        <v/>
      </c>
      <c r="CO18" s="47" t="str">
        <f t="shared" si="136"/>
        <v/>
      </c>
      <c r="CP18" s="47" t="str">
        <f t="shared" si="136"/>
        <v/>
      </c>
      <c r="CQ18" s="47" t="str">
        <f t="shared" si="136"/>
        <v/>
      </c>
      <c r="CR18" s="47" t="str">
        <f t="shared" si="136"/>
        <v/>
      </c>
      <c r="CS18" s="47" t="str">
        <f t="shared" si="136"/>
        <v/>
      </c>
      <c r="CT18" s="47" t="str">
        <f t="shared" si="136"/>
        <v/>
      </c>
      <c r="CU18" s="47" t="str">
        <f t="shared" si="136"/>
        <v/>
      </c>
      <c r="CV18" s="47" t="str">
        <f t="shared" si="136"/>
        <v/>
      </c>
      <c r="CW18" s="47" t="str">
        <f t="shared" si="136"/>
        <v/>
      </c>
      <c r="CX18" s="47" t="str">
        <f t="shared" si="136"/>
        <v/>
      </c>
      <c r="CY18" s="47" t="str">
        <f t="shared" si="136"/>
        <v/>
      </c>
      <c r="CZ18" s="47" t="str">
        <f t="shared" si="136"/>
        <v/>
      </c>
      <c r="DA18" s="47" t="str">
        <f t="shared" si="136"/>
        <v/>
      </c>
      <c r="DB18" s="47" t="str">
        <f t="shared" si="136"/>
        <v/>
      </c>
      <c r="DC18" s="47" t="str">
        <f t="shared" si="136"/>
        <v/>
      </c>
      <c r="DD18" s="47" t="str">
        <f t="shared" si="136"/>
        <v/>
      </c>
      <c r="DE18" s="47" t="str">
        <f t="shared" si="136"/>
        <v/>
      </c>
      <c r="DF18" s="47" t="str">
        <f t="shared" si="136"/>
        <v/>
      </c>
      <c r="DG18" s="47" t="str">
        <f t="shared" si="136"/>
        <v/>
      </c>
      <c r="DH18" s="47" t="str">
        <f t="shared" si="136"/>
        <v/>
      </c>
      <c r="DI18" s="47" t="str">
        <f t="shared" si="136"/>
        <v/>
      </c>
      <c r="DJ18" s="47" t="str">
        <f t="shared" si="136"/>
        <v/>
      </c>
      <c r="DK18" s="47" t="str">
        <f t="shared" si="136"/>
        <v/>
      </c>
      <c r="DL18" s="47" t="str">
        <f t="shared" si="136"/>
        <v/>
      </c>
      <c r="DM18" s="47" t="str">
        <f t="shared" si="136"/>
        <v/>
      </c>
      <c r="DN18" s="47" t="str">
        <f t="shared" si="136"/>
        <v/>
      </c>
      <c r="DO18" s="47" t="str">
        <f t="shared" si="136"/>
        <v/>
      </c>
      <c r="DP18" s="47" t="str">
        <f t="shared" si="136"/>
        <v/>
      </c>
      <c r="DQ18" s="47" t="str">
        <f t="shared" si="136"/>
        <v/>
      </c>
      <c r="DR18" s="47" t="str">
        <f t="shared" si="136"/>
        <v/>
      </c>
      <c r="DS18" s="47" t="str">
        <f t="shared" si="136"/>
        <v/>
      </c>
      <c r="DT18" s="47" t="str">
        <f t="shared" si="136"/>
        <v/>
      </c>
      <c r="DU18" s="47" t="str">
        <f t="shared" si="136"/>
        <v/>
      </c>
      <c r="DV18" s="47" t="str">
        <f t="shared" si="136"/>
        <v/>
      </c>
      <c r="DW18" s="179" t="str">
        <f t="shared" si="115"/>
        <v/>
      </c>
      <c r="DX18" s="47" t="str">
        <f t="shared" si="5"/>
        <v/>
      </c>
      <c r="DY18" s="47" t="str">
        <f t="shared" si="6"/>
        <v/>
      </c>
      <c r="DZ18" s="47" t="str">
        <f t="shared" si="7"/>
        <v/>
      </c>
      <c r="EA18" s="47" t="str">
        <f t="shared" si="8"/>
        <v/>
      </c>
      <c r="EB18" s="47" t="str">
        <f t="shared" si="9"/>
        <v/>
      </c>
      <c r="EC18" s="47" t="str">
        <f t="shared" si="10"/>
        <v/>
      </c>
      <c r="ED18" s="47" t="str">
        <f t="shared" si="11"/>
        <v/>
      </c>
      <c r="EE18" s="47" t="str">
        <f t="shared" si="12"/>
        <v/>
      </c>
      <c r="EF18" s="47" t="str">
        <f t="shared" si="13"/>
        <v/>
      </c>
      <c r="EG18" s="47" t="str">
        <f t="shared" si="14"/>
        <v/>
      </c>
      <c r="EH18" s="47" t="str">
        <f t="shared" si="15"/>
        <v/>
      </c>
      <c r="EI18" s="47" t="str">
        <f t="shared" si="16"/>
        <v/>
      </c>
      <c r="EJ18" s="47" t="str">
        <f t="shared" si="17"/>
        <v/>
      </c>
      <c r="EK18" s="47" t="str">
        <f t="shared" si="18"/>
        <v/>
      </c>
      <c r="EL18" s="47" t="str">
        <f t="shared" si="19"/>
        <v/>
      </c>
      <c r="EM18" s="47" t="str">
        <f t="shared" si="20"/>
        <v/>
      </c>
      <c r="EN18" s="47" t="str">
        <f t="shared" si="21"/>
        <v/>
      </c>
      <c r="EO18" s="47" t="str">
        <f t="shared" si="22"/>
        <v/>
      </c>
      <c r="EP18" s="47" t="str">
        <f t="shared" si="23"/>
        <v/>
      </c>
      <c r="EQ18" s="47" t="str">
        <f t="shared" si="24"/>
        <v/>
      </c>
      <c r="ER18" s="47" t="str">
        <f t="shared" si="25"/>
        <v/>
      </c>
      <c r="ES18" s="47" t="str">
        <f t="shared" si="26"/>
        <v/>
      </c>
      <c r="ET18" s="47" t="str">
        <f t="shared" si="27"/>
        <v/>
      </c>
      <c r="EU18" s="47" t="str">
        <f t="shared" si="28"/>
        <v/>
      </c>
      <c r="EV18" s="47" t="str">
        <f t="shared" si="29"/>
        <v/>
      </c>
      <c r="EW18" s="47" t="str">
        <f t="shared" si="30"/>
        <v/>
      </c>
      <c r="EX18" s="47" t="str">
        <f t="shared" si="31"/>
        <v/>
      </c>
      <c r="EY18" s="47" t="str">
        <f t="shared" si="32"/>
        <v/>
      </c>
      <c r="EZ18" s="47" t="str">
        <f t="shared" si="33"/>
        <v/>
      </c>
      <c r="FA18" s="47" t="str">
        <f t="shared" si="34"/>
        <v/>
      </c>
      <c r="FB18" s="47" t="str">
        <f t="shared" si="35"/>
        <v/>
      </c>
      <c r="FC18" s="47" t="str">
        <f t="shared" si="36"/>
        <v/>
      </c>
      <c r="FD18" s="47" t="str">
        <f t="shared" si="37"/>
        <v/>
      </c>
      <c r="FE18" s="47" t="str">
        <f t="shared" si="38"/>
        <v/>
      </c>
      <c r="FF18" s="47" t="str">
        <f t="shared" si="39"/>
        <v/>
      </c>
      <c r="FG18" s="47" t="str">
        <f t="shared" si="40"/>
        <v/>
      </c>
      <c r="FH18" s="47" t="str">
        <f t="shared" si="41"/>
        <v/>
      </c>
      <c r="FI18" s="47" t="str">
        <f t="shared" si="42"/>
        <v/>
      </c>
      <c r="FJ18" s="47" t="str">
        <f t="shared" si="43"/>
        <v/>
      </c>
      <c r="FK18" s="47" t="str">
        <f t="shared" si="44"/>
        <v/>
      </c>
      <c r="FL18" s="47" t="str">
        <f t="shared" si="45"/>
        <v/>
      </c>
      <c r="FM18" s="47" t="str">
        <f t="shared" si="46"/>
        <v/>
      </c>
      <c r="FN18" s="47" t="str">
        <f t="shared" si="47"/>
        <v/>
      </c>
      <c r="FO18" s="47" t="str">
        <f t="shared" si="48"/>
        <v/>
      </c>
      <c r="FP18" s="47" t="str">
        <f t="shared" si="49"/>
        <v/>
      </c>
      <c r="FQ18" s="47" t="str">
        <f t="shared" si="50"/>
        <v/>
      </c>
      <c r="FR18" s="47" t="str">
        <f t="shared" si="51"/>
        <v/>
      </c>
      <c r="FS18" s="47" t="str">
        <f t="shared" si="52"/>
        <v/>
      </c>
      <c r="FT18" s="47" t="str">
        <f t="shared" si="53"/>
        <v/>
      </c>
      <c r="FU18" s="47" t="str">
        <f t="shared" si="54"/>
        <v/>
      </c>
      <c r="FV18" s="47" t="str">
        <f t="shared" si="55"/>
        <v/>
      </c>
      <c r="FW18" s="47" t="str">
        <f t="shared" si="56"/>
        <v/>
      </c>
      <c r="FX18" s="47" t="str">
        <f t="shared" si="57"/>
        <v/>
      </c>
      <c r="FY18" s="47" t="str">
        <f t="shared" si="58"/>
        <v/>
      </c>
      <c r="FZ18" s="47" t="str">
        <f t="shared" si="59"/>
        <v/>
      </c>
      <c r="GA18" s="47" t="str">
        <f t="shared" si="60"/>
        <v/>
      </c>
      <c r="GB18" s="47" t="str">
        <f t="shared" si="61"/>
        <v/>
      </c>
      <c r="GC18" s="47" t="str">
        <f t="shared" si="62"/>
        <v/>
      </c>
      <c r="GD18" s="47" t="str">
        <f t="shared" si="63"/>
        <v/>
      </c>
      <c r="GE18" s="47" t="str">
        <f t="shared" si="64"/>
        <v/>
      </c>
      <c r="GF18" s="47" t="str">
        <f t="shared" si="65"/>
        <v/>
      </c>
      <c r="GG18" s="47" t="str">
        <f t="shared" si="66"/>
        <v/>
      </c>
      <c r="GH18" s="47" t="str">
        <f t="shared" si="67"/>
        <v/>
      </c>
      <c r="GI18" s="47" t="str">
        <f t="shared" si="68"/>
        <v/>
      </c>
      <c r="GJ18" s="47" t="str">
        <f t="shared" si="69"/>
        <v/>
      </c>
      <c r="GK18" s="47" t="str">
        <f t="shared" si="70"/>
        <v/>
      </c>
      <c r="GL18" s="47" t="str">
        <f t="shared" si="71"/>
        <v/>
      </c>
      <c r="GM18" s="47" t="str">
        <f t="shared" si="72"/>
        <v/>
      </c>
      <c r="GN18" s="47" t="str">
        <f t="shared" si="73"/>
        <v/>
      </c>
      <c r="GO18" s="47" t="str">
        <f t="shared" si="74"/>
        <v/>
      </c>
      <c r="GP18" s="47" t="str">
        <f t="shared" si="75"/>
        <v/>
      </c>
      <c r="GQ18" s="47" t="str">
        <f t="shared" si="76"/>
        <v/>
      </c>
      <c r="GR18" s="47" t="str">
        <f t="shared" si="77"/>
        <v/>
      </c>
      <c r="GS18" s="47" t="str">
        <f t="shared" si="78"/>
        <v/>
      </c>
      <c r="GT18" s="47" t="str">
        <f t="shared" si="79"/>
        <v/>
      </c>
      <c r="GU18" s="47" t="str">
        <f t="shared" si="80"/>
        <v/>
      </c>
      <c r="GV18" s="47" t="str">
        <f t="shared" si="81"/>
        <v/>
      </c>
      <c r="GW18" s="47" t="str">
        <f t="shared" si="82"/>
        <v/>
      </c>
      <c r="GX18" s="47" t="str">
        <f t="shared" si="83"/>
        <v/>
      </c>
      <c r="GY18" s="47" t="str">
        <f t="shared" si="84"/>
        <v/>
      </c>
      <c r="GZ18" s="47" t="str">
        <f t="shared" si="85"/>
        <v/>
      </c>
      <c r="HA18" s="47" t="str">
        <f t="shared" si="86"/>
        <v/>
      </c>
      <c r="HB18" s="47" t="str">
        <f t="shared" si="87"/>
        <v/>
      </c>
      <c r="HC18" s="47" t="str">
        <f t="shared" si="88"/>
        <v/>
      </c>
      <c r="HD18" s="47" t="str">
        <f t="shared" si="89"/>
        <v/>
      </c>
      <c r="HE18" s="47" t="str">
        <f t="shared" si="90"/>
        <v/>
      </c>
      <c r="HF18" s="47" t="str">
        <f t="shared" si="91"/>
        <v/>
      </c>
      <c r="HG18" s="47" t="str">
        <f t="shared" si="92"/>
        <v/>
      </c>
      <c r="HH18" s="47" t="str">
        <f t="shared" si="93"/>
        <v/>
      </c>
      <c r="HI18" s="47" t="str">
        <f t="shared" si="94"/>
        <v/>
      </c>
      <c r="HJ18" s="47" t="str">
        <f t="shared" si="95"/>
        <v/>
      </c>
      <c r="HK18" s="47" t="str">
        <f t="shared" si="96"/>
        <v/>
      </c>
      <c r="HL18" s="47" t="str">
        <f t="shared" si="97"/>
        <v/>
      </c>
      <c r="HM18" s="47" t="str">
        <f t="shared" si="98"/>
        <v/>
      </c>
      <c r="HN18" s="47" t="str">
        <f t="shared" si="99"/>
        <v/>
      </c>
      <c r="HO18" s="47" t="str">
        <f t="shared" si="100"/>
        <v/>
      </c>
      <c r="HP18" s="47" t="str">
        <f t="shared" si="101"/>
        <v/>
      </c>
      <c r="HQ18" s="47" t="str">
        <f t="shared" si="102"/>
        <v/>
      </c>
      <c r="HR18" s="47" t="str">
        <f t="shared" si="103"/>
        <v/>
      </c>
      <c r="HS18" s="47" t="str">
        <f t="shared" si="104"/>
        <v/>
      </c>
      <c r="HT18" s="165" t="e">
        <f t="shared" si="105"/>
        <v>#N/A</v>
      </c>
      <c r="HU18" s="165" t="e">
        <f t="shared" si="129"/>
        <v>#N/A</v>
      </c>
      <c r="HV18" s="165" t="e">
        <f t="shared" si="129"/>
        <v>#N/A</v>
      </c>
      <c r="HW18" s="165" t="e">
        <f t="shared" si="129"/>
        <v>#N/A</v>
      </c>
      <c r="HX18" s="165" t="e">
        <f t="shared" si="137"/>
        <v>#N/A</v>
      </c>
      <c r="HY18" s="165" t="e">
        <f t="shared" si="137"/>
        <v>#N/A</v>
      </c>
      <c r="HZ18" s="165" t="e">
        <f t="shared" si="137"/>
        <v>#N/A</v>
      </c>
      <c r="IA18" s="165" t="e">
        <f t="shared" si="137"/>
        <v>#N/A</v>
      </c>
      <c r="IB18" s="165" t="e">
        <f t="shared" si="137"/>
        <v>#N/A</v>
      </c>
      <c r="IC18" s="165" t="e">
        <f t="shared" si="137"/>
        <v>#N/A</v>
      </c>
      <c r="ID18" s="165" t="e">
        <f t="shared" si="137"/>
        <v>#N/A</v>
      </c>
      <c r="IE18" s="165" t="e">
        <f t="shared" si="137"/>
        <v>#N/A</v>
      </c>
      <c r="IF18" s="165" t="e">
        <f t="shared" si="137"/>
        <v>#N/A</v>
      </c>
      <c r="IG18" s="165" t="e">
        <f t="shared" si="137"/>
        <v>#N/A</v>
      </c>
      <c r="IH18" s="165" t="e">
        <f t="shared" si="137"/>
        <v>#N/A</v>
      </c>
      <c r="II18" s="165" t="e">
        <f t="shared" si="137"/>
        <v>#N/A</v>
      </c>
      <c r="IJ18" s="165" t="e">
        <f t="shared" si="137"/>
        <v>#N/A</v>
      </c>
      <c r="IK18" s="165" t="e">
        <f t="shared" si="137"/>
        <v>#N/A</v>
      </c>
      <c r="IL18" s="165" t="e">
        <f t="shared" si="137"/>
        <v>#N/A</v>
      </c>
      <c r="IM18" s="165" t="e">
        <f t="shared" si="133"/>
        <v>#N/A</v>
      </c>
      <c r="IN18" s="165" t="e">
        <f t="shared" si="133"/>
        <v>#N/A</v>
      </c>
      <c r="IO18" s="165" t="e">
        <f t="shared" si="133"/>
        <v>#N/A</v>
      </c>
      <c r="IP18" s="165" t="e">
        <f t="shared" si="133"/>
        <v>#N/A</v>
      </c>
      <c r="IQ18" s="165" t="e">
        <f t="shared" si="133"/>
        <v>#N/A</v>
      </c>
      <c r="IR18" s="165" t="e">
        <f t="shared" si="133"/>
        <v>#N/A</v>
      </c>
      <c r="IS18" s="165" t="e">
        <f t="shared" si="133"/>
        <v>#N/A</v>
      </c>
      <c r="IT18" s="165" t="e">
        <f t="shared" si="133"/>
        <v>#N/A</v>
      </c>
      <c r="IU18" s="165" t="e">
        <f t="shared" si="133"/>
        <v>#N/A</v>
      </c>
      <c r="IV18" s="165" t="e">
        <f t="shared" si="133"/>
        <v>#N/A</v>
      </c>
      <c r="IW18" s="165" t="e">
        <f t="shared" si="133"/>
        <v>#N/A</v>
      </c>
      <c r="IX18" s="165" t="e">
        <f t="shared" si="133"/>
        <v>#N/A</v>
      </c>
      <c r="IY18" s="165" t="e">
        <f t="shared" si="133"/>
        <v>#N/A</v>
      </c>
      <c r="IZ18" s="165" t="e">
        <f t="shared" si="133"/>
        <v>#N/A</v>
      </c>
      <c r="JA18" s="165" t="e">
        <f t="shared" si="133"/>
        <v>#N/A</v>
      </c>
      <c r="JB18" s="165" t="e">
        <f t="shared" si="133"/>
        <v>#N/A</v>
      </c>
      <c r="JC18" s="165" t="e">
        <f t="shared" si="133"/>
        <v>#N/A</v>
      </c>
      <c r="JD18" s="165" t="e">
        <f t="shared" si="133"/>
        <v>#N/A</v>
      </c>
      <c r="JE18" s="165" t="e">
        <f t="shared" si="133"/>
        <v>#N/A</v>
      </c>
      <c r="JF18" s="165" t="e">
        <f t="shared" si="133"/>
        <v>#N/A</v>
      </c>
      <c r="JG18" s="165" t="e">
        <f t="shared" si="133"/>
        <v>#N/A</v>
      </c>
      <c r="JH18" s="165" t="e">
        <f t="shared" si="133"/>
        <v>#N/A</v>
      </c>
      <c r="JI18" s="165" t="e">
        <f t="shared" si="133"/>
        <v>#N/A</v>
      </c>
      <c r="JJ18" s="165" t="e">
        <f t="shared" si="133"/>
        <v>#N/A</v>
      </c>
      <c r="JK18" s="165" t="e">
        <f t="shared" si="133"/>
        <v>#N/A</v>
      </c>
      <c r="JL18" s="165" t="e">
        <f t="shared" si="133"/>
        <v>#N/A</v>
      </c>
      <c r="JM18" s="165" t="e">
        <f t="shared" si="133"/>
        <v>#N/A</v>
      </c>
      <c r="JN18" s="165" t="e">
        <f t="shared" si="133"/>
        <v>#N/A</v>
      </c>
      <c r="JO18" s="165" t="e">
        <f t="shared" si="133"/>
        <v>#N/A</v>
      </c>
      <c r="JP18" s="165" t="e">
        <f t="shared" si="133"/>
        <v>#N/A</v>
      </c>
      <c r="JQ18" s="165" t="e">
        <f t="shared" si="133"/>
        <v>#N/A</v>
      </c>
      <c r="JR18" s="165" t="e">
        <f t="shared" si="133"/>
        <v>#N/A</v>
      </c>
      <c r="JS18" s="165" t="e">
        <f t="shared" si="133"/>
        <v>#N/A</v>
      </c>
      <c r="JT18" s="165" t="e">
        <f t="shared" si="133"/>
        <v>#N/A</v>
      </c>
      <c r="JU18" s="165" t="e">
        <f t="shared" si="133"/>
        <v>#N/A</v>
      </c>
      <c r="JV18" s="165" t="e">
        <f t="shared" si="133"/>
        <v>#N/A</v>
      </c>
      <c r="JW18" s="165" t="e">
        <f t="shared" si="133"/>
        <v>#N/A</v>
      </c>
      <c r="JX18" s="165" t="e">
        <f t="shared" si="133"/>
        <v>#N/A</v>
      </c>
      <c r="JY18" s="165" t="e">
        <f t="shared" si="133"/>
        <v>#N/A</v>
      </c>
      <c r="JZ18" s="165" t="e">
        <f t="shared" si="133"/>
        <v>#N/A</v>
      </c>
      <c r="KA18" s="165" t="e">
        <f t="shared" si="133"/>
        <v>#N/A</v>
      </c>
      <c r="KB18" s="165" t="e">
        <f t="shared" si="133"/>
        <v>#N/A</v>
      </c>
      <c r="KC18" s="165" t="e">
        <f t="shared" si="133"/>
        <v>#N/A</v>
      </c>
      <c r="KD18" s="165" t="e">
        <f t="shared" si="133"/>
        <v>#N/A</v>
      </c>
      <c r="KE18" s="165" t="e">
        <f t="shared" si="133"/>
        <v>#N/A</v>
      </c>
      <c r="KF18" s="165" t="e">
        <f t="shared" si="117"/>
        <v>#N/A</v>
      </c>
      <c r="KG18" s="165" t="e">
        <f t="shared" si="130"/>
        <v>#N/A</v>
      </c>
      <c r="KH18" s="165" t="e">
        <f t="shared" si="130"/>
        <v>#N/A</v>
      </c>
      <c r="KI18" s="165" t="e">
        <f t="shared" si="130"/>
        <v>#N/A</v>
      </c>
      <c r="KJ18" s="165" t="e">
        <f t="shared" si="138"/>
        <v>#N/A</v>
      </c>
      <c r="KK18" s="165" t="e">
        <f t="shared" si="138"/>
        <v>#N/A</v>
      </c>
      <c r="KL18" s="165" t="e">
        <f t="shared" si="138"/>
        <v>#N/A</v>
      </c>
      <c r="KM18" s="165" t="e">
        <f t="shared" si="138"/>
        <v>#N/A</v>
      </c>
      <c r="KN18" s="165" t="e">
        <f t="shared" si="138"/>
        <v>#N/A</v>
      </c>
      <c r="KO18" s="165" t="e">
        <f t="shared" si="138"/>
        <v>#N/A</v>
      </c>
      <c r="KP18" s="165" t="e">
        <f t="shared" si="138"/>
        <v>#N/A</v>
      </c>
      <c r="KQ18" s="165" t="e">
        <f t="shared" si="138"/>
        <v>#N/A</v>
      </c>
      <c r="KR18" s="165" t="e">
        <f t="shared" si="138"/>
        <v>#N/A</v>
      </c>
      <c r="KS18" s="165" t="e">
        <f t="shared" si="138"/>
        <v>#N/A</v>
      </c>
      <c r="KT18" s="165" t="e">
        <f t="shared" si="138"/>
        <v>#N/A</v>
      </c>
      <c r="KU18" s="165" t="e">
        <f t="shared" si="138"/>
        <v>#N/A</v>
      </c>
      <c r="KV18" s="165" t="e">
        <f t="shared" si="138"/>
        <v>#N/A</v>
      </c>
      <c r="KW18" s="165" t="e">
        <f t="shared" si="138"/>
        <v>#N/A</v>
      </c>
      <c r="KX18" s="165" t="e">
        <f t="shared" si="138"/>
        <v>#N/A</v>
      </c>
      <c r="KY18" s="165" t="e">
        <f t="shared" si="134"/>
        <v>#N/A</v>
      </c>
      <c r="KZ18" s="165" t="e">
        <f t="shared" si="134"/>
        <v>#N/A</v>
      </c>
      <c r="LA18" s="165" t="e">
        <f t="shared" si="134"/>
        <v>#N/A</v>
      </c>
      <c r="LB18" s="165" t="e">
        <f t="shared" si="134"/>
        <v>#N/A</v>
      </c>
      <c r="LC18" s="165" t="e">
        <f t="shared" si="134"/>
        <v>#N/A</v>
      </c>
      <c r="LD18" s="165" t="e">
        <f t="shared" si="134"/>
        <v>#N/A</v>
      </c>
      <c r="LE18" s="165" t="e">
        <f t="shared" si="134"/>
        <v>#N/A</v>
      </c>
      <c r="LF18" s="165" t="e">
        <f t="shared" si="134"/>
        <v>#N/A</v>
      </c>
      <c r="LG18" s="165" t="e">
        <f t="shared" si="134"/>
        <v>#N/A</v>
      </c>
      <c r="LH18" s="165" t="e">
        <f t="shared" si="134"/>
        <v>#N/A</v>
      </c>
      <c r="LI18" s="165" t="e">
        <f t="shared" si="134"/>
        <v>#N/A</v>
      </c>
      <c r="LJ18" s="165" t="e">
        <f t="shared" si="134"/>
        <v>#N/A</v>
      </c>
      <c r="LK18" s="165" t="e">
        <f t="shared" si="134"/>
        <v>#N/A</v>
      </c>
      <c r="LL18" s="165" t="e">
        <f t="shared" si="134"/>
        <v>#N/A</v>
      </c>
      <c r="LM18" s="165" t="e">
        <f t="shared" si="134"/>
        <v>#N/A</v>
      </c>
      <c r="LN18" s="165" t="e">
        <f t="shared" si="134"/>
        <v>#N/A</v>
      </c>
      <c r="LO18" s="165" t="e">
        <f t="shared" si="134"/>
        <v>#N/A</v>
      </c>
      <c r="LP18" s="165" t="e">
        <f t="shared" si="134"/>
        <v>#N/A</v>
      </c>
      <c r="LQ18" s="165" t="e">
        <f t="shared" si="134"/>
        <v>#N/A</v>
      </c>
      <c r="LR18" s="165" t="e">
        <f t="shared" si="134"/>
        <v>#N/A</v>
      </c>
      <c r="LS18" s="165" t="e">
        <f t="shared" si="134"/>
        <v>#N/A</v>
      </c>
      <c r="LT18" s="165" t="e">
        <f t="shared" si="134"/>
        <v>#N/A</v>
      </c>
      <c r="LU18" s="165" t="e">
        <f t="shared" si="134"/>
        <v>#N/A</v>
      </c>
      <c r="LV18" s="165" t="e">
        <f t="shared" si="134"/>
        <v>#N/A</v>
      </c>
      <c r="LW18" s="165" t="e">
        <f t="shared" si="134"/>
        <v>#N/A</v>
      </c>
      <c r="LX18" s="165" t="e">
        <f t="shared" si="134"/>
        <v>#N/A</v>
      </c>
      <c r="LY18" s="165" t="e">
        <f t="shared" si="134"/>
        <v>#N/A</v>
      </c>
      <c r="LZ18" s="165" t="e">
        <f t="shared" si="134"/>
        <v>#N/A</v>
      </c>
      <c r="MA18" s="165" t="e">
        <f t="shared" si="134"/>
        <v>#N/A</v>
      </c>
      <c r="MB18" s="165" t="e">
        <f t="shared" si="134"/>
        <v>#N/A</v>
      </c>
      <c r="MC18" s="165" t="e">
        <f t="shared" si="134"/>
        <v>#N/A</v>
      </c>
      <c r="MD18" s="165" t="e">
        <f t="shared" si="134"/>
        <v>#N/A</v>
      </c>
      <c r="ME18" s="165" t="e">
        <f t="shared" si="134"/>
        <v>#N/A</v>
      </c>
      <c r="MF18" s="165" t="e">
        <f t="shared" si="134"/>
        <v>#N/A</v>
      </c>
      <c r="MG18" s="165" t="e">
        <f t="shared" si="134"/>
        <v>#N/A</v>
      </c>
      <c r="MH18" s="165" t="e">
        <f t="shared" si="134"/>
        <v>#N/A</v>
      </c>
      <c r="MI18" s="165" t="e">
        <f t="shared" si="134"/>
        <v>#N/A</v>
      </c>
      <c r="MJ18" s="165" t="e">
        <f t="shared" si="134"/>
        <v>#N/A</v>
      </c>
      <c r="MK18" s="165" t="e">
        <f t="shared" si="134"/>
        <v>#N/A</v>
      </c>
      <c r="ML18" s="165" t="e">
        <f t="shared" si="134"/>
        <v>#N/A</v>
      </c>
      <c r="MM18" s="165" t="e">
        <f t="shared" si="134"/>
        <v>#N/A</v>
      </c>
      <c r="MN18" s="165" t="e">
        <f t="shared" si="134"/>
        <v>#N/A</v>
      </c>
      <c r="MO18" s="165" t="e">
        <f t="shared" si="134"/>
        <v>#N/A</v>
      </c>
      <c r="MP18" s="165" t="e">
        <f t="shared" si="134"/>
        <v>#N/A</v>
      </c>
      <c r="MQ18" s="165" t="e">
        <f t="shared" si="134"/>
        <v>#N/A</v>
      </c>
      <c r="MR18" s="165" t="e">
        <f t="shared" si="118"/>
        <v>#N/A</v>
      </c>
      <c r="MS18" s="165" t="e">
        <f t="shared" si="131"/>
        <v>#N/A</v>
      </c>
      <c r="MT18" s="165" t="e">
        <f t="shared" si="131"/>
        <v>#N/A</v>
      </c>
      <c r="MU18" s="165" t="e">
        <f t="shared" si="131"/>
        <v>#N/A</v>
      </c>
      <c r="MV18" s="165" t="e">
        <f t="shared" si="139"/>
        <v>#N/A</v>
      </c>
      <c r="MW18" s="165" t="e">
        <f t="shared" si="139"/>
        <v>#N/A</v>
      </c>
      <c r="MX18" s="165" t="e">
        <f t="shared" si="139"/>
        <v>#N/A</v>
      </c>
      <c r="MY18" s="165" t="e">
        <f t="shared" si="139"/>
        <v>#N/A</v>
      </c>
      <c r="MZ18" s="165" t="e">
        <f t="shared" si="139"/>
        <v>#N/A</v>
      </c>
      <c r="NA18" s="165" t="e">
        <f t="shared" si="139"/>
        <v>#N/A</v>
      </c>
      <c r="NB18" s="165" t="e">
        <f t="shared" si="139"/>
        <v>#N/A</v>
      </c>
      <c r="NC18" s="165" t="e">
        <f t="shared" si="139"/>
        <v>#N/A</v>
      </c>
      <c r="ND18" s="165" t="e">
        <f t="shared" si="139"/>
        <v>#N/A</v>
      </c>
      <c r="NE18" s="165" t="e">
        <f t="shared" si="139"/>
        <v>#N/A</v>
      </c>
      <c r="NF18" s="165" t="e">
        <f t="shared" si="139"/>
        <v>#N/A</v>
      </c>
      <c r="NG18" s="165" t="e">
        <f t="shared" si="139"/>
        <v>#N/A</v>
      </c>
      <c r="NH18" s="165" t="e">
        <f t="shared" si="139"/>
        <v>#N/A</v>
      </c>
      <c r="NI18" s="165" t="e">
        <f t="shared" si="139"/>
        <v>#N/A</v>
      </c>
      <c r="NJ18" s="165" t="e">
        <f t="shared" si="139"/>
        <v>#N/A</v>
      </c>
      <c r="NK18" s="165" t="e">
        <f t="shared" si="135"/>
        <v>#N/A</v>
      </c>
      <c r="NL18" s="165" t="e">
        <f t="shared" si="135"/>
        <v>#N/A</v>
      </c>
      <c r="NM18" s="165" t="e">
        <f t="shared" si="135"/>
        <v>#N/A</v>
      </c>
      <c r="NN18" s="165" t="e">
        <f t="shared" si="135"/>
        <v>#N/A</v>
      </c>
      <c r="NO18" s="165" t="e">
        <f t="shared" si="135"/>
        <v>#N/A</v>
      </c>
      <c r="NP18" s="165" t="e">
        <f t="shared" si="135"/>
        <v>#N/A</v>
      </c>
      <c r="NQ18" s="165" t="e">
        <f t="shared" si="135"/>
        <v>#N/A</v>
      </c>
      <c r="NR18" s="165" t="e">
        <f t="shared" si="135"/>
        <v>#N/A</v>
      </c>
      <c r="NS18" s="165" t="e">
        <f t="shared" si="135"/>
        <v>#N/A</v>
      </c>
      <c r="NT18" s="165" t="e">
        <f t="shared" si="135"/>
        <v>#N/A</v>
      </c>
      <c r="NU18" s="165" t="e">
        <f t="shared" si="135"/>
        <v>#N/A</v>
      </c>
      <c r="NV18" s="165" t="e">
        <f t="shared" si="135"/>
        <v>#N/A</v>
      </c>
      <c r="NW18" s="165" t="e">
        <f t="shared" si="135"/>
        <v>#N/A</v>
      </c>
      <c r="NX18" s="165" t="e">
        <f t="shared" si="135"/>
        <v>#N/A</v>
      </c>
      <c r="NY18" s="165" t="e">
        <f t="shared" si="135"/>
        <v>#N/A</v>
      </c>
      <c r="NZ18" s="165" t="e">
        <f t="shared" si="135"/>
        <v>#N/A</v>
      </c>
      <c r="OA18" s="165" t="e">
        <f t="shared" si="135"/>
        <v>#N/A</v>
      </c>
      <c r="OB18" s="165" t="e">
        <f t="shared" si="135"/>
        <v>#N/A</v>
      </c>
      <c r="OC18" s="165" t="e">
        <f t="shared" si="135"/>
        <v>#N/A</v>
      </c>
      <c r="OD18" s="165" t="e">
        <f t="shared" si="135"/>
        <v>#N/A</v>
      </c>
      <c r="OE18" s="165" t="e">
        <f t="shared" si="135"/>
        <v>#N/A</v>
      </c>
      <c r="OF18" s="165" t="e">
        <f t="shared" si="135"/>
        <v>#N/A</v>
      </c>
      <c r="OG18" s="165" t="e">
        <f t="shared" si="135"/>
        <v>#N/A</v>
      </c>
      <c r="OH18" s="165" t="e">
        <f t="shared" si="135"/>
        <v>#N/A</v>
      </c>
      <c r="OI18" s="165" t="e">
        <f t="shared" si="135"/>
        <v>#N/A</v>
      </c>
      <c r="OJ18" s="165" t="e">
        <f t="shared" si="135"/>
        <v>#N/A</v>
      </c>
      <c r="OK18" s="165" t="e">
        <f t="shared" si="135"/>
        <v>#N/A</v>
      </c>
      <c r="OL18" s="165" t="e">
        <f t="shared" si="135"/>
        <v>#N/A</v>
      </c>
      <c r="OM18" s="165" t="e">
        <f t="shared" si="135"/>
        <v>#N/A</v>
      </c>
      <c r="ON18" s="165" t="e">
        <f t="shared" si="135"/>
        <v>#N/A</v>
      </c>
      <c r="OO18" s="165" t="e">
        <f t="shared" si="135"/>
        <v>#N/A</v>
      </c>
      <c r="OP18" s="165" t="e">
        <f t="shared" si="135"/>
        <v>#N/A</v>
      </c>
      <c r="OQ18" s="165" t="e">
        <f t="shared" si="135"/>
        <v>#N/A</v>
      </c>
      <c r="OR18" s="165" t="e">
        <f t="shared" si="135"/>
        <v>#N/A</v>
      </c>
      <c r="OS18" s="165" t="e">
        <f t="shared" si="135"/>
        <v>#N/A</v>
      </c>
      <c r="OT18" s="165" t="e">
        <f t="shared" si="135"/>
        <v>#N/A</v>
      </c>
      <c r="OU18" s="165" t="e">
        <f t="shared" si="135"/>
        <v>#N/A</v>
      </c>
      <c r="OV18" s="165" t="e">
        <f t="shared" si="135"/>
        <v>#N/A</v>
      </c>
      <c r="OW18" s="165" t="e">
        <f t="shared" si="135"/>
        <v>#N/A</v>
      </c>
      <c r="OX18" s="165" t="e">
        <f t="shared" si="135"/>
        <v>#N/A</v>
      </c>
      <c r="OY18" s="165" t="e">
        <f t="shared" si="135"/>
        <v>#N/A</v>
      </c>
      <c r="OZ18" s="165" t="e">
        <f t="shared" si="135"/>
        <v>#N/A</v>
      </c>
      <c r="PA18" s="165" t="e">
        <f t="shared" si="135"/>
        <v>#N/A</v>
      </c>
      <c r="PB18" s="165" t="e">
        <f t="shared" si="135"/>
        <v>#N/A</v>
      </c>
      <c r="PC18" s="165" t="e">
        <f t="shared" si="135"/>
        <v>#N/A</v>
      </c>
      <c r="PD18" s="165" t="e">
        <f t="shared" si="119"/>
        <v>#N/A</v>
      </c>
      <c r="PE18" s="165" t="e">
        <f t="shared" si="109"/>
        <v>#N/A</v>
      </c>
      <c r="PF18" s="165" t="e">
        <f t="shared" si="109"/>
        <v>#N/A</v>
      </c>
      <c r="PG18" s="165" t="e">
        <f t="shared" si="109"/>
        <v>#N/A</v>
      </c>
      <c r="PH18" s="165" t="e">
        <f t="shared" si="109"/>
        <v>#N/A</v>
      </c>
      <c r="PI18" s="165" t="e">
        <f t="shared" si="109"/>
        <v>#N/A</v>
      </c>
      <c r="PJ18" s="165" t="e">
        <f t="shared" si="109"/>
        <v>#N/A</v>
      </c>
      <c r="PK18" s="165" t="e">
        <f t="shared" si="109"/>
        <v>#N/A</v>
      </c>
      <c r="PL18" s="165" t="e">
        <f t="shared" si="109"/>
        <v>#N/A</v>
      </c>
    </row>
    <row r="19" spans="1:428" hidden="1" x14ac:dyDescent="0.45">
      <c r="A19" s="4">
        <v>16</v>
      </c>
      <c r="B19" s="105"/>
      <c r="C19" s="113"/>
      <c r="D19" s="118" t="str">
        <f t="shared" si="110"/>
        <v/>
      </c>
      <c r="E19" s="91"/>
      <c r="F19" s="118" t="str">
        <f t="shared" si="111"/>
        <v/>
      </c>
      <c r="G19" s="113"/>
      <c r="H19" s="106"/>
      <c r="I19" s="120" t="str">
        <f t="shared" si="0"/>
        <v/>
      </c>
      <c r="J19" s="120" t="str">
        <f t="shared" si="1"/>
        <v/>
      </c>
      <c r="K19" s="71" t="str">
        <f t="shared" si="112"/>
        <v/>
      </c>
      <c r="L19" s="23"/>
      <c r="M19" s="55"/>
      <c r="N19" s="298"/>
      <c r="O19" s="72" t="str">
        <f>IF(AND(D19&gt;0,E19&gt;0,F19&gt;0),IF(ISBLANK(N19),IF(ISBLANK(L19),"",(F19-D19)*VLOOKUP(L19,VLookups!$A$4:$B$13,2,FALSE)),N19),"")</f>
        <v/>
      </c>
      <c r="P19" s="73" t="str">
        <f t="shared" si="2"/>
        <v/>
      </c>
      <c r="Q19" s="91"/>
      <c r="R19" s="265" t="str">
        <f>IF(AND(Q19&gt;0,E19&gt;0,NOT(O19="")),ABS(VLOOKUP($Q$1,VLookups!$A$43:$B$44,2,FALSE)-_xlfn.NORM.DIST(Q19,K19,O19,TRUE)),"")</f>
        <v/>
      </c>
      <c r="S19" s="90" t="str">
        <f>IF(AND($D19&gt;0,$E19&gt;0,$F19&gt;0,NOT(ISBLANK($L19))),_xlfn.NORM.INV(ABS(VLOOKUP($Q$1,VLookups!$A$43:$B$44,2,FALSE)-S$3),$K19,$O19),"")</f>
        <v/>
      </c>
      <c r="T19" s="89" t="str">
        <f>IF(AND($D19&gt;0,$E19&gt;0,$F19&gt;0,NOT(ISBLANK($L19))),_xlfn.NORM.INV(ABS(VLOOKUP($Q$1,VLookups!$A$43:$B$44,2,FALSE)-T$3),$K19,$O19),"")</f>
        <v/>
      </c>
      <c r="U19" s="90" t="str">
        <f>IF(AND($D19&gt;0,$E19&gt;0,$F19&gt;0,NOT(ISBLANK($L19))),_xlfn.NORM.INV(ABS(VLOOKUP($Q$1,VLookups!$A$43:$B$44,2,FALSE)-U$3),$K19,$O19),"")</f>
        <v/>
      </c>
      <c r="V19" s="89" t="str">
        <f>IF(AND($D19&gt;0,$E19&gt;0,$F19&gt;0,NOT(ISBLANK($L19))),_xlfn.NORM.INV(ABS(VLOOKUP($Q$1,VLookups!$A$43:$B$44,2,FALSE)-V$3),$K19,$O19),"")</f>
        <v/>
      </c>
      <c r="W19" s="90" t="str">
        <f>IF(AND($D19&gt;0,$E19&gt;0,$F19&gt;0,NOT(ISBLANK($L19))),_xlfn.NORM.INV(ABS(VLOOKUP($Q$1,VLookups!$A$43:$B$44,2,FALSE)-W$3),$K19,$O19),"")</f>
        <v/>
      </c>
      <c r="X19" s="89" t="str">
        <f>IF(AND($D19&gt;0,$E19&gt;0,$F19&gt;0,NOT(ISBLANK($L19))),_xlfn.NORM.INV(ABS(VLOOKUP($Q$1,VLookups!$A$43:$B$44,2,FALSE)-X$3),$K19,$O19),"")</f>
        <v/>
      </c>
      <c r="Y19" s="5"/>
      <c r="Z19" s="164" t="str">
        <f t="shared" si="113"/>
        <v/>
      </c>
      <c r="AA19" s="47" t="str">
        <f t="shared" si="114"/>
        <v/>
      </c>
      <c r="AB19" s="47" t="str">
        <f t="shared" si="140"/>
        <v/>
      </c>
      <c r="AC19" s="47" t="str">
        <f t="shared" si="140"/>
        <v/>
      </c>
      <c r="AD19" s="47" t="str">
        <f t="shared" si="140"/>
        <v/>
      </c>
      <c r="AE19" s="47" t="str">
        <f t="shared" si="140"/>
        <v/>
      </c>
      <c r="AF19" s="47" t="str">
        <f t="shared" si="140"/>
        <v/>
      </c>
      <c r="AG19" s="47" t="str">
        <f t="shared" si="140"/>
        <v/>
      </c>
      <c r="AH19" s="47" t="str">
        <f t="shared" si="140"/>
        <v/>
      </c>
      <c r="AI19" s="47" t="str">
        <f t="shared" si="140"/>
        <v/>
      </c>
      <c r="AJ19" s="47" t="str">
        <f t="shared" si="140"/>
        <v/>
      </c>
      <c r="AK19" s="47" t="str">
        <f t="shared" si="140"/>
        <v/>
      </c>
      <c r="AL19" s="47" t="str">
        <f t="shared" si="140"/>
        <v/>
      </c>
      <c r="AM19" s="47" t="str">
        <f t="shared" si="140"/>
        <v/>
      </c>
      <c r="AN19" s="47" t="str">
        <f t="shared" si="140"/>
        <v/>
      </c>
      <c r="AO19" s="47" t="str">
        <f t="shared" si="140"/>
        <v/>
      </c>
      <c r="AP19" s="47" t="str">
        <f t="shared" si="140"/>
        <v/>
      </c>
      <c r="AQ19" s="47" t="str">
        <f t="shared" si="140"/>
        <v/>
      </c>
      <c r="AR19" s="47" t="str">
        <f t="shared" si="140"/>
        <v/>
      </c>
      <c r="AS19" s="47" t="str">
        <f t="shared" si="140"/>
        <v/>
      </c>
      <c r="AT19" s="47" t="str">
        <f t="shared" si="140"/>
        <v/>
      </c>
      <c r="AU19" s="47" t="str">
        <f t="shared" si="140"/>
        <v/>
      </c>
      <c r="AV19" s="47" t="str">
        <f t="shared" si="140"/>
        <v/>
      </c>
      <c r="AW19" s="47" t="str">
        <f t="shared" si="140"/>
        <v/>
      </c>
      <c r="AX19" s="47" t="str">
        <f t="shared" si="140"/>
        <v/>
      </c>
      <c r="AY19" s="47" t="str">
        <f t="shared" si="140"/>
        <v/>
      </c>
      <c r="AZ19" s="47" t="str">
        <f t="shared" si="140"/>
        <v/>
      </c>
      <c r="BA19" s="47" t="str">
        <f t="shared" si="140"/>
        <v/>
      </c>
      <c r="BB19" s="47" t="str">
        <f t="shared" si="140"/>
        <v/>
      </c>
      <c r="BC19" s="47" t="str">
        <f t="shared" si="140"/>
        <v/>
      </c>
      <c r="BD19" s="47" t="str">
        <f t="shared" si="140"/>
        <v/>
      </c>
      <c r="BE19" s="47" t="str">
        <f t="shared" si="140"/>
        <v/>
      </c>
      <c r="BF19" s="47" t="str">
        <f t="shared" si="140"/>
        <v/>
      </c>
      <c r="BG19" s="47" t="str">
        <f t="shared" si="140"/>
        <v/>
      </c>
      <c r="BH19" s="47" t="str">
        <f t="shared" si="140"/>
        <v/>
      </c>
      <c r="BI19" s="47" t="str">
        <f t="shared" si="140"/>
        <v/>
      </c>
      <c r="BJ19" s="47" t="str">
        <f t="shared" si="140"/>
        <v/>
      </c>
      <c r="BK19" s="47" t="str">
        <f t="shared" si="140"/>
        <v/>
      </c>
      <c r="BL19" s="47" t="str">
        <f t="shared" si="140"/>
        <v/>
      </c>
      <c r="BM19" s="47" t="str">
        <f t="shared" si="140"/>
        <v/>
      </c>
      <c r="BN19" s="47" t="str">
        <f t="shared" si="140"/>
        <v/>
      </c>
      <c r="BO19" s="47" t="str">
        <f t="shared" si="140"/>
        <v/>
      </c>
      <c r="BP19" s="47" t="str">
        <f t="shared" si="140"/>
        <v/>
      </c>
      <c r="BQ19" s="47" t="str">
        <f t="shared" si="140"/>
        <v/>
      </c>
      <c r="BR19" s="47" t="str">
        <f t="shared" si="140"/>
        <v/>
      </c>
      <c r="BS19" s="47" t="str">
        <f t="shared" si="140"/>
        <v/>
      </c>
      <c r="BT19" s="47" t="str">
        <f t="shared" si="140"/>
        <v/>
      </c>
      <c r="BU19" s="47" t="str">
        <f t="shared" si="140"/>
        <v/>
      </c>
      <c r="BV19" s="47" t="str">
        <f t="shared" si="140"/>
        <v/>
      </c>
      <c r="BW19" s="47" t="str">
        <f t="shared" si="140"/>
        <v/>
      </c>
      <c r="BX19" s="47" t="str">
        <f t="shared" si="140"/>
        <v/>
      </c>
      <c r="BY19" s="47" t="str">
        <f t="shared" si="140"/>
        <v/>
      </c>
      <c r="BZ19" s="47" t="str">
        <f t="shared" si="140"/>
        <v/>
      </c>
      <c r="CA19" s="47" t="str">
        <f t="shared" si="140"/>
        <v/>
      </c>
      <c r="CB19" s="47" t="str">
        <f t="shared" si="140"/>
        <v/>
      </c>
      <c r="CC19" s="47" t="str">
        <f t="shared" si="140"/>
        <v/>
      </c>
      <c r="CD19" s="47" t="str">
        <f t="shared" si="140"/>
        <v/>
      </c>
      <c r="CE19" s="47" t="str">
        <f t="shared" si="140"/>
        <v/>
      </c>
      <c r="CF19" s="47" t="str">
        <f t="shared" si="140"/>
        <v/>
      </c>
      <c r="CG19" s="47" t="str">
        <f t="shared" si="140"/>
        <v/>
      </c>
      <c r="CH19" s="47" t="str">
        <f t="shared" si="140"/>
        <v/>
      </c>
      <c r="CI19" s="47" t="str">
        <f t="shared" si="140"/>
        <v/>
      </c>
      <c r="CJ19" s="47" t="str">
        <f t="shared" si="140"/>
        <v/>
      </c>
      <c r="CK19" s="47" t="str">
        <f t="shared" si="140"/>
        <v/>
      </c>
      <c r="CL19" s="47" t="str">
        <f t="shared" si="140"/>
        <v/>
      </c>
      <c r="CM19" s="47" t="str">
        <f t="shared" si="140"/>
        <v/>
      </c>
      <c r="CN19" s="47" t="str">
        <f t="shared" si="136"/>
        <v/>
      </c>
      <c r="CO19" s="47" t="str">
        <f t="shared" si="136"/>
        <v/>
      </c>
      <c r="CP19" s="47" t="str">
        <f t="shared" si="136"/>
        <v/>
      </c>
      <c r="CQ19" s="47" t="str">
        <f t="shared" si="136"/>
        <v/>
      </c>
      <c r="CR19" s="47" t="str">
        <f t="shared" si="136"/>
        <v/>
      </c>
      <c r="CS19" s="47" t="str">
        <f t="shared" si="136"/>
        <v/>
      </c>
      <c r="CT19" s="47" t="str">
        <f t="shared" si="136"/>
        <v/>
      </c>
      <c r="CU19" s="47" t="str">
        <f t="shared" si="136"/>
        <v/>
      </c>
      <c r="CV19" s="47" t="str">
        <f t="shared" si="136"/>
        <v/>
      </c>
      <c r="CW19" s="47" t="str">
        <f t="shared" si="136"/>
        <v/>
      </c>
      <c r="CX19" s="47" t="str">
        <f t="shared" si="136"/>
        <v/>
      </c>
      <c r="CY19" s="47" t="str">
        <f t="shared" si="136"/>
        <v/>
      </c>
      <c r="CZ19" s="47" t="str">
        <f t="shared" si="136"/>
        <v/>
      </c>
      <c r="DA19" s="47" t="str">
        <f t="shared" si="136"/>
        <v/>
      </c>
      <c r="DB19" s="47" t="str">
        <f t="shared" si="136"/>
        <v/>
      </c>
      <c r="DC19" s="47" t="str">
        <f t="shared" si="136"/>
        <v/>
      </c>
      <c r="DD19" s="47" t="str">
        <f t="shared" si="136"/>
        <v/>
      </c>
      <c r="DE19" s="47" t="str">
        <f t="shared" si="136"/>
        <v/>
      </c>
      <c r="DF19" s="47" t="str">
        <f t="shared" si="136"/>
        <v/>
      </c>
      <c r="DG19" s="47" t="str">
        <f t="shared" si="136"/>
        <v/>
      </c>
      <c r="DH19" s="47" t="str">
        <f t="shared" si="136"/>
        <v/>
      </c>
      <c r="DI19" s="47" t="str">
        <f t="shared" si="136"/>
        <v/>
      </c>
      <c r="DJ19" s="47" t="str">
        <f t="shared" si="136"/>
        <v/>
      </c>
      <c r="DK19" s="47" t="str">
        <f t="shared" si="136"/>
        <v/>
      </c>
      <c r="DL19" s="47" t="str">
        <f t="shared" si="136"/>
        <v/>
      </c>
      <c r="DM19" s="47" t="str">
        <f t="shared" si="136"/>
        <v/>
      </c>
      <c r="DN19" s="47" t="str">
        <f t="shared" si="136"/>
        <v/>
      </c>
      <c r="DO19" s="47" t="str">
        <f t="shared" si="136"/>
        <v/>
      </c>
      <c r="DP19" s="47" t="str">
        <f t="shared" si="136"/>
        <v/>
      </c>
      <c r="DQ19" s="47" t="str">
        <f t="shared" si="136"/>
        <v/>
      </c>
      <c r="DR19" s="47" t="str">
        <f t="shared" si="136"/>
        <v/>
      </c>
      <c r="DS19" s="47" t="str">
        <f t="shared" si="136"/>
        <v/>
      </c>
      <c r="DT19" s="47" t="str">
        <f t="shared" si="136"/>
        <v/>
      </c>
      <c r="DU19" s="47" t="str">
        <f t="shared" si="136"/>
        <v/>
      </c>
      <c r="DV19" s="47" t="str">
        <f t="shared" si="136"/>
        <v/>
      </c>
      <c r="DW19" s="179" t="str">
        <f t="shared" si="115"/>
        <v/>
      </c>
      <c r="DX19" s="47" t="str">
        <f t="shared" si="5"/>
        <v/>
      </c>
      <c r="DY19" s="47" t="str">
        <f t="shared" si="6"/>
        <v/>
      </c>
      <c r="DZ19" s="47" t="str">
        <f t="shared" si="7"/>
        <v/>
      </c>
      <c r="EA19" s="47" t="str">
        <f t="shared" si="8"/>
        <v/>
      </c>
      <c r="EB19" s="47" t="str">
        <f t="shared" si="9"/>
        <v/>
      </c>
      <c r="EC19" s="47" t="str">
        <f t="shared" si="10"/>
        <v/>
      </c>
      <c r="ED19" s="47" t="str">
        <f t="shared" si="11"/>
        <v/>
      </c>
      <c r="EE19" s="47" t="str">
        <f t="shared" si="12"/>
        <v/>
      </c>
      <c r="EF19" s="47" t="str">
        <f t="shared" si="13"/>
        <v/>
      </c>
      <c r="EG19" s="47" t="str">
        <f t="shared" si="14"/>
        <v/>
      </c>
      <c r="EH19" s="47" t="str">
        <f t="shared" si="15"/>
        <v/>
      </c>
      <c r="EI19" s="47" t="str">
        <f t="shared" si="16"/>
        <v/>
      </c>
      <c r="EJ19" s="47" t="str">
        <f t="shared" si="17"/>
        <v/>
      </c>
      <c r="EK19" s="47" t="str">
        <f t="shared" si="18"/>
        <v/>
      </c>
      <c r="EL19" s="47" t="str">
        <f t="shared" si="19"/>
        <v/>
      </c>
      <c r="EM19" s="47" t="str">
        <f t="shared" si="20"/>
        <v/>
      </c>
      <c r="EN19" s="47" t="str">
        <f t="shared" si="21"/>
        <v/>
      </c>
      <c r="EO19" s="47" t="str">
        <f t="shared" si="22"/>
        <v/>
      </c>
      <c r="EP19" s="47" t="str">
        <f t="shared" si="23"/>
        <v/>
      </c>
      <c r="EQ19" s="47" t="str">
        <f t="shared" si="24"/>
        <v/>
      </c>
      <c r="ER19" s="47" t="str">
        <f t="shared" si="25"/>
        <v/>
      </c>
      <c r="ES19" s="47" t="str">
        <f t="shared" si="26"/>
        <v/>
      </c>
      <c r="ET19" s="47" t="str">
        <f t="shared" si="27"/>
        <v/>
      </c>
      <c r="EU19" s="47" t="str">
        <f t="shared" si="28"/>
        <v/>
      </c>
      <c r="EV19" s="47" t="str">
        <f t="shared" si="29"/>
        <v/>
      </c>
      <c r="EW19" s="47" t="str">
        <f t="shared" si="30"/>
        <v/>
      </c>
      <c r="EX19" s="47" t="str">
        <f t="shared" si="31"/>
        <v/>
      </c>
      <c r="EY19" s="47" t="str">
        <f t="shared" si="32"/>
        <v/>
      </c>
      <c r="EZ19" s="47" t="str">
        <f t="shared" si="33"/>
        <v/>
      </c>
      <c r="FA19" s="47" t="str">
        <f t="shared" si="34"/>
        <v/>
      </c>
      <c r="FB19" s="47" t="str">
        <f t="shared" si="35"/>
        <v/>
      </c>
      <c r="FC19" s="47" t="str">
        <f t="shared" si="36"/>
        <v/>
      </c>
      <c r="FD19" s="47" t="str">
        <f t="shared" si="37"/>
        <v/>
      </c>
      <c r="FE19" s="47" t="str">
        <f t="shared" si="38"/>
        <v/>
      </c>
      <c r="FF19" s="47" t="str">
        <f t="shared" si="39"/>
        <v/>
      </c>
      <c r="FG19" s="47" t="str">
        <f t="shared" si="40"/>
        <v/>
      </c>
      <c r="FH19" s="47" t="str">
        <f t="shared" si="41"/>
        <v/>
      </c>
      <c r="FI19" s="47" t="str">
        <f t="shared" si="42"/>
        <v/>
      </c>
      <c r="FJ19" s="47" t="str">
        <f t="shared" si="43"/>
        <v/>
      </c>
      <c r="FK19" s="47" t="str">
        <f t="shared" si="44"/>
        <v/>
      </c>
      <c r="FL19" s="47" t="str">
        <f t="shared" si="45"/>
        <v/>
      </c>
      <c r="FM19" s="47" t="str">
        <f t="shared" si="46"/>
        <v/>
      </c>
      <c r="FN19" s="47" t="str">
        <f t="shared" si="47"/>
        <v/>
      </c>
      <c r="FO19" s="47" t="str">
        <f t="shared" si="48"/>
        <v/>
      </c>
      <c r="FP19" s="47" t="str">
        <f t="shared" si="49"/>
        <v/>
      </c>
      <c r="FQ19" s="47" t="str">
        <f t="shared" si="50"/>
        <v/>
      </c>
      <c r="FR19" s="47" t="str">
        <f t="shared" si="51"/>
        <v/>
      </c>
      <c r="FS19" s="47" t="str">
        <f t="shared" si="52"/>
        <v/>
      </c>
      <c r="FT19" s="47" t="str">
        <f t="shared" si="53"/>
        <v/>
      </c>
      <c r="FU19" s="47" t="str">
        <f t="shared" si="54"/>
        <v/>
      </c>
      <c r="FV19" s="47" t="str">
        <f t="shared" si="55"/>
        <v/>
      </c>
      <c r="FW19" s="47" t="str">
        <f t="shared" si="56"/>
        <v/>
      </c>
      <c r="FX19" s="47" t="str">
        <f t="shared" si="57"/>
        <v/>
      </c>
      <c r="FY19" s="47" t="str">
        <f t="shared" si="58"/>
        <v/>
      </c>
      <c r="FZ19" s="47" t="str">
        <f t="shared" si="59"/>
        <v/>
      </c>
      <c r="GA19" s="47" t="str">
        <f t="shared" si="60"/>
        <v/>
      </c>
      <c r="GB19" s="47" t="str">
        <f t="shared" si="61"/>
        <v/>
      </c>
      <c r="GC19" s="47" t="str">
        <f t="shared" si="62"/>
        <v/>
      </c>
      <c r="GD19" s="47" t="str">
        <f t="shared" si="63"/>
        <v/>
      </c>
      <c r="GE19" s="47" t="str">
        <f t="shared" si="64"/>
        <v/>
      </c>
      <c r="GF19" s="47" t="str">
        <f t="shared" si="65"/>
        <v/>
      </c>
      <c r="GG19" s="47" t="str">
        <f t="shared" si="66"/>
        <v/>
      </c>
      <c r="GH19" s="47" t="str">
        <f t="shared" si="67"/>
        <v/>
      </c>
      <c r="GI19" s="47" t="str">
        <f t="shared" si="68"/>
        <v/>
      </c>
      <c r="GJ19" s="47" t="str">
        <f t="shared" si="69"/>
        <v/>
      </c>
      <c r="GK19" s="47" t="str">
        <f t="shared" si="70"/>
        <v/>
      </c>
      <c r="GL19" s="47" t="str">
        <f t="shared" si="71"/>
        <v/>
      </c>
      <c r="GM19" s="47" t="str">
        <f t="shared" si="72"/>
        <v/>
      </c>
      <c r="GN19" s="47" t="str">
        <f t="shared" si="73"/>
        <v/>
      </c>
      <c r="GO19" s="47" t="str">
        <f t="shared" si="74"/>
        <v/>
      </c>
      <c r="GP19" s="47" t="str">
        <f t="shared" si="75"/>
        <v/>
      </c>
      <c r="GQ19" s="47" t="str">
        <f t="shared" si="76"/>
        <v/>
      </c>
      <c r="GR19" s="47" t="str">
        <f t="shared" si="77"/>
        <v/>
      </c>
      <c r="GS19" s="47" t="str">
        <f t="shared" si="78"/>
        <v/>
      </c>
      <c r="GT19" s="47" t="str">
        <f t="shared" si="79"/>
        <v/>
      </c>
      <c r="GU19" s="47" t="str">
        <f t="shared" si="80"/>
        <v/>
      </c>
      <c r="GV19" s="47" t="str">
        <f t="shared" si="81"/>
        <v/>
      </c>
      <c r="GW19" s="47" t="str">
        <f t="shared" si="82"/>
        <v/>
      </c>
      <c r="GX19" s="47" t="str">
        <f t="shared" si="83"/>
        <v/>
      </c>
      <c r="GY19" s="47" t="str">
        <f t="shared" si="84"/>
        <v/>
      </c>
      <c r="GZ19" s="47" t="str">
        <f t="shared" si="85"/>
        <v/>
      </c>
      <c r="HA19" s="47" t="str">
        <f t="shared" si="86"/>
        <v/>
      </c>
      <c r="HB19" s="47" t="str">
        <f t="shared" si="87"/>
        <v/>
      </c>
      <c r="HC19" s="47" t="str">
        <f t="shared" si="88"/>
        <v/>
      </c>
      <c r="HD19" s="47" t="str">
        <f t="shared" si="89"/>
        <v/>
      </c>
      <c r="HE19" s="47" t="str">
        <f t="shared" si="90"/>
        <v/>
      </c>
      <c r="HF19" s="47" t="str">
        <f t="shared" si="91"/>
        <v/>
      </c>
      <c r="HG19" s="47" t="str">
        <f t="shared" si="92"/>
        <v/>
      </c>
      <c r="HH19" s="47" t="str">
        <f t="shared" si="93"/>
        <v/>
      </c>
      <c r="HI19" s="47" t="str">
        <f t="shared" si="94"/>
        <v/>
      </c>
      <c r="HJ19" s="47" t="str">
        <f t="shared" si="95"/>
        <v/>
      </c>
      <c r="HK19" s="47" t="str">
        <f t="shared" si="96"/>
        <v/>
      </c>
      <c r="HL19" s="47" t="str">
        <f t="shared" si="97"/>
        <v/>
      </c>
      <c r="HM19" s="47" t="str">
        <f t="shared" si="98"/>
        <v/>
      </c>
      <c r="HN19" s="47" t="str">
        <f t="shared" si="99"/>
        <v/>
      </c>
      <c r="HO19" s="47" t="str">
        <f t="shared" si="100"/>
        <v/>
      </c>
      <c r="HP19" s="47" t="str">
        <f t="shared" si="101"/>
        <v/>
      </c>
      <c r="HQ19" s="47" t="str">
        <f t="shared" si="102"/>
        <v/>
      </c>
      <c r="HR19" s="47" t="str">
        <f t="shared" si="103"/>
        <v/>
      </c>
      <c r="HS19" s="47" t="str">
        <f t="shared" si="104"/>
        <v/>
      </c>
      <c r="HT19" s="165" t="e">
        <f t="shared" si="105"/>
        <v>#N/A</v>
      </c>
      <c r="HU19" s="165" t="e">
        <f t="shared" si="129"/>
        <v>#N/A</v>
      </c>
      <c r="HV19" s="165" t="e">
        <f t="shared" si="129"/>
        <v>#N/A</v>
      </c>
      <c r="HW19" s="165" t="e">
        <f t="shared" si="129"/>
        <v>#N/A</v>
      </c>
      <c r="HX19" s="165" t="e">
        <f t="shared" si="137"/>
        <v>#N/A</v>
      </c>
      <c r="HY19" s="165" t="e">
        <f t="shared" si="137"/>
        <v>#N/A</v>
      </c>
      <c r="HZ19" s="165" t="e">
        <f t="shared" si="137"/>
        <v>#N/A</v>
      </c>
      <c r="IA19" s="165" t="e">
        <f t="shared" si="137"/>
        <v>#N/A</v>
      </c>
      <c r="IB19" s="165" t="e">
        <f t="shared" si="137"/>
        <v>#N/A</v>
      </c>
      <c r="IC19" s="165" t="e">
        <f t="shared" si="137"/>
        <v>#N/A</v>
      </c>
      <c r="ID19" s="165" t="e">
        <f t="shared" si="137"/>
        <v>#N/A</v>
      </c>
      <c r="IE19" s="165" t="e">
        <f t="shared" si="137"/>
        <v>#N/A</v>
      </c>
      <c r="IF19" s="165" t="e">
        <f t="shared" si="137"/>
        <v>#N/A</v>
      </c>
      <c r="IG19" s="165" t="e">
        <f t="shared" si="137"/>
        <v>#N/A</v>
      </c>
      <c r="IH19" s="165" t="e">
        <f t="shared" si="137"/>
        <v>#N/A</v>
      </c>
      <c r="II19" s="165" t="e">
        <f t="shared" si="137"/>
        <v>#N/A</v>
      </c>
      <c r="IJ19" s="165" t="e">
        <f t="shared" si="137"/>
        <v>#N/A</v>
      </c>
      <c r="IK19" s="165" t="e">
        <f t="shared" si="137"/>
        <v>#N/A</v>
      </c>
      <c r="IL19" s="165" t="e">
        <f t="shared" si="137"/>
        <v>#N/A</v>
      </c>
      <c r="IM19" s="165" t="e">
        <f t="shared" si="133"/>
        <v>#N/A</v>
      </c>
      <c r="IN19" s="165" t="e">
        <f t="shared" si="133"/>
        <v>#N/A</v>
      </c>
      <c r="IO19" s="165" t="e">
        <f t="shared" si="133"/>
        <v>#N/A</v>
      </c>
      <c r="IP19" s="165" t="e">
        <f t="shared" si="133"/>
        <v>#N/A</v>
      </c>
      <c r="IQ19" s="165" t="e">
        <f t="shared" si="133"/>
        <v>#N/A</v>
      </c>
      <c r="IR19" s="165" t="e">
        <f t="shared" si="133"/>
        <v>#N/A</v>
      </c>
      <c r="IS19" s="165" t="e">
        <f t="shared" si="133"/>
        <v>#N/A</v>
      </c>
      <c r="IT19" s="165" t="e">
        <f t="shared" si="133"/>
        <v>#N/A</v>
      </c>
      <c r="IU19" s="165" t="e">
        <f t="shared" si="133"/>
        <v>#N/A</v>
      </c>
      <c r="IV19" s="165" t="e">
        <f t="shared" si="133"/>
        <v>#N/A</v>
      </c>
      <c r="IW19" s="165" t="e">
        <f t="shared" si="133"/>
        <v>#N/A</v>
      </c>
      <c r="IX19" s="165" t="e">
        <f t="shared" si="133"/>
        <v>#N/A</v>
      </c>
      <c r="IY19" s="165" t="e">
        <f t="shared" si="133"/>
        <v>#N/A</v>
      </c>
      <c r="IZ19" s="165" t="e">
        <f t="shared" si="133"/>
        <v>#N/A</v>
      </c>
      <c r="JA19" s="165" t="e">
        <f t="shared" si="133"/>
        <v>#N/A</v>
      </c>
      <c r="JB19" s="165" t="e">
        <f t="shared" si="133"/>
        <v>#N/A</v>
      </c>
      <c r="JC19" s="165" t="e">
        <f t="shared" si="133"/>
        <v>#N/A</v>
      </c>
      <c r="JD19" s="165" t="e">
        <f t="shared" si="133"/>
        <v>#N/A</v>
      </c>
      <c r="JE19" s="165" t="e">
        <f t="shared" si="133"/>
        <v>#N/A</v>
      </c>
      <c r="JF19" s="165" t="e">
        <f t="shared" si="133"/>
        <v>#N/A</v>
      </c>
      <c r="JG19" s="165" t="e">
        <f t="shared" si="133"/>
        <v>#N/A</v>
      </c>
      <c r="JH19" s="165" t="e">
        <f t="shared" si="133"/>
        <v>#N/A</v>
      </c>
      <c r="JI19" s="165" t="e">
        <f t="shared" si="133"/>
        <v>#N/A</v>
      </c>
      <c r="JJ19" s="165" t="e">
        <f t="shared" si="133"/>
        <v>#N/A</v>
      </c>
      <c r="JK19" s="165" t="e">
        <f t="shared" si="133"/>
        <v>#N/A</v>
      </c>
      <c r="JL19" s="165" t="e">
        <f t="shared" si="133"/>
        <v>#N/A</v>
      </c>
      <c r="JM19" s="165" t="e">
        <f t="shared" si="133"/>
        <v>#N/A</v>
      </c>
      <c r="JN19" s="165" t="e">
        <f t="shared" si="133"/>
        <v>#N/A</v>
      </c>
      <c r="JO19" s="165" t="e">
        <f t="shared" si="133"/>
        <v>#N/A</v>
      </c>
      <c r="JP19" s="165" t="e">
        <f t="shared" si="133"/>
        <v>#N/A</v>
      </c>
      <c r="JQ19" s="165" t="e">
        <f t="shared" si="133"/>
        <v>#N/A</v>
      </c>
      <c r="JR19" s="165" t="e">
        <f t="shared" si="133"/>
        <v>#N/A</v>
      </c>
      <c r="JS19" s="165" t="e">
        <f t="shared" si="133"/>
        <v>#N/A</v>
      </c>
      <c r="JT19" s="165" t="e">
        <f t="shared" si="133"/>
        <v>#N/A</v>
      </c>
      <c r="JU19" s="165" t="e">
        <f t="shared" si="133"/>
        <v>#N/A</v>
      </c>
      <c r="JV19" s="165" t="e">
        <f t="shared" si="133"/>
        <v>#N/A</v>
      </c>
      <c r="JW19" s="165" t="e">
        <f t="shared" si="133"/>
        <v>#N/A</v>
      </c>
      <c r="JX19" s="165" t="e">
        <f t="shared" si="133"/>
        <v>#N/A</v>
      </c>
      <c r="JY19" s="165" t="e">
        <f t="shared" si="133"/>
        <v>#N/A</v>
      </c>
      <c r="JZ19" s="165" t="e">
        <f t="shared" si="133"/>
        <v>#N/A</v>
      </c>
      <c r="KA19" s="165" t="e">
        <f t="shared" si="133"/>
        <v>#N/A</v>
      </c>
      <c r="KB19" s="165" t="e">
        <f t="shared" si="133"/>
        <v>#N/A</v>
      </c>
      <c r="KC19" s="165" t="e">
        <f t="shared" si="133"/>
        <v>#N/A</v>
      </c>
      <c r="KD19" s="165" t="e">
        <f t="shared" si="133"/>
        <v>#N/A</v>
      </c>
      <c r="KE19" s="165" t="e">
        <f t="shared" si="133"/>
        <v>#N/A</v>
      </c>
      <c r="KF19" s="165" t="e">
        <f t="shared" si="117"/>
        <v>#N/A</v>
      </c>
      <c r="KG19" s="165" t="e">
        <f t="shared" si="130"/>
        <v>#N/A</v>
      </c>
      <c r="KH19" s="165" t="e">
        <f t="shared" si="130"/>
        <v>#N/A</v>
      </c>
      <c r="KI19" s="165" t="e">
        <f t="shared" si="130"/>
        <v>#N/A</v>
      </c>
      <c r="KJ19" s="165" t="e">
        <f t="shared" si="138"/>
        <v>#N/A</v>
      </c>
      <c r="KK19" s="165" t="e">
        <f t="shared" si="138"/>
        <v>#N/A</v>
      </c>
      <c r="KL19" s="165" t="e">
        <f t="shared" si="138"/>
        <v>#N/A</v>
      </c>
      <c r="KM19" s="165" t="e">
        <f t="shared" si="138"/>
        <v>#N/A</v>
      </c>
      <c r="KN19" s="165" t="e">
        <f t="shared" si="138"/>
        <v>#N/A</v>
      </c>
      <c r="KO19" s="165" t="e">
        <f t="shared" si="138"/>
        <v>#N/A</v>
      </c>
      <c r="KP19" s="165" t="e">
        <f t="shared" si="138"/>
        <v>#N/A</v>
      </c>
      <c r="KQ19" s="165" t="e">
        <f t="shared" si="138"/>
        <v>#N/A</v>
      </c>
      <c r="KR19" s="165" t="e">
        <f t="shared" si="138"/>
        <v>#N/A</v>
      </c>
      <c r="KS19" s="165" t="e">
        <f t="shared" si="138"/>
        <v>#N/A</v>
      </c>
      <c r="KT19" s="165" t="e">
        <f t="shared" si="138"/>
        <v>#N/A</v>
      </c>
      <c r="KU19" s="165" t="e">
        <f t="shared" si="138"/>
        <v>#N/A</v>
      </c>
      <c r="KV19" s="165" t="e">
        <f t="shared" si="138"/>
        <v>#N/A</v>
      </c>
      <c r="KW19" s="165" t="e">
        <f t="shared" si="138"/>
        <v>#N/A</v>
      </c>
      <c r="KX19" s="165" t="e">
        <f t="shared" si="138"/>
        <v>#N/A</v>
      </c>
      <c r="KY19" s="165" t="e">
        <f t="shared" si="134"/>
        <v>#N/A</v>
      </c>
      <c r="KZ19" s="165" t="e">
        <f t="shared" si="134"/>
        <v>#N/A</v>
      </c>
      <c r="LA19" s="165" t="e">
        <f t="shared" si="134"/>
        <v>#N/A</v>
      </c>
      <c r="LB19" s="165" t="e">
        <f t="shared" si="134"/>
        <v>#N/A</v>
      </c>
      <c r="LC19" s="165" t="e">
        <f t="shared" si="134"/>
        <v>#N/A</v>
      </c>
      <c r="LD19" s="165" t="e">
        <f t="shared" si="134"/>
        <v>#N/A</v>
      </c>
      <c r="LE19" s="165" t="e">
        <f t="shared" si="134"/>
        <v>#N/A</v>
      </c>
      <c r="LF19" s="165" t="e">
        <f t="shared" si="134"/>
        <v>#N/A</v>
      </c>
      <c r="LG19" s="165" t="e">
        <f t="shared" si="134"/>
        <v>#N/A</v>
      </c>
      <c r="LH19" s="165" t="e">
        <f t="shared" si="134"/>
        <v>#N/A</v>
      </c>
      <c r="LI19" s="165" t="e">
        <f t="shared" si="134"/>
        <v>#N/A</v>
      </c>
      <c r="LJ19" s="165" t="e">
        <f t="shared" si="134"/>
        <v>#N/A</v>
      </c>
      <c r="LK19" s="165" t="e">
        <f t="shared" si="134"/>
        <v>#N/A</v>
      </c>
      <c r="LL19" s="165" t="e">
        <f t="shared" si="134"/>
        <v>#N/A</v>
      </c>
      <c r="LM19" s="165" t="e">
        <f t="shared" si="134"/>
        <v>#N/A</v>
      </c>
      <c r="LN19" s="165" t="e">
        <f t="shared" si="134"/>
        <v>#N/A</v>
      </c>
      <c r="LO19" s="165" t="e">
        <f t="shared" si="134"/>
        <v>#N/A</v>
      </c>
      <c r="LP19" s="165" t="e">
        <f t="shared" si="134"/>
        <v>#N/A</v>
      </c>
      <c r="LQ19" s="165" t="e">
        <f t="shared" si="134"/>
        <v>#N/A</v>
      </c>
      <c r="LR19" s="165" t="e">
        <f t="shared" si="134"/>
        <v>#N/A</v>
      </c>
      <c r="LS19" s="165" t="e">
        <f t="shared" si="134"/>
        <v>#N/A</v>
      </c>
      <c r="LT19" s="165" t="e">
        <f t="shared" si="134"/>
        <v>#N/A</v>
      </c>
      <c r="LU19" s="165" t="e">
        <f t="shared" si="134"/>
        <v>#N/A</v>
      </c>
      <c r="LV19" s="165" t="e">
        <f t="shared" si="134"/>
        <v>#N/A</v>
      </c>
      <c r="LW19" s="165" t="e">
        <f t="shared" si="134"/>
        <v>#N/A</v>
      </c>
      <c r="LX19" s="165" t="e">
        <f t="shared" si="134"/>
        <v>#N/A</v>
      </c>
      <c r="LY19" s="165" t="e">
        <f t="shared" si="134"/>
        <v>#N/A</v>
      </c>
      <c r="LZ19" s="165" t="e">
        <f t="shared" si="134"/>
        <v>#N/A</v>
      </c>
      <c r="MA19" s="165" t="e">
        <f t="shared" si="134"/>
        <v>#N/A</v>
      </c>
      <c r="MB19" s="165" t="e">
        <f t="shared" si="134"/>
        <v>#N/A</v>
      </c>
      <c r="MC19" s="165" t="e">
        <f t="shared" si="134"/>
        <v>#N/A</v>
      </c>
      <c r="MD19" s="165" t="e">
        <f t="shared" si="134"/>
        <v>#N/A</v>
      </c>
      <c r="ME19" s="165" t="e">
        <f t="shared" si="134"/>
        <v>#N/A</v>
      </c>
      <c r="MF19" s="165" t="e">
        <f t="shared" si="134"/>
        <v>#N/A</v>
      </c>
      <c r="MG19" s="165" t="e">
        <f t="shared" si="134"/>
        <v>#N/A</v>
      </c>
      <c r="MH19" s="165" t="e">
        <f t="shared" si="134"/>
        <v>#N/A</v>
      </c>
      <c r="MI19" s="165" t="e">
        <f t="shared" si="134"/>
        <v>#N/A</v>
      </c>
      <c r="MJ19" s="165" t="e">
        <f t="shared" si="134"/>
        <v>#N/A</v>
      </c>
      <c r="MK19" s="165" t="e">
        <f t="shared" si="134"/>
        <v>#N/A</v>
      </c>
      <c r="ML19" s="165" t="e">
        <f t="shared" si="134"/>
        <v>#N/A</v>
      </c>
      <c r="MM19" s="165" t="e">
        <f t="shared" si="134"/>
        <v>#N/A</v>
      </c>
      <c r="MN19" s="165" t="e">
        <f t="shared" si="134"/>
        <v>#N/A</v>
      </c>
      <c r="MO19" s="165" t="e">
        <f t="shared" si="134"/>
        <v>#N/A</v>
      </c>
      <c r="MP19" s="165" t="e">
        <f t="shared" si="134"/>
        <v>#N/A</v>
      </c>
      <c r="MQ19" s="165" t="e">
        <f t="shared" si="134"/>
        <v>#N/A</v>
      </c>
      <c r="MR19" s="165" t="e">
        <f t="shared" si="118"/>
        <v>#N/A</v>
      </c>
      <c r="MS19" s="165" t="e">
        <f t="shared" si="131"/>
        <v>#N/A</v>
      </c>
      <c r="MT19" s="165" t="e">
        <f t="shared" si="131"/>
        <v>#N/A</v>
      </c>
      <c r="MU19" s="165" t="e">
        <f t="shared" si="131"/>
        <v>#N/A</v>
      </c>
      <c r="MV19" s="165" t="e">
        <f t="shared" si="139"/>
        <v>#N/A</v>
      </c>
      <c r="MW19" s="165" t="e">
        <f t="shared" si="139"/>
        <v>#N/A</v>
      </c>
      <c r="MX19" s="165" t="e">
        <f t="shared" si="139"/>
        <v>#N/A</v>
      </c>
      <c r="MY19" s="165" t="e">
        <f t="shared" si="139"/>
        <v>#N/A</v>
      </c>
      <c r="MZ19" s="165" t="e">
        <f t="shared" si="139"/>
        <v>#N/A</v>
      </c>
      <c r="NA19" s="165" t="e">
        <f t="shared" si="139"/>
        <v>#N/A</v>
      </c>
      <c r="NB19" s="165" t="e">
        <f t="shared" si="139"/>
        <v>#N/A</v>
      </c>
      <c r="NC19" s="165" t="e">
        <f t="shared" si="139"/>
        <v>#N/A</v>
      </c>
      <c r="ND19" s="165" t="e">
        <f t="shared" si="139"/>
        <v>#N/A</v>
      </c>
      <c r="NE19" s="165" t="e">
        <f t="shared" si="139"/>
        <v>#N/A</v>
      </c>
      <c r="NF19" s="165" t="e">
        <f t="shared" si="139"/>
        <v>#N/A</v>
      </c>
      <c r="NG19" s="165" t="e">
        <f t="shared" si="139"/>
        <v>#N/A</v>
      </c>
      <c r="NH19" s="165" t="e">
        <f t="shared" si="139"/>
        <v>#N/A</v>
      </c>
      <c r="NI19" s="165" t="e">
        <f t="shared" si="139"/>
        <v>#N/A</v>
      </c>
      <c r="NJ19" s="165" t="e">
        <f t="shared" si="139"/>
        <v>#N/A</v>
      </c>
      <c r="NK19" s="165" t="e">
        <f t="shared" si="135"/>
        <v>#N/A</v>
      </c>
      <c r="NL19" s="165" t="e">
        <f t="shared" si="135"/>
        <v>#N/A</v>
      </c>
      <c r="NM19" s="165" t="e">
        <f t="shared" si="135"/>
        <v>#N/A</v>
      </c>
      <c r="NN19" s="165" t="e">
        <f t="shared" si="135"/>
        <v>#N/A</v>
      </c>
      <c r="NO19" s="165" t="e">
        <f t="shared" si="135"/>
        <v>#N/A</v>
      </c>
      <c r="NP19" s="165" t="e">
        <f t="shared" si="135"/>
        <v>#N/A</v>
      </c>
      <c r="NQ19" s="165" t="e">
        <f t="shared" si="135"/>
        <v>#N/A</v>
      </c>
      <c r="NR19" s="165" t="e">
        <f t="shared" si="135"/>
        <v>#N/A</v>
      </c>
      <c r="NS19" s="165" t="e">
        <f t="shared" si="135"/>
        <v>#N/A</v>
      </c>
      <c r="NT19" s="165" t="e">
        <f t="shared" si="135"/>
        <v>#N/A</v>
      </c>
      <c r="NU19" s="165" t="e">
        <f t="shared" si="135"/>
        <v>#N/A</v>
      </c>
      <c r="NV19" s="165" t="e">
        <f t="shared" si="135"/>
        <v>#N/A</v>
      </c>
      <c r="NW19" s="165" t="e">
        <f t="shared" si="135"/>
        <v>#N/A</v>
      </c>
      <c r="NX19" s="165" t="e">
        <f t="shared" si="135"/>
        <v>#N/A</v>
      </c>
      <c r="NY19" s="165" t="e">
        <f t="shared" si="135"/>
        <v>#N/A</v>
      </c>
      <c r="NZ19" s="165" t="e">
        <f t="shared" si="135"/>
        <v>#N/A</v>
      </c>
      <c r="OA19" s="165" t="e">
        <f t="shared" si="135"/>
        <v>#N/A</v>
      </c>
      <c r="OB19" s="165" t="e">
        <f t="shared" si="135"/>
        <v>#N/A</v>
      </c>
      <c r="OC19" s="165" t="e">
        <f t="shared" si="135"/>
        <v>#N/A</v>
      </c>
      <c r="OD19" s="165" t="e">
        <f t="shared" si="135"/>
        <v>#N/A</v>
      </c>
      <c r="OE19" s="165" t="e">
        <f t="shared" si="135"/>
        <v>#N/A</v>
      </c>
      <c r="OF19" s="165" t="e">
        <f t="shared" si="135"/>
        <v>#N/A</v>
      </c>
      <c r="OG19" s="165" t="e">
        <f t="shared" si="135"/>
        <v>#N/A</v>
      </c>
      <c r="OH19" s="165" t="e">
        <f t="shared" si="135"/>
        <v>#N/A</v>
      </c>
      <c r="OI19" s="165" t="e">
        <f t="shared" si="135"/>
        <v>#N/A</v>
      </c>
      <c r="OJ19" s="165" t="e">
        <f t="shared" si="135"/>
        <v>#N/A</v>
      </c>
      <c r="OK19" s="165" t="e">
        <f t="shared" si="135"/>
        <v>#N/A</v>
      </c>
      <c r="OL19" s="165" t="e">
        <f t="shared" si="135"/>
        <v>#N/A</v>
      </c>
      <c r="OM19" s="165" t="e">
        <f t="shared" si="135"/>
        <v>#N/A</v>
      </c>
      <c r="ON19" s="165" t="e">
        <f t="shared" si="135"/>
        <v>#N/A</v>
      </c>
      <c r="OO19" s="165" t="e">
        <f t="shared" si="135"/>
        <v>#N/A</v>
      </c>
      <c r="OP19" s="165" t="e">
        <f t="shared" si="135"/>
        <v>#N/A</v>
      </c>
      <c r="OQ19" s="165" t="e">
        <f t="shared" si="135"/>
        <v>#N/A</v>
      </c>
      <c r="OR19" s="165" t="e">
        <f t="shared" si="135"/>
        <v>#N/A</v>
      </c>
      <c r="OS19" s="165" t="e">
        <f t="shared" si="135"/>
        <v>#N/A</v>
      </c>
      <c r="OT19" s="165" t="e">
        <f t="shared" si="135"/>
        <v>#N/A</v>
      </c>
      <c r="OU19" s="165" t="e">
        <f t="shared" si="135"/>
        <v>#N/A</v>
      </c>
      <c r="OV19" s="165" t="e">
        <f t="shared" si="135"/>
        <v>#N/A</v>
      </c>
      <c r="OW19" s="165" t="e">
        <f t="shared" si="135"/>
        <v>#N/A</v>
      </c>
      <c r="OX19" s="165" t="e">
        <f t="shared" si="135"/>
        <v>#N/A</v>
      </c>
      <c r="OY19" s="165" t="e">
        <f t="shared" si="135"/>
        <v>#N/A</v>
      </c>
      <c r="OZ19" s="165" t="e">
        <f t="shared" si="135"/>
        <v>#N/A</v>
      </c>
      <c r="PA19" s="165" t="e">
        <f t="shared" si="135"/>
        <v>#N/A</v>
      </c>
      <c r="PB19" s="165" t="e">
        <f t="shared" si="135"/>
        <v>#N/A</v>
      </c>
      <c r="PC19" s="165" t="e">
        <f t="shared" si="135"/>
        <v>#N/A</v>
      </c>
      <c r="PD19" s="165" t="e">
        <f t="shared" si="119"/>
        <v>#N/A</v>
      </c>
      <c r="PE19" s="165" t="e">
        <f t="shared" si="109"/>
        <v>#N/A</v>
      </c>
      <c r="PF19" s="165" t="e">
        <f t="shared" si="109"/>
        <v>#N/A</v>
      </c>
      <c r="PG19" s="165" t="e">
        <f t="shared" si="109"/>
        <v>#N/A</v>
      </c>
      <c r="PH19" s="165" t="e">
        <f t="shared" si="109"/>
        <v>#N/A</v>
      </c>
      <c r="PI19" s="165" t="e">
        <f t="shared" si="109"/>
        <v>#N/A</v>
      </c>
      <c r="PJ19" s="165" t="e">
        <f t="shared" si="109"/>
        <v>#N/A</v>
      </c>
      <c r="PK19" s="165" t="e">
        <f t="shared" si="109"/>
        <v>#N/A</v>
      </c>
      <c r="PL19" s="165" t="e">
        <f t="shared" si="109"/>
        <v>#N/A</v>
      </c>
    </row>
    <row r="20" spans="1:428" hidden="1" x14ac:dyDescent="0.45">
      <c r="A20" s="4">
        <v>17</v>
      </c>
      <c r="B20" s="105"/>
      <c r="C20" s="113"/>
      <c r="D20" s="118" t="str">
        <f t="shared" si="110"/>
        <v/>
      </c>
      <c r="E20" s="91"/>
      <c r="F20" s="118" t="str">
        <f t="shared" si="111"/>
        <v/>
      </c>
      <c r="G20" s="113"/>
      <c r="H20" s="106"/>
      <c r="I20" s="120" t="str">
        <f t="shared" si="0"/>
        <v/>
      </c>
      <c r="J20" s="120" t="str">
        <f t="shared" si="1"/>
        <v/>
      </c>
      <c r="K20" s="71" t="str">
        <f t="shared" si="112"/>
        <v/>
      </c>
      <c r="L20" s="23"/>
      <c r="M20" s="55"/>
      <c r="N20" s="298"/>
      <c r="O20" s="72" t="str">
        <f>IF(AND(D20&gt;0,E20&gt;0,F20&gt;0),IF(ISBLANK(N20),IF(ISBLANK(L20),"",(F20-D20)*VLOOKUP(L20,VLookups!$A$4:$B$13,2,FALSE)),N20),"")</f>
        <v/>
      </c>
      <c r="P20" s="73" t="str">
        <f t="shared" si="2"/>
        <v/>
      </c>
      <c r="Q20" s="91"/>
      <c r="R20" s="265" t="str">
        <f>IF(AND(Q20&gt;0,E20&gt;0,NOT(O20="")),ABS(VLOOKUP($Q$1,VLookups!$A$43:$B$44,2,FALSE)-_xlfn.NORM.DIST(Q20,K20,O20,TRUE)),"")</f>
        <v/>
      </c>
      <c r="S20" s="90" t="str">
        <f>IF(AND($D20&gt;0,$E20&gt;0,$F20&gt;0,NOT(ISBLANK($L20))),_xlfn.NORM.INV(ABS(VLOOKUP($Q$1,VLookups!$A$43:$B$44,2,FALSE)-S$3),$K20,$O20),"")</f>
        <v/>
      </c>
      <c r="T20" s="89" t="str">
        <f>IF(AND($D20&gt;0,$E20&gt;0,$F20&gt;0,NOT(ISBLANK($L20))),_xlfn.NORM.INV(ABS(VLOOKUP($Q$1,VLookups!$A$43:$B$44,2,FALSE)-T$3),$K20,$O20),"")</f>
        <v/>
      </c>
      <c r="U20" s="90" t="str">
        <f>IF(AND($D20&gt;0,$E20&gt;0,$F20&gt;0,NOT(ISBLANK($L20))),_xlfn.NORM.INV(ABS(VLOOKUP($Q$1,VLookups!$A$43:$B$44,2,FALSE)-U$3),$K20,$O20),"")</f>
        <v/>
      </c>
      <c r="V20" s="89" t="str">
        <f>IF(AND($D20&gt;0,$E20&gt;0,$F20&gt;0,NOT(ISBLANK($L20))),_xlfn.NORM.INV(ABS(VLOOKUP($Q$1,VLookups!$A$43:$B$44,2,FALSE)-V$3),$K20,$O20),"")</f>
        <v/>
      </c>
      <c r="W20" s="90" t="str">
        <f>IF(AND($D20&gt;0,$E20&gt;0,$F20&gt;0,NOT(ISBLANK($L20))),_xlfn.NORM.INV(ABS(VLOOKUP($Q$1,VLookups!$A$43:$B$44,2,FALSE)-W$3),$K20,$O20),"")</f>
        <v/>
      </c>
      <c r="X20" s="89" t="str">
        <f>IF(AND($D20&gt;0,$E20&gt;0,$F20&gt;0,NOT(ISBLANK($L20))),_xlfn.NORM.INV(ABS(VLOOKUP($Q$1,VLookups!$A$43:$B$44,2,FALSE)-X$3),$K20,$O20),"")</f>
        <v/>
      </c>
      <c r="Y20" s="5"/>
      <c r="Z20" s="164" t="str">
        <f t="shared" si="113"/>
        <v/>
      </c>
      <c r="AA20" s="47" t="str">
        <f t="shared" si="114"/>
        <v/>
      </c>
      <c r="AB20" s="47" t="str">
        <f t="shared" si="140"/>
        <v/>
      </c>
      <c r="AC20" s="47" t="str">
        <f t="shared" si="140"/>
        <v/>
      </c>
      <c r="AD20" s="47" t="str">
        <f t="shared" si="140"/>
        <v/>
      </c>
      <c r="AE20" s="47" t="str">
        <f t="shared" si="140"/>
        <v/>
      </c>
      <c r="AF20" s="47" t="str">
        <f t="shared" si="140"/>
        <v/>
      </c>
      <c r="AG20" s="47" t="str">
        <f t="shared" si="140"/>
        <v/>
      </c>
      <c r="AH20" s="47" t="str">
        <f t="shared" si="140"/>
        <v/>
      </c>
      <c r="AI20" s="47" t="str">
        <f t="shared" si="140"/>
        <v/>
      </c>
      <c r="AJ20" s="47" t="str">
        <f t="shared" si="140"/>
        <v/>
      </c>
      <c r="AK20" s="47" t="str">
        <f t="shared" si="140"/>
        <v/>
      </c>
      <c r="AL20" s="47" t="str">
        <f t="shared" si="140"/>
        <v/>
      </c>
      <c r="AM20" s="47" t="str">
        <f t="shared" si="140"/>
        <v/>
      </c>
      <c r="AN20" s="47" t="str">
        <f t="shared" si="140"/>
        <v/>
      </c>
      <c r="AO20" s="47" t="str">
        <f t="shared" si="140"/>
        <v/>
      </c>
      <c r="AP20" s="47" t="str">
        <f t="shared" si="140"/>
        <v/>
      </c>
      <c r="AQ20" s="47" t="str">
        <f t="shared" si="140"/>
        <v/>
      </c>
      <c r="AR20" s="47" t="str">
        <f t="shared" si="140"/>
        <v/>
      </c>
      <c r="AS20" s="47" t="str">
        <f t="shared" si="140"/>
        <v/>
      </c>
      <c r="AT20" s="47" t="str">
        <f t="shared" si="140"/>
        <v/>
      </c>
      <c r="AU20" s="47" t="str">
        <f t="shared" si="140"/>
        <v/>
      </c>
      <c r="AV20" s="47" t="str">
        <f t="shared" si="140"/>
        <v/>
      </c>
      <c r="AW20" s="47" t="str">
        <f t="shared" si="140"/>
        <v/>
      </c>
      <c r="AX20" s="47" t="str">
        <f t="shared" si="140"/>
        <v/>
      </c>
      <c r="AY20" s="47" t="str">
        <f t="shared" si="140"/>
        <v/>
      </c>
      <c r="AZ20" s="47" t="str">
        <f t="shared" si="140"/>
        <v/>
      </c>
      <c r="BA20" s="47" t="str">
        <f t="shared" si="140"/>
        <v/>
      </c>
      <c r="BB20" s="47" t="str">
        <f t="shared" si="140"/>
        <v/>
      </c>
      <c r="BC20" s="47" t="str">
        <f t="shared" si="140"/>
        <v/>
      </c>
      <c r="BD20" s="47" t="str">
        <f t="shared" si="140"/>
        <v/>
      </c>
      <c r="BE20" s="47" t="str">
        <f t="shared" si="140"/>
        <v/>
      </c>
      <c r="BF20" s="47" t="str">
        <f t="shared" si="140"/>
        <v/>
      </c>
      <c r="BG20" s="47" t="str">
        <f t="shared" si="140"/>
        <v/>
      </c>
      <c r="BH20" s="47" t="str">
        <f t="shared" si="140"/>
        <v/>
      </c>
      <c r="BI20" s="47" t="str">
        <f t="shared" si="140"/>
        <v/>
      </c>
      <c r="BJ20" s="47" t="str">
        <f t="shared" si="140"/>
        <v/>
      </c>
      <c r="BK20" s="47" t="str">
        <f t="shared" si="140"/>
        <v/>
      </c>
      <c r="BL20" s="47" t="str">
        <f t="shared" si="140"/>
        <v/>
      </c>
      <c r="BM20" s="47" t="str">
        <f t="shared" si="140"/>
        <v/>
      </c>
      <c r="BN20" s="47" t="str">
        <f t="shared" si="140"/>
        <v/>
      </c>
      <c r="BO20" s="47" t="str">
        <f t="shared" si="140"/>
        <v/>
      </c>
      <c r="BP20" s="47" t="str">
        <f t="shared" si="140"/>
        <v/>
      </c>
      <c r="BQ20" s="47" t="str">
        <f t="shared" si="140"/>
        <v/>
      </c>
      <c r="BR20" s="47" t="str">
        <f t="shared" si="140"/>
        <v/>
      </c>
      <c r="BS20" s="47" t="str">
        <f t="shared" si="140"/>
        <v/>
      </c>
      <c r="BT20" s="47" t="str">
        <f t="shared" si="140"/>
        <v/>
      </c>
      <c r="BU20" s="47" t="str">
        <f t="shared" si="140"/>
        <v/>
      </c>
      <c r="BV20" s="47" t="str">
        <f t="shared" si="140"/>
        <v/>
      </c>
      <c r="BW20" s="47" t="str">
        <f t="shared" si="140"/>
        <v/>
      </c>
      <c r="BX20" s="47" t="str">
        <f t="shared" si="140"/>
        <v/>
      </c>
      <c r="BY20" s="47" t="str">
        <f t="shared" si="140"/>
        <v/>
      </c>
      <c r="BZ20" s="47" t="str">
        <f t="shared" si="140"/>
        <v/>
      </c>
      <c r="CA20" s="47" t="str">
        <f t="shared" si="140"/>
        <v/>
      </c>
      <c r="CB20" s="47" t="str">
        <f t="shared" si="140"/>
        <v/>
      </c>
      <c r="CC20" s="47" t="str">
        <f t="shared" si="140"/>
        <v/>
      </c>
      <c r="CD20" s="47" t="str">
        <f t="shared" si="140"/>
        <v/>
      </c>
      <c r="CE20" s="47" t="str">
        <f t="shared" si="140"/>
        <v/>
      </c>
      <c r="CF20" s="47" t="str">
        <f t="shared" si="140"/>
        <v/>
      </c>
      <c r="CG20" s="47" t="str">
        <f t="shared" si="140"/>
        <v/>
      </c>
      <c r="CH20" s="47" t="str">
        <f t="shared" si="140"/>
        <v/>
      </c>
      <c r="CI20" s="47" t="str">
        <f t="shared" si="140"/>
        <v/>
      </c>
      <c r="CJ20" s="47" t="str">
        <f t="shared" si="140"/>
        <v/>
      </c>
      <c r="CK20" s="47" t="str">
        <f t="shared" si="140"/>
        <v/>
      </c>
      <c r="CL20" s="47" t="str">
        <f t="shared" si="140"/>
        <v/>
      </c>
      <c r="CM20" s="47" t="str">
        <f t="shared" si="140"/>
        <v/>
      </c>
      <c r="CN20" s="47" t="str">
        <f t="shared" si="136"/>
        <v/>
      </c>
      <c r="CO20" s="47" t="str">
        <f t="shared" si="136"/>
        <v/>
      </c>
      <c r="CP20" s="47" t="str">
        <f t="shared" si="136"/>
        <v/>
      </c>
      <c r="CQ20" s="47" t="str">
        <f t="shared" si="136"/>
        <v/>
      </c>
      <c r="CR20" s="47" t="str">
        <f t="shared" si="136"/>
        <v/>
      </c>
      <c r="CS20" s="47" t="str">
        <f t="shared" si="136"/>
        <v/>
      </c>
      <c r="CT20" s="47" t="str">
        <f t="shared" si="136"/>
        <v/>
      </c>
      <c r="CU20" s="47" t="str">
        <f t="shared" si="136"/>
        <v/>
      </c>
      <c r="CV20" s="47" t="str">
        <f t="shared" si="136"/>
        <v/>
      </c>
      <c r="CW20" s="47" t="str">
        <f t="shared" si="136"/>
        <v/>
      </c>
      <c r="CX20" s="47" t="str">
        <f t="shared" si="136"/>
        <v/>
      </c>
      <c r="CY20" s="47" t="str">
        <f t="shared" si="136"/>
        <v/>
      </c>
      <c r="CZ20" s="47" t="str">
        <f t="shared" si="136"/>
        <v/>
      </c>
      <c r="DA20" s="47" t="str">
        <f t="shared" si="136"/>
        <v/>
      </c>
      <c r="DB20" s="47" t="str">
        <f t="shared" si="136"/>
        <v/>
      </c>
      <c r="DC20" s="47" t="str">
        <f t="shared" si="136"/>
        <v/>
      </c>
      <c r="DD20" s="47" t="str">
        <f t="shared" si="136"/>
        <v/>
      </c>
      <c r="DE20" s="47" t="str">
        <f t="shared" si="136"/>
        <v/>
      </c>
      <c r="DF20" s="47" t="str">
        <f t="shared" si="136"/>
        <v/>
      </c>
      <c r="DG20" s="47" t="str">
        <f t="shared" si="136"/>
        <v/>
      </c>
      <c r="DH20" s="47" t="str">
        <f t="shared" si="136"/>
        <v/>
      </c>
      <c r="DI20" s="47" t="str">
        <f t="shared" si="136"/>
        <v/>
      </c>
      <c r="DJ20" s="47" t="str">
        <f t="shared" si="136"/>
        <v/>
      </c>
      <c r="DK20" s="47" t="str">
        <f t="shared" si="136"/>
        <v/>
      </c>
      <c r="DL20" s="47" t="str">
        <f t="shared" si="136"/>
        <v/>
      </c>
      <c r="DM20" s="47" t="str">
        <f t="shared" si="136"/>
        <v/>
      </c>
      <c r="DN20" s="47" t="str">
        <f t="shared" si="136"/>
        <v/>
      </c>
      <c r="DO20" s="47" t="str">
        <f t="shared" si="136"/>
        <v/>
      </c>
      <c r="DP20" s="47" t="str">
        <f t="shared" si="136"/>
        <v/>
      </c>
      <c r="DQ20" s="47" t="str">
        <f t="shared" si="136"/>
        <v/>
      </c>
      <c r="DR20" s="47" t="str">
        <f t="shared" si="136"/>
        <v/>
      </c>
      <c r="DS20" s="47" t="str">
        <f t="shared" si="136"/>
        <v/>
      </c>
      <c r="DT20" s="47" t="str">
        <f t="shared" si="136"/>
        <v/>
      </c>
      <c r="DU20" s="47" t="str">
        <f t="shared" si="136"/>
        <v/>
      </c>
      <c r="DV20" s="47" t="str">
        <f t="shared" si="136"/>
        <v/>
      </c>
      <c r="DW20" s="179" t="str">
        <f t="shared" si="115"/>
        <v/>
      </c>
      <c r="DX20" s="47" t="str">
        <f t="shared" si="5"/>
        <v/>
      </c>
      <c r="DY20" s="47" t="str">
        <f t="shared" si="6"/>
        <v/>
      </c>
      <c r="DZ20" s="47" t="str">
        <f t="shared" si="7"/>
        <v/>
      </c>
      <c r="EA20" s="47" t="str">
        <f t="shared" si="8"/>
        <v/>
      </c>
      <c r="EB20" s="47" t="str">
        <f t="shared" si="9"/>
        <v/>
      </c>
      <c r="EC20" s="47" t="str">
        <f t="shared" si="10"/>
        <v/>
      </c>
      <c r="ED20" s="47" t="str">
        <f t="shared" si="11"/>
        <v/>
      </c>
      <c r="EE20" s="47" t="str">
        <f t="shared" si="12"/>
        <v/>
      </c>
      <c r="EF20" s="47" t="str">
        <f t="shared" si="13"/>
        <v/>
      </c>
      <c r="EG20" s="47" t="str">
        <f t="shared" si="14"/>
        <v/>
      </c>
      <c r="EH20" s="47" t="str">
        <f t="shared" si="15"/>
        <v/>
      </c>
      <c r="EI20" s="47" t="str">
        <f t="shared" si="16"/>
        <v/>
      </c>
      <c r="EJ20" s="47" t="str">
        <f t="shared" si="17"/>
        <v/>
      </c>
      <c r="EK20" s="47" t="str">
        <f t="shared" si="18"/>
        <v/>
      </c>
      <c r="EL20" s="47" t="str">
        <f t="shared" si="19"/>
        <v/>
      </c>
      <c r="EM20" s="47" t="str">
        <f t="shared" si="20"/>
        <v/>
      </c>
      <c r="EN20" s="47" t="str">
        <f t="shared" si="21"/>
        <v/>
      </c>
      <c r="EO20" s="47" t="str">
        <f t="shared" si="22"/>
        <v/>
      </c>
      <c r="EP20" s="47" t="str">
        <f t="shared" si="23"/>
        <v/>
      </c>
      <c r="EQ20" s="47" t="str">
        <f t="shared" si="24"/>
        <v/>
      </c>
      <c r="ER20" s="47" t="str">
        <f t="shared" si="25"/>
        <v/>
      </c>
      <c r="ES20" s="47" t="str">
        <f t="shared" si="26"/>
        <v/>
      </c>
      <c r="ET20" s="47" t="str">
        <f t="shared" si="27"/>
        <v/>
      </c>
      <c r="EU20" s="47" t="str">
        <f t="shared" si="28"/>
        <v/>
      </c>
      <c r="EV20" s="47" t="str">
        <f t="shared" si="29"/>
        <v/>
      </c>
      <c r="EW20" s="47" t="str">
        <f t="shared" si="30"/>
        <v/>
      </c>
      <c r="EX20" s="47" t="str">
        <f t="shared" si="31"/>
        <v/>
      </c>
      <c r="EY20" s="47" t="str">
        <f t="shared" si="32"/>
        <v/>
      </c>
      <c r="EZ20" s="47" t="str">
        <f t="shared" si="33"/>
        <v/>
      </c>
      <c r="FA20" s="47" t="str">
        <f t="shared" si="34"/>
        <v/>
      </c>
      <c r="FB20" s="47" t="str">
        <f t="shared" si="35"/>
        <v/>
      </c>
      <c r="FC20" s="47" t="str">
        <f t="shared" si="36"/>
        <v/>
      </c>
      <c r="FD20" s="47" t="str">
        <f t="shared" si="37"/>
        <v/>
      </c>
      <c r="FE20" s="47" t="str">
        <f t="shared" si="38"/>
        <v/>
      </c>
      <c r="FF20" s="47" t="str">
        <f t="shared" si="39"/>
        <v/>
      </c>
      <c r="FG20" s="47" t="str">
        <f t="shared" si="40"/>
        <v/>
      </c>
      <c r="FH20" s="47" t="str">
        <f t="shared" si="41"/>
        <v/>
      </c>
      <c r="FI20" s="47" t="str">
        <f t="shared" si="42"/>
        <v/>
      </c>
      <c r="FJ20" s="47" t="str">
        <f t="shared" si="43"/>
        <v/>
      </c>
      <c r="FK20" s="47" t="str">
        <f t="shared" si="44"/>
        <v/>
      </c>
      <c r="FL20" s="47" t="str">
        <f t="shared" si="45"/>
        <v/>
      </c>
      <c r="FM20" s="47" t="str">
        <f t="shared" si="46"/>
        <v/>
      </c>
      <c r="FN20" s="47" t="str">
        <f t="shared" si="47"/>
        <v/>
      </c>
      <c r="FO20" s="47" t="str">
        <f t="shared" si="48"/>
        <v/>
      </c>
      <c r="FP20" s="47" t="str">
        <f t="shared" si="49"/>
        <v/>
      </c>
      <c r="FQ20" s="47" t="str">
        <f t="shared" si="50"/>
        <v/>
      </c>
      <c r="FR20" s="47" t="str">
        <f t="shared" si="51"/>
        <v/>
      </c>
      <c r="FS20" s="47" t="str">
        <f t="shared" si="52"/>
        <v/>
      </c>
      <c r="FT20" s="47" t="str">
        <f t="shared" si="53"/>
        <v/>
      </c>
      <c r="FU20" s="47" t="str">
        <f t="shared" si="54"/>
        <v/>
      </c>
      <c r="FV20" s="47" t="str">
        <f t="shared" si="55"/>
        <v/>
      </c>
      <c r="FW20" s="47" t="str">
        <f t="shared" si="56"/>
        <v/>
      </c>
      <c r="FX20" s="47" t="str">
        <f t="shared" si="57"/>
        <v/>
      </c>
      <c r="FY20" s="47" t="str">
        <f t="shared" si="58"/>
        <v/>
      </c>
      <c r="FZ20" s="47" t="str">
        <f t="shared" si="59"/>
        <v/>
      </c>
      <c r="GA20" s="47" t="str">
        <f t="shared" si="60"/>
        <v/>
      </c>
      <c r="GB20" s="47" t="str">
        <f t="shared" si="61"/>
        <v/>
      </c>
      <c r="GC20" s="47" t="str">
        <f t="shared" si="62"/>
        <v/>
      </c>
      <c r="GD20" s="47" t="str">
        <f t="shared" si="63"/>
        <v/>
      </c>
      <c r="GE20" s="47" t="str">
        <f t="shared" si="64"/>
        <v/>
      </c>
      <c r="GF20" s="47" t="str">
        <f t="shared" si="65"/>
        <v/>
      </c>
      <c r="GG20" s="47" t="str">
        <f t="shared" si="66"/>
        <v/>
      </c>
      <c r="GH20" s="47" t="str">
        <f t="shared" si="67"/>
        <v/>
      </c>
      <c r="GI20" s="47" t="str">
        <f t="shared" si="68"/>
        <v/>
      </c>
      <c r="GJ20" s="47" t="str">
        <f t="shared" si="69"/>
        <v/>
      </c>
      <c r="GK20" s="47" t="str">
        <f t="shared" si="70"/>
        <v/>
      </c>
      <c r="GL20" s="47" t="str">
        <f t="shared" si="71"/>
        <v/>
      </c>
      <c r="GM20" s="47" t="str">
        <f t="shared" si="72"/>
        <v/>
      </c>
      <c r="GN20" s="47" t="str">
        <f t="shared" si="73"/>
        <v/>
      </c>
      <c r="GO20" s="47" t="str">
        <f t="shared" si="74"/>
        <v/>
      </c>
      <c r="GP20" s="47" t="str">
        <f t="shared" si="75"/>
        <v/>
      </c>
      <c r="GQ20" s="47" t="str">
        <f t="shared" si="76"/>
        <v/>
      </c>
      <c r="GR20" s="47" t="str">
        <f t="shared" si="77"/>
        <v/>
      </c>
      <c r="GS20" s="47" t="str">
        <f t="shared" si="78"/>
        <v/>
      </c>
      <c r="GT20" s="47" t="str">
        <f t="shared" si="79"/>
        <v/>
      </c>
      <c r="GU20" s="47" t="str">
        <f t="shared" si="80"/>
        <v/>
      </c>
      <c r="GV20" s="47" t="str">
        <f t="shared" si="81"/>
        <v/>
      </c>
      <c r="GW20" s="47" t="str">
        <f t="shared" si="82"/>
        <v/>
      </c>
      <c r="GX20" s="47" t="str">
        <f t="shared" si="83"/>
        <v/>
      </c>
      <c r="GY20" s="47" t="str">
        <f t="shared" si="84"/>
        <v/>
      </c>
      <c r="GZ20" s="47" t="str">
        <f t="shared" si="85"/>
        <v/>
      </c>
      <c r="HA20" s="47" t="str">
        <f t="shared" si="86"/>
        <v/>
      </c>
      <c r="HB20" s="47" t="str">
        <f t="shared" si="87"/>
        <v/>
      </c>
      <c r="HC20" s="47" t="str">
        <f t="shared" si="88"/>
        <v/>
      </c>
      <c r="HD20" s="47" t="str">
        <f t="shared" si="89"/>
        <v/>
      </c>
      <c r="HE20" s="47" t="str">
        <f t="shared" si="90"/>
        <v/>
      </c>
      <c r="HF20" s="47" t="str">
        <f t="shared" si="91"/>
        <v/>
      </c>
      <c r="HG20" s="47" t="str">
        <f t="shared" si="92"/>
        <v/>
      </c>
      <c r="HH20" s="47" t="str">
        <f t="shared" si="93"/>
        <v/>
      </c>
      <c r="HI20" s="47" t="str">
        <f t="shared" si="94"/>
        <v/>
      </c>
      <c r="HJ20" s="47" t="str">
        <f t="shared" si="95"/>
        <v/>
      </c>
      <c r="HK20" s="47" t="str">
        <f t="shared" si="96"/>
        <v/>
      </c>
      <c r="HL20" s="47" t="str">
        <f t="shared" si="97"/>
        <v/>
      </c>
      <c r="HM20" s="47" t="str">
        <f t="shared" si="98"/>
        <v/>
      </c>
      <c r="HN20" s="47" t="str">
        <f t="shared" si="99"/>
        <v/>
      </c>
      <c r="HO20" s="47" t="str">
        <f t="shared" si="100"/>
        <v/>
      </c>
      <c r="HP20" s="47" t="str">
        <f t="shared" si="101"/>
        <v/>
      </c>
      <c r="HQ20" s="47" t="str">
        <f t="shared" si="102"/>
        <v/>
      </c>
      <c r="HR20" s="47" t="str">
        <f t="shared" si="103"/>
        <v/>
      </c>
      <c r="HS20" s="47" t="str">
        <f t="shared" si="104"/>
        <v/>
      </c>
      <c r="HT20" s="165" t="e">
        <f t="shared" si="105"/>
        <v>#N/A</v>
      </c>
      <c r="HU20" s="165" t="e">
        <f t="shared" si="129"/>
        <v>#N/A</v>
      </c>
      <c r="HV20" s="165" t="e">
        <f t="shared" si="129"/>
        <v>#N/A</v>
      </c>
      <c r="HW20" s="165" t="e">
        <f t="shared" si="129"/>
        <v>#N/A</v>
      </c>
      <c r="HX20" s="165" t="e">
        <f t="shared" si="137"/>
        <v>#N/A</v>
      </c>
      <c r="HY20" s="165" t="e">
        <f t="shared" si="137"/>
        <v>#N/A</v>
      </c>
      <c r="HZ20" s="165" t="e">
        <f t="shared" si="137"/>
        <v>#N/A</v>
      </c>
      <c r="IA20" s="165" t="e">
        <f t="shared" si="137"/>
        <v>#N/A</v>
      </c>
      <c r="IB20" s="165" t="e">
        <f t="shared" si="137"/>
        <v>#N/A</v>
      </c>
      <c r="IC20" s="165" t="e">
        <f t="shared" si="137"/>
        <v>#N/A</v>
      </c>
      <c r="ID20" s="165" t="e">
        <f t="shared" si="137"/>
        <v>#N/A</v>
      </c>
      <c r="IE20" s="165" t="e">
        <f t="shared" si="137"/>
        <v>#N/A</v>
      </c>
      <c r="IF20" s="165" t="e">
        <f t="shared" si="137"/>
        <v>#N/A</v>
      </c>
      <c r="IG20" s="165" t="e">
        <f t="shared" si="137"/>
        <v>#N/A</v>
      </c>
      <c r="IH20" s="165" t="e">
        <f t="shared" si="137"/>
        <v>#N/A</v>
      </c>
      <c r="II20" s="165" t="e">
        <f t="shared" si="137"/>
        <v>#N/A</v>
      </c>
      <c r="IJ20" s="165" t="e">
        <f t="shared" si="137"/>
        <v>#N/A</v>
      </c>
      <c r="IK20" s="165" t="e">
        <f t="shared" si="137"/>
        <v>#N/A</v>
      </c>
      <c r="IL20" s="165" t="e">
        <f t="shared" si="137"/>
        <v>#N/A</v>
      </c>
      <c r="IM20" s="165" t="e">
        <f t="shared" si="133"/>
        <v>#N/A</v>
      </c>
      <c r="IN20" s="165" t="e">
        <f t="shared" si="133"/>
        <v>#N/A</v>
      </c>
      <c r="IO20" s="165" t="e">
        <f t="shared" si="133"/>
        <v>#N/A</v>
      </c>
      <c r="IP20" s="165" t="e">
        <f t="shared" si="133"/>
        <v>#N/A</v>
      </c>
      <c r="IQ20" s="165" t="e">
        <f t="shared" si="133"/>
        <v>#N/A</v>
      </c>
      <c r="IR20" s="165" t="e">
        <f t="shared" si="133"/>
        <v>#N/A</v>
      </c>
      <c r="IS20" s="165" t="e">
        <f t="shared" si="133"/>
        <v>#N/A</v>
      </c>
      <c r="IT20" s="165" t="e">
        <f t="shared" si="133"/>
        <v>#N/A</v>
      </c>
      <c r="IU20" s="165" t="e">
        <f t="shared" si="133"/>
        <v>#N/A</v>
      </c>
      <c r="IV20" s="165" t="e">
        <f t="shared" si="133"/>
        <v>#N/A</v>
      </c>
      <c r="IW20" s="165" t="e">
        <f t="shared" si="133"/>
        <v>#N/A</v>
      </c>
      <c r="IX20" s="165" t="e">
        <f t="shared" si="133"/>
        <v>#N/A</v>
      </c>
      <c r="IY20" s="165" t="e">
        <f t="shared" si="133"/>
        <v>#N/A</v>
      </c>
      <c r="IZ20" s="165" t="e">
        <f t="shared" si="133"/>
        <v>#N/A</v>
      </c>
      <c r="JA20" s="165" t="e">
        <f t="shared" si="133"/>
        <v>#N/A</v>
      </c>
      <c r="JB20" s="165" t="e">
        <f t="shared" si="133"/>
        <v>#N/A</v>
      </c>
      <c r="JC20" s="165" t="e">
        <f t="shared" si="133"/>
        <v>#N/A</v>
      </c>
      <c r="JD20" s="165" t="e">
        <f t="shared" si="133"/>
        <v>#N/A</v>
      </c>
      <c r="JE20" s="165" t="e">
        <f t="shared" si="133"/>
        <v>#N/A</v>
      </c>
      <c r="JF20" s="165" t="e">
        <f t="shared" si="133"/>
        <v>#N/A</v>
      </c>
      <c r="JG20" s="165" t="e">
        <f t="shared" si="133"/>
        <v>#N/A</v>
      </c>
      <c r="JH20" s="165" t="e">
        <f t="shared" si="133"/>
        <v>#N/A</v>
      </c>
      <c r="JI20" s="165" t="e">
        <f t="shared" si="133"/>
        <v>#N/A</v>
      </c>
      <c r="JJ20" s="165" t="e">
        <f t="shared" si="133"/>
        <v>#N/A</v>
      </c>
      <c r="JK20" s="165" t="e">
        <f t="shared" si="133"/>
        <v>#N/A</v>
      </c>
      <c r="JL20" s="165" t="e">
        <f t="shared" si="133"/>
        <v>#N/A</v>
      </c>
      <c r="JM20" s="165" t="e">
        <f t="shared" si="133"/>
        <v>#N/A</v>
      </c>
      <c r="JN20" s="165" t="e">
        <f t="shared" si="133"/>
        <v>#N/A</v>
      </c>
      <c r="JO20" s="165" t="e">
        <f t="shared" si="133"/>
        <v>#N/A</v>
      </c>
      <c r="JP20" s="165" t="e">
        <f t="shared" si="133"/>
        <v>#N/A</v>
      </c>
      <c r="JQ20" s="165" t="e">
        <f t="shared" si="133"/>
        <v>#N/A</v>
      </c>
      <c r="JR20" s="165" t="e">
        <f t="shared" si="133"/>
        <v>#N/A</v>
      </c>
      <c r="JS20" s="165" t="e">
        <f t="shared" si="133"/>
        <v>#N/A</v>
      </c>
      <c r="JT20" s="165" t="e">
        <f t="shared" si="133"/>
        <v>#N/A</v>
      </c>
      <c r="JU20" s="165" t="e">
        <f t="shared" si="133"/>
        <v>#N/A</v>
      </c>
      <c r="JV20" s="165" t="e">
        <f t="shared" si="133"/>
        <v>#N/A</v>
      </c>
      <c r="JW20" s="165" t="e">
        <f t="shared" si="133"/>
        <v>#N/A</v>
      </c>
      <c r="JX20" s="165" t="e">
        <f t="shared" si="133"/>
        <v>#N/A</v>
      </c>
      <c r="JY20" s="165" t="e">
        <f t="shared" si="133"/>
        <v>#N/A</v>
      </c>
      <c r="JZ20" s="165" t="e">
        <f t="shared" si="133"/>
        <v>#N/A</v>
      </c>
      <c r="KA20" s="165" t="e">
        <f t="shared" si="133"/>
        <v>#N/A</v>
      </c>
      <c r="KB20" s="165" t="e">
        <f t="shared" si="133"/>
        <v>#N/A</v>
      </c>
      <c r="KC20" s="165" t="e">
        <f t="shared" si="133"/>
        <v>#N/A</v>
      </c>
      <c r="KD20" s="165" t="e">
        <f t="shared" si="133"/>
        <v>#N/A</v>
      </c>
      <c r="KE20" s="165" t="e">
        <f t="shared" si="133"/>
        <v>#N/A</v>
      </c>
      <c r="KF20" s="165" t="e">
        <f t="shared" si="117"/>
        <v>#N/A</v>
      </c>
      <c r="KG20" s="165" t="e">
        <f t="shared" si="130"/>
        <v>#N/A</v>
      </c>
      <c r="KH20" s="165" t="e">
        <f t="shared" si="130"/>
        <v>#N/A</v>
      </c>
      <c r="KI20" s="165" t="e">
        <f t="shared" si="130"/>
        <v>#N/A</v>
      </c>
      <c r="KJ20" s="165" t="e">
        <f t="shared" si="138"/>
        <v>#N/A</v>
      </c>
      <c r="KK20" s="165" t="e">
        <f t="shared" si="138"/>
        <v>#N/A</v>
      </c>
      <c r="KL20" s="165" t="e">
        <f t="shared" si="138"/>
        <v>#N/A</v>
      </c>
      <c r="KM20" s="165" t="e">
        <f t="shared" si="138"/>
        <v>#N/A</v>
      </c>
      <c r="KN20" s="165" t="e">
        <f t="shared" si="138"/>
        <v>#N/A</v>
      </c>
      <c r="KO20" s="165" t="e">
        <f t="shared" si="138"/>
        <v>#N/A</v>
      </c>
      <c r="KP20" s="165" t="e">
        <f t="shared" si="138"/>
        <v>#N/A</v>
      </c>
      <c r="KQ20" s="165" t="e">
        <f t="shared" si="138"/>
        <v>#N/A</v>
      </c>
      <c r="KR20" s="165" t="e">
        <f t="shared" si="138"/>
        <v>#N/A</v>
      </c>
      <c r="KS20" s="165" t="e">
        <f t="shared" si="138"/>
        <v>#N/A</v>
      </c>
      <c r="KT20" s="165" t="e">
        <f t="shared" si="138"/>
        <v>#N/A</v>
      </c>
      <c r="KU20" s="165" t="e">
        <f t="shared" si="138"/>
        <v>#N/A</v>
      </c>
      <c r="KV20" s="165" t="e">
        <f t="shared" si="138"/>
        <v>#N/A</v>
      </c>
      <c r="KW20" s="165" t="e">
        <f t="shared" si="138"/>
        <v>#N/A</v>
      </c>
      <c r="KX20" s="165" t="e">
        <f t="shared" si="138"/>
        <v>#N/A</v>
      </c>
      <c r="KY20" s="165" t="e">
        <f t="shared" si="134"/>
        <v>#N/A</v>
      </c>
      <c r="KZ20" s="165" t="e">
        <f t="shared" si="134"/>
        <v>#N/A</v>
      </c>
      <c r="LA20" s="165" t="e">
        <f t="shared" si="134"/>
        <v>#N/A</v>
      </c>
      <c r="LB20" s="165" t="e">
        <f t="shared" si="134"/>
        <v>#N/A</v>
      </c>
      <c r="LC20" s="165" t="e">
        <f t="shared" si="134"/>
        <v>#N/A</v>
      </c>
      <c r="LD20" s="165" t="e">
        <f t="shared" si="134"/>
        <v>#N/A</v>
      </c>
      <c r="LE20" s="165" t="e">
        <f t="shared" si="134"/>
        <v>#N/A</v>
      </c>
      <c r="LF20" s="165" t="e">
        <f t="shared" si="134"/>
        <v>#N/A</v>
      </c>
      <c r="LG20" s="165" t="e">
        <f t="shared" si="134"/>
        <v>#N/A</v>
      </c>
      <c r="LH20" s="165" t="e">
        <f t="shared" si="134"/>
        <v>#N/A</v>
      </c>
      <c r="LI20" s="165" t="e">
        <f t="shared" si="134"/>
        <v>#N/A</v>
      </c>
      <c r="LJ20" s="165" t="e">
        <f t="shared" si="134"/>
        <v>#N/A</v>
      </c>
      <c r="LK20" s="165" t="e">
        <f t="shared" si="134"/>
        <v>#N/A</v>
      </c>
      <c r="LL20" s="165" t="e">
        <f t="shared" si="134"/>
        <v>#N/A</v>
      </c>
      <c r="LM20" s="165" t="e">
        <f t="shared" si="134"/>
        <v>#N/A</v>
      </c>
      <c r="LN20" s="165" t="e">
        <f t="shared" si="134"/>
        <v>#N/A</v>
      </c>
      <c r="LO20" s="165" t="e">
        <f t="shared" si="134"/>
        <v>#N/A</v>
      </c>
      <c r="LP20" s="165" t="e">
        <f t="shared" si="134"/>
        <v>#N/A</v>
      </c>
      <c r="LQ20" s="165" t="e">
        <f t="shared" si="134"/>
        <v>#N/A</v>
      </c>
      <c r="LR20" s="165" t="e">
        <f t="shared" si="134"/>
        <v>#N/A</v>
      </c>
      <c r="LS20" s="165" t="e">
        <f t="shared" si="134"/>
        <v>#N/A</v>
      </c>
      <c r="LT20" s="165" t="e">
        <f t="shared" si="134"/>
        <v>#N/A</v>
      </c>
      <c r="LU20" s="165" t="e">
        <f t="shared" si="134"/>
        <v>#N/A</v>
      </c>
      <c r="LV20" s="165" t="e">
        <f t="shared" si="134"/>
        <v>#N/A</v>
      </c>
      <c r="LW20" s="165" t="e">
        <f t="shared" si="134"/>
        <v>#N/A</v>
      </c>
      <c r="LX20" s="165" t="e">
        <f t="shared" si="134"/>
        <v>#N/A</v>
      </c>
      <c r="LY20" s="165" t="e">
        <f t="shared" si="134"/>
        <v>#N/A</v>
      </c>
      <c r="LZ20" s="165" t="e">
        <f t="shared" si="134"/>
        <v>#N/A</v>
      </c>
      <c r="MA20" s="165" t="e">
        <f t="shared" si="134"/>
        <v>#N/A</v>
      </c>
      <c r="MB20" s="165" t="e">
        <f t="shared" si="134"/>
        <v>#N/A</v>
      </c>
      <c r="MC20" s="165" t="e">
        <f t="shared" si="134"/>
        <v>#N/A</v>
      </c>
      <c r="MD20" s="165" t="e">
        <f t="shared" si="134"/>
        <v>#N/A</v>
      </c>
      <c r="ME20" s="165" t="e">
        <f t="shared" si="134"/>
        <v>#N/A</v>
      </c>
      <c r="MF20" s="165" t="e">
        <f t="shared" si="134"/>
        <v>#N/A</v>
      </c>
      <c r="MG20" s="165" t="e">
        <f t="shared" si="134"/>
        <v>#N/A</v>
      </c>
      <c r="MH20" s="165" t="e">
        <f t="shared" si="134"/>
        <v>#N/A</v>
      </c>
      <c r="MI20" s="165" t="e">
        <f t="shared" si="134"/>
        <v>#N/A</v>
      </c>
      <c r="MJ20" s="165" t="e">
        <f t="shared" si="134"/>
        <v>#N/A</v>
      </c>
      <c r="MK20" s="165" t="e">
        <f t="shared" si="134"/>
        <v>#N/A</v>
      </c>
      <c r="ML20" s="165" t="e">
        <f t="shared" si="134"/>
        <v>#N/A</v>
      </c>
      <c r="MM20" s="165" t="e">
        <f t="shared" si="134"/>
        <v>#N/A</v>
      </c>
      <c r="MN20" s="165" t="e">
        <f t="shared" si="134"/>
        <v>#N/A</v>
      </c>
      <c r="MO20" s="165" t="e">
        <f t="shared" si="134"/>
        <v>#N/A</v>
      </c>
      <c r="MP20" s="165" t="e">
        <f t="shared" si="134"/>
        <v>#N/A</v>
      </c>
      <c r="MQ20" s="165" t="e">
        <f t="shared" si="134"/>
        <v>#N/A</v>
      </c>
      <c r="MR20" s="165" t="e">
        <f t="shared" si="118"/>
        <v>#N/A</v>
      </c>
      <c r="MS20" s="165" t="e">
        <f t="shared" si="131"/>
        <v>#N/A</v>
      </c>
      <c r="MT20" s="165" t="e">
        <f t="shared" si="131"/>
        <v>#N/A</v>
      </c>
      <c r="MU20" s="165" t="e">
        <f t="shared" si="131"/>
        <v>#N/A</v>
      </c>
      <c r="MV20" s="165" t="e">
        <f t="shared" si="139"/>
        <v>#N/A</v>
      </c>
      <c r="MW20" s="165" t="e">
        <f t="shared" si="139"/>
        <v>#N/A</v>
      </c>
      <c r="MX20" s="165" t="e">
        <f t="shared" si="139"/>
        <v>#N/A</v>
      </c>
      <c r="MY20" s="165" t="e">
        <f t="shared" si="139"/>
        <v>#N/A</v>
      </c>
      <c r="MZ20" s="165" t="e">
        <f t="shared" si="139"/>
        <v>#N/A</v>
      </c>
      <c r="NA20" s="165" t="e">
        <f t="shared" si="139"/>
        <v>#N/A</v>
      </c>
      <c r="NB20" s="165" t="e">
        <f t="shared" si="139"/>
        <v>#N/A</v>
      </c>
      <c r="NC20" s="165" t="e">
        <f t="shared" si="139"/>
        <v>#N/A</v>
      </c>
      <c r="ND20" s="165" t="e">
        <f t="shared" si="139"/>
        <v>#N/A</v>
      </c>
      <c r="NE20" s="165" t="e">
        <f t="shared" si="139"/>
        <v>#N/A</v>
      </c>
      <c r="NF20" s="165" t="e">
        <f t="shared" si="139"/>
        <v>#N/A</v>
      </c>
      <c r="NG20" s="165" t="e">
        <f t="shared" si="139"/>
        <v>#N/A</v>
      </c>
      <c r="NH20" s="165" t="e">
        <f t="shared" si="139"/>
        <v>#N/A</v>
      </c>
      <c r="NI20" s="165" t="e">
        <f t="shared" si="139"/>
        <v>#N/A</v>
      </c>
      <c r="NJ20" s="165" t="e">
        <f t="shared" si="139"/>
        <v>#N/A</v>
      </c>
      <c r="NK20" s="165" t="e">
        <f t="shared" si="135"/>
        <v>#N/A</v>
      </c>
      <c r="NL20" s="165" t="e">
        <f t="shared" si="135"/>
        <v>#N/A</v>
      </c>
      <c r="NM20" s="165" t="e">
        <f t="shared" si="135"/>
        <v>#N/A</v>
      </c>
      <c r="NN20" s="165" t="e">
        <f t="shared" si="135"/>
        <v>#N/A</v>
      </c>
      <c r="NO20" s="165" t="e">
        <f t="shared" si="135"/>
        <v>#N/A</v>
      </c>
      <c r="NP20" s="165" t="e">
        <f t="shared" si="135"/>
        <v>#N/A</v>
      </c>
      <c r="NQ20" s="165" t="e">
        <f t="shared" si="135"/>
        <v>#N/A</v>
      </c>
      <c r="NR20" s="165" t="e">
        <f t="shared" si="135"/>
        <v>#N/A</v>
      </c>
      <c r="NS20" s="165" t="e">
        <f t="shared" si="135"/>
        <v>#N/A</v>
      </c>
      <c r="NT20" s="165" t="e">
        <f t="shared" si="135"/>
        <v>#N/A</v>
      </c>
      <c r="NU20" s="165" t="e">
        <f t="shared" si="135"/>
        <v>#N/A</v>
      </c>
      <c r="NV20" s="165" t="e">
        <f t="shared" si="135"/>
        <v>#N/A</v>
      </c>
      <c r="NW20" s="165" t="e">
        <f t="shared" si="135"/>
        <v>#N/A</v>
      </c>
      <c r="NX20" s="165" t="e">
        <f t="shared" si="135"/>
        <v>#N/A</v>
      </c>
      <c r="NY20" s="165" t="e">
        <f t="shared" si="135"/>
        <v>#N/A</v>
      </c>
      <c r="NZ20" s="165" t="e">
        <f t="shared" si="135"/>
        <v>#N/A</v>
      </c>
      <c r="OA20" s="165" t="e">
        <f t="shared" si="135"/>
        <v>#N/A</v>
      </c>
      <c r="OB20" s="165" t="e">
        <f t="shared" si="135"/>
        <v>#N/A</v>
      </c>
      <c r="OC20" s="165" t="e">
        <f t="shared" si="135"/>
        <v>#N/A</v>
      </c>
      <c r="OD20" s="165" t="e">
        <f t="shared" si="135"/>
        <v>#N/A</v>
      </c>
      <c r="OE20" s="165" t="e">
        <f t="shared" si="135"/>
        <v>#N/A</v>
      </c>
      <c r="OF20" s="165" t="e">
        <f t="shared" si="135"/>
        <v>#N/A</v>
      </c>
      <c r="OG20" s="165" t="e">
        <f t="shared" si="135"/>
        <v>#N/A</v>
      </c>
      <c r="OH20" s="165" t="e">
        <f t="shared" si="135"/>
        <v>#N/A</v>
      </c>
      <c r="OI20" s="165" t="e">
        <f t="shared" si="135"/>
        <v>#N/A</v>
      </c>
      <c r="OJ20" s="165" t="e">
        <f t="shared" si="135"/>
        <v>#N/A</v>
      </c>
      <c r="OK20" s="165" t="e">
        <f t="shared" si="135"/>
        <v>#N/A</v>
      </c>
      <c r="OL20" s="165" t="e">
        <f t="shared" si="135"/>
        <v>#N/A</v>
      </c>
      <c r="OM20" s="165" t="e">
        <f t="shared" si="135"/>
        <v>#N/A</v>
      </c>
      <c r="ON20" s="165" t="e">
        <f t="shared" si="135"/>
        <v>#N/A</v>
      </c>
      <c r="OO20" s="165" t="e">
        <f t="shared" si="135"/>
        <v>#N/A</v>
      </c>
      <c r="OP20" s="165" t="e">
        <f t="shared" si="135"/>
        <v>#N/A</v>
      </c>
      <c r="OQ20" s="165" t="e">
        <f t="shared" si="135"/>
        <v>#N/A</v>
      </c>
      <c r="OR20" s="165" t="e">
        <f t="shared" si="135"/>
        <v>#N/A</v>
      </c>
      <c r="OS20" s="165" t="e">
        <f t="shared" si="135"/>
        <v>#N/A</v>
      </c>
      <c r="OT20" s="165" t="e">
        <f t="shared" si="135"/>
        <v>#N/A</v>
      </c>
      <c r="OU20" s="165" t="e">
        <f t="shared" si="135"/>
        <v>#N/A</v>
      </c>
      <c r="OV20" s="165" t="e">
        <f t="shared" si="135"/>
        <v>#N/A</v>
      </c>
      <c r="OW20" s="165" t="e">
        <f t="shared" si="135"/>
        <v>#N/A</v>
      </c>
      <c r="OX20" s="165" t="e">
        <f t="shared" si="135"/>
        <v>#N/A</v>
      </c>
      <c r="OY20" s="165" t="e">
        <f t="shared" si="135"/>
        <v>#N/A</v>
      </c>
      <c r="OZ20" s="165" t="e">
        <f t="shared" si="135"/>
        <v>#N/A</v>
      </c>
      <c r="PA20" s="165" t="e">
        <f t="shared" si="135"/>
        <v>#N/A</v>
      </c>
      <c r="PB20" s="165" t="e">
        <f t="shared" si="135"/>
        <v>#N/A</v>
      </c>
      <c r="PC20" s="165" t="e">
        <f t="shared" si="135"/>
        <v>#N/A</v>
      </c>
      <c r="PD20" s="165" t="e">
        <f t="shared" si="119"/>
        <v>#N/A</v>
      </c>
      <c r="PE20" s="165" t="e">
        <f t="shared" ref="PE20:PL35" si="141">IF(ISNONTEXT($O20),_xlfn.NORM.DIST(HL20,$K20,$O20,FALSE),NA())</f>
        <v>#N/A</v>
      </c>
      <c r="PF20" s="165" t="e">
        <f t="shared" si="141"/>
        <v>#N/A</v>
      </c>
      <c r="PG20" s="165" t="e">
        <f t="shared" si="141"/>
        <v>#N/A</v>
      </c>
      <c r="PH20" s="165" t="e">
        <f t="shared" si="141"/>
        <v>#N/A</v>
      </c>
      <c r="PI20" s="165" t="e">
        <f t="shared" si="141"/>
        <v>#N/A</v>
      </c>
      <c r="PJ20" s="165" t="e">
        <f t="shared" si="141"/>
        <v>#N/A</v>
      </c>
      <c r="PK20" s="165" t="e">
        <f t="shared" si="141"/>
        <v>#N/A</v>
      </c>
      <c r="PL20" s="165" t="e">
        <f t="shared" si="141"/>
        <v>#N/A</v>
      </c>
    </row>
    <row r="21" spans="1:428" hidden="1" x14ac:dyDescent="0.45">
      <c r="A21" s="4">
        <v>18</v>
      </c>
      <c r="B21" s="105"/>
      <c r="C21" s="113"/>
      <c r="D21" s="118" t="str">
        <f t="shared" si="110"/>
        <v/>
      </c>
      <c r="E21" s="91"/>
      <c r="F21" s="118" t="str">
        <f t="shared" si="111"/>
        <v/>
      </c>
      <c r="G21" s="113"/>
      <c r="H21" s="106"/>
      <c r="I21" s="120" t="str">
        <f t="shared" si="0"/>
        <v/>
      </c>
      <c r="J21" s="120" t="str">
        <f t="shared" si="1"/>
        <v/>
      </c>
      <c r="K21" s="71" t="str">
        <f t="shared" si="112"/>
        <v/>
      </c>
      <c r="L21" s="23"/>
      <c r="M21" s="55"/>
      <c r="N21" s="298"/>
      <c r="O21" s="72" t="str">
        <f>IF(AND(D21&gt;0,E21&gt;0,F21&gt;0),IF(ISBLANK(N21),IF(ISBLANK(L21),"",(F21-D21)*VLOOKUP(L21,VLookups!$A$4:$B$13,2,FALSE)),N21),"")</f>
        <v/>
      </c>
      <c r="P21" s="73" t="str">
        <f t="shared" si="2"/>
        <v/>
      </c>
      <c r="Q21" s="91"/>
      <c r="R21" s="265" t="str">
        <f>IF(AND(Q21&gt;0,E21&gt;0,NOT(O21="")),ABS(VLOOKUP($Q$1,VLookups!$A$43:$B$44,2,FALSE)-_xlfn.NORM.DIST(Q21,K21,O21,TRUE)),"")</f>
        <v/>
      </c>
      <c r="S21" s="90" t="str">
        <f>IF(AND($D21&gt;0,$E21&gt;0,$F21&gt;0,NOT(ISBLANK($L21))),_xlfn.NORM.INV(ABS(VLOOKUP($Q$1,VLookups!$A$43:$B$44,2,FALSE)-S$3),$K21,$O21),"")</f>
        <v/>
      </c>
      <c r="T21" s="89" t="str">
        <f>IF(AND($D21&gt;0,$E21&gt;0,$F21&gt;0,NOT(ISBLANK($L21))),_xlfn.NORM.INV(ABS(VLOOKUP($Q$1,VLookups!$A$43:$B$44,2,FALSE)-T$3),$K21,$O21),"")</f>
        <v/>
      </c>
      <c r="U21" s="90" t="str">
        <f>IF(AND($D21&gt;0,$E21&gt;0,$F21&gt;0,NOT(ISBLANK($L21))),_xlfn.NORM.INV(ABS(VLOOKUP($Q$1,VLookups!$A$43:$B$44,2,FALSE)-U$3),$K21,$O21),"")</f>
        <v/>
      </c>
      <c r="V21" s="89" t="str">
        <f>IF(AND($D21&gt;0,$E21&gt;0,$F21&gt;0,NOT(ISBLANK($L21))),_xlfn.NORM.INV(ABS(VLOOKUP($Q$1,VLookups!$A$43:$B$44,2,FALSE)-V$3),$K21,$O21),"")</f>
        <v/>
      </c>
      <c r="W21" s="90" t="str">
        <f>IF(AND($D21&gt;0,$E21&gt;0,$F21&gt;0,NOT(ISBLANK($L21))),_xlfn.NORM.INV(ABS(VLOOKUP($Q$1,VLookups!$A$43:$B$44,2,FALSE)-W$3),$K21,$O21),"")</f>
        <v/>
      </c>
      <c r="X21" s="89" t="str">
        <f>IF(AND($D21&gt;0,$E21&gt;0,$F21&gt;0,NOT(ISBLANK($L21))),_xlfn.NORM.INV(ABS(VLOOKUP($Q$1,VLookups!$A$43:$B$44,2,FALSE)-X$3),$K21,$O21),"")</f>
        <v/>
      </c>
      <c r="Y21" s="5"/>
      <c r="Z21" s="164" t="str">
        <f t="shared" si="113"/>
        <v/>
      </c>
      <c r="AA21" s="47" t="str">
        <f t="shared" si="114"/>
        <v/>
      </c>
      <c r="AB21" s="47" t="str">
        <f t="shared" si="140"/>
        <v/>
      </c>
      <c r="AC21" s="47" t="str">
        <f t="shared" si="140"/>
        <v/>
      </c>
      <c r="AD21" s="47" t="str">
        <f t="shared" si="140"/>
        <v/>
      </c>
      <c r="AE21" s="47" t="str">
        <f t="shared" si="140"/>
        <v/>
      </c>
      <c r="AF21" s="47" t="str">
        <f t="shared" si="140"/>
        <v/>
      </c>
      <c r="AG21" s="47" t="str">
        <f t="shared" si="140"/>
        <v/>
      </c>
      <c r="AH21" s="47" t="str">
        <f t="shared" si="140"/>
        <v/>
      </c>
      <c r="AI21" s="47" t="str">
        <f t="shared" si="140"/>
        <v/>
      </c>
      <c r="AJ21" s="47" t="str">
        <f t="shared" si="140"/>
        <v/>
      </c>
      <c r="AK21" s="47" t="str">
        <f t="shared" si="140"/>
        <v/>
      </c>
      <c r="AL21" s="47" t="str">
        <f t="shared" si="140"/>
        <v/>
      </c>
      <c r="AM21" s="47" t="str">
        <f t="shared" si="140"/>
        <v/>
      </c>
      <c r="AN21" s="47" t="str">
        <f t="shared" si="140"/>
        <v/>
      </c>
      <c r="AO21" s="47" t="str">
        <f t="shared" si="140"/>
        <v/>
      </c>
      <c r="AP21" s="47" t="str">
        <f t="shared" si="140"/>
        <v/>
      </c>
      <c r="AQ21" s="47" t="str">
        <f t="shared" si="140"/>
        <v/>
      </c>
      <c r="AR21" s="47" t="str">
        <f t="shared" si="140"/>
        <v/>
      </c>
      <c r="AS21" s="47" t="str">
        <f t="shared" si="140"/>
        <v/>
      </c>
      <c r="AT21" s="47" t="str">
        <f t="shared" si="140"/>
        <v/>
      </c>
      <c r="AU21" s="47" t="str">
        <f t="shared" si="140"/>
        <v/>
      </c>
      <c r="AV21" s="47" t="str">
        <f t="shared" si="140"/>
        <v/>
      </c>
      <c r="AW21" s="47" t="str">
        <f t="shared" si="140"/>
        <v/>
      </c>
      <c r="AX21" s="47" t="str">
        <f t="shared" si="140"/>
        <v/>
      </c>
      <c r="AY21" s="47" t="str">
        <f t="shared" si="140"/>
        <v/>
      </c>
      <c r="AZ21" s="47" t="str">
        <f t="shared" si="140"/>
        <v/>
      </c>
      <c r="BA21" s="47" t="str">
        <f t="shared" si="140"/>
        <v/>
      </c>
      <c r="BB21" s="47" t="str">
        <f t="shared" si="140"/>
        <v/>
      </c>
      <c r="BC21" s="47" t="str">
        <f t="shared" si="140"/>
        <v/>
      </c>
      <c r="BD21" s="47" t="str">
        <f t="shared" si="140"/>
        <v/>
      </c>
      <c r="BE21" s="47" t="str">
        <f t="shared" si="140"/>
        <v/>
      </c>
      <c r="BF21" s="47" t="str">
        <f t="shared" si="140"/>
        <v/>
      </c>
      <c r="BG21" s="47" t="str">
        <f t="shared" si="140"/>
        <v/>
      </c>
      <c r="BH21" s="47" t="str">
        <f t="shared" si="140"/>
        <v/>
      </c>
      <c r="BI21" s="47" t="str">
        <f t="shared" si="140"/>
        <v/>
      </c>
      <c r="BJ21" s="47" t="str">
        <f t="shared" si="140"/>
        <v/>
      </c>
      <c r="BK21" s="47" t="str">
        <f t="shared" si="140"/>
        <v/>
      </c>
      <c r="BL21" s="47" t="str">
        <f t="shared" si="140"/>
        <v/>
      </c>
      <c r="BM21" s="47" t="str">
        <f t="shared" si="140"/>
        <v/>
      </c>
      <c r="BN21" s="47" t="str">
        <f t="shared" si="140"/>
        <v/>
      </c>
      <c r="BO21" s="47" t="str">
        <f t="shared" si="140"/>
        <v/>
      </c>
      <c r="BP21" s="47" t="str">
        <f t="shared" si="140"/>
        <v/>
      </c>
      <c r="BQ21" s="47" t="str">
        <f t="shared" si="140"/>
        <v/>
      </c>
      <c r="BR21" s="47" t="str">
        <f t="shared" si="140"/>
        <v/>
      </c>
      <c r="BS21" s="47" t="str">
        <f t="shared" si="140"/>
        <v/>
      </c>
      <c r="BT21" s="47" t="str">
        <f t="shared" si="140"/>
        <v/>
      </c>
      <c r="BU21" s="47" t="str">
        <f t="shared" si="140"/>
        <v/>
      </c>
      <c r="BV21" s="47" t="str">
        <f t="shared" si="140"/>
        <v/>
      </c>
      <c r="BW21" s="47" t="str">
        <f t="shared" si="140"/>
        <v/>
      </c>
      <c r="BX21" s="47" t="str">
        <f t="shared" si="140"/>
        <v/>
      </c>
      <c r="BY21" s="47" t="str">
        <f t="shared" si="140"/>
        <v/>
      </c>
      <c r="BZ21" s="47" t="str">
        <f t="shared" si="140"/>
        <v/>
      </c>
      <c r="CA21" s="47" t="str">
        <f t="shared" si="140"/>
        <v/>
      </c>
      <c r="CB21" s="47" t="str">
        <f t="shared" si="140"/>
        <v/>
      </c>
      <c r="CC21" s="47" t="str">
        <f t="shared" si="140"/>
        <v/>
      </c>
      <c r="CD21" s="47" t="str">
        <f t="shared" si="140"/>
        <v/>
      </c>
      <c r="CE21" s="47" t="str">
        <f t="shared" si="140"/>
        <v/>
      </c>
      <c r="CF21" s="47" t="str">
        <f t="shared" si="140"/>
        <v/>
      </c>
      <c r="CG21" s="47" t="str">
        <f t="shared" si="140"/>
        <v/>
      </c>
      <c r="CH21" s="47" t="str">
        <f t="shared" si="140"/>
        <v/>
      </c>
      <c r="CI21" s="47" t="str">
        <f t="shared" si="140"/>
        <v/>
      </c>
      <c r="CJ21" s="47" t="str">
        <f t="shared" si="140"/>
        <v/>
      </c>
      <c r="CK21" s="47" t="str">
        <f t="shared" si="140"/>
        <v/>
      </c>
      <c r="CL21" s="47" t="str">
        <f t="shared" si="140"/>
        <v/>
      </c>
      <c r="CM21" s="47" t="str">
        <f t="shared" ref="CM21:DV24" si="142">IF(ISNONTEXT($Z21),CN21-$Z21,"")</f>
        <v/>
      </c>
      <c r="CN21" s="47" t="str">
        <f t="shared" si="142"/>
        <v/>
      </c>
      <c r="CO21" s="47" t="str">
        <f t="shared" si="142"/>
        <v/>
      </c>
      <c r="CP21" s="47" t="str">
        <f t="shared" si="142"/>
        <v/>
      </c>
      <c r="CQ21" s="47" t="str">
        <f t="shared" si="142"/>
        <v/>
      </c>
      <c r="CR21" s="47" t="str">
        <f t="shared" si="142"/>
        <v/>
      </c>
      <c r="CS21" s="47" t="str">
        <f t="shared" si="142"/>
        <v/>
      </c>
      <c r="CT21" s="47" t="str">
        <f t="shared" si="142"/>
        <v/>
      </c>
      <c r="CU21" s="47" t="str">
        <f t="shared" si="142"/>
        <v/>
      </c>
      <c r="CV21" s="47" t="str">
        <f t="shared" si="142"/>
        <v/>
      </c>
      <c r="CW21" s="47" t="str">
        <f t="shared" si="142"/>
        <v/>
      </c>
      <c r="CX21" s="47" t="str">
        <f t="shared" si="142"/>
        <v/>
      </c>
      <c r="CY21" s="47" t="str">
        <f t="shared" si="142"/>
        <v/>
      </c>
      <c r="CZ21" s="47" t="str">
        <f t="shared" si="142"/>
        <v/>
      </c>
      <c r="DA21" s="47" t="str">
        <f t="shared" si="142"/>
        <v/>
      </c>
      <c r="DB21" s="47" t="str">
        <f t="shared" si="142"/>
        <v/>
      </c>
      <c r="DC21" s="47" t="str">
        <f t="shared" si="142"/>
        <v/>
      </c>
      <c r="DD21" s="47" t="str">
        <f t="shared" si="142"/>
        <v/>
      </c>
      <c r="DE21" s="47" t="str">
        <f t="shared" si="142"/>
        <v/>
      </c>
      <c r="DF21" s="47" t="str">
        <f t="shared" si="142"/>
        <v/>
      </c>
      <c r="DG21" s="47" t="str">
        <f t="shared" si="142"/>
        <v/>
      </c>
      <c r="DH21" s="47" t="str">
        <f t="shared" si="142"/>
        <v/>
      </c>
      <c r="DI21" s="47" t="str">
        <f t="shared" si="142"/>
        <v/>
      </c>
      <c r="DJ21" s="47" t="str">
        <f t="shared" si="142"/>
        <v/>
      </c>
      <c r="DK21" s="47" t="str">
        <f t="shared" si="142"/>
        <v/>
      </c>
      <c r="DL21" s="47" t="str">
        <f t="shared" si="142"/>
        <v/>
      </c>
      <c r="DM21" s="47" t="str">
        <f t="shared" si="142"/>
        <v/>
      </c>
      <c r="DN21" s="47" t="str">
        <f t="shared" si="142"/>
        <v/>
      </c>
      <c r="DO21" s="47" t="str">
        <f t="shared" si="142"/>
        <v/>
      </c>
      <c r="DP21" s="47" t="str">
        <f t="shared" si="142"/>
        <v/>
      </c>
      <c r="DQ21" s="47" t="str">
        <f t="shared" si="142"/>
        <v/>
      </c>
      <c r="DR21" s="47" t="str">
        <f t="shared" si="142"/>
        <v/>
      </c>
      <c r="DS21" s="47" t="str">
        <f t="shared" si="142"/>
        <v/>
      </c>
      <c r="DT21" s="47" t="str">
        <f t="shared" si="142"/>
        <v/>
      </c>
      <c r="DU21" s="47" t="str">
        <f t="shared" si="142"/>
        <v/>
      </c>
      <c r="DV21" s="47" t="str">
        <f t="shared" si="142"/>
        <v/>
      </c>
      <c r="DW21" s="179" t="str">
        <f t="shared" si="115"/>
        <v/>
      </c>
      <c r="DX21" s="47" t="str">
        <f t="shared" si="5"/>
        <v/>
      </c>
      <c r="DY21" s="47" t="str">
        <f t="shared" si="6"/>
        <v/>
      </c>
      <c r="DZ21" s="47" t="str">
        <f t="shared" si="7"/>
        <v/>
      </c>
      <c r="EA21" s="47" t="str">
        <f t="shared" si="8"/>
        <v/>
      </c>
      <c r="EB21" s="47" t="str">
        <f t="shared" si="9"/>
        <v/>
      </c>
      <c r="EC21" s="47" t="str">
        <f t="shared" si="10"/>
        <v/>
      </c>
      <c r="ED21" s="47" t="str">
        <f t="shared" si="11"/>
        <v/>
      </c>
      <c r="EE21" s="47" t="str">
        <f t="shared" si="12"/>
        <v/>
      </c>
      <c r="EF21" s="47" t="str">
        <f t="shared" si="13"/>
        <v/>
      </c>
      <c r="EG21" s="47" t="str">
        <f t="shared" si="14"/>
        <v/>
      </c>
      <c r="EH21" s="47" t="str">
        <f t="shared" si="15"/>
        <v/>
      </c>
      <c r="EI21" s="47" t="str">
        <f t="shared" si="16"/>
        <v/>
      </c>
      <c r="EJ21" s="47" t="str">
        <f t="shared" si="17"/>
        <v/>
      </c>
      <c r="EK21" s="47" t="str">
        <f t="shared" si="18"/>
        <v/>
      </c>
      <c r="EL21" s="47" t="str">
        <f t="shared" si="19"/>
        <v/>
      </c>
      <c r="EM21" s="47" t="str">
        <f t="shared" si="20"/>
        <v/>
      </c>
      <c r="EN21" s="47" t="str">
        <f t="shared" si="21"/>
        <v/>
      </c>
      <c r="EO21" s="47" t="str">
        <f t="shared" si="22"/>
        <v/>
      </c>
      <c r="EP21" s="47" t="str">
        <f t="shared" si="23"/>
        <v/>
      </c>
      <c r="EQ21" s="47" t="str">
        <f t="shared" si="24"/>
        <v/>
      </c>
      <c r="ER21" s="47" t="str">
        <f t="shared" si="25"/>
        <v/>
      </c>
      <c r="ES21" s="47" t="str">
        <f t="shared" si="26"/>
        <v/>
      </c>
      <c r="ET21" s="47" t="str">
        <f t="shared" si="27"/>
        <v/>
      </c>
      <c r="EU21" s="47" t="str">
        <f t="shared" si="28"/>
        <v/>
      </c>
      <c r="EV21" s="47" t="str">
        <f t="shared" si="29"/>
        <v/>
      </c>
      <c r="EW21" s="47" t="str">
        <f t="shared" si="30"/>
        <v/>
      </c>
      <c r="EX21" s="47" t="str">
        <f t="shared" si="31"/>
        <v/>
      </c>
      <c r="EY21" s="47" t="str">
        <f t="shared" si="32"/>
        <v/>
      </c>
      <c r="EZ21" s="47" t="str">
        <f t="shared" si="33"/>
        <v/>
      </c>
      <c r="FA21" s="47" t="str">
        <f t="shared" si="34"/>
        <v/>
      </c>
      <c r="FB21" s="47" t="str">
        <f t="shared" si="35"/>
        <v/>
      </c>
      <c r="FC21" s="47" t="str">
        <f t="shared" si="36"/>
        <v/>
      </c>
      <c r="FD21" s="47" t="str">
        <f t="shared" si="37"/>
        <v/>
      </c>
      <c r="FE21" s="47" t="str">
        <f t="shared" si="38"/>
        <v/>
      </c>
      <c r="FF21" s="47" t="str">
        <f t="shared" si="39"/>
        <v/>
      </c>
      <c r="FG21" s="47" t="str">
        <f t="shared" si="40"/>
        <v/>
      </c>
      <c r="FH21" s="47" t="str">
        <f t="shared" si="41"/>
        <v/>
      </c>
      <c r="FI21" s="47" t="str">
        <f t="shared" si="42"/>
        <v/>
      </c>
      <c r="FJ21" s="47" t="str">
        <f t="shared" si="43"/>
        <v/>
      </c>
      <c r="FK21" s="47" t="str">
        <f t="shared" si="44"/>
        <v/>
      </c>
      <c r="FL21" s="47" t="str">
        <f t="shared" si="45"/>
        <v/>
      </c>
      <c r="FM21" s="47" t="str">
        <f t="shared" si="46"/>
        <v/>
      </c>
      <c r="FN21" s="47" t="str">
        <f t="shared" si="47"/>
        <v/>
      </c>
      <c r="FO21" s="47" t="str">
        <f t="shared" si="48"/>
        <v/>
      </c>
      <c r="FP21" s="47" t="str">
        <f t="shared" si="49"/>
        <v/>
      </c>
      <c r="FQ21" s="47" t="str">
        <f t="shared" si="50"/>
        <v/>
      </c>
      <c r="FR21" s="47" t="str">
        <f t="shared" si="51"/>
        <v/>
      </c>
      <c r="FS21" s="47" t="str">
        <f t="shared" si="52"/>
        <v/>
      </c>
      <c r="FT21" s="47" t="str">
        <f t="shared" si="53"/>
        <v/>
      </c>
      <c r="FU21" s="47" t="str">
        <f t="shared" si="54"/>
        <v/>
      </c>
      <c r="FV21" s="47" t="str">
        <f t="shared" si="55"/>
        <v/>
      </c>
      <c r="FW21" s="47" t="str">
        <f t="shared" si="56"/>
        <v/>
      </c>
      <c r="FX21" s="47" t="str">
        <f t="shared" si="57"/>
        <v/>
      </c>
      <c r="FY21" s="47" t="str">
        <f t="shared" si="58"/>
        <v/>
      </c>
      <c r="FZ21" s="47" t="str">
        <f t="shared" si="59"/>
        <v/>
      </c>
      <c r="GA21" s="47" t="str">
        <f t="shared" si="60"/>
        <v/>
      </c>
      <c r="GB21" s="47" t="str">
        <f t="shared" si="61"/>
        <v/>
      </c>
      <c r="GC21" s="47" t="str">
        <f t="shared" si="62"/>
        <v/>
      </c>
      <c r="GD21" s="47" t="str">
        <f t="shared" si="63"/>
        <v/>
      </c>
      <c r="GE21" s="47" t="str">
        <f t="shared" si="64"/>
        <v/>
      </c>
      <c r="GF21" s="47" t="str">
        <f t="shared" si="65"/>
        <v/>
      </c>
      <c r="GG21" s="47" t="str">
        <f t="shared" si="66"/>
        <v/>
      </c>
      <c r="GH21" s="47" t="str">
        <f t="shared" si="67"/>
        <v/>
      </c>
      <c r="GI21" s="47" t="str">
        <f t="shared" si="68"/>
        <v/>
      </c>
      <c r="GJ21" s="47" t="str">
        <f t="shared" si="69"/>
        <v/>
      </c>
      <c r="GK21" s="47" t="str">
        <f t="shared" si="70"/>
        <v/>
      </c>
      <c r="GL21" s="47" t="str">
        <f t="shared" si="71"/>
        <v/>
      </c>
      <c r="GM21" s="47" t="str">
        <f t="shared" si="72"/>
        <v/>
      </c>
      <c r="GN21" s="47" t="str">
        <f t="shared" si="73"/>
        <v/>
      </c>
      <c r="GO21" s="47" t="str">
        <f t="shared" si="74"/>
        <v/>
      </c>
      <c r="GP21" s="47" t="str">
        <f t="shared" si="75"/>
        <v/>
      </c>
      <c r="GQ21" s="47" t="str">
        <f t="shared" si="76"/>
        <v/>
      </c>
      <c r="GR21" s="47" t="str">
        <f t="shared" si="77"/>
        <v/>
      </c>
      <c r="GS21" s="47" t="str">
        <f t="shared" si="78"/>
        <v/>
      </c>
      <c r="GT21" s="47" t="str">
        <f t="shared" si="79"/>
        <v/>
      </c>
      <c r="GU21" s="47" t="str">
        <f t="shared" si="80"/>
        <v/>
      </c>
      <c r="GV21" s="47" t="str">
        <f t="shared" si="81"/>
        <v/>
      </c>
      <c r="GW21" s="47" t="str">
        <f t="shared" si="82"/>
        <v/>
      </c>
      <c r="GX21" s="47" t="str">
        <f t="shared" si="83"/>
        <v/>
      </c>
      <c r="GY21" s="47" t="str">
        <f t="shared" si="84"/>
        <v/>
      </c>
      <c r="GZ21" s="47" t="str">
        <f t="shared" si="85"/>
        <v/>
      </c>
      <c r="HA21" s="47" t="str">
        <f t="shared" si="86"/>
        <v/>
      </c>
      <c r="HB21" s="47" t="str">
        <f t="shared" si="87"/>
        <v/>
      </c>
      <c r="HC21" s="47" t="str">
        <f t="shared" si="88"/>
        <v/>
      </c>
      <c r="HD21" s="47" t="str">
        <f t="shared" si="89"/>
        <v/>
      </c>
      <c r="HE21" s="47" t="str">
        <f t="shared" si="90"/>
        <v/>
      </c>
      <c r="HF21" s="47" t="str">
        <f t="shared" si="91"/>
        <v/>
      </c>
      <c r="HG21" s="47" t="str">
        <f t="shared" si="92"/>
        <v/>
      </c>
      <c r="HH21" s="47" t="str">
        <f t="shared" si="93"/>
        <v/>
      </c>
      <c r="HI21" s="47" t="str">
        <f t="shared" si="94"/>
        <v/>
      </c>
      <c r="HJ21" s="47" t="str">
        <f t="shared" si="95"/>
        <v/>
      </c>
      <c r="HK21" s="47" t="str">
        <f t="shared" si="96"/>
        <v/>
      </c>
      <c r="HL21" s="47" t="str">
        <f t="shared" si="97"/>
        <v/>
      </c>
      <c r="HM21" s="47" t="str">
        <f t="shared" si="98"/>
        <v/>
      </c>
      <c r="HN21" s="47" t="str">
        <f t="shared" si="99"/>
        <v/>
      </c>
      <c r="HO21" s="47" t="str">
        <f t="shared" si="100"/>
        <v/>
      </c>
      <c r="HP21" s="47" t="str">
        <f t="shared" si="101"/>
        <v/>
      </c>
      <c r="HQ21" s="47" t="str">
        <f t="shared" si="102"/>
        <v/>
      </c>
      <c r="HR21" s="47" t="str">
        <f t="shared" si="103"/>
        <v/>
      </c>
      <c r="HS21" s="47" t="str">
        <f t="shared" si="104"/>
        <v/>
      </c>
      <c r="HT21" s="165" t="e">
        <f t="shared" si="105"/>
        <v>#N/A</v>
      </c>
      <c r="HU21" s="165" t="e">
        <f t="shared" si="129"/>
        <v>#N/A</v>
      </c>
      <c r="HV21" s="165" t="e">
        <f t="shared" si="129"/>
        <v>#N/A</v>
      </c>
      <c r="HW21" s="165" t="e">
        <f t="shared" si="129"/>
        <v>#N/A</v>
      </c>
      <c r="HX21" s="165" t="e">
        <f t="shared" si="137"/>
        <v>#N/A</v>
      </c>
      <c r="HY21" s="165" t="e">
        <f t="shared" si="137"/>
        <v>#N/A</v>
      </c>
      <c r="HZ21" s="165" t="e">
        <f t="shared" si="137"/>
        <v>#N/A</v>
      </c>
      <c r="IA21" s="165" t="e">
        <f t="shared" si="137"/>
        <v>#N/A</v>
      </c>
      <c r="IB21" s="165" t="e">
        <f t="shared" si="137"/>
        <v>#N/A</v>
      </c>
      <c r="IC21" s="165" t="e">
        <f t="shared" si="137"/>
        <v>#N/A</v>
      </c>
      <c r="ID21" s="165" t="e">
        <f t="shared" si="137"/>
        <v>#N/A</v>
      </c>
      <c r="IE21" s="165" t="e">
        <f t="shared" si="137"/>
        <v>#N/A</v>
      </c>
      <c r="IF21" s="165" t="e">
        <f t="shared" si="137"/>
        <v>#N/A</v>
      </c>
      <c r="IG21" s="165" t="e">
        <f t="shared" si="137"/>
        <v>#N/A</v>
      </c>
      <c r="IH21" s="165" t="e">
        <f t="shared" si="137"/>
        <v>#N/A</v>
      </c>
      <c r="II21" s="165" t="e">
        <f t="shared" si="137"/>
        <v>#N/A</v>
      </c>
      <c r="IJ21" s="165" t="e">
        <f t="shared" si="137"/>
        <v>#N/A</v>
      </c>
      <c r="IK21" s="165" t="e">
        <f t="shared" si="137"/>
        <v>#N/A</v>
      </c>
      <c r="IL21" s="165" t="e">
        <f t="shared" si="137"/>
        <v>#N/A</v>
      </c>
      <c r="IM21" s="165" t="e">
        <f t="shared" si="133"/>
        <v>#N/A</v>
      </c>
      <c r="IN21" s="165" t="e">
        <f t="shared" si="133"/>
        <v>#N/A</v>
      </c>
      <c r="IO21" s="165" t="e">
        <f t="shared" si="133"/>
        <v>#N/A</v>
      </c>
      <c r="IP21" s="165" t="e">
        <f t="shared" si="133"/>
        <v>#N/A</v>
      </c>
      <c r="IQ21" s="165" t="e">
        <f t="shared" si="133"/>
        <v>#N/A</v>
      </c>
      <c r="IR21" s="165" t="e">
        <f t="shared" si="133"/>
        <v>#N/A</v>
      </c>
      <c r="IS21" s="165" t="e">
        <f t="shared" si="133"/>
        <v>#N/A</v>
      </c>
      <c r="IT21" s="165" t="e">
        <f t="shared" si="133"/>
        <v>#N/A</v>
      </c>
      <c r="IU21" s="165" t="e">
        <f t="shared" si="133"/>
        <v>#N/A</v>
      </c>
      <c r="IV21" s="165" t="e">
        <f t="shared" si="133"/>
        <v>#N/A</v>
      </c>
      <c r="IW21" s="165" t="e">
        <f t="shared" si="133"/>
        <v>#N/A</v>
      </c>
      <c r="IX21" s="165" t="e">
        <f t="shared" si="133"/>
        <v>#N/A</v>
      </c>
      <c r="IY21" s="165" t="e">
        <f t="shared" si="133"/>
        <v>#N/A</v>
      </c>
      <c r="IZ21" s="165" t="e">
        <f t="shared" si="133"/>
        <v>#N/A</v>
      </c>
      <c r="JA21" s="165" t="e">
        <f t="shared" si="133"/>
        <v>#N/A</v>
      </c>
      <c r="JB21" s="165" t="e">
        <f t="shared" si="133"/>
        <v>#N/A</v>
      </c>
      <c r="JC21" s="165" t="e">
        <f t="shared" si="133"/>
        <v>#N/A</v>
      </c>
      <c r="JD21" s="165" t="e">
        <f t="shared" si="133"/>
        <v>#N/A</v>
      </c>
      <c r="JE21" s="165" t="e">
        <f t="shared" si="133"/>
        <v>#N/A</v>
      </c>
      <c r="JF21" s="165" t="e">
        <f t="shared" si="133"/>
        <v>#N/A</v>
      </c>
      <c r="JG21" s="165" t="e">
        <f t="shared" si="133"/>
        <v>#N/A</v>
      </c>
      <c r="JH21" s="165" t="e">
        <f t="shared" si="133"/>
        <v>#N/A</v>
      </c>
      <c r="JI21" s="165" t="e">
        <f t="shared" si="133"/>
        <v>#N/A</v>
      </c>
      <c r="JJ21" s="165" t="e">
        <f t="shared" si="133"/>
        <v>#N/A</v>
      </c>
      <c r="JK21" s="165" t="e">
        <f t="shared" si="133"/>
        <v>#N/A</v>
      </c>
      <c r="JL21" s="165" t="e">
        <f t="shared" si="133"/>
        <v>#N/A</v>
      </c>
      <c r="JM21" s="165" t="e">
        <f t="shared" si="133"/>
        <v>#N/A</v>
      </c>
      <c r="JN21" s="165" t="e">
        <f t="shared" si="133"/>
        <v>#N/A</v>
      </c>
      <c r="JO21" s="165" t="e">
        <f t="shared" si="133"/>
        <v>#N/A</v>
      </c>
      <c r="JP21" s="165" t="e">
        <f t="shared" si="133"/>
        <v>#N/A</v>
      </c>
      <c r="JQ21" s="165" t="e">
        <f t="shared" ref="JQ21:KE36" si="143">IF(ISNONTEXT($O21),_xlfn.NORM.DIST(BX21,$K21,$O21,FALSE),NA())</f>
        <v>#N/A</v>
      </c>
      <c r="JR21" s="165" t="e">
        <f t="shared" si="143"/>
        <v>#N/A</v>
      </c>
      <c r="JS21" s="165" t="e">
        <f t="shared" si="143"/>
        <v>#N/A</v>
      </c>
      <c r="JT21" s="165" t="e">
        <f t="shared" si="143"/>
        <v>#N/A</v>
      </c>
      <c r="JU21" s="165" t="e">
        <f t="shared" si="143"/>
        <v>#N/A</v>
      </c>
      <c r="JV21" s="165" t="e">
        <f t="shared" si="143"/>
        <v>#N/A</v>
      </c>
      <c r="JW21" s="165" t="e">
        <f t="shared" si="143"/>
        <v>#N/A</v>
      </c>
      <c r="JX21" s="165" t="e">
        <f t="shared" si="143"/>
        <v>#N/A</v>
      </c>
      <c r="JY21" s="165" t="e">
        <f t="shared" si="143"/>
        <v>#N/A</v>
      </c>
      <c r="JZ21" s="165" t="e">
        <f t="shared" si="143"/>
        <v>#N/A</v>
      </c>
      <c r="KA21" s="165" t="e">
        <f t="shared" si="143"/>
        <v>#N/A</v>
      </c>
      <c r="KB21" s="165" t="e">
        <f t="shared" si="143"/>
        <v>#N/A</v>
      </c>
      <c r="KC21" s="165" t="e">
        <f t="shared" si="143"/>
        <v>#N/A</v>
      </c>
      <c r="KD21" s="165" t="e">
        <f t="shared" si="143"/>
        <v>#N/A</v>
      </c>
      <c r="KE21" s="165" t="e">
        <f t="shared" si="143"/>
        <v>#N/A</v>
      </c>
      <c r="KF21" s="165" t="e">
        <f t="shared" si="117"/>
        <v>#N/A</v>
      </c>
      <c r="KG21" s="165" t="e">
        <f t="shared" si="130"/>
        <v>#N/A</v>
      </c>
      <c r="KH21" s="165" t="e">
        <f t="shared" si="130"/>
        <v>#N/A</v>
      </c>
      <c r="KI21" s="165" t="e">
        <f t="shared" si="130"/>
        <v>#N/A</v>
      </c>
      <c r="KJ21" s="165" t="e">
        <f t="shared" si="138"/>
        <v>#N/A</v>
      </c>
      <c r="KK21" s="165" t="e">
        <f t="shared" si="138"/>
        <v>#N/A</v>
      </c>
      <c r="KL21" s="165" t="e">
        <f t="shared" si="138"/>
        <v>#N/A</v>
      </c>
      <c r="KM21" s="165" t="e">
        <f t="shared" si="138"/>
        <v>#N/A</v>
      </c>
      <c r="KN21" s="165" t="e">
        <f t="shared" si="138"/>
        <v>#N/A</v>
      </c>
      <c r="KO21" s="165" t="e">
        <f t="shared" si="138"/>
        <v>#N/A</v>
      </c>
      <c r="KP21" s="165" t="e">
        <f t="shared" si="138"/>
        <v>#N/A</v>
      </c>
      <c r="KQ21" s="165" t="e">
        <f t="shared" si="138"/>
        <v>#N/A</v>
      </c>
      <c r="KR21" s="165" t="e">
        <f t="shared" si="138"/>
        <v>#N/A</v>
      </c>
      <c r="KS21" s="165" t="e">
        <f t="shared" si="138"/>
        <v>#N/A</v>
      </c>
      <c r="KT21" s="165" t="e">
        <f t="shared" si="138"/>
        <v>#N/A</v>
      </c>
      <c r="KU21" s="165" t="e">
        <f t="shared" si="138"/>
        <v>#N/A</v>
      </c>
      <c r="KV21" s="165" t="e">
        <f t="shared" si="138"/>
        <v>#N/A</v>
      </c>
      <c r="KW21" s="165" t="e">
        <f t="shared" si="138"/>
        <v>#N/A</v>
      </c>
      <c r="KX21" s="165" t="e">
        <f t="shared" si="138"/>
        <v>#N/A</v>
      </c>
      <c r="KY21" s="165" t="e">
        <f t="shared" si="134"/>
        <v>#N/A</v>
      </c>
      <c r="KZ21" s="165" t="e">
        <f t="shared" si="134"/>
        <v>#N/A</v>
      </c>
      <c r="LA21" s="165" t="e">
        <f t="shared" si="134"/>
        <v>#N/A</v>
      </c>
      <c r="LB21" s="165" t="e">
        <f t="shared" si="134"/>
        <v>#N/A</v>
      </c>
      <c r="LC21" s="165" t="e">
        <f t="shared" si="134"/>
        <v>#N/A</v>
      </c>
      <c r="LD21" s="165" t="e">
        <f t="shared" si="134"/>
        <v>#N/A</v>
      </c>
      <c r="LE21" s="165" t="e">
        <f t="shared" si="134"/>
        <v>#N/A</v>
      </c>
      <c r="LF21" s="165" t="e">
        <f t="shared" si="134"/>
        <v>#N/A</v>
      </c>
      <c r="LG21" s="165" t="e">
        <f t="shared" si="134"/>
        <v>#N/A</v>
      </c>
      <c r="LH21" s="165" t="e">
        <f t="shared" si="134"/>
        <v>#N/A</v>
      </c>
      <c r="LI21" s="165" t="e">
        <f t="shared" si="134"/>
        <v>#N/A</v>
      </c>
      <c r="LJ21" s="165" t="e">
        <f t="shared" si="134"/>
        <v>#N/A</v>
      </c>
      <c r="LK21" s="165" t="e">
        <f t="shared" si="134"/>
        <v>#N/A</v>
      </c>
      <c r="LL21" s="165" t="e">
        <f t="shared" si="134"/>
        <v>#N/A</v>
      </c>
      <c r="LM21" s="165" t="e">
        <f t="shared" si="134"/>
        <v>#N/A</v>
      </c>
      <c r="LN21" s="165" t="e">
        <f t="shared" si="134"/>
        <v>#N/A</v>
      </c>
      <c r="LO21" s="165" t="e">
        <f t="shared" si="134"/>
        <v>#N/A</v>
      </c>
      <c r="LP21" s="165" t="e">
        <f t="shared" si="134"/>
        <v>#N/A</v>
      </c>
      <c r="LQ21" s="165" t="e">
        <f t="shared" si="134"/>
        <v>#N/A</v>
      </c>
      <c r="LR21" s="165" t="e">
        <f t="shared" si="134"/>
        <v>#N/A</v>
      </c>
      <c r="LS21" s="165" t="e">
        <f t="shared" si="134"/>
        <v>#N/A</v>
      </c>
      <c r="LT21" s="165" t="e">
        <f t="shared" si="134"/>
        <v>#N/A</v>
      </c>
      <c r="LU21" s="165" t="e">
        <f t="shared" si="134"/>
        <v>#N/A</v>
      </c>
      <c r="LV21" s="165" t="e">
        <f t="shared" si="134"/>
        <v>#N/A</v>
      </c>
      <c r="LW21" s="165" t="e">
        <f t="shared" si="134"/>
        <v>#N/A</v>
      </c>
      <c r="LX21" s="165" t="e">
        <f t="shared" si="134"/>
        <v>#N/A</v>
      </c>
      <c r="LY21" s="165" t="e">
        <f t="shared" si="134"/>
        <v>#N/A</v>
      </c>
      <c r="LZ21" s="165" t="e">
        <f t="shared" si="134"/>
        <v>#N/A</v>
      </c>
      <c r="MA21" s="165" t="e">
        <f t="shared" si="134"/>
        <v>#N/A</v>
      </c>
      <c r="MB21" s="165" t="e">
        <f t="shared" si="134"/>
        <v>#N/A</v>
      </c>
      <c r="MC21" s="165" t="e">
        <f t="shared" ref="MC21:MQ36" si="144">IF(ISNONTEXT($O21),_xlfn.NORM.DIST(EJ21,$K21,$O21,FALSE),NA())</f>
        <v>#N/A</v>
      </c>
      <c r="MD21" s="165" t="e">
        <f t="shared" si="144"/>
        <v>#N/A</v>
      </c>
      <c r="ME21" s="165" t="e">
        <f t="shared" si="144"/>
        <v>#N/A</v>
      </c>
      <c r="MF21" s="165" t="e">
        <f t="shared" si="144"/>
        <v>#N/A</v>
      </c>
      <c r="MG21" s="165" t="e">
        <f t="shared" si="144"/>
        <v>#N/A</v>
      </c>
      <c r="MH21" s="165" t="e">
        <f t="shared" si="144"/>
        <v>#N/A</v>
      </c>
      <c r="MI21" s="165" t="e">
        <f t="shared" si="144"/>
        <v>#N/A</v>
      </c>
      <c r="MJ21" s="165" t="e">
        <f t="shared" si="144"/>
        <v>#N/A</v>
      </c>
      <c r="MK21" s="165" t="e">
        <f t="shared" si="144"/>
        <v>#N/A</v>
      </c>
      <c r="ML21" s="165" t="e">
        <f t="shared" si="144"/>
        <v>#N/A</v>
      </c>
      <c r="MM21" s="165" t="e">
        <f t="shared" si="144"/>
        <v>#N/A</v>
      </c>
      <c r="MN21" s="165" t="e">
        <f t="shared" si="144"/>
        <v>#N/A</v>
      </c>
      <c r="MO21" s="165" t="e">
        <f t="shared" si="144"/>
        <v>#N/A</v>
      </c>
      <c r="MP21" s="165" t="e">
        <f t="shared" si="144"/>
        <v>#N/A</v>
      </c>
      <c r="MQ21" s="165" t="e">
        <f t="shared" si="144"/>
        <v>#N/A</v>
      </c>
      <c r="MR21" s="165" t="e">
        <f t="shared" si="118"/>
        <v>#N/A</v>
      </c>
      <c r="MS21" s="165" t="e">
        <f t="shared" si="131"/>
        <v>#N/A</v>
      </c>
      <c r="MT21" s="165" t="e">
        <f t="shared" si="131"/>
        <v>#N/A</v>
      </c>
      <c r="MU21" s="165" t="e">
        <f t="shared" si="131"/>
        <v>#N/A</v>
      </c>
      <c r="MV21" s="165" t="e">
        <f t="shared" si="139"/>
        <v>#N/A</v>
      </c>
      <c r="MW21" s="165" t="e">
        <f t="shared" si="139"/>
        <v>#N/A</v>
      </c>
      <c r="MX21" s="165" t="e">
        <f t="shared" si="139"/>
        <v>#N/A</v>
      </c>
      <c r="MY21" s="165" t="e">
        <f t="shared" si="139"/>
        <v>#N/A</v>
      </c>
      <c r="MZ21" s="165" t="e">
        <f t="shared" si="139"/>
        <v>#N/A</v>
      </c>
      <c r="NA21" s="165" t="e">
        <f t="shared" si="139"/>
        <v>#N/A</v>
      </c>
      <c r="NB21" s="165" t="e">
        <f t="shared" si="139"/>
        <v>#N/A</v>
      </c>
      <c r="NC21" s="165" t="e">
        <f t="shared" si="139"/>
        <v>#N/A</v>
      </c>
      <c r="ND21" s="165" t="e">
        <f t="shared" si="139"/>
        <v>#N/A</v>
      </c>
      <c r="NE21" s="165" t="e">
        <f t="shared" si="139"/>
        <v>#N/A</v>
      </c>
      <c r="NF21" s="165" t="e">
        <f t="shared" si="139"/>
        <v>#N/A</v>
      </c>
      <c r="NG21" s="165" t="e">
        <f t="shared" si="139"/>
        <v>#N/A</v>
      </c>
      <c r="NH21" s="165" t="e">
        <f t="shared" si="139"/>
        <v>#N/A</v>
      </c>
      <c r="NI21" s="165" t="e">
        <f t="shared" si="139"/>
        <v>#N/A</v>
      </c>
      <c r="NJ21" s="165" t="e">
        <f t="shared" si="139"/>
        <v>#N/A</v>
      </c>
      <c r="NK21" s="165" t="e">
        <f t="shared" si="135"/>
        <v>#N/A</v>
      </c>
      <c r="NL21" s="165" t="e">
        <f t="shared" si="135"/>
        <v>#N/A</v>
      </c>
      <c r="NM21" s="165" t="e">
        <f t="shared" si="135"/>
        <v>#N/A</v>
      </c>
      <c r="NN21" s="165" t="e">
        <f t="shared" si="135"/>
        <v>#N/A</v>
      </c>
      <c r="NO21" s="165" t="e">
        <f t="shared" si="135"/>
        <v>#N/A</v>
      </c>
      <c r="NP21" s="165" t="e">
        <f t="shared" si="135"/>
        <v>#N/A</v>
      </c>
      <c r="NQ21" s="165" t="e">
        <f t="shared" si="135"/>
        <v>#N/A</v>
      </c>
      <c r="NR21" s="165" t="e">
        <f t="shared" si="135"/>
        <v>#N/A</v>
      </c>
      <c r="NS21" s="165" t="e">
        <f t="shared" si="135"/>
        <v>#N/A</v>
      </c>
      <c r="NT21" s="165" t="e">
        <f t="shared" si="135"/>
        <v>#N/A</v>
      </c>
      <c r="NU21" s="165" t="e">
        <f t="shared" si="135"/>
        <v>#N/A</v>
      </c>
      <c r="NV21" s="165" t="e">
        <f t="shared" si="135"/>
        <v>#N/A</v>
      </c>
      <c r="NW21" s="165" t="e">
        <f t="shared" si="135"/>
        <v>#N/A</v>
      </c>
      <c r="NX21" s="165" t="e">
        <f t="shared" si="135"/>
        <v>#N/A</v>
      </c>
      <c r="NY21" s="165" t="e">
        <f t="shared" si="135"/>
        <v>#N/A</v>
      </c>
      <c r="NZ21" s="165" t="e">
        <f t="shared" si="135"/>
        <v>#N/A</v>
      </c>
      <c r="OA21" s="165" t="e">
        <f t="shared" si="135"/>
        <v>#N/A</v>
      </c>
      <c r="OB21" s="165" t="e">
        <f t="shared" si="135"/>
        <v>#N/A</v>
      </c>
      <c r="OC21" s="165" t="e">
        <f t="shared" si="135"/>
        <v>#N/A</v>
      </c>
      <c r="OD21" s="165" t="e">
        <f t="shared" si="135"/>
        <v>#N/A</v>
      </c>
      <c r="OE21" s="165" t="e">
        <f t="shared" si="135"/>
        <v>#N/A</v>
      </c>
      <c r="OF21" s="165" t="e">
        <f t="shared" si="135"/>
        <v>#N/A</v>
      </c>
      <c r="OG21" s="165" t="e">
        <f t="shared" si="135"/>
        <v>#N/A</v>
      </c>
      <c r="OH21" s="165" t="e">
        <f t="shared" si="135"/>
        <v>#N/A</v>
      </c>
      <c r="OI21" s="165" t="e">
        <f t="shared" si="135"/>
        <v>#N/A</v>
      </c>
      <c r="OJ21" s="165" t="e">
        <f t="shared" si="135"/>
        <v>#N/A</v>
      </c>
      <c r="OK21" s="165" t="e">
        <f t="shared" si="135"/>
        <v>#N/A</v>
      </c>
      <c r="OL21" s="165" t="e">
        <f t="shared" si="135"/>
        <v>#N/A</v>
      </c>
      <c r="OM21" s="165" t="e">
        <f t="shared" si="135"/>
        <v>#N/A</v>
      </c>
      <c r="ON21" s="165" t="e">
        <f t="shared" si="135"/>
        <v>#N/A</v>
      </c>
      <c r="OO21" s="165" t="e">
        <f t="shared" ref="OO21:PC36" si="145">IF(ISNONTEXT($O21),_xlfn.NORM.DIST(GV21,$K21,$O21,FALSE),NA())</f>
        <v>#N/A</v>
      </c>
      <c r="OP21" s="165" t="e">
        <f t="shared" si="145"/>
        <v>#N/A</v>
      </c>
      <c r="OQ21" s="165" t="e">
        <f t="shared" si="145"/>
        <v>#N/A</v>
      </c>
      <c r="OR21" s="165" t="e">
        <f t="shared" si="145"/>
        <v>#N/A</v>
      </c>
      <c r="OS21" s="165" t="e">
        <f t="shared" si="145"/>
        <v>#N/A</v>
      </c>
      <c r="OT21" s="165" t="e">
        <f t="shared" si="145"/>
        <v>#N/A</v>
      </c>
      <c r="OU21" s="165" t="e">
        <f t="shared" si="145"/>
        <v>#N/A</v>
      </c>
      <c r="OV21" s="165" t="e">
        <f t="shared" si="145"/>
        <v>#N/A</v>
      </c>
      <c r="OW21" s="165" t="e">
        <f t="shared" si="145"/>
        <v>#N/A</v>
      </c>
      <c r="OX21" s="165" t="e">
        <f t="shared" si="145"/>
        <v>#N/A</v>
      </c>
      <c r="OY21" s="165" t="e">
        <f t="shared" si="145"/>
        <v>#N/A</v>
      </c>
      <c r="OZ21" s="165" t="e">
        <f t="shared" si="145"/>
        <v>#N/A</v>
      </c>
      <c r="PA21" s="165" t="e">
        <f t="shared" si="145"/>
        <v>#N/A</v>
      </c>
      <c r="PB21" s="165" t="e">
        <f t="shared" si="145"/>
        <v>#N/A</v>
      </c>
      <c r="PC21" s="165" t="e">
        <f t="shared" si="145"/>
        <v>#N/A</v>
      </c>
      <c r="PD21" s="165" t="e">
        <f t="shared" si="119"/>
        <v>#N/A</v>
      </c>
      <c r="PE21" s="165" t="e">
        <f t="shared" si="141"/>
        <v>#N/A</v>
      </c>
      <c r="PF21" s="165" t="e">
        <f t="shared" si="141"/>
        <v>#N/A</v>
      </c>
      <c r="PG21" s="165" t="e">
        <f t="shared" si="141"/>
        <v>#N/A</v>
      </c>
      <c r="PH21" s="165" t="e">
        <f t="shared" si="141"/>
        <v>#N/A</v>
      </c>
      <c r="PI21" s="165" t="e">
        <f t="shared" si="141"/>
        <v>#N/A</v>
      </c>
      <c r="PJ21" s="165" t="e">
        <f t="shared" si="141"/>
        <v>#N/A</v>
      </c>
      <c r="PK21" s="165" t="e">
        <f t="shared" si="141"/>
        <v>#N/A</v>
      </c>
      <c r="PL21" s="165" t="e">
        <f t="shared" si="141"/>
        <v>#N/A</v>
      </c>
    </row>
    <row r="22" spans="1:428" hidden="1" x14ac:dyDescent="0.45">
      <c r="A22" s="4">
        <v>19</v>
      </c>
      <c r="B22" s="105"/>
      <c r="C22" s="113"/>
      <c r="D22" s="118" t="str">
        <f t="shared" si="110"/>
        <v/>
      </c>
      <c r="E22" s="91"/>
      <c r="F22" s="118" t="str">
        <f t="shared" si="111"/>
        <v/>
      </c>
      <c r="G22" s="113"/>
      <c r="H22" s="106"/>
      <c r="I22" s="120" t="str">
        <f t="shared" si="0"/>
        <v/>
      </c>
      <c r="J22" s="120" t="str">
        <f t="shared" si="1"/>
        <v/>
      </c>
      <c r="K22" s="71" t="str">
        <f t="shared" si="112"/>
        <v/>
      </c>
      <c r="L22" s="23"/>
      <c r="M22" s="55"/>
      <c r="N22" s="298"/>
      <c r="O22" s="72" t="str">
        <f>IF(AND(D22&gt;0,E22&gt;0,F22&gt;0),IF(ISBLANK(N22),IF(ISBLANK(L22),"",(F22-D22)*VLOOKUP(L22,VLookups!$A$4:$B$13,2,FALSE)),N22),"")</f>
        <v/>
      </c>
      <c r="P22" s="73" t="str">
        <f t="shared" si="2"/>
        <v/>
      </c>
      <c r="Q22" s="91"/>
      <c r="R22" s="265" t="str">
        <f>IF(AND(Q22&gt;0,E22&gt;0,NOT(O22="")),ABS(VLOOKUP($Q$1,VLookups!$A$43:$B$44,2,FALSE)-_xlfn.NORM.DIST(Q22,K22,O22,TRUE)),"")</f>
        <v/>
      </c>
      <c r="S22" s="90" t="str">
        <f>IF(AND($D22&gt;0,$E22&gt;0,$F22&gt;0,NOT(ISBLANK($L22))),_xlfn.NORM.INV(ABS(VLOOKUP($Q$1,VLookups!$A$43:$B$44,2,FALSE)-S$3),$K22,$O22),"")</f>
        <v/>
      </c>
      <c r="T22" s="89" t="str">
        <f>IF(AND($D22&gt;0,$E22&gt;0,$F22&gt;0,NOT(ISBLANK($L22))),_xlfn.NORM.INV(ABS(VLOOKUP($Q$1,VLookups!$A$43:$B$44,2,FALSE)-T$3),$K22,$O22),"")</f>
        <v/>
      </c>
      <c r="U22" s="90" t="str">
        <f>IF(AND($D22&gt;0,$E22&gt;0,$F22&gt;0,NOT(ISBLANK($L22))),_xlfn.NORM.INV(ABS(VLOOKUP($Q$1,VLookups!$A$43:$B$44,2,FALSE)-U$3),$K22,$O22),"")</f>
        <v/>
      </c>
      <c r="V22" s="89" t="str">
        <f>IF(AND($D22&gt;0,$E22&gt;0,$F22&gt;0,NOT(ISBLANK($L22))),_xlfn.NORM.INV(ABS(VLOOKUP($Q$1,VLookups!$A$43:$B$44,2,FALSE)-V$3),$K22,$O22),"")</f>
        <v/>
      </c>
      <c r="W22" s="90" t="str">
        <f>IF(AND($D22&gt;0,$E22&gt;0,$F22&gt;0,NOT(ISBLANK($L22))),_xlfn.NORM.INV(ABS(VLOOKUP($Q$1,VLookups!$A$43:$B$44,2,FALSE)-W$3),$K22,$O22),"")</f>
        <v/>
      </c>
      <c r="X22" s="89" t="str">
        <f>IF(AND($D22&gt;0,$E22&gt;0,$F22&gt;0,NOT(ISBLANK($L22))),_xlfn.NORM.INV(ABS(VLOOKUP($Q$1,VLookups!$A$43:$B$44,2,FALSE)-X$3),$K22,$O22),"")</f>
        <v/>
      </c>
      <c r="Y22" s="5"/>
      <c r="Z22" s="164" t="str">
        <f t="shared" si="113"/>
        <v/>
      </c>
      <c r="AA22" s="47" t="str">
        <f t="shared" si="114"/>
        <v/>
      </c>
      <c r="AB22" s="47" t="str">
        <f t="shared" ref="AB22:CM25" si="146">IF(ISNONTEXT($Z22),AC22-$Z22,"")</f>
        <v/>
      </c>
      <c r="AC22" s="47" t="str">
        <f t="shared" si="146"/>
        <v/>
      </c>
      <c r="AD22" s="47" t="str">
        <f t="shared" si="146"/>
        <v/>
      </c>
      <c r="AE22" s="47" t="str">
        <f t="shared" si="146"/>
        <v/>
      </c>
      <c r="AF22" s="47" t="str">
        <f t="shared" si="146"/>
        <v/>
      </c>
      <c r="AG22" s="47" t="str">
        <f t="shared" si="146"/>
        <v/>
      </c>
      <c r="AH22" s="47" t="str">
        <f t="shared" si="146"/>
        <v/>
      </c>
      <c r="AI22" s="47" t="str">
        <f t="shared" si="146"/>
        <v/>
      </c>
      <c r="AJ22" s="47" t="str">
        <f t="shared" si="146"/>
        <v/>
      </c>
      <c r="AK22" s="47" t="str">
        <f t="shared" si="146"/>
        <v/>
      </c>
      <c r="AL22" s="47" t="str">
        <f t="shared" si="146"/>
        <v/>
      </c>
      <c r="AM22" s="47" t="str">
        <f t="shared" si="146"/>
        <v/>
      </c>
      <c r="AN22" s="47" t="str">
        <f t="shared" si="146"/>
        <v/>
      </c>
      <c r="AO22" s="47" t="str">
        <f t="shared" si="146"/>
        <v/>
      </c>
      <c r="AP22" s="47" t="str">
        <f t="shared" si="146"/>
        <v/>
      </c>
      <c r="AQ22" s="47" t="str">
        <f t="shared" si="146"/>
        <v/>
      </c>
      <c r="AR22" s="47" t="str">
        <f t="shared" si="146"/>
        <v/>
      </c>
      <c r="AS22" s="47" t="str">
        <f t="shared" si="146"/>
        <v/>
      </c>
      <c r="AT22" s="47" t="str">
        <f t="shared" si="146"/>
        <v/>
      </c>
      <c r="AU22" s="47" t="str">
        <f t="shared" si="146"/>
        <v/>
      </c>
      <c r="AV22" s="47" t="str">
        <f t="shared" si="146"/>
        <v/>
      </c>
      <c r="AW22" s="47" t="str">
        <f t="shared" si="146"/>
        <v/>
      </c>
      <c r="AX22" s="47" t="str">
        <f t="shared" si="146"/>
        <v/>
      </c>
      <c r="AY22" s="47" t="str">
        <f t="shared" si="146"/>
        <v/>
      </c>
      <c r="AZ22" s="47" t="str">
        <f t="shared" si="146"/>
        <v/>
      </c>
      <c r="BA22" s="47" t="str">
        <f t="shared" si="146"/>
        <v/>
      </c>
      <c r="BB22" s="47" t="str">
        <f t="shared" si="146"/>
        <v/>
      </c>
      <c r="BC22" s="47" t="str">
        <f t="shared" si="146"/>
        <v/>
      </c>
      <c r="BD22" s="47" t="str">
        <f t="shared" si="146"/>
        <v/>
      </c>
      <c r="BE22" s="47" t="str">
        <f t="shared" si="146"/>
        <v/>
      </c>
      <c r="BF22" s="47" t="str">
        <f t="shared" si="146"/>
        <v/>
      </c>
      <c r="BG22" s="47" t="str">
        <f t="shared" si="146"/>
        <v/>
      </c>
      <c r="BH22" s="47" t="str">
        <f t="shared" si="146"/>
        <v/>
      </c>
      <c r="BI22" s="47" t="str">
        <f t="shared" si="146"/>
        <v/>
      </c>
      <c r="BJ22" s="47" t="str">
        <f t="shared" si="146"/>
        <v/>
      </c>
      <c r="BK22" s="47" t="str">
        <f t="shared" si="146"/>
        <v/>
      </c>
      <c r="BL22" s="47" t="str">
        <f t="shared" si="146"/>
        <v/>
      </c>
      <c r="BM22" s="47" t="str">
        <f t="shared" si="146"/>
        <v/>
      </c>
      <c r="BN22" s="47" t="str">
        <f t="shared" si="146"/>
        <v/>
      </c>
      <c r="BO22" s="47" t="str">
        <f t="shared" si="146"/>
        <v/>
      </c>
      <c r="BP22" s="47" t="str">
        <f t="shared" si="146"/>
        <v/>
      </c>
      <c r="BQ22" s="47" t="str">
        <f t="shared" si="146"/>
        <v/>
      </c>
      <c r="BR22" s="47" t="str">
        <f t="shared" si="146"/>
        <v/>
      </c>
      <c r="BS22" s="47" t="str">
        <f t="shared" si="146"/>
        <v/>
      </c>
      <c r="BT22" s="47" t="str">
        <f t="shared" si="146"/>
        <v/>
      </c>
      <c r="BU22" s="47" t="str">
        <f t="shared" si="146"/>
        <v/>
      </c>
      <c r="BV22" s="47" t="str">
        <f t="shared" si="146"/>
        <v/>
      </c>
      <c r="BW22" s="47" t="str">
        <f t="shared" si="146"/>
        <v/>
      </c>
      <c r="BX22" s="47" t="str">
        <f t="shared" si="146"/>
        <v/>
      </c>
      <c r="BY22" s="47" t="str">
        <f t="shared" si="146"/>
        <v/>
      </c>
      <c r="BZ22" s="47" t="str">
        <f t="shared" si="146"/>
        <v/>
      </c>
      <c r="CA22" s="47" t="str">
        <f t="shared" si="146"/>
        <v/>
      </c>
      <c r="CB22" s="47" t="str">
        <f t="shared" si="146"/>
        <v/>
      </c>
      <c r="CC22" s="47" t="str">
        <f t="shared" si="146"/>
        <v/>
      </c>
      <c r="CD22" s="47" t="str">
        <f t="shared" si="146"/>
        <v/>
      </c>
      <c r="CE22" s="47" t="str">
        <f t="shared" si="146"/>
        <v/>
      </c>
      <c r="CF22" s="47" t="str">
        <f t="shared" si="146"/>
        <v/>
      </c>
      <c r="CG22" s="47" t="str">
        <f t="shared" si="146"/>
        <v/>
      </c>
      <c r="CH22" s="47" t="str">
        <f t="shared" si="146"/>
        <v/>
      </c>
      <c r="CI22" s="47" t="str">
        <f t="shared" si="146"/>
        <v/>
      </c>
      <c r="CJ22" s="47" t="str">
        <f t="shared" si="146"/>
        <v/>
      </c>
      <c r="CK22" s="47" t="str">
        <f t="shared" si="146"/>
        <v/>
      </c>
      <c r="CL22" s="47" t="str">
        <f t="shared" si="146"/>
        <v/>
      </c>
      <c r="CM22" s="47" t="str">
        <f t="shared" si="146"/>
        <v/>
      </c>
      <c r="CN22" s="47" t="str">
        <f t="shared" si="142"/>
        <v/>
      </c>
      <c r="CO22" s="47" t="str">
        <f t="shared" si="142"/>
        <v/>
      </c>
      <c r="CP22" s="47" t="str">
        <f t="shared" si="142"/>
        <v/>
      </c>
      <c r="CQ22" s="47" t="str">
        <f t="shared" si="142"/>
        <v/>
      </c>
      <c r="CR22" s="47" t="str">
        <f t="shared" si="142"/>
        <v/>
      </c>
      <c r="CS22" s="47" t="str">
        <f t="shared" si="142"/>
        <v/>
      </c>
      <c r="CT22" s="47" t="str">
        <f t="shared" si="142"/>
        <v/>
      </c>
      <c r="CU22" s="47" t="str">
        <f t="shared" si="142"/>
        <v/>
      </c>
      <c r="CV22" s="47" t="str">
        <f t="shared" si="142"/>
        <v/>
      </c>
      <c r="CW22" s="47" t="str">
        <f t="shared" si="142"/>
        <v/>
      </c>
      <c r="CX22" s="47" t="str">
        <f t="shared" si="142"/>
        <v/>
      </c>
      <c r="CY22" s="47" t="str">
        <f t="shared" si="142"/>
        <v/>
      </c>
      <c r="CZ22" s="47" t="str">
        <f t="shared" si="142"/>
        <v/>
      </c>
      <c r="DA22" s="47" t="str">
        <f t="shared" si="142"/>
        <v/>
      </c>
      <c r="DB22" s="47" t="str">
        <f t="shared" si="142"/>
        <v/>
      </c>
      <c r="DC22" s="47" t="str">
        <f t="shared" si="142"/>
        <v/>
      </c>
      <c r="DD22" s="47" t="str">
        <f t="shared" si="142"/>
        <v/>
      </c>
      <c r="DE22" s="47" t="str">
        <f t="shared" si="142"/>
        <v/>
      </c>
      <c r="DF22" s="47" t="str">
        <f t="shared" si="142"/>
        <v/>
      </c>
      <c r="DG22" s="47" t="str">
        <f t="shared" si="142"/>
        <v/>
      </c>
      <c r="DH22" s="47" t="str">
        <f t="shared" si="142"/>
        <v/>
      </c>
      <c r="DI22" s="47" t="str">
        <f t="shared" si="142"/>
        <v/>
      </c>
      <c r="DJ22" s="47" t="str">
        <f t="shared" si="142"/>
        <v/>
      </c>
      <c r="DK22" s="47" t="str">
        <f t="shared" si="142"/>
        <v/>
      </c>
      <c r="DL22" s="47" t="str">
        <f t="shared" si="142"/>
        <v/>
      </c>
      <c r="DM22" s="47" t="str">
        <f t="shared" si="142"/>
        <v/>
      </c>
      <c r="DN22" s="47" t="str">
        <f t="shared" si="142"/>
        <v/>
      </c>
      <c r="DO22" s="47" t="str">
        <f t="shared" si="142"/>
        <v/>
      </c>
      <c r="DP22" s="47" t="str">
        <f t="shared" si="142"/>
        <v/>
      </c>
      <c r="DQ22" s="47" t="str">
        <f t="shared" si="142"/>
        <v/>
      </c>
      <c r="DR22" s="47" t="str">
        <f t="shared" si="142"/>
        <v/>
      </c>
      <c r="DS22" s="47" t="str">
        <f t="shared" si="142"/>
        <v/>
      </c>
      <c r="DT22" s="47" t="str">
        <f t="shared" si="142"/>
        <v/>
      </c>
      <c r="DU22" s="47" t="str">
        <f t="shared" si="142"/>
        <v/>
      </c>
      <c r="DV22" s="47" t="str">
        <f t="shared" si="142"/>
        <v/>
      </c>
      <c r="DW22" s="179" t="str">
        <f t="shared" si="115"/>
        <v/>
      </c>
      <c r="DX22" s="47" t="str">
        <f t="shared" si="5"/>
        <v/>
      </c>
      <c r="DY22" s="47" t="str">
        <f t="shared" si="6"/>
        <v/>
      </c>
      <c r="DZ22" s="47" t="str">
        <f t="shared" si="7"/>
        <v/>
      </c>
      <c r="EA22" s="47" t="str">
        <f t="shared" si="8"/>
        <v/>
      </c>
      <c r="EB22" s="47" t="str">
        <f t="shared" si="9"/>
        <v/>
      </c>
      <c r="EC22" s="47" t="str">
        <f t="shared" si="10"/>
        <v/>
      </c>
      <c r="ED22" s="47" t="str">
        <f t="shared" si="11"/>
        <v/>
      </c>
      <c r="EE22" s="47" t="str">
        <f t="shared" si="12"/>
        <v/>
      </c>
      <c r="EF22" s="47" t="str">
        <f t="shared" si="13"/>
        <v/>
      </c>
      <c r="EG22" s="47" t="str">
        <f t="shared" si="14"/>
        <v/>
      </c>
      <c r="EH22" s="47" t="str">
        <f t="shared" si="15"/>
        <v/>
      </c>
      <c r="EI22" s="47" t="str">
        <f t="shared" si="16"/>
        <v/>
      </c>
      <c r="EJ22" s="47" t="str">
        <f t="shared" si="17"/>
        <v/>
      </c>
      <c r="EK22" s="47" t="str">
        <f t="shared" si="18"/>
        <v/>
      </c>
      <c r="EL22" s="47" t="str">
        <f t="shared" si="19"/>
        <v/>
      </c>
      <c r="EM22" s="47" t="str">
        <f t="shared" si="20"/>
        <v/>
      </c>
      <c r="EN22" s="47" t="str">
        <f t="shared" si="21"/>
        <v/>
      </c>
      <c r="EO22" s="47" t="str">
        <f t="shared" si="22"/>
        <v/>
      </c>
      <c r="EP22" s="47" t="str">
        <f t="shared" si="23"/>
        <v/>
      </c>
      <c r="EQ22" s="47" t="str">
        <f t="shared" si="24"/>
        <v/>
      </c>
      <c r="ER22" s="47" t="str">
        <f t="shared" si="25"/>
        <v/>
      </c>
      <c r="ES22" s="47" t="str">
        <f t="shared" si="26"/>
        <v/>
      </c>
      <c r="ET22" s="47" t="str">
        <f t="shared" si="27"/>
        <v/>
      </c>
      <c r="EU22" s="47" t="str">
        <f t="shared" si="28"/>
        <v/>
      </c>
      <c r="EV22" s="47" t="str">
        <f t="shared" si="29"/>
        <v/>
      </c>
      <c r="EW22" s="47" t="str">
        <f t="shared" si="30"/>
        <v/>
      </c>
      <c r="EX22" s="47" t="str">
        <f t="shared" si="31"/>
        <v/>
      </c>
      <c r="EY22" s="47" t="str">
        <f t="shared" si="32"/>
        <v/>
      </c>
      <c r="EZ22" s="47" t="str">
        <f t="shared" si="33"/>
        <v/>
      </c>
      <c r="FA22" s="47" t="str">
        <f t="shared" si="34"/>
        <v/>
      </c>
      <c r="FB22" s="47" t="str">
        <f t="shared" si="35"/>
        <v/>
      </c>
      <c r="FC22" s="47" t="str">
        <f t="shared" si="36"/>
        <v/>
      </c>
      <c r="FD22" s="47" t="str">
        <f t="shared" si="37"/>
        <v/>
      </c>
      <c r="FE22" s="47" t="str">
        <f t="shared" si="38"/>
        <v/>
      </c>
      <c r="FF22" s="47" t="str">
        <f t="shared" si="39"/>
        <v/>
      </c>
      <c r="FG22" s="47" t="str">
        <f t="shared" si="40"/>
        <v/>
      </c>
      <c r="FH22" s="47" t="str">
        <f t="shared" si="41"/>
        <v/>
      </c>
      <c r="FI22" s="47" t="str">
        <f t="shared" si="42"/>
        <v/>
      </c>
      <c r="FJ22" s="47" t="str">
        <f t="shared" si="43"/>
        <v/>
      </c>
      <c r="FK22" s="47" t="str">
        <f t="shared" si="44"/>
        <v/>
      </c>
      <c r="FL22" s="47" t="str">
        <f t="shared" si="45"/>
        <v/>
      </c>
      <c r="FM22" s="47" t="str">
        <f t="shared" si="46"/>
        <v/>
      </c>
      <c r="FN22" s="47" t="str">
        <f t="shared" si="47"/>
        <v/>
      </c>
      <c r="FO22" s="47" t="str">
        <f t="shared" si="48"/>
        <v/>
      </c>
      <c r="FP22" s="47" t="str">
        <f t="shared" si="49"/>
        <v/>
      </c>
      <c r="FQ22" s="47" t="str">
        <f t="shared" si="50"/>
        <v/>
      </c>
      <c r="FR22" s="47" t="str">
        <f t="shared" si="51"/>
        <v/>
      </c>
      <c r="FS22" s="47" t="str">
        <f t="shared" si="52"/>
        <v/>
      </c>
      <c r="FT22" s="47" t="str">
        <f t="shared" si="53"/>
        <v/>
      </c>
      <c r="FU22" s="47" t="str">
        <f t="shared" si="54"/>
        <v/>
      </c>
      <c r="FV22" s="47" t="str">
        <f t="shared" si="55"/>
        <v/>
      </c>
      <c r="FW22" s="47" t="str">
        <f t="shared" si="56"/>
        <v/>
      </c>
      <c r="FX22" s="47" t="str">
        <f t="shared" si="57"/>
        <v/>
      </c>
      <c r="FY22" s="47" t="str">
        <f t="shared" si="58"/>
        <v/>
      </c>
      <c r="FZ22" s="47" t="str">
        <f t="shared" si="59"/>
        <v/>
      </c>
      <c r="GA22" s="47" t="str">
        <f t="shared" si="60"/>
        <v/>
      </c>
      <c r="GB22" s="47" t="str">
        <f t="shared" si="61"/>
        <v/>
      </c>
      <c r="GC22" s="47" t="str">
        <f t="shared" si="62"/>
        <v/>
      </c>
      <c r="GD22" s="47" t="str">
        <f t="shared" si="63"/>
        <v/>
      </c>
      <c r="GE22" s="47" t="str">
        <f t="shared" si="64"/>
        <v/>
      </c>
      <c r="GF22" s="47" t="str">
        <f t="shared" si="65"/>
        <v/>
      </c>
      <c r="GG22" s="47" t="str">
        <f t="shared" si="66"/>
        <v/>
      </c>
      <c r="GH22" s="47" t="str">
        <f t="shared" si="67"/>
        <v/>
      </c>
      <c r="GI22" s="47" t="str">
        <f t="shared" si="68"/>
        <v/>
      </c>
      <c r="GJ22" s="47" t="str">
        <f t="shared" si="69"/>
        <v/>
      </c>
      <c r="GK22" s="47" t="str">
        <f t="shared" si="70"/>
        <v/>
      </c>
      <c r="GL22" s="47" t="str">
        <f t="shared" si="71"/>
        <v/>
      </c>
      <c r="GM22" s="47" t="str">
        <f t="shared" si="72"/>
        <v/>
      </c>
      <c r="GN22" s="47" t="str">
        <f t="shared" si="73"/>
        <v/>
      </c>
      <c r="GO22" s="47" t="str">
        <f t="shared" si="74"/>
        <v/>
      </c>
      <c r="GP22" s="47" t="str">
        <f t="shared" si="75"/>
        <v/>
      </c>
      <c r="GQ22" s="47" t="str">
        <f t="shared" si="76"/>
        <v/>
      </c>
      <c r="GR22" s="47" t="str">
        <f t="shared" si="77"/>
        <v/>
      </c>
      <c r="GS22" s="47" t="str">
        <f t="shared" si="78"/>
        <v/>
      </c>
      <c r="GT22" s="47" t="str">
        <f t="shared" si="79"/>
        <v/>
      </c>
      <c r="GU22" s="47" t="str">
        <f t="shared" si="80"/>
        <v/>
      </c>
      <c r="GV22" s="47" t="str">
        <f t="shared" si="81"/>
        <v/>
      </c>
      <c r="GW22" s="47" t="str">
        <f t="shared" si="82"/>
        <v/>
      </c>
      <c r="GX22" s="47" t="str">
        <f t="shared" si="83"/>
        <v/>
      </c>
      <c r="GY22" s="47" t="str">
        <f t="shared" si="84"/>
        <v/>
      </c>
      <c r="GZ22" s="47" t="str">
        <f t="shared" si="85"/>
        <v/>
      </c>
      <c r="HA22" s="47" t="str">
        <f t="shared" si="86"/>
        <v/>
      </c>
      <c r="HB22" s="47" t="str">
        <f t="shared" si="87"/>
        <v/>
      </c>
      <c r="HC22" s="47" t="str">
        <f t="shared" si="88"/>
        <v/>
      </c>
      <c r="HD22" s="47" t="str">
        <f t="shared" si="89"/>
        <v/>
      </c>
      <c r="HE22" s="47" t="str">
        <f t="shared" si="90"/>
        <v/>
      </c>
      <c r="HF22" s="47" t="str">
        <f t="shared" si="91"/>
        <v/>
      </c>
      <c r="HG22" s="47" t="str">
        <f t="shared" si="92"/>
        <v/>
      </c>
      <c r="HH22" s="47" t="str">
        <f t="shared" si="93"/>
        <v/>
      </c>
      <c r="HI22" s="47" t="str">
        <f t="shared" si="94"/>
        <v/>
      </c>
      <c r="HJ22" s="47" t="str">
        <f t="shared" si="95"/>
        <v/>
      </c>
      <c r="HK22" s="47" t="str">
        <f t="shared" si="96"/>
        <v/>
      </c>
      <c r="HL22" s="47" t="str">
        <f t="shared" si="97"/>
        <v/>
      </c>
      <c r="HM22" s="47" t="str">
        <f t="shared" si="98"/>
        <v/>
      </c>
      <c r="HN22" s="47" t="str">
        <f t="shared" si="99"/>
        <v/>
      </c>
      <c r="HO22" s="47" t="str">
        <f t="shared" si="100"/>
        <v/>
      </c>
      <c r="HP22" s="47" t="str">
        <f t="shared" si="101"/>
        <v/>
      </c>
      <c r="HQ22" s="47" t="str">
        <f t="shared" si="102"/>
        <v/>
      </c>
      <c r="HR22" s="47" t="str">
        <f t="shared" si="103"/>
        <v/>
      </c>
      <c r="HS22" s="47" t="str">
        <f t="shared" si="104"/>
        <v/>
      </c>
      <c r="HT22" s="165" t="e">
        <f t="shared" si="105"/>
        <v>#N/A</v>
      </c>
      <c r="HU22" s="165" t="e">
        <f t="shared" si="129"/>
        <v>#N/A</v>
      </c>
      <c r="HV22" s="165" t="e">
        <f t="shared" si="129"/>
        <v>#N/A</v>
      </c>
      <c r="HW22" s="165" t="e">
        <f t="shared" si="129"/>
        <v>#N/A</v>
      </c>
      <c r="HX22" s="165" t="e">
        <f t="shared" si="137"/>
        <v>#N/A</v>
      </c>
      <c r="HY22" s="165" t="e">
        <f t="shared" si="137"/>
        <v>#N/A</v>
      </c>
      <c r="HZ22" s="165" t="e">
        <f t="shared" si="137"/>
        <v>#N/A</v>
      </c>
      <c r="IA22" s="165" t="e">
        <f t="shared" si="137"/>
        <v>#N/A</v>
      </c>
      <c r="IB22" s="165" t="e">
        <f t="shared" si="137"/>
        <v>#N/A</v>
      </c>
      <c r="IC22" s="165" t="e">
        <f t="shared" si="137"/>
        <v>#N/A</v>
      </c>
      <c r="ID22" s="165" t="e">
        <f t="shared" si="137"/>
        <v>#N/A</v>
      </c>
      <c r="IE22" s="165" t="e">
        <f t="shared" si="137"/>
        <v>#N/A</v>
      </c>
      <c r="IF22" s="165" t="e">
        <f t="shared" si="137"/>
        <v>#N/A</v>
      </c>
      <c r="IG22" s="165" t="e">
        <f t="shared" si="137"/>
        <v>#N/A</v>
      </c>
      <c r="IH22" s="165" t="e">
        <f t="shared" si="137"/>
        <v>#N/A</v>
      </c>
      <c r="II22" s="165" t="e">
        <f t="shared" si="137"/>
        <v>#N/A</v>
      </c>
      <c r="IJ22" s="165" t="e">
        <f t="shared" si="137"/>
        <v>#N/A</v>
      </c>
      <c r="IK22" s="165" t="e">
        <f t="shared" si="137"/>
        <v>#N/A</v>
      </c>
      <c r="IL22" s="165" t="e">
        <f t="shared" si="137"/>
        <v>#N/A</v>
      </c>
      <c r="IM22" s="165" t="e">
        <f t="shared" ref="IM22:JP30" si="147">IF(ISNONTEXT($O22),_xlfn.NORM.DIST(AT22,$K22,$O22,FALSE),NA())</f>
        <v>#N/A</v>
      </c>
      <c r="IN22" s="165" t="e">
        <f t="shared" si="147"/>
        <v>#N/A</v>
      </c>
      <c r="IO22" s="165" t="e">
        <f t="shared" si="147"/>
        <v>#N/A</v>
      </c>
      <c r="IP22" s="165" t="e">
        <f t="shared" si="147"/>
        <v>#N/A</v>
      </c>
      <c r="IQ22" s="165" t="e">
        <f t="shared" si="147"/>
        <v>#N/A</v>
      </c>
      <c r="IR22" s="165" t="e">
        <f t="shared" si="147"/>
        <v>#N/A</v>
      </c>
      <c r="IS22" s="165" t="e">
        <f t="shared" si="147"/>
        <v>#N/A</v>
      </c>
      <c r="IT22" s="165" t="e">
        <f t="shared" si="147"/>
        <v>#N/A</v>
      </c>
      <c r="IU22" s="165" t="e">
        <f t="shared" si="147"/>
        <v>#N/A</v>
      </c>
      <c r="IV22" s="165" t="e">
        <f t="shared" si="147"/>
        <v>#N/A</v>
      </c>
      <c r="IW22" s="165" t="e">
        <f t="shared" si="147"/>
        <v>#N/A</v>
      </c>
      <c r="IX22" s="165" t="e">
        <f t="shared" si="147"/>
        <v>#N/A</v>
      </c>
      <c r="IY22" s="165" t="e">
        <f t="shared" si="147"/>
        <v>#N/A</v>
      </c>
      <c r="IZ22" s="165" t="e">
        <f t="shared" si="147"/>
        <v>#N/A</v>
      </c>
      <c r="JA22" s="165" t="e">
        <f t="shared" si="147"/>
        <v>#N/A</v>
      </c>
      <c r="JB22" s="165" t="e">
        <f t="shared" si="147"/>
        <v>#N/A</v>
      </c>
      <c r="JC22" s="165" t="e">
        <f t="shared" si="147"/>
        <v>#N/A</v>
      </c>
      <c r="JD22" s="165" t="e">
        <f t="shared" si="147"/>
        <v>#N/A</v>
      </c>
      <c r="JE22" s="165" t="e">
        <f t="shared" si="147"/>
        <v>#N/A</v>
      </c>
      <c r="JF22" s="165" t="e">
        <f t="shared" si="147"/>
        <v>#N/A</v>
      </c>
      <c r="JG22" s="165" t="e">
        <f t="shared" si="147"/>
        <v>#N/A</v>
      </c>
      <c r="JH22" s="165" t="e">
        <f t="shared" si="147"/>
        <v>#N/A</v>
      </c>
      <c r="JI22" s="165" t="e">
        <f t="shared" si="147"/>
        <v>#N/A</v>
      </c>
      <c r="JJ22" s="165" t="e">
        <f t="shared" si="147"/>
        <v>#N/A</v>
      </c>
      <c r="JK22" s="165" t="e">
        <f t="shared" si="147"/>
        <v>#N/A</v>
      </c>
      <c r="JL22" s="165" t="e">
        <f t="shared" si="147"/>
        <v>#N/A</v>
      </c>
      <c r="JM22" s="165" t="e">
        <f t="shared" si="147"/>
        <v>#N/A</v>
      </c>
      <c r="JN22" s="165" t="e">
        <f t="shared" si="147"/>
        <v>#N/A</v>
      </c>
      <c r="JO22" s="165" t="e">
        <f t="shared" si="147"/>
        <v>#N/A</v>
      </c>
      <c r="JP22" s="165" t="e">
        <f t="shared" si="147"/>
        <v>#N/A</v>
      </c>
      <c r="JQ22" s="165" t="e">
        <f t="shared" si="143"/>
        <v>#N/A</v>
      </c>
      <c r="JR22" s="165" t="e">
        <f t="shared" si="143"/>
        <v>#N/A</v>
      </c>
      <c r="JS22" s="165" t="e">
        <f t="shared" si="143"/>
        <v>#N/A</v>
      </c>
      <c r="JT22" s="165" t="e">
        <f t="shared" si="143"/>
        <v>#N/A</v>
      </c>
      <c r="JU22" s="165" t="e">
        <f t="shared" si="143"/>
        <v>#N/A</v>
      </c>
      <c r="JV22" s="165" t="e">
        <f t="shared" si="143"/>
        <v>#N/A</v>
      </c>
      <c r="JW22" s="165" t="e">
        <f t="shared" si="143"/>
        <v>#N/A</v>
      </c>
      <c r="JX22" s="165" t="e">
        <f t="shared" si="143"/>
        <v>#N/A</v>
      </c>
      <c r="JY22" s="165" t="e">
        <f t="shared" si="143"/>
        <v>#N/A</v>
      </c>
      <c r="JZ22" s="165" t="e">
        <f t="shared" si="143"/>
        <v>#N/A</v>
      </c>
      <c r="KA22" s="165" t="e">
        <f t="shared" si="143"/>
        <v>#N/A</v>
      </c>
      <c r="KB22" s="165" t="e">
        <f t="shared" si="143"/>
        <v>#N/A</v>
      </c>
      <c r="KC22" s="165" t="e">
        <f t="shared" si="143"/>
        <v>#N/A</v>
      </c>
      <c r="KD22" s="165" t="e">
        <f t="shared" si="143"/>
        <v>#N/A</v>
      </c>
      <c r="KE22" s="165" t="e">
        <f t="shared" si="143"/>
        <v>#N/A</v>
      </c>
      <c r="KF22" s="165" t="e">
        <f t="shared" si="117"/>
        <v>#N/A</v>
      </c>
      <c r="KG22" s="165" t="e">
        <f t="shared" si="130"/>
        <v>#N/A</v>
      </c>
      <c r="KH22" s="165" t="e">
        <f t="shared" si="130"/>
        <v>#N/A</v>
      </c>
      <c r="KI22" s="165" t="e">
        <f t="shared" si="130"/>
        <v>#N/A</v>
      </c>
      <c r="KJ22" s="165" t="e">
        <f t="shared" si="138"/>
        <v>#N/A</v>
      </c>
      <c r="KK22" s="165" t="e">
        <f t="shared" si="138"/>
        <v>#N/A</v>
      </c>
      <c r="KL22" s="165" t="e">
        <f t="shared" si="138"/>
        <v>#N/A</v>
      </c>
      <c r="KM22" s="165" t="e">
        <f t="shared" si="138"/>
        <v>#N/A</v>
      </c>
      <c r="KN22" s="165" t="e">
        <f t="shared" si="138"/>
        <v>#N/A</v>
      </c>
      <c r="KO22" s="165" t="e">
        <f t="shared" si="138"/>
        <v>#N/A</v>
      </c>
      <c r="KP22" s="165" t="e">
        <f t="shared" si="138"/>
        <v>#N/A</v>
      </c>
      <c r="KQ22" s="165" t="e">
        <f t="shared" si="138"/>
        <v>#N/A</v>
      </c>
      <c r="KR22" s="165" t="e">
        <f t="shared" si="138"/>
        <v>#N/A</v>
      </c>
      <c r="KS22" s="165" t="e">
        <f t="shared" si="138"/>
        <v>#N/A</v>
      </c>
      <c r="KT22" s="165" t="e">
        <f t="shared" si="138"/>
        <v>#N/A</v>
      </c>
      <c r="KU22" s="165" t="e">
        <f t="shared" si="138"/>
        <v>#N/A</v>
      </c>
      <c r="KV22" s="165" t="e">
        <f t="shared" si="138"/>
        <v>#N/A</v>
      </c>
      <c r="KW22" s="165" t="e">
        <f t="shared" si="138"/>
        <v>#N/A</v>
      </c>
      <c r="KX22" s="165" t="e">
        <f t="shared" si="138"/>
        <v>#N/A</v>
      </c>
      <c r="KY22" s="165" t="e">
        <f t="shared" ref="KY22:MB30" si="148">IF(ISNONTEXT($O22),_xlfn.NORM.DIST(DF22,$K22,$O22,FALSE),NA())</f>
        <v>#N/A</v>
      </c>
      <c r="KZ22" s="165" t="e">
        <f t="shared" si="148"/>
        <v>#N/A</v>
      </c>
      <c r="LA22" s="165" t="e">
        <f t="shared" si="148"/>
        <v>#N/A</v>
      </c>
      <c r="LB22" s="165" t="e">
        <f t="shared" si="148"/>
        <v>#N/A</v>
      </c>
      <c r="LC22" s="165" t="e">
        <f t="shared" si="148"/>
        <v>#N/A</v>
      </c>
      <c r="LD22" s="165" t="e">
        <f t="shared" si="148"/>
        <v>#N/A</v>
      </c>
      <c r="LE22" s="165" t="e">
        <f t="shared" si="148"/>
        <v>#N/A</v>
      </c>
      <c r="LF22" s="165" t="e">
        <f t="shared" si="148"/>
        <v>#N/A</v>
      </c>
      <c r="LG22" s="165" t="e">
        <f t="shared" si="148"/>
        <v>#N/A</v>
      </c>
      <c r="LH22" s="165" t="e">
        <f t="shared" si="148"/>
        <v>#N/A</v>
      </c>
      <c r="LI22" s="165" t="e">
        <f t="shared" si="148"/>
        <v>#N/A</v>
      </c>
      <c r="LJ22" s="165" t="e">
        <f t="shared" si="148"/>
        <v>#N/A</v>
      </c>
      <c r="LK22" s="165" t="e">
        <f t="shared" si="148"/>
        <v>#N/A</v>
      </c>
      <c r="LL22" s="165" t="e">
        <f t="shared" si="148"/>
        <v>#N/A</v>
      </c>
      <c r="LM22" s="165" t="e">
        <f t="shared" si="148"/>
        <v>#N/A</v>
      </c>
      <c r="LN22" s="165" t="e">
        <f t="shared" si="148"/>
        <v>#N/A</v>
      </c>
      <c r="LO22" s="165" t="e">
        <f t="shared" si="148"/>
        <v>#N/A</v>
      </c>
      <c r="LP22" s="165" t="e">
        <f t="shared" si="148"/>
        <v>#N/A</v>
      </c>
      <c r="LQ22" s="165" t="e">
        <f t="shared" si="148"/>
        <v>#N/A</v>
      </c>
      <c r="LR22" s="165" t="e">
        <f t="shared" si="148"/>
        <v>#N/A</v>
      </c>
      <c r="LS22" s="165" t="e">
        <f t="shared" si="148"/>
        <v>#N/A</v>
      </c>
      <c r="LT22" s="165" t="e">
        <f t="shared" si="148"/>
        <v>#N/A</v>
      </c>
      <c r="LU22" s="165" t="e">
        <f t="shared" si="148"/>
        <v>#N/A</v>
      </c>
      <c r="LV22" s="165" t="e">
        <f t="shared" si="148"/>
        <v>#N/A</v>
      </c>
      <c r="LW22" s="165" t="e">
        <f t="shared" si="148"/>
        <v>#N/A</v>
      </c>
      <c r="LX22" s="165" t="e">
        <f t="shared" si="148"/>
        <v>#N/A</v>
      </c>
      <c r="LY22" s="165" t="e">
        <f t="shared" si="148"/>
        <v>#N/A</v>
      </c>
      <c r="LZ22" s="165" t="e">
        <f t="shared" si="148"/>
        <v>#N/A</v>
      </c>
      <c r="MA22" s="165" t="e">
        <f t="shared" si="148"/>
        <v>#N/A</v>
      </c>
      <c r="MB22" s="165" t="e">
        <f t="shared" si="148"/>
        <v>#N/A</v>
      </c>
      <c r="MC22" s="165" t="e">
        <f t="shared" si="144"/>
        <v>#N/A</v>
      </c>
      <c r="MD22" s="165" t="e">
        <f t="shared" si="144"/>
        <v>#N/A</v>
      </c>
      <c r="ME22" s="165" t="e">
        <f t="shared" si="144"/>
        <v>#N/A</v>
      </c>
      <c r="MF22" s="165" t="e">
        <f t="shared" si="144"/>
        <v>#N/A</v>
      </c>
      <c r="MG22" s="165" t="e">
        <f t="shared" si="144"/>
        <v>#N/A</v>
      </c>
      <c r="MH22" s="165" t="e">
        <f t="shared" si="144"/>
        <v>#N/A</v>
      </c>
      <c r="MI22" s="165" t="e">
        <f t="shared" si="144"/>
        <v>#N/A</v>
      </c>
      <c r="MJ22" s="165" t="e">
        <f t="shared" si="144"/>
        <v>#N/A</v>
      </c>
      <c r="MK22" s="165" t="e">
        <f t="shared" si="144"/>
        <v>#N/A</v>
      </c>
      <c r="ML22" s="165" t="e">
        <f t="shared" si="144"/>
        <v>#N/A</v>
      </c>
      <c r="MM22" s="165" t="e">
        <f t="shared" si="144"/>
        <v>#N/A</v>
      </c>
      <c r="MN22" s="165" t="e">
        <f t="shared" si="144"/>
        <v>#N/A</v>
      </c>
      <c r="MO22" s="165" t="e">
        <f t="shared" si="144"/>
        <v>#N/A</v>
      </c>
      <c r="MP22" s="165" t="e">
        <f t="shared" si="144"/>
        <v>#N/A</v>
      </c>
      <c r="MQ22" s="165" t="e">
        <f t="shared" si="144"/>
        <v>#N/A</v>
      </c>
      <c r="MR22" s="165" t="e">
        <f t="shared" si="118"/>
        <v>#N/A</v>
      </c>
      <c r="MS22" s="165" t="e">
        <f t="shared" si="131"/>
        <v>#N/A</v>
      </c>
      <c r="MT22" s="165" t="e">
        <f t="shared" si="131"/>
        <v>#N/A</v>
      </c>
      <c r="MU22" s="165" t="e">
        <f t="shared" si="131"/>
        <v>#N/A</v>
      </c>
      <c r="MV22" s="165" t="e">
        <f t="shared" si="139"/>
        <v>#N/A</v>
      </c>
      <c r="MW22" s="165" t="e">
        <f t="shared" si="139"/>
        <v>#N/A</v>
      </c>
      <c r="MX22" s="165" t="e">
        <f t="shared" si="139"/>
        <v>#N/A</v>
      </c>
      <c r="MY22" s="165" t="e">
        <f t="shared" si="139"/>
        <v>#N/A</v>
      </c>
      <c r="MZ22" s="165" t="e">
        <f t="shared" si="139"/>
        <v>#N/A</v>
      </c>
      <c r="NA22" s="165" t="e">
        <f t="shared" si="139"/>
        <v>#N/A</v>
      </c>
      <c r="NB22" s="165" t="e">
        <f t="shared" si="139"/>
        <v>#N/A</v>
      </c>
      <c r="NC22" s="165" t="e">
        <f t="shared" si="139"/>
        <v>#N/A</v>
      </c>
      <c r="ND22" s="165" t="e">
        <f t="shared" si="139"/>
        <v>#N/A</v>
      </c>
      <c r="NE22" s="165" t="e">
        <f t="shared" si="139"/>
        <v>#N/A</v>
      </c>
      <c r="NF22" s="165" t="e">
        <f t="shared" si="139"/>
        <v>#N/A</v>
      </c>
      <c r="NG22" s="165" t="e">
        <f t="shared" si="139"/>
        <v>#N/A</v>
      </c>
      <c r="NH22" s="165" t="e">
        <f t="shared" si="139"/>
        <v>#N/A</v>
      </c>
      <c r="NI22" s="165" t="e">
        <f t="shared" si="139"/>
        <v>#N/A</v>
      </c>
      <c r="NJ22" s="165" t="e">
        <f t="shared" si="139"/>
        <v>#N/A</v>
      </c>
      <c r="NK22" s="165" t="e">
        <f t="shared" ref="NK22:ON30" si="149">IF(ISNONTEXT($O22),_xlfn.NORM.DIST(FR22,$K22,$O22,FALSE),NA())</f>
        <v>#N/A</v>
      </c>
      <c r="NL22" s="165" t="e">
        <f t="shared" si="149"/>
        <v>#N/A</v>
      </c>
      <c r="NM22" s="165" t="e">
        <f t="shared" si="149"/>
        <v>#N/A</v>
      </c>
      <c r="NN22" s="165" t="e">
        <f t="shared" si="149"/>
        <v>#N/A</v>
      </c>
      <c r="NO22" s="165" t="e">
        <f t="shared" si="149"/>
        <v>#N/A</v>
      </c>
      <c r="NP22" s="165" t="e">
        <f t="shared" si="149"/>
        <v>#N/A</v>
      </c>
      <c r="NQ22" s="165" t="e">
        <f t="shared" si="149"/>
        <v>#N/A</v>
      </c>
      <c r="NR22" s="165" t="e">
        <f t="shared" si="149"/>
        <v>#N/A</v>
      </c>
      <c r="NS22" s="165" t="e">
        <f t="shared" si="149"/>
        <v>#N/A</v>
      </c>
      <c r="NT22" s="165" t="e">
        <f t="shared" si="149"/>
        <v>#N/A</v>
      </c>
      <c r="NU22" s="165" t="e">
        <f t="shared" si="149"/>
        <v>#N/A</v>
      </c>
      <c r="NV22" s="165" t="e">
        <f t="shared" si="149"/>
        <v>#N/A</v>
      </c>
      <c r="NW22" s="165" t="e">
        <f t="shared" si="149"/>
        <v>#N/A</v>
      </c>
      <c r="NX22" s="165" t="e">
        <f t="shared" si="149"/>
        <v>#N/A</v>
      </c>
      <c r="NY22" s="165" t="e">
        <f t="shared" si="149"/>
        <v>#N/A</v>
      </c>
      <c r="NZ22" s="165" t="e">
        <f t="shared" si="149"/>
        <v>#N/A</v>
      </c>
      <c r="OA22" s="165" t="e">
        <f t="shared" si="149"/>
        <v>#N/A</v>
      </c>
      <c r="OB22" s="165" t="e">
        <f t="shared" si="149"/>
        <v>#N/A</v>
      </c>
      <c r="OC22" s="165" t="e">
        <f t="shared" si="149"/>
        <v>#N/A</v>
      </c>
      <c r="OD22" s="165" t="e">
        <f t="shared" si="149"/>
        <v>#N/A</v>
      </c>
      <c r="OE22" s="165" t="e">
        <f t="shared" si="149"/>
        <v>#N/A</v>
      </c>
      <c r="OF22" s="165" t="e">
        <f t="shared" si="149"/>
        <v>#N/A</v>
      </c>
      <c r="OG22" s="165" t="e">
        <f t="shared" si="149"/>
        <v>#N/A</v>
      </c>
      <c r="OH22" s="165" t="e">
        <f t="shared" si="149"/>
        <v>#N/A</v>
      </c>
      <c r="OI22" s="165" t="e">
        <f t="shared" si="149"/>
        <v>#N/A</v>
      </c>
      <c r="OJ22" s="165" t="e">
        <f t="shared" si="149"/>
        <v>#N/A</v>
      </c>
      <c r="OK22" s="165" t="e">
        <f t="shared" si="149"/>
        <v>#N/A</v>
      </c>
      <c r="OL22" s="165" t="e">
        <f t="shared" si="149"/>
        <v>#N/A</v>
      </c>
      <c r="OM22" s="165" t="e">
        <f t="shared" si="149"/>
        <v>#N/A</v>
      </c>
      <c r="ON22" s="165" t="e">
        <f t="shared" si="149"/>
        <v>#N/A</v>
      </c>
      <c r="OO22" s="165" t="e">
        <f t="shared" si="145"/>
        <v>#N/A</v>
      </c>
      <c r="OP22" s="165" t="e">
        <f t="shared" si="145"/>
        <v>#N/A</v>
      </c>
      <c r="OQ22" s="165" t="e">
        <f t="shared" si="145"/>
        <v>#N/A</v>
      </c>
      <c r="OR22" s="165" t="e">
        <f t="shared" si="145"/>
        <v>#N/A</v>
      </c>
      <c r="OS22" s="165" t="e">
        <f t="shared" si="145"/>
        <v>#N/A</v>
      </c>
      <c r="OT22" s="165" t="e">
        <f t="shared" si="145"/>
        <v>#N/A</v>
      </c>
      <c r="OU22" s="165" t="e">
        <f t="shared" si="145"/>
        <v>#N/A</v>
      </c>
      <c r="OV22" s="165" t="e">
        <f t="shared" si="145"/>
        <v>#N/A</v>
      </c>
      <c r="OW22" s="165" t="e">
        <f t="shared" si="145"/>
        <v>#N/A</v>
      </c>
      <c r="OX22" s="165" t="e">
        <f t="shared" si="145"/>
        <v>#N/A</v>
      </c>
      <c r="OY22" s="165" t="e">
        <f t="shared" si="145"/>
        <v>#N/A</v>
      </c>
      <c r="OZ22" s="165" t="e">
        <f t="shared" si="145"/>
        <v>#N/A</v>
      </c>
      <c r="PA22" s="165" t="e">
        <f t="shared" si="145"/>
        <v>#N/A</v>
      </c>
      <c r="PB22" s="165" t="e">
        <f t="shared" si="145"/>
        <v>#N/A</v>
      </c>
      <c r="PC22" s="165" t="e">
        <f t="shared" si="145"/>
        <v>#N/A</v>
      </c>
      <c r="PD22" s="165" t="e">
        <f t="shared" si="119"/>
        <v>#N/A</v>
      </c>
      <c r="PE22" s="165" t="e">
        <f t="shared" si="141"/>
        <v>#N/A</v>
      </c>
      <c r="PF22" s="165" t="e">
        <f t="shared" si="141"/>
        <v>#N/A</v>
      </c>
      <c r="PG22" s="165" t="e">
        <f t="shared" si="141"/>
        <v>#N/A</v>
      </c>
      <c r="PH22" s="165" t="e">
        <f t="shared" si="141"/>
        <v>#N/A</v>
      </c>
      <c r="PI22" s="165" t="e">
        <f t="shared" si="141"/>
        <v>#N/A</v>
      </c>
      <c r="PJ22" s="165" t="e">
        <f t="shared" si="141"/>
        <v>#N/A</v>
      </c>
      <c r="PK22" s="165" t="e">
        <f t="shared" si="141"/>
        <v>#N/A</v>
      </c>
      <c r="PL22" s="165" t="e">
        <f t="shared" si="141"/>
        <v>#N/A</v>
      </c>
    </row>
    <row r="23" spans="1:428" hidden="1" x14ac:dyDescent="0.45">
      <c r="A23" s="4">
        <v>20</v>
      </c>
      <c r="B23" s="105"/>
      <c r="C23" s="113"/>
      <c r="D23" s="118" t="str">
        <f t="shared" si="110"/>
        <v/>
      </c>
      <c r="E23" s="91"/>
      <c r="F23" s="118" t="str">
        <f t="shared" si="111"/>
        <v/>
      </c>
      <c r="G23" s="113"/>
      <c r="H23" s="106"/>
      <c r="I23" s="120" t="str">
        <f t="shared" si="0"/>
        <v/>
      </c>
      <c r="J23" s="120" t="str">
        <f t="shared" si="1"/>
        <v/>
      </c>
      <c r="K23" s="71" t="str">
        <f t="shared" si="112"/>
        <v/>
      </c>
      <c r="L23" s="23"/>
      <c r="M23" s="55"/>
      <c r="N23" s="298"/>
      <c r="O23" s="72" t="str">
        <f>IF(AND(D23&gt;0,E23&gt;0,F23&gt;0),IF(ISBLANK(N23),IF(ISBLANK(L23),"",(F23-D23)*VLOOKUP(L23,VLookups!$A$4:$B$13,2,FALSE)),N23),"")</f>
        <v/>
      </c>
      <c r="P23" s="73" t="str">
        <f t="shared" si="2"/>
        <v/>
      </c>
      <c r="Q23" s="91"/>
      <c r="R23" s="265" t="str">
        <f>IF(AND(Q23&gt;0,E23&gt;0,NOT(O23="")),ABS(VLOOKUP($Q$1,VLookups!$A$43:$B$44,2,FALSE)-_xlfn.NORM.DIST(Q23,K23,O23,TRUE)),"")</f>
        <v/>
      </c>
      <c r="S23" s="90" t="str">
        <f>IF(AND($D23&gt;0,$E23&gt;0,$F23&gt;0,NOT(ISBLANK($L23))),_xlfn.NORM.INV(ABS(VLOOKUP($Q$1,VLookups!$A$43:$B$44,2,FALSE)-S$3),$K23,$O23),"")</f>
        <v/>
      </c>
      <c r="T23" s="89" t="str">
        <f>IF(AND($D23&gt;0,$E23&gt;0,$F23&gt;0,NOT(ISBLANK($L23))),_xlfn.NORM.INV(ABS(VLOOKUP($Q$1,VLookups!$A$43:$B$44,2,FALSE)-T$3),$K23,$O23),"")</f>
        <v/>
      </c>
      <c r="U23" s="90" t="str">
        <f>IF(AND($D23&gt;0,$E23&gt;0,$F23&gt;0,NOT(ISBLANK($L23))),_xlfn.NORM.INV(ABS(VLOOKUP($Q$1,VLookups!$A$43:$B$44,2,FALSE)-U$3),$K23,$O23),"")</f>
        <v/>
      </c>
      <c r="V23" s="89" t="str">
        <f>IF(AND($D23&gt;0,$E23&gt;0,$F23&gt;0,NOT(ISBLANK($L23))),_xlfn.NORM.INV(ABS(VLOOKUP($Q$1,VLookups!$A$43:$B$44,2,FALSE)-V$3),$K23,$O23),"")</f>
        <v/>
      </c>
      <c r="W23" s="90" t="str">
        <f>IF(AND($D23&gt;0,$E23&gt;0,$F23&gt;0,NOT(ISBLANK($L23))),_xlfn.NORM.INV(ABS(VLOOKUP($Q$1,VLookups!$A$43:$B$44,2,FALSE)-W$3),$K23,$O23),"")</f>
        <v/>
      </c>
      <c r="X23" s="89" t="str">
        <f>IF(AND($D23&gt;0,$E23&gt;0,$F23&gt;0,NOT(ISBLANK($L23))),_xlfn.NORM.INV(ABS(VLOOKUP($Q$1,VLookups!$A$43:$B$44,2,FALSE)-X$3),$K23,$O23),"")</f>
        <v/>
      </c>
      <c r="Y23" s="5"/>
      <c r="Z23" s="164" t="str">
        <f t="shared" si="113"/>
        <v/>
      </c>
      <c r="AA23" s="47" t="str">
        <f t="shared" si="114"/>
        <v/>
      </c>
      <c r="AB23" s="47" t="str">
        <f t="shared" si="146"/>
        <v/>
      </c>
      <c r="AC23" s="47" t="str">
        <f t="shared" si="146"/>
        <v/>
      </c>
      <c r="AD23" s="47" t="str">
        <f t="shared" si="146"/>
        <v/>
      </c>
      <c r="AE23" s="47" t="str">
        <f t="shared" si="146"/>
        <v/>
      </c>
      <c r="AF23" s="47" t="str">
        <f t="shared" si="146"/>
        <v/>
      </c>
      <c r="AG23" s="47" t="str">
        <f t="shared" si="146"/>
        <v/>
      </c>
      <c r="AH23" s="47" t="str">
        <f t="shared" si="146"/>
        <v/>
      </c>
      <c r="AI23" s="47" t="str">
        <f t="shared" si="146"/>
        <v/>
      </c>
      <c r="AJ23" s="47" t="str">
        <f t="shared" si="146"/>
        <v/>
      </c>
      <c r="AK23" s="47" t="str">
        <f t="shared" si="146"/>
        <v/>
      </c>
      <c r="AL23" s="47" t="str">
        <f t="shared" si="146"/>
        <v/>
      </c>
      <c r="AM23" s="47" t="str">
        <f t="shared" si="146"/>
        <v/>
      </c>
      <c r="AN23" s="47" t="str">
        <f t="shared" si="146"/>
        <v/>
      </c>
      <c r="AO23" s="47" t="str">
        <f t="shared" si="146"/>
        <v/>
      </c>
      <c r="AP23" s="47" t="str">
        <f t="shared" si="146"/>
        <v/>
      </c>
      <c r="AQ23" s="47" t="str">
        <f t="shared" si="146"/>
        <v/>
      </c>
      <c r="AR23" s="47" t="str">
        <f t="shared" si="146"/>
        <v/>
      </c>
      <c r="AS23" s="47" t="str">
        <f t="shared" si="146"/>
        <v/>
      </c>
      <c r="AT23" s="47" t="str">
        <f t="shared" si="146"/>
        <v/>
      </c>
      <c r="AU23" s="47" t="str">
        <f t="shared" si="146"/>
        <v/>
      </c>
      <c r="AV23" s="47" t="str">
        <f t="shared" si="146"/>
        <v/>
      </c>
      <c r="AW23" s="47" t="str">
        <f t="shared" si="146"/>
        <v/>
      </c>
      <c r="AX23" s="47" t="str">
        <f t="shared" si="146"/>
        <v/>
      </c>
      <c r="AY23" s="47" t="str">
        <f t="shared" si="146"/>
        <v/>
      </c>
      <c r="AZ23" s="47" t="str">
        <f t="shared" si="146"/>
        <v/>
      </c>
      <c r="BA23" s="47" t="str">
        <f t="shared" si="146"/>
        <v/>
      </c>
      <c r="BB23" s="47" t="str">
        <f t="shared" si="146"/>
        <v/>
      </c>
      <c r="BC23" s="47" t="str">
        <f t="shared" si="146"/>
        <v/>
      </c>
      <c r="BD23" s="47" t="str">
        <f t="shared" si="146"/>
        <v/>
      </c>
      <c r="BE23" s="47" t="str">
        <f t="shared" si="146"/>
        <v/>
      </c>
      <c r="BF23" s="47" t="str">
        <f t="shared" si="146"/>
        <v/>
      </c>
      <c r="BG23" s="47" t="str">
        <f t="shared" si="146"/>
        <v/>
      </c>
      <c r="BH23" s="47" t="str">
        <f t="shared" si="146"/>
        <v/>
      </c>
      <c r="BI23" s="47" t="str">
        <f t="shared" si="146"/>
        <v/>
      </c>
      <c r="BJ23" s="47" t="str">
        <f t="shared" si="146"/>
        <v/>
      </c>
      <c r="BK23" s="47" t="str">
        <f t="shared" si="146"/>
        <v/>
      </c>
      <c r="BL23" s="47" t="str">
        <f t="shared" si="146"/>
        <v/>
      </c>
      <c r="BM23" s="47" t="str">
        <f t="shared" si="146"/>
        <v/>
      </c>
      <c r="BN23" s="47" t="str">
        <f t="shared" si="146"/>
        <v/>
      </c>
      <c r="BO23" s="47" t="str">
        <f t="shared" si="146"/>
        <v/>
      </c>
      <c r="BP23" s="47" t="str">
        <f t="shared" si="146"/>
        <v/>
      </c>
      <c r="BQ23" s="47" t="str">
        <f t="shared" si="146"/>
        <v/>
      </c>
      <c r="BR23" s="47" t="str">
        <f t="shared" si="146"/>
        <v/>
      </c>
      <c r="BS23" s="47" t="str">
        <f t="shared" si="146"/>
        <v/>
      </c>
      <c r="BT23" s="47" t="str">
        <f t="shared" si="146"/>
        <v/>
      </c>
      <c r="BU23" s="47" t="str">
        <f t="shared" si="146"/>
        <v/>
      </c>
      <c r="BV23" s="47" t="str">
        <f t="shared" si="146"/>
        <v/>
      </c>
      <c r="BW23" s="47" t="str">
        <f t="shared" si="146"/>
        <v/>
      </c>
      <c r="BX23" s="47" t="str">
        <f t="shared" si="146"/>
        <v/>
      </c>
      <c r="BY23" s="47" t="str">
        <f t="shared" si="146"/>
        <v/>
      </c>
      <c r="BZ23" s="47" t="str">
        <f t="shared" si="146"/>
        <v/>
      </c>
      <c r="CA23" s="47" t="str">
        <f t="shared" si="146"/>
        <v/>
      </c>
      <c r="CB23" s="47" t="str">
        <f t="shared" si="146"/>
        <v/>
      </c>
      <c r="CC23" s="47" t="str">
        <f t="shared" si="146"/>
        <v/>
      </c>
      <c r="CD23" s="47" t="str">
        <f t="shared" si="146"/>
        <v/>
      </c>
      <c r="CE23" s="47" t="str">
        <f t="shared" si="146"/>
        <v/>
      </c>
      <c r="CF23" s="47" t="str">
        <f t="shared" si="146"/>
        <v/>
      </c>
      <c r="CG23" s="47" t="str">
        <f t="shared" si="146"/>
        <v/>
      </c>
      <c r="CH23" s="47" t="str">
        <f t="shared" si="146"/>
        <v/>
      </c>
      <c r="CI23" s="47" t="str">
        <f t="shared" si="146"/>
        <v/>
      </c>
      <c r="CJ23" s="47" t="str">
        <f t="shared" si="146"/>
        <v/>
      </c>
      <c r="CK23" s="47" t="str">
        <f t="shared" si="146"/>
        <v/>
      </c>
      <c r="CL23" s="47" t="str">
        <f t="shared" si="146"/>
        <v/>
      </c>
      <c r="CM23" s="47" t="str">
        <f t="shared" si="146"/>
        <v/>
      </c>
      <c r="CN23" s="47" t="str">
        <f t="shared" si="142"/>
        <v/>
      </c>
      <c r="CO23" s="47" t="str">
        <f t="shared" si="142"/>
        <v/>
      </c>
      <c r="CP23" s="47" t="str">
        <f t="shared" si="142"/>
        <v/>
      </c>
      <c r="CQ23" s="47" t="str">
        <f t="shared" si="142"/>
        <v/>
      </c>
      <c r="CR23" s="47" t="str">
        <f t="shared" si="142"/>
        <v/>
      </c>
      <c r="CS23" s="47" t="str">
        <f t="shared" si="142"/>
        <v/>
      </c>
      <c r="CT23" s="47" t="str">
        <f t="shared" si="142"/>
        <v/>
      </c>
      <c r="CU23" s="47" t="str">
        <f t="shared" si="142"/>
        <v/>
      </c>
      <c r="CV23" s="47" t="str">
        <f t="shared" si="142"/>
        <v/>
      </c>
      <c r="CW23" s="47" t="str">
        <f t="shared" si="142"/>
        <v/>
      </c>
      <c r="CX23" s="47" t="str">
        <f t="shared" si="142"/>
        <v/>
      </c>
      <c r="CY23" s="47" t="str">
        <f t="shared" si="142"/>
        <v/>
      </c>
      <c r="CZ23" s="47" t="str">
        <f t="shared" si="142"/>
        <v/>
      </c>
      <c r="DA23" s="47" t="str">
        <f t="shared" si="142"/>
        <v/>
      </c>
      <c r="DB23" s="47" t="str">
        <f t="shared" si="142"/>
        <v/>
      </c>
      <c r="DC23" s="47" t="str">
        <f t="shared" si="142"/>
        <v/>
      </c>
      <c r="DD23" s="47" t="str">
        <f t="shared" si="142"/>
        <v/>
      </c>
      <c r="DE23" s="47" t="str">
        <f t="shared" si="142"/>
        <v/>
      </c>
      <c r="DF23" s="47" t="str">
        <f t="shared" si="142"/>
        <v/>
      </c>
      <c r="DG23" s="47" t="str">
        <f t="shared" si="142"/>
        <v/>
      </c>
      <c r="DH23" s="47" t="str">
        <f t="shared" si="142"/>
        <v/>
      </c>
      <c r="DI23" s="47" t="str">
        <f t="shared" si="142"/>
        <v/>
      </c>
      <c r="DJ23" s="47" t="str">
        <f t="shared" si="142"/>
        <v/>
      </c>
      <c r="DK23" s="47" t="str">
        <f t="shared" si="142"/>
        <v/>
      </c>
      <c r="DL23" s="47" t="str">
        <f t="shared" si="142"/>
        <v/>
      </c>
      <c r="DM23" s="47" t="str">
        <f t="shared" si="142"/>
        <v/>
      </c>
      <c r="DN23" s="47" t="str">
        <f t="shared" si="142"/>
        <v/>
      </c>
      <c r="DO23" s="47" t="str">
        <f t="shared" si="142"/>
        <v/>
      </c>
      <c r="DP23" s="47" t="str">
        <f t="shared" si="142"/>
        <v/>
      </c>
      <c r="DQ23" s="47" t="str">
        <f t="shared" si="142"/>
        <v/>
      </c>
      <c r="DR23" s="47" t="str">
        <f t="shared" si="142"/>
        <v/>
      </c>
      <c r="DS23" s="47" t="str">
        <f t="shared" si="142"/>
        <v/>
      </c>
      <c r="DT23" s="47" t="str">
        <f t="shared" si="142"/>
        <v/>
      </c>
      <c r="DU23" s="47" t="str">
        <f t="shared" si="142"/>
        <v/>
      </c>
      <c r="DV23" s="47" t="str">
        <f t="shared" si="142"/>
        <v/>
      </c>
      <c r="DW23" s="179" t="str">
        <f t="shared" si="115"/>
        <v/>
      </c>
      <c r="DX23" s="47" t="str">
        <f t="shared" si="5"/>
        <v/>
      </c>
      <c r="DY23" s="47" t="str">
        <f t="shared" si="6"/>
        <v/>
      </c>
      <c r="DZ23" s="47" t="str">
        <f t="shared" si="7"/>
        <v/>
      </c>
      <c r="EA23" s="47" t="str">
        <f t="shared" si="8"/>
        <v/>
      </c>
      <c r="EB23" s="47" t="str">
        <f t="shared" si="9"/>
        <v/>
      </c>
      <c r="EC23" s="47" t="str">
        <f t="shared" si="10"/>
        <v/>
      </c>
      <c r="ED23" s="47" t="str">
        <f t="shared" si="11"/>
        <v/>
      </c>
      <c r="EE23" s="47" t="str">
        <f t="shared" si="12"/>
        <v/>
      </c>
      <c r="EF23" s="47" t="str">
        <f t="shared" si="13"/>
        <v/>
      </c>
      <c r="EG23" s="47" t="str">
        <f t="shared" si="14"/>
        <v/>
      </c>
      <c r="EH23" s="47" t="str">
        <f t="shared" si="15"/>
        <v/>
      </c>
      <c r="EI23" s="47" t="str">
        <f t="shared" si="16"/>
        <v/>
      </c>
      <c r="EJ23" s="47" t="str">
        <f t="shared" si="17"/>
        <v/>
      </c>
      <c r="EK23" s="47" t="str">
        <f t="shared" si="18"/>
        <v/>
      </c>
      <c r="EL23" s="47" t="str">
        <f t="shared" si="19"/>
        <v/>
      </c>
      <c r="EM23" s="47" t="str">
        <f t="shared" si="20"/>
        <v/>
      </c>
      <c r="EN23" s="47" t="str">
        <f t="shared" si="21"/>
        <v/>
      </c>
      <c r="EO23" s="47" t="str">
        <f t="shared" si="22"/>
        <v/>
      </c>
      <c r="EP23" s="47" t="str">
        <f t="shared" si="23"/>
        <v/>
      </c>
      <c r="EQ23" s="47" t="str">
        <f t="shared" si="24"/>
        <v/>
      </c>
      <c r="ER23" s="47" t="str">
        <f t="shared" si="25"/>
        <v/>
      </c>
      <c r="ES23" s="47" t="str">
        <f t="shared" si="26"/>
        <v/>
      </c>
      <c r="ET23" s="47" t="str">
        <f t="shared" si="27"/>
        <v/>
      </c>
      <c r="EU23" s="47" t="str">
        <f t="shared" si="28"/>
        <v/>
      </c>
      <c r="EV23" s="47" t="str">
        <f t="shared" si="29"/>
        <v/>
      </c>
      <c r="EW23" s="47" t="str">
        <f t="shared" si="30"/>
        <v/>
      </c>
      <c r="EX23" s="47" t="str">
        <f t="shared" si="31"/>
        <v/>
      </c>
      <c r="EY23" s="47" t="str">
        <f t="shared" si="32"/>
        <v/>
      </c>
      <c r="EZ23" s="47" t="str">
        <f t="shared" si="33"/>
        <v/>
      </c>
      <c r="FA23" s="47" t="str">
        <f t="shared" si="34"/>
        <v/>
      </c>
      <c r="FB23" s="47" t="str">
        <f t="shared" si="35"/>
        <v/>
      </c>
      <c r="FC23" s="47" t="str">
        <f t="shared" si="36"/>
        <v/>
      </c>
      <c r="FD23" s="47" t="str">
        <f t="shared" si="37"/>
        <v/>
      </c>
      <c r="FE23" s="47" t="str">
        <f t="shared" si="38"/>
        <v/>
      </c>
      <c r="FF23" s="47" t="str">
        <f t="shared" si="39"/>
        <v/>
      </c>
      <c r="FG23" s="47" t="str">
        <f t="shared" si="40"/>
        <v/>
      </c>
      <c r="FH23" s="47" t="str">
        <f t="shared" si="41"/>
        <v/>
      </c>
      <c r="FI23" s="47" t="str">
        <f t="shared" si="42"/>
        <v/>
      </c>
      <c r="FJ23" s="47" t="str">
        <f t="shared" si="43"/>
        <v/>
      </c>
      <c r="FK23" s="47" t="str">
        <f t="shared" si="44"/>
        <v/>
      </c>
      <c r="FL23" s="47" t="str">
        <f t="shared" si="45"/>
        <v/>
      </c>
      <c r="FM23" s="47" t="str">
        <f t="shared" si="46"/>
        <v/>
      </c>
      <c r="FN23" s="47" t="str">
        <f t="shared" si="47"/>
        <v/>
      </c>
      <c r="FO23" s="47" t="str">
        <f t="shared" si="48"/>
        <v/>
      </c>
      <c r="FP23" s="47" t="str">
        <f t="shared" si="49"/>
        <v/>
      </c>
      <c r="FQ23" s="47" t="str">
        <f t="shared" si="50"/>
        <v/>
      </c>
      <c r="FR23" s="47" t="str">
        <f t="shared" si="51"/>
        <v/>
      </c>
      <c r="FS23" s="47" t="str">
        <f t="shared" si="52"/>
        <v/>
      </c>
      <c r="FT23" s="47" t="str">
        <f t="shared" si="53"/>
        <v/>
      </c>
      <c r="FU23" s="47" t="str">
        <f t="shared" si="54"/>
        <v/>
      </c>
      <c r="FV23" s="47" t="str">
        <f t="shared" si="55"/>
        <v/>
      </c>
      <c r="FW23" s="47" t="str">
        <f t="shared" si="56"/>
        <v/>
      </c>
      <c r="FX23" s="47" t="str">
        <f t="shared" si="57"/>
        <v/>
      </c>
      <c r="FY23" s="47" t="str">
        <f t="shared" si="58"/>
        <v/>
      </c>
      <c r="FZ23" s="47" t="str">
        <f t="shared" si="59"/>
        <v/>
      </c>
      <c r="GA23" s="47" t="str">
        <f t="shared" si="60"/>
        <v/>
      </c>
      <c r="GB23" s="47" t="str">
        <f t="shared" si="61"/>
        <v/>
      </c>
      <c r="GC23" s="47" t="str">
        <f t="shared" si="62"/>
        <v/>
      </c>
      <c r="GD23" s="47" t="str">
        <f t="shared" si="63"/>
        <v/>
      </c>
      <c r="GE23" s="47" t="str">
        <f t="shared" si="64"/>
        <v/>
      </c>
      <c r="GF23" s="47" t="str">
        <f t="shared" si="65"/>
        <v/>
      </c>
      <c r="GG23" s="47" t="str">
        <f t="shared" si="66"/>
        <v/>
      </c>
      <c r="GH23" s="47" t="str">
        <f t="shared" si="67"/>
        <v/>
      </c>
      <c r="GI23" s="47" t="str">
        <f t="shared" si="68"/>
        <v/>
      </c>
      <c r="GJ23" s="47" t="str">
        <f t="shared" si="69"/>
        <v/>
      </c>
      <c r="GK23" s="47" t="str">
        <f t="shared" si="70"/>
        <v/>
      </c>
      <c r="GL23" s="47" t="str">
        <f t="shared" si="71"/>
        <v/>
      </c>
      <c r="GM23" s="47" t="str">
        <f t="shared" si="72"/>
        <v/>
      </c>
      <c r="GN23" s="47" t="str">
        <f t="shared" si="73"/>
        <v/>
      </c>
      <c r="GO23" s="47" t="str">
        <f t="shared" si="74"/>
        <v/>
      </c>
      <c r="GP23" s="47" t="str">
        <f t="shared" si="75"/>
        <v/>
      </c>
      <c r="GQ23" s="47" t="str">
        <f t="shared" si="76"/>
        <v/>
      </c>
      <c r="GR23" s="47" t="str">
        <f t="shared" si="77"/>
        <v/>
      </c>
      <c r="GS23" s="47" t="str">
        <f t="shared" si="78"/>
        <v/>
      </c>
      <c r="GT23" s="47" t="str">
        <f t="shared" si="79"/>
        <v/>
      </c>
      <c r="GU23" s="47" t="str">
        <f t="shared" si="80"/>
        <v/>
      </c>
      <c r="GV23" s="47" t="str">
        <f t="shared" si="81"/>
        <v/>
      </c>
      <c r="GW23" s="47" t="str">
        <f t="shared" si="82"/>
        <v/>
      </c>
      <c r="GX23" s="47" t="str">
        <f t="shared" si="83"/>
        <v/>
      </c>
      <c r="GY23" s="47" t="str">
        <f t="shared" si="84"/>
        <v/>
      </c>
      <c r="GZ23" s="47" t="str">
        <f t="shared" si="85"/>
        <v/>
      </c>
      <c r="HA23" s="47" t="str">
        <f t="shared" si="86"/>
        <v/>
      </c>
      <c r="HB23" s="47" t="str">
        <f t="shared" si="87"/>
        <v/>
      </c>
      <c r="HC23" s="47" t="str">
        <f t="shared" si="88"/>
        <v/>
      </c>
      <c r="HD23" s="47" t="str">
        <f t="shared" si="89"/>
        <v/>
      </c>
      <c r="HE23" s="47" t="str">
        <f t="shared" si="90"/>
        <v/>
      </c>
      <c r="HF23" s="47" t="str">
        <f t="shared" si="91"/>
        <v/>
      </c>
      <c r="HG23" s="47" t="str">
        <f t="shared" si="92"/>
        <v/>
      </c>
      <c r="HH23" s="47" t="str">
        <f t="shared" si="93"/>
        <v/>
      </c>
      <c r="HI23" s="47" t="str">
        <f t="shared" si="94"/>
        <v/>
      </c>
      <c r="HJ23" s="47" t="str">
        <f t="shared" si="95"/>
        <v/>
      </c>
      <c r="HK23" s="47" t="str">
        <f t="shared" si="96"/>
        <v/>
      </c>
      <c r="HL23" s="47" t="str">
        <f t="shared" si="97"/>
        <v/>
      </c>
      <c r="HM23" s="47" t="str">
        <f t="shared" si="98"/>
        <v/>
      </c>
      <c r="HN23" s="47" t="str">
        <f t="shared" si="99"/>
        <v/>
      </c>
      <c r="HO23" s="47" t="str">
        <f t="shared" si="100"/>
        <v/>
      </c>
      <c r="HP23" s="47" t="str">
        <f t="shared" si="101"/>
        <v/>
      </c>
      <c r="HQ23" s="47" t="str">
        <f t="shared" si="102"/>
        <v/>
      </c>
      <c r="HR23" s="47" t="str">
        <f t="shared" si="103"/>
        <v/>
      </c>
      <c r="HS23" s="47" t="str">
        <f t="shared" si="104"/>
        <v/>
      </c>
      <c r="HT23" s="165" t="e">
        <f t="shared" si="105"/>
        <v>#N/A</v>
      </c>
      <c r="HU23" s="165" t="e">
        <f t="shared" si="129"/>
        <v>#N/A</v>
      </c>
      <c r="HV23" s="165" t="e">
        <f t="shared" si="129"/>
        <v>#N/A</v>
      </c>
      <c r="HW23" s="165" t="e">
        <f t="shared" si="129"/>
        <v>#N/A</v>
      </c>
      <c r="HX23" s="165" t="e">
        <f t="shared" si="137"/>
        <v>#N/A</v>
      </c>
      <c r="HY23" s="165" t="e">
        <f t="shared" si="137"/>
        <v>#N/A</v>
      </c>
      <c r="HZ23" s="165" t="e">
        <f t="shared" si="137"/>
        <v>#N/A</v>
      </c>
      <c r="IA23" s="165" t="e">
        <f t="shared" si="137"/>
        <v>#N/A</v>
      </c>
      <c r="IB23" s="165" t="e">
        <f t="shared" si="137"/>
        <v>#N/A</v>
      </c>
      <c r="IC23" s="165" t="e">
        <f t="shared" si="137"/>
        <v>#N/A</v>
      </c>
      <c r="ID23" s="165" t="e">
        <f t="shared" si="137"/>
        <v>#N/A</v>
      </c>
      <c r="IE23" s="165" t="e">
        <f t="shared" si="137"/>
        <v>#N/A</v>
      </c>
      <c r="IF23" s="165" t="e">
        <f t="shared" si="137"/>
        <v>#N/A</v>
      </c>
      <c r="IG23" s="165" t="e">
        <f t="shared" si="137"/>
        <v>#N/A</v>
      </c>
      <c r="IH23" s="165" t="e">
        <f t="shared" si="137"/>
        <v>#N/A</v>
      </c>
      <c r="II23" s="165" t="e">
        <f t="shared" si="137"/>
        <v>#N/A</v>
      </c>
      <c r="IJ23" s="165" t="e">
        <f t="shared" si="137"/>
        <v>#N/A</v>
      </c>
      <c r="IK23" s="165" t="e">
        <f t="shared" si="137"/>
        <v>#N/A</v>
      </c>
      <c r="IL23" s="165" t="e">
        <f t="shared" si="137"/>
        <v>#N/A</v>
      </c>
      <c r="IM23" s="165" t="e">
        <f t="shared" si="147"/>
        <v>#N/A</v>
      </c>
      <c r="IN23" s="165" t="e">
        <f t="shared" si="147"/>
        <v>#N/A</v>
      </c>
      <c r="IO23" s="165" t="e">
        <f t="shared" si="147"/>
        <v>#N/A</v>
      </c>
      <c r="IP23" s="165" t="e">
        <f t="shared" si="147"/>
        <v>#N/A</v>
      </c>
      <c r="IQ23" s="165" t="e">
        <f t="shared" si="147"/>
        <v>#N/A</v>
      </c>
      <c r="IR23" s="165" t="e">
        <f t="shared" si="147"/>
        <v>#N/A</v>
      </c>
      <c r="IS23" s="165" t="e">
        <f t="shared" si="147"/>
        <v>#N/A</v>
      </c>
      <c r="IT23" s="165" t="e">
        <f t="shared" si="147"/>
        <v>#N/A</v>
      </c>
      <c r="IU23" s="165" t="e">
        <f t="shared" si="147"/>
        <v>#N/A</v>
      </c>
      <c r="IV23" s="165" t="e">
        <f t="shared" si="147"/>
        <v>#N/A</v>
      </c>
      <c r="IW23" s="165" t="e">
        <f t="shared" si="147"/>
        <v>#N/A</v>
      </c>
      <c r="IX23" s="165" t="e">
        <f t="shared" si="147"/>
        <v>#N/A</v>
      </c>
      <c r="IY23" s="165" t="e">
        <f t="shared" si="147"/>
        <v>#N/A</v>
      </c>
      <c r="IZ23" s="165" t="e">
        <f t="shared" si="147"/>
        <v>#N/A</v>
      </c>
      <c r="JA23" s="165" t="e">
        <f t="shared" si="147"/>
        <v>#N/A</v>
      </c>
      <c r="JB23" s="165" t="e">
        <f t="shared" si="147"/>
        <v>#N/A</v>
      </c>
      <c r="JC23" s="165" t="e">
        <f t="shared" si="147"/>
        <v>#N/A</v>
      </c>
      <c r="JD23" s="165" t="e">
        <f t="shared" si="147"/>
        <v>#N/A</v>
      </c>
      <c r="JE23" s="165" t="e">
        <f t="shared" si="147"/>
        <v>#N/A</v>
      </c>
      <c r="JF23" s="165" t="e">
        <f t="shared" si="147"/>
        <v>#N/A</v>
      </c>
      <c r="JG23" s="165" t="e">
        <f t="shared" si="147"/>
        <v>#N/A</v>
      </c>
      <c r="JH23" s="165" t="e">
        <f t="shared" si="147"/>
        <v>#N/A</v>
      </c>
      <c r="JI23" s="165" t="e">
        <f t="shared" si="147"/>
        <v>#N/A</v>
      </c>
      <c r="JJ23" s="165" t="e">
        <f t="shared" si="147"/>
        <v>#N/A</v>
      </c>
      <c r="JK23" s="165" t="e">
        <f t="shared" si="147"/>
        <v>#N/A</v>
      </c>
      <c r="JL23" s="165" t="e">
        <f t="shared" si="147"/>
        <v>#N/A</v>
      </c>
      <c r="JM23" s="165" t="e">
        <f t="shared" si="147"/>
        <v>#N/A</v>
      </c>
      <c r="JN23" s="165" t="e">
        <f t="shared" si="147"/>
        <v>#N/A</v>
      </c>
      <c r="JO23" s="165" t="e">
        <f t="shared" si="147"/>
        <v>#N/A</v>
      </c>
      <c r="JP23" s="165" t="e">
        <f t="shared" si="147"/>
        <v>#N/A</v>
      </c>
      <c r="JQ23" s="165" t="e">
        <f t="shared" si="143"/>
        <v>#N/A</v>
      </c>
      <c r="JR23" s="165" t="e">
        <f t="shared" si="143"/>
        <v>#N/A</v>
      </c>
      <c r="JS23" s="165" t="e">
        <f t="shared" si="143"/>
        <v>#N/A</v>
      </c>
      <c r="JT23" s="165" t="e">
        <f t="shared" si="143"/>
        <v>#N/A</v>
      </c>
      <c r="JU23" s="165" t="e">
        <f t="shared" si="143"/>
        <v>#N/A</v>
      </c>
      <c r="JV23" s="165" t="e">
        <f t="shared" si="143"/>
        <v>#N/A</v>
      </c>
      <c r="JW23" s="165" t="e">
        <f t="shared" si="143"/>
        <v>#N/A</v>
      </c>
      <c r="JX23" s="165" t="e">
        <f t="shared" si="143"/>
        <v>#N/A</v>
      </c>
      <c r="JY23" s="165" t="e">
        <f t="shared" si="143"/>
        <v>#N/A</v>
      </c>
      <c r="JZ23" s="165" t="e">
        <f t="shared" si="143"/>
        <v>#N/A</v>
      </c>
      <c r="KA23" s="165" t="e">
        <f t="shared" si="143"/>
        <v>#N/A</v>
      </c>
      <c r="KB23" s="165" t="e">
        <f t="shared" si="143"/>
        <v>#N/A</v>
      </c>
      <c r="KC23" s="165" t="e">
        <f t="shared" si="143"/>
        <v>#N/A</v>
      </c>
      <c r="KD23" s="165" t="e">
        <f t="shared" si="143"/>
        <v>#N/A</v>
      </c>
      <c r="KE23" s="165" t="e">
        <f t="shared" si="143"/>
        <v>#N/A</v>
      </c>
      <c r="KF23" s="165" t="e">
        <f t="shared" si="117"/>
        <v>#N/A</v>
      </c>
      <c r="KG23" s="165" t="e">
        <f t="shared" si="130"/>
        <v>#N/A</v>
      </c>
      <c r="KH23" s="165" t="e">
        <f t="shared" si="130"/>
        <v>#N/A</v>
      </c>
      <c r="KI23" s="165" t="e">
        <f t="shared" si="130"/>
        <v>#N/A</v>
      </c>
      <c r="KJ23" s="165" t="e">
        <f t="shared" si="138"/>
        <v>#N/A</v>
      </c>
      <c r="KK23" s="165" t="e">
        <f t="shared" si="138"/>
        <v>#N/A</v>
      </c>
      <c r="KL23" s="165" t="e">
        <f t="shared" si="138"/>
        <v>#N/A</v>
      </c>
      <c r="KM23" s="165" t="e">
        <f t="shared" si="138"/>
        <v>#N/A</v>
      </c>
      <c r="KN23" s="165" t="e">
        <f t="shared" si="138"/>
        <v>#N/A</v>
      </c>
      <c r="KO23" s="165" t="e">
        <f t="shared" si="138"/>
        <v>#N/A</v>
      </c>
      <c r="KP23" s="165" t="e">
        <f t="shared" si="138"/>
        <v>#N/A</v>
      </c>
      <c r="KQ23" s="165" t="e">
        <f t="shared" si="138"/>
        <v>#N/A</v>
      </c>
      <c r="KR23" s="165" t="e">
        <f t="shared" si="138"/>
        <v>#N/A</v>
      </c>
      <c r="KS23" s="165" t="e">
        <f t="shared" si="138"/>
        <v>#N/A</v>
      </c>
      <c r="KT23" s="165" t="e">
        <f t="shared" si="138"/>
        <v>#N/A</v>
      </c>
      <c r="KU23" s="165" t="e">
        <f t="shared" si="138"/>
        <v>#N/A</v>
      </c>
      <c r="KV23" s="165" t="e">
        <f t="shared" si="138"/>
        <v>#N/A</v>
      </c>
      <c r="KW23" s="165" t="e">
        <f t="shared" si="138"/>
        <v>#N/A</v>
      </c>
      <c r="KX23" s="165" t="e">
        <f t="shared" si="138"/>
        <v>#N/A</v>
      </c>
      <c r="KY23" s="165" t="e">
        <f t="shared" si="148"/>
        <v>#N/A</v>
      </c>
      <c r="KZ23" s="165" t="e">
        <f t="shared" si="148"/>
        <v>#N/A</v>
      </c>
      <c r="LA23" s="165" t="e">
        <f t="shared" si="148"/>
        <v>#N/A</v>
      </c>
      <c r="LB23" s="165" t="e">
        <f t="shared" si="148"/>
        <v>#N/A</v>
      </c>
      <c r="LC23" s="165" t="e">
        <f t="shared" si="148"/>
        <v>#N/A</v>
      </c>
      <c r="LD23" s="165" t="e">
        <f t="shared" si="148"/>
        <v>#N/A</v>
      </c>
      <c r="LE23" s="165" t="e">
        <f t="shared" si="148"/>
        <v>#N/A</v>
      </c>
      <c r="LF23" s="165" t="e">
        <f t="shared" si="148"/>
        <v>#N/A</v>
      </c>
      <c r="LG23" s="165" t="e">
        <f t="shared" si="148"/>
        <v>#N/A</v>
      </c>
      <c r="LH23" s="165" t="e">
        <f t="shared" si="148"/>
        <v>#N/A</v>
      </c>
      <c r="LI23" s="165" t="e">
        <f t="shared" si="148"/>
        <v>#N/A</v>
      </c>
      <c r="LJ23" s="165" t="e">
        <f t="shared" si="148"/>
        <v>#N/A</v>
      </c>
      <c r="LK23" s="165" t="e">
        <f t="shared" si="148"/>
        <v>#N/A</v>
      </c>
      <c r="LL23" s="165" t="e">
        <f t="shared" si="148"/>
        <v>#N/A</v>
      </c>
      <c r="LM23" s="165" t="e">
        <f t="shared" si="148"/>
        <v>#N/A</v>
      </c>
      <c r="LN23" s="165" t="e">
        <f t="shared" si="148"/>
        <v>#N/A</v>
      </c>
      <c r="LO23" s="165" t="e">
        <f t="shared" si="148"/>
        <v>#N/A</v>
      </c>
      <c r="LP23" s="165" t="e">
        <f t="shared" si="148"/>
        <v>#N/A</v>
      </c>
      <c r="LQ23" s="165" t="e">
        <f t="shared" si="148"/>
        <v>#N/A</v>
      </c>
      <c r="LR23" s="165" t="e">
        <f t="shared" si="148"/>
        <v>#N/A</v>
      </c>
      <c r="LS23" s="165" t="e">
        <f t="shared" si="148"/>
        <v>#N/A</v>
      </c>
      <c r="LT23" s="165" t="e">
        <f t="shared" si="148"/>
        <v>#N/A</v>
      </c>
      <c r="LU23" s="165" t="e">
        <f t="shared" si="148"/>
        <v>#N/A</v>
      </c>
      <c r="LV23" s="165" t="e">
        <f t="shared" si="148"/>
        <v>#N/A</v>
      </c>
      <c r="LW23" s="165" t="e">
        <f t="shared" si="148"/>
        <v>#N/A</v>
      </c>
      <c r="LX23" s="165" t="e">
        <f t="shared" si="148"/>
        <v>#N/A</v>
      </c>
      <c r="LY23" s="165" t="e">
        <f t="shared" si="148"/>
        <v>#N/A</v>
      </c>
      <c r="LZ23" s="165" t="e">
        <f t="shared" si="148"/>
        <v>#N/A</v>
      </c>
      <c r="MA23" s="165" t="e">
        <f t="shared" si="148"/>
        <v>#N/A</v>
      </c>
      <c r="MB23" s="165" t="e">
        <f t="shared" si="148"/>
        <v>#N/A</v>
      </c>
      <c r="MC23" s="165" t="e">
        <f t="shared" si="144"/>
        <v>#N/A</v>
      </c>
      <c r="MD23" s="165" t="e">
        <f t="shared" si="144"/>
        <v>#N/A</v>
      </c>
      <c r="ME23" s="165" t="e">
        <f t="shared" si="144"/>
        <v>#N/A</v>
      </c>
      <c r="MF23" s="165" t="e">
        <f t="shared" si="144"/>
        <v>#N/A</v>
      </c>
      <c r="MG23" s="165" t="e">
        <f t="shared" si="144"/>
        <v>#N/A</v>
      </c>
      <c r="MH23" s="165" t="e">
        <f t="shared" si="144"/>
        <v>#N/A</v>
      </c>
      <c r="MI23" s="165" t="e">
        <f t="shared" si="144"/>
        <v>#N/A</v>
      </c>
      <c r="MJ23" s="165" t="e">
        <f t="shared" si="144"/>
        <v>#N/A</v>
      </c>
      <c r="MK23" s="165" t="e">
        <f t="shared" si="144"/>
        <v>#N/A</v>
      </c>
      <c r="ML23" s="165" t="e">
        <f t="shared" si="144"/>
        <v>#N/A</v>
      </c>
      <c r="MM23" s="165" t="e">
        <f t="shared" si="144"/>
        <v>#N/A</v>
      </c>
      <c r="MN23" s="165" t="e">
        <f t="shared" si="144"/>
        <v>#N/A</v>
      </c>
      <c r="MO23" s="165" t="e">
        <f t="shared" si="144"/>
        <v>#N/A</v>
      </c>
      <c r="MP23" s="165" t="e">
        <f t="shared" si="144"/>
        <v>#N/A</v>
      </c>
      <c r="MQ23" s="165" t="e">
        <f t="shared" si="144"/>
        <v>#N/A</v>
      </c>
      <c r="MR23" s="165" t="e">
        <f t="shared" si="118"/>
        <v>#N/A</v>
      </c>
      <c r="MS23" s="165" t="e">
        <f t="shared" si="131"/>
        <v>#N/A</v>
      </c>
      <c r="MT23" s="165" t="e">
        <f t="shared" si="131"/>
        <v>#N/A</v>
      </c>
      <c r="MU23" s="165" t="e">
        <f t="shared" si="131"/>
        <v>#N/A</v>
      </c>
      <c r="MV23" s="165" t="e">
        <f t="shared" si="139"/>
        <v>#N/A</v>
      </c>
      <c r="MW23" s="165" t="e">
        <f t="shared" si="139"/>
        <v>#N/A</v>
      </c>
      <c r="MX23" s="165" t="e">
        <f t="shared" si="139"/>
        <v>#N/A</v>
      </c>
      <c r="MY23" s="165" t="e">
        <f t="shared" si="139"/>
        <v>#N/A</v>
      </c>
      <c r="MZ23" s="165" t="e">
        <f t="shared" si="139"/>
        <v>#N/A</v>
      </c>
      <c r="NA23" s="165" t="e">
        <f t="shared" si="139"/>
        <v>#N/A</v>
      </c>
      <c r="NB23" s="165" t="e">
        <f t="shared" si="139"/>
        <v>#N/A</v>
      </c>
      <c r="NC23" s="165" t="e">
        <f t="shared" si="139"/>
        <v>#N/A</v>
      </c>
      <c r="ND23" s="165" t="e">
        <f t="shared" si="139"/>
        <v>#N/A</v>
      </c>
      <c r="NE23" s="165" t="e">
        <f t="shared" si="139"/>
        <v>#N/A</v>
      </c>
      <c r="NF23" s="165" t="e">
        <f t="shared" si="139"/>
        <v>#N/A</v>
      </c>
      <c r="NG23" s="165" t="e">
        <f t="shared" si="139"/>
        <v>#N/A</v>
      </c>
      <c r="NH23" s="165" t="e">
        <f t="shared" si="139"/>
        <v>#N/A</v>
      </c>
      <c r="NI23" s="165" t="e">
        <f t="shared" si="139"/>
        <v>#N/A</v>
      </c>
      <c r="NJ23" s="165" t="e">
        <f t="shared" si="139"/>
        <v>#N/A</v>
      </c>
      <c r="NK23" s="165" t="e">
        <f t="shared" si="149"/>
        <v>#N/A</v>
      </c>
      <c r="NL23" s="165" t="e">
        <f t="shared" si="149"/>
        <v>#N/A</v>
      </c>
      <c r="NM23" s="165" t="e">
        <f t="shared" si="149"/>
        <v>#N/A</v>
      </c>
      <c r="NN23" s="165" t="e">
        <f t="shared" si="149"/>
        <v>#N/A</v>
      </c>
      <c r="NO23" s="165" t="e">
        <f t="shared" si="149"/>
        <v>#N/A</v>
      </c>
      <c r="NP23" s="165" t="e">
        <f t="shared" si="149"/>
        <v>#N/A</v>
      </c>
      <c r="NQ23" s="165" t="e">
        <f t="shared" si="149"/>
        <v>#N/A</v>
      </c>
      <c r="NR23" s="165" t="e">
        <f t="shared" si="149"/>
        <v>#N/A</v>
      </c>
      <c r="NS23" s="165" t="e">
        <f t="shared" si="149"/>
        <v>#N/A</v>
      </c>
      <c r="NT23" s="165" t="e">
        <f t="shared" si="149"/>
        <v>#N/A</v>
      </c>
      <c r="NU23" s="165" t="e">
        <f t="shared" si="149"/>
        <v>#N/A</v>
      </c>
      <c r="NV23" s="165" t="e">
        <f t="shared" si="149"/>
        <v>#N/A</v>
      </c>
      <c r="NW23" s="165" t="e">
        <f t="shared" si="149"/>
        <v>#N/A</v>
      </c>
      <c r="NX23" s="165" t="e">
        <f t="shared" si="149"/>
        <v>#N/A</v>
      </c>
      <c r="NY23" s="165" t="e">
        <f t="shared" si="149"/>
        <v>#N/A</v>
      </c>
      <c r="NZ23" s="165" t="e">
        <f t="shared" si="149"/>
        <v>#N/A</v>
      </c>
      <c r="OA23" s="165" t="e">
        <f t="shared" si="149"/>
        <v>#N/A</v>
      </c>
      <c r="OB23" s="165" t="e">
        <f t="shared" si="149"/>
        <v>#N/A</v>
      </c>
      <c r="OC23" s="165" t="e">
        <f t="shared" si="149"/>
        <v>#N/A</v>
      </c>
      <c r="OD23" s="165" t="e">
        <f t="shared" si="149"/>
        <v>#N/A</v>
      </c>
      <c r="OE23" s="165" t="e">
        <f t="shared" si="149"/>
        <v>#N/A</v>
      </c>
      <c r="OF23" s="165" t="e">
        <f t="shared" si="149"/>
        <v>#N/A</v>
      </c>
      <c r="OG23" s="165" t="e">
        <f t="shared" si="149"/>
        <v>#N/A</v>
      </c>
      <c r="OH23" s="165" t="e">
        <f t="shared" si="149"/>
        <v>#N/A</v>
      </c>
      <c r="OI23" s="165" t="e">
        <f t="shared" si="149"/>
        <v>#N/A</v>
      </c>
      <c r="OJ23" s="165" t="e">
        <f t="shared" si="149"/>
        <v>#N/A</v>
      </c>
      <c r="OK23" s="165" t="e">
        <f t="shared" si="149"/>
        <v>#N/A</v>
      </c>
      <c r="OL23" s="165" t="e">
        <f t="shared" si="149"/>
        <v>#N/A</v>
      </c>
      <c r="OM23" s="165" t="e">
        <f t="shared" si="149"/>
        <v>#N/A</v>
      </c>
      <c r="ON23" s="165" t="e">
        <f t="shared" si="149"/>
        <v>#N/A</v>
      </c>
      <c r="OO23" s="165" t="e">
        <f t="shared" si="145"/>
        <v>#N/A</v>
      </c>
      <c r="OP23" s="165" t="e">
        <f t="shared" si="145"/>
        <v>#N/A</v>
      </c>
      <c r="OQ23" s="165" t="e">
        <f t="shared" si="145"/>
        <v>#N/A</v>
      </c>
      <c r="OR23" s="165" t="e">
        <f t="shared" si="145"/>
        <v>#N/A</v>
      </c>
      <c r="OS23" s="165" t="e">
        <f t="shared" si="145"/>
        <v>#N/A</v>
      </c>
      <c r="OT23" s="165" t="e">
        <f t="shared" si="145"/>
        <v>#N/A</v>
      </c>
      <c r="OU23" s="165" t="e">
        <f t="shared" si="145"/>
        <v>#N/A</v>
      </c>
      <c r="OV23" s="165" t="e">
        <f t="shared" si="145"/>
        <v>#N/A</v>
      </c>
      <c r="OW23" s="165" t="e">
        <f t="shared" si="145"/>
        <v>#N/A</v>
      </c>
      <c r="OX23" s="165" t="e">
        <f t="shared" si="145"/>
        <v>#N/A</v>
      </c>
      <c r="OY23" s="165" t="e">
        <f t="shared" si="145"/>
        <v>#N/A</v>
      </c>
      <c r="OZ23" s="165" t="e">
        <f t="shared" si="145"/>
        <v>#N/A</v>
      </c>
      <c r="PA23" s="165" t="e">
        <f t="shared" si="145"/>
        <v>#N/A</v>
      </c>
      <c r="PB23" s="165" t="e">
        <f t="shared" si="145"/>
        <v>#N/A</v>
      </c>
      <c r="PC23" s="165" t="e">
        <f t="shared" si="145"/>
        <v>#N/A</v>
      </c>
      <c r="PD23" s="165" t="e">
        <f t="shared" si="119"/>
        <v>#N/A</v>
      </c>
      <c r="PE23" s="165" t="e">
        <f t="shared" si="141"/>
        <v>#N/A</v>
      </c>
      <c r="PF23" s="165" t="e">
        <f t="shared" si="141"/>
        <v>#N/A</v>
      </c>
      <c r="PG23" s="165" t="e">
        <f t="shared" si="141"/>
        <v>#N/A</v>
      </c>
      <c r="PH23" s="165" t="e">
        <f t="shared" si="141"/>
        <v>#N/A</v>
      </c>
      <c r="PI23" s="165" t="e">
        <f t="shared" si="141"/>
        <v>#N/A</v>
      </c>
      <c r="PJ23" s="165" t="e">
        <f t="shared" si="141"/>
        <v>#N/A</v>
      </c>
      <c r="PK23" s="165" t="e">
        <f t="shared" si="141"/>
        <v>#N/A</v>
      </c>
      <c r="PL23" s="165" t="e">
        <f t="shared" si="141"/>
        <v>#N/A</v>
      </c>
    </row>
    <row r="24" spans="1:428" hidden="1" x14ac:dyDescent="0.45">
      <c r="A24" s="4">
        <v>21</v>
      </c>
      <c r="B24" s="105"/>
      <c r="C24" s="113"/>
      <c r="D24" s="118" t="str">
        <f t="shared" si="110"/>
        <v/>
      </c>
      <c r="E24" s="91"/>
      <c r="F24" s="118" t="str">
        <f t="shared" si="111"/>
        <v/>
      </c>
      <c r="G24" s="113"/>
      <c r="H24" s="106"/>
      <c r="I24" s="120" t="str">
        <f t="shared" si="0"/>
        <v/>
      </c>
      <c r="J24" s="120" t="str">
        <f t="shared" si="1"/>
        <v/>
      </c>
      <c r="K24" s="71" t="str">
        <f t="shared" si="112"/>
        <v/>
      </c>
      <c r="L24" s="23"/>
      <c r="M24" s="55"/>
      <c r="N24" s="298"/>
      <c r="O24" s="72" t="str">
        <f>IF(AND(D24&gt;0,E24&gt;0,F24&gt;0),IF(ISBLANK(N24),IF(ISBLANK(L24),"",(F24-D24)*VLOOKUP(L24,VLookups!$A$4:$B$13,2,FALSE)),N24),"")</f>
        <v/>
      </c>
      <c r="P24" s="73" t="str">
        <f t="shared" si="2"/>
        <v/>
      </c>
      <c r="Q24" s="91"/>
      <c r="R24" s="265" t="str">
        <f>IF(AND(Q24&gt;0,E24&gt;0,NOT(O24="")),ABS(VLOOKUP($Q$1,VLookups!$A$43:$B$44,2,FALSE)-_xlfn.NORM.DIST(Q24,K24,O24,TRUE)),"")</f>
        <v/>
      </c>
      <c r="S24" s="90" t="str">
        <f>IF(AND($D24&gt;0,$E24&gt;0,$F24&gt;0,NOT(ISBLANK($L24))),_xlfn.NORM.INV(ABS(VLOOKUP($Q$1,VLookups!$A$43:$B$44,2,FALSE)-S$3),$K24,$O24),"")</f>
        <v/>
      </c>
      <c r="T24" s="89" t="str">
        <f>IF(AND($D24&gt;0,$E24&gt;0,$F24&gt;0,NOT(ISBLANK($L24))),_xlfn.NORM.INV(ABS(VLOOKUP($Q$1,VLookups!$A$43:$B$44,2,FALSE)-T$3),$K24,$O24),"")</f>
        <v/>
      </c>
      <c r="U24" s="90" t="str">
        <f>IF(AND($D24&gt;0,$E24&gt;0,$F24&gt;0,NOT(ISBLANK($L24))),_xlfn.NORM.INV(ABS(VLOOKUP($Q$1,VLookups!$A$43:$B$44,2,FALSE)-U$3),$K24,$O24),"")</f>
        <v/>
      </c>
      <c r="V24" s="89" t="str">
        <f>IF(AND($D24&gt;0,$E24&gt;0,$F24&gt;0,NOT(ISBLANK($L24))),_xlfn.NORM.INV(ABS(VLOOKUP($Q$1,VLookups!$A$43:$B$44,2,FALSE)-V$3),$K24,$O24),"")</f>
        <v/>
      </c>
      <c r="W24" s="90" t="str">
        <f>IF(AND($D24&gt;0,$E24&gt;0,$F24&gt;0,NOT(ISBLANK($L24))),_xlfn.NORM.INV(ABS(VLOOKUP($Q$1,VLookups!$A$43:$B$44,2,FALSE)-W$3),$K24,$O24),"")</f>
        <v/>
      </c>
      <c r="X24" s="89" t="str">
        <f>IF(AND($D24&gt;0,$E24&gt;0,$F24&gt;0,NOT(ISBLANK($L24))),_xlfn.NORM.INV(ABS(VLOOKUP($Q$1,VLookups!$A$43:$B$44,2,FALSE)-X$3),$K24,$O24),"")</f>
        <v/>
      </c>
      <c r="Y24" s="5"/>
      <c r="Z24" s="164" t="str">
        <f t="shared" si="113"/>
        <v/>
      </c>
      <c r="AA24" s="47" t="str">
        <f t="shared" si="114"/>
        <v/>
      </c>
      <c r="AB24" s="47" t="str">
        <f t="shared" si="146"/>
        <v/>
      </c>
      <c r="AC24" s="47" t="str">
        <f t="shared" si="146"/>
        <v/>
      </c>
      <c r="AD24" s="47" t="str">
        <f t="shared" si="146"/>
        <v/>
      </c>
      <c r="AE24" s="47" t="str">
        <f t="shared" si="146"/>
        <v/>
      </c>
      <c r="AF24" s="47" t="str">
        <f t="shared" si="146"/>
        <v/>
      </c>
      <c r="AG24" s="47" t="str">
        <f t="shared" si="146"/>
        <v/>
      </c>
      <c r="AH24" s="47" t="str">
        <f t="shared" si="146"/>
        <v/>
      </c>
      <c r="AI24" s="47" t="str">
        <f t="shared" si="146"/>
        <v/>
      </c>
      <c r="AJ24" s="47" t="str">
        <f t="shared" si="146"/>
        <v/>
      </c>
      <c r="AK24" s="47" t="str">
        <f t="shared" si="146"/>
        <v/>
      </c>
      <c r="AL24" s="47" t="str">
        <f t="shared" si="146"/>
        <v/>
      </c>
      <c r="AM24" s="47" t="str">
        <f t="shared" si="146"/>
        <v/>
      </c>
      <c r="AN24" s="47" t="str">
        <f t="shared" si="146"/>
        <v/>
      </c>
      <c r="AO24" s="47" t="str">
        <f t="shared" si="146"/>
        <v/>
      </c>
      <c r="AP24" s="47" t="str">
        <f t="shared" si="146"/>
        <v/>
      </c>
      <c r="AQ24" s="47" t="str">
        <f t="shared" si="146"/>
        <v/>
      </c>
      <c r="AR24" s="47" t="str">
        <f t="shared" si="146"/>
        <v/>
      </c>
      <c r="AS24" s="47" t="str">
        <f t="shared" si="146"/>
        <v/>
      </c>
      <c r="AT24" s="47" t="str">
        <f t="shared" si="146"/>
        <v/>
      </c>
      <c r="AU24" s="47" t="str">
        <f t="shared" si="146"/>
        <v/>
      </c>
      <c r="AV24" s="47" t="str">
        <f t="shared" si="146"/>
        <v/>
      </c>
      <c r="AW24" s="47" t="str">
        <f t="shared" si="146"/>
        <v/>
      </c>
      <c r="AX24" s="47" t="str">
        <f t="shared" si="146"/>
        <v/>
      </c>
      <c r="AY24" s="47" t="str">
        <f t="shared" si="146"/>
        <v/>
      </c>
      <c r="AZ24" s="47" t="str">
        <f t="shared" si="146"/>
        <v/>
      </c>
      <c r="BA24" s="47" t="str">
        <f t="shared" si="146"/>
        <v/>
      </c>
      <c r="BB24" s="47" t="str">
        <f t="shared" si="146"/>
        <v/>
      </c>
      <c r="BC24" s="47" t="str">
        <f t="shared" si="146"/>
        <v/>
      </c>
      <c r="BD24" s="47" t="str">
        <f t="shared" si="146"/>
        <v/>
      </c>
      <c r="BE24" s="47" t="str">
        <f t="shared" si="146"/>
        <v/>
      </c>
      <c r="BF24" s="47" t="str">
        <f t="shared" si="146"/>
        <v/>
      </c>
      <c r="BG24" s="47" t="str">
        <f t="shared" si="146"/>
        <v/>
      </c>
      <c r="BH24" s="47" t="str">
        <f t="shared" si="146"/>
        <v/>
      </c>
      <c r="BI24" s="47" t="str">
        <f t="shared" si="146"/>
        <v/>
      </c>
      <c r="BJ24" s="47" t="str">
        <f t="shared" si="146"/>
        <v/>
      </c>
      <c r="BK24" s="47" t="str">
        <f t="shared" si="146"/>
        <v/>
      </c>
      <c r="BL24" s="47" t="str">
        <f t="shared" si="146"/>
        <v/>
      </c>
      <c r="BM24" s="47" t="str">
        <f t="shared" si="146"/>
        <v/>
      </c>
      <c r="BN24" s="47" t="str">
        <f t="shared" si="146"/>
        <v/>
      </c>
      <c r="BO24" s="47" t="str">
        <f t="shared" si="146"/>
        <v/>
      </c>
      <c r="BP24" s="47" t="str">
        <f t="shared" si="146"/>
        <v/>
      </c>
      <c r="BQ24" s="47" t="str">
        <f t="shared" si="146"/>
        <v/>
      </c>
      <c r="BR24" s="47" t="str">
        <f t="shared" si="146"/>
        <v/>
      </c>
      <c r="BS24" s="47" t="str">
        <f t="shared" si="146"/>
        <v/>
      </c>
      <c r="BT24" s="47" t="str">
        <f t="shared" si="146"/>
        <v/>
      </c>
      <c r="BU24" s="47" t="str">
        <f t="shared" si="146"/>
        <v/>
      </c>
      <c r="BV24" s="47" t="str">
        <f t="shared" si="146"/>
        <v/>
      </c>
      <c r="BW24" s="47" t="str">
        <f t="shared" si="146"/>
        <v/>
      </c>
      <c r="BX24" s="47" t="str">
        <f t="shared" si="146"/>
        <v/>
      </c>
      <c r="BY24" s="47" t="str">
        <f t="shared" si="146"/>
        <v/>
      </c>
      <c r="BZ24" s="47" t="str">
        <f t="shared" si="146"/>
        <v/>
      </c>
      <c r="CA24" s="47" t="str">
        <f t="shared" si="146"/>
        <v/>
      </c>
      <c r="CB24" s="47" t="str">
        <f t="shared" si="146"/>
        <v/>
      </c>
      <c r="CC24" s="47" t="str">
        <f t="shared" si="146"/>
        <v/>
      </c>
      <c r="CD24" s="47" t="str">
        <f t="shared" si="146"/>
        <v/>
      </c>
      <c r="CE24" s="47" t="str">
        <f t="shared" si="146"/>
        <v/>
      </c>
      <c r="CF24" s="47" t="str">
        <f t="shared" si="146"/>
        <v/>
      </c>
      <c r="CG24" s="47" t="str">
        <f t="shared" si="146"/>
        <v/>
      </c>
      <c r="CH24" s="47" t="str">
        <f t="shared" si="146"/>
        <v/>
      </c>
      <c r="CI24" s="47" t="str">
        <f t="shared" si="146"/>
        <v/>
      </c>
      <c r="CJ24" s="47" t="str">
        <f t="shared" si="146"/>
        <v/>
      </c>
      <c r="CK24" s="47" t="str">
        <f t="shared" si="146"/>
        <v/>
      </c>
      <c r="CL24" s="47" t="str">
        <f t="shared" si="146"/>
        <v/>
      </c>
      <c r="CM24" s="47" t="str">
        <f t="shared" si="146"/>
        <v/>
      </c>
      <c r="CN24" s="47" t="str">
        <f t="shared" si="142"/>
        <v/>
      </c>
      <c r="CO24" s="47" t="str">
        <f t="shared" si="142"/>
        <v/>
      </c>
      <c r="CP24" s="47" t="str">
        <f t="shared" si="142"/>
        <v/>
      </c>
      <c r="CQ24" s="47" t="str">
        <f t="shared" si="142"/>
        <v/>
      </c>
      <c r="CR24" s="47" t="str">
        <f t="shared" si="142"/>
        <v/>
      </c>
      <c r="CS24" s="47" t="str">
        <f t="shared" si="142"/>
        <v/>
      </c>
      <c r="CT24" s="47" t="str">
        <f t="shared" si="142"/>
        <v/>
      </c>
      <c r="CU24" s="47" t="str">
        <f t="shared" si="142"/>
        <v/>
      </c>
      <c r="CV24" s="47" t="str">
        <f t="shared" si="142"/>
        <v/>
      </c>
      <c r="CW24" s="47" t="str">
        <f t="shared" si="142"/>
        <v/>
      </c>
      <c r="CX24" s="47" t="str">
        <f t="shared" si="142"/>
        <v/>
      </c>
      <c r="CY24" s="47" t="str">
        <f t="shared" si="142"/>
        <v/>
      </c>
      <c r="CZ24" s="47" t="str">
        <f t="shared" si="142"/>
        <v/>
      </c>
      <c r="DA24" s="47" t="str">
        <f t="shared" si="142"/>
        <v/>
      </c>
      <c r="DB24" s="47" t="str">
        <f t="shared" si="142"/>
        <v/>
      </c>
      <c r="DC24" s="47" t="str">
        <f t="shared" si="142"/>
        <v/>
      </c>
      <c r="DD24" s="47" t="str">
        <f t="shared" si="142"/>
        <v/>
      </c>
      <c r="DE24" s="47" t="str">
        <f t="shared" si="142"/>
        <v/>
      </c>
      <c r="DF24" s="47" t="str">
        <f t="shared" si="142"/>
        <v/>
      </c>
      <c r="DG24" s="47" t="str">
        <f t="shared" si="142"/>
        <v/>
      </c>
      <c r="DH24" s="47" t="str">
        <f t="shared" si="142"/>
        <v/>
      </c>
      <c r="DI24" s="47" t="str">
        <f t="shared" si="142"/>
        <v/>
      </c>
      <c r="DJ24" s="47" t="str">
        <f t="shared" si="142"/>
        <v/>
      </c>
      <c r="DK24" s="47" t="str">
        <f t="shared" si="142"/>
        <v/>
      </c>
      <c r="DL24" s="47" t="str">
        <f t="shared" si="142"/>
        <v/>
      </c>
      <c r="DM24" s="47" t="str">
        <f t="shared" si="142"/>
        <v/>
      </c>
      <c r="DN24" s="47" t="str">
        <f t="shared" si="142"/>
        <v/>
      </c>
      <c r="DO24" s="47" t="str">
        <f t="shared" si="142"/>
        <v/>
      </c>
      <c r="DP24" s="47" t="str">
        <f t="shared" si="142"/>
        <v/>
      </c>
      <c r="DQ24" s="47" t="str">
        <f t="shared" si="142"/>
        <v/>
      </c>
      <c r="DR24" s="47" t="str">
        <f t="shared" si="142"/>
        <v/>
      </c>
      <c r="DS24" s="47" t="str">
        <f t="shared" si="142"/>
        <v/>
      </c>
      <c r="DT24" s="47" t="str">
        <f t="shared" si="142"/>
        <v/>
      </c>
      <c r="DU24" s="47" t="str">
        <f t="shared" si="142"/>
        <v/>
      </c>
      <c r="DV24" s="47" t="str">
        <f t="shared" si="142"/>
        <v/>
      </c>
      <c r="DW24" s="179" t="str">
        <f t="shared" si="115"/>
        <v/>
      </c>
      <c r="DX24" s="47" t="str">
        <f t="shared" si="5"/>
        <v/>
      </c>
      <c r="DY24" s="47" t="str">
        <f t="shared" si="6"/>
        <v/>
      </c>
      <c r="DZ24" s="47" t="str">
        <f t="shared" si="7"/>
        <v/>
      </c>
      <c r="EA24" s="47" t="str">
        <f t="shared" si="8"/>
        <v/>
      </c>
      <c r="EB24" s="47" t="str">
        <f t="shared" si="9"/>
        <v/>
      </c>
      <c r="EC24" s="47" t="str">
        <f t="shared" si="10"/>
        <v/>
      </c>
      <c r="ED24" s="47" t="str">
        <f t="shared" si="11"/>
        <v/>
      </c>
      <c r="EE24" s="47" t="str">
        <f t="shared" si="12"/>
        <v/>
      </c>
      <c r="EF24" s="47" t="str">
        <f t="shared" si="13"/>
        <v/>
      </c>
      <c r="EG24" s="47" t="str">
        <f t="shared" si="14"/>
        <v/>
      </c>
      <c r="EH24" s="47" t="str">
        <f t="shared" si="15"/>
        <v/>
      </c>
      <c r="EI24" s="47" t="str">
        <f t="shared" si="16"/>
        <v/>
      </c>
      <c r="EJ24" s="47" t="str">
        <f t="shared" si="17"/>
        <v/>
      </c>
      <c r="EK24" s="47" t="str">
        <f t="shared" si="18"/>
        <v/>
      </c>
      <c r="EL24" s="47" t="str">
        <f t="shared" si="19"/>
        <v/>
      </c>
      <c r="EM24" s="47" t="str">
        <f t="shared" si="20"/>
        <v/>
      </c>
      <c r="EN24" s="47" t="str">
        <f t="shared" si="21"/>
        <v/>
      </c>
      <c r="EO24" s="47" t="str">
        <f t="shared" si="22"/>
        <v/>
      </c>
      <c r="EP24" s="47" t="str">
        <f t="shared" si="23"/>
        <v/>
      </c>
      <c r="EQ24" s="47" t="str">
        <f t="shared" si="24"/>
        <v/>
      </c>
      <c r="ER24" s="47" t="str">
        <f t="shared" si="25"/>
        <v/>
      </c>
      <c r="ES24" s="47" t="str">
        <f t="shared" si="26"/>
        <v/>
      </c>
      <c r="ET24" s="47" t="str">
        <f t="shared" si="27"/>
        <v/>
      </c>
      <c r="EU24" s="47" t="str">
        <f t="shared" si="28"/>
        <v/>
      </c>
      <c r="EV24" s="47" t="str">
        <f t="shared" si="29"/>
        <v/>
      </c>
      <c r="EW24" s="47" t="str">
        <f t="shared" si="30"/>
        <v/>
      </c>
      <c r="EX24" s="47" t="str">
        <f t="shared" si="31"/>
        <v/>
      </c>
      <c r="EY24" s="47" t="str">
        <f t="shared" si="32"/>
        <v/>
      </c>
      <c r="EZ24" s="47" t="str">
        <f t="shared" si="33"/>
        <v/>
      </c>
      <c r="FA24" s="47" t="str">
        <f t="shared" si="34"/>
        <v/>
      </c>
      <c r="FB24" s="47" t="str">
        <f t="shared" si="35"/>
        <v/>
      </c>
      <c r="FC24" s="47" t="str">
        <f t="shared" si="36"/>
        <v/>
      </c>
      <c r="FD24" s="47" t="str">
        <f t="shared" si="37"/>
        <v/>
      </c>
      <c r="FE24" s="47" t="str">
        <f t="shared" si="38"/>
        <v/>
      </c>
      <c r="FF24" s="47" t="str">
        <f t="shared" si="39"/>
        <v/>
      </c>
      <c r="FG24" s="47" t="str">
        <f t="shared" si="40"/>
        <v/>
      </c>
      <c r="FH24" s="47" t="str">
        <f t="shared" si="41"/>
        <v/>
      </c>
      <c r="FI24" s="47" t="str">
        <f t="shared" si="42"/>
        <v/>
      </c>
      <c r="FJ24" s="47" t="str">
        <f t="shared" si="43"/>
        <v/>
      </c>
      <c r="FK24" s="47" t="str">
        <f t="shared" si="44"/>
        <v/>
      </c>
      <c r="FL24" s="47" t="str">
        <f t="shared" si="45"/>
        <v/>
      </c>
      <c r="FM24" s="47" t="str">
        <f t="shared" si="46"/>
        <v/>
      </c>
      <c r="FN24" s="47" t="str">
        <f t="shared" si="47"/>
        <v/>
      </c>
      <c r="FO24" s="47" t="str">
        <f t="shared" si="48"/>
        <v/>
      </c>
      <c r="FP24" s="47" t="str">
        <f t="shared" si="49"/>
        <v/>
      </c>
      <c r="FQ24" s="47" t="str">
        <f t="shared" si="50"/>
        <v/>
      </c>
      <c r="FR24" s="47" t="str">
        <f t="shared" si="51"/>
        <v/>
      </c>
      <c r="FS24" s="47" t="str">
        <f t="shared" si="52"/>
        <v/>
      </c>
      <c r="FT24" s="47" t="str">
        <f t="shared" si="53"/>
        <v/>
      </c>
      <c r="FU24" s="47" t="str">
        <f t="shared" si="54"/>
        <v/>
      </c>
      <c r="FV24" s="47" t="str">
        <f t="shared" si="55"/>
        <v/>
      </c>
      <c r="FW24" s="47" t="str">
        <f t="shared" si="56"/>
        <v/>
      </c>
      <c r="FX24" s="47" t="str">
        <f t="shared" si="57"/>
        <v/>
      </c>
      <c r="FY24" s="47" t="str">
        <f t="shared" si="58"/>
        <v/>
      </c>
      <c r="FZ24" s="47" t="str">
        <f t="shared" si="59"/>
        <v/>
      </c>
      <c r="GA24" s="47" t="str">
        <f t="shared" si="60"/>
        <v/>
      </c>
      <c r="GB24" s="47" t="str">
        <f t="shared" si="61"/>
        <v/>
      </c>
      <c r="GC24" s="47" t="str">
        <f t="shared" si="62"/>
        <v/>
      </c>
      <c r="GD24" s="47" t="str">
        <f t="shared" si="63"/>
        <v/>
      </c>
      <c r="GE24" s="47" t="str">
        <f t="shared" si="64"/>
        <v/>
      </c>
      <c r="GF24" s="47" t="str">
        <f t="shared" si="65"/>
        <v/>
      </c>
      <c r="GG24" s="47" t="str">
        <f t="shared" si="66"/>
        <v/>
      </c>
      <c r="GH24" s="47" t="str">
        <f t="shared" si="67"/>
        <v/>
      </c>
      <c r="GI24" s="47" t="str">
        <f t="shared" si="68"/>
        <v/>
      </c>
      <c r="GJ24" s="47" t="str">
        <f t="shared" si="69"/>
        <v/>
      </c>
      <c r="GK24" s="47" t="str">
        <f t="shared" si="70"/>
        <v/>
      </c>
      <c r="GL24" s="47" t="str">
        <f t="shared" si="71"/>
        <v/>
      </c>
      <c r="GM24" s="47" t="str">
        <f t="shared" si="72"/>
        <v/>
      </c>
      <c r="GN24" s="47" t="str">
        <f t="shared" si="73"/>
        <v/>
      </c>
      <c r="GO24" s="47" t="str">
        <f t="shared" si="74"/>
        <v/>
      </c>
      <c r="GP24" s="47" t="str">
        <f t="shared" si="75"/>
        <v/>
      </c>
      <c r="GQ24" s="47" t="str">
        <f t="shared" si="76"/>
        <v/>
      </c>
      <c r="GR24" s="47" t="str">
        <f t="shared" si="77"/>
        <v/>
      </c>
      <c r="GS24" s="47" t="str">
        <f t="shared" si="78"/>
        <v/>
      </c>
      <c r="GT24" s="47" t="str">
        <f t="shared" si="79"/>
        <v/>
      </c>
      <c r="GU24" s="47" t="str">
        <f t="shared" si="80"/>
        <v/>
      </c>
      <c r="GV24" s="47" t="str">
        <f t="shared" si="81"/>
        <v/>
      </c>
      <c r="GW24" s="47" t="str">
        <f t="shared" si="82"/>
        <v/>
      </c>
      <c r="GX24" s="47" t="str">
        <f t="shared" si="83"/>
        <v/>
      </c>
      <c r="GY24" s="47" t="str">
        <f t="shared" si="84"/>
        <v/>
      </c>
      <c r="GZ24" s="47" t="str">
        <f t="shared" si="85"/>
        <v/>
      </c>
      <c r="HA24" s="47" t="str">
        <f t="shared" si="86"/>
        <v/>
      </c>
      <c r="HB24" s="47" t="str">
        <f t="shared" si="87"/>
        <v/>
      </c>
      <c r="HC24" s="47" t="str">
        <f t="shared" si="88"/>
        <v/>
      </c>
      <c r="HD24" s="47" t="str">
        <f t="shared" si="89"/>
        <v/>
      </c>
      <c r="HE24" s="47" t="str">
        <f t="shared" si="90"/>
        <v/>
      </c>
      <c r="HF24" s="47" t="str">
        <f t="shared" si="91"/>
        <v/>
      </c>
      <c r="HG24" s="47" t="str">
        <f t="shared" si="92"/>
        <v/>
      </c>
      <c r="HH24" s="47" t="str">
        <f t="shared" si="93"/>
        <v/>
      </c>
      <c r="HI24" s="47" t="str">
        <f t="shared" si="94"/>
        <v/>
      </c>
      <c r="HJ24" s="47" t="str">
        <f t="shared" si="95"/>
        <v/>
      </c>
      <c r="HK24" s="47" t="str">
        <f t="shared" si="96"/>
        <v/>
      </c>
      <c r="HL24" s="47" t="str">
        <f t="shared" si="97"/>
        <v/>
      </c>
      <c r="HM24" s="47" t="str">
        <f t="shared" si="98"/>
        <v/>
      </c>
      <c r="HN24" s="47" t="str">
        <f t="shared" si="99"/>
        <v/>
      </c>
      <c r="HO24" s="47" t="str">
        <f t="shared" si="100"/>
        <v/>
      </c>
      <c r="HP24" s="47" t="str">
        <f t="shared" si="101"/>
        <v/>
      </c>
      <c r="HQ24" s="47" t="str">
        <f t="shared" si="102"/>
        <v/>
      </c>
      <c r="HR24" s="47" t="str">
        <f t="shared" si="103"/>
        <v/>
      </c>
      <c r="HS24" s="47" t="str">
        <f t="shared" si="104"/>
        <v/>
      </c>
      <c r="HT24" s="165" t="e">
        <f t="shared" si="105"/>
        <v>#N/A</v>
      </c>
      <c r="HU24" s="165" t="e">
        <f t="shared" si="129"/>
        <v>#N/A</v>
      </c>
      <c r="HV24" s="165" t="e">
        <f t="shared" si="129"/>
        <v>#N/A</v>
      </c>
      <c r="HW24" s="165" t="e">
        <f t="shared" si="129"/>
        <v>#N/A</v>
      </c>
      <c r="HX24" s="165" t="e">
        <f t="shared" si="137"/>
        <v>#N/A</v>
      </c>
      <c r="HY24" s="165" t="e">
        <f t="shared" si="137"/>
        <v>#N/A</v>
      </c>
      <c r="HZ24" s="165" t="e">
        <f t="shared" si="137"/>
        <v>#N/A</v>
      </c>
      <c r="IA24" s="165" t="e">
        <f t="shared" si="137"/>
        <v>#N/A</v>
      </c>
      <c r="IB24" s="165" t="e">
        <f t="shared" si="137"/>
        <v>#N/A</v>
      </c>
      <c r="IC24" s="165" t="e">
        <f t="shared" si="137"/>
        <v>#N/A</v>
      </c>
      <c r="ID24" s="165" t="e">
        <f t="shared" si="137"/>
        <v>#N/A</v>
      </c>
      <c r="IE24" s="165" t="e">
        <f t="shared" si="137"/>
        <v>#N/A</v>
      </c>
      <c r="IF24" s="165" t="e">
        <f t="shared" si="137"/>
        <v>#N/A</v>
      </c>
      <c r="IG24" s="165" t="e">
        <f t="shared" si="137"/>
        <v>#N/A</v>
      </c>
      <c r="IH24" s="165" t="e">
        <f t="shared" si="137"/>
        <v>#N/A</v>
      </c>
      <c r="II24" s="165" t="e">
        <f t="shared" si="137"/>
        <v>#N/A</v>
      </c>
      <c r="IJ24" s="165" t="e">
        <f t="shared" si="137"/>
        <v>#N/A</v>
      </c>
      <c r="IK24" s="165" t="e">
        <f t="shared" si="137"/>
        <v>#N/A</v>
      </c>
      <c r="IL24" s="165" t="e">
        <f t="shared" si="137"/>
        <v>#N/A</v>
      </c>
      <c r="IM24" s="165" t="e">
        <f t="shared" si="147"/>
        <v>#N/A</v>
      </c>
      <c r="IN24" s="165" t="e">
        <f t="shared" si="147"/>
        <v>#N/A</v>
      </c>
      <c r="IO24" s="165" t="e">
        <f t="shared" si="147"/>
        <v>#N/A</v>
      </c>
      <c r="IP24" s="165" t="e">
        <f t="shared" si="147"/>
        <v>#N/A</v>
      </c>
      <c r="IQ24" s="165" t="e">
        <f t="shared" si="147"/>
        <v>#N/A</v>
      </c>
      <c r="IR24" s="165" t="e">
        <f t="shared" si="147"/>
        <v>#N/A</v>
      </c>
      <c r="IS24" s="165" t="e">
        <f t="shared" si="147"/>
        <v>#N/A</v>
      </c>
      <c r="IT24" s="165" t="e">
        <f t="shared" si="147"/>
        <v>#N/A</v>
      </c>
      <c r="IU24" s="165" t="e">
        <f t="shared" si="147"/>
        <v>#N/A</v>
      </c>
      <c r="IV24" s="165" t="e">
        <f t="shared" si="147"/>
        <v>#N/A</v>
      </c>
      <c r="IW24" s="165" t="e">
        <f t="shared" si="147"/>
        <v>#N/A</v>
      </c>
      <c r="IX24" s="165" t="e">
        <f t="shared" si="147"/>
        <v>#N/A</v>
      </c>
      <c r="IY24" s="165" t="e">
        <f t="shared" si="147"/>
        <v>#N/A</v>
      </c>
      <c r="IZ24" s="165" t="e">
        <f t="shared" si="147"/>
        <v>#N/A</v>
      </c>
      <c r="JA24" s="165" t="e">
        <f t="shared" si="147"/>
        <v>#N/A</v>
      </c>
      <c r="JB24" s="165" t="e">
        <f t="shared" si="147"/>
        <v>#N/A</v>
      </c>
      <c r="JC24" s="165" t="e">
        <f t="shared" si="147"/>
        <v>#N/A</v>
      </c>
      <c r="JD24" s="165" t="e">
        <f t="shared" si="147"/>
        <v>#N/A</v>
      </c>
      <c r="JE24" s="165" t="e">
        <f t="shared" si="147"/>
        <v>#N/A</v>
      </c>
      <c r="JF24" s="165" t="e">
        <f t="shared" si="147"/>
        <v>#N/A</v>
      </c>
      <c r="JG24" s="165" t="e">
        <f t="shared" si="147"/>
        <v>#N/A</v>
      </c>
      <c r="JH24" s="165" t="e">
        <f t="shared" si="147"/>
        <v>#N/A</v>
      </c>
      <c r="JI24" s="165" t="e">
        <f t="shared" si="147"/>
        <v>#N/A</v>
      </c>
      <c r="JJ24" s="165" t="e">
        <f t="shared" si="147"/>
        <v>#N/A</v>
      </c>
      <c r="JK24" s="165" t="e">
        <f t="shared" si="147"/>
        <v>#N/A</v>
      </c>
      <c r="JL24" s="165" t="e">
        <f t="shared" si="147"/>
        <v>#N/A</v>
      </c>
      <c r="JM24" s="165" t="e">
        <f t="shared" si="147"/>
        <v>#N/A</v>
      </c>
      <c r="JN24" s="165" t="e">
        <f t="shared" si="147"/>
        <v>#N/A</v>
      </c>
      <c r="JO24" s="165" t="e">
        <f t="shared" si="147"/>
        <v>#N/A</v>
      </c>
      <c r="JP24" s="165" t="e">
        <f t="shared" si="147"/>
        <v>#N/A</v>
      </c>
      <c r="JQ24" s="165" t="e">
        <f t="shared" si="143"/>
        <v>#N/A</v>
      </c>
      <c r="JR24" s="165" t="e">
        <f t="shared" si="143"/>
        <v>#N/A</v>
      </c>
      <c r="JS24" s="165" t="e">
        <f t="shared" si="143"/>
        <v>#N/A</v>
      </c>
      <c r="JT24" s="165" t="e">
        <f t="shared" si="143"/>
        <v>#N/A</v>
      </c>
      <c r="JU24" s="165" t="e">
        <f t="shared" si="143"/>
        <v>#N/A</v>
      </c>
      <c r="JV24" s="165" t="e">
        <f t="shared" si="143"/>
        <v>#N/A</v>
      </c>
      <c r="JW24" s="165" t="e">
        <f t="shared" si="143"/>
        <v>#N/A</v>
      </c>
      <c r="JX24" s="165" t="e">
        <f t="shared" si="143"/>
        <v>#N/A</v>
      </c>
      <c r="JY24" s="165" t="e">
        <f t="shared" si="143"/>
        <v>#N/A</v>
      </c>
      <c r="JZ24" s="165" t="e">
        <f t="shared" si="143"/>
        <v>#N/A</v>
      </c>
      <c r="KA24" s="165" t="e">
        <f t="shared" si="143"/>
        <v>#N/A</v>
      </c>
      <c r="KB24" s="165" t="e">
        <f t="shared" si="143"/>
        <v>#N/A</v>
      </c>
      <c r="KC24" s="165" t="e">
        <f t="shared" si="143"/>
        <v>#N/A</v>
      </c>
      <c r="KD24" s="165" t="e">
        <f t="shared" si="143"/>
        <v>#N/A</v>
      </c>
      <c r="KE24" s="165" t="e">
        <f t="shared" si="143"/>
        <v>#N/A</v>
      </c>
      <c r="KF24" s="165" t="e">
        <f t="shared" si="117"/>
        <v>#N/A</v>
      </c>
      <c r="KG24" s="165" t="e">
        <f t="shared" si="130"/>
        <v>#N/A</v>
      </c>
      <c r="KH24" s="165" t="e">
        <f t="shared" si="130"/>
        <v>#N/A</v>
      </c>
      <c r="KI24" s="165" t="e">
        <f t="shared" si="130"/>
        <v>#N/A</v>
      </c>
      <c r="KJ24" s="165" t="e">
        <f t="shared" si="138"/>
        <v>#N/A</v>
      </c>
      <c r="KK24" s="165" t="e">
        <f t="shared" si="138"/>
        <v>#N/A</v>
      </c>
      <c r="KL24" s="165" t="e">
        <f t="shared" si="138"/>
        <v>#N/A</v>
      </c>
      <c r="KM24" s="165" t="e">
        <f t="shared" si="138"/>
        <v>#N/A</v>
      </c>
      <c r="KN24" s="165" t="e">
        <f t="shared" si="138"/>
        <v>#N/A</v>
      </c>
      <c r="KO24" s="165" t="e">
        <f t="shared" si="138"/>
        <v>#N/A</v>
      </c>
      <c r="KP24" s="165" t="e">
        <f t="shared" si="138"/>
        <v>#N/A</v>
      </c>
      <c r="KQ24" s="165" t="e">
        <f t="shared" si="138"/>
        <v>#N/A</v>
      </c>
      <c r="KR24" s="165" t="e">
        <f t="shared" si="138"/>
        <v>#N/A</v>
      </c>
      <c r="KS24" s="165" t="e">
        <f t="shared" si="138"/>
        <v>#N/A</v>
      </c>
      <c r="KT24" s="165" t="e">
        <f t="shared" si="138"/>
        <v>#N/A</v>
      </c>
      <c r="KU24" s="165" t="e">
        <f t="shared" si="138"/>
        <v>#N/A</v>
      </c>
      <c r="KV24" s="165" t="e">
        <f t="shared" si="138"/>
        <v>#N/A</v>
      </c>
      <c r="KW24" s="165" t="e">
        <f t="shared" si="138"/>
        <v>#N/A</v>
      </c>
      <c r="KX24" s="165" t="e">
        <f t="shared" si="138"/>
        <v>#N/A</v>
      </c>
      <c r="KY24" s="165" t="e">
        <f t="shared" si="148"/>
        <v>#N/A</v>
      </c>
      <c r="KZ24" s="165" t="e">
        <f t="shared" si="148"/>
        <v>#N/A</v>
      </c>
      <c r="LA24" s="165" t="e">
        <f t="shared" si="148"/>
        <v>#N/A</v>
      </c>
      <c r="LB24" s="165" t="e">
        <f t="shared" si="148"/>
        <v>#N/A</v>
      </c>
      <c r="LC24" s="165" t="e">
        <f t="shared" si="148"/>
        <v>#N/A</v>
      </c>
      <c r="LD24" s="165" t="e">
        <f t="shared" si="148"/>
        <v>#N/A</v>
      </c>
      <c r="LE24" s="165" t="e">
        <f t="shared" si="148"/>
        <v>#N/A</v>
      </c>
      <c r="LF24" s="165" t="e">
        <f t="shared" si="148"/>
        <v>#N/A</v>
      </c>
      <c r="LG24" s="165" t="e">
        <f t="shared" si="148"/>
        <v>#N/A</v>
      </c>
      <c r="LH24" s="165" t="e">
        <f t="shared" si="148"/>
        <v>#N/A</v>
      </c>
      <c r="LI24" s="165" t="e">
        <f t="shared" si="148"/>
        <v>#N/A</v>
      </c>
      <c r="LJ24" s="165" t="e">
        <f t="shared" si="148"/>
        <v>#N/A</v>
      </c>
      <c r="LK24" s="165" t="e">
        <f t="shared" si="148"/>
        <v>#N/A</v>
      </c>
      <c r="LL24" s="165" t="e">
        <f t="shared" si="148"/>
        <v>#N/A</v>
      </c>
      <c r="LM24" s="165" t="e">
        <f t="shared" si="148"/>
        <v>#N/A</v>
      </c>
      <c r="LN24" s="165" t="e">
        <f t="shared" si="148"/>
        <v>#N/A</v>
      </c>
      <c r="LO24" s="165" t="e">
        <f t="shared" si="148"/>
        <v>#N/A</v>
      </c>
      <c r="LP24" s="165" t="e">
        <f t="shared" si="148"/>
        <v>#N/A</v>
      </c>
      <c r="LQ24" s="165" t="e">
        <f t="shared" si="148"/>
        <v>#N/A</v>
      </c>
      <c r="LR24" s="165" t="e">
        <f t="shared" si="148"/>
        <v>#N/A</v>
      </c>
      <c r="LS24" s="165" t="e">
        <f t="shared" si="148"/>
        <v>#N/A</v>
      </c>
      <c r="LT24" s="165" t="e">
        <f t="shared" si="148"/>
        <v>#N/A</v>
      </c>
      <c r="LU24" s="165" t="e">
        <f t="shared" si="148"/>
        <v>#N/A</v>
      </c>
      <c r="LV24" s="165" t="e">
        <f t="shared" si="148"/>
        <v>#N/A</v>
      </c>
      <c r="LW24" s="165" t="e">
        <f t="shared" si="148"/>
        <v>#N/A</v>
      </c>
      <c r="LX24" s="165" t="e">
        <f t="shared" si="148"/>
        <v>#N/A</v>
      </c>
      <c r="LY24" s="165" t="e">
        <f t="shared" si="148"/>
        <v>#N/A</v>
      </c>
      <c r="LZ24" s="165" t="e">
        <f t="shared" si="148"/>
        <v>#N/A</v>
      </c>
      <c r="MA24" s="165" t="e">
        <f t="shared" si="148"/>
        <v>#N/A</v>
      </c>
      <c r="MB24" s="165" t="e">
        <f t="shared" si="148"/>
        <v>#N/A</v>
      </c>
      <c r="MC24" s="165" t="e">
        <f t="shared" si="144"/>
        <v>#N/A</v>
      </c>
      <c r="MD24" s="165" t="e">
        <f t="shared" si="144"/>
        <v>#N/A</v>
      </c>
      <c r="ME24" s="165" t="e">
        <f t="shared" si="144"/>
        <v>#N/A</v>
      </c>
      <c r="MF24" s="165" t="e">
        <f t="shared" si="144"/>
        <v>#N/A</v>
      </c>
      <c r="MG24" s="165" t="e">
        <f t="shared" si="144"/>
        <v>#N/A</v>
      </c>
      <c r="MH24" s="165" t="e">
        <f t="shared" si="144"/>
        <v>#N/A</v>
      </c>
      <c r="MI24" s="165" t="e">
        <f t="shared" si="144"/>
        <v>#N/A</v>
      </c>
      <c r="MJ24" s="165" t="e">
        <f t="shared" si="144"/>
        <v>#N/A</v>
      </c>
      <c r="MK24" s="165" t="e">
        <f t="shared" si="144"/>
        <v>#N/A</v>
      </c>
      <c r="ML24" s="165" t="e">
        <f t="shared" si="144"/>
        <v>#N/A</v>
      </c>
      <c r="MM24" s="165" t="e">
        <f t="shared" si="144"/>
        <v>#N/A</v>
      </c>
      <c r="MN24" s="165" t="e">
        <f t="shared" si="144"/>
        <v>#N/A</v>
      </c>
      <c r="MO24" s="165" t="e">
        <f t="shared" si="144"/>
        <v>#N/A</v>
      </c>
      <c r="MP24" s="165" t="e">
        <f t="shared" si="144"/>
        <v>#N/A</v>
      </c>
      <c r="MQ24" s="165" t="e">
        <f t="shared" si="144"/>
        <v>#N/A</v>
      </c>
      <c r="MR24" s="165" t="e">
        <f t="shared" si="118"/>
        <v>#N/A</v>
      </c>
      <c r="MS24" s="165" t="e">
        <f t="shared" si="131"/>
        <v>#N/A</v>
      </c>
      <c r="MT24" s="165" t="e">
        <f t="shared" si="131"/>
        <v>#N/A</v>
      </c>
      <c r="MU24" s="165" t="e">
        <f t="shared" si="131"/>
        <v>#N/A</v>
      </c>
      <c r="MV24" s="165" t="e">
        <f t="shared" si="139"/>
        <v>#N/A</v>
      </c>
      <c r="MW24" s="165" t="e">
        <f t="shared" si="139"/>
        <v>#N/A</v>
      </c>
      <c r="MX24" s="165" t="e">
        <f t="shared" si="139"/>
        <v>#N/A</v>
      </c>
      <c r="MY24" s="165" t="e">
        <f t="shared" si="139"/>
        <v>#N/A</v>
      </c>
      <c r="MZ24" s="165" t="e">
        <f t="shared" si="139"/>
        <v>#N/A</v>
      </c>
      <c r="NA24" s="165" t="e">
        <f t="shared" si="139"/>
        <v>#N/A</v>
      </c>
      <c r="NB24" s="165" t="e">
        <f t="shared" si="139"/>
        <v>#N/A</v>
      </c>
      <c r="NC24" s="165" t="e">
        <f t="shared" si="139"/>
        <v>#N/A</v>
      </c>
      <c r="ND24" s="165" t="e">
        <f t="shared" si="139"/>
        <v>#N/A</v>
      </c>
      <c r="NE24" s="165" t="e">
        <f t="shared" si="139"/>
        <v>#N/A</v>
      </c>
      <c r="NF24" s="165" t="e">
        <f t="shared" si="139"/>
        <v>#N/A</v>
      </c>
      <c r="NG24" s="165" t="e">
        <f t="shared" si="139"/>
        <v>#N/A</v>
      </c>
      <c r="NH24" s="165" t="e">
        <f t="shared" si="139"/>
        <v>#N/A</v>
      </c>
      <c r="NI24" s="165" t="e">
        <f t="shared" si="139"/>
        <v>#N/A</v>
      </c>
      <c r="NJ24" s="165" t="e">
        <f t="shared" si="139"/>
        <v>#N/A</v>
      </c>
      <c r="NK24" s="165" t="e">
        <f t="shared" si="149"/>
        <v>#N/A</v>
      </c>
      <c r="NL24" s="165" t="e">
        <f t="shared" si="149"/>
        <v>#N/A</v>
      </c>
      <c r="NM24" s="165" t="e">
        <f t="shared" si="149"/>
        <v>#N/A</v>
      </c>
      <c r="NN24" s="165" t="e">
        <f t="shared" si="149"/>
        <v>#N/A</v>
      </c>
      <c r="NO24" s="165" t="e">
        <f t="shared" si="149"/>
        <v>#N/A</v>
      </c>
      <c r="NP24" s="165" t="e">
        <f t="shared" si="149"/>
        <v>#N/A</v>
      </c>
      <c r="NQ24" s="165" t="e">
        <f t="shared" si="149"/>
        <v>#N/A</v>
      </c>
      <c r="NR24" s="165" t="e">
        <f t="shared" si="149"/>
        <v>#N/A</v>
      </c>
      <c r="NS24" s="165" t="e">
        <f t="shared" si="149"/>
        <v>#N/A</v>
      </c>
      <c r="NT24" s="165" t="e">
        <f t="shared" si="149"/>
        <v>#N/A</v>
      </c>
      <c r="NU24" s="165" t="e">
        <f t="shared" si="149"/>
        <v>#N/A</v>
      </c>
      <c r="NV24" s="165" t="e">
        <f t="shared" si="149"/>
        <v>#N/A</v>
      </c>
      <c r="NW24" s="165" t="e">
        <f t="shared" si="149"/>
        <v>#N/A</v>
      </c>
      <c r="NX24" s="165" t="e">
        <f t="shared" si="149"/>
        <v>#N/A</v>
      </c>
      <c r="NY24" s="165" t="e">
        <f t="shared" si="149"/>
        <v>#N/A</v>
      </c>
      <c r="NZ24" s="165" t="e">
        <f t="shared" si="149"/>
        <v>#N/A</v>
      </c>
      <c r="OA24" s="165" t="e">
        <f t="shared" si="149"/>
        <v>#N/A</v>
      </c>
      <c r="OB24" s="165" t="e">
        <f t="shared" si="149"/>
        <v>#N/A</v>
      </c>
      <c r="OC24" s="165" t="e">
        <f t="shared" si="149"/>
        <v>#N/A</v>
      </c>
      <c r="OD24" s="165" t="e">
        <f t="shared" si="149"/>
        <v>#N/A</v>
      </c>
      <c r="OE24" s="165" t="e">
        <f t="shared" si="149"/>
        <v>#N/A</v>
      </c>
      <c r="OF24" s="165" t="e">
        <f t="shared" si="149"/>
        <v>#N/A</v>
      </c>
      <c r="OG24" s="165" t="e">
        <f t="shared" si="149"/>
        <v>#N/A</v>
      </c>
      <c r="OH24" s="165" t="e">
        <f t="shared" si="149"/>
        <v>#N/A</v>
      </c>
      <c r="OI24" s="165" t="e">
        <f t="shared" si="149"/>
        <v>#N/A</v>
      </c>
      <c r="OJ24" s="165" t="e">
        <f t="shared" si="149"/>
        <v>#N/A</v>
      </c>
      <c r="OK24" s="165" t="e">
        <f t="shared" si="149"/>
        <v>#N/A</v>
      </c>
      <c r="OL24" s="165" t="e">
        <f t="shared" si="149"/>
        <v>#N/A</v>
      </c>
      <c r="OM24" s="165" t="e">
        <f t="shared" si="149"/>
        <v>#N/A</v>
      </c>
      <c r="ON24" s="165" t="e">
        <f t="shared" si="149"/>
        <v>#N/A</v>
      </c>
      <c r="OO24" s="165" t="e">
        <f t="shared" si="145"/>
        <v>#N/A</v>
      </c>
      <c r="OP24" s="165" t="e">
        <f t="shared" si="145"/>
        <v>#N/A</v>
      </c>
      <c r="OQ24" s="165" t="e">
        <f t="shared" si="145"/>
        <v>#N/A</v>
      </c>
      <c r="OR24" s="165" t="e">
        <f t="shared" si="145"/>
        <v>#N/A</v>
      </c>
      <c r="OS24" s="165" t="e">
        <f t="shared" si="145"/>
        <v>#N/A</v>
      </c>
      <c r="OT24" s="165" t="e">
        <f t="shared" si="145"/>
        <v>#N/A</v>
      </c>
      <c r="OU24" s="165" t="e">
        <f t="shared" si="145"/>
        <v>#N/A</v>
      </c>
      <c r="OV24" s="165" t="e">
        <f t="shared" si="145"/>
        <v>#N/A</v>
      </c>
      <c r="OW24" s="165" t="e">
        <f t="shared" si="145"/>
        <v>#N/A</v>
      </c>
      <c r="OX24" s="165" t="e">
        <f t="shared" si="145"/>
        <v>#N/A</v>
      </c>
      <c r="OY24" s="165" t="e">
        <f t="shared" si="145"/>
        <v>#N/A</v>
      </c>
      <c r="OZ24" s="165" t="e">
        <f t="shared" si="145"/>
        <v>#N/A</v>
      </c>
      <c r="PA24" s="165" t="e">
        <f t="shared" si="145"/>
        <v>#N/A</v>
      </c>
      <c r="PB24" s="165" t="e">
        <f t="shared" si="145"/>
        <v>#N/A</v>
      </c>
      <c r="PC24" s="165" t="e">
        <f t="shared" si="145"/>
        <v>#N/A</v>
      </c>
      <c r="PD24" s="165" t="e">
        <f t="shared" si="119"/>
        <v>#N/A</v>
      </c>
      <c r="PE24" s="165" t="e">
        <f t="shared" si="141"/>
        <v>#N/A</v>
      </c>
      <c r="PF24" s="165" t="e">
        <f t="shared" si="141"/>
        <v>#N/A</v>
      </c>
      <c r="PG24" s="165" t="e">
        <f t="shared" si="141"/>
        <v>#N/A</v>
      </c>
      <c r="PH24" s="165" t="e">
        <f t="shared" si="141"/>
        <v>#N/A</v>
      </c>
      <c r="PI24" s="165" t="e">
        <f t="shared" si="141"/>
        <v>#N/A</v>
      </c>
      <c r="PJ24" s="165" t="e">
        <f t="shared" si="141"/>
        <v>#N/A</v>
      </c>
      <c r="PK24" s="165" t="e">
        <f t="shared" si="141"/>
        <v>#N/A</v>
      </c>
      <c r="PL24" s="165" t="e">
        <f t="shared" si="141"/>
        <v>#N/A</v>
      </c>
    </row>
    <row r="25" spans="1:428" hidden="1" x14ac:dyDescent="0.45">
      <c r="A25" s="4">
        <v>22</v>
      </c>
      <c r="B25" s="105"/>
      <c r="C25" s="113"/>
      <c r="D25" s="118" t="str">
        <f t="shared" si="110"/>
        <v/>
      </c>
      <c r="E25" s="91"/>
      <c r="F25" s="118" t="str">
        <f t="shared" si="111"/>
        <v/>
      </c>
      <c r="G25" s="113"/>
      <c r="H25" s="106"/>
      <c r="I25" s="120" t="str">
        <f t="shared" si="0"/>
        <v/>
      </c>
      <c r="J25" s="120" t="str">
        <f t="shared" si="1"/>
        <v/>
      </c>
      <c r="K25" s="71" t="str">
        <f t="shared" si="112"/>
        <v/>
      </c>
      <c r="L25" s="23"/>
      <c r="M25" s="55"/>
      <c r="N25" s="298"/>
      <c r="O25" s="72" t="str">
        <f>IF(AND(D25&gt;0,E25&gt;0,F25&gt;0),IF(ISBLANK(N25),IF(ISBLANK(L25),"",(F25-D25)*VLOOKUP(L25,VLookups!$A$4:$B$13,2,FALSE)),N25),"")</f>
        <v/>
      </c>
      <c r="P25" s="73" t="str">
        <f t="shared" si="2"/>
        <v/>
      </c>
      <c r="Q25" s="91"/>
      <c r="R25" s="265" t="str">
        <f>IF(AND(Q25&gt;0,E25&gt;0,NOT(O25="")),ABS(VLOOKUP($Q$1,VLookups!$A$43:$B$44,2,FALSE)-_xlfn.NORM.DIST(Q25,K25,O25,TRUE)),"")</f>
        <v/>
      </c>
      <c r="S25" s="90" t="str">
        <f>IF(AND($D25&gt;0,$E25&gt;0,$F25&gt;0,NOT(ISBLANK($L25))),_xlfn.NORM.INV(ABS(VLOOKUP($Q$1,VLookups!$A$43:$B$44,2,FALSE)-S$3),$K25,$O25),"")</f>
        <v/>
      </c>
      <c r="T25" s="89" t="str">
        <f>IF(AND($D25&gt;0,$E25&gt;0,$F25&gt;0,NOT(ISBLANK($L25))),_xlfn.NORM.INV(ABS(VLOOKUP($Q$1,VLookups!$A$43:$B$44,2,FALSE)-T$3),$K25,$O25),"")</f>
        <v/>
      </c>
      <c r="U25" s="90" t="str">
        <f>IF(AND($D25&gt;0,$E25&gt;0,$F25&gt;0,NOT(ISBLANK($L25))),_xlfn.NORM.INV(ABS(VLOOKUP($Q$1,VLookups!$A$43:$B$44,2,FALSE)-U$3),$K25,$O25),"")</f>
        <v/>
      </c>
      <c r="V25" s="89" t="str">
        <f>IF(AND($D25&gt;0,$E25&gt;0,$F25&gt;0,NOT(ISBLANK($L25))),_xlfn.NORM.INV(ABS(VLOOKUP($Q$1,VLookups!$A$43:$B$44,2,FALSE)-V$3),$K25,$O25),"")</f>
        <v/>
      </c>
      <c r="W25" s="90" t="str">
        <f>IF(AND($D25&gt;0,$E25&gt;0,$F25&gt;0,NOT(ISBLANK($L25))),_xlfn.NORM.INV(ABS(VLOOKUP($Q$1,VLookups!$A$43:$B$44,2,FALSE)-W$3),$K25,$O25),"")</f>
        <v/>
      </c>
      <c r="X25" s="89" t="str">
        <f>IF(AND($D25&gt;0,$E25&gt;0,$F25&gt;0,NOT(ISBLANK($L25))),_xlfn.NORM.INV(ABS(VLOOKUP($Q$1,VLookups!$A$43:$B$44,2,FALSE)-X$3),$K25,$O25),"")</f>
        <v/>
      </c>
      <c r="Y25" s="5"/>
      <c r="Z25" s="164" t="str">
        <f t="shared" si="113"/>
        <v/>
      </c>
      <c r="AA25" s="47" t="str">
        <f t="shared" si="114"/>
        <v/>
      </c>
      <c r="AB25" s="47" t="str">
        <f t="shared" si="146"/>
        <v/>
      </c>
      <c r="AC25" s="47" t="str">
        <f t="shared" si="146"/>
        <v/>
      </c>
      <c r="AD25" s="47" t="str">
        <f t="shared" si="146"/>
        <v/>
      </c>
      <c r="AE25" s="47" t="str">
        <f t="shared" si="146"/>
        <v/>
      </c>
      <c r="AF25" s="47" t="str">
        <f t="shared" si="146"/>
        <v/>
      </c>
      <c r="AG25" s="47" t="str">
        <f t="shared" si="146"/>
        <v/>
      </c>
      <c r="AH25" s="47" t="str">
        <f t="shared" si="146"/>
        <v/>
      </c>
      <c r="AI25" s="47" t="str">
        <f t="shared" si="146"/>
        <v/>
      </c>
      <c r="AJ25" s="47" t="str">
        <f t="shared" si="146"/>
        <v/>
      </c>
      <c r="AK25" s="47" t="str">
        <f t="shared" si="146"/>
        <v/>
      </c>
      <c r="AL25" s="47" t="str">
        <f t="shared" si="146"/>
        <v/>
      </c>
      <c r="AM25" s="47" t="str">
        <f t="shared" si="146"/>
        <v/>
      </c>
      <c r="AN25" s="47" t="str">
        <f t="shared" si="146"/>
        <v/>
      </c>
      <c r="AO25" s="47" t="str">
        <f t="shared" si="146"/>
        <v/>
      </c>
      <c r="AP25" s="47" t="str">
        <f t="shared" si="146"/>
        <v/>
      </c>
      <c r="AQ25" s="47" t="str">
        <f t="shared" si="146"/>
        <v/>
      </c>
      <c r="AR25" s="47" t="str">
        <f t="shared" si="146"/>
        <v/>
      </c>
      <c r="AS25" s="47" t="str">
        <f t="shared" si="146"/>
        <v/>
      </c>
      <c r="AT25" s="47" t="str">
        <f t="shared" si="146"/>
        <v/>
      </c>
      <c r="AU25" s="47" t="str">
        <f t="shared" si="146"/>
        <v/>
      </c>
      <c r="AV25" s="47" t="str">
        <f t="shared" si="146"/>
        <v/>
      </c>
      <c r="AW25" s="47" t="str">
        <f t="shared" si="146"/>
        <v/>
      </c>
      <c r="AX25" s="47" t="str">
        <f t="shared" si="146"/>
        <v/>
      </c>
      <c r="AY25" s="47" t="str">
        <f t="shared" si="146"/>
        <v/>
      </c>
      <c r="AZ25" s="47" t="str">
        <f t="shared" si="146"/>
        <v/>
      </c>
      <c r="BA25" s="47" t="str">
        <f t="shared" si="146"/>
        <v/>
      </c>
      <c r="BB25" s="47" t="str">
        <f t="shared" si="146"/>
        <v/>
      </c>
      <c r="BC25" s="47" t="str">
        <f t="shared" si="146"/>
        <v/>
      </c>
      <c r="BD25" s="47" t="str">
        <f t="shared" si="146"/>
        <v/>
      </c>
      <c r="BE25" s="47" t="str">
        <f t="shared" si="146"/>
        <v/>
      </c>
      <c r="BF25" s="47" t="str">
        <f t="shared" si="146"/>
        <v/>
      </c>
      <c r="BG25" s="47" t="str">
        <f t="shared" si="146"/>
        <v/>
      </c>
      <c r="BH25" s="47" t="str">
        <f t="shared" si="146"/>
        <v/>
      </c>
      <c r="BI25" s="47" t="str">
        <f t="shared" si="146"/>
        <v/>
      </c>
      <c r="BJ25" s="47" t="str">
        <f t="shared" si="146"/>
        <v/>
      </c>
      <c r="BK25" s="47" t="str">
        <f t="shared" si="146"/>
        <v/>
      </c>
      <c r="BL25" s="47" t="str">
        <f t="shared" si="146"/>
        <v/>
      </c>
      <c r="BM25" s="47" t="str">
        <f t="shared" si="146"/>
        <v/>
      </c>
      <c r="BN25" s="47" t="str">
        <f t="shared" si="146"/>
        <v/>
      </c>
      <c r="BO25" s="47" t="str">
        <f t="shared" si="146"/>
        <v/>
      </c>
      <c r="BP25" s="47" t="str">
        <f t="shared" si="146"/>
        <v/>
      </c>
      <c r="BQ25" s="47" t="str">
        <f t="shared" si="146"/>
        <v/>
      </c>
      <c r="BR25" s="47" t="str">
        <f t="shared" si="146"/>
        <v/>
      </c>
      <c r="BS25" s="47" t="str">
        <f t="shared" si="146"/>
        <v/>
      </c>
      <c r="BT25" s="47" t="str">
        <f t="shared" si="146"/>
        <v/>
      </c>
      <c r="BU25" s="47" t="str">
        <f t="shared" si="146"/>
        <v/>
      </c>
      <c r="BV25" s="47" t="str">
        <f t="shared" si="146"/>
        <v/>
      </c>
      <c r="BW25" s="47" t="str">
        <f t="shared" si="146"/>
        <v/>
      </c>
      <c r="BX25" s="47" t="str">
        <f t="shared" si="146"/>
        <v/>
      </c>
      <c r="BY25" s="47" t="str">
        <f t="shared" si="146"/>
        <v/>
      </c>
      <c r="BZ25" s="47" t="str">
        <f t="shared" si="146"/>
        <v/>
      </c>
      <c r="CA25" s="47" t="str">
        <f t="shared" si="146"/>
        <v/>
      </c>
      <c r="CB25" s="47" t="str">
        <f t="shared" si="146"/>
        <v/>
      </c>
      <c r="CC25" s="47" t="str">
        <f t="shared" si="146"/>
        <v/>
      </c>
      <c r="CD25" s="47" t="str">
        <f t="shared" si="146"/>
        <v/>
      </c>
      <c r="CE25" s="47" t="str">
        <f t="shared" si="146"/>
        <v/>
      </c>
      <c r="CF25" s="47" t="str">
        <f t="shared" si="146"/>
        <v/>
      </c>
      <c r="CG25" s="47" t="str">
        <f t="shared" si="146"/>
        <v/>
      </c>
      <c r="CH25" s="47" t="str">
        <f t="shared" si="146"/>
        <v/>
      </c>
      <c r="CI25" s="47" t="str">
        <f t="shared" si="146"/>
        <v/>
      </c>
      <c r="CJ25" s="47" t="str">
        <f t="shared" si="146"/>
        <v/>
      </c>
      <c r="CK25" s="47" t="str">
        <f t="shared" si="146"/>
        <v/>
      </c>
      <c r="CL25" s="47" t="str">
        <f t="shared" si="146"/>
        <v/>
      </c>
      <c r="CM25" s="47" t="str">
        <f t="shared" ref="CM25:DV28" si="150">IF(ISNONTEXT($Z25),CN25-$Z25,"")</f>
        <v/>
      </c>
      <c r="CN25" s="47" t="str">
        <f t="shared" si="150"/>
        <v/>
      </c>
      <c r="CO25" s="47" t="str">
        <f t="shared" si="150"/>
        <v/>
      </c>
      <c r="CP25" s="47" t="str">
        <f t="shared" si="150"/>
        <v/>
      </c>
      <c r="CQ25" s="47" t="str">
        <f t="shared" si="150"/>
        <v/>
      </c>
      <c r="CR25" s="47" t="str">
        <f t="shared" si="150"/>
        <v/>
      </c>
      <c r="CS25" s="47" t="str">
        <f t="shared" si="150"/>
        <v/>
      </c>
      <c r="CT25" s="47" t="str">
        <f t="shared" si="150"/>
        <v/>
      </c>
      <c r="CU25" s="47" t="str">
        <f t="shared" si="150"/>
        <v/>
      </c>
      <c r="CV25" s="47" t="str">
        <f t="shared" si="150"/>
        <v/>
      </c>
      <c r="CW25" s="47" t="str">
        <f t="shared" si="150"/>
        <v/>
      </c>
      <c r="CX25" s="47" t="str">
        <f t="shared" si="150"/>
        <v/>
      </c>
      <c r="CY25" s="47" t="str">
        <f t="shared" si="150"/>
        <v/>
      </c>
      <c r="CZ25" s="47" t="str">
        <f t="shared" si="150"/>
        <v/>
      </c>
      <c r="DA25" s="47" t="str">
        <f t="shared" si="150"/>
        <v/>
      </c>
      <c r="DB25" s="47" t="str">
        <f t="shared" si="150"/>
        <v/>
      </c>
      <c r="DC25" s="47" t="str">
        <f t="shared" si="150"/>
        <v/>
      </c>
      <c r="DD25" s="47" t="str">
        <f t="shared" si="150"/>
        <v/>
      </c>
      <c r="DE25" s="47" t="str">
        <f t="shared" si="150"/>
        <v/>
      </c>
      <c r="DF25" s="47" t="str">
        <f t="shared" si="150"/>
        <v/>
      </c>
      <c r="DG25" s="47" t="str">
        <f t="shared" si="150"/>
        <v/>
      </c>
      <c r="DH25" s="47" t="str">
        <f t="shared" si="150"/>
        <v/>
      </c>
      <c r="DI25" s="47" t="str">
        <f t="shared" si="150"/>
        <v/>
      </c>
      <c r="DJ25" s="47" t="str">
        <f t="shared" si="150"/>
        <v/>
      </c>
      <c r="DK25" s="47" t="str">
        <f t="shared" si="150"/>
        <v/>
      </c>
      <c r="DL25" s="47" t="str">
        <f t="shared" si="150"/>
        <v/>
      </c>
      <c r="DM25" s="47" t="str">
        <f t="shared" si="150"/>
        <v/>
      </c>
      <c r="DN25" s="47" t="str">
        <f t="shared" si="150"/>
        <v/>
      </c>
      <c r="DO25" s="47" t="str">
        <f t="shared" si="150"/>
        <v/>
      </c>
      <c r="DP25" s="47" t="str">
        <f t="shared" si="150"/>
        <v/>
      </c>
      <c r="DQ25" s="47" t="str">
        <f t="shared" si="150"/>
        <v/>
      </c>
      <c r="DR25" s="47" t="str">
        <f t="shared" si="150"/>
        <v/>
      </c>
      <c r="DS25" s="47" t="str">
        <f t="shared" si="150"/>
        <v/>
      </c>
      <c r="DT25" s="47" t="str">
        <f t="shared" si="150"/>
        <v/>
      </c>
      <c r="DU25" s="47" t="str">
        <f t="shared" si="150"/>
        <v/>
      </c>
      <c r="DV25" s="47" t="str">
        <f t="shared" si="150"/>
        <v/>
      </c>
      <c r="DW25" s="179" t="str">
        <f t="shared" si="115"/>
        <v/>
      </c>
      <c r="DX25" s="47" t="str">
        <f t="shared" si="5"/>
        <v/>
      </c>
      <c r="DY25" s="47" t="str">
        <f t="shared" si="6"/>
        <v/>
      </c>
      <c r="DZ25" s="47" t="str">
        <f t="shared" si="7"/>
        <v/>
      </c>
      <c r="EA25" s="47" t="str">
        <f t="shared" si="8"/>
        <v/>
      </c>
      <c r="EB25" s="47" t="str">
        <f t="shared" si="9"/>
        <v/>
      </c>
      <c r="EC25" s="47" t="str">
        <f t="shared" si="10"/>
        <v/>
      </c>
      <c r="ED25" s="47" t="str">
        <f t="shared" si="11"/>
        <v/>
      </c>
      <c r="EE25" s="47" t="str">
        <f t="shared" si="12"/>
        <v/>
      </c>
      <c r="EF25" s="47" t="str">
        <f t="shared" si="13"/>
        <v/>
      </c>
      <c r="EG25" s="47" t="str">
        <f t="shared" si="14"/>
        <v/>
      </c>
      <c r="EH25" s="47" t="str">
        <f t="shared" si="15"/>
        <v/>
      </c>
      <c r="EI25" s="47" t="str">
        <f t="shared" si="16"/>
        <v/>
      </c>
      <c r="EJ25" s="47" t="str">
        <f t="shared" si="17"/>
        <v/>
      </c>
      <c r="EK25" s="47" t="str">
        <f t="shared" si="18"/>
        <v/>
      </c>
      <c r="EL25" s="47" t="str">
        <f t="shared" si="19"/>
        <v/>
      </c>
      <c r="EM25" s="47" t="str">
        <f t="shared" si="20"/>
        <v/>
      </c>
      <c r="EN25" s="47" t="str">
        <f t="shared" si="21"/>
        <v/>
      </c>
      <c r="EO25" s="47" t="str">
        <f t="shared" si="22"/>
        <v/>
      </c>
      <c r="EP25" s="47" t="str">
        <f t="shared" si="23"/>
        <v/>
      </c>
      <c r="EQ25" s="47" t="str">
        <f t="shared" si="24"/>
        <v/>
      </c>
      <c r="ER25" s="47" t="str">
        <f t="shared" si="25"/>
        <v/>
      </c>
      <c r="ES25" s="47" t="str">
        <f t="shared" si="26"/>
        <v/>
      </c>
      <c r="ET25" s="47" t="str">
        <f t="shared" si="27"/>
        <v/>
      </c>
      <c r="EU25" s="47" t="str">
        <f t="shared" si="28"/>
        <v/>
      </c>
      <c r="EV25" s="47" t="str">
        <f t="shared" si="29"/>
        <v/>
      </c>
      <c r="EW25" s="47" t="str">
        <f t="shared" si="30"/>
        <v/>
      </c>
      <c r="EX25" s="47" t="str">
        <f t="shared" si="31"/>
        <v/>
      </c>
      <c r="EY25" s="47" t="str">
        <f t="shared" si="32"/>
        <v/>
      </c>
      <c r="EZ25" s="47" t="str">
        <f t="shared" si="33"/>
        <v/>
      </c>
      <c r="FA25" s="47" t="str">
        <f t="shared" si="34"/>
        <v/>
      </c>
      <c r="FB25" s="47" t="str">
        <f t="shared" si="35"/>
        <v/>
      </c>
      <c r="FC25" s="47" t="str">
        <f t="shared" si="36"/>
        <v/>
      </c>
      <c r="FD25" s="47" t="str">
        <f t="shared" si="37"/>
        <v/>
      </c>
      <c r="FE25" s="47" t="str">
        <f t="shared" si="38"/>
        <v/>
      </c>
      <c r="FF25" s="47" t="str">
        <f t="shared" si="39"/>
        <v/>
      </c>
      <c r="FG25" s="47" t="str">
        <f t="shared" si="40"/>
        <v/>
      </c>
      <c r="FH25" s="47" t="str">
        <f t="shared" si="41"/>
        <v/>
      </c>
      <c r="FI25" s="47" t="str">
        <f t="shared" si="42"/>
        <v/>
      </c>
      <c r="FJ25" s="47" t="str">
        <f t="shared" si="43"/>
        <v/>
      </c>
      <c r="FK25" s="47" t="str">
        <f t="shared" si="44"/>
        <v/>
      </c>
      <c r="FL25" s="47" t="str">
        <f t="shared" si="45"/>
        <v/>
      </c>
      <c r="FM25" s="47" t="str">
        <f t="shared" si="46"/>
        <v/>
      </c>
      <c r="FN25" s="47" t="str">
        <f t="shared" si="47"/>
        <v/>
      </c>
      <c r="FO25" s="47" t="str">
        <f t="shared" si="48"/>
        <v/>
      </c>
      <c r="FP25" s="47" t="str">
        <f t="shared" si="49"/>
        <v/>
      </c>
      <c r="FQ25" s="47" t="str">
        <f t="shared" si="50"/>
        <v/>
      </c>
      <c r="FR25" s="47" t="str">
        <f t="shared" si="51"/>
        <v/>
      </c>
      <c r="FS25" s="47" t="str">
        <f t="shared" si="52"/>
        <v/>
      </c>
      <c r="FT25" s="47" t="str">
        <f t="shared" si="53"/>
        <v/>
      </c>
      <c r="FU25" s="47" t="str">
        <f t="shared" si="54"/>
        <v/>
      </c>
      <c r="FV25" s="47" t="str">
        <f t="shared" si="55"/>
        <v/>
      </c>
      <c r="FW25" s="47" t="str">
        <f t="shared" si="56"/>
        <v/>
      </c>
      <c r="FX25" s="47" t="str">
        <f t="shared" si="57"/>
        <v/>
      </c>
      <c r="FY25" s="47" t="str">
        <f t="shared" si="58"/>
        <v/>
      </c>
      <c r="FZ25" s="47" t="str">
        <f t="shared" si="59"/>
        <v/>
      </c>
      <c r="GA25" s="47" t="str">
        <f t="shared" si="60"/>
        <v/>
      </c>
      <c r="GB25" s="47" t="str">
        <f t="shared" si="61"/>
        <v/>
      </c>
      <c r="GC25" s="47" t="str">
        <f t="shared" si="62"/>
        <v/>
      </c>
      <c r="GD25" s="47" t="str">
        <f t="shared" si="63"/>
        <v/>
      </c>
      <c r="GE25" s="47" t="str">
        <f t="shared" si="64"/>
        <v/>
      </c>
      <c r="GF25" s="47" t="str">
        <f t="shared" si="65"/>
        <v/>
      </c>
      <c r="GG25" s="47" t="str">
        <f t="shared" si="66"/>
        <v/>
      </c>
      <c r="GH25" s="47" t="str">
        <f t="shared" si="67"/>
        <v/>
      </c>
      <c r="GI25" s="47" t="str">
        <f t="shared" si="68"/>
        <v/>
      </c>
      <c r="GJ25" s="47" t="str">
        <f t="shared" si="69"/>
        <v/>
      </c>
      <c r="GK25" s="47" t="str">
        <f t="shared" si="70"/>
        <v/>
      </c>
      <c r="GL25" s="47" t="str">
        <f t="shared" si="71"/>
        <v/>
      </c>
      <c r="GM25" s="47" t="str">
        <f t="shared" si="72"/>
        <v/>
      </c>
      <c r="GN25" s="47" t="str">
        <f t="shared" si="73"/>
        <v/>
      </c>
      <c r="GO25" s="47" t="str">
        <f t="shared" si="74"/>
        <v/>
      </c>
      <c r="GP25" s="47" t="str">
        <f t="shared" si="75"/>
        <v/>
      </c>
      <c r="GQ25" s="47" t="str">
        <f t="shared" si="76"/>
        <v/>
      </c>
      <c r="GR25" s="47" t="str">
        <f t="shared" si="77"/>
        <v/>
      </c>
      <c r="GS25" s="47" t="str">
        <f t="shared" si="78"/>
        <v/>
      </c>
      <c r="GT25" s="47" t="str">
        <f t="shared" si="79"/>
        <v/>
      </c>
      <c r="GU25" s="47" t="str">
        <f t="shared" si="80"/>
        <v/>
      </c>
      <c r="GV25" s="47" t="str">
        <f t="shared" si="81"/>
        <v/>
      </c>
      <c r="GW25" s="47" t="str">
        <f t="shared" si="82"/>
        <v/>
      </c>
      <c r="GX25" s="47" t="str">
        <f t="shared" si="83"/>
        <v/>
      </c>
      <c r="GY25" s="47" t="str">
        <f t="shared" si="84"/>
        <v/>
      </c>
      <c r="GZ25" s="47" t="str">
        <f t="shared" si="85"/>
        <v/>
      </c>
      <c r="HA25" s="47" t="str">
        <f t="shared" si="86"/>
        <v/>
      </c>
      <c r="HB25" s="47" t="str">
        <f t="shared" si="87"/>
        <v/>
      </c>
      <c r="HC25" s="47" t="str">
        <f t="shared" si="88"/>
        <v/>
      </c>
      <c r="HD25" s="47" t="str">
        <f t="shared" si="89"/>
        <v/>
      </c>
      <c r="HE25" s="47" t="str">
        <f t="shared" si="90"/>
        <v/>
      </c>
      <c r="HF25" s="47" t="str">
        <f t="shared" si="91"/>
        <v/>
      </c>
      <c r="HG25" s="47" t="str">
        <f t="shared" si="92"/>
        <v/>
      </c>
      <c r="HH25" s="47" t="str">
        <f t="shared" si="93"/>
        <v/>
      </c>
      <c r="HI25" s="47" t="str">
        <f t="shared" si="94"/>
        <v/>
      </c>
      <c r="HJ25" s="47" t="str">
        <f t="shared" si="95"/>
        <v/>
      </c>
      <c r="HK25" s="47" t="str">
        <f t="shared" si="96"/>
        <v/>
      </c>
      <c r="HL25" s="47" t="str">
        <f t="shared" si="97"/>
        <v/>
      </c>
      <c r="HM25" s="47" t="str">
        <f t="shared" si="98"/>
        <v/>
      </c>
      <c r="HN25" s="47" t="str">
        <f t="shared" si="99"/>
        <v/>
      </c>
      <c r="HO25" s="47" t="str">
        <f t="shared" si="100"/>
        <v/>
      </c>
      <c r="HP25" s="47" t="str">
        <f t="shared" si="101"/>
        <v/>
      </c>
      <c r="HQ25" s="47" t="str">
        <f t="shared" si="102"/>
        <v/>
      </c>
      <c r="HR25" s="47" t="str">
        <f t="shared" si="103"/>
        <v/>
      </c>
      <c r="HS25" s="47" t="str">
        <f t="shared" si="104"/>
        <v/>
      </c>
      <c r="HT25" s="165" t="e">
        <f t="shared" si="105"/>
        <v>#N/A</v>
      </c>
      <c r="HU25" s="165" t="e">
        <f t="shared" si="129"/>
        <v>#N/A</v>
      </c>
      <c r="HV25" s="165" t="e">
        <f t="shared" si="129"/>
        <v>#N/A</v>
      </c>
      <c r="HW25" s="165" t="e">
        <f t="shared" si="129"/>
        <v>#N/A</v>
      </c>
      <c r="HX25" s="165" t="e">
        <f t="shared" si="137"/>
        <v>#N/A</v>
      </c>
      <c r="HY25" s="165" t="e">
        <f t="shared" si="137"/>
        <v>#N/A</v>
      </c>
      <c r="HZ25" s="165" t="e">
        <f t="shared" si="137"/>
        <v>#N/A</v>
      </c>
      <c r="IA25" s="165" t="e">
        <f t="shared" si="137"/>
        <v>#N/A</v>
      </c>
      <c r="IB25" s="165" t="e">
        <f t="shared" si="137"/>
        <v>#N/A</v>
      </c>
      <c r="IC25" s="165" t="e">
        <f t="shared" si="137"/>
        <v>#N/A</v>
      </c>
      <c r="ID25" s="165" t="e">
        <f t="shared" si="137"/>
        <v>#N/A</v>
      </c>
      <c r="IE25" s="165" t="e">
        <f t="shared" si="137"/>
        <v>#N/A</v>
      </c>
      <c r="IF25" s="165" t="e">
        <f t="shared" si="137"/>
        <v>#N/A</v>
      </c>
      <c r="IG25" s="165" t="e">
        <f t="shared" si="137"/>
        <v>#N/A</v>
      </c>
      <c r="IH25" s="165" t="e">
        <f t="shared" si="137"/>
        <v>#N/A</v>
      </c>
      <c r="II25" s="165" t="e">
        <f t="shared" si="137"/>
        <v>#N/A</v>
      </c>
      <c r="IJ25" s="165" t="e">
        <f t="shared" si="137"/>
        <v>#N/A</v>
      </c>
      <c r="IK25" s="165" t="e">
        <f t="shared" si="137"/>
        <v>#N/A</v>
      </c>
      <c r="IL25" s="165" t="e">
        <f t="shared" si="137"/>
        <v>#N/A</v>
      </c>
      <c r="IM25" s="165" t="e">
        <f t="shared" si="147"/>
        <v>#N/A</v>
      </c>
      <c r="IN25" s="165" t="e">
        <f t="shared" si="147"/>
        <v>#N/A</v>
      </c>
      <c r="IO25" s="165" t="e">
        <f t="shared" si="147"/>
        <v>#N/A</v>
      </c>
      <c r="IP25" s="165" t="e">
        <f t="shared" si="147"/>
        <v>#N/A</v>
      </c>
      <c r="IQ25" s="165" t="e">
        <f t="shared" si="147"/>
        <v>#N/A</v>
      </c>
      <c r="IR25" s="165" t="e">
        <f t="shared" si="147"/>
        <v>#N/A</v>
      </c>
      <c r="IS25" s="165" t="e">
        <f t="shared" si="147"/>
        <v>#N/A</v>
      </c>
      <c r="IT25" s="165" t="e">
        <f t="shared" si="147"/>
        <v>#N/A</v>
      </c>
      <c r="IU25" s="165" t="e">
        <f t="shared" si="147"/>
        <v>#N/A</v>
      </c>
      <c r="IV25" s="165" t="e">
        <f t="shared" si="147"/>
        <v>#N/A</v>
      </c>
      <c r="IW25" s="165" t="e">
        <f t="shared" si="147"/>
        <v>#N/A</v>
      </c>
      <c r="IX25" s="165" t="e">
        <f t="shared" si="147"/>
        <v>#N/A</v>
      </c>
      <c r="IY25" s="165" t="e">
        <f t="shared" si="147"/>
        <v>#N/A</v>
      </c>
      <c r="IZ25" s="165" t="e">
        <f t="shared" si="147"/>
        <v>#N/A</v>
      </c>
      <c r="JA25" s="165" t="e">
        <f t="shared" si="147"/>
        <v>#N/A</v>
      </c>
      <c r="JB25" s="165" t="e">
        <f t="shared" si="147"/>
        <v>#N/A</v>
      </c>
      <c r="JC25" s="165" t="e">
        <f t="shared" si="147"/>
        <v>#N/A</v>
      </c>
      <c r="JD25" s="165" t="e">
        <f t="shared" si="147"/>
        <v>#N/A</v>
      </c>
      <c r="JE25" s="165" t="e">
        <f t="shared" si="147"/>
        <v>#N/A</v>
      </c>
      <c r="JF25" s="165" t="e">
        <f t="shared" si="147"/>
        <v>#N/A</v>
      </c>
      <c r="JG25" s="165" t="e">
        <f t="shared" si="147"/>
        <v>#N/A</v>
      </c>
      <c r="JH25" s="165" t="e">
        <f t="shared" si="147"/>
        <v>#N/A</v>
      </c>
      <c r="JI25" s="165" t="e">
        <f t="shared" si="147"/>
        <v>#N/A</v>
      </c>
      <c r="JJ25" s="165" t="e">
        <f t="shared" si="147"/>
        <v>#N/A</v>
      </c>
      <c r="JK25" s="165" t="e">
        <f t="shared" si="147"/>
        <v>#N/A</v>
      </c>
      <c r="JL25" s="165" t="e">
        <f t="shared" si="147"/>
        <v>#N/A</v>
      </c>
      <c r="JM25" s="165" t="e">
        <f t="shared" si="147"/>
        <v>#N/A</v>
      </c>
      <c r="JN25" s="165" t="e">
        <f t="shared" si="147"/>
        <v>#N/A</v>
      </c>
      <c r="JO25" s="165" t="e">
        <f t="shared" si="147"/>
        <v>#N/A</v>
      </c>
      <c r="JP25" s="165" t="e">
        <f t="shared" si="147"/>
        <v>#N/A</v>
      </c>
      <c r="JQ25" s="165" t="e">
        <f t="shared" si="143"/>
        <v>#N/A</v>
      </c>
      <c r="JR25" s="165" t="e">
        <f t="shared" si="143"/>
        <v>#N/A</v>
      </c>
      <c r="JS25" s="165" t="e">
        <f t="shared" si="143"/>
        <v>#N/A</v>
      </c>
      <c r="JT25" s="165" t="e">
        <f t="shared" si="143"/>
        <v>#N/A</v>
      </c>
      <c r="JU25" s="165" t="e">
        <f t="shared" si="143"/>
        <v>#N/A</v>
      </c>
      <c r="JV25" s="165" t="e">
        <f t="shared" si="143"/>
        <v>#N/A</v>
      </c>
      <c r="JW25" s="165" t="e">
        <f t="shared" si="143"/>
        <v>#N/A</v>
      </c>
      <c r="JX25" s="165" t="e">
        <f t="shared" si="143"/>
        <v>#N/A</v>
      </c>
      <c r="JY25" s="165" t="e">
        <f t="shared" si="143"/>
        <v>#N/A</v>
      </c>
      <c r="JZ25" s="165" t="e">
        <f t="shared" si="143"/>
        <v>#N/A</v>
      </c>
      <c r="KA25" s="165" t="e">
        <f t="shared" si="143"/>
        <v>#N/A</v>
      </c>
      <c r="KB25" s="165" t="e">
        <f t="shared" si="143"/>
        <v>#N/A</v>
      </c>
      <c r="KC25" s="165" t="e">
        <f t="shared" si="143"/>
        <v>#N/A</v>
      </c>
      <c r="KD25" s="165" t="e">
        <f t="shared" si="143"/>
        <v>#N/A</v>
      </c>
      <c r="KE25" s="165" t="e">
        <f t="shared" si="143"/>
        <v>#N/A</v>
      </c>
      <c r="KF25" s="165" t="e">
        <f t="shared" si="117"/>
        <v>#N/A</v>
      </c>
      <c r="KG25" s="165" t="e">
        <f t="shared" si="130"/>
        <v>#N/A</v>
      </c>
      <c r="KH25" s="165" t="e">
        <f t="shared" si="130"/>
        <v>#N/A</v>
      </c>
      <c r="KI25" s="165" t="e">
        <f t="shared" si="130"/>
        <v>#N/A</v>
      </c>
      <c r="KJ25" s="165" t="e">
        <f t="shared" si="138"/>
        <v>#N/A</v>
      </c>
      <c r="KK25" s="165" t="e">
        <f t="shared" si="138"/>
        <v>#N/A</v>
      </c>
      <c r="KL25" s="165" t="e">
        <f t="shared" si="138"/>
        <v>#N/A</v>
      </c>
      <c r="KM25" s="165" t="e">
        <f t="shared" si="138"/>
        <v>#N/A</v>
      </c>
      <c r="KN25" s="165" t="e">
        <f t="shared" si="138"/>
        <v>#N/A</v>
      </c>
      <c r="KO25" s="165" t="e">
        <f t="shared" si="138"/>
        <v>#N/A</v>
      </c>
      <c r="KP25" s="165" t="e">
        <f t="shared" si="138"/>
        <v>#N/A</v>
      </c>
      <c r="KQ25" s="165" t="e">
        <f t="shared" si="138"/>
        <v>#N/A</v>
      </c>
      <c r="KR25" s="165" t="e">
        <f t="shared" si="138"/>
        <v>#N/A</v>
      </c>
      <c r="KS25" s="165" t="e">
        <f t="shared" si="138"/>
        <v>#N/A</v>
      </c>
      <c r="KT25" s="165" t="e">
        <f t="shared" si="138"/>
        <v>#N/A</v>
      </c>
      <c r="KU25" s="165" t="e">
        <f t="shared" si="138"/>
        <v>#N/A</v>
      </c>
      <c r="KV25" s="165" t="e">
        <f t="shared" si="138"/>
        <v>#N/A</v>
      </c>
      <c r="KW25" s="165" t="e">
        <f t="shared" si="138"/>
        <v>#N/A</v>
      </c>
      <c r="KX25" s="165" t="e">
        <f t="shared" si="138"/>
        <v>#N/A</v>
      </c>
      <c r="KY25" s="165" t="e">
        <f t="shared" si="148"/>
        <v>#N/A</v>
      </c>
      <c r="KZ25" s="165" t="e">
        <f t="shared" si="148"/>
        <v>#N/A</v>
      </c>
      <c r="LA25" s="165" t="e">
        <f t="shared" si="148"/>
        <v>#N/A</v>
      </c>
      <c r="LB25" s="165" t="e">
        <f t="shared" si="148"/>
        <v>#N/A</v>
      </c>
      <c r="LC25" s="165" t="e">
        <f t="shared" si="148"/>
        <v>#N/A</v>
      </c>
      <c r="LD25" s="165" t="e">
        <f t="shared" si="148"/>
        <v>#N/A</v>
      </c>
      <c r="LE25" s="165" t="e">
        <f t="shared" si="148"/>
        <v>#N/A</v>
      </c>
      <c r="LF25" s="165" t="e">
        <f t="shared" si="148"/>
        <v>#N/A</v>
      </c>
      <c r="LG25" s="165" t="e">
        <f t="shared" si="148"/>
        <v>#N/A</v>
      </c>
      <c r="LH25" s="165" t="e">
        <f t="shared" si="148"/>
        <v>#N/A</v>
      </c>
      <c r="LI25" s="165" t="e">
        <f t="shared" si="148"/>
        <v>#N/A</v>
      </c>
      <c r="LJ25" s="165" t="e">
        <f t="shared" si="148"/>
        <v>#N/A</v>
      </c>
      <c r="LK25" s="165" t="e">
        <f t="shared" si="148"/>
        <v>#N/A</v>
      </c>
      <c r="LL25" s="165" t="e">
        <f t="shared" si="148"/>
        <v>#N/A</v>
      </c>
      <c r="LM25" s="165" t="e">
        <f t="shared" si="148"/>
        <v>#N/A</v>
      </c>
      <c r="LN25" s="165" t="e">
        <f t="shared" si="148"/>
        <v>#N/A</v>
      </c>
      <c r="LO25" s="165" t="e">
        <f t="shared" si="148"/>
        <v>#N/A</v>
      </c>
      <c r="LP25" s="165" t="e">
        <f t="shared" si="148"/>
        <v>#N/A</v>
      </c>
      <c r="LQ25" s="165" t="e">
        <f t="shared" si="148"/>
        <v>#N/A</v>
      </c>
      <c r="LR25" s="165" t="e">
        <f t="shared" si="148"/>
        <v>#N/A</v>
      </c>
      <c r="LS25" s="165" t="e">
        <f t="shared" si="148"/>
        <v>#N/A</v>
      </c>
      <c r="LT25" s="165" t="e">
        <f t="shared" si="148"/>
        <v>#N/A</v>
      </c>
      <c r="LU25" s="165" t="e">
        <f t="shared" si="148"/>
        <v>#N/A</v>
      </c>
      <c r="LV25" s="165" t="e">
        <f t="shared" si="148"/>
        <v>#N/A</v>
      </c>
      <c r="LW25" s="165" t="e">
        <f t="shared" si="148"/>
        <v>#N/A</v>
      </c>
      <c r="LX25" s="165" t="e">
        <f t="shared" si="148"/>
        <v>#N/A</v>
      </c>
      <c r="LY25" s="165" t="e">
        <f t="shared" si="148"/>
        <v>#N/A</v>
      </c>
      <c r="LZ25" s="165" t="e">
        <f t="shared" si="148"/>
        <v>#N/A</v>
      </c>
      <c r="MA25" s="165" t="e">
        <f t="shared" si="148"/>
        <v>#N/A</v>
      </c>
      <c r="MB25" s="165" t="e">
        <f t="shared" si="148"/>
        <v>#N/A</v>
      </c>
      <c r="MC25" s="165" t="e">
        <f t="shared" si="144"/>
        <v>#N/A</v>
      </c>
      <c r="MD25" s="165" t="e">
        <f t="shared" si="144"/>
        <v>#N/A</v>
      </c>
      <c r="ME25" s="165" t="e">
        <f t="shared" si="144"/>
        <v>#N/A</v>
      </c>
      <c r="MF25" s="165" t="e">
        <f t="shared" si="144"/>
        <v>#N/A</v>
      </c>
      <c r="MG25" s="165" t="e">
        <f t="shared" si="144"/>
        <v>#N/A</v>
      </c>
      <c r="MH25" s="165" t="e">
        <f t="shared" si="144"/>
        <v>#N/A</v>
      </c>
      <c r="MI25" s="165" t="e">
        <f t="shared" si="144"/>
        <v>#N/A</v>
      </c>
      <c r="MJ25" s="165" t="e">
        <f t="shared" si="144"/>
        <v>#N/A</v>
      </c>
      <c r="MK25" s="165" t="e">
        <f t="shared" si="144"/>
        <v>#N/A</v>
      </c>
      <c r="ML25" s="165" t="e">
        <f t="shared" si="144"/>
        <v>#N/A</v>
      </c>
      <c r="MM25" s="165" t="e">
        <f t="shared" si="144"/>
        <v>#N/A</v>
      </c>
      <c r="MN25" s="165" t="e">
        <f t="shared" si="144"/>
        <v>#N/A</v>
      </c>
      <c r="MO25" s="165" t="e">
        <f t="shared" si="144"/>
        <v>#N/A</v>
      </c>
      <c r="MP25" s="165" t="e">
        <f t="shared" si="144"/>
        <v>#N/A</v>
      </c>
      <c r="MQ25" s="165" t="e">
        <f t="shared" si="144"/>
        <v>#N/A</v>
      </c>
      <c r="MR25" s="165" t="e">
        <f t="shared" si="118"/>
        <v>#N/A</v>
      </c>
      <c r="MS25" s="165" t="e">
        <f t="shared" si="131"/>
        <v>#N/A</v>
      </c>
      <c r="MT25" s="165" t="e">
        <f t="shared" si="131"/>
        <v>#N/A</v>
      </c>
      <c r="MU25" s="165" t="e">
        <f t="shared" si="131"/>
        <v>#N/A</v>
      </c>
      <c r="MV25" s="165" t="e">
        <f t="shared" si="139"/>
        <v>#N/A</v>
      </c>
      <c r="MW25" s="165" t="e">
        <f t="shared" si="139"/>
        <v>#N/A</v>
      </c>
      <c r="MX25" s="165" t="e">
        <f t="shared" si="139"/>
        <v>#N/A</v>
      </c>
      <c r="MY25" s="165" t="e">
        <f t="shared" si="139"/>
        <v>#N/A</v>
      </c>
      <c r="MZ25" s="165" t="e">
        <f t="shared" si="139"/>
        <v>#N/A</v>
      </c>
      <c r="NA25" s="165" t="e">
        <f t="shared" si="139"/>
        <v>#N/A</v>
      </c>
      <c r="NB25" s="165" t="e">
        <f t="shared" si="139"/>
        <v>#N/A</v>
      </c>
      <c r="NC25" s="165" t="e">
        <f t="shared" si="139"/>
        <v>#N/A</v>
      </c>
      <c r="ND25" s="165" t="e">
        <f t="shared" si="139"/>
        <v>#N/A</v>
      </c>
      <c r="NE25" s="165" t="e">
        <f t="shared" si="139"/>
        <v>#N/A</v>
      </c>
      <c r="NF25" s="165" t="e">
        <f t="shared" si="139"/>
        <v>#N/A</v>
      </c>
      <c r="NG25" s="165" t="e">
        <f t="shared" si="139"/>
        <v>#N/A</v>
      </c>
      <c r="NH25" s="165" t="e">
        <f t="shared" si="139"/>
        <v>#N/A</v>
      </c>
      <c r="NI25" s="165" t="e">
        <f t="shared" si="139"/>
        <v>#N/A</v>
      </c>
      <c r="NJ25" s="165" t="e">
        <f t="shared" si="139"/>
        <v>#N/A</v>
      </c>
      <c r="NK25" s="165" t="e">
        <f t="shared" si="149"/>
        <v>#N/A</v>
      </c>
      <c r="NL25" s="165" t="e">
        <f t="shared" si="149"/>
        <v>#N/A</v>
      </c>
      <c r="NM25" s="165" t="e">
        <f t="shared" si="149"/>
        <v>#N/A</v>
      </c>
      <c r="NN25" s="165" t="e">
        <f t="shared" si="149"/>
        <v>#N/A</v>
      </c>
      <c r="NO25" s="165" t="e">
        <f t="shared" si="149"/>
        <v>#N/A</v>
      </c>
      <c r="NP25" s="165" t="e">
        <f t="shared" si="149"/>
        <v>#N/A</v>
      </c>
      <c r="NQ25" s="165" t="e">
        <f t="shared" si="149"/>
        <v>#N/A</v>
      </c>
      <c r="NR25" s="165" t="e">
        <f t="shared" si="149"/>
        <v>#N/A</v>
      </c>
      <c r="NS25" s="165" t="e">
        <f t="shared" si="149"/>
        <v>#N/A</v>
      </c>
      <c r="NT25" s="165" t="e">
        <f t="shared" si="149"/>
        <v>#N/A</v>
      </c>
      <c r="NU25" s="165" t="e">
        <f t="shared" si="149"/>
        <v>#N/A</v>
      </c>
      <c r="NV25" s="165" t="e">
        <f t="shared" si="149"/>
        <v>#N/A</v>
      </c>
      <c r="NW25" s="165" t="e">
        <f t="shared" si="149"/>
        <v>#N/A</v>
      </c>
      <c r="NX25" s="165" t="e">
        <f t="shared" si="149"/>
        <v>#N/A</v>
      </c>
      <c r="NY25" s="165" t="e">
        <f t="shared" si="149"/>
        <v>#N/A</v>
      </c>
      <c r="NZ25" s="165" t="e">
        <f t="shared" si="149"/>
        <v>#N/A</v>
      </c>
      <c r="OA25" s="165" t="e">
        <f t="shared" si="149"/>
        <v>#N/A</v>
      </c>
      <c r="OB25" s="165" t="e">
        <f t="shared" si="149"/>
        <v>#N/A</v>
      </c>
      <c r="OC25" s="165" t="e">
        <f t="shared" si="149"/>
        <v>#N/A</v>
      </c>
      <c r="OD25" s="165" t="e">
        <f t="shared" si="149"/>
        <v>#N/A</v>
      </c>
      <c r="OE25" s="165" t="e">
        <f t="shared" si="149"/>
        <v>#N/A</v>
      </c>
      <c r="OF25" s="165" t="e">
        <f t="shared" si="149"/>
        <v>#N/A</v>
      </c>
      <c r="OG25" s="165" t="e">
        <f t="shared" si="149"/>
        <v>#N/A</v>
      </c>
      <c r="OH25" s="165" t="e">
        <f t="shared" si="149"/>
        <v>#N/A</v>
      </c>
      <c r="OI25" s="165" t="e">
        <f t="shared" si="149"/>
        <v>#N/A</v>
      </c>
      <c r="OJ25" s="165" t="e">
        <f t="shared" si="149"/>
        <v>#N/A</v>
      </c>
      <c r="OK25" s="165" t="e">
        <f t="shared" si="149"/>
        <v>#N/A</v>
      </c>
      <c r="OL25" s="165" t="e">
        <f t="shared" si="149"/>
        <v>#N/A</v>
      </c>
      <c r="OM25" s="165" t="e">
        <f t="shared" si="149"/>
        <v>#N/A</v>
      </c>
      <c r="ON25" s="165" t="e">
        <f t="shared" si="149"/>
        <v>#N/A</v>
      </c>
      <c r="OO25" s="165" t="e">
        <f t="shared" si="145"/>
        <v>#N/A</v>
      </c>
      <c r="OP25" s="165" t="e">
        <f t="shared" si="145"/>
        <v>#N/A</v>
      </c>
      <c r="OQ25" s="165" t="e">
        <f t="shared" si="145"/>
        <v>#N/A</v>
      </c>
      <c r="OR25" s="165" t="e">
        <f t="shared" si="145"/>
        <v>#N/A</v>
      </c>
      <c r="OS25" s="165" t="e">
        <f t="shared" si="145"/>
        <v>#N/A</v>
      </c>
      <c r="OT25" s="165" t="e">
        <f t="shared" si="145"/>
        <v>#N/A</v>
      </c>
      <c r="OU25" s="165" t="e">
        <f t="shared" si="145"/>
        <v>#N/A</v>
      </c>
      <c r="OV25" s="165" t="e">
        <f t="shared" si="145"/>
        <v>#N/A</v>
      </c>
      <c r="OW25" s="165" t="e">
        <f t="shared" si="145"/>
        <v>#N/A</v>
      </c>
      <c r="OX25" s="165" t="e">
        <f t="shared" si="145"/>
        <v>#N/A</v>
      </c>
      <c r="OY25" s="165" t="e">
        <f t="shared" si="145"/>
        <v>#N/A</v>
      </c>
      <c r="OZ25" s="165" t="e">
        <f t="shared" si="145"/>
        <v>#N/A</v>
      </c>
      <c r="PA25" s="165" t="e">
        <f t="shared" si="145"/>
        <v>#N/A</v>
      </c>
      <c r="PB25" s="165" t="e">
        <f t="shared" si="145"/>
        <v>#N/A</v>
      </c>
      <c r="PC25" s="165" t="e">
        <f t="shared" si="145"/>
        <v>#N/A</v>
      </c>
      <c r="PD25" s="165" t="e">
        <f t="shared" si="119"/>
        <v>#N/A</v>
      </c>
      <c r="PE25" s="165" t="e">
        <f t="shared" si="141"/>
        <v>#N/A</v>
      </c>
      <c r="PF25" s="165" t="e">
        <f t="shared" si="141"/>
        <v>#N/A</v>
      </c>
      <c r="PG25" s="165" t="e">
        <f t="shared" si="141"/>
        <v>#N/A</v>
      </c>
      <c r="PH25" s="165" t="e">
        <f t="shared" si="141"/>
        <v>#N/A</v>
      </c>
      <c r="PI25" s="165" t="e">
        <f t="shared" si="141"/>
        <v>#N/A</v>
      </c>
      <c r="PJ25" s="165" t="e">
        <f t="shared" si="141"/>
        <v>#N/A</v>
      </c>
      <c r="PK25" s="165" t="e">
        <f t="shared" si="141"/>
        <v>#N/A</v>
      </c>
      <c r="PL25" s="165" t="e">
        <f t="shared" si="141"/>
        <v>#N/A</v>
      </c>
    </row>
    <row r="26" spans="1:428" hidden="1" x14ac:dyDescent="0.45">
      <c r="A26" s="4">
        <v>23</v>
      </c>
      <c r="B26" s="105"/>
      <c r="C26" s="113"/>
      <c r="D26" s="118" t="str">
        <f t="shared" si="110"/>
        <v/>
      </c>
      <c r="E26" s="91"/>
      <c r="F26" s="118" t="str">
        <f t="shared" si="111"/>
        <v/>
      </c>
      <c r="G26" s="113"/>
      <c r="H26" s="106"/>
      <c r="I26" s="120" t="str">
        <f t="shared" si="0"/>
        <v/>
      </c>
      <c r="J26" s="120" t="str">
        <f t="shared" si="1"/>
        <v/>
      </c>
      <c r="K26" s="71" t="str">
        <f t="shared" si="112"/>
        <v/>
      </c>
      <c r="L26" s="23"/>
      <c r="M26" s="55"/>
      <c r="N26" s="298"/>
      <c r="O26" s="72" t="str">
        <f>IF(AND(D26&gt;0,E26&gt;0,F26&gt;0),IF(ISBLANK(N26),IF(ISBLANK(L26),"",(F26-D26)*VLOOKUP(L26,VLookups!$A$4:$B$13,2,FALSE)),N26),"")</f>
        <v/>
      </c>
      <c r="P26" s="73" t="str">
        <f t="shared" si="2"/>
        <v/>
      </c>
      <c r="Q26" s="91"/>
      <c r="R26" s="265" t="str">
        <f>IF(AND(Q26&gt;0,E26&gt;0,NOT(O26="")),ABS(VLOOKUP($Q$1,VLookups!$A$43:$B$44,2,FALSE)-_xlfn.NORM.DIST(Q26,K26,O26,TRUE)),"")</f>
        <v/>
      </c>
      <c r="S26" s="90" t="str">
        <f>IF(AND($D26&gt;0,$E26&gt;0,$F26&gt;0,NOT(ISBLANK($L26))),_xlfn.NORM.INV(ABS(VLOOKUP($Q$1,VLookups!$A$43:$B$44,2,FALSE)-S$3),$K26,$O26),"")</f>
        <v/>
      </c>
      <c r="T26" s="89" t="str">
        <f>IF(AND($D26&gt;0,$E26&gt;0,$F26&gt;0,NOT(ISBLANK($L26))),_xlfn.NORM.INV(ABS(VLOOKUP($Q$1,VLookups!$A$43:$B$44,2,FALSE)-T$3),$K26,$O26),"")</f>
        <v/>
      </c>
      <c r="U26" s="90" t="str">
        <f>IF(AND($D26&gt;0,$E26&gt;0,$F26&gt;0,NOT(ISBLANK($L26))),_xlfn.NORM.INV(ABS(VLOOKUP($Q$1,VLookups!$A$43:$B$44,2,FALSE)-U$3),$K26,$O26),"")</f>
        <v/>
      </c>
      <c r="V26" s="89" t="str">
        <f>IF(AND($D26&gt;0,$E26&gt;0,$F26&gt;0,NOT(ISBLANK($L26))),_xlfn.NORM.INV(ABS(VLOOKUP($Q$1,VLookups!$A$43:$B$44,2,FALSE)-V$3),$K26,$O26),"")</f>
        <v/>
      </c>
      <c r="W26" s="90" t="str">
        <f>IF(AND($D26&gt;0,$E26&gt;0,$F26&gt;0,NOT(ISBLANK($L26))),_xlfn.NORM.INV(ABS(VLOOKUP($Q$1,VLookups!$A$43:$B$44,2,FALSE)-W$3),$K26,$O26),"")</f>
        <v/>
      </c>
      <c r="X26" s="89" t="str">
        <f>IF(AND($D26&gt;0,$E26&gt;0,$F26&gt;0,NOT(ISBLANK($L26))),_xlfn.NORM.INV(ABS(VLOOKUP($Q$1,VLookups!$A$43:$B$44,2,FALSE)-X$3),$K26,$O26),"")</f>
        <v/>
      </c>
      <c r="Y26" s="5"/>
      <c r="Z26" s="164" t="str">
        <f t="shared" si="113"/>
        <v/>
      </c>
      <c r="AA26" s="47" t="str">
        <f t="shared" si="114"/>
        <v/>
      </c>
      <c r="AB26" s="47" t="str">
        <f t="shared" ref="AB26:CM29" si="151">IF(ISNONTEXT($Z26),AC26-$Z26,"")</f>
        <v/>
      </c>
      <c r="AC26" s="47" t="str">
        <f t="shared" si="151"/>
        <v/>
      </c>
      <c r="AD26" s="47" t="str">
        <f t="shared" si="151"/>
        <v/>
      </c>
      <c r="AE26" s="47" t="str">
        <f t="shared" si="151"/>
        <v/>
      </c>
      <c r="AF26" s="47" t="str">
        <f t="shared" si="151"/>
        <v/>
      </c>
      <c r="AG26" s="47" t="str">
        <f t="shared" si="151"/>
        <v/>
      </c>
      <c r="AH26" s="47" t="str">
        <f t="shared" si="151"/>
        <v/>
      </c>
      <c r="AI26" s="47" t="str">
        <f t="shared" si="151"/>
        <v/>
      </c>
      <c r="AJ26" s="47" t="str">
        <f t="shared" si="151"/>
        <v/>
      </c>
      <c r="AK26" s="47" t="str">
        <f t="shared" si="151"/>
        <v/>
      </c>
      <c r="AL26" s="47" t="str">
        <f t="shared" si="151"/>
        <v/>
      </c>
      <c r="AM26" s="47" t="str">
        <f t="shared" si="151"/>
        <v/>
      </c>
      <c r="AN26" s="47" t="str">
        <f t="shared" si="151"/>
        <v/>
      </c>
      <c r="AO26" s="47" t="str">
        <f t="shared" si="151"/>
        <v/>
      </c>
      <c r="AP26" s="47" t="str">
        <f t="shared" si="151"/>
        <v/>
      </c>
      <c r="AQ26" s="47" t="str">
        <f t="shared" si="151"/>
        <v/>
      </c>
      <c r="AR26" s="47" t="str">
        <f t="shared" si="151"/>
        <v/>
      </c>
      <c r="AS26" s="47" t="str">
        <f t="shared" si="151"/>
        <v/>
      </c>
      <c r="AT26" s="47" t="str">
        <f t="shared" si="151"/>
        <v/>
      </c>
      <c r="AU26" s="47" t="str">
        <f t="shared" si="151"/>
        <v/>
      </c>
      <c r="AV26" s="47" t="str">
        <f t="shared" si="151"/>
        <v/>
      </c>
      <c r="AW26" s="47" t="str">
        <f t="shared" si="151"/>
        <v/>
      </c>
      <c r="AX26" s="47" t="str">
        <f t="shared" si="151"/>
        <v/>
      </c>
      <c r="AY26" s="47" t="str">
        <f t="shared" si="151"/>
        <v/>
      </c>
      <c r="AZ26" s="47" t="str">
        <f t="shared" si="151"/>
        <v/>
      </c>
      <c r="BA26" s="47" t="str">
        <f t="shared" si="151"/>
        <v/>
      </c>
      <c r="BB26" s="47" t="str">
        <f t="shared" si="151"/>
        <v/>
      </c>
      <c r="BC26" s="47" t="str">
        <f t="shared" si="151"/>
        <v/>
      </c>
      <c r="BD26" s="47" t="str">
        <f t="shared" si="151"/>
        <v/>
      </c>
      <c r="BE26" s="47" t="str">
        <f t="shared" si="151"/>
        <v/>
      </c>
      <c r="BF26" s="47" t="str">
        <f t="shared" si="151"/>
        <v/>
      </c>
      <c r="BG26" s="47" t="str">
        <f t="shared" si="151"/>
        <v/>
      </c>
      <c r="BH26" s="47" t="str">
        <f t="shared" si="151"/>
        <v/>
      </c>
      <c r="BI26" s="47" t="str">
        <f t="shared" si="151"/>
        <v/>
      </c>
      <c r="BJ26" s="47" t="str">
        <f t="shared" si="151"/>
        <v/>
      </c>
      <c r="BK26" s="47" t="str">
        <f t="shared" si="151"/>
        <v/>
      </c>
      <c r="BL26" s="47" t="str">
        <f t="shared" si="151"/>
        <v/>
      </c>
      <c r="BM26" s="47" t="str">
        <f t="shared" si="151"/>
        <v/>
      </c>
      <c r="BN26" s="47" t="str">
        <f t="shared" si="151"/>
        <v/>
      </c>
      <c r="BO26" s="47" t="str">
        <f t="shared" si="151"/>
        <v/>
      </c>
      <c r="BP26" s="47" t="str">
        <f t="shared" si="151"/>
        <v/>
      </c>
      <c r="BQ26" s="47" t="str">
        <f t="shared" si="151"/>
        <v/>
      </c>
      <c r="BR26" s="47" t="str">
        <f t="shared" si="151"/>
        <v/>
      </c>
      <c r="BS26" s="47" t="str">
        <f t="shared" si="151"/>
        <v/>
      </c>
      <c r="BT26" s="47" t="str">
        <f t="shared" si="151"/>
        <v/>
      </c>
      <c r="BU26" s="47" t="str">
        <f t="shared" si="151"/>
        <v/>
      </c>
      <c r="BV26" s="47" t="str">
        <f t="shared" si="151"/>
        <v/>
      </c>
      <c r="BW26" s="47" t="str">
        <f t="shared" si="151"/>
        <v/>
      </c>
      <c r="BX26" s="47" t="str">
        <f t="shared" si="151"/>
        <v/>
      </c>
      <c r="BY26" s="47" t="str">
        <f t="shared" si="151"/>
        <v/>
      </c>
      <c r="BZ26" s="47" t="str">
        <f t="shared" si="151"/>
        <v/>
      </c>
      <c r="CA26" s="47" t="str">
        <f t="shared" si="151"/>
        <v/>
      </c>
      <c r="CB26" s="47" t="str">
        <f t="shared" si="151"/>
        <v/>
      </c>
      <c r="CC26" s="47" t="str">
        <f t="shared" si="151"/>
        <v/>
      </c>
      <c r="CD26" s="47" t="str">
        <f t="shared" si="151"/>
        <v/>
      </c>
      <c r="CE26" s="47" t="str">
        <f t="shared" si="151"/>
        <v/>
      </c>
      <c r="CF26" s="47" t="str">
        <f t="shared" si="151"/>
        <v/>
      </c>
      <c r="CG26" s="47" t="str">
        <f t="shared" si="151"/>
        <v/>
      </c>
      <c r="CH26" s="47" t="str">
        <f t="shared" si="151"/>
        <v/>
      </c>
      <c r="CI26" s="47" t="str">
        <f t="shared" si="151"/>
        <v/>
      </c>
      <c r="CJ26" s="47" t="str">
        <f t="shared" si="151"/>
        <v/>
      </c>
      <c r="CK26" s="47" t="str">
        <f t="shared" si="151"/>
        <v/>
      </c>
      <c r="CL26" s="47" t="str">
        <f t="shared" si="151"/>
        <v/>
      </c>
      <c r="CM26" s="47" t="str">
        <f t="shared" si="151"/>
        <v/>
      </c>
      <c r="CN26" s="47" t="str">
        <f t="shared" si="150"/>
        <v/>
      </c>
      <c r="CO26" s="47" t="str">
        <f t="shared" si="150"/>
        <v/>
      </c>
      <c r="CP26" s="47" t="str">
        <f t="shared" si="150"/>
        <v/>
      </c>
      <c r="CQ26" s="47" t="str">
        <f t="shared" si="150"/>
        <v/>
      </c>
      <c r="CR26" s="47" t="str">
        <f t="shared" si="150"/>
        <v/>
      </c>
      <c r="CS26" s="47" t="str">
        <f t="shared" si="150"/>
        <v/>
      </c>
      <c r="CT26" s="47" t="str">
        <f t="shared" si="150"/>
        <v/>
      </c>
      <c r="CU26" s="47" t="str">
        <f t="shared" si="150"/>
        <v/>
      </c>
      <c r="CV26" s="47" t="str">
        <f t="shared" si="150"/>
        <v/>
      </c>
      <c r="CW26" s="47" t="str">
        <f t="shared" si="150"/>
        <v/>
      </c>
      <c r="CX26" s="47" t="str">
        <f t="shared" si="150"/>
        <v/>
      </c>
      <c r="CY26" s="47" t="str">
        <f t="shared" si="150"/>
        <v/>
      </c>
      <c r="CZ26" s="47" t="str">
        <f t="shared" si="150"/>
        <v/>
      </c>
      <c r="DA26" s="47" t="str">
        <f t="shared" si="150"/>
        <v/>
      </c>
      <c r="DB26" s="47" t="str">
        <f t="shared" si="150"/>
        <v/>
      </c>
      <c r="DC26" s="47" t="str">
        <f t="shared" si="150"/>
        <v/>
      </c>
      <c r="DD26" s="47" t="str">
        <f t="shared" si="150"/>
        <v/>
      </c>
      <c r="DE26" s="47" t="str">
        <f t="shared" si="150"/>
        <v/>
      </c>
      <c r="DF26" s="47" t="str">
        <f t="shared" si="150"/>
        <v/>
      </c>
      <c r="DG26" s="47" t="str">
        <f t="shared" si="150"/>
        <v/>
      </c>
      <c r="DH26" s="47" t="str">
        <f t="shared" si="150"/>
        <v/>
      </c>
      <c r="DI26" s="47" t="str">
        <f t="shared" si="150"/>
        <v/>
      </c>
      <c r="DJ26" s="47" t="str">
        <f t="shared" si="150"/>
        <v/>
      </c>
      <c r="DK26" s="47" t="str">
        <f t="shared" si="150"/>
        <v/>
      </c>
      <c r="DL26" s="47" t="str">
        <f t="shared" si="150"/>
        <v/>
      </c>
      <c r="DM26" s="47" t="str">
        <f t="shared" si="150"/>
        <v/>
      </c>
      <c r="DN26" s="47" t="str">
        <f t="shared" si="150"/>
        <v/>
      </c>
      <c r="DO26" s="47" t="str">
        <f t="shared" si="150"/>
        <v/>
      </c>
      <c r="DP26" s="47" t="str">
        <f t="shared" si="150"/>
        <v/>
      </c>
      <c r="DQ26" s="47" t="str">
        <f t="shared" si="150"/>
        <v/>
      </c>
      <c r="DR26" s="47" t="str">
        <f t="shared" si="150"/>
        <v/>
      </c>
      <c r="DS26" s="47" t="str">
        <f t="shared" si="150"/>
        <v/>
      </c>
      <c r="DT26" s="47" t="str">
        <f t="shared" si="150"/>
        <v/>
      </c>
      <c r="DU26" s="47" t="str">
        <f t="shared" si="150"/>
        <v/>
      </c>
      <c r="DV26" s="47" t="str">
        <f t="shared" si="150"/>
        <v/>
      </c>
      <c r="DW26" s="179" t="str">
        <f t="shared" si="115"/>
        <v/>
      </c>
      <c r="DX26" s="47" t="str">
        <f t="shared" si="5"/>
        <v/>
      </c>
      <c r="DY26" s="47" t="str">
        <f t="shared" si="6"/>
        <v/>
      </c>
      <c r="DZ26" s="47" t="str">
        <f t="shared" si="7"/>
        <v/>
      </c>
      <c r="EA26" s="47" t="str">
        <f t="shared" si="8"/>
        <v/>
      </c>
      <c r="EB26" s="47" t="str">
        <f t="shared" si="9"/>
        <v/>
      </c>
      <c r="EC26" s="47" t="str">
        <f t="shared" si="10"/>
        <v/>
      </c>
      <c r="ED26" s="47" t="str">
        <f t="shared" si="11"/>
        <v/>
      </c>
      <c r="EE26" s="47" t="str">
        <f t="shared" si="12"/>
        <v/>
      </c>
      <c r="EF26" s="47" t="str">
        <f t="shared" si="13"/>
        <v/>
      </c>
      <c r="EG26" s="47" t="str">
        <f t="shared" si="14"/>
        <v/>
      </c>
      <c r="EH26" s="47" t="str">
        <f t="shared" si="15"/>
        <v/>
      </c>
      <c r="EI26" s="47" t="str">
        <f t="shared" si="16"/>
        <v/>
      </c>
      <c r="EJ26" s="47" t="str">
        <f t="shared" si="17"/>
        <v/>
      </c>
      <c r="EK26" s="47" t="str">
        <f t="shared" si="18"/>
        <v/>
      </c>
      <c r="EL26" s="47" t="str">
        <f t="shared" si="19"/>
        <v/>
      </c>
      <c r="EM26" s="47" t="str">
        <f t="shared" si="20"/>
        <v/>
      </c>
      <c r="EN26" s="47" t="str">
        <f t="shared" si="21"/>
        <v/>
      </c>
      <c r="EO26" s="47" t="str">
        <f t="shared" si="22"/>
        <v/>
      </c>
      <c r="EP26" s="47" t="str">
        <f t="shared" si="23"/>
        <v/>
      </c>
      <c r="EQ26" s="47" t="str">
        <f t="shared" si="24"/>
        <v/>
      </c>
      <c r="ER26" s="47" t="str">
        <f t="shared" si="25"/>
        <v/>
      </c>
      <c r="ES26" s="47" t="str">
        <f t="shared" si="26"/>
        <v/>
      </c>
      <c r="ET26" s="47" t="str">
        <f t="shared" si="27"/>
        <v/>
      </c>
      <c r="EU26" s="47" t="str">
        <f t="shared" si="28"/>
        <v/>
      </c>
      <c r="EV26" s="47" t="str">
        <f t="shared" si="29"/>
        <v/>
      </c>
      <c r="EW26" s="47" t="str">
        <f t="shared" si="30"/>
        <v/>
      </c>
      <c r="EX26" s="47" t="str">
        <f t="shared" si="31"/>
        <v/>
      </c>
      <c r="EY26" s="47" t="str">
        <f t="shared" si="32"/>
        <v/>
      </c>
      <c r="EZ26" s="47" t="str">
        <f t="shared" si="33"/>
        <v/>
      </c>
      <c r="FA26" s="47" t="str">
        <f t="shared" si="34"/>
        <v/>
      </c>
      <c r="FB26" s="47" t="str">
        <f t="shared" si="35"/>
        <v/>
      </c>
      <c r="FC26" s="47" t="str">
        <f t="shared" si="36"/>
        <v/>
      </c>
      <c r="FD26" s="47" t="str">
        <f t="shared" si="37"/>
        <v/>
      </c>
      <c r="FE26" s="47" t="str">
        <f t="shared" si="38"/>
        <v/>
      </c>
      <c r="FF26" s="47" t="str">
        <f t="shared" si="39"/>
        <v/>
      </c>
      <c r="FG26" s="47" t="str">
        <f t="shared" si="40"/>
        <v/>
      </c>
      <c r="FH26" s="47" t="str">
        <f t="shared" si="41"/>
        <v/>
      </c>
      <c r="FI26" s="47" t="str">
        <f t="shared" si="42"/>
        <v/>
      </c>
      <c r="FJ26" s="47" t="str">
        <f t="shared" si="43"/>
        <v/>
      </c>
      <c r="FK26" s="47" t="str">
        <f t="shared" si="44"/>
        <v/>
      </c>
      <c r="FL26" s="47" t="str">
        <f t="shared" si="45"/>
        <v/>
      </c>
      <c r="FM26" s="47" t="str">
        <f t="shared" si="46"/>
        <v/>
      </c>
      <c r="FN26" s="47" t="str">
        <f t="shared" si="47"/>
        <v/>
      </c>
      <c r="FO26" s="47" t="str">
        <f t="shared" si="48"/>
        <v/>
      </c>
      <c r="FP26" s="47" t="str">
        <f t="shared" si="49"/>
        <v/>
      </c>
      <c r="FQ26" s="47" t="str">
        <f t="shared" si="50"/>
        <v/>
      </c>
      <c r="FR26" s="47" t="str">
        <f t="shared" si="51"/>
        <v/>
      </c>
      <c r="FS26" s="47" t="str">
        <f t="shared" si="52"/>
        <v/>
      </c>
      <c r="FT26" s="47" t="str">
        <f t="shared" si="53"/>
        <v/>
      </c>
      <c r="FU26" s="47" t="str">
        <f t="shared" si="54"/>
        <v/>
      </c>
      <c r="FV26" s="47" t="str">
        <f t="shared" si="55"/>
        <v/>
      </c>
      <c r="FW26" s="47" t="str">
        <f t="shared" si="56"/>
        <v/>
      </c>
      <c r="FX26" s="47" t="str">
        <f t="shared" si="57"/>
        <v/>
      </c>
      <c r="FY26" s="47" t="str">
        <f t="shared" si="58"/>
        <v/>
      </c>
      <c r="FZ26" s="47" t="str">
        <f t="shared" si="59"/>
        <v/>
      </c>
      <c r="GA26" s="47" t="str">
        <f t="shared" si="60"/>
        <v/>
      </c>
      <c r="GB26" s="47" t="str">
        <f t="shared" si="61"/>
        <v/>
      </c>
      <c r="GC26" s="47" t="str">
        <f t="shared" si="62"/>
        <v/>
      </c>
      <c r="GD26" s="47" t="str">
        <f t="shared" si="63"/>
        <v/>
      </c>
      <c r="GE26" s="47" t="str">
        <f t="shared" si="64"/>
        <v/>
      </c>
      <c r="GF26" s="47" t="str">
        <f t="shared" si="65"/>
        <v/>
      </c>
      <c r="GG26" s="47" t="str">
        <f t="shared" si="66"/>
        <v/>
      </c>
      <c r="GH26" s="47" t="str">
        <f t="shared" si="67"/>
        <v/>
      </c>
      <c r="GI26" s="47" t="str">
        <f t="shared" si="68"/>
        <v/>
      </c>
      <c r="GJ26" s="47" t="str">
        <f t="shared" si="69"/>
        <v/>
      </c>
      <c r="GK26" s="47" t="str">
        <f t="shared" si="70"/>
        <v/>
      </c>
      <c r="GL26" s="47" t="str">
        <f t="shared" si="71"/>
        <v/>
      </c>
      <c r="GM26" s="47" t="str">
        <f t="shared" si="72"/>
        <v/>
      </c>
      <c r="GN26" s="47" t="str">
        <f t="shared" si="73"/>
        <v/>
      </c>
      <c r="GO26" s="47" t="str">
        <f t="shared" si="74"/>
        <v/>
      </c>
      <c r="GP26" s="47" t="str">
        <f t="shared" si="75"/>
        <v/>
      </c>
      <c r="GQ26" s="47" t="str">
        <f t="shared" si="76"/>
        <v/>
      </c>
      <c r="GR26" s="47" t="str">
        <f t="shared" si="77"/>
        <v/>
      </c>
      <c r="GS26" s="47" t="str">
        <f t="shared" si="78"/>
        <v/>
      </c>
      <c r="GT26" s="47" t="str">
        <f t="shared" si="79"/>
        <v/>
      </c>
      <c r="GU26" s="47" t="str">
        <f t="shared" si="80"/>
        <v/>
      </c>
      <c r="GV26" s="47" t="str">
        <f t="shared" si="81"/>
        <v/>
      </c>
      <c r="GW26" s="47" t="str">
        <f t="shared" si="82"/>
        <v/>
      </c>
      <c r="GX26" s="47" t="str">
        <f t="shared" si="83"/>
        <v/>
      </c>
      <c r="GY26" s="47" t="str">
        <f t="shared" si="84"/>
        <v/>
      </c>
      <c r="GZ26" s="47" t="str">
        <f t="shared" si="85"/>
        <v/>
      </c>
      <c r="HA26" s="47" t="str">
        <f t="shared" si="86"/>
        <v/>
      </c>
      <c r="HB26" s="47" t="str">
        <f t="shared" si="87"/>
        <v/>
      </c>
      <c r="HC26" s="47" t="str">
        <f t="shared" si="88"/>
        <v/>
      </c>
      <c r="HD26" s="47" t="str">
        <f t="shared" si="89"/>
        <v/>
      </c>
      <c r="HE26" s="47" t="str">
        <f t="shared" si="90"/>
        <v/>
      </c>
      <c r="HF26" s="47" t="str">
        <f t="shared" si="91"/>
        <v/>
      </c>
      <c r="HG26" s="47" t="str">
        <f t="shared" si="92"/>
        <v/>
      </c>
      <c r="HH26" s="47" t="str">
        <f t="shared" si="93"/>
        <v/>
      </c>
      <c r="HI26" s="47" t="str">
        <f t="shared" si="94"/>
        <v/>
      </c>
      <c r="HJ26" s="47" t="str">
        <f t="shared" si="95"/>
        <v/>
      </c>
      <c r="HK26" s="47" t="str">
        <f t="shared" si="96"/>
        <v/>
      </c>
      <c r="HL26" s="47" t="str">
        <f t="shared" si="97"/>
        <v/>
      </c>
      <c r="HM26" s="47" t="str">
        <f t="shared" si="98"/>
        <v/>
      </c>
      <c r="HN26" s="47" t="str">
        <f t="shared" si="99"/>
        <v/>
      </c>
      <c r="HO26" s="47" t="str">
        <f t="shared" si="100"/>
        <v/>
      </c>
      <c r="HP26" s="47" t="str">
        <f t="shared" si="101"/>
        <v/>
      </c>
      <c r="HQ26" s="47" t="str">
        <f t="shared" si="102"/>
        <v/>
      </c>
      <c r="HR26" s="47" t="str">
        <f t="shared" si="103"/>
        <v/>
      </c>
      <c r="HS26" s="47" t="str">
        <f t="shared" si="104"/>
        <v/>
      </c>
      <c r="HT26" s="165" t="e">
        <f t="shared" si="105"/>
        <v>#N/A</v>
      </c>
      <c r="HU26" s="165" t="e">
        <f t="shared" si="129"/>
        <v>#N/A</v>
      </c>
      <c r="HV26" s="165" t="e">
        <f t="shared" si="129"/>
        <v>#N/A</v>
      </c>
      <c r="HW26" s="165" t="e">
        <f t="shared" si="129"/>
        <v>#N/A</v>
      </c>
      <c r="HX26" s="165" t="e">
        <f t="shared" si="137"/>
        <v>#N/A</v>
      </c>
      <c r="HY26" s="165" t="e">
        <f t="shared" si="137"/>
        <v>#N/A</v>
      </c>
      <c r="HZ26" s="165" t="e">
        <f t="shared" si="137"/>
        <v>#N/A</v>
      </c>
      <c r="IA26" s="165" t="e">
        <f t="shared" si="137"/>
        <v>#N/A</v>
      </c>
      <c r="IB26" s="165" t="e">
        <f t="shared" si="137"/>
        <v>#N/A</v>
      </c>
      <c r="IC26" s="165" t="e">
        <f t="shared" si="137"/>
        <v>#N/A</v>
      </c>
      <c r="ID26" s="165" t="e">
        <f t="shared" si="137"/>
        <v>#N/A</v>
      </c>
      <c r="IE26" s="165" t="e">
        <f t="shared" si="137"/>
        <v>#N/A</v>
      </c>
      <c r="IF26" s="165" t="e">
        <f t="shared" si="137"/>
        <v>#N/A</v>
      </c>
      <c r="IG26" s="165" t="e">
        <f t="shared" si="137"/>
        <v>#N/A</v>
      </c>
      <c r="IH26" s="165" t="e">
        <f t="shared" si="137"/>
        <v>#N/A</v>
      </c>
      <c r="II26" s="165" t="e">
        <f t="shared" si="137"/>
        <v>#N/A</v>
      </c>
      <c r="IJ26" s="165" t="e">
        <f t="shared" si="137"/>
        <v>#N/A</v>
      </c>
      <c r="IK26" s="165" t="e">
        <f t="shared" si="137"/>
        <v>#N/A</v>
      </c>
      <c r="IL26" s="165" t="e">
        <f t="shared" si="137"/>
        <v>#N/A</v>
      </c>
      <c r="IM26" s="165" t="e">
        <f t="shared" si="147"/>
        <v>#N/A</v>
      </c>
      <c r="IN26" s="165" t="e">
        <f t="shared" si="147"/>
        <v>#N/A</v>
      </c>
      <c r="IO26" s="165" t="e">
        <f t="shared" si="147"/>
        <v>#N/A</v>
      </c>
      <c r="IP26" s="165" t="e">
        <f t="shared" si="147"/>
        <v>#N/A</v>
      </c>
      <c r="IQ26" s="165" t="e">
        <f t="shared" si="147"/>
        <v>#N/A</v>
      </c>
      <c r="IR26" s="165" t="e">
        <f t="shared" si="147"/>
        <v>#N/A</v>
      </c>
      <c r="IS26" s="165" t="e">
        <f t="shared" si="147"/>
        <v>#N/A</v>
      </c>
      <c r="IT26" s="165" t="e">
        <f t="shared" si="147"/>
        <v>#N/A</v>
      </c>
      <c r="IU26" s="165" t="e">
        <f t="shared" si="147"/>
        <v>#N/A</v>
      </c>
      <c r="IV26" s="165" t="e">
        <f t="shared" si="147"/>
        <v>#N/A</v>
      </c>
      <c r="IW26" s="165" t="e">
        <f t="shared" si="147"/>
        <v>#N/A</v>
      </c>
      <c r="IX26" s="165" t="e">
        <f t="shared" si="147"/>
        <v>#N/A</v>
      </c>
      <c r="IY26" s="165" t="e">
        <f t="shared" si="147"/>
        <v>#N/A</v>
      </c>
      <c r="IZ26" s="165" t="e">
        <f t="shared" si="147"/>
        <v>#N/A</v>
      </c>
      <c r="JA26" s="165" t="e">
        <f t="shared" si="147"/>
        <v>#N/A</v>
      </c>
      <c r="JB26" s="165" t="e">
        <f t="shared" si="147"/>
        <v>#N/A</v>
      </c>
      <c r="JC26" s="165" t="e">
        <f t="shared" si="147"/>
        <v>#N/A</v>
      </c>
      <c r="JD26" s="165" t="e">
        <f t="shared" si="147"/>
        <v>#N/A</v>
      </c>
      <c r="JE26" s="165" t="e">
        <f t="shared" si="147"/>
        <v>#N/A</v>
      </c>
      <c r="JF26" s="165" t="e">
        <f t="shared" si="147"/>
        <v>#N/A</v>
      </c>
      <c r="JG26" s="165" t="e">
        <f t="shared" si="147"/>
        <v>#N/A</v>
      </c>
      <c r="JH26" s="165" t="e">
        <f t="shared" si="147"/>
        <v>#N/A</v>
      </c>
      <c r="JI26" s="165" t="e">
        <f t="shared" si="147"/>
        <v>#N/A</v>
      </c>
      <c r="JJ26" s="165" t="e">
        <f t="shared" si="147"/>
        <v>#N/A</v>
      </c>
      <c r="JK26" s="165" t="e">
        <f t="shared" si="147"/>
        <v>#N/A</v>
      </c>
      <c r="JL26" s="165" t="e">
        <f t="shared" si="147"/>
        <v>#N/A</v>
      </c>
      <c r="JM26" s="165" t="e">
        <f t="shared" si="147"/>
        <v>#N/A</v>
      </c>
      <c r="JN26" s="165" t="e">
        <f t="shared" si="147"/>
        <v>#N/A</v>
      </c>
      <c r="JO26" s="165" t="e">
        <f t="shared" si="147"/>
        <v>#N/A</v>
      </c>
      <c r="JP26" s="165" t="e">
        <f t="shared" si="147"/>
        <v>#N/A</v>
      </c>
      <c r="JQ26" s="165" t="e">
        <f t="shared" si="143"/>
        <v>#N/A</v>
      </c>
      <c r="JR26" s="165" t="e">
        <f t="shared" si="143"/>
        <v>#N/A</v>
      </c>
      <c r="JS26" s="165" t="e">
        <f t="shared" si="143"/>
        <v>#N/A</v>
      </c>
      <c r="JT26" s="165" t="e">
        <f t="shared" si="143"/>
        <v>#N/A</v>
      </c>
      <c r="JU26" s="165" t="e">
        <f t="shared" si="143"/>
        <v>#N/A</v>
      </c>
      <c r="JV26" s="165" t="e">
        <f t="shared" si="143"/>
        <v>#N/A</v>
      </c>
      <c r="JW26" s="165" t="e">
        <f t="shared" si="143"/>
        <v>#N/A</v>
      </c>
      <c r="JX26" s="165" t="e">
        <f t="shared" si="143"/>
        <v>#N/A</v>
      </c>
      <c r="JY26" s="165" t="e">
        <f t="shared" si="143"/>
        <v>#N/A</v>
      </c>
      <c r="JZ26" s="165" t="e">
        <f t="shared" si="143"/>
        <v>#N/A</v>
      </c>
      <c r="KA26" s="165" t="e">
        <f t="shared" si="143"/>
        <v>#N/A</v>
      </c>
      <c r="KB26" s="165" t="e">
        <f t="shared" si="143"/>
        <v>#N/A</v>
      </c>
      <c r="KC26" s="165" t="e">
        <f t="shared" si="143"/>
        <v>#N/A</v>
      </c>
      <c r="KD26" s="165" t="e">
        <f t="shared" si="143"/>
        <v>#N/A</v>
      </c>
      <c r="KE26" s="165" t="e">
        <f t="shared" si="143"/>
        <v>#N/A</v>
      </c>
      <c r="KF26" s="165" t="e">
        <f t="shared" si="117"/>
        <v>#N/A</v>
      </c>
      <c r="KG26" s="165" t="e">
        <f t="shared" si="130"/>
        <v>#N/A</v>
      </c>
      <c r="KH26" s="165" t="e">
        <f t="shared" si="130"/>
        <v>#N/A</v>
      </c>
      <c r="KI26" s="165" t="e">
        <f t="shared" si="130"/>
        <v>#N/A</v>
      </c>
      <c r="KJ26" s="165" t="e">
        <f t="shared" si="138"/>
        <v>#N/A</v>
      </c>
      <c r="KK26" s="165" t="e">
        <f t="shared" si="138"/>
        <v>#N/A</v>
      </c>
      <c r="KL26" s="165" t="e">
        <f t="shared" si="138"/>
        <v>#N/A</v>
      </c>
      <c r="KM26" s="165" t="e">
        <f t="shared" si="138"/>
        <v>#N/A</v>
      </c>
      <c r="KN26" s="165" t="e">
        <f t="shared" si="138"/>
        <v>#N/A</v>
      </c>
      <c r="KO26" s="165" t="e">
        <f t="shared" si="138"/>
        <v>#N/A</v>
      </c>
      <c r="KP26" s="165" t="e">
        <f t="shared" si="138"/>
        <v>#N/A</v>
      </c>
      <c r="KQ26" s="165" t="e">
        <f t="shared" si="138"/>
        <v>#N/A</v>
      </c>
      <c r="KR26" s="165" t="e">
        <f t="shared" si="138"/>
        <v>#N/A</v>
      </c>
      <c r="KS26" s="165" t="e">
        <f t="shared" si="138"/>
        <v>#N/A</v>
      </c>
      <c r="KT26" s="165" t="e">
        <f t="shared" si="138"/>
        <v>#N/A</v>
      </c>
      <c r="KU26" s="165" t="e">
        <f t="shared" si="138"/>
        <v>#N/A</v>
      </c>
      <c r="KV26" s="165" t="e">
        <f t="shared" si="138"/>
        <v>#N/A</v>
      </c>
      <c r="KW26" s="165" t="e">
        <f t="shared" si="138"/>
        <v>#N/A</v>
      </c>
      <c r="KX26" s="165" t="e">
        <f t="shared" si="138"/>
        <v>#N/A</v>
      </c>
      <c r="KY26" s="165" t="e">
        <f t="shared" si="148"/>
        <v>#N/A</v>
      </c>
      <c r="KZ26" s="165" t="e">
        <f t="shared" si="148"/>
        <v>#N/A</v>
      </c>
      <c r="LA26" s="165" t="e">
        <f t="shared" si="148"/>
        <v>#N/A</v>
      </c>
      <c r="LB26" s="165" t="e">
        <f t="shared" si="148"/>
        <v>#N/A</v>
      </c>
      <c r="LC26" s="165" t="e">
        <f t="shared" si="148"/>
        <v>#N/A</v>
      </c>
      <c r="LD26" s="165" t="e">
        <f t="shared" si="148"/>
        <v>#N/A</v>
      </c>
      <c r="LE26" s="165" t="e">
        <f t="shared" si="148"/>
        <v>#N/A</v>
      </c>
      <c r="LF26" s="165" t="e">
        <f t="shared" si="148"/>
        <v>#N/A</v>
      </c>
      <c r="LG26" s="165" t="e">
        <f t="shared" si="148"/>
        <v>#N/A</v>
      </c>
      <c r="LH26" s="165" t="e">
        <f t="shared" si="148"/>
        <v>#N/A</v>
      </c>
      <c r="LI26" s="165" t="e">
        <f t="shared" si="148"/>
        <v>#N/A</v>
      </c>
      <c r="LJ26" s="165" t="e">
        <f t="shared" si="148"/>
        <v>#N/A</v>
      </c>
      <c r="LK26" s="165" t="e">
        <f t="shared" si="148"/>
        <v>#N/A</v>
      </c>
      <c r="LL26" s="165" t="e">
        <f t="shared" si="148"/>
        <v>#N/A</v>
      </c>
      <c r="LM26" s="165" t="e">
        <f t="shared" si="148"/>
        <v>#N/A</v>
      </c>
      <c r="LN26" s="165" t="e">
        <f t="shared" si="148"/>
        <v>#N/A</v>
      </c>
      <c r="LO26" s="165" t="e">
        <f t="shared" si="148"/>
        <v>#N/A</v>
      </c>
      <c r="LP26" s="165" t="e">
        <f t="shared" si="148"/>
        <v>#N/A</v>
      </c>
      <c r="LQ26" s="165" t="e">
        <f t="shared" si="148"/>
        <v>#N/A</v>
      </c>
      <c r="LR26" s="165" t="e">
        <f t="shared" si="148"/>
        <v>#N/A</v>
      </c>
      <c r="LS26" s="165" t="e">
        <f t="shared" si="148"/>
        <v>#N/A</v>
      </c>
      <c r="LT26" s="165" t="e">
        <f t="shared" si="148"/>
        <v>#N/A</v>
      </c>
      <c r="LU26" s="165" t="e">
        <f t="shared" si="148"/>
        <v>#N/A</v>
      </c>
      <c r="LV26" s="165" t="e">
        <f t="shared" si="148"/>
        <v>#N/A</v>
      </c>
      <c r="LW26" s="165" t="e">
        <f t="shared" si="148"/>
        <v>#N/A</v>
      </c>
      <c r="LX26" s="165" t="e">
        <f t="shared" si="148"/>
        <v>#N/A</v>
      </c>
      <c r="LY26" s="165" t="e">
        <f t="shared" si="148"/>
        <v>#N/A</v>
      </c>
      <c r="LZ26" s="165" t="e">
        <f t="shared" si="148"/>
        <v>#N/A</v>
      </c>
      <c r="MA26" s="165" t="e">
        <f t="shared" si="148"/>
        <v>#N/A</v>
      </c>
      <c r="MB26" s="165" t="e">
        <f t="shared" si="148"/>
        <v>#N/A</v>
      </c>
      <c r="MC26" s="165" t="e">
        <f t="shared" si="144"/>
        <v>#N/A</v>
      </c>
      <c r="MD26" s="165" t="e">
        <f t="shared" si="144"/>
        <v>#N/A</v>
      </c>
      <c r="ME26" s="165" t="e">
        <f t="shared" si="144"/>
        <v>#N/A</v>
      </c>
      <c r="MF26" s="165" t="e">
        <f t="shared" si="144"/>
        <v>#N/A</v>
      </c>
      <c r="MG26" s="165" t="e">
        <f t="shared" si="144"/>
        <v>#N/A</v>
      </c>
      <c r="MH26" s="165" t="e">
        <f t="shared" si="144"/>
        <v>#N/A</v>
      </c>
      <c r="MI26" s="165" t="e">
        <f t="shared" si="144"/>
        <v>#N/A</v>
      </c>
      <c r="MJ26" s="165" t="e">
        <f t="shared" si="144"/>
        <v>#N/A</v>
      </c>
      <c r="MK26" s="165" t="e">
        <f t="shared" si="144"/>
        <v>#N/A</v>
      </c>
      <c r="ML26" s="165" t="e">
        <f t="shared" si="144"/>
        <v>#N/A</v>
      </c>
      <c r="MM26" s="165" t="e">
        <f t="shared" si="144"/>
        <v>#N/A</v>
      </c>
      <c r="MN26" s="165" t="e">
        <f t="shared" si="144"/>
        <v>#N/A</v>
      </c>
      <c r="MO26" s="165" t="e">
        <f t="shared" si="144"/>
        <v>#N/A</v>
      </c>
      <c r="MP26" s="165" t="e">
        <f t="shared" si="144"/>
        <v>#N/A</v>
      </c>
      <c r="MQ26" s="165" t="e">
        <f t="shared" si="144"/>
        <v>#N/A</v>
      </c>
      <c r="MR26" s="165" t="e">
        <f t="shared" si="118"/>
        <v>#N/A</v>
      </c>
      <c r="MS26" s="165" t="e">
        <f t="shared" si="131"/>
        <v>#N/A</v>
      </c>
      <c r="MT26" s="165" t="e">
        <f t="shared" si="131"/>
        <v>#N/A</v>
      </c>
      <c r="MU26" s="165" t="e">
        <f t="shared" si="131"/>
        <v>#N/A</v>
      </c>
      <c r="MV26" s="165" t="e">
        <f t="shared" si="139"/>
        <v>#N/A</v>
      </c>
      <c r="MW26" s="165" t="e">
        <f t="shared" si="139"/>
        <v>#N/A</v>
      </c>
      <c r="MX26" s="165" t="e">
        <f t="shared" si="139"/>
        <v>#N/A</v>
      </c>
      <c r="MY26" s="165" t="e">
        <f t="shared" si="139"/>
        <v>#N/A</v>
      </c>
      <c r="MZ26" s="165" t="e">
        <f t="shared" si="139"/>
        <v>#N/A</v>
      </c>
      <c r="NA26" s="165" t="e">
        <f t="shared" si="139"/>
        <v>#N/A</v>
      </c>
      <c r="NB26" s="165" t="e">
        <f t="shared" si="139"/>
        <v>#N/A</v>
      </c>
      <c r="NC26" s="165" t="e">
        <f t="shared" si="139"/>
        <v>#N/A</v>
      </c>
      <c r="ND26" s="165" t="e">
        <f t="shared" si="139"/>
        <v>#N/A</v>
      </c>
      <c r="NE26" s="165" t="e">
        <f t="shared" si="139"/>
        <v>#N/A</v>
      </c>
      <c r="NF26" s="165" t="e">
        <f t="shared" si="139"/>
        <v>#N/A</v>
      </c>
      <c r="NG26" s="165" t="e">
        <f t="shared" si="139"/>
        <v>#N/A</v>
      </c>
      <c r="NH26" s="165" t="e">
        <f t="shared" si="139"/>
        <v>#N/A</v>
      </c>
      <c r="NI26" s="165" t="e">
        <f t="shared" si="139"/>
        <v>#N/A</v>
      </c>
      <c r="NJ26" s="165" t="e">
        <f t="shared" si="139"/>
        <v>#N/A</v>
      </c>
      <c r="NK26" s="165" t="e">
        <f t="shared" si="149"/>
        <v>#N/A</v>
      </c>
      <c r="NL26" s="165" t="e">
        <f t="shared" si="149"/>
        <v>#N/A</v>
      </c>
      <c r="NM26" s="165" t="e">
        <f t="shared" si="149"/>
        <v>#N/A</v>
      </c>
      <c r="NN26" s="165" t="e">
        <f t="shared" si="149"/>
        <v>#N/A</v>
      </c>
      <c r="NO26" s="165" t="e">
        <f t="shared" si="149"/>
        <v>#N/A</v>
      </c>
      <c r="NP26" s="165" t="e">
        <f t="shared" si="149"/>
        <v>#N/A</v>
      </c>
      <c r="NQ26" s="165" t="e">
        <f t="shared" si="149"/>
        <v>#N/A</v>
      </c>
      <c r="NR26" s="165" t="e">
        <f t="shared" si="149"/>
        <v>#N/A</v>
      </c>
      <c r="NS26" s="165" t="e">
        <f t="shared" si="149"/>
        <v>#N/A</v>
      </c>
      <c r="NT26" s="165" t="e">
        <f t="shared" si="149"/>
        <v>#N/A</v>
      </c>
      <c r="NU26" s="165" t="e">
        <f t="shared" si="149"/>
        <v>#N/A</v>
      </c>
      <c r="NV26" s="165" t="e">
        <f t="shared" si="149"/>
        <v>#N/A</v>
      </c>
      <c r="NW26" s="165" t="e">
        <f t="shared" si="149"/>
        <v>#N/A</v>
      </c>
      <c r="NX26" s="165" t="e">
        <f t="shared" si="149"/>
        <v>#N/A</v>
      </c>
      <c r="NY26" s="165" t="e">
        <f t="shared" si="149"/>
        <v>#N/A</v>
      </c>
      <c r="NZ26" s="165" t="e">
        <f t="shared" si="149"/>
        <v>#N/A</v>
      </c>
      <c r="OA26" s="165" t="e">
        <f t="shared" si="149"/>
        <v>#N/A</v>
      </c>
      <c r="OB26" s="165" t="e">
        <f t="shared" si="149"/>
        <v>#N/A</v>
      </c>
      <c r="OC26" s="165" t="e">
        <f t="shared" si="149"/>
        <v>#N/A</v>
      </c>
      <c r="OD26" s="165" t="e">
        <f t="shared" si="149"/>
        <v>#N/A</v>
      </c>
      <c r="OE26" s="165" t="e">
        <f t="shared" si="149"/>
        <v>#N/A</v>
      </c>
      <c r="OF26" s="165" t="e">
        <f t="shared" si="149"/>
        <v>#N/A</v>
      </c>
      <c r="OG26" s="165" t="e">
        <f t="shared" si="149"/>
        <v>#N/A</v>
      </c>
      <c r="OH26" s="165" t="e">
        <f t="shared" si="149"/>
        <v>#N/A</v>
      </c>
      <c r="OI26" s="165" t="e">
        <f t="shared" si="149"/>
        <v>#N/A</v>
      </c>
      <c r="OJ26" s="165" t="e">
        <f t="shared" si="149"/>
        <v>#N/A</v>
      </c>
      <c r="OK26" s="165" t="e">
        <f t="shared" si="149"/>
        <v>#N/A</v>
      </c>
      <c r="OL26" s="165" t="e">
        <f t="shared" si="149"/>
        <v>#N/A</v>
      </c>
      <c r="OM26" s="165" t="e">
        <f t="shared" si="149"/>
        <v>#N/A</v>
      </c>
      <c r="ON26" s="165" t="e">
        <f t="shared" si="149"/>
        <v>#N/A</v>
      </c>
      <c r="OO26" s="165" t="e">
        <f t="shared" si="145"/>
        <v>#N/A</v>
      </c>
      <c r="OP26" s="165" t="e">
        <f t="shared" si="145"/>
        <v>#N/A</v>
      </c>
      <c r="OQ26" s="165" t="e">
        <f t="shared" si="145"/>
        <v>#N/A</v>
      </c>
      <c r="OR26" s="165" t="e">
        <f t="shared" si="145"/>
        <v>#N/A</v>
      </c>
      <c r="OS26" s="165" t="e">
        <f t="shared" si="145"/>
        <v>#N/A</v>
      </c>
      <c r="OT26" s="165" t="e">
        <f t="shared" si="145"/>
        <v>#N/A</v>
      </c>
      <c r="OU26" s="165" t="e">
        <f t="shared" si="145"/>
        <v>#N/A</v>
      </c>
      <c r="OV26" s="165" t="e">
        <f t="shared" si="145"/>
        <v>#N/A</v>
      </c>
      <c r="OW26" s="165" t="e">
        <f t="shared" si="145"/>
        <v>#N/A</v>
      </c>
      <c r="OX26" s="165" t="e">
        <f t="shared" si="145"/>
        <v>#N/A</v>
      </c>
      <c r="OY26" s="165" t="e">
        <f t="shared" si="145"/>
        <v>#N/A</v>
      </c>
      <c r="OZ26" s="165" t="e">
        <f t="shared" si="145"/>
        <v>#N/A</v>
      </c>
      <c r="PA26" s="165" t="e">
        <f t="shared" si="145"/>
        <v>#N/A</v>
      </c>
      <c r="PB26" s="165" t="e">
        <f t="shared" si="145"/>
        <v>#N/A</v>
      </c>
      <c r="PC26" s="165" t="e">
        <f t="shared" si="145"/>
        <v>#N/A</v>
      </c>
      <c r="PD26" s="165" t="e">
        <f t="shared" si="119"/>
        <v>#N/A</v>
      </c>
      <c r="PE26" s="165" t="e">
        <f t="shared" si="141"/>
        <v>#N/A</v>
      </c>
      <c r="PF26" s="165" t="e">
        <f t="shared" si="141"/>
        <v>#N/A</v>
      </c>
      <c r="PG26" s="165" t="e">
        <f t="shared" si="141"/>
        <v>#N/A</v>
      </c>
      <c r="PH26" s="165" t="e">
        <f t="shared" si="141"/>
        <v>#N/A</v>
      </c>
      <c r="PI26" s="165" t="e">
        <f t="shared" si="141"/>
        <v>#N/A</v>
      </c>
      <c r="PJ26" s="165" t="e">
        <f t="shared" si="141"/>
        <v>#N/A</v>
      </c>
      <c r="PK26" s="165" t="e">
        <f t="shared" si="141"/>
        <v>#N/A</v>
      </c>
      <c r="PL26" s="165" t="e">
        <f t="shared" si="141"/>
        <v>#N/A</v>
      </c>
    </row>
    <row r="27" spans="1:428" hidden="1" x14ac:dyDescent="0.45">
      <c r="A27" s="4">
        <v>24</v>
      </c>
      <c r="B27" s="105"/>
      <c r="C27" s="113"/>
      <c r="D27" s="118" t="str">
        <f t="shared" si="110"/>
        <v/>
      </c>
      <c r="E27" s="91"/>
      <c r="F27" s="118" t="str">
        <f t="shared" si="111"/>
        <v/>
      </c>
      <c r="G27" s="113"/>
      <c r="H27" s="106"/>
      <c r="I27" s="120" t="str">
        <f t="shared" si="0"/>
        <v/>
      </c>
      <c r="J27" s="120" t="str">
        <f t="shared" si="1"/>
        <v/>
      </c>
      <c r="K27" s="71" t="str">
        <f t="shared" si="112"/>
        <v/>
      </c>
      <c r="L27" s="23"/>
      <c r="M27" s="55"/>
      <c r="N27" s="298"/>
      <c r="O27" s="72" t="str">
        <f>IF(AND(D27&gt;0,E27&gt;0,F27&gt;0),IF(ISBLANK(N27),IF(ISBLANK(L27),"",(F27-D27)*VLOOKUP(L27,VLookups!$A$4:$B$13,2,FALSE)),N27),"")</f>
        <v/>
      </c>
      <c r="P27" s="73" t="str">
        <f t="shared" si="2"/>
        <v/>
      </c>
      <c r="Q27" s="91"/>
      <c r="R27" s="265" t="str">
        <f>IF(AND(Q27&gt;0,E27&gt;0,NOT(O27="")),ABS(VLOOKUP($Q$1,VLookups!$A$43:$B$44,2,FALSE)-_xlfn.NORM.DIST(Q27,K27,O27,TRUE)),"")</f>
        <v/>
      </c>
      <c r="S27" s="90" t="str">
        <f>IF(AND($D27&gt;0,$E27&gt;0,$F27&gt;0,NOT(ISBLANK($L27))),_xlfn.NORM.INV(ABS(VLOOKUP($Q$1,VLookups!$A$43:$B$44,2,FALSE)-S$3),$K27,$O27),"")</f>
        <v/>
      </c>
      <c r="T27" s="89" t="str">
        <f>IF(AND($D27&gt;0,$E27&gt;0,$F27&gt;0,NOT(ISBLANK($L27))),_xlfn.NORM.INV(ABS(VLOOKUP($Q$1,VLookups!$A$43:$B$44,2,FALSE)-T$3),$K27,$O27),"")</f>
        <v/>
      </c>
      <c r="U27" s="90" t="str">
        <f>IF(AND($D27&gt;0,$E27&gt;0,$F27&gt;0,NOT(ISBLANK($L27))),_xlfn.NORM.INV(ABS(VLOOKUP($Q$1,VLookups!$A$43:$B$44,2,FALSE)-U$3),$K27,$O27),"")</f>
        <v/>
      </c>
      <c r="V27" s="89" t="str">
        <f>IF(AND($D27&gt;0,$E27&gt;0,$F27&gt;0,NOT(ISBLANK($L27))),_xlfn.NORM.INV(ABS(VLOOKUP($Q$1,VLookups!$A$43:$B$44,2,FALSE)-V$3),$K27,$O27),"")</f>
        <v/>
      </c>
      <c r="W27" s="90" t="str">
        <f>IF(AND($D27&gt;0,$E27&gt;0,$F27&gt;0,NOT(ISBLANK($L27))),_xlfn.NORM.INV(ABS(VLOOKUP($Q$1,VLookups!$A$43:$B$44,2,FALSE)-W$3),$K27,$O27),"")</f>
        <v/>
      </c>
      <c r="X27" s="89" t="str">
        <f>IF(AND($D27&gt;0,$E27&gt;0,$F27&gt;0,NOT(ISBLANK($L27))),_xlfn.NORM.INV(ABS(VLOOKUP($Q$1,VLookups!$A$43:$B$44,2,FALSE)-X$3),$K27,$O27),"")</f>
        <v/>
      </c>
      <c r="Y27" s="5"/>
      <c r="Z27" s="164" t="str">
        <f t="shared" si="113"/>
        <v/>
      </c>
      <c r="AA27" s="47" t="str">
        <f t="shared" si="114"/>
        <v/>
      </c>
      <c r="AB27" s="47" t="str">
        <f t="shared" si="151"/>
        <v/>
      </c>
      <c r="AC27" s="47" t="str">
        <f t="shared" si="151"/>
        <v/>
      </c>
      <c r="AD27" s="47" t="str">
        <f t="shared" si="151"/>
        <v/>
      </c>
      <c r="AE27" s="47" t="str">
        <f t="shared" si="151"/>
        <v/>
      </c>
      <c r="AF27" s="47" t="str">
        <f t="shared" si="151"/>
        <v/>
      </c>
      <c r="AG27" s="47" t="str">
        <f t="shared" si="151"/>
        <v/>
      </c>
      <c r="AH27" s="47" t="str">
        <f t="shared" si="151"/>
        <v/>
      </c>
      <c r="AI27" s="47" t="str">
        <f t="shared" si="151"/>
        <v/>
      </c>
      <c r="AJ27" s="47" t="str">
        <f t="shared" si="151"/>
        <v/>
      </c>
      <c r="AK27" s="47" t="str">
        <f t="shared" si="151"/>
        <v/>
      </c>
      <c r="AL27" s="47" t="str">
        <f t="shared" si="151"/>
        <v/>
      </c>
      <c r="AM27" s="47" t="str">
        <f t="shared" si="151"/>
        <v/>
      </c>
      <c r="AN27" s="47" t="str">
        <f t="shared" si="151"/>
        <v/>
      </c>
      <c r="AO27" s="47" t="str">
        <f t="shared" si="151"/>
        <v/>
      </c>
      <c r="AP27" s="47" t="str">
        <f t="shared" si="151"/>
        <v/>
      </c>
      <c r="AQ27" s="47" t="str">
        <f t="shared" si="151"/>
        <v/>
      </c>
      <c r="AR27" s="47" t="str">
        <f t="shared" si="151"/>
        <v/>
      </c>
      <c r="AS27" s="47" t="str">
        <f t="shared" si="151"/>
        <v/>
      </c>
      <c r="AT27" s="47" t="str">
        <f t="shared" si="151"/>
        <v/>
      </c>
      <c r="AU27" s="47" t="str">
        <f t="shared" si="151"/>
        <v/>
      </c>
      <c r="AV27" s="47" t="str">
        <f t="shared" si="151"/>
        <v/>
      </c>
      <c r="AW27" s="47" t="str">
        <f t="shared" si="151"/>
        <v/>
      </c>
      <c r="AX27" s="47" t="str">
        <f t="shared" si="151"/>
        <v/>
      </c>
      <c r="AY27" s="47" t="str">
        <f t="shared" si="151"/>
        <v/>
      </c>
      <c r="AZ27" s="47" t="str">
        <f t="shared" si="151"/>
        <v/>
      </c>
      <c r="BA27" s="47" t="str">
        <f t="shared" si="151"/>
        <v/>
      </c>
      <c r="BB27" s="47" t="str">
        <f t="shared" si="151"/>
        <v/>
      </c>
      <c r="BC27" s="47" t="str">
        <f t="shared" si="151"/>
        <v/>
      </c>
      <c r="BD27" s="47" t="str">
        <f t="shared" si="151"/>
        <v/>
      </c>
      <c r="BE27" s="47" t="str">
        <f t="shared" si="151"/>
        <v/>
      </c>
      <c r="BF27" s="47" t="str">
        <f t="shared" si="151"/>
        <v/>
      </c>
      <c r="BG27" s="47" t="str">
        <f t="shared" si="151"/>
        <v/>
      </c>
      <c r="BH27" s="47" t="str">
        <f t="shared" si="151"/>
        <v/>
      </c>
      <c r="BI27" s="47" t="str">
        <f t="shared" si="151"/>
        <v/>
      </c>
      <c r="BJ27" s="47" t="str">
        <f t="shared" si="151"/>
        <v/>
      </c>
      <c r="BK27" s="47" t="str">
        <f t="shared" si="151"/>
        <v/>
      </c>
      <c r="BL27" s="47" t="str">
        <f t="shared" si="151"/>
        <v/>
      </c>
      <c r="BM27" s="47" t="str">
        <f t="shared" si="151"/>
        <v/>
      </c>
      <c r="BN27" s="47" t="str">
        <f t="shared" si="151"/>
        <v/>
      </c>
      <c r="BO27" s="47" t="str">
        <f t="shared" si="151"/>
        <v/>
      </c>
      <c r="BP27" s="47" t="str">
        <f t="shared" si="151"/>
        <v/>
      </c>
      <c r="BQ27" s="47" t="str">
        <f t="shared" si="151"/>
        <v/>
      </c>
      <c r="BR27" s="47" t="str">
        <f t="shared" si="151"/>
        <v/>
      </c>
      <c r="BS27" s="47" t="str">
        <f t="shared" si="151"/>
        <v/>
      </c>
      <c r="BT27" s="47" t="str">
        <f t="shared" si="151"/>
        <v/>
      </c>
      <c r="BU27" s="47" t="str">
        <f t="shared" si="151"/>
        <v/>
      </c>
      <c r="BV27" s="47" t="str">
        <f t="shared" si="151"/>
        <v/>
      </c>
      <c r="BW27" s="47" t="str">
        <f t="shared" si="151"/>
        <v/>
      </c>
      <c r="BX27" s="47" t="str">
        <f t="shared" si="151"/>
        <v/>
      </c>
      <c r="BY27" s="47" t="str">
        <f t="shared" si="151"/>
        <v/>
      </c>
      <c r="BZ27" s="47" t="str">
        <f t="shared" si="151"/>
        <v/>
      </c>
      <c r="CA27" s="47" t="str">
        <f t="shared" si="151"/>
        <v/>
      </c>
      <c r="CB27" s="47" t="str">
        <f t="shared" si="151"/>
        <v/>
      </c>
      <c r="CC27" s="47" t="str">
        <f t="shared" si="151"/>
        <v/>
      </c>
      <c r="CD27" s="47" t="str">
        <f t="shared" si="151"/>
        <v/>
      </c>
      <c r="CE27" s="47" t="str">
        <f t="shared" si="151"/>
        <v/>
      </c>
      <c r="CF27" s="47" t="str">
        <f t="shared" si="151"/>
        <v/>
      </c>
      <c r="CG27" s="47" t="str">
        <f t="shared" si="151"/>
        <v/>
      </c>
      <c r="CH27" s="47" t="str">
        <f t="shared" si="151"/>
        <v/>
      </c>
      <c r="CI27" s="47" t="str">
        <f t="shared" si="151"/>
        <v/>
      </c>
      <c r="CJ27" s="47" t="str">
        <f t="shared" si="151"/>
        <v/>
      </c>
      <c r="CK27" s="47" t="str">
        <f t="shared" si="151"/>
        <v/>
      </c>
      <c r="CL27" s="47" t="str">
        <f t="shared" si="151"/>
        <v/>
      </c>
      <c r="CM27" s="47" t="str">
        <f t="shared" si="151"/>
        <v/>
      </c>
      <c r="CN27" s="47" t="str">
        <f t="shared" si="150"/>
        <v/>
      </c>
      <c r="CO27" s="47" t="str">
        <f t="shared" si="150"/>
        <v/>
      </c>
      <c r="CP27" s="47" t="str">
        <f t="shared" si="150"/>
        <v/>
      </c>
      <c r="CQ27" s="47" t="str">
        <f t="shared" si="150"/>
        <v/>
      </c>
      <c r="CR27" s="47" t="str">
        <f t="shared" si="150"/>
        <v/>
      </c>
      <c r="CS27" s="47" t="str">
        <f t="shared" si="150"/>
        <v/>
      </c>
      <c r="CT27" s="47" t="str">
        <f t="shared" si="150"/>
        <v/>
      </c>
      <c r="CU27" s="47" t="str">
        <f t="shared" si="150"/>
        <v/>
      </c>
      <c r="CV27" s="47" t="str">
        <f t="shared" si="150"/>
        <v/>
      </c>
      <c r="CW27" s="47" t="str">
        <f t="shared" si="150"/>
        <v/>
      </c>
      <c r="CX27" s="47" t="str">
        <f t="shared" si="150"/>
        <v/>
      </c>
      <c r="CY27" s="47" t="str">
        <f t="shared" si="150"/>
        <v/>
      </c>
      <c r="CZ27" s="47" t="str">
        <f t="shared" si="150"/>
        <v/>
      </c>
      <c r="DA27" s="47" t="str">
        <f t="shared" si="150"/>
        <v/>
      </c>
      <c r="DB27" s="47" t="str">
        <f t="shared" si="150"/>
        <v/>
      </c>
      <c r="DC27" s="47" t="str">
        <f t="shared" si="150"/>
        <v/>
      </c>
      <c r="DD27" s="47" t="str">
        <f t="shared" si="150"/>
        <v/>
      </c>
      <c r="DE27" s="47" t="str">
        <f t="shared" si="150"/>
        <v/>
      </c>
      <c r="DF27" s="47" t="str">
        <f t="shared" si="150"/>
        <v/>
      </c>
      <c r="DG27" s="47" t="str">
        <f t="shared" si="150"/>
        <v/>
      </c>
      <c r="DH27" s="47" t="str">
        <f t="shared" si="150"/>
        <v/>
      </c>
      <c r="DI27" s="47" t="str">
        <f t="shared" si="150"/>
        <v/>
      </c>
      <c r="DJ27" s="47" t="str">
        <f t="shared" si="150"/>
        <v/>
      </c>
      <c r="DK27" s="47" t="str">
        <f t="shared" si="150"/>
        <v/>
      </c>
      <c r="DL27" s="47" t="str">
        <f t="shared" si="150"/>
        <v/>
      </c>
      <c r="DM27" s="47" t="str">
        <f t="shared" si="150"/>
        <v/>
      </c>
      <c r="DN27" s="47" t="str">
        <f t="shared" si="150"/>
        <v/>
      </c>
      <c r="DO27" s="47" t="str">
        <f t="shared" si="150"/>
        <v/>
      </c>
      <c r="DP27" s="47" t="str">
        <f t="shared" si="150"/>
        <v/>
      </c>
      <c r="DQ27" s="47" t="str">
        <f t="shared" si="150"/>
        <v/>
      </c>
      <c r="DR27" s="47" t="str">
        <f t="shared" si="150"/>
        <v/>
      </c>
      <c r="DS27" s="47" t="str">
        <f t="shared" si="150"/>
        <v/>
      </c>
      <c r="DT27" s="47" t="str">
        <f t="shared" si="150"/>
        <v/>
      </c>
      <c r="DU27" s="47" t="str">
        <f t="shared" si="150"/>
        <v/>
      </c>
      <c r="DV27" s="47" t="str">
        <f t="shared" si="150"/>
        <v/>
      </c>
      <c r="DW27" s="179" t="str">
        <f t="shared" si="115"/>
        <v/>
      </c>
      <c r="DX27" s="47" t="str">
        <f t="shared" si="5"/>
        <v/>
      </c>
      <c r="DY27" s="47" t="str">
        <f t="shared" si="6"/>
        <v/>
      </c>
      <c r="DZ27" s="47" t="str">
        <f t="shared" si="7"/>
        <v/>
      </c>
      <c r="EA27" s="47" t="str">
        <f t="shared" si="8"/>
        <v/>
      </c>
      <c r="EB27" s="47" t="str">
        <f t="shared" si="9"/>
        <v/>
      </c>
      <c r="EC27" s="47" t="str">
        <f t="shared" si="10"/>
        <v/>
      </c>
      <c r="ED27" s="47" t="str">
        <f t="shared" si="11"/>
        <v/>
      </c>
      <c r="EE27" s="47" t="str">
        <f t="shared" si="12"/>
        <v/>
      </c>
      <c r="EF27" s="47" t="str">
        <f t="shared" si="13"/>
        <v/>
      </c>
      <c r="EG27" s="47" t="str">
        <f t="shared" si="14"/>
        <v/>
      </c>
      <c r="EH27" s="47" t="str">
        <f t="shared" si="15"/>
        <v/>
      </c>
      <c r="EI27" s="47" t="str">
        <f t="shared" si="16"/>
        <v/>
      </c>
      <c r="EJ27" s="47" t="str">
        <f t="shared" si="17"/>
        <v/>
      </c>
      <c r="EK27" s="47" t="str">
        <f t="shared" si="18"/>
        <v/>
      </c>
      <c r="EL27" s="47" t="str">
        <f t="shared" si="19"/>
        <v/>
      </c>
      <c r="EM27" s="47" t="str">
        <f t="shared" si="20"/>
        <v/>
      </c>
      <c r="EN27" s="47" t="str">
        <f t="shared" si="21"/>
        <v/>
      </c>
      <c r="EO27" s="47" t="str">
        <f t="shared" si="22"/>
        <v/>
      </c>
      <c r="EP27" s="47" t="str">
        <f t="shared" si="23"/>
        <v/>
      </c>
      <c r="EQ27" s="47" t="str">
        <f t="shared" si="24"/>
        <v/>
      </c>
      <c r="ER27" s="47" t="str">
        <f t="shared" si="25"/>
        <v/>
      </c>
      <c r="ES27" s="47" t="str">
        <f t="shared" si="26"/>
        <v/>
      </c>
      <c r="ET27" s="47" t="str">
        <f t="shared" si="27"/>
        <v/>
      </c>
      <c r="EU27" s="47" t="str">
        <f t="shared" si="28"/>
        <v/>
      </c>
      <c r="EV27" s="47" t="str">
        <f t="shared" si="29"/>
        <v/>
      </c>
      <c r="EW27" s="47" t="str">
        <f t="shared" si="30"/>
        <v/>
      </c>
      <c r="EX27" s="47" t="str">
        <f t="shared" si="31"/>
        <v/>
      </c>
      <c r="EY27" s="47" t="str">
        <f t="shared" si="32"/>
        <v/>
      </c>
      <c r="EZ27" s="47" t="str">
        <f t="shared" si="33"/>
        <v/>
      </c>
      <c r="FA27" s="47" t="str">
        <f t="shared" si="34"/>
        <v/>
      </c>
      <c r="FB27" s="47" t="str">
        <f t="shared" si="35"/>
        <v/>
      </c>
      <c r="FC27" s="47" t="str">
        <f t="shared" si="36"/>
        <v/>
      </c>
      <c r="FD27" s="47" t="str">
        <f t="shared" si="37"/>
        <v/>
      </c>
      <c r="FE27" s="47" t="str">
        <f t="shared" si="38"/>
        <v/>
      </c>
      <c r="FF27" s="47" t="str">
        <f t="shared" si="39"/>
        <v/>
      </c>
      <c r="FG27" s="47" t="str">
        <f t="shared" si="40"/>
        <v/>
      </c>
      <c r="FH27" s="47" t="str">
        <f t="shared" si="41"/>
        <v/>
      </c>
      <c r="FI27" s="47" t="str">
        <f t="shared" si="42"/>
        <v/>
      </c>
      <c r="FJ27" s="47" t="str">
        <f t="shared" si="43"/>
        <v/>
      </c>
      <c r="FK27" s="47" t="str">
        <f t="shared" si="44"/>
        <v/>
      </c>
      <c r="FL27" s="47" t="str">
        <f t="shared" si="45"/>
        <v/>
      </c>
      <c r="FM27" s="47" t="str">
        <f t="shared" si="46"/>
        <v/>
      </c>
      <c r="FN27" s="47" t="str">
        <f t="shared" si="47"/>
        <v/>
      </c>
      <c r="FO27" s="47" t="str">
        <f t="shared" si="48"/>
        <v/>
      </c>
      <c r="FP27" s="47" t="str">
        <f t="shared" si="49"/>
        <v/>
      </c>
      <c r="FQ27" s="47" t="str">
        <f t="shared" si="50"/>
        <v/>
      </c>
      <c r="FR27" s="47" t="str">
        <f t="shared" si="51"/>
        <v/>
      </c>
      <c r="FS27" s="47" t="str">
        <f t="shared" si="52"/>
        <v/>
      </c>
      <c r="FT27" s="47" t="str">
        <f t="shared" si="53"/>
        <v/>
      </c>
      <c r="FU27" s="47" t="str">
        <f t="shared" si="54"/>
        <v/>
      </c>
      <c r="FV27" s="47" t="str">
        <f t="shared" si="55"/>
        <v/>
      </c>
      <c r="FW27" s="47" t="str">
        <f t="shared" si="56"/>
        <v/>
      </c>
      <c r="FX27" s="47" t="str">
        <f t="shared" si="57"/>
        <v/>
      </c>
      <c r="FY27" s="47" t="str">
        <f t="shared" si="58"/>
        <v/>
      </c>
      <c r="FZ27" s="47" t="str">
        <f t="shared" si="59"/>
        <v/>
      </c>
      <c r="GA27" s="47" t="str">
        <f t="shared" si="60"/>
        <v/>
      </c>
      <c r="GB27" s="47" t="str">
        <f t="shared" si="61"/>
        <v/>
      </c>
      <c r="GC27" s="47" t="str">
        <f t="shared" si="62"/>
        <v/>
      </c>
      <c r="GD27" s="47" t="str">
        <f t="shared" si="63"/>
        <v/>
      </c>
      <c r="GE27" s="47" t="str">
        <f t="shared" si="64"/>
        <v/>
      </c>
      <c r="GF27" s="47" t="str">
        <f t="shared" si="65"/>
        <v/>
      </c>
      <c r="GG27" s="47" t="str">
        <f t="shared" si="66"/>
        <v/>
      </c>
      <c r="GH27" s="47" t="str">
        <f t="shared" si="67"/>
        <v/>
      </c>
      <c r="GI27" s="47" t="str">
        <f t="shared" si="68"/>
        <v/>
      </c>
      <c r="GJ27" s="47" t="str">
        <f t="shared" si="69"/>
        <v/>
      </c>
      <c r="GK27" s="47" t="str">
        <f t="shared" si="70"/>
        <v/>
      </c>
      <c r="GL27" s="47" t="str">
        <f t="shared" si="71"/>
        <v/>
      </c>
      <c r="GM27" s="47" t="str">
        <f t="shared" si="72"/>
        <v/>
      </c>
      <c r="GN27" s="47" t="str">
        <f t="shared" si="73"/>
        <v/>
      </c>
      <c r="GO27" s="47" t="str">
        <f t="shared" si="74"/>
        <v/>
      </c>
      <c r="GP27" s="47" t="str">
        <f t="shared" si="75"/>
        <v/>
      </c>
      <c r="GQ27" s="47" t="str">
        <f t="shared" si="76"/>
        <v/>
      </c>
      <c r="GR27" s="47" t="str">
        <f t="shared" si="77"/>
        <v/>
      </c>
      <c r="GS27" s="47" t="str">
        <f t="shared" si="78"/>
        <v/>
      </c>
      <c r="GT27" s="47" t="str">
        <f t="shared" si="79"/>
        <v/>
      </c>
      <c r="GU27" s="47" t="str">
        <f t="shared" si="80"/>
        <v/>
      </c>
      <c r="GV27" s="47" t="str">
        <f t="shared" si="81"/>
        <v/>
      </c>
      <c r="GW27" s="47" t="str">
        <f t="shared" si="82"/>
        <v/>
      </c>
      <c r="GX27" s="47" t="str">
        <f t="shared" si="83"/>
        <v/>
      </c>
      <c r="GY27" s="47" t="str">
        <f t="shared" si="84"/>
        <v/>
      </c>
      <c r="GZ27" s="47" t="str">
        <f t="shared" si="85"/>
        <v/>
      </c>
      <c r="HA27" s="47" t="str">
        <f t="shared" si="86"/>
        <v/>
      </c>
      <c r="HB27" s="47" t="str">
        <f t="shared" si="87"/>
        <v/>
      </c>
      <c r="HC27" s="47" t="str">
        <f t="shared" si="88"/>
        <v/>
      </c>
      <c r="HD27" s="47" t="str">
        <f t="shared" si="89"/>
        <v/>
      </c>
      <c r="HE27" s="47" t="str">
        <f t="shared" si="90"/>
        <v/>
      </c>
      <c r="HF27" s="47" t="str">
        <f t="shared" si="91"/>
        <v/>
      </c>
      <c r="HG27" s="47" t="str">
        <f t="shared" si="92"/>
        <v/>
      </c>
      <c r="HH27" s="47" t="str">
        <f t="shared" si="93"/>
        <v/>
      </c>
      <c r="HI27" s="47" t="str">
        <f t="shared" si="94"/>
        <v/>
      </c>
      <c r="HJ27" s="47" t="str">
        <f t="shared" si="95"/>
        <v/>
      </c>
      <c r="HK27" s="47" t="str">
        <f t="shared" si="96"/>
        <v/>
      </c>
      <c r="HL27" s="47" t="str">
        <f t="shared" si="97"/>
        <v/>
      </c>
      <c r="HM27" s="47" t="str">
        <f t="shared" si="98"/>
        <v/>
      </c>
      <c r="HN27" s="47" t="str">
        <f t="shared" si="99"/>
        <v/>
      </c>
      <c r="HO27" s="47" t="str">
        <f t="shared" si="100"/>
        <v/>
      </c>
      <c r="HP27" s="47" t="str">
        <f t="shared" si="101"/>
        <v/>
      </c>
      <c r="HQ27" s="47" t="str">
        <f t="shared" si="102"/>
        <v/>
      </c>
      <c r="HR27" s="47" t="str">
        <f t="shared" si="103"/>
        <v/>
      </c>
      <c r="HS27" s="47" t="str">
        <f t="shared" si="104"/>
        <v/>
      </c>
      <c r="HT27" s="165" t="e">
        <f t="shared" si="105"/>
        <v>#N/A</v>
      </c>
      <c r="HU27" s="165" t="e">
        <f t="shared" si="129"/>
        <v>#N/A</v>
      </c>
      <c r="HV27" s="165" t="e">
        <f t="shared" si="129"/>
        <v>#N/A</v>
      </c>
      <c r="HW27" s="165" t="e">
        <f t="shared" si="129"/>
        <v>#N/A</v>
      </c>
      <c r="HX27" s="165" t="e">
        <f t="shared" si="137"/>
        <v>#N/A</v>
      </c>
      <c r="HY27" s="165" t="e">
        <f t="shared" si="137"/>
        <v>#N/A</v>
      </c>
      <c r="HZ27" s="165" t="e">
        <f t="shared" si="137"/>
        <v>#N/A</v>
      </c>
      <c r="IA27" s="165" t="e">
        <f t="shared" si="137"/>
        <v>#N/A</v>
      </c>
      <c r="IB27" s="165" t="e">
        <f t="shared" si="137"/>
        <v>#N/A</v>
      </c>
      <c r="IC27" s="165" t="e">
        <f t="shared" si="137"/>
        <v>#N/A</v>
      </c>
      <c r="ID27" s="165" t="e">
        <f t="shared" si="137"/>
        <v>#N/A</v>
      </c>
      <c r="IE27" s="165" t="e">
        <f t="shared" si="137"/>
        <v>#N/A</v>
      </c>
      <c r="IF27" s="165" t="e">
        <f t="shared" si="137"/>
        <v>#N/A</v>
      </c>
      <c r="IG27" s="165" t="e">
        <f t="shared" si="137"/>
        <v>#N/A</v>
      </c>
      <c r="IH27" s="165" t="e">
        <f t="shared" si="137"/>
        <v>#N/A</v>
      </c>
      <c r="II27" s="165" t="e">
        <f t="shared" si="137"/>
        <v>#N/A</v>
      </c>
      <c r="IJ27" s="165" t="e">
        <f t="shared" si="137"/>
        <v>#N/A</v>
      </c>
      <c r="IK27" s="165" t="e">
        <f t="shared" si="137"/>
        <v>#N/A</v>
      </c>
      <c r="IL27" s="165" t="e">
        <f t="shared" si="137"/>
        <v>#N/A</v>
      </c>
      <c r="IM27" s="165" t="e">
        <f t="shared" si="147"/>
        <v>#N/A</v>
      </c>
      <c r="IN27" s="165" t="e">
        <f t="shared" si="147"/>
        <v>#N/A</v>
      </c>
      <c r="IO27" s="165" t="e">
        <f t="shared" si="147"/>
        <v>#N/A</v>
      </c>
      <c r="IP27" s="165" t="e">
        <f t="shared" si="147"/>
        <v>#N/A</v>
      </c>
      <c r="IQ27" s="165" t="e">
        <f t="shared" si="147"/>
        <v>#N/A</v>
      </c>
      <c r="IR27" s="165" t="e">
        <f t="shared" si="147"/>
        <v>#N/A</v>
      </c>
      <c r="IS27" s="165" t="e">
        <f t="shared" si="147"/>
        <v>#N/A</v>
      </c>
      <c r="IT27" s="165" t="e">
        <f t="shared" si="147"/>
        <v>#N/A</v>
      </c>
      <c r="IU27" s="165" t="e">
        <f t="shared" si="147"/>
        <v>#N/A</v>
      </c>
      <c r="IV27" s="165" t="e">
        <f t="shared" si="147"/>
        <v>#N/A</v>
      </c>
      <c r="IW27" s="165" t="e">
        <f t="shared" si="147"/>
        <v>#N/A</v>
      </c>
      <c r="IX27" s="165" t="e">
        <f t="shared" si="147"/>
        <v>#N/A</v>
      </c>
      <c r="IY27" s="165" t="e">
        <f t="shared" si="147"/>
        <v>#N/A</v>
      </c>
      <c r="IZ27" s="165" t="e">
        <f t="shared" si="147"/>
        <v>#N/A</v>
      </c>
      <c r="JA27" s="165" t="e">
        <f t="shared" si="147"/>
        <v>#N/A</v>
      </c>
      <c r="JB27" s="165" t="e">
        <f t="shared" si="147"/>
        <v>#N/A</v>
      </c>
      <c r="JC27" s="165" t="e">
        <f t="shared" si="147"/>
        <v>#N/A</v>
      </c>
      <c r="JD27" s="165" t="e">
        <f t="shared" si="147"/>
        <v>#N/A</v>
      </c>
      <c r="JE27" s="165" t="e">
        <f t="shared" si="147"/>
        <v>#N/A</v>
      </c>
      <c r="JF27" s="165" t="e">
        <f t="shared" si="147"/>
        <v>#N/A</v>
      </c>
      <c r="JG27" s="165" t="e">
        <f t="shared" si="147"/>
        <v>#N/A</v>
      </c>
      <c r="JH27" s="165" t="e">
        <f t="shared" si="147"/>
        <v>#N/A</v>
      </c>
      <c r="JI27" s="165" t="e">
        <f t="shared" si="147"/>
        <v>#N/A</v>
      </c>
      <c r="JJ27" s="165" t="e">
        <f t="shared" si="147"/>
        <v>#N/A</v>
      </c>
      <c r="JK27" s="165" t="e">
        <f t="shared" si="147"/>
        <v>#N/A</v>
      </c>
      <c r="JL27" s="165" t="e">
        <f t="shared" si="147"/>
        <v>#N/A</v>
      </c>
      <c r="JM27" s="165" t="e">
        <f t="shared" si="147"/>
        <v>#N/A</v>
      </c>
      <c r="JN27" s="165" t="e">
        <f t="shared" si="147"/>
        <v>#N/A</v>
      </c>
      <c r="JO27" s="165" t="e">
        <f t="shared" si="147"/>
        <v>#N/A</v>
      </c>
      <c r="JP27" s="165" t="e">
        <f t="shared" si="147"/>
        <v>#N/A</v>
      </c>
      <c r="JQ27" s="165" t="e">
        <f t="shared" si="143"/>
        <v>#N/A</v>
      </c>
      <c r="JR27" s="165" t="e">
        <f t="shared" si="143"/>
        <v>#N/A</v>
      </c>
      <c r="JS27" s="165" t="e">
        <f t="shared" si="143"/>
        <v>#N/A</v>
      </c>
      <c r="JT27" s="165" t="e">
        <f t="shared" si="143"/>
        <v>#N/A</v>
      </c>
      <c r="JU27" s="165" t="e">
        <f t="shared" si="143"/>
        <v>#N/A</v>
      </c>
      <c r="JV27" s="165" t="e">
        <f t="shared" si="143"/>
        <v>#N/A</v>
      </c>
      <c r="JW27" s="165" t="e">
        <f t="shared" si="143"/>
        <v>#N/A</v>
      </c>
      <c r="JX27" s="165" t="e">
        <f t="shared" si="143"/>
        <v>#N/A</v>
      </c>
      <c r="JY27" s="165" t="e">
        <f t="shared" si="143"/>
        <v>#N/A</v>
      </c>
      <c r="JZ27" s="165" t="e">
        <f t="shared" si="143"/>
        <v>#N/A</v>
      </c>
      <c r="KA27" s="165" t="e">
        <f t="shared" si="143"/>
        <v>#N/A</v>
      </c>
      <c r="KB27" s="165" t="e">
        <f t="shared" si="143"/>
        <v>#N/A</v>
      </c>
      <c r="KC27" s="165" t="e">
        <f t="shared" si="143"/>
        <v>#N/A</v>
      </c>
      <c r="KD27" s="165" t="e">
        <f t="shared" si="143"/>
        <v>#N/A</v>
      </c>
      <c r="KE27" s="165" t="e">
        <f t="shared" si="143"/>
        <v>#N/A</v>
      </c>
      <c r="KF27" s="165" t="e">
        <f t="shared" si="117"/>
        <v>#N/A</v>
      </c>
      <c r="KG27" s="165" t="e">
        <f t="shared" si="130"/>
        <v>#N/A</v>
      </c>
      <c r="KH27" s="165" t="e">
        <f t="shared" si="130"/>
        <v>#N/A</v>
      </c>
      <c r="KI27" s="165" t="e">
        <f t="shared" si="130"/>
        <v>#N/A</v>
      </c>
      <c r="KJ27" s="165" t="e">
        <f t="shared" si="138"/>
        <v>#N/A</v>
      </c>
      <c r="KK27" s="165" t="e">
        <f t="shared" si="138"/>
        <v>#N/A</v>
      </c>
      <c r="KL27" s="165" t="e">
        <f t="shared" si="138"/>
        <v>#N/A</v>
      </c>
      <c r="KM27" s="165" t="e">
        <f t="shared" si="138"/>
        <v>#N/A</v>
      </c>
      <c r="KN27" s="165" t="e">
        <f t="shared" si="138"/>
        <v>#N/A</v>
      </c>
      <c r="KO27" s="165" t="e">
        <f t="shared" si="138"/>
        <v>#N/A</v>
      </c>
      <c r="KP27" s="165" t="e">
        <f t="shared" si="138"/>
        <v>#N/A</v>
      </c>
      <c r="KQ27" s="165" t="e">
        <f t="shared" si="138"/>
        <v>#N/A</v>
      </c>
      <c r="KR27" s="165" t="e">
        <f t="shared" si="138"/>
        <v>#N/A</v>
      </c>
      <c r="KS27" s="165" t="e">
        <f t="shared" si="138"/>
        <v>#N/A</v>
      </c>
      <c r="KT27" s="165" t="e">
        <f t="shared" si="138"/>
        <v>#N/A</v>
      </c>
      <c r="KU27" s="165" t="e">
        <f t="shared" si="138"/>
        <v>#N/A</v>
      </c>
      <c r="KV27" s="165" t="e">
        <f t="shared" si="138"/>
        <v>#N/A</v>
      </c>
      <c r="KW27" s="165" t="e">
        <f t="shared" si="138"/>
        <v>#N/A</v>
      </c>
      <c r="KX27" s="165" t="e">
        <f t="shared" si="138"/>
        <v>#N/A</v>
      </c>
      <c r="KY27" s="165" t="e">
        <f t="shared" si="148"/>
        <v>#N/A</v>
      </c>
      <c r="KZ27" s="165" t="e">
        <f t="shared" si="148"/>
        <v>#N/A</v>
      </c>
      <c r="LA27" s="165" t="e">
        <f t="shared" si="148"/>
        <v>#N/A</v>
      </c>
      <c r="LB27" s="165" t="e">
        <f t="shared" si="148"/>
        <v>#N/A</v>
      </c>
      <c r="LC27" s="165" t="e">
        <f t="shared" si="148"/>
        <v>#N/A</v>
      </c>
      <c r="LD27" s="165" t="e">
        <f t="shared" si="148"/>
        <v>#N/A</v>
      </c>
      <c r="LE27" s="165" t="e">
        <f t="shared" si="148"/>
        <v>#N/A</v>
      </c>
      <c r="LF27" s="165" t="e">
        <f t="shared" si="148"/>
        <v>#N/A</v>
      </c>
      <c r="LG27" s="165" t="e">
        <f t="shared" si="148"/>
        <v>#N/A</v>
      </c>
      <c r="LH27" s="165" t="e">
        <f t="shared" si="148"/>
        <v>#N/A</v>
      </c>
      <c r="LI27" s="165" t="e">
        <f t="shared" si="148"/>
        <v>#N/A</v>
      </c>
      <c r="LJ27" s="165" t="e">
        <f t="shared" si="148"/>
        <v>#N/A</v>
      </c>
      <c r="LK27" s="165" t="e">
        <f t="shared" si="148"/>
        <v>#N/A</v>
      </c>
      <c r="LL27" s="165" t="e">
        <f t="shared" si="148"/>
        <v>#N/A</v>
      </c>
      <c r="LM27" s="165" t="e">
        <f t="shared" si="148"/>
        <v>#N/A</v>
      </c>
      <c r="LN27" s="165" t="e">
        <f t="shared" si="148"/>
        <v>#N/A</v>
      </c>
      <c r="LO27" s="165" t="e">
        <f t="shared" si="148"/>
        <v>#N/A</v>
      </c>
      <c r="LP27" s="165" t="e">
        <f t="shared" si="148"/>
        <v>#N/A</v>
      </c>
      <c r="LQ27" s="165" t="e">
        <f t="shared" si="148"/>
        <v>#N/A</v>
      </c>
      <c r="LR27" s="165" t="e">
        <f t="shared" si="148"/>
        <v>#N/A</v>
      </c>
      <c r="LS27" s="165" t="e">
        <f t="shared" si="148"/>
        <v>#N/A</v>
      </c>
      <c r="LT27" s="165" t="e">
        <f t="shared" si="148"/>
        <v>#N/A</v>
      </c>
      <c r="LU27" s="165" t="e">
        <f t="shared" si="148"/>
        <v>#N/A</v>
      </c>
      <c r="LV27" s="165" t="e">
        <f t="shared" si="148"/>
        <v>#N/A</v>
      </c>
      <c r="LW27" s="165" t="e">
        <f t="shared" si="148"/>
        <v>#N/A</v>
      </c>
      <c r="LX27" s="165" t="e">
        <f t="shared" si="148"/>
        <v>#N/A</v>
      </c>
      <c r="LY27" s="165" t="e">
        <f t="shared" si="148"/>
        <v>#N/A</v>
      </c>
      <c r="LZ27" s="165" t="e">
        <f t="shared" si="148"/>
        <v>#N/A</v>
      </c>
      <c r="MA27" s="165" t="e">
        <f t="shared" si="148"/>
        <v>#N/A</v>
      </c>
      <c r="MB27" s="165" t="e">
        <f t="shared" si="148"/>
        <v>#N/A</v>
      </c>
      <c r="MC27" s="165" t="e">
        <f t="shared" si="144"/>
        <v>#N/A</v>
      </c>
      <c r="MD27" s="165" t="e">
        <f t="shared" si="144"/>
        <v>#N/A</v>
      </c>
      <c r="ME27" s="165" t="e">
        <f t="shared" si="144"/>
        <v>#N/A</v>
      </c>
      <c r="MF27" s="165" t="e">
        <f t="shared" si="144"/>
        <v>#N/A</v>
      </c>
      <c r="MG27" s="165" t="e">
        <f t="shared" si="144"/>
        <v>#N/A</v>
      </c>
      <c r="MH27" s="165" t="e">
        <f t="shared" si="144"/>
        <v>#N/A</v>
      </c>
      <c r="MI27" s="165" t="e">
        <f t="shared" si="144"/>
        <v>#N/A</v>
      </c>
      <c r="MJ27" s="165" t="e">
        <f t="shared" si="144"/>
        <v>#N/A</v>
      </c>
      <c r="MK27" s="165" t="e">
        <f t="shared" si="144"/>
        <v>#N/A</v>
      </c>
      <c r="ML27" s="165" t="e">
        <f t="shared" si="144"/>
        <v>#N/A</v>
      </c>
      <c r="MM27" s="165" t="e">
        <f t="shared" si="144"/>
        <v>#N/A</v>
      </c>
      <c r="MN27" s="165" t="e">
        <f t="shared" si="144"/>
        <v>#N/A</v>
      </c>
      <c r="MO27" s="165" t="e">
        <f t="shared" si="144"/>
        <v>#N/A</v>
      </c>
      <c r="MP27" s="165" t="e">
        <f t="shared" si="144"/>
        <v>#N/A</v>
      </c>
      <c r="MQ27" s="165" t="e">
        <f t="shared" si="144"/>
        <v>#N/A</v>
      </c>
      <c r="MR27" s="165" t="e">
        <f t="shared" si="118"/>
        <v>#N/A</v>
      </c>
      <c r="MS27" s="165" t="e">
        <f t="shared" si="131"/>
        <v>#N/A</v>
      </c>
      <c r="MT27" s="165" t="e">
        <f t="shared" si="131"/>
        <v>#N/A</v>
      </c>
      <c r="MU27" s="165" t="e">
        <f t="shared" si="131"/>
        <v>#N/A</v>
      </c>
      <c r="MV27" s="165" t="e">
        <f t="shared" si="139"/>
        <v>#N/A</v>
      </c>
      <c r="MW27" s="165" t="e">
        <f t="shared" si="139"/>
        <v>#N/A</v>
      </c>
      <c r="MX27" s="165" t="e">
        <f t="shared" si="139"/>
        <v>#N/A</v>
      </c>
      <c r="MY27" s="165" t="e">
        <f t="shared" si="139"/>
        <v>#N/A</v>
      </c>
      <c r="MZ27" s="165" t="e">
        <f t="shared" si="139"/>
        <v>#N/A</v>
      </c>
      <c r="NA27" s="165" t="e">
        <f t="shared" si="139"/>
        <v>#N/A</v>
      </c>
      <c r="NB27" s="165" t="e">
        <f t="shared" si="139"/>
        <v>#N/A</v>
      </c>
      <c r="NC27" s="165" t="e">
        <f t="shared" si="139"/>
        <v>#N/A</v>
      </c>
      <c r="ND27" s="165" t="e">
        <f t="shared" si="139"/>
        <v>#N/A</v>
      </c>
      <c r="NE27" s="165" t="e">
        <f t="shared" si="139"/>
        <v>#N/A</v>
      </c>
      <c r="NF27" s="165" t="e">
        <f t="shared" si="139"/>
        <v>#N/A</v>
      </c>
      <c r="NG27" s="165" t="e">
        <f t="shared" si="139"/>
        <v>#N/A</v>
      </c>
      <c r="NH27" s="165" t="e">
        <f t="shared" si="139"/>
        <v>#N/A</v>
      </c>
      <c r="NI27" s="165" t="e">
        <f t="shared" si="139"/>
        <v>#N/A</v>
      </c>
      <c r="NJ27" s="165" t="e">
        <f t="shared" si="139"/>
        <v>#N/A</v>
      </c>
      <c r="NK27" s="165" t="e">
        <f t="shared" si="149"/>
        <v>#N/A</v>
      </c>
      <c r="NL27" s="165" t="e">
        <f t="shared" si="149"/>
        <v>#N/A</v>
      </c>
      <c r="NM27" s="165" t="e">
        <f t="shared" si="149"/>
        <v>#N/A</v>
      </c>
      <c r="NN27" s="165" t="e">
        <f t="shared" si="149"/>
        <v>#N/A</v>
      </c>
      <c r="NO27" s="165" t="e">
        <f t="shared" si="149"/>
        <v>#N/A</v>
      </c>
      <c r="NP27" s="165" t="e">
        <f t="shared" si="149"/>
        <v>#N/A</v>
      </c>
      <c r="NQ27" s="165" t="e">
        <f t="shared" si="149"/>
        <v>#N/A</v>
      </c>
      <c r="NR27" s="165" t="e">
        <f t="shared" si="149"/>
        <v>#N/A</v>
      </c>
      <c r="NS27" s="165" t="e">
        <f t="shared" si="149"/>
        <v>#N/A</v>
      </c>
      <c r="NT27" s="165" t="e">
        <f t="shared" si="149"/>
        <v>#N/A</v>
      </c>
      <c r="NU27" s="165" t="e">
        <f t="shared" si="149"/>
        <v>#N/A</v>
      </c>
      <c r="NV27" s="165" t="e">
        <f t="shared" si="149"/>
        <v>#N/A</v>
      </c>
      <c r="NW27" s="165" t="e">
        <f t="shared" si="149"/>
        <v>#N/A</v>
      </c>
      <c r="NX27" s="165" t="e">
        <f t="shared" si="149"/>
        <v>#N/A</v>
      </c>
      <c r="NY27" s="165" t="e">
        <f t="shared" si="149"/>
        <v>#N/A</v>
      </c>
      <c r="NZ27" s="165" t="e">
        <f t="shared" si="149"/>
        <v>#N/A</v>
      </c>
      <c r="OA27" s="165" t="e">
        <f t="shared" si="149"/>
        <v>#N/A</v>
      </c>
      <c r="OB27" s="165" t="e">
        <f t="shared" si="149"/>
        <v>#N/A</v>
      </c>
      <c r="OC27" s="165" t="e">
        <f t="shared" si="149"/>
        <v>#N/A</v>
      </c>
      <c r="OD27" s="165" t="e">
        <f t="shared" si="149"/>
        <v>#N/A</v>
      </c>
      <c r="OE27" s="165" t="e">
        <f t="shared" si="149"/>
        <v>#N/A</v>
      </c>
      <c r="OF27" s="165" t="e">
        <f t="shared" si="149"/>
        <v>#N/A</v>
      </c>
      <c r="OG27" s="165" t="e">
        <f t="shared" si="149"/>
        <v>#N/A</v>
      </c>
      <c r="OH27" s="165" t="e">
        <f t="shared" si="149"/>
        <v>#N/A</v>
      </c>
      <c r="OI27" s="165" t="e">
        <f t="shared" si="149"/>
        <v>#N/A</v>
      </c>
      <c r="OJ27" s="165" t="e">
        <f t="shared" si="149"/>
        <v>#N/A</v>
      </c>
      <c r="OK27" s="165" t="e">
        <f t="shared" si="149"/>
        <v>#N/A</v>
      </c>
      <c r="OL27" s="165" t="e">
        <f t="shared" si="149"/>
        <v>#N/A</v>
      </c>
      <c r="OM27" s="165" t="e">
        <f t="shared" si="149"/>
        <v>#N/A</v>
      </c>
      <c r="ON27" s="165" t="e">
        <f t="shared" si="149"/>
        <v>#N/A</v>
      </c>
      <c r="OO27" s="165" t="e">
        <f t="shared" si="145"/>
        <v>#N/A</v>
      </c>
      <c r="OP27" s="165" t="e">
        <f t="shared" si="145"/>
        <v>#N/A</v>
      </c>
      <c r="OQ27" s="165" t="e">
        <f t="shared" si="145"/>
        <v>#N/A</v>
      </c>
      <c r="OR27" s="165" t="e">
        <f t="shared" si="145"/>
        <v>#N/A</v>
      </c>
      <c r="OS27" s="165" t="e">
        <f t="shared" si="145"/>
        <v>#N/A</v>
      </c>
      <c r="OT27" s="165" t="e">
        <f t="shared" si="145"/>
        <v>#N/A</v>
      </c>
      <c r="OU27" s="165" t="e">
        <f t="shared" si="145"/>
        <v>#N/A</v>
      </c>
      <c r="OV27" s="165" t="e">
        <f t="shared" si="145"/>
        <v>#N/A</v>
      </c>
      <c r="OW27" s="165" t="e">
        <f t="shared" si="145"/>
        <v>#N/A</v>
      </c>
      <c r="OX27" s="165" t="e">
        <f t="shared" si="145"/>
        <v>#N/A</v>
      </c>
      <c r="OY27" s="165" t="e">
        <f t="shared" si="145"/>
        <v>#N/A</v>
      </c>
      <c r="OZ27" s="165" t="e">
        <f t="shared" si="145"/>
        <v>#N/A</v>
      </c>
      <c r="PA27" s="165" t="e">
        <f t="shared" si="145"/>
        <v>#N/A</v>
      </c>
      <c r="PB27" s="165" t="e">
        <f t="shared" si="145"/>
        <v>#N/A</v>
      </c>
      <c r="PC27" s="165" t="e">
        <f t="shared" si="145"/>
        <v>#N/A</v>
      </c>
      <c r="PD27" s="165" t="e">
        <f t="shared" si="119"/>
        <v>#N/A</v>
      </c>
      <c r="PE27" s="165" t="e">
        <f t="shared" si="141"/>
        <v>#N/A</v>
      </c>
      <c r="PF27" s="165" t="e">
        <f t="shared" si="141"/>
        <v>#N/A</v>
      </c>
      <c r="PG27" s="165" t="e">
        <f t="shared" si="141"/>
        <v>#N/A</v>
      </c>
      <c r="PH27" s="165" t="e">
        <f t="shared" si="141"/>
        <v>#N/A</v>
      </c>
      <c r="PI27" s="165" t="e">
        <f t="shared" si="141"/>
        <v>#N/A</v>
      </c>
      <c r="PJ27" s="165" t="e">
        <f t="shared" si="141"/>
        <v>#N/A</v>
      </c>
      <c r="PK27" s="165" t="e">
        <f t="shared" si="141"/>
        <v>#N/A</v>
      </c>
      <c r="PL27" s="165" t="e">
        <f t="shared" si="141"/>
        <v>#N/A</v>
      </c>
    </row>
    <row r="28" spans="1:428" hidden="1" x14ac:dyDescent="0.45">
      <c r="A28" s="4">
        <v>25</v>
      </c>
      <c r="B28" s="105"/>
      <c r="C28" s="113"/>
      <c r="D28" s="118" t="str">
        <f t="shared" si="110"/>
        <v/>
      </c>
      <c r="E28" s="91"/>
      <c r="F28" s="118" t="str">
        <f t="shared" si="111"/>
        <v/>
      </c>
      <c r="G28" s="113"/>
      <c r="H28" s="106"/>
      <c r="I28" s="120" t="str">
        <f t="shared" si="0"/>
        <v/>
      </c>
      <c r="J28" s="120" t="str">
        <f t="shared" si="1"/>
        <v/>
      </c>
      <c r="K28" s="71" t="str">
        <f t="shared" si="112"/>
        <v/>
      </c>
      <c r="L28" s="23"/>
      <c r="M28" s="55"/>
      <c r="N28" s="298"/>
      <c r="O28" s="72" t="str">
        <f>IF(AND(D28&gt;0,E28&gt;0,F28&gt;0),IF(ISBLANK(N28),IF(ISBLANK(L28),"",(F28-D28)*VLOOKUP(L28,VLookups!$A$4:$B$13,2,FALSE)),N28),"")</f>
        <v/>
      </c>
      <c r="P28" s="73" t="str">
        <f t="shared" si="2"/>
        <v/>
      </c>
      <c r="Q28" s="91"/>
      <c r="R28" s="265" t="str">
        <f>IF(AND(Q28&gt;0,E28&gt;0,NOT(O28="")),ABS(VLOOKUP($Q$1,VLookups!$A$43:$B$44,2,FALSE)-_xlfn.NORM.DIST(Q28,K28,O28,TRUE)),"")</f>
        <v/>
      </c>
      <c r="S28" s="90" t="str">
        <f>IF(AND($D28&gt;0,$E28&gt;0,$F28&gt;0,NOT(ISBLANK($L28))),_xlfn.NORM.INV(ABS(VLOOKUP($Q$1,VLookups!$A$43:$B$44,2,FALSE)-S$3),$K28,$O28),"")</f>
        <v/>
      </c>
      <c r="T28" s="89" t="str">
        <f>IF(AND($D28&gt;0,$E28&gt;0,$F28&gt;0,NOT(ISBLANK($L28))),_xlfn.NORM.INV(ABS(VLOOKUP($Q$1,VLookups!$A$43:$B$44,2,FALSE)-T$3),$K28,$O28),"")</f>
        <v/>
      </c>
      <c r="U28" s="90" t="str">
        <f>IF(AND($D28&gt;0,$E28&gt;0,$F28&gt;0,NOT(ISBLANK($L28))),_xlfn.NORM.INV(ABS(VLOOKUP($Q$1,VLookups!$A$43:$B$44,2,FALSE)-U$3),$K28,$O28),"")</f>
        <v/>
      </c>
      <c r="V28" s="89" t="str">
        <f>IF(AND($D28&gt;0,$E28&gt;0,$F28&gt;0,NOT(ISBLANK($L28))),_xlfn.NORM.INV(ABS(VLOOKUP($Q$1,VLookups!$A$43:$B$44,2,FALSE)-V$3),$K28,$O28),"")</f>
        <v/>
      </c>
      <c r="W28" s="90" t="str">
        <f>IF(AND($D28&gt;0,$E28&gt;0,$F28&gt;0,NOT(ISBLANK($L28))),_xlfn.NORM.INV(ABS(VLOOKUP($Q$1,VLookups!$A$43:$B$44,2,FALSE)-W$3),$K28,$O28),"")</f>
        <v/>
      </c>
      <c r="X28" s="89" t="str">
        <f>IF(AND($D28&gt;0,$E28&gt;0,$F28&gt;0,NOT(ISBLANK($L28))),_xlfn.NORM.INV(ABS(VLOOKUP($Q$1,VLookups!$A$43:$B$44,2,FALSE)-X$3),$K28,$O28),"")</f>
        <v/>
      </c>
      <c r="Y28" s="5"/>
      <c r="Z28" s="164" t="str">
        <f t="shared" si="113"/>
        <v/>
      </c>
      <c r="AA28" s="47" t="str">
        <f t="shared" si="114"/>
        <v/>
      </c>
      <c r="AB28" s="47" t="str">
        <f t="shared" si="151"/>
        <v/>
      </c>
      <c r="AC28" s="47" t="str">
        <f t="shared" si="151"/>
        <v/>
      </c>
      <c r="AD28" s="47" t="str">
        <f t="shared" si="151"/>
        <v/>
      </c>
      <c r="AE28" s="47" t="str">
        <f t="shared" si="151"/>
        <v/>
      </c>
      <c r="AF28" s="47" t="str">
        <f t="shared" si="151"/>
        <v/>
      </c>
      <c r="AG28" s="47" t="str">
        <f t="shared" si="151"/>
        <v/>
      </c>
      <c r="AH28" s="47" t="str">
        <f t="shared" si="151"/>
        <v/>
      </c>
      <c r="AI28" s="47" t="str">
        <f t="shared" si="151"/>
        <v/>
      </c>
      <c r="AJ28" s="47" t="str">
        <f t="shared" si="151"/>
        <v/>
      </c>
      <c r="AK28" s="47" t="str">
        <f t="shared" si="151"/>
        <v/>
      </c>
      <c r="AL28" s="47" t="str">
        <f t="shared" si="151"/>
        <v/>
      </c>
      <c r="AM28" s="47" t="str">
        <f t="shared" si="151"/>
        <v/>
      </c>
      <c r="AN28" s="47" t="str">
        <f t="shared" si="151"/>
        <v/>
      </c>
      <c r="AO28" s="47" t="str">
        <f t="shared" si="151"/>
        <v/>
      </c>
      <c r="AP28" s="47" t="str">
        <f t="shared" si="151"/>
        <v/>
      </c>
      <c r="AQ28" s="47" t="str">
        <f t="shared" si="151"/>
        <v/>
      </c>
      <c r="AR28" s="47" t="str">
        <f t="shared" si="151"/>
        <v/>
      </c>
      <c r="AS28" s="47" t="str">
        <f t="shared" si="151"/>
        <v/>
      </c>
      <c r="AT28" s="47" t="str">
        <f t="shared" si="151"/>
        <v/>
      </c>
      <c r="AU28" s="47" t="str">
        <f t="shared" si="151"/>
        <v/>
      </c>
      <c r="AV28" s="47" t="str">
        <f t="shared" si="151"/>
        <v/>
      </c>
      <c r="AW28" s="47" t="str">
        <f t="shared" si="151"/>
        <v/>
      </c>
      <c r="AX28" s="47" t="str">
        <f t="shared" si="151"/>
        <v/>
      </c>
      <c r="AY28" s="47" t="str">
        <f t="shared" si="151"/>
        <v/>
      </c>
      <c r="AZ28" s="47" t="str">
        <f t="shared" si="151"/>
        <v/>
      </c>
      <c r="BA28" s="47" t="str">
        <f t="shared" si="151"/>
        <v/>
      </c>
      <c r="BB28" s="47" t="str">
        <f t="shared" si="151"/>
        <v/>
      </c>
      <c r="BC28" s="47" t="str">
        <f t="shared" si="151"/>
        <v/>
      </c>
      <c r="BD28" s="47" t="str">
        <f t="shared" si="151"/>
        <v/>
      </c>
      <c r="BE28" s="47" t="str">
        <f t="shared" si="151"/>
        <v/>
      </c>
      <c r="BF28" s="47" t="str">
        <f t="shared" si="151"/>
        <v/>
      </c>
      <c r="BG28" s="47" t="str">
        <f t="shared" si="151"/>
        <v/>
      </c>
      <c r="BH28" s="47" t="str">
        <f t="shared" si="151"/>
        <v/>
      </c>
      <c r="BI28" s="47" t="str">
        <f t="shared" si="151"/>
        <v/>
      </c>
      <c r="BJ28" s="47" t="str">
        <f t="shared" si="151"/>
        <v/>
      </c>
      <c r="BK28" s="47" t="str">
        <f t="shared" si="151"/>
        <v/>
      </c>
      <c r="BL28" s="47" t="str">
        <f t="shared" si="151"/>
        <v/>
      </c>
      <c r="BM28" s="47" t="str">
        <f t="shared" si="151"/>
        <v/>
      </c>
      <c r="BN28" s="47" t="str">
        <f t="shared" si="151"/>
        <v/>
      </c>
      <c r="BO28" s="47" t="str">
        <f t="shared" si="151"/>
        <v/>
      </c>
      <c r="BP28" s="47" t="str">
        <f t="shared" si="151"/>
        <v/>
      </c>
      <c r="BQ28" s="47" t="str">
        <f t="shared" si="151"/>
        <v/>
      </c>
      <c r="BR28" s="47" t="str">
        <f t="shared" si="151"/>
        <v/>
      </c>
      <c r="BS28" s="47" t="str">
        <f t="shared" si="151"/>
        <v/>
      </c>
      <c r="BT28" s="47" t="str">
        <f t="shared" si="151"/>
        <v/>
      </c>
      <c r="BU28" s="47" t="str">
        <f t="shared" si="151"/>
        <v/>
      </c>
      <c r="BV28" s="47" t="str">
        <f t="shared" si="151"/>
        <v/>
      </c>
      <c r="BW28" s="47" t="str">
        <f t="shared" si="151"/>
        <v/>
      </c>
      <c r="BX28" s="47" t="str">
        <f t="shared" si="151"/>
        <v/>
      </c>
      <c r="BY28" s="47" t="str">
        <f t="shared" si="151"/>
        <v/>
      </c>
      <c r="BZ28" s="47" t="str">
        <f t="shared" si="151"/>
        <v/>
      </c>
      <c r="CA28" s="47" t="str">
        <f t="shared" si="151"/>
        <v/>
      </c>
      <c r="CB28" s="47" t="str">
        <f t="shared" si="151"/>
        <v/>
      </c>
      <c r="CC28" s="47" t="str">
        <f t="shared" si="151"/>
        <v/>
      </c>
      <c r="CD28" s="47" t="str">
        <f t="shared" si="151"/>
        <v/>
      </c>
      <c r="CE28" s="47" t="str">
        <f t="shared" si="151"/>
        <v/>
      </c>
      <c r="CF28" s="47" t="str">
        <f t="shared" si="151"/>
        <v/>
      </c>
      <c r="CG28" s="47" t="str">
        <f t="shared" si="151"/>
        <v/>
      </c>
      <c r="CH28" s="47" t="str">
        <f t="shared" si="151"/>
        <v/>
      </c>
      <c r="CI28" s="47" t="str">
        <f t="shared" si="151"/>
        <v/>
      </c>
      <c r="CJ28" s="47" t="str">
        <f t="shared" si="151"/>
        <v/>
      </c>
      <c r="CK28" s="47" t="str">
        <f t="shared" si="151"/>
        <v/>
      </c>
      <c r="CL28" s="47" t="str">
        <f t="shared" si="151"/>
        <v/>
      </c>
      <c r="CM28" s="47" t="str">
        <f t="shared" si="151"/>
        <v/>
      </c>
      <c r="CN28" s="47" t="str">
        <f t="shared" si="150"/>
        <v/>
      </c>
      <c r="CO28" s="47" t="str">
        <f t="shared" si="150"/>
        <v/>
      </c>
      <c r="CP28" s="47" t="str">
        <f t="shared" si="150"/>
        <v/>
      </c>
      <c r="CQ28" s="47" t="str">
        <f t="shared" si="150"/>
        <v/>
      </c>
      <c r="CR28" s="47" t="str">
        <f t="shared" si="150"/>
        <v/>
      </c>
      <c r="CS28" s="47" t="str">
        <f t="shared" si="150"/>
        <v/>
      </c>
      <c r="CT28" s="47" t="str">
        <f t="shared" si="150"/>
        <v/>
      </c>
      <c r="CU28" s="47" t="str">
        <f t="shared" si="150"/>
        <v/>
      </c>
      <c r="CV28" s="47" t="str">
        <f t="shared" si="150"/>
        <v/>
      </c>
      <c r="CW28" s="47" t="str">
        <f t="shared" si="150"/>
        <v/>
      </c>
      <c r="CX28" s="47" t="str">
        <f t="shared" si="150"/>
        <v/>
      </c>
      <c r="CY28" s="47" t="str">
        <f t="shared" si="150"/>
        <v/>
      </c>
      <c r="CZ28" s="47" t="str">
        <f t="shared" si="150"/>
        <v/>
      </c>
      <c r="DA28" s="47" t="str">
        <f t="shared" si="150"/>
        <v/>
      </c>
      <c r="DB28" s="47" t="str">
        <f t="shared" si="150"/>
        <v/>
      </c>
      <c r="DC28" s="47" t="str">
        <f t="shared" si="150"/>
        <v/>
      </c>
      <c r="DD28" s="47" t="str">
        <f t="shared" si="150"/>
        <v/>
      </c>
      <c r="DE28" s="47" t="str">
        <f t="shared" si="150"/>
        <v/>
      </c>
      <c r="DF28" s="47" t="str">
        <f t="shared" si="150"/>
        <v/>
      </c>
      <c r="DG28" s="47" t="str">
        <f t="shared" si="150"/>
        <v/>
      </c>
      <c r="DH28" s="47" t="str">
        <f t="shared" si="150"/>
        <v/>
      </c>
      <c r="DI28" s="47" t="str">
        <f t="shared" si="150"/>
        <v/>
      </c>
      <c r="DJ28" s="47" t="str">
        <f t="shared" si="150"/>
        <v/>
      </c>
      <c r="DK28" s="47" t="str">
        <f t="shared" si="150"/>
        <v/>
      </c>
      <c r="DL28" s="47" t="str">
        <f t="shared" si="150"/>
        <v/>
      </c>
      <c r="DM28" s="47" t="str">
        <f t="shared" si="150"/>
        <v/>
      </c>
      <c r="DN28" s="47" t="str">
        <f t="shared" si="150"/>
        <v/>
      </c>
      <c r="DO28" s="47" t="str">
        <f t="shared" si="150"/>
        <v/>
      </c>
      <c r="DP28" s="47" t="str">
        <f t="shared" si="150"/>
        <v/>
      </c>
      <c r="DQ28" s="47" t="str">
        <f t="shared" si="150"/>
        <v/>
      </c>
      <c r="DR28" s="47" t="str">
        <f t="shared" si="150"/>
        <v/>
      </c>
      <c r="DS28" s="47" t="str">
        <f t="shared" si="150"/>
        <v/>
      </c>
      <c r="DT28" s="47" t="str">
        <f t="shared" si="150"/>
        <v/>
      </c>
      <c r="DU28" s="47" t="str">
        <f t="shared" si="150"/>
        <v/>
      </c>
      <c r="DV28" s="47" t="str">
        <f t="shared" si="150"/>
        <v/>
      </c>
      <c r="DW28" s="179" t="str">
        <f t="shared" si="115"/>
        <v/>
      </c>
      <c r="DX28" s="47" t="str">
        <f t="shared" si="5"/>
        <v/>
      </c>
      <c r="DY28" s="47" t="str">
        <f t="shared" si="6"/>
        <v/>
      </c>
      <c r="DZ28" s="47" t="str">
        <f t="shared" si="7"/>
        <v/>
      </c>
      <c r="EA28" s="47" t="str">
        <f t="shared" si="8"/>
        <v/>
      </c>
      <c r="EB28" s="47" t="str">
        <f t="shared" si="9"/>
        <v/>
      </c>
      <c r="EC28" s="47" t="str">
        <f t="shared" si="10"/>
        <v/>
      </c>
      <c r="ED28" s="47" t="str">
        <f t="shared" si="11"/>
        <v/>
      </c>
      <c r="EE28" s="47" t="str">
        <f t="shared" si="12"/>
        <v/>
      </c>
      <c r="EF28" s="47" t="str">
        <f t="shared" si="13"/>
        <v/>
      </c>
      <c r="EG28" s="47" t="str">
        <f t="shared" si="14"/>
        <v/>
      </c>
      <c r="EH28" s="47" t="str">
        <f t="shared" si="15"/>
        <v/>
      </c>
      <c r="EI28" s="47" t="str">
        <f t="shared" si="16"/>
        <v/>
      </c>
      <c r="EJ28" s="47" t="str">
        <f t="shared" si="17"/>
        <v/>
      </c>
      <c r="EK28" s="47" t="str">
        <f t="shared" si="18"/>
        <v/>
      </c>
      <c r="EL28" s="47" t="str">
        <f t="shared" si="19"/>
        <v/>
      </c>
      <c r="EM28" s="47" t="str">
        <f t="shared" si="20"/>
        <v/>
      </c>
      <c r="EN28" s="47" t="str">
        <f t="shared" si="21"/>
        <v/>
      </c>
      <c r="EO28" s="47" t="str">
        <f t="shared" si="22"/>
        <v/>
      </c>
      <c r="EP28" s="47" t="str">
        <f t="shared" si="23"/>
        <v/>
      </c>
      <c r="EQ28" s="47" t="str">
        <f t="shared" si="24"/>
        <v/>
      </c>
      <c r="ER28" s="47" t="str">
        <f t="shared" si="25"/>
        <v/>
      </c>
      <c r="ES28" s="47" t="str">
        <f t="shared" si="26"/>
        <v/>
      </c>
      <c r="ET28" s="47" t="str">
        <f t="shared" si="27"/>
        <v/>
      </c>
      <c r="EU28" s="47" t="str">
        <f t="shared" si="28"/>
        <v/>
      </c>
      <c r="EV28" s="47" t="str">
        <f t="shared" si="29"/>
        <v/>
      </c>
      <c r="EW28" s="47" t="str">
        <f t="shared" si="30"/>
        <v/>
      </c>
      <c r="EX28" s="47" t="str">
        <f t="shared" si="31"/>
        <v/>
      </c>
      <c r="EY28" s="47" t="str">
        <f t="shared" si="32"/>
        <v/>
      </c>
      <c r="EZ28" s="47" t="str">
        <f t="shared" si="33"/>
        <v/>
      </c>
      <c r="FA28" s="47" t="str">
        <f t="shared" si="34"/>
        <v/>
      </c>
      <c r="FB28" s="47" t="str">
        <f t="shared" si="35"/>
        <v/>
      </c>
      <c r="FC28" s="47" t="str">
        <f t="shared" si="36"/>
        <v/>
      </c>
      <c r="FD28" s="47" t="str">
        <f t="shared" si="37"/>
        <v/>
      </c>
      <c r="FE28" s="47" t="str">
        <f t="shared" si="38"/>
        <v/>
      </c>
      <c r="FF28" s="47" t="str">
        <f t="shared" si="39"/>
        <v/>
      </c>
      <c r="FG28" s="47" t="str">
        <f t="shared" si="40"/>
        <v/>
      </c>
      <c r="FH28" s="47" t="str">
        <f t="shared" si="41"/>
        <v/>
      </c>
      <c r="FI28" s="47" t="str">
        <f t="shared" si="42"/>
        <v/>
      </c>
      <c r="FJ28" s="47" t="str">
        <f t="shared" si="43"/>
        <v/>
      </c>
      <c r="FK28" s="47" t="str">
        <f t="shared" si="44"/>
        <v/>
      </c>
      <c r="FL28" s="47" t="str">
        <f t="shared" si="45"/>
        <v/>
      </c>
      <c r="FM28" s="47" t="str">
        <f t="shared" si="46"/>
        <v/>
      </c>
      <c r="FN28" s="47" t="str">
        <f t="shared" si="47"/>
        <v/>
      </c>
      <c r="FO28" s="47" t="str">
        <f t="shared" si="48"/>
        <v/>
      </c>
      <c r="FP28" s="47" t="str">
        <f t="shared" si="49"/>
        <v/>
      </c>
      <c r="FQ28" s="47" t="str">
        <f t="shared" si="50"/>
        <v/>
      </c>
      <c r="FR28" s="47" t="str">
        <f t="shared" si="51"/>
        <v/>
      </c>
      <c r="FS28" s="47" t="str">
        <f t="shared" si="52"/>
        <v/>
      </c>
      <c r="FT28" s="47" t="str">
        <f t="shared" si="53"/>
        <v/>
      </c>
      <c r="FU28" s="47" t="str">
        <f t="shared" si="54"/>
        <v/>
      </c>
      <c r="FV28" s="47" t="str">
        <f t="shared" si="55"/>
        <v/>
      </c>
      <c r="FW28" s="47" t="str">
        <f t="shared" si="56"/>
        <v/>
      </c>
      <c r="FX28" s="47" t="str">
        <f t="shared" si="57"/>
        <v/>
      </c>
      <c r="FY28" s="47" t="str">
        <f t="shared" si="58"/>
        <v/>
      </c>
      <c r="FZ28" s="47" t="str">
        <f t="shared" si="59"/>
        <v/>
      </c>
      <c r="GA28" s="47" t="str">
        <f t="shared" si="60"/>
        <v/>
      </c>
      <c r="GB28" s="47" t="str">
        <f t="shared" si="61"/>
        <v/>
      </c>
      <c r="GC28" s="47" t="str">
        <f t="shared" si="62"/>
        <v/>
      </c>
      <c r="GD28" s="47" t="str">
        <f t="shared" si="63"/>
        <v/>
      </c>
      <c r="GE28" s="47" t="str">
        <f t="shared" si="64"/>
        <v/>
      </c>
      <c r="GF28" s="47" t="str">
        <f t="shared" si="65"/>
        <v/>
      </c>
      <c r="GG28" s="47" t="str">
        <f t="shared" si="66"/>
        <v/>
      </c>
      <c r="GH28" s="47" t="str">
        <f t="shared" si="67"/>
        <v/>
      </c>
      <c r="GI28" s="47" t="str">
        <f t="shared" si="68"/>
        <v/>
      </c>
      <c r="GJ28" s="47" t="str">
        <f t="shared" si="69"/>
        <v/>
      </c>
      <c r="GK28" s="47" t="str">
        <f t="shared" si="70"/>
        <v/>
      </c>
      <c r="GL28" s="47" t="str">
        <f t="shared" si="71"/>
        <v/>
      </c>
      <c r="GM28" s="47" t="str">
        <f t="shared" si="72"/>
        <v/>
      </c>
      <c r="GN28" s="47" t="str">
        <f t="shared" si="73"/>
        <v/>
      </c>
      <c r="GO28" s="47" t="str">
        <f t="shared" si="74"/>
        <v/>
      </c>
      <c r="GP28" s="47" t="str">
        <f t="shared" si="75"/>
        <v/>
      </c>
      <c r="GQ28" s="47" t="str">
        <f t="shared" si="76"/>
        <v/>
      </c>
      <c r="GR28" s="47" t="str">
        <f t="shared" si="77"/>
        <v/>
      </c>
      <c r="GS28" s="47" t="str">
        <f t="shared" si="78"/>
        <v/>
      </c>
      <c r="GT28" s="47" t="str">
        <f t="shared" si="79"/>
        <v/>
      </c>
      <c r="GU28" s="47" t="str">
        <f t="shared" si="80"/>
        <v/>
      </c>
      <c r="GV28" s="47" t="str">
        <f t="shared" si="81"/>
        <v/>
      </c>
      <c r="GW28" s="47" t="str">
        <f t="shared" si="82"/>
        <v/>
      </c>
      <c r="GX28" s="47" t="str">
        <f t="shared" si="83"/>
        <v/>
      </c>
      <c r="GY28" s="47" t="str">
        <f t="shared" si="84"/>
        <v/>
      </c>
      <c r="GZ28" s="47" t="str">
        <f t="shared" si="85"/>
        <v/>
      </c>
      <c r="HA28" s="47" t="str">
        <f t="shared" si="86"/>
        <v/>
      </c>
      <c r="HB28" s="47" t="str">
        <f t="shared" si="87"/>
        <v/>
      </c>
      <c r="HC28" s="47" t="str">
        <f t="shared" si="88"/>
        <v/>
      </c>
      <c r="HD28" s="47" t="str">
        <f t="shared" si="89"/>
        <v/>
      </c>
      <c r="HE28" s="47" t="str">
        <f t="shared" si="90"/>
        <v/>
      </c>
      <c r="HF28" s="47" t="str">
        <f t="shared" si="91"/>
        <v/>
      </c>
      <c r="HG28" s="47" t="str">
        <f t="shared" si="92"/>
        <v/>
      </c>
      <c r="HH28" s="47" t="str">
        <f t="shared" si="93"/>
        <v/>
      </c>
      <c r="HI28" s="47" t="str">
        <f t="shared" si="94"/>
        <v/>
      </c>
      <c r="HJ28" s="47" t="str">
        <f t="shared" si="95"/>
        <v/>
      </c>
      <c r="HK28" s="47" t="str">
        <f t="shared" si="96"/>
        <v/>
      </c>
      <c r="HL28" s="47" t="str">
        <f t="shared" si="97"/>
        <v/>
      </c>
      <c r="HM28" s="47" t="str">
        <f t="shared" si="98"/>
        <v/>
      </c>
      <c r="HN28" s="47" t="str">
        <f t="shared" si="99"/>
        <v/>
      </c>
      <c r="HO28" s="47" t="str">
        <f t="shared" si="100"/>
        <v/>
      </c>
      <c r="HP28" s="47" t="str">
        <f t="shared" si="101"/>
        <v/>
      </c>
      <c r="HQ28" s="47" t="str">
        <f t="shared" si="102"/>
        <v/>
      </c>
      <c r="HR28" s="47" t="str">
        <f t="shared" si="103"/>
        <v/>
      </c>
      <c r="HS28" s="47" t="str">
        <f t="shared" si="104"/>
        <v/>
      </c>
      <c r="HT28" s="165" t="e">
        <f t="shared" si="105"/>
        <v>#N/A</v>
      </c>
      <c r="HU28" s="165" t="e">
        <f t="shared" si="129"/>
        <v>#N/A</v>
      </c>
      <c r="HV28" s="165" t="e">
        <f t="shared" si="129"/>
        <v>#N/A</v>
      </c>
      <c r="HW28" s="165" t="e">
        <f t="shared" si="129"/>
        <v>#N/A</v>
      </c>
      <c r="HX28" s="165" t="e">
        <f t="shared" si="137"/>
        <v>#N/A</v>
      </c>
      <c r="HY28" s="165" t="e">
        <f t="shared" si="137"/>
        <v>#N/A</v>
      </c>
      <c r="HZ28" s="165" t="e">
        <f t="shared" si="137"/>
        <v>#N/A</v>
      </c>
      <c r="IA28" s="165" t="e">
        <f t="shared" si="137"/>
        <v>#N/A</v>
      </c>
      <c r="IB28" s="165" t="e">
        <f t="shared" si="137"/>
        <v>#N/A</v>
      </c>
      <c r="IC28" s="165" t="e">
        <f t="shared" si="137"/>
        <v>#N/A</v>
      </c>
      <c r="ID28" s="165" t="e">
        <f t="shared" si="137"/>
        <v>#N/A</v>
      </c>
      <c r="IE28" s="165" t="e">
        <f t="shared" si="137"/>
        <v>#N/A</v>
      </c>
      <c r="IF28" s="165" t="e">
        <f t="shared" si="137"/>
        <v>#N/A</v>
      </c>
      <c r="IG28" s="165" t="e">
        <f t="shared" si="137"/>
        <v>#N/A</v>
      </c>
      <c r="IH28" s="165" t="e">
        <f t="shared" si="137"/>
        <v>#N/A</v>
      </c>
      <c r="II28" s="165" t="e">
        <f t="shared" si="137"/>
        <v>#N/A</v>
      </c>
      <c r="IJ28" s="165" t="e">
        <f t="shared" si="137"/>
        <v>#N/A</v>
      </c>
      <c r="IK28" s="165" t="e">
        <f t="shared" si="137"/>
        <v>#N/A</v>
      </c>
      <c r="IL28" s="165" t="e">
        <f t="shared" si="137"/>
        <v>#N/A</v>
      </c>
      <c r="IM28" s="165" t="e">
        <f t="shared" si="147"/>
        <v>#N/A</v>
      </c>
      <c r="IN28" s="165" t="e">
        <f t="shared" si="147"/>
        <v>#N/A</v>
      </c>
      <c r="IO28" s="165" t="e">
        <f t="shared" si="147"/>
        <v>#N/A</v>
      </c>
      <c r="IP28" s="165" t="e">
        <f t="shared" si="147"/>
        <v>#N/A</v>
      </c>
      <c r="IQ28" s="165" t="e">
        <f t="shared" si="147"/>
        <v>#N/A</v>
      </c>
      <c r="IR28" s="165" t="e">
        <f t="shared" si="147"/>
        <v>#N/A</v>
      </c>
      <c r="IS28" s="165" t="e">
        <f t="shared" si="147"/>
        <v>#N/A</v>
      </c>
      <c r="IT28" s="165" t="e">
        <f t="shared" si="147"/>
        <v>#N/A</v>
      </c>
      <c r="IU28" s="165" t="e">
        <f t="shared" si="147"/>
        <v>#N/A</v>
      </c>
      <c r="IV28" s="165" t="e">
        <f t="shared" si="147"/>
        <v>#N/A</v>
      </c>
      <c r="IW28" s="165" t="e">
        <f t="shared" si="147"/>
        <v>#N/A</v>
      </c>
      <c r="IX28" s="165" t="e">
        <f t="shared" si="147"/>
        <v>#N/A</v>
      </c>
      <c r="IY28" s="165" t="e">
        <f t="shared" si="147"/>
        <v>#N/A</v>
      </c>
      <c r="IZ28" s="165" t="e">
        <f t="shared" si="147"/>
        <v>#N/A</v>
      </c>
      <c r="JA28" s="165" t="e">
        <f t="shared" si="147"/>
        <v>#N/A</v>
      </c>
      <c r="JB28" s="165" t="e">
        <f t="shared" si="147"/>
        <v>#N/A</v>
      </c>
      <c r="JC28" s="165" t="e">
        <f t="shared" si="147"/>
        <v>#N/A</v>
      </c>
      <c r="JD28" s="165" t="e">
        <f t="shared" si="147"/>
        <v>#N/A</v>
      </c>
      <c r="JE28" s="165" t="e">
        <f t="shared" si="147"/>
        <v>#N/A</v>
      </c>
      <c r="JF28" s="165" t="e">
        <f t="shared" si="147"/>
        <v>#N/A</v>
      </c>
      <c r="JG28" s="165" t="e">
        <f t="shared" si="147"/>
        <v>#N/A</v>
      </c>
      <c r="JH28" s="165" t="e">
        <f t="shared" si="147"/>
        <v>#N/A</v>
      </c>
      <c r="JI28" s="165" t="e">
        <f t="shared" si="147"/>
        <v>#N/A</v>
      </c>
      <c r="JJ28" s="165" t="e">
        <f t="shared" si="147"/>
        <v>#N/A</v>
      </c>
      <c r="JK28" s="165" t="e">
        <f t="shared" si="147"/>
        <v>#N/A</v>
      </c>
      <c r="JL28" s="165" t="e">
        <f t="shared" si="147"/>
        <v>#N/A</v>
      </c>
      <c r="JM28" s="165" t="e">
        <f t="shared" si="147"/>
        <v>#N/A</v>
      </c>
      <c r="JN28" s="165" t="e">
        <f t="shared" si="147"/>
        <v>#N/A</v>
      </c>
      <c r="JO28" s="165" t="e">
        <f t="shared" si="147"/>
        <v>#N/A</v>
      </c>
      <c r="JP28" s="165" t="e">
        <f t="shared" si="147"/>
        <v>#N/A</v>
      </c>
      <c r="JQ28" s="165" t="e">
        <f t="shared" si="143"/>
        <v>#N/A</v>
      </c>
      <c r="JR28" s="165" t="e">
        <f t="shared" si="143"/>
        <v>#N/A</v>
      </c>
      <c r="JS28" s="165" t="e">
        <f t="shared" si="143"/>
        <v>#N/A</v>
      </c>
      <c r="JT28" s="165" t="e">
        <f t="shared" si="143"/>
        <v>#N/A</v>
      </c>
      <c r="JU28" s="165" t="e">
        <f t="shared" si="143"/>
        <v>#N/A</v>
      </c>
      <c r="JV28" s="165" t="e">
        <f t="shared" si="143"/>
        <v>#N/A</v>
      </c>
      <c r="JW28" s="165" t="e">
        <f t="shared" si="143"/>
        <v>#N/A</v>
      </c>
      <c r="JX28" s="165" t="e">
        <f t="shared" si="143"/>
        <v>#N/A</v>
      </c>
      <c r="JY28" s="165" t="e">
        <f t="shared" si="143"/>
        <v>#N/A</v>
      </c>
      <c r="JZ28" s="165" t="e">
        <f t="shared" si="143"/>
        <v>#N/A</v>
      </c>
      <c r="KA28" s="165" t="e">
        <f t="shared" si="143"/>
        <v>#N/A</v>
      </c>
      <c r="KB28" s="165" t="e">
        <f t="shared" si="143"/>
        <v>#N/A</v>
      </c>
      <c r="KC28" s="165" t="e">
        <f t="shared" si="143"/>
        <v>#N/A</v>
      </c>
      <c r="KD28" s="165" t="e">
        <f t="shared" si="143"/>
        <v>#N/A</v>
      </c>
      <c r="KE28" s="165" t="e">
        <f t="shared" si="143"/>
        <v>#N/A</v>
      </c>
      <c r="KF28" s="165" t="e">
        <f t="shared" si="117"/>
        <v>#N/A</v>
      </c>
      <c r="KG28" s="165" t="e">
        <f t="shared" si="130"/>
        <v>#N/A</v>
      </c>
      <c r="KH28" s="165" t="e">
        <f t="shared" si="130"/>
        <v>#N/A</v>
      </c>
      <c r="KI28" s="165" t="e">
        <f t="shared" si="130"/>
        <v>#N/A</v>
      </c>
      <c r="KJ28" s="165" t="e">
        <f t="shared" si="138"/>
        <v>#N/A</v>
      </c>
      <c r="KK28" s="165" t="e">
        <f t="shared" si="138"/>
        <v>#N/A</v>
      </c>
      <c r="KL28" s="165" t="e">
        <f t="shared" si="138"/>
        <v>#N/A</v>
      </c>
      <c r="KM28" s="165" t="e">
        <f t="shared" si="138"/>
        <v>#N/A</v>
      </c>
      <c r="KN28" s="165" t="e">
        <f t="shared" si="138"/>
        <v>#N/A</v>
      </c>
      <c r="KO28" s="165" t="e">
        <f t="shared" si="138"/>
        <v>#N/A</v>
      </c>
      <c r="KP28" s="165" t="e">
        <f t="shared" si="138"/>
        <v>#N/A</v>
      </c>
      <c r="KQ28" s="165" t="e">
        <f t="shared" si="138"/>
        <v>#N/A</v>
      </c>
      <c r="KR28" s="165" t="e">
        <f t="shared" si="138"/>
        <v>#N/A</v>
      </c>
      <c r="KS28" s="165" t="e">
        <f t="shared" si="138"/>
        <v>#N/A</v>
      </c>
      <c r="KT28" s="165" t="e">
        <f t="shared" si="138"/>
        <v>#N/A</v>
      </c>
      <c r="KU28" s="165" t="e">
        <f t="shared" si="138"/>
        <v>#N/A</v>
      </c>
      <c r="KV28" s="165" t="e">
        <f t="shared" si="138"/>
        <v>#N/A</v>
      </c>
      <c r="KW28" s="165" t="e">
        <f t="shared" si="138"/>
        <v>#N/A</v>
      </c>
      <c r="KX28" s="165" t="e">
        <f t="shared" si="138"/>
        <v>#N/A</v>
      </c>
      <c r="KY28" s="165" t="e">
        <f t="shared" si="148"/>
        <v>#N/A</v>
      </c>
      <c r="KZ28" s="165" t="e">
        <f t="shared" si="148"/>
        <v>#N/A</v>
      </c>
      <c r="LA28" s="165" t="e">
        <f t="shared" si="148"/>
        <v>#N/A</v>
      </c>
      <c r="LB28" s="165" t="e">
        <f t="shared" si="148"/>
        <v>#N/A</v>
      </c>
      <c r="LC28" s="165" t="e">
        <f t="shared" si="148"/>
        <v>#N/A</v>
      </c>
      <c r="LD28" s="165" t="e">
        <f t="shared" si="148"/>
        <v>#N/A</v>
      </c>
      <c r="LE28" s="165" t="e">
        <f t="shared" si="148"/>
        <v>#N/A</v>
      </c>
      <c r="LF28" s="165" t="e">
        <f t="shared" si="148"/>
        <v>#N/A</v>
      </c>
      <c r="LG28" s="165" t="e">
        <f t="shared" si="148"/>
        <v>#N/A</v>
      </c>
      <c r="LH28" s="165" t="e">
        <f t="shared" si="148"/>
        <v>#N/A</v>
      </c>
      <c r="LI28" s="165" t="e">
        <f t="shared" si="148"/>
        <v>#N/A</v>
      </c>
      <c r="LJ28" s="165" t="e">
        <f t="shared" si="148"/>
        <v>#N/A</v>
      </c>
      <c r="LK28" s="165" t="e">
        <f t="shared" si="148"/>
        <v>#N/A</v>
      </c>
      <c r="LL28" s="165" t="e">
        <f t="shared" si="148"/>
        <v>#N/A</v>
      </c>
      <c r="LM28" s="165" t="e">
        <f t="shared" si="148"/>
        <v>#N/A</v>
      </c>
      <c r="LN28" s="165" t="e">
        <f t="shared" si="148"/>
        <v>#N/A</v>
      </c>
      <c r="LO28" s="165" t="e">
        <f t="shared" si="148"/>
        <v>#N/A</v>
      </c>
      <c r="LP28" s="165" t="e">
        <f t="shared" si="148"/>
        <v>#N/A</v>
      </c>
      <c r="LQ28" s="165" t="e">
        <f t="shared" si="148"/>
        <v>#N/A</v>
      </c>
      <c r="LR28" s="165" t="e">
        <f t="shared" si="148"/>
        <v>#N/A</v>
      </c>
      <c r="LS28" s="165" t="e">
        <f t="shared" si="148"/>
        <v>#N/A</v>
      </c>
      <c r="LT28" s="165" t="e">
        <f t="shared" si="148"/>
        <v>#N/A</v>
      </c>
      <c r="LU28" s="165" t="e">
        <f t="shared" si="148"/>
        <v>#N/A</v>
      </c>
      <c r="LV28" s="165" t="e">
        <f t="shared" si="148"/>
        <v>#N/A</v>
      </c>
      <c r="LW28" s="165" t="e">
        <f t="shared" si="148"/>
        <v>#N/A</v>
      </c>
      <c r="LX28" s="165" t="e">
        <f t="shared" si="148"/>
        <v>#N/A</v>
      </c>
      <c r="LY28" s="165" t="e">
        <f t="shared" si="148"/>
        <v>#N/A</v>
      </c>
      <c r="LZ28" s="165" t="e">
        <f t="shared" si="148"/>
        <v>#N/A</v>
      </c>
      <c r="MA28" s="165" t="e">
        <f t="shared" si="148"/>
        <v>#N/A</v>
      </c>
      <c r="MB28" s="165" t="e">
        <f t="shared" si="148"/>
        <v>#N/A</v>
      </c>
      <c r="MC28" s="165" t="e">
        <f t="shared" si="144"/>
        <v>#N/A</v>
      </c>
      <c r="MD28" s="165" t="e">
        <f t="shared" si="144"/>
        <v>#N/A</v>
      </c>
      <c r="ME28" s="165" t="e">
        <f t="shared" si="144"/>
        <v>#N/A</v>
      </c>
      <c r="MF28" s="165" t="e">
        <f t="shared" si="144"/>
        <v>#N/A</v>
      </c>
      <c r="MG28" s="165" t="e">
        <f t="shared" si="144"/>
        <v>#N/A</v>
      </c>
      <c r="MH28" s="165" t="e">
        <f t="shared" si="144"/>
        <v>#N/A</v>
      </c>
      <c r="MI28" s="165" t="e">
        <f t="shared" si="144"/>
        <v>#N/A</v>
      </c>
      <c r="MJ28" s="165" t="e">
        <f t="shared" si="144"/>
        <v>#N/A</v>
      </c>
      <c r="MK28" s="165" t="e">
        <f t="shared" si="144"/>
        <v>#N/A</v>
      </c>
      <c r="ML28" s="165" t="e">
        <f t="shared" si="144"/>
        <v>#N/A</v>
      </c>
      <c r="MM28" s="165" t="e">
        <f t="shared" si="144"/>
        <v>#N/A</v>
      </c>
      <c r="MN28" s="165" t="e">
        <f t="shared" si="144"/>
        <v>#N/A</v>
      </c>
      <c r="MO28" s="165" t="e">
        <f t="shared" si="144"/>
        <v>#N/A</v>
      </c>
      <c r="MP28" s="165" t="e">
        <f t="shared" si="144"/>
        <v>#N/A</v>
      </c>
      <c r="MQ28" s="165" t="e">
        <f t="shared" si="144"/>
        <v>#N/A</v>
      </c>
      <c r="MR28" s="165" t="e">
        <f t="shared" si="118"/>
        <v>#N/A</v>
      </c>
      <c r="MS28" s="165" t="e">
        <f t="shared" si="131"/>
        <v>#N/A</v>
      </c>
      <c r="MT28" s="165" t="e">
        <f t="shared" si="131"/>
        <v>#N/A</v>
      </c>
      <c r="MU28" s="165" t="e">
        <f t="shared" si="131"/>
        <v>#N/A</v>
      </c>
      <c r="MV28" s="165" t="e">
        <f t="shared" si="139"/>
        <v>#N/A</v>
      </c>
      <c r="MW28" s="165" t="e">
        <f t="shared" si="139"/>
        <v>#N/A</v>
      </c>
      <c r="MX28" s="165" t="e">
        <f t="shared" si="139"/>
        <v>#N/A</v>
      </c>
      <c r="MY28" s="165" t="e">
        <f t="shared" si="139"/>
        <v>#N/A</v>
      </c>
      <c r="MZ28" s="165" t="e">
        <f t="shared" si="139"/>
        <v>#N/A</v>
      </c>
      <c r="NA28" s="165" t="e">
        <f t="shared" si="139"/>
        <v>#N/A</v>
      </c>
      <c r="NB28" s="165" t="e">
        <f t="shared" si="139"/>
        <v>#N/A</v>
      </c>
      <c r="NC28" s="165" t="e">
        <f t="shared" si="139"/>
        <v>#N/A</v>
      </c>
      <c r="ND28" s="165" t="e">
        <f t="shared" si="139"/>
        <v>#N/A</v>
      </c>
      <c r="NE28" s="165" t="e">
        <f t="shared" si="139"/>
        <v>#N/A</v>
      </c>
      <c r="NF28" s="165" t="e">
        <f t="shared" si="139"/>
        <v>#N/A</v>
      </c>
      <c r="NG28" s="165" t="e">
        <f t="shared" si="139"/>
        <v>#N/A</v>
      </c>
      <c r="NH28" s="165" t="e">
        <f t="shared" si="139"/>
        <v>#N/A</v>
      </c>
      <c r="NI28" s="165" t="e">
        <f t="shared" si="139"/>
        <v>#N/A</v>
      </c>
      <c r="NJ28" s="165" t="e">
        <f t="shared" si="139"/>
        <v>#N/A</v>
      </c>
      <c r="NK28" s="165" t="e">
        <f t="shared" si="149"/>
        <v>#N/A</v>
      </c>
      <c r="NL28" s="165" t="e">
        <f t="shared" si="149"/>
        <v>#N/A</v>
      </c>
      <c r="NM28" s="165" t="e">
        <f t="shared" si="149"/>
        <v>#N/A</v>
      </c>
      <c r="NN28" s="165" t="e">
        <f t="shared" si="149"/>
        <v>#N/A</v>
      </c>
      <c r="NO28" s="165" t="e">
        <f t="shared" si="149"/>
        <v>#N/A</v>
      </c>
      <c r="NP28" s="165" t="e">
        <f t="shared" si="149"/>
        <v>#N/A</v>
      </c>
      <c r="NQ28" s="165" t="e">
        <f t="shared" si="149"/>
        <v>#N/A</v>
      </c>
      <c r="NR28" s="165" t="e">
        <f t="shared" si="149"/>
        <v>#N/A</v>
      </c>
      <c r="NS28" s="165" t="e">
        <f t="shared" si="149"/>
        <v>#N/A</v>
      </c>
      <c r="NT28" s="165" t="e">
        <f t="shared" si="149"/>
        <v>#N/A</v>
      </c>
      <c r="NU28" s="165" t="e">
        <f t="shared" si="149"/>
        <v>#N/A</v>
      </c>
      <c r="NV28" s="165" t="e">
        <f t="shared" si="149"/>
        <v>#N/A</v>
      </c>
      <c r="NW28" s="165" t="e">
        <f t="shared" si="149"/>
        <v>#N/A</v>
      </c>
      <c r="NX28" s="165" t="e">
        <f t="shared" si="149"/>
        <v>#N/A</v>
      </c>
      <c r="NY28" s="165" t="e">
        <f t="shared" si="149"/>
        <v>#N/A</v>
      </c>
      <c r="NZ28" s="165" t="e">
        <f t="shared" si="149"/>
        <v>#N/A</v>
      </c>
      <c r="OA28" s="165" t="e">
        <f t="shared" si="149"/>
        <v>#N/A</v>
      </c>
      <c r="OB28" s="165" t="e">
        <f t="shared" si="149"/>
        <v>#N/A</v>
      </c>
      <c r="OC28" s="165" t="e">
        <f t="shared" si="149"/>
        <v>#N/A</v>
      </c>
      <c r="OD28" s="165" t="e">
        <f t="shared" si="149"/>
        <v>#N/A</v>
      </c>
      <c r="OE28" s="165" t="e">
        <f t="shared" si="149"/>
        <v>#N/A</v>
      </c>
      <c r="OF28" s="165" t="e">
        <f t="shared" si="149"/>
        <v>#N/A</v>
      </c>
      <c r="OG28" s="165" t="e">
        <f t="shared" si="149"/>
        <v>#N/A</v>
      </c>
      <c r="OH28" s="165" t="e">
        <f t="shared" si="149"/>
        <v>#N/A</v>
      </c>
      <c r="OI28" s="165" t="e">
        <f t="shared" si="149"/>
        <v>#N/A</v>
      </c>
      <c r="OJ28" s="165" t="e">
        <f t="shared" si="149"/>
        <v>#N/A</v>
      </c>
      <c r="OK28" s="165" t="e">
        <f t="shared" si="149"/>
        <v>#N/A</v>
      </c>
      <c r="OL28" s="165" t="e">
        <f t="shared" si="149"/>
        <v>#N/A</v>
      </c>
      <c r="OM28" s="165" t="e">
        <f t="shared" si="149"/>
        <v>#N/A</v>
      </c>
      <c r="ON28" s="165" t="e">
        <f t="shared" si="149"/>
        <v>#N/A</v>
      </c>
      <c r="OO28" s="165" t="e">
        <f t="shared" si="145"/>
        <v>#N/A</v>
      </c>
      <c r="OP28" s="165" t="e">
        <f t="shared" si="145"/>
        <v>#N/A</v>
      </c>
      <c r="OQ28" s="165" t="e">
        <f t="shared" si="145"/>
        <v>#N/A</v>
      </c>
      <c r="OR28" s="165" t="e">
        <f t="shared" si="145"/>
        <v>#N/A</v>
      </c>
      <c r="OS28" s="165" t="e">
        <f t="shared" si="145"/>
        <v>#N/A</v>
      </c>
      <c r="OT28" s="165" t="e">
        <f t="shared" si="145"/>
        <v>#N/A</v>
      </c>
      <c r="OU28" s="165" t="e">
        <f t="shared" si="145"/>
        <v>#N/A</v>
      </c>
      <c r="OV28" s="165" t="e">
        <f t="shared" si="145"/>
        <v>#N/A</v>
      </c>
      <c r="OW28" s="165" t="e">
        <f t="shared" si="145"/>
        <v>#N/A</v>
      </c>
      <c r="OX28" s="165" t="e">
        <f t="shared" si="145"/>
        <v>#N/A</v>
      </c>
      <c r="OY28" s="165" t="e">
        <f t="shared" si="145"/>
        <v>#N/A</v>
      </c>
      <c r="OZ28" s="165" t="e">
        <f t="shared" si="145"/>
        <v>#N/A</v>
      </c>
      <c r="PA28" s="165" t="e">
        <f t="shared" si="145"/>
        <v>#N/A</v>
      </c>
      <c r="PB28" s="165" t="e">
        <f t="shared" si="145"/>
        <v>#N/A</v>
      </c>
      <c r="PC28" s="165" t="e">
        <f t="shared" si="145"/>
        <v>#N/A</v>
      </c>
      <c r="PD28" s="165" t="e">
        <f t="shared" si="119"/>
        <v>#N/A</v>
      </c>
      <c r="PE28" s="165" t="e">
        <f t="shared" si="141"/>
        <v>#N/A</v>
      </c>
      <c r="PF28" s="165" t="e">
        <f t="shared" si="141"/>
        <v>#N/A</v>
      </c>
      <c r="PG28" s="165" t="e">
        <f t="shared" si="141"/>
        <v>#N/A</v>
      </c>
      <c r="PH28" s="165" t="e">
        <f t="shared" si="141"/>
        <v>#N/A</v>
      </c>
      <c r="PI28" s="165" t="e">
        <f t="shared" si="141"/>
        <v>#N/A</v>
      </c>
      <c r="PJ28" s="165" t="e">
        <f t="shared" si="141"/>
        <v>#N/A</v>
      </c>
      <c r="PK28" s="165" t="e">
        <f t="shared" si="141"/>
        <v>#N/A</v>
      </c>
      <c r="PL28" s="165" t="e">
        <f t="shared" si="141"/>
        <v>#N/A</v>
      </c>
    </row>
    <row r="29" spans="1:428" hidden="1" x14ac:dyDescent="0.45">
      <c r="A29" s="4">
        <v>26</v>
      </c>
      <c r="B29" s="105"/>
      <c r="C29" s="113"/>
      <c r="D29" s="118" t="str">
        <f t="shared" si="110"/>
        <v/>
      </c>
      <c r="E29" s="91"/>
      <c r="F29" s="118" t="str">
        <f t="shared" si="111"/>
        <v/>
      </c>
      <c r="G29" s="113"/>
      <c r="H29" s="106"/>
      <c r="I29" s="120" t="str">
        <f t="shared" si="0"/>
        <v/>
      </c>
      <c r="J29" s="120" t="str">
        <f t="shared" si="1"/>
        <v/>
      </c>
      <c r="K29" s="71" t="str">
        <f t="shared" si="112"/>
        <v/>
      </c>
      <c r="L29" s="23"/>
      <c r="M29" s="55"/>
      <c r="N29" s="298"/>
      <c r="O29" s="72" t="str">
        <f>IF(AND(D29&gt;0,E29&gt;0,F29&gt;0),IF(ISBLANK(N29),IF(ISBLANK(L29),"",(F29-D29)*VLOOKUP(L29,VLookups!$A$4:$B$13,2,FALSE)),N29),"")</f>
        <v/>
      </c>
      <c r="P29" s="73" t="str">
        <f t="shared" si="2"/>
        <v/>
      </c>
      <c r="Q29" s="91"/>
      <c r="R29" s="265" t="str">
        <f>IF(AND(Q29&gt;0,E29&gt;0,NOT(O29="")),ABS(VLOOKUP($Q$1,VLookups!$A$43:$B$44,2,FALSE)-_xlfn.NORM.DIST(Q29,K29,O29,TRUE)),"")</f>
        <v/>
      </c>
      <c r="S29" s="90" t="str">
        <f>IF(AND($D29&gt;0,$E29&gt;0,$F29&gt;0,NOT(ISBLANK($L29))),_xlfn.NORM.INV(ABS(VLOOKUP($Q$1,VLookups!$A$43:$B$44,2,FALSE)-S$3),$K29,$O29),"")</f>
        <v/>
      </c>
      <c r="T29" s="89" t="str">
        <f>IF(AND($D29&gt;0,$E29&gt;0,$F29&gt;0,NOT(ISBLANK($L29))),_xlfn.NORM.INV(ABS(VLOOKUP($Q$1,VLookups!$A$43:$B$44,2,FALSE)-T$3),$K29,$O29),"")</f>
        <v/>
      </c>
      <c r="U29" s="90" t="str">
        <f>IF(AND($D29&gt;0,$E29&gt;0,$F29&gt;0,NOT(ISBLANK($L29))),_xlfn.NORM.INV(ABS(VLOOKUP($Q$1,VLookups!$A$43:$B$44,2,FALSE)-U$3),$K29,$O29),"")</f>
        <v/>
      </c>
      <c r="V29" s="89" t="str">
        <f>IF(AND($D29&gt;0,$E29&gt;0,$F29&gt;0,NOT(ISBLANK($L29))),_xlfn.NORM.INV(ABS(VLOOKUP($Q$1,VLookups!$A$43:$B$44,2,FALSE)-V$3),$K29,$O29),"")</f>
        <v/>
      </c>
      <c r="W29" s="90" t="str">
        <f>IF(AND($D29&gt;0,$E29&gt;0,$F29&gt;0,NOT(ISBLANK($L29))),_xlfn.NORM.INV(ABS(VLOOKUP($Q$1,VLookups!$A$43:$B$44,2,FALSE)-W$3),$K29,$O29),"")</f>
        <v/>
      </c>
      <c r="X29" s="89" t="str">
        <f>IF(AND($D29&gt;0,$E29&gt;0,$F29&gt;0,NOT(ISBLANK($L29))),_xlfn.NORM.INV(ABS(VLOOKUP($Q$1,VLookups!$A$43:$B$44,2,FALSE)-X$3),$K29,$O29),"")</f>
        <v/>
      </c>
      <c r="Y29" s="5"/>
      <c r="Z29" s="164" t="str">
        <f t="shared" si="113"/>
        <v/>
      </c>
      <c r="AA29" s="47" t="str">
        <f t="shared" si="114"/>
        <v/>
      </c>
      <c r="AB29" s="47" t="str">
        <f t="shared" si="151"/>
        <v/>
      </c>
      <c r="AC29" s="47" t="str">
        <f t="shared" si="151"/>
        <v/>
      </c>
      <c r="AD29" s="47" t="str">
        <f t="shared" si="151"/>
        <v/>
      </c>
      <c r="AE29" s="47" t="str">
        <f t="shared" si="151"/>
        <v/>
      </c>
      <c r="AF29" s="47" t="str">
        <f t="shared" si="151"/>
        <v/>
      </c>
      <c r="AG29" s="47" t="str">
        <f t="shared" si="151"/>
        <v/>
      </c>
      <c r="AH29" s="47" t="str">
        <f t="shared" si="151"/>
        <v/>
      </c>
      <c r="AI29" s="47" t="str">
        <f t="shared" si="151"/>
        <v/>
      </c>
      <c r="AJ29" s="47" t="str">
        <f t="shared" si="151"/>
        <v/>
      </c>
      <c r="AK29" s="47" t="str">
        <f t="shared" si="151"/>
        <v/>
      </c>
      <c r="AL29" s="47" t="str">
        <f t="shared" si="151"/>
        <v/>
      </c>
      <c r="AM29" s="47" t="str">
        <f t="shared" si="151"/>
        <v/>
      </c>
      <c r="AN29" s="47" t="str">
        <f t="shared" si="151"/>
        <v/>
      </c>
      <c r="AO29" s="47" t="str">
        <f t="shared" si="151"/>
        <v/>
      </c>
      <c r="AP29" s="47" t="str">
        <f t="shared" si="151"/>
        <v/>
      </c>
      <c r="AQ29" s="47" t="str">
        <f t="shared" si="151"/>
        <v/>
      </c>
      <c r="AR29" s="47" t="str">
        <f t="shared" si="151"/>
        <v/>
      </c>
      <c r="AS29" s="47" t="str">
        <f t="shared" si="151"/>
        <v/>
      </c>
      <c r="AT29" s="47" t="str">
        <f t="shared" si="151"/>
        <v/>
      </c>
      <c r="AU29" s="47" t="str">
        <f t="shared" si="151"/>
        <v/>
      </c>
      <c r="AV29" s="47" t="str">
        <f t="shared" si="151"/>
        <v/>
      </c>
      <c r="AW29" s="47" t="str">
        <f t="shared" si="151"/>
        <v/>
      </c>
      <c r="AX29" s="47" t="str">
        <f t="shared" si="151"/>
        <v/>
      </c>
      <c r="AY29" s="47" t="str">
        <f t="shared" si="151"/>
        <v/>
      </c>
      <c r="AZ29" s="47" t="str">
        <f t="shared" si="151"/>
        <v/>
      </c>
      <c r="BA29" s="47" t="str">
        <f t="shared" si="151"/>
        <v/>
      </c>
      <c r="BB29" s="47" t="str">
        <f t="shared" si="151"/>
        <v/>
      </c>
      <c r="BC29" s="47" t="str">
        <f t="shared" si="151"/>
        <v/>
      </c>
      <c r="BD29" s="47" t="str">
        <f t="shared" si="151"/>
        <v/>
      </c>
      <c r="BE29" s="47" t="str">
        <f t="shared" si="151"/>
        <v/>
      </c>
      <c r="BF29" s="47" t="str">
        <f t="shared" si="151"/>
        <v/>
      </c>
      <c r="BG29" s="47" t="str">
        <f t="shared" si="151"/>
        <v/>
      </c>
      <c r="BH29" s="47" t="str">
        <f t="shared" si="151"/>
        <v/>
      </c>
      <c r="BI29" s="47" t="str">
        <f t="shared" si="151"/>
        <v/>
      </c>
      <c r="BJ29" s="47" t="str">
        <f t="shared" si="151"/>
        <v/>
      </c>
      <c r="BK29" s="47" t="str">
        <f t="shared" si="151"/>
        <v/>
      </c>
      <c r="BL29" s="47" t="str">
        <f t="shared" si="151"/>
        <v/>
      </c>
      <c r="BM29" s="47" t="str">
        <f t="shared" si="151"/>
        <v/>
      </c>
      <c r="BN29" s="47" t="str">
        <f t="shared" si="151"/>
        <v/>
      </c>
      <c r="BO29" s="47" t="str">
        <f t="shared" si="151"/>
        <v/>
      </c>
      <c r="BP29" s="47" t="str">
        <f t="shared" si="151"/>
        <v/>
      </c>
      <c r="BQ29" s="47" t="str">
        <f t="shared" si="151"/>
        <v/>
      </c>
      <c r="BR29" s="47" t="str">
        <f t="shared" si="151"/>
        <v/>
      </c>
      <c r="BS29" s="47" t="str">
        <f t="shared" si="151"/>
        <v/>
      </c>
      <c r="BT29" s="47" t="str">
        <f t="shared" si="151"/>
        <v/>
      </c>
      <c r="BU29" s="47" t="str">
        <f t="shared" si="151"/>
        <v/>
      </c>
      <c r="BV29" s="47" t="str">
        <f t="shared" si="151"/>
        <v/>
      </c>
      <c r="BW29" s="47" t="str">
        <f t="shared" si="151"/>
        <v/>
      </c>
      <c r="BX29" s="47" t="str">
        <f t="shared" si="151"/>
        <v/>
      </c>
      <c r="BY29" s="47" t="str">
        <f t="shared" si="151"/>
        <v/>
      </c>
      <c r="BZ29" s="47" t="str">
        <f t="shared" si="151"/>
        <v/>
      </c>
      <c r="CA29" s="47" t="str">
        <f t="shared" si="151"/>
        <v/>
      </c>
      <c r="CB29" s="47" t="str">
        <f t="shared" si="151"/>
        <v/>
      </c>
      <c r="CC29" s="47" t="str">
        <f t="shared" si="151"/>
        <v/>
      </c>
      <c r="CD29" s="47" t="str">
        <f t="shared" si="151"/>
        <v/>
      </c>
      <c r="CE29" s="47" t="str">
        <f t="shared" si="151"/>
        <v/>
      </c>
      <c r="CF29" s="47" t="str">
        <f t="shared" si="151"/>
        <v/>
      </c>
      <c r="CG29" s="47" t="str">
        <f t="shared" si="151"/>
        <v/>
      </c>
      <c r="CH29" s="47" t="str">
        <f t="shared" si="151"/>
        <v/>
      </c>
      <c r="CI29" s="47" t="str">
        <f t="shared" si="151"/>
        <v/>
      </c>
      <c r="CJ29" s="47" t="str">
        <f t="shared" si="151"/>
        <v/>
      </c>
      <c r="CK29" s="47" t="str">
        <f t="shared" si="151"/>
        <v/>
      </c>
      <c r="CL29" s="47" t="str">
        <f t="shared" si="151"/>
        <v/>
      </c>
      <c r="CM29" s="47" t="str">
        <f t="shared" ref="CM29:DV32" si="152">IF(ISNONTEXT($Z29),CN29-$Z29,"")</f>
        <v/>
      </c>
      <c r="CN29" s="47" t="str">
        <f t="shared" si="152"/>
        <v/>
      </c>
      <c r="CO29" s="47" t="str">
        <f t="shared" si="152"/>
        <v/>
      </c>
      <c r="CP29" s="47" t="str">
        <f t="shared" si="152"/>
        <v/>
      </c>
      <c r="CQ29" s="47" t="str">
        <f t="shared" si="152"/>
        <v/>
      </c>
      <c r="CR29" s="47" t="str">
        <f t="shared" si="152"/>
        <v/>
      </c>
      <c r="CS29" s="47" t="str">
        <f t="shared" si="152"/>
        <v/>
      </c>
      <c r="CT29" s="47" t="str">
        <f t="shared" si="152"/>
        <v/>
      </c>
      <c r="CU29" s="47" t="str">
        <f t="shared" si="152"/>
        <v/>
      </c>
      <c r="CV29" s="47" t="str">
        <f t="shared" si="152"/>
        <v/>
      </c>
      <c r="CW29" s="47" t="str">
        <f t="shared" si="152"/>
        <v/>
      </c>
      <c r="CX29" s="47" t="str">
        <f t="shared" si="152"/>
        <v/>
      </c>
      <c r="CY29" s="47" t="str">
        <f t="shared" si="152"/>
        <v/>
      </c>
      <c r="CZ29" s="47" t="str">
        <f t="shared" si="152"/>
        <v/>
      </c>
      <c r="DA29" s="47" t="str">
        <f t="shared" si="152"/>
        <v/>
      </c>
      <c r="DB29" s="47" t="str">
        <f t="shared" si="152"/>
        <v/>
      </c>
      <c r="DC29" s="47" t="str">
        <f t="shared" si="152"/>
        <v/>
      </c>
      <c r="DD29" s="47" t="str">
        <f t="shared" si="152"/>
        <v/>
      </c>
      <c r="DE29" s="47" t="str">
        <f t="shared" si="152"/>
        <v/>
      </c>
      <c r="DF29" s="47" t="str">
        <f t="shared" si="152"/>
        <v/>
      </c>
      <c r="DG29" s="47" t="str">
        <f t="shared" si="152"/>
        <v/>
      </c>
      <c r="DH29" s="47" t="str">
        <f t="shared" si="152"/>
        <v/>
      </c>
      <c r="DI29" s="47" t="str">
        <f t="shared" si="152"/>
        <v/>
      </c>
      <c r="DJ29" s="47" t="str">
        <f t="shared" si="152"/>
        <v/>
      </c>
      <c r="DK29" s="47" t="str">
        <f t="shared" si="152"/>
        <v/>
      </c>
      <c r="DL29" s="47" t="str">
        <f t="shared" si="152"/>
        <v/>
      </c>
      <c r="DM29" s="47" t="str">
        <f t="shared" si="152"/>
        <v/>
      </c>
      <c r="DN29" s="47" t="str">
        <f t="shared" si="152"/>
        <v/>
      </c>
      <c r="DO29" s="47" t="str">
        <f t="shared" si="152"/>
        <v/>
      </c>
      <c r="DP29" s="47" t="str">
        <f t="shared" si="152"/>
        <v/>
      </c>
      <c r="DQ29" s="47" t="str">
        <f t="shared" si="152"/>
        <v/>
      </c>
      <c r="DR29" s="47" t="str">
        <f t="shared" si="152"/>
        <v/>
      </c>
      <c r="DS29" s="47" t="str">
        <f t="shared" si="152"/>
        <v/>
      </c>
      <c r="DT29" s="47" t="str">
        <f t="shared" si="152"/>
        <v/>
      </c>
      <c r="DU29" s="47" t="str">
        <f t="shared" si="152"/>
        <v/>
      </c>
      <c r="DV29" s="47" t="str">
        <f t="shared" si="152"/>
        <v/>
      </c>
      <c r="DW29" s="179" t="str">
        <f t="shared" si="115"/>
        <v/>
      </c>
      <c r="DX29" s="47" t="str">
        <f t="shared" si="5"/>
        <v/>
      </c>
      <c r="DY29" s="47" t="str">
        <f t="shared" si="6"/>
        <v/>
      </c>
      <c r="DZ29" s="47" t="str">
        <f t="shared" si="7"/>
        <v/>
      </c>
      <c r="EA29" s="47" t="str">
        <f t="shared" si="8"/>
        <v/>
      </c>
      <c r="EB29" s="47" t="str">
        <f t="shared" si="9"/>
        <v/>
      </c>
      <c r="EC29" s="47" t="str">
        <f t="shared" si="10"/>
        <v/>
      </c>
      <c r="ED29" s="47" t="str">
        <f t="shared" si="11"/>
        <v/>
      </c>
      <c r="EE29" s="47" t="str">
        <f t="shared" si="12"/>
        <v/>
      </c>
      <c r="EF29" s="47" t="str">
        <f t="shared" si="13"/>
        <v/>
      </c>
      <c r="EG29" s="47" t="str">
        <f t="shared" si="14"/>
        <v/>
      </c>
      <c r="EH29" s="47" t="str">
        <f t="shared" si="15"/>
        <v/>
      </c>
      <c r="EI29" s="47" t="str">
        <f t="shared" si="16"/>
        <v/>
      </c>
      <c r="EJ29" s="47" t="str">
        <f t="shared" si="17"/>
        <v/>
      </c>
      <c r="EK29" s="47" t="str">
        <f t="shared" si="18"/>
        <v/>
      </c>
      <c r="EL29" s="47" t="str">
        <f t="shared" si="19"/>
        <v/>
      </c>
      <c r="EM29" s="47" t="str">
        <f t="shared" si="20"/>
        <v/>
      </c>
      <c r="EN29" s="47" t="str">
        <f t="shared" si="21"/>
        <v/>
      </c>
      <c r="EO29" s="47" t="str">
        <f t="shared" si="22"/>
        <v/>
      </c>
      <c r="EP29" s="47" t="str">
        <f t="shared" si="23"/>
        <v/>
      </c>
      <c r="EQ29" s="47" t="str">
        <f t="shared" si="24"/>
        <v/>
      </c>
      <c r="ER29" s="47" t="str">
        <f t="shared" si="25"/>
        <v/>
      </c>
      <c r="ES29" s="47" t="str">
        <f t="shared" si="26"/>
        <v/>
      </c>
      <c r="ET29" s="47" t="str">
        <f t="shared" si="27"/>
        <v/>
      </c>
      <c r="EU29" s="47" t="str">
        <f t="shared" si="28"/>
        <v/>
      </c>
      <c r="EV29" s="47" t="str">
        <f t="shared" si="29"/>
        <v/>
      </c>
      <c r="EW29" s="47" t="str">
        <f t="shared" si="30"/>
        <v/>
      </c>
      <c r="EX29" s="47" t="str">
        <f t="shared" si="31"/>
        <v/>
      </c>
      <c r="EY29" s="47" t="str">
        <f t="shared" si="32"/>
        <v/>
      </c>
      <c r="EZ29" s="47" t="str">
        <f t="shared" si="33"/>
        <v/>
      </c>
      <c r="FA29" s="47" t="str">
        <f t="shared" si="34"/>
        <v/>
      </c>
      <c r="FB29" s="47" t="str">
        <f t="shared" si="35"/>
        <v/>
      </c>
      <c r="FC29" s="47" t="str">
        <f t="shared" si="36"/>
        <v/>
      </c>
      <c r="FD29" s="47" t="str">
        <f t="shared" si="37"/>
        <v/>
      </c>
      <c r="FE29" s="47" t="str">
        <f t="shared" si="38"/>
        <v/>
      </c>
      <c r="FF29" s="47" t="str">
        <f t="shared" si="39"/>
        <v/>
      </c>
      <c r="FG29" s="47" t="str">
        <f t="shared" si="40"/>
        <v/>
      </c>
      <c r="FH29" s="47" t="str">
        <f t="shared" si="41"/>
        <v/>
      </c>
      <c r="FI29" s="47" t="str">
        <f t="shared" si="42"/>
        <v/>
      </c>
      <c r="FJ29" s="47" t="str">
        <f t="shared" si="43"/>
        <v/>
      </c>
      <c r="FK29" s="47" t="str">
        <f t="shared" si="44"/>
        <v/>
      </c>
      <c r="FL29" s="47" t="str">
        <f t="shared" si="45"/>
        <v/>
      </c>
      <c r="FM29" s="47" t="str">
        <f t="shared" si="46"/>
        <v/>
      </c>
      <c r="FN29" s="47" t="str">
        <f t="shared" si="47"/>
        <v/>
      </c>
      <c r="FO29" s="47" t="str">
        <f t="shared" si="48"/>
        <v/>
      </c>
      <c r="FP29" s="47" t="str">
        <f t="shared" si="49"/>
        <v/>
      </c>
      <c r="FQ29" s="47" t="str">
        <f t="shared" si="50"/>
        <v/>
      </c>
      <c r="FR29" s="47" t="str">
        <f t="shared" si="51"/>
        <v/>
      </c>
      <c r="FS29" s="47" t="str">
        <f t="shared" si="52"/>
        <v/>
      </c>
      <c r="FT29" s="47" t="str">
        <f t="shared" si="53"/>
        <v/>
      </c>
      <c r="FU29" s="47" t="str">
        <f t="shared" si="54"/>
        <v/>
      </c>
      <c r="FV29" s="47" t="str">
        <f t="shared" si="55"/>
        <v/>
      </c>
      <c r="FW29" s="47" t="str">
        <f t="shared" si="56"/>
        <v/>
      </c>
      <c r="FX29" s="47" t="str">
        <f t="shared" si="57"/>
        <v/>
      </c>
      <c r="FY29" s="47" t="str">
        <f t="shared" si="58"/>
        <v/>
      </c>
      <c r="FZ29" s="47" t="str">
        <f t="shared" si="59"/>
        <v/>
      </c>
      <c r="GA29" s="47" t="str">
        <f t="shared" si="60"/>
        <v/>
      </c>
      <c r="GB29" s="47" t="str">
        <f t="shared" si="61"/>
        <v/>
      </c>
      <c r="GC29" s="47" t="str">
        <f t="shared" si="62"/>
        <v/>
      </c>
      <c r="GD29" s="47" t="str">
        <f t="shared" si="63"/>
        <v/>
      </c>
      <c r="GE29" s="47" t="str">
        <f t="shared" si="64"/>
        <v/>
      </c>
      <c r="GF29" s="47" t="str">
        <f t="shared" si="65"/>
        <v/>
      </c>
      <c r="GG29" s="47" t="str">
        <f t="shared" si="66"/>
        <v/>
      </c>
      <c r="GH29" s="47" t="str">
        <f t="shared" si="67"/>
        <v/>
      </c>
      <c r="GI29" s="47" t="str">
        <f t="shared" si="68"/>
        <v/>
      </c>
      <c r="GJ29" s="47" t="str">
        <f t="shared" si="69"/>
        <v/>
      </c>
      <c r="GK29" s="47" t="str">
        <f t="shared" si="70"/>
        <v/>
      </c>
      <c r="GL29" s="47" t="str">
        <f t="shared" si="71"/>
        <v/>
      </c>
      <c r="GM29" s="47" t="str">
        <f t="shared" si="72"/>
        <v/>
      </c>
      <c r="GN29" s="47" t="str">
        <f t="shared" si="73"/>
        <v/>
      </c>
      <c r="GO29" s="47" t="str">
        <f t="shared" si="74"/>
        <v/>
      </c>
      <c r="GP29" s="47" t="str">
        <f t="shared" si="75"/>
        <v/>
      </c>
      <c r="GQ29" s="47" t="str">
        <f t="shared" si="76"/>
        <v/>
      </c>
      <c r="GR29" s="47" t="str">
        <f t="shared" si="77"/>
        <v/>
      </c>
      <c r="GS29" s="47" t="str">
        <f t="shared" si="78"/>
        <v/>
      </c>
      <c r="GT29" s="47" t="str">
        <f t="shared" si="79"/>
        <v/>
      </c>
      <c r="GU29" s="47" t="str">
        <f t="shared" si="80"/>
        <v/>
      </c>
      <c r="GV29" s="47" t="str">
        <f t="shared" si="81"/>
        <v/>
      </c>
      <c r="GW29" s="47" t="str">
        <f t="shared" si="82"/>
        <v/>
      </c>
      <c r="GX29" s="47" t="str">
        <f t="shared" si="83"/>
        <v/>
      </c>
      <c r="GY29" s="47" t="str">
        <f t="shared" si="84"/>
        <v/>
      </c>
      <c r="GZ29" s="47" t="str">
        <f t="shared" si="85"/>
        <v/>
      </c>
      <c r="HA29" s="47" t="str">
        <f t="shared" si="86"/>
        <v/>
      </c>
      <c r="HB29" s="47" t="str">
        <f t="shared" si="87"/>
        <v/>
      </c>
      <c r="HC29" s="47" t="str">
        <f t="shared" si="88"/>
        <v/>
      </c>
      <c r="HD29" s="47" t="str">
        <f t="shared" si="89"/>
        <v/>
      </c>
      <c r="HE29" s="47" t="str">
        <f t="shared" si="90"/>
        <v/>
      </c>
      <c r="HF29" s="47" t="str">
        <f t="shared" si="91"/>
        <v/>
      </c>
      <c r="HG29" s="47" t="str">
        <f t="shared" si="92"/>
        <v/>
      </c>
      <c r="HH29" s="47" t="str">
        <f t="shared" si="93"/>
        <v/>
      </c>
      <c r="HI29" s="47" t="str">
        <f t="shared" si="94"/>
        <v/>
      </c>
      <c r="HJ29" s="47" t="str">
        <f t="shared" si="95"/>
        <v/>
      </c>
      <c r="HK29" s="47" t="str">
        <f t="shared" si="96"/>
        <v/>
      </c>
      <c r="HL29" s="47" t="str">
        <f t="shared" si="97"/>
        <v/>
      </c>
      <c r="HM29" s="47" t="str">
        <f t="shared" si="98"/>
        <v/>
      </c>
      <c r="HN29" s="47" t="str">
        <f t="shared" si="99"/>
        <v/>
      </c>
      <c r="HO29" s="47" t="str">
        <f t="shared" si="100"/>
        <v/>
      </c>
      <c r="HP29" s="47" t="str">
        <f t="shared" si="101"/>
        <v/>
      </c>
      <c r="HQ29" s="47" t="str">
        <f t="shared" si="102"/>
        <v/>
      </c>
      <c r="HR29" s="47" t="str">
        <f t="shared" si="103"/>
        <v/>
      </c>
      <c r="HS29" s="47" t="str">
        <f t="shared" si="104"/>
        <v/>
      </c>
      <c r="HT29" s="165" t="e">
        <f t="shared" si="105"/>
        <v>#N/A</v>
      </c>
      <c r="HU29" s="165" t="e">
        <f t="shared" ref="HU29:HW44" si="153">IF(ISNONTEXT($O29),_xlfn.NORM.DIST(AB29,$K29,$O29,FALSE),NA())</f>
        <v>#N/A</v>
      </c>
      <c r="HV29" s="165" t="e">
        <f t="shared" si="153"/>
        <v>#N/A</v>
      </c>
      <c r="HW29" s="165" t="e">
        <f t="shared" si="153"/>
        <v>#N/A</v>
      </c>
      <c r="HX29" s="165" t="e">
        <f t="shared" si="137"/>
        <v>#N/A</v>
      </c>
      <c r="HY29" s="165" t="e">
        <f t="shared" si="137"/>
        <v>#N/A</v>
      </c>
      <c r="HZ29" s="165" t="e">
        <f t="shared" si="137"/>
        <v>#N/A</v>
      </c>
      <c r="IA29" s="165" t="e">
        <f t="shared" si="137"/>
        <v>#N/A</v>
      </c>
      <c r="IB29" s="165" t="e">
        <f t="shared" si="137"/>
        <v>#N/A</v>
      </c>
      <c r="IC29" s="165" t="e">
        <f t="shared" si="137"/>
        <v>#N/A</v>
      </c>
      <c r="ID29" s="165" t="e">
        <f t="shared" si="137"/>
        <v>#N/A</v>
      </c>
      <c r="IE29" s="165" t="e">
        <f t="shared" si="137"/>
        <v>#N/A</v>
      </c>
      <c r="IF29" s="165" t="e">
        <f t="shared" si="137"/>
        <v>#N/A</v>
      </c>
      <c r="IG29" s="165" t="e">
        <f t="shared" si="137"/>
        <v>#N/A</v>
      </c>
      <c r="IH29" s="165" t="e">
        <f t="shared" si="137"/>
        <v>#N/A</v>
      </c>
      <c r="II29" s="165" t="e">
        <f t="shared" si="137"/>
        <v>#N/A</v>
      </c>
      <c r="IJ29" s="165" t="e">
        <f t="shared" si="137"/>
        <v>#N/A</v>
      </c>
      <c r="IK29" s="165" t="e">
        <f t="shared" si="137"/>
        <v>#N/A</v>
      </c>
      <c r="IL29" s="165" t="e">
        <f t="shared" si="137"/>
        <v>#N/A</v>
      </c>
      <c r="IM29" s="165" t="e">
        <f t="shared" si="147"/>
        <v>#N/A</v>
      </c>
      <c r="IN29" s="165" t="e">
        <f t="shared" si="147"/>
        <v>#N/A</v>
      </c>
      <c r="IO29" s="165" t="e">
        <f t="shared" si="147"/>
        <v>#N/A</v>
      </c>
      <c r="IP29" s="165" t="e">
        <f t="shared" si="147"/>
        <v>#N/A</v>
      </c>
      <c r="IQ29" s="165" t="e">
        <f t="shared" si="147"/>
        <v>#N/A</v>
      </c>
      <c r="IR29" s="165" t="e">
        <f t="shared" si="147"/>
        <v>#N/A</v>
      </c>
      <c r="IS29" s="165" t="e">
        <f t="shared" si="147"/>
        <v>#N/A</v>
      </c>
      <c r="IT29" s="165" t="e">
        <f t="shared" si="147"/>
        <v>#N/A</v>
      </c>
      <c r="IU29" s="165" t="e">
        <f t="shared" si="147"/>
        <v>#N/A</v>
      </c>
      <c r="IV29" s="165" t="e">
        <f t="shared" si="147"/>
        <v>#N/A</v>
      </c>
      <c r="IW29" s="165" t="e">
        <f t="shared" si="147"/>
        <v>#N/A</v>
      </c>
      <c r="IX29" s="165" t="e">
        <f t="shared" si="147"/>
        <v>#N/A</v>
      </c>
      <c r="IY29" s="165" t="e">
        <f t="shared" si="147"/>
        <v>#N/A</v>
      </c>
      <c r="IZ29" s="165" t="e">
        <f t="shared" si="147"/>
        <v>#N/A</v>
      </c>
      <c r="JA29" s="165" t="e">
        <f t="shared" si="147"/>
        <v>#N/A</v>
      </c>
      <c r="JB29" s="165" t="e">
        <f t="shared" si="147"/>
        <v>#N/A</v>
      </c>
      <c r="JC29" s="165" t="e">
        <f t="shared" si="147"/>
        <v>#N/A</v>
      </c>
      <c r="JD29" s="165" t="e">
        <f t="shared" si="147"/>
        <v>#N/A</v>
      </c>
      <c r="JE29" s="165" t="e">
        <f t="shared" si="147"/>
        <v>#N/A</v>
      </c>
      <c r="JF29" s="165" t="e">
        <f t="shared" si="147"/>
        <v>#N/A</v>
      </c>
      <c r="JG29" s="165" t="e">
        <f t="shared" si="147"/>
        <v>#N/A</v>
      </c>
      <c r="JH29" s="165" t="e">
        <f t="shared" si="147"/>
        <v>#N/A</v>
      </c>
      <c r="JI29" s="165" t="e">
        <f t="shared" si="147"/>
        <v>#N/A</v>
      </c>
      <c r="JJ29" s="165" t="e">
        <f t="shared" si="147"/>
        <v>#N/A</v>
      </c>
      <c r="JK29" s="165" t="e">
        <f t="shared" si="147"/>
        <v>#N/A</v>
      </c>
      <c r="JL29" s="165" t="e">
        <f t="shared" si="147"/>
        <v>#N/A</v>
      </c>
      <c r="JM29" s="165" t="e">
        <f t="shared" si="147"/>
        <v>#N/A</v>
      </c>
      <c r="JN29" s="165" t="e">
        <f t="shared" si="147"/>
        <v>#N/A</v>
      </c>
      <c r="JO29" s="165" t="e">
        <f t="shared" si="147"/>
        <v>#N/A</v>
      </c>
      <c r="JP29" s="165" t="e">
        <f t="shared" si="147"/>
        <v>#N/A</v>
      </c>
      <c r="JQ29" s="165" t="e">
        <f t="shared" si="143"/>
        <v>#N/A</v>
      </c>
      <c r="JR29" s="165" t="e">
        <f t="shared" si="143"/>
        <v>#N/A</v>
      </c>
      <c r="JS29" s="165" t="e">
        <f t="shared" si="143"/>
        <v>#N/A</v>
      </c>
      <c r="JT29" s="165" t="e">
        <f t="shared" si="143"/>
        <v>#N/A</v>
      </c>
      <c r="JU29" s="165" t="e">
        <f t="shared" si="143"/>
        <v>#N/A</v>
      </c>
      <c r="JV29" s="165" t="e">
        <f t="shared" si="143"/>
        <v>#N/A</v>
      </c>
      <c r="JW29" s="165" t="e">
        <f t="shared" si="143"/>
        <v>#N/A</v>
      </c>
      <c r="JX29" s="165" t="e">
        <f t="shared" si="143"/>
        <v>#N/A</v>
      </c>
      <c r="JY29" s="165" t="e">
        <f t="shared" si="143"/>
        <v>#N/A</v>
      </c>
      <c r="JZ29" s="165" t="e">
        <f t="shared" si="143"/>
        <v>#N/A</v>
      </c>
      <c r="KA29" s="165" t="e">
        <f t="shared" si="143"/>
        <v>#N/A</v>
      </c>
      <c r="KB29" s="165" t="e">
        <f t="shared" si="143"/>
        <v>#N/A</v>
      </c>
      <c r="KC29" s="165" t="e">
        <f t="shared" si="143"/>
        <v>#N/A</v>
      </c>
      <c r="KD29" s="165" t="e">
        <f t="shared" si="143"/>
        <v>#N/A</v>
      </c>
      <c r="KE29" s="165" t="e">
        <f t="shared" si="143"/>
        <v>#N/A</v>
      </c>
      <c r="KF29" s="165" t="e">
        <f t="shared" si="117"/>
        <v>#N/A</v>
      </c>
      <c r="KG29" s="165" t="e">
        <f t="shared" ref="KG29:KI44" si="154">IF(ISNONTEXT($O29),_xlfn.NORM.DIST(CN29,$K29,$O29,FALSE),NA())</f>
        <v>#N/A</v>
      </c>
      <c r="KH29" s="165" t="e">
        <f t="shared" si="154"/>
        <v>#N/A</v>
      </c>
      <c r="KI29" s="165" t="e">
        <f t="shared" si="154"/>
        <v>#N/A</v>
      </c>
      <c r="KJ29" s="165" t="e">
        <f t="shared" si="138"/>
        <v>#N/A</v>
      </c>
      <c r="KK29" s="165" t="e">
        <f t="shared" si="138"/>
        <v>#N/A</v>
      </c>
      <c r="KL29" s="165" t="e">
        <f t="shared" si="138"/>
        <v>#N/A</v>
      </c>
      <c r="KM29" s="165" t="e">
        <f t="shared" si="138"/>
        <v>#N/A</v>
      </c>
      <c r="KN29" s="165" t="e">
        <f t="shared" si="138"/>
        <v>#N/A</v>
      </c>
      <c r="KO29" s="165" t="e">
        <f t="shared" si="138"/>
        <v>#N/A</v>
      </c>
      <c r="KP29" s="165" t="e">
        <f t="shared" si="138"/>
        <v>#N/A</v>
      </c>
      <c r="KQ29" s="165" t="e">
        <f t="shared" si="138"/>
        <v>#N/A</v>
      </c>
      <c r="KR29" s="165" t="e">
        <f t="shared" si="138"/>
        <v>#N/A</v>
      </c>
      <c r="KS29" s="165" t="e">
        <f t="shared" si="138"/>
        <v>#N/A</v>
      </c>
      <c r="KT29" s="165" t="e">
        <f t="shared" si="138"/>
        <v>#N/A</v>
      </c>
      <c r="KU29" s="165" t="e">
        <f t="shared" si="138"/>
        <v>#N/A</v>
      </c>
      <c r="KV29" s="165" t="e">
        <f t="shared" si="138"/>
        <v>#N/A</v>
      </c>
      <c r="KW29" s="165" t="e">
        <f t="shared" si="138"/>
        <v>#N/A</v>
      </c>
      <c r="KX29" s="165" t="e">
        <f t="shared" si="138"/>
        <v>#N/A</v>
      </c>
      <c r="KY29" s="165" t="e">
        <f t="shared" si="148"/>
        <v>#N/A</v>
      </c>
      <c r="KZ29" s="165" t="e">
        <f t="shared" si="148"/>
        <v>#N/A</v>
      </c>
      <c r="LA29" s="165" t="e">
        <f t="shared" si="148"/>
        <v>#N/A</v>
      </c>
      <c r="LB29" s="165" t="e">
        <f t="shared" si="148"/>
        <v>#N/A</v>
      </c>
      <c r="LC29" s="165" t="e">
        <f t="shared" si="148"/>
        <v>#N/A</v>
      </c>
      <c r="LD29" s="165" t="e">
        <f t="shared" si="148"/>
        <v>#N/A</v>
      </c>
      <c r="LE29" s="165" t="e">
        <f t="shared" si="148"/>
        <v>#N/A</v>
      </c>
      <c r="LF29" s="165" t="e">
        <f t="shared" si="148"/>
        <v>#N/A</v>
      </c>
      <c r="LG29" s="165" t="e">
        <f t="shared" si="148"/>
        <v>#N/A</v>
      </c>
      <c r="LH29" s="165" t="e">
        <f t="shared" si="148"/>
        <v>#N/A</v>
      </c>
      <c r="LI29" s="165" t="e">
        <f t="shared" si="148"/>
        <v>#N/A</v>
      </c>
      <c r="LJ29" s="165" t="e">
        <f t="shared" si="148"/>
        <v>#N/A</v>
      </c>
      <c r="LK29" s="165" t="e">
        <f t="shared" si="148"/>
        <v>#N/A</v>
      </c>
      <c r="LL29" s="165" t="e">
        <f t="shared" si="148"/>
        <v>#N/A</v>
      </c>
      <c r="LM29" s="165" t="e">
        <f t="shared" si="148"/>
        <v>#N/A</v>
      </c>
      <c r="LN29" s="165" t="e">
        <f t="shared" si="148"/>
        <v>#N/A</v>
      </c>
      <c r="LO29" s="165" t="e">
        <f t="shared" si="148"/>
        <v>#N/A</v>
      </c>
      <c r="LP29" s="165" t="e">
        <f t="shared" si="148"/>
        <v>#N/A</v>
      </c>
      <c r="LQ29" s="165" t="e">
        <f t="shared" si="148"/>
        <v>#N/A</v>
      </c>
      <c r="LR29" s="165" t="e">
        <f t="shared" si="148"/>
        <v>#N/A</v>
      </c>
      <c r="LS29" s="165" t="e">
        <f t="shared" si="148"/>
        <v>#N/A</v>
      </c>
      <c r="LT29" s="165" t="e">
        <f t="shared" si="148"/>
        <v>#N/A</v>
      </c>
      <c r="LU29" s="165" t="e">
        <f t="shared" si="148"/>
        <v>#N/A</v>
      </c>
      <c r="LV29" s="165" t="e">
        <f t="shared" si="148"/>
        <v>#N/A</v>
      </c>
      <c r="LW29" s="165" t="e">
        <f t="shared" si="148"/>
        <v>#N/A</v>
      </c>
      <c r="LX29" s="165" t="e">
        <f t="shared" si="148"/>
        <v>#N/A</v>
      </c>
      <c r="LY29" s="165" t="e">
        <f t="shared" si="148"/>
        <v>#N/A</v>
      </c>
      <c r="LZ29" s="165" t="e">
        <f t="shared" si="148"/>
        <v>#N/A</v>
      </c>
      <c r="MA29" s="165" t="e">
        <f t="shared" si="148"/>
        <v>#N/A</v>
      </c>
      <c r="MB29" s="165" t="e">
        <f t="shared" si="148"/>
        <v>#N/A</v>
      </c>
      <c r="MC29" s="165" t="e">
        <f t="shared" si="144"/>
        <v>#N/A</v>
      </c>
      <c r="MD29" s="165" t="e">
        <f t="shared" si="144"/>
        <v>#N/A</v>
      </c>
      <c r="ME29" s="165" t="e">
        <f t="shared" si="144"/>
        <v>#N/A</v>
      </c>
      <c r="MF29" s="165" t="e">
        <f t="shared" si="144"/>
        <v>#N/A</v>
      </c>
      <c r="MG29" s="165" t="e">
        <f t="shared" si="144"/>
        <v>#N/A</v>
      </c>
      <c r="MH29" s="165" t="e">
        <f t="shared" si="144"/>
        <v>#N/A</v>
      </c>
      <c r="MI29" s="165" t="e">
        <f t="shared" si="144"/>
        <v>#N/A</v>
      </c>
      <c r="MJ29" s="165" t="e">
        <f t="shared" si="144"/>
        <v>#N/A</v>
      </c>
      <c r="MK29" s="165" t="e">
        <f t="shared" si="144"/>
        <v>#N/A</v>
      </c>
      <c r="ML29" s="165" t="e">
        <f t="shared" si="144"/>
        <v>#N/A</v>
      </c>
      <c r="MM29" s="165" t="e">
        <f t="shared" si="144"/>
        <v>#N/A</v>
      </c>
      <c r="MN29" s="165" t="e">
        <f t="shared" si="144"/>
        <v>#N/A</v>
      </c>
      <c r="MO29" s="165" t="e">
        <f t="shared" si="144"/>
        <v>#N/A</v>
      </c>
      <c r="MP29" s="165" t="e">
        <f t="shared" si="144"/>
        <v>#N/A</v>
      </c>
      <c r="MQ29" s="165" t="e">
        <f t="shared" si="144"/>
        <v>#N/A</v>
      </c>
      <c r="MR29" s="165" t="e">
        <f t="shared" si="118"/>
        <v>#N/A</v>
      </c>
      <c r="MS29" s="165" t="e">
        <f t="shared" ref="MS29:MU44" si="155">IF(ISNONTEXT($O29),_xlfn.NORM.DIST(EZ29,$K29,$O29,FALSE),NA())</f>
        <v>#N/A</v>
      </c>
      <c r="MT29" s="165" t="e">
        <f t="shared" si="155"/>
        <v>#N/A</v>
      </c>
      <c r="MU29" s="165" t="e">
        <f t="shared" si="155"/>
        <v>#N/A</v>
      </c>
      <c r="MV29" s="165" t="e">
        <f t="shared" si="139"/>
        <v>#N/A</v>
      </c>
      <c r="MW29" s="165" t="e">
        <f t="shared" si="139"/>
        <v>#N/A</v>
      </c>
      <c r="MX29" s="165" t="e">
        <f t="shared" si="139"/>
        <v>#N/A</v>
      </c>
      <c r="MY29" s="165" t="e">
        <f t="shared" si="139"/>
        <v>#N/A</v>
      </c>
      <c r="MZ29" s="165" t="e">
        <f t="shared" si="139"/>
        <v>#N/A</v>
      </c>
      <c r="NA29" s="165" t="e">
        <f t="shared" si="139"/>
        <v>#N/A</v>
      </c>
      <c r="NB29" s="165" t="e">
        <f t="shared" si="139"/>
        <v>#N/A</v>
      </c>
      <c r="NC29" s="165" t="e">
        <f t="shared" si="139"/>
        <v>#N/A</v>
      </c>
      <c r="ND29" s="165" t="e">
        <f t="shared" si="139"/>
        <v>#N/A</v>
      </c>
      <c r="NE29" s="165" t="e">
        <f t="shared" si="139"/>
        <v>#N/A</v>
      </c>
      <c r="NF29" s="165" t="e">
        <f t="shared" si="139"/>
        <v>#N/A</v>
      </c>
      <c r="NG29" s="165" t="e">
        <f t="shared" si="139"/>
        <v>#N/A</v>
      </c>
      <c r="NH29" s="165" t="e">
        <f t="shared" si="139"/>
        <v>#N/A</v>
      </c>
      <c r="NI29" s="165" t="e">
        <f t="shared" si="139"/>
        <v>#N/A</v>
      </c>
      <c r="NJ29" s="165" t="e">
        <f t="shared" si="139"/>
        <v>#N/A</v>
      </c>
      <c r="NK29" s="165" t="e">
        <f t="shared" si="149"/>
        <v>#N/A</v>
      </c>
      <c r="NL29" s="165" t="e">
        <f t="shared" si="149"/>
        <v>#N/A</v>
      </c>
      <c r="NM29" s="165" t="e">
        <f t="shared" si="149"/>
        <v>#N/A</v>
      </c>
      <c r="NN29" s="165" t="e">
        <f t="shared" si="149"/>
        <v>#N/A</v>
      </c>
      <c r="NO29" s="165" t="e">
        <f t="shared" si="149"/>
        <v>#N/A</v>
      </c>
      <c r="NP29" s="165" t="e">
        <f t="shared" si="149"/>
        <v>#N/A</v>
      </c>
      <c r="NQ29" s="165" t="e">
        <f t="shared" si="149"/>
        <v>#N/A</v>
      </c>
      <c r="NR29" s="165" t="e">
        <f t="shared" si="149"/>
        <v>#N/A</v>
      </c>
      <c r="NS29" s="165" t="e">
        <f t="shared" si="149"/>
        <v>#N/A</v>
      </c>
      <c r="NT29" s="165" t="e">
        <f t="shared" si="149"/>
        <v>#N/A</v>
      </c>
      <c r="NU29" s="165" t="e">
        <f t="shared" si="149"/>
        <v>#N/A</v>
      </c>
      <c r="NV29" s="165" t="e">
        <f t="shared" si="149"/>
        <v>#N/A</v>
      </c>
      <c r="NW29" s="165" t="e">
        <f t="shared" si="149"/>
        <v>#N/A</v>
      </c>
      <c r="NX29" s="165" t="e">
        <f t="shared" si="149"/>
        <v>#N/A</v>
      </c>
      <c r="NY29" s="165" t="e">
        <f t="shared" si="149"/>
        <v>#N/A</v>
      </c>
      <c r="NZ29" s="165" t="e">
        <f t="shared" si="149"/>
        <v>#N/A</v>
      </c>
      <c r="OA29" s="165" t="e">
        <f t="shared" si="149"/>
        <v>#N/A</v>
      </c>
      <c r="OB29" s="165" t="e">
        <f t="shared" si="149"/>
        <v>#N/A</v>
      </c>
      <c r="OC29" s="165" t="e">
        <f t="shared" si="149"/>
        <v>#N/A</v>
      </c>
      <c r="OD29" s="165" t="e">
        <f t="shared" si="149"/>
        <v>#N/A</v>
      </c>
      <c r="OE29" s="165" t="e">
        <f t="shared" si="149"/>
        <v>#N/A</v>
      </c>
      <c r="OF29" s="165" t="e">
        <f t="shared" si="149"/>
        <v>#N/A</v>
      </c>
      <c r="OG29" s="165" t="e">
        <f t="shared" si="149"/>
        <v>#N/A</v>
      </c>
      <c r="OH29" s="165" t="e">
        <f t="shared" si="149"/>
        <v>#N/A</v>
      </c>
      <c r="OI29" s="165" t="e">
        <f t="shared" si="149"/>
        <v>#N/A</v>
      </c>
      <c r="OJ29" s="165" t="e">
        <f t="shared" si="149"/>
        <v>#N/A</v>
      </c>
      <c r="OK29" s="165" t="e">
        <f t="shared" si="149"/>
        <v>#N/A</v>
      </c>
      <c r="OL29" s="165" t="e">
        <f t="shared" si="149"/>
        <v>#N/A</v>
      </c>
      <c r="OM29" s="165" t="e">
        <f t="shared" si="149"/>
        <v>#N/A</v>
      </c>
      <c r="ON29" s="165" t="e">
        <f t="shared" si="149"/>
        <v>#N/A</v>
      </c>
      <c r="OO29" s="165" t="e">
        <f t="shared" si="145"/>
        <v>#N/A</v>
      </c>
      <c r="OP29" s="165" t="e">
        <f t="shared" si="145"/>
        <v>#N/A</v>
      </c>
      <c r="OQ29" s="165" t="e">
        <f t="shared" si="145"/>
        <v>#N/A</v>
      </c>
      <c r="OR29" s="165" t="e">
        <f t="shared" si="145"/>
        <v>#N/A</v>
      </c>
      <c r="OS29" s="165" t="e">
        <f t="shared" si="145"/>
        <v>#N/A</v>
      </c>
      <c r="OT29" s="165" t="e">
        <f t="shared" si="145"/>
        <v>#N/A</v>
      </c>
      <c r="OU29" s="165" t="e">
        <f t="shared" si="145"/>
        <v>#N/A</v>
      </c>
      <c r="OV29" s="165" t="e">
        <f t="shared" si="145"/>
        <v>#N/A</v>
      </c>
      <c r="OW29" s="165" t="e">
        <f t="shared" si="145"/>
        <v>#N/A</v>
      </c>
      <c r="OX29" s="165" t="e">
        <f t="shared" si="145"/>
        <v>#N/A</v>
      </c>
      <c r="OY29" s="165" t="e">
        <f t="shared" si="145"/>
        <v>#N/A</v>
      </c>
      <c r="OZ29" s="165" t="e">
        <f t="shared" si="145"/>
        <v>#N/A</v>
      </c>
      <c r="PA29" s="165" t="e">
        <f t="shared" si="145"/>
        <v>#N/A</v>
      </c>
      <c r="PB29" s="165" t="e">
        <f t="shared" si="145"/>
        <v>#N/A</v>
      </c>
      <c r="PC29" s="165" t="e">
        <f t="shared" si="145"/>
        <v>#N/A</v>
      </c>
      <c r="PD29" s="165" t="e">
        <f t="shared" si="119"/>
        <v>#N/A</v>
      </c>
      <c r="PE29" s="165" t="e">
        <f t="shared" si="141"/>
        <v>#N/A</v>
      </c>
      <c r="PF29" s="165" t="e">
        <f t="shared" si="141"/>
        <v>#N/A</v>
      </c>
      <c r="PG29" s="165" t="e">
        <f t="shared" si="141"/>
        <v>#N/A</v>
      </c>
      <c r="PH29" s="165" t="e">
        <f t="shared" si="141"/>
        <v>#N/A</v>
      </c>
      <c r="PI29" s="165" t="e">
        <f t="shared" si="141"/>
        <v>#N/A</v>
      </c>
      <c r="PJ29" s="165" t="e">
        <f t="shared" si="141"/>
        <v>#N/A</v>
      </c>
      <c r="PK29" s="165" t="e">
        <f t="shared" si="141"/>
        <v>#N/A</v>
      </c>
      <c r="PL29" s="165" t="e">
        <f t="shared" si="141"/>
        <v>#N/A</v>
      </c>
    </row>
    <row r="30" spans="1:428" hidden="1" x14ac:dyDescent="0.45">
      <c r="A30" s="4">
        <v>27</v>
      </c>
      <c r="B30" s="105"/>
      <c r="C30" s="113"/>
      <c r="D30" s="118" t="str">
        <f t="shared" si="110"/>
        <v/>
      </c>
      <c r="E30" s="91"/>
      <c r="F30" s="118" t="str">
        <f t="shared" si="111"/>
        <v/>
      </c>
      <c r="G30" s="113"/>
      <c r="H30" s="106"/>
      <c r="I30" s="120" t="str">
        <f t="shared" si="0"/>
        <v/>
      </c>
      <c r="J30" s="120" t="str">
        <f t="shared" si="1"/>
        <v/>
      </c>
      <c r="K30" s="71" t="str">
        <f t="shared" si="112"/>
        <v/>
      </c>
      <c r="L30" s="23"/>
      <c r="M30" s="55"/>
      <c r="N30" s="298"/>
      <c r="O30" s="72" t="str">
        <f>IF(AND(D30&gt;0,E30&gt;0,F30&gt;0),IF(ISBLANK(N30),IF(ISBLANK(L30),"",(F30-D30)*VLOOKUP(L30,VLookups!$A$4:$B$13,2,FALSE)),N30),"")</f>
        <v/>
      </c>
      <c r="P30" s="73" t="str">
        <f t="shared" si="2"/>
        <v/>
      </c>
      <c r="Q30" s="91"/>
      <c r="R30" s="265" t="str">
        <f>IF(AND(Q30&gt;0,E30&gt;0,NOT(O30="")),ABS(VLOOKUP($Q$1,VLookups!$A$43:$B$44,2,FALSE)-_xlfn.NORM.DIST(Q30,K30,O30,TRUE)),"")</f>
        <v/>
      </c>
      <c r="S30" s="90" t="str">
        <f>IF(AND($D30&gt;0,$E30&gt;0,$F30&gt;0,NOT(ISBLANK($L30))),_xlfn.NORM.INV(ABS(VLOOKUP($Q$1,VLookups!$A$43:$B$44,2,FALSE)-S$3),$K30,$O30),"")</f>
        <v/>
      </c>
      <c r="T30" s="89" t="str">
        <f>IF(AND($D30&gt;0,$E30&gt;0,$F30&gt;0,NOT(ISBLANK($L30))),_xlfn.NORM.INV(ABS(VLOOKUP($Q$1,VLookups!$A$43:$B$44,2,FALSE)-T$3),$K30,$O30),"")</f>
        <v/>
      </c>
      <c r="U30" s="90" t="str">
        <f>IF(AND($D30&gt;0,$E30&gt;0,$F30&gt;0,NOT(ISBLANK($L30))),_xlfn.NORM.INV(ABS(VLOOKUP($Q$1,VLookups!$A$43:$B$44,2,FALSE)-U$3),$K30,$O30),"")</f>
        <v/>
      </c>
      <c r="V30" s="89" t="str">
        <f>IF(AND($D30&gt;0,$E30&gt;0,$F30&gt;0,NOT(ISBLANK($L30))),_xlfn.NORM.INV(ABS(VLOOKUP($Q$1,VLookups!$A$43:$B$44,2,FALSE)-V$3),$K30,$O30),"")</f>
        <v/>
      </c>
      <c r="W30" s="90" t="str">
        <f>IF(AND($D30&gt;0,$E30&gt;0,$F30&gt;0,NOT(ISBLANK($L30))),_xlfn.NORM.INV(ABS(VLOOKUP($Q$1,VLookups!$A$43:$B$44,2,FALSE)-W$3),$K30,$O30),"")</f>
        <v/>
      </c>
      <c r="X30" s="89" t="str">
        <f>IF(AND($D30&gt;0,$E30&gt;0,$F30&gt;0,NOT(ISBLANK($L30))),_xlfn.NORM.INV(ABS(VLOOKUP($Q$1,VLookups!$A$43:$B$44,2,FALSE)-X$3),$K30,$O30),"")</f>
        <v/>
      </c>
      <c r="Y30" s="5"/>
      <c r="Z30" s="164" t="str">
        <f t="shared" si="113"/>
        <v/>
      </c>
      <c r="AA30" s="47" t="str">
        <f t="shared" si="114"/>
        <v/>
      </c>
      <c r="AB30" s="47" t="str">
        <f t="shared" ref="AB30:CM33" si="156">IF(ISNONTEXT($Z30),AC30-$Z30,"")</f>
        <v/>
      </c>
      <c r="AC30" s="47" t="str">
        <f t="shared" si="156"/>
        <v/>
      </c>
      <c r="AD30" s="47" t="str">
        <f t="shared" si="156"/>
        <v/>
      </c>
      <c r="AE30" s="47" t="str">
        <f t="shared" si="156"/>
        <v/>
      </c>
      <c r="AF30" s="47" t="str">
        <f t="shared" si="156"/>
        <v/>
      </c>
      <c r="AG30" s="47" t="str">
        <f t="shared" si="156"/>
        <v/>
      </c>
      <c r="AH30" s="47" t="str">
        <f t="shared" si="156"/>
        <v/>
      </c>
      <c r="AI30" s="47" t="str">
        <f t="shared" si="156"/>
        <v/>
      </c>
      <c r="AJ30" s="47" t="str">
        <f t="shared" si="156"/>
        <v/>
      </c>
      <c r="AK30" s="47" t="str">
        <f t="shared" si="156"/>
        <v/>
      </c>
      <c r="AL30" s="47" t="str">
        <f t="shared" si="156"/>
        <v/>
      </c>
      <c r="AM30" s="47" t="str">
        <f t="shared" si="156"/>
        <v/>
      </c>
      <c r="AN30" s="47" t="str">
        <f t="shared" si="156"/>
        <v/>
      </c>
      <c r="AO30" s="47" t="str">
        <f t="shared" si="156"/>
        <v/>
      </c>
      <c r="AP30" s="47" t="str">
        <f t="shared" si="156"/>
        <v/>
      </c>
      <c r="AQ30" s="47" t="str">
        <f t="shared" si="156"/>
        <v/>
      </c>
      <c r="AR30" s="47" t="str">
        <f t="shared" si="156"/>
        <v/>
      </c>
      <c r="AS30" s="47" t="str">
        <f t="shared" si="156"/>
        <v/>
      </c>
      <c r="AT30" s="47" t="str">
        <f t="shared" si="156"/>
        <v/>
      </c>
      <c r="AU30" s="47" t="str">
        <f t="shared" si="156"/>
        <v/>
      </c>
      <c r="AV30" s="47" t="str">
        <f t="shared" si="156"/>
        <v/>
      </c>
      <c r="AW30" s="47" t="str">
        <f t="shared" si="156"/>
        <v/>
      </c>
      <c r="AX30" s="47" t="str">
        <f t="shared" si="156"/>
        <v/>
      </c>
      <c r="AY30" s="47" t="str">
        <f t="shared" si="156"/>
        <v/>
      </c>
      <c r="AZ30" s="47" t="str">
        <f t="shared" si="156"/>
        <v/>
      </c>
      <c r="BA30" s="47" t="str">
        <f t="shared" si="156"/>
        <v/>
      </c>
      <c r="BB30" s="47" t="str">
        <f t="shared" si="156"/>
        <v/>
      </c>
      <c r="BC30" s="47" t="str">
        <f t="shared" si="156"/>
        <v/>
      </c>
      <c r="BD30" s="47" t="str">
        <f t="shared" si="156"/>
        <v/>
      </c>
      <c r="BE30" s="47" t="str">
        <f t="shared" si="156"/>
        <v/>
      </c>
      <c r="BF30" s="47" t="str">
        <f t="shared" si="156"/>
        <v/>
      </c>
      <c r="BG30" s="47" t="str">
        <f t="shared" si="156"/>
        <v/>
      </c>
      <c r="BH30" s="47" t="str">
        <f t="shared" si="156"/>
        <v/>
      </c>
      <c r="BI30" s="47" t="str">
        <f t="shared" si="156"/>
        <v/>
      </c>
      <c r="BJ30" s="47" t="str">
        <f t="shared" si="156"/>
        <v/>
      </c>
      <c r="BK30" s="47" t="str">
        <f t="shared" si="156"/>
        <v/>
      </c>
      <c r="BL30" s="47" t="str">
        <f t="shared" si="156"/>
        <v/>
      </c>
      <c r="BM30" s="47" t="str">
        <f t="shared" si="156"/>
        <v/>
      </c>
      <c r="BN30" s="47" t="str">
        <f t="shared" si="156"/>
        <v/>
      </c>
      <c r="BO30" s="47" t="str">
        <f t="shared" si="156"/>
        <v/>
      </c>
      <c r="BP30" s="47" t="str">
        <f t="shared" si="156"/>
        <v/>
      </c>
      <c r="BQ30" s="47" t="str">
        <f t="shared" si="156"/>
        <v/>
      </c>
      <c r="BR30" s="47" t="str">
        <f t="shared" si="156"/>
        <v/>
      </c>
      <c r="BS30" s="47" t="str">
        <f t="shared" si="156"/>
        <v/>
      </c>
      <c r="BT30" s="47" t="str">
        <f t="shared" si="156"/>
        <v/>
      </c>
      <c r="BU30" s="47" t="str">
        <f t="shared" si="156"/>
        <v/>
      </c>
      <c r="BV30" s="47" t="str">
        <f t="shared" si="156"/>
        <v/>
      </c>
      <c r="BW30" s="47" t="str">
        <f t="shared" si="156"/>
        <v/>
      </c>
      <c r="BX30" s="47" t="str">
        <f t="shared" si="156"/>
        <v/>
      </c>
      <c r="BY30" s="47" t="str">
        <f t="shared" si="156"/>
        <v/>
      </c>
      <c r="BZ30" s="47" t="str">
        <f t="shared" si="156"/>
        <v/>
      </c>
      <c r="CA30" s="47" t="str">
        <f t="shared" si="156"/>
        <v/>
      </c>
      <c r="CB30" s="47" t="str">
        <f t="shared" si="156"/>
        <v/>
      </c>
      <c r="CC30" s="47" t="str">
        <f t="shared" si="156"/>
        <v/>
      </c>
      <c r="CD30" s="47" t="str">
        <f t="shared" si="156"/>
        <v/>
      </c>
      <c r="CE30" s="47" t="str">
        <f t="shared" si="156"/>
        <v/>
      </c>
      <c r="CF30" s="47" t="str">
        <f t="shared" si="156"/>
        <v/>
      </c>
      <c r="CG30" s="47" t="str">
        <f t="shared" si="156"/>
        <v/>
      </c>
      <c r="CH30" s="47" t="str">
        <f t="shared" si="156"/>
        <v/>
      </c>
      <c r="CI30" s="47" t="str">
        <f t="shared" si="156"/>
        <v/>
      </c>
      <c r="CJ30" s="47" t="str">
        <f t="shared" si="156"/>
        <v/>
      </c>
      <c r="CK30" s="47" t="str">
        <f t="shared" si="156"/>
        <v/>
      </c>
      <c r="CL30" s="47" t="str">
        <f t="shared" si="156"/>
        <v/>
      </c>
      <c r="CM30" s="47" t="str">
        <f t="shared" si="156"/>
        <v/>
      </c>
      <c r="CN30" s="47" t="str">
        <f t="shared" si="152"/>
        <v/>
      </c>
      <c r="CO30" s="47" t="str">
        <f t="shared" si="152"/>
        <v/>
      </c>
      <c r="CP30" s="47" t="str">
        <f t="shared" si="152"/>
        <v/>
      </c>
      <c r="CQ30" s="47" t="str">
        <f t="shared" si="152"/>
        <v/>
      </c>
      <c r="CR30" s="47" t="str">
        <f t="shared" si="152"/>
        <v/>
      </c>
      <c r="CS30" s="47" t="str">
        <f t="shared" si="152"/>
        <v/>
      </c>
      <c r="CT30" s="47" t="str">
        <f t="shared" si="152"/>
        <v/>
      </c>
      <c r="CU30" s="47" t="str">
        <f t="shared" si="152"/>
        <v/>
      </c>
      <c r="CV30" s="47" t="str">
        <f t="shared" si="152"/>
        <v/>
      </c>
      <c r="CW30" s="47" t="str">
        <f t="shared" si="152"/>
        <v/>
      </c>
      <c r="CX30" s="47" t="str">
        <f t="shared" si="152"/>
        <v/>
      </c>
      <c r="CY30" s="47" t="str">
        <f t="shared" si="152"/>
        <v/>
      </c>
      <c r="CZ30" s="47" t="str">
        <f t="shared" si="152"/>
        <v/>
      </c>
      <c r="DA30" s="47" t="str">
        <f t="shared" si="152"/>
        <v/>
      </c>
      <c r="DB30" s="47" t="str">
        <f t="shared" si="152"/>
        <v/>
      </c>
      <c r="DC30" s="47" t="str">
        <f t="shared" si="152"/>
        <v/>
      </c>
      <c r="DD30" s="47" t="str">
        <f t="shared" si="152"/>
        <v/>
      </c>
      <c r="DE30" s="47" t="str">
        <f t="shared" si="152"/>
        <v/>
      </c>
      <c r="DF30" s="47" t="str">
        <f t="shared" si="152"/>
        <v/>
      </c>
      <c r="DG30" s="47" t="str">
        <f t="shared" si="152"/>
        <v/>
      </c>
      <c r="DH30" s="47" t="str">
        <f t="shared" si="152"/>
        <v/>
      </c>
      <c r="DI30" s="47" t="str">
        <f t="shared" si="152"/>
        <v/>
      </c>
      <c r="DJ30" s="47" t="str">
        <f t="shared" si="152"/>
        <v/>
      </c>
      <c r="DK30" s="47" t="str">
        <f t="shared" si="152"/>
        <v/>
      </c>
      <c r="DL30" s="47" t="str">
        <f t="shared" si="152"/>
        <v/>
      </c>
      <c r="DM30" s="47" t="str">
        <f t="shared" si="152"/>
        <v/>
      </c>
      <c r="DN30" s="47" t="str">
        <f t="shared" si="152"/>
        <v/>
      </c>
      <c r="DO30" s="47" t="str">
        <f t="shared" si="152"/>
        <v/>
      </c>
      <c r="DP30" s="47" t="str">
        <f t="shared" si="152"/>
        <v/>
      </c>
      <c r="DQ30" s="47" t="str">
        <f t="shared" si="152"/>
        <v/>
      </c>
      <c r="DR30" s="47" t="str">
        <f t="shared" si="152"/>
        <v/>
      </c>
      <c r="DS30" s="47" t="str">
        <f t="shared" si="152"/>
        <v/>
      </c>
      <c r="DT30" s="47" t="str">
        <f t="shared" si="152"/>
        <v/>
      </c>
      <c r="DU30" s="47" t="str">
        <f t="shared" si="152"/>
        <v/>
      </c>
      <c r="DV30" s="47" t="str">
        <f t="shared" si="152"/>
        <v/>
      </c>
      <c r="DW30" s="179" t="str">
        <f t="shared" si="115"/>
        <v/>
      </c>
      <c r="DX30" s="47" t="str">
        <f t="shared" si="5"/>
        <v/>
      </c>
      <c r="DY30" s="47" t="str">
        <f t="shared" si="6"/>
        <v/>
      </c>
      <c r="DZ30" s="47" t="str">
        <f t="shared" si="7"/>
        <v/>
      </c>
      <c r="EA30" s="47" t="str">
        <f t="shared" si="8"/>
        <v/>
      </c>
      <c r="EB30" s="47" t="str">
        <f t="shared" si="9"/>
        <v/>
      </c>
      <c r="EC30" s="47" t="str">
        <f t="shared" si="10"/>
        <v/>
      </c>
      <c r="ED30" s="47" t="str">
        <f t="shared" si="11"/>
        <v/>
      </c>
      <c r="EE30" s="47" t="str">
        <f t="shared" si="12"/>
        <v/>
      </c>
      <c r="EF30" s="47" t="str">
        <f t="shared" si="13"/>
        <v/>
      </c>
      <c r="EG30" s="47" t="str">
        <f t="shared" si="14"/>
        <v/>
      </c>
      <c r="EH30" s="47" t="str">
        <f t="shared" si="15"/>
        <v/>
      </c>
      <c r="EI30" s="47" t="str">
        <f t="shared" si="16"/>
        <v/>
      </c>
      <c r="EJ30" s="47" t="str">
        <f t="shared" si="17"/>
        <v/>
      </c>
      <c r="EK30" s="47" t="str">
        <f t="shared" si="18"/>
        <v/>
      </c>
      <c r="EL30" s="47" t="str">
        <f t="shared" si="19"/>
        <v/>
      </c>
      <c r="EM30" s="47" t="str">
        <f t="shared" si="20"/>
        <v/>
      </c>
      <c r="EN30" s="47" t="str">
        <f t="shared" si="21"/>
        <v/>
      </c>
      <c r="EO30" s="47" t="str">
        <f t="shared" si="22"/>
        <v/>
      </c>
      <c r="EP30" s="47" t="str">
        <f t="shared" si="23"/>
        <v/>
      </c>
      <c r="EQ30" s="47" t="str">
        <f t="shared" si="24"/>
        <v/>
      </c>
      <c r="ER30" s="47" t="str">
        <f t="shared" si="25"/>
        <v/>
      </c>
      <c r="ES30" s="47" t="str">
        <f t="shared" si="26"/>
        <v/>
      </c>
      <c r="ET30" s="47" t="str">
        <f t="shared" si="27"/>
        <v/>
      </c>
      <c r="EU30" s="47" t="str">
        <f t="shared" si="28"/>
        <v/>
      </c>
      <c r="EV30" s="47" t="str">
        <f t="shared" si="29"/>
        <v/>
      </c>
      <c r="EW30" s="47" t="str">
        <f t="shared" si="30"/>
        <v/>
      </c>
      <c r="EX30" s="47" t="str">
        <f t="shared" si="31"/>
        <v/>
      </c>
      <c r="EY30" s="47" t="str">
        <f t="shared" si="32"/>
        <v/>
      </c>
      <c r="EZ30" s="47" t="str">
        <f t="shared" si="33"/>
        <v/>
      </c>
      <c r="FA30" s="47" t="str">
        <f t="shared" si="34"/>
        <v/>
      </c>
      <c r="FB30" s="47" t="str">
        <f t="shared" si="35"/>
        <v/>
      </c>
      <c r="FC30" s="47" t="str">
        <f t="shared" si="36"/>
        <v/>
      </c>
      <c r="FD30" s="47" t="str">
        <f t="shared" si="37"/>
        <v/>
      </c>
      <c r="FE30" s="47" t="str">
        <f t="shared" si="38"/>
        <v/>
      </c>
      <c r="FF30" s="47" t="str">
        <f t="shared" si="39"/>
        <v/>
      </c>
      <c r="FG30" s="47" t="str">
        <f t="shared" si="40"/>
        <v/>
      </c>
      <c r="FH30" s="47" t="str">
        <f t="shared" si="41"/>
        <v/>
      </c>
      <c r="FI30" s="47" t="str">
        <f t="shared" si="42"/>
        <v/>
      </c>
      <c r="FJ30" s="47" t="str">
        <f t="shared" si="43"/>
        <v/>
      </c>
      <c r="FK30" s="47" t="str">
        <f t="shared" si="44"/>
        <v/>
      </c>
      <c r="FL30" s="47" t="str">
        <f t="shared" si="45"/>
        <v/>
      </c>
      <c r="FM30" s="47" t="str">
        <f t="shared" si="46"/>
        <v/>
      </c>
      <c r="FN30" s="47" t="str">
        <f t="shared" si="47"/>
        <v/>
      </c>
      <c r="FO30" s="47" t="str">
        <f t="shared" si="48"/>
        <v/>
      </c>
      <c r="FP30" s="47" t="str">
        <f t="shared" si="49"/>
        <v/>
      </c>
      <c r="FQ30" s="47" t="str">
        <f t="shared" si="50"/>
        <v/>
      </c>
      <c r="FR30" s="47" t="str">
        <f t="shared" si="51"/>
        <v/>
      </c>
      <c r="FS30" s="47" t="str">
        <f t="shared" si="52"/>
        <v/>
      </c>
      <c r="FT30" s="47" t="str">
        <f t="shared" si="53"/>
        <v/>
      </c>
      <c r="FU30" s="47" t="str">
        <f t="shared" si="54"/>
        <v/>
      </c>
      <c r="FV30" s="47" t="str">
        <f t="shared" si="55"/>
        <v/>
      </c>
      <c r="FW30" s="47" t="str">
        <f t="shared" si="56"/>
        <v/>
      </c>
      <c r="FX30" s="47" t="str">
        <f t="shared" si="57"/>
        <v/>
      </c>
      <c r="FY30" s="47" t="str">
        <f t="shared" si="58"/>
        <v/>
      </c>
      <c r="FZ30" s="47" t="str">
        <f t="shared" si="59"/>
        <v/>
      </c>
      <c r="GA30" s="47" t="str">
        <f t="shared" si="60"/>
        <v/>
      </c>
      <c r="GB30" s="47" t="str">
        <f t="shared" si="61"/>
        <v/>
      </c>
      <c r="GC30" s="47" t="str">
        <f t="shared" si="62"/>
        <v/>
      </c>
      <c r="GD30" s="47" t="str">
        <f t="shared" si="63"/>
        <v/>
      </c>
      <c r="GE30" s="47" t="str">
        <f t="shared" si="64"/>
        <v/>
      </c>
      <c r="GF30" s="47" t="str">
        <f t="shared" si="65"/>
        <v/>
      </c>
      <c r="GG30" s="47" t="str">
        <f t="shared" si="66"/>
        <v/>
      </c>
      <c r="GH30" s="47" t="str">
        <f t="shared" si="67"/>
        <v/>
      </c>
      <c r="GI30" s="47" t="str">
        <f t="shared" si="68"/>
        <v/>
      </c>
      <c r="GJ30" s="47" t="str">
        <f t="shared" si="69"/>
        <v/>
      </c>
      <c r="GK30" s="47" t="str">
        <f t="shared" si="70"/>
        <v/>
      </c>
      <c r="GL30" s="47" t="str">
        <f t="shared" si="71"/>
        <v/>
      </c>
      <c r="GM30" s="47" t="str">
        <f t="shared" si="72"/>
        <v/>
      </c>
      <c r="GN30" s="47" t="str">
        <f t="shared" si="73"/>
        <v/>
      </c>
      <c r="GO30" s="47" t="str">
        <f t="shared" si="74"/>
        <v/>
      </c>
      <c r="GP30" s="47" t="str">
        <f t="shared" si="75"/>
        <v/>
      </c>
      <c r="GQ30" s="47" t="str">
        <f t="shared" si="76"/>
        <v/>
      </c>
      <c r="GR30" s="47" t="str">
        <f t="shared" si="77"/>
        <v/>
      </c>
      <c r="GS30" s="47" t="str">
        <f t="shared" si="78"/>
        <v/>
      </c>
      <c r="GT30" s="47" t="str">
        <f t="shared" si="79"/>
        <v/>
      </c>
      <c r="GU30" s="47" t="str">
        <f t="shared" si="80"/>
        <v/>
      </c>
      <c r="GV30" s="47" t="str">
        <f t="shared" si="81"/>
        <v/>
      </c>
      <c r="GW30" s="47" t="str">
        <f t="shared" si="82"/>
        <v/>
      </c>
      <c r="GX30" s="47" t="str">
        <f t="shared" si="83"/>
        <v/>
      </c>
      <c r="GY30" s="47" t="str">
        <f t="shared" si="84"/>
        <v/>
      </c>
      <c r="GZ30" s="47" t="str">
        <f t="shared" si="85"/>
        <v/>
      </c>
      <c r="HA30" s="47" t="str">
        <f t="shared" si="86"/>
        <v/>
      </c>
      <c r="HB30" s="47" t="str">
        <f t="shared" si="87"/>
        <v/>
      </c>
      <c r="HC30" s="47" t="str">
        <f t="shared" si="88"/>
        <v/>
      </c>
      <c r="HD30" s="47" t="str">
        <f t="shared" si="89"/>
        <v/>
      </c>
      <c r="HE30" s="47" t="str">
        <f t="shared" si="90"/>
        <v/>
      </c>
      <c r="HF30" s="47" t="str">
        <f t="shared" si="91"/>
        <v/>
      </c>
      <c r="HG30" s="47" t="str">
        <f t="shared" si="92"/>
        <v/>
      </c>
      <c r="HH30" s="47" t="str">
        <f t="shared" si="93"/>
        <v/>
      </c>
      <c r="HI30" s="47" t="str">
        <f t="shared" si="94"/>
        <v/>
      </c>
      <c r="HJ30" s="47" t="str">
        <f t="shared" si="95"/>
        <v/>
      </c>
      <c r="HK30" s="47" t="str">
        <f t="shared" si="96"/>
        <v/>
      </c>
      <c r="HL30" s="47" t="str">
        <f t="shared" si="97"/>
        <v/>
      </c>
      <c r="HM30" s="47" t="str">
        <f t="shared" si="98"/>
        <v/>
      </c>
      <c r="HN30" s="47" t="str">
        <f t="shared" si="99"/>
        <v/>
      </c>
      <c r="HO30" s="47" t="str">
        <f t="shared" si="100"/>
        <v/>
      </c>
      <c r="HP30" s="47" t="str">
        <f t="shared" si="101"/>
        <v/>
      </c>
      <c r="HQ30" s="47" t="str">
        <f t="shared" si="102"/>
        <v/>
      </c>
      <c r="HR30" s="47" t="str">
        <f t="shared" si="103"/>
        <v/>
      </c>
      <c r="HS30" s="47" t="str">
        <f t="shared" si="104"/>
        <v/>
      </c>
      <c r="HT30" s="165" t="e">
        <f t="shared" si="105"/>
        <v>#N/A</v>
      </c>
      <c r="HU30" s="165" t="e">
        <f t="shared" si="153"/>
        <v>#N/A</v>
      </c>
      <c r="HV30" s="165" t="e">
        <f t="shared" si="153"/>
        <v>#N/A</v>
      </c>
      <c r="HW30" s="165" t="e">
        <f t="shared" si="153"/>
        <v>#N/A</v>
      </c>
      <c r="HX30" s="165" t="e">
        <f t="shared" si="137"/>
        <v>#N/A</v>
      </c>
      <c r="HY30" s="165" t="e">
        <f t="shared" si="137"/>
        <v>#N/A</v>
      </c>
      <c r="HZ30" s="165" t="e">
        <f t="shared" si="137"/>
        <v>#N/A</v>
      </c>
      <c r="IA30" s="165" t="e">
        <f t="shared" si="137"/>
        <v>#N/A</v>
      </c>
      <c r="IB30" s="165" t="e">
        <f t="shared" si="137"/>
        <v>#N/A</v>
      </c>
      <c r="IC30" s="165" t="e">
        <f t="shared" si="137"/>
        <v>#N/A</v>
      </c>
      <c r="ID30" s="165" t="e">
        <f t="shared" si="137"/>
        <v>#N/A</v>
      </c>
      <c r="IE30" s="165" t="e">
        <f t="shared" si="137"/>
        <v>#N/A</v>
      </c>
      <c r="IF30" s="165" t="e">
        <f t="shared" si="137"/>
        <v>#N/A</v>
      </c>
      <c r="IG30" s="165" t="e">
        <f t="shared" si="137"/>
        <v>#N/A</v>
      </c>
      <c r="IH30" s="165" t="e">
        <f t="shared" si="137"/>
        <v>#N/A</v>
      </c>
      <c r="II30" s="165" t="e">
        <f t="shared" si="137"/>
        <v>#N/A</v>
      </c>
      <c r="IJ30" s="165" t="e">
        <f t="shared" si="137"/>
        <v>#N/A</v>
      </c>
      <c r="IK30" s="165" t="e">
        <f t="shared" si="137"/>
        <v>#N/A</v>
      </c>
      <c r="IL30" s="165" t="e">
        <f t="shared" si="137"/>
        <v>#N/A</v>
      </c>
      <c r="IM30" s="165" t="e">
        <f t="shared" si="147"/>
        <v>#N/A</v>
      </c>
      <c r="IN30" s="165" t="e">
        <f t="shared" si="147"/>
        <v>#N/A</v>
      </c>
      <c r="IO30" s="165" t="e">
        <f t="shared" si="147"/>
        <v>#N/A</v>
      </c>
      <c r="IP30" s="165" t="e">
        <f t="shared" si="147"/>
        <v>#N/A</v>
      </c>
      <c r="IQ30" s="165" t="e">
        <f t="shared" si="147"/>
        <v>#N/A</v>
      </c>
      <c r="IR30" s="165" t="e">
        <f t="shared" si="147"/>
        <v>#N/A</v>
      </c>
      <c r="IS30" s="165" t="e">
        <f t="shared" si="147"/>
        <v>#N/A</v>
      </c>
      <c r="IT30" s="165" t="e">
        <f t="shared" si="147"/>
        <v>#N/A</v>
      </c>
      <c r="IU30" s="165" t="e">
        <f t="shared" si="147"/>
        <v>#N/A</v>
      </c>
      <c r="IV30" s="165" t="e">
        <f t="shared" si="147"/>
        <v>#N/A</v>
      </c>
      <c r="IW30" s="165" t="e">
        <f t="shared" si="147"/>
        <v>#N/A</v>
      </c>
      <c r="IX30" s="165" t="e">
        <f t="shared" si="147"/>
        <v>#N/A</v>
      </c>
      <c r="IY30" s="165" t="e">
        <f t="shared" si="147"/>
        <v>#N/A</v>
      </c>
      <c r="IZ30" s="165" t="e">
        <f t="shared" si="147"/>
        <v>#N/A</v>
      </c>
      <c r="JA30" s="165" t="e">
        <f t="shared" si="147"/>
        <v>#N/A</v>
      </c>
      <c r="JB30" s="165" t="e">
        <f t="shared" ref="JB30:JP45" si="157">IF(ISNONTEXT($O30),_xlfn.NORM.DIST(BI30,$K30,$O30,FALSE),NA())</f>
        <v>#N/A</v>
      </c>
      <c r="JC30" s="165" t="e">
        <f t="shared" si="157"/>
        <v>#N/A</v>
      </c>
      <c r="JD30" s="165" t="e">
        <f t="shared" si="157"/>
        <v>#N/A</v>
      </c>
      <c r="JE30" s="165" t="e">
        <f t="shared" si="157"/>
        <v>#N/A</v>
      </c>
      <c r="JF30" s="165" t="e">
        <f t="shared" si="157"/>
        <v>#N/A</v>
      </c>
      <c r="JG30" s="165" t="e">
        <f t="shared" si="157"/>
        <v>#N/A</v>
      </c>
      <c r="JH30" s="165" t="e">
        <f t="shared" si="157"/>
        <v>#N/A</v>
      </c>
      <c r="JI30" s="165" t="e">
        <f t="shared" si="157"/>
        <v>#N/A</v>
      </c>
      <c r="JJ30" s="165" t="e">
        <f t="shared" si="157"/>
        <v>#N/A</v>
      </c>
      <c r="JK30" s="165" t="e">
        <f t="shared" si="157"/>
        <v>#N/A</v>
      </c>
      <c r="JL30" s="165" t="e">
        <f t="shared" si="157"/>
        <v>#N/A</v>
      </c>
      <c r="JM30" s="165" t="e">
        <f t="shared" si="157"/>
        <v>#N/A</v>
      </c>
      <c r="JN30" s="165" t="e">
        <f t="shared" si="157"/>
        <v>#N/A</v>
      </c>
      <c r="JO30" s="165" t="e">
        <f t="shared" si="157"/>
        <v>#N/A</v>
      </c>
      <c r="JP30" s="165" t="e">
        <f t="shared" si="157"/>
        <v>#N/A</v>
      </c>
      <c r="JQ30" s="165" t="e">
        <f t="shared" si="143"/>
        <v>#N/A</v>
      </c>
      <c r="JR30" s="165" t="e">
        <f t="shared" si="143"/>
        <v>#N/A</v>
      </c>
      <c r="JS30" s="165" t="e">
        <f t="shared" si="143"/>
        <v>#N/A</v>
      </c>
      <c r="JT30" s="165" t="e">
        <f t="shared" si="143"/>
        <v>#N/A</v>
      </c>
      <c r="JU30" s="165" t="e">
        <f t="shared" si="143"/>
        <v>#N/A</v>
      </c>
      <c r="JV30" s="165" t="e">
        <f t="shared" si="143"/>
        <v>#N/A</v>
      </c>
      <c r="JW30" s="165" t="e">
        <f t="shared" si="143"/>
        <v>#N/A</v>
      </c>
      <c r="JX30" s="165" t="e">
        <f t="shared" si="143"/>
        <v>#N/A</v>
      </c>
      <c r="JY30" s="165" t="e">
        <f t="shared" si="143"/>
        <v>#N/A</v>
      </c>
      <c r="JZ30" s="165" t="e">
        <f t="shared" si="143"/>
        <v>#N/A</v>
      </c>
      <c r="KA30" s="165" t="e">
        <f t="shared" si="143"/>
        <v>#N/A</v>
      </c>
      <c r="KB30" s="165" t="e">
        <f t="shared" si="143"/>
        <v>#N/A</v>
      </c>
      <c r="KC30" s="165" t="e">
        <f t="shared" si="143"/>
        <v>#N/A</v>
      </c>
      <c r="KD30" s="165" t="e">
        <f t="shared" si="143"/>
        <v>#N/A</v>
      </c>
      <c r="KE30" s="165" t="e">
        <f t="shared" si="143"/>
        <v>#N/A</v>
      </c>
      <c r="KF30" s="165" t="e">
        <f t="shared" si="117"/>
        <v>#N/A</v>
      </c>
      <c r="KG30" s="165" t="e">
        <f t="shared" si="154"/>
        <v>#N/A</v>
      </c>
      <c r="KH30" s="165" t="e">
        <f t="shared" si="154"/>
        <v>#N/A</v>
      </c>
      <c r="KI30" s="165" t="e">
        <f t="shared" si="154"/>
        <v>#N/A</v>
      </c>
      <c r="KJ30" s="165" t="e">
        <f t="shared" si="138"/>
        <v>#N/A</v>
      </c>
      <c r="KK30" s="165" t="e">
        <f t="shared" si="138"/>
        <v>#N/A</v>
      </c>
      <c r="KL30" s="165" t="e">
        <f t="shared" si="138"/>
        <v>#N/A</v>
      </c>
      <c r="KM30" s="165" t="e">
        <f t="shared" si="138"/>
        <v>#N/A</v>
      </c>
      <c r="KN30" s="165" t="e">
        <f t="shared" si="138"/>
        <v>#N/A</v>
      </c>
      <c r="KO30" s="165" t="e">
        <f t="shared" si="138"/>
        <v>#N/A</v>
      </c>
      <c r="KP30" s="165" t="e">
        <f t="shared" si="138"/>
        <v>#N/A</v>
      </c>
      <c r="KQ30" s="165" t="e">
        <f t="shared" si="138"/>
        <v>#N/A</v>
      </c>
      <c r="KR30" s="165" t="e">
        <f t="shared" si="138"/>
        <v>#N/A</v>
      </c>
      <c r="KS30" s="165" t="e">
        <f t="shared" si="138"/>
        <v>#N/A</v>
      </c>
      <c r="KT30" s="165" t="e">
        <f t="shared" si="138"/>
        <v>#N/A</v>
      </c>
      <c r="KU30" s="165" t="e">
        <f t="shared" si="138"/>
        <v>#N/A</v>
      </c>
      <c r="KV30" s="165" t="e">
        <f t="shared" si="138"/>
        <v>#N/A</v>
      </c>
      <c r="KW30" s="165" t="e">
        <f t="shared" si="138"/>
        <v>#N/A</v>
      </c>
      <c r="KX30" s="165" t="e">
        <f t="shared" si="138"/>
        <v>#N/A</v>
      </c>
      <c r="KY30" s="165" t="e">
        <f t="shared" si="148"/>
        <v>#N/A</v>
      </c>
      <c r="KZ30" s="165" t="e">
        <f t="shared" si="148"/>
        <v>#N/A</v>
      </c>
      <c r="LA30" s="165" t="e">
        <f t="shared" si="148"/>
        <v>#N/A</v>
      </c>
      <c r="LB30" s="165" t="e">
        <f t="shared" si="148"/>
        <v>#N/A</v>
      </c>
      <c r="LC30" s="165" t="e">
        <f t="shared" si="148"/>
        <v>#N/A</v>
      </c>
      <c r="LD30" s="165" t="e">
        <f t="shared" si="148"/>
        <v>#N/A</v>
      </c>
      <c r="LE30" s="165" t="e">
        <f t="shared" si="148"/>
        <v>#N/A</v>
      </c>
      <c r="LF30" s="165" t="e">
        <f t="shared" si="148"/>
        <v>#N/A</v>
      </c>
      <c r="LG30" s="165" t="e">
        <f t="shared" si="148"/>
        <v>#N/A</v>
      </c>
      <c r="LH30" s="165" t="e">
        <f t="shared" si="148"/>
        <v>#N/A</v>
      </c>
      <c r="LI30" s="165" t="e">
        <f t="shared" si="148"/>
        <v>#N/A</v>
      </c>
      <c r="LJ30" s="165" t="e">
        <f t="shared" si="148"/>
        <v>#N/A</v>
      </c>
      <c r="LK30" s="165" t="e">
        <f t="shared" si="148"/>
        <v>#N/A</v>
      </c>
      <c r="LL30" s="165" t="e">
        <f t="shared" si="148"/>
        <v>#N/A</v>
      </c>
      <c r="LM30" s="165" t="e">
        <f t="shared" si="148"/>
        <v>#N/A</v>
      </c>
      <c r="LN30" s="165" t="e">
        <f t="shared" ref="LN30:MB45" si="158">IF(ISNONTEXT($O30),_xlfn.NORM.DIST(DU30,$K30,$O30,FALSE),NA())</f>
        <v>#N/A</v>
      </c>
      <c r="LO30" s="165" t="e">
        <f t="shared" si="158"/>
        <v>#N/A</v>
      </c>
      <c r="LP30" s="165" t="e">
        <f t="shared" si="158"/>
        <v>#N/A</v>
      </c>
      <c r="LQ30" s="165" t="e">
        <f t="shared" si="158"/>
        <v>#N/A</v>
      </c>
      <c r="LR30" s="165" t="e">
        <f t="shared" si="158"/>
        <v>#N/A</v>
      </c>
      <c r="LS30" s="165" t="e">
        <f t="shared" si="158"/>
        <v>#N/A</v>
      </c>
      <c r="LT30" s="165" t="e">
        <f t="shared" si="158"/>
        <v>#N/A</v>
      </c>
      <c r="LU30" s="165" t="e">
        <f t="shared" si="158"/>
        <v>#N/A</v>
      </c>
      <c r="LV30" s="165" t="e">
        <f t="shared" si="158"/>
        <v>#N/A</v>
      </c>
      <c r="LW30" s="165" t="e">
        <f t="shared" si="158"/>
        <v>#N/A</v>
      </c>
      <c r="LX30" s="165" t="e">
        <f t="shared" si="158"/>
        <v>#N/A</v>
      </c>
      <c r="LY30" s="165" t="e">
        <f t="shared" si="158"/>
        <v>#N/A</v>
      </c>
      <c r="LZ30" s="165" t="e">
        <f t="shared" si="158"/>
        <v>#N/A</v>
      </c>
      <c r="MA30" s="165" t="e">
        <f t="shared" si="158"/>
        <v>#N/A</v>
      </c>
      <c r="MB30" s="165" t="e">
        <f t="shared" si="158"/>
        <v>#N/A</v>
      </c>
      <c r="MC30" s="165" t="e">
        <f t="shared" si="144"/>
        <v>#N/A</v>
      </c>
      <c r="MD30" s="165" t="e">
        <f t="shared" si="144"/>
        <v>#N/A</v>
      </c>
      <c r="ME30" s="165" t="e">
        <f t="shared" si="144"/>
        <v>#N/A</v>
      </c>
      <c r="MF30" s="165" t="e">
        <f t="shared" si="144"/>
        <v>#N/A</v>
      </c>
      <c r="MG30" s="165" t="e">
        <f t="shared" si="144"/>
        <v>#N/A</v>
      </c>
      <c r="MH30" s="165" t="e">
        <f t="shared" si="144"/>
        <v>#N/A</v>
      </c>
      <c r="MI30" s="165" t="e">
        <f t="shared" si="144"/>
        <v>#N/A</v>
      </c>
      <c r="MJ30" s="165" t="e">
        <f t="shared" si="144"/>
        <v>#N/A</v>
      </c>
      <c r="MK30" s="165" t="e">
        <f t="shared" si="144"/>
        <v>#N/A</v>
      </c>
      <c r="ML30" s="165" t="e">
        <f t="shared" si="144"/>
        <v>#N/A</v>
      </c>
      <c r="MM30" s="165" t="e">
        <f t="shared" si="144"/>
        <v>#N/A</v>
      </c>
      <c r="MN30" s="165" t="e">
        <f t="shared" si="144"/>
        <v>#N/A</v>
      </c>
      <c r="MO30" s="165" t="e">
        <f t="shared" si="144"/>
        <v>#N/A</v>
      </c>
      <c r="MP30" s="165" t="e">
        <f t="shared" si="144"/>
        <v>#N/A</v>
      </c>
      <c r="MQ30" s="165" t="e">
        <f t="shared" si="144"/>
        <v>#N/A</v>
      </c>
      <c r="MR30" s="165" t="e">
        <f t="shared" si="118"/>
        <v>#N/A</v>
      </c>
      <c r="MS30" s="165" t="e">
        <f t="shared" si="155"/>
        <v>#N/A</v>
      </c>
      <c r="MT30" s="165" t="e">
        <f t="shared" si="155"/>
        <v>#N/A</v>
      </c>
      <c r="MU30" s="165" t="e">
        <f t="shared" si="155"/>
        <v>#N/A</v>
      </c>
      <c r="MV30" s="165" t="e">
        <f t="shared" si="139"/>
        <v>#N/A</v>
      </c>
      <c r="MW30" s="165" t="e">
        <f t="shared" si="139"/>
        <v>#N/A</v>
      </c>
      <c r="MX30" s="165" t="e">
        <f t="shared" si="139"/>
        <v>#N/A</v>
      </c>
      <c r="MY30" s="165" t="e">
        <f t="shared" si="139"/>
        <v>#N/A</v>
      </c>
      <c r="MZ30" s="165" t="e">
        <f t="shared" si="139"/>
        <v>#N/A</v>
      </c>
      <c r="NA30" s="165" t="e">
        <f t="shared" si="139"/>
        <v>#N/A</v>
      </c>
      <c r="NB30" s="165" t="e">
        <f t="shared" si="139"/>
        <v>#N/A</v>
      </c>
      <c r="NC30" s="165" t="e">
        <f t="shared" si="139"/>
        <v>#N/A</v>
      </c>
      <c r="ND30" s="165" t="e">
        <f t="shared" si="139"/>
        <v>#N/A</v>
      </c>
      <c r="NE30" s="165" t="e">
        <f t="shared" si="139"/>
        <v>#N/A</v>
      </c>
      <c r="NF30" s="165" t="e">
        <f t="shared" si="139"/>
        <v>#N/A</v>
      </c>
      <c r="NG30" s="165" t="e">
        <f t="shared" si="139"/>
        <v>#N/A</v>
      </c>
      <c r="NH30" s="165" t="e">
        <f t="shared" si="139"/>
        <v>#N/A</v>
      </c>
      <c r="NI30" s="165" t="e">
        <f t="shared" si="139"/>
        <v>#N/A</v>
      </c>
      <c r="NJ30" s="165" t="e">
        <f t="shared" si="139"/>
        <v>#N/A</v>
      </c>
      <c r="NK30" s="165" t="e">
        <f t="shared" si="149"/>
        <v>#N/A</v>
      </c>
      <c r="NL30" s="165" t="e">
        <f t="shared" si="149"/>
        <v>#N/A</v>
      </c>
      <c r="NM30" s="165" t="e">
        <f t="shared" si="149"/>
        <v>#N/A</v>
      </c>
      <c r="NN30" s="165" t="e">
        <f t="shared" si="149"/>
        <v>#N/A</v>
      </c>
      <c r="NO30" s="165" t="e">
        <f t="shared" si="149"/>
        <v>#N/A</v>
      </c>
      <c r="NP30" s="165" t="e">
        <f t="shared" si="149"/>
        <v>#N/A</v>
      </c>
      <c r="NQ30" s="165" t="e">
        <f t="shared" si="149"/>
        <v>#N/A</v>
      </c>
      <c r="NR30" s="165" t="e">
        <f t="shared" si="149"/>
        <v>#N/A</v>
      </c>
      <c r="NS30" s="165" t="e">
        <f t="shared" si="149"/>
        <v>#N/A</v>
      </c>
      <c r="NT30" s="165" t="e">
        <f t="shared" si="149"/>
        <v>#N/A</v>
      </c>
      <c r="NU30" s="165" t="e">
        <f t="shared" si="149"/>
        <v>#N/A</v>
      </c>
      <c r="NV30" s="165" t="e">
        <f t="shared" si="149"/>
        <v>#N/A</v>
      </c>
      <c r="NW30" s="165" t="e">
        <f t="shared" si="149"/>
        <v>#N/A</v>
      </c>
      <c r="NX30" s="165" t="e">
        <f t="shared" si="149"/>
        <v>#N/A</v>
      </c>
      <c r="NY30" s="165" t="e">
        <f t="shared" si="149"/>
        <v>#N/A</v>
      </c>
      <c r="NZ30" s="165" t="e">
        <f t="shared" ref="NZ30:ON45" si="159">IF(ISNONTEXT($O30),_xlfn.NORM.DIST(GG30,$K30,$O30,FALSE),NA())</f>
        <v>#N/A</v>
      </c>
      <c r="OA30" s="165" t="e">
        <f t="shared" si="159"/>
        <v>#N/A</v>
      </c>
      <c r="OB30" s="165" t="e">
        <f t="shared" si="159"/>
        <v>#N/A</v>
      </c>
      <c r="OC30" s="165" t="e">
        <f t="shared" si="159"/>
        <v>#N/A</v>
      </c>
      <c r="OD30" s="165" t="e">
        <f t="shared" si="159"/>
        <v>#N/A</v>
      </c>
      <c r="OE30" s="165" t="e">
        <f t="shared" si="159"/>
        <v>#N/A</v>
      </c>
      <c r="OF30" s="165" t="e">
        <f t="shared" si="159"/>
        <v>#N/A</v>
      </c>
      <c r="OG30" s="165" t="e">
        <f t="shared" si="159"/>
        <v>#N/A</v>
      </c>
      <c r="OH30" s="165" t="e">
        <f t="shared" si="159"/>
        <v>#N/A</v>
      </c>
      <c r="OI30" s="165" t="e">
        <f t="shared" si="159"/>
        <v>#N/A</v>
      </c>
      <c r="OJ30" s="165" t="e">
        <f t="shared" si="159"/>
        <v>#N/A</v>
      </c>
      <c r="OK30" s="165" t="e">
        <f t="shared" si="159"/>
        <v>#N/A</v>
      </c>
      <c r="OL30" s="165" t="e">
        <f t="shared" si="159"/>
        <v>#N/A</v>
      </c>
      <c r="OM30" s="165" t="e">
        <f t="shared" si="159"/>
        <v>#N/A</v>
      </c>
      <c r="ON30" s="165" t="e">
        <f t="shared" si="159"/>
        <v>#N/A</v>
      </c>
      <c r="OO30" s="165" t="e">
        <f t="shared" si="145"/>
        <v>#N/A</v>
      </c>
      <c r="OP30" s="165" t="e">
        <f t="shared" si="145"/>
        <v>#N/A</v>
      </c>
      <c r="OQ30" s="165" t="e">
        <f t="shared" si="145"/>
        <v>#N/A</v>
      </c>
      <c r="OR30" s="165" t="e">
        <f t="shared" si="145"/>
        <v>#N/A</v>
      </c>
      <c r="OS30" s="165" t="e">
        <f t="shared" si="145"/>
        <v>#N/A</v>
      </c>
      <c r="OT30" s="165" t="e">
        <f t="shared" si="145"/>
        <v>#N/A</v>
      </c>
      <c r="OU30" s="165" t="e">
        <f t="shared" si="145"/>
        <v>#N/A</v>
      </c>
      <c r="OV30" s="165" t="e">
        <f t="shared" si="145"/>
        <v>#N/A</v>
      </c>
      <c r="OW30" s="165" t="e">
        <f t="shared" si="145"/>
        <v>#N/A</v>
      </c>
      <c r="OX30" s="165" t="e">
        <f t="shared" si="145"/>
        <v>#N/A</v>
      </c>
      <c r="OY30" s="165" t="e">
        <f t="shared" si="145"/>
        <v>#N/A</v>
      </c>
      <c r="OZ30" s="165" t="e">
        <f t="shared" si="145"/>
        <v>#N/A</v>
      </c>
      <c r="PA30" s="165" t="e">
        <f t="shared" si="145"/>
        <v>#N/A</v>
      </c>
      <c r="PB30" s="165" t="e">
        <f t="shared" si="145"/>
        <v>#N/A</v>
      </c>
      <c r="PC30" s="165" t="e">
        <f t="shared" si="145"/>
        <v>#N/A</v>
      </c>
      <c r="PD30" s="165" t="e">
        <f t="shared" si="119"/>
        <v>#N/A</v>
      </c>
      <c r="PE30" s="165" t="e">
        <f t="shared" si="141"/>
        <v>#N/A</v>
      </c>
      <c r="PF30" s="165" t="e">
        <f t="shared" si="141"/>
        <v>#N/A</v>
      </c>
      <c r="PG30" s="165" t="e">
        <f t="shared" si="141"/>
        <v>#N/A</v>
      </c>
      <c r="PH30" s="165" t="e">
        <f t="shared" si="141"/>
        <v>#N/A</v>
      </c>
      <c r="PI30" s="165" t="e">
        <f t="shared" si="141"/>
        <v>#N/A</v>
      </c>
      <c r="PJ30" s="165" t="e">
        <f t="shared" si="141"/>
        <v>#N/A</v>
      </c>
      <c r="PK30" s="165" t="e">
        <f t="shared" si="141"/>
        <v>#N/A</v>
      </c>
      <c r="PL30" s="165" t="e">
        <f t="shared" si="141"/>
        <v>#N/A</v>
      </c>
    </row>
    <row r="31" spans="1:428" hidden="1" x14ac:dyDescent="0.45">
      <c r="A31" s="4">
        <v>28</v>
      </c>
      <c r="B31" s="105"/>
      <c r="C31" s="113"/>
      <c r="D31" s="118" t="str">
        <f t="shared" si="110"/>
        <v/>
      </c>
      <c r="E31" s="91"/>
      <c r="F31" s="118" t="str">
        <f t="shared" si="111"/>
        <v/>
      </c>
      <c r="G31" s="113"/>
      <c r="H31" s="106"/>
      <c r="I31" s="120" t="str">
        <f t="shared" si="0"/>
        <v/>
      </c>
      <c r="J31" s="120" t="str">
        <f t="shared" si="1"/>
        <v/>
      </c>
      <c r="K31" s="71" t="str">
        <f t="shared" si="112"/>
        <v/>
      </c>
      <c r="L31" s="23"/>
      <c r="M31" s="55"/>
      <c r="N31" s="298"/>
      <c r="O31" s="72" t="str">
        <f>IF(AND(D31&gt;0,E31&gt;0,F31&gt;0),IF(ISBLANK(N31),IF(ISBLANK(L31),"",(F31-D31)*VLOOKUP(L31,VLookups!$A$4:$B$13,2,FALSE)),N31),"")</f>
        <v/>
      </c>
      <c r="P31" s="73" t="str">
        <f t="shared" si="2"/>
        <v/>
      </c>
      <c r="Q31" s="91"/>
      <c r="R31" s="265" t="str">
        <f>IF(AND(Q31&gt;0,E31&gt;0,NOT(O31="")),ABS(VLOOKUP($Q$1,VLookups!$A$43:$B$44,2,FALSE)-_xlfn.NORM.DIST(Q31,K31,O31,TRUE)),"")</f>
        <v/>
      </c>
      <c r="S31" s="90" t="str">
        <f>IF(AND($D31&gt;0,$E31&gt;0,$F31&gt;0,NOT(ISBLANK($L31))),_xlfn.NORM.INV(ABS(VLOOKUP($Q$1,VLookups!$A$43:$B$44,2,FALSE)-S$3),$K31,$O31),"")</f>
        <v/>
      </c>
      <c r="T31" s="89" t="str">
        <f>IF(AND($D31&gt;0,$E31&gt;0,$F31&gt;0,NOT(ISBLANK($L31))),_xlfn.NORM.INV(ABS(VLOOKUP($Q$1,VLookups!$A$43:$B$44,2,FALSE)-T$3),$K31,$O31),"")</f>
        <v/>
      </c>
      <c r="U31" s="90" t="str">
        <f>IF(AND($D31&gt;0,$E31&gt;0,$F31&gt;0,NOT(ISBLANK($L31))),_xlfn.NORM.INV(ABS(VLOOKUP($Q$1,VLookups!$A$43:$B$44,2,FALSE)-U$3),$K31,$O31),"")</f>
        <v/>
      </c>
      <c r="V31" s="89" t="str">
        <f>IF(AND($D31&gt;0,$E31&gt;0,$F31&gt;0,NOT(ISBLANK($L31))),_xlfn.NORM.INV(ABS(VLOOKUP($Q$1,VLookups!$A$43:$B$44,2,FALSE)-V$3),$K31,$O31),"")</f>
        <v/>
      </c>
      <c r="W31" s="90" t="str">
        <f>IF(AND($D31&gt;0,$E31&gt;0,$F31&gt;0,NOT(ISBLANK($L31))),_xlfn.NORM.INV(ABS(VLOOKUP($Q$1,VLookups!$A$43:$B$44,2,FALSE)-W$3),$K31,$O31),"")</f>
        <v/>
      </c>
      <c r="X31" s="89" t="str">
        <f>IF(AND($D31&gt;0,$E31&gt;0,$F31&gt;0,NOT(ISBLANK($L31))),_xlfn.NORM.INV(ABS(VLOOKUP($Q$1,VLookups!$A$43:$B$44,2,FALSE)-X$3),$K31,$O31),"")</f>
        <v/>
      </c>
      <c r="Y31" s="5"/>
      <c r="Z31" s="164" t="str">
        <f t="shared" si="113"/>
        <v/>
      </c>
      <c r="AA31" s="47" t="str">
        <f t="shared" si="114"/>
        <v/>
      </c>
      <c r="AB31" s="47" t="str">
        <f t="shared" si="156"/>
        <v/>
      </c>
      <c r="AC31" s="47" t="str">
        <f t="shared" si="156"/>
        <v/>
      </c>
      <c r="AD31" s="47" t="str">
        <f t="shared" si="156"/>
        <v/>
      </c>
      <c r="AE31" s="47" t="str">
        <f t="shared" si="156"/>
        <v/>
      </c>
      <c r="AF31" s="47" t="str">
        <f t="shared" si="156"/>
        <v/>
      </c>
      <c r="AG31" s="47" t="str">
        <f t="shared" si="156"/>
        <v/>
      </c>
      <c r="AH31" s="47" t="str">
        <f t="shared" si="156"/>
        <v/>
      </c>
      <c r="AI31" s="47" t="str">
        <f t="shared" si="156"/>
        <v/>
      </c>
      <c r="AJ31" s="47" t="str">
        <f t="shared" si="156"/>
        <v/>
      </c>
      <c r="AK31" s="47" t="str">
        <f t="shared" si="156"/>
        <v/>
      </c>
      <c r="AL31" s="47" t="str">
        <f t="shared" si="156"/>
        <v/>
      </c>
      <c r="AM31" s="47" t="str">
        <f t="shared" si="156"/>
        <v/>
      </c>
      <c r="AN31" s="47" t="str">
        <f t="shared" si="156"/>
        <v/>
      </c>
      <c r="AO31" s="47" t="str">
        <f t="shared" si="156"/>
        <v/>
      </c>
      <c r="AP31" s="47" t="str">
        <f t="shared" si="156"/>
        <v/>
      </c>
      <c r="AQ31" s="47" t="str">
        <f t="shared" si="156"/>
        <v/>
      </c>
      <c r="AR31" s="47" t="str">
        <f t="shared" si="156"/>
        <v/>
      </c>
      <c r="AS31" s="47" t="str">
        <f t="shared" si="156"/>
        <v/>
      </c>
      <c r="AT31" s="47" t="str">
        <f t="shared" si="156"/>
        <v/>
      </c>
      <c r="AU31" s="47" t="str">
        <f t="shared" si="156"/>
        <v/>
      </c>
      <c r="AV31" s="47" t="str">
        <f t="shared" si="156"/>
        <v/>
      </c>
      <c r="AW31" s="47" t="str">
        <f t="shared" si="156"/>
        <v/>
      </c>
      <c r="AX31" s="47" t="str">
        <f t="shared" si="156"/>
        <v/>
      </c>
      <c r="AY31" s="47" t="str">
        <f t="shared" si="156"/>
        <v/>
      </c>
      <c r="AZ31" s="47" t="str">
        <f t="shared" si="156"/>
        <v/>
      </c>
      <c r="BA31" s="47" t="str">
        <f t="shared" si="156"/>
        <v/>
      </c>
      <c r="BB31" s="47" t="str">
        <f t="shared" si="156"/>
        <v/>
      </c>
      <c r="BC31" s="47" t="str">
        <f t="shared" si="156"/>
        <v/>
      </c>
      <c r="BD31" s="47" t="str">
        <f t="shared" si="156"/>
        <v/>
      </c>
      <c r="BE31" s="47" t="str">
        <f t="shared" si="156"/>
        <v/>
      </c>
      <c r="BF31" s="47" t="str">
        <f t="shared" si="156"/>
        <v/>
      </c>
      <c r="BG31" s="47" t="str">
        <f t="shared" si="156"/>
        <v/>
      </c>
      <c r="BH31" s="47" t="str">
        <f t="shared" si="156"/>
        <v/>
      </c>
      <c r="BI31" s="47" t="str">
        <f t="shared" si="156"/>
        <v/>
      </c>
      <c r="BJ31" s="47" t="str">
        <f t="shared" si="156"/>
        <v/>
      </c>
      <c r="BK31" s="47" t="str">
        <f t="shared" si="156"/>
        <v/>
      </c>
      <c r="BL31" s="47" t="str">
        <f t="shared" si="156"/>
        <v/>
      </c>
      <c r="BM31" s="47" t="str">
        <f t="shared" si="156"/>
        <v/>
      </c>
      <c r="BN31" s="47" t="str">
        <f t="shared" si="156"/>
        <v/>
      </c>
      <c r="BO31" s="47" t="str">
        <f t="shared" si="156"/>
        <v/>
      </c>
      <c r="BP31" s="47" t="str">
        <f t="shared" si="156"/>
        <v/>
      </c>
      <c r="BQ31" s="47" t="str">
        <f t="shared" si="156"/>
        <v/>
      </c>
      <c r="BR31" s="47" t="str">
        <f t="shared" si="156"/>
        <v/>
      </c>
      <c r="BS31" s="47" t="str">
        <f t="shared" si="156"/>
        <v/>
      </c>
      <c r="BT31" s="47" t="str">
        <f t="shared" si="156"/>
        <v/>
      </c>
      <c r="BU31" s="47" t="str">
        <f t="shared" si="156"/>
        <v/>
      </c>
      <c r="BV31" s="47" t="str">
        <f t="shared" si="156"/>
        <v/>
      </c>
      <c r="BW31" s="47" t="str">
        <f t="shared" si="156"/>
        <v/>
      </c>
      <c r="BX31" s="47" t="str">
        <f t="shared" si="156"/>
        <v/>
      </c>
      <c r="BY31" s="47" t="str">
        <f t="shared" si="156"/>
        <v/>
      </c>
      <c r="BZ31" s="47" t="str">
        <f t="shared" si="156"/>
        <v/>
      </c>
      <c r="CA31" s="47" t="str">
        <f t="shared" si="156"/>
        <v/>
      </c>
      <c r="CB31" s="47" t="str">
        <f t="shared" si="156"/>
        <v/>
      </c>
      <c r="CC31" s="47" t="str">
        <f t="shared" si="156"/>
        <v/>
      </c>
      <c r="CD31" s="47" t="str">
        <f t="shared" si="156"/>
        <v/>
      </c>
      <c r="CE31" s="47" t="str">
        <f t="shared" si="156"/>
        <v/>
      </c>
      <c r="CF31" s="47" t="str">
        <f t="shared" si="156"/>
        <v/>
      </c>
      <c r="CG31" s="47" t="str">
        <f t="shared" si="156"/>
        <v/>
      </c>
      <c r="CH31" s="47" t="str">
        <f t="shared" si="156"/>
        <v/>
      </c>
      <c r="CI31" s="47" t="str">
        <f t="shared" si="156"/>
        <v/>
      </c>
      <c r="CJ31" s="47" t="str">
        <f t="shared" si="156"/>
        <v/>
      </c>
      <c r="CK31" s="47" t="str">
        <f t="shared" si="156"/>
        <v/>
      </c>
      <c r="CL31" s="47" t="str">
        <f t="shared" si="156"/>
        <v/>
      </c>
      <c r="CM31" s="47" t="str">
        <f t="shared" si="156"/>
        <v/>
      </c>
      <c r="CN31" s="47" t="str">
        <f t="shared" si="152"/>
        <v/>
      </c>
      <c r="CO31" s="47" t="str">
        <f t="shared" si="152"/>
        <v/>
      </c>
      <c r="CP31" s="47" t="str">
        <f t="shared" si="152"/>
        <v/>
      </c>
      <c r="CQ31" s="47" t="str">
        <f t="shared" si="152"/>
        <v/>
      </c>
      <c r="CR31" s="47" t="str">
        <f t="shared" si="152"/>
        <v/>
      </c>
      <c r="CS31" s="47" t="str">
        <f t="shared" si="152"/>
        <v/>
      </c>
      <c r="CT31" s="47" t="str">
        <f t="shared" si="152"/>
        <v/>
      </c>
      <c r="CU31" s="47" t="str">
        <f t="shared" si="152"/>
        <v/>
      </c>
      <c r="CV31" s="47" t="str">
        <f t="shared" si="152"/>
        <v/>
      </c>
      <c r="CW31" s="47" t="str">
        <f t="shared" si="152"/>
        <v/>
      </c>
      <c r="CX31" s="47" t="str">
        <f t="shared" si="152"/>
        <v/>
      </c>
      <c r="CY31" s="47" t="str">
        <f t="shared" si="152"/>
        <v/>
      </c>
      <c r="CZ31" s="47" t="str">
        <f t="shared" si="152"/>
        <v/>
      </c>
      <c r="DA31" s="47" t="str">
        <f t="shared" si="152"/>
        <v/>
      </c>
      <c r="DB31" s="47" t="str">
        <f t="shared" si="152"/>
        <v/>
      </c>
      <c r="DC31" s="47" t="str">
        <f t="shared" si="152"/>
        <v/>
      </c>
      <c r="DD31" s="47" t="str">
        <f t="shared" si="152"/>
        <v/>
      </c>
      <c r="DE31" s="47" t="str">
        <f t="shared" si="152"/>
        <v/>
      </c>
      <c r="DF31" s="47" t="str">
        <f t="shared" si="152"/>
        <v/>
      </c>
      <c r="DG31" s="47" t="str">
        <f t="shared" si="152"/>
        <v/>
      </c>
      <c r="DH31" s="47" t="str">
        <f t="shared" si="152"/>
        <v/>
      </c>
      <c r="DI31" s="47" t="str">
        <f t="shared" si="152"/>
        <v/>
      </c>
      <c r="DJ31" s="47" t="str">
        <f t="shared" si="152"/>
        <v/>
      </c>
      <c r="DK31" s="47" t="str">
        <f t="shared" si="152"/>
        <v/>
      </c>
      <c r="DL31" s="47" t="str">
        <f t="shared" si="152"/>
        <v/>
      </c>
      <c r="DM31" s="47" t="str">
        <f t="shared" si="152"/>
        <v/>
      </c>
      <c r="DN31" s="47" t="str">
        <f t="shared" si="152"/>
        <v/>
      </c>
      <c r="DO31" s="47" t="str">
        <f t="shared" si="152"/>
        <v/>
      </c>
      <c r="DP31" s="47" t="str">
        <f t="shared" si="152"/>
        <v/>
      </c>
      <c r="DQ31" s="47" t="str">
        <f t="shared" si="152"/>
        <v/>
      </c>
      <c r="DR31" s="47" t="str">
        <f t="shared" si="152"/>
        <v/>
      </c>
      <c r="DS31" s="47" t="str">
        <f t="shared" si="152"/>
        <v/>
      </c>
      <c r="DT31" s="47" t="str">
        <f t="shared" si="152"/>
        <v/>
      </c>
      <c r="DU31" s="47" t="str">
        <f t="shared" si="152"/>
        <v/>
      </c>
      <c r="DV31" s="47" t="str">
        <f t="shared" si="152"/>
        <v/>
      </c>
      <c r="DW31" s="179" t="str">
        <f t="shared" si="115"/>
        <v/>
      </c>
      <c r="DX31" s="47" t="str">
        <f t="shared" si="5"/>
        <v/>
      </c>
      <c r="DY31" s="47" t="str">
        <f t="shared" si="6"/>
        <v/>
      </c>
      <c r="DZ31" s="47" t="str">
        <f t="shared" si="7"/>
        <v/>
      </c>
      <c r="EA31" s="47" t="str">
        <f t="shared" si="8"/>
        <v/>
      </c>
      <c r="EB31" s="47" t="str">
        <f t="shared" si="9"/>
        <v/>
      </c>
      <c r="EC31" s="47" t="str">
        <f t="shared" si="10"/>
        <v/>
      </c>
      <c r="ED31" s="47" t="str">
        <f t="shared" si="11"/>
        <v/>
      </c>
      <c r="EE31" s="47" t="str">
        <f t="shared" si="12"/>
        <v/>
      </c>
      <c r="EF31" s="47" t="str">
        <f t="shared" si="13"/>
        <v/>
      </c>
      <c r="EG31" s="47" t="str">
        <f t="shared" si="14"/>
        <v/>
      </c>
      <c r="EH31" s="47" t="str">
        <f t="shared" si="15"/>
        <v/>
      </c>
      <c r="EI31" s="47" t="str">
        <f t="shared" si="16"/>
        <v/>
      </c>
      <c r="EJ31" s="47" t="str">
        <f t="shared" si="17"/>
        <v/>
      </c>
      <c r="EK31" s="47" t="str">
        <f t="shared" si="18"/>
        <v/>
      </c>
      <c r="EL31" s="47" t="str">
        <f t="shared" si="19"/>
        <v/>
      </c>
      <c r="EM31" s="47" t="str">
        <f t="shared" si="20"/>
        <v/>
      </c>
      <c r="EN31" s="47" t="str">
        <f t="shared" si="21"/>
        <v/>
      </c>
      <c r="EO31" s="47" t="str">
        <f t="shared" si="22"/>
        <v/>
      </c>
      <c r="EP31" s="47" t="str">
        <f t="shared" si="23"/>
        <v/>
      </c>
      <c r="EQ31" s="47" t="str">
        <f t="shared" si="24"/>
        <v/>
      </c>
      <c r="ER31" s="47" t="str">
        <f t="shared" si="25"/>
        <v/>
      </c>
      <c r="ES31" s="47" t="str">
        <f t="shared" si="26"/>
        <v/>
      </c>
      <c r="ET31" s="47" t="str">
        <f t="shared" si="27"/>
        <v/>
      </c>
      <c r="EU31" s="47" t="str">
        <f t="shared" si="28"/>
        <v/>
      </c>
      <c r="EV31" s="47" t="str">
        <f t="shared" si="29"/>
        <v/>
      </c>
      <c r="EW31" s="47" t="str">
        <f t="shared" si="30"/>
        <v/>
      </c>
      <c r="EX31" s="47" t="str">
        <f t="shared" si="31"/>
        <v/>
      </c>
      <c r="EY31" s="47" t="str">
        <f t="shared" si="32"/>
        <v/>
      </c>
      <c r="EZ31" s="47" t="str">
        <f t="shared" si="33"/>
        <v/>
      </c>
      <c r="FA31" s="47" t="str">
        <f t="shared" si="34"/>
        <v/>
      </c>
      <c r="FB31" s="47" t="str">
        <f t="shared" si="35"/>
        <v/>
      </c>
      <c r="FC31" s="47" t="str">
        <f t="shared" si="36"/>
        <v/>
      </c>
      <c r="FD31" s="47" t="str">
        <f t="shared" si="37"/>
        <v/>
      </c>
      <c r="FE31" s="47" t="str">
        <f t="shared" si="38"/>
        <v/>
      </c>
      <c r="FF31" s="47" t="str">
        <f t="shared" si="39"/>
        <v/>
      </c>
      <c r="FG31" s="47" t="str">
        <f t="shared" si="40"/>
        <v/>
      </c>
      <c r="FH31" s="47" t="str">
        <f t="shared" si="41"/>
        <v/>
      </c>
      <c r="FI31" s="47" t="str">
        <f t="shared" si="42"/>
        <v/>
      </c>
      <c r="FJ31" s="47" t="str">
        <f t="shared" si="43"/>
        <v/>
      </c>
      <c r="FK31" s="47" t="str">
        <f t="shared" si="44"/>
        <v/>
      </c>
      <c r="FL31" s="47" t="str">
        <f t="shared" si="45"/>
        <v/>
      </c>
      <c r="FM31" s="47" t="str">
        <f t="shared" si="46"/>
        <v/>
      </c>
      <c r="FN31" s="47" t="str">
        <f t="shared" si="47"/>
        <v/>
      </c>
      <c r="FO31" s="47" t="str">
        <f t="shared" si="48"/>
        <v/>
      </c>
      <c r="FP31" s="47" t="str">
        <f t="shared" si="49"/>
        <v/>
      </c>
      <c r="FQ31" s="47" t="str">
        <f t="shared" si="50"/>
        <v/>
      </c>
      <c r="FR31" s="47" t="str">
        <f t="shared" si="51"/>
        <v/>
      </c>
      <c r="FS31" s="47" t="str">
        <f t="shared" si="52"/>
        <v/>
      </c>
      <c r="FT31" s="47" t="str">
        <f t="shared" si="53"/>
        <v/>
      </c>
      <c r="FU31" s="47" t="str">
        <f t="shared" si="54"/>
        <v/>
      </c>
      <c r="FV31" s="47" t="str">
        <f t="shared" si="55"/>
        <v/>
      </c>
      <c r="FW31" s="47" t="str">
        <f t="shared" si="56"/>
        <v/>
      </c>
      <c r="FX31" s="47" t="str">
        <f t="shared" si="57"/>
        <v/>
      </c>
      <c r="FY31" s="47" t="str">
        <f t="shared" si="58"/>
        <v/>
      </c>
      <c r="FZ31" s="47" t="str">
        <f t="shared" si="59"/>
        <v/>
      </c>
      <c r="GA31" s="47" t="str">
        <f t="shared" si="60"/>
        <v/>
      </c>
      <c r="GB31" s="47" t="str">
        <f t="shared" si="61"/>
        <v/>
      </c>
      <c r="GC31" s="47" t="str">
        <f t="shared" si="62"/>
        <v/>
      </c>
      <c r="GD31" s="47" t="str">
        <f t="shared" si="63"/>
        <v/>
      </c>
      <c r="GE31" s="47" t="str">
        <f t="shared" si="64"/>
        <v/>
      </c>
      <c r="GF31" s="47" t="str">
        <f t="shared" si="65"/>
        <v/>
      </c>
      <c r="GG31" s="47" t="str">
        <f t="shared" si="66"/>
        <v/>
      </c>
      <c r="GH31" s="47" t="str">
        <f t="shared" si="67"/>
        <v/>
      </c>
      <c r="GI31" s="47" t="str">
        <f t="shared" si="68"/>
        <v/>
      </c>
      <c r="GJ31" s="47" t="str">
        <f t="shared" si="69"/>
        <v/>
      </c>
      <c r="GK31" s="47" t="str">
        <f t="shared" si="70"/>
        <v/>
      </c>
      <c r="GL31" s="47" t="str">
        <f t="shared" si="71"/>
        <v/>
      </c>
      <c r="GM31" s="47" t="str">
        <f t="shared" si="72"/>
        <v/>
      </c>
      <c r="GN31" s="47" t="str">
        <f t="shared" si="73"/>
        <v/>
      </c>
      <c r="GO31" s="47" t="str">
        <f t="shared" si="74"/>
        <v/>
      </c>
      <c r="GP31" s="47" t="str">
        <f t="shared" si="75"/>
        <v/>
      </c>
      <c r="GQ31" s="47" t="str">
        <f t="shared" si="76"/>
        <v/>
      </c>
      <c r="GR31" s="47" t="str">
        <f t="shared" si="77"/>
        <v/>
      </c>
      <c r="GS31" s="47" t="str">
        <f t="shared" si="78"/>
        <v/>
      </c>
      <c r="GT31" s="47" t="str">
        <f t="shared" si="79"/>
        <v/>
      </c>
      <c r="GU31" s="47" t="str">
        <f t="shared" si="80"/>
        <v/>
      </c>
      <c r="GV31" s="47" t="str">
        <f t="shared" si="81"/>
        <v/>
      </c>
      <c r="GW31" s="47" t="str">
        <f t="shared" si="82"/>
        <v/>
      </c>
      <c r="GX31" s="47" t="str">
        <f t="shared" si="83"/>
        <v/>
      </c>
      <c r="GY31" s="47" t="str">
        <f t="shared" si="84"/>
        <v/>
      </c>
      <c r="GZ31" s="47" t="str">
        <f t="shared" si="85"/>
        <v/>
      </c>
      <c r="HA31" s="47" t="str">
        <f t="shared" si="86"/>
        <v/>
      </c>
      <c r="HB31" s="47" t="str">
        <f t="shared" si="87"/>
        <v/>
      </c>
      <c r="HC31" s="47" t="str">
        <f t="shared" si="88"/>
        <v/>
      </c>
      <c r="HD31" s="47" t="str">
        <f t="shared" si="89"/>
        <v/>
      </c>
      <c r="HE31" s="47" t="str">
        <f t="shared" si="90"/>
        <v/>
      </c>
      <c r="HF31" s="47" t="str">
        <f t="shared" si="91"/>
        <v/>
      </c>
      <c r="HG31" s="47" t="str">
        <f t="shared" si="92"/>
        <v/>
      </c>
      <c r="HH31" s="47" t="str">
        <f t="shared" si="93"/>
        <v/>
      </c>
      <c r="HI31" s="47" t="str">
        <f t="shared" si="94"/>
        <v/>
      </c>
      <c r="HJ31" s="47" t="str">
        <f t="shared" si="95"/>
        <v/>
      </c>
      <c r="HK31" s="47" t="str">
        <f t="shared" si="96"/>
        <v/>
      </c>
      <c r="HL31" s="47" t="str">
        <f t="shared" si="97"/>
        <v/>
      </c>
      <c r="HM31" s="47" t="str">
        <f t="shared" si="98"/>
        <v/>
      </c>
      <c r="HN31" s="47" t="str">
        <f t="shared" si="99"/>
        <v/>
      </c>
      <c r="HO31" s="47" t="str">
        <f t="shared" si="100"/>
        <v/>
      </c>
      <c r="HP31" s="47" t="str">
        <f t="shared" si="101"/>
        <v/>
      </c>
      <c r="HQ31" s="47" t="str">
        <f t="shared" si="102"/>
        <v/>
      </c>
      <c r="HR31" s="47" t="str">
        <f t="shared" si="103"/>
        <v/>
      </c>
      <c r="HS31" s="47" t="str">
        <f t="shared" si="104"/>
        <v/>
      </c>
      <c r="HT31" s="165" t="e">
        <f t="shared" si="105"/>
        <v>#N/A</v>
      </c>
      <c r="HU31" s="165" t="e">
        <f t="shared" si="153"/>
        <v>#N/A</v>
      </c>
      <c r="HV31" s="165" t="e">
        <f t="shared" si="153"/>
        <v>#N/A</v>
      </c>
      <c r="HW31" s="165" t="e">
        <f t="shared" si="153"/>
        <v>#N/A</v>
      </c>
      <c r="HX31" s="165" t="e">
        <f t="shared" si="137"/>
        <v>#N/A</v>
      </c>
      <c r="HY31" s="165" t="e">
        <f t="shared" si="137"/>
        <v>#N/A</v>
      </c>
      <c r="HZ31" s="165" t="e">
        <f t="shared" si="137"/>
        <v>#N/A</v>
      </c>
      <c r="IA31" s="165" t="e">
        <f t="shared" si="137"/>
        <v>#N/A</v>
      </c>
      <c r="IB31" s="165" t="e">
        <f t="shared" si="137"/>
        <v>#N/A</v>
      </c>
      <c r="IC31" s="165" t="e">
        <f t="shared" si="137"/>
        <v>#N/A</v>
      </c>
      <c r="ID31" s="165" t="e">
        <f t="shared" si="137"/>
        <v>#N/A</v>
      </c>
      <c r="IE31" s="165" t="e">
        <f t="shared" si="137"/>
        <v>#N/A</v>
      </c>
      <c r="IF31" s="165" t="e">
        <f t="shared" si="137"/>
        <v>#N/A</v>
      </c>
      <c r="IG31" s="165" t="e">
        <f t="shared" si="137"/>
        <v>#N/A</v>
      </c>
      <c r="IH31" s="165" t="e">
        <f t="shared" si="137"/>
        <v>#N/A</v>
      </c>
      <c r="II31" s="165" t="e">
        <f t="shared" si="137"/>
        <v>#N/A</v>
      </c>
      <c r="IJ31" s="165" t="e">
        <f t="shared" si="137"/>
        <v>#N/A</v>
      </c>
      <c r="IK31" s="165" t="e">
        <f t="shared" si="137"/>
        <v>#N/A</v>
      </c>
      <c r="IL31" s="165" t="e">
        <f t="shared" si="137"/>
        <v>#N/A</v>
      </c>
      <c r="IM31" s="165" t="e">
        <f t="shared" ref="IM31:JA46" si="160">IF(ISNONTEXT($O31),_xlfn.NORM.DIST(AT31,$K31,$O31,FALSE),NA())</f>
        <v>#N/A</v>
      </c>
      <c r="IN31" s="165" t="e">
        <f t="shared" si="160"/>
        <v>#N/A</v>
      </c>
      <c r="IO31" s="165" t="e">
        <f t="shared" si="160"/>
        <v>#N/A</v>
      </c>
      <c r="IP31" s="165" t="e">
        <f t="shared" si="160"/>
        <v>#N/A</v>
      </c>
      <c r="IQ31" s="165" t="e">
        <f t="shared" si="160"/>
        <v>#N/A</v>
      </c>
      <c r="IR31" s="165" t="e">
        <f t="shared" si="160"/>
        <v>#N/A</v>
      </c>
      <c r="IS31" s="165" t="e">
        <f t="shared" si="160"/>
        <v>#N/A</v>
      </c>
      <c r="IT31" s="165" t="e">
        <f t="shared" si="160"/>
        <v>#N/A</v>
      </c>
      <c r="IU31" s="165" t="e">
        <f t="shared" si="160"/>
        <v>#N/A</v>
      </c>
      <c r="IV31" s="165" t="e">
        <f t="shared" si="160"/>
        <v>#N/A</v>
      </c>
      <c r="IW31" s="165" t="e">
        <f t="shared" si="160"/>
        <v>#N/A</v>
      </c>
      <c r="IX31" s="165" t="e">
        <f t="shared" si="160"/>
        <v>#N/A</v>
      </c>
      <c r="IY31" s="165" t="e">
        <f t="shared" si="160"/>
        <v>#N/A</v>
      </c>
      <c r="IZ31" s="165" t="e">
        <f t="shared" si="160"/>
        <v>#N/A</v>
      </c>
      <c r="JA31" s="165" t="e">
        <f t="shared" si="160"/>
        <v>#N/A</v>
      </c>
      <c r="JB31" s="165" t="e">
        <f t="shared" si="157"/>
        <v>#N/A</v>
      </c>
      <c r="JC31" s="165" t="e">
        <f t="shared" si="157"/>
        <v>#N/A</v>
      </c>
      <c r="JD31" s="165" t="e">
        <f t="shared" si="157"/>
        <v>#N/A</v>
      </c>
      <c r="JE31" s="165" t="e">
        <f t="shared" si="157"/>
        <v>#N/A</v>
      </c>
      <c r="JF31" s="165" t="e">
        <f t="shared" si="157"/>
        <v>#N/A</v>
      </c>
      <c r="JG31" s="165" t="e">
        <f t="shared" si="157"/>
        <v>#N/A</v>
      </c>
      <c r="JH31" s="165" t="e">
        <f t="shared" si="157"/>
        <v>#N/A</v>
      </c>
      <c r="JI31" s="165" t="e">
        <f t="shared" si="157"/>
        <v>#N/A</v>
      </c>
      <c r="JJ31" s="165" t="e">
        <f t="shared" si="157"/>
        <v>#N/A</v>
      </c>
      <c r="JK31" s="165" t="e">
        <f t="shared" si="157"/>
        <v>#N/A</v>
      </c>
      <c r="JL31" s="165" t="e">
        <f t="shared" si="157"/>
        <v>#N/A</v>
      </c>
      <c r="JM31" s="165" t="e">
        <f t="shared" si="157"/>
        <v>#N/A</v>
      </c>
      <c r="JN31" s="165" t="e">
        <f t="shared" si="157"/>
        <v>#N/A</v>
      </c>
      <c r="JO31" s="165" t="e">
        <f t="shared" si="157"/>
        <v>#N/A</v>
      </c>
      <c r="JP31" s="165" t="e">
        <f t="shared" si="157"/>
        <v>#N/A</v>
      </c>
      <c r="JQ31" s="165" t="e">
        <f t="shared" si="143"/>
        <v>#N/A</v>
      </c>
      <c r="JR31" s="165" t="e">
        <f t="shared" si="143"/>
        <v>#N/A</v>
      </c>
      <c r="JS31" s="165" t="e">
        <f t="shared" si="143"/>
        <v>#N/A</v>
      </c>
      <c r="JT31" s="165" t="e">
        <f t="shared" si="143"/>
        <v>#N/A</v>
      </c>
      <c r="JU31" s="165" t="e">
        <f t="shared" si="143"/>
        <v>#N/A</v>
      </c>
      <c r="JV31" s="165" t="e">
        <f t="shared" si="143"/>
        <v>#N/A</v>
      </c>
      <c r="JW31" s="165" t="e">
        <f t="shared" si="143"/>
        <v>#N/A</v>
      </c>
      <c r="JX31" s="165" t="e">
        <f t="shared" si="143"/>
        <v>#N/A</v>
      </c>
      <c r="JY31" s="165" t="e">
        <f t="shared" si="143"/>
        <v>#N/A</v>
      </c>
      <c r="JZ31" s="165" t="e">
        <f t="shared" si="143"/>
        <v>#N/A</v>
      </c>
      <c r="KA31" s="165" t="e">
        <f t="shared" si="143"/>
        <v>#N/A</v>
      </c>
      <c r="KB31" s="165" t="e">
        <f t="shared" si="143"/>
        <v>#N/A</v>
      </c>
      <c r="KC31" s="165" t="e">
        <f t="shared" si="143"/>
        <v>#N/A</v>
      </c>
      <c r="KD31" s="165" t="e">
        <f t="shared" si="143"/>
        <v>#N/A</v>
      </c>
      <c r="KE31" s="165" t="e">
        <f t="shared" si="143"/>
        <v>#N/A</v>
      </c>
      <c r="KF31" s="165" t="e">
        <f t="shared" si="117"/>
        <v>#N/A</v>
      </c>
      <c r="KG31" s="165" t="e">
        <f t="shared" si="154"/>
        <v>#N/A</v>
      </c>
      <c r="KH31" s="165" t="e">
        <f t="shared" si="154"/>
        <v>#N/A</v>
      </c>
      <c r="KI31" s="165" t="e">
        <f t="shared" si="154"/>
        <v>#N/A</v>
      </c>
      <c r="KJ31" s="165" t="e">
        <f t="shared" si="138"/>
        <v>#N/A</v>
      </c>
      <c r="KK31" s="165" t="e">
        <f t="shared" si="138"/>
        <v>#N/A</v>
      </c>
      <c r="KL31" s="165" t="e">
        <f t="shared" si="138"/>
        <v>#N/A</v>
      </c>
      <c r="KM31" s="165" t="e">
        <f t="shared" si="138"/>
        <v>#N/A</v>
      </c>
      <c r="KN31" s="165" t="e">
        <f t="shared" si="138"/>
        <v>#N/A</v>
      </c>
      <c r="KO31" s="165" t="e">
        <f t="shared" si="138"/>
        <v>#N/A</v>
      </c>
      <c r="KP31" s="165" t="e">
        <f t="shared" si="138"/>
        <v>#N/A</v>
      </c>
      <c r="KQ31" s="165" t="e">
        <f t="shared" si="138"/>
        <v>#N/A</v>
      </c>
      <c r="KR31" s="165" t="e">
        <f t="shared" si="138"/>
        <v>#N/A</v>
      </c>
      <c r="KS31" s="165" t="e">
        <f t="shared" si="138"/>
        <v>#N/A</v>
      </c>
      <c r="KT31" s="165" t="e">
        <f t="shared" si="138"/>
        <v>#N/A</v>
      </c>
      <c r="KU31" s="165" t="e">
        <f t="shared" si="138"/>
        <v>#N/A</v>
      </c>
      <c r="KV31" s="165" t="e">
        <f t="shared" si="138"/>
        <v>#N/A</v>
      </c>
      <c r="KW31" s="165" t="e">
        <f t="shared" si="138"/>
        <v>#N/A</v>
      </c>
      <c r="KX31" s="165" t="e">
        <f t="shared" si="138"/>
        <v>#N/A</v>
      </c>
      <c r="KY31" s="165" t="e">
        <f t="shared" ref="KY31:LM46" si="161">IF(ISNONTEXT($O31),_xlfn.NORM.DIST(DF31,$K31,$O31,FALSE),NA())</f>
        <v>#N/A</v>
      </c>
      <c r="KZ31" s="165" t="e">
        <f t="shared" si="161"/>
        <v>#N/A</v>
      </c>
      <c r="LA31" s="165" t="e">
        <f t="shared" si="161"/>
        <v>#N/A</v>
      </c>
      <c r="LB31" s="165" t="e">
        <f t="shared" si="161"/>
        <v>#N/A</v>
      </c>
      <c r="LC31" s="165" t="e">
        <f t="shared" si="161"/>
        <v>#N/A</v>
      </c>
      <c r="LD31" s="165" t="e">
        <f t="shared" si="161"/>
        <v>#N/A</v>
      </c>
      <c r="LE31" s="165" t="e">
        <f t="shared" si="161"/>
        <v>#N/A</v>
      </c>
      <c r="LF31" s="165" t="e">
        <f t="shared" si="161"/>
        <v>#N/A</v>
      </c>
      <c r="LG31" s="165" t="e">
        <f t="shared" si="161"/>
        <v>#N/A</v>
      </c>
      <c r="LH31" s="165" t="e">
        <f t="shared" si="161"/>
        <v>#N/A</v>
      </c>
      <c r="LI31" s="165" t="e">
        <f t="shared" si="161"/>
        <v>#N/A</v>
      </c>
      <c r="LJ31" s="165" t="e">
        <f t="shared" si="161"/>
        <v>#N/A</v>
      </c>
      <c r="LK31" s="165" t="e">
        <f t="shared" si="161"/>
        <v>#N/A</v>
      </c>
      <c r="LL31" s="165" t="e">
        <f t="shared" si="161"/>
        <v>#N/A</v>
      </c>
      <c r="LM31" s="165" t="e">
        <f t="shared" si="161"/>
        <v>#N/A</v>
      </c>
      <c r="LN31" s="165" t="e">
        <f t="shared" si="158"/>
        <v>#N/A</v>
      </c>
      <c r="LO31" s="165" t="e">
        <f t="shared" si="158"/>
        <v>#N/A</v>
      </c>
      <c r="LP31" s="165" t="e">
        <f t="shared" si="158"/>
        <v>#N/A</v>
      </c>
      <c r="LQ31" s="165" t="e">
        <f t="shared" si="158"/>
        <v>#N/A</v>
      </c>
      <c r="LR31" s="165" t="e">
        <f t="shared" si="158"/>
        <v>#N/A</v>
      </c>
      <c r="LS31" s="165" t="e">
        <f t="shared" si="158"/>
        <v>#N/A</v>
      </c>
      <c r="LT31" s="165" t="e">
        <f t="shared" si="158"/>
        <v>#N/A</v>
      </c>
      <c r="LU31" s="165" t="e">
        <f t="shared" si="158"/>
        <v>#N/A</v>
      </c>
      <c r="LV31" s="165" t="e">
        <f t="shared" si="158"/>
        <v>#N/A</v>
      </c>
      <c r="LW31" s="165" t="e">
        <f t="shared" si="158"/>
        <v>#N/A</v>
      </c>
      <c r="LX31" s="165" t="e">
        <f t="shared" si="158"/>
        <v>#N/A</v>
      </c>
      <c r="LY31" s="165" t="e">
        <f t="shared" si="158"/>
        <v>#N/A</v>
      </c>
      <c r="LZ31" s="165" t="e">
        <f t="shared" si="158"/>
        <v>#N/A</v>
      </c>
      <c r="MA31" s="165" t="e">
        <f t="shared" si="158"/>
        <v>#N/A</v>
      </c>
      <c r="MB31" s="165" t="e">
        <f t="shared" si="158"/>
        <v>#N/A</v>
      </c>
      <c r="MC31" s="165" t="e">
        <f t="shared" si="144"/>
        <v>#N/A</v>
      </c>
      <c r="MD31" s="165" t="e">
        <f t="shared" si="144"/>
        <v>#N/A</v>
      </c>
      <c r="ME31" s="165" t="e">
        <f t="shared" si="144"/>
        <v>#N/A</v>
      </c>
      <c r="MF31" s="165" t="e">
        <f t="shared" si="144"/>
        <v>#N/A</v>
      </c>
      <c r="MG31" s="165" t="e">
        <f t="shared" si="144"/>
        <v>#N/A</v>
      </c>
      <c r="MH31" s="165" t="e">
        <f t="shared" si="144"/>
        <v>#N/A</v>
      </c>
      <c r="MI31" s="165" t="e">
        <f t="shared" si="144"/>
        <v>#N/A</v>
      </c>
      <c r="MJ31" s="165" t="e">
        <f t="shared" si="144"/>
        <v>#N/A</v>
      </c>
      <c r="MK31" s="165" t="e">
        <f t="shared" si="144"/>
        <v>#N/A</v>
      </c>
      <c r="ML31" s="165" t="e">
        <f t="shared" si="144"/>
        <v>#N/A</v>
      </c>
      <c r="MM31" s="165" t="e">
        <f t="shared" si="144"/>
        <v>#N/A</v>
      </c>
      <c r="MN31" s="165" t="e">
        <f t="shared" si="144"/>
        <v>#N/A</v>
      </c>
      <c r="MO31" s="165" t="e">
        <f t="shared" si="144"/>
        <v>#N/A</v>
      </c>
      <c r="MP31" s="165" t="e">
        <f t="shared" si="144"/>
        <v>#N/A</v>
      </c>
      <c r="MQ31" s="165" t="e">
        <f t="shared" si="144"/>
        <v>#N/A</v>
      </c>
      <c r="MR31" s="165" t="e">
        <f t="shared" si="118"/>
        <v>#N/A</v>
      </c>
      <c r="MS31" s="165" t="e">
        <f t="shared" si="155"/>
        <v>#N/A</v>
      </c>
      <c r="MT31" s="165" t="e">
        <f t="shared" si="155"/>
        <v>#N/A</v>
      </c>
      <c r="MU31" s="165" t="e">
        <f t="shared" si="155"/>
        <v>#N/A</v>
      </c>
      <c r="MV31" s="165" t="e">
        <f t="shared" si="139"/>
        <v>#N/A</v>
      </c>
      <c r="MW31" s="165" t="e">
        <f t="shared" si="139"/>
        <v>#N/A</v>
      </c>
      <c r="MX31" s="165" t="e">
        <f t="shared" si="139"/>
        <v>#N/A</v>
      </c>
      <c r="MY31" s="165" t="e">
        <f t="shared" si="139"/>
        <v>#N/A</v>
      </c>
      <c r="MZ31" s="165" t="e">
        <f t="shared" si="139"/>
        <v>#N/A</v>
      </c>
      <c r="NA31" s="165" t="e">
        <f t="shared" si="139"/>
        <v>#N/A</v>
      </c>
      <c r="NB31" s="165" t="e">
        <f t="shared" si="139"/>
        <v>#N/A</v>
      </c>
      <c r="NC31" s="165" t="e">
        <f t="shared" si="139"/>
        <v>#N/A</v>
      </c>
      <c r="ND31" s="165" t="e">
        <f t="shared" si="139"/>
        <v>#N/A</v>
      </c>
      <c r="NE31" s="165" t="e">
        <f t="shared" si="139"/>
        <v>#N/A</v>
      </c>
      <c r="NF31" s="165" t="e">
        <f t="shared" si="139"/>
        <v>#N/A</v>
      </c>
      <c r="NG31" s="165" t="e">
        <f t="shared" si="139"/>
        <v>#N/A</v>
      </c>
      <c r="NH31" s="165" t="e">
        <f t="shared" si="139"/>
        <v>#N/A</v>
      </c>
      <c r="NI31" s="165" t="e">
        <f t="shared" si="139"/>
        <v>#N/A</v>
      </c>
      <c r="NJ31" s="165" t="e">
        <f t="shared" si="139"/>
        <v>#N/A</v>
      </c>
      <c r="NK31" s="165" t="e">
        <f t="shared" ref="NK31:NY46" si="162">IF(ISNONTEXT($O31),_xlfn.NORM.DIST(FR31,$K31,$O31,FALSE),NA())</f>
        <v>#N/A</v>
      </c>
      <c r="NL31" s="165" t="e">
        <f t="shared" si="162"/>
        <v>#N/A</v>
      </c>
      <c r="NM31" s="165" t="e">
        <f t="shared" si="162"/>
        <v>#N/A</v>
      </c>
      <c r="NN31" s="165" t="e">
        <f t="shared" si="162"/>
        <v>#N/A</v>
      </c>
      <c r="NO31" s="165" t="e">
        <f t="shared" si="162"/>
        <v>#N/A</v>
      </c>
      <c r="NP31" s="165" t="e">
        <f t="shared" si="162"/>
        <v>#N/A</v>
      </c>
      <c r="NQ31" s="165" t="e">
        <f t="shared" si="162"/>
        <v>#N/A</v>
      </c>
      <c r="NR31" s="165" t="e">
        <f t="shared" si="162"/>
        <v>#N/A</v>
      </c>
      <c r="NS31" s="165" t="e">
        <f t="shared" si="162"/>
        <v>#N/A</v>
      </c>
      <c r="NT31" s="165" t="e">
        <f t="shared" si="162"/>
        <v>#N/A</v>
      </c>
      <c r="NU31" s="165" t="e">
        <f t="shared" si="162"/>
        <v>#N/A</v>
      </c>
      <c r="NV31" s="165" t="e">
        <f t="shared" si="162"/>
        <v>#N/A</v>
      </c>
      <c r="NW31" s="165" t="e">
        <f t="shared" si="162"/>
        <v>#N/A</v>
      </c>
      <c r="NX31" s="165" t="e">
        <f t="shared" si="162"/>
        <v>#N/A</v>
      </c>
      <c r="NY31" s="165" t="e">
        <f t="shared" si="162"/>
        <v>#N/A</v>
      </c>
      <c r="NZ31" s="165" t="e">
        <f t="shared" si="159"/>
        <v>#N/A</v>
      </c>
      <c r="OA31" s="165" t="e">
        <f t="shared" si="159"/>
        <v>#N/A</v>
      </c>
      <c r="OB31" s="165" t="e">
        <f t="shared" si="159"/>
        <v>#N/A</v>
      </c>
      <c r="OC31" s="165" t="e">
        <f t="shared" si="159"/>
        <v>#N/A</v>
      </c>
      <c r="OD31" s="165" t="e">
        <f t="shared" si="159"/>
        <v>#N/A</v>
      </c>
      <c r="OE31" s="165" t="e">
        <f t="shared" si="159"/>
        <v>#N/A</v>
      </c>
      <c r="OF31" s="165" t="e">
        <f t="shared" si="159"/>
        <v>#N/A</v>
      </c>
      <c r="OG31" s="165" t="e">
        <f t="shared" si="159"/>
        <v>#N/A</v>
      </c>
      <c r="OH31" s="165" t="e">
        <f t="shared" si="159"/>
        <v>#N/A</v>
      </c>
      <c r="OI31" s="165" t="e">
        <f t="shared" si="159"/>
        <v>#N/A</v>
      </c>
      <c r="OJ31" s="165" t="e">
        <f t="shared" si="159"/>
        <v>#N/A</v>
      </c>
      <c r="OK31" s="165" t="e">
        <f t="shared" si="159"/>
        <v>#N/A</v>
      </c>
      <c r="OL31" s="165" t="e">
        <f t="shared" si="159"/>
        <v>#N/A</v>
      </c>
      <c r="OM31" s="165" t="e">
        <f t="shared" si="159"/>
        <v>#N/A</v>
      </c>
      <c r="ON31" s="165" t="e">
        <f t="shared" si="159"/>
        <v>#N/A</v>
      </c>
      <c r="OO31" s="165" t="e">
        <f t="shared" si="145"/>
        <v>#N/A</v>
      </c>
      <c r="OP31" s="165" t="e">
        <f t="shared" si="145"/>
        <v>#N/A</v>
      </c>
      <c r="OQ31" s="165" t="e">
        <f t="shared" si="145"/>
        <v>#N/A</v>
      </c>
      <c r="OR31" s="165" t="e">
        <f t="shared" si="145"/>
        <v>#N/A</v>
      </c>
      <c r="OS31" s="165" t="e">
        <f t="shared" si="145"/>
        <v>#N/A</v>
      </c>
      <c r="OT31" s="165" t="e">
        <f t="shared" si="145"/>
        <v>#N/A</v>
      </c>
      <c r="OU31" s="165" t="e">
        <f t="shared" si="145"/>
        <v>#N/A</v>
      </c>
      <c r="OV31" s="165" t="e">
        <f t="shared" si="145"/>
        <v>#N/A</v>
      </c>
      <c r="OW31" s="165" t="e">
        <f t="shared" si="145"/>
        <v>#N/A</v>
      </c>
      <c r="OX31" s="165" t="e">
        <f t="shared" si="145"/>
        <v>#N/A</v>
      </c>
      <c r="OY31" s="165" t="e">
        <f t="shared" si="145"/>
        <v>#N/A</v>
      </c>
      <c r="OZ31" s="165" t="e">
        <f t="shared" si="145"/>
        <v>#N/A</v>
      </c>
      <c r="PA31" s="165" t="e">
        <f t="shared" si="145"/>
        <v>#N/A</v>
      </c>
      <c r="PB31" s="165" t="e">
        <f t="shared" si="145"/>
        <v>#N/A</v>
      </c>
      <c r="PC31" s="165" t="e">
        <f t="shared" si="145"/>
        <v>#N/A</v>
      </c>
      <c r="PD31" s="165" t="e">
        <f t="shared" si="119"/>
        <v>#N/A</v>
      </c>
      <c r="PE31" s="165" t="e">
        <f t="shared" si="141"/>
        <v>#N/A</v>
      </c>
      <c r="PF31" s="165" t="e">
        <f t="shared" si="141"/>
        <v>#N/A</v>
      </c>
      <c r="PG31" s="165" t="e">
        <f t="shared" si="141"/>
        <v>#N/A</v>
      </c>
      <c r="PH31" s="165" t="e">
        <f t="shared" si="141"/>
        <v>#N/A</v>
      </c>
      <c r="PI31" s="165" t="e">
        <f t="shared" si="141"/>
        <v>#N/A</v>
      </c>
      <c r="PJ31" s="165" t="e">
        <f t="shared" si="141"/>
        <v>#N/A</v>
      </c>
      <c r="PK31" s="165" t="e">
        <f t="shared" si="141"/>
        <v>#N/A</v>
      </c>
      <c r="PL31" s="165" t="e">
        <f t="shared" si="141"/>
        <v>#N/A</v>
      </c>
    </row>
    <row r="32" spans="1:428" hidden="1" x14ac:dyDescent="0.45">
      <c r="A32" s="4">
        <v>29</v>
      </c>
      <c r="B32" s="105"/>
      <c r="C32" s="113"/>
      <c r="D32" s="118" t="str">
        <f t="shared" si="110"/>
        <v/>
      </c>
      <c r="E32" s="91"/>
      <c r="F32" s="118" t="str">
        <f t="shared" si="111"/>
        <v/>
      </c>
      <c r="G32" s="113"/>
      <c r="H32" s="106"/>
      <c r="I32" s="120" t="str">
        <f t="shared" si="0"/>
        <v/>
      </c>
      <c r="J32" s="120" t="str">
        <f t="shared" si="1"/>
        <v/>
      </c>
      <c r="K32" s="71" t="str">
        <f t="shared" si="112"/>
        <v/>
      </c>
      <c r="L32" s="23"/>
      <c r="M32" s="55"/>
      <c r="N32" s="298"/>
      <c r="O32" s="72" t="str">
        <f>IF(AND(D32&gt;0,E32&gt;0,F32&gt;0),IF(ISBLANK(N32),IF(ISBLANK(L32),"",(F32-D32)*VLOOKUP(L32,VLookups!$A$4:$B$13,2,FALSE)),N32),"")</f>
        <v/>
      </c>
      <c r="P32" s="73" t="str">
        <f t="shared" si="2"/>
        <v/>
      </c>
      <c r="Q32" s="91"/>
      <c r="R32" s="265" t="str">
        <f>IF(AND(Q32&gt;0,E32&gt;0,NOT(O32="")),ABS(VLOOKUP($Q$1,VLookups!$A$43:$B$44,2,FALSE)-_xlfn.NORM.DIST(Q32,K32,O32,TRUE)),"")</f>
        <v/>
      </c>
      <c r="S32" s="90" t="str">
        <f>IF(AND($D32&gt;0,$E32&gt;0,$F32&gt;0,NOT(ISBLANK($L32))),_xlfn.NORM.INV(ABS(VLOOKUP($Q$1,VLookups!$A$43:$B$44,2,FALSE)-S$3),$K32,$O32),"")</f>
        <v/>
      </c>
      <c r="T32" s="89" t="str">
        <f>IF(AND($D32&gt;0,$E32&gt;0,$F32&gt;0,NOT(ISBLANK($L32))),_xlfn.NORM.INV(ABS(VLOOKUP($Q$1,VLookups!$A$43:$B$44,2,FALSE)-T$3),$K32,$O32),"")</f>
        <v/>
      </c>
      <c r="U32" s="90" t="str">
        <f>IF(AND($D32&gt;0,$E32&gt;0,$F32&gt;0,NOT(ISBLANK($L32))),_xlfn.NORM.INV(ABS(VLOOKUP($Q$1,VLookups!$A$43:$B$44,2,FALSE)-U$3),$K32,$O32),"")</f>
        <v/>
      </c>
      <c r="V32" s="89" t="str">
        <f>IF(AND($D32&gt;0,$E32&gt;0,$F32&gt;0,NOT(ISBLANK($L32))),_xlfn.NORM.INV(ABS(VLOOKUP($Q$1,VLookups!$A$43:$B$44,2,FALSE)-V$3),$K32,$O32),"")</f>
        <v/>
      </c>
      <c r="W32" s="90" t="str">
        <f>IF(AND($D32&gt;0,$E32&gt;0,$F32&gt;0,NOT(ISBLANK($L32))),_xlfn.NORM.INV(ABS(VLOOKUP($Q$1,VLookups!$A$43:$B$44,2,FALSE)-W$3),$K32,$O32),"")</f>
        <v/>
      </c>
      <c r="X32" s="89" t="str">
        <f>IF(AND($D32&gt;0,$E32&gt;0,$F32&gt;0,NOT(ISBLANK($L32))),_xlfn.NORM.INV(ABS(VLOOKUP($Q$1,VLookups!$A$43:$B$44,2,FALSE)-X$3),$K32,$O32),"")</f>
        <v/>
      </c>
      <c r="Y32" s="5"/>
      <c r="Z32" s="164" t="str">
        <f t="shared" si="113"/>
        <v/>
      </c>
      <c r="AA32" s="47" t="str">
        <f t="shared" si="114"/>
        <v/>
      </c>
      <c r="AB32" s="47" t="str">
        <f t="shared" si="156"/>
        <v/>
      </c>
      <c r="AC32" s="47" t="str">
        <f t="shared" si="156"/>
        <v/>
      </c>
      <c r="AD32" s="47" t="str">
        <f t="shared" si="156"/>
        <v/>
      </c>
      <c r="AE32" s="47" t="str">
        <f t="shared" si="156"/>
        <v/>
      </c>
      <c r="AF32" s="47" t="str">
        <f t="shared" si="156"/>
        <v/>
      </c>
      <c r="AG32" s="47" t="str">
        <f t="shared" si="156"/>
        <v/>
      </c>
      <c r="AH32" s="47" t="str">
        <f t="shared" si="156"/>
        <v/>
      </c>
      <c r="AI32" s="47" t="str">
        <f t="shared" si="156"/>
        <v/>
      </c>
      <c r="AJ32" s="47" t="str">
        <f t="shared" si="156"/>
        <v/>
      </c>
      <c r="AK32" s="47" t="str">
        <f t="shared" si="156"/>
        <v/>
      </c>
      <c r="AL32" s="47" t="str">
        <f t="shared" si="156"/>
        <v/>
      </c>
      <c r="AM32" s="47" t="str">
        <f t="shared" si="156"/>
        <v/>
      </c>
      <c r="AN32" s="47" t="str">
        <f t="shared" si="156"/>
        <v/>
      </c>
      <c r="AO32" s="47" t="str">
        <f t="shared" si="156"/>
        <v/>
      </c>
      <c r="AP32" s="47" t="str">
        <f t="shared" si="156"/>
        <v/>
      </c>
      <c r="AQ32" s="47" t="str">
        <f t="shared" si="156"/>
        <v/>
      </c>
      <c r="AR32" s="47" t="str">
        <f t="shared" si="156"/>
        <v/>
      </c>
      <c r="AS32" s="47" t="str">
        <f t="shared" si="156"/>
        <v/>
      </c>
      <c r="AT32" s="47" t="str">
        <f t="shared" si="156"/>
        <v/>
      </c>
      <c r="AU32" s="47" t="str">
        <f t="shared" si="156"/>
        <v/>
      </c>
      <c r="AV32" s="47" t="str">
        <f t="shared" si="156"/>
        <v/>
      </c>
      <c r="AW32" s="47" t="str">
        <f t="shared" si="156"/>
        <v/>
      </c>
      <c r="AX32" s="47" t="str">
        <f t="shared" si="156"/>
        <v/>
      </c>
      <c r="AY32" s="47" t="str">
        <f t="shared" si="156"/>
        <v/>
      </c>
      <c r="AZ32" s="47" t="str">
        <f t="shared" si="156"/>
        <v/>
      </c>
      <c r="BA32" s="47" t="str">
        <f t="shared" si="156"/>
        <v/>
      </c>
      <c r="BB32" s="47" t="str">
        <f t="shared" si="156"/>
        <v/>
      </c>
      <c r="BC32" s="47" t="str">
        <f t="shared" si="156"/>
        <v/>
      </c>
      <c r="BD32" s="47" t="str">
        <f t="shared" si="156"/>
        <v/>
      </c>
      <c r="BE32" s="47" t="str">
        <f t="shared" si="156"/>
        <v/>
      </c>
      <c r="BF32" s="47" t="str">
        <f t="shared" si="156"/>
        <v/>
      </c>
      <c r="BG32" s="47" t="str">
        <f t="shared" si="156"/>
        <v/>
      </c>
      <c r="BH32" s="47" t="str">
        <f t="shared" si="156"/>
        <v/>
      </c>
      <c r="BI32" s="47" t="str">
        <f t="shared" si="156"/>
        <v/>
      </c>
      <c r="BJ32" s="47" t="str">
        <f t="shared" si="156"/>
        <v/>
      </c>
      <c r="BK32" s="47" t="str">
        <f t="shared" si="156"/>
        <v/>
      </c>
      <c r="BL32" s="47" t="str">
        <f t="shared" si="156"/>
        <v/>
      </c>
      <c r="BM32" s="47" t="str">
        <f t="shared" si="156"/>
        <v/>
      </c>
      <c r="BN32" s="47" t="str">
        <f t="shared" si="156"/>
        <v/>
      </c>
      <c r="BO32" s="47" t="str">
        <f t="shared" si="156"/>
        <v/>
      </c>
      <c r="BP32" s="47" t="str">
        <f t="shared" si="156"/>
        <v/>
      </c>
      <c r="BQ32" s="47" t="str">
        <f t="shared" si="156"/>
        <v/>
      </c>
      <c r="BR32" s="47" t="str">
        <f t="shared" si="156"/>
        <v/>
      </c>
      <c r="BS32" s="47" t="str">
        <f t="shared" si="156"/>
        <v/>
      </c>
      <c r="BT32" s="47" t="str">
        <f t="shared" si="156"/>
        <v/>
      </c>
      <c r="BU32" s="47" t="str">
        <f t="shared" si="156"/>
        <v/>
      </c>
      <c r="BV32" s="47" t="str">
        <f t="shared" si="156"/>
        <v/>
      </c>
      <c r="BW32" s="47" t="str">
        <f t="shared" si="156"/>
        <v/>
      </c>
      <c r="BX32" s="47" t="str">
        <f t="shared" si="156"/>
        <v/>
      </c>
      <c r="BY32" s="47" t="str">
        <f t="shared" si="156"/>
        <v/>
      </c>
      <c r="BZ32" s="47" t="str">
        <f t="shared" si="156"/>
        <v/>
      </c>
      <c r="CA32" s="47" t="str">
        <f t="shared" si="156"/>
        <v/>
      </c>
      <c r="CB32" s="47" t="str">
        <f t="shared" si="156"/>
        <v/>
      </c>
      <c r="CC32" s="47" t="str">
        <f t="shared" si="156"/>
        <v/>
      </c>
      <c r="CD32" s="47" t="str">
        <f t="shared" si="156"/>
        <v/>
      </c>
      <c r="CE32" s="47" t="str">
        <f t="shared" si="156"/>
        <v/>
      </c>
      <c r="CF32" s="47" t="str">
        <f t="shared" si="156"/>
        <v/>
      </c>
      <c r="CG32" s="47" t="str">
        <f t="shared" si="156"/>
        <v/>
      </c>
      <c r="CH32" s="47" t="str">
        <f t="shared" si="156"/>
        <v/>
      </c>
      <c r="CI32" s="47" t="str">
        <f t="shared" si="156"/>
        <v/>
      </c>
      <c r="CJ32" s="47" t="str">
        <f t="shared" si="156"/>
        <v/>
      </c>
      <c r="CK32" s="47" t="str">
        <f t="shared" si="156"/>
        <v/>
      </c>
      <c r="CL32" s="47" t="str">
        <f t="shared" si="156"/>
        <v/>
      </c>
      <c r="CM32" s="47" t="str">
        <f t="shared" si="156"/>
        <v/>
      </c>
      <c r="CN32" s="47" t="str">
        <f t="shared" si="152"/>
        <v/>
      </c>
      <c r="CO32" s="47" t="str">
        <f t="shared" si="152"/>
        <v/>
      </c>
      <c r="CP32" s="47" t="str">
        <f t="shared" si="152"/>
        <v/>
      </c>
      <c r="CQ32" s="47" t="str">
        <f t="shared" si="152"/>
        <v/>
      </c>
      <c r="CR32" s="47" t="str">
        <f t="shared" si="152"/>
        <v/>
      </c>
      <c r="CS32" s="47" t="str">
        <f t="shared" si="152"/>
        <v/>
      </c>
      <c r="CT32" s="47" t="str">
        <f t="shared" si="152"/>
        <v/>
      </c>
      <c r="CU32" s="47" t="str">
        <f t="shared" si="152"/>
        <v/>
      </c>
      <c r="CV32" s="47" t="str">
        <f t="shared" si="152"/>
        <v/>
      </c>
      <c r="CW32" s="47" t="str">
        <f t="shared" si="152"/>
        <v/>
      </c>
      <c r="CX32" s="47" t="str">
        <f t="shared" si="152"/>
        <v/>
      </c>
      <c r="CY32" s="47" t="str">
        <f t="shared" si="152"/>
        <v/>
      </c>
      <c r="CZ32" s="47" t="str">
        <f t="shared" si="152"/>
        <v/>
      </c>
      <c r="DA32" s="47" t="str">
        <f t="shared" si="152"/>
        <v/>
      </c>
      <c r="DB32" s="47" t="str">
        <f t="shared" si="152"/>
        <v/>
      </c>
      <c r="DC32" s="47" t="str">
        <f t="shared" si="152"/>
        <v/>
      </c>
      <c r="DD32" s="47" t="str">
        <f t="shared" si="152"/>
        <v/>
      </c>
      <c r="DE32" s="47" t="str">
        <f t="shared" si="152"/>
        <v/>
      </c>
      <c r="DF32" s="47" t="str">
        <f t="shared" si="152"/>
        <v/>
      </c>
      <c r="DG32" s="47" t="str">
        <f t="shared" si="152"/>
        <v/>
      </c>
      <c r="DH32" s="47" t="str">
        <f t="shared" si="152"/>
        <v/>
      </c>
      <c r="DI32" s="47" t="str">
        <f t="shared" si="152"/>
        <v/>
      </c>
      <c r="DJ32" s="47" t="str">
        <f t="shared" si="152"/>
        <v/>
      </c>
      <c r="DK32" s="47" t="str">
        <f t="shared" si="152"/>
        <v/>
      </c>
      <c r="DL32" s="47" t="str">
        <f t="shared" si="152"/>
        <v/>
      </c>
      <c r="DM32" s="47" t="str">
        <f t="shared" si="152"/>
        <v/>
      </c>
      <c r="DN32" s="47" t="str">
        <f t="shared" si="152"/>
        <v/>
      </c>
      <c r="DO32" s="47" t="str">
        <f t="shared" si="152"/>
        <v/>
      </c>
      <c r="DP32" s="47" t="str">
        <f t="shared" si="152"/>
        <v/>
      </c>
      <c r="DQ32" s="47" t="str">
        <f t="shared" si="152"/>
        <v/>
      </c>
      <c r="DR32" s="47" t="str">
        <f t="shared" si="152"/>
        <v/>
      </c>
      <c r="DS32" s="47" t="str">
        <f t="shared" si="152"/>
        <v/>
      </c>
      <c r="DT32" s="47" t="str">
        <f t="shared" si="152"/>
        <v/>
      </c>
      <c r="DU32" s="47" t="str">
        <f t="shared" si="152"/>
        <v/>
      </c>
      <c r="DV32" s="47" t="str">
        <f t="shared" si="152"/>
        <v/>
      </c>
      <c r="DW32" s="179" t="str">
        <f t="shared" si="115"/>
        <v/>
      </c>
      <c r="DX32" s="47" t="str">
        <f t="shared" si="5"/>
        <v/>
      </c>
      <c r="DY32" s="47" t="str">
        <f t="shared" si="6"/>
        <v/>
      </c>
      <c r="DZ32" s="47" t="str">
        <f t="shared" si="7"/>
        <v/>
      </c>
      <c r="EA32" s="47" t="str">
        <f t="shared" si="8"/>
        <v/>
      </c>
      <c r="EB32" s="47" t="str">
        <f t="shared" si="9"/>
        <v/>
      </c>
      <c r="EC32" s="47" t="str">
        <f t="shared" si="10"/>
        <v/>
      </c>
      <c r="ED32" s="47" t="str">
        <f t="shared" si="11"/>
        <v/>
      </c>
      <c r="EE32" s="47" t="str">
        <f t="shared" si="12"/>
        <v/>
      </c>
      <c r="EF32" s="47" t="str">
        <f t="shared" si="13"/>
        <v/>
      </c>
      <c r="EG32" s="47" t="str">
        <f t="shared" si="14"/>
        <v/>
      </c>
      <c r="EH32" s="47" t="str">
        <f t="shared" si="15"/>
        <v/>
      </c>
      <c r="EI32" s="47" t="str">
        <f t="shared" si="16"/>
        <v/>
      </c>
      <c r="EJ32" s="47" t="str">
        <f t="shared" si="17"/>
        <v/>
      </c>
      <c r="EK32" s="47" t="str">
        <f t="shared" si="18"/>
        <v/>
      </c>
      <c r="EL32" s="47" t="str">
        <f t="shared" si="19"/>
        <v/>
      </c>
      <c r="EM32" s="47" t="str">
        <f t="shared" si="20"/>
        <v/>
      </c>
      <c r="EN32" s="47" t="str">
        <f t="shared" si="21"/>
        <v/>
      </c>
      <c r="EO32" s="47" t="str">
        <f t="shared" si="22"/>
        <v/>
      </c>
      <c r="EP32" s="47" t="str">
        <f t="shared" si="23"/>
        <v/>
      </c>
      <c r="EQ32" s="47" t="str">
        <f t="shared" si="24"/>
        <v/>
      </c>
      <c r="ER32" s="47" t="str">
        <f t="shared" si="25"/>
        <v/>
      </c>
      <c r="ES32" s="47" t="str">
        <f t="shared" si="26"/>
        <v/>
      </c>
      <c r="ET32" s="47" t="str">
        <f t="shared" si="27"/>
        <v/>
      </c>
      <c r="EU32" s="47" t="str">
        <f t="shared" si="28"/>
        <v/>
      </c>
      <c r="EV32" s="47" t="str">
        <f t="shared" si="29"/>
        <v/>
      </c>
      <c r="EW32" s="47" t="str">
        <f t="shared" si="30"/>
        <v/>
      </c>
      <c r="EX32" s="47" t="str">
        <f t="shared" si="31"/>
        <v/>
      </c>
      <c r="EY32" s="47" t="str">
        <f t="shared" si="32"/>
        <v/>
      </c>
      <c r="EZ32" s="47" t="str">
        <f t="shared" si="33"/>
        <v/>
      </c>
      <c r="FA32" s="47" t="str">
        <f t="shared" si="34"/>
        <v/>
      </c>
      <c r="FB32" s="47" t="str">
        <f t="shared" si="35"/>
        <v/>
      </c>
      <c r="FC32" s="47" t="str">
        <f t="shared" si="36"/>
        <v/>
      </c>
      <c r="FD32" s="47" t="str">
        <f t="shared" si="37"/>
        <v/>
      </c>
      <c r="FE32" s="47" t="str">
        <f t="shared" si="38"/>
        <v/>
      </c>
      <c r="FF32" s="47" t="str">
        <f t="shared" si="39"/>
        <v/>
      </c>
      <c r="FG32" s="47" t="str">
        <f t="shared" si="40"/>
        <v/>
      </c>
      <c r="FH32" s="47" t="str">
        <f t="shared" si="41"/>
        <v/>
      </c>
      <c r="FI32" s="47" t="str">
        <f t="shared" si="42"/>
        <v/>
      </c>
      <c r="FJ32" s="47" t="str">
        <f t="shared" si="43"/>
        <v/>
      </c>
      <c r="FK32" s="47" t="str">
        <f t="shared" si="44"/>
        <v/>
      </c>
      <c r="FL32" s="47" t="str">
        <f t="shared" si="45"/>
        <v/>
      </c>
      <c r="FM32" s="47" t="str">
        <f t="shared" si="46"/>
        <v/>
      </c>
      <c r="FN32" s="47" t="str">
        <f t="shared" si="47"/>
        <v/>
      </c>
      <c r="FO32" s="47" t="str">
        <f t="shared" si="48"/>
        <v/>
      </c>
      <c r="FP32" s="47" t="str">
        <f t="shared" si="49"/>
        <v/>
      </c>
      <c r="FQ32" s="47" t="str">
        <f t="shared" si="50"/>
        <v/>
      </c>
      <c r="FR32" s="47" t="str">
        <f t="shared" si="51"/>
        <v/>
      </c>
      <c r="FS32" s="47" t="str">
        <f t="shared" si="52"/>
        <v/>
      </c>
      <c r="FT32" s="47" t="str">
        <f t="shared" si="53"/>
        <v/>
      </c>
      <c r="FU32" s="47" t="str">
        <f t="shared" si="54"/>
        <v/>
      </c>
      <c r="FV32" s="47" t="str">
        <f t="shared" si="55"/>
        <v/>
      </c>
      <c r="FW32" s="47" t="str">
        <f t="shared" si="56"/>
        <v/>
      </c>
      <c r="FX32" s="47" t="str">
        <f t="shared" si="57"/>
        <v/>
      </c>
      <c r="FY32" s="47" t="str">
        <f t="shared" si="58"/>
        <v/>
      </c>
      <c r="FZ32" s="47" t="str">
        <f t="shared" si="59"/>
        <v/>
      </c>
      <c r="GA32" s="47" t="str">
        <f t="shared" si="60"/>
        <v/>
      </c>
      <c r="GB32" s="47" t="str">
        <f t="shared" si="61"/>
        <v/>
      </c>
      <c r="GC32" s="47" t="str">
        <f t="shared" si="62"/>
        <v/>
      </c>
      <c r="GD32" s="47" t="str">
        <f t="shared" si="63"/>
        <v/>
      </c>
      <c r="GE32" s="47" t="str">
        <f t="shared" si="64"/>
        <v/>
      </c>
      <c r="GF32" s="47" t="str">
        <f t="shared" si="65"/>
        <v/>
      </c>
      <c r="GG32" s="47" t="str">
        <f t="shared" si="66"/>
        <v/>
      </c>
      <c r="GH32" s="47" t="str">
        <f t="shared" si="67"/>
        <v/>
      </c>
      <c r="GI32" s="47" t="str">
        <f t="shared" si="68"/>
        <v/>
      </c>
      <c r="GJ32" s="47" t="str">
        <f t="shared" si="69"/>
        <v/>
      </c>
      <c r="GK32" s="47" t="str">
        <f t="shared" si="70"/>
        <v/>
      </c>
      <c r="GL32" s="47" t="str">
        <f t="shared" si="71"/>
        <v/>
      </c>
      <c r="GM32" s="47" t="str">
        <f t="shared" si="72"/>
        <v/>
      </c>
      <c r="GN32" s="47" t="str">
        <f t="shared" si="73"/>
        <v/>
      </c>
      <c r="GO32" s="47" t="str">
        <f t="shared" si="74"/>
        <v/>
      </c>
      <c r="GP32" s="47" t="str">
        <f t="shared" si="75"/>
        <v/>
      </c>
      <c r="GQ32" s="47" t="str">
        <f t="shared" si="76"/>
        <v/>
      </c>
      <c r="GR32" s="47" t="str">
        <f t="shared" si="77"/>
        <v/>
      </c>
      <c r="GS32" s="47" t="str">
        <f t="shared" si="78"/>
        <v/>
      </c>
      <c r="GT32" s="47" t="str">
        <f t="shared" si="79"/>
        <v/>
      </c>
      <c r="GU32" s="47" t="str">
        <f t="shared" si="80"/>
        <v/>
      </c>
      <c r="GV32" s="47" t="str">
        <f t="shared" si="81"/>
        <v/>
      </c>
      <c r="GW32" s="47" t="str">
        <f t="shared" si="82"/>
        <v/>
      </c>
      <c r="GX32" s="47" t="str">
        <f t="shared" si="83"/>
        <v/>
      </c>
      <c r="GY32" s="47" t="str">
        <f t="shared" si="84"/>
        <v/>
      </c>
      <c r="GZ32" s="47" t="str">
        <f t="shared" si="85"/>
        <v/>
      </c>
      <c r="HA32" s="47" t="str">
        <f t="shared" si="86"/>
        <v/>
      </c>
      <c r="HB32" s="47" t="str">
        <f t="shared" si="87"/>
        <v/>
      </c>
      <c r="HC32" s="47" t="str">
        <f t="shared" si="88"/>
        <v/>
      </c>
      <c r="HD32" s="47" t="str">
        <f t="shared" si="89"/>
        <v/>
      </c>
      <c r="HE32" s="47" t="str">
        <f t="shared" si="90"/>
        <v/>
      </c>
      <c r="HF32" s="47" t="str">
        <f t="shared" si="91"/>
        <v/>
      </c>
      <c r="HG32" s="47" t="str">
        <f t="shared" si="92"/>
        <v/>
      </c>
      <c r="HH32" s="47" t="str">
        <f t="shared" si="93"/>
        <v/>
      </c>
      <c r="HI32" s="47" t="str">
        <f t="shared" si="94"/>
        <v/>
      </c>
      <c r="HJ32" s="47" t="str">
        <f t="shared" si="95"/>
        <v/>
      </c>
      <c r="HK32" s="47" t="str">
        <f t="shared" si="96"/>
        <v/>
      </c>
      <c r="HL32" s="47" t="str">
        <f t="shared" si="97"/>
        <v/>
      </c>
      <c r="HM32" s="47" t="str">
        <f t="shared" si="98"/>
        <v/>
      </c>
      <c r="HN32" s="47" t="str">
        <f t="shared" si="99"/>
        <v/>
      </c>
      <c r="HO32" s="47" t="str">
        <f t="shared" si="100"/>
        <v/>
      </c>
      <c r="HP32" s="47" t="str">
        <f t="shared" si="101"/>
        <v/>
      </c>
      <c r="HQ32" s="47" t="str">
        <f t="shared" si="102"/>
        <v/>
      </c>
      <c r="HR32" s="47" t="str">
        <f t="shared" si="103"/>
        <v/>
      </c>
      <c r="HS32" s="47" t="str">
        <f t="shared" si="104"/>
        <v/>
      </c>
      <c r="HT32" s="165" t="e">
        <f t="shared" si="105"/>
        <v>#N/A</v>
      </c>
      <c r="HU32" s="165" t="e">
        <f t="shared" si="153"/>
        <v>#N/A</v>
      </c>
      <c r="HV32" s="165" t="e">
        <f t="shared" si="153"/>
        <v>#N/A</v>
      </c>
      <c r="HW32" s="165" t="e">
        <f t="shared" si="153"/>
        <v>#N/A</v>
      </c>
      <c r="HX32" s="165" t="e">
        <f t="shared" si="137"/>
        <v>#N/A</v>
      </c>
      <c r="HY32" s="165" t="e">
        <f t="shared" si="137"/>
        <v>#N/A</v>
      </c>
      <c r="HZ32" s="165" t="e">
        <f t="shared" si="137"/>
        <v>#N/A</v>
      </c>
      <c r="IA32" s="165" t="e">
        <f t="shared" si="137"/>
        <v>#N/A</v>
      </c>
      <c r="IB32" s="165" t="e">
        <f t="shared" si="137"/>
        <v>#N/A</v>
      </c>
      <c r="IC32" s="165" t="e">
        <f t="shared" si="137"/>
        <v>#N/A</v>
      </c>
      <c r="ID32" s="165" t="e">
        <f t="shared" si="137"/>
        <v>#N/A</v>
      </c>
      <c r="IE32" s="165" t="e">
        <f t="shared" si="137"/>
        <v>#N/A</v>
      </c>
      <c r="IF32" s="165" t="e">
        <f t="shared" si="137"/>
        <v>#N/A</v>
      </c>
      <c r="IG32" s="165" t="e">
        <f t="shared" si="137"/>
        <v>#N/A</v>
      </c>
      <c r="IH32" s="165" t="e">
        <f t="shared" si="137"/>
        <v>#N/A</v>
      </c>
      <c r="II32" s="165" t="e">
        <f t="shared" si="137"/>
        <v>#N/A</v>
      </c>
      <c r="IJ32" s="165" t="e">
        <f t="shared" si="137"/>
        <v>#N/A</v>
      </c>
      <c r="IK32" s="165" t="e">
        <f t="shared" si="137"/>
        <v>#N/A</v>
      </c>
      <c r="IL32" s="165" t="e">
        <f t="shared" si="137"/>
        <v>#N/A</v>
      </c>
      <c r="IM32" s="165" t="e">
        <f t="shared" si="160"/>
        <v>#N/A</v>
      </c>
      <c r="IN32" s="165" t="e">
        <f t="shared" si="160"/>
        <v>#N/A</v>
      </c>
      <c r="IO32" s="165" t="e">
        <f t="shared" si="160"/>
        <v>#N/A</v>
      </c>
      <c r="IP32" s="165" t="e">
        <f t="shared" si="160"/>
        <v>#N/A</v>
      </c>
      <c r="IQ32" s="165" t="e">
        <f t="shared" si="160"/>
        <v>#N/A</v>
      </c>
      <c r="IR32" s="165" t="e">
        <f t="shared" si="160"/>
        <v>#N/A</v>
      </c>
      <c r="IS32" s="165" t="e">
        <f t="shared" si="160"/>
        <v>#N/A</v>
      </c>
      <c r="IT32" s="165" t="e">
        <f t="shared" si="160"/>
        <v>#N/A</v>
      </c>
      <c r="IU32" s="165" t="e">
        <f t="shared" si="160"/>
        <v>#N/A</v>
      </c>
      <c r="IV32" s="165" t="e">
        <f t="shared" si="160"/>
        <v>#N/A</v>
      </c>
      <c r="IW32" s="165" t="e">
        <f t="shared" si="160"/>
        <v>#N/A</v>
      </c>
      <c r="IX32" s="165" t="e">
        <f t="shared" si="160"/>
        <v>#N/A</v>
      </c>
      <c r="IY32" s="165" t="e">
        <f t="shared" si="160"/>
        <v>#N/A</v>
      </c>
      <c r="IZ32" s="165" t="e">
        <f t="shared" si="160"/>
        <v>#N/A</v>
      </c>
      <c r="JA32" s="165" t="e">
        <f t="shared" si="160"/>
        <v>#N/A</v>
      </c>
      <c r="JB32" s="165" t="e">
        <f t="shared" si="157"/>
        <v>#N/A</v>
      </c>
      <c r="JC32" s="165" t="e">
        <f t="shared" si="157"/>
        <v>#N/A</v>
      </c>
      <c r="JD32" s="165" t="e">
        <f t="shared" si="157"/>
        <v>#N/A</v>
      </c>
      <c r="JE32" s="165" t="e">
        <f t="shared" si="157"/>
        <v>#N/A</v>
      </c>
      <c r="JF32" s="165" t="e">
        <f t="shared" si="157"/>
        <v>#N/A</v>
      </c>
      <c r="JG32" s="165" t="e">
        <f t="shared" si="157"/>
        <v>#N/A</v>
      </c>
      <c r="JH32" s="165" t="e">
        <f t="shared" si="157"/>
        <v>#N/A</v>
      </c>
      <c r="JI32" s="165" t="e">
        <f t="shared" si="157"/>
        <v>#N/A</v>
      </c>
      <c r="JJ32" s="165" t="e">
        <f t="shared" si="157"/>
        <v>#N/A</v>
      </c>
      <c r="JK32" s="165" t="e">
        <f t="shared" si="157"/>
        <v>#N/A</v>
      </c>
      <c r="JL32" s="165" t="e">
        <f t="shared" si="157"/>
        <v>#N/A</v>
      </c>
      <c r="JM32" s="165" t="e">
        <f t="shared" si="157"/>
        <v>#N/A</v>
      </c>
      <c r="JN32" s="165" t="e">
        <f t="shared" si="157"/>
        <v>#N/A</v>
      </c>
      <c r="JO32" s="165" t="e">
        <f t="shared" si="157"/>
        <v>#N/A</v>
      </c>
      <c r="JP32" s="165" t="e">
        <f t="shared" si="157"/>
        <v>#N/A</v>
      </c>
      <c r="JQ32" s="165" t="e">
        <f t="shared" si="143"/>
        <v>#N/A</v>
      </c>
      <c r="JR32" s="165" t="e">
        <f t="shared" si="143"/>
        <v>#N/A</v>
      </c>
      <c r="JS32" s="165" t="e">
        <f t="shared" si="143"/>
        <v>#N/A</v>
      </c>
      <c r="JT32" s="165" t="e">
        <f t="shared" si="143"/>
        <v>#N/A</v>
      </c>
      <c r="JU32" s="165" t="e">
        <f t="shared" si="143"/>
        <v>#N/A</v>
      </c>
      <c r="JV32" s="165" t="e">
        <f t="shared" si="143"/>
        <v>#N/A</v>
      </c>
      <c r="JW32" s="165" t="e">
        <f t="shared" si="143"/>
        <v>#N/A</v>
      </c>
      <c r="JX32" s="165" t="e">
        <f t="shared" si="143"/>
        <v>#N/A</v>
      </c>
      <c r="JY32" s="165" t="e">
        <f t="shared" si="143"/>
        <v>#N/A</v>
      </c>
      <c r="JZ32" s="165" t="e">
        <f t="shared" si="143"/>
        <v>#N/A</v>
      </c>
      <c r="KA32" s="165" t="e">
        <f t="shared" si="143"/>
        <v>#N/A</v>
      </c>
      <c r="KB32" s="165" t="e">
        <f t="shared" si="143"/>
        <v>#N/A</v>
      </c>
      <c r="KC32" s="165" t="e">
        <f t="shared" si="143"/>
        <v>#N/A</v>
      </c>
      <c r="KD32" s="165" t="e">
        <f t="shared" si="143"/>
        <v>#N/A</v>
      </c>
      <c r="KE32" s="165" t="e">
        <f t="shared" si="143"/>
        <v>#N/A</v>
      </c>
      <c r="KF32" s="165" t="e">
        <f t="shared" si="117"/>
        <v>#N/A</v>
      </c>
      <c r="KG32" s="165" t="e">
        <f t="shared" si="154"/>
        <v>#N/A</v>
      </c>
      <c r="KH32" s="165" t="e">
        <f t="shared" si="154"/>
        <v>#N/A</v>
      </c>
      <c r="KI32" s="165" t="e">
        <f t="shared" si="154"/>
        <v>#N/A</v>
      </c>
      <c r="KJ32" s="165" t="e">
        <f t="shared" si="138"/>
        <v>#N/A</v>
      </c>
      <c r="KK32" s="165" t="e">
        <f t="shared" si="138"/>
        <v>#N/A</v>
      </c>
      <c r="KL32" s="165" t="e">
        <f t="shared" si="138"/>
        <v>#N/A</v>
      </c>
      <c r="KM32" s="165" t="e">
        <f t="shared" si="138"/>
        <v>#N/A</v>
      </c>
      <c r="KN32" s="165" t="e">
        <f t="shared" si="138"/>
        <v>#N/A</v>
      </c>
      <c r="KO32" s="165" t="e">
        <f t="shared" si="138"/>
        <v>#N/A</v>
      </c>
      <c r="KP32" s="165" t="e">
        <f t="shared" si="138"/>
        <v>#N/A</v>
      </c>
      <c r="KQ32" s="165" t="e">
        <f t="shared" si="138"/>
        <v>#N/A</v>
      </c>
      <c r="KR32" s="165" t="e">
        <f t="shared" si="138"/>
        <v>#N/A</v>
      </c>
      <c r="KS32" s="165" t="e">
        <f t="shared" si="138"/>
        <v>#N/A</v>
      </c>
      <c r="KT32" s="165" t="e">
        <f t="shared" si="138"/>
        <v>#N/A</v>
      </c>
      <c r="KU32" s="165" t="e">
        <f t="shared" si="138"/>
        <v>#N/A</v>
      </c>
      <c r="KV32" s="165" t="e">
        <f t="shared" si="138"/>
        <v>#N/A</v>
      </c>
      <c r="KW32" s="165" t="e">
        <f t="shared" si="138"/>
        <v>#N/A</v>
      </c>
      <c r="KX32" s="165" t="e">
        <f t="shared" si="138"/>
        <v>#N/A</v>
      </c>
      <c r="KY32" s="165" t="e">
        <f t="shared" si="161"/>
        <v>#N/A</v>
      </c>
      <c r="KZ32" s="165" t="e">
        <f t="shared" si="161"/>
        <v>#N/A</v>
      </c>
      <c r="LA32" s="165" t="e">
        <f t="shared" si="161"/>
        <v>#N/A</v>
      </c>
      <c r="LB32" s="165" t="e">
        <f t="shared" si="161"/>
        <v>#N/A</v>
      </c>
      <c r="LC32" s="165" t="e">
        <f t="shared" si="161"/>
        <v>#N/A</v>
      </c>
      <c r="LD32" s="165" t="e">
        <f t="shared" si="161"/>
        <v>#N/A</v>
      </c>
      <c r="LE32" s="165" t="e">
        <f t="shared" si="161"/>
        <v>#N/A</v>
      </c>
      <c r="LF32" s="165" t="e">
        <f t="shared" si="161"/>
        <v>#N/A</v>
      </c>
      <c r="LG32" s="165" t="e">
        <f t="shared" si="161"/>
        <v>#N/A</v>
      </c>
      <c r="LH32" s="165" t="e">
        <f t="shared" si="161"/>
        <v>#N/A</v>
      </c>
      <c r="LI32" s="165" t="e">
        <f t="shared" si="161"/>
        <v>#N/A</v>
      </c>
      <c r="LJ32" s="165" t="e">
        <f t="shared" si="161"/>
        <v>#N/A</v>
      </c>
      <c r="LK32" s="165" t="e">
        <f t="shared" si="161"/>
        <v>#N/A</v>
      </c>
      <c r="LL32" s="165" t="e">
        <f t="shared" si="161"/>
        <v>#N/A</v>
      </c>
      <c r="LM32" s="165" t="e">
        <f t="shared" si="161"/>
        <v>#N/A</v>
      </c>
      <c r="LN32" s="165" t="e">
        <f t="shared" si="158"/>
        <v>#N/A</v>
      </c>
      <c r="LO32" s="165" t="e">
        <f t="shared" si="158"/>
        <v>#N/A</v>
      </c>
      <c r="LP32" s="165" t="e">
        <f t="shared" si="158"/>
        <v>#N/A</v>
      </c>
      <c r="LQ32" s="165" t="e">
        <f t="shared" si="158"/>
        <v>#N/A</v>
      </c>
      <c r="LR32" s="165" t="e">
        <f t="shared" si="158"/>
        <v>#N/A</v>
      </c>
      <c r="LS32" s="165" t="e">
        <f t="shared" si="158"/>
        <v>#N/A</v>
      </c>
      <c r="LT32" s="165" t="e">
        <f t="shared" si="158"/>
        <v>#N/A</v>
      </c>
      <c r="LU32" s="165" t="e">
        <f t="shared" si="158"/>
        <v>#N/A</v>
      </c>
      <c r="LV32" s="165" t="e">
        <f t="shared" si="158"/>
        <v>#N/A</v>
      </c>
      <c r="LW32" s="165" t="e">
        <f t="shared" si="158"/>
        <v>#N/A</v>
      </c>
      <c r="LX32" s="165" t="e">
        <f t="shared" si="158"/>
        <v>#N/A</v>
      </c>
      <c r="LY32" s="165" t="e">
        <f t="shared" si="158"/>
        <v>#N/A</v>
      </c>
      <c r="LZ32" s="165" t="e">
        <f t="shared" si="158"/>
        <v>#N/A</v>
      </c>
      <c r="MA32" s="165" t="e">
        <f t="shared" si="158"/>
        <v>#N/A</v>
      </c>
      <c r="MB32" s="165" t="e">
        <f t="shared" si="158"/>
        <v>#N/A</v>
      </c>
      <c r="MC32" s="165" t="e">
        <f t="shared" si="144"/>
        <v>#N/A</v>
      </c>
      <c r="MD32" s="165" t="e">
        <f t="shared" si="144"/>
        <v>#N/A</v>
      </c>
      <c r="ME32" s="165" t="e">
        <f t="shared" si="144"/>
        <v>#N/A</v>
      </c>
      <c r="MF32" s="165" t="e">
        <f t="shared" si="144"/>
        <v>#N/A</v>
      </c>
      <c r="MG32" s="165" t="e">
        <f t="shared" si="144"/>
        <v>#N/A</v>
      </c>
      <c r="MH32" s="165" t="e">
        <f t="shared" si="144"/>
        <v>#N/A</v>
      </c>
      <c r="MI32" s="165" t="e">
        <f t="shared" si="144"/>
        <v>#N/A</v>
      </c>
      <c r="MJ32" s="165" t="e">
        <f t="shared" si="144"/>
        <v>#N/A</v>
      </c>
      <c r="MK32" s="165" t="e">
        <f t="shared" si="144"/>
        <v>#N/A</v>
      </c>
      <c r="ML32" s="165" t="e">
        <f t="shared" si="144"/>
        <v>#N/A</v>
      </c>
      <c r="MM32" s="165" t="e">
        <f t="shared" si="144"/>
        <v>#N/A</v>
      </c>
      <c r="MN32" s="165" t="e">
        <f t="shared" si="144"/>
        <v>#N/A</v>
      </c>
      <c r="MO32" s="165" t="e">
        <f t="shared" si="144"/>
        <v>#N/A</v>
      </c>
      <c r="MP32" s="165" t="e">
        <f t="shared" si="144"/>
        <v>#N/A</v>
      </c>
      <c r="MQ32" s="165" t="e">
        <f t="shared" si="144"/>
        <v>#N/A</v>
      </c>
      <c r="MR32" s="165" t="e">
        <f t="shared" si="118"/>
        <v>#N/A</v>
      </c>
      <c r="MS32" s="165" t="e">
        <f t="shared" si="155"/>
        <v>#N/A</v>
      </c>
      <c r="MT32" s="165" t="e">
        <f t="shared" si="155"/>
        <v>#N/A</v>
      </c>
      <c r="MU32" s="165" t="e">
        <f t="shared" si="155"/>
        <v>#N/A</v>
      </c>
      <c r="MV32" s="165" t="e">
        <f t="shared" si="139"/>
        <v>#N/A</v>
      </c>
      <c r="MW32" s="165" t="e">
        <f t="shared" si="139"/>
        <v>#N/A</v>
      </c>
      <c r="MX32" s="165" t="e">
        <f t="shared" si="139"/>
        <v>#N/A</v>
      </c>
      <c r="MY32" s="165" t="e">
        <f t="shared" si="139"/>
        <v>#N/A</v>
      </c>
      <c r="MZ32" s="165" t="e">
        <f t="shared" si="139"/>
        <v>#N/A</v>
      </c>
      <c r="NA32" s="165" t="e">
        <f t="shared" si="139"/>
        <v>#N/A</v>
      </c>
      <c r="NB32" s="165" t="e">
        <f t="shared" si="139"/>
        <v>#N/A</v>
      </c>
      <c r="NC32" s="165" t="e">
        <f t="shared" si="139"/>
        <v>#N/A</v>
      </c>
      <c r="ND32" s="165" t="e">
        <f t="shared" si="139"/>
        <v>#N/A</v>
      </c>
      <c r="NE32" s="165" t="e">
        <f t="shared" si="139"/>
        <v>#N/A</v>
      </c>
      <c r="NF32" s="165" t="e">
        <f t="shared" si="139"/>
        <v>#N/A</v>
      </c>
      <c r="NG32" s="165" t="e">
        <f t="shared" si="139"/>
        <v>#N/A</v>
      </c>
      <c r="NH32" s="165" t="e">
        <f t="shared" si="139"/>
        <v>#N/A</v>
      </c>
      <c r="NI32" s="165" t="e">
        <f t="shared" si="139"/>
        <v>#N/A</v>
      </c>
      <c r="NJ32" s="165" t="e">
        <f t="shared" si="139"/>
        <v>#N/A</v>
      </c>
      <c r="NK32" s="165" t="e">
        <f t="shared" si="162"/>
        <v>#N/A</v>
      </c>
      <c r="NL32" s="165" t="e">
        <f t="shared" si="162"/>
        <v>#N/A</v>
      </c>
      <c r="NM32" s="165" t="e">
        <f t="shared" si="162"/>
        <v>#N/A</v>
      </c>
      <c r="NN32" s="165" t="e">
        <f t="shared" si="162"/>
        <v>#N/A</v>
      </c>
      <c r="NO32" s="165" t="e">
        <f t="shared" si="162"/>
        <v>#N/A</v>
      </c>
      <c r="NP32" s="165" t="e">
        <f t="shared" si="162"/>
        <v>#N/A</v>
      </c>
      <c r="NQ32" s="165" t="e">
        <f t="shared" si="162"/>
        <v>#N/A</v>
      </c>
      <c r="NR32" s="165" t="e">
        <f t="shared" si="162"/>
        <v>#N/A</v>
      </c>
      <c r="NS32" s="165" t="e">
        <f t="shared" si="162"/>
        <v>#N/A</v>
      </c>
      <c r="NT32" s="165" t="e">
        <f t="shared" si="162"/>
        <v>#N/A</v>
      </c>
      <c r="NU32" s="165" t="e">
        <f t="shared" si="162"/>
        <v>#N/A</v>
      </c>
      <c r="NV32" s="165" t="e">
        <f t="shared" si="162"/>
        <v>#N/A</v>
      </c>
      <c r="NW32" s="165" t="e">
        <f t="shared" si="162"/>
        <v>#N/A</v>
      </c>
      <c r="NX32" s="165" t="e">
        <f t="shared" si="162"/>
        <v>#N/A</v>
      </c>
      <c r="NY32" s="165" t="e">
        <f t="shared" si="162"/>
        <v>#N/A</v>
      </c>
      <c r="NZ32" s="165" t="e">
        <f t="shared" si="159"/>
        <v>#N/A</v>
      </c>
      <c r="OA32" s="165" t="e">
        <f t="shared" si="159"/>
        <v>#N/A</v>
      </c>
      <c r="OB32" s="165" t="e">
        <f t="shared" si="159"/>
        <v>#N/A</v>
      </c>
      <c r="OC32" s="165" t="e">
        <f t="shared" si="159"/>
        <v>#N/A</v>
      </c>
      <c r="OD32" s="165" t="e">
        <f t="shared" si="159"/>
        <v>#N/A</v>
      </c>
      <c r="OE32" s="165" t="e">
        <f t="shared" si="159"/>
        <v>#N/A</v>
      </c>
      <c r="OF32" s="165" t="e">
        <f t="shared" si="159"/>
        <v>#N/A</v>
      </c>
      <c r="OG32" s="165" t="e">
        <f t="shared" si="159"/>
        <v>#N/A</v>
      </c>
      <c r="OH32" s="165" t="e">
        <f t="shared" si="159"/>
        <v>#N/A</v>
      </c>
      <c r="OI32" s="165" t="e">
        <f t="shared" si="159"/>
        <v>#N/A</v>
      </c>
      <c r="OJ32" s="165" t="e">
        <f t="shared" si="159"/>
        <v>#N/A</v>
      </c>
      <c r="OK32" s="165" t="e">
        <f t="shared" si="159"/>
        <v>#N/A</v>
      </c>
      <c r="OL32" s="165" t="e">
        <f t="shared" si="159"/>
        <v>#N/A</v>
      </c>
      <c r="OM32" s="165" t="e">
        <f t="shared" si="159"/>
        <v>#N/A</v>
      </c>
      <c r="ON32" s="165" t="e">
        <f t="shared" si="159"/>
        <v>#N/A</v>
      </c>
      <c r="OO32" s="165" t="e">
        <f t="shared" si="145"/>
        <v>#N/A</v>
      </c>
      <c r="OP32" s="165" t="e">
        <f t="shared" si="145"/>
        <v>#N/A</v>
      </c>
      <c r="OQ32" s="165" t="e">
        <f t="shared" si="145"/>
        <v>#N/A</v>
      </c>
      <c r="OR32" s="165" t="e">
        <f t="shared" si="145"/>
        <v>#N/A</v>
      </c>
      <c r="OS32" s="165" t="e">
        <f t="shared" si="145"/>
        <v>#N/A</v>
      </c>
      <c r="OT32" s="165" t="e">
        <f t="shared" si="145"/>
        <v>#N/A</v>
      </c>
      <c r="OU32" s="165" t="e">
        <f t="shared" si="145"/>
        <v>#N/A</v>
      </c>
      <c r="OV32" s="165" t="e">
        <f t="shared" si="145"/>
        <v>#N/A</v>
      </c>
      <c r="OW32" s="165" t="e">
        <f t="shared" si="145"/>
        <v>#N/A</v>
      </c>
      <c r="OX32" s="165" t="e">
        <f t="shared" si="145"/>
        <v>#N/A</v>
      </c>
      <c r="OY32" s="165" t="e">
        <f t="shared" si="145"/>
        <v>#N/A</v>
      </c>
      <c r="OZ32" s="165" t="e">
        <f t="shared" si="145"/>
        <v>#N/A</v>
      </c>
      <c r="PA32" s="165" t="e">
        <f t="shared" si="145"/>
        <v>#N/A</v>
      </c>
      <c r="PB32" s="165" t="e">
        <f t="shared" si="145"/>
        <v>#N/A</v>
      </c>
      <c r="PC32" s="165" t="e">
        <f t="shared" si="145"/>
        <v>#N/A</v>
      </c>
      <c r="PD32" s="165" t="e">
        <f t="shared" si="119"/>
        <v>#N/A</v>
      </c>
      <c r="PE32" s="165" t="e">
        <f t="shared" si="141"/>
        <v>#N/A</v>
      </c>
      <c r="PF32" s="165" t="e">
        <f t="shared" si="141"/>
        <v>#N/A</v>
      </c>
      <c r="PG32" s="165" t="e">
        <f t="shared" si="141"/>
        <v>#N/A</v>
      </c>
      <c r="PH32" s="165" t="e">
        <f t="shared" si="141"/>
        <v>#N/A</v>
      </c>
      <c r="PI32" s="165" t="e">
        <f t="shared" si="141"/>
        <v>#N/A</v>
      </c>
      <c r="PJ32" s="165" t="e">
        <f t="shared" si="141"/>
        <v>#N/A</v>
      </c>
      <c r="PK32" s="165" t="e">
        <f t="shared" si="141"/>
        <v>#N/A</v>
      </c>
      <c r="PL32" s="165" t="e">
        <f t="shared" si="141"/>
        <v>#N/A</v>
      </c>
    </row>
    <row r="33" spans="1:428" hidden="1" x14ac:dyDescent="0.45">
      <c r="A33" s="4">
        <v>30</v>
      </c>
      <c r="B33" s="105"/>
      <c r="C33" s="113"/>
      <c r="D33" s="118" t="str">
        <f t="shared" si="110"/>
        <v/>
      </c>
      <c r="E33" s="91"/>
      <c r="F33" s="118" t="str">
        <f t="shared" si="111"/>
        <v/>
      </c>
      <c r="G33" s="113"/>
      <c r="H33" s="106"/>
      <c r="I33" s="120" t="str">
        <f t="shared" si="0"/>
        <v/>
      </c>
      <c r="J33" s="120" t="str">
        <f t="shared" si="1"/>
        <v/>
      </c>
      <c r="K33" s="71" t="str">
        <f t="shared" si="112"/>
        <v/>
      </c>
      <c r="L33" s="23"/>
      <c r="M33" s="55"/>
      <c r="N33" s="298"/>
      <c r="O33" s="72" t="str">
        <f>IF(AND(D33&gt;0,E33&gt;0,F33&gt;0),IF(ISBLANK(N33),IF(ISBLANK(L33),"",(F33-D33)*VLOOKUP(L33,VLookups!$A$4:$B$13,2,FALSE)),N33),"")</f>
        <v/>
      </c>
      <c r="P33" s="73" t="str">
        <f t="shared" si="2"/>
        <v/>
      </c>
      <c r="Q33" s="91"/>
      <c r="R33" s="265" t="str">
        <f>IF(AND(Q33&gt;0,E33&gt;0,NOT(O33="")),ABS(VLOOKUP($Q$1,VLookups!$A$43:$B$44,2,FALSE)-_xlfn.NORM.DIST(Q33,K33,O33,TRUE)),"")</f>
        <v/>
      </c>
      <c r="S33" s="90" t="str">
        <f>IF(AND($D33&gt;0,$E33&gt;0,$F33&gt;0,NOT(ISBLANK($L33))),_xlfn.NORM.INV(ABS(VLOOKUP($Q$1,VLookups!$A$43:$B$44,2,FALSE)-S$3),$K33,$O33),"")</f>
        <v/>
      </c>
      <c r="T33" s="89" t="str">
        <f>IF(AND($D33&gt;0,$E33&gt;0,$F33&gt;0,NOT(ISBLANK($L33))),_xlfn.NORM.INV(ABS(VLOOKUP($Q$1,VLookups!$A$43:$B$44,2,FALSE)-T$3),$K33,$O33),"")</f>
        <v/>
      </c>
      <c r="U33" s="90" t="str">
        <f>IF(AND($D33&gt;0,$E33&gt;0,$F33&gt;0,NOT(ISBLANK($L33))),_xlfn.NORM.INV(ABS(VLOOKUP($Q$1,VLookups!$A$43:$B$44,2,FALSE)-U$3),$K33,$O33),"")</f>
        <v/>
      </c>
      <c r="V33" s="89" t="str">
        <f>IF(AND($D33&gt;0,$E33&gt;0,$F33&gt;0,NOT(ISBLANK($L33))),_xlfn.NORM.INV(ABS(VLOOKUP($Q$1,VLookups!$A$43:$B$44,2,FALSE)-V$3),$K33,$O33),"")</f>
        <v/>
      </c>
      <c r="W33" s="90" t="str">
        <f>IF(AND($D33&gt;0,$E33&gt;0,$F33&gt;0,NOT(ISBLANK($L33))),_xlfn.NORM.INV(ABS(VLOOKUP($Q$1,VLookups!$A$43:$B$44,2,FALSE)-W$3),$K33,$O33),"")</f>
        <v/>
      </c>
      <c r="X33" s="89" t="str">
        <f>IF(AND($D33&gt;0,$E33&gt;0,$F33&gt;0,NOT(ISBLANK($L33))),_xlfn.NORM.INV(ABS(VLOOKUP($Q$1,VLookups!$A$43:$B$44,2,FALSE)-X$3),$K33,$O33),"")</f>
        <v/>
      </c>
      <c r="Y33" s="5"/>
      <c r="Z33" s="164" t="str">
        <f t="shared" si="113"/>
        <v/>
      </c>
      <c r="AA33" s="47" t="str">
        <f t="shared" si="114"/>
        <v/>
      </c>
      <c r="AB33" s="47" t="str">
        <f t="shared" si="156"/>
        <v/>
      </c>
      <c r="AC33" s="47" t="str">
        <f t="shared" si="156"/>
        <v/>
      </c>
      <c r="AD33" s="47" t="str">
        <f t="shared" si="156"/>
        <v/>
      </c>
      <c r="AE33" s="47" t="str">
        <f t="shared" si="156"/>
        <v/>
      </c>
      <c r="AF33" s="47" t="str">
        <f t="shared" si="156"/>
        <v/>
      </c>
      <c r="AG33" s="47" t="str">
        <f t="shared" si="156"/>
        <v/>
      </c>
      <c r="AH33" s="47" t="str">
        <f t="shared" si="156"/>
        <v/>
      </c>
      <c r="AI33" s="47" t="str">
        <f t="shared" si="156"/>
        <v/>
      </c>
      <c r="AJ33" s="47" t="str">
        <f t="shared" si="156"/>
        <v/>
      </c>
      <c r="AK33" s="47" t="str">
        <f t="shared" si="156"/>
        <v/>
      </c>
      <c r="AL33" s="47" t="str">
        <f t="shared" si="156"/>
        <v/>
      </c>
      <c r="AM33" s="47" t="str">
        <f t="shared" si="156"/>
        <v/>
      </c>
      <c r="AN33" s="47" t="str">
        <f t="shared" si="156"/>
        <v/>
      </c>
      <c r="AO33" s="47" t="str">
        <f t="shared" si="156"/>
        <v/>
      </c>
      <c r="AP33" s="47" t="str">
        <f t="shared" si="156"/>
        <v/>
      </c>
      <c r="AQ33" s="47" t="str">
        <f t="shared" si="156"/>
        <v/>
      </c>
      <c r="AR33" s="47" t="str">
        <f t="shared" si="156"/>
        <v/>
      </c>
      <c r="AS33" s="47" t="str">
        <f t="shared" si="156"/>
        <v/>
      </c>
      <c r="AT33" s="47" t="str">
        <f t="shared" si="156"/>
        <v/>
      </c>
      <c r="AU33" s="47" t="str">
        <f t="shared" si="156"/>
        <v/>
      </c>
      <c r="AV33" s="47" t="str">
        <f t="shared" si="156"/>
        <v/>
      </c>
      <c r="AW33" s="47" t="str">
        <f t="shared" si="156"/>
        <v/>
      </c>
      <c r="AX33" s="47" t="str">
        <f t="shared" si="156"/>
        <v/>
      </c>
      <c r="AY33" s="47" t="str">
        <f t="shared" si="156"/>
        <v/>
      </c>
      <c r="AZ33" s="47" t="str">
        <f t="shared" si="156"/>
        <v/>
      </c>
      <c r="BA33" s="47" t="str">
        <f t="shared" si="156"/>
        <v/>
      </c>
      <c r="BB33" s="47" t="str">
        <f t="shared" si="156"/>
        <v/>
      </c>
      <c r="BC33" s="47" t="str">
        <f t="shared" si="156"/>
        <v/>
      </c>
      <c r="BD33" s="47" t="str">
        <f t="shared" si="156"/>
        <v/>
      </c>
      <c r="BE33" s="47" t="str">
        <f t="shared" si="156"/>
        <v/>
      </c>
      <c r="BF33" s="47" t="str">
        <f t="shared" si="156"/>
        <v/>
      </c>
      <c r="BG33" s="47" t="str">
        <f t="shared" si="156"/>
        <v/>
      </c>
      <c r="BH33" s="47" t="str">
        <f t="shared" si="156"/>
        <v/>
      </c>
      <c r="BI33" s="47" t="str">
        <f t="shared" si="156"/>
        <v/>
      </c>
      <c r="BJ33" s="47" t="str">
        <f t="shared" si="156"/>
        <v/>
      </c>
      <c r="BK33" s="47" t="str">
        <f t="shared" si="156"/>
        <v/>
      </c>
      <c r="BL33" s="47" t="str">
        <f t="shared" si="156"/>
        <v/>
      </c>
      <c r="BM33" s="47" t="str">
        <f t="shared" si="156"/>
        <v/>
      </c>
      <c r="BN33" s="47" t="str">
        <f t="shared" si="156"/>
        <v/>
      </c>
      <c r="BO33" s="47" t="str">
        <f t="shared" si="156"/>
        <v/>
      </c>
      <c r="BP33" s="47" t="str">
        <f t="shared" si="156"/>
        <v/>
      </c>
      <c r="BQ33" s="47" t="str">
        <f t="shared" si="156"/>
        <v/>
      </c>
      <c r="BR33" s="47" t="str">
        <f t="shared" si="156"/>
        <v/>
      </c>
      <c r="BS33" s="47" t="str">
        <f t="shared" si="156"/>
        <v/>
      </c>
      <c r="BT33" s="47" t="str">
        <f t="shared" si="156"/>
        <v/>
      </c>
      <c r="BU33" s="47" t="str">
        <f t="shared" si="156"/>
        <v/>
      </c>
      <c r="BV33" s="47" t="str">
        <f t="shared" si="156"/>
        <v/>
      </c>
      <c r="BW33" s="47" t="str">
        <f t="shared" si="156"/>
        <v/>
      </c>
      <c r="BX33" s="47" t="str">
        <f t="shared" si="156"/>
        <v/>
      </c>
      <c r="BY33" s="47" t="str">
        <f t="shared" si="156"/>
        <v/>
      </c>
      <c r="BZ33" s="47" t="str">
        <f t="shared" si="156"/>
        <v/>
      </c>
      <c r="CA33" s="47" t="str">
        <f t="shared" si="156"/>
        <v/>
      </c>
      <c r="CB33" s="47" t="str">
        <f t="shared" si="156"/>
        <v/>
      </c>
      <c r="CC33" s="47" t="str">
        <f t="shared" si="156"/>
        <v/>
      </c>
      <c r="CD33" s="47" t="str">
        <f t="shared" si="156"/>
        <v/>
      </c>
      <c r="CE33" s="47" t="str">
        <f t="shared" si="156"/>
        <v/>
      </c>
      <c r="CF33" s="47" t="str">
        <f t="shared" si="156"/>
        <v/>
      </c>
      <c r="CG33" s="47" t="str">
        <f t="shared" si="156"/>
        <v/>
      </c>
      <c r="CH33" s="47" t="str">
        <f t="shared" si="156"/>
        <v/>
      </c>
      <c r="CI33" s="47" t="str">
        <f t="shared" si="156"/>
        <v/>
      </c>
      <c r="CJ33" s="47" t="str">
        <f t="shared" si="156"/>
        <v/>
      </c>
      <c r="CK33" s="47" t="str">
        <f t="shared" si="156"/>
        <v/>
      </c>
      <c r="CL33" s="47" t="str">
        <f t="shared" si="156"/>
        <v/>
      </c>
      <c r="CM33" s="47" t="str">
        <f t="shared" ref="CM33:DV36" si="163">IF(ISNONTEXT($Z33),CN33-$Z33,"")</f>
        <v/>
      </c>
      <c r="CN33" s="47" t="str">
        <f t="shared" si="163"/>
        <v/>
      </c>
      <c r="CO33" s="47" t="str">
        <f t="shared" si="163"/>
        <v/>
      </c>
      <c r="CP33" s="47" t="str">
        <f t="shared" si="163"/>
        <v/>
      </c>
      <c r="CQ33" s="47" t="str">
        <f t="shared" si="163"/>
        <v/>
      </c>
      <c r="CR33" s="47" t="str">
        <f t="shared" si="163"/>
        <v/>
      </c>
      <c r="CS33" s="47" t="str">
        <f t="shared" si="163"/>
        <v/>
      </c>
      <c r="CT33" s="47" t="str">
        <f t="shared" si="163"/>
        <v/>
      </c>
      <c r="CU33" s="47" t="str">
        <f t="shared" si="163"/>
        <v/>
      </c>
      <c r="CV33" s="47" t="str">
        <f t="shared" si="163"/>
        <v/>
      </c>
      <c r="CW33" s="47" t="str">
        <f t="shared" si="163"/>
        <v/>
      </c>
      <c r="CX33" s="47" t="str">
        <f t="shared" si="163"/>
        <v/>
      </c>
      <c r="CY33" s="47" t="str">
        <f t="shared" si="163"/>
        <v/>
      </c>
      <c r="CZ33" s="47" t="str">
        <f t="shared" si="163"/>
        <v/>
      </c>
      <c r="DA33" s="47" t="str">
        <f t="shared" si="163"/>
        <v/>
      </c>
      <c r="DB33" s="47" t="str">
        <f t="shared" si="163"/>
        <v/>
      </c>
      <c r="DC33" s="47" t="str">
        <f t="shared" si="163"/>
        <v/>
      </c>
      <c r="DD33" s="47" t="str">
        <f t="shared" si="163"/>
        <v/>
      </c>
      <c r="DE33" s="47" t="str">
        <f t="shared" si="163"/>
        <v/>
      </c>
      <c r="DF33" s="47" t="str">
        <f t="shared" si="163"/>
        <v/>
      </c>
      <c r="DG33" s="47" t="str">
        <f t="shared" si="163"/>
        <v/>
      </c>
      <c r="DH33" s="47" t="str">
        <f t="shared" si="163"/>
        <v/>
      </c>
      <c r="DI33" s="47" t="str">
        <f t="shared" si="163"/>
        <v/>
      </c>
      <c r="DJ33" s="47" t="str">
        <f t="shared" si="163"/>
        <v/>
      </c>
      <c r="DK33" s="47" t="str">
        <f t="shared" si="163"/>
        <v/>
      </c>
      <c r="DL33" s="47" t="str">
        <f t="shared" si="163"/>
        <v/>
      </c>
      <c r="DM33" s="47" t="str">
        <f t="shared" si="163"/>
        <v/>
      </c>
      <c r="DN33" s="47" t="str">
        <f t="shared" si="163"/>
        <v/>
      </c>
      <c r="DO33" s="47" t="str">
        <f t="shared" si="163"/>
        <v/>
      </c>
      <c r="DP33" s="47" t="str">
        <f t="shared" si="163"/>
        <v/>
      </c>
      <c r="DQ33" s="47" t="str">
        <f t="shared" si="163"/>
        <v/>
      </c>
      <c r="DR33" s="47" t="str">
        <f t="shared" si="163"/>
        <v/>
      </c>
      <c r="DS33" s="47" t="str">
        <f t="shared" si="163"/>
        <v/>
      </c>
      <c r="DT33" s="47" t="str">
        <f t="shared" si="163"/>
        <v/>
      </c>
      <c r="DU33" s="47" t="str">
        <f t="shared" si="163"/>
        <v/>
      </c>
      <c r="DV33" s="47" t="str">
        <f t="shared" si="163"/>
        <v/>
      </c>
      <c r="DW33" s="179" t="str">
        <f t="shared" si="115"/>
        <v/>
      </c>
      <c r="DX33" s="47" t="str">
        <f t="shared" si="5"/>
        <v/>
      </c>
      <c r="DY33" s="47" t="str">
        <f t="shared" si="6"/>
        <v/>
      </c>
      <c r="DZ33" s="47" t="str">
        <f t="shared" si="7"/>
        <v/>
      </c>
      <c r="EA33" s="47" t="str">
        <f t="shared" si="8"/>
        <v/>
      </c>
      <c r="EB33" s="47" t="str">
        <f t="shared" si="9"/>
        <v/>
      </c>
      <c r="EC33" s="47" t="str">
        <f t="shared" si="10"/>
        <v/>
      </c>
      <c r="ED33" s="47" t="str">
        <f t="shared" si="11"/>
        <v/>
      </c>
      <c r="EE33" s="47" t="str">
        <f t="shared" si="12"/>
        <v/>
      </c>
      <c r="EF33" s="47" t="str">
        <f t="shared" si="13"/>
        <v/>
      </c>
      <c r="EG33" s="47" t="str">
        <f t="shared" si="14"/>
        <v/>
      </c>
      <c r="EH33" s="47" t="str">
        <f t="shared" si="15"/>
        <v/>
      </c>
      <c r="EI33" s="47" t="str">
        <f t="shared" si="16"/>
        <v/>
      </c>
      <c r="EJ33" s="47" t="str">
        <f t="shared" si="17"/>
        <v/>
      </c>
      <c r="EK33" s="47" t="str">
        <f t="shared" si="18"/>
        <v/>
      </c>
      <c r="EL33" s="47" t="str">
        <f t="shared" si="19"/>
        <v/>
      </c>
      <c r="EM33" s="47" t="str">
        <f t="shared" si="20"/>
        <v/>
      </c>
      <c r="EN33" s="47" t="str">
        <f t="shared" si="21"/>
        <v/>
      </c>
      <c r="EO33" s="47" t="str">
        <f t="shared" si="22"/>
        <v/>
      </c>
      <c r="EP33" s="47" t="str">
        <f t="shared" si="23"/>
        <v/>
      </c>
      <c r="EQ33" s="47" t="str">
        <f t="shared" si="24"/>
        <v/>
      </c>
      <c r="ER33" s="47" t="str">
        <f t="shared" si="25"/>
        <v/>
      </c>
      <c r="ES33" s="47" t="str">
        <f t="shared" si="26"/>
        <v/>
      </c>
      <c r="ET33" s="47" t="str">
        <f t="shared" si="27"/>
        <v/>
      </c>
      <c r="EU33" s="47" t="str">
        <f t="shared" si="28"/>
        <v/>
      </c>
      <c r="EV33" s="47" t="str">
        <f t="shared" si="29"/>
        <v/>
      </c>
      <c r="EW33" s="47" t="str">
        <f t="shared" si="30"/>
        <v/>
      </c>
      <c r="EX33" s="47" t="str">
        <f t="shared" si="31"/>
        <v/>
      </c>
      <c r="EY33" s="47" t="str">
        <f t="shared" si="32"/>
        <v/>
      </c>
      <c r="EZ33" s="47" t="str">
        <f t="shared" si="33"/>
        <v/>
      </c>
      <c r="FA33" s="47" t="str">
        <f t="shared" si="34"/>
        <v/>
      </c>
      <c r="FB33" s="47" t="str">
        <f t="shared" si="35"/>
        <v/>
      </c>
      <c r="FC33" s="47" t="str">
        <f t="shared" si="36"/>
        <v/>
      </c>
      <c r="FD33" s="47" t="str">
        <f t="shared" si="37"/>
        <v/>
      </c>
      <c r="FE33" s="47" t="str">
        <f t="shared" si="38"/>
        <v/>
      </c>
      <c r="FF33" s="47" t="str">
        <f t="shared" si="39"/>
        <v/>
      </c>
      <c r="FG33" s="47" t="str">
        <f t="shared" si="40"/>
        <v/>
      </c>
      <c r="FH33" s="47" t="str">
        <f t="shared" si="41"/>
        <v/>
      </c>
      <c r="FI33" s="47" t="str">
        <f t="shared" si="42"/>
        <v/>
      </c>
      <c r="FJ33" s="47" t="str">
        <f t="shared" si="43"/>
        <v/>
      </c>
      <c r="FK33" s="47" t="str">
        <f t="shared" si="44"/>
        <v/>
      </c>
      <c r="FL33" s="47" t="str">
        <f t="shared" si="45"/>
        <v/>
      </c>
      <c r="FM33" s="47" t="str">
        <f t="shared" si="46"/>
        <v/>
      </c>
      <c r="FN33" s="47" t="str">
        <f t="shared" si="47"/>
        <v/>
      </c>
      <c r="FO33" s="47" t="str">
        <f t="shared" si="48"/>
        <v/>
      </c>
      <c r="FP33" s="47" t="str">
        <f t="shared" si="49"/>
        <v/>
      </c>
      <c r="FQ33" s="47" t="str">
        <f t="shared" si="50"/>
        <v/>
      </c>
      <c r="FR33" s="47" t="str">
        <f t="shared" si="51"/>
        <v/>
      </c>
      <c r="FS33" s="47" t="str">
        <f t="shared" si="52"/>
        <v/>
      </c>
      <c r="FT33" s="47" t="str">
        <f t="shared" si="53"/>
        <v/>
      </c>
      <c r="FU33" s="47" t="str">
        <f t="shared" si="54"/>
        <v/>
      </c>
      <c r="FV33" s="47" t="str">
        <f t="shared" si="55"/>
        <v/>
      </c>
      <c r="FW33" s="47" t="str">
        <f t="shared" si="56"/>
        <v/>
      </c>
      <c r="FX33" s="47" t="str">
        <f t="shared" si="57"/>
        <v/>
      </c>
      <c r="FY33" s="47" t="str">
        <f t="shared" si="58"/>
        <v/>
      </c>
      <c r="FZ33" s="47" t="str">
        <f t="shared" si="59"/>
        <v/>
      </c>
      <c r="GA33" s="47" t="str">
        <f t="shared" si="60"/>
        <v/>
      </c>
      <c r="GB33" s="47" t="str">
        <f t="shared" si="61"/>
        <v/>
      </c>
      <c r="GC33" s="47" t="str">
        <f t="shared" si="62"/>
        <v/>
      </c>
      <c r="GD33" s="47" t="str">
        <f t="shared" si="63"/>
        <v/>
      </c>
      <c r="GE33" s="47" t="str">
        <f t="shared" si="64"/>
        <v/>
      </c>
      <c r="GF33" s="47" t="str">
        <f t="shared" si="65"/>
        <v/>
      </c>
      <c r="GG33" s="47" t="str">
        <f t="shared" si="66"/>
        <v/>
      </c>
      <c r="GH33" s="47" t="str">
        <f t="shared" si="67"/>
        <v/>
      </c>
      <c r="GI33" s="47" t="str">
        <f t="shared" si="68"/>
        <v/>
      </c>
      <c r="GJ33" s="47" t="str">
        <f t="shared" si="69"/>
        <v/>
      </c>
      <c r="GK33" s="47" t="str">
        <f t="shared" si="70"/>
        <v/>
      </c>
      <c r="GL33" s="47" t="str">
        <f t="shared" si="71"/>
        <v/>
      </c>
      <c r="GM33" s="47" t="str">
        <f t="shared" si="72"/>
        <v/>
      </c>
      <c r="GN33" s="47" t="str">
        <f t="shared" si="73"/>
        <v/>
      </c>
      <c r="GO33" s="47" t="str">
        <f t="shared" si="74"/>
        <v/>
      </c>
      <c r="GP33" s="47" t="str">
        <f t="shared" si="75"/>
        <v/>
      </c>
      <c r="GQ33" s="47" t="str">
        <f t="shared" si="76"/>
        <v/>
      </c>
      <c r="GR33" s="47" t="str">
        <f t="shared" si="77"/>
        <v/>
      </c>
      <c r="GS33" s="47" t="str">
        <f t="shared" si="78"/>
        <v/>
      </c>
      <c r="GT33" s="47" t="str">
        <f t="shared" si="79"/>
        <v/>
      </c>
      <c r="GU33" s="47" t="str">
        <f t="shared" si="80"/>
        <v/>
      </c>
      <c r="GV33" s="47" t="str">
        <f t="shared" si="81"/>
        <v/>
      </c>
      <c r="GW33" s="47" t="str">
        <f t="shared" si="82"/>
        <v/>
      </c>
      <c r="GX33" s="47" t="str">
        <f t="shared" si="83"/>
        <v/>
      </c>
      <c r="GY33" s="47" t="str">
        <f t="shared" si="84"/>
        <v/>
      </c>
      <c r="GZ33" s="47" t="str">
        <f t="shared" si="85"/>
        <v/>
      </c>
      <c r="HA33" s="47" t="str">
        <f t="shared" si="86"/>
        <v/>
      </c>
      <c r="HB33" s="47" t="str">
        <f t="shared" si="87"/>
        <v/>
      </c>
      <c r="HC33" s="47" t="str">
        <f t="shared" si="88"/>
        <v/>
      </c>
      <c r="HD33" s="47" t="str">
        <f t="shared" si="89"/>
        <v/>
      </c>
      <c r="HE33" s="47" t="str">
        <f t="shared" si="90"/>
        <v/>
      </c>
      <c r="HF33" s="47" t="str">
        <f t="shared" si="91"/>
        <v/>
      </c>
      <c r="HG33" s="47" t="str">
        <f t="shared" si="92"/>
        <v/>
      </c>
      <c r="HH33" s="47" t="str">
        <f t="shared" si="93"/>
        <v/>
      </c>
      <c r="HI33" s="47" t="str">
        <f t="shared" si="94"/>
        <v/>
      </c>
      <c r="HJ33" s="47" t="str">
        <f t="shared" si="95"/>
        <v/>
      </c>
      <c r="HK33" s="47" t="str">
        <f t="shared" si="96"/>
        <v/>
      </c>
      <c r="HL33" s="47" t="str">
        <f t="shared" si="97"/>
        <v/>
      </c>
      <c r="HM33" s="47" t="str">
        <f t="shared" si="98"/>
        <v/>
      </c>
      <c r="HN33" s="47" t="str">
        <f t="shared" si="99"/>
        <v/>
      </c>
      <c r="HO33" s="47" t="str">
        <f t="shared" si="100"/>
        <v/>
      </c>
      <c r="HP33" s="47" t="str">
        <f t="shared" si="101"/>
        <v/>
      </c>
      <c r="HQ33" s="47" t="str">
        <f t="shared" si="102"/>
        <v/>
      </c>
      <c r="HR33" s="47" t="str">
        <f t="shared" si="103"/>
        <v/>
      </c>
      <c r="HS33" s="47" t="str">
        <f t="shared" si="104"/>
        <v/>
      </c>
      <c r="HT33" s="165" t="e">
        <f t="shared" si="105"/>
        <v>#N/A</v>
      </c>
      <c r="HU33" s="165" t="e">
        <f t="shared" si="153"/>
        <v>#N/A</v>
      </c>
      <c r="HV33" s="165" t="e">
        <f t="shared" si="153"/>
        <v>#N/A</v>
      </c>
      <c r="HW33" s="165" t="e">
        <f t="shared" si="153"/>
        <v>#N/A</v>
      </c>
      <c r="HX33" s="165" t="e">
        <f t="shared" ref="HX33:IL48" si="164">IF(ISNONTEXT($O33),_xlfn.NORM.DIST(AE33,$K33,$O33,FALSE),NA())</f>
        <v>#N/A</v>
      </c>
      <c r="HY33" s="165" t="e">
        <f t="shared" si="164"/>
        <v>#N/A</v>
      </c>
      <c r="HZ33" s="165" t="e">
        <f t="shared" si="164"/>
        <v>#N/A</v>
      </c>
      <c r="IA33" s="165" t="e">
        <f t="shared" si="164"/>
        <v>#N/A</v>
      </c>
      <c r="IB33" s="165" t="e">
        <f t="shared" si="164"/>
        <v>#N/A</v>
      </c>
      <c r="IC33" s="165" t="e">
        <f t="shared" si="164"/>
        <v>#N/A</v>
      </c>
      <c r="ID33" s="165" t="e">
        <f t="shared" si="164"/>
        <v>#N/A</v>
      </c>
      <c r="IE33" s="165" t="e">
        <f t="shared" si="164"/>
        <v>#N/A</v>
      </c>
      <c r="IF33" s="165" t="e">
        <f t="shared" si="164"/>
        <v>#N/A</v>
      </c>
      <c r="IG33" s="165" t="e">
        <f t="shared" si="164"/>
        <v>#N/A</v>
      </c>
      <c r="IH33" s="165" t="e">
        <f t="shared" si="164"/>
        <v>#N/A</v>
      </c>
      <c r="II33" s="165" t="e">
        <f t="shared" si="164"/>
        <v>#N/A</v>
      </c>
      <c r="IJ33" s="165" t="e">
        <f t="shared" si="164"/>
        <v>#N/A</v>
      </c>
      <c r="IK33" s="165" t="e">
        <f t="shared" si="164"/>
        <v>#N/A</v>
      </c>
      <c r="IL33" s="165" t="e">
        <f t="shared" si="164"/>
        <v>#N/A</v>
      </c>
      <c r="IM33" s="165" t="e">
        <f t="shared" si="160"/>
        <v>#N/A</v>
      </c>
      <c r="IN33" s="165" t="e">
        <f t="shared" si="160"/>
        <v>#N/A</v>
      </c>
      <c r="IO33" s="165" t="e">
        <f t="shared" si="160"/>
        <v>#N/A</v>
      </c>
      <c r="IP33" s="165" t="e">
        <f t="shared" si="160"/>
        <v>#N/A</v>
      </c>
      <c r="IQ33" s="165" t="e">
        <f t="shared" si="160"/>
        <v>#N/A</v>
      </c>
      <c r="IR33" s="165" t="e">
        <f t="shared" si="160"/>
        <v>#N/A</v>
      </c>
      <c r="IS33" s="165" t="e">
        <f t="shared" si="160"/>
        <v>#N/A</v>
      </c>
      <c r="IT33" s="165" t="e">
        <f t="shared" si="160"/>
        <v>#N/A</v>
      </c>
      <c r="IU33" s="165" t="e">
        <f t="shared" si="160"/>
        <v>#N/A</v>
      </c>
      <c r="IV33" s="165" t="e">
        <f t="shared" si="160"/>
        <v>#N/A</v>
      </c>
      <c r="IW33" s="165" t="e">
        <f t="shared" si="160"/>
        <v>#N/A</v>
      </c>
      <c r="IX33" s="165" t="e">
        <f t="shared" si="160"/>
        <v>#N/A</v>
      </c>
      <c r="IY33" s="165" t="e">
        <f t="shared" si="160"/>
        <v>#N/A</v>
      </c>
      <c r="IZ33" s="165" t="e">
        <f t="shared" si="160"/>
        <v>#N/A</v>
      </c>
      <c r="JA33" s="165" t="e">
        <f t="shared" si="160"/>
        <v>#N/A</v>
      </c>
      <c r="JB33" s="165" t="e">
        <f t="shared" si="157"/>
        <v>#N/A</v>
      </c>
      <c r="JC33" s="165" t="e">
        <f t="shared" si="157"/>
        <v>#N/A</v>
      </c>
      <c r="JD33" s="165" t="e">
        <f t="shared" si="157"/>
        <v>#N/A</v>
      </c>
      <c r="JE33" s="165" t="e">
        <f t="shared" si="157"/>
        <v>#N/A</v>
      </c>
      <c r="JF33" s="165" t="e">
        <f t="shared" si="157"/>
        <v>#N/A</v>
      </c>
      <c r="JG33" s="165" t="e">
        <f t="shared" si="157"/>
        <v>#N/A</v>
      </c>
      <c r="JH33" s="165" t="e">
        <f t="shared" si="157"/>
        <v>#N/A</v>
      </c>
      <c r="JI33" s="165" t="e">
        <f t="shared" si="157"/>
        <v>#N/A</v>
      </c>
      <c r="JJ33" s="165" t="e">
        <f t="shared" si="157"/>
        <v>#N/A</v>
      </c>
      <c r="JK33" s="165" t="e">
        <f t="shared" si="157"/>
        <v>#N/A</v>
      </c>
      <c r="JL33" s="165" t="e">
        <f t="shared" si="157"/>
        <v>#N/A</v>
      </c>
      <c r="JM33" s="165" t="e">
        <f t="shared" si="157"/>
        <v>#N/A</v>
      </c>
      <c r="JN33" s="165" t="e">
        <f t="shared" si="157"/>
        <v>#N/A</v>
      </c>
      <c r="JO33" s="165" t="e">
        <f t="shared" si="157"/>
        <v>#N/A</v>
      </c>
      <c r="JP33" s="165" t="e">
        <f t="shared" si="157"/>
        <v>#N/A</v>
      </c>
      <c r="JQ33" s="165" t="e">
        <f t="shared" si="143"/>
        <v>#N/A</v>
      </c>
      <c r="JR33" s="165" t="e">
        <f t="shared" si="143"/>
        <v>#N/A</v>
      </c>
      <c r="JS33" s="165" t="e">
        <f t="shared" si="143"/>
        <v>#N/A</v>
      </c>
      <c r="JT33" s="165" t="e">
        <f t="shared" si="143"/>
        <v>#N/A</v>
      </c>
      <c r="JU33" s="165" t="e">
        <f t="shared" si="143"/>
        <v>#N/A</v>
      </c>
      <c r="JV33" s="165" t="e">
        <f t="shared" si="143"/>
        <v>#N/A</v>
      </c>
      <c r="JW33" s="165" t="e">
        <f t="shared" si="143"/>
        <v>#N/A</v>
      </c>
      <c r="JX33" s="165" t="e">
        <f t="shared" si="143"/>
        <v>#N/A</v>
      </c>
      <c r="JY33" s="165" t="e">
        <f t="shared" si="143"/>
        <v>#N/A</v>
      </c>
      <c r="JZ33" s="165" t="e">
        <f t="shared" si="143"/>
        <v>#N/A</v>
      </c>
      <c r="KA33" s="165" t="e">
        <f t="shared" si="143"/>
        <v>#N/A</v>
      </c>
      <c r="KB33" s="165" t="e">
        <f t="shared" si="143"/>
        <v>#N/A</v>
      </c>
      <c r="KC33" s="165" t="e">
        <f t="shared" si="143"/>
        <v>#N/A</v>
      </c>
      <c r="KD33" s="165" t="e">
        <f t="shared" si="143"/>
        <v>#N/A</v>
      </c>
      <c r="KE33" s="165" t="e">
        <f t="shared" si="143"/>
        <v>#N/A</v>
      </c>
      <c r="KF33" s="165" t="e">
        <f t="shared" si="117"/>
        <v>#N/A</v>
      </c>
      <c r="KG33" s="165" t="e">
        <f t="shared" si="154"/>
        <v>#N/A</v>
      </c>
      <c r="KH33" s="165" t="e">
        <f t="shared" si="154"/>
        <v>#N/A</v>
      </c>
      <c r="KI33" s="165" t="e">
        <f t="shared" si="154"/>
        <v>#N/A</v>
      </c>
      <c r="KJ33" s="165" t="e">
        <f t="shared" ref="KJ33:KX48" si="165">IF(ISNONTEXT($O33),_xlfn.NORM.DIST(CQ33,$K33,$O33,FALSE),NA())</f>
        <v>#N/A</v>
      </c>
      <c r="KK33" s="165" t="e">
        <f t="shared" si="165"/>
        <v>#N/A</v>
      </c>
      <c r="KL33" s="165" t="e">
        <f t="shared" si="165"/>
        <v>#N/A</v>
      </c>
      <c r="KM33" s="165" t="e">
        <f t="shared" si="165"/>
        <v>#N/A</v>
      </c>
      <c r="KN33" s="165" t="e">
        <f t="shared" si="165"/>
        <v>#N/A</v>
      </c>
      <c r="KO33" s="165" t="e">
        <f t="shared" si="165"/>
        <v>#N/A</v>
      </c>
      <c r="KP33" s="165" t="e">
        <f t="shared" si="165"/>
        <v>#N/A</v>
      </c>
      <c r="KQ33" s="165" t="e">
        <f t="shared" si="165"/>
        <v>#N/A</v>
      </c>
      <c r="KR33" s="165" t="e">
        <f t="shared" si="165"/>
        <v>#N/A</v>
      </c>
      <c r="KS33" s="165" t="e">
        <f t="shared" si="165"/>
        <v>#N/A</v>
      </c>
      <c r="KT33" s="165" t="e">
        <f t="shared" si="165"/>
        <v>#N/A</v>
      </c>
      <c r="KU33" s="165" t="e">
        <f t="shared" si="165"/>
        <v>#N/A</v>
      </c>
      <c r="KV33" s="165" t="e">
        <f t="shared" si="165"/>
        <v>#N/A</v>
      </c>
      <c r="KW33" s="165" t="e">
        <f t="shared" si="165"/>
        <v>#N/A</v>
      </c>
      <c r="KX33" s="165" t="e">
        <f t="shared" si="165"/>
        <v>#N/A</v>
      </c>
      <c r="KY33" s="165" t="e">
        <f t="shared" si="161"/>
        <v>#N/A</v>
      </c>
      <c r="KZ33" s="165" t="e">
        <f t="shared" si="161"/>
        <v>#N/A</v>
      </c>
      <c r="LA33" s="165" t="e">
        <f t="shared" si="161"/>
        <v>#N/A</v>
      </c>
      <c r="LB33" s="165" t="e">
        <f t="shared" si="161"/>
        <v>#N/A</v>
      </c>
      <c r="LC33" s="165" t="e">
        <f t="shared" si="161"/>
        <v>#N/A</v>
      </c>
      <c r="LD33" s="165" t="e">
        <f t="shared" si="161"/>
        <v>#N/A</v>
      </c>
      <c r="LE33" s="165" t="e">
        <f t="shared" si="161"/>
        <v>#N/A</v>
      </c>
      <c r="LF33" s="165" t="e">
        <f t="shared" si="161"/>
        <v>#N/A</v>
      </c>
      <c r="LG33" s="165" t="e">
        <f t="shared" si="161"/>
        <v>#N/A</v>
      </c>
      <c r="LH33" s="165" t="e">
        <f t="shared" si="161"/>
        <v>#N/A</v>
      </c>
      <c r="LI33" s="165" t="e">
        <f t="shared" si="161"/>
        <v>#N/A</v>
      </c>
      <c r="LJ33" s="165" t="e">
        <f t="shared" si="161"/>
        <v>#N/A</v>
      </c>
      <c r="LK33" s="165" t="e">
        <f t="shared" si="161"/>
        <v>#N/A</v>
      </c>
      <c r="LL33" s="165" t="e">
        <f t="shared" si="161"/>
        <v>#N/A</v>
      </c>
      <c r="LM33" s="165" t="e">
        <f t="shared" si="161"/>
        <v>#N/A</v>
      </c>
      <c r="LN33" s="165" t="e">
        <f t="shared" si="158"/>
        <v>#N/A</v>
      </c>
      <c r="LO33" s="165" t="e">
        <f t="shared" si="158"/>
        <v>#N/A</v>
      </c>
      <c r="LP33" s="165" t="e">
        <f t="shared" si="158"/>
        <v>#N/A</v>
      </c>
      <c r="LQ33" s="165" t="e">
        <f t="shared" si="158"/>
        <v>#N/A</v>
      </c>
      <c r="LR33" s="165" t="e">
        <f t="shared" si="158"/>
        <v>#N/A</v>
      </c>
      <c r="LS33" s="165" t="e">
        <f t="shared" si="158"/>
        <v>#N/A</v>
      </c>
      <c r="LT33" s="165" t="e">
        <f t="shared" si="158"/>
        <v>#N/A</v>
      </c>
      <c r="LU33" s="165" t="e">
        <f t="shared" si="158"/>
        <v>#N/A</v>
      </c>
      <c r="LV33" s="165" t="e">
        <f t="shared" si="158"/>
        <v>#N/A</v>
      </c>
      <c r="LW33" s="165" t="e">
        <f t="shared" si="158"/>
        <v>#N/A</v>
      </c>
      <c r="LX33" s="165" t="e">
        <f t="shared" si="158"/>
        <v>#N/A</v>
      </c>
      <c r="LY33" s="165" t="e">
        <f t="shared" si="158"/>
        <v>#N/A</v>
      </c>
      <c r="LZ33" s="165" t="e">
        <f t="shared" si="158"/>
        <v>#N/A</v>
      </c>
      <c r="MA33" s="165" t="e">
        <f t="shared" si="158"/>
        <v>#N/A</v>
      </c>
      <c r="MB33" s="165" t="e">
        <f t="shared" si="158"/>
        <v>#N/A</v>
      </c>
      <c r="MC33" s="165" t="e">
        <f t="shared" si="144"/>
        <v>#N/A</v>
      </c>
      <c r="MD33" s="165" t="e">
        <f t="shared" si="144"/>
        <v>#N/A</v>
      </c>
      <c r="ME33" s="165" t="e">
        <f t="shared" si="144"/>
        <v>#N/A</v>
      </c>
      <c r="MF33" s="165" t="e">
        <f t="shared" si="144"/>
        <v>#N/A</v>
      </c>
      <c r="MG33" s="165" t="e">
        <f t="shared" si="144"/>
        <v>#N/A</v>
      </c>
      <c r="MH33" s="165" t="e">
        <f t="shared" si="144"/>
        <v>#N/A</v>
      </c>
      <c r="MI33" s="165" t="e">
        <f t="shared" si="144"/>
        <v>#N/A</v>
      </c>
      <c r="MJ33" s="165" t="e">
        <f t="shared" si="144"/>
        <v>#N/A</v>
      </c>
      <c r="MK33" s="165" t="e">
        <f t="shared" si="144"/>
        <v>#N/A</v>
      </c>
      <c r="ML33" s="165" t="e">
        <f t="shared" si="144"/>
        <v>#N/A</v>
      </c>
      <c r="MM33" s="165" t="e">
        <f t="shared" si="144"/>
        <v>#N/A</v>
      </c>
      <c r="MN33" s="165" t="e">
        <f t="shared" si="144"/>
        <v>#N/A</v>
      </c>
      <c r="MO33" s="165" t="e">
        <f t="shared" si="144"/>
        <v>#N/A</v>
      </c>
      <c r="MP33" s="165" t="e">
        <f t="shared" si="144"/>
        <v>#N/A</v>
      </c>
      <c r="MQ33" s="165" t="e">
        <f t="shared" si="144"/>
        <v>#N/A</v>
      </c>
      <c r="MR33" s="165" t="e">
        <f t="shared" si="118"/>
        <v>#N/A</v>
      </c>
      <c r="MS33" s="165" t="e">
        <f t="shared" si="155"/>
        <v>#N/A</v>
      </c>
      <c r="MT33" s="165" t="e">
        <f t="shared" si="155"/>
        <v>#N/A</v>
      </c>
      <c r="MU33" s="165" t="e">
        <f t="shared" si="155"/>
        <v>#N/A</v>
      </c>
      <c r="MV33" s="165" t="e">
        <f t="shared" ref="MV33:NJ48" si="166">IF(ISNONTEXT($O33),_xlfn.NORM.DIST(FC33,$K33,$O33,FALSE),NA())</f>
        <v>#N/A</v>
      </c>
      <c r="MW33" s="165" t="e">
        <f t="shared" si="166"/>
        <v>#N/A</v>
      </c>
      <c r="MX33" s="165" t="e">
        <f t="shared" si="166"/>
        <v>#N/A</v>
      </c>
      <c r="MY33" s="165" t="e">
        <f t="shared" si="166"/>
        <v>#N/A</v>
      </c>
      <c r="MZ33" s="165" t="e">
        <f t="shared" si="166"/>
        <v>#N/A</v>
      </c>
      <c r="NA33" s="165" t="e">
        <f t="shared" si="166"/>
        <v>#N/A</v>
      </c>
      <c r="NB33" s="165" t="e">
        <f t="shared" si="166"/>
        <v>#N/A</v>
      </c>
      <c r="NC33" s="165" t="e">
        <f t="shared" si="166"/>
        <v>#N/A</v>
      </c>
      <c r="ND33" s="165" t="e">
        <f t="shared" si="166"/>
        <v>#N/A</v>
      </c>
      <c r="NE33" s="165" t="e">
        <f t="shared" si="166"/>
        <v>#N/A</v>
      </c>
      <c r="NF33" s="165" t="e">
        <f t="shared" si="166"/>
        <v>#N/A</v>
      </c>
      <c r="NG33" s="165" t="e">
        <f t="shared" si="166"/>
        <v>#N/A</v>
      </c>
      <c r="NH33" s="165" t="e">
        <f t="shared" si="166"/>
        <v>#N/A</v>
      </c>
      <c r="NI33" s="165" t="e">
        <f t="shared" si="166"/>
        <v>#N/A</v>
      </c>
      <c r="NJ33" s="165" t="e">
        <f t="shared" si="166"/>
        <v>#N/A</v>
      </c>
      <c r="NK33" s="165" t="e">
        <f t="shared" si="162"/>
        <v>#N/A</v>
      </c>
      <c r="NL33" s="165" t="e">
        <f t="shared" si="162"/>
        <v>#N/A</v>
      </c>
      <c r="NM33" s="165" t="e">
        <f t="shared" si="162"/>
        <v>#N/A</v>
      </c>
      <c r="NN33" s="165" t="e">
        <f t="shared" si="162"/>
        <v>#N/A</v>
      </c>
      <c r="NO33" s="165" t="e">
        <f t="shared" si="162"/>
        <v>#N/A</v>
      </c>
      <c r="NP33" s="165" t="e">
        <f t="shared" si="162"/>
        <v>#N/A</v>
      </c>
      <c r="NQ33" s="165" t="e">
        <f t="shared" si="162"/>
        <v>#N/A</v>
      </c>
      <c r="NR33" s="165" t="e">
        <f t="shared" si="162"/>
        <v>#N/A</v>
      </c>
      <c r="NS33" s="165" t="e">
        <f t="shared" si="162"/>
        <v>#N/A</v>
      </c>
      <c r="NT33" s="165" t="e">
        <f t="shared" si="162"/>
        <v>#N/A</v>
      </c>
      <c r="NU33" s="165" t="e">
        <f t="shared" si="162"/>
        <v>#N/A</v>
      </c>
      <c r="NV33" s="165" t="e">
        <f t="shared" si="162"/>
        <v>#N/A</v>
      </c>
      <c r="NW33" s="165" t="e">
        <f t="shared" si="162"/>
        <v>#N/A</v>
      </c>
      <c r="NX33" s="165" t="e">
        <f t="shared" si="162"/>
        <v>#N/A</v>
      </c>
      <c r="NY33" s="165" t="e">
        <f t="shared" si="162"/>
        <v>#N/A</v>
      </c>
      <c r="NZ33" s="165" t="e">
        <f t="shared" si="159"/>
        <v>#N/A</v>
      </c>
      <c r="OA33" s="165" t="e">
        <f t="shared" si="159"/>
        <v>#N/A</v>
      </c>
      <c r="OB33" s="165" t="e">
        <f t="shared" si="159"/>
        <v>#N/A</v>
      </c>
      <c r="OC33" s="165" t="e">
        <f t="shared" si="159"/>
        <v>#N/A</v>
      </c>
      <c r="OD33" s="165" t="e">
        <f t="shared" si="159"/>
        <v>#N/A</v>
      </c>
      <c r="OE33" s="165" t="e">
        <f t="shared" si="159"/>
        <v>#N/A</v>
      </c>
      <c r="OF33" s="165" t="e">
        <f t="shared" si="159"/>
        <v>#N/A</v>
      </c>
      <c r="OG33" s="165" t="e">
        <f t="shared" si="159"/>
        <v>#N/A</v>
      </c>
      <c r="OH33" s="165" t="e">
        <f t="shared" si="159"/>
        <v>#N/A</v>
      </c>
      <c r="OI33" s="165" t="e">
        <f t="shared" si="159"/>
        <v>#N/A</v>
      </c>
      <c r="OJ33" s="165" t="e">
        <f t="shared" si="159"/>
        <v>#N/A</v>
      </c>
      <c r="OK33" s="165" t="e">
        <f t="shared" si="159"/>
        <v>#N/A</v>
      </c>
      <c r="OL33" s="165" t="e">
        <f t="shared" si="159"/>
        <v>#N/A</v>
      </c>
      <c r="OM33" s="165" t="e">
        <f t="shared" si="159"/>
        <v>#N/A</v>
      </c>
      <c r="ON33" s="165" t="e">
        <f t="shared" si="159"/>
        <v>#N/A</v>
      </c>
      <c r="OO33" s="165" t="e">
        <f t="shared" si="145"/>
        <v>#N/A</v>
      </c>
      <c r="OP33" s="165" t="e">
        <f t="shared" si="145"/>
        <v>#N/A</v>
      </c>
      <c r="OQ33" s="165" t="e">
        <f t="shared" si="145"/>
        <v>#N/A</v>
      </c>
      <c r="OR33" s="165" t="e">
        <f t="shared" si="145"/>
        <v>#N/A</v>
      </c>
      <c r="OS33" s="165" t="e">
        <f t="shared" si="145"/>
        <v>#N/A</v>
      </c>
      <c r="OT33" s="165" t="e">
        <f t="shared" si="145"/>
        <v>#N/A</v>
      </c>
      <c r="OU33" s="165" t="e">
        <f t="shared" si="145"/>
        <v>#N/A</v>
      </c>
      <c r="OV33" s="165" t="e">
        <f t="shared" si="145"/>
        <v>#N/A</v>
      </c>
      <c r="OW33" s="165" t="e">
        <f t="shared" si="145"/>
        <v>#N/A</v>
      </c>
      <c r="OX33" s="165" t="e">
        <f t="shared" si="145"/>
        <v>#N/A</v>
      </c>
      <c r="OY33" s="165" t="e">
        <f t="shared" si="145"/>
        <v>#N/A</v>
      </c>
      <c r="OZ33" s="165" t="e">
        <f t="shared" si="145"/>
        <v>#N/A</v>
      </c>
      <c r="PA33" s="165" t="e">
        <f t="shared" si="145"/>
        <v>#N/A</v>
      </c>
      <c r="PB33" s="165" t="e">
        <f t="shared" si="145"/>
        <v>#N/A</v>
      </c>
      <c r="PC33" s="165" t="e">
        <f t="shared" si="145"/>
        <v>#N/A</v>
      </c>
      <c r="PD33" s="165" t="e">
        <f t="shared" si="119"/>
        <v>#N/A</v>
      </c>
      <c r="PE33" s="165" t="e">
        <f t="shared" si="141"/>
        <v>#N/A</v>
      </c>
      <c r="PF33" s="165" t="e">
        <f t="shared" si="141"/>
        <v>#N/A</v>
      </c>
      <c r="PG33" s="165" t="e">
        <f t="shared" si="141"/>
        <v>#N/A</v>
      </c>
      <c r="PH33" s="165" t="e">
        <f t="shared" si="141"/>
        <v>#N/A</v>
      </c>
      <c r="PI33" s="165" t="e">
        <f t="shared" si="141"/>
        <v>#N/A</v>
      </c>
      <c r="PJ33" s="165" t="e">
        <f t="shared" si="141"/>
        <v>#N/A</v>
      </c>
      <c r="PK33" s="165" t="e">
        <f t="shared" si="141"/>
        <v>#N/A</v>
      </c>
      <c r="PL33" s="165" t="e">
        <f t="shared" si="141"/>
        <v>#N/A</v>
      </c>
    </row>
    <row r="34" spans="1:428" hidden="1" x14ac:dyDescent="0.45">
      <c r="A34" s="4">
        <v>31</v>
      </c>
      <c r="B34" s="105"/>
      <c r="C34" s="113"/>
      <c r="D34" s="118" t="str">
        <f t="shared" si="110"/>
        <v/>
      </c>
      <c r="E34" s="91"/>
      <c r="F34" s="118" t="str">
        <f t="shared" si="111"/>
        <v/>
      </c>
      <c r="G34" s="113"/>
      <c r="H34" s="106"/>
      <c r="I34" s="120" t="str">
        <f t="shared" si="0"/>
        <v/>
      </c>
      <c r="J34" s="120" t="str">
        <f t="shared" si="1"/>
        <v/>
      </c>
      <c r="K34" s="71" t="str">
        <f t="shared" si="112"/>
        <v/>
      </c>
      <c r="L34" s="23"/>
      <c r="M34" s="55"/>
      <c r="N34" s="298"/>
      <c r="O34" s="72" t="str">
        <f>IF(AND(D34&gt;0,E34&gt;0,F34&gt;0),IF(ISBLANK(N34),IF(ISBLANK(L34),"",(F34-D34)*VLOOKUP(L34,VLookups!$A$4:$B$13,2,FALSE)),N34),"")</f>
        <v/>
      </c>
      <c r="P34" s="73" t="str">
        <f t="shared" si="2"/>
        <v/>
      </c>
      <c r="Q34" s="91"/>
      <c r="R34" s="265" t="str">
        <f>IF(AND(Q34&gt;0,E34&gt;0,NOT(O34="")),ABS(VLOOKUP($Q$1,VLookups!$A$43:$B$44,2,FALSE)-_xlfn.NORM.DIST(Q34,K34,O34,TRUE)),"")</f>
        <v/>
      </c>
      <c r="S34" s="90" t="str">
        <f>IF(AND($D34&gt;0,$E34&gt;0,$F34&gt;0,NOT(ISBLANK($L34))),_xlfn.NORM.INV(ABS(VLOOKUP($Q$1,VLookups!$A$43:$B$44,2,FALSE)-S$3),$K34,$O34),"")</f>
        <v/>
      </c>
      <c r="T34" s="89" t="str">
        <f>IF(AND($D34&gt;0,$E34&gt;0,$F34&gt;0,NOT(ISBLANK($L34))),_xlfn.NORM.INV(ABS(VLOOKUP($Q$1,VLookups!$A$43:$B$44,2,FALSE)-T$3),$K34,$O34),"")</f>
        <v/>
      </c>
      <c r="U34" s="90" t="str">
        <f>IF(AND($D34&gt;0,$E34&gt;0,$F34&gt;0,NOT(ISBLANK($L34))),_xlfn.NORM.INV(ABS(VLOOKUP($Q$1,VLookups!$A$43:$B$44,2,FALSE)-U$3),$K34,$O34),"")</f>
        <v/>
      </c>
      <c r="V34" s="89" t="str">
        <f>IF(AND($D34&gt;0,$E34&gt;0,$F34&gt;0,NOT(ISBLANK($L34))),_xlfn.NORM.INV(ABS(VLOOKUP($Q$1,VLookups!$A$43:$B$44,2,FALSE)-V$3),$K34,$O34),"")</f>
        <v/>
      </c>
      <c r="W34" s="90" t="str">
        <f>IF(AND($D34&gt;0,$E34&gt;0,$F34&gt;0,NOT(ISBLANK($L34))),_xlfn.NORM.INV(ABS(VLOOKUP($Q$1,VLookups!$A$43:$B$44,2,FALSE)-W$3),$K34,$O34),"")</f>
        <v/>
      </c>
      <c r="X34" s="89" t="str">
        <f>IF(AND($D34&gt;0,$E34&gt;0,$F34&gt;0,NOT(ISBLANK($L34))),_xlfn.NORM.INV(ABS(VLOOKUP($Q$1,VLookups!$A$43:$B$44,2,FALSE)-X$3),$K34,$O34),"")</f>
        <v/>
      </c>
      <c r="Y34" s="5"/>
      <c r="Z34" s="164" t="str">
        <f t="shared" si="113"/>
        <v/>
      </c>
      <c r="AA34" s="47" t="str">
        <f t="shared" si="114"/>
        <v/>
      </c>
      <c r="AB34" s="47" t="str">
        <f t="shared" ref="AB34:CM37" si="167">IF(ISNONTEXT($Z34),AC34-$Z34,"")</f>
        <v/>
      </c>
      <c r="AC34" s="47" t="str">
        <f t="shared" si="167"/>
        <v/>
      </c>
      <c r="AD34" s="47" t="str">
        <f t="shared" si="167"/>
        <v/>
      </c>
      <c r="AE34" s="47" t="str">
        <f t="shared" si="167"/>
        <v/>
      </c>
      <c r="AF34" s="47" t="str">
        <f t="shared" si="167"/>
        <v/>
      </c>
      <c r="AG34" s="47" t="str">
        <f t="shared" si="167"/>
        <v/>
      </c>
      <c r="AH34" s="47" t="str">
        <f t="shared" si="167"/>
        <v/>
      </c>
      <c r="AI34" s="47" t="str">
        <f t="shared" si="167"/>
        <v/>
      </c>
      <c r="AJ34" s="47" t="str">
        <f t="shared" si="167"/>
        <v/>
      </c>
      <c r="AK34" s="47" t="str">
        <f t="shared" si="167"/>
        <v/>
      </c>
      <c r="AL34" s="47" t="str">
        <f t="shared" si="167"/>
        <v/>
      </c>
      <c r="AM34" s="47" t="str">
        <f t="shared" si="167"/>
        <v/>
      </c>
      <c r="AN34" s="47" t="str">
        <f t="shared" si="167"/>
        <v/>
      </c>
      <c r="AO34" s="47" t="str">
        <f t="shared" si="167"/>
        <v/>
      </c>
      <c r="AP34" s="47" t="str">
        <f t="shared" si="167"/>
        <v/>
      </c>
      <c r="AQ34" s="47" t="str">
        <f t="shared" si="167"/>
        <v/>
      </c>
      <c r="AR34" s="47" t="str">
        <f t="shared" si="167"/>
        <v/>
      </c>
      <c r="AS34" s="47" t="str">
        <f t="shared" si="167"/>
        <v/>
      </c>
      <c r="AT34" s="47" t="str">
        <f t="shared" si="167"/>
        <v/>
      </c>
      <c r="AU34" s="47" t="str">
        <f t="shared" si="167"/>
        <v/>
      </c>
      <c r="AV34" s="47" t="str">
        <f t="shared" si="167"/>
        <v/>
      </c>
      <c r="AW34" s="47" t="str">
        <f t="shared" si="167"/>
        <v/>
      </c>
      <c r="AX34" s="47" t="str">
        <f t="shared" si="167"/>
        <v/>
      </c>
      <c r="AY34" s="47" t="str">
        <f t="shared" si="167"/>
        <v/>
      </c>
      <c r="AZ34" s="47" t="str">
        <f t="shared" si="167"/>
        <v/>
      </c>
      <c r="BA34" s="47" t="str">
        <f t="shared" si="167"/>
        <v/>
      </c>
      <c r="BB34" s="47" t="str">
        <f t="shared" si="167"/>
        <v/>
      </c>
      <c r="BC34" s="47" t="str">
        <f t="shared" si="167"/>
        <v/>
      </c>
      <c r="BD34" s="47" t="str">
        <f t="shared" si="167"/>
        <v/>
      </c>
      <c r="BE34" s="47" t="str">
        <f t="shared" si="167"/>
        <v/>
      </c>
      <c r="BF34" s="47" t="str">
        <f t="shared" si="167"/>
        <v/>
      </c>
      <c r="BG34" s="47" t="str">
        <f t="shared" si="167"/>
        <v/>
      </c>
      <c r="BH34" s="47" t="str">
        <f t="shared" si="167"/>
        <v/>
      </c>
      <c r="BI34" s="47" t="str">
        <f t="shared" si="167"/>
        <v/>
      </c>
      <c r="BJ34" s="47" t="str">
        <f t="shared" si="167"/>
        <v/>
      </c>
      <c r="BK34" s="47" t="str">
        <f t="shared" si="167"/>
        <v/>
      </c>
      <c r="BL34" s="47" t="str">
        <f t="shared" si="167"/>
        <v/>
      </c>
      <c r="BM34" s="47" t="str">
        <f t="shared" si="167"/>
        <v/>
      </c>
      <c r="BN34" s="47" t="str">
        <f t="shared" si="167"/>
        <v/>
      </c>
      <c r="BO34" s="47" t="str">
        <f t="shared" si="167"/>
        <v/>
      </c>
      <c r="BP34" s="47" t="str">
        <f t="shared" si="167"/>
        <v/>
      </c>
      <c r="BQ34" s="47" t="str">
        <f t="shared" si="167"/>
        <v/>
      </c>
      <c r="BR34" s="47" t="str">
        <f t="shared" si="167"/>
        <v/>
      </c>
      <c r="BS34" s="47" t="str">
        <f t="shared" si="167"/>
        <v/>
      </c>
      <c r="BT34" s="47" t="str">
        <f t="shared" si="167"/>
        <v/>
      </c>
      <c r="BU34" s="47" t="str">
        <f t="shared" si="167"/>
        <v/>
      </c>
      <c r="BV34" s="47" t="str">
        <f t="shared" si="167"/>
        <v/>
      </c>
      <c r="BW34" s="47" t="str">
        <f t="shared" si="167"/>
        <v/>
      </c>
      <c r="BX34" s="47" t="str">
        <f t="shared" si="167"/>
        <v/>
      </c>
      <c r="BY34" s="47" t="str">
        <f t="shared" si="167"/>
        <v/>
      </c>
      <c r="BZ34" s="47" t="str">
        <f t="shared" si="167"/>
        <v/>
      </c>
      <c r="CA34" s="47" t="str">
        <f t="shared" si="167"/>
        <v/>
      </c>
      <c r="CB34" s="47" t="str">
        <f t="shared" si="167"/>
        <v/>
      </c>
      <c r="CC34" s="47" t="str">
        <f t="shared" si="167"/>
        <v/>
      </c>
      <c r="CD34" s="47" t="str">
        <f t="shared" si="167"/>
        <v/>
      </c>
      <c r="CE34" s="47" t="str">
        <f t="shared" si="167"/>
        <v/>
      </c>
      <c r="CF34" s="47" t="str">
        <f t="shared" si="167"/>
        <v/>
      </c>
      <c r="CG34" s="47" t="str">
        <f t="shared" si="167"/>
        <v/>
      </c>
      <c r="CH34" s="47" t="str">
        <f t="shared" si="167"/>
        <v/>
      </c>
      <c r="CI34" s="47" t="str">
        <f t="shared" si="167"/>
        <v/>
      </c>
      <c r="CJ34" s="47" t="str">
        <f t="shared" si="167"/>
        <v/>
      </c>
      <c r="CK34" s="47" t="str">
        <f t="shared" si="167"/>
        <v/>
      </c>
      <c r="CL34" s="47" t="str">
        <f t="shared" si="167"/>
        <v/>
      </c>
      <c r="CM34" s="47" t="str">
        <f t="shared" si="167"/>
        <v/>
      </c>
      <c r="CN34" s="47" t="str">
        <f t="shared" si="163"/>
        <v/>
      </c>
      <c r="CO34" s="47" t="str">
        <f t="shared" si="163"/>
        <v/>
      </c>
      <c r="CP34" s="47" t="str">
        <f t="shared" si="163"/>
        <v/>
      </c>
      <c r="CQ34" s="47" t="str">
        <f t="shared" si="163"/>
        <v/>
      </c>
      <c r="CR34" s="47" t="str">
        <f t="shared" si="163"/>
        <v/>
      </c>
      <c r="CS34" s="47" t="str">
        <f t="shared" si="163"/>
        <v/>
      </c>
      <c r="CT34" s="47" t="str">
        <f t="shared" si="163"/>
        <v/>
      </c>
      <c r="CU34" s="47" t="str">
        <f t="shared" si="163"/>
        <v/>
      </c>
      <c r="CV34" s="47" t="str">
        <f t="shared" si="163"/>
        <v/>
      </c>
      <c r="CW34" s="47" t="str">
        <f t="shared" si="163"/>
        <v/>
      </c>
      <c r="CX34" s="47" t="str">
        <f t="shared" si="163"/>
        <v/>
      </c>
      <c r="CY34" s="47" t="str">
        <f t="shared" si="163"/>
        <v/>
      </c>
      <c r="CZ34" s="47" t="str">
        <f t="shared" si="163"/>
        <v/>
      </c>
      <c r="DA34" s="47" t="str">
        <f t="shared" si="163"/>
        <v/>
      </c>
      <c r="DB34" s="47" t="str">
        <f t="shared" si="163"/>
        <v/>
      </c>
      <c r="DC34" s="47" t="str">
        <f t="shared" si="163"/>
        <v/>
      </c>
      <c r="DD34" s="47" t="str">
        <f t="shared" si="163"/>
        <v/>
      </c>
      <c r="DE34" s="47" t="str">
        <f t="shared" si="163"/>
        <v/>
      </c>
      <c r="DF34" s="47" t="str">
        <f t="shared" si="163"/>
        <v/>
      </c>
      <c r="DG34" s="47" t="str">
        <f t="shared" si="163"/>
        <v/>
      </c>
      <c r="DH34" s="47" t="str">
        <f t="shared" si="163"/>
        <v/>
      </c>
      <c r="DI34" s="47" t="str">
        <f t="shared" si="163"/>
        <v/>
      </c>
      <c r="DJ34" s="47" t="str">
        <f t="shared" si="163"/>
        <v/>
      </c>
      <c r="DK34" s="47" t="str">
        <f t="shared" si="163"/>
        <v/>
      </c>
      <c r="DL34" s="47" t="str">
        <f t="shared" si="163"/>
        <v/>
      </c>
      <c r="DM34" s="47" t="str">
        <f t="shared" si="163"/>
        <v/>
      </c>
      <c r="DN34" s="47" t="str">
        <f t="shared" si="163"/>
        <v/>
      </c>
      <c r="DO34" s="47" t="str">
        <f t="shared" si="163"/>
        <v/>
      </c>
      <c r="DP34" s="47" t="str">
        <f t="shared" si="163"/>
        <v/>
      </c>
      <c r="DQ34" s="47" t="str">
        <f t="shared" si="163"/>
        <v/>
      </c>
      <c r="DR34" s="47" t="str">
        <f t="shared" si="163"/>
        <v/>
      </c>
      <c r="DS34" s="47" t="str">
        <f t="shared" si="163"/>
        <v/>
      </c>
      <c r="DT34" s="47" t="str">
        <f t="shared" si="163"/>
        <v/>
      </c>
      <c r="DU34" s="47" t="str">
        <f t="shared" si="163"/>
        <v/>
      </c>
      <c r="DV34" s="47" t="str">
        <f t="shared" si="163"/>
        <v/>
      </c>
      <c r="DW34" s="179" t="str">
        <f t="shared" si="115"/>
        <v/>
      </c>
      <c r="DX34" s="47" t="str">
        <f t="shared" si="5"/>
        <v/>
      </c>
      <c r="DY34" s="47" t="str">
        <f t="shared" si="6"/>
        <v/>
      </c>
      <c r="DZ34" s="47" t="str">
        <f t="shared" si="7"/>
        <v/>
      </c>
      <c r="EA34" s="47" t="str">
        <f t="shared" si="8"/>
        <v/>
      </c>
      <c r="EB34" s="47" t="str">
        <f t="shared" si="9"/>
        <v/>
      </c>
      <c r="EC34" s="47" t="str">
        <f t="shared" si="10"/>
        <v/>
      </c>
      <c r="ED34" s="47" t="str">
        <f t="shared" si="11"/>
        <v/>
      </c>
      <c r="EE34" s="47" t="str">
        <f t="shared" si="12"/>
        <v/>
      </c>
      <c r="EF34" s="47" t="str">
        <f t="shared" si="13"/>
        <v/>
      </c>
      <c r="EG34" s="47" t="str">
        <f t="shared" si="14"/>
        <v/>
      </c>
      <c r="EH34" s="47" t="str">
        <f t="shared" si="15"/>
        <v/>
      </c>
      <c r="EI34" s="47" t="str">
        <f t="shared" si="16"/>
        <v/>
      </c>
      <c r="EJ34" s="47" t="str">
        <f t="shared" si="17"/>
        <v/>
      </c>
      <c r="EK34" s="47" t="str">
        <f t="shared" si="18"/>
        <v/>
      </c>
      <c r="EL34" s="47" t="str">
        <f t="shared" si="19"/>
        <v/>
      </c>
      <c r="EM34" s="47" t="str">
        <f t="shared" si="20"/>
        <v/>
      </c>
      <c r="EN34" s="47" t="str">
        <f t="shared" si="21"/>
        <v/>
      </c>
      <c r="EO34" s="47" t="str">
        <f t="shared" si="22"/>
        <v/>
      </c>
      <c r="EP34" s="47" t="str">
        <f t="shared" si="23"/>
        <v/>
      </c>
      <c r="EQ34" s="47" t="str">
        <f t="shared" si="24"/>
        <v/>
      </c>
      <c r="ER34" s="47" t="str">
        <f t="shared" si="25"/>
        <v/>
      </c>
      <c r="ES34" s="47" t="str">
        <f t="shared" si="26"/>
        <v/>
      </c>
      <c r="ET34" s="47" t="str">
        <f t="shared" si="27"/>
        <v/>
      </c>
      <c r="EU34" s="47" t="str">
        <f t="shared" si="28"/>
        <v/>
      </c>
      <c r="EV34" s="47" t="str">
        <f t="shared" si="29"/>
        <v/>
      </c>
      <c r="EW34" s="47" t="str">
        <f t="shared" si="30"/>
        <v/>
      </c>
      <c r="EX34" s="47" t="str">
        <f t="shared" si="31"/>
        <v/>
      </c>
      <c r="EY34" s="47" t="str">
        <f t="shared" si="32"/>
        <v/>
      </c>
      <c r="EZ34" s="47" t="str">
        <f t="shared" si="33"/>
        <v/>
      </c>
      <c r="FA34" s="47" t="str">
        <f t="shared" si="34"/>
        <v/>
      </c>
      <c r="FB34" s="47" t="str">
        <f t="shared" si="35"/>
        <v/>
      </c>
      <c r="FC34" s="47" t="str">
        <f t="shared" si="36"/>
        <v/>
      </c>
      <c r="FD34" s="47" t="str">
        <f t="shared" si="37"/>
        <v/>
      </c>
      <c r="FE34" s="47" t="str">
        <f t="shared" si="38"/>
        <v/>
      </c>
      <c r="FF34" s="47" t="str">
        <f t="shared" si="39"/>
        <v/>
      </c>
      <c r="FG34" s="47" t="str">
        <f t="shared" si="40"/>
        <v/>
      </c>
      <c r="FH34" s="47" t="str">
        <f t="shared" si="41"/>
        <v/>
      </c>
      <c r="FI34" s="47" t="str">
        <f t="shared" si="42"/>
        <v/>
      </c>
      <c r="FJ34" s="47" t="str">
        <f t="shared" si="43"/>
        <v/>
      </c>
      <c r="FK34" s="47" t="str">
        <f t="shared" si="44"/>
        <v/>
      </c>
      <c r="FL34" s="47" t="str">
        <f t="shared" si="45"/>
        <v/>
      </c>
      <c r="FM34" s="47" t="str">
        <f t="shared" si="46"/>
        <v/>
      </c>
      <c r="FN34" s="47" t="str">
        <f t="shared" si="47"/>
        <v/>
      </c>
      <c r="FO34" s="47" t="str">
        <f t="shared" si="48"/>
        <v/>
      </c>
      <c r="FP34" s="47" t="str">
        <f t="shared" si="49"/>
        <v/>
      </c>
      <c r="FQ34" s="47" t="str">
        <f t="shared" si="50"/>
        <v/>
      </c>
      <c r="FR34" s="47" t="str">
        <f t="shared" si="51"/>
        <v/>
      </c>
      <c r="FS34" s="47" t="str">
        <f t="shared" si="52"/>
        <v/>
      </c>
      <c r="FT34" s="47" t="str">
        <f t="shared" si="53"/>
        <v/>
      </c>
      <c r="FU34" s="47" t="str">
        <f t="shared" si="54"/>
        <v/>
      </c>
      <c r="FV34" s="47" t="str">
        <f t="shared" si="55"/>
        <v/>
      </c>
      <c r="FW34" s="47" t="str">
        <f t="shared" si="56"/>
        <v/>
      </c>
      <c r="FX34" s="47" t="str">
        <f t="shared" si="57"/>
        <v/>
      </c>
      <c r="FY34" s="47" t="str">
        <f t="shared" si="58"/>
        <v/>
      </c>
      <c r="FZ34" s="47" t="str">
        <f t="shared" si="59"/>
        <v/>
      </c>
      <c r="GA34" s="47" t="str">
        <f t="shared" si="60"/>
        <v/>
      </c>
      <c r="GB34" s="47" t="str">
        <f t="shared" si="61"/>
        <v/>
      </c>
      <c r="GC34" s="47" t="str">
        <f t="shared" si="62"/>
        <v/>
      </c>
      <c r="GD34" s="47" t="str">
        <f t="shared" si="63"/>
        <v/>
      </c>
      <c r="GE34" s="47" t="str">
        <f t="shared" si="64"/>
        <v/>
      </c>
      <c r="GF34" s="47" t="str">
        <f t="shared" si="65"/>
        <v/>
      </c>
      <c r="GG34" s="47" t="str">
        <f t="shared" si="66"/>
        <v/>
      </c>
      <c r="GH34" s="47" t="str">
        <f t="shared" si="67"/>
        <v/>
      </c>
      <c r="GI34" s="47" t="str">
        <f t="shared" si="68"/>
        <v/>
      </c>
      <c r="GJ34" s="47" t="str">
        <f t="shared" si="69"/>
        <v/>
      </c>
      <c r="GK34" s="47" t="str">
        <f t="shared" si="70"/>
        <v/>
      </c>
      <c r="GL34" s="47" t="str">
        <f t="shared" si="71"/>
        <v/>
      </c>
      <c r="GM34" s="47" t="str">
        <f t="shared" si="72"/>
        <v/>
      </c>
      <c r="GN34" s="47" t="str">
        <f t="shared" si="73"/>
        <v/>
      </c>
      <c r="GO34" s="47" t="str">
        <f t="shared" si="74"/>
        <v/>
      </c>
      <c r="GP34" s="47" t="str">
        <f t="shared" si="75"/>
        <v/>
      </c>
      <c r="GQ34" s="47" t="str">
        <f t="shared" si="76"/>
        <v/>
      </c>
      <c r="GR34" s="47" t="str">
        <f t="shared" si="77"/>
        <v/>
      </c>
      <c r="GS34" s="47" t="str">
        <f t="shared" si="78"/>
        <v/>
      </c>
      <c r="GT34" s="47" t="str">
        <f t="shared" si="79"/>
        <v/>
      </c>
      <c r="GU34" s="47" t="str">
        <f t="shared" si="80"/>
        <v/>
      </c>
      <c r="GV34" s="47" t="str">
        <f t="shared" si="81"/>
        <v/>
      </c>
      <c r="GW34" s="47" t="str">
        <f t="shared" si="82"/>
        <v/>
      </c>
      <c r="GX34" s="47" t="str">
        <f t="shared" si="83"/>
        <v/>
      </c>
      <c r="GY34" s="47" t="str">
        <f t="shared" si="84"/>
        <v/>
      </c>
      <c r="GZ34" s="47" t="str">
        <f t="shared" si="85"/>
        <v/>
      </c>
      <c r="HA34" s="47" t="str">
        <f t="shared" si="86"/>
        <v/>
      </c>
      <c r="HB34" s="47" t="str">
        <f t="shared" si="87"/>
        <v/>
      </c>
      <c r="HC34" s="47" t="str">
        <f t="shared" si="88"/>
        <v/>
      </c>
      <c r="HD34" s="47" t="str">
        <f t="shared" si="89"/>
        <v/>
      </c>
      <c r="HE34" s="47" t="str">
        <f t="shared" si="90"/>
        <v/>
      </c>
      <c r="HF34" s="47" t="str">
        <f t="shared" si="91"/>
        <v/>
      </c>
      <c r="HG34" s="47" t="str">
        <f t="shared" si="92"/>
        <v/>
      </c>
      <c r="HH34" s="47" t="str">
        <f t="shared" si="93"/>
        <v/>
      </c>
      <c r="HI34" s="47" t="str">
        <f t="shared" si="94"/>
        <v/>
      </c>
      <c r="HJ34" s="47" t="str">
        <f t="shared" si="95"/>
        <v/>
      </c>
      <c r="HK34" s="47" t="str">
        <f t="shared" si="96"/>
        <v/>
      </c>
      <c r="HL34" s="47" t="str">
        <f t="shared" si="97"/>
        <v/>
      </c>
      <c r="HM34" s="47" t="str">
        <f t="shared" si="98"/>
        <v/>
      </c>
      <c r="HN34" s="47" t="str">
        <f t="shared" si="99"/>
        <v/>
      </c>
      <c r="HO34" s="47" t="str">
        <f t="shared" si="100"/>
        <v/>
      </c>
      <c r="HP34" s="47" t="str">
        <f t="shared" si="101"/>
        <v/>
      </c>
      <c r="HQ34" s="47" t="str">
        <f t="shared" si="102"/>
        <v/>
      </c>
      <c r="HR34" s="47" t="str">
        <f t="shared" si="103"/>
        <v/>
      </c>
      <c r="HS34" s="47" t="str">
        <f t="shared" si="104"/>
        <v/>
      </c>
      <c r="HT34" s="165" t="e">
        <f t="shared" si="105"/>
        <v>#N/A</v>
      </c>
      <c r="HU34" s="165" t="e">
        <f t="shared" si="153"/>
        <v>#N/A</v>
      </c>
      <c r="HV34" s="165" t="e">
        <f t="shared" si="153"/>
        <v>#N/A</v>
      </c>
      <c r="HW34" s="165" t="e">
        <f t="shared" si="153"/>
        <v>#N/A</v>
      </c>
      <c r="HX34" s="165" t="e">
        <f t="shared" si="164"/>
        <v>#N/A</v>
      </c>
      <c r="HY34" s="165" t="e">
        <f t="shared" si="164"/>
        <v>#N/A</v>
      </c>
      <c r="HZ34" s="165" t="e">
        <f t="shared" si="164"/>
        <v>#N/A</v>
      </c>
      <c r="IA34" s="165" t="e">
        <f t="shared" si="164"/>
        <v>#N/A</v>
      </c>
      <c r="IB34" s="165" t="e">
        <f t="shared" si="164"/>
        <v>#N/A</v>
      </c>
      <c r="IC34" s="165" t="e">
        <f t="shared" si="164"/>
        <v>#N/A</v>
      </c>
      <c r="ID34" s="165" t="e">
        <f t="shared" si="164"/>
        <v>#N/A</v>
      </c>
      <c r="IE34" s="165" t="e">
        <f t="shared" si="164"/>
        <v>#N/A</v>
      </c>
      <c r="IF34" s="165" t="e">
        <f t="shared" si="164"/>
        <v>#N/A</v>
      </c>
      <c r="IG34" s="165" t="e">
        <f t="shared" si="164"/>
        <v>#N/A</v>
      </c>
      <c r="IH34" s="165" t="e">
        <f t="shared" si="164"/>
        <v>#N/A</v>
      </c>
      <c r="II34" s="165" t="e">
        <f t="shared" si="164"/>
        <v>#N/A</v>
      </c>
      <c r="IJ34" s="165" t="e">
        <f t="shared" si="164"/>
        <v>#N/A</v>
      </c>
      <c r="IK34" s="165" t="e">
        <f t="shared" si="164"/>
        <v>#N/A</v>
      </c>
      <c r="IL34" s="165" t="e">
        <f t="shared" si="164"/>
        <v>#N/A</v>
      </c>
      <c r="IM34" s="165" t="e">
        <f t="shared" si="160"/>
        <v>#N/A</v>
      </c>
      <c r="IN34" s="165" t="e">
        <f t="shared" si="160"/>
        <v>#N/A</v>
      </c>
      <c r="IO34" s="165" t="e">
        <f t="shared" si="160"/>
        <v>#N/A</v>
      </c>
      <c r="IP34" s="165" t="e">
        <f t="shared" si="160"/>
        <v>#N/A</v>
      </c>
      <c r="IQ34" s="165" t="e">
        <f t="shared" si="160"/>
        <v>#N/A</v>
      </c>
      <c r="IR34" s="165" t="e">
        <f t="shared" si="160"/>
        <v>#N/A</v>
      </c>
      <c r="IS34" s="165" t="e">
        <f t="shared" si="160"/>
        <v>#N/A</v>
      </c>
      <c r="IT34" s="165" t="e">
        <f t="shared" si="160"/>
        <v>#N/A</v>
      </c>
      <c r="IU34" s="165" t="e">
        <f t="shared" si="160"/>
        <v>#N/A</v>
      </c>
      <c r="IV34" s="165" t="e">
        <f t="shared" si="160"/>
        <v>#N/A</v>
      </c>
      <c r="IW34" s="165" t="e">
        <f t="shared" si="160"/>
        <v>#N/A</v>
      </c>
      <c r="IX34" s="165" t="e">
        <f t="shared" si="160"/>
        <v>#N/A</v>
      </c>
      <c r="IY34" s="165" t="e">
        <f t="shared" si="160"/>
        <v>#N/A</v>
      </c>
      <c r="IZ34" s="165" t="e">
        <f t="shared" si="160"/>
        <v>#N/A</v>
      </c>
      <c r="JA34" s="165" t="e">
        <f t="shared" si="160"/>
        <v>#N/A</v>
      </c>
      <c r="JB34" s="165" t="e">
        <f t="shared" si="157"/>
        <v>#N/A</v>
      </c>
      <c r="JC34" s="165" t="e">
        <f t="shared" si="157"/>
        <v>#N/A</v>
      </c>
      <c r="JD34" s="165" t="e">
        <f t="shared" si="157"/>
        <v>#N/A</v>
      </c>
      <c r="JE34" s="165" t="e">
        <f t="shared" si="157"/>
        <v>#N/A</v>
      </c>
      <c r="JF34" s="165" t="e">
        <f t="shared" si="157"/>
        <v>#N/A</v>
      </c>
      <c r="JG34" s="165" t="e">
        <f t="shared" si="157"/>
        <v>#N/A</v>
      </c>
      <c r="JH34" s="165" t="e">
        <f t="shared" si="157"/>
        <v>#N/A</v>
      </c>
      <c r="JI34" s="165" t="e">
        <f t="shared" si="157"/>
        <v>#N/A</v>
      </c>
      <c r="JJ34" s="165" t="e">
        <f t="shared" si="157"/>
        <v>#N/A</v>
      </c>
      <c r="JK34" s="165" t="e">
        <f t="shared" si="157"/>
        <v>#N/A</v>
      </c>
      <c r="JL34" s="165" t="e">
        <f t="shared" si="157"/>
        <v>#N/A</v>
      </c>
      <c r="JM34" s="165" t="e">
        <f t="shared" si="157"/>
        <v>#N/A</v>
      </c>
      <c r="JN34" s="165" t="e">
        <f t="shared" si="157"/>
        <v>#N/A</v>
      </c>
      <c r="JO34" s="165" t="e">
        <f t="shared" si="157"/>
        <v>#N/A</v>
      </c>
      <c r="JP34" s="165" t="e">
        <f t="shared" si="157"/>
        <v>#N/A</v>
      </c>
      <c r="JQ34" s="165" t="e">
        <f t="shared" si="143"/>
        <v>#N/A</v>
      </c>
      <c r="JR34" s="165" t="e">
        <f t="shared" si="143"/>
        <v>#N/A</v>
      </c>
      <c r="JS34" s="165" t="e">
        <f t="shared" si="143"/>
        <v>#N/A</v>
      </c>
      <c r="JT34" s="165" t="e">
        <f t="shared" si="143"/>
        <v>#N/A</v>
      </c>
      <c r="JU34" s="165" t="e">
        <f t="shared" si="143"/>
        <v>#N/A</v>
      </c>
      <c r="JV34" s="165" t="e">
        <f t="shared" si="143"/>
        <v>#N/A</v>
      </c>
      <c r="JW34" s="165" t="e">
        <f t="shared" si="143"/>
        <v>#N/A</v>
      </c>
      <c r="JX34" s="165" t="e">
        <f t="shared" si="143"/>
        <v>#N/A</v>
      </c>
      <c r="JY34" s="165" t="e">
        <f t="shared" si="143"/>
        <v>#N/A</v>
      </c>
      <c r="JZ34" s="165" t="e">
        <f t="shared" si="143"/>
        <v>#N/A</v>
      </c>
      <c r="KA34" s="165" t="e">
        <f t="shared" si="143"/>
        <v>#N/A</v>
      </c>
      <c r="KB34" s="165" t="e">
        <f t="shared" si="143"/>
        <v>#N/A</v>
      </c>
      <c r="KC34" s="165" t="e">
        <f t="shared" si="143"/>
        <v>#N/A</v>
      </c>
      <c r="KD34" s="165" t="e">
        <f t="shared" si="143"/>
        <v>#N/A</v>
      </c>
      <c r="KE34" s="165" t="e">
        <f t="shared" si="143"/>
        <v>#N/A</v>
      </c>
      <c r="KF34" s="165" t="e">
        <f t="shared" si="117"/>
        <v>#N/A</v>
      </c>
      <c r="KG34" s="165" t="e">
        <f t="shared" si="154"/>
        <v>#N/A</v>
      </c>
      <c r="KH34" s="165" t="e">
        <f t="shared" si="154"/>
        <v>#N/A</v>
      </c>
      <c r="KI34" s="165" t="e">
        <f t="shared" si="154"/>
        <v>#N/A</v>
      </c>
      <c r="KJ34" s="165" t="e">
        <f t="shared" si="165"/>
        <v>#N/A</v>
      </c>
      <c r="KK34" s="165" t="e">
        <f t="shared" si="165"/>
        <v>#N/A</v>
      </c>
      <c r="KL34" s="165" t="e">
        <f t="shared" si="165"/>
        <v>#N/A</v>
      </c>
      <c r="KM34" s="165" t="e">
        <f t="shared" si="165"/>
        <v>#N/A</v>
      </c>
      <c r="KN34" s="165" t="e">
        <f t="shared" si="165"/>
        <v>#N/A</v>
      </c>
      <c r="KO34" s="165" t="e">
        <f t="shared" si="165"/>
        <v>#N/A</v>
      </c>
      <c r="KP34" s="165" t="e">
        <f t="shared" si="165"/>
        <v>#N/A</v>
      </c>
      <c r="KQ34" s="165" t="e">
        <f t="shared" si="165"/>
        <v>#N/A</v>
      </c>
      <c r="KR34" s="165" t="e">
        <f t="shared" si="165"/>
        <v>#N/A</v>
      </c>
      <c r="KS34" s="165" t="e">
        <f t="shared" si="165"/>
        <v>#N/A</v>
      </c>
      <c r="KT34" s="165" t="e">
        <f t="shared" si="165"/>
        <v>#N/A</v>
      </c>
      <c r="KU34" s="165" t="e">
        <f t="shared" si="165"/>
        <v>#N/A</v>
      </c>
      <c r="KV34" s="165" t="e">
        <f t="shared" si="165"/>
        <v>#N/A</v>
      </c>
      <c r="KW34" s="165" t="e">
        <f t="shared" si="165"/>
        <v>#N/A</v>
      </c>
      <c r="KX34" s="165" t="e">
        <f t="shared" si="165"/>
        <v>#N/A</v>
      </c>
      <c r="KY34" s="165" t="e">
        <f t="shared" si="161"/>
        <v>#N/A</v>
      </c>
      <c r="KZ34" s="165" t="e">
        <f t="shared" si="161"/>
        <v>#N/A</v>
      </c>
      <c r="LA34" s="165" t="e">
        <f t="shared" si="161"/>
        <v>#N/A</v>
      </c>
      <c r="LB34" s="165" t="e">
        <f t="shared" si="161"/>
        <v>#N/A</v>
      </c>
      <c r="LC34" s="165" t="e">
        <f t="shared" si="161"/>
        <v>#N/A</v>
      </c>
      <c r="LD34" s="165" t="e">
        <f t="shared" si="161"/>
        <v>#N/A</v>
      </c>
      <c r="LE34" s="165" t="e">
        <f t="shared" si="161"/>
        <v>#N/A</v>
      </c>
      <c r="LF34" s="165" t="e">
        <f t="shared" si="161"/>
        <v>#N/A</v>
      </c>
      <c r="LG34" s="165" t="e">
        <f t="shared" si="161"/>
        <v>#N/A</v>
      </c>
      <c r="LH34" s="165" t="e">
        <f t="shared" si="161"/>
        <v>#N/A</v>
      </c>
      <c r="LI34" s="165" t="e">
        <f t="shared" si="161"/>
        <v>#N/A</v>
      </c>
      <c r="LJ34" s="165" t="e">
        <f t="shared" si="161"/>
        <v>#N/A</v>
      </c>
      <c r="LK34" s="165" t="e">
        <f t="shared" si="161"/>
        <v>#N/A</v>
      </c>
      <c r="LL34" s="165" t="e">
        <f t="shared" si="161"/>
        <v>#N/A</v>
      </c>
      <c r="LM34" s="165" t="e">
        <f t="shared" si="161"/>
        <v>#N/A</v>
      </c>
      <c r="LN34" s="165" t="e">
        <f t="shared" si="158"/>
        <v>#N/A</v>
      </c>
      <c r="LO34" s="165" t="e">
        <f t="shared" si="158"/>
        <v>#N/A</v>
      </c>
      <c r="LP34" s="165" t="e">
        <f t="shared" si="158"/>
        <v>#N/A</v>
      </c>
      <c r="LQ34" s="165" t="e">
        <f t="shared" si="158"/>
        <v>#N/A</v>
      </c>
      <c r="LR34" s="165" t="e">
        <f t="shared" si="158"/>
        <v>#N/A</v>
      </c>
      <c r="LS34" s="165" t="e">
        <f t="shared" si="158"/>
        <v>#N/A</v>
      </c>
      <c r="LT34" s="165" t="e">
        <f t="shared" si="158"/>
        <v>#N/A</v>
      </c>
      <c r="LU34" s="165" t="e">
        <f t="shared" si="158"/>
        <v>#N/A</v>
      </c>
      <c r="LV34" s="165" t="e">
        <f t="shared" si="158"/>
        <v>#N/A</v>
      </c>
      <c r="LW34" s="165" t="e">
        <f t="shared" si="158"/>
        <v>#N/A</v>
      </c>
      <c r="LX34" s="165" t="e">
        <f t="shared" si="158"/>
        <v>#N/A</v>
      </c>
      <c r="LY34" s="165" t="e">
        <f t="shared" si="158"/>
        <v>#N/A</v>
      </c>
      <c r="LZ34" s="165" t="e">
        <f t="shared" si="158"/>
        <v>#N/A</v>
      </c>
      <c r="MA34" s="165" t="e">
        <f t="shared" si="158"/>
        <v>#N/A</v>
      </c>
      <c r="MB34" s="165" t="e">
        <f t="shared" si="158"/>
        <v>#N/A</v>
      </c>
      <c r="MC34" s="165" t="e">
        <f t="shared" si="144"/>
        <v>#N/A</v>
      </c>
      <c r="MD34" s="165" t="e">
        <f t="shared" si="144"/>
        <v>#N/A</v>
      </c>
      <c r="ME34" s="165" t="e">
        <f t="shared" si="144"/>
        <v>#N/A</v>
      </c>
      <c r="MF34" s="165" t="e">
        <f t="shared" si="144"/>
        <v>#N/A</v>
      </c>
      <c r="MG34" s="165" t="e">
        <f t="shared" si="144"/>
        <v>#N/A</v>
      </c>
      <c r="MH34" s="165" t="e">
        <f t="shared" si="144"/>
        <v>#N/A</v>
      </c>
      <c r="MI34" s="165" t="e">
        <f t="shared" si="144"/>
        <v>#N/A</v>
      </c>
      <c r="MJ34" s="165" t="e">
        <f t="shared" si="144"/>
        <v>#N/A</v>
      </c>
      <c r="MK34" s="165" t="e">
        <f t="shared" si="144"/>
        <v>#N/A</v>
      </c>
      <c r="ML34" s="165" t="e">
        <f t="shared" si="144"/>
        <v>#N/A</v>
      </c>
      <c r="MM34" s="165" t="e">
        <f t="shared" si="144"/>
        <v>#N/A</v>
      </c>
      <c r="MN34" s="165" t="e">
        <f t="shared" si="144"/>
        <v>#N/A</v>
      </c>
      <c r="MO34" s="165" t="e">
        <f t="shared" si="144"/>
        <v>#N/A</v>
      </c>
      <c r="MP34" s="165" t="e">
        <f t="shared" si="144"/>
        <v>#N/A</v>
      </c>
      <c r="MQ34" s="165" t="e">
        <f t="shared" si="144"/>
        <v>#N/A</v>
      </c>
      <c r="MR34" s="165" t="e">
        <f t="shared" si="118"/>
        <v>#N/A</v>
      </c>
      <c r="MS34" s="165" t="e">
        <f t="shared" si="155"/>
        <v>#N/A</v>
      </c>
      <c r="MT34" s="165" t="e">
        <f t="shared" si="155"/>
        <v>#N/A</v>
      </c>
      <c r="MU34" s="165" t="e">
        <f t="shared" si="155"/>
        <v>#N/A</v>
      </c>
      <c r="MV34" s="165" t="e">
        <f t="shared" si="166"/>
        <v>#N/A</v>
      </c>
      <c r="MW34" s="165" t="e">
        <f t="shared" si="166"/>
        <v>#N/A</v>
      </c>
      <c r="MX34" s="165" t="e">
        <f t="shared" si="166"/>
        <v>#N/A</v>
      </c>
      <c r="MY34" s="165" t="e">
        <f t="shared" si="166"/>
        <v>#N/A</v>
      </c>
      <c r="MZ34" s="165" t="e">
        <f t="shared" si="166"/>
        <v>#N/A</v>
      </c>
      <c r="NA34" s="165" t="e">
        <f t="shared" si="166"/>
        <v>#N/A</v>
      </c>
      <c r="NB34" s="165" t="e">
        <f t="shared" si="166"/>
        <v>#N/A</v>
      </c>
      <c r="NC34" s="165" t="e">
        <f t="shared" si="166"/>
        <v>#N/A</v>
      </c>
      <c r="ND34" s="165" t="e">
        <f t="shared" si="166"/>
        <v>#N/A</v>
      </c>
      <c r="NE34" s="165" t="e">
        <f t="shared" si="166"/>
        <v>#N/A</v>
      </c>
      <c r="NF34" s="165" t="e">
        <f t="shared" si="166"/>
        <v>#N/A</v>
      </c>
      <c r="NG34" s="165" t="e">
        <f t="shared" si="166"/>
        <v>#N/A</v>
      </c>
      <c r="NH34" s="165" t="e">
        <f t="shared" si="166"/>
        <v>#N/A</v>
      </c>
      <c r="NI34" s="165" t="e">
        <f t="shared" si="166"/>
        <v>#N/A</v>
      </c>
      <c r="NJ34" s="165" t="e">
        <f t="shared" si="166"/>
        <v>#N/A</v>
      </c>
      <c r="NK34" s="165" t="e">
        <f t="shared" si="162"/>
        <v>#N/A</v>
      </c>
      <c r="NL34" s="165" t="e">
        <f t="shared" si="162"/>
        <v>#N/A</v>
      </c>
      <c r="NM34" s="165" t="e">
        <f t="shared" si="162"/>
        <v>#N/A</v>
      </c>
      <c r="NN34" s="165" t="e">
        <f t="shared" si="162"/>
        <v>#N/A</v>
      </c>
      <c r="NO34" s="165" t="e">
        <f t="shared" si="162"/>
        <v>#N/A</v>
      </c>
      <c r="NP34" s="165" t="e">
        <f t="shared" si="162"/>
        <v>#N/A</v>
      </c>
      <c r="NQ34" s="165" t="e">
        <f t="shared" si="162"/>
        <v>#N/A</v>
      </c>
      <c r="NR34" s="165" t="e">
        <f t="shared" si="162"/>
        <v>#N/A</v>
      </c>
      <c r="NS34" s="165" t="e">
        <f t="shared" si="162"/>
        <v>#N/A</v>
      </c>
      <c r="NT34" s="165" t="e">
        <f t="shared" si="162"/>
        <v>#N/A</v>
      </c>
      <c r="NU34" s="165" t="e">
        <f t="shared" si="162"/>
        <v>#N/A</v>
      </c>
      <c r="NV34" s="165" t="e">
        <f t="shared" si="162"/>
        <v>#N/A</v>
      </c>
      <c r="NW34" s="165" t="e">
        <f t="shared" si="162"/>
        <v>#N/A</v>
      </c>
      <c r="NX34" s="165" t="e">
        <f t="shared" si="162"/>
        <v>#N/A</v>
      </c>
      <c r="NY34" s="165" t="e">
        <f t="shared" si="162"/>
        <v>#N/A</v>
      </c>
      <c r="NZ34" s="165" t="e">
        <f t="shared" si="159"/>
        <v>#N/A</v>
      </c>
      <c r="OA34" s="165" t="e">
        <f t="shared" si="159"/>
        <v>#N/A</v>
      </c>
      <c r="OB34" s="165" t="e">
        <f t="shared" si="159"/>
        <v>#N/A</v>
      </c>
      <c r="OC34" s="165" t="e">
        <f t="shared" si="159"/>
        <v>#N/A</v>
      </c>
      <c r="OD34" s="165" t="e">
        <f t="shared" si="159"/>
        <v>#N/A</v>
      </c>
      <c r="OE34" s="165" t="e">
        <f t="shared" si="159"/>
        <v>#N/A</v>
      </c>
      <c r="OF34" s="165" t="e">
        <f t="shared" si="159"/>
        <v>#N/A</v>
      </c>
      <c r="OG34" s="165" t="e">
        <f t="shared" si="159"/>
        <v>#N/A</v>
      </c>
      <c r="OH34" s="165" t="e">
        <f t="shared" si="159"/>
        <v>#N/A</v>
      </c>
      <c r="OI34" s="165" t="e">
        <f t="shared" si="159"/>
        <v>#N/A</v>
      </c>
      <c r="OJ34" s="165" t="e">
        <f t="shared" si="159"/>
        <v>#N/A</v>
      </c>
      <c r="OK34" s="165" t="e">
        <f t="shared" si="159"/>
        <v>#N/A</v>
      </c>
      <c r="OL34" s="165" t="e">
        <f t="shared" si="159"/>
        <v>#N/A</v>
      </c>
      <c r="OM34" s="165" t="e">
        <f t="shared" si="159"/>
        <v>#N/A</v>
      </c>
      <c r="ON34" s="165" t="e">
        <f t="shared" si="159"/>
        <v>#N/A</v>
      </c>
      <c r="OO34" s="165" t="e">
        <f t="shared" si="145"/>
        <v>#N/A</v>
      </c>
      <c r="OP34" s="165" t="e">
        <f t="shared" si="145"/>
        <v>#N/A</v>
      </c>
      <c r="OQ34" s="165" t="e">
        <f t="shared" si="145"/>
        <v>#N/A</v>
      </c>
      <c r="OR34" s="165" t="e">
        <f t="shared" si="145"/>
        <v>#N/A</v>
      </c>
      <c r="OS34" s="165" t="e">
        <f t="shared" si="145"/>
        <v>#N/A</v>
      </c>
      <c r="OT34" s="165" t="e">
        <f t="shared" si="145"/>
        <v>#N/A</v>
      </c>
      <c r="OU34" s="165" t="e">
        <f t="shared" si="145"/>
        <v>#N/A</v>
      </c>
      <c r="OV34" s="165" t="e">
        <f t="shared" si="145"/>
        <v>#N/A</v>
      </c>
      <c r="OW34" s="165" t="e">
        <f t="shared" si="145"/>
        <v>#N/A</v>
      </c>
      <c r="OX34" s="165" t="e">
        <f t="shared" si="145"/>
        <v>#N/A</v>
      </c>
      <c r="OY34" s="165" t="e">
        <f t="shared" si="145"/>
        <v>#N/A</v>
      </c>
      <c r="OZ34" s="165" t="e">
        <f t="shared" si="145"/>
        <v>#N/A</v>
      </c>
      <c r="PA34" s="165" t="e">
        <f t="shared" si="145"/>
        <v>#N/A</v>
      </c>
      <c r="PB34" s="165" t="e">
        <f t="shared" si="145"/>
        <v>#N/A</v>
      </c>
      <c r="PC34" s="165" t="e">
        <f t="shared" si="145"/>
        <v>#N/A</v>
      </c>
      <c r="PD34" s="165" t="e">
        <f t="shared" si="119"/>
        <v>#N/A</v>
      </c>
      <c r="PE34" s="165" t="e">
        <f t="shared" si="141"/>
        <v>#N/A</v>
      </c>
      <c r="PF34" s="165" t="e">
        <f t="shared" si="141"/>
        <v>#N/A</v>
      </c>
      <c r="PG34" s="165" t="e">
        <f t="shared" si="141"/>
        <v>#N/A</v>
      </c>
      <c r="PH34" s="165" t="e">
        <f t="shared" si="141"/>
        <v>#N/A</v>
      </c>
      <c r="PI34" s="165" t="e">
        <f t="shared" si="141"/>
        <v>#N/A</v>
      </c>
      <c r="PJ34" s="165" t="e">
        <f t="shared" si="141"/>
        <v>#N/A</v>
      </c>
      <c r="PK34" s="165" t="e">
        <f t="shared" si="141"/>
        <v>#N/A</v>
      </c>
      <c r="PL34" s="165" t="e">
        <f t="shared" si="141"/>
        <v>#N/A</v>
      </c>
    </row>
    <row r="35" spans="1:428" hidden="1" x14ac:dyDescent="0.45">
      <c r="A35" s="4">
        <v>32</v>
      </c>
      <c r="B35" s="105"/>
      <c r="C35" s="113"/>
      <c r="D35" s="118" t="str">
        <f t="shared" si="110"/>
        <v/>
      </c>
      <c r="E35" s="91"/>
      <c r="F35" s="118" t="str">
        <f t="shared" si="111"/>
        <v/>
      </c>
      <c r="G35" s="113"/>
      <c r="H35" s="106"/>
      <c r="I35" s="120" t="str">
        <f t="shared" si="0"/>
        <v/>
      </c>
      <c r="J35" s="120" t="str">
        <f t="shared" si="1"/>
        <v/>
      </c>
      <c r="K35" s="71" t="str">
        <f t="shared" si="112"/>
        <v/>
      </c>
      <c r="L35" s="23"/>
      <c r="M35" s="55"/>
      <c r="N35" s="298"/>
      <c r="O35" s="72" t="str">
        <f>IF(AND(D35&gt;0,E35&gt;0,F35&gt;0),IF(ISBLANK(N35),IF(ISBLANK(L35),"",(F35-D35)*VLOOKUP(L35,VLookups!$A$4:$B$13,2,FALSE)),N35),"")</f>
        <v/>
      </c>
      <c r="P35" s="73" t="str">
        <f t="shared" si="2"/>
        <v/>
      </c>
      <c r="Q35" s="91"/>
      <c r="R35" s="265" t="str">
        <f>IF(AND(Q35&gt;0,E35&gt;0,NOT(O35="")),ABS(VLOOKUP($Q$1,VLookups!$A$43:$B$44,2,FALSE)-_xlfn.NORM.DIST(Q35,K35,O35,TRUE)),"")</f>
        <v/>
      </c>
      <c r="S35" s="90" t="str">
        <f>IF(AND($D35&gt;0,$E35&gt;0,$F35&gt;0,NOT(ISBLANK($L35))),_xlfn.NORM.INV(ABS(VLOOKUP($Q$1,VLookups!$A$43:$B$44,2,FALSE)-S$3),$K35,$O35),"")</f>
        <v/>
      </c>
      <c r="T35" s="89" t="str">
        <f>IF(AND($D35&gt;0,$E35&gt;0,$F35&gt;0,NOT(ISBLANK($L35))),_xlfn.NORM.INV(ABS(VLOOKUP($Q$1,VLookups!$A$43:$B$44,2,FALSE)-T$3),$K35,$O35),"")</f>
        <v/>
      </c>
      <c r="U35" s="90" t="str">
        <f>IF(AND($D35&gt;0,$E35&gt;0,$F35&gt;0,NOT(ISBLANK($L35))),_xlfn.NORM.INV(ABS(VLOOKUP($Q$1,VLookups!$A$43:$B$44,2,FALSE)-U$3),$K35,$O35),"")</f>
        <v/>
      </c>
      <c r="V35" s="89" t="str">
        <f>IF(AND($D35&gt;0,$E35&gt;0,$F35&gt;0,NOT(ISBLANK($L35))),_xlfn.NORM.INV(ABS(VLOOKUP($Q$1,VLookups!$A$43:$B$44,2,FALSE)-V$3),$K35,$O35),"")</f>
        <v/>
      </c>
      <c r="W35" s="90" t="str">
        <f>IF(AND($D35&gt;0,$E35&gt;0,$F35&gt;0,NOT(ISBLANK($L35))),_xlfn.NORM.INV(ABS(VLOOKUP($Q$1,VLookups!$A$43:$B$44,2,FALSE)-W$3),$K35,$O35),"")</f>
        <v/>
      </c>
      <c r="X35" s="89" t="str">
        <f>IF(AND($D35&gt;0,$E35&gt;0,$F35&gt;0,NOT(ISBLANK($L35))),_xlfn.NORM.INV(ABS(VLOOKUP($Q$1,VLookups!$A$43:$B$44,2,FALSE)-X$3),$K35,$O35),"")</f>
        <v/>
      </c>
      <c r="Y35" s="5"/>
      <c r="Z35" s="164" t="str">
        <f t="shared" si="113"/>
        <v/>
      </c>
      <c r="AA35" s="47" t="str">
        <f t="shared" si="114"/>
        <v/>
      </c>
      <c r="AB35" s="47" t="str">
        <f t="shared" si="167"/>
        <v/>
      </c>
      <c r="AC35" s="47" t="str">
        <f t="shared" si="167"/>
        <v/>
      </c>
      <c r="AD35" s="47" t="str">
        <f t="shared" si="167"/>
        <v/>
      </c>
      <c r="AE35" s="47" t="str">
        <f t="shared" si="167"/>
        <v/>
      </c>
      <c r="AF35" s="47" t="str">
        <f t="shared" si="167"/>
        <v/>
      </c>
      <c r="AG35" s="47" t="str">
        <f t="shared" si="167"/>
        <v/>
      </c>
      <c r="AH35" s="47" t="str">
        <f t="shared" si="167"/>
        <v/>
      </c>
      <c r="AI35" s="47" t="str">
        <f t="shared" si="167"/>
        <v/>
      </c>
      <c r="AJ35" s="47" t="str">
        <f t="shared" si="167"/>
        <v/>
      </c>
      <c r="AK35" s="47" t="str">
        <f t="shared" si="167"/>
        <v/>
      </c>
      <c r="AL35" s="47" t="str">
        <f t="shared" si="167"/>
        <v/>
      </c>
      <c r="AM35" s="47" t="str">
        <f t="shared" si="167"/>
        <v/>
      </c>
      <c r="AN35" s="47" t="str">
        <f t="shared" si="167"/>
        <v/>
      </c>
      <c r="AO35" s="47" t="str">
        <f t="shared" si="167"/>
        <v/>
      </c>
      <c r="AP35" s="47" t="str">
        <f t="shared" si="167"/>
        <v/>
      </c>
      <c r="AQ35" s="47" t="str">
        <f t="shared" si="167"/>
        <v/>
      </c>
      <c r="AR35" s="47" t="str">
        <f t="shared" si="167"/>
        <v/>
      </c>
      <c r="AS35" s="47" t="str">
        <f t="shared" si="167"/>
        <v/>
      </c>
      <c r="AT35" s="47" t="str">
        <f t="shared" si="167"/>
        <v/>
      </c>
      <c r="AU35" s="47" t="str">
        <f t="shared" si="167"/>
        <v/>
      </c>
      <c r="AV35" s="47" t="str">
        <f t="shared" si="167"/>
        <v/>
      </c>
      <c r="AW35" s="47" t="str">
        <f t="shared" si="167"/>
        <v/>
      </c>
      <c r="AX35" s="47" t="str">
        <f t="shared" si="167"/>
        <v/>
      </c>
      <c r="AY35" s="47" t="str">
        <f t="shared" si="167"/>
        <v/>
      </c>
      <c r="AZ35" s="47" t="str">
        <f t="shared" si="167"/>
        <v/>
      </c>
      <c r="BA35" s="47" t="str">
        <f t="shared" si="167"/>
        <v/>
      </c>
      <c r="BB35" s="47" t="str">
        <f t="shared" si="167"/>
        <v/>
      </c>
      <c r="BC35" s="47" t="str">
        <f t="shared" si="167"/>
        <v/>
      </c>
      <c r="BD35" s="47" t="str">
        <f t="shared" si="167"/>
        <v/>
      </c>
      <c r="BE35" s="47" t="str">
        <f t="shared" si="167"/>
        <v/>
      </c>
      <c r="BF35" s="47" t="str">
        <f t="shared" si="167"/>
        <v/>
      </c>
      <c r="BG35" s="47" t="str">
        <f t="shared" si="167"/>
        <v/>
      </c>
      <c r="BH35" s="47" t="str">
        <f t="shared" si="167"/>
        <v/>
      </c>
      <c r="BI35" s="47" t="str">
        <f t="shared" si="167"/>
        <v/>
      </c>
      <c r="BJ35" s="47" t="str">
        <f t="shared" si="167"/>
        <v/>
      </c>
      <c r="BK35" s="47" t="str">
        <f t="shared" si="167"/>
        <v/>
      </c>
      <c r="BL35" s="47" t="str">
        <f t="shared" si="167"/>
        <v/>
      </c>
      <c r="BM35" s="47" t="str">
        <f t="shared" si="167"/>
        <v/>
      </c>
      <c r="BN35" s="47" t="str">
        <f t="shared" si="167"/>
        <v/>
      </c>
      <c r="BO35" s="47" t="str">
        <f t="shared" si="167"/>
        <v/>
      </c>
      <c r="BP35" s="47" t="str">
        <f t="shared" si="167"/>
        <v/>
      </c>
      <c r="BQ35" s="47" t="str">
        <f t="shared" si="167"/>
        <v/>
      </c>
      <c r="BR35" s="47" t="str">
        <f t="shared" si="167"/>
        <v/>
      </c>
      <c r="BS35" s="47" t="str">
        <f t="shared" si="167"/>
        <v/>
      </c>
      <c r="BT35" s="47" t="str">
        <f t="shared" si="167"/>
        <v/>
      </c>
      <c r="BU35" s="47" t="str">
        <f t="shared" si="167"/>
        <v/>
      </c>
      <c r="BV35" s="47" t="str">
        <f t="shared" si="167"/>
        <v/>
      </c>
      <c r="BW35" s="47" t="str">
        <f t="shared" si="167"/>
        <v/>
      </c>
      <c r="BX35" s="47" t="str">
        <f t="shared" si="167"/>
        <v/>
      </c>
      <c r="BY35" s="47" t="str">
        <f t="shared" si="167"/>
        <v/>
      </c>
      <c r="BZ35" s="47" t="str">
        <f t="shared" si="167"/>
        <v/>
      </c>
      <c r="CA35" s="47" t="str">
        <f t="shared" si="167"/>
        <v/>
      </c>
      <c r="CB35" s="47" t="str">
        <f t="shared" si="167"/>
        <v/>
      </c>
      <c r="CC35" s="47" t="str">
        <f t="shared" si="167"/>
        <v/>
      </c>
      <c r="CD35" s="47" t="str">
        <f t="shared" si="167"/>
        <v/>
      </c>
      <c r="CE35" s="47" t="str">
        <f t="shared" si="167"/>
        <v/>
      </c>
      <c r="CF35" s="47" t="str">
        <f t="shared" si="167"/>
        <v/>
      </c>
      <c r="CG35" s="47" t="str">
        <f t="shared" si="167"/>
        <v/>
      </c>
      <c r="CH35" s="47" t="str">
        <f t="shared" si="167"/>
        <v/>
      </c>
      <c r="CI35" s="47" t="str">
        <f t="shared" si="167"/>
        <v/>
      </c>
      <c r="CJ35" s="47" t="str">
        <f t="shared" si="167"/>
        <v/>
      </c>
      <c r="CK35" s="47" t="str">
        <f t="shared" si="167"/>
        <v/>
      </c>
      <c r="CL35" s="47" t="str">
        <f t="shared" si="167"/>
        <v/>
      </c>
      <c r="CM35" s="47" t="str">
        <f t="shared" si="167"/>
        <v/>
      </c>
      <c r="CN35" s="47" t="str">
        <f t="shared" si="163"/>
        <v/>
      </c>
      <c r="CO35" s="47" t="str">
        <f t="shared" si="163"/>
        <v/>
      </c>
      <c r="CP35" s="47" t="str">
        <f t="shared" si="163"/>
        <v/>
      </c>
      <c r="CQ35" s="47" t="str">
        <f t="shared" si="163"/>
        <v/>
      </c>
      <c r="CR35" s="47" t="str">
        <f t="shared" si="163"/>
        <v/>
      </c>
      <c r="CS35" s="47" t="str">
        <f t="shared" si="163"/>
        <v/>
      </c>
      <c r="CT35" s="47" t="str">
        <f t="shared" si="163"/>
        <v/>
      </c>
      <c r="CU35" s="47" t="str">
        <f t="shared" si="163"/>
        <v/>
      </c>
      <c r="CV35" s="47" t="str">
        <f t="shared" si="163"/>
        <v/>
      </c>
      <c r="CW35" s="47" t="str">
        <f t="shared" si="163"/>
        <v/>
      </c>
      <c r="CX35" s="47" t="str">
        <f t="shared" si="163"/>
        <v/>
      </c>
      <c r="CY35" s="47" t="str">
        <f t="shared" si="163"/>
        <v/>
      </c>
      <c r="CZ35" s="47" t="str">
        <f t="shared" si="163"/>
        <v/>
      </c>
      <c r="DA35" s="47" t="str">
        <f t="shared" si="163"/>
        <v/>
      </c>
      <c r="DB35" s="47" t="str">
        <f t="shared" si="163"/>
        <v/>
      </c>
      <c r="DC35" s="47" t="str">
        <f t="shared" si="163"/>
        <v/>
      </c>
      <c r="DD35" s="47" t="str">
        <f t="shared" si="163"/>
        <v/>
      </c>
      <c r="DE35" s="47" t="str">
        <f t="shared" si="163"/>
        <v/>
      </c>
      <c r="DF35" s="47" t="str">
        <f t="shared" si="163"/>
        <v/>
      </c>
      <c r="DG35" s="47" t="str">
        <f t="shared" si="163"/>
        <v/>
      </c>
      <c r="DH35" s="47" t="str">
        <f t="shared" si="163"/>
        <v/>
      </c>
      <c r="DI35" s="47" t="str">
        <f t="shared" si="163"/>
        <v/>
      </c>
      <c r="DJ35" s="47" t="str">
        <f t="shared" si="163"/>
        <v/>
      </c>
      <c r="DK35" s="47" t="str">
        <f t="shared" si="163"/>
        <v/>
      </c>
      <c r="DL35" s="47" t="str">
        <f t="shared" si="163"/>
        <v/>
      </c>
      <c r="DM35" s="47" t="str">
        <f t="shared" si="163"/>
        <v/>
      </c>
      <c r="DN35" s="47" t="str">
        <f t="shared" si="163"/>
        <v/>
      </c>
      <c r="DO35" s="47" t="str">
        <f t="shared" si="163"/>
        <v/>
      </c>
      <c r="DP35" s="47" t="str">
        <f t="shared" si="163"/>
        <v/>
      </c>
      <c r="DQ35" s="47" t="str">
        <f t="shared" si="163"/>
        <v/>
      </c>
      <c r="DR35" s="47" t="str">
        <f t="shared" si="163"/>
        <v/>
      </c>
      <c r="DS35" s="47" t="str">
        <f t="shared" si="163"/>
        <v/>
      </c>
      <c r="DT35" s="47" t="str">
        <f t="shared" si="163"/>
        <v/>
      </c>
      <c r="DU35" s="47" t="str">
        <f t="shared" si="163"/>
        <v/>
      </c>
      <c r="DV35" s="47" t="str">
        <f t="shared" si="163"/>
        <v/>
      </c>
      <c r="DW35" s="179" t="str">
        <f t="shared" si="115"/>
        <v/>
      </c>
      <c r="DX35" s="47" t="str">
        <f t="shared" si="5"/>
        <v/>
      </c>
      <c r="DY35" s="47" t="str">
        <f t="shared" si="6"/>
        <v/>
      </c>
      <c r="DZ35" s="47" t="str">
        <f t="shared" si="7"/>
        <v/>
      </c>
      <c r="EA35" s="47" t="str">
        <f t="shared" si="8"/>
        <v/>
      </c>
      <c r="EB35" s="47" t="str">
        <f t="shared" si="9"/>
        <v/>
      </c>
      <c r="EC35" s="47" t="str">
        <f t="shared" si="10"/>
        <v/>
      </c>
      <c r="ED35" s="47" t="str">
        <f t="shared" si="11"/>
        <v/>
      </c>
      <c r="EE35" s="47" t="str">
        <f t="shared" si="12"/>
        <v/>
      </c>
      <c r="EF35" s="47" t="str">
        <f t="shared" si="13"/>
        <v/>
      </c>
      <c r="EG35" s="47" t="str">
        <f t="shared" si="14"/>
        <v/>
      </c>
      <c r="EH35" s="47" t="str">
        <f t="shared" si="15"/>
        <v/>
      </c>
      <c r="EI35" s="47" t="str">
        <f t="shared" si="16"/>
        <v/>
      </c>
      <c r="EJ35" s="47" t="str">
        <f t="shared" si="17"/>
        <v/>
      </c>
      <c r="EK35" s="47" t="str">
        <f t="shared" si="18"/>
        <v/>
      </c>
      <c r="EL35" s="47" t="str">
        <f t="shared" si="19"/>
        <v/>
      </c>
      <c r="EM35" s="47" t="str">
        <f t="shared" si="20"/>
        <v/>
      </c>
      <c r="EN35" s="47" t="str">
        <f t="shared" si="21"/>
        <v/>
      </c>
      <c r="EO35" s="47" t="str">
        <f t="shared" si="22"/>
        <v/>
      </c>
      <c r="EP35" s="47" t="str">
        <f t="shared" si="23"/>
        <v/>
      </c>
      <c r="EQ35" s="47" t="str">
        <f t="shared" si="24"/>
        <v/>
      </c>
      <c r="ER35" s="47" t="str">
        <f t="shared" si="25"/>
        <v/>
      </c>
      <c r="ES35" s="47" t="str">
        <f t="shared" si="26"/>
        <v/>
      </c>
      <c r="ET35" s="47" t="str">
        <f t="shared" si="27"/>
        <v/>
      </c>
      <c r="EU35" s="47" t="str">
        <f t="shared" si="28"/>
        <v/>
      </c>
      <c r="EV35" s="47" t="str">
        <f t="shared" si="29"/>
        <v/>
      </c>
      <c r="EW35" s="47" t="str">
        <f t="shared" si="30"/>
        <v/>
      </c>
      <c r="EX35" s="47" t="str">
        <f t="shared" si="31"/>
        <v/>
      </c>
      <c r="EY35" s="47" t="str">
        <f t="shared" si="32"/>
        <v/>
      </c>
      <c r="EZ35" s="47" t="str">
        <f t="shared" si="33"/>
        <v/>
      </c>
      <c r="FA35" s="47" t="str">
        <f t="shared" si="34"/>
        <v/>
      </c>
      <c r="FB35" s="47" t="str">
        <f t="shared" si="35"/>
        <v/>
      </c>
      <c r="FC35" s="47" t="str">
        <f t="shared" si="36"/>
        <v/>
      </c>
      <c r="FD35" s="47" t="str">
        <f t="shared" si="37"/>
        <v/>
      </c>
      <c r="FE35" s="47" t="str">
        <f t="shared" si="38"/>
        <v/>
      </c>
      <c r="FF35" s="47" t="str">
        <f t="shared" si="39"/>
        <v/>
      </c>
      <c r="FG35" s="47" t="str">
        <f t="shared" si="40"/>
        <v/>
      </c>
      <c r="FH35" s="47" t="str">
        <f t="shared" si="41"/>
        <v/>
      </c>
      <c r="FI35" s="47" t="str">
        <f t="shared" si="42"/>
        <v/>
      </c>
      <c r="FJ35" s="47" t="str">
        <f t="shared" si="43"/>
        <v/>
      </c>
      <c r="FK35" s="47" t="str">
        <f t="shared" si="44"/>
        <v/>
      </c>
      <c r="FL35" s="47" t="str">
        <f t="shared" si="45"/>
        <v/>
      </c>
      <c r="FM35" s="47" t="str">
        <f t="shared" si="46"/>
        <v/>
      </c>
      <c r="FN35" s="47" t="str">
        <f t="shared" si="47"/>
        <v/>
      </c>
      <c r="FO35" s="47" t="str">
        <f t="shared" si="48"/>
        <v/>
      </c>
      <c r="FP35" s="47" t="str">
        <f t="shared" si="49"/>
        <v/>
      </c>
      <c r="FQ35" s="47" t="str">
        <f t="shared" si="50"/>
        <v/>
      </c>
      <c r="FR35" s="47" t="str">
        <f t="shared" si="51"/>
        <v/>
      </c>
      <c r="FS35" s="47" t="str">
        <f t="shared" si="52"/>
        <v/>
      </c>
      <c r="FT35" s="47" t="str">
        <f t="shared" si="53"/>
        <v/>
      </c>
      <c r="FU35" s="47" t="str">
        <f t="shared" si="54"/>
        <v/>
      </c>
      <c r="FV35" s="47" t="str">
        <f t="shared" si="55"/>
        <v/>
      </c>
      <c r="FW35" s="47" t="str">
        <f t="shared" si="56"/>
        <v/>
      </c>
      <c r="FX35" s="47" t="str">
        <f t="shared" si="57"/>
        <v/>
      </c>
      <c r="FY35" s="47" t="str">
        <f t="shared" si="58"/>
        <v/>
      </c>
      <c r="FZ35" s="47" t="str">
        <f t="shared" si="59"/>
        <v/>
      </c>
      <c r="GA35" s="47" t="str">
        <f t="shared" si="60"/>
        <v/>
      </c>
      <c r="GB35" s="47" t="str">
        <f t="shared" si="61"/>
        <v/>
      </c>
      <c r="GC35" s="47" t="str">
        <f t="shared" si="62"/>
        <v/>
      </c>
      <c r="GD35" s="47" t="str">
        <f t="shared" si="63"/>
        <v/>
      </c>
      <c r="GE35" s="47" t="str">
        <f t="shared" si="64"/>
        <v/>
      </c>
      <c r="GF35" s="47" t="str">
        <f t="shared" si="65"/>
        <v/>
      </c>
      <c r="GG35" s="47" t="str">
        <f t="shared" si="66"/>
        <v/>
      </c>
      <c r="GH35" s="47" t="str">
        <f t="shared" si="67"/>
        <v/>
      </c>
      <c r="GI35" s="47" t="str">
        <f t="shared" si="68"/>
        <v/>
      </c>
      <c r="GJ35" s="47" t="str">
        <f t="shared" si="69"/>
        <v/>
      </c>
      <c r="GK35" s="47" t="str">
        <f t="shared" si="70"/>
        <v/>
      </c>
      <c r="GL35" s="47" t="str">
        <f t="shared" si="71"/>
        <v/>
      </c>
      <c r="GM35" s="47" t="str">
        <f t="shared" si="72"/>
        <v/>
      </c>
      <c r="GN35" s="47" t="str">
        <f t="shared" si="73"/>
        <v/>
      </c>
      <c r="GO35" s="47" t="str">
        <f t="shared" si="74"/>
        <v/>
      </c>
      <c r="GP35" s="47" t="str">
        <f t="shared" si="75"/>
        <v/>
      </c>
      <c r="GQ35" s="47" t="str">
        <f t="shared" si="76"/>
        <v/>
      </c>
      <c r="GR35" s="47" t="str">
        <f t="shared" si="77"/>
        <v/>
      </c>
      <c r="GS35" s="47" t="str">
        <f t="shared" si="78"/>
        <v/>
      </c>
      <c r="GT35" s="47" t="str">
        <f t="shared" si="79"/>
        <v/>
      </c>
      <c r="GU35" s="47" t="str">
        <f t="shared" si="80"/>
        <v/>
      </c>
      <c r="GV35" s="47" t="str">
        <f t="shared" si="81"/>
        <v/>
      </c>
      <c r="GW35" s="47" t="str">
        <f t="shared" si="82"/>
        <v/>
      </c>
      <c r="GX35" s="47" t="str">
        <f t="shared" si="83"/>
        <v/>
      </c>
      <c r="GY35" s="47" t="str">
        <f t="shared" si="84"/>
        <v/>
      </c>
      <c r="GZ35" s="47" t="str">
        <f t="shared" si="85"/>
        <v/>
      </c>
      <c r="HA35" s="47" t="str">
        <f t="shared" si="86"/>
        <v/>
      </c>
      <c r="HB35" s="47" t="str">
        <f t="shared" si="87"/>
        <v/>
      </c>
      <c r="HC35" s="47" t="str">
        <f t="shared" si="88"/>
        <v/>
      </c>
      <c r="HD35" s="47" t="str">
        <f t="shared" si="89"/>
        <v/>
      </c>
      <c r="HE35" s="47" t="str">
        <f t="shared" si="90"/>
        <v/>
      </c>
      <c r="HF35" s="47" t="str">
        <f t="shared" si="91"/>
        <v/>
      </c>
      <c r="HG35" s="47" t="str">
        <f t="shared" si="92"/>
        <v/>
      </c>
      <c r="HH35" s="47" t="str">
        <f t="shared" si="93"/>
        <v/>
      </c>
      <c r="HI35" s="47" t="str">
        <f t="shared" si="94"/>
        <v/>
      </c>
      <c r="HJ35" s="47" t="str">
        <f t="shared" si="95"/>
        <v/>
      </c>
      <c r="HK35" s="47" t="str">
        <f t="shared" si="96"/>
        <v/>
      </c>
      <c r="HL35" s="47" t="str">
        <f t="shared" si="97"/>
        <v/>
      </c>
      <c r="HM35" s="47" t="str">
        <f t="shared" si="98"/>
        <v/>
      </c>
      <c r="HN35" s="47" t="str">
        <f t="shared" si="99"/>
        <v/>
      </c>
      <c r="HO35" s="47" t="str">
        <f t="shared" si="100"/>
        <v/>
      </c>
      <c r="HP35" s="47" t="str">
        <f t="shared" si="101"/>
        <v/>
      </c>
      <c r="HQ35" s="47" t="str">
        <f t="shared" si="102"/>
        <v/>
      </c>
      <c r="HR35" s="47" t="str">
        <f t="shared" si="103"/>
        <v/>
      </c>
      <c r="HS35" s="47" t="str">
        <f t="shared" si="104"/>
        <v/>
      </c>
      <c r="HT35" s="165" t="e">
        <f t="shared" si="105"/>
        <v>#N/A</v>
      </c>
      <c r="HU35" s="165" t="e">
        <f t="shared" si="153"/>
        <v>#N/A</v>
      </c>
      <c r="HV35" s="165" t="e">
        <f t="shared" si="153"/>
        <v>#N/A</v>
      </c>
      <c r="HW35" s="165" t="e">
        <f t="shared" si="153"/>
        <v>#N/A</v>
      </c>
      <c r="HX35" s="165" t="e">
        <f t="shared" si="164"/>
        <v>#N/A</v>
      </c>
      <c r="HY35" s="165" t="e">
        <f t="shared" si="164"/>
        <v>#N/A</v>
      </c>
      <c r="HZ35" s="165" t="e">
        <f t="shared" si="164"/>
        <v>#N/A</v>
      </c>
      <c r="IA35" s="165" t="e">
        <f t="shared" si="164"/>
        <v>#N/A</v>
      </c>
      <c r="IB35" s="165" t="e">
        <f t="shared" si="164"/>
        <v>#N/A</v>
      </c>
      <c r="IC35" s="165" t="e">
        <f t="shared" si="164"/>
        <v>#N/A</v>
      </c>
      <c r="ID35" s="165" t="e">
        <f t="shared" si="164"/>
        <v>#N/A</v>
      </c>
      <c r="IE35" s="165" t="e">
        <f t="shared" si="164"/>
        <v>#N/A</v>
      </c>
      <c r="IF35" s="165" t="e">
        <f t="shared" si="164"/>
        <v>#N/A</v>
      </c>
      <c r="IG35" s="165" t="e">
        <f t="shared" si="164"/>
        <v>#N/A</v>
      </c>
      <c r="IH35" s="165" t="e">
        <f t="shared" si="164"/>
        <v>#N/A</v>
      </c>
      <c r="II35" s="165" t="e">
        <f t="shared" si="164"/>
        <v>#N/A</v>
      </c>
      <c r="IJ35" s="165" t="e">
        <f t="shared" si="164"/>
        <v>#N/A</v>
      </c>
      <c r="IK35" s="165" t="e">
        <f t="shared" si="164"/>
        <v>#N/A</v>
      </c>
      <c r="IL35" s="165" t="e">
        <f t="shared" si="164"/>
        <v>#N/A</v>
      </c>
      <c r="IM35" s="165" t="e">
        <f t="shared" si="160"/>
        <v>#N/A</v>
      </c>
      <c r="IN35" s="165" t="e">
        <f t="shared" si="160"/>
        <v>#N/A</v>
      </c>
      <c r="IO35" s="165" t="e">
        <f t="shared" si="160"/>
        <v>#N/A</v>
      </c>
      <c r="IP35" s="165" t="e">
        <f t="shared" si="160"/>
        <v>#N/A</v>
      </c>
      <c r="IQ35" s="165" t="e">
        <f t="shared" si="160"/>
        <v>#N/A</v>
      </c>
      <c r="IR35" s="165" t="e">
        <f t="shared" si="160"/>
        <v>#N/A</v>
      </c>
      <c r="IS35" s="165" t="e">
        <f t="shared" si="160"/>
        <v>#N/A</v>
      </c>
      <c r="IT35" s="165" t="e">
        <f t="shared" si="160"/>
        <v>#N/A</v>
      </c>
      <c r="IU35" s="165" t="e">
        <f t="shared" si="160"/>
        <v>#N/A</v>
      </c>
      <c r="IV35" s="165" t="e">
        <f t="shared" si="160"/>
        <v>#N/A</v>
      </c>
      <c r="IW35" s="165" t="e">
        <f t="shared" si="160"/>
        <v>#N/A</v>
      </c>
      <c r="IX35" s="165" t="e">
        <f t="shared" si="160"/>
        <v>#N/A</v>
      </c>
      <c r="IY35" s="165" t="e">
        <f t="shared" si="160"/>
        <v>#N/A</v>
      </c>
      <c r="IZ35" s="165" t="e">
        <f t="shared" si="160"/>
        <v>#N/A</v>
      </c>
      <c r="JA35" s="165" t="e">
        <f t="shared" si="160"/>
        <v>#N/A</v>
      </c>
      <c r="JB35" s="165" t="e">
        <f t="shared" si="157"/>
        <v>#N/A</v>
      </c>
      <c r="JC35" s="165" t="e">
        <f t="shared" si="157"/>
        <v>#N/A</v>
      </c>
      <c r="JD35" s="165" t="e">
        <f t="shared" si="157"/>
        <v>#N/A</v>
      </c>
      <c r="JE35" s="165" t="e">
        <f t="shared" si="157"/>
        <v>#N/A</v>
      </c>
      <c r="JF35" s="165" t="e">
        <f t="shared" si="157"/>
        <v>#N/A</v>
      </c>
      <c r="JG35" s="165" t="e">
        <f t="shared" si="157"/>
        <v>#N/A</v>
      </c>
      <c r="JH35" s="165" t="e">
        <f t="shared" si="157"/>
        <v>#N/A</v>
      </c>
      <c r="JI35" s="165" t="e">
        <f t="shared" si="157"/>
        <v>#N/A</v>
      </c>
      <c r="JJ35" s="165" t="e">
        <f t="shared" si="157"/>
        <v>#N/A</v>
      </c>
      <c r="JK35" s="165" t="e">
        <f t="shared" si="157"/>
        <v>#N/A</v>
      </c>
      <c r="JL35" s="165" t="e">
        <f t="shared" si="157"/>
        <v>#N/A</v>
      </c>
      <c r="JM35" s="165" t="e">
        <f t="shared" si="157"/>
        <v>#N/A</v>
      </c>
      <c r="JN35" s="165" t="e">
        <f t="shared" si="157"/>
        <v>#N/A</v>
      </c>
      <c r="JO35" s="165" t="e">
        <f t="shared" si="157"/>
        <v>#N/A</v>
      </c>
      <c r="JP35" s="165" t="e">
        <f t="shared" si="157"/>
        <v>#N/A</v>
      </c>
      <c r="JQ35" s="165" t="e">
        <f t="shared" si="143"/>
        <v>#N/A</v>
      </c>
      <c r="JR35" s="165" t="e">
        <f t="shared" si="143"/>
        <v>#N/A</v>
      </c>
      <c r="JS35" s="165" t="e">
        <f t="shared" si="143"/>
        <v>#N/A</v>
      </c>
      <c r="JT35" s="165" t="e">
        <f t="shared" si="143"/>
        <v>#N/A</v>
      </c>
      <c r="JU35" s="165" t="e">
        <f t="shared" si="143"/>
        <v>#N/A</v>
      </c>
      <c r="JV35" s="165" t="e">
        <f t="shared" si="143"/>
        <v>#N/A</v>
      </c>
      <c r="JW35" s="165" t="e">
        <f t="shared" si="143"/>
        <v>#N/A</v>
      </c>
      <c r="JX35" s="165" t="e">
        <f t="shared" si="143"/>
        <v>#N/A</v>
      </c>
      <c r="JY35" s="165" t="e">
        <f t="shared" si="143"/>
        <v>#N/A</v>
      </c>
      <c r="JZ35" s="165" t="e">
        <f t="shared" si="143"/>
        <v>#N/A</v>
      </c>
      <c r="KA35" s="165" t="e">
        <f t="shared" si="143"/>
        <v>#N/A</v>
      </c>
      <c r="KB35" s="165" t="e">
        <f t="shared" si="143"/>
        <v>#N/A</v>
      </c>
      <c r="KC35" s="165" t="e">
        <f t="shared" si="143"/>
        <v>#N/A</v>
      </c>
      <c r="KD35" s="165" t="e">
        <f t="shared" si="143"/>
        <v>#N/A</v>
      </c>
      <c r="KE35" s="165" t="e">
        <f t="shared" si="143"/>
        <v>#N/A</v>
      </c>
      <c r="KF35" s="165" t="e">
        <f t="shared" si="117"/>
        <v>#N/A</v>
      </c>
      <c r="KG35" s="165" t="e">
        <f t="shared" si="154"/>
        <v>#N/A</v>
      </c>
      <c r="KH35" s="165" t="e">
        <f t="shared" si="154"/>
        <v>#N/A</v>
      </c>
      <c r="KI35" s="165" t="e">
        <f t="shared" si="154"/>
        <v>#N/A</v>
      </c>
      <c r="KJ35" s="165" t="e">
        <f t="shared" si="165"/>
        <v>#N/A</v>
      </c>
      <c r="KK35" s="165" t="e">
        <f t="shared" si="165"/>
        <v>#N/A</v>
      </c>
      <c r="KL35" s="165" t="e">
        <f t="shared" si="165"/>
        <v>#N/A</v>
      </c>
      <c r="KM35" s="165" t="e">
        <f t="shared" si="165"/>
        <v>#N/A</v>
      </c>
      <c r="KN35" s="165" t="e">
        <f t="shared" si="165"/>
        <v>#N/A</v>
      </c>
      <c r="KO35" s="165" t="e">
        <f t="shared" si="165"/>
        <v>#N/A</v>
      </c>
      <c r="KP35" s="165" t="e">
        <f t="shared" si="165"/>
        <v>#N/A</v>
      </c>
      <c r="KQ35" s="165" t="e">
        <f t="shared" si="165"/>
        <v>#N/A</v>
      </c>
      <c r="KR35" s="165" t="e">
        <f t="shared" si="165"/>
        <v>#N/A</v>
      </c>
      <c r="KS35" s="165" t="e">
        <f t="shared" si="165"/>
        <v>#N/A</v>
      </c>
      <c r="KT35" s="165" t="e">
        <f t="shared" si="165"/>
        <v>#N/A</v>
      </c>
      <c r="KU35" s="165" t="e">
        <f t="shared" si="165"/>
        <v>#N/A</v>
      </c>
      <c r="KV35" s="165" t="e">
        <f t="shared" si="165"/>
        <v>#N/A</v>
      </c>
      <c r="KW35" s="165" t="e">
        <f t="shared" si="165"/>
        <v>#N/A</v>
      </c>
      <c r="KX35" s="165" t="e">
        <f t="shared" si="165"/>
        <v>#N/A</v>
      </c>
      <c r="KY35" s="165" t="e">
        <f t="shared" si="161"/>
        <v>#N/A</v>
      </c>
      <c r="KZ35" s="165" t="e">
        <f t="shared" si="161"/>
        <v>#N/A</v>
      </c>
      <c r="LA35" s="165" t="e">
        <f t="shared" si="161"/>
        <v>#N/A</v>
      </c>
      <c r="LB35" s="165" t="e">
        <f t="shared" si="161"/>
        <v>#N/A</v>
      </c>
      <c r="LC35" s="165" t="e">
        <f t="shared" si="161"/>
        <v>#N/A</v>
      </c>
      <c r="LD35" s="165" t="e">
        <f t="shared" si="161"/>
        <v>#N/A</v>
      </c>
      <c r="LE35" s="165" t="e">
        <f t="shared" si="161"/>
        <v>#N/A</v>
      </c>
      <c r="LF35" s="165" t="e">
        <f t="shared" si="161"/>
        <v>#N/A</v>
      </c>
      <c r="LG35" s="165" t="e">
        <f t="shared" si="161"/>
        <v>#N/A</v>
      </c>
      <c r="LH35" s="165" t="e">
        <f t="shared" si="161"/>
        <v>#N/A</v>
      </c>
      <c r="LI35" s="165" t="e">
        <f t="shared" si="161"/>
        <v>#N/A</v>
      </c>
      <c r="LJ35" s="165" t="e">
        <f t="shared" si="161"/>
        <v>#N/A</v>
      </c>
      <c r="LK35" s="165" t="e">
        <f t="shared" si="161"/>
        <v>#N/A</v>
      </c>
      <c r="LL35" s="165" t="e">
        <f t="shared" si="161"/>
        <v>#N/A</v>
      </c>
      <c r="LM35" s="165" t="e">
        <f t="shared" si="161"/>
        <v>#N/A</v>
      </c>
      <c r="LN35" s="165" t="e">
        <f t="shared" si="158"/>
        <v>#N/A</v>
      </c>
      <c r="LO35" s="165" t="e">
        <f t="shared" si="158"/>
        <v>#N/A</v>
      </c>
      <c r="LP35" s="165" t="e">
        <f t="shared" si="158"/>
        <v>#N/A</v>
      </c>
      <c r="LQ35" s="165" t="e">
        <f t="shared" si="158"/>
        <v>#N/A</v>
      </c>
      <c r="LR35" s="165" t="e">
        <f t="shared" si="158"/>
        <v>#N/A</v>
      </c>
      <c r="LS35" s="165" t="e">
        <f t="shared" si="158"/>
        <v>#N/A</v>
      </c>
      <c r="LT35" s="165" t="e">
        <f t="shared" si="158"/>
        <v>#N/A</v>
      </c>
      <c r="LU35" s="165" t="e">
        <f t="shared" si="158"/>
        <v>#N/A</v>
      </c>
      <c r="LV35" s="165" t="e">
        <f t="shared" si="158"/>
        <v>#N/A</v>
      </c>
      <c r="LW35" s="165" t="e">
        <f t="shared" si="158"/>
        <v>#N/A</v>
      </c>
      <c r="LX35" s="165" t="e">
        <f t="shared" si="158"/>
        <v>#N/A</v>
      </c>
      <c r="LY35" s="165" t="e">
        <f t="shared" si="158"/>
        <v>#N/A</v>
      </c>
      <c r="LZ35" s="165" t="e">
        <f t="shared" si="158"/>
        <v>#N/A</v>
      </c>
      <c r="MA35" s="165" t="e">
        <f t="shared" si="158"/>
        <v>#N/A</v>
      </c>
      <c r="MB35" s="165" t="e">
        <f t="shared" si="158"/>
        <v>#N/A</v>
      </c>
      <c r="MC35" s="165" t="e">
        <f t="shared" si="144"/>
        <v>#N/A</v>
      </c>
      <c r="MD35" s="165" t="e">
        <f t="shared" si="144"/>
        <v>#N/A</v>
      </c>
      <c r="ME35" s="165" t="e">
        <f t="shared" si="144"/>
        <v>#N/A</v>
      </c>
      <c r="MF35" s="165" t="e">
        <f t="shared" si="144"/>
        <v>#N/A</v>
      </c>
      <c r="MG35" s="165" t="e">
        <f t="shared" si="144"/>
        <v>#N/A</v>
      </c>
      <c r="MH35" s="165" t="e">
        <f t="shared" si="144"/>
        <v>#N/A</v>
      </c>
      <c r="MI35" s="165" t="e">
        <f t="shared" si="144"/>
        <v>#N/A</v>
      </c>
      <c r="MJ35" s="165" t="e">
        <f t="shared" si="144"/>
        <v>#N/A</v>
      </c>
      <c r="MK35" s="165" t="e">
        <f t="shared" si="144"/>
        <v>#N/A</v>
      </c>
      <c r="ML35" s="165" t="e">
        <f t="shared" si="144"/>
        <v>#N/A</v>
      </c>
      <c r="MM35" s="165" t="e">
        <f t="shared" si="144"/>
        <v>#N/A</v>
      </c>
      <c r="MN35" s="165" t="e">
        <f t="shared" si="144"/>
        <v>#N/A</v>
      </c>
      <c r="MO35" s="165" t="e">
        <f t="shared" si="144"/>
        <v>#N/A</v>
      </c>
      <c r="MP35" s="165" t="e">
        <f t="shared" si="144"/>
        <v>#N/A</v>
      </c>
      <c r="MQ35" s="165" t="e">
        <f t="shared" si="144"/>
        <v>#N/A</v>
      </c>
      <c r="MR35" s="165" t="e">
        <f t="shared" si="118"/>
        <v>#N/A</v>
      </c>
      <c r="MS35" s="165" t="e">
        <f t="shared" si="155"/>
        <v>#N/A</v>
      </c>
      <c r="MT35" s="165" t="e">
        <f t="shared" si="155"/>
        <v>#N/A</v>
      </c>
      <c r="MU35" s="165" t="e">
        <f t="shared" si="155"/>
        <v>#N/A</v>
      </c>
      <c r="MV35" s="165" t="e">
        <f t="shared" si="166"/>
        <v>#N/A</v>
      </c>
      <c r="MW35" s="165" t="e">
        <f t="shared" si="166"/>
        <v>#N/A</v>
      </c>
      <c r="MX35" s="165" t="e">
        <f t="shared" si="166"/>
        <v>#N/A</v>
      </c>
      <c r="MY35" s="165" t="e">
        <f t="shared" si="166"/>
        <v>#N/A</v>
      </c>
      <c r="MZ35" s="165" t="e">
        <f t="shared" si="166"/>
        <v>#N/A</v>
      </c>
      <c r="NA35" s="165" t="e">
        <f t="shared" si="166"/>
        <v>#N/A</v>
      </c>
      <c r="NB35" s="165" t="e">
        <f t="shared" si="166"/>
        <v>#N/A</v>
      </c>
      <c r="NC35" s="165" t="e">
        <f t="shared" si="166"/>
        <v>#N/A</v>
      </c>
      <c r="ND35" s="165" t="e">
        <f t="shared" si="166"/>
        <v>#N/A</v>
      </c>
      <c r="NE35" s="165" t="e">
        <f t="shared" si="166"/>
        <v>#N/A</v>
      </c>
      <c r="NF35" s="165" t="e">
        <f t="shared" si="166"/>
        <v>#N/A</v>
      </c>
      <c r="NG35" s="165" t="e">
        <f t="shared" si="166"/>
        <v>#N/A</v>
      </c>
      <c r="NH35" s="165" t="e">
        <f t="shared" si="166"/>
        <v>#N/A</v>
      </c>
      <c r="NI35" s="165" t="e">
        <f t="shared" si="166"/>
        <v>#N/A</v>
      </c>
      <c r="NJ35" s="165" t="e">
        <f t="shared" si="166"/>
        <v>#N/A</v>
      </c>
      <c r="NK35" s="165" t="e">
        <f t="shared" si="162"/>
        <v>#N/A</v>
      </c>
      <c r="NL35" s="165" t="e">
        <f t="shared" si="162"/>
        <v>#N/A</v>
      </c>
      <c r="NM35" s="165" t="e">
        <f t="shared" si="162"/>
        <v>#N/A</v>
      </c>
      <c r="NN35" s="165" t="e">
        <f t="shared" si="162"/>
        <v>#N/A</v>
      </c>
      <c r="NO35" s="165" t="e">
        <f t="shared" si="162"/>
        <v>#N/A</v>
      </c>
      <c r="NP35" s="165" t="e">
        <f t="shared" si="162"/>
        <v>#N/A</v>
      </c>
      <c r="NQ35" s="165" t="e">
        <f t="shared" si="162"/>
        <v>#N/A</v>
      </c>
      <c r="NR35" s="165" t="e">
        <f t="shared" si="162"/>
        <v>#N/A</v>
      </c>
      <c r="NS35" s="165" t="e">
        <f t="shared" si="162"/>
        <v>#N/A</v>
      </c>
      <c r="NT35" s="165" t="e">
        <f t="shared" si="162"/>
        <v>#N/A</v>
      </c>
      <c r="NU35" s="165" t="e">
        <f t="shared" si="162"/>
        <v>#N/A</v>
      </c>
      <c r="NV35" s="165" t="e">
        <f t="shared" si="162"/>
        <v>#N/A</v>
      </c>
      <c r="NW35" s="165" t="e">
        <f t="shared" si="162"/>
        <v>#N/A</v>
      </c>
      <c r="NX35" s="165" t="e">
        <f t="shared" si="162"/>
        <v>#N/A</v>
      </c>
      <c r="NY35" s="165" t="e">
        <f t="shared" si="162"/>
        <v>#N/A</v>
      </c>
      <c r="NZ35" s="165" t="e">
        <f t="shared" si="159"/>
        <v>#N/A</v>
      </c>
      <c r="OA35" s="165" t="e">
        <f t="shared" si="159"/>
        <v>#N/A</v>
      </c>
      <c r="OB35" s="165" t="e">
        <f t="shared" si="159"/>
        <v>#N/A</v>
      </c>
      <c r="OC35" s="165" t="e">
        <f t="shared" si="159"/>
        <v>#N/A</v>
      </c>
      <c r="OD35" s="165" t="e">
        <f t="shared" si="159"/>
        <v>#N/A</v>
      </c>
      <c r="OE35" s="165" t="e">
        <f t="shared" si="159"/>
        <v>#N/A</v>
      </c>
      <c r="OF35" s="165" t="e">
        <f t="shared" si="159"/>
        <v>#N/A</v>
      </c>
      <c r="OG35" s="165" t="e">
        <f t="shared" si="159"/>
        <v>#N/A</v>
      </c>
      <c r="OH35" s="165" t="e">
        <f t="shared" si="159"/>
        <v>#N/A</v>
      </c>
      <c r="OI35" s="165" t="e">
        <f t="shared" si="159"/>
        <v>#N/A</v>
      </c>
      <c r="OJ35" s="165" t="e">
        <f t="shared" si="159"/>
        <v>#N/A</v>
      </c>
      <c r="OK35" s="165" t="e">
        <f t="shared" si="159"/>
        <v>#N/A</v>
      </c>
      <c r="OL35" s="165" t="e">
        <f t="shared" si="159"/>
        <v>#N/A</v>
      </c>
      <c r="OM35" s="165" t="e">
        <f t="shared" si="159"/>
        <v>#N/A</v>
      </c>
      <c r="ON35" s="165" t="e">
        <f t="shared" si="159"/>
        <v>#N/A</v>
      </c>
      <c r="OO35" s="165" t="e">
        <f t="shared" si="145"/>
        <v>#N/A</v>
      </c>
      <c r="OP35" s="165" t="e">
        <f t="shared" si="145"/>
        <v>#N/A</v>
      </c>
      <c r="OQ35" s="165" t="e">
        <f t="shared" si="145"/>
        <v>#N/A</v>
      </c>
      <c r="OR35" s="165" t="e">
        <f t="shared" si="145"/>
        <v>#N/A</v>
      </c>
      <c r="OS35" s="165" t="e">
        <f t="shared" si="145"/>
        <v>#N/A</v>
      </c>
      <c r="OT35" s="165" t="e">
        <f t="shared" si="145"/>
        <v>#N/A</v>
      </c>
      <c r="OU35" s="165" t="e">
        <f t="shared" si="145"/>
        <v>#N/A</v>
      </c>
      <c r="OV35" s="165" t="e">
        <f t="shared" si="145"/>
        <v>#N/A</v>
      </c>
      <c r="OW35" s="165" t="e">
        <f t="shared" si="145"/>
        <v>#N/A</v>
      </c>
      <c r="OX35" s="165" t="e">
        <f t="shared" si="145"/>
        <v>#N/A</v>
      </c>
      <c r="OY35" s="165" t="e">
        <f t="shared" si="145"/>
        <v>#N/A</v>
      </c>
      <c r="OZ35" s="165" t="e">
        <f t="shared" si="145"/>
        <v>#N/A</v>
      </c>
      <c r="PA35" s="165" t="e">
        <f t="shared" si="145"/>
        <v>#N/A</v>
      </c>
      <c r="PB35" s="165" t="e">
        <f t="shared" si="145"/>
        <v>#N/A</v>
      </c>
      <c r="PC35" s="165" t="e">
        <f t="shared" si="145"/>
        <v>#N/A</v>
      </c>
      <c r="PD35" s="165" t="e">
        <f t="shared" si="119"/>
        <v>#N/A</v>
      </c>
      <c r="PE35" s="165" t="e">
        <f t="shared" si="141"/>
        <v>#N/A</v>
      </c>
      <c r="PF35" s="165" t="e">
        <f t="shared" si="141"/>
        <v>#N/A</v>
      </c>
      <c r="PG35" s="165" t="e">
        <f t="shared" si="141"/>
        <v>#N/A</v>
      </c>
      <c r="PH35" s="165" t="e">
        <f t="shared" si="141"/>
        <v>#N/A</v>
      </c>
      <c r="PI35" s="165" t="e">
        <f t="shared" si="141"/>
        <v>#N/A</v>
      </c>
      <c r="PJ35" s="165" t="e">
        <f t="shared" si="141"/>
        <v>#N/A</v>
      </c>
      <c r="PK35" s="165" t="e">
        <f t="shared" si="141"/>
        <v>#N/A</v>
      </c>
      <c r="PL35" s="165" t="e">
        <f t="shared" si="141"/>
        <v>#N/A</v>
      </c>
    </row>
    <row r="36" spans="1:428" hidden="1" x14ac:dyDescent="0.45">
      <c r="A36" s="4">
        <v>33</v>
      </c>
      <c r="B36" s="105"/>
      <c r="C36" s="113"/>
      <c r="D36" s="118" t="str">
        <f t="shared" ref="D36:D67" si="168">IF(ISBLANK(E36),"",IF(NOT(ISBLANK(C36)),C36,IF(NOT(ISBLANK(B36)),E36*(1+B36),E36*(1+$D$2))))</f>
        <v/>
      </c>
      <c r="E36" s="91"/>
      <c r="F36" s="118" t="str">
        <f t="shared" ref="F36:F67" si="169">IF(ISBLANK(E36),"",IF(NOT(ISBLANK(G36)),G36,IF(NOT(ISBLANK(H36)),E36*(1+H36),E36*(1+$F$2))))</f>
        <v/>
      </c>
      <c r="G36" s="113"/>
      <c r="H36" s="106"/>
      <c r="I36" s="120" t="str">
        <f t="shared" si="0"/>
        <v/>
      </c>
      <c r="J36" s="120" t="str">
        <f t="shared" si="1"/>
        <v/>
      </c>
      <c r="K36" s="71" t="str">
        <f t="shared" si="112"/>
        <v/>
      </c>
      <c r="L36" s="23"/>
      <c r="M36" s="55"/>
      <c r="N36" s="298"/>
      <c r="O36" s="72" t="str">
        <f>IF(AND(D36&gt;0,E36&gt;0,F36&gt;0),IF(ISBLANK(N36),IF(ISBLANK(L36),"",(F36-D36)*VLOOKUP(L36,VLookups!$A$4:$B$13,2,FALSE)),N36),"")</f>
        <v/>
      </c>
      <c r="P36" s="73" t="str">
        <f t="shared" ref="P36:P67" si="170">IF(O36="","",O36^2)</f>
        <v/>
      </c>
      <c r="Q36" s="91"/>
      <c r="R36" s="265" t="str">
        <f>IF(AND(Q36&gt;0,E36&gt;0,NOT(O36="")),ABS(VLOOKUP($Q$1,VLookups!$A$43:$B$44,2,FALSE)-_xlfn.NORM.DIST(Q36,K36,O36,TRUE)),"")</f>
        <v/>
      </c>
      <c r="S36" s="90" t="str">
        <f>IF(AND($D36&gt;0,$E36&gt;0,$F36&gt;0,NOT(ISBLANK($L36))),_xlfn.NORM.INV(ABS(VLOOKUP($Q$1,VLookups!$A$43:$B$44,2,FALSE)-S$3),$K36,$O36),"")</f>
        <v/>
      </c>
      <c r="T36" s="89" t="str">
        <f>IF(AND($D36&gt;0,$E36&gt;0,$F36&gt;0,NOT(ISBLANK($L36))),_xlfn.NORM.INV(ABS(VLOOKUP($Q$1,VLookups!$A$43:$B$44,2,FALSE)-T$3),$K36,$O36),"")</f>
        <v/>
      </c>
      <c r="U36" s="90" t="str">
        <f>IF(AND($D36&gt;0,$E36&gt;0,$F36&gt;0,NOT(ISBLANK($L36))),_xlfn.NORM.INV(ABS(VLOOKUP($Q$1,VLookups!$A$43:$B$44,2,FALSE)-U$3),$K36,$O36),"")</f>
        <v/>
      </c>
      <c r="V36" s="89" t="str">
        <f>IF(AND($D36&gt;0,$E36&gt;0,$F36&gt;0,NOT(ISBLANK($L36))),_xlfn.NORM.INV(ABS(VLOOKUP($Q$1,VLookups!$A$43:$B$44,2,FALSE)-V$3),$K36,$O36),"")</f>
        <v/>
      </c>
      <c r="W36" s="90" t="str">
        <f>IF(AND($D36&gt;0,$E36&gt;0,$F36&gt;0,NOT(ISBLANK($L36))),_xlfn.NORM.INV(ABS(VLOOKUP($Q$1,VLookups!$A$43:$B$44,2,FALSE)-W$3),$K36,$O36),"")</f>
        <v/>
      </c>
      <c r="X36" s="89" t="str">
        <f>IF(AND($D36&gt;0,$E36&gt;0,$F36&gt;0,NOT(ISBLANK($L36))),_xlfn.NORM.INV(ABS(VLOOKUP($Q$1,VLookups!$A$43:$B$44,2,FALSE)-X$3),$K36,$O36),"")</f>
        <v/>
      </c>
      <c r="Y36" s="5"/>
      <c r="Z36" s="164" t="str">
        <f t="shared" si="113"/>
        <v/>
      </c>
      <c r="AA36" s="47" t="str">
        <f t="shared" si="114"/>
        <v/>
      </c>
      <c r="AB36" s="47" t="str">
        <f t="shared" si="167"/>
        <v/>
      </c>
      <c r="AC36" s="47" t="str">
        <f t="shared" si="167"/>
        <v/>
      </c>
      <c r="AD36" s="47" t="str">
        <f t="shared" si="167"/>
        <v/>
      </c>
      <c r="AE36" s="47" t="str">
        <f t="shared" si="167"/>
        <v/>
      </c>
      <c r="AF36" s="47" t="str">
        <f t="shared" si="167"/>
        <v/>
      </c>
      <c r="AG36" s="47" t="str">
        <f t="shared" si="167"/>
        <v/>
      </c>
      <c r="AH36" s="47" t="str">
        <f t="shared" si="167"/>
        <v/>
      </c>
      <c r="AI36" s="47" t="str">
        <f t="shared" si="167"/>
        <v/>
      </c>
      <c r="AJ36" s="47" t="str">
        <f t="shared" si="167"/>
        <v/>
      </c>
      <c r="AK36" s="47" t="str">
        <f t="shared" si="167"/>
        <v/>
      </c>
      <c r="AL36" s="47" t="str">
        <f t="shared" si="167"/>
        <v/>
      </c>
      <c r="AM36" s="47" t="str">
        <f t="shared" si="167"/>
        <v/>
      </c>
      <c r="AN36" s="47" t="str">
        <f t="shared" si="167"/>
        <v/>
      </c>
      <c r="AO36" s="47" t="str">
        <f t="shared" si="167"/>
        <v/>
      </c>
      <c r="AP36" s="47" t="str">
        <f t="shared" si="167"/>
        <v/>
      </c>
      <c r="AQ36" s="47" t="str">
        <f t="shared" si="167"/>
        <v/>
      </c>
      <c r="AR36" s="47" t="str">
        <f t="shared" si="167"/>
        <v/>
      </c>
      <c r="AS36" s="47" t="str">
        <f t="shared" si="167"/>
        <v/>
      </c>
      <c r="AT36" s="47" t="str">
        <f t="shared" si="167"/>
        <v/>
      </c>
      <c r="AU36" s="47" t="str">
        <f t="shared" si="167"/>
        <v/>
      </c>
      <c r="AV36" s="47" t="str">
        <f t="shared" si="167"/>
        <v/>
      </c>
      <c r="AW36" s="47" t="str">
        <f t="shared" si="167"/>
        <v/>
      </c>
      <c r="AX36" s="47" t="str">
        <f t="shared" si="167"/>
        <v/>
      </c>
      <c r="AY36" s="47" t="str">
        <f t="shared" si="167"/>
        <v/>
      </c>
      <c r="AZ36" s="47" t="str">
        <f t="shared" si="167"/>
        <v/>
      </c>
      <c r="BA36" s="47" t="str">
        <f t="shared" si="167"/>
        <v/>
      </c>
      <c r="BB36" s="47" t="str">
        <f t="shared" si="167"/>
        <v/>
      </c>
      <c r="BC36" s="47" t="str">
        <f t="shared" si="167"/>
        <v/>
      </c>
      <c r="BD36" s="47" t="str">
        <f t="shared" si="167"/>
        <v/>
      </c>
      <c r="BE36" s="47" t="str">
        <f t="shared" si="167"/>
        <v/>
      </c>
      <c r="BF36" s="47" t="str">
        <f t="shared" si="167"/>
        <v/>
      </c>
      <c r="BG36" s="47" t="str">
        <f t="shared" si="167"/>
        <v/>
      </c>
      <c r="BH36" s="47" t="str">
        <f t="shared" si="167"/>
        <v/>
      </c>
      <c r="BI36" s="47" t="str">
        <f t="shared" si="167"/>
        <v/>
      </c>
      <c r="BJ36" s="47" t="str">
        <f t="shared" si="167"/>
        <v/>
      </c>
      <c r="BK36" s="47" t="str">
        <f t="shared" si="167"/>
        <v/>
      </c>
      <c r="BL36" s="47" t="str">
        <f t="shared" si="167"/>
        <v/>
      </c>
      <c r="BM36" s="47" t="str">
        <f t="shared" si="167"/>
        <v/>
      </c>
      <c r="BN36" s="47" t="str">
        <f t="shared" si="167"/>
        <v/>
      </c>
      <c r="BO36" s="47" t="str">
        <f t="shared" si="167"/>
        <v/>
      </c>
      <c r="BP36" s="47" t="str">
        <f t="shared" si="167"/>
        <v/>
      </c>
      <c r="BQ36" s="47" t="str">
        <f t="shared" si="167"/>
        <v/>
      </c>
      <c r="BR36" s="47" t="str">
        <f t="shared" si="167"/>
        <v/>
      </c>
      <c r="BS36" s="47" t="str">
        <f t="shared" si="167"/>
        <v/>
      </c>
      <c r="BT36" s="47" t="str">
        <f t="shared" si="167"/>
        <v/>
      </c>
      <c r="BU36" s="47" t="str">
        <f t="shared" si="167"/>
        <v/>
      </c>
      <c r="BV36" s="47" t="str">
        <f t="shared" si="167"/>
        <v/>
      </c>
      <c r="BW36" s="47" t="str">
        <f t="shared" si="167"/>
        <v/>
      </c>
      <c r="BX36" s="47" t="str">
        <f t="shared" si="167"/>
        <v/>
      </c>
      <c r="BY36" s="47" t="str">
        <f t="shared" si="167"/>
        <v/>
      </c>
      <c r="BZ36" s="47" t="str">
        <f t="shared" si="167"/>
        <v/>
      </c>
      <c r="CA36" s="47" t="str">
        <f t="shared" si="167"/>
        <v/>
      </c>
      <c r="CB36" s="47" t="str">
        <f t="shared" si="167"/>
        <v/>
      </c>
      <c r="CC36" s="47" t="str">
        <f t="shared" si="167"/>
        <v/>
      </c>
      <c r="CD36" s="47" t="str">
        <f t="shared" si="167"/>
        <v/>
      </c>
      <c r="CE36" s="47" t="str">
        <f t="shared" si="167"/>
        <v/>
      </c>
      <c r="CF36" s="47" t="str">
        <f t="shared" si="167"/>
        <v/>
      </c>
      <c r="CG36" s="47" t="str">
        <f t="shared" si="167"/>
        <v/>
      </c>
      <c r="CH36" s="47" t="str">
        <f t="shared" si="167"/>
        <v/>
      </c>
      <c r="CI36" s="47" t="str">
        <f t="shared" si="167"/>
        <v/>
      </c>
      <c r="CJ36" s="47" t="str">
        <f t="shared" si="167"/>
        <v/>
      </c>
      <c r="CK36" s="47" t="str">
        <f t="shared" si="167"/>
        <v/>
      </c>
      <c r="CL36" s="47" t="str">
        <f t="shared" si="167"/>
        <v/>
      </c>
      <c r="CM36" s="47" t="str">
        <f t="shared" si="167"/>
        <v/>
      </c>
      <c r="CN36" s="47" t="str">
        <f t="shared" si="163"/>
        <v/>
      </c>
      <c r="CO36" s="47" t="str">
        <f t="shared" si="163"/>
        <v/>
      </c>
      <c r="CP36" s="47" t="str">
        <f t="shared" si="163"/>
        <v/>
      </c>
      <c r="CQ36" s="47" t="str">
        <f t="shared" si="163"/>
        <v/>
      </c>
      <c r="CR36" s="47" t="str">
        <f t="shared" si="163"/>
        <v/>
      </c>
      <c r="CS36" s="47" t="str">
        <f t="shared" si="163"/>
        <v/>
      </c>
      <c r="CT36" s="47" t="str">
        <f t="shared" si="163"/>
        <v/>
      </c>
      <c r="CU36" s="47" t="str">
        <f t="shared" si="163"/>
        <v/>
      </c>
      <c r="CV36" s="47" t="str">
        <f t="shared" si="163"/>
        <v/>
      </c>
      <c r="CW36" s="47" t="str">
        <f t="shared" si="163"/>
        <v/>
      </c>
      <c r="CX36" s="47" t="str">
        <f t="shared" si="163"/>
        <v/>
      </c>
      <c r="CY36" s="47" t="str">
        <f t="shared" si="163"/>
        <v/>
      </c>
      <c r="CZ36" s="47" t="str">
        <f t="shared" si="163"/>
        <v/>
      </c>
      <c r="DA36" s="47" t="str">
        <f t="shared" si="163"/>
        <v/>
      </c>
      <c r="DB36" s="47" t="str">
        <f t="shared" si="163"/>
        <v/>
      </c>
      <c r="DC36" s="47" t="str">
        <f t="shared" si="163"/>
        <v/>
      </c>
      <c r="DD36" s="47" t="str">
        <f t="shared" si="163"/>
        <v/>
      </c>
      <c r="DE36" s="47" t="str">
        <f t="shared" si="163"/>
        <v/>
      </c>
      <c r="DF36" s="47" t="str">
        <f t="shared" si="163"/>
        <v/>
      </c>
      <c r="DG36" s="47" t="str">
        <f t="shared" si="163"/>
        <v/>
      </c>
      <c r="DH36" s="47" t="str">
        <f t="shared" si="163"/>
        <v/>
      </c>
      <c r="DI36" s="47" t="str">
        <f t="shared" si="163"/>
        <v/>
      </c>
      <c r="DJ36" s="47" t="str">
        <f t="shared" si="163"/>
        <v/>
      </c>
      <c r="DK36" s="47" t="str">
        <f t="shared" si="163"/>
        <v/>
      </c>
      <c r="DL36" s="47" t="str">
        <f t="shared" si="163"/>
        <v/>
      </c>
      <c r="DM36" s="47" t="str">
        <f t="shared" si="163"/>
        <v/>
      </c>
      <c r="DN36" s="47" t="str">
        <f t="shared" si="163"/>
        <v/>
      </c>
      <c r="DO36" s="47" t="str">
        <f t="shared" si="163"/>
        <v/>
      </c>
      <c r="DP36" s="47" t="str">
        <f t="shared" si="163"/>
        <v/>
      </c>
      <c r="DQ36" s="47" t="str">
        <f t="shared" si="163"/>
        <v/>
      </c>
      <c r="DR36" s="47" t="str">
        <f t="shared" si="163"/>
        <v/>
      </c>
      <c r="DS36" s="47" t="str">
        <f t="shared" si="163"/>
        <v/>
      </c>
      <c r="DT36" s="47" t="str">
        <f t="shared" si="163"/>
        <v/>
      </c>
      <c r="DU36" s="47" t="str">
        <f t="shared" si="163"/>
        <v/>
      </c>
      <c r="DV36" s="47" t="str">
        <f t="shared" si="163"/>
        <v/>
      </c>
      <c r="DW36" s="179" t="str">
        <f t="shared" si="115"/>
        <v/>
      </c>
      <c r="DX36" s="47" t="str">
        <f t="shared" si="5"/>
        <v/>
      </c>
      <c r="DY36" s="47" t="str">
        <f t="shared" si="6"/>
        <v/>
      </c>
      <c r="DZ36" s="47" t="str">
        <f t="shared" si="7"/>
        <v/>
      </c>
      <c r="EA36" s="47" t="str">
        <f t="shared" si="8"/>
        <v/>
      </c>
      <c r="EB36" s="47" t="str">
        <f t="shared" si="9"/>
        <v/>
      </c>
      <c r="EC36" s="47" t="str">
        <f t="shared" si="10"/>
        <v/>
      </c>
      <c r="ED36" s="47" t="str">
        <f t="shared" si="11"/>
        <v/>
      </c>
      <c r="EE36" s="47" t="str">
        <f t="shared" si="12"/>
        <v/>
      </c>
      <c r="EF36" s="47" t="str">
        <f t="shared" si="13"/>
        <v/>
      </c>
      <c r="EG36" s="47" t="str">
        <f t="shared" si="14"/>
        <v/>
      </c>
      <c r="EH36" s="47" t="str">
        <f t="shared" si="15"/>
        <v/>
      </c>
      <c r="EI36" s="47" t="str">
        <f t="shared" si="16"/>
        <v/>
      </c>
      <c r="EJ36" s="47" t="str">
        <f t="shared" si="17"/>
        <v/>
      </c>
      <c r="EK36" s="47" t="str">
        <f t="shared" si="18"/>
        <v/>
      </c>
      <c r="EL36" s="47" t="str">
        <f t="shared" si="19"/>
        <v/>
      </c>
      <c r="EM36" s="47" t="str">
        <f t="shared" si="20"/>
        <v/>
      </c>
      <c r="EN36" s="47" t="str">
        <f t="shared" si="21"/>
        <v/>
      </c>
      <c r="EO36" s="47" t="str">
        <f t="shared" si="22"/>
        <v/>
      </c>
      <c r="EP36" s="47" t="str">
        <f t="shared" si="23"/>
        <v/>
      </c>
      <c r="EQ36" s="47" t="str">
        <f t="shared" si="24"/>
        <v/>
      </c>
      <c r="ER36" s="47" t="str">
        <f t="shared" si="25"/>
        <v/>
      </c>
      <c r="ES36" s="47" t="str">
        <f t="shared" si="26"/>
        <v/>
      </c>
      <c r="ET36" s="47" t="str">
        <f t="shared" si="27"/>
        <v/>
      </c>
      <c r="EU36" s="47" t="str">
        <f t="shared" si="28"/>
        <v/>
      </c>
      <c r="EV36" s="47" t="str">
        <f t="shared" si="29"/>
        <v/>
      </c>
      <c r="EW36" s="47" t="str">
        <f t="shared" si="30"/>
        <v/>
      </c>
      <c r="EX36" s="47" t="str">
        <f t="shared" si="31"/>
        <v/>
      </c>
      <c r="EY36" s="47" t="str">
        <f t="shared" si="32"/>
        <v/>
      </c>
      <c r="EZ36" s="47" t="str">
        <f t="shared" si="33"/>
        <v/>
      </c>
      <c r="FA36" s="47" t="str">
        <f t="shared" si="34"/>
        <v/>
      </c>
      <c r="FB36" s="47" t="str">
        <f t="shared" si="35"/>
        <v/>
      </c>
      <c r="FC36" s="47" t="str">
        <f t="shared" si="36"/>
        <v/>
      </c>
      <c r="FD36" s="47" t="str">
        <f t="shared" si="37"/>
        <v/>
      </c>
      <c r="FE36" s="47" t="str">
        <f t="shared" si="38"/>
        <v/>
      </c>
      <c r="FF36" s="47" t="str">
        <f t="shared" si="39"/>
        <v/>
      </c>
      <c r="FG36" s="47" t="str">
        <f t="shared" si="40"/>
        <v/>
      </c>
      <c r="FH36" s="47" t="str">
        <f t="shared" si="41"/>
        <v/>
      </c>
      <c r="FI36" s="47" t="str">
        <f t="shared" si="42"/>
        <v/>
      </c>
      <c r="FJ36" s="47" t="str">
        <f t="shared" si="43"/>
        <v/>
      </c>
      <c r="FK36" s="47" t="str">
        <f t="shared" si="44"/>
        <v/>
      </c>
      <c r="FL36" s="47" t="str">
        <f t="shared" si="45"/>
        <v/>
      </c>
      <c r="FM36" s="47" t="str">
        <f t="shared" si="46"/>
        <v/>
      </c>
      <c r="FN36" s="47" t="str">
        <f t="shared" si="47"/>
        <v/>
      </c>
      <c r="FO36" s="47" t="str">
        <f t="shared" si="48"/>
        <v/>
      </c>
      <c r="FP36" s="47" t="str">
        <f t="shared" si="49"/>
        <v/>
      </c>
      <c r="FQ36" s="47" t="str">
        <f t="shared" si="50"/>
        <v/>
      </c>
      <c r="FR36" s="47" t="str">
        <f t="shared" si="51"/>
        <v/>
      </c>
      <c r="FS36" s="47" t="str">
        <f t="shared" si="52"/>
        <v/>
      </c>
      <c r="FT36" s="47" t="str">
        <f t="shared" si="53"/>
        <v/>
      </c>
      <c r="FU36" s="47" t="str">
        <f t="shared" si="54"/>
        <v/>
      </c>
      <c r="FV36" s="47" t="str">
        <f t="shared" si="55"/>
        <v/>
      </c>
      <c r="FW36" s="47" t="str">
        <f t="shared" si="56"/>
        <v/>
      </c>
      <c r="FX36" s="47" t="str">
        <f t="shared" si="57"/>
        <v/>
      </c>
      <c r="FY36" s="47" t="str">
        <f t="shared" si="58"/>
        <v/>
      </c>
      <c r="FZ36" s="47" t="str">
        <f t="shared" si="59"/>
        <v/>
      </c>
      <c r="GA36" s="47" t="str">
        <f t="shared" si="60"/>
        <v/>
      </c>
      <c r="GB36" s="47" t="str">
        <f t="shared" si="61"/>
        <v/>
      </c>
      <c r="GC36" s="47" t="str">
        <f t="shared" si="62"/>
        <v/>
      </c>
      <c r="GD36" s="47" t="str">
        <f t="shared" si="63"/>
        <v/>
      </c>
      <c r="GE36" s="47" t="str">
        <f t="shared" si="64"/>
        <v/>
      </c>
      <c r="GF36" s="47" t="str">
        <f t="shared" si="65"/>
        <v/>
      </c>
      <c r="GG36" s="47" t="str">
        <f t="shared" si="66"/>
        <v/>
      </c>
      <c r="GH36" s="47" t="str">
        <f t="shared" si="67"/>
        <v/>
      </c>
      <c r="GI36" s="47" t="str">
        <f t="shared" si="68"/>
        <v/>
      </c>
      <c r="GJ36" s="47" t="str">
        <f t="shared" si="69"/>
        <v/>
      </c>
      <c r="GK36" s="47" t="str">
        <f t="shared" si="70"/>
        <v/>
      </c>
      <c r="GL36" s="47" t="str">
        <f t="shared" si="71"/>
        <v/>
      </c>
      <c r="GM36" s="47" t="str">
        <f t="shared" si="72"/>
        <v/>
      </c>
      <c r="GN36" s="47" t="str">
        <f t="shared" si="73"/>
        <v/>
      </c>
      <c r="GO36" s="47" t="str">
        <f t="shared" si="74"/>
        <v/>
      </c>
      <c r="GP36" s="47" t="str">
        <f t="shared" si="75"/>
        <v/>
      </c>
      <c r="GQ36" s="47" t="str">
        <f t="shared" si="76"/>
        <v/>
      </c>
      <c r="GR36" s="47" t="str">
        <f t="shared" si="77"/>
        <v/>
      </c>
      <c r="GS36" s="47" t="str">
        <f t="shared" si="78"/>
        <v/>
      </c>
      <c r="GT36" s="47" t="str">
        <f t="shared" si="79"/>
        <v/>
      </c>
      <c r="GU36" s="47" t="str">
        <f t="shared" si="80"/>
        <v/>
      </c>
      <c r="GV36" s="47" t="str">
        <f t="shared" si="81"/>
        <v/>
      </c>
      <c r="GW36" s="47" t="str">
        <f t="shared" si="82"/>
        <v/>
      </c>
      <c r="GX36" s="47" t="str">
        <f t="shared" si="83"/>
        <v/>
      </c>
      <c r="GY36" s="47" t="str">
        <f t="shared" si="84"/>
        <v/>
      </c>
      <c r="GZ36" s="47" t="str">
        <f t="shared" si="85"/>
        <v/>
      </c>
      <c r="HA36" s="47" t="str">
        <f t="shared" si="86"/>
        <v/>
      </c>
      <c r="HB36" s="47" t="str">
        <f t="shared" si="87"/>
        <v/>
      </c>
      <c r="HC36" s="47" t="str">
        <f t="shared" si="88"/>
        <v/>
      </c>
      <c r="HD36" s="47" t="str">
        <f t="shared" si="89"/>
        <v/>
      </c>
      <c r="HE36" s="47" t="str">
        <f t="shared" si="90"/>
        <v/>
      </c>
      <c r="HF36" s="47" t="str">
        <f t="shared" si="91"/>
        <v/>
      </c>
      <c r="HG36" s="47" t="str">
        <f t="shared" si="92"/>
        <v/>
      </c>
      <c r="HH36" s="47" t="str">
        <f t="shared" si="93"/>
        <v/>
      </c>
      <c r="HI36" s="47" t="str">
        <f t="shared" si="94"/>
        <v/>
      </c>
      <c r="HJ36" s="47" t="str">
        <f t="shared" si="95"/>
        <v/>
      </c>
      <c r="HK36" s="47" t="str">
        <f t="shared" si="96"/>
        <v/>
      </c>
      <c r="HL36" s="47" t="str">
        <f t="shared" si="97"/>
        <v/>
      </c>
      <c r="HM36" s="47" t="str">
        <f t="shared" si="98"/>
        <v/>
      </c>
      <c r="HN36" s="47" t="str">
        <f t="shared" si="99"/>
        <v/>
      </c>
      <c r="HO36" s="47" t="str">
        <f t="shared" si="100"/>
        <v/>
      </c>
      <c r="HP36" s="47" t="str">
        <f t="shared" si="101"/>
        <v/>
      </c>
      <c r="HQ36" s="47" t="str">
        <f t="shared" si="102"/>
        <v/>
      </c>
      <c r="HR36" s="47" t="str">
        <f t="shared" si="103"/>
        <v/>
      </c>
      <c r="HS36" s="47" t="str">
        <f t="shared" si="104"/>
        <v/>
      </c>
      <c r="HT36" s="165" t="e">
        <f t="shared" ref="HT36:HT67" si="171">IF(ISNONTEXT($O36),_xlfn.NORM.DIST(AA36,$K36,$O36,FALSE),NA())</f>
        <v>#N/A</v>
      </c>
      <c r="HU36" s="165" t="e">
        <f t="shared" si="153"/>
        <v>#N/A</v>
      </c>
      <c r="HV36" s="165" t="e">
        <f t="shared" si="153"/>
        <v>#N/A</v>
      </c>
      <c r="HW36" s="165" t="e">
        <f t="shared" si="153"/>
        <v>#N/A</v>
      </c>
      <c r="HX36" s="165" t="e">
        <f t="shared" si="164"/>
        <v>#N/A</v>
      </c>
      <c r="HY36" s="165" t="e">
        <f t="shared" si="164"/>
        <v>#N/A</v>
      </c>
      <c r="HZ36" s="165" t="e">
        <f t="shared" si="164"/>
        <v>#N/A</v>
      </c>
      <c r="IA36" s="165" t="e">
        <f t="shared" si="164"/>
        <v>#N/A</v>
      </c>
      <c r="IB36" s="165" t="e">
        <f t="shared" si="164"/>
        <v>#N/A</v>
      </c>
      <c r="IC36" s="165" t="e">
        <f t="shared" si="164"/>
        <v>#N/A</v>
      </c>
      <c r="ID36" s="165" t="e">
        <f t="shared" si="164"/>
        <v>#N/A</v>
      </c>
      <c r="IE36" s="165" t="e">
        <f t="shared" si="164"/>
        <v>#N/A</v>
      </c>
      <c r="IF36" s="165" t="e">
        <f t="shared" si="164"/>
        <v>#N/A</v>
      </c>
      <c r="IG36" s="165" t="e">
        <f t="shared" si="164"/>
        <v>#N/A</v>
      </c>
      <c r="IH36" s="165" t="e">
        <f t="shared" si="164"/>
        <v>#N/A</v>
      </c>
      <c r="II36" s="165" t="e">
        <f t="shared" si="164"/>
        <v>#N/A</v>
      </c>
      <c r="IJ36" s="165" t="e">
        <f t="shared" si="164"/>
        <v>#N/A</v>
      </c>
      <c r="IK36" s="165" t="e">
        <f t="shared" si="164"/>
        <v>#N/A</v>
      </c>
      <c r="IL36" s="165" t="e">
        <f t="shared" si="164"/>
        <v>#N/A</v>
      </c>
      <c r="IM36" s="165" t="e">
        <f t="shared" si="160"/>
        <v>#N/A</v>
      </c>
      <c r="IN36" s="165" t="e">
        <f t="shared" si="160"/>
        <v>#N/A</v>
      </c>
      <c r="IO36" s="165" t="e">
        <f t="shared" si="160"/>
        <v>#N/A</v>
      </c>
      <c r="IP36" s="165" t="e">
        <f t="shared" si="160"/>
        <v>#N/A</v>
      </c>
      <c r="IQ36" s="165" t="e">
        <f t="shared" si="160"/>
        <v>#N/A</v>
      </c>
      <c r="IR36" s="165" t="e">
        <f t="shared" si="160"/>
        <v>#N/A</v>
      </c>
      <c r="IS36" s="165" t="e">
        <f t="shared" si="160"/>
        <v>#N/A</v>
      </c>
      <c r="IT36" s="165" t="e">
        <f t="shared" si="160"/>
        <v>#N/A</v>
      </c>
      <c r="IU36" s="165" t="e">
        <f t="shared" si="160"/>
        <v>#N/A</v>
      </c>
      <c r="IV36" s="165" t="e">
        <f t="shared" si="160"/>
        <v>#N/A</v>
      </c>
      <c r="IW36" s="165" t="e">
        <f t="shared" si="160"/>
        <v>#N/A</v>
      </c>
      <c r="IX36" s="165" t="e">
        <f t="shared" si="160"/>
        <v>#N/A</v>
      </c>
      <c r="IY36" s="165" t="e">
        <f t="shared" si="160"/>
        <v>#N/A</v>
      </c>
      <c r="IZ36" s="165" t="e">
        <f t="shared" si="160"/>
        <v>#N/A</v>
      </c>
      <c r="JA36" s="165" t="e">
        <f t="shared" si="160"/>
        <v>#N/A</v>
      </c>
      <c r="JB36" s="165" t="e">
        <f t="shared" si="157"/>
        <v>#N/A</v>
      </c>
      <c r="JC36" s="165" t="e">
        <f t="shared" si="157"/>
        <v>#N/A</v>
      </c>
      <c r="JD36" s="165" t="e">
        <f t="shared" si="157"/>
        <v>#N/A</v>
      </c>
      <c r="JE36" s="165" t="e">
        <f t="shared" si="157"/>
        <v>#N/A</v>
      </c>
      <c r="JF36" s="165" t="e">
        <f t="shared" si="157"/>
        <v>#N/A</v>
      </c>
      <c r="JG36" s="165" t="e">
        <f t="shared" si="157"/>
        <v>#N/A</v>
      </c>
      <c r="JH36" s="165" t="e">
        <f t="shared" si="157"/>
        <v>#N/A</v>
      </c>
      <c r="JI36" s="165" t="e">
        <f t="shared" si="157"/>
        <v>#N/A</v>
      </c>
      <c r="JJ36" s="165" t="e">
        <f t="shared" si="157"/>
        <v>#N/A</v>
      </c>
      <c r="JK36" s="165" t="e">
        <f t="shared" si="157"/>
        <v>#N/A</v>
      </c>
      <c r="JL36" s="165" t="e">
        <f t="shared" si="157"/>
        <v>#N/A</v>
      </c>
      <c r="JM36" s="165" t="e">
        <f t="shared" si="157"/>
        <v>#N/A</v>
      </c>
      <c r="JN36" s="165" t="e">
        <f t="shared" si="157"/>
        <v>#N/A</v>
      </c>
      <c r="JO36" s="165" t="e">
        <f t="shared" si="157"/>
        <v>#N/A</v>
      </c>
      <c r="JP36" s="165" t="e">
        <f t="shared" si="157"/>
        <v>#N/A</v>
      </c>
      <c r="JQ36" s="165" t="e">
        <f t="shared" si="143"/>
        <v>#N/A</v>
      </c>
      <c r="JR36" s="165" t="e">
        <f t="shared" si="143"/>
        <v>#N/A</v>
      </c>
      <c r="JS36" s="165" t="e">
        <f t="shared" si="143"/>
        <v>#N/A</v>
      </c>
      <c r="JT36" s="165" t="e">
        <f t="shared" si="143"/>
        <v>#N/A</v>
      </c>
      <c r="JU36" s="165" t="e">
        <f t="shared" si="143"/>
        <v>#N/A</v>
      </c>
      <c r="JV36" s="165" t="e">
        <f t="shared" si="143"/>
        <v>#N/A</v>
      </c>
      <c r="JW36" s="165" t="e">
        <f t="shared" si="143"/>
        <v>#N/A</v>
      </c>
      <c r="JX36" s="165" t="e">
        <f t="shared" si="143"/>
        <v>#N/A</v>
      </c>
      <c r="JY36" s="165" t="e">
        <f t="shared" si="143"/>
        <v>#N/A</v>
      </c>
      <c r="JZ36" s="165" t="e">
        <f t="shared" si="143"/>
        <v>#N/A</v>
      </c>
      <c r="KA36" s="165" t="e">
        <f t="shared" si="143"/>
        <v>#N/A</v>
      </c>
      <c r="KB36" s="165" t="e">
        <f t="shared" si="143"/>
        <v>#N/A</v>
      </c>
      <c r="KC36" s="165" t="e">
        <f t="shared" si="143"/>
        <v>#N/A</v>
      </c>
      <c r="KD36" s="165" t="e">
        <f t="shared" si="143"/>
        <v>#N/A</v>
      </c>
      <c r="KE36" s="165" t="e">
        <f t="shared" si="143"/>
        <v>#N/A</v>
      </c>
      <c r="KF36" s="165" t="e">
        <f t="shared" si="117"/>
        <v>#N/A</v>
      </c>
      <c r="KG36" s="165" t="e">
        <f t="shared" si="154"/>
        <v>#N/A</v>
      </c>
      <c r="KH36" s="165" t="e">
        <f t="shared" si="154"/>
        <v>#N/A</v>
      </c>
      <c r="KI36" s="165" t="e">
        <f t="shared" si="154"/>
        <v>#N/A</v>
      </c>
      <c r="KJ36" s="165" t="e">
        <f t="shared" si="165"/>
        <v>#N/A</v>
      </c>
      <c r="KK36" s="165" t="e">
        <f t="shared" si="165"/>
        <v>#N/A</v>
      </c>
      <c r="KL36" s="165" t="e">
        <f t="shared" si="165"/>
        <v>#N/A</v>
      </c>
      <c r="KM36" s="165" t="e">
        <f t="shared" si="165"/>
        <v>#N/A</v>
      </c>
      <c r="KN36" s="165" t="e">
        <f t="shared" si="165"/>
        <v>#N/A</v>
      </c>
      <c r="KO36" s="165" t="e">
        <f t="shared" si="165"/>
        <v>#N/A</v>
      </c>
      <c r="KP36" s="165" t="e">
        <f t="shared" si="165"/>
        <v>#N/A</v>
      </c>
      <c r="KQ36" s="165" t="e">
        <f t="shared" si="165"/>
        <v>#N/A</v>
      </c>
      <c r="KR36" s="165" t="e">
        <f t="shared" si="165"/>
        <v>#N/A</v>
      </c>
      <c r="KS36" s="165" t="e">
        <f t="shared" si="165"/>
        <v>#N/A</v>
      </c>
      <c r="KT36" s="165" t="e">
        <f t="shared" si="165"/>
        <v>#N/A</v>
      </c>
      <c r="KU36" s="165" t="e">
        <f t="shared" si="165"/>
        <v>#N/A</v>
      </c>
      <c r="KV36" s="165" t="e">
        <f t="shared" si="165"/>
        <v>#N/A</v>
      </c>
      <c r="KW36" s="165" t="e">
        <f t="shared" si="165"/>
        <v>#N/A</v>
      </c>
      <c r="KX36" s="165" t="e">
        <f t="shared" si="165"/>
        <v>#N/A</v>
      </c>
      <c r="KY36" s="165" t="e">
        <f t="shared" si="161"/>
        <v>#N/A</v>
      </c>
      <c r="KZ36" s="165" t="e">
        <f t="shared" si="161"/>
        <v>#N/A</v>
      </c>
      <c r="LA36" s="165" t="e">
        <f t="shared" si="161"/>
        <v>#N/A</v>
      </c>
      <c r="LB36" s="165" t="e">
        <f t="shared" si="161"/>
        <v>#N/A</v>
      </c>
      <c r="LC36" s="165" t="e">
        <f t="shared" si="161"/>
        <v>#N/A</v>
      </c>
      <c r="LD36" s="165" t="e">
        <f t="shared" si="161"/>
        <v>#N/A</v>
      </c>
      <c r="LE36" s="165" t="e">
        <f t="shared" si="161"/>
        <v>#N/A</v>
      </c>
      <c r="LF36" s="165" t="e">
        <f t="shared" si="161"/>
        <v>#N/A</v>
      </c>
      <c r="LG36" s="165" t="e">
        <f t="shared" si="161"/>
        <v>#N/A</v>
      </c>
      <c r="LH36" s="165" t="e">
        <f t="shared" si="161"/>
        <v>#N/A</v>
      </c>
      <c r="LI36" s="165" t="e">
        <f t="shared" si="161"/>
        <v>#N/A</v>
      </c>
      <c r="LJ36" s="165" t="e">
        <f t="shared" si="161"/>
        <v>#N/A</v>
      </c>
      <c r="LK36" s="165" t="e">
        <f t="shared" si="161"/>
        <v>#N/A</v>
      </c>
      <c r="LL36" s="165" t="e">
        <f t="shared" si="161"/>
        <v>#N/A</v>
      </c>
      <c r="LM36" s="165" t="e">
        <f t="shared" si="161"/>
        <v>#N/A</v>
      </c>
      <c r="LN36" s="165" t="e">
        <f t="shared" si="158"/>
        <v>#N/A</v>
      </c>
      <c r="LO36" s="165" t="e">
        <f t="shared" si="158"/>
        <v>#N/A</v>
      </c>
      <c r="LP36" s="165" t="e">
        <f t="shared" si="158"/>
        <v>#N/A</v>
      </c>
      <c r="LQ36" s="165" t="e">
        <f t="shared" si="158"/>
        <v>#N/A</v>
      </c>
      <c r="LR36" s="165" t="e">
        <f t="shared" si="158"/>
        <v>#N/A</v>
      </c>
      <c r="LS36" s="165" t="e">
        <f t="shared" si="158"/>
        <v>#N/A</v>
      </c>
      <c r="LT36" s="165" t="e">
        <f t="shared" si="158"/>
        <v>#N/A</v>
      </c>
      <c r="LU36" s="165" t="e">
        <f t="shared" si="158"/>
        <v>#N/A</v>
      </c>
      <c r="LV36" s="165" t="e">
        <f t="shared" si="158"/>
        <v>#N/A</v>
      </c>
      <c r="LW36" s="165" t="e">
        <f t="shared" si="158"/>
        <v>#N/A</v>
      </c>
      <c r="LX36" s="165" t="e">
        <f t="shared" si="158"/>
        <v>#N/A</v>
      </c>
      <c r="LY36" s="165" t="e">
        <f t="shared" si="158"/>
        <v>#N/A</v>
      </c>
      <c r="LZ36" s="165" t="e">
        <f t="shared" si="158"/>
        <v>#N/A</v>
      </c>
      <c r="MA36" s="165" t="e">
        <f t="shared" si="158"/>
        <v>#N/A</v>
      </c>
      <c r="MB36" s="165" t="e">
        <f t="shared" si="158"/>
        <v>#N/A</v>
      </c>
      <c r="MC36" s="165" t="e">
        <f t="shared" si="144"/>
        <v>#N/A</v>
      </c>
      <c r="MD36" s="165" t="e">
        <f t="shared" si="144"/>
        <v>#N/A</v>
      </c>
      <c r="ME36" s="165" t="e">
        <f t="shared" si="144"/>
        <v>#N/A</v>
      </c>
      <c r="MF36" s="165" t="e">
        <f t="shared" si="144"/>
        <v>#N/A</v>
      </c>
      <c r="MG36" s="165" t="e">
        <f t="shared" si="144"/>
        <v>#N/A</v>
      </c>
      <c r="MH36" s="165" t="e">
        <f t="shared" si="144"/>
        <v>#N/A</v>
      </c>
      <c r="MI36" s="165" t="e">
        <f t="shared" si="144"/>
        <v>#N/A</v>
      </c>
      <c r="MJ36" s="165" t="e">
        <f t="shared" si="144"/>
        <v>#N/A</v>
      </c>
      <c r="MK36" s="165" t="e">
        <f t="shared" si="144"/>
        <v>#N/A</v>
      </c>
      <c r="ML36" s="165" t="e">
        <f t="shared" si="144"/>
        <v>#N/A</v>
      </c>
      <c r="MM36" s="165" t="e">
        <f t="shared" si="144"/>
        <v>#N/A</v>
      </c>
      <c r="MN36" s="165" t="e">
        <f t="shared" si="144"/>
        <v>#N/A</v>
      </c>
      <c r="MO36" s="165" t="e">
        <f t="shared" si="144"/>
        <v>#N/A</v>
      </c>
      <c r="MP36" s="165" t="e">
        <f t="shared" si="144"/>
        <v>#N/A</v>
      </c>
      <c r="MQ36" s="165" t="e">
        <f t="shared" si="144"/>
        <v>#N/A</v>
      </c>
      <c r="MR36" s="165" t="e">
        <f t="shared" si="118"/>
        <v>#N/A</v>
      </c>
      <c r="MS36" s="165" t="e">
        <f t="shared" si="155"/>
        <v>#N/A</v>
      </c>
      <c r="MT36" s="165" t="e">
        <f t="shared" si="155"/>
        <v>#N/A</v>
      </c>
      <c r="MU36" s="165" t="e">
        <f t="shared" si="155"/>
        <v>#N/A</v>
      </c>
      <c r="MV36" s="165" t="e">
        <f t="shared" si="166"/>
        <v>#N/A</v>
      </c>
      <c r="MW36" s="165" t="e">
        <f t="shared" si="166"/>
        <v>#N/A</v>
      </c>
      <c r="MX36" s="165" t="e">
        <f t="shared" si="166"/>
        <v>#N/A</v>
      </c>
      <c r="MY36" s="165" t="e">
        <f t="shared" si="166"/>
        <v>#N/A</v>
      </c>
      <c r="MZ36" s="165" t="e">
        <f t="shared" si="166"/>
        <v>#N/A</v>
      </c>
      <c r="NA36" s="165" t="e">
        <f t="shared" si="166"/>
        <v>#N/A</v>
      </c>
      <c r="NB36" s="165" t="e">
        <f t="shared" si="166"/>
        <v>#N/A</v>
      </c>
      <c r="NC36" s="165" t="e">
        <f t="shared" si="166"/>
        <v>#N/A</v>
      </c>
      <c r="ND36" s="165" t="e">
        <f t="shared" si="166"/>
        <v>#N/A</v>
      </c>
      <c r="NE36" s="165" t="e">
        <f t="shared" si="166"/>
        <v>#N/A</v>
      </c>
      <c r="NF36" s="165" t="e">
        <f t="shared" si="166"/>
        <v>#N/A</v>
      </c>
      <c r="NG36" s="165" t="e">
        <f t="shared" si="166"/>
        <v>#N/A</v>
      </c>
      <c r="NH36" s="165" t="e">
        <f t="shared" si="166"/>
        <v>#N/A</v>
      </c>
      <c r="NI36" s="165" t="e">
        <f t="shared" si="166"/>
        <v>#N/A</v>
      </c>
      <c r="NJ36" s="165" t="e">
        <f t="shared" si="166"/>
        <v>#N/A</v>
      </c>
      <c r="NK36" s="165" t="e">
        <f t="shared" si="162"/>
        <v>#N/A</v>
      </c>
      <c r="NL36" s="165" t="e">
        <f t="shared" si="162"/>
        <v>#N/A</v>
      </c>
      <c r="NM36" s="165" t="e">
        <f t="shared" si="162"/>
        <v>#N/A</v>
      </c>
      <c r="NN36" s="165" t="e">
        <f t="shared" si="162"/>
        <v>#N/A</v>
      </c>
      <c r="NO36" s="165" t="e">
        <f t="shared" si="162"/>
        <v>#N/A</v>
      </c>
      <c r="NP36" s="165" t="e">
        <f t="shared" si="162"/>
        <v>#N/A</v>
      </c>
      <c r="NQ36" s="165" t="e">
        <f t="shared" si="162"/>
        <v>#N/A</v>
      </c>
      <c r="NR36" s="165" t="e">
        <f t="shared" si="162"/>
        <v>#N/A</v>
      </c>
      <c r="NS36" s="165" t="e">
        <f t="shared" si="162"/>
        <v>#N/A</v>
      </c>
      <c r="NT36" s="165" t="e">
        <f t="shared" si="162"/>
        <v>#N/A</v>
      </c>
      <c r="NU36" s="165" t="e">
        <f t="shared" si="162"/>
        <v>#N/A</v>
      </c>
      <c r="NV36" s="165" t="e">
        <f t="shared" si="162"/>
        <v>#N/A</v>
      </c>
      <c r="NW36" s="165" t="e">
        <f t="shared" si="162"/>
        <v>#N/A</v>
      </c>
      <c r="NX36" s="165" t="e">
        <f t="shared" si="162"/>
        <v>#N/A</v>
      </c>
      <c r="NY36" s="165" t="e">
        <f t="shared" si="162"/>
        <v>#N/A</v>
      </c>
      <c r="NZ36" s="165" t="e">
        <f t="shared" si="159"/>
        <v>#N/A</v>
      </c>
      <c r="OA36" s="165" t="e">
        <f t="shared" si="159"/>
        <v>#N/A</v>
      </c>
      <c r="OB36" s="165" t="e">
        <f t="shared" si="159"/>
        <v>#N/A</v>
      </c>
      <c r="OC36" s="165" t="e">
        <f t="shared" si="159"/>
        <v>#N/A</v>
      </c>
      <c r="OD36" s="165" t="e">
        <f t="shared" si="159"/>
        <v>#N/A</v>
      </c>
      <c r="OE36" s="165" t="e">
        <f t="shared" si="159"/>
        <v>#N/A</v>
      </c>
      <c r="OF36" s="165" t="e">
        <f t="shared" si="159"/>
        <v>#N/A</v>
      </c>
      <c r="OG36" s="165" t="e">
        <f t="shared" si="159"/>
        <v>#N/A</v>
      </c>
      <c r="OH36" s="165" t="e">
        <f t="shared" si="159"/>
        <v>#N/A</v>
      </c>
      <c r="OI36" s="165" t="e">
        <f t="shared" si="159"/>
        <v>#N/A</v>
      </c>
      <c r="OJ36" s="165" t="e">
        <f t="shared" si="159"/>
        <v>#N/A</v>
      </c>
      <c r="OK36" s="165" t="e">
        <f t="shared" si="159"/>
        <v>#N/A</v>
      </c>
      <c r="OL36" s="165" t="e">
        <f t="shared" si="159"/>
        <v>#N/A</v>
      </c>
      <c r="OM36" s="165" t="e">
        <f t="shared" si="159"/>
        <v>#N/A</v>
      </c>
      <c r="ON36" s="165" t="e">
        <f t="shared" si="159"/>
        <v>#N/A</v>
      </c>
      <c r="OO36" s="165" t="e">
        <f t="shared" si="145"/>
        <v>#N/A</v>
      </c>
      <c r="OP36" s="165" t="e">
        <f t="shared" si="145"/>
        <v>#N/A</v>
      </c>
      <c r="OQ36" s="165" t="e">
        <f t="shared" si="145"/>
        <v>#N/A</v>
      </c>
      <c r="OR36" s="165" t="e">
        <f t="shared" si="145"/>
        <v>#N/A</v>
      </c>
      <c r="OS36" s="165" t="e">
        <f t="shared" si="145"/>
        <v>#N/A</v>
      </c>
      <c r="OT36" s="165" t="e">
        <f t="shared" si="145"/>
        <v>#N/A</v>
      </c>
      <c r="OU36" s="165" t="e">
        <f t="shared" si="145"/>
        <v>#N/A</v>
      </c>
      <c r="OV36" s="165" t="e">
        <f t="shared" si="145"/>
        <v>#N/A</v>
      </c>
      <c r="OW36" s="165" t="e">
        <f t="shared" si="145"/>
        <v>#N/A</v>
      </c>
      <c r="OX36" s="165" t="e">
        <f t="shared" si="145"/>
        <v>#N/A</v>
      </c>
      <c r="OY36" s="165" t="e">
        <f t="shared" si="145"/>
        <v>#N/A</v>
      </c>
      <c r="OZ36" s="165" t="e">
        <f t="shared" si="145"/>
        <v>#N/A</v>
      </c>
      <c r="PA36" s="165" t="e">
        <f t="shared" si="145"/>
        <v>#N/A</v>
      </c>
      <c r="PB36" s="165" t="e">
        <f t="shared" si="145"/>
        <v>#N/A</v>
      </c>
      <c r="PC36" s="165" t="e">
        <f t="shared" si="145"/>
        <v>#N/A</v>
      </c>
      <c r="PD36" s="165" t="e">
        <f t="shared" si="119"/>
        <v>#N/A</v>
      </c>
      <c r="PE36" s="165" t="e">
        <f t="shared" ref="PE36:PL51" si="172">IF(ISNONTEXT($O36),_xlfn.NORM.DIST(HL36,$K36,$O36,FALSE),NA())</f>
        <v>#N/A</v>
      </c>
      <c r="PF36" s="165" t="e">
        <f t="shared" si="172"/>
        <v>#N/A</v>
      </c>
      <c r="PG36" s="165" t="e">
        <f t="shared" si="172"/>
        <v>#N/A</v>
      </c>
      <c r="PH36" s="165" t="e">
        <f t="shared" si="172"/>
        <v>#N/A</v>
      </c>
      <c r="PI36" s="165" t="e">
        <f t="shared" si="172"/>
        <v>#N/A</v>
      </c>
      <c r="PJ36" s="165" t="e">
        <f t="shared" si="172"/>
        <v>#N/A</v>
      </c>
      <c r="PK36" s="165" t="e">
        <f t="shared" si="172"/>
        <v>#N/A</v>
      </c>
      <c r="PL36" s="165" t="e">
        <f t="shared" si="172"/>
        <v>#N/A</v>
      </c>
    </row>
    <row r="37" spans="1:428" hidden="1" x14ac:dyDescent="0.45">
      <c r="A37" s="4">
        <v>34</v>
      </c>
      <c r="B37" s="105"/>
      <c r="C37" s="113"/>
      <c r="D37" s="118" t="str">
        <f t="shared" si="168"/>
        <v/>
      </c>
      <c r="E37" s="91"/>
      <c r="F37" s="118" t="str">
        <f t="shared" si="169"/>
        <v/>
      </c>
      <c r="G37" s="113"/>
      <c r="H37" s="106"/>
      <c r="I37" s="120" t="str">
        <f t="shared" si="0"/>
        <v/>
      </c>
      <c r="J37" s="120" t="str">
        <f t="shared" si="1"/>
        <v/>
      </c>
      <c r="K37" s="71" t="str">
        <f t="shared" si="112"/>
        <v/>
      </c>
      <c r="L37" s="23"/>
      <c r="M37" s="55"/>
      <c r="N37" s="298"/>
      <c r="O37" s="72" t="str">
        <f>IF(AND(D37&gt;0,E37&gt;0,F37&gt;0),IF(ISBLANK(N37),IF(ISBLANK(L37),"",(F37-D37)*VLOOKUP(L37,VLookups!$A$4:$B$13,2,FALSE)),N37),"")</f>
        <v/>
      </c>
      <c r="P37" s="73" t="str">
        <f t="shared" si="170"/>
        <v/>
      </c>
      <c r="Q37" s="91"/>
      <c r="R37" s="265" t="str">
        <f>IF(AND(Q37&gt;0,E37&gt;0,NOT(O37="")),ABS(VLOOKUP($Q$1,VLookups!$A$43:$B$44,2,FALSE)-_xlfn.NORM.DIST(Q37,K37,O37,TRUE)),"")</f>
        <v/>
      </c>
      <c r="S37" s="90" t="str">
        <f>IF(AND($D37&gt;0,$E37&gt;0,$F37&gt;0,NOT(ISBLANK($L37))),_xlfn.NORM.INV(ABS(VLOOKUP($Q$1,VLookups!$A$43:$B$44,2,FALSE)-S$3),$K37,$O37),"")</f>
        <v/>
      </c>
      <c r="T37" s="89" t="str">
        <f>IF(AND($D37&gt;0,$E37&gt;0,$F37&gt;0,NOT(ISBLANK($L37))),_xlfn.NORM.INV(ABS(VLOOKUP($Q$1,VLookups!$A$43:$B$44,2,FALSE)-T$3),$K37,$O37),"")</f>
        <v/>
      </c>
      <c r="U37" s="90" t="str">
        <f>IF(AND($D37&gt;0,$E37&gt;0,$F37&gt;0,NOT(ISBLANK($L37))),_xlfn.NORM.INV(ABS(VLOOKUP($Q$1,VLookups!$A$43:$B$44,2,FALSE)-U$3),$K37,$O37),"")</f>
        <v/>
      </c>
      <c r="V37" s="89" t="str">
        <f>IF(AND($D37&gt;0,$E37&gt;0,$F37&gt;0,NOT(ISBLANK($L37))),_xlfn.NORM.INV(ABS(VLOOKUP($Q$1,VLookups!$A$43:$B$44,2,FALSE)-V$3),$K37,$O37),"")</f>
        <v/>
      </c>
      <c r="W37" s="90" t="str">
        <f>IF(AND($D37&gt;0,$E37&gt;0,$F37&gt;0,NOT(ISBLANK($L37))),_xlfn.NORM.INV(ABS(VLOOKUP($Q$1,VLookups!$A$43:$B$44,2,FALSE)-W$3),$K37,$O37),"")</f>
        <v/>
      </c>
      <c r="X37" s="89" t="str">
        <f>IF(AND($D37&gt;0,$E37&gt;0,$F37&gt;0,NOT(ISBLANK($L37))),_xlfn.NORM.INV(ABS(VLOOKUP($Q$1,VLookups!$A$43:$B$44,2,FALSE)-X$3),$K37,$O37),"")</f>
        <v/>
      </c>
      <c r="Y37" s="5"/>
      <c r="Z37" s="164" t="str">
        <f t="shared" si="113"/>
        <v/>
      </c>
      <c r="AA37" s="47" t="str">
        <f t="shared" si="114"/>
        <v/>
      </c>
      <c r="AB37" s="47" t="str">
        <f t="shared" si="167"/>
        <v/>
      </c>
      <c r="AC37" s="47" t="str">
        <f t="shared" si="167"/>
        <v/>
      </c>
      <c r="AD37" s="47" t="str">
        <f t="shared" si="167"/>
        <v/>
      </c>
      <c r="AE37" s="47" t="str">
        <f t="shared" si="167"/>
        <v/>
      </c>
      <c r="AF37" s="47" t="str">
        <f t="shared" si="167"/>
        <v/>
      </c>
      <c r="AG37" s="47" t="str">
        <f t="shared" si="167"/>
        <v/>
      </c>
      <c r="AH37" s="47" t="str">
        <f t="shared" si="167"/>
        <v/>
      </c>
      <c r="AI37" s="47" t="str">
        <f t="shared" si="167"/>
        <v/>
      </c>
      <c r="AJ37" s="47" t="str">
        <f t="shared" si="167"/>
        <v/>
      </c>
      <c r="AK37" s="47" t="str">
        <f t="shared" si="167"/>
        <v/>
      </c>
      <c r="AL37" s="47" t="str">
        <f t="shared" si="167"/>
        <v/>
      </c>
      <c r="AM37" s="47" t="str">
        <f t="shared" si="167"/>
        <v/>
      </c>
      <c r="AN37" s="47" t="str">
        <f t="shared" si="167"/>
        <v/>
      </c>
      <c r="AO37" s="47" t="str">
        <f t="shared" si="167"/>
        <v/>
      </c>
      <c r="AP37" s="47" t="str">
        <f t="shared" si="167"/>
        <v/>
      </c>
      <c r="AQ37" s="47" t="str">
        <f t="shared" si="167"/>
        <v/>
      </c>
      <c r="AR37" s="47" t="str">
        <f t="shared" si="167"/>
        <v/>
      </c>
      <c r="AS37" s="47" t="str">
        <f t="shared" si="167"/>
        <v/>
      </c>
      <c r="AT37" s="47" t="str">
        <f t="shared" si="167"/>
        <v/>
      </c>
      <c r="AU37" s="47" t="str">
        <f t="shared" si="167"/>
        <v/>
      </c>
      <c r="AV37" s="47" t="str">
        <f t="shared" si="167"/>
        <v/>
      </c>
      <c r="AW37" s="47" t="str">
        <f t="shared" si="167"/>
        <v/>
      </c>
      <c r="AX37" s="47" t="str">
        <f t="shared" si="167"/>
        <v/>
      </c>
      <c r="AY37" s="47" t="str">
        <f t="shared" si="167"/>
        <v/>
      </c>
      <c r="AZ37" s="47" t="str">
        <f t="shared" si="167"/>
        <v/>
      </c>
      <c r="BA37" s="47" t="str">
        <f t="shared" si="167"/>
        <v/>
      </c>
      <c r="BB37" s="47" t="str">
        <f t="shared" si="167"/>
        <v/>
      </c>
      <c r="BC37" s="47" t="str">
        <f t="shared" si="167"/>
        <v/>
      </c>
      <c r="BD37" s="47" t="str">
        <f t="shared" si="167"/>
        <v/>
      </c>
      <c r="BE37" s="47" t="str">
        <f t="shared" si="167"/>
        <v/>
      </c>
      <c r="BF37" s="47" t="str">
        <f t="shared" si="167"/>
        <v/>
      </c>
      <c r="BG37" s="47" t="str">
        <f t="shared" si="167"/>
        <v/>
      </c>
      <c r="BH37" s="47" t="str">
        <f t="shared" si="167"/>
        <v/>
      </c>
      <c r="BI37" s="47" t="str">
        <f t="shared" si="167"/>
        <v/>
      </c>
      <c r="BJ37" s="47" t="str">
        <f t="shared" si="167"/>
        <v/>
      </c>
      <c r="BK37" s="47" t="str">
        <f t="shared" si="167"/>
        <v/>
      </c>
      <c r="BL37" s="47" t="str">
        <f t="shared" si="167"/>
        <v/>
      </c>
      <c r="BM37" s="47" t="str">
        <f t="shared" si="167"/>
        <v/>
      </c>
      <c r="BN37" s="47" t="str">
        <f t="shared" si="167"/>
        <v/>
      </c>
      <c r="BO37" s="47" t="str">
        <f t="shared" si="167"/>
        <v/>
      </c>
      <c r="BP37" s="47" t="str">
        <f t="shared" si="167"/>
        <v/>
      </c>
      <c r="BQ37" s="47" t="str">
        <f t="shared" si="167"/>
        <v/>
      </c>
      <c r="BR37" s="47" t="str">
        <f t="shared" si="167"/>
        <v/>
      </c>
      <c r="BS37" s="47" t="str">
        <f t="shared" si="167"/>
        <v/>
      </c>
      <c r="BT37" s="47" t="str">
        <f t="shared" si="167"/>
        <v/>
      </c>
      <c r="BU37" s="47" t="str">
        <f t="shared" si="167"/>
        <v/>
      </c>
      <c r="BV37" s="47" t="str">
        <f t="shared" si="167"/>
        <v/>
      </c>
      <c r="BW37" s="47" t="str">
        <f t="shared" si="167"/>
        <v/>
      </c>
      <c r="BX37" s="47" t="str">
        <f t="shared" si="167"/>
        <v/>
      </c>
      <c r="BY37" s="47" t="str">
        <f t="shared" si="167"/>
        <v/>
      </c>
      <c r="BZ37" s="47" t="str">
        <f t="shared" si="167"/>
        <v/>
      </c>
      <c r="CA37" s="47" t="str">
        <f t="shared" si="167"/>
        <v/>
      </c>
      <c r="CB37" s="47" t="str">
        <f t="shared" si="167"/>
        <v/>
      </c>
      <c r="CC37" s="47" t="str">
        <f t="shared" si="167"/>
        <v/>
      </c>
      <c r="CD37" s="47" t="str">
        <f t="shared" si="167"/>
        <v/>
      </c>
      <c r="CE37" s="47" t="str">
        <f t="shared" si="167"/>
        <v/>
      </c>
      <c r="CF37" s="47" t="str">
        <f t="shared" si="167"/>
        <v/>
      </c>
      <c r="CG37" s="47" t="str">
        <f t="shared" si="167"/>
        <v/>
      </c>
      <c r="CH37" s="47" t="str">
        <f t="shared" si="167"/>
        <v/>
      </c>
      <c r="CI37" s="47" t="str">
        <f t="shared" si="167"/>
        <v/>
      </c>
      <c r="CJ37" s="47" t="str">
        <f t="shared" si="167"/>
        <v/>
      </c>
      <c r="CK37" s="47" t="str">
        <f t="shared" si="167"/>
        <v/>
      </c>
      <c r="CL37" s="47" t="str">
        <f t="shared" si="167"/>
        <v/>
      </c>
      <c r="CM37" s="47" t="str">
        <f t="shared" ref="CM37:DV40" si="173">IF(ISNONTEXT($Z37),CN37-$Z37,"")</f>
        <v/>
      </c>
      <c r="CN37" s="47" t="str">
        <f t="shared" si="173"/>
        <v/>
      </c>
      <c r="CO37" s="47" t="str">
        <f t="shared" si="173"/>
        <v/>
      </c>
      <c r="CP37" s="47" t="str">
        <f t="shared" si="173"/>
        <v/>
      </c>
      <c r="CQ37" s="47" t="str">
        <f t="shared" si="173"/>
        <v/>
      </c>
      <c r="CR37" s="47" t="str">
        <f t="shared" si="173"/>
        <v/>
      </c>
      <c r="CS37" s="47" t="str">
        <f t="shared" si="173"/>
        <v/>
      </c>
      <c r="CT37" s="47" t="str">
        <f t="shared" si="173"/>
        <v/>
      </c>
      <c r="CU37" s="47" t="str">
        <f t="shared" si="173"/>
        <v/>
      </c>
      <c r="CV37" s="47" t="str">
        <f t="shared" si="173"/>
        <v/>
      </c>
      <c r="CW37" s="47" t="str">
        <f t="shared" si="173"/>
        <v/>
      </c>
      <c r="CX37" s="47" t="str">
        <f t="shared" si="173"/>
        <v/>
      </c>
      <c r="CY37" s="47" t="str">
        <f t="shared" si="173"/>
        <v/>
      </c>
      <c r="CZ37" s="47" t="str">
        <f t="shared" si="173"/>
        <v/>
      </c>
      <c r="DA37" s="47" t="str">
        <f t="shared" si="173"/>
        <v/>
      </c>
      <c r="DB37" s="47" t="str">
        <f t="shared" si="173"/>
        <v/>
      </c>
      <c r="DC37" s="47" t="str">
        <f t="shared" si="173"/>
        <v/>
      </c>
      <c r="DD37" s="47" t="str">
        <f t="shared" si="173"/>
        <v/>
      </c>
      <c r="DE37" s="47" t="str">
        <f t="shared" si="173"/>
        <v/>
      </c>
      <c r="DF37" s="47" t="str">
        <f t="shared" si="173"/>
        <v/>
      </c>
      <c r="DG37" s="47" t="str">
        <f t="shared" si="173"/>
        <v/>
      </c>
      <c r="DH37" s="47" t="str">
        <f t="shared" si="173"/>
        <v/>
      </c>
      <c r="DI37" s="47" t="str">
        <f t="shared" si="173"/>
        <v/>
      </c>
      <c r="DJ37" s="47" t="str">
        <f t="shared" si="173"/>
        <v/>
      </c>
      <c r="DK37" s="47" t="str">
        <f t="shared" si="173"/>
        <v/>
      </c>
      <c r="DL37" s="47" t="str">
        <f t="shared" si="173"/>
        <v/>
      </c>
      <c r="DM37" s="47" t="str">
        <f t="shared" si="173"/>
        <v/>
      </c>
      <c r="DN37" s="47" t="str">
        <f t="shared" si="173"/>
        <v/>
      </c>
      <c r="DO37" s="47" t="str">
        <f t="shared" si="173"/>
        <v/>
      </c>
      <c r="DP37" s="47" t="str">
        <f t="shared" si="173"/>
        <v/>
      </c>
      <c r="DQ37" s="47" t="str">
        <f t="shared" si="173"/>
        <v/>
      </c>
      <c r="DR37" s="47" t="str">
        <f t="shared" si="173"/>
        <v/>
      </c>
      <c r="DS37" s="47" t="str">
        <f t="shared" si="173"/>
        <v/>
      </c>
      <c r="DT37" s="47" t="str">
        <f t="shared" si="173"/>
        <v/>
      </c>
      <c r="DU37" s="47" t="str">
        <f t="shared" si="173"/>
        <v/>
      </c>
      <c r="DV37" s="47" t="str">
        <f t="shared" si="173"/>
        <v/>
      </c>
      <c r="DW37" s="179" t="str">
        <f t="shared" si="115"/>
        <v/>
      </c>
      <c r="DX37" s="47" t="str">
        <f t="shared" si="5"/>
        <v/>
      </c>
      <c r="DY37" s="47" t="str">
        <f t="shared" si="6"/>
        <v/>
      </c>
      <c r="DZ37" s="47" t="str">
        <f t="shared" si="7"/>
        <v/>
      </c>
      <c r="EA37" s="47" t="str">
        <f t="shared" si="8"/>
        <v/>
      </c>
      <c r="EB37" s="47" t="str">
        <f t="shared" si="9"/>
        <v/>
      </c>
      <c r="EC37" s="47" t="str">
        <f t="shared" si="10"/>
        <v/>
      </c>
      <c r="ED37" s="47" t="str">
        <f t="shared" si="11"/>
        <v/>
      </c>
      <c r="EE37" s="47" t="str">
        <f t="shared" si="12"/>
        <v/>
      </c>
      <c r="EF37" s="47" t="str">
        <f t="shared" si="13"/>
        <v/>
      </c>
      <c r="EG37" s="47" t="str">
        <f t="shared" si="14"/>
        <v/>
      </c>
      <c r="EH37" s="47" t="str">
        <f t="shared" si="15"/>
        <v/>
      </c>
      <c r="EI37" s="47" t="str">
        <f t="shared" si="16"/>
        <v/>
      </c>
      <c r="EJ37" s="47" t="str">
        <f t="shared" si="17"/>
        <v/>
      </c>
      <c r="EK37" s="47" t="str">
        <f t="shared" si="18"/>
        <v/>
      </c>
      <c r="EL37" s="47" t="str">
        <f t="shared" si="19"/>
        <v/>
      </c>
      <c r="EM37" s="47" t="str">
        <f t="shared" si="20"/>
        <v/>
      </c>
      <c r="EN37" s="47" t="str">
        <f t="shared" si="21"/>
        <v/>
      </c>
      <c r="EO37" s="47" t="str">
        <f t="shared" si="22"/>
        <v/>
      </c>
      <c r="EP37" s="47" t="str">
        <f t="shared" si="23"/>
        <v/>
      </c>
      <c r="EQ37" s="47" t="str">
        <f t="shared" si="24"/>
        <v/>
      </c>
      <c r="ER37" s="47" t="str">
        <f t="shared" si="25"/>
        <v/>
      </c>
      <c r="ES37" s="47" t="str">
        <f t="shared" si="26"/>
        <v/>
      </c>
      <c r="ET37" s="47" t="str">
        <f t="shared" si="27"/>
        <v/>
      </c>
      <c r="EU37" s="47" t="str">
        <f t="shared" si="28"/>
        <v/>
      </c>
      <c r="EV37" s="47" t="str">
        <f t="shared" si="29"/>
        <v/>
      </c>
      <c r="EW37" s="47" t="str">
        <f t="shared" si="30"/>
        <v/>
      </c>
      <c r="EX37" s="47" t="str">
        <f t="shared" si="31"/>
        <v/>
      </c>
      <c r="EY37" s="47" t="str">
        <f t="shared" si="32"/>
        <v/>
      </c>
      <c r="EZ37" s="47" t="str">
        <f t="shared" si="33"/>
        <v/>
      </c>
      <c r="FA37" s="47" t="str">
        <f t="shared" si="34"/>
        <v/>
      </c>
      <c r="FB37" s="47" t="str">
        <f t="shared" si="35"/>
        <v/>
      </c>
      <c r="FC37" s="47" t="str">
        <f t="shared" si="36"/>
        <v/>
      </c>
      <c r="FD37" s="47" t="str">
        <f t="shared" si="37"/>
        <v/>
      </c>
      <c r="FE37" s="47" t="str">
        <f t="shared" si="38"/>
        <v/>
      </c>
      <c r="FF37" s="47" t="str">
        <f t="shared" si="39"/>
        <v/>
      </c>
      <c r="FG37" s="47" t="str">
        <f t="shared" si="40"/>
        <v/>
      </c>
      <c r="FH37" s="47" t="str">
        <f t="shared" si="41"/>
        <v/>
      </c>
      <c r="FI37" s="47" t="str">
        <f t="shared" si="42"/>
        <v/>
      </c>
      <c r="FJ37" s="47" t="str">
        <f t="shared" si="43"/>
        <v/>
      </c>
      <c r="FK37" s="47" t="str">
        <f t="shared" si="44"/>
        <v/>
      </c>
      <c r="FL37" s="47" t="str">
        <f t="shared" si="45"/>
        <v/>
      </c>
      <c r="FM37" s="47" t="str">
        <f t="shared" si="46"/>
        <v/>
      </c>
      <c r="FN37" s="47" t="str">
        <f t="shared" si="47"/>
        <v/>
      </c>
      <c r="FO37" s="47" t="str">
        <f t="shared" si="48"/>
        <v/>
      </c>
      <c r="FP37" s="47" t="str">
        <f t="shared" si="49"/>
        <v/>
      </c>
      <c r="FQ37" s="47" t="str">
        <f t="shared" si="50"/>
        <v/>
      </c>
      <c r="FR37" s="47" t="str">
        <f t="shared" si="51"/>
        <v/>
      </c>
      <c r="FS37" s="47" t="str">
        <f t="shared" si="52"/>
        <v/>
      </c>
      <c r="FT37" s="47" t="str">
        <f t="shared" si="53"/>
        <v/>
      </c>
      <c r="FU37" s="47" t="str">
        <f t="shared" si="54"/>
        <v/>
      </c>
      <c r="FV37" s="47" t="str">
        <f t="shared" si="55"/>
        <v/>
      </c>
      <c r="FW37" s="47" t="str">
        <f t="shared" si="56"/>
        <v/>
      </c>
      <c r="FX37" s="47" t="str">
        <f t="shared" si="57"/>
        <v/>
      </c>
      <c r="FY37" s="47" t="str">
        <f t="shared" si="58"/>
        <v/>
      </c>
      <c r="FZ37" s="47" t="str">
        <f t="shared" si="59"/>
        <v/>
      </c>
      <c r="GA37" s="47" t="str">
        <f t="shared" si="60"/>
        <v/>
      </c>
      <c r="GB37" s="47" t="str">
        <f t="shared" si="61"/>
        <v/>
      </c>
      <c r="GC37" s="47" t="str">
        <f t="shared" si="62"/>
        <v/>
      </c>
      <c r="GD37" s="47" t="str">
        <f t="shared" si="63"/>
        <v/>
      </c>
      <c r="GE37" s="47" t="str">
        <f t="shared" si="64"/>
        <v/>
      </c>
      <c r="GF37" s="47" t="str">
        <f t="shared" si="65"/>
        <v/>
      </c>
      <c r="GG37" s="47" t="str">
        <f t="shared" si="66"/>
        <v/>
      </c>
      <c r="GH37" s="47" t="str">
        <f t="shared" si="67"/>
        <v/>
      </c>
      <c r="GI37" s="47" t="str">
        <f t="shared" si="68"/>
        <v/>
      </c>
      <c r="GJ37" s="47" t="str">
        <f t="shared" si="69"/>
        <v/>
      </c>
      <c r="GK37" s="47" t="str">
        <f t="shared" si="70"/>
        <v/>
      </c>
      <c r="GL37" s="47" t="str">
        <f t="shared" si="71"/>
        <v/>
      </c>
      <c r="GM37" s="47" t="str">
        <f t="shared" si="72"/>
        <v/>
      </c>
      <c r="GN37" s="47" t="str">
        <f t="shared" si="73"/>
        <v/>
      </c>
      <c r="GO37" s="47" t="str">
        <f t="shared" si="74"/>
        <v/>
      </c>
      <c r="GP37" s="47" t="str">
        <f t="shared" si="75"/>
        <v/>
      </c>
      <c r="GQ37" s="47" t="str">
        <f t="shared" si="76"/>
        <v/>
      </c>
      <c r="GR37" s="47" t="str">
        <f t="shared" si="77"/>
        <v/>
      </c>
      <c r="GS37" s="47" t="str">
        <f t="shared" si="78"/>
        <v/>
      </c>
      <c r="GT37" s="47" t="str">
        <f t="shared" si="79"/>
        <v/>
      </c>
      <c r="GU37" s="47" t="str">
        <f t="shared" si="80"/>
        <v/>
      </c>
      <c r="GV37" s="47" t="str">
        <f t="shared" si="81"/>
        <v/>
      </c>
      <c r="GW37" s="47" t="str">
        <f t="shared" si="82"/>
        <v/>
      </c>
      <c r="GX37" s="47" t="str">
        <f t="shared" si="83"/>
        <v/>
      </c>
      <c r="GY37" s="47" t="str">
        <f t="shared" si="84"/>
        <v/>
      </c>
      <c r="GZ37" s="47" t="str">
        <f t="shared" si="85"/>
        <v/>
      </c>
      <c r="HA37" s="47" t="str">
        <f t="shared" si="86"/>
        <v/>
      </c>
      <c r="HB37" s="47" t="str">
        <f t="shared" si="87"/>
        <v/>
      </c>
      <c r="HC37" s="47" t="str">
        <f t="shared" si="88"/>
        <v/>
      </c>
      <c r="HD37" s="47" t="str">
        <f t="shared" si="89"/>
        <v/>
      </c>
      <c r="HE37" s="47" t="str">
        <f t="shared" si="90"/>
        <v/>
      </c>
      <c r="HF37" s="47" t="str">
        <f t="shared" si="91"/>
        <v/>
      </c>
      <c r="HG37" s="47" t="str">
        <f t="shared" si="92"/>
        <v/>
      </c>
      <c r="HH37" s="47" t="str">
        <f t="shared" si="93"/>
        <v/>
      </c>
      <c r="HI37" s="47" t="str">
        <f t="shared" si="94"/>
        <v/>
      </c>
      <c r="HJ37" s="47" t="str">
        <f t="shared" si="95"/>
        <v/>
      </c>
      <c r="HK37" s="47" t="str">
        <f t="shared" si="96"/>
        <v/>
      </c>
      <c r="HL37" s="47" t="str">
        <f t="shared" si="97"/>
        <v/>
      </c>
      <c r="HM37" s="47" t="str">
        <f t="shared" si="98"/>
        <v/>
      </c>
      <c r="HN37" s="47" t="str">
        <f t="shared" si="99"/>
        <v/>
      </c>
      <c r="HO37" s="47" t="str">
        <f t="shared" si="100"/>
        <v/>
      </c>
      <c r="HP37" s="47" t="str">
        <f t="shared" si="101"/>
        <v/>
      </c>
      <c r="HQ37" s="47" t="str">
        <f t="shared" si="102"/>
        <v/>
      </c>
      <c r="HR37" s="47" t="str">
        <f t="shared" si="103"/>
        <v/>
      </c>
      <c r="HS37" s="47" t="str">
        <f t="shared" si="104"/>
        <v/>
      </c>
      <c r="HT37" s="165" t="e">
        <f t="shared" si="171"/>
        <v>#N/A</v>
      </c>
      <c r="HU37" s="165" t="e">
        <f t="shared" si="153"/>
        <v>#N/A</v>
      </c>
      <c r="HV37" s="165" t="e">
        <f t="shared" si="153"/>
        <v>#N/A</v>
      </c>
      <c r="HW37" s="165" t="e">
        <f t="shared" si="153"/>
        <v>#N/A</v>
      </c>
      <c r="HX37" s="165" t="e">
        <f t="shared" si="164"/>
        <v>#N/A</v>
      </c>
      <c r="HY37" s="165" t="e">
        <f t="shared" si="164"/>
        <v>#N/A</v>
      </c>
      <c r="HZ37" s="165" t="e">
        <f t="shared" si="164"/>
        <v>#N/A</v>
      </c>
      <c r="IA37" s="165" t="e">
        <f t="shared" si="164"/>
        <v>#N/A</v>
      </c>
      <c r="IB37" s="165" t="e">
        <f t="shared" si="164"/>
        <v>#N/A</v>
      </c>
      <c r="IC37" s="165" t="e">
        <f t="shared" si="164"/>
        <v>#N/A</v>
      </c>
      <c r="ID37" s="165" t="e">
        <f t="shared" si="164"/>
        <v>#N/A</v>
      </c>
      <c r="IE37" s="165" t="e">
        <f t="shared" si="164"/>
        <v>#N/A</v>
      </c>
      <c r="IF37" s="165" t="e">
        <f t="shared" si="164"/>
        <v>#N/A</v>
      </c>
      <c r="IG37" s="165" t="e">
        <f t="shared" si="164"/>
        <v>#N/A</v>
      </c>
      <c r="IH37" s="165" t="e">
        <f t="shared" si="164"/>
        <v>#N/A</v>
      </c>
      <c r="II37" s="165" t="e">
        <f t="shared" si="164"/>
        <v>#N/A</v>
      </c>
      <c r="IJ37" s="165" t="e">
        <f t="shared" si="164"/>
        <v>#N/A</v>
      </c>
      <c r="IK37" s="165" t="e">
        <f t="shared" si="164"/>
        <v>#N/A</v>
      </c>
      <c r="IL37" s="165" t="e">
        <f t="shared" si="164"/>
        <v>#N/A</v>
      </c>
      <c r="IM37" s="165" t="e">
        <f t="shared" si="160"/>
        <v>#N/A</v>
      </c>
      <c r="IN37" s="165" t="e">
        <f t="shared" si="160"/>
        <v>#N/A</v>
      </c>
      <c r="IO37" s="165" t="e">
        <f t="shared" si="160"/>
        <v>#N/A</v>
      </c>
      <c r="IP37" s="165" t="e">
        <f t="shared" si="160"/>
        <v>#N/A</v>
      </c>
      <c r="IQ37" s="165" t="e">
        <f t="shared" si="160"/>
        <v>#N/A</v>
      </c>
      <c r="IR37" s="165" t="e">
        <f t="shared" si="160"/>
        <v>#N/A</v>
      </c>
      <c r="IS37" s="165" t="e">
        <f t="shared" si="160"/>
        <v>#N/A</v>
      </c>
      <c r="IT37" s="165" t="e">
        <f t="shared" si="160"/>
        <v>#N/A</v>
      </c>
      <c r="IU37" s="165" t="e">
        <f t="shared" si="160"/>
        <v>#N/A</v>
      </c>
      <c r="IV37" s="165" t="e">
        <f t="shared" si="160"/>
        <v>#N/A</v>
      </c>
      <c r="IW37" s="165" t="e">
        <f t="shared" si="160"/>
        <v>#N/A</v>
      </c>
      <c r="IX37" s="165" t="e">
        <f t="shared" si="160"/>
        <v>#N/A</v>
      </c>
      <c r="IY37" s="165" t="e">
        <f t="shared" si="160"/>
        <v>#N/A</v>
      </c>
      <c r="IZ37" s="165" t="e">
        <f t="shared" si="160"/>
        <v>#N/A</v>
      </c>
      <c r="JA37" s="165" t="e">
        <f t="shared" si="160"/>
        <v>#N/A</v>
      </c>
      <c r="JB37" s="165" t="e">
        <f t="shared" si="157"/>
        <v>#N/A</v>
      </c>
      <c r="JC37" s="165" t="e">
        <f t="shared" si="157"/>
        <v>#N/A</v>
      </c>
      <c r="JD37" s="165" t="e">
        <f t="shared" si="157"/>
        <v>#N/A</v>
      </c>
      <c r="JE37" s="165" t="e">
        <f t="shared" si="157"/>
        <v>#N/A</v>
      </c>
      <c r="JF37" s="165" t="e">
        <f t="shared" si="157"/>
        <v>#N/A</v>
      </c>
      <c r="JG37" s="165" t="e">
        <f t="shared" si="157"/>
        <v>#N/A</v>
      </c>
      <c r="JH37" s="165" t="e">
        <f t="shared" si="157"/>
        <v>#N/A</v>
      </c>
      <c r="JI37" s="165" t="e">
        <f t="shared" si="157"/>
        <v>#N/A</v>
      </c>
      <c r="JJ37" s="165" t="e">
        <f t="shared" si="157"/>
        <v>#N/A</v>
      </c>
      <c r="JK37" s="165" t="e">
        <f t="shared" si="157"/>
        <v>#N/A</v>
      </c>
      <c r="JL37" s="165" t="e">
        <f t="shared" si="157"/>
        <v>#N/A</v>
      </c>
      <c r="JM37" s="165" t="e">
        <f t="shared" si="157"/>
        <v>#N/A</v>
      </c>
      <c r="JN37" s="165" t="e">
        <f t="shared" si="157"/>
        <v>#N/A</v>
      </c>
      <c r="JO37" s="165" t="e">
        <f t="shared" si="157"/>
        <v>#N/A</v>
      </c>
      <c r="JP37" s="165" t="e">
        <f t="shared" si="157"/>
        <v>#N/A</v>
      </c>
      <c r="JQ37" s="165" t="e">
        <f t="shared" ref="JQ37:KE52" si="174">IF(ISNONTEXT($O37),_xlfn.NORM.DIST(BX37,$K37,$O37,FALSE),NA())</f>
        <v>#N/A</v>
      </c>
      <c r="JR37" s="165" t="e">
        <f t="shared" si="174"/>
        <v>#N/A</v>
      </c>
      <c r="JS37" s="165" t="e">
        <f t="shared" si="174"/>
        <v>#N/A</v>
      </c>
      <c r="JT37" s="165" t="e">
        <f t="shared" si="174"/>
        <v>#N/A</v>
      </c>
      <c r="JU37" s="165" t="e">
        <f t="shared" si="174"/>
        <v>#N/A</v>
      </c>
      <c r="JV37" s="165" t="e">
        <f t="shared" si="174"/>
        <v>#N/A</v>
      </c>
      <c r="JW37" s="165" t="e">
        <f t="shared" si="174"/>
        <v>#N/A</v>
      </c>
      <c r="JX37" s="165" t="e">
        <f t="shared" si="174"/>
        <v>#N/A</v>
      </c>
      <c r="JY37" s="165" t="e">
        <f t="shared" si="174"/>
        <v>#N/A</v>
      </c>
      <c r="JZ37" s="165" t="e">
        <f t="shared" si="174"/>
        <v>#N/A</v>
      </c>
      <c r="KA37" s="165" t="e">
        <f t="shared" si="174"/>
        <v>#N/A</v>
      </c>
      <c r="KB37" s="165" t="e">
        <f t="shared" si="174"/>
        <v>#N/A</v>
      </c>
      <c r="KC37" s="165" t="e">
        <f t="shared" si="174"/>
        <v>#N/A</v>
      </c>
      <c r="KD37" s="165" t="e">
        <f t="shared" si="174"/>
        <v>#N/A</v>
      </c>
      <c r="KE37" s="165" t="e">
        <f t="shared" si="174"/>
        <v>#N/A</v>
      </c>
      <c r="KF37" s="165" t="e">
        <f t="shared" si="117"/>
        <v>#N/A</v>
      </c>
      <c r="KG37" s="165" t="e">
        <f t="shared" si="154"/>
        <v>#N/A</v>
      </c>
      <c r="KH37" s="165" t="e">
        <f t="shared" si="154"/>
        <v>#N/A</v>
      </c>
      <c r="KI37" s="165" t="e">
        <f t="shared" si="154"/>
        <v>#N/A</v>
      </c>
      <c r="KJ37" s="165" t="e">
        <f t="shared" si="165"/>
        <v>#N/A</v>
      </c>
      <c r="KK37" s="165" t="e">
        <f t="shared" si="165"/>
        <v>#N/A</v>
      </c>
      <c r="KL37" s="165" t="e">
        <f t="shared" si="165"/>
        <v>#N/A</v>
      </c>
      <c r="KM37" s="165" t="e">
        <f t="shared" si="165"/>
        <v>#N/A</v>
      </c>
      <c r="KN37" s="165" t="e">
        <f t="shared" si="165"/>
        <v>#N/A</v>
      </c>
      <c r="KO37" s="165" t="e">
        <f t="shared" si="165"/>
        <v>#N/A</v>
      </c>
      <c r="KP37" s="165" t="e">
        <f t="shared" si="165"/>
        <v>#N/A</v>
      </c>
      <c r="KQ37" s="165" t="e">
        <f t="shared" si="165"/>
        <v>#N/A</v>
      </c>
      <c r="KR37" s="165" t="e">
        <f t="shared" si="165"/>
        <v>#N/A</v>
      </c>
      <c r="KS37" s="165" t="e">
        <f t="shared" si="165"/>
        <v>#N/A</v>
      </c>
      <c r="KT37" s="165" t="e">
        <f t="shared" si="165"/>
        <v>#N/A</v>
      </c>
      <c r="KU37" s="165" t="e">
        <f t="shared" si="165"/>
        <v>#N/A</v>
      </c>
      <c r="KV37" s="165" t="e">
        <f t="shared" si="165"/>
        <v>#N/A</v>
      </c>
      <c r="KW37" s="165" t="e">
        <f t="shared" si="165"/>
        <v>#N/A</v>
      </c>
      <c r="KX37" s="165" t="e">
        <f t="shared" si="165"/>
        <v>#N/A</v>
      </c>
      <c r="KY37" s="165" t="e">
        <f t="shared" si="161"/>
        <v>#N/A</v>
      </c>
      <c r="KZ37" s="165" t="e">
        <f t="shared" si="161"/>
        <v>#N/A</v>
      </c>
      <c r="LA37" s="165" t="e">
        <f t="shared" si="161"/>
        <v>#N/A</v>
      </c>
      <c r="LB37" s="165" t="e">
        <f t="shared" si="161"/>
        <v>#N/A</v>
      </c>
      <c r="LC37" s="165" t="e">
        <f t="shared" si="161"/>
        <v>#N/A</v>
      </c>
      <c r="LD37" s="165" t="e">
        <f t="shared" si="161"/>
        <v>#N/A</v>
      </c>
      <c r="LE37" s="165" t="e">
        <f t="shared" si="161"/>
        <v>#N/A</v>
      </c>
      <c r="LF37" s="165" t="e">
        <f t="shared" si="161"/>
        <v>#N/A</v>
      </c>
      <c r="LG37" s="165" t="e">
        <f t="shared" si="161"/>
        <v>#N/A</v>
      </c>
      <c r="LH37" s="165" t="e">
        <f t="shared" si="161"/>
        <v>#N/A</v>
      </c>
      <c r="LI37" s="165" t="e">
        <f t="shared" si="161"/>
        <v>#N/A</v>
      </c>
      <c r="LJ37" s="165" t="e">
        <f t="shared" si="161"/>
        <v>#N/A</v>
      </c>
      <c r="LK37" s="165" t="e">
        <f t="shared" si="161"/>
        <v>#N/A</v>
      </c>
      <c r="LL37" s="165" t="e">
        <f t="shared" si="161"/>
        <v>#N/A</v>
      </c>
      <c r="LM37" s="165" t="e">
        <f t="shared" si="161"/>
        <v>#N/A</v>
      </c>
      <c r="LN37" s="165" t="e">
        <f t="shared" si="158"/>
        <v>#N/A</v>
      </c>
      <c r="LO37" s="165" t="e">
        <f t="shared" si="158"/>
        <v>#N/A</v>
      </c>
      <c r="LP37" s="165" t="e">
        <f t="shared" si="158"/>
        <v>#N/A</v>
      </c>
      <c r="LQ37" s="165" t="e">
        <f t="shared" si="158"/>
        <v>#N/A</v>
      </c>
      <c r="LR37" s="165" t="e">
        <f t="shared" si="158"/>
        <v>#N/A</v>
      </c>
      <c r="LS37" s="165" t="e">
        <f t="shared" si="158"/>
        <v>#N/A</v>
      </c>
      <c r="LT37" s="165" t="e">
        <f t="shared" si="158"/>
        <v>#N/A</v>
      </c>
      <c r="LU37" s="165" t="e">
        <f t="shared" si="158"/>
        <v>#N/A</v>
      </c>
      <c r="LV37" s="165" t="e">
        <f t="shared" si="158"/>
        <v>#N/A</v>
      </c>
      <c r="LW37" s="165" t="e">
        <f t="shared" si="158"/>
        <v>#N/A</v>
      </c>
      <c r="LX37" s="165" t="e">
        <f t="shared" si="158"/>
        <v>#N/A</v>
      </c>
      <c r="LY37" s="165" t="e">
        <f t="shared" si="158"/>
        <v>#N/A</v>
      </c>
      <c r="LZ37" s="165" t="e">
        <f t="shared" si="158"/>
        <v>#N/A</v>
      </c>
      <c r="MA37" s="165" t="e">
        <f t="shared" si="158"/>
        <v>#N/A</v>
      </c>
      <c r="MB37" s="165" t="e">
        <f t="shared" si="158"/>
        <v>#N/A</v>
      </c>
      <c r="MC37" s="165" t="e">
        <f t="shared" ref="MC37:MQ52" si="175">IF(ISNONTEXT($O37),_xlfn.NORM.DIST(EJ37,$K37,$O37,FALSE),NA())</f>
        <v>#N/A</v>
      </c>
      <c r="MD37" s="165" t="e">
        <f t="shared" si="175"/>
        <v>#N/A</v>
      </c>
      <c r="ME37" s="165" t="e">
        <f t="shared" si="175"/>
        <v>#N/A</v>
      </c>
      <c r="MF37" s="165" t="e">
        <f t="shared" si="175"/>
        <v>#N/A</v>
      </c>
      <c r="MG37" s="165" t="e">
        <f t="shared" si="175"/>
        <v>#N/A</v>
      </c>
      <c r="MH37" s="165" t="e">
        <f t="shared" si="175"/>
        <v>#N/A</v>
      </c>
      <c r="MI37" s="165" t="e">
        <f t="shared" si="175"/>
        <v>#N/A</v>
      </c>
      <c r="MJ37" s="165" t="e">
        <f t="shared" si="175"/>
        <v>#N/A</v>
      </c>
      <c r="MK37" s="165" t="e">
        <f t="shared" si="175"/>
        <v>#N/A</v>
      </c>
      <c r="ML37" s="165" t="e">
        <f t="shared" si="175"/>
        <v>#N/A</v>
      </c>
      <c r="MM37" s="165" t="e">
        <f t="shared" si="175"/>
        <v>#N/A</v>
      </c>
      <c r="MN37" s="165" t="e">
        <f t="shared" si="175"/>
        <v>#N/A</v>
      </c>
      <c r="MO37" s="165" t="e">
        <f t="shared" si="175"/>
        <v>#N/A</v>
      </c>
      <c r="MP37" s="165" t="e">
        <f t="shared" si="175"/>
        <v>#N/A</v>
      </c>
      <c r="MQ37" s="165" t="e">
        <f t="shared" si="175"/>
        <v>#N/A</v>
      </c>
      <c r="MR37" s="165" t="e">
        <f t="shared" si="118"/>
        <v>#N/A</v>
      </c>
      <c r="MS37" s="165" t="e">
        <f t="shared" si="155"/>
        <v>#N/A</v>
      </c>
      <c r="MT37" s="165" t="e">
        <f t="shared" si="155"/>
        <v>#N/A</v>
      </c>
      <c r="MU37" s="165" t="e">
        <f t="shared" si="155"/>
        <v>#N/A</v>
      </c>
      <c r="MV37" s="165" t="e">
        <f t="shared" si="166"/>
        <v>#N/A</v>
      </c>
      <c r="MW37" s="165" t="e">
        <f t="shared" si="166"/>
        <v>#N/A</v>
      </c>
      <c r="MX37" s="165" t="e">
        <f t="shared" si="166"/>
        <v>#N/A</v>
      </c>
      <c r="MY37" s="165" t="e">
        <f t="shared" si="166"/>
        <v>#N/A</v>
      </c>
      <c r="MZ37" s="165" t="e">
        <f t="shared" si="166"/>
        <v>#N/A</v>
      </c>
      <c r="NA37" s="165" t="e">
        <f t="shared" si="166"/>
        <v>#N/A</v>
      </c>
      <c r="NB37" s="165" t="e">
        <f t="shared" si="166"/>
        <v>#N/A</v>
      </c>
      <c r="NC37" s="165" t="e">
        <f t="shared" si="166"/>
        <v>#N/A</v>
      </c>
      <c r="ND37" s="165" t="e">
        <f t="shared" si="166"/>
        <v>#N/A</v>
      </c>
      <c r="NE37" s="165" t="e">
        <f t="shared" si="166"/>
        <v>#N/A</v>
      </c>
      <c r="NF37" s="165" t="e">
        <f t="shared" si="166"/>
        <v>#N/A</v>
      </c>
      <c r="NG37" s="165" t="e">
        <f t="shared" si="166"/>
        <v>#N/A</v>
      </c>
      <c r="NH37" s="165" t="e">
        <f t="shared" si="166"/>
        <v>#N/A</v>
      </c>
      <c r="NI37" s="165" t="e">
        <f t="shared" si="166"/>
        <v>#N/A</v>
      </c>
      <c r="NJ37" s="165" t="e">
        <f t="shared" si="166"/>
        <v>#N/A</v>
      </c>
      <c r="NK37" s="165" t="e">
        <f t="shared" si="162"/>
        <v>#N/A</v>
      </c>
      <c r="NL37" s="165" t="e">
        <f t="shared" si="162"/>
        <v>#N/A</v>
      </c>
      <c r="NM37" s="165" t="e">
        <f t="shared" si="162"/>
        <v>#N/A</v>
      </c>
      <c r="NN37" s="165" t="e">
        <f t="shared" si="162"/>
        <v>#N/A</v>
      </c>
      <c r="NO37" s="165" t="e">
        <f t="shared" si="162"/>
        <v>#N/A</v>
      </c>
      <c r="NP37" s="165" t="e">
        <f t="shared" si="162"/>
        <v>#N/A</v>
      </c>
      <c r="NQ37" s="165" t="e">
        <f t="shared" si="162"/>
        <v>#N/A</v>
      </c>
      <c r="NR37" s="165" t="e">
        <f t="shared" si="162"/>
        <v>#N/A</v>
      </c>
      <c r="NS37" s="165" t="e">
        <f t="shared" si="162"/>
        <v>#N/A</v>
      </c>
      <c r="NT37" s="165" t="e">
        <f t="shared" si="162"/>
        <v>#N/A</v>
      </c>
      <c r="NU37" s="165" t="e">
        <f t="shared" si="162"/>
        <v>#N/A</v>
      </c>
      <c r="NV37" s="165" t="e">
        <f t="shared" si="162"/>
        <v>#N/A</v>
      </c>
      <c r="NW37" s="165" t="e">
        <f t="shared" si="162"/>
        <v>#N/A</v>
      </c>
      <c r="NX37" s="165" t="e">
        <f t="shared" si="162"/>
        <v>#N/A</v>
      </c>
      <c r="NY37" s="165" t="e">
        <f t="shared" si="162"/>
        <v>#N/A</v>
      </c>
      <c r="NZ37" s="165" t="e">
        <f t="shared" si="159"/>
        <v>#N/A</v>
      </c>
      <c r="OA37" s="165" t="e">
        <f t="shared" si="159"/>
        <v>#N/A</v>
      </c>
      <c r="OB37" s="165" t="e">
        <f t="shared" si="159"/>
        <v>#N/A</v>
      </c>
      <c r="OC37" s="165" t="e">
        <f t="shared" si="159"/>
        <v>#N/A</v>
      </c>
      <c r="OD37" s="165" t="e">
        <f t="shared" si="159"/>
        <v>#N/A</v>
      </c>
      <c r="OE37" s="165" t="e">
        <f t="shared" si="159"/>
        <v>#N/A</v>
      </c>
      <c r="OF37" s="165" t="e">
        <f t="shared" si="159"/>
        <v>#N/A</v>
      </c>
      <c r="OG37" s="165" t="e">
        <f t="shared" si="159"/>
        <v>#N/A</v>
      </c>
      <c r="OH37" s="165" t="e">
        <f t="shared" si="159"/>
        <v>#N/A</v>
      </c>
      <c r="OI37" s="165" t="e">
        <f t="shared" si="159"/>
        <v>#N/A</v>
      </c>
      <c r="OJ37" s="165" t="e">
        <f t="shared" si="159"/>
        <v>#N/A</v>
      </c>
      <c r="OK37" s="165" t="e">
        <f t="shared" si="159"/>
        <v>#N/A</v>
      </c>
      <c r="OL37" s="165" t="e">
        <f t="shared" si="159"/>
        <v>#N/A</v>
      </c>
      <c r="OM37" s="165" t="e">
        <f t="shared" si="159"/>
        <v>#N/A</v>
      </c>
      <c r="ON37" s="165" t="e">
        <f t="shared" si="159"/>
        <v>#N/A</v>
      </c>
      <c r="OO37" s="165" t="e">
        <f t="shared" ref="OO37:PC52" si="176">IF(ISNONTEXT($O37),_xlfn.NORM.DIST(GV37,$K37,$O37,FALSE),NA())</f>
        <v>#N/A</v>
      </c>
      <c r="OP37" s="165" t="e">
        <f t="shared" si="176"/>
        <v>#N/A</v>
      </c>
      <c r="OQ37" s="165" t="e">
        <f t="shared" si="176"/>
        <v>#N/A</v>
      </c>
      <c r="OR37" s="165" t="e">
        <f t="shared" si="176"/>
        <v>#N/A</v>
      </c>
      <c r="OS37" s="165" t="e">
        <f t="shared" si="176"/>
        <v>#N/A</v>
      </c>
      <c r="OT37" s="165" t="e">
        <f t="shared" si="176"/>
        <v>#N/A</v>
      </c>
      <c r="OU37" s="165" t="e">
        <f t="shared" si="176"/>
        <v>#N/A</v>
      </c>
      <c r="OV37" s="165" t="e">
        <f t="shared" si="176"/>
        <v>#N/A</v>
      </c>
      <c r="OW37" s="165" t="e">
        <f t="shared" si="176"/>
        <v>#N/A</v>
      </c>
      <c r="OX37" s="165" t="e">
        <f t="shared" si="176"/>
        <v>#N/A</v>
      </c>
      <c r="OY37" s="165" t="e">
        <f t="shared" si="176"/>
        <v>#N/A</v>
      </c>
      <c r="OZ37" s="165" t="e">
        <f t="shared" si="176"/>
        <v>#N/A</v>
      </c>
      <c r="PA37" s="165" t="e">
        <f t="shared" si="176"/>
        <v>#N/A</v>
      </c>
      <c r="PB37" s="165" t="e">
        <f t="shared" si="176"/>
        <v>#N/A</v>
      </c>
      <c r="PC37" s="165" t="e">
        <f t="shared" si="176"/>
        <v>#N/A</v>
      </c>
      <c r="PD37" s="165" t="e">
        <f t="shared" si="119"/>
        <v>#N/A</v>
      </c>
      <c r="PE37" s="165" t="e">
        <f t="shared" si="172"/>
        <v>#N/A</v>
      </c>
      <c r="PF37" s="165" t="e">
        <f t="shared" si="172"/>
        <v>#N/A</v>
      </c>
      <c r="PG37" s="165" t="e">
        <f t="shared" si="172"/>
        <v>#N/A</v>
      </c>
      <c r="PH37" s="165" t="e">
        <f t="shared" si="172"/>
        <v>#N/A</v>
      </c>
      <c r="PI37" s="165" t="e">
        <f t="shared" si="172"/>
        <v>#N/A</v>
      </c>
      <c r="PJ37" s="165" t="e">
        <f t="shared" si="172"/>
        <v>#N/A</v>
      </c>
      <c r="PK37" s="165" t="e">
        <f t="shared" si="172"/>
        <v>#N/A</v>
      </c>
      <c r="PL37" s="165" t="e">
        <f t="shared" si="172"/>
        <v>#N/A</v>
      </c>
    </row>
    <row r="38" spans="1:428" hidden="1" x14ac:dyDescent="0.45">
      <c r="A38" s="4">
        <v>35</v>
      </c>
      <c r="B38" s="105"/>
      <c r="C38" s="113"/>
      <c r="D38" s="118" t="str">
        <f t="shared" si="168"/>
        <v/>
      </c>
      <c r="E38" s="91"/>
      <c r="F38" s="118" t="str">
        <f t="shared" si="169"/>
        <v/>
      </c>
      <c r="G38" s="113"/>
      <c r="H38" s="106"/>
      <c r="I38" s="120" t="str">
        <f t="shared" si="0"/>
        <v/>
      </c>
      <c r="J38" s="120" t="str">
        <f t="shared" si="1"/>
        <v/>
      </c>
      <c r="K38" s="71" t="str">
        <f t="shared" si="112"/>
        <v/>
      </c>
      <c r="L38" s="23"/>
      <c r="M38" s="55"/>
      <c r="N38" s="298"/>
      <c r="O38" s="72" t="str">
        <f>IF(AND(D38&gt;0,E38&gt;0,F38&gt;0),IF(ISBLANK(N38),IF(ISBLANK(L38),"",(F38-D38)*VLOOKUP(L38,VLookups!$A$4:$B$13,2,FALSE)),N38),"")</f>
        <v/>
      </c>
      <c r="P38" s="73" t="str">
        <f t="shared" si="170"/>
        <v/>
      </c>
      <c r="Q38" s="91"/>
      <c r="R38" s="265" t="str">
        <f>IF(AND(Q38&gt;0,E38&gt;0,NOT(O38="")),ABS(VLOOKUP($Q$1,VLookups!$A$43:$B$44,2,FALSE)-_xlfn.NORM.DIST(Q38,K38,O38,TRUE)),"")</f>
        <v/>
      </c>
      <c r="S38" s="90" t="str">
        <f>IF(AND($D38&gt;0,$E38&gt;0,$F38&gt;0,NOT(ISBLANK($L38))),_xlfn.NORM.INV(ABS(VLOOKUP($Q$1,VLookups!$A$43:$B$44,2,FALSE)-S$3),$K38,$O38),"")</f>
        <v/>
      </c>
      <c r="T38" s="89" t="str">
        <f>IF(AND($D38&gt;0,$E38&gt;0,$F38&gt;0,NOT(ISBLANK($L38))),_xlfn.NORM.INV(ABS(VLOOKUP($Q$1,VLookups!$A$43:$B$44,2,FALSE)-T$3),$K38,$O38),"")</f>
        <v/>
      </c>
      <c r="U38" s="90" t="str">
        <f>IF(AND($D38&gt;0,$E38&gt;0,$F38&gt;0,NOT(ISBLANK($L38))),_xlfn.NORM.INV(ABS(VLOOKUP($Q$1,VLookups!$A$43:$B$44,2,FALSE)-U$3),$K38,$O38),"")</f>
        <v/>
      </c>
      <c r="V38" s="89" t="str">
        <f>IF(AND($D38&gt;0,$E38&gt;0,$F38&gt;0,NOT(ISBLANK($L38))),_xlfn.NORM.INV(ABS(VLOOKUP($Q$1,VLookups!$A$43:$B$44,2,FALSE)-V$3),$K38,$O38),"")</f>
        <v/>
      </c>
      <c r="W38" s="90" t="str">
        <f>IF(AND($D38&gt;0,$E38&gt;0,$F38&gt;0,NOT(ISBLANK($L38))),_xlfn.NORM.INV(ABS(VLOOKUP($Q$1,VLookups!$A$43:$B$44,2,FALSE)-W$3),$K38,$O38),"")</f>
        <v/>
      </c>
      <c r="X38" s="89" t="str">
        <f>IF(AND($D38&gt;0,$E38&gt;0,$F38&gt;0,NOT(ISBLANK($L38))),_xlfn.NORM.INV(ABS(VLOOKUP($Q$1,VLookups!$A$43:$B$44,2,FALSE)-X$3),$K38,$O38),"")</f>
        <v/>
      </c>
      <c r="Y38" s="5"/>
      <c r="Z38" s="164" t="str">
        <f t="shared" si="113"/>
        <v/>
      </c>
      <c r="AA38" s="47" t="str">
        <f t="shared" si="114"/>
        <v/>
      </c>
      <c r="AB38" s="47" t="str">
        <f t="shared" ref="AB38:CM41" si="177">IF(ISNONTEXT($Z38),AC38-$Z38,"")</f>
        <v/>
      </c>
      <c r="AC38" s="47" t="str">
        <f t="shared" si="177"/>
        <v/>
      </c>
      <c r="AD38" s="47" t="str">
        <f t="shared" si="177"/>
        <v/>
      </c>
      <c r="AE38" s="47" t="str">
        <f t="shared" si="177"/>
        <v/>
      </c>
      <c r="AF38" s="47" t="str">
        <f t="shared" si="177"/>
        <v/>
      </c>
      <c r="AG38" s="47" t="str">
        <f t="shared" si="177"/>
        <v/>
      </c>
      <c r="AH38" s="47" t="str">
        <f t="shared" si="177"/>
        <v/>
      </c>
      <c r="AI38" s="47" t="str">
        <f t="shared" si="177"/>
        <v/>
      </c>
      <c r="AJ38" s="47" t="str">
        <f t="shared" si="177"/>
        <v/>
      </c>
      <c r="AK38" s="47" t="str">
        <f t="shared" si="177"/>
        <v/>
      </c>
      <c r="AL38" s="47" t="str">
        <f t="shared" si="177"/>
        <v/>
      </c>
      <c r="AM38" s="47" t="str">
        <f t="shared" si="177"/>
        <v/>
      </c>
      <c r="AN38" s="47" t="str">
        <f t="shared" si="177"/>
        <v/>
      </c>
      <c r="AO38" s="47" t="str">
        <f t="shared" si="177"/>
        <v/>
      </c>
      <c r="AP38" s="47" t="str">
        <f t="shared" si="177"/>
        <v/>
      </c>
      <c r="AQ38" s="47" t="str">
        <f t="shared" si="177"/>
        <v/>
      </c>
      <c r="AR38" s="47" t="str">
        <f t="shared" si="177"/>
        <v/>
      </c>
      <c r="AS38" s="47" t="str">
        <f t="shared" si="177"/>
        <v/>
      </c>
      <c r="AT38" s="47" t="str">
        <f t="shared" si="177"/>
        <v/>
      </c>
      <c r="AU38" s="47" t="str">
        <f t="shared" si="177"/>
        <v/>
      </c>
      <c r="AV38" s="47" t="str">
        <f t="shared" si="177"/>
        <v/>
      </c>
      <c r="AW38" s="47" t="str">
        <f t="shared" si="177"/>
        <v/>
      </c>
      <c r="AX38" s="47" t="str">
        <f t="shared" si="177"/>
        <v/>
      </c>
      <c r="AY38" s="47" t="str">
        <f t="shared" si="177"/>
        <v/>
      </c>
      <c r="AZ38" s="47" t="str">
        <f t="shared" si="177"/>
        <v/>
      </c>
      <c r="BA38" s="47" t="str">
        <f t="shared" si="177"/>
        <v/>
      </c>
      <c r="BB38" s="47" t="str">
        <f t="shared" si="177"/>
        <v/>
      </c>
      <c r="BC38" s="47" t="str">
        <f t="shared" si="177"/>
        <v/>
      </c>
      <c r="BD38" s="47" t="str">
        <f t="shared" si="177"/>
        <v/>
      </c>
      <c r="BE38" s="47" t="str">
        <f t="shared" si="177"/>
        <v/>
      </c>
      <c r="BF38" s="47" t="str">
        <f t="shared" si="177"/>
        <v/>
      </c>
      <c r="BG38" s="47" t="str">
        <f t="shared" si="177"/>
        <v/>
      </c>
      <c r="BH38" s="47" t="str">
        <f t="shared" si="177"/>
        <v/>
      </c>
      <c r="BI38" s="47" t="str">
        <f t="shared" si="177"/>
        <v/>
      </c>
      <c r="BJ38" s="47" t="str">
        <f t="shared" si="177"/>
        <v/>
      </c>
      <c r="BK38" s="47" t="str">
        <f t="shared" si="177"/>
        <v/>
      </c>
      <c r="BL38" s="47" t="str">
        <f t="shared" si="177"/>
        <v/>
      </c>
      <c r="BM38" s="47" t="str">
        <f t="shared" si="177"/>
        <v/>
      </c>
      <c r="BN38" s="47" t="str">
        <f t="shared" si="177"/>
        <v/>
      </c>
      <c r="BO38" s="47" t="str">
        <f t="shared" si="177"/>
        <v/>
      </c>
      <c r="BP38" s="47" t="str">
        <f t="shared" si="177"/>
        <v/>
      </c>
      <c r="BQ38" s="47" t="str">
        <f t="shared" si="177"/>
        <v/>
      </c>
      <c r="BR38" s="47" t="str">
        <f t="shared" si="177"/>
        <v/>
      </c>
      <c r="BS38" s="47" t="str">
        <f t="shared" si="177"/>
        <v/>
      </c>
      <c r="BT38" s="47" t="str">
        <f t="shared" si="177"/>
        <v/>
      </c>
      <c r="BU38" s="47" t="str">
        <f t="shared" si="177"/>
        <v/>
      </c>
      <c r="BV38" s="47" t="str">
        <f t="shared" si="177"/>
        <v/>
      </c>
      <c r="BW38" s="47" t="str">
        <f t="shared" si="177"/>
        <v/>
      </c>
      <c r="BX38" s="47" t="str">
        <f t="shared" si="177"/>
        <v/>
      </c>
      <c r="BY38" s="47" t="str">
        <f t="shared" si="177"/>
        <v/>
      </c>
      <c r="BZ38" s="47" t="str">
        <f t="shared" si="177"/>
        <v/>
      </c>
      <c r="CA38" s="47" t="str">
        <f t="shared" si="177"/>
        <v/>
      </c>
      <c r="CB38" s="47" t="str">
        <f t="shared" si="177"/>
        <v/>
      </c>
      <c r="CC38" s="47" t="str">
        <f t="shared" si="177"/>
        <v/>
      </c>
      <c r="CD38" s="47" t="str">
        <f t="shared" si="177"/>
        <v/>
      </c>
      <c r="CE38" s="47" t="str">
        <f t="shared" si="177"/>
        <v/>
      </c>
      <c r="CF38" s="47" t="str">
        <f t="shared" si="177"/>
        <v/>
      </c>
      <c r="CG38" s="47" t="str">
        <f t="shared" si="177"/>
        <v/>
      </c>
      <c r="CH38" s="47" t="str">
        <f t="shared" si="177"/>
        <v/>
      </c>
      <c r="CI38" s="47" t="str">
        <f t="shared" si="177"/>
        <v/>
      </c>
      <c r="CJ38" s="47" t="str">
        <f t="shared" si="177"/>
        <v/>
      </c>
      <c r="CK38" s="47" t="str">
        <f t="shared" si="177"/>
        <v/>
      </c>
      <c r="CL38" s="47" t="str">
        <f t="shared" si="177"/>
        <v/>
      </c>
      <c r="CM38" s="47" t="str">
        <f t="shared" si="177"/>
        <v/>
      </c>
      <c r="CN38" s="47" t="str">
        <f t="shared" si="173"/>
        <v/>
      </c>
      <c r="CO38" s="47" t="str">
        <f t="shared" si="173"/>
        <v/>
      </c>
      <c r="CP38" s="47" t="str">
        <f t="shared" si="173"/>
        <v/>
      </c>
      <c r="CQ38" s="47" t="str">
        <f t="shared" si="173"/>
        <v/>
      </c>
      <c r="CR38" s="47" t="str">
        <f t="shared" si="173"/>
        <v/>
      </c>
      <c r="CS38" s="47" t="str">
        <f t="shared" si="173"/>
        <v/>
      </c>
      <c r="CT38" s="47" t="str">
        <f t="shared" si="173"/>
        <v/>
      </c>
      <c r="CU38" s="47" t="str">
        <f t="shared" si="173"/>
        <v/>
      </c>
      <c r="CV38" s="47" t="str">
        <f t="shared" si="173"/>
        <v/>
      </c>
      <c r="CW38" s="47" t="str">
        <f t="shared" si="173"/>
        <v/>
      </c>
      <c r="CX38" s="47" t="str">
        <f t="shared" si="173"/>
        <v/>
      </c>
      <c r="CY38" s="47" t="str">
        <f t="shared" si="173"/>
        <v/>
      </c>
      <c r="CZ38" s="47" t="str">
        <f t="shared" si="173"/>
        <v/>
      </c>
      <c r="DA38" s="47" t="str">
        <f t="shared" si="173"/>
        <v/>
      </c>
      <c r="DB38" s="47" t="str">
        <f t="shared" si="173"/>
        <v/>
      </c>
      <c r="DC38" s="47" t="str">
        <f t="shared" si="173"/>
        <v/>
      </c>
      <c r="DD38" s="47" t="str">
        <f t="shared" si="173"/>
        <v/>
      </c>
      <c r="DE38" s="47" t="str">
        <f t="shared" si="173"/>
        <v/>
      </c>
      <c r="DF38" s="47" t="str">
        <f t="shared" si="173"/>
        <v/>
      </c>
      <c r="DG38" s="47" t="str">
        <f t="shared" si="173"/>
        <v/>
      </c>
      <c r="DH38" s="47" t="str">
        <f t="shared" si="173"/>
        <v/>
      </c>
      <c r="DI38" s="47" t="str">
        <f t="shared" si="173"/>
        <v/>
      </c>
      <c r="DJ38" s="47" t="str">
        <f t="shared" si="173"/>
        <v/>
      </c>
      <c r="DK38" s="47" t="str">
        <f t="shared" si="173"/>
        <v/>
      </c>
      <c r="DL38" s="47" t="str">
        <f t="shared" si="173"/>
        <v/>
      </c>
      <c r="DM38" s="47" t="str">
        <f t="shared" si="173"/>
        <v/>
      </c>
      <c r="DN38" s="47" t="str">
        <f t="shared" si="173"/>
        <v/>
      </c>
      <c r="DO38" s="47" t="str">
        <f t="shared" si="173"/>
        <v/>
      </c>
      <c r="DP38" s="47" t="str">
        <f t="shared" si="173"/>
        <v/>
      </c>
      <c r="DQ38" s="47" t="str">
        <f t="shared" si="173"/>
        <v/>
      </c>
      <c r="DR38" s="47" t="str">
        <f t="shared" si="173"/>
        <v/>
      </c>
      <c r="DS38" s="47" t="str">
        <f t="shared" si="173"/>
        <v/>
      </c>
      <c r="DT38" s="47" t="str">
        <f t="shared" si="173"/>
        <v/>
      </c>
      <c r="DU38" s="47" t="str">
        <f t="shared" si="173"/>
        <v/>
      </c>
      <c r="DV38" s="47" t="str">
        <f t="shared" si="173"/>
        <v/>
      </c>
      <c r="DW38" s="179" t="str">
        <f t="shared" si="115"/>
        <v/>
      </c>
      <c r="DX38" s="47" t="str">
        <f t="shared" si="5"/>
        <v/>
      </c>
      <c r="DY38" s="47" t="str">
        <f t="shared" si="6"/>
        <v/>
      </c>
      <c r="DZ38" s="47" t="str">
        <f t="shared" si="7"/>
        <v/>
      </c>
      <c r="EA38" s="47" t="str">
        <f t="shared" si="8"/>
        <v/>
      </c>
      <c r="EB38" s="47" t="str">
        <f t="shared" si="9"/>
        <v/>
      </c>
      <c r="EC38" s="47" t="str">
        <f t="shared" si="10"/>
        <v/>
      </c>
      <c r="ED38" s="47" t="str">
        <f t="shared" si="11"/>
        <v/>
      </c>
      <c r="EE38" s="47" t="str">
        <f t="shared" si="12"/>
        <v/>
      </c>
      <c r="EF38" s="47" t="str">
        <f t="shared" si="13"/>
        <v/>
      </c>
      <c r="EG38" s="47" t="str">
        <f t="shared" si="14"/>
        <v/>
      </c>
      <c r="EH38" s="47" t="str">
        <f t="shared" si="15"/>
        <v/>
      </c>
      <c r="EI38" s="47" t="str">
        <f t="shared" si="16"/>
        <v/>
      </c>
      <c r="EJ38" s="47" t="str">
        <f t="shared" si="17"/>
        <v/>
      </c>
      <c r="EK38" s="47" t="str">
        <f t="shared" si="18"/>
        <v/>
      </c>
      <c r="EL38" s="47" t="str">
        <f t="shared" si="19"/>
        <v/>
      </c>
      <c r="EM38" s="47" t="str">
        <f t="shared" si="20"/>
        <v/>
      </c>
      <c r="EN38" s="47" t="str">
        <f t="shared" si="21"/>
        <v/>
      </c>
      <c r="EO38" s="47" t="str">
        <f t="shared" si="22"/>
        <v/>
      </c>
      <c r="EP38" s="47" t="str">
        <f t="shared" si="23"/>
        <v/>
      </c>
      <c r="EQ38" s="47" t="str">
        <f t="shared" si="24"/>
        <v/>
      </c>
      <c r="ER38" s="47" t="str">
        <f t="shared" si="25"/>
        <v/>
      </c>
      <c r="ES38" s="47" t="str">
        <f t="shared" si="26"/>
        <v/>
      </c>
      <c r="ET38" s="47" t="str">
        <f t="shared" si="27"/>
        <v/>
      </c>
      <c r="EU38" s="47" t="str">
        <f t="shared" si="28"/>
        <v/>
      </c>
      <c r="EV38" s="47" t="str">
        <f t="shared" si="29"/>
        <v/>
      </c>
      <c r="EW38" s="47" t="str">
        <f t="shared" si="30"/>
        <v/>
      </c>
      <c r="EX38" s="47" t="str">
        <f t="shared" si="31"/>
        <v/>
      </c>
      <c r="EY38" s="47" t="str">
        <f t="shared" si="32"/>
        <v/>
      </c>
      <c r="EZ38" s="47" t="str">
        <f t="shared" si="33"/>
        <v/>
      </c>
      <c r="FA38" s="47" t="str">
        <f t="shared" si="34"/>
        <v/>
      </c>
      <c r="FB38" s="47" t="str">
        <f t="shared" si="35"/>
        <v/>
      </c>
      <c r="FC38" s="47" t="str">
        <f t="shared" si="36"/>
        <v/>
      </c>
      <c r="FD38" s="47" t="str">
        <f t="shared" si="37"/>
        <v/>
      </c>
      <c r="FE38" s="47" t="str">
        <f t="shared" si="38"/>
        <v/>
      </c>
      <c r="FF38" s="47" t="str">
        <f t="shared" si="39"/>
        <v/>
      </c>
      <c r="FG38" s="47" t="str">
        <f t="shared" si="40"/>
        <v/>
      </c>
      <c r="FH38" s="47" t="str">
        <f t="shared" si="41"/>
        <v/>
      </c>
      <c r="FI38" s="47" t="str">
        <f t="shared" si="42"/>
        <v/>
      </c>
      <c r="FJ38" s="47" t="str">
        <f t="shared" si="43"/>
        <v/>
      </c>
      <c r="FK38" s="47" t="str">
        <f t="shared" si="44"/>
        <v/>
      </c>
      <c r="FL38" s="47" t="str">
        <f t="shared" si="45"/>
        <v/>
      </c>
      <c r="FM38" s="47" t="str">
        <f t="shared" si="46"/>
        <v/>
      </c>
      <c r="FN38" s="47" t="str">
        <f t="shared" si="47"/>
        <v/>
      </c>
      <c r="FO38" s="47" t="str">
        <f t="shared" si="48"/>
        <v/>
      </c>
      <c r="FP38" s="47" t="str">
        <f t="shared" si="49"/>
        <v/>
      </c>
      <c r="FQ38" s="47" t="str">
        <f t="shared" si="50"/>
        <v/>
      </c>
      <c r="FR38" s="47" t="str">
        <f t="shared" si="51"/>
        <v/>
      </c>
      <c r="FS38" s="47" t="str">
        <f t="shared" si="52"/>
        <v/>
      </c>
      <c r="FT38" s="47" t="str">
        <f t="shared" si="53"/>
        <v/>
      </c>
      <c r="FU38" s="47" t="str">
        <f t="shared" si="54"/>
        <v/>
      </c>
      <c r="FV38" s="47" t="str">
        <f t="shared" si="55"/>
        <v/>
      </c>
      <c r="FW38" s="47" t="str">
        <f t="shared" si="56"/>
        <v/>
      </c>
      <c r="FX38" s="47" t="str">
        <f t="shared" si="57"/>
        <v/>
      </c>
      <c r="FY38" s="47" t="str">
        <f t="shared" si="58"/>
        <v/>
      </c>
      <c r="FZ38" s="47" t="str">
        <f t="shared" si="59"/>
        <v/>
      </c>
      <c r="GA38" s="47" t="str">
        <f t="shared" si="60"/>
        <v/>
      </c>
      <c r="GB38" s="47" t="str">
        <f t="shared" si="61"/>
        <v/>
      </c>
      <c r="GC38" s="47" t="str">
        <f t="shared" si="62"/>
        <v/>
      </c>
      <c r="GD38" s="47" t="str">
        <f t="shared" si="63"/>
        <v/>
      </c>
      <c r="GE38" s="47" t="str">
        <f t="shared" si="64"/>
        <v/>
      </c>
      <c r="GF38" s="47" t="str">
        <f t="shared" si="65"/>
        <v/>
      </c>
      <c r="GG38" s="47" t="str">
        <f t="shared" si="66"/>
        <v/>
      </c>
      <c r="GH38" s="47" t="str">
        <f t="shared" si="67"/>
        <v/>
      </c>
      <c r="GI38" s="47" t="str">
        <f t="shared" si="68"/>
        <v/>
      </c>
      <c r="GJ38" s="47" t="str">
        <f t="shared" si="69"/>
        <v/>
      </c>
      <c r="GK38" s="47" t="str">
        <f t="shared" si="70"/>
        <v/>
      </c>
      <c r="GL38" s="47" t="str">
        <f t="shared" si="71"/>
        <v/>
      </c>
      <c r="GM38" s="47" t="str">
        <f t="shared" si="72"/>
        <v/>
      </c>
      <c r="GN38" s="47" t="str">
        <f t="shared" si="73"/>
        <v/>
      </c>
      <c r="GO38" s="47" t="str">
        <f t="shared" si="74"/>
        <v/>
      </c>
      <c r="GP38" s="47" t="str">
        <f t="shared" si="75"/>
        <v/>
      </c>
      <c r="GQ38" s="47" t="str">
        <f t="shared" si="76"/>
        <v/>
      </c>
      <c r="GR38" s="47" t="str">
        <f t="shared" si="77"/>
        <v/>
      </c>
      <c r="GS38" s="47" t="str">
        <f t="shared" si="78"/>
        <v/>
      </c>
      <c r="GT38" s="47" t="str">
        <f t="shared" si="79"/>
        <v/>
      </c>
      <c r="GU38" s="47" t="str">
        <f t="shared" si="80"/>
        <v/>
      </c>
      <c r="GV38" s="47" t="str">
        <f t="shared" si="81"/>
        <v/>
      </c>
      <c r="GW38" s="47" t="str">
        <f t="shared" si="82"/>
        <v/>
      </c>
      <c r="GX38" s="47" t="str">
        <f t="shared" si="83"/>
        <v/>
      </c>
      <c r="GY38" s="47" t="str">
        <f t="shared" si="84"/>
        <v/>
      </c>
      <c r="GZ38" s="47" t="str">
        <f t="shared" si="85"/>
        <v/>
      </c>
      <c r="HA38" s="47" t="str">
        <f t="shared" si="86"/>
        <v/>
      </c>
      <c r="HB38" s="47" t="str">
        <f t="shared" si="87"/>
        <v/>
      </c>
      <c r="HC38" s="47" t="str">
        <f t="shared" si="88"/>
        <v/>
      </c>
      <c r="HD38" s="47" t="str">
        <f t="shared" si="89"/>
        <v/>
      </c>
      <c r="HE38" s="47" t="str">
        <f t="shared" si="90"/>
        <v/>
      </c>
      <c r="HF38" s="47" t="str">
        <f t="shared" si="91"/>
        <v/>
      </c>
      <c r="HG38" s="47" t="str">
        <f t="shared" si="92"/>
        <v/>
      </c>
      <c r="HH38" s="47" t="str">
        <f t="shared" si="93"/>
        <v/>
      </c>
      <c r="HI38" s="47" t="str">
        <f t="shared" si="94"/>
        <v/>
      </c>
      <c r="HJ38" s="47" t="str">
        <f t="shared" si="95"/>
        <v/>
      </c>
      <c r="HK38" s="47" t="str">
        <f t="shared" si="96"/>
        <v/>
      </c>
      <c r="HL38" s="47" t="str">
        <f t="shared" si="97"/>
        <v/>
      </c>
      <c r="HM38" s="47" t="str">
        <f t="shared" si="98"/>
        <v/>
      </c>
      <c r="HN38" s="47" t="str">
        <f t="shared" si="99"/>
        <v/>
      </c>
      <c r="HO38" s="47" t="str">
        <f t="shared" si="100"/>
        <v/>
      </c>
      <c r="HP38" s="47" t="str">
        <f t="shared" si="101"/>
        <v/>
      </c>
      <c r="HQ38" s="47" t="str">
        <f t="shared" si="102"/>
        <v/>
      </c>
      <c r="HR38" s="47" t="str">
        <f t="shared" si="103"/>
        <v/>
      </c>
      <c r="HS38" s="47" t="str">
        <f t="shared" si="104"/>
        <v/>
      </c>
      <c r="HT38" s="165" t="e">
        <f t="shared" si="171"/>
        <v>#N/A</v>
      </c>
      <c r="HU38" s="165" t="e">
        <f t="shared" si="153"/>
        <v>#N/A</v>
      </c>
      <c r="HV38" s="165" t="e">
        <f t="shared" si="153"/>
        <v>#N/A</v>
      </c>
      <c r="HW38" s="165" t="e">
        <f t="shared" si="153"/>
        <v>#N/A</v>
      </c>
      <c r="HX38" s="165" t="e">
        <f t="shared" si="164"/>
        <v>#N/A</v>
      </c>
      <c r="HY38" s="165" t="e">
        <f t="shared" si="164"/>
        <v>#N/A</v>
      </c>
      <c r="HZ38" s="165" t="e">
        <f t="shared" si="164"/>
        <v>#N/A</v>
      </c>
      <c r="IA38" s="165" t="e">
        <f t="shared" si="164"/>
        <v>#N/A</v>
      </c>
      <c r="IB38" s="165" t="e">
        <f t="shared" si="164"/>
        <v>#N/A</v>
      </c>
      <c r="IC38" s="165" t="e">
        <f t="shared" si="164"/>
        <v>#N/A</v>
      </c>
      <c r="ID38" s="165" t="e">
        <f t="shared" si="164"/>
        <v>#N/A</v>
      </c>
      <c r="IE38" s="165" t="e">
        <f t="shared" si="164"/>
        <v>#N/A</v>
      </c>
      <c r="IF38" s="165" t="e">
        <f t="shared" si="164"/>
        <v>#N/A</v>
      </c>
      <c r="IG38" s="165" t="e">
        <f t="shared" si="164"/>
        <v>#N/A</v>
      </c>
      <c r="IH38" s="165" t="e">
        <f t="shared" si="164"/>
        <v>#N/A</v>
      </c>
      <c r="II38" s="165" t="e">
        <f t="shared" si="164"/>
        <v>#N/A</v>
      </c>
      <c r="IJ38" s="165" t="e">
        <f t="shared" si="164"/>
        <v>#N/A</v>
      </c>
      <c r="IK38" s="165" t="e">
        <f t="shared" si="164"/>
        <v>#N/A</v>
      </c>
      <c r="IL38" s="165" t="e">
        <f t="shared" si="164"/>
        <v>#N/A</v>
      </c>
      <c r="IM38" s="165" t="e">
        <f t="shared" si="160"/>
        <v>#N/A</v>
      </c>
      <c r="IN38" s="165" t="e">
        <f t="shared" si="160"/>
        <v>#N/A</v>
      </c>
      <c r="IO38" s="165" t="e">
        <f t="shared" si="160"/>
        <v>#N/A</v>
      </c>
      <c r="IP38" s="165" t="e">
        <f t="shared" si="160"/>
        <v>#N/A</v>
      </c>
      <c r="IQ38" s="165" t="e">
        <f t="shared" si="160"/>
        <v>#N/A</v>
      </c>
      <c r="IR38" s="165" t="e">
        <f t="shared" si="160"/>
        <v>#N/A</v>
      </c>
      <c r="IS38" s="165" t="e">
        <f t="shared" si="160"/>
        <v>#N/A</v>
      </c>
      <c r="IT38" s="165" t="e">
        <f t="shared" si="160"/>
        <v>#N/A</v>
      </c>
      <c r="IU38" s="165" t="e">
        <f t="shared" si="160"/>
        <v>#N/A</v>
      </c>
      <c r="IV38" s="165" t="e">
        <f t="shared" si="160"/>
        <v>#N/A</v>
      </c>
      <c r="IW38" s="165" t="e">
        <f t="shared" si="160"/>
        <v>#N/A</v>
      </c>
      <c r="IX38" s="165" t="e">
        <f t="shared" si="160"/>
        <v>#N/A</v>
      </c>
      <c r="IY38" s="165" t="e">
        <f t="shared" si="160"/>
        <v>#N/A</v>
      </c>
      <c r="IZ38" s="165" t="e">
        <f t="shared" si="160"/>
        <v>#N/A</v>
      </c>
      <c r="JA38" s="165" t="e">
        <f t="shared" si="160"/>
        <v>#N/A</v>
      </c>
      <c r="JB38" s="165" t="e">
        <f t="shared" si="157"/>
        <v>#N/A</v>
      </c>
      <c r="JC38" s="165" t="e">
        <f t="shared" si="157"/>
        <v>#N/A</v>
      </c>
      <c r="JD38" s="165" t="e">
        <f t="shared" si="157"/>
        <v>#N/A</v>
      </c>
      <c r="JE38" s="165" t="e">
        <f t="shared" si="157"/>
        <v>#N/A</v>
      </c>
      <c r="JF38" s="165" t="e">
        <f t="shared" si="157"/>
        <v>#N/A</v>
      </c>
      <c r="JG38" s="165" t="e">
        <f t="shared" si="157"/>
        <v>#N/A</v>
      </c>
      <c r="JH38" s="165" t="e">
        <f t="shared" si="157"/>
        <v>#N/A</v>
      </c>
      <c r="JI38" s="165" t="e">
        <f t="shared" si="157"/>
        <v>#N/A</v>
      </c>
      <c r="JJ38" s="165" t="e">
        <f t="shared" si="157"/>
        <v>#N/A</v>
      </c>
      <c r="JK38" s="165" t="e">
        <f t="shared" si="157"/>
        <v>#N/A</v>
      </c>
      <c r="JL38" s="165" t="e">
        <f t="shared" si="157"/>
        <v>#N/A</v>
      </c>
      <c r="JM38" s="165" t="e">
        <f t="shared" si="157"/>
        <v>#N/A</v>
      </c>
      <c r="JN38" s="165" t="e">
        <f t="shared" si="157"/>
        <v>#N/A</v>
      </c>
      <c r="JO38" s="165" t="e">
        <f t="shared" si="157"/>
        <v>#N/A</v>
      </c>
      <c r="JP38" s="165" t="e">
        <f t="shared" si="157"/>
        <v>#N/A</v>
      </c>
      <c r="JQ38" s="165" t="e">
        <f t="shared" si="174"/>
        <v>#N/A</v>
      </c>
      <c r="JR38" s="165" t="e">
        <f t="shared" si="174"/>
        <v>#N/A</v>
      </c>
      <c r="JS38" s="165" t="e">
        <f t="shared" si="174"/>
        <v>#N/A</v>
      </c>
      <c r="JT38" s="165" t="e">
        <f t="shared" si="174"/>
        <v>#N/A</v>
      </c>
      <c r="JU38" s="165" t="e">
        <f t="shared" si="174"/>
        <v>#N/A</v>
      </c>
      <c r="JV38" s="165" t="e">
        <f t="shared" si="174"/>
        <v>#N/A</v>
      </c>
      <c r="JW38" s="165" t="e">
        <f t="shared" si="174"/>
        <v>#N/A</v>
      </c>
      <c r="JX38" s="165" t="e">
        <f t="shared" si="174"/>
        <v>#N/A</v>
      </c>
      <c r="JY38" s="165" t="e">
        <f t="shared" si="174"/>
        <v>#N/A</v>
      </c>
      <c r="JZ38" s="165" t="e">
        <f t="shared" si="174"/>
        <v>#N/A</v>
      </c>
      <c r="KA38" s="165" t="e">
        <f t="shared" si="174"/>
        <v>#N/A</v>
      </c>
      <c r="KB38" s="165" t="e">
        <f t="shared" si="174"/>
        <v>#N/A</v>
      </c>
      <c r="KC38" s="165" t="e">
        <f t="shared" si="174"/>
        <v>#N/A</v>
      </c>
      <c r="KD38" s="165" t="e">
        <f t="shared" si="174"/>
        <v>#N/A</v>
      </c>
      <c r="KE38" s="165" t="e">
        <f t="shared" si="174"/>
        <v>#N/A</v>
      </c>
      <c r="KF38" s="165" t="e">
        <f t="shared" si="117"/>
        <v>#N/A</v>
      </c>
      <c r="KG38" s="165" t="e">
        <f t="shared" si="154"/>
        <v>#N/A</v>
      </c>
      <c r="KH38" s="165" t="e">
        <f t="shared" si="154"/>
        <v>#N/A</v>
      </c>
      <c r="KI38" s="165" t="e">
        <f t="shared" si="154"/>
        <v>#N/A</v>
      </c>
      <c r="KJ38" s="165" t="e">
        <f t="shared" si="165"/>
        <v>#N/A</v>
      </c>
      <c r="KK38" s="165" t="e">
        <f t="shared" si="165"/>
        <v>#N/A</v>
      </c>
      <c r="KL38" s="165" t="e">
        <f t="shared" si="165"/>
        <v>#N/A</v>
      </c>
      <c r="KM38" s="165" t="e">
        <f t="shared" si="165"/>
        <v>#N/A</v>
      </c>
      <c r="KN38" s="165" t="e">
        <f t="shared" si="165"/>
        <v>#N/A</v>
      </c>
      <c r="KO38" s="165" t="e">
        <f t="shared" si="165"/>
        <v>#N/A</v>
      </c>
      <c r="KP38" s="165" t="e">
        <f t="shared" si="165"/>
        <v>#N/A</v>
      </c>
      <c r="KQ38" s="165" t="e">
        <f t="shared" si="165"/>
        <v>#N/A</v>
      </c>
      <c r="KR38" s="165" t="e">
        <f t="shared" si="165"/>
        <v>#N/A</v>
      </c>
      <c r="KS38" s="165" t="e">
        <f t="shared" si="165"/>
        <v>#N/A</v>
      </c>
      <c r="KT38" s="165" t="e">
        <f t="shared" si="165"/>
        <v>#N/A</v>
      </c>
      <c r="KU38" s="165" t="e">
        <f t="shared" si="165"/>
        <v>#N/A</v>
      </c>
      <c r="KV38" s="165" t="e">
        <f t="shared" si="165"/>
        <v>#N/A</v>
      </c>
      <c r="KW38" s="165" t="e">
        <f t="shared" si="165"/>
        <v>#N/A</v>
      </c>
      <c r="KX38" s="165" t="e">
        <f t="shared" si="165"/>
        <v>#N/A</v>
      </c>
      <c r="KY38" s="165" t="e">
        <f t="shared" si="161"/>
        <v>#N/A</v>
      </c>
      <c r="KZ38" s="165" t="e">
        <f t="shared" si="161"/>
        <v>#N/A</v>
      </c>
      <c r="LA38" s="165" t="e">
        <f t="shared" si="161"/>
        <v>#N/A</v>
      </c>
      <c r="LB38" s="165" t="e">
        <f t="shared" si="161"/>
        <v>#N/A</v>
      </c>
      <c r="LC38" s="165" t="e">
        <f t="shared" si="161"/>
        <v>#N/A</v>
      </c>
      <c r="LD38" s="165" t="e">
        <f t="shared" si="161"/>
        <v>#N/A</v>
      </c>
      <c r="LE38" s="165" t="e">
        <f t="shared" si="161"/>
        <v>#N/A</v>
      </c>
      <c r="LF38" s="165" t="e">
        <f t="shared" si="161"/>
        <v>#N/A</v>
      </c>
      <c r="LG38" s="165" t="e">
        <f t="shared" si="161"/>
        <v>#N/A</v>
      </c>
      <c r="LH38" s="165" t="e">
        <f t="shared" si="161"/>
        <v>#N/A</v>
      </c>
      <c r="LI38" s="165" t="e">
        <f t="shared" si="161"/>
        <v>#N/A</v>
      </c>
      <c r="LJ38" s="165" t="e">
        <f t="shared" si="161"/>
        <v>#N/A</v>
      </c>
      <c r="LK38" s="165" t="e">
        <f t="shared" si="161"/>
        <v>#N/A</v>
      </c>
      <c r="LL38" s="165" t="e">
        <f t="shared" si="161"/>
        <v>#N/A</v>
      </c>
      <c r="LM38" s="165" t="e">
        <f t="shared" si="161"/>
        <v>#N/A</v>
      </c>
      <c r="LN38" s="165" t="e">
        <f t="shared" si="158"/>
        <v>#N/A</v>
      </c>
      <c r="LO38" s="165" t="e">
        <f t="shared" si="158"/>
        <v>#N/A</v>
      </c>
      <c r="LP38" s="165" t="e">
        <f t="shared" si="158"/>
        <v>#N/A</v>
      </c>
      <c r="LQ38" s="165" t="e">
        <f t="shared" si="158"/>
        <v>#N/A</v>
      </c>
      <c r="LR38" s="165" t="e">
        <f t="shared" si="158"/>
        <v>#N/A</v>
      </c>
      <c r="LS38" s="165" t="e">
        <f t="shared" si="158"/>
        <v>#N/A</v>
      </c>
      <c r="LT38" s="165" t="e">
        <f t="shared" si="158"/>
        <v>#N/A</v>
      </c>
      <c r="LU38" s="165" t="e">
        <f t="shared" si="158"/>
        <v>#N/A</v>
      </c>
      <c r="LV38" s="165" t="e">
        <f t="shared" si="158"/>
        <v>#N/A</v>
      </c>
      <c r="LW38" s="165" t="e">
        <f t="shared" si="158"/>
        <v>#N/A</v>
      </c>
      <c r="LX38" s="165" t="e">
        <f t="shared" si="158"/>
        <v>#N/A</v>
      </c>
      <c r="LY38" s="165" t="e">
        <f t="shared" si="158"/>
        <v>#N/A</v>
      </c>
      <c r="LZ38" s="165" t="e">
        <f t="shared" si="158"/>
        <v>#N/A</v>
      </c>
      <c r="MA38" s="165" t="e">
        <f t="shared" si="158"/>
        <v>#N/A</v>
      </c>
      <c r="MB38" s="165" t="e">
        <f t="shared" si="158"/>
        <v>#N/A</v>
      </c>
      <c r="MC38" s="165" t="e">
        <f t="shared" si="175"/>
        <v>#N/A</v>
      </c>
      <c r="MD38" s="165" t="e">
        <f t="shared" si="175"/>
        <v>#N/A</v>
      </c>
      <c r="ME38" s="165" t="e">
        <f t="shared" si="175"/>
        <v>#N/A</v>
      </c>
      <c r="MF38" s="165" t="e">
        <f t="shared" si="175"/>
        <v>#N/A</v>
      </c>
      <c r="MG38" s="165" t="e">
        <f t="shared" si="175"/>
        <v>#N/A</v>
      </c>
      <c r="MH38" s="165" t="e">
        <f t="shared" si="175"/>
        <v>#N/A</v>
      </c>
      <c r="MI38" s="165" t="e">
        <f t="shared" si="175"/>
        <v>#N/A</v>
      </c>
      <c r="MJ38" s="165" t="e">
        <f t="shared" si="175"/>
        <v>#N/A</v>
      </c>
      <c r="MK38" s="165" t="e">
        <f t="shared" si="175"/>
        <v>#N/A</v>
      </c>
      <c r="ML38" s="165" t="e">
        <f t="shared" si="175"/>
        <v>#N/A</v>
      </c>
      <c r="MM38" s="165" t="e">
        <f t="shared" si="175"/>
        <v>#N/A</v>
      </c>
      <c r="MN38" s="165" t="e">
        <f t="shared" si="175"/>
        <v>#N/A</v>
      </c>
      <c r="MO38" s="165" t="e">
        <f t="shared" si="175"/>
        <v>#N/A</v>
      </c>
      <c r="MP38" s="165" t="e">
        <f t="shared" si="175"/>
        <v>#N/A</v>
      </c>
      <c r="MQ38" s="165" t="e">
        <f t="shared" si="175"/>
        <v>#N/A</v>
      </c>
      <c r="MR38" s="165" t="e">
        <f t="shared" si="118"/>
        <v>#N/A</v>
      </c>
      <c r="MS38" s="165" t="e">
        <f t="shared" si="155"/>
        <v>#N/A</v>
      </c>
      <c r="MT38" s="165" t="e">
        <f t="shared" si="155"/>
        <v>#N/A</v>
      </c>
      <c r="MU38" s="165" t="e">
        <f t="shared" si="155"/>
        <v>#N/A</v>
      </c>
      <c r="MV38" s="165" t="e">
        <f t="shared" si="166"/>
        <v>#N/A</v>
      </c>
      <c r="MW38" s="165" t="e">
        <f t="shared" si="166"/>
        <v>#N/A</v>
      </c>
      <c r="MX38" s="165" t="e">
        <f t="shared" si="166"/>
        <v>#N/A</v>
      </c>
      <c r="MY38" s="165" t="e">
        <f t="shared" si="166"/>
        <v>#N/A</v>
      </c>
      <c r="MZ38" s="165" t="e">
        <f t="shared" si="166"/>
        <v>#N/A</v>
      </c>
      <c r="NA38" s="165" t="e">
        <f t="shared" si="166"/>
        <v>#N/A</v>
      </c>
      <c r="NB38" s="165" t="e">
        <f t="shared" si="166"/>
        <v>#N/A</v>
      </c>
      <c r="NC38" s="165" t="e">
        <f t="shared" si="166"/>
        <v>#N/A</v>
      </c>
      <c r="ND38" s="165" t="e">
        <f t="shared" si="166"/>
        <v>#N/A</v>
      </c>
      <c r="NE38" s="165" t="e">
        <f t="shared" si="166"/>
        <v>#N/A</v>
      </c>
      <c r="NF38" s="165" t="e">
        <f t="shared" si="166"/>
        <v>#N/A</v>
      </c>
      <c r="NG38" s="165" t="e">
        <f t="shared" si="166"/>
        <v>#N/A</v>
      </c>
      <c r="NH38" s="165" t="e">
        <f t="shared" si="166"/>
        <v>#N/A</v>
      </c>
      <c r="NI38" s="165" t="e">
        <f t="shared" si="166"/>
        <v>#N/A</v>
      </c>
      <c r="NJ38" s="165" t="e">
        <f t="shared" si="166"/>
        <v>#N/A</v>
      </c>
      <c r="NK38" s="165" t="e">
        <f t="shared" si="162"/>
        <v>#N/A</v>
      </c>
      <c r="NL38" s="165" t="e">
        <f t="shared" si="162"/>
        <v>#N/A</v>
      </c>
      <c r="NM38" s="165" t="e">
        <f t="shared" si="162"/>
        <v>#N/A</v>
      </c>
      <c r="NN38" s="165" t="e">
        <f t="shared" si="162"/>
        <v>#N/A</v>
      </c>
      <c r="NO38" s="165" t="e">
        <f t="shared" si="162"/>
        <v>#N/A</v>
      </c>
      <c r="NP38" s="165" t="e">
        <f t="shared" si="162"/>
        <v>#N/A</v>
      </c>
      <c r="NQ38" s="165" t="e">
        <f t="shared" si="162"/>
        <v>#N/A</v>
      </c>
      <c r="NR38" s="165" t="e">
        <f t="shared" si="162"/>
        <v>#N/A</v>
      </c>
      <c r="NS38" s="165" t="e">
        <f t="shared" si="162"/>
        <v>#N/A</v>
      </c>
      <c r="NT38" s="165" t="e">
        <f t="shared" si="162"/>
        <v>#N/A</v>
      </c>
      <c r="NU38" s="165" t="e">
        <f t="shared" si="162"/>
        <v>#N/A</v>
      </c>
      <c r="NV38" s="165" t="e">
        <f t="shared" si="162"/>
        <v>#N/A</v>
      </c>
      <c r="NW38" s="165" t="e">
        <f t="shared" si="162"/>
        <v>#N/A</v>
      </c>
      <c r="NX38" s="165" t="e">
        <f t="shared" si="162"/>
        <v>#N/A</v>
      </c>
      <c r="NY38" s="165" t="e">
        <f t="shared" si="162"/>
        <v>#N/A</v>
      </c>
      <c r="NZ38" s="165" t="e">
        <f t="shared" si="159"/>
        <v>#N/A</v>
      </c>
      <c r="OA38" s="165" t="e">
        <f t="shared" si="159"/>
        <v>#N/A</v>
      </c>
      <c r="OB38" s="165" t="e">
        <f t="shared" si="159"/>
        <v>#N/A</v>
      </c>
      <c r="OC38" s="165" t="e">
        <f t="shared" si="159"/>
        <v>#N/A</v>
      </c>
      <c r="OD38" s="165" t="e">
        <f t="shared" si="159"/>
        <v>#N/A</v>
      </c>
      <c r="OE38" s="165" t="e">
        <f t="shared" si="159"/>
        <v>#N/A</v>
      </c>
      <c r="OF38" s="165" t="e">
        <f t="shared" si="159"/>
        <v>#N/A</v>
      </c>
      <c r="OG38" s="165" t="e">
        <f t="shared" si="159"/>
        <v>#N/A</v>
      </c>
      <c r="OH38" s="165" t="e">
        <f t="shared" si="159"/>
        <v>#N/A</v>
      </c>
      <c r="OI38" s="165" t="e">
        <f t="shared" si="159"/>
        <v>#N/A</v>
      </c>
      <c r="OJ38" s="165" t="e">
        <f t="shared" si="159"/>
        <v>#N/A</v>
      </c>
      <c r="OK38" s="165" t="e">
        <f t="shared" si="159"/>
        <v>#N/A</v>
      </c>
      <c r="OL38" s="165" t="e">
        <f t="shared" si="159"/>
        <v>#N/A</v>
      </c>
      <c r="OM38" s="165" t="e">
        <f t="shared" si="159"/>
        <v>#N/A</v>
      </c>
      <c r="ON38" s="165" t="e">
        <f t="shared" si="159"/>
        <v>#N/A</v>
      </c>
      <c r="OO38" s="165" t="e">
        <f t="shared" si="176"/>
        <v>#N/A</v>
      </c>
      <c r="OP38" s="165" t="e">
        <f t="shared" si="176"/>
        <v>#N/A</v>
      </c>
      <c r="OQ38" s="165" t="e">
        <f t="shared" si="176"/>
        <v>#N/A</v>
      </c>
      <c r="OR38" s="165" t="e">
        <f t="shared" si="176"/>
        <v>#N/A</v>
      </c>
      <c r="OS38" s="165" t="e">
        <f t="shared" si="176"/>
        <v>#N/A</v>
      </c>
      <c r="OT38" s="165" t="e">
        <f t="shared" si="176"/>
        <v>#N/A</v>
      </c>
      <c r="OU38" s="165" t="e">
        <f t="shared" si="176"/>
        <v>#N/A</v>
      </c>
      <c r="OV38" s="165" t="e">
        <f t="shared" si="176"/>
        <v>#N/A</v>
      </c>
      <c r="OW38" s="165" t="e">
        <f t="shared" si="176"/>
        <v>#N/A</v>
      </c>
      <c r="OX38" s="165" t="e">
        <f t="shared" si="176"/>
        <v>#N/A</v>
      </c>
      <c r="OY38" s="165" t="e">
        <f t="shared" si="176"/>
        <v>#N/A</v>
      </c>
      <c r="OZ38" s="165" t="e">
        <f t="shared" si="176"/>
        <v>#N/A</v>
      </c>
      <c r="PA38" s="165" t="e">
        <f t="shared" si="176"/>
        <v>#N/A</v>
      </c>
      <c r="PB38" s="165" t="e">
        <f t="shared" si="176"/>
        <v>#N/A</v>
      </c>
      <c r="PC38" s="165" t="e">
        <f t="shared" si="176"/>
        <v>#N/A</v>
      </c>
      <c r="PD38" s="165" t="e">
        <f t="shared" si="119"/>
        <v>#N/A</v>
      </c>
      <c r="PE38" s="165" t="e">
        <f t="shared" si="172"/>
        <v>#N/A</v>
      </c>
      <c r="PF38" s="165" t="e">
        <f t="shared" si="172"/>
        <v>#N/A</v>
      </c>
      <c r="PG38" s="165" t="e">
        <f t="shared" si="172"/>
        <v>#N/A</v>
      </c>
      <c r="PH38" s="165" t="e">
        <f t="shared" si="172"/>
        <v>#N/A</v>
      </c>
      <c r="PI38" s="165" t="e">
        <f t="shared" si="172"/>
        <v>#N/A</v>
      </c>
      <c r="PJ38" s="165" t="e">
        <f t="shared" si="172"/>
        <v>#N/A</v>
      </c>
      <c r="PK38" s="165" t="e">
        <f t="shared" si="172"/>
        <v>#N/A</v>
      </c>
      <c r="PL38" s="165" t="e">
        <f t="shared" si="172"/>
        <v>#N/A</v>
      </c>
    </row>
    <row r="39" spans="1:428" hidden="1" x14ac:dyDescent="0.45">
      <c r="A39" s="4">
        <v>36</v>
      </c>
      <c r="B39" s="105"/>
      <c r="C39" s="113"/>
      <c r="D39" s="118" t="str">
        <f t="shared" si="168"/>
        <v/>
      </c>
      <c r="E39" s="91"/>
      <c r="F39" s="118" t="str">
        <f t="shared" si="169"/>
        <v/>
      </c>
      <c r="G39" s="113"/>
      <c r="H39" s="106"/>
      <c r="I39" s="120" t="str">
        <f t="shared" si="0"/>
        <v/>
      </c>
      <c r="J39" s="120" t="str">
        <f t="shared" si="1"/>
        <v/>
      </c>
      <c r="K39" s="71" t="str">
        <f t="shared" si="112"/>
        <v/>
      </c>
      <c r="L39" s="23"/>
      <c r="M39" s="55"/>
      <c r="N39" s="298"/>
      <c r="O39" s="72" t="str">
        <f>IF(AND(D39&gt;0,E39&gt;0,F39&gt;0),IF(ISBLANK(N39),IF(ISBLANK(L39),"",(F39-D39)*VLOOKUP(L39,VLookups!$A$4:$B$13,2,FALSE)),N39),"")</f>
        <v/>
      </c>
      <c r="P39" s="73" t="str">
        <f t="shared" si="170"/>
        <v/>
      </c>
      <c r="Q39" s="91"/>
      <c r="R39" s="265" t="str">
        <f>IF(AND(Q39&gt;0,E39&gt;0,NOT(O39="")),ABS(VLOOKUP($Q$1,VLookups!$A$43:$B$44,2,FALSE)-_xlfn.NORM.DIST(Q39,K39,O39,TRUE)),"")</f>
        <v/>
      </c>
      <c r="S39" s="90" t="str">
        <f>IF(AND($D39&gt;0,$E39&gt;0,$F39&gt;0,NOT(ISBLANK($L39))),_xlfn.NORM.INV(ABS(VLOOKUP($Q$1,VLookups!$A$43:$B$44,2,FALSE)-S$3),$K39,$O39),"")</f>
        <v/>
      </c>
      <c r="T39" s="89" t="str">
        <f>IF(AND($D39&gt;0,$E39&gt;0,$F39&gt;0,NOT(ISBLANK($L39))),_xlfn.NORM.INV(ABS(VLOOKUP($Q$1,VLookups!$A$43:$B$44,2,FALSE)-T$3),$K39,$O39),"")</f>
        <v/>
      </c>
      <c r="U39" s="90" t="str">
        <f>IF(AND($D39&gt;0,$E39&gt;0,$F39&gt;0,NOT(ISBLANK($L39))),_xlfn.NORM.INV(ABS(VLOOKUP($Q$1,VLookups!$A$43:$B$44,2,FALSE)-U$3),$K39,$O39),"")</f>
        <v/>
      </c>
      <c r="V39" s="89" t="str">
        <f>IF(AND($D39&gt;0,$E39&gt;0,$F39&gt;0,NOT(ISBLANK($L39))),_xlfn.NORM.INV(ABS(VLOOKUP($Q$1,VLookups!$A$43:$B$44,2,FALSE)-V$3),$K39,$O39),"")</f>
        <v/>
      </c>
      <c r="W39" s="90" t="str">
        <f>IF(AND($D39&gt;0,$E39&gt;0,$F39&gt;0,NOT(ISBLANK($L39))),_xlfn.NORM.INV(ABS(VLOOKUP($Q$1,VLookups!$A$43:$B$44,2,FALSE)-W$3),$K39,$O39),"")</f>
        <v/>
      </c>
      <c r="X39" s="89" t="str">
        <f>IF(AND($D39&gt;0,$E39&gt;0,$F39&gt;0,NOT(ISBLANK($L39))),_xlfn.NORM.INV(ABS(VLOOKUP($Q$1,VLookups!$A$43:$B$44,2,FALSE)-X$3),$K39,$O39),"")</f>
        <v/>
      </c>
      <c r="Y39" s="5"/>
      <c r="Z39" s="164" t="str">
        <f t="shared" si="113"/>
        <v/>
      </c>
      <c r="AA39" s="47" t="str">
        <f t="shared" si="114"/>
        <v/>
      </c>
      <c r="AB39" s="47" t="str">
        <f t="shared" si="177"/>
        <v/>
      </c>
      <c r="AC39" s="47" t="str">
        <f t="shared" si="177"/>
        <v/>
      </c>
      <c r="AD39" s="47" t="str">
        <f t="shared" si="177"/>
        <v/>
      </c>
      <c r="AE39" s="47" t="str">
        <f t="shared" si="177"/>
        <v/>
      </c>
      <c r="AF39" s="47" t="str">
        <f t="shared" si="177"/>
        <v/>
      </c>
      <c r="AG39" s="47" t="str">
        <f t="shared" si="177"/>
        <v/>
      </c>
      <c r="AH39" s="47" t="str">
        <f t="shared" si="177"/>
        <v/>
      </c>
      <c r="AI39" s="47" t="str">
        <f t="shared" si="177"/>
        <v/>
      </c>
      <c r="AJ39" s="47" t="str">
        <f t="shared" si="177"/>
        <v/>
      </c>
      <c r="AK39" s="47" t="str">
        <f t="shared" si="177"/>
        <v/>
      </c>
      <c r="AL39" s="47" t="str">
        <f t="shared" si="177"/>
        <v/>
      </c>
      <c r="AM39" s="47" t="str">
        <f t="shared" si="177"/>
        <v/>
      </c>
      <c r="AN39" s="47" t="str">
        <f t="shared" si="177"/>
        <v/>
      </c>
      <c r="AO39" s="47" t="str">
        <f t="shared" si="177"/>
        <v/>
      </c>
      <c r="AP39" s="47" t="str">
        <f t="shared" si="177"/>
        <v/>
      </c>
      <c r="AQ39" s="47" t="str">
        <f t="shared" si="177"/>
        <v/>
      </c>
      <c r="AR39" s="47" t="str">
        <f t="shared" si="177"/>
        <v/>
      </c>
      <c r="AS39" s="47" t="str">
        <f t="shared" si="177"/>
        <v/>
      </c>
      <c r="AT39" s="47" t="str">
        <f t="shared" si="177"/>
        <v/>
      </c>
      <c r="AU39" s="47" t="str">
        <f t="shared" si="177"/>
        <v/>
      </c>
      <c r="AV39" s="47" t="str">
        <f t="shared" si="177"/>
        <v/>
      </c>
      <c r="AW39" s="47" t="str">
        <f t="shared" si="177"/>
        <v/>
      </c>
      <c r="AX39" s="47" t="str">
        <f t="shared" si="177"/>
        <v/>
      </c>
      <c r="AY39" s="47" t="str">
        <f t="shared" si="177"/>
        <v/>
      </c>
      <c r="AZ39" s="47" t="str">
        <f t="shared" si="177"/>
        <v/>
      </c>
      <c r="BA39" s="47" t="str">
        <f t="shared" si="177"/>
        <v/>
      </c>
      <c r="BB39" s="47" t="str">
        <f t="shared" si="177"/>
        <v/>
      </c>
      <c r="BC39" s="47" t="str">
        <f t="shared" si="177"/>
        <v/>
      </c>
      <c r="BD39" s="47" t="str">
        <f t="shared" si="177"/>
        <v/>
      </c>
      <c r="BE39" s="47" t="str">
        <f t="shared" si="177"/>
        <v/>
      </c>
      <c r="BF39" s="47" t="str">
        <f t="shared" si="177"/>
        <v/>
      </c>
      <c r="BG39" s="47" t="str">
        <f t="shared" si="177"/>
        <v/>
      </c>
      <c r="BH39" s="47" t="str">
        <f t="shared" si="177"/>
        <v/>
      </c>
      <c r="BI39" s="47" t="str">
        <f t="shared" si="177"/>
        <v/>
      </c>
      <c r="BJ39" s="47" t="str">
        <f t="shared" si="177"/>
        <v/>
      </c>
      <c r="BK39" s="47" t="str">
        <f t="shared" si="177"/>
        <v/>
      </c>
      <c r="BL39" s="47" t="str">
        <f t="shared" si="177"/>
        <v/>
      </c>
      <c r="BM39" s="47" t="str">
        <f t="shared" si="177"/>
        <v/>
      </c>
      <c r="BN39" s="47" t="str">
        <f t="shared" si="177"/>
        <v/>
      </c>
      <c r="BO39" s="47" t="str">
        <f t="shared" si="177"/>
        <v/>
      </c>
      <c r="BP39" s="47" t="str">
        <f t="shared" si="177"/>
        <v/>
      </c>
      <c r="BQ39" s="47" t="str">
        <f t="shared" si="177"/>
        <v/>
      </c>
      <c r="BR39" s="47" t="str">
        <f t="shared" si="177"/>
        <v/>
      </c>
      <c r="BS39" s="47" t="str">
        <f t="shared" si="177"/>
        <v/>
      </c>
      <c r="BT39" s="47" t="str">
        <f t="shared" si="177"/>
        <v/>
      </c>
      <c r="BU39" s="47" t="str">
        <f t="shared" si="177"/>
        <v/>
      </c>
      <c r="BV39" s="47" t="str">
        <f t="shared" si="177"/>
        <v/>
      </c>
      <c r="BW39" s="47" t="str">
        <f t="shared" si="177"/>
        <v/>
      </c>
      <c r="BX39" s="47" t="str">
        <f t="shared" si="177"/>
        <v/>
      </c>
      <c r="BY39" s="47" t="str">
        <f t="shared" si="177"/>
        <v/>
      </c>
      <c r="BZ39" s="47" t="str">
        <f t="shared" si="177"/>
        <v/>
      </c>
      <c r="CA39" s="47" t="str">
        <f t="shared" si="177"/>
        <v/>
      </c>
      <c r="CB39" s="47" t="str">
        <f t="shared" si="177"/>
        <v/>
      </c>
      <c r="CC39" s="47" t="str">
        <f t="shared" si="177"/>
        <v/>
      </c>
      <c r="CD39" s="47" t="str">
        <f t="shared" si="177"/>
        <v/>
      </c>
      <c r="CE39" s="47" t="str">
        <f t="shared" si="177"/>
        <v/>
      </c>
      <c r="CF39" s="47" t="str">
        <f t="shared" si="177"/>
        <v/>
      </c>
      <c r="CG39" s="47" t="str">
        <f t="shared" si="177"/>
        <v/>
      </c>
      <c r="CH39" s="47" t="str">
        <f t="shared" si="177"/>
        <v/>
      </c>
      <c r="CI39" s="47" t="str">
        <f t="shared" si="177"/>
        <v/>
      </c>
      <c r="CJ39" s="47" t="str">
        <f t="shared" si="177"/>
        <v/>
      </c>
      <c r="CK39" s="47" t="str">
        <f t="shared" si="177"/>
        <v/>
      </c>
      <c r="CL39" s="47" t="str">
        <f t="shared" si="177"/>
        <v/>
      </c>
      <c r="CM39" s="47" t="str">
        <f t="shared" si="177"/>
        <v/>
      </c>
      <c r="CN39" s="47" t="str">
        <f t="shared" si="173"/>
        <v/>
      </c>
      <c r="CO39" s="47" t="str">
        <f t="shared" si="173"/>
        <v/>
      </c>
      <c r="CP39" s="47" t="str">
        <f t="shared" si="173"/>
        <v/>
      </c>
      <c r="CQ39" s="47" t="str">
        <f t="shared" si="173"/>
        <v/>
      </c>
      <c r="CR39" s="47" t="str">
        <f t="shared" si="173"/>
        <v/>
      </c>
      <c r="CS39" s="47" t="str">
        <f t="shared" si="173"/>
        <v/>
      </c>
      <c r="CT39" s="47" t="str">
        <f t="shared" si="173"/>
        <v/>
      </c>
      <c r="CU39" s="47" t="str">
        <f t="shared" si="173"/>
        <v/>
      </c>
      <c r="CV39" s="47" t="str">
        <f t="shared" si="173"/>
        <v/>
      </c>
      <c r="CW39" s="47" t="str">
        <f t="shared" si="173"/>
        <v/>
      </c>
      <c r="CX39" s="47" t="str">
        <f t="shared" si="173"/>
        <v/>
      </c>
      <c r="CY39" s="47" t="str">
        <f t="shared" si="173"/>
        <v/>
      </c>
      <c r="CZ39" s="47" t="str">
        <f t="shared" si="173"/>
        <v/>
      </c>
      <c r="DA39" s="47" t="str">
        <f t="shared" si="173"/>
        <v/>
      </c>
      <c r="DB39" s="47" t="str">
        <f t="shared" si="173"/>
        <v/>
      </c>
      <c r="DC39" s="47" t="str">
        <f t="shared" si="173"/>
        <v/>
      </c>
      <c r="DD39" s="47" t="str">
        <f t="shared" si="173"/>
        <v/>
      </c>
      <c r="DE39" s="47" t="str">
        <f t="shared" si="173"/>
        <v/>
      </c>
      <c r="DF39" s="47" t="str">
        <f t="shared" si="173"/>
        <v/>
      </c>
      <c r="DG39" s="47" t="str">
        <f t="shared" si="173"/>
        <v/>
      </c>
      <c r="DH39" s="47" t="str">
        <f t="shared" si="173"/>
        <v/>
      </c>
      <c r="DI39" s="47" t="str">
        <f t="shared" si="173"/>
        <v/>
      </c>
      <c r="DJ39" s="47" t="str">
        <f t="shared" si="173"/>
        <v/>
      </c>
      <c r="DK39" s="47" t="str">
        <f t="shared" si="173"/>
        <v/>
      </c>
      <c r="DL39" s="47" t="str">
        <f t="shared" si="173"/>
        <v/>
      </c>
      <c r="DM39" s="47" t="str">
        <f t="shared" si="173"/>
        <v/>
      </c>
      <c r="DN39" s="47" t="str">
        <f t="shared" si="173"/>
        <v/>
      </c>
      <c r="DO39" s="47" t="str">
        <f t="shared" si="173"/>
        <v/>
      </c>
      <c r="DP39" s="47" t="str">
        <f t="shared" si="173"/>
        <v/>
      </c>
      <c r="DQ39" s="47" t="str">
        <f t="shared" si="173"/>
        <v/>
      </c>
      <c r="DR39" s="47" t="str">
        <f t="shared" si="173"/>
        <v/>
      </c>
      <c r="DS39" s="47" t="str">
        <f t="shared" si="173"/>
        <v/>
      </c>
      <c r="DT39" s="47" t="str">
        <f t="shared" si="173"/>
        <v/>
      </c>
      <c r="DU39" s="47" t="str">
        <f t="shared" si="173"/>
        <v/>
      </c>
      <c r="DV39" s="47" t="str">
        <f t="shared" si="173"/>
        <v/>
      </c>
      <c r="DW39" s="179" t="str">
        <f t="shared" si="115"/>
        <v/>
      </c>
      <c r="DX39" s="47" t="str">
        <f t="shared" si="5"/>
        <v/>
      </c>
      <c r="DY39" s="47" t="str">
        <f t="shared" si="6"/>
        <v/>
      </c>
      <c r="DZ39" s="47" t="str">
        <f t="shared" si="7"/>
        <v/>
      </c>
      <c r="EA39" s="47" t="str">
        <f t="shared" si="8"/>
        <v/>
      </c>
      <c r="EB39" s="47" t="str">
        <f t="shared" si="9"/>
        <v/>
      </c>
      <c r="EC39" s="47" t="str">
        <f t="shared" si="10"/>
        <v/>
      </c>
      <c r="ED39" s="47" t="str">
        <f t="shared" si="11"/>
        <v/>
      </c>
      <c r="EE39" s="47" t="str">
        <f t="shared" si="12"/>
        <v/>
      </c>
      <c r="EF39" s="47" t="str">
        <f t="shared" si="13"/>
        <v/>
      </c>
      <c r="EG39" s="47" t="str">
        <f t="shared" si="14"/>
        <v/>
      </c>
      <c r="EH39" s="47" t="str">
        <f t="shared" si="15"/>
        <v/>
      </c>
      <c r="EI39" s="47" t="str">
        <f t="shared" si="16"/>
        <v/>
      </c>
      <c r="EJ39" s="47" t="str">
        <f t="shared" si="17"/>
        <v/>
      </c>
      <c r="EK39" s="47" t="str">
        <f t="shared" si="18"/>
        <v/>
      </c>
      <c r="EL39" s="47" t="str">
        <f t="shared" si="19"/>
        <v/>
      </c>
      <c r="EM39" s="47" t="str">
        <f t="shared" si="20"/>
        <v/>
      </c>
      <c r="EN39" s="47" t="str">
        <f t="shared" si="21"/>
        <v/>
      </c>
      <c r="EO39" s="47" t="str">
        <f t="shared" si="22"/>
        <v/>
      </c>
      <c r="EP39" s="47" t="str">
        <f t="shared" si="23"/>
        <v/>
      </c>
      <c r="EQ39" s="47" t="str">
        <f t="shared" si="24"/>
        <v/>
      </c>
      <c r="ER39" s="47" t="str">
        <f t="shared" si="25"/>
        <v/>
      </c>
      <c r="ES39" s="47" t="str">
        <f t="shared" si="26"/>
        <v/>
      </c>
      <c r="ET39" s="47" t="str">
        <f t="shared" si="27"/>
        <v/>
      </c>
      <c r="EU39" s="47" t="str">
        <f t="shared" si="28"/>
        <v/>
      </c>
      <c r="EV39" s="47" t="str">
        <f t="shared" si="29"/>
        <v/>
      </c>
      <c r="EW39" s="47" t="str">
        <f t="shared" si="30"/>
        <v/>
      </c>
      <c r="EX39" s="47" t="str">
        <f t="shared" si="31"/>
        <v/>
      </c>
      <c r="EY39" s="47" t="str">
        <f t="shared" si="32"/>
        <v/>
      </c>
      <c r="EZ39" s="47" t="str">
        <f t="shared" si="33"/>
        <v/>
      </c>
      <c r="FA39" s="47" t="str">
        <f t="shared" si="34"/>
        <v/>
      </c>
      <c r="FB39" s="47" t="str">
        <f t="shared" si="35"/>
        <v/>
      </c>
      <c r="FC39" s="47" t="str">
        <f t="shared" si="36"/>
        <v/>
      </c>
      <c r="FD39" s="47" t="str">
        <f t="shared" si="37"/>
        <v/>
      </c>
      <c r="FE39" s="47" t="str">
        <f t="shared" si="38"/>
        <v/>
      </c>
      <c r="FF39" s="47" t="str">
        <f t="shared" si="39"/>
        <v/>
      </c>
      <c r="FG39" s="47" t="str">
        <f t="shared" si="40"/>
        <v/>
      </c>
      <c r="FH39" s="47" t="str">
        <f t="shared" si="41"/>
        <v/>
      </c>
      <c r="FI39" s="47" t="str">
        <f t="shared" si="42"/>
        <v/>
      </c>
      <c r="FJ39" s="47" t="str">
        <f t="shared" si="43"/>
        <v/>
      </c>
      <c r="FK39" s="47" t="str">
        <f t="shared" si="44"/>
        <v/>
      </c>
      <c r="FL39" s="47" t="str">
        <f t="shared" si="45"/>
        <v/>
      </c>
      <c r="FM39" s="47" t="str">
        <f t="shared" si="46"/>
        <v/>
      </c>
      <c r="FN39" s="47" t="str">
        <f t="shared" si="47"/>
        <v/>
      </c>
      <c r="FO39" s="47" t="str">
        <f t="shared" si="48"/>
        <v/>
      </c>
      <c r="FP39" s="47" t="str">
        <f t="shared" si="49"/>
        <v/>
      </c>
      <c r="FQ39" s="47" t="str">
        <f t="shared" si="50"/>
        <v/>
      </c>
      <c r="FR39" s="47" t="str">
        <f t="shared" si="51"/>
        <v/>
      </c>
      <c r="FS39" s="47" t="str">
        <f t="shared" si="52"/>
        <v/>
      </c>
      <c r="FT39" s="47" t="str">
        <f t="shared" si="53"/>
        <v/>
      </c>
      <c r="FU39" s="47" t="str">
        <f t="shared" si="54"/>
        <v/>
      </c>
      <c r="FV39" s="47" t="str">
        <f t="shared" si="55"/>
        <v/>
      </c>
      <c r="FW39" s="47" t="str">
        <f t="shared" si="56"/>
        <v/>
      </c>
      <c r="FX39" s="47" t="str">
        <f t="shared" si="57"/>
        <v/>
      </c>
      <c r="FY39" s="47" t="str">
        <f t="shared" si="58"/>
        <v/>
      </c>
      <c r="FZ39" s="47" t="str">
        <f t="shared" si="59"/>
        <v/>
      </c>
      <c r="GA39" s="47" t="str">
        <f t="shared" si="60"/>
        <v/>
      </c>
      <c r="GB39" s="47" t="str">
        <f t="shared" si="61"/>
        <v/>
      </c>
      <c r="GC39" s="47" t="str">
        <f t="shared" si="62"/>
        <v/>
      </c>
      <c r="GD39" s="47" t="str">
        <f t="shared" si="63"/>
        <v/>
      </c>
      <c r="GE39" s="47" t="str">
        <f t="shared" si="64"/>
        <v/>
      </c>
      <c r="GF39" s="47" t="str">
        <f t="shared" si="65"/>
        <v/>
      </c>
      <c r="GG39" s="47" t="str">
        <f t="shared" si="66"/>
        <v/>
      </c>
      <c r="GH39" s="47" t="str">
        <f t="shared" si="67"/>
        <v/>
      </c>
      <c r="GI39" s="47" t="str">
        <f t="shared" si="68"/>
        <v/>
      </c>
      <c r="GJ39" s="47" t="str">
        <f t="shared" si="69"/>
        <v/>
      </c>
      <c r="GK39" s="47" t="str">
        <f t="shared" si="70"/>
        <v/>
      </c>
      <c r="GL39" s="47" t="str">
        <f t="shared" si="71"/>
        <v/>
      </c>
      <c r="GM39" s="47" t="str">
        <f t="shared" si="72"/>
        <v/>
      </c>
      <c r="GN39" s="47" t="str">
        <f t="shared" si="73"/>
        <v/>
      </c>
      <c r="GO39" s="47" t="str">
        <f t="shared" si="74"/>
        <v/>
      </c>
      <c r="GP39" s="47" t="str">
        <f t="shared" si="75"/>
        <v/>
      </c>
      <c r="GQ39" s="47" t="str">
        <f t="shared" si="76"/>
        <v/>
      </c>
      <c r="GR39" s="47" t="str">
        <f t="shared" si="77"/>
        <v/>
      </c>
      <c r="GS39" s="47" t="str">
        <f t="shared" si="78"/>
        <v/>
      </c>
      <c r="GT39" s="47" t="str">
        <f t="shared" si="79"/>
        <v/>
      </c>
      <c r="GU39" s="47" t="str">
        <f t="shared" si="80"/>
        <v/>
      </c>
      <c r="GV39" s="47" t="str">
        <f t="shared" si="81"/>
        <v/>
      </c>
      <c r="GW39" s="47" t="str">
        <f t="shared" si="82"/>
        <v/>
      </c>
      <c r="GX39" s="47" t="str">
        <f t="shared" si="83"/>
        <v/>
      </c>
      <c r="GY39" s="47" t="str">
        <f t="shared" si="84"/>
        <v/>
      </c>
      <c r="GZ39" s="47" t="str">
        <f t="shared" si="85"/>
        <v/>
      </c>
      <c r="HA39" s="47" t="str">
        <f t="shared" si="86"/>
        <v/>
      </c>
      <c r="HB39" s="47" t="str">
        <f t="shared" si="87"/>
        <v/>
      </c>
      <c r="HC39" s="47" t="str">
        <f t="shared" si="88"/>
        <v/>
      </c>
      <c r="HD39" s="47" t="str">
        <f t="shared" si="89"/>
        <v/>
      </c>
      <c r="HE39" s="47" t="str">
        <f t="shared" si="90"/>
        <v/>
      </c>
      <c r="HF39" s="47" t="str">
        <f t="shared" si="91"/>
        <v/>
      </c>
      <c r="HG39" s="47" t="str">
        <f t="shared" si="92"/>
        <v/>
      </c>
      <c r="HH39" s="47" t="str">
        <f t="shared" si="93"/>
        <v/>
      </c>
      <c r="HI39" s="47" t="str">
        <f t="shared" si="94"/>
        <v/>
      </c>
      <c r="HJ39" s="47" t="str">
        <f t="shared" si="95"/>
        <v/>
      </c>
      <c r="HK39" s="47" t="str">
        <f t="shared" si="96"/>
        <v/>
      </c>
      <c r="HL39" s="47" t="str">
        <f t="shared" si="97"/>
        <v/>
      </c>
      <c r="HM39" s="47" t="str">
        <f t="shared" si="98"/>
        <v/>
      </c>
      <c r="HN39" s="47" t="str">
        <f t="shared" si="99"/>
        <v/>
      </c>
      <c r="HO39" s="47" t="str">
        <f t="shared" si="100"/>
        <v/>
      </c>
      <c r="HP39" s="47" t="str">
        <f t="shared" si="101"/>
        <v/>
      </c>
      <c r="HQ39" s="47" t="str">
        <f t="shared" si="102"/>
        <v/>
      </c>
      <c r="HR39" s="47" t="str">
        <f t="shared" si="103"/>
        <v/>
      </c>
      <c r="HS39" s="47" t="str">
        <f t="shared" si="104"/>
        <v/>
      </c>
      <c r="HT39" s="165" t="e">
        <f t="shared" si="171"/>
        <v>#N/A</v>
      </c>
      <c r="HU39" s="165" t="e">
        <f t="shared" si="153"/>
        <v>#N/A</v>
      </c>
      <c r="HV39" s="165" t="e">
        <f t="shared" si="153"/>
        <v>#N/A</v>
      </c>
      <c r="HW39" s="165" t="e">
        <f t="shared" si="153"/>
        <v>#N/A</v>
      </c>
      <c r="HX39" s="165" t="e">
        <f t="shared" si="164"/>
        <v>#N/A</v>
      </c>
      <c r="HY39" s="165" t="e">
        <f t="shared" si="164"/>
        <v>#N/A</v>
      </c>
      <c r="HZ39" s="165" t="e">
        <f t="shared" si="164"/>
        <v>#N/A</v>
      </c>
      <c r="IA39" s="165" t="e">
        <f t="shared" si="164"/>
        <v>#N/A</v>
      </c>
      <c r="IB39" s="165" t="e">
        <f t="shared" si="164"/>
        <v>#N/A</v>
      </c>
      <c r="IC39" s="165" t="e">
        <f t="shared" si="164"/>
        <v>#N/A</v>
      </c>
      <c r="ID39" s="165" t="e">
        <f t="shared" si="164"/>
        <v>#N/A</v>
      </c>
      <c r="IE39" s="165" t="e">
        <f t="shared" si="164"/>
        <v>#N/A</v>
      </c>
      <c r="IF39" s="165" t="e">
        <f t="shared" si="164"/>
        <v>#N/A</v>
      </c>
      <c r="IG39" s="165" t="e">
        <f t="shared" si="164"/>
        <v>#N/A</v>
      </c>
      <c r="IH39" s="165" t="e">
        <f t="shared" si="164"/>
        <v>#N/A</v>
      </c>
      <c r="II39" s="165" t="e">
        <f t="shared" si="164"/>
        <v>#N/A</v>
      </c>
      <c r="IJ39" s="165" t="e">
        <f t="shared" si="164"/>
        <v>#N/A</v>
      </c>
      <c r="IK39" s="165" t="e">
        <f t="shared" si="164"/>
        <v>#N/A</v>
      </c>
      <c r="IL39" s="165" t="e">
        <f t="shared" si="164"/>
        <v>#N/A</v>
      </c>
      <c r="IM39" s="165" t="e">
        <f t="shared" si="160"/>
        <v>#N/A</v>
      </c>
      <c r="IN39" s="165" t="e">
        <f t="shared" si="160"/>
        <v>#N/A</v>
      </c>
      <c r="IO39" s="165" t="e">
        <f t="shared" si="160"/>
        <v>#N/A</v>
      </c>
      <c r="IP39" s="165" t="e">
        <f t="shared" si="160"/>
        <v>#N/A</v>
      </c>
      <c r="IQ39" s="165" t="e">
        <f t="shared" si="160"/>
        <v>#N/A</v>
      </c>
      <c r="IR39" s="165" t="e">
        <f t="shared" si="160"/>
        <v>#N/A</v>
      </c>
      <c r="IS39" s="165" t="e">
        <f t="shared" si="160"/>
        <v>#N/A</v>
      </c>
      <c r="IT39" s="165" t="e">
        <f t="shared" si="160"/>
        <v>#N/A</v>
      </c>
      <c r="IU39" s="165" t="e">
        <f t="shared" si="160"/>
        <v>#N/A</v>
      </c>
      <c r="IV39" s="165" t="e">
        <f t="shared" si="160"/>
        <v>#N/A</v>
      </c>
      <c r="IW39" s="165" t="e">
        <f t="shared" si="160"/>
        <v>#N/A</v>
      </c>
      <c r="IX39" s="165" t="e">
        <f t="shared" si="160"/>
        <v>#N/A</v>
      </c>
      <c r="IY39" s="165" t="e">
        <f t="shared" si="160"/>
        <v>#N/A</v>
      </c>
      <c r="IZ39" s="165" t="e">
        <f t="shared" si="160"/>
        <v>#N/A</v>
      </c>
      <c r="JA39" s="165" t="e">
        <f t="shared" si="160"/>
        <v>#N/A</v>
      </c>
      <c r="JB39" s="165" t="e">
        <f t="shared" si="157"/>
        <v>#N/A</v>
      </c>
      <c r="JC39" s="165" t="e">
        <f t="shared" si="157"/>
        <v>#N/A</v>
      </c>
      <c r="JD39" s="165" t="e">
        <f t="shared" si="157"/>
        <v>#N/A</v>
      </c>
      <c r="JE39" s="165" t="e">
        <f t="shared" si="157"/>
        <v>#N/A</v>
      </c>
      <c r="JF39" s="165" t="e">
        <f t="shared" si="157"/>
        <v>#N/A</v>
      </c>
      <c r="JG39" s="165" t="e">
        <f t="shared" si="157"/>
        <v>#N/A</v>
      </c>
      <c r="JH39" s="165" t="e">
        <f t="shared" si="157"/>
        <v>#N/A</v>
      </c>
      <c r="JI39" s="165" t="e">
        <f t="shared" si="157"/>
        <v>#N/A</v>
      </c>
      <c r="JJ39" s="165" t="e">
        <f t="shared" si="157"/>
        <v>#N/A</v>
      </c>
      <c r="JK39" s="165" t="e">
        <f t="shared" si="157"/>
        <v>#N/A</v>
      </c>
      <c r="JL39" s="165" t="e">
        <f t="shared" si="157"/>
        <v>#N/A</v>
      </c>
      <c r="JM39" s="165" t="e">
        <f t="shared" si="157"/>
        <v>#N/A</v>
      </c>
      <c r="JN39" s="165" t="e">
        <f t="shared" si="157"/>
        <v>#N/A</v>
      </c>
      <c r="JO39" s="165" t="e">
        <f t="shared" si="157"/>
        <v>#N/A</v>
      </c>
      <c r="JP39" s="165" t="e">
        <f t="shared" si="157"/>
        <v>#N/A</v>
      </c>
      <c r="JQ39" s="165" t="e">
        <f t="shared" si="174"/>
        <v>#N/A</v>
      </c>
      <c r="JR39" s="165" t="e">
        <f t="shared" si="174"/>
        <v>#N/A</v>
      </c>
      <c r="JS39" s="165" t="e">
        <f t="shared" si="174"/>
        <v>#N/A</v>
      </c>
      <c r="JT39" s="165" t="e">
        <f t="shared" si="174"/>
        <v>#N/A</v>
      </c>
      <c r="JU39" s="165" t="e">
        <f t="shared" si="174"/>
        <v>#N/A</v>
      </c>
      <c r="JV39" s="165" t="e">
        <f t="shared" si="174"/>
        <v>#N/A</v>
      </c>
      <c r="JW39" s="165" t="e">
        <f t="shared" si="174"/>
        <v>#N/A</v>
      </c>
      <c r="JX39" s="165" t="e">
        <f t="shared" si="174"/>
        <v>#N/A</v>
      </c>
      <c r="JY39" s="165" t="e">
        <f t="shared" si="174"/>
        <v>#N/A</v>
      </c>
      <c r="JZ39" s="165" t="e">
        <f t="shared" si="174"/>
        <v>#N/A</v>
      </c>
      <c r="KA39" s="165" t="e">
        <f t="shared" si="174"/>
        <v>#N/A</v>
      </c>
      <c r="KB39" s="165" t="e">
        <f t="shared" si="174"/>
        <v>#N/A</v>
      </c>
      <c r="KC39" s="165" t="e">
        <f t="shared" si="174"/>
        <v>#N/A</v>
      </c>
      <c r="KD39" s="165" t="e">
        <f t="shared" si="174"/>
        <v>#N/A</v>
      </c>
      <c r="KE39" s="165" t="e">
        <f t="shared" si="174"/>
        <v>#N/A</v>
      </c>
      <c r="KF39" s="165" t="e">
        <f t="shared" si="117"/>
        <v>#N/A</v>
      </c>
      <c r="KG39" s="165" t="e">
        <f t="shared" si="154"/>
        <v>#N/A</v>
      </c>
      <c r="KH39" s="165" t="e">
        <f t="shared" si="154"/>
        <v>#N/A</v>
      </c>
      <c r="KI39" s="165" t="e">
        <f t="shared" si="154"/>
        <v>#N/A</v>
      </c>
      <c r="KJ39" s="165" t="e">
        <f t="shared" si="165"/>
        <v>#N/A</v>
      </c>
      <c r="KK39" s="165" t="e">
        <f t="shared" si="165"/>
        <v>#N/A</v>
      </c>
      <c r="KL39" s="165" t="e">
        <f t="shared" si="165"/>
        <v>#N/A</v>
      </c>
      <c r="KM39" s="165" t="e">
        <f t="shared" si="165"/>
        <v>#N/A</v>
      </c>
      <c r="KN39" s="165" t="e">
        <f t="shared" si="165"/>
        <v>#N/A</v>
      </c>
      <c r="KO39" s="165" t="e">
        <f t="shared" si="165"/>
        <v>#N/A</v>
      </c>
      <c r="KP39" s="165" t="e">
        <f t="shared" si="165"/>
        <v>#N/A</v>
      </c>
      <c r="KQ39" s="165" t="e">
        <f t="shared" si="165"/>
        <v>#N/A</v>
      </c>
      <c r="KR39" s="165" t="e">
        <f t="shared" si="165"/>
        <v>#N/A</v>
      </c>
      <c r="KS39" s="165" t="e">
        <f t="shared" si="165"/>
        <v>#N/A</v>
      </c>
      <c r="KT39" s="165" t="e">
        <f t="shared" si="165"/>
        <v>#N/A</v>
      </c>
      <c r="KU39" s="165" t="e">
        <f t="shared" si="165"/>
        <v>#N/A</v>
      </c>
      <c r="KV39" s="165" t="e">
        <f t="shared" si="165"/>
        <v>#N/A</v>
      </c>
      <c r="KW39" s="165" t="e">
        <f t="shared" si="165"/>
        <v>#N/A</v>
      </c>
      <c r="KX39" s="165" t="e">
        <f t="shared" si="165"/>
        <v>#N/A</v>
      </c>
      <c r="KY39" s="165" t="e">
        <f t="shared" si="161"/>
        <v>#N/A</v>
      </c>
      <c r="KZ39" s="165" t="e">
        <f t="shared" si="161"/>
        <v>#N/A</v>
      </c>
      <c r="LA39" s="165" t="e">
        <f t="shared" si="161"/>
        <v>#N/A</v>
      </c>
      <c r="LB39" s="165" t="e">
        <f t="shared" si="161"/>
        <v>#N/A</v>
      </c>
      <c r="LC39" s="165" t="e">
        <f t="shared" si="161"/>
        <v>#N/A</v>
      </c>
      <c r="LD39" s="165" t="e">
        <f t="shared" si="161"/>
        <v>#N/A</v>
      </c>
      <c r="LE39" s="165" t="e">
        <f t="shared" si="161"/>
        <v>#N/A</v>
      </c>
      <c r="LF39" s="165" t="e">
        <f t="shared" si="161"/>
        <v>#N/A</v>
      </c>
      <c r="LG39" s="165" t="e">
        <f t="shared" si="161"/>
        <v>#N/A</v>
      </c>
      <c r="LH39" s="165" t="e">
        <f t="shared" si="161"/>
        <v>#N/A</v>
      </c>
      <c r="LI39" s="165" t="e">
        <f t="shared" si="161"/>
        <v>#N/A</v>
      </c>
      <c r="LJ39" s="165" t="e">
        <f t="shared" si="161"/>
        <v>#N/A</v>
      </c>
      <c r="LK39" s="165" t="e">
        <f t="shared" si="161"/>
        <v>#N/A</v>
      </c>
      <c r="LL39" s="165" t="e">
        <f t="shared" si="161"/>
        <v>#N/A</v>
      </c>
      <c r="LM39" s="165" t="e">
        <f t="shared" si="161"/>
        <v>#N/A</v>
      </c>
      <c r="LN39" s="165" t="e">
        <f t="shared" si="158"/>
        <v>#N/A</v>
      </c>
      <c r="LO39" s="165" t="e">
        <f t="shared" si="158"/>
        <v>#N/A</v>
      </c>
      <c r="LP39" s="165" t="e">
        <f t="shared" si="158"/>
        <v>#N/A</v>
      </c>
      <c r="LQ39" s="165" t="e">
        <f t="shared" si="158"/>
        <v>#N/A</v>
      </c>
      <c r="LR39" s="165" t="e">
        <f t="shared" si="158"/>
        <v>#N/A</v>
      </c>
      <c r="LS39" s="165" t="e">
        <f t="shared" si="158"/>
        <v>#N/A</v>
      </c>
      <c r="LT39" s="165" t="e">
        <f t="shared" si="158"/>
        <v>#N/A</v>
      </c>
      <c r="LU39" s="165" t="e">
        <f t="shared" si="158"/>
        <v>#N/A</v>
      </c>
      <c r="LV39" s="165" t="e">
        <f t="shared" si="158"/>
        <v>#N/A</v>
      </c>
      <c r="LW39" s="165" t="e">
        <f t="shared" si="158"/>
        <v>#N/A</v>
      </c>
      <c r="LX39" s="165" t="e">
        <f t="shared" si="158"/>
        <v>#N/A</v>
      </c>
      <c r="LY39" s="165" t="e">
        <f t="shared" si="158"/>
        <v>#N/A</v>
      </c>
      <c r="LZ39" s="165" t="e">
        <f t="shared" si="158"/>
        <v>#N/A</v>
      </c>
      <c r="MA39" s="165" t="e">
        <f t="shared" si="158"/>
        <v>#N/A</v>
      </c>
      <c r="MB39" s="165" t="e">
        <f t="shared" si="158"/>
        <v>#N/A</v>
      </c>
      <c r="MC39" s="165" t="e">
        <f t="shared" si="175"/>
        <v>#N/A</v>
      </c>
      <c r="MD39" s="165" t="e">
        <f t="shared" si="175"/>
        <v>#N/A</v>
      </c>
      <c r="ME39" s="165" t="e">
        <f t="shared" si="175"/>
        <v>#N/A</v>
      </c>
      <c r="MF39" s="165" t="e">
        <f t="shared" si="175"/>
        <v>#N/A</v>
      </c>
      <c r="MG39" s="165" t="e">
        <f t="shared" si="175"/>
        <v>#N/A</v>
      </c>
      <c r="MH39" s="165" t="e">
        <f t="shared" si="175"/>
        <v>#N/A</v>
      </c>
      <c r="MI39" s="165" t="e">
        <f t="shared" si="175"/>
        <v>#N/A</v>
      </c>
      <c r="MJ39" s="165" t="e">
        <f t="shared" si="175"/>
        <v>#N/A</v>
      </c>
      <c r="MK39" s="165" t="e">
        <f t="shared" si="175"/>
        <v>#N/A</v>
      </c>
      <c r="ML39" s="165" t="e">
        <f t="shared" si="175"/>
        <v>#N/A</v>
      </c>
      <c r="MM39" s="165" t="e">
        <f t="shared" si="175"/>
        <v>#N/A</v>
      </c>
      <c r="MN39" s="165" t="e">
        <f t="shared" si="175"/>
        <v>#N/A</v>
      </c>
      <c r="MO39" s="165" t="e">
        <f t="shared" si="175"/>
        <v>#N/A</v>
      </c>
      <c r="MP39" s="165" t="e">
        <f t="shared" si="175"/>
        <v>#N/A</v>
      </c>
      <c r="MQ39" s="165" t="e">
        <f t="shared" si="175"/>
        <v>#N/A</v>
      </c>
      <c r="MR39" s="165" t="e">
        <f t="shared" si="118"/>
        <v>#N/A</v>
      </c>
      <c r="MS39" s="165" t="e">
        <f t="shared" si="155"/>
        <v>#N/A</v>
      </c>
      <c r="MT39" s="165" t="e">
        <f t="shared" si="155"/>
        <v>#N/A</v>
      </c>
      <c r="MU39" s="165" t="e">
        <f t="shared" si="155"/>
        <v>#N/A</v>
      </c>
      <c r="MV39" s="165" t="e">
        <f t="shared" si="166"/>
        <v>#N/A</v>
      </c>
      <c r="MW39" s="165" t="e">
        <f t="shared" si="166"/>
        <v>#N/A</v>
      </c>
      <c r="MX39" s="165" t="e">
        <f t="shared" si="166"/>
        <v>#N/A</v>
      </c>
      <c r="MY39" s="165" t="e">
        <f t="shared" si="166"/>
        <v>#N/A</v>
      </c>
      <c r="MZ39" s="165" t="e">
        <f t="shared" si="166"/>
        <v>#N/A</v>
      </c>
      <c r="NA39" s="165" t="e">
        <f t="shared" si="166"/>
        <v>#N/A</v>
      </c>
      <c r="NB39" s="165" t="e">
        <f t="shared" si="166"/>
        <v>#N/A</v>
      </c>
      <c r="NC39" s="165" t="e">
        <f t="shared" si="166"/>
        <v>#N/A</v>
      </c>
      <c r="ND39" s="165" t="e">
        <f t="shared" si="166"/>
        <v>#N/A</v>
      </c>
      <c r="NE39" s="165" t="e">
        <f t="shared" si="166"/>
        <v>#N/A</v>
      </c>
      <c r="NF39" s="165" t="e">
        <f t="shared" si="166"/>
        <v>#N/A</v>
      </c>
      <c r="NG39" s="165" t="e">
        <f t="shared" si="166"/>
        <v>#N/A</v>
      </c>
      <c r="NH39" s="165" t="e">
        <f t="shared" si="166"/>
        <v>#N/A</v>
      </c>
      <c r="NI39" s="165" t="e">
        <f t="shared" si="166"/>
        <v>#N/A</v>
      </c>
      <c r="NJ39" s="165" t="e">
        <f t="shared" si="166"/>
        <v>#N/A</v>
      </c>
      <c r="NK39" s="165" t="e">
        <f t="shared" si="162"/>
        <v>#N/A</v>
      </c>
      <c r="NL39" s="165" t="e">
        <f t="shared" si="162"/>
        <v>#N/A</v>
      </c>
      <c r="NM39" s="165" t="e">
        <f t="shared" si="162"/>
        <v>#N/A</v>
      </c>
      <c r="NN39" s="165" t="e">
        <f t="shared" si="162"/>
        <v>#N/A</v>
      </c>
      <c r="NO39" s="165" t="e">
        <f t="shared" si="162"/>
        <v>#N/A</v>
      </c>
      <c r="NP39" s="165" t="e">
        <f t="shared" si="162"/>
        <v>#N/A</v>
      </c>
      <c r="NQ39" s="165" t="e">
        <f t="shared" si="162"/>
        <v>#N/A</v>
      </c>
      <c r="NR39" s="165" t="e">
        <f t="shared" si="162"/>
        <v>#N/A</v>
      </c>
      <c r="NS39" s="165" t="e">
        <f t="shared" si="162"/>
        <v>#N/A</v>
      </c>
      <c r="NT39" s="165" t="e">
        <f t="shared" si="162"/>
        <v>#N/A</v>
      </c>
      <c r="NU39" s="165" t="e">
        <f t="shared" si="162"/>
        <v>#N/A</v>
      </c>
      <c r="NV39" s="165" t="e">
        <f t="shared" si="162"/>
        <v>#N/A</v>
      </c>
      <c r="NW39" s="165" t="e">
        <f t="shared" si="162"/>
        <v>#N/A</v>
      </c>
      <c r="NX39" s="165" t="e">
        <f t="shared" si="162"/>
        <v>#N/A</v>
      </c>
      <c r="NY39" s="165" t="e">
        <f t="shared" si="162"/>
        <v>#N/A</v>
      </c>
      <c r="NZ39" s="165" t="e">
        <f t="shared" si="159"/>
        <v>#N/A</v>
      </c>
      <c r="OA39" s="165" t="e">
        <f t="shared" si="159"/>
        <v>#N/A</v>
      </c>
      <c r="OB39" s="165" t="e">
        <f t="shared" si="159"/>
        <v>#N/A</v>
      </c>
      <c r="OC39" s="165" t="e">
        <f t="shared" si="159"/>
        <v>#N/A</v>
      </c>
      <c r="OD39" s="165" t="e">
        <f t="shared" si="159"/>
        <v>#N/A</v>
      </c>
      <c r="OE39" s="165" t="e">
        <f t="shared" si="159"/>
        <v>#N/A</v>
      </c>
      <c r="OF39" s="165" t="e">
        <f t="shared" si="159"/>
        <v>#N/A</v>
      </c>
      <c r="OG39" s="165" t="e">
        <f t="shared" si="159"/>
        <v>#N/A</v>
      </c>
      <c r="OH39" s="165" t="e">
        <f t="shared" si="159"/>
        <v>#N/A</v>
      </c>
      <c r="OI39" s="165" t="e">
        <f t="shared" si="159"/>
        <v>#N/A</v>
      </c>
      <c r="OJ39" s="165" t="e">
        <f t="shared" si="159"/>
        <v>#N/A</v>
      </c>
      <c r="OK39" s="165" t="e">
        <f t="shared" si="159"/>
        <v>#N/A</v>
      </c>
      <c r="OL39" s="165" t="e">
        <f t="shared" si="159"/>
        <v>#N/A</v>
      </c>
      <c r="OM39" s="165" t="e">
        <f t="shared" si="159"/>
        <v>#N/A</v>
      </c>
      <c r="ON39" s="165" t="e">
        <f t="shared" si="159"/>
        <v>#N/A</v>
      </c>
      <c r="OO39" s="165" t="e">
        <f t="shared" si="176"/>
        <v>#N/A</v>
      </c>
      <c r="OP39" s="165" t="e">
        <f t="shared" si="176"/>
        <v>#N/A</v>
      </c>
      <c r="OQ39" s="165" t="e">
        <f t="shared" si="176"/>
        <v>#N/A</v>
      </c>
      <c r="OR39" s="165" t="e">
        <f t="shared" si="176"/>
        <v>#N/A</v>
      </c>
      <c r="OS39" s="165" t="e">
        <f t="shared" si="176"/>
        <v>#N/A</v>
      </c>
      <c r="OT39" s="165" t="e">
        <f t="shared" si="176"/>
        <v>#N/A</v>
      </c>
      <c r="OU39" s="165" t="e">
        <f t="shared" si="176"/>
        <v>#N/A</v>
      </c>
      <c r="OV39" s="165" t="e">
        <f t="shared" si="176"/>
        <v>#N/A</v>
      </c>
      <c r="OW39" s="165" t="e">
        <f t="shared" si="176"/>
        <v>#N/A</v>
      </c>
      <c r="OX39" s="165" t="e">
        <f t="shared" si="176"/>
        <v>#N/A</v>
      </c>
      <c r="OY39" s="165" t="e">
        <f t="shared" si="176"/>
        <v>#N/A</v>
      </c>
      <c r="OZ39" s="165" t="e">
        <f t="shared" si="176"/>
        <v>#N/A</v>
      </c>
      <c r="PA39" s="165" t="e">
        <f t="shared" si="176"/>
        <v>#N/A</v>
      </c>
      <c r="PB39" s="165" t="e">
        <f t="shared" si="176"/>
        <v>#N/A</v>
      </c>
      <c r="PC39" s="165" t="e">
        <f t="shared" si="176"/>
        <v>#N/A</v>
      </c>
      <c r="PD39" s="165" t="e">
        <f t="shared" si="119"/>
        <v>#N/A</v>
      </c>
      <c r="PE39" s="165" t="e">
        <f t="shared" si="172"/>
        <v>#N/A</v>
      </c>
      <c r="PF39" s="165" t="e">
        <f t="shared" si="172"/>
        <v>#N/A</v>
      </c>
      <c r="PG39" s="165" t="e">
        <f t="shared" si="172"/>
        <v>#N/A</v>
      </c>
      <c r="PH39" s="165" t="e">
        <f t="shared" si="172"/>
        <v>#N/A</v>
      </c>
      <c r="PI39" s="165" t="e">
        <f t="shared" si="172"/>
        <v>#N/A</v>
      </c>
      <c r="PJ39" s="165" t="e">
        <f t="shared" si="172"/>
        <v>#N/A</v>
      </c>
      <c r="PK39" s="165" t="e">
        <f t="shared" si="172"/>
        <v>#N/A</v>
      </c>
      <c r="PL39" s="165" t="e">
        <f t="shared" si="172"/>
        <v>#N/A</v>
      </c>
    </row>
    <row r="40" spans="1:428" hidden="1" x14ac:dyDescent="0.45">
      <c r="A40" s="4">
        <v>37</v>
      </c>
      <c r="B40" s="105"/>
      <c r="C40" s="113"/>
      <c r="D40" s="118" t="str">
        <f t="shared" si="168"/>
        <v/>
      </c>
      <c r="E40" s="91"/>
      <c r="F40" s="118" t="str">
        <f t="shared" si="169"/>
        <v/>
      </c>
      <c r="G40" s="113"/>
      <c r="H40" s="106"/>
      <c r="I40" s="120" t="str">
        <f t="shared" si="0"/>
        <v/>
      </c>
      <c r="J40" s="120" t="str">
        <f t="shared" si="1"/>
        <v/>
      </c>
      <c r="K40" s="71" t="str">
        <f t="shared" si="112"/>
        <v/>
      </c>
      <c r="L40" s="23"/>
      <c r="M40" s="55"/>
      <c r="N40" s="298"/>
      <c r="O40" s="72" t="str">
        <f>IF(AND(D40&gt;0,E40&gt;0,F40&gt;0),IF(ISBLANK(N40),IF(ISBLANK(L40),"",(F40-D40)*VLOOKUP(L40,VLookups!$A$4:$B$13,2,FALSE)),N40),"")</f>
        <v/>
      </c>
      <c r="P40" s="73" t="str">
        <f t="shared" si="170"/>
        <v/>
      </c>
      <c r="Q40" s="91"/>
      <c r="R40" s="265" t="str">
        <f>IF(AND(Q40&gt;0,E40&gt;0,NOT(O40="")),ABS(VLOOKUP($Q$1,VLookups!$A$43:$B$44,2,FALSE)-_xlfn.NORM.DIST(Q40,K40,O40,TRUE)),"")</f>
        <v/>
      </c>
      <c r="S40" s="90" t="str">
        <f>IF(AND($D40&gt;0,$E40&gt;0,$F40&gt;0,NOT(ISBLANK($L40))),_xlfn.NORM.INV(ABS(VLOOKUP($Q$1,VLookups!$A$43:$B$44,2,FALSE)-S$3),$K40,$O40),"")</f>
        <v/>
      </c>
      <c r="T40" s="89" t="str">
        <f>IF(AND($D40&gt;0,$E40&gt;0,$F40&gt;0,NOT(ISBLANK($L40))),_xlfn.NORM.INV(ABS(VLOOKUP($Q$1,VLookups!$A$43:$B$44,2,FALSE)-T$3),$K40,$O40),"")</f>
        <v/>
      </c>
      <c r="U40" s="90" t="str">
        <f>IF(AND($D40&gt;0,$E40&gt;0,$F40&gt;0,NOT(ISBLANK($L40))),_xlfn.NORM.INV(ABS(VLOOKUP($Q$1,VLookups!$A$43:$B$44,2,FALSE)-U$3),$K40,$O40),"")</f>
        <v/>
      </c>
      <c r="V40" s="89" t="str">
        <f>IF(AND($D40&gt;0,$E40&gt;0,$F40&gt;0,NOT(ISBLANK($L40))),_xlfn.NORM.INV(ABS(VLOOKUP($Q$1,VLookups!$A$43:$B$44,2,FALSE)-V$3),$K40,$O40),"")</f>
        <v/>
      </c>
      <c r="W40" s="90" t="str">
        <f>IF(AND($D40&gt;0,$E40&gt;0,$F40&gt;0,NOT(ISBLANK($L40))),_xlfn.NORM.INV(ABS(VLOOKUP($Q$1,VLookups!$A$43:$B$44,2,FALSE)-W$3),$K40,$O40),"")</f>
        <v/>
      </c>
      <c r="X40" s="89" t="str">
        <f>IF(AND($D40&gt;0,$E40&gt;0,$F40&gt;0,NOT(ISBLANK($L40))),_xlfn.NORM.INV(ABS(VLOOKUP($Q$1,VLookups!$A$43:$B$44,2,FALSE)-X$3),$K40,$O40),"")</f>
        <v/>
      </c>
      <c r="Y40" s="5"/>
      <c r="Z40" s="164" t="str">
        <f t="shared" si="113"/>
        <v/>
      </c>
      <c r="AA40" s="47" t="str">
        <f t="shared" si="114"/>
        <v/>
      </c>
      <c r="AB40" s="47" t="str">
        <f t="shared" si="177"/>
        <v/>
      </c>
      <c r="AC40" s="47" t="str">
        <f t="shared" si="177"/>
        <v/>
      </c>
      <c r="AD40" s="47" t="str">
        <f t="shared" si="177"/>
        <v/>
      </c>
      <c r="AE40" s="47" t="str">
        <f t="shared" si="177"/>
        <v/>
      </c>
      <c r="AF40" s="47" t="str">
        <f t="shared" si="177"/>
        <v/>
      </c>
      <c r="AG40" s="47" t="str">
        <f t="shared" si="177"/>
        <v/>
      </c>
      <c r="AH40" s="47" t="str">
        <f t="shared" si="177"/>
        <v/>
      </c>
      <c r="AI40" s="47" t="str">
        <f t="shared" si="177"/>
        <v/>
      </c>
      <c r="AJ40" s="47" t="str">
        <f t="shared" si="177"/>
        <v/>
      </c>
      <c r="AK40" s="47" t="str">
        <f t="shared" si="177"/>
        <v/>
      </c>
      <c r="AL40" s="47" t="str">
        <f t="shared" si="177"/>
        <v/>
      </c>
      <c r="AM40" s="47" t="str">
        <f t="shared" si="177"/>
        <v/>
      </c>
      <c r="AN40" s="47" t="str">
        <f t="shared" si="177"/>
        <v/>
      </c>
      <c r="AO40" s="47" t="str">
        <f t="shared" si="177"/>
        <v/>
      </c>
      <c r="AP40" s="47" t="str">
        <f t="shared" si="177"/>
        <v/>
      </c>
      <c r="AQ40" s="47" t="str">
        <f t="shared" si="177"/>
        <v/>
      </c>
      <c r="AR40" s="47" t="str">
        <f t="shared" si="177"/>
        <v/>
      </c>
      <c r="AS40" s="47" t="str">
        <f t="shared" si="177"/>
        <v/>
      </c>
      <c r="AT40" s="47" t="str">
        <f t="shared" si="177"/>
        <v/>
      </c>
      <c r="AU40" s="47" t="str">
        <f t="shared" si="177"/>
        <v/>
      </c>
      <c r="AV40" s="47" t="str">
        <f t="shared" si="177"/>
        <v/>
      </c>
      <c r="AW40" s="47" t="str">
        <f t="shared" si="177"/>
        <v/>
      </c>
      <c r="AX40" s="47" t="str">
        <f t="shared" si="177"/>
        <v/>
      </c>
      <c r="AY40" s="47" t="str">
        <f t="shared" si="177"/>
        <v/>
      </c>
      <c r="AZ40" s="47" t="str">
        <f t="shared" si="177"/>
        <v/>
      </c>
      <c r="BA40" s="47" t="str">
        <f t="shared" si="177"/>
        <v/>
      </c>
      <c r="BB40" s="47" t="str">
        <f t="shared" si="177"/>
        <v/>
      </c>
      <c r="BC40" s="47" t="str">
        <f t="shared" si="177"/>
        <v/>
      </c>
      <c r="BD40" s="47" t="str">
        <f t="shared" si="177"/>
        <v/>
      </c>
      <c r="BE40" s="47" t="str">
        <f t="shared" si="177"/>
        <v/>
      </c>
      <c r="BF40" s="47" t="str">
        <f t="shared" si="177"/>
        <v/>
      </c>
      <c r="BG40" s="47" t="str">
        <f t="shared" si="177"/>
        <v/>
      </c>
      <c r="BH40" s="47" t="str">
        <f t="shared" si="177"/>
        <v/>
      </c>
      <c r="BI40" s="47" t="str">
        <f t="shared" si="177"/>
        <v/>
      </c>
      <c r="BJ40" s="47" t="str">
        <f t="shared" si="177"/>
        <v/>
      </c>
      <c r="BK40" s="47" t="str">
        <f t="shared" si="177"/>
        <v/>
      </c>
      <c r="BL40" s="47" t="str">
        <f t="shared" si="177"/>
        <v/>
      </c>
      <c r="BM40" s="47" t="str">
        <f t="shared" si="177"/>
        <v/>
      </c>
      <c r="BN40" s="47" t="str">
        <f t="shared" si="177"/>
        <v/>
      </c>
      <c r="BO40" s="47" t="str">
        <f t="shared" si="177"/>
        <v/>
      </c>
      <c r="BP40" s="47" t="str">
        <f t="shared" si="177"/>
        <v/>
      </c>
      <c r="BQ40" s="47" t="str">
        <f t="shared" si="177"/>
        <v/>
      </c>
      <c r="BR40" s="47" t="str">
        <f t="shared" si="177"/>
        <v/>
      </c>
      <c r="BS40" s="47" t="str">
        <f t="shared" si="177"/>
        <v/>
      </c>
      <c r="BT40" s="47" t="str">
        <f t="shared" si="177"/>
        <v/>
      </c>
      <c r="BU40" s="47" t="str">
        <f t="shared" si="177"/>
        <v/>
      </c>
      <c r="BV40" s="47" t="str">
        <f t="shared" si="177"/>
        <v/>
      </c>
      <c r="BW40" s="47" t="str">
        <f t="shared" si="177"/>
        <v/>
      </c>
      <c r="BX40" s="47" t="str">
        <f t="shared" si="177"/>
        <v/>
      </c>
      <c r="BY40" s="47" t="str">
        <f t="shared" si="177"/>
        <v/>
      </c>
      <c r="BZ40" s="47" t="str">
        <f t="shared" si="177"/>
        <v/>
      </c>
      <c r="CA40" s="47" t="str">
        <f t="shared" si="177"/>
        <v/>
      </c>
      <c r="CB40" s="47" t="str">
        <f t="shared" si="177"/>
        <v/>
      </c>
      <c r="CC40" s="47" t="str">
        <f t="shared" si="177"/>
        <v/>
      </c>
      <c r="CD40" s="47" t="str">
        <f t="shared" si="177"/>
        <v/>
      </c>
      <c r="CE40" s="47" t="str">
        <f t="shared" si="177"/>
        <v/>
      </c>
      <c r="CF40" s="47" t="str">
        <f t="shared" si="177"/>
        <v/>
      </c>
      <c r="CG40" s="47" t="str">
        <f t="shared" si="177"/>
        <v/>
      </c>
      <c r="CH40" s="47" t="str">
        <f t="shared" si="177"/>
        <v/>
      </c>
      <c r="CI40" s="47" t="str">
        <f t="shared" si="177"/>
        <v/>
      </c>
      <c r="CJ40" s="47" t="str">
        <f t="shared" si="177"/>
        <v/>
      </c>
      <c r="CK40" s="47" t="str">
        <f t="shared" si="177"/>
        <v/>
      </c>
      <c r="CL40" s="47" t="str">
        <f t="shared" si="177"/>
        <v/>
      </c>
      <c r="CM40" s="47" t="str">
        <f t="shared" si="177"/>
        <v/>
      </c>
      <c r="CN40" s="47" t="str">
        <f t="shared" si="173"/>
        <v/>
      </c>
      <c r="CO40" s="47" t="str">
        <f t="shared" si="173"/>
        <v/>
      </c>
      <c r="CP40" s="47" t="str">
        <f t="shared" si="173"/>
        <v/>
      </c>
      <c r="CQ40" s="47" t="str">
        <f t="shared" si="173"/>
        <v/>
      </c>
      <c r="CR40" s="47" t="str">
        <f t="shared" si="173"/>
        <v/>
      </c>
      <c r="CS40" s="47" t="str">
        <f t="shared" si="173"/>
        <v/>
      </c>
      <c r="CT40" s="47" t="str">
        <f t="shared" si="173"/>
        <v/>
      </c>
      <c r="CU40" s="47" t="str">
        <f t="shared" si="173"/>
        <v/>
      </c>
      <c r="CV40" s="47" t="str">
        <f t="shared" si="173"/>
        <v/>
      </c>
      <c r="CW40" s="47" t="str">
        <f t="shared" si="173"/>
        <v/>
      </c>
      <c r="CX40" s="47" t="str">
        <f t="shared" si="173"/>
        <v/>
      </c>
      <c r="CY40" s="47" t="str">
        <f t="shared" si="173"/>
        <v/>
      </c>
      <c r="CZ40" s="47" t="str">
        <f t="shared" si="173"/>
        <v/>
      </c>
      <c r="DA40" s="47" t="str">
        <f t="shared" si="173"/>
        <v/>
      </c>
      <c r="DB40" s="47" t="str">
        <f t="shared" si="173"/>
        <v/>
      </c>
      <c r="DC40" s="47" t="str">
        <f t="shared" si="173"/>
        <v/>
      </c>
      <c r="DD40" s="47" t="str">
        <f t="shared" si="173"/>
        <v/>
      </c>
      <c r="DE40" s="47" t="str">
        <f t="shared" si="173"/>
        <v/>
      </c>
      <c r="DF40" s="47" t="str">
        <f t="shared" si="173"/>
        <v/>
      </c>
      <c r="DG40" s="47" t="str">
        <f t="shared" si="173"/>
        <v/>
      </c>
      <c r="DH40" s="47" t="str">
        <f t="shared" si="173"/>
        <v/>
      </c>
      <c r="DI40" s="47" t="str">
        <f t="shared" si="173"/>
        <v/>
      </c>
      <c r="DJ40" s="47" t="str">
        <f t="shared" si="173"/>
        <v/>
      </c>
      <c r="DK40" s="47" t="str">
        <f t="shared" si="173"/>
        <v/>
      </c>
      <c r="DL40" s="47" t="str">
        <f t="shared" si="173"/>
        <v/>
      </c>
      <c r="DM40" s="47" t="str">
        <f t="shared" si="173"/>
        <v/>
      </c>
      <c r="DN40" s="47" t="str">
        <f t="shared" si="173"/>
        <v/>
      </c>
      <c r="DO40" s="47" t="str">
        <f t="shared" si="173"/>
        <v/>
      </c>
      <c r="DP40" s="47" t="str">
        <f t="shared" si="173"/>
        <v/>
      </c>
      <c r="DQ40" s="47" t="str">
        <f t="shared" si="173"/>
        <v/>
      </c>
      <c r="DR40" s="47" t="str">
        <f t="shared" si="173"/>
        <v/>
      </c>
      <c r="DS40" s="47" t="str">
        <f t="shared" si="173"/>
        <v/>
      </c>
      <c r="DT40" s="47" t="str">
        <f t="shared" si="173"/>
        <v/>
      </c>
      <c r="DU40" s="47" t="str">
        <f t="shared" si="173"/>
        <v/>
      </c>
      <c r="DV40" s="47" t="str">
        <f t="shared" si="173"/>
        <v/>
      </c>
      <c r="DW40" s="179" t="str">
        <f t="shared" si="115"/>
        <v/>
      </c>
      <c r="DX40" s="47" t="str">
        <f t="shared" si="5"/>
        <v/>
      </c>
      <c r="DY40" s="47" t="str">
        <f t="shared" si="6"/>
        <v/>
      </c>
      <c r="DZ40" s="47" t="str">
        <f t="shared" si="7"/>
        <v/>
      </c>
      <c r="EA40" s="47" t="str">
        <f t="shared" si="8"/>
        <v/>
      </c>
      <c r="EB40" s="47" t="str">
        <f t="shared" si="9"/>
        <v/>
      </c>
      <c r="EC40" s="47" t="str">
        <f t="shared" si="10"/>
        <v/>
      </c>
      <c r="ED40" s="47" t="str">
        <f t="shared" si="11"/>
        <v/>
      </c>
      <c r="EE40" s="47" t="str">
        <f t="shared" si="12"/>
        <v/>
      </c>
      <c r="EF40" s="47" t="str">
        <f t="shared" si="13"/>
        <v/>
      </c>
      <c r="EG40" s="47" t="str">
        <f t="shared" si="14"/>
        <v/>
      </c>
      <c r="EH40" s="47" t="str">
        <f t="shared" si="15"/>
        <v/>
      </c>
      <c r="EI40" s="47" t="str">
        <f t="shared" si="16"/>
        <v/>
      </c>
      <c r="EJ40" s="47" t="str">
        <f t="shared" si="17"/>
        <v/>
      </c>
      <c r="EK40" s="47" t="str">
        <f t="shared" si="18"/>
        <v/>
      </c>
      <c r="EL40" s="47" t="str">
        <f t="shared" si="19"/>
        <v/>
      </c>
      <c r="EM40" s="47" t="str">
        <f t="shared" si="20"/>
        <v/>
      </c>
      <c r="EN40" s="47" t="str">
        <f t="shared" si="21"/>
        <v/>
      </c>
      <c r="EO40" s="47" t="str">
        <f t="shared" si="22"/>
        <v/>
      </c>
      <c r="EP40" s="47" t="str">
        <f t="shared" si="23"/>
        <v/>
      </c>
      <c r="EQ40" s="47" t="str">
        <f t="shared" si="24"/>
        <v/>
      </c>
      <c r="ER40" s="47" t="str">
        <f t="shared" si="25"/>
        <v/>
      </c>
      <c r="ES40" s="47" t="str">
        <f t="shared" si="26"/>
        <v/>
      </c>
      <c r="ET40" s="47" t="str">
        <f t="shared" si="27"/>
        <v/>
      </c>
      <c r="EU40" s="47" t="str">
        <f t="shared" si="28"/>
        <v/>
      </c>
      <c r="EV40" s="47" t="str">
        <f t="shared" si="29"/>
        <v/>
      </c>
      <c r="EW40" s="47" t="str">
        <f t="shared" si="30"/>
        <v/>
      </c>
      <c r="EX40" s="47" t="str">
        <f t="shared" si="31"/>
        <v/>
      </c>
      <c r="EY40" s="47" t="str">
        <f t="shared" si="32"/>
        <v/>
      </c>
      <c r="EZ40" s="47" t="str">
        <f t="shared" si="33"/>
        <v/>
      </c>
      <c r="FA40" s="47" t="str">
        <f t="shared" si="34"/>
        <v/>
      </c>
      <c r="FB40" s="47" t="str">
        <f t="shared" si="35"/>
        <v/>
      </c>
      <c r="FC40" s="47" t="str">
        <f t="shared" si="36"/>
        <v/>
      </c>
      <c r="FD40" s="47" t="str">
        <f t="shared" si="37"/>
        <v/>
      </c>
      <c r="FE40" s="47" t="str">
        <f t="shared" si="38"/>
        <v/>
      </c>
      <c r="FF40" s="47" t="str">
        <f t="shared" si="39"/>
        <v/>
      </c>
      <c r="FG40" s="47" t="str">
        <f t="shared" si="40"/>
        <v/>
      </c>
      <c r="FH40" s="47" t="str">
        <f t="shared" si="41"/>
        <v/>
      </c>
      <c r="FI40" s="47" t="str">
        <f t="shared" si="42"/>
        <v/>
      </c>
      <c r="FJ40" s="47" t="str">
        <f t="shared" si="43"/>
        <v/>
      </c>
      <c r="FK40" s="47" t="str">
        <f t="shared" si="44"/>
        <v/>
      </c>
      <c r="FL40" s="47" t="str">
        <f t="shared" si="45"/>
        <v/>
      </c>
      <c r="FM40" s="47" t="str">
        <f t="shared" si="46"/>
        <v/>
      </c>
      <c r="FN40" s="47" t="str">
        <f t="shared" si="47"/>
        <v/>
      </c>
      <c r="FO40" s="47" t="str">
        <f t="shared" si="48"/>
        <v/>
      </c>
      <c r="FP40" s="47" t="str">
        <f t="shared" si="49"/>
        <v/>
      </c>
      <c r="FQ40" s="47" t="str">
        <f t="shared" si="50"/>
        <v/>
      </c>
      <c r="FR40" s="47" t="str">
        <f t="shared" si="51"/>
        <v/>
      </c>
      <c r="FS40" s="47" t="str">
        <f t="shared" si="52"/>
        <v/>
      </c>
      <c r="FT40" s="47" t="str">
        <f t="shared" si="53"/>
        <v/>
      </c>
      <c r="FU40" s="47" t="str">
        <f t="shared" si="54"/>
        <v/>
      </c>
      <c r="FV40" s="47" t="str">
        <f t="shared" si="55"/>
        <v/>
      </c>
      <c r="FW40" s="47" t="str">
        <f t="shared" si="56"/>
        <v/>
      </c>
      <c r="FX40" s="47" t="str">
        <f t="shared" si="57"/>
        <v/>
      </c>
      <c r="FY40" s="47" t="str">
        <f t="shared" si="58"/>
        <v/>
      </c>
      <c r="FZ40" s="47" t="str">
        <f t="shared" si="59"/>
        <v/>
      </c>
      <c r="GA40" s="47" t="str">
        <f t="shared" si="60"/>
        <v/>
      </c>
      <c r="GB40" s="47" t="str">
        <f t="shared" si="61"/>
        <v/>
      </c>
      <c r="GC40" s="47" t="str">
        <f t="shared" si="62"/>
        <v/>
      </c>
      <c r="GD40" s="47" t="str">
        <f t="shared" si="63"/>
        <v/>
      </c>
      <c r="GE40" s="47" t="str">
        <f t="shared" si="64"/>
        <v/>
      </c>
      <c r="GF40" s="47" t="str">
        <f t="shared" si="65"/>
        <v/>
      </c>
      <c r="GG40" s="47" t="str">
        <f t="shared" si="66"/>
        <v/>
      </c>
      <c r="GH40" s="47" t="str">
        <f t="shared" si="67"/>
        <v/>
      </c>
      <c r="GI40" s="47" t="str">
        <f t="shared" si="68"/>
        <v/>
      </c>
      <c r="GJ40" s="47" t="str">
        <f t="shared" si="69"/>
        <v/>
      </c>
      <c r="GK40" s="47" t="str">
        <f t="shared" si="70"/>
        <v/>
      </c>
      <c r="GL40" s="47" t="str">
        <f t="shared" si="71"/>
        <v/>
      </c>
      <c r="GM40" s="47" t="str">
        <f t="shared" si="72"/>
        <v/>
      </c>
      <c r="GN40" s="47" t="str">
        <f t="shared" si="73"/>
        <v/>
      </c>
      <c r="GO40" s="47" t="str">
        <f t="shared" si="74"/>
        <v/>
      </c>
      <c r="GP40" s="47" t="str">
        <f t="shared" si="75"/>
        <v/>
      </c>
      <c r="GQ40" s="47" t="str">
        <f t="shared" si="76"/>
        <v/>
      </c>
      <c r="GR40" s="47" t="str">
        <f t="shared" si="77"/>
        <v/>
      </c>
      <c r="GS40" s="47" t="str">
        <f t="shared" si="78"/>
        <v/>
      </c>
      <c r="GT40" s="47" t="str">
        <f t="shared" si="79"/>
        <v/>
      </c>
      <c r="GU40" s="47" t="str">
        <f t="shared" si="80"/>
        <v/>
      </c>
      <c r="GV40" s="47" t="str">
        <f t="shared" si="81"/>
        <v/>
      </c>
      <c r="GW40" s="47" t="str">
        <f t="shared" si="82"/>
        <v/>
      </c>
      <c r="GX40" s="47" t="str">
        <f t="shared" si="83"/>
        <v/>
      </c>
      <c r="GY40" s="47" t="str">
        <f t="shared" si="84"/>
        <v/>
      </c>
      <c r="GZ40" s="47" t="str">
        <f t="shared" si="85"/>
        <v/>
      </c>
      <c r="HA40" s="47" t="str">
        <f t="shared" si="86"/>
        <v/>
      </c>
      <c r="HB40" s="47" t="str">
        <f t="shared" si="87"/>
        <v/>
      </c>
      <c r="HC40" s="47" t="str">
        <f t="shared" si="88"/>
        <v/>
      </c>
      <c r="HD40" s="47" t="str">
        <f t="shared" si="89"/>
        <v/>
      </c>
      <c r="HE40" s="47" t="str">
        <f t="shared" si="90"/>
        <v/>
      </c>
      <c r="HF40" s="47" t="str">
        <f t="shared" si="91"/>
        <v/>
      </c>
      <c r="HG40" s="47" t="str">
        <f t="shared" si="92"/>
        <v/>
      </c>
      <c r="HH40" s="47" t="str">
        <f t="shared" si="93"/>
        <v/>
      </c>
      <c r="HI40" s="47" t="str">
        <f t="shared" si="94"/>
        <v/>
      </c>
      <c r="HJ40" s="47" t="str">
        <f t="shared" si="95"/>
        <v/>
      </c>
      <c r="HK40" s="47" t="str">
        <f t="shared" si="96"/>
        <v/>
      </c>
      <c r="HL40" s="47" t="str">
        <f t="shared" si="97"/>
        <v/>
      </c>
      <c r="HM40" s="47" t="str">
        <f t="shared" si="98"/>
        <v/>
      </c>
      <c r="HN40" s="47" t="str">
        <f t="shared" si="99"/>
        <v/>
      </c>
      <c r="HO40" s="47" t="str">
        <f t="shared" si="100"/>
        <v/>
      </c>
      <c r="HP40" s="47" t="str">
        <f t="shared" si="101"/>
        <v/>
      </c>
      <c r="HQ40" s="47" t="str">
        <f t="shared" si="102"/>
        <v/>
      </c>
      <c r="HR40" s="47" t="str">
        <f t="shared" si="103"/>
        <v/>
      </c>
      <c r="HS40" s="47" t="str">
        <f t="shared" si="104"/>
        <v/>
      </c>
      <c r="HT40" s="165" t="e">
        <f t="shared" si="171"/>
        <v>#N/A</v>
      </c>
      <c r="HU40" s="165" t="e">
        <f t="shared" si="153"/>
        <v>#N/A</v>
      </c>
      <c r="HV40" s="165" t="e">
        <f t="shared" si="153"/>
        <v>#N/A</v>
      </c>
      <c r="HW40" s="165" t="e">
        <f t="shared" si="153"/>
        <v>#N/A</v>
      </c>
      <c r="HX40" s="165" t="e">
        <f t="shared" si="164"/>
        <v>#N/A</v>
      </c>
      <c r="HY40" s="165" t="e">
        <f t="shared" si="164"/>
        <v>#N/A</v>
      </c>
      <c r="HZ40" s="165" t="e">
        <f t="shared" si="164"/>
        <v>#N/A</v>
      </c>
      <c r="IA40" s="165" t="e">
        <f t="shared" si="164"/>
        <v>#N/A</v>
      </c>
      <c r="IB40" s="165" t="e">
        <f t="shared" si="164"/>
        <v>#N/A</v>
      </c>
      <c r="IC40" s="165" t="e">
        <f t="shared" si="164"/>
        <v>#N/A</v>
      </c>
      <c r="ID40" s="165" t="e">
        <f t="shared" si="164"/>
        <v>#N/A</v>
      </c>
      <c r="IE40" s="165" t="e">
        <f t="shared" si="164"/>
        <v>#N/A</v>
      </c>
      <c r="IF40" s="165" t="e">
        <f t="shared" si="164"/>
        <v>#N/A</v>
      </c>
      <c r="IG40" s="165" t="e">
        <f t="shared" si="164"/>
        <v>#N/A</v>
      </c>
      <c r="IH40" s="165" t="e">
        <f t="shared" si="164"/>
        <v>#N/A</v>
      </c>
      <c r="II40" s="165" t="e">
        <f t="shared" si="164"/>
        <v>#N/A</v>
      </c>
      <c r="IJ40" s="165" t="e">
        <f t="shared" si="164"/>
        <v>#N/A</v>
      </c>
      <c r="IK40" s="165" t="e">
        <f t="shared" si="164"/>
        <v>#N/A</v>
      </c>
      <c r="IL40" s="165" t="e">
        <f t="shared" si="164"/>
        <v>#N/A</v>
      </c>
      <c r="IM40" s="165" t="e">
        <f t="shared" si="160"/>
        <v>#N/A</v>
      </c>
      <c r="IN40" s="165" t="e">
        <f t="shared" si="160"/>
        <v>#N/A</v>
      </c>
      <c r="IO40" s="165" t="e">
        <f t="shared" si="160"/>
        <v>#N/A</v>
      </c>
      <c r="IP40" s="165" t="e">
        <f t="shared" si="160"/>
        <v>#N/A</v>
      </c>
      <c r="IQ40" s="165" t="e">
        <f t="shared" si="160"/>
        <v>#N/A</v>
      </c>
      <c r="IR40" s="165" t="e">
        <f t="shared" si="160"/>
        <v>#N/A</v>
      </c>
      <c r="IS40" s="165" t="e">
        <f t="shared" si="160"/>
        <v>#N/A</v>
      </c>
      <c r="IT40" s="165" t="e">
        <f t="shared" si="160"/>
        <v>#N/A</v>
      </c>
      <c r="IU40" s="165" t="e">
        <f t="shared" si="160"/>
        <v>#N/A</v>
      </c>
      <c r="IV40" s="165" t="e">
        <f t="shared" si="160"/>
        <v>#N/A</v>
      </c>
      <c r="IW40" s="165" t="e">
        <f t="shared" si="160"/>
        <v>#N/A</v>
      </c>
      <c r="IX40" s="165" t="e">
        <f t="shared" si="160"/>
        <v>#N/A</v>
      </c>
      <c r="IY40" s="165" t="e">
        <f t="shared" si="160"/>
        <v>#N/A</v>
      </c>
      <c r="IZ40" s="165" t="e">
        <f t="shared" si="160"/>
        <v>#N/A</v>
      </c>
      <c r="JA40" s="165" t="e">
        <f t="shared" si="160"/>
        <v>#N/A</v>
      </c>
      <c r="JB40" s="165" t="e">
        <f t="shared" si="157"/>
        <v>#N/A</v>
      </c>
      <c r="JC40" s="165" t="e">
        <f t="shared" si="157"/>
        <v>#N/A</v>
      </c>
      <c r="JD40" s="165" t="e">
        <f t="shared" si="157"/>
        <v>#N/A</v>
      </c>
      <c r="JE40" s="165" t="e">
        <f t="shared" si="157"/>
        <v>#N/A</v>
      </c>
      <c r="JF40" s="165" t="e">
        <f t="shared" si="157"/>
        <v>#N/A</v>
      </c>
      <c r="JG40" s="165" t="e">
        <f t="shared" si="157"/>
        <v>#N/A</v>
      </c>
      <c r="JH40" s="165" t="e">
        <f t="shared" si="157"/>
        <v>#N/A</v>
      </c>
      <c r="JI40" s="165" t="e">
        <f t="shared" si="157"/>
        <v>#N/A</v>
      </c>
      <c r="JJ40" s="165" t="e">
        <f t="shared" si="157"/>
        <v>#N/A</v>
      </c>
      <c r="JK40" s="165" t="e">
        <f t="shared" si="157"/>
        <v>#N/A</v>
      </c>
      <c r="JL40" s="165" t="e">
        <f t="shared" si="157"/>
        <v>#N/A</v>
      </c>
      <c r="JM40" s="165" t="e">
        <f t="shared" si="157"/>
        <v>#N/A</v>
      </c>
      <c r="JN40" s="165" t="e">
        <f t="shared" si="157"/>
        <v>#N/A</v>
      </c>
      <c r="JO40" s="165" t="e">
        <f t="shared" si="157"/>
        <v>#N/A</v>
      </c>
      <c r="JP40" s="165" t="e">
        <f t="shared" si="157"/>
        <v>#N/A</v>
      </c>
      <c r="JQ40" s="165" t="e">
        <f t="shared" si="174"/>
        <v>#N/A</v>
      </c>
      <c r="JR40" s="165" t="e">
        <f t="shared" si="174"/>
        <v>#N/A</v>
      </c>
      <c r="JS40" s="165" t="e">
        <f t="shared" si="174"/>
        <v>#N/A</v>
      </c>
      <c r="JT40" s="165" t="e">
        <f t="shared" si="174"/>
        <v>#N/A</v>
      </c>
      <c r="JU40" s="165" t="e">
        <f t="shared" si="174"/>
        <v>#N/A</v>
      </c>
      <c r="JV40" s="165" t="e">
        <f t="shared" si="174"/>
        <v>#N/A</v>
      </c>
      <c r="JW40" s="165" t="e">
        <f t="shared" si="174"/>
        <v>#N/A</v>
      </c>
      <c r="JX40" s="165" t="e">
        <f t="shared" si="174"/>
        <v>#N/A</v>
      </c>
      <c r="JY40" s="165" t="e">
        <f t="shared" si="174"/>
        <v>#N/A</v>
      </c>
      <c r="JZ40" s="165" t="e">
        <f t="shared" si="174"/>
        <v>#N/A</v>
      </c>
      <c r="KA40" s="165" t="e">
        <f t="shared" si="174"/>
        <v>#N/A</v>
      </c>
      <c r="KB40" s="165" t="e">
        <f t="shared" si="174"/>
        <v>#N/A</v>
      </c>
      <c r="KC40" s="165" t="e">
        <f t="shared" si="174"/>
        <v>#N/A</v>
      </c>
      <c r="KD40" s="165" t="e">
        <f t="shared" si="174"/>
        <v>#N/A</v>
      </c>
      <c r="KE40" s="165" t="e">
        <f t="shared" si="174"/>
        <v>#N/A</v>
      </c>
      <c r="KF40" s="165" t="e">
        <f t="shared" si="117"/>
        <v>#N/A</v>
      </c>
      <c r="KG40" s="165" t="e">
        <f t="shared" si="154"/>
        <v>#N/A</v>
      </c>
      <c r="KH40" s="165" t="e">
        <f t="shared" si="154"/>
        <v>#N/A</v>
      </c>
      <c r="KI40" s="165" t="e">
        <f t="shared" si="154"/>
        <v>#N/A</v>
      </c>
      <c r="KJ40" s="165" t="e">
        <f t="shared" si="165"/>
        <v>#N/A</v>
      </c>
      <c r="KK40" s="165" t="e">
        <f t="shared" si="165"/>
        <v>#N/A</v>
      </c>
      <c r="KL40" s="165" t="e">
        <f t="shared" si="165"/>
        <v>#N/A</v>
      </c>
      <c r="KM40" s="165" t="e">
        <f t="shared" si="165"/>
        <v>#N/A</v>
      </c>
      <c r="KN40" s="165" t="e">
        <f t="shared" si="165"/>
        <v>#N/A</v>
      </c>
      <c r="KO40" s="165" t="e">
        <f t="shared" si="165"/>
        <v>#N/A</v>
      </c>
      <c r="KP40" s="165" t="e">
        <f t="shared" si="165"/>
        <v>#N/A</v>
      </c>
      <c r="KQ40" s="165" t="e">
        <f t="shared" si="165"/>
        <v>#N/A</v>
      </c>
      <c r="KR40" s="165" t="e">
        <f t="shared" si="165"/>
        <v>#N/A</v>
      </c>
      <c r="KS40" s="165" t="e">
        <f t="shared" si="165"/>
        <v>#N/A</v>
      </c>
      <c r="KT40" s="165" t="e">
        <f t="shared" si="165"/>
        <v>#N/A</v>
      </c>
      <c r="KU40" s="165" t="e">
        <f t="shared" si="165"/>
        <v>#N/A</v>
      </c>
      <c r="KV40" s="165" t="e">
        <f t="shared" si="165"/>
        <v>#N/A</v>
      </c>
      <c r="KW40" s="165" t="e">
        <f t="shared" si="165"/>
        <v>#N/A</v>
      </c>
      <c r="KX40" s="165" t="e">
        <f t="shared" si="165"/>
        <v>#N/A</v>
      </c>
      <c r="KY40" s="165" t="e">
        <f t="shared" si="161"/>
        <v>#N/A</v>
      </c>
      <c r="KZ40" s="165" t="e">
        <f t="shared" si="161"/>
        <v>#N/A</v>
      </c>
      <c r="LA40" s="165" t="e">
        <f t="shared" si="161"/>
        <v>#N/A</v>
      </c>
      <c r="LB40" s="165" t="e">
        <f t="shared" si="161"/>
        <v>#N/A</v>
      </c>
      <c r="LC40" s="165" t="e">
        <f t="shared" si="161"/>
        <v>#N/A</v>
      </c>
      <c r="LD40" s="165" t="e">
        <f t="shared" si="161"/>
        <v>#N/A</v>
      </c>
      <c r="LE40" s="165" t="e">
        <f t="shared" si="161"/>
        <v>#N/A</v>
      </c>
      <c r="LF40" s="165" t="e">
        <f t="shared" si="161"/>
        <v>#N/A</v>
      </c>
      <c r="LG40" s="165" t="e">
        <f t="shared" si="161"/>
        <v>#N/A</v>
      </c>
      <c r="LH40" s="165" t="e">
        <f t="shared" si="161"/>
        <v>#N/A</v>
      </c>
      <c r="LI40" s="165" t="e">
        <f t="shared" si="161"/>
        <v>#N/A</v>
      </c>
      <c r="LJ40" s="165" t="e">
        <f t="shared" si="161"/>
        <v>#N/A</v>
      </c>
      <c r="LK40" s="165" t="e">
        <f t="shared" si="161"/>
        <v>#N/A</v>
      </c>
      <c r="LL40" s="165" t="e">
        <f t="shared" si="161"/>
        <v>#N/A</v>
      </c>
      <c r="LM40" s="165" t="e">
        <f t="shared" si="161"/>
        <v>#N/A</v>
      </c>
      <c r="LN40" s="165" t="e">
        <f t="shared" si="158"/>
        <v>#N/A</v>
      </c>
      <c r="LO40" s="165" t="e">
        <f t="shared" si="158"/>
        <v>#N/A</v>
      </c>
      <c r="LP40" s="165" t="e">
        <f t="shared" si="158"/>
        <v>#N/A</v>
      </c>
      <c r="LQ40" s="165" t="e">
        <f t="shared" si="158"/>
        <v>#N/A</v>
      </c>
      <c r="LR40" s="165" t="e">
        <f t="shared" si="158"/>
        <v>#N/A</v>
      </c>
      <c r="LS40" s="165" t="e">
        <f t="shared" si="158"/>
        <v>#N/A</v>
      </c>
      <c r="LT40" s="165" t="e">
        <f t="shared" si="158"/>
        <v>#N/A</v>
      </c>
      <c r="LU40" s="165" t="e">
        <f t="shared" si="158"/>
        <v>#N/A</v>
      </c>
      <c r="LV40" s="165" t="e">
        <f t="shared" si="158"/>
        <v>#N/A</v>
      </c>
      <c r="LW40" s="165" t="e">
        <f t="shared" si="158"/>
        <v>#N/A</v>
      </c>
      <c r="LX40" s="165" t="e">
        <f t="shared" si="158"/>
        <v>#N/A</v>
      </c>
      <c r="LY40" s="165" t="e">
        <f t="shared" si="158"/>
        <v>#N/A</v>
      </c>
      <c r="LZ40" s="165" t="e">
        <f t="shared" si="158"/>
        <v>#N/A</v>
      </c>
      <c r="MA40" s="165" t="e">
        <f t="shared" si="158"/>
        <v>#N/A</v>
      </c>
      <c r="MB40" s="165" t="e">
        <f t="shared" si="158"/>
        <v>#N/A</v>
      </c>
      <c r="MC40" s="165" t="e">
        <f t="shared" si="175"/>
        <v>#N/A</v>
      </c>
      <c r="MD40" s="165" t="e">
        <f t="shared" si="175"/>
        <v>#N/A</v>
      </c>
      <c r="ME40" s="165" t="e">
        <f t="shared" si="175"/>
        <v>#N/A</v>
      </c>
      <c r="MF40" s="165" t="e">
        <f t="shared" si="175"/>
        <v>#N/A</v>
      </c>
      <c r="MG40" s="165" t="e">
        <f t="shared" si="175"/>
        <v>#N/A</v>
      </c>
      <c r="MH40" s="165" t="e">
        <f t="shared" si="175"/>
        <v>#N/A</v>
      </c>
      <c r="MI40" s="165" t="e">
        <f t="shared" si="175"/>
        <v>#N/A</v>
      </c>
      <c r="MJ40" s="165" t="e">
        <f t="shared" si="175"/>
        <v>#N/A</v>
      </c>
      <c r="MK40" s="165" t="e">
        <f t="shared" si="175"/>
        <v>#N/A</v>
      </c>
      <c r="ML40" s="165" t="e">
        <f t="shared" si="175"/>
        <v>#N/A</v>
      </c>
      <c r="MM40" s="165" t="e">
        <f t="shared" si="175"/>
        <v>#N/A</v>
      </c>
      <c r="MN40" s="165" t="e">
        <f t="shared" si="175"/>
        <v>#N/A</v>
      </c>
      <c r="MO40" s="165" t="e">
        <f t="shared" si="175"/>
        <v>#N/A</v>
      </c>
      <c r="MP40" s="165" t="e">
        <f t="shared" si="175"/>
        <v>#N/A</v>
      </c>
      <c r="MQ40" s="165" t="e">
        <f t="shared" si="175"/>
        <v>#N/A</v>
      </c>
      <c r="MR40" s="165" t="e">
        <f t="shared" si="118"/>
        <v>#N/A</v>
      </c>
      <c r="MS40" s="165" t="e">
        <f t="shared" si="155"/>
        <v>#N/A</v>
      </c>
      <c r="MT40" s="165" t="e">
        <f t="shared" si="155"/>
        <v>#N/A</v>
      </c>
      <c r="MU40" s="165" t="e">
        <f t="shared" si="155"/>
        <v>#N/A</v>
      </c>
      <c r="MV40" s="165" t="e">
        <f t="shared" si="166"/>
        <v>#N/A</v>
      </c>
      <c r="MW40" s="165" t="e">
        <f t="shared" si="166"/>
        <v>#N/A</v>
      </c>
      <c r="MX40" s="165" t="e">
        <f t="shared" si="166"/>
        <v>#N/A</v>
      </c>
      <c r="MY40" s="165" t="e">
        <f t="shared" si="166"/>
        <v>#N/A</v>
      </c>
      <c r="MZ40" s="165" t="e">
        <f t="shared" si="166"/>
        <v>#N/A</v>
      </c>
      <c r="NA40" s="165" t="e">
        <f t="shared" si="166"/>
        <v>#N/A</v>
      </c>
      <c r="NB40" s="165" t="e">
        <f t="shared" si="166"/>
        <v>#N/A</v>
      </c>
      <c r="NC40" s="165" t="e">
        <f t="shared" si="166"/>
        <v>#N/A</v>
      </c>
      <c r="ND40" s="165" t="e">
        <f t="shared" si="166"/>
        <v>#N/A</v>
      </c>
      <c r="NE40" s="165" t="e">
        <f t="shared" si="166"/>
        <v>#N/A</v>
      </c>
      <c r="NF40" s="165" t="e">
        <f t="shared" si="166"/>
        <v>#N/A</v>
      </c>
      <c r="NG40" s="165" t="e">
        <f t="shared" si="166"/>
        <v>#N/A</v>
      </c>
      <c r="NH40" s="165" t="e">
        <f t="shared" si="166"/>
        <v>#N/A</v>
      </c>
      <c r="NI40" s="165" t="e">
        <f t="shared" si="166"/>
        <v>#N/A</v>
      </c>
      <c r="NJ40" s="165" t="e">
        <f t="shared" si="166"/>
        <v>#N/A</v>
      </c>
      <c r="NK40" s="165" t="e">
        <f t="shared" si="162"/>
        <v>#N/A</v>
      </c>
      <c r="NL40" s="165" t="e">
        <f t="shared" si="162"/>
        <v>#N/A</v>
      </c>
      <c r="NM40" s="165" t="e">
        <f t="shared" si="162"/>
        <v>#N/A</v>
      </c>
      <c r="NN40" s="165" t="e">
        <f t="shared" si="162"/>
        <v>#N/A</v>
      </c>
      <c r="NO40" s="165" t="e">
        <f t="shared" si="162"/>
        <v>#N/A</v>
      </c>
      <c r="NP40" s="165" t="e">
        <f t="shared" si="162"/>
        <v>#N/A</v>
      </c>
      <c r="NQ40" s="165" t="e">
        <f t="shared" si="162"/>
        <v>#N/A</v>
      </c>
      <c r="NR40" s="165" t="e">
        <f t="shared" si="162"/>
        <v>#N/A</v>
      </c>
      <c r="NS40" s="165" t="e">
        <f t="shared" si="162"/>
        <v>#N/A</v>
      </c>
      <c r="NT40" s="165" t="e">
        <f t="shared" si="162"/>
        <v>#N/A</v>
      </c>
      <c r="NU40" s="165" t="e">
        <f t="shared" si="162"/>
        <v>#N/A</v>
      </c>
      <c r="NV40" s="165" t="e">
        <f t="shared" si="162"/>
        <v>#N/A</v>
      </c>
      <c r="NW40" s="165" t="e">
        <f t="shared" si="162"/>
        <v>#N/A</v>
      </c>
      <c r="NX40" s="165" t="e">
        <f t="shared" si="162"/>
        <v>#N/A</v>
      </c>
      <c r="NY40" s="165" t="e">
        <f t="shared" si="162"/>
        <v>#N/A</v>
      </c>
      <c r="NZ40" s="165" t="e">
        <f t="shared" si="159"/>
        <v>#N/A</v>
      </c>
      <c r="OA40" s="165" t="e">
        <f t="shared" si="159"/>
        <v>#N/A</v>
      </c>
      <c r="OB40" s="165" t="e">
        <f t="shared" si="159"/>
        <v>#N/A</v>
      </c>
      <c r="OC40" s="165" t="e">
        <f t="shared" si="159"/>
        <v>#N/A</v>
      </c>
      <c r="OD40" s="165" t="e">
        <f t="shared" si="159"/>
        <v>#N/A</v>
      </c>
      <c r="OE40" s="165" t="e">
        <f t="shared" si="159"/>
        <v>#N/A</v>
      </c>
      <c r="OF40" s="165" t="e">
        <f t="shared" si="159"/>
        <v>#N/A</v>
      </c>
      <c r="OG40" s="165" t="e">
        <f t="shared" si="159"/>
        <v>#N/A</v>
      </c>
      <c r="OH40" s="165" t="e">
        <f t="shared" si="159"/>
        <v>#N/A</v>
      </c>
      <c r="OI40" s="165" t="e">
        <f t="shared" si="159"/>
        <v>#N/A</v>
      </c>
      <c r="OJ40" s="165" t="e">
        <f t="shared" si="159"/>
        <v>#N/A</v>
      </c>
      <c r="OK40" s="165" t="e">
        <f t="shared" si="159"/>
        <v>#N/A</v>
      </c>
      <c r="OL40" s="165" t="e">
        <f t="shared" si="159"/>
        <v>#N/A</v>
      </c>
      <c r="OM40" s="165" t="e">
        <f t="shared" si="159"/>
        <v>#N/A</v>
      </c>
      <c r="ON40" s="165" t="e">
        <f t="shared" si="159"/>
        <v>#N/A</v>
      </c>
      <c r="OO40" s="165" t="e">
        <f t="shared" si="176"/>
        <v>#N/A</v>
      </c>
      <c r="OP40" s="165" t="e">
        <f t="shared" si="176"/>
        <v>#N/A</v>
      </c>
      <c r="OQ40" s="165" t="e">
        <f t="shared" si="176"/>
        <v>#N/A</v>
      </c>
      <c r="OR40" s="165" t="e">
        <f t="shared" si="176"/>
        <v>#N/A</v>
      </c>
      <c r="OS40" s="165" t="e">
        <f t="shared" si="176"/>
        <v>#N/A</v>
      </c>
      <c r="OT40" s="165" t="e">
        <f t="shared" si="176"/>
        <v>#N/A</v>
      </c>
      <c r="OU40" s="165" t="e">
        <f t="shared" si="176"/>
        <v>#N/A</v>
      </c>
      <c r="OV40" s="165" t="e">
        <f t="shared" si="176"/>
        <v>#N/A</v>
      </c>
      <c r="OW40" s="165" t="e">
        <f t="shared" si="176"/>
        <v>#N/A</v>
      </c>
      <c r="OX40" s="165" t="e">
        <f t="shared" si="176"/>
        <v>#N/A</v>
      </c>
      <c r="OY40" s="165" t="e">
        <f t="shared" si="176"/>
        <v>#N/A</v>
      </c>
      <c r="OZ40" s="165" t="e">
        <f t="shared" si="176"/>
        <v>#N/A</v>
      </c>
      <c r="PA40" s="165" t="e">
        <f t="shared" si="176"/>
        <v>#N/A</v>
      </c>
      <c r="PB40" s="165" t="e">
        <f t="shared" si="176"/>
        <v>#N/A</v>
      </c>
      <c r="PC40" s="165" t="e">
        <f t="shared" si="176"/>
        <v>#N/A</v>
      </c>
      <c r="PD40" s="165" t="e">
        <f t="shared" si="119"/>
        <v>#N/A</v>
      </c>
      <c r="PE40" s="165" t="e">
        <f t="shared" si="172"/>
        <v>#N/A</v>
      </c>
      <c r="PF40" s="165" t="e">
        <f t="shared" si="172"/>
        <v>#N/A</v>
      </c>
      <c r="PG40" s="165" t="e">
        <f t="shared" si="172"/>
        <v>#N/A</v>
      </c>
      <c r="PH40" s="165" t="e">
        <f t="shared" si="172"/>
        <v>#N/A</v>
      </c>
      <c r="PI40" s="165" t="e">
        <f t="shared" si="172"/>
        <v>#N/A</v>
      </c>
      <c r="PJ40" s="165" t="e">
        <f t="shared" si="172"/>
        <v>#N/A</v>
      </c>
      <c r="PK40" s="165" t="e">
        <f t="shared" si="172"/>
        <v>#N/A</v>
      </c>
      <c r="PL40" s="165" t="e">
        <f t="shared" si="172"/>
        <v>#N/A</v>
      </c>
    </row>
    <row r="41" spans="1:428" hidden="1" x14ac:dyDescent="0.45">
      <c r="A41" s="4">
        <v>38</v>
      </c>
      <c r="B41" s="105"/>
      <c r="C41" s="113"/>
      <c r="D41" s="118" t="str">
        <f t="shared" si="168"/>
        <v/>
      </c>
      <c r="E41" s="91"/>
      <c r="F41" s="118" t="str">
        <f t="shared" si="169"/>
        <v/>
      </c>
      <c r="G41" s="113"/>
      <c r="H41" s="106"/>
      <c r="I41" s="120" t="str">
        <f t="shared" si="0"/>
        <v/>
      </c>
      <c r="J41" s="120" t="str">
        <f t="shared" si="1"/>
        <v/>
      </c>
      <c r="K41" s="71" t="str">
        <f t="shared" si="112"/>
        <v/>
      </c>
      <c r="L41" s="23"/>
      <c r="M41" s="55"/>
      <c r="N41" s="298"/>
      <c r="O41" s="72" t="str">
        <f>IF(AND(D41&gt;0,E41&gt;0,F41&gt;0),IF(ISBLANK(N41),IF(ISBLANK(L41),"",(F41-D41)*VLOOKUP(L41,VLookups!$A$4:$B$13,2,FALSE)),N41),"")</f>
        <v/>
      </c>
      <c r="P41" s="73" t="str">
        <f t="shared" si="170"/>
        <v/>
      </c>
      <c r="Q41" s="91"/>
      <c r="R41" s="265" t="str">
        <f>IF(AND(Q41&gt;0,E41&gt;0,NOT(O41="")),ABS(VLOOKUP($Q$1,VLookups!$A$43:$B$44,2,FALSE)-_xlfn.NORM.DIST(Q41,K41,O41,TRUE)),"")</f>
        <v/>
      </c>
      <c r="S41" s="90" t="str">
        <f>IF(AND($D41&gt;0,$E41&gt;0,$F41&gt;0,NOT(ISBLANK($L41))),_xlfn.NORM.INV(ABS(VLOOKUP($Q$1,VLookups!$A$43:$B$44,2,FALSE)-S$3),$K41,$O41),"")</f>
        <v/>
      </c>
      <c r="T41" s="89" t="str">
        <f>IF(AND($D41&gt;0,$E41&gt;0,$F41&gt;0,NOT(ISBLANK($L41))),_xlfn.NORM.INV(ABS(VLOOKUP($Q$1,VLookups!$A$43:$B$44,2,FALSE)-T$3),$K41,$O41),"")</f>
        <v/>
      </c>
      <c r="U41" s="90" t="str">
        <f>IF(AND($D41&gt;0,$E41&gt;0,$F41&gt;0,NOT(ISBLANK($L41))),_xlfn.NORM.INV(ABS(VLOOKUP($Q$1,VLookups!$A$43:$B$44,2,FALSE)-U$3),$K41,$O41),"")</f>
        <v/>
      </c>
      <c r="V41" s="89" t="str">
        <f>IF(AND($D41&gt;0,$E41&gt;0,$F41&gt;0,NOT(ISBLANK($L41))),_xlfn.NORM.INV(ABS(VLOOKUP($Q$1,VLookups!$A$43:$B$44,2,FALSE)-V$3),$K41,$O41),"")</f>
        <v/>
      </c>
      <c r="W41" s="90" t="str">
        <f>IF(AND($D41&gt;0,$E41&gt;0,$F41&gt;0,NOT(ISBLANK($L41))),_xlfn.NORM.INV(ABS(VLOOKUP($Q$1,VLookups!$A$43:$B$44,2,FALSE)-W$3),$K41,$O41),"")</f>
        <v/>
      </c>
      <c r="X41" s="89" t="str">
        <f>IF(AND($D41&gt;0,$E41&gt;0,$F41&gt;0,NOT(ISBLANK($L41))),_xlfn.NORM.INV(ABS(VLOOKUP($Q$1,VLookups!$A$43:$B$44,2,FALSE)-X$3),$K41,$O41),"")</f>
        <v/>
      </c>
      <c r="Y41" s="5"/>
      <c r="Z41" s="164" t="str">
        <f t="shared" si="113"/>
        <v/>
      </c>
      <c r="AA41" s="47" t="str">
        <f t="shared" si="114"/>
        <v/>
      </c>
      <c r="AB41" s="47" t="str">
        <f t="shared" si="177"/>
        <v/>
      </c>
      <c r="AC41" s="47" t="str">
        <f t="shared" si="177"/>
        <v/>
      </c>
      <c r="AD41" s="47" t="str">
        <f t="shared" si="177"/>
        <v/>
      </c>
      <c r="AE41" s="47" t="str">
        <f t="shared" si="177"/>
        <v/>
      </c>
      <c r="AF41" s="47" t="str">
        <f t="shared" si="177"/>
        <v/>
      </c>
      <c r="AG41" s="47" t="str">
        <f t="shared" si="177"/>
        <v/>
      </c>
      <c r="AH41" s="47" t="str">
        <f t="shared" si="177"/>
        <v/>
      </c>
      <c r="AI41" s="47" t="str">
        <f t="shared" si="177"/>
        <v/>
      </c>
      <c r="AJ41" s="47" t="str">
        <f t="shared" si="177"/>
        <v/>
      </c>
      <c r="AK41" s="47" t="str">
        <f t="shared" si="177"/>
        <v/>
      </c>
      <c r="AL41" s="47" t="str">
        <f t="shared" si="177"/>
        <v/>
      </c>
      <c r="AM41" s="47" t="str">
        <f t="shared" si="177"/>
        <v/>
      </c>
      <c r="AN41" s="47" t="str">
        <f t="shared" si="177"/>
        <v/>
      </c>
      <c r="AO41" s="47" t="str">
        <f t="shared" si="177"/>
        <v/>
      </c>
      <c r="AP41" s="47" t="str">
        <f t="shared" si="177"/>
        <v/>
      </c>
      <c r="AQ41" s="47" t="str">
        <f t="shared" si="177"/>
        <v/>
      </c>
      <c r="AR41" s="47" t="str">
        <f t="shared" si="177"/>
        <v/>
      </c>
      <c r="AS41" s="47" t="str">
        <f t="shared" si="177"/>
        <v/>
      </c>
      <c r="AT41" s="47" t="str">
        <f t="shared" si="177"/>
        <v/>
      </c>
      <c r="AU41" s="47" t="str">
        <f t="shared" si="177"/>
        <v/>
      </c>
      <c r="AV41" s="47" t="str">
        <f t="shared" si="177"/>
        <v/>
      </c>
      <c r="AW41" s="47" t="str">
        <f t="shared" si="177"/>
        <v/>
      </c>
      <c r="AX41" s="47" t="str">
        <f t="shared" si="177"/>
        <v/>
      </c>
      <c r="AY41" s="47" t="str">
        <f t="shared" si="177"/>
        <v/>
      </c>
      <c r="AZ41" s="47" t="str">
        <f t="shared" si="177"/>
        <v/>
      </c>
      <c r="BA41" s="47" t="str">
        <f t="shared" si="177"/>
        <v/>
      </c>
      <c r="BB41" s="47" t="str">
        <f t="shared" si="177"/>
        <v/>
      </c>
      <c r="BC41" s="47" t="str">
        <f t="shared" si="177"/>
        <v/>
      </c>
      <c r="BD41" s="47" t="str">
        <f t="shared" si="177"/>
        <v/>
      </c>
      <c r="BE41" s="47" t="str">
        <f t="shared" si="177"/>
        <v/>
      </c>
      <c r="BF41" s="47" t="str">
        <f t="shared" si="177"/>
        <v/>
      </c>
      <c r="BG41" s="47" t="str">
        <f t="shared" si="177"/>
        <v/>
      </c>
      <c r="BH41" s="47" t="str">
        <f t="shared" si="177"/>
        <v/>
      </c>
      <c r="BI41" s="47" t="str">
        <f t="shared" si="177"/>
        <v/>
      </c>
      <c r="BJ41" s="47" t="str">
        <f t="shared" si="177"/>
        <v/>
      </c>
      <c r="BK41" s="47" t="str">
        <f t="shared" si="177"/>
        <v/>
      </c>
      <c r="BL41" s="47" t="str">
        <f t="shared" si="177"/>
        <v/>
      </c>
      <c r="BM41" s="47" t="str">
        <f t="shared" si="177"/>
        <v/>
      </c>
      <c r="BN41" s="47" t="str">
        <f t="shared" si="177"/>
        <v/>
      </c>
      <c r="BO41" s="47" t="str">
        <f t="shared" si="177"/>
        <v/>
      </c>
      <c r="BP41" s="47" t="str">
        <f t="shared" si="177"/>
        <v/>
      </c>
      <c r="BQ41" s="47" t="str">
        <f t="shared" si="177"/>
        <v/>
      </c>
      <c r="BR41" s="47" t="str">
        <f t="shared" si="177"/>
        <v/>
      </c>
      <c r="BS41" s="47" t="str">
        <f t="shared" si="177"/>
        <v/>
      </c>
      <c r="BT41" s="47" t="str">
        <f t="shared" si="177"/>
        <v/>
      </c>
      <c r="BU41" s="47" t="str">
        <f t="shared" si="177"/>
        <v/>
      </c>
      <c r="BV41" s="47" t="str">
        <f t="shared" si="177"/>
        <v/>
      </c>
      <c r="BW41" s="47" t="str">
        <f t="shared" si="177"/>
        <v/>
      </c>
      <c r="BX41" s="47" t="str">
        <f t="shared" si="177"/>
        <v/>
      </c>
      <c r="BY41" s="47" t="str">
        <f t="shared" si="177"/>
        <v/>
      </c>
      <c r="BZ41" s="47" t="str">
        <f t="shared" si="177"/>
        <v/>
      </c>
      <c r="CA41" s="47" t="str">
        <f t="shared" si="177"/>
        <v/>
      </c>
      <c r="CB41" s="47" t="str">
        <f t="shared" si="177"/>
        <v/>
      </c>
      <c r="CC41" s="47" t="str">
        <f t="shared" si="177"/>
        <v/>
      </c>
      <c r="CD41" s="47" t="str">
        <f t="shared" si="177"/>
        <v/>
      </c>
      <c r="CE41" s="47" t="str">
        <f t="shared" si="177"/>
        <v/>
      </c>
      <c r="CF41" s="47" t="str">
        <f t="shared" si="177"/>
        <v/>
      </c>
      <c r="CG41" s="47" t="str">
        <f t="shared" si="177"/>
        <v/>
      </c>
      <c r="CH41" s="47" t="str">
        <f t="shared" si="177"/>
        <v/>
      </c>
      <c r="CI41" s="47" t="str">
        <f t="shared" si="177"/>
        <v/>
      </c>
      <c r="CJ41" s="47" t="str">
        <f t="shared" si="177"/>
        <v/>
      </c>
      <c r="CK41" s="47" t="str">
        <f t="shared" si="177"/>
        <v/>
      </c>
      <c r="CL41" s="47" t="str">
        <f t="shared" si="177"/>
        <v/>
      </c>
      <c r="CM41" s="47" t="str">
        <f t="shared" ref="CM41:DV44" si="178">IF(ISNONTEXT($Z41),CN41-$Z41,"")</f>
        <v/>
      </c>
      <c r="CN41" s="47" t="str">
        <f t="shared" si="178"/>
        <v/>
      </c>
      <c r="CO41" s="47" t="str">
        <f t="shared" si="178"/>
        <v/>
      </c>
      <c r="CP41" s="47" t="str">
        <f t="shared" si="178"/>
        <v/>
      </c>
      <c r="CQ41" s="47" t="str">
        <f t="shared" si="178"/>
        <v/>
      </c>
      <c r="CR41" s="47" t="str">
        <f t="shared" si="178"/>
        <v/>
      </c>
      <c r="CS41" s="47" t="str">
        <f t="shared" si="178"/>
        <v/>
      </c>
      <c r="CT41" s="47" t="str">
        <f t="shared" si="178"/>
        <v/>
      </c>
      <c r="CU41" s="47" t="str">
        <f t="shared" si="178"/>
        <v/>
      </c>
      <c r="CV41" s="47" t="str">
        <f t="shared" si="178"/>
        <v/>
      </c>
      <c r="CW41" s="47" t="str">
        <f t="shared" si="178"/>
        <v/>
      </c>
      <c r="CX41" s="47" t="str">
        <f t="shared" si="178"/>
        <v/>
      </c>
      <c r="CY41" s="47" t="str">
        <f t="shared" si="178"/>
        <v/>
      </c>
      <c r="CZ41" s="47" t="str">
        <f t="shared" si="178"/>
        <v/>
      </c>
      <c r="DA41" s="47" t="str">
        <f t="shared" si="178"/>
        <v/>
      </c>
      <c r="DB41" s="47" t="str">
        <f t="shared" si="178"/>
        <v/>
      </c>
      <c r="DC41" s="47" t="str">
        <f t="shared" si="178"/>
        <v/>
      </c>
      <c r="DD41" s="47" t="str">
        <f t="shared" si="178"/>
        <v/>
      </c>
      <c r="DE41" s="47" t="str">
        <f t="shared" si="178"/>
        <v/>
      </c>
      <c r="DF41" s="47" t="str">
        <f t="shared" si="178"/>
        <v/>
      </c>
      <c r="DG41" s="47" t="str">
        <f t="shared" si="178"/>
        <v/>
      </c>
      <c r="DH41" s="47" t="str">
        <f t="shared" si="178"/>
        <v/>
      </c>
      <c r="DI41" s="47" t="str">
        <f t="shared" si="178"/>
        <v/>
      </c>
      <c r="DJ41" s="47" t="str">
        <f t="shared" si="178"/>
        <v/>
      </c>
      <c r="DK41" s="47" t="str">
        <f t="shared" si="178"/>
        <v/>
      </c>
      <c r="DL41" s="47" t="str">
        <f t="shared" si="178"/>
        <v/>
      </c>
      <c r="DM41" s="47" t="str">
        <f t="shared" si="178"/>
        <v/>
      </c>
      <c r="DN41" s="47" t="str">
        <f t="shared" si="178"/>
        <v/>
      </c>
      <c r="DO41" s="47" t="str">
        <f t="shared" si="178"/>
        <v/>
      </c>
      <c r="DP41" s="47" t="str">
        <f t="shared" si="178"/>
        <v/>
      </c>
      <c r="DQ41" s="47" t="str">
        <f t="shared" si="178"/>
        <v/>
      </c>
      <c r="DR41" s="47" t="str">
        <f t="shared" si="178"/>
        <v/>
      </c>
      <c r="DS41" s="47" t="str">
        <f t="shared" si="178"/>
        <v/>
      </c>
      <c r="DT41" s="47" t="str">
        <f t="shared" si="178"/>
        <v/>
      </c>
      <c r="DU41" s="47" t="str">
        <f t="shared" si="178"/>
        <v/>
      </c>
      <c r="DV41" s="47" t="str">
        <f t="shared" si="178"/>
        <v/>
      </c>
      <c r="DW41" s="179" t="str">
        <f t="shared" si="115"/>
        <v/>
      </c>
      <c r="DX41" s="47" t="str">
        <f t="shared" si="5"/>
        <v/>
      </c>
      <c r="DY41" s="47" t="str">
        <f t="shared" si="6"/>
        <v/>
      </c>
      <c r="DZ41" s="47" t="str">
        <f t="shared" si="7"/>
        <v/>
      </c>
      <c r="EA41" s="47" t="str">
        <f t="shared" si="8"/>
        <v/>
      </c>
      <c r="EB41" s="47" t="str">
        <f t="shared" si="9"/>
        <v/>
      </c>
      <c r="EC41" s="47" t="str">
        <f t="shared" si="10"/>
        <v/>
      </c>
      <c r="ED41" s="47" t="str">
        <f t="shared" si="11"/>
        <v/>
      </c>
      <c r="EE41" s="47" t="str">
        <f t="shared" si="12"/>
        <v/>
      </c>
      <c r="EF41" s="47" t="str">
        <f t="shared" si="13"/>
        <v/>
      </c>
      <c r="EG41" s="47" t="str">
        <f t="shared" si="14"/>
        <v/>
      </c>
      <c r="EH41" s="47" t="str">
        <f t="shared" si="15"/>
        <v/>
      </c>
      <c r="EI41" s="47" t="str">
        <f t="shared" si="16"/>
        <v/>
      </c>
      <c r="EJ41" s="47" t="str">
        <f t="shared" si="17"/>
        <v/>
      </c>
      <c r="EK41" s="47" t="str">
        <f t="shared" si="18"/>
        <v/>
      </c>
      <c r="EL41" s="47" t="str">
        <f t="shared" si="19"/>
        <v/>
      </c>
      <c r="EM41" s="47" t="str">
        <f t="shared" si="20"/>
        <v/>
      </c>
      <c r="EN41" s="47" t="str">
        <f t="shared" si="21"/>
        <v/>
      </c>
      <c r="EO41" s="47" t="str">
        <f t="shared" si="22"/>
        <v/>
      </c>
      <c r="EP41" s="47" t="str">
        <f t="shared" si="23"/>
        <v/>
      </c>
      <c r="EQ41" s="47" t="str">
        <f t="shared" si="24"/>
        <v/>
      </c>
      <c r="ER41" s="47" t="str">
        <f t="shared" si="25"/>
        <v/>
      </c>
      <c r="ES41" s="47" t="str">
        <f t="shared" si="26"/>
        <v/>
      </c>
      <c r="ET41" s="47" t="str">
        <f t="shared" si="27"/>
        <v/>
      </c>
      <c r="EU41" s="47" t="str">
        <f t="shared" si="28"/>
        <v/>
      </c>
      <c r="EV41" s="47" t="str">
        <f t="shared" si="29"/>
        <v/>
      </c>
      <c r="EW41" s="47" t="str">
        <f t="shared" si="30"/>
        <v/>
      </c>
      <c r="EX41" s="47" t="str">
        <f t="shared" si="31"/>
        <v/>
      </c>
      <c r="EY41" s="47" t="str">
        <f t="shared" si="32"/>
        <v/>
      </c>
      <c r="EZ41" s="47" t="str">
        <f t="shared" si="33"/>
        <v/>
      </c>
      <c r="FA41" s="47" t="str">
        <f t="shared" si="34"/>
        <v/>
      </c>
      <c r="FB41" s="47" t="str">
        <f t="shared" si="35"/>
        <v/>
      </c>
      <c r="FC41" s="47" t="str">
        <f t="shared" si="36"/>
        <v/>
      </c>
      <c r="FD41" s="47" t="str">
        <f t="shared" si="37"/>
        <v/>
      </c>
      <c r="FE41" s="47" t="str">
        <f t="shared" si="38"/>
        <v/>
      </c>
      <c r="FF41" s="47" t="str">
        <f t="shared" si="39"/>
        <v/>
      </c>
      <c r="FG41" s="47" t="str">
        <f t="shared" si="40"/>
        <v/>
      </c>
      <c r="FH41" s="47" t="str">
        <f t="shared" si="41"/>
        <v/>
      </c>
      <c r="FI41" s="47" t="str">
        <f t="shared" si="42"/>
        <v/>
      </c>
      <c r="FJ41" s="47" t="str">
        <f t="shared" si="43"/>
        <v/>
      </c>
      <c r="FK41" s="47" t="str">
        <f t="shared" si="44"/>
        <v/>
      </c>
      <c r="FL41" s="47" t="str">
        <f t="shared" si="45"/>
        <v/>
      </c>
      <c r="FM41" s="47" t="str">
        <f t="shared" si="46"/>
        <v/>
      </c>
      <c r="FN41" s="47" t="str">
        <f t="shared" si="47"/>
        <v/>
      </c>
      <c r="FO41" s="47" t="str">
        <f t="shared" si="48"/>
        <v/>
      </c>
      <c r="FP41" s="47" t="str">
        <f t="shared" si="49"/>
        <v/>
      </c>
      <c r="FQ41" s="47" t="str">
        <f t="shared" si="50"/>
        <v/>
      </c>
      <c r="FR41" s="47" t="str">
        <f t="shared" si="51"/>
        <v/>
      </c>
      <c r="FS41" s="47" t="str">
        <f t="shared" si="52"/>
        <v/>
      </c>
      <c r="FT41" s="47" t="str">
        <f t="shared" si="53"/>
        <v/>
      </c>
      <c r="FU41" s="47" t="str">
        <f t="shared" si="54"/>
        <v/>
      </c>
      <c r="FV41" s="47" t="str">
        <f t="shared" si="55"/>
        <v/>
      </c>
      <c r="FW41" s="47" t="str">
        <f t="shared" si="56"/>
        <v/>
      </c>
      <c r="FX41" s="47" t="str">
        <f t="shared" si="57"/>
        <v/>
      </c>
      <c r="FY41" s="47" t="str">
        <f t="shared" si="58"/>
        <v/>
      </c>
      <c r="FZ41" s="47" t="str">
        <f t="shared" si="59"/>
        <v/>
      </c>
      <c r="GA41" s="47" t="str">
        <f t="shared" si="60"/>
        <v/>
      </c>
      <c r="GB41" s="47" t="str">
        <f t="shared" si="61"/>
        <v/>
      </c>
      <c r="GC41" s="47" t="str">
        <f t="shared" si="62"/>
        <v/>
      </c>
      <c r="GD41" s="47" t="str">
        <f t="shared" si="63"/>
        <v/>
      </c>
      <c r="GE41" s="47" t="str">
        <f t="shared" si="64"/>
        <v/>
      </c>
      <c r="GF41" s="47" t="str">
        <f t="shared" si="65"/>
        <v/>
      </c>
      <c r="GG41" s="47" t="str">
        <f t="shared" si="66"/>
        <v/>
      </c>
      <c r="GH41" s="47" t="str">
        <f t="shared" si="67"/>
        <v/>
      </c>
      <c r="GI41" s="47" t="str">
        <f t="shared" si="68"/>
        <v/>
      </c>
      <c r="GJ41" s="47" t="str">
        <f t="shared" si="69"/>
        <v/>
      </c>
      <c r="GK41" s="47" t="str">
        <f t="shared" si="70"/>
        <v/>
      </c>
      <c r="GL41" s="47" t="str">
        <f t="shared" si="71"/>
        <v/>
      </c>
      <c r="GM41" s="47" t="str">
        <f t="shared" si="72"/>
        <v/>
      </c>
      <c r="GN41" s="47" t="str">
        <f t="shared" si="73"/>
        <v/>
      </c>
      <c r="GO41" s="47" t="str">
        <f t="shared" si="74"/>
        <v/>
      </c>
      <c r="GP41" s="47" t="str">
        <f t="shared" si="75"/>
        <v/>
      </c>
      <c r="GQ41" s="47" t="str">
        <f t="shared" si="76"/>
        <v/>
      </c>
      <c r="GR41" s="47" t="str">
        <f t="shared" si="77"/>
        <v/>
      </c>
      <c r="GS41" s="47" t="str">
        <f t="shared" si="78"/>
        <v/>
      </c>
      <c r="GT41" s="47" t="str">
        <f t="shared" si="79"/>
        <v/>
      </c>
      <c r="GU41" s="47" t="str">
        <f t="shared" si="80"/>
        <v/>
      </c>
      <c r="GV41" s="47" t="str">
        <f t="shared" si="81"/>
        <v/>
      </c>
      <c r="GW41" s="47" t="str">
        <f t="shared" si="82"/>
        <v/>
      </c>
      <c r="GX41" s="47" t="str">
        <f t="shared" si="83"/>
        <v/>
      </c>
      <c r="GY41" s="47" t="str">
        <f t="shared" si="84"/>
        <v/>
      </c>
      <c r="GZ41" s="47" t="str">
        <f t="shared" si="85"/>
        <v/>
      </c>
      <c r="HA41" s="47" t="str">
        <f t="shared" si="86"/>
        <v/>
      </c>
      <c r="HB41" s="47" t="str">
        <f t="shared" si="87"/>
        <v/>
      </c>
      <c r="HC41" s="47" t="str">
        <f t="shared" si="88"/>
        <v/>
      </c>
      <c r="HD41" s="47" t="str">
        <f t="shared" si="89"/>
        <v/>
      </c>
      <c r="HE41" s="47" t="str">
        <f t="shared" si="90"/>
        <v/>
      </c>
      <c r="HF41" s="47" t="str">
        <f t="shared" si="91"/>
        <v/>
      </c>
      <c r="HG41" s="47" t="str">
        <f t="shared" si="92"/>
        <v/>
      </c>
      <c r="HH41" s="47" t="str">
        <f t="shared" si="93"/>
        <v/>
      </c>
      <c r="HI41" s="47" t="str">
        <f t="shared" si="94"/>
        <v/>
      </c>
      <c r="HJ41" s="47" t="str">
        <f t="shared" si="95"/>
        <v/>
      </c>
      <c r="HK41" s="47" t="str">
        <f t="shared" si="96"/>
        <v/>
      </c>
      <c r="HL41" s="47" t="str">
        <f t="shared" si="97"/>
        <v/>
      </c>
      <c r="HM41" s="47" t="str">
        <f t="shared" si="98"/>
        <v/>
      </c>
      <c r="HN41" s="47" t="str">
        <f t="shared" si="99"/>
        <v/>
      </c>
      <c r="HO41" s="47" t="str">
        <f t="shared" si="100"/>
        <v/>
      </c>
      <c r="HP41" s="47" t="str">
        <f t="shared" si="101"/>
        <v/>
      </c>
      <c r="HQ41" s="47" t="str">
        <f t="shared" si="102"/>
        <v/>
      </c>
      <c r="HR41" s="47" t="str">
        <f t="shared" si="103"/>
        <v/>
      </c>
      <c r="HS41" s="47" t="str">
        <f t="shared" si="104"/>
        <v/>
      </c>
      <c r="HT41" s="165" t="e">
        <f t="shared" si="171"/>
        <v>#N/A</v>
      </c>
      <c r="HU41" s="165" t="e">
        <f t="shared" si="153"/>
        <v>#N/A</v>
      </c>
      <c r="HV41" s="165" t="e">
        <f t="shared" si="153"/>
        <v>#N/A</v>
      </c>
      <c r="HW41" s="165" t="e">
        <f t="shared" si="153"/>
        <v>#N/A</v>
      </c>
      <c r="HX41" s="165" t="e">
        <f t="shared" si="164"/>
        <v>#N/A</v>
      </c>
      <c r="HY41" s="165" t="e">
        <f t="shared" si="164"/>
        <v>#N/A</v>
      </c>
      <c r="HZ41" s="165" t="e">
        <f t="shared" si="164"/>
        <v>#N/A</v>
      </c>
      <c r="IA41" s="165" t="e">
        <f t="shared" si="164"/>
        <v>#N/A</v>
      </c>
      <c r="IB41" s="165" t="e">
        <f t="shared" si="164"/>
        <v>#N/A</v>
      </c>
      <c r="IC41" s="165" t="e">
        <f t="shared" si="164"/>
        <v>#N/A</v>
      </c>
      <c r="ID41" s="165" t="e">
        <f t="shared" si="164"/>
        <v>#N/A</v>
      </c>
      <c r="IE41" s="165" t="e">
        <f t="shared" si="164"/>
        <v>#N/A</v>
      </c>
      <c r="IF41" s="165" t="e">
        <f t="shared" si="164"/>
        <v>#N/A</v>
      </c>
      <c r="IG41" s="165" t="e">
        <f t="shared" si="164"/>
        <v>#N/A</v>
      </c>
      <c r="IH41" s="165" t="e">
        <f t="shared" si="164"/>
        <v>#N/A</v>
      </c>
      <c r="II41" s="165" t="e">
        <f t="shared" si="164"/>
        <v>#N/A</v>
      </c>
      <c r="IJ41" s="165" t="e">
        <f t="shared" si="164"/>
        <v>#N/A</v>
      </c>
      <c r="IK41" s="165" t="e">
        <f t="shared" si="164"/>
        <v>#N/A</v>
      </c>
      <c r="IL41" s="165" t="e">
        <f t="shared" si="164"/>
        <v>#N/A</v>
      </c>
      <c r="IM41" s="165" t="e">
        <f t="shared" si="160"/>
        <v>#N/A</v>
      </c>
      <c r="IN41" s="165" t="e">
        <f t="shared" si="160"/>
        <v>#N/A</v>
      </c>
      <c r="IO41" s="165" t="e">
        <f t="shared" si="160"/>
        <v>#N/A</v>
      </c>
      <c r="IP41" s="165" t="e">
        <f t="shared" si="160"/>
        <v>#N/A</v>
      </c>
      <c r="IQ41" s="165" t="e">
        <f t="shared" si="160"/>
        <v>#N/A</v>
      </c>
      <c r="IR41" s="165" t="e">
        <f t="shared" si="160"/>
        <v>#N/A</v>
      </c>
      <c r="IS41" s="165" t="e">
        <f t="shared" si="160"/>
        <v>#N/A</v>
      </c>
      <c r="IT41" s="165" t="e">
        <f t="shared" si="160"/>
        <v>#N/A</v>
      </c>
      <c r="IU41" s="165" t="e">
        <f t="shared" si="160"/>
        <v>#N/A</v>
      </c>
      <c r="IV41" s="165" t="e">
        <f t="shared" si="160"/>
        <v>#N/A</v>
      </c>
      <c r="IW41" s="165" t="e">
        <f t="shared" si="160"/>
        <v>#N/A</v>
      </c>
      <c r="IX41" s="165" t="e">
        <f t="shared" si="160"/>
        <v>#N/A</v>
      </c>
      <c r="IY41" s="165" t="e">
        <f t="shared" si="160"/>
        <v>#N/A</v>
      </c>
      <c r="IZ41" s="165" t="e">
        <f t="shared" si="160"/>
        <v>#N/A</v>
      </c>
      <c r="JA41" s="165" t="e">
        <f t="shared" si="160"/>
        <v>#N/A</v>
      </c>
      <c r="JB41" s="165" t="e">
        <f t="shared" si="157"/>
        <v>#N/A</v>
      </c>
      <c r="JC41" s="165" t="e">
        <f t="shared" si="157"/>
        <v>#N/A</v>
      </c>
      <c r="JD41" s="165" t="e">
        <f t="shared" si="157"/>
        <v>#N/A</v>
      </c>
      <c r="JE41" s="165" t="e">
        <f t="shared" si="157"/>
        <v>#N/A</v>
      </c>
      <c r="JF41" s="165" t="e">
        <f t="shared" si="157"/>
        <v>#N/A</v>
      </c>
      <c r="JG41" s="165" t="e">
        <f t="shared" si="157"/>
        <v>#N/A</v>
      </c>
      <c r="JH41" s="165" t="e">
        <f t="shared" si="157"/>
        <v>#N/A</v>
      </c>
      <c r="JI41" s="165" t="e">
        <f t="shared" si="157"/>
        <v>#N/A</v>
      </c>
      <c r="JJ41" s="165" t="e">
        <f t="shared" si="157"/>
        <v>#N/A</v>
      </c>
      <c r="JK41" s="165" t="e">
        <f t="shared" si="157"/>
        <v>#N/A</v>
      </c>
      <c r="JL41" s="165" t="e">
        <f t="shared" si="157"/>
        <v>#N/A</v>
      </c>
      <c r="JM41" s="165" t="e">
        <f t="shared" si="157"/>
        <v>#N/A</v>
      </c>
      <c r="JN41" s="165" t="e">
        <f t="shared" si="157"/>
        <v>#N/A</v>
      </c>
      <c r="JO41" s="165" t="e">
        <f t="shared" si="157"/>
        <v>#N/A</v>
      </c>
      <c r="JP41" s="165" t="e">
        <f t="shared" si="157"/>
        <v>#N/A</v>
      </c>
      <c r="JQ41" s="165" t="e">
        <f t="shared" si="174"/>
        <v>#N/A</v>
      </c>
      <c r="JR41" s="165" t="e">
        <f t="shared" si="174"/>
        <v>#N/A</v>
      </c>
      <c r="JS41" s="165" t="e">
        <f t="shared" si="174"/>
        <v>#N/A</v>
      </c>
      <c r="JT41" s="165" t="e">
        <f t="shared" si="174"/>
        <v>#N/A</v>
      </c>
      <c r="JU41" s="165" t="e">
        <f t="shared" si="174"/>
        <v>#N/A</v>
      </c>
      <c r="JV41" s="165" t="e">
        <f t="shared" si="174"/>
        <v>#N/A</v>
      </c>
      <c r="JW41" s="165" t="e">
        <f t="shared" si="174"/>
        <v>#N/A</v>
      </c>
      <c r="JX41" s="165" t="e">
        <f t="shared" si="174"/>
        <v>#N/A</v>
      </c>
      <c r="JY41" s="165" t="e">
        <f t="shared" si="174"/>
        <v>#N/A</v>
      </c>
      <c r="JZ41" s="165" t="e">
        <f t="shared" si="174"/>
        <v>#N/A</v>
      </c>
      <c r="KA41" s="165" t="e">
        <f t="shared" si="174"/>
        <v>#N/A</v>
      </c>
      <c r="KB41" s="165" t="e">
        <f t="shared" si="174"/>
        <v>#N/A</v>
      </c>
      <c r="KC41" s="165" t="e">
        <f t="shared" si="174"/>
        <v>#N/A</v>
      </c>
      <c r="KD41" s="165" t="e">
        <f t="shared" si="174"/>
        <v>#N/A</v>
      </c>
      <c r="KE41" s="165" t="e">
        <f t="shared" si="174"/>
        <v>#N/A</v>
      </c>
      <c r="KF41" s="165" t="e">
        <f t="shared" si="117"/>
        <v>#N/A</v>
      </c>
      <c r="KG41" s="165" t="e">
        <f t="shared" si="154"/>
        <v>#N/A</v>
      </c>
      <c r="KH41" s="165" t="e">
        <f t="shared" si="154"/>
        <v>#N/A</v>
      </c>
      <c r="KI41" s="165" t="e">
        <f t="shared" si="154"/>
        <v>#N/A</v>
      </c>
      <c r="KJ41" s="165" t="e">
        <f t="shared" si="165"/>
        <v>#N/A</v>
      </c>
      <c r="KK41" s="165" t="e">
        <f t="shared" si="165"/>
        <v>#N/A</v>
      </c>
      <c r="KL41" s="165" t="e">
        <f t="shared" si="165"/>
        <v>#N/A</v>
      </c>
      <c r="KM41" s="165" t="e">
        <f t="shared" si="165"/>
        <v>#N/A</v>
      </c>
      <c r="KN41" s="165" t="e">
        <f t="shared" si="165"/>
        <v>#N/A</v>
      </c>
      <c r="KO41" s="165" t="e">
        <f t="shared" si="165"/>
        <v>#N/A</v>
      </c>
      <c r="KP41" s="165" t="e">
        <f t="shared" si="165"/>
        <v>#N/A</v>
      </c>
      <c r="KQ41" s="165" t="e">
        <f t="shared" si="165"/>
        <v>#N/A</v>
      </c>
      <c r="KR41" s="165" t="e">
        <f t="shared" si="165"/>
        <v>#N/A</v>
      </c>
      <c r="KS41" s="165" t="e">
        <f t="shared" si="165"/>
        <v>#N/A</v>
      </c>
      <c r="KT41" s="165" t="e">
        <f t="shared" si="165"/>
        <v>#N/A</v>
      </c>
      <c r="KU41" s="165" t="e">
        <f t="shared" si="165"/>
        <v>#N/A</v>
      </c>
      <c r="KV41" s="165" t="e">
        <f t="shared" si="165"/>
        <v>#N/A</v>
      </c>
      <c r="KW41" s="165" t="e">
        <f t="shared" si="165"/>
        <v>#N/A</v>
      </c>
      <c r="KX41" s="165" t="e">
        <f t="shared" si="165"/>
        <v>#N/A</v>
      </c>
      <c r="KY41" s="165" t="e">
        <f t="shared" si="161"/>
        <v>#N/A</v>
      </c>
      <c r="KZ41" s="165" t="e">
        <f t="shared" si="161"/>
        <v>#N/A</v>
      </c>
      <c r="LA41" s="165" t="e">
        <f t="shared" si="161"/>
        <v>#N/A</v>
      </c>
      <c r="LB41" s="165" t="e">
        <f t="shared" si="161"/>
        <v>#N/A</v>
      </c>
      <c r="LC41" s="165" t="e">
        <f t="shared" si="161"/>
        <v>#N/A</v>
      </c>
      <c r="LD41" s="165" t="e">
        <f t="shared" si="161"/>
        <v>#N/A</v>
      </c>
      <c r="LE41" s="165" t="e">
        <f t="shared" si="161"/>
        <v>#N/A</v>
      </c>
      <c r="LF41" s="165" t="e">
        <f t="shared" si="161"/>
        <v>#N/A</v>
      </c>
      <c r="LG41" s="165" t="e">
        <f t="shared" si="161"/>
        <v>#N/A</v>
      </c>
      <c r="LH41" s="165" t="e">
        <f t="shared" si="161"/>
        <v>#N/A</v>
      </c>
      <c r="LI41" s="165" t="e">
        <f t="shared" si="161"/>
        <v>#N/A</v>
      </c>
      <c r="LJ41" s="165" t="e">
        <f t="shared" si="161"/>
        <v>#N/A</v>
      </c>
      <c r="LK41" s="165" t="e">
        <f t="shared" si="161"/>
        <v>#N/A</v>
      </c>
      <c r="LL41" s="165" t="e">
        <f t="shared" si="161"/>
        <v>#N/A</v>
      </c>
      <c r="LM41" s="165" t="e">
        <f t="shared" si="161"/>
        <v>#N/A</v>
      </c>
      <c r="LN41" s="165" t="e">
        <f t="shared" si="158"/>
        <v>#N/A</v>
      </c>
      <c r="LO41" s="165" t="e">
        <f t="shared" si="158"/>
        <v>#N/A</v>
      </c>
      <c r="LP41" s="165" t="e">
        <f t="shared" si="158"/>
        <v>#N/A</v>
      </c>
      <c r="LQ41" s="165" t="e">
        <f t="shared" si="158"/>
        <v>#N/A</v>
      </c>
      <c r="LR41" s="165" t="e">
        <f t="shared" si="158"/>
        <v>#N/A</v>
      </c>
      <c r="LS41" s="165" t="e">
        <f t="shared" si="158"/>
        <v>#N/A</v>
      </c>
      <c r="LT41" s="165" t="e">
        <f t="shared" si="158"/>
        <v>#N/A</v>
      </c>
      <c r="LU41" s="165" t="e">
        <f t="shared" si="158"/>
        <v>#N/A</v>
      </c>
      <c r="LV41" s="165" t="e">
        <f t="shared" si="158"/>
        <v>#N/A</v>
      </c>
      <c r="LW41" s="165" t="e">
        <f t="shared" si="158"/>
        <v>#N/A</v>
      </c>
      <c r="LX41" s="165" t="e">
        <f t="shared" si="158"/>
        <v>#N/A</v>
      </c>
      <c r="LY41" s="165" t="e">
        <f t="shared" si="158"/>
        <v>#N/A</v>
      </c>
      <c r="LZ41" s="165" t="e">
        <f t="shared" si="158"/>
        <v>#N/A</v>
      </c>
      <c r="MA41" s="165" t="e">
        <f t="shared" si="158"/>
        <v>#N/A</v>
      </c>
      <c r="MB41" s="165" t="e">
        <f t="shared" si="158"/>
        <v>#N/A</v>
      </c>
      <c r="MC41" s="165" t="e">
        <f t="shared" si="175"/>
        <v>#N/A</v>
      </c>
      <c r="MD41" s="165" t="e">
        <f t="shared" si="175"/>
        <v>#N/A</v>
      </c>
      <c r="ME41" s="165" t="e">
        <f t="shared" si="175"/>
        <v>#N/A</v>
      </c>
      <c r="MF41" s="165" t="e">
        <f t="shared" si="175"/>
        <v>#N/A</v>
      </c>
      <c r="MG41" s="165" t="e">
        <f t="shared" si="175"/>
        <v>#N/A</v>
      </c>
      <c r="MH41" s="165" t="e">
        <f t="shared" si="175"/>
        <v>#N/A</v>
      </c>
      <c r="MI41" s="165" t="e">
        <f t="shared" si="175"/>
        <v>#N/A</v>
      </c>
      <c r="MJ41" s="165" t="e">
        <f t="shared" si="175"/>
        <v>#N/A</v>
      </c>
      <c r="MK41" s="165" t="e">
        <f t="shared" si="175"/>
        <v>#N/A</v>
      </c>
      <c r="ML41" s="165" t="e">
        <f t="shared" si="175"/>
        <v>#N/A</v>
      </c>
      <c r="MM41" s="165" t="e">
        <f t="shared" si="175"/>
        <v>#N/A</v>
      </c>
      <c r="MN41" s="165" t="e">
        <f t="shared" si="175"/>
        <v>#N/A</v>
      </c>
      <c r="MO41" s="165" t="e">
        <f t="shared" si="175"/>
        <v>#N/A</v>
      </c>
      <c r="MP41" s="165" t="e">
        <f t="shared" si="175"/>
        <v>#N/A</v>
      </c>
      <c r="MQ41" s="165" t="e">
        <f t="shared" si="175"/>
        <v>#N/A</v>
      </c>
      <c r="MR41" s="165" t="e">
        <f t="shared" si="118"/>
        <v>#N/A</v>
      </c>
      <c r="MS41" s="165" t="e">
        <f t="shared" si="155"/>
        <v>#N/A</v>
      </c>
      <c r="MT41" s="165" t="e">
        <f t="shared" si="155"/>
        <v>#N/A</v>
      </c>
      <c r="MU41" s="165" t="e">
        <f t="shared" si="155"/>
        <v>#N/A</v>
      </c>
      <c r="MV41" s="165" t="e">
        <f t="shared" si="166"/>
        <v>#N/A</v>
      </c>
      <c r="MW41" s="165" t="e">
        <f t="shared" si="166"/>
        <v>#N/A</v>
      </c>
      <c r="MX41" s="165" t="e">
        <f t="shared" si="166"/>
        <v>#N/A</v>
      </c>
      <c r="MY41" s="165" t="e">
        <f t="shared" si="166"/>
        <v>#N/A</v>
      </c>
      <c r="MZ41" s="165" t="e">
        <f t="shared" si="166"/>
        <v>#N/A</v>
      </c>
      <c r="NA41" s="165" t="e">
        <f t="shared" si="166"/>
        <v>#N/A</v>
      </c>
      <c r="NB41" s="165" t="e">
        <f t="shared" si="166"/>
        <v>#N/A</v>
      </c>
      <c r="NC41" s="165" t="e">
        <f t="shared" si="166"/>
        <v>#N/A</v>
      </c>
      <c r="ND41" s="165" t="e">
        <f t="shared" si="166"/>
        <v>#N/A</v>
      </c>
      <c r="NE41" s="165" t="e">
        <f t="shared" si="166"/>
        <v>#N/A</v>
      </c>
      <c r="NF41" s="165" t="e">
        <f t="shared" si="166"/>
        <v>#N/A</v>
      </c>
      <c r="NG41" s="165" t="e">
        <f t="shared" si="166"/>
        <v>#N/A</v>
      </c>
      <c r="NH41" s="165" t="e">
        <f t="shared" si="166"/>
        <v>#N/A</v>
      </c>
      <c r="NI41" s="165" t="e">
        <f t="shared" si="166"/>
        <v>#N/A</v>
      </c>
      <c r="NJ41" s="165" t="e">
        <f t="shared" si="166"/>
        <v>#N/A</v>
      </c>
      <c r="NK41" s="165" t="e">
        <f t="shared" si="162"/>
        <v>#N/A</v>
      </c>
      <c r="NL41" s="165" t="e">
        <f t="shared" si="162"/>
        <v>#N/A</v>
      </c>
      <c r="NM41" s="165" t="e">
        <f t="shared" si="162"/>
        <v>#N/A</v>
      </c>
      <c r="NN41" s="165" t="e">
        <f t="shared" si="162"/>
        <v>#N/A</v>
      </c>
      <c r="NO41" s="165" t="e">
        <f t="shared" si="162"/>
        <v>#N/A</v>
      </c>
      <c r="NP41" s="165" t="e">
        <f t="shared" si="162"/>
        <v>#N/A</v>
      </c>
      <c r="NQ41" s="165" t="e">
        <f t="shared" si="162"/>
        <v>#N/A</v>
      </c>
      <c r="NR41" s="165" t="e">
        <f t="shared" si="162"/>
        <v>#N/A</v>
      </c>
      <c r="NS41" s="165" t="e">
        <f t="shared" si="162"/>
        <v>#N/A</v>
      </c>
      <c r="NT41" s="165" t="e">
        <f t="shared" si="162"/>
        <v>#N/A</v>
      </c>
      <c r="NU41" s="165" t="e">
        <f t="shared" si="162"/>
        <v>#N/A</v>
      </c>
      <c r="NV41" s="165" t="e">
        <f t="shared" si="162"/>
        <v>#N/A</v>
      </c>
      <c r="NW41" s="165" t="e">
        <f t="shared" si="162"/>
        <v>#N/A</v>
      </c>
      <c r="NX41" s="165" t="e">
        <f t="shared" si="162"/>
        <v>#N/A</v>
      </c>
      <c r="NY41" s="165" t="e">
        <f t="shared" si="162"/>
        <v>#N/A</v>
      </c>
      <c r="NZ41" s="165" t="e">
        <f t="shared" si="159"/>
        <v>#N/A</v>
      </c>
      <c r="OA41" s="165" t="e">
        <f t="shared" si="159"/>
        <v>#N/A</v>
      </c>
      <c r="OB41" s="165" t="e">
        <f t="shared" si="159"/>
        <v>#N/A</v>
      </c>
      <c r="OC41" s="165" t="e">
        <f t="shared" si="159"/>
        <v>#N/A</v>
      </c>
      <c r="OD41" s="165" t="e">
        <f t="shared" si="159"/>
        <v>#N/A</v>
      </c>
      <c r="OE41" s="165" t="e">
        <f t="shared" si="159"/>
        <v>#N/A</v>
      </c>
      <c r="OF41" s="165" t="e">
        <f t="shared" si="159"/>
        <v>#N/A</v>
      </c>
      <c r="OG41" s="165" t="e">
        <f t="shared" si="159"/>
        <v>#N/A</v>
      </c>
      <c r="OH41" s="165" t="e">
        <f t="shared" si="159"/>
        <v>#N/A</v>
      </c>
      <c r="OI41" s="165" t="e">
        <f t="shared" si="159"/>
        <v>#N/A</v>
      </c>
      <c r="OJ41" s="165" t="e">
        <f t="shared" si="159"/>
        <v>#N/A</v>
      </c>
      <c r="OK41" s="165" t="e">
        <f t="shared" si="159"/>
        <v>#N/A</v>
      </c>
      <c r="OL41" s="165" t="e">
        <f t="shared" si="159"/>
        <v>#N/A</v>
      </c>
      <c r="OM41" s="165" t="e">
        <f t="shared" si="159"/>
        <v>#N/A</v>
      </c>
      <c r="ON41" s="165" t="e">
        <f t="shared" si="159"/>
        <v>#N/A</v>
      </c>
      <c r="OO41" s="165" t="e">
        <f t="shared" si="176"/>
        <v>#N/A</v>
      </c>
      <c r="OP41" s="165" t="e">
        <f t="shared" si="176"/>
        <v>#N/A</v>
      </c>
      <c r="OQ41" s="165" t="e">
        <f t="shared" si="176"/>
        <v>#N/A</v>
      </c>
      <c r="OR41" s="165" t="e">
        <f t="shared" si="176"/>
        <v>#N/A</v>
      </c>
      <c r="OS41" s="165" t="e">
        <f t="shared" si="176"/>
        <v>#N/A</v>
      </c>
      <c r="OT41" s="165" t="e">
        <f t="shared" si="176"/>
        <v>#N/A</v>
      </c>
      <c r="OU41" s="165" t="e">
        <f t="shared" si="176"/>
        <v>#N/A</v>
      </c>
      <c r="OV41" s="165" t="e">
        <f t="shared" si="176"/>
        <v>#N/A</v>
      </c>
      <c r="OW41" s="165" t="e">
        <f t="shared" si="176"/>
        <v>#N/A</v>
      </c>
      <c r="OX41" s="165" t="e">
        <f t="shared" si="176"/>
        <v>#N/A</v>
      </c>
      <c r="OY41" s="165" t="e">
        <f t="shared" si="176"/>
        <v>#N/A</v>
      </c>
      <c r="OZ41" s="165" t="e">
        <f t="shared" si="176"/>
        <v>#N/A</v>
      </c>
      <c r="PA41" s="165" t="e">
        <f t="shared" si="176"/>
        <v>#N/A</v>
      </c>
      <c r="PB41" s="165" t="e">
        <f t="shared" si="176"/>
        <v>#N/A</v>
      </c>
      <c r="PC41" s="165" t="e">
        <f t="shared" si="176"/>
        <v>#N/A</v>
      </c>
      <c r="PD41" s="165" t="e">
        <f t="shared" si="119"/>
        <v>#N/A</v>
      </c>
      <c r="PE41" s="165" t="e">
        <f t="shared" si="172"/>
        <v>#N/A</v>
      </c>
      <c r="PF41" s="165" t="e">
        <f t="shared" si="172"/>
        <v>#N/A</v>
      </c>
      <c r="PG41" s="165" t="e">
        <f t="shared" si="172"/>
        <v>#N/A</v>
      </c>
      <c r="PH41" s="165" t="e">
        <f t="shared" si="172"/>
        <v>#N/A</v>
      </c>
      <c r="PI41" s="165" t="e">
        <f t="shared" si="172"/>
        <v>#N/A</v>
      </c>
      <c r="PJ41" s="165" t="e">
        <f t="shared" si="172"/>
        <v>#N/A</v>
      </c>
      <c r="PK41" s="165" t="e">
        <f t="shared" si="172"/>
        <v>#N/A</v>
      </c>
      <c r="PL41" s="165" t="e">
        <f t="shared" si="172"/>
        <v>#N/A</v>
      </c>
    </row>
    <row r="42" spans="1:428" hidden="1" x14ac:dyDescent="0.45">
      <c r="A42" s="4">
        <v>39</v>
      </c>
      <c r="B42" s="105"/>
      <c r="C42" s="113"/>
      <c r="D42" s="118" t="str">
        <f t="shared" si="168"/>
        <v/>
      </c>
      <c r="E42" s="91"/>
      <c r="F42" s="118" t="str">
        <f t="shared" si="169"/>
        <v/>
      </c>
      <c r="G42" s="113"/>
      <c r="H42" s="106"/>
      <c r="I42" s="120" t="str">
        <f t="shared" si="0"/>
        <v/>
      </c>
      <c r="J42" s="120" t="str">
        <f t="shared" si="1"/>
        <v/>
      </c>
      <c r="K42" s="71" t="str">
        <f t="shared" si="112"/>
        <v/>
      </c>
      <c r="L42" s="23"/>
      <c r="M42" s="55"/>
      <c r="N42" s="298"/>
      <c r="O42" s="72" t="str">
        <f>IF(AND(D42&gt;0,E42&gt;0,F42&gt;0),IF(ISBLANK(N42),IF(ISBLANK(L42),"",(F42-D42)*VLOOKUP(L42,VLookups!$A$4:$B$13,2,FALSE)),N42),"")</f>
        <v/>
      </c>
      <c r="P42" s="73" t="str">
        <f t="shared" si="170"/>
        <v/>
      </c>
      <c r="Q42" s="91"/>
      <c r="R42" s="265" t="str">
        <f>IF(AND(Q42&gt;0,E42&gt;0,NOT(O42="")),ABS(VLOOKUP($Q$1,VLookups!$A$43:$B$44,2,FALSE)-_xlfn.NORM.DIST(Q42,K42,O42,TRUE)),"")</f>
        <v/>
      </c>
      <c r="S42" s="90" t="str">
        <f>IF(AND($D42&gt;0,$E42&gt;0,$F42&gt;0,NOT(ISBLANK($L42))),_xlfn.NORM.INV(ABS(VLOOKUP($Q$1,VLookups!$A$43:$B$44,2,FALSE)-S$3),$K42,$O42),"")</f>
        <v/>
      </c>
      <c r="T42" s="89" t="str">
        <f>IF(AND($D42&gt;0,$E42&gt;0,$F42&gt;0,NOT(ISBLANK($L42))),_xlfn.NORM.INV(ABS(VLOOKUP($Q$1,VLookups!$A$43:$B$44,2,FALSE)-T$3),$K42,$O42),"")</f>
        <v/>
      </c>
      <c r="U42" s="90" t="str">
        <f>IF(AND($D42&gt;0,$E42&gt;0,$F42&gt;0,NOT(ISBLANK($L42))),_xlfn.NORM.INV(ABS(VLOOKUP($Q$1,VLookups!$A$43:$B$44,2,FALSE)-U$3),$K42,$O42),"")</f>
        <v/>
      </c>
      <c r="V42" s="89" t="str">
        <f>IF(AND($D42&gt;0,$E42&gt;0,$F42&gt;0,NOT(ISBLANK($L42))),_xlfn.NORM.INV(ABS(VLOOKUP($Q$1,VLookups!$A$43:$B$44,2,FALSE)-V$3),$K42,$O42),"")</f>
        <v/>
      </c>
      <c r="W42" s="90" t="str">
        <f>IF(AND($D42&gt;0,$E42&gt;0,$F42&gt;0,NOT(ISBLANK($L42))),_xlfn.NORM.INV(ABS(VLOOKUP($Q$1,VLookups!$A$43:$B$44,2,FALSE)-W$3),$K42,$O42),"")</f>
        <v/>
      </c>
      <c r="X42" s="89" t="str">
        <f>IF(AND($D42&gt;0,$E42&gt;0,$F42&gt;0,NOT(ISBLANK($L42))),_xlfn.NORM.INV(ABS(VLOOKUP($Q$1,VLookups!$A$43:$B$44,2,FALSE)-X$3),$K42,$O42),"")</f>
        <v/>
      </c>
      <c r="Y42" s="5"/>
      <c r="Z42" s="164" t="str">
        <f t="shared" si="113"/>
        <v/>
      </c>
      <c r="AA42" s="47" t="str">
        <f t="shared" si="114"/>
        <v/>
      </c>
      <c r="AB42" s="47" t="str">
        <f t="shared" ref="AB42:CM45" si="179">IF(ISNONTEXT($Z42),AC42-$Z42,"")</f>
        <v/>
      </c>
      <c r="AC42" s="47" t="str">
        <f t="shared" si="179"/>
        <v/>
      </c>
      <c r="AD42" s="47" t="str">
        <f t="shared" si="179"/>
        <v/>
      </c>
      <c r="AE42" s="47" t="str">
        <f t="shared" si="179"/>
        <v/>
      </c>
      <c r="AF42" s="47" t="str">
        <f t="shared" si="179"/>
        <v/>
      </c>
      <c r="AG42" s="47" t="str">
        <f t="shared" si="179"/>
        <v/>
      </c>
      <c r="AH42" s="47" t="str">
        <f t="shared" si="179"/>
        <v/>
      </c>
      <c r="AI42" s="47" t="str">
        <f t="shared" si="179"/>
        <v/>
      </c>
      <c r="AJ42" s="47" t="str">
        <f t="shared" si="179"/>
        <v/>
      </c>
      <c r="AK42" s="47" t="str">
        <f t="shared" si="179"/>
        <v/>
      </c>
      <c r="AL42" s="47" t="str">
        <f t="shared" si="179"/>
        <v/>
      </c>
      <c r="AM42" s="47" t="str">
        <f t="shared" si="179"/>
        <v/>
      </c>
      <c r="AN42" s="47" t="str">
        <f t="shared" si="179"/>
        <v/>
      </c>
      <c r="AO42" s="47" t="str">
        <f t="shared" si="179"/>
        <v/>
      </c>
      <c r="AP42" s="47" t="str">
        <f t="shared" si="179"/>
        <v/>
      </c>
      <c r="AQ42" s="47" t="str">
        <f t="shared" si="179"/>
        <v/>
      </c>
      <c r="AR42" s="47" t="str">
        <f t="shared" si="179"/>
        <v/>
      </c>
      <c r="AS42" s="47" t="str">
        <f t="shared" si="179"/>
        <v/>
      </c>
      <c r="AT42" s="47" t="str">
        <f t="shared" si="179"/>
        <v/>
      </c>
      <c r="AU42" s="47" t="str">
        <f t="shared" si="179"/>
        <v/>
      </c>
      <c r="AV42" s="47" t="str">
        <f t="shared" si="179"/>
        <v/>
      </c>
      <c r="AW42" s="47" t="str">
        <f t="shared" si="179"/>
        <v/>
      </c>
      <c r="AX42" s="47" t="str">
        <f t="shared" si="179"/>
        <v/>
      </c>
      <c r="AY42" s="47" t="str">
        <f t="shared" si="179"/>
        <v/>
      </c>
      <c r="AZ42" s="47" t="str">
        <f t="shared" si="179"/>
        <v/>
      </c>
      <c r="BA42" s="47" t="str">
        <f t="shared" si="179"/>
        <v/>
      </c>
      <c r="BB42" s="47" t="str">
        <f t="shared" si="179"/>
        <v/>
      </c>
      <c r="BC42" s="47" t="str">
        <f t="shared" si="179"/>
        <v/>
      </c>
      <c r="BD42" s="47" t="str">
        <f t="shared" si="179"/>
        <v/>
      </c>
      <c r="BE42" s="47" t="str">
        <f t="shared" si="179"/>
        <v/>
      </c>
      <c r="BF42" s="47" t="str">
        <f t="shared" si="179"/>
        <v/>
      </c>
      <c r="BG42" s="47" t="str">
        <f t="shared" si="179"/>
        <v/>
      </c>
      <c r="BH42" s="47" t="str">
        <f t="shared" si="179"/>
        <v/>
      </c>
      <c r="BI42" s="47" t="str">
        <f t="shared" si="179"/>
        <v/>
      </c>
      <c r="BJ42" s="47" t="str">
        <f t="shared" si="179"/>
        <v/>
      </c>
      <c r="BK42" s="47" t="str">
        <f t="shared" si="179"/>
        <v/>
      </c>
      <c r="BL42" s="47" t="str">
        <f t="shared" si="179"/>
        <v/>
      </c>
      <c r="BM42" s="47" t="str">
        <f t="shared" si="179"/>
        <v/>
      </c>
      <c r="BN42" s="47" t="str">
        <f t="shared" si="179"/>
        <v/>
      </c>
      <c r="BO42" s="47" t="str">
        <f t="shared" si="179"/>
        <v/>
      </c>
      <c r="BP42" s="47" t="str">
        <f t="shared" si="179"/>
        <v/>
      </c>
      <c r="BQ42" s="47" t="str">
        <f t="shared" si="179"/>
        <v/>
      </c>
      <c r="BR42" s="47" t="str">
        <f t="shared" si="179"/>
        <v/>
      </c>
      <c r="BS42" s="47" t="str">
        <f t="shared" si="179"/>
        <v/>
      </c>
      <c r="BT42" s="47" t="str">
        <f t="shared" si="179"/>
        <v/>
      </c>
      <c r="BU42" s="47" t="str">
        <f t="shared" si="179"/>
        <v/>
      </c>
      <c r="BV42" s="47" t="str">
        <f t="shared" si="179"/>
        <v/>
      </c>
      <c r="BW42" s="47" t="str">
        <f t="shared" si="179"/>
        <v/>
      </c>
      <c r="BX42" s="47" t="str">
        <f t="shared" si="179"/>
        <v/>
      </c>
      <c r="BY42" s="47" t="str">
        <f t="shared" si="179"/>
        <v/>
      </c>
      <c r="BZ42" s="47" t="str">
        <f t="shared" si="179"/>
        <v/>
      </c>
      <c r="CA42" s="47" t="str">
        <f t="shared" si="179"/>
        <v/>
      </c>
      <c r="CB42" s="47" t="str">
        <f t="shared" si="179"/>
        <v/>
      </c>
      <c r="CC42" s="47" t="str">
        <f t="shared" si="179"/>
        <v/>
      </c>
      <c r="CD42" s="47" t="str">
        <f t="shared" si="179"/>
        <v/>
      </c>
      <c r="CE42" s="47" t="str">
        <f t="shared" si="179"/>
        <v/>
      </c>
      <c r="CF42" s="47" t="str">
        <f t="shared" si="179"/>
        <v/>
      </c>
      <c r="CG42" s="47" t="str">
        <f t="shared" si="179"/>
        <v/>
      </c>
      <c r="CH42" s="47" t="str">
        <f t="shared" si="179"/>
        <v/>
      </c>
      <c r="CI42" s="47" t="str">
        <f t="shared" si="179"/>
        <v/>
      </c>
      <c r="CJ42" s="47" t="str">
        <f t="shared" si="179"/>
        <v/>
      </c>
      <c r="CK42" s="47" t="str">
        <f t="shared" si="179"/>
        <v/>
      </c>
      <c r="CL42" s="47" t="str">
        <f t="shared" si="179"/>
        <v/>
      </c>
      <c r="CM42" s="47" t="str">
        <f t="shared" si="179"/>
        <v/>
      </c>
      <c r="CN42" s="47" t="str">
        <f t="shared" si="178"/>
        <v/>
      </c>
      <c r="CO42" s="47" t="str">
        <f t="shared" si="178"/>
        <v/>
      </c>
      <c r="CP42" s="47" t="str">
        <f t="shared" si="178"/>
        <v/>
      </c>
      <c r="CQ42" s="47" t="str">
        <f t="shared" si="178"/>
        <v/>
      </c>
      <c r="CR42" s="47" t="str">
        <f t="shared" si="178"/>
        <v/>
      </c>
      <c r="CS42" s="47" t="str">
        <f t="shared" si="178"/>
        <v/>
      </c>
      <c r="CT42" s="47" t="str">
        <f t="shared" si="178"/>
        <v/>
      </c>
      <c r="CU42" s="47" t="str">
        <f t="shared" si="178"/>
        <v/>
      </c>
      <c r="CV42" s="47" t="str">
        <f t="shared" si="178"/>
        <v/>
      </c>
      <c r="CW42" s="47" t="str">
        <f t="shared" si="178"/>
        <v/>
      </c>
      <c r="CX42" s="47" t="str">
        <f t="shared" si="178"/>
        <v/>
      </c>
      <c r="CY42" s="47" t="str">
        <f t="shared" si="178"/>
        <v/>
      </c>
      <c r="CZ42" s="47" t="str">
        <f t="shared" si="178"/>
        <v/>
      </c>
      <c r="DA42" s="47" t="str">
        <f t="shared" si="178"/>
        <v/>
      </c>
      <c r="DB42" s="47" t="str">
        <f t="shared" si="178"/>
        <v/>
      </c>
      <c r="DC42" s="47" t="str">
        <f t="shared" si="178"/>
        <v/>
      </c>
      <c r="DD42" s="47" t="str">
        <f t="shared" si="178"/>
        <v/>
      </c>
      <c r="DE42" s="47" t="str">
        <f t="shared" si="178"/>
        <v/>
      </c>
      <c r="DF42" s="47" t="str">
        <f t="shared" si="178"/>
        <v/>
      </c>
      <c r="DG42" s="47" t="str">
        <f t="shared" si="178"/>
        <v/>
      </c>
      <c r="DH42" s="47" t="str">
        <f t="shared" si="178"/>
        <v/>
      </c>
      <c r="DI42" s="47" t="str">
        <f t="shared" si="178"/>
        <v/>
      </c>
      <c r="DJ42" s="47" t="str">
        <f t="shared" si="178"/>
        <v/>
      </c>
      <c r="DK42" s="47" t="str">
        <f t="shared" si="178"/>
        <v/>
      </c>
      <c r="DL42" s="47" t="str">
        <f t="shared" si="178"/>
        <v/>
      </c>
      <c r="DM42" s="47" t="str">
        <f t="shared" si="178"/>
        <v/>
      </c>
      <c r="DN42" s="47" t="str">
        <f t="shared" si="178"/>
        <v/>
      </c>
      <c r="DO42" s="47" t="str">
        <f t="shared" si="178"/>
        <v/>
      </c>
      <c r="DP42" s="47" t="str">
        <f t="shared" si="178"/>
        <v/>
      </c>
      <c r="DQ42" s="47" t="str">
        <f t="shared" si="178"/>
        <v/>
      </c>
      <c r="DR42" s="47" t="str">
        <f t="shared" si="178"/>
        <v/>
      </c>
      <c r="DS42" s="47" t="str">
        <f t="shared" si="178"/>
        <v/>
      </c>
      <c r="DT42" s="47" t="str">
        <f t="shared" si="178"/>
        <v/>
      </c>
      <c r="DU42" s="47" t="str">
        <f t="shared" si="178"/>
        <v/>
      </c>
      <c r="DV42" s="47" t="str">
        <f t="shared" si="178"/>
        <v/>
      </c>
      <c r="DW42" s="179" t="str">
        <f t="shared" si="115"/>
        <v/>
      </c>
      <c r="DX42" s="47" t="str">
        <f t="shared" si="5"/>
        <v/>
      </c>
      <c r="DY42" s="47" t="str">
        <f t="shared" si="6"/>
        <v/>
      </c>
      <c r="DZ42" s="47" t="str">
        <f t="shared" si="7"/>
        <v/>
      </c>
      <c r="EA42" s="47" t="str">
        <f t="shared" si="8"/>
        <v/>
      </c>
      <c r="EB42" s="47" t="str">
        <f t="shared" si="9"/>
        <v/>
      </c>
      <c r="EC42" s="47" t="str">
        <f t="shared" si="10"/>
        <v/>
      </c>
      <c r="ED42" s="47" t="str">
        <f t="shared" si="11"/>
        <v/>
      </c>
      <c r="EE42" s="47" t="str">
        <f t="shared" si="12"/>
        <v/>
      </c>
      <c r="EF42" s="47" t="str">
        <f t="shared" si="13"/>
        <v/>
      </c>
      <c r="EG42" s="47" t="str">
        <f t="shared" si="14"/>
        <v/>
      </c>
      <c r="EH42" s="47" t="str">
        <f t="shared" si="15"/>
        <v/>
      </c>
      <c r="EI42" s="47" t="str">
        <f t="shared" si="16"/>
        <v/>
      </c>
      <c r="EJ42" s="47" t="str">
        <f t="shared" si="17"/>
        <v/>
      </c>
      <c r="EK42" s="47" t="str">
        <f t="shared" si="18"/>
        <v/>
      </c>
      <c r="EL42" s="47" t="str">
        <f t="shared" si="19"/>
        <v/>
      </c>
      <c r="EM42" s="47" t="str">
        <f t="shared" si="20"/>
        <v/>
      </c>
      <c r="EN42" s="47" t="str">
        <f t="shared" si="21"/>
        <v/>
      </c>
      <c r="EO42" s="47" t="str">
        <f t="shared" si="22"/>
        <v/>
      </c>
      <c r="EP42" s="47" t="str">
        <f t="shared" si="23"/>
        <v/>
      </c>
      <c r="EQ42" s="47" t="str">
        <f t="shared" si="24"/>
        <v/>
      </c>
      <c r="ER42" s="47" t="str">
        <f t="shared" si="25"/>
        <v/>
      </c>
      <c r="ES42" s="47" t="str">
        <f t="shared" si="26"/>
        <v/>
      </c>
      <c r="ET42" s="47" t="str">
        <f t="shared" si="27"/>
        <v/>
      </c>
      <c r="EU42" s="47" t="str">
        <f t="shared" si="28"/>
        <v/>
      </c>
      <c r="EV42" s="47" t="str">
        <f t="shared" si="29"/>
        <v/>
      </c>
      <c r="EW42" s="47" t="str">
        <f t="shared" si="30"/>
        <v/>
      </c>
      <c r="EX42" s="47" t="str">
        <f t="shared" si="31"/>
        <v/>
      </c>
      <c r="EY42" s="47" t="str">
        <f t="shared" si="32"/>
        <v/>
      </c>
      <c r="EZ42" s="47" t="str">
        <f t="shared" si="33"/>
        <v/>
      </c>
      <c r="FA42" s="47" t="str">
        <f t="shared" si="34"/>
        <v/>
      </c>
      <c r="FB42" s="47" t="str">
        <f t="shared" si="35"/>
        <v/>
      </c>
      <c r="FC42" s="47" t="str">
        <f t="shared" si="36"/>
        <v/>
      </c>
      <c r="FD42" s="47" t="str">
        <f t="shared" si="37"/>
        <v/>
      </c>
      <c r="FE42" s="47" t="str">
        <f t="shared" si="38"/>
        <v/>
      </c>
      <c r="FF42" s="47" t="str">
        <f t="shared" si="39"/>
        <v/>
      </c>
      <c r="FG42" s="47" t="str">
        <f t="shared" si="40"/>
        <v/>
      </c>
      <c r="FH42" s="47" t="str">
        <f t="shared" si="41"/>
        <v/>
      </c>
      <c r="FI42" s="47" t="str">
        <f t="shared" si="42"/>
        <v/>
      </c>
      <c r="FJ42" s="47" t="str">
        <f t="shared" si="43"/>
        <v/>
      </c>
      <c r="FK42" s="47" t="str">
        <f t="shared" si="44"/>
        <v/>
      </c>
      <c r="FL42" s="47" t="str">
        <f t="shared" si="45"/>
        <v/>
      </c>
      <c r="FM42" s="47" t="str">
        <f t="shared" si="46"/>
        <v/>
      </c>
      <c r="FN42" s="47" t="str">
        <f t="shared" si="47"/>
        <v/>
      </c>
      <c r="FO42" s="47" t="str">
        <f t="shared" si="48"/>
        <v/>
      </c>
      <c r="FP42" s="47" t="str">
        <f t="shared" si="49"/>
        <v/>
      </c>
      <c r="FQ42" s="47" t="str">
        <f t="shared" si="50"/>
        <v/>
      </c>
      <c r="FR42" s="47" t="str">
        <f t="shared" si="51"/>
        <v/>
      </c>
      <c r="FS42" s="47" t="str">
        <f t="shared" si="52"/>
        <v/>
      </c>
      <c r="FT42" s="47" t="str">
        <f t="shared" si="53"/>
        <v/>
      </c>
      <c r="FU42" s="47" t="str">
        <f t="shared" si="54"/>
        <v/>
      </c>
      <c r="FV42" s="47" t="str">
        <f t="shared" si="55"/>
        <v/>
      </c>
      <c r="FW42" s="47" t="str">
        <f t="shared" si="56"/>
        <v/>
      </c>
      <c r="FX42" s="47" t="str">
        <f t="shared" si="57"/>
        <v/>
      </c>
      <c r="FY42" s="47" t="str">
        <f t="shared" si="58"/>
        <v/>
      </c>
      <c r="FZ42" s="47" t="str">
        <f t="shared" si="59"/>
        <v/>
      </c>
      <c r="GA42" s="47" t="str">
        <f t="shared" si="60"/>
        <v/>
      </c>
      <c r="GB42" s="47" t="str">
        <f t="shared" si="61"/>
        <v/>
      </c>
      <c r="GC42" s="47" t="str">
        <f t="shared" si="62"/>
        <v/>
      </c>
      <c r="GD42" s="47" t="str">
        <f t="shared" si="63"/>
        <v/>
      </c>
      <c r="GE42" s="47" t="str">
        <f t="shared" si="64"/>
        <v/>
      </c>
      <c r="GF42" s="47" t="str">
        <f t="shared" si="65"/>
        <v/>
      </c>
      <c r="GG42" s="47" t="str">
        <f t="shared" si="66"/>
        <v/>
      </c>
      <c r="GH42" s="47" t="str">
        <f t="shared" si="67"/>
        <v/>
      </c>
      <c r="GI42" s="47" t="str">
        <f t="shared" si="68"/>
        <v/>
      </c>
      <c r="GJ42" s="47" t="str">
        <f t="shared" si="69"/>
        <v/>
      </c>
      <c r="GK42" s="47" t="str">
        <f t="shared" si="70"/>
        <v/>
      </c>
      <c r="GL42" s="47" t="str">
        <f t="shared" si="71"/>
        <v/>
      </c>
      <c r="GM42" s="47" t="str">
        <f t="shared" si="72"/>
        <v/>
      </c>
      <c r="GN42" s="47" t="str">
        <f t="shared" si="73"/>
        <v/>
      </c>
      <c r="GO42" s="47" t="str">
        <f t="shared" si="74"/>
        <v/>
      </c>
      <c r="GP42" s="47" t="str">
        <f t="shared" si="75"/>
        <v/>
      </c>
      <c r="GQ42" s="47" t="str">
        <f t="shared" si="76"/>
        <v/>
      </c>
      <c r="GR42" s="47" t="str">
        <f t="shared" si="77"/>
        <v/>
      </c>
      <c r="GS42" s="47" t="str">
        <f t="shared" si="78"/>
        <v/>
      </c>
      <c r="GT42" s="47" t="str">
        <f t="shared" si="79"/>
        <v/>
      </c>
      <c r="GU42" s="47" t="str">
        <f t="shared" si="80"/>
        <v/>
      </c>
      <c r="GV42" s="47" t="str">
        <f t="shared" si="81"/>
        <v/>
      </c>
      <c r="GW42" s="47" t="str">
        <f t="shared" si="82"/>
        <v/>
      </c>
      <c r="GX42" s="47" t="str">
        <f t="shared" si="83"/>
        <v/>
      </c>
      <c r="GY42" s="47" t="str">
        <f t="shared" si="84"/>
        <v/>
      </c>
      <c r="GZ42" s="47" t="str">
        <f t="shared" si="85"/>
        <v/>
      </c>
      <c r="HA42" s="47" t="str">
        <f t="shared" si="86"/>
        <v/>
      </c>
      <c r="HB42" s="47" t="str">
        <f t="shared" si="87"/>
        <v/>
      </c>
      <c r="HC42" s="47" t="str">
        <f t="shared" si="88"/>
        <v/>
      </c>
      <c r="HD42" s="47" t="str">
        <f t="shared" si="89"/>
        <v/>
      </c>
      <c r="HE42" s="47" t="str">
        <f t="shared" si="90"/>
        <v/>
      </c>
      <c r="HF42" s="47" t="str">
        <f t="shared" si="91"/>
        <v/>
      </c>
      <c r="HG42" s="47" t="str">
        <f t="shared" si="92"/>
        <v/>
      </c>
      <c r="HH42" s="47" t="str">
        <f t="shared" si="93"/>
        <v/>
      </c>
      <c r="HI42" s="47" t="str">
        <f t="shared" si="94"/>
        <v/>
      </c>
      <c r="HJ42" s="47" t="str">
        <f t="shared" si="95"/>
        <v/>
      </c>
      <c r="HK42" s="47" t="str">
        <f t="shared" si="96"/>
        <v/>
      </c>
      <c r="HL42" s="47" t="str">
        <f t="shared" si="97"/>
        <v/>
      </c>
      <c r="HM42" s="47" t="str">
        <f t="shared" si="98"/>
        <v/>
      </c>
      <c r="HN42" s="47" t="str">
        <f t="shared" si="99"/>
        <v/>
      </c>
      <c r="HO42" s="47" t="str">
        <f t="shared" si="100"/>
        <v/>
      </c>
      <c r="HP42" s="47" t="str">
        <f t="shared" si="101"/>
        <v/>
      </c>
      <c r="HQ42" s="47" t="str">
        <f t="shared" si="102"/>
        <v/>
      </c>
      <c r="HR42" s="47" t="str">
        <f t="shared" si="103"/>
        <v/>
      </c>
      <c r="HS42" s="47" t="str">
        <f t="shared" si="104"/>
        <v/>
      </c>
      <c r="HT42" s="165" t="e">
        <f t="shared" si="171"/>
        <v>#N/A</v>
      </c>
      <c r="HU42" s="165" t="e">
        <f t="shared" si="153"/>
        <v>#N/A</v>
      </c>
      <c r="HV42" s="165" t="e">
        <f t="shared" si="153"/>
        <v>#N/A</v>
      </c>
      <c r="HW42" s="165" t="e">
        <f t="shared" si="153"/>
        <v>#N/A</v>
      </c>
      <c r="HX42" s="165" t="e">
        <f t="shared" si="164"/>
        <v>#N/A</v>
      </c>
      <c r="HY42" s="165" t="e">
        <f t="shared" si="164"/>
        <v>#N/A</v>
      </c>
      <c r="HZ42" s="165" t="e">
        <f t="shared" si="164"/>
        <v>#N/A</v>
      </c>
      <c r="IA42" s="165" t="e">
        <f t="shared" si="164"/>
        <v>#N/A</v>
      </c>
      <c r="IB42" s="165" t="e">
        <f t="shared" si="164"/>
        <v>#N/A</v>
      </c>
      <c r="IC42" s="165" t="e">
        <f t="shared" si="164"/>
        <v>#N/A</v>
      </c>
      <c r="ID42" s="165" t="e">
        <f t="shared" si="164"/>
        <v>#N/A</v>
      </c>
      <c r="IE42" s="165" t="e">
        <f t="shared" si="164"/>
        <v>#N/A</v>
      </c>
      <c r="IF42" s="165" t="e">
        <f t="shared" si="164"/>
        <v>#N/A</v>
      </c>
      <c r="IG42" s="165" t="e">
        <f t="shared" si="164"/>
        <v>#N/A</v>
      </c>
      <c r="IH42" s="165" t="e">
        <f t="shared" si="164"/>
        <v>#N/A</v>
      </c>
      <c r="II42" s="165" t="e">
        <f t="shared" si="164"/>
        <v>#N/A</v>
      </c>
      <c r="IJ42" s="165" t="e">
        <f t="shared" si="164"/>
        <v>#N/A</v>
      </c>
      <c r="IK42" s="165" t="e">
        <f t="shared" si="164"/>
        <v>#N/A</v>
      </c>
      <c r="IL42" s="165" t="e">
        <f t="shared" si="164"/>
        <v>#N/A</v>
      </c>
      <c r="IM42" s="165" t="e">
        <f t="shared" si="160"/>
        <v>#N/A</v>
      </c>
      <c r="IN42" s="165" t="e">
        <f t="shared" si="160"/>
        <v>#N/A</v>
      </c>
      <c r="IO42" s="165" t="e">
        <f t="shared" si="160"/>
        <v>#N/A</v>
      </c>
      <c r="IP42" s="165" t="e">
        <f t="shared" si="160"/>
        <v>#N/A</v>
      </c>
      <c r="IQ42" s="165" t="e">
        <f t="shared" si="160"/>
        <v>#N/A</v>
      </c>
      <c r="IR42" s="165" t="e">
        <f t="shared" si="160"/>
        <v>#N/A</v>
      </c>
      <c r="IS42" s="165" t="e">
        <f t="shared" si="160"/>
        <v>#N/A</v>
      </c>
      <c r="IT42" s="165" t="e">
        <f t="shared" si="160"/>
        <v>#N/A</v>
      </c>
      <c r="IU42" s="165" t="e">
        <f t="shared" si="160"/>
        <v>#N/A</v>
      </c>
      <c r="IV42" s="165" t="e">
        <f t="shared" si="160"/>
        <v>#N/A</v>
      </c>
      <c r="IW42" s="165" t="e">
        <f t="shared" si="160"/>
        <v>#N/A</v>
      </c>
      <c r="IX42" s="165" t="e">
        <f t="shared" si="160"/>
        <v>#N/A</v>
      </c>
      <c r="IY42" s="165" t="e">
        <f t="shared" si="160"/>
        <v>#N/A</v>
      </c>
      <c r="IZ42" s="165" t="e">
        <f t="shared" si="160"/>
        <v>#N/A</v>
      </c>
      <c r="JA42" s="165" t="e">
        <f t="shared" si="160"/>
        <v>#N/A</v>
      </c>
      <c r="JB42" s="165" t="e">
        <f t="shared" si="157"/>
        <v>#N/A</v>
      </c>
      <c r="JC42" s="165" t="e">
        <f t="shared" si="157"/>
        <v>#N/A</v>
      </c>
      <c r="JD42" s="165" t="e">
        <f t="shared" si="157"/>
        <v>#N/A</v>
      </c>
      <c r="JE42" s="165" t="e">
        <f t="shared" si="157"/>
        <v>#N/A</v>
      </c>
      <c r="JF42" s="165" t="e">
        <f t="shared" si="157"/>
        <v>#N/A</v>
      </c>
      <c r="JG42" s="165" t="e">
        <f t="shared" si="157"/>
        <v>#N/A</v>
      </c>
      <c r="JH42" s="165" t="e">
        <f t="shared" si="157"/>
        <v>#N/A</v>
      </c>
      <c r="JI42" s="165" t="e">
        <f t="shared" si="157"/>
        <v>#N/A</v>
      </c>
      <c r="JJ42" s="165" t="e">
        <f t="shared" si="157"/>
        <v>#N/A</v>
      </c>
      <c r="JK42" s="165" t="e">
        <f t="shared" si="157"/>
        <v>#N/A</v>
      </c>
      <c r="JL42" s="165" t="e">
        <f t="shared" si="157"/>
        <v>#N/A</v>
      </c>
      <c r="JM42" s="165" t="e">
        <f t="shared" si="157"/>
        <v>#N/A</v>
      </c>
      <c r="JN42" s="165" t="e">
        <f t="shared" si="157"/>
        <v>#N/A</v>
      </c>
      <c r="JO42" s="165" t="e">
        <f t="shared" si="157"/>
        <v>#N/A</v>
      </c>
      <c r="JP42" s="165" t="e">
        <f t="shared" si="157"/>
        <v>#N/A</v>
      </c>
      <c r="JQ42" s="165" t="e">
        <f t="shared" si="174"/>
        <v>#N/A</v>
      </c>
      <c r="JR42" s="165" t="e">
        <f t="shared" si="174"/>
        <v>#N/A</v>
      </c>
      <c r="JS42" s="165" t="e">
        <f t="shared" si="174"/>
        <v>#N/A</v>
      </c>
      <c r="JT42" s="165" t="e">
        <f t="shared" si="174"/>
        <v>#N/A</v>
      </c>
      <c r="JU42" s="165" t="e">
        <f t="shared" si="174"/>
        <v>#N/A</v>
      </c>
      <c r="JV42" s="165" t="e">
        <f t="shared" si="174"/>
        <v>#N/A</v>
      </c>
      <c r="JW42" s="165" t="e">
        <f t="shared" si="174"/>
        <v>#N/A</v>
      </c>
      <c r="JX42" s="165" t="e">
        <f t="shared" si="174"/>
        <v>#N/A</v>
      </c>
      <c r="JY42" s="165" t="e">
        <f t="shared" si="174"/>
        <v>#N/A</v>
      </c>
      <c r="JZ42" s="165" t="e">
        <f t="shared" si="174"/>
        <v>#N/A</v>
      </c>
      <c r="KA42" s="165" t="e">
        <f t="shared" si="174"/>
        <v>#N/A</v>
      </c>
      <c r="KB42" s="165" t="e">
        <f t="shared" si="174"/>
        <v>#N/A</v>
      </c>
      <c r="KC42" s="165" t="e">
        <f t="shared" si="174"/>
        <v>#N/A</v>
      </c>
      <c r="KD42" s="165" t="e">
        <f t="shared" si="174"/>
        <v>#N/A</v>
      </c>
      <c r="KE42" s="165" t="e">
        <f t="shared" si="174"/>
        <v>#N/A</v>
      </c>
      <c r="KF42" s="165" t="e">
        <f t="shared" si="117"/>
        <v>#N/A</v>
      </c>
      <c r="KG42" s="165" t="e">
        <f t="shared" si="154"/>
        <v>#N/A</v>
      </c>
      <c r="KH42" s="165" t="e">
        <f t="shared" si="154"/>
        <v>#N/A</v>
      </c>
      <c r="KI42" s="165" t="e">
        <f t="shared" si="154"/>
        <v>#N/A</v>
      </c>
      <c r="KJ42" s="165" t="e">
        <f t="shared" si="165"/>
        <v>#N/A</v>
      </c>
      <c r="KK42" s="165" t="e">
        <f t="shared" si="165"/>
        <v>#N/A</v>
      </c>
      <c r="KL42" s="165" t="e">
        <f t="shared" si="165"/>
        <v>#N/A</v>
      </c>
      <c r="KM42" s="165" t="e">
        <f t="shared" si="165"/>
        <v>#N/A</v>
      </c>
      <c r="KN42" s="165" t="e">
        <f t="shared" si="165"/>
        <v>#N/A</v>
      </c>
      <c r="KO42" s="165" t="e">
        <f t="shared" si="165"/>
        <v>#N/A</v>
      </c>
      <c r="KP42" s="165" t="e">
        <f t="shared" si="165"/>
        <v>#N/A</v>
      </c>
      <c r="KQ42" s="165" t="e">
        <f t="shared" si="165"/>
        <v>#N/A</v>
      </c>
      <c r="KR42" s="165" t="e">
        <f t="shared" si="165"/>
        <v>#N/A</v>
      </c>
      <c r="KS42" s="165" t="e">
        <f t="shared" si="165"/>
        <v>#N/A</v>
      </c>
      <c r="KT42" s="165" t="e">
        <f t="shared" si="165"/>
        <v>#N/A</v>
      </c>
      <c r="KU42" s="165" t="e">
        <f t="shared" si="165"/>
        <v>#N/A</v>
      </c>
      <c r="KV42" s="165" t="e">
        <f t="shared" si="165"/>
        <v>#N/A</v>
      </c>
      <c r="KW42" s="165" t="e">
        <f t="shared" si="165"/>
        <v>#N/A</v>
      </c>
      <c r="KX42" s="165" t="e">
        <f t="shared" si="165"/>
        <v>#N/A</v>
      </c>
      <c r="KY42" s="165" t="e">
        <f t="shared" si="161"/>
        <v>#N/A</v>
      </c>
      <c r="KZ42" s="165" t="e">
        <f t="shared" si="161"/>
        <v>#N/A</v>
      </c>
      <c r="LA42" s="165" t="e">
        <f t="shared" si="161"/>
        <v>#N/A</v>
      </c>
      <c r="LB42" s="165" t="e">
        <f t="shared" si="161"/>
        <v>#N/A</v>
      </c>
      <c r="LC42" s="165" t="e">
        <f t="shared" si="161"/>
        <v>#N/A</v>
      </c>
      <c r="LD42" s="165" t="e">
        <f t="shared" si="161"/>
        <v>#N/A</v>
      </c>
      <c r="LE42" s="165" t="e">
        <f t="shared" si="161"/>
        <v>#N/A</v>
      </c>
      <c r="LF42" s="165" t="e">
        <f t="shared" si="161"/>
        <v>#N/A</v>
      </c>
      <c r="LG42" s="165" t="e">
        <f t="shared" si="161"/>
        <v>#N/A</v>
      </c>
      <c r="LH42" s="165" t="e">
        <f t="shared" si="161"/>
        <v>#N/A</v>
      </c>
      <c r="LI42" s="165" t="e">
        <f t="shared" si="161"/>
        <v>#N/A</v>
      </c>
      <c r="LJ42" s="165" t="e">
        <f t="shared" si="161"/>
        <v>#N/A</v>
      </c>
      <c r="LK42" s="165" t="e">
        <f t="shared" si="161"/>
        <v>#N/A</v>
      </c>
      <c r="LL42" s="165" t="e">
        <f t="shared" si="161"/>
        <v>#N/A</v>
      </c>
      <c r="LM42" s="165" t="e">
        <f t="shared" si="161"/>
        <v>#N/A</v>
      </c>
      <c r="LN42" s="165" t="e">
        <f t="shared" si="158"/>
        <v>#N/A</v>
      </c>
      <c r="LO42" s="165" t="e">
        <f t="shared" si="158"/>
        <v>#N/A</v>
      </c>
      <c r="LP42" s="165" t="e">
        <f t="shared" si="158"/>
        <v>#N/A</v>
      </c>
      <c r="LQ42" s="165" t="e">
        <f t="shared" si="158"/>
        <v>#N/A</v>
      </c>
      <c r="LR42" s="165" t="e">
        <f t="shared" si="158"/>
        <v>#N/A</v>
      </c>
      <c r="LS42" s="165" t="e">
        <f t="shared" si="158"/>
        <v>#N/A</v>
      </c>
      <c r="LT42" s="165" t="e">
        <f t="shared" si="158"/>
        <v>#N/A</v>
      </c>
      <c r="LU42" s="165" t="e">
        <f t="shared" si="158"/>
        <v>#N/A</v>
      </c>
      <c r="LV42" s="165" t="e">
        <f t="shared" si="158"/>
        <v>#N/A</v>
      </c>
      <c r="LW42" s="165" t="e">
        <f t="shared" si="158"/>
        <v>#N/A</v>
      </c>
      <c r="LX42" s="165" t="e">
        <f t="shared" si="158"/>
        <v>#N/A</v>
      </c>
      <c r="LY42" s="165" t="e">
        <f t="shared" si="158"/>
        <v>#N/A</v>
      </c>
      <c r="LZ42" s="165" t="e">
        <f t="shared" si="158"/>
        <v>#N/A</v>
      </c>
      <c r="MA42" s="165" t="e">
        <f t="shared" si="158"/>
        <v>#N/A</v>
      </c>
      <c r="MB42" s="165" t="e">
        <f t="shared" si="158"/>
        <v>#N/A</v>
      </c>
      <c r="MC42" s="165" t="e">
        <f t="shared" si="175"/>
        <v>#N/A</v>
      </c>
      <c r="MD42" s="165" t="e">
        <f t="shared" si="175"/>
        <v>#N/A</v>
      </c>
      <c r="ME42" s="165" t="e">
        <f t="shared" si="175"/>
        <v>#N/A</v>
      </c>
      <c r="MF42" s="165" t="e">
        <f t="shared" si="175"/>
        <v>#N/A</v>
      </c>
      <c r="MG42" s="165" t="e">
        <f t="shared" si="175"/>
        <v>#N/A</v>
      </c>
      <c r="MH42" s="165" t="e">
        <f t="shared" si="175"/>
        <v>#N/A</v>
      </c>
      <c r="MI42" s="165" t="e">
        <f t="shared" si="175"/>
        <v>#N/A</v>
      </c>
      <c r="MJ42" s="165" t="e">
        <f t="shared" si="175"/>
        <v>#N/A</v>
      </c>
      <c r="MK42" s="165" t="e">
        <f t="shared" si="175"/>
        <v>#N/A</v>
      </c>
      <c r="ML42" s="165" t="e">
        <f t="shared" si="175"/>
        <v>#N/A</v>
      </c>
      <c r="MM42" s="165" t="e">
        <f t="shared" si="175"/>
        <v>#N/A</v>
      </c>
      <c r="MN42" s="165" t="e">
        <f t="shared" si="175"/>
        <v>#N/A</v>
      </c>
      <c r="MO42" s="165" t="e">
        <f t="shared" si="175"/>
        <v>#N/A</v>
      </c>
      <c r="MP42" s="165" t="e">
        <f t="shared" si="175"/>
        <v>#N/A</v>
      </c>
      <c r="MQ42" s="165" t="e">
        <f t="shared" si="175"/>
        <v>#N/A</v>
      </c>
      <c r="MR42" s="165" t="e">
        <f t="shared" si="118"/>
        <v>#N/A</v>
      </c>
      <c r="MS42" s="165" t="e">
        <f t="shared" si="155"/>
        <v>#N/A</v>
      </c>
      <c r="MT42" s="165" t="e">
        <f t="shared" si="155"/>
        <v>#N/A</v>
      </c>
      <c r="MU42" s="165" t="e">
        <f t="shared" si="155"/>
        <v>#N/A</v>
      </c>
      <c r="MV42" s="165" t="e">
        <f t="shared" si="166"/>
        <v>#N/A</v>
      </c>
      <c r="MW42" s="165" t="e">
        <f t="shared" si="166"/>
        <v>#N/A</v>
      </c>
      <c r="MX42" s="165" t="e">
        <f t="shared" si="166"/>
        <v>#N/A</v>
      </c>
      <c r="MY42" s="165" t="e">
        <f t="shared" si="166"/>
        <v>#N/A</v>
      </c>
      <c r="MZ42" s="165" t="e">
        <f t="shared" si="166"/>
        <v>#N/A</v>
      </c>
      <c r="NA42" s="165" t="e">
        <f t="shared" si="166"/>
        <v>#N/A</v>
      </c>
      <c r="NB42" s="165" t="e">
        <f t="shared" si="166"/>
        <v>#N/A</v>
      </c>
      <c r="NC42" s="165" t="e">
        <f t="shared" si="166"/>
        <v>#N/A</v>
      </c>
      <c r="ND42" s="165" t="e">
        <f t="shared" si="166"/>
        <v>#N/A</v>
      </c>
      <c r="NE42" s="165" t="e">
        <f t="shared" si="166"/>
        <v>#N/A</v>
      </c>
      <c r="NF42" s="165" t="e">
        <f t="shared" si="166"/>
        <v>#N/A</v>
      </c>
      <c r="NG42" s="165" t="e">
        <f t="shared" si="166"/>
        <v>#N/A</v>
      </c>
      <c r="NH42" s="165" t="e">
        <f t="shared" si="166"/>
        <v>#N/A</v>
      </c>
      <c r="NI42" s="165" t="e">
        <f t="shared" si="166"/>
        <v>#N/A</v>
      </c>
      <c r="NJ42" s="165" t="e">
        <f t="shared" si="166"/>
        <v>#N/A</v>
      </c>
      <c r="NK42" s="165" t="e">
        <f t="shared" si="162"/>
        <v>#N/A</v>
      </c>
      <c r="NL42" s="165" t="e">
        <f t="shared" si="162"/>
        <v>#N/A</v>
      </c>
      <c r="NM42" s="165" t="e">
        <f t="shared" si="162"/>
        <v>#N/A</v>
      </c>
      <c r="NN42" s="165" t="e">
        <f t="shared" si="162"/>
        <v>#N/A</v>
      </c>
      <c r="NO42" s="165" t="e">
        <f t="shared" si="162"/>
        <v>#N/A</v>
      </c>
      <c r="NP42" s="165" t="e">
        <f t="shared" si="162"/>
        <v>#N/A</v>
      </c>
      <c r="NQ42" s="165" t="e">
        <f t="shared" si="162"/>
        <v>#N/A</v>
      </c>
      <c r="NR42" s="165" t="e">
        <f t="shared" si="162"/>
        <v>#N/A</v>
      </c>
      <c r="NS42" s="165" t="e">
        <f t="shared" si="162"/>
        <v>#N/A</v>
      </c>
      <c r="NT42" s="165" t="e">
        <f t="shared" si="162"/>
        <v>#N/A</v>
      </c>
      <c r="NU42" s="165" t="e">
        <f t="shared" si="162"/>
        <v>#N/A</v>
      </c>
      <c r="NV42" s="165" t="e">
        <f t="shared" si="162"/>
        <v>#N/A</v>
      </c>
      <c r="NW42" s="165" t="e">
        <f t="shared" si="162"/>
        <v>#N/A</v>
      </c>
      <c r="NX42" s="165" t="e">
        <f t="shared" si="162"/>
        <v>#N/A</v>
      </c>
      <c r="NY42" s="165" t="e">
        <f t="shared" si="162"/>
        <v>#N/A</v>
      </c>
      <c r="NZ42" s="165" t="e">
        <f t="shared" si="159"/>
        <v>#N/A</v>
      </c>
      <c r="OA42" s="165" t="e">
        <f t="shared" si="159"/>
        <v>#N/A</v>
      </c>
      <c r="OB42" s="165" t="e">
        <f t="shared" si="159"/>
        <v>#N/A</v>
      </c>
      <c r="OC42" s="165" t="e">
        <f t="shared" si="159"/>
        <v>#N/A</v>
      </c>
      <c r="OD42" s="165" t="e">
        <f t="shared" si="159"/>
        <v>#N/A</v>
      </c>
      <c r="OE42" s="165" t="e">
        <f t="shared" si="159"/>
        <v>#N/A</v>
      </c>
      <c r="OF42" s="165" t="e">
        <f t="shared" si="159"/>
        <v>#N/A</v>
      </c>
      <c r="OG42" s="165" t="e">
        <f t="shared" si="159"/>
        <v>#N/A</v>
      </c>
      <c r="OH42" s="165" t="e">
        <f t="shared" si="159"/>
        <v>#N/A</v>
      </c>
      <c r="OI42" s="165" t="e">
        <f t="shared" si="159"/>
        <v>#N/A</v>
      </c>
      <c r="OJ42" s="165" t="e">
        <f t="shared" si="159"/>
        <v>#N/A</v>
      </c>
      <c r="OK42" s="165" t="e">
        <f t="shared" si="159"/>
        <v>#N/A</v>
      </c>
      <c r="OL42" s="165" t="e">
        <f t="shared" si="159"/>
        <v>#N/A</v>
      </c>
      <c r="OM42" s="165" t="e">
        <f t="shared" si="159"/>
        <v>#N/A</v>
      </c>
      <c r="ON42" s="165" t="e">
        <f t="shared" si="159"/>
        <v>#N/A</v>
      </c>
      <c r="OO42" s="165" t="e">
        <f t="shared" si="176"/>
        <v>#N/A</v>
      </c>
      <c r="OP42" s="165" t="e">
        <f t="shared" si="176"/>
        <v>#N/A</v>
      </c>
      <c r="OQ42" s="165" t="e">
        <f t="shared" si="176"/>
        <v>#N/A</v>
      </c>
      <c r="OR42" s="165" t="e">
        <f t="shared" si="176"/>
        <v>#N/A</v>
      </c>
      <c r="OS42" s="165" t="e">
        <f t="shared" si="176"/>
        <v>#N/A</v>
      </c>
      <c r="OT42" s="165" t="e">
        <f t="shared" si="176"/>
        <v>#N/A</v>
      </c>
      <c r="OU42" s="165" t="e">
        <f t="shared" si="176"/>
        <v>#N/A</v>
      </c>
      <c r="OV42" s="165" t="e">
        <f t="shared" si="176"/>
        <v>#N/A</v>
      </c>
      <c r="OW42" s="165" t="e">
        <f t="shared" si="176"/>
        <v>#N/A</v>
      </c>
      <c r="OX42" s="165" t="e">
        <f t="shared" si="176"/>
        <v>#N/A</v>
      </c>
      <c r="OY42" s="165" t="e">
        <f t="shared" si="176"/>
        <v>#N/A</v>
      </c>
      <c r="OZ42" s="165" t="e">
        <f t="shared" si="176"/>
        <v>#N/A</v>
      </c>
      <c r="PA42" s="165" t="e">
        <f t="shared" si="176"/>
        <v>#N/A</v>
      </c>
      <c r="PB42" s="165" t="e">
        <f t="shared" si="176"/>
        <v>#N/A</v>
      </c>
      <c r="PC42" s="165" t="e">
        <f t="shared" si="176"/>
        <v>#N/A</v>
      </c>
      <c r="PD42" s="165" t="e">
        <f t="shared" si="119"/>
        <v>#N/A</v>
      </c>
      <c r="PE42" s="165" t="e">
        <f t="shared" si="172"/>
        <v>#N/A</v>
      </c>
      <c r="PF42" s="165" t="e">
        <f t="shared" si="172"/>
        <v>#N/A</v>
      </c>
      <c r="PG42" s="165" t="e">
        <f t="shared" si="172"/>
        <v>#N/A</v>
      </c>
      <c r="PH42" s="165" t="e">
        <f t="shared" si="172"/>
        <v>#N/A</v>
      </c>
      <c r="PI42" s="165" t="e">
        <f t="shared" si="172"/>
        <v>#N/A</v>
      </c>
      <c r="PJ42" s="165" t="e">
        <f t="shared" si="172"/>
        <v>#N/A</v>
      </c>
      <c r="PK42" s="165" t="e">
        <f t="shared" si="172"/>
        <v>#N/A</v>
      </c>
      <c r="PL42" s="165" t="e">
        <f t="shared" si="172"/>
        <v>#N/A</v>
      </c>
    </row>
    <row r="43" spans="1:428" hidden="1" x14ac:dyDescent="0.45">
      <c r="A43" s="4">
        <v>40</v>
      </c>
      <c r="B43" s="105"/>
      <c r="C43" s="113"/>
      <c r="D43" s="118" t="str">
        <f t="shared" si="168"/>
        <v/>
      </c>
      <c r="E43" s="91"/>
      <c r="F43" s="118" t="str">
        <f t="shared" si="169"/>
        <v/>
      </c>
      <c r="G43" s="113"/>
      <c r="H43" s="106"/>
      <c r="I43" s="120" t="str">
        <f t="shared" si="0"/>
        <v/>
      </c>
      <c r="J43" s="120" t="str">
        <f t="shared" si="1"/>
        <v/>
      </c>
      <c r="K43" s="71" t="str">
        <f t="shared" si="112"/>
        <v/>
      </c>
      <c r="L43" s="23"/>
      <c r="M43" s="55"/>
      <c r="N43" s="298"/>
      <c r="O43" s="72" t="str">
        <f>IF(AND(D43&gt;0,E43&gt;0,F43&gt;0),IF(ISBLANK(N43),IF(ISBLANK(L43),"",(F43-D43)*VLOOKUP(L43,VLookups!$A$4:$B$13,2,FALSE)),N43),"")</f>
        <v/>
      </c>
      <c r="P43" s="73" t="str">
        <f t="shared" si="170"/>
        <v/>
      </c>
      <c r="Q43" s="91"/>
      <c r="R43" s="265" t="str">
        <f>IF(AND(Q43&gt;0,E43&gt;0,NOT(O43="")),ABS(VLOOKUP($Q$1,VLookups!$A$43:$B$44,2,FALSE)-_xlfn.NORM.DIST(Q43,K43,O43,TRUE)),"")</f>
        <v/>
      </c>
      <c r="S43" s="90" t="str">
        <f>IF(AND($D43&gt;0,$E43&gt;0,$F43&gt;0,NOT(ISBLANK($L43))),_xlfn.NORM.INV(ABS(VLOOKUP($Q$1,VLookups!$A$43:$B$44,2,FALSE)-S$3),$K43,$O43),"")</f>
        <v/>
      </c>
      <c r="T43" s="89" t="str">
        <f>IF(AND($D43&gt;0,$E43&gt;0,$F43&gt;0,NOT(ISBLANK($L43))),_xlfn.NORM.INV(ABS(VLOOKUP($Q$1,VLookups!$A$43:$B$44,2,FALSE)-T$3),$K43,$O43),"")</f>
        <v/>
      </c>
      <c r="U43" s="90" t="str">
        <f>IF(AND($D43&gt;0,$E43&gt;0,$F43&gt;0,NOT(ISBLANK($L43))),_xlfn.NORM.INV(ABS(VLOOKUP($Q$1,VLookups!$A$43:$B$44,2,FALSE)-U$3),$K43,$O43),"")</f>
        <v/>
      </c>
      <c r="V43" s="89" t="str">
        <f>IF(AND($D43&gt;0,$E43&gt;0,$F43&gt;0,NOT(ISBLANK($L43))),_xlfn.NORM.INV(ABS(VLOOKUP($Q$1,VLookups!$A$43:$B$44,2,FALSE)-V$3),$K43,$O43),"")</f>
        <v/>
      </c>
      <c r="W43" s="90" t="str">
        <f>IF(AND($D43&gt;0,$E43&gt;0,$F43&gt;0,NOT(ISBLANK($L43))),_xlfn.NORM.INV(ABS(VLOOKUP($Q$1,VLookups!$A$43:$B$44,2,FALSE)-W$3),$K43,$O43),"")</f>
        <v/>
      </c>
      <c r="X43" s="89" t="str">
        <f>IF(AND($D43&gt;0,$E43&gt;0,$F43&gt;0,NOT(ISBLANK($L43))),_xlfn.NORM.INV(ABS(VLOOKUP($Q$1,VLookups!$A$43:$B$44,2,FALSE)-X$3),$K43,$O43),"")</f>
        <v/>
      </c>
      <c r="Y43" s="5"/>
      <c r="Z43" s="164" t="str">
        <f t="shared" si="113"/>
        <v/>
      </c>
      <c r="AA43" s="47" t="str">
        <f t="shared" si="114"/>
        <v/>
      </c>
      <c r="AB43" s="47" t="str">
        <f t="shared" si="179"/>
        <v/>
      </c>
      <c r="AC43" s="47" t="str">
        <f t="shared" si="179"/>
        <v/>
      </c>
      <c r="AD43" s="47" t="str">
        <f t="shared" si="179"/>
        <v/>
      </c>
      <c r="AE43" s="47" t="str">
        <f t="shared" si="179"/>
        <v/>
      </c>
      <c r="AF43" s="47" t="str">
        <f t="shared" si="179"/>
        <v/>
      </c>
      <c r="AG43" s="47" t="str">
        <f t="shared" si="179"/>
        <v/>
      </c>
      <c r="AH43" s="47" t="str">
        <f t="shared" si="179"/>
        <v/>
      </c>
      <c r="AI43" s="47" t="str">
        <f t="shared" si="179"/>
        <v/>
      </c>
      <c r="AJ43" s="47" t="str">
        <f t="shared" si="179"/>
        <v/>
      </c>
      <c r="AK43" s="47" t="str">
        <f t="shared" si="179"/>
        <v/>
      </c>
      <c r="AL43" s="47" t="str">
        <f t="shared" si="179"/>
        <v/>
      </c>
      <c r="AM43" s="47" t="str">
        <f t="shared" si="179"/>
        <v/>
      </c>
      <c r="AN43" s="47" t="str">
        <f t="shared" si="179"/>
        <v/>
      </c>
      <c r="AO43" s="47" t="str">
        <f t="shared" si="179"/>
        <v/>
      </c>
      <c r="AP43" s="47" t="str">
        <f t="shared" si="179"/>
        <v/>
      </c>
      <c r="AQ43" s="47" t="str">
        <f t="shared" si="179"/>
        <v/>
      </c>
      <c r="AR43" s="47" t="str">
        <f t="shared" si="179"/>
        <v/>
      </c>
      <c r="AS43" s="47" t="str">
        <f t="shared" si="179"/>
        <v/>
      </c>
      <c r="AT43" s="47" t="str">
        <f t="shared" si="179"/>
        <v/>
      </c>
      <c r="AU43" s="47" t="str">
        <f t="shared" si="179"/>
        <v/>
      </c>
      <c r="AV43" s="47" t="str">
        <f t="shared" si="179"/>
        <v/>
      </c>
      <c r="AW43" s="47" t="str">
        <f t="shared" si="179"/>
        <v/>
      </c>
      <c r="AX43" s="47" t="str">
        <f t="shared" si="179"/>
        <v/>
      </c>
      <c r="AY43" s="47" t="str">
        <f t="shared" si="179"/>
        <v/>
      </c>
      <c r="AZ43" s="47" t="str">
        <f t="shared" si="179"/>
        <v/>
      </c>
      <c r="BA43" s="47" t="str">
        <f t="shared" si="179"/>
        <v/>
      </c>
      <c r="BB43" s="47" t="str">
        <f t="shared" si="179"/>
        <v/>
      </c>
      <c r="BC43" s="47" t="str">
        <f t="shared" si="179"/>
        <v/>
      </c>
      <c r="BD43" s="47" t="str">
        <f t="shared" si="179"/>
        <v/>
      </c>
      <c r="BE43" s="47" t="str">
        <f t="shared" si="179"/>
        <v/>
      </c>
      <c r="BF43" s="47" t="str">
        <f t="shared" si="179"/>
        <v/>
      </c>
      <c r="BG43" s="47" t="str">
        <f t="shared" si="179"/>
        <v/>
      </c>
      <c r="BH43" s="47" t="str">
        <f t="shared" si="179"/>
        <v/>
      </c>
      <c r="BI43" s="47" t="str">
        <f t="shared" si="179"/>
        <v/>
      </c>
      <c r="BJ43" s="47" t="str">
        <f t="shared" si="179"/>
        <v/>
      </c>
      <c r="BK43" s="47" t="str">
        <f t="shared" si="179"/>
        <v/>
      </c>
      <c r="BL43" s="47" t="str">
        <f t="shared" si="179"/>
        <v/>
      </c>
      <c r="BM43" s="47" t="str">
        <f t="shared" si="179"/>
        <v/>
      </c>
      <c r="BN43" s="47" t="str">
        <f t="shared" si="179"/>
        <v/>
      </c>
      <c r="BO43" s="47" t="str">
        <f t="shared" si="179"/>
        <v/>
      </c>
      <c r="BP43" s="47" t="str">
        <f t="shared" si="179"/>
        <v/>
      </c>
      <c r="BQ43" s="47" t="str">
        <f t="shared" si="179"/>
        <v/>
      </c>
      <c r="BR43" s="47" t="str">
        <f t="shared" si="179"/>
        <v/>
      </c>
      <c r="BS43" s="47" t="str">
        <f t="shared" si="179"/>
        <v/>
      </c>
      <c r="BT43" s="47" t="str">
        <f t="shared" si="179"/>
        <v/>
      </c>
      <c r="BU43" s="47" t="str">
        <f t="shared" si="179"/>
        <v/>
      </c>
      <c r="BV43" s="47" t="str">
        <f t="shared" si="179"/>
        <v/>
      </c>
      <c r="BW43" s="47" t="str">
        <f t="shared" si="179"/>
        <v/>
      </c>
      <c r="BX43" s="47" t="str">
        <f t="shared" si="179"/>
        <v/>
      </c>
      <c r="BY43" s="47" t="str">
        <f t="shared" si="179"/>
        <v/>
      </c>
      <c r="BZ43" s="47" t="str">
        <f t="shared" si="179"/>
        <v/>
      </c>
      <c r="CA43" s="47" t="str">
        <f t="shared" si="179"/>
        <v/>
      </c>
      <c r="CB43" s="47" t="str">
        <f t="shared" si="179"/>
        <v/>
      </c>
      <c r="CC43" s="47" t="str">
        <f t="shared" si="179"/>
        <v/>
      </c>
      <c r="CD43" s="47" t="str">
        <f t="shared" si="179"/>
        <v/>
      </c>
      <c r="CE43" s="47" t="str">
        <f t="shared" si="179"/>
        <v/>
      </c>
      <c r="CF43" s="47" t="str">
        <f t="shared" si="179"/>
        <v/>
      </c>
      <c r="CG43" s="47" t="str">
        <f t="shared" si="179"/>
        <v/>
      </c>
      <c r="CH43" s="47" t="str">
        <f t="shared" si="179"/>
        <v/>
      </c>
      <c r="CI43" s="47" t="str">
        <f t="shared" si="179"/>
        <v/>
      </c>
      <c r="CJ43" s="47" t="str">
        <f t="shared" si="179"/>
        <v/>
      </c>
      <c r="CK43" s="47" t="str">
        <f t="shared" si="179"/>
        <v/>
      </c>
      <c r="CL43" s="47" t="str">
        <f t="shared" si="179"/>
        <v/>
      </c>
      <c r="CM43" s="47" t="str">
        <f t="shared" si="179"/>
        <v/>
      </c>
      <c r="CN43" s="47" t="str">
        <f t="shared" si="178"/>
        <v/>
      </c>
      <c r="CO43" s="47" t="str">
        <f t="shared" si="178"/>
        <v/>
      </c>
      <c r="CP43" s="47" t="str">
        <f t="shared" si="178"/>
        <v/>
      </c>
      <c r="CQ43" s="47" t="str">
        <f t="shared" si="178"/>
        <v/>
      </c>
      <c r="CR43" s="47" t="str">
        <f t="shared" si="178"/>
        <v/>
      </c>
      <c r="CS43" s="47" t="str">
        <f t="shared" si="178"/>
        <v/>
      </c>
      <c r="CT43" s="47" t="str">
        <f t="shared" si="178"/>
        <v/>
      </c>
      <c r="CU43" s="47" t="str">
        <f t="shared" si="178"/>
        <v/>
      </c>
      <c r="CV43" s="47" t="str">
        <f t="shared" si="178"/>
        <v/>
      </c>
      <c r="CW43" s="47" t="str">
        <f t="shared" si="178"/>
        <v/>
      </c>
      <c r="CX43" s="47" t="str">
        <f t="shared" si="178"/>
        <v/>
      </c>
      <c r="CY43" s="47" t="str">
        <f t="shared" si="178"/>
        <v/>
      </c>
      <c r="CZ43" s="47" t="str">
        <f t="shared" si="178"/>
        <v/>
      </c>
      <c r="DA43" s="47" t="str">
        <f t="shared" si="178"/>
        <v/>
      </c>
      <c r="DB43" s="47" t="str">
        <f t="shared" si="178"/>
        <v/>
      </c>
      <c r="DC43" s="47" t="str">
        <f t="shared" si="178"/>
        <v/>
      </c>
      <c r="DD43" s="47" t="str">
        <f t="shared" si="178"/>
        <v/>
      </c>
      <c r="DE43" s="47" t="str">
        <f t="shared" si="178"/>
        <v/>
      </c>
      <c r="DF43" s="47" t="str">
        <f t="shared" si="178"/>
        <v/>
      </c>
      <c r="DG43" s="47" t="str">
        <f t="shared" si="178"/>
        <v/>
      </c>
      <c r="DH43" s="47" t="str">
        <f t="shared" si="178"/>
        <v/>
      </c>
      <c r="DI43" s="47" t="str">
        <f t="shared" si="178"/>
        <v/>
      </c>
      <c r="DJ43" s="47" t="str">
        <f t="shared" si="178"/>
        <v/>
      </c>
      <c r="DK43" s="47" t="str">
        <f t="shared" si="178"/>
        <v/>
      </c>
      <c r="DL43" s="47" t="str">
        <f t="shared" si="178"/>
        <v/>
      </c>
      <c r="DM43" s="47" t="str">
        <f t="shared" si="178"/>
        <v/>
      </c>
      <c r="DN43" s="47" t="str">
        <f t="shared" si="178"/>
        <v/>
      </c>
      <c r="DO43" s="47" t="str">
        <f t="shared" si="178"/>
        <v/>
      </c>
      <c r="DP43" s="47" t="str">
        <f t="shared" si="178"/>
        <v/>
      </c>
      <c r="DQ43" s="47" t="str">
        <f t="shared" si="178"/>
        <v/>
      </c>
      <c r="DR43" s="47" t="str">
        <f t="shared" si="178"/>
        <v/>
      </c>
      <c r="DS43" s="47" t="str">
        <f t="shared" si="178"/>
        <v/>
      </c>
      <c r="DT43" s="47" t="str">
        <f t="shared" si="178"/>
        <v/>
      </c>
      <c r="DU43" s="47" t="str">
        <f t="shared" si="178"/>
        <v/>
      </c>
      <c r="DV43" s="47" t="str">
        <f t="shared" si="178"/>
        <v/>
      </c>
      <c r="DW43" s="179" t="str">
        <f t="shared" si="115"/>
        <v/>
      </c>
      <c r="DX43" s="47" t="str">
        <f t="shared" si="5"/>
        <v/>
      </c>
      <c r="DY43" s="47" t="str">
        <f t="shared" si="6"/>
        <v/>
      </c>
      <c r="DZ43" s="47" t="str">
        <f t="shared" si="7"/>
        <v/>
      </c>
      <c r="EA43" s="47" t="str">
        <f t="shared" si="8"/>
        <v/>
      </c>
      <c r="EB43" s="47" t="str">
        <f t="shared" si="9"/>
        <v/>
      </c>
      <c r="EC43" s="47" t="str">
        <f t="shared" si="10"/>
        <v/>
      </c>
      <c r="ED43" s="47" t="str">
        <f t="shared" si="11"/>
        <v/>
      </c>
      <c r="EE43" s="47" t="str">
        <f t="shared" si="12"/>
        <v/>
      </c>
      <c r="EF43" s="47" t="str">
        <f t="shared" si="13"/>
        <v/>
      </c>
      <c r="EG43" s="47" t="str">
        <f t="shared" si="14"/>
        <v/>
      </c>
      <c r="EH43" s="47" t="str">
        <f t="shared" si="15"/>
        <v/>
      </c>
      <c r="EI43" s="47" t="str">
        <f t="shared" si="16"/>
        <v/>
      </c>
      <c r="EJ43" s="47" t="str">
        <f t="shared" si="17"/>
        <v/>
      </c>
      <c r="EK43" s="47" t="str">
        <f t="shared" si="18"/>
        <v/>
      </c>
      <c r="EL43" s="47" t="str">
        <f t="shared" si="19"/>
        <v/>
      </c>
      <c r="EM43" s="47" t="str">
        <f t="shared" si="20"/>
        <v/>
      </c>
      <c r="EN43" s="47" t="str">
        <f t="shared" si="21"/>
        <v/>
      </c>
      <c r="EO43" s="47" t="str">
        <f t="shared" si="22"/>
        <v/>
      </c>
      <c r="EP43" s="47" t="str">
        <f t="shared" si="23"/>
        <v/>
      </c>
      <c r="EQ43" s="47" t="str">
        <f t="shared" si="24"/>
        <v/>
      </c>
      <c r="ER43" s="47" t="str">
        <f t="shared" si="25"/>
        <v/>
      </c>
      <c r="ES43" s="47" t="str">
        <f t="shared" si="26"/>
        <v/>
      </c>
      <c r="ET43" s="47" t="str">
        <f t="shared" si="27"/>
        <v/>
      </c>
      <c r="EU43" s="47" t="str">
        <f t="shared" si="28"/>
        <v/>
      </c>
      <c r="EV43" s="47" t="str">
        <f t="shared" si="29"/>
        <v/>
      </c>
      <c r="EW43" s="47" t="str">
        <f t="shared" si="30"/>
        <v/>
      </c>
      <c r="EX43" s="47" t="str">
        <f t="shared" si="31"/>
        <v/>
      </c>
      <c r="EY43" s="47" t="str">
        <f t="shared" si="32"/>
        <v/>
      </c>
      <c r="EZ43" s="47" t="str">
        <f t="shared" si="33"/>
        <v/>
      </c>
      <c r="FA43" s="47" t="str">
        <f t="shared" si="34"/>
        <v/>
      </c>
      <c r="FB43" s="47" t="str">
        <f t="shared" si="35"/>
        <v/>
      </c>
      <c r="FC43" s="47" t="str">
        <f t="shared" si="36"/>
        <v/>
      </c>
      <c r="FD43" s="47" t="str">
        <f t="shared" si="37"/>
        <v/>
      </c>
      <c r="FE43" s="47" t="str">
        <f t="shared" si="38"/>
        <v/>
      </c>
      <c r="FF43" s="47" t="str">
        <f t="shared" si="39"/>
        <v/>
      </c>
      <c r="FG43" s="47" t="str">
        <f t="shared" si="40"/>
        <v/>
      </c>
      <c r="FH43" s="47" t="str">
        <f t="shared" si="41"/>
        <v/>
      </c>
      <c r="FI43" s="47" t="str">
        <f t="shared" si="42"/>
        <v/>
      </c>
      <c r="FJ43" s="47" t="str">
        <f t="shared" si="43"/>
        <v/>
      </c>
      <c r="FK43" s="47" t="str">
        <f t="shared" si="44"/>
        <v/>
      </c>
      <c r="FL43" s="47" t="str">
        <f t="shared" si="45"/>
        <v/>
      </c>
      <c r="FM43" s="47" t="str">
        <f t="shared" si="46"/>
        <v/>
      </c>
      <c r="FN43" s="47" t="str">
        <f t="shared" si="47"/>
        <v/>
      </c>
      <c r="FO43" s="47" t="str">
        <f t="shared" si="48"/>
        <v/>
      </c>
      <c r="FP43" s="47" t="str">
        <f t="shared" si="49"/>
        <v/>
      </c>
      <c r="FQ43" s="47" t="str">
        <f t="shared" si="50"/>
        <v/>
      </c>
      <c r="FR43" s="47" t="str">
        <f t="shared" si="51"/>
        <v/>
      </c>
      <c r="FS43" s="47" t="str">
        <f t="shared" si="52"/>
        <v/>
      </c>
      <c r="FT43" s="47" t="str">
        <f t="shared" si="53"/>
        <v/>
      </c>
      <c r="FU43" s="47" t="str">
        <f t="shared" si="54"/>
        <v/>
      </c>
      <c r="FV43" s="47" t="str">
        <f t="shared" si="55"/>
        <v/>
      </c>
      <c r="FW43" s="47" t="str">
        <f t="shared" si="56"/>
        <v/>
      </c>
      <c r="FX43" s="47" t="str">
        <f t="shared" si="57"/>
        <v/>
      </c>
      <c r="FY43" s="47" t="str">
        <f t="shared" si="58"/>
        <v/>
      </c>
      <c r="FZ43" s="47" t="str">
        <f t="shared" si="59"/>
        <v/>
      </c>
      <c r="GA43" s="47" t="str">
        <f t="shared" si="60"/>
        <v/>
      </c>
      <c r="GB43" s="47" t="str">
        <f t="shared" si="61"/>
        <v/>
      </c>
      <c r="GC43" s="47" t="str">
        <f t="shared" si="62"/>
        <v/>
      </c>
      <c r="GD43" s="47" t="str">
        <f t="shared" si="63"/>
        <v/>
      </c>
      <c r="GE43" s="47" t="str">
        <f t="shared" si="64"/>
        <v/>
      </c>
      <c r="GF43" s="47" t="str">
        <f t="shared" si="65"/>
        <v/>
      </c>
      <c r="GG43" s="47" t="str">
        <f t="shared" si="66"/>
        <v/>
      </c>
      <c r="GH43" s="47" t="str">
        <f t="shared" si="67"/>
        <v/>
      </c>
      <c r="GI43" s="47" t="str">
        <f t="shared" si="68"/>
        <v/>
      </c>
      <c r="GJ43" s="47" t="str">
        <f t="shared" si="69"/>
        <v/>
      </c>
      <c r="GK43" s="47" t="str">
        <f t="shared" si="70"/>
        <v/>
      </c>
      <c r="GL43" s="47" t="str">
        <f t="shared" si="71"/>
        <v/>
      </c>
      <c r="GM43" s="47" t="str">
        <f t="shared" si="72"/>
        <v/>
      </c>
      <c r="GN43" s="47" t="str">
        <f t="shared" si="73"/>
        <v/>
      </c>
      <c r="GO43" s="47" t="str">
        <f t="shared" si="74"/>
        <v/>
      </c>
      <c r="GP43" s="47" t="str">
        <f t="shared" si="75"/>
        <v/>
      </c>
      <c r="GQ43" s="47" t="str">
        <f t="shared" si="76"/>
        <v/>
      </c>
      <c r="GR43" s="47" t="str">
        <f t="shared" si="77"/>
        <v/>
      </c>
      <c r="GS43" s="47" t="str">
        <f t="shared" si="78"/>
        <v/>
      </c>
      <c r="GT43" s="47" t="str">
        <f t="shared" si="79"/>
        <v/>
      </c>
      <c r="GU43" s="47" t="str">
        <f t="shared" si="80"/>
        <v/>
      </c>
      <c r="GV43" s="47" t="str">
        <f t="shared" si="81"/>
        <v/>
      </c>
      <c r="GW43" s="47" t="str">
        <f t="shared" si="82"/>
        <v/>
      </c>
      <c r="GX43" s="47" t="str">
        <f t="shared" si="83"/>
        <v/>
      </c>
      <c r="GY43" s="47" t="str">
        <f t="shared" si="84"/>
        <v/>
      </c>
      <c r="GZ43" s="47" t="str">
        <f t="shared" si="85"/>
        <v/>
      </c>
      <c r="HA43" s="47" t="str">
        <f t="shared" si="86"/>
        <v/>
      </c>
      <c r="HB43" s="47" t="str">
        <f t="shared" si="87"/>
        <v/>
      </c>
      <c r="HC43" s="47" t="str">
        <f t="shared" si="88"/>
        <v/>
      </c>
      <c r="HD43" s="47" t="str">
        <f t="shared" si="89"/>
        <v/>
      </c>
      <c r="HE43" s="47" t="str">
        <f t="shared" si="90"/>
        <v/>
      </c>
      <c r="HF43" s="47" t="str">
        <f t="shared" si="91"/>
        <v/>
      </c>
      <c r="HG43" s="47" t="str">
        <f t="shared" si="92"/>
        <v/>
      </c>
      <c r="HH43" s="47" t="str">
        <f t="shared" si="93"/>
        <v/>
      </c>
      <c r="HI43" s="47" t="str">
        <f t="shared" si="94"/>
        <v/>
      </c>
      <c r="HJ43" s="47" t="str">
        <f t="shared" si="95"/>
        <v/>
      </c>
      <c r="HK43" s="47" t="str">
        <f t="shared" si="96"/>
        <v/>
      </c>
      <c r="HL43" s="47" t="str">
        <f t="shared" si="97"/>
        <v/>
      </c>
      <c r="HM43" s="47" t="str">
        <f t="shared" si="98"/>
        <v/>
      </c>
      <c r="HN43" s="47" t="str">
        <f t="shared" si="99"/>
        <v/>
      </c>
      <c r="HO43" s="47" t="str">
        <f t="shared" si="100"/>
        <v/>
      </c>
      <c r="HP43" s="47" t="str">
        <f t="shared" si="101"/>
        <v/>
      </c>
      <c r="HQ43" s="47" t="str">
        <f t="shared" si="102"/>
        <v/>
      </c>
      <c r="HR43" s="47" t="str">
        <f t="shared" si="103"/>
        <v/>
      </c>
      <c r="HS43" s="47" t="str">
        <f t="shared" si="104"/>
        <v/>
      </c>
      <c r="HT43" s="165" t="e">
        <f t="shared" si="171"/>
        <v>#N/A</v>
      </c>
      <c r="HU43" s="165" t="e">
        <f t="shared" si="153"/>
        <v>#N/A</v>
      </c>
      <c r="HV43" s="165" t="e">
        <f t="shared" si="153"/>
        <v>#N/A</v>
      </c>
      <c r="HW43" s="165" t="e">
        <f t="shared" si="153"/>
        <v>#N/A</v>
      </c>
      <c r="HX43" s="165" t="e">
        <f t="shared" si="164"/>
        <v>#N/A</v>
      </c>
      <c r="HY43" s="165" t="e">
        <f t="shared" si="164"/>
        <v>#N/A</v>
      </c>
      <c r="HZ43" s="165" t="e">
        <f t="shared" si="164"/>
        <v>#N/A</v>
      </c>
      <c r="IA43" s="165" t="e">
        <f t="shared" si="164"/>
        <v>#N/A</v>
      </c>
      <c r="IB43" s="165" t="e">
        <f t="shared" si="164"/>
        <v>#N/A</v>
      </c>
      <c r="IC43" s="165" t="e">
        <f t="shared" si="164"/>
        <v>#N/A</v>
      </c>
      <c r="ID43" s="165" t="e">
        <f t="shared" si="164"/>
        <v>#N/A</v>
      </c>
      <c r="IE43" s="165" t="e">
        <f t="shared" si="164"/>
        <v>#N/A</v>
      </c>
      <c r="IF43" s="165" t="e">
        <f t="shared" si="164"/>
        <v>#N/A</v>
      </c>
      <c r="IG43" s="165" t="e">
        <f t="shared" si="164"/>
        <v>#N/A</v>
      </c>
      <c r="IH43" s="165" t="e">
        <f t="shared" si="164"/>
        <v>#N/A</v>
      </c>
      <c r="II43" s="165" t="e">
        <f t="shared" si="164"/>
        <v>#N/A</v>
      </c>
      <c r="IJ43" s="165" t="e">
        <f t="shared" si="164"/>
        <v>#N/A</v>
      </c>
      <c r="IK43" s="165" t="e">
        <f t="shared" si="164"/>
        <v>#N/A</v>
      </c>
      <c r="IL43" s="165" t="e">
        <f t="shared" si="164"/>
        <v>#N/A</v>
      </c>
      <c r="IM43" s="165" t="e">
        <f t="shared" si="160"/>
        <v>#N/A</v>
      </c>
      <c r="IN43" s="165" t="e">
        <f t="shared" si="160"/>
        <v>#N/A</v>
      </c>
      <c r="IO43" s="165" t="e">
        <f t="shared" si="160"/>
        <v>#N/A</v>
      </c>
      <c r="IP43" s="165" t="e">
        <f t="shared" si="160"/>
        <v>#N/A</v>
      </c>
      <c r="IQ43" s="165" t="e">
        <f t="shared" si="160"/>
        <v>#N/A</v>
      </c>
      <c r="IR43" s="165" t="e">
        <f t="shared" si="160"/>
        <v>#N/A</v>
      </c>
      <c r="IS43" s="165" t="e">
        <f t="shared" si="160"/>
        <v>#N/A</v>
      </c>
      <c r="IT43" s="165" t="e">
        <f t="shared" si="160"/>
        <v>#N/A</v>
      </c>
      <c r="IU43" s="165" t="e">
        <f t="shared" si="160"/>
        <v>#N/A</v>
      </c>
      <c r="IV43" s="165" t="e">
        <f t="shared" si="160"/>
        <v>#N/A</v>
      </c>
      <c r="IW43" s="165" t="e">
        <f t="shared" si="160"/>
        <v>#N/A</v>
      </c>
      <c r="IX43" s="165" t="e">
        <f t="shared" si="160"/>
        <v>#N/A</v>
      </c>
      <c r="IY43" s="165" t="e">
        <f t="shared" si="160"/>
        <v>#N/A</v>
      </c>
      <c r="IZ43" s="165" t="e">
        <f t="shared" si="160"/>
        <v>#N/A</v>
      </c>
      <c r="JA43" s="165" t="e">
        <f t="shared" si="160"/>
        <v>#N/A</v>
      </c>
      <c r="JB43" s="165" t="e">
        <f t="shared" si="157"/>
        <v>#N/A</v>
      </c>
      <c r="JC43" s="165" t="e">
        <f t="shared" si="157"/>
        <v>#N/A</v>
      </c>
      <c r="JD43" s="165" t="e">
        <f t="shared" si="157"/>
        <v>#N/A</v>
      </c>
      <c r="JE43" s="165" t="e">
        <f t="shared" si="157"/>
        <v>#N/A</v>
      </c>
      <c r="JF43" s="165" t="e">
        <f t="shared" si="157"/>
        <v>#N/A</v>
      </c>
      <c r="JG43" s="165" t="e">
        <f t="shared" si="157"/>
        <v>#N/A</v>
      </c>
      <c r="JH43" s="165" t="e">
        <f t="shared" si="157"/>
        <v>#N/A</v>
      </c>
      <c r="JI43" s="165" t="e">
        <f t="shared" si="157"/>
        <v>#N/A</v>
      </c>
      <c r="JJ43" s="165" t="e">
        <f t="shared" si="157"/>
        <v>#N/A</v>
      </c>
      <c r="JK43" s="165" t="e">
        <f t="shared" si="157"/>
        <v>#N/A</v>
      </c>
      <c r="JL43" s="165" t="e">
        <f t="shared" si="157"/>
        <v>#N/A</v>
      </c>
      <c r="JM43" s="165" t="e">
        <f t="shared" si="157"/>
        <v>#N/A</v>
      </c>
      <c r="JN43" s="165" t="e">
        <f t="shared" si="157"/>
        <v>#N/A</v>
      </c>
      <c r="JO43" s="165" t="e">
        <f t="shared" si="157"/>
        <v>#N/A</v>
      </c>
      <c r="JP43" s="165" t="e">
        <f t="shared" si="157"/>
        <v>#N/A</v>
      </c>
      <c r="JQ43" s="165" t="e">
        <f t="shared" si="174"/>
        <v>#N/A</v>
      </c>
      <c r="JR43" s="165" t="e">
        <f t="shared" si="174"/>
        <v>#N/A</v>
      </c>
      <c r="JS43" s="165" t="e">
        <f t="shared" si="174"/>
        <v>#N/A</v>
      </c>
      <c r="JT43" s="165" t="e">
        <f t="shared" si="174"/>
        <v>#N/A</v>
      </c>
      <c r="JU43" s="165" t="e">
        <f t="shared" si="174"/>
        <v>#N/A</v>
      </c>
      <c r="JV43" s="165" t="e">
        <f t="shared" si="174"/>
        <v>#N/A</v>
      </c>
      <c r="JW43" s="165" t="e">
        <f t="shared" si="174"/>
        <v>#N/A</v>
      </c>
      <c r="JX43" s="165" t="e">
        <f t="shared" si="174"/>
        <v>#N/A</v>
      </c>
      <c r="JY43" s="165" t="e">
        <f t="shared" si="174"/>
        <v>#N/A</v>
      </c>
      <c r="JZ43" s="165" t="e">
        <f t="shared" si="174"/>
        <v>#N/A</v>
      </c>
      <c r="KA43" s="165" t="e">
        <f t="shared" si="174"/>
        <v>#N/A</v>
      </c>
      <c r="KB43" s="165" t="e">
        <f t="shared" si="174"/>
        <v>#N/A</v>
      </c>
      <c r="KC43" s="165" t="e">
        <f t="shared" si="174"/>
        <v>#N/A</v>
      </c>
      <c r="KD43" s="165" t="e">
        <f t="shared" si="174"/>
        <v>#N/A</v>
      </c>
      <c r="KE43" s="165" t="e">
        <f t="shared" si="174"/>
        <v>#N/A</v>
      </c>
      <c r="KF43" s="165" t="e">
        <f t="shared" si="117"/>
        <v>#N/A</v>
      </c>
      <c r="KG43" s="165" t="e">
        <f t="shared" si="154"/>
        <v>#N/A</v>
      </c>
      <c r="KH43" s="165" t="e">
        <f t="shared" si="154"/>
        <v>#N/A</v>
      </c>
      <c r="KI43" s="165" t="e">
        <f t="shared" si="154"/>
        <v>#N/A</v>
      </c>
      <c r="KJ43" s="165" t="e">
        <f t="shared" si="165"/>
        <v>#N/A</v>
      </c>
      <c r="KK43" s="165" t="e">
        <f t="shared" si="165"/>
        <v>#N/A</v>
      </c>
      <c r="KL43" s="165" t="e">
        <f t="shared" si="165"/>
        <v>#N/A</v>
      </c>
      <c r="KM43" s="165" t="e">
        <f t="shared" si="165"/>
        <v>#N/A</v>
      </c>
      <c r="KN43" s="165" t="e">
        <f t="shared" si="165"/>
        <v>#N/A</v>
      </c>
      <c r="KO43" s="165" t="e">
        <f t="shared" si="165"/>
        <v>#N/A</v>
      </c>
      <c r="KP43" s="165" t="e">
        <f t="shared" si="165"/>
        <v>#N/A</v>
      </c>
      <c r="KQ43" s="165" t="e">
        <f t="shared" si="165"/>
        <v>#N/A</v>
      </c>
      <c r="KR43" s="165" t="e">
        <f t="shared" si="165"/>
        <v>#N/A</v>
      </c>
      <c r="KS43" s="165" t="e">
        <f t="shared" si="165"/>
        <v>#N/A</v>
      </c>
      <c r="KT43" s="165" t="e">
        <f t="shared" si="165"/>
        <v>#N/A</v>
      </c>
      <c r="KU43" s="165" t="e">
        <f t="shared" si="165"/>
        <v>#N/A</v>
      </c>
      <c r="KV43" s="165" t="e">
        <f t="shared" si="165"/>
        <v>#N/A</v>
      </c>
      <c r="KW43" s="165" t="e">
        <f t="shared" si="165"/>
        <v>#N/A</v>
      </c>
      <c r="KX43" s="165" t="e">
        <f t="shared" si="165"/>
        <v>#N/A</v>
      </c>
      <c r="KY43" s="165" t="e">
        <f t="shared" si="161"/>
        <v>#N/A</v>
      </c>
      <c r="KZ43" s="165" t="e">
        <f t="shared" si="161"/>
        <v>#N/A</v>
      </c>
      <c r="LA43" s="165" t="e">
        <f t="shared" si="161"/>
        <v>#N/A</v>
      </c>
      <c r="LB43" s="165" t="e">
        <f t="shared" si="161"/>
        <v>#N/A</v>
      </c>
      <c r="LC43" s="165" t="e">
        <f t="shared" si="161"/>
        <v>#N/A</v>
      </c>
      <c r="LD43" s="165" t="e">
        <f t="shared" si="161"/>
        <v>#N/A</v>
      </c>
      <c r="LE43" s="165" t="e">
        <f t="shared" si="161"/>
        <v>#N/A</v>
      </c>
      <c r="LF43" s="165" t="e">
        <f t="shared" si="161"/>
        <v>#N/A</v>
      </c>
      <c r="LG43" s="165" t="e">
        <f t="shared" si="161"/>
        <v>#N/A</v>
      </c>
      <c r="LH43" s="165" t="e">
        <f t="shared" si="161"/>
        <v>#N/A</v>
      </c>
      <c r="LI43" s="165" t="e">
        <f t="shared" si="161"/>
        <v>#N/A</v>
      </c>
      <c r="LJ43" s="165" t="e">
        <f t="shared" si="161"/>
        <v>#N/A</v>
      </c>
      <c r="LK43" s="165" t="e">
        <f t="shared" si="161"/>
        <v>#N/A</v>
      </c>
      <c r="LL43" s="165" t="e">
        <f t="shared" si="161"/>
        <v>#N/A</v>
      </c>
      <c r="LM43" s="165" t="e">
        <f t="shared" si="161"/>
        <v>#N/A</v>
      </c>
      <c r="LN43" s="165" t="e">
        <f t="shared" si="158"/>
        <v>#N/A</v>
      </c>
      <c r="LO43" s="165" t="e">
        <f t="shared" si="158"/>
        <v>#N/A</v>
      </c>
      <c r="LP43" s="165" t="e">
        <f t="shared" si="158"/>
        <v>#N/A</v>
      </c>
      <c r="LQ43" s="165" t="e">
        <f t="shared" si="158"/>
        <v>#N/A</v>
      </c>
      <c r="LR43" s="165" t="e">
        <f t="shared" si="158"/>
        <v>#N/A</v>
      </c>
      <c r="LS43" s="165" t="e">
        <f t="shared" si="158"/>
        <v>#N/A</v>
      </c>
      <c r="LT43" s="165" t="e">
        <f t="shared" si="158"/>
        <v>#N/A</v>
      </c>
      <c r="LU43" s="165" t="e">
        <f t="shared" si="158"/>
        <v>#N/A</v>
      </c>
      <c r="LV43" s="165" t="e">
        <f t="shared" si="158"/>
        <v>#N/A</v>
      </c>
      <c r="LW43" s="165" t="e">
        <f t="shared" si="158"/>
        <v>#N/A</v>
      </c>
      <c r="LX43" s="165" t="e">
        <f t="shared" si="158"/>
        <v>#N/A</v>
      </c>
      <c r="LY43" s="165" t="e">
        <f t="shared" si="158"/>
        <v>#N/A</v>
      </c>
      <c r="LZ43" s="165" t="e">
        <f t="shared" si="158"/>
        <v>#N/A</v>
      </c>
      <c r="MA43" s="165" t="e">
        <f t="shared" si="158"/>
        <v>#N/A</v>
      </c>
      <c r="MB43" s="165" t="e">
        <f t="shared" si="158"/>
        <v>#N/A</v>
      </c>
      <c r="MC43" s="165" t="e">
        <f t="shared" si="175"/>
        <v>#N/A</v>
      </c>
      <c r="MD43" s="165" t="e">
        <f t="shared" si="175"/>
        <v>#N/A</v>
      </c>
      <c r="ME43" s="165" t="e">
        <f t="shared" si="175"/>
        <v>#N/A</v>
      </c>
      <c r="MF43" s="165" t="e">
        <f t="shared" si="175"/>
        <v>#N/A</v>
      </c>
      <c r="MG43" s="165" t="e">
        <f t="shared" si="175"/>
        <v>#N/A</v>
      </c>
      <c r="MH43" s="165" t="e">
        <f t="shared" si="175"/>
        <v>#N/A</v>
      </c>
      <c r="MI43" s="165" t="e">
        <f t="shared" si="175"/>
        <v>#N/A</v>
      </c>
      <c r="MJ43" s="165" t="e">
        <f t="shared" si="175"/>
        <v>#N/A</v>
      </c>
      <c r="MK43" s="165" t="e">
        <f t="shared" si="175"/>
        <v>#N/A</v>
      </c>
      <c r="ML43" s="165" t="e">
        <f t="shared" si="175"/>
        <v>#N/A</v>
      </c>
      <c r="MM43" s="165" t="e">
        <f t="shared" si="175"/>
        <v>#N/A</v>
      </c>
      <c r="MN43" s="165" t="e">
        <f t="shared" si="175"/>
        <v>#N/A</v>
      </c>
      <c r="MO43" s="165" t="e">
        <f t="shared" si="175"/>
        <v>#N/A</v>
      </c>
      <c r="MP43" s="165" t="e">
        <f t="shared" si="175"/>
        <v>#N/A</v>
      </c>
      <c r="MQ43" s="165" t="e">
        <f t="shared" si="175"/>
        <v>#N/A</v>
      </c>
      <c r="MR43" s="165" t="e">
        <f t="shared" si="118"/>
        <v>#N/A</v>
      </c>
      <c r="MS43" s="165" t="e">
        <f t="shared" si="155"/>
        <v>#N/A</v>
      </c>
      <c r="MT43" s="165" t="e">
        <f t="shared" si="155"/>
        <v>#N/A</v>
      </c>
      <c r="MU43" s="165" t="e">
        <f t="shared" si="155"/>
        <v>#N/A</v>
      </c>
      <c r="MV43" s="165" t="e">
        <f t="shared" si="166"/>
        <v>#N/A</v>
      </c>
      <c r="MW43" s="165" t="e">
        <f t="shared" si="166"/>
        <v>#N/A</v>
      </c>
      <c r="MX43" s="165" t="e">
        <f t="shared" si="166"/>
        <v>#N/A</v>
      </c>
      <c r="MY43" s="165" t="e">
        <f t="shared" si="166"/>
        <v>#N/A</v>
      </c>
      <c r="MZ43" s="165" t="e">
        <f t="shared" si="166"/>
        <v>#N/A</v>
      </c>
      <c r="NA43" s="165" t="e">
        <f t="shared" si="166"/>
        <v>#N/A</v>
      </c>
      <c r="NB43" s="165" t="e">
        <f t="shared" si="166"/>
        <v>#N/A</v>
      </c>
      <c r="NC43" s="165" t="e">
        <f t="shared" si="166"/>
        <v>#N/A</v>
      </c>
      <c r="ND43" s="165" t="e">
        <f t="shared" si="166"/>
        <v>#N/A</v>
      </c>
      <c r="NE43" s="165" t="e">
        <f t="shared" si="166"/>
        <v>#N/A</v>
      </c>
      <c r="NF43" s="165" t="e">
        <f t="shared" si="166"/>
        <v>#N/A</v>
      </c>
      <c r="NG43" s="165" t="e">
        <f t="shared" si="166"/>
        <v>#N/A</v>
      </c>
      <c r="NH43" s="165" t="e">
        <f t="shared" si="166"/>
        <v>#N/A</v>
      </c>
      <c r="NI43" s="165" t="e">
        <f t="shared" si="166"/>
        <v>#N/A</v>
      </c>
      <c r="NJ43" s="165" t="e">
        <f t="shared" si="166"/>
        <v>#N/A</v>
      </c>
      <c r="NK43" s="165" t="e">
        <f t="shared" si="162"/>
        <v>#N/A</v>
      </c>
      <c r="NL43" s="165" t="e">
        <f t="shared" si="162"/>
        <v>#N/A</v>
      </c>
      <c r="NM43" s="165" t="e">
        <f t="shared" si="162"/>
        <v>#N/A</v>
      </c>
      <c r="NN43" s="165" t="e">
        <f t="shared" si="162"/>
        <v>#N/A</v>
      </c>
      <c r="NO43" s="165" t="e">
        <f t="shared" si="162"/>
        <v>#N/A</v>
      </c>
      <c r="NP43" s="165" t="e">
        <f t="shared" si="162"/>
        <v>#N/A</v>
      </c>
      <c r="NQ43" s="165" t="e">
        <f t="shared" si="162"/>
        <v>#N/A</v>
      </c>
      <c r="NR43" s="165" t="e">
        <f t="shared" si="162"/>
        <v>#N/A</v>
      </c>
      <c r="NS43" s="165" t="e">
        <f t="shared" si="162"/>
        <v>#N/A</v>
      </c>
      <c r="NT43" s="165" t="e">
        <f t="shared" si="162"/>
        <v>#N/A</v>
      </c>
      <c r="NU43" s="165" t="e">
        <f t="shared" si="162"/>
        <v>#N/A</v>
      </c>
      <c r="NV43" s="165" t="e">
        <f t="shared" si="162"/>
        <v>#N/A</v>
      </c>
      <c r="NW43" s="165" t="e">
        <f t="shared" si="162"/>
        <v>#N/A</v>
      </c>
      <c r="NX43" s="165" t="e">
        <f t="shared" si="162"/>
        <v>#N/A</v>
      </c>
      <c r="NY43" s="165" t="e">
        <f t="shared" si="162"/>
        <v>#N/A</v>
      </c>
      <c r="NZ43" s="165" t="e">
        <f t="shared" si="159"/>
        <v>#N/A</v>
      </c>
      <c r="OA43" s="165" t="e">
        <f t="shared" si="159"/>
        <v>#N/A</v>
      </c>
      <c r="OB43" s="165" t="e">
        <f t="shared" si="159"/>
        <v>#N/A</v>
      </c>
      <c r="OC43" s="165" t="e">
        <f t="shared" si="159"/>
        <v>#N/A</v>
      </c>
      <c r="OD43" s="165" t="e">
        <f t="shared" si="159"/>
        <v>#N/A</v>
      </c>
      <c r="OE43" s="165" t="e">
        <f t="shared" si="159"/>
        <v>#N/A</v>
      </c>
      <c r="OF43" s="165" t="e">
        <f t="shared" si="159"/>
        <v>#N/A</v>
      </c>
      <c r="OG43" s="165" t="e">
        <f t="shared" si="159"/>
        <v>#N/A</v>
      </c>
      <c r="OH43" s="165" t="e">
        <f t="shared" si="159"/>
        <v>#N/A</v>
      </c>
      <c r="OI43" s="165" t="e">
        <f t="shared" si="159"/>
        <v>#N/A</v>
      </c>
      <c r="OJ43" s="165" t="e">
        <f t="shared" si="159"/>
        <v>#N/A</v>
      </c>
      <c r="OK43" s="165" t="e">
        <f t="shared" si="159"/>
        <v>#N/A</v>
      </c>
      <c r="OL43" s="165" t="e">
        <f t="shared" si="159"/>
        <v>#N/A</v>
      </c>
      <c r="OM43" s="165" t="e">
        <f t="shared" si="159"/>
        <v>#N/A</v>
      </c>
      <c r="ON43" s="165" t="e">
        <f t="shared" si="159"/>
        <v>#N/A</v>
      </c>
      <c r="OO43" s="165" t="e">
        <f t="shared" si="176"/>
        <v>#N/A</v>
      </c>
      <c r="OP43" s="165" t="e">
        <f t="shared" si="176"/>
        <v>#N/A</v>
      </c>
      <c r="OQ43" s="165" t="e">
        <f t="shared" si="176"/>
        <v>#N/A</v>
      </c>
      <c r="OR43" s="165" t="e">
        <f t="shared" si="176"/>
        <v>#N/A</v>
      </c>
      <c r="OS43" s="165" t="e">
        <f t="shared" si="176"/>
        <v>#N/A</v>
      </c>
      <c r="OT43" s="165" t="e">
        <f t="shared" si="176"/>
        <v>#N/A</v>
      </c>
      <c r="OU43" s="165" t="e">
        <f t="shared" si="176"/>
        <v>#N/A</v>
      </c>
      <c r="OV43" s="165" t="e">
        <f t="shared" si="176"/>
        <v>#N/A</v>
      </c>
      <c r="OW43" s="165" t="e">
        <f t="shared" si="176"/>
        <v>#N/A</v>
      </c>
      <c r="OX43" s="165" t="e">
        <f t="shared" si="176"/>
        <v>#N/A</v>
      </c>
      <c r="OY43" s="165" t="e">
        <f t="shared" si="176"/>
        <v>#N/A</v>
      </c>
      <c r="OZ43" s="165" t="e">
        <f t="shared" si="176"/>
        <v>#N/A</v>
      </c>
      <c r="PA43" s="165" t="e">
        <f t="shared" si="176"/>
        <v>#N/A</v>
      </c>
      <c r="PB43" s="165" t="e">
        <f t="shared" si="176"/>
        <v>#N/A</v>
      </c>
      <c r="PC43" s="165" t="e">
        <f t="shared" si="176"/>
        <v>#N/A</v>
      </c>
      <c r="PD43" s="165" t="e">
        <f t="shared" si="119"/>
        <v>#N/A</v>
      </c>
      <c r="PE43" s="165" t="e">
        <f t="shared" si="172"/>
        <v>#N/A</v>
      </c>
      <c r="PF43" s="165" t="e">
        <f t="shared" si="172"/>
        <v>#N/A</v>
      </c>
      <c r="PG43" s="165" t="e">
        <f t="shared" si="172"/>
        <v>#N/A</v>
      </c>
      <c r="PH43" s="165" t="e">
        <f t="shared" si="172"/>
        <v>#N/A</v>
      </c>
      <c r="PI43" s="165" t="e">
        <f t="shared" si="172"/>
        <v>#N/A</v>
      </c>
      <c r="PJ43" s="165" t="e">
        <f t="shared" si="172"/>
        <v>#N/A</v>
      </c>
      <c r="PK43" s="165" t="e">
        <f t="shared" si="172"/>
        <v>#N/A</v>
      </c>
      <c r="PL43" s="165" t="e">
        <f t="shared" si="172"/>
        <v>#N/A</v>
      </c>
    </row>
    <row r="44" spans="1:428" hidden="1" x14ac:dyDescent="0.45">
      <c r="A44" s="4">
        <v>41</v>
      </c>
      <c r="B44" s="105"/>
      <c r="C44" s="113"/>
      <c r="D44" s="118" t="str">
        <f t="shared" si="168"/>
        <v/>
      </c>
      <c r="E44" s="91"/>
      <c r="F44" s="118" t="str">
        <f t="shared" si="169"/>
        <v/>
      </c>
      <c r="G44" s="113"/>
      <c r="H44" s="106"/>
      <c r="I44" s="120" t="str">
        <f t="shared" si="0"/>
        <v/>
      </c>
      <c r="J44" s="120" t="str">
        <f t="shared" si="1"/>
        <v/>
      </c>
      <c r="K44" s="71" t="str">
        <f t="shared" si="112"/>
        <v/>
      </c>
      <c r="L44" s="23"/>
      <c r="M44" s="55"/>
      <c r="N44" s="298"/>
      <c r="O44" s="72" t="str">
        <f>IF(AND(D44&gt;0,E44&gt;0,F44&gt;0),IF(ISBLANK(N44),IF(ISBLANK(L44),"",(F44-D44)*VLOOKUP(L44,VLookups!$A$4:$B$13,2,FALSE)),N44),"")</f>
        <v/>
      </c>
      <c r="P44" s="73" t="str">
        <f t="shared" si="170"/>
        <v/>
      </c>
      <c r="Q44" s="91"/>
      <c r="R44" s="265" t="str">
        <f>IF(AND(Q44&gt;0,E44&gt;0,NOT(O44="")),ABS(VLOOKUP($Q$1,VLookups!$A$43:$B$44,2,FALSE)-_xlfn.NORM.DIST(Q44,K44,O44,TRUE)),"")</f>
        <v/>
      </c>
      <c r="S44" s="90" t="str">
        <f>IF(AND($D44&gt;0,$E44&gt;0,$F44&gt;0,NOT(ISBLANK($L44))),_xlfn.NORM.INV(ABS(VLOOKUP($Q$1,VLookups!$A$43:$B$44,2,FALSE)-S$3),$K44,$O44),"")</f>
        <v/>
      </c>
      <c r="T44" s="89" t="str">
        <f>IF(AND($D44&gt;0,$E44&gt;0,$F44&gt;0,NOT(ISBLANK($L44))),_xlfn.NORM.INV(ABS(VLOOKUP($Q$1,VLookups!$A$43:$B$44,2,FALSE)-T$3),$K44,$O44),"")</f>
        <v/>
      </c>
      <c r="U44" s="90" t="str">
        <f>IF(AND($D44&gt;0,$E44&gt;0,$F44&gt;0,NOT(ISBLANK($L44))),_xlfn.NORM.INV(ABS(VLOOKUP($Q$1,VLookups!$A$43:$B$44,2,FALSE)-U$3),$K44,$O44),"")</f>
        <v/>
      </c>
      <c r="V44" s="89" t="str">
        <f>IF(AND($D44&gt;0,$E44&gt;0,$F44&gt;0,NOT(ISBLANK($L44))),_xlfn.NORM.INV(ABS(VLOOKUP($Q$1,VLookups!$A$43:$B$44,2,FALSE)-V$3),$K44,$O44),"")</f>
        <v/>
      </c>
      <c r="W44" s="90" t="str">
        <f>IF(AND($D44&gt;0,$E44&gt;0,$F44&gt;0,NOT(ISBLANK($L44))),_xlfn.NORM.INV(ABS(VLOOKUP($Q$1,VLookups!$A$43:$B$44,2,FALSE)-W$3),$K44,$O44),"")</f>
        <v/>
      </c>
      <c r="X44" s="89" t="str">
        <f>IF(AND($D44&gt;0,$E44&gt;0,$F44&gt;0,NOT(ISBLANK($L44))),_xlfn.NORM.INV(ABS(VLOOKUP($Q$1,VLookups!$A$43:$B$44,2,FALSE)-X$3),$K44,$O44),"")</f>
        <v/>
      </c>
      <c r="Y44" s="5"/>
      <c r="Z44" s="164" t="str">
        <f t="shared" si="113"/>
        <v/>
      </c>
      <c r="AA44" s="47" t="str">
        <f t="shared" si="114"/>
        <v/>
      </c>
      <c r="AB44" s="47" t="str">
        <f t="shared" si="179"/>
        <v/>
      </c>
      <c r="AC44" s="47" t="str">
        <f t="shared" si="179"/>
        <v/>
      </c>
      <c r="AD44" s="47" t="str">
        <f t="shared" si="179"/>
        <v/>
      </c>
      <c r="AE44" s="47" t="str">
        <f t="shared" si="179"/>
        <v/>
      </c>
      <c r="AF44" s="47" t="str">
        <f t="shared" si="179"/>
        <v/>
      </c>
      <c r="AG44" s="47" t="str">
        <f t="shared" si="179"/>
        <v/>
      </c>
      <c r="AH44" s="47" t="str">
        <f t="shared" si="179"/>
        <v/>
      </c>
      <c r="AI44" s="47" t="str">
        <f t="shared" si="179"/>
        <v/>
      </c>
      <c r="AJ44" s="47" t="str">
        <f t="shared" si="179"/>
        <v/>
      </c>
      <c r="AK44" s="47" t="str">
        <f t="shared" si="179"/>
        <v/>
      </c>
      <c r="AL44" s="47" t="str">
        <f t="shared" si="179"/>
        <v/>
      </c>
      <c r="AM44" s="47" t="str">
        <f t="shared" si="179"/>
        <v/>
      </c>
      <c r="AN44" s="47" t="str">
        <f t="shared" si="179"/>
        <v/>
      </c>
      <c r="AO44" s="47" t="str">
        <f t="shared" si="179"/>
        <v/>
      </c>
      <c r="AP44" s="47" t="str">
        <f t="shared" si="179"/>
        <v/>
      </c>
      <c r="AQ44" s="47" t="str">
        <f t="shared" si="179"/>
        <v/>
      </c>
      <c r="AR44" s="47" t="str">
        <f t="shared" si="179"/>
        <v/>
      </c>
      <c r="AS44" s="47" t="str">
        <f t="shared" si="179"/>
        <v/>
      </c>
      <c r="AT44" s="47" t="str">
        <f t="shared" si="179"/>
        <v/>
      </c>
      <c r="AU44" s="47" t="str">
        <f t="shared" si="179"/>
        <v/>
      </c>
      <c r="AV44" s="47" t="str">
        <f t="shared" si="179"/>
        <v/>
      </c>
      <c r="AW44" s="47" t="str">
        <f t="shared" si="179"/>
        <v/>
      </c>
      <c r="AX44" s="47" t="str">
        <f t="shared" si="179"/>
        <v/>
      </c>
      <c r="AY44" s="47" t="str">
        <f t="shared" si="179"/>
        <v/>
      </c>
      <c r="AZ44" s="47" t="str">
        <f t="shared" si="179"/>
        <v/>
      </c>
      <c r="BA44" s="47" t="str">
        <f t="shared" si="179"/>
        <v/>
      </c>
      <c r="BB44" s="47" t="str">
        <f t="shared" si="179"/>
        <v/>
      </c>
      <c r="BC44" s="47" t="str">
        <f t="shared" si="179"/>
        <v/>
      </c>
      <c r="BD44" s="47" t="str">
        <f t="shared" si="179"/>
        <v/>
      </c>
      <c r="BE44" s="47" t="str">
        <f t="shared" si="179"/>
        <v/>
      </c>
      <c r="BF44" s="47" t="str">
        <f t="shared" si="179"/>
        <v/>
      </c>
      <c r="BG44" s="47" t="str">
        <f t="shared" si="179"/>
        <v/>
      </c>
      <c r="BH44" s="47" t="str">
        <f t="shared" si="179"/>
        <v/>
      </c>
      <c r="BI44" s="47" t="str">
        <f t="shared" si="179"/>
        <v/>
      </c>
      <c r="BJ44" s="47" t="str">
        <f t="shared" si="179"/>
        <v/>
      </c>
      <c r="BK44" s="47" t="str">
        <f t="shared" si="179"/>
        <v/>
      </c>
      <c r="BL44" s="47" t="str">
        <f t="shared" si="179"/>
        <v/>
      </c>
      <c r="BM44" s="47" t="str">
        <f t="shared" si="179"/>
        <v/>
      </c>
      <c r="BN44" s="47" t="str">
        <f t="shared" si="179"/>
        <v/>
      </c>
      <c r="BO44" s="47" t="str">
        <f t="shared" si="179"/>
        <v/>
      </c>
      <c r="BP44" s="47" t="str">
        <f t="shared" si="179"/>
        <v/>
      </c>
      <c r="BQ44" s="47" t="str">
        <f t="shared" si="179"/>
        <v/>
      </c>
      <c r="BR44" s="47" t="str">
        <f t="shared" si="179"/>
        <v/>
      </c>
      <c r="BS44" s="47" t="str">
        <f t="shared" si="179"/>
        <v/>
      </c>
      <c r="BT44" s="47" t="str">
        <f t="shared" si="179"/>
        <v/>
      </c>
      <c r="BU44" s="47" t="str">
        <f t="shared" si="179"/>
        <v/>
      </c>
      <c r="BV44" s="47" t="str">
        <f t="shared" si="179"/>
        <v/>
      </c>
      <c r="BW44" s="47" t="str">
        <f t="shared" si="179"/>
        <v/>
      </c>
      <c r="BX44" s="47" t="str">
        <f t="shared" si="179"/>
        <v/>
      </c>
      <c r="BY44" s="47" t="str">
        <f t="shared" si="179"/>
        <v/>
      </c>
      <c r="BZ44" s="47" t="str">
        <f t="shared" si="179"/>
        <v/>
      </c>
      <c r="CA44" s="47" t="str">
        <f t="shared" si="179"/>
        <v/>
      </c>
      <c r="CB44" s="47" t="str">
        <f t="shared" si="179"/>
        <v/>
      </c>
      <c r="CC44" s="47" t="str">
        <f t="shared" si="179"/>
        <v/>
      </c>
      <c r="CD44" s="47" t="str">
        <f t="shared" si="179"/>
        <v/>
      </c>
      <c r="CE44" s="47" t="str">
        <f t="shared" si="179"/>
        <v/>
      </c>
      <c r="CF44" s="47" t="str">
        <f t="shared" si="179"/>
        <v/>
      </c>
      <c r="CG44" s="47" t="str">
        <f t="shared" si="179"/>
        <v/>
      </c>
      <c r="CH44" s="47" t="str">
        <f t="shared" si="179"/>
        <v/>
      </c>
      <c r="CI44" s="47" t="str">
        <f t="shared" si="179"/>
        <v/>
      </c>
      <c r="CJ44" s="47" t="str">
        <f t="shared" si="179"/>
        <v/>
      </c>
      <c r="CK44" s="47" t="str">
        <f t="shared" si="179"/>
        <v/>
      </c>
      <c r="CL44" s="47" t="str">
        <f t="shared" si="179"/>
        <v/>
      </c>
      <c r="CM44" s="47" t="str">
        <f t="shared" si="179"/>
        <v/>
      </c>
      <c r="CN44" s="47" t="str">
        <f t="shared" si="178"/>
        <v/>
      </c>
      <c r="CO44" s="47" t="str">
        <f t="shared" si="178"/>
        <v/>
      </c>
      <c r="CP44" s="47" t="str">
        <f t="shared" si="178"/>
        <v/>
      </c>
      <c r="CQ44" s="47" t="str">
        <f t="shared" si="178"/>
        <v/>
      </c>
      <c r="CR44" s="47" t="str">
        <f t="shared" si="178"/>
        <v/>
      </c>
      <c r="CS44" s="47" t="str">
        <f t="shared" si="178"/>
        <v/>
      </c>
      <c r="CT44" s="47" t="str">
        <f t="shared" si="178"/>
        <v/>
      </c>
      <c r="CU44" s="47" t="str">
        <f t="shared" si="178"/>
        <v/>
      </c>
      <c r="CV44" s="47" t="str">
        <f t="shared" si="178"/>
        <v/>
      </c>
      <c r="CW44" s="47" t="str">
        <f t="shared" si="178"/>
        <v/>
      </c>
      <c r="CX44" s="47" t="str">
        <f t="shared" si="178"/>
        <v/>
      </c>
      <c r="CY44" s="47" t="str">
        <f t="shared" si="178"/>
        <v/>
      </c>
      <c r="CZ44" s="47" t="str">
        <f t="shared" si="178"/>
        <v/>
      </c>
      <c r="DA44" s="47" t="str">
        <f t="shared" si="178"/>
        <v/>
      </c>
      <c r="DB44" s="47" t="str">
        <f t="shared" si="178"/>
        <v/>
      </c>
      <c r="DC44" s="47" t="str">
        <f t="shared" si="178"/>
        <v/>
      </c>
      <c r="DD44" s="47" t="str">
        <f t="shared" si="178"/>
        <v/>
      </c>
      <c r="DE44" s="47" t="str">
        <f t="shared" si="178"/>
        <v/>
      </c>
      <c r="DF44" s="47" t="str">
        <f t="shared" si="178"/>
        <v/>
      </c>
      <c r="DG44" s="47" t="str">
        <f t="shared" si="178"/>
        <v/>
      </c>
      <c r="DH44" s="47" t="str">
        <f t="shared" si="178"/>
        <v/>
      </c>
      <c r="DI44" s="47" t="str">
        <f t="shared" si="178"/>
        <v/>
      </c>
      <c r="DJ44" s="47" t="str">
        <f t="shared" si="178"/>
        <v/>
      </c>
      <c r="DK44" s="47" t="str">
        <f t="shared" si="178"/>
        <v/>
      </c>
      <c r="DL44" s="47" t="str">
        <f t="shared" si="178"/>
        <v/>
      </c>
      <c r="DM44" s="47" t="str">
        <f t="shared" si="178"/>
        <v/>
      </c>
      <c r="DN44" s="47" t="str">
        <f t="shared" si="178"/>
        <v/>
      </c>
      <c r="DO44" s="47" t="str">
        <f t="shared" si="178"/>
        <v/>
      </c>
      <c r="DP44" s="47" t="str">
        <f t="shared" si="178"/>
        <v/>
      </c>
      <c r="DQ44" s="47" t="str">
        <f t="shared" si="178"/>
        <v/>
      </c>
      <c r="DR44" s="47" t="str">
        <f t="shared" si="178"/>
        <v/>
      </c>
      <c r="DS44" s="47" t="str">
        <f t="shared" si="178"/>
        <v/>
      </c>
      <c r="DT44" s="47" t="str">
        <f t="shared" si="178"/>
        <v/>
      </c>
      <c r="DU44" s="47" t="str">
        <f t="shared" si="178"/>
        <v/>
      </c>
      <c r="DV44" s="47" t="str">
        <f t="shared" si="178"/>
        <v/>
      </c>
      <c r="DW44" s="179" t="str">
        <f t="shared" si="115"/>
        <v/>
      </c>
      <c r="DX44" s="47" t="str">
        <f t="shared" si="5"/>
        <v/>
      </c>
      <c r="DY44" s="47" t="str">
        <f t="shared" si="6"/>
        <v/>
      </c>
      <c r="DZ44" s="47" t="str">
        <f t="shared" si="7"/>
        <v/>
      </c>
      <c r="EA44" s="47" t="str">
        <f t="shared" si="8"/>
        <v/>
      </c>
      <c r="EB44" s="47" t="str">
        <f t="shared" si="9"/>
        <v/>
      </c>
      <c r="EC44" s="47" t="str">
        <f t="shared" si="10"/>
        <v/>
      </c>
      <c r="ED44" s="47" t="str">
        <f t="shared" si="11"/>
        <v/>
      </c>
      <c r="EE44" s="47" t="str">
        <f t="shared" si="12"/>
        <v/>
      </c>
      <c r="EF44" s="47" t="str">
        <f t="shared" si="13"/>
        <v/>
      </c>
      <c r="EG44" s="47" t="str">
        <f t="shared" si="14"/>
        <v/>
      </c>
      <c r="EH44" s="47" t="str">
        <f t="shared" si="15"/>
        <v/>
      </c>
      <c r="EI44" s="47" t="str">
        <f t="shared" si="16"/>
        <v/>
      </c>
      <c r="EJ44" s="47" t="str">
        <f t="shared" si="17"/>
        <v/>
      </c>
      <c r="EK44" s="47" t="str">
        <f t="shared" si="18"/>
        <v/>
      </c>
      <c r="EL44" s="47" t="str">
        <f t="shared" si="19"/>
        <v/>
      </c>
      <c r="EM44" s="47" t="str">
        <f t="shared" si="20"/>
        <v/>
      </c>
      <c r="EN44" s="47" t="str">
        <f t="shared" si="21"/>
        <v/>
      </c>
      <c r="EO44" s="47" t="str">
        <f t="shared" si="22"/>
        <v/>
      </c>
      <c r="EP44" s="47" t="str">
        <f t="shared" si="23"/>
        <v/>
      </c>
      <c r="EQ44" s="47" t="str">
        <f t="shared" si="24"/>
        <v/>
      </c>
      <c r="ER44" s="47" t="str">
        <f t="shared" si="25"/>
        <v/>
      </c>
      <c r="ES44" s="47" t="str">
        <f t="shared" si="26"/>
        <v/>
      </c>
      <c r="ET44" s="47" t="str">
        <f t="shared" si="27"/>
        <v/>
      </c>
      <c r="EU44" s="47" t="str">
        <f t="shared" si="28"/>
        <v/>
      </c>
      <c r="EV44" s="47" t="str">
        <f t="shared" si="29"/>
        <v/>
      </c>
      <c r="EW44" s="47" t="str">
        <f t="shared" si="30"/>
        <v/>
      </c>
      <c r="EX44" s="47" t="str">
        <f t="shared" si="31"/>
        <v/>
      </c>
      <c r="EY44" s="47" t="str">
        <f t="shared" si="32"/>
        <v/>
      </c>
      <c r="EZ44" s="47" t="str">
        <f t="shared" si="33"/>
        <v/>
      </c>
      <c r="FA44" s="47" t="str">
        <f t="shared" si="34"/>
        <v/>
      </c>
      <c r="FB44" s="47" t="str">
        <f t="shared" si="35"/>
        <v/>
      </c>
      <c r="FC44" s="47" t="str">
        <f t="shared" si="36"/>
        <v/>
      </c>
      <c r="FD44" s="47" t="str">
        <f t="shared" si="37"/>
        <v/>
      </c>
      <c r="FE44" s="47" t="str">
        <f t="shared" si="38"/>
        <v/>
      </c>
      <c r="FF44" s="47" t="str">
        <f t="shared" si="39"/>
        <v/>
      </c>
      <c r="FG44" s="47" t="str">
        <f t="shared" si="40"/>
        <v/>
      </c>
      <c r="FH44" s="47" t="str">
        <f t="shared" si="41"/>
        <v/>
      </c>
      <c r="FI44" s="47" t="str">
        <f t="shared" si="42"/>
        <v/>
      </c>
      <c r="FJ44" s="47" t="str">
        <f t="shared" si="43"/>
        <v/>
      </c>
      <c r="FK44" s="47" t="str">
        <f t="shared" si="44"/>
        <v/>
      </c>
      <c r="FL44" s="47" t="str">
        <f t="shared" si="45"/>
        <v/>
      </c>
      <c r="FM44" s="47" t="str">
        <f t="shared" si="46"/>
        <v/>
      </c>
      <c r="FN44" s="47" t="str">
        <f t="shared" si="47"/>
        <v/>
      </c>
      <c r="FO44" s="47" t="str">
        <f t="shared" si="48"/>
        <v/>
      </c>
      <c r="FP44" s="47" t="str">
        <f t="shared" si="49"/>
        <v/>
      </c>
      <c r="FQ44" s="47" t="str">
        <f t="shared" si="50"/>
        <v/>
      </c>
      <c r="FR44" s="47" t="str">
        <f t="shared" si="51"/>
        <v/>
      </c>
      <c r="FS44" s="47" t="str">
        <f t="shared" si="52"/>
        <v/>
      </c>
      <c r="FT44" s="47" t="str">
        <f t="shared" si="53"/>
        <v/>
      </c>
      <c r="FU44" s="47" t="str">
        <f t="shared" si="54"/>
        <v/>
      </c>
      <c r="FV44" s="47" t="str">
        <f t="shared" si="55"/>
        <v/>
      </c>
      <c r="FW44" s="47" t="str">
        <f t="shared" si="56"/>
        <v/>
      </c>
      <c r="FX44" s="47" t="str">
        <f t="shared" si="57"/>
        <v/>
      </c>
      <c r="FY44" s="47" t="str">
        <f t="shared" si="58"/>
        <v/>
      </c>
      <c r="FZ44" s="47" t="str">
        <f t="shared" si="59"/>
        <v/>
      </c>
      <c r="GA44" s="47" t="str">
        <f t="shared" si="60"/>
        <v/>
      </c>
      <c r="GB44" s="47" t="str">
        <f t="shared" si="61"/>
        <v/>
      </c>
      <c r="GC44" s="47" t="str">
        <f t="shared" si="62"/>
        <v/>
      </c>
      <c r="GD44" s="47" t="str">
        <f t="shared" si="63"/>
        <v/>
      </c>
      <c r="GE44" s="47" t="str">
        <f t="shared" si="64"/>
        <v/>
      </c>
      <c r="GF44" s="47" t="str">
        <f t="shared" si="65"/>
        <v/>
      </c>
      <c r="GG44" s="47" t="str">
        <f t="shared" si="66"/>
        <v/>
      </c>
      <c r="GH44" s="47" t="str">
        <f t="shared" si="67"/>
        <v/>
      </c>
      <c r="GI44" s="47" t="str">
        <f t="shared" si="68"/>
        <v/>
      </c>
      <c r="GJ44" s="47" t="str">
        <f t="shared" si="69"/>
        <v/>
      </c>
      <c r="GK44" s="47" t="str">
        <f t="shared" si="70"/>
        <v/>
      </c>
      <c r="GL44" s="47" t="str">
        <f t="shared" si="71"/>
        <v/>
      </c>
      <c r="GM44" s="47" t="str">
        <f t="shared" si="72"/>
        <v/>
      </c>
      <c r="GN44" s="47" t="str">
        <f t="shared" si="73"/>
        <v/>
      </c>
      <c r="GO44" s="47" t="str">
        <f t="shared" si="74"/>
        <v/>
      </c>
      <c r="GP44" s="47" t="str">
        <f t="shared" si="75"/>
        <v/>
      </c>
      <c r="GQ44" s="47" t="str">
        <f t="shared" si="76"/>
        <v/>
      </c>
      <c r="GR44" s="47" t="str">
        <f t="shared" si="77"/>
        <v/>
      </c>
      <c r="GS44" s="47" t="str">
        <f t="shared" si="78"/>
        <v/>
      </c>
      <c r="GT44" s="47" t="str">
        <f t="shared" si="79"/>
        <v/>
      </c>
      <c r="GU44" s="47" t="str">
        <f t="shared" si="80"/>
        <v/>
      </c>
      <c r="GV44" s="47" t="str">
        <f t="shared" si="81"/>
        <v/>
      </c>
      <c r="GW44" s="47" t="str">
        <f t="shared" si="82"/>
        <v/>
      </c>
      <c r="GX44" s="47" t="str">
        <f t="shared" si="83"/>
        <v/>
      </c>
      <c r="GY44" s="47" t="str">
        <f t="shared" si="84"/>
        <v/>
      </c>
      <c r="GZ44" s="47" t="str">
        <f t="shared" si="85"/>
        <v/>
      </c>
      <c r="HA44" s="47" t="str">
        <f t="shared" si="86"/>
        <v/>
      </c>
      <c r="HB44" s="47" t="str">
        <f t="shared" si="87"/>
        <v/>
      </c>
      <c r="HC44" s="47" t="str">
        <f t="shared" si="88"/>
        <v/>
      </c>
      <c r="HD44" s="47" t="str">
        <f t="shared" si="89"/>
        <v/>
      </c>
      <c r="HE44" s="47" t="str">
        <f t="shared" si="90"/>
        <v/>
      </c>
      <c r="HF44" s="47" t="str">
        <f t="shared" si="91"/>
        <v/>
      </c>
      <c r="HG44" s="47" t="str">
        <f t="shared" si="92"/>
        <v/>
      </c>
      <c r="HH44" s="47" t="str">
        <f t="shared" si="93"/>
        <v/>
      </c>
      <c r="HI44" s="47" t="str">
        <f t="shared" si="94"/>
        <v/>
      </c>
      <c r="HJ44" s="47" t="str">
        <f t="shared" si="95"/>
        <v/>
      </c>
      <c r="HK44" s="47" t="str">
        <f t="shared" si="96"/>
        <v/>
      </c>
      <c r="HL44" s="47" t="str">
        <f t="shared" si="97"/>
        <v/>
      </c>
      <c r="HM44" s="47" t="str">
        <f t="shared" si="98"/>
        <v/>
      </c>
      <c r="HN44" s="47" t="str">
        <f t="shared" si="99"/>
        <v/>
      </c>
      <c r="HO44" s="47" t="str">
        <f t="shared" si="100"/>
        <v/>
      </c>
      <c r="HP44" s="47" t="str">
        <f t="shared" si="101"/>
        <v/>
      </c>
      <c r="HQ44" s="47" t="str">
        <f t="shared" si="102"/>
        <v/>
      </c>
      <c r="HR44" s="47" t="str">
        <f t="shared" si="103"/>
        <v/>
      </c>
      <c r="HS44" s="47" t="str">
        <f t="shared" si="104"/>
        <v/>
      </c>
      <c r="HT44" s="165" t="e">
        <f t="shared" si="171"/>
        <v>#N/A</v>
      </c>
      <c r="HU44" s="165" t="e">
        <f t="shared" si="153"/>
        <v>#N/A</v>
      </c>
      <c r="HV44" s="165" t="e">
        <f t="shared" si="153"/>
        <v>#N/A</v>
      </c>
      <c r="HW44" s="165" t="e">
        <f t="shared" si="153"/>
        <v>#N/A</v>
      </c>
      <c r="HX44" s="165" t="e">
        <f t="shared" si="164"/>
        <v>#N/A</v>
      </c>
      <c r="HY44" s="165" t="e">
        <f t="shared" si="164"/>
        <v>#N/A</v>
      </c>
      <c r="HZ44" s="165" t="e">
        <f t="shared" si="164"/>
        <v>#N/A</v>
      </c>
      <c r="IA44" s="165" t="e">
        <f t="shared" si="164"/>
        <v>#N/A</v>
      </c>
      <c r="IB44" s="165" t="e">
        <f t="shared" si="164"/>
        <v>#N/A</v>
      </c>
      <c r="IC44" s="165" t="e">
        <f t="shared" si="164"/>
        <v>#N/A</v>
      </c>
      <c r="ID44" s="165" t="e">
        <f t="shared" si="164"/>
        <v>#N/A</v>
      </c>
      <c r="IE44" s="165" t="e">
        <f t="shared" si="164"/>
        <v>#N/A</v>
      </c>
      <c r="IF44" s="165" t="e">
        <f t="shared" si="164"/>
        <v>#N/A</v>
      </c>
      <c r="IG44" s="165" t="e">
        <f t="shared" si="164"/>
        <v>#N/A</v>
      </c>
      <c r="IH44" s="165" t="e">
        <f t="shared" si="164"/>
        <v>#N/A</v>
      </c>
      <c r="II44" s="165" t="e">
        <f t="shared" si="164"/>
        <v>#N/A</v>
      </c>
      <c r="IJ44" s="165" t="e">
        <f t="shared" si="164"/>
        <v>#N/A</v>
      </c>
      <c r="IK44" s="165" t="e">
        <f t="shared" si="164"/>
        <v>#N/A</v>
      </c>
      <c r="IL44" s="165" t="e">
        <f t="shared" si="164"/>
        <v>#N/A</v>
      </c>
      <c r="IM44" s="165" t="e">
        <f t="shared" si="160"/>
        <v>#N/A</v>
      </c>
      <c r="IN44" s="165" t="e">
        <f t="shared" si="160"/>
        <v>#N/A</v>
      </c>
      <c r="IO44" s="165" t="e">
        <f t="shared" si="160"/>
        <v>#N/A</v>
      </c>
      <c r="IP44" s="165" t="e">
        <f t="shared" si="160"/>
        <v>#N/A</v>
      </c>
      <c r="IQ44" s="165" t="e">
        <f t="shared" si="160"/>
        <v>#N/A</v>
      </c>
      <c r="IR44" s="165" t="e">
        <f t="shared" si="160"/>
        <v>#N/A</v>
      </c>
      <c r="IS44" s="165" t="e">
        <f t="shared" si="160"/>
        <v>#N/A</v>
      </c>
      <c r="IT44" s="165" t="e">
        <f t="shared" si="160"/>
        <v>#N/A</v>
      </c>
      <c r="IU44" s="165" t="e">
        <f t="shared" si="160"/>
        <v>#N/A</v>
      </c>
      <c r="IV44" s="165" t="e">
        <f t="shared" si="160"/>
        <v>#N/A</v>
      </c>
      <c r="IW44" s="165" t="e">
        <f t="shared" si="160"/>
        <v>#N/A</v>
      </c>
      <c r="IX44" s="165" t="e">
        <f t="shared" si="160"/>
        <v>#N/A</v>
      </c>
      <c r="IY44" s="165" t="e">
        <f t="shared" si="160"/>
        <v>#N/A</v>
      </c>
      <c r="IZ44" s="165" t="e">
        <f t="shared" si="160"/>
        <v>#N/A</v>
      </c>
      <c r="JA44" s="165" t="e">
        <f t="shared" si="160"/>
        <v>#N/A</v>
      </c>
      <c r="JB44" s="165" t="e">
        <f t="shared" si="157"/>
        <v>#N/A</v>
      </c>
      <c r="JC44" s="165" t="e">
        <f t="shared" si="157"/>
        <v>#N/A</v>
      </c>
      <c r="JD44" s="165" t="e">
        <f t="shared" si="157"/>
        <v>#N/A</v>
      </c>
      <c r="JE44" s="165" t="e">
        <f t="shared" si="157"/>
        <v>#N/A</v>
      </c>
      <c r="JF44" s="165" t="e">
        <f t="shared" si="157"/>
        <v>#N/A</v>
      </c>
      <c r="JG44" s="165" t="e">
        <f t="shared" si="157"/>
        <v>#N/A</v>
      </c>
      <c r="JH44" s="165" t="e">
        <f t="shared" si="157"/>
        <v>#N/A</v>
      </c>
      <c r="JI44" s="165" t="e">
        <f t="shared" si="157"/>
        <v>#N/A</v>
      </c>
      <c r="JJ44" s="165" t="e">
        <f t="shared" si="157"/>
        <v>#N/A</v>
      </c>
      <c r="JK44" s="165" t="e">
        <f t="shared" si="157"/>
        <v>#N/A</v>
      </c>
      <c r="JL44" s="165" t="e">
        <f t="shared" si="157"/>
        <v>#N/A</v>
      </c>
      <c r="JM44" s="165" t="e">
        <f t="shared" si="157"/>
        <v>#N/A</v>
      </c>
      <c r="JN44" s="165" t="e">
        <f t="shared" si="157"/>
        <v>#N/A</v>
      </c>
      <c r="JO44" s="165" t="e">
        <f t="shared" si="157"/>
        <v>#N/A</v>
      </c>
      <c r="JP44" s="165" t="e">
        <f t="shared" si="157"/>
        <v>#N/A</v>
      </c>
      <c r="JQ44" s="165" t="e">
        <f t="shared" si="174"/>
        <v>#N/A</v>
      </c>
      <c r="JR44" s="165" t="e">
        <f t="shared" si="174"/>
        <v>#N/A</v>
      </c>
      <c r="JS44" s="165" t="e">
        <f t="shared" si="174"/>
        <v>#N/A</v>
      </c>
      <c r="JT44" s="165" t="e">
        <f t="shared" si="174"/>
        <v>#N/A</v>
      </c>
      <c r="JU44" s="165" t="e">
        <f t="shared" si="174"/>
        <v>#N/A</v>
      </c>
      <c r="JV44" s="165" t="e">
        <f t="shared" si="174"/>
        <v>#N/A</v>
      </c>
      <c r="JW44" s="165" t="e">
        <f t="shared" si="174"/>
        <v>#N/A</v>
      </c>
      <c r="JX44" s="165" t="e">
        <f t="shared" si="174"/>
        <v>#N/A</v>
      </c>
      <c r="JY44" s="165" t="e">
        <f t="shared" si="174"/>
        <v>#N/A</v>
      </c>
      <c r="JZ44" s="165" t="e">
        <f t="shared" si="174"/>
        <v>#N/A</v>
      </c>
      <c r="KA44" s="165" t="e">
        <f t="shared" si="174"/>
        <v>#N/A</v>
      </c>
      <c r="KB44" s="165" t="e">
        <f t="shared" si="174"/>
        <v>#N/A</v>
      </c>
      <c r="KC44" s="165" t="e">
        <f t="shared" si="174"/>
        <v>#N/A</v>
      </c>
      <c r="KD44" s="165" t="e">
        <f t="shared" si="174"/>
        <v>#N/A</v>
      </c>
      <c r="KE44" s="165" t="e">
        <f t="shared" si="174"/>
        <v>#N/A</v>
      </c>
      <c r="KF44" s="165" t="e">
        <f t="shared" si="117"/>
        <v>#N/A</v>
      </c>
      <c r="KG44" s="165" t="e">
        <f t="shared" si="154"/>
        <v>#N/A</v>
      </c>
      <c r="KH44" s="165" t="e">
        <f t="shared" si="154"/>
        <v>#N/A</v>
      </c>
      <c r="KI44" s="165" t="e">
        <f t="shared" si="154"/>
        <v>#N/A</v>
      </c>
      <c r="KJ44" s="165" t="e">
        <f t="shared" si="165"/>
        <v>#N/A</v>
      </c>
      <c r="KK44" s="165" t="e">
        <f t="shared" si="165"/>
        <v>#N/A</v>
      </c>
      <c r="KL44" s="165" t="e">
        <f t="shared" si="165"/>
        <v>#N/A</v>
      </c>
      <c r="KM44" s="165" t="e">
        <f t="shared" si="165"/>
        <v>#N/A</v>
      </c>
      <c r="KN44" s="165" t="e">
        <f t="shared" si="165"/>
        <v>#N/A</v>
      </c>
      <c r="KO44" s="165" t="e">
        <f t="shared" si="165"/>
        <v>#N/A</v>
      </c>
      <c r="KP44" s="165" t="e">
        <f t="shared" si="165"/>
        <v>#N/A</v>
      </c>
      <c r="KQ44" s="165" t="e">
        <f t="shared" si="165"/>
        <v>#N/A</v>
      </c>
      <c r="KR44" s="165" t="e">
        <f t="shared" si="165"/>
        <v>#N/A</v>
      </c>
      <c r="KS44" s="165" t="e">
        <f t="shared" si="165"/>
        <v>#N/A</v>
      </c>
      <c r="KT44" s="165" t="e">
        <f t="shared" si="165"/>
        <v>#N/A</v>
      </c>
      <c r="KU44" s="165" t="e">
        <f t="shared" si="165"/>
        <v>#N/A</v>
      </c>
      <c r="KV44" s="165" t="e">
        <f t="shared" si="165"/>
        <v>#N/A</v>
      </c>
      <c r="KW44" s="165" t="e">
        <f t="shared" si="165"/>
        <v>#N/A</v>
      </c>
      <c r="KX44" s="165" t="e">
        <f t="shared" si="165"/>
        <v>#N/A</v>
      </c>
      <c r="KY44" s="165" t="e">
        <f t="shared" si="161"/>
        <v>#N/A</v>
      </c>
      <c r="KZ44" s="165" t="e">
        <f t="shared" si="161"/>
        <v>#N/A</v>
      </c>
      <c r="LA44" s="165" t="e">
        <f t="shared" si="161"/>
        <v>#N/A</v>
      </c>
      <c r="LB44" s="165" t="e">
        <f t="shared" si="161"/>
        <v>#N/A</v>
      </c>
      <c r="LC44" s="165" t="e">
        <f t="shared" si="161"/>
        <v>#N/A</v>
      </c>
      <c r="LD44" s="165" t="e">
        <f t="shared" si="161"/>
        <v>#N/A</v>
      </c>
      <c r="LE44" s="165" t="e">
        <f t="shared" si="161"/>
        <v>#N/A</v>
      </c>
      <c r="LF44" s="165" t="e">
        <f t="shared" si="161"/>
        <v>#N/A</v>
      </c>
      <c r="LG44" s="165" t="e">
        <f t="shared" si="161"/>
        <v>#N/A</v>
      </c>
      <c r="LH44" s="165" t="e">
        <f t="shared" si="161"/>
        <v>#N/A</v>
      </c>
      <c r="LI44" s="165" t="e">
        <f t="shared" si="161"/>
        <v>#N/A</v>
      </c>
      <c r="LJ44" s="165" t="e">
        <f t="shared" si="161"/>
        <v>#N/A</v>
      </c>
      <c r="LK44" s="165" t="e">
        <f t="shared" si="161"/>
        <v>#N/A</v>
      </c>
      <c r="LL44" s="165" t="e">
        <f t="shared" si="161"/>
        <v>#N/A</v>
      </c>
      <c r="LM44" s="165" t="e">
        <f t="shared" si="161"/>
        <v>#N/A</v>
      </c>
      <c r="LN44" s="165" t="e">
        <f t="shared" si="158"/>
        <v>#N/A</v>
      </c>
      <c r="LO44" s="165" t="e">
        <f t="shared" si="158"/>
        <v>#N/A</v>
      </c>
      <c r="LP44" s="165" t="e">
        <f t="shared" si="158"/>
        <v>#N/A</v>
      </c>
      <c r="LQ44" s="165" t="e">
        <f t="shared" si="158"/>
        <v>#N/A</v>
      </c>
      <c r="LR44" s="165" t="e">
        <f t="shared" si="158"/>
        <v>#N/A</v>
      </c>
      <c r="LS44" s="165" t="e">
        <f t="shared" si="158"/>
        <v>#N/A</v>
      </c>
      <c r="LT44" s="165" t="e">
        <f t="shared" si="158"/>
        <v>#N/A</v>
      </c>
      <c r="LU44" s="165" t="e">
        <f t="shared" si="158"/>
        <v>#N/A</v>
      </c>
      <c r="LV44" s="165" t="e">
        <f t="shared" si="158"/>
        <v>#N/A</v>
      </c>
      <c r="LW44" s="165" t="e">
        <f t="shared" si="158"/>
        <v>#N/A</v>
      </c>
      <c r="LX44" s="165" t="e">
        <f t="shared" si="158"/>
        <v>#N/A</v>
      </c>
      <c r="LY44" s="165" t="e">
        <f t="shared" si="158"/>
        <v>#N/A</v>
      </c>
      <c r="LZ44" s="165" t="e">
        <f t="shared" si="158"/>
        <v>#N/A</v>
      </c>
      <c r="MA44" s="165" t="e">
        <f t="shared" si="158"/>
        <v>#N/A</v>
      </c>
      <c r="MB44" s="165" t="e">
        <f t="shared" si="158"/>
        <v>#N/A</v>
      </c>
      <c r="MC44" s="165" t="e">
        <f t="shared" si="175"/>
        <v>#N/A</v>
      </c>
      <c r="MD44" s="165" t="e">
        <f t="shared" si="175"/>
        <v>#N/A</v>
      </c>
      <c r="ME44" s="165" t="e">
        <f t="shared" si="175"/>
        <v>#N/A</v>
      </c>
      <c r="MF44" s="165" t="e">
        <f t="shared" si="175"/>
        <v>#N/A</v>
      </c>
      <c r="MG44" s="165" t="e">
        <f t="shared" si="175"/>
        <v>#N/A</v>
      </c>
      <c r="MH44" s="165" t="e">
        <f t="shared" si="175"/>
        <v>#N/A</v>
      </c>
      <c r="MI44" s="165" t="e">
        <f t="shared" si="175"/>
        <v>#N/A</v>
      </c>
      <c r="MJ44" s="165" t="e">
        <f t="shared" si="175"/>
        <v>#N/A</v>
      </c>
      <c r="MK44" s="165" t="e">
        <f t="shared" si="175"/>
        <v>#N/A</v>
      </c>
      <c r="ML44" s="165" t="e">
        <f t="shared" si="175"/>
        <v>#N/A</v>
      </c>
      <c r="MM44" s="165" t="e">
        <f t="shared" si="175"/>
        <v>#N/A</v>
      </c>
      <c r="MN44" s="165" t="e">
        <f t="shared" si="175"/>
        <v>#N/A</v>
      </c>
      <c r="MO44" s="165" t="e">
        <f t="shared" si="175"/>
        <v>#N/A</v>
      </c>
      <c r="MP44" s="165" t="e">
        <f t="shared" si="175"/>
        <v>#N/A</v>
      </c>
      <c r="MQ44" s="165" t="e">
        <f t="shared" si="175"/>
        <v>#N/A</v>
      </c>
      <c r="MR44" s="165" t="e">
        <f t="shared" si="118"/>
        <v>#N/A</v>
      </c>
      <c r="MS44" s="165" t="e">
        <f t="shared" si="155"/>
        <v>#N/A</v>
      </c>
      <c r="MT44" s="165" t="e">
        <f t="shared" si="155"/>
        <v>#N/A</v>
      </c>
      <c r="MU44" s="165" t="e">
        <f t="shared" si="155"/>
        <v>#N/A</v>
      </c>
      <c r="MV44" s="165" t="e">
        <f t="shared" si="166"/>
        <v>#N/A</v>
      </c>
      <c r="MW44" s="165" t="e">
        <f t="shared" si="166"/>
        <v>#N/A</v>
      </c>
      <c r="MX44" s="165" t="e">
        <f t="shared" si="166"/>
        <v>#N/A</v>
      </c>
      <c r="MY44" s="165" t="e">
        <f t="shared" si="166"/>
        <v>#N/A</v>
      </c>
      <c r="MZ44" s="165" t="e">
        <f t="shared" si="166"/>
        <v>#N/A</v>
      </c>
      <c r="NA44" s="165" t="e">
        <f t="shared" si="166"/>
        <v>#N/A</v>
      </c>
      <c r="NB44" s="165" t="e">
        <f t="shared" si="166"/>
        <v>#N/A</v>
      </c>
      <c r="NC44" s="165" t="e">
        <f t="shared" si="166"/>
        <v>#N/A</v>
      </c>
      <c r="ND44" s="165" t="e">
        <f t="shared" si="166"/>
        <v>#N/A</v>
      </c>
      <c r="NE44" s="165" t="e">
        <f t="shared" si="166"/>
        <v>#N/A</v>
      </c>
      <c r="NF44" s="165" t="e">
        <f t="shared" si="166"/>
        <v>#N/A</v>
      </c>
      <c r="NG44" s="165" t="e">
        <f t="shared" si="166"/>
        <v>#N/A</v>
      </c>
      <c r="NH44" s="165" t="e">
        <f t="shared" si="166"/>
        <v>#N/A</v>
      </c>
      <c r="NI44" s="165" t="e">
        <f t="shared" si="166"/>
        <v>#N/A</v>
      </c>
      <c r="NJ44" s="165" t="e">
        <f t="shared" si="166"/>
        <v>#N/A</v>
      </c>
      <c r="NK44" s="165" t="e">
        <f t="shared" si="162"/>
        <v>#N/A</v>
      </c>
      <c r="NL44" s="165" t="e">
        <f t="shared" si="162"/>
        <v>#N/A</v>
      </c>
      <c r="NM44" s="165" t="e">
        <f t="shared" si="162"/>
        <v>#N/A</v>
      </c>
      <c r="NN44" s="165" t="e">
        <f t="shared" si="162"/>
        <v>#N/A</v>
      </c>
      <c r="NO44" s="165" t="e">
        <f t="shared" si="162"/>
        <v>#N/A</v>
      </c>
      <c r="NP44" s="165" t="e">
        <f t="shared" si="162"/>
        <v>#N/A</v>
      </c>
      <c r="NQ44" s="165" t="e">
        <f t="shared" si="162"/>
        <v>#N/A</v>
      </c>
      <c r="NR44" s="165" t="e">
        <f t="shared" si="162"/>
        <v>#N/A</v>
      </c>
      <c r="NS44" s="165" t="e">
        <f t="shared" si="162"/>
        <v>#N/A</v>
      </c>
      <c r="NT44" s="165" t="e">
        <f t="shared" si="162"/>
        <v>#N/A</v>
      </c>
      <c r="NU44" s="165" t="e">
        <f t="shared" si="162"/>
        <v>#N/A</v>
      </c>
      <c r="NV44" s="165" t="e">
        <f t="shared" si="162"/>
        <v>#N/A</v>
      </c>
      <c r="NW44" s="165" t="e">
        <f t="shared" si="162"/>
        <v>#N/A</v>
      </c>
      <c r="NX44" s="165" t="e">
        <f t="shared" si="162"/>
        <v>#N/A</v>
      </c>
      <c r="NY44" s="165" t="e">
        <f t="shared" si="162"/>
        <v>#N/A</v>
      </c>
      <c r="NZ44" s="165" t="e">
        <f t="shared" si="159"/>
        <v>#N/A</v>
      </c>
      <c r="OA44" s="165" t="e">
        <f t="shared" si="159"/>
        <v>#N/A</v>
      </c>
      <c r="OB44" s="165" t="e">
        <f t="shared" si="159"/>
        <v>#N/A</v>
      </c>
      <c r="OC44" s="165" t="e">
        <f t="shared" si="159"/>
        <v>#N/A</v>
      </c>
      <c r="OD44" s="165" t="e">
        <f t="shared" si="159"/>
        <v>#N/A</v>
      </c>
      <c r="OE44" s="165" t="e">
        <f t="shared" si="159"/>
        <v>#N/A</v>
      </c>
      <c r="OF44" s="165" t="e">
        <f t="shared" si="159"/>
        <v>#N/A</v>
      </c>
      <c r="OG44" s="165" t="e">
        <f t="shared" si="159"/>
        <v>#N/A</v>
      </c>
      <c r="OH44" s="165" t="e">
        <f t="shared" si="159"/>
        <v>#N/A</v>
      </c>
      <c r="OI44" s="165" t="e">
        <f t="shared" si="159"/>
        <v>#N/A</v>
      </c>
      <c r="OJ44" s="165" t="e">
        <f t="shared" si="159"/>
        <v>#N/A</v>
      </c>
      <c r="OK44" s="165" t="e">
        <f t="shared" si="159"/>
        <v>#N/A</v>
      </c>
      <c r="OL44" s="165" t="e">
        <f t="shared" si="159"/>
        <v>#N/A</v>
      </c>
      <c r="OM44" s="165" t="e">
        <f t="shared" si="159"/>
        <v>#N/A</v>
      </c>
      <c r="ON44" s="165" t="e">
        <f t="shared" si="159"/>
        <v>#N/A</v>
      </c>
      <c r="OO44" s="165" t="e">
        <f t="shared" si="176"/>
        <v>#N/A</v>
      </c>
      <c r="OP44" s="165" t="e">
        <f t="shared" si="176"/>
        <v>#N/A</v>
      </c>
      <c r="OQ44" s="165" t="e">
        <f t="shared" si="176"/>
        <v>#N/A</v>
      </c>
      <c r="OR44" s="165" t="e">
        <f t="shared" si="176"/>
        <v>#N/A</v>
      </c>
      <c r="OS44" s="165" t="e">
        <f t="shared" si="176"/>
        <v>#N/A</v>
      </c>
      <c r="OT44" s="165" t="e">
        <f t="shared" si="176"/>
        <v>#N/A</v>
      </c>
      <c r="OU44" s="165" t="e">
        <f t="shared" si="176"/>
        <v>#N/A</v>
      </c>
      <c r="OV44" s="165" t="e">
        <f t="shared" si="176"/>
        <v>#N/A</v>
      </c>
      <c r="OW44" s="165" t="e">
        <f t="shared" si="176"/>
        <v>#N/A</v>
      </c>
      <c r="OX44" s="165" t="e">
        <f t="shared" si="176"/>
        <v>#N/A</v>
      </c>
      <c r="OY44" s="165" t="e">
        <f t="shared" si="176"/>
        <v>#N/A</v>
      </c>
      <c r="OZ44" s="165" t="e">
        <f t="shared" si="176"/>
        <v>#N/A</v>
      </c>
      <c r="PA44" s="165" t="e">
        <f t="shared" si="176"/>
        <v>#N/A</v>
      </c>
      <c r="PB44" s="165" t="e">
        <f t="shared" si="176"/>
        <v>#N/A</v>
      </c>
      <c r="PC44" s="165" t="e">
        <f t="shared" si="176"/>
        <v>#N/A</v>
      </c>
      <c r="PD44" s="165" t="e">
        <f t="shared" si="119"/>
        <v>#N/A</v>
      </c>
      <c r="PE44" s="165" t="e">
        <f t="shared" si="172"/>
        <v>#N/A</v>
      </c>
      <c r="PF44" s="165" t="e">
        <f t="shared" si="172"/>
        <v>#N/A</v>
      </c>
      <c r="PG44" s="165" t="e">
        <f t="shared" si="172"/>
        <v>#N/A</v>
      </c>
      <c r="PH44" s="165" t="e">
        <f t="shared" si="172"/>
        <v>#N/A</v>
      </c>
      <c r="PI44" s="165" t="e">
        <f t="shared" si="172"/>
        <v>#N/A</v>
      </c>
      <c r="PJ44" s="165" t="e">
        <f t="shared" si="172"/>
        <v>#N/A</v>
      </c>
      <c r="PK44" s="165" t="e">
        <f t="shared" si="172"/>
        <v>#N/A</v>
      </c>
      <c r="PL44" s="165" t="e">
        <f t="shared" si="172"/>
        <v>#N/A</v>
      </c>
    </row>
    <row r="45" spans="1:428" hidden="1" x14ac:dyDescent="0.45">
      <c r="A45" s="4">
        <v>42</v>
      </c>
      <c r="B45" s="105"/>
      <c r="C45" s="113"/>
      <c r="D45" s="118" t="str">
        <f t="shared" si="168"/>
        <v/>
      </c>
      <c r="E45" s="91"/>
      <c r="F45" s="118" t="str">
        <f t="shared" si="169"/>
        <v/>
      </c>
      <c r="G45" s="113"/>
      <c r="H45" s="106"/>
      <c r="I45" s="120" t="str">
        <f t="shared" si="0"/>
        <v/>
      </c>
      <c r="J45" s="120" t="str">
        <f t="shared" si="1"/>
        <v/>
      </c>
      <c r="K45" s="71" t="str">
        <f t="shared" si="112"/>
        <v/>
      </c>
      <c r="L45" s="23"/>
      <c r="M45" s="55"/>
      <c r="N45" s="298"/>
      <c r="O45" s="72" t="str">
        <f>IF(AND(D45&gt;0,E45&gt;0,F45&gt;0),IF(ISBLANK(N45),IF(ISBLANK(L45),"",(F45-D45)*VLOOKUP(L45,VLookups!$A$4:$B$13,2,FALSE)),N45),"")</f>
        <v/>
      </c>
      <c r="P45" s="73" t="str">
        <f t="shared" si="170"/>
        <v/>
      </c>
      <c r="Q45" s="91"/>
      <c r="R45" s="265" t="str">
        <f>IF(AND(Q45&gt;0,E45&gt;0,NOT(O45="")),ABS(VLOOKUP($Q$1,VLookups!$A$43:$B$44,2,FALSE)-_xlfn.NORM.DIST(Q45,K45,O45,TRUE)),"")</f>
        <v/>
      </c>
      <c r="S45" s="90" t="str">
        <f>IF(AND($D45&gt;0,$E45&gt;0,$F45&gt;0,NOT(ISBLANK($L45))),_xlfn.NORM.INV(ABS(VLOOKUP($Q$1,VLookups!$A$43:$B$44,2,FALSE)-S$3),$K45,$O45),"")</f>
        <v/>
      </c>
      <c r="T45" s="89" t="str">
        <f>IF(AND($D45&gt;0,$E45&gt;0,$F45&gt;0,NOT(ISBLANK($L45))),_xlfn.NORM.INV(ABS(VLOOKUP($Q$1,VLookups!$A$43:$B$44,2,FALSE)-T$3),$K45,$O45),"")</f>
        <v/>
      </c>
      <c r="U45" s="90" t="str">
        <f>IF(AND($D45&gt;0,$E45&gt;0,$F45&gt;0,NOT(ISBLANK($L45))),_xlfn.NORM.INV(ABS(VLOOKUP($Q$1,VLookups!$A$43:$B$44,2,FALSE)-U$3),$K45,$O45),"")</f>
        <v/>
      </c>
      <c r="V45" s="89" t="str">
        <f>IF(AND($D45&gt;0,$E45&gt;0,$F45&gt;0,NOT(ISBLANK($L45))),_xlfn.NORM.INV(ABS(VLOOKUP($Q$1,VLookups!$A$43:$B$44,2,FALSE)-V$3),$K45,$O45),"")</f>
        <v/>
      </c>
      <c r="W45" s="90" t="str">
        <f>IF(AND($D45&gt;0,$E45&gt;0,$F45&gt;0,NOT(ISBLANK($L45))),_xlfn.NORM.INV(ABS(VLOOKUP($Q$1,VLookups!$A$43:$B$44,2,FALSE)-W$3),$K45,$O45),"")</f>
        <v/>
      </c>
      <c r="X45" s="89" t="str">
        <f>IF(AND($D45&gt;0,$E45&gt;0,$F45&gt;0,NOT(ISBLANK($L45))),_xlfn.NORM.INV(ABS(VLOOKUP($Q$1,VLookups!$A$43:$B$44,2,FALSE)-X$3),$K45,$O45),"")</f>
        <v/>
      </c>
      <c r="Y45" s="5"/>
      <c r="Z45" s="164" t="str">
        <f t="shared" si="113"/>
        <v/>
      </c>
      <c r="AA45" s="47" t="str">
        <f t="shared" si="114"/>
        <v/>
      </c>
      <c r="AB45" s="47" t="str">
        <f t="shared" si="179"/>
        <v/>
      </c>
      <c r="AC45" s="47" t="str">
        <f t="shared" si="179"/>
        <v/>
      </c>
      <c r="AD45" s="47" t="str">
        <f t="shared" si="179"/>
        <v/>
      </c>
      <c r="AE45" s="47" t="str">
        <f t="shared" si="179"/>
        <v/>
      </c>
      <c r="AF45" s="47" t="str">
        <f t="shared" si="179"/>
        <v/>
      </c>
      <c r="AG45" s="47" t="str">
        <f t="shared" si="179"/>
        <v/>
      </c>
      <c r="AH45" s="47" t="str">
        <f t="shared" si="179"/>
        <v/>
      </c>
      <c r="AI45" s="47" t="str">
        <f t="shared" si="179"/>
        <v/>
      </c>
      <c r="AJ45" s="47" t="str">
        <f t="shared" si="179"/>
        <v/>
      </c>
      <c r="AK45" s="47" t="str">
        <f t="shared" si="179"/>
        <v/>
      </c>
      <c r="AL45" s="47" t="str">
        <f t="shared" si="179"/>
        <v/>
      </c>
      <c r="AM45" s="47" t="str">
        <f t="shared" si="179"/>
        <v/>
      </c>
      <c r="AN45" s="47" t="str">
        <f t="shared" si="179"/>
        <v/>
      </c>
      <c r="AO45" s="47" t="str">
        <f t="shared" si="179"/>
        <v/>
      </c>
      <c r="AP45" s="47" t="str">
        <f t="shared" si="179"/>
        <v/>
      </c>
      <c r="AQ45" s="47" t="str">
        <f t="shared" si="179"/>
        <v/>
      </c>
      <c r="AR45" s="47" t="str">
        <f t="shared" si="179"/>
        <v/>
      </c>
      <c r="AS45" s="47" t="str">
        <f t="shared" si="179"/>
        <v/>
      </c>
      <c r="AT45" s="47" t="str">
        <f t="shared" si="179"/>
        <v/>
      </c>
      <c r="AU45" s="47" t="str">
        <f t="shared" si="179"/>
        <v/>
      </c>
      <c r="AV45" s="47" t="str">
        <f t="shared" si="179"/>
        <v/>
      </c>
      <c r="AW45" s="47" t="str">
        <f t="shared" si="179"/>
        <v/>
      </c>
      <c r="AX45" s="47" t="str">
        <f t="shared" si="179"/>
        <v/>
      </c>
      <c r="AY45" s="47" t="str">
        <f t="shared" si="179"/>
        <v/>
      </c>
      <c r="AZ45" s="47" t="str">
        <f t="shared" si="179"/>
        <v/>
      </c>
      <c r="BA45" s="47" t="str">
        <f t="shared" si="179"/>
        <v/>
      </c>
      <c r="BB45" s="47" t="str">
        <f t="shared" si="179"/>
        <v/>
      </c>
      <c r="BC45" s="47" t="str">
        <f t="shared" si="179"/>
        <v/>
      </c>
      <c r="BD45" s="47" t="str">
        <f t="shared" si="179"/>
        <v/>
      </c>
      <c r="BE45" s="47" t="str">
        <f t="shared" si="179"/>
        <v/>
      </c>
      <c r="BF45" s="47" t="str">
        <f t="shared" si="179"/>
        <v/>
      </c>
      <c r="BG45" s="47" t="str">
        <f t="shared" si="179"/>
        <v/>
      </c>
      <c r="BH45" s="47" t="str">
        <f t="shared" si="179"/>
        <v/>
      </c>
      <c r="BI45" s="47" t="str">
        <f t="shared" si="179"/>
        <v/>
      </c>
      <c r="BJ45" s="47" t="str">
        <f t="shared" si="179"/>
        <v/>
      </c>
      <c r="BK45" s="47" t="str">
        <f t="shared" si="179"/>
        <v/>
      </c>
      <c r="BL45" s="47" t="str">
        <f t="shared" si="179"/>
        <v/>
      </c>
      <c r="BM45" s="47" t="str">
        <f t="shared" si="179"/>
        <v/>
      </c>
      <c r="BN45" s="47" t="str">
        <f t="shared" si="179"/>
        <v/>
      </c>
      <c r="BO45" s="47" t="str">
        <f t="shared" si="179"/>
        <v/>
      </c>
      <c r="BP45" s="47" t="str">
        <f t="shared" si="179"/>
        <v/>
      </c>
      <c r="BQ45" s="47" t="str">
        <f t="shared" si="179"/>
        <v/>
      </c>
      <c r="BR45" s="47" t="str">
        <f t="shared" si="179"/>
        <v/>
      </c>
      <c r="BS45" s="47" t="str">
        <f t="shared" si="179"/>
        <v/>
      </c>
      <c r="BT45" s="47" t="str">
        <f t="shared" si="179"/>
        <v/>
      </c>
      <c r="BU45" s="47" t="str">
        <f t="shared" si="179"/>
        <v/>
      </c>
      <c r="BV45" s="47" t="str">
        <f t="shared" si="179"/>
        <v/>
      </c>
      <c r="BW45" s="47" t="str">
        <f t="shared" si="179"/>
        <v/>
      </c>
      <c r="BX45" s="47" t="str">
        <f t="shared" si="179"/>
        <v/>
      </c>
      <c r="BY45" s="47" t="str">
        <f t="shared" si="179"/>
        <v/>
      </c>
      <c r="BZ45" s="47" t="str">
        <f t="shared" si="179"/>
        <v/>
      </c>
      <c r="CA45" s="47" t="str">
        <f t="shared" si="179"/>
        <v/>
      </c>
      <c r="CB45" s="47" t="str">
        <f t="shared" si="179"/>
        <v/>
      </c>
      <c r="CC45" s="47" t="str">
        <f t="shared" si="179"/>
        <v/>
      </c>
      <c r="CD45" s="47" t="str">
        <f t="shared" si="179"/>
        <v/>
      </c>
      <c r="CE45" s="47" t="str">
        <f t="shared" si="179"/>
        <v/>
      </c>
      <c r="CF45" s="47" t="str">
        <f t="shared" si="179"/>
        <v/>
      </c>
      <c r="CG45" s="47" t="str">
        <f t="shared" si="179"/>
        <v/>
      </c>
      <c r="CH45" s="47" t="str">
        <f t="shared" si="179"/>
        <v/>
      </c>
      <c r="CI45" s="47" t="str">
        <f t="shared" si="179"/>
        <v/>
      </c>
      <c r="CJ45" s="47" t="str">
        <f t="shared" si="179"/>
        <v/>
      </c>
      <c r="CK45" s="47" t="str">
        <f t="shared" si="179"/>
        <v/>
      </c>
      <c r="CL45" s="47" t="str">
        <f t="shared" si="179"/>
        <v/>
      </c>
      <c r="CM45" s="47" t="str">
        <f t="shared" ref="CM45:DV48" si="180">IF(ISNONTEXT($Z45),CN45-$Z45,"")</f>
        <v/>
      </c>
      <c r="CN45" s="47" t="str">
        <f t="shared" si="180"/>
        <v/>
      </c>
      <c r="CO45" s="47" t="str">
        <f t="shared" si="180"/>
        <v/>
      </c>
      <c r="CP45" s="47" t="str">
        <f t="shared" si="180"/>
        <v/>
      </c>
      <c r="CQ45" s="47" t="str">
        <f t="shared" si="180"/>
        <v/>
      </c>
      <c r="CR45" s="47" t="str">
        <f t="shared" si="180"/>
        <v/>
      </c>
      <c r="CS45" s="47" t="str">
        <f t="shared" si="180"/>
        <v/>
      </c>
      <c r="CT45" s="47" t="str">
        <f t="shared" si="180"/>
        <v/>
      </c>
      <c r="CU45" s="47" t="str">
        <f t="shared" si="180"/>
        <v/>
      </c>
      <c r="CV45" s="47" t="str">
        <f t="shared" si="180"/>
        <v/>
      </c>
      <c r="CW45" s="47" t="str">
        <f t="shared" si="180"/>
        <v/>
      </c>
      <c r="CX45" s="47" t="str">
        <f t="shared" si="180"/>
        <v/>
      </c>
      <c r="CY45" s="47" t="str">
        <f t="shared" si="180"/>
        <v/>
      </c>
      <c r="CZ45" s="47" t="str">
        <f t="shared" si="180"/>
        <v/>
      </c>
      <c r="DA45" s="47" t="str">
        <f t="shared" si="180"/>
        <v/>
      </c>
      <c r="DB45" s="47" t="str">
        <f t="shared" si="180"/>
        <v/>
      </c>
      <c r="DC45" s="47" t="str">
        <f t="shared" si="180"/>
        <v/>
      </c>
      <c r="DD45" s="47" t="str">
        <f t="shared" si="180"/>
        <v/>
      </c>
      <c r="DE45" s="47" t="str">
        <f t="shared" si="180"/>
        <v/>
      </c>
      <c r="DF45" s="47" t="str">
        <f t="shared" si="180"/>
        <v/>
      </c>
      <c r="DG45" s="47" t="str">
        <f t="shared" si="180"/>
        <v/>
      </c>
      <c r="DH45" s="47" t="str">
        <f t="shared" si="180"/>
        <v/>
      </c>
      <c r="DI45" s="47" t="str">
        <f t="shared" si="180"/>
        <v/>
      </c>
      <c r="DJ45" s="47" t="str">
        <f t="shared" si="180"/>
        <v/>
      </c>
      <c r="DK45" s="47" t="str">
        <f t="shared" si="180"/>
        <v/>
      </c>
      <c r="DL45" s="47" t="str">
        <f t="shared" si="180"/>
        <v/>
      </c>
      <c r="DM45" s="47" t="str">
        <f t="shared" si="180"/>
        <v/>
      </c>
      <c r="DN45" s="47" t="str">
        <f t="shared" si="180"/>
        <v/>
      </c>
      <c r="DO45" s="47" t="str">
        <f t="shared" si="180"/>
        <v/>
      </c>
      <c r="DP45" s="47" t="str">
        <f t="shared" si="180"/>
        <v/>
      </c>
      <c r="DQ45" s="47" t="str">
        <f t="shared" si="180"/>
        <v/>
      </c>
      <c r="DR45" s="47" t="str">
        <f t="shared" si="180"/>
        <v/>
      </c>
      <c r="DS45" s="47" t="str">
        <f t="shared" si="180"/>
        <v/>
      </c>
      <c r="DT45" s="47" t="str">
        <f t="shared" si="180"/>
        <v/>
      </c>
      <c r="DU45" s="47" t="str">
        <f t="shared" si="180"/>
        <v/>
      </c>
      <c r="DV45" s="47" t="str">
        <f t="shared" si="180"/>
        <v/>
      </c>
      <c r="DW45" s="179" t="str">
        <f t="shared" si="115"/>
        <v/>
      </c>
      <c r="DX45" s="47" t="str">
        <f t="shared" si="5"/>
        <v/>
      </c>
      <c r="DY45" s="47" t="str">
        <f t="shared" si="6"/>
        <v/>
      </c>
      <c r="DZ45" s="47" t="str">
        <f t="shared" si="7"/>
        <v/>
      </c>
      <c r="EA45" s="47" t="str">
        <f t="shared" si="8"/>
        <v/>
      </c>
      <c r="EB45" s="47" t="str">
        <f t="shared" si="9"/>
        <v/>
      </c>
      <c r="EC45" s="47" t="str">
        <f t="shared" si="10"/>
        <v/>
      </c>
      <c r="ED45" s="47" t="str">
        <f t="shared" si="11"/>
        <v/>
      </c>
      <c r="EE45" s="47" t="str">
        <f t="shared" si="12"/>
        <v/>
      </c>
      <c r="EF45" s="47" t="str">
        <f t="shared" si="13"/>
        <v/>
      </c>
      <c r="EG45" s="47" t="str">
        <f t="shared" si="14"/>
        <v/>
      </c>
      <c r="EH45" s="47" t="str">
        <f t="shared" si="15"/>
        <v/>
      </c>
      <c r="EI45" s="47" t="str">
        <f t="shared" si="16"/>
        <v/>
      </c>
      <c r="EJ45" s="47" t="str">
        <f t="shared" si="17"/>
        <v/>
      </c>
      <c r="EK45" s="47" t="str">
        <f t="shared" si="18"/>
        <v/>
      </c>
      <c r="EL45" s="47" t="str">
        <f t="shared" si="19"/>
        <v/>
      </c>
      <c r="EM45" s="47" t="str">
        <f t="shared" si="20"/>
        <v/>
      </c>
      <c r="EN45" s="47" t="str">
        <f t="shared" si="21"/>
        <v/>
      </c>
      <c r="EO45" s="47" t="str">
        <f t="shared" si="22"/>
        <v/>
      </c>
      <c r="EP45" s="47" t="str">
        <f t="shared" si="23"/>
        <v/>
      </c>
      <c r="EQ45" s="47" t="str">
        <f t="shared" si="24"/>
        <v/>
      </c>
      <c r="ER45" s="47" t="str">
        <f t="shared" si="25"/>
        <v/>
      </c>
      <c r="ES45" s="47" t="str">
        <f t="shared" si="26"/>
        <v/>
      </c>
      <c r="ET45" s="47" t="str">
        <f t="shared" si="27"/>
        <v/>
      </c>
      <c r="EU45" s="47" t="str">
        <f t="shared" si="28"/>
        <v/>
      </c>
      <c r="EV45" s="47" t="str">
        <f t="shared" si="29"/>
        <v/>
      </c>
      <c r="EW45" s="47" t="str">
        <f t="shared" si="30"/>
        <v/>
      </c>
      <c r="EX45" s="47" t="str">
        <f t="shared" si="31"/>
        <v/>
      </c>
      <c r="EY45" s="47" t="str">
        <f t="shared" si="32"/>
        <v/>
      </c>
      <c r="EZ45" s="47" t="str">
        <f t="shared" si="33"/>
        <v/>
      </c>
      <c r="FA45" s="47" t="str">
        <f t="shared" si="34"/>
        <v/>
      </c>
      <c r="FB45" s="47" t="str">
        <f t="shared" si="35"/>
        <v/>
      </c>
      <c r="FC45" s="47" t="str">
        <f t="shared" si="36"/>
        <v/>
      </c>
      <c r="FD45" s="47" t="str">
        <f t="shared" si="37"/>
        <v/>
      </c>
      <c r="FE45" s="47" t="str">
        <f t="shared" si="38"/>
        <v/>
      </c>
      <c r="FF45" s="47" t="str">
        <f t="shared" si="39"/>
        <v/>
      </c>
      <c r="FG45" s="47" t="str">
        <f t="shared" si="40"/>
        <v/>
      </c>
      <c r="FH45" s="47" t="str">
        <f t="shared" si="41"/>
        <v/>
      </c>
      <c r="FI45" s="47" t="str">
        <f t="shared" si="42"/>
        <v/>
      </c>
      <c r="FJ45" s="47" t="str">
        <f t="shared" si="43"/>
        <v/>
      </c>
      <c r="FK45" s="47" t="str">
        <f t="shared" si="44"/>
        <v/>
      </c>
      <c r="FL45" s="47" t="str">
        <f t="shared" si="45"/>
        <v/>
      </c>
      <c r="FM45" s="47" t="str">
        <f t="shared" si="46"/>
        <v/>
      </c>
      <c r="FN45" s="47" t="str">
        <f t="shared" si="47"/>
        <v/>
      </c>
      <c r="FO45" s="47" t="str">
        <f t="shared" si="48"/>
        <v/>
      </c>
      <c r="FP45" s="47" t="str">
        <f t="shared" si="49"/>
        <v/>
      </c>
      <c r="FQ45" s="47" t="str">
        <f t="shared" si="50"/>
        <v/>
      </c>
      <c r="FR45" s="47" t="str">
        <f t="shared" si="51"/>
        <v/>
      </c>
      <c r="FS45" s="47" t="str">
        <f t="shared" si="52"/>
        <v/>
      </c>
      <c r="FT45" s="47" t="str">
        <f t="shared" si="53"/>
        <v/>
      </c>
      <c r="FU45" s="47" t="str">
        <f t="shared" si="54"/>
        <v/>
      </c>
      <c r="FV45" s="47" t="str">
        <f t="shared" si="55"/>
        <v/>
      </c>
      <c r="FW45" s="47" t="str">
        <f t="shared" si="56"/>
        <v/>
      </c>
      <c r="FX45" s="47" t="str">
        <f t="shared" si="57"/>
        <v/>
      </c>
      <c r="FY45" s="47" t="str">
        <f t="shared" si="58"/>
        <v/>
      </c>
      <c r="FZ45" s="47" t="str">
        <f t="shared" si="59"/>
        <v/>
      </c>
      <c r="GA45" s="47" t="str">
        <f t="shared" si="60"/>
        <v/>
      </c>
      <c r="GB45" s="47" t="str">
        <f t="shared" si="61"/>
        <v/>
      </c>
      <c r="GC45" s="47" t="str">
        <f t="shared" si="62"/>
        <v/>
      </c>
      <c r="GD45" s="47" t="str">
        <f t="shared" si="63"/>
        <v/>
      </c>
      <c r="GE45" s="47" t="str">
        <f t="shared" si="64"/>
        <v/>
      </c>
      <c r="GF45" s="47" t="str">
        <f t="shared" si="65"/>
        <v/>
      </c>
      <c r="GG45" s="47" t="str">
        <f t="shared" si="66"/>
        <v/>
      </c>
      <c r="GH45" s="47" t="str">
        <f t="shared" si="67"/>
        <v/>
      </c>
      <c r="GI45" s="47" t="str">
        <f t="shared" si="68"/>
        <v/>
      </c>
      <c r="GJ45" s="47" t="str">
        <f t="shared" si="69"/>
        <v/>
      </c>
      <c r="GK45" s="47" t="str">
        <f t="shared" si="70"/>
        <v/>
      </c>
      <c r="GL45" s="47" t="str">
        <f t="shared" si="71"/>
        <v/>
      </c>
      <c r="GM45" s="47" t="str">
        <f t="shared" si="72"/>
        <v/>
      </c>
      <c r="GN45" s="47" t="str">
        <f t="shared" si="73"/>
        <v/>
      </c>
      <c r="GO45" s="47" t="str">
        <f t="shared" si="74"/>
        <v/>
      </c>
      <c r="GP45" s="47" t="str">
        <f t="shared" si="75"/>
        <v/>
      </c>
      <c r="GQ45" s="47" t="str">
        <f t="shared" si="76"/>
        <v/>
      </c>
      <c r="GR45" s="47" t="str">
        <f t="shared" si="77"/>
        <v/>
      </c>
      <c r="GS45" s="47" t="str">
        <f t="shared" si="78"/>
        <v/>
      </c>
      <c r="GT45" s="47" t="str">
        <f t="shared" si="79"/>
        <v/>
      </c>
      <c r="GU45" s="47" t="str">
        <f t="shared" si="80"/>
        <v/>
      </c>
      <c r="GV45" s="47" t="str">
        <f t="shared" si="81"/>
        <v/>
      </c>
      <c r="GW45" s="47" t="str">
        <f t="shared" si="82"/>
        <v/>
      </c>
      <c r="GX45" s="47" t="str">
        <f t="shared" si="83"/>
        <v/>
      </c>
      <c r="GY45" s="47" t="str">
        <f t="shared" si="84"/>
        <v/>
      </c>
      <c r="GZ45" s="47" t="str">
        <f t="shared" si="85"/>
        <v/>
      </c>
      <c r="HA45" s="47" t="str">
        <f t="shared" si="86"/>
        <v/>
      </c>
      <c r="HB45" s="47" t="str">
        <f t="shared" si="87"/>
        <v/>
      </c>
      <c r="HC45" s="47" t="str">
        <f t="shared" si="88"/>
        <v/>
      </c>
      <c r="HD45" s="47" t="str">
        <f t="shared" si="89"/>
        <v/>
      </c>
      <c r="HE45" s="47" t="str">
        <f t="shared" si="90"/>
        <v/>
      </c>
      <c r="HF45" s="47" t="str">
        <f t="shared" si="91"/>
        <v/>
      </c>
      <c r="HG45" s="47" t="str">
        <f t="shared" si="92"/>
        <v/>
      </c>
      <c r="HH45" s="47" t="str">
        <f t="shared" si="93"/>
        <v/>
      </c>
      <c r="HI45" s="47" t="str">
        <f t="shared" si="94"/>
        <v/>
      </c>
      <c r="HJ45" s="47" t="str">
        <f t="shared" si="95"/>
        <v/>
      </c>
      <c r="HK45" s="47" t="str">
        <f t="shared" si="96"/>
        <v/>
      </c>
      <c r="HL45" s="47" t="str">
        <f t="shared" si="97"/>
        <v/>
      </c>
      <c r="HM45" s="47" t="str">
        <f t="shared" si="98"/>
        <v/>
      </c>
      <c r="HN45" s="47" t="str">
        <f t="shared" si="99"/>
        <v/>
      </c>
      <c r="HO45" s="47" t="str">
        <f t="shared" si="100"/>
        <v/>
      </c>
      <c r="HP45" s="47" t="str">
        <f t="shared" si="101"/>
        <v/>
      </c>
      <c r="HQ45" s="47" t="str">
        <f t="shared" si="102"/>
        <v/>
      </c>
      <c r="HR45" s="47" t="str">
        <f t="shared" si="103"/>
        <v/>
      </c>
      <c r="HS45" s="47" t="str">
        <f t="shared" si="104"/>
        <v/>
      </c>
      <c r="HT45" s="165" t="e">
        <f t="shared" si="171"/>
        <v>#N/A</v>
      </c>
      <c r="HU45" s="165" t="e">
        <f t="shared" ref="HU45:HW60" si="181">IF(ISNONTEXT($O45),_xlfn.NORM.DIST(AB45,$K45,$O45,FALSE),NA())</f>
        <v>#N/A</v>
      </c>
      <c r="HV45" s="165" t="e">
        <f t="shared" si="181"/>
        <v>#N/A</v>
      </c>
      <c r="HW45" s="165" t="e">
        <f t="shared" si="181"/>
        <v>#N/A</v>
      </c>
      <c r="HX45" s="165" t="e">
        <f t="shared" si="164"/>
        <v>#N/A</v>
      </c>
      <c r="HY45" s="165" t="e">
        <f t="shared" si="164"/>
        <v>#N/A</v>
      </c>
      <c r="HZ45" s="165" t="e">
        <f t="shared" si="164"/>
        <v>#N/A</v>
      </c>
      <c r="IA45" s="165" t="e">
        <f t="shared" si="164"/>
        <v>#N/A</v>
      </c>
      <c r="IB45" s="165" t="e">
        <f t="shared" si="164"/>
        <v>#N/A</v>
      </c>
      <c r="IC45" s="165" t="e">
        <f t="shared" si="164"/>
        <v>#N/A</v>
      </c>
      <c r="ID45" s="165" t="e">
        <f t="shared" si="164"/>
        <v>#N/A</v>
      </c>
      <c r="IE45" s="165" t="e">
        <f t="shared" si="164"/>
        <v>#N/A</v>
      </c>
      <c r="IF45" s="165" t="e">
        <f t="shared" si="164"/>
        <v>#N/A</v>
      </c>
      <c r="IG45" s="165" t="e">
        <f t="shared" si="164"/>
        <v>#N/A</v>
      </c>
      <c r="IH45" s="165" t="e">
        <f t="shared" si="164"/>
        <v>#N/A</v>
      </c>
      <c r="II45" s="165" t="e">
        <f t="shared" si="164"/>
        <v>#N/A</v>
      </c>
      <c r="IJ45" s="165" t="e">
        <f t="shared" si="164"/>
        <v>#N/A</v>
      </c>
      <c r="IK45" s="165" t="e">
        <f t="shared" si="164"/>
        <v>#N/A</v>
      </c>
      <c r="IL45" s="165" t="e">
        <f t="shared" si="164"/>
        <v>#N/A</v>
      </c>
      <c r="IM45" s="165" t="e">
        <f t="shared" si="160"/>
        <v>#N/A</v>
      </c>
      <c r="IN45" s="165" t="e">
        <f t="shared" si="160"/>
        <v>#N/A</v>
      </c>
      <c r="IO45" s="165" t="e">
        <f t="shared" si="160"/>
        <v>#N/A</v>
      </c>
      <c r="IP45" s="165" t="e">
        <f t="shared" si="160"/>
        <v>#N/A</v>
      </c>
      <c r="IQ45" s="165" t="e">
        <f t="shared" si="160"/>
        <v>#N/A</v>
      </c>
      <c r="IR45" s="165" t="e">
        <f t="shared" si="160"/>
        <v>#N/A</v>
      </c>
      <c r="IS45" s="165" t="e">
        <f t="shared" si="160"/>
        <v>#N/A</v>
      </c>
      <c r="IT45" s="165" t="e">
        <f t="shared" si="160"/>
        <v>#N/A</v>
      </c>
      <c r="IU45" s="165" t="e">
        <f t="shared" si="160"/>
        <v>#N/A</v>
      </c>
      <c r="IV45" s="165" t="e">
        <f t="shared" si="160"/>
        <v>#N/A</v>
      </c>
      <c r="IW45" s="165" t="e">
        <f t="shared" si="160"/>
        <v>#N/A</v>
      </c>
      <c r="IX45" s="165" t="e">
        <f t="shared" si="160"/>
        <v>#N/A</v>
      </c>
      <c r="IY45" s="165" t="e">
        <f t="shared" si="160"/>
        <v>#N/A</v>
      </c>
      <c r="IZ45" s="165" t="e">
        <f t="shared" si="160"/>
        <v>#N/A</v>
      </c>
      <c r="JA45" s="165" t="e">
        <f t="shared" si="160"/>
        <v>#N/A</v>
      </c>
      <c r="JB45" s="165" t="e">
        <f t="shared" si="157"/>
        <v>#N/A</v>
      </c>
      <c r="JC45" s="165" t="e">
        <f t="shared" si="157"/>
        <v>#N/A</v>
      </c>
      <c r="JD45" s="165" t="e">
        <f t="shared" si="157"/>
        <v>#N/A</v>
      </c>
      <c r="JE45" s="165" t="e">
        <f t="shared" si="157"/>
        <v>#N/A</v>
      </c>
      <c r="JF45" s="165" t="e">
        <f t="shared" si="157"/>
        <v>#N/A</v>
      </c>
      <c r="JG45" s="165" t="e">
        <f t="shared" si="157"/>
        <v>#N/A</v>
      </c>
      <c r="JH45" s="165" t="e">
        <f t="shared" si="157"/>
        <v>#N/A</v>
      </c>
      <c r="JI45" s="165" t="e">
        <f t="shared" si="157"/>
        <v>#N/A</v>
      </c>
      <c r="JJ45" s="165" t="e">
        <f t="shared" si="157"/>
        <v>#N/A</v>
      </c>
      <c r="JK45" s="165" t="e">
        <f t="shared" si="157"/>
        <v>#N/A</v>
      </c>
      <c r="JL45" s="165" t="e">
        <f t="shared" si="157"/>
        <v>#N/A</v>
      </c>
      <c r="JM45" s="165" t="e">
        <f t="shared" si="157"/>
        <v>#N/A</v>
      </c>
      <c r="JN45" s="165" t="e">
        <f t="shared" si="157"/>
        <v>#N/A</v>
      </c>
      <c r="JO45" s="165" t="e">
        <f t="shared" si="157"/>
        <v>#N/A</v>
      </c>
      <c r="JP45" s="165" t="e">
        <f t="shared" si="157"/>
        <v>#N/A</v>
      </c>
      <c r="JQ45" s="165" t="e">
        <f t="shared" si="174"/>
        <v>#N/A</v>
      </c>
      <c r="JR45" s="165" t="e">
        <f t="shared" si="174"/>
        <v>#N/A</v>
      </c>
      <c r="JS45" s="165" t="e">
        <f t="shared" si="174"/>
        <v>#N/A</v>
      </c>
      <c r="JT45" s="165" t="e">
        <f t="shared" si="174"/>
        <v>#N/A</v>
      </c>
      <c r="JU45" s="165" t="e">
        <f t="shared" si="174"/>
        <v>#N/A</v>
      </c>
      <c r="JV45" s="165" t="e">
        <f t="shared" si="174"/>
        <v>#N/A</v>
      </c>
      <c r="JW45" s="165" t="e">
        <f t="shared" si="174"/>
        <v>#N/A</v>
      </c>
      <c r="JX45" s="165" t="e">
        <f t="shared" si="174"/>
        <v>#N/A</v>
      </c>
      <c r="JY45" s="165" t="e">
        <f t="shared" si="174"/>
        <v>#N/A</v>
      </c>
      <c r="JZ45" s="165" t="e">
        <f t="shared" si="174"/>
        <v>#N/A</v>
      </c>
      <c r="KA45" s="165" t="e">
        <f t="shared" si="174"/>
        <v>#N/A</v>
      </c>
      <c r="KB45" s="165" t="e">
        <f t="shared" si="174"/>
        <v>#N/A</v>
      </c>
      <c r="KC45" s="165" t="e">
        <f t="shared" si="174"/>
        <v>#N/A</v>
      </c>
      <c r="KD45" s="165" t="e">
        <f t="shared" si="174"/>
        <v>#N/A</v>
      </c>
      <c r="KE45" s="165" t="e">
        <f t="shared" si="174"/>
        <v>#N/A</v>
      </c>
      <c r="KF45" s="165" t="e">
        <f t="shared" si="117"/>
        <v>#N/A</v>
      </c>
      <c r="KG45" s="165" t="e">
        <f t="shared" ref="KG45:KI60" si="182">IF(ISNONTEXT($O45),_xlfn.NORM.DIST(CN45,$K45,$O45,FALSE),NA())</f>
        <v>#N/A</v>
      </c>
      <c r="KH45" s="165" t="e">
        <f t="shared" si="182"/>
        <v>#N/A</v>
      </c>
      <c r="KI45" s="165" t="e">
        <f t="shared" si="182"/>
        <v>#N/A</v>
      </c>
      <c r="KJ45" s="165" t="e">
        <f t="shared" si="165"/>
        <v>#N/A</v>
      </c>
      <c r="KK45" s="165" t="e">
        <f t="shared" si="165"/>
        <v>#N/A</v>
      </c>
      <c r="KL45" s="165" t="e">
        <f t="shared" si="165"/>
        <v>#N/A</v>
      </c>
      <c r="KM45" s="165" t="e">
        <f t="shared" si="165"/>
        <v>#N/A</v>
      </c>
      <c r="KN45" s="165" t="e">
        <f t="shared" si="165"/>
        <v>#N/A</v>
      </c>
      <c r="KO45" s="165" t="e">
        <f t="shared" si="165"/>
        <v>#N/A</v>
      </c>
      <c r="KP45" s="165" t="e">
        <f t="shared" si="165"/>
        <v>#N/A</v>
      </c>
      <c r="KQ45" s="165" t="e">
        <f t="shared" si="165"/>
        <v>#N/A</v>
      </c>
      <c r="KR45" s="165" t="e">
        <f t="shared" si="165"/>
        <v>#N/A</v>
      </c>
      <c r="KS45" s="165" t="e">
        <f t="shared" si="165"/>
        <v>#N/A</v>
      </c>
      <c r="KT45" s="165" t="e">
        <f t="shared" si="165"/>
        <v>#N/A</v>
      </c>
      <c r="KU45" s="165" t="e">
        <f t="shared" si="165"/>
        <v>#N/A</v>
      </c>
      <c r="KV45" s="165" t="e">
        <f t="shared" si="165"/>
        <v>#N/A</v>
      </c>
      <c r="KW45" s="165" t="e">
        <f t="shared" si="165"/>
        <v>#N/A</v>
      </c>
      <c r="KX45" s="165" t="e">
        <f t="shared" si="165"/>
        <v>#N/A</v>
      </c>
      <c r="KY45" s="165" t="e">
        <f t="shared" si="161"/>
        <v>#N/A</v>
      </c>
      <c r="KZ45" s="165" t="e">
        <f t="shared" si="161"/>
        <v>#N/A</v>
      </c>
      <c r="LA45" s="165" t="e">
        <f t="shared" si="161"/>
        <v>#N/A</v>
      </c>
      <c r="LB45" s="165" t="e">
        <f t="shared" si="161"/>
        <v>#N/A</v>
      </c>
      <c r="LC45" s="165" t="e">
        <f t="shared" si="161"/>
        <v>#N/A</v>
      </c>
      <c r="LD45" s="165" t="e">
        <f t="shared" si="161"/>
        <v>#N/A</v>
      </c>
      <c r="LE45" s="165" t="e">
        <f t="shared" si="161"/>
        <v>#N/A</v>
      </c>
      <c r="LF45" s="165" t="e">
        <f t="shared" si="161"/>
        <v>#N/A</v>
      </c>
      <c r="LG45" s="165" t="e">
        <f t="shared" si="161"/>
        <v>#N/A</v>
      </c>
      <c r="LH45" s="165" t="e">
        <f t="shared" si="161"/>
        <v>#N/A</v>
      </c>
      <c r="LI45" s="165" t="e">
        <f t="shared" si="161"/>
        <v>#N/A</v>
      </c>
      <c r="LJ45" s="165" t="e">
        <f t="shared" si="161"/>
        <v>#N/A</v>
      </c>
      <c r="LK45" s="165" t="e">
        <f t="shared" si="161"/>
        <v>#N/A</v>
      </c>
      <c r="LL45" s="165" t="e">
        <f t="shared" si="161"/>
        <v>#N/A</v>
      </c>
      <c r="LM45" s="165" t="e">
        <f t="shared" si="161"/>
        <v>#N/A</v>
      </c>
      <c r="LN45" s="165" t="e">
        <f t="shared" si="158"/>
        <v>#N/A</v>
      </c>
      <c r="LO45" s="165" t="e">
        <f t="shared" si="158"/>
        <v>#N/A</v>
      </c>
      <c r="LP45" s="165" t="e">
        <f t="shared" si="158"/>
        <v>#N/A</v>
      </c>
      <c r="LQ45" s="165" t="e">
        <f t="shared" si="158"/>
        <v>#N/A</v>
      </c>
      <c r="LR45" s="165" t="e">
        <f t="shared" si="158"/>
        <v>#N/A</v>
      </c>
      <c r="LS45" s="165" t="e">
        <f t="shared" si="158"/>
        <v>#N/A</v>
      </c>
      <c r="LT45" s="165" t="e">
        <f t="shared" si="158"/>
        <v>#N/A</v>
      </c>
      <c r="LU45" s="165" t="e">
        <f t="shared" si="158"/>
        <v>#N/A</v>
      </c>
      <c r="LV45" s="165" t="e">
        <f t="shared" si="158"/>
        <v>#N/A</v>
      </c>
      <c r="LW45" s="165" t="e">
        <f t="shared" si="158"/>
        <v>#N/A</v>
      </c>
      <c r="LX45" s="165" t="e">
        <f t="shared" si="158"/>
        <v>#N/A</v>
      </c>
      <c r="LY45" s="165" t="e">
        <f t="shared" si="158"/>
        <v>#N/A</v>
      </c>
      <c r="LZ45" s="165" t="e">
        <f t="shared" si="158"/>
        <v>#N/A</v>
      </c>
      <c r="MA45" s="165" t="e">
        <f t="shared" si="158"/>
        <v>#N/A</v>
      </c>
      <c r="MB45" s="165" t="e">
        <f t="shared" si="158"/>
        <v>#N/A</v>
      </c>
      <c r="MC45" s="165" t="e">
        <f t="shared" si="175"/>
        <v>#N/A</v>
      </c>
      <c r="MD45" s="165" t="e">
        <f t="shared" si="175"/>
        <v>#N/A</v>
      </c>
      <c r="ME45" s="165" t="e">
        <f t="shared" si="175"/>
        <v>#N/A</v>
      </c>
      <c r="MF45" s="165" t="e">
        <f t="shared" si="175"/>
        <v>#N/A</v>
      </c>
      <c r="MG45" s="165" t="e">
        <f t="shared" si="175"/>
        <v>#N/A</v>
      </c>
      <c r="MH45" s="165" t="e">
        <f t="shared" si="175"/>
        <v>#N/A</v>
      </c>
      <c r="MI45" s="165" t="e">
        <f t="shared" si="175"/>
        <v>#N/A</v>
      </c>
      <c r="MJ45" s="165" t="e">
        <f t="shared" si="175"/>
        <v>#N/A</v>
      </c>
      <c r="MK45" s="165" t="e">
        <f t="shared" si="175"/>
        <v>#N/A</v>
      </c>
      <c r="ML45" s="165" t="e">
        <f t="shared" si="175"/>
        <v>#N/A</v>
      </c>
      <c r="MM45" s="165" t="e">
        <f t="shared" si="175"/>
        <v>#N/A</v>
      </c>
      <c r="MN45" s="165" t="e">
        <f t="shared" si="175"/>
        <v>#N/A</v>
      </c>
      <c r="MO45" s="165" t="e">
        <f t="shared" si="175"/>
        <v>#N/A</v>
      </c>
      <c r="MP45" s="165" t="e">
        <f t="shared" si="175"/>
        <v>#N/A</v>
      </c>
      <c r="MQ45" s="165" t="e">
        <f t="shared" si="175"/>
        <v>#N/A</v>
      </c>
      <c r="MR45" s="165" t="e">
        <f t="shared" si="118"/>
        <v>#N/A</v>
      </c>
      <c r="MS45" s="165" t="e">
        <f t="shared" ref="MS45:MU60" si="183">IF(ISNONTEXT($O45),_xlfn.NORM.DIST(EZ45,$K45,$O45,FALSE),NA())</f>
        <v>#N/A</v>
      </c>
      <c r="MT45" s="165" t="e">
        <f t="shared" si="183"/>
        <v>#N/A</v>
      </c>
      <c r="MU45" s="165" t="e">
        <f t="shared" si="183"/>
        <v>#N/A</v>
      </c>
      <c r="MV45" s="165" t="e">
        <f t="shared" si="166"/>
        <v>#N/A</v>
      </c>
      <c r="MW45" s="165" t="e">
        <f t="shared" si="166"/>
        <v>#N/A</v>
      </c>
      <c r="MX45" s="165" t="e">
        <f t="shared" si="166"/>
        <v>#N/A</v>
      </c>
      <c r="MY45" s="165" t="e">
        <f t="shared" si="166"/>
        <v>#N/A</v>
      </c>
      <c r="MZ45" s="165" t="e">
        <f t="shared" si="166"/>
        <v>#N/A</v>
      </c>
      <c r="NA45" s="165" t="e">
        <f t="shared" si="166"/>
        <v>#N/A</v>
      </c>
      <c r="NB45" s="165" t="e">
        <f t="shared" si="166"/>
        <v>#N/A</v>
      </c>
      <c r="NC45" s="165" t="e">
        <f t="shared" si="166"/>
        <v>#N/A</v>
      </c>
      <c r="ND45" s="165" t="e">
        <f t="shared" si="166"/>
        <v>#N/A</v>
      </c>
      <c r="NE45" s="165" t="e">
        <f t="shared" si="166"/>
        <v>#N/A</v>
      </c>
      <c r="NF45" s="165" t="e">
        <f t="shared" si="166"/>
        <v>#N/A</v>
      </c>
      <c r="NG45" s="165" t="e">
        <f t="shared" si="166"/>
        <v>#N/A</v>
      </c>
      <c r="NH45" s="165" t="e">
        <f t="shared" si="166"/>
        <v>#N/A</v>
      </c>
      <c r="NI45" s="165" t="e">
        <f t="shared" si="166"/>
        <v>#N/A</v>
      </c>
      <c r="NJ45" s="165" t="e">
        <f t="shared" si="166"/>
        <v>#N/A</v>
      </c>
      <c r="NK45" s="165" t="e">
        <f t="shared" si="162"/>
        <v>#N/A</v>
      </c>
      <c r="NL45" s="165" t="e">
        <f t="shared" si="162"/>
        <v>#N/A</v>
      </c>
      <c r="NM45" s="165" t="e">
        <f t="shared" si="162"/>
        <v>#N/A</v>
      </c>
      <c r="NN45" s="165" t="e">
        <f t="shared" si="162"/>
        <v>#N/A</v>
      </c>
      <c r="NO45" s="165" t="e">
        <f t="shared" si="162"/>
        <v>#N/A</v>
      </c>
      <c r="NP45" s="165" t="e">
        <f t="shared" si="162"/>
        <v>#N/A</v>
      </c>
      <c r="NQ45" s="165" t="e">
        <f t="shared" si="162"/>
        <v>#N/A</v>
      </c>
      <c r="NR45" s="165" t="e">
        <f t="shared" si="162"/>
        <v>#N/A</v>
      </c>
      <c r="NS45" s="165" t="e">
        <f t="shared" si="162"/>
        <v>#N/A</v>
      </c>
      <c r="NT45" s="165" t="e">
        <f t="shared" si="162"/>
        <v>#N/A</v>
      </c>
      <c r="NU45" s="165" t="e">
        <f t="shared" si="162"/>
        <v>#N/A</v>
      </c>
      <c r="NV45" s="165" t="e">
        <f t="shared" si="162"/>
        <v>#N/A</v>
      </c>
      <c r="NW45" s="165" t="e">
        <f t="shared" si="162"/>
        <v>#N/A</v>
      </c>
      <c r="NX45" s="165" t="e">
        <f t="shared" si="162"/>
        <v>#N/A</v>
      </c>
      <c r="NY45" s="165" t="e">
        <f t="shared" si="162"/>
        <v>#N/A</v>
      </c>
      <c r="NZ45" s="165" t="e">
        <f t="shared" si="159"/>
        <v>#N/A</v>
      </c>
      <c r="OA45" s="165" t="e">
        <f t="shared" si="159"/>
        <v>#N/A</v>
      </c>
      <c r="OB45" s="165" t="e">
        <f t="shared" si="159"/>
        <v>#N/A</v>
      </c>
      <c r="OC45" s="165" t="e">
        <f t="shared" si="159"/>
        <v>#N/A</v>
      </c>
      <c r="OD45" s="165" t="e">
        <f t="shared" si="159"/>
        <v>#N/A</v>
      </c>
      <c r="OE45" s="165" t="e">
        <f t="shared" si="159"/>
        <v>#N/A</v>
      </c>
      <c r="OF45" s="165" t="e">
        <f t="shared" si="159"/>
        <v>#N/A</v>
      </c>
      <c r="OG45" s="165" t="e">
        <f t="shared" si="159"/>
        <v>#N/A</v>
      </c>
      <c r="OH45" s="165" t="e">
        <f t="shared" si="159"/>
        <v>#N/A</v>
      </c>
      <c r="OI45" s="165" t="e">
        <f t="shared" si="159"/>
        <v>#N/A</v>
      </c>
      <c r="OJ45" s="165" t="e">
        <f t="shared" si="159"/>
        <v>#N/A</v>
      </c>
      <c r="OK45" s="165" t="e">
        <f t="shared" si="159"/>
        <v>#N/A</v>
      </c>
      <c r="OL45" s="165" t="e">
        <f t="shared" si="159"/>
        <v>#N/A</v>
      </c>
      <c r="OM45" s="165" t="e">
        <f t="shared" si="159"/>
        <v>#N/A</v>
      </c>
      <c r="ON45" s="165" t="e">
        <f t="shared" si="159"/>
        <v>#N/A</v>
      </c>
      <c r="OO45" s="165" t="e">
        <f t="shared" si="176"/>
        <v>#N/A</v>
      </c>
      <c r="OP45" s="165" t="e">
        <f t="shared" si="176"/>
        <v>#N/A</v>
      </c>
      <c r="OQ45" s="165" t="e">
        <f t="shared" si="176"/>
        <v>#N/A</v>
      </c>
      <c r="OR45" s="165" t="e">
        <f t="shared" si="176"/>
        <v>#N/A</v>
      </c>
      <c r="OS45" s="165" t="e">
        <f t="shared" si="176"/>
        <v>#N/A</v>
      </c>
      <c r="OT45" s="165" t="e">
        <f t="shared" si="176"/>
        <v>#N/A</v>
      </c>
      <c r="OU45" s="165" t="e">
        <f t="shared" si="176"/>
        <v>#N/A</v>
      </c>
      <c r="OV45" s="165" t="e">
        <f t="shared" si="176"/>
        <v>#N/A</v>
      </c>
      <c r="OW45" s="165" t="e">
        <f t="shared" si="176"/>
        <v>#N/A</v>
      </c>
      <c r="OX45" s="165" t="e">
        <f t="shared" si="176"/>
        <v>#N/A</v>
      </c>
      <c r="OY45" s="165" t="e">
        <f t="shared" si="176"/>
        <v>#N/A</v>
      </c>
      <c r="OZ45" s="165" t="e">
        <f t="shared" si="176"/>
        <v>#N/A</v>
      </c>
      <c r="PA45" s="165" t="e">
        <f t="shared" si="176"/>
        <v>#N/A</v>
      </c>
      <c r="PB45" s="165" t="e">
        <f t="shared" si="176"/>
        <v>#N/A</v>
      </c>
      <c r="PC45" s="165" t="e">
        <f t="shared" si="176"/>
        <v>#N/A</v>
      </c>
      <c r="PD45" s="165" t="e">
        <f t="shared" si="119"/>
        <v>#N/A</v>
      </c>
      <c r="PE45" s="165" t="e">
        <f t="shared" si="172"/>
        <v>#N/A</v>
      </c>
      <c r="PF45" s="165" t="e">
        <f t="shared" si="172"/>
        <v>#N/A</v>
      </c>
      <c r="PG45" s="165" t="e">
        <f t="shared" si="172"/>
        <v>#N/A</v>
      </c>
      <c r="PH45" s="165" t="e">
        <f t="shared" si="172"/>
        <v>#N/A</v>
      </c>
      <c r="PI45" s="165" t="e">
        <f t="shared" si="172"/>
        <v>#N/A</v>
      </c>
      <c r="PJ45" s="165" t="e">
        <f t="shared" si="172"/>
        <v>#N/A</v>
      </c>
      <c r="PK45" s="165" t="e">
        <f t="shared" si="172"/>
        <v>#N/A</v>
      </c>
      <c r="PL45" s="165" t="e">
        <f t="shared" si="172"/>
        <v>#N/A</v>
      </c>
    </row>
    <row r="46" spans="1:428" hidden="1" x14ac:dyDescent="0.45">
      <c r="A46" s="4">
        <v>43</v>
      </c>
      <c r="B46" s="105"/>
      <c r="C46" s="113"/>
      <c r="D46" s="118" t="str">
        <f t="shared" si="168"/>
        <v/>
      </c>
      <c r="E46" s="91"/>
      <c r="F46" s="118" t="str">
        <f t="shared" si="169"/>
        <v/>
      </c>
      <c r="G46" s="113"/>
      <c r="H46" s="106"/>
      <c r="I46" s="120" t="str">
        <f t="shared" si="0"/>
        <v/>
      </c>
      <c r="J46" s="120" t="str">
        <f t="shared" si="1"/>
        <v/>
      </c>
      <c r="K46" s="71" t="str">
        <f t="shared" si="112"/>
        <v/>
      </c>
      <c r="L46" s="23"/>
      <c r="M46" s="55"/>
      <c r="N46" s="298"/>
      <c r="O46" s="72" t="str">
        <f>IF(AND(D46&gt;0,E46&gt;0,F46&gt;0),IF(ISBLANK(N46),IF(ISBLANK(L46),"",(F46-D46)*VLOOKUP(L46,VLookups!$A$4:$B$13,2,FALSE)),N46),"")</f>
        <v/>
      </c>
      <c r="P46" s="73" t="str">
        <f t="shared" si="170"/>
        <v/>
      </c>
      <c r="Q46" s="91"/>
      <c r="R46" s="265" t="str">
        <f>IF(AND(Q46&gt;0,E46&gt;0,NOT(O46="")),ABS(VLOOKUP($Q$1,VLookups!$A$43:$B$44,2,FALSE)-_xlfn.NORM.DIST(Q46,K46,O46,TRUE)),"")</f>
        <v/>
      </c>
      <c r="S46" s="90" t="str">
        <f>IF(AND($D46&gt;0,$E46&gt;0,$F46&gt;0,NOT(ISBLANK($L46))),_xlfn.NORM.INV(ABS(VLOOKUP($Q$1,VLookups!$A$43:$B$44,2,FALSE)-S$3),$K46,$O46),"")</f>
        <v/>
      </c>
      <c r="T46" s="89" t="str">
        <f>IF(AND($D46&gt;0,$E46&gt;0,$F46&gt;0,NOT(ISBLANK($L46))),_xlfn.NORM.INV(ABS(VLOOKUP($Q$1,VLookups!$A$43:$B$44,2,FALSE)-T$3),$K46,$O46),"")</f>
        <v/>
      </c>
      <c r="U46" s="90" t="str">
        <f>IF(AND($D46&gt;0,$E46&gt;0,$F46&gt;0,NOT(ISBLANK($L46))),_xlfn.NORM.INV(ABS(VLOOKUP($Q$1,VLookups!$A$43:$B$44,2,FALSE)-U$3),$K46,$O46),"")</f>
        <v/>
      </c>
      <c r="V46" s="89" t="str">
        <f>IF(AND($D46&gt;0,$E46&gt;0,$F46&gt;0,NOT(ISBLANK($L46))),_xlfn.NORM.INV(ABS(VLOOKUP($Q$1,VLookups!$A$43:$B$44,2,FALSE)-V$3),$K46,$O46),"")</f>
        <v/>
      </c>
      <c r="W46" s="90" t="str">
        <f>IF(AND($D46&gt;0,$E46&gt;0,$F46&gt;0,NOT(ISBLANK($L46))),_xlfn.NORM.INV(ABS(VLOOKUP($Q$1,VLookups!$A$43:$B$44,2,FALSE)-W$3),$K46,$O46),"")</f>
        <v/>
      </c>
      <c r="X46" s="89" t="str">
        <f>IF(AND($D46&gt;0,$E46&gt;0,$F46&gt;0,NOT(ISBLANK($L46))),_xlfn.NORM.INV(ABS(VLOOKUP($Q$1,VLookups!$A$43:$B$44,2,FALSE)-X$3),$K46,$O46),"")</f>
        <v/>
      </c>
      <c r="Y46" s="5"/>
      <c r="Z46" s="164" t="str">
        <f t="shared" si="113"/>
        <v/>
      </c>
      <c r="AA46" s="47" t="str">
        <f t="shared" si="114"/>
        <v/>
      </c>
      <c r="AB46" s="47" t="str">
        <f t="shared" ref="AB46:CM49" si="184">IF(ISNONTEXT($Z46),AC46-$Z46,"")</f>
        <v/>
      </c>
      <c r="AC46" s="47" t="str">
        <f t="shared" si="184"/>
        <v/>
      </c>
      <c r="AD46" s="47" t="str">
        <f t="shared" si="184"/>
        <v/>
      </c>
      <c r="AE46" s="47" t="str">
        <f t="shared" si="184"/>
        <v/>
      </c>
      <c r="AF46" s="47" t="str">
        <f t="shared" si="184"/>
        <v/>
      </c>
      <c r="AG46" s="47" t="str">
        <f t="shared" si="184"/>
        <v/>
      </c>
      <c r="AH46" s="47" t="str">
        <f t="shared" si="184"/>
        <v/>
      </c>
      <c r="AI46" s="47" t="str">
        <f t="shared" si="184"/>
        <v/>
      </c>
      <c r="AJ46" s="47" t="str">
        <f t="shared" si="184"/>
        <v/>
      </c>
      <c r="AK46" s="47" t="str">
        <f t="shared" si="184"/>
        <v/>
      </c>
      <c r="AL46" s="47" t="str">
        <f t="shared" si="184"/>
        <v/>
      </c>
      <c r="AM46" s="47" t="str">
        <f t="shared" si="184"/>
        <v/>
      </c>
      <c r="AN46" s="47" t="str">
        <f t="shared" si="184"/>
        <v/>
      </c>
      <c r="AO46" s="47" t="str">
        <f t="shared" si="184"/>
        <v/>
      </c>
      <c r="AP46" s="47" t="str">
        <f t="shared" si="184"/>
        <v/>
      </c>
      <c r="AQ46" s="47" t="str">
        <f t="shared" si="184"/>
        <v/>
      </c>
      <c r="AR46" s="47" t="str">
        <f t="shared" si="184"/>
        <v/>
      </c>
      <c r="AS46" s="47" t="str">
        <f t="shared" si="184"/>
        <v/>
      </c>
      <c r="AT46" s="47" t="str">
        <f t="shared" si="184"/>
        <v/>
      </c>
      <c r="AU46" s="47" t="str">
        <f t="shared" si="184"/>
        <v/>
      </c>
      <c r="AV46" s="47" t="str">
        <f t="shared" si="184"/>
        <v/>
      </c>
      <c r="AW46" s="47" t="str">
        <f t="shared" si="184"/>
        <v/>
      </c>
      <c r="AX46" s="47" t="str">
        <f t="shared" si="184"/>
        <v/>
      </c>
      <c r="AY46" s="47" t="str">
        <f t="shared" si="184"/>
        <v/>
      </c>
      <c r="AZ46" s="47" t="str">
        <f t="shared" si="184"/>
        <v/>
      </c>
      <c r="BA46" s="47" t="str">
        <f t="shared" si="184"/>
        <v/>
      </c>
      <c r="BB46" s="47" t="str">
        <f t="shared" si="184"/>
        <v/>
      </c>
      <c r="BC46" s="47" t="str">
        <f t="shared" si="184"/>
        <v/>
      </c>
      <c r="BD46" s="47" t="str">
        <f t="shared" si="184"/>
        <v/>
      </c>
      <c r="BE46" s="47" t="str">
        <f t="shared" si="184"/>
        <v/>
      </c>
      <c r="BF46" s="47" t="str">
        <f t="shared" si="184"/>
        <v/>
      </c>
      <c r="BG46" s="47" t="str">
        <f t="shared" si="184"/>
        <v/>
      </c>
      <c r="BH46" s="47" t="str">
        <f t="shared" si="184"/>
        <v/>
      </c>
      <c r="BI46" s="47" t="str">
        <f t="shared" si="184"/>
        <v/>
      </c>
      <c r="BJ46" s="47" t="str">
        <f t="shared" si="184"/>
        <v/>
      </c>
      <c r="BK46" s="47" t="str">
        <f t="shared" si="184"/>
        <v/>
      </c>
      <c r="BL46" s="47" t="str">
        <f t="shared" si="184"/>
        <v/>
      </c>
      <c r="BM46" s="47" t="str">
        <f t="shared" si="184"/>
        <v/>
      </c>
      <c r="BN46" s="47" t="str">
        <f t="shared" si="184"/>
        <v/>
      </c>
      <c r="BO46" s="47" t="str">
        <f t="shared" si="184"/>
        <v/>
      </c>
      <c r="BP46" s="47" t="str">
        <f t="shared" si="184"/>
        <v/>
      </c>
      <c r="BQ46" s="47" t="str">
        <f t="shared" si="184"/>
        <v/>
      </c>
      <c r="BR46" s="47" t="str">
        <f t="shared" si="184"/>
        <v/>
      </c>
      <c r="BS46" s="47" t="str">
        <f t="shared" si="184"/>
        <v/>
      </c>
      <c r="BT46" s="47" t="str">
        <f t="shared" si="184"/>
        <v/>
      </c>
      <c r="BU46" s="47" t="str">
        <f t="shared" si="184"/>
        <v/>
      </c>
      <c r="BV46" s="47" t="str">
        <f t="shared" si="184"/>
        <v/>
      </c>
      <c r="BW46" s="47" t="str">
        <f t="shared" si="184"/>
        <v/>
      </c>
      <c r="BX46" s="47" t="str">
        <f t="shared" si="184"/>
        <v/>
      </c>
      <c r="BY46" s="47" t="str">
        <f t="shared" si="184"/>
        <v/>
      </c>
      <c r="BZ46" s="47" t="str">
        <f t="shared" si="184"/>
        <v/>
      </c>
      <c r="CA46" s="47" t="str">
        <f t="shared" si="184"/>
        <v/>
      </c>
      <c r="CB46" s="47" t="str">
        <f t="shared" si="184"/>
        <v/>
      </c>
      <c r="CC46" s="47" t="str">
        <f t="shared" si="184"/>
        <v/>
      </c>
      <c r="CD46" s="47" t="str">
        <f t="shared" si="184"/>
        <v/>
      </c>
      <c r="CE46" s="47" t="str">
        <f t="shared" si="184"/>
        <v/>
      </c>
      <c r="CF46" s="47" t="str">
        <f t="shared" si="184"/>
        <v/>
      </c>
      <c r="CG46" s="47" t="str">
        <f t="shared" si="184"/>
        <v/>
      </c>
      <c r="CH46" s="47" t="str">
        <f t="shared" si="184"/>
        <v/>
      </c>
      <c r="CI46" s="47" t="str">
        <f t="shared" si="184"/>
        <v/>
      </c>
      <c r="CJ46" s="47" t="str">
        <f t="shared" si="184"/>
        <v/>
      </c>
      <c r="CK46" s="47" t="str">
        <f t="shared" si="184"/>
        <v/>
      </c>
      <c r="CL46" s="47" t="str">
        <f t="shared" si="184"/>
        <v/>
      </c>
      <c r="CM46" s="47" t="str">
        <f t="shared" si="184"/>
        <v/>
      </c>
      <c r="CN46" s="47" t="str">
        <f t="shared" si="180"/>
        <v/>
      </c>
      <c r="CO46" s="47" t="str">
        <f t="shared" si="180"/>
        <v/>
      </c>
      <c r="CP46" s="47" t="str">
        <f t="shared" si="180"/>
        <v/>
      </c>
      <c r="CQ46" s="47" t="str">
        <f t="shared" si="180"/>
        <v/>
      </c>
      <c r="CR46" s="47" t="str">
        <f t="shared" si="180"/>
        <v/>
      </c>
      <c r="CS46" s="47" t="str">
        <f t="shared" si="180"/>
        <v/>
      </c>
      <c r="CT46" s="47" t="str">
        <f t="shared" si="180"/>
        <v/>
      </c>
      <c r="CU46" s="47" t="str">
        <f t="shared" si="180"/>
        <v/>
      </c>
      <c r="CV46" s="47" t="str">
        <f t="shared" si="180"/>
        <v/>
      </c>
      <c r="CW46" s="47" t="str">
        <f t="shared" si="180"/>
        <v/>
      </c>
      <c r="CX46" s="47" t="str">
        <f t="shared" si="180"/>
        <v/>
      </c>
      <c r="CY46" s="47" t="str">
        <f t="shared" si="180"/>
        <v/>
      </c>
      <c r="CZ46" s="47" t="str">
        <f t="shared" si="180"/>
        <v/>
      </c>
      <c r="DA46" s="47" t="str">
        <f t="shared" si="180"/>
        <v/>
      </c>
      <c r="DB46" s="47" t="str">
        <f t="shared" si="180"/>
        <v/>
      </c>
      <c r="DC46" s="47" t="str">
        <f t="shared" si="180"/>
        <v/>
      </c>
      <c r="DD46" s="47" t="str">
        <f t="shared" si="180"/>
        <v/>
      </c>
      <c r="DE46" s="47" t="str">
        <f t="shared" si="180"/>
        <v/>
      </c>
      <c r="DF46" s="47" t="str">
        <f t="shared" si="180"/>
        <v/>
      </c>
      <c r="DG46" s="47" t="str">
        <f t="shared" si="180"/>
        <v/>
      </c>
      <c r="DH46" s="47" t="str">
        <f t="shared" si="180"/>
        <v/>
      </c>
      <c r="DI46" s="47" t="str">
        <f t="shared" si="180"/>
        <v/>
      </c>
      <c r="DJ46" s="47" t="str">
        <f t="shared" si="180"/>
        <v/>
      </c>
      <c r="DK46" s="47" t="str">
        <f t="shared" si="180"/>
        <v/>
      </c>
      <c r="DL46" s="47" t="str">
        <f t="shared" si="180"/>
        <v/>
      </c>
      <c r="DM46" s="47" t="str">
        <f t="shared" si="180"/>
        <v/>
      </c>
      <c r="DN46" s="47" t="str">
        <f t="shared" si="180"/>
        <v/>
      </c>
      <c r="DO46" s="47" t="str">
        <f t="shared" si="180"/>
        <v/>
      </c>
      <c r="DP46" s="47" t="str">
        <f t="shared" si="180"/>
        <v/>
      </c>
      <c r="DQ46" s="47" t="str">
        <f t="shared" si="180"/>
        <v/>
      </c>
      <c r="DR46" s="47" t="str">
        <f t="shared" si="180"/>
        <v/>
      </c>
      <c r="DS46" s="47" t="str">
        <f t="shared" si="180"/>
        <v/>
      </c>
      <c r="DT46" s="47" t="str">
        <f t="shared" si="180"/>
        <v/>
      </c>
      <c r="DU46" s="47" t="str">
        <f t="shared" si="180"/>
        <v/>
      </c>
      <c r="DV46" s="47" t="str">
        <f t="shared" si="180"/>
        <v/>
      </c>
      <c r="DW46" s="179" t="str">
        <f t="shared" si="115"/>
        <v/>
      </c>
      <c r="DX46" s="47" t="str">
        <f t="shared" si="5"/>
        <v/>
      </c>
      <c r="DY46" s="47" t="str">
        <f t="shared" si="6"/>
        <v/>
      </c>
      <c r="DZ46" s="47" t="str">
        <f t="shared" si="7"/>
        <v/>
      </c>
      <c r="EA46" s="47" t="str">
        <f t="shared" si="8"/>
        <v/>
      </c>
      <c r="EB46" s="47" t="str">
        <f t="shared" si="9"/>
        <v/>
      </c>
      <c r="EC46" s="47" t="str">
        <f t="shared" si="10"/>
        <v/>
      </c>
      <c r="ED46" s="47" t="str">
        <f t="shared" si="11"/>
        <v/>
      </c>
      <c r="EE46" s="47" t="str">
        <f t="shared" si="12"/>
        <v/>
      </c>
      <c r="EF46" s="47" t="str">
        <f t="shared" si="13"/>
        <v/>
      </c>
      <c r="EG46" s="47" t="str">
        <f t="shared" si="14"/>
        <v/>
      </c>
      <c r="EH46" s="47" t="str">
        <f t="shared" si="15"/>
        <v/>
      </c>
      <c r="EI46" s="47" t="str">
        <f t="shared" si="16"/>
        <v/>
      </c>
      <c r="EJ46" s="47" t="str">
        <f t="shared" si="17"/>
        <v/>
      </c>
      <c r="EK46" s="47" t="str">
        <f t="shared" si="18"/>
        <v/>
      </c>
      <c r="EL46" s="47" t="str">
        <f t="shared" si="19"/>
        <v/>
      </c>
      <c r="EM46" s="47" t="str">
        <f t="shared" si="20"/>
        <v/>
      </c>
      <c r="EN46" s="47" t="str">
        <f t="shared" si="21"/>
        <v/>
      </c>
      <c r="EO46" s="47" t="str">
        <f t="shared" si="22"/>
        <v/>
      </c>
      <c r="EP46" s="47" t="str">
        <f t="shared" si="23"/>
        <v/>
      </c>
      <c r="EQ46" s="47" t="str">
        <f t="shared" si="24"/>
        <v/>
      </c>
      <c r="ER46" s="47" t="str">
        <f t="shared" si="25"/>
        <v/>
      </c>
      <c r="ES46" s="47" t="str">
        <f t="shared" si="26"/>
        <v/>
      </c>
      <c r="ET46" s="47" t="str">
        <f t="shared" si="27"/>
        <v/>
      </c>
      <c r="EU46" s="47" t="str">
        <f t="shared" si="28"/>
        <v/>
      </c>
      <c r="EV46" s="47" t="str">
        <f t="shared" si="29"/>
        <v/>
      </c>
      <c r="EW46" s="47" t="str">
        <f t="shared" si="30"/>
        <v/>
      </c>
      <c r="EX46" s="47" t="str">
        <f t="shared" si="31"/>
        <v/>
      </c>
      <c r="EY46" s="47" t="str">
        <f t="shared" si="32"/>
        <v/>
      </c>
      <c r="EZ46" s="47" t="str">
        <f t="shared" si="33"/>
        <v/>
      </c>
      <c r="FA46" s="47" t="str">
        <f t="shared" si="34"/>
        <v/>
      </c>
      <c r="FB46" s="47" t="str">
        <f t="shared" si="35"/>
        <v/>
      </c>
      <c r="FC46" s="47" t="str">
        <f t="shared" si="36"/>
        <v/>
      </c>
      <c r="FD46" s="47" t="str">
        <f t="shared" si="37"/>
        <v/>
      </c>
      <c r="FE46" s="47" t="str">
        <f t="shared" si="38"/>
        <v/>
      </c>
      <c r="FF46" s="47" t="str">
        <f t="shared" si="39"/>
        <v/>
      </c>
      <c r="FG46" s="47" t="str">
        <f t="shared" si="40"/>
        <v/>
      </c>
      <c r="FH46" s="47" t="str">
        <f t="shared" si="41"/>
        <v/>
      </c>
      <c r="FI46" s="47" t="str">
        <f t="shared" si="42"/>
        <v/>
      </c>
      <c r="FJ46" s="47" t="str">
        <f t="shared" si="43"/>
        <v/>
      </c>
      <c r="FK46" s="47" t="str">
        <f t="shared" si="44"/>
        <v/>
      </c>
      <c r="FL46" s="47" t="str">
        <f t="shared" si="45"/>
        <v/>
      </c>
      <c r="FM46" s="47" t="str">
        <f t="shared" si="46"/>
        <v/>
      </c>
      <c r="FN46" s="47" t="str">
        <f t="shared" si="47"/>
        <v/>
      </c>
      <c r="FO46" s="47" t="str">
        <f t="shared" si="48"/>
        <v/>
      </c>
      <c r="FP46" s="47" t="str">
        <f t="shared" si="49"/>
        <v/>
      </c>
      <c r="FQ46" s="47" t="str">
        <f t="shared" si="50"/>
        <v/>
      </c>
      <c r="FR46" s="47" t="str">
        <f t="shared" si="51"/>
        <v/>
      </c>
      <c r="FS46" s="47" t="str">
        <f t="shared" si="52"/>
        <v/>
      </c>
      <c r="FT46" s="47" t="str">
        <f t="shared" si="53"/>
        <v/>
      </c>
      <c r="FU46" s="47" t="str">
        <f t="shared" si="54"/>
        <v/>
      </c>
      <c r="FV46" s="47" t="str">
        <f t="shared" si="55"/>
        <v/>
      </c>
      <c r="FW46" s="47" t="str">
        <f t="shared" si="56"/>
        <v/>
      </c>
      <c r="FX46" s="47" t="str">
        <f t="shared" si="57"/>
        <v/>
      </c>
      <c r="FY46" s="47" t="str">
        <f t="shared" si="58"/>
        <v/>
      </c>
      <c r="FZ46" s="47" t="str">
        <f t="shared" si="59"/>
        <v/>
      </c>
      <c r="GA46" s="47" t="str">
        <f t="shared" si="60"/>
        <v/>
      </c>
      <c r="GB46" s="47" t="str">
        <f t="shared" si="61"/>
        <v/>
      </c>
      <c r="GC46" s="47" t="str">
        <f t="shared" si="62"/>
        <v/>
      </c>
      <c r="GD46" s="47" t="str">
        <f t="shared" si="63"/>
        <v/>
      </c>
      <c r="GE46" s="47" t="str">
        <f t="shared" si="64"/>
        <v/>
      </c>
      <c r="GF46" s="47" t="str">
        <f t="shared" si="65"/>
        <v/>
      </c>
      <c r="GG46" s="47" t="str">
        <f t="shared" si="66"/>
        <v/>
      </c>
      <c r="GH46" s="47" t="str">
        <f t="shared" si="67"/>
        <v/>
      </c>
      <c r="GI46" s="47" t="str">
        <f t="shared" si="68"/>
        <v/>
      </c>
      <c r="GJ46" s="47" t="str">
        <f t="shared" si="69"/>
        <v/>
      </c>
      <c r="GK46" s="47" t="str">
        <f t="shared" si="70"/>
        <v/>
      </c>
      <c r="GL46" s="47" t="str">
        <f t="shared" si="71"/>
        <v/>
      </c>
      <c r="GM46" s="47" t="str">
        <f t="shared" si="72"/>
        <v/>
      </c>
      <c r="GN46" s="47" t="str">
        <f t="shared" si="73"/>
        <v/>
      </c>
      <c r="GO46" s="47" t="str">
        <f t="shared" si="74"/>
        <v/>
      </c>
      <c r="GP46" s="47" t="str">
        <f t="shared" si="75"/>
        <v/>
      </c>
      <c r="GQ46" s="47" t="str">
        <f t="shared" si="76"/>
        <v/>
      </c>
      <c r="GR46" s="47" t="str">
        <f t="shared" si="77"/>
        <v/>
      </c>
      <c r="GS46" s="47" t="str">
        <f t="shared" si="78"/>
        <v/>
      </c>
      <c r="GT46" s="47" t="str">
        <f t="shared" si="79"/>
        <v/>
      </c>
      <c r="GU46" s="47" t="str">
        <f t="shared" si="80"/>
        <v/>
      </c>
      <c r="GV46" s="47" t="str">
        <f t="shared" si="81"/>
        <v/>
      </c>
      <c r="GW46" s="47" t="str">
        <f t="shared" si="82"/>
        <v/>
      </c>
      <c r="GX46" s="47" t="str">
        <f t="shared" si="83"/>
        <v/>
      </c>
      <c r="GY46" s="47" t="str">
        <f t="shared" si="84"/>
        <v/>
      </c>
      <c r="GZ46" s="47" t="str">
        <f t="shared" si="85"/>
        <v/>
      </c>
      <c r="HA46" s="47" t="str">
        <f t="shared" si="86"/>
        <v/>
      </c>
      <c r="HB46" s="47" t="str">
        <f t="shared" si="87"/>
        <v/>
      </c>
      <c r="HC46" s="47" t="str">
        <f t="shared" si="88"/>
        <v/>
      </c>
      <c r="HD46" s="47" t="str">
        <f t="shared" si="89"/>
        <v/>
      </c>
      <c r="HE46" s="47" t="str">
        <f t="shared" si="90"/>
        <v/>
      </c>
      <c r="HF46" s="47" t="str">
        <f t="shared" si="91"/>
        <v/>
      </c>
      <c r="HG46" s="47" t="str">
        <f t="shared" si="92"/>
        <v/>
      </c>
      <c r="HH46" s="47" t="str">
        <f t="shared" si="93"/>
        <v/>
      </c>
      <c r="HI46" s="47" t="str">
        <f t="shared" si="94"/>
        <v/>
      </c>
      <c r="HJ46" s="47" t="str">
        <f t="shared" si="95"/>
        <v/>
      </c>
      <c r="HK46" s="47" t="str">
        <f t="shared" si="96"/>
        <v/>
      </c>
      <c r="HL46" s="47" t="str">
        <f t="shared" si="97"/>
        <v/>
      </c>
      <c r="HM46" s="47" t="str">
        <f t="shared" si="98"/>
        <v/>
      </c>
      <c r="HN46" s="47" t="str">
        <f t="shared" si="99"/>
        <v/>
      </c>
      <c r="HO46" s="47" t="str">
        <f t="shared" si="100"/>
        <v/>
      </c>
      <c r="HP46" s="47" t="str">
        <f t="shared" si="101"/>
        <v/>
      </c>
      <c r="HQ46" s="47" t="str">
        <f t="shared" si="102"/>
        <v/>
      </c>
      <c r="HR46" s="47" t="str">
        <f t="shared" si="103"/>
        <v/>
      </c>
      <c r="HS46" s="47" t="str">
        <f t="shared" si="104"/>
        <v/>
      </c>
      <c r="HT46" s="165" t="e">
        <f t="shared" si="171"/>
        <v>#N/A</v>
      </c>
      <c r="HU46" s="165" t="e">
        <f t="shared" si="181"/>
        <v>#N/A</v>
      </c>
      <c r="HV46" s="165" t="e">
        <f t="shared" si="181"/>
        <v>#N/A</v>
      </c>
      <c r="HW46" s="165" t="e">
        <f t="shared" si="181"/>
        <v>#N/A</v>
      </c>
      <c r="HX46" s="165" t="e">
        <f t="shared" si="164"/>
        <v>#N/A</v>
      </c>
      <c r="HY46" s="165" t="e">
        <f t="shared" si="164"/>
        <v>#N/A</v>
      </c>
      <c r="HZ46" s="165" t="e">
        <f t="shared" si="164"/>
        <v>#N/A</v>
      </c>
      <c r="IA46" s="165" t="e">
        <f t="shared" si="164"/>
        <v>#N/A</v>
      </c>
      <c r="IB46" s="165" t="e">
        <f t="shared" si="164"/>
        <v>#N/A</v>
      </c>
      <c r="IC46" s="165" t="e">
        <f t="shared" si="164"/>
        <v>#N/A</v>
      </c>
      <c r="ID46" s="165" t="e">
        <f t="shared" si="164"/>
        <v>#N/A</v>
      </c>
      <c r="IE46" s="165" t="e">
        <f t="shared" si="164"/>
        <v>#N/A</v>
      </c>
      <c r="IF46" s="165" t="e">
        <f t="shared" si="164"/>
        <v>#N/A</v>
      </c>
      <c r="IG46" s="165" t="e">
        <f t="shared" si="164"/>
        <v>#N/A</v>
      </c>
      <c r="IH46" s="165" t="e">
        <f t="shared" si="164"/>
        <v>#N/A</v>
      </c>
      <c r="II46" s="165" t="e">
        <f t="shared" si="164"/>
        <v>#N/A</v>
      </c>
      <c r="IJ46" s="165" t="e">
        <f t="shared" si="164"/>
        <v>#N/A</v>
      </c>
      <c r="IK46" s="165" t="e">
        <f t="shared" si="164"/>
        <v>#N/A</v>
      </c>
      <c r="IL46" s="165" t="e">
        <f t="shared" si="164"/>
        <v>#N/A</v>
      </c>
      <c r="IM46" s="165" t="e">
        <f t="shared" si="160"/>
        <v>#N/A</v>
      </c>
      <c r="IN46" s="165" t="e">
        <f t="shared" si="160"/>
        <v>#N/A</v>
      </c>
      <c r="IO46" s="165" t="e">
        <f t="shared" si="160"/>
        <v>#N/A</v>
      </c>
      <c r="IP46" s="165" t="e">
        <f t="shared" si="160"/>
        <v>#N/A</v>
      </c>
      <c r="IQ46" s="165" t="e">
        <f t="shared" si="160"/>
        <v>#N/A</v>
      </c>
      <c r="IR46" s="165" t="e">
        <f t="shared" si="160"/>
        <v>#N/A</v>
      </c>
      <c r="IS46" s="165" t="e">
        <f t="shared" si="160"/>
        <v>#N/A</v>
      </c>
      <c r="IT46" s="165" t="e">
        <f t="shared" si="160"/>
        <v>#N/A</v>
      </c>
      <c r="IU46" s="165" t="e">
        <f t="shared" si="160"/>
        <v>#N/A</v>
      </c>
      <c r="IV46" s="165" t="e">
        <f t="shared" si="160"/>
        <v>#N/A</v>
      </c>
      <c r="IW46" s="165" t="e">
        <f t="shared" si="160"/>
        <v>#N/A</v>
      </c>
      <c r="IX46" s="165" t="e">
        <f t="shared" si="160"/>
        <v>#N/A</v>
      </c>
      <c r="IY46" s="165" t="e">
        <f t="shared" si="160"/>
        <v>#N/A</v>
      </c>
      <c r="IZ46" s="165" t="e">
        <f t="shared" si="160"/>
        <v>#N/A</v>
      </c>
      <c r="JA46" s="165" t="e">
        <f t="shared" si="160"/>
        <v>#N/A</v>
      </c>
      <c r="JB46" s="165" t="e">
        <f t="shared" ref="JB46:JP61" si="185">IF(ISNONTEXT($O46),_xlfn.NORM.DIST(BI46,$K46,$O46,FALSE),NA())</f>
        <v>#N/A</v>
      </c>
      <c r="JC46" s="165" t="e">
        <f t="shared" si="185"/>
        <v>#N/A</v>
      </c>
      <c r="JD46" s="165" t="e">
        <f t="shared" si="185"/>
        <v>#N/A</v>
      </c>
      <c r="JE46" s="165" t="e">
        <f t="shared" si="185"/>
        <v>#N/A</v>
      </c>
      <c r="JF46" s="165" t="e">
        <f t="shared" si="185"/>
        <v>#N/A</v>
      </c>
      <c r="JG46" s="165" t="e">
        <f t="shared" si="185"/>
        <v>#N/A</v>
      </c>
      <c r="JH46" s="165" t="e">
        <f t="shared" si="185"/>
        <v>#N/A</v>
      </c>
      <c r="JI46" s="165" t="e">
        <f t="shared" si="185"/>
        <v>#N/A</v>
      </c>
      <c r="JJ46" s="165" t="e">
        <f t="shared" si="185"/>
        <v>#N/A</v>
      </c>
      <c r="JK46" s="165" t="e">
        <f t="shared" si="185"/>
        <v>#N/A</v>
      </c>
      <c r="JL46" s="165" t="e">
        <f t="shared" si="185"/>
        <v>#N/A</v>
      </c>
      <c r="JM46" s="165" t="e">
        <f t="shared" si="185"/>
        <v>#N/A</v>
      </c>
      <c r="JN46" s="165" t="e">
        <f t="shared" si="185"/>
        <v>#N/A</v>
      </c>
      <c r="JO46" s="165" t="e">
        <f t="shared" si="185"/>
        <v>#N/A</v>
      </c>
      <c r="JP46" s="165" t="e">
        <f t="shared" si="185"/>
        <v>#N/A</v>
      </c>
      <c r="JQ46" s="165" t="e">
        <f t="shared" si="174"/>
        <v>#N/A</v>
      </c>
      <c r="JR46" s="165" t="e">
        <f t="shared" si="174"/>
        <v>#N/A</v>
      </c>
      <c r="JS46" s="165" t="e">
        <f t="shared" si="174"/>
        <v>#N/A</v>
      </c>
      <c r="JT46" s="165" t="e">
        <f t="shared" si="174"/>
        <v>#N/A</v>
      </c>
      <c r="JU46" s="165" t="e">
        <f t="shared" si="174"/>
        <v>#N/A</v>
      </c>
      <c r="JV46" s="165" t="e">
        <f t="shared" si="174"/>
        <v>#N/A</v>
      </c>
      <c r="JW46" s="165" t="e">
        <f t="shared" si="174"/>
        <v>#N/A</v>
      </c>
      <c r="JX46" s="165" t="e">
        <f t="shared" si="174"/>
        <v>#N/A</v>
      </c>
      <c r="JY46" s="165" t="e">
        <f t="shared" si="174"/>
        <v>#N/A</v>
      </c>
      <c r="JZ46" s="165" t="e">
        <f t="shared" si="174"/>
        <v>#N/A</v>
      </c>
      <c r="KA46" s="165" t="e">
        <f t="shared" si="174"/>
        <v>#N/A</v>
      </c>
      <c r="KB46" s="165" t="e">
        <f t="shared" si="174"/>
        <v>#N/A</v>
      </c>
      <c r="KC46" s="165" t="e">
        <f t="shared" si="174"/>
        <v>#N/A</v>
      </c>
      <c r="KD46" s="165" t="e">
        <f t="shared" si="174"/>
        <v>#N/A</v>
      </c>
      <c r="KE46" s="165" t="e">
        <f t="shared" si="174"/>
        <v>#N/A</v>
      </c>
      <c r="KF46" s="165" t="e">
        <f t="shared" si="117"/>
        <v>#N/A</v>
      </c>
      <c r="KG46" s="165" t="e">
        <f t="shared" si="182"/>
        <v>#N/A</v>
      </c>
      <c r="KH46" s="165" t="e">
        <f t="shared" si="182"/>
        <v>#N/A</v>
      </c>
      <c r="KI46" s="165" t="e">
        <f t="shared" si="182"/>
        <v>#N/A</v>
      </c>
      <c r="KJ46" s="165" t="e">
        <f t="shared" si="165"/>
        <v>#N/A</v>
      </c>
      <c r="KK46" s="165" t="e">
        <f t="shared" si="165"/>
        <v>#N/A</v>
      </c>
      <c r="KL46" s="165" t="e">
        <f t="shared" si="165"/>
        <v>#N/A</v>
      </c>
      <c r="KM46" s="165" t="e">
        <f t="shared" si="165"/>
        <v>#N/A</v>
      </c>
      <c r="KN46" s="165" t="e">
        <f t="shared" si="165"/>
        <v>#N/A</v>
      </c>
      <c r="KO46" s="165" t="e">
        <f t="shared" si="165"/>
        <v>#N/A</v>
      </c>
      <c r="KP46" s="165" t="e">
        <f t="shared" si="165"/>
        <v>#N/A</v>
      </c>
      <c r="KQ46" s="165" t="e">
        <f t="shared" si="165"/>
        <v>#N/A</v>
      </c>
      <c r="KR46" s="165" t="e">
        <f t="shared" si="165"/>
        <v>#N/A</v>
      </c>
      <c r="KS46" s="165" t="e">
        <f t="shared" si="165"/>
        <v>#N/A</v>
      </c>
      <c r="KT46" s="165" t="e">
        <f t="shared" si="165"/>
        <v>#N/A</v>
      </c>
      <c r="KU46" s="165" t="e">
        <f t="shared" si="165"/>
        <v>#N/A</v>
      </c>
      <c r="KV46" s="165" t="e">
        <f t="shared" si="165"/>
        <v>#N/A</v>
      </c>
      <c r="KW46" s="165" t="e">
        <f t="shared" si="165"/>
        <v>#N/A</v>
      </c>
      <c r="KX46" s="165" t="e">
        <f t="shared" si="165"/>
        <v>#N/A</v>
      </c>
      <c r="KY46" s="165" t="e">
        <f t="shared" si="161"/>
        <v>#N/A</v>
      </c>
      <c r="KZ46" s="165" t="e">
        <f t="shared" si="161"/>
        <v>#N/A</v>
      </c>
      <c r="LA46" s="165" t="e">
        <f t="shared" si="161"/>
        <v>#N/A</v>
      </c>
      <c r="LB46" s="165" t="e">
        <f t="shared" si="161"/>
        <v>#N/A</v>
      </c>
      <c r="LC46" s="165" t="e">
        <f t="shared" si="161"/>
        <v>#N/A</v>
      </c>
      <c r="LD46" s="165" t="e">
        <f t="shared" si="161"/>
        <v>#N/A</v>
      </c>
      <c r="LE46" s="165" t="e">
        <f t="shared" si="161"/>
        <v>#N/A</v>
      </c>
      <c r="LF46" s="165" t="e">
        <f t="shared" si="161"/>
        <v>#N/A</v>
      </c>
      <c r="LG46" s="165" t="e">
        <f t="shared" si="161"/>
        <v>#N/A</v>
      </c>
      <c r="LH46" s="165" t="e">
        <f t="shared" si="161"/>
        <v>#N/A</v>
      </c>
      <c r="LI46" s="165" t="e">
        <f t="shared" si="161"/>
        <v>#N/A</v>
      </c>
      <c r="LJ46" s="165" t="e">
        <f t="shared" si="161"/>
        <v>#N/A</v>
      </c>
      <c r="LK46" s="165" t="e">
        <f t="shared" si="161"/>
        <v>#N/A</v>
      </c>
      <c r="LL46" s="165" t="e">
        <f t="shared" si="161"/>
        <v>#N/A</v>
      </c>
      <c r="LM46" s="165" t="e">
        <f t="shared" si="161"/>
        <v>#N/A</v>
      </c>
      <c r="LN46" s="165" t="e">
        <f t="shared" ref="LN46:MB61" si="186">IF(ISNONTEXT($O46),_xlfn.NORM.DIST(DU46,$K46,$O46,FALSE),NA())</f>
        <v>#N/A</v>
      </c>
      <c r="LO46" s="165" t="e">
        <f t="shared" si="186"/>
        <v>#N/A</v>
      </c>
      <c r="LP46" s="165" t="e">
        <f t="shared" si="186"/>
        <v>#N/A</v>
      </c>
      <c r="LQ46" s="165" t="e">
        <f t="shared" si="186"/>
        <v>#N/A</v>
      </c>
      <c r="LR46" s="165" t="e">
        <f t="shared" si="186"/>
        <v>#N/A</v>
      </c>
      <c r="LS46" s="165" t="e">
        <f t="shared" si="186"/>
        <v>#N/A</v>
      </c>
      <c r="LT46" s="165" t="e">
        <f t="shared" si="186"/>
        <v>#N/A</v>
      </c>
      <c r="LU46" s="165" t="e">
        <f t="shared" si="186"/>
        <v>#N/A</v>
      </c>
      <c r="LV46" s="165" t="e">
        <f t="shared" si="186"/>
        <v>#N/A</v>
      </c>
      <c r="LW46" s="165" t="e">
        <f t="shared" si="186"/>
        <v>#N/A</v>
      </c>
      <c r="LX46" s="165" t="e">
        <f t="shared" si="186"/>
        <v>#N/A</v>
      </c>
      <c r="LY46" s="165" t="e">
        <f t="shared" si="186"/>
        <v>#N/A</v>
      </c>
      <c r="LZ46" s="165" t="e">
        <f t="shared" si="186"/>
        <v>#N/A</v>
      </c>
      <c r="MA46" s="165" t="e">
        <f t="shared" si="186"/>
        <v>#N/A</v>
      </c>
      <c r="MB46" s="165" t="e">
        <f t="shared" si="186"/>
        <v>#N/A</v>
      </c>
      <c r="MC46" s="165" t="e">
        <f t="shared" si="175"/>
        <v>#N/A</v>
      </c>
      <c r="MD46" s="165" t="e">
        <f t="shared" si="175"/>
        <v>#N/A</v>
      </c>
      <c r="ME46" s="165" t="e">
        <f t="shared" si="175"/>
        <v>#N/A</v>
      </c>
      <c r="MF46" s="165" t="e">
        <f t="shared" si="175"/>
        <v>#N/A</v>
      </c>
      <c r="MG46" s="165" t="e">
        <f t="shared" si="175"/>
        <v>#N/A</v>
      </c>
      <c r="MH46" s="165" t="e">
        <f t="shared" si="175"/>
        <v>#N/A</v>
      </c>
      <c r="MI46" s="165" t="e">
        <f t="shared" si="175"/>
        <v>#N/A</v>
      </c>
      <c r="MJ46" s="165" t="e">
        <f t="shared" si="175"/>
        <v>#N/A</v>
      </c>
      <c r="MK46" s="165" t="e">
        <f t="shared" si="175"/>
        <v>#N/A</v>
      </c>
      <c r="ML46" s="165" t="e">
        <f t="shared" si="175"/>
        <v>#N/A</v>
      </c>
      <c r="MM46" s="165" t="e">
        <f t="shared" si="175"/>
        <v>#N/A</v>
      </c>
      <c r="MN46" s="165" t="e">
        <f t="shared" si="175"/>
        <v>#N/A</v>
      </c>
      <c r="MO46" s="165" t="e">
        <f t="shared" si="175"/>
        <v>#N/A</v>
      </c>
      <c r="MP46" s="165" t="e">
        <f t="shared" si="175"/>
        <v>#N/A</v>
      </c>
      <c r="MQ46" s="165" t="e">
        <f t="shared" si="175"/>
        <v>#N/A</v>
      </c>
      <c r="MR46" s="165" t="e">
        <f t="shared" si="118"/>
        <v>#N/A</v>
      </c>
      <c r="MS46" s="165" t="e">
        <f t="shared" si="183"/>
        <v>#N/A</v>
      </c>
      <c r="MT46" s="165" t="e">
        <f t="shared" si="183"/>
        <v>#N/A</v>
      </c>
      <c r="MU46" s="165" t="e">
        <f t="shared" si="183"/>
        <v>#N/A</v>
      </c>
      <c r="MV46" s="165" t="e">
        <f t="shared" si="166"/>
        <v>#N/A</v>
      </c>
      <c r="MW46" s="165" t="e">
        <f t="shared" si="166"/>
        <v>#N/A</v>
      </c>
      <c r="MX46" s="165" t="e">
        <f t="shared" si="166"/>
        <v>#N/A</v>
      </c>
      <c r="MY46" s="165" t="e">
        <f t="shared" si="166"/>
        <v>#N/A</v>
      </c>
      <c r="MZ46" s="165" t="e">
        <f t="shared" si="166"/>
        <v>#N/A</v>
      </c>
      <c r="NA46" s="165" t="e">
        <f t="shared" si="166"/>
        <v>#N/A</v>
      </c>
      <c r="NB46" s="165" t="e">
        <f t="shared" si="166"/>
        <v>#N/A</v>
      </c>
      <c r="NC46" s="165" t="e">
        <f t="shared" si="166"/>
        <v>#N/A</v>
      </c>
      <c r="ND46" s="165" t="e">
        <f t="shared" si="166"/>
        <v>#N/A</v>
      </c>
      <c r="NE46" s="165" t="e">
        <f t="shared" si="166"/>
        <v>#N/A</v>
      </c>
      <c r="NF46" s="165" t="e">
        <f t="shared" si="166"/>
        <v>#N/A</v>
      </c>
      <c r="NG46" s="165" t="e">
        <f t="shared" si="166"/>
        <v>#N/A</v>
      </c>
      <c r="NH46" s="165" t="e">
        <f t="shared" si="166"/>
        <v>#N/A</v>
      </c>
      <c r="NI46" s="165" t="e">
        <f t="shared" si="166"/>
        <v>#N/A</v>
      </c>
      <c r="NJ46" s="165" t="e">
        <f t="shared" si="166"/>
        <v>#N/A</v>
      </c>
      <c r="NK46" s="165" t="e">
        <f t="shared" si="162"/>
        <v>#N/A</v>
      </c>
      <c r="NL46" s="165" t="e">
        <f t="shared" si="162"/>
        <v>#N/A</v>
      </c>
      <c r="NM46" s="165" t="e">
        <f t="shared" si="162"/>
        <v>#N/A</v>
      </c>
      <c r="NN46" s="165" t="e">
        <f t="shared" si="162"/>
        <v>#N/A</v>
      </c>
      <c r="NO46" s="165" t="e">
        <f t="shared" si="162"/>
        <v>#N/A</v>
      </c>
      <c r="NP46" s="165" t="e">
        <f t="shared" si="162"/>
        <v>#N/A</v>
      </c>
      <c r="NQ46" s="165" t="e">
        <f t="shared" si="162"/>
        <v>#N/A</v>
      </c>
      <c r="NR46" s="165" t="e">
        <f t="shared" si="162"/>
        <v>#N/A</v>
      </c>
      <c r="NS46" s="165" t="e">
        <f t="shared" si="162"/>
        <v>#N/A</v>
      </c>
      <c r="NT46" s="165" t="e">
        <f t="shared" si="162"/>
        <v>#N/A</v>
      </c>
      <c r="NU46" s="165" t="e">
        <f t="shared" si="162"/>
        <v>#N/A</v>
      </c>
      <c r="NV46" s="165" t="e">
        <f t="shared" si="162"/>
        <v>#N/A</v>
      </c>
      <c r="NW46" s="165" t="e">
        <f t="shared" si="162"/>
        <v>#N/A</v>
      </c>
      <c r="NX46" s="165" t="e">
        <f t="shared" si="162"/>
        <v>#N/A</v>
      </c>
      <c r="NY46" s="165" t="e">
        <f t="shared" si="162"/>
        <v>#N/A</v>
      </c>
      <c r="NZ46" s="165" t="e">
        <f t="shared" ref="NZ46:ON61" si="187">IF(ISNONTEXT($O46),_xlfn.NORM.DIST(GG46,$K46,$O46,FALSE),NA())</f>
        <v>#N/A</v>
      </c>
      <c r="OA46" s="165" t="e">
        <f t="shared" si="187"/>
        <v>#N/A</v>
      </c>
      <c r="OB46" s="165" t="e">
        <f t="shared" si="187"/>
        <v>#N/A</v>
      </c>
      <c r="OC46" s="165" t="e">
        <f t="shared" si="187"/>
        <v>#N/A</v>
      </c>
      <c r="OD46" s="165" t="e">
        <f t="shared" si="187"/>
        <v>#N/A</v>
      </c>
      <c r="OE46" s="165" t="e">
        <f t="shared" si="187"/>
        <v>#N/A</v>
      </c>
      <c r="OF46" s="165" t="e">
        <f t="shared" si="187"/>
        <v>#N/A</v>
      </c>
      <c r="OG46" s="165" t="e">
        <f t="shared" si="187"/>
        <v>#N/A</v>
      </c>
      <c r="OH46" s="165" t="e">
        <f t="shared" si="187"/>
        <v>#N/A</v>
      </c>
      <c r="OI46" s="165" t="e">
        <f t="shared" si="187"/>
        <v>#N/A</v>
      </c>
      <c r="OJ46" s="165" t="e">
        <f t="shared" si="187"/>
        <v>#N/A</v>
      </c>
      <c r="OK46" s="165" t="e">
        <f t="shared" si="187"/>
        <v>#N/A</v>
      </c>
      <c r="OL46" s="165" t="e">
        <f t="shared" si="187"/>
        <v>#N/A</v>
      </c>
      <c r="OM46" s="165" t="e">
        <f t="shared" si="187"/>
        <v>#N/A</v>
      </c>
      <c r="ON46" s="165" t="e">
        <f t="shared" si="187"/>
        <v>#N/A</v>
      </c>
      <c r="OO46" s="165" t="e">
        <f t="shared" si="176"/>
        <v>#N/A</v>
      </c>
      <c r="OP46" s="165" t="e">
        <f t="shared" si="176"/>
        <v>#N/A</v>
      </c>
      <c r="OQ46" s="165" t="e">
        <f t="shared" si="176"/>
        <v>#N/A</v>
      </c>
      <c r="OR46" s="165" t="e">
        <f t="shared" si="176"/>
        <v>#N/A</v>
      </c>
      <c r="OS46" s="165" t="e">
        <f t="shared" si="176"/>
        <v>#N/A</v>
      </c>
      <c r="OT46" s="165" t="e">
        <f t="shared" si="176"/>
        <v>#N/A</v>
      </c>
      <c r="OU46" s="165" t="e">
        <f t="shared" si="176"/>
        <v>#N/A</v>
      </c>
      <c r="OV46" s="165" t="e">
        <f t="shared" si="176"/>
        <v>#N/A</v>
      </c>
      <c r="OW46" s="165" t="e">
        <f t="shared" si="176"/>
        <v>#N/A</v>
      </c>
      <c r="OX46" s="165" t="e">
        <f t="shared" si="176"/>
        <v>#N/A</v>
      </c>
      <c r="OY46" s="165" t="e">
        <f t="shared" si="176"/>
        <v>#N/A</v>
      </c>
      <c r="OZ46" s="165" t="e">
        <f t="shared" si="176"/>
        <v>#N/A</v>
      </c>
      <c r="PA46" s="165" t="e">
        <f t="shared" si="176"/>
        <v>#N/A</v>
      </c>
      <c r="PB46" s="165" t="e">
        <f t="shared" si="176"/>
        <v>#N/A</v>
      </c>
      <c r="PC46" s="165" t="e">
        <f t="shared" si="176"/>
        <v>#N/A</v>
      </c>
      <c r="PD46" s="165" t="e">
        <f t="shared" si="119"/>
        <v>#N/A</v>
      </c>
      <c r="PE46" s="165" t="e">
        <f t="shared" si="172"/>
        <v>#N/A</v>
      </c>
      <c r="PF46" s="165" t="e">
        <f t="shared" si="172"/>
        <v>#N/A</v>
      </c>
      <c r="PG46" s="165" t="e">
        <f t="shared" si="172"/>
        <v>#N/A</v>
      </c>
      <c r="PH46" s="165" t="e">
        <f t="shared" si="172"/>
        <v>#N/A</v>
      </c>
      <c r="PI46" s="165" t="e">
        <f t="shared" si="172"/>
        <v>#N/A</v>
      </c>
      <c r="PJ46" s="165" t="e">
        <f t="shared" si="172"/>
        <v>#N/A</v>
      </c>
      <c r="PK46" s="165" t="e">
        <f t="shared" si="172"/>
        <v>#N/A</v>
      </c>
      <c r="PL46" s="165" t="e">
        <f t="shared" si="172"/>
        <v>#N/A</v>
      </c>
    </row>
    <row r="47" spans="1:428" hidden="1" x14ac:dyDescent="0.45">
      <c r="A47" s="4">
        <v>44</v>
      </c>
      <c r="B47" s="105"/>
      <c r="C47" s="113"/>
      <c r="D47" s="118" t="str">
        <f t="shared" si="168"/>
        <v/>
      </c>
      <c r="E47" s="91"/>
      <c r="F47" s="118" t="str">
        <f t="shared" si="169"/>
        <v/>
      </c>
      <c r="G47" s="113"/>
      <c r="H47" s="106"/>
      <c r="I47" s="120" t="str">
        <f t="shared" si="0"/>
        <v/>
      </c>
      <c r="J47" s="120" t="str">
        <f t="shared" si="1"/>
        <v/>
      </c>
      <c r="K47" s="71" t="str">
        <f t="shared" si="112"/>
        <v/>
      </c>
      <c r="L47" s="23"/>
      <c r="M47" s="55"/>
      <c r="N47" s="298"/>
      <c r="O47" s="72" t="str">
        <f>IF(AND(D47&gt;0,E47&gt;0,F47&gt;0),IF(ISBLANK(N47),IF(ISBLANK(L47),"",(F47-D47)*VLOOKUP(L47,VLookups!$A$4:$B$13,2,FALSE)),N47),"")</f>
        <v/>
      </c>
      <c r="P47" s="73" t="str">
        <f t="shared" si="170"/>
        <v/>
      </c>
      <c r="Q47" s="91"/>
      <c r="R47" s="265" t="str">
        <f>IF(AND(Q47&gt;0,E47&gt;0,NOT(O47="")),ABS(VLOOKUP($Q$1,VLookups!$A$43:$B$44,2,FALSE)-_xlfn.NORM.DIST(Q47,K47,O47,TRUE)),"")</f>
        <v/>
      </c>
      <c r="S47" s="90" t="str">
        <f>IF(AND($D47&gt;0,$E47&gt;0,$F47&gt;0,NOT(ISBLANK($L47))),_xlfn.NORM.INV(ABS(VLOOKUP($Q$1,VLookups!$A$43:$B$44,2,FALSE)-S$3),$K47,$O47),"")</f>
        <v/>
      </c>
      <c r="T47" s="89" t="str">
        <f>IF(AND($D47&gt;0,$E47&gt;0,$F47&gt;0,NOT(ISBLANK($L47))),_xlfn.NORM.INV(ABS(VLOOKUP($Q$1,VLookups!$A$43:$B$44,2,FALSE)-T$3),$K47,$O47),"")</f>
        <v/>
      </c>
      <c r="U47" s="90" t="str">
        <f>IF(AND($D47&gt;0,$E47&gt;0,$F47&gt;0,NOT(ISBLANK($L47))),_xlfn.NORM.INV(ABS(VLOOKUP($Q$1,VLookups!$A$43:$B$44,2,FALSE)-U$3),$K47,$O47),"")</f>
        <v/>
      </c>
      <c r="V47" s="89" t="str">
        <f>IF(AND($D47&gt;0,$E47&gt;0,$F47&gt;0,NOT(ISBLANK($L47))),_xlfn.NORM.INV(ABS(VLOOKUP($Q$1,VLookups!$A$43:$B$44,2,FALSE)-V$3),$K47,$O47),"")</f>
        <v/>
      </c>
      <c r="W47" s="90" t="str">
        <f>IF(AND($D47&gt;0,$E47&gt;0,$F47&gt;0,NOT(ISBLANK($L47))),_xlfn.NORM.INV(ABS(VLOOKUP($Q$1,VLookups!$A$43:$B$44,2,FALSE)-W$3),$K47,$O47),"")</f>
        <v/>
      </c>
      <c r="X47" s="89" t="str">
        <f>IF(AND($D47&gt;0,$E47&gt;0,$F47&gt;0,NOT(ISBLANK($L47))),_xlfn.NORM.INV(ABS(VLOOKUP($Q$1,VLookups!$A$43:$B$44,2,FALSE)-X$3),$K47,$O47),"")</f>
        <v/>
      </c>
      <c r="Y47" s="5"/>
      <c r="Z47" s="164" t="str">
        <f t="shared" si="113"/>
        <v/>
      </c>
      <c r="AA47" s="47" t="str">
        <f t="shared" si="114"/>
        <v/>
      </c>
      <c r="AB47" s="47" t="str">
        <f t="shared" si="184"/>
        <v/>
      </c>
      <c r="AC47" s="47" t="str">
        <f t="shared" si="184"/>
        <v/>
      </c>
      <c r="AD47" s="47" t="str">
        <f t="shared" si="184"/>
        <v/>
      </c>
      <c r="AE47" s="47" t="str">
        <f t="shared" si="184"/>
        <v/>
      </c>
      <c r="AF47" s="47" t="str">
        <f t="shared" si="184"/>
        <v/>
      </c>
      <c r="AG47" s="47" t="str">
        <f t="shared" si="184"/>
        <v/>
      </c>
      <c r="AH47" s="47" t="str">
        <f t="shared" si="184"/>
        <v/>
      </c>
      <c r="AI47" s="47" t="str">
        <f t="shared" si="184"/>
        <v/>
      </c>
      <c r="AJ47" s="47" t="str">
        <f t="shared" si="184"/>
        <v/>
      </c>
      <c r="AK47" s="47" t="str">
        <f t="shared" si="184"/>
        <v/>
      </c>
      <c r="AL47" s="47" t="str">
        <f t="shared" si="184"/>
        <v/>
      </c>
      <c r="AM47" s="47" t="str">
        <f t="shared" si="184"/>
        <v/>
      </c>
      <c r="AN47" s="47" t="str">
        <f t="shared" si="184"/>
        <v/>
      </c>
      <c r="AO47" s="47" t="str">
        <f t="shared" si="184"/>
        <v/>
      </c>
      <c r="AP47" s="47" t="str">
        <f t="shared" si="184"/>
        <v/>
      </c>
      <c r="AQ47" s="47" t="str">
        <f t="shared" si="184"/>
        <v/>
      </c>
      <c r="AR47" s="47" t="str">
        <f t="shared" si="184"/>
        <v/>
      </c>
      <c r="AS47" s="47" t="str">
        <f t="shared" si="184"/>
        <v/>
      </c>
      <c r="AT47" s="47" t="str">
        <f t="shared" si="184"/>
        <v/>
      </c>
      <c r="AU47" s="47" t="str">
        <f t="shared" si="184"/>
        <v/>
      </c>
      <c r="AV47" s="47" t="str">
        <f t="shared" si="184"/>
        <v/>
      </c>
      <c r="AW47" s="47" t="str">
        <f t="shared" si="184"/>
        <v/>
      </c>
      <c r="AX47" s="47" t="str">
        <f t="shared" si="184"/>
        <v/>
      </c>
      <c r="AY47" s="47" t="str">
        <f t="shared" si="184"/>
        <v/>
      </c>
      <c r="AZ47" s="47" t="str">
        <f t="shared" si="184"/>
        <v/>
      </c>
      <c r="BA47" s="47" t="str">
        <f t="shared" si="184"/>
        <v/>
      </c>
      <c r="BB47" s="47" t="str">
        <f t="shared" si="184"/>
        <v/>
      </c>
      <c r="BC47" s="47" t="str">
        <f t="shared" si="184"/>
        <v/>
      </c>
      <c r="BD47" s="47" t="str">
        <f t="shared" si="184"/>
        <v/>
      </c>
      <c r="BE47" s="47" t="str">
        <f t="shared" si="184"/>
        <v/>
      </c>
      <c r="BF47" s="47" t="str">
        <f t="shared" si="184"/>
        <v/>
      </c>
      <c r="BG47" s="47" t="str">
        <f t="shared" si="184"/>
        <v/>
      </c>
      <c r="BH47" s="47" t="str">
        <f t="shared" si="184"/>
        <v/>
      </c>
      <c r="BI47" s="47" t="str">
        <f t="shared" si="184"/>
        <v/>
      </c>
      <c r="BJ47" s="47" t="str">
        <f t="shared" si="184"/>
        <v/>
      </c>
      <c r="BK47" s="47" t="str">
        <f t="shared" si="184"/>
        <v/>
      </c>
      <c r="BL47" s="47" t="str">
        <f t="shared" si="184"/>
        <v/>
      </c>
      <c r="BM47" s="47" t="str">
        <f t="shared" si="184"/>
        <v/>
      </c>
      <c r="BN47" s="47" t="str">
        <f t="shared" si="184"/>
        <v/>
      </c>
      <c r="BO47" s="47" t="str">
        <f t="shared" si="184"/>
        <v/>
      </c>
      <c r="BP47" s="47" t="str">
        <f t="shared" si="184"/>
        <v/>
      </c>
      <c r="BQ47" s="47" t="str">
        <f t="shared" si="184"/>
        <v/>
      </c>
      <c r="BR47" s="47" t="str">
        <f t="shared" si="184"/>
        <v/>
      </c>
      <c r="BS47" s="47" t="str">
        <f t="shared" si="184"/>
        <v/>
      </c>
      <c r="BT47" s="47" t="str">
        <f t="shared" si="184"/>
        <v/>
      </c>
      <c r="BU47" s="47" t="str">
        <f t="shared" si="184"/>
        <v/>
      </c>
      <c r="BV47" s="47" t="str">
        <f t="shared" si="184"/>
        <v/>
      </c>
      <c r="BW47" s="47" t="str">
        <f t="shared" si="184"/>
        <v/>
      </c>
      <c r="BX47" s="47" t="str">
        <f t="shared" si="184"/>
        <v/>
      </c>
      <c r="BY47" s="47" t="str">
        <f t="shared" si="184"/>
        <v/>
      </c>
      <c r="BZ47" s="47" t="str">
        <f t="shared" si="184"/>
        <v/>
      </c>
      <c r="CA47" s="47" t="str">
        <f t="shared" si="184"/>
        <v/>
      </c>
      <c r="CB47" s="47" t="str">
        <f t="shared" si="184"/>
        <v/>
      </c>
      <c r="CC47" s="47" t="str">
        <f t="shared" si="184"/>
        <v/>
      </c>
      <c r="CD47" s="47" t="str">
        <f t="shared" si="184"/>
        <v/>
      </c>
      <c r="CE47" s="47" t="str">
        <f t="shared" si="184"/>
        <v/>
      </c>
      <c r="CF47" s="47" t="str">
        <f t="shared" si="184"/>
        <v/>
      </c>
      <c r="CG47" s="47" t="str">
        <f t="shared" si="184"/>
        <v/>
      </c>
      <c r="CH47" s="47" t="str">
        <f t="shared" si="184"/>
        <v/>
      </c>
      <c r="CI47" s="47" t="str">
        <f t="shared" si="184"/>
        <v/>
      </c>
      <c r="CJ47" s="47" t="str">
        <f t="shared" si="184"/>
        <v/>
      </c>
      <c r="CK47" s="47" t="str">
        <f t="shared" si="184"/>
        <v/>
      </c>
      <c r="CL47" s="47" t="str">
        <f t="shared" si="184"/>
        <v/>
      </c>
      <c r="CM47" s="47" t="str">
        <f t="shared" si="184"/>
        <v/>
      </c>
      <c r="CN47" s="47" t="str">
        <f t="shared" si="180"/>
        <v/>
      </c>
      <c r="CO47" s="47" t="str">
        <f t="shared" si="180"/>
        <v/>
      </c>
      <c r="CP47" s="47" t="str">
        <f t="shared" si="180"/>
        <v/>
      </c>
      <c r="CQ47" s="47" t="str">
        <f t="shared" si="180"/>
        <v/>
      </c>
      <c r="CR47" s="47" t="str">
        <f t="shared" si="180"/>
        <v/>
      </c>
      <c r="CS47" s="47" t="str">
        <f t="shared" si="180"/>
        <v/>
      </c>
      <c r="CT47" s="47" t="str">
        <f t="shared" si="180"/>
        <v/>
      </c>
      <c r="CU47" s="47" t="str">
        <f t="shared" si="180"/>
        <v/>
      </c>
      <c r="CV47" s="47" t="str">
        <f t="shared" si="180"/>
        <v/>
      </c>
      <c r="CW47" s="47" t="str">
        <f t="shared" si="180"/>
        <v/>
      </c>
      <c r="CX47" s="47" t="str">
        <f t="shared" si="180"/>
        <v/>
      </c>
      <c r="CY47" s="47" t="str">
        <f t="shared" si="180"/>
        <v/>
      </c>
      <c r="CZ47" s="47" t="str">
        <f t="shared" si="180"/>
        <v/>
      </c>
      <c r="DA47" s="47" t="str">
        <f t="shared" si="180"/>
        <v/>
      </c>
      <c r="DB47" s="47" t="str">
        <f t="shared" si="180"/>
        <v/>
      </c>
      <c r="DC47" s="47" t="str">
        <f t="shared" si="180"/>
        <v/>
      </c>
      <c r="DD47" s="47" t="str">
        <f t="shared" si="180"/>
        <v/>
      </c>
      <c r="DE47" s="47" t="str">
        <f t="shared" si="180"/>
        <v/>
      </c>
      <c r="DF47" s="47" t="str">
        <f t="shared" si="180"/>
        <v/>
      </c>
      <c r="DG47" s="47" t="str">
        <f t="shared" si="180"/>
        <v/>
      </c>
      <c r="DH47" s="47" t="str">
        <f t="shared" si="180"/>
        <v/>
      </c>
      <c r="DI47" s="47" t="str">
        <f t="shared" si="180"/>
        <v/>
      </c>
      <c r="DJ47" s="47" t="str">
        <f t="shared" si="180"/>
        <v/>
      </c>
      <c r="DK47" s="47" t="str">
        <f t="shared" si="180"/>
        <v/>
      </c>
      <c r="DL47" s="47" t="str">
        <f t="shared" si="180"/>
        <v/>
      </c>
      <c r="DM47" s="47" t="str">
        <f t="shared" si="180"/>
        <v/>
      </c>
      <c r="DN47" s="47" t="str">
        <f t="shared" si="180"/>
        <v/>
      </c>
      <c r="DO47" s="47" t="str">
        <f t="shared" si="180"/>
        <v/>
      </c>
      <c r="DP47" s="47" t="str">
        <f t="shared" si="180"/>
        <v/>
      </c>
      <c r="DQ47" s="47" t="str">
        <f t="shared" si="180"/>
        <v/>
      </c>
      <c r="DR47" s="47" t="str">
        <f t="shared" si="180"/>
        <v/>
      </c>
      <c r="DS47" s="47" t="str">
        <f t="shared" si="180"/>
        <v/>
      </c>
      <c r="DT47" s="47" t="str">
        <f t="shared" si="180"/>
        <v/>
      </c>
      <c r="DU47" s="47" t="str">
        <f t="shared" si="180"/>
        <v/>
      </c>
      <c r="DV47" s="47" t="str">
        <f t="shared" si="180"/>
        <v/>
      </c>
      <c r="DW47" s="179" t="str">
        <f t="shared" si="115"/>
        <v/>
      </c>
      <c r="DX47" s="47" t="str">
        <f t="shared" si="5"/>
        <v/>
      </c>
      <c r="DY47" s="47" t="str">
        <f t="shared" si="6"/>
        <v/>
      </c>
      <c r="DZ47" s="47" t="str">
        <f t="shared" si="7"/>
        <v/>
      </c>
      <c r="EA47" s="47" t="str">
        <f t="shared" si="8"/>
        <v/>
      </c>
      <c r="EB47" s="47" t="str">
        <f t="shared" si="9"/>
        <v/>
      </c>
      <c r="EC47" s="47" t="str">
        <f t="shared" si="10"/>
        <v/>
      </c>
      <c r="ED47" s="47" t="str">
        <f t="shared" si="11"/>
        <v/>
      </c>
      <c r="EE47" s="47" t="str">
        <f t="shared" si="12"/>
        <v/>
      </c>
      <c r="EF47" s="47" t="str">
        <f t="shared" si="13"/>
        <v/>
      </c>
      <c r="EG47" s="47" t="str">
        <f t="shared" si="14"/>
        <v/>
      </c>
      <c r="EH47" s="47" t="str">
        <f t="shared" si="15"/>
        <v/>
      </c>
      <c r="EI47" s="47" t="str">
        <f t="shared" si="16"/>
        <v/>
      </c>
      <c r="EJ47" s="47" t="str">
        <f t="shared" si="17"/>
        <v/>
      </c>
      <c r="EK47" s="47" t="str">
        <f t="shared" si="18"/>
        <v/>
      </c>
      <c r="EL47" s="47" t="str">
        <f t="shared" si="19"/>
        <v/>
      </c>
      <c r="EM47" s="47" t="str">
        <f t="shared" si="20"/>
        <v/>
      </c>
      <c r="EN47" s="47" t="str">
        <f t="shared" si="21"/>
        <v/>
      </c>
      <c r="EO47" s="47" t="str">
        <f t="shared" si="22"/>
        <v/>
      </c>
      <c r="EP47" s="47" t="str">
        <f t="shared" si="23"/>
        <v/>
      </c>
      <c r="EQ47" s="47" t="str">
        <f t="shared" si="24"/>
        <v/>
      </c>
      <c r="ER47" s="47" t="str">
        <f t="shared" si="25"/>
        <v/>
      </c>
      <c r="ES47" s="47" t="str">
        <f t="shared" si="26"/>
        <v/>
      </c>
      <c r="ET47" s="47" t="str">
        <f t="shared" si="27"/>
        <v/>
      </c>
      <c r="EU47" s="47" t="str">
        <f t="shared" si="28"/>
        <v/>
      </c>
      <c r="EV47" s="47" t="str">
        <f t="shared" si="29"/>
        <v/>
      </c>
      <c r="EW47" s="47" t="str">
        <f t="shared" si="30"/>
        <v/>
      </c>
      <c r="EX47" s="47" t="str">
        <f t="shared" si="31"/>
        <v/>
      </c>
      <c r="EY47" s="47" t="str">
        <f t="shared" si="32"/>
        <v/>
      </c>
      <c r="EZ47" s="47" t="str">
        <f t="shared" si="33"/>
        <v/>
      </c>
      <c r="FA47" s="47" t="str">
        <f t="shared" si="34"/>
        <v/>
      </c>
      <c r="FB47" s="47" t="str">
        <f t="shared" si="35"/>
        <v/>
      </c>
      <c r="FC47" s="47" t="str">
        <f t="shared" si="36"/>
        <v/>
      </c>
      <c r="FD47" s="47" t="str">
        <f t="shared" si="37"/>
        <v/>
      </c>
      <c r="FE47" s="47" t="str">
        <f t="shared" si="38"/>
        <v/>
      </c>
      <c r="FF47" s="47" t="str">
        <f t="shared" si="39"/>
        <v/>
      </c>
      <c r="FG47" s="47" t="str">
        <f t="shared" si="40"/>
        <v/>
      </c>
      <c r="FH47" s="47" t="str">
        <f t="shared" si="41"/>
        <v/>
      </c>
      <c r="FI47" s="47" t="str">
        <f t="shared" si="42"/>
        <v/>
      </c>
      <c r="FJ47" s="47" t="str">
        <f t="shared" si="43"/>
        <v/>
      </c>
      <c r="FK47" s="47" t="str">
        <f t="shared" si="44"/>
        <v/>
      </c>
      <c r="FL47" s="47" t="str">
        <f t="shared" si="45"/>
        <v/>
      </c>
      <c r="FM47" s="47" t="str">
        <f t="shared" si="46"/>
        <v/>
      </c>
      <c r="FN47" s="47" t="str">
        <f t="shared" si="47"/>
        <v/>
      </c>
      <c r="FO47" s="47" t="str">
        <f t="shared" si="48"/>
        <v/>
      </c>
      <c r="FP47" s="47" t="str">
        <f t="shared" si="49"/>
        <v/>
      </c>
      <c r="FQ47" s="47" t="str">
        <f t="shared" si="50"/>
        <v/>
      </c>
      <c r="FR47" s="47" t="str">
        <f t="shared" si="51"/>
        <v/>
      </c>
      <c r="FS47" s="47" t="str">
        <f t="shared" si="52"/>
        <v/>
      </c>
      <c r="FT47" s="47" t="str">
        <f t="shared" si="53"/>
        <v/>
      </c>
      <c r="FU47" s="47" t="str">
        <f t="shared" si="54"/>
        <v/>
      </c>
      <c r="FV47" s="47" t="str">
        <f t="shared" si="55"/>
        <v/>
      </c>
      <c r="FW47" s="47" t="str">
        <f t="shared" si="56"/>
        <v/>
      </c>
      <c r="FX47" s="47" t="str">
        <f t="shared" si="57"/>
        <v/>
      </c>
      <c r="FY47" s="47" t="str">
        <f t="shared" si="58"/>
        <v/>
      </c>
      <c r="FZ47" s="47" t="str">
        <f t="shared" si="59"/>
        <v/>
      </c>
      <c r="GA47" s="47" t="str">
        <f t="shared" si="60"/>
        <v/>
      </c>
      <c r="GB47" s="47" t="str">
        <f t="shared" si="61"/>
        <v/>
      </c>
      <c r="GC47" s="47" t="str">
        <f t="shared" si="62"/>
        <v/>
      </c>
      <c r="GD47" s="47" t="str">
        <f t="shared" si="63"/>
        <v/>
      </c>
      <c r="GE47" s="47" t="str">
        <f t="shared" si="64"/>
        <v/>
      </c>
      <c r="GF47" s="47" t="str">
        <f t="shared" si="65"/>
        <v/>
      </c>
      <c r="GG47" s="47" t="str">
        <f t="shared" si="66"/>
        <v/>
      </c>
      <c r="GH47" s="47" t="str">
        <f t="shared" si="67"/>
        <v/>
      </c>
      <c r="GI47" s="47" t="str">
        <f t="shared" si="68"/>
        <v/>
      </c>
      <c r="GJ47" s="47" t="str">
        <f t="shared" si="69"/>
        <v/>
      </c>
      <c r="GK47" s="47" t="str">
        <f t="shared" si="70"/>
        <v/>
      </c>
      <c r="GL47" s="47" t="str">
        <f t="shared" si="71"/>
        <v/>
      </c>
      <c r="GM47" s="47" t="str">
        <f t="shared" si="72"/>
        <v/>
      </c>
      <c r="GN47" s="47" t="str">
        <f t="shared" si="73"/>
        <v/>
      </c>
      <c r="GO47" s="47" t="str">
        <f t="shared" si="74"/>
        <v/>
      </c>
      <c r="GP47" s="47" t="str">
        <f t="shared" si="75"/>
        <v/>
      </c>
      <c r="GQ47" s="47" t="str">
        <f t="shared" si="76"/>
        <v/>
      </c>
      <c r="GR47" s="47" t="str">
        <f t="shared" si="77"/>
        <v/>
      </c>
      <c r="GS47" s="47" t="str">
        <f t="shared" si="78"/>
        <v/>
      </c>
      <c r="GT47" s="47" t="str">
        <f t="shared" si="79"/>
        <v/>
      </c>
      <c r="GU47" s="47" t="str">
        <f t="shared" si="80"/>
        <v/>
      </c>
      <c r="GV47" s="47" t="str">
        <f t="shared" si="81"/>
        <v/>
      </c>
      <c r="GW47" s="47" t="str">
        <f t="shared" si="82"/>
        <v/>
      </c>
      <c r="GX47" s="47" t="str">
        <f t="shared" si="83"/>
        <v/>
      </c>
      <c r="GY47" s="47" t="str">
        <f t="shared" si="84"/>
        <v/>
      </c>
      <c r="GZ47" s="47" t="str">
        <f t="shared" si="85"/>
        <v/>
      </c>
      <c r="HA47" s="47" t="str">
        <f t="shared" si="86"/>
        <v/>
      </c>
      <c r="HB47" s="47" t="str">
        <f t="shared" si="87"/>
        <v/>
      </c>
      <c r="HC47" s="47" t="str">
        <f t="shared" si="88"/>
        <v/>
      </c>
      <c r="HD47" s="47" t="str">
        <f t="shared" si="89"/>
        <v/>
      </c>
      <c r="HE47" s="47" t="str">
        <f t="shared" si="90"/>
        <v/>
      </c>
      <c r="HF47" s="47" t="str">
        <f t="shared" si="91"/>
        <v/>
      </c>
      <c r="HG47" s="47" t="str">
        <f t="shared" si="92"/>
        <v/>
      </c>
      <c r="HH47" s="47" t="str">
        <f t="shared" si="93"/>
        <v/>
      </c>
      <c r="HI47" s="47" t="str">
        <f t="shared" si="94"/>
        <v/>
      </c>
      <c r="HJ47" s="47" t="str">
        <f t="shared" si="95"/>
        <v/>
      </c>
      <c r="HK47" s="47" t="str">
        <f t="shared" si="96"/>
        <v/>
      </c>
      <c r="HL47" s="47" t="str">
        <f t="shared" si="97"/>
        <v/>
      </c>
      <c r="HM47" s="47" t="str">
        <f t="shared" si="98"/>
        <v/>
      </c>
      <c r="HN47" s="47" t="str">
        <f t="shared" si="99"/>
        <v/>
      </c>
      <c r="HO47" s="47" t="str">
        <f t="shared" si="100"/>
        <v/>
      </c>
      <c r="HP47" s="47" t="str">
        <f t="shared" si="101"/>
        <v/>
      </c>
      <c r="HQ47" s="47" t="str">
        <f t="shared" si="102"/>
        <v/>
      </c>
      <c r="HR47" s="47" t="str">
        <f t="shared" si="103"/>
        <v/>
      </c>
      <c r="HS47" s="47" t="str">
        <f t="shared" si="104"/>
        <v/>
      </c>
      <c r="HT47" s="165" t="e">
        <f t="shared" si="171"/>
        <v>#N/A</v>
      </c>
      <c r="HU47" s="165" t="e">
        <f t="shared" si="181"/>
        <v>#N/A</v>
      </c>
      <c r="HV47" s="165" t="e">
        <f t="shared" si="181"/>
        <v>#N/A</v>
      </c>
      <c r="HW47" s="165" t="e">
        <f t="shared" si="181"/>
        <v>#N/A</v>
      </c>
      <c r="HX47" s="165" t="e">
        <f t="shared" si="164"/>
        <v>#N/A</v>
      </c>
      <c r="HY47" s="165" t="e">
        <f t="shared" si="164"/>
        <v>#N/A</v>
      </c>
      <c r="HZ47" s="165" t="e">
        <f t="shared" si="164"/>
        <v>#N/A</v>
      </c>
      <c r="IA47" s="165" t="e">
        <f t="shared" si="164"/>
        <v>#N/A</v>
      </c>
      <c r="IB47" s="165" t="e">
        <f t="shared" si="164"/>
        <v>#N/A</v>
      </c>
      <c r="IC47" s="165" t="e">
        <f t="shared" si="164"/>
        <v>#N/A</v>
      </c>
      <c r="ID47" s="165" t="e">
        <f t="shared" si="164"/>
        <v>#N/A</v>
      </c>
      <c r="IE47" s="165" t="e">
        <f t="shared" si="164"/>
        <v>#N/A</v>
      </c>
      <c r="IF47" s="165" t="e">
        <f t="shared" si="164"/>
        <v>#N/A</v>
      </c>
      <c r="IG47" s="165" t="e">
        <f t="shared" si="164"/>
        <v>#N/A</v>
      </c>
      <c r="IH47" s="165" t="e">
        <f t="shared" si="164"/>
        <v>#N/A</v>
      </c>
      <c r="II47" s="165" t="e">
        <f t="shared" si="164"/>
        <v>#N/A</v>
      </c>
      <c r="IJ47" s="165" t="e">
        <f t="shared" si="164"/>
        <v>#N/A</v>
      </c>
      <c r="IK47" s="165" t="e">
        <f t="shared" si="164"/>
        <v>#N/A</v>
      </c>
      <c r="IL47" s="165" t="e">
        <f t="shared" si="164"/>
        <v>#N/A</v>
      </c>
      <c r="IM47" s="165" t="e">
        <f t="shared" ref="IM47:JA62" si="188">IF(ISNONTEXT($O47),_xlfn.NORM.DIST(AT47,$K47,$O47,FALSE),NA())</f>
        <v>#N/A</v>
      </c>
      <c r="IN47" s="165" t="e">
        <f t="shared" si="188"/>
        <v>#N/A</v>
      </c>
      <c r="IO47" s="165" t="e">
        <f t="shared" si="188"/>
        <v>#N/A</v>
      </c>
      <c r="IP47" s="165" t="e">
        <f t="shared" si="188"/>
        <v>#N/A</v>
      </c>
      <c r="IQ47" s="165" t="e">
        <f t="shared" si="188"/>
        <v>#N/A</v>
      </c>
      <c r="IR47" s="165" t="e">
        <f t="shared" si="188"/>
        <v>#N/A</v>
      </c>
      <c r="IS47" s="165" t="e">
        <f t="shared" si="188"/>
        <v>#N/A</v>
      </c>
      <c r="IT47" s="165" t="e">
        <f t="shared" si="188"/>
        <v>#N/A</v>
      </c>
      <c r="IU47" s="165" t="e">
        <f t="shared" si="188"/>
        <v>#N/A</v>
      </c>
      <c r="IV47" s="165" t="e">
        <f t="shared" si="188"/>
        <v>#N/A</v>
      </c>
      <c r="IW47" s="165" t="e">
        <f t="shared" si="188"/>
        <v>#N/A</v>
      </c>
      <c r="IX47" s="165" t="e">
        <f t="shared" si="188"/>
        <v>#N/A</v>
      </c>
      <c r="IY47" s="165" t="e">
        <f t="shared" si="188"/>
        <v>#N/A</v>
      </c>
      <c r="IZ47" s="165" t="e">
        <f t="shared" si="188"/>
        <v>#N/A</v>
      </c>
      <c r="JA47" s="165" t="e">
        <f t="shared" si="188"/>
        <v>#N/A</v>
      </c>
      <c r="JB47" s="165" t="e">
        <f t="shared" si="185"/>
        <v>#N/A</v>
      </c>
      <c r="JC47" s="165" t="e">
        <f t="shared" si="185"/>
        <v>#N/A</v>
      </c>
      <c r="JD47" s="165" t="e">
        <f t="shared" si="185"/>
        <v>#N/A</v>
      </c>
      <c r="JE47" s="165" t="e">
        <f t="shared" si="185"/>
        <v>#N/A</v>
      </c>
      <c r="JF47" s="165" t="e">
        <f t="shared" si="185"/>
        <v>#N/A</v>
      </c>
      <c r="JG47" s="165" t="e">
        <f t="shared" si="185"/>
        <v>#N/A</v>
      </c>
      <c r="JH47" s="165" t="e">
        <f t="shared" si="185"/>
        <v>#N/A</v>
      </c>
      <c r="JI47" s="165" t="e">
        <f t="shared" si="185"/>
        <v>#N/A</v>
      </c>
      <c r="JJ47" s="165" t="e">
        <f t="shared" si="185"/>
        <v>#N/A</v>
      </c>
      <c r="JK47" s="165" t="e">
        <f t="shared" si="185"/>
        <v>#N/A</v>
      </c>
      <c r="JL47" s="165" t="e">
        <f t="shared" si="185"/>
        <v>#N/A</v>
      </c>
      <c r="JM47" s="165" t="e">
        <f t="shared" si="185"/>
        <v>#N/A</v>
      </c>
      <c r="JN47" s="165" t="e">
        <f t="shared" si="185"/>
        <v>#N/A</v>
      </c>
      <c r="JO47" s="165" t="e">
        <f t="shared" si="185"/>
        <v>#N/A</v>
      </c>
      <c r="JP47" s="165" t="e">
        <f t="shared" si="185"/>
        <v>#N/A</v>
      </c>
      <c r="JQ47" s="165" t="e">
        <f t="shared" si="174"/>
        <v>#N/A</v>
      </c>
      <c r="JR47" s="165" t="e">
        <f t="shared" si="174"/>
        <v>#N/A</v>
      </c>
      <c r="JS47" s="165" t="e">
        <f t="shared" si="174"/>
        <v>#N/A</v>
      </c>
      <c r="JT47" s="165" t="e">
        <f t="shared" si="174"/>
        <v>#N/A</v>
      </c>
      <c r="JU47" s="165" t="e">
        <f t="shared" si="174"/>
        <v>#N/A</v>
      </c>
      <c r="JV47" s="165" t="e">
        <f t="shared" si="174"/>
        <v>#N/A</v>
      </c>
      <c r="JW47" s="165" t="e">
        <f t="shared" si="174"/>
        <v>#N/A</v>
      </c>
      <c r="JX47" s="165" t="e">
        <f t="shared" si="174"/>
        <v>#N/A</v>
      </c>
      <c r="JY47" s="165" t="e">
        <f t="shared" si="174"/>
        <v>#N/A</v>
      </c>
      <c r="JZ47" s="165" t="e">
        <f t="shared" si="174"/>
        <v>#N/A</v>
      </c>
      <c r="KA47" s="165" t="e">
        <f t="shared" si="174"/>
        <v>#N/A</v>
      </c>
      <c r="KB47" s="165" t="e">
        <f t="shared" si="174"/>
        <v>#N/A</v>
      </c>
      <c r="KC47" s="165" t="e">
        <f t="shared" si="174"/>
        <v>#N/A</v>
      </c>
      <c r="KD47" s="165" t="e">
        <f t="shared" si="174"/>
        <v>#N/A</v>
      </c>
      <c r="KE47" s="165" t="e">
        <f t="shared" si="174"/>
        <v>#N/A</v>
      </c>
      <c r="KF47" s="165" t="e">
        <f t="shared" si="117"/>
        <v>#N/A</v>
      </c>
      <c r="KG47" s="165" t="e">
        <f t="shared" si="182"/>
        <v>#N/A</v>
      </c>
      <c r="KH47" s="165" t="e">
        <f t="shared" si="182"/>
        <v>#N/A</v>
      </c>
      <c r="KI47" s="165" t="e">
        <f t="shared" si="182"/>
        <v>#N/A</v>
      </c>
      <c r="KJ47" s="165" t="e">
        <f t="shared" si="165"/>
        <v>#N/A</v>
      </c>
      <c r="KK47" s="165" t="e">
        <f t="shared" si="165"/>
        <v>#N/A</v>
      </c>
      <c r="KL47" s="165" t="e">
        <f t="shared" si="165"/>
        <v>#N/A</v>
      </c>
      <c r="KM47" s="165" t="e">
        <f t="shared" si="165"/>
        <v>#N/A</v>
      </c>
      <c r="KN47" s="165" t="e">
        <f t="shared" si="165"/>
        <v>#N/A</v>
      </c>
      <c r="KO47" s="165" t="e">
        <f t="shared" si="165"/>
        <v>#N/A</v>
      </c>
      <c r="KP47" s="165" t="e">
        <f t="shared" si="165"/>
        <v>#N/A</v>
      </c>
      <c r="KQ47" s="165" t="e">
        <f t="shared" si="165"/>
        <v>#N/A</v>
      </c>
      <c r="KR47" s="165" t="e">
        <f t="shared" si="165"/>
        <v>#N/A</v>
      </c>
      <c r="KS47" s="165" t="e">
        <f t="shared" si="165"/>
        <v>#N/A</v>
      </c>
      <c r="KT47" s="165" t="e">
        <f t="shared" si="165"/>
        <v>#N/A</v>
      </c>
      <c r="KU47" s="165" t="e">
        <f t="shared" si="165"/>
        <v>#N/A</v>
      </c>
      <c r="KV47" s="165" t="e">
        <f t="shared" si="165"/>
        <v>#N/A</v>
      </c>
      <c r="KW47" s="165" t="e">
        <f t="shared" si="165"/>
        <v>#N/A</v>
      </c>
      <c r="KX47" s="165" t="e">
        <f t="shared" si="165"/>
        <v>#N/A</v>
      </c>
      <c r="KY47" s="165" t="e">
        <f t="shared" ref="KY47:LM62" si="189">IF(ISNONTEXT($O47),_xlfn.NORM.DIST(DF47,$K47,$O47,FALSE),NA())</f>
        <v>#N/A</v>
      </c>
      <c r="KZ47" s="165" t="e">
        <f t="shared" si="189"/>
        <v>#N/A</v>
      </c>
      <c r="LA47" s="165" t="e">
        <f t="shared" si="189"/>
        <v>#N/A</v>
      </c>
      <c r="LB47" s="165" t="e">
        <f t="shared" si="189"/>
        <v>#N/A</v>
      </c>
      <c r="LC47" s="165" t="e">
        <f t="shared" si="189"/>
        <v>#N/A</v>
      </c>
      <c r="LD47" s="165" t="e">
        <f t="shared" si="189"/>
        <v>#N/A</v>
      </c>
      <c r="LE47" s="165" t="e">
        <f t="shared" si="189"/>
        <v>#N/A</v>
      </c>
      <c r="LF47" s="165" t="e">
        <f t="shared" si="189"/>
        <v>#N/A</v>
      </c>
      <c r="LG47" s="165" t="e">
        <f t="shared" si="189"/>
        <v>#N/A</v>
      </c>
      <c r="LH47" s="165" t="e">
        <f t="shared" si="189"/>
        <v>#N/A</v>
      </c>
      <c r="LI47" s="165" t="e">
        <f t="shared" si="189"/>
        <v>#N/A</v>
      </c>
      <c r="LJ47" s="165" t="e">
        <f t="shared" si="189"/>
        <v>#N/A</v>
      </c>
      <c r="LK47" s="165" t="e">
        <f t="shared" si="189"/>
        <v>#N/A</v>
      </c>
      <c r="LL47" s="165" t="e">
        <f t="shared" si="189"/>
        <v>#N/A</v>
      </c>
      <c r="LM47" s="165" t="e">
        <f t="shared" si="189"/>
        <v>#N/A</v>
      </c>
      <c r="LN47" s="165" t="e">
        <f t="shared" si="186"/>
        <v>#N/A</v>
      </c>
      <c r="LO47" s="165" t="e">
        <f t="shared" si="186"/>
        <v>#N/A</v>
      </c>
      <c r="LP47" s="165" t="e">
        <f t="shared" si="186"/>
        <v>#N/A</v>
      </c>
      <c r="LQ47" s="165" t="e">
        <f t="shared" si="186"/>
        <v>#N/A</v>
      </c>
      <c r="LR47" s="165" t="e">
        <f t="shared" si="186"/>
        <v>#N/A</v>
      </c>
      <c r="LS47" s="165" t="e">
        <f t="shared" si="186"/>
        <v>#N/A</v>
      </c>
      <c r="LT47" s="165" t="e">
        <f t="shared" si="186"/>
        <v>#N/A</v>
      </c>
      <c r="LU47" s="165" t="e">
        <f t="shared" si="186"/>
        <v>#N/A</v>
      </c>
      <c r="LV47" s="165" t="e">
        <f t="shared" si="186"/>
        <v>#N/A</v>
      </c>
      <c r="LW47" s="165" t="e">
        <f t="shared" si="186"/>
        <v>#N/A</v>
      </c>
      <c r="LX47" s="165" t="e">
        <f t="shared" si="186"/>
        <v>#N/A</v>
      </c>
      <c r="LY47" s="165" t="e">
        <f t="shared" si="186"/>
        <v>#N/A</v>
      </c>
      <c r="LZ47" s="165" t="e">
        <f t="shared" si="186"/>
        <v>#N/A</v>
      </c>
      <c r="MA47" s="165" t="e">
        <f t="shared" si="186"/>
        <v>#N/A</v>
      </c>
      <c r="MB47" s="165" t="e">
        <f t="shared" si="186"/>
        <v>#N/A</v>
      </c>
      <c r="MC47" s="165" t="e">
        <f t="shared" si="175"/>
        <v>#N/A</v>
      </c>
      <c r="MD47" s="165" t="e">
        <f t="shared" si="175"/>
        <v>#N/A</v>
      </c>
      <c r="ME47" s="165" t="e">
        <f t="shared" si="175"/>
        <v>#N/A</v>
      </c>
      <c r="MF47" s="165" t="e">
        <f t="shared" si="175"/>
        <v>#N/A</v>
      </c>
      <c r="MG47" s="165" t="e">
        <f t="shared" si="175"/>
        <v>#N/A</v>
      </c>
      <c r="MH47" s="165" t="e">
        <f t="shared" si="175"/>
        <v>#N/A</v>
      </c>
      <c r="MI47" s="165" t="e">
        <f t="shared" si="175"/>
        <v>#N/A</v>
      </c>
      <c r="MJ47" s="165" t="e">
        <f t="shared" si="175"/>
        <v>#N/A</v>
      </c>
      <c r="MK47" s="165" t="e">
        <f t="shared" si="175"/>
        <v>#N/A</v>
      </c>
      <c r="ML47" s="165" t="e">
        <f t="shared" si="175"/>
        <v>#N/A</v>
      </c>
      <c r="MM47" s="165" t="e">
        <f t="shared" si="175"/>
        <v>#N/A</v>
      </c>
      <c r="MN47" s="165" t="e">
        <f t="shared" si="175"/>
        <v>#N/A</v>
      </c>
      <c r="MO47" s="165" t="e">
        <f t="shared" si="175"/>
        <v>#N/A</v>
      </c>
      <c r="MP47" s="165" t="e">
        <f t="shared" si="175"/>
        <v>#N/A</v>
      </c>
      <c r="MQ47" s="165" t="e">
        <f t="shared" si="175"/>
        <v>#N/A</v>
      </c>
      <c r="MR47" s="165" t="e">
        <f t="shared" si="118"/>
        <v>#N/A</v>
      </c>
      <c r="MS47" s="165" t="e">
        <f t="shared" si="183"/>
        <v>#N/A</v>
      </c>
      <c r="MT47" s="165" t="e">
        <f t="shared" si="183"/>
        <v>#N/A</v>
      </c>
      <c r="MU47" s="165" t="e">
        <f t="shared" si="183"/>
        <v>#N/A</v>
      </c>
      <c r="MV47" s="165" t="e">
        <f t="shared" si="166"/>
        <v>#N/A</v>
      </c>
      <c r="MW47" s="165" t="e">
        <f t="shared" si="166"/>
        <v>#N/A</v>
      </c>
      <c r="MX47" s="165" t="e">
        <f t="shared" si="166"/>
        <v>#N/A</v>
      </c>
      <c r="MY47" s="165" t="e">
        <f t="shared" si="166"/>
        <v>#N/A</v>
      </c>
      <c r="MZ47" s="165" t="e">
        <f t="shared" si="166"/>
        <v>#N/A</v>
      </c>
      <c r="NA47" s="165" t="e">
        <f t="shared" si="166"/>
        <v>#N/A</v>
      </c>
      <c r="NB47" s="165" t="e">
        <f t="shared" si="166"/>
        <v>#N/A</v>
      </c>
      <c r="NC47" s="165" t="e">
        <f t="shared" si="166"/>
        <v>#N/A</v>
      </c>
      <c r="ND47" s="165" t="e">
        <f t="shared" si="166"/>
        <v>#N/A</v>
      </c>
      <c r="NE47" s="165" t="e">
        <f t="shared" si="166"/>
        <v>#N/A</v>
      </c>
      <c r="NF47" s="165" t="e">
        <f t="shared" si="166"/>
        <v>#N/A</v>
      </c>
      <c r="NG47" s="165" t="e">
        <f t="shared" si="166"/>
        <v>#N/A</v>
      </c>
      <c r="NH47" s="165" t="e">
        <f t="shared" si="166"/>
        <v>#N/A</v>
      </c>
      <c r="NI47" s="165" t="e">
        <f t="shared" si="166"/>
        <v>#N/A</v>
      </c>
      <c r="NJ47" s="165" t="e">
        <f t="shared" si="166"/>
        <v>#N/A</v>
      </c>
      <c r="NK47" s="165" t="e">
        <f t="shared" ref="NK47:NY62" si="190">IF(ISNONTEXT($O47),_xlfn.NORM.DIST(FR47,$K47,$O47,FALSE),NA())</f>
        <v>#N/A</v>
      </c>
      <c r="NL47" s="165" t="e">
        <f t="shared" si="190"/>
        <v>#N/A</v>
      </c>
      <c r="NM47" s="165" t="e">
        <f t="shared" si="190"/>
        <v>#N/A</v>
      </c>
      <c r="NN47" s="165" t="e">
        <f t="shared" si="190"/>
        <v>#N/A</v>
      </c>
      <c r="NO47" s="165" t="e">
        <f t="shared" si="190"/>
        <v>#N/A</v>
      </c>
      <c r="NP47" s="165" t="e">
        <f t="shared" si="190"/>
        <v>#N/A</v>
      </c>
      <c r="NQ47" s="165" t="e">
        <f t="shared" si="190"/>
        <v>#N/A</v>
      </c>
      <c r="NR47" s="165" t="e">
        <f t="shared" si="190"/>
        <v>#N/A</v>
      </c>
      <c r="NS47" s="165" t="e">
        <f t="shared" si="190"/>
        <v>#N/A</v>
      </c>
      <c r="NT47" s="165" t="e">
        <f t="shared" si="190"/>
        <v>#N/A</v>
      </c>
      <c r="NU47" s="165" t="e">
        <f t="shared" si="190"/>
        <v>#N/A</v>
      </c>
      <c r="NV47" s="165" t="e">
        <f t="shared" si="190"/>
        <v>#N/A</v>
      </c>
      <c r="NW47" s="165" t="e">
        <f t="shared" si="190"/>
        <v>#N/A</v>
      </c>
      <c r="NX47" s="165" t="e">
        <f t="shared" si="190"/>
        <v>#N/A</v>
      </c>
      <c r="NY47" s="165" t="e">
        <f t="shared" si="190"/>
        <v>#N/A</v>
      </c>
      <c r="NZ47" s="165" t="e">
        <f t="shared" si="187"/>
        <v>#N/A</v>
      </c>
      <c r="OA47" s="165" t="e">
        <f t="shared" si="187"/>
        <v>#N/A</v>
      </c>
      <c r="OB47" s="165" t="e">
        <f t="shared" si="187"/>
        <v>#N/A</v>
      </c>
      <c r="OC47" s="165" t="e">
        <f t="shared" si="187"/>
        <v>#N/A</v>
      </c>
      <c r="OD47" s="165" t="e">
        <f t="shared" si="187"/>
        <v>#N/A</v>
      </c>
      <c r="OE47" s="165" t="e">
        <f t="shared" si="187"/>
        <v>#N/A</v>
      </c>
      <c r="OF47" s="165" t="e">
        <f t="shared" si="187"/>
        <v>#N/A</v>
      </c>
      <c r="OG47" s="165" t="e">
        <f t="shared" si="187"/>
        <v>#N/A</v>
      </c>
      <c r="OH47" s="165" t="e">
        <f t="shared" si="187"/>
        <v>#N/A</v>
      </c>
      <c r="OI47" s="165" t="e">
        <f t="shared" si="187"/>
        <v>#N/A</v>
      </c>
      <c r="OJ47" s="165" t="e">
        <f t="shared" si="187"/>
        <v>#N/A</v>
      </c>
      <c r="OK47" s="165" t="e">
        <f t="shared" si="187"/>
        <v>#N/A</v>
      </c>
      <c r="OL47" s="165" t="e">
        <f t="shared" si="187"/>
        <v>#N/A</v>
      </c>
      <c r="OM47" s="165" t="e">
        <f t="shared" si="187"/>
        <v>#N/A</v>
      </c>
      <c r="ON47" s="165" t="e">
        <f t="shared" si="187"/>
        <v>#N/A</v>
      </c>
      <c r="OO47" s="165" t="e">
        <f t="shared" si="176"/>
        <v>#N/A</v>
      </c>
      <c r="OP47" s="165" t="e">
        <f t="shared" si="176"/>
        <v>#N/A</v>
      </c>
      <c r="OQ47" s="165" t="e">
        <f t="shared" si="176"/>
        <v>#N/A</v>
      </c>
      <c r="OR47" s="165" t="e">
        <f t="shared" si="176"/>
        <v>#N/A</v>
      </c>
      <c r="OS47" s="165" t="e">
        <f t="shared" si="176"/>
        <v>#N/A</v>
      </c>
      <c r="OT47" s="165" t="e">
        <f t="shared" si="176"/>
        <v>#N/A</v>
      </c>
      <c r="OU47" s="165" t="e">
        <f t="shared" si="176"/>
        <v>#N/A</v>
      </c>
      <c r="OV47" s="165" t="e">
        <f t="shared" si="176"/>
        <v>#N/A</v>
      </c>
      <c r="OW47" s="165" t="e">
        <f t="shared" si="176"/>
        <v>#N/A</v>
      </c>
      <c r="OX47" s="165" t="e">
        <f t="shared" si="176"/>
        <v>#N/A</v>
      </c>
      <c r="OY47" s="165" t="e">
        <f t="shared" si="176"/>
        <v>#N/A</v>
      </c>
      <c r="OZ47" s="165" t="e">
        <f t="shared" si="176"/>
        <v>#N/A</v>
      </c>
      <c r="PA47" s="165" t="e">
        <f t="shared" si="176"/>
        <v>#N/A</v>
      </c>
      <c r="PB47" s="165" t="e">
        <f t="shared" si="176"/>
        <v>#N/A</v>
      </c>
      <c r="PC47" s="165" t="e">
        <f t="shared" si="176"/>
        <v>#N/A</v>
      </c>
      <c r="PD47" s="165" t="e">
        <f t="shared" si="119"/>
        <v>#N/A</v>
      </c>
      <c r="PE47" s="165" t="e">
        <f t="shared" si="172"/>
        <v>#N/A</v>
      </c>
      <c r="PF47" s="165" t="e">
        <f t="shared" si="172"/>
        <v>#N/A</v>
      </c>
      <c r="PG47" s="165" t="e">
        <f t="shared" si="172"/>
        <v>#N/A</v>
      </c>
      <c r="PH47" s="165" t="e">
        <f t="shared" si="172"/>
        <v>#N/A</v>
      </c>
      <c r="PI47" s="165" t="e">
        <f t="shared" si="172"/>
        <v>#N/A</v>
      </c>
      <c r="PJ47" s="165" t="e">
        <f t="shared" si="172"/>
        <v>#N/A</v>
      </c>
      <c r="PK47" s="165" t="e">
        <f t="shared" si="172"/>
        <v>#N/A</v>
      </c>
      <c r="PL47" s="165" t="e">
        <f t="shared" si="172"/>
        <v>#N/A</v>
      </c>
    </row>
    <row r="48" spans="1:428" hidden="1" x14ac:dyDescent="0.45">
      <c r="A48" s="4">
        <v>45</v>
      </c>
      <c r="B48" s="105"/>
      <c r="C48" s="113"/>
      <c r="D48" s="118" t="str">
        <f t="shared" si="168"/>
        <v/>
      </c>
      <c r="E48" s="91"/>
      <c r="F48" s="118" t="str">
        <f t="shared" si="169"/>
        <v/>
      </c>
      <c r="G48" s="113"/>
      <c r="H48" s="106"/>
      <c r="I48" s="120" t="str">
        <f t="shared" si="0"/>
        <v/>
      </c>
      <c r="J48" s="120" t="str">
        <f t="shared" si="1"/>
        <v/>
      </c>
      <c r="K48" s="71" t="str">
        <f t="shared" si="112"/>
        <v/>
      </c>
      <c r="L48" s="23"/>
      <c r="M48" s="55"/>
      <c r="N48" s="298"/>
      <c r="O48" s="72" t="str">
        <f>IF(AND(D48&gt;0,E48&gt;0,F48&gt;0),IF(ISBLANK(N48),IF(ISBLANK(L48),"",(F48-D48)*VLOOKUP(L48,VLookups!$A$4:$B$13,2,FALSE)),N48),"")</f>
        <v/>
      </c>
      <c r="P48" s="73" t="str">
        <f t="shared" si="170"/>
        <v/>
      </c>
      <c r="Q48" s="91"/>
      <c r="R48" s="265" t="str">
        <f>IF(AND(Q48&gt;0,E48&gt;0,NOT(O48="")),ABS(VLOOKUP($Q$1,VLookups!$A$43:$B$44,2,FALSE)-_xlfn.NORM.DIST(Q48,K48,O48,TRUE)),"")</f>
        <v/>
      </c>
      <c r="S48" s="90" t="str">
        <f>IF(AND($D48&gt;0,$E48&gt;0,$F48&gt;0,NOT(ISBLANK($L48))),_xlfn.NORM.INV(ABS(VLOOKUP($Q$1,VLookups!$A$43:$B$44,2,FALSE)-S$3),$K48,$O48),"")</f>
        <v/>
      </c>
      <c r="T48" s="89" t="str">
        <f>IF(AND($D48&gt;0,$E48&gt;0,$F48&gt;0,NOT(ISBLANK($L48))),_xlfn.NORM.INV(ABS(VLOOKUP($Q$1,VLookups!$A$43:$B$44,2,FALSE)-T$3),$K48,$O48),"")</f>
        <v/>
      </c>
      <c r="U48" s="90" t="str">
        <f>IF(AND($D48&gt;0,$E48&gt;0,$F48&gt;0,NOT(ISBLANK($L48))),_xlfn.NORM.INV(ABS(VLOOKUP($Q$1,VLookups!$A$43:$B$44,2,FALSE)-U$3),$K48,$O48),"")</f>
        <v/>
      </c>
      <c r="V48" s="89" t="str">
        <f>IF(AND($D48&gt;0,$E48&gt;0,$F48&gt;0,NOT(ISBLANK($L48))),_xlfn.NORM.INV(ABS(VLOOKUP($Q$1,VLookups!$A$43:$B$44,2,FALSE)-V$3),$K48,$O48),"")</f>
        <v/>
      </c>
      <c r="W48" s="90" t="str">
        <f>IF(AND($D48&gt;0,$E48&gt;0,$F48&gt;0,NOT(ISBLANK($L48))),_xlfn.NORM.INV(ABS(VLOOKUP($Q$1,VLookups!$A$43:$B$44,2,FALSE)-W$3),$K48,$O48),"")</f>
        <v/>
      </c>
      <c r="X48" s="89" t="str">
        <f>IF(AND($D48&gt;0,$E48&gt;0,$F48&gt;0,NOT(ISBLANK($L48))),_xlfn.NORM.INV(ABS(VLOOKUP($Q$1,VLookups!$A$43:$B$44,2,FALSE)-X$3),$K48,$O48),"")</f>
        <v/>
      </c>
      <c r="Y48" s="5"/>
      <c r="Z48" s="164" t="str">
        <f t="shared" si="113"/>
        <v/>
      </c>
      <c r="AA48" s="47" t="str">
        <f t="shared" si="114"/>
        <v/>
      </c>
      <c r="AB48" s="47" t="str">
        <f t="shared" si="184"/>
        <v/>
      </c>
      <c r="AC48" s="47" t="str">
        <f t="shared" si="184"/>
        <v/>
      </c>
      <c r="AD48" s="47" t="str">
        <f t="shared" si="184"/>
        <v/>
      </c>
      <c r="AE48" s="47" t="str">
        <f t="shared" si="184"/>
        <v/>
      </c>
      <c r="AF48" s="47" t="str">
        <f t="shared" si="184"/>
        <v/>
      </c>
      <c r="AG48" s="47" t="str">
        <f t="shared" si="184"/>
        <v/>
      </c>
      <c r="AH48" s="47" t="str">
        <f t="shared" si="184"/>
        <v/>
      </c>
      <c r="AI48" s="47" t="str">
        <f t="shared" si="184"/>
        <v/>
      </c>
      <c r="AJ48" s="47" t="str">
        <f t="shared" si="184"/>
        <v/>
      </c>
      <c r="AK48" s="47" t="str">
        <f t="shared" si="184"/>
        <v/>
      </c>
      <c r="AL48" s="47" t="str">
        <f t="shared" si="184"/>
        <v/>
      </c>
      <c r="AM48" s="47" t="str">
        <f t="shared" si="184"/>
        <v/>
      </c>
      <c r="AN48" s="47" t="str">
        <f t="shared" si="184"/>
        <v/>
      </c>
      <c r="AO48" s="47" t="str">
        <f t="shared" si="184"/>
        <v/>
      </c>
      <c r="AP48" s="47" t="str">
        <f t="shared" si="184"/>
        <v/>
      </c>
      <c r="AQ48" s="47" t="str">
        <f t="shared" si="184"/>
        <v/>
      </c>
      <c r="AR48" s="47" t="str">
        <f t="shared" si="184"/>
        <v/>
      </c>
      <c r="AS48" s="47" t="str">
        <f t="shared" si="184"/>
        <v/>
      </c>
      <c r="AT48" s="47" t="str">
        <f t="shared" si="184"/>
        <v/>
      </c>
      <c r="AU48" s="47" t="str">
        <f t="shared" si="184"/>
        <v/>
      </c>
      <c r="AV48" s="47" t="str">
        <f t="shared" si="184"/>
        <v/>
      </c>
      <c r="AW48" s="47" t="str">
        <f t="shared" si="184"/>
        <v/>
      </c>
      <c r="AX48" s="47" t="str">
        <f t="shared" si="184"/>
        <v/>
      </c>
      <c r="AY48" s="47" t="str">
        <f t="shared" si="184"/>
        <v/>
      </c>
      <c r="AZ48" s="47" t="str">
        <f t="shared" si="184"/>
        <v/>
      </c>
      <c r="BA48" s="47" t="str">
        <f t="shared" si="184"/>
        <v/>
      </c>
      <c r="BB48" s="47" t="str">
        <f t="shared" si="184"/>
        <v/>
      </c>
      <c r="BC48" s="47" t="str">
        <f t="shared" si="184"/>
        <v/>
      </c>
      <c r="BD48" s="47" t="str">
        <f t="shared" si="184"/>
        <v/>
      </c>
      <c r="BE48" s="47" t="str">
        <f t="shared" si="184"/>
        <v/>
      </c>
      <c r="BF48" s="47" t="str">
        <f t="shared" si="184"/>
        <v/>
      </c>
      <c r="BG48" s="47" t="str">
        <f t="shared" si="184"/>
        <v/>
      </c>
      <c r="BH48" s="47" t="str">
        <f t="shared" si="184"/>
        <v/>
      </c>
      <c r="BI48" s="47" t="str">
        <f t="shared" si="184"/>
        <v/>
      </c>
      <c r="BJ48" s="47" t="str">
        <f t="shared" si="184"/>
        <v/>
      </c>
      <c r="BK48" s="47" t="str">
        <f t="shared" si="184"/>
        <v/>
      </c>
      <c r="BL48" s="47" t="str">
        <f t="shared" si="184"/>
        <v/>
      </c>
      <c r="BM48" s="47" t="str">
        <f t="shared" si="184"/>
        <v/>
      </c>
      <c r="BN48" s="47" t="str">
        <f t="shared" si="184"/>
        <v/>
      </c>
      <c r="BO48" s="47" t="str">
        <f t="shared" si="184"/>
        <v/>
      </c>
      <c r="BP48" s="47" t="str">
        <f t="shared" si="184"/>
        <v/>
      </c>
      <c r="BQ48" s="47" t="str">
        <f t="shared" si="184"/>
        <v/>
      </c>
      <c r="BR48" s="47" t="str">
        <f t="shared" si="184"/>
        <v/>
      </c>
      <c r="BS48" s="47" t="str">
        <f t="shared" si="184"/>
        <v/>
      </c>
      <c r="BT48" s="47" t="str">
        <f t="shared" si="184"/>
        <v/>
      </c>
      <c r="BU48" s="47" t="str">
        <f t="shared" si="184"/>
        <v/>
      </c>
      <c r="BV48" s="47" t="str">
        <f t="shared" si="184"/>
        <v/>
      </c>
      <c r="BW48" s="47" t="str">
        <f t="shared" si="184"/>
        <v/>
      </c>
      <c r="BX48" s="47" t="str">
        <f t="shared" si="184"/>
        <v/>
      </c>
      <c r="BY48" s="47" t="str">
        <f t="shared" si="184"/>
        <v/>
      </c>
      <c r="BZ48" s="47" t="str">
        <f t="shared" si="184"/>
        <v/>
      </c>
      <c r="CA48" s="47" t="str">
        <f t="shared" si="184"/>
        <v/>
      </c>
      <c r="CB48" s="47" t="str">
        <f t="shared" si="184"/>
        <v/>
      </c>
      <c r="CC48" s="47" t="str">
        <f t="shared" si="184"/>
        <v/>
      </c>
      <c r="CD48" s="47" t="str">
        <f t="shared" si="184"/>
        <v/>
      </c>
      <c r="CE48" s="47" t="str">
        <f t="shared" si="184"/>
        <v/>
      </c>
      <c r="CF48" s="47" t="str">
        <f t="shared" si="184"/>
        <v/>
      </c>
      <c r="CG48" s="47" t="str">
        <f t="shared" si="184"/>
        <v/>
      </c>
      <c r="CH48" s="47" t="str">
        <f t="shared" si="184"/>
        <v/>
      </c>
      <c r="CI48" s="47" t="str">
        <f t="shared" si="184"/>
        <v/>
      </c>
      <c r="CJ48" s="47" t="str">
        <f t="shared" si="184"/>
        <v/>
      </c>
      <c r="CK48" s="47" t="str">
        <f t="shared" si="184"/>
        <v/>
      </c>
      <c r="CL48" s="47" t="str">
        <f t="shared" si="184"/>
        <v/>
      </c>
      <c r="CM48" s="47" t="str">
        <f t="shared" si="184"/>
        <v/>
      </c>
      <c r="CN48" s="47" t="str">
        <f t="shared" si="180"/>
        <v/>
      </c>
      <c r="CO48" s="47" t="str">
        <f t="shared" si="180"/>
        <v/>
      </c>
      <c r="CP48" s="47" t="str">
        <f t="shared" si="180"/>
        <v/>
      </c>
      <c r="CQ48" s="47" t="str">
        <f t="shared" si="180"/>
        <v/>
      </c>
      <c r="CR48" s="47" t="str">
        <f t="shared" si="180"/>
        <v/>
      </c>
      <c r="CS48" s="47" t="str">
        <f t="shared" si="180"/>
        <v/>
      </c>
      <c r="CT48" s="47" t="str">
        <f t="shared" si="180"/>
        <v/>
      </c>
      <c r="CU48" s="47" t="str">
        <f t="shared" si="180"/>
        <v/>
      </c>
      <c r="CV48" s="47" t="str">
        <f t="shared" si="180"/>
        <v/>
      </c>
      <c r="CW48" s="47" t="str">
        <f t="shared" si="180"/>
        <v/>
      </c>
      <c r="CX48" s="47" t="str">
        <f t="shared" si="180"/>
        <v/>
      </c>
      <c r="CY48" s="47" t="str">
        <f t="shared" si="180"/>
        <v/>
      </c>
      <c r="CZ48" s="47" t="str">
        <f t="shared" si="180"/>
        <v/>
      </c>
      <c r="DA48" s="47" t="str">
        <f t="shared" si="180"/>
        <v/>
      </c>
      <c r="DB48" s="47" t="str">
        <f t="shared" si="180"/>
        <v/>
      </c>
      <c r="DC48" s="47" t="str">
        <f t="shared" si="180"/>
        <v/>
      </c>
      <c r="DD48" s="47" t="str">
        <f t="shared" si="180"/>
        <v/>
      </c>
      <c r="DE48" s="47" t="str">
        <f t="shared" si="180"/>
        <v/>
      </c>
      <c r="DF48" s="47" t="str">
        <f t="shared" si="180"/>
        <v/>
      </c>
      <c r="DG48" s="47" t="str">
        <f t="shared" si="180"/>
        <v/>
      </c>
      <c r="DH48" s="47" t="str">
        <f t="shared" si="180"/>
        <v/>
      </c>
      <c r="DI48" s="47" t="str">
        <f t="shared" si="180"/>
        <v/>
      </c>
      <c r="DJ48" s="47" t="str">
        <f t="shared" si="180"/>
        <v/>
      </c>
      <c r="DK48" s="47" t="str">
        <f t="shared" si="180"/>
        <v/>
      </c>
      <c r="DL48" s="47" t="str">
        <f t="shared" si="180"/>
        <v/>
      </c>
      <c r="DM48" s="47" t="str">
        <f t="shared" si="180"/>
        <v/>
      </c>
      <c r="DN48" s="47" t="str">
        <f t="shared" si="180"/>
        <v/>
      </c>
      <c r="DO48" s="47" t="str">
        <f t="shared" si="180"/>
        <v/>
      </c>
      <c r="DP48" s="47" t="str">
        <f t="shared" si="180"/>
        <v/>
      </c>
      <c r="DQ48" s="47" t="str">
        <f t="shared" si="180"/>
        <v/>
      </c>
      <c r="DR48" s="47" t="str">
        <f t="shared" si="180"/>
        <v/>
      </c>
      <c r="DS48" s="47" t="str">
        <f t="shared" si="180"/>
        <v/>
      </c>
      <c r="DT48" s="47" t="str">
        <f t="shared" si="180"/>
        <v/>
      </c>
      <c r="DU48" s="47" t="str">
        <f t="shared" si="180"/>
        <v/>
      </c>
      <c r="DV48" s="47" t="str">
        <f t="shared" si="180"/>
        <v/>
      </c>
      <c r="DW48" s="179" t="str">
        <f t="shared" si="115"/>
        <v/>
      </c>
      <c r="DX48" s="47" t="str">
        <f t="shared" si="5"/>
        <v/>
      </c>
      <c r="DY48" s="47" t="str">
        <f t="shared" si="6"/>
        <v/>
      </c>
      <c r="DZ48" s="47" t="str">
        <f t="shared" si="7"/>
        <v/>
      </c>
      <c r="EA48" s="47" t="str">
        <f t="shared" si="8"/>
        <v/>
      </c>
      <c r="EB48" s="47" t="str">
        <f t="shared" si="9"/>
        <v/>
      </c>
      <c r="EC48" s="47" t="str">
        <f t="shared" si="10"/>
        <v/>
      </c>
      <c r="ED48" s="47" t="str">
        <f t="shared" si="11"/>
        <v/>
      </c>
      <c r="EE48" s="47" t="str">
        <f t="shared" si="12"/>
        <v/>
      </c>
      <c r="EF48" s="47" t="str">
        <f t="shared" si="13"/>
        <v/>
      </c>
      <c r="EG48" s="47" t="str">
        <f t="shared" si="14"/>
        <v/>
      </c>
      <c r="EH48" s="47" t="str">
        <f t="shared" si="15"/>
        <v/>
      </c>
      <c r="EI48" s="47" t="str">
        <f t="shared" si="16"/>
        <v/>
      </c>
      <c r="EJ48" s="47" t="str">
        <f t="shared" si="17"/>
        <v/>
      </c>
      <c r="EK48" s="47" t="str">
        <f t="shared" si="18"/>
        <v/>
      </c>
      <c r="EL48" s="47" t="str">
        <f t="shared" si="19"/>
        <v/>
      </c>
      <c r="EM48" s="47" t="str">
        <f t="shared" si="20"/>
        <v/>
      </c>
      <c r="EN48" s="47" t="str">
        <f t="shared" si="21"/>
        <v/>
      </c>
      <c r="EO48" s="47" t="str">
        <f t="shared" si="22"/>
        <v/>
      </c>
      <c r="EP48" s="47" t="str">
        <f t="shared" si="23"/>
        <v/>
      </c>
      <c r="EQ48" s="47" t="str">
        <f t="shared" si="24"/>
        <v/>
      </c>
      <c r="ER48" s="47" t="str">
        <f t="shared" si="25"/>
        <v/>
      </c>
      <c r="ES48" s="47" t="str">
        <f t="shared" si="26"/>
        <v/>
      </c>
      <c r="ET48" s="47" t="str">
        <f t="shared" si="27"/>
        <v/>
      </c>
      <c r="EU48" s="47" t="str">
        <f t="shared" si="28"/>
        <v/>
      </c>
      <c r="EV48" s="47" t="str">
        <f t="shared" si="29"/>
        <v/>
      </c>
      <c r="EW48" s="47" t="str">
        <f t="shared" si="30"/>
        <v/>
      </c>
      <c r="EX48" s="47" t="str">
        <f t="shared" si="31"/>
        <v/>
      </c>
      <c r="EY48" s="47" t="str">
        <f t="shared" si="32"/>
        <v/>
      </c>
      <c r="EZ48" s="47" t="str">
        <f t="shared" si="33"/>
        <v/>
      </c>
      <c r="FA48" s="47" t="str">
        <f t="shared" si="34"/>
        <v/>
      </c>
      <c r="FB48" s="47" t="str">
        <f t="shared" si="35"/>
        <v/>
      </c>
      <c r="FC48" s="47" t="str">
        <f t="shared" si="36"/>
        <v/>
      </c>
      <c r="FD48" s="47" t="str">
        <f t="shared" si="37"/>
        <v/>
      </c>
      <c r="FE48" s="47" t="str">
        <f t="shared" si="38"/>
        <v/>
      </c>
      <c r="FF48" s="47" t="str">
        <f t="shared" si="39"/>
        <v/>
      </c>
      <c r="FG48" s="47" t="str">
        <f t="shared" si="40"/>
        <v/>
      </c>
      <c r="FH48" s="47" t="str">
        <f t="shared" si="41"/>
        <v/>
      </c>
      <c r="FI48" s="47" t="str">
        <f t="shared" si="42"/>
        <v/>
      </c>
      <c r="FJ48" s="47" t="str">
        <f t="shared" si="43"/>
        <v/>
      </c>
      <c r="FK48" s="47" t="str">
        <f t="shared" si="44"/>
        <v/>
      </c>
      <c r="FL48" s="47" t="str">
        <f t="shared" si="45"/>
        <v/>
      </c>
      <c r="FM48" s="47" t="str">
        <f t="shared" si="46"/>
        <v/>
      </c>
      <c r="FN48" s="47" t="str">
        <f t="shared" si="47"/>
        <v/>
      </c>
      <c r="FO48" s="47" t="str">
        <f t="shared" si="48"/>
        <v/>
      </c>
      <c r="FP48" s="47" t="str">
        <f t="shared" si="49"/>
        <v/>
      </c>
      <c r="FQ48" s="47" t="str">
        <f t="shared" si="50"/>
        <v/>
      </c>
      <c r="FR48" s="47" t="str">
        <f t="shared" si="51"/>
        <v/>
      </c>
      <c r="FS48" s="47" t="str">
        <f t="shared" si="52"/>
        <v/>
      </c>
      <c r="FT48" s="47" t="str">
        <f t="shared" si="53"/>
        <v/>
      </c>
      <c r="FU48" s="47" t="str">
        <f t="shared" si="54"/>
        <v/>
      </c>
      <c r="FV48" s="47" t="str">
        <f t="shared" si="55"/>
        <v/>
      </c>
      <c r="FW48" s="47" t="str">
        <f t="shared" si="56"/>
        <v/>
      </c>
      <c r="FX48" s="47" t="str">
        <f t="shared" si="57"/>
        <v/>
      </c>
      <c r="FY48" s="47" t="str">
        <f t="shared" si="58"/>
        <v/>
      </c>
      <c r="FZ48" s="47" t="str">
        <f t="shared" si="59"/>
        <v/>
      </c>
      <c r="GA48" s="47" t="str">
        <f t="shared" si="60"/>
        <v/>
      </c>
      <c r="GB48" s="47" t="str">
        <f t="shared" si="61"/>
        <v/>
      </c>
      <c r="GC48" s="47" t="str">
        <f t="shared" si="62"/>
        <v/>
      </c>
      <c r="GD48" s="47" t="str">
        <f t="shared" si="63"/>
        <v/>
      </c>
      <c r="GE48" s="47" t="str">
        <f t="shared" si="64"/>
        <v/>
      </c>
      <c r="GF48" s="47" t="str">
        <f t="shared" si="65"/>
        <v/>
      </c>
      <c r="GG48" s="47" t="str">
        <f t="shared" si="66"/>
        <v/>
      </c>
      <c r="GH48" s="47" t="str">
        <f t="shared" si="67"/>
        <v/>
      </c>
      <c r="GI48" s="47" t="str">
        <f t="shared" si="68"/>
        <v/>
      </c>
      <c r="GJ48" s="47" t="str">
        <f t="shared" si="69"/>
        <v/>
      </c>
      <c r="GK48" s="47" t="str">
        <f t="shared" si="70"/>
        <v/>
      </c>
      <c r="GL48" s="47" t="str">
        <f t="shared" si="71"/>
        <v/>
      </c>
      <c r="GM48" s="47" t="str">
        <f t="shared" si="72"/>
        <v/>
      </c>
      <c r="GN48" s="47" t="str">
        <f t="shared" si="73"/>
        <v/>
      </c>
      <c r="GO48" s="47" t="str">
        <f t="shared" si="74"/>
        <v/>
      </c>
      <c r="GP48" s="47" t="str">
        <f t="shared" si="75"/>
        <v/>
      </c>
      <c r="GQ48" s="47" t="str">
        <f t="shared" si="76"/>
        <v/>
      </c>
      <c r="GR48" s="47" t="str">
        <f t="shared" si="77"/>
        <v/>
      </c>
      <c r="GS48" s="47" t="str">
        <f t="shared" si="78"/>
        <v/>
      </c>
      <c r="GT48" s="47" t="str">
        <f t="shared" si="79"/>
        <v/>
      </c>
      <c r="GU48" s="47" t="str">
        <f t="shared" si="80"/>
        <v/>
      </c>
      <c r="GV48" s="47" t="str">
        <f t="shared" si="81"/>
        <v/>
      </c>
      <c r="GW48" s="47" t="str">
        <f t="shared" si="82"/>
        <v/>
      </c>
      <c r="GX48" s="47" t="str">
        <f t="shared" si="83"/>
        <v/>
      </c>
      <c r="GY48" s="47" t="str">
        <f t="shared" si="84"/>
        <v/>
      </c>
      <c r="GZ48" s="47" t="str">
        <f t="shared" si="85"/>
        <v/>
      </c>
      <c r="HA48" s="47" t="str">
        <f t="shared" si="86"/>
        <v/>
      </c>
      <c r="HB48" s="47" t="str">
        <f t="shared" si="87"/>
        <v/>
      </c>
      <c r="HC48" s="47" t="str">
        <f t="shared" si="88"/>
        <v/>
      </c>
      <c r="HD48" s="47" t="str">
        <f t="shared" si="89"/>
        <v/>
      </c>
      <c r="HE48" s="47" t="str">
        <f t="shared" si="90"/>
        <v/>
      </c>
      <c r="HF48" s="47" t="str">
        <f t="shared" si="91"/>
        <v/>
      </c>
      <c r="HG48" s="47" t="str">
        <f t="shared" si="92"/>
        <v/>
      </c>
      <c r="HH48" s="47" t="str">
        <f t="shared" si="93"/>
        <v/>
      </c>
      <c r="HI48" s="47" t="str">
        <f t="shared" si="94"/>
        <v/>
      </c>
      <c r="HJ48" s="47" t="str">
        <f t="shared" si="95"/>
        <v/>
      </c>
      <c r="HK48" s="47" t="str">
        <f t="shared" si="96"/>
        <v/>
      </c>
      <c r="HL48" s="47" t="str">
        <f t="shared" si="97"/>
        <v/>
      </c>
      <c r="HM48" s="47" t="str">
        <f t="shared" si="98"/>
        <v/>
      </c>
      <c r="HN48" s="47" t="str">
        <f t="shared" si="99"/>
        <v/>
      </c>
      <c r="HO48" s="47" t="str">
        <f t="shared" si="100"/>
        <v/>
      </c>
      <c r="HP48" s="47" t="str">
        <f t="shared" si="101"/>
        <v/>
      </c>
      <c r="HQ48" s="47" t="str">
        <f t="shared" si="102"/>
        <v/>
      </c>
      <c r="HR48" s="47" t="str">
        <f t="shared" si="103"/>
        <v/>
      </c>
      <c r="HS48" s="47" t="str">
        <f t="shared" si="104"/>
        <v/>
      </c>
      <c r="HT48" s="165" t="e">
        <f t="shared" si="171"/>
        <v>#N/A</v>
      </c>
      <c r="HU48" s="165" t="e">
        <f t="shared" si="181"/>
        <v>#N/A</v>
      </c>
      <c r="HV48" s="165" t="e">
        <f t="shared" si="181"/>
        <v>#N/A</v>
      </c>
      <c r="HW48" s="165" t="e">
        <f t="shared" si="181"/>
        <v>#N/A</v>
      </c>
      <c r="HX48" s="165" t="e">
        <f t="shared" si="164"/>
        <v>#N/A</v>
      </c>
      <c r="HY48" s="165" t="e">
        <f t="shared" si="164"/>
        <v>#N/A</v>
      </c>
      <c r="HZ48" s="165" t="e">
        <f t="shared" si="164"/>
        <v>#N/A</v>
      </c>
      <c r="IA48" s="165" t="e">
        <f t="shared" si="164"/>
        <v>#N/A</v>
      </c>
      <c r="IB48" s="165" t="e">
        <f t="shared" si="164"/>
        <v>#N/A</v>
      </c>
      <c r="IC48" s="165" t="e">
        <f t="shared" si="164"/>
        <v>#N/A</v>
      </c>
      <c r="ID48" s="165" t="e">
        <f t="shared" si="164"/>
        <v>#N/A</v>
      </c>
      <c r="IE48" s="165" t="e">
        <f t="shared" si="164"/>
        <v>#N/A</v>
      </c>
      <c r="IF48" s="165" t="e">
        <f t="shared" si="164"/>
        <v>#N/A</v>
      </c>
      <c r="IG48" s="165" t="e">
        <f t="shared" si="164"/>
        <v>#N/A</v>
      </c>
      <c r="IH48" s="165" t="e">
        <f t="shared" si="164"/>
        <v>#N/A</v>
      </c>
      <c r="II48" s="165" t="e">
        <f t="shared" si="164"/>
        <v>#N/A</v>
      </c>
      <c r="IJ48" s="165" t="e">
        <f t="shared" si="164"/>
        <v>#N/A</v>
      </c>
      <c r="IK48" s="165" t="e">
        <f t="shared" si="164"/>
        <v>#N/A</v>
      </c>
      <c r="IL48" s="165" t="e">
        <f t="shared" si="164"/>
        <v>#N/A</v>
      </c>
      <c r="IM48" s="165" t="e">
        <f t="shared" si="188"/>
        <v>#N/A</v>
      </c>
      <c r="IN48" s="165" t="e">
        <f t="shared" si="188"/>
        <v>#N/A</v>
      </c>
      <c r="IO48" s="165" t="e">
        <f t="shared" si="188"/>
        <v>#N/A</v>
      </c>
      <c r="IP48" s="165" t="e">
        <f t="shared" si="188"/>
        <v>#N/A</v>
      </c>
      <c r="IQ48" s="165" t="e">
        <f t="shared" si="188"/>
        <v>#N/A</v>
      </c>
      <c r="IR48" s="165" t="e">
        <f t="shared" si="188"/>
        <v>#N/A</v>
      </c>
      <c r="IS48" s="165" t="e">
        <f t="shared" si="188"/>
        <v>#N/A</v>
      </c>
      <c r="IT48" s="165" t="e">
        <f t="shared" si="188"/>
        <v>#N/A</v>
      </c>
      <c r="IU48" s="165" t="e">
        <f t="shared" si="188"/>
        <v>#N/A</v>
      </c>
      <c r="IV48" s="165" t="e">
        <f t="shared" si="188"/>
        <v>#N/A</v>
      </c>
      <c r="IW48" s="165" t="e">
        <f t="shared" si="188"/>
        <v>#N/A</v>
      </c>
      <c r="IX48" s="165" t="e">
        <f t="shared" si="188"/>
        <v>#N/A</v>
      </c>
      <c r="IY48" s="165" t="e">
        <f t="shared" si="188"/>
        <v>#N/A</v>
      </c>
      <c r="IZ48" s="165" t="e">
        <f t="shared" si="188"/>
        <v>#N/A</v>
      </c>
      <c r="JA48" s="165" t="e">
        <f t="shared" si="188"/>
        <v>#N/A</v>
      </c>
      <c r="JB48" s="165" t="e">
        <f t="shared" si="185"/>
        <v>#N/A</v>
      </c>
      <c r="JC48" s="165" t="e">
        <f t="shared" si="185"/>
        <v>#N/A</v>
      </c>
      <c r="JD48" s="165" t="e">
        <f t="shared" si="185"/>
        <v>#N/A</v>
      </c>
      <c r="JE48" s="165" t="e">
        <f t="shared" si="185"/>
        <v>#N/A</v>
      </c>
      <c r="JF48" s="165" t="e">
        <f t="shared" si="185"/>
        <v>#N/A</v>
      </c>
      <c r="JG48" s="165" t="e">
        <f t="shared" si="185"/>
        <v>#N/A</v>
      </c>
      <c r="JH48" s="165" t="e">
        <f t="shared" si="185"/>
        <v>#N/A</v>
      </c>
      <c r="JI48" s="165" t="e">
        <f t="shared" si="185"/>
        <v>#N/A</v>
      </c>
      <c r="JJ48" s="165" t="e">
        <f t="shared" si="185"/>
        <v>#N/A</v>
      </c>
      <c r="JK48" s="165" t="e">
        <f t="shared" si="185"/>
        <v>#N/A</v>
      </c>
      <c r="JL48" s="165" t="e">
        <f t="shared" si="185"/>
        <v>#N/A</v>
      </c>
      <c r="JM48" s="165" t="e">
        <f t="shared" si="185"/>
        <v>#N/A</v>
      </c>
      <c r="JN48" s="165" t="e">
        <f t="shared" si="185"/>
        <v>#N/A</v>
      </c>
      <c r="JO48" s="165" t="e">
        <f t="shared" si="185"/>
        <v>#N/A</v>
      </c>
      <c r="JP48" s="165" t="e">
        <f t="shared" si="185"/>
        <v>#N/A</v>
      </c>
      <c r="JQ48" s="165" t="e">
        <f t="shared" si="174"/>
        <v>#N/A</v>
      </c>
      <c r="JR48" s="165" t="e">
        <f t="shared" si="174"/>
        <v>#N/A</v>
      </c>
      <c r="JS48" s="165" t="e">
        <f t="shared" si="174"/>
        <v>#N/A</v>
      </c>
      <c r="JT48" s="165" t="e">
        <f t="shared" si="174"/>
        <v>#N/A</v>
      </c>
      <c r="JU48" s="165" t="e">
        <f t="shared" si="174"/>
        <v>#N/A</v>
      </c>
      <c r="JV48" s="165" t="e">
        <f t="shared" si="174"/>
        <v>#N/A</v>
      </c>
      <c r="JW48" s="165" t="e">
        <f t="shared" si="174"/>
        <v>#N/A</v>
      </c>
      <c r="JX48" s="165" t="e">
        <f t="shared" si="174"/>
        <v>#N/A</v>
      </c>
      <c r="JY48" s="165" t="e">
        <f t="shared" si="174"/>
        <v>#N/A</v>
      </c>
      <c r="JZ48" s="165" t="e">
        <f t="shared" si="174"/>
        <v>#N/A</v>
      </c>
      <c r="KA48" s="165" t="e">
        <f t="shared" si="174"/>
        <v>#N/A</v>
      </c>
      <c r="KB48" s="165" t="e">
        <f t="shared" si="174"/>
        <v>#N/A</v>
      </c>
      <c r="KC48" s="165" t="e">
        <f t="shared" si="174"/>
        <v>#N/A</v>
      </c>
      <c r="KD48" s="165" t="e">
        <f t="shared" si="174"/>
        <v>#N/A</v>
      </c>
      <c r="KE48" s="165" t="e">
        <f t="shared" si="174"/>
        <v>#N/A</v>
      </c>
      <c r="KF48" s="165" t="e">
        <f t="shared" si="117"/>
        <v>#N/A</v>
      </c>
      <c r="KG48" s="165" t="e">
        <f t="shared" si="182"/>
        <v>#N/A</v>
      </c>
      <c r="KH48" s="165" t="e">
        <f t="shared" si="182"/>
        <v>#N/A</v>
      </c>
      <c r="KI48" s="165" t="e">
        <f t="shared" si="182"/>
        <v>#N/A</v>
      </c>
      <c r="KJ48" s="165" t="e">
        <f t="shared" si="165"/>
        <v>#N/A</v>
      </c>
      <c r="KK48" s="165" t="e">
        <f t="shared" si="165"/>
        <v>#N/A</v>
      </c>
      <c r="KL48" s="165" t="e">
        <f t="shared" si="165"/>
        <v>#N/A</v>
      </c>
      <c r="KM48" s="165" t="e">
        <f t="shared" si="165"/>
        <v>#N/A</v>
      </c>
      <c r="KN48" s="165" t="e">
        <f t="shared" si="165"/>
        <v>#N/A</v>
      </c>
      <c r="KO48" s="165" t="e">
        <f t="shared" si="165"/>
        <v>#N/A</v>
      </c>
      <c r="KP48" s="165" t="e">
        <f t="shared" si="165"/>
        <v>#N/A</v>
      </c>
      <c r="KQ48" s="165" t="e">
        <f t="shared" si="165"/>
        <v>#N/A</v>
      </c>
      <c r="KR48" s="165" t="e">
        <f t="shared" si="165"/>
        <v>#N/A</v>
      </c>
      <c r="KS48" s="165" t="e">
        <f t="shared" si="165"/>
        <v>#N/A</v>
      </c>
      <c r="KT48" s="165" t="e">
        <f t="shared" si="165"/>
        <v>#N/A</v>
      </c>
      <c r="KU48" s="165" t="e">
        <f t="shared" si="165"/>
        <v>#N/A</v>
      </c>
      <c r="KV48" s="165" t="e">
        <f t="shared" si="165"/>
        <v>#N/A</v>
      </c>
      <c r="KW48" s="165" t="e">
        <f t="shared" si="165"/>
        <v>#N/A</v>
      </c>
      <c r="KX48" s="165" t="e">
        <f t="shared" si="165"/>
        <v>#N/A</v>
      </c>
      <c r="KY48" s="165" t="e">
        <f t="shared" si="189"/>
        <v>#N/A</v>
      </c>
      <c r="KZ48" s="165" t="e">
        <f t="shared" si="189"/>
        <v>#N/A</v>
      </c>
      <c r="LA48" s="165" t="e">
        <f t="shared" si="189"/>
        <v>#N/A</v>
      </c>
      <c r="LB48" s="165" t="e">
        <f t="shared" si="189"/>
        <v>#N/A</v>
      </c>
      <c r="LC48" s="165" t="e">
        <f t="shared" si="189"/>
        <v>#N/A</v>
      </c>
      <c r="LD48" s="165" t="e">
        <f t="shared" si="189"/>
        <v>#N/A</v>
      </c>
      <c r="LE48" s="165" t="e">
        <f t="shared" si="189"/>
        <v>#N/A</v>
      </c>
      <c r="LF48" s="165" t="e">
        <f t="shared" si="189"/>
        <v>#N/A</v>
      </c>
      <c r="LG48" s="165" t="e">
        <f t="shared" si="189"/>
        <v>#N/A</v>
      </c>
      <c r="LH48" s="165" t="e">
        <f t="shared" si="189"/>
        <v>#N/A</v>
      </c>
      <c r="LI48" s="165" t="e">
        <f t="shared" si="189"/>
        <v>#N/A</v>
      </c>
      <c r="LJ48" s="165" t="e">
        <f t="shared" si="189"/>
        <v>#N/A</v>
      </c>
      <c r="LK48" s="165" t="e">
        <f t="shared" si="189"/>
        <v>#N/A</v>
      </c>
      <c r="LL48" s="165" t="e">
        <f t="shared" si="189"/>
        <v>#N/A</v>
      </c>
      <c r="LM48" s="165" t="e">
        <f t="shared" si="189"/>
        <v>#N/A</v>
      </c>
      <c r="LN48" s="165" t="e">
        <f t="shared" si="186"/>
        <v>#N/A</v>
      </c>
      <c r="LO48" s="165" t="e">
        <f t="shared" si="186"/>
        <v>#N/A</v>
      </c>
      <c r="LP48" s="165" t="e">
        <f t="shared" si="186"/>
        <v>#N/A</v>
      </c>
      <c r="LQ48" s="165" t="e">
        <f t="shared" si="186"/>
        <v>#N/A</v>
      </c>
      <c r="LR48" s="165" t="e">
        <f t="shared" si="186"/>
        <v>#N/A</v>
      </c>
      <c r="LS48" s="165" t="e">
        <f t="shared" si="186"/>
        <v>#N/A</v>
      </c>
      <c r="LT48" s="165" t="e">
        <f t="shared" si="186"/>
        <v>#N/A</v>
      </c>
      <c r="LU48" s="165" t="e">
        <f t="shared" si="186"/>
        <v>#N/A</v>
      </c>
      <c r="LV48" s="165" t="e">
        <f t="shared" si="186"/>
        <v>#N/A</v>
      </c>
      <c r="LW48" s="165" t="e">
        <f t="shared" si="186"/>
        <v>#N/A</v>
      </c>
      <c r="LX48" s="165" t="e">
        <f t="shared" si="186"/>
        <v>#N/A</v>
      </c>
      <c r="LY48" s="165" t="e">
        <f t="shared" si="186"/>
        <v>#N/A</v>
      </c>
      <c r="LZ48" s="165" t="e">
        <f t="shared" si="186"/>
        <v>#N/A</v>
      </c>
      <c r="MA48" s="165" t="e">
        <f t="shared" si="186"/>
        <v>#N/A</v>
      </c>
      <c r="MB48" s="165" t="e">
        <f t="shared" si="186"/>
        <v>#N/A</v>
      </c>
      <c r="MC48" s="165" t="e">
        <f t="shared" si="175"/>
        <v>#N/A</v>
      </c>
      <c r="MD48" s="165" t="e">
        <f t="shared" si="175"/>
        <v>#N/A</v>
      </c>
      <c r="ME48" s="165" t="e">
        <f t="shared" si="175"/>
        <v>#N/A</v>
      </c>
      <c r="MF48" s="165" t="e">
        <f t="shared" si="175"/>
        <v>#N/A</v>
      </c>
      <c r="MG48" s="165" t="e">
        <f t="shared" si="175"/>
        <v>#N/A</v>
      </c>
      <c r="MH48" s="165" t="e">
        <f t="shared" si="175"/>
        <v>#N/A</v>
      </c>
      <c r="MI48" s="165" t="e">
        <f t="shared" si="175"/>
        <v>#N/A</v>
      </c>
      <c r="MJ48" s="165" t="e">
        <f t="shared" si="175"/>
        <v>#N/A</v>
      </c>
      <c r="MK48" s="165" t="e">
        <f t="shared" si="175"/>
        <v>#N/A</v>
      </c>
      <c r="ML48" s="165" t="e">
        <f t="shared" si="175"/>
        <v>#N/A</v>
      </c>
      <c r="MM48" s="165" t="e">
        <f t="shared" si="175"/>
        <v>#N/A</v>
      </c>
      <c r="MN48" s="165" t="e">
        <f t="shared" si="175"/>
        <v>#N/A</v>
      </c>
      <c r="MO48" s="165" t="e">
        <f t="shared" si="175"/>
        <v>#N/A</v>
      </c>
      <c r="MP48" s="165" t="e">
        <f t="shared" si="175"/>
        <v>#N/A</v>
      </c>
      <c r="MQ48" s="165" t="e">
        <f t="shared" si="175"/>
        <v>#N/A</v>
      </c>
      <c r="MR48" s="165" t="e">
        <f t="shared" si="118"/>
        <v>#N/A</v>
      </c>
      <c r="MS48" s="165" t="e">
        <f t="shared" si="183"/>
        <v>#N/A</v>
      </c>
      <c r="MT48" s="165" t="e">
        <f t="shared" si="183"/>
        <v>#N/A</v>
      </c>
      <c r="MU48" s="165" t="e">
        <f t="shared" si="183"/>
        <v>#N/A</v>
      </c>
      <c r="MV48" s="165" t="e">
        <f t="shared" si="166"/>
        <v>#N/A</v>
      </c>
      <c r="MW48" s="165" t="e">
        <f t="shared" si="166"/>
        <v>#N/A</v>
      </c>
      <c r="MX48" s="165" t="e">
        <f t="shared" si="166"/>
        <v>#N/A</v>
      </c>
      <c r="MY48" s="165" t="e">
        <f t="shared" si="166"/>
        <v>#N/A</v>
      </c>
      <c r="MZ48" s="165" t="e">
        <f t="shared" si="166"/>
        <v>#N/A</v>
      </c>
      <c r="NA48" s="165" t="e">
        <f t="shared" si="166"/>
        <v>#N/A</v>
      </c>
      <c r="NB48" s="165" t="e">
        <f t="shared" si="166"/>
        <v>#N/A</v>
      </c>
      <c r="NC48" s="165" t="e">
        <f t="shared" si="166"/>
        <v>#N/A</v>
      </c>
      <c r="ND48" s="165" t="e">
        <f t="shared" si="166"/>
        <v>#N/A</v>
      </c>
      <c r="NE48" s="165" t="e">
        <f t="shared" si="166"/>
        <v>#N/A</v>
      </c>
      <c r="NF48" s="165" t="e">
        <f t="shared" si="166"/>
        <v>#N/A</v>
      </c>
      <c r="NG48" s="165" t="e">
        <f t="shared" si="166"/>
        <v>#N/A</v>
      </c>
      <c r="NH48" s="165" t="e">
        <f t="shared" si="166"/>
        <v>#N/A</v>
      </c>
      <c r="NI48" s="165" t="e">
        <f t="shared" si="166"/>
        <v>#N/A</v>
      </c>
      <c r="NJ48" s="165" t="e">
        <f t="shared" si="166"/>
        <v>#N/A</v>
      </c>
      <c r="NK48" s="165" t="e">
        <f t="shared" si="190"/>
        <v>#N/A</v>
      </c>
      <c r="NL48" s="165" t="e">
        <f t="shared" si="190"/>
        <v>#N/A</v>
      </c>
      <c r="NM48" s="165" t="e">
        <f t="shared" si="190"/>
        <v>#N/A</v>
      </c>
      <c r="NN48" s="165" t="e">
        <f t="shared" si="190"/>
        <v>#N/A</v>
      </c>
      <c r="NO48" s="165" t="e">
        <f t="shared" si="190"/>
        <v>#N/A</v>
      </c>
      <c r="NP48" s="165" t="e">
        <f t="shared" si="190"/>
        <v>#N/A</v>
      </c>
      <c r="NQ48" s="165" t="e">
        <f t="shared" si="190"/>
        <v>#N/A</v>
      </c>
      <c r="NR48" s="165" t="e">
        <f t="shared" si="190"/>
        <v>#N/A</v>
      </c>
      <c r="NS48" s="165" t="e">
        <f t="shared" si="190"/>
        <v>#N/A</v>
      </c>
      <c r="NT48" s="165" t="e">
        <f t="shared" si="190"/>
        <v>#N/A</v>
      </c>
      <c r="NU48" s="165" t="e">
        <f t="shared" si="190"/>
        <v>#N/A</v>
      </c>
      <c r="NV48" s="165" t="e">
        <f t="shared" si="190"/>
        <v>#N/A</v>
      </c>
      <c r="NW48" s="165" t="e">
        <f t="shared" si="190"/>
        <v>#N/A</v>
      </c>
      <c r="NX48" s="165" t="e">
        <f t="shared" si="190"/>
        <v>#N/A</v>
      </c>
      <c r="NY48" s="165" t="e">
        <f t="shared" si="190"/>
        <v>#N/A</v>
      </c>
      <c r="NZ48" s="165" t="e">
        <f t="shared" si="187"/>
        <v>#N/A</v>
      </c>
      <c r="OA48" s="165" t="e">
        <f t="shared" si="187"/>
        <v>#N/A</v>
      </c>
      <c r="OB48" s="165" t="e">
        <f t="shared" si="187"/>
        <v>#N/A</v>
      </c>
      <c r="OC48" s="165" t="e">
        <f t="shared" si="187"/>
        <v>#N/A</v>
      </c>
      <c r="OD48" s="165" t="e">
        <f t="shared" si="187"/>
        <v>#N/A</v>
      </c>
      <c r="OE48" s="165" t="e">
        <f t="shared" si="187"/>
        <v>#N/A</v>
      </c>
      <c r="OF48" s="165" t="e">
        <f t="shared" si="187"/>
        <v>#N/A</v>
      </c>
      <c r="OG48" s="165" t="e">
        <f t="shared" si="187"/>
        <v>#N/A</v>
      </c>
      <c r="OH48" s="165" t="e">
        <f t="shared" si="187"/>
        <v>#N/A</v>
      </c>
      <c r="OI48" s="165" t="e">
        <f t="shared" si="187"/>
        <v>#N/A</v>
      </c>
      <c r="OJ48" s="165" t="e">
        <f t="shared" si="187"/>
        <v>#N/A</v>
      </c>
      <c r="OK48" s="165" t="e">
        <f t="shared" si="187"/>
        <v>#N/A</v>
      </c>
      <c r="OL48" s="165" t="e">
        <f t="shared" si="187"/>
        <v>#N/A</v>
      </c>
      <c r="OM48" s="165" t="e">
        <f t="shared" si="187"/>
        <v>#N/A</v>
      </c>
      <c r="ON48" s="165" t="e">
        <f t="shared" si="187"/>
        <v>#N/A</v>
      </c>
      <c r="OO48" s="165" t="e">
        <f t="shared" si="176"/>
        <v>#N/A</v>
      </c>
      <c r="OP48" s="165" t="e">
        <f t="shared" si="176"/>
        <v>#N/A</v>
      </c>
      <c r="OQ48" s="165" t="e">
        <f t="shared" si="176"/>
        <v>#N/A</v>
      </c>
      <c r="OR48" s="165" t="e">
        <f t="shared" si="176"/>
        <v>#N/A</v>
      </c>
      <c r="OS48" s="165" t="e">
        <f t="shared" si="176"/>
        <v>#N/A</v>
      </c>
      <c r="OT48" s="165" t="e">
        <f t="shared" si="176"/>
        <v>#N/A</v>
      </c>
      <c r="OU48" s="165" t="e">
        <f t="shared" si="176"/>
        <v>#N/A</v>
      </c>
      <c r="OV48" s="165" t="e">
        <f t="shared" si="176"/>
        <v>#N/A</v>
      </c>
      <c r="OW48" s="165" t="e">
        <f t="shared" si="176"/>
        <v>#N/A</v>
      </c>
      <c r="OX48" s="165" t="e">
        <f t="shared" si="176"/>
        <v>#N/A</v>
      </c>
      <c r="OY48" s="165" t="e">
        <f t="shared" si="176"/>
        <v>#N/A</v>
      </c>
      <c r="OZ48" s="165" t="e">
        <f t="shared" si="176"/>
        <v>#N/A</v>
      </c>
      <c r="PA48" s="165" t="e">
        <f t="shared" si="176"/>
        <v>#N/A</v>
      </c>
      <c r="PB48" s="165" t="e">
        <f t="shared" si="176"/>
        <v>#N/A</v>
      </c>
      <c r="PC48" s="165" t="e">
        <f t="shared" si="176"/>
        <v>#N/A</v>
      </c>
      <c r="PD48" s="165" t="e">
        <f t="shared" si="119"/>
        <v>#N/A</v>
      </c>
      <c r="PE48" s="165" t="e">
        <f t="shared" si="172"/>
        <v>#N/A</v>
      </c>
      <c r="PF48" s="165" t="e">
        <f t="shared" si="172"/>
        <v>#N/A</v>
      </c>
      <c r="PG48" s="165" t="e">
        <f t="shared" si="172"/>
        <v>#N/A</v>
      </c>
      <c r="PH48" s="165" t="e">
        <f t="shared" si="172"/>
        <v>#N/A</v>
      </c>
      <c r="PI48" s="165" t="e">
        <f t="shared" si="172"/>
        <v>#N/A</v>
      </c>
      <c r="PJ48" s="165" t="e">
        <f t="shared" si="172"/>
        <v>#N/A</v>
      </c>
      <c r="PK48" s="165" t="e">
        <f t="shared" si="172"/>
        <v>#N/A</v>
      </c>
      <c r="PL48" s="165" t="e">
        <f t="shared" si="172"/>
        <v>#N/A</v>
      </c>
    </row>
    <row r="49" spans="1:428" hidden="1" x14ac:dyDescent="0.45">
      <c r="A49" s="4">
        <v>46</v>
      </c>
      <c r="B49" s="105"/>
      <c r="C49" s="113"/>
      <c r="D49" s="118" t="str">
        <f t="shared" si="168"/>
        <v/>
      </c>
      <c r="E49" s="91"/>
      <c r="F49" s="118" t="str">
        <f t="shared" si="169"/>
        <v/>
      </c>
      <c r="G49" s="113"/>
      <c r="H49" s="106"/>
      <c r="I49" s="120" t="str">
        <f t="shared" si="0"/>
        <v/>
      </c>
      <c r="J49" s="120" t="str">
        <f t="shared" si="1"/>
        <v/>
      </c>
      <c r="K49" s="71" t="str">
        <f t="shared" si="112"/>
        <v/>
      </c>
      <c r="L49" s="23"/>
      <c r="M49" s="55"/>
      <c r="N49" s="298"/>
      <c r="O49" s="72" t="str">
        <f>IF(AND(D49&gt;0,E49&gt;0,F49&gt;0),IF(ISBLANK(N49),IF(ISBLANK(L49),"",(F49-D49)*VLOOKUP(L49,VLookups!$A$4:$B$13,2,FALSE)),N49),"")</f>
        <v/>
      </c>
      <c r="P49" s="73" t="str">
        <f t="shared" si="170"/>
        <v/>
      </c>
      <c r="Q49" s="91"/>
      <c r="R49" s="265" t="str">
        <f>IF(AND(Q49&gt;0,E49&gt;0,NOT(O49="")),ABS(VLOOKUP($Q$1,VLookups!$A$43:$B$44,2,FALSE)-_xlfn.NORM.DIST(Q49,K49,O49,TRUE)),"")</f>
        <v/>
      </c>
      <c r="S49" s="90" t="str">
        <f>IF(AND($D49&gt;0,$E49&gt;0,$F49&gt;0,NOT(ISBLANK($L49))),_xlfn.NORM.INV(ABS(VLOOKUP($Q$1,VLookups!$A$43:$B$44,2,FALSE)-S$3),$K49,$O49),"")</f>
        <v/>
      </c>
      <c r="T49" s="89" t="str">
        <f>IF(AND($D49&gt;0,$E49&gt;0,$F49&gt;0,NOT(ISBLANK($L49))),_xlfn.NORM.INV(ABS(VLOOKUP($Q$1,VLookups!$A$43:$B$44,2,FALSE)-T$3),$K49,$O49),"")</f>
        <v/>
      </c>
      <c r="U49" s="90" t="str">
        <f>IF(AND($D49&gt;0,$E49&gt;0,$F49&gt;0,NOT(ISBLANK($L49))),_xlfn.NORM.INV(ABS(VLOOKUP($Q$1,VLookups!$A$43:$B$44,2,FALSE)-U$3),$K49,$O49),"")</f>
        <v/>
      </c>
      <c r="V49" s="89" t="str">
        <f>IF(AND($D49&gt;0,$E49&gt;0,$F49&gt;0,NOT(ISBLANK($L49))),_xlfn.NORM.INV(ABS(VLOOKUP($Q$1,VLookups!$A$43:$B$44,2,FALSE)-V$3),$K49,$O49),"")</f>
        <v/>
      </c>
      <c r="W49" s="90" t="str">
        <f>IF(AND($D49&gt;0,$E49&gt;0,$F49&gt;0,NOT(ISBLANK($L49))),_xlfn.NORM.INV(ABS(VLOOKUP($Q$1,VLookups!$A$43:$B$44,2,FALSE)-W$3),$K49,$O49),"")</f>
        <v/>
      </c>
      <c r="X49" s="89" t="str">
        <f>IF(AND($D49&gt;0,$E49&gt;0,$F49&gt;0,NOT(ISBLANK($L49))),_xlfn.NORM.INV(ABS(VLOOKUP($Q$1,VLookups!$A$43:$B$44,2,FALSE)-X$3),$K49,$O49),"")</f>
        <v/>
      </c>
      <c r="Y49" s="5"/>
      <c r="Z49" s="164" t="str">
        <f t="shared" si="113"/>
        <v/>
      </c>
      <c r="AA49" s="47" t="str">
        <f t="shared" si="114"/>
        <v/>
      </c>
      <c r="AB49" s="47" t="str">
        <f t="shared" si="184"/>
        <v/>
      </c>
      <c r="AC49" s="47" t="str">
        <f t="shared" si="184"/>
        <v/>
      </c>
      <c r="AD49" s="47" t="str">
        <f t="shared" si="184"/>
        <v/>
      </c>
      <c r="AE49" s="47" t="str">
        <f t="shared" si="184"/>
        <v/>
      </c>
      <c r="AF49" s="47" t="str">
        <f t="shared" si="184"/>
        <v/>
      </c>
      <c r="AG49" s="47" t="str">
        <f t="shared" si="184"/>
        <v/>
      </c>
      <c r="AH49" s="47" t="str">
        <f t="shared" si="184"/>
        <v/>
      </c>
      <c r="AI49" s="47" t="str">
        <f t="shared" si="184"/>
        <v/>
      </c>
      <c r="AJ49" s="47" t="str">
        <f t="shared" si="184"/>
        <v/>
      </c>
      <c r="AK49" s="47" t="str">
        <f t="shared" si="184"/>
        <v/>
      </c>
      <c r="AL49" s="47" t="str">
        <f t="shared" si="184"/>
        <v/>
      </c>
      <c r="AM49" s="47" t="str">
        <f t="shared" si="184"/>
        <v/>
      </c>
      <c r="AN49" s="47" t="str">
        <f t="shared" si="184"/>
        <v/>
      </c>
      <c r="AO49" s="47" t="str">
        <f t="shared" si="184"/>
        <v/>
      </c>
      <c r="AP49" s="47" t="str">
        <f t="shared" si="184"/>
        <v/>
      </c>
      <c r="AQ49" s="47" t="str">
        <f t="shared" si="184"/>
        <v/>
      </c>
      <c r="AR49" s="47" t="str">
        <f t="shared" si="184"/>
        <v/>
      </c>
      <c r="AS49" s="47" t="str">
        <f t="shared" si="184"/>
        <v/>
      </c>
      <c r="AT49" s="47" t="str">
        <f t="shared" si="184"/>
        <v/>
      </c>
      <c r="AU49" s="47" t="str">
        <f t="shared" si="184"/>
        <v/>
      </c>
      <c r="AV49" s="47" t="str">
        <f t="shared" si="184"/>
        <v/>
      </c>
      <c r="AW49" s="47" t="str">
        <f t="shared" si="184"/>
        <v/>
      </c>
      <c r="AX49" s="47" t="str">
        <f t="shared" si="184"/>
        <v/>
      </c>
      <c r="AY49" s="47" t="str">
        <f t="shared" si="184"/>
        <v/>
      </c>
      <c r="AZ49" s="47" t="str">
        <f t="shared" si="184"/>
        <v/>
      </c>
      <c r="BA49" s="47" t="str">
        <f t="shared" si="184"/>
        <v/>
      </c>
      <c r="BB49" s="47" t="str">
        <f t="shared" si="184"/>
        <v/>
      </c>
      <c r="BC49" s="47" t="str">
        <f t="shared" si="184"/>
        <v/>
      </c>
      <c r="BD49" s="47" t="str">
        <f t="shared" si="184"/>
        <v/>
      </c>
      <c r="BE49" s="47" t="str">
        <f t="shared" si="184"/>
        <v/>
      </c>
      <c r="BF49" s="47" t="str">
        <f t="shared" si="184"/>
        <v/>
      </c>
      <c r="BG49" s="47" t="str">
        <f t="shared" si="184"/>
        <v/>
      </c>
      <c r="BH49" s="47" t="str">
        <f t="shared" si="184"/>
        <v/>
      </c>
      <c r="BI49" s="47" t="str">
        <f t="shared" si="184"/>
        <v/>
      </c>
      <c r="BJ49" s="47" t="str">
        <f t="shared" si="184"/>
        <v/>
      </c>
      <c r="BK49" s="47" t="str">
        <f t="shared" si="184"/>
        <v/>
      </c>
      <c r="BL49" s="47" t="str">
        <f t="shared" si="184"/>
        <v/>
      </c>
      <c r="BM49" s="47" t="str">
        <f t="shared" si="184"/>
        <v/>
      </c>
      <c r="BN49" s="47" t="str">
        <f t="shared" si="184"/>
        <v/>
      </c>
      <c r="BO49" s="47" t="str">
        <f t="shared" si="184"/>
        <v/>
      </c>
      <c r="BP49" s="47" t="str">
        <f t="shared" si="184"/>
        <v/>
      </c>
      <c r="BQ49" s="47" t="str">
        <f t="shared" si="184"/>
        <v/>
      </c>
      <c r="BR49" s="47" t="str">
        <f t="shared" si="184"/>
        <v/>
      </c>
      <c r="BS49" s="47" t="str">
        <f t="shared" si="184"/>
        <v/>
      </c>
      <c r="BT49" s="47" t="str">
        <f t="shared" si="184"/>
        <v/>
      </c>
      <c r="BU49" s="47" t="str">
        <f t="shared" si="184"/>
        <v/>
      </c>
      <c r="BV49" s="47" t="str">
        <f t="shared" si="184"/>
        <v/>
      </c>
      <c r="BW49" s="47" t="str">
        <f t="shared" si="184"/>
        <v/>
      </c>
      <c r="BX49" s="47" t="str">
        <f t="shared" si="184"/>
        <v/>
      </c>
      <c r="BY49" s="47" t="str">
        <f t="shared" si="184"/>
        <v/>
      </c>
      <c r="BZ49" s="47" t="str">
        <f t="shared" si="184"/>
        <v/>
      </c>
      <c r="CA49" s="47" t="str">
        <f t="shared" si="184"/>
        <v/>
      </c>
      <c r="CB49" s="47" t="str">
        <f t="shared" si="184"/>
        <v/>
      </c>
      <c r="CC49" s="47" t="str">
        <f t="shared" si="184"/>
        <v/>
      </c>
      <c r="CD49" s="47" t="str">
        <f t="shared" si="184"/>
        <v/>
      </c>
      <c r="CE49" s="47" t="str">
        <f t="shared" si="184"/>
        <v/>
      </c>
      <c r="CF49" s="47" t="str">
        <f t="shared" si="184"/>
        <v/>
      </c>
      <c r="CG49" s="47" t="str">
        <f t="shared" si="184"/>
        <v/>
      </c>
      <c r="CH49" s="47" t="str">
        <f t="shared" si="184"/>
        <v/>
      </c>
      <c r="CI49" s="47" t="str">
        <f t="shared" si="184"/>
        <v/>
      </c>
      <c r="CJ49" s="47" t="str">
        <f t="shared" si="184"/>
        <v/>
      </c>
      <c r="CK49" s="47" t="str">
        <f t="shared" si="184"/>
        <v/>
      </c>
      <c r="CL49" s="47" t="str">
        <f t="shared" si="184"/>
        <v/>
      </c>
      <c r="CM49" s="47" t="str">
        <f t="shared" ref="CM49:DV52" si="191">IF(ISNONTEXT($Z49),CN49-$Z49,"")</f>
        <v/>
      </c>
      <c r="CN49" s="47" t="str">
        <f t="shared" si="191"/>
        <v/>
      </c>
      <c r="CO49" s="47" t="str">
        <f t="shared" si="191"/>
        <v/>
      </c>
      <c r="CP49" s="47" t="str">
        <f t="shared" si="191"/>
        <v/>
      </c>
      <c r="CQ49" s="47" t="str">
        <f t="shared" si="191"/>
        <v/>
      </c>
      <c r="CR49" s="47" t="str">
        <f t="shared" si="191"/>
        <v/>
      </c>
      <c r="CS49" s="47" t="str">
        <f t="shared" si="191"/>
        <v/>
      </c>
      <c r="CT49" s="47" t="str">
        <f t="shared" si="191"/>
        <v/>
      </c>
      <c r="CU49" s="47" t="str">
        <f t="shared" si="191"/>
        <v/>
      </c>
      <c r="CV49" s="47" t="str">
        <f t="shared" si="191"/>
        <v/>
      </c>
      <c r="CW49" s="47" t="str">
        <f t="shared" si="191"/>
        <v/>
      </c>
      <c r="CX49" s="47" t="str">
        <f t="shared" si="191"/>
        <v/>
      </c>
      <c r="CY49" s="47" t="str">
        <f t="shared" si="191"/>
        <v/>
      </c>
      <c r="CZ49" s="47" t="str">
        <f t="shared" si="191"/>
        <v/>
      </c>
      <c r="DA49" s="47" t="str">
        <f t="shared" si="191"/>
        <v/>
      </c>
      <c r="DB49" s="47" t="str">
        <f t="shared" si="191"/>
        <v/>
      </c>
      <c r="DC49" s="47" t="str">
        <f t="shared" si="191"/>
        <v/>
      </c>
      <c r="DD49" s="47" t="str">
        <f t="shared" si="191"/>
        <v/>
      </c>
      <c r="DE49" s="47" t="str">
        <f t="shared" si="191"/>
        <v/>
      </c>
      <c r="DF49" s="47" t="str">
        <f t="shared" si="191"/>
        <v/>
      </c>
      <c r="DG49" s="47" t="str">
        <f t="shared" si="191"/>
        <v/>
      </c>
      <c r="DH49" s="47" t="str">
        <f t="shared" si="191"/>
        <v/>
      </c>
      <c r="DI49" s="47" t="str">
        <f t="shared" si="191"/>
        <v/>
      </c>
      <c r="DJ49" s="47" t="str">
        <f t="shared" si="191"/>
        <v/>
      </c>
      <c r="DK49" s="47" t="str">
        <f t="shared" si="191"/>
        <v/>
      </c>
      <c r="DL49" s="47" t="str">
        <f t="shared" si="191"/>
        <v/>
      </c>
      <c r="DM49" s="47" t="str">
        <f t="shared" si="191"/>
        <v/>
      </c>
      <c r="DN49" s="47" t="str">
        <f t="shared" si="191"/>
        <v/>
      </c>
      <c r="DO49" s="47" t="str">
        <f t="shared" si="191"/>
        <v/>
      </c>
      <c r="DP49" s="47" t="str">
        <f t="shared" si="191"/>
        <v/>
      </c>
      <c r="DQ49" s="47" t="str">
        <f t="shared" si="191"/>
        <v/>
      </c>
      <c r="DR49" s="47" t="str">
        <f t="shared" si="191"/>
        <v/>
      </c>
      <c r="DS49" s="47" t="str">
        <f t="shared" si="191"/>
        <v/>
      </c>
      <c r="DT49" s="47" t="str">
        <f t="shared" si="191"/>
        <v/>
      </c>
      <c r="DU49" s="47" t="str">
        <f t="shared" si="191"/>
        <v/>
      </c>
      <c r="DV49" s="47" t="str">
        <f t="shared" si="191"/>
        <v/>
      </c>
      <c r="DW49" s="179" t="str">
        <f t="shared" si="115"/>
        <v/>
      </c>
      <c r="DX49" s="47" t="str">
        <f t="shared" si="5"/>
        <v/>
      </c>
      <c r="DY49" s="47" t="str">
        <f t="shared" si="6"/>
        <v/>
      </c>
      <c r="DZ49" s="47" t="str">
        <f t="shared" si="7"/>
        <v/>
      </c>
      <c r="EA49" s="47" t="str">
        <f t="shared" si="8"/>
        <v/>
      </c>
      <c r="EB49" s="47" t="str">
        <f t="shared" si="9"/>
        <v/>
      </c>
      <c r="EC49" s="47" t="str">
        <f t="shared" si="10"/>
        <v/>
      </c>
      <c r="ED49" s="47" t="str">
        <f t="shared" si="11"/>
        <v/>
      </c>
      <c r="EE49" s="47" t="str">
        <f t="shared" si="12"/>
        <v/>
      </c>
      <c r="EF49" s="47" t="str">
        <f t="shared" si="13"/>
        <v/>
      </c>
      <c r="EG49" s="47" t="str">
        <f t="shared" si="14"/>
        <v/>
      </c>
      <c r="EH49" s="47" t="str">
        <f t="shared" si="15"/>
        <v/>
      </c>
      <c r="EI49" s="47" t="str">
        <f t="shared" si="16"/>
        <v/>
      </c>
      <c r="EJ49" s="47" t="str">
        <f t="shared" si="17"/>
        <v/>
      </c>
      <c r="EK49" s="47" t="str">
        <f t="shared" si="18"/>
        <v/>
      </c>
      <c r="EL49" s="47" t="str">
        <f t="shared" si="19"/>
        <v/>
      </c>
      <c r="EM49" s="47" t="str">
        <f t="shared" si="20"/>
        <v/>
      </c>
      <c r="EN49" s="47" t="str">
        <f t="shared" si="21"/>
        <v/>
      </c>
      <c r="EO49" s="47" t="str">
        <f t="shared" si="22"/>
        <v/>
      </c>
      <c r="EP49" s="47" t="str">
        <f t="shared" si="23"/>
        <v/>
      </c>
      <c r="EQ49" s="47" t="str">
        <f t="shared" si="24"/>
        <v/>
      </c>
      <c r="ER49" s="47" t="str">
        <f t="shared" si="25"/>
        <v/>
      </c>
      <c r="ES49" s="47" t="str">
        <f t="shared" si="26"/>
        <v/>
      </c>
      <c r="ET49" s="47" t="str">
        <f t="shared" si="27"/>
        <v/>
      </c>
      <c r="EU49" s="47" t="str">
        <f t="shared" si="28"/>
        <v/>
      </c>
      <c r="EV49" s="47" t="str">
        <f t="shared" si="29"/>
        <v/>
      </c>
      <c r="EW49" s="47" t="str">
        <f t="shared" si="30"/>
        <v/>
      </c>
      <c r="EX49" s="47" t="str">
        <f t="shared" si="31"/>
        <v/>
      </c>
      <c r="EY49" s="47" t="str">
        <f t="shared" si="32"/>
        <v/>
      </c>
      <c r="EZ49" s="47" t="str">
        <f t="shared" si="33"/>
        <v/>
      </c>
      <c r="FA49" s="47" t="str">
        <f t="shared" si="34"/>
        <v/>
      </c>
      <c r="FB49" s="47" t="str">
        <f t="shared" si="35"/>
        <v/>
      </c>
      <c r="FC49" s="47" t="str">
        <f t="shared" si="36"/>
        <v/>
      </c>
      <c r="FD49" s="47" t="str">
        <f t="shared" si="37"/>
        <v/>
      </c>
      <c r="FE49" s="47" t="str">
        <f t="shared" si="38"/>
        <v/>
      </c>
      <c r="FF49" s="47" t="str">
        <f t="shared" si="39"/>
        <v/>
      </c>
      <c r="FG49" s="47" t="str">
        <f t="shared" si="40"/>
        <v/>
      </c>
      <c r="FH49" s="47" t="str">
        <f t="shared" si="41"/>
        <v/>
      </c>
      <c r="FI49" s="47" t="str">
        <f t="shared" si="42"/>
        <v/>
      </c>
      <c r="FJ49" s="47" t="str">
        <f t="shared" si="43"/>
        <v/>
      </c>
      <c r="FK49" s="47" t="str">
        <f t="shared" si="44"/>
        <v/>
      </c>
      <c r="FL49" s="47" t="str">
        <f t="shared" si="45"/>
        <v/>
      </c>
      <c r="FM49" s="47" t="str">
        <f t="shared" si="46"/>
        <v/>
      </c>
      <c r="FN49" s="47" t="str">
        <f t="shared" si="47"/>
        <v/>
      </c>
      <c r="FO49" s="47" t="str">
        <f t="shared" si="48"/>
        <v/>
      </c>
      <c r="FP49" s="47" t="str">
        <f t="shared" si="49"/>
        <v/>
      </c>
      <c r="FQ49" s="47" t="str">
        <f t="shared" si="50"/>
        <v/>
      </c>
      <c r="FR49" s="47" t="str">
        <f t="shared" si="51"/>
        <v/>
      </c>
      <c r="FS49" s="47" t="str">
        <f t="shared" si="52"/>
        <v/>
      </c>
      <c r="FT49" s="47" t="str">
        <f t="shared" si="53"/>
        <v/>
      </c>
      <c r="FU49" s="47" t="str">
        <f t="shared" si="54"/>
        <v/>
      </c>
      <c r="FV49" s="47" t="str">
        <f t="shared" si="55"/>
        <v/>
      </c>
      <c r="FW49" s="47" t="str">
        <f t="shared" si="56"/>
        <v/>
      </c>
      <c r="FX49" s="47" t="str">
        <f t="shared" si="57"/>
        <v/>
      </c>
      <c r="FY49" s="47" t="str">
        <f t="shared" si="58"/>
        <v/>
      </c>
      <c r="FZ49" s="47" t="str">
        <f t="shared" si="59"/>
        <v/>
      </c>
      <c r="GA49" s="47" t="str">
        <f t="shared" si="60"/>
        <v/>
      </c>
      <c r="GB49" s="47" t="str">
        <f t="shared" si="61"/>
        <v/>
      </c>
      <c r="GC49" s="47" t="str">
        <f t="shared" si="62"/>
        <v/>
      </c>
      <c r="GD49" s="47" t="str">
        <f t="shared" si="63"/>
        <v/>
      </c>
      <c r="GE49" s="47" t="str">
        <f t="shared" si="64"/>
        <v/>
      </c>
      <c r="GF49" s="47" t="str">
        <f t="shared" si="65"/>
        <v/>
      </c>
      <c r="GG49" s="47" t="str">
        <f t="shared" si="66"/>
        <v/>
      </c>
      <c r="GH49" s="47" t="str">
        <f t="shared" si="67"/>
        <v/>
      </c>
      <c r="GI49" s="47" t="str">
        <f t="shared" si="68"/>
        <v/>
      </c>
      <c r="GJ49" s="47" t="str">
        <f t="shared" si="69"/>
        <v/>
      </c>
      <c r="GK49" s="47" t="str">
        <f t="shared" si="70"/>
        <v/>
      </c>
      <c r="GL49" s="47" t="str">
        <f t="shared" si="71"/>
        <v/>
      </c>
      <c r="GM49" s="47" t="str">
        <f t="shared" si="72"/>
        <v/>
      </c>
      <c r="GN49" s="47" t="str">
        <f t="shared" si="73"/>
        <v/>
      </c>
      <c r="GO49" s="47" t="str">
        <f t="shared" si="74"/>
        <v/>
      </c>
      <c r="GP49" s="47" t="str">
        <f t="shared" si="75"/>
        <v/>
      </c>
      <c r="GQ49" s="47" t="str">
        <f t="shared" si="76"/>
        <v/>
      </c>
      <c r="GR49" s="47" t="str">
        <f t="shared" si="77"/>
        <v/>
      </c>
      <c r="GS49" s="47" t="str">
        <f t="shared" si="78"/>
        <v/>
      </c>
      <c r="GT49" s="47" t="str">
        <f t="shared" si="79"/>
        <v/>
      </c>
      <c r="GU49" s="47" t="str">
        <f t="shared" si="80"/>
        <v/>
      </c>
      <c r="GV49" s="47" t="str">
        <f t="shared" si="81"/>
        <v/>
      </c>
      <c r="GW49" s="47" t="str">
        <f t="shared" si="82"/>
        <v/>
      </c>
      <c r="GX49" s="47" t="str">
        <f t="shared" si="83"/>
        <v/>
      </c>
      <c r="GY49" s="47" t="str">
        <f t="shared" si="84"/>
        <v/>
      </c>
      <c r="GZ49" s="47" t="str">
        <f t="shared" si="85"/>
        <v/>
      </c>
      <c r="HA49" s="47" t="str">
        <f t="shared" si="86"/>
        <v/>
      </c>
      <c r="HB49" s="47" t="str">
        <f t="shared" si="87"/>
        <v/>
      </c>
      <c r="HC49" s="47" t="str">
        <f t="shared" si="88"/>
        <v/>
      </c>
      <c r="HD49" s="47" t="str">
        <f t="shared" si="89"/>
        <v/>
      </c>
      <c r="HE49" s="47" t="str">
        <f t="shared" si="90"/>
        <v/>
      </c>
      <c r="HF49" s="47" t="str">
        <f t="shared" si="91"/>
        <v/>
      </c>
      <c r="HG49" s="47" t="str">
        <f t="shared" si="92"/>
        <v/>
      </c>
      <c r="HH49" s="47" t="str">
        <f t="shared" si="93"/>
        <v/>
      </c>
      <c r="HI49" s="47" t="str">
        <f t="shared" si="94"/>
        <v/>
      </c>
      <c r="HJ49" s="47" t="str">
        <f t="shared" si="95"/>
        <v/>
      </c>
      <c r="HK49" s="47" t="str">
        <f t="shared" si="96"/>
        <v/>
      </c>
      <c r="HL49" s="47" t="str">
        <f t="shared" si="97"/>
        <v/>
      </c>
      <c r="HM49" s="47" t="str">
        <f t="shared" si="98"/>
        <v/>
      </c>
      <c r="HN49" s="47" t="str">
        <f t="shared" si="99"/>
        <v/>
      </c>
      <c r="HO49" s="47" t="str">
        <f t="shared" si="100"/>
        <v/>
      </c>
      <c r="HP49" s="47" t="str">
        <f t="shared" si="101"/>
        <v/>
      </c>
      <c r="HQ49" s="47" t="str">
        <f t="shared" si="102"/>
        <v/>
      </c>
      <c r="HR49" s="47" t="str">
        <f t="shared" si="103"/>
        <v/>
      </c>
      <c r="HS49" s="47" t="str">
        <f t="shared" si="104"/>
        <v/>
      </c>
      <c r="HT49" s="165" t="e">
        <f t="shared" si="171"/>
        <v>#N/A</v>
      </c>
      <c r="HU49" s="165" t="e">
        <f t="shared" si="181"/>
        <v>#N/A</v>
      </c>
      <c r="HV49" s="165" t="e">
        <f t="shared" si="181"/>
        <v>#N/A</v>
      </c>
      <c r="HW49" s="165" t="e">
        <f t="shared" si="181"/>
        <v>#N/A</v>
      </c>
      <c r="HX49" s="165" t="e">
        <f t="shared" ref="HX49:IL64" si="192">IF(ISNONTEXT($O49),_xlfn.NORM.DIST(AE49,$K49,$O49,FALSE),NA())</f>
        <v>#N/A</v>
      </c>
      <c r="HY49" s="165" t="e">
        <f t="shared" si="192"/>
        <v>#N/A</v>
      </c>
      <c r="HZ49" s="165" t="e">
        <f t="shared" si="192"/>
        <v>#N/A</v>
      </c>
      <c r="IA49" s="165" t="e">
        <f t="shared" si="192"/>
        <v>#N/A</v>
      </c>
      <c r="IB49" s="165" t="e">
        <f t="shared" si="192"/>
        <v>#N/A</v>
      </c>
      <c r="IC49" s="165" t="e">
        <f t="shared" si="192"/>
        <v>#N/A</v>
      </c>
      <c r="ID49" s="165" t="e">
        <f t="shared" si="192"/>
        <v>#N/A</v>
      </c>
      <c r="IE49" s="165" t="e">
        <f t="shared" si="192"/>
        <v>#N/A</v>
      </c>
      <c r="IF49" s="165" t="e">
        <f t="shared" si="192"/>
        <v>#N/A</v>
      </c>
      <c r="IG49" s="165" t="e">
        <f t="shared" si="192"/>
        <v>#N/A</v>
      </c>
      <c r="IH49" s="165" t="e">
        <f t="shared" si="192"/>
        <v>#N/A</v>
      </c>
      <c r="II49" s="165" t="e">
        <f t="shared" si="192"/>
        <v>#N/A</v>
      </c>
      <c r="IJ49" s="165" t="e">
        <f t="shared" si="192"/>
        <v>#N/A</v>
      </c>
      <c r="IK49" s="165" t="e">
        <f t="shared" si="192"/>
        <v>#N/A</v>
      </c>
      <c r="IL49" s="165" t="e">
        <f t="shared" si="192"/>
        <v>#N/A</v>
      </c>
      <c r="IM49" s="165" t="e">
        <f t="shared" si="188"/>
        <v>#N/A</v>
      </c>
      <c r="IN49" s="165" t="e">
        <f t="shared" si="188"/>
        <v>#N/A</v>
      </c>
      <c r="IO49" s="165" t="e">
        <f t="shared" si="188"/>
        <v>#N/A</v>
      </c>
      <c r="IP49" s="165" t="e">
        <f t="shared" si="188"/>
        <v>#N/A</v>
      </c>
      <c r="IQ49" s="165" t="e">
        <f t="shared" si="188"/>
        <v>#N/A</v>
      </c>
      <c r="IR49" s="165" t="e">
        <f t="shared" si="188"/>
        <v>#N/A</v>
      </c>
      <c r="IS49" s="165" t="e">
        <f t="shared" si="188"/>
        <v>#N/A</v>
      </c>
      <c r="IT49" s="165" t="e">
        <f t="shared" si="188"/>
        <v>#N/A</v>
      </c>
      <c r="IU49" s="165" t="e">
        <f t="shared" si="188"/>
        <v>#N/A</v>
      </c>
      <c r="IV49" s="165" t="e">
        <f t="shared" si="188"/>
        <v>#N/A</v>
      </c>
      <c r="IW49" s="165" t="e">
        <f t="shared" si="188"/>
        <v>#N/A</v>
      </c>
      <c r="IX49" s="165" t="e">
        <f t="shared" si="188"/>
        <v>#N/A</v>
      </c>
      <c r="IY49" s="165" t="e">
        <f t="shared" si="188"/>
        <v>#N/A</v>
      </c>
      <c r="IZ49" s="165" t="e">
        <f t="shared" si="188"/>
        <v>#N/A</v>
      </c>
      <c r="JA49" s="165" t="e">
        <f t="shared" si="188"/>
        <v>#N/A</v>
      </c>
      <c r="JB49" s="165" t="e">
        <f t="shared" si="185"/>
        <v>#N/A</v>
      </c>
      <c r="JC49" s="165" t="e">
        <f t="shared" si="185"/>
        <v>#N/A</v>
      </c>
      <c r="JD49" s="165" t="e">
        <f t="shared" si="185"/>
        <v>#N/A</v>
      </c>
      <c r="JE49" s="165" t="e">
        <f t="shared" si="185"/>
        <v>#N/A</v>
      </c>
      <c r="JF49" s="165" t="e">
        <f t="shared" si="185"/>
        <v>#N/A</v>
      </c>
      <c r="JG49" s="165" t="e">
        <f t="shared" si="185"/>
        <v>#N/A</v>
      </c>
      <c r="JH49" s="165" t="e">
        <f t="shared" si="185"/>
        <v>#N/A</v>
      </c>
      <c r="JI49" s="165" t="e">
        <f t="shared" si="185"/>
        <v>#N/A</v>
      </c>
      <c r="JJ49" s="165" t="e">
        <f t="shared" si="185"/>
        <v>#N/A</v>
      </c>
      <c r="JK49" s="165" t="e">
        <f t="shared" si="185"/>
        <v>#N/A</v>
      </c>
      <c r="JL49" s="165" t="e">
        <f t="shared" si="185"/>
        <v>#N/A</v>
      </c>
      <c r="JM49" s="165" t="e">
        <f t="shared" si="185"/>
        <v>#N/A</v>
      </c>
      <c r="JN49" s="165" t="e">
        <f t="shared" si="185"/>
        <v>#N/A</v>
      </c>
      <c r="JO49" s="165" t="e">
        <f t="shared" si="185"/>
        <v>#N/A</v>
      </c>
      <c r="JP49" s="165" t="e">
        <f t="shared" si="185"/>
        <v>#N/A</v>
      </c>
      <c r="JQ49" s="165" t="e">
        <f t="shared" si="174"/>
        <v>#N/A</v>
      </c>
      <c r="JR49" s="165" t="e">
        <f t="shared" si="174"/>
        <v>#N/A</v>
      </c>
      <c r="JS49" s="165" t="e">
        <f t="shared" si="174"/>
        <v>#N/A</v>
      </c>
      <c r="JT49" s="165" t="e">
        <f t="shared" si="174"/>
        <v>#N/A</v>
      </c>
      <c r="JU49" s="165" t="e">
        <f t="shared" si="174"/>
        <v>#N/A</v>
      </c>
      <c r="JV49" s="165" t="e">
        <f t="shared" si="174"/>
        <v>#N/A</v>
      </c>
      <c r="JW49" s="165" t="e">
        <f t="shared" si="174"/>
        <v>#N/A</v>
      </c>
      <c r="JX49" s="165" t="e">
        <f t="shared" si="174"/>
        <v>#N/A</v>
      </c>
      <c r="JY49" s="165" t="e">
        <f t="shared" si="174"/>
        <v>#N/A</v>
      </c>
      <c r="JZ49" s="165" t="e">
        <f t="shared" si="174"/>
        <v>#N/A</v>
      </c>
      <c r="KA49" s="165" t="e">
        <f t="shared" si="174"/>
        <v>#N/A</v>
      </c>
      <c r="KB49" s="165" t="e">
        <f t="shared" si="174"/>
        <v>#N/A</v>
      </c>
      <c r="KC49" s="165" t="e">
        <f t="shared" si="174"/>
        <v>#N/A</v>
      </c>
      <c r="KD49" s="165" t="e">
        <f t="shared" si="174"/>
        <v>#N/A</v>
      </c>
      <c r="KE49" s="165" t="e">
        <f t="shared" si="174"/>
        <v>#N/A</v>
      </c>
      <c r="KF49" s="165" t="e">
        <f t="shared" si="117"/>
        <v>#N/A</v>
      </c>
      <c r="KG49" s="165" t="e">
        <f t="shared" si="182"/>
        <v>#N/A</v>
      </c>
      <c r="KH49" s="165" t="e">
        <f t="shared" si="182"/>
        <v>#N/A</v>
      </c>
      <c r="KI49" s="165" t="e">
        <f t="shared" si="182"/>
        <v>#N/A</v>
      </c>
      <c r="KJ49" s="165" t="e">
        <f t="shared" ref="KJ49:KX64" si="193">IF(ISNONTEXT($O49),_xlfn.NORM.DIST(CQ49,$K49,$O49,FALSE),NA())</f>
        <v>#N/A</v>
      </c>
      <c r="KK49" s="165" t="e">
        <f t="shared" si="193"/>
        <v>#N/A</v>
      </c>
      <c r="KL49" s="165" t="e">
        <f t="shared" si="193"/>
        <v>#N/A</v>
      </c>
      <c r="KM49" s="165" t="e">
        <f t="shared" si="193"/>
        <v>#N/A</v>
      </c>
      <c r="KN49" s="165" t="e">
        <f t="shared" si="193"/>
        <v>#N/A</v>
      </c>
      <c r="KO49" s="165" t="e">
        <f t="shared" si="193"/>
        <v>#N/A</v>
      </c>
      <c r="KP49" s="165" t="e">
        <f t="shared" si="193"/>
        <v>#N/A</v>
      </c>
      <c r="KQ49" s="165" t="e">
        <f t="shared" si="193"/>
        <v>#N/A</v>
      </c>
      <c r="KR49" s="165" t="e">
        <f t="shared" si="193"/>
        <v>#N/A</v>
      </c>
      <c r="KS49" s="165" t="e">
        <f t="shared" si="193"/>
        <v>#N/A</v>
      </c>
      <c r="KT49" s="165" t="e">
        <f t="shared" si="193"/>
        <v>#N/A</v>
      </c>
      <c r="KU49" s="165" t="e">
        <f t="shared" si="193"/>
        <v>#N/A</v>
      </c>
      <c r="KV49" s="165" t="e">
        <f t="shared" si="193"/>
        <v>#N/A</v>
      </c>
      <c r="KW49" s="165" t="e">
        <f t="shared" si="193"/>
        <v>#N/A</v>
      </c>
      <c r="KX49" s="165" t="e">
        <f t="shared" si="193"/>
        <v>#N/A</v>
      </c>
      <c r="KY49" s="165" t="e">
        <f t="shared" si="189"/>
        <v>#N/A</v>
      </c>
      <c r="KZ49" s="165" t="e">
        <f t="shared" si="189"/>
        <v>#N/A</v>
      </c>
      <c r="LA49" s="165" t="e">
        <f t="shared" si="189"/>
        <v>#N/A</v>
      </c>
      <c r="LB49" s="165" t="e">
        <f t="shared" si="189"/>
        <v>#N/A</v>
      </c>
      <c r="LC49" s="165" t="e">
        <f t="shared" si="189"/>
        <v>#N/A</v>
      </c>
      <c r="LD49" s="165" t="e">
        <f t="shared" si="189"/>
        <v>#N/A</v>
      </c>
      <c r="LE49" s="165" t="e">
        <f t="shared" si="189"/>
        <v>#N/A</v>
      </c>
      <c r="LF49" s="165" t="e">
        <f t="shared" si="189"/>
        <v>#N/A</v>
      </c>
      <c r="LG49" s="165" t="e">
        <f t="shared" si="189"/>
        <v>#N/A</v>
      </c>
      <c r="LH49" s="165" t="e">
        <f t="shared" si="189"/>
        <v>#N/A</v>
      </c>
      <c r="LI49" s="165" t="e">
        <f t="shared" si="189"/>
        <v>#N/A</v>
      </c>
      <c r="LJ49" s="165" t="e">
        <f t="shared" si="189"/>
        <v>#N/A</v>
      </c>
      <c r="LK49" s="165" t="e">
        <f t="shared" si="189"/>
        <v>#N/A</v>
      </c>
      <c r="LL49" s="165" t="e">
        <f t="shared" si="189"/>
        <v>#N/A</v>
      </c>
      <c r="LM49" s="165" t="e">
        <f t="shared" si="189"/>
        <v>#N/A</v>
      </c>
      <c r="LN49" s="165" t="e">
        <f t="shared" si="186"/>
        <v>#N/A</v>
      </c>
      <c r="LO49" s="165" t="e">
        <f t="shared" si="186"/>
        <v>#N/A</v>
      </c>
      <c r="LP49" s="165" t="e">
        <f t="shared" si="186"/>
        <v>#N/A</v>
      </c>
      <c r="LQ49" s="165" t="e">
        <f t="shared" si="186"/>
        <v>#N/A</v>
      </c>
      <c r="LR49" s="165" t="e">
        <f t="shared" si="186"/>
        <v>#N/A</v>
      </c>
      <c r="LS49" s="165" t="e">
        <f t="shared" si="186"/>
        <v>#N/A</v>
      </c>
      <c r="LT49" s="165" t="e">
        <f t="shared" si="186"/>
        <v>#N/A</v>
      </c>
      <c r="LU49" s="165" t="e">
        <f t="shared" si="186"/>
        <v>#N/A</v>
      </c>
      <c r="LV49" s="165" t="e">
        <f t="shared" si="186"/>
        <v>#N/A</v>
      </c>
      <c r="LW49" s="165" t="e">
        <f t="shared" si="186"/>
        <v>#N/A</v>
      </c>
      <c r="LX49" s="165" t="e">
        <f t="shared" si="186"/>
        <v>#N/A</v>
      </c>
      <c r="LY49" s="165" t="e">
        <f t="shared" si="186"/>
        <v>#N/A</v>
      </c>
      <c r="LZ49" s="165" t="e">
        <f t="shared" si="186"/>
        <v>#N/A</v>
      </c>
      <c r="MA49" s="165" t="e">
        <f t="shared" si="186"/>
        <v>#N/A</v>
      </c>
      <c r="MB49" s="165" t="e">
        <f t="shared" si="186"/>
        <v>#N/A</v>
      </c>
      <c r="MC49" s="165" t="e">
        <f t="shared" si="175"/>
        <v>#N/A</v>
      </c>
      <c r="MD49" s="165" t="e">
        <f t="shared" si="175"/>
        <v>#N/A</v>
      </c>
      <c r="ME49" s="165" t="e">
        <f t="shared" si="175"/>
        <v>#N/A</v>
      </c>
      <c r="MF49" s="165" t="e">
        <f t="shared" si="175"/>
        <v>#N/A</v>
      </c>
      <c r="MG49" s="165" t="e">
        <f t="shared" si="175"/>
        <v>#N/A</v>
      </c>
      <c r="MH49" s="165" t="e">
        <f t="shared" si="175"/>
        <v>#N/A</v>
      </c>
      <c r="MI49" s="165" t="e">
        <f t="shared" si="175"/>
        <v>#N/A</v>
      </c>
      <c r="MJ49" s="165" t="e">
        <f t="shared" si="175"/>
        <v>#N/A</v>
      </c>
      <c r="MK49" s="165" t="e">
        <f t="shared" si="175"/>
        <v>#N/A</v>
      </c>
      <c r="ML49" s="165" t="e">
        <f t="shared" si="175"/>
        <v>#N/A</v>
      </c>
      <c r="MM49" s="165" t="e">
        <f t="shared" si="175"/>
        <v>#N/A</v>
      </c>
      <c r="MN49" s="165" t="e">
        <f t="shared" si="175"/>
        <v>#N/A</v>
      </c>
      <c r="MO49" s="165" t="e">
        <f t="shared" si="175"/>
        <v>#N/A</v>
      </c>
      <c r="MP49" s="165" t="e">
        <f t="shared" si="175"/>
        <v>#N/A</v>
      </c>
      <c r="MQ49" s="165" t="e">
        <f t="shared" si="175"/>
        <v>#N/A</v>
      </c>
      <c r="MR49" s="165" t="e">
        <f t="shared" si="118"/>
        <v>#N/A</v>
      </c>
      <c r="MS49" s="165" t="e">
        <f t="shared" si="183"/>
        <v>#N/A</v>
      </c>
      <c r="MT49" s="165" t="e">
        <f t="shared" si="183"/>
        <v>#N/A</v>
      </c>
      <c r="MU49" s="165" t="e">
        <f t="shared" si="183"/>
        <v>#N/A</v>
      </c>
      <c r="MV49" s="165" t="e">
        <f t="shared" ref="MV49:NJ64" si="194">IF(ISNONTEXT($O49),_xlfn.NORM.DIST(FC49,$K49,$O49,FALSE),NA())</f>
        <v>#N/A</v>
      </c>
      <c r="MW49" s="165" t="e">
        <f t="shared" si="194"/>
        <v>#N/A</v>
      </c>
      <c r="MX49" s="165" t="e">
        <f t="shared" si="194"/>
        <v>#N/A</v>
      </c>
      <c r="MY49" s="165" t="e">
        <f t="shared" si="194"/>
        <v>#N/A</v>
      </c>
      <c r="MZ49" s="165" t="e">
        <f t="shared" si="194"/>
        <v>#N/A</v>
      </c>
      <c r="NA49" s="165" t="e">
        <f t="shared" si="194"/>
        <v>#N/A</v>
      </c>
      <c r="NB49" s="165" t="e">
        <f t="shared" si="194"/>
        <v>#N/A</v>
      </c>
      <c r="NC49" s="165" t="e">
        <f t="shared" si="194"/>
        <v>#N/A</v>
      </c>
      <c r="ND49" s="165" t="e">
        <f t="shared" si="194"/>
        <v>#N/A</v>
      </c>
      <c r="NE49" s="165" t="e">
        <f t="shared" si="194"/>
        <v>#N/A</v>
      </c>
      <c r="NF49" s="165" t="e">
        <f t="shared" si="194"/>
        <v>#N/A</v>
      </c>
      <c r="NG49" s="165" t="e">
        <f t="shared" si="194"/>
        <v>#N/A</v>
      </c>
      <c r="NH49" s="165" t="e">
        <f t="shared" si="194"/>
        <v>#N/A</v>
      </c>
      <c r="NI49" s="165" t="e">
        <f t="shared" si="194"/>
        <v>#N/A</v>
      </c>
      <c r="NJ49" s="165" t="e">
        <f t="shared" si="194"/>
        <v>#N/A</v>
      </c>
      <c r="NK49" s="165" t="e">
        <f t="shared" si="190"/>
        <v>#N/A</v>
      </c>
      <c r="NL49" s="165" t="e">
        <f t="shared" si="190"/>
        <v>#N/A</v>
      </c>
      <c r="NM49" s="165" t="e">
        <f t="shared" si="190"/>
        <v>#N/A</v>
      </c>
      <c r="NN49" s="165" t="e">
        <f t="shared" si="190"/>
        <v>#N/A</v>
      </c>
      <c r="NO49" s="165" t="e">
        <f t="shared" si="190"/>
        <v>#N/A</v>
      </c>
      <c r="NP49" s="165" t="e">
        <f t="shared" si="190"/>
        <v>#N/A</v>
      </c>
      <c r="NQ49" s="165" t="e">
        <f t="shared" si="190"/>
        <v>#N/A</v>
      </c>
      <c r="NR49" s="165" t="e">
        <f t="shared" si="190"/>
        <v>#N/A</v>
      </c>
      <c r="NS49" s="165" t="e">
        <f t="shared" si="190"/>
        <v>#N/A</v>
      </c>
      <c r="NT49" s="165" t="e">
        <f t="shared" si="190"/>
        <v>#N/A</v>
      </c>
      <c r="NU49" s="165" t="e">
        <f t="shared" si="190"/>
        <v>#N/A</v>
      </c>
      <c r="NV49" s="165" t="e">
        <f t="shared" si="190"/>
        <v>#N/A</v>
      </c>
      <c r="NW49" s="165" t="e">
        <f t="shared" si="190"/>
        <v>#N/A</v>
      </c>
      <c r="NX49" s="165" t="e">
        <f t="shared" si="190"/>
        <v>#N/A</v>
      </c>
      <c r="NY49" s="165" t="e">
        <f t="shared" si="190"/>
        <v>#N/A</v>
      </c>
      <c r="NZ49" s="165" t="e">
        <f t="shared" si="187"/>
        <v>#N/A</v>
      </c>
      <c r="OA49" s="165" t="e">
        <f t="shared" si="187"/>
        <v>#N/A</v>
      </c>
      <c r="OB49" s="165" t="e">
        <f t="shared" si="187"/>
        <v>#N/A</v>
      </c>
      <c r="OC49" s="165" t="e">
        <f t="shared" si="187"/>
        <v>#N/A</v>
      </c>
      <c r="OD49" s="165" t="e">
        <f t="shared" si="187"/>
        <v>#N/A</v>
      </c>
      <c r="OE49" s="165" t="e">
        <f t="shared" si="187"/>
        <v>#N/A</v>
      </c>
      <c r="OF49" s="165" t="e">
        <f t="shared" si="187"/>
        <v>#N/A</v>
      </c>
      <c r="OG49" s="165" t="e">
        <f t="shared" si="187"/>
        <v>#N/A</v>
      </c>
      <c r="OH49" s="165" t="e">
        <f t="shared" si="187"/>
        <v>#N/A</v>
      </c>
      <c r="OI49" s="165" t="e">
        <f t="shared" si="187"/>
        <v>#N/A</v>
      </c>
      <c r="OJ49" s="165" t="e">
        <f t="shared" si="187"/>
        <v>#N/A</v>
      </c>
      <c r="OK49" s="165" t="e">
        <f t="shared" si="187"/>
        <v>#N/A</v>
      </c>
      <c r="OL49" s="165" t="e">
        <f t="shared" si="187"/>
        <v>#N/A</v>
      </c>
      <c r="OM49" s="165" t="e">
        <f t="shared" si="187"/>
        <v>#N/A</v>
      </c>
      <c r="ON49" s="165" t="e">
        <f t="shared" si="187"/>
        <v>#N/A</v>
      </c>
      <c r="OO49" s="165" t="e">
        <f t="shared" si="176"/>
        <v>#N/A</v>
      </c>
      <c r="OP49" s="165" t="e">
        <f t="shared" si="176"/>
        <v>#N/A</v>
      </c>
      <c r="OQ49" s="165" t="e">
        <f t="shared" si="176"/>
        <v>#N/A</v>
      </c>
      <c r="OR49" s="165" t="e">
        <f t="shared" si="176"/>
        <v>#N/A</v>
      </c>
      <c r="OS49" s="165" t="e">
        <f t="shared" si="176"/>
        <v>#N/A</v>
      </c>
      <c r="OT49" s="165" t="e">
        <f t="shared" si="176"/>
        <v>#N/A</v>
      </c>
      <c r="OU49" s="165" t="e">
        <f t="shared" si="176"/>
        <v>#N/A</v>
      </c>
      <c r="OV49" s="165" t="e">
        <f t="shared" si="176"/>
        <v>#N/A</v>
      </c>
      <c r="OW49" s="165" t="e">
        <f t="shared" si="176"/>
        <v>#N/A</v>
      </c>
      <c r="OX49" s="165" t="e">
        <f t="shared" si="176"/>
        <v>#N/A</v>
      </c>
      <c r="OY49" s="165" t="e">
        <f t="shared" si="176"/>
        <v>#N/A</v>
      </c>
      <c r="OZ49" s="165" t="e">
        <f t="shared" si="176"/>
        <v>#N/A</v>
      </c>
      <c r="PA49" s="165" t="e">
        <f t="shared" si="176"/>
        <v>#N/A</v>
      </c>
      <c r="PB49" s="165" t="e">
        <f t="shared" si="176"/>
        <v>#N/A</v>
      </c>
      <c r="PC49" s="165" t="e">
        <f t="shared" si="176"/>
        <v>#N/A</v>
      </c>
      <c r="PD49" s="165" t="e">
        <f t="shared" si="119"/>
        <v>#N/A</v>
      </c>
      <c r="PE49" s="165" t="e">
        <f t="shared" si="172"/>
        <v>#N/A</v>
      </c>
      <c r="PF49" s="165" t="e">
        <f t="shared" si="172"/>
        <v>#N/A</v>
      </c>
      <c r="PG49" s="165" t="e">
        <f t="shared" si="172"/>
        <v>#N/A</v>
      </c>
      <c r="PH49" s="165" t="e">
        <f t="shared" si="172"/>
        <v>#N/A</v>
      </c>
      <c r="PI49" s="165" t="e">
        <f t="shared" si="172"/>
        <v>#N/A</v>
      </c>
      <c r="PJ49" s="165" t="e">
        <f t="shared" si="172"/>
        <v>#N/A</v>
      </c>
      <c r="PK49" s="165" t="e">
        <f t="shared" si="172"/>
        <v>#N/A</v>
      </c>
      <c r="PL49" s="165" t="e">
        <f t="shared" si="172"/>
        <v>#N/A</v>
      </c>
    </row>
    <row r="50" spans="1:428" hidden="1" x14ac:dyDescent="0.45">
      <c r="A50" s="4">
        <v>47</v>
      </c>
      <c r="B50" s="105"/>
      <c r="C50" s="113"/>
      <c r="D50" s="118" t="str">
        <f t="shared" si="168"/>
        <v/>
      </c>
      <c r="E50" s="91"/>
      <c r="F50" s="118" t="str">
        <f t="shared" si="169"/>
        <v/>
      </c>
      <c r="G50" s="113"/>
      <c r="H50" s="106"/>
      <c r="I50" s="120" t="str">
        <f t="shared" si="0"/>
        <v/>
      </c>
      <c r="J50" s="120" t="str">
        <f t="shared" si="1"/>
        <v/>
      </c>
      <c r="K50" s="71" t="str">
        <f t="shared" si="112"/>
        <v/>
      </c>
      <c r="L50" s="23"/>
      <c r="M50" s="55"/>
      <c r="N50" s="298"/>
      <c r="O50" s="72" t="str">
        <f>IF(AND(D50&gt;0,E50&gt;0,F50&gt;0),IF(ISBLANK(N50),IF(ISBLANK(L50),"",(F50-D50)*VLOOKUP(L50,VLookups!$A$4:$B$13,2,FALSE)),N50),"")</f>
        <v/>
      </c>
      <c r="P50" s="73" t="str">
        <f t="shared" si="170"/>
        <v/>
      </c>
      <c r="Q50" s="91"/>
      <c r="R50" s="265" t="str">
        <f>IF(AND(Q50&gt;0,E50&gt;0,NOT(O50="")),ABS(VLOOKUP($Q$1,VLookups!$A$43:$B$44,2,FALSE)-_xlfn.NORM.DIST(Q50,K50,O50,TRUE)),"")</f>
        <v/>
      </c>
      <c r="S50" s="90" t="str">
        <f>IF(AND($D50&gt;0,$E50&gt;0,$F50&gt;0,NOT(ISBLANK($L50))),_xlfn.NORM.INV(ABS(VLOOKUP($Q$1,VLookups!$A$43:$B$44,2,FALSE)-S$3),$K50,$O50),"")</f>
        <v/>
      </c>
      <c r="T50" s="89" t="str">
        <f>IF(AND($D50&gt;0,$E50&gt;0,$F50&gt;0,NOT(ISBLANK($L50))),_xlfn.NORM.INV(ABS(VLOOKUP($Q$1,VLookups!$A$43:$B$44,2,FALSE)-T$3),$K50,$O50),"")</f>
        <v/>
      </c>
      <c r="U50" s="90" t="str">
        <f>IF(AND($D50&gt;0,$E50&gt;0,$F50&gt;0,NOT(ISBLANK($L50))),_xlfn.NORM.INV(ABS(VLOOKUP($Q$1,VLookups!$A$43:$B$44,2,FALSE)-U$3),$K50,$O50),"")</f>
        <v/>
      </c>
      <c r="V50" s="89" t="str">
        <f>IF(AND($D50&gt;0,$E50&gt;0,$F50&gt;0,NOT(ISBLANK($L50))),_xlfn.NORM.INV(ABS(VLOOKUP($Q$1,VLookups!$A$43:$B$44,2,FALSE)-V$3),$K50,$O50),"")</f>
        <v/>
      </c>
      <c r="W50" s="90" t="str">
        <f>IF(AND($D50&gt;0,$E50&gt;0,$F50&gt;0,NOT(ISBLANK($L50))),_xlfn.NORM.INV(ABS(VLOOKUP($Q$1,VLookups!$A$43:$B$44,2,FALSE)-W$3),$K50,$O50),"")</f>
        <v/>
      </c>
      <c r="X50" s="89" t="str">
        <f>IF(AND($D50&gt;0,$E50&gt;0,$F50&gt;0,NOT(ISBLANK($L50))),_xlfn.NORM.INV(ABS(VLOOKUP($Q$1,VLookups!$A$43:$B$44,2,FALSE)-X$3),$K50,$O50),"")</f>
        <v/>
      </c>
      <c r="Y50" s="5"/>
      <c r="Z50" s="164" t="str">
        <f t="shared" si="113"/>
        <v/>
      </c>
      <c r="AA50" s="47" t="str">
        <f t="shared" si="114"/>
        <v/>
      </c>
      <c r="AB50" s="47" t="str">
        <f t="shared" ref="AB50:CM53" si="195">IF(ISNONTEXT($Z50),AC50-$Z50,"")</f>
        <v/>
      </c>
      <c r="AC50" s="47" t="str">
        <f t="shared" si="195"/>
        <v/>
      </c>
      <c r="AD50" s="47" t="str">
        <f t="shared" si="195"/>
        <v/>
      </c>
      <c r="AE50" s="47" t="str">
        <f t="shared" si="195"/>
        <v/>
      </c>
      <c r="AF50" s="47" t="str">
        <f t="shared" si="195"/>
        <v/>
      </c>
      <c r="AG50" s="47" t="str">
        <f t="shared" si="195"/>
        <v/>
      </c>
      <c r="AH50" s="47" t="str">
        <f t="shared" si="195"/>
        <v/>
      </c>
      <c r="AI50" s="47" t="str">
        <f t="shared" si="195"/>
        <v/>
      </c>
      <c r="AJ50" s="47" t="str">
        <f t="shared" si="195"/>
        <v/>
      </c>
      <c r="AK50" s="47" t="str">
        <f t="shared" si="195"/>
        <v/>
      </c>
      <c r="AL50" s="47" t="str">
        <f t="shared" si="195"/>
        <v/>
      </c>
      <c r="AM50" s="47" t="str">
        <f t="shared" si="195"/>
        <v/>
      </c>
      <c r="AN50" s="47" t="str">
        <f t="shared" si="195"/>
        <v/>
      </c>
      <c r="AO50" s="47" t="str">
        <f t="shared" si="195"/>
        <v/>
      </c>
      <c r="AP50" s="47" t="str">
        <f t="shared" si="195"/>
        <v/>
      </c>
      <c r="AQ50" s="47" t="str">
        <f t="shared" si="195"/>
        <v/>
      </c>
      <c r="AR50" s="47" t="str">
        <f t="shared" si="195"/>
        <v/>
      </c>
      <c r="AS50" s="47" t="str">
        <f t="shared" si="195"/>
        <v/>
      </c>
      <c r="AT50" s="47" t="str">
        <f t="shared" si="195"/>
        <v/>
      </c>
      <c r="AU50" s="47" t="str">
        <f t="shared" si="195"/>
        <v/>
      </c>
      <c r="AV50" s="47" t="str">
        <f t="shared" si="195"/>
        <v/>
      </c>
      <c r="AW50" s="47" t="str">
        <f t="shared" si="195"/>
        <v/>
      </c>
      <c r="AX50" s="47" t="str">
        <f t="shared" si="195"/>
        <v/>
      </c>
      <c r="AY50" s="47" t="str">
        <f t="shared" si="195"/>
        <v/>
      </c>
      <c r="AZ50" s="47" t="str">
        <f t="shared" si="195"/>
        <v/>
      </c>
      <c r="BA50" s="47" t="str">
        <f t="shared" si="195"/>
        <v/>
      </c>
      <c r="BB50" s="47" t="str">
        <f t="shared" si="195"/>
        <v/>
      </c>
      <c r="BC50" s="47" t="str">
        <f t="shared" si="195"/>
        <v/>
      </c>
      <c r="BD50" s="47" t="str">
        <f t="shared" si="195"/>
        <v/>
      </c>
      <c r="BE50" s="47" t="str">
        <f t="shared" si="195"/>
        <v/>
      </c>
      <c r="BF50" s="47" t="str">
        <f t="shared" si="195"/>
        <v/>
      </c>
      <c r="BG50" s="47" t="str">
        <f t="shared" si="195"/>
        <v/>
      </c>
      <c r="BH50" s="47" t="str">
        <f t="shared" si="195"/>
        <v/>
      </c>
      <c r="BI50" s="47" t="str">
        <f t="shared" si="195"/>
        <v/>
      </c>
      <c r="BJ50" s="47" t="str">
        <f t="shared" si="195"/>
        <v/>
      </c>
      <c r="BK50" s="47" t="str">
        <f t="shared" si="195"/>
        <v/>
      </c>
      <c r="BL50" s="47" t="str">
        <f t="shared" si="195"/>
        <v/>
      </c>
      <c r="BM50" s="47" t="str">
        <f t="shared" si="195"/>
        <v/>
      </c>
      <c r="BN50" s="47" t="str">
        <f t="shared" si="195"/>
        <v/>
      </c>
      <c r="BO50" s="47" t="str">
        <f t="shared" si="195"/>
        <v/>
      </c>
      <c r="BP50" s="47" t="str">
        <f t="shared" si="195"/>
        <v/>
      </c>
      <c r="BQ50" s="47" t="str">
        <f t="shared" si="195"/>
        <v/>
      </c>
      <c r="BR50" s="47" t="str">
        <f t="shared" si="195"/>
        <v/>
      </c>
      <c r="BS50" s="47" t="str">
        <f t="shared" si="195"/>
        <v/>
      </c>
      <c r="BT50" s="47" t="str">
        <f t="shared" si="195"/>
        <v/>
      </c>
      <c r="BU50" s="47" t="str">
        <f t="shared" si="195"/>
        <v/>
      </c>
      <c r="BV50" s="47" t="str">
        <f t="shared" si="195"/>
        <v/>
      </c>
      <c r="BW50" s="47" t="str">
        <f t="shared" si="195"/>
        <v/>
      </c>
      <c r="BX50" s="47" t="str">
        <f t="shared" si="195"/>
        <v/>
      </c>
      <c r="BY50" s="47" t="str">
        <f t="shared" si="195"/>
        <v/>
      </c>
      <c r="BZ50" s="47" t="str">
        <f t="shared" si="195"/>
        <v/>
      </c>
      <c r="CA50" s="47" t="str">
        <f t="shared" si="195"/>
        <v/>
      </c>
      <c r="CB50" s="47" t="str">
        <f t="shared" si="195"/>
        <v/>
      </c>
      <c r="CC50" s="47" t="str">
        <f t="shared" si="195"/>
        <v/>
      </c>
      <c r="CD50" s="47" t="str">
        <f t="shared" si="195"/>
        <v/>
      </c>
      <c r="CE50" s="47" t="str">
        <f t="shared" si="195"/>
        <v/>
      </c>
      <c r="CF50" s="47" t="str">
        <f t="shared" si="195"/>
        <v/>
      </c>
      <c r="CG50" s="47" t="str">
        <f t="shared" si="195"/>
        <v/>
      </c>
      <c r="CH50" s="47" t="str">
        <f t="shared" si="195"/>
        <v/>
      </c>
      <c r="CI50" s="47" t="str">
        <f t="shared" si="195"/>
        <v/>
      </c>
      <c r="CJ50" s="47" t="str">
        <f t="shared" si="195"/>
        <v/>
      </c>
      <c r="CK50" s="47" t="str">
        <f t="shared" si="195"/>
        <v/>
      </c>
      <c r="CL50" s="47" t="str">
        <f t="shared" si="195"/>
        <v/>
      </c>
      <c r="CM50" s="47" t="str">
        <f t="shared" si="195"/>
        <v/>
      </c>
      <c r="CN50" s="47" t="str">
        <f t="shared" si="191"/>
        <v/>
      </c>
      <c r="CO50" s="47" t="str">
        <f t="shared" si="191"/>
        <v/>
      </c>
      <c r="CP50" s="47" t="str">
        <f t="shared" si="191"/>
        <v/>
      </c>
      <c r="CQ50" s="47" t="str">
        <f t="shared" si="191"/>
        <v/>
      </c>
      <c r="CR50" s="47" t="str">
        <f t="shared" si="191"/>
        <v/>
      </c>
      <c r="CS50" s="47" t="str">
        <f t="shared" si="191"/>
        <v/>
      </c>
      <c r="CT50" s="47" t="str">
        <f t="shared" si="191"/>
        <v/>
      </c>
      <c r="CU50" s="47" t="str">
        <f t="shared" si="191"/>
        <v/>
      </c>
      <c r="CV50" s="47" t="str">
        <f t="shared" si="191"/>
        <v/>
      </c>
      <c r="CW50" s="47" t="str">
        <f t="shared" si="191"/>
        <v/>
      </c>
      <c r="CX50" s="47" t="str">
        <f t="shared" si="191"/>
        <v/>
      </c>
      <c r="CY50" s="47" t="str">
        <f t="shared" si="191"/>
        <v/>
      </c>
      <c r="CZ50" s="47" t="str">
        <f t="shared" si="191"/>
        <v/>
      </c>
      <c r="DA50" s="47" t="str">
        <f t="shared" si="191"/>
        <v/>
      </c>
      <c r="DB50" s="47" t="str">
        <f t="shared" si="191"/>
        <v/>
      </c>
      <c r="DC50" s="47" t="str">
        <f t="shared" si="191"/>
        <v/>
      </c>
      <c r="DD50" s="47" t="str">
        <f t="shared" si="191"/>
        <v/>
      </c>
      <c r="DE50" s="47" t="str">
        <f t="shared" si="191"/>
        <v/>
      </c>
      <c r="DF50" s="47" t="str">
        <f t="shared" si="191"/>
        <v/>
      </c>
      <c r="DG50" s="47" t="str">
        <f t="shared" si="191"/>
        <v/>
      </c>
      <c r="DH50" s="47" t="str">
        <f t="shared" si="191"/>
        <v/>
      </c>
      <c r="DI50" s="47" t="str">
        <f t="shared" si="191"/>
        <v/>
      </c>
      <c r="DJ50" s="47" t="str">
        <f t="shared" si="191"/>
        <v/>
      </c>
      <c r="DK50" s="47" t="str">
        <f t="shared" si="191"/>
        <v/>
      </c>
      <c r="DL50" s="47" t="str">
        <f t="shared" si="191"/>
        <v/>
      </c>
      <c r="DM50" s="47" t="str">
        <f t="shared" si="191"/>
        <v/>
      </c>
      <c r="DN50" s="47" t="str">
        <f t="shared" si="191"/>
        <v/>
      </c>
      <c r="DO50" s="47" t="str">
        <f t="shared" si="191"/>
        <v/>
      </c>
      <c r="DP50" s="47" t="str">
        <f t="shared" si="191"/>
        <v/>
      </c>
      <c r="DQ50" s="47" t="str">
        <f t="shared" si="191"/>
        <v/>
      </c>
      <c r="DR50" s="47" t="str">
        <f t="shared" si="191"/>
        <v/>
      </c>
      <c r="DS50" s="47" t="str">
        <f t="shared" si="191"/>
        <v/>
      </c>
      <c r="DT50" s="47" t="str">
        <f t="shared" si="191"/>
        <v/>
      </c>
      <c r="DU50" s="47" t="str">
        <f t="shared" si="191"/>
        <v/>
      </c>
      <c r="DV50" s="47" t="str">
        <f t="shared" si="191"/>
        <v/>
      </c>
      <c r="DW50" s="179" t="str">
        <f t="shared" si="115"/>
        <v/>
      </c>
      <c r="DX50" s="47" t="str">
        <f t="shared" si="5"/>
        <v/>
      </c>
      <c r="DY50" s="47" t="str">
        <f t="shared" si="6"/>
        <v/>
      </c>
      <c r="DZ50" s="47" t="str">
        <f t="shared" si="7"/>
        <v/>
      </c>
      <c r="EA50" s="47" t="str">
        <f t="shared" si="8"/>
        <v/>
      </c>
      <c r="EB50" s="47" t="str">
        <f t="shared" si="9"/>
        <v/>
      </c>
      <c r="EC50" s="47" t="str">
        <f t="shared" si="10"/>
        <v/>
      </c>
      <c r="ED50" s="47" t="str">
        <f t="shared" si="11"/>
        <v/>
      </c>
      <c r="EE50" s="47" t="str">
        <f t="shared" si="12"/>
        <v/>
      </c>
      <c r="EF50" s="47" t="str">
        <f t="shared" si="13"/>
        <v/>
      </c>
      <c r="EG50" s="47" t="str">
        <f t="shared" si="14"/>
        <v/>
      </c>
      <c r="EH50" s="47" t="str">
        <f t="shared" si="15"/>
        <v/>
      </c>
      <c r="EI50" s="47" t="str">
        <f t="shared" si="16"/>
        <v/>
      </c>
      <c r="EJ50" s="47" t="str">
        <f t="shared" si="17"/>
        <v/>
      </c>
      <c r="EK50" s="47" t="str">
        <f t="shared" si="18"/>
        <v/>
      </c>
      <c r="EL50" s="47" t="str">
        <f t="shared" si="19"/>
        <v/>
      </c>
      <c r="EM50" s="47" t="str">
        <f t="shared" si="20"/>
        <v/>
      </c>
      <c r="EN50" s="47" t="str">
        <f t="shared" si="21"/>
        <v/>
      </c>
      <c r="EO50" s="47" t="str">
        <f t="shared" si="22"/>
        <v/>
      </c>
      <c r="EP50" s="47" t="str">
        <f t="shared" si="23"/>
        <v/>
      </c>
      <c r="EQ50" s="47" t="str">
        <f t="shared" si="24"/>
        <v/>
      </c>
      <c r="ER50" s="47" t="str">
        <f t="shared" si="25"/>
        <v/>
      </c>
      <c r="ES50" s="47" t="str">
        <f t="shared" si="26"/>
        <v/>
      </c>
      <c r="ET50" s="47" t="str">
        <f t="shared" si="27"/>
        <v/>
      </c>
      <c r="EU50" s="47" t="str">
        <f t="shared" si="28"/>
        <v/>
      </c>
      <c r="EV50" s="47" t="str">
        <f t="shared" si="29"/>
        <v/>
      </c>
      <c r="EW50" s="47" t="str">
        <f t="shared" si="30"/>
        <v/>
      </c>
      <c r="EX50" s="47" t="str">
        <f t="shared" si="31"/>
        <v/>
      </c>
      <c r="EY50" s="47" t="str">
        <f t="shared" si="32"/>
        <v/>
      </c>
      <c r="EZ50" s="47" t="str">
        <f t="shared" si="33"/>
        <v/>
      </c>
      <c r="FA50" s="47" t="str">
        <f t="shared" si="34"/>
        <v/>
      </c>
      <c r="FB50" s="47" t="str">
        <f t="shared" si="35"/>
        <v/>
      </c>
      <c r="FC50" s="47" t="str">
        <f t="shared" si="36"/>
        <v/>
      </c>
      <c r="FD50" s="47" t="str">
        <f t="shared" si="37"/>
        <v/>
      </c>
      <c r="FE50" s="47" t="str">
        <f t="shared" si="38"/>
        <v/>
      </c>
      <c r="FF50" s="47" t="str">
        <f t="shared" si="39"/>
        <v/>
      </c>
      <c r="FG50" s="47" t="str">
        <f t="shared" si="40"/>
        <v/>
      </c>
      <c r="FH50" s="47" t="str">
        <f t="shared" si="41"/>
        <v/>
      </c>
      <c r="FI50" s="47" t="str">
        <f t="shared" si="42"/>
        <v/>
      </c>
      <c r="FJ50" s="47" t="str">
        <f t="shared" si="43"/>
        <v/>
      </c>
      <c r="FK50" s="47" t="str">
        <f t="shared" si="44"/>
        <v/>
      </c>
      <c r="FL50" s="47" t="str">
        <f t="shared" si="45"/>
        <v/>
      </c>
      <c r="FM50" s="47" t="str">
        <f t="shared" si="46"/>
        <v/>
      </c>
      <c r="FN50" s="47" t="str">
        <f t="shared" si="47"/>
        <v/>
      </c>
      <c r="FO50" s="47" t="str">
        <f t="shared" si="48"/>
        <v/>
      </c>
      <c r="FP50" s="47" t="str">
        <f t="shared" si="49"/>
        <v/>
      </c>
      <c r="FQ50" s="47" t="str">
        <f t="shared" si="50"/>
        <v/>
      </c>
      <c r="FR50" s="47" t="str">
        <f t="shared" si="51"/>
        <v/>
      </c>
      <c r="FS50" s="47" t="str">
        <f t="shared" si="52"/>
        <v/>
      </c>
      <c r="FT50" s="47" t="str">
        <f t="shared" si="53"/>
        <v/>
      </c>
      <c r="FU50" s="47" t="str">
        <f t="shared" si="54"/>
        <v/>
      </c>
      <c r="FV50" s="47" t="str">
        <f t="shared" si="55"/>
        <v/>
      </c>
      <c r="FW50" s="47" t="str">
        <f t="shared" si="56"/>
        <v/>
      </c>
      <c r="FX50" s="47" t="str">
        <f t="shared" si="57"/>
        <v/>
      </c>
      <c r="FY50" s="47" t="str">
        <f t="shared" si="58"/>
        <v/>
      </c>
      <c r="FZ50" s="47" t="str">
        <f t="shared" si="59"/>
        <v/>
      </c>
      <c r="GA50" s="47" t="str">
        <f t="shared" si="60"/>
        <v/>
      </c>
      <c r="GB50" s="47" t="str">
        <f t="shared" si="61"/>
        <v/>
      </c>
      <c r="GC50" s="47" t="str">
        <f t="shared" si="62"/>
        <v/>
      </c>
      <c r="GD50" s="47" t="str">
        <f t="shared" si="63"/>
        <v/>
      </c>
      <c r="GE50" s="47" t="str">
        <f t="shared" si="64"/>
        <v/>
      </c>
      <c r="GF50" s="47" t="str">
        <f t="shared" si="65"/>
        <v/>
      </c>
      <c r="GG50" s="47" t="str">
        <f t="shared" si="66"/>
        <v/>
      </c>
      <c r="GH50" s="47" t="str">
        <f t="shared" si="67"/>
        <v/>
      </c>
      <c r="GI50" s="47" t="str">
        <f t="shared" si="68"/>
        <v/>
      </c>
      <c r="GJ50" s="47" t="str">
        <f t="shared" si="69"/>
        <v/>
      </c>
      <c r="GK50" s="47" t="str">
        <f t="shared" si="70"/>
        <v/>
      </c>
      <c r="GL50" s="47" t="str">
        <f t="shared" si="71"/>
        <v/>
      </c>
      <c r="GM50" s="47" t="str">
        <f t="shared" si="72"/>
        <v/>
      </c>
      <c r="GN50" s="47" t="str">
        <f t="shared" si="73"/>
        <v/>
      </c>
      <c r="GO50" s="47" t="str">
        <f t="shared" si="74"/>
        <v/>
      </c>
      <c r="GP50" s="47" t="str">
        <f t="shared" si="75"/>
        <v/>
      </c>
      <c r="GQ50" s="47" t="str">
        <f t="shared" si="76"/>
        <v/>
      </c>
      <c r="GR50" s="47" t="str">
        <f t="shared" si="77"/>
        <v/>
      </c>
      <c r="GS50" s="47" t="str">
        <f t="shared" si="78"/>
        <v/>
      </c>
      <c r="GT50" s="47" t="str">
        <f t="shared" si="79"/>
        <v/>
      </c>
      <c r="GU50" s="47" t="str">
        <f t="shared" si="80"/>
        <v/>
      </c>
      <c r="GV50" s="47" t="str">
        <f t="shared" si="81"/>
        <v/>
      </c>
      <c r="GW50" s="47" t="str">
        <f t="shared" si="82"/>
        <v/>
      </c>
      <c r="GX50" s="47" t="str">
        <f t="shared" si="83"/>
        <v/>
      </c>
      <c r="GY50" s="47" t="str">
        <f t="shared" si="84"/>
        <v/>
      </c>
      <c r="GZ50" s="47" t="str">
        <f t="shared" si="85"/>
        <v/>
      </c>
      <c r="HA50" s="47" t="str">
        <f t="shared" si="86"/>
        <v/>
      </c>
      <c r="HB50" s="47" t="str">
        <f t="shared" si="87"/>
        <v/>
      </c>
      <c r="HC50" s="47" t="str">
        <f t="shared" si="88"/>
        <v/>
      </c>
      <c r="HD50" s="47" t="str">
        <f t="shared" si="89"/>
        <v/>
      </c>
      <c r="HE50" s="47" t="str">
        <f t="shared" si="90"/>
        <v/>
      </c>
      <c r="HF50" s="47" t="str">
        <f t="shared" si="91"/>
        <v/>
      </c>
      <c r="HG50" s="47" t="str">
        <f t="shared" si="92"/>
        <v/>
      </c>
      <c r="HH50" s="47" t="str">
        <f t="shared" si="93"/>
        <v/>
      </c>
      <c r="HI50" s="47" t="str">
        <f t="shared" si="94"/>
        <v/>
      </c>
      <c r="HJ50" s="47" t="str">
        <f t="shared" si="95"/>
        <v/>
      </c>
      <c r="HK50" s="47" t="str">
        <f t="shared" si="96"/>
        <v/>
      </c>
      <c r="HL50" s="47" t="str">
        <f t="shared" si="97"/>
        <v/>
      </c>
      <c r="HM50" s="47" t="str">
        <f t="shared" si="98"/>
        <v/>
      </c>
      <c r="HN50" s="47" t="str">
        <f t="shared" si="99"/>
        <v/>
      </c>
      <c r="HO50" s="47" t="str">
        <f t="shared" si="100"/>
        <v/>
      </c>
      <c r="HP50" s="47" t="str">
        <f t="shared" si="101"/>
        <v/>
      </c>
      <c r="HQ50" s="47" t="str">
        <f t="shared" si="102"/>
        <v/>
      </c>
      <c r="HR50" s="47" t="str">
        <f t="shared" si="103"/>
        <v/>
      </c>
      <c r="HS50" s="47" t="str">
        <f t="shared" si="104"/>
        <v/>
      </c>
      <c r="HT50" s="165" t="e">
        <f t="shared" si="171"/>
        <v>#N/A</v>
      </c>
      <c r="HU50" s="165" t="e">
        <f t="shared" si="181"/>
        <v>#N/A</v>
      </c>
      <c r="HV50" s="165" t="e">
        <f t="shared" si="181"/>
        <v>#N/A</v>
      </c>
      <c r="HW50" s="165" t="e">
        <f t="shared" si="181"/>
        <v>#N/A</v>
      </c>
      <c r="HX50" s="165" t="e">
        <f t="shared" si="192"/>
        <v>#N/A</v>
      </c>
      <c r="HY50" s="165" t="e">
        <f t="shared" si="192"/>
        <v>#N/A</v>
      </c>
      <c r="HZ50" s="165" t="e">
        <f t="shared" si="192"/>
        <v>#N/A</v>
      </c>
      <c r="IA50" s="165" t="e">
        <f t="shared" si="192"/>
        <v>#N/A</v>
      </c>
      <c r="IB50" s="165" t="e">
        <f t="shared" si="192"/>
        <v>#N/A</v>
      </c>
      <c r="IC50" s="165" t="e">
        <f t="shared" si="192"/>
        <v>#N/A</v>
      </c>
      <c r="ID50" s="165" t="e">
        <f t="shared" si="192"/>
        <v>#N/A</v>
      </c>
      <c r="IE50" s="165" t="e">
        <f t="shared" si="192"/>
        <v>#N/A</v>
      </c>
      <c r="IF50" s="165" t="e">
        <f t="shared" si="192"/>
        <v>#N/A</v>
      </c>
      <c r="IG50" s="165" t="e">
        <f t="shared" si="192"/>
        <v>#N/A</v>
      </c>
      <c r="IH50" s="165" t="e">
        <f t="shared" si="192"/>
        <v>#N/A</v>
      </c>
      <c r="II50" s="165" t="e">
        <f t="shared" si="192"/>
        <v>#N/A</v>
      </c>
      <c r="IJ50" s="165" t="e">
        <f t="shared" si="192"/>
        <v>#N/A</v>
      </c>
      <c r="IK50" s="165" t="e">
        <f t="shared" si="192"/>
        <v>#N/A</v>
      </c>
      <c r="IL50" s="165" t="e">
        <f t="shared" si="192"/>
        <v>#N/A</v>
      </c>
      <c r="IM50" s="165" t="e">
        <f t="shared" si="188"/>
        <v>#N/A</v>
      </c>
      <c r="IN50" s="165" t="e">
        <f t="shared" si="188"/>
        <v>#N/A</v>
      </c>
      <c r="IO50" s="165" t="e">
        <f t="shared" si="188"/>
        <v>#N/A</v>
      </c>
      <c r="IP50" s="165" t="e">
        <f t="shared" si="188"/>
        <v>#N/A</v>
      </c>
      <c r="IQ50" s="165" t="e">
        <f t="shared" si="188"/>
        <v>#N/A</v>
      </c>
      <c r="IR50" s="165" t="e">
        <f t="shared" si="188"/>
        <v>#N/A</v>
      </c>
      <c r="IS50" s="165" t="e">
        <f t="shared" si="188"/>
        <v>#N/A</v>
      </c>
      <c r="IT50" s="165" t="e">
        <f t="shared" si="188"/>
        <v>#N/A</v>
      </c>
      <c r="IU50" s="165" t="e">
        <f t="shared" si="188"/>
        <v>#N/A</v>
      </c>
      <c r="IV50" s="165" t="e">
        <f t="shared" si="188"/>
        <v>#N/A</v>
      </c>
      <c r="IW50" s="165" t="e">
        <f t="shared" si="188"/>
        <v>#N/A</v>
      </c>
      <c r="IX50" s="165" t="e">
        <f t="shared" si="188"/>
        <v>#N/A</v>
      </c>
      <c r="IY50" s="165" t="e">
        <f t="shared" si="188"/>
        <v>#N/A</v>
      </c>
      <c r="IZ50" s="165" t="e">
        <f t="shared" si="188"/>
        <v>#N/A</v>
      </c>
      <c r="JA50" s="165" t="e">
        <f t="shared" si="188"/>
        <v>#N/A</v>
      </c>
      <c r="JB50" s="165" t="e">
        <f t="shared" si="185"/>
        <v>#N/A</v>
      </c>
      <c r="JC50" s="165" t="e">
        <f t="shared" si="185"/>
        <v>#N/A</v>
      </c>
      <c r="JD50" s="165" t="e">
        <f t="shared" si="185"/>
        <v>#N/A</v>
      </c>
      <c r="JE50" s="165" t="e">
        <f t="shared" si="185"/>
        <v>#N/A</v>
      </c>
      <c r="JF50" s="165" t="e">
        <f t="shared" si="185"/>
        <v>#N/A</v>
      </c>
      <c r="JG50" s="165" t="e">
        <f t="shared" si="185"/>
        <v>#N/A</v>
      </c>
      <c r="JH50" s="165" t="e">
        <f t="shared" si="185"/>
        <v>#N/A</v>
      </c>
      <c r="JI50" s="165" t="e">
        <f t="shared" si="185"/>
        <v>#N/A</v>
      </c>
      <c r="JJ50" s="165" t="e">
        <f t="shared" si="185"/>
        <v>#N/A</v>
      </c>
      <c r="JK50" s="165" t="e">
        <f t="shared" si="185"/>
        <v>#N/A</v>
      </c>
      <c r="JL50" s="165" t="e">
        <f t="shared" si="185"/>
        <v>#N/A</v>
      </c>
      <c r="JM50" s="165" t="e">
        <f t="shared" si="185"/>
        <v>#N/A</v>
      </c>
      <c r="JN50" s="165" t="e">
        <f t="shared" si="185"/>
        <v>#N/A</v>
      </c>
      <c r="JO50" s="165" t="e">
        <f t="shared" si="185"/>
        <v>#N/A</v>
      </c>
      <c r="JP50" s="165" t="e">
        <f t="shared" si="185"/>
        <v>#N/A</v>
      </c>
      <c r="JQ50" s="165" t="e">
        <f t="shared" si="174"/>
        <v>#N/A</v>
      </c>
      <c r="JR50" s="165" t="e">
        <f t="shared" si="174"/>
        <v>#N/A</v>
      </c>
      <c r="JS50" s="165" t="e">
        <f t="shared" si="174"/>
        <v>#N/A</v>
      </c>
      <c r="JT50" s="165" t="e">
        <f t="shared" si="174"/>
        <v>#N/A</v>
      </c>
      <c r="JU50" s="165" t="e">
        <f t="shared" si="174"/>
        <v>#N/A</v>
      </c>
      <c r="JV50" s="165" t="e">
        <f t="shared" si="174"/>
        <v>#N/A</v>
      </c>
      <c r="JW50" s="165" t="e">
        <f t="shared" si="174"/>
        <v>#N/A</v>
      </c>
      <c r="JX50" s="165" t="e">
        <f t="shared" si="174"/>
        <v>#N/A</v>
      </c>
      <c r="JY50" s="165" t="e">
        <f t="shared" si="174"/>
        <v>#N/A</v>
      </c>
      <c r="JZ50" s="165" t="e">
        <f t="shared" si="174"/>
        <v>#N/A</v>
      </c>
      <c r="KA50" s="165" t="e">
        <f t="shared" si="174"/>
        <v>#N/A</v>
      </c>
      <c r="KB50" s="165" t="e">
        <f t="shared" si="174"/>
        <v>#N/A</v>
      </c>
      <c r="KC50" s="165" t="e">
        <f t="shared" si="174"/>
        <v>#N/A</v>
      </c>
      <c r="KD50" s="165" t="e">
        <f t="shared" si="174"/>
        <v>#N/A</v>
      </c>
      <c r="KE50" s="165" t="e">
        <f t="shared" si="174"/>
        <v>#N/A</v>
      </c>
      <c r="KF50" s="165" t="e">
        <f t="shared" si="117"/>
        <v>#N/A</v>
      </c>
      <c r="KG50" s="165" t="e">
        <f t="shared" si="182"/>
        <v>#N/A</v>
      </c>
      <c r="KH50" s="165" t="e">
        <f t="shared" si="182"/>
        <v>#N/A</v>
      </c>
      <c r="KI50" s="165" t="e">
        <f t="shared" si="182"/>
        <v>#N/A</v>
      </c>
      <c r="KJ50" s="165" t="e">
        <f t="shared" si="193"/>
        <v>#N/A</v>
      </c>
      <c r="KK50" s="165" t="e">
        <f t="shared" si="193"/>
        <v>#N/A</v>
      </c>
      <c r="KL50" s="165" t="e">
        <f t="shared" si="193"/>
        <v>#N/A</v>
      </c>
      <c r="KM50" s="165" t="e">
        <f t="shared" si="193"/>
        <v>#N/A</v>
      </c>
      <c r="KN50" s="165" t="e">
        <f t="shared" si="193"/>
        <v>#N/A</v>
      </c>
      <c r="KO50" s="165" t="e">
        <f t="shared" si="193"/>
        <v>#N/A</v>
      </c>
      <c r="KP50" s="165" t="e">
        <f t="shared" si="193"/>
        <v>#N/A</v>
      </c>
      <c r="KQ50" s="165" t="e">
        <f t="shared" si="193"/>
        <v>#N/A</v>
      </c>
      <c r="KR50" s="165" t="e">
        <f t="shared" si="193"/>
        <v>#N/A</v>
      </c>
      <c r="KS50" s="165" t="e">
        <f t="shared" si="193"/>
        <v>#N/A</v>
      </c>
      <c r="KT50" s="165" t="e">
        <f t="shared" si="193"/>
        <v>#N/A</v>
      </c>
      <c r="KU50" s="165" t="e">
        <f t="shared" si="193"/>
        <v>#N/A</v>
      </c>
      <c r="KV50" s="165" t="e">
        <f t="shared" si="193"/>
        <v>#N/A</v>
      </c>
      <c r="KW50" s="165" t="e">
        <f t="shared" si="193"/>
        <v>#N/A</v>
      </c>
      <c r="KX50" s="165" t="e">
        <f t="shared" si="193"/>
        <v>#N/A</v>
      </c>
      <c r="KY50" s="165" t="e">
        <f t="shared" si="189"/>
        <v>#N/A</v>
      </c>
      <c r="KZ50" s="165" t="e">
        <f t="shared" si="189"/>
        <v>#N/A</v>
      </c>
      <c r="LA50" s="165" t="e">
        <f t="shared" si="189"/>
        <v>#N/A</v>
      </c>
      <c r="LB50" s="165" t="e">
        <f t="shared" si="189"/>
        <v>#N/A</v>
      </c>
      <c r="LC50" s="165" t="e">
        <f t="shared" si="189"/>
        <v>#N/A</v>
      </c>
      <c r="LD50" s="165" t="e">
        <f t="shared" si="189"/>
        <v>#N/A</v>
      </c>
      <c r="LE50" s="165" t="e">
        <f t="shared" si="189"/>
        <v>#N/A</v>
      </c>
      <c r="LF50" s="165" t="e">
        <f t="shared" si="189"/>
        <v>#N/A</v>
      </c>
      <c r="LG50" s="165" t="e">
        <f t="shared" si="189"/>
        <v>#N/A</v>
      </c>
      <c r="LH50" s="165" t="e">
        <f t="shared" si="189"/>
        <v>#N/A</v>
      </c>
      <c r="LI50" s="165" t="e">
        <f t="shared" si="189"/>
        <v>#N/A</v>
      </c>
      <c r="LJ50" s="165" t="e">
        <f t="shared" si="189"/>
        <v>#N/A</v>
      </c>
      <c r="LK50" s="165" t="e">
        <f t="shared" si="189"/>
        <v>#N/A</v>
      </c>
      <c r="LL50" s="165" t="e">
        <f t="shared" si="189"/>
        <v>#N/A</v>
      </c>
      <c r="LM50" s="165" t="e">
        <f t="shared" si="189"/>
        <v>#N/A</v>
      </c>
      <c r="LN50" s="165" t="e">
        <f t="shared" si="186"/>
        <v>#N/A</v>
      </c>
      <c r="LO50" s="165" t="e">
        <f t="shared" si="186"/>
        <v>#N/A</v>
      </c>
      <c r="LP50" s="165" t="e">
        <f t="shared" si="186"/>
        <v>#N/A</v>
      </c>
      <c r="LQ50" s="165" t="e">
        <f t="shared" si="186"/>
        <v>#N/A</v>
      </c>
      <c r="LR50" s="165" t="e">
        <f t="shared" si="186"/>
        <v>#N/A</v>
      </c>
      <c r="LS50" s="165" t="e">
        <f t="shared" si="186"/>
        <v>#N/A</v>
      </c>
      <c r="LT50" s="165" t="e">
        <f t="shared" si="186"/>
        <v>#N/A</v>
      </c>
      <c r="LU50" s="165" t="e">
        <f t="shared" si="186"/>
        <v>#N/A</v>
      </c>
      <c r="LV50" s="165" t="e">
        <f t="shared" si="186"/>
        <v>#N/A</v>
      </c>
      <c r="LW50" s="165" t="e">
        <f t="shared" si="186"/>
        <v>#N/A</v>
      </c>
      <c r="LX50" s="165" t="e">
        <f t="shared" si="186"/>
        <v>#N/A</v>
      </c>
      <c r="LY50" s="165" t="e">
        <f t="shared" si="186"/>
        <v>#N/A</v>
      </c>
      <c r="LZ50" s="165" t="e">
        <f t="shared" si="186"/>
        <v>#N/A</v>
      </c>
      <c r="MA50" s="165" t="e">
        <f t="shared" si="186"/>
        <v>#N/A</v>
      </c>
      <c r="MB50" s="165" t="e">
        <f t="shared" si="186"/>
        <v>#N/A</v>
      </c>
      <c r="MC50" s="165" t="e">
        <f t="shared" si="175"/>
        <v>#N/A</v>
      </c>
      <c r="MD50" s="165" t="e">
        <f t="shared" si="175"/>
        <v>#N/A</v>
      </c>
      <c r="ME50" s="165" t="e">
        <f t="shared" si="175"/>
        <v>#N/A</v>
      </c>
      <c r="MF50" s="165" t="e">
        <f t="shared" si="175"/>
        <v>#N/A</v>
      </c>
      <c r="MG50" s="165" t="e">
        <f t="shared" si="175"/>
        <v>#N/A</v>
      </c>
      <c r="MH50" s="165" t="e">
        <f t="shared" si="175"/>
        <v>#N/A</v>
      </c>
      <c r="MI50" s="165" t="e">
        <f t="shared" si="175"/>
        <v>#N/A</v>
      </c>
      <c r="MJ50" s="165" t="e">
        <f t="shared" si="175"/>
        <v>#N/A</v>
      </c>
      <c r="MK50" s="165" t="e">
        <f t="shared" si="175"/>
        <v>#N/A</v>
      </c>
      <c r="ML50" s="165" t="e">
        <f t="shared" si="175"/>
        <v>#N/A</v>
      </c>
      <c r="MM50" s="165" t="e">
        <f t="shared" si="175"/>
        <v>#N/A</v>
      </c>
      <c r="MN50" s="165" t="e">
        <f t="shared" si="175"/>
        <v>#N/A</v>
      </c>
      <c r="MO50" s="165" t="e">
        <f t="shared" si="175"/>
        <v>#N/A</v>
      </c>
      <c r="MP50" s="165" t="e">
        <f t="shared" si="175"/>
        <v>#N/A</v>
      </c>
      <c r="MQ50" s="165" t="e">
        <f t="shared" si="175"/>
        <v>#N/A</v>
      </c>
      <c r="MR50" s="165" t="e">
        <f t="shared" si="118"/>
        <v>#N/A</v>
      </c>
      <c r="MS50" s="165" t="e">
        <f t="shared" si="183"/>
        <v>#N/A</v>
      </c>
      <c r="MT50" s="165" t="e">
        <f t="shared" si="183"/>
        <v>#N/A</v>
      </c>
      <c r="MU50" s="165" t="e">
        <f t="shared" si="183"/>
        <v>#N/A</v>
      </c>
      <c r="MV50" s="165" t="e">
        <f t="shared" si="194"/>
        <v>#N/A</v>
      </c>
      <c r="MW50" s="165" t="e">
        <f t="shared" si="194"/>
        <v>#N/A</v>
      </c>
      <c r="MX50" s="165" t="e">
        <f t="shared" si="194"/>
        <v>#N/A</v>
      </c>
      <c r="MY50" s="165" t="e">
        <f t="shared" si="194"/>
        <v>#N/A</v>
      </c>
      <c r="MZ50" s="165" t="e">
        <f t="shared" si="194"/>
        <v>#N/A</v>
      </c>
      <c r="NA50" s="165" t="e">
        <f t="shared" si="194"/>
        <v>#N/A</v>
      </c>
      <c r="NB50" s="165" t="e">
        <f t="shared" si="194"/>
        <v>#N/A</v>
      </c>
      <c r="NC50" s="165" t="e">
        <f t="shared" si="194"/>
        <v>#N/A</v>
      </c>
      <c r="ND50" s="165" t="e">
        <f t="shared" si="194"/>
        <v>#N/A</v>
      </c>
      <c r="NE50" s="165" t="e">
        <f t="shared" si="194"/>
        <v>#N/A</v>
      </c>
      <c r="NF50" s="165" t="e">
        <f t="shared" si="194"/>
        <v>#N/A</v>
      </c>
      <c r="NG50" s="165" t="e">
        <f t="shared" si="194"/>
        <v>#N/A</v>
      </c>
      <c r="NH50" s="165" t="e">
        <f t="shared" si="194"/>
        <v>#N/A</v>
      </c>
      <c r="NI50" s="165" t="e">
        <f t="shared" si="194"/>
        <v>#N/A</v>
      </c>
      <c r="NJ50" s="165" t="e">
        <f t="shared" si="194"/>
        <v>#N/A</v>
      </c>
      <c r="NK50" s="165" t="e">
        <f t="shared" si="190"/>
        <v>#N/A</v>
      </c>
      <c r="NL50" s="165" t="e">
        <f t="shared" si="190"/>
        <v>#N/A</v>
      </c>
      <c r="NM50" s="165" t="e">
        <f t="shared" si="190"/>
        <v>#N/A</v>
      </c>
      <c r="NN50" s="165" t="e">
        <f t="shared" si="190"/>
        <v>#N/A</v>
      </c>
      <c r="NO50" s="165" t="e">
        <f t="shared" si="190"/>
        <v>#N/A</v>
      </c>
      <c r="NP50" s="165" t="e">
        <f t="shared" si="190"/>
        <v>#N/A</v>
      </c>
      <c r="NQ50" s="165" t="e">
        <f t="shared" si="190"/>
        <v>#N/A</v>
      </c>
      <c r="NR50" s="165" t="e">
        <f t="shared" si="190"/>
        <v>#N/A</v>
      </c>
      <c r="NS50" s="165" t="e">
        <f t="shared" si="190"/>
        <v>#N/A</v>
      </c>
      <c r="NT50" s="165" t="e">
        <f t="shared" si="190"/>
        <v>#N/A</v>
      </c>
      <c r="NU50" s="165" t="e">
        <f t="shared" si="190"/>
        <v>#N/A</v>
      </c>
      <c r="NV50" s="165" t="e">
        <f t="shared" si="190"/>
        <v>#N/A</v>
      </c>
      <c r="NW50" s="165" t="e">
        <f t="shared" si="190"/>
        <v>#N/A</v>
      </c>
      <c r="NX50" s="165" t="e">
        <f t="shared" si="190"/>
        <v>#N/A</v>
      </c>
      <c r="NY50" s="165" t="e">
        <f t="shared" si="190"/>
        <v>#N/A</v>
      </c>
      <c r="NZ50" s="165" t="e">
        <f t="shared" si="187"/>
        <v>#N/A</v>
      </c>
      <c r="OA50" s="165" t="e">
        <f t="shared" si="187"/>
        <v>#N/A</v>
      </c>
      <c r="OB50" s="165" t="e">
        <f t="shared" si="187"/>
        <v>#N/A</v>
      </c>
      <c r="OC50" s="165" t="e">
        <f t="shared" si="187"/>
        <v>#N/A</v>
      </c>
      <c r="OD50" s="165" t="e">
        <f t="shared" si="187"/>
        <v>#N/A</v>
      </c>
      <c r="OE50" s="165" t="e">
        <f t="shared" si="187"/>
        <v>#N/A</v>
      </c>
      <c r="OF50" s="165" t="e">
        <f t="shared" si="187"/>
        <v>#N/A</v>
      </c>
      <c r="OG50" s="165" t="e">
        <f t="shared" si="187"/>
        <v>#N/A</v>
      </c>
      <c r="OH50" s="165" t="e">
        <f t="shared" si="187"/>
        <v>#N/A</v>
      </c>
      <c r="OI50" s="165" t="e">
        <f t="shared" si="187"/>
        <v>#N/A</v>
      </c>
      <c r="OJ50" s="165" t="e">
        <f t="shared" si="187"/>
        <v>#N/A</v>
      </c>
      <c r="OK50" s="165" t="e">
        <f t="shared" si="187"/>
        <v>#N/A</v>
      </c>
      <c r="OL50" s="165" t="e">
        <f t="shared" si="187"/>
        <v>#N/A</v>
      </c>
      <c r="OM50" s="165" t="e">
        <f t="shared" si="187"/>
        <v>#N/A</v>
      </c>
      <c r="ON50" s="165" t="e">
        <f t="shared" si="187"/>
        <v>#N/A</v>
      </c>
      <c r="OO50" s="165" t="e">
        <f t="shared" si="176"/>
        <v>#N/A</v>
      </c>
      <c r="OP50" s="165" t="e">
        <f t="shared" si="176"/>
        <v>#N/A</v>
      </c>
      <c r="OQ50" s="165" t="e">
        <f t="shared" si="176"/>
        <v>#N/A</v>
      </c>
      <c r="OR50" s="165" t="e">
        <f t="shared" si="176"/>
        <v>#N/A</v>
      </c>
      <c r="OS50" s="165" t="e">
        <f t="shared" si="176"/>
        <v>#N/A</v>
      </c>
      <c r="OT50" s="165" t="e">
        <f t="shared" si="176"/>
        <v>#N/A</v>
      </c>
      <c r="OU50" s="165" t="e">
        <f t="shared" si="176"/>
        <v>#N/A</v>
      </c>
      <c r="OV50" s="165" t="e">
        <f t="shared" si="176"/>
        <v>#N/A</v>
      </c>
      <c r="OW50" s="165" t="e">
        <f t="shared" si="176"/>
        <v>#N/A</v>
      </c>
      <c r="OX50" s="165" t="e">
        <f t="shared" si="176"/>
        <v>#N/A</v>
      </c>
      <c r="OY50" s="165" t="e">
        <f t="shared" si="176"/>
        <v>#N/A</v>
      </c>
      <c r="OZ50" s="165" t="e">
        <f t="shared" si="176"/>
        <v>#N/A</v>
      </c>
      <c r="PA50" s="165" t="e">
        <f t="shared" si="176"/>
        <v>#N/A</v>
      </c>
      <c r="PB50" s="165" t="e">
        <f t="shared" si="176"/>
        <v>#N/A</v>
      </c>
      <c r="PC50" s="165" t="e">
        <f t="shared" si="176"/>
        <v>#N/A</v>
      </c>
      <c r="PD50" s="165" t="e">
        <f t="shared" si="119"/>
        <v>#N/A</v>
      </c>
      <c r="PE50" s="165" t="e">
        <f t="shared" si="172"/>
        <v>#N/A</v>
      </c>
      <c r="PF50" s="165" t="e">
        <f t="shared" si="172"/>
        <v>#N/A</v>
      </c>
      <c r="PG50" s="165" t="e">
        <f t="shared" si="172"/>
        <v>#N/A</v>
      </c>
      <c r="PH50" s="165" t="e">
        <f t="shared" si="172"/>
        <v>#N/A</v>
      </c>
      <c r="PI50" s="165" t="e">
        <f t="shared" si="172"/>
        <v>#N/A</v>
      </c>
      <c r="PJ50" s="165" t="e">
        <f t="shared" si="172"/>
        <v>#N/A</v>
      </c>
      <c r="PK50" s="165" t="e">
        <f t="shared" si="172"/>
        <v>#N/A</v>
      </c>
      <c r="PL50" s="165" t="e">
        <f t="shared" si="172"/>
        <v>#N/A</v>
      </c>
    </row>
    <row r="51" spans="1:428" hidden="1" x14ac:dyDescent="0.45">
      <c r="A51" s="4">
        <v>48</v>
      </c>
      <c r="B51" s="105"/>
      <c r="C51" s="113"/>
      <c r="D51" s="118" t="str">
        <f t="shared" si="168"/>
        <v/>
      </c>
      <c r="E51" s="91"/>
      <c r="F51" s="118" t="str">
        <f t="shared" si="169"/>
        <v/>
      </c>
      <c r="G51" s="113"/>
      <c r="H51" s="106"/>
      <c r="I51" s="120" t="str">
        <f t="shared" si="0"/>
        <v/>
      </c>
      <c r="J51" s="120" t="str">
        <f t="shared" si="1"/>
        <v/>
      </c>
      <c r="K51" s="71" t="str">
        <f t="shared" si="112"/>
        <v/>
      </c>
      <c r="L51" s="23"/>
      <c r="M51" s="55"/>
      <c r="N51" s="298"/>
      <c r="O51" s="72" t="str">
        <f>IF(AND(D51&gt;0,E51&gt;0,F51&gt;0),IF(ISBLANK(N51),IF(ISBLANK(L51),"",(F51-D51)*VLOOKUP(L51,VLookups!$A$4:$B$13,2,FALSE)),N51),"")</f>
        <v/>
      </c>
      <c r="P51" s="73" t="str">
        <f t="shared" si="170"/>
        <v/>
      </c>
      <c r="Q51" s="91"/>
      <c r="R51" s="265" t="str">
        <f>IF(AND(Q51&gt;0,E51&gt;0,NOT(O51="")),ABS(VLOOKUP($Q$1,VLookups!$A$43:$B$44,2,FALSE)-_xlfn.NORM.DIST(Q51,K51,O51,TRUE)),"")</f>
        <v/>
      </c>
      <c r="S51" s="90" t="str">
        <f>IF(AND($D51&gt;0,$E51&gt;0,$F51&gt;0,NOT(ISBLANK($L51))),_xlfn.NORM.INV(ABS(VLOOKUP($Q$1,VLookups!$A$43:$B$44,2,FALSE)-S$3),$K51,$O51),"")</f>
        <v/>
      </c>
      <c r="T51" s="89" t="str">
        <f>IF(AND($D51&gt;0,$E51&gt;0,$F51&gt;0,NOT(ISBLANK($L51))),_xlfn.NORM.INV(ABS(VLOOKUP($Q$1,VLookups!$A$43:$B$44,2,FALSE)-T$3),$K51,$O51),"")</f>
        <v/>
      </c>
      <c r="U51" s="90" t="str">
        <f>IF(AND($D51&gt;0,$E51&gt;0,$F51&gt;0,NOT(ISBLANK($L51))),_xlfn.NORM.INV(ABS(VLOOKUP($Q$1,VLookups!$A$43:$B$44,2,FALSE)-U$3),$K51,$O51),"")</f>
        <v/>
      </c>
      <c r="V51" s="89" t="str">
        <f>IF(AND($D51&gt;0,$E51&gt;0,$F51&gt;0,NOT(ISBLANK($L51))),_xlfn.NORM.INV(ABS(VLOOKUP($Q$1,VLookups!$A$43:$B$44,2,FALSE)-V$3),$K51,$O51),"")</f>
        <v/>
      </c>
      <c r="W51" s="90" t="str">
        <f>IF(AND($D51&gt;0,$E51&gt;0,$F51&gt;0,NOT(ISBLANK($L51))),_xlfn.NORM.INV(ABS(VLOOKUP($Q$1,VLookups!$A$43:$B$44,2,FALSE)-W$3),$K51,$O51),"")</f>
        <v/>
      </c>
      <c r="X51" s="89" t="str">
        <f>IF(AND($D51&gt;0,$E51&gt;0,$F51&gt;0,NOT(ISBLANK($L51))),_xlfn.NORM.INV(ABS(VLOOKUP($Q$1,VLookups!$A$43:$B$44,2,FALSE)-X$3),$K51,$O51),"")</f>
        <v/>
      </c>
      <c r="Y51" s="5"/>
      <c r="Z51" s="164" t="str">
        <f t="shared" si="113"/>
        <v/>
      </c>
      <c r="AA51" s="47" t="str">
        <f t="shared" si="114"/>
        <v/>
      </c>
      <c r="AB51" s="47" t="str">
        <f t="shared" si="195"/>
        <v/>
      </c>
      <c r="AC51" s="47" t="str">
        <f t="shared" si="195"/>
        <v/>
      </c>
      <c r="AD51" s="47" t="str">
        <f t="shared" si="195"/>
        <v/>
      </c>
      <c r="AE51" s="47" t="str">
        <f t="shared" si="195"/>
        <v/>
      </c>
      <c r="AF51" s="47" t="str">
        <f t="shared" si="195"/>
        <v/>
      </c>
      <c r="AG51" s="47" t="str">
        <f t="shared" si="195"/>
        <v/>
      </c>
      <c r="AH51" s="47" t="str">
        <f t="shared" si="195"/>
        <v/>
      </c>
      <c r="AI51" s="47" t="str">
        <f t="shared" si="195"/>
        <v/>
      </c>
      <c r="AJ51" s="47" t="str">
        <f t="shared" si="195"/>
        <v/>
      </c>
      <c r="AK51" s="47" t="str">
        <f t="shared" si="195"/>
        <v/>
      </c>
      <c r="AL51" s="47" t="str">
        <f t="shared" si="195"/>
        <v/>
      </c>
      <c r="AM51" s="47" t="str">
        <f t="shared" si="195"/>
        <v/>
      </c>
      <c r="AN51" s="47" t="str">
        <f t="shared" si="195"/>
        <v/>
      </c>
      <c r="AO51" s="47" t="str">
        <f t="shared" si="195"/>
        <v/>
      </c>
      <c r="AP51" s="47" t="str">
        <f t="shared" si="195"/>
        <v/>
      </c>
      <c r="AQ51" s="47" t="str">
        <f t="shared" si="195"/>
        <v/>
      </c>
      <c r="AR51" s="47" t="str">
        <f t="shared" si="195"/>
        <v/>
      </c>
      <c r="AS51" s="47" t="str">
        <f t="shared" si="195"/>
        <v/>
      </c>
      <c r="AT51" s="47" t="str">
        <f t="shared" si="195"/>
        <v/>
      </c>
      <c r="AU51" s="47" t="str">
        <f t="shared" si="195"/>
        <v/>
      </c>
      <c r="AV51" s="47" t="str">
        <f t="shared" si="195"/>
        <v/>
      </c>
      <c r="AW51" s="47" t="str">
        <f t="shared" si="195"/>
        <v/>
      </c>
      <c r="AX51" s="47" t="str">
        <f t="shared" si="195"/>
        <v/>
      </c>
      <c r="AY51" s="47" t="str">
        <f t="shared" si="195"/>
        <v/>
      </c>
      <c r="AZ51" s="47" t="str">
        <f t="shared" si="195"/>
        <v/>
      </c>
      <c r="BA51" s="47" t="str">
        <f t="shared" si="195"/>
        <v/>
      </c>
      <c r="BB51" s="47" t="str">
        <f t="shared" si="195"/>
        <v/>
      </c>
      <c r="BC51" s="47" t="str">
        <f t="shared" si="195"/>
        <v/>
      </c>
      <c r="BD51" s="47" t="str">
        <f t="shared" si="195"/>
        <v/>
      </c>
      <c r="BE51" s="47" t="str">
        <f t="shared" si="195"/>
        <v/>
      </c>
      <c r="BF51" s="47" t="str">
        <f t="shared" si="195"/>
        <v/>
      </c>
      <c r="BG51" s="47" t="str">
        <f t="shared" si="195"/>
        <v/>
      </c>
      <c r="BH51" s="47" t="str">
        <f t="shared" si="195"/>
        <v/>
      </c>
      <c r="BI51" s="47" t="str">
        <f t="shared" si="195"/>
        <v/>
      </c>
      <c r="BJ51" s="47" t="str">
        <f t="shared" si="195"/>
        <v/>
      </c>
      <c r="BK51" s="47" t="str">
        <f t="shared" si="195"/>
        <v/>
      </c>
      <c r="BL51" s="47" t="str">
        <f t="shared" si="195"/>
        <v/>
      </c>
      <c r="BM51" s="47" t="str">
        <f t="shared" si="195"/>
        <v/>
      </c>
      <c r="BN51" s="47" t="str">
        <f t="shared" si="195"/>
        <v/>
      </c>
      <c r="BO51" s="47" t="str">
        <f t="shared" si="195"/>
        <v/>
      </c>
      <c r="BP51" s="47" t="str">
        <f t="shared" si="195"/>
        <v/>
      </c>
      <c r="BQ51" s="47" t="str">
        <f t="shared" si="195"/>
        <v/>
      </c>
      <c r="BR51" s="47" t="str">
        <f t="shared" si="195"/>
        <v/>
      </c>
      <c r="BS51" s="47" t="str">
        <f t="shared" si="195"/>
        <v/>
      </c>
      <c r="BT51" s="47" t="str">
        <f t="shared" si="195"/>
        <v/>
      </c>
      <c r="BU51" s="47" t="str">
        <f t="shared" si="195"/>
        <v/>
      </c>
      <c r="BV51" s="47" t="str">
        <f t="shared" si="195"/>
        <v/>
      </c>
      <c r="BW51" s="47" t="str">
        <f t="shared" si="195"/>
        <v/>
      </c>
      <c r="BX51" s="47" t="str">
        <f t="shared" si="195"/>
        <v/>
      </c>
      <c r="BY51" s="47" t="str">
        <f t="shared" si="195"/>
        <v/>
      </c>
      <c r="BZ51" s="47" t="str">
        <f t="shared" si="195"/>
        <v/>
      </c>
      <c r="CA51" s="47" t="str">
        <f t="shared" si="195"/>
        <v/>
      </c>
      <c r="CB51" s="47" t="str">
        <f t="shared" si="195"/>
        <v/>
      </c>
      <c r="CC51" s="47" t="str">
        <f t="shared" si="195"/>
        <v/>
      </c>
      <c r="CD51" s="47" t="str">
        <f t="shared" si="195"/>
        <v/>
      </c>
      <c r="CE51" s="47" t="str">
        <f t="shared" si="195"/>
        <v/>
      </c>
      <c r="CF51" s="47" t="str">
        <f t="shared" si="195"/>
        <v/>
      </c>
      <c r="CG51" s="47" t="str">
        <f t="shared" si="195"/>
        <v/>
      </c>
      <c r="CH51" s="47" t="str">
        <f t="shared" si="195"/>
        <v/>
      </c>
      <c r="CI51" s="47" t="str">
        <f t="shared" si="195"/>
        <v/>
      </c>
      <c r="CJ51" s="47" t="str">
        <f t="shared" si="195"/>
        <v/>
      </c>
      <c r="CK51" s="47" t="str">
        <f t="shared" si="195"/>
        <v/>
      </c>
      <c r="CL51" s="47" t="str">
        <f t="shared" si="195"/>
        <v/>
      </c>
      <c r="CM51" s="47" t="str">
        <f t="shared" si="195"/>
        <v/>
      </c>
      <c r="CN51" s="47" t="str">
        <f t="shared" si="191"/>
        <v/>
      </c>
      <c r="CO51" s="47" t="str">
        <f t="shared" si="191"/>
        <v/>
      </c>
      <c r="CP51" s="47" t="str">
        <f t="shared" si="191"/>
        <v/>
      </c>
      <c r="CQ51" s="47" t="str">
        <f t="shared" si="191"/>
        <v/>
      </c>
      <c r="CR51" s="47" t="str">
        <f t="shared" si="191"/>
        <v/>
      </c>
      <c r="CS51" s="47" t="str">
        <f t="shared" si="191"/>
        <v/>
      </c>
      <c r="CT51" s="47" t="str">
        <f t="shared" si="191"/>
        <v/>
      </c>
      <c r="CU51" s="47" t="str">
        <f t="shared" si="191"/>
        <v/>
      </c>
      <c r="CV51" s="47" t="str">
        <f t="shared" si="191"/>
        <v/>
      </c>
      <c r="CW51" s="47" t="str">
        <f t="shared" si="191"/>
        <v/>
      </c>
      <c r="CX51" s="47" t="str">
        <f t="shared" si="191"/>
        <v/>
      </c>
      <c r="CY51" s="47" t="str">
        <f t="shared" si="191"/>
        <v/>
      </c>
      <c r="CZ51" s="47" t="str">
        <f t="shared" si="191"/>
        <v/>
      </c>
      <c r="DA51" s="47" t="str">
        <f t="shared" si="191"/>
        <v/>
      </c>
      <c r="DB51" s="47" t="str">
        <f t="shared" si="191"/>
        <v/>
      </c>
      <c r="DC51" s="47" t="str">
        <f t="shared" si="191"/>
        <v/>
      </c>
      <c r="DD51" s="47" t="str">
        <f t="shared" si="191"/>
        <v/>
      </c>
      <c r="DE51" s="47" t="str">
        <f t="shared" si="191"/>
        <v/>
      </c>
      <c r="DF51" s="47" t="str">
        <f t="shared" si="191"/>
        <v/>
      </c>
      <c r="DG51" s="47" t="str">
        <f t="shared" si="191"/>
        <v/>
      </c>
      <c r="DH51" s="47" t="str">
        <f t="shared" si="191"/>
        <v/>
      </c>
      <c r="DI51" s="47" t="str">
        <f t="shared" si="191"/>
        <v/>
      </c>
      <c r="DJ51" s="47" t="str">
        <f t="shared" si="191"/>
        <v/>
      </c>
      <c r="DK51" s="47" t="str">
        <f t="shared" si="191"/>
        <v/>
      </c>
      <c r="DL51" s="47" t="str">
        <f t="shared" si="191"/>
        <v/>
      </c>
      <c r="DM51" s="47" t="str">
        <f t="shared" si="191"/>
        <v/>
      </c>
      <c r="DN51" s="47" t="str">
        <f t="shared" si="191"/>
        <v/>
      </c>
      <c r="DO51" s="47" t="str">
        <f t="shared" si="191"/>
        <v/>
      </c>
      <c r="DP51" s="47" t="str">
        <f t="shared" si="191"/>
        <v/>
      </c>
      <c r="DQ51" s="47" t="str">
        <f t="shared" si="191"/>
        <v/>
      </c>
      <c r="DR51" s="47" t="str">
        <f t="shared" si="191"/>
        <v/>
      </c>
      <c r="DS51" s="47" t="str">
        <f t="shared" si="191"/>
        <v/>
      </c>
      <c r="DT51" s="47" t="str">
        <f t="shared" si="191"/>
        <v/>
      </c>
      <c r="DU51" s="47" t="str">
        <f t="shared" si="191"/>
        <v/>
      </c>
      <c r="DV51" s="47" t="str">
        <f t="shared" si="191"/>
        <v/>
      </c>
      <c r="DW51" s="179" t="str">
        <f t="shared" si="115"/>
        <v/>
      </c>
      <c r="DX51" s="47" t="str">
        <f t="shared" si="5"/>
        <v/>
      </c>
      <c r="DY51" s="47" t="str">
        <f t="shared" si="6"/>
        <v/>
      </c>
      <c r="DZ51" s="47" t="str">
        <f t="shared" si="7"/>
        <v/>
      </c>
      <c r="EA51" s="47" t="str">
        <f t="shared" si="8"/>
        <v/>
      </c>
      <c r="EB51" s="47" t="str">
        <f t="shared" si="9"/>
        <v/>
      </c>
      <c r="EC51" s="47" t="str">
        <f t="shared" si="10"/>
        <v/>
      </c>
      <c r="ED51" s="47" t="str">
        <f t="shared" si="11"/>
        <v/>
      </c>
      <c r="EE51" s="47" t="str">
        <f t="shared" si="12"/>
        <v/>
      </c>
      <c r="EF51" s="47" t="str">
        <f t="shared" si="13"/>
        <v/>
      </c>
      <c r="EG51" s="47" t="str">
        <f t="shared" si="14"/>
        <v/>
      </c>
      <c r="EH51" s="47" t="str">
        <f t="shared" si="15"/>
        <v/>
      </c>
      <c r="EI51" s="47" t="str">
        <f t="shared" si="16"/>
        <v/>
      </c>
      <c r="EJ51" s="47" t="str">
        <f t="shared" si="17"/>
        <v/>
      </c>
      <c r="EK51" s="47" t="str">
        <f t="shared" si="18"/>
        <v/>
      </c>
      <c r="EL51" s="47" t="str">
        <f t="shared" si="19"/>
        <v/>
      </c>
      <c r="EM51" s="47" t="str">
        <f t="shared" si="20"/>
        <v/>
      </c>
      <c r="EN51" s="47" t="str">
        <f t="shared" si="21"/>
        <v/>
      </c>
      <c r="EO51" s="47" t="str">
        <f t="shared" si="22"/>
        <v/>
      </c>
      <c r="EP51" s="47" t="str">
        <f t="shared" si="23"/>
        <v/>
      </c>
      <c r="EQ51" s="47" t="str">
        <f t="shared" si="24"/>
        <v/>
      </c>
      <c r="ER51" s="47" t="str">
        <f t="shared" si="25"/>
        <v/>
      </c>
      <c r="ES51" s="47" t="str">
        <f t="shared" si="26"/>
        <v/>
      </c>
      <c r="ET51" s="47" t="str">
        <f t="shared" si="27"/>
        <v/>
      </c>
      <c r="EU51" s="47" t="str">
        <f t="shared" si="28"/>
        <v/>
      </c>
      <c r="EV51" s="47" t="str">
        <f t="shared" si="29"/>
        <v/>
      </c>
      <c r="EW51" s="47" t="str">
        <f t="shared" si="30"/>
        <v/>
      </c>
      <c r="EX51" s="47" t="str">
        <f t="shared" si="31"/>
        <v/>
      </c>
      <c r="EY51" s="47" t="str">
        <f t="shared" si="32"/>
        <v/>
      </c>
      <c r="EZ51" s="47" t="str">
        <f t="shared" si="33"/>
        <v/>
      </c>
      <c r="FA51" s="47" t="str">
        <f t="shared" si="34"/>
        <v/>
      </c>
      <c r="FB51" s="47" t="str">
        <f t="shared" si="35"/>
        <v/>
      </c>
      <c r="FC51" s="47" t="str">
        <f t="shared" si="36"/>
        <v/>
      </c>
      <c r="FD51" s="47" t="str">
        <f t="shared" si="37"/>
        <v/>
      </c>
      <c r="FE51" s="47" t="str">
        <f t="shared" si="38"/>
        <v/>
      </c>
      <c r="FF51" s="47" t="str">
        <f t="shared" si="39"/>
        <v/>
      </c>
      <c r="FG51" s="47" t="str">
        <f t="shared" si="40"/>
        <v/>
      </c>
      <c r="FH51" s="47" t="str">
        <f t="shared" si="41"/>
        <v/>
      </c>
      <c r="FI51" s="47" t="str">
        <f t="shared" si="42"/>
        <v/>
      </c>
      <c r="FJ51" s="47" t="str">
        <f t="shared" si="43"/>
        <v/>
      </c>
      <c r="FK51" s="47" t="str">
        <f t="shared" si="44"/>
        <v/>
      </c>
      <c r="FL51" s="47" t="str">
        <f t="shared" si="45"/>
        <v/>
      </c>
      <c r="FM51" s="47" t="str">
        <f t="shared" si="46"/>
        <v/>
      </c>
      <c r="FN51" s="47" t="str">
        <f t="shared" si="47"/>
        <v/>
      </c>
      <c r="FO51" s="47" t="str">
        <f t="shared" si="48"/>
        <v/>
      </c>
      <c r="FP51" s="47" t="str">
        <f t="shared" si="49"/>
        <v/>
      </c>
      <c r="FQ51" s="47" t="str">
        <f t="shared" si="50"/>
        <v/>
      </c>
      <c r="FR51" s="47" t="str">
        <f t="shared" si="51"/>
        <v/>
      </c>
      <c r="FS51" s="47" t="str">
        <f t="shared" si="52"/>
        <v/>
      </c>
      <c r="FT51" s="47" t="str">
        <f t="shared" si="53"/>
        <v/>
      </c>
      <c r="FU51" s="47" t="str">
        <f t="shared" si="54"/>
        <v/>
      </c>
      <c r="FV51" s="47" t="str">
        <f t="shared" si="55"/>
        <v/>
      </c>
      <c r="FW51" s="47" t="str">
        <f t="shared" si="56"/>
        <v/>
      </c>
      <c r="FX51" s="47" t="str">
        <f t="shared" si="57"/>
        <v/>
      </c>
      <c r="FY51" s="47" t="str">
        <f t="shared" si="58"/>
        <v/>
      </c>
      <c r="FZ51" s="47" t="str">
        <f t="shared" si="59"/>
        <v/>
      </c>
      <c r="GA51" s="47" t="str">
        <f t="shared" si="60"/>
        <v/>
      </c>
      <c r="GB51" s="47" t="str">
        <f t="shared" si="61"/>
        <v/>
      </c>
      <c r="GC51" s="47" t="str">
        <f t="shared" si="62"/>
        <v/>
      </c>
      <c r="GD51" s="47" t="str">
        <f t="shared" si="63"/>
        <v/>
      </c>
      <c r="GE51" s="47" t="str">
        <f t="shared" si="64"/>
        <v/>
      </c>
      <c r="GF51" s="47" t="str">
        <f t="shared" si="65"/>
        <v/>
      </c>
      <c r="GG51" s="47" t="str">
        <f t="shared" si="66"/>
        <v/>
      </c>
      <c r="GH51" s="47" t="str">
        <f t="shared" si="67"/>
        <v/>
      </c>
      <c r="GI51" s="47" t="str">
        <f t="shared" si="68"/>
        <v/>
      </c>
      <c r="GJ51" s="47" t="str">
        <f t="shared" si="69"/>
        <v/>
      </c>
      <c r="GK51" s="47" t="str">
        <f t="shared" si="70"/>
        <v/>
      </c>
      <c r="GL51" s="47" t="str">
        <f t="shared" si="71"/>
        <v/>
      </c>
      <c r="GM51" s="47" t="str">
        <f t="shared" si="72"/>
        <v/>
      </c>
      <c r="GN51" s="47" t="str">
        <f t="shared" si="73"/>
        <v/>
      </c>
      <c r="GO51" s="47" t="str">
        <f t="shared" si="74"/>
        <v/>
      </c>
      <c r="GP51" s="47" t="str">
        <f t="shared" si="75"/>
        <v/>
      </c>
      <c r="GQ51" s="47" t="str">
        <f t="shared" si="76"/>
        <v/>
      </c>
      <c r="GR51" s="47" t="str">
        <f t="shared" si="77"/>
        <v/>
      </c>
      <c r="GS51" s="47" t="str">
        <f t="shared" si="78"/>
        <v/>
      </c>
      <c r="GT51" s="47" t="str">
        <f t="shared" si="79"/>
        <v/>
      </c>
      <c r="GU51" s="47" t="str">
        <f t="shared" si="80"/>
        <v/>
      </c>
      <c r="GV51" s="47" t="str">
        <f t="shared" si="81"/>
        <v/>
      </c>
      <c r="GW51" s="47" t="str">
        <f t="shared" si="82"/>
        <v/>
      </c>
      <c r="GX51" s="47" t="str">
        <f t="shared" si="83"/>
        <v/>
      </c>
      <c r="GY51" s="47" t="str">
        <f t="shared" si="84"/>
        <v/>
      </c>
      <c r="GZ51" s="47" t="str">
        <f t="shared" si="85"/>
        <v/>
      </c>
      <c r="HA51" s="47" t="str">
        <f t="shared" si="86"/>
        <v/>
      </c>
      <c r="HB51" s="47" t="str">
        <f t="shared" si="87"/>
        <v/>
      </c>
      <c r="HC51" s="47" t="str">
        <f t="shared" si="88"/>
        <v/>
      </c>
      <c r="HD51" s="47" t="str">
        <f t="shared" si="89"/>
        <v/>
      </c>
      <c r="HE51" s="47" t="str">
        <f t="shared" si="90"/>
        <v/>
      </c>
      <c r="HF51" s="47" t="str">
        <f t="shared" si="91"/>
        <v/>
      </c>
      <c r="HG51" s="47" t="str">
        <f t="shared" si="92"/>
        <v/>
      </c>
      <c r="HH51" s="47" t="str">
        <f t="shared" si="93"/>
        <v/>
      </c>
      <c r="HI51" s="47" t="str">
        <f t="shared" si="94"/>
        <v/>
      </c>
      <c r="HJ51" s="47" t="str">
        <f t="shared" si="95"/>
        <v/>
      </c>
      <c r="HK51" s="47" t="str">
        <f t="shared" si="96"/>
        <v/>
      </c>
      <c r="HL51" s="47" t="str">
        <f t="shared" si="97"/>
        <v/>
      </c>
      <c r="HM51" s="47" t="str">
        <f t="shared" si="98"/>
        <v/>
      </c>
      <c r="HN51" s="47" t="str">
        <f t="shared" si="99"/>
        <v/>
      </c>
      <c r="HO51" s="47" t="str">
        <f t="shared" si="100"/>
        <v/>
      </c>
      <c r="HP51" s="47" t="str">
        <f t="shared" si="101"/>
        <v/>
      </c>
      <c r="HQ51" s="47" t="str">
        <f t="shared" si="102"/>
        <v/>
      </c>
      <c r="HR51" s="47" t="str">
        <f t="shared" si="103"/>
        <v/>
      </c>
      <c r="HS51" s="47" t="str">
        <f t="shared" si="104"/>
        <v/>
      </c>
      <c r="HT51" s="165" t="e">
        <f t="shared" si="171"/>
        <v>#N/A</v>
      </c>
      <c r="HU51" s="165" t="e">
        <f t="shared" si="181"/>
        <v>#N/A</v>
      </c>
      <c r="HV51" s="165" t="e">
        <f t="shared" si="181"/>
        <v>#N/A</v>
      </c>
      <c r="HW51" s="165" t="e">
        <f t="shared" si="181"/>
        <v>#N/A</v>
      </c>
      <c r="HX51" s="165" t="e">
        <f t="shared" si="192"/>
        <v>#N/A</v>
      </c>
      <c r="HY51" s="165" t="e">
        <f t="shared" si="192"/>
        <v>#N/A</v>
      </c>
      <c r="HZ51" s="165" t="e">
        <f t="shared" si="192"/>
        <v>#N/A</v>
      </c>
      <c r="IA51" s="165" t="e">
        <f t="shared" si="192"/>
        <v>#N/A</v>
      </c>
      <c r="IB51" s="165" t="e">
        <f t="shared" si="192"/>
        <v>#N/A</v>
      </c>
      <c r="IC51" s="165" t="e">
        <f t="shared" si="192"/>
        <v>#N/A</v>
      </c>
      <c r="ID51" s="165" t="e">
        <f t="shared" si="192"/>
        <v>#N/A</v>
      </c>
      <c r="IE51" s="165" t="e">
        <f t="shared" si="192"/>
        <v>#N/A</v>
      </c>
      <c r="IF51" s="165" t="e">
        <f t="shared" si="192"/>
        <v>#N/A</v>
      </c>
      <c r="IG51" s="165" t="e">
        <f t="shared" si="192"/>
        <v>#N/A</v>
      </c>
      <c r="IH51" s="165" t="e">
        <f t="shared" si="192"/>
        <v>#N/A</v>
      </c>
      <c r="II51" s="165" t="e">
        <f t="shared" si="192"/>
        <v>#N/A</v>
      </c>
      <c r="IJ51" s="165" t="e">
        <f t="shared" si="192"/>
        <v>#N/A</v>
      </c>
      <c r="IK51" s="165" t="e">
        <f t="shared" si="192"/>
        <v>#N/A</v>
      </c>
      <c r="IL51" s="165" t="e">
        <f t="shared" si="192"/>
        <v>#N/A</v>
      </c>
      <c r="IM51" s="165" t="e">
        <f t="shared" si="188"/>
        <v>#N/A</v>
      </c>
      <c r="IN51" s="165" t="e">
        <f t="shared" si="188"/>
        <v>#N/A</v>
      </c>
      <c r="IO51" s="165" t="e">
        <f t="shared" si="188"/>
        <v>#N/A</v>
      </c>
      <c r="IP51" s="165" t="e">
        <f t="shared" si="188"/>
        <v>#N/A</v>
      </c>
      <c r="IQ51" s="165" t="e">
        <f t="shared" si="188"/>
        <v>#N/A</v>
      </c>
      <c r="IR51" s="165" t="e">
        <f t="shared" si="188"/>
        <v>#N/A</v>
      </c>
      <c r="IS51" s="165" t="e">
        <f t="shared" si="188"/>
        <v>#N/A</v>
      </c>
      <c r="IT51" s="165" t="e">
        <f t="shared" si="188"/>
        <v>#N/A</v>
      </c>
      <c r="IU51" s="165" t="e">
        <f t="shared" si="188"/>
        <v>#N/A</v>
      </c>
      <c r="IV51" s="165" t="e">
        <f t="shared" si="188"/>
        <v>#N/A</v>
      </c>
      <c r="IW51" s="165" t="e">
        <f t="shared" si="188"/>
        <v>#N/A</v>
      </c>
      <c r="IX51" s="165" t="e">
        <f t="shared" si="188"/>
        <v>#N/A</v>
      </c>
      <c r="IY51" s="165" t="e">
        <f t="shared" si="188"/>
        <v>#N/A</v>
      </c>
      <c r="IZ51" s="165" t="e">
        <f t="shared" si="188"/>
        <v>#N/A</v>
      </c>
      <c r="JA51" s="165" t="e">
        <f t="shared" si="188"/>
        <v>#N/A</v>
      </c>
      <c r="JB51" s="165" t="e">
        <f t="shared" si="185"/>
        <v>#N/A</v>
      </c>
      <c r="JC51" s="165" t="e">
        <f t="shared" si="185"/>
        <v>#N/A</v>
      </c>
      <c r="JD51" s="165" t="e">
        <f t="shared" si="185"/>
        <v>#N/A</v>
      </c>
      <c r="JE51" s="165" t="e">
        <f t="shared" si="185"/>
        <v>#N/A</v>
      </c>
      <c r="JF51" s="165" t="e">
        <f t="shared" si="185"/>
        <v>#N/A</v>
      </c>
      <c r="JG51" s="165" t="e">
        <f t="shared" si="185"/>
        <v>#N/A</v>
      </c>
      <c r="JH51" s="165" t="e">
        <f t="shared" si="185"/>
        <v>#N/A</v>
      </c>
      <c r="JI51" s="165" t="e">
        <f t="shared" si="185"/>
        <v>#N/A</v>
      </c>
      <c r="JJ51" s="165" t="e">
        <f t="shared" si="185"/>
        <v>#N/A</v>
      </c>
      <c r="JK51" s="165" t="e">
        <f t="shared" si="185"/>
        <v>#N/A</v>
      </c>
      <c r="JL51" s="165" t="e">
        <f t="shared" si="185"/>
        <v>#N/A</v>
      </c>
      <c r="JM51" s="165" t="e">
        <f t="shared" si="185"/>
        <v>#N/A</v>
      </c>
      <c r="JN51" s="165" t="e">
        <f t="shared" si="185"/>
        <v>#N/A</v>
      </c>
      <c r="JO51" s="165" t="e">
        <f t="shared" si="185"/>
        <v>#N/A</v>
      </c>
      <c r="JP51" s="165" t="e">
        <f t="shared" si="185"/>
        <v>#N/A</v>
      </c>
      <c r="JQ51" s="165" t="e">
        <f t="shared" si="174"/>
        <v>#N/A</v>
      </c>
      <c r="JR51" s="165" t="e">
        <f t="shared" si="174"/>
        <v>#N/A</v>
      </c>
      <c r="JS51" s="165" t="e">
        <f t="shared" si="174"/>
        <v>#N/A</v>
      </c>
      <c r="JT51" s="165" t="e">
        <f t="shared" si="174"/>
        <v>#N/A</v>
      </c>
      <c r="JU51" s="165" t="e">
        <f t="shared" si="174"/>
        <v>#N/A</v>
      </c>
      <c r="JV51" s="165" t="e">
        <f t="shared" si="174"/>
        <v>#N/A</v>
      </c>
      <c r="JW51" s="165" t="e">
        <f t="shared" si="174"/>
        <v>#N/A</v>
      </c>
      <c r="JX51" s="165" t="e">
        <f t="shared" si="174"/>
        <v>#N/A</v>
      </c>
      <c r="JY51" s="165" t="e">
        <f t="shared" si="174"/>
        <v>#N/A</v>
      </c>
      <c r="JZ51" s="165" t="e">
        <f t="shared" si="174"/>
        <v>#N/A</v>
      </c>
      <c r="KA51" s="165" t="e">
        <f t="shared" si="174"/>
        <v>#N/A</v>
      </c>
      <c r="KB51" s="165" t="e">
        <f t="shared" si="174"/>
        <v>#N/A</v>
      </c>
      <c r="KC51" s="165" t="e">
        <f t="shared" si="174"/>
        <v>#N/A</v>
      </c>
      <c r="KD51" s="165" t="e">
        <f t="shared" si="174"/>
        <v>#N/A</v>
      </c>
      <c r="KE51" s="165" t="e">
        <f t="shared" si="174"/>
        <v>#N/A</v>
      </c>
      <c r="KF51" s="165" t="e">
        <f t="shared" si="117"/>
        <v>#N/A</v>
      </c>
      <c r="KG51" s="165" t="e">
        <f t="shared" si="182"/>
        <v>#N/A</v>
      </c>
      <c r="KH51" s="165" t="e">
        <f t="shared" si="182"/>
        <v>#N/A</v>
      </c>
      <c r="KI51" s="165" t="e">
        <f t="shared" si="182"/>
        <v>#N/A</v>
      </c>
      <c r="KJ51" s="165" t="e">
        <f t="shared" si="193"/>
        <v>#N/A</v>
      </c>
      <c r="KK51" s="165" t="e">
        <f t="shared" si="193"/>
        <v>#N/A</v>
      </c>
      <c r="KL51" s="165" t="e">
        <f t="shared" si="193"/>
        <v>#N/A</v>
      </c>
      <c r="KM51" s="165" t="e">
        <f t="shared" si="193"/>
        <v>#N/A</v>
      </c>
      <c r="KN51" s="165" t="e">
        <f t="shared" si="193"/>
        <v>#N/A</v>
      </c>
      <c r="KO51" s="165" t="e">
        <f t="shared" si="193"/>
        <v>#N/A</v>
      </c>
      <c r="KP51" s="165" t="e">
        <f t="shared" si="193"/>
        <v>#N/A</v>
      </c>
      <c r="KQ51" s="165" t="e">
        <f t="shared" si="193"/>
        <v>#N/A</v>
      </c>
      <c r="KR51" s="165" t="e">
        <f t="shared" si="193"/>
        <v>#N/A</v>
      </c>
      <c r="KS51" s="165" t="e">
        <f t="shared" si="193"/>
        <v>#N/A</v>
      </c>
      <c r="KT51" s="165" t="e">
        <f t="shared" si="193"/>
        <v>#N/A</v>
      </c>
      <c r="KU51" s="165" t="e">
        <f t="shared" si="193"/>
        <v>#N/A</v>
      </c>
      <c r="KV51" s="165" t="e">
        <f t="shared" si="193"/>
        <v>#N/A</v>
      </c>
      <c r="KW51" s="165" t="e">
        <f t="shared" si="193"/>
        <v>#N/A</v>
      </c>
      <c r="KX51" s="165" t="e">
        <f t="shared" si="193"/>
        <v>#N/A</v>
      </c>
      <c r="KY51" s="165" t="e">
        <f t="shared" si="189"/>
        <v>#N/A</v>
      </c>
      <c r="KZ51" s="165" t="e">
        <f t="shared" si="189"/>
        <v>#N/A</v>
      </c>
      <c r="LA51" s="165" t="e">
        <f t="shared" si="189"/>
        <v>#N/A</v>
      </c>
      <c r="LB51" s="165" t="e">
        <f t="shared" si="189"/>
        <v>#N/A</v>
      </c>
      <c r="LC51" s="165" t="e">
        <f t="shared" si="189"/>
        <v>#N/A</v>
      </c>
      <c r="LD51" s="165" t="e">
        <f t="shared" si="189"/>
        <v>#N/A</v>
      </c>
      <c r="LE51" s="165" t="e">
        <f t="shared" si="189"/>
        <v>#N/A</v>
      </c>
      <c r="LF51" s="165" t="e">
        <f t="shared" si="189"/>
        <v>#N/A</v>
      </c>
      <c r="LG51" s="165" t="e">
        <f t="shared" si="189"/>
        <v>#N/A</v>
      </c>
      <c r="LH51" s="165" t="e">
        <f t="shared" si="189"/>
        <v>#N/A</v>
      </c>
      <c r="LI51" s="165" t="e">
        <f t="shared" si="189"/>
        <v>#N/A</v>
      </c>
      <c r="LJ51" s="165" t="e">
        <f t="shared" si="189"/>
        <v>#N/A</v>
      </c>
      <c r="LK51" s="165" t="e">
        <f t="shared" si="189"/>
        <v>#N/A</v>
      </c>
      <c r="LL51" s="165" t="e">
        <f t="shared" si="189"/>
        <v>#N/A</v>
      </c>
      <c r="LM51" s="165" t="e">
        <f t="shared" si="189"/>
        <v>#N/A</v>
      </c>
      <c r="LN51" s="165" t="e">
        <f t="shared" si="186"/>
        <v>#N/A</v>
      </c>
      <c r="LO51" s="165" t="e">
        <f t="shared" si="186"/>
        <v>#N/A</v>
      </c>
      <c r="LP51" s="165" t="e">
        <f t="shared" si="186"/>
        <v>#N/A</v>
      </c>
      <c r="LQ51" s="165" t="e">
        <f t="shared" si="186"/>
        <v>#N/A</v>
      </c>
      <c r="LR51" s="165" t="e">
        <f t="shared" si="186"/>
        <v>#N/A</v>
      </c>
      <c r="LS51" s="165" t="e">
        <f t="shared" si="186"/>
        <v>#N/A</v>
      </c>
      <c r="LT51" s="165" t="e">
        <f t="shared" si="186"/>
        <v>#N/A</v>
      </c>
      <c r="LU51" s="165" t="e">
        <f t="shared" si="186"/>
        <v>#N/A</v>
      </c>
      <c r="LV51" s="165" t="e">
        <f t="shared" si="186"/>
        <v>#N/A</v>
      </c>
      <c r="LW51" s="165" t="e">
        <f t="shared" si="186"/>
        <v>#N/A</v>
      </c>
      <c r="LX51" s="165" t="e">
        <f t="shared" si="186"/>
        <v>#N/A</v>
      </c>
      <c r="LY51" s="165" t="e">
        <f t="shared" si="186"/>
        <v>#N/A</v>
      </c>
      <c r="LZ51" s="165" t="e">
        <f t="shared" si="186"/>
        <v>#N/A</v>
      </c>
      <c r="MA51" s="165" t="e">
        <f t="shared" si="186"/>
        <v>#N/A</v>
      </c>
      <c r="MB51" s="165" t="e">
        <f t="shared" si="186"/>
        <v>#N/A</v>
      </c>
      <c r="MC51" s="165" t="e">
        <f t="shared" si="175"/>
        <v>#N/A</v>
      </c>
      <c r="MD51" s="165" t="e">
        <f t="shared" si="175"/>
        <v>#N/A</v>
      </c>
      <c r="ME51" s="165" t="e">
        <f t="shared" si="175"/>
        <v>#N/A</v>
      </c>
      <c r="MF51" s="165" t="e">
        <f t="shared" si="175"/>
        <v>#N/A</v>
      </c>
      <c r="MG51" s="165" t="e">
        <f t="shared" si="175"/>
        <v>#N/A</v>
      </c>
      <c r="MH51" s="165" t="e">
        <f t="shared" si="175"/>
        <v>#N/A</v>
      </c>
      <c r="MI51" s="165" t="e">
        <f t="shared" si="175"/>
        <v>#N/A</v>
      </c>
      <c r="MJ51" s="165" t="e">
        <f t="shared" si="175"/>
        <v>#N/A</v>
      </c>
      <c r="MK51" s="165" t="e">
        <f t="shared" si="175"/>
        <v>#N/A</v>
      </c>
      <c r="ML51" s="165" t="e">
        <f t="shared" si="175"/>
        <v>#N/A</v>
      </c>
      <c r="MM51" s="165" t="e">
        <f t="shared" si="175"/>
        <v>#N/A</v>
      </c>
      <c r="MN51" s="165" t="e">
        <f t="shared" si="175"/>
        <v>#N/A</v>
      </c>
      <c r="MO51" s="165" t="e">
        <f t="shared" si="175"/>
        <v>#N/A</v>
      </c>
      <c r="MP51" s="165" t="e">
        <f t="shared" si="175"/>
        <v>#N/A</v>
      </c>
      <c r="MQ51" s="165" t="e">
        <f t="shared" si="175"/>
        <v>#N/A</v>
      </c>
      <c r="MR51" s="165" t="e">
        <f t="shared" si="118"/>
        <v>#N/A</v>
      </c>
      <c r="MS51" s="165" t="e">
        <f t="shared" si="183"/>
        <v>#N/A</v>
      </c>
      <c r="MT51" s="165" t="e">
        <f t="shared" si="183"/>
        <v>#N/A</v>
      </c>
      <c r="MU51" s="165" t="e">
        <f t="shared" si="183"/>
        <v>#N/A</v>
      </c>
      <c r="MV51" s="165" t="e">
        <f t="shared" si="194"/>
        <v>#N/A</v>
      </c>
      <c r="MW51" s="165" t="e">
        <f t="shared" si="194"/>
        <v>#N/A</v>
      </c>
      <c r="MX51" s="165" t="e">
        <f t="shared" si="194"/>
        <v>#N/A</v>
      </c>
      <c r="MY51" s="165" t="e">
        <f t="shared" si="194"/>
        <v>#N/A</v>
      </c>
      <c r="MZ51" s="165" t="e">
        <f t="shared" si="194"/>
        <v>#N/A</v>
      </c>
      <c r="NA51" s="165" t="e">
        <f t="shared" si="194"/>
        <v>#N/A</v>
      </c>
      <c r="NB51" s="165" t="e">
        <f t="shared" si="194"/>
        <v>#N/A</v>
      </c>
      <c r="NC51" s="165" t="e">
        <f t="shared" si="194"/>
        <v>#N/A</v>
      </c>
      <c r="ND51" s="165" t="e">
        <f t="shared" si="194"/>
        <v>#N/A</v>
      </c>
      <c r="NE51" s="165" t="e">
        <f t="shared" si="194"/>
        <v>#N/A</v>
      </c>
      <c r="NF51" s="165" t="e">
        <f t="shared" si="194"/>
        <v>#N/A</v>
      </c>
      <c r="NG51" s="165" t="e">
        <f t="shared" si="194"/>
        <v>#N/A</v>
      </c>
      <c r="NH51" s="165" t="e">
        <f t="shared" si="194"/>
        <v>#N/A</v>
      </c>
      <c r="NI51" s="165" t="e">
        <f t="shared" si="194"/>
        <v>#N/A</v>
      </c>
      <c r="NJ51" s="165" t="e">
        <f t="shared" si="194"/>
        <v>#N/A</v>
      </c>
      <c r="NK51" s="165" t="e">
        <f t="shared" si="190"/>
        <v>#N/A</v>
      </c>
      <c r="NL51" s="165" t="e">
        <f t="shared" si="190"/>
        <v>#N/A</v>
      </c>
      <c r="NM51" s="165" t="e">
        <f t="shared" si="190"/>
        <v>#N/A</v>
      </c>
      <c r="NN51" s="165" t="e">
        <f t="shared" si="190"/>
        <v>#N/A</v>
      </c>
      <c r="NO51" s="165" t="e">
        <f t="shared" si="190"/>
        <v>#N/A</v>
      </c>
      <c r="NP51" s="165" t="e">
        <f t="shared" si="190"/>
        <v>#N/A</v>
      </c>
      <c r="NQ51" s="165" t="e">
        <f t="shared" si="190"/>
        <v>#N/A</v>
      </c>
      <c r="NR51" s="165" t="e">
        <f t="shared" si="190"/>
        <v>#N/A</v>
      </c>
      <c r="NS51" s="165" t="e">
        <f t="shared" si="190"/>
        <v>#N/A</v>
      </c>
      <c r="NT51" s="165" t="e">
        <f t="shared" si="190"/>
        <v>#N/A</v>
      </c>
      <c r="NU51" s="165" t="e">
        <f t="shared" si="190"/>
        <v>#N/A</v>
      </c>
      <c r="NV51" s="165" t="e">
        <f t="shared" si="190"/>
        <v>#N/A</v>
      </c>
      <c r="NW51" s="165" t="e">
        <f t="shared" si="190"/>
        <v>#N/A</v>
      </c>
      <c r="NX51" s="165" t="e">
        <f t="shared" si="190"/>
        <v>#N/A</v>
      </c>
      <c r="NY51" s="165" t="e">
        <f t="shared" si="190"/>
        <v>#N/A</v>
      </c>
      <c r="NZ51" s="165" t="e">
        <f t="shared" si="187"/>
        <v>#N/A</v>
      </c>
      <c r="OA51" s="165" t="e">
        <f t="shared" si="187"/>
        <v>#N/A</v>
      </c>
      <c r="OB51" s="165" t="e">
        <f t="shared" si="187"/>
        <v>#N/A</v>
      </c>
      <c r="OC51" s="165" t="e">
        <f t="shared" si="187"/>
        <v>#N/A</v>
      </c>
      <c r="OD51" s="165" t="e">
        <f t="shared" si="187"/>
        <v>#N/A</v>
      </c>
      <c r="OE51" s="165" t="e">
        <f t="shared" si="187"/>
        <v>#N/A</v>
      </c>
      <c r="OF51" s="165" t="e">
        <f t="shared" si="187"/>
        <v>#N/A</v>
      </c>
      <c r="OG51" s="165" t="e">
        <f t="shared" si="187"/>
        <v>#N/A</v>
      </c>
      <c r="OH51" s="165" t="e">
        <f t="shared" si="187"/>
        <v>#N/A</v>
      </c>
      <c r="OI51" s="165" t="e">
        <f t="shared" si="187"/>
        <v>#N/A</v>
      </c>
      <c r="OJ51" s="165" t="e">
        <f t="shared" si="187"/>
        <v>#N/A</v>
      </c>
      <c r="OK51" s="165" t="e">
        <f t="shared" si="187"/>
        <v>#N/A</v>
      </c>
      <c r="OL51" s="165" t="e">
        <f t="shared" si="187"/>
        <v>#N/A</v>
      </c>
      <c r="OM51" s="165" t="e">
        <f t="shared" si="187"/>
        <v>#N/A</v>
      </c>
      <c r="ON51" s="165" t="e">
        <f t="shared" si="187"/>
        <v>#N/A</v>
      </c>
      <c r="OO51" s="165" t="e">
        <f t="shared" si="176"/>
        <v>#N/A</v>
      </c>
      <c r="OP51" s="165" t="e">
        <f t="shared" si="176"/>
        <v>#N/A</v>
      </c>
      <c r="OQ51" s="165" t="e">
        <f t="shared" si="176"/>
        <v>#N/A</v>
      </c>
      <c r="OR51" s="165" t="e">
        <f t="shared" si="176"/>
        <v>#N/A</v>
      </c>
      <c r="OS51" s="165" t="e">
        <f t="shared" si="176"/>
        <v>#N/A</v>
      </c>
      <c r="OT51" s="165" t="e">
        <f t="shared" si="176"/>
        <v>#N/A</v>
      </c>
      <c r="OU51" s="165" t="e">
        <f t="shared" si="176"/>
        <v>#N/A</v>
      </c>
      <c r="OV51" s="165" t="e">
        <f t="shared" si="176"/>
        <v>#N/A</v>
      </c>
      <c r="OW51" s="165" t="e">
        <f t="shared" si="176"/>
        <v>#N/A</v>
      </c>
      <c r="OX51" s="165" t="e">
        <f t="shared" si="176"/>
        <v>#N/A</v>
      </c>
      <c r="OY51" s="165" t="e">
        <f t="shared" si="176"/>
        <v>#N/A</v>
      </c>
      <c r="OZ51" s="165" t="e">
        <f t="shared" si="176"/>
        <v>#N/A</v>
      </c>
      <c r="PA51" s="165" t="e">
        <f t="shared" si="176"/>
        <v>#N/A</v>
      </c>
      <c r="PB51" s="165" t="e">
        <f t="shared" si="176"/>
        <v>#N/A</v>
      </c>
      <c r="PC51" s="165" t="e">
        <f t="shared" si="176"/>
        <v>#N/A</v>
      </c>
      <c r="PD51" s="165" t="e">
        <f t="shared" si="119"/>
        <v>#N/A</v>
      </c>
      <c r="PE51" s="165" t="e">
        <f t="shared" si="172"/>
        <v>#N/A</v>
      </c>
      <c r="PF51" s="165" t="e">
        <f t="shared" si="172"/>
        <v>#N/A</v>
      </c>
      <c r="PG51" s="165" t="e">
        <f t="shared" si="172"/>
        <v>#N/A</v>
      </c>
      <c r="PH51" s="165" t="e">
        <f t="shared" si="172"/>
        <v>#N/A</v>
      </c>
      <c r="PI51" s="165" t="e">
        <f t="shared" si="172"/>
        <v>#N/A</v>
      </c>
      <c r="PJ51" s="165" t="e">
        <f t="shared" si="172"/>
        <v>#N/A</v>
      </c>
      <c r="PK51" s="165" t="e">
        <f t="shared" si="172"/>
        <v>#N/A</v>
      </c>
      <c r="PL51" s="165" t="e">
        <f t="shared" si="172"/>
        <v>#N/A</v>
      </c>
    </row>
    <row r="52" spans="1:428" hidden="1" x14ac:dyDescent="0.45">
      <c r="A52" s="4">
        <v>49</v>
      </c>
      <c r="B52" s="105"/>
      <c r="C52" s="113"/>
      <c r="D52" s="118" t="str">
        <f t="shared" si="168"/>
        <v/>
      </c>
      <c r="E52" s="91"/>
      <c r="F52" s="118" t="str">
        <f t="shared" si="169"/>
        <v/>
      </c>
      <c r="G52" s="113"/>
      <c r="H52" s="106"/>
      <c r="I52" s="120" t="str">
        <f t="shared" si="0"/>
        <v/>
      </c>
      <c r="J52" s="120" t="str">
        <f t="shared" si="1"/>
        <v/>
      </c>
      <c r="K52" s="71" t="str">
        <f t="shared" si="112"/>
        <v/>
      </c>
      <c r="L52" s="23"/>
      <c r="M52" s="55"/>
      <c r="N52" s="298"/>
      <c r="O52" s="72" t="str">
        <f>IF(AND(D52&gt;0,E52&gt;0,F52&gt;0),IF(ISBLANK(N52),IF(ISBLANK(L52),"",(F52-D52)*VLOOKUP(L52,VLookups!$A$4:$B$13,2,FALSE)),N52),"")</f>
        <v/>
      </c>
      <c r="P52" s="73" t="str">
        <f t="shared" si="170"/>
        <v/>
      </c>
      <c r="Q52" s="91"/>
      <c r="R52" s="265" t="str">
        <f>IF(AND(Q52&gt;0,E52&gt;0,NOT(O52="")),ABS(VLOOKUP($Q$1,VLookups!$A$43:$B$44,2,FALSE)-_xlfn.NORM.DIST(Q52,K52,O52,TRUE)),"")</f>
        <v/>
      </c>
      <c r="S52" s="90" t="str">
        <f>IF(AND($D52&gt;0,$E52&gt;0,$F52&gt;0,NOT(ISBLANK($L52))),_xlfn.NORM.INV(ABS(VLOOKUP($Q$1,VLookups!$A$43:$B$44,2,FALSE)-S$3),$K52,$O52),"")</f>
        <v/>
      </c>
      <c r="T52" s="89" t="str">
        <f>IF(AND($D52&gt;0,$E52&gt;0,$F52&gt;0,NOT(ISBLANK($L52))),_xlfn.NORM.INV(ABS(VLOOKUP($Q$1,VLookups!$A$43:$B$44,2,FALSE)-T$3),$K52,$O52),"")</f>
        <v/>
      </c>
      <c r="U52" s="90" t="str">
        <f>IF(AND($D52&gt;0,$E52&gt;0,$F52&gt;0,NOT(ISBLANK($L52))),_xlfn.NORM.INV(ABS(VLOOKUP($Q$1,VLookups!$A$43:$B$44,2,FALSE)-U$3),$K52,$O52),"")</f>
        <v/>
      </c>
      <c r="V52" s="89" t="str">
        <f>IF(AND($D52&gt;0,$E52&gt;0,$F52&gt;0,NOT(ISBLANK($L52))),_xlfn.NORM.INV(ABS(VLOOKUP($Q$1,VLookups!$A$43:$B$44,2,FALSE)-V$3),$K52,$O52),"")</f>
        <v/>
      </c>
      <c r="W52" s="90" t="str">
        <f>IF(AND($D52&gt;0,$E52&gt;0,$F52&gt;0,NOT(ISBLANK($L52))),_xlfn.NORM.INV(ABS(VLOOKUP($Q$1,VLookups!$A$43:$B$44,2,FALSE)-W$3),$K52,$O52),"")</f>
        <v/>
      </c>
      <c r="X52" s="89" t="str">
        <f>IF(AND($D52&gt;0,$E52&gt;0,$F52&gt;0,NOT(ISBLANK($L52))),_xlfn.NORM.INV(ABS(VLOOKUP($Q$1,VLookups!$A$43:$B$44,2,FALSE)-X$3),$K52,$O52),"")</f>
        <v/>
      </c>
      <c r="Y52" s="5"/>
      <c r="Z52" s="164" t="str">
        <f t="shared" si="113"/>
        <v/>
      </c>
      <c r="AA52" s="47" t="str">
        <f t="shared" si="114"/>
        <v/>
      </c>
      <c r="AB52" s="47" t="str">
        <f t="shared" si="195"/>
        <v/>
      </c>
      <c r="AC52" s="47" t="str">
        <f t="shared" si="195"/>
        <v/>
      </c>
      <c r="AD52" s="47" t="str">
        <f t="shared" si="195"/>
        <v/>
      </c>
      <c r="AE52" s="47" t="str">
        <f t="shared" si="195"/>
        <v/>
      </c>
      <c r="AF52" s="47" t="str">
        <f t="shared" si="195"/>
        <v/>
      </c>
      <c r="AG52" s="47" t="str">
        <f t="shared" si="195"/>
        <v/>
      </c>
      <c r="AH52" s="47" t="str">
        <f t="shared" si="195"/>
        <v/>
      </c>
      <c r="AI52" s="47" t="str">
        <f t="shared" si="195"/>
        <v/>
      </c>
      <c r="AJ52" s="47" t="str">
        <f t="shared" si="195"/>
        <v/>
      </c>
      <c r="AK52" s="47" t="str">
        <f t="shared" si="195"/>
        <v/>
      </c>
      <c r="AL52" s="47" t="str">
        <f t="shared" si="195"/>
        <v/>
      </c>
      <c r="AM52" s="47" t="str">
        <f t="shared" si="195"/>
        <v/>
      </c>
      <c r="AN52" s="47" t="str">
        <f t="shared" si="195"/>
        <v/>
      </c>
      <c r="AO52" s="47" t="str">
        <f t="shared" si="195"/>
        <v/>
      </c>
      <c r="AP52" s="47" t="str">
        <f t="shared" si="195"/>
        <v/>
      </c>
      <c r="AQ52" s="47" t="str">
        <f t="shared" si="195"/>
        <v/>
      </c>
      <c r="AR52" s="47" t="str">
        <f t="shared" si="195"/>
        <v/>
      </c>
      <c r="AS52" s="47" t="str">
        <f t="shared" si="195"/>
        <v/>
      </c>
      <c r="AT52" s="47" t="str">
        <f t="shared" si="195"/>
        <v/>
      </c>
      <c r="AU52" s="47" t="str">
        <f t="shared" si="195"/>
        <v/>
      </c>
      <c r="AV52" s="47" t="str">
        <f t="shared" si="195"/>
        <v/>
      </c>
      <c r="AW52" s="47" t="str">
        <f t="shared" si="195"/>
        <v/>
      </c>
      <c r="AX52" s="47" t="str">
        <f t="shared" si="195"/>
        <v/>
      </c>
      <c r="AY52" s="47" t="str">
        <f t="shared" si="195"/>
        <v/>
      </c>
      <c r="AZ52" s="47" t="str">
        <f t="shared" si="195"/>
        <v/>
      </c>
      <c r="BA52" s="47" t="str">
        <f t="shared" si="195"/>
        <v/>
      </c>
      <c r="BB52" s="47" t="str">
        <f t="shared" si="195"/>
        <v/>
      </c>
      <c r="BC52" s="47" t="str">
        <f t="shared" si="195"/>
        <v/>
      </c>
      <c r="BD52" s="47" t="str">
        <f t="shared" si="195"/>
        <v/>
      </c>
      <c r="BE52" s="47" t="str">
        <f t="shared" si="195"/>
        <v/>
      </c>
      <c r="BF52" s="47" t="str">
        <f t="shared" si="195"/>
        <v/>
      </c>
      <c r="BG52" s="47" t="str">
        <f t="shared" si="195"/>
        <v/>
      </c>
      <c r="BH52" s="47" t="str">
        <f t="shared" si="195"/>
        <v/>
      </c>
      <c r="BI52" s="47" t="str">
        <f t="shared" si="195"/>
        <v/>
      </c>
      <c r="BJ52" s="47" t="str">
        <f t="shared" si="195"/>
        <v/>
      </c>
      <c r="BK52" s="47" t="str">
        <f t="shared" si="195"/>
        <v/>
      </c>
      <c r="BL52" s="47" t="str">
        <f t="shared" si="195"/>
        <v/>
      </c>
      <c r="BM52" s="47" t="str">
        <f t="shared" si="195"/>
        <v/>
      </c>
      <c r="BN52" s="47" t="str">
        <f t="shared" si="195"/>
        <v/>
      </c>
      <c r="BO52" s="47" t="str">
        <f t="shared" si="195"/>
        <v/>
      </c>
      <c r="BP52" s="47" t="str">
        <f t="shared" si="195"/>
        <v/>
      </c>
      <c r="BQ52" s="47" t="str">
        <f t="shared" si="195"/>
        <v/>
      </c>
      <c r="BR52" s="47" t="str">
        <f t="shared" si="195"/>
        <v/>
      </c>
      <c r="BS52" s="47" t="str">
        <f t="shared" si="195"/>
        <v/>
      </c>
      <c r="BT52" s="47" t="str">
        <f t="shared" si="195"/>
        <v/>
      </c>
      <c r="BU52" s="47" t="str">
        <f t="shared" si="195"/>
        <v/>
      </c>
      <c r="BV52" s="47" t="str">
        <f t="shared" si="195"/>
        <v/>
      </c>
      <c r="BW52" s="47" t="str">
        <f t="shared" si="195"/>
        <v/>
      </c>
      <c r="BX52" s="47" t="str">
        <f t="shared" si="195"/>
        <v/>
      </c>
      <c r="BY52" s="47" t="str">
        <f t="shared" si="195"/>
        <v/>
      </c>
      <c r="BZ52" s="47" t="str">
        <f t="shared" si="195"/>
        <v/>
      </c>
      <c r="CA52" s="47" t="str">
        <f t="shared" si="195"/>
        <v/>
      </c>
      <c r="CB52" s="47" t="str">
        <f t="shared" si="195"/>
        <v/>
      </c>
      <c r="CC52" s="47" t="str">
        <f t="shared" si="195"/>
        <v/>
      </c>
      <c r="CD52" s="47" t="str">
        <f t="shared" si="195"/>
        <v/>
      </c>
      <c r="CE52" s="47" t="str">
        <f t="shared" si="195"/>
        <v/>
      </c>
      <c r="CF52" s="47" t="str">
        <f t="shared" si="195"/>
        <v/>
      </c>
      <c r="CG52" s="47" t="str">
        <f t="shared" si="195"/>
        <v/>
      </c>
      <c r="CH52" s="47" t="str">
        <f t="shared" si="195"/>
        <v/>
      </c>
      <c r="CI52" s="47" t="str">
        <f t="shared" si="195"/>
        <v/>
      </c>
      <c r="CJ52" s="47" t="str">
        <f t="shared" si="195"/>
        <v/>
      </c>
      <c r="CK52" s="47" t="str">
        <f t="shared" si="195"/>
        <v/>
      </c>
      <c r="CL52" s="47" t="str">
        <f t="shared" si="195"/>
        <v/>
      </c>
      <c r="CM52" s="47" t="str">
        <f t="shared" si="195"/>
        <v/>
      </c>
      <c r="CN52" s="47" t="str">
        <f t="shared" si="191"/>
        <v/>
      </c>
      <c r="CO52" s="47" t="str">
        <f t="shared" si="191"/>
        <v/>
      </c>
      <c r="CP52" s="47" t="str">
        <f t="shared" si="191"/>
        <v/>
      </c>
      <c r="CQ52" s="47" t="str">
        <f t="shared" si="191"/>
        <v/>
      </c>
      <c r="CR52" s="47" t="str">
        <f t="shared" si="191"/>
        <v/>
      </c>
      <c r="CS52" s="47" t="str">
        <f t="shared" si="191"/>
        <v/>
      </c>
      <c r="CT52" s="47" t="str">
        <f t="shared" si="191"/>
        <v/>
      </c>
      <c r="CU52" s="47" t="str">
        <f t="shared" si="191"/>
        <v/>
      </c>
      <c r="CV52" s="47" t="str">
        <f t="shared" si="191"/>
        <v/>
      </c>
      <c r="CW52" s="47" t="str">
        <f t="shared" si="191"/>
        <v/>
      </c>
      <c r="CX52" s="47" t="str">
        <f t="shared" si="191"/>
        <v/>
      </c>
      <c r="CY52" s="47" t="str">
        <f t="shared" si="191"/>
        <v/>
      </c>
      <c r="CZ52" s="47" t="str">
        <f t="shared" si="191"/>
        <v/>
      </c>
      <c r="DA52" s="47" t="str">
        <f t="shared" si="191"/>
        <v/>
      </c>
      <c r="DB52" s="47" t="str">
        <f t="shared" si="191"/>
        <v/>
      </c>
      <c r="DC52" s="47" t="str">
        <f t="shared" si="191"/>
        <v/>
      </c>
      <c r="DD52" s="47" t="str">
        <f t="shared" si="191"/>
        <v/>
      </c>
      <c r="DE52" s="47" t="str">
        <f t="shared" si="191"/>
        <v/>
      </c>
      <c r="DF52" s="47" t="str">
        <f t="shared" si="191"/>
        <v/>
      </c>
      <c r="DG52" s="47" t="str">
        <f t="shared" si="191"/>
        <v/>
      </c>
      <c r="DH52" s="47" t="str">
        <f t="shared" si="191"/>
        <v/>
      </c>
      <c r="DI52" s="47" t="str">
        <f t="shared" si="191"/>
        <v/>
      </c>
      <c r="DJ52" s="47" t="str">
        <f t="shared" si="191"/>
        <v/>
      </c>
      <c r="DK52" s="47" t="str">
        <f t="shared" si="191"/>
        <v/>
      </c>
      <c r="DL52" s="47" t="str">
        <f t="shared" si="191"/>
        <v/>
      </c>
      <c r="DM52" s="47" t="str">
        <f t="shared" si="191"/>
        <v/>
      </c>
      <c r="DN52" s="47" t="str">
        <f t="shared" si="191"/>
        <v/>
      </c>
      <c r="DO52" s="47" t="str">
        <f t="shared" si="191"/>
        <v/>
      </c>
      <c r="DP52" s="47" t="str">
        <f t="shared" si="191"/>
        <v/>
      </c>
      <c r="DQ52" s="47" t="str">
        <f t="shared" si="191"/>
        <v/>
      </c>
      <c r="DR52" s="47" t="str">
        <f t="shared" si="191"/>
        <v/>
      </c>
      <c r="DS52" s="47" t="str">
        <f t="shared" si="191"/>
        <v/>
      </c>
      <c r="DT52" s="47" t="str">
        <f t="shared" si="191"/>
        <v/>
      </c>
      <c r="DU52" s="47" t="str">
        <f t="shared" si="191"/>
        <v/>
      </c>
      <c r="DV52" s="47" t="str">
        <f t="shared" si="191"/>
        <v/>
      </c>
      <c r="DW52" s="179" t="str">
        <f t="shared" si="115"/>
        <v/>
      </c>
      <c r="DX52" s="47" t="str">
        <f t="shared" si="5"/>
        <v/>
      </c>
      <c r="DY52" s="47" t="str">
        <f t="shared" si="6"/>
        <v/>
      </c>
      <c r="DZ52" s="47" t="str">
        <f t="shared" si="7"/>
        <v/>
      </c>
      <c r="EA52" s="47" t="str">
        <f t="shared" si="8"/>
        <v/>
      </c>
      <c r="EB52" s="47" t="str">
        <f t="shared" si="9"/>
        <v/>
      </c>
      <c r="EC52" s="47" t="str">
        <f t="shared" si="10"/>
        <v/>
      </c>
      <c r="ED52" s="47" t="str">
        <f t="shared" si="11"/>
        <v/>
      </c>
      <c r="EE52" s="47" t="str">
        <f t="shared" si="12"/>
        <v/>
      </c>
      <c r="EF52" s="47" t="str">
        <f t="shared" si="13"/>
        <v/>
      </c>
      <c r="EG52" s="47" t="str">
        <f t="shared" si="14"/>
        <v/>
      </c>
      <c r="EH52" s="47" t="str">
        <f t="shared" si="15"/>
        <v/>
      </c>
      <c r="EI52" s="47" t="str">
        <f t="shared" si="16"/>
        <v/>
      </c>
      <c r="EJ52" s="47" t="str">
        <f t="shared" si="17"/>
        <v/>
      </c>
      <c r="EK52" s="47" t="str">
        <f t="shared" si="18"/>
        <v/>
      </c>
      <c r="EL52" s="47" t="str">
        <f t="shared" si="19"/>
        <v/>
      </c>
      <c r="EM52" s="47" t="str">
        <f t="shared" si="20"/>
        <v/>
      </c>
      <c r="EN52" s="47" t="str">
        <f t="shared" si="21"/>
        <v/>
      </c>
      <c r="EO52" s="47" t="str">
        <f t="shared" si="22"/>
        <v/>
      </c>
      <c r="EP52" s="47" t="str">
        <f t="shared" si="23"/>
        <v/>
      </c>
      <c r="EQ52" s="47" t="str">
        <f t="shared" si="24"/>
        <v/>
      </c>
      <c r="ER52" s="47" t="str">
        <f t="shared" si="25"/>
        <v/>
      </c>
      <c r="ES52" s="47" t="str">
        <f t="shared" si="26"/>
        <v/>
      </c>
      <c r="ET52" s="47" t="str">
        <f t="shared" si="27"/>
        <v/>
      </c>
      <c r="EU52" s="47" t="str">
        <f t="shared" si="28"/>
        <v/>
      </c>
      <c r="EV52" s="47" t="str">
        <f t="shared" si="29"/>
        <v/>
      </c>
      <c r="EW52" s="47" t="str">
        <f t="shared" si="30"/>
        <v/>
      </c>
      <c r="EX52" s="47" t="str">
        <f t="shared" si="31"/>
        <v/>
      </c>
      <c r="EY52" s="47" t="str">
        <f t="shared" si="32"/>
        <v/>
      </c>
      <c r="EZ52" s="47" t="str">
        <f t="shared" si="33"/>
        <v/>
      </c>
      <c r="FA52" s="47" t="str">
        <f t="shared" si="34"/>
        <v/>
      </c>
      <c r="FB52" s="47" t="str">
        <f t="shared" si="35"/>
        <v/>
      </c>
      <c r="FC52" s="47" t="str">
        <f t="shared" si="36"/>
        <v/>
      </c>
      <c r="FD52" s="47" t="str">
        <f t="shared" si="37"/>
        <v/>
      </c>
      <c r="FE52" s="47" t="str">
        <f t="shared" si="38"/>
        <v/>
      </c>
      <c r="FF52" s="47" t="str">
        <f t="shared" si="39"/>
        <v/>
      </c>
      <c r="FG52" s="47" t="str">
        <f t="shared" si="40"/>
        <v/>
      </c>
      <c r="FH52" s="47" t="str">
        <f t="shared" si="41"/>
        <v/>
      </c>
      <c r="FI52" s="47" t="str">
        <f t="shared" si="42"/>
        <v/>
      </c>
      <c r="FJ52" s="47" t="str">
        <f t="shared" si="43"/>
        <v/>
      </c>
      <c r="FK52" s="47" t="str">
        <f t="shared" si="44"/>
        <v/>
      </c>
      <c r="FL52" s="47" t="str">
        <f t="shared" si="45"/>
        <v/>
      </c>
      <c r="FM52" s="47" t="str">
        <f t="shared" si="46"/>
        <v/>
      </c>
      <c r="FN52" s="47" t="str">
        <f t="shared" si="47"/>
        <v/>
      </c>
      <c r="FO52" s="47" t="str">
        <f t="shared" si="48"/>
        <v/>
      </c>
      <c r="FP52" s="47" t="str">
        <f t="shared" si="49"/>
        <v/>
      </c>
      <c r="FQ52" s="47" t="str">
        <f t="shared" si="50"/>
        <v/>
      </c>
      <c r="FR52" s="47" t="str">
        <f t="shared" si="51"/>
        <v/>
      </c>
      <c r="FS52" s="47" t="str">
        <f t="shared" si="52"/>
        <v/>
      </c>
      <c r="FT52" s="47" t="str">
        <f t="shared" si="53"/>
        <v/>
      </c>
      <c r="FU52" s="47" t="str">
        <f t="shared" si="54"/>
        <v/>
      </c>
      <c r="FV52" s="47" t="str">
        <f t="shared" si="55"/>
        <v/>
      </c>
      <c r="FW52" s="47" t="str">
        <f t="shared" si="56"/>
        <v/>
      </c>
      <c r="FX52" s="47" t="str">
        <f t="shared" si="57"/>
        <v/>
      </c>
      <c r="FY52" s="47" t="str">
        <f t="shared" si="58"/>
        <v/>
      </c>
      <c r="FZ52" s="47" t="str">
        <f t="shared" si="59"/>
        <v/>
      </c>
      <c r="GA52" s="47" t="str">
        <f t="shared" si="60"/>
        <v/>
      </c>
      <c r="GB52" s="47" t="str">
        <f t="shared" si="61"/>
        <v/>
      </c>
      <c r="GC52" s="47" t="str">
        <f t="shared" si="62"/>
        <v/>
      </c>
      <c r="GD52" s="47" t="str">
        <f t="shared" si="63"/>
        <v/>
      </c>
      <c r="GE52" s="47" t="str">
        <f t="shared" si="64"/>
        <v/>
      </c>
      <c r="GF52" s="47" t="str">
        <f t="shared" si="65"/>
        <v/>
      </c>
      <c r="GG52" s="47" t="str">
        <f t="shared" si="66"/>
        <v/>
      </c>
      <c r="GH52" s="47" t="str">
        <f t="shared" si="67"/>
        <v/>
      </c>
      <c r="GI52" s="47" t="str">
        <f t="shared" si="68"/>
        <v/>
      </c>
      <c r="GJ52" s="47" t="str">
        <f t="shared" si="69"/>
        <v/>
      </c>
      <c r="GK52" s="47" t="str">
        <f t="shared" si="70"/>
        <v/>
      </c>
      <c r="GL52" s="47" t="str">
        <f t="shared" si="71"/>
        <v/>
      </c>
      <c r="GM52" s="47" t="str">
        <f t="shared" si="72"/>
        <v/>
      </c>
      <c r="GN52" s="47" t="str">
        <f t="shared" si="73"/>
        <v/>
      </c>
      <c r="GO52" s="47" t="str">
        <f t="shared" si="74"/>
        <v/>
      </c>
      <c r="GP52" s="47" t="str">
        <f t="shared" si="75"/>
        <v/>
      </c>
      <c r="GQ52" s="47" t="str">
        <f t="shared" si="76"/>
        <v/>
      </c>
      <c r="GR52" s="47" t="str">
        <f t="shared" si="77"/>
        <v/>
      </c>
      <c r="GS52" s="47" t="str">
        <f t="shared" si="78"/>
        <v/>
      </c>
      <c r="GT52" s="47" t="str">
        <f t="shared" si="79"/>
        <v/>
      </c>
      <c r="GU52" s="47" t="str">
        <f t="shared" si="80"/>
        <v/>
      </c>
      <c r="GV52" s="47" t="str">
        <f t="shared" si="81"/>
        <v/>
      </c>
      <c r="GW52" s="47" t="str">
        <f t="shared" si="82"/>
        <v/>
      </c>
      <c r="GX52" s="47" t="str">
        <f t="shared" si="83"/>
        <v/>
      </c>
      <c r="GY52" s="47" t="str">
        <f t="shared" si="84"/>
        <v/>
      </c>
      <c r="GZ52" s="47" t="str">
        <f t="shared" si="85"/>
        <v/>
      </c>
      <c r="HA52" s="47" t="str">
        <f t="shared" si="86"/>
        <v/>
      </c>
      <c r="HB52" s="47" t="str">
        <f t="shared" si="87"/>
        <v/>
      </c>
      <c r="HC52" s="47" t="str">
        <f t="shared" si="88"/>
        <v/>
      </c>
      <c r="HD52" s="47" t="str">
        <f t="shared" si="89"/>
        <v/>
      </c>
      <c r="HE52" s="47" t="str">
        <f t="shared" si="90"/>
        <v/>
      </c>
      <c r="HF52" s="47" t="str">
        <f t="shared" si="91"/>
        <v/>
      </c>
      <c r="HG52" s="47" t="str">
        <f t="shared" si="92"/>
        <v/>
      </c>
      <c r="HH52" s="47" t="str">
        <f t="shared" si="93"/>
        <v/>
      </c>
      <c r="HI52" s="47" t="str">
        <f t="shared" si="94"/>
        <v/>
      </c>
      <c r="HJ52" s="47" t="str">
        <f t="shared" si="95"/>
        <v/>
      </c>
      <c r="HK52" s="47" t="str">
        <f t="shared" si="96"/>
        <v/>
      </c>
      <c r="HL52" s="47" t="str">
        <f t="shared" si="97"/>
        <v/>
      </c>
      <c r="HM52" s="47" t="str">
        <f t="shared" si="98"/>
        <v/>
      </c>
      <c r="HN52" s="47" t="str">
        <f t="shared" si="99"/>
        <v/>
      </c>
      <c r="HO52" s="47" t="str">
        <f t="shared" si="100"/>
        <v/>
      </c>
      <c r="HP52" s="47" t="str">
        <f t="shared" si="101"/>
        <v/>
      </c>
      <c r="HQ52" s="47" t="str">
        <f t="shared" si="102"/>
        <v/>
      </c>
      <c r="HR52" s="47" t="str">
        <f t="shared" si="103"/>
        <v/>
      </c>
      <c r="HS52" s="47" t="str">
        <f t="shared" si="104"/>
        <v/>
      </c>
      <c r="HT52" s="165" t="e">
        <f t="shared" si="171"/>
        <v>#N/A</v>
      </c>
      <c r="HU52" s="165" t="e">
        <f t="shared" si="181"/>
        <v>#N/A</v>
      </c>
      <c r="HV52" s="165" t="e">
        <f t="shared" si="181"/>
        <v>#N/A</v>
      </c>
      <c r="HW52" s="165" t="e">
        <f t="shared" si="181"/>
        <v>#N/A</v>
      </c>
      <c r="HX52" s="165" t="e">
        <f t="shared" si="192"/>
        <v>#N/A</v>
      </c>
      <c r="HY52" s="165" t="e">
        <f t="shared" si="192"/>
        <v>#N/A</v>
      </c>
      <c r="HZ52" s="165" t="e">
        <f t="shared" si="192"/>
        <v>#N/A</v>
      </c>
      <c r="IA52" s="165" t="e">
        <f t="shared" si="192"/>
        <v>#N/A</v>
      </c>
      <c r="IB52" s="165" t="e">
        <f t="shared" si="192"/>
        <v>#N/A</v>
      </c>
      <c r="IC52" s="165" t="e">
        <f t="shared" si="192"/>
        <v>#N/A</v>
      </c>
      <c r="ID52" s="165" t="e">
        <f t="shared" si="192"/>
        <v>#N/A</v>
      </c>
      <c r="IE52" s="165" t="e">
        <f t="shared" si="192"/>
        <v>#N/A</v>
      </c>
      <c r="IF52" s="165" t="e">
        <f t="shared" si="192"/>
        <v>#N/A</v>
      </c>
      <c r="IG52" s="165" t="e">
        <f t="shared" si="192"/>
        <v>#N/A</v>
      </c>
      <c r="IH52" s="165" t="e">
        <f t="shared" si="192"/>
        <v>#N/A</v>
      </c>
      <c r="II52" s="165" t="e">
        <f t="shared" si="192"/>
        <v>#N/A</v>
      </c>
      <c r="IJ52" s="165" t="e">
        <f t="shared" si="192"/>
        <v>#N/A</v>
      </c>
      <c r="IK52" s="165" t="e">
        <f t="shared" si="192"/>
        <v>#N/A</v>
      </c>
      <c r="IL52" s="165" t="e">
        <f t="shared" si="192"/>
        <v>#N/A</v>
      </c>
      <c r="IM52" s="165" t="e">
        <f t="shared" si="188"/>
        <v>#N/A</v>
      </c>
      <c r="IN52" s="165" t="e">
        <f t="shared" si="188"/>
        <v>#N/A</v>
      </c>
      <c r="IO52" s="165" t="e">
        <f t="shared" si="188"/>
        <v>#N/A</v>
      </c>
      <c r="IP52" s="165" t="e">
        <f t="shared" si="188"/>
        <v>#N/A</v>
      </c>
      <c r="IQ52" s="165" t="e">
        <f t="shared" si="188"/>
        <v>#N/A</v>
      </c>
      <c r="IR52" s="165" t="e">
        <f t="shared" si="188"/>
        <v>#N/A</v>
      </c>
      <c r="IS52" s="165" t="e">
        <f t="shared" si="188"/>
        <v>#N/A</v>
      </c>
      <c r="IT52" s="165" t="e">
        <f t="shared" si="188"/>
        <v>#N/A</v>
      </c>
      <c r="IU52" s="165" t="e">
        <f t="shared" si="188"/>
        <v>#N/A</v>
      </c>
      <c r="IV52" s="165" t="e">
        <f t="shared" si="188"/>
        <v>#N/A</v>
      </c>
      <c r="IW52" s="165" t="e">
        <f t="shared" si="188"/>
        <v>#N/A</v>
      </c>
      <c r="IX52" s="165" t="e">
        <f t="shared" si="188"/>
        <v>#N/A</v>
      </c>
      <c r="IY52" s="165" t="e">
        <f t="shared" si="188"/>
        <v>#N/A</v>
      </c>
      <c r="IZ52" s="165" t="e">
        <f t="shared" si="188"/>
        <v>#N/A</v>
      </c>
      <c r="JA52" s="165" t="e">
        <f t="shared" si="188"/>
        <v>#N/A</v>
      </c>
      <c r="JB52" s="165" t="e">
        <f t="shared" si="185"/>
        <v>#N/A</v>
      </c>
      <c r="JC52" s="165" t="e">
        <f t="shared" si="185"/>
        <v>#N/A</v>
      </c>
      <c r="JD52" s="165" t="e">
        <f t="shared" si="185"/>
        <v>#N/A</v>
      </c>
      <c r="JE52" s="165" t="e">
        <f t="shared" si="185"/>
        <v>#N/A</v>
      </c>
      <c r="JF52" s="165" t="e">
        <f t="shared" si="185"/>
        <v>#N/A</v>
      </c>
      <c r="JG52" s="165" t="e">
        <f t="shared" si="185"/>
        <v>#N/A</v>
      </c>
      <c r="JH52" s="165" t="e">
        <f t="shared" si="185"/>
        <v>#N/A</v>
      </c>
      <c r="JI52" s="165" t="e">
        <f t="shared" si="185"/>
        <v>#N/A</v>
      </c>
      <c r="JJ52" s="165" t="e">
        <f t="shared" si="185"/>
        <v>#N/A</v>
      </c>
      <c r="JK52" s="165" t="e">
        <f t="shared" si="185"/>
        <v>#N/A</v>
      </c>
      <c r="JL52" s="165" t="e">
        <f t="shared" si="185"/>
        <v>#N/A</v>
      </c>
      <c r="JM52" s="165" t="e">
        <f t="shared" si="185"/>
        <v>#N/A</v>
      </c>
      <c r="JN52" s="165" t="e">
        <f t="shared" si="185"/>
        <v>#N/A</v>
      </c>
      <c r="JO52" s="165" t="e">
        <f t="shared" si="185"/>
        <v>#N/A</v>
      </c>
      <c r="JP52" s="165" t="e">
        <f t="shared" si="185"/>
        <v>#N/A</v>
      </c>
      <c r="JQ52" s="165" t="e">
        <f t="shared" si="174"/>
        <v>#N/A</v>
      </c>
      <c r="JR52" s="165" t="e">
        <f t="shared" si="174"/>
        <v>#N/A</v>
      </c>
      <c r="JS52" s="165" t="e">
        <f t="shared" si="174"/>
        <v>#N/A</v>
      </c>
      <c r="JT52" s="165" t="e">
        <f t="shared" si="174"/>
        <v>#N/A</v>
      </c>
      <c r="JU52" s="165" t="e">
        <f t="shared" si="174"/>
        <v>#N/A</v>
      </c>
      <c r="JV52" s="165" t="e">
        <f t="shared" si="174"/>
        <v>#N/A</v>
      </c>
      <c r="JW52" s="165" t="e">
        <f t="shared" si="174"/>
        <v>#N/A</v>
      </c>
      <c r="JX52" s="165" t="e">
        <f t="shared" si="174"/>
        <v>#N/A</v>
      </c>
      <c r="JY52" s="165" t="e">
        <f t="shared" si="174"/>
        <v>#N/A</v>
      </c>
      <c r="JZ52" s="165" t="e">
        <f t="shared" si="174"/>
        <v>#N/A</v>
      </c>
      <c r="KA52" s="165" t="e">
        <f t="shared" si="174"/>
        <v>#N/A</v>
      </c>
      <c r="KB52" s="165" t="e">
        <f t="shared" si="174"/>
        <v>#N/A</v>
      </c>
      <c r="KC52" s="165" t="e">
        <f t="shared" si="174"/>
        <v>#N/A</v>
      </c>
      <c r="KD52" s="165" t="e">
        <f t="shared" si="174"/>
        <v>#N/A</v>
      </c>
      <c r="KE52" s="165" t="e">
        <f t="shared" si="174"/>
        <v>#N/A</v>
      </c>
      <c r="KF52" s="165" t="e">
        <f t="shared" si="117"/>
        <v>#N/A</v>
      </c>
      <c r="KG52" s="165" t="e">
        <f t="shared" si="182"/>
        <v>#N/A</v>
      </c>
      <c r="KH52" s="165" t="e">
        <f t="shared" si="182"/>
        <v>#N/A</v>
      </c>
      <c r="KI52" s="165" t="e">
        <f t="shared" si="182"/>
        <v>#N/A</v>
      </c>
      <c r="KJ52" s="165" t="e">
        <f t="shared" si="193"/>
        <v>#N/A</v>
      </c>
      <c r="KK52" s="165" t="e">
        <f t="shared" si="193"/>
        <v>#N/A</v>
      </c>
      <c r="KL52" s="165" t="e">
        <f t="shared" si="193"/>
        <v>#N/A</v>
      </c>
      <c r="KM52" s="165" t="e">
        <f t="shared" si="193"/>
        <v>#N/A</v>
      </c>
      <c r="KN52" s="165" t="e">
        <f t="shared" si="193"/>
        <v>#N/A</v>
      </c>
      <c r="KO52" s="165" t="e">
        <f t="shared" si="193"/>
        <v>#N/A</v>
      </c>
      <c r="KP52" s="165" t="e">
        <f t="shared" si="193"/>
        <v>#N/A</v>
      </c>
      <c r="KQ52" s="165" t="e">
        <f t="shared" si="193"/>
        <v>#N/A</v>
      </c>
      <c r="KR52" s="165" t="e">
        <f t="shared" si="193"/>
        <v>#N/A</v>
      </c>
      <c r="KS52" s="165" t="e">
        <f t="shared" si="193"/>
        <v>#N/A</v>
      </c>
      <c r="KT52" s="165" t="e">
        <f t="shared" si="193"/>
        <v>#N/A</v>
      </c>
      <c r="KU52" s="165" t="e">
        <f t="shared" si="193"/>
        <v>#N/A</v>
      </c>
      <c r="KV52" s="165" t="e">
        <f t="shared" si="193"/>
        <v>#N/A</v>
      </c>
      <c r="KW52" s="165" t="e">
        <f t="shared" si="193"/>
        <v>#N/A</v>
      </c>
      <c r="KX52" s="165" t="e">
        <f t="shared" si="193"/>
        <v>#N/A</v>
      </c>
      <c r="KY52" s="165" t="e">
        <f t="shared" si="189"/>
        <v>#N/A</v>
      </c>
      <c r="KZ52" s="165" t="e">
        <f t="shared" si="189"/>
        <v>#N/A</v>
      </c>
      <c r="LA52" s="165" t="e">
        <f t="shared" si="189"/>
        <v>#N/A</v>
      </c>
      <c r="LB52" s="165" t="e">
        <f t="shared" si="189"/>
        <v>#N/A</v>
      </c>
      <c r="LC52" s="165" t="e">
        <f t="shared" si="189"/>
        <v>#N/A</v>
      </c>
      <c r="LD52" s="165" t="e">
        <f t="shared" si="189"/>
        <v>#N/A</v>
      </c>
      <c r="LE52" s="165" t="e">
        <f t="shared" si="189"/>
        <v>#N/A</v>
      </c>
      <c r="LF52" s="165" t="e">
        <f t="shared" si="189"/>
        <v>#N/A</v>
      </c>
      <c r="LG52" s="165" t="e">
        <f t="shared" si="189"/>
        <v>#N/A</v>
      </c>
      <c r="LH52" s="165" t="e">
        <f t="shared" si="189"/>
        <v>#N/A</v>
      </c>
      <c r="LI52" s="165" t="e">
        <f t="shared" si="189"/>
        <v>#N/A</v>
      </c>
      <c r="LJ52" s="165" t="e">
        <f t="shared" si="189"/>
        <v>#N/A</v>
      </c>
      <c r="LK52" s="165" t="e">
        <f t="shared" si="189"/>
        <v>#N/A</v>
      </c>
      <c r="LL52" s="165" t="e">
        <f t="shared" si="189"/>
        <v>#N/A</v>
      </c>
      <c r="LM52" s="165" t="e">
        <f t="shared" si="189"/>
        <v>#N/A</v>
      </c>
      <c r="LN52" s="165" t="e">
        <f t="shared" si="186"/>
        <v>#N/A</v>
      </c>
      <c r="LO52" s="165" t="e">
        <f t="shared" si="186"/>
        <v>#N/A</v>
      </c>
      <c r="LP52" s="165" t="e">
        <f t="shared" si="186"/>
        <v>#N/A</v>
      </c>
      <c r="LQ52" s="165" t="e">
        <f t="shared" si="186"/>
        <v>#N/A</v>
      </c>
      <c r="LR52" s="165" t="e">
        <f t="shared" si="186"/>
        <v>#N/A</v>
      </c>
      <c r="LS52" s="165" t="e">
        <f t="shared" si="186"/>
        <v>#N/A</v>
      </c>
      <c r="LT52" s="165" t="e">
        <f t="shared" si="186"/>
        <v>#N/A</v>
      </c>
      <c r="LU52" s="165" t="e">
        <f t="shared" si="186"/>
        <v>#N/A</v>
      </c>
      <c r="LV52" s="165" t="e">
        <f t="shared" si="186"/>
        <v>#N/A</v>
      </c>
      <c r="LW52" s="165" t="e">
        <f t="shared" si="186"/>
        <v>#N/A</v>
      </c>
      <c r="LX52" s="165" t="e">
        <f t="shared" si="186"/>
        <v>#N/A</v>
      </c>
      <c r="LY52" s="165" t="e">
        <f t="shared" si="186"/>
        <v>#N/A</v>
      </c>
      <c r="LZ52" s="165" t="e">
        <f t="shared" si="186"/>
        <v>#N/A</v>
      </c>
      <c r="MA52" s="165" t="e">
        <f t="shared" si="186"/>
        <v>#N/A</v>
      </c>
      <c r="MB52" s="165" t="e">
        <f t="shared" si="186"/>
        <v>#N/A</v>
      </c>
      <c r="MC52" s="165" t="e">
        <f t="shared" si="175"/>
        <v>#N/A</v>
      </c>
      <c r="MD52" s="165" t="e">
        <f t="shared" si="175"/>
        <v>#N/A</v>
      </c>
      <c r="ME52" s="165" t="e">
        <f t="shared" si="175"/>
        <v>#N/A</v>
      </c>
      <c r="MF52" s="165" t="e">
        <f t="shared" si="175"/>
        <v>#N/A</v>
      </c>
      <c r="MG52" s="165" t="e">
        <f t="shared" si="175"/>
        <v>#N/A</v>
      </c>
      <c r="MH52" s="165" t="e">
        <f t="shared" si="175"/>
        <v>#N/A</v>
      </c>
      <c r="MI52" s="165" t="e">
        <f t="shared" si="175"/>
        <v>#N/A</v>
      </c>
      <c r="MJ52" s="165" t="e">
        <f t="shared" si="175"/>
        <v>#N/A</v>
      </c>
      <c r="MK52" s="165" t="e">
        <f t="shared" si="175"/>
        <v>#N/A</v>
      </c>
      <c r="ML52" s="165" t="e">
        <f t="shared" si="175"/>
        <v>#N/A</v>
      </c>
      <c r="MM52" s="165" t="e">
        <f t="shared" si="175"/>
        <v>#N/A</v>
      </c>
      <c r="MN52" s="165" t="e">
        <f t="shared" si="175"/>
        <v>#N/A</v>
      </c>
      <c r="MO52" s="165" t="e">
        <f t="shared" si="175"/>
        <v>#N/A</v>
      </c>
      <c r="MP52" s="165" t="e">
        <f t="shared" si="175"/>
        <v>#N/A</v>
      </c>
      <c r="MQ52" s="165" t="e">
        <f t="shared" si="175"/>
        <v>#N/A</v>
      </c>
      <c r="MR52" s="165" t="e">
        <f t="shared" si="118"/>
        <v>#N/A</v>
      </c>
      <c r="MS52" s="165" t="e">
        <f t="shared" si="183"/>
        <v>#N/A</v>
      </c>
      <c r="MT52" s="165" t="e">
        <f t="shared" si="183"/>
        <v>#N/A</v>
      </c>
      <c r="MU52" s="165" t="e">
        <f t="shared" si="183"/>
        <v>#N/A</v>
      </c>
      <c r="MV52" s="165" t="e">
        <f t="shared" si="194"/>
        <v>#N/A</v>
      </c>
      <c r="MW52" s="165" t="e">
        <f t="shared" si="194"/>
        <v>#N/A</v>
      </c>
      <c r="MX52" s="165" t="e">
        <f t="shared" si="194"/>
        <v>#N/A</v>
      </c>
      <c r="MY52" s="165" t="e">
        <f t="shared" si="194"/>
        <v>#N/A</v>
      </c>
      <c r="MZ52" s="165" t="e">
        <f t="shared" si="194"/>
        <v>#N/A</v>
      </c>
      <c r="NA52" s="165" t="e">
        <f t="shared" si="194"/>
        <v>#N/A</v>
      </c>
      <c r="NB52" s="165" t="e">
        <f t="shared" si="194"/>
        <v>#N/A</v>
      </c>
      <c r="NC52" s="165" t="e">
        <f t="shared" si="194"/>
        <v>#N/A</v>
      </c>
      <c r="ND52" s="165" t="e">
        <f t="shared" si="194"/>
        <v>#N/A</v>
      </c>
      <c r="NE52" s="165" t="e">
        <f t="shared" si="194"/>
        <v>#N/A</v>
      </c>
      <c r="NF52" s="165" t="e">
        <f t="shared" si="194"/>
        <v>#N/A</v>
      </c>
      <c r="NG52" s="165" t="e">
        <f t="shared" si="194"/>
        <v>#N/A</v>
      </c>
      <c r="NH52" s="165" t="e">
        <f t="shared" si="194"/>
        <v>#N/A</v>
      </c>
      <c r="NI52" s="165" t="e">
        <f t="shared" si="194"/>
        <v>#N/A</v>
      </c>
      <c r="NJ52" s="165" t="e">
        <f t="shared" si="194"/>
        <v>#N/A</v>
      </c>
      <c r="NK52" s="165" t="e">
        <f t="shared" si="190"/>
        <v>#N/A</v>
      </c>
      <c r="NL52" s="165" t="e">
        <f t="shared" si="190"/>
        <v>#N/A</v>
      </c>
      <c r="NM52" s="165" t="e">
        <f t="shared" si="190"/>
        <v>#N/A</v>
      </c>
      <c r="NN52" s="165" t="e">
        <f t="shared" si="190"/>
        <v>#N/A</v>
      </c>
      <c r="NO52" s="165" t="e">
        <f t="shared" si="190"/>
        <v>#N/A</v>
      </c>
      <c r="NP52" s="165" t="e">
        <f t="shared" si="190"/>
        <v>#N/A</v>
      </c>
      <c r="NQ52" s="165" t="e">
        <f t="shared" si="190"/>
        <v>#N/A</v>
      </c>
      <c r="NR52" s="165" t="e">
        <f t="shared" si="190"/>
        <v>#N/A</v>
      </c>
      <c r="NS52" s="165" t="e">
        <f t="shared" si="190"/>
        <v>#N/A</v>
      </c>
      <c r="NT52" s="165" t="e">
        <f t="shared" si="190"/>
        <v>#N/A</v>
      </c>
      <c r="NU52" s="165" t="e">
        <f t="shared" si="190"/>
        <v>#N/A</v>
      </c>
      <c r="NV52" s="165" t="e">
        <f t="shared" si="190"/>
        <v>#N/A</v>
      </c>
      <c r="NW52" s="165" t="e">
        <f t="shared" si="190"/>
        <v>#N/A</v>
      </c>
      <c r="NX52" s="165" t="e">
        <f t="shared" si="190"/>
        <v>#N/A</v>
      </c>
      <c r="NY52" s="165" t="e">
        <f t="shared" si="190"/>
        <v>#N/A</v>
      </c>
      <c r="NZ52" s="165" t="e">
        <f t="shared" si="187"/>
        <v>#N/A</v>
      </c>
      <c r="OA52" s="165" t="e">
        <f t="shared" si="187"/>
        <v>#N/A</v>
      </c>
      <c r="OB52" s="165" t="e">
        <f t="shared" si="187"/>
        <v>#N/A</v>
      </c>
      <c r="OC52" s="165" t="e">
        <f t="shared" si="187"/>
        <v>#N/A</v>
      </c>
      <c r="OD52" s="165" t="e">
        <f t="shared" si="187"/>
        <v>#N/A</v>
      </c>
      <c r="OE52" s="165" t="e">
        <f t="shared" si="187"/>
        <v>#N/A</v>
      </c>
      <c r="OF52" s="165" t="e">
        <f t="shared" si="187"/>
        <v>#N/A</v>
      </c>
      <c r="OG52" s="165" t="e">
        <f t="shared" si="187"/>
        <v>#N/A</v>
      </c>
      <c r="OH52" s="165" t="e">
        <f t="shared" si="187"/>
        <v>#N/A</v>
      </c>
      <c r="OI52" s="165" t="e">
        <f t="shared" si="187"/>
        <v>#N/A</v>
      </c>
      <c r="OJ52" s="165" t="e">
        <f t="shared" si="187"/>
        <v>#N/A</v>
      </c>
      <c r="OK52" s="165" t="e">
        <f t="shared" si="187"/>
        <v>#N/A</v>
      </c>
      <c r="OL52" s="165" t="e">
        <f t="shared" si="187"/>
        <v>#N/A</v>
      </c>
      <c r="OM52" s="165" t="e">
        <f t="shared" si="187"/>
        <v>#N/A</v>
      </c>
      <c r="ON52" s="165" t="e">
        <f t="shared" si="187"/>
        <v>#N/A</v>
      </c>
      <c r="OO52" s="165" t="e">
        <f t="shared" si="176"/>
        <v>#N/A</v>
      </c>
      <c r="OP52" s="165" t="e">
        <f t="shared" si="176"/>
        <v>#N/A</v>
      </c>
      <c r="OQ52" s="165" t="e">
        <f t="shared" si="176"/>
        <v>#N/A</v>
      </c>
      <c r="OR52" s="165" t="e">
        <f t="shared" si="176"/>
        <v>#N/A</v>
      </c>
      <c r="OS52" s="165" t="e">
        <f t="shared" si="176"/>
        <v>#N/A</v>
      </c>
      <c r="OT52" s="165" t="e">
        <f t="shared" si="176"/>
        <v>#N/A</v>
      </c>
      <c r="OU52" s="165" t="e">
        <f t="shared" si="176"/>
        <v>#N/A</v>
      </c>
      <c r="OV52" s="165" t="e">
        <f t="shared" si="176"/>
        <v>#N/A</v>
      </c>
      <c r="OW52" s="165" t="e">
        <f t="shared" si="176"/>
        <v>#N/A</v>
      </c>
      <c r="OX52" s="165" t="e">
        <f t="shared" si="176"/>
        <v>#N/A</v>
      </c>
      <c r="OY52" s="165" t="e">
        <f t="shared" si="176"/>
        <v>#N/A</v>
      </c>
      <c r="OZ52" s="165" t="e">
        <f t="shared" si="176"/>
        <v>#N/A</v>
      </c>
      <c r="PA52" s="165" t="e">
        <f t="shared" si="176"/>
        <v>#N/A</v>
      </c>
      <c r="PB52" s="165" t="e">
        <f t="shared" si="176"/>
        <v>#N/A</v>
      </c>
      <c r="PC52" s="165" t="e">
        <f t="shared" si="176"/>
        <v>#N/A</v>
      </c>
      <c r="PD52" s="165" t="e">
        <f t="shared" si="119"/>
        <v>#N/A</v>
      </c>
      <c r="PE52" s="165" t="e">
        <f t="shared" ref="PE52:PL67" si="196">IF(ISNONTEXT($O52),_xlfn.NORM.DIST(HL52,$K52,$O52,FALSE),NA())</f>
        <v>#N/A</v>
      </c>
      <c r="PF52" s="165" t="e">
        <f t="shared" si="196"/>
        <v>#N/A</v>
      </c>
      <c r="PG52" s="165" t="e">
        <f t="shared" si="196"/>
        <v>#N/A</v>
      </c>
      <c r="PH52" s="165" t="e">
        <f t="shared" si="196"/>
        <v>#N/A</v>
      </c>
      <c r="PI52" s="165" t="e">
        <f t="shared" si="196"/>
        <v>#N/A</v>
      </c>
      <c r="PJ52" s="165" t="e">
        <f t="shared" si="196"/>
        <v>#N/A</v>
      </c>
      <c r="PK52" s="165" t="e">
        <f t="shared" si="196"/>
        <v>#N/A</v>
      </c>
      <c r="PL52" s="165" t="e">
        <f t="shared" si="196"/>
        <v>#N/A</v>
      </c>
    </row>
    <row r="53" spans="1:428" hidden="1" x14ac:dyDescent="0.45">
      <c r="A53" s="4">
        <v>50</v>
      </c>
      <c r="B53" s="105"/>
      <c r="C53" s="113"/>
      <c r="D53" s="118" t="str">
        <f t="shared" si="168"/>
        <v/>
      </c>
      <c r="E53" s="91"/>
      <c r="F53" s="118" t="str">
        <f t="shared" si="169"/>
        <v/>
      </c>
      <c r="G53" s="113"/>
      <c r="H53" s="106"/>
      <c r="I53" s="120" t="str">
        <f t="shared" si="0"/>
        <v/>
      </c>
      <c r="J53" s="120" t="str">
        <f t="shared" si="1"/>
        <v/>
      </c>
      <c r="K53" s="71" t="str">
        <f t="shared" si="112"/>
        <v/>
      </c>
      <c r="L53" s="23"/>
      <c r="M53" s="55"/>
      <c r="N53" s="298"/>
      <c r="O53" s="72" t="str">
        <f>IF(AND(D53&gt;0,E53&gt;0,F53&gt;0),IF(ISBLANK(N53),IF(ISBLANK(L53),"",(F53-D53)*VLOOKUP(L53,VLookups!$A$4:$B$13,2,FALSE)),N53),"")</f>
        <v/>
      </c>
      <c r="P53" s="73" t="str">
        <f t="shared" si="170"/>
        <v/>
      </c>
      <c r="Q53" s="91"/>
      <c r="R53" s="265" t="str">
        <f>IF(AND(Q53&gt;0,E53&gt;0,NOT(O53="")),ABS(VLOOKUP($Q$1,VLookups!$A$43:$B$44,2,FALSE)-_xlfn.NORM.DIST(Q53,K53,O53,TRUE)),"")</f>
        <v/>
      </c>
      <c r="S53" s="90" t="str">
        <f>IF(AND($D53&gt;0,$E53&gt;0,$F53&gt;0,NOT(ISBLANK($L53))),_xlfn.NORM.INV(ABS(VLOOKUP($Q$1,VLookups!$A$43:$B$44,2,FALSE)-S$3),$K53,$O53),"")</f>
        <v/>
      </c>
      <c r="T53" s="89" t="str">
        <f>IF(AND($D53&gt;0,$E53&gt;0,$F53&gt;0,NOT(ISBLANK($L53))),_xlfn.NORM.INV(ABS(VLOOKUP($Q$1,VLookups!$A$43:$B$44,2,FALSE)-T$3),$K53,$O53),"")</f>
        <v/>
      </c>
      <c r="U53" s="90" t="str">
        <f>IF(AND($D53&gt;0,$E53&gt;0,$F53&gt;0,NOT(ISBLANK($L53))),_xlfn.NORM.INV(ABS(VLOOKUP($Q$1,VLookups!$A$43:$B$44,2,FALSE)-U$3),$K53,$O53),"")</f>
        <v/>
      </c>
      <c r="V53" s="89" t="str">
        <f>IF(AND($D53&gt;0,$E53&gt;0,$F53&gt;0,NOT(ISBLANK($L53))),_xlfn.NORM.INV(ABS(VLOOKUP($Q$1,VLookups!$A$43:$B$44,2,FALSE)-V$3),$K53,$O53),"")</f>
        <v/>
      </c>
      <c r="W53" s="90" t="str">
        <f>IF(AND($D53&gt;0,$E53&gt;0,$F53&gt;0,NOT(ISBLANK($L53))),_xlfn.NORM.INV(ABS(VLOOKUP($Q$1,VLookups!$A$43:$B$44,2,FALSE)-W$3),$K53,$O53),"")</f>
        <v/>
      </c>
      <c r="X53" s="89" t="str">
        <f>IF(AND($D53&gt;0,$E53&gt;0,$F53&gt;0,NOT(ISBLANK($L53))),_xlfn.NORM.INV(ABS(VLOOKUP($Q$1,VLookups!$A$43:$B$44,2,FALSE)-X$3),$K53,$O53),"")</f>
        <v/>
      </c>
      <c r="Y53" s="5"/>
      <c r="Z53" s="164" t="str">
        <f t="shared" si="113"/>
        <v/>
      </c>
      <c r="AA53" s="47" t="str">
        <f t="shared" si="114"/>
        <v/>
      </c>
      <c r="AB53" s="47" t="str">
        <f t="shared" si="195"/>
        <v/>
      </c>
      <c r="AC53" s="47" t="str">
        <f t="shared" si="195"/>
        <v/>
      </c>
      <c r="AD53" s="47" t="str">
        <f t="shared" si="195"/>
        <v/>
      </c>
      <c r="AE53" s="47" t="str">
        <f t="shared" si="195"/>
        <v/>
      </c>
      <c r="AF53" s="47" t="str">
        <f t="shared" si="195"/>
        <v/>
      </c>
      <c r="AG53" s="47" t="str">
        <f t="shared" si="195"/>
        <v/>
      </c>
      <c r="AH53" s="47" t="str">
        <f t="shared" si="195"/>
        <v/>
      </c>
      <c r="AI53" s="47" t="str">
        <f t="shared" si="195"/>
        <v/>
      </c>
      <c r="AJ53" s="47" t="str">
        <f t="shared" si="195"/>
        <v/>
      </c>
      <c r="AK53" s="47" t="str">
        <f t="shared" si="195"/>
        <v/>
      </c>
      <c r="AL53" s="47" t="str">
        <f t="shared" si="195"/>
        <v/>
      </c>
      <c r="AM53" s="47" t="str">
        <f t="shared" si="195"/>
        <v/>
      </c>
      <c r="AN53" s="47" t="str">
        <f t="shared" si="195"/>
        <v/>
      </c>
      <c r="AO53" s="47" t="str">
        <f t="shared" si="195"/>
        <v/>
      </c>
      <c r="AP53" s="47" t="str">
        <f t="shared" si="195"/>
        <v/>
      </c>
      <c r="AQ53" s="47" t="str">
        <f t="shared" si="195"/>
        <v/>
      </c>
      <c r="AR53" s="47" t="str">
        <f t="shared" si="195"/>
        <v/>
      </c>
      <c r="AS53" s="47" t="str">
        <f t="shared" si="195"/>
        <v/>
      </c>
      <c r="AT53" s="47" t="str">
        <f t="shared" si="195"/>
        <v/>
      </c>
      <c r="AU53" s="47" t="str">
        <f t="shared" si="195"/>
        <v/>
      </c>
      <c r="AV53" s="47" t="str">
        <f t="shared" si="195"/>
        <v/>
      </c>
      <c r="AW53" s="47" t="str">
        <f t="shared" si="195"/>
        <v/>
      </c>
      <c r="AX53" s="47" t="str">
        <f t="shared" si="195"/>
        <v/>
      </c>
      <c r="AY53" s="47" t="str">
        <f t="shared" si="195"/>
        <v/>
      </c>
      <c r="AZ53" s="47" t="str">
        <f t="shared" si="195"/>
        <v/>
      </c>
      <c r="BA53" s="47" t="str">
        <f t="shared" si="195"/>
        <v/>
      </c>
      <c r="BB53" s="47" t="str">
        <f t="shared" si="195"/>
        <v/>
      </c>
      <c r="BC53" s="47" t="str">
        <f t="shared" si="195"/>
        <v/>
      </c>
      <c r="BD53" s="47" t="str">
        <f t="shared" si="195"/>
        <v/>
      </c>
      <c r="BE53" s="47" t="str">
        <f t="shared" si="195"/>
        <v/>
      </c>
      <c r="BF53" s="47" t="str">
        <f t="shared" si="195"/>
        <v/>
      </c>
      <c r="BG53" s="47" t="str">
        <f t="shared" si="195"/>
        <v/>
      </c>
      <c r="BH53" s="47" t="str">
        <f t="shared" si="195"/>
        <v/>
      </c>
      <c r="BI53" s="47" t="str">
        <f t="shared" si="195"/>
        <v/>
      </c>
      <c r="BJ53" s="47" t="str">
        <f t="shared" si="195"/>
        <v/>
      </c>
      <c r="BK53" s="47" t="str">
        <f t="shared" si="195"/>
        <v/>
      </c>
      <c r="BL53" s="47" t="str">
        <f t="shared" si="195"/>
        <v/>
      </c>
      <c r="BM53" s="47" t="str">
        <f t="shared" si="195"/>
        <v/>
      </c>
      <c r="BN53" s="47" t="str">
        <f t="shared" si="195"/>
        <v/>
      </c>
      <c r="BO53" s="47" t="str">
        <f t="shared" si="195"/>
        <v/>
      </c>
      <c r="BP53" s="47" t="str">
        <f t="shared" si="195"/>
        <v/>
      </c>
      <c r="BQ53" s="47" t="str">
        <f t="shared" si="195"/>
        <v/>
      </c>
      <c r="BR53" s="47" t="str">
        <f t="shared" si="195"/>
        <v/>
      </c>
      <c r="BS53" s="47" t="str">
        <f t="shared" si="195"/>
        <v/>
      </c>
      <c r="BT53" s="47" t="str">
        <f t="shared" si="195"/>
        <v/>
      </c>
      <c r="BU53" s="47" t="str">
        <f t="shared" si="195"/>
        <v/>
      </c>
      <c r="BV53" s="47" t="str">
        <f t="shared" si="195"/>
        <v/>
      </c>
      <c r="BW53" s="47" t="str">
        <f t="shared" si="195"/>
        <v/>
      </c>
      <c r="BX53" s="47" t="str">
        <f t="shared" si="195"/>
        <v/>
      </c>
      <c r="BY53" s="47" t="str">
        <f t="shared" si="195"/>
        <v/>
      </c>
      <c r="BZ53" s="47" t="str">
        <f t="shared" si="195"/>
        <v/>
      </c>
      <c r="CA53" s="47" t="str">
        <f t="shared" si="195"/>
        <v/>
      </c>
      <c r="CB53" s="47" t="str">
        <f t="shared" si="195"/>
        <v/>
      </c>
      <c r="CC53" s="47" t="str">
        <f t="shared" si="195"/>
        <v/>
      </c>
      <c r="CD53" s="47" t="str">
        <f t="shared" si="195"/>
        <v/>
      </c>
      <c r="CE53" s="47" t="str">
        <f t="shared" si="195"/>
        <v/>
      </c>
      <c r="CF53" s="47" t="str">
        <f t="shared" si="195"/>
        <v/>
      </c>
      <c r="CG53" s="47" t="str">
        <f t="shared" si="195"/>
        <v/>
      </c>
      <c r="CH53" s="47" t="str">
        <f t="shared" si="195"/>
        <v/>
      </c>
      <c r="CI53" s="47" t="str">
        <f t="shared" si="195"/>
        <v/>
      </c>
      <c r="CJ53" s="47" t="str">
        <f t="shared" si="195"/>
        <v/>
      </c>
      <c r="CK53" s="47" t="str">
        <f t="shared" si="195"/>
        <v/>
      </c>
      <c r="CL53" s="47" t="str">
        <f t="shared" si="195"/>
        <v/>
      </c>
      <c r="CM53" s="47" t="str">
        <f t="shared" ref="CM53:DV56" si="197">IF(ISNONTEXT($Z53),CN53-$Z53,"")</f>
        <v/>
      </c>
      <c r="CN53" s="47" t="str">
        <f t="shared" si="197"/>
        <v/>
      </c>
      <c r="CO53" s="47" t="str">
        <f t="shared" si="197"/>
        <v/>
      </c>
      <c r="CP53" s="47" t="str">
        <f t="shared" si="197"/>
        <v/>
      </c>
      <c r="CQ53" s="47" t="str">
        <f t="shared" si="197"/>
        <v/>
      </c>
      <c r="CR53" s="47" t="str">
        <f t="shared" si="197"/>
        <v/>
      </c>
      <c r="CS53" s="47" t="str">
        <f t="shared" si="197"/>
        <v/>
      </c>
      <c r="CT53" s="47" t="str">
        <f t="shared" si="197"/>
        <v/>
      </c>
      <c r="CU53" s="47" t="str">
        <f t="shared" si="197"/>
        <v/>
      </c>
      <c r="CV53" s="47" t="str">
        <f t="shared" si="197"/>
        <v/>
      </c>
      <c r="CW53" s="47" t="str">
        <f t="shared" si="197"/>
        <v/>
      </c>
      <c r="CX53" s="47" t="str">
        <f t="shared" si="197"/>
        <v/>
      </c>
      <c r="CY53" s="47" t="str">
        <f t="shared" si="197"/>
        <v/>
      </c>
      <c r="CZ53" s="47" t="str">
        <f t="shared" si="197"/>
        <v/>
      </c>
      <c r="DA53" s="47" t="str">
        <f t="shared" si="197"/>
        <v/>
      </c>
      <c r="DB53" s="47" t="str">
        <f t="shared" si="197"/>
        <v/>
      </c>
      <c r="DC53" s="47" t="str">
        <f t="shared" si="197"/>
        <v/>
      </c>
      <c r="DD53" s="47" t="str">
        <f t="shared" si="197"/>
        <v/>
      </c>
      <c r="DE53" s="47" t="str">
        <f t="shared" si="197"/>
        <v/>
      </c>
      <c r="DF53" s="47" t="str">
        <f t="shared" si="197"/>
        <v/>
      </c>
      <c r="DG53" s="47" t="str">
        <f t="shared" si="197"/>
        <v/>
      </c>
      <c r="DH53" s="47" t="str">
        <f t="shared" si="197"/>
        <v/>
      </c>
      <c r="DI53" s="47" t="str">
        <f t="shared" si="197"/>
        <v/>
      </c>
      <c r="DJ53" s="47" t="str">
        <f t="shared" si="197"/>
        <v/>
      </c>
      <c r="DK53" s="47" t="str">
        <f t="shared" si="197"/>
        <v/>
      </c>
      <c r="DL53" s="47" t="str">
        <f t="shared" si="197"/>
        <v/>
      </c>
      <c r="DM53" s="47" t="str">
        <f t="shared" si="197"/>
        <v/>
      </c>
      <c r="DN53" s="47" t="str">
        <f t="shared" si="197"/>
        <v/>
      </c>
      <c r="DO53" s="47" t="str">
        <f t="shared" si="197"/>
        <v/>
      </c>
      <c r="DP53" s="47" t="str">
        <f t="shared" si="197"/>
        <v/>
      </c>
      <c r="DQ53" s="47" t="str">
        <f t="shared" si="197"/>
        <v/>
      </c>
      <c r="DR53" s="47" t="str">
        <f t="shared" si="197"/>
        <v/>
      </c>
      <c r="DS53" s="47" t="str">
        <f t="shared" si="197"/>
        <v/>
      </c>
      <c r="DT53" s="47" t="str">
        <f t="shared" si="197"/>
        <v/>
      </c>
      <c r="DU53" s="47" t="str">
        <f t="shared" si="197"/>
        <v/>
      </c>
      <c r="DV53" s="47" t="str">
        <f t="shared" si="197"/>
        <v/>
      </c>
      <c r="DW53" s="179" t="str">
        <f t="shared" si="115"/>
        <v/>
      </c>
      <c r="DX53" s="47" t="str">
        <f t="shared" si="5"/>
        <v/>
      </c>
      <c r="DY53" s="47" t="str">
        <f t="shared" si="6"/>
        <v/>
      </c>
      <c r="DZ53" s="47" t="str">
        <f t="shared" si="7"/>
        <v/>
      </c>
      <c r="EA53" s="47" t="str">
        <f t="shared" si="8"/>
        <v/>
      </c>
      <c r="EB53" s="47" t="str">
        <f t="shared" si="9"/>
        <v/>
      </c>
      <c r="EC53" s="47" t="str">
        <f t="shared" si="10"/>
        <v/>
      </c>
      <c r="ED53" s="47" t="str">
        <f t="shared" si="11"/>
        <v/>
      </c>
      <c r="EE53" s="47" t="str">
        <f t="shared" si="12"/>
        <v/>
      </c>
      <c r="EF53" s="47" t="str">
        <f t="shared" si="13"/>
        <v/>
      </c>
      <c r="EG53" s="47" t="str">
        <f t="shared" si="14"/>
        <v/>
      </c>
      <c r="EH53" s="47" t="str">
        <f t="shared" si="15"/>
        <v/>
      </c>
      <c r="EI53" s="47" t="str">
        <f t="shared" si="16"/>
        <v/>
      </c>
      <c r="EJ53" s="47" t="str">
        <f t="shared" si="17"/>
        <v/>
      </c>
      <c r="EK53" s="47" t="str">
        <f t="shared" si="18"/>
        <v/>
      </c>
      <c r="EL53" s="47" t="str">
        <f t="shared" si="19"/>
        <v/>
      </c>
      <c r="EM53" s="47" t="str">
        <f t="shared" si="20"/>
        <v/>
      </c>
      <c r="EN53" s="47" t="str">
        <f t="shared" si="21"/>
        <v/>
      </c>
      <c r="EO53" s="47" t="str">
        <f t="shared" si="22"/>
        <v/>
      </c>
      <c r="EP53" s="47" t="str">
        <f t="shared" si="23"/>
        <v/>
      </c>
      <c r="EQ53" s="47" t="str">
        <f t="shared" si="24"/>
        <v/>
      </c>
      <c r="ER53" s="47" t="str">
        <f t="shared" si="25"/>
        <v/>
      </c>
      <c r="ES53" s="47" t="str">
        <f t="shared" si="26"/>
        <v/>
      </c>
      <c r="ET53" s="47" t="str">
        <f t="shared" si="27"/>
        <v/>
      </c>
      <c r="EU53" s="47" t="str">
        <f t="shared" si="28"/>
        <v/>
      </c>
      <c r="EV53" s="47" t="str">
        <f t="shared" si="29"/>
        <v/>
      </c>
      <c r="EW53" s="47" t="str">
        <f t="shared" si="30"/>
        <v/>
      </c>
      <c r="EX53" s="47" t="str">
        <f t="shared" si="31"/>
        <v/>
      </c>
      <c r="EY53" s="47" t="str">
        <f t="shared" si="32"/>
        <v/>
      </c>
      <c r="EZ53" s="47" t="str">
        <f t="shared" si="33"/>
        <v/>
      </c>
      <c r="FA53" s="47" t="str">
        <f t="shared" si="34"/>
        <v/>
      </c>
      <c r="FB53" s="47" t="str">
        <f t="shared" si="35"/>
        <v/>
      </c>
      <c r="FC53" s="47" t="str">
        <f t="shared" si="36"/>
        <v/>
      </c>
      <c r="FD53" s="47" t="str">
        <f t="shared" si="37"/>
        <v/>
      </c>
      <c r="FE53" s="47" t="str">
        <f t="shared" si="38"/>
        <v/>
      </c>
      <c r="FF53" s="47" t="str">
        <f t="shared" si="39"/>
        <v/>
      </c>
      <c r="FG53" s="47" t="str">
        <f t="shared" si="40"/>
        <v/>
      </c>
      <c r="FH53" s="47" t="str">
        <f t="shared" si="41"/>
        <v/>
      </c>
      <c r="FI53" s="47" t="str">
        <f t="shared" si="42"/>
        <v/>
      </c>
      <c r="FJ53" s="47" t="str">
        <f t="shared" si="43"/>
        <v/>
      </c>
      <c r="FK53" s="47" t="str">
        <f t="shared" si="44"/>
        <v/>
      </c>
      <c r="FL53" s="47" t="str">
        <f t="shared" si="45"/>
        <v/>
      </c>
      <c r="FM53" s="47" t="str">
        <f t="shared" si="46"/>
        <v/>
      </c>
      <c r="FN53" s="47" t="str">
        <f t="shared" si="47"/>
        <v/>
      </c>
      <c r="FO53" s="47" t="str">
        <f t="shared" si="48"/>
        <v/>
      </c>
      <c r="FP53" s="47" t="str">
        <f t="shared" si="49"/>
        <v/>
      </c>
      <c r="FQ53" s="47" t="str">
        <f t="shared" si="50"/>
        <v/>
      </c>
      <c r="FR53" s="47" t="str">
        <f t="shared" si="51"/>
        <v/>
      </c>
      <c r="FS53" s="47" t="str">
        <f t="shared" si="52"/>
        <v/>
      </c>
      <c r="FT53" s="47" t="str">
        <f t="shared" si="53"/>
        <v/>
      </c>
      <c r="FU53" s="47" t="str">
        <f t="shared" si="54"/>
        <v/>
      </c>
      <c r="FV53" s="47" t="str">
        <f t="shared" si="55"/>
        <v/>
      </c>
      <c r="FW53" s="47" t="str">
        <f t="shared" si="56"/>
        <v/>
      </c>
      <c r="FX53" s="47" t="str">
        <f t="shared" si="57"/>
        <v/>
      </c>
      <c r="FY53" s="47" t="str">
        <f t="shared" si="58"/>
        <v/>
      </c>
      <c r="FZ53" s="47" t="str">
        <f t="shared" si="59"/>
        <v/>
      </c>
      <c r="GA53" s="47" t="str">
        <f t="shared" si="60"/>
        <v/>
      </c>
      <c r="GB53" s="47" t="str">
        <f t="shared" si="61"/>
        <v/>
      </c>
      <c r="GC53" s="47" t="str">
        <f t="shared" si="62"/>
        <v/>
      </c>
      <c r="GD53" s="47" t="str">
        <f t="shared" si="63"/>
        <v/>
      </c>
      <c r="GE53" s="47" t="str">
        <f t="shared" si="64"/>
        <v/>
      </c>
      <c r="GF53" s="47" t="str">
        <f t="shared" si="65"/>
        <v/>
      </c>
      <c r="GG53" s="47" t="str">
        <f t="shared" si="66"/>
        <v/>
      </c>
      <c r="GH53" s="47" t="str">
        <f t="shared" si="67"/>
        <v/>
      </c>
      <c r="GI53" s="47" t="str">
        <f t="shared" si="68"/>
        <v/>
      </c>
      <c r="GJ53" s="47" t="str">
        <f t="shared" si="69"/>
        <v/>
      </c>
      <c r="GK53" s="47" t="str">
        <f t="shared" si="70"/>
        <v/>
      </c>
      <c r="GL53" s="47" t="str">
        <f t="shared" si="71"/>
        <v/>
      </c>
      <c r="GM53" s="47" t="str">
        <f t="shared" si="72"/>
        <v/>
      </c>
      <c r="GN53" s="47" t="str">
        <f t="shared" si="73"/>
        <v/>
      </c>
      <c r="GO53" s="47" t="str">
        <f t="shared" si="74"/>
        <v/>
      </c>
      <c r="GP53" s="47" t="str">
        <f t="shared" si="75"/>
        <v/>
      </c>
      <c r="GQ53" s="47" t="str">
        <f t="shared" si="76"/>
        <v/>
      </c>
      <c r="GR53" s="47" t="str">
        <f t="shared" si="77"/>
        <v/>
      </c>
      <c r="GS53" s="47" t="str">
        <f t="shared" si="78"/>
        <v/>
      </c>
      <c r="GT53" s="47" t="str">
        <f t="shared" si="79"/>
        <v/>
      </c>
      <c r="GU53" s="47" t="str">
        <f t="shared" si="80"/>
        <v/>
      </c>
      <c r="GV53" s="47" t="str">
        <f t="shared" si="81"/>
        <v/>
      </c>
      <c r="GW53" s="47" t="str">
        <f t="shared" si="82"/>
        <v/>
      </c>
      <c r="GX53" s="47" t="str">
        <f t="shared" si="83"/>
        <v/>
      </c>
      <c r="GY53" s="47" t="str">
        <f t="shared" si="84"/>
        <v/>
      </c>
      <c r="GZ53" s="47" t="str">
        <f t="shared" si="85"/>
        <v/>
      </c>
      <c r="HA53" s="47" t="str">
        <f t="shared" si="86"/>
        <v/>
      </c>
      <c r="HB53" s="47" t="str">
        <f t="shared" si="87"/>
        <v/>
      </c>
      <c r="HC53" s="47" t="str">
        <f t="shared" si="88"/>
        <v/>
      </c>
      <c r="HD53" s="47" t="str">
        <f t="shared" si="89"/>
        <v/>
      </c>
      <c r="HE53" s="47" t="str">
        <f t="shared" si="90"/>
        <v/>
      </c>
      <c r="HF53" s="47" t="str">
        <f t="shared" si="91"/>
        <v/>
      </c>
      <c r="HG53" s="47" t="str">
        <f t="shared" si="92"/>
        <v/>
      </c>
      <c r="HH53" s="47" t="str">
        <f t="shared" si="93"/>
        <v/>
      </c>
      <c r="HI53" s="47" t="str">
        <f t="shared" si="94"/>
        <v/>
      </c>
      <c r="HJ53" s="47" t="str">
        <f t="shared" si="95"/>
        <v/>
      </c>
      <c r="HK53" s="47" t="str">
        <f t="shared" si="96"/>
        <v/>
      </c>
      <c r="HL53" s="47" t="str">
        <f t="shared" si="97"/>
        <v/>
      </c>
      <c r="HM53" s="47" t="str">
        <f t="shared" si="98"/>
        <v/>
      </c>
      <c r="HN53" s="47" t="str">
        <f t="shared" si="99"/>
        <v/>
      </c>
      <c r="HO53" s="47" t="str">
        <f t="shared" si="100"/>
        <v/>
      </c>
      <c r="HP53" s="47" t="str">
        <f t="shared" si="101"/>
        <v/>
      </c>
      <c r="HQ53" s="47" t="str">
        <f t="shared" si="102"/>
        <v/>
      </c>
      <c r="HR53" s="47" t="str">
        <f t="shared" si="103"/>
        <v/>
      </c>
      <c r="HS53" s="47" t="str">
        <f t="shared" si="104"/>
        <v/>
      </c>
      <c r="HT53" s="165" t="e">
        <f t="shared" si="171"/>
        <v>#N/A</v>
      </c>
      <c r="HU53" s="165" t="e">
        <f t="shared" si="181"/>
        <v>#N/A</v>
      </c>
      <c r="HV53" s="165" t="e">
        <f t="shared" si="181"/>
        <v>#N/A</v>
      </c>
      <c r="HW53" s="165" t="e">
        <f t="shared" si="181"/>
        <v>#N/A</v>
      </c>
      <c r="HX53" s="165" t="e">
        <f t="shared" si="192"/>
        <v>#N/A</v>
      </c>
      <c r="HY53" s="165" t="e">
        <f t="shared" si="192"/>
        <v>#N/A</v>
      </c>
      <c r="HZ53" s="165" t="e">
        <f t="shared" si="192"/>
        <v>#N/A</v>
      </c>
      <c r="IA53" s="165" t="e">
        <f t="shared" si="192"/>
        <v>#N/A</v>
      </c>
      <c r="IB53" s="165" t="e">
        <f t="shared" si="192"/>
        <v>#N/A</v>
      </c>
      <c r="IC53" s="165" t="e">
        <f t="shared" si="192"/>
        <v>#N/A</v>
      </c>
      <c r="ID53" s="165" t="e">
        <f t="shared" si="192"/>
        <v>#N/A</v>
      </c>
      <c r="IE53" s="165" t="e">
        <f t="shared" si="192"/>
        <v>#N/A</v>
      </c>
      <c r="IF53" s="165" t="e">
        <f t="shared" si="192"/>
        <v>#N/A</v>
      </c>
      <c r="IG53" s="165" t="e">
        <f t="shared" si="192"/>
        <v>#N/A</v>
      </c>
      <c r="IH53" s="165" t="e">
        <f t="shared" si="192"/>
        <v>#N/A</v>
      </c>
      <c r="II53" s="165" t="e">
        <f t="shared" si="192"/>
        <v>#N/A</v>
      </c>
      <c r="IJ53" s="165" t="e">
        <f t="shared" si="192"/>
        <v>#N/A</v>
      </c>
      <c r="IK53" s="165" t="e">
        <f t="shared" si="192"/>
        <v>#N/A</v>
      </c>
      <c r="IL53" s="165" t="e">
        <f t="shared" si="192"/>
        <v>#N/A</v>
      </c>
      <c r="IM53" s="165" t="e">
        <f t="shared" si="188"/>
        <v>#N/A</v>
      </c>
      <c r="IN53" s="165" t="e">
        <f t="shared" si="188"/>
        <v>#N/A</v>
      </c>
      <c r="IO53" s="165" t="e">
        <f t="shared" si="188"/>
        <v>#N/A</v>
      </c>
      <c r="IP53" s="165" t="e">
        <f t="shared" si="188"/>
        <v>#N/A</v>
      </c>
      <c r="IQ53" s="165" t="e">
        <f t="shared" si="188"/>
        <v>#N/A</v>
      </c>
      <c r="IR53" s="165" t="e">
        <f t="shared" si="188"/>
        <v>#N/A</v>
      </c>
      <c r="IS53" s="165" t="e">
        <f t="shared" si="188"/>
        <v>#N/A</v>
      </c>
      <c r="IT53" s="165" t="e">
        <f t="shared" si="188"/>
        <v>#N/A</v>
      </c>
      <c r="IU53" s="165" t="e">
        <f t="shared" si="188"/>
        <v>#N/A</v>
      </c>
      <c r="IV53" s="165" t="e">
        <f t="shared" si="188"/>
        <v>#N/A</v>
      </c>
      <c r="IW53" s="165" t="e">
        <f t="shared" si="188"/>
        <v>#N/A</v>
      </c>
      <c r="IX53" s="165" t="e">
        <f t="shared" si="188"/>
        <v>#N/A</v>
      </c>
      <c r="IY53" s="165" t="e">
        <f t="shared" si="188"/>
        <v>#N/A</v>
      </c>
      <c r="IZ53" s="165" t="e">
        <f t="shared" si="188"/>
        <v>#N/A</v>
      </c>
      <c r="JA53" s="165" t="e">
        <f t="shared" si="188"/>
        <v>#N/A</v>
      </c>
      <c r="JB53" s="165" t="e">
        <f t="shared" si="185"/>
        <v>#N/A</v>
      </c>
      <c r="JC53" s="165" t="e">
        <f t="shared" si="185"/>
        <v>#N/A</v>
      </c>
      <c r="JD53" s="165" t="e">
        <f t="shared" si="185"/>
        <v>#N/A</v>
      </c>
      <c r="JE53" s="165" t="e">
        <f t="shared" si="185"/>
        <v>#N/A</v>
      </c>
      <c r="JF53" s="165" t="e">
        <f t="shared" si="185"/>
        <v>#N/A</v>
      </c>
      <c r="JG53" s="165" t="e">
        <f t="shared" si="185"/>
        <v>#N/A</v>
      </c>
      <c r="JH53" s="165" t="e">
        <f t="shared" si="185"/>
        <v>#N/A</v>
      </c>
      <c r="JI53" s="165" t="e">
        <f t="shared" si="185"/>
        <v>#N/A</v>
      </c>
      <c r="JJ53" s="165" t="e">
        <f t="shared" si="185"/>
        <v>#N/A</v>
      </c>
      <c r="JK53" s="165" t="e">
        <f t="shared" si="185"/>
        <v>#N/A</v>
      </c>
      <c r="JL53" s="165" t="e">
        <f t="shared" si="185"/>
        <v>#N/A</v>
      </c>
      <c r="JM53" s="165" t="e">
        <f t="shared" si="185"/>
        <v>#N/A</v>
      </c>
      <c r="JN53" s="165" t="e">
        <f t="shared" si="185"/>
        <v>#N/A</v>
      </c>
      <c r="JO53" s="165" t="e">
        <f t="shared" si="185"/>
        <v>#N/A</v>
      </c>
      <c r="JP53" s="165" t="e">
        <f t="shared" si="185"/>
        <v>#N/A</v>
      </c>
      <c r="JQ53" s="165" t="e">
        <f t="shared" ref="JQ53:KE68" si="198">IF(ISNONTEXT($O53),_xlfn.NORM.DIST(BX53,$K53,$O53,FALSE),NA())</f>
        <v>#N/A</v>
      </c>
      <c r="JR53" s="165" t="e">
        <f t="shared" si="198"/>
        <v>#N/A</v>
      </c>
      <c r="JS53" s="165" t="e">
        <f t="shared" si="198"/>
        <v>#N/A</v>
      </c>
      <c r="JT53" s="165" t="e">
        <f t="shared" si="198"/>
        <v>#N/A</v>
      </c>
      <c r="JU53" s="165" t="e">
        <f t="shared" si="198"/>
        <v>#N/A</v>
      </c>
      <c r="JV53" s="165" t="e">
        <f t="shared" si="198"/>
        <v>#N/A</v>
      </c>
      <c r="JW53" s="165" t="e">
        <f t="shared" si="198"/>
        <v>#N/A</v>
      </c>
      <c r="JX53" s="165" t="e">
        <f t="shared" si="198"/>
        <v>#N/A</v>
      </c>
      <c r="JY53" s="165" t="e">
        <f t="shared" si="198"/>
        <v>#N/A</v>
      </c>
      <c r="JZ53" s="165" t="e">
        <f t="shared" si="198"/>
        <v>#N/A</v>
      </c>
      <c r="KA53" s="165" t="e">
        <f t="shared" si="198"/>
        <v>#N/A</v>
      </c>
      <c r="KB53" s="165" t="e">
        <f t="shared" si="198"/>
        <v>#N/A</v>
      </c>
      <c r="KC53" s="165" t="e">
        <f t="shared" si="198"/>
        <v>#N/A</v>
      </c>
      <c r="KD53" s="165" t="e">
        <f t="shared" si="198"/>
        <v>#N/A</v>
      </c>
      <c r="KE53" s="165" t="e">
        <f t="shared" si="198"/>
        <v>#N/A</v>
      </c>
      <c r="KF53" s="165" t="e">
        <f t="shared" si="117"/>
        <v>#N/A</v>
      </c>
      <c r="KG53" s="165" t="e">
        <f t="shared" si="182"/>
        <v>#N/A</v>
      </c>
      <c r="KH53" s="165" t="e">
        <f t="shared" si="182"/>
        <v>#N/A</v>
      </c>
      <c r="KI53" s="165" t="e">
        <f t="shared" si="182"/>
        <v>#N/A</v>
      </c>
      <c r="KJ53" s="165" t="e">
        <f t="shared" si="193"/>
        <v>#N/A</v>
      </c>
      <c r="KK53" s="165" t="e">
        <f t="shared" si="193"/>
        <v>#N/A</v>
      </c>
      <c r="KL53" s="165" t="e">
        <f t="shared" si="193"/>
        <v>#N/A</v>
      </c>
      <c r="KM53" s="165" t="e">
        <f t="shared" si="193"/>
        <v>#N/A</v>
      </c>
      <c r="KN53" s="165" t="e">
        <f t="shared" si="193"/>
        <v>#N/A</v>
      </c>
      <c r="KO53" s="165" t="e">
        <f t="shared" si="193"/>
        <v>#N/A</v>
      </c>
      <c r="KP53" s="165" t="e">
        <f t="shared" si="193"/>
        <v>#N/A</v>
      </c>
      <c r="KQ53" s="165" t="e">
        <f t="shared" si="193"/>
        <v>#N/A</v>
      </c>
      <c r="KR53" s="165" t="e">
        <f t="shared" si="193"/>
        <v>#N/A</v>
      </c>
      <c r="KS53" s="165" t="e">
        <f t="shared" si="193"/>
        <v>#N/A</v>
      </c>
      <c r="KT53" s="165" t="e">
        <f t="shared" si="193"/>
        <v>#N/A</v>
      </c>
      <c r="KU53" s="165" t="e">
        <f t="shared" si="193"/>
        <v>#N/A</v>
      </c>
      <c r="KV53" s="165" t="e">
        <f t="shared" si="193"/>
        <v>#N/A</v>
      </c>
      <c r="KW53" s="165" t="e">
        <f t="shared" si="193"/>
        <v>#N/A</v>
      </c>
      <c r="KX53" s="165" t="e">
        <f t="shared" si="193"/>
        <v>#N/A</v>
      </c>
      <c r="KY53" s="165" t="e">
        <f t="shared" si="189"/>
        <v>#N/A</v>
      </c>
      <c r="KZ53" s="165" t="e">
        <f t="shared" si="189"/>
        <v>#N/A</v>
      </c>
      <c r="LA53" s="165" t="e">
        <f t="shared" si="189"/>
        <v>#N/A</v>
      </c>
      <c r="LB53" s="165" t="e">
        <f t="shared" si="189"/>
        <v>#N/A</v>
      </c>
      <c r="LC53" s="165" t="e">
        <f t="shared" si="189"/>
        <v>#N/A</v>
      </c>
      <c r="LD53" s="165" t="e">
        <f t="shared" si="189"/>
        <v>#N/A</v>
      </c>
      <c r="LE53" s="165" t="e">
        <f t="shared" si="189"/>
        <v>#N/A</v>
      </c>
      <c r="LF53" s="165" t="e">
        <f t="shared" si="189"/>
        <v>#N/A</v>
      </c>
      <c r="LG53" s="165" t="e">
        <f t="shared" si="189"/>
        <v>#N/A</v>
      </c>
      <c r="LH53" s="165" t="e">
        <f t="shared" si="189"/>
        <v>#N/A</v>
      </c>
      <c r="LI53" s="165" t="e">
        <f t="shared" si="189"/>
        <v>#N/A</v>
      </c>
      <c r="LJ53" s="165" t="e">
        <f t="shared" si="189"/>
        <v>#N/A</v>
      </c>
      <c r="LK53" s="165" t="e">
        <f t="shared" si="189"/>
        <v>#N/A</v>
      </c>
      <c r="LL53" s="165" t="e">
        <f t="shared" si="189"/>
        <v>#N/A</v>
      </c>
      <c r="LM53" s="165" t="e">
        <f t="shared" si="189"/>
        <v>#N/A</v>
      </c>
      <c r="LN53" s="165" t="e">
        <f t="shared" si="186"/>
        <v>#N/A</v>
      </c>
      <c r="LO53" s="165" t="e">
        <f t="shared" si="186"/>
        <v>#N/A</v>
      </c>
      <c r="LP53" s="165" t="e">
        <f t="shared" si="186"/>
        <v>#N/A</v>
      </c>
      <c r="LQ53" s="165" t="e">
        <f t="shared" si="186"/>
        <v>#N/A</v>
      </c>
      <c r="LR53" s="165" t="e">
        <f t="shared" si="186"/>
        <v>#N/A</v>
      </c>
      <c r="LS53" s="165" t="e">
        <f t="shared" si="186"/>
        <v>#N/A</v>
      </c>
      <c r="LT53" s="165" t="e">
        <f t="shared" si="186"/>
        <v>#N/A</v>
      </c>
      <c r="LU53" s="165" t="e">
        <f t="shared" si="186"/>
        <v>#N/A</v>
      </c>
      <c r="LV53" s="165" t="e">
        <f t="shared" si="186"/>
        <v>#N/A</v>
      </c>
      <c r="LW53" s="165" t="e">
        <f t="shared" si="186"/>
        <v>#N/A</v>
      </c>
      <c r="LX53" s="165" t="e">
        <f t="shared" si="186"/>
        <v>#N/A</v>
      </c>
      <c r="LY53" s="165" t="e">
        <f t="shared" si="186"/>
        <v>#N/A</v>
      </c>
      <c r="LZ53" s="165" t="e">
        <f t="shared" si="186"/>
        <v>#N/A</v>
      </c>
      <c r="MA53" s="165" t="e">
        <f t="shared" si="186"/>
        <v>#N/A</v>
      </c>
      <c r="MB53" s="165" t="e">
        <f t="shared" si="186"/>
        <v>#N/A</v>
      </c>
      <c r="MC53" s="165" t="e">
        <f t="shared" ref="MC53:MQ68" si="199">IF(ISNONTEXT($O53),_xlfn.NORM.DIST(EJ53,$K53,$O53,FALSE),NA())</f>
        <v>#N/A</v>
      </c>
      <c r="MD53" s="165" t="e">
        <f t="shared" si="199"/>
        <v>#N/A</v>
      </c>
      <c r="ME53" s="165" t="e">
        <f t="shared" si="199"/>
        <v>#N/A</v>
      </c>
      <c r="MF53" s="165" t="e">
        <f t="shared" si="199"/>
        <v>#N/A</v>
      </c>
      <c r="MG53" s="165" t="e">
        <f t="shared" si="199"/>
        <v>#N/A</v>
      </c>
      <c r="MH53" s="165" t="e">
        <f t="shared" si="199"/>
        <v>#N/A</v>
      </c>
      <c r="MI53" s="165" t="e">
        <f t="shared" si="199"/>
        <v>#N/A</v>
      </c>
      <c r="MJ53" s="165" t="e">
        <f t="shared" si="199"/>
        <v>#N/A</v>
      </c>
      <c r="MK53" s="165" t="e">
        <f t="shared" si="199"/>
        <v>#N/A</v>
      </c>
      <c r="ML53" s="165" t="e">
        <f t="shared" si="199"/>
        <v>#N/A</v>
      </c>
      <c r="MM53" s="165" t="e">
        <f t="shared" si="199"/>
        <v>#N/A</v>
      </c>
      <c r="MN53" s="165" t="e">
        <f t="shared" si="199"/>
        <v>#N/A</v>
      </c>
      <c r="MO53" s="165" t="e">
        <f t="shared" si="199"/>
        <v>#N/A</v>
      </c>
      <c r="MP53" s="165" t="e">
        <f t="shared" si="199"/>
        <v>#N/A</v>
      </c>
      <c r="MQ53" s="165" t="e">
        <f t="shared" si="199"/>
        <v>#N/A</v>
      </c>
      <c r="MR53" s="165" t="e">
        <f t="shared" si="118"/>
        <v>#N/A</v>
      </c>
      <c r="MS53" s="165" t="e">
        <f t="shared" si="183"/>
        <v>#N/A</v>
      </c>
      <c r="MT53" s="165" t="e">
        <f t="shared" si="183"/>
        <v>#N/A</v>
      </c>
      <c r="MU53" s="165" t="e">
        <f t="shared" si="183"/>
        <v>#N/A</v>
      </c>
      <c r="MV53" s="165" t="e">
        <f t="shared" si="194"/>
        <v>#N/A</v>
      </c>
      <c r="MW53" s="165" t="e">
        <f t="shared" si="194"/>
        <v>#N/A</v>
      </c>
      <c r="MX53" s="165" t="e">
        <f t="shared" si="194"/>
        <v>#N/A</v>
      </c>
      <c r="MY53" s="165" t="e">
        <f t="shared" si="194"/>
        <v>#N/A</v>
      </c>
      <c r="MZ53" s="165" t="e">
        <f t="shared" si="194"/>
        <v>#N/A</v>
      </c>
      <c r="NA53" s="165" t="e">
        <f t="shared" si="194"/>
        <v>#N/A</v>
      </c>
      <c r="NB53" s="165" t="e">
        <f t="shared" si="194"/>
        <v>#N/A</v>
      </c>
      <c r="NC53" s="165" t="e">
        <f t="shared" si="194"/>
        <v>#N/A</v>
      </c>
      <c r="ND53" s="165" t="e">
        <f t="shared" si="194"/>
        <v>#N/A</v>
      </c>
      <c r="NE53" s="165" t="e">
        <f t="shared" si="194"/>
        <v>#N/A</v>
      </c>
      <c r="NF53" s="165" t="e">
        <f t="shared" si="194"/>
        <v>#N/A</v>
      </c>
      <c r="NG53" s="165" t="e">
        <f t="shared" si="194"/>
        <v>#N/A</v>
      </c>
      <c r="NH53" s="165" t="e">
        <f t="shared" si="194"/>
        <v>#N/A</v>
      </c>
      <c r="NI53" s="165" t="e">
        <f t="shared" si="194"/>
        <v>#N/A</v>
      </c>
      <c r="NJ53" s="165" t="e">
        <f t="shared" si="194"/>
        <v>#N/A</v>
      </c>
      <c r="NK53" s="165" t="e">
        <f t="shared" si="190"/>
        <v>#N/A</v>
      </c>
      <c r="NL53" s="165" t="e">
        <f t="shared" si="190"/>
        <v>#N/A</v>
      </c>
      <c r="NM53" s="165" t="e">
        <f t="shared" si="190"/>
        <v>#N/A</v>
      </c>
      <c r="NN53" s="165" t="e">
        <f t="shared" si="190"/>
        <v>#N/A</v>
      </c>
      <c r="NO53" s="165" t="e">
        <f t="shared" si="190"/>
        <v>#N/A</v>
      </c>
      <c r="NP53" s="165" t="e">
        <f t="shared" si="190"/>
        <v>#N/A</v>
      </c>
      <c r="NQ53" s="165" t="e">
        <f t="shared" si="190"/>
        <v>#N/A</v>
      </c>
      <c r="NR53" s="165" t="e">
        <f t="shared" si="190"/>
        <v>#N/A</v>
      </c>
      <c r="NS53" s="165" t="e">
        <f t="shared" si="190"/>
        <v>#N/A</v>
      </c>
      <c r="NT53" s="165" t="e">
        <f t="shared" si="190"/>
        <v>#N/A</v>
      </c>
      <c r="NU53" s="165" t="e">
        <f t="shared" si="190"/>
        <v>#N/A</v>
      </c>
      <c r="NV53" s="165" t="e">
        <f t="shared" si="190"/>
        <v>#N/A</v>
      </c>
      <c r="NW53" s="165" t="e">
        <f t="shared" si="190"/>
        <v>#N/A</v>
      </c>
      <c r="NX53" s="165" t="e">
        <f t="shared" si="190"/>
        <v>#N/A</v>
      </c>
      <c r="NY53" s="165" t="e">
        <f t="shared" si="190"/>
        <v>#N/A</v>
      </c>
      <c r="NZ53" s="165" t="e">
        <f t="shared" si="187"/>
        <v>#N/A</v>
      </c>
      <c r="OA53" s="165" t="e">
        <f t="shared" si="187"/>
        <v>#N/A</v>
      </c>
      <c r="OB53" s="165" t="e">
        <f t="shared" si="187"/>
        <v>#N/A</v>
      </c>
      <c r="OC53" s="165" t="e">
        <f t="shared" si="187"/>
        <v>#N/A</v>
      </c>
      <c r="OD53" s="165" t="e">
        <f t="shared" si="187"/>
        <v>#N/A</v>
      </c>
      <c r="OE53" s="165" t="e">
        <f t="shared" si="187"/>
        <v>#N/A</v>
      </c>
      <c r="OF53" s="165" t="e">
        <f t="shared" si="187"/>
        <v>#N/A</v>
      </c>
      <c r="OG53" s="165" t="e">
        <f t="shared" si="187"/>
        <v>#N/A</v>
      </c>
      <c r="OH53" s="165" t="e">
        <f t="shared" si="187"/>
        <v>#N/A</v>
      </c>
      <c r="OI53" s="165" t="e">
        <f t="shared" si="187"/>
        <v>#N/A</v>
      </c>
      <c r="OJ53" s="165" t="e">
        <f t="shared" si="187"/>
        <v>#N/A</v>
      </c>
      <c r="OK53" s="165" t="e">
        <f t="shared" si="187"/>
        <v>#N/A</v>
      </c>
      <c r="OL53" s="165" t="e">
        <f t="shared" si="187"/>
        <v>#N/A</v>
      </c>
      <c r="OM53" s="165" t="e">
        <f t="shared" si="187"/>
        <v>#N/A</v>
      </c>
      <c r="ON53" s="165" t="e">
        <f t="shared" si="187"/>
        <v>#N/A</v>
      </c>
      <c r="OO53" s="165" t="e">
        <f t="shared" ref="OO53:PC68" si="200">IF(ISNONTEXT($O53),_xlfn.NORM.DIST(GV53,$K53,$O53,FALSE),NA())</f>
        <v>#N/A</v>
      </c>
      <c r="OP53" s="165" t="e">
        <f t="shared" si="200"/>
        <v>#N/A</v>
      </c>
      <c r="OQ53" s="165" t="e">
        <f t="shared" si="200"/>
        <v>#N/A</v>
      </c>
      <c r="OR53" s="165" t="e">
        <f t="shared" si="200"/>
        <v>#N/A</v>
      </c>
      <c r="OS53" s="165" t="e">
        <f t="shared" si="200"/>
        <v>#N/A</v>
      </c>
      <c r="OT53" s="165" t="e">
        <f t="shared" si="200"/>
        <v>#N/A</v>
      </c>
      <c r="OU53" s="165" t="e">
        <f t="shared" si="200"/>
        <v>#N/A</v>
      </c>
      <c r="OV53" s="165" t="e">
        <f t="shared" si="200"/>
        <v>#N/A</v>
      </c>
      <c r="OW53" s="165" t="e">
        <f t="shared" si="200"/>
        <v>#N/A</v>
      </c>
      <c r="OX53" s="165" t="e">
        <f t="shared" si="200"/>
        <v>#N/A</v>
      </c>
      <c r="OY53" s="165" t="e">
        <f t="shared" si="200"/>
        <v>#N/A</v>
      </c>
      <c r="OZ53" s="165" t="e">
        <f t="shared" si="200"/>
        <v>#N/A</v>
      </c>
      <c r="PA53" s="165" t="e">
        <f t="shared" si="200"/>
        <v>#N/A</v>
      </c>
      <c r="PB53" s="165" t="e">
        <f t="shared" si="200"/>
        <v>#N/A</v>
      </c>
      <c r="PC53" s="165" t="e">
        <f t="shared" si="200"/>
        <v>#N/A</v>
      </c>
      <c r="PD53" s="165" t="e">
        <f t="shared" si="119"/>
        <v>#N/A</v>
      </c>
      <c r="PE53" s="165" t="e">
        <f t="shared" si="196"/>
        <v>#N/A</v>
      </c>
      <c r="PF53" s="165" t="e">
        <f t="shared" si="196"/>
        <v>#N/A</v>
      </c>
      <c r="PG53" s="165" t="e">
        <f t="shared" si="196"/>
        <v>#N/A</v>
      </c>
      <c r="PH53" s="165" t="e">
        <f t="shared" si="196"/>
        <v>#N/A</v>
      </c>
      <c r="PI53" s="165" t="e">
        <f t="shared" si="196"/>
        <v>#N/A</v>
      </c>
      <c r="PJ53" s="165" t="e">
        <f t="shared" si="196"/>
        <v>#N/A</v>
      </c>
      <c r="PK53" s="165" t="e">
        <f t="shared" si="196"/>
        <v>#N/A</v>
      </c>
      <c r="PL53" s="165" t="e">
        <f t="shared" si="196"/>
        <v>#N/A</v>
      </c>
    </row>
    <row r="54" spans="1:428" hidden="1" x14ac:dyDescent="0.45">
      <c r="A54" s="4">
        <v>51</v>
      </c>
      <c r="B54" s="105"/>
      <c r="C54" s="113"/>
      <c r="D54" s="118" t="str">
        <f t="shared" si="168"/>
        <v/>
      </c>
      <c r="E54" s="91"/>
      <c r="F54" s="118" t="str">
        <f t="shared" si="169"/>
        <v/>
      </c>
      <c r="G54" s="113"/>
      <c r="H54" s="106"/>
      <c r="I54" s="120" t="str">
        <f t="shared" si="0"/>
        <v/>
      </c>
      <c r="J54" s="120" t="str">
        <f t="shared" si="1"/>
        <v/>
      </c>
      <c r="K54" s="71" t="str">
        <f t="shared" si="112"/>
        <v/>
      </c>
      <c r="L54" s="23"/>
      <c r="M54" s="55"/>
      <c r="N54" s="298"/>
      <c r="O54" s="72" t="str">
        <f>IF(AND(D54&gt;0,E54&gt;0,F54&gt;0),IF(ISBLANK(N54),IF(ISBLANK(L54),"",(F54-D54)*VLOOKUP(L54,VLookups!$A$4:$B$13,2,FALSE)),N54),"")</f>
        <v/>
      </c>
      <c r="P54" s="73" t="str">
        <f t="shared" si="170"/>
        <v/>
      </c>
      <c r="Q54" s="91"/>
      <c r="R54" s="265" t="str">
        <f>IF(AND(Q54&gt;0,E54&gt;0,NOT(O54="")),ABS(VLOOKUP($Q$1,VLookups!$A$43:$B$44,2,FALSE)-_xlfn.NORM.DIST(Q54,K54,O54,TRUE)),"")</f>
        <v/>
      </c>
      <c r="S54" s="90" t="str">
        <f>IF(AND($D54&gt;0,$E54&gt;0,$F54&gt;0,NOT(ISBLANK($L54))),_xlfn.NORM.INV(ABS(VLOOKUP($Q$1,VLookups!$A$43:$B$44,2,FALSE)-S$3),$K54,$O54),"")</f>
        <v/>
      </c>
      <c r="T54" s="89" t="str">
        <f>IF(AND($D54&gt;0,$E54&gt;0,$F54&gt;0,NOT(ISBLANK($L54))),_xlfn.NORM.INV(ABS(VLOOKUP($Q$1,VLookups!$A$43:$B$44,2,FALSE)-T$3),$K54,$O54),"")</f>
        <v/>
      </c>
      <c r="U54" s="90" t="str">
        <f>IF(AND($D54&gt;0,$E54&gt;0,$F54&gt;0,NOT(ISBLANK($L54))),_xlfn.NORM.INV(ABS(VLOOKUP($Q$1,VLookups!$A$43:$B$44,2,FALSE)-U$3),$K54,$O54),"")</f>
        <v/>
      </c>
      <c r="V54" s="89" t="str">
        <f>IF(AND($D54&gt;0,$E54&gt;0,$F54&gt;0,NOT(ISBLANK($L54))),_xlfn.NORM.INV(ABS(VLOOKUP($Q$1,VLookups!$A$43:$B$44,2,FALSE)-V$3),$K54,$O54),"")</f>
        <v/>
      </c>
      <c r="W54" s="90" t="str">
        <f>IF(AND($D54&gt;0,$E54&gt;0,$F54&gt;0,NOT(ISBLANK($L54))),_xlfn.NORM.INV(ABS(VLOOKUP($Q$1,VLookups!$A$43:$B$44,2,FALSE)-W$3),$K54,$O54),"")</f>
        <v/>
      </c>
      <c r="X54" s="89" t="str">
        <f>IF(AND($D54&gt;0,$E54&gt;0,$F54&gt;0,NOT(ISBLANK($L54))),_xlfn.NORM.INV(ABS(VLOOKUP($Q$1,VLookups!$A$43:$B$44,2,FALSE)-X$3),$K54,$O54),"")</f>
        <v/>
      </c>
      <c r="Y54" s="5"/>
      <c r="Z54" s="164" t="str">
        <f t="shared" si="113"/>
        <v/>
      </c>
      <c r="AA54" s="47" t="str">
        <f t="shared" si="114"/>
        <v/>
      </c>
      <c r="AB54" s="47" t="str">
        <f t="shared" ref="AB54:CM57" si="201">IF(ISNONTEXT($Z54),AC54-$Z54,"")</f>
        <v/>
      </c>
      <c r="AC54" s="47" t="str">
        <f t="shared" si="201"/>
        <v/>
      </c>
      <c r="AD54" s="47" t="str">
        <f t="shared" si="201"/>
        <v/>
      </c>
      <c r="AE54" s="47" t="str">
        <f t="shared" si="201"/>
        <v/>
      </c>
      <c r="AF54" s="47" t="str">
        <f t="shared" si="201"/>
        <v/>
      </c>
      <c r="AG54" s="47" t="str">
        <f t="shared" si="201"/>
        <v/>
      </c>
      <c r="AH54" s="47" t="str">
        <f t="shared" si="201"/>
        <v/>
      </c>
      <c r="AI54" s="47" t="str">
        <f t="shared" si="201"/>
        <v/>
      </c>
      <c r="AJ54" s="47" t="str">
        <f t="shared" si="201"/>
        <v/>
      </c>
      <c r="AK54" s="47" t="str">
        <f t="shared" si="201"/>
        <v/>
      </c>
      <c r="AL54" s="47" t="str">
        <f t="shared" si="201"/>
        <v/>
      </c>
      <c r="AM54" s="47" t="str">
        <f t="shared" si="201"/>
        <v/>
      </c>
      <c r="AN54" s="47" t="str">
        <f t="shared" si="201"/>
        <v/>
      </c>
      <c r="AO54" s="47" t="str">
        <f t="shared" si="201"/>
        <v/>
      </c>
      <c r="AP54" s="47" t="str">
        <f t="shared" si="201"/>
        <v/>
      </c>
      <c r="AQ54" s="47" t="str">
        <f t="shared" si="201"/>
        <v/>
      </c>
      <c r="AR54" s="47" t="str">
        <f t="shared" si="201"/>
        <v/>
      </c>
      <c r="AS54" s="47" t="str">
        <f t="shared" si="201"/>
        <v/>
      </c>
      <c r="AT54" s="47" t="str">
        <f t="shared" si="201"/>
        <v/>
      </c>
      <c r="AU54" s="47" t="str">
        <f t="shared" si="201"/>
        <v/>
      </c>
      <c r="AV54" s="47" t="str">
        <f t="shared" si="201"/>
        <v/>
      </c>
      <c r="AW54" s="47" t="str">
        <f t="shared" si="201"/>
        <v/>
      </c>
      <c r="AX54" s="47" t="str">
        <f t="shared" si="201"/>
        <v/>
      </c>
      <c r="AY54" s="47" t="str">
        <f t="shared" si="201"/>
        <v/>
      </c>
      <c r="AZ54" s="47" t="str">
        <f t="shared" si="201"/>
        <v/>
      </c>
      <c r="BA54" s="47" t="str">
        <f t="shared" si="201"/>
        <v/>
      </c>
      <c r="BB54" s="47" t="str">
        <f t="shared" si="201"/>
        <v/>
      </c>
      <c r="BC54" s="47" t="str">
        <f t="shared" si="201"/>
        <v/>
      </c>
      <c r="BD54" s="47" t="str">
        <f t="shared" si="201"/>
        <v/>
      </c>
      <c r="BE54" s="47" t="str">
        <f t="shared" si="201"/>
        <v/>
      </c>
      <c r="BF54" s="47" t="str">
        <f t="shared" si="201"/>
        <v/>
      </c>
      <c r="BG54" s="47" t="str">
        <f t="shared" si="201"/>
        <v/>
      </c>
      <c r="BH54" s="47" t="str">
        <f t="shared" si="201"/>
        <v/>
      </c>
      <c r="BI54" s="47" t="str">
        <f t="shared" si="201"/>
        <v/>
      </c>
      <c r="BJ54" s="47" t="str">
        <f t="shared" si="201"/>
        <v/>
      </c>
      <c r="BK54" s="47" t="str">
        <f t="shared" si="201"/>
        <v/>
      </c>
      <c r="BL54" s="47" t="str">
        <f t="shared" si="201"/>
        <v/>
      </c>
      <c r="BM54" s="47" t="str">
        <f t="shared" si="201"/>
        <v/>
      </c>
      <c r="BN54" s="47" t="str">
        <f t="shared" si="201"/>
        <v/>
      </c>
      <c r="BO54" s="47" t="str">
        <f t="shared" si="201"/>
        <v/>
      </c>
      <c r="BP54" s="47" t="str">
        <f t="shared" si="201"/>
        <v/>
      </c>
      <c r="BQ54" s="47" t="str">
        <f t="shared" si="201"/>
        <v/>
      </c>
      <c r="BR54" s="47" t="str">
        <f t="shared" si="201"/>
        <v/>
      </c>
      <c r="BS54" s="47" t="str">
        <f t="shared" si="201"/>
        <v/>
      </c>
      <c r="BT54" s="47" t="str">
        <f t="shared" si="201"/>
        <v/>
      </c>
      <c r="BU54" s="47" t="str">
        <f t="shared" si="201"/>
        <v/>
      </c>
      <c r="BV54" s="47" t="str">
        <f t="shared" si="201"/>
        <v/>
      </c>
      <c r="BW54" s="47" t="str">
        <f t="shared" si="201"/>
        <v/>
      </c>
      <c r="BX54" s="47" t="str">
        <f t="shared" si="201"/>
        <v/>
      </c>
      <c r="BY54" s="47" t="str">
        <f t="shared" si="201"/>
        <v/>
      </c>
      <c r="BZ54" s="47" t="str">
        <f t="shared" si="201"/>
        <v/>
      </c>
      <c r="CA54" s="47" t="str">
        <f t="shared" si="201"/>
        <v/>
      </c>
      <c r="CB54" s="47" t="str">
        <f t="shared" si="201"/>
        <v/>
      </c>
      <c r="CC54" s="47" t="str">
        <f t="shared" si="201"/>
        <v/>
      </c>
      <c r="CD54" s="47" t="str">
        <f t="shared" si="201"/>
        <v/>
      </c>
      <c r="CE54" s="47" t="str">
        <f t="shared" si="201"/>
        <v/>
      </c>
      <c r="CF54" s="47" t="str">
        <f t="shared" si="201"/>
        <v/>
      </c>
      <c r="CG54" s="47" t="str">
        <f t="shared" si="201"/>
        <v/>
      </c>
      <c r="CH54" s="47" t="str">
        <f t="shared" si="201"/>
        <v/>
      </c>
      <c r="CI54" s="47" t="str">
        <f t="shared" si="201"/>
        <v/>
      </c>
      <c r="CJ54" s="47" t="str">
        <f t="shared" si="201"/>
        <v/>
      </c>
      <c r="CK54" s="47" t="str">
        <f t="shared" si="201"/>
        <v/>
      </c>
      <c r="CL54" s="47" t="str">
        <f t="shared" si="201"/>
        <v/>
      </c>
      <c r="CM54" s="47" t="str">
        <f t="shared" si="201"/>
        <v/>
      </c>
      <c r="CN54" s="47" t="str">
        <f t="shared" si="197"/>
        <v/>
      </c>
      <c r="CO54" s="47" t="str">
        <f t="shared" si="197"/>
        <v/>
      </c>
      <c r="CP54" s="47" t="str">
        <f t="shared" si="197"/>
        <v/>
      </c>
      <c r="CQ54" s="47" t="str">
        <f t="shared" si="197"/>
        <v/>
      </c>
      <c r="CR54" s="47" t="str">
        <f t="shared" si="197"/>
        <v/>
      </c>
      <c r="CS54" s="47" t="str">
        <f t="shared" si="197"/>
        <v/>
      </c>
      <c r="CT54" s="47" t="str">
        <f t="shared" si="197"/>
        <v/>
      </c>
      <c r="CU54" s="47" t="str">
        <f t="shared" si="197"/>
        <v/>
      </c>
      <c r="CV54" s="47" t="str">
        <f t="shared" si="197"/>
        <v/>
      </c>
      <c r="CW54" s="47" t="str">
        <f t="shared" si="197"/>
        <v/>
      </c>
      <c r="CX54" s="47" t="str">
        <f t="shared" si="197"/>
        <v/>
      </c>
      <c r="CY54" s="47" t="str">
        <f t="shared" si="197"/>
        <v/>
      </c>
      <c r="CZ54" s="47" t="str">
        <f t="shared" si="197"/>
        <v/>
      </c>
      <c r="DA54" s="47" t="str">
        <f t="shared" si="197"/>
        <v/>
      </c>
      <c r="DB54" s="47" t="str">
        <f t="shared" si="197"/>
        <v/>
      </c>
      <c r="DC54" s="47" t="str">
        <f t="shared" si="197"/>
        <v/>
      </c>
      <c r="DD54" s="47" t="str">
        <f t="shared" si="197"/>
        <v/>
      </c>
      <c r="DE54" s="47" t="str">
        <f t="shared" si="197"/>
        <v/>
      </c>
      <c r="DF54" s="47" t="str">
        <f t="shared" si="197"/>
        <v/>
      </c>
      <c r="DG54" s="47" t="str">
        <f t="shared" si="197"/>
        <v/>
      </c>
      <c r="DH54" s="47" t="str">
        <f t="shared" si="197"/>
        <v/>
      </c>
      <c r="DI54" s="47" t="str">
        <f t="shared" si="197"/>
        <v/>
      </c>
      <c r="DJ54" s="47" t="str">
        <f t="shared" si="197"/>
        <v/>
      </c>
      <c r="DK54" s="47" t="str">
        <f t="shared" si="197"/>
        <v/>
      </c>
      <c r="DL54" s="47" t="str">
        <f t="shared" si="197"/>
        <v/>
      </c>
      <c r="DM54" s="47" t="str">
        <f t="shared" si="197"/>
        <v/>
      </c>
      <c r="DN54" s="47" t="str">
        <f t="shared" si="197"/>
        <v/>
      </c>
      <c r="DO54" s="47" t="str">
        <f t="shared" si="197"/>
        <v/>
      </c>
      <c r="DP54" s="47" t="str">
        <f t="shared" si="197"/>
        <v/>
      </c>
      <c r="DQ54" s="47" t="str">
        <f t="shared" si="197"/>
        <v/>
      </c>
      <c r="DR54" s="47" t="str">
        <f t="shared" si="197"/>
        <v/>
      </c>
      <c r="DS54" s="47" t="str">
        <f t="shared" si="197"/>
        <v/>
      </c>
      <c r="DT54" s="47" t="str">
        <f t="shared" si="197"/>
        <v/>
      </c>
      <c r="DU54" s="47" t="str">
        <f t="shared" si="197"/>
        <v/>
      </c>
      <c r="DV54" s="47" t="str">
        <f t="shared" si="197"/>
        <v/>
      </c>
      <c r="DW54" s="179" t="str">
        <f t="shared" si="115"/>
        <v/>
      </c>
      <c r="DX54" s="47" t="str">
        <f t="shared" si="5"/>
        <v/>
      </c>
      <c r="DY54" s="47" t="str">
        <f t="shared" si="6"/>
        <v/>
      </c>
      <c r="DZ54" s="47" t="str">
        <f t="shared" si="7"/>
        <v/>
      </c>
      <c r="EA54" s="47" t="str">
        <f t="shared" si="8"/>
        <v/>
      </c>
      <c r="EB54" s="47" t="str">
        <f t="shared" si="9"/>
        <v/>
      </c>
      <c r="EC54" s="47" t="str">
        <f t="shared" si="10"/>
        <v/>
      </c>
      <c r="ED54" s="47" t="str">
        <f t="shared" si="11"/>
        <v/>
      </c>
      <c r="EE54" s="47" t="str">
        <f t="shared" si="12"/>
        <v/>
      </c>
      <c r="EF54" s="47" t="str">
        <f t="shared" si="13"/>
        <v/>
      </c>
      <c r="EG54" s="47" t="str">
        <f t="shared" si="14"/>
        <v/>
      </c>
      <c r="EH54" s="47" t="str">
        <f t="shared" si="15"/>
        <v/>
      </c>
      <c r="EI54" s="47" t="str">
        <f t="shared" si="16"/>
        <v/>
      </c>
      <c r="EJ54" s="47" t="str">
        <f t="shared" si="17"/>
        <v/>
      </c>
      <c r="EK54" s="47" t="str">
        <f t="shared" si="18"/>
        <v/>
      </c>
      <c r="EL54" s="47" t="str">
        <f t="shared" si="19"/>
        <v/>
      </c>
      <c r="EM54" s="47" t="str">
        <f t="shared" si="20"/>
        <v/>
      </c>
      <c r="EN54" s="47" t="str">
        <f t="shared" si="21"/>
        <v/>
      </c>
      <c r="EO54" s="47" t="str">
        <f t="shared" si="22"/>
        <v/>
      </c>
      <c r="EP54" s="47" t="str">
        <f t="shared" si="23"/>
        <v/>
      </c>
      <c r="EQ54" s="47" t="str">
        <f t="shared" si="24"/>
        <v/>
      </c>
      <c r="ER54" s="47" t="str">
        <f t="shared" si="25"/>
        <v/>
      </c>
      <c r="ES54" s="47" t="str">
        <f t="shared" si="26"/>
        <v/>
      </c>
      <c r="ET54" s="47" t="str">
        <f t="shared" si="27"/>
        <v/>
      </c>
      <c r="EU54" s="47" t="str">
        <f t="shared" si="28"/>
        <v/>
      </c>
      <c r="EV54" s="47" t="str">
        <f t="shared" si="29"/>
        <v/>
      </c>
      <c r="EW54" s="47" t="str">
        <f t="shared" si="30"/>
        <v/>
      </c>
      <c r="EX54" s="47" t="str">
        <f t="shared" si="31"/>
        <v/>
      </c>
      <c r="EY54" s="47" t="str">
        <f t="shared" si="32"/>
        <v/>
      </c>
      <c r="EZ54" s="47" t="str">
        <f t="shared" si="33"/>
        <v/>
      </c>
      <c r="FA54" s="47" t="str">
        <f t="shared" si="34"/>
        <v/>
      </c>
      <c r="FB54" s="47" t="str">
        <f t="shared" si="35"/>
        <v/>
      </c>
      <c r="FC54" s="47" t="str">
        <f t="shared" si="36"/>
        <v/>
      </c>
      <c r="FD54" s="47" t="str">
        <f t="shared" si="37"/>
        <v/>
      </c>
      <c r="FE54" s="47" t="str">
        <f t="shared" si="38"/>
        <v/>
      </c>
      <c r="FF54" s="47" t="str">
        <f t="shared" si="39"/>
        <v/>
      </c>
      <c r="FG54" s="47" t="str">
        <f t="shared" si="40"/>
        <v/>
      </c>
      <c r="FH54" s="47" t="str">
        <f t="shared" si="41"/>
        <v/>
      </c>
      <c r="FI54" s="47" t="str">
        <f t="shared" si="42"/>
        <v/>
      </c>
      <c r="FJ54" s="47" t="str">
        <f t="shared" si="43"/>
        <v/>
      </c>
      <c r="FK54" s="47" t="str">
        <f t="shared" si="44"/>
        <v/>
      </c>
      <c r="FL54" s="47" t="str">
        <f t="shared" si="45"/>
        <v/>
      </c>
      <c r="FM54" s="47" t="str">
        <f t="shared" si="46"/>
        <v/>
      </c>
      <c r="FN54" s="47" t="str">
        <f t="shared" si="47"/>
        <v/>
      </c>
      <c r="FO54" s="47" t="str">
        <f t="shared" si="48"/>
        <v/>
      </c>
      <c r="FP54" s="47" t="str">
        <f t="shared" si="49"/>
        <v/>
      </c>
      <c r="FQ54" s="47" t="str">
        <f t="shared" si="50"/>
        <v/>
      </c>
      <c r="FR54" s="47" t="str">
        <f t="shared" si="51"/>
        <v/>
      </c>
      <c r="FS54" s="47" t="str">
        <f t="shared" si="52"/>
        <v/>
      </c>
      <c r="FT54" s="47" t="str">
        <f t="shared" si="53"/>
        <v/>
      </c>
      <c r="FU54" s="47" t="str">
        <f t="shared" si="54"/>
        <v/>
      </c>
      <c r="FV54" s="47" t="str">
        <f t="shared" si="55"/>
        <v/>
      </c>
      <c r="FW54" s="47" t="str">
        <f t="shared" si="56"/>
        <v/>
      </c>
      <c r="FX54" s="47" t="str">
        <f t="shared" si="57"/>
        <v/>
      </c>
      <c r="FY54" s="47" t="str">
        <f t="shared" si="58"/>
        <v/>
      </c>
      <c r="FZ54" s="47" t="str">
        <f t="shared" si="59"/>
        <v/>
      </c>
      <c r="GA54" s="47" t="str">
        <f t="shared" si="60"/>
        <v/>
      </c>
      <c r="GB54" s="47" t="str">
        <f t="shared" si="61"/>
        <v/>
      </c>
      <c r="GC54" s="47" t="str">
        <f t="shared" si="62"/>
        <v/>
      </c>
      <c r="GD54" s="47" t="str">
        <f t="shared" si="63"/>
        <v/>
      </c>
      <c r="GE54" s="47" t="str">
        <f t="shared" si="64"/>
        <v/>
      </c>
      <c r="GF54" s="47" t="str">
        <f t="shared" si="65"/>
        <v/>
      </c>
      <c r="GG54" s="47" t="str">
        <f t="shared" si="66"/>
        <v/>
      </c>
      <c r="GH54" s="47" t="str">
        <f t="shared" si="67"/>
        <v/>
      </c>
      <c r="GI54" s="47" t="str">
        <f t="shared" si="68"/>
        <v/>
      </c>
      <c r="GJ54" s="47" t="str">
        <f t="shared" si="69"/>
        <v/>
      </c>
      <c r="GK54" s="47" t="str">
        <f t="shared" si="70"/>
        <v/>
      </c>
      <c r="GL54" s="47" t="str">
        <f t="shared" si="71"/>
        <v/>
      </c>
      <c r="GM54" s="47" t="str">
        <f t="shared" si="72"/>
        <v/>
      </c>
      <c r="GN54" s="47" t="str">
        <f t="shared" si="73"/>
        <v/>
      </c>
      <c r="GO54" s="47" t="str">
        <f t="shared" si="74"/>
        <v/>
      </c>
      <c r="GP54" s="47" t="str">
        <f t="shared" si="75"/>
        <v/>
      </c>
      <c r="GQ54" s="47" t="str">
        <f t="shared" si="76"/>
        <v/>
      </c>
      <c r="GR54" s="47" t="str">
        <f t="shared" si="77"/>
        <v/>
      </c>
      <c r="GS54" s="47" t="str">
        <f t="shared" si="78"/>
        <v/>
      </c>
      <c r="GT54" s="47" t="str">
        <f t="shared" si="79"/>
        <v/>
      </c>
      <c r="GU54" s="47" t="str">
        <f t="shared" si="80"/>
        <v/>
      </c>
      <c r="GV54" s="47" t="str">
        <f t="shared" si="81"/>
        <v/>
      </c>
      <c r="GW54" s="47" t="str">
        <f t="shared" si="82"/>
        <v/>
      </c>
      <c r="GX54" s="47" t="str">
        <f t="shared" si="83"/>
        <v/>
      </c>
      <c r="GY54" s="47" t="str">
        <f t="shared" si="84"/>
        <v/>
      </c>
      <c r="GZ54" s="47" t="str">
        <f t="shared" si="85"/>
        <v/>
      </c>
      <c r="HA54" s="47" t="str">
        <f t="shared" si="86"/>
        <v/>
      </c>
      <c r="HB54" s="47" t="str">
        <f t="shared" si="87"/>
        <v/>
      </c>
      <c r="HC54" s="47" t="str">
        <f t="shared" si="88"/>
        <v/>
      </c>
      <c r="HD54" s="47" t="str">
        <f t="shared" si="89"/>
        <v/>
      </c>
      <c r="HE54" s="47" t="str">
        <f t="shared" si="90"/>
        <v/>
      </c>
      <c r="HF54" s="47" t="str">
        <f t="shared" si="91"/>
        <v/>
      </c>
      <c r="HG54" s="47" t="str">
        <f t="shared" si="92"/>
        <v/>
      </c>
      <c r="HH54" s="47" t="str">
        <f t="shared" si="93"/>
        <v/>
      </c>
      <c r="HI54" s="47" t="str">
        <f t="shared" si="94"/>
        <v/>
      </c>
      <c r="HJ54" s="47" t="str">
        <f t="shared" si="95"/>
        <v/>
      </c>
      <c r="HK54" s="47" t="str">
        <f t="shared" si="96"/>
        <v/>
      </c>
      <c r="HL54" s="47" t="str">
        <f t="shared" si="97"/>
        <v/>
      </c>
      <c r="HM54" s="47" t="str">
        <f t="shared" si="98"/>
        <v/>
      </c>
      <c r="HN54" s="47" t="str">
        <f t="shared" si="99"/>
        <v/>
      </c>
      <c r="HO54" s="47" t="str">
        <f t="shared" si="100"/>
        <v/>
      </c>
      <c r="HP54" s="47" t="str">
        <f t="shared" si="101"/>
        <v/>
      </c>
      <c r="HQ54" s="47" t="str">
        <f t="shared" si="102"/>
        <v/>
      </c>
      <c r="HR54" s="47" t="str">
        <f t="shared" si="103"/>
        <v/>
      </c>
      <c r="HS54" s="47" t="str">
        <f t="shared" si="104"/>
        <v/>
      </c>
      <c r="HT54" s="165" t="e">
        <f t="shared" si="171"/>
        <v>#N/A</v>
      </c>
      <c r="HU54" s="165" t="e">
        <f t="shared" si="181"/>
        <v>#N/A</v>
      </c>
      <c r="HV54" s="165" t="e">
        <f t="shared" si="181"/>
        <v>#N/A</v>
      </c>
      <c r="HW54" s="165" t="e">
        <f t="shared" si="181"/>
        <v>#N/A</v>
      </c>
      <c r="HX54" s="165" t="e">
        <f t="shared" si="192"/>
        <v>#N/A</v>
      </c>
      <c r="HY54" s="165" t="e">
        <f t="shared" si="192"/>
        <v>#N/A</v>
      </c>
      <c r="HZ54" s="165" t="e">
        <f t="shared" si="192"/>
        <v>#N/A</v>
      </c>
      <c r="IA54" s="165" t="e">
        <f t="shared" si="192"/>
        <v>#N/A</v>
      </c>
      <c r="IB54" s="165" t="e">
        <f t="shared" si="192"/>
        <v>#N/A</v>
      </c>
      <c r="IC54" s="165" t="e">
        <f t="shared" si="192"/>
        <v>#N/A</v>
      </c>
      <c r="ID54" s="165" t="e">
        <f t="shared" si="192"/>
        <v>#N/A</v>
      </c>
      <c r="IE54" s="165" t="e">
        <f t="shared" si="192"/>
        <v>#N/A</v>
      </c>
      <c r="IF54" s="165" t="e">
        <f t="shared" si="192"/>
        <v>#N/A</v>
      </c>
      <c r="IG54" s="165" t="e">
        <f t="shared" si="192"/>
        <v>#N/A</v>
      </c>
      <c r="IH54" s="165" t="e">
        <f t="shared" si="192"/>
        <v>#N/A</v>
      </c>
      <c r="II54" s="165" t="e">
        <f t="shared" si="192"/>
        <v>#N/A</v>
      </c>
      <c r="IJ54" s="165" t="e">
        <f t="shared" si="192"/>
        <v>#N/A</v>
      </c>
      <c r="IK54" s="165" t="e">
        <f t="shared" si="192"/>
        <v>#N/A</v>
      </c>
      <c r="IL54" s="165" t="e">
        <f t="shared" si="192"/>
        <v>#N/A</v>
      </c>
      <c r="IM54" s="165" t="e">
        <f t="shared" si="188"/>
        <v>#N/A</v>
      </c>
      <c r="IN54" s="165" t="e">
        <f t="shared" si="188"/>
        <v>#N/A</v>
      </c>
      <c r="IO54" s="165" t="e">
        <f t="shared" si="188"/>
        <v>#N/A</v>
      </c>
      <c r="IP54" s="165" t="e">
        <f t="shared" si="188"/>
        <v>#N/A</v>
      </c>
      <c r="IQ54" s="165" t="e">
        <f t="shared" si="188"/>
        <v>#N/A</v>
      </c>
      <c r="IR54" s="165" t="e">
        <f t="shared" si="188"/>
        <v>#N/A</v>
      </c>
      <c r="IS54" s="165" t="e">
        <f t="shared" si="188"/>
        <v>#N/A</v>
      </c>
      <c r="IT54" s="165" t="e">
        <f t="shared" si="188"/>
        <v>#N/A</v>
      </c>
      <c r="IU54" s="165" t="e">
        <f t="shared" si="188"/>
        <v>#N/A</v>
      </c>
      <c r="IV54" s="165" t="e">
        <f t="shared" si="188"/>
        <v>#N/A</v>
      </c>
      <c r="IW54" s="165" t="e">
        <f t="shared" si="188"/>
        <v>#N/A</v>
      </c>
      <c r="IX54" s="165" t="e">
        <f t="shared" si="188"/>
        <v>#N/A</v>
      </c>
      <c r="IY54" s="165" t="e">
        <f t="shared" si="188"/>
        <v>#N/A</v>
      </c>
      <c r="IZ54" s="165" t="e">
        <f t="shared" si="188"/>
        <v>#N/A</v>
      </c>
      <c r="JA54" s="165" t="e">
        <f t="shared" si="188"/>
        <v>#N/A</v>
      </c>
      <c r="JB54" s="165" t="e">
        <f t="shared" si="185"/>
        <v>#N/A</v>
      </c>
      <c r="JC54" s="165" t="e">
        <f t="shared" si="185"/>
        <v>#N/A</v>
      </c>
      <c r="JD54" s="165" t="e">
        <f t="shared" si="185"/>
        <v>#N/A</v>
      </c>
      <c r="JE54" s="165" t="e">
        <f t="shared" si="185"/>
        <v>#N/A</v>
      </c>
      <c r="JF54" s="165" t="e">
        <f t="shared" si="185"/>
        <v>#N/A</v>
      </c>
      <c r="JG54" s="165" t="e">
        <f t="shared" si="185"/>
        <v>#N/A</v>
      </c>
      <c r="JH54" s="165" t="e">
        <f t="shared" si="185"/>
        <v>#N/A</v>
      </c>
      <c r="JI54" s="165" t="e">
        <f t="shared" si="185"/>
        <v>#N/A</v>
      </c>
      <c r="JJ54" s="165" t="e">
        <f t="shared" si="185"/>
        <v>#N/A</v>
      </c>
      <c r="JK54" s="165" t="e">
        <f t="shared" si="185"/>
        <v>#N/A</v>
      </c>
      <c r="JL54" s="165" t="e">
        <f t="shared" si="185"/>
        <v>#N/A</v>
      </c>
      <c r="JM54" s="165" t="e">
        <f t="shared" si="185"/>
        <v>#N/A</v>
      </c>
      <c r="JN54" s="165" t="e">
        <f t="shared" si="185"/>
        <v>#N/A</v>
      </c>
      <c r="JO54" s="165" t="e">
        <f t="shared" si="185"/>
        <v>#N/A</v>
      </c>
      <c r="JP54" s="165" t="e">
        <f t="shared" si="185"/>
        <v>#N/A</v>
      </c>
      <c r="JQ54" s="165" t="e">
        <f t="shared" si="198"/>
        <v>#N/A</v>
      </c>
      <c r="JR54" s="165" t="e">
        <f t="shared" si="198"/>
        <v>#N/A</v>
      </c>
      <c r="JS54" s="165" t="e">
        <f t="shared" si="198"/>
        <v>#N/A</v>
      </c>
      <c r="JT54" s="165" t="e">
        <f t="shared" si="198"/>
        <v>#N/A</v>
      </c>
      <c r="JU54" s="165" t="e">
        <f t="shared" si="198"/>
        <v>#N/A</v>
      </c>
      <c r="JV54" s="165" t="e">
        <f t="shared" si="198"/>
        <v>#N/A</v>
      </c>
      <c r="JW54" s="165" t="e">
        <f t="shared" si="198"/>
        <v>#N/A</v>
      </c>
      <c r="JX54" s="165" t="e">
        <f t="shared" si="198"/>
        <v>#N/A</v>
      </c>
      <c r="JY54" s="165" t="e">
        <f t="shared" si="198"/>
        <v>#N/A</v>
      </c>
      <c r="JZ54" s="165" t="e">
        <f t="shared" si="198"/>
        <v>#N/A</v>
      </c>
      <c r="KA54" s="165" t="e">
        <f t="shared" si="198"/>
        <v>#N/A</v>
      </c>
      <c r="KB54" s="165" t="e">
        <f t="shared" si="198"/>
        <v>#N/A</v>
      </c>
      <c r="KC54" s="165" t="e">
        <f t="shared" si="198"/>
        <v>#N/A</v>
      </c>
      <c r="KD54" s="165" t="e">
        <f t="shared" si="198"/>
        <v>#N/A</v>
      </c>
      <c r="KE54" s="165" t="e">
        <f t="shared" si="198"/>
        <v>#N/A</v>
      </c>
      <c r="KF54" s="165" t="e">
        <f t="shared" si="117"/>
        <v>#N/A</v>
      </c>
      <c r="KG54" s="165" t="e">
        <f t="shared" si="182"/>
        <v>#N/A</v>
      </c>
      <c r="KH54" s="165" t="e">
        <f t="shared" si="182"/>
        <v>#N/A</v>
      </c>
      <c r="KI54" s="165" t="e">
        <f t="shared" si="182"/>
        <v>#N/A</v>
      </c>
      <c r="KJ54" s="165" t="e">
        <f t="shared" si="193"/>
        <v>#N/A</v>
      </c>
      <c r="KK54" s="165" t="e">
        <f t="shared" si="193"/>
        <v>#N/A</v>
      </c>
      <c r="KL54" s="165" t="e">
        <f t="shared" si="193"/>
        <v>#N/A</v>
      </c>
      <c r="KM54" s="165" t="e">
        <f t="shared" si="193"/>
        <v>#N/A</v>
      </c>
      <c r="KN54" s="165" t="e">
        <f t="shared" si="193"/>
        <v>#N/A</v>
      </c>
      <c r="KO54" s="165" t="e">
        <f t="shared" si="193"/>
        <v>#N/A</v>
      </c>
      <c r="KP54" s="165" t="e">
        <f t="shared" si="193"/>
        <v>#N/A</v>
      </c>
      <c r="KQ54" s="165" t="e">
        <f t="shared" si="193"/>
        <v>#N/A</v>
      </c>
      <c r="KR54" s="165" t="e">
        <f t="shared" si="193"/>
        <v>#N/A</v>
      </c>
      <c r="KS54" s="165" t="e">
        <f t="shared" si="193"/>
        <v>#N/A</v>
      </c>
      <c r="KT54" s="165" t="e">
        <f t="shared" si="193"/>
        <v>#N/A</v>
      </c>
      <c r="KU54" s="165" t="e">
        <f t="shared" si="193"/>
        <v>#N/A</v>
      </c>
      <c r="KV54" s="165" t="e">
        <f t="shared" si="193"/>
        <v>#N/A</v>
      </c>
      <c r="KW54" s="165" t="e">
        <f t="shared" si="193"/>
        <v>#N/A</v>
      </c>
      <c r="KX54" s="165" t="e">
        <f t="shared" si="193"/>
        <v>#N/A</v>
      </c>
      <c r="KY54" s="165" t="e">
        <f t="shared" si="189"/>
        <v>#N/A</v>
      </c>
      <c r="KZ54" s="165" t="e">
        <f t="shared" si="189"/>
        <v>#N/A</v>
      </c>
      <c r="LA54" s="165" t="e">
        <f t="shared" si="189"/>
        <v>#N/A</v>
      </c>
      <c r="LB54" s="165" t="e">
        <f t="shared" si="189"/>
        <v>#N/A</v>
      </c>
      <c r="LC54" s="165" t="e">
        <f t="shared" si="189"/>
        <v>#N/A</v>
      </c>
      <c r="LD54" s="165" t="e">
        <f t="shared" si="189"/>
        <v>#N/A</v>
      </c>
      <c r="LE54" s="165" t="e">
        <f t="shared" si="189"/>
        <v>#N/A</v>
      </c>
      <c r="LF54" s="165" t="e">
        <f t="shared" si="189"/>
        <v>#N/A</v>
      </c>
      <c r="LG54" s="165" t="e">
        <f t="shared" si="189"/>
        <v>#N/A</v>
      </c>
      <c r="LH54" s="165" t="e">
        <f t="shared" si="189"/>
        <v>#N/A</v>
      </c>
      <c r="LI54" s="165" t="e">
        <f t="shared" si="189"/>
        <v>#N/A</v>
      </c>
      <c r="LJ54" s="165" t="e">
        <f t="shared" si="189"/>
        <v>#N/A</v>
      </c>
      <c r="LK54" s="165" t="e">
        <f t="shared" si="189"/>
        <v>#N/A</v>
      </c>
      <c r="LL54" s="165" t="e">
        <f t="shared" si="189"/>
        <v>#N/A</v>
      </c>
      <c r="LM54" s="165" t="e">
        <f t="shared" si="189"/>
        <v>#N/A</v>
      </c>
      <c r="LN54" s="165" t="e">
        <f t="shared" si="186"/>
        <v>#N/A</v>
      </c>
      <c r="LO54" s="165" t="e">
        <f t="shared" si="186"/>
        <v>#N/A</v>
      </c>
      <c r="LP54" s="165" t="e">
        <f t="shared" si="186"/>
        <v>#N/A</v>
      </c>
      <c r="LQ54" s="165" t="e">
        <f t="shared" si="186"/>
        <v>#N/A</v>
      </c>
      <c r="LR54" s="165" t="e">
        <f t="shared" si="186"/>
        <v>#N/A</v>
      </c>
      <c r="LS54" s="165" t="e">
        <f t="shared" si="186"/>
        <v>#N/A</v>
      </c>
      <c r="LT54" s="165" t="e">
        <f t="shared" si="186"/>
        <v>#N/A</v>
      </c>
      <c r="LU54" s="165" t="e">
        <f t="shared" si="186"/>
        <v>#N/A</v>
      </c>
      <c r="LV54" s="165" t="e">
        <f t="shared" si="186"/>
        <v>#N/A</v>
      </c>
      <c r="LW54" s="165" t="e">
        <f t="shared" si="186"/>
        <v>#N/A</v>
      </c>
      <c r="LX54" s="165" t="e">
        <f t="shared" si="186"/>
        <v>#N/A</v>
      </c>
      <c r="LY54" s="165" t="e">
        <f t="shared" si="186"/>
        <v>#N/A</v>
      </c>
      <c r="LZ54" s="165" t="e">
        <f t="shared" si="186"/>
        <v>#N/A</v>
      </c>
      <c r="MA54" s="165" t="e">
        <f t="shared" si="186"/>
        <v>#N/A</v>
      </c>
      <c r="MB54" s="165" t="e">
        <f t="shared" si="186"/>
        <v>#N/A</v>
      </c>
      <c r="MC54" s="165" t="e">
        <f t="shared" si="199"/>
        <v>#N/A</v>
      </c>
      <c r="MD54" s="165" t="e">
        <f t="shared" si="199"/>
        <v>#N/A</v>
      </c>
      <c r="ME54" s="165" t="e">
        <f t="shared" si="199"/>
        <v>#N/A</v>
      </c>
      <c r="MF54" s="165" t="e">
        <f t="shared" si="199"/>
        <v>#N/A</v>
      </c>
      <c r="MG54" s="165" t="e">
        <f t="shared" si="199"/>
        <v>#N/A</v>
      </c>
      <c r="MH54" s="165" t="e">
        <f t="shared" si="199"/>
        <v>#N/A</v>
      </c>
      <c r="MI54" s="165" t="e">
        <f t="shared" si="199"/>
        <v>#N/A</v>
      </c>
      <c r="MJ54" s="165" t="e">
        <f t="shared" si="199"/>
        <v>#N/A</v>
      </c>
      <c r="MK54" s="165" t="e">
        <f t="shared" si="199"/>
        <v>#N/A</v>
      </c>
      <c r="ML54" s="165" t="e">
        <f t="shared" si="199"/>
        <v>#N/A</v>
      </c>
      <c r="MM54" s="165" t="e">
        <f t="shared" si="199"/>
        <v>#N/A</v>
      </c>
      <c r="MN54" s="165" t="e">
        <f t="shared" si="199"/>
        <v>#N/A</v>
      </c>
      <c r="MO54" s="165" t="e">
        <f t="shared" si="199"/>
        <v>#N/A</v>
      </c>
      <c r="MP54" s="165" t="e">
        <f t="shared" si="199"/>
        <v>#N/A</v>
      </c>
      <c r="MQ54" s="165" t="e">
        <f t="shared" si="199"/>
        <v>#N/A</v>
      </c>
      <c r="MR54" s="165" t="e">
        <f t="shared" si="118"/>
        <v>#N/A</v>
      </c>
      <c r="MS54" s="165" t="e">
        <f t="shared" si="183"/>
        <v>#N/A</v>
      </c>
      <c r="MT54" s="165" t="e">
        <f t="shared" si="183"/>
        <v>#N/A</v>
      </c>
      <c r="MU54" s="165" t="e">
        <f t="shared" si="183"/>
        <v>#N/A</v>
      </c>
      <c r="MV54" s="165" t="e">
        <f t="shared" si="194"/>
        <v>#N/A</v>
      </c>
      <c r="MW54" s="165" t="e">
        <f t="shared" si="194"/>
        <v>#N/A</v>
      </c>
      <c r="MX54" s="165" t="e">
        <f t="shared" si="194"/>
        <v>#N/A</v>
      </c>
      <c r="MY54" s="165" t="e">
        <f t="shared" si="194"/>
        <v>#N/A</v>
      </c>
      <c r="MZ54" s="165" t="e">
        <f t="shared" si="194"/>
        <v>#N/A</v>
      </c>
      <c r="NA54" s="165" t="e">
        <f t="shared" si="194"/>
        <v>#N/A</v>
      </c>
      <c r="NB54" s="165" t="e">
        <f t="shared" si="194"/>
        <v>#N/A</v>
      </c>
      <c r="NC54" s="165" t="e">
        <f t="shared" si="194"/>
        <v>#N/A</v>
      </c>
      <c r="ND54" s="165" t="e">
        <f t="shared" si="194"/>
        <v>#N/A</v>
      </c>
      <c r="NE54" s="165" t="e">
        <f t="shared" si="194"/>
        <v>#N/A</v>
      </c>
      <c r="NF54" s="165" t="e">
        <f t="shared" si="194"/>
        <v>#N/A</v>
      </c>
      <c r="NG54" s="165" t="e">
        <f t="shared" si="194"/>
        <v>#N/A</v>
      </c>
      <c r="NH54" s="165" t="e">
        <f t="shared" si="194"/>
        <v>#N/A</v>
      </c>
      <c r="NI54" s="165" t="e">
        <f t="shared" si="194"/>
        <v>#N/A</v>
      </c>
      <c r="NJ54" s="165" t="e">
        <f t="shared" si="194"/>
        <v>#N/A</v>
      </c>
      <c r="NK54" s="165" t="e">
        <f t="shared" si="190"/>
        <v>#N/A</v>
      </c>
      <c r="NL54" s="165" t="e">
        <f t="shared" si="190"/>
        <v>#N/A</v>
      </c>
      <c r="NM54" s="165" t="e">
        <f t="shared" si="190"/>
        <v>#N/A</v>
      </c>
      <c r="NN54" s="165" t="e">
        <f t="shared" si="190"/>
        <v>#N/A</v>
      </c>
      <c r="NO54" s="165" t="e">
        <f t="shared" si="190"/>
        <v>#N/A</v>
      </c>
      <c r="NP54" s="165" t="e">
        <f t="shared" si="190"/>
        <v>#N/A</v>
      </c>
      <c r="NQ54" s="165" t="e">
        <f t="shared" si="190"/>
        <v>#N/A</v>
      </c>
      <c r="NR54" s="165" t="e">
        <f t="shared" si="190"/>
        <v>#N/A</v>
      </c>
      <c r="NS54" s="165" t="e">
        <f t="shared" si="190"/>
        <v>#N/A</v>
      </c>
      <c r="NT54" s="165" t="e">
        <f t="shared" si="190"/>
        <v>#N/A</v>
      </c>
      <c r="NU54" s="165" t="e">
        <f t="shared" si="190"/>
        <v>#N/A</v>
      </c>
      <c r="NV54" s="165" t="e">
        <f t="shared" si="190"/>
        <v>#N/A</v>
      </c>
      <c r="NW54" s="165" t="e">
        <f t="shared" si="190"/>
        <v>#N/A</v>
      </c>
      <c r="NX54" s="165" t="e">
        <f t="shared" si="190"/>
        <v>#N/A</v>
      </c>
      <c r="NY54" s="165" t="e">
        <f t="shared" si="190"/>
        <v>#N/A</v>
      </c>
      <c r="NZ54" s="165" t="e">
        <f t="shared" si="187"/>
        <v>#N/A</v>
      </c>
      <c r="OA54" s="165" t="e">
        <f t="shared" si="187"/>
        <v>#N/A</v>
      </c>
      <c r="OB54" s="165" t="e">
        <f t="shared" si="187"/>
        <v>#N/A</v>
      </c>
      <c r="OC54" s="165" t="e">
        <f t="shared" si="187"/>
        <v>#N/A</v>
      </c>
      <c r="OD54" s="165" t="e">
        <f t="shared" si="187"/>
        <v>#N/A</v>
      </c>
      <c r="OE54" s="165" t="e">
        <f t="shared" si="187"/>
        <v>#N/A</v>
      </c>
      <c r="OF54" s="165" t="e">
        <f t="shared" si="187"/>
        <v>#N/A</v>
      </c>
      <c r="OG54" s="165" t="e">
        <f t="shared" si="187"/>
        <v>#N/A</v>
      </c>
      <c r="OH54" s="165" t="e">
        <f t="shared" si="187"/>
        <v>#N/A</v>
      </c>
      <c r="OI54" s="165" t="e">
        <f t="shared" si="187"/>
        <v>#N/A</v>
      </c>
      <c r="OJ54" s="165" t="e">
        <f t="shared" si="187"/>
        <v>#N/A</v>
      </c>
      <c r="OK54" s="165" t="e">
        <f t="shared" si="187"/>
        <v>#N/A</v>
      </c>
      <c r="OL54" s="165" t="e">
        <f t="shared" si="187"/>
        <v>#N/A</v>
      </c>
      <c r="OM54" s="165" t="e">
        <f t="shared" si="187"/>
        <v>#N/A</v>
      </c>
      <c r="ON54" s="165" t="e">
        <f t="shared" si="187"/>
        <v>#N/A</v>
      </c>
      <c r="OO54" s="165" t="e">
        <f t="shared" si="200"/>
        <v>#N/A</v>
      </c>
      <c r="OP54" s="165" t="e">
        <f t="shared" si="200"/>
        <v>#N/A</v>
      </c>
      <c r="OQ54" s="165" t="e">
        <f t="shared" si="200"/>
        <v>#N/A</v>
      </c>
      <c r="OR54" s="165" t="e">
        <f t="shared" si="200"/>
        <v>#N/A</v>
      </c>
      <c r="OS54" s="165" t="e">
        <f t="shared" si="200"/>
        <v>#N/A</v>
      </c>
      <c r="OT54" s="165" t="e">
        <f t="shared" si="200"/>
        <v>#N/A</v>
      </c>
      <c r="OU54" s="165" t="e">
        <f t="shared" si="200"/>
        <v>#N/A</v>
      </c>
      <c r="OV54" s="165" t="e">
        <f t="shared" si="200"/>
        <v>#N/A</v>
      </c>
      <c r="OW54" s="165" t="e">
        <f t="shared" si="200"/>
        <v>#N/A</v>
      </c>
      <c r="OX54" s="165" t="e">
        <f t="shared" si="200"/>
        <v>#N/A</v>
      </c>
      <c r="OY54" s="165" t="e">
        <f t="shared" si="200"/>
        <v>#N/A</v>
      </c>
      <c r="OZ54" s="165" t="e">
        <f t="shared" si="200"/>
        <v>#N/A</v>
      </c>
      <c r="PA54" s="165" t="e">
        <f t="shared" si="200"/>
        <v>#N/A</v>
      </c>
      <c r="PB54" s="165" t="e">
        <f t="shared" si="200"/>
        <v>#N/A</v>
      </c>
      <c r="PC54" s="165" t="e">
        <f t="shared" si="200"/>
        <v>#N/A</v>
      </c>
      <c r="PD54" s="165" t="e">
        <f t="shared" si="119"/>
        <v>#N/A</v>
      </c>
      <c r="PE54" s="165" t="e">
        <f t="shared" si="196"/>
        <v>#N/A</v>
      </c>
      <c r="PF54" s="165" t="e">
        <f t="shared" si="196"/>
        <v>#N/A</v>
      </c>
      <c r="PG54" s="165" t="e">
        <f t="shared" si="196"/>
        <v>#N/A</v>
      </c>
      <c r="PH54" s="165" t="e">
        <f t="shared" si="196"/>
        <v>#N/A</v>
      </c>
      <c r="PI54" s="165" t="e">
        <f t="shared" si="196"/>
        <v>#N/A</v>
      </c>
      <c r="PJ54" s="165" t="e">
        <f t="shared" si="196"/>
        <v>#N/A</v>
      </c>
      <c r="PK54" s="165" t="e">
        <f t="shared" si="196"/>
        <v>#N/A</v>
      </c>
      <c r="PL54" s="165" t="e">
        <f t="shared" si="196"/>
        <v>#N/A</v>
      </c>
    </row>
    <row r="55" spans="1:428" hidden="1" x14ac:dyDescent="0.45">
      <c r="A55" s="4">
        <v>52</v>
      </c>
      <c r="B55" s="105"/>
      <c r="C55" s="113"/>
      <c r="D55" s="118" t="str">
        <f t="shared" si="168"/>
        <v/>
      </c>
      <c r="E55" s="91"/>
      <c r="F55" s="118" t="str">
        <f t="shared" si="169"/>
        <v/>
      </c>
      <c r="G55" s="113"/>
      <c r="H55" s="106"/>
      <c r="I55" s="120" t="str">
        <f t="shared" si="0"/>
        <v/>
      </c>
      <c r="J55" s="120" t="str">
        <f t="shared" si="1"/>
        <v/>
      </c>
      <c r="K55" s="71" t="str">
        <f t="shared" si="112"/>
        <v/>
      </c>
      <c r="L55" s="23"/>
      <c r="M55" s="55"/>
      <c r="N55" s="298"/>
      <c r="O55" s="72" t="str">
        <f>IF(AND(D55&gt;0,E55&gt;0,F55&gt;0),IF(ISBLANK(N55),IF(ISBLANK(L55),"",(F55-D55)*VLOOKUP(L55,VLookups!$A$4:$B$13,2,FALSE)),N55),"")</f>
        <v/>
      </c>
      <c r="P55" s="73" t="str">
        <f t="shared" si="170"/>
        <v/>
      </c>
      <c r="Q55" s="91"/>
      <c r="R55" s="265" t="str">
        <f>IF(AND(Q55&gt;0,E55&gt;0,NOT(O55="")),ABS(VLOOKUP($Q$1,VLookups!$A$43:$B$44,2,FALSE)-_xlfn.NORM.DIST(Q55,K55,O55,TRUE)),"")</f>
        <v/>
      </c>
      <c r="S55" s="90" t="str">
        <f>IF(AND($D55&gt;0,$E55&gt;0,$F55&gt;0,NOT(ISBLANK($L55))),_xlfn.NORM.INV(ABS(VLOOKUP($Q$1,VLookups!$A$43:$B$44,2,FALSE)-S$3),$K55,$O55),"")</f>
        <v/>
      </c>
      <c r="T55" s="89" t="str">
        <f>IF(AND($D55&gt;0,$E55&gt;0,$F55&gt;0,NOT(ISBLANK($L55))),_xlfn.NORM.INV(ABS(VLOOKUP($Q$1,VLookups!$A$43:$B$44,2,FALSE)-T$3),$K55,$O55),"")</f>
        <v/>
      </c>
      <c r="U55" s="90" t="str">
        <f>IF(AND($D55&gt;0,$E55&gt;0,$F55&gt;0,NOT(ISBLANK($L55))),_xlfn.NORM.INV(ABS(VLOOKUP($Q$1,VLookups!$A$43:$B$44,2,FALSE)-U$3),$K55,$O55),"")</f>
        <v/>
      </c>
      <c r="V55" s="89" t="str">
        <f>IF(AND($D55&gt;0,$E55&gt;0,$F55&gt;0,NOT(ISBLANK($L55))),_xlfn.NORM.INV(ABS(VLOOKUP($Q$1,VLookups!$A$43:$B$44,2,FALSE)-V$3),$K55,$O55),"")</f>
        <v/>
      </c>
      <c r="W55" s="90" t="str">
        <f>IF(AND($D55&gt;0,$E55&gt;0,$F55&gt;0,NOT(ISBLANK($L55))),_xlfn.NORM.INV(ABS(VLOOKUP($Q$1,VLookups!$A$43:$B$44,2,FALSE)-W$3),$K55,$O55),"")</f>
        <v/>
      </c>
      <c r="X55" s="89" t="str">
        <f>IF(AND($D55&gt;0,$E55&gt;0,$F55&gt;0,NOT(ISBLANK($L55))),_xlfn.NORM.INV(ABS(VLOOKUP($Q$1,VLookups!$A$43:$B$44,2,FALSE)-X$3),$K55,$O55),"")</f>
        <v/>
      </c>
      <c r="Y55" s="5"/>
      <c r="Z55" s="164" t="str">
        <f t="shared" si="113"/>
        <v/>
      </c>
      <c r="AA55" s="47" t="str">
        <f t="shared" si="114"/>
        <v/>
      </c>
      <c r="AB55" s="47" t="str">
        <f t="shared" si="201"/>
        <v/>
      </c>
      <c r="AC55" s="47" t="str">
        <f t="shared" si="201"/>
        <v/>
      </c>
      <c r="AD55" s="47" t="str">
        <f t="shared" si="201"/>
        <v/>
      </c>
      <c r="AE55" s="47" t="str">
        <f t="shared" si="201"/>
        <v/>
      </c>
      <c r="AF55" s="47" t="str">
        <f t="shared" si="201"/>
        <v/>
      </c>
      <c r="AG55" s="47" t="str">
        <f t="shared" si="201"/>
        <v/>
      </c>
      <c r="AH55" s="47" t="str">
        <f t="shared" si="201"/>
        <v/>
      </c>
      <c r="AI55" s="47" t="str">
        <f t="shared" si="201"/>
        <v/>
      </c>
      <c r="AJ55" s="47" t="str">
        <f t="shared" si="201"/>
        <v/>
      </c>
      <c r="AK55" s="47" t="str">
        <f t="shared" si="201"/>
        <v/>
      </c>
      <c r="AL55" s="47" t="str">
        <f t="shared" si="201"/>
        <v/>
      </c>
      <c r="AM55" s="47" t="str">
        <f t="shared" si="201"/>
        <v/>
      </c>
      <c r="AN55" s="47" t="str">
        <f t="shared" si="201"/>
        <v/>
      </c>
      <c r="AO55" s="47" t="str">
        <f t="shared" si="201"/>
        <v/>
      </c>
      <c r="AP55" s="47" t="str">
        <f t="shared" si="201"/>
        <v/>
      </c>
      <c r="AQ55" s="47" t="str">
        <f t="shared" si="201"/>
        <v/>
      </c>
      <c r="AR55" s="47" t="str">
        <f t="shared" si="201"/>
        <v/>
      </c>
      <c r="AS55" s="47" t="str">
        <f t="shared" si="201"/>
        <v/>
      </c>
      <c r="AT55" s="47" t="str">
        <f t="shared" si="201"/>
        <v/>
      </c>
      <c r="AU55" s="47" t="str">
        <f t="shared" si="201"/>
        <v/>
      </c>
      <c r="AV55" s="47" t="str">
        <f t="shared" si="201"/>
        <v/>
      </c>
      <c r="AW55" s="47" t="str">
        <f t="shared" si="201"/>
        <v/>
      </c>
      <c r="AX55" s="47" t="str">
        <f t="shared" si="201"/>
        <v/>
      </c>
      <c r="AY55" s="47" t="str">
        <f t="shared" si="201"/>
        <v/>
      </c>
      <c r="AZ55" s="47" t="str">
        <f t="shared" si="201"/>
        <v/>
      </c>
      <c r="BA55" s="47" t="str">
        <f t="shared" si="201"/>
        <v/>
      </c>
      <c r="BB55" s="47" t="str">
        <f t="shared" si="201"/>
        <v/>
      </c>
      <c r="BC55" s="47" t="str">
        <f t="shared" si="201"/>
        <v/>
      </c>
      <c r="BD55" s="47" t="str">
        <f t="shared" si="201"/>
        <v/>
      </c>
      <c r="BE55" s="47" t="str">
        <f t="shared" si="201"/>
        <v/>
      </c>
      <c r="BF55" s="47" t="str">
        <f t="shared" si="201"/>
        <v/>
      </c>
      <c r="BG55" s="47" t="str">
        <f t="shared" si="201"/>
        <v/>
      </c>
      <c r="BH55" s="47" t="str">
        <f t="shared" si="201"/>
        <v/>
      </c>
      <c r="BI55" s="47" t="str">
        <f t="shared" si="201"/>
        <v/>
      </c>
      <c r="BJ55" s="47" t="str">
        <f t="shared" si="201"/>
        <v/>
      </c>
      <c r="BK55" s="47" t="str">
        <f t="shared" si="201"/>
        <v/>
      </c>
      <c r="BL55" s="47" t="str">
        <f t="shared" si="201"/>
        <v/>
      </c>
      <c r="BM55" s="47" t="str">
        <f t="shared" si="201"/>
        <v/>
      </c>
      <c r="BN55" s="47" t="str">
        <f t="shared" si="201"/>
        <v/>
      </c>
      <c r="BO55" s="47" t="str">
        <f t="shared" si="201"/>
        <v/>
      </c>
      <c r="BP55" s="47" t="str">
        <f t="shared" si="201"/>
        <v/>
      </c>
      <c r="BQ55" s="47" t="str">
        <f t="shared" si="201"/>
        <v/>
      </c>
      <c r="BR55" s="47" t="str">
        <f t="shared" si="201"/>
        <v/>
      </c>
      <c r="BS55" s="47" t="str">
        <f t="shared" si="201"/>
        <v/>
      </c>
      <c r="BT55" s="47" t="str">
        <f t="shared" si="201"/>
        <v/>
      </c>
      <c r="BU55" s="47" t="str">
        <f t="shared" si="201"/>
        <v/>
      </c>
      <c r="BV55" s="47" t="str">
        <f t="shared" si="201"/>
        <v/>
      </c>
      <c r="BW55" s="47" t="str">
        <f t="shared" si="201"/>
        <v/>
      </c>
      <c r="BX55" s="47" t="str">
        <f t="shared" si="201"/>
        <v/>
      </c>
      <c r="BY55" s="47" t="str">
        <f t="shared" si="201"/>
        <v/>
      </c>
      <c r="BZ55" s="47" t="str">
        <f t="shared" si="201"/>
        <v/>
      </c>
      <c r="CA55" s="47" t="str">
        <f t="shared" si="201"/>
        <v/>
      </c>
      <c r="CB55" s="47" t="str">
        <f t="shared" si="201"/>
        <v/>
      </c>
      <c r="CC55" s="47" t="str">
        <f t="shared" si="201"/>
        <v/>
      </c>
      <c r="CD55" s="47" t="str">
        <f t="shared" si="201"/>
        <v/>
      </c>
      <c r="CE55" s="47" t="str">
        <f t="shared" si="201"/>
        <v/>
      </c>
      <c r="CF55" s="47" t="str">
        <f t="shared" si="201"/>
        <v/>
      </c>
      <c r="CG55" s="47" t="str">
        <f t="shared" si="201"/>
        <v/>
      </c>
      <c r="CH55" s="47" t="str">
        <f t="shared" si="201"/>
        <v/>
      </c>
      <c r="CI55" s="47" t="str">
        <f t="shared" si="201"/>
        <v/>
      </c>
      <c r="CJ55" s="47" t="str">
        <f t="shared" si="201"/>
        <v/>
      </c>
      <c r="CK55" s="47" t="str">
        <f t="shared" si="201"/>
        <v/>
      </c>
      <c r="CL55" s="47" t="str">
        <f t="shared" si="201"/>
        <v/>
      </c>
      <c r="CM55" s="47" t="str">
        <f t="shared" si="201"/>
        <v/>
      </c>
      <c r="CN55" s="47" t="str">
        <f t="shared" si="197"/>
        <v/>
      </c>
      <c r="CO55" s="47" t="str">
        <f t="shared" si="197"/>
        <v/>
      </c>
      <c r="CP55" s="47" t="str">
        <f t="shared" si="197"/>
        <v/>
      </c>
      <c r="CQ55" s="47" t="str">
        <f t="shared" si="197"/>
        <v/>
      </c>
      <c r="CR55" s="47" t="str">
        <f t="shared" si="197"/>
        <v/>
      </c>
      <c r="CS55" s="47" t="str">
        <f t="shared" si="197"/>
        <v/>
      </c>
      <c r="CT55" s="47" t="str">
        <f t="shared" si="197"/>
        <v/>
      </c>
      <c r="CU55" s="47" t="str">
        <f t="shared" si="197"/>
        <v/>
      </c>
      <c r="CV55" s="47" t="str">
        <f t="shared" si="197"/>
        <v/>
      </c>
      <c r="CW55" s="47" t="str">
        <f t="shared" si="197"/>
        <v/>
      </c>
      <c r="CX55" s="47" t="str">
        <f t="shared" si="197"/>
        <v/>
      </c>
      <c r="CY55" s="47" t="str">
        <f t="shared" si="197"/>
        <v/>
      </c>
      <c r="CZ55" s="47" t="str">
        <f t="shared" si="197"/>
        <v/>
      </c>
      <c r="DA55" s="47" t="str">
        <f t="shared" si="197"/>
        <v/>
      </c>
      <c r="DB55" s="47" t="str">
        <f t="shared" si="197"/>
        <v/>
      </c>
      <c r="DC55" s="47" t="str">
        <f t="shared" si="197"/>
        <v/>
      </c>
      <c r="DD55" s="47" t="str">
        <f t="shared" si="197"/>
        <v/>
      </c>
      <c r="DE55" s="47" t="str">
        <f t="shared" si="197"/>
        <v/>
      </c>
      <c r="DF55" s="47" t="str">
        <f t="shared" si="197"/>
        <v/>
      </c>
      <c r="DG55" s="47" t="str">
        <f t="shared" si="197"/>
        <v/>
      </c>
      <c r="DH55" s="47" t="str">
        <f t="shared" si="197"/>
        <v/>
      </c>
      <c r="DI55" s="47" t="str">
        <f t="shared" si="197"/>
        <v/>
      </c>
      <c r="DJ55" s="47" t="str">
        <f t="shared" si="197"/>
        <v/>
      </c>
      <c r="DK55" s="47" t="str">
        <f t="shared" si="197"/>
        <v/>
      </c>
      <c r="DL55" s="47" t="str">
        <f t="shared" si="197"/>
        <v/>
      </c>
      <c r="DM55" s="47" t="str">
        <f t="shared" si="197"/>
        <v/>
      </c>
      <c r="DN55" s="47" t="str">
        <f t="shared" si="197"/>
        <v/>
      </c>
      <c r="DO55" s="47" t="str">
        <f t="shared" si="197"/>
        <v/>
      </c>
      <c r="DP55" s="47" t="str">
        <f t="shared" si="197"/>
        <v/>
      </c>
      <c r="DQ55" s="47" t="str">
        <f t="shared" si="197"/>
        <v/>
      </c>
      <c r="DR55" s="47" t="str">
        <f t="shared" si="197"/>
        <v/>
      </c>
      <c r="DS55" s="47" t="str">
        <f t="shared" si="197"/>
        <v/>
      </c>
      <c r="DT55" s="47" t="str">
        <f t="shared" si="197"/>
        <v/>
      </c>
      <c r="DU55" s="47" t="str">
        <f t="shared" si="197"/>
        <v/>
      </c>
      <c r="DV55" s="47" t="str">
        <f t="shared" si="197"/>
        <v/>
      </c>
      <c r="DW55" s="179" t="str">
        <f t="shared" si="115"/>
        <v/>
      </c>
      <c r="DX55" s="47" t="str">
        <f t="shared" si="5"/>
        <v/>
      </c>
      <c r="DY55" s="47" t="str">
        <f t="shared" si="6"/>
        <v/>
      </c>
      <c r="DZ55" s="47" t="str">
        <f t="shared" si="7"/>
        <v/>
      </c>
      <c r="EA55" s="47" t="str">
        <f t="shared" si="8"/>
        <v/>
      </c>
      <c r="EB55" s="47" t="str">
        <f t="shared" si="9"/>
        <v/>
      </c>
      <c r="EC55" s="47" t="str">
        <f t="shared" si="10"/>
        <v/>
      </c>
      <c r="ED55" s="47" t="str">
        <f t="shared" si="11"/>
        <v/>
      </c>
      <c r="EE55" s="47" t="str">
        <f t="shared" si="12"/>
        <v/>
      </c>
      <c r="EF55" s="47" t="str">
        <f t="shared" si="13"/>
        <v/>
      </c>
      <c r="EG55" s="47" t="str">
        <f t="shared" si="14"/>
        <v/>
      </c>
      <c r="EH55" s="47" t="str">
        <f t="shared" si="15"/>
        <v/>
      </c>
      <c r="EI55" s="47" t="str">
        <f t="shared" si="16"/>
        <v/>
      </c>
      <c r="EJ55" s="47" t="str">
        <f t="shared" si="17"/>
        <v/>
      </c>
      <c r="EK55" s="47" t="str">
        <f t="shared" si="18"/>
        <v/>
      </c>
      <c r="EL55" s="47" t="str">
        <f t="shared" si="19"/>
        <v/>
      </c>
      <c r="EM55" s="47" t="str">
        <f t="shared" si="20"/>
        <v/>
      </c>
      <c r="EN55" s="47" t="str">
        <f t="shared" si="21"/>
        <v/>
      </c>
      <c r="EO55" s="47" t="str">
        <f t="shared" si="22"/>
        <v/>
      </c>
      <c r="EP55" s="47" t="str">
        <f t="shared" si="23"/>
        <v/>
      </c>
      <c r="EQ55" s="47" t="str">
        <f t="shared" si="24"/>
        <v/>
      </c>
      <c r="ER55" s="47" t="str">
        <f t="shared" si="25"/>
        <v/>
      </c>
      <c r="ES55" s="47" t="str">
        <f t="shared" si="26"/>
        <v/>
      </c>
      <c r="ET55" s="47" t="str">
        <f t="shared" si="27"/>
        <v/>
      </c>
      <c r="EU55" s="47" t="str">
        <f t="shared" si="28"/>
        <v/>
      </c>
      <c r="EV55" s="47" t="str">
        <f t="shared" si="29"/>
        <v/>
      </c>
      <c r="EW55" s="47" t="str">
        <f t="shared" si="30"/>
        <v/>
      </c>
      <c r="EX55" s="47" t="str">
        <f t="shared" si="31"/>
        <v/>
      </c>
      <c r="EY55" s="47" t="str">
        <f t="shared" si="32"/>
        <v/>
      </c>
      <c r="EZ55" s="47" t="str">
        <f t="shared" si="33"/>
        <v/>
      </c>
      <c r="FA55" s="47" t="str">
        <f t="shared" si="34"/>
        <v/>
      </c>
      <c r="FB55" s="47" t="str">
        <f t="shared" si="35"/>
        <v/>
      </c>
      <c r="FC55" s="47" t="str">
        <f t="shared" si="36"/>
        <v/>
      </c>
      <c r="FD55" s="47" t="str">
        <f t="shared" si="37"/>
        <v/>
      </c>
      <c r="FE55" s="47" t="str">
        <f t="shared" si="38"/>
        <v/>
      </c>
      <c r="FF55" s="47" t="str">
        <f t="shared" si="39"/>
        <v/>
      </c>
      <c r="FG55" s="47" t="str">
        <f t="shared" si="40"/>
        <v/>
      </c>
      <c r="FH55" s="47" t="str">
        <f t="shared" si="41"/>
        <v/>
      </c>
      <c r="FI55" s="47" t="str">
        <f t="shared" si="42"/>
        <v/>
      </c>
      <c r="FJ55" s="47" t="str">
        <f t="shared" si="43"/>
        <v/>
      </c>
      <c r="FK55" s="47" t="str">
        <f t="shared" si="44"/>
        <v/>
      </c>
      <c r="FL55" s="47" t="str">
        <f t="shared" si="45"/>
        <v/>
      </c>
      <c r="FM55" s="47" t="str">
        <f t="shared" si="46"/>
        <v/>
      </c>
      <c r="FN55" s="47" t="str">
        <f t="shared" si="47"/>
        <v/>
      </c>
      <c r="FO55" s="47" t="str">
        <f t="shared" si="48"/>
        <v/>
      </c>
      <c r="FP55" s="47" t="str">
        <f t="shared" si="49"/>
        <v/>
      </c>
      <c r="FQ55" s="47" t="str">
        <f t="shared" si="50"/>
        <v/>
      </c>
      <c r="FR55" s="47" t="str">
        <f t="shared" si="51"/>
        <v/>
      </c>
      <c r="FS55" s="47" t="str">
        <f t="shared" si="52"/>
        <v/>
      </c>
      <c r="FT55" s="47" t="str">
        <f t="shared" si="53"/>
        <v/>
      </c>
      <c r="FU55" s="47" t="str">
        <f t="shared" si="54"/>
        <v/>
      </c>
      <c r="FV55" s="47" t="str">
        <f t="shared" si="55"/>
        <v/>
      </c>
      <c r="FW55" s="47" t="str">
        <f t="shared" si="56"/>
        <v/>
      </c>
      <c r="FX55" s="47" t="str">
        <f t="shared" si="57"/>
        <v/>
      </c>
      <c r="FY55" s="47" t="str">
        <f t="shared" si="58"/>
        <v/>
      </c>
      <c r="FZ55" s="47" t="str">
        <f t="shared" si="59"/>
        <v/>
      </c>
      <c r="GA55" s="47" t="str">
        <f t="shared" si="60"/>
        <v/>
      </c>
      <c r="GB55" s="47" t="str">
        <f t="shared" si="61"/>
        <v/>
      </c>
      <c r="GC55" s="47" t="str">
        <f t="shared" si="62"/>
        <v/>
      </c>
      <c r="GD55" s="47" t="str">
        <f t="shared" si="63"/>
        <v/>
      </c>
      <c r="GE55" s="47" t="str">
        <f t="shared" si="64"/>
        <v/>
      </c>
      <c r="GF55" s="47" t="str">
        <f t="shared" si="65"/>
        <v/>
      </c>
      <c r="GG55" s="47" t="str">
        <f t="shared" si="66"/>
        <v/>
      </c>
      <c r="GH55" s="47" t="str">
        <f t="shared" si="67"/>
        <v/>
      </c>
      <c r="GI55" s="47" t="str">
        <f t="shared" si="68"/>
        <v/>
      </c>
      <c r="GJ55" s="47" t="str">
        <f t="shared" si="69"/>
        <v/>
      </c>
      <c r="GK55" s="47" t="str">
        <f t="shared" si="70"/>
        <v/>
      </c>
      <c r="GL55" s="47" t="str">
        <f t="shared" si="71"/>
        <v/>
      </c>
      <c r="GM55" s="47" t="str">
        <f t="shared" si="72"/>
        <v/>
      </c>
      <c r="GN55" s="47" t="str">
        <f t="shared" si="73"/>
        <v/>
      </c>
      <c r="GO55" s="47" t="str">
        <f t="shared" si="74"/>
        <v/>
      </c>
      <c r="GP55" s="47" t="str">
        <f t="shared" si="75"/>
        <v/>
      </c>
      <c r="GQ55" s="47" t="str">
        <f t="shared" si="76"/>
        <v/>
      </c>
      <c r="GR55" s="47" t="str">
        <f t="shared" si="77"/>
        <v/>
      </c>
      <c r="GS55" s="47" t="str">
        <f t="shared" si="78"/>
        <v/>
      </c>
      <c r="GT55" s="47" t="str">
        <f t="shared" si="79"/>
        <v/>
      </c>
      <c r="GU55" s="47" t="str">
        <f t="shared" si="80"/>
        <v/>
      </c>
      <c r="GV55" s="47" t="str">
        <f t="shared" si="81"/>
        <v/>
      </c>
      <c r="GW55" s="47" t="str">
        <f t="shared" si="82"/>
        <v/>
      </c>
      <c r="GX55" s="47" t="str">
        <f t="shared" si="83"/>
        <v/>
      </c>
      <c r="GY55" s="47" t="str">
        <f t="shared" si="84"/>
        <v/>
      </c>
      <c r="GZ55" s="47" t="str">
        <f t="shared" si="85"/>
        <v/>
      </c>
      <c r="HA55" s="47" t="str">
        <f t="shared" si="86"/>
        <v/>
      </c>
      <c r="HB55" s="47" t="str">
        <f t="shared" si="87"/>
        <v/>
      </c>
      <c r="HC55" s="47" t="str">
        <f t="shared" si="88"/>
        <v/>
      </c>
      <c r="HD55" s="47" t="str">
        <f t="shared" si="89"/>
        <v/>
      </c>
      <c r="HE55" s="47" t="str">
        <f t="shared" si="90"/>
        <v/>
      </c>
      <c r="HF55" s="47" t="str">
        <f t="shared" si="91"/>
        <v/>
      </c>
      <c r="HG55" s="47" t="str">
        <f t="shared" si="92"/>
        <v/>
      </c>
      <c r="HH55" s="47" t="str">
        <f t="shared" si="93"/>
        <v/>
      </c>
      <c r="HI55" s="47" t="str">
        <f t="shared" si="94"/>
        <v/>
      </c>
      <c r="HJ55" s="47" t="str">
        <f t="shared" si="95"/>
        <v/>
      </c>
      <c r="HK55" s="47" t="str">
        <f t="shared" si="96"/>
        <v/>
      </c>
      <c r="HL55" s="47" t="str">
        <f t="shared" si="97"/>
        <v/>
      </c>
      <c r="HM55" s="47" t="str">
        <f t="shared" si="98"/>
        <v/>
      </c>
      <c r="HN55" s="47" t="str">
        <f t="shared" si="99"/>
        <v/>
      </c>
      <c r="HO55" s="47" t="str">
        <f t="shared" si="100"/>
        <v/>
      </c>
      <c r="HP55" s="47" t="str">
        <f t="shared" si="101"/>
        <v/>
      </c>
      <c r="HQ55" s="47" t="str">
        <f t="shared" si="102"/>
        <v/>
      </c>
      <c r="HR55" s="47" t="str">
        <f t="shared" si="103"/>
        <v/>
      </c>
      <c r="HS55" s="47" t="str">
        <f t="shared" si="104"/>
        <v/>
      </c>
      <c r="HT55" s="165" t="e">
        <f t="shared" si="171"/>
        <v>#N/A</v>
      </c>
      <c r="HU55" s="165" t="e">
        <f t="shared" si="181"/>
        <v>#N/A</v>
      </c>
      <c r="HV55" s="165" t="e">
        <f t="shared" si="181"/>
        <v>#N/A</v>
      </c>
      <c r="HW55" s="165" t="e">
        <f t="shared" si="181"/>
        <v>#N/A</v>
      </c>
      <c r="HX55" s="165" t="e">
        <f t="shared" si="192"/>
        <v>#N/A</v>
      </c>
      <c r="HY55" s="165" t="e">
        <f t="shared" si="192"/>
        <v>#N/A</v>
      </c>
      <c r="HZ55" s="165" t="e">
        <f t="shared" si="192"/>
        <v>#N/A</v>
      </c>
      <c r="IA55" s="165" t="e">
        <f t="shared" si="192"/>
        <v>#N/A</v>
      </c>
      <c r="IB55" s="165" t="e">
        <f t="shared" si="192"/>
        <v>#N/A</v>
      </c>
      <c r="IC55" s="165" t="e">
        <f t="shared" si="192"/>
        <v>#N/A</v>
      </c>
      <c r="ID55" s="165" t="e">
        <f t="shared" si="192"/>
        <v>#N/A</v>
      </c>
      <c r="IE55" s="165" t="e">
        <f t="shared" si="192"/>
        <v>#N/A</v>
      </c>
      <c r="IF55" s="165" t="e">
        <f t="shared" si="192"/>
        <v>#N/A</v>
      </c>
      <c r="IG55" s="165" t="e">
        <f t="shared" si="192"/>
        <v>#N/A</v>
      </c>
      <c r="IH55" s="165" t="e">
        <f t="shared" si="192"/>
        <v>#N/A</v>
      </c>
      <c r="II55" s="165" t="e">
        <f t="shared" si="192"/>
        <v>#N/A</v>
      </c>
      <c r="IJ55" s="165" t="e">
        <f t="shared" si="192"/>
        <v>#N/A</v>
      </c>
      <c r="IK55" s="165" t="e">
        <f t="shared" si="192"/>
        <v>#N/A</v>
      </c>
      <c r="IL55" s="165" t="e">
        <f t="shared" si="192"/>
        <v>#N/A</v>
      </c>
      <c r="IM55" s="165" t="e">
        <f t="shared" si="188"/>
        <v>#N/A</v>
      </c>
      <c r="IN55" s="165" t="e">
        <f t="shared" si="188"/>
        <v>#N/A</v>
      </c>
      <c r="IO55" s="165" t="e">
        <f t="shared" si="188"/>
        <v>#N/A</v>
      </c>
      <c r="IP55" s="165" t="e">
        <f t="shared" si="188"/>
        <v>#N/A</v>
      </c>
      <c r="IQ55" s="165" t="e">
        <f t="shared" si="188"/>
        <v>#N/A</v>
      </c>
      <c r="IR55" s="165" t="e">
        <f t="shared" si="188"/>
        <v>#N/A</v>
      </c>
      <c r="IS55" s="165" t="e">
        <f t="shared" si="188"/>
        <v>#N/A</v>
      </c>
      <c r="IT55" s="165" t="e">
        <f t="shared" si="188"/>
        <v>#N/A</v>
      </c>
      <c r="IU55" s="165" t="e">
        <f t="shared" si="188"/>
        <v>#N/A</v>
      </c>
      <c r="IV55" s="165" t="e">
        <f t="shared" si="188"/>
        <v>#N/A</v>
      </c>
      <c r="IW55" s="165" t="e">
        <f t="shared" si="188"/>
        <v>#N/A</v>
      </c>
      <c r="IX55" s="165" t="e">
        <f t="shared" si="188"/>
        <v>#N/A</v>
      </c>
      <c r="IY55" s="165" t="e">
        <f t="shared" si="188"/>
        <v>#N/A</v>
      </c>
      <c r="IZ55" s="165" t="e">
        <f t="shared" si="188"/>
        <v>#N/A</v>
      </c>
      <c r="JA55" s="165" t="e">
        <f t="shared" si="188"/>
        <v>#N/A</v>
      </c>
      <c r="JB55" s="165" t="e">
        <f t="shared" si="185"/>
        <v>#N/A</v>
      </c>
      <c r="JC55" s="165" t="e">
        <f t="shared" si="185"/>
        <v>#N/A</v>
      </c>
      <c r="JD55" s="165" t="e">
        <f t="shared" si="185"/>
        <v>#N/A</v>
      </c>
      <c r="JE55" s="165" t="e">
        <f t="shared" si="185"/>
        <v>#N/A</v>
      </c>
      <c r="JF55" s="165" t="e">
        <f t="shared" si="185"/>
        <v>#N/A</v>
      </c>
      <c r="JG55" s="165" t="e">
        <f t="shared" si="185"/>
        <v>#N/A</v>
      </c>
      <c r="JH55" s="165" t="e">
        <f t="shared" si="185"/>
        <v>#N/A</v>
      </c>
      <c r="JI55" s="165" t="e">
        <f t="shared" si="185"/>
        <v>#N/A</v>
      </c>
      <c r="JJ55" s="165" t="e">
        <f t="shared" si="185"/>
        <v>#N/A</v>
      </c>
      <c r="JK55" s="165" t="e">
        <f t="shared" si="185"/>
        <v>#N/A</v>
      </c>
      <c r="JL55" s="165" t="e">
        <f t="shared" si="185"/>
        <v>#N/A</v>
      </c>
      <c r="JM55" s="165" t="e">
        <f t="shared" si="185"/>
        <v>#N/A</v>
      </c>
      <c r="JN55" s="165" t="e">
        <f t="shared" si="185"/>
        <v>#N/A</v>
      </c>
      <c r="JO55" s="165" t="e">
        <f t="shared" si="185"/>
        <v>#N/A</v>
      </c>
      <c r="JP55" s="165" t="e">
        <f t="shared" si="185"/>
        <v>#N/A</v>
      </c>
      <c r="JQ55" s="165" t="e">
        <f t="shared" si="198"/>
        <v>#N/A</v>
      </c>
      <c r="JR55" s="165" t="e">
        <f t="shared" si="198"/>
        <v>#N/A</v>
      </c>
      <c r="JS55" s="165" t="e">
        <f t="shared" si="198"/>
        <v>#N/A</v>
      </c>
      <c r="JT55" s="165" t="e">
        <f t="shared" si="198"/>
        <v>#N/A</v>
      </c>
      <c r="JU55" s="165" t="e">
        <f t="shared" si="198"/>
        <v>#N/A</v>
      </c>
      <c r="JV55" s="165" t="e">
        <f t="shared" si="198"/>
        <v>#N/A</v>
      </c>
      <c r="JW55" s="165" t="e">
        <f t="shared" si="198"/>
        <v>#N/A</v>
      </c>
      <c r="JX55" s="165" t="e">
        <f t="shared" si="198"/>
        <v>#N/A</v>
      </c>
      <c r="JY55" s="165" t="e">
        <f t="shared" si="198"/>
        <v>#N/A</v>
      </c>
      <c r="JZ55" s="165" t="e">
        <f t="shared" si="198"/>
        <v>#N/A</v>
      </c>
      <c r="KA55" s="165" t="e">
        <f t="shared" si="198"/>
        <v>#N/A</v>
      </c>
      <c r="KB55" s="165" t="e">
        <f t="shared" si="198"/>
        <v>#N/A</v>
      </c>
      <c r="KC55" s="165" t="e">
        <f t="shared" si="198"/>
        <v>#N/A</v>
      </c>
      <c r="KD55" s="165" t="e">
        <f t="shared" si="198"/>
        <v>#N/A</v>
      </c>
      <c r="KE55" s="165" t="e">
        <f t="shared" si="198"/>
        <v>#N/A</v>
      </c>
      <c r="KF55" s="165" t="e">
        <f t="shared" si="117"/>
        <v>#N/A</v>
      </c>
      <c r="KG55" s="165" t="e">
        <f t="shared" si="182"/>
        <v>#N/A</v>
      </c>
      <c r="KH55" s="165" t="e">
        <f t="shared" si="182"/>
        <v>#N/A</v>
      </c>
      <c r="KI55" s="165" t="e">
        <f t="shared" si="182"/>
        <v>#N/A</v>
      </c>
      <c r="KJ55" s="165" t="e">
        <f t="shared" si="193"/>
        <v>#N/A</v>
      </c>
      <c r="KK55" s="165" t="e">
        <f t="shared" si="193"/>
        <v>#N/A</v>
      </c>
      <c r="KL55" s="165" t="e">
        <f t="shared" si="193"/>
        <v>#N/A</v>
      </c>
      <c r="KM55" s="165" t="e">
        <f t="shared" si="193"/>
        <v>#N/A</v>
      </c>
      <c r="KN55" s="165" t="e">
        <f t="shared" si="193"/>
        <v>#N/A</v>
      </c>
      <c r="KO55" s="165" t="e">
        <f t="shared" si="193"/>
        <v>#N/A</v>
      </c>
      <c r="KP55" s="165" t="e">
        <f t="shared" si="193"/>
        <v>#N/A</v>
      </c>
      <c r="KQ55" s="165" t="e">
        <f t="shared" si="193"/>
        <v>#N/A</v>
      </c>
      <c r="KR55" s="165" t="e">
        <f t="shared" si="193"/>
        <v>#N/A</v>
      </c>
      <c r="KS55" s="165" t="e">
        <f t="shared" si="193"/>
        <v>#N/A</v>
      </c>
      <c r="KT55" s="165" t="e">
        <f t="shared" si="193"/>
        <v>#N/A</v>
      </c>
      <c r="KU55" s="165" t="e">
        <f t="shared" si="193"/>
        <v>#N/A</v>
      </c>
      <c r="KV55" s="165" t="e">
        <f t="shared" si="193"/>
        <v>#N/A</v>
      </c>
      <c r="KW55" s="165" t="e">
        <f t="shared" si="193"/>
        <v>#N/A</v>
      </c>
      <c r="KX55" s="165" t="e">
        <f t="shared" si="193"/>
        <v>#N/A</v>
      </c>
      <c r="KY55" s="165" t="e">
        <f t="shared" si="189"/>
        <v>#N/A</v>
      </c>
      <c r="KZ55" s="165" t="e">
        <f t="shared" si="189"/>
        <v>#N/A</v>
      </c>
      <c r="LA55" s="165" t="e">
        <f t="shared" si="189"/>
        <v>#N/A</v>
      </c>
      <c r="LB55" s="165" t="e">
        <f t="shared" si="189"/>
        <v>#N/A</v>
      </c>
      <c r="LC55" s="165" t="e">
        <f t="shared" si="189"/>
        <v>#N/A</v>
      </c>
      <c r="LD55" s="165" t="e">
        <f t="shared" si="189"/>
        <v>#N/A</v>
      </c>
      <c r="LE55" s="165" t="e">
        <f t="shared" si="189"/>
        <v>#N/A</v>
      </c>
      <c r="LF55" s="165" t="e">
        <f t="shared" si="189"/>
        <v>#N/A</v>
      </c>
      <c r="LG55" s="165" t="e">
        <f t="shared" si="189"/>
        <v>#N/A</v>
      </c>
      <c r="LH55" s="165" t="e">
        <f t="shared" si="189"/>
        <v>#N/A</v>
      </c>
      <c r="LI55" s="165" t="e">
        <f t="shared" si="189"/>
        <v>#N/A</v>
      </c>
      <c r="LJ55" s="165" t="e">
        <f t="shared" si="189"/>
        <v>#N/A</v>
      </c>
      <c r="LK55" s="165" t="e">
        <f t="shared" si="189"/>
        <v>#N/A</v>
      </c>
      <c r="LL55" s="165" t="e">
        <f t="shared" si="189"/>
        <v>#N/A</v>
      </c>
      <c r="LM55" s="165" t="e">
        <f t="shared" si="189"/>
        <v>#N/A</v>
      </c>
      <c r="LN55" s="165" t="e">
        <f t="shared" si="186"/>
        <v>#N/A</v>
      </c>
      <c r="LO55" s="165" t="e">
        <f t="shared" si="186"/>
        <v>#N/A</v>
      </c>
      <c r="LP55" s="165" t="e">
        <f t="shared" si="186"/>
        <v>#N/A</v>
      </c>
      <c r="LQ55" s="165" t="e">
        <f t="shared" si="186"/>
        <v>#N/A</v>
      </c>
      <c r="LR55" s="165" t="e">
        <f t="shared" si="186"/>
        <v>#N/A</v>
      </c>
      <c r="LS55" s="165" t="e">
        <f t="shared" si="186"/>
        <v>#N/A</v>
      </c>
      <c r="LT55" s="165" t="e">
        <f t="shared" si="186"/>
        <v>#N/A</v>
      </c>
      <c r="LU55" s="165" t="e">
        <f t="shared" si="186"/>
        <v>#N/A</v>
      </c>
      <c r="LV55" s="165" t="e">
        <f t="shared" si="186"/>
        <v>#N/A</v>
      </c>
      <c r="LW55" s="165" t="e">
        <f t="shared" si="186"/>
        <v>#N/A</v>
      </c>
      <c r="LX55" s="165" t="e">
        <f t="shared" si="186"/>
        <v>#N/A</v>
      </c>
      <c r="LY55" s="165" t="e">
        <f t="shared" si="186"/>
        <v>#N/A</v>
      </c>
      <c r="LZ55" s="165" t="e">
        <f t="shared" si="186"/>
        <v>#N/A</v>
      </c>
      <c r="MA55" s="165" t="e">
        <f t="shared" si="186"/>
        <v>#N/A</v>
      </c>
      <c r="MB55" s="165" t="e">
        <f t="shared" si="186"/>
        <v>#N/A</v>
      </c>
      <c r="MC55" s="165" t="e">
        <f t="shared" si="199"/>
        <v>#N/A</v>
      </c>
      <c r="MD55" s="165" t="e">
        <f t="shared" si="199"/>
        <v>#N/A</v>
      </c>
      <c r="ME55" s="165" t="e">
        <f t="shared" si="199"/>
        <v>#N/A</v>
      </c>
      <c r="MF55" s="165" t="e">
        <f t="shared" si="199"/>
        <v>#N/A</v>
      </c>
      <c r="MG55" s="165" t="e">
        <f t="shared" si="199"/>
        <v>#N/A</v>
      </c>
      <c r="MH55" s="165" t="e">
        <f t="shared" si="199"/>
        <v>#N/A</v>
      </c>
      <c r="MI55" s="165" t="e">
        <f t="shared" si="199"/>
        <v>#N/A</v>
      </c>
      <c r="MJ55" s="165" t="e">
        <f t="shared" si="199"/>
        <v>#N/A</v>
      </c>
      <c r="MK55" s="165" t="e">
        <f t="shared" si="199"/>
        <v>#N/A</v>
      </c>
      <c r="ML55" s="165" t="e">
        <f t="shared" si="199"/>
        <v>#N/A</v>
      </c>
      <c r="MM55" s="165" t="e">
        <f t="shared" si="199"/>
        <v>#N/A</v>
      </c>
      <c r="MN55" s="165" t="e">
        <f t="shared" si="199"/>
        <v>#N/A</v>
      </c>
      <c r="MO55" s="165" t="e">
        <f t="shared" si="199"/>
        <v>#N/A</v>
      </c>
      <c r="MP55" s="165" t="e">
        <f t="shared" si="199"/>
        <v>#N/A</v>
      </c>
      <c r="MQ55" s="165" t="e">
        <f t="shared" si="199"/>
        <v>#N/A</v>
      </c>
      <c r="MR55" s="165" t="e">
        <f t="shared" si="118"/>
        <v>#N/A</v>
      </c>
      <c r="MS55" s="165" t="e">
        <f t="shared" si="183"/>
        <v>#N/A</v>
      </c>
      <c r="MT55" s="165" t="e">
        <f t="shared" si="183"/>
        <v>#N/A</v>
      </c>
      <c r="MU55" s="165" t="e">
        <f t="shared" si="183"/>
        <v>#N/A</v>
      </c>
      <c r="MV55" s="165" t="e">
        <f t="shared" si="194"/>
        <v>#N/A</v>
      </c>
      <c r="MW55" s="165" t="e">
        <f t="shared" si="194"/>
        <v>#N/A</v>
      </c>
      <c r="MX55" s="165" t="e">
        <f t="shared" si="194"/>
        <v>#N/A</v>
      </c>
      <c r="MY55" s="165" t="e">
        <f t="shared" si="194"/>
        <v>#N/A</v>
      </c>
      <c r="MZ55" s="165" t="e">
        <f t="shared" si="194"/>
        <v>#N/A</v>
      </c>
      <c r="NA55" s="165" t="e">
        <f t="shared" si="194"/>
        <v>#N/A</v>
      </c>
      <c r="NB55" s="165" t="e">
        <f t="shared" si="194"/>
        <v>#N/A</v>
      </c>
      <c r="NC55" s="165" t="e">
        <f t="shared" si="194"/>
        <v>#N/A</v>
      </c>
      <c r="ND55" s="165" t="e">
        <f t="shared" si="194"/>
        <v>#N/A</v>
      </c>
      <c r="NE55" s="165" t="e">
        <f t="shared" si="194"/>
        <v>#N/A</v>
      </c>
      <c r="NF55" s="165" t="e">
        <f t="shared" si="194"/>
        <v>#N/A</v>
      </c>
      <c r="NG55" s="165" t="e">
        <f t="shared" si="194"/>
        <v>#N/A</v>
      </c>
      <c r="NH55" s="165" t="e">
        <f t="shared" si="194"/>
        <v>#N/A</v>
      </c>
      <c r="NI55" s="165" t="e">
        <f t="shared" si="194"/>
        <v>#N/A</v>
      </c>
      <c r="NJ55" s="165" t="e">
        <f t="shared" si="194"/>
        <v>#N/A</v>
      </c>
      <c r="NK55" s="165" t="e">
        <f t="shared" si="190"/>
        <v>#N/A</v>
      </c>
      <c r="NL55" s="165" t="e">
        <f t="shared" si="190"/>
        <v>#N/A</v>
      </c>
      <c r="NM55" s="165" t="e">
        <f t="shared" si="190"/>
        <v>#N/A</v>
      </c>
      <c r="NN55" s="165" t="e">
        <f t="shared" si="190"/>
        <v>#N/A</v>
      </c>
      <c r="NO55" s="165" t="e">
        <f t="shared" si="190"/>
        <v>#N/A</v>
      </c>
      <c r="NP55" s="165" t="e">
        <f t="shared" si="190"/>
        <v>#N/A</v>
      </c>
      <c r="NQ55" s="165" t="e">
        <f t="shared" si="190"/>
        <v>#N/A</v>
      </c>
      <c r="NR55" s="165" t="e">
        <f t="shared" si="190"/>
        <v>#N/A</v>
      </c>
      <c r="NS55" s="165" t="e">
        <f t="shared" si="190"/>
        <v>#N/A</v>
      </c>
      <c r="NT55" s="165" t="e">
        <f t="shared" si="190"/>
        <v>#N/A</v>
      </c>
      <c r="NU55" s="165" t="e">
        <f t="shared" si="190"/>
        <v>#N/A</v>
      </c>
      <c r="NV55" s="165" t="e">
        <f t="shared" si="190"/>
        <v>#N/A</v>
      </c>
      <c r="NW55" s="165" t="e">
        <f t="shared" si="190"/>
        <v>#N/A</v>
      </c>
      <c r="NX55" s="165" t="e">
        <f t="shared" si="190"/>
        <v>#N/A</v>
      </c>
      <c r="NY55" s="165" t="e">
        <f t="shared" si="190"/>
        <v>#N/A</v>
      </c>
      <c r="NZ55" s="165" t="e">
        <f t="shared" si="187"/>
        <v>#N/A</v>
      </c>
      <c r="OA55" s="165" t="e">
        <f t="shared" si="187"/>
        <v>#N/A</v>
      </c>
      <c r="OB55" s="165" t="e">
        <f t="shared" si="187"/>
        <v>#N/A</v>
      </c>
      <c r="OC55" s="165" t="e">
        <f t="shared" si="187"/>
        <v>#N/A</v>
      </c>
      <c r="OD55" s="165" t="e">
        <f t="shared" si="187"/>
        <v>#N/A</v>
      </c>
      <c r="OE55" s="165" t="e">
        <f t="shared" si="187"/>
        <v>#N/A</v>
      </c>
      <c r="OF55" s="165" t="e">
        <f t="shared" si="187"/>
        <v>#N/A</v>
      </c>
      <c r="OG55" s="165" t="e">
        <f t="shared" si="187"/>
        <v>#N/A</v>
      </c>
      <c r="OH55" s="165" t="e">
        <f t="shared" si="187"/>
        <v>#N/A</v>
      </c>
      <c r="OI55" s="165" t="e">
        <f t="shared" si="187"/>
        <v>#N/A</v>
      </c>
      <c r="OJ55" s="165" t="e">
        <f t="shared" si="187"/>
        <v>#N/A</v>
      </c>
      <c r="OK55" s="165" t="e">
        <f t="shared" si="187"/>
        <v>#N/A</v>
      </c>
      <c r="OL55" s="165" t="e">
        <f t="shared" si="187"/>
        <v>#N/A</v>
      </c>
      <c r="OM55" s="165" t="e">
        <f t="shared" si="187"/>
        <v>#N/A</v>
      </c>
      <c r="ON55" s="165" t="e">
        <f t="shared" si="187"/>
        <v>#N/A</v>
      </c>
      <c r="OO55" s="165" t="e">
        <f t="shared" si="200"/>
        <v>#N/A</v>
      </c>
      <c r="OP55" s="165" t="e">
        <f t="shared" si="200"/>
        <v>#N/A</v>
      </c>
      <c r="OQ55" s="165" t="e">
        <f t="shared" si="200"/>
        <v>#N/A</v>
      </c>
      <c r="OR55" s="165" t="e">
        <f t="shared" si="200"/>
        <v>#N/A</v>
      </c>
      <c r="OS55" s="165" t="e">
        <f t="shared" si="200"/>
        <v>#N/A</v>
      </c>
      <c r="OT55" s="165" t="e">
        <f t="shared" si="200"/>
        <v>#N/A</v>
      </c>
      <c r="OU55" s="165" t="e">
        <f t="shared" si="200"/>
        <v>#N/A</v>
      </c>
      <c r="OV55" s="165" t="e">
        <f t="shared" si="200"/>
        <v>#N/A</v>
      </c>
      <c r="OW55" s="165" t="e">
        <f t="shared" si="200"/>
        <v>#N/A</v>
      </c>
      <c r="OX55" s="165" t="e">
        <f t="shared" si="200"/>
        <v>#N/A</v>
      </c>
      <c r="OY55" s="165" t="e">
        <f t="shared" si="200"/>
        <v>#N/A</v>
      </c>
      <c r="OZ55" s="165" t="e">
        <f t="shared" si="200"/>
        <v>#N/A</v>
      </c>
      <c r="PA55" s="165" t="e">
        <f t="shared" si="200"/>
        <v>#N/A</v>
      </c>
      <c r="PB55" s="165" t="e">
        <f t="shared" si="200"/>
        <v>#N/A</v>
      </c>
      <c r="PC55" s="165" t="e">
        <f t="shared" si="200"/>
        <v>#N/A</v>
      </c>
      <c r="PD55" s="165" t="e">
        <f t="shared" si="119"/>
        <v>#N/A</v>
      </c>
      <c r="PE55" s="165" t="e">
        <f t="shared" si="196"/>
        <v>#N/A</v>
      </c>
      <c r="PF55" s="165" t="e">
        <f t="shared" si="196"/>
        <v>#N/A</v>
      </c>
      <c r="PG55" s="165" t="e">
        <f t="shared" si="196"/>
        <v>#N/A</v>
      </c>
      <c r="PH55" s="165" t="e">
        <f t="shared" si="196"/>
        <v>#N/A</v>
      </c>
      <c r="PI55" s="165" t="e">
        <f t="shared" si="196"/>
        <v>#N/A</v>
      </c>
      <c r="PJ55" s="165" t="e">
        <f t="shared" si="196"/>
        <v>#N/A</v>
      </c>
      <c r="PK55" s="165" t="e">
        <f t="shared" si="196"/>
        <v>#N/A</v>
      </c>
      <c r="PL55" s="165" t="e">
        <f t="shared" si="196"/>
        <v>#N/A</v>
      </c>
    </row>
    <row r="56" spans="1:428" hidden="1" x14ac:dyDescent="0.45">
      <c r="A56" s="4">
        <v>53</v>
      </c>
      <c r="B56" s="105"/>
      <c r="C56" s="113"/>
      <c r="D56" s="118" t="str">
        <f t="shared" si="168"/>
        <v/>
      </c>
      <c r="E56" s="91"/>
      <c r="F56" s="118" t="str">
        <f t="shared" si="169"/>
        <v/>
      </c>
      <c r="G56" s="113"/>
      <c r="H56" s="106"/>
      <c r="I56" s="120" t="str">
        <f t="shared" si="0"/>
        <v/>
      </c>
      <c r="J56" s="120" t="str">
        <f t="shared" si="1"/>
        <v/>
      </c>
      <c r="K56" s="71" t="str">
        <f t="shared" si="112"/>
        <v/>
      </c>
      <c r="L56" s="23"/>
      <c r="M56" s="55"/>
      <c r="N56" s="298"/>
      <c r="O56" s="72" t="str">
        <f>IF(AND(D56&gt;0,E56&gt;0,F56&gt;0),IF(ISBLANK(N56),IF(ISBLANK(L56),"",(F56-D56)*VLOOKUP(L56,VLookups!$A$4:$B$13,2,FALSE)),N56),"")</f>
        <v/>
      </c>
      <c r="P56" s="73" t="str">
        <f t="shared" si="170"/>
        <v/>
      </c>
      <c r="Q56" s="91"/>
      <c r="R56" s="265" t="str">
        <f>IF(AND(Q56&gt;0,E56&gt;0,NOT(O56="")),ABS(VLOOKUP($Q$1,VLookups!$A$43:$B$44,2,FALSE)-_xlfn.NORM.DIST(Q56,K56,O56,TRUE)),"")</f>
        <v/>
      </c>
      <c r="S56" s="90" t="str">
        <f>IF(AND($D56&gt;0,$E56&gt;0,$F56&gt;0,NOT(ISBLANK($L56))),_xlfn.NORM.INV(ABS(VLOOKUP($Q$1,VLookups!$A$43:$B$44,2,FALSE)-S$3),$K56,$O56),"")</f>
        <v/>
      </c>
      <c r="T56" s="89" t="str">
        <f>IF(AND($D56&gt;0,$E56&gt;0,$F56&gt;0,NOT(ISBLANK($L56))),_xlfn.NORM.INV(ABS(VLOOKUP($Q$1,VLookups!$A$43:$B$44,2,FALSE)-T$3),$K56,$O56),"")</f>
        <v/>
      </c>
      <c r="U56" s="90" t="str">
        <f>IF(AND($D56&gt;0,$E56&gt;0,$F56&gt;0,NOT(ISBLANK($L56))),_xlfn.NORM.INV(ABS(VLOOKUP($Q$1,VLookups!$A$43:$B$44,2,FALSE)-U$3),$K56,$O56),"")</f>
        <v/>
      </c>
      <c r="V56" s="89" t="str">
        <f>IF(AND($D56&gt;0,$E56&gt;0,$F56&gt;0,NOT(ISBLANK($L56))),_xlfn.NORM.INV(ABS(VLOOKUP($Q$1,VLookups!$A$43:$B$44,2,FALSE)-V$3),$K56,$O56),"")</f>
        <v/>
      </c>
      <c r="W56" s="90" t="str">
        <f>IF(AND($D56&gt;0,$E56&gt;0,$F56&gt;0,NOT(ISBLANK($L56))),_xlfn.NORM.INV(ABS(VLOOKUP($Q$1,VLookups!$A$43:$B$44,2,FALSE)-W$3),$K56,$O56),"")</f>
        <v/>
      </c>
      <c r="X56" s="89" t="str">
        <f>IF(AND($D56&gt;0,$E56&gt;0,$F56&gt;0,NOT(ISBLANK($L56))),_xlfn.NORM.INV(ABS(VLOOKUP($Q$1,VLookups!$A$43:$B$44,2,FALSE)-X$3),$K56,$O56),"")</f>
        <v/>
      </c>
      <c r="Y56" s="5"/>
      <c r="Z56" s="164" t="str">
        <f t="shared" si="113"/>
        <v/>
      </c>
      <c r="AA56" s="47" t="str">
        <f t="shared" si="114"/>
        <v/>
      </c>
      <c r="AB56" s="47" t="str">
        <f t="shared" si="201"/>
        <v/>
      </c>
      <c r="AC56" s="47" t="str">
        <f t="shared" si="201"/>
        <v/>
      </c>
      <c r="AD56" s="47" t="str">
        <f t="shared" si="201"/>
        <v/>
      </c>
      <c r="AE56" s="47" t="str">
        <f t="shared" si="201"/>
        <v/>
      </c>
      <c r="AF56" s="47" t="str">
        <f t="shared" si="201"/>
        <v/>
      </c>
      <c r="AG56" s="47" t="str">
        <f t="shared" si="201"/>
        <v/>
      </c>
      <c r="AH56" s="47" t="str">
        <f t="shared" si="201"/>
        <v/>
      </c>
      <c r="AI56" s="47" t="str">
        <f t="shared" si="201"/>
        <v/>
      </c>
      <c r="AJ56" s="47" t="str">
        <f t="shared" si="201"/>
        <v/>
      </c>
      <c r="AK56" s="47" t="str">
        <f t="shared" si="201"/>
        <v/>
      </c>
      <c r="AL56" s="47" t="str">
        <f t="shared" si="201"/>
        <v/>
      </c>
      <c r="AM56" s="47" t="str">
        <f t="shared" si="201"/>
        <v/>
      </c>
      <c r="AN56" s="47" t="str">
        <f t="shared" si="201"/>
        <v/>
      </c>
      <c r="AO56" s="47" t="str">
        <f t="shared" si="201"/>
        <v/>
      </c>
      <c r="AP56" s="47" t="str">
        <f t="shared" si="201"/>
        <v/>
      </c>
      <c r="AQ56" s="47" t="str">
        <f t="shared" si="201"/>
        <v/>
      </c>
      <c r="AR56" s="47" t="str">
        <f t="shared" si="201"/>
        <v/>
      </c>
      <c r="AS56" s="47" t="str">
        <f t="shared" si="201"/>
        <v/>
      </c>
      <c r="AT56" s="47" t="str">
        <f t="shared" si="201"/>
        <v/>
      </c>
      <c r="AU56" s="47" t="str">
        <f t="shared" si="201"/>
        <v/>
      </c>
      <c r="AV56" s="47" t="str">
        <f t="shared" si="201"/>
        <v/>
      </c>
      <c r="AW56" s="47" t="str">
        <f t="shared" si="201"/>
        <v/>
      </c>
      <c r="AX56" s="47" t="str">
        <f t="shared" si="201"/>
        <v/>
      </c>
      <c r="AY56" s="47" t="str">
        <f t="shared" si="201"/>
        <v/>
      </c>
      <c r="AZ56" s="47" t="str">
        <f t="shared" si="201"/>
        <v/>
      </c>
      <c r="BA56" s="47" t="str">
        <f t="shared" si="201"/>
        <v/>
      </c>
      <c r="BB56" s="47" t="str">
        <f t="shared" si="201"/>
        <v/>
      </c>
      <c r="BC56" s="47" t="str">
        <f t="shared" si="201"/>
        <v/>
      </c>
      <c r="BD56" s="47" t="str">
        <f t="shared" si="201"/>
        <v/>
      </c>
      <c r="BE56" s="47" t="str">
        <f t="shared" si="201"/>
        <v/>
      </c>
      <c r="BF56" s="47" t="str">
        <f t="shared" si="201"/>
        <v/>
      </c>
      <c r="BG56" s="47" t="str">
        <f t="shared" si="201"/>
        <v/>
      </c>
      <c r="BH56" s="47" t="str">
        <f t="shared" si="201"/>
        <v/>
      </c>
      <c r="BI56" s="47" t="str">
        <f t="shared" si="201"/>
        <v/>
      </c>
      <c r="BJ56" s="47" t="str">
        <f t="shared" si="201"/>
        <v/>
      </c>
      <c r="BK56" s="47" t="str">
        <f t="shared" si="201"/>
        <v/>
      </c>
      <c r="BL56" s="47" t="str">
        <f t="shared" si="201"/>
        <v/>
      </c>
      <c r="BM56" s="47" t="str">
        <f t="shared" si="201"/>
        <v/>
      </c>
      <c r="BN56" s="47" t="str">
        <f t="shared" si="201"/>
        <v/>
      </c>
      <c r="BO56" s="47" t="str">
        <f t="shared" si="201"/>
        <v/>
      </c>
      <c r="BP56" s="47" t="str">
        <f t="shared" si="201"/>
        <v/>
      </c>
      <c r="BQ56" s="47" t="str">
        <f t="shared" si="201"/>
        <v/>
      </c>
      <c r="BR56" s="47" t="str">
        <f t="shared" si="201"/>
        <v/>
      </c>
      <c r="BS56" s="47" t="str">
        <f t="shared" si="201"/>
        <v/>
      </c>
      <c r="BT56" s="47" t="str">
        <f t="shared" si="201"/>
        <v/>
      </c>
      <c r="BU56" s="47" t="str">
        <f t="shared" si="201"/>
        <v/>
      </c>
      <c r="BV56" s="47" t="str">
        <f t="shared" si="201"/>
        <v/>
      </c>
      <c r="BW56" s="47" t="str">
        <f t="shared" si="201"/>
        <v/>
      </c>
      <c r="BX56" s="47" t="str">
        <f t="shared" si="201"/>
        <v/>
      </c>
      <c r="BY56" s="47" t="str">
        <f t="shared" si="201"/>
        <v/>
      </c>
      <c r="BZ56" s="47" t="str">
        <f t="shared" si="201"/>
        <v/>
      </c>
      <c r="CA56" s="47" t="str">
        <f t="shared" si="201"/>
        <v/>
      </c>
      <c r="CB56" s="47" t="str">
        <f t="shared" si="201"/>
        <v/>
      </c>
      <c r="CC56" s="47" t="str">
        <f t="shared" si="201"/>
        <v/>
      </c>
      <c r="CD56" s="47" t="str">
        <f t="shared" si="201"/>
        <v/>
      </c>
      <c r="CE56" s="47" t="str">
        <f t="shared" si="201"/>
        <v/>
      </c>
      <c r="CF56" s="47" t="str">
        <f t="shared" si="201"/>
        <v/>
      </c>
      <c r="CG56" s="47" t="str">
        <f t="shared" si="201"/>
        <v/>
      </c>
      <c r="CH56" s="47" t="str">
        <f t="shared" si="201"/>
        <v/>
      </c>
      <c r="CI56" s="47" t="str">
        <f t="shared" si="201"/>
        <v/>
      </c>
      <c r="CJ56" s="47" t="str">
        <f t="shared" si="201"/>
        <v/>
      </c>
      <c r="CK56" s="47" t="str">
        <f t="shared" si="201"/>
        <v/>
      </c>
      <c r="CL56" s="47" t="str">
        <f t="shared" si="201"/>
        <v/>
      </c>
      <c r="CM56" s="47" t="str">
        <f t="shared" si="201"/>
        <v/>
      </c>
      <c r="CN56" s="47" t="str">
        <f t="shared" si="197"/>
        <v/>
      </c>
      <c r="CO56" s="47" t="str">
        <f t="shared" si="197"/>
        <v/>
      </c>
      <c r="CP56" s="47" t="str">
        <f t="shared" si="197"/>
        <v/>
      </c>
      <c r="CQ56" s="47" t="str">
        <f t="shared" si="197"/>
        <v/>
      </c>
      <c r="CR56" s="47" t="str">
        <f t="shared" si="197"/>
        <v/>
      </c>
      <c r="CS56" s="47" t="str">
        <f t="shared" si="197"/>
        <v/>
      </c>
      <c r="CT56" s="47" t="str">
        <f t="shared" si="197"/>
        <v/>
      </c>
      <c r="CU56" s="47" t="str">
        <f t="shared" si="197"/>
        <v/>
      </c>
      <c r="CV56" s="47" t="str">
        <f t="shared" si="197"/>
        <v/>
      </c>
      <c r="CW56" s="47" t="str">
        <f t="shared" si="197"/>
        <v/>
      </c>
      <c r="CX56" s="47" t="str">
        <f t="shared" si="197"/>
        <v/>
      </c>
      <c r="CY56" s="47" t="str">
        <f t="shared" si="197"/>
        <v/>
      </c>
      <c r="CZ56" s="47" t="str">
        <f t="shared" si="197"/>
        <v/>
      </c>
      <c r="DA56" s="47" t="str">
        <f t="shared" si="197"/>
        <v/>
      </c>
      <c r="DB56" s="47" t="str">
        <f t="shared" si="197"/>
        <v/>
      </c>
      <c r="DC56" s="47" t="str">
        <f t="shared" si="197"/>
        <v/>
      </c>
      <c r="DD56" s="47" t="str">
        <f t="shared" si="197"/>
        <v/>
      </c>
      <c r="DE56" s="47" t="str">
        <f t="shared" si="197"/>
        <v/>
      </c>
      <c r="DF56" s="47" t="str">
        <f t="shared" si="197"/>
        <v/>
      </c>
      <c r="DG56" s="47" t="str">
        <f t="shared" si="197"/>
        <v/>
      </c>
      <c r="DH56" s="47" t="str">
        <f t="shared" si="197"/>
        <v/>
      </c>
      <c r="DI56" s="47" t="str">
        <f t="shared" si="197"/>
        <v/>
      </c>
      <c r="DJ56" s="47" t="str">
        <f t="shared" si="197"/>
        <v/>
      </c>
      <c r="DK56" s="47" t="str">
        <f t="shared" si="197"/>
        <v/>
      </c>
      <c r="DL56" s="47" t="str">
        <f t="shared" si="197"/>
        <v/>
      </c>
      <c r="DM56" s="47" t="str">
        <f t="shared" si="197"/>
        <v/>
      </c>
      <c r="DN56" s="47" t="str">
        <f t="shared" si="197"/>
        <v/>
      </c>
      <c r="DO56" s="47" t="str">
        <f t="shared" si="197"/>
        <v/>
      </c>
      <c r="DP56" s="47" t="str">
        <f t="shared" si="197"/>
        <v/>
      </c>
      <c r="DQ56" s="47" t="str">
        <f t="shared" si="197"/>
        <v/>
      </c>
      <c r="DR56" s="47" t="str">
        <f t="shared" si="197"/>
        <v/>
      </c>
      <c r="DS56" s="47" t="str">
        <f t="shared" si="197"/>
        <v/>
      </c>
      <c r="DT56" s="47" t="str">
        <f t="shared" si="197"/>
        <v/>
      </c>
      <c r="DU56" s="47" t="str">
        <f t="shared" si="197"/>
        <v/>
      </c>
      <c r="DV56" s="47" t="str">
        <f t="shared" si="197"/>
        <v/>
      </c>
      <c r="DW56" s="179" t="str">
        <f t="shared" si="115"/>
        <v/>
      </c>
      <c r="DX56" s="47" t="str">
        <f t="shared" si="5"/>
        <v/>
      </c>
      <c r="DY56" s="47" t="str">
        <f t="shared" si="6"/>
        <v/>
      </c>
      <c r="DZ56" s="47" t="str">
        <f t="shared" si="7"/>
        <v/>
      </c>
      <c r="EA56" s="47" t="str">
        <f t="shared" si="8"/>
        <v/>
      </c>
      <c r="EB56" s="47" t="str">
        <f t="shared" si="9"/>
        <v/>
      </c>
      <c r="EC56" s="47" t="str">
        <f t="shared" si="10"/>
        <v/>
      </c>
      <c r="ED56" s="47" t="str">
        <f t="shared" si="11"/>
        <v/>
      </c>
      <c r="EE56" s="47" t="str">
        <f t="shared" si="12"/>
        <v/>
      </c>
      <c r="EF56" s="47" t="str">
        <f t="shared" si="13"/>
        <v/>
      </c>
      <c r="EG56" s="47" t="str">
        <f t="shared" si="14"/>
        <v/>
      </c>
      <c r="EH56" s="47" t="str">
        <f t="shared" si="15"/>
        <v/>
      </c>
      <c r="EI56" s="47" t="str">
        <f t="shared" si="16"/>
        <v/>
      </c>
      <c r="EJ56" s="47" t="str">
        <f t="shared" si="17"/>
        <v/>
      </c>
      <c r="EK56" s="47" t="str">
        <f t="shared" si="18"/>
        <v/>
      </c>
      <c r="EL56" s="47" t="str">
        <f t="shared" si="19"/>
        <v/>
      </c>
      <c r="EM56" s="47" t="str">
        <f t="shared" si="20"/>
        <v/>
      </c>
      <c r="EN56" s="47" t="str">
        <f t="shared" si="21"/>
        <v/>
      </c>
      <c r="EO56" s="47" t="str">
        <f t="shared" si="22"/>
        <v/>
      </c>
      <c r="EP56" s="47" t="str">
        <f t="shared" si="23"/>
        <v/>
      </c>
      <c r="EQ56" s="47" t="str">
        <f t="shared" si="24"/>
        <v/>
      </c>
      <c r="ER56" s="47" t="str">
        <f t="shared" si="25"/>
        <v/>
      </c>
      <c r="ES56" s="47" t="str">
        <f t="shared" si="26"/>
        <v/>
      </c>
      <c r="ET56" s="47" t="str">
        <f t="shared" si="27"/>
        <v/>
      </c>
      <c r="EU56" s="47" t="str">
        <f t="shared" si="28"/>
        <v/>
      </c>
      <c r="EV56" s="47" t="str">
        <f t="shared" si="29"/>
        <v/>
      </c>
      <c r="EW56" s="47" t="str">
        <f t="shared" si="30"/>
        <v/>
      </c>
      <c r="EX56" s="47" t="str">
        <f t="shared" si="31"/>
        <v/>
      </c>
      <c r="EY56" s="47" t="str">
        <f t="shared" si="32"/>
        <v/>
      </c>
      <c r="EZ56" s="47" t="str">
        <f t="shared" si="33"/>
        <v/>
      </c>
      <c r="FA56" s="47" t="str">
        <f t="shared" si="34"/>
        <v/>
      </c>
      <c r="FB56" s="47" t="str">
        <f t="shared" si="35"/>
        <v/>
      </c>
      <c r="FC56" s="47" t="str">
        <f t="shared" si="36"/>
        <v/>
      </c>
      <c r="FD56" s="47" t="str">
        <f t="shared" si="37"/>
        <v/>
      </c>
      <c r="FE56" s="47" t="str">
        <f t="shared" si="38"/>
        <v/>
      </c>
      <c r="FF56" s="47" t="str">
        <f t="shared" si="39"/>
        <v/>
      </c>
      <c r="FG56" s="47" t="str">
        <f t="shared" si="40"/>
        <v/>
      </c>
      <c r="FH56" s="47" t="str">
        <f t="shared" si="41"/>
        <v/>
      </c>
      <c r="FI56" s="47" t="str">
        <f t="shared" si="42"/>
        <v/>
      </c>
      <c r="FJ56" s="47" t="str">
        <f t="shared" si="43"/>
        <v/>
      </c>
      <c r="FK56" s="47" t="str">
        <f t="shared" si="44"/>
        <v/>
      </c>
      <c r="FL56" s="47" t="str">
        <f t="shared" si="45"/>
        <v/>
      </c>
      <c r="FM56" s="47" t="str">
        <f t="shared" si="46"/>
        <v/>
      </c>
      <c r="FN56" s="47" t="str">
        <f t="shared" si="47"/>
        <v/>
      </c>
      <c r="FO56" s="47" t="str">
        <f t="shared" si="48"/>
        <v/>
      </c>
      <c r="FP56" s="47" t="str">
        <f t="shared" si="49"/>
        <v/>
      </c>
      <c r="FQ56" s="47" t="str">
        <f t="shared" si="50"/>
        <v/>
      </c>
      <c r="FR56" s="47" t="str">
        <f t="shared" si="51"/>
        <v/>
      </c>
      <c r="FS56" s="47" t="str">
        <f t="shared" si="52"/>
        <v/>
      </c>
      <c r="FT56" s="47" t="str">
        <f t="shared" si="53"/>
        <v/>
      </c>
      <c r="FU56" s="47" t="str">
        <f t="shared" si="54"/>
        <v/>
      </c>
      <c r="FV56" s="47" t="str">
        <f t="shared" si="55"/>
        <v/>
      </c>
      <c r="FW56" s="47" t="str">
        <f t="shared" si="56"/>
        <v/>
      </c>
      <c r="FX56" s="47" t="str">
        <f t="shared" si="57"/>
        <v/>
      </c>
      <c r="FY56" s="47" t="str">
        <f t="shared" si="58"/>
        <v/>
      </c>
      <c r="FZ56" s="47" t="str">
        <f t="shared" si="59"/>
        <v/>
      </c>
      <c r="GA56" s="47" t="str">
        <f t="shared" si="60"/>
        <v/>
      </c>
      <c r="GB56" s="47" t="str">
        <f t="shared" si="61"/>
        <v/>
      </c>
      <c r="GC56" s="47" t="str">
        <f t="shared" si="62"/>
        <v/>
      </c>
      <c r="GD56" s="47" t="str">
        <f t="shared" si="63"/>
        <v/>
      </c>
      <c r="GE56" s="47" t="str">
        <f t="shared" si="64"/>
        <v/>
      </c>
      <c r="GF56" s="47" t="str">
        <f t="shared" si="65"/>
        <v/>
      </c>
      <c r="GG56" s="47" t="str">
        <f t="shared" si="66"/>
        <v/>
      </c>
      <c r="GH56" s="47" t="str">
        <f t="shared" si="67"/>
        <v/>
      </c>
      <c r="GI56" s="47" t="str">
        <f t="shared" si="68"/>
        <v/>
      </c>
      <c r="GJ56" s="47" t="str">
        <f t="shared" si="69"/>
        <v/>
      </c>
      <c r="GK56" s="47" t="str">
        <f t="shared" si="70"/>
        <v/>
      </c>
      <c r="GL56" s="47" t="str">
        <f t="shared" si="71"/>
        <v/>
      </c>
      <c r="GM56" s="47" t="str">
        <f t="shared" si="72"/>
        <v/>
      </c>
      <c r="GN56" s="47" t="str">
        <f t="shared" si="73"/>
        <v/>
      </c>
      <c r="GO56" s="47" t="str">
        <f t="shared" si="74"/>
        <v/>
      </c>
      <c r="GP56" s="47" t="str">
        <f t="shared" si="75"/>
        <v/>
      </c>
      <c r="GQ56" s="47" t="str">
        <f t="shared" si="76"/>
        <v/>
      </c>
      <c r="GR56" s="47" t="str">
        <f t="shared" si="77"/>
        <v/>
      </c>
      <c r="GS56" s="47" t="str">
        <f t="shared" si="78"/>
        <v/>
      </c>
      <c r="GT56" s="47" t="str">
        <f t="shared" si="79"/>
        <v/>
      </c>
      <c r="GU56" s="47" t="str">
        <f t="shared" si="80"/>
        <v/>
      </c>
      <c r="GV56" s="47" t="str">
        <f t="shared" si="81"/>
        <v/>
      </c>
      <c r="GW56" s="47" t="str">
        <f t="shared" si="82"/>
        <v/>
      </c>
      <c r="GX56" s="47" t="str">
        <f t="shared" si="83"/>
        <v/>
      </c>
      <c r="GY56" s="47" t="str">
        <f t="shared" si="84"/>
        <v/>
      </c>
      <c r="GZ56" s="47" t="str">
        <f t="shared" si="85"/>
        <v/>
      </c>
      <c r="HA56" s="47" t="str">
        <f t="shared" si="86"/>
        <v/>
      </c>
      <c r="HB56" s="47" t="str">
        <f t="shared" si="87"/>
        <v/>
      </c>
      <c r="HC56" s="47" t="str">
        <f t="shared" si="88"/>
        <v/>
      </c>
      <c r="HD56" s="47" t="str">
        <f t="shared" si="89"/>
        <v/>
      </c>
      <c r="HE56" s="47" t="str">
        <f t="shared" si="90"/>
        <v/>
      </c>
      <c r="HF56" s="47" t="str">
        <f t="shared" si="91"/>
        <v/>
      </c>
      <c r="HG56" s="47" t="str">
        <f t="shared" si="92"/>
        <v/>
      </c>
      <c r="HH56" s="47" t="str">
        <f t="shared" si="93"/>
        <v/>
      </c>
      <c r="HI56" s="47" t="str">
        <f t="shared" si="94"/>
        <v/>
      </c>
      <c r="HJ56" s="47" t="str">
        <f t="shared" si="95"/>
        <v/>
      </c>
      <c r="HK56" s="47" t="str">
        <f t="shared" si="96"/>
        <v/>
      </c>
      <c r="HL56" s="47" t="str">
        <f t="shared" si="97"/>
        <v/>
      </c>
      <c r="HM56" s="47" t="str">
        <f t="shared" si="98"/>
        <v/>
      </c>
      <c r="HN56" s="47" t="str">
        <f t="shared" si="99"/>
        <v/>
      </c>
      <c r="HO56" s="47" t="str">
        <f t="shared" si="100"/>
        <v/>
      </c>
      <c r="HP56" s="47" t="str">
        <f t="shared" si="101"/>
        <v/>
      </c>
      <c r="HQ56" s="47" t="str">
        <f t="shared" si="102"/>
        <v/>
      </c>
      <c r="HR56" s="47" t="str">
        <f t="shared" si="103"/>
        <v/>
      </c>
      <c r="HS56" s="47" t="str">
        <f t="shared" si="104"/>
        <v/>
      </c>
      <c r="HT56" s="165" t="e">
        <f t="shared" si="171"/>
        <v>#N/A</v>
      </c>
      <c r="HU56" s="165" t="e">
        <f t="shared" si="181"/>
        <v>#N/A</v>
      </c>
      <c r="HV56" s="165" t="e">
        <f t="shared" si="181"/>
        <v>#N/A</v>
      </c>
      <c r="HW56" s="165" t="e">
        <f t="shared" si="181"/>
        <v>#N/A</v>
      </c>
      <c r="HX56" s="165" t="e">
        <f t="shared" si="192"/>
        <v>#N/A</v>
      </c>
      <c r="HY56" s="165" t="e">
        <f t="shared" si="192"/>
        <v>#N/A</v>
      </c>
      <c r="HZ56" s="165" t="e">
        <f t="shared" si="192"/>
        <v>#N/A</v>
      </c>
      <c r="IA56" s="165" t="e">
        <f t="shared" si="192"/>
        <v>#N/A</v>
      </c>
      <c r="IB56" s="165" t="e">
        <f t="shared" si="192"/>
        <v>#N/A</v>
      </c>
      <c r="IC56" s="165" t="e">
        <f t="shared" si="192"/>
        <v>#N/A</v>
      </c>
      <c r="ID56" s="165" t="e">
        <f t="shared" si="192"/>
        <v>#N/A</v>
      </c>
      <c r="IE56" s="165" t="e">
        <f t="shared" si="192"/>
        <v>#N/A</v>
      </c>
      <c r="IF56" s="165" t="e">
        <f t="shared" si="192"/>
        <v>#N/A</v>
      </c>
      <c r="IG56" s="165" t="e">
        <f t="shared" si="192"/>
        <v>#N/A</v>
      </c>
      <c r="IH56" s="165" t="e">
        <f t="shared" si="192"/>
        <v>#N/A</v>
      </c>
      <c r="II56" s="165" t="e">
        <f t="shared" si="192"/>
        <v>#N/A</v>
      </c>
      <c r="IJ56" s="165" t="e">
        <f t="shared" si="192"/>
        <v>#N/A</v>
      </c>
      <c r="IK56" s="165" t="e">
        <f t="shared" si="192"/>
        <v>#N/A</v>
      </c>
      <c r="IL56" s="165" t="e">
        <f t="shared" si="192"/>
        <v>#N/A</v>
      </c>
      <c r="IM56" s="165" t="e">
        <f t="shared" si="188"/>
        <v>#N/A</v>
      </c>
      <c r="IN56" s="165" t="e">
        <f t="shared" si="188"/>
        <v>#N/A</v>
      </c>
      <c r="IO56" s="165" t="e">
        <f t="shared" si="188"/>
        <v>#N/A</v>
      </c>
      <c r="IP56" s="165" t="e">
        <f t="shared" si="188"/>
        <v>#N/A</v>
      </c>
      <c r="IQ56" s="165" t="e">
        <f t="shared" si="188"/>
        <v>#N/A</v>
      </c>
      <c r="IR56" s="165" t="e">
        <f t="shared" si="188"/>
        <v>#N/A</v>
      </c>
      <c r="IS56" s="165" t="e">
        <f t="shared" si="188"/>
        <v>#N/A</v>
      </c>
      <c r="IT56" s="165" t="e">
        <f t="shared" si="188"/>
        <v>#N/A</v>
      </c>
      <c r="IU56" s="165" t="e">
        <f t="shared" si="188"/>
        <v>#N/A</v>
      </c>
      <c r="IV56" s="165" t="e">
        <f t="shared" si="188"/>
        <v>#N/A</v>
      </c>
      <c r="IW56" s="165" t="e">
        <f t="shared" si="188"/>
        <v>#N/A</v>
      </c>
      <c r="IX56" s="165" t="e">
        <f t="shared" si="188"/>
        <v>#N/A</v>
      </c>
      <c r="IY56" s="165" t="e">
        <f t="shared" si="188"/>
        <v>#N/A</v>
      </c>
      <c r="IZ56" s="165" t="e">
        <f t="shared" si="188"/>
        <v>#N/A</v>
      </c>
      <c r="JA56" s="165" t="e">
        <f t="shared" si="188"/>
        <v>#N/A</v>
      </c>
      <c r="JB56" s="165" t="e">
        <f t="shared" si="185"/>
        <v>#N/A</v>
      </c>
      <c r="JC56" s="165" t="e">
        <f t="shared" si="185"/>
        <v>#N/A</v>
      </c>
      <c r="JD56" s="165" t="e">
        <f t="shared" si="185"/>
        <v>#N/A</v>
      </c>
      <c r="JE56" s="165" t="e">
        <f t="shared" si="185"/>
        <v>#N/A</v>
      </c>
      <c r="JF56" s="165" t="e">
        <f t="shared" si="185"/>
        <v>#N/A</v>
      </c>
      <c r="JG56" s="165" t="e">
        <f t="shared" si="185"/>
        <v>#N/A</v>
      </c>
      <c r="JH56" s="165" t="e">
        <f t="shared" si="185"/>
        <v>#N/A</v>
      </c>
      <c r="JI56" s="165" t="e">
        <f t="shared" si="185"/>
        <v>#N/A</v>
      </c>
      <c r="JJ56" s="165" t="e">
        <f t="shared" si="185"/>
        <v>#N/A</v>
      </c>
      <c r="JK56" s="165" t="e">
        <f t="shared" si="185"/>
        <v>#N/A</v>
      </c>
      <c r="JL56" s="165" t="e">
        <f t="shared" si="185"/>
        <v>#N/A</v>
      </c>
      <c r="JM56" s="165" t="e">
        <f t="shared" si="185"/>
        <v>#N/A</v>
      </c>
      <c r="JN56" s="165" t="e">
        <f t="shared" si="185"/>
        <v>#N/A</v>
      </c>
      <c r="JO56" s="165" t="e">
        <f t="shared" si="185"/>
        <v>#N/A</v>
      </c>
      <c r="JP56" s="165" t="e">
        <f t="shared" si="185"/>
        <v>#N/A</v>
      </c>
      <c r="JQ56" s="165" t="e">
        <f t="shared" si="198"/>
        <v>#N/A</v>
      </c>
      <c r="JR56" s="165" t="e">
        <f t="shared" si="198"/>
        <v>#N/A</v>
      </c>
      <c r="JS56" s="165" t="e">
        <f t="shared" si="198"/>
        <v>#N/A</v>
      </c>
      <c r="JT56" s="165" t="e">
        <f t="shared" si="198"/>
        <v>#N/A</v>
      </c>
      <c r="JU56" s="165" t="e">
        <f t="shared" si="198"/>
        <v>#N/A</v>
      </c>
      <c r="JV56" s="165" t="e">
        <f t="shared" si="198"/>
        <v>#N/A</v>
      </c>
      <c r="JW56" s="165" t="e">
        <f t="shared" si="198"/>
        <v>#N/A</v>
      </c>
      <c r="JX56" s="165" t="e">
        <f t="shared" si="198"/>
        <v>#N/A</v>
      </c>
      <c r="JY56" s="165" t="e">
        <f t="shared" si="198"/>
        <v>#N/A</v>
      </c>
      <c r="JZ56" s="165" t="e">
        <f t="shared" si="198"/>
        <v>#N/A</v>
      </c>
      <c r="KA56" s="165" t="e">
        <f t="shared" si="198"/>
        <v>#N/A</v>
      </c>
      <c r="KB56" s="165" t="e">
        <f t="shared" si="198"/>
        <v>#N/A</v>
      </c>
      <c r="KC56" s="165" t="e">
        <f t="shared" si="198"/>
        <v>#N/A</v>
      </c>
      <c r="KD56" s="165" t="e">
        <f t="shared" si="198"/>
        <v>#N/A</v>
      </c>
      <c r="KE56" s="165" t="e">
        <f t="shared" si="198"/>
        <v>#N/A</v>
      </c>
      <c r="KF56" s="165" t="e">
        <f t="shared" si="117"/>
        <v>#N/A</v>
      </c>
      <c r="KG56" s="165" t="e">
        <f t="shared" si="182"/>
        <v>#N/A</v>
      </c>
      <c r="KH56" s="165" t="e">
        <f t="shared" si="182"/>
        <v>#N/A</v>
      </c>
      <c r="KI56" s="165" t="e">
        <f t="shared" si="182"/>
        <v>#N/A</v>
      </c>
      <c r="KJ56" s="165" t="e">
        <f t="shared" si="193"/>
        <v>#N/A</v>
      </c>
      <c r="KK56" s="165" t="e">
        <f t="shared" si="193"/>
        <v>#N/A</v>
      </c>
      <c r="KL56" s="165" t="e">
        <f t="shared" si="193"/>
        <v>#N/A</v>
      </c>
      <c r="KM56" s="165" t="e">
        <f t="shared" si="193"/>
        <v>#N/A</v>
      </c>
      <c r="KN56" s="165" t="e">
        <f t="shared" si="193"/>
        <v>#N/A</v>
      </c>
      <c r="KO56" s="165" t="e">
        <f t="shared" si="193"/>
        <v>#N/A</v>
      </c>
      <c r="KP56" s="165" t="e">
        <f t="shared" si="193"/>
        <v>#N/A</v>
      </c>
      <c r="KQ56" s="165" t="e">
        <f t="shared" si="193"/>
        <v>#N/A</v>
      </c>
      <c r="KR56" s="165" t="e">
        <f t="shared" si="193"/>
        <v>#N/A</v>
      </c>
      <c r="KS56" s="165" t="e">
        <f t="shared" si="193"/>
        <v>#N/A</v>
      </c>
      <c r="KT56" s="165" t="e">
        <f t="shared" si="193"/>
        <v>#N/A</v>
      </c>
      <c r="KU56" s="165" t="e">
        <f t="shared" si="193"/>
        <v>#N/A</v>
      </c>
      <c r="KV56" s="165" t="e">
        <f t="shared" si="193"/>
        <v>#N/A</v>
      </c>
      <c r="KW56" s="165" t="e">
        <f t="shared" si="193"/>
        <v>#N/A</v>
      </c>
      <c r="KX56" s="165" t="e">
        <f t="shared" si="193"/>
        <v>#N/A</v>
      </c>
      <c r="KY56" s="165" t="e">
        <f t="shared" si="189"/>
        <v>#N/A</v>
      </c>
      <c r="KZ56" s="165" t="e">
        <f t="shared" si="189"/>
        <v>#N/A</v>
      </c>
      <c r="LA56" s="165" t="e">
        <f t="shared" si="189"/>
        <v>#N/A</v>
      </c>
      <c r="LB56" s="165" t="e">
        <f t="shared" si="189"/>
        <v>#N/A</v>
      </c>
      <c r="LC56" s="165" t="e">
        <f t="shared" si="189"/>
        <v>#N/A</v>
      </c>
      <c r="LD56" s="165" t="e">
        <f t="shared" si="189"/>
        <v>#N/A</v>
      </c>
      <c r="LE56" s="165" t="e">
        <f t="shared" si="189"/>
        <v>#N/A</v>
      </c>
      <c r="LF56" s="165" t="e">
        <f t="shared" si="189"/>
        <v>#N/A</v>
      </c>
      <c r="LG56" s="165" t="e">
        <f t="shared" si="189"/>
        <v>#N/A</v>
      </c>
      <c r="LH56" s="165" t="e">
        <f t="shared" si="189"/>
        <v>#N/A</v>
      </c>
      <c r="LI56" s="165" t="e">
        <f t="shared" si="189"/>
        <v>#N/A</v>
      </c>
      <c r="LJ56" s="165" t="e">
        <f t="shared" si="189"/>
        <v>#N/A</v>
      </c>
      <c r="LK56" s="165" t="e">
        <f t="shared" si="189"/>
        <v>#N/A</v>
      </c>
      <c r="LL56" s="165" t="e">
        <f t="shared" si="189"/>
        <v>#N/A</v>
      </c>
      <c r="LM56" s="165" t="e">
        <f t="shared" si="189"/>
        <v>#N/A</v>
      </c>
      <c r="LN56" s="165" t="e">
        <f t="shared" si="186"/>
        <v>#N/A</v>
      </c>
      <c r="LO56" s="165" t="e">
        <f t="shared" si="186"/>
        <v>#N/A</v>
      </c>
      <c r="LP56" s="165" t="e">
        <f t="shared" si="186"/>
        <v>#N/A</v>
      </c>
      <c r="LQ56" s="165" t="e">
        <f t="shared" si="186"/>
        <v>#N/A</v>
      </c>
      <c r="LR56" s="165" t="e">
        <f t="shared" si="186"/>
        <v>#N/A</v>
      </c>
      <c r="LS56" s="165" t="e">
        <f t="shared" si="186"/>
        <v>#N/A</v>
      </c>
      <c r="LT56" s="165" t="e">
        <f t="shared" si="186"/>
        <v>#N/A</v>
      </c>
      <c r="LU56" s="165" t="e">
        <f t="shared" si="186"/>
        <v>#N/A</v>
      </c>
      <c r="LV56" s="165" t="e">
        <f t="shared" si="186"/>
        <v>#N/A</v>
      </c>
      <c r="LW56" s="165" t="e">
        <f t="shared" si="186"/>
        <v>#N/A</v>
      </c>
      <c r="LX56" s="165" t="e">
        <f t="shared" si="186"/>
        <v>#N/A</v>
      </c>
      <c r="LY56" s="165" t="e">
        <f t="shared" si="186"/>
        <v>#N/A</v>
      </c>
      <c r="LZ56" s="165" t="e">
        <f t="shared" si="186"/>
        <v>#N/A</v>
      </c>
      <c r="MA56" s="165" t="e">
        <f t="shared" si="186"/>
        <v>#N/A</v>
      </c>
      <c r="MB56" s="165" t="e">
        <f t="shared" si="186"/>
        <v>#N/A</v>
      </c>
      <c r="MC56" s="165" t="e">
        <f t="shared" si="199"/>
        <v>#N/A</v>
      </c>
      <c r="MD56" s="165" t="e">
        <f t="shared" si="199"/>
        <v>#N/A</v>
      </c>
      <c r="ME56" s="165" t="e">
        <f t="shared" si="199"/>
        <v>#N/A</v>
      </c>
      <c r="MF56" s="165" t="e">
        <f t="shared" si="199"/>
        <v>#N/A</v>
      </c>
      <c r="MG56" s="165" t="e">
        <f t="shared" si="199"/>
        <v>#N/A</v>
      </c>
      <c r="MH56" s="165" t="e">
        <f t="shared" si="199"/>
        <v>#N/A</v>
      </c>
      <c r="MI56" s="165" t="e">
        <f t="shared" si="199"/>
        <v>#N/A</v>
      </c>
      <c r="MJ56" s="165" t="e">
        <f t="shared" si="199"/>
        <v>#N/A</v>
      </c>
      <c r="MK56" s="165" t="e">
        <f t="shared" si="199"/>
        <v>#N/A</v>
      </c>
      <c r="ML56" s="165" t="e">
        <f t="shared" si="199"/>
        <v>#N/A</v>
      </c>
      <c r="MM56" s="165" t="e">
        <f t="shared" si="199"/>
        <v>#N/A</v>
      </c>
      <c r="MN56" s="165" t="e">
        <f t="shared" si="199"/>
        <v>#N/A</v>
      </c>
      <c r="MO56" s="165" t="e">
        <f t="shared" si="199"/>
        <v>#N/A</v>
      </c>
      <c r="MP56" s="165" t="e">
        <f t="shared" si="199"/>
        <v>#N/A</v>
      </c>
      <c r="MQ56" s="165" t="e">
        <f t="shared" si="199"/>
        <v>#N/A</v>
      </c>
      <c r="MR56" s="165" t="e">
        <f t="shared" si="118"/>
        <v>#N/A</v>
      </c>
      <c r="MS56" s="165" t="e">
        <f t="shared" si="183"/>
        <v>#N/A</v>
      </c>
      <c r="MT56" s="165" t="e">
        <f t="shared" si="183"/>
        <v>#N/A</v>
      </c>
      <c r="MU56" s="165" t="e">
        <f t="shared" si="183"/>
        <v>#N/A</v>
      </c>
      <c r="MV56" s="165" t="e">
        <f t="shared" si="194"/>
        <v>#N/A</v>
      </c>
      <c r="MW56" s="165" t="e">
        <f t="shared" si="194"/>
        <v>#N/A</v>
      </c>
      <c r="MX56" s="165" t="e">
        <f t="shared" si="194"/>
        <v>#N/A</v>
      </c>
      <c r="MY56" s="165" t="e">
        <f t="shared" si="194"/>
        <v>#N/A</v>
      </c>
      <c r="MZ56" s="165" t="e">
        <f t="shared" si="194"/>
        <v>#N/A</v>
      </c>
      <c r="NA56" s="165" t="e">
        <f t="shared" si="194"/>
        <v>#N/A</v>
      </c>
      <c r="NB56" s="165" t="e">
        <f t="shared" si="194"/>
        <v>#N/A</v>
      </c>
      <c r="NC56" s="165" t="e">
        <f t="shared" si="194"/>
        <v>#N/A</v>
      </c>
      <c r="ND56" s="165" t="e">
        <f t="shared" si="194"/>
        <v>#N/A</v>
      </c>
      <c r="NE56" s="165" t="e">
        <f t="shared" si="194"/>
        <v>#N/A</v>
      </c>
      <c r="NF56" s="165" t="e">
        <f t="shared" si="194"/>
        <v>#N/A</v>
      </c>
      <c r="NG56" s="165" t="e">
        <f t="shared" si="194"/>
        <v>#N/A</v>
      </c>
      <c r="NH56" s="165" t="e">
        <f t="shared" si="194"/>
        <v>#N/A</v>
      </c>
      <c r="NI56" s="165" t="e">
        <f t="shared" si="194"/>
        <v>#N/A</v>
      </c>
      <c r="NJ56" s="165" t="e">
        <f t="shared" si="194"/>
        <v>#N/A</v>
      </c>
      <c r="NK56" s="165" t="e">
        <f t="shared" si="190"/>
        <v>#N/A</v>
      </c>
      <c r="NL56" s="165" t="e">
        <f t="shared" si="190"/>
        <v>#N/A</v>
      </c>
      <c r="NM56" s="165" t="e">
        <f t="shared" si="190"/>
        <v>#N/A</v>
      </c>
      <c r="NN56" s="165" t="e">
        <f t="shared" si="190"/>
        <v>#N/A</v>
      </c>
      <c r="NO56" s="165" t="e">
        <f t="shared" si="190"/>
        <v>#N/A</v>
      </c>
      <c r="NP56" s="165" t="e">
        <f t="shared" si="190"/>
        <v>#N/A</v>
      </c>
      <c r="NQ56" s="165" t="e">
        <f t="shared" si="190"/>
        <v>#N/A</v>
      </c>
      <c r="NR56" s="165" t="e">
        <f t="shared" si="190"/>
        <v>#N/A</v>
      </c>
      <c r="NS56" s="165" t="e">
        <f t="shared" si="190"/>
        <v>#N/A</v>
      </c>
      <c r="NT56" s="165" t="e">
        <f t="shared" si="190"/>
        <v>#N/A</v>
      </c>
      <c r="NU56" s="165" t="e">
        <f t="shared" si="190"/>
        <v>#N/A</v>
      </c>
      <c r="NV56" s="165" t="e">
        <f t="shared" si="190"/>
        <v>#N/A</v>
      </c>
      <c r="NW56" s="165" t="e">
        <f t="shared" si="190"/>
        <v>#N/A</v>
      </c>
      <c r="NX56" s="165" t="e">
        <f t="shared" si="190"/>
        <v>#N/A</v>
      </c>
      <c r="NY56" s="165" t="e">
        <f t="shared" si="190"/>
        <v>#N/A</v>
      </c>
      <c r="NZ56" s="165" t="e">
        <f t="shared" si="187"/>
        <v>#N/A</v>
      </c>
      <c r="OA56" s="165" t="e">
        <f t="shared" si="187"/>
        <v>#N/A</v>
      </c>
      <c r="OB56" s="165" t="e">
        <f t="shared" si="187"/>
        <v>#N/A</v>
      </c>
      <c r="OC56" s="165" t="e">
        <f t="shared" si="187"/>
        <v>#N/A</v>
      </c>
      <c r="OD56" s="165" t="e">
        <f t="shared" si="187"/>
        <v>#N/A</v>
      </c>
      <c r="OE56" s="165" t="e">
        <f t="shared" si="187"/>
        <v>#N/A</v>
      </c>
      <c r="OF56" s="165" t="e">
        <f t="shared" si="187"/>
        <v>#N/A</v>
      </c>
      <c r="OG56" s="165" t="e">
        <f t="shared" si="187"/>
        <v>#N/A</v>
      </c>
      <c r="OH56" s="165" t="e">
        <f t="shared" si="187"/>
        <v>#N/A</v>
      </c>
      <c r="OI56" s="165" t="e">
        <f t="shared" si="187"/>
        <v>#N/A</v>
      </c>
      <c r="OJ56" s="165" t="e">
        <f t="shared" si="187"/>
        <v>#N/A</v>
      </c>
      <c r="OK56" s="165" t="e">
        <f t="shared" si="187"/>
        <v>#N/A</v>
      </c>
      <c r="OL56" s="165" t="e">
        <f t="shared" si="187"/>
        <v>#N/A</v>
      </c>
      <c r="OM56" s="165" t="e">
        <f t="shared" si="187"/>
        <v>#N/A</v>
      </c>
      <c r="ON56" s="165" t="e">
        <f t="shared" si="187"/>
        <v>#N/A</v>
      </c>
      <c r="OO56" s="165" t="e">
        <f t="shared" si="200"/>
        <v>#N/A</v>
      </c>
      <c r="OP56" s="165" t="e">
        <f t="shared" si="200"/>
        <v>#N/A</v>
      </c>
      <c r="OQ56" s="165" t="e">
        <f t="shared" si="200"/>
        <v>#N/A</v>
      </c>
      <c r="OR56" s="165" t="e">
        <f t="shared" si="200"/>
        <v>#N/A</v>
      </c>
      <c r="OS56" s="165" t="e">
        <f t="shared" si="200"/>
        <v>#N/A</v>
      </c>
      <c r="OT56" s="165" t="e">
        <f t="shared" si="200"/>
        <v>#N/A</v>
      </c>
      <c r="OU56" s="165" t="e">
        <f t="shared" si="200"/>
        <v>#N/A</v>
      </c>
      <c r="OV56" s="165" t="e">
        <f t="shared" si="200"/>
        <v>#N/A</v>
      </c>
      <c r="OW56" s="165" t="e">
        <f t="shared" si="200"/>
        <v>#N/A</v>
      </c>
      <c r="OX56" s="165" t="e">
        <f t="shared" si="200"/>
        <v>#N/A</v>
      </c>
      <c r="OY56" s="165" t="e">
        <f t="shared" si="200"/>
        <v>#N/A</v>
      </c>
      <c r="OZ56" s="165" t="e">
        <f t="shared" si="200"/>
        <v>#N/A</v>
      </c>
      <c r="PA56" s="165" t="e">
        <f t="shared" si="200"/>
        <v>#N/A</v>
      </c>
      <c r="PB56" s="165" t="e">
        <f t="shared" si="200"/>
        <v>#N/A</v>
      </c>
      <c r="PC56" s="165" t="e">
        <f t="shared" si="200"/>
        <v>#N/A</v>
      </c>
      <c r="PD56" s="165" t="e">
        <f t="shared" si="119"/>
        <v>#N/A</v>
      </c>
      <c r="PE56" s="165" t="e">
        <f t="shared" si="196"/>
        <v>#N/A</v>
      </c>
      <c r="PF56" s="165" t="e">
        <f t="shared" si="196"/>
        <v>#N/A</v>
      </c>
      <c r="PG56" s="165" t="e">
        <f t="shared" si="196"/>
        <v>#N/A</v>
      </c>
      <c r="PH56" s="165" t="e">
        <f t="shared" si="196"/>
        <v>#N/A</v>
      </c>
      <c r="PI56" s="165" t="e">
        <f t="shared" si="196"/>
        <v>#N/A</v>
      </c>
      <c r="PJ56" s="165" t="e">
        <f t="shared" si="196"/>
        <v>#N/A</v>
      </c>
      <c r="PK56" s="165" t="e">
        <f t="shared" si="196"/>
        <v>#N/A</v>
      </c>
      <c r="PL56" s="165" t="e">
        <f t="shared" si="196"/>
        <v>#N/A</v>
      </c>
    </row>
    <row r="57" spans="1:428" hidden="1" x14ac:dyDescent="0.45">
      <c r="A57" s="4">
        <v>54</v>
      </c>
      <c r="B57" s="105"/>
      <c r="C57" s="113"/>
      <c r="D57" s="118" t="str">
        <f t="shared" si="168"/>
        <v/>
      </c>
      <c r="E57" s="91"/>
      <c r="F57" s="118" t="str">
        <f t="shared" si="169"/>
        <v/>
      </c>
      <c r="G57" s="113"/>
      <c r="H57" s="106"/>
      <c r="I57" s="120" t="str">
        <f t="shared" si="0"/>
        <v/>
      </c>
      <c r="J57" s="120" t="str">
        <f t="shared" si="1"/>
        <v/>
      </c>
      <c r="K57" s="71" t="str">
        <f t="shared" si="112"/>
        <v/>
      </c>
      <c r="L57" s="23"/>
      <c r="M57" s="55"/>
      <c r="N57" s="298"/>
      <c r="O57" s="72" t="str">
        <f>IF(AND(D57&gt;0,E57&gt;0,F57&gt;0),IF(ISBLANK(N57),IF(ISBLANK(L57),"",(F57-D57)*VLOOKUP(L57,VLookups!$A$4:$B$13,2,FALSE)),N57),"")</f>
        <v/>
      </c>
      <c r="P57" s="73" t="str">
        <f t="shared" si="170"/>
        <v/>
      </c>
      <c r="Q57" s="91"/>
      <c r="R57" s="265" t="str">
        <f>IF(AND(Q57&gt;0,E57&gt;0,NOT(O57="")),ABS(VLOOKUP($Q$1,VLookups!$A$43:$B$44,2,FALSE)-_xlfn.NORM.DIST(Q57,K57,O57,TRUE)),"")</f>
        <v/>
      </c>
      <c r="S57" s="90" t="str">
        <f>IF(AND($D57&gt;0,$E57&gt;0,$F57&gt;0,NOT(ISBLANK($L57))),_xlfn.NORM.INV(ABS(VLOOKUP($Q$1,VLookups!$A$43:$B$44,2,FALSE)-S$3),$K57,$O57),"")</f>
        <v/>
      </c>
      <c r="T57" s="89" t="str">
        <f>IF(AND($D57&gt;0,$E57&gt;0,$F57&gt;0,NOT(ISBLANK($L57))),_xlfn.NORM.INV(ABS(VLOOKUP($Q$1,VLookups!$A$43:$B$44,2,FALSE)-T$3),$K57,$O57),"")</f>
        <v/>
      </c>
      <c r="U57" s="90" t="str">
        <f>IF(AND($D57&gt;0,$E57&gt;0,$F57&gt;0,NOT(ISBLANK($L57))),_xlfn.NORM.INV(ABS(VLOOKUP($Q$1,VLookups!$A$43:$B$44,2,FALSE)-U$3),$K57,$O57),"")</f>
        <v/>
      </c>
      <c r="V57" s="89" t="str">
        <f>IF(AND($D57&gt;0,$E57&gt;0,$F57&gt;0,NOT(ISBLANK($L57))),_xlfn.NORM.INV(ABS(VLOOKUP($Q$1,VLookups!$A$43:$B$44,2,FALSE)-V$3),$K57,$O57),"")</f>
        <v/>
      </c>
      <c r="W57" s="90" t="str">
        <f>IF(AND($D57&gt;0,$E57&gt;0,$F57&gt;0,NOT(ISBLANK($L57))),_xlfn.NORM.INV(ABS(VLOOKUP($Q$1,VLookups!$A$43:$B$44,2,FALSE)-W$3),$K57,$O57),"")</f>
        <v/>
      </c>
      <c r="X57" s="89" t="str">
        <f>IF(AND($D57&gt;0,$E57&gt;0,$F57&gt;0,NOT(ISBLANK($L57))),_xlfn.NORM.INV(ABS(VLOOKUP($Q$1,VLookups!$A$43:$B$44,2,FALSE)-X$3),$K57,$O57),"")</f>
        <v/>
      </c>
      <c r="Y57" s="5"/>
      <c r="Z57" s="164" t="str">
        <f t="shared" si="113"/>
        <v/>
      </c>
      <c r="AA57" s="47" t="str">
        <f t="shared" si="114"/>
        <v/>
      </c>
      <c r="AB57" s="47" t="str">
        <f t="shared" si="201"/>
        <v/>
      </c>
      <c r="AC57" s="47" t="str">
        <f t="shared" si="201"/>
        <v/>
      </c>
      <c r="AD57" s="47" t="str">
        <f t="shared" si="201"/>
        <v/>
      </c>
      <c r="AE57" s="47" t="str">
        <f t="shared" si="201"/>
        <v/>
      </c>
      <c r="AF57" s="47" t="str">
        <f t="shared" si="201"/>
        <v/>
      </c>
      <c r="AG57" s="47" t="str">
        <f t="shared" si="201"/>
        <v/>
      </c>
      <c r="AH57" s="47" t="str">
        <f t="shared" si="201"/>
        <v/>
      </c>
      <c r="AI57" s="47" t="str">
        <f t="shared" si="201"/>
        <v/>
      </c>
      <c r="AJ57" s="47" t="str">
        <f t="shared" si="201"/>
        <v/>
      </c>
      <c r="AK57" s="47" t="str">
        <f t="shared" si="201"/>
        <v/>
      </c>
      <c r="AL57" s="47" t="str">
        <f t="shared" si="201"/>
        <v/>
      </c>
      <c r="AM57" s="47" t="str">
        <f t="shared" si="201"/>
        <v/>
      </c>
      <c r="AN57" s="47" t="str">
        <f t="shared" si="201"/>
        <v/>
      </c>
      <c r="AO57" s="47" t="str">
        <f t="shared" si="201"/>
        <v/>
      </c>
      <c r="AP57" s="47" t="str">
        <f t="shared" si="201"/>
        <v/>
      </c>
      <c r="AQ57" s="47" t="str">
        <f t="shared" si="201"/>
        <v/>
      </c>
      <c r="AR57" s="47" t="str">
        <f t="shared" si="201"/>
        <v/>
      </c>
      <c r="AS57" s="47" t="str">
        <f t="shared" si="201"/>
        <v/>
      </c>
      <c r="AT57" s="47" t="str">
        <f t="shared" si="201"/>
        <v/>
      </c>
      <c r="AU57" s="47" t="str">
        <f t="shared" si="201"/>
        <v/>
      </c>
      <c r="AV57" s="47" t="str">
        <f t="shared" si="201"/>
        <v/>
      </c>
      <c r="AW57" s="47" t="str">
        <f t="shared" si="201"/>
        <v/>
      </c>
      <c r="AX57" s="47" t="str">
        <f t="shared" si="201"/>
        <v/>
      </c>
      <c r="AY57" s="47" t="str">
        <f t="shared" si="201"/>
        <v/>
      </c>
      <c r="AZ57" s="47" t="str">
        <f t="shared" si="201"/>
        <v/>
      </c>
      <c r="BA57" s="47" t="str">
        <f t="shared" si="201"/>
        <v/>
      </c>
      <c r="BB57" s="47" t="str">
        <f t="shared" si="201"/>
        <v/>
      </c>
      <c r="BC57" s="47" t="str">
        <f t="shared" si="201"/>
        <v/>
      </c>
      <c r="BD57" s="47" t="str">
        <f t="shared" si="201"/>
        <v/>
      </c>
      <c r="BE57" s="47" t="str">
        <f t="shared" si="201"/>
        <v/>
      </c>
      <c r="BF57" s="47" t="str">
        <f t="shared" si="201"/>
        <v/>
      </c>
      <c r="BG57" s="47" t="str">
        <f t="shared" si="201"/>
        <v/>
      </c>
      <c r="BH57" s="47" t="str">
        <f t="shared" si="201"/>
        <v/>
      </c>
      <c r="BI57" s="47" t="str">
        <f t="shared" si="201"/>
        <v/>
      </c>
      <c r="BJ57" s="47" t="str">
        <f t="shared" si="201"/>
        <v/>
      </c>
      <c r="BK57" s="47" t="str">
        <f t="shared" si="201"/>
        <v/>
      </c>
      <c r="BL57" s="47" t="str">
        <f t="shared" si="201"/>
        <v/>
      </c>
      <c r="BM57" s="47" t="str">
        <f t="shared" si="201"/>
        <v/>
      </c>
      <c r="BN57" s="47" t="str">
        <f t="shared" si="201"/>
        <v/>
      </c>
      <c r="BO57" s="47" t="str">
        <f t="shared" si="201"/>
        <v/>
      </c>
      <c r="BP57" s="47" t="str">
        <f t="shared" si="201"/>
        <v/>
      </c>
      <c r="BQ57" s="47" t="str">
        <f t="shared" si="201"/>
        <v/>
      </c>
      <c r="BR57" s="47" t="str">
        <f t="shared" si="201"/>
        <v/>
      </c>
      <c r="BS57" s="47" t="str">
        <f t="shared" si="201"/>
        <v/>
      </c>
      <c r="BT57" s="47" t="str">
        <f t="shared" si="201"/>
        <v/>
      </c>
      <c r="BU57" s="47" t="str">
        <f t="shared" si="201"/>
        <v/>
      </c>
      <c r="BV57" s="47" t="str">
        <f t="shared" si="201"/>
        <v/>
      </c>
      <c r="BW57" s="47" t="str">
        <f t="shared" si="201"/>
        <v/>
      </c>
      <c r="BX57" s="47" t="str">
        <f t="shared" si="201"/>
        <v/>
      </c>
      <c r="BY57" s="47" t="str">
        <f t="shared" si="201"/>
        <v/>
      </c>
      <c r="BZ57" s="47" t="str">
        <f t="shared" si="201"/>
        <v/>
      </c>
      <c r="CA57" s="47" t="str">
        <f t="shared" si="201"/>
        <v/>
      </c>
      <c r="CB57" s="47" t="str">
        <f t="shared" si="201"/>
        <v/>
      </c>
      <c r="CC57" s="47" t="str">
        <f t="shared" si="201"/>
        <v/>
      </c>
      <c r="CD57" s="47" t="str">
        <f t="shared" si="201"/>
        <v/>
      </c>
      <c r="CE57" s="47" t="str">
        <f t="shared" si="201"/>
        <v/>
      </c>
      <c r="CF57" s="47" t="str">
        <f t="shared" si="201"/>
        <v/>
      </c>
      <c r="CG57" s="47" t="str">
        <f t="shared" si="201"/>
        <v/>
      </c>
      <c r="CH57" s="47" t="str">
        <f t="shared" si="201"/>
        <v/>
      </c>
      <c r="CI57" s="47" t="str">
        <f t="shared" si="201"/>
        <v/>
      </c>
      <c r="CJ57" s="47" t="str">
        <f t="shared" si="201"/>
        <v/>
      </c>
      <c r="CK57" s="47" t="str">
        <f t="shared" si="201"/>
        <v/>
      </c>
      <c r="CL57" s="47" t="str">
        <f t="shared" si="201"/>
        <v/>
      </c>
      <c r="CM57" s="47" t="str">
        <f t="shared" ref="CM57:DV60" si="202">IF(ISNONTEXT($Z57),CN57-$Z57,"")</f>
        <v/>
      </c>
      <c r="CN57" s="47" t="str">
        <f t="shared" si="202"/>
        <v/>
      </c>
      <c r="CO57" s="47" t="str">
        <f t="shared" si="202"/>
        <v/>
      </c>
      <c r="CP57" s="47" t="str">
        <f t="shared" si="202"/>
        <v/>
      </c>
      <c r="CQ57" s="47" t="str">
        <f t="shared" si="202"/>
        <v/>
      </c>
      <c r="CR57" s="47" t="str">
        <f t="shared" si="202"/>
        <v/>
      </c>
      <c r="CS57" s="47" t="str">
        <f t="shared" si="202"/>
        <v/>
      </c>
      <c r="CT57" s="47" t="str">
        <f t="shared" si="202"/>
        <v/>
      </c>
      <c r="CU57" s="47" t="str">
        <f t="shared" si="202"/>
        <v/>
      </c>
      <c r="CV57" s="47" t="str">
        <f t="shared" si="202"/>
        <v/>
      </c>
      <c r="CW57" s="47" t="str">
        <f t="shared" si="202"/>
        <v/>
      </c>
      <c r="CX57" s="47" t="str">
        <f t="shared" si="202"/>
        <v/>
      </c>
      <c r="CY57" s="47" t="str">
        <f t="shared" si="202"/>
        <v/>
      </c>
      <c r="CZ57" s="47" t="str">
        <f t="shared" si="202"/>
        <v/>
      </c>
      <c r="DA57" s="47" t="str">
        <f t="shared" si="202"/>
        <v/>
      </c>
      <c r="DB57" s="47" t="str">
        <f t="shared" si="202"/>
        <v/>
      </c>
      <c r="DC57" s="47" t="str">
        <f t="shared" si="202"/>
        <v/>
      </c>
      <c r="DD57" s="47" t="str">
        <f t="shared" si="202"/>
        <v/>
      </c>
      <c r="DE57" s="47" t="str">
        <f t="shared" si="202"/>
        <v/>
      </c>
      <c r="DF57" s="47" t="str">
        <f t="shared" si="202"/>
        <v/>
      </c>
      <c r="DG57" s="47" t="str">
        <f t="shared" si="202"/>
        <v/>
      </c>
      <c r="DH57" s="47" t="str">
        <f t="shared" si="202"/>
        <v/>
      </c>
      <c r="DI57" s="47" t="str">
        <f t="shared" si="202"/>
        <v/>
      </c>
      <c r="DJ57" s="47" t="str">
        <f t="shared" si="202"/>
        <v/>
      </c>
      <c r="DK57" s="47" t="str">
        <f t="shared" si="202"/>
        <v/>
      </c>
      <c r="DL57" s="47" t="str">
        <f t="shared" si="202"/>
        <v/>
      </c>
      <c r="DM57" s="47" t="str">
        <f t="shared" si="202"/>
        <v/>
      </c>
      <c r="DN57" s="47" t="str">
        <f t="shared" si="202"/>
        <v/>
      </c>
      <c r="DO57" s="47" t="str">
        <f t="shared" si="202"/>
        <v/>
      </c>
      <c r="DP57" s="47" t="str">
        <f t="shared" si="202"/>
        <v/>
      </c>
      <c r="DQ57" s="47" t="str">
        <f t="shared" si="202"/>
        <v/>
      </c>
      <c r="DR57" s="47" t="str">
        <f t="shared" si="202"/>
        <v/>
      </c>
      <c r="DS57" s="47" t="str">
        <f t="shared" si="202"/>
        <v/>
      </c>
      <c r="DT57" s="47" t="str">
        <f t="shared" si="202"/>
        <v/>
      </c>
      <c r="DU57" s="47" t="str">
        <f t="shared" si="202"/>
        <v/>
      </c>
      <c r="DV57" s="47" t="str">
        <f t="shared" si="202"/>
        <v/>
      </c>
      <c r="DW57" s="179" t="str">
        <f t="shared" si="115"/>
        <v/>
      </c>
      <c r="DX57" s="47" t="str">
        <f t="shared" si="5"/>
        <v/>
      </c>
      <c r="DY57" s="47" t="str">
        <f t="shared" si="6"/>
        <v/>
      </c>
      <c r="DZ57" s="47" t="str">
        <f t="shared" si="7"/>
        <v/>
      </c>
      <c r="EA57" s="47" t="str">
        <f t="shared" si="8"/>
        <v/>
      </c>
      <c r="EB57" s="47" t="str">
        <f t="shared" si="9"/>
        <v/>
      </c>
      <c r="EC57" s="47" t="str">
        <f t="shared" si="10"/>
        <v/>
      </c>
      <c r="ED57" s="47" t="str">
        <f t="shared" si="11"/>
        <v/>
      </c>
      <c r="EE57" s="47" t="str">
        <f t="shared" si="12"/>
        <v/>
      </c>
      <c r="EF57" s="47" t="str">
        <f t="shared" si="13"/>
        <v/>
      </c>
      <c r="EG57" s="47" t="str">
        <f t="shared" si="14"/>
        <v/>
      </c>
      <c r="EH57" s="47" t="str">
        <f t="shared" si="15"/>
        <v/>
      </c>
      <c r="EI57" s="47" t="str">
        <f t="shared" si="16"/>
        <v/>
      </c>
      <c r="EJ57" s="47" t="str">
        <f t="shared" si="17"/>
        <v/>
      </c>
      <c r="EK57" s="47" t="str">
        <f t="shared" si="18"/>
        <v/>
      </c>
      <c r="EL57" s="47" t="str">
        <f t="shared" si="19"/>
        <v/>
      </c>
      <c r="EM57" s="47" t="str">
        <f t="shared" si="20"/>
        <v/>
      </c>
      <c r="EN57" s="47" t="str">
        <f t="shared" si="21"/>
        <v/>
      </c>
      <c r="EO57" s="47" t="str">
        <f t="shared" si="22"/>
        <v/>
      </c>
      <c r="EP57" s="47" t="str">
        <f t="shared" si="23"/>
        <v/>
      </c>
      <c r="EQ57" s="47" t="str">
        <f t="shared" si="24"/>
        <v/>
      </c>
      <c r="ER57" s="47" t="str">
        <f t="shared" si="25"/>
        <v/>
      </c>
      <c r="ES57" s="47" t="str">
        <f t="shared" si="26"/>
        <v/>
      </c>
      <c r="ET57" s="47" t="str">
        <f t="shared" si="27"/>
        <v/>
      </c>
      <c r="EU57" s="47" t="str">
        <f t="shared" si="28"/>
        <v/>
      </c>
      <c r="EV57" s="47" t="str">
        <f t="shared" si="29"/>
        <v/>
      </c>
      <c r="EW57" s="47" t="str">
        <f t="shared" si="30"/>
        <v/>
      </c>
      <c r="EX57" s="47" t="str">
        <f t="shared" si="31"/>
        <v/>
      </c>
      <c r="EY57" s="47" t="str">
        <f t="shared" si="32"/>
        <v/>
      </c>
      <c r="EZ57" s="47" t="str">
        <f t="shared" si="33"/>
        <v/>
      </c>
      <c r="FA57" s="47" t="str">
        <f t="shared" si="34"/>
        <v/>
      </c>
      <c r="FB57" s="47" t="str">
        <f t="shared" si="35"/>
        <v/>
      </c>
      <c r="FC57" s="47" t="str">
        <f t="shared" si="36"/>
        <v/>
      </c>
      <c r="FD57" s="47" t="str">
        <f t="shared" si="37"/>
        <v/>
      </c>
      <c r="FE57" s="47" t="str">
        <f t="shared" si="38"/>
        <v/>
      </c>
      <c r="FF57" s="47" t="str">
        <f t="shared" si="39"/>
        <v/>
      </c>
      <c r="FG57" s="47" t="str">
        <f t="shared" si="40"/>
        <v/>
      </c>
      <c r="FH57" s="47" t="str">
        <f t="shared" si="41"/>
        <v/>
      </c>
      <c r="FI57" s="47" t="str">
        <f t="shared" si="42"/>
        <v/>
      </c>
      <c r="FJ57" s="47" t="str">
        <f t="shared" si="43"/>
        <v/>
      </c>
      <c r="FK57" s="47" t="str">
        <f t="shared" si="44"/>
        <v/>
      </c>
      <c r="FL57" s="47" t="str">
        <f t="shared" si="45"/>
        <v/>
      </c>
      <c r="FM57" s="47" t="str">
        <f t="shared" si="46"/>
        <v/>
      </c>
      <c r="FN57" s="47" t="str">
        <f t="shared" si="47"/>
        <v/>
      </c>
      <c r="FO57" s="47" t="str">
        <f t="shared" si="48"/>
        <v/>
      </c>
      <c r="FP57" s="47" t="str">
        <f t="shared" si="49"/>
        <v/>
      </c>
      <c r="FQ57" s="47" t="str">
        <f t="shared" si="50"/>
        <v/>
      </c>
      <c r="FR57" s="47" t="str">
        <f t="shared" si="51"/>
        <v/>
      </c>
      <c r="FS57" s="47" t="str">
        <f t="shared" si="52"/>
        <v/>
      </c>
      <c r="FT57" s="47" t="str">
        <f t="shared" si="53"/>
        <v/>
      </c>
      <c r="FU57" s="47" t="str">
        <f t="shared" si="54"/>
        <v/>
      </c>
      <c r="FV57" s="47" t="str">
        <f t="shared" si="55"/>
        <v/>
      </c>
      <c r="FW57" s="47" t="str">
        <f t="shared" si="56"/>
        <v/>
      </c>
      <c r="FX57" s="47" t="str">
        <f t="shared" si="57"/>
        <v/>
      </c>
      <c r="FY57" s="47" t="str">
        <f t="shared" si="58"/>
        <v/>
      </c>
      <c r="FZ57" s="47" t="str">
        <f t="shared" si="59"/>
        <v/>
      </c>
      <c r="GA57" s="47" t="str">
        <f t="shared" si="60"/>
        <v/>
      </c>
      <c r="GB57" s="47" t="str">
        <f t="shared" si="61"/>
        <v/>
      </c>
      <c r="GC57" s="47" t="str">
        <f t="shared" si="62"/>
        <v/>
      </c>
      <c r="GD57" s="47" t="str">
        <f t="shared" si="63"/>
        <v/>
      </c>
      <c r="GE57" s="47" t="str">
        <f t="shared" si="64"/>
        <v/>
      </c>
      <c r="GF57" s="47" t="str">
        <f t="shared" si="65"/>
        <v/>
      </c>
      <c r="GG57" s="47" t="str">
        <f t="shared" si="66"/>
        <v/>
      </c>
      <c r="GH57" s="47" t="str">
        <f t="shared" si="67"/>
        <v/>
      </c>
      <c r="GI57" s="47" t="str">
        <f t="shared" si="68"/>
        <v/>
      </c>
      <c r="GJ57" s="47" t="str">
        <f t="shared" si="69"/>
        <v/>
      </c>
      <c r="GK57" s="47" t="str">
        <f t="shared" si="70"/>
        <v/>
      </c>
      <c r="GL57" s="47" t="str">
        <f t="shared" si="71"/>
        <v/>
      </c>
      <c r="GM57" s="47" t="str">
        <f t="shared" si="72"/>
        <v/>
      </c>
      <c r="GN57" s="47" t="str">
        <f t="shared" si="73"/>
        <v/>
      </c>
      <c r="GO57" s="47" t="str">
        <f t="shared" si="74"/>
        <v/>
      </c>
      <c r="GP57" s="47" t="str">
        <f t="shared" si="75"/>
        <v/>
      </c>
      <c r="GQ57" s="47" t="str">
        <f t="shared" si="76"/>
        <v/>
      </c>
      <c r="GR57" s="47" t="str">
        <f t="shared" si="77"/>
        <v/>
      </c>
      <c r="GS57" s="47" t="str">
        <f t="shared" si="78"/>
        <v/>
      </c>
      <c r="GT57" s="47" t="str">
        <f t="shared" si="79"/>
        <v/>
      </c>
      <c r="GU57" s="47" t="str">
        <f t="shared" si="80"/>
        <v/>
      </c>
      <c r="GV57" s="47" t="str">
        <f t="shared" si="81"/>
        <v/>
      </c>
      <c r="GW57" s="47" t="str">
        <f t="shared" si="82"/>
        <v/>
      </c>
      <c r="GX57" s="47" t="str">
        <f t="shared" si="83"/>
        <v/>
      </c>
      <c r="GY57" s="47" t="str">
        <f t="shared" si="84"/>
        <v/>
      </c>
      <c r="GZ57" s="47" t="str">
        <f t="shared" si="85"/>
        <v/>
      </c>
      <c r="HA57" s="47" t="str">
        <f t="shared" si="86"/>
        <v/>
      </c>
      <c r="HB57" s="47" t="str">
        <f t="shared" si="87"/>
        <v/>
      </c>
      <c r="HC57" s="47" t="str">
        <f t="shared" si="88"/>
        <v/>
      </c>
      <c r="HD57" s="47" t="str">
        <f t="shared" si="89"/>
        <v/>
      </c>
      <c r="HE57" s="47" t="str">
        <f t="shared" si="90"/>
        <v/>
      </c>
      <c r="HF57" s="47" t="str">
        <f t="shared" si="91"/>
        <v/>
      </c>
      <c r="HG57" s="47" t="str">
        <f t="shared" si="92"/>
        <v/>
      </c>
      <c r="HH57" s="47" t="str">
        <f t="shared" si="93"/>
        <v/>
      </c>
      <c r="HI57" s="47" t="str">
        <f t="shared" si="94"/>
        <v/>
      </c>
      <c r="HJ57" s="47" t="str">
        <f t="shared" si="95"/>
        <v/>
      </c>
      <c r="HK57" s="47" t="str">
        <f t="shared" si="96"/>
        <v/>
      </c>
      <c r="HL57" s="47" t="str">
        <f t="shared" si="97"/>
        <v/>
      </c>
      <c r="HM57" s="47" t="str">
        <f t="shared" si="98"/>
        <v/>
      </c>
      <c r="HN57" s="47" t="str">
        <f t="shared" si="99"/>
        <v/>
      </c>
      <c r="HO57" s="47" t="str">
        <f t="shared" si="100"/>
        <v/>
      </c>
      <c r="HP57" s="47" t="str">
        <f t="shared" si="101"/>
        <v/>
      </c>
      <c r="HQ57" s="47" t="str">
        <f t="shared" si="102"/>
        <v/>
      </c>
      <c r="HR57" s="47" t="str">
        <f t="shared" si="103"/>
        <v/>
      </c>
      <c r="HS57" s="47" t="str">
        <f t="shared" si="104"/>
        <v/>
      </c>
      <c r="HT57" s="165" t="e">
        <f t="shared" si="171"/>
        <v>#N/A</v>
      </c>
      <c r="HU57" s="165" t="e">
        <f t="shared" si="181"/>
        <v>#N/A</v>
      </c>
      <c r="HV57" s="165" t="e">
        <f t="shared" si="181"/>
        <v>#N/A</v>
      </c>
      <c r="HW57" s="165" t="e">
        <f t="shared" si="181"/>
        <v>#N/A</v>
      </c>
      <c r="HX57" s="165" t="e">
        <f t="shared" si="192"/>
        <v>#N/A</v>
      </c>
      <c r="HY57" s="165" t="e">
        <f t="shared" si="192"/>
        <v>#N/A</v>
      </c>
      <c r="HZ57" s="165" t="e">
        <f t="shared" si="192"/>
        <v>#N/A</v>
      </c>
      <c r="IA57" s="165" t="e">
        <f t="shared" si="192"/>
        <v>#N/A</v>
      </c>
      <c r="IB57" s="165" t="e">
        <f t="shared" si="192"/>
        <v>#N/A</v>
      </c>
      <c r="IC57" s="165" t="e">
        <f t="shared" si="192"/>
        <v>#N/A</v>
      </c>
      <c r="ID57" s="165" t="e">
        <f t="shared" si="192"/>
        <v>#N/A</v>
      </c>
      <c r="IE57" s="165" t="e">
        <f t="shared" si="192"/>
        <v>#N/A</v>
      </c>
      <c r="IF57" s="165" t="e">
        <f t="shared" si="192"/>
        <v>#N/A</v>
      </c>
      <c r="IG57" s="165" t="e">
        <f t="shared" si="192"/>
        <v>#N/A</v>
      </c>
      <c r="IH57" s="165" t="e">
        <f t="shared" si="192"/>
        <v>#N/A</v>
      </c>
      <c r="II57" s="165" t="e">
        <f t="shared" si="192"/>
        <v>#N/A</v>
      </c>
      <c r="IJ57" s="165" t="e">
        <f t="shared" si="192"/>
        <v>#N/A</v>
      </c>
      <c r="IK57" s="165" t="e">
        <f t="shared" si="192"/>
        <v>#N/A</v>
      </c>
      <c r="IL57" s="165" t="e">
        <f t="shared" si="192"/>
        <v>#N/A</v>
      </c>
      <c r="IM57" s="165" t="e">
        <f t="shared" si="188"/>
        <v>#N/A</v>
      </c>
      <c r="IN57" s="165" t="e">
        <f t="shared" si="188"/>
        <v>#N/A</v>
      </c>
      <c r="IO57" s="165" t="e">
        <f t="shared" si="188"/>
        <v>#N/A</v>
      </c>
      <c r="IP57" s="165" t="e">
        <f t="shared" si="188"/>
        <v>#N/A</v>
      </c>
      <c r="IQ57" s="165" t="e">
        <f t="shared" si="188"/>
        <v>#N/A</v>
      </c>
      <c r="IR57" s="165" t="e">
        <f t="shared" si="188"/>
        <v>#N/A</v>
      </c>
      <c r="IS57" s="165" t="e">
        <f t="shared" si="188"/>
        <v>#N/A</v>
      </c>
      <c r="IT57" s="165" t="e">
        <f t="shared" si="188"/>
        <v>#N/A</v>
      </c>
      <c r="IU57" s="165" t="e">
        <f t="shared" si="188"/>
        <v>#N/A</v>
      </c>
      <c r="IV57" s="165" t="e">
        <f t="shared" si="188"/>
        <v>#N/A</v>
      </c>
      <c r="IW57" s="165" t="e">
        <f t="shared" si="188"/>
        <v>#N/A</v>
      </c>
      <c r="IX57" s="165" t="e">
        <f t="shared" si="188"/>
        <v>#N/A</v>
      </c>
      <c r="IY57" s="165" t="e">
        <f t="shared" si="188"/>
        <v>#N/A</v>
      </c>
      <c r="IZ57" s="165" t="e">
        <f t="shared" si="188"/>
        <v>#N/A</v>
      </c>
      <c r="JA57" s="165" t="e">
        <f t="shared" si="188"/>
        <v>#N/A</v>
      </c>
      <c r="JB57" s="165" t="e">
        <f t="shared" si="185"/>
        <v>#N/A</v>
      </c>
      <c r="JC57" s="165" t="e">
        <f t="shared" si="185"/>
        <v>#N/A</v>
      </c>
      <c r="JD57" s="165" t="e">
        <f t="shared" si="185"/>
        <v>#N/A</v>
      </c>
      <c r="JE57" s="165" t="e">
        <f t="shared" si="185"/>
        <v>#N/A</v>
      </c>
      <c r="JF57" s="165" t="e">
        <f t="shared" si="185"/>
        <v>#N/A</v>
      </c>
      <c r="JG57" s="165" t="e">
        <f t="shared" si="185"/>
        <v>#N/A</v>
      </c>
      <c r="JH57" s="165" t="e">
        <f t="shared" si="185"/>
        <v>#N/A</v>
      </c>
      <c r="JI57" s="165" t="e">
        <f t="shared" si="185"/>
        <v>#N/A</v>
      </c>
      <c r="JJ57" s="165" t="e">
        <f t="shared" si="185"/>
        <v>#N/A</v>
      </c>
      <c r="JK57" s="165" t="e">
        <f t="shared" si="185"/>
        <v>#N/A</v>
      </c>
      <c r="JL57" s="165" t="e">
        <f t="shared" si="185"/>
        <v>#N/A</v>
      </c>
      <c r="JM57" s="165" t="e">
        <f t="shared" si="185"/>
        <v>#N/A</v>
      </c>
      <c r="JN57" s="165" t="e">
        <f t="shared" si="185"/>
        <v>#N/A</v>
      </c>
      <c r="JO57" s="165" t="e">
        <f t="shared" si="185"/>
        <v>#N/A</v>
      </c>
      <c r="JP57" s="165" t="e">
        <f t="shared" si="185"/>
        <v>#N/A</v>
      </c>
      <c r="JQ57" s="165" t="e">
        <f t="shared" si="198"/>
        <v>#N/A</v>
      </c>
      <c r="JR57" s="165" t="e">
        <f t="shared" si="198"/>
        <v>#N/A</v>
      </c>
      <c r="JS57" s="165" t="e">
        <f t="shared" si="198"/>
        <v>#N/A</v>
      </c>
      <c r="JT57" s="165" t="e">
        <f t="shared" si="198"/>
        <v>#N/A</v>
      </c>
      <c r="JU57" s="165" t="e">
        <f t="shared" si="198"/>
        <v>#N/A</v>
      </c>
      <c r="JV57" s="165" t="e">
        <f t="shared" si="198"/>
        <v>#N/A</v>
      </c>
      <c r="JW57" s="165" t="e">
        <f t="shared" si="198"/>
        <v>#N/A</v>
      </c>
      <c r="JX57" s="165" t="e">
        <f t="shared" si="198"/>
        <v>#N/A</v>
      </c>
      <c r="JY57" s="165" t="e">
        <f t="shared" si="198"/>
        <v>#N/A</v>
      </c>
      <c r="JZ57" s="165" t="e">
        <f t="shared" si="198"/>
        <v>#N/A</v>
      </c>
      <c r="KA57" s="165" t="e">
        <f t="shared" si="198"/>
        <v>#N/A</v>
      </c>
      <c r="KB57" s="165" t="e">
        <f t="shared" si="198"/>
        <v>#N/A</v>
      </c>
      <c r="KC57" s="165" t="e">
        <f t="shared" si="198"/>
        <v>#N/A</v>
      </c>
      <c r="KD57" s="165" t="e">
        <f t="shared" si="198"/>
        <v>#N/A</v>
      </c>
      <c r="KE57" s="165" t="e">
        <f t="shared" si="198"/>
        <v>#N/A</v>
      </c>
      <c r="KF57" s="165" t="e">
        <f t="shared" si="117"/>
        <v>#N/A</v>
      </c>
      <c r="KG57" s="165" t="e">
        <f t="shared" si="182"/>
        <v>#N/A</v>
      </c>
      <c r="KH57" s="165" t="e">
        <f t="shared" si="182"/>
        <v>#N/A</v>
      </c>
      <c r="KI57" s="165" t="e">
        <f t="shared" si="182"/>
        <v>#N/A</v>
      </c>
      <c r="KJ57" s="165" t="e">
        <f t="shared" si="193"/>
        <v>#N/A</v>
      </c>
      <c r="KK57" s="165" t="e">
        <f t="shared" si="193"/>
        <v>#N/A</v>
      </c>
      <c r="KL57" s="165" t="e">
        <f t="shared" si="193"/>
        <v>#N/A</v>
      </c>
      <c r="KM57" s="165" t="e">
        <f t="shared" si="193"/>
        <v>#N/A</v>
      </c>
      <c r="KN57" s="165" t="e">
        <f t="shared" si="193"/>
        <v>#N/A</v>
      </c>
      <c r="KO57" s="165" t="e">
        <f t="shared" si="193"/>
        <v>#N/A</v>
      </c>
      <c r="KP57" s="165" t="e">
        <f t="shared" si="193"/>
        <v>#N/A</v>
      </c>
      <c r="KQ57" s="165" t="e">
        <f t="shared" si="193"/>
        <v>#N/A</v>
      </c>
      <c r="KR57" s="165" t="e">
        <f t="shared" si="193"/>
        <v>#N/A</v>
      </c>
      <c r="KS57" s="165" t="e">
        <f t="shared" si="193"/>
        <v>#N/A</v>
      </c>
      <c r="KT57" s="165" t="e">
        <f t="shared" si="193"/>
        <v>#N/A</v>
      </c>
      <c r="KU57" s="165" t="e">
        <f t="shared" si="193"/>
        <v>#N/A</v>
      </c>
      <c r="KV57" s="165" t="e">
        <f t="shared" si="193"/>
        <v>#N/A</v>
      </c>
      <c r="KW57" s="165" t="e">
        <f t="shared" si="193"/>
        <v>#N/A</v>
      </c>
      <c r="KX57" s="165" t="e">
        <f t="shared" si="193"/>
        <v>#N/A</v>
      </c>
      <c r="KY57" s="165" t="e">
        <f t="shared" si="189"/>
        <v>#N/A</v>
      </c>
      <c r="KZ57" s="165" t="e">
        <f t="shared" si="189"/>
        <v>#N/A</v>
      </c>
      <c r="LA57" s="165" t="e">
        <f t="shared" si="189"/>
        <v>#N/A</v>
      </c>
      <c r="LB57" s="165" t="e">
        <f t="shared" si="189"/>
        <v>#N/A</v>
      </c>
      <c r="LC57" s="165" t="e">
        <f t="shared" si="189"/>
        <v>#N/A</v>
      </c>
      <c r="LD57" s="165" t="e">
        <f t="shared" si="189"/>
        <v>#N/A</v>
      </c>
      <c r="LE57" s="165" t="e">
        <f t="shared" si="189"/>
        <v>#N/A</v>
      </c>
      <c r="LF57" s="165" t="e">
        <f t="shared" si="189"/>
        <v>#N/A</v>
      </c>
      <c r="LG57" s="165" t="e">
        <f t="shared" si="189"/>
        <v>#N/A</v>
      </c>
      <c r="LH57" s="165" t="e">
        <f t="shared" si="189"/>
        <v>#N/A</v>
      </c>
      <c r="LI57" s="165" t="e">
        <f t="shared" si="189"/>
        <v>#N/A</v>
      </c>
      <c r="LJ57" s="165" t="e">
        <f t="shared" si="189"/>
        <v>#N/A</v>
      </c>
      <c r="LK57" s="165" t="e">
        <f t="shared" si="189"/>
        <v>#N/A</v>
      </c>
      <c r="LL57" s="165" t="e">
        <f t="shared" si="189"/>
        <v>#N/A</v>
      </c>
      <c r="LM57" s="165" t="e">
        <f t="shared" si="189"/>
        <v>#N/A</v>
      </c>
      <c r="LN57" s="165" t="e">
        <f t="shared" si="186"/>
        <v>#N/A</v>
      </c>
      <c r="LO57" s="165" t="e">
        <f t="shared" si="186"/>
        <v>#N/A</v>
      </c>
      <c r="LP57" s="165" t="e">
        <f t="shared" si="186"/>
        <v>#N/A</v>
      </c>
      <c r="LQ57" s="165" t="e">
        <f t="shared" si="186"/>
        <v>#N/A</v>
      </c>
      <c r="LR57" s="165" t="e">
        <f t="shared" si="186"/>
        <v>#N/A</v>
      </c>
      <c r="LS57" s="165" t="e">
        <f t="shared" si="186"/>
        <v>#N/A</v>
      </c>
      <c r="LT57" s="165" t="e">
        <f t="shared" si="186"/>
        <v>#N/A</v>
      </c>
      <c r="LU57" s="165" t="e">
        <f t="shared" si="186"/>
        <v>#N/A</v>
      </c>
      <c r="LV57" s="165" t="e">
        <f t="shared" si="186"/>
        <v>#N/A</v>
      </c>
      <c r="LW57" s="165" t="e">
        <f t="shared" si="186"/>
        <v>#N/A</v>
      </c>
      <c r="LX57" s="165" t="e">
        <f t="shared" si="186"/>
        <v>#N/A</v>
      </c>
      <c r="LY57" s="165" t="e">
        <f t="shared" si="186"/>
        <v>#N/A</v>
      </c>
      <c r="LZ57" s="165" t="e">
        <f t="shared" si="186"/>
        <v>#N/A</v>
      </c>
      <c r="MA57" s="165" t="e">
        <f t="shared" si="186"/>
        <v>#N/A</v>
      </c>
      <c r="MB57" s="165" t="e">
        <f t="shared" si="186"/>
        <v>#N/A</v>
      </c>
      <c r="MC57" s="165" t="e">
        <f t="shared" si="199"/>
        <v>#N/A</v>
      </c>
      <c r="MD57" s="165" t="e">
        <f t="shared" si="199"/>
        <v>#N/A</v>
      </c>
      <c r="ME57" s="165" t="e">
        <f t="shared" si="199"/>
        <v>#N/A</v>
      </c>
      <c r="MF57" s="165" t="e">
        <f t="shared" si="199"/>
        <v>#N/A</v>
      </c>
      <c r="MG57" s="165" t="e">
        <f t="shared" si="199"/>
        <v>#N/A</v>
      </c>
      <c r="MH57" s="165" t="e">
        <f t="shared" si="199"/>
        <v>#N/A</v>
      </c>
      <c r="MI57" s="165" t="e">
        <f t="shared" si="199"/>
        <v>#N/A</v>
      </c>
      <c r="MJ57" s="165" t="e">
        <f t="shared" si="199"/>
        <v>#N/A</v>
      </c>
      <c r="MK57" s="165" t="e">
        <f t="shared" si="199"/>
        <v>#N/A</v>
      </c>
      <c r="ML57" s="165" t="e">
        <f t="shared" si="199"/>
        <v>#N/A</v>
      </c>
      <c r="MM57" s="165" t="e">
        <f t="shared" si="199"/>
        <v>#N/A</v>
      </c>
      <c r="MN57" s="165" t="e">
        <f t="shared" si="199"/>
        <v>#N/A</v>
      </c>
      <c r="MO57" s="165" t="e">
        <f t="shared" si="199"/>
        <v>#N/A</v>
      </c>
      <c r="MP57" s="165" t="e">
        <f t="shared" si="199"/>
        <v>#N/A</v>
      </c>
      <c r="MQ57" s="165" t="e">
        <f t="shared" si="199"/>
        <v>#N/A</v>
      </c>
      <c r="MR57" s="165" t="e">
        <f t="shared" si="118"/>
        <v>#N/A</v>
      </c>
      <c r="MS57" s="165" t="e">
        <f t="shared" si="183"/>
        <v>#N/A</v>
      </c>
      <c r="MT57" s="165" t="e">
        <f t="shared" si="183"/>
        <v>#N/A</v>
      </c>
      <c r="MU57" s="165" t="e">
        <f t="shared" si="183"/>
        <v>#N/A</v>
      </c>
      <c r="MV57" s="165" t="e">
        <f t="shared" si="194"/>
        <v>#N/A</v>
      </c>
      <c r="MW57" s="165" t="e">
        <f t="shared" si="194"/>
        <v>#N/A</v>
      </c>
      <c r="MX57" s="165" t="e">
        <f t="shared" si="194"/>
        <v>#N/A</v>
      </c>
      <c r="MY57" s="165" t="e">
        <f t="shared" si="194"/>
        <v>#N/A</v>
      </c>
      <c r="MZ57" s="165" t="e">
        <f t="shared" si="194"/>
        <v>#N/A</v>
      </c>
      <c r="NA57" s="165" t="e">
        <f t="shared" si="194"/>
        <v>#N/A</v>
      </c>
      <c r="NB57" s="165" t="e">
        <f t="shared" si="194"/>
        <v>#N/A</v>
      </c>
      <c r="NC57" s="165" t="e">
        <f t="shared" si="194"/>
        <v>#N/A</v>
      </c>
      <c r="ND57" s="165" t="e">
        <f t="shared" si="194"/>
        <v>#N/A</v>
      </c>
      <c r="NE57" s="165" t="e">
        <f t="shared" si="194"/>
        <v>#N/A</v>
      </c>
      <c r="NF57" s="165" t="e">
        <f t="shared" si="194"/>
        <v>#N/A</v>
      </c>
      <c r="NG57" s="165" t="e">
        <f t="shared" si="194"/>
        <v>#N/A</v>
      </c>
      <c r="NH57" s="165" t="e">
        <f t="shared" si="194"/>
        <v>#N/A</v>
      </c>
      <c r="NI57" s="165" t="e">
        <f t="shared" si="194"/>
        <v>#N/A</v>
      </c>
      <c r="NJ57" s="165" t="e">
        <f t="shared" si="194"/>
        <v>#N/A</v>
      </c>
      <c r="NK57" s="165" t="e">
        <f t="shared" si="190"/>
        <v>#N/A</v>
      </c>
      <c r="NL57" s="165" t="e">
        <f t="shared" si="190"/>
        <v>#N/A</v>
      </c>
      <c r="NM57" s="165" t="e">
        <f t="shared" si="190"/>
        <v>#N/A</v>
      </c>
      <c r="NN57" s="165" t="e">
        <f t="shared" si="190"/>
        <v>#N/A</v>
      </c>
      <c r="NO57" s="165" t="e">
        <f t="shared" si="190"/>
        <v>#N/A</v>
      </c>
      <c r="NP57" s="165" t="e">
        <f t="shared" si="190"/>
        <v>#N/A</v>
      </c>
      <c r="NQ57" s="165" t="e">
        <f t="shared" si="190"/>
        <v>#N/A</v>
      </c>
      <c r="NR57" s="165" t="e">
        <f t="shared" si="190"/>
        <v>#N/A</v>
      </c>
      <c r="NS57" s="165" t="e">
        <f t="shared" si="190"/>
        <v>#N/A</v>
      </c>
      <c r="NT57" s="165" t="e">
        <f t="shared" si="190"/>
        <v>#N/A</v>
      </c>
      <c r="NU57" s="165" t="e">
        <f t="shared" si="190"/>
        <v>#N/A</v>
      </c>
      <c r="NV57" s="165" t="e">
        <f t="shared" si="190"/>
        <v>#N/A</v>
      </c>
      <c r="NW57" s="165" t="e">
        <f t="shared" si="190"/>
        <v>#N/A</v>
      </c>
      <c r="NX57" s="165" t="e">
        <f t="shared" si="190"/>
        <v>#N/A</v>
      </c>
      <c r="NY57" s="165" t="e">
        <f t="shared" si="190"/>
        <v>#N/A</v>
      </c>
      <c r="NZ57" s="165" t="e">
        <f t="shared" si="187"/>
        <v>#N/A</v>
      </c>
      <c r="OA57" s="165" t="e">
        <f t="shared" si="187"/>
        <v>#N/A</v>
      </c>
      <c r="OB57" s="165" t="e">
        <f t="shared" si="187"/>
        <v>#N/A</v>
      </c>
      <c r="OC57" s="165" t="e">
        <f t="shared" si="187"/>
        <v>#N/A</v>
      </c>
      <c r="OD57" s="165" t="e">
        <f t="shared" si="187"/>
        <v>#N/A</v>
      </c>
      <c r="OE57" s="165" t="e">
        <f t="shared" si="187"/>
        <v>#N/A</v>
      </c>
      <c r="OF57" s="165" t="e">
        <f t="shared" si="187"/>
        <v>#N/A</v>
      </c>
      <c r="OG57" s="165" t="e">
        <f t="shared" si="187"/>
        <v>#N/A</v>
      </c>
      <c r="OH57" s="165" t="e">
        <f t="shared" si="187"/>
        <v>#N/A</v>
      </c>
      <c r="OI57" s="165" t="e">
        <f t="shared" si="187"/>
        <v>#N/A</v>
      </c>
      <c r="OJ57" s="165" t="e">
        <f t="shared" si="187"/>
        <v>#N/A</v>
      </c>
      <c r="OK57" s="165" t="e">
        <f t="shared" si="187"/>
        <v>#N/A</v>
      </c>
      <c r="OL57" s="165" t="e">
        <f t="shared" si="187"/>
        <v>#N/A</v>
      </c>
      <c r="OM57" s="165" t="e">
        <f t="shared" si="187"/>
        <v>#N/A</v>
      </c>
      <c r="ON57" s="165" t="e">
        <f t="shared" si="187"/>
        <v>#N/A</v>
      </c>
      <c r="OO57" s="165" t="e">
        <f t="shared" si="200"/>
        <v>#N/A</v>
      </c>
      <c r="OP57" s="165" t="e">
        <f t="shared" si="200"/>
        <v>#N/A</v>
      </c>
      <c r="OQ57" s="165" t="e">
        <f t="shared" si="200"/>
        <v>#N/A</v>
      </c>
      <c r="OR57" s="165" t="e">
        <f t="shared" si="200"/>
        <v>#N/A</v>
      </c>
      <c r="OS57" s="165" t="e">
        <f t="shared" si="200"/>
        <v>#N/A</v>
      </c>
      <c r="OT57" s="165" t="e">
        <f t="shared" si="200"/>
        <v>#N/A</v>
      </c>
      <c r="OU57" s="165" t="e">
        <f t="shared" si="200"/>
        <v>#N/A</v>
      </c>
      <c r="OV57" s="165" t="e">
        <f t="shared" si="200"/>
        <v>#N/A</v>
      </c>
      <c r="OW57" s="165" t="e">
        <f t="shared" si="200"/>
        <v>#N/A</v>
      </c>
      <c r="OX57" s="165" t="e">
        <f t="shared" si="200"/>
        <v>#N/A</v>
      </c>
      <c r="OY57" s="165" t="e">
        <f t="shared" si="200"/>
        <v>#N/A</v>
      </c>
      <c r="OZ57" s="165" t="e">
        <f t="shared" si="200"/>
        <v>#N/A</v>
      </c>
      <c r="PA57" s="165" t="e">
        <f t="shared" si="200"/>
        <v>#N/A</v>
      </c>
      <c r="PB57" s="165" t="e">
        <f t="shared" si="200"/>
        <v>#N/A</v>
      </c>
      <c r="PC57" s="165" t="e">
        <f t="shared" si="200"/>
        <v>#N/A</v>
      </c>
      <c r="PD57" s="165" t="e">
        <f t="shared" si="119"/>
        <v>#N/A</v>
      </c>
      <c r="PE57" s="165" t="e">
        <f t="shared" si="196"/>
        <v>#N/A</v>
      </c>
      <c r="PF57" s="165" t="e">
        <f t="shared" si="196"/>
        <v>#N/A</v>
      </c>
      <c r="PG57" s="165" t="e">
        <f t="shared" si="196"/>
        <v>#N/A</v>
      </c>
      <c r="PH57" s="165" t="e">
        <f t="shared" si="196"/>
        <v>#N/A</v>
      </c>
      <c r="PI57" s="165" t="e">
        <f t="shared" si="196"/>
        <v>#N/A</v>
      </c>
      <c r="PJ57" s="165" t="e">
        <f t="shared" si="196"/>
        <v>#N/A</v>
      </c>
      <c r="PK57" s="165" t="e">
        <f t="shared" si="196"/>
        <v>#N/A</v>
      </c>
      <c r="PL57" s="165" t="e">
        <f t="shared" si="196"/>
        <v>#N/A</v>
      </c>
    </row>
    <row r="58" spans="1:428" hidden="1" x14ac:dyDescent="0.45">
      <c r="A58" s="4">
        <v>55</v>
      </c>
      <c r="B58" s="105"/>
      <c r="C58" s="113"/>
      <c r="D58" s="118" t="str">
        <f t="shared" si="168"/>
        <v/>
      </c>
      <c r="E58" s="91"/>
      <c r="F58" s="118" t="str">
        <f t="shared" si="169"/>
        <v/>
      </c>
      <c r="G58" s="113"/>
      <c r="H58" s="106"/>
      <c r="I58" s="120" t="str">
        <f t="shared" si="0"/>
        <v/>
      </c>
      <c r="J58" s="120" t="str">
        <f t="shared" si="1"/>
        <v/>
      </c>
      <c r="K58" s="71" t="str">
        <f t="shared" si="112"/>
        <v/>
      </c>
      <c r="L58" s="23"/>
      <c r="M58" s="55"/>
      <c r="N58" s="298"/>
      <c r="O58" s="72" t="str">
        <f>IF(AND(D58&gt;0,E58&gt;0,F58&gt;0),IF(ISBLANK(N58),IF(ISBLANK(L58),"",(F58-D58)*VLOOKUP(L58,VLookups!$A$4:$B$13,2,FALSE)),N58),"")</f>
        <v/>
      </c>
      <c r="P58" s="73" t="str">
        <f t="shared" si="170"/>
        <v/>
      </c>
      <c r="Q58" s="91"/>
      <c r="R58" s="265" t="str">
        <f>IF(AND(Q58&gt;0,E58&gt;0,NOT(O58="")),ABS(VLOOKUP($Q$1,VLookups!$A$43:$B$44,2,FALSE)-_xlfn.NORM.DIST(Q58,K58,O58,TRUE)),"")</f>
        <v/>
      </c>
      <c r="S58" s="90" t="str">
        <f>IF(AND($D58&gt;0,$E58&gt;0,$F58&gt;0,NOT(ISBLANK($L58))),_xlfn.NORM.INV(ABS(VLOOKUP($Q$1,VLookups!$A$43:$B$44,2,FALSE)-S$3),$K58,$O58),"")</f>
        <v/>
      </c>
      <c r="T58" s="89" t="str">
        <f>IF(AND($D58&gt;0,$E58&gt;0,$F58&gt;0,NOT(ISBLANK($L58))),_xlfn.NORM.INV(ABS(VLOOKUP($Q$1,VLookups!$A$43:$B$44,2,FALSE)-T$3),$K58,$O58),"")</f>
        <v/>
      </c>
      <c r="U58" s="90" t="str">
        <f>IF(AND($D58&gt;0,$E58&gt;0,$F58&gt;0,NOT(ISBLANK($L58))),_xlfn.NORM.INV(ABS(VLOOKUP($Q$1,VLookups!$A$43:$B$44,2,FALSE)-U$3),$K58,$O58),"")</f>
        <v/>
      </c>
      <c r="V58" s="89" t="str">
        <f>IF(AND($D58&gt;0,$E58&gt;0,$F58&gt;0,NOT(ISBLANK($L58))),_xlfn.NORM.INV(ABS(VLOOKUP($Q$1,VLookups!$A$43:$B$44,2,FALSE)-V$3),$K58,$O58),"")</f>
        <v/>
      </c>
      <c r="W58" s="90" t="str">
        <f>IF(AND($D58&gt;0,$E58&gt;0,$F58&gt;0,NOT(ISBLANK($L58))),_xlfn.NORM.INV(ABS(VLOOKUP($Q$1,VLookups!$A$43:$B$44,2,FALSE)-W$3),$K58,$O58),"")</f>
        <v/>
      </c>
      <c r="X58" s="89" t="str">
        <f>IF(AND($D58&gt;0,$E58&gt;0,$F58&gt;0,NOT(ISBLANK($L58))),_xlfn.NORM.INV(ABS(VLOOKUP($Q$1,VLookups!$A$43:$B$44,2,FALSE)-X$3),$K58,$O58),"")</f>
        <v/>
      </c>
      <c r="Y58" s="5"/>
      <c r="Z58" s="164" t="str">
        <f t="shared" si="113"/>
        <v/>
      </c>
      <c r="AA58" s="47" t="str">
        <f t="shared" si="114"/>
        <v/>
      </c>
      <c r="AB58" s="47" t="str">
        <f t="shared" ref="AB58:CM61" si="203">IF(ISNONTEXT($Z58),AC58-$Z58,"")</f>
        <v/>
      </c>
      <c r="AC58" s="47" t="str">
        <f t="shared" si="203"/>
        <v/>
      </c>
      <c r="AD58" s="47" t="str">
        <f t="shared" si="203"/>
        <v/>
      </c>
      <c r="AE58" s="47" t="str">
        <f t="shared" si="203"/>
        <v/>
      </c>
      <c r="AF58" s="47" t="str">
        <f t="shared" si="203"/>
        <v/>
      </c>
      <c r="AG58" s="47" t="str">
        <f t="shared" si="203"/>
        <v/>
      </c>
      <c r="AH58" s="47" t="str">
        <f t="shared" si="203"/>
        <v/>
      </c>
      <c r="AI58" s="47" t="str">
        <f t="shared" si="203"/>
        <v/>
      </c>
      <c r="AJ58" s="47" t="str">
        <f t="shared" si="203"/>
        <v/>
      </c>
      <c r="AK58" s="47" t="str">
        <f t="shared" si="203"/>
        <v/>
      </c>
      <c r="AL58" s="47" t="str">
        <f t="shared" si="203"/>
        <v/>
      </c>
      <c r="AM58" s="47" t="str">
        <f t="shared" si="203"/>
        <v/>
      </c>
      <c r="AN58" s="47" t="str">
        <f t="shared" si="203"/>
        <v/>
      </c>
      <c r="AO58" s="47" t="str">
        <f t="shared" si="203"/>
        <v/>
      </c>
      <c r="AP58" s="47" t="str">
        <f t="shared" si="203"/>
        <v/>
      </c>
      <c r="AQ58" s="47" t="str">
        <f t="shared" si="203"/>
        <v/>
      </c>
      <c r="AR58" s="47" t="str">
        <f t="shared" si="203"/>
        <v/>
      </c>
      <c r="AS58" s="47" t="str">
        <f t="shared" si="203"/>
        <v/>
      </c>
      <c r="AT58" s="47" t="str">
        <f t="shared" si="203"/>
        <v/>
      </c>
      <c r="AU58" s="47" t="str">
        <f t="shared" si="203"/>
        <v/>
      </c>
      <c r="AV58" s="47" t="str">
        <f t="shared" si="203"/>
        <v/>
      </c>
      <c r="AW58" s="47" t="str">
        <f t="shared" si="203"/>
        <v/>
      </c>
      <c r="AX58" s="47" t="str">
        <f t="shared" si="203"/>
        <v/>
      </c>
      <c r="AY58" s="47" t="str">
        <f t="shared" si="203"/>
        <v/>
      </c>
      <c r="AZ58" s="47" t="str">
        <f t="shared" si="203"/>
        <v/>
      </c>
      <c r="BA58" s="47" t="str">
        <f t="shared" si="203"/>
        <v/>
      </c>
      <c r="BB58" s="47" t="str">
        <f t="shared" si="203"/>
        <v/>
      </c>
      <c r="BC58" s="47" t="str">
        <f t="shared" si="203"/>
        <v/>
      </c>
      <c r="BD58" s="47" t="str">
        <f t="shared" si="203"/>
        <v/>
      </c>
      <c r="BE58" s="47" t="str">
        <f t="shared" si="203"/>
        <v/>
      </c>
      <c r="BF58" s="47" t="str">
        <f t="shared" si="203"/>
        <v/>
      </c>
      <c r="BG58" s="47" t="str">
        <f t="shared" si="203"/>
        <v/>
      </c>
      <c r="BH58" s="47" t="str">
        <f t="shared" si="203"/>
        <v/>
      </c>
      <c r="BI58" s="47" t="str">
        <f t="shared" si="203"/>
        <v/>
      </c>
      <c r="BJ58" s="47" t="str">
        <f t="shared" si="203"/>
        <v/>
      </c>
      <c r="BK58" s="47" t="str">
        <f t="shared" si="203"/>
        <v/>
      </c>
      <c r="BL58" s="47" t="str">
        <f t="shared" si="203"/>
        <v/>
      </c>
      <c r="BM58" s="47" t="str">
        <f t="shared" si="203"/>
        <v/>
      </c>
      <c r="BN58" s="47" t="str">
        <f t="shared" si="203"/>
        <v/>
      </c>
      <c r="BO58" s="47" t="str">
        <f t="shared" si="203"/>
        <v/>
      </c>
      <c r="BP58" s="47" t="str">
        <f t="shared" si="203"/>
        <v/>
      </c>
      <c r="BQ58" s="47" t="str">
        <f t="shared" si="203"/>
        <v/>
      </c>
      <c r="BR58" s="47" t="str">
        <f t="shared" si="203"/>
        <v/>
      </c>
      <c r="BS58" s="47" t="str">
        <f t="shared" si="203"/>
        <v/>
      </c>
      <c r="BT58" s="47" t="str">
        <f t="shared" si="203"/>
        <v/>
      </c>
      <c r="BU58" s="47" t="str">
        <f t="shared" si="203"/>
        <v/>
      </c>
      <c r="BV58" s="47" t="str">
        <f t="shared" si="203"/>
        <v/>
      </c>
      <c r="BW58" s="47" t="str">
        <f t="shared" si="203"/>
        <v/>
      </c>
      <c r="BX58" s="47" t="str">
        <f t="shared" si="203"/>
        <v/>
      </c>
      <c r="BY58" s="47" t="str">
        <f t="shared" si="203"/>
        <v/>
      </c>
      <c r="BZ58" s="47" t="str">
        <f t="shared" si="203"/>
        <v/>
      </c>
      <c r="CA58" s="47" t="str">
        <f t="shared" si="203"/>
        <v/>
      </c>
      <c r="CB58" s="47" t="str">
        <f t="shared" si="203"/>
        <v/>
      </c>
      <c r="CC58" s="47" t="str">
        <f t="shared" si="203"/>
        <v/>
      </c>
      <c r="CD58" s="47" t="str">
        <f t="shared" si="203"/>
        <v/>
      </c>
      <c r="CE58" s="47" t="str">
        <f t="shared" si="203"/>
        <v/>
      </c>
      <c r="CF58" s="47" t="str">
        <f t="shared" si="203"/>
        <v/>
      </c>
      <c r="CG58" s="47" t="str">
        <f t="shared" si="203"/>
        <v/>
      </c>
      <c r="CH58" s="47" t="str">
        <f t="shared" si="203"/>
        <v/>
      </c>
      <c r="CI58" s="47" t="str">
        <f t="shared" si="203"/>
        <v/>
      </c>
      <c r="CJ58" s="47" t="str">
        <f t="shared" si="203"/>
        <v/>
      </c>
      <c r="CK58" s="47" t="str">
        <f t="shared" si="203"/>
        <v/>
      </c>
      <c r="CL58" s="47" t="str">
        <f t="shared" si="203"/>
        <v/>
      </c>
      <c r="CM58" s="47" t="str">
        <f t="shared" si="203"/>
        <v/>
      </c>
      <c r="CN58" s="47" t="str">
        <f t="shared" si="202"/>
        <v/>
      </c>
      <c r="CO58" s="47" t="str">
        <f t="shared" si="202"/>
        <v/>
      </c>
      <c r="CP58" s="47" t="str">
        <f t="shared" si="202"/>
        <v/>
      </c>
      <c r="CQ58" s="47" t="str">
        <f t="shared" si="202"/>
        <v/>
      </c>
      <c r="CR58" s="47" t="str">
        <f t="shared" si="202"/>
        <v/>
      </c>
      <c r="CS58" s="47" t="str">
        <f t="shared" si="202"/>
        <v/>
      </c>
      <c r="CT58" s="47" t="str">
        <f t="shared" si="202"/>
        <v/>
      </c>
      <c r="CU58" s="47" t="str">
        <f t="shared" si="202"/>
        <v/>
      </c>
      <c r="CV58" s="47" t="str">
        <f t="shared" si="202"/>
        <v/>
      </c>
      <c r="CW58" s="47" t="str">
        <f t="shared" si="202"/>
        <v/>
      </c>
      <c r="CX58" s="47" t="str">
        <f t="shared" si="202"/>
        <v/>
      </c>
      <c r="CY58" s="47" t="str">
        <f t="shared" si="202"/>
        <v/>
      </c>
      <c r="CZ58" s="47" t="str">
        <f t="shared" si="202"/>
        <v/>
      </c>
      <c r="DA58" s="47" t="str">
        <f t="shared" si="202"/>
        <v/>
      </c>
      <c r="DB58" s="47" t="str">
        <f t="shared" si="202"/>
        <v/>
      </c>
      <c r="DC58" s="47" t="str">
        <f t="shared" si="202"/>
        <v/>
      </c>
      <c r="DD58" s="47" t="str">
        <f t="shared" si="202"/>
        <v/>
      </c>
      <c r="DE58" s="47" t="str">
        <f t="shared" si="202"/>
        <v/>
      </c>
      <c r="DF58" s="47" t="str">
        <f t="shared" si="202"/>
        <v/>
      </c>
      <c r="DG58" s="47" t="str">
        <f t="shared" si="202"/>
        <v/>
      </c>
      <c r="DH58" s="47" t="str">
        <f t="shared" si="202"/>
        <v/>
      </c>
      <c r="DI58" s="47" t="str">
        <f t="shared" si="202"/>
        <v/>
      </c>
      <c r="DJ58" s="47" t="str">
        <f t="shared" si="202"/>
        <v/>
      </c>
      <c r="DK58" s="47" t="str">
        <f t="shared" si="202"/>
        <v/>
      </c>
      <c r="DL58" s="47" t="str">
        <f t="shared" si="202"/>
        <v/>
      </c>
      <c r="DM58" s="47" t="str">
        <f t="shared" si="202"/>
        <v/>
      </c>
      <c r="DN58" s="47" t="str">
        <f t="shared" si="202"/>
        <v/>
      </c>
      <c r="DO58" s="47" t="str">
        <f t="shared" si="202"/>
        <v/>
      </c>
      <c r="DP58" s="47" t="str">
        <f t="shared" si="202"/>
        <v/>
      </c>
      <c r="DQ58" s="47" t="str">
        <f t="shared" si="202"/>
        <v/>
      </c>
      <c r="DR58" s="47" t="str">
        <f t="shared" si="202"/>
        <v/>
      </c>
      <c r="DS58" s="47" t="str">
        <f t="shared" si="202"/>
        <v/>
      </c>
      <c r="DT58" s="47" t="str">
        <f t="shared" si="202"/>
        <v/>
      </c>
      <c r="DU58" s="47" t="str">
        <f t="shared" si="202"/>
        <v/>
      </c>
      <c r="DV58" s="47" t="str">
        <f t="shared" si="202"/>
        <v/>
      </c>
      <c r="DW58" s="179" t="str">
        <f t="shared" si="115"/>
        <v/>
      </c>
      <c r="DX58" s="47" t="str">
        <f t="shared" si="5"/>
        <v/>
      </c>
      <c r="DY58" s="47" t="str">
        <f t="shared" si="6"/>
        <v/>
      </c>
      <c r="DZ58" s="47" t="str">
        <f t="shared" si="7"/>
        <v/>
      </c>
      <c r="EA58" s="47" t="str">
        <f t="shared" si="8"/>
        <v/>
      </c>
      <c r="EB58" s="47" t="str">
        <f t="shared" si="9"/>
        <v/>
      </c>
      <c r="EC58" s="47" t="str">
        <f t="shared" si="10"/>
        <v/>
      </c>
      <c r="ED58" s="47" t="str">
        <f t="shared" si="11"/>
        <v/>
      </c>
      <c r="EE58" s="47" t="str">
        <f t="shared" si="12"/>
        <v/>
      </c>
      <c r="EF58" s="47" t="str">
        <f t="shared" si="13"/>
        <v/>
      </c>
      <c r="EG58" s="47" t="str">
        <f t="shared" si="14"/>
        <v/>
      </c>
      <c r="EH58" s="47" t="str">
        <f t="shared" si="15"/>
        <v/>
      </c>
      <c r="EI58" s="47" t="str">
        <f t="shared" si="16"/>
        <v/>
      </c>
      <c r="EJ58" s="47" t="str">
        <f t="shared" si="17"/>
        <v/>
      </c>
      <c r="EK58" s="47" t="str">
        <f t="shared" si="18"/>
        <v/>
      </c>
      <c r="EL58" s="47" t="str">
        <f t="shared" si="19"/>
        <v/>
      </c>
      <c r="EM58" s="47" t="str">
        <f t="shared" si="20"/>
        <v/>
      </c>
      <c r="EN58" s="47" t="str">
        <f t="shared" si="21"/>
        <v/>
      </c>
      <c r="EO58" s="47" t="str">
        <f t="shared" si="22"/>
        <v/>
      </c>
      <c r="EP58" s="47" t="str">
        <f t="shared" si="23"/>
        <v/>
      </c>
      <c r="EQ58" s="47" t="str">
        <f t="shared" si="24"/>
        <v/>
      </c>
      <c r="ER58" s="47" t="str">
        <f t="shared" si="25"/>
        <v/>
      </c>
      <c r="ES58" s="47" t="str">
        <f t="shared" si="26"/>
        <v/>
      </c>
      <c r="ET58" s="47" t="str">
        <f t="shared" si="27"/>
        <v/>
      </c>
      <c r="EU58" s="47" t="str">
        <f t="shared" si="28"/>
        <v/>
      </c>
      <c r="EV58" s="47" t="str">
        <f t="shared" si="29"/>
        <v/>
      </c>
      <c r="EW58" s="47" t="str">
        <f t="shared" si="30"/>
        <v/>
      </c>
      <c r="EX58" s="47" t="str">
        <f t="shared" si="31"/>
        <v/>
      </c>
      <c r="EY58" s="47" t="str">
        <f t="shared" si="32"/>
        <v/>
      </c>
      <c r="EZ58" s="47" t="str">
        <f t="shared" si="33"/>
        <v/>
      </c>
      <c r="FA58" s="47" t="str">
        <f t="shared" si="34"/>
        <v/>
      </c>
      <c r="FB58" s="47" t="str">
        <f t="shared" si="35"/>
        <v/>
      </c>
      <c r="FC58" s="47" t="str">
        <f t="shared" si="36"/>
        <v/>
      </c>
      <c r="FD58" s="47" t="str">
        <f t="shared" si="37"/>
        <v/>
      </c>
      <c r="FE58" s="47" t="str">
        <f t="shared" si="38"/>
        <v/>
      </c>
      <c r="FF58" s="47" t="str">
        <f t="shared" si="39"/>
        <v/>
      </c>
      <c r="FG58" s="47" t="str">
        <f t="shared" si="40"/>
        <v/>
      </c>
      <c r="FH58" s="47" t="str">
        <f t="shared" si="41"/>
        <v/>
      </c>
      <c r="FI58" s="47" t="str">
        <f t="shared" si="42"/>
        <v/>
      </c>
      <c r="FJ58" s="47" t="str">
        <f t="shared" si="43"/>
        <v/>
      </c>
      <c r="FK58" s="47" t="str">
        <f t="shared" si="44"/>
        <v/>
      </c>
      <c r="FL58" s="47" t="str">
        <f t="shared" si="45"/>
        <v/>
      </c>
      <c r="FM58" s="47" t="str">
        <f t="shared" si="46"/>
        <v/>
      </c>
      <c r="FN58" s="47" t="str">
        <f t="shared" si="47"/>
        <v/>
      </c>
      <c r="FO58" s="47" t="str">
        <f t="shared" si="48"/>
        <v/>
      </c>
      <c r="FP58" s="47" t="str">
        <f t="shared" si="49"/>
        <v/>
      </c>
      <c r="FQ58" s="47" t="str">
        <f t="shared" si="50"/>
        <v/>
      </c>
      <c r="FR58" s="47" t="str">
        <f t="shared" si="51"/>
        <v/>
      </c>
      <c r="FS58" s="47" t="str">
        <f t="shared" si="52"/>
        <v/>
      </c>
      <c r="FT58" s="47" t="str">
        <f t="shared" si="53"/>
        <v/>
      </c>
      <c r="FU58" s="47" t="str">
        <f t="shared" si="54"/>
        <v/>
      </c>
      <c r="FV58" s="47" t="str">
        <f t="shared" si="55"/>
        <v/>
      </c>
      <c r="FW58" s="47" t="str">
        <f t="shared" si="56"/>
        <v/>
      </c>
      <c r="FX58" s="47" t="str">
        <f t="shared" si="57"/>
        <v/>
      </c>
      <c r="FY58" s="47" t="str">
        <f t="shared" si="58"/>
        <v/>
      </c>
      <c r="FZ58" s="47" t="str">
        <f t="shared" si="59"/>
        <v/>
      </c>
      <c r="GA58" s="47" t="str">
        <f t="shared" si="60"/>
        <v/>
      </c>
      <c r="GB58" s="47" t="str">
        <f t="shared" si="61"/>
        <v/>
      </c>
      <c r="GC58" s="47" t="str">
        <f t="shared" si="62"/>
        <v/>
      </c>
      <c r="GD58" s="47" t="str">
        <f t="shared" si="63"/>
        <v/>
      </c>
      <c r="GE58" s="47" t="str">
        <f t="shared" si="64"/>
        <v/>
      </c>
      <c r="GF58" s="47" t="str">
        <f t="shared" si="65"/>
        <v/>
      </c>
      <c r="GG58" s="47" t="str">
        <f t="shared" si="66"/>
        <v/>
      </c>
      <c r="GH58" s="47" t="str">
        <f t="shared" si="67"/>
        <v/>
      </c>
      <c r="GI58" s="47" t="str">
        <f t="shared" si="68"/>
        <v/>
      </c>
      <c r="GJ58" s="47" t="str">
        <f t="shared" si="69"/>
        <v/>
      </c>
      <c r="GK58" s="47" t="str">
        <f t="shared" si="70"/>
        <v/>
      </c>
      <c r="GL58" s="47" t="str">
        <f t="shared" si="71"/>
        <v/>
      </c>
      <c r="GM58" s="47" t="str">
        <f t="shared" si="72"/>
        <v/>
      </c>
      <c r="GN58" s="47" t="str">
        <f t="shared" si="73"/>
        <v/>
      </c>
      <c r="GO58" s="47" t="str">
        <f t="shared" si="74"/>
        <v/>
      </c>
      <c r="GP58" s="47" t="str">
        <f t="shared" si="75"/>
        <v/>
      </c>
      <c r="GQ58" s="47" t="str">
        <f t="shared" si="76"/>
        <v/>
      </c>
      <c r="GR58" s="47" t="str">
        <f t="shared" si="77"/>
        <v/>
      </c>
      <c r="GS58" s="47" t="str">
        <f t="shared" si="78"/>
        <v/>
      </c>
      <c r="GT58" s="47" t="str">
        <f t="shared" si="79"/>
        <v/>
      </c>
      <c r="GU58" s="47" t="str">
        <f t="shared" si="80"/>
        <v/>
      </c>
      <c r="GV58" s="47" t="str">
        <f t="shared" si="81"/>
        <v/>
      </c>
      <c r="GW58" s="47" t="str">
        <f t="shared" si="82"/>
        <v/>
      </c>
      <c r="GX58" s="47" t="str">
        <f t="shared" si="83"/>
        <v/>
      </c>
      <c r="GY58" s="47" t="str">
        <f t="shared" si="84"/>
        <v/>
      </c>
      <c r="GZ58" s="47" t="str">
        <f t="shared" si="85"/>
        <v/>
      </c>
      <c r="HA58" s="47" t="str">
        <f t="shared" si="86"/>
        <v/>
      </c>
      <c r="HB58" s="47" t="str">
        <f t="shared" si="87"/>
        <v/>
      </c>
      <c r="HC58" s="47" t="str">
        <f t="shared" si="88"/>
        <v/>
      </c>
      <c r="HD58" s="47" t="str">
        <f t="shared" si="89"/>
        <v/>
      </c>
      <c r="HE58" s="47" t="str">
        <f t="shared" si="90"/>
        <v/>
      </c>
      <c r="HF58" s="47" t="str">
        <f t="shared" si="91"/>
        <v/>
      </c>
      <c r="HG58" s="47" t="str">
        <f t="shared" si="92"/>
        <v/>
      </c>
      <c r="HH58" s="47" t="str">
        <f t="shared" si="93"/>
        <v/>
      </c>
      <c r="HI58" s="47" t="str">
        <f t="shared" si="94"/>
        <v/>
      </c>
      <c r="HJ58" s="47" t="str">
        <f t="shared" si="95"/>
        <v/>
      </c>
      <c r="HK58" s="47" t="str">
        <f t="shared" si="96"/>
        <v/>
      </c>
      <c r="HL58" s="47" t="str">
        <f t="shared" si="97"/>
        <v/>
      </c>
      <c r="HM58" s="47" t="str">
        <f t="shared" si="98"/>
        <v/>
      </c>
      <c r="HN58" s="47" t="str">
        <f t="shared" si="99"/>
        <v/>
      </c>
      <c r="HO58" s="47" t="str">
        <f t="shared" si="100"/>
        <v/>
      </c>
      <c r="HP58" s="47" t="str">
        <f t="shared" si="101"/>
        <v/>
      </c>
      <c r="HQ58" s="47" t="str">
        <f t="shared" si="102"/>
        <v/>
      </c>
      <c r="HR58" s="47" t="str">
        <f t="shared" si="103"/>
        <v/>
      </c>
      <c r="HS58" s="47" t="str">
        <f t="shared" si="104"/>
        <v/>
      </c>
      <c r="HT58" s="165" t="e">
        <f t="shared" si="171"/>
        <v>#N/A</v>
      </c>
      <c r="HU58" s="165" t="e">
        <f t="shared" si="181"/>
        <v>#N/A</v>
      </c>
      <c r="HV58" s="165" t="e">
        <f t="shared" si="181"/>
        <v>#N/A</v>
      </c>
      <c r="HW58" s="165" t="e">
        <f t="shared" si="181"/>
        <v>#N/A</v>
      </c>
      <c r="HX58" s="165" t="e">
        <f t="shared" si="192"/>
        <v>#N/A</v>
      </c>
      <c r="HY58" s="165" t="e">
        <f t="shared" si="192"/>
        <v>#N/A</v>
      </c>
      <c r="HZ58" s="165" t="e">
        <f t="shared" si="192"/>
        <v>#N/A</v>
      </c>
      <c r="IA58" s="165" t="e">
        <f t="shared" si="192"/>
        <v>#N/A</v>
      </c>
      <c r="IB58" s="165" t="e">
        <f t="shared" si="192"/>
        <v>#N/A</v>
      </c>
      <c r="IC58" s="165" t="e">
        <f t="shared" si="192"/>
        <v>#N/A</v>
      </c>
      <c r="ID58" s="165" t="e">
        <f t="shared" si="192"/>
        <v>#N/A</v>
      </c>
      <c r="IE58" s="165" t="e">
        <f t="shared" si="192"/>
        <v>#N/A</v>
      </c>
      <c r="IF58" s="165" t="e">
        <f t="shared" si="192"/>
        <v>#N/A</v>
      </c>
      <c r="IG58" s="165" t="e">
        <f t="shared" si="192"/>
        <v>#N/A</v>
      </c>
      <c r="IH58" s="165" t="e">
        <f t="shared" si="192"/>
        <v>#N/A</v>
      </c>
      <c r="II58" s="165" t="e">
        <f t="shared" si="192"/>
        <v>#N/A</v>
      </c>
      <c r="IJ58" s="165" t="e">
        <f t="shared" si="192"/>
        <v>#N/A</v>
      </c>
      <c r="IK58" s="165" t="e">
        <f t="shared" si="192"/>
        <v>#N/A</v>
      </c>
      <c r="IL58" s="165" t="e">
        <f t="shared" si="192"/>
        <v>#N/A</v>
      </c>
      <c r="IM58" s="165" t="e">
        <f t="shared" si="188"/>
        <v>#N/A</v>
      </c>
      <c r="IN58" s="165" t="e">
        <f t="shared" si="188"/>
        <v>#N/A</v>
      </c>
      <c r="IO58" s="165" t="e">
        <f t="shared" si="188"/>
        <v>#N/A</v>
      </c>
      <c r="IP58" s="165" t="e">
        <f t="shared" si="188"/>
        <v>#N/A</v>
      </c>
      <c r="IQ58" s="165" t="e">
        <f t="shared" si="188"/>
        <v>#N/A</v>
      </c>
      <c r="IR58" s="165" t="e">
        <f t="shared" si="188"/>
        <v>#N/A</v>
      </c>
      <c r="IS58" s="165" t="e">
        <f t="shared" si="188"/>
        <v>#N/A</v>
      </c>
      <c r="IT58" s="165" t="e">
        <f t="shared" si="188"/>
        <v>#N/A</v>
      </c>
      <c r="IU58" s="165" t="e">
        <f t="shared" si="188"/>
        <v>#N/A</v>
      </c>
      <c r="IV58" s="165" t="e">
        <f t="shared" si="188"/>
        <v>#N/A</v>
      </c>
      <c r="IW58" s="165" t="e">
        <f t="shared" si="188"/>
        <v>#N/A</v>
      </c>
      <c r="IX58" s="165" t="e">
        <f t="shared" si="188"/>
        <v>#N/A</v>
      </c>
      <c r="IY58" s="165" t="e">
        <f t="shared" si="188"/>
        <v>#N/A</v>
      </c>
      <c r="IZ58" s="165" t="e">
        <f t="shared" si="188"/>
        <v>#N/A</v>
      </c>
      <c r="JA58" s="165" t="e">
        <f t="shared" si="188"/>
        <v>#N/A</v>
      </c>
      <c r="JB58" s="165" t="e">
        <f t="shared" si="185"/>
        <v>#N/A</v>
      </c>
      <c r="JC58" s="165" t="e">
        <f t="shared" si="185"/>
        <v>#N/A</v>
      </c>
      <c r="JD58" s="165" t="e">
        <f t="shared" si="185"/>
        <v>#N/A</v>
      </c>
      <c r="JE58" s="165" t="e">
        <f t="shared" si="185"/>
        <v>#N/A</v>
      </c>
      <c r="JF58" s="165" t="e">
        <f t="shared" si="185"/>
        <v>#N/A</v>
      </c>
      <c r="JG58" s="165" t="e">
        <f t="shared" si="185"/>
        <v>#N/A</v>
      </c>
      <c r="JH58" s="165" t="e">
        <f t="shared" si="185"/>
        <v>#N/A</v>
      </c>
      <c r="JI58" s="165" t="e">
        <f t="shared" si="185"/>
        <v>#N/A</v>
      </c>
      <c r="JJ58" s="165" t="e">
        <f t="shared" si="185"/>
        <v>#N/A</v>
      </c>
      <c r="JK58" s="165" t="e">
        <f t="shared" si="185"/>
        <v>#N/A</v>
      </c>
      <c r="JL58" s="165" t="e">
        <f t="shared" si="185"/>
        <v>#N/A</v>
      </c>
      <c r="JM58" s="165" t="e">
        <f t="shared" si="185"/>
        <v>#N/A</v>
      </c>
      <c r="JN58" s="165" t="e">
        <f t="shared" si="185"/>
        <v>#N/A</v>
      </c>
      <c r="JO58" s="165" t="e">
        <f t="shared" si="185"/>
        <v>#N/A</v>
      </c>
      <c r="JP58" s="165" t="e">
        <f t="shared" si="185"/>
        <v>#N/A</v>
      </c>
      <c r="JQ58" s="165" t="e">
        <f t="shared" si="198"/>
        <v>#N/A</v>
      </c>
      <c r="JR58" s="165" t="e">
        <f t="shared" si="198"/>
        <v>#N/A</v>
      </c>
      <c r="JS58" s="165" t="e">
        <f t="shared" si="198"/>
        <v>#N/A</v>
      </c>
      <c r="JT58" s="165" t="e">
        <f t="shared" si="198"/>
        <v>#N/A</v>
      </c>
      <c r="JU58" s="165" t="e">
        <f t="shared" si="198"/>
        <v>#N/A</v>
      </c>
      <c r="JV58" s="165" t="e">
        <f t="shared" si="198"/>
        <v>#N/A</v>
      </c>
      <c r="JW58" s="165" t="e">
        <f t="shared" si="198"/>
        <v>#N/A</v>
      </c>
      <c r="JX58" s="165" t="e">
        <f t="shared" si="198"/>
        <v>#N/A</v>
      </c>
      <c r="JY58" s="165" t="e">
        <f t="shared" si="198"/>
        <v>#N/A</v>
      </c>
      <c r="JZ58" s="165" t="e">
        <f t="shared" si="198"/>
        <v>#N/A</v>
      </c>
      <c r="KA58" s="165" t="e">
        <f t="shared" si="198"/>
        <v>#N/A</v>
      </c>
      <c r="KB58" s="165" t="e">
        <f t="shared" si="198"/>
        <v>#N/A</v>
      </c>
      <c r="KC58" s="165" t="e">
        <f t="shared" si="198"/>
        <v>#N/A</v>
      </c>
      <c r="KD58" s="165" t="e">
        <f t="shared" si="198"/>
        <v>#N/A</v>
      </c>
      <c r="KE58" s="165" t="e">
        <f t="shared" si="198"/>
        <v>#N/A</v>
      </c>
      <c r="KF58" s="165" t="e">
        <f t="shared" si="117"/>
        <v>#N/A</v>
      </c>
      <c r="KG58" s="165" t="e">
        <f t="shared" si="182"/>
        <v>#N/A</v>
      </c>
      <c r="KH58" s="165" t="e">
        <f t="shared" si="182"/>
        <v>#N/A</v>
      </c>
      <c r="KI58" s="165" t="e">
        <f t="shared" si="182"/>
        <v>#N/A</v>
      </c>
      <c r="KJ58" s="165" t="e">
        <f t="shared" si="193"/>
        <v>#N/A</v>
      </c>
      <c r="KK58" s="165" t="e">
        <f t="shared" si="193"/>
        <v>#N/A</v>
      </c>
      <c r="KL58" s="165" t="e">
        <f t="shared" si="193"/>
        <v>#N/A</v>
      </c>
      <c r="KM58" s="165" t="e">
        <f t="shared" si="193"/>
        <v>#N/A</v>
      </c>
      <c r="KN58" s="165" t="e">
        <f t="shared" si="193"/>
        <v>#N/A</v>
      </c>
      <c r="KO58" s="165" t="e">
        <f t="shared" si="193"/>
        <v>#N/A</v>
      </c>
      <c r="KP58" s="165" t="e">
        <f t="shared" si="193"/>
        <v>#N/A</v>
      </c>
      <c r="KQ58" s="165" t="e">
        <f t="shared" si="193"/>
        <v>#N/A</v>
      </c>
      <c r="KR58" s="165" t="e">
        <f t="shared" si="193"/>
        <v>#N/A</v>
      </c>
      <c r="KS58" s="165" t="e">
        <f t="shared" si="193"/>
        <v>#N/A</v>
      </c>
      <c r="KT58" s="165" t="e">
        <f t="shared" si="193"/>
        <v>#N/A</v>
      </c>
      <c r="KU58" s="165" t="e">
        <f t="shared" si="193"/>
        <v>#N/A</v>
      </c>
      <c r="KV58" s="165" t="e">
        <f t="shared" si="193"/>
        <v>#N/A</v>
      </c>
      <c r="KW58" s="165" t="e">
        <f t="shared" si="193"/>
        <v>#N/A</v>
      </c>
      <c r="KX58" s="165" t="e">
        <f t="shared" si="193"/>
        <v>#N/A</v>
      </c>
      <c r="KY58" s="165" t="e">
        <f t="shared" si="189"/>
        <v>#N/A</v>
      </c>
      <c r="KZ58" s="165" t="e">
        <f t="shared" si="189"/>
        <v>#N/A</v>
      </c>
      <c r="LA58" s="165" t="e">
        <f t="shared" si="189"/>
        <v>#N/A</v>
      </c>
      <c r="LB58" s="165" t="e">
        <f t="shared" si="189"/>
        <v>#N/A</v>
      </c>
      <c r="LC58" s="165" t="e">
        <f t="shared" si="189"/>
        <v>#N/A</v>
      </c>
      <c r="LD58" s="165" t="e">
        <f t="shared" si="189"/>
        <v>#N/A</v>
      </c>
      <c r="LE58" s="165" t="e">
        <f t="shared" si="189"/>
        <v>#N/A</v>
      </c>
      <c r="LF58" s="165" t="e">
        <f t="shared" si="189"/>
        <v>#N/A</v>
      </c>
      <c r="LG58" s="165" t="e">
        <f t="shared" si="189"/>
        <v>#N/A</v>
      </c>
      <c r="LH58" s="165" t="e">
        <f t="shared" si="189"/>
        <v>#N/A</v>
      </c>
      <c r="LI58" s="165" t="e">
        <f t="shared" si="189"/>
        <v>#N/A</v>
      </c>
      <c r="LJ58" s="165" t="e">
        <f t="shared" si="189"/>
        <v>#N/A</v>
      </c>
      <c r="LK58" s="165" t="e">
        <f t="shared" si="189"/>
        <v>#N/A</v>
      </c>
      <c r="LL58" s="165" t="e">
        <f t="shared" si="189"/>
        <v>#N/A</v>
      </c>
      <c r="LM58" s="165" t="e">
        <f t="shared" si="189"/>
        <v>#N/A</v>
      </c>
      <c r="LN58" s="165" t="e">
        <f t="shared" si="186"/>
        <v>#N/A</v>
      </c>
      <c r="LO58" s="165" t="e">
        <f t="shared" si="186"/>
        <v>#N/A</v>
      </c>
      <c r="LP58" s="165" t="e">
        <f t="shared" si="186"/>
        <v>#N/A</v>
      </c>
      <c r="LQ58" s="165" t="e">
        <f t="shared" si="186"/>
        <v>#N/A</v>
      </c>
      <c r="LR58" s="165" t="e">
        <f t="shared" si="186"/>
        <v>#N/A</v>
      </c>
      <c r="LS58" s="165" t="e">
        <f t="shared" si="186"/>
        <v>#N/A</v>
      </c>
      <c r="LT58" s="165" t="e">
        <f t="shared" si="186"/>
        <v>#N/A</v>
      </c>
      <c r="LU58" s="165" t="e">
        <f t="shared" si="186"/>
        <v>#N/A</v>
      </c>
      <c r="LV58" s="165" t="e">
        <f t="shared" si="186"/>
        <v>#N/A</v>
      </c>
      <c r="LW58" s="165" t="e">
        <f t="shared" si="186"/>
        <v>#N/A</v>
      </c>
      <c r="LX58" s="165" t="e">
        <f t="shared" si="186"/>
        <v>#N/A</v>
      </c>
      <c r="LY58" s="165" t="e">
        <f t="shared" si="186"/>
        <v>#N/A</v>
      </c>
      <c r="LZ58" s="165" t="e">
        <f t="shared" si="186"/>
        <v>#N/A</v>
      </c>
      <c r="MA58" s="165" t="e">
        <f t="shared" si="186"/>
        <v>#N/A</v>
      </c>
      <c r="MB58" s="165" t="e">
        <f t="shared" si="186"/>
        <v>#N/A</v>
      </c>
      <c r="MC58" s="165" t="e">
        <f t="shared" si="199"/>
        <v>#N/A</v>
      </c>
      <c r="MD58" s="165" t="e">
        <f t="shared" si="199"/>
        <v>#N/A</v>
      </c>
      <c r="ME58" s="165" t="e">
        <f t="shared" si="199"/>
        <v>#N/A</v>
      </c>
      <c r="MF58" s="165" t="e">
        <f t="shared" si="199"/>
        <v>#N/A</v>
      </c>
      <c r="MG58" s="165" t="e">
        <f t="shared" si="199"/>
        <v>#N/A</v>
      </c>
      <c r="MH58" s="165" t="e">
        <f t="shared" si="199"/>
        <v>#N/A</v>
      </c>
      <c r="MI58" s="165" t="e">
        <f t="shared" si="199"/>
        <v>#N/A</v>
      </c>
      <c r="MJ58" s="165" t="e">
        <f t="shared" si="199"/>
        <v>#N/A</v>
      </c>
      <c r="MK58" s="165" t="e">
        <f t="shared" si="199"/>
        <v>#N/A</v>
      </c>
      <c r="ML58" s="165" t="e">
        <f t="shared" si="199"/>
        <v>#N/A</v>
      </c>
      <c r="MM58" s="165" t="e">
        <f t="shared" si="199"/>
        <v>#N/A</v>
      </c>
      <c r="MN58" s="165" t="e">
        <f t="shared" si="199"/>
        <v>#N/A</v>
      </c>
      <c r="MO58" s="165" t="e">
        <f t="shared" si="199"/>
        <v>#N/A</v>
      </c>
      <c r="MP58" s="165" t="e">
        <f t="shared" si="199"/>
        <v>#N/A</v>
      </c>
      <c r="MQ58" s="165" t="e">
        <f t="shared" si="199"/>
        <v>#N/A</v>
      </c>
      <c r="MR58" s="165" t="e">
        <f t="shared" si="118"/>
        <v>#N/A</v>
      </c>
      <c r="MS58" s="165" t="e">
        <f t="shared" si="183"/>
        <v>#N/A</v>
      </c>
      <c r="MT58" s="165" t="e">
        <f t="shared" si="183"/>
        <v>#N/A</v>
      </c>
      <c r="MU58" s="165" t="e">
        <f t="shared" si="183"/>
        <v>#N/A</v>
      </c>
      <c r="MV58" s="165" t="e">
        <f t="shared" si="194"/>
        <v>#N/A</v>
      </c>
      <c r="MW58" s="165" t="e">
        <f t="shared" si="194"/>
        <v>#N/A</v>
      </c>
      <c r="MX58" s="165" t="e">
        <f t="shared" si="194"/>
        <v>#N/A</v>
      </c>
      <c r="MY58" s="165" t="e">
        <f t="shared" si="194"/>
        <v>#N/A</v>
      </c>
      <c r="MZ58" s="165" t="e">
        <f t="shared" si="194"/>
        <v>#N/A</v>
      </c>
      <c r="NA58" s="165" t="e">
        <f t="shared" si="194"/>
        <v>#N/A</v>
      </c>
      <c r="NB58" s="165" t="e">
        <f t="shared" si="194"/>
        <v>#N/A</v>
      </c>
      <c r="NC58" s="165" t="e">
        <f t="shared" si="194"/>
        <v>#N/A</v>
      </c>
      <c r="ND58" s="165" t="e">
        <f t="shared" si="194"/>
        <v>#N/A</v>
      </c>
      <c r="NE58" s="165" t="e">
        <f t="shared" si="194"/>
        <v>#N/A</v>
      </c>
      <c r="NF58" s="165" t="e">
        <f t="shared" si="194"/>
        <v>#N/A</v>
      </c>
      <c r="NG58" s="165" t="e">
        <f t="shared" si="194"/>
        <v>#N/A</v>
      </c>
      <c r="NH58" s="165" t="e">
        <f t="shared" si="194"/>
        <v>#N/A</v>
      </c>
      <c r="NI58" s="165" t="e">
        <f t="shared" si="194"/>
        <v>#N/A</v>
      </c>
      <c r="NJ58" s="165" t="e">
        <f t="shared" si="194"/>
        <v>#N/A</v>
      </c>
      <c r="NK58" s="165" t="e">
        <f t="shared" si="190"/>
        <v>#N/A</v>
      </c>
      <c r="NL58" s="165" t="e">
        <f t="shared" si="190"/>
        <v>#N/A</v>
      </c>
      <c r="NM58" s="165" t="e">
        <f t="shared" si="190"/>
        <v>#N/A</v>
      </c>
      <c r="NN58" s="165" t="e">
        <f t="shared" si="190"/>
        <v>#N/A</v>
      </c>
      <c r="NO58" s="165" t="e">
        <f t="shared" si="190"/>
        <v>#N/A</v>
      </c>
      <c r="NP58" s="165" t="e">
        <f t="shared" si="190"/>
        <v>#N/A</v>
      </c>
      <c r="NQ58" s="165" t="e">
        <f t="shared" si="190"/>
        <v>#N/A</v>
      </c>
      <c r="NR58" s="165" t="e">
        <f t="shared" si="190"/>
        <v>#N/A</v>
      </c>
      <c r="NS58" s="165" t="e">
        <f t="shared" si="190"/>
        <v>#N/A</v>
      </c>
      <c r="NT58" s="165" t="e">
        <f t="shared" si="190"/>
        <v>#N/A</v>
      </c>
      <c r="NU58" s="165" t="e">
        <f t="shared" si="190"/>
        <v>#N/A</v>
      </c>
      <c r="NV58" s="165" t="e">
        <f t="shared" si="190"/>
        <v>#N/A</v>
      </c>
      <c r="NW58" s="165" t="e">
        <f t="shared" si="190"/>
        <v>#N/A</v>
      </c>
      <c r="NX58" s="165" t="e">
        <f t="shared" si="190"/>
        <v>#N/A</v>
      </c>
      <c r="NY58" s="165" t="e">
        <f t="shared" si="190"/>
        <v>#N/A</v>
      </c>
      <c r="NZ58" s="165" t="e">
        <f t="shared" si="187"/>
        <v>#N/A</v>
      </c>
      <c r="OA58" s="165" t="e">
        <f t="shared" si="187"/>
        <v>#N/A</v>
      </c>
      <c r="OB58" s="165" t="e">
        <f t="shared" si="187"/>
        <v>#N/A</v>
      </c>
      <c r="OC58" s="165" t="e">
        <f t="shared" si="187"/>
        <v>#N/A</v>
      </c>
      <c r="OD58" s="165" t="e">
        <f t="shared" si="187"/>
        <v>#N/A</v>
      </c>
      <c r="OE58" s="165" t="e">
        <f t="shared" si="187"/>
        <v>#N/A</v>
      </c>
      <c r="OF58" s="165" t="e">
        <f t="shared" si="187"/>
        <v>#N/A</v>
      </c>
      <c r="OG58" s="165" t="e">
        <f t="shared" si="187"/>
        <v>#N/A</v>
      </c>
      <c r="OH58" s="165" t="e">
        <f t="shared" si="187"/>
        <v>#N/A</v>
      </c>
      <c r="OI58" s="165" t="e">
        <f t="shared" si="187"/>
        <v>#N/A</v>
      </c>
      <c r="OJ58" s="165" t="e">
        <f t="shared" si="187"/>
        <v>#N/A</v>
      </c>
      <c r="OK58" s="165" t="e">
        <f t="shared" si="187"/>
        <v>#N/A</v>
      </c>
      <c r="OL58" s="165" t="e">
        <f t="shared" si="187"/>
        <v>#N/A</v>
      </c>
      <c r="OM58" s="165" t="e">
        <f t="shared" si="187"/>
        <v>#N/A</v>
      </c>
      <c r="ON58" s="165" t="e">
        <f t="shared" si="187"/>
        <v>#N/A</v>
      </c>
      <c r="OO58" s="165" t="e">
        <f t="shared" si="200"/>
        <v>#N/A</v>
      </c>
      <c r="OP58" s="165" t="e">
        <f t="shared" si="200"/>
        <v>#N/A</v>
      </c>
      <c r="OQ58" s="165" t="e">
        <f t="shared" si="200"/>
        <v>#N/A</v>
      </c>
      <c r="OR58" s="165" t="e">
        <f t="shared" si="200"/>
        <v>#N/A</v>
      </c>
      <c r="OS58" s="165" t="e">
        <f t="shared" si="200"/>
        <v>#N/A</v>
      </c>
      <c r="OT58" s="165" t="e">
        <f t="shared" si="200"/>
        <v>#N/A</v>
      </c>
      <c r="OU58" s="165" t="e">
        <f t="shared" si="200"/>
        <v>#N/A</v>
      </c>
      <c r="OV58" s="165" t="e">
        <f t="shared" si="200"/>
        <v>#N/A</v>
      </c>
      <c r="OW58" s="165" t="e">
        <f t="shared" si="200"/>
        <v>#N/A</v>
      </c>
      <c r="OX58" s="165" t="e">
        <f t="shared" si="200"/>
        <v>#N/A</v>
      </c>
      <c r="OY58" s="165" t="e">
        <f t="shared" si="200"/>
        <v>#N/A</v>
      </c>
      <c r="OZ58" s="165" t="e">
        <f t="shared" si="200"/>
        <v>#N/A</v>
      </c>
      <c r="PA58" s="165" t="e">
        <f t="shared" si="200"/>
        <v>#N/A</v>
      </c>
      <c r="PB58" s="165" t="e">
        <f t="shared" si="200"/>
        <v>#N/A</v>
      </c>
      <c r="PC58" s="165" t="e">
        <f t="shared" si="200"/>
        <v>#N/A</v>
      </c>
      <c r="PD58" s="165" t="e">
        <f t="shared" si="119"/>
        <v>#N/A</v>
      </c>
      <c r="PE58" s="165" t="e">
        <f t="shared" si="196"/>
        <v>#N/A</v>
      </c>
      <c r="PF58" s="165" t="e">
        <f t="shared" si="196"/>
        <v>#N/A</v>
      </c>
      <c r="PG58" s="165" t="e">
        <f t="shared" si="196"/>
        <v>#N/A</v>
      </c>
      <c r="PH58" s="165" t="e">
        <f t="shared" si="196"/>
        <v>#N/A</v>
      </c>
      <c r="PI58" s="165" t="e">
        <f t="shared" si="196"/>
        <v>#N/A</v>
      </c>
      <c r="PJ58" s="165" t="e">
        <f t="shared" si="196"/>
        <v>#N/A</v>
      </c>
      <c r="PK58" s="165" t="e">
        <f t="shared" si="196"/>
        <v>#N/A</v>
      </c>
      <c r="PL58" s="165" t="e">
        <f t="shared" si="196"/>
        <v>#N/A</v>
      </c>
    </row>
    <row r="59" spans="1:428" hidden="1" x14ac:dyDescent="0.45">
      <c r="A59" s="4">
        <v>56</v>
      </c>
      <c r="B59" s="105"/>
      <c r="C59" s="113"/>
      <c r="D59" s="118" t="str">
        <f t="shared" si="168"/>
        <v/>
      </c>
      <c r="E59" s="91"/>
      <c r="F59" s="118" t="str">
        <f t="shared" si="169"/>
        <v/>
      </c>
      <c r="G59" s="113"/>
      <c r="H59" s="106"/>
      <c r="I59" s="120" t="str">
        <f t="shared" si="0"/>
        <v/>
      </c>
      <c r="J59" s="120" t="str">
        <f t="shared" si="1"/>
        <v/>
      </c>
      <c r="K59" s="71" t="str">
        <f t="shared" si="112"/>
        <v/>
      </c>
      <c r="L59" s="23"/>
      <c r="M59" s="55"/>
      <c r="N59" s="298"/>
      <c r="O59" s="72" t="str">
        <f>IF(AND(D59&gt;0,E59&gt;0,F59&gt;0),IF(ISBLANK(N59),IF(ISBLANK(L59),"",(F59-D59)*VLOOKUP(L59,VLookups!$A$4:$B$13,2,FALSE)),N59),"")</f>
        <v/>
      </c>
      <c r="P59" s="73" t="str">
        <f t="shared" si="170"/>
        <v/>
      </c>
      <c r="Q59" s="91"/>
      <c r="R59" s="265" t="str">
        <f>IF(AND(Q59&gt;0,E59&gt;0,NOT(O59="")),ABS(VLOOKUP($Q$1,VLookups!$A$43:$B$44,2,FALSE)-_xlfn.NORM.DIST(Q59,K59,O59,TRUE)),"")</f>
        <v/>
      </c>
      <c r="S59" s="90" t="str">
        <f>IF(AND($D59&gt;0,$E59&gt;0,$F59&gt;0,NOT(ISBLANK($L59))),_xlfn.NORM.INV(ABS(VLOOKUP($Q$1,VLookups!$A$43:$B$44,2,FALSE)-S$3),$K59,$O59),"")</f>
        <v/>
      </c>
      <c r="T59" s="89" t="str">
        <f>IF(AND($D59&gt;0,$E59&gt;0,$F59&gt;0,NOT(ISBLANK($L59))),_xlfn.NORM.INV(ABS(VLOOKUP($Q$1,VLookups!$A$43:$B$44,2,FALSE)-T$3),$K59,$O59),"")</f>
        <v/>
      </c>
      <c r="U59" s="90" t="str">
        <f>IF(AND($D59&gt;0,$E59&gt;0,$F59&gt;0,NOT(ISBLANK($L59))),_xlfn.NORM.INV(ABS(VLOOKUP($Q$1,VLookups!$A$43:$B$44,2,FALSE)-U$3),$K59,$O59),"")</f>
        <v/>
      </c>
      <c r="V59" s="89" t="str">
        <f>IF(AND($D59&gt;0,$E59&gt;0,$F59&gt;0,NOT(ISBLANK($L59))),_xlfn.NORM.INV(ABS(VLOOKUP($Q$1,VLookups!$A$43:$B$44,2,FALSE)-V$3),$K59,$O59),"")</f>
        <v/>
      </c>
      <c r="W59" s="90" t="str">
        <f>IF(AND($D59&gt;0,$E59&gt;0,$F59&gt;0,NOT(ISBLANK($L59))),_xlfn.NORM.INV(ABS(VLOOKUP($Q$1,VLookups!$A$43:$B$44,2,FALSE)-W$3),$K59,$O59),"")</f>
        <v/>
      </c>
      <c r="X59" s="89" t="str">
        <f>IF(AND($D59&gt;0,$E59&gt;0,$F59&gt;0,NOT(ISBLANK($L59))),_xlfn.NORM.INV(ABS(VLOOKUP($Q$1,VLookups!$A$43:$B$44,2,FALSE)-X$3),$K59,$O59),"")</f>
        <v/>
      </c>
      <c r="Y59" s="5"/>
      <c r="Z59" s="164" t="str">
        <f t="shared" si="113"/>
        <v/>
      </c>
      <c r="AA59" s="47" t="str">
        <f t="shared" si="114"/>
        <v/>
      </c>
      <c r="AB59" s="47" t="str">
        <f t="shared" si="203"/>
        <v/>
      </c>
      <c r="AC59" s="47" t="str">
        <f t="shared" si="203"/>
        <v/>
      </c>
      <c r="AD59" s="47" t="str">
        <f t="shared" si="203"/>
        <v/>
      </c>
      <c r="AE59" s="47" t="str">
        <f t="shared" si="203"/>
        <v/>
      </c>
      <c r="AF59" s="47" t="str">
        <f t="shared" si="203"/>
        <v/>
      </c>
      <c r="AG59" s="47" t="str">
        <f t="shared" si="203"/>
        <v/>
      </c>
      <c r="AH59" s="47" t="str">
        <f t="shared" si="203"/>
        <v/>
      </c>
      <c r="AI59" s="47" t="str">
        <f t="shared" si="203"/>
        <v/>
      </c>
      <c r="AJ59" s="47" t="str">
        <f t="shared" si="203"/>
        <v/>
      </c>
      <c r="AK59" s="47" t="str">
        <f t="shared" si="203"/>
        <v/>
      </c>
      <c r="AL59" s="47" t="str">
        <f t="shared" si="203"/>
        <v/>
      </c>
      <c r="AM59" s="47" t="str">
        <f t="shared" si="203"/>
        <v/>
      </c>
      <c r="AN59" s="47" t="str">
        <f t="shared" si="203"/>
        <v/>
      </c>
      <c r="AO59" s="47" t="str">
        <f t="shared" si="203"/>
        <v/>
      </c>
      <c r="AP59" s="47" t="str">
        <f t="shared" si="203"/>
        <v/>
      </c>
      <c r="AQ59" s="47" t="str">
        <f t="shared" si="203"/>
        <v/>
      </c>
      <c r="AR59" s="47" t="str">
        <f t="shared" si="203"/>
        <v/>
      </c>
      <c r="AS59" s="47" t="str">
        <f t="shared" si="203"/>
        <v/>
      </c>
      <c r="AT59" s="47" t="str">
        <f t="shared" si="203"/>
        <v/>
      </c>
      <c r="AU59" s="47" t="str">
        <f t="shared" si="203"/>
        <v/>
      </c>
      <c r="AV59" s="47" t="str">
        <f t="shared" si="203"/>
        <v/>
      </c>
      <c r="AW59" s="47" t="str">
        <f t="shared" si="203"/>
        <v/>
      </c>
      <c r="AX59" s="47" t="str">
        <f t="shared" si="203"/>
        <v/>
      </c>
      <c r="AY59" s="47" t="str">
        <f t="shared" si="203"/>
        <v/>
      </c>
      <c r="AZ59" s="47" t="str">
        <f t="shared" si="203"/>
        <v/>
      </c>
      <c r="BA59" s="47" t="str">
        <f t="shared" si="203"/>
        <v/>
      </c>
      <c r="BB59" s="47" t="str">
        <f t="shared" si="203"/>
        <v/>
      </c>
      <c r="BC59" s="47" t="str">
        <f t="shared" si="203"/>
        <v/>
      </c>
      <c r="BD59" s="47" t="str">
        <f t="shared" si="203"/>
        <v/>
      </c>
      <c r="BE59" s="47" t="str">
        <f t="shared" si="203"/>
        <v/>
      </c>
      <c r="BF59" s="47" t="str">
        <f t="shared" si="203"/>
        <v/>
      </c>
      <c r="BG59" s="47" t="str">
        <f t="shared" si="203"/>
        <v/>
      </c>
      <c r="BH59" s="47" t="str">
        <f t="shared" si="203"/>
        <v/>
      </c>
      <c r="BI59" s="47" t="str">
        <f t="shared" si="203"/>
        <v/>
      </c>
      <c r="BJ59" s="47" t="str">
        <f t="shared" si="203"/>
        <v/>
      </c>
      <c r="BK59" s="47" t="str">
        <f t="shared" si="203"/>
        <v/>
      </c>
      <c r="BL59" s="47" t="str">
        <f t="shared" si="203"/>
        <v/>
      </c>
      <c r="BM59" s="47" t="str">
        <f t="shared" si="203"/>
        <v/>
      </c>
      <c r="BN59" s="47" t="str">
        <f t="shared" si="203"/>
        <v/>
      </c>
      <c r="BO59" s="47" t="str">
        <f t="shared" si="203"/>
        <v/>
      </c>
      <c r="BP59" s="47" t="str">
        <f t="shared" si="203"/>
        <v/>
      </c>
      <c r="BQ59" s="47" t="str">
        <f t="shared" si="203"/>
        <v/>
      </c>
      <c r="BR59" s="47" t="str">
        <f t="shared" si="203"/>
        <v/>
      </c>
      <c r="BS59" s="47" t="str">
        <f t="shared" si="203"/>
        <v/>
      </c>
      <c r="BT59" s="47" t="str">
        <f t="shared" si="203"/>
        <v/>
      </c>
      <c r="BU59" s="47" t="str">
        <f t="shared" si="203"/>
        <v/>
      </c>
      <c r="BV59" s="47" t="str">
        <f t="shared" si="203"/>
        <v/>
      </c>
      <c r="BW59" s="47" t="str">
        <f t="shared" si="203"/>
        <v/>
      </c>
      <c r="BX59" s="47" t="str">
        <f t="shared" si="203"/>
        <v/>
      </c>
      <c r="BY59" s="47" t="str">
        <f t="shared" si="203"/>
        <v/>
      </c>
      <c r="BZ59" s="47" t="str">
        <f t="shared" si="203"/>
        <v/>
      </c>
      <c r="CA59" s="47" t="str">
        <f t="shared" si="203"/>
        <v/>
      </c>
      <c r="CB59" s="47" t="str">
        <f t="shared" si="203"/>
        <v/>
      </c>
      <c r="CC59" s="47" t="str">
        <f t="shared" si="203"/>
        <v/>
      </c>
      <c r="CD59" s="47" t="str">
        <f t="shared" si="203"/>
        <v/>
      </c>
      <c r="CE59" s="47" t="str">
        <f t="shared" si="203"/>
        <v/>
      </c>
      <c r="CF59" s="47" t="str">
        <f t="shared" si="203"/>
        <v/>
      </c>
      <c r="CG59" s="47" t="str">
        <f t="shared" si="203"/>
        <v/>
      </c>
      <c r="CH59" s="47" t="str">
        <f t="shared" si="203"/>
        <v/>
      </c>
      <c r="CI59" s="47" t="str">
        <f t="shared" si="203"/>
        <v/>
      </c>
      <c r="CJ59" s="47" t="str">
        <f t="shared" si="203"/>
        <v/>
      </c>
      <c r="CK59" s="47" t="str">
        <f t="shared" si="203"/>
        <v/>
      </c>
      <c r="CL59" s="47" t="str">
        <f t="shared" si="203"/>
        <v/>
      </c>
      <c r="CM59" s="47" t="str">
        <f t="shared" si="203"/>
        <v/>
      </c>
      <c r="CN59" s="47" t="str">
        <f t="shared" si="202"/>
        <v/>
      </c>
      <c r="CO59" s="47" t="str">
        <f t="shared" si="202"/>
        <v/>
      </c>
      <c r="CP59" s="47" t="str">
        <f t="shared" si="202"/>
        <v/>
      </c>
      <c r="CQ59" s="47" t="str">
        <f t="shared" si="202"/>
        <v/>
      </c>
      <c r="CR59" s="47" t="str">
        <f t="shared" si="202"/>
        <v/>
      </c>
      <c r="CS59" s="47" t="str">
        <f t="shared" si="202"/>
        <v/>
      </c>
      <c r="CT59" s="47" t="str">
        <f t="shared" si="202"/>
        <v/>
      </c>
      <c r="CU59" s="47" t="str">
        <f t="shared" si="202"/>
        <v/>
      </c>
      <c r="CV59" s="47" t="str">
        <f t="shared" si="202"/>
        <v/>
      </c>
      <c r="CW59" s="47" t="str">
        <f t="shared" si="202"/>
        <v/>
      </c>
      <c r="CX59" s="47" t="str">
        <f t="shared" si="202"/>
        <v/>
      </c>
      <c r="CY59" s="47" t="str">
        <f t="shared" si="202"/>
        <v/>
      </c>
      <c r="CZ59" s="47" t="str">
        <f t="shared" si="202"/>
        <v/>
      </c>
      <c r="DA59" s="47" t="str">
        <f t="shared" si="202"/>
        <v/>
      </c>
      <c r="DB59" s="47" t="str">
        <f t="shared" si="202"/>
        <v/>
      </c>
      <c r="DC59" s="47" t="str">
        <f t="shared" si="202"/>
        <v/>
      </c>
      <c r="DD59" s="47" t="str">
        <f t="shared" si="202"/>
        <v/>
      </c>
      <c r="DE59" s="47" t="str">
        <f t="shared" si="202"/>
        <v/>
      </c>
      <c r="DF59" s="47" t="str">
        <f t="shared" si="202"/>
        <v/>
      </c>
      <c r="DG59" s="47" t="str">
        <f t="shared" si="202"/>
        <v/>
      </c>
      <c r="DH59" s="47" t="str">
        <f t="shared" si="202"/>
        <v/>
      </c>
      <c r="DI59" s="47" t="str">
        <f t="shared" si="202"/>
        <v/>
      </c>
      <c r="DJ59" s="47" t="str">
        <f t="shared" si="202"/>
        <v/>
      </c>
      <c r="DK59" s="47" t="str">
        <f t="shared" si="202"/>
        <v/>
      </c>
      <c r="DL59" s="47" t="str">
        <f t="shared" si="202"/>
        <v/>
      </c>
      <c r="DM59" s="47" t="str">
        <f t="shared" si="202"/>
        <v/>
      </c>
      <c r="DN59" s="47" t="str">
        <f t="shared" si="202"/>
        <v/>
      </c>
      <c r="DO59" s="47" t="str">
        <f t="shared" si="202"/>
        <v/>
      </c>
      <c r="DP59" s="47" t="str">
        <f t="shared" si="202"/>
        <v/>
      </c>
      <c r="DQ59" s="47" t="str">
        <f t="shared" si="202"/>
        <v/>
      </c>
      <c r="DR59" s="47" t="str">
        <f t="shared" si="202"/>
        <v/>
      </c>
      <c r="DS59" s="47" t="str">
        <f t="shared" si="202"/>
        <v/>
      </c>
      <c r="DT59" s="47" t="str">
        <f t="shared" si="202"/>
        <v/>
      </c>
      <c r="DU59" s="47" t="str">
        <f t="shared" si="202"/>
        <v/>
      </c>
      <c r="DV59" s="47" t="str">
        <f t="shared" si="202"/>
        <v/>
      </c>
      <c r="DW59" s="179" t="str">
        <f t="shared" si="115"/>
        <v/>
      </c>
      <c r="DX59" s="47" t="str">
        <f t="shared" si="5"/>
        <v/>
      </c>
      <c r="DY59" s="47" t="str">
        <f t="shared" si="6"/>
        <v/>
      </c>
      <c r="DZ59" s="47" t="str">
        <f t="shared" si="7"/>
        <v/>
      </c>
      <c r="EA59" s="47" t="str">
        <f t="shared" si="8"/>
        <v/>
      </c>
      <c r="EB59" s="47" t="str">
        <f t="shared" si="9"/>
        <v/>
      </c>
      <c r="EC59" s="47" t="str">
        <f t="shared" si="10"/>
        <v/>
      </c>
      <c r="ED59" s="47" t="str">
        <f t="shared" si="11"/>
        <v/>
      </c>
      <c r="EE59" s="47" t="str">
        <f t="shared" si="12"/>
        <v/>
      </c>
      <c r="EF59" s="47" t="str">
        <f t="shared" si="13"/>
        <v/>
      </c>
      <c r="EG59" s="47" t="str">
        <f t="shared" si="14"/>
        <v/>
      </c>
      <c r="EH59" s="47" t="str">
        <f t="shared" si="15"/>
        <v/>
      </c>
      <c r="EI59" s="47" t="str">
        <f t="shared" si="16"/>
        <v/>
      </c>
      <c r="EJ59" s="47" t="str">
        <f t="shared" si="17"/>
        <v/>
      </c>
      <c r="EK59" s="47" t="str">
        <f t="shared" si="18"/>
        <v/>
      </c>
      <c r="EL59" s="47" t="str">
        <f t="shared" si="19"/>
        <v/>
      </c>
      <c r="EM59" s="47" t="str">
        <f t="shared" si="20"/>
        <v/>
      </c>
      <c r="EN59" s="47" t="str">
        <f t="shared" si="21"/>
        <v/>
      </c>
      <c r="EO59" s="47" t="str">
        <f t="shared" si="22"/>
        <v/>
      </c>
      <c r="EP59" s="47" t="str">
        <f t="shared" si="23"/>
        <v/>
      </c>
      <c r="EQ59" s="47" t="str">
        <f t="shared" si="24"/>
        <v/>
      </c>
      <c r="ER59" s="47" t="str">
        <f t="shared" si="25"/>
        <v/>
      </c>
      <c r="ES59" s="47" t="str">
        <f t="shared" si="26"/>
        <v/>
      </c>
      <c r="ET59" s="47" t="str">
        <f t="shared" si="27"/>
        <v/>
      </c>
      <c r="EU59" s="47" t="str">
        <f t="shared" si="28"/>
        <v/>
      </c>
      <c r="EV59" s="47" t="str">
        <f t="shared" si="29"/>
        <v/>
      </c>
      <c r="EW59" s="47" t="str">
        <f t="shared" si="30"/>
        <v/>
      </c>
      <c r="EX59" s="47" t="str">
        <f t="shared" si="31"/>
        <v/>
      </c>
      <c r="EY59" s="47" t="str">
        <f t="shared" si="32"/>
        <v/>
      </c>
      <c r="EZ59" s="47" t="str">
        <f t="shared" si="33"/>
        <v/>
      </c>
      <c r="FA59" s="47" t="str">
        <f t="shared" si="34"/>
        <v/>
      </c>
      <c r="FB59" s="47" t="str">
        <f t="shared" si="35"/>
        <v/>
      </c>
      <c r="FC59" s="47" t="str">
        <f t="shared" si="36"/>
        <v/>
      </c>
      <c r="FD59" s="47" t="str">
        <f t="shared" si="37"/>
        <v/>
      </c>
      <c r="FE59" s="47" t="str">
        <f t="shared" si="38"/>
        <v/>
      </c>
      <c r="FF59" s="47" t="str">
        <f t="shared" si="39"/>
        <v/>
      </c>
      <c r="FG59" s="47" t="str">
        <f t="shared" si="40"/>
        <v/>
      </c>
      <c r="FH59" s="47" t="str">
        <f t="shared" si="41"/>
        <v/>
      </c>
      <c r="FI59" s="47" t="str">
        <f t="shared" si="42"/>
        <v/>
      </c>
      <c r="FJ59" s="47" t="str">
        <f t="shared" si="43"/>
        <v/>
      </c>
      <c r="FK59" s="47" t="str">
        <f t="shared" si="44"/>
        <v/>
      </c>
      <c r="FL59" s="47" t="str">
        <f t="shared" si="45"/>
        <v/>
      </c>
      <c r="FM59" s="47" t="str">
        <f t="shared" si="46"/>
        <v/>
      </c>
      <c r="FN59" s="47" t="str">
        <f t="shared" si="47"/>
        <v/>
      </c>
      <c r="FO59" s="47" t="str">
        <f t="shared" si="48"/>
        <v/>
      </c>
      <c r="FP59" s="47" t="str">
        <f t="shared" si="49"/>
        <v/>
      </c>
      <c r="FQ59" s="47" t="str">
        <f t="shared" si="50"/>
        <v/>
      </c>
      <c r="FR59" s="47" t="str">
        <f t="shared" si="51"/>
        <v/>
      </c>
      <c r="FS59" s="47" t="str">
        <f t="shared" si="52"/>
        <v/>
      </c>
      <c r="FT59" s="47" t="str">
        <f t="shared" si="53"/>
        <v/>
      </c>
      <c r="FU59" s="47" t="str">
        <f t="shared" si="54"/>
        <v/>
      </c>
      <c r="FV59" s="47" t="str">
        <f t="shared" si="55"/>
        <v/>
      </c>
      <c r="FW59" s="47" t="str">
        <f t="shared" si="56"/>
        <v/>
      </c>
      <c r="FX59" s="47" t="str">
        <f t="shared" si="57"/>
        <v/>
      </c>
      <c r="FY59" s="47" t="str">
        <f t="shared" si="58"/>
        <v/>
      </c>
      <c r="FZ59" s="47" t="str">
        <f t="shared" si="59"/>
        <v/>
      </c>
      <c r="GA59" s="47" t="str">
        <f t="shared" si="60"/>
        <v/>
      </c>
      <c r="GB59" s="47" t="str">
        <f t="shared" si="61"/>
        <v/>
      </c>
      <c r="GC59" s="47" t="str">
        <f t="shared" si="62"/>
        <v/>
      </c>
      <c r="GD59" s="47" t="str">
        <f t="shared" si="63"/>
        <v/>
      </c>
      <c r="GE59" s="47" t="str">
        <f t="shared" si="64"/>
        <v/>
      </c>
      <c r="GF59" s="47" t="str">
        <f t="shared" si="65"/>
        <v/>
      </c>
      <c r="GG59" s="47" t="str">
        <f t="shared" si="66"/>
        <v/>
      </c>
      <c r="GH59" s="47" t="str">
        <f t="shared" si="67"/>
        <v/>
      </c>
      <c r="GI59" s="47" t="str">
        <f t="shared" si="68"/>
        <v/>
      </c>
      <c r="GJ59" s="47" t="str">
        <f t="shared" si="69"/>
        <v/>
      </c>
      <c r="GK59" s="47" t="str">
        <f t="shared" si="70"/>
        <v/>
      </c>
      <c r="GL59" s="47" t="str">
        <f t="shared" si="71"/>
        <v/>
      </c>
      <c r="GM59" s="47" t="str">
        <f t="shared" si="72"/>
        <v/>
      </c>
      <c r="GN59" s="47" t="str">
        <f t="shared" si="73"/>
        <v/>
      </c>
      <c r="GO59" s="47" t="str">
        <f t="shared" si="74"/>
        <v/>
      </c>
      <c r="GP59" s="47" t="str">
        <f t="shared" si="75"/>
        <v/>
      </c>
      <c r="GQ59" s="47" t="str">
        <f t="shared" si="76"/>
        <v/>
      </c>
      <c r="GR59" s="47" t="str">
        <f t="shared" si="77"/>
        <v/>
      </c>
      <c r="GS59" s="47" t="str">
        <f t="shared" si="78"/>
        <v/>
      </c>
      <c r="GT59" s="47" t="str">
        <f t="shared" si="79"/>
        <v/>
      </c>
      <c r="GU59" s="47" t="str">
        <f t="shared" si="80"/>
        <v/>
      </c>
      <c r="GV59" s="47" t="str">
        <f t="shared" si="81"/>
        <v/>
      </c>
      <c r="GW59" s="47" t="str">
        <f t="shared" si="82"/>
        <v/>
      </c>
      <c r="GX59" s="47" t="str">
        <f t="shared" si="83"/>
        <v/>
      </c>
      <c r="GY59" s="47" t="str">
        <f t="shared" si="84"/>
        <v/>
      </c>
      <c r="GZ59" s="47" t="str">
        <f t="shared" si="85"/>
        <v/>
      </c>
      <c r="HA59" s="47" t="str">
        <f t="shared" si="86"/>
        <v/>
      </c>
      <c r="HB59" s="47" t="str">
        <f t="shared" si="87"/>
        <v/>
      </c>
      <c r="HC59" s="47" t="str">
        <f t="shared" si="88"/>
        <v/>
      </c>
      <c r="HD59" s="47" t="str">
        <f t="shared" si="89"/>
        <v/>
      </c>
      <c r="HE59" s="47" t="str">
        <f t="shared" si="90"/>
        <v/>
      </c>
      <c r="HF59" s="47" t="str">
        <f t="shared" si="91"/>
        <v/>
      </c>
      <c r="HG59" s="47" t="str">
        <f t="shared" si="92"/>
        <v/>
      </c>
      <c r="HH59" s="47" t="str">
        <f t="shared" si="93"/>
        <v/>
      </c>
      <c r="HI59" s="47" t="str">
        <f t="shared" si="94"/>
        <v/>
      </c>
      <c r="HJ59" s="47" t="str">
        <f t="shared" si="95"/>
        <v/>
      </c>
      <c r="HK59" s="47" t="str">
        <f t="shared" si="96"/>
        <v/>
      </c>
      <c r="HL59" s="47" t="str">
        <f t="shared" si="97"/>
        <v/>
      </c>
      <c r="HM59" s="47" t="str">
        <f t="shared" si="98"/>
        <v/>
      </c>
      <c r="HN59" s="47" t="str">
        <f t="shared" si="99"/>
        <v/>
      </c>
      <c r="HO59" s="47" t="str">
        <f t="shared" si="100"/>
        <v/>
      </c>
      <c r="HP59" s="47" t="str">
        <f t="shared" si="101"/>
        <v/>
      </c>
      <c r="HQ59" s="47" t="str">
        <f t="shared" si="102"/>
        <v/>
      </c>
      <c r="HR59" s="47" t="str">
        <f t="shared" si="103"/>
        <v/>
      </c>
      <c r="HS59" s="47" t="str">
        <f t="shared" si="104"/>
        <v/>
      </c>
      <c r="HT59" s="165" t="e">
        <f t="shared" si="171"/>
        <v>#N/A</v>
      </c>
      <c r="HU59" s="165" t="e">
        <f t="shared" si="181"/>
        <v>#N/A</v>
      </c>
      <c r="HV59" s="165" t="e">
        <f t="shared" si="181"/>
        <v>#N/A</v>
      </c>
      <c r="HW59" s="165" t="e">
        <f t="shared" si="181"/>
        <v>#N/A</v>
      </c>
      <c r="HX59" s="165" t="e">
        <f t="shared" si="192"/>
        <v>#N/A</v>
      </c>
      <c r="HY59" s="165" t="e">
        <f t="shared" si="192"/>
        <v>#N/A</v>
      </c>
      <c r="HZ59" s="165" t="e">
        <f t="shared" si="192"/>
        <v>#N/A</v>
      </c>
      <c r="IA59" s="165" t="e">
        <f t="shared" si="192"/>
        <v>#N/A</v>
      </c>
      <c r="IB59" s="165" t="e">
        <f t="shared" si="192"/>
        <v>#N/A</v>
      </c>
      <c r="IC59" s="165" t="e">
        <f t="shared" si="192"/>
        <v>#N/A</v>
      </c>
      <c r="ID59" s="165" t="e">
        <f t="shared" si="192"/>
        <v>#N/A</v>
      </c>
      <c r="IE59" s="165" t="e">
        <f t="shared" si="192"/>
        <v>#N/A</v>
      </c>
      <c r="IF59" s="165" t="e">
        <f t="shared" si="192"/>
        <v>#N/A</v>
      </c>
      <c r="IG59" s="165" t="e">
        <f t="shared" si="192"/>
        <v>#N/A</v>
      </c>
      <c r="IH59" s="165" t="e">
        <f t="shared" si="192"/>
        <v>#N/A</v>
      </c>
      <c r="II59" s="165" t="e">
        <f t="shared" si="192"/>
        <v>#N/A</v>
      </c>
      <c r="IJ59" s="165" t="e">
        <f t="shared" si="192"/>
        <v>#N/A</v>
      </c>
      <c r="IK59" s="165" t="e">
        <f t="shared" si="192"/>
        <v>#N/A</v>
      </c>
      <c r="IL59" s="165" t="e">
        <f t="shared" si="192"/>
        <v>#N/A</v>
      </c>
      <c r="IM59" s="165" t="e">
        <f t="shared" si="188"/>
        <v>#N/A</v>
      </c>
      <c r="IN59" s="165" t="e">
        <f t="shared" si="188"/>
        <v>#N/A</v>
      </c>
      <c r="IO59" s="165" t="e">
        <f t="shared" si="188"/>
        <v>#N/A</v>
      </c>
      <c r="IP59" s="165" t="e">
        <f t="shared" si="188"/>
        <v>#N/A</v>
      </c>
      <c r="IQ59" s="165" t="e">
        <f t="shared" si="188"/>
        <v>#N/A</v>
      </c>
      <c r="IR59" s="165" t="e">
        <f t="shared" si="188"/>
        <v>#N/A</v>
      </c>
      <c r="IS59" s="165" t="e">
        <f t="shared" si="188"/>
        <v>#N/A</v>
      </c>
      <c r="IT59" s="165" t="e">
        <f t="shared" si="188"/>
        <v>#N/A</v>
      </c>
      <c r="IU59" s="165" t="e">
        <f t="shared" si="188"/>
        <v>#N/A</v>
      </c>
      <c r="IV59" s="165" t="e">
        <f t="shared" si="188"/>
        <v>#N/A</v>
      </c>
      <c r="IW59" s="165" t="e">
        <f t="shared" si="188"/>
        <v>#N/A</v>
      </c>
      <c r="IX59" s="165" t="e">
        <f t="shared" si="188"/>
        <v>#N/A</v>
      </c>
      <c r="IY59" s="165" t="e">
        <f t="shared" si="188"/>
        <v>#N/A</v>
      </c>
      <c r="IZ59" s="165" t="e">
        <f t="shared" si="188"/>
        <v>#N/A</v>
      </c>
      <c r="JA59" s="165" t="e">
        <f t="shared" si="188"/>
        <v>#N/A</v>
      </c>
      <c r="JB59" s="165" t="e">
        <f t="shared" si="185"/>
        <v>#N/A</v>
      </c>
      <c r="JC59" s="165" t="e">
        <f t="shared" si="185"/>
        <v>#N/A</v>
      </c>
      <c r="JD59" s="165" t="e">
        <f t="shared" si="185"/>
        <v>#N/A</v>
      </c>
      <c r="JE59" s="165" t="e">
        <f t="shared" si="185"/>
        <v>#N/A</v>
      </c>
      <c r="JF59" s="165" t="e">
        <f t="shared" si="185"/>
        <v>#N/A</v>
      </c>
      <c r="JG59" s="165" t="e">
        <f t="shared" si="185"/>
        <v>#N/A</v>
      </c>
      <c r="JH59" s="165" t="e">
        <f t="shared" si="185"/>
        <v>#N/A</v>
      </c>
      <c r="JI59" s="165" t="e">
        <f t="shared" si="185"/>
        <v>#N/A</v>
      </c>
      <c r="JJ59" s="165" t="e">
        <f t="shared" si="185"/>
        <v>#N/A</v>
      </c>
      <c r="JK59" s="165" t="e">
        <f t="shared" si="185"/>
        <v>#N/A</v>
      </c>
      <c r="JL59" s="165" t="e">
        <f t="shared" si="185"/>
        <v>#N/A</v>
      </c>
      <c r="JM59" s="165" t="e">
        <f t="shared" si="185"/>
        <v>#N/A</v>
      </c>
      <c r="JN59" s="165" t="e">
        <f t="shared" si="185"/>
        <v>#N/A</v>
      </c>
      <c r="JO59" s="165" t="e">
        <f t="shared" si="185"/>
        <v>#N/A</v>
      </c>
      <c r="JP59" s="165" t="e">
        <f t="shared" si="185"/>
        <v>#N/A</v>
      </c>
      <c r="JQ59" s="165" t="e">
        <f t="shared" si="198"/>
        <v>#N/A</v>
      </c>
      <c r="JR59" s="165" t="e">
        <f t="shared" si="198"/>
        <v>#N/A</v>
      </c>
      <c r="JS59" s="165" t="e">
        <f t="shared" si="198"/>
        <v>#N/A</v>
      </c>
      <c r="JT59" s="165" t="e">
        <f t="shared" si="198"/>
        <v>#N/A</v>
      </c>
      <c r="JU59" s="165" t="e">
        <f t="shared" si="198"/>
        <v>#N/A</v>
      </c>
      <c r="JV59" s="165" t="e">
        <f t="shared" si="198"/>
        <v>#N/A</v>
      </c>
      <c r="JW59" s="165" t="e">
        <f t="shared" si="198"/>
        <v>#N/A</v>
      </c>
      <c r="JX59" s="165" t="e">
        <f t="shared" si="198"/>
        <v>#N/A</v>
      </c>
      <c r="JY59" s="165" t="e">
        <f t="shared" si="198"/>
        <v>#N/A</v>
      </c>
      <c r="JZ59" s="165" t="e">
        <f t="shared" si="198"/>
        <v>#N/A</v>
      </c>
      <c r="KA59" s="165" t="e">
        <f t="shared" si="198"/>
        <v>#N/A</v>
      </c>
      <c r="KB59" s="165" t="e">
        <f t="shared" si="198"/>
        <v>#N/A</v>
      </c>
      <c r="KC59" s="165" t="e">
        <f t="shared" si="198"/>
        <v>#N/A</v>
      </c>
      <c r="KD59" s="165" t="e">
        <f t="shared" si="198"/>
        <v>#N/A</v>
      </c>
      <c r="KE59" s="165" t="e">
        <f t="shared" si="198"/>
        <v>#N/A</v>
      </c>
      <c r="KF59" s="165" t="e">
        <f t="shared" si="117"/>
        <v>#N/A</v>
      </c>
      <c r="KG59" s="165" t="e">
        <f t="shared" si="182"/>
        <v>#N/A</v>
      </c>
      <c r="KH59" s="165" t="e">
        <f t="shared" si="182"/>
        <v>#N/A</v>
      </c>
      <c r="KI59" s="165" t="e">
        <f t="shared" si="182"/>
        <v>#N/A</v>
      </c>
      <c r="KJ59" s="165" t="e">
        <f t="shared" si="193"/>
        <v>#N/A</v>
      </c>
      <c r="KK59" s="165" t="e">
        <f t="shared" si="193"/>
        <v>#N/A</v>
      </c>
      <c r="KL59" s="165" t="e">
        <f t="shared" si="193"/>
        <v>#N/A</v>
      </c>
      <c r="KM59" s="165" t="e">
        <f t="shared" si="193"/>
        <v>#N/A</v>
      </c>
      <c r="KN59" s="165" t="e">
        <f t="shared" si="193"/>
        <v>#N/A</v>
      </c>
      <c r="KO59" s="165" t="e">
        <f t="shared" si="193"/>
        <v>#N/A</v>
      </c>
      <c r="KP59" s="165" t="e">
        <f t="shared" si="193"/>
        <v>#N/A</v>
      </c>
      <c r="KQ59" s="165" t="e">
        <f t="shared" si="193"/>
        <v>#N/A</v>
      </c>
      <c r="KR59" s="165" t="e">
        <f t="shared" si="193"/>
        <v>#N/A</v>
      </c>
      <c r="KS59" s="165" t="e">
        <f t="shared" si="193"/>
        <v>#N/A</v>
      </c>
      <c r="KT59" s="165" t="e">
        <f t="shared" si="193"/>
        <v>#N/A</v>
      </c>
      <c r="KU59" s="165" t="e">
        <f t="shared" si="193"/>
        <v>#N/A</v>
      </c>
      <c r="KV59" s="165" t="e">
        <f t="shared" si="193"/>
        <v>#N/A</v>
      </c>
      <c r="KW59" s="165" t="e">
        <f t="shared" si="193"/>
        <v>#N/A</v>
      </c>
      <c r="KX59" s="165" t="e">
        <f t="shared" si="193"/>
        <v>#N/A</v>
      </c>
      <c r="KY59" s="165" t="e">
        <f t="shared" si="189"/>
        <v>#N/A</v>
      </c>
      <c r="KZ59" s="165" t="e">
        <f t="shared" si="189"/>
        <v>#N/A</v>
      </c>
      <c r="LA59" s="165" t="e">
        <f t="shared" si="189"/>
        <v>#N/A</v>
      </c>
      <c r="LB59" s="165" t="e">
        <f t="shared" si="189"/>
        <v>#N/A</v>
      </c>
      <c r="LC59" s="165" t="e">
        <f t="shared" si="189"/>
        <v>#N/A</v>
      </c>
      <c r="LD59" s="165" t="e">
        <f t="shared" si="189"/>
        <v>#N/A</v>
      </c>
      <c r="LE59" s="165" t="e">
        <f t="shared" si="189"/>
        <v>#N/A</v>
      </c>
      <c r="LF59" s="165" t="e">
        <f t="shared" si="189"/>
        <v>#N/A</v>
      </c>
      <c r="LG59" s="165" t="e">
        <f t="shared" si="189"/>
        <v>#N/A</v>
      </c>
      <c r="LH59" s="165" t="e">
        <f t="shared" si="189"/>
        <v>#N/A</v>
      </c>
      <c r="LI59" s="165" t="e">
        <f t="shared" si="189"/>
        <v>#N/A</v>
      </c>
      <c r="LJ59" s="165" t="e">
        <f t="shared" si="189"/>
        <v>#N/A</v>
      </c>
      <c r="LK59" s="165" t="e">
        <f t="shared" si="189"/>
        <v>#N/A</v>
      </c>
      <c r="LL59" s="165" t="e">
        <f t="shared" si="189"/>
        <v>#N/A</v>
      </c>
      <c r="LM59" s="165" t="e">
        <f t="shared" si="189"/>
        <v>#N/A</v>
      </c>
      <c r="LN59" s="165" t="e">
        <f t="shared" si="186"/>
        <v>#N/A</v>
      </c>
      <c r="LO59" s="165" t="e">
        <f t="shared" si="186"/>
        <v>#N/A</v>
      </c>
      <c r="LP59" s="165" t="e">
        <f t="shared" si="186"/>
        <v>#N/A</v>
      </c>
      <c r="LQ59" s="165" t="e">
        <f t="shared" si="186"/>
        <v>#N/A</v>
      </c>
      <c r="LR59" s="165" t="e">
        <f t="shared" si="186"/>
        <v>#N/A</v>
      </c>
      <c r="LS59" s="165" t="e">
        <f t="shared" si="186"/>
        <v>#N/A</v>
      </c>
      <c r="LT59" s="165" t="e">
        <f t="shared" si="186"/>
        <v>#N/A</v>
      </c>
      <c r="LU59" s="165" t="e">
        <f t="shared" si="186"/>
        <v>#N/A</v>
      </c>
      <c r="LV59" s="165" t="e">
        <f t="shared" si="186"/>
        <v>#N/A</v>
      </c>
      <c r="LW59" s="165" t="e">
        <f t="shared" si="186"/>
        <v>#N/A</v>
      </c>
      <c r="LX59" s="165" t="e">
        <f t="shared" si="186"/>
        <v>#N/A</v>
      </c>
      <c r="LY59" s="165" t="e">
        <f t="shared" si="186"/>
        <v>#N/A</v>
      </c>
      <c r="LZ59" s="165" t="e">
        <f t="shared" si="186"/>
        <v>#N/A</v>
      </c>
      <c r="MA59" s="165" t="e">
        <f t="shared" si="186"/>
        <v>#N/A</v>
      </c>
      <c r="MB59" s="165" t="e">
        <f t="shared" si="186"/>
        <v>#N/A</v>
      </c>
      <c r="MC59" s="165" t="e">
        <f t="shared" si="199"/>
        <v>#N/A</v>
      </c>
      <c r="MD59" s="165" t="e">
        <f t="shared" si="199"/>
        <v>#N/A</v>
      </c>
      <c r="ME59" s="165" t="e">
        <f t="shared" si="199"/>
        <v>#N/A</v>
      </c>
      <c r="MF59" s="165" t="e">
        <f t="shared" si="199"/>
        <v>#N/A</v>
      </c>
      <c r="MG59" s="165" t="e">
        <f t="shared" si="199"/>
        <v>#N/A</v>
      </c>
      <c r="MH59" s="165" t="e">
        <f t="shared" si="199"/>
        <v>#N/A</v>
      </c>
      <c r="MI59" s="165" t="e">
        <f t="shared" si="199"/>
        <v>#N/A</v>
      </c>
      <c r="MJ59" s="165" t="e">
        <f t="shared" si="199"/>
        <v>#N/A</v>
      </c>
      <c r="MK59" s="165" t="e">
        <f t="shared" si="199"/>
        <v>#N/A</v>
      </c>
      <c r="ML59" s="165" t="e">
        <f t="shared" si="199"/>
        <v>#N/A</v>
      </c>
      <c r="MM59" s="165" t="e">
        <f t="shared" si="199"/>
        <v>#N/A</v>
      </c>
      <c r="MN59" s="165" t="e">
        <f t="shared" si="199"/>
        <v>#N/A</v>
      </c>
      <c r="MO59" s="165" t="e">
        <f t="shared" si="199"/>
        <v>#N/A</v>
      </c>
      <c r="MP59" s="165" t="e">
        <f t="shared" si="199"/>
        <v>#N/A</v>
      </c>
      <c r="MQ59" s="165" t="e">
        <f t="shared" si="199"/>
        <v>#N/A</v>
      </c>
      <c r="MR59" s="165" t="e">
        <f t="shared" si="118"/>
        <v>#N/A</v>
      </c>
      <c r="MS59" s="165" t="e">
        <f t="shared" si="183"/>
        <v>#N/A</v>
      </c>
      <c r="MT59" s="165" t="e">
        <f t="shared" si="183"/>
        <v>#N/A</v>
      </c>
      <c r="MU59" s="165" t="e">
        <f t="shared" si="183"/>
        <v>#N/A</v>
      </c>
      <c r="MV59" s="165" t="e">
        <f t="shared" si="194"/>
        <v>#N/A</v>
      </c>
      <c r="MW59" s="165" t="e">
        <f t="shared" si="194"/>
        <v>#N/A</v>
      </c>
      <c r="MX59" s="165" t="e">
        <f t="shared" si="194"/>
        <v>#N/A</v>
      </c>
      <c r="MY59" s="165" t="e">
        <f t="shared" si="194"/>
        <v>#N/A</v>
      </c>
      <c r="MZ59" s="165" t="e">
        <f t="shared" si="194"/>
        <v>#N/A</v>
      </c>
      <c r="NA59" s="165" t="e">
        <f t="shared" si="194"/>
        <v>#N/A</v>
      </c>
      <c r="NB59" s="165" t="e">
        <f t="shared" si="194"/>
        <v>#N/A</v>
      </c>
      <c r="NC59" s="165" t="e">
        <f t="shared" si="194"/>
        <v>#N/A</v>
      </c>
      <c r="ND59" s="165" t="e">
        <f t="shared" si="194"/>
        <v>#N/A</v>
      </c>
      <c r="NE59" s="165" t="e">
        <f t="shared" si="194"/>
        <v>#N/A</v>
      </c>
      <c r="NF59" s="165" t="e">
        <f t="shared" si="194"/>
        <v>#N/A</v>
      </c>
      <c r="NG59" s="165" t="e">
        <f t="shared" si="194"/>
        <v>#N/A</v>
      </c>
      <c r="NH59" s="165" t="e">
        <f t="shared" si="194"/>
        <v>#N/A</v>
      </c>
      <c r="NI59" s="165" t="e">
        <f t="shared" si="194"/>
        <v>#N/A</v>
      </c>
      <c r="NJ59" s="165" t="e">
        <f t="shared" si="194"/>
        <v>#N/A</v>
      </c>
      <c r="NK59" s="165" t="e">
        <f t="shared" si="190"/>
        <v>#N/A</v>
      </c>
      <c r="NL59" s="165" t="e">
        <f t="shared" si="190"/>
        <v>#N/A</v>
      </c>
      <c r="NM59" s="165" t="e">
        <f t="shared" si="190"/>
        <v>#N/A</v>
      </c>
      <c r="NN59" s="165" t="e">
        <f t="shared" si="190"/>
        <v>#N/A</v>
      </c>
      <c r="NO59" s="165" t="e">
        <f t="shared" si="190"/>
        <v>#N/A</v>
      </c>
      <c r="NP59" s="165" t="e">
        <f t="shared" si="190"/>
        <v>#N/A</v>
      </c>
      <c r="NQ59" s="165" t="e">
        <f t="shared" si="190"/>
        <v>#N/A</v>
      </c>
      <c r="NR59" s="165" t="e">
        <f t="shared" si="190"/>
        <v>#N/A</v>
      </c>
      <c r="NS59" s="165" t="e">
        <f t="shared" si="190"/>
        <v>#N/A</v>
      </c>
      <c r="NT59" s="165" t="e">
        <f t="shared" si="190"/>
        <v>#N/A</v>
      </c>
      <c r="NU59" s="165" t="e">
        <f t="shared" si="190"/>
        <v>#N/A</v>
      </c>
      <c r="NV59" s="165" t="e">
        <f t="shared" si="190"/>
        <v>#N/A</v>
      </c>
      <c r="NW59" s="165" t="e">
        <f t="shared" si="190"/>
        <v>#N/A</v>
      </c>
      <c r="NX59" s="165" t="e">
        <f t="shared" si="190"/>
        <v>#N/A</v>
      </c>
      <c r="NY59" s="165" t="e">
        <f t="shared" si="190"/>
        <v>#N/A</v>
      </c>
      <c r="NZ59" s="165" t="e">
        <f t="shared" si="187"/>
        <v>#N/A</v>
      </c>
      <c r="OA59" s="165" t="e">
        <f t="shared" si="187"/>
        <v>#N/A</v>
      </c>
      <c r="OB59" s="165" t="e">
        <f t="shared" si="187"/>
        <v>#N/A</v>
      </c>
      <c r="OC59" s="165" t="e">
        <f t="shared" si="187"/>
        <v>#N/A</v>
      </c>
      <c r="OD59" s="165" t="e">
        <f t="shared" si="187"/>
        <v>#N/A</v>
      </c>
      <c r="OE59" s="165" t="e">
        <f t="shared" si="187"/>
        <v>#N/A</v>
      </c>
      <c r="OF59" s="165" t="e">
        <f t="shared" si="187"/>
        <v>#N/A</v>
      </c>
      <c r="OG59" s="165" t="e">
        <f t="shared" si="187"/>
        <v>#N/A</v>
      </c>
      <c r="OH59" s="165" t="e">
        <f t="shared" si="187"/>
        <v>#N/A</v>
      </c>
      <c r="OI59" s="165" t="e">
        <f t="shared" si="187"/>
        <v>#N/A</v>
      </c>
      <c r="OJ59" s="165" t="e">
        <f t="shared" si="187"/>
        <v>#N/A</v>
      </c>
      <c r="OK59" s="165" t="e">
        <f t="shared" si="187"/>
        <v>#N/A</v>
      </c>
      <c r="OL59" s="165" t="e">
        <f t="shared" si="187"/>
        <v>#N/A</v>
      </c>
      <c r="OM59" s="165" t="e">
        <f t="shared" si="187"/>
        <v>#N/A</v>
      </c>
      <c r="ON59" s="165" t="e">
        <f t="shared" si="187"/>
        <v>#N/A</v>
      </c>
      <c r="OO59" s="165" t="e">
        <f t="shared" si="200"/>
        <v>#N/A</v>
      </c>
      <c r="OP59" s="165" t="e">
        <f t="shared" si="200"/>
        <v>#N/A</v>
      </c>
      <c r="OQ59" s="165" t="e">
        <f t="shared" si="200"/>
        <v>#N/A</v>
      </c>
      <c r="OR59" s="165" t="e">
        <f t="shared" si="200"/>
        <v>#N/A</v>
      </c>
      <c r="OS59" s="165" t="e">
        <f t="shared" si="200"/>
        <v>#N/A</v>
      </c>
      <c r="OT59" s="165" t="e">
        <f t="shared" si="200"/>
        <v>#N/A</v>
      </c>
      <c r="OU59" s="165" t="e">
        <f t="shared" si="200"/>
        <v>#N/A</v>
      </c>
      <c r="OV59" s="165" t="e">
        <f t="shared" si="200"/>
        <v>#N/A</v>
      </c>
      <c r="OW59" s="165" t="e">
        <f t="shared" si="200"/>
        <v>#N/A</v>
      </c>
      <c r="OX59" s="165" t="e">
        <f t="shared" si="200"/>
        <v>#N/A</v>
      </c>
      <c r="OY59" s="165" t="e">
        <f t="shared" si="200"/>
        <v>#N/A</v>
      </c>
      <c r="OZ59" s="165" t="e">
        <f t="shared" si="200"/>
        <v>#N/A</v>
      </c>
      <c r="PA59" s="165" t="e">
        <f t="shared" si="200"/>
        <v>#N/A</v>
      </c>
      <c r="PB59" s="165" t="e">
        <f t="shared" si="200"/>
        <v>#N/A</v>
      </c>
      <c r="PC59" s="165" t="e">
        <f t="shared" si="200"/>
        <v>#N/A</v>
      </c>
      <c r="PD59" s="165" t="e">
        <f t="shared" si="119"/>
        <v>#N/A</v>
      </c>
      <c r="PE59" s="165" t="e">
        <f t="shared" si="196"/>
        <v>#N/A</v>
      </c>
      <c r="PF59" s="165" t="e">
        <f t="shared" si="196"/>
        <v>#N/A</v>
      </c>
      <c r="PG59" s="165" t="e">
        <f t="shared" si="196"/>
        <v>#N/A</v>
      </c>
      <c r="PH59" s="165" t="e">
        <f t="shared" si="196"/>
        <v>#N/A</v>
      </c>
      <c r="PI59" s="165" t="e">
        <f t="shared" si="196"/>
        <v>#N/A</v>
      </c>
      <c r="PJ59" s="165" t="e">
        <f t="shared" si="196"/>
        <v>#N/A</v>
      </c>
      <c r="PK59" s="165" t="e">
        <f t="shared" si="196"/>
        <v>#N/A</v>
      </c>
      <c r="PL59" s="165" t="e">
        <f t="shared" si="196"/>
        <v>#N/A</v>
      </c>
    </row>
    <row r="60" spans="1:428" hidden="1" x14ac:dyDescent="0.45">
      <c r="A60" s="4">
        <v>57</v>
      </c>
      <c r="B60" s="105"/>
      <c r="C60" s="113"/>
      <c r="D60" s="118" t="str">
        <f t="shared" si="168"/>
        <v/>
      </c>
      <c r="E60" s="91"/>
      <c r="F60" s="118" t="str">
        <f t="shared" si="169"/>
        <v/>
      </c>
      <c r="G60" s="113"/>
      <c r="H60" s="106"/>
      <c r="I60" s="120" t="str">
        <f t="shared" si="0"/>
        <v/>
      </c>
      <c r="J60" s="120" t="str">
        <f t="shared" si="1"/>
        <v/>
      </c>
      <c r="K60" s="71" t="str">
        <f t="shared" si="112"/>
        <v/>
      </c>
      <c r="L60" s="23"/>
      <c r="M60" s="55"/>
      <c r="N60" s="298"/>
      <c r="O60" s="72" t="str">
        <f>IF(AND(D60&gt;0,E60&gt;0,F60&gt;0),IF(ISBLANK(N60),IF(ISBLANK(L60),"",(F60-D60)*VLOOKUP(L60,VLookups!$A$4:$B$13,2,FALSE)),N60),"")</f>
        <v/>
      </c>
      <c r="P60" s="73" t="str">
        <f t="shared" si="170"/>
        <v/>
      </c>
      <c r="Q60" s="91"/>
      <c r="R60" s="265" t="str">
        <f>IF(AND(Q60&gt;0,E60&gt;0,NOT(O60="")),ABS(VLOOKUP($Q$1,VLookups!$A$43:$B$44,2,FALSE)-_xlfn.NORM.DIST(Q60,K60,O60,TRUE)),"")</f>
        <v/>
      </c>
      <c r="S60" s="90" t="str">
        <f>IF(AND($D60&gt;0,$E60&gt;0,$F60&gt;0,NOT(ISBLANK($L60))),_xlfn.NORM.INV(ABS(VLOOKUP($Q$1,VLookups!$A$43:$B$44,2,FALSE)-S$3),$K60,$O60),"")</f>
        <v/>
      </c>
      <c r="T60" s="89" t="str">
        <f>IF(AND($D60&gt;0,$E60&gt;0,$F60&gt;0,NOT(ISBLANK($L60))),_xlfn.NORM.INV(ABS(VLOOKUP($Q$1,VLookups!$A$43:$B$44,2,FALSE)-T$3),$K60,$O60),"")</f>
        <v/>
      </c>
      <c r="U60" s="90" t="str">
        <f>IF(AND($D60&gt;0,$E60&gt;0,$F60&gt;0,NOT(ISBLANK($L60))),_xlfn.NORM.INV(ABS(VLOOKUP($Q$1,VLookups!$A$43:$B$44,2,FALSE)-U$3),$K60,$O60),"")</f>
        <v/>
      </c>
      <c r="V60" s="89" t="str">
        <f>IF(AND($D60&gt;0,$E60&gt;0,$F60&gt;0,NOT(ISBLANK($L60))),_xlfn.NORM.INV(ABS(VLOOKUP($Q$1,VLookups!$A$43:$B$44,2,FALSE)-V$3),$K60,$O60),"")</f>
        <v/>
      </c>
      <c r="W60" s="90" t="str">
        <f>IF(AND($D60&gt;0,$E60&gt;0,$F60&gt;0,NOT(ISBLANK($L60))),_xlfn.NORM.INV(ABS(VLOOKUP($Q$1,VLookups!$A$43:$B$44,2,FALSE)-W$3),$K60,$O60),"")</f>
        <v/>
      </c>
      <c r="X60" s="89" t="str">
        <f>IF(AND($D60&gt;0,$E60&gt;0,$F60&gt;0,NOT(ISBLANK($L60))),_xlfn.NORM.INV(ABS(VLOOKUP($Q$1,VLookups!$A$43:$B$44,2,FALSE)-X$3),$K60,$O60),"")</f>
        <v/>
      </c>
      <c r="Y60" s="5"/>
      <c r="Z60" s="164" t="str">
        <f t="shared" si="113"/>
        <v/>
      </c>
      <c r="AA60" s="47" t="str">
        <f t="shared" si="114"/>
        <v/>
      </c>
      <c r="AB60" s="47" t="str">
        <f t="shared" si="203"/>
        <v/>
      </c>
      <c r="AC60" s="47" t="str">
        <f t="shared" si="203"/>
        <v/>
      </c>
      <c r="AD60" s="47" t="str">
        <f t="shared" si="203"/>
        <v/>
      </c>
      <c r="AE60" s="47" t="str">
        <f t="shared" si="203"/>
        <v/>
      </c>
      <c r="AF60" s="47" t="str">
        <f t="shared" si="203"/>
        <v/>
      </c>
      <c r="AG60" s="47" t="str">
        <f t="shared" si="203"/>
        <v/>
      </c>
      <c r="AH60" s="47" t="str">
        <f t="shared" si="203"/>
        <v/>
      </c>
      <c r="AI60" s="47" t="str">
        <f t="shared" si="203"/>
        <v/>
      </c>
      <c r="AJ60" s="47" t="str">
        <f t="shared" si="203"/>
        <v/>
      </c>
      <c r="AK60" s="47" t="str">
        <f t="shared" si="203"/>
        <v/>
      </c>
      <c r="AL60" s="47" t="str">
        <f t="shared" si="203"/>
        <v/>
      </c>
      <c r="AM60" s="47" t="str">
        <f t="shared" si="203"/>
        <v/>
      </c>
      <c r="AN60" s="47" t="str">
        <f t="shared" si="203"/>
        <v/>
      </c>
      <c r="AO60" s="47" t="str">
        <f t="shared" si="203"/>
        <v/>
      </c>
      <c r="AP60" s="47" t="str">
        <f t="shared" si="203"/>
        <v/>
      </c>
      <c r="AQ60" s="47" t="str">
        <f t="shared" si="203"/>
        <v/>
      </c>
      <c r="AR60" s="47" t="str">
        <f t="shared" si="203"/>
        <v/>
      </c>
      <c r="AS60" s="47" t="str">
        <f t="shared" si="203"/>
        <v/>
      </c>
      <c r="AT60" s="47" t="str">
        <f t="shared" si="203"/>
        <v/>
      </c>
      <c r="AU60" s="47" t="str">
        <f t="shared" si="203"/>
        <v/>
      </c>
      <c r="AV60" s="47" t="str">
        <f t="shared" si="203"/>
        <v/>
      </c>
      <c r="AW60" s="47" t="str">
        <f t="shared" si="203"/>
        <v/>
      </c>
      <c r="AX60" s="47" t="str">
        <f t="shared" si="203"/>
        <v/>
      </c>
      <c r="AY60" s="47" t="str">
        <f t="shared" si="203"/>
        <v/>
      </c>
      <c r="AZ60" s="47" t="str">
        <f t="shared" si="203"/>
        <v/>
      </c>
      <c r="BA60" s="47" t="str">
        <f t="shared" si="203"/>
        <v/>
      </c>
      <c r="BB60" s="47" t="str">
        <f t="shared" si="203"/>
        <v/>
      </c>
      <c r="BC60" s="47" t="str">
        <f t="shared" si="203"/>
        <v/>
      </c>
      <c r="BD60" s="47" t="str">
        <f t="shared" si="203"/>
        <v/>
      </c>
      <c r="BE60" s="47" t="str">
        <f t="shared" si="203"/>
        <v/>
      </c>
      <c r="BF60" s="47" t="str">
        <f t="shared" si="203"/>
        <v/>
      </c>
      <c r="BG60" s="47" t="str">
        <f t="shared" si="203"/>
        <v/>
      </c>
      <c r="BH60" s="47" t="str">
        <f t="shared" si="203"/>
        <v/>
      </c>
      <c r="BI60" s="47" t="str">
        <f t="shared" si="203"/>
        <v/>
      </c>
      <c r="BJ60" s="47" t="str">
        <f t="shared" si="203"/>
        <v/>
      </c>
      <c r="BK60" s="47" t="str">
        <f t="shared" si="203"/>
        <v/>
      </c>
      <c r="BL60" s="47" t="str">
        <f t="shared" si="203"/>
        <v/>
      </c>
      <c r="BM60" s="47" t="str">
        <f t="shared" si="203"/>
        <v/>
      </c>
      <c r="BN60" s="47" t="str">
        <f t="shared" si="203"/>
        <v/>
      </c>
      <c r="BO60" s="47" t="str">
        <f t="shared" si="203"/>
        <v/>
      </c>
      <c r="BP60" s="47" t="str">
        <f t="shared" si="203"/>
        <v/>
      </c>
      <c r="BQ60" s="47" t="str">
        <f t="shared" si="203"/>
        <v/>
      </c>
      <c r="BR60" s="47" t="str">
        <f t="shared" si="203"/>
        <v/>
      </c>
      <c r="BS60" s="47" t="str">
        <f t="shared" si="203"/>
        <v/>
      </c>
      <c r="BT60" s="47" t="str">
        <f t="shared" si="203"/>
        <v/>
      </c>
      <c r="BU60" s="47" t="str">
        <f t="shared" si="203"/>
        <v/>
      </c>
      <c r="BV60" s="47" t="str">
        <f t="shared" si="203"/>
        <v/>
      </c>
      <c r="BW60" s="47" t="str">
        <f t="shared" si="203"/>
        <v/>
      </c>
      <c r="BX60" s="47" t="str">
        <f t="shared" si="203"/>
        <v/>
      </c>
      <c r="BY60" s="47" t="str">
        <f t="shared" si="203"/>
        <v/>
      </c>
      <c r="BZ60" s="47" t="str">
        <f t="shared" si="203"/>
        <v/>
      </c>
      <c r="CA60" s="47" t="str">
        <f t="shared" si="203"/>
        <v/>
      </c>
      <c r="CB60" s="47" t="str">
        <f t="shared" si="203"/>
        <v/>
      </c>
      <c r="CC60" s="47" t="str">
        <f t="shared" si="203"/>
        <v/>
      </c>
      <c r="CD60" s="47" t="str">
        <f t="shared" si="203"/>
        <v/>
      </c>
      <c r="CE60" s="47" t="str">
        <f t="shared" si="203"/>
        <v/>
      </c>
      <c r="CF60" s="47" t="str">
        <f t="shared" si="203"/>
        <v/>
      </c>
      <c r="CG60" s="47" t="str">
        <f t="shared" si="203"/>
        <v/>
      </c>
      <c r="CH60" s="47" t="str">
        <f t="shared" si="203"/>
        <v/>
      </c>
      <c r="CI60" s="47" t="str">
        <f t="shared" si="203"/>
        <v/>
      </c>
      <c r="CJ60" s="47" t="str">
        <f t="shared" si="203"/>
        <v/>
      </c>
      <c r="CK60" s="47" t="str">
        <f t="shared" si="203"/>
        <v/>
      </c>
      <c r="CL60" s="47" t="str">
        <f t="shared" si="203"/>
        <v/>
      </c>
      <c r="CM60" s="47" t="str">
        <f t="shared" si="203"/>
        <v/>
      </c>
      <c r="CN60" s="47" t="str">
        <f t="shared" si="202"/>
        <v/>
      </c>
      <c r="CO60" s="47" t="str">
        <f t="shared" si="202"/>
        <v/>
      </c>
      <c r="CP60" s="47" t="str">
        <f t="shared" si="202"/>
        <v/>
      </c>
      <c r="CQ60" s="47" t="str">
        <f t="shared" si="202"/>
        <v/>
      </c>
      <c r="CR60" s="47" t="str">
        <f t="shared" si="202"/>
        <v/>
      </c>
      <c r="CS60" s="47" t="str">
        <f t="shared" si="202"/>
        <v/>
      </c>
      <c r="CT60" s="47" t="str">
        <f t="shared" si="202"/>
        <v/>
      </c>
      <c r="CU60" s="47" t="str">
        <f t="shared" si="202"/>
        <v/>
      </c>
      <c r="CV60" s="47" t="str">
        <f t="shared" si="202"/>
        <v/>
      </c>
      <c r="CW60" s="47" t="str">
        <f t="shared" si="202"/>
        <v/>
      </c>
      <c r="CX60" s="47" t="str">
        <f t="shared" si="202"/>
        <v/>
      </c>
      <c r="CY60" s="47" t="str">
        <f t="shared" si="202"/>
        <v/>
      </c>
      <c r="CZ60" s="47" t="str">
        <f t="shared" si="202"/>
        <v/>
      </c>
      <c r="DA60" s="47" t="str">
        <f t="shared" si="202"/>
        <v/>
      </c>
      <c r="DB60" s="47" t="str">
        <f t="shared" si="202"/>
        <v/>
      </c>
      <c r="DC60" s="47" t="str">
        <f t="shared" si="202"/>
        <v/>
      </c>
      <c r="DD60" s="47" t="str">
        <f t="shared" si="202"/>
        <v/>
      </c>
      <c r="DE60" s="47" t="str">
        <f t="shared" si="202"/>
        <v/>
      </c>
      <c r="DF60" s="47" t="str">
        <f t="shared" si="202"/>
        <v/>
      </c>
      <c r="DG60" s="47" t="str">
        <f t="shared" si="202"/>
        <v/>
      </c>
      <c r="DH60" s="47" t="str">
        <f t="shared" si="202"/>
        <v/>
      </c>
      <c r="DI60" s="47" t="str">
        <f t="shared" si="202"/>
        <v/>
      </c>
      <c r="DJ60" s="47" t="str">
        <f t="shared" si="202"/>
        <v/>
      </c>
      <c r="DK60" s="47" t="str">
        <f t="shared" si="202"/>
        <v/>
      </c>
      <c r="DL60" s="47" t="str">
        <f t="shared" si="202"/>
        <v/>
      </c>
      <c r="DM60" s="47" t="str">
        <f t="shared" si="202"/>
        <v/>
      </c>
      <c r="DN60" s="47" t="str">
        <f t="shared" si="202"/>
        <v/>
      </c>
      <c r="DO60" s="47" t="str">
        <f t="shared" si="202"/>
        <v/>
      </c>
      <c r="DP60" s="47" t="str">
        <f t="shared" si="202"/>
        <v/>
      </c>
      <c r="DQ60" s="47" t="str">
        <f t="shared" si="202"/>
        <v/>
      </c>
      <c r="DR60" s="47" t="str">
        <f t="shared" si="202"/>
        <v/>
      </c>
      <c r="DS60" s="47" t="str">
        <f t="shared" si="202"/>
        <v/>
      </c>
      <c r="DT60" s="47" t="str">
        <f t="shared" si="202"/>
        <v/>
      </c>
      <c r="DU60" s="47" t="str">
        <f t="shared" si="202"/>
        <v/>
      </c>
      <c r="DV60" s="47" t="str">
        <f t="shared" si="202"/>
        <v/>
      </c>
      <c r="DW60" s="179" t="str">
        <f t="shared" si="115"/>
        <v/>
      </c>
      <c r="DX60" s="47" t="str">
        <f t="shared" si="5"/>
        <v/>
      </c>
      <c r="DY60" s="47" t="str">
        <f t="shared" si="6"/>
        <v/>
      </c>
      <c r="DZ60" s="47" t="str">
        <f t="shared" si="7"/>
        <v/>
      </c>
      <c r="EA60" s="47" t="str">
        <f t="shared" si="8"/>
        <v/>
      </c>
      <c r="EB60" s="47" t="str">
        <f t="shared" si="9"/>
        <v/>
      </c>
      <c r="EC60" s="47" t="str">
        <f t="shared" si="10"/>
        <v/>
      </c>
      <c r="ED60" s="47" t="str">
        <f t="shared" si="11"/>
        <v/>
      </c>
      <c r="EE60" s="47" t="str">
        <f t="shared" si="12"/>
        <v/>
      </c>
      <c r="EF60" s="47" t="str">
        <f t="shared" si="13"/>
        <v/>
      </c>
      <c r="EG60" s="47" t="str">
        <f t="shared" si="14"/>
        <v/>
      </c>
      <c r="EH60" s="47" t="str">
        <f t="shared" si="15"/>
        <v/>
      </c>
      <c r="EI60" s="47" t="str">
        <f t="shared" si="16"/>
        <v/>
      </c>
      <c r="EJ60" s="47" t="str">
        <f t="shared" si="17"/>
        <v/>
      </c>
      <c r="EK60" s="47" t="str">
        <f t="shared" si="18"/>
        <v/>
      </c>
      <c r="EL60" s="47" t="str">
        <f t="shared" si="19"/>
        <v/>
      </c>
      <c r="EM60" s="47" t="str">
        <f t="shared" si="20"/>
        <v/>
      </c>
      <c r="EN60" s="47" t="str">
        <f t="shared" si="21"/>
        <v/>
      </c>
      <c r="EO60" s="47" t="str">
        <f t="shared" si="22"/>
        <v/>
      </c>
      <c r="EP60" s="47" t="str">
        <f t="shared" si="23"/>
        <v/>
      </c>
      <c r="EQ60" s="47" t="str">
        <f t="shared" si="24"/>
        <v/>
      </c>
      <c r="ER60" s="47" t="str">
        <f t="shared" si="25"/>
        <v/>
      </c>
      <c r="ES60" s="47" t="str">
        <f t="shared" si="26"/>
        <v/>
      </c>
      <c r="ET60" s="47" t="str">
        <f t="shared" si="27"/>
        <v/>
      </c>
      <c r="EU60" s="47" t="str">
        <f t="shared" si="28"/>
        <v/>
      </c>
      <c r="EV60" s="47" t="str">
        <f t="shared" si="29"/>
        <v/>
      </c>
      <c r="EW60" s="47" t="str">
        <f t="shared" si="30"/>
        <v/>
      </c>
      <c r="EX60" s="47" t="str">
        <f t="shared" si="31"/>
        <v/>
      </c>
      <c r="EY60" s="47" t="str">
        <f t="shared" si="32"/>
        <v/>
      </c>
      <c r="EZ60" s="47" t="str">
        <f t="shared" si="33"/>
        <v/>
      </c>
      <c r="FA60" s="47" t="str">
        <f t="shared" si="34"/>
        <v/>
      </c>
      <c r="FB60" s="47" t="str">
        <f t="shared" si="35"/>
        <v/>
      </c>
      <c r="FC60" s="47" t="str">
        <f t="shared" si="36"/>
        <v/>
      </c>
      <c r="FD60" s="47" t="str">
        <f t="shared" si="37"/>
        <v/>
      </c>
      <c r="FE60" s="47" t="str">
        <f t="shared" si="38"/>
        <v/>
      </c>
      <c r="FF60" s="47" t="str">
        <f t="shared" si="39"/>
        <v/>
      </c>
      <c r="FG60" s="47" t="str">
        <f t="shared" si="40"/>
        <v/>
      </c>
      <c r="FH60" s="47" t="str">
        <f t="shared" si="41"/>
        <v/>
      </c>
      <c r="FI60" s="47" t="str">
        <f t="shared" si="42"/>
        <v/>
      </c>
      <c r="FJ60" s="47" t="str">
        <f t="shared" si="43"/>
        <v/>
      </c>
      <c r="FK60" s="47" t="str">
        <f t="shared" si="44"/>
        <v/>
      </c>
      <c r="FL60" s="47" t="str">
        <f t="shared" si="45"/>
        <v/>
      </c>
      <c r="FM60" s="47" t="str">
        <f t="shared" si="46"/>
        <v/>
      </c>
      <c r="FN60" s="47" t="str">
        <f t="shared" si="47"/>
        <v/>
      </c>
      <c r="FO60" s="47" t="str">
        <f t="shared" si="48"/>
        <v/>
      </c>
      <c r="FP60" s="47" t="str">
        <f t="shared" si="49"/>
        <v/>
      </c>
      <c r="FQ60" s="47" t="str">
        <f t="shared" si="50"/>
        <v/>
      </c>
      <c r="FR60" s="47" t="str">
        <f t="shared" si="51"/>
        <v/>
      </c>
      <c r="FS60" s="47" t="str">
        <f t="shared" si="52"/>
        <v/>
      </c>
      <c r="FT60" s="47" t="str">
        <f t="shared" si="53"/>
        <v/>
      </c>
      <c r="FU60" s="47" t="str">
        <f t="shared" si="54"/>
        <v/>
      </c>
      <c r="FV60" s="47" t="str">
        <f t="shared" si="55"/>
        <v/>
      </c>
      <c r="FW60" s="47" t="str">
        <f t="shared" si="56"/>
        <v/>
      </c>
      <c r="FX60" s="47" t="str">
        <f t="shared" si="57"/>
        <v/>
      </c>
      <c r="FY60" s="47" t="str">
        <f t="shared" si="58"/>
        <v/>
      </c>
      <c r="FZ60" s="47" t="str">
        <f t="shared" si="59"/>
        <v/>
      </c>
      <c r="GA60" s="47" t="str">
        <f t="shared" si="60"/>
        <v/>
      </c>
      <c r="GB60" s="47" t="str">
        <f t="shared" si="61"/>
        <v/>
      </c>
      <c r="GC60" s="47" t="str">
        <f t="shared" si="62"/>
        <v/>
      </c>
      <c r="GD60" s="47" t="str">
        <f t="shared" si="63"/>
        <v/>
      </c>
      <c r="GE60" s="47" t="str">
        <f t="shared" si="64"/>
        <v/>
      </c>
      <c r="GF60" s="47" t="str">
        <f t="shared" si="65"/>
        <v/>
      </c>
      <c r="GG60" s="47" t="str">
        <f t="shared" si="66"/>
        <v/>
      </c>
      <c r="GH60" s="47" t="str">
        <f t="shared" si="67"/>
        <v/>
      </c>
      <c r="GI60" s="47" t="str">
        <f t="shared" si="68"/>
        <v/>
      </c>
      <c r="GJ60" s="47" t="str">
        <f t="shared" si="69"/>
        <v/>
      </c>
      <c r="GK60" s="47" t="str">
        <f t="shared" si="70"/>
        <v/>
      </c>
      <c r="GL60" s="47" t="str">
        <f t="shared" si="71"/>
        <v/>
      </c>
      <c r="GM60" s="47" t="str">
        <f t="shared" si="72"/>
        <v/>
      </c>
      <c r="GN60" s="47" t="str">
        <f t="shared" si="73"/>
        <v/>
      </c>
      <c r="GO60" s="47" t="str">
        <f t="shared" si="74"/>
        <v/>
      </c>
      <c r="GP60" s="47" t="str">
        <f t="shared" si="75"/>
        <v/>
      </c>
      <c r="GQ60" s="47" t="str">
        <f t="shared" si="76"/>
        <v/>
      </c>
      <c r="GR60" s="47" t="str">
        <f t="shared" si="77"/>
        <v/>
      </c>
      <c r="GS60" s="47" t="str">
        <f t="shared" si="78"/>
        <v/>
      </c>
      <c r="GT60" s="47" t="str">
        <f t="shared" si="79"/>
        <v/>
      </c>
      <c r="GU60" s="47" t="str">
        <f t="shared" si="80"/>
        <v/>
      </c>
      <c r="GV60" s="47" t="str">
        <f t="shared" si="81"/>
        <v/>
      </c>
      <c r="GW60" s="47" t="str">
        <f t="shared" si="82"/>
        <v/>
      </c>
      <c r="GX60" s="47" t="str">
        <f t="shared" si="83"/>
        <v/>
      </c>
      <c r="GY60" s="47" t="str">
        <f t="shared" si="84"/>
        <v/>
      </c>
      <c r="GZ60" s="47" t="str">
        <f t="shared" si="85"/>
        <v/>
      </c>
      <c r="HA60" s="47" t="str">
        <f t="shared" si="86"/>
        <v/>
      </c>
      <c r="HB60" s="47" t="str">
        <f t="shared" si="87"/>
        <v/>
      </c>
      <c r="HC60" s="47" t="str">
        <f t="shared" si="88"/>
        <v/>
      </c>
      <c r="HD60" s="47" t="str">
        <f t="shared" si="89"/>
        <v/>
      </c>
      <c r="HE60" s="47" t="str">
        <f t="shared" si="90"/>
        <v/>
      </c>
      <c r="HF60" s="47" t="str">
        <f t="shared" si="91"/>
        <v/>
      </c>
      <c r="HG60" s="47" t="str">
        <f t="shared" si="92"/>
        <v/>
      </c>
      <c r="HH60" s="47" t="str">
        <f t="shared" si="93"/>
        <v/>
      </c>
      <c r="HI60" s="47" t="str">
        <f t="shared" si="94"/>
        <v/>
      </c>
      <c r="HJ60" s="47" t="str">
        <f t="shared" si="95"/>
        <v/>
      </c>
      <c r="HK60" s="47" t="str">
        <f t="shared" si="96"/>
        <v/>
      </c>
      <c r="HL60" s="47" t="str">
        <f t="shared" si="97"/>
        <v/>
      </c>
      <c r="HM60" s="47" t="str">
        <f t="shared" si="98"/>
        <v/>
      </c>
      <c r="HN60" s="47" t="str">
        <f t="shared" si="99"/>
        <v/>
      </c>
      <c r="HO60" s="47" t="str">
        <f t="shared" si="100"/>
        <v/>
      </c>
      <c r="HP60" s="47" t="str">
        <f t="shared" si="101"/>
        <v/>
      </c>
      <c r="HQ60" s="47" t="str">
        <f t="shared" si="102"/>
        <v/>
      </c>
      <c r="HR60" s="47" t="str">
        <f t="shared" si="103"/>
        <v/>
      </c>
      <c r="HS60" s="47" t="str">
        <f t="shared" si="104"/>
        <v/>
      </c>
      <c r="HT60" s="165" t="e">
        <f t="shared" si="171"/>
        <v>#N/A</v>
      </c>
      <c r="HU60" s="165" t="e">
        <f t="shared" si="181"/>
        <v>#N/A</v>
      </c>
      <c r="HV60" s="165" t="e">
        <f t="shared" si="181"/>
        <v>#N/A</v>
      </c>
      <c r="HW60" s="165" t="e">
        <f t="shared" si="181"/>
        <v>#N/A</v>
      </c>
      <c r="HX60" s="165" t="e">
        <f t="shared" si="192"/>
        <v>#N/A</v>
      </c>
      <c r="HY60" s="165" t="e">
        <f t="shared" si="192"/>
        <v>#N/A</v>
      </c>
      <c r="HZ60" s="165" t="e">
        <f t="shared" si="192"/>
        <v>#N/A</v>
      </c>
      <c r="IA60" s="165" t="e">
        <f t="shared" si="192"/>
        <v>#N/A</v>
      </c>
      <c r="IB60" s="165" t="e">
        <f t="shared" si="192"/>
        <v>#N/A</v>
      </c>
      <c r="IC60" s="165" t="e">
        <f t="shared" si="192"/>
        <v>#N/A</v>
      </c>
      <c r="ID60" s="165" t="e">
        <f t="shared" si="192"/>
        <v>#N/A</v>
      </c>
      <c r="IE60" s="165" t="e">
        <f t="shared" si="192"/>
        <v>#N/A</v>
      </c>
      <c r="IF60" s="165" t="e">
        <f t="shared" si="192"/>
        <v>#N/A</v>
      </c>
      <c r="IG60" s="165" t="e">
        <f t="shared" si="192"/>
        <v>#N/A</v>
      </c>
      <c r="IH60" s="165" t="e">
        <f t="shared" si="192"/>
        <v>#N/A</v>
      </c>
      <c r="II60" s="165" t="e">
        <f t="shared" si="192"/>
        <v>#N/A</v>
      </c>
      <c r="IJ60" s="165" t="e">
        <f t="shared" si="192"/>
        <v>#N/A</v>
      </c>
      <c r="IK60" s="165" t="e">
        <f t="shared" si="192"/>
        <v>#N/A</v>
      </c>
      <c r="IL60" s="165" t="e">
        <f t="shared" si="192"/>
        <v>#N/A</v>
      </c>
      <c r="IM60" s="165" t="e">
        <f t="shared" si="188"/>
        <v>#N/A</v>
      </c>
      <c r="IN60" s="165" t="e">
        <f t="shared" si="188"/>
        <v>#N/A</v>
      </c>
      <c r="IO60" s="165" t="e">
        <f t="shared" si="188"/>
        <v>#N/A</v>
      </c>
      <c r="IP60" s="165" t="e">
        <f t="shared" si="188"/>
        <v>#N/A</v>
      </c>
      <c r="IQ60" s="165" t="e">
        <f t="shared" si="188"/>
        <v>#N/A</v>
      </c>
      <c r="IR60" s="165" t="e">
        <f t="shared" si="188"/>
        <v>#N/A</v>
      </c>
      <c r="IS60" s="165" t="e">
        <f t="shared" si="188"/>
        <v>#N/A</v>
      </c>
      <c r="IT60" s="165" t="e">
        <f t="shared" si="188"/>
        <v>#N/A</v>
      </c>
      <c r="IU60" s="165" t="e">
        <f t="shared" si="188"/>
        <v>#N/A</v>
      </c>
      <c r="IV60" s="165" t="e">
        <f t="shared" si="188"/>
        <v>#N/A</v>
      </c>
      <c r="IW60" s="165" t="e">
        <f t="shared" si="188"/>
        <v>#N/A</v>
      </c>
      <c r="IX60" s="165" t="e">
        <f t="shared" si="188"/>
        <v>#N/A</v>
      </c>
      <c r="IY60" s="165" t="e">
        <f t="shared" si="188"/>
        <v>#N/A</v>
      </c>
      <c r="IZ60" s="165" t="e">
        <f t="shared" si="188"/>
        <v>#N/A</v>
      </c>
      <c r="JA60" s="165" t="e">
        <f t="shared" si="188"/>
        <v>#N/A</v>
      </c>
      <c r="JB60" s="165" t="e">
        <f t="shared" si="185"/>
        <v>#N/A</v>
      </c>
      <c r="JC60" s="165" t="e">
        <f t="shared" si="185"/>
        <v>#N/A</v>
      </c>
      <c r="JD60" s="165" t="e">
        <f t="shared" si="185"/>
        <v>#N/A</v>
      </c>
      <c r="JE60" s="165" t="e">
        <f t="shared" si="185"/>
        <v>#N/A</v>
      </c>
      <c r="JF60" s="165" t="e">
        <f t="shared" si="185"/>
        <v>#N/A</v>
      </c>
      <c r="JG60" s="165" t="e">
        <f t="shared" si="185"/>
        <v>#N/A</v>
      </c>
      <c r="JH60" s="165" t="e">
        <f t="shared" si="185"/>
        <v>#N/A</v>
      </c>
      <c r="JI60" s="165" t="e">
        <f t="shared" si="185"/>
        <v>#N/A</v>
      </c>
      <c r="JJ60" s="165" t="e">
        <f t="shared" si="185"/>
        <v>#N/A</v>
      </c>
      <c r="JK60" s="165" t="e">
        <f t="shared" si="185"/>
        <v>#N/A</v>
      </c>
      <c r="JL60" s="165" t="e">
        <f t="shared" si="185"/>
        <v>#N/A</v>
      </c>
      <c r="JM60" s="165" t="e">
        <f t="shared" si="185"/>
        <v>#N/A</v>
      </c>
      <c r="JN60" s="165" t="e">
        <f t="shared" si="185"/>
        <v>#N/A</v>
      </c>
      <c r="JO60" s="165" t="e">
        <f t="shared" si="185"/>
        <v>#N/A</v>
      </c>
      <c r="JP60" s="165" t="e">
        <f t="shared" si="185"/>
        <v>#N/A</v>
      </c>
      <c r="JQ60" s="165" t="e">
        <f t="shared" si="198"/>
        <v>#N/A</v>
      </c>
      <c r="JR60" s="165" t="e">
        <f t="shared" si="198"/>
        <v>#N/A</v>
      </c>
      <c r="JS60" s="165" t="e">
        <f t="shared" si="198"/>
        <v>#N/A</v>
      </c>
      <c r="JT60" s="165" t="e">
        <f t="shared" si="198"/>
        <v>#N/A</v>
      </c>
      <c r="JU60" s="165" t="e">
        <f t="shared" si="198"/>
        <v>#N/A</v>
      </c>
      <c r="JV60" s="165" t="e">
        <f t="shared" si="198"/>
        <v>#N/A</v>
      </c>
      <c r="JW60" s="165" t="e">
        <f t="shared" si="198"/>
        <v>#N/A</v>
      </c>
      <c r="JX60" s="165" t="e">
        <f t="shared" si="198"/>
        <v>#N/A</v>
      </c>
      <c r="JY60" s="165" t="e">
        <f t="shared" si="198"/>
        <v>#N/A</v>
      </c>
      <c r="JZ60" s="165" t="e">
        <f t="shared" si="198"/>
        <v>#N/A</v>
      </c>
      <c r="KA60" s="165" t="e">
        <f t="shared" si="198"/>
        <v>#N/A</v>
      </c>
      <c r="KB60" s="165" t="e">
        <f t="shared" si="198"/>
        <v>#N/A</v>
      </c>
      <c r="KC60" s="165" t="e">
        <f t="shared" si="198"/>
        <v>#N/A</v>
      </c>
      <c r="KD60" s="165" t="e">
        <f t="shared" si="198"/>
        <v>#N/A</v>
      </c>
      <c r="KE60" s="165" t="e">
        <f t="shared" si="198"/>
        <v>#N/A</v>
      </c>
      <c r="KF60" s="165" t="e">
        <f t="shared" si="117"/>
        <v>#N/A</v>
      </c>
      <c r="KG60" s="165" t="e">
        <f t="shared" si="182"/>
        <v>#N/A</v>
      </c>
      <c r="KH60" s="165" t="e">
        <f t="shared" si="182"/>
        <v>#N/A</v>
      </c>
      <c r="KI60" s="165" t="e">
        <f t="shared" si="182"/>
        <v>#N/A</v>
      </c>
      <c r="KJ60" s="165" t="e">
        <f t="shared" si="193"/>
        <v>#N/A</v>
      </c>
      <c r="KK60" s="165" t="e">
        <f t="shared" si="193"/>
        <v>#N/A</v>
      </c>
      <c r="KL60" s="165" t="e">
        <f t="shared" si="193"/>
        <v>#N/A</v>
      </c>
      <c r="KM60" s="165" t="e">
        <f t="shared" si="193"/>
        <v>#N/A</v>
      </c>
      <c r="KN60" s="165" t="e">
        <f t="shared" si="193"/>
        <v>#N/A</v>
      </c>
      <c r="KO60" s="165" t="e">
        <f t="shared" si="193"/>
        <v>#N/A</v>
      </c>
      <c r="KP60" s="165" t="e">
        <f t="shared" si="193"/>
        <v>#N/A</v>
      </c>
      <c r="KQ60" s="165" t="e">
        <f t="shared" si="193"/>
        <v>#N/A</v>
      </c>
      <c r="KR60" s="165" t="e">
        <f t="shared" si="193"/>
        <v>#N/A</v>
      </c>
      <c r="KS60" s="165" t="e">
        <f t="shared" si="193"/>
        <v>#N/A</v>
      </c>
      <c r="KT60" s="165" t="e">
        <f t="shared" si="193"/>
        <v>#N/A</v>
      </c>
      <c r="KU60" s="165" t="e">
        <f t="shared" si="193"/>
        <v>#N/A</v>
      </c>
      <c r="KV60" s="165" t="e">
        <f t="shared" si="193"/>
        <v>#N/A</v>
      </c>
      <c r="KW60" s="165" t="e">
        <f t="shared" si="193"/>
        <v>#N/A</v>
      </c>
      <c r="KX60" s="165" t="e">
        <f t="shared" si="193"/>
        <v>#N/A</v>
      </c>
      <c r="KY60" s="165" t="e">
        <f t="shared" si="189"/>
        <v>#N/A</v>
      </c>
      <c r="KZ60" s="165" t="e">
        <f t="shared" si="189"/>
        <v>#N/A</v>
      </c>
      <c r="LA60" s="165" t="e">
        <f t="shared" si="189"/>
        <v>#N/A</v>
      </c>
      <c r="LB60" s="165" t="e">
        <f t="shared" si="189"/>
        <v>#N/A</v>
      </c>
      <c r="LC60" s="165" t="e">
        <f t="shared" si="189"/>
        <v>#N/A</v>
      </c>
      <c r="LD60" s="165" t="e">
        <f t="shared" si="189"/>
        <v>#N/A</v>
      </c>
      <c r="LE60" s="165" t="e">
        <f t="shared" si="189"/>
        <v>#N/A</v>
      </c>
      <c r="LF60" s="165" t="e">
        <f t="shared" si="189"/>
        <v>#N/A</v>
      </c>
      <c r="LG60" s="165" t="e">
        <f t="shared" si="189"/>
        <v>#N/A</v>
      </c>
      <c r="LH60" s="165" t="e">
        <f t="shared" si="189"/>
        <v>#N/A</v>
      </c>
      <c r="LI60" s="165" t="e">
        <f t="shared" si="189"/>
        <v>#N/A</v>
      </c>
      <c r="LJ60" s="165" t="e">
        <f t="shared" si="189"/>
        <v>#N/A</v>
      </c>
      <c r="LK60" s="165" t="e">
        <f t="shared" si="189"/>
        <v>#N/A</v>
      </c>
      <c r="LL60" s="165" t="e">
        <f t="shared" si="189"/>
        <v>#N/A</v>
      </c>
      <c r="LM60" s="165" t="e">
        <f t="shared" si="189"/>
        <v>#N/A</v>
      </c>
      <c r="LN60" s="165" t="e">
        <f t="shared" si="186"/>
        <v>#N/A</v>
      </c>
      <c r="LO60" s="165" t="e">
        <f t="shared" si="186"/>
        <v>#N/A</v>
      </c>
      <c r="LP60" s="165" t="e">
        <f t="shared" si="186"/>
        <v>#N/A</v>
      </c>
      <c r="LQ60" s="165" t="e">
        <f t="shared" si="186"/>
        <v>#N/A</v>
      </c>
      <c r="LR60" s="165" t="e">
        <f t="shared" si="186"/>
        <v>#N/A</v>
      </c>
      <c r="LS60" s="165" t="e">
        <f t="shared" si="186"/>
        <v>#N/A</v>
      </c>
      <c r="LT60" s="165" t="e">
        <f t="shared" si="186"/>
        <v>#N/A</v>
      </c>
      <c r="LU60" s="165" t="e">
        <f t="shared" si="186"/>
        <v>#N/A</v>
      </c>
      <c r="LV60" s="165" t="e">
        <f t="shared" si="186"/>
        <v>#N/A</v>
      </c>
      <c r="LW60" s="165" t="e">
        <f t="shared" si="186"/>
        <v>#N/A</v>
      </c>
      <c r="LX60" s="165" t="e">
        <f t="shared" si="186"/>
        <v>#N/A</v>
      </c>
      <c r="LY60" s="165" t="e">
        <f t="shared" si="186"/>
        <v>#N/A</v>
      </c>
      <c r="LZ60" s="165" t="e">
        <f t="shared" si="186"/>
        <v>#N/A</v>
      </c>
      <c r="MA60" s="165" t="e">
        <f t="shared" si="186"/>
        <v>#N/A</v>
      </c>
      <c r="MB60" s="165" t="e">
        <f t="shared" si="186"/>
        <v>#N/A</v>
      </c>
      <c r="MC60" s="165" t="e">
        <f t="shared" si="199"/>
        <v>#N/A</v>
      </c>
      <c r="MD60" s="165" t="e">
        <f t="shared" si="199"/>
        <v>#N/A</v>
      </c>
      <c r="ME60" s="165" t="e">
        <f t="shared" si="199"/>
        <v>#N/A</v>
      </c>
      <c r="MF60" s="165" t="e">
        <f t="shared" si="199"/>
        <v>#N/A</v>
      </c>
      <c r="MG60" s="165" t="e">
        <f t="shared" si="199"/>
        <v>#N/A</v>
      </c>
      <c r="MH60" s="165" t="e">
        <f t="shared" si="199"/>
        <v>#N/A</v>
      </c>
      <c r="MI60" s="165" t="e">
        <f t="shared" si="199"/>
        <v>#N/A</v>
      </c>
      <c r="MJ60" s="165" t="e">
        <f t="shared" si="199"/>
        <v>#N/A</v>
      </c>
      <c r="MK60" s="165" t="e">
        <f t="shared" si="199"/>
        <v>#N/A</v>
      </c>
      <c r="ML60" s="165" t="e">
        <f t="shared" si="199"/>
        <v>#N/A</v>
      </c>
      <c r="MM60" s="165" t="e">
        <f t="shared" si="199"/>
        <v>#N/A</v>
      </c>
      <c r="MN60" s="165" t="e">
        <f t="shared" si="199"/>
        <v>#N/A</v>
      </c>
      <c r="MO60" s="165" t="e">
        <f t="shared" si="199"/>
        <v>#N/A</v>
      </c>
      <c r="MP60" s="165" t="e">
        <f t="shared" si="199"/>
        <v>#N/A</v>
      </c>
      <c r="MQ60" s="165" t="e">
        <f t="shared" si="199"/>
        <v>#N/A</v>
      </c>
      <c r="MR60" s="165" t="e">
        <f t="shared" si="118"/>
        <v>#N/A</v>
      </c>
      <c r="MS60" s="165" t="e">
        <f t="shared" si="183"/>
        <v>#N/A</v>
      </c>
      <c r="MT60" s="165" t="e">
        <f t="shared" si="183"/>
        <v>#N/A</v>
      </c>
      <c r="MU60" s="165" t="e">
        <f t="shared" si="183"/>
        <v>#N/A</v>
      </c>
      <c r="MV60" s="165" t="e">
        <f t="shared" si="194"/>
        <v>#N/A</v>
      </c>
      <c r="MW60" s="165" t="e">
        <f t="shared" si="194"/>
        <v>#N/A</v>
      </c>
      <c r="MX60" s="165" t="e">
        <f t="shared" si="194"/>
        <v>#N/A</v>
      </c>
      <c r="MY60" s="165" t="e">
        <f t="shared" si="194"/>
        <v>#N/A</v>
      </c>
      <c r="MZ60" s="165" t="e">
        <f t="shared" si="194"/>
        <v>#N/A</v>
      </c>
      <c r="NA60" s="165" t="e">
        <f t="shared" si="194"/>
        <v>#N/A</v>
      </c>
      <c r="NB60" s="165" t="e">
        <f t="shared" si="194"/>
        <v>#N/A</v>
      </c>
      <c r="NC60" s="165" t="e">
        <f t="shared" si="194"/>
        <v>#N/A</v>
      </c>
      <c r="ND60" s="165" t="e">
        <f t="shared" si="194"/>
        <v>#N/A</v>
      </c>
      <c r="NE60" s="165" t="e">
        <f t="shared" si="194"/>
        <v>#N/A</v>
      </c>
      <c r="NF60" s="165" t="e">
        <f t="shared" si="194"/>
        <v>#N/A</v>
      </c>
      <c r="NG60" s="165" t="e">
        <f t="shared" si="194"/>
        <v>#N/A</v>
      </c>
      <c r="NH60" s="165" t="e">
        <f t="shared" si="194"/>
        <v>#N/A</v>
      </c>
      <c r="NI60" s="165" t="e">
        <f t="shared" si="194"/>
        <v>#N/A</v>
      </c>
      <c r="NJ60" s="165" t="e">
        <f t="shared" si="194"/>
        <v>#N/A</v>
      </c>
      <c r="NK60" s="165" t="e">
        <f t="shared" si="190"/>
        <v>#N/A</v>
      </c>
      <c r="NL60" s="165" t="e">
        <f t="shared" si="190"/>
        <v>#N/A</v>
      </c>
      <c r="NM60" s="165" t="e">
        <f t="shared" si="190"/>
        <v>#N/A</v>
      </c>
      <c r="NN60" s="165" t="e">
        <f t="shared" si="190"/>
        <v>#N/A</v>
      </c>
      <c r="NO60" s="165" t="e">
        <f t="shared" si="190"/>
        <v>#N/A</v>
      </c>
      <c r="NP60" s="165" t="e">
        <f t="shared" si="190"/>
        <v>#N/A</v>
      </c>
      <c r="NQ60" s="165" t="e">
        <f t="shared" si="190"/>
        <v>#N/A</v>
      </c>
      <c r="NR60" s="165" t="e">
        <f t="shared" si="190"/>
        <v>#N/A</v>
      </c>
      <c r="NS60" s="165" t="e">
        <f t="shared" si="190"/>
        <v>#N/A</v>
      </c>
      <c r="NT60" s="165" t="e">
        <f t="shared" si="190"/>
        <v>#N/A</v>
      </c>
      <c r="NU60" s="165" t="e">
        <f t="shared" si="190"/>
        <v>#N/A</v>
      </c>
      <c r="NV60" s="165" t="e">
        <f t="shared" si="190"/>
        <v>#N/A</v>
      </c>
      <c r="NW60" s="165" t="e">
        <f t="shared" si="190"/>
        <v>#N/A</v>
      </c>
      <c r="NX60" s="165" t="e">
        <f t="shared" si="190"/>
        <v>#N/A</v>
      </c>
      <c r="NY60" s="165" t="e">
        <f t="shared" si="190"/>
        <v>#N/A</v>
      </c>
      <c r="NZ60" s="165" t="e">
        <f t="shared" si="187"/>
        <v>#N/A</v>
      </c>
      <c r="OA60" s="165" t="e">
        <f t="shared" si="187"/>
        <v>#N/A</v>
      </c>
      <c r="OB60" s="165" t="e">
        <f t="shared" si="187"/>
        <v>#N/A</v>
      </c>
      <c r="OC60" s="165" t="e">
        <f t="shared" si="187"/>
        <v>#N/A</v>
      </c>
      <c r="OD60" s="165" t="e">
        <f t="shared" si="187"/>
        <v>#N/A</v>
      </c>
      <c r="OE60" s="165" t="e">
        <f t="shared" si="187"/>
        <v>#N/A</v>
      </c>
      <c r="OF60" s="165" t="e">
        <f t="shared" si="187"/>
        <v>#N/A</v>
      </c>
      <c r="OG60" s="165" t="e">
        <f t="shared" si="187"/>
        <v>#N/A</v>
      </c>
      <c r="OH60" s="165" t="e">
        <f t="shared" si="187"/>
        <v>#N/A</v>
      </c>
      <c r="OI60" s="165" t="e">
        <f t="shared" si="187"/>
        <v>#N/A</v>
      </c>
      <c r="OJ60" s="165" t="e">
        <f t="shared" si="187"/>
        <v>#N/A</v>
      </c>
      <c r="OK60" s="165" t="e">
        <f t="shared" si="187"/>
        <v>#N/A</v>
      </c>
      <c r="OL60" s="165" t="e">
        <f t="shared" si="187"/>
        <v>#N/A</v>
      </c>
      <c r="OM60" s="165" t="e">
        <f t="shared" si="187"/>
        <v>#N/A</v>
      </c>
      <c r="ON60" s="165" t="e">
        <f t="shared" si="187"/>
        <v>#N/A</v>
      </c>
      <c r="OO60" s="165" t="e">
        <f t="shared" si="200"/>
        <v>#N/A</v>
      </c>
      <c r="OP60" s="165" t="e">
        <f t="shared" si="200"/>
        <v>#N/A</v>
      </c>
      <c r="OQ60" s="165" t="e">
        <f t="shared" si="200"/>
        <v>#N/A</v>
      </c>
      <c r="OR60" s="165" t="e">
        <f t="shared" si="200"/>
        <v>#N/A</v>
      </c>
      <c r="OS60" s="165" t="e">
        <f t="shared" si="200"/>
        <v>#N/A</v>
      </c>
      <c r="OT60" s="165" t="e">
        <f t="shared" si="200"/>
        <v>#N/A</v>
      </c>
      <c r="OU60" s="165" t="e">
        <f t="shared" si="200"/>
        <v>#N/A</v>
      </c>
      <c r="OV60" s="165" t="e">
        <f t="shared" si="200"/>
        <v>#N/A</v>
      </c>
      <c r="OW60" s="165" t="e">
        <f t="shared" si="200"/>
        <v>#N/A</v>
      </c>
      <c r="OX60" s="165" t="e">
        <f t="shared" si="200"/>
        <v>#N/A</v>
      </c>
      <c r="OY60" s="165" t="e">
        <f t="shared" si="200"/>
        <v>#N/A</v>
      </c>
      <c r="OZ60" s="165" t="e">
        <f t="shared" si="200"/>
        <v>#N/A</v>
      </c>
      <c r="PA60" s="165" t="e">
        <f t="shared" si="200"/>
        <v>#N/A</v>
      </c>
      <c r="PB60" s="165" t="e">
        <f t="shared" si="200"/>
        <v>#N/A</v>
      </c>
      <c r="PC60" s="165" t="e">
        <f t="shared" si="200"/>
        <v>#N/A</v>
      </c>
      <c r="PD60" s="165" t="e">
        <f t="shared" si="119"/>
        <v>#N/A</v>
      </c>
      <c r="PE60" s="165" t="e">
        <f t="shared" si="196"/>
        <v>#N/A</v>
      </c>
      <c r="PF60" s="165" t="e">
        <f t="shared" si="196"/>
        <v>#N/A</v>
      </c>
      <c r="PG60" s="165" t="e">
        <f t="shared" si="196"/>
        <v>#N/A</v>
      </c>
      <c r="PH60" s="165" t="e">
        <f t="shared" si="196"/>
        <v>#N/A</v>
      </c>
      <c r="PI60" s="165" t="e">
        <f t="shared" si="196"/>
        <v>#N/A</v>
      </c>
      <c r="PJ60" s="165" t="e">
        <f t="shared" si="196"/>
        <v>#N/A</v>
      </c>
      <c r="PK60" s="165" t="e">
        <f t="shared" si="196"/>
        <v>#N/A</v>
      </c>
      <c r="PL60" s="165" t="e">
        <f t="shared" si="196"/>
        <v>#N/A</v>
      </c>
    </row>
    <row r="61" spans="1:428" hidden="1" x14ac:dyDescent="0.45">
      <c r="A61" s="4">
        <v>58</v>
      </c>
      <c r="B61" s="105"/>
      <c r="C61" s="113"/>
      <c r="D61" s="118" t="str">
        <f t="shared" si="168"/>
        <v/>
      </c>
      <c r="E61" s="91"/>
      <c r="F61" s="118" t="str">
        <f t="shared" si="169"/>
        <v/>
      </c>
      <c r="G61" s="113"/>
      <c r="H61" s="106"/>
      <c r="I61" s="120" t="str">
        <f t="shared" si="0"/>
        <v/>
      </c>
      <c r="J61" s="120" t="str">
        <f t="shared" si="1"/>
        <v/>
      </c>
      <c r="K61" s="71" t="str">
        <f t="shared" si="112"/>
        <v/>
      </c>
      <c r="L61" s="23"/>
      <c r="M61" s="55"/>
      <c r="N61" s="298"/>
      <c r="O61" s="72" t="str">
        <f>IF(AND(D61&gt;0,E61&gt;0,F61&gt;0),IF(ISBLANK(N61),IF(ISBLANK(L61),"",(F61-D61)*VLOOKUP(L61,VLookups!$A$4:$B$13,2,FALSE)),N61),"")</f>
        <v/>
      </c>
      <c r="P61" s="73" t="str">
        <f t="shared" si="170"/>
        <v/>
      </c>
      <c r="Q61" s="91"/>
      <c r="R61" s="265" t="str">
        <f>IF(AND(Q61&gt;0,E61&gt;0,NOT(O61="")),ABS(VLOOKUP($Q$1,VLookups!$A$43:$B$44,2,FALSE)-_xlfn.NORM.DIST(Q61,K61,O61,TRUE)),"")</f>
        <v/>
      </c>
      <c r="S61" s="90" t="str">
        <f>IF(AND($D61&gt;0,$E61&gt;0,$F61&gt;0,NOT(ISBLANK($L61))),_xlfn.NORM.INV(ABS(VLOOKUP($Q$1,VLookups!$A$43:$B$44,2,FALSE)-S$3),$K61,$O61),"")</f>
        <v/>
      </c>
      <c r="T61" s="89" t="str">
        <f>IF(AND($D61&gt;0,$E61&gt;0,$F61&gt;0,NOT(ISBLANK($L61))),_xlfn.NORM.INV(ABS(VLOOKUP($Q$1,VLookups!$A$43:$B$44,2,FALSE)-T$3),$K61,$O61),"")</f>
        <v/>
      </c>
      <c r="U61" s="90" t="str">
        <f>IF(AND($D61&gt;0,$E61&gt;0,$F61&gt;0,NOT(ISBLANK($L61))),_xlfn.NORM.INV(ABS(VLOOKUP($Q$1,VLookups!$A$43:$B$44,2,FALSE)-U$3),$K61,$O61),"")</f>
        <v/>
      </c>
      <c r="V61" s="89" t="str">
        <f>IF(AND($D61&gt;0,$E61&gt;0,$F61&gt;0,NOT(ISBLANK($L61))),_xlfn.NORM.INV(ABS(VLOOKUP($Q$1,VLookups!$A$43:$B$44,2,FALSE)-V$3),$K61,$O61),"")</f>
        <v/>
      </c>
      <c r="W61" s="90" t="str">
        <f>IF(AND($D61&gt;0,$E61&gt;0,$F61&gt;0,NOT(ISBLANK($L61))),_xlfn.NORM.INV(ABS(VLOOKUP($Q$1,VLookups!$A$43:$B$44,2,FALSE)-W$3),$K61,$O61),"")</f>
        <v/>
      </c>
      <c r="X61" s="89" t="str">
        <f>IF(AND($D61&gt;0,$E61&gt;0,$F61&gt;0,NOT(ISBLANK($L61))),_xlfn.NORM.INV(ABS(VLOOKUP($Q$1,VLookups!$A$43:$B$44,2,FALSE)-X$3),$K61,$O61),"")</f>
        <v/>
      </c>
      <c r="Y61" s="5"/>
      <c r="Z61" s="164" t="str">
        <f t="shared" si="113"/>
        <v/>
      </c>
      <c r="AA61" s="47" t="str">
        <f t="shared" si="114"/>
        <v/>
      </c>
      <c r="AB61" s="47" t="str">
        <f t="shared" si="203"/>
        <v/>
      </c>
      <c r="AC61" s="47" t="str">
        <f t="shared" si="203"/>
        <v/>
      </c>
      <c r="AD61" s="47" t="str">
        <f t="shared" si="203"/>
        <v/>
      </c>
      <c r="AE61" s="47" t="str">
        <f t="shared" si="203"/>
        <v/>
      </c>
      <c r="AF61" s="47" t="str">
        <f t="shared" si="203"/>
        <v/>
      </c>
      <c r="AG61" s="47" t="str">
        <f t="shared" si="203"/>
        <v/>
      </c>
      <c r="AH61" s="47" t="str">
        <f t="shared" si="203"/>
        <v/>
      </c>
      <c r="AI61" s="47" t="str">
        <f t="shared" si="203"/>
        <v/>
      </c>
      <c r="AJ61" s="47" t="str">
        <f t="shared" si="203"/>
        <v/>
      </c>
      <c r="AK61" s="47" t="str">
        <f t="shared" si="203"/>
        <v/>
      </c>
      <c r="AL61" s="47" t="str">
        <f t="shared" si="203"/>
        <v/>
      </c>
      <c r="AM61" s="47" t="str">
        <f t="shared" si="203"/>
        <v/>
      </c>
      <c r="AN61" s="47" t="str">
        <f t="shared" si="203"/>
        <v/>
      </c>
      <c r="AO61" s="47" t="str">
        <f t="shared" si="203"/>
        <v/>
      </c>
      <c r="AP61" s="47" t="str">
        <f t="shared" si="203"/>
        <v/>
      </c>
      <c r="AQ61" s="47" t="str">
        <f t="shared" si="203"/>
        <v/>
      </c>
      <c r="AR61" s="47" t="str">
        <f t="shared" si="203"/>
        <v/>
      </c>
      <c r="AS61" s="47" t="str">
        <f t="shared" si="203"/>
        <v/>
      </c>
      <c r="AT61" s="47" t="str">
        <f t="shared" si="203"/>
        <v/>
      </c>
      <c r="AU61" s="47" t="str">
        <f t="shared" si="203"/>
        <v/>
      </c>
      <c r="AV61" s="47" t="str">
        <f t="shared" si="203"/>
        <v/>
      </c>
      <c r="AW61" s="47" t="str">
        <f t="shared" si="203"/>
        <v/>
      </c>
      <c r="AX61" s="47" t="str">
        <f t="shared" si="203"/>
        <v/>
      </c>
      <c r="AY61" s="47" t="str">
        <f t="shared" si="203"/>
        <v/>
      </c>
      <c r="AZ61" s="47" t="str">
        <f t="shared" si="203"/>
        <v/>
      </c>
      <c r="BA61" s="47" t="str">
        <f t="shared" si="203"/>
        <v/>
      </c>
      <c r="BB61" s="47" t="str">
        <f t="shared" si="203"/>
        <v/>
      </c>
      <c r="BC61" s="47" t="str">
        <f t="shared" si="203"/>
        <v/>
      </c>
      <c r="BD61" s="47" t="str">
        <f t="shared" si="203"/>
        <v/>
      </c>
      <c r="BE61" s="47" t="str">
        <f t="shared" si="203"/>
        <v/>
      </c>
      <c r="BF61" s="47" t="str">
        <f t="shared" si="203"/>
        <v/>
      </c>
      <c r="BG61" s="47" t="str">
        <f t="shared" si="203"/>
        <v/>
      </c>
      <c r="BH61" s="47" t="str">
        <f t="shared" si="203"/>
        <v/>
      </c>
      <c r="BI61" s="47" t="str">
        <f t="shared" si="203"/>
        <v/>
      </c>
      <c r="BJ61" s="47" t="str">
        <f t="shared" si="203"/>
        <v/>
      </c>
      <c r="BK61" s="47" t="str">
        <f t="shared" si="203"/>
        <v/>
      </c>
      <c r="BL61" s="47" t="str">
        <f t="shared" si="203"/>
        <v/>
      </c>
      <c r="BM61" s="47" t="str">
        <f t="shared" si="203"/>
        <v/>
      </c>
      <c r="BN61" s="47" t="str">
        <f t="shared" si="203"/>
        <v/>
      </c>
      <c r="BO61" s="47" t="str">
        <f t="shared" si="203"/>
        <v/>
      </c>
      <c r="BP61" s="47" t="str">
        <f t="shared" si="203"/>
        <v/>
      </c>
      <c r="BQ61" s="47" t="str">
        <f t="shared" si="203"/>
        <v/>
      </c>
      <c r="BR61" s="47" t="str">
        <f t="shared" si="203"/>
        <v/>
      </c>
      <c r="BS61" s="47" t="str">
        <f t="shared" si="203"/>
        <v/>
      </c>
      <c r="BT61" s="47" t="str">
        <f t="shared" si="203"/>
        <v/>
      </c>
      <c r="BU61" s="47" t="str">
        <f t="shared" si="203"/>
        <v/>
      </c>
      <c r="BV61" s="47" t="str">
        <f t="shared" si="203"/>
        <v/>
      </c>
      <c r="BW61" s="47" t="str">
        <f t="shared" si="203"/>
        <v/>
      </c>
      <c r="BX61" s="47" t="str">
        <f t="shared" si="203"/>
        <v/>
      </c>
      <c r="BY61" s="47" t="str">
        <f t="shared" si="203"/>
        <v/>
      </c>
      <c r="BZ61" s="47" t="str">
        <f t="shared" si="203"/>
        <v/>
      </c>
      <c r="CA61" s="47" t="str">
        <f t="shared" si="203"/>
        <v/>
      </c>
      <c r="CB61" s="47" t="str">
        <f t="shared" si="203"/>
        <v/>
      </c>
      <c r="CC61" s="47" t="str">
        <f t="shared" si="203"/>
        <v/>
      </c>
      <c r="CD61" s="47" t="str">
        <f t="shared" si="203"/>
        <v/>
      </c>
      <c r="CE61" s="47" t="str">
        <f t="shared" si="203"/>
        <v/>
      </c>
      <c r="CF61" s="47" t="str">
        <f t="shared" si="203"/>
        <v/>
      </c>
      <c r="CG61" s="47" t="str">
        <f t="shared" si="203"/>
        <v/>
      </c>
      <c r="CH61" s="47" t="str">
        <f t="shared" si="203"/>
        <v/>
      </c>
      <c r="CI61" s="47" t="str">
        <f t="shared" si="203"/>
        <v/>
      </c>
      <c r="CJ61" s="47" t="str">
        <f t="shared" si="203"/>
        <v/>
      </c>
      <c r="CK61" s="47" t="str">
        <f t="shared" si="203"/>
        <v/>
      </c>
      <c r="CL61" s="47" t="str">
        <f t="shared" si="203"/>
        <v/>
      </c>
      <c r="CM61" s="47" t="str">
        <f t="shared" ref="CM61:DV64" si="204">IF(ISNONTEXT($Z61),CN61-$Z61,"")</f>
        <v/>
      </c>
      <c r="CN61" s="47" t="str">
        <f t="shared" si="204"/>
        <v/>
      </c>
      <c r="CO61" s="47" t="str">
        <f t="shared" si="204"/>
        <v/>
      </c>
      <c r="CP61" s="47" t="str">
        <f t="shared" si="204"/>
        <v/>
      </c>
      <c r="CQ61" s="47" t="str">
        <f t="shared" si="204"/>
        <v/>
      </c>
      <c r="CR61" s="47" t="str">
        <f t="shared" si="204"/>
        <v/>
      </c>
      <c r="CS61" s="47" t="str">
        <f t="shared" si="204"/>
        <v/>
      </c>
      <c r="CT61" s="47" t="str">
        <f t="shared" si="204"/>
        <v/>
      </c>
      <c r="CU61" s="47" t="str">
        <f t="shared" si="204"/>
        <v/>
      </c>
      <c r="CV61" s="47" t="str">
        <f t="shared" si="204"/>
        <v/>
      </c>
      <c r="CW61" s="47" t="str">
        <f t="shared" si="204"/>
        <v/>
      </c>
      <c r="CX61" s="47" t="str">
        <f t="shared" si="204"/>
        <v/>
      </c>
      <c r="CY61" s="47" t="str">
        <f t="shared" si="204"/>
        <v/>
      </c>
      <c r="CZ61" s="47" t="str">
        <f t="shared" si="204"/>
        <v/>
      </c>
      <c r="DA61" s="47" t="str">
        <f t="shared" si="204"/>
        <v/>
      </c>
      <c r="DB61" s="47" t="str">
        <f t="shared" si="204"/>
        <v/>
      </c>
      <c r="DC61" s="47" t="str">
        <f t="shared" si="204"/>
        <v/>
      </c>
      <c r="DD61" s="47" t="str">
        <f t="shared" si="204"/>
        <v/>
      </c>
      <c r="DE61" s="47" t="str">
        <f t="shared" si="204"/>
        <v/>
      </c>
      <c r="DF61" s="47" t="str">
        <f t="shared" si="204"/>
        <v/>
      </c>
      <c r="DG61" s="47" t="str">
        <f t="shared" si="204"/>
        <v/>
      </c>
      <c r="DH61" s="47" t="str">
        <f t="shared" si="204"/>
        <v/>
      </c>
      <c r="DI61" s="47" t="str">
        <f t="shared" si="204"/>
        <v/>
      </c>
      <c r="DJ61" s="47" t="str">
        <f t="shared" si="204"/>
        <v/>
      </c>
      <c r="DK61" s="47" t="str">
        <f t="shared" si="204"/>
        <v/>
      </c>
      <c r="DL61" s="47" t="str">
        <f t="shared" si="204"/>
        <v/>
      </c>
      <c r="DM61" s="47" t="str">
        <f t="shared" si="204"/>
        <v/>
      </c>
      <c r="DN61" s="47" t="str">
        <f t="shared" si="204"/>
        <v/>
      </c>
      <c r="DO61" s="47" t="str">
        <f t="shared" si="204"/>
        <v/>
      </c>
      <c r="DP61" s="47" t="str">
        <f t="shared" si="204"/>
        <v/>
      </c>
      <c r="DQ61" s="47" t="str">
        <f t="shared" si="204"/>
        <v/>
      </c>
      <c r="DR61" s="47" t="str">
        <f t="shared" si="204"/>
        <v/>
      </c>
      <c r="DS61" s="47" t="str">
        <f t="shared" si="204"/>
        <v/>
      </c>
      <c r="DT61" s="47" t="str">
        <f t="shared" si="204"/>
        <v/>
      </c>
      <c r="DU61" s="47" t="str">
        <f t="shared" si="204"/>
        <v/>
      </c>
      <c r="DV61" s="47" t="str">
        <f t="shared" si="204"/>
        <v/>
      </c>
      <c r="DW61" s="179" t="str">
        <f t="shared" si="115"/>
        <v/>
      </c>
      <c r="DX61" s="47" t="str">
        <f t="shared" si="5"/>
        <v/>
      </c>
      <c r="DY61" s="47" t="str">
        <f t="shared" si="6"/>
        <v/>
      </c>
      <c r="DZ61" s="47" t="str">
        <f t="shared" si="7"/>
        <v/>
      </c>
      <c r="EA61" s="47" t="str">
        <f t="shared" si="8"/>
        <v/>
      </c>
      <c r="EB61" s="47" t="str">
        <f t="shared" si="9"/>
        <v/>
      </c>
      <c r="EC61" s="47" t="str">
        <f t="shared" si="10"/>
        <v/>
      </c>
      <c r="ED61" s="47" t="str">
        <f t="shared" si="11"/>
        <v/>
      </c>
      <c r="EE61" s="47" t="str">
        <f t="shared" si="12"/>
        <v/>
      </c>
      <c r="EF61" s="47" t="str">
        <f t="shared" si="13"/>
        <v/>
      </c>
      <c r="EG61" s="47" t="str">
        <f t="shared" si="14"/>
        <v/>
      </c>
      <c r="EH61" s="47" t="str">
        <f t="shared" si="15"/>
        <v/>
      </c>
      <c r="EI61" s="47" t="str">
        <f t="shared" si="16"/>
        <v/>
      </c>
      <c r="EJ61" s="47" t="str">
        <f t="shared" si="17"/>
        <v/>
      </c>
      <c r="EK61" s="47" t="str">
        <f t="shared" si="18"/>
        <v/>
      </c>
      <c r="EL61" s="47" t="str">
        <f t="shared" si="19"/>
        <v/>
      </c>
      <c r="EM61" s="47" t="str">
        <f t="shared" si="20"/>
        <v/>
      </c>
      <c r="EN61" s="47" t="str">
        <f t="shared" si="21"/>
        <v/>
      </c>
      <c r="EO61" s="47" t="str">
        <f t="shared" si="22"/>
        <v/>
      </c>
      <c r="EP61" s="47" t="str">
        <f t="shared" si="23"/>
        <v/>
      </c>
      <c r="EQ61" s="47" t="str">
        <f t="shared" si="24"/>
        <v/>
      </c>
      <c r="ER61" s="47" t="str">
        <f t="shared" si="25"/>
        <v/>
      </c>
      <c r="ES61" s="47" t="str">
        <f t="shared" si="26"/>
        <v/>
      </c>
      <c r="ET61" s="47" t="str">
        <f t="shared" si="27"/>
        <v/>
      </c>
      <c r="EU61" s="47" t="str">
        <f t="shared" si="28"/>
        <v/>
      </c>
      <c r="EV61" s="47" t="str">
        <f t="shared" si="29"/>
        <v/>
      </c>
      <c r="EW61" s="47" t="str">
        <f t="shared" si="30"/>
        <v/>
      </c>
      <c r="EX61" s="47" t="str">
        <f t="shared" si="31"/>
        <v/>
      </c>
      <c r="EY61" s="47" t="str">
        <f t="shared" si="32"/>
        <v/>
      </c>
      <c r="EZ61" s="47" t="str">
        <f t="shared" si="33"/>
        <v/>
      </c>
      <c r="FA61" s="47" t="str">
        <f t="shared" si="34"/>
        <v/>
      </c>
      <c r="FB61" s="47" t="str">
        <f t="shared" si="35"/>
        <v/>
      </c>
      <c r="FC61" s="47" t="str">
        <f t="shared" si="36"/>
        <v/>
      </c>
      <c r="FD61" s="47" t="str">
        <f t="shared" si="37"/>
        <v/>
      </c>
      <c r="FE61" s="47" t="str">
        <f t="shared" si="38"/>
        <v/>
      </c>
      <c r="FF61" s="47" t="str">
        <f t="shared" si="39"/>
        <v/>
      </c>
      <c r="FG61" s="47" t="str">
        <f t="shared" si="40"/>
        <v/>
      </c>
      <c r="FH61" s="47" t="str">
        <f t="shared" si="41"/>
        <v/>
      </c>
      <c r="FI61" s="47" t="str">
        <f t="shared" si="42"/>
        <v/>
      </c>
      <c r="FJ61" s="47" t="str">
        <f t="shared" si="43"/>
        <v/>
      </c>
      <c r="FK61" s="47" t="str">
        <f t="shared" si="44"/>
        <v/>
      </c>
      <c r="FL61" s="47" t="str">
        <f t="shared" si="45"/>
        <v/>
      </c>
      <c r="FM61" s="47" t="str">
        <f t="shared" si="46"/>
        <v/>
      </c>
      <c r="FN61" s="47" t="str">
        <f t="shared" si="47"/>
        <v/>
      </c>
      <c r="FO61" s="47" t="str">
        <f t="shared" si="48"/>
        <v/>
      </c>
      <c r="FP61" s="47" t="str">
        <f t="shared" si="49"/>
        <v/>
      </c>
      <c r="FQ61" s="47" t="str">
        <f t="shared" si="50"/>
        <v/>
      </c>
      <c r="FR61" s="47" t="str">
        <f t="shared" si="51"/>
        <v/>
      </c>
      <c r="FS61" s="47" t="str">
        <f t="shared" si="52"/>
        <v/>
      </c>
      <c r="FT61" s="47" t="str">
        <f t="shared" si="53"/>
        <v/>
      </c>
      <c r="FU61" s="47" t="str">
        <f t="shared" si="54"/>
        <v/>
      </c>
      <c r="FV61" s="47" t="str">
        <f t="shared" si="55"/>
        <v/>
      </c>
      <c r="FW61" s="47" t="str">
        <f t="shared" si="56"/>
        <v/>
      </c>
      <c r="FX61" s="47" t="str">
        <f t="shared" si="57"/>
        <v/>
      </c>
      <c r="FY61" s="47" t="str">
        <f t="shared" si="58"/>
        <v/>
      </c>
      <c r="FZ61" s="47" t="str">
        <f t="shared" si="59"/>
        <v/>
      </c>
      <c r="GA61" s="47" t="str">
        <f t="shared" si="60"/>
        <v/>
      </c>
      <c r="GB61" s="47" t="str">
        <f t="shared" si="61"/>
        <v/>
      </c>
      <c r="GC61" s="47" t="str">
        <f t="shared" si="62"/>
        <v/>
      </c>
      <c r="GD61" s="47" t="str">
        <f t="shared" si="63"/>
        <v/>
      </c>
      <c r="GE61" s="47" t="str">
        <f t="shared" si="64"/>
        <v/>
      </c>
      <c r="GF61" s="47" t="str">
        <f t="shared" si="65"/>
        <v/>
      </c>
      <c r="GG61" s="47" t="str">
        <f t="shared" si="66"/>
        <v/>
      </c>
      <c r="GH61" s="47" t="str">
        <f t="shared" si="67"/>
        <v/>
      </c>
      <c r="GI61" s="47" t="str">
        <f t="shared" si="68"/>
        <v/>
      </c>
      <c r="GJ61" s="47" t="str">
        <f t="shared" si="69"/>
        <v/>
      </c>
      <c r="GK61" s="47" t="str">
        <f t="shared" si="70"/>
        <v/>
      </c>
      <c r="GL61" s="47" t="str">
        <f t="shared" si="71"/>
        <v/>
      </c>
      <c r="GM61" s="47" t="str">
        <f t="shared" si="72"/>
        <v/>
      </c>
      <c r="GN61" s="47" t="str">
        <f t="shared" si="73"/>
        <v/>
      </c>
      <c r="GO61" s="47" t="str">
        <f t="shared" si="74"/>
        <v/>
      </c>
      <c r="GP61" s="47" t="str">
        <f t="shared" si="75"/>
        <v/>
      </c>
      <c r="GQ61" s="47" t="str">
        <f t="shared" si="76"/>
        <v/>
      </c>
      <c r="GR61" s="47" t="str">
        <f t="shared" si="77"/>
        <v/>
      </c>
      <c r="GS61" s="47" t="str">
        <f t="shared" si="78"/>
        <v/>
      </c>
      <c r="GT61" s="47" t="str">
        <f t="shared" si="79"/>
        <v/>
      </c>
      <c r="GU61" s="47" t="str">
        <f t="shared" si="80"/>
        <v/>
      </c>
      <c r="GV61" s="47" t="str">
        <f t="shared" si="81"/>
        <v/>
      </c>
      <c r="GW61" s="47" t="str">
        <f t="shared" si="82"/>
        <v/>
      </c>
      <c r="GX61" s="47" t="str">
        <f t="shared" si="83"/>
        <v/>
      </c>
      <c r="GY61" s="47" t="str">
        <f t="shared" si="84"/>
        <v/>
      </c>
      <c r="GZ61" s="47" t="str">
        <f t="shared" si="85"/>
        <v/>
      </c>
      <c r="HA61" s="47" t="str">
        <f t="shared" si="86"/>
        <v/>
      </c>
      <c r="HB61" s="47" t="str">
        <f t="shared" si="87"/>
        <v/>
      </c>
      <c r="HC61" s="47" t="str">
        <f t="shared" si="88"/>
        <v/>
      </c>
      <c r="HD61" s="47" t="str">
        <f t="shared" si="89"/>
        <v/>
      </c>
      <c r="HE61" s="47" t="str">
        <f t="shared" si="90"/>
        <v/>
      </c>
      <c r="HF61" s="47" t="str">
        <f t="shared" si="91"/>
        <v/>
      </c>
      <c r="HG61" s="47" t="str">
        <f t="shared" si="92"/>
        <v/>
      </c>
      <c r="HH61" s="47" t="str">
        <f t="shared" si="93"/>
        <v/>
      </c>
      <c r="HI61" s="47" t="str">
        <f t="shared" si="94"/>
        <v/>
      </c>
      <c r="HJ61" s="47" t="str">
        <f t="shared" si="95"/>
        <v/>
      </c>
      <c r="HK61" s="47" t="str">
        <f t="shared" si="96"/>
        <v/>
      </c>
      <c r="HL61" s="47" t="str">
        <f t="shared" si="97"/>
        <v/>
      </c>
      <c r="HM61" s="47" t="str">
        <f t="shared" si="98"/>
        <v/>
      </c>
      <c r="HN61" s="47" t="str">
        <f t="shared" si="99"/>
        <v/>
      </c>
      <c r="HO61" s="47" t="str">
        <f t="shared" si="100"/>
        <v/>
      </c>
      <c r="HP61" s="47" t="str">
        <f t="shared" si="101"/>
        <v/>
      </c>
      <c r="HQ61" s="47" t="str">
        <f t="shared" si="102"/>
        <v/>
      </c>
      <c r="HR61" s="47" t="str">
        <f t="shared" si="103"/>
        <v/>
      </c>
      <c r="HS61" s="47" t="str">
        <f t="shared" si="104"/>
        <v/>
      </c>
      <c r="HT61" s="165" t="e">
        <f t="shared" si="171"/>
        <v>#N/A</v>
      </c>
      <c r="HU61" s="165" t="e">
        <f t="shared" ref="HU61:HW76" si="205">IF(ISNONTEXT($O61),_xlfn.NORM.DIST(AB61,$K61,$O61,FALSE),NA())</f>
        <v>#N/A</v>
      </c>
      <c r="HV61" s="165" t="e">
        <f t="shared" si="205"/>
        <v>#N/A</v>
      </c>
      <c r="HW61" s="165" t="e">
        <f t="shared" si="205"/>
        <v>#N/A</v>
      </c>
      <c r="HX61" s="165" t="e">
        <f t="shared" si="192"/>
        <v>#N/A</v>
      </c>
      <c r="HY61" s="165" t="e">
        <f t="shared" si="192"/>
        <v>#N/A</v>
      </c>
      <c r="HZ61" s="165" t="e">
        <f t="shared" si="192"/>
        <v>#N/A</v>
      </c>
      <c r="IA61" s="165" t="e">
        <f t="shared" si="192"/>
        <v>#N/A</v>
      </c>
      <c r="IB61" s="165" t="e">
        <f t="shared" si="192"/>
        <v>#N/A</v>
      </c>
      <c r="IC61" s="165" t="e">
        <f t="shared" si="192"/>
        <v>#N/A</v>
      </c>
      <c r="ID61" s="165" t="e">
        <f t="shared" si="192"/>
        <v>#N/A</v>
      </c>
      <c r="IE61" s="165" t="e">
        <f t="shared" si="192"/>
        <v>#N/A</v>
      </c>
      <c r="IF61" s="165" t="e">
        <f t="shared" si="192"/>
        <v>#N/A</v>
      </c>
      <c r="IG61" s="165" t="e">
        <f t="shared" si="192"/>
        <v>#N/A</v>
      </c>
      <c r="IH61" s="165" t="e">
        <f t="shared" si="192"/>
        <v>#N/A</v>
      </c>
      <c r="II61" s="165" t="e">
        <f t="shared" si="192"/>
        <v>#N/A</v>
      </c>
      <c r="IJ61" s="165" t="e">
        <f t="shared" si="192"/>
        <v>#N/A</v>
      </c>
      <c r="IK61" s="165" t="e">
        <f t="shared" si="192"/>
        <v>#N/A</v>
      </c>
      <c r="IL61" s="165" t="e">
        <f t="shared" si="192"/>
        <v>#N/A</v>
      </c>
      <c r="IM61" s="165" t="e">
        <f t="shared" si="188"/>
        <v>#N/A</v>
      </c>
      <c r="IN61" s="165" t="e">
        <f t="shared" si="188"/>
        <v>#N/A</v>
      </c>
      <c r="IO61" s="165" t="e">
        <f t="shared" si="188"/>
        <v>#N/A</v>
      </c>
      <c r="IP61" s="165" t="e">
        <f t="shared" si="188"/>
        <v>#N/A</v>
      </c>
      <c r="IQ61" s="165" t="e">
        <f t="shared" si="188"/>
        <v>#N/A</v>
      </c>
      <c r="IR61" s="165" t="e">
        <f t="shared" si="188"/>
        <v>#N/A</v>
      </c>
      <c r="IS61" s="165" t="e">
        <f t="shared" si="188"/>
        <v>#N/A</v>
      </c>
      <c r="IT61" s="165" t="e">
        <f t="shared" si="188"/>
        <v>#N/A</v>
      </c>
      <c r="IU61" s="165" t="e">
        <f t="shared" si="188"/>
        <v>#N/A</v>
      </c>
      <c r="IV61" s="165" t="e">
        <f t="shared" si="188"/>
        <v>#N/A</v>
      </c>
      <c r="IW61" s="165" t="e">
        <f t="shared" si="188"/>
        <v>#N/A</v>
      </c>
      <c r="IX61" s="165" t="e">
        <f t="shared" si="188"/>
        <v>#N/A</v>
      </c>
      <c r="IY61" s="165" t="e">
        <f t="shared" si="188"/>
        <v>#N/A</v>
      </c>
      <c r="IZ61" s="165" t="e">
        <f t="shared" si="188"/>
        <v>#N/A</v>
      </c>
      <c r="JA61" s="165" t="e">
        <f t="shared" si="188"/>
        <v>#N/A</v>
      </c>
      <c r="JB61" s="165" t="e">
        <f t="shared" si="185"/>
        <v>#N/A</v>
      </c>
      <c r="JC61" s="165" t="e">
        <f t="shared" si="185"/>
        <v>#N/A</v>
      </c>
      <c r="JD61" s="165" t="e">
        <f t="shared" si="185"/>
        <v>#N/A</v>
      </c>
      <c r="JE61" s="165" t="e">
        <f t="shared" si="185"/>
        <v>#N/A</v>
      </c>
      <c r="JF61" s="165" t="e">
        <f t="shared" si="185"/>
        <v>#N/A</v>
      </c>
      <c r="JG61" s="165" t="e">
        <f t="shared" si="185"/>
        <v>#N/A</v>
      </c>
      <c r="JH61" s="165" t="e">
        <f t="shared" si="185"/>
        <v>#N/A</v>
      </c>
      <c r="JI61" s="165" t="e">
        <f t="shared" si="185"/>
        <v>#N/A</v>
      </c>
      <c r="JJ61" s="165" t="e">
        <f t="shared" si="185"/>
        <v>#N/A</v>
      </c>
      <c r="JK61" s="165" t="e">
        <f t="shared" si="185"/>
        <v>#N/A</v>
      </c>
      <c r="JL61" s="165" t="e">
        <f t="shared" si="185"/>
        <v>#N/A</v>
      </c>
      <c r="JM61" s="165" t="e">
        <f t="shared" si="185"/>
        <v>#N/A</v>
      </c>
      <c r="JN61" s="165" t="e">
        <f t="shared" si="185"/>
        <v>#N/A</v>
      </c>
      <c r="JO61" s="165" t="e">
        <f t="shared" si="185"/>
        <v>#N/A</v>
      </c>
      <c r="JP61" s="165" t="e">
        <f t="shared" si="185"/>
        <v>#N/A</v>
      </c>
      <c r="JQ61" s="165" t="e">
        <f t="shared" si="198"/>
        <v>#N/A</v>
      </c>
      <c r="JR61" s="165" t="e">
        <f t="shared" si="198"/>
        <v>#N/A</v>
      </c>
      <c r="JS61" s="165" t="e">
        <f t="shared" si="198"/>
        <v>#N/A</v>
      </c>
      <c r="JT61" s="165" t="e">
        <f t="shared" si="198"/>
        <v>#N/A</v>
      </c>
      <c r="JU61" s="165" t="e">
        <f t="shared" si="198"/>
        <v>#N/A</v>
      </c>
      <c r="JV61" s="165" t="e">
        <f t="shared" si="198"/>
        <v>#N/A</v>
      </c>
      <c r="JW61" s="165" t="e">
        <f t="shared" si="198"/>
        <v>#N/A</v>
      </c>
      <c r="JX61" s="165" t="e">
        <f t="shared" si="198"/>
        <v>#N/A</v>
      </c>
      <c r="JY61" s="165" t="e">
        <f t="shared" si="198"/>
        <v>#N/A</v>
      </c>
      <c r="JZ61" s="165" t="e">
        <f t="shared" si="198"/>
        <v>#N/A</v>
      </c>
      <c r="KA61" s="165" t="e">
        <f t="shared" si="198"/>
        <v>#N/A</v>
      </c>
      <c r="KB61" s="165" t="e">
        <f t="shared" si="198"/>
        <v>#N/A</v>
      </c>
      <c r="KC61" s="165" t="e">
        <f t="shared" si="198"/>
        <v>#N/A</v>
      </c>
      <c r="KD61" s="165" t="e">
        <f t="shared" si="198"/>
        <v>#N/A</v>
      </c>
      <c r="KE61" s="165" t="e">
        <f t="shared" si="198"/>
        <v>#N/A</v>
      </c>
      <c r="KF61" s="165" t="e">
        <f t="shared" si="117"/>
        <v>#N/A</v>
      </c>
      <c r="KG61" s="165" t="e">
        <f t="shared" ref="KG61:KI76" si="206">IF(ISNONTEXT($O61),_xlfn.NORM.DIST(CN61,$K61,$O61,FALSE),NA())</f>
        <v>#N/A</v>
      </c>
      <c r="KH61" s="165" t="e">
        <f t="shared" si="206"/>
        <v>#N/A</v>
      </c>
      <c r="KI61" s="165" t="e">
        <f t="shared" si="206"/>
        <v>#N/A</v>
      </c>
      <c r="KJ61" s="165" t="e">
        <f t="shared" si="193"/>
        <v>#N/A</v>
      </c>
      <c r="KK61" s="165" t="e">
        <f t="shared" si="193"/>
        <v>#N/A</v>
      </c>
      <c r="KL61" s="165" t="e">
        <f t="shared" si="193"/>
        <v>#N/A</v>
      </c>
      <c r="KM61" s="165" t="e">
        <f t="shared" si="193"/>
        <v>#N/A</v>
      </c>
      <c r="KN61" s="165" t="e">
        <f t="shared" si="193"/>
        <v>#N/A</v>
      </c>
      <c r="KO61" s="165" t="e">
        <f t="shared" si="193"/>
        <v>#N/A</v>
      </c>
      <c r="KP61" s="165" t="e">
        <f t="shared" si="193"/>
        <v>#N/A</v>
      </c>
      <c r="KQ61" s="165" t="e">
        <f t="shared" si="193"/>
        <v>#N/A</v>
      </c>
      <c r="KR61" s="165" t="e">
        <f t="shared" si="193"/>
        <v>#N/A</v>
      </c>
      <c r="KS61" s="165" t="e">
        <f t="shared" si="193"/>
        <v>#N/A</v>
      </c>
      <c r="KT61" s="165" t="e">
        <f t="shared" si="193"/>
        <v>#N/A</v>
      </c>
      <c r="KU61" s="165" t="e">
        <f t="shared" si="193"/>
        <v>#N/A</v>
      </c>
      <c r="KV61" s="165" t="e">
        <f t="shared" si="193"/>
        <v>#N/A</v>
      </c>
      <c r="KW61" s="165" t="e">
        <f t="shared" si="193"/>
        <v>#N/A</v>
      </c>
      <c r="KX61" s="165" t="e">
        <f t="shared" si="193"/>
        <v>#N/A</v>
      </c>
      <c r="KY61" s="165" t="e">
        <f t="shared" si="189"/>
        <v>#N/A</v>
      </c>
      <c r="KZ61" s="165" t="e">
        <f t="shared" si="189"/>
        <v>#N/A</v>
      </c>
      <c r="LA61" s="165" t="e">
        <f t="shared" si="189"/>
        <v>#N/A</v>
      </c>
      <c r="LB61" s="165" t="e">
        <f t="shared" si="189"/>
        <v>#N/A</v>
      </c>
      <c r="LC61" s="165" t="e">
        <f t="shared" si="189"/>
        <v>#N/A</v>
      </c>
      <c r="LD61" s="165" t="e">
        <f t="shared" si="189"/>
        <v>#N/A</v>
      </c>
      <c r="LE61" s="165" t="e">
        <f t="shared" si="189"/>
        <v>#N/A</v>
      </c>
      <c r="LF61" s="165" t="e">
        <f t="shared" si="189"/>
        <v>#N/A</v>
      </c>
      <c r="LG61" s="165" t="e">
        <f t="shared" si="189"/>
        <v>#N/A</v>
      </c>
      <c r="LH61" s="165" t="e">
        <f t="shared" si="189"/>
        <v>#N/A</v>
      </c>
      <c r="LI61" s="165" t="e">
        <f t="shared" si="189"/>
        <v>#N/A</v>
      </c>
      <c r="LJ61" s="165" t="e">
        <f t="shared" si="189"/>
        <v>#N/A</v>
      </c>
      <c r="LK61" s="165" t="e">
        <f t="shared" si="189"/>
        <v>#N/A</v>
      </c>
      <c r="LL61" s="165" t="e">
        <f t="shared" si="189"/>
        <v>#N/A</v>
      </c>
      <c r="LM61" s="165" t="e">
        <f t="shared" si="189"/>
        <v>#N/A</v>
      </c>
      <c r="LN61" s="165" t="e">
        <f t="shared" si="186"/>
        <v>#N/A</v>
      </c>
      <c r="LO61" s="165" t="e">
        <f t="shared" si="186"/>
        <v>#N/A</v>
      </c>
      <c r="LP61" s="165" t="e">
        <f t="shared" si="186"/>
        <v>#N/A</v>
      </c>
      <c r="LQ61" s="165" t="e">
        <f t="shared" si="186"/>
        <v>#N/A</v>
      </c>
      <c r="LR61" s="165" t="e">
        <f t="shared" si="186"/>
        <v>#N/A</v>
      </c>
      <c r="LS61" s="165" t="e">
        <f t="shared" si="186"/>
        <v>#N/A</v>
      </c>
      <c r="LT61" s="165" t="e">
        <f t="shared" si="186"/>
        <v>#N/A</v>
      </c>
      <c r="LU61" s="165" t="e">
        <f t="shared" si="186"/>
        <v>#N/A</v>
      </c>
      <c r="LV61" s="165" t="e">
        <f t="shared" si="186"/>
        <v>#N/A</v>
      </c>
      <c r="LW61" s="165" t="e">
        <f t="shared" si="186"/>
        <v>#N/A</v>
      </c>
      <c r="LX61" s="165" t="e">
        <f t="shared" si="186"/>
        <v>#N/A</v>
      </c>
      <c r="LY61" s="165" t="e">
        <f t="shared" si="186"/>
        <v>#N/A</v>
      </c>
      <c r="LZ61" s="165" t="e">
        <f t="shared" si="186"/>
        <v>#N/A</v>
      </c>
      <c r="MA61" s="165" t="e">
        <f t="shared" si="186"/>
        <v>#N/A</v>
      </c>
      <c r="MB61" s="165" t="e">
        <f t="shared" si="186"/>
        <v>#N/A</v>
      </c>
      <c r="MC61" s="165" t="e">
        <f t="shared" si="199"/>
        <v>#N/A</v>
      </c>
      <c r="MD61" s="165" t="e">
        <f t="shared" si="199"/>
        <v>#N/A</v>
      </c>
      <c r="ME61" s="165" t="e">
        <f t="shared" si="199"/>
        <v>#N/A</v>
      </c>
      <c r="MF61" s="165" t="e">
        <f t="shared" si="199"/>
        <v>#N/A</v>
      </c>
      <c r="MG61" s="165" t="e">
        <f t="shared" si="199"/>
        <v>#N/A</v>
      </c>
      <c r="MH61" s="165" t="e">
        <f t="shared" si="199"/>
        <v>#N/A</v>
      </c>
      <c r="MI61" s="165" t="e">
        <f t="shared" si="199"/>
        <v>#N/A</v>
      </c>
      <c r="MJ61" s="165" t="e">
        <f t="shared" si="199"/>
        <v>#N/A</v>
      </c>
      <c r="MK61" s="165" t="e">
        <f t="shared" si="199"/>
        <v>#N/A</v>
      </c>
      <c r="ML61" s="165" t="e">
        <f t="shared" si="199"/>
        <v>#N/A</v>
      </c>
      <c r="MM61" s="165" t="e">
        <f t="shared" si="199"/>
        <v>#N/A</v>
      </c>
      <c r="MN61" s="165" t="e">
        <f t="shared" si="199"/>
        <v>#N/A</v>
      </c>
      <c r="MO61" s="165" t="e">
        <f t="shared" si="199"/>
        <v>#N/A</v>
      </c>
      <c r="MP61" s="165" t="e">
        <f t="shared" si="199"/>
        <v>#N/A</v>
      </c>
      <c r="MQ61" s="165" t="e">
        <f t="shared" si="199"/>
        <v>#N/A</v>
      </c>
      <c r="MR61" s="165" t="e">
        <f t="shared" si="118"/>
        <v>#N/A</v>
      </c>
      <c r="MS61" s="165" t="e">
        <f t="shared" ref="MS61:MU76" si="207">IF(ISNONTEXT($O61),_xlfn.NORM.DIST(EZ61,$K61,$O61,FALSE),NA())</f>
        <v>#N/A</v>
      </c>
      <c r="MT61" s="165" t="e">
        <f t="shared" si="207"/>
        <v>#N/A</v>
      </c>
      <c r="MU61" s="165" t="e">
        <f t="shared" si="207"/>
        <v>#N/A</v>
      </c>
      <c r="MV61" s="165" t="e">
        <f t="shared" si="194"/>
        <v>#N/A</v>
      </c>
      <c r="MW61" s="165" t="e">
        <f t="shared" si="194"/>
        <v>#N/A</v>
      </c>
      <c r="MX61" s="165" t="e">
        <f t="shared" si="194"/>
        <v>#N/A</v>
      </c>
      <c r="MY61" s="165" t="e">
        <f t="shared" si="194"/>
        <v>#N/A</v>
      </c>
      <c r="MZ61" s="165" t="e">
        <f t="shared" si="194"/>
        <v>#N/A</v>
      </c>
      <c r="NA61" s="165" t="e">
        <f t="shared" si="194"/>
        <v>#N/A</v>
      </c>
      <c r="NB61" s="165" t="e">
        <f t="shared" si="194"/>
        <v>#N/A</v>
      </c>
      <c r="NC61" s="165" t="e">
        <f t="shared" si="194"/>
        <v>#N/A</v>
      </c>
      <c r="ND61" s="165" t="e">
        <f t="shared" si="194"/>
        <v>#N/A</v>
      </c>
      <c r="NE61" s="165" t="e">
        <f t="shared" si="194"/>
        <v>#N/A</v>
      </c>
      <c r="NF61" s="165" t="e">
        <f t="shared" si="194"/>
        <v>#N/A</v>
      </c>
      <c r="NG61" s="165" t="e">
        <f t="shared" si="194"/>
        <v>#N/A</v>
      </c>
      <c r="NH61" s="165" t="e">
        <f t="shared" si="194"/>
        <v>#N/A</v>
      </c>
      <c r="NI61" s="165" t="e">
        <f t="shared" si="194"/>
        <v>#N/A</v>
      </c>
      <c r="NJ61" s="165" t="e">
        <f t="shared" si="194"/>
        <v>#N/A</v>
      </c>
      <c r="NK61" s="165" t="e">
        <f t="shared" si="190"/>
        <v>#N/A</v>
      </c>
      <c r="NL61" s="165" t="e">
        <f t="shared" si="190"/>
        <v>#N/A</v>
      </c>
      <c r="NM61" s="165" t="e">
        <f t="shared" si="190"/>
        <v>#N/A</v>
      </c>
      <c r="NN61" s="165" t="e">
        <f t="shared" si="190"/>
        <v>#N/A</v>
      </c>
      <c r="NO61" s="165" t="e">
        <f t="shared" si="190"/>
        <v>#N/A</v>
      </c>
      <c r="NP61" s="165" t="e">
        <f t="shared" si="190"/>
        <v>#N/A</v>
      </c>
      <c r="NQ61" s="165" t="e">
        <f t="shared" si="190"/>
        <v>#N/A</v>
      </c>
      <c r="NR61" s="165" t="e">
        <f t="shared" si="190"/>
        <v>#N/A</v>
      </c>
      <c r="NS61" s="165" t="e">
        <f t="shared" si="190"/>
        <v>#N/A</v>
      </c>
      <c r="NT61" s="165" t="e">
        <f t="shared" si="190"/>
        <v>#N/A</v>
      </c>
      <c r="NU61" s="165" t="e">
        <f t="shared" si="190"/>
        <v>#N/A</v>
      </c>
      <c r="NV61" s="165" t="e">
        <f t="shared" si="190"/>
        <v>#N/A</v>
      </c>
      <c r="NW61" s="165" t="e">
        <f t="shared" si="190"/>
        <v>#N/A</v>
      </c>
      <c r="NX61" s="165" t="e">
        <f t="shared" si="190"/>
        <v>#N/A</v>
      </c>
      <c r="NY61" s="165" t="e">
        <f t="shared" si="190"/>
        <v>#N/A</v>
      </c>
      <c r="NZ61" s="165" t="e">
        <f t="shared" si="187"/>
        <v>#N/A</v>
      </c>
      <c r="OA61" s="165" t="e">
        <f t="shared" si="187"/>
        <v>#N/A</v>
      </c>
      <c r="OB61" s="165" t="e">
        <f t="shared" si="187"/>
        <v>#N/A</v>
      </c>
      <c r="OC61" s="165" t="e">
        <f t="shared" si="187"/>
        <v>#N/A</v>
      </c>
      <c r="OD61" s="165" t="e">
        <f t="shared" si="187"/>
        <v>#N/A</v>
      </c>
      <c r="OE61" s="165" t="e">
        <f t="shared" si="187"/>
        <v>#N/A</v>
      </c>
      <c r="OF61" s="165" t="e">
        <f t="shared" si="187"/>
        <v>#N/A</v>
      </c>
      <c r="OG61" s="165" t="e">
        <f t="shared" si="187"/>
        <v>#N/A</v>
      </c>
      <c r="OH61" s="165" t="e">
        <f t="shared" si="187"/>
        <v>#N/A</v>
      </c>
      <c r="OI61" s="165" t="e">
        <f t="shared" si="187"/>
        <v>#N/A</v>
      </c>
      <c r="OJ61" s="165" t="e">
        <f t="shared" si="187"/>
        <v>#N/A</v>
      </c>
      <c r="OK61" s="165" t="e">
        <f t="shared" si="187"/>
        <v>#N/A</v>
      </c>
      <c r="OL61" s="165" t="e">
        <f t="shared" si="187"/>
        <v>#N/A</v>
      </c>
      <c r="OM61" s="165" t="e">
        <f t="shared" si="187"/>
        <v>#N/A</v>
      </c>
      <c r="ON61" s="165" t="e">
        <f t="shared" si="187"/>
        <v>#N/A</v>
      </c>
      <c r="OO61" s="165" t="e">
        <f t="shared" si="200"/>
        <v>#N/A</v>
      </c>
      <c r="OP61" s="165" t="e">
        <f t="shared" si="200"/>
        <v>#N/A</v>
      </c>
      <c r="OQ61" s="165" t="e">
        <f t="shared" si="200"/>
        <v>#N/A</v>
      </c>
      <c r="OR61" s="165" t="e">
        <f t="shared" si="200"/>
        <v>#N/A</v>
      </c>
      <c r="OS61" s="165" t="e">
        <f t="shared" si="200"/>
        <v>#N/A</v>
      </c>
      <c r="OT61" s="165" t="e">
        <f t="shared" si="200"/>
        <v>#N/A</v>
      </c>
      <c r="OU61" s="165" t="e">
        <f t="shared" si="200"/>
        <v>#N/A</v>
      </c>
      <c r="OV61" s="165" t="e">
        <f t="shared" si="200"/>
        <v>#N/A</v>
      </c>
      <c r="OW61" s="165" t="e">
        <f t="shared" si="200"/>
        <v>#N/A</v>
      </c>
      <c r="OX61" s="165" t="e">
        <f t="shared" si="200"/>
        <v>#N/A</v>
      </c>
      <c r="OY61" s="165" t="e">
        <f t="shared" si="200"/>
        <v>#N/A</v>
      </c>
      <c r="OZ61" s="165" t="e">
        <f t="shared" si="200"/>
        <v>#N/A</v>
      </c>
      <c r="PA61" s="165" t="e">
        <f t="shared" si="200"/>
        <v>#N/A</v>
      </c>
      <c r="PB61" s="165" t="e">
        <f t="shared" si="200"/>
        <v>#N/A</v>
      </c>
      <c r="PC61" s="165" t="e">
        <f t="shared" si="200"/>
        <v>#N/A</v>
      </c>
      <c r="PD61" s="165" t="e">
        <f t="shared" si="119"/>
        <v>#N/A</v>
      </c>
      <c r="PE61" s="165" t="e">
        <f t="shared" si="196"/>
        <v>#N/A</v>
      </c>
      <c r="PF61" s="165" t="e">
        <f t="shared" si="196"/>
        <v>#N/A</v>
      </c>
      <c r="PG61" s="165" t="e">
        <f t="shared" si="196"/>
        <v>#N/A</v>
      </c>
      <c r="PH61" s="165" t="e">
        <f t="shared" si="196"/>
        <v>#N/A</v>
      </c>
      <c r="PI61" s="165" t="e">
        <f t="shared" si="196"/>
        <v>#N/A</v>
      </c>
      <c r="PJ61" s="165" t="e">
        <f t="shared" si="196"/>
        <v>#N/A</v>
      </c>
      <c r="PK61" s="165" t="e">
        <f t="shared" si="196"/>
        <v>#N/A</v>
      </c>
      <c r="PL61" s="165" t="e">
        <f t="shared" si="196"/>
        <v>#N/A</v>
      </c>
    </row>
    <row r="62" spans="1:428" hidden="1" x14ac:dyDescent="0.45">
      <c r="A62" s="4">
        <v>59</v>
      </c>
      <c r="B62" s="105"/>
      <c r="C62" s="113"/>
      <c r="D62" s="118" t="str">
        <f t="shared" si="168"/>
        <v/>
      </c>
      <c r="E62" s="91"/>
      <c r="F62" s="118" t="str">
        <f t="shared" si="169"/>
        <v/>
      </c>
      <c r="G62" s="113"/>
      <c r="H62" s="106"/>
      <c r="I62" s="120" t="str">
        <f t="shared" si="0"/>
        <v/>
      </c>
      <c r="J62" s="120" t="str">
        <f t="shared" si="1"/>
        <v/>
      </c>
      <c r="K62" s="71" t="str">
        <f t="shared" si="112"/>
        <v/>
      </c>
      <c r="L62" s="23"/>
      <c r="M62" s="55"/>
      <c r="N62" s="298"/>
      <c r="O62" s="72" t="str">
        <f>IF(AND(D62&gt;0,E62&gt;0,F62&gt;0),IF(ISBLANK(N62),IF(ISBLANK(L62),"",(F62-D62)*VLOOKUP(L62,VLookups!$A$4:$B$13,2,FALSE)),N62),"")</f>
        <v/>
      </c>
      <c r="P62" s="73" t="str">
        <f t="shared" si="170"/>
        <v/>
      </c>
      <c r="Q62" s="91"/>
      <c r="R62" s="265" t="str">
        <f>IF(AND(Q62&gt;0,E62&gt;0,NOT(O62="")),ABS(VLOOKUP($Q$1,VLookups!$A$43:$B$44,2,FALSE)-_xlfn.NORM.DIST(Q62,K62,O62,TRUE)),"")</f>
        <v/>
      </c>
      <c r="S62" s="90" t="str">
        <f>IF(AND($D62&gt;0,$E62&gt;0,$F62&gt;0,NOT(ISBLANK($L62))),_xlfn.NORM.INV(ABS(VLOOKUP($Q$1,VLookups!$A$43:$B$44,2,FALSE)-S$3),$K62,$O62),"")</f>
        <v/>
      </c>
      <c r="T62" s="89" t="str">
        <f>IF(AND($D62&gt;0,$E62&gt;0,$F62&gt;0,NOT(ISBLANK($L62))),_xlfn.NORM.INV(ABS(VLOOKUP($Q$1,VLookups!$A$43:$B$44,2,FALSE)-T$3),$K62,$O62),"")</f>
        <v/>
      </c>
      <c r="U62" s="90" t="str">
        <f>IF(AND($D62&gt;0,$E62&gt;0,$F62&gt;0,NOT(ISBLANK($L62))),_xlfn.NORM.INV(ABS(VLOOKUP($Q$1,VLookups!$A$43:$B$44,2,FALSE)-U$3),$K62,$O62),"")</f>
        <v/>
      </c>
      <c r="V62" s="89" t="str">
        <f>IF(AND($D62&gt;0,$E62&gt;0,$F62&gt;0,NOT(ISBLANK($L62))),_xlfn.NORM.INV(ABS(VLOOKUP($Q$1,VLookups!$A$43:$B$44,2,FALSE)-V$3),$K62,$O62),"")</f>
        <v/>
      </c>
      <c r="W62" s="90" t="str">
        <f>IF(AND($D62&gt;0,$E62&gt;0,$F62&gt;0,NOT(ISBLANK($L62))),_xlfn.NORM.INV(ABS(VLOOKUP($Q$1,VLookups!$A$43:$B$44,2,FALSE)-W$3),$K62,$O62),"")</f>
        <v/>
      </c>
      <c r="X62" s="89" t="str">
        <f>IF(AND($D62&gt;0,$E62&gt;0,$F62&gt;0,NOT(ISBLANK($L62))),_xlfn.NORM.INV(ABS(VLOOKUP($Q$1,VLookups!$A$43:$B$44,2,FALSE)-X$3),$K62,$O62),"")</f>
        <v/>
      </c>
      <c r="Y62" s="5"/>
      <c r="Z62" s="164" t="str">
        <f t="shared" si="113"/>
        <v/>
      </c>
      <c r="AA62" s="47" t="str">
        <f t="shared" si="114"/>
        <v/>
      </c>
      <c r="AB62" s="47" t="str">
        <f t="shared" ref="AB62:CM65" si="208">IF(ISNONTEXT($Z62),AC62-$Z62,"")</f>
        <v/>
      </c>
      <c r="AC62" s="47" t="str">
        <f t="shared" si="208"/>
        <v/>
      </c>
      <c r="AD62" s="47" t="str">
        <f t="shared" si="208"/>
        <v/>
      </c>
      <c r="AE62" s="47" t="str">
        <f t="shared" si="208"/>
        <v/>
      </c>
      <c r="AF62" s="47" t="str">
        <f t="shared" si="208"/>
        <v/>
      </c>
      <c r="AG62" s="47" t="str">
        <f t="shared" si="208"/>
        <v/>
      </c>
      <c r="AH62" s="47" t="str">
        <f t="shared" si="208"/>
        <v/>
      </c>
      <c r="AI62" s="47" t="str">
        <f t="shared" si="208"/>
        <v/>
      </c>
      <c r="AJ62" s="47" t="str">
        <f t="shared" si="208"/>
        <v/>
      </c>
      <c r="AK62" s="47" t="str">
        <f t="shared" si="208"/>
        <v/>
      </c>
      <c r="AL62" s="47" t="str">
        <f t="shared" si="208"/>
        <v/>
      </c>
      <c r="AM62" s="47" t="str">
        <f t="shared" si="208"/>
        <v/>
      </c>
      <c r="AN62" s="47" t="str">
        <f t="shared" si="208"/>
        <v/>
      </c>
      <c r="AO62" s="47" t="str">
        <f t="shared" si="208"/>
        <v/>
      </c>
      <c r="AP62" s="47" t="str">
        <f t="shared" si="208"/>
        <v/>
      </c>
      <c r="AQ62" s="47" t="str">
        <f t="shared" si="208"/>
        <v/>
      </c>
      <c r="AR62" s="47" t="str">
        <f t="shared" si="208"/>
        <v/>
      </c>
      <c r="AS62" s="47" t="str">
        <f t="shared" si="208"/>
        <v/>
      </c>
      <c r="AT62" s="47" t="str">
        <f t="shared" si="208"/>
        <v/>
      </c>
      <c r="AU62" s="47" t="str">
        <f t="shared" si="208"/>
        <v/>
      </c>
      <c r="AV62" s="47" t="str">
        <f t="shared" si="208"/>
        <v/>
      </c>
      <c r="AW62" s="47" t="str">
        <f t="shared" si="208"/>
        <v/>
      </c>
      <c r="AX62" s="47" t="str">
        <f t="shared" si="208"/>
        <v/>
      </c>
      <c r="AY62" s="47" t="str">
        <f t="shared" si="208"/>
        <v/>
      </c>
      <c r="AZ62" s="47" t="str">
        <f t="shared" si="208"/>
        <v/>
      </c>
      <c r="BA62" s="47" t="str">
        <f t="shared" si="208"/>
        <v/>
      </c>
      <c r="BB62" s="47" t="str">
        <f t="shared" si="208"/>
        <v/>
      </c>
      <c r="BC62" s="47" t="str">
        <f t="shared" si="208"/>
        <v/>
      </c>
      <c r="BD62" s="47" t="str">
        <f t="shared" si="208"/>
        <v/>
      </c>
      <c r="BE62" s="47" t="str">
        <f t="shared" si="208"/>
        <v/>
      </c>
      <c r="BF62" s="47" t="str">
        <f t="shared" si="208"/>
        <v/>
      </c>
      <c r="BG62" s="47" t="str">
        <f t="shared" si="208"/>
        <v/>
      </c>
      <c r="BH62" s="47" t="str">
        <f t="shared" si="208"/>
        <v/>
      </c>
      <c r="BI62" s="47" t="str">
        <f t="shared" si="208"/>
        <v/>
      </c>
      <c r="BJ62" s="47" t="str">
        <f t="shared" si="208"/>
        <v/>
      </c>
      <c r="BK62" s="47" t="str">
        <f t="shared" si="208"/>
        <v/>
      </c>
      <c r="BL62" s="47" t="str">
        <f t="shared" si="208"/>
        <v/>
      </c>
      <c r="BM62" s="47" t="str">
        <f t="shared" si="208"/>
        <v/>
      </c>
      <c r="BN62" s="47" t="str">
        <f t="shared" si="208"/>
        <v/>
      </c>
      <c r="BO62" s="47" t="str">
        <f t="shared" si="208"/>
        <v/>
      </c>
      <c r="BP62" s="47" t="str">
        <f t="shared" si="208"/>
        <v/>
      </c>
      <c r="BQ62" s="47" t="str">
        <f t="shared" si="208"/>
        <v/>
      </c>
      <c r="BR62" s="47" t="str">
        <f t="shared" si="208"/>
        <v/>
      </c>
      <c r="BS62" s="47" t="str">
        <f t="shared" si="208"/>
        <v/>
      </c>
      <c r="BT62" s="47" t="str">
        <f t="shared" si="208"/>
        <v/>
      </c>
      <c r="BU62" s="47" t="str">
        <f t="shared" si="208"/>
        <v/>
      </c>
      <c r="BV62" s="47" t="str">
        <f t="shared" si="208"/>
        <v/>
      </c>
      <c r="BW62" s="47" t="str">
        <f t="shared" si="208"/>
        <v/>
      </c>
      <c r="BX62" s="47" t="str">
        <f t="shared" si="208"/>
        <v/>
      </c>
      <c r="BY62" s="47" t="str">
        <f t="shared" si="208"/>
        <v/>
      </c>
      <c r="BZ62" s="47" t="str">
        <f t="shared" si="208"/>
        <v/>
      </c>
      <c r="CA62" s="47" t="str">
        <f t="shared" si="208"/>
        <v/>
      </c>
      <c r="CB62" s="47" t="str">
        <f t="shared" si="208"/>
        <v/>
      </c>
      <c r="CC62" s="47" t="str">
        <f t="shared" si="208"/>
        <v/>
      </c>
      <c r="CD62" s="47" t="str">
        <f t="shared" si="208"/>
        <v/>
      </c>
      <c r="CE62" s="47" t="str">
        <f t="shared" si="208"/>
        <v/>
      </c>
      <c r="CF62" s="47" t="str">
        <f t="shared" si="208"/>
        <v/>
      </c>
      <c r="CG62" s="47" t="str">
        <f t="shared" si="208"/>
        <v/>
      </c>
      <c r="CH62" s="47" t="str">
        <f t="shared" si="208"/>
        <v/>
      </c>
      <c r="CI62" s="47" t="str">
        <f t="shared" si="208"/>
        <v/>
      </c>
      <c r="CJ62" s="47" t="str">
        <f t="shared" si="208"/>
        <v/>
      </c>
      <c r="CK62" s="47" t="str">
        <f t="shared" si="208"/>
        <v/>
      </c>
      <c r="CL62" s="47" t="str">
        <f t="shared" si="208"/>
        <v/>
      </c>
      <c r="CM62" s="47" t="str">
        <f t="shared" si="208"/>
        <v/>
      </c>
      <c r="CN62" s="47" t="str">
        <f t="shared" si="204"/>
        <v/>
      </c>
      <c r="CO62" s="47" t="str">
        <f t="shared" si="204"/>
        <v/>
      </c>
      <c r="CP62" s="47" t="str">
        <f t="shared" si="204"/>
        <v/>
      </c>
      <c r="CQ62" s="47" t="str">
        <f t="shared" si="204"/>
        <v/>
      </c>
      <c r="CR62" s="47" t="str">
        <f t="shared" si="204"/>
        <v/>
      </c>
      <c r="CS62" s="47" t="str">
        <f t="shared" si="204"/>
        <v/>
      </c>
      <c r="CT62" s="47" t="str">
        <f t="shared" si="204"/>
        <v/>
      </c>
      <c r="CU62" s="47" t="str">
        <f t="shared" si="204"/>
        <v/>
      </c>
      <c r="CV62" s="47" t="str">
        <f t="shared" si="204"/>
        <v/>
      </c>
      <c r="CW62" s="47" t="str">
        <f t="shared" si="204"/>
        <v/>
      </c>
      <c r="CX62" s="47" t="str">
        <f t="shared" si="204"/>
        <v/>
      </c>
      <c r="CY62" s="47" t="str">
        <f t="shared" si="204"/>
        <v/>
      </c>
      <c r="CZ62" s="47" t="str">
        <f t="shared" si="204"/>
        <v/>
      </c>
      <c r="DA62" s="47" t="str">
        <f t="shared" si="204"/>
        <v/>
      </c>
      <c r="DB62" s="47" t="str">
        <f t="shared" si="204"/>
        <v/>
      </c>
      <c r="DC62" s="47" t="str">
        <f t="shared" si="204"/>
        <v/>
      </c>
      <c r="DD62" s="47" t="str">
        <f t="shared" si="204"/>
        <v/>
      </c>
      <c r="DE62" s="47" t="str">
        <f t="shared" si="204"/>
        <v/>
      </c>
      <c r="DF62" s="47" t="str">
        <f t="shared" si="204"/>
        <v/>
      </c>
      <c r="DG62" s="47" t="str">
        <f t="shared" si="204"/>
        <v/>
      </c>
      <c r="DH62" s="47" t="str">
        <f t="shared" si="204"/>
        <v/>
      </c>
      <c r="DI62" s="47" t="str">
        <f t="shared" si="204"/>
        <v/>
      </c>
      <c r="DJ62" s="47" t="str">
        <f t="shared" si="204"/>
        <v/>
      </c>
      <c r="DK62" s="47" t="str">
        <f t="shared" si="204"/>
        <v/>
      </c>
      <c r="DL62" s="47" t="str">
        <f t="shared" si="204"/>
        <v/>
      </c>
      <c r="DM62" s="47" t="str">
        <f t="shared" si="204"/>
        <v/>
      </c>
      <c r="DN62" s="47" t="str">
        <f t="shared" si="204"/>
        <v/>
      </c>
      <c r="DO62" s="47" t="str">
        <f t="shared" si="204"/>
        <v/>
      </c>
      <c r="DP62" s="47" t="str">
        <f t="shared" si="204"/>
        <v/>
      </c>
      <c r="DQ62" s="47" t="str">
        <f t="shared" si="204"/>
        <v/>
      </c>
      <c r="DR62" s="47" t="str">
        <f t="shared" si="204"/>
        <v/>
      </c>
      <c r="DS62" s="47" t="str">
        <f t="shared" si="204"/>
        <v/>
      </c>
      <c r="DT62" s="47" t="str">
        <f t="shared" si="204"/>
        <v/>
      </c>
      <c r="DU62" s="47" t="str">
        <f t="shared" si="204"/>
        <v/>
      </c>
      <c r="DV62" s="47" t="str">
        <f t="shared" si="204"/>
        <v/>
      </c>
      <c r="DW62" s="179" t="str">
        <f t="shared" si="115"/>
        <v/>
      </c>
      <c r="DX62" s="47" t="str">
        <f t="shared" si="5"/>
        <v/>
      </c>
      <c r="DY62" s="47" t="str">
        <f t="shared" si="6"/>
        <v/>
      </c>
      <c r="DZ62" s="47" t="str">
        <f t="shared" si="7"/>
        <v/>
      </c>
      <c r="EA62" s="47" t="str">
        <f t="shared" si="8"/>
        <v/>
      </c>
      <c r="EB62" s="47" t="str">
        <f t="shared" si="9"/>
        <v/>
      </c>
      <c r="EC62" s="47" t="str">
        <f t="shared" si="10"/>
        <v/>
      </c>
      <c r="ED62" s="47" t="str">
        <f t="shared" si="11"/>
        <v/>
      </c>
      <c r="EE62" s="47" t="str">
        <f t="shared" si="12"/>
        <v/>
      </c>
      <c r="EF62" s="47" t="str">
        <f t="shared" si="13"/>
        <v/>
      </c>
      <c r="EG62" s="47" t="str">
        <f t="shared" si="14"/>
        <v/>
      </c>
      <c r="EH62" s="47" t="str">
        <f t="shared" si="15"/>
        <v/>
      </c>
      <c r="EI62" s="47" t="str">
        <f t="shared" si="16"/>
        <v/>
      </c>
      <c r="EJ62" s="47" t="str">
        <f t="shared" si="17"/>
        <v/>
      </c>
      <c r="EK62" s="47" t="str">
        <f t="shared" si="18"/>
        <v/>
      </c>
      <c r="EL62" s="47" t="str">
        <f t="shared" si="19"/>
        <v/>
      </c>
      <c r="EM62" s="47" t="str">
        <f t="shared" si="20"/>
        <v/>
      </c>
      <c r="EN62" s="47" t="str">
        <f t="shared" si="21"/>
        <v/>
      </c>
      <c r="EO62" s="47" t="str">
        <f t="shared" si="22"/>
        <v/>
      </c>
      <c r="EP62" s="47" t="str">
        <f t="shared" si="23"/>
        <v/>
      </c>
      <c r="EQ62" s="47" t="str">
        <f t="shared" si="24"/>
        <v/>
      </c>
      <c r="ER62" s="47" t="str">
        <f t="shared" si="25"/>
        <v/>
      </c>
      <c r="ES62" s="47" t="str">
        <f t="shared" si="26"/>
        <v/>
      </c>
      <c r="ET62" s="47" t="str">
        <f t="shared" si="27"/>
        <v/>
      </c>
      <c r="EU62" s="47" t="str">
        <f t="shared" si="28"/>
        <v/>
      </c>
      <c r="EV62" s="47" t="str">
        <f t="shared" si="29"/>
        <v/>
      </c>
      <c r="EW62" s="47" t="str">
        <f t="shared" si="30"/>
        <v/>
      </c>
      <c r="EX62" s="47" t="str">
        <f t="shared" si="31"/>
        <v/>
      </c>
      <c r="EY62" s="47" t="str">
        <f t="shared" si="32"/>
        <v/>
      </c>
      <c r="EZ62" s="47" t="str">
        <f t="shared" si="33"/>
        <v/>
      </c>
      <c r="FA62" s="47" t="str">
        <f t="shared" si="34"/>
        <v/>
      </c>
      <c r="FB62" s="47" t="str">
        <f t="shared" si="35"/>
        <v/>
      </c>
      <c r="FC62" s="47" t="str">
        <f t="shared" si="36"/>
        <v/>
      </c>
      <c r="FD62" s="47" t="str">
        <f t="shared" si="37"/>
        <v/>
      </c>
      <c r="FE62" s="47" t="str">
        <f t="shared" si="38"/>
        <v/>
      </c>
      <c r="FF62" s="47" t="str">
        <f t="shared" si="39"/>
        <v/>
      </c>
      <c r="FG62" s="47" t="str">
        <f t="shared" si="40"/>
        <v/>
      </c>
      <c r="FH62" s="47" t="str">
        <f t="shared" si="41"/>
        <v/>
      </c>
      <c r="FI62" s="47" t="str">
        <f t="shared" si="42"/>
        <v/>
      </c>
      <c r="FJ62" s="47" t="str">
        <f t="shared" si="43"/>
        <v/>
      </c>
      <c r="FK62" s="47" t="str">
        <f t="shared" si="44"/>
        <v/>
      </c>
      <c r="FL62" s="47" t="str">
        <f t="shared" si="45"/>
        <v/>
      </c>
      <c r="FM62" s="47" t="str">
        <f t="shared" si="46"/>
        <v/>
      </c>
      <c r="FN62" s="47" t="str">
        <f t="shared" si="47"/>
        <v/>
      </c>
      <c r="FO62" s="47" t="str">
        <f t="shared" si="48"/>
        <v/>
      </c>
      <c r="FP62" s="47" t="str">
        <f t="shared" si="49"/>
        <v/>
      </c>
      <c r="FQ62" s="47" t="str">
        <f t="shared" si="50"/>
        <v/>
      </c>
      <c r="FR62" s="47" t="str">
        <f t="shared" si="51"/>
        <v/>
      </c>
      <c r="FS62" s="47" t="str">
        <f t="shared" si="52"/>
        <v/>
      </c>
      <c r="FT62" s="47" t="str">
        <f t="shared" si="53"/>
        <v/>
      </c>
      <c r="FU62" s="47" t="str">
        <f t="shared" si="54"/>
        <v/>
      </c>
      <c r="FV62" s="47" t="str">
        <f t="shared" si="55"/>
        <v/>
      </c>
      <c r="FW62" s="47" t="str">
        <f t="shared" si="56"/>
        <v/>
      </c>
      <c r="FX62" s="47" t="str">
        <f t="shared" si="57"/>
        <v/>
      </c>
      <c r="FY62" s="47" t="str">
        <f t="shared" si="58"/>
        <v/>
      </c>
      <c r="FZ62" s="47" t="str">
        <f t="shared" si="59"/>
        <v/>
      </c>
      <c r="GA62" s="47" t="str">
        <f t="shared" si="60"/>
        <v/>
      </c>
      <c r="GB62" s="47" t="str">
        <f t="shared" si="61"/>
        <v/>
      </c>
      <c r="GC62" s="47" t="str">
        <f t="shared" si="62"/>
        <v/>
      </c>
      <c r="GD62" s="47" t="str">
        <f t="shared" si="63"/>
        <v/>
      </c>
      <c r="GE62" s="47" t="str">
        <f t="shared" si="64"/>
        <v/>
      </c>
      <c r="GF62" s="47" t="str">
        <f t="shared" si="65"/>
        <v/>
      </c>
      <c r="GG62" s="47" t="str">
        <f t="shared" si="66"/>
        <v/>
      </c>
      <c r="GH62" s="47" t="str">
        <f t="shared" si="67"/>
        <v/>
      </c>
      <c r="GI62" s="47" t="str">
        <f t="shared" si="68"/>
        <v/>
      </c>
      <c r="GJ62" s="47" t="str">
        <f t="shared" si="69"/>
        <v/>
      </c>
      <c r="GK62" s="47" t="str">
        <f t="shared" si="70"/>
        <v/>
      </c>
      <c r="GL62" s="47" t="str">
        <f t="shared" si="71"/>
        <v/>
      </c>
      <c r="GM62" s="47" t="str">
        <f t="shared" si="72"/>
        <v/>
      </c>
      <c r="GN62" s="47" t="str">
        <f t="shared" si="73"/>
        <v/>
      </c>
      <c r="GO62" s="47" t="str">
        <f t="shared" si="74"/>
        <v/>
      </c>
      <c r="GP62" s="47" t="str">
        <f t="shared" si="75"/>
        <v/>
      </c>
      <c r="GQ62" s="47" t="str">
        <f t="shared" si="76"/>
        <v/>
      </c>
      <c r="GR62" s="47" t="str">
        <f t="shared" si="77"/>
        <v/>
      </c>
      <c r="GS62" s="47" t="str">
        <f t="shared" si="78"/>
        <v/>
      </c>
      <c r="GT62" s="47" t="str">
        <f t="shared" si="79"/>
        <v/>
      </c>
      <c r="GU62" s="47" t="str">
        <f t="shared" si="80"/>
        <v/>
      </c>
      <c r="GV62" s="47" t="str">
        <f t="shared" si="81"/>
        <v/>
      </c>
      <c r="GW62" s="47" t="str">
        <f t="shared" si="82"/>
        <v/>
      </c>
      <c r="GX62" s="47" t="str">
        <f t="shared" si="83"/>
        <v/>
      </c>
      <c r="GY62" s="47" t="str">
        <f t="shared" si="84"/>
        <v/>
      </c>
      <c r="GZ62" s="47" t="str">
        <f t="shared" si="85"/>
        <v/>
      </c>
      <c r="HA62" s="47" t="str">
        <f t="shared" si="86"/>
        <v/>
      </c>
      <c r="HB62" s="47" t="str">
        <f t="shared" si="87"/>
        <v/>
      </c>
      <c r="HC62" s="47" t="str">
        <f t="shared" si="88"/>
        <v/>
      </c>
      <c r="HD62" s="47" t="str">
        <f t="shared" si="89"/>
        <v/>
      </c>
      <c r="HE62" s="47" t="str">
        <f t="shared" si="90"/>
        <v/>
      </c>
      <c r="HF62" s="47" t="str">
        <f t="shared" si="91"/>
        <v/>
      </c>
      <c r="HG62" s="47" t="str">
        <f t="shared" si="92"/>
        <v/>
      </c>
      <c r="HH62" s="47" t="str">
        <f t="shared" si="93"/>
        <v/>
      </c>
      <c r="HI62" s="47" t="str">
        <f t="shared" si="94"/>
        <v/>
      </c>
      <c r="HJ62" s="47" t="str">
        <f t="shared" si="95"/>
        <v/>
      </c>
      <c r="HK62" s="47" t="str">
        <f t="shared" si="96"/>
        <v/>
      </c>
      <c r="HL62" s="47" t="str">
        <f t="shared" si="97"/>
        <v/>
      </c>
      <c r="HM62" s="47" t="str">
        <f t="shared" si="98"/>
        <v/>
      </c>
      <c r="HN62" s="47" t="str">
        <f t="shared" si="99"/>
        <v/>
      </c>
      <c r="HO62" s="47" t="str">
        <f t="shared" si="100"/>
        <v/>
      </c>
      <c r="HP62" s="47" t="str">
        <f t="shared" si="101"/>
        <v/>
      </c>
      <c r="HQ62" s="47" t="str">
        <f t="shared" si="102"/>
        <v/>
      </c>
      <c r="HR62" s="47" t="str">
        <f t="shared" si="103"/>
        <v/>
      </c>
      <c r="HS62" s="47" t="str">
        <f t="shared" si="104"/>
        <v/>
      </c>
      <c r="HT62" s="165" t="e">
        <f t="shared" si="171"/>
        <v>#N/A</v>
      </c>
      <c r="HU62" s="165" t="e">
        <f t="shared" si="205"/>
        <v>#N/A</v>
      </c>
      <c r="HV62" s="165" t="e">
        <f t="shared" si="205"/>
        <v>#N/A</v>
      </c>
      <c r="HW62" s="165" t="e">
        <f t="shared" si="205"/>
        <v>#N/A</v>
      </c>
      <c r="HX62" s="165" t="e">
        <f t="shared" si="192"/>
        <v>#N/A</v>
      </c>
      <c r="HY62" s="165" t="e">
        <f t="shared" si="192"/>
        <v>#N/A</v>
      </c>
      <c r="HZ62" s="165" t="e">
        <f t="shared" si="192"/>
        <v>#N/A</v>
      </c>
      <c r="IA62" s="165" t="e">
        <f t="shared" si="192"/>
        <v>#N/A</v>
      </c>
      <c r="IB62" s="165" t="e">
        <f t="shared" si="192"/>
        <v>#N/A</v>
      </c>
      <c r="IC62" s="165" t="e">
        <f t="shared" si="192"/>
        <v>#N/A</v>
      </c>
      <c r="ID62" s="165" t="e">
        <f t="shared" si="192"/>
        <v>#N/A</v>
      </c>
      <c r="IE62" s="165" t="e">
        <f t="shared" si="192"/>
        <v>#N/A</v>
      </c>
      <c r="IF62" s="165" t="e">
        <f t="shared" si="192"/>
        <v>#N/A</v>
      </c>
      <c r="IG62" s="165" t="e">
        <f t="shared" si="192"/>
        <v>#N/A</v>
      </c>
      <c r="IH62" s="165" t="e">
        <f t="shared" si="192"/>
        <v>#N/A</v>
      </c>
      <c r="II62" s="165" t="e">
        <f t="shared" si="192"/>
        <v>#N/A</v>
      </c>
      <c r="IJ62" s="165" t="e">
        <f t="shared" si="192"/>
        <v>#N/A</v>
      </c>
      <c r="IK62" s="165" t="e">
        <f t="shared" si="192"/>
        <v>#N/A</v>
      </c>
      <c r="IL62" s="165" t="e">
        <f t="shared" si="192"/>
        <v>#N/A</v>
      </c>
      <c r="IM62" s="165" t="e">
        <f t="shared" si="188"/>
        <v>#N/A</v>
      </c>
      <c r="IN62" s="165" t="e">
        <f t="shared" si="188"/>
        <v>#N/A</v>
      </c>
      <c r="IO62" s="165" t="e">
        <f t="shared" si="188"/>
        <v>#N/A</v>
      </c>
      <c r="IP62" s="165" t="e">
        <f t="shared" si="188"/>
        <v>#N/A</v>
      </c>
      <c r="IQ62" s="165" t="e">
        <f t="shared" si="188"/>
        <v>#N/A</v>
      </c>
      <c r="IR62" s="165" t="e">
        <f t="shared" si="188"/>
        <v>#N/A</v>
      </c>
      <c r="IS62" s="165" t="e">
        <f t="shared" si="188"/>
        <v>#N/A</v>
      </c>
      <c r="IT62" s="165" t="e">
        <f t="shared" si="188"/>
        <v>#N/A</v>
      </c>
      <c r="IU62" s="165" t="e">
        <f t="shared" si="188"/>
        <v>#N/A</v>
      </c>
      <c r="IV62" s="165" t="e">
        <f t="shared" si="188"/>
        <v>#N/A</v>
      </c>
      <c r="IW62" s="165" t="e">
        <f t="shared" si="188"/>
        <v>#N/A</v>
      </c>
      <c r="IX62" s="165" t="e">
        <f t="shared" si="188"/>
        <v>#N/A</v>
      </c>
      <c r="IY62" s="165" t="e">
        <f t="shared" si="188"/>
        <v>#N/A</v>
      </c>
      <c r="IZ62" s="165" t="e">
        <f t="shared" si="188"/>
        <v>#N/A</v>
      </c>
      <c r="JA62" s="165" t="e">
        <f t="shared" si="188"/>
        <v>#N/A</v>
      </c>
      <c r="JB62" s="165" t="e">
        <f t="shared" ref="JB62:JP77" si="209">IF(ISNONTEXT($O62),_xlfn.NORM.DIST(BI62,$K62,$O62,FALSE),NA())</f>
        <v>#N/A</v>
      </c>
      <c r="JC62" s="165" t="e">
        <f t="shared" si="209"/>
        <v>#N/A</v>
      </c>
      <c r="JD62" s="165" t="e">
        <f t="shared" si="209"/>
        <v>#N/A</v>
      </c>
      <c r="JE62" s="165" t="e">
        <f t="shared" si="209"/>
        <v>#N/A</v>
      </c>
      <c r="JF62" s="165" t="e">
        <f t="shared" si="209"/>
        <v>#N/A</v>
      </c>
      <c r="JG62" s="165" t="e">
        <f t="shared" si="209"/>
        <v>#N/A</v>
      </c>
      <c r="JH62" s="165" t="e">
        <f t="shared" si="209"/>
        <v>#N/A</v>
      </c>
      <c r="JI62" s="165" t="e">
        <f t="shared" si="209"/>
        <v>#N/A</v>
      </c>
      <c r="JJ62" s="165" t="e">
        <f t="shared" si="209"/>
        <v>#N/A</v>
      </c>
      <c r="JK62" s="165" t="e">
        <f t="shared" si="209"/>
        <v>#N/A</v>
      </c>
      <c r="JL62" s="165" t="e">
        <f t="shared" si="209"/>
        <v>#N/A</v>
      </c>
      <c r="JM62" s="165" t="e">
        <f t="shared" si="209"/>
        <v>#N/A</v>
      </c>
      <c r="JN62" s="165" t="e">
        <f t="shared" si="209"/>
        <v>#N/A</v>
      </c>
      <c r="JO62" s="165" t="e">
        <f t="shared" si="209"/>
        <v>#N/A</v>
      </c>
      <c r="JP62" s="165" t="e">
        <f t="shared" si="209"/>
        <v>#N/A</v>
      </c>
      <c r="JQ62" s="165" t="e">
        <f t="shared" si="198"/>
        <v>#N/A</v>
      </c>
      <c r="JR62" s="165" t="e">
        <f t="shared" si="198"/>
        <v>#N/A</v>
      </c>
      <c r="JS62" s="165" t="e">
        <f t="shared" si="198"/>
        <v>#N/A</v>
      </c>
      <c r="JT62" s="165" t="e">
        <f t="shared" si="198"/>
        <v>#N/A</v>
      </c>
      <c r="JU62" s="165" t="e">
        <f t="shared" si="198"/>
        <v>#N/A</v>
      </c>
      <c r="JV62" s="165" t="e">
        <f t="shared" si="198"/>
        <v>#N/A</v>
      </c>
      <c r="JW62" s="165" t="e">
        <f t="shared" si="198"/>
        <v>#N/A</v>
      </c>
      <c r="JX62" s="165" t="e">
        <f t="shared" si="198"/>
        <v>#N/A</v>
      </c>
      <c r="JY62" s="165" t="e">
        <f t="shared" si="198"/>
        <v>#N/A</v>
      </c>
      <c r="JZ62" s="165" t="e">
        <f t="shared" si="198"/>
        <v>#N/A</v>
      </c>
      <c r="KA62" s="165" t="e">
        <f t="shared" si="198"/>
        <v>#N/A</v>
      </c>
      <c r="KB62" s="165" t="e">
        <f t="shared" si="198"/>
        <v>#N/A</v>
      </c>
      <c r="KC62" s="165" t="e">
        <f t="shared" si="198"/>
        <v>#N/A</v>
      </c>
      <c r="KD62" s="165" t="e">
        <f t="shared" si="198"/>
        <v>#N/A</v>
      </c>
      <c r="KE62" s="165" t="e">
        <f t="shared" si="198"/>
        <v>#N/A</v>
      </c>
      <c r="KF62" s="165" t="e">
        <f t="shared" si="117"/>
        <v>#N/A</v>
      </c>
      <c r="KG62" s="165" t="e">
        <f t="shared" si="206"/>
        <v>#N/A</v>
      </c>
      <c r="KH62" s="165" t="e">
        <f t="shared" si="206"/>
        <v>#N/A</v>
      </c>
      <c r="KI62" s="165" t="e">
        <f t="shared" si="206"/>
        <v>#N/A</v>
      </c>
      <c r="KJ62" s="165" t="e">
        <f t="shared" si="193"/>
        <v>#N/A</v>
      </c>
      <c r="KK62" s="165" t="e">
        <f t="shared" si="193"/>
        <v>#N/A</v>
      </c>
      <c r="KL62" s="165" t="e">
        <f t="shared" si="193"/>
        <v>#N/A</v>
      </c>
      <c r="KM62" s="165" t="e">
        <f t="shared" si="193"/>
        <v>#N/A</v>
      </c>
      <c r="KN62" s="165" t="e">
        <f t="shared" si="193"/>
        <v>#N/A</v>
      </c>
      <c r="KO62" s="165" t="e">
        <f t="shared" si="193"/>
        <v>#N/A</v>
      </c>
      <c r="KP62" s="165" t="e">
        <f t="shared" si="193"/>
        <v>#N/A</v>
      </c>
      <c r="KQ62" s="165" t="e">
        <f t="shared" si="193"/>
        <v>#N/A</v>
      </c>
      <c r="KR62" s="165" t="e">
        <f t="shared" si="193"/>
        <v>#N/A</v>
      </c>
      <c r="KS62" s="165" t="e">
        <f t="shared" si="193"/>
        <v>#N/A</v>
      </c>
      <c r="KT62" s="165" t="e">
        <f t="shared" si="193"/>
        <v>#N/A</v>
      </c>
      <c r="KU62" s="165" t="e">
        <f t="shared" si="193"/>
        <v>#N/A</v>
      </c>
      <c r="KV62" s="165" t="e">
        <f t="shared" si="193"/>
        <v>#N/A</v>
      </c>
      <c r="KW62" s="165" t="e">
        <f t="shared" si="193"/>
        <v>#N/A</v>
      </c>
      <c r="KX62" s="165" t="e">
        <f t="shared" si="193"/>
        <v>#N/A</v>
      </c>
      <c r="KY62" s="165" t="e">
        <f t="shared" si="189"/>
        <v>#N/A</v>
      </c>
      <c r="KZ62" s="165" t="e">
        <f t="shared" si="189"/>
        <v>#N/A</v>
      </c>
      <c r="LA62" s="165" t="e">
        <f t="shared" si="189"/>
        <v>#N/A</v>
      </c>
      <c r="LB62" s="165" t="e">
        <f t="shared" si="189"/>
        <v>#N/A</v>
      </c>
      <c r="LC62" s="165" t="e">
        <f t="shared" si="189"/>
        <v>#N/A</v>
      </c>
      <c r="LD62" s="165" t="e">
        <f t="shared" si="189"/>
        <v>#N/A</v>
      </c>
      <c r="LE62" s="165" t="e">
        <f t="shared" si="189"/>
        <v>#N/A</v>
      </c>
      <c r="LF62" s="165" t="e">
        <f t="shared" si="189"/>
        <v>#N/A</v>
      </c>
      <c r="LG62" s="165" t="e">
        <f t="shared" si="189"/>
        <v>#N/A</v>
      </c>
      <c r="LH62" s="165" t="e">
        <f t="shared" si="189"/>
        <v>#N/A</v>
      </c>
      <c r="LI62" s="165" t="e">
        <f t="shared" si="189"/>
        <v>#N/A</v>
      </c>
      <c r="LJ62" s="165" t="e">
        <f t="shared" si="189"/>
        <v>#N/A</v>
      </c>
      <c r="LK62" s="165" t="e">
        <f t="shared" si="189"/>
        <v>#N/A</v>
      </c>
      <c r="LL62" s="165" t="e">
        <f t="shared" si="189"/>
        <v>#N/A</v>
      </c>
      <c r="LM62" s="165" t="e">
        <f t="shared" si="189"/>
        <v>#N/A</v>
      </c>
      <c r="LN62" s="165" t="e">
        <f t="shared" ref="LN62:MB77" si="210">IF(ISNONTEXT($O62),_xlfn.NORM.DIST(DU62,$K62,$O62,FALSE),NA())</f>
        <v>#N/A</v>
      </c>
      <c r="LO62" s="165" t="e">
        <f t="shared" si="210"/>
        <v>#N/A</v>
      </c>
      <c r="LP62" s="165" t="e">
        <f t="shared" si="210"/>
        <v>#N/A</v>
      </c>
      <c r="LQ62" s="165" t="e">
        <f t="shared" si="210"/>
        <v>#N/A</v>
      </c>
      <c r="LR62" s="165" t="e">
        <f t="shared" si="210"/>
        <v>#N/A</v>
      </c>
      <c r="LS62" s="165" t="e">
        <f t="shared" si="210"/>
        <v>#N/A</v>
      </c>
      <c r="LT62" s="165" t="e">
        <f t="shared" si="210"/>
        <v>#N/A</v>
      </c>
      <c r="LU62" s="165" t="e">
        <f t="shared" si="210"/>
        <v>#N/A</v>
      </c>
      <c r="LV62" s="165" t="e">
        <f t="shared" si="210"/>
        <v>#N/A</v>
      </c>
      <c r="LW62" s="165" t="e">
        <f t="shared" si="210"/>
        <v>#N/A</v>
      </c>
      <c r="LX62" s="165" t="e">
        <f t="shared" si="210"/>
        <v>#N/A</v>
      </c>
      <c r="LY62" s="165" t="e">
        <f t="shared" si="210"/>
        <v>#N/A</v>
      </c>
      <c r="LZ62" s="165" t="e">
        <f t="shared" si="210"/>
        <v>#N/A</v>
      </c>
      <c r="MA62" s="165" t="e">
        <f t="shared" si="210"/>
        <v>#N/A</v>
      </c>
      <c r="MB62" s="165" t="e">
        <f t="shared" si="210"/>
        <v>#N/A</v>
      </c>
      <c r="MC62" s="165" t="e">
        <f t="shared" si="199"/>
        <v>#N/A</v>
      </c>
      <c r="MD62" s="165" t="e">
        <f t="shared" si="199"/>
        <v>#N/A</v>
      </c>
      <c r="ME62" s="165" t="e">
        <f t="shared" si="199"/>
        <v>#N/A</v>
      </c>
      <c r="MF62" s="165" t="e">
        <f t="shared" si="199"/>
        <v>#N/A</v>
      </c>
      <c r="MG62" s="165" t="e">
        <f t="shared" si="199"/>
        <v>#N/A</v>
      </c>
      <c r="MH62" s="165" t="e">
        <f t="shared" si="199"/>
        <v>#N/A</v>
      </c>
      <c r="MI62" s="165" t="e">
        <f t="shared" si="199"/>
        <v>#N/A</v>
      </c>
      <c r="MJ62" s="165" t="e">
        <f t="shared" si="199"/>
        <v>#N/A</v>
      </c>
      <c r="MK62" s="165" t="e">
        <f t="shared" si="199"/>
        <v>#N/A</v>
      </c>
      <c r="ML62" s="165" t="e">
        <f t="shared" si="199"/>
        <v>#N/A</v>
      </c>
      <c r="MM62" s="165" t="e">
        <f t="shared" si="199"/>
        <v>#N/A</v>
      </c>
      <c r="MN62" s="165" t="e">
        <f t="shared" si="199"/>
        <v>#N/A</v>
      </c>
      <c r="MO62" s="165" t="e">
        <f t="shared" si="199"/>
        <v>#N/A</v>
      </c>
      <c r="MP62" s="165" t="e">
        <f t="shared" si="199"/>
        <v>#N/A</v>
      </c>
      <c r="MQ62" s="165" t="e">
        <f t="shared" si="199"/>
        <v>#N/A</v>
      </c>
      <c r="MR62" s="165" t="e">
        <f t="shared" si="118"/>
        <v>#N/A</v>
      </c>
      <c r="MS62" s="165" t="e">
        <f t="shared" si="207"/>
        <v>#N/A</v>
      </c>
      <c r="MT62" s="165" t="e">
        <f t="shared" si="207"/>
        <v>#N/A</v>
      </c>
      <c r="MU62" s="165" t="e">
        <f t="shared" si="207"/>
        <v>#N/A</v>
      </c>
      <c r="MV62" s="165" t="e">
        <f t="shared" si="194"/>
        <v>#N/A</v>
      </c>
      <c r="MW62" s="165" t="e">
        <f t="shared" si="194"/>
        <v>#N/A</v>
      </c>
      <c r="MX62" s="165" t="e">
        <f t="shared" si="194"/>
        <v>#N/A</v>
      </c>
      <c r="MY62" s="165" t="e">
        <f t="shared" si="194"/>
        <v>#N/A</v>
      </c>
      <c r="MZ62" s="165" t="e">
        <f t="shared" si="194"/>
        <v>#N/A</v>
      </c>
      <c r="NA62" s="165" t="e">
        <f t="shared" si="194"/>
        <v>#N/A</v>
      </c>
      <c r="NB62" s="165" t="e">
        <f t="shared" si="194"/>
        <v>#N/A</v>
      </c>
      <c r="NC62" s="165" t="e">
        <f t="shared" si="194"/>
        <v>#N/A</v>
      </c>
      <c r="ND62" s="165" t="e">
        <f t="shared" si="194"/>
        <v>#N/A</v>
      </c>
      <c r="NE62" s="165" t="e">
        <f t="shared" si="194"/>
        <v>#N/A</v>
      </c>
      <c r="NF62" s="165" t="e">
        <f t="shared" si="194"/>
        <v>#N/A</v>
      </c>
      <c r="NG62" s="165" t="e">
        <f t="shared" si="194"/>
        <v>#N/A</v>
      </c>
      <c r="NH62" s="165" t="e">
        <f t="shared" si="194"/>
        <v>#N/A</v>
      </c>
      <c r="NI62" s="165" t="e">
        <f t="shared" si="194"/>
        <v>#N/A</v>
      </c>
      <c r="NJ62" s="165" t="e">
        <f t="shared" si="194"/>
        <v>#N/A</v>
      </c>
      <c r="NK62" s="165" t="e">
        <f t="shared" si="190"/>
        <v>#N/A</v>
      </c>
      <c r="NL62" s="165" t="e">
        <f t="shared" si="190"/>
        <v>#N/A</v>
      </c>
      <c r="NM62" s="165" t="e">
        <f t="shared" si="190"/>
        <v>#N/A</v>
      </c>
      <c r="NN62" s="165" t="e">
        <f t="shared" si="190"/>
        <v>#N/A</v>
      </c>
      <c r="NO62" s="165" t="e">
        <f t="shared" si="190"/>
        <v>#N/A</v>
      </c>
      <c r="NP62" s="165" t="e">
        <f t="shared" si="190"/>
        <v>#N/A</v>
      </c>
      <c r="NQ62" s="165" t="e">
        <f t="shared" si="190"/>
        <v>#N/A</v>
      </c>
      <c r="NR62" s="165" t="e">
        <f t="shared" si="190"/>
        <v>#N/A</v>
      </c>
      <c r="NS62" s="165" t="e">
        <f t="shared" si="190"/>
        <v>#N/A</v>
      </c>
      <c r="NT62" s="165" t="e">
        <f t="shared" si="190"/>
        <v>#N/A</v>
      </c>
      <c r="NU62" s="165" t="e">
        <f t="shared" si="190"/>
        <v>#N/A</v>
      </c>
      <c r="NV62" s="165" t="e">
        <f t="shared" si="190"/>
        <v>#N/A</v>
      </c>
      <c r="NW62" s="165" t="e">
        <f t="shared" si="190"/>
        <v>#N/A</v>
      </c>
      <c r="NX62" s="165" t="e">
        <f t="shared" si="190"/>
        <v>#N/A</v>
      </c>
      <c r="NY62" s="165" t="e">
        <f t="shared" si="190"/>
        <v>#N/A</v>
      </c>
      <c r="NZ62" s="165" t="e">
        <f t="shared" ref="NZ62:ON77" si="211">IF(ISNONTEXT($O62),_xlfn.NORM.DIST(GG62,$K62,$O62,FALSE),NA())</f>
        <v>#N/A</v>
      </c>
      <c r="OA62" s="165" t="e">
        <f t="shared" si="211"/>
        <v>#N/A</v>
      </c>
      <c r="OB62" s="165" t="e">
        <f t="shared" si="211"/>
        <v>#N/A</v>
      </c>
      <c r="OC62" s="165" t="e">
        <f t="shared" si="211"/>
        <v>#N/A</v>
      </c>
      <c r="OD62" s="165" t="e">
        <f t="shared" si="211"/>
        <v>#N/A</v>
      </c>
      <c r="OE62" s="165" t="e">
        <f t="shared" si="211"/>
        <v>#N/A</v>
      </c>
      <c r="OF62" s="165" t="e">
        <f t="shared" si="211"/>
        <v>#N/A</v>
      </c>
      <c r="OG62" s="165" t="e">
        <f t="shared" si="211"/>
        <v>#N/A</v>
      </c>
      <c r="OH62" s="165" t="e">
        <f t="shared" si="211"/>
        <v>#N/A</v>
      </c>
      <c r="OI62" s="165" t="e">
        <f t="shared" si="211"/>
        <v>#N/A</v>
      </c>
      <c r="OJ62" s="165" t="e">
        <f t="shared" si="211"/>
        <v>#N/A</v>
      </c>
      <c r="OK62" s="165" t="e">
        <f t="shared" si="211"/>
        <v>#N/A</v>
      </c>
      <c r="OL62" s="165" t="e">
        <f t="shared" si="211"/>
        <v>#N/A</v>
      </c>
      <c r="OM62" s="165" t="e">
        <f t="shared" si="211"/>
        <v>#N/A</v>
      </c>
      <c r="ON62" s="165" t="e">
        <f t="shared" si="211"/>
        <v>#N/A</v>
      </c>
      <c r="OO62" s="165" t="e">
        <f t="shared" si="200"/>
        <v>#N/A</v>
      </c>
      <c r="OP62" s="165" t="e">
        <f t="shared" si="200"/>
        <v>#N/A</v>
      </c>
      <c r="OQ62" s="165" t="e">
        <f t="shared" si="200"/>
        <v>#N/A</v>
      </c>
      <c r="OR62" s="165" t="e">
        <f t="shared" si="200"/>
        <v>#N/A</v>
      </c>
      <c r="OS62" s="165" t="e">
        <f t="shared" si="200"/>
        <v>#N/A</v>
      </c>
      <c r="OT62" s="165" t="e">
        <f t="shared" si="200"/>
        <v>#N/A</v>
      </c>
      <c r="OU62" s="165" t="e">
        <f t="shared" si="200"/>
        <v>#N/A</v>
      </c>
      <c r="OV62" s="165" t="e">
        <f t="shared" si="200"/>
        <v>#N/A</v>
      </c>
      <c r="OW62" s="165" t="e">
        <f t="shared" si="200"/>
        <v>#N/A</v>
      </c>
      <c r="OX62" s="165" t="e">
        <f t="shared" si="200"/>
        <v>#N/A</v>
      </c>
      <c r="OY62" s="165" t="e">
        <f t="shared" si="200"/>
        <v>#N/A</v>
      </c>
      <c r="OZ62" s="165" t="e">
        <f t="shared" si="200"/>
        <v>#N/A</v>
      </c>
      <c r="PA62" s="165" t="e">
        <f t="shared" si="200"/>
        <v>#N/A</v>
      </c>
      <c r="PB62" s="165" t="e">
        <f t="shared" si="200"/>
        <v>#N/A</v>
      </c>
      <c r="PC62" s="165" t="e">
        <f t="shared" si="200"/>
        <v>#N/A</v>
      </c>
      <c r="PD62" s="165" t="e">
        <f t="shared" si="119"/>
        <v>#N/A</v>
      </c>
      <c r="PE62" s="165" t="e">
        <f t="shared" si="196"/>
        <v>#N/A</v>
      </c>
      <c r="PF62" s="165" t="e">
        <f t="shared" si="196"/>
        <v>#N/A</v>
      </c>
      <c r="PG62" s="165" t="e">
        <f t="shared" si="196"/>
        <v>#N/A</v>
      </c>
      <c r="PH62" s="165" t="e">
        <f t="shared" si="196"/>
        <v>#N/A</v>
      </c>
      <c r="PI62" s="165" t="e">
        <f t="shared" si="196"/>
        <v>#N/A</v>
      </c>
      <c r="PJ62" s="165" t="e">
        <f t="shared" si="196"/>
        <v>#N/A</v>
      </c>
      <c r="PK62" s="165" t="e">
        <f t="shared" si="196"/>
        <v>#N/A</v>
      </c>
      <c r="PL62" s="165" t="e">
        <f t="shared" si="196"/>
        <v>#N/A</v>
      </c>
    </row>
    <row r="63" spans="1:428" hidden="1" x14ac:dyDescent="0.45">
      <c r="A63" s="4">
        <v>60</v>
      </c>
      <c r="B63" s="105"/>
      <c r="C63" s="113"/>
      <c r="D63" s="118" t="str">
        <f t="shared" si="168"/>
        <v/>
      </c>
      <c r="E63" s="91"/>
      <c r="F63" s="118" t="str">
        <f t="shared" si="169"/>
        <v/>
      </c>
      <c r="G63" s="113"/>
      <c r="H63" s="106"/>
      <c r="I63" s="120" t="str">
        <f t="shared" si="0"/>
        <v/>
      </c>
      <c r="J63" s="120" t="str">
        <f t="shared" si="1"/>
        <v/>
      </c>
      <c r="K63" s="71" t="str">
        <f t="shared" si="112"/>
        <v/>
      </c>
      <c r="L63" s="23"/>
      <c r="M63" s="55"/>
      <c r="N63" s="298"/>
      <c r="O63" s="72" t="str">
        <f>IF(AND(D63&gt;0,E63&gt;0,F63&gt;0),IF(ISBLANK(N63),IF(ISBLANK(L63),"",(F63-D63)*VLOOKUP(L63,VLookups!$A$4:$B$13,2,FALSE)),N63),"")</f>
        <v/>
      </c>
      <c r="P63" s="73" t="str">
        <f t="shared" si="170"/>
        <v/>
      </c>
      <c r="Q63" s="91"/>
      <c r="R63" s="265" t="str">
        <f>IF(AND(Q63&gt;0,E63&gt;0,NOT(O63="")),ABS(VLOOKUP($Q$1,VLookups!$A$43:$B$44,2,FALSE)-_xlfn.NORM.DIST(Q63,K63,O63,TRUE)),"")</f>
        <v/>
      </c>
      <c r="S63" s="90" t="str">
        <f>IF(AND($D63&gt;0,$E63&gt;0,$F63&gt;0,NOT(ISBLANK($L63))),_xlfn.NORM.INV(ABS(VLOOKUP($Q$1,VLookups!$A$43:$B$44,2,FALSE)-S$3),$K63,$O63),"")</f>
        <v/>
      </c>
      <c r="T63" s="89" t="str">
        <f>IF(AND($D63&gt;0,$E63&gt;0,$F63&gt;0,NOT(ISBLANK($L63))),_xlfn.NORM.INV(ABS(VLOOKUP($Q$1,VLookups!$A$43:$B$44,2,FALSE)-T$3),$K63,$O63),"")</f>
        <v/>
      </c>
      <c r="U63" s="90" t="str">
        <f>IF(AND($D63&gt;0,$E63&gt;0,$F63&gt;0,NOT(ISBLANK($L63))),_xlfn.NORM.INV(ABS(VLOOKUP($Q$1,VLookups!$A$43:$B$44,2,FALSE)-U$3),$K63,$O63),"")</f>
        <v/>
      </c>
      <c r="V63" s="89" t="str">
        <f>IF(AND($D63&gt;0,$E63&gt;0,$F63&gt;0,NOT(ISBLANK($L63))),_xlfn.NORM.INV(ABS(VLOOKUP($Q$1,VLookups!$A$43:$B$44,2,FALSE)-V$3),$K63,$O63),"")</f>
        <v/>
      </c>
      <c r="W63" s="90" t="str">
        <f>IF(AND($D63&gt;0,$E63&gt;0,$F63&gt;0,NOT(ISBLANK($L63))),_xlfn.NORM.INV(ABS(VLOOKUP($Q$1,VLookups!$A$43:$B$44,2,FALSE)-W$3),$K63,$O63),"")</f>
        <v/>
      </c>
      <c r="X63" s="89" t="str">
        <f>IF(AND($D63&gt;0,$E63&gt;0,$F63&gt;0,NOT(ISBLANK($L63))),_xlfn.NORM.INV(ABS(VLOOKUP($Q$1,VLookups!$A$43:$B$44,2,FALSE)-X$3),$K63,$O63),"")</f>
        <v/>
      </c>
      <c r="Y63" s="5"/>
      <c r="Z63" s="164" t="str">
        <f t="shared" si="113"/>
        <v/>
      </c>
      <c r="AA63" s="47" t="str">
        <f t="shared" si="114"/>
        <v/>
      </c>
      <c r="AB63" s="47" t="str">
        <f t="shared" si="208"/>
        <v/>
      </c>
      <c r="AC63" s="47" t="str">
        <f t="shared" si="208"/>
        <v/>
      </c>
      <c r="AD63" s="47" t="str">
        <f t="shared" si="208"/>
        <v/>
      </c>
      <c r="AE63" s="47" t="str">
        <f t="shared" si="208"/>
        <v/>
      </c>
      <c r="AF63" s="47" t="str">
        <f t="shared" si="208"/>
        <v/>
      </c>
      <c r="AG63" s="47" t="str">
        <f t="shared" si="208"/>
        <v/>
      </c>
      <c r="AH63" s="47" t="str">
        <f t="shared" si="208"/>
        <v/>
      </c>
      <c r="AI63" s="47" t="str">
        <f t="shared" si="208"/>
        <v/>
      </c>
      <c r="AJ63" s="47" t="str">
        <f t="shared" si="208"/>
        <v/>
      </c>
      <c r="AK63" s="47" t="str">
        <f t="shared" si="208"/>
        <v/>
      </c>
      <c r="AL63" s="47" t="str">
        <f t="shared" si="208"/>
        <v/>
      </c>
      <c r="AM63" s="47" t="str">
        <f t="shared" si="208"/>
        <v/>
      </c>
      <c r="AN63" s="47" t="str">
        <f t="shared" si="208"/>
        <v/>
      </c>
      <c r="AO63" s="47" t="str">
        <f t="shared" si="208"/>
        <v/>
      </c>
      <c r="AP63" s="47" t="str">
        <f t="shared" si="208"/>
        <v/>
      </c>
      <c r="AQ63" s="47" t="str">
        <f t="shared" si="208"/>
        <v/>
      </c>
      <c r="AR63" s="47" t="str">
        <f t="shared" si="208"/>
        <v/>
      </c>
      <c r="AS63" s="47" t="str">
        <f t="shared" si="208"/>
        <v/>
      </c>
      <c r="AT63" s="47" t="str">
        <f t="shared" si="208"/>
        <v/>
      </c>
      <c r="AU63" s="47" t="str">
        <f t="shared" si="208"/>
        <v/>
      </c>
      <c r="AV63" s="47" t="str">
        <f t="shared" si="208"/>
        <v/>
      </c>
      <c r="AW63" s="47" t="str">
        <f t="shared" si="208"/>
        <v/>
      </c>
      <c r="AX63" s="47" t="str">
        <f t="shared" si="208"/>
        <v/>
      </c>
      <c r="AY63" s="47" t="str">
        <f t="shared" si="208"/>
        <v/>
      </c>
      <c r="AZ63" s="47" t="str">
        <f t="shared" si="208"/>
        <v/>
      </c>
      <c r="BA63" s="47" t="str">
        <f t="shared" si="208"/>
        <v/>
      </c>
      <c r="BB63" s="47" t="str">
        <f t="shared" si="208"/>
        <v/>
      </c>
      <c r="BC63" s="47" t="str">
        <f t="shared" si="208"/>
        <v/>
      </c>
      <c r="BD63" s="47" t="str">
        <f t="shared" si="208"/>
        <v/>
      </c>
      <c r="BE63" s="47" t="str">
        <f t="shared" si="208"/>
        <v/>
      </c>
      <c r="BF63" s="47" t="str">
        <f t="shared" si="208"/>
        <v/>
      </c>
      <c r="BG63" s="47" t="str">
        <f t="shared" si="208"/>
        <v/>
      </c>
      <c r="BH63" s="47" t="str">
        <f t="shared" si="208"/>
        <v/>
      </c>
      <c r="BI63" s="47" t="str">
        <f t="shared" si="208"/>
        <v/>
      </c>
      <c r="BJ63" s="47" t="str">
        <f t="shared" si="208"/>
        <v/>
      </c>
      <c r="BK63" s="47" t="str">
        <f t="shared" si="208"/>
        <v/>
      </c>
      <c r="BL63" s="47" t="str">
        <f t="shared" si="208"/>
        <v/>
      </c>
      <c r="BM63" s="47" t="str">
        <f t="shared" si="208"/>
        <v/>
      </c>
      <c r="BN63" s="47" t="str">
        <f t="shared" si="208"/>
        <v/>
      </c>
      <c r="BO63" s="47" t="str">
        <f t="shared" si="208"/>
        <v/>
      </c>
      <c r="BP63" s="47" t="str">
        <f t="shared" si="208"/>
        <v/>
      </c>
      <c r="BQ63" s="47" t="str">
        <f t="shared" si="208"/>
        <v/>
      </c>
      <c r="BR63" s="47" t="str">
        <f t="shared" si="208"/>
        <v/>
      </c>
      <c r="BS63" s="47" t="str">
        <f t="shared" si="208"/>
        <v/>
      </c>
      <c r="BT63" s="47" t="str">
        <f t="shared" si="208"/>
        <v/>
      </c>
      <c r="BU63" s="47" t="str">
        <f t="shared" si="208"/>
        <v/>
      </c>
      <c r="BV63" s="47" t="str">
        <f t="shared" si="208"/>
        <v/>
      </c>
      <c r="BW63" s="47" t="str">
        <f t="shared" si="208"/>
        <v/>
      </c>
      <c r="BX63" s="47" t="str">
        <f t="shared" si="208"/>
        <v/>
      </c>
      <c r="BY63" s="47" t="str">
        <f t="shared" si="208"/>
        <v/>
      </c>
      <c r="BZ63" s="47" t="str">
        <f t="shared" si="208"/>
        <v/>
      </c>
      <c r="CA63" s="47" t="str">
        <f t="shared" si="208"/>
        <v/>
      </c>
      <c r="CB63" s="47" t="str">
        <f t="shared" si="208"/>
        <v/>
      </c>
      <c r="CC63" s="47" t="str">
        <f t="shared" si="208"/>
        <v/>
      </c>
      <c r="CD63" s="47" t="str">
        <f t="shared" si="208"/>
        <v/>
      </c>
      <c r="CE63" s="47" t="str">
        <f t="shared" si="208"/>
        <v/>
      </c>
      <c r="CF63" s="47" t="str">
        <f t="shared" si="208"/>
        <v/>
      </c>
      <c r="CG63" s="47" t="str">
        <f t="shared" si="208"/>
        <v/>
      </c>
      <c r="CH63" s="47" t="str">
        <f t="shared" si="208"/>
        <v/>
      </c>
      <c r="CI63" s="47" t="str">
        <f t="shared" si="208"/>
        <v/>
      </c>
      <c r="CJ63" s="47" t="str">
        <f t="shared" si="208"/>
        <v/>
      </c>
      <c r="CK63" s="47" t="str">
        <f t="shared" si="208"/>
        <v/>
      </c>
      <c r="CL63" s="47" t="str">
        <f t="shared" si="208"/>
        <v/>
      </c>
      <c r="CM63" s="47" t="str">
        <f t="shared" si="208"/>
        <v/>
      </c>
      <c r="CN63" s="47" t="str">
        <f t="shared" si="204"/>
        <v/>
      </c>
      <c r="CO63" s="47" t="str">
        <f t="shared" si="204"/>
        <v/>
      </c>
      <c r="CP63" s="47" t="str">
        <f t="shared" si="204"/>
        <v/>
      </c>
      <c r="CQ63" s="47" t="str">
        <f t="shared" si="204"/>
        <v/>
      </c>
      <c r="CR63" s="47" t="str">
        <f t="shared" si="204"/>
        <v/>
      </c>
      <c r="CS63" s="47" t="str">
        <f t="shared" si="204"/>
        <v/>
      </c>
      <c r="CT63" s="47" t="str">
        <f t="shared" si="204"/>
        <v/>
      </c>
      <c r="CU63" s="47" t="str">
        <f t="shared" si="204"/>
        <v/>
      </c>
      <c r="CV63" s="47" t="str">
        <f t="shared" si="204"/>
        <v/>
      </c>
      <c r="CW63" s="47" t="str">
        <f t="shared" si="204"/>
        <v/>
      </c>
      <c r="CX63" s="47" t="str">
        <f t="shared" si="204"/>
        <v/>
      </c>
      <c r="CY63" s="47" t="str">
        <f t="shared" si="204"/>
        <v/>
      </c>
      <c r="CZ63" s="47" t="str">
        <f t="shared" si="204"/>
        <v/>
      </c>
      <c r="DA63" s="47" t="str">
        <f t="shared" si="204"/>
        <v/>
      </c>
      <c r="DB63" s="47" t="str">
        <f t="shared" si="204"/>
        <v/>
      </c>
      <c r="DC63" s="47" t="str">
        <f t="shared" si="204"/>
        <v/>
      </c>
      <c r="DD63" s="47" t="str">
        <f t="shared" si="204"/>
        <v/>
      </c>
      <c r="DE63" s="47" t="str">
        <f t="shared" si="204"/>
        <v/>
      </c>
      <c r="DF63" s="47" t="str">
        <f t="shared" si="204"/>
        <v/>
      </c>
      <c r="DG63" s="47" t="str">
        <f t="shared" si="204"/>
        <v/>
      </c>
      <c r="DH63" s="47" t="str">
        <f t="shared" si="204"/>
        <v/>
      </c>
      <c r="DI63" s="47" t="str">
        <f t="shared" si="204"/>
        <v/>
      </c>
      <c r="DJ63" s="47" t="str">
        <f t="shared" si="204"/>
        <v/>
      </c>
      <c r="DK63" s="47" t="str">
        <f t="shared" si="204"/>
        <v/>
      </c>
      <c r="DL63" s="47" t="str">
        <f t="shared" si="204"/>
        <v/>
      </c>
      <c r="DM63" s="47" t="str">
        <f t="shared" si="204"/>
        <v/>
      </c>
      <c r="DN63" s="47" t="str">
        <f t="shared" si="204"/>
        <v/>
      </c>
      <c r="DO63" s="47" t="str">
        <f t="shared" si="204"/>
        <v/>
      </c>
      <c r="DP63" s="47" t="str">
        <f t="shared" si="204"/>
        <v/>
      </c>
      <c r="DQ63" s="47" t="str">
        <f t="shared" si="204"/>
        <v/>
      </c>
      <c r="DR63" s="47" t="str">
        <f t="shared" si="204"/>
        <v/>
      </c>
      <c r="DS63" s="47" t="str">
        <f t="shared" si="204"/>
        <v/>
      </c>
      <c r="DT63" s="47" t="str">
        <f t="shared" si="204"/>
        <v/>
      </c>
      <c r="DU63" s="47" t="str">
        <f t="shared" si="204"/>
        <v/>
      </c>
      <c r="DV63" s="47" t="str">
        <f t="shared" si="204"/>
        <v/>
      </c>
      <c r="DW63" s="179" t="str">
        <f t="shared" si="115"/>
        <v/>
      </c>
      <c r="DX63" s="47" t="str">
        <f t="shared" si="5"/>
        <v/>
      </c>
      <c r="DY63" s="47" t="str">
        <f t="shared" si="6"/>
        <v/>
      </c>
      <c r="DZ63" s="47" t="str">
        <f t="shared" si="7"/>
        <v/>
      </c>
      <c r="EA63" s="47" t="str">
        <f t="shared" si="8"/>
        <v/>
      </c>
      <c r="EB63" s="47" t="str">
        <f t="shared" si="9"/>
        <v/>
      </c>
      <c r="EC63" s="47" t="str">
        <f t="shared" si="10"/>
        <v/>
      </c>
      <c r="ED63" s="47" t="str">
        <f t="shared" si="11"/>
        <v/>
      </c>
      <c r="EE63" s="47" t="str">
        <f t="shared" si="12"/>
        <v/>
      </c>
      <c r="EF63" s="47" t="str">
        <f t="shared" si="13"/>
        <v/>
      </c>
      <c r="EG63" s="47" t="str">
        <f t="shared" si="14"/>
        <v/>
      </c>
      <c r="EH63" s="47" t="str">
        <f t="shared" si="15"/>
        <v/>
      </c>
      <c r="EI63" s="47" t="str">
        <f t="shared" si="16"/>
        <v/>
      </c>
      <c r="EJ63" s="47" t="str">
        <f t="shared" si="17"/>
        <v/>
      </c>
      <c r="EK63" s="47" t="str">
        <f t="shared" si="18"/>
        <v/>
      </c>
      <c r="EL63" s="47" t="str">
        <f t="shared" si="19"/>
        <v/>
      </c>
      <c r="EM63" s="47" t="str">
        <f t="shared" si="20"/>
        <v/>
      </c>
      <c r="EN63" s="47" t="str">
        <f t="shared" si="21"/>
        <v/>
      </c>
      <c r="EO63" s="47" t="str">
        <f t="shared" si="22"/>
        <v/>
      </c>
      <c r="EP63" s="47" t="str">
        <f t="shared" si="23"/>
        <v/>
      </c>
      <c r="EQ63" s="47" t="str">
        <f t="shared" si="24"/>
        <v/>
      </c>
      <c r="ER63" s="47" t="str">
        <f t="shared" si="25"/>
        <v/>
      </c>
      <c r="ES63" s="47" t="str">
        <f t="shared" si="26"/>
        <v/>
      </c>
      <c r="ET63" s="47" t="str">
        <f t="shared" si="27"/>
        <v/>
      </c>
      <c r="EU63" s="47" t="str">
        <f t="shared" si="28"/>
        <v/>
      </c>
      <c r="EV63" s="47" t="str">
        <f t="shared" si="29"/>
        <v/>
      </c>
      <c r="EW63" s="47" t="str">
        <f t="shared" si="30"/>
        <v/>
      </c>
      <c r="EX63" s="47" t="str">
        <f t="shared" si="31"/>
        <v/>
      </c>
      <c r="EY63" s="47" t="str">
        <f t="shared" si="32"/>
        <v/>
      </c>
      <c r="EZ63" s="47" t="str">
        <f t="shared" si="33"/>
        <v/>
      </c>
      <c r="FA63" s="47" t="str">
        <f t="shared" si="34"/>
        <v/>
      </c>
      <c r="FB63" s="47" t="str">
        <f t="shared" si="35"/>
        <v/>
      </c>
      <c r="FC63" s="47" t="str">
        <f t="shared" si="36"/>
        <v/>
      </c>
      <c r="FD63" s="47" t="str">
        <f t="shared" si="37"/>
        <v/>
      </c>
      <c r="FE63" s="47" t="str">
        <f t="shared" si="38"/>
        <v/>
      </c>
      <c r="FF63" s="47" t="str">
        <f t="shared" si="39"/>
        <v/>
      </c>
      <c r="FG63" s="47" t="str">
        <f t="shared" si="40"/>
        <v/>
      </c>
      <c r="FH63" s="47" t="str">
        <f t="shared" si="41"/>
        <v/>
      </c>
      <c r="FI63" s="47" t="str">
        <f t="shared" si="42"/>
        <v/>
      </c>
      <c r="FJ63" s="47" t="str">
        <f t="shared" si="43"/>
        <v/>
      </c>
      <c r="FK63" s="47" t="str">
        <f t="shared" si="44"/>
        <v/>
      </c>
      <c r="FL63" s="47" t="str">
        <f t="shared" si="45"/>
        <v/>
      </c>
      <c r="FM63" s="47" t="str">
        <f t="shared" si="46"/>
        <v/>
      </c>
      <c r="FN63" s="47" t="str">
        <f t="shared" si="47"/>
        <v/>
      </c>
      <c r="FO63" s="47" t="str">
        <f t="shared" si="48"/>
        <v/>
      </c>
      <c r="FP63" s="47" t="str">
        <f t="shared" si="49"/>
        <v/>
      </c>
      <c r="FQ63" s="47" t="str">
        <f t="shared" si="50"/>
        <v/>
      </c>
      <c r="FR63" s="47" t="str">
        <f t="shared" si="51"/>
        <v/>
      </c>
      <c r="FS63" s="47" t="str">
        <f t="shared" si="52"/>
        <v/>
      </c>
      <c r="FT63" s="47" t="str">
        <f t="shared" si="53"/>
        <v/>
      </c>
      <c r="FU63" s="47" t="str">
        <f t="shared" si="54"/>
        <v/>
      </c>
      <c r="FV63" s="47" t="str">
        <f t="shared" si="55"/>
        <v/>
      </c>
      <c r="FW63" s="47" t="str">
        <f t="shared" si="56"/>
        <v/>
      </c>
      <c r="FX63" s="47" t="str">
        <f t="shared" si="57"/>
        <v/>
      </c>
      <c r="FY63" s="47" t="str">
        <f t="shared" si="58"/>
        <v/>
      </c>
      <c r="FZ63" s="47" t="str">
        <f t="shared" si="59"/>
        <v/>
      </c>
      <c r="GA63" s="47" t="str">
        <f t="shared" si="60"/>
        <v/>
      </c>
      <c r="GB63" s="47" t="str">
        <f t="shared" si="61"/>
        <v/>
      </c>
      <c r="GC63" s="47" t="str">
        <f t="shared" si="62"/>
        <v/>
      </c>
      <c r="GD63" s="47" t="str">
        <f t="shared" si="63"/>
        <v/>
      </c>
      <c r="GE63" s="47" t="str">
        <f t="shared" si="64"/>
        <v/>
      </c>
      <c r="GF63" s="47" t="str">
        <f t="shared" si="65"/>
        <v/>
      </c>
      <c r="GG63" s="47" t="str">
        <f t="shared" si="66"/>
        <v/>
      </c>
      <c r="GH63" s="47" t="str">
        <f t="shared" si="67"/>
        <v/>
      </c>
      <c r="GI63" s="47" t="str">
        <f t="shared" si="68"/>
        <v/>
      </c>
      <c r="GJ63" s="47" t="str">
        <f t="shared" si="69"/>
        <v/>
      </c>
      <c r="GK63" s="47" t="str">
        <f t="shared" si="70"/>
        <v/>
      </c>
      <c r="GL63" s="47" t="str">
        <f t="shared" si="71"/>
        <v/>
      </c>
      <c r="GM63" s="47" t="str">
        <f t="shared" si="72"/>
        <v/>
      </c>
      <c r="GN63" s="47" t="str">
        <f t="shared" si="73"/>
        <v/>
      </c>
      <c r="GO63" s="47" t="str">
        <f t="shared" si="74"/>
        <v/>
      </c>
      <c r="GP63" s="47" t="str">
        <f t="shared" si="75"/>
        <v/>
      </c>
      <c r="GQ63" s="47" t="str">
        <f t="shared" si="76"/>
        <v/>
      </c>
      <c r="GR63" s="47" t="str">
        <f t="shared" si="77"/>
        <v/>
      </c>
      <c r="GS63" s="47" t="str">
        <f t="shared" si="78"/>
        <v/>
      </c>
      <c r="GT63" s="47" t="str">
        <f t="shared" si="79"/>
        <v/>
      </c>
      <c r="GU63" s="47" t="str">
        <f t="shared" si="80"/>
        <v/>
      </c>
      <c r="GV63" s="47" t="str">
        <f t="shared" si="81"/>
        <v/>
      </c>
      <c r="GW63" s="47" t="str">
        <f t="shared" si="82"/>
        <v/>
      </c>
      <c r="GX63" s="47" t="str">
        <f t="shared" si="83"/>
        <v/>
      </c>
      <c r="GY63" s="47" t="str">
        <f t="shared" si="84"/>
        <v/>
      </c>
      <c r="GZ63" s="47" t="str">
        <f t="shared" si="85"/>
        <v/>
      </c>
      <c r="HA63" s="47" t="str">
        <f t="shared" si="86"/>
        <v/>
      </c>
      <c r="HB63" s="47" t="str">
        <f t="shared" si="87"/>
        <v/>
      </c>
      <c r="HC63" s="47" t="str">
        <f t="shared" si="88"/>
        <v/>
      </c>
      <c r="HD63" s="47" t="str">
        <f t="shared" si="89"/>
        <v/>
      </c>
      <c r="HE63" s="47" t="str">
        <f t="shared" si="90"/>
        <v/>
      </c>
      <c r="HF63" s="47" t="str">
        <f t="shared" si="91"/>
        <v/>
      </c>
      <c r="HG63" s="47" t="str">
        <f t="shared" si="92"/>
        <v/>
      </c>
      <c r="HH63" s="47" t="str">
        <f t="shared" si="93"/>
        <v/>
      </c>
      <c r="HI63" s="47" t="str">
        <f t="shared" si="94"/>
        <v/>
      </c>
      <c r="HJ63" s="47" t="str">
        <f t="shared" si="95"/>
        <v/>
      </c>
      <c r="HK63" s="47" t="str">
        <f t="shared" si="96"/>
        <v/>
      </c>
      <c r="HL63" s="47" t="str">
        <f t="shared" si="97"/>
        <v/>
      </c>
      <c r="HM63" s="47" t="str">
        <f t="shared" si="98"/>
        <v/>
      </c>
      <c r="HN63" s="47" t="str">
        <f t="shared" si="99"/>
        <v/>
      </c>
      <c r="HO63" s="47" t="str">
        <f t="shared" si="100"/>
        <v/>
      </c>
      <c r="HP63" s="47" t="str">
        <f t="shared" si="101"/>
        <v/>
      </c>
      <c r="HQ63" s="47" t="str">
        <f t="shared" si="102"/>
        <v/>
      </c>
      <c r="HR63" s="47" t="str">
        <f t="shared" si="103"/>
        <v/>
      </c>
      <c r="HS63" s="47" t="str">
        <f t="shared" si="104"/>
        <v/>
      </c>
      <c r="HT63" s="165" t="e">
        <f t="shared" si="171"/>
        <v>#N/A</v>
      </c>
      <c r="HU63" s="165" t="e">
        <f t="shared" si="205"/>
        <v>#N/A</v>
      </c>
      <c r="HV63" s="165" t="e">
        <f t="shared" si="205"/>
        <v>#N/A</v>
      </c>
      <c r="HW63" s="165" t="e">
        <f t="shared" si="205"/>
        <v>#N/A</v>
      </c>
      <c r="HX63" s="165" t="e">
        <f t="shared" si="192"/>
        <v>#N/A</v>
      </c>
      <c r="HY63" s="165" t="e">
        <f t="shared" si="192"/>
        <v>#N/A</v>
      </c>
      <c r="HZ63" s="165" t="e">
        <f t="shared" si="192"/>
        <v>#N/A</v>
      </c>
      <c r="IA63" s="165" t="e">
        <f t="shared" si="192"/>
        <v>#N/A</v>
      </c>
      <c r="IB63" s="165" t="e">
        <f t="shared" si="192"/>
        <v>#N/A</v>
      </c>
      <c r="IC63" s="165" t="e">
        <f t="shared" si="192"/>
        <v>#N/A</v>
      </c>
      <c r="ID63" s="165" t="e">
        <f t="shared" si="192"/>
        <v>#N/A</v>
      </c>
      <c r="IE63" s="165" t="e">
        <f t="shared" si="192"/>
        <v>#N/A</v>
      </c>
      <c r="IF63" s="165" t="e">
        <f t="shared" si="192"/>
        <v>#N/A</v>
      </c>
      <c r="IG63" s="165" t="e">
        <f t="shared" si="192"/>
        <v>#N/A</v>
      </c>
      <c r="IH63" s="165" t="e">
        <f t="shared" si="192"/>
        <v>#N/A</v>
      </c>
      <c r="II63" s="165" t="e">
        <f t="shared" si="192"/>
        <v>#N/A</v>
      </c>
      <c r="IJ63" s="165" t="e">
        <f t="shared" si="192"/>
        <v>#N/A</v>
      </c>
      <c r="IK63" s="165" t="e">
        <f t="shared" si="192"/>
        <v>#N/A</v>
      </c>
      <c r="IL63" s="165" t="e">
        <f t="shared" si="192"/>
        <v>#N/A</v>
      </c>
      <c r="IM63" s="165" t="e">
        <f t="shared" ref="IM63:JA78" si="212">IF(ISNONTEXT($O63),_xlfn.NORM.DIST(AT63,$K63,$O63,FALSE),NA())</f>
        <v>#N/A</v>
      </c>
      <c r="IN63" s="165" t="e">
        <f t="shared" si="212"/>
        <v>#N/A</v>
      </c>
      <c r="IO63" s="165" t="e">
        <f t="shared" si="212"/>
        <v>#N/A</v>
      </c>
      <c r="IP63" s="165" t="e">
        <f t="shared" si="212"/>
        <v>#N/A</v>
      </c>
      <c r="IQ63" s="165" t="e">
        <f t="shared" si="212"/>
        <v>#N/A</v>
      </c>
      <c r="IR63" s="165" t="e">
        <f t="shared" si="212"/>
        <v>#N/A</v>
      </c>
      <c r="IS63" s="165" t="e">
        <f t="shared" si="212"/>
        <v>#N/A</v>
      </c>
      <c r="IT63" s="165" t="e">
        <f t="shared" si="212"/>
        <v>#N/A</v>
      </c>
      <c r="IU63" s="165" t="e">
        <f t="shared" si="212"/>
        <v>#N/A</v>
      </c>
      <c r="IV63" s="165" t="e">
        <f t="shared" si="212"/>
        <v>#N/A</v>
      </c>
      <c r="IW63" s="165" t="e">
        <f t="shared" si="212"/>
        <v>#N/A</v>
      </c>
      <c r="IX63" s="165" t="e">
        <f t="shared" si="212"/>
        <v>#N/A</v>
      </c>
      <c r="IY63" s="165" t="e">
        <f t="shared" si="212"/>
        <v>#N/A</v>
      </c>
      <c r="IZ63" s="165" t="e">
        <f t="shared" si="212"/>
        <v>#N/A</v>
      </c>
      <c r="JA63" s="165" t="e">
        <f t="shared" si="212"/>
        <v>#N/A</v>
      </c>
      <c r="JB63" s="165" t="e">
        <f t="shared" si="209"/>
        <v>#N/A</v>
      </c>
      <c r="JC63" s="165" t="e">
        <f t="shared" si="209"/>
        <v>#N/A</v>
      </c>
      <c r="JD63" s="165" t="e">
        <f t="shared" si="209"/>
        <v>#N/A</v>
      </c>
      <c r="JE63" s="165" t="e">
        <f t="shared" si="209"/>
        <v>#N/A</v>
      </c>
      <c r="JF63" s="165" t="e">
        <f t="shared" si="209"/>
        <v>#N/A</v>
      </c>
      <c r="JG63" s="165" t="e">
        <f t="shared" si="209"/>
        <v>#N/A</v>
      </c>
      <c r="JH63" s="165" t="e">
        <f t="shared" si="209"/>
        <v>#N/A</v>
      </c>
      <c r="JI63" s="165" t="e">
        <f t="shared" si="209"/>
        <v>#N/A</v>
      </c>
      <c r="JJ63" s="165" t="e">
        <f t="shared" si="209"/>
        <v>#N/A</v>
      </c>
      <c r="JK63" s="165" t="e">
        <f t="shared" si="209"/>
        <v>#N/A</v>
      </c>
      <c r="JL63" s="165" t="e">
        <f t="shared" si="209"/>
        <v>#N/A</v>
      </c>
      <c r="JM63" s="165" t="e">
        <f t="shared" si="209"/>
        <v>#N/A</v>
      </c>
      <c r="JN63" s="165" t="e">
        <f t="shared" si="209"/>
        <v>#N/A</v>
      </c>
      <c r="JO63" s="165" t="e">
        <f t="shared" si="209"/>
        <v>#N/A</v>
      </c>
      <c r="JP63" s="165" t="e">
        <f t="shared" si="209"/>
        <v>#N/A</v>
      </c>
      <c r="JQ63" s="165" t="e">
        <f t="shared" si="198"/>
        <v>#N/A</v>
      </c>
      <c r="JR63" s="165" t="e">
        <f t="shared" si="198"/>
        <v>#N/A</v>
      </c>
      <c r="JS63" s="165" t="e">
        <f t="shared" si="198"/>
        <v>#N/A</v>
      </c>
      <c r="JT63" s="165" t="e">
        <f t="shared" si="198"/>
        <v>#N/A</v>
      </c>
      <c r="JU63" s="165" t="e">
        <f t="shared" si="198"/>
        <v>#N/A</v>
      </c>
      <c r="JV63" s="165" t="e">
        <f t="shared" si="198"/>
        <v>#N/A</v>
      </c>
      <c r="JW63" s="165" t="e">
        <f t="shared" si="198"/>
        <v>#N/A</v>
      </c>
      <c r="JX63" s="165" t="e">
        <f t="shared" si="198"/>
        <v>#N/A</v>
      </c>
      <c r="JY63" s="165" t="e">
        <f t="shared" si="198"/>
        <v>#N/A</v>
      </c>
      <c r="JZ63" s="165" t="e">
        <f t="shared" si="198"/>
        <v>#N/A</v>
      </c>
      <c r="KA63" s="165" t="e">
        <f t="shared" si="198"/>
        <v>#N/A</v>
      </c>
      <c r="KB63" s="165" t="e">
        <f t="shared" si="198"/>
        <v>#N/A</v>
      </c>
      <c r="KC63" s="165" t="e">
        <f t="shared" si="198"/>
        <v>#N/A</v>
      </c>
      <c r="KD63" s="165" t="e">
        <f t="shared" si="198"/>
        <v>#N/A</v>
      </c>
      <c r="KE63" s="165" t="e">
        <f t="shared" si="198"/>
        <v>#N/A</v>
      </c>
      <c r="KF63" s="165" t="e">
        <f t="shared" si="117"/>
        <v>#N/A</v>
      </c>
      <c r="KG63" s="165" t="e">
        <f t="shared" si="206"/>
        <v>#N/A</v>
      </c>
      <c r="KH63" s="165" t="e">
        <f t="shared" si="206"/>
        <v>#N/A</v>
      </c>
      <c r="KI63" s="165" t="e">
        <f t="shared" si="206"/>
        <v>#N/A</v>
      </c>
      <c r="KJ63" s="165" t="e">
        <f t="shared" si="193"/>
        <v>#N/A</v>
      </c>
      <c r="KK63" s="165" t="e">
        <f t="shared" si="193"/>
        <v>#N/A</v>
      </c>
      <c r="KL63" s="165" t="e">
        <f t="shared" si="193"/>
        <v>#N/A</v>
      </c>
      <c r="KM63" s="165" t="e">
        <f t="shared" si="193"/>
        <v>#N/A</v>
      </c>
      <c r="KN63" s="165" t="e">
        <f t="shared" si="193"/>
        <v>#N/A</v>
      </c>
      <c r="KO63" s="165" t="e">
        <f t="shared" si="193"/>
        <v>#N/A</v>
      </c>
      <c r="KP63" s="165" t="e">
        <f t="shared" si="193"/>
        <v>#N/A</v>
      </c>
      <c r="KQ63" s="165" t="e">
        <f t="shared" si="193"/>
        <v>#N/A</v>
      </c>
      <c r="KR63" s="165" t="e">
        <f t="shared" si="193"/>
        <v>#N/A</v>
      </c>
      <c r="KS63" s="165" t="e">
        <f t="shared" si="193"/>
        <v>#N/A</v>
      </c>
      <c r="KT63" s="165" t="e">
        <f t="shared" si="193"/>
        <v>#N/A</v>
      </c>
      <c r="KU63" s="165" t="e">
        <f t="shared" si="193"/>
        <v>#N/A</v>
      </c>
      <c r="KV63" s="165" t="e">
        <f t="shared" si="193"/>
        <v>#N/A</v>
      </c>
      <c r="KW63" s="165" t="e">
        <f t="shared" si="193"/>
        <v>#N/A</v>
      </c>
      <c r="KX63" s="165" t="e">
        <f t="shared" si="193"/>
        <v>#N/A</v>
      </c>
      <c r="KY63" s="165" t="e">
        <f t="shared" ref="KY63:LM78" si="213">IF(ISNONTEXT($O63),_xlfn.NORM.DIST(DF63,$K63,$O63,FALSE),NA())</f>
        <v>#N/A</v>
      </c>
      <c r="KZ63" s="165" t="e">
        <f t="shared" si="213"/>
        <v>#N/A</v>
      </c>
      <c r="LA63" s="165" t="e">
        <f t="shared" si="213"/>
        <v>#N/A</v>
      </c>
      <c r="LB63" s="165" t="e">
        <f t="shared" si="213"/>
        <v>#N/A</v>
      </c>
      <c r="LC63" s="165" t="e">
        <f t="shared" si="213"/>
        <v>#N/A</v>
      </c>
      <c r="LD63" s="165" t="e">
        <f t="shared" si="213"/>
        <v>#N/A</v>
      </c>
      <c r="LE63" s="165" t="e">
        <f t="shared" si="213"/>
        <v>#N/A</v>
      </c>
      <c r="LF63" s="165" t="e">
        <f t="shared" si="213"/>
        <v>#N/A</v>
      </c>
      <c r="LG63" s="165" t="e">
        <f t="shared" si="213"/>
        <v>#N/A</v>
      </c>
      <c r="LH63" s="165" t="e">
        <f t="shared" si="213"/>
        <v>#N/A</v>
      </c>
      <c r="LI63" s="165" t="e">
        <f t="shared" si="213"/>
        <v>#N/A</v>
      </c>
      <c r="LJ63" s="165" t="e">
        <f t="shared" si="213"/>
        <v>#N/A</v>
      </c>
      <c r="LK63" s="165" t="e">
        <f t="shared" si="213"/>
        <v>#N/A</v>
      </c>
      <c r="LL63" s="165" t="e">
        <f t="shared" si="213"/>
        <v>#N/A</v>
      </c>
      <c r="LM63" s="165" t="e">
        <f t="shared" si="213"/>
        <v>#N/A</v>
      </c>
      <c r="LN63" s="165" t="e">
        <f t="shared" si="210"/>
        <v>#N/A</v>
      </c>
      <c r="LO63" s="165" t="e">
        <f t="shared" si="210"/>
        <v>#N/A</v>
      </c>
      <c r="LP63" s="165" t="e">
        <f t="shared" si="210"/>
        <v>#N/A</v>
      </c>
      <c r="LQ63" s="165" t="e">
        <f t="shared" si="210"/>
        <v>#N/A</v>
      </c>
      <c r="LR63" s="165" t="e">
        <f t="shared" si="210"/>
        <v>#N/A</v>
      </c>
      <c r="LS63" s="165" t="e">
        <f t="shared" si="210"/>
        <v>#N/A</v>
      </c>
      <c r="LT63" s="165" t="e">
        <f t="shared" si="210"/>
        <v>#N/A</v>
      </c>
      <c r="LU63" s="165" t="e">
        <f t="shared" si="210"/>
        <v>#N/A</v>
      </c>
      <c r="LV63" s="165" t="e">
        <f t="shared" si="210"/>
        <v>#N/A</v>
      </c>
      <c r="LW63" s="165" t="e">
        <f t="shared" si="210"/>
        <v>#N/A</v>
      </c>
      <c r="LX63" s="165" t="e">
        <f t="shared" si="210"/>
        <v>#N/A</v>
      </c>
      <c r="LY63" s="165" t="e">
        <f t="shared" si="210"/>
        <v>#N/A</v>
      </c>
      <c r="LZ63" s="165" t="e">
        <f t="shared" si="210"/>
        <v>#N/A</v>
      </c>
      <c r="MA63" s="165" t="e">
        <f t="shared" si="210"/>
        <v>#N/A</v>
      </c>
      <c r="MB63" s="165" t="e">
        <f t="shared" si="210"/>
        <v>#N/A</v>
      </c>
      <c r="MC63" s="165" t="e">
        <f t="shared" si="199"/>
        <v>#N/A</v>
      </c>
      <c r="MD63" s="165" t="e">
        <f t="shared" si="199"/>
        <v>#N/A</v>
      </c>
      <c r="ME63" s="165" t="e">
        <f t="shared" si="199"/>
        <v>#N/A</v>
      </c>
      <c r="MF63" s="165" t="e">
        <f t="shared" si="199"/>
        <v>#N/A</v>
      </c>
      <c r="MG63" s="165" t="e">
        <f t="shared" si="199"/>
        <v>#N/A</v>
      </c>
      <c r="MH63" s="165" t="e">
        <f t="shared" si="199"/>
        <v>#N/A</v>
      </c>
      <c r="MI63" s="165" t="e">
        <f t="shared" si="199"/>
        <v>#N/A</v>
      </c>
      <c r="MJ63" s="165" t="e">
        <f t="shared" si="199"/>
        <v>#N/A</v>
      </c>
      <c r="MK63" s="165" t="e">
        <f t="shared" si="199"/>
        <v>#N/A</v>
      </c>
      <c r="ML63" s="165" t="e">
        <f t="shared" si="199"/>
        <v>#N/A</v>
      </c>
      <c r="MM63" s="165" t="e">
        <f t="shared" si="199"/>
        <v>#N/A</v>
      </c>
      <c r="MN63" s="165" t="e">
        <f t="shared" si="199"/>
        <v>#N/A</v>
      </c>
      <c r="MO63" s="165" t="e">
        <f t="shared" si="199"/>
        <v>#N/A</v>
      </c>
      <c r="MP63" s="165" t="e">
        <f t="shared" si="199"/>
        <v>#N/A</v>
      </c>
      <c r="MQ63" s="165" t="e">
        <f t="shared" si="199"/>
        <v>#N/A</v>
      </c>
      <c r="MR63" s="165" t="e">
        <f t="shared" si="118"/>
        <v>#N/A</v>
      </c>
      <c r="MS63" s="165" t="e">
        <f t="shared" si="207"/>
        <v>#N/A</v>
      </c>
      <c r="MT63" s="165" t="e">
        <f t="shared" si="207"/>
        <v>#N/A</v>
      </c>
      <c r="MU63" s="165" t="e">
        <f t="shared" si="207"/>
        <v>#N/A</v>
      </c>
      <c r="MV63" s="165" t="e">
        <f t="shared" si="194"/>
        <v>#N/A</v>
      </c>
      <c r="MW63" s="165" t="e">
        <f t="shared" si="194"/>
        <v>#N/A</v>
      </c>
      <c r="MX63" s="165" t="e">
        <f t="shared" si="194"/>
        <v>#N/A</v>
      </c>
      <c r="MY63" s="165" t="e">
        <f t="shared" si="194"/>
        <v>#N/A</v>
      </c>
      <c r="MZ63" s="165" t="e">
        <f t="shared" si="194"/>
        <v>#N/A</v>
      </c>
      <c r="NA63" s="165" t="e">
        <f t="shared" si="194"/>
        <v>#N/A</v>
      </c>
      <c r="NB63" s="165" t="e">
        <f t="shared" si="194"/>
        <v>#N/A</v>
      </c>
      <c r="NC63" s="165" t="e">
        <f t="shared" si="194"/>
        <v>#N/A</v>
      </c>
      <c r="ND63" s="165" t="e">
        <f t="shared" si="194"/>
        <v>#N/A</v>
      </c>
      <c r="NE63" s="165" t="e">
        <f t="shared" si="194"/>
        <v>#N/A</v>
      </c>
      <c r="NF63" s="165" t="e">
        <f t="shared" si="194"/>
        <v>#N/A</v>
      </c>
      <c r="NG63" s="165" t="e">
        <f t="shared" si="194"/>
        <v>#N/A</v>
      </c>
      <c r="NH63" s="165" t="e">
        <f t="shared" si="194"/>
        <v>#N/A</v>
      </c>
      <c r="NI63" s="165" t="e">
        <f t="shared" si="194"/>
        <v>#N/A</v>
      </c>
      <c r="NJ63" s="165" t="e">
        <f t="shared" si="194"/>
        <v>#N/A</v>
      </c>
      <c r="NK63" s="165" t="e">
        <f t="shared" ref="NK63:NY78" si="214">IF(ISNONTEXT($O63),_xlfn.NORM.DIST(FR63,$K63,$O63,FALSE),NA())</f>
        <v>#N/A</v>
      </c>
      <c r="NL63" s="165" t="e">
        <f t="shared" si="214"/>
        <v>#N/A</v>
      </c>
      <c r="NM63" s="165" t="e">
        <f t="shared" si="214"/>
        <v>#N/A</v>
      </c>
      <c r="NN63" s="165" t="e">
        <f t="shared" si="214"/>
        <v>#N/A</v>
      </c>
      <c r="NO63" s="165" t="e">
        <f t="shared" si="214"/>
        <v>#N/A</v>
      </c>
      <c r="NP63" s="165" t="e">
        <f t="shared" si="214"/>
        <v>#N/A</v>
      </c>
      <c r="NQ63" s="165" t="e">
        <f t="shared" si="214"/>
        <v>#N/A</v>
      </c>
      <c r="NR63" s="165" t="e">
        <f t="shared" si="214"/>
        <v>#N/A</v>
      </c>
      <c r="NS63" s="165" t="e">
        <f t="shared" si="214"/>
        <v>#N/A</v>
      </c>
      <c r="NT63" s="165" t="e">
        <f t="shared" si="214"/>
        <v>#N/A</v>
      </c>
      <c r="NU63" s="165" t="e">
        <f t="shared" si="214"/>
        <v>#N/A</v>
      </c>
      <c r="NV63" s="165" t="e">
        <f t="shared" si="214"/>
        <v>#N/A</v>
      </c>
      <c r="NW63" s="165" t="e">
        <f t="shared" si="214"/>
        <v>#N/A</v>
      </c>
      <c r="NX63" s="165" t="e">
        <f t="shared" si="214"/>
        <v>#N/A</v>
      </c>
      <c r="NY63" s="165" t="e">
        <f t="shared" si="214"/>
        <v>#N/A</v>
      </c>
      <c r="NZ63" s="165" t="e">
        <f t="shared" si="211"/>
        <v>#N/A</v>
      </c>
      <c r="OA63" s="165" t="e">
        <f t="shared" si="211"/>
        <v>#N/A</v>
      </c>
      <c r="OB63" s="165" t="e">
        <f t="shared" si="211"/>
        <v>#N/A</v>
      </c>
      <c r="OC63" s="165" t="e">
        <f t="shared" si="211"/>
        <v>#N/A</v>
      </c>
      <c r="OD63" s="165" t="e">
        <f t="shared" si="211"/>
        <v>#N/A</v>
      </c>
      <c r="OE63" s="165" t="e">
        <f t="shared" si="211"/>
        <v>#N/A</v>
      </c>
      <c r="OF63" s="165" t="e">
        <f t="shared" si="211"/>
        <v>#N/A</v>
      </c>
      <c r="OG63" s="165" t="e">
        <f t="shared" si="211"/>
        <v>#N/A</v>
      </c>
      <c r="OH63" s="165" t="e">
        <f t="shared" si="211"/>
        <v>#N/A</v>
      </c>
      <c r="OI63" s="165" t="e">
        <f t="shared" si="211"/>
        <v>#N/A</v>
      </c>
      <c r="OJ63" s="165" t="e">
        <f t="shared" si="211"/>
        <v>#N/A</v>
      </c>
      <c r="OK63" s="165" t="e">
        <f t="shared" si="211"/>
        <v>#N/A</v>
      </c>
      <c r="OL63" s="165" t="e">
        <f t="shared" si="211"/>
        <v>#N/A</v>
      </c>
      <c r="OM63" s="165" t="e">
        <f t="shared" si="211"/>
        <v>#N/A</v>
      </c>
      <c r="ON63" s="165" t="e">
        <f t="shared" si="211"/>
        <v>#N/A</v>
      </c>
      <c r="OO63" s="165" t="e">
        <f t="shared" si="200"/>
        <v>#N/A</v>
      </c>
      <c r="OP63" s="165" t="e">
        <f t="shared" si="200"/>
        <v>#N/A</v>
      </c>
      <c r="OQ63" s="165" t="e">
        <f t="shared" si="200"/>
        <v>#N/A</v>
      </c>
      <c r="OR63" s="165" t="e">
        <f t="shared" si="200"/>
        <v>#N/A</v>
      </c>
      <c r="OS63" s="165" t="e">
        <f t="shared" si="200"/>
        <v>#N/A</v>
      </c>
      <c r="OT63" s="165" t="e">
        <f t="shared" si="200"/>
        <v>#N/A</v>
      </c>
      <c r="OU63" s="165" t="e">
        <f t="shared" si="200"/>
        <v>#N/A</v>
      </c>
      <c r="OV63" s="165" t="e">
        <f t="shared" si="200"/>
        <v>#N/A</v>
      </c>
      <c r="OW63" s="165" t="e">
        <f t="shared" si="200"/>
        <v>#N/A</v>
      </c>
      <c r="OX63" s="165" t="e">
        <f t="shared" si="200"/>
        <v>#N/A</v>
      </c>
      <c r="OY63" s="165" t="e">
        <f t="shared" si="200"/>
        <v>#N/A</v>
      </c>
      <c r="OZ63" s="165" t="e">
        <f t="shared" si="200"/>
        <v>#N/A</v>
      </c>
      <c r="PA63" s="165" t="e">
        <f t="shared" si="200"/>
        <v>#N/A</v>
      </c>
      <c r="PB63" s="165" t="e">
        <f t="shared" si="200"/>
        <v>#N/A</v>
      </c>
      <c r="PC63" s="165" t="e">
        <f t="shared" si="200"/>
        <v>#N/A</v>
      </c>
      <c r="PD63" s="165" t="e">
        <f t="shared" si="119"/>
        <v>#N/A</v>
      </c>
      <c r="PE63" s="165" t="e">
        <f t="shared" si="196"/>
        <v>#N/A</v>
      </c>
      <c r="PF63" s="165" t="e">
        <f t="shared" si="196"/>
        <v>#N/A</v>
      </c>
      <c r="PG63" s="165" t="e">
        <f t="shared" si="196"/>
        <v>#N/A</v>
      </c>
      <c r="PH63" s="165" t="e">
        <f t="shared" si="196"/>
        <v>#N/A</v>
      </c>
      <c r="PI63" s="165" t="e">
        <f t="shared" si="196"/>
        <v>#N/A</v>
      </c>
      <c r="PJ63" s="165" t="e">
        <f t="shared" si="196"/>
        <v>#N/A</v>
      </c>
      <c r="PK63" s="165" t="e">
        <f t="shared" si="196"/>
        <v>#N/A</v>
      </c>
      <c r="PL63" s="165" t="e">
        <f t="shared" si="196"/>
        <v>#N/A</v>
      </c>
    </row>
    <row r="64" spans="1:428" hidden="1" x14ac:dyDescent="0.45">
      <c r="A64" s="4">
        <v>61</v>
      </c>
      <c r="B64" s="105"/>
      <c r="C64" s="113"/>
      <c r="D64" s="118" t="str">
        <f t="shared" si="168"/>
        <v/>
      </c>
      <c r="E64" s="91"/>
      <c r="F64" s="118" t="str">
        <f t="shared" si="169"/>
        <v/>
      </c>
      <c r="G64" s="113"/>
      <c r="H64" s="106"/>
      <c r="I64" s="120" t="str">
        <f t="shared" si="0"/>
        <v/>
      </c>
      <c r="J64" s="120" t="str">
        <f t="shared" si="1"/>
        <v/>
      </c>
      <c r="K64" s="71" t="str">
        <f t="shared" si="112"/>
        <v/>
      </c>
      <c r="L64" s="23"/>
      <c r="M64" s="55"/>
      <c r="N64" s="298"/>
      <c r="O64" s="72" t="str">
        <f>IF(AND(D64&gt;0,E64&gt;0,F64&gt;0),IF(ISBLANK(N64),IF(ISBLANK(L64),"",(F64-D64)*VLOOKUP(L64,VLookups!$A$4:$B$13,2,FALSE)),N64),"")</f>
        <v/>
      </c>
      <c r="P64" s="73" t="str">
        <f t="shared" si="170"/>
        <v/>
      </c>
      <c r="Q64" s="91"/>
      <c r="R64" s="265" t="str">
        <f>IF(AND(Q64&gt;0,E64&gt;0,NOT(O64="")),ABS(VLOOKUP($Q$1,VLookups!$A$43:$B$44,2,FALSE)-_xlfn.NORM.DIST(Q64,K64,O64,TRUE)),"")</f>
        <v/>
      </c>
      <c r="S64" s="90" t="str">
        <f>IF(AND($D64&gt;0,$E64&gt;0,$F64&gt;0,NOT(ISBLANK($L64))),_xlfn.NORM.INV(ABS(VLOOKUP($Q$1,VLookups!$A$43:$B$44,2,FALSE)-S$3),$K64,$O64),"")</f>
        <v/>
      </c>
      <c r="T64" s="89" t="str">
        <f>IF(AND($D64&gt;0,$E64&gt;0,$F64&gt;0,NOT(ISBLANK($L64))),_xlfn.NORM.INV(ABS(VLOOKUP($Q$1,VLookups!$A$43:$B$44,2,FALSE)-T$3),$K64,$O64),"")</f>
        <v/>
      </c>
      <c r="U64" s="90" t="str">
        <f>IF(AND($D64&gt;0,$E64&gt;0,$F64&gt;0,NOT(ISBLANK($L64))),_xlfn.NORM.INV(ABS(VLOOKUP($Q$1,VLookups!$A$43:$B$44,2,FALSE)-U$3),$K64,$O64),"")</f>
        <v/>
      </c>
      <c r="V64" s="89" t="str">
        <f>IF(AND($D64&gt;0,$E64&gt;0,$F64&gt;0,NOT(ISBLANK($L64))),_xlfn.NORM.INV(ABS(VLOOKUP($Q$1,VLookups!$A$43:$B$44,2,FALSE)-V$3),$K64,$O64),"")</f>
        <v/>
      </c>
      <c r="W64" s="90" t="str">
        <f>IF(AND($D64&gt;0,$E64&gt;0,$F64&gt;0,NOT(ISBLANK($L64))),_xlfn.NORM.INV(ABS(VLOOKUP($Q$1,VLookups!$A$43:$B$44,2,FALSE)-W$3),$K64,$O64),"")</f>
        <v/>
      </c>
      <c r="X64" s="89" t="str">
        <f>IF(AND($D64&gt;0,$E64&gt;0,$F64&gt;0,NOT(ISBLANK($L64))),_xlfn.NORM.INV(ABS(VLOOKUP($Q$1,VLookups!$A$43:$B$44,2,FALSE)-X$3),$K64,$O64),"")</f>
        <v/>
      </c>
      <c r="Y64" s="5"/>
      <c r="Z64" s="164" t="str">
        <f t="shared" si="113"/>
        <v/>
      </c>
      <c r="AA64" s="47" t="str">
        <f t="shared" si="114"/>
        <v/>
      </c>
      <c r="AB64" s="47" t="str">
        <f t="shared" si="208"/>
        <v/>
      </c>
      <c r="AC64" s="47" t="str">
        <f t="shared" si="208"/>
        <v/>
      </c>
      <c r="AD64" s="47" t="str">
        <f t="shared" si="208"/>
        <v/>
      </c>
      <c r="AE64" s="47" t="str">
        <f t="shared" si="208"/>
        <v/>
      </c>
      <c r="AF64" s="47" t="str">
        <f t="shared" si="208"/>
        <v/>
      </c>
      <c r="AG64" s="47" t="str">
        <f t="shared" si="208"/>
        <v/>
      </c>
      <c r="AH64" s="47" t="str">
        <f t="shared" si="208"/>
        <v/>
      </c>
      <c r="AI64" s="47" t="str">
        <f t="shared" si="208"/>
        <v/>
      </c>
      <c r="AJ64" s="47" t="str">
        <f t="shared" si="208"/>
        <v/>
      </c>
      <c r="AK64" s="47" t="str">
        <f t="shared" si="208"/>
        <v/>
      </c>
      <c r="AL64" s="47" t="str">
        <f t="shared" si="208"/>
        <v/>
      </c>
      <c r="AM64" s="47" t="str">
        <f t="shared" si="208"/>
        <v/>
      </c>
      <c r="AN64" s="47" t="str">
        <f t="shared" si="208"/>
        <v/>
      </c>
      <c r="AO64" s="47" t="str">
        <f t="shared" si="208"/>
        <v/>
      </c>
      <c r="AP64" s="47" t="str">
        <f t="shared" si="208"/>
        <v/>
      </c>
      <c r="AQ64" s="47" t="str">
        <f t="shared" si="208"/>
        <v/>
      </c>
      <c r="AR64" s="47" t="str">
        <f t="shared" si="208"/>
        <v/>
      </c>
      <c r="AS64" s="47" t="str">
        <f t="shared" si="208"/>
        <v/>
      </c>
      <c r="AT64" s="47" t="str">
        <f t="shared" si="208"/>
        <v/>
      </c>
      <c r="AU64" s="47" t="str">
        <f t="shared" si="208"/>
        <v/>
      </c>
      <c r="AV64" s="47" t="str">
        <f t="shared" si="208"/>
        <v/>
      </c>
      <c r="AW64" s="47" t="str">
        <f t="shared" si="208"/>
        <v/>
      </c>
      <c r="AX64" s="47" t="str">
        <f t="shared" si="208"/>
        <v/>
      </c>
      <c r="AY64" s="47" t="str">
        <f t="shared" si="208"/>
        <v/>
      </c>
      <c r="AZ64" s="47" t="str">
        <f t="shared" si="208"/>
        <v/>
      </c>
      <c r="BA64" s="47" t="str">
        <f t="shared" si="208"/>
        <v/>
      </c>
      <c r="BB64" s="47" t="str">
        <f t="shared" si="208"/>
        <v/>
      </c>
      <c r="BC64" s="47" t="str">
        <f t="shared" si="208"/>
        <v/>
      </c>
      <c r="BD64" s="47" t="str">
        <f t="shared" si="208"/>
        <v/>
      </c>
      <c r="BE64" s="47" t="str">
        <f t="shared" si="208"/>
        <v/>
      </c>
      <c r="BF64" s="47" t="str">
        <f t="shared" si="208"/>
        <v/>
      </c>
      <c r="BG64" s="47" t="str">
        <f t="shared" si="208"/>
        <v/>
      </c>
      <c r="BH64" s="47" t="str">
        <f t="shared" si="208"/>
        <v/>
      </c>
      <c r="BI64" s="47" t="str">
        <f t="shared" si="208"/>
        <v/>
      </c>
      <c r="BJ64" s="47" t="str">
        <f t="shared" si="208"/>
        <v/>
      </c>
      <c r="BK64" s="47" t="str">
        <f t="shared" si="208"/>
        <v/>
      </c>
      <c r="BL64" s="47" t="str">
        <f t="shared" si="208"/>
        <v/>
      </c>
      <c r="BM64" s="47" t="str">
        <f t="shared" si="208"/>
        <v/>
      </c>
      <c r="BN64" s="47" t="str">
        <f t="shared" si="208"/>
        <v/>
      </c>
      <c r="BO64" s="47" t="str">
        <f t="shared" si="208"/>
        <v/>
      </c>
      <c r="BP64" s="47" t="str">
        <f t="shared" si="208"/>
        <v/>
      </c>
      <c r="BQ64" s="47" t="str">
        <f t="shared" si="208"/>
        <v/>
      </c>
      <c r="BR64" s="47" t="str">
        <f t="shared" si="208"/>
        <v/>
      </c>
      <c r="BS64" s="47" t="str">
        <f t="shared" si="208"/>
        <v/>
      </c>
      <c r="BT64" s="47" t="str">
        <f t="shared" si="208"/>
        <v/>
      </c>
      <c r="BU64" s="47" t="str">
        <f t="shared" si="208"/>
        <v/>
      </c>
      <c r="BV64" s="47" t="str">
        <f t="shared" si="208"/>
        <v/>
      </c>
      <c r="BW64" s="47" t="str">
        <f t="shared" si="208"/>
        <v/>
      </c>
      <c r="BX64" s="47" t="str">
        <f t="shared" si="208"/>
        <v/>
      </c>
      <c r="BY64" s="47" t="str">
        <f t="shared" si="208"/>
        <v/>
      </c>
      <c r="BZ64" s="47" t="str">
        <f t="shared" si="208"/>
        <v/>
      </c>
      <c r="CA64" s="47" t="str">
        <f t="shared" si="208"/>
        <v/>
      </c>
      <c r="CB64" s="47" t="str">
        <f t="shared" si="208"/>
        <v/>
      </c>
      <c r="CC64" s="47" t="str">
        <f t="shared" si="208"/>
        <v/>
      </c>
      <c r="CD64" s="47" t="str">
        <f t="shared" si="208"/>
        <v/>
      </c>
      <c r="CE64" s="47" t="str">
        <f t="shared" si="208"/>
        <v/>
      </c>
      <c r="CF64" s="47" t="str">
        <f t="shared" si="208"/>
        <v/>
      </c>
      <c r="CG64" s="47" t="str">
        <f t="shared" si="208"/>
        <v/>
      </c>
      <c r="CH64" s="47" t="str">
        <f t="shared" si="208"/>
        <v/>
      </c>
      <c r="CI64" s="47" t="str">
        <f t="shared" si="208"/>
        <v/>
      </c>
      <c r="CJ64" s="47" t="str">
        <f t="shared" si="208"/>
        <v/>
      </c>
      <c r="CK64" s="47" t="str">
        <f t="shared" si="208"/>
        <v/>
      </c>
      <c r="CL64" s="47" t="str">
        <f t="shared" si="208"/>
        <v/>
      </c>
      <c r="CM64" s="47" t="str">
        <f t="shared" si="208"/>
        <v/>
      </c>
      <c r="CN64" s="47" t="str">
        <f t="shared" si="204"/>
        <v/>
      </c>
      <c r="CO64" s="47" t="str">
        <f t="shared" si="204"/>
        <v/>
      </c>
      <c r="CP64" s="47" t="str">
        <f t="shared" si="204"/>
        <v/>
      </c>
      <c r="CQ64" s="47" t="str">
        <f t="shared" si="204"/>
        <v/>
      </c>
      <c r="CR64" s="47" t="str">
        <f t="shared" si="204"/>
        <v/>
      </c>
      <c r="CS64" s="47" t="str">
        <f t="shared" si="204"/>
        <v/>
      </c>
      <c r="CT64" s="47" t="str">
        <f t="shared" si="204"/>
        <v/>
      </c>
      <c r="CU64" s="47" t="str">
        <f t="shared" si="204"/>
        <v/>
      </c>
      <c r="CV64" s="47" t="str">
        <f t="shared" si="204"/>
        <v/>
      </c>
      <c r="CW64" s="47" t="str">
        <f t="shared" si="204"/>
        <v/>
      </c>
      <c r="CX64" s="47" t="str">
        <f t="shared" si="204"/>
        <v/>
      </c>
      <c r="CY64" s="47" t="str">
        <f t="shared" si="204"/>
        <v/>
      </c>
      <c r="CZ64" s="47" t="str">
        <f t="shared" si="204"/>
        <v/>
      </c>
      <c r="DA64" s="47" t="str">
        <f t="shared" si="204"/>
        <v/>
      </c>
      <c r="DB64" s="47" t="str">
        <f t="shared" si="204"/>
        <v/>
      </c>
      <c r="DC64" s="47" t="str">
        <f t="shared" si="204"/>
        <v/>
      </c>
      <c r="DD64" s="47" t="str">
        <f t="shared" si="204"/>
        <v/>
      </c>
      <c r="DE64" s="47" t="str">
        <f t="shared" si="204"/>
        <v/>
      </c>
      <c r="DF64" s="47" t="str">
        <f t="shared" si="204"/>
        <v/>
      </c>
      <c r="DG64" s="47" t="str">
        <f t="shared" si="204"/>
        <v/>
      </c>
      <c r="DH64" s="47" t="str">
        <f t="shared" si="204"/>
        <v/>
      </c>
      <c r="DI64" s="47" t="str">
        <f t="shared" si="204"/>
        <v/>
      </c>
      <c r="DJ64" s="47" t="str">
        <f t="shared" si="204"/>
        <v/>
      </c>
      <c r="DK64" s="47" t="str">
        <f t="shared" si="204"/>
        <v/>
      </c>
      <c r="DL64" s="47" t="str">
        <f t="shared" si="204"/>
        <v/>
      </c>
      <c r="DM64" s="47" t="str">
        <f t="shared" si="204"/>
        <v/>
      </c>
      <c r="DN64" s="47" t="str">
        <f t="shared" si="204"/>
        <v/>
      </c>
      <c r="DO64" s="47" t="str">
        <f t="shared" si="204"/>
        <v/>
      </c>
      <c r="DP64" s="47" t="str">
        <f t="shared" si="204"/>
        <v/>
      </c>
      <c r="DQ64" s="47" t="str">
        <f t="shared" si="204"/>
        <v/>
      </c>
      <c r="DR64" s="47" t="str">
        <f t="shared" si="204"/>
        <v/>
      </c>
      <c r="DS64" s="47" t="str">
        <f t="shared" si="204"/>
        <v/>
      </c>
      <c r="DT64" s="47" t="str">
        <f t="shared" si="204"/>
        <v/>
      </c>
      <c r="DU64" s="47" t="str">
        <f t="shared" si="204"/>
        <v/>
      </c>
      <c r="DV64" s="47" t="str">
        <f t="shared" si="204"/>
        <v/>
      </c>
      <c r="DW64" s="179" t="str">
        <f t="shared" si="115"/>
        <v/>
      </c>
      <c r="DX64" s="47" t="str">
        <f t="shared" si="5"/>
        <v/>
      </c>
      <c r="DY64" s="47" t="str">
        <f t="shared" si="6"/>
        <v/>
      </c>
      <c r="DZ64" s="47" t="str">
        <f t="shared" si="7"/>
        <v/>
      </c>
      <c r="EA64" s="47" t="str">
        <f t="shared" si="8"/>
        <v/>
      </c>
      <c r="EB64" s="47" t="str">
        <f t="shared" si="9"/>
        <v/>
      </c>
      <c r="EC64" s="47" t="str">
        <f t="shared" si="10"/>
        <v/>
      </c>
      <c r="ED64" s="47" t="str">
        <f t="shared" si="11"/>
        <v/>
      </c>
      <c r="EE64" s="47" t="str">
        <f t="shared" si="12"/>
        <v/>
      </c>
      <c r="EF64" s="47" t="str">
        <f t="shared" si="13"/>
        <v/>
      </c>
      <c r="EG64" s="47" t="str">
        <f t="shared" si="14"/>
        <v/>
      </c>
      <c r="EH64" s="47" t="str">
        <f t="shared" si="15"/>
        <v/>
      </c>
      <c r="EI64" s="47" t="str">
        <f t="shared" si="16"/>
        <v/>
      </c>
      <c r="EJ64" s="47" t="str">
        <f t="shared" si="17"/>
        <v/>
      </c>
      <c r="EK64" s="47" t="str">
        <f t="shared" si="18"/>
        <v/>
      </c>
      <c r="EL64" s="47" t="str">
        <f t="shared" si="19"/>
        <v/>
      </c>
      <c r="EM64" s="47" t="str">
        <f t="shared" si="20"/>
        <v/>
      </c>
      <c r="EN64" s="47" t="str">
        <f t="shared" si="21"/>
        <v/>
      </c>
      <c r="EO64" s="47" t="str">
        <f t="shared" si="22"/>
        <v/>
      </c>
      <c r="EP64" s="47" t="str">
        <f t="shared" si="23"/>
        <v/>
      </c>
      <c r="EQ64" s="47" t="str">
        <f t="shared" si="24"/>
        <v/>
      </c>
      <c r="ER64" s="47" t="str">
        <f t="shared" si="25"/>
        <v/>
      </c>
      <c r="ES64" s="47" t="str">
        <f t="shared" si="26"/>
        <v/>
      </c>
      <c r="ET64" s="47" t="str">
        <f t="shared" si="27"/>
        <v/>
      </c>
      <c r="EU64" s="47" t="str">
        <f t="shared" si="28"/>
        <v/>
      </c>
      <c r="EV64" s="47" t="str">
        <f t="shared" si="29"/>
        <v/>
      </c>
      <c r="EW64" s="47" t="str">
        <f t="shared" si="30"/>
        <v/>
      </c>
      <c r="EX64" s="47" t="str">
        <f t="shared" si="31"/>
        <v/>
      </c>
      <c r="EY64" s="47" t="str">
        <f t="shared" si="32"/>
        <v/>
      </c>
      <c r="EZ64" s="47" t="str">
        <f t="shared" si="33"/>
        <v/>
      </c>
      <c r="FA64" s="47" t="str">
        <f t="shared" si="34"/>
        <v/>
      </c>
      <c r="FB64" s="47" t="str">
        <f t="shared" si="35"/>
        <v/>
      </c>
      <c r="FC64" s="47" t="str">
        <f t="shared" si="36"/>
        <v/>
      </c>
      <c r="FD64" s="47" t="str">
        <f t="shared" si="37"/>
        <v/>
      </c>
      <c r="FE64" s="47" t="str">
        <f t="shared" si="38"/>
        <v/>
      </c>
      <c r="FF64" s="47" t="str">
        <f t="shared" si="39"/>
        <v/>
      </c>
      <c r="FG64" s="47" t="str">
        <f t="shared" si="40"/>
        <v/>
      </c>
      <c r="FH64" s="47" t="str">
        <f t="shared" si="41"/>
        <v/>
      </c>
      <c r="FI64" s="47" t="str">
        <f t="shared" si="42"/>
        <v/>
      </c>
      <c r="FJ64" s="47" t="str">
        <f t="shared" si="43"/>
        <v/>
      </c>
      <c r="FK64" s="47" t="str">
        <f t="shared" si="44"/>
        <v/>
      </c>
      <c r="FL64" s="47" t="str">
        <f t="shared" si="45"/>
        <v/>
      </c>
      <c r="FM64" s="47" t="str">
        <f t="shared" si="46"/>
        <v/>
      </c>
      <c r="FN64" s="47" t="str">
        <f t="shared" si="47"/>
        <v/>
      </c>
      <c r="FO64" s="47" t="str">
        <f t="shared" si="48"/>
        <v/>
      </c>
      <c r="FP64" s="47" t="str">
        <f t="shared" si="49"/>
        <v/>
      </c>
      <c r="FQ64" s="47" t="str">
        <f t="shared" si="50"/>
        <v/>
      </c>
      <c r="FR64" s="47" t="str">
        <f t="shared" si="51"/>
        <v/>
      </c>
      <c r="FS64" s="47" t="str">
        <f t="shared" si="52"/>
        <v/>
      </c>
      <c r="FT64" s="47" t="str">
        <f t="shared" si="53"/>
        <v/>
      </c>
      <c r="FU64" s="47" t="str">
        <f t="shared" si="54"/>
        <v/>
      </c>
      <c r="FV64" s="47" t="str">
        <f t="shared" si="55"/>
        <v/>
      </c>
      <c r="FW64" s="47" t="str">
        <f t="shared" si="56"/>
        <v/>
      </c>
      <c r="FX64" s="47" t="str">
        <f t="shared" si="57"/>
        <v/>
      </c>
      <c r="FY64" s="47" t="str">
        <f t="shared" si="58"/>
        <v/>
      </c>
      <c r="FZ64" s="47" t="str">
        <f t="shared" si="59"/>
        <v/>
      </c>
      <c r="GA64" s="47" t="str">
        <f t="shared" si="60"/>
        <v/>
      </c>
      <c r="GB64" s="47" t="str">
        <f t="shared" si="61"/>
        <v/>
      </c>
      <c r="GC64" s="47" t="str">
        <f t="shared" si="62"/>
        <v/>
      </c>
      <c r="GD64" s="47" t="str">
        <f t="shared" si="63"/>
        <v/>
      </c>
      <c r="GE64" s="47" t="str">
        <f t="shared" si="64"/>
        <v/>
      </c>
      <c r="GF64" s="47" t="str">
        <f t="shared" si="65"/>
        <v/>
      </c>
      <c r="GG64" s="47" t="str">
        <f t="shared" si="66"/>
        <v/>
      </c>
      <c r="GH64" s="47" t="str">
        <f t="shared" si="67"/>
        <v/>
      </c>
      <c r="GI64" s="47" t="str">
        <f t="shared" si="68"/>
        <v/>
      </c>
      <c r="GJ64" s="47" t="str">
        <f t="shared" si="69"/>
        <v/>
      </c>
      <c r="GK64" s="47" t="str">
        <f t="shared" si="70"/>
        <v/>
      </c>
      <c r="GL64" s="47" t="str">
        <f t="shared" si="71"/>
        <v/>
      </c>
      <c r="GM64" s="47" t="str">
        <f t="shared" si="72"/>
        <v/>
      </c>
      <c r="GN64" s="47" t="str">
        <f t="shared" si="73"/>
        <v/>
      </c>
      <c r="GO64" s="47" t="str">
        <f t="shared" si="74"/>
        <v/>
      </c>
      <c r="GP64" s="47" t="str">
        <f t="shared" si="75"/>
        <v/>
      </c>
      <c r="GQ64" s="47" t="str">
        <f t="shared" si="76"/>
        <v/>
      </c>
      <c r="GR64" s="47" t="str">
        <f t="shared" si="77"/>
        <v/>
      </c>
      <c r="GS64" s="47" t="str">
        <f t="shared" si="78"/>
        <v/>
      </c>
      <c r="GT64" s="47" t="str">
        <f t="shared" si="79"/>
        <v/>
      </c>
      <c r="GU64" s="47" t="str">
        <f t="shared" si="80"/>
        <v/>
      </c>
      <c r="GV64" s="47" t="str">
        <f t="shared" si="81"/>
        <v/>
      </c>
      <c r="GW64" s="47" t="str">
        <f t="shared" si="82"/>
        <v/>
      </c>
      <c r="GX64" s="47" t="str">
        <f t="shared" si="83"/>
        <v/>
      </c>
      <c r="GY64" s="47" t="str">
        <f t="shared" si="84"/>
        <v/>
      </c>
      <c r="GZ64" s="47" t="str">
        <f t="shared" si="85"/>
        <v/>
      </c>
      <c r="HA64" s="47" t="str">
        <f t="shared" si="86"/>
        <v/>
      </c>
      <c r="HB64" s="47" t="str">
        <f t="shared" si="87"/>
        <v/>
      </c>
      <c r="HC64" s="47" t="str">
        <f t="shared" si="88"/>
        <v/>
      </c>
      <c r="HD64" s="47" t="str">
        <f t="shared" si="89"/>
        <v/>
      </c>
      <c r="HE64" s="47" t="str">
        <f t="shared" si="90"/>
        <v/>
      </c>
      <c r="HF64" s="47" t="str">
        <f t="shared" si="91"/>
        <v/>
      </c>
      <c r="HG64" s="47" t="str">
        <f t="shared" si="92"/>
        <v/>
      </c>
      <c r="HH64" s="47" t="str">
        <f t="shared" si="93"/>
        <v/>
      </c>
      <c r="HI64" s="47" t="str">
        <f t="shared" si="94"/>
        <v/>
      </c>
      <c r="HJ64" s="47" t="str">
        <f t="shared" si="95"/>
        <v/>
      </c>
      <c r="HK64" s="47" t="str">
        <f t="shared" si="96"/>
        <v/>
      </c>
      <c r="HL64" s="47" t="str">
        <f t="shared" si="97"/>
        <v/>
      </c>
      <c r="HM64" s="47" t="str">
        <f t="shared" si="98"/>
        <v/>
      </c>
      <c r="HN64" s="47" t="str">
        <f t="shared" si="99"/>
        <v/>
      </c>
      <c r="HO64" s="47" t="str">
        <f t="shared" si="100"/>
        <v/>
      </c>
      <c r="HP64" s="47" t="str">
        <f t="shared" si="101"/>
        <v/>
      </c>
      <c r="HQ64" s="47" t="str">
        <f t="shared" si="102"/>
        <v/>
      </c>
      <c r="HR64" s="47" t="str">
        <f t="shared" si="103"/>
        <v/>
      </c>
      <c r="HS64" s="47" t="str">
        <f t="shared" si="104"/>
        <v/>
      </c>
      <c r="HT64" s="165" t="e">
        <f t="shared" si="171"/>
        <v>#N/A</v>
      </c>
      <c r="HU64" s="165" t="e">
        <f t="shared" si="205"/>
        <v>#N/A</v>
      </c>
      <c r="HV64" s="165" t="e">
        <f t="shared" si="205"/>
        <v>#N/A</v>
      </c>
      <c r="HW64" s="165" t="e">
        <f t="shared" si="205"/>
        <v>#N/A</v>
      </c>
      <c r="HX64" s="165" t="e">
        <f t="shared" si="192"/>
        <v>#N/A</v>
      </c>
      <c r="HY64" s="165" t="e">
        <f t="shared" si="192"/>
        <v>#N/A</v>
      </c>
      <c r="HZ64" s="165" t="e">
        <f t="shared" si="192"/>
        <v>#N/A</v>
      </c>
      <c r="IA64" s="165" t="e">
        <f t="shared" si="192"/>
        <v>#N/A</v>
      </c>
      <c r="IB64" s="165" t="e">
        <f t="shared" si="192"/>
        <v>#N/A</v>
      </c>
      <c r="IC64" s="165" t="e">
        <f t="shared" si="192"/>
        <v>#N/A</v>
      </c>
      <c r="ID64" s="165" t="e">
        <f t="shared" si="192"/>
        <v>#N/A</v>
      </c>
      <c r="IE64" s="165" t="e">
        <f t="shared" si="192"/>
        <v>#N/A</v>
      </c>
      <c r="IF64" s="165" t="e">
        <f t="shared" si="192"/>
        <v>#N/A</v>
      </c>
      <c r="IG64" s="165" t="e">
        <f t="shared" si="192"/>
        <v>#N/A</v>
      </c>
      <c r="IH64" s="165" t="e">
        <f t="shared" si="192"/>
        <v>#N/A</v>
      </c>
      <c r="II64" s="165" t="e">
        <f t="shared" si="192"/>
        <v>#N/A</v>
      </c>
      <c r="IJ64" s="165" t="e">
        <f t="shared" si="192"/>
        <v>#N/A</v>
      </c>
      <c r="IK64" s="165" t="e">
        <f t="shared" si="192"/>
        <v>#N/A</v>
      </c>
      <c r="IL64" s="165" t="e">
        <f t="shared" si="192"/>
        <v>#N/A</v>
      </c>
      <c r="IM64" s="165" t="e">
        <f t="shared" si="212"/>
        <v>#N/A</v>
      </c>
      <c r="IN64" s="165" t="e">
        <f t="shared" si="212"/>
        <v>#N/A</v>
      </c>
      <c r="IO64" s="165" t="e">
        <f t="shared" si="212"/>
        <v>#N/A</v>
      </c>
      <c r="IP64" s="165" t="e">
        <f t="shared" si="212"/>
        <v>#N/A</v>
      </c>
      <c r="IQ64" s="165" t="e">
        <f t="shared" si="212"/>
        <v>#N/A</v>
      </c>
      <c r="IR64" s="165" t="e">
        <f t="shared" si="212"/>
        <v>#N/A</v>
      </c>
      <c r="IS64" s="165" t="e">
        <f t="shared" si="212"/>
        <v>#N/A</v>
      </c>
      <c r="IT64" s="165" t="e">
        <f t="shared" si="212"/>
        <v>#N/A</v>
      </c>
      <c r="IU64" s="165" t="e">
        <f t="shared" si="212"/>
        <v>#N/A</v>
      </c>
      <c r="IV64" s="165" t="e">
        <f t="shared" si="212"/>
        <v>#N/A</v>
      </c>
      <c r="IW64" s="165" t="e">
        <f t="shared" si="212"/>
        <v>#N/A</v>
      </c>
      <c r="IX64" s="165" t="e">
        <f t="shared" si="212"/>
        <v>#N/A</v>
      </c>
      <c r="IY64" s="165" t="e">
        <f t="shared" si="212"/>
        <v>#N/A</v>
      </c>
      <c r="IZ64" s="165" t="e">
        <f t="shared" si="212"/>
        <v>#N/A</v>
      </c>
      <c r="JA64" s="165" t="e">
        <f t="shared" si="212"/>
        <v>#N/A</v>
      </c>
      <c r="JB64" s="165" t="e">
        <f t="shared" si="209"/>
        <v>#N/A</v>
      </c>
      <c r="JC64" s="165" t="e">
        <f t="shared" si="209"/>
        <v>#N/A</v>
      </c>
      <c r="JD64" s="165" t="e">
        <f t="shared" si="209"/>
        <v>#N/A</v>
      </c>
      <c r="JE64" s="165" t="e">
        <f t="shared" si="209"/>
        <v>#N/A</v>
      </c>
      <c r="JF64" s="165" t="e">
        <f t="shared" si="209"/>
        <v>#N/A</v>
      </c>
      <c r="JG64" s="165" t="e">
        <f t="shared" si="209"/>
        <v>#N/A</v>
      </c>
      <c r="JH64" s="165" t="e">
        <f t="shared" si="209"/>
        <v>#N/A</v>
      </c>
      <c r="JI64" s="165" t="e">
        <f t="shared" si="209"/>
        <v>#N/A</v>
      </c>
      <c r="JJ64" s="165" t="e">
        <f t="shared" si="209"/>
        <v>#N/A</v>
      </c>
      <c r="JK64" s="165" t="e">
        <f t="shared" si="209"/>
        <v>#N/A</v>
      </c>
      <c r="JL64" s="165" t="e">
        <f t="shared" si="209"/>
        <v>#N/A</v>
      </c>
      <c r="JM64" s="165" t="e">
        <f t="shared" si="209"/>
        <v>#N/A</v>
      </c>
      <c r="JN64" s="165" t="e">
        <f t="shared" si="209"/>
        <v>#N/A</v>
      </c>
      <c r="JO64" s="165" t="e">
        <f t="shared" si="209"/>
        <v>#N/A</v>
      </c>
      <c r="JP64" s="165" t="e">
        <f t="shared" si="209"/>
        <v>#N/A</v>
      </c>
      <c r="JQ64" s="165" t="e">
        <f t="shared" si="198"/>
        <v>#N/A</v>
      </c>
      <c r="JR64" s="165" t="e">
        <f t="shared" si="198"/>
        <v>#N/A</v>
      </c>
      <c r="JS64" s="165" t="e">
        <f t="shared" si="198"/>
        <v>#N/A</v>
      </c>
      <c r="JT64" s="165" t="e">
        <f t="shared" si="198"/>
        <v>#N/A</v>
      </c>
      <c r="JU64" s="165" t="e">
        <f t="shared" si="198"/>
        <v>#N/A</v>
      </c>
      <c r="JV64" s="165" t="e">
        <f t="shared" si="198"/>
        <v>#N/A</v>
      </c>
      <c r="JW64" s="165" t="e">
        <f t="shared" si="198"/>
        <v>#N/A</v>
      </c>
      <c r="JX64" s="165" t="e">
        <f t="shared" si="198"/>
        <v>#N/A</v>
      </c>
      <c r="JY64" s="165" t="e">
        <f t="shared" si="198"/>
        <v>#N/A</v>
      </c>
      <c r="JZ64" s="165" t="e">
        <f t="shared" si="198"/>
        <v>#N/A</v>
      </c>
      <c r="KA64" s="165" t="e">
        <f t="shared" si="198"/>
        <v>#N/A</v>
      </c>
      <c r="KB64" s="165" t="e">
        <f t="shared" si="198"/>
        <v>#N/A</v>
      </c>
      <c r="KC64" s="165" t="e">
        <f t="shared" si="198"/>
        <v>#N/A</v>
      </c>
      <c r="KD64" s="165" t="e">
        <f t="shared" si="198"/>
        <v>#N/A</v>
      </c>
      <c r="KE64" s="165" t="e">
        <f t="shared" si="198"/>
        <v>#N/A</v>
      </c>
      <c r="KF64" s="165" t="e">
        <f t="shared" si="117"/>
        <v>#N/A</v>
      </c>
      <c r="KG64" s="165" t="e">
        <f t="shared" si="206"/>
        <v>#N/A</v>
      </c>
      <c r="KH64" s="165" t="e">
        <f t="shared" si="206"/>
        <v>#N/A</v>
      </c>
      <c r="KI64" s="165" t="e">
        <f t="shared" si="206"/>
        <v>#N/A</v>
      </c>
      <c r="KJ64" s="165" t="e">
        <f t="shared" si="193"/>
        <v>#N/A</v>
      </c>
      <c r="KK64" s="165" t="e">
        <f t="shared" si="193"/>
        <v>#N/A</v>
      </c>
      <c r="KL64" s="165" t="e">
        <f t="shared" si="193"/>
        <v>#N/A</v>
      </c>
      <c r="KM64" s="165" t="e">
        <f t="shared" si="193"/>
        <v>#N/A</v>
      </c>
      <c r="KN64" s="165" t="e">
        <f t="shared" si="193"/>
        <v>#N/A</v>
      </c>
      <c r="KO64" s="165" t="e">
        <f t="shared" si="193"/>
        <v>#N/A</v>
      </c>
      <c r="KP64" s="165" t="e">
        <f t="shared" si="193"/>
        <v>#N/A</v>
      </c>
      <c r="KQ64" s="165" t="e">
        <f t="shared" si="193"/>
        <v>#N/A</v>
      </c>
      <c r="KR64" s="165" t="e">
        <f t="shared" si="193"/>
        <v>#N/A</v>
      </c>
      <c r="KS64" s="165" t="e">
        <f t="shared" si="193"/>
        <v>#N/A</v>
      </c>
      <c r="KT64" s="165" t="e">
        <f t="shared" si="193"/>
        <v>#N/A</v>
      </c>
      <c r="KU64" s="165" t="e">
        <f t="shared" si="193"/>
        <v>#N/A</v>
      </c>
      <c r="KV64" s="165" t="e">
        <f t="shared" si="193"/>
        <v>#N/A</v>
      </c>
      <c r="KW64" s="165" t="e">
        <f t="shared" si="193"/>
        <v>#N/A</v>
      </c>
      <c r="KX64" s="165" t="e">
        <f t="shared" si="193"/>
        <v>#N/A</v>
      </c>
      <c r="KY64" s="165" t="e">
        <f t="shared" si="213"/>
        <v>#N/A</v>
      </c>
      <c r="KZ64" s="165" t="e">
        <f t="shared" si="213"/>
        <v>#N/A</v>
      </c>
      <c r="LA64" s="165" t="e">
        <f t="shared" si="213"/>
        <v>#N/A</v>
      </c>
      <c r="LB64" s="165" t="e">
        <f t="shared" si="213"/>
        <v>#N/A</v>
      </c>
      <c r="LC64" s="165" t="e">
        <f t="shared" si="213"/>
        <v>#N/A</v>
      </c>
      <c r="LD64" s="165" t="e">
        <f t="shared" si="213"/>
        <v>#N/A</v>
      </c>
      <c r="LE64" s="165" t="e">
        <f t="shared" si="213"/>
        <v>#N/A</v>
      </c>
      <c r="LF64" s="165" t="e">
        <f t="shared" si="213"/>
        <v>#N/A</v>
      </c>
      <c r="LG64" s="165" t="e">
        <f t="shared" si="213"/>
        <v>#N/A</v>
      </c>
      <c r="LH64" s="165" t="e">
        <f t="shared" si="213"/>
        <v>#N/A</v>
      </c>
      <c r="LI64" s="165" t="e">
        <f t="shared" si="213"/>
        <v>#N/A</v>
      </c>
      <c r="LJ64" s="165" t="e">
        <f t="shared" si="213"/>
        <v>#N/A</v>
      </c>
      <c r="LK64" s="165" t="e">
        <f t="shared" si="213"/>
        <v>#N/A</v>
      </c>
      <c r="LL64" s="165" t="e">
        <f t="shared" si="213"/>
        <v>#N/A</v>
      </c>
      <c r="LM64" s="165" t="e">
        <f t="shared" si="213"/>
        <v>#N/A</v>
      </c>
      <c r="LN64" s="165" t="e">
        <f t="shared" si="210"/>
        <v>#N/A</v>
      </c>
      <c r="LO64" s="165" t="e">
        <f t="shared" si="210"/>
        <v>#N/A</v>
      </c>
      <c r="LP64" s="165" t="e">
        <f t="shared" si="210"/>
        <v>#N/A</v>
      </c>
      <c r="LQ64" s="165" t="e">
        <f t="shared" si="210"/>
        <v>#N/A</v>
      </c>
      <c r="LR64" s="165" t="e">
        <f t="shared" si="210"/>
        <v>#N/A</v>
      </c>
      <c r="LS64" s="165" t="e">
        <f t="shared" si="210"/>
        <v>#N/A</v>
      </c>
      <c r="LT64" s="165" t="e">
        <f t="shared" si="210"/>
        <v>#N/A</v>
      </c>
      <c r="LU64" s="165" t="e">
        <f t="shared" si="210"/>
        <v>#N/A</v>
      </c>
      <c r="LV64" s="165" t="e">
        <f t="shared" si="210"/>
        <v>#N/A</v>
      </c>
      <c r="LW64" s="165" t="e">
        <f t="shared" si="210"/>
        <v>#N/A</v>
      </c>
      <c r="LX64" s="165" t="e">
        <f t="shared" si="210"/>
        <v>#N/A</v>
      </c>
      <c r="LY64" s="165" t="e">
        <f t="shared" si="210"/>
        <v>#N/A</v>
      </c>
      <c r="LZ64" s="165" t="e">
        <f t="shared" si="210"/>
        <v>#N/A</v>
      </c>
      <c r="MA64" s="165" t="e">
        <f t="shared" si="210"/>
        <v>#N/A</v>
      </c>
      <c r="MB64" s="165" t="e">
        <f t="shared" si="210"/>
        <v>#N/A</v>
      </c>
      <c r="MC64" s="165" t="e">
        <f t="shared" si="199"/>
        <v>#N/A</v>
      </c>
      <c r="MD64" s="165" t="e">
        <f t="shared" si="199"/>
        <v>#N/A</v>
      </c>
      <c r="ME64" s="165" t="e">
        <f t="shared" si="199"/>
        <v>#N/A</v>
      </c>
      <c r="MF64" s="165" t="e">
        <f t="shared" si="199"/>
        <v>#N/A</v>
      </c>
      <c r="MG64" s="165" t="e">
        <f t="shared" si="199"/>
        <v>#N/A</v>
      </c>
      <c r="MH64" s="165" t="e">
        <f t="shared" si="199"/>
        <v>#N/A</v>
      </c>
      <c r="MI64" s="165" t="e">
        <f t="shared" si="199"/>
        <v>#N/A</v>
      </c>
      <c r="MJ64" s="165" t="e">
        <f t="shared" si="199"/>
        <v>#N/A</v>
      </c>
      <c r="MK64" s="165" t="e">
        <f t="shared" si="199"/>
        <v>#N/A</v>
      </c>
      <c r="ML64" s="165" t="e">
        <f t="shared" si="199"/>
        <v>#N/A</v>
      </c>
      <c r="MM64" s="165" t="e">
        <f t="shared" si="199"/>
        <v>#N/A</v>
      </c>
      <c r="MN64" s="165" t="e">
        <f t="shared" si="199"/>
        <v>#N/A</v>
      </c>
      <c r="MO64" s="165" t="e">
        <f t="shared" si="199"/>
        <v>#N/A</v>
      </c>
      <c r="MP64" s="165" t="e">
        <f t="shared" si="199"/>
        <v>#N/A</v>
      </c>
      <c r="MQ64" s="165" t="e">
        <f t="shared" si="199"/>
        <v>#N/A</v>
      </c>
      <c r="MR64" s="165" t="e">
        <f t="shared" si="118"/>
        <v>#N/A</v>
      </c>
      <c r="MS64" s="165" t="e">
        <f t="shared" si="207"/>
        <v>#N/A</v>
      </c>
      <c r="MT64" s="165" t="e">
        <f t="shared" si="207"/>
        <v>#N/A</v>
      </c>
      <c r="MU64" s="165" t="e">
        <f t="shared" si="207"/>
        <v>#N/A</v>
      </c>
      <c r="MV64" s="165" t="e">
        <f t="shared" si="194"/>
        <v>#N/A</v>
      </c>
      <c r="MW64" s="165" t="e">
        <f t="shared" si="194"/>
        <v>#N/A</v>
      </c>
      <c r="MX64" s="165" t="e">
        <f t="shared" si="194"/>
        <v>#N/A</v>
      </c>
      <c r="MY64" s="165" t="e">
        <f t="shared" si="194"/>
        <v>#N/A</v>
      </c>
      <c r="MZ64" s="165" t="e">
        <f t="shared" si="194"/>
        <v>#N/A</v>
      </c>
      <c r="NA64" s="165" t="e">
        <f t="shared" si="194"/>
        <v>#N/A</v>
      </c>
      <c r="NB64" s="165" t="e">
        <f t="shared" si="194"/>
        <v>#N/A</v>
      </c>
      <c r="NC64" s="165" t="e">
        <f t="shared" si="194"/>
        <v>#N/A</v>
      </c>
      <c r="ND64" s="165" t="e">
        <f t="shared" si="194"/>
        <v>#N/A</v>
      </c>
      <c r="NE64" s="165" t="e">
        <f t="shared" si="194"/>
        <v>#N/A</v>
      </c>
      <c r="NF64" s="165" t="e">
        <f t="shared" si="194"/>
        <v>#N/A</v>
      </c>
      <c r="NG64" s="165" t="e">
        <f t="shared" si="194"/>
        <v>#N/A</v>
      </c>
      <c r="NH64" s="165" t="e">
        <f t="shared" si="194"/>
        <v>#N/A</v>
      </c>
      <c r="NI64" s="165" t="e">
        <f t="shared" si="194"/>
        <v>#N/A</v>
      </c>
      <c r="NJ64" s="165" t="e">
        <f t="shared" si="194"/>
        <v>#N/A</v>
      </c>
      <c r="NK64" s="165" t="e">
        <f t="shared" si="214"/>
        <v>#N/A</v>
      </c>
      <c r="NL64" s="165" t="e">
        <f t="shared" si="214"/>
        <v>#N/A</v>
      </c>
      <c r="NM64" s="165" t="e">
        <f t="shared" si="214"/>
        <v>#N/A</v>
      </c>
      <c r="NN64" s="165" t="e">
        <f t="shared" si="214"/>
        <v>#N/A</v>
      </c>
      <c r="NO64" s="165" t="e">
        <f t="shared" si="214"/>
        <v>#N/A</v>
      </c>
      <c r="NP64" s="165" t="e">
        <f t="shared" si="214"/>
        <v>#N/A</v>
      </c>
      <c r="NQ64" s="165" t="e">
        <f t="shared" si="214"/>
        <v>#N/A</v>
      </c>
      <c r="NR64" s="165" t="e">
        <f t="shared" si="214"/>
        <v>#N/A</v>
      </c>
      <c r="NS64" s="165" t="e">
        <f t="shared" si="214"/>
        <v>#N/A</v>
      </c>
      <c r="NT64" s="165" t="e">
        <f t="shared" si="214"/>
        <v>#N/A</v>
      </c>
      <c r="NU64" s="165" t="e">
        <f t="shared" si="214"/>
        <v>#N/A</v>
      </c>
      <c r="NV64" s="165" t="e">
        <f t="shared" si="214"/>
        <v>#N/A</v>
      </c>
      <c r="NW64" s="165" t="e">
        <f t="shared" si="214"/>
        <v>#N/A</v>
      </c>
      <c r="NX64" s="165" t="e">
        <f t="shared" si="214"/>
        <v>#N/A</v>
      </c>
      <c r="NY64" s="165" t="e">
        <f t="shared" si="214"/>
        <v>#N/A</v>
      </c>
      <c r="NZ64" s="165" t="e">
        <f t="shared" si="211"/>
        <v>#N/A</v>
      </c>
      <c r="OA64" s="165" t="e">
        <f t="shared" si="211"/>
        <v>#N/A</v>
      </c>
      <c r="OB64" s="165" t="e">
        <f t="shared" si="211"/>
        <v>#N/A</v>
      </c>
      <c r="OC64" s="165" t="e">
        <f t="shared" si="211"/>
        <v>#N/A</v>
      </c>
      <c r="OD64" s="165" t="e">
        <f t="shared" si="211"/>
        <v>#N/A</v>
      </c>
      <c r="OE64" s="165" t="e">
        <f t="shared" si="211"/>
        <v>#N/A</v>
      </c>
      <c r="OF64" s="165" t="e">
        <f t="shared" si="211"/>
        <v>#N/A</v>
      </c>
      <c r="OG64" s="165" t="e">
        <f t="shared" si="211"/>
        <v>#N/A</v>
      </c>
      <c r="OH64" s="165" t="e">
        <f t="shared" si="211"/>
        <v>#N/A</v>
      </c>
      <c r="OI64" s="165" t="e">
        <f t="shared" si="211"/>
        <v>#N/A</v>
      </c>
      <c r="OJ64" s="165" t="e">
        <f t="shared" si="211"/>
        <v>#N/A</v>
      </c>
      <c r="OK64" s="165" t="e">
        <f t="shared" si="211"/>
        <v>#N/A</v>
      </c>
      <c r="OL64" s="165" t="e">
        <f t="shared" si="211"/>
        <v>#N/A</v>
      </c>
      <c r="OM64" s="165" t="e">
        <f t="shared" si="211"/>
        <v>#N/A</v>
      </c>
      <c r="ON64" s="165" t="e">
        <f t="shared" si="211"/>
        <v>#N/A</v>
      </c>
      <c r="OO64" s="165" t="e">
        <f t="shared" si="200"/>
        <v>#N/A</v>
      </c>
      <c r="OP64" s="165" t="e">
        <f t="shared" si="200"/>
        <v>#N/A</v>
      </c>
      <c r="OQ64" s="165" t="e">
        <f t="shared" si="200"/>
        <v>#N/A</v>
      </c>
      <c r="OR64" s="165" t="e">
        <f t="shared" si="200"/>
        <v>#N/A</v>
      </c>
      <c r="OS64" s="165" t="e">
        <f t="shared" si="200"/>
        <v>#N/A</v>
      </c>
      <c r="OT64" s="165" t="e">
        <f t="shared" si="200"/>
        <v>#N/A</v>
      </c>
      <c r="OU64" s="165" t="e">
        <f t="shared" si="200"/>
        <v>#N/A</v>
      </c>
      <c r="OV64" s="165" t="e">
        <f t="shared" si="200"/>
        <v>#N/A</v>
      </c>
      <c r="OW64" s="165" t="e">
        <f t="shared" si="200"/>
        <v>#N/A</v>
      </c>
      <c r="OX64" s="165" t="e">
        <f t="shared" si="200"/>
        <v>#N/A</v>
      </c>
      <c r="OY64" s="165" t="e">
        <f t="shared" si="200"/>
        <v>#N/A</v>
      </c>
      <c r="OZ64" s="165" t="e">
        <f t="shared" si="200"/>
        <v>#N/A</v>
      </c>
      <c r="PA64" s="165" t="e">
        <f t="shared" si="200"/>
        <v>#N/A</v>
      </c>
      <c r="PB64" s="165" t="e">
        <f t="shared" si="200"/>
        <v>#N/A</v>
      </c>
      <c r="PC64" s="165" t="e">
        <f t="shared" si="200"/>
        <v>#N/A</v>
      </c>
      <c r="PD64" s="165" t="e">
        <f t="shared" si="119"/>
        <v>#N/A</v>
      </c>
      <c r="PE64" s="165" t="e">
        <f t="shared" si="196"/>
        <v>#N/A</v>
      </c>
      <c r="PF64" s="165" t="e">
        <f t="shared" si="196"/>
        <v>#N/A</v>
      </c>
      <c r="PG64" s="165" t="e">
        <f t="shared" si="196"/>
        <v>#N/A</v>
      </c>
      <c r="PH64" s="165" t="e">
        <f t="shared" si="196"/>
        <v>#N/A</v>
      </c>
      <c r="PI64" s="165" t="e">
        <f t="shared" si="196"/>
        <v>#N/A</v>
      </c>
      <c r="PJ64" s="165" t="e">
        <f t="shared" si="196"/>
        <v>#N/A</v>
      </c>
      <c r="PK64" s="165" t="e">
        <f t="shared" si="196"/>
        <v>#N/A</v>
      </c>
      <c r="PL64" s="165" t="e">
        <f t="shared" si="196"/>
        <v>#N/A</v>
      </c>
    </row>
    <row r="65" spans="1:428" hidden="1" x14ac:dyDescent="0.45">
      <c r="A65" s="4">
        <v>62</v>
      </c>
      <c r="B65" s="105"/>
      <c r="C65" s="113"/>
      <c r="D65" s="118" t="str">
        <f t="shared" si="168"/>
        <v/>
      </c>
      <c r="E65" s="91"/>
      <c r="F65" s="118" t="str">
        <f t="shared" si="169"/>
        <v/>
      </c>
      <c r="G65" s="113"/>
      <c r="H65" s="106"/>
      <c r="I65" s="120" t="str">
        <f t="shared" si="0"/>
        <v/>
      </c>
      <c r="J65" s="120" t="str">
        <f t="shared" si="1"/>
        <v/>
      </c>
      <c r="K65" s="71" t="str">
        <f t="shared" si="112"/>
        <v/>
      </c>
      <c r="L65" s="23"/>
      <c r="M65" s="55"/>
      <c r="N65" s="298"/>
      <c r="O65" s="72" t="str">
        <f>IF(AND(D65&gt;0,E65&gt;0,F65&gt;0),IF(ISBLANK(N65),IF(ISBLANK(L65),"",(F65-D65)*VLOOKUP(L65,VLookups!$A$4:$B$13,2,FALSE)),N65),"")</f>
        <v/>
      </c>
      <c r="P65" s="73" t="str">
        <f t="shared" si="170"/>
        <v/>
      </c>
      <c r="Q65" s="91"/>
      <c r="R65" s="265" t="str">
        <f>IF(AND(Q65&gt;0,E65&gt;0,NOT(O65="")),ABS(VLOOKUP($Q$1,VLookups!$A$43:$B$44,2,FALSE)-_xlfn.NORM.DIST(Q65,K65,O65,TRUE)),"")</f>
        <v/>
      </c>
      <c r="S65" s="90" t="str">
        <f>IF(AND($D65&gt;0,$E65&gt;0,$F65&gt;0,NOT(ISBLANK($L65))),_xlfn.NORM.INV(ABS(VLOOKUP($Q$1,VLookups!$A$43:$B$44,2,FALSE)-S$3),$K65,$O65),"")</f>
        <v/>
      </c>
      <c r="T65" s="89" t="str">
        <f>IF(AND($D65&gt;0,$E65&gt;0,$F65&gt;0,NOT(ISBLANK($L65))),_xlfn.NORM.INV(ABS(VLOOKUP($Q$1,VLookups!$A$43:$B$44,2,FALSE)-T$3),$K65,$O65),"")</f>
        <v/>
      </c>
      <c r="U65" s="90" t="str">
        <f>IF(AND($D65&gt;0,$E65&gt;0,$F65&gt;0,NOT(ISBLANK($L65))),_xlfn.NORM.INV(ABS(VLOOKUP($Q$1,VLookups!$A$43:$B$44,2,FALSE)-U$3),$K65,$O65),"")</f>
        <v/>
      </c>
      <c r="V65" s="89" t="str">
        <f>IF(AND($D65&gt;0,$E65&gt;0,$F65&gt;0,NOT(ISBLANK($L65))),_xlfn.NORM.INV(ABS(VLOOKUP($Q$1,VLookups!$A$43:$B$44,2,FALSE)-V$3),$K65,$O65),"")</f>
        <v/>
      </c>
      <c r="W65" s="90" t="str">
        <f>IF(AND($D65&gt;0,$E65&gt;0,$F65&gt;0,NOT(ISBLANK($L65))),_xlfn.NORM.INV(ABS(VLOOKUP($Q$1,VLookups!$A$43:$B$44,2,FALSE)-W$3),$K65,$O65),"")</f>
        <v/>
      </c>
      <c r="X65" s="89" t="str">
        <f>IF(AND($D65&gt;0,$E65&gt;0,$F65&gt;0,NOT(ISBLANK($L65))),_xlfn.NORM.INV(ABS(VLOOKUP($Q$1,VLookups!$A$43:$B$44,2,FALSE)-X$3),$K65,$O65),"")</f>
        <v/>
      </c>
      <c r="Y65" s="5"/>
      <c r="Z65" s="164" t="str">
        <f t="shared" si="113"/>
        <v/>
      </c>
      <c r="AA65" s="47" t="str">
        <f t="shared" si="114"/>
        <v/>
      </c>
      <c r="AB65" s="47" t="str">
        <f t="shared" si="208"/>
        <v/>
      </c>
      <c r="AC65" s="47" t="str">
        <f t="shared" si="208"/>
        <v/>
      </c>
      <c r="AD65" s="47" t="str">
        <f t="shared" si="208"/>
        <v/>
      </c>
      <c r="AE65" s="47" t="str">
        <f t="shared" si="208"/>
        <v/>
      </c>
      <c r="AF65" s="47" t="str">
        <f t="shared" si="208"/>
        <v/>
      </c>
      <c r="AG65" s="47" t="str">
        <f t="shared" si="208"/>
        <v/>
      </c>
      <c r="AH65" s="47" t="str">
        <f t="shared" si="208"/>
        <v/>
      </c>
      <c r="AI65" s="47" t="str">
        <f t="shared" si="208"/>
        <v/>
      </c>
      <c r="AJ65" s="47" t="str">
        <f t="shared" si="208"/>
        <v/>
      </c>
      <c r="AK65" s="47" t="str">
        <f t="shared" si="208"/>
        <v/>
      </c>
      <c r="AL65" s="47" t="str">
        <f t="shared" si="208"/>
        <v/>
      </c>
      <c r="AM65" s="47" t="str">
        <f t="shared" si="208"/>
        <v/>
      </c>
      <c r="AN65" s="47" t="str">
        <f t="shared" si="208"/>
        <v/>
      </c>
      <c r="AO65" s="47" t="str">
        <f t="shared" si="208"/>
        <v/>
      </c>
      <c r="AP65" s="47" t="str">
        <f t="shared" si="208"/>
        <v/>
      </c>
      <c r="AQ65" s="47" t="str">
        <f t="shared" si="208"/>
        <v/>
      </c>
      <c r="AR65" s="47" t="str">
        <f t="shared" si="208"/>
        <v/>
      </c>
      <c r="AS65" s="47" t="str">
        <f t="shared" si="208"/>
        <v/>
      </c>
      <c r="AT65" s="47" t="str">
        <f t="shared" si="208"/>
        <v/>
      </c>
      <c r="AU65" s="47" t="str">
        <f t="shared" si="208"/>
        <v/>
      </c>
      <c r="AV65" s="47" t="str">
        <f t="shared" si="208"/>
        <v/>
      </c>
      <c r="AW65" s="47" t="str">
        <f t="shared" si="208"/>
        <v/>
      </c>
      <c r="AX65" s="47" t="str">
        <f t="shared" si="208"/>
        <v/>
      </c>
      <c r="AY65" s="47" t="str">
        <f t="shared" si="208"/>
        <v/>
      </c>
      <c r="AZ65" s="47" t="str">
        <f t="shared" si="208"/>
        <v/>
      </c>
      <c r="BA65" s="47" t="str">
        <f t="shared" si="208"/>
        <v/>
      </c>
      <c r="BB65" s="47" t="str">
        <f t="shared" si="208"/>
        <v/>
      </c>
      <c r="BC65" s="47" t="str">
        <f t="shared" si="208"/>
        <v/>
      </c>
      <c r="BD65" s="47" t="str">
        <f t="shared" si="208"/>
        <v/>
      </c>
      <c r="BE65" s="47" t="str">
        <f t="shared" si="208"/>
        <v/>
      </c>
      <c r="BF65" s="47" t="str">
        <f t="shared" si="208"/>
        <v/>
      </c>
      <c r="BG65" s="47" t="str">
        <f t="shared" si="208"/>
        <v/>
      </c>
      <c r="BH65" s="47" t="str">
        <f t="shared" si="208"/>
        <v/>
      </c>
      <c r="BI65" s="47" t="str">
        <f t="shared" si="208"/>
        <v/>
      </c>
      <c r="BJ65" s="47" t="str">
        <f t="shared" si="208"/>
        <v/>
      </c>
      <c r="BK65" s="47" t="str">
        <f t="shared" si="208"/>
        <v/>
      </c>
      <c r="BL65" s="47" t="str">
        <f t="shared" si="208"/>
        <v/>
      </c>
      <c r="BM65" s="47" t="str">
        <f t="shared" si="208"/>
        <v/>
      </c>
      <c r="BN65" s="47" t="str">
        <f t="shared" si="208"/>
        <v/>
      </c>
      <c r="BO65" s="47" t="str">
        <f t="shared" si="208"/>
        <v/>
      </c>
      <c r="BP65" s="47" t="str">
        <f t="shared" si="208"/>
        <v/>
      </c>
      <c r="BQ65" s="47" t="str">
        <f t="shared" si="208"/>
        <v/>
      </c>
      <c r="BR65" s="47" t="str">
        <f t="shared" si="208"/>
        <v/>
      </c>
      <c r="BS65" s="47" t="str">
        <f t="shared" si="208"/>
        <v/>
      </c>
      <c r="BT65" s="47" t="str">
        <f t="shared" si="208"/>
        <v/>
      </c>
      <c r="BU65" s="47" t="str">
        <f t="shared" si="208"/>
        <v/>
      </c>
      <c r="BV65" s="47" t="str">
        <f t="shared" si="208"/>
        <v/>
      </c>
      <c r="BW65" s="47" t="str">
        <f t="shared" si="208"/>
        <v/>
      </c>
      <c r="BX65" s="47" t="str">
        <f t="shared" si="208"/>
        <v/>
      </c>
      <c r="BY65" s="47" t="str">
        <f t="shared" si="208"/>
        <v/>
      </c>
      <c r="BZ65" s="47" t="str">
        <f t="shared" si="208"/>
        <v/>
      </c>
      <c r="CA65" s="47" t="str">
        <f t="shared" si="208"/>
        <v/>
      </c>
      <c r="CB65" s="47" t="str">
        <f t="shared" si="208"/>
        <v/>
      </c>
      <c r="CC65" s="47" t="str">
        <f t="shared" si="208"/>
        <v/>
      </c>
      <c r="CD65" s="47" t="str">
        <f t="shared" si="208"/>
        <v/>
      </c>
      <c r="CE65" s="47" t="str">
        <f t="shared" si="208"/>
        <v/>
      </c>
      <c r="CF65" s="47" t="str">
        <f t="shared" si="208"/>
        <v/>
      </c>
      <c r="CG65" s="47" t="str">
        <f t="shared" si="208"/>
        <v/>
      </c>
      <c r="CH65" s="47" t="str">
        <f t="shared" si="208"/>
        <v/>
      </c>
      <c r="CI65" s="47" t="str">
        <f t="shared" si="208"/>
        <v/>
      </c>
      <c r="CJ65" s="47" t="str">
        <f t="shared" si="208"/>
        <v/>
      </c>
      <c r="CK65" s="47" t="str">
        <f t="shared" si="208"/>
        <v/>
      </c>
      <c r="CL65" s="47" t="str">
        <f t="shared" si="208"/>
        <v/>
      </c>
      <c r="CM65" s="47" t="str">
        <f t="shared" ref="CM65:DV72" si="215">IF(ISNONTEXT($Z65),CN65-$Z65,"")</f>
        <v/>
      </c>
      <c r="CN65" s="47" t="str">
        <f t="shared" si="215"/>
        <v/>
      </c>
      <c r="CO65" s="47" t="str">
        <f t="shared" si="215"/>
        <v/>
      </c>
      <c r="CP65" s="47" t="str">
        <f t="shared" si="215"/>
        <v/>
      </c>
      <c r="CQ65" s="47" t="str">
        <f t="shared" si="215"/>
        <v/>
      </c>
      <c r="CR65" s="47" t="str">
        <f t="shared" si="215"/>
        <v/>
      </c>
      <c r="CS65" s="47" t="str">
        <f t="shared" si="215"/>
        <v/>
      </c>
      <c r="CT65" s="47" t="str">
        <f t="shared" si="215"/>
        <v/>
      </c>
      <c r="CU65" s="47" t="str">
        <f t="shared" si="215"/>
        <v/>
      </c>
      <c r="CV65" s="47" t="str">
        <f t="shared" si="215"/>
        <v/>
      </c>
      <c r="CW65" s="47" t="str">
        <f t="shared" si="215"/>
        <v/>
      </c>
      <c r="CX65" s="47" t="str">
        <f t="shared" si="215"/>
        <v/>
      </c>
      <c r="CY65" s="47" t="str">
        <f t="shared" si="215"/>
        <v/>
      </c>
      <c r="CZ65" s="47" t="str">
        <f t="shared" si="215"/>
        <v/>
      </c>
      <c r="DA65" s="47" t="str">
        <f t="shared" si="215"/>
        <v/>
      </c>
      <c r="DB65" s="47" t="str">
        <f t="shared" si="215"/>
        <v/>
      </c>
      <c r="DC65" s="47" t="str">
        <f t="shared" si="215"/>
        <v/>
      </c>
      <c r="DD65" s="47" t="str">
        <f t="shared" si="215"/>
        <v/>
      </c>
      <c r="DE65" s="47" t="str">
        <f t="shared" si="215"/>
        <v/>
      </c>
      <c r="DF65" s="47" t="str">
        <f t="shared" si="215"/>
        <v/>
      </c>
      <c r="DG65" s="47" t="str">
        <f t="shared" si="215"/>
        <v/>
      </c>
      <c r="DH65" s="47" t="str">
        <f t="shared" si="215"/>
        <v/>
      </c>
      <c r="DI65" s="47" t="str">
        <f t="shared" si="215"/>
        <v/>
      </c>
      <c r="DJ65" s="47" t="str">
        <f t="shared" si="215"/>
        <v/>
      </c>
      <c r="DK65" s="47" t="str">
        <f t="shared" si="215"/>
        <v/>
      </c>
      <c r="DL65" s="47" t="str">
        <f t="shared" si="215"/>
        <v/>
      </c>
      <c r="DM65" s="47" t="str">
        <f t="shared" si="215"/>
        <v/>
      </c>
      <c r="DN65" s="47" t="str">
        <f t="shared" si="215"/>
        <v/>
      </c>
      <c r="DO65" s="47" t="str">
        <f t="shared" si="215"/>
        <v/>
      </c>
      <c r="DP65" s="47" t="str">
        <f t="shared" si="215"/>
        <v/>
      </c>
      <c r="DQ65" s="47" t="str">
        <f t="shared" si="215"/>
        <v/>
      </c>
      <c r="DR65" s="47" t="str">
        <f t="shared" si="215"/>
        <v/>
      </c>
      <c r="DS65" s="47" t="str">
        <f t="shared" si="215"/>
        <v/>
      </c>
      <c r="DT65" s="47" t="str">
        <f t="shared" si="215"/>
        <v/>
      </c>
      <c r="DU65" s="47" t="str">
        <f t="shared" si="215"/>
        <v/>
      </c>
      <c r="DV65" s="47" t="str">
        <f t="shared" si="215"/>
        <v/>
      </c>
      <c r="DW65" s="179" t="str">
        <f t="shared" si="115"/>
        <v/>
      </c>
      <c r="DX65" s="47" t="str">
        <f t="shared" si="5"/>
        <v/>
      </c>
      <c r="DY65" s="47" t="str">
        <f t="shared" si="6"/>
        <v/>
      </c>
      <c r="DZ65" s="47" t="str">
        <f t="shared" si="7"/>
        <v/>
      </c>
      <c r="EA65" s="47" t="str">
        <f t="shared" si="8"/>
        <v/>
      </c>
      <c r="EB65" s="47" t="str">
        <f t="shared" si="9"/>
        <v/>
      </c>
      <c r="EC65" s="47" t="str">
        <f t="shared" si="10"/>
        <v/>
      </c>
      <c r="ED65" s="47" t="str">
        <f t="shared" si="11"/>
        <v/>
      </c>
      <c r="EE65" s="47" t="str">
        <f t="shared" si="12"/>
        <v/>
      </c>
      <c r="EF65" s="47" t="str">
        <f t="shared" si="13"/>
        <v/>
      </c>
      <c r="EG65" s="47" t="str">
        <f t="shared" si="14"/>
        <v/>
      </c>
      <c r="EH65" s="47" t="str">
        <f t="shared" si="15"/>
        <v/>
      </c>
      <c r="EI65" s="47" t="str">
        <f t="shared" si="16"/>
        <v/>
      </c>
      <c r="EJ65" s="47" t="str">
        <f t="shared" si="17"/>
        <v/>
      </c>
      <c r="EK65" s="47" t="str">
        <f t="shared" si="18"/>
        <v/>
      </c>
      <c r="EL65" s="47" t="str">
        <f t="shared" si="19"/>
        <v/>
      </c>
      <c r="EM65" s="47" t="str">
        <f t="shared" si="20"/>
        <v/>
      </c>
      <c r="EN65" s="47" t="str">
        <f t="shared" si="21"/>
        <v/>
      </c>
      <c r="EO65" s="47" t="str">
        <f t="shared" si="22"/>
        <v/>
      </c>
      <c r="EP65" s="47" t="str">
        <f t="shared" si="23"/>
        <v/>
      </c>
      <c r="EQ65" s="47" t="str">
        <f t="shared" si="24"/>
        <v/>
      </c>
      <c r="ER65" s="47" t="str">
        <f t="shared" si="25"/>
        <v/>
      </c>
      <c r="ES65" s="47" t="str">
        <f t="shared" si="26"/>
        <v/>
      </c>
      <c r="ET65" s="47" t="str">
        <f t="shared" si="27"/>
        <v/>
      </c>
      <c r="EU65" s="47" t="str">
        <f t="shared" si="28"/>
        <v/>
      </c>
      <c r="EV65" s="47" t="str">
        <f t="shared" si="29"/>
        <v/>
      </c>
      <c r="EW65" s="47" t="str">
        <f t="shared" si="30"/>
        <v/>
      </c>
      <c r="EX65" s="47" t="str">
        <f t="shared" si="31"/>
        <v/>
      </c>
      <c r="EY65" s="47" t="str">
        <f t="shared" si="32"/>
        <v/>
      </c>
      <c r="EZ65" s="47" t="str">
        <f t="shared" si="33"/>
        <v/>
      </c>
      <c r="FA65" s="47" t="str">
        <f t="shared" si="34"/>
        <v/>
      </c>
      <c r="FB65" s="47" t="str">
        <f t="shared" si="35"/>
        <v/>
      </c>
      <c r="FC65" s="47" t="str">
        <f t="shared" si="36"/>
        <v/>
      </c>
      <c r="FD65" s="47" t="str">
        <f t="shared" si="37"/>
        <v/>
      </c>
      <c r="FE65" s="47" t="str">
        <f t="shared" si="38"/>
        <v/>
      </c>
      <c r="FF65" s="47" t="str">
        <f t="shared" si="39"/>
        <v/>
      </c>
      <c r="FG65" s="47" t="str">
        <f t="shared" si="40"/>
        <v/>
      </c>
      <c r="FH65" s="47" t="str">
        <f t="shared" si="41"/>
        <v/>
      </c>
      <c r="FI65" s="47" t="str">
        <f t="shared" si="42"/>
        <v/>
      </c>
      <c r="FJ65" s="47" t="str">
        <f t="shared" si="43"/>
        <v/>
      </c>
      <c r="FK65" s="47" t="str">
        <f t="shared" si="44"/>
        <v/>
      </c>
      <c r="FL65" s="47" t="str">
        <f t="shared" si="45"/>
        <v/>
      </c>
      <c r="FM65" s="47" t="str">
        <f t="shared" si="46"/>
        <v/>
      </c>
      <c r="FN65" s="47" t="str">
        <f t="shared" si="47"/>
        <v/>
      </c>
      <c r="FO65" s="47" t="str">
        <f t="shared" si="48"/>
        <v/>
      </c>
      <c r="FP65" s="47" t="str">
        <f t="shared" si="49"/>
        <v/>
      </c>
      <c r="FQ65" s="47" t="str">
        <f t="shared" si="50"/>
        <v/>
      </c>
      <c r="FR65" s="47" t="str">
        <f t="shared" si="51"/>
        <v/>
      </c>
      <c r="FS65" s="47" t="str">
        <f t="shared" si="52"/>
        <v/>
      </c>
      <c r="FT65" s="47" t="str">
        <f t="shared" si="53"/>
        <v/>
      </c>
      <c r="FU65" s="47" t="str">
        <f t="shared" si="54"/>
        <v/>
      </c>
      <c r="FV65" s="47" t="str">
        <f t="shared" si="55"/>
        <v/>
      </c>
      <c r="FW65" s="47" t="str">
        <f t="shared" si="56"/>
        <v/>
      </c>
      <c r="FX65" s="47" t="str">
        <f t="shared" si="57"/>
        <v/>
      </c>
      <c r="FY65" s="47" t="str">
        <f t="shared" si="58"/>
        <v/>
      </c>
      <c r="FZ65" s="47" t="str">
        <f t="shared" si="59"/>
        <v/>
      </c>
      <c r="GA65" s="47" t="str">
        <f t="shared" si="60"/>
        <v/>
      </c>
      <c r="GB65" s="47" t="str">
        <f t="shared" si="61"/>
        <v/>
      </c>
      <c r="GC65" s="47" t="str">
        <f t="shared" si="62"/>
        <v/>
      </c>
      <c r="GD65" s="47" t="str">
        <f t="shared" si="63"/>
        <v/>
      </c>
      <c r="GE65" s="47" t="str">
        <f t="shared" si="64"/>
        <v/>
      </c>
      <c r="GF65" s="47" t="str">
        <f t="shared" si="65"/>
        <v/>
      </c>
      <c r="GG65" s="47" t="str">
        <f t="shared" si="66"/>
        <v/>
      </c>
      <c r="GH65" s="47" t="str">
        <f t="shared" si="67"/>
        <v/>
      </c>
      <c r="GI65" s="47" t="str">
        <f t="shared" si="68"/>
        <v/>
      </c>
      <c r="GJ65" s="47" t="str">
        <f t="shared" si="69"/>
        <v/>
      </c>
      <c r="GK65" s="47" t="str">
        <f t="shared" si="70"/>
        <v/>
      </c>
      <c r="GL65" s="47" t="str">
        <f t="shared" si="71"/>
        <v/>
      </c>
      <c r="GM65" s="47" t="str">
        <f t="shared" si="72"/>
        <v/>
      </c>
      <c r="GN65" s="47" t="str">
        <f t="shared" si="73"/>
        <v/>
      </c>
      <c r="GO65" s="47" t="str">
        <f t="shared" si="74"/>
        <v/>
      </c>
      <c r="GP65" s="47" t="str">
        <f t="shared" si="75"/>
        <v/>
      </c>
      <c r="GQ65" s="47" t="str">
        <f t="shared" si="76"/>
        <v/>
      </c>
      <c r="GR65" s="47" t="str">
        <f t="shared" si="77"/>
        <v/>
      </c>
      <c r="GS65" s="47" t="str">
        <f t="shared" si="78"/>
        <v/>
      </c>
      <c r="GT65" s="47" t="str">
        <f t="shared" si="79"/>
        <v/>
      </c>
      <c r="GU65" s="47" t="str">
        <f t="shared" si="80"/>
        <v/>
      </c>
      <c r="GV65" s="47" t="str">
        <f t="shared" si="81"/>
        <v/>
      </c>
      <c r="GW65" s="47" t="str">
        <f t="shared" si="82"/>
        <v/>
      </c>
      <c r="GX65" s="47" t="str">
        <f t="shared" si="83"/>
        <v/>
      </c>
      <c r="GY65" s="47" t="str">
        <f t="shared" si="84"/>
        <v/>
      </c>
      <c r="GZ65" s="47" t="str">
        <f t="shared" si="85"/>
        <v/>
      </c>
      <c r="HA65" s="47" t="str">
        <f t="shared" si="86"/>
        <v/>
      </c>
      <c r="HB65" s="47" t="str">
        <f t="shared" si="87"/>
        <v/>
      </c>
      <c r="HC65" s="47" t="str">
        <f t="shared" si="88"/>
        <v/>
      </c>
      <c r="HD65" s="47" t="str">
        <f t="shared" si="89"/>
        <v/>
      </c>
      <c r="HE65" s="47" t="str">
        <f t="shared" si="90"/>
        <v/>
      </c>
      <c r="HF65" s="47" t="str">
        <f t="shared" si="91"/>
        <v/>
      </c>
      <c r="HG65" s="47" t="str">
        <f t="shared" si="92"/>
        <v/>
      </c>
      <c r="HH65" s="47" t="str">
        <f t="shared" si="93"/>
        <v/>
      </c>
      <c r="HI65" s="47" t="str">
        <f t="shared" si="94"/>
        <v/>
      </c>
      <c r="HJ65" s="47" t="str">
        <f t="shared" si="95"/>
        <v/>
      </c>
      <c r="HK65" s="47" t="str">
        <f t="shared" si="96"/>
        <v/>
      </c>
      <c r="HL65" s="47" t="str">
        <f t="shared" si="97"/>
        <v/>
      </c>
      <c r="HM65" s="47" t="str">
        <f t="shared" si="98"/>
        <v/>
      </c>
      <c r="HN65" s="47" t="str">
        <f t="shared" si="99"/>
        <v/>
      </c>
      <c r="HO65" s="47" t="str">
        <f t="shared" si="100"/>
        <v/>
      </c>
      <c r="HP65" s="47" t="str">
        <f t="shared" si="101"/>
        <v/>
      </c>
      <c r="HQ65" s="47" t="str">
        <f t="shared" si="102"/>
        <v/>
      </c>
      <c r="HR65" s="47" t="str">
        <f t="shared" si="103"/>
        <v/>
      </c>
      <c r="HS65" s="47" t="str">
        <f t="shared" si="104"/>
        <v/>
      </c>
      <c r="HT65" s="165" t="e">
        <f t="shared" si="171"/>
        <v>#N/A</v>
      </c>
      <c r="HU65" s="165" t="e">
        <f t="shared" si="205"/>
        <v>#N/A</v>
      </c>
      <c r="HV65" s="165" t="e">
        <f t="shared" si="205"/>
        <v>#N/A</v>
      </c>
      <c r="HW65" s="165" t="e">
        <f t="shared" si="205"/>
        <v>#N/A</v>
      </c>
      <c r="HX65" s="165" t="e">
        <f t="shared" ref="HX65:IL80" si="216">IF(ISNONTEXT($O65),_xlfn.NORM.DIST(AE65,$K65,$O65,FALSE),NA())</f>
        <v>#N/A</v>
      </c>
      <c r="HY65" s="165" t="e">
        <f t="shared" si="216"/>
        <v>#N/A</v>
      </c>
      <c r="HZ65" s="165" t="e">
        <f t="shared" si="216"/>
        <v>#N/A</v>
      </c>
      <c r="IA65" s="165" t="e">
        <f t="shared" si="216"/>
        <v>#N/A</v>
      </c>
      <c r="IB65" s="165" t="e">
        <f t="shared" si="216"/>
        <v>#N/A</v>
      </c>
      <c r="IC65" s="165" t="e">
        <f t="shared" si="216"/>
        <v>#N/A</v>
      </c>
      <c r="ID65" s="165" t="e">
        <f t="shared" si="216"/>
        <v>#N/A</v>
      </c>
      <c r="IE65" s="165" t="e">
        <f t="shared" si="216"/>
        <v>#N/A</v>
      </c>
      <c r="IF65" s="165" t="e">
        <f t="shared" si="216"/>
        <v>#N/A</v>
      </c>
      <c r="IG65" s="165" t="e">
        <f t="shared" si="216"/>
        <v>#N/A</v>
      </c>
      <c r="IH65" s="165" t="e">
        <f t="shared" si="216"/>
        <v>#N/A</v>
      </c>
      <c r="II65" s="165" t="e">
        <f t="shared" si="216"/>
        <v>#N/A</v>
      </c>
      <c r="IJ65" s="165" t="e">
        <f t="shared" si="216"/>
        <v>#N/A</v>
      </c>
      <c r="IK65" s="165" t="e">
        <f t="shared" si="216"/>
        <v>#N/A</v>
      </c>
      <c r="IL65" s="165" t="e">
        <f t="shared" si="216"/>
        <v>#N/A</v>
      </c>
      <c r="IM65" s="165" t="e">
        <f t="shared" si="212"/>
        <v>#N/A</v>
      </c>
      <c r="IN65" s="165" t="e">
        <f t="shared" si="212"/>
        <v>#N/A</v>
      </c>
      <c r="IO65" s="165" t="e">
        <f t="shared" si="212"/>
        <v>#N/A</v>
      </c>
      <c r="IP65" s="165" t="e">
        <f t="shared" si="212"/>
        <v>#N/A</v>
      </c>
      <c r="IQ65" s="165" t="e">
        <f t="shared" si="212"/>
        <v>#N/A</v>
      </c>
      <c r="IR65" s="165" t="e">
        <f t="shared" si="212"/>
        <v>#N/A</v>
      </c>
      <c r="IS65" s="165" t="e">
        <f t="shared" si="212"/>
        <v>#N/A</v>
      </c>
      <c r="IT65" s="165" t="e">
        <f t="shared" si="212"/>
        <v>#N/A</v>
      </c>
      <c r="IU65" s="165" t="e">
        <f t="shared" si="212"/>
        <v>#N/A</v>
      </c>
      <c r="IV65" s="165" t="e">
        <f t="shared" si="212"/>
        <v>#N/A</v>
      </c>
      <c r="IW65" s="165" t="e">
        <f t="shared" si="212"/>
        <v>#N/A</v>
      </c>
      <c r="IX65" s="165" t="e">
        <f t="shared" si="212"/>
        <v>#N/A</v>
      </c>
      <c r="IY65" s="165" t="e">
        <f t="shared" si="212"/>
        <v>#N/A</v>
      </c>
      <c r="IZ65" s="165" t="e">
        <f t="shared" si="212"/>
        <v>#N/A</v>
      </c>
      <c r="JA65" s="165" t="e">
        <f t="shared" si="212"/>
        <v>#N/A</v>
      </c>
      <c r="JB65" s="165" t="e">
        <f t="shared" si="209"/>
        <v>#N/A</v>
      </c>
      <c r="JC65" s="165" t="e">
        <f t="shared" si="209"/>
        <v>#N/A</v>
      </c>
      <c r="JD65" s="165" t="e">
        <f t="shared" si="209"/>
        <v>#N/A</v>
      </c>
      <c r="JE65" s="165" t="e">
        <f t="shared" si="209"/>
        <v>#N/A</v>
      </c>
      <c r="JF65" s="165" t="e">
        <f t="shared" si="209"/>
        <v>#N/A</v>
      </c>
      <c r="JG65" s="165" t="e">
        <f t="shared" si="209"/>
        <v>#N/A</v>
      </c>
      <c r="JH65" s="165" t="e">
        <f t="shared" si="209"/>
        <v>#N/A</v>
      </c>
      <c r="JI65" s="165" t="e">
        <f t="shared" si="209"/>
        <v>#N/A</v>
      </c>
      <c r="JJ65" s="165" t="e">
        <f t="shared" si="209"/>
        <v>#N/A</v>
      </c>
      <c r="JK65" s="165" t="e">
        <f t="shared" si="209"/>
        <v>#N/A</v>
      </c>
      <c r="JL65" s="165" t="e">
        <f t="shared" si="209"/>
        <v>#N/A</v>
      </c>
      <c r="JM65" s="165" t="e">
        <f t="shared" si="209"/>
        <v>#N/A</v>
      </c>
      <c r="JN65" s="165" t="e">
        <f t="shared" si="209"/>
        <v>#N/A</v>
      </c>
      <c r="JO65" s="165" t="e">
        <f t="shared" si="209"/>
        <v>#N/A</v>
      </c>
      <c r="JP65" s="165" t="e">
        <f t="shared" si="209"/>
        <v>#N/A</v>
      </c>
      <c r="JQ65" s="165" t="e">
        <f t="shared" si="198"/>
        <v>#N/A</v>
      </c>
      <c r="JR65" s="165" t="e">
        <f t="shared" si="198"/>
        <v>#N/A</v>
      </c>
      <c r="JS65" s="165" t="e">
        <f t="shared" si="198"/>
        <v>#N/A</v>
      </c>
      <c r="JT65" s="165" t="e">
        <f t="shared" si="198"/>
        <v>#N/A</v>
      </c>
      <c r="JU65" s="165" t="e">
        <f t="shared" si="198"/>
        <v>#N/A</v>
      </c>
      <c r="JV65" s="165" t="e">
        <f t="shared" si="198"/>
        <v>#N/A</v>
      </c>
      <c r="JW65" s="165" t="e">
        <f t="shared" si="198"/>
        <v>#N/A</v>
      </c>
      <c r="JX65" s="165" t="e">
        <f t="shared" si="198"/>
        <v>#N/A</v>
      </c>
      <c r="JY65" s="165" t="e">
        <f t="shared" si="198"/>
        <v>#N/A</v>
      </c>
      <c r="JZ65" s="165" t="e">
        <f t="shared" si="198"/>
        <v>#N/A</v>
      </c>
      <c r="KA65" s="165" t="e">
        <f t="shared" si="198"/>
        <v>#N/A</v>
      </c>
      <c r="KB65" s="165" t="e">
        <f t="shared" si="198"/>
        <v>#N/A</v>
      </c>
      <c r="KC65" s="165" t="e">
        <f t="shared" si="198"/>
        <v>#N/A</v>
      </c>
      <c r="KD65" s="165" t="e">
        <f t="shared" si="198"/>
        <v>#N/A</v>
      </c>
      <c r="KE65" s="165" t="e">
        <f t="shared" si="198"/>
        <v>#N/A</v>
      </c>
      <c r="KF65" s="165" t="e">
        <f t="shared" si="117"/>
        <v>#N/A</v>
      </c>
      <c r="KG65" s="165" t="e">
        <f t="shared" si="206"/>
        <v>#N/A</v>
      </c>
      <c r="KH65" s="165" t="e">
        <f t="shared" si="206"/>
        <v>#N/A</v>
      </c>
      <c r="KI65" s="165" t="e">
        <f t="shared" si="206"/>
        <v>#N/A</v>
      </c>
      <c r="KJ65" s="165" t="e">
        <f t="shared" ref="KJ65:KX80" si="217">IF(ISNONTEXT($O65),_xlfn.NORM.DIST(CQ65,$K65,$O65,FALSE),NA())</f>
        <v>#N/A</v>
      </c>
      <c r="KK65" s="165" t="e">
        <f t="shared" si="217"/>
        <v>#N/A</v>
      </c>
      <c r="KL65" s="165" t="e">
        <f t="shared" si="217"/>
        <v>#N/A</v>
      </c>
      <c r="KM65" s="165" t="e">
        <f t="shared" si="217"/>
        <v>#N/A</v>
      </c>
      <c r="KN65" s="165" t="e">
        <f t="shared" si="217"/>
        <v>#N/A</v>
      </c>
      <c r="KO65" s="165" t="e">
        <f t="shared" si="217"/>
        <v>#N/A</v>
      </c>
      <c r="KP65" s="165" t="e">
        <f t="shared" si="217"/>
        <v>#N/A</v>
      </c>
      <c r="KQ65" s="165" t="e">
        <f t="shared" si="217"/>
        <v>#N/A</v>
      </c>
      <c r="KR65" s="165" t="e">
        <f t="shared" si="217"/>
        <v>#N/A</v>
      </c>
      <c r="KS65" s="165" t="e">
        <f t="shared" si="217"/>
        <v>#N/A</v>
      </c>
      <c r="KT65" s="165" t="e">
        <f t="shared" si="217"/>
        <v>#N/A</v>
      </c>
      <c r="KU65" s="165" t="e">
        <f t="shared" si="217"/>
        <v>#N/A</v>
      </c>
      <c r="KV65" s="165" t="e">
        <f t="shared" si="217"/>
        <v>#N/A</v>
      </c>
      <c r="KW65" s="165" t="e">
        <f t="shared" si="217"/>
        <v>#N/A</v>
      </c>
      <c r="KX65" s="165" t="e">
        <f t="shared" si="217"/>
        <v>#N/A</v>
      </c>
      <c r="KY65" s="165" t="e">
        <f t="shared" si="213"/>
        <v>#N/A</v>
      </c>
      <c r="KZ65" s="165" t="e">
        <f t="shared" si="213"/>
        <v>#N/A</v>
      </c>
      <c r="LA65" s="165" t="e">
        <f t="shared" si="213"/>
        <v>#N/A</v>
      </c>
      <c r="LB65" s="165" t="e">
        <f t="shared" si="213"/>
        <v>#N/A</v>
      </c>
      <c r="LC65" s="165" t="e">
        <f t="shared" si="213"/>
        <v>#N/A</v>
      </c>
      <c r="LD65" s="165" t="e">
        <f t="shared" si="213"/>
        <v>#N/A</v>
      </c>
      <c r="LE65" s="165" t="e">
        <f t="shared" si="213"/>
        <v>#N/A</v>
      </c>
      <c r="LF65" s="165" t="e">
        <f t="shared" si="213"/>
        <v>#N/A</v>
      </c>
      <c r="LG65" s="165" t="e">
        <f t="shared" si="213"/>
        <v>#N/A</v>
      </c>
      <c r="LH65" s="165" t="e">
        <f t="shared" si="213"/>
        <v>#N/A</v>
      </c>
      <c r="LI65" s="165" t="e">
        <f t="shared" si="213"/>
        <v>#N/A</v>
      </c>
      <c r="LJ65" s="165" t="e">
        <f t="shared" si="213"/>
        <v>#N/A</v>
      </c>
      <c r="LK65" s="165" t="e">
        <f t="shared" si="213"/>
        <v>#N/A</v>
      </c>
      <c r="LL65" s="165" t="e">
        <f t="shared" si="213"/>
        <v>#N/A</v>
      </c>
      <c r="LM65" s="165" t="e">
        <f t="shared" si="213"/>
        <v>#N/A</v>
      </c>
      <c r="LN65" s="165" t="e">
        <f t="shared" si="210"/>
        <v>#N/A</v>
      </c>
      <c r="LO65" s="165" t="e">
        <f t="shared" si="210"/>
        <v>#N/A</v>
      </c>
      <c r="LP65" s="165" t="e">
        <f t="shared" si="210"/>
        <v>#N/A</v>
      </c>
      <c r="LQ65" s="165" t="e">
        <f t="shared" si="210"/>
        <v>#N/A</v>
      </c>
      <c r="LR65" s="165" t="e">
        <f t="shared" si="210"/>
        <v>#N/A</v>
      </c>
      <c r="LS65" s="165" t="e">
        <f t="shared" si="210"/>
        <v>#N/A</v>
      </c>
      <c r="LT65" s="165" t="e">
        <f t="shared" si="210"/>
        <v>#N/A</v>
      </c>
      <c r="LU65" s="165" t="e">
        <f t="shared" si="210"/>
        <v>#N/A</v>
      </c>
      <c r="LV65" s="165" t="e">
        <f t="shared" si="210"/>
        <v>#N/A</v>
      </c>
      <c r="LW65" s="165" t="e">
        <f t="shared" si="210"/>
        <v>#N/A</v>
      </c>
      <c r="LX65" s="165" t="e">
        <f t="shared" si="210"/>
        <v>#N/A</v>
      </c>
      <c r="LY65" s="165" t="e">
        <f t="shared" si="210"/>
        <v>#N/A</v>
      </c>
      <c r="LZ65" s="165" t="e">
        <f t="shared" si="210"/>
        <v>#N/A</v>
      </c>
      <c r="MA65" s="165" t="e">
        <f t="shared" si="210"/>
        <v>#N/A</v>
      </c>
      <c r="MB65" s="165" t="e">
        <f t="shared" si="210"/>
        <v>#N/A</v>
      </c>
      <c r="MC65" s="165" t="e">
        <f t="shared" si="199"/>
        <v>#N/A</v>
      </c>
      <c r="MD65" s="165" t="e">
        <f t="shared" si="199"/>
        <v>#N/A</v>
      </c>
      <c r="ME65" s="165" t="e">
        <f t="shared" si="199"/>
        <v>#N/A</v>
      </c>
      <c r="MF65" s="165" t="e">
        <f t="shared" si="199"/>
        <v>#N/A</v>
      </c>
      <c r="MG65" s="165" t="e">
        <f t="shared" si="199"/>
        <v>#N/A</v>
      </c>
      <c r="MH65" s="165" t="e">
        <f t="shared" si="199"/>
        <v>#N/A</v>
      </c>
      <c r="MI65" s="165" t="e">
        <f t="shared" si="199"/>
        <v>#N/A</v>
      </c>
      <c r="MJ65" s="165" t="e">
        <f t="shared" si="199"/>
        <v>#N/A</v>
      </c>
      <c r="MK65" s="165" t="e">
        <f t="shared" si="199"/>
        <v>#N/A</v>
      </c>
      <c r="ML65" s="165" t="e">
        <f t="shared" si="199"/>
        <v>#N/A</v>
      </c>
      <c r="MM65" s="165" t="e">
        <f t="shared" si="199"/>
        <v>#N/A</v>
      </c>
      <c r="MN65" s="165" t="e">
        <f t="shared" si="199"/>
        <v>#N/A</v>
      </c>
      <c r="MO65" s="165" t="e">
        <f t="shared" si="199"/>
        <v>#N/A</v>
      </c>
      <c r="MP65" s="165" t="e">
        <f t="shared" si="199"/>
        <v>#N/A</v>
      </c>
      <c r="MQ65" s="165" t="e">
        <f t="shared" si="199"/>
        <v>#N/A</v>
      </c>
      <c r="MR65" s="165" t="e">
        <f t="shared" si="118"/>
        <v>#N/A</v>
      </c>
      <c r="MS65" s="165" t="e">
        <f t="shared" si="207"/>
        <v>#N/A</v>
      </c>
      <c r="MT65" s="165" t="e">
        <f t="shared" si="207"/>
        <v>#N/A</v>
      </c>
      <c r="MU65" s="165" t="e">
        <f t="shared" si="207"/>
        <v>#N/A</v>
      </c>
      <c r="MV65" s="165" t="e">
        <f t="shared" ref="MV65:NJ80" si="218">IF(ISNONTEXT($O65),_xlfn.NORM.DIST(FC65,$K65,$O65,FALSE),NA())</f>
        <v>#N/A</v>
      </c>
      <c r="MW65" s="165" t="e">
        <f t="shared" si="218"/>
        <v>#N/A</v>
      </c>
      <c r="MX65" s="165" t="e">
        <f t="shared" si="218"/>
        <v>#N/A</v>
      </c>
      <c r="MY65" s="165" t="e">
        <f t="shared" si="218"/>
        <v>#N/A</v>
      </c>
      <c r="MZ65" s="165" t="e">
        <f t="shared" si="218"/>
        <v>#N/A</v>
      </c>
      <c r="NA65" s="165" t="e">
        <f t="shared" si="218"/>
        <v>#N/A</v>
      </c>
      <c r="NB65" s="165" t="e">
        <f t="shared" si="218"/>
        <v>#N/A</v>
      </c>
      <c r="NC65" s="165" t="e">
        <f t="shared" si="218"/>
        <v>#N/A</v>
      </c>
      <c r="ND65" s="165" t="e">
        <f t="shared" si="218"/>
        <v>#N/A</v>
      </c>
      <c r="NE65" s="165" t="e">
        <f t="shared" si="218"/>
        <v>#N/A</v>
      </c>
      <c r="NF65" s="165" t="e">
        <f t="shared" si="218"/>
        <v>#N/A</v>
      </c>
      <c r="NG65" s="165" t="e">
        <f t="shared" si="218"/>
        <v>#N/A</v>
      </c>
      <c r="NH65" s="165" t="e">
        <f t="shared" si="218"/>
        <v>#N/A</v>
      </c>
      <c r="NI65" s="165" t="e">
        <f t="shared" si="218"/>
        <v>#N/A</v>
      </c>
      <c r="NJ65" s="165" t="e">
        <f t="shared" si="218"/>
        <v>#N/A</v>
      </c>
      <c r="NK65" s="165" t="e">
        <f t="shared" si="214"/>
        <v>#N/A</v>
      </c>
      <c r="NL65" s="165" t="e">
        <f t="shared" si="214"/>
        <v>#N/A</v>
      </c>
      <c r="NM65" s="165" t="e">
        <f t="shared" si="214"/>
        <v>#N/A</v>
      </c>
      <c r="NN65" s="165" t="e">
        <f t="shared" si="214"/>
        <v>#N/A</v>
      </c>
      <c r="NO65" s="165" t="e">
        <f t="shared" si="214"/>
        <v>#N/A</v>
      </c>
      <c r="NP65" s="165" t="e">
        <f t="shared" si="214"/>
        <v>#N/A</v>
      </c>
      <c r="NQ65" s="165" t="e">
        <f t="shared" si="214"/>
        <v>#N/A</v>
      </c>
      <c r="NR65" s="165" t="e">
        <f t="shared" si="214"/>
        <v>#N/A</v>
      </c>
      <c r="NS65" s="165" t="e">
        <f t="shared" si="214"/>
        <v>#N/A</v>
      </c>
      <c r="NT65" s="165" t="e">
        <f t="shared" si="214"/>
        <v>#N/A</v>
      </c>
      <c r="NU65" s="165" t="e">
        <f t="shared" si="214"/>
        <v>#N/A</v>
      </c>
      <c r="NV65" s="165" t="e">
        <f t="shared" si="214"/>
        <v>#N/A</v>
      </c>
      <c r="NW65" s="165" t="e">
        <f t="shared" si="214"/>
        <v>#N/A</v>
      </c>
      <c r="NX65" s="165" t="e">
        <f t="shared" si="214"/>
        <v>#N/A</v>
      </c>
      <c r="NY65" s="165" t="e">
        <f t="shared" si="214"/>
        <v>#N/A</v>
      </c>
      <c r="NZ65" s="165" t="e">
        <f t="shared" si="211"/>
        <v>#N/A</v>
      </c>
      <c r="OA65" s="165" t="e">
        <f t="shared" si="211"/>
        <v>#N/A</v>
      </c>
      <c r="OB65" s="165" t="e">
        <f t="shared" si="211"/>
        <v>#N/A</v>
      </c>
      <c r="OC65" s="165" t="e">
        <f t="shared" si="211"/>
        <v>#N/A</v>
      </c>
      <c r="OD65" s="165" t="e">
        <f t="shared" si="211"/>
        <v>#N/A</v>
      </c>
      <c r="OE65" s="165" t="e">
        <f t="shared" si="211"/>
        <v>#N/A</v>
      </c>
      <c r="OF65" s="165" t="e">
        <f t="shared" si="211"/>
        <v>#N/A</v>
      </c>
      <c r="OG65" s="165" t="e">
        <f t="shared" si="211"/>
        <v>#N/A</v>
      </c>
      <c r="OH65" s="165" t="e">
        <f t="shared" si="211"/>
        <v>#N/A</v>
      </c>
      <c r="OI65" s="165" t="e">
        <f t="shared" si="211"/>
        <v>#N/A</v>
      </c>
      <c r="OJ65" s="165" t="e">
        <f t="shared" si="211"/>
        <v>#N/A</v>
      </c>
      <c r="OK65" s="165" t="e">
        <f t="shared" si="211"/>
        <v>#N/A</v>
      </c>
      <c r="OL65" s="165" t="e">
        <f t="shared" si="211"/>
        <v>#N/A</v>
      </c>
      <c r="OM65" s="165" t="e">
        <f t="shared" si="211"/>
        <v>#N/A</v>
      </c>
      <c r="ON65" s="165" t="e">
        <f t="shared" si="211"/>
        <v>#N/A</v>
      </c>
      <c r="OO65" s="165" t="e">
        <f t="shared" si="200"/>
        <v>#N/A</v>
      </c>
      <c r="OP65" s="165" t="e">
        <f t="shared" si="200"/>
        <v>#N/A</v>
      </c>
      <c r="OQ65" s="165" t="e">
        <f t="shared" si="200"/>
        <v>#N/A</v>
      </c>
      <c r="OR65" s="165" t="e">
        <f t="shared" si="200"/>
        <v>#N/A</v>
      </c>
      <c r="OS65" s="165" t="e">
        <f t="shared" si="200"/>
        <v>#N/A</v>
      </c>
      <c r="OT65" s="165" t="e">
        <f t="shared" si="200"/>
        <v>#N/A</v>
      </c>
      <c r="OU65" s="165" t="e">
        <f t="shared" si="200"/>
        <v>#N/A</v>
      </c>
      <c r="OV65" s="165" t="e">
        <f t="shared" si="200"/>
        <v>#N/A</v>
      </c>
      <c r="OW65" s="165" t="e">
        <f t="shared" si="200"/>
        <v>#N/A</v>
      </c>
      <c r="OX65" s="165" t="e">
        <f t="shared" si="200"/>
        <v>#N/A</v>
      </c>
      <c r="OY65" s="165" t="e">
        <f t="shared" si="200"/>
        <v>#N/A</v>
      </c>
      <c r="OZ65" s="165" t="e">
        <f t="shared" si="200"/>
        <v>#N/A</v>
      </c>
      <c r="PA65" s="165" t="e">
        <f t="shared" si="200"/>
        <v>#N/A</v>
      </c>
      <c r="PB65" s="165" t="e">
        <f t="shared" si="200"/>
        <v>#N/A</v>
      </c>
      <c r="PC65" s="165" t="e">
        <f t="shared" si="200"/>
        <v>#N/A</v>
      </c>
      <c r="PD65" s="165" t="e">
        <f t="shared" si="119"/>
        <v>#N/A</v>
      </c>
      <c r="PE65" s="165" t="e">
        <f t="shared" si="196"/>
        <v>#N/A</v>
      </c>
      <c r="PF65" s="165" t="e">
        <f t="shared" si="196"/>
        <v>#N/A</v>
      </c>
      <c r="PG65" s="165" t="e">
        <f t="shared" si="196"/>
        <v>#N/A</v>
      </c>
      <c r="PH65" s="165" t="e">
        <f t="shared" si="196"/>
        <v>#N/A</v>
      </c>
      <c r="PI65" s="165" t="e">
        <f t="shared" si="196"/>
        <v>#N/A</v>
      </c>
      <c r="PJ65" s="165" t="e">
        <f t="shared" si="196"/>
        <v>#N/A</v>
      </c>
      <c r="PK65" s="165" t="e">
        <f t="shared" si="196"/>
        <v>#N/A</v>
      </c>
      <c r="PL65" s="165" t="e">
        <f t="shared" si="196"/>
        <v>#N/A</v>
      </c>
    </row>
    <row r="66" spans="1:428" hidden="1" x14ac:dyDescent="0.45">
      <c r="A66" s="4">
        <v>63</v>
      </c>
      <c r="B66" s="105"/>
      <c r="C66" s="113"/>
      <c r="D66" s="118" t="str">
        <f t="shared" si="168"/>
        <v/>
      </c>
      <c r="E66" s="91"/>
      <c r="F66" s="118" t="str">
        <f t="shared" si="169"/>
        <v/>
      </c>
      <c r="G66" s="113"/>
      <c r="H66" s="106"/>
      <c r="I66" s="120" t="str">
        <f t="shared" si="0"/>
        <v/>
      </c>
      <c r="J66" s="120" t="str">
        <f t="shared" si="1"/>
        <v/>
      </c>
      <c r="K66" s="71" t="str">
        <f t="shared" si="112"/>
        <v/>
      </c>
      <c r="L66" s="23"/>
      <c r="M66" s="55"/>
      <c r="N66" s="298"/>
      <c r="O66" s="72" t="str">
        <f>IF(AND(D66&gt;0,E66&gt;0,F66&gt;0),IF(ISBLANK(N66),IF(ISBLANK(L66),"",(F66-D66)*VLOOKUP(L66,VLookups!$A$4:$B$13,2,FALSE)),N66),"")</f>
        <v/>
      </c>
      <c r="P66" s="73" t="str">
        <f t="shared" si="170"/>
        <v/>
      </c>
      <c r="Q66" s="91"/>
      <c r="R66" s="265" t="str">
        <f>IF(AND(Q66&gt;0,E66&gt;0,NOT(O66="")),ABS(VLOOKUP($Q$1,VLookups!$A$43:$B$44,2,FALSE)-_xlfn.NORM.DIST(Q66,K66,O66,TRUE)),"")</f>
        <v/>
      </c>
      <c r="S66" s="90" t="str">
        <f>IF(AND($D66&gt;0,$E66&gt;0,$F66&gt;0,NOT(ISBLANK($L66))),_xlfn.NORM.INV(ABS(VLOOKUP($Q$1,VLookups!$A$43:$B$44,2,FALSE)-S$3),$K66,$O66),"")</f>
        <v/>
      </c>
      <c r="T66" s="89" t="str">
        <f>IF(AND($D66&gt;0,$E66&gt;0,$F66&gt;0,NOT(ISBLANK($L66))),_xlfn.NORM.INV(ABS(VLOOKUP($Q$1,VLookups!$A$43:$B$44,2,FALSE)-T$3),$K66,$O66),"")</f>
        <v/>
      </c>
      <c r="U66" s="90" t="str">
        <f>IF(AND($D66&gt;0,$E66&gt;0,$F66&gt;0,NOT(ISBLANK($L66))),_xlfn.NORM.INV(ABS(VLOOKUP($Q$1,VLookups!$A$43:$B$44,2,FALSE)-U$3),$K66,$O66),"")</f>
        <v/>
      </c>
      <c r="V66" s="89" t="str">
        <f>IF(AND($D66&gt;0,$E66&gt;0,$F66&gt;0,NOT(ISBLANK($L66))),_xlfn.NORM.INV(ABS(VLOOKUP($Q$1,VLookups!$A$43:$B$44,2,FALSE)-V$3),$K66,$O66),"")</f>
        <v/>
      </c>
      <c r="W66" s="90" t="str">
        <f>IF(AND($D66&gt;0,$E66&gt;0,$F66&gt;0,NOT(ISBLANK($L66))),_xlfn.NORM.INV(ABS(VLOOKUP($Q$1,VLookups!$A$43:$B$44,2,FALSE)-W$3),$K66,$O66),"")</f>
        <v/>
      </c>
      <c r="X66" s="89" t="str">
        <f>IF(AND($D66&gt;0,$E66&gt;0,$F66&gt;0,NOT(ISBLANK($L66))),_xlfn.NORM.INV(ABS(VLOOKUP($Q$1,VLookups!$A$43:$B$44,2,FALSE)-X$3),$K66,$O66),"")</f>
        <v/>
      </c>
      <c r="Y66" s="5"/>
      <c r="Z66" s="164" t="str">
        <f t="shared" si="113"/>
        <v/>
      </c>
      <c r="AA66" s="47" t="str">
        <f t="shared" si="114"/>
        <v/>
      </c>
      <c r="AB66" s="47" t="str">
        <f t="shared" ref="AB66:CM69" si="219">IF(ISNONTEXT($Z66),AC66-$Z66,"")</f>
        <v/>
      </c>
      <c r="AC66" s="47" t="str">
        <f t="shared" si="219"/>
        <v/>
      </c>
      <c r="AD66" s="47" t="str">
        <f t="shared" si="219"/>
        <v/>
      </c>
      <c r="AE66" s="47" t="str">
        <f t="shared" si="219"/>
        <v/>
      </c>
      <c r="AF66" s="47" t="str">
        <f t="shared" si="219"/>
        <v/>
      </c>
      <c r="AG66" s="47" t="str">
        <f t="shared" si="219"/>
        <v/>
      </c>
      <c r="AH66" s="47" t="str">
        <f t="shared" si="219"/>
        <v/>
      </c>
      <c r="AI66" s="47" t="str">
        <f t="shared" si="219"/>
        <v/>
      </c>
      <c r="AJ66" s="47" t="str">
        <f t="shared" si="219"/>
        <v/>
      </c>
      <c r="AK66" s="47" t="str">
        <f t="shared" si="219"/>
        <v/>
      </c>
      <c r="AL66" s="47" t="str">
        <f t="shared" si="219"/>
        <v/>
      </c>
      <c r="AM66" s="47" t="str">
        <f t="shared" si="219"/>
        <v/>
      </c>
      <c r="AN66" s="47" t="str">
        <f t="shared" si="219"/>
        <v/>
      </c>
      <c r="AO66" s="47" t="str">
        <f t="shared" si="219"/>
        <v/>
      </c>
      <c r="AP66" s="47" t="str">
        <f t="shared" si="219"/>
        <v/>
      </c>
      <c r="AQ66" s="47" t="str">
        <f t="shared" si="219"/>
        <v/>
      </c>
      <c r="AR66" s="47" t="str">
        <f t="shared" si="219"/>
        <v/>
      </c>
      <c r="AS66" s="47" t="str">
        <f t="shared" si="219"/>
        <v/>
      </c>
      <c r="AT66" s="47" t="str">
        <f t="shared" si="219"/>
        <v/>
      </c>
      <c r="AU66" s="47" t="str">
        <f t="shared" si="219"/>
        <v/>
      </c>
      <c r="AV66" s="47" t="str">
        <f t="shared" si="219"/>
        <v/>
      </c>
      <c r="AW66" s="47" t="str">
        <f t="shared" si="219"/>
        <v/>
      </c>
      <c r="AX66" s="47" t="str">
        <f t="shared" si="219"/>
        <v/>
      </c>
      <c r="AY66" s="47" t="str">
        <f t="shared" si="219"/>
        <v/>
      </c>
      <c r="AZ66" s="47" t="str">
        <f t="shared" si="219"/>
        <v/>
      </c>
      <c r="BA66" s="47" t="str">
        <f t="shared" si="219"/>
        <v/>
      </c>
      <c r="BB66" s="47" t="str">
        <f t="shared" si="219"/>
        <v/>
      </c>
      <c r="BC66" s="47" t="str">
        <f t="shared" si="219"/>
        <v/>
      </c>
      <c r="BD66" s="47" t="str">
        <f t="shared" si="219"/>
        <v/>
      </c>
      <c r="BE66" s="47" t="str">
        <f t="shared" si="219"/>
        <v/>
      </c>
      <c r="BF66" s="47" t="str">
        <f t="shared" si="219"/>
        <v/>
      </c>
      <c r="BG66" s="47" t="str">
        <f t="shared" si="219"/>
        <v/>
      </c>
      <c r="BH66" s="47" t="str">
        <f t="shared" si="219"/>
        <v/>
      </c>
      <c r="BI66" s="47" t="str">
        <f t="shared" si="219"/>
        <v/>
      </c>
      <c r="BJ66" s="47" t="str">
        <f t="shared" si="219"/>
        <v/>
      </c>
      <c r="BK66" s="47" t="str">
        <f t="shared" si="219"/>
        <v/>
      </c>
      <c r="BL66" s="47" t="str">
        <f t="shared" si="219"/>
        <v/>
      </c>
      <c r="BM66" s="47" t="str">
        <f t="shared" si="219"/>
        <v/>
      </c>
      <c r="BN66" s="47" t="str">
        <f t="shared" si="219"/>
        <v/>
      </c>
      <c r="BO66" s="47" t="str">
        <f t="shared" si="219"/>
        <v/>
      </c>
      <c r="BP66" s="47" t="str">
        <f t="shared" si="219"/>
        <v/>
      </c>
      <c r="BQ66" s="47" t="str">
        <f t="shared" si="219"/>
        <v/>
      </c>
      <c r="BR66" s="47" t="str">
        <f t="shared" si="219"/>
        <v/>
      </c>
      <c r="BS66" s="47" t="str">
        <f t="shared" si="219"/>
        <v/>
      </c>
      <c r="BT66" s="47" t="str">
        <f t="shared" si="219"/>
        <v/>
      </c>
      <c r="BU66" s="47" t="str">
        <f t="shared" si="219"/>
        <v/>
      </c>
      <c r="BV66" s="47" t="str">
        <f t="shared" si="219"/>
        <v/>
      </c>
      <c r="BW66" s="47" t="str">
        <f t="shared" si="219"/>
        <v/>
      </c>
      <c r="BX66" s="47" t="str">
        <f t="shared" si="219"/>
        <v/>
      </c>
      <c r="BY66" s="47" t="str">
        <f t="shared" si="219"/>
        <v/>
      </c>
      <c r="BZ66" s="47" t="str">
        <f t="shared" si="219"/>
        <v/>
      </c>
      <c r="CA66" s="47" t="str">
        <f t="shared" si="219"/>
        <v/>
      </c>
      <c r="CB66" s="47" t="str">
        <f t="shared" si="219"/>
        <v/>
      </c>
      <c r="CC66" s="47" t="str">
        <f t="shared" si="219"/>
        <v/>
      </c>
      <c r="CD66" s="47" t="str">
        <f t="shared" si="219"/>
        <v/>
      </c>
      <c r="CE66" s="47" t="str">
        <f t="shared" si="219"/>
        <v/>
      </c>
      <c r="CF66" s="47" t="str">
        <f t="shared" si="219"/>
        <v/>
      </c>
      <c r="CG66" s="47" t="str">
        <f t="shared" si="219"/>
        <v/>
      </c>
      <c r="CH66" s="47" t="str">
        <f t="shared" si="219"/>
        <v/>
      </c>
      <c r="CI66" s="47" t="str">
        <f t="shared" si="219"/>
        <v/>
      </c>
      <c r="CJ66" s="47" t="str">
        <f t="shared" si="219"/>
        <v/>
      </c>
      <c r="CK66" s="47" t="str">
        <f t="shared" si="219"/>
        <v/>
      </c>
      <c r="CL66" s="47" t="str">
        <f t="shared" si="219"/>
        <v/>
      </c>
      <c r="CM66" s="47" t="str">
        <f t="shared" si="219"/>
        <v/>
      </c>
      <c r="CN66" s="47" t="str">
        <f t="shared" si="215"/>
        <v/>
      </c>
      <c r="CO66" s="47" t="str">
        <f t="shared" si="215"/>
        <v/>
      </c>
      <c r="CP66" s="47" t="str">
        <f t="shared" si="215"/>
        <v/>
      </c>
      <c r="CQ66" s="47" t="str">
        <f t="shared" si="215"/>
        <v/>
      </c>
      <c r="CR66" s="47" t="str">
        <f t="shared" si="215"/>
        <v/>
      </c>
      <c r="CS66" s="47" t="str">
        <f t="shared" si="215"/>
        <v/>
      </c>
      <c r="CT66" s="47" t="str">
        <f t="shared" si="215"/>
        <v/>
      </c>
      <c r="CU66" s="47" t="str">
        <f t="shared" si="215"/>
        <v/>
      </c>
      <c r="CV66" s="47" t="str">
        <f t="shared" si="215"/>
        <v/>
      </c>
      <c r="CW66" s="47" t="str">
        <f t="shared" si="215"/>
        <v/>
      </c>
      <c r="CX66" s="47" t="str">
        <f t="shared" si="215"/>
        <v/>
      </c>
      <c r="CY66" s="47" t="str">
        <f t="shared" si="215"/>
        <v/>
      </c>
      <c r="CZ66" s="47" t="str">
        <f t="shared" si="215"/>
        <v/>
      </c>
      <c r="DA66" s="47" t="str">
        <f t="shared" si="215"/>
        <v/>
      </c>
      <c r="DB66" s="47" t="str">
        <f t="shared" si="215"/>
        <v/>
      </c>
      <c r="DC66" s="47" t="str">
        <f t="shared" si="215"/>
        <v/>
      </c>
      <c r="DD66" s="47" t="str">
        <f t="shared" si="215"/>
        <v/>
      </c>
      <c r="DE66" s="47" t="str">
        <f t="shared" si="215"/>
        <v/>
      </c>
      <c r="DF66" s="47" t="str">
        <f t="shared" si="215"/>
        <v/>
      </c>
      <c r="DG66" s="47" t="str">
        <f t="shared" si="215"/>
        <v/>
      </c>
      <c r="DH66" s="47" t="str">
        <f t="shared" si="215"/>
        <v/>
      </c>
      <c r="DI66" s="47" t="str">
        <f t="shared" si="215"/>
        <v/>
      </c>
      <c r="DJ66" s="47" t="str">
        <f t="shared" si="215"/>
        <v/>
      </c>
      <c r="DK66" s="47" t="str">
        <f t="shared" si="215"/>
        <v/>
      </c>
      <c r="DL66" s="47" t="str">
        <f t="shared" si="215"/>
        <v/>
      </c>
      <c r="DM66" s="47" t="str">
        <f t="shared" si="215"/>
        <v/>
      </c>
      <c r="DN66" s="47" t="str">
        <f t="shared" si="215"/>
        <v/>
      </c>
      <c r="DO66" s="47" t="str">
        <f t="shared" si="215"/>
        <v/>
      </c>
      <c r="DP66" s="47" t="str">
        <f t="shared" si="215"/>
        <v/>
      </c>
      <c r="DQ66" s="47" t="str">
        <f t="shared" si="215"/>
        <v/>
      </c>
      <c r="DR66" s="47" t="str">
        <f t="shared" si="215"/>
        <v/>
      </c>
      <c r="DS66" s="47" t="str">
        <f t="shared" si="215"/>
        <v/>
      </c>
      <c r="DT66" s="47" t="str">
        <f t="shared" si="215"/>
        <v/>
      </c>
      <c r="DU66" s="47" t="str">
        <f t="shared" si="215"/>
        <v/>
      </c>
      <c r="DV66" s="47" t="str">
        <f t="shared" si="215"/>
        <v/>
      </c>
      <c r="DW66" s="179" t="str">
        <f t="shared" si="115"/>
        <v/>
      </c>
      <c r="DX66" s="47" t="str">
        <f t="shared" si="5"/>
        <v/>
      </c>
      <c r="DY66" s="47" t="str">
        <f t="shared" si="6"/>
        <v/>
      </c>
      <c r="DZ66" s="47" t="str">
        <f t="shared" si="7"/>
        <v/>
      </c>
      <c r="EA66" s="47" t="str">
        <f t="shared" si="8"/>
        <v/>
      </c>
      <c r="EB66" s="47" t="str">
        <f t="shared" si="9"/>
        <v/>
      </c>
      <c r="EC66" s="47" t="str">
        <f t="shared" si="10"/>
        <v/>
      </c>
      <c r="ED66" s="47" t="str">
        <f t="shared" si="11"/>
        <v/>
      </c>
      <c r="EE66" s="47" t="str">
        <f t="shared" si="12"/>
        <v/>
      </c>
      <c r="EF66" s="47" t="str">
        <f t="shared" si="13"/>
        <v/>
      </c>
      <c r="EG66" s="47" t="str">
        <f t="shared" si="14"/>
        <v/>
      </c>
      <c r="EH66" s="47" t="str">
        <f t="shared" si="15"/>
        <v/>
      </c>
      <c r="EI66" s="47" t="str">
        <f t="shared" si="16"/>
        <v/>
      </c>
      <c r="EJ66" s="47" t="str">
        <f t="shared" si="17"/>
        <v/>
      </c>
      <c r="EK66" s="47" t="str">
        <f t="shared" si="18"/>
        <v/>
      </c>
      <c r="EL66" s="47" t="str">
        <f t="shared" si="19"/>
        <v/>
      </c>
      <c r="EM66" s="47" t="str">
        <f t="shared" si="20"/>
        <v/>
      </c>
      <c r="EN66" s="47" t="str">
        <f t="shared" si="21"/>
        <v/>
      </c>
      <c r="EO66" s="47" t="str">
        <f t="shared" si="22"/>
        <v/>
      </c>
      <c r="EP66" s="47" t="str">
        <f t="shared" si="23"/>
        <v/>
      </c>
      <c r="EQ66" s="47" t="str">
        <f t="shared" si="24"/>
        <v/>
      </c>
      <c r="ER66" s="47" t="str">
        <f t="shared" si="25"/>
        <v/>
      </c>
      <c r="ES66" s="47" t="str">
        <f t="shared" si="26"/>
        <v/>
      </c>
      <c r="ET66" s="47" t="str">
        <f t="shared" si="27"/>
        <v/>
      </c>
      <c r="EU66" s="47" t="str">
        <f t="shared" si="28"/>
        <v/>
      </c>
      <c r="EV66" s="47" t="str">
        <f t="shared" si="29"/>
        <v/>
      </c>
      <c r="EW66" s="47" t="str">
        <f t="shared" si="30"/>
        <v/>
      </c>
      <c r="EX66" s="47" t="str">
        <f t="shared" si="31"/>
        <v/>
      </c>
      <c r="EY66" s="47" t="str">
        <f t="shared" si="32"/>
        <v/>
      </c>
      <c r="EZ66" s="47" t="str">
        <f t="shared" si="33"/>
        <v/>
      </c>
      <c r="FA66" s="47" t="str">
        <f t="shared" si="34"/>
        <v/>
      </c>
      <c r="FB66" s="47" t="str">
        <f t="shared" si="35"/>
        <v/>
      </c>
      <c r="FC66" s="47" t="str">
        <f t="shared" si="36"/>
        <v/>
      </c>
      <c r="FD66" s="47" t="str">
        <f t="shared" si="37"/>
        <v/>
      </c>
      <c r="FE66" s="47" t="str">
        <f t="shared" si="38"/>
        <v/>
      </c>
      <c r="FF66" s="47" t="str">
        <f t="shared" si="39"/>
        <v/>
      </c>
      <c r="FG66" s="47" t="str">
        <f t="shared" si="40"/>
        <v/>
      </c>
      <c r="FH66" s="47" t="str">
        <f t="shared" si="41"/>
        <v/>
      </c>
      <c r="FI66" s="47" t="str">
        <f t="shared" si="42"/>
        <v/>
      </c>
      <c r="FJ66" s="47" t="str">
        <f t="shared" si="43"/>
        <v/>
      </c>
      <c r="FK66" s="47" t="str">
        <f t="shared" si="44"/>
        <v/>
      </c>
      <c r="FL66" s="47" t="str">
        <f t="shared" si="45"/>
        <v/>
      </c>
      <c r="FM66" s="47" t="str">
        <f t="shared" si="46"/>
        <v/>
      </c>
      <c r="FN66" s="47" t="str">
        <f t="shared" si="47"/>
        <v/>
      </c>
      <c r="FO66" s="47" t="str">
        <f t="shared" si="48"/>
        <v/>
      </c>
      <c r="FP66" s="47" t="str">
        <f t="shared" si="49"/>
        <v/>
      </c>
      <c r="FQ66" s="47" t="str">
        <f t="shared" si="50"/>
        <v/>
      </c>
      <c r="FR66" s="47" t="str">
        <f t="shared" si="51"/>
        <v/>
      </c>
      <c r="FS66" s="47" t="str">
        <f t="shared" si="52"/>
        <v/>
      </c>
      <c r="FT66" s="47" t="str">
        <f t="shared" si="53"/>
        <v/>
      </c>
      <c r="FU66" s="47" t="str">
        <f t="shared" si="54"/>
        <v/>
      </c>
      <c r="FV66" s="47" t="str">
        <f t="shared" si="55"/>
        <v/>
      </c>
      <c r="FW66" s="47" t="str">
        <f t="shared" si="56"/>
        <v/>
      </c>
      <c r="FX66" s="47" t="str">
        <f t="shared" si="57"/>
        <v/>
      </c>
      <c r="FY66" s="47" t="str">
        <f t="shared" si="58"/>
        <v/>
      </c>
      <c r="FZ66" s="47" t="str">
        <f t="shared" si="59"/>
        <v/>
      </c>
      <c r="GA66" s="47" t="str">
        <f t="shared" si="60"/>
        <v/>
      </c>
      <c r="GB66" s="47" t="str">
        <f t="shared" si="61"/>
        <v/>
      </c>
      <c r="GC66" s="47" t="str">
        <f t="shared" si="62"/>
        <v/>
      </c>
      <c r="GD66" s="47" t="str">
        <f t="shared" si="63"/>
        <v/>
      </c>
      <c r="GE66" s="47" t="str">
        <f t="shared" si="64"/>
        <v/>
      </c>
      <c r="GF66" s="47" t="str">
        <f t="shared" si="65"/>
        <v/>
      </c>
      <c r="GG66" s="47" t="str">
        <f t="shared" si="66"/>
        <v/>
      </c>
      <c r="GH66" s="47" t="str">
        <f t="shared" si="67"/>
        <v/>
      </c>
      <c r="GI66" s="47" t="str">
        <f t="shared" si="68"/>
        <v/>
      </c>
      <c r="GJ66" s="47" t="str">
        <f t="shared" si="69"/>
        <v/>
      </c>
      <c r="GK66" s="47" t="str">
        <f t="shared" si="70"/>
        <v/>
      </c>
      <c r="GL66" s="47" t="str">
        <f t="shared" si="71"/>
        <v/>
      </c>
      <c r="GM66" s="47" t="str">
        <f t="shared" si="72"/>
        <v/>
      </c>
      <c r="GN66" s="47" t="str">
        <f t="shared" si="73"/>
        <v/>
      </c>
      <c r="GO66" s="47" t="str">
        <f t="shared" si="74"/>
        <v/>
      </c>
      <c r="GP66" s="47" t="str">
        <f t="shared" si="75"/>
        <v/>
      </c>
      <c r="GQ66" s="47" t="str">
        <f t="shared" si="76"/>
        <v/>
      </c>
      <c r="GR66" s="47" t="str">
        <f t="shared" si="77"/>
        <v/>
      </c>
      <c r="GS66" s="47" t="str">
        <f t="shared" si="78"/>
        <v/>
      </c>
      <c r="GT66" s="47" t="str">
        <f t="shared" si="79"/>
        <v/>
      </c>
      <c r="GU66" s="47" t="str">
        <f t="shared" si="80"/>
        <v/>
      </c>
      <c r="GV66" s="47" t="str">
        <f t="shared" si="81"/>
        <v/>
      </c>
      <c r="GW66" s="47" t="str">
        <f t="shared" si="82"/>
        <v/>
      </c>
      <c r="GX66" s="47" t="str">
        <f t="shared" si="83"/>
        <v/>
      </c>
      <c r="GY66" s="47" t="str">
        <f t="shared" si="84"/>
        <v/>
      </c>
      <c r="GZ66" s="47" t="str">
        <f t="shared" si="85"/>
        <v/>
      </c>
      <c r="HA66" s="47" t="str">
        <f t="shared" si="86"/>
        <v/>
      </c>
      <c r="HB66" s="47" t="str">
        <f t="shared" si="87"/>
        <v/>
      </c>
      <c r="HC66" s="47" t="str">
        <f t="shared" si="88"/>
        <v/>
      </c>
      <c r="HD66" s="47" t="str">
        <f t="shared" si="89"/>
        <v/>
      </c>
      <c r="HE66" s="47" t="str">
        <f t="shared" si="90"/>
        <v/>
      </c>
      <c r="HF66" s="47" t="str">
        <f t="shared" si="91"/>
        <v/>
      </c>
      <c r="HG66" s="47" t="str">
        <f t="shared" si="92"/>
        <v/>
      </c>
      <c r="HH66" s="47" t="str">
        <f t="shared" si="93"/>
        <v/>
      </c>
      <c r="HI66" s="47" t="str">
        <f t="shared" si="94"/>
        <v/>
      </c>
      <c r="HJ66" s="47" t="str">
        <f t="shared" si="95"/>
        <v/>
      </c>
      <c r="HK66" s="47" t="str">
        <f t="shared" si="96"/>
        <v/>
      </c>
      <c r="HL66" s="47" t="str">
        <f t="shared" si="97"/>
        <v/>
      </c>
      <c r="HM66" s="47" t="str">
        <f t="shared" si="98"/>
        <v/>
      </c>
      <c r="HN66" s="47" t="str">
        <f t="shared" si="99"/>
        <v/>
      </c>
      <c r="HO66" s="47" t="str">
        <f t="shared" si="100"/>
        <v/>
      </c>
      <c r="HP66" s="47" t="str">
        <f t="shared" si="101"/>
        <v/>
      </c>
      <c r="HQ66" s="47" t="str">
        <f t="shared" si="102"/>
        <v/>
      </c>
      <c r="HR66" s="47" t="str">
        <f t="shared" si="103"/>
        <v/>
      </c>
      <c r="HS66" s="47" t="str">
        <f t="shared" si="104"/>
        <v/>
      </c>
      <c r="HT66" s="165" t="e">
        <f t="shared" si="171"/>
        <v>#N/A</v>
      </c>
      <c r="HU66" s="165" t="e">
        <f t="shared" si="205"/>
        <v>#N/A</v>
      </c>
      <c r="HV66" s="165" t="e">
        <f t="shared" si="205"/>
        <v>#N/A</v>
      </c>
      <c r="HW66" s="165" t="e">
        <f t="shared" si="205"/>
        <v>#N/A</v>
      </c>
      <c r="HX66" s="165" t="e">
        <f t="shared" si="216"/>
        <v>#N/A</v>
      </c>
      <c r="HY66" s="165" t="e">
        <f t="shared" si="216"/>
        <v>#N/A</v>
      </c>
      <c r="HZ66" s="165" t="e">
        <f t="shared" si="216"/>
        <v>#N/A</v>
      </c>
      <c r="IA66" s="165" t="e">
        <f t="shared" si="216"/>
        <v>#N/A</v>
      </c>
      <c r="IB66" s="165" t="e">
        <f t="shared" si="216"/>
        <v>#N/A</v>
      </c>
      <c r="IC66" s="165" t="e">
        <f t="shared" si="216"/>
        <v>#N/A</v>
      </c>
      <c r="ID66" s="165" t="e">
        <f t="shared" si="216"/>
        <v>#N/A</v>
      </c>
      <c r="IE66" s="165" t="e">
        <f t="shared" si="216"/>
        <v>#N/A</v>
      </c>
      <c r="IF66" s="165" t="e">
        <f t="shared" si="216"/>
        <v>#N/A</v>
      </c>
      <c r="IG66" s="165" t="e">
        <f t="shared" si="216"/>
        <v>#N/A</v>
      </c>
      <c r="IH66" s="165" t="e">
        <f t="shared" si="216"/>
        <v>#N/A</v>
      </c>
      <c r="II66" s="165" t="e">
        <f t="shared" si="216"/>
        <v>#N/A</v>
      </c>
      <c r="IJ66" s="165" t="e">
        <f t="shared" si="216"/>
        <v>#N/A</v>
      </c>
      <c r="IK66" s="165" t="e">
        <f t="shared" si="216"/>
        <v>#N/A</v>
      </c>
      <c r="IL66" s="165" t="e">
        <f t="shared" si="216"/>
        <v>#N/A</v>
      </c>
      <c r="IM66" s="165" t="e">
        <f t="shared" si="212"/>
        <v>#N/A</v>
      </c>
      <c r="IN66" s="165" t="e">
        <f t="shared" si="212"/>
        <v>#N/A</v>
      </c>
      <c r="IO66" s="165" t="e">
        <f t="shared" si="212"/>
        <v>#N/A</v>
      </c>
      <c r="IP66" s="165" t="e">
        <f t="shared" si="212"/>
        <v>#N/A</v>
      </c>
      <c r="IQ66" s="165" t="e">
        <f t="shared" si="212"/>
        <v>#N/A</v>
      </c>
      <c r="IR66" s="165" t="e">
        <f t="shared" si="212"/>
        <v>#N/A</v>
      </c>
      <c r="IS66" s="165" t="e">
        <f t="shared" si="212"/>
        <v>#N/A</v>
      </c>
      <c r="IT66" s="165" t="e">
        <f t="shared" si="212"/>
        <v>#N/A</v>
      </c>
      <c r="IU66" s="165" t="e">
        <f t="shared" si="212"/>
        <v>#N/A</v>
      </c>
      <c r="IV66" s="165" t="e">
        <f t="shared" si="212"/>
        <v>#N/A</v>
      </c>
      <c r="IW66" s="165" t="e">
        <f t="shared" si="212"/>
        <v>#N/A</v>
      </c>
      <c r="IX66" s="165" t="e">
        <f t="shared" si="212"/>
        <v>#N/A</v>
      </c>
      <c r="IY66" s="165" t="e">
        <f t="shared" si="212"/>
        <v>#N/A</v>
      </c>
      <c r="IZ66" s="165" t="e">
        <f t="shared" si="212"/>
        <v>#N/A</v>
      </c>
      <c r="JA66" s="165" t="e">
        <f t="shared" si="212"/>
        <v>#N/A</v>
      </c>
      <c r="JB66" s="165" t="e">
        <f t="shared" si="209"/>
        <v>#N/A</v>
      </c>
      <c r="JC66" s="165" t="e">
        <f t="shared" si="209"/>
        <v>#N/A</v>
      </c>
      <c r="JD66" s="165" t="e">
        <f t="shared" si="209"/>
        <v>#N/A</v>
      </c>
      <c r="JE66" s="165" t="e">
        <f t="shared" si="209"/>
        <v>#N/A</v>
      </c>
      <c r="JF66" s="165" t="e">
        <f t="shared" si="209"/>
        <v>#N/A</v>
      </c>
      <c r="JG66" s="165" t="e">
        <f t="shared" si="209"/>
        <v>#N/A</v>
      </c>
      <c r="JH66" s="165" t="e">
        <f t="shared" si="209"/>
        <v>#N/A</v>
      </c>
      <c r="JI66" s="165" t="e">
        <f t="shared" si="209"/>
        <v>#N/A</v>
      </c>
      <c r="JJ66" s="165" t="e">
        <f t="shared" si="209"/>
        <v>#N/A</v>
      </c>
      <c r="JK66" s="165" t="e">
        <f t="shared" si="209"/>
        <v>#N/A</v>
      </c>
      <c r="JL66" s="165" t="e">
        <f t="shared" si="209"/>
        <v>#N/A</v>
      </c>
      <c r="JM66" s="165" t="e">
        <f t="shared" si="209"/>
        <v>#N/A</v>
      </c>
      <c r="JN66" s="165" t="e">
        <f t="shared" si="209"/>
        <v>#N/A</v>
      </c>
      <c r="JO66" s="165" t="e">
        <f t="shared" si="209"/>
        <v>#N/A</v>
      </c>
      <c r="JP66" s="165" t="e">
        <f t="shared" si="209"/>
        <v>#N/A</v>
      </c>
      <c r="JQ66" s="165" t="e">
        <f t="shared" si="198"/>
        <v>#N/A</v>
      </c>
      <c r="JR66" s="165" t="e">
        <f t="shared" si="198"/>
        <v>#N/A</v>
      </c>
      <c r="JS66" s="165" t="e">
        <f t="shared" si="198"/>
        <v>#N/A</v>
      </c>
      <c r="JT66" s="165" t="e">
        <f t="shared" si="198"/>
        <v>#N/A</v>
      </c>
      <c r="JU66" s="165" t="e">
        <f t="shared" si="198"/>
        <v>#N/A</v>
      </c>
      <c r="JV66" s="165" t="e">
        <f t="shared" si="198"/>
        <v>#N/A</v>
      </c>
      <c r="JW66" s="165" t="e">
        <f t="shared" si="198"/>
        <v>#N/A</v>
      </c>
      <c r="JX66" s="165" t="e">
        <f t="shared" si="198"/>
        <v>#N/A</v>
      </c>
      <c r="JY66" s="165" t="e">
        <f t="shared" si="198"/>
        <v>#N/A</v>
      </c>
      <c r="JZ66" s="165" t="e">
        <f t="shared" si="198"/>
        <v>#N/A</v>
      </c>
      <c r="KA66" s="165" t="e">
        <f t="shared" si="198"/>
        <v>#N/A</v>
      </c>
      <c r="KB66" s="165" t="e">
        <f t="shared" si="198"/>
        <v>#N/A</v>
      </c>
      <c r="KC66" s="165" t="e">
        <f t="shared" si="198"/>
        <v>#N/A</v>
      </c>
      <c r="KD66" s="165" t="e">
        <f t="shared" si="198"/>
        <v>#N/A</v>
      </c>
      <c r="KE66" s="165" t="e">
        <f t="shared" si="198"/>
        <v>#N/A</v>
      </c>
      <c r="KF66" s="165" t="e">
        <f t="shared" si="117"/>
        <v>#N/A</v>
      </c>
      <c r="KG66" s="165" t="e">
        <f t="shared" si="206"/>
        <v>#N/A</v>
      </c>
      <c r="KH66" s="165" t="e">
        <f t="shared" si="206"/>
        <v>#N/A</v>
      </c>
      <c r="KI66" s="165" t="e">
        <f t="shared" si="206"/>
        <v>#N/A</v>
      </c>
      <c r="KJ66" s="165" t="e">
        <f t="shared" si="217"/>
        <v>#N/A</v>
      </c>
      <c r="KK66" s="165" t="e">
        <f t="shared" si="217"/>
        <v>#N/A</v>
      </c>
      <c r="KL66" s="165" t="e">
        <f t="shared" si="217"/>
        <v>#N/A</v>
      </c>
      <c r="KM66" s="165" t="e">
        <f t="shared" si="217"/>
        <v>#N/A</v>
      </c>
      <c r="KN66" s="165" t="e">
        <f t="shared" si="217"/>
        <v>#N/A</v>
      </c>
      <c r="KO66" s="165" t="e">
        <f t="shared" si="217"/>
        <v>#N/A</v>
      </c>
      <c r="KP66" s="165" t="e">
        <f t="shared" si="217"/>
        <v>#N/A</v>
      </c>
      <c r="KQ66" s="165" t="e">
        <f t="shared" si="217"/>
        <v>#N/A</v>
      </c>
      <c r="KR66" s="165" t="e">
        <f t="shared" si="217"/>
        <v>#N/A</v>
      </c>
      <c r="KS66" s="165" t="e">
        <f t="shared" si="217"/>
        <v>#N/A</v>
      </c>
      <c r="KT66" s="165" t="e">
        <f t="shared" si="217"/>
        <v>#N/A</v>
      </c>
      <c r="KU66" s="165" t="e">
        <f t="shared" si="217"/>
        <v>#N/A</v>
      </c>
      <c r="KV66" s="165" t="e">
        <f t="shared" si="217"/>
        <v>#N/A</v>
      </c>
      <c r="KW66" s="165" t="e">
        <f t="shared" si="217"/>
        <v>#N/A</v>
      </c>
      <c r="KX66" s="165" t="e">
        <f t="shared" si="217"/>
        <v>#N/A</v>
      </c>
      <c r="KY66" s="165" t="e">
        <f t="shared" si="213"/>
        <v>#N/A</v>
      </c>
      <c r="KZ66" s="165" t="e">
        <f t="shared" si="213"/>
        <v>#N/A</v>
      </c>
      <c r="LA66" s="165" t="e">
        <f t="shared" si="213"/>
        <v>#N/A</v>
      </c>
      <c r="LB66" s="165" t="e">
        <f t="shared" si="213"/>
        <v>#N/A</v>
      </c>
      <c r="LC66" s="165" t="e">
        <f t="shared" si="213"/>
        <v>#N/A</v>
      </c>
      <c r="LD66" s="165" t="e">
        <f t="shared" si="213"/>
        <v>#N/A</v>
      </c>
      <c r="LE66" s="165" t="e">
        <f t="shared" si="213"/>
        <v>#N/A</v>
      </c>
      <c r="LF66" s="165" t="e">
        <f t="shared" si="213"/>
        <v>#N/A</v>
      </c>
      <c r="LG66" s="165" t="e">
        <f t="shared" si="213"/>
        <v>#N/A</v>
      </c>
      <c r="LH66" s="165" t="e">
        <f t="shared" si="213"/>
        <v>#N/A</v>
      </c>
      <c r="LI66" s="165" t="e">
        <f t="shared" si="213"/>
        <v>#N/A</v>
      </c>
      <c r="LJ66" s="165" t="e">
        <f t="shared" si="213"/>
        <v>#N/A</v>
      </c>
      <c r="LK66" s="165" t="e">
        <f t="shared" si="213"/>
        <v>#N/A</v>
      </c>
      <c r="LL66" s="165" t="e">
        <f t="shared" si="213"/>
        <v>#N/A</v>
      </c>
      <c r="LM66" s="165" t="e">
        <f t="shared" si="213"/>
        <v>#N/A</v>
      </c>
      <c r="LN66" s="165" t="e">
        <f t="shared" si="210"/>
        <v>#N/A</v>
      </c>
      <c r="LO66" s="165" t="e">
        <f t="shared" si="210"/>
        <v>#N/A</v>
      </c>
      <c r="LP66" s="165" t="e">
        <f t="shared" si="210"/>
        <v>#N/A</v>
      </c>
      <c r="LQ66" s="165" t="e">
        <f t="shared" si="210"/>
        <v>#N/A</v>
      </c>
      <c r="LR66" s="165" t="e">
        <f t="shared" si="210"/>
        <v>#N/A</v>
      </c>
      <c r="LS66" s="165" t="e">
        <f t="shared" si="210"/>
        <v>#N/A</v>
      </c>
      <c r="LT66" s="165" t="e">
        <f t="shared" si="210"/>
        <v>#N/A</v>
      </c>
      <c r="LU66" s="165" t="e">
        <f t="shared" si="210"/>
        <v>#N/A</v>
      </c>
      <c r="LV66" s="165" t="e">
        <f t="shared" si="210"/>
        <v>#N/A</v>
      </c>
      <c r="LW66" s="165" t="e">
        <f t="shared" si="210"/>
        <v>#N/A</v>
      </c>
      <c r="LX66" s="165" t="e">
        <f t="shared" si="210"/>
        <v>#N/A</v>
      </c>
      <c r="LY66" s="165" t="e">
        <f t="shared" si="210"/>
        <v>#N/A</v>
      </c>
      <c r="LZ66" s="165" t="e">
        <f t="shared" si="210"/>
        <v>#N/A</v>
      </c>
      <c r="MA66" s="165" t="e">
        <f t="shared" si="210"/>
        <v>#N/A</v>
      </c>
      <c r="MB66" s="165" t="e">
        <f t="shared" si="210"/>
        <v>#N/A</v>
      </c>
      <c r="MC66" s="165" t="e">
        <f t="shared" si="199"/>
        <v>#N/A</v>
      </c>
      <c r="MD66" s="165" t="e">
        <f t="shared" si="199"/>
        <v>#N/A</v>
      </c>
      <c r="ME66" s="165" t="e">
        <f t="shared" si="199"/>
        <v>#N/A</v>
      </c>
      <c r="MF66" s="165" t="e">
        <f t="shared" si="199"/>
        <v>#N/A</v>
      </c>
      <c r="MG66" s="165" t="e">
        <f t="shared" si="199"/>
        <v>#N/A</v>
      </c>
      <c r="MH66" s="165" t="e">
        <f t="shared" si="199"/>
        <v>#N/A</v>
      </c>
      <c r="MI66" s="165" t="e">
        <f t="shared" si="199"/>
        <v>#N/A</v>
      </c>
      <c r="MJ66" s="165" t="e">
        <f t="shared" si="199"/>
        <v>#N/A</v>
      </c>
      <c r="MK66" s="165" t="e">
        <f t="shared" si="199"/>
        <v>#N/A</v>
      </c>
      <c r="ML66" s="165" t="e">
        <f t="shared" si="199"/>
        <v>#N/A</v>
      </c>
      <c r="MM66" s="165" t="e">
        <f t="shared" si="199"/>
        <v>#N/A</v>
      </c>
      <c r="MN66" s="165" t="e">
        <f t="shared" si="199"/>
        <v>#N/A</v>
      </c>
      <c r="MO66" s="165" t="e">
        <f t="shared" si="199"/>
        <v>#N/A</v>
      </c>
      <c r="MP66" s="165" t="e">
        <f t="shared" si="199"/>
        <v>#N/A</v>
      </c>
      <c r="MQ66" s="165" t="e">
        <f t="shared" si="199"/>
        <v>#N/A</v>
      </c>
      <c r="MR66" s="165" t="e">
        <f t="shared" si="118"/>
        <v>#N/A</v>
      </c>
      <c r="MS66" s="165" t="e">
        <f t="shared" si="207"/>
        <v>#N/A</v>
      </c>
      <c r="MT66" s="165" t="e">
        <f t="shared" si="207"/>
        <v>#N/A</v>
      </c>
      <c r="MU66" s="165" t="e">
        <f t="shared" si="207"/>
        <v>#N/A</v>
      </c>
      <c r="MV66" s="165" t="e">
        <f t="shared" si="218"/>
        <v>#N/A</v>
      </c>
      <c r="MW66" s="165" t="e">
        <f t="shared" si="218"/>
        <v>#N/A</v>
      </c>
      <c r="MX66" s="165" t="e">
        <f t="shared" si="218"/>
        <v>#N/A</v>
      </c>
      <c r="MY66" s="165" t="e">
        <f t="shared" si="218"/>
        <v>#N/A</v>
      </c>
      <c r="MZ66" s="165" t="e">
        <f t="shared" si="218"/>
        <v>#N/A</v>
      </c>
      <c r="NA66" s="165" t="e">
        <f t="shared" si="218"/>
        <v>#N/A</v>
      </c>
      <c r="NB66" s="165" t="e">
        <f t="shared" si="218"/>
        <v>#N/A</v>
      </c>
      <c r="NC66" s="165" t="e">
        <f t="shared" si="218"/>
        <v>#N/A</v>
      </c>
      <c r="ND66" s="165" t="e">
        <f t="shared" si="218"/>
        <v>#N/A</v>
      </c>
      <c r="NE66" s="165" t="e">
        <f t="shared" si="218"/>
        <v>#N/A</v>
      </c>
      <c r="NF66" s="165" t="e">
        <f t="shared" si="218"/>
        <v>#N/A</v>
      </c>
      <c r="NG66" s="165" t="e">
        <f t="shared" si="218"/>
        <v>#N/A</v>
      </c>
      <c r="NH66" s="165" t="e">
        <f t="shared" si="218"/>
        <v>#N/A</v>
      </c>
      <c r="NI66" s="165" t="e">
        <f t="shared" si="218"/>
        <v>#N/A</v>
      </c>
      <c r="NJ66" s="165" t="e">
        <f t="shared" si="218"/>
        <v>#N/A</v>
      </c>
      <c r="NK66" s="165" t="e">
        <f t="shared" si="214"/>
        <v>#N/A</v>
      </c>
      <c r="NL66" s="165" t="e">
        <f t="shared" si="214"/>
        <v>#N/A</v>
      </c>
      <c r="NM66" s="165" t="e">
        <f t="shared" si="214"/>
        <v>#N/A</v>
      </c>
      <c r="NN66" s="165" t="e">
        <f t="shared" si="214"/>
        <v>#N/A</v>
      </c>
      <c r="NO66" s="165" t="e">
        <f t="shared" si="214"/>
        <v>#N/A</v>
      </c>
      <c r="NP66" s="165" t="e">
        <f t="shared" si="214"/>
        <v>#N/A</v>
      </c>
      <c r="NQ66" s="165" t="e">
        <f t="shared" si="214"/>
        <v>#N/A</v>
      </c>
      <c r="NR66" s="165" t="e">
        <f t="shared" si="214"/>
        <v>#N/A</v>
      </c>
      <c r="NS66" s="165" t="e">
        <f t="shared" si="214"/>
        <v>#N/A</v>
      </c>
      <c r="NT66" s="165" t="e">
        <f t="shared" si="214"/>
        <v>#N/A</v>
      </c>
      <c r="NU66" s="165" t="e">
        <f t="shared" si="214"/>
        <v>#N/A</v>
      </c>
      <c r="NV66" s="165" t="e">
        <f t="shared" si="214"/>
        <v>#N/A</v>
      </c>
      <c r="NW66" s="165" t="e">
        <f t="shared" si="214"/>
        <v>#N/A</v>
      </c>
      <c r="NX66" s="165" t="e">
        <f t="shared" si="214"/>
        <v>#N/A</v>
      </c>
      <c r="NY66" s="165" t="e">
        <f t="shared" si="214"/>
        <v>#N/A</v>
      </c>
      <c r="NZ66" s="165" t="e">
        <f t="shared" si="211"/>
        <v>#N/A</v>
      </c>
      <c r="OA66" s="165" t="e">
        <f t="shared" si="211"/>
        <v>#N/A</v>
      </c>
      <c r="OB66" s="165" t="e">
        <f t="shared" si="211"/>
        <v>#N/A</v>
      </c>
      <c r="OC66" s="165" t="e">
        <f t="shared" si="211"/>
        <v>#N/A</v>
      </c>
      <c r="OD66" s="165" t="e">
        <f t="shared" si="211"/>
        <v>#N/A</v>
      </c>
      <c r="OE66" s="165" t="e">
        <f t="shared" si="211"/>
        <v>#N/A</v>
      </c>
      <c r="OF66" s="165" t="e">
        <f t="shared" si="211"/>
        <v>#N/A</v>
      </c>
      <c r="OG66" s="165" t="e">
        <f t="shared" si="211"/>
        <v>#N/A</v>
      </c>
      <c r="OH66" s="165" t="e">
        <f t="shared" si="211"/>
        <v>#N/A</v>
      </c>
      <c r="OI66" s="165" t="e">
        <f t="shared" si="211"/>
        <v>#N/A</v>
      </c>
      <c r="OJ66" s="165" t="e">
        <f t="shared" si="211"/>
        <v>#N/A</v>
      </c>
      <c r="OK66" s="165" t="e">
        <f t="shared" si="211"/>
        <v>#N/A</v>
      </c>
      <c r="OL66" s="165" t="e">
        <f t="shared" si="211"/>
        <v>#N/A</v>
      </c>
      <c r="OM66" s="165" t="e">
        <f t="shared" si="211"/>
        <v>#N/A</v>
      </c>
      <c r="ON66" s="165" t="e">
        <f t="shared" si="211"/>
        <v>#N/A</v>
      </c>
      <c r="OO66" s="165" t="e">
        <f t="shared" si="200"/>
        <v>#N/A</v>
      </c>
      <c r="OP66" s="165" t="e">
        <f t="shared" si="200"/>
        <v>#N/A</v>
      </c>
      <c r="OQ66" s="165" t="e">
        <f t="shared" si="200"/>
        <v>#N/A</v>
      </c>
      <c r="OR66" s="165" t="e">
        <f t="shared" si="200"/>
        <v>#N/A</v>
      </c>
      <c r="OS66" s="165" t="e">
        <f t="shared" si="200"/>
        <v>#N/A</v>
      </c>
      <c r="OT66" s="165" t="e">
        <f t="shared" si="200"/>
        <v>#N/A</v>
      </c>
      <c r="OU66" s="165" t="e">
        <f t="shared" si="200"/>
        <v>#N/A</v>
      </c>
      <c r="OV66" s="165" t="e">
        <f t="shared" si="200"/>
        <v>#N/A</v>
      </c>
      <c r="OW66" s="165" t="e">
        <f t="shared" si="200"/>
        <v>#N/A</v>
      </c>
      <c r="OX66" s="165" t="e">
        <f t="shared" si="200"/>
        <v>#N/A</v>
      </c>
      <c r="OY66" s="165" t="e">
        <f t="shared" si="200"/>
        <v>#N/A</v>
      </c>
      <c r="OZ66" s="165" t="e">
        <f t="shared" si="200"/>
        <v>#N/A</v>
      </c>
      <c r="PA66" s="165" t="e">
        <f t="shared" si="200"/>
        <v>#N/A</v>
      </c>
      <c r="PB66" s="165" t="e">
        <f t="shared" si="200"/>
        <v>#N/A</v>
      </c>
      <c r="PC66" s="165" t="e">
        <f t="shared" si="200"/>
        <v>#N/A</v>
      </c>
      <c r="PD66" s="165" t="e">
        <f t="shared" si="119"/>
        <v>#N/A</v>
      </c>
      <c r="PE66" s="165" t="e">
        <f t="shared" si="196"/>
        <v>#N/A</v>
      </c>
      <c r="PF66" s="165" t="e">
        <f t="shared" si="196"/>
        <v>#N/A</v>
      </c>
      <c r="PG66" s="165" t="e">
        <f t="shared" si="196"/>
        <v>#N/A</v>
      </c>
      <c r="PH66" s="165" t="e">
        <f t="shared" si="196"/>
        <v>#N/A</v>
      </c>
      <c r="PI66" s="165" t="e">
        <f t="shared" si="196"/>
        <v>#N/A</v>
      </c>
      <c r="PJ66" s="165" t="e">
        <f t="shared" si="196"/>
        <v>#N/A</v>
      </c>
      <c r="PK66" s="165" t="e">
        <f t="shared" si="196"/>
        <v>#N/A</v>
      </c>
      <c r="PL66" s="165" t="e">
        <f t="shared" si="196"/>
        <v>#N/A</v>
      </c>
    </row>
    <row r="67" spans="1:428" hidden="1" x14ac:dyDescent="0.45">
      <c r="A67" s="4">
        <v>64</v>
      </c>
      <c r="B67" s="105"/>
      <c r="C67" s="113"/>
      <c r="D67" s="118" t="str">
        <f t="shared" si="168"/>
        <v/>
      </c>
      <c r="E67" s="91"/>
      <c r="F67" s="118" t="str">
        <f t="shared" si="169"/>
        <v/>
      </c>
      <c r="G67" s="113"/>
      <c r="H67" s="106"/>
      <c r="I67" s="120" t="str">
        <f t="shared" si="0"/>
        <v/>
      </c>
      <c r="J67" s="120" t="str">
        <f t="shared" si="1"/>
        <v/>
      </c>
      <c r="K67" s="71" t="str">
        <f t="shared" si="112"/>
        <v/>
      </c>
      <c r="L67" s="23"/>
      <c r="M67" s="55"/>
      <c r="N67" s="298"/>
      <c r="O67" s="72" t="str">
        <f>IF(AND(D67&gt;0,E67&gt;0,F67&gt;0),IF(ISBLANK(N67),IF(ISBLANK(L67),"",(F67-D67)*VLOOKUP(L67,VLookups!$A$4:$B$13,2,FALSE)),N67),"")</f>
        <v/>
      </c>
      <c r="P67" s="73" t="str">
        <f t="shared" si="170"/>
        <v/>
      </c>
      <c r="Q67" s="91"/>
      <c r="R67" s="265" t="str">
        <f>IF(AND(Q67&gt;0,E67&gt;0,NOT(O67="")),ABS(VLOOKUP($Q$1,VLookups!$A$43:$B$44,2,FALSE)-_xlfn.NORM.DIST(Q67,K67,O67,TRUE)),"")</f>
        <v/>
      </c>
      <c r="S67" s="90" t="str">
        <f>IF(AND($D67&gt;0,$E67&gt;0,$F67&gt;0,NOT(ISBLANK($L67))),_xlfn.NORM.INV(ABS(VLOOKUP($Q$1,VLookups!$A$43:$B$44,2,FALSE)-S$3),$K67,$O67),"")</f>
        <v/>
      </c>
      <c r="T67" s="89" t="str">
        <f>IF(AND($D67&gt;0,$E67&gt;0,$F67&gt;0,NOT(ISBLANK($L67))),_xlfn.NORM.INV(ABS(VLOOKUP($Q$1,VLookups!$A$43:$B$44,2,FALSE)-T$3),$K67,$O67),"")</f>
        <v/>
      </c>
      <c r="U67" s="90" t="str">
        <f>IF(AND($D67&gt;0,$E67&gt;0,$F67&gt;0,NOT(ISBLANK($L67))),_xlfn.NORM.INV(ABS(VLOOKUP($Q$1,VLookups!$A$43:$B$44,2,FALSE)-U$3),$K67,$O67),"")</f>
        <v/>
      </c>
      <c r="V67" s="89" t="str">
        <f>IF(AND($D67&gt;0,$E67&gt;0,$F67&gt;0,NOT(ISBLANK($L67))),_xlfn.NORM.INV(ABS(VLOOKUP($Q$1,VLookups!$A$43:$B$44,2,FALSE)-V$3),$K67,$O67),"")</f>
        <v/>
      </c>
      <c r="W67" s="90" t="str">
        <f>IF(AND($D67&gt;0,$E67&gt;0,$F67&gt;0,NOT(ISBLANK($L67))),_xlfn.NORM.INV(ABS(VLOOKUP($Q$1,VLookups!$A$43:$B$44,2,FALSE)-W$3),$K67,$O67),"")</f>
        <v/>
      </c>
      <c r="X67" s="89" t="str">
        <f>IF(AND($D67&gt;0,$E67&gt;0,$F67&gt;0,NOT(ISBLANK($L67))),_xlfn.NORM.INV(ABS(VLOOKUP($Q$1,VLookups!$A$43:$B$44,2,FALSE)-X$3),$K67,$O67),"")</f>
        <v/>
      </c>
      <c r="Y67" s="5"/>
      <c r="Z67" s="164" t="str">
        <f t="shared" si="113"/>
        <v/>
      </c>
      <c r="AA67" s="47" t="str">
        <f t="shared" si="114"/>
        <v/>
      </c>
      <c r="AB67" s="47" t="str">
        <f t="shared" si="219"/>
        <v/>
      </c>
      <c r="AC67" s="47" t="str">
        <f t="shared" si="219"/>
        <v/>
      </c>
      <c r="AD67" s="47" t="str">
        <f t="shared" si="219"/>
        <v/>
      </c>
      <c r="AE67" s="47" t="str">
        <f t="shared" si="219"/>
        <v/>
      </c>
      <c r="AF67" s="47" t="str">
        <f t="shared" si="219"/>
        <v/>
      </c>
      <c r="AG67" s="47" t="str">
        <f t="shared" si="219"/>
        <v/>
      </c>
      <c r="AH67" s="47" t="str">
        <f t="shared" si="219"/>
        <v/>
      </c>
      <c r="AI67" s="47" t="str">
        <f t="shared" si="219"/>
        <v/>
      </c>
      <c r="AJ67" s="47" t="str">
        <f t="shared" si="219"/>
        <v/>
      </c>
      <c r="AK67" s="47" t="str">
        <f t="shared" si="219"/>
        <v/>
      </c>
      <c r="AL67" s="47" t="str">
        <f t="shared" si="219"/>
        <v/>
      </c>
      <c r="AM67" s="47" t="str">
        <f t="shared" si="219"/>
        <v/>
      </c>
      <c r="AN67" s="47" t="str">
        <f t="shared" si="219"/>
        <v/>
      </c>
      <c r="AO67" s="47" t="str">
        <f t="shared" si="219"/>
        <v/>
      </c>
      <c r="AP67" s="47" t="str">
        <f t="shared" si="219"/>
        <v/>
      </c>
      <c r="AQ67" s="47" t="str">
        <f t="shared" si="219"/>
        <v/>
      </c>
      <c r="AR67" s="47" t="str">
        <f t="shared" si="219"/>
        <v/>
      </c>
      <c r="AS67" s="47" t="str">
        <f t="shared" si="219"/>
        <v/>
      </c>
      <c r="AT67" s="47" t="str">
        <f t="shared" si="219"/>
        <v/>
      </c>
      <c r="AU67" s="47" t="str">
        <f t="shared" si="219"/>
        <v/>
      </c>
      <c r="AV67" s="47" t="str">
        <f t="shared" si="219"/>
        <v/>
      </c>
      <c r="AW67" s="47" t="str">
        <f t="shared" si="219"/>
        <v/>
      </c>
      <c r="AX67" s="47" t="str">
        <f t="shared" si="219"/>
        <v/>
      </c>
      <c r="AY67" s="47" t="str">
        <f t="shared" si="219"/>
        <v/>
      </c>
      <c r="AZ67" s="47" t="str">
        <f t="shared" si="219"/>
        <v/>
      </c>
      <c r="BA67" s="47" t="str">
        <f t="shared" si="219"/>
        <v/>
      </c>
      <c r="BB67" s="47" t="str">
        <f t="shared" si="219"/>
        <v/>
      </c>
      <c r="BC67" s="47" t="str">
        <f t="shared" si="219"/>
        <v/>
      </c>
      <c r="BD67" s="47" t="str">
        <f t="shared" si="219"/>
        <v/>
      </c>
      <c r="BE67" s="47" t="str">
        <f t="shared" si="219"/>
        <v/>
      </c>
      <c r="BF67" s="47" t="str">
        <f t="shared" si="219"/>
        <v/>
      </c>
      <c r="BG67" s="47" t="str">
        <f t="shared" si="219"/>
        <v/>
      </c>
      <c r="BH67" s="47" t="str">
        <f t="shared" si="219"/>
        <v/>
      </c>
      <c r="BI67" s="47" t="str">
        <f t="shared" si="219"/>
        <v/>
      </c>
      <c r="BJ67" s="47" t="str">
        <f t="shared" si="219"/>
        <v/>
      </c>
      <c r="BK67" s="47" t="str">
        <f t="shared" si="219"/>
        <v/>
      </c>
      <c r="BL67" s="47" t="str">
        <f t="shared" si="219"/>
        <v/>
      </c>
      <c r="BM67" s="47" t="str">
        <f t="shared" si="219"/>
        <v/>
      </c>
      <c r="BN67" s="47" t="str">
        <f t="shared" si="219"/>
        <v/>
      </c>
      <c r="BO67" s="47" t="str">
        <f t="shared" si="219"/>
        <v/>
      </c>
      <c r="BP67" s="47" t="str">
        <f t="shared" si="219"/>
        <v/>
      </c>
      <c r="BQ67" s="47" t="str">
        <f t="shared" si="219"/>
        <v/>
      </c>
      <c r="BR67" s="47" t="str">
        <f t="shared" si="219"/>
        <v/>
      </c>
      <c r="BS67" s="47" t="str">
        <f t="shared" si="219"/>
        <v/>
      </c>
      <c r="BT67" s="47" t="str">
        <f t="shared" si="219"/>
        <v/>
      </c>
      <c r="BU67" s="47" t="str">
        <f t="shared" si="219"/>
        <v/>
      </c>
      <c r="BV67" s="47" t="str">
        <f t="shared" si="219"/>
        <v/>
      </c>
      <c r="BW67" s="47" t="str">
        <f t="shared" si="219"/>
        <v/>
      </c>
      <c r="BX67" s="47" t="str">
        <f t="shared" si="219"/>
        <v/>
      </c>
      <c r="BY67" s="47" t="str">
        <f t="shared" si="219"/>
        <v/>
      </c>
      <c r="BZ67" s="47" t="str">
        <f t="shared" si="219"/>
        <v/>
      </c>
      <c r="CA67" s="47" t="str">
        <f t="shared" si="219"/>
        <v/>
      </c>
      <c r="CB67" s="47" t="str">
        <f t="shared" si="219"/>
        <v/>
      </c>
      <c r="CC67" s="47" t="str">
        <f t="shared" si="219"/>
        <v/>
      </c>
      <c r="CD67" s="47" t="str">
        <f t="shared" si="219"/>
        <v/>
      </c>
      <c r="CE67" s="47" t="str">
        <f t="shared" si="219"/>
        <v/>
      </c>
      <c r="CF67" s="47" t="str">
        <f t="shared" si="219"/>
        <v/>
      </c>
      <c r="CG67" s="47" t="str">
        <f t="shared" si="219"/>
        <v/>
      </c>
      <c r="CH67" s="47" t="str">
        <f t="shared" si="219"/>
        <v/>
      </c>
      <c r="CI67" s="47" t="str">
        <f t="shared" si="219"/>
        <v/>
      </c>
      <c r="CJ67" s="47" t="str">
        <f t="shared" si="219"/>
        <v/>
      </c>
      <c r="CK67" s="47" t="str">
        <f t="shared" si="219"/>
        <v/>
      </c>
      <c r="CL67" s="47" t="str">
        <f t="shared" si="219"/>
        <v/>
      </c>
      <c r="CM67" s="47" t="str">
        <f t="shared" si="219"/>
        <v/>
      </c>
      <c r="CN67" s="47" t="str">
        <f t="shared" si="215"/>
        <v/>
      </c>
      <c r="CO67" s="47" t="str">
        <f t="shared" si="215"/>
        <v/>
      </c>
      <c r="CP67" s="47" t="str">
        <f t="shared" si="215"/>
        <v/>
      </c>
      <c r="CQ67" s="47" t="str">
        <f t="shared" si="215"/>
        <v/>
      </c>
      <c r="CR67" s="47" t="str">
        <f t="shared" si="215"/>
        <v/>
      </c>
      <c r="CS67" s="47" t="str">
        <f t="shared" si="215"/>
        <v/>
      </c>
      <c r="CT67" s="47" t="str">
        <f t="shared" si="215"/>
        <v/>
      </c>
      <c r="CU67" s="47" t="str">
        <f t="shared" si="215"/>
        <v/>
      </c>
      <c r="CV67" s="47" t="str">
        <f t="shared" si="215"/>
        <v/>
      </c>
      <c r="CW67" s="47" t="str">
        <f t="shared" si="215"/>
        <v/>
      </c>
      <c r="CX67" s="47" t="str">
        <f t="shared" si="215"/>
        <v/>
      </c>
      <c r="CY67" s="47" t="str">
        <f t="shared" si="215"/>
        <v/>
      </c>
      <c r="CZ67" s="47" t="str">
        <f t="shared" si="215"/>
        <v/>
      </c>
      <c r="DA67" s="47" t="str">
        <f t="shared" si="215"/>
        <v/>
      </c>
      <c r="DB67" s="47" t="str">
        <f t="shared" si="215"/>
        <v/>
      </c>
      <c r="DC67" s="47" t="str">
        <f t="shared" si="215"/>
        <v/>
      </c>
      <c r="DD67" s="47" t="str">
        <f t="shared" si="215"/>
        <v/>
      </c>
      <c r="DE67" s="47" t="str">
        <f t="shared" si="215"/>
        <v/>
      </c>
      <c r="DF67" s="47" t="str">
        <f t="shared" si="215"/>
        <v/>
      </c>
      <c r="DG67" s="47" t="str">
        <f t="shared" si="215"/>
        <v/>
      </c>
      <c r="DH67" s="47" t="str">
        <f t="shared" si="215"/>
        <v/>
      </c>
      <c r="DI67" s="47" t="str">
        <f t="shared" si="215"/>
        <v/>
      </c>
      <c r="DJ67" s="47" t="str">
        <f t="shared" si="215"/>
        <v/>
      </c>
      <c r="DK67" s="47" t="str">
        <f t="shared" si="215"/>
        <v/>
      </c>
      <c r="DL67" s="47" t="str">
        <f t="shared" si="215"/>
        <v/>
      </c>
      <c r="DM67" s="47" t="str">
        <f t="shared" si="215"/>
        <v/>
      </c>
      <c r="DN67" s="47" t="str">
        <f t="shared" si="215"/>
        <v/>
      </c>
      <c r="DO67" s="47" t="str">
        <f t="shared" si="215"/>
        <v/>
      </c>
      <c r="DP67" s="47" t="str">
        <f t="shared" si="215"/>
        <v/>
      </c>
      <c r="DQ67" s="47" t="str">
        <f t="shared" si="215"/>
        <v/>
      </c>
      <c r="DR67" s="47" t="str">
        <f t="shared" si="215"/>
        <v/>
      </c>
      <c r="DS67" s="47" t="str">
        <f t="shared" si="215"/>
        <v/>
      </c>
      <c r="DT67" s="47" t="str">
        <f t="shared" si="215"/>
        <v/>
      </c>
      <c r="DU67" s="47" t="str">
        <f t="shared" si="215"/>
        <v/>
      </c>
      <c r="DV67" s="47" t="str">
        <f t="shared" si="215"/>
        <v/>
      </c>
      <c r="DW67" s="179" t="str">
        <f t="shared" si="115"/>
        <v/>
      </c>
      <c r="DX67" s="47" t="str">
        <f t="shared" si="5"/>
        <v/>
      </c>
      <c r="DY67" s="47" t="str">
        <f t="shared" si="6"/>
        <v/>
      </c>
      <c r="DZ67" s="47" t="str">
        <f t="shared" si="7"/>
        <v/>
      </c>
      <c r="EA67" s="47" t="str">
        <f t="shared" si="8"/>
        <v/>
      </c>
      <c r="EB67" s="47" t="str">
        <f t="shared" si="9"/>
        <v/>
      </c>
      <c r="EC67" s="47" t="str">
        <f t="shared" si="10"/>
        <v/>
      </c>
      <c r="ED67" s="47" t="str">
        <f t="shared" si="11"/>
        <v/>
      </c>
      <c r="EE67" s="47" t="str">
        <f t="shared" si="12"/>
        <v/>
      </c>
      <c r="EF67" s="47" t="str">
        <f t="shared" si="13"/>
        <v/>
      </c>
      <c r="EG67" s="47" t="str">
        <f t="shared" si="14"/>
        <v/>
      </c>
      <c r="EH67" s="47" t="str">
        <f t="shared" si="15"/>
        <v/>
      </c>
      <c r="EI67" s="47" t="str">
        <f t="shared" si="16"/>
        <v/>
      </c>
      <c r="EJ67" s="47" t="str">
        <f t="shared" si="17"/>
        <v/>
      </c>
      <c r="EK67" s="47" t="str">
        <f t="shared" si="18"/>
        <v/>
      </c>
      <c r="EL67" s="47" t="str">
        <f t="shared" si="19"/>
        <v/>
      </c>
      <c r="EM67" s="47" t="str">
        <f t="shared" si="20"/>
        <v/>
      </c>
      <c r="EN67" s="47" t="str">
        <f t="shared" si="21"/>
        <v/>
      </c>
      <c r="EO67" s="47" t="str">
        <f t="shared" si="22"/>
        <v/>
      </c>
      <c r="EP67" s="47" t="str">
        <f t="shared" si="23"/>
        <v/>
      </c>
      <c r="EQ67" s="47" t="str">
        <f t="shared" si="24"/>
        <v/>
      </c>
      <c r="ER67" s="47" t="str">
        <f t="shared" si="25"/>
        <v/>
      </c>
      <c r="ES67" s="47" t="str">
        <f t="shared" si="26"/>
        <v/>
      </c>
      <c r="ET67" s="47" t="str">
        <f t="shared" si="27"/>
        <v/>
      </c>
      <c r="EU67" s="47" t="str">
        <f t="shared" si="28"/>
        <v/>
      </c>
      <c r="EV67" s="47" t="str">
        <f t="shared" si="29"/>
        <v/>
      </c>
      <c r="EW67" s="47" t="str">
        <f t="shared" si="30"/>
        <v/>
      </c>
      <c r="EX67" s="47" t="str">
        <f t="shared" si="31"/>
        <v/>
      </c>
      <c r="EY67" s="47" t="str">
        <f t="shared" si="32"/>
        <v/>
      </c>
      <c r="EZ67" s="47" t="str">
        <f t="shared" si="33"/>
        <v/>
      </c>
      <c r="FA67" s="47" t="str">
        <f t="shared" si="34"/>
        <v/>
      </c>
      <c r="FB67" s="47" t="str">
        <f t="shared" si="35"/>
        <v/>
      </c>
      <c r="FC67" s="47" t="str">
        <f t="shared" si="36"/>
        <v/>
      </c>
      <c r="FD67" s="47" t="str">
        <f t="shared" si="37"/>
        <v/>
      </c>
      <c r="FE67" s="47" t="str">
        <f t="shared" si="38"/>
        <v/>
      </c>
      <c r="FF67" s="47" t="str">
        <f t="shared" si="39"/>
        <v/>
      </c>
      <c r="FG67" s="47" t="str">
        <f t="shared" si="40"/>
        <v/>
      </c>
      <c r="FH67" s="47" t="str">
        <f t="shared" si="41"/>
        <v/>
      </c>
      <c r="FI67" s="47" t="str">
        <f t="shared" si="42"/>
        <v/>
      </c>
      <c r="FJ67" s="47" t="str">
        <f t="shared" si="43"/>
        <v/>
      </c>
      <c r="FK67" s="47" t="str">
        <f t="shared" si="44"/>
        <v/>
      </c>
      <c r="FL67" s="47" t="str">
        <f t="shared" si="45"/>
        <v/>
      </c>
      <c r="FM67" s="47" t="str">
        <f t="shared" si="46"/>
        <v/>
      </c>
      <c r="FN67" s="47" t="str">
        <f t="shared" si="47"/>
        <v/>
      </c>
      <c r="FO67" s="47" t="str">
        <f t="shared" si="48"/>
        <v/>
      </c>
      <c r="FP67" s="47" t="str">
        <f t="shared" si="49"/>
        <v/>
      </c>
      <c r="FQ67" s="47" t="str">
        <f t="shared" si="50"/>
        <v/>
      </c>
      <c r="FR67" s="47" t="str">
        <f t="shared" si="51"/>
        <v/>
      </c>
      <c r="FS67" s="47" t="str">
        <f t="shared" si="52"/>
        <v/>
      </c>
      <c r="FT67" s="47" t="str">
        <f t="shared" si="53"/>
        <v/>
      </c>
      <c r="FU67" s="47" t="str">
        <f t="shared" si="54"/>
        <v/>
      </c>
      <c r="FV67" s="47" t="str">
        <f t="shared" si="55"/>
        <v/>
      </c>
      <c r="FW67" s="47" t="str">
        <f t="shared" si="56"/>
        <v/>
      </c>
      <c r="FX67" s="47" t="str">
        <f t="shared" si="57"/>
        <v/>
      </c>
      <c r="FY67" s="47" t="str">
        <f t="shared" si="58"/>
        <v/>
      </c>
      <c r="FZ67" s="47" t="str">
        <f t="shared" si="59"/>
        <v/>
      </c>
      <c r="GA67" s="47" t="str">
        <f t="shared" si="60"/>
        <v/>
      </c>
      <c r="GB67" s="47" t="str">
        <f t="shared" si="61"/>
        <v/>
      </c>
      <c r="GC67" s="47" t="str">
        <f t="shared" si="62"/>
        <v/>
      </c>
      <c r="GD67" s="47" t="str">
        <f t="shared" si="63"/>
        <v/>
      </c>
      <c r="GE67" s="47" t="str">
        <f t="shared" si="64"/>
        <v/>
      </c>
      <c r="GF67" s="47" t="str">
        <f t="shared" si="65"/>
        <v/>
      </c>
      <c r="GG67" s="47" t="str">
        <f t="shared" si="66"/>
        <v/>
      </c>
      <c r="GH67" s="47" t="str">
        <f t="shared" si="67"/>
        <v/>
      </c>
      <c r="GI67" s="47" t="str">
        <f t="shared" si="68"/>
        <v/>
      </c>
      <c r="GJ67" s="47" t="str">
        <f t="shared" si="69"/>
        <v/>
      </c>
      <c r="GK67" s="47" t="str">
        <f t="shared" si="70"/>
        <v/>
      </c>
      <c r="GL67" s="47" t="str">
        <f t="shared" si="71"/>
        <v/>
      </c>
      <c r="GM67" s="47" t="str">
        <f t="shared" si="72"/>
        <v/>
      </c>
      <c r="GN67" s="47" t="str">
        <f t="shared" si="73"/>
        <v/>
      </c>
      <c r="GO67" s="47" t="str">
        <f t="shared" si="74"/>
        <v/>
      </c>
      <c r="GP67" s="47" t="str">
        <f t="shared" si="75"/>
        <v/>
      </c>
      <c r="GQ67" s="47" t="str">
        <f t="shared" si="76"/>
        <v/>
      </c>
      <c r="GR67" s="47" t="str">
        <f t="shared" si="77"/>
        <v/>
      </c>
      <c r="GS67" s="47" t="str">
        <f t="shared" si="78"/>
        <v/>
      </c>
      <c r="GT67" s="47" t="str">
        <f t="shared" si="79"/>
        <v/>
      </c>
      <c r="GU67" s="47" t="str">
        <f t="shared" si="80"/>
        <v/>
      </c>
      <c r="GV67" s="47" t="str">
        <f t="shared" si="81"/>
        <v/>
      </c>
      <c r="GW67" s="47" t="str">
        <f t="shared" si="82"/>
        <v/>
      </c>
      <c r="GX67" s="47" t="str">
        <f t="shared" si="83"/>
        <v/>
      </c>
      <c r="GY67" s="47" t="str">
        <f t="shared" si="84"/>
        <v/>
      </c>
      <c r="GZ67" s="47" t="str">
        <f t="shared" si="85"/>
        <v/>
      </c>
      <c r="HA67" s="47" t="str">
        <f t="shared" si="86"/>
        <v/>
      </c>
      <c r="HB67" s="47" t="str">
        <f t="shared" si="87"/>
        <v/>
      </c>
      <c r="HC67" s="47" t="str">
        <f t="shared" si="88"/>
        <v/>
      </c>
      <c r="HD67" s="47" t="str">
        <f t="shared" si="89"/>
        <v/>
      </c>
      <c r="HE67" s="47" t="str">
        <f t="shared" si="90"/>
        <v/>
      </c>
      <c r="HF67" s="47" t="str">
        <f t="shared" si="91"/>
        <v/>
      </c>
      <c r="HG67" s="47" t="str">
        <f t="shared" si="92"/>
        <v/>
      </c>
      <c r="HH67" s="47" t="str">
        <f t="shared" si="93"/>
        <v/>
      </c>
      <c r="HI67" s="47" t="str">
        <f t="shared" si="94"/>
        <v/>
      </c>
      <c r="HJ67" s="47" t="str">
        <f t="shared" si="95"/>
        <v/>
      </c>
      <c r="HK67" s="47" t="str">
        <f t="shared" si="96"/>
        <v/>
      </c>
      <c r="HL67" s="47" t="str">
        <f t="shared" si="97"/>
        <v/>
      </c>
      <c r="HM67" s="47" t="str">
        <f t="shared" si="98"/>
        <v/>
      </c>
      <c r="HN67" s="47" t="str">
        <f t="shared" si="99"/>
        <v/>
      </c>
      <c r="HO67" s="47" t="str">
        <f t="shared" si="100"/>
        <v/>
      </c>
      <c r="HP67" s="47" t="str">
        <f t="shared" si="101"/>
        <v/>
      </c>
      <c r="HQ67" s="47" t="str">
        <f t="shared" si="102"/>
        <v/>
      </c>
      <c r="HR67" s="47" t="str">
        <f t="shared" si="103"/>
        <v/>
      </c>
      <c r="HS67" s="47" t="str">
        <f t="shared" si="104"/>
        <v/>
      </c>
      <c r="HT67" s="165" t="e">
        <f t="shared" si="171"/>
        <v>#N/A</v>
      </c>
      <c r="HU67" s="165" t="e">
        <f t="shared" si="205"/>
        <v>#N/A</v>
      </c>
      <c r="HV67" s="165" t="e">
        <f t="shared" si="205"/>
        <v>#N/A</v>
      </c>
      <c r="HW67" s="165" t="e">
        <f t="shared" si="205"/>
        <v>#N/A</v>
      </c>
      <c r="HX67" s="165" t="e">
        <f t="shared" si="216"/>
        <v>#N/A</v>
      </c>
      <c r="HY67" s="165" t="e">
        <f t="shared" si="216"/>
        <v>#N/A</v>
      </c>
      <c r="HZ67" s="165" t="e">
        <f t="shared" si="216"/>
        <v>#N/A</v>
      </c>
      <c r="IA67" s="165" t="e">
        <f t="shared" si="216"/>
        <v>#N/A</v>
      </c>
      <c r="IB67" s="165" t="e">
        <f t="shared" si="216"/>
        <v>#N/A</v>
      </c>
      <c r="IC67" s="165" t="e">
        <f t="shared" si="216"/>
        <v>#N/A</v>
      </c>
      <c r="ID67" s="165" t="e">
        <f t="shared" si="216"/>
        <v>#N/A</v>
      </c>
      <c r="IE67" s="165" t="e">
        <f t="shared" si="216"/>
        <v>#N/A</v>
      </c>
      <c r="IF67" s="165" t="e">
        <f t="shared" si="216"/>
        <v>#N/A</v>
      </c>
      <c r="IG67" s="165" t="e">
        <f t="shared" si="216"/>
        <v>#N/A</v>
      </c>
      <c r="IH67" s="165" t="e">
        <f t="shared" si="216"/>
        <v>#N/A</v>
      </c>
      <c r="II67" s="165" t="e">
        <f t="shared" si="216"/>
        <v>#N/A</v>
      </c>
      <c r="IJ67" s="165" t="e">
        <f t="shared" si="216"/>
        <v>#N/A</v>
      </c>
      <c r="IK67" s="165" t="e">
        <f t="shared" si="216"/>
        <v>#N/A</v>
      </c>
      <c r="IL67" s="165" t="e">
        <f t="shared" si="216"/>
        <v>#N/A</v>
      </c>
      <c r="IM67" s="165" t="e">
        <f t="shared" si="212"/>
        <v>#N/A</v>
      </c>
      <c r="IN67" s="165" t="e">
        <f t="shared" si="212"/>
        <v>#N/A</v>
      </c>
      <c r="IO67" s="165" t="e">
        <f t="shared" si="212"/>
        <v>#N/A</v>
      </c>
      <c r="IP67" s="165" t="e">
        <f t="shared" si="212"/>
        <v>#N/A</v>
      </c>
      <c r="IQ67" s="165" t="e">
        <f t="shared" si="212"/>
        <v>#N/A</v>
      </c>
      <c r="IR67" s="165" t="e">
        <f t="shared" si="212"/>
        <v>#N/A</v>
      </c>
      <c r="IS67" s="165" t="e">
        <f t="shared" si="212"/>
        <v>#N/A</v>
      </c>
      <c r="IT67" s="165" t="e">
        <f t="shared" si="212"/>
        <v>#N/A</v>
      </c>
      <c r="IU67" s="165" t="e">
        <f t="shared" si="212"/>
        <v>#N/A</v>
      </c>
      <c r="IV67" s="165" t="e">
        <f t="shared" si="212"/>
        <v>#N/A</v>
      </c>
      <c r="IW67" s="165" t="e">
        <f t="shared" si="212"/>
        <v>#N/A</v>
      </c>
      <c r="IX67" s="165" t="e">
        <f t="shared" si="212"/>
        <v>#N/A</v>
      </c>
      <c r="IY67" s="165" t="e">
        <f t="shared" si="212"/>
        <v>#N/A</v>
      </c>
      <c r="IZ67" s="165" t="e">
        <f t="shared" si="212"/>
        <v>#N/A</v>
      </c>
      <c r="JA67" s="165" t="e">
        <f t="shared" si="212"/>
        <v>#N/A</v>
      </c>
      <c r="JB67" s="165" t="e">
        <f t="shared" si="209"/>
        <v>#N/A</v>
      </c>
      <c r="JC67" s="165" t="e">
        <f t="shared" si="209"/>
        <v>#N/A</v>
      </c>
      <c r="JD67" s="165" t="e">
        <f t="shared" si="209"/>
        <v>#N/A</v>
      </c>
      <c r="JE67" s="165" t="e">
        <f t="shared" si="209"/>
        <v>#N/A</v>
      </c>
      <c r="JF67" s="165" t="e">
        <f t="shared" si="209"/>
        <v>#N/A</v>
      </c>
      <c r="JG67" s="165" t="e">
        <f t="shared" si="209"/>
        <v>#N/A</v>
      </c>
      <c r="JH67" s="165" t="e">
        <f t="shared" si="209"/>
        <v>#N/A</v>
      </c>
      <c r="JI67" s="165" t="e">
        <f t="shared" si="209"/>
        <v>#N/A</v>
      </c>
      <c r="JJ67" s="165" t="e">
        <f t="shared" si="209"/>
        <v>#N/A</v>
      </c>
      <c r="JK67" s="165" t="e">
        <f t="shared" si="209"/>
        <v>#N/A</v>
      </c>
      <c r="JL67" s="165" t="e">
        <f t="shared" si="209"/>
        <v>#N/A</v>
      </c>
      <c r="JM67" s="165" t="e">
        <f t="shared" si="209"/>
        <v>#N/A</v>
      </c>
      <c r="JN67" s="165" t="e">
        <f t="shared" si="209"/>
        <v>#N/A</v>
      </c>
      <c r="JO67" s="165" t="e">
        <f t="shared" si="209"/>
        <v>#N/A</v>
      </c>
      <c r="JP67" s="165" t="e">
        <f t="shared" si="209"/>
        <v>#N/A</v>
      </c>
      <c r="JQ67" s="165" t="e">
        <f t="shared" si="198"/>
        <v>#N/A</v>
      </c>
      <c r="JR67" s="165" t="e">
        <f t="shared" si="198"/>
        <v>#N/A</v>
      </c>
      <c r="JS67" s="165" t="e">
        <f t="shared" si="198"/>
        <v>#N/A</v>
      </c>
      <c r="JT67" s="165" t="e">
        <f t="shared" si="198"/>
        <v>#N/A</v>
      </c>
      <c r="JU67" s="165" t="e">
        <f t="shared" si="198"/>
        <v>#N/A</v>
      </c>
      <c r="JV67" s="165" t="e">
        <f t="shared" si="198"/>
        <v>#N/A</v>
      </c>
      <c r="JW67" s="165" t="e">
        <f t="shared" si="198"/>
        <v>#N/A</v>
      </c>
      <c r="JX67" s="165" t="e">
        <f t="shared" si="198"/>
        <v>#N/A</v>
      </c>
      <c r="JY67" s="165" t="e">
        <f t="shared" si="198"/>
        <v>#N/A</v>
      </c>
      <c r="JZ67" s="165" t="e">
        <f t="shared" si="198"/>
        <v>#N/A</v>
      </c>
      <c r="KA67" s="165" t="e">
        <f t="shared" si="198"/>
        <v>#N/A</v>
      </c>
      <c r="KB67" s="165" t="e">
        <f t="shared" si="198"/>
        <v>#N/A</v>
      </c>
      <c r="KC67" s="165" t="e">
        <f t="shared" si="198"/>
        <v>#N/A</v>
      </c>
      <c r="KD67" s="165" t="e">
        <f t="shared" si="198"/>
        <v>#N/A</v>
      </c>
      <c r="KE67" s="165" t="e">
        <f t="shared" si="198"/>
        <v>#N/A</v>
      </c>
      <c r="KF67" s="165" t="e">
        <f t="shared" si="117"/>
        <v>#N/A</v>
      </c>
      <c r="KG67" s="165" t="e">
        <f t="shared" si="206"/>
        <v>#N/A</v>
      </c>
      <c r="KH67" s="165" t="e">
        <f t="shared" si="206"/>
        <v>#N/A</v>
      </c>
      <c r="KI67" s="165" t="e">
        <f t="shared" si="206"/>
        <v>#N/A</v>
      </c>
      <c r="KJ67" s="165" t="e">
        <f t="shared" si="217"/>
        <v>#N/A</v>
      </c>
      <c r="KK67" s="165" t="e">
        <f t="shared" si="217"/>
        <v>#N/A</v>
      </c>
      <c r="KL67" s="165" t="e">
        <f t="shared" si="217"/>
        <v>#N/A</v>
      </c>
      <c r="KM67" s="165" t="e">
        <f t="shared" si="217"/>
        <v>#N/A</v>
      </c>
      <c r="KN67" s="165" t="e">
        <f t="shared" si="217"/>
        <v>#N/A</v>
      </c>
      <c r="KO67" s="165" t="e">
        <f t="shared" si="217"/>
        <v>#N/A</v>
      </c>
      <c r="KP67" s="165" t="e">
        <f t="shared" si="217"/>
        <v>#N/A</v>
      </c>
      <c r="KQ67" s="165" t="e">
        <f t="shared" si="217"/>
        <v>#N/A</v>
      </c>
      <c r="KR67" s="165" t="e">
        <f t="shared" si="217"/>
        <v>#N/A</v>
      </c>
      <c r="KS67" s="165" t="e">
        <f t="shared" si="217"/>
        <v>#N/A</v>
      </c>
      <c r="KT67" s="165" t="e">
        <f t="shared" si="217"/>
        <v>#N/A</v>
      </c>
      <c r="KU67" s="165" t="e">
        <f t="shared" si="217"/>
        <v>#N/A</v>
      </c>
      <c r="KV67" s="165" t="e">
        <f t="shared" si="217"/>
        <v>#N/A</v>
      </c>
      <c r="KW67" s="165" t="e">
        <f t="shared" si="217"/>
        <v>#N/A</v>
      </c>
      <c r="KX67" s="165" t="e">
        <f t="shared" si="217"/>
        <v>#N/A</v>
      </c>
      <c r="KY67" s="165" t="e">
        <f t="shared" si="213"/>
        <v>#N/A</v>
      </c>
      <c r="KZ67" s="165" t="e">
        <f t="shared" si="213"/>
        <v>#N/A</v>
      </c>
      <c r="LA67" s="165" t="e">
        <f t="shared" si="213"/>
        <v>#N/A</v>
      </c>
      <c r="LB67" s="165" t="e">
        <f t="shared" si="213"/>
        <v>#N/A</v>
      </c>
      <c r="LC67" s="165" t="e">
        <f t="shared" si="213"/>
        <v>#N/A</v>
      </c>
      <c r="LD67" s="165" t="e">
        <f t="shared" si="213"/>
        <v>#N/A</v>
      </c>
      <c r="LE67" s="165" t="e">
        <f t="shared" si="213"/>
        <v>#N/A</v>
      </c>
      <c r="LF67" s="165" t="e">
        <f t="shared" si="213"/>
        <v>#N/A</v>
      </c>
      <c r="LG67" s="165" t="e">
        <f t="shared" si="213"/>
        <v>#N/A</v>
      </c>
      <c r="LH67" s="165" t="e">
        <f t="shared" si="213"/>
        <v>#N/A</v>
      </c>
      <c r="LI67" s="165" t="e">
        <f t="shared" si="213"/>
        <v>#N/A</v>
      </c>
      <c r="LJ67" s="165" t="e">
        <f t="shared" si="213"/>
        <v>#N/A</v>
      </c>
      <c r="LK67" s="165" t="e">
        <f t="shared" si="213"/>
        <v>#N/A</v>
      </c>
      <c r="LL67" s="165" t="e">
        <f t="shared" si="213"/>
        <v>#N/A</v>
      </c>
      <c r="LM67" s="165" t="e">
        <f t="shared" si="213"/>
        <v>#N/A</v>
      </c>
      <c r="LN67" s="165" t="e">
        <f t="shared" si="210"/>
        <v>#N/A</v>
      </c>
      <c r="LO67" s="165" t="e">
        <f t="shared" si="210"/>
        <v>#N/A</v>
      </c>
      <c r="LP67" s="165" t="e">
        <f t="shared" si="210"/>
        <v>#N/A</v>
      </c>
      <c r="LQ67" s="165" t="e">
        <f t="shared" si="210"/>
        <v>#N/A</v>
      </c>
      <c r="LR67" s="165" t="e">
        <f t="shared" si="210"/>
        <v>#N/A</v>
      </c>
      <c r="LS67" s="165" t="e">
        <f t="shared" si="210"/>
        <v>#N/A</v>
      </c>
      <c r="LT67" s="165" t="e">
        <f t="shared" si="210"/>
        <v>#N/A</v>
      </c>
      <c r="LU67" s="165" t="e">
        <f t="shared" si="210"/>
        <v>#N/A</v>
      </c>
      <c r="LV67" s="165" t="e">
        <f t="shared" si="210"/>
        <v>#N/A</v>
      </c>
      <c r="LW67" s="165" t="e">
        <f t="shared" si="210"/>
        <v>#N/A</v>
      </c>
      <c r="LX67" s="165" t="e">
        <f t="shared" si="210"/>
        <v>#N/A</v>
      </c>
      <c r="LY67" s="165" t="e">
        <f t="shared" si="210"/>
        <v>#N/A</v>
      </c>
      <c r="LZ67" s="165" t="e">
        <f t="shared" si="210"/>
        <v>#N/A</v>
      </c>
      <c r="MA67" s="165" t="e">
        <f t="shared" si="210"/>
        <v>#N/A</v>
      </c>
      <c r="MB67" s="165" t="e">
        <f t="shared" si="210"/>
        <v>#N/A</v>
      </c>
      <c r="MC67" s="165" t="e">
        <f t="shared" si="199"/>
        <v>#N/A</v>
      </c>
      <c r="MD67" s="165" t="e">
        <f t="shared" si="199"/>
        <v>#N/A</v>
      </c>
      <c r="ME67" s="165" t="e">
        <f t="shared" si="199"/>
        <v>#N/A</v>
      </c>
      <c r="MF67" s="165" t="e">
        <f t="shared" si="199"/>
        <v>#N/A</v>
      </c>
      <c r="MG67" s="165" t="e">
        <f t="shared" si="199"/>
        <v>#N/A</v>
      </c>
      <c r="MH67" s="165" t="e">
        <f t="shared" si="199"/>
        <v>#N/A</v>
      </c>
      <c r="MI67" s="165" t="e">
        <f t="shared" si="199"/>
        <v>#N/A</v>
      </c>
      <c r="MJ67" s="165" t="e">
        <f t="shared" si="199"/>
        <v>#N/A</v>
      </c>
      <c r="MK67" s="165" t="e">
        <f t="shared" si="199"/>
        <v>#N/A</v>
      </c>
      <c r="ML67" s="165" t="e">
        <f t="shared" si="199"/>
        <v>#N/A</v>
      </c>
      <c r="MM67" s="165" t="e">
        <f t="shared" si="199"/>
        <v>#N/A</v>
      </c>
      <c r="MN67" s="165" t="e">
        <f t="shared" si="199"/>
        <v>#N/A</v>
      </c>
      <c r="MO67" s="165" t="e">
        <f t="shared" si="199"/>
        <v>#N/A</v>
      </c>
      <c r="MP67" s="165" t="e">
        <f t="shared" si="199"/>
        <v>#N/A</v>
      </c>
      <c r="MQ67" s="165" t="e">
        <f t="shared" si="199"/>
        <v>#N/A</v>
      </c>
      <c r="MR67" s="165" t="e">
        <f t="shared" si="118"/>
        <v>#N/A</v>
      </c>
      <c r="MS67" s="165" t="e">
        <f t="shared" si="207"/>
        <v>#N/A</v>
      </c>
      <c r="MT67" s="165" t="e">
        <f t="shared" si="207"/>
        <v>#N/A</v>
      </c>
      <c r="MU67" s="165" t="e">
        <f t="shared" si="207"/>
        <v>#N/A</v>
      </c>
      <c r="MV67" s="165" t="e">
        <f t="shared" si="218"/>
        <v>#N/A</v>
      </c>
      <c r="MW67" s="165" t="e">
        <f t="shared" si="218"/>
        <v>#N/A</v>
      </c>
      <c r="MX67" s="165" t="e">
        <f t="shared" si="218"/>
        <v>#N/A</v>
      </c>
      <c r="MY67" s="165" t="e">
        <f t="shared" si="218"/>
        <v>#N/A</v>
      </c>
      <c r="MZ67" s="165" t="e">
        <f t="shared" si="218"/>
        <v>#N/A</v>
      </c>
      <c r="NA67" s="165" t="e">
        <f t="shared" si="218"/>
        <v>#N/A</v>
      </c>
      <c r="NB67" s="165" t="e">
        <f t="shared" si="218"/>
        <v>#N/A</v>
      </c>
      <c r="NC67" s="165" t="e">
        <f t="shared" si="218"/>
        <v>#N/A</v>
      </c>
      <c r="ND67" s="165" t="e">
        <f t="shared" si="218"/>
        <v>#N/A</v>
      </c>
      <c r="NE67" s="165" t="e">
        <f t="shared" si="218"/>
        <v>#N/A</v>
      </c>
      <c r="NF67" s="165" t="e">
        <f t="shared" si="218"/>
        <v>#N/A</v>
      </c>
      <c r="NG67" s="165" t="e">
        <f t="shared" si="218"/>
        <v>#N/A</v>
      </c>
      <c r="NH67" s="165" t="e">
        <f t="shared" si="218"/>
        <v>#N/A</v>
      </c>
      <c r="NI67" s="165" t="e">
        <f t="shared" si="218"/>
        <v>#N/A</v>
      </c>
      <c r="NJ67" s="165" t="e">
        <f t="shared" si="218"/>
        <v>#N/A</v>
      </c>
      <c r="NK67" s="165" t="e">
        <f t="shared" si="214"/>
        <v>#N/A</v>
      </c>
      <c r="NL67" s="165" t="e">
        <f t="shared" si="214"/>
        <v>#N/A</v>
      </c>
      <c r="NM67" s="165" t="e">
        <f t="shared" si="214"/>
        <v>#N/A</v>
      </c>
      <c r="NN67" s="165" t="e">
        <f t="shared" si="214"/>
        <v>#N/A</v>
      </c>
      <c r="NO67" s="165" t="e">
        <f t="shared" si="214"/>
        <v>#N/A</v>
      </c>
      <c r="NP67" s="165" t="e">
        <f t="shared" si="214"/>
        <v>#N/A</v>
      </c>
      <c r="NQ67" s="165" t="e">
        <f t="shared" si="214"/>
        <v>#N/A</v>
      </c>
      <c r="NR67" s="165" t="e">
        <f t="shared" si="214"/>
        <v>#N/A</v>
      </c>
      <c r="NS67" s="165" t="e">
        <f t="shared" si="214"/>
        <v>#N/A</v>
      </c>
      <c r="NT67" s="165" t="e">
        <f t="shared" si="214"/>
        <v>#N/A</v>
      </c>
      <c r="NU67" s="165" t="e">
        <f t="shared" si="214"/>
        <v>#N/A</v>
      </c>
      <c r="NV67" s="165" t="e">
        <f t="shared" si="214"/>
        <v>#N/A</v>
      </c>
      <c r="NW67" s="165" t="e">
        <f t="shared" si="214"/>
        <v>#N/A</v>
      </c>
      <c r="NX67" s="165" t="e">
        <f t="shared" si="214"/>
        <v>#N/A</v>
      </c>
      <c r="NY67" s="165" t="e">
        <f t="shared" si="214"/>
        <v>#N/A</v>
      </c>
      <c r="NZ67" s="165" t="e">
        <f t="shared" si="211"/>
        <v>#N/A</v>
      </c>
      <c r="OA67" s="165" t="e">
        <f t="shared" si="211"/>
        <v>#N/A</v>
      </c>
      <c r="OB67" s="165" t="e">
        <f t="shared" si="211"/>
        <v>#N/A</v>
      </c>
      <c r="OC67" s="165" t="e">
        <f t="shared" si="211"/>
        <v>#N/A</v>
      </c>
      <c r="OD67" s="165" t="e">
        <f t="shared" si="211"/>
        <v>#N/A</v>
      </c>
      <c r="OE67" s="165" t="e">
        <f t="shared" si="211"/>
        <v>#N/A</v>
      </c>
      <c r="OF67" s="165" t="e">
        <f t="shared" si="211"/>
        <v>#N/A</v>
      </c>
      <c r="OG67" s="165" t="e">
        <f t="shared" si="211"/>
        <v>#N/A</v>
      </c>
      <c r="OH67" s="165" t="e">
        <f t="shared" si="211"/>
        <v>#N/A</v>
      </c>
      <c r="OI67" s="165" t="e">
        <f t="shared" si="211"/>
        <v>#N/A</v>
      </c>
      <c r="OJ67" s="165" t="e">
        <f t="shared" si="211"/>
        <v>#N/A</v>
      </c>
      <c r="OK67" s="165" t="e">
        <f t="shared" si="211"/>
        <v>#N/A</v>
      </c>
      <c r="OL67" s="165" t="e">
        <f t="shared" si="211"/>
        <v>#N/A</v>
      </c>
      <c r="OM67" s="165" t="e">
        <f t="shared" si="211"/>
        <v>#N/A</v>
      </c>
      <c r="ON67" s="165" t="e">
        <f t="shared" si="211"/>
        <v>#N/A</v>
      </c>
      <c r="OO67" s="165" t="e">
        <f t="shared" si="200"/>
        <v>#N/A</v>
      </c>
      <c r="OP67" s="165" t="e">
        <f t="shared" si="200"/>
        <v>#N/A</v>
      </c>
      <c r="OQ67" s="165" t="e">
        <f t="shared" si="200"/>
        <v>#N/A</v>
      </c>
      <c r="OR67" s="165" t="e">
        <f t="shared" si="200"/>
        <v>#N/A</v>
      </c>
      <c r="OS67" s="165" t="e">
        <f t="shared" si="200"/>
        <v>#N/A</v>
      </c>
      <c r="OT67" s="165" t="e">
        <f t="shared" si="200"/>
        <v>#N/A</v>
      </c>
      <c r="OU67" s="165" t="e">
        <f t="shared" si="200"/>
        <v>#N/A</v>
      </c>
      <c r="OV67" s="165" t="e">
        <f t="shared" si="200"/>
        <v>#N/A</v>
      </c>
      <c r="OW67" s="165" t="e">
        <f t="shared" si="200"/>
        <v>#N/A</v>
      </c>
      <c r="OX67" s="165" t="e">
        <f t="shared" si="200"/>
        <v>#N/A</v>
      </c>
      <c r="OY67" s="165" t="e">
        <f t="shared" si="200"/>
        <v>#N/A</v>
      </c>
      <c r="OZ67" s="165" t="e">
        <f t="shared" si="200"/>
        <v>#N/A</v>
      </c>
      <c r="PA67" s="165" t="e">
        <f t="shared" si="200"/>
        <v>#N/A</v>
      </c>
      <c r="PB67" s="165" t="e">
        <f t="shared" si="200"/>
        <v>#N/A</v>
      </c>
      <c r="PC67" s="165" t="e">
        <f t="shared" si="200"/>
        <v>#N/A</v>
      </c>
      <c r="PD67" s="165" t="e">
        <f t="shared" si="119"/>
        <v>#N/A</v>
      </c>
      <c r="PE67" s="165" t="e">
        <f t="shared" si="196"/>
        <v>#N/A</v>
      </c>
      <c r="PF67" s="165" t="e">
        <f t="shared" si="196"/>
        <v>#N/A</v>
      </c>
      <c r="PG67" s="165" t="e">
        <f t="shared" si="196"/>
        <v>#N/A</v>
      </c>
      <c r="PH67" s="165" t="e">
        <f t="shared" si="196"/>
        <v>#N/A</v>
      </c>
      <c r="PI67" s="165" t="e">
        <f t="shared" si="196"/>
        <v>#N/A</v>
      </c>
      <c r="PJ67" s="165" t="e">
        <f t="shared" si="196"/>
        <v>#N/A</v>
      </c>
      <c r="PK67" s="165" t="e">
        <f t="shared" si="196"/>
        <v>#N/A</v>
      </c>
      <c r="PL67" s="165" t="e">
        <f t="shared" si="196"/>
        <v>#N/A</v>
      </c>
    </row>
    <row r="68" spans="1:428" hidden="1" x14ac:dyDescent="0.45">
      <c r="A68" s="4">
        <v>65</v>
      </c>
      <c r="B68" s="105"/>
      <c r="C68" s="113"/>
      <c r="D68" s="118" t="str">
        <f t="shared" ref="D68:D99" si="220">IF(ISBLANK(E68),"",IF(NOT(ISBLANK(C68)),C68,IF(NOT(ISBLANK(B68)),E68*(1+B68),E68*(1+$D$2))))</f>
        <v/>
      </c>
      <c r="E68" s="91"/>
      <c r="F68" s="118" t="str">
        <f t="shared" ref="F68:F99" si="221">IF(ISBLANK(E68),"",IF(NOT(ISBLANK(G68)),G68,IF(NOT(ISBLANK(H68)),E68*(1+H68),E68*(1+$F$2))))</f>
        <v/>
      </c>
      <c r="G68" s="113"/>
      <c r="H68" s="106"/>
      <c r="I68" s="120" t="str">
        <f t="shared" ref="I68:I103" si="222">IF(OR(ISBLANK(E68),ISBLANK(F68),ISBLANK(D68)),"",IF(AND(D68&gt;0,E68&gt;0,F68&gt;0),IF(E68&gt;D68,IF(F68&gt;E68,1,-1),-1)))</f>
        <v/>
      </c>
      <c r="J68" s="120" t="str">
        <f t="shared" ref="J68:J103" si="223">IF(OR(ISBLANK(D68),ISBLANK(E68),ISBLANK(F68)),"",IFERROR(MIN(E68-D68,F68-E68)/MAX(E68-D68,F68-E68),""))</f>
        <v/>
      </c>
      <c r="K68" s="71" t="str">
        <f t="shared" si="112"/>
        <v/>
      </c>
      <c r="L68" s="23"/>
      <c r="M68" s="55"/>
      <c r="N68" s="298"/>
      <c r="O68" s="72" t="str">
        <f>IF(AND(D68&gt;0,E68&gt;0,F68&gt;0),IF(ISBLANK(N68),IF(ISBLANK(L68),"",(F68-D68)*VLOOKUP(L68,VLookups!$A$4:$B$13,2,FALSE)),N68),"")</f>
        <v/>
      </c>
      <c r="P68" s="73" t="str">
        <f t="shared" ref="P68:P99" si="224">IF(O68="","",O68^2)</f>
        <v/>
      </c>
      <c r="Q68" s="91"/>
      <c r="R68" s="265" t="str">
        <f>IF(AND(Q68&gt;0,E68&gt;0,NOT(O68="")),ABS(VLOOKUP($Q$1,VLookups!$A$43:$B$44,2,FALSE)-_xlfn.NORM.DIST(Q68,K68,O68,TRUE)),"")</f>
        <v/>
      </c>
      <c r="S68" s="90" t="str">
        <f>IF(AND($D68&gt;0,$E68&gt;0,$F68&gt;0,NOT(ISBLANK($L68))),_xlfn.NORM.INV(ABS(VLOOKUP($Q$1,VLookups!$A$43:$B$44,2,FALSE)-S$3),$K68,$O68),"")</f>
        <v/>
      </c>
      <c r="T68" s="89" t="str">
        <f>IF(AND($D68&gt;0,$E68&gt;0,$F68&gt;0,NOT(ISBLANK($L68))),_xlfn.NORM.INV(ABS(VLOOKUP($Q$1,VLookups!$A$43:$B$44,2,FALSE)-T$3),$K68,$O68),"")</f>
        <v/>
      </c>
      <c r="U68" s="90" t="str">
        <f>IF(AND($D68&gt;0,$E68&gt;0,$F68&gt;0,NOT(ISBLANK($L68))),_xlfn.NORM.INV(ABS(VLOOKUP($Q$1,VLookups!$A$43:$B$44,2,FALSE)-U$3),$K68,$O68),"")</f>
        <v/>
      </c>
      <c r="V68" s="89" t="str">
        <f>IF(AND($D68&gt;0,$E68&gt;0,$F68&gt;0,NOT(ISBLANK($L68))),_xlfn.NORM.INV(ABS(VLOOKUP($Q$1,VLookups!$A$43:$B$44,2,FALSE)-V$3),$K68,$O68),"")</f>
        <v/>
      </c>
      <c r="W68" s="90" t="str">
        <f>IF(AND($D68&gt;0,$E68&gt;0,$F68&gt;0,NOT(ISBLANK($L68))),_xlfn.NORM.INV(ABS(VLOOKUP($Q$1,VLookups!$A$43:$B$44,2,FALSE)-W$3),$K68,$O68),"")</f>
        <v/>
      </c>
      <c r="X68" s="89" t="str">
        <f>IF(AND($D68&gt;0,$E68&gt;0,$F68&gt;0,NOT(ISBLANK($L68))),_xlfn.NORM.INV(ABS(VLOOKUP($Q$1,VLookups!$A$43:$B$44,2,FALSE)-X$3),$K68,$O68),"")</f>
        <v/>
      </c>
      <c r="Y68" s="5"/>
      <c r="Z68" s="164" t="str">
        <f t="shared" si="113"/>
        <v/>
      </c>
      <c r="AA68" s="47" t="str">
        <f t="shared" si="114"/>
        <v/>
      </c>
      <c r="AB68" s="47" t="str">
        <f t="shared" si="219"/>
        <v/>
      </c>
      <c r="AC68" s="47" t="str">
        <f t="shared" si="219"/>
        <v/>
      </c>
      <c r="AD68" s="47" t="str">
        <f t="shared" si="219"/>
        <v/>
      </c>
      <c r="AE68" s="47" t="str">
        <f t="shared" si="219"/>
        <v/>
      </c>
      <c r="AF68" s="47" t="str">
        <f t="shared" si="219"/>
        <v/>
      </c>
      <c r="AG68" s="47" t="str">
        <f t="shared" si="219"/>
        <v/>
      </c>
      <c r="AH68" s="47" t="str">
        <f t="shared" si="219"/>
        <v/>
      </c>
      <c r="AI68" s="47" t="str">
        <f t="shared" si="219"/>
        <v/>
      </c>
      <c r="AJ68" s="47" t="str">
        <f t="shared" si="219"/>
        <v/>
      </c>
      <c r="AK68" s="47" t="str">
        <f t="shared" si="219"/>
        <v/>
      </c>
      <c r="AL68" s="47" t="str">
        <f t="shared" si="219"/>
        <v/>
      </c>
      <c r="AM68" s="47" t="str">
        <f t="shared" si="219"/>
        <v/>
      </c>
      <c r="AN68" s="47" t="str">
        <f t="shared" si="219"/>
        <v/>
      </c>
      <c r="AO68" s="47" t="str">
        <f t="shared" si="219"/>
        <v/>
      </c>
      <c r="AP68" s="47" t="str">
        <f t="shared" si="219"/>
        <v/>
      </c>
      <c r="AQ68" s="47" t="str">
        <f t="shared" si="219"/>
        <v/>
      </c>
      <c r="AR68" s="47" t="str">
        <f t="shared" si="219"/>
        <v/>
      </c>
      <c r="AS68" s="47" t="str">
        <f t="shared" si="219"/>
        <v/>
      </c>
      <c r="AT68" s="47" t="str">
        <f t="shared" si="219"/>
        <v/>
      </c>
      <c r="AU68" s="47" t="str">
        <f t="shared" si="219"/>
        <v/>
      </c>
      <c r="AV68" s="47" t="str">
        <f t="shared" si="219"/>
        <v/>
      </c>
      <c r="AW68" s="47" t="str">
        <f t="shared" si="219"/>
        <v/>
      </c>
      <c r="AX68" s="47" t="str">
        <f t="shared" si="219"/>
        <v/>
      </c>
      <c r="AY68" s="47" t="str">
        <f t="shared" si="219"/>
        <v/>
      </c>
      <c r="AZ68" s="47" t="str">
        <f t="shared" si="219"/>
        <v/>
      </c>
      <c r="BA68" s="47" t="str">
        <f t="shared" si="219"/>
        <v/>
      </c>
      <c r="BB68" s="47" t="str">
        <f t="shared" si="219"/>
        <v/>
      </c>
      <c r="BC68" s="47" t="str">
        <f t="shared" si="219"/>
        <v/>
      </c>
      <c r="BD68" s="47" t="str">
        <f t="shared" si="219"/>
        <v/>
      </c>
      <c r="BE68" s="47" t="str">
        <f t="shared" si="219"/>
        <v/>
      </c>
      <c r="BF68" s="47" t="str">
        <f t="shared" si="219"/>
        <v/>
      </c>
      <c r="BG68" s="47" t="str">
        <f t="shared" si="219"/>
        <v/>
      </c>
      <c r="BH68" s="47" t="str">
        <f t="shared" si="219"/>
        <v/>
      </c>
      <c r="BI68" s="47" t="str">
        <f t="shared" si="219"/>
        <v/>
      </c>
      <c r="BJ68" s="47" t="str">
        <f t="shared" si="219"/>
        <v/>
      </c>
      <c r="BK68" s="47" t="str">
        <f t="shared" si="219"/>
        <v/>
      </c>
      <c r="BL68" s="47" t="str">
        <f t="shared" si="219"/>
        <v/>
      </c>
      <c r="BM68" s="47" t="str">
        <f t="shared" si="219"/>
        <v/>
      </c>
      <c r="BN68" s="47" t="str">
        <f t="shared" si="219"/>
        <v/>
      </c>
      <c r="BO68" s="47" t="str">
        <f t="shared" si="219"/>
        <v/>
      </c>
      <c r="BP68" s="47" t="str">
        <f t="shared" si="219"/>
        <v/>
      </c>
      <c r="BQ68" s="47" t="str">
        <f t="shared" si="219"/>
        <v/>
      </c>
      <c r="BR68" s="47" t="str">
        <f t="shared" si="219"/>
        <v/>
      </c>
      <c r="BS68" s="47" t="str">
        <f t="shared" si="219"/>
        <v/>
      </c>
      <c r="BT68" s="47" t="str">
        <f t="shared" si="219"/>
        <v/>
      </c>
      <c r="BU68" s="47" t="str">
        <f t="shared" si="219"/>
        <v/>
      </c>
      <c r="BV68" s="47" t="str">
        <f t="shared" si="219"/>
        <v/>
      </c>
      <c r="BW68" s="47" t="str">
        <f t="shared" si="219"/>
        <v/>
      </c>
      <c r="BX68" s="47" t="str">
        <f t="shared" si="219"/>
        <v/>
      </c>
      <c r="BY68" s="47" t="str">
        <f t="shared" si="219"/>
        <v/>
      </c>
      <c r="BZ68" s="47" t="str">
        <f t="shared" si="219"/>
        <v/>
      </c>
      <c r="CA68" s="47" t="str">
        <f t="shared" si="219"/>
        <v/>
      </c>
      <c r="CB68" s="47" t="str">
        <f t="shared" si="219"/>
        <v/>
      </c>
      <c r="CC68" s="47" t="str">
        <f t="shared" si="219"/>
        <v/>
      </c>
      <c r="CD68" s="47" t="str">
        <f t="shared" si="219"/>
        <v/>
      </c>
      <c r="CE68" s="47" t="str">
        <f t="shared" si="219"/>
        <v/>
      </c>
      <c r="CF68" s="47" t="str">
        <f t="shared" si="219"/>
        <v/>
      </c>
      <c r="CG68" s="47" t="str">
        <f t="shared" si="219"/>
        <v/>
      </c>
      <c r="CH68" s="47" t="str">
        <f t="shared" si="219"/>
        <v/>
      </c>
      <c r="CI68" s="47" t="str">
        <f t="shared" si="219"/>
        <v/>
      </c>
      <c r="CJ68" s="47" t="str">
        <f t="shared" si="219"/>
        <v/>
      </c>
      <c r="CK68" s="47" t="str">
        <f t="shared" si="219"/>
        <v/>
      </c>
      <c r="CL68" s="47" t="str">
        <f t="shared" si="219"/>
        <v/>
      </c>
      <c r="CM68" s="47" t="str">
        <f t="shared" si="219"/>
        <v/>
      </c>
      <c r="CN68" s="47" t="str">
        <f t="shared" si="215"/>
        <v/>
      </c>
      <c r="CO68" s="47" t="str">
        <f t="shared" si="215"/>
        <v/>
      </c>
      <c r="CP68" s="47" t="str">
        <f t="shared" si="215"/>
        <v/>
      </c>
      <c r="CQ68" s="47" t="str">
        <f t="shared" si="215"/>
        <v/>
      </c>
      <c r="CR68" s="47" t="str">
        <f t="shared" si="215"/>
        <v/>
      </c>
      <c r="CS68" s="47" t="str">
        <f t="shared" si="215"/>
        <v/>
      </c>
      <c r="CT68" s="47" t="str">
        <f t="shared" si="215"/>
        <v/>
      </c>
      <c r="CU68" s="47" t="str">
        <f t="shared" si="215"/>
        <v/>
      </c>
      <c r="CV68" s="47" t="str">
        <f t="shared" si="215"/>
        <v/>
      </c>
      <c r="CW68" s="47" t="str">
        <f t="shared" si="215"/>
        <v/>
      </c>
      <c r="CX68" s="47" t="str">
        <f t="shared" si="215"/>
        <v/>
      </c>
      <c r="CY68" s="47" t="str">
        <f t="shared" si="215"/>
        <v/>
      </c>
      <c r="CZ68" s="47" t="str">
        <f t="shared" si="215"/>
        <v/>
      </c>
      <c r="DA68" s="47" t="str">
        <f t="shared" si="215"/>
        <v/>
      </c>
      <c r="DB68" s="47" t="str">
        <f t="shared" si="215"/>
        <v/>
      </c>
      <c r="DC68" s="47" t="str">
        <f t="shared" si="215"/>
        <v/>
      </c>
      <c r="DD68" s="47" t="str">
        <f t="shared" si="215"/>
        <v/>
      </c>
      <c r="DE68" s="47" t="str">
        <f t="shared" si="215"/>
        <v/>
      </c>
      <c r="DF68" s="47" t="str">
        <f t="shared" si="215"/>
        <v/>
      </c>
      <c r="DG68" s="47" t="str">
        <f t="shared" si="215"/>
        <v/>
      </c>
      <c r="DH68" s="47" t="str">
        <f t="shared" si="215"/>
        <v/>
      </c>
      <c r="DI68" s="47" t="str">
        <f t="shared" si="215"/>
        <v/>
      </c>
      <c r="DJ68" s="47" t="str">
        <f t="shared" si="215"/>
        <v/>
      </c>
      <c r="DK68" s="47" t="str">
        <f t="shared" si="215"/>
        <v/>
      </c>
      <c r="DL68" s="47" t="str">
        <f t="shared" si="215"/>
        <v/>
      </c>
      <c r="DM68" s="47" t="str">
        <f t="shared" si="215"/>
        <v/>
      </c>
      <c r="DN68" s="47" t="str">
        <f t="shared" si="215"/>
        <v/>
      </c>
      <c r="DO68" s="47" t="str">
        <f t="shared" si="215"/>
        <v/>
      </c>
      <c r="DP68" s="47" t="str">
        <f t="shared" si="215"/>
        <v/>
      </c>
      <c r="DQ68" s="47" t="str">
        <f t="shared" si="215"/>
        <v/>
      </c>
      <c r="DR68" s="47" t="str">
        <f t="shared" si="215"/>
        <v/>
      </c>
      <c r="DS68" s="47" t="str">
        <f t="shared" si="215"/>
        <v/>
      </c>
      <c r="DT68" s="47" t="str">
        <f t="shared" si="215"/>
        <v/>
      </c>
      <c r="DU68" s="47" t="str">
        <f t="shared" si="215"/>
        <v/>
      </c>
      <c r="DV68" s="47" t="str">
        <f t="shared" si="215"/>
        <v/>
      </c>
      <c r="DW68" s="179" t="str">
        <f t="shared" si="115"/>
        <v/>
      </c>
      <c r="DX68" s="47" t="str">
        <f t="shared" ref="DX68:DX103" si="225">IF(ISNONTEXT($Z68),DW68+$Z68,"")</f>
        <v/>
      </c>
      <c r="DY68" s="47" t="str">
        <f t="shared" ref="DY68:DY103" si="226">IF(ISNONTEXT($Z68),DX68+$Z68,"")</f>
        <v/>
      </c>
      <c r="DZ68" s="47" t="str">
        <f t="shared" ref="DZ68:DZ103" si="227">IF(ISNONTEXT($Z68),DY68+$Z68,"")</f>
        <v/>
      </c>
      <c r="EA68" s="47" t="str">
        <f t="shared" ref="EA68:EA103" si="228">IF(ISNONTEXT($Z68),DZ68+$Z68,"")</f>
        <v/>
      </c>
      <c r="EB68" s="47" t="str">
        <f t="shared" ref="EB68:EB103" si="229">IF(ISNONTEXT($Z68),EA68+$Z68,"")</f>
        <v/>
      </c>
      <c r="EC68" s="47" t="str">
        <f t="shared" ref="EC68:EC103" si="230">IF(ISNONTEXT($Z68),EB68+$Z68,"")</f>
        <v/>
      </c>
      <c r="ED68" s="47" t="str">
        <f t="shared" ref="ED68:ED103" si="231">IF(ISNONTEXT($Z68),EC68+$Z68,"")</f>
        <v/>
      </c>
      <c r="EE68" s="47" t="str">
        <f t="shared" ref="EE68:EE103" si="232">IF(ISNONTEXT($Z68),ED68+$Z68,"")</f>
        <v/>
      </c>
      <c r="EF68" s="47" t="str">
        <f t="shared" ref="EF68:EF103" si="233">IF(ISNONTEXT($Z68),EE68+$Z68,"")</f>
        <v/>
      </c>
      <c r="EG68" s="47" t="str">
        <f t="shared" ref="EG68:EG103" si="234">IF(ISNONTEXT($Z68),EF68+$Z68,"")</f>
        <v/>
      </c>
      <c r="EH68" s="47" t="str">
        <f t="shared" ref="EH68:EH103" si="235">IF(ISNONTEXT($Z68),EG68+$Z68,"")</f>
        <v/>
      </c>
      <c r="EI68" s="47" t="str">
        <f t="shared" ref="EI68:EI103" si="236">IF(ISNONTEXT($Z68),EH68+$Z68,"")</f>
        <v/>
      </c>
      <c r="EJ68" s="47" t="str">
        <f t="shared" ref="EJ68:EJ103" si="237">IF(ISNONTEXT($Z68),EI68+$Z68,"")</f>
        <v/>
      </c>
      <c r="EK68" s="47" t="str">
        <f t="shared" ref="EK68:EK103" si="238">IF(ISNONTEXT($Z68),EJ68+$Z68,"")</f>
        <v/>
      </c>
      <c r="EL68" s="47" t="str">
        <f t="shared" ref="EL68:EL103" si="239">IF(ISNONTEXT($Z68),EK68+$Z68,"")</f>
        <v/>
      </c>
      <c r="EM68" s="47" t="str">
        <f t="shared" ref="EM68:EM103" si="240">IF(ISNONTEXT($Z68),EL68+$Z68,"")</f>
        <v/>
      </c>
      <c r="EN68" s="47" t="str">
        <f t="shared" ref="EN68:EN103" si="241">IF(ISNONTEXT($Z68),EM68+$Z68,"")</f>
        <v/>
      </c>
      <c r="EO68" s="47" t="str">
        <f t="shared" ref="EO68:EO103" si="242">IF(ISNONTEXT($Z68),EN68+$Z68,"")</f>
        <v/>
      </c>
      <c r="EP68" s="47" t="str">
        <f t="shared" ref="EP68:EP103" si="243">IF(ISNONTEXT($Z68),EO68+$Z68,"")</f>
        <v/>
      </c>
      <c r="EQ68" s="47" t="str">
        <f t="shared" ref="EQ68:EQ103" si="244">IF(ISNONTEXT($Z68),EP68+$Z68,"")</f>
        <v/>
      </c>
      <c r="ER68" s="47" t="str">
        <f t="shared" ref="ER68:ER103" si="245">IF(ISNONTEXT($Z68),EQ68+$Z68,"")</f>
        <v/>
      </c>
      <c r="ES68" s="47" t="str">
        <f t="shared" ref="ES68:ES103" si="246">IF(ISNONTEXT($Z68),ER68+$Z68,"")</f>
        <v/>
      </c>
      <c r="ET68" s="47" t="str">
        <f t="shared" ref="ET68:ET103" si="247">IF(ISNONTEXT($Z68),ES68+$Z68,"")</f>
        <v/>
      </c>
      <c r="EU68" s="47" t="str">
        <f t="shared" ref="EU68:EU103" si="248">IF(ISNONTEXT($Z68),ET68+$Z68,"")</f>
        <v/>
      </c>
      <c r="EV68" s="47" t="str">
        <f t="shared" ref="EV68:EV103" si="249">IF(ISNONTEXT($Z68),EU68+$Z68,"")</f>
        <v/>
      </c>
      <c r="EW68" s="47" t="str">
        <f t="shared" ref="EW68:EW103" si="250">IF(ISNONTEXT($Z68),EV68+$Z68,"")</f>
        <v/>
      </c>
      <c r="EX68" s="47" t="str">
        <f t="shared" ref="EX68:EX103" si="251">IF(ISNONTEXT($Z68),EW68+$Z68,"")</f>
        <v/>
      </c>
      <c r="EY68" s="47" t="str">
        <f t="shared" ref="EY68:EY103" si="252">IF(ISNONTEXT($Z68),EX68+$Z68,"")</f>
        <v/>
      </c>
      <c r="EZ68" s="47" t="str">
        <f t="shared" ref="EZ68:EZ103" si="253">IF(ISNONTEXT($Z68),EY68+$Z68,"")</f>
        <v/>
      </c>
      <c r="FA68" s="47" t="str">
        <f t="shared" ref="FA68:FA103" si="254">IF(ISNONTEXT($Z68),EZ68+$Z68,"")</f>
        <v/>
      </c>
      <c r="FB68" s="47" t="str">
        <f t="shared" ref="FB68:FB103" si="255">IF(ISNONTEXT($Z68),FA68+$Z68,"")</f>
        <v/>
      </c>
      <c r="FC68" s="47" t="str">
        <f t="shared" ref="FC68:FC103" si="256">IF(ISNONTEXT($Z68),FB68+$Z68,"")</f>
        <v/>
      </c>
      <c r="FD68" s="47" t="str">
        <f t="shared" ref="FD68:FD103" si="257">IF(ISNONTEXT($Z68),FC68+$Z68,"")</f>
        <v/>
      </c>
      <c r="FE68" s="47" t="str">
        <f t="shared" ref="FE68:FE103" si="258">IF(ISNONTEXT($Z68),FD68+$Z68,"")</f>
        <v/>
      </c>
      <c r="FF68" s="47" t="str">
        <f t="shared" ref="FF68:FF103" si="259">IF(ISNONTEXT($Z68),FE68+$Z68,"")</f>
        <v/>
      </c>
      <c r="FG68" s="47" t="str">
        <f t="shared" ref="FG68:FG103" si="260">IF(ISNONTEXT($Z68),FF68+$Z68,"")</f>
        <v/>
      </c>
      <c r="FH68" s="47" t="str">
        <f t="shared" ref="FH68:FH103" si="261">IF(ISNONTEXT($Z68),FG68+$Z68,"")</f>
        <v/>
      </c>
      <c r="FI68" s="47" t="str">
        <f t="shared" ref="FI68:FI103" si="262">IF(ISNONTEXT($Z68),FH68+$Z68,"")</f>
        <v/>
      </c>
      <c r="FJ68" s="47" t="str">
        <f t="shared" ref="FJ68:FJ103" si="263">IF(ISNONTEXT($Z68),FI68+$Z68,"")</f>
        <v/>
      </c>
      <c r="FK68" s="47" t="str">
        <f t="shared" ref="FK68:FK103" si="264">IF(ISNONTEXT($Z68),FJ68+$Z68,"")</f>
        <v/>
      </c>
      <c r="FL68" s="47" t="str">
        <f t="shared" ref="FL68:FL103" si="265">IF(ISNONTEXT($Z68),FK68+$Z68,"")</f>
        <v/>
      </c>
      <c r="FM68" s="47" t="str">
        <f t="shared" ref="FM68:FM103" si="266">IF(ISNONTEXT($Z68),FL68+$Z68,"")</f>
        <v/>
      </c>
      <c r="FN68" s="47" t="str">
        <f t="shared" ref="FN68:FN103" si="267">IF(ISNONTEXT($Z68),FM68+$Z68,"")</f>
        <v/>
      </c>
      <c r="FO68" s="47" t="str">
        <f t="shared" ref="FO68:FO103" si="268">IF(ISNONTEXT($Z68),FN68+$Z68,"")</f>
        <v/>
      </c>
      <c r="FP68" s="47" t="str">
        <f t="shared" ref="FP68:FP103" si="269">IF(ISNONTEXT($Z68),FO68+$Z68,"")</f>
        <v/>
      </c>
      <c r="FQ68" s="47" t="str">
        <f t="shared" ref="FQ68:FQ103" si="270">IF(ISNONTEXT($Z68),FP68+$Z68,"")</f>
        <v/>
      </c>
      <c r="FR68" s="47" t="str">
        <f t="shared" ref="FR68:FR103" si="271">IF(ISNONTEXT($Z68),FQ68+$Z68,"")</f>
        <v/>
      </c>
      <c r="FS68" s="47" t="str">
        <f t="shared" ref="FS68:FS103" si="272">IF(ISNONTEXT($Z68),FR68+$Z68,"")</f>
        <v/>
      </c>
      <c r="FT68" s="47" t="str">
        <f t="shared" ref="FT68:FT103" si="273">IF(ISNONTEXT($Z68),FS68+$Z68,"")</f>
        <v/>
      </c>
      <c r="FU68" s="47" t="str">
        <f t="shared" ref="FU68:FU103" si="274">IF(ISNONTEXT($Z68),FT68+$Z68,"")</f>
        <v/>
      </c>
      <c r="FV68" s="47" t="str">
        <f t="shared" ref="FV68:FV103" si="275">IF(ISNONTEXT($Z68),FU68+$Z68,"")</f>
        <v/>
      </c>
      <c r="FW68" s="47" t="str">
        <f t="shared" ref="FW68:FW103" si="276">IF(ISNONTEXT($Z68),FV68+$Z68,"")</f>
        <v/>
      </c>
      <c r="FX68" s="47" t="str">
        <f t="shared" ref="FX68:FX103" si="277">IF(ISNONTEXT($Z68),FW68+$Z68,"")</f>
        <v/>
      </c>
      <c r="FY68" s="47" t="str">
        <f t="shared" ref="FY68:FY103" si="278">IF(ISNONTEXT($Z68),FX68+$Z68,"")</f>
        <v/>
      </c>
      <c r="FZ68" s="47" t="str">
        <f t="shared" ref="FZ68:FZ103" si="279">IF(ISNONTEXT($Z68),FY68+$Z68,"")</f>
        <v/>
      </c>
      <c r="GA68" s="47" t="str">
        <f t="shared" ref="GA68:GA103" si="280">IF(ISNONTEXT($Z68),FZ68+$Z68,"")</f>
        <v/>
      </c>
      <c r="GB68" s="47" t="str">
        <f t="shared" ref="GB68:GB103" si="281">IF(ISNONTEXT($Z68),GA68+$Z68,"")</f>
        <v/>
      </c>
      <c r="GC68" s="47" t="str">
        <f t="shared" ref="GC68:GC103" si="282">IF(ISNONTEXT($Z68),GB68+$Z68,"")</f>
        <v/>
      </c>
      <c r="GD68" s="47" t="str">
        <f t="shared" ref="GD68:GD103" si="283">IF(ISNONTEXT($Z68),GC68+$Z68,"")</f>
        <v/>
      </c>
      <c r="GE68" s="47" t="str">
        <f t="shared" ref="GE68:GE103" si="284">IF(ISNONTEXT($Z68),GD68+$Z68,"")</f>
        <v/>
      </c>
      <c r="GF68" s="47" t="str">
        <f t="shared" ref="GF68:GF103" si="285">IF(ISNONTEXT($Z68),GE68+$Z68,"")</f>
        <v/>
      </c>
      <c r="GG68" s="47" t="str">
        <f t="shared" ref="GG68:GG103" si="286">IF(ISNONTEXT($Z68),GF68+$Z68,"")</f>
        <v/>
      </c>
      <c r="GH68" s="47" t="str">
        <f t="shared" ref="GH68:GH103" si="287">IF(ISNONTEXT($Z68),GG68+$Z68,"")</f>
        <v/>
      </c>
      <c r="GI68" s="47" t="str">
        <f t="shared" ref="GI68:GI103" si="288">IF(ISNONTEXT($Z68),GH68+$Z68,"")</f>
        <v/>
      </c>
      <c r="GJ68" s="47" t="str">
        <f t="shared" ref="GJ68:GJ103" si="289">IF(ISNONTEXT($Z68),GI68+$Z68,"")</f>
        <v/>
      </c>
      <c r="GK68" s="47" t="str">
        <f t="shared" ref="GK68:GK103" si="290">IF(ISNONTEXT($Z68),GJ68+$Z68,"")</f>
        <v/>
      </c>
      <c r="GL68" s="47" t="str">
        <f t="shared" ref="GL68:GL103" si="291">IF(ISNONTEXT($Z68),GK68+$Z68,"")</f>
        <v/>
      </c>
      <c r="GM68" s="47" t="str">
        <f t="shared" ref="GM68:GM103" si="292">IF(ISNONTEXT($Z68),GL68+$Z68,"")</f>
        <v/>
      </c>
      <c r="GN68" s="47" t="str">
        <f t="shared" ref="GN68:GN103" si="293">IF(ISNONTEXT($Z68),GM68+$Z68,"")</f>
        <v/>
      </c>
      <c r="GO68" s="47" t="str">
        <f t="shared" ref="GO68:GO103" si="294">IF(ISNONTEXT($Z68),GN68+$Z68,"")</f>
        <v/>
      </c>
      <c r="GP68" s="47" t="str">
        <f t="shared" ref="GP68:GP103" si="295">IF(ISNONTEXT($Z68),GO68+$Z68,"")</f>
        <v/>
      </c>
      <c r="GQ68" s="47" t="str">
        <f t="shared" ref="GQ68:GQ103" si="296">IF(ISNONTEXT($Z68),GP68+$Z68,"")</f>
        <v/>
      </c>
      <c r="GR68" s="47" t="str">
        <f t="shared" ref="GR68:GR103" si="297">IF(ISNONTEXT($Z68),GQ68+$Z68,"")</f>
        <v/>
      </c>
      <c r="GS68" s="47" t="str">
        <f t="shared" ref="GS68:GS103" si="298">IF(ISNONTEXT($Z68),GR68+$Z68,"")</f>
        <v/>
      </c>
      <c r="GT68" s="47" t="str">
        <f t="shared" ref="GT68:GT103" si="299">IF(ISNONTEXT($Z68),GS68+$Z68,"")</f>
        <v/>
      </c>
      <c r="GU68" s="47" t="str">
        <f t="shared" ref="GU68:GU103" si="300">IF(ISNONTEXT($Z68),GT68+$Z68,"")</f>
        <v/>
      </c>
      <c r="GV68" s="47" t="str">
        <f t="shared" ref="GV68:GV103" si="301">IF(ISNONTEXT($Z68),GU68+$Z68,"")</f>
        <v/>
      </c>
      <c r="GW68" s="47" t="str">
        <f t="shared" ref="GW68:GW103" si="302">IF(ISNONTEXT($Z68),GV68+$Z68,"")</f>
        <v/>
      </c>
      <c r="GX68" s="47" t="str">
        <f t="shared" ref="GX68:GX103" si="303">IF(ISNONTEXT($Z68),GW68+$Z68,"")</f>
        <v/>
      </c>
      <c r="GY68" s="47" t="str">
        <f t="shared" ref="GY68:GY103" si="304">IF(ISNONTEXT($Z68),GX68+$Z68,"")</f>
        <v/>
      </c>
      <c r="GZ68" s="47" t="str">
        <f t="shared" ref="GZ68:GZ103" si="305">IF(ISNONTEXT($Z68),GY68+$Z68,"")</f>
        <v/>
      </c>
      <c r="HA68" s="47" t="str">
        <f t="shared" ref="HA68:HA103" si="306">IF(ISNONTEXT($Z68),GZ68+$Z68,"")</f>
        <v/>
      </c>
      <c r="HB68" s="47" t="str">
        <f t="shared" ref="HB68:HB103" si="307">IF(ISNONTEXT($Z68),HA68+$Z68,"")</f>
        <v/>
      </c>
      <c r="HC68" s="47" t="str">
        <f t="shared" ref="HC68:HC103" si="308">IF(ISNONTEXT($Z68),HB68+$Z68,"")</f>
        <v/>
      </c>
      <c r="HD68" s="47" t="str">
        <f t="shared" ref="HD68:HD103" si="309">IF(ISNONTEXT($Z68),HC68+$Z68,"")</f>
        <v/>
      </c>
      <c r="HE68" s="47" t="str">
        <f t="shared" ref="HE68:HE103" si="310">IF(ISNONTEXT($Z68),HD68+$Z68,"")</f>
        <v/>
      </c>
      <c r="HF68" s="47" t="str">
        <f t="shared" ref="HF68:HF103" si="311">IF(ISNONTEXT($Z68),HE68+$Z68,"")</f>
        <v/>
      </c>
      <c r="HG68" s="47" t="str">
        <f t="shared" ref="HG68:HG103" si="312">IF(ISNONTEXT($Z68),HF68+$Z68,"")</f>
        <v/>
      </c>
      <c r="HH68" s="47" t="str">
        <f t="shared" ref="HH68:HH103" si="313">IF(ISNONTEXT($Z68),HG68+$Z68,"")</f>
        <v/>
      </c>
      <c r="HI68" s="47" t="str">
        <f t="shared" ref="HI68:HI103" si="314">IF(ISNONTEXT($Z68),HH68+$Z68,"")</f>
        <v/>
      </c>
      <c r="HJ68" s="47" t="str">
        <f t="shared" ref="HJ68:HJ103" si="315">IF(ISNONTEXT($Z68),HI68+$Z68,"")</f>
        <v/>
      </c>
      <c r="HK68" s="47" t="str">
        <f t="shared" ref="HK68:HK103" si="316">IF(ISNONTEXT($Z68),HJ68+$Z68,"")</f>
        <v/>
      </c>
      <c r="HL68" s="47" t="str">
        <f t="shared" ref="HL68:HL103" si="317">IF(ISNONTEXT($Z68),HK68+$Z68,"")</f>
        <v/>
      </c>
      <c r="HM68" s="47" t="str">
        <f t="shared" ref="HM68:HM103" si="318">IF(ISNONTEXT($Z68),HL68+$Z68,"")</f>
        <v/>
      </c>
      <c r="HN68" s="47" t="str">
        <f t="shared" ref="HN68:HN103" si="319">IF(ISNONTEXT($Z68),HM68+$Z68,"")</f>
        <v/>
      </c>
      <c r="HO68" s="47" t="str">
        <f t="shared" ref="HO68:HO103" si="320">IF(ISNONTEXT($Z68),HN68+$Z68,"")</f>
        <v/>
      </c>
      <c r="HP68" s="47" t="str">
        <f t="shared" ref="HP68:HP103" si="321">IF(ISNONTEXT($Z68),HO68+$Z68,"")</f>
        <v/>
      </c>
      <c r="HQ68" s="47" t="str">
        <f t="shared" ref="HQ68:HQ103" si="322">IF(ISNONTEXT($Z68),HP68+$Z68,"")</f>
        <v/>
      </c>
      <c r="HR68" s="47" t="str">
        <f t="shared" ref="HR68:HR103" si="323">IF(ISNONTEXT($Z68),HQ68+$Z68,"")</f>
        <v/>
      </c>
      <c r="HS68" s="47" t="str">
        <f t="shared" ref="HS68:HS103" si="324">IF(ISNONTEXT($Z68),HR68+$Z68,"")</f>
        <v/>
      </c>
      <c r="HT68" s="165" t="e">
        <f t="shared" ref="HT68:HT104" si="325">IF(ISNONTEXT($O68),_xlfn.NORM.DIST(AA68,$K68,$O68,FALSE),NA())</f>
        <v>#N/A</v>
      </c>
      <c r="HU68" s="165" t="e">
        <f t="shared" si="205"/>
        <v>#N/A</v>
      </c>
      <c r="HV68" s="165" t="e">
        <f t="shared" si="205"/>
        <v>#N/A</v>
      </c>
      <c r="HW68" s="165" t="e">
        <f t="shared" si="205"/>
        <v>#N/A</v>
      </c>
      <c r="HX68" s="165" t="e">
        <f t="shared" si="216"/>
        <v>#N/A</v>
      </c>
      <c r="HY68" s="165" t="e">
        <f t="shared" si="216"/>
        <v>#N/A</v>
      </c>
      <c r="HZ68" s="165" t="e">
        <f t="shared" si="216"/>
        <v>#N/A</v>
      </c>
      <c r="IA68" s="165" t="e">
        <f t="shared" si="216"/>
        <v>#N/A</v>
      </c>
      <c r="IB68" s="165" t="e">
        <f t="shared" si="216"/>
        <v>#N/A</v>
      </c>
      <c r="IC68" s="165" t="e">
        <f t="shared" si="216"/>
        <v>#N/A</v>
      </c>
      <c r="ID68" s="165" t="e">
        <f t="shared" si="216"/>
        <v>#N/A</v>
      </c>
      <c r="IE68" s="165" t="e">
        <f t="shared" si="216"/>
        <v>#N/A</v>
      </c>
      <c r="IF68" s="165" t="e">
        <f t="shared" si="216"/>
        <v>#N/A</v>
      </c>
      <c r="IG68" s="165" t="e">
        <f t="shared" si="216"/>
        <v>#N/A</v>
      </c>
      <c r="IH68" s="165" t="e">
        <f t="shared" si="216"/>
        <v>#N/A</v>
      </c>
      <c r="II68" s="165" t="e">
        <f t="shared" si="216"/>
        <v>#N/A</v>
      </c>
      <c r="IJ68" s="165" t="e">
        <f t="shared" si="216"/>
        <v>#N/A</v>
      </c>
      <c r="IK68" s="165" t="e">
        <f t="shared" si="216"/>
        <v>#N/A</v>
      </c>
      <c r="IL68" s="165" t="e">
        <f t="shared" si="216"/>
        <v>#N/A</v>
      </c>
      <c r="IM68" s="165" t="e">
        <f t="shared" si="212"/>
        <v>#N/A</v>
      </c>
      <c r="IN68" s="165" t="e">
        <f t="shared" si="212"/>
        <v>#N/A</v>
      </c>
      <c r="IO68" s="165" t="e">
        <f t="shared" si="212"/>
        <v>#N/A</v>
      </c>
      <c r="IP68" s="165" t="e">
        <f t="shared" si="212"/>
        <v>#N/A</v>
      </c>
      <c r="IQ68" s="165" t="e">
        <f t="shared" si="212"/>
        <v>#N/A</v>
      </c>
      <c r="IR68" s="165" t="e">
        <f t="shared" si="212"/>
        <v>#N/A</v>
      </c>
      <c r="IS68" s="165" t="e">
        <f t="shared" si="212"/>
        <v>#N/A</v>
      </c>
      <c r="IT68" s="165" t="e">
        <f t="shared" si="212"/>
        <v>#N/A</v>
      </c>
      <c r="IU68" s="165" t="e">
        <f t="shared" si="212"/>
        <v>#N/A</v>
      </c>
      <c r="IV68" s="165" t="e">
        <f t="shared" si="212"/>
        <v>#N/A</v>
      </c>
      <c r="IW68" s="165" t="e">
        <f t="shared" si="212"/>
        <v>#N/A</v>
      </c>
      <c r="IX68" s="165" t="e">
        <f t="shared" si="212"/>
        <v>#N/A</v>
      </c>
      <c r="IY68" s="165" t="e">
        <f t="shared" si="212"/>
        <v>#N/A</v>
      </c>
      <c r="IZ68" s="165" t="e">
        <f t="shared" si="212"/>
        <v>#N/A</v>
      </c>
      <c r="JA68" s="165" t="e">
        <f t="shared" si="212"/>
        <v>#N/A</v>
      </c>
      <c r="JB68" s="165" t="e">
        <f t="shared" si="209"/>
        <v>#N/A</v>
      </c>
      <c r="JC68" s="165" t="e">
        <f t="shared" si="209"/>
        <v>#N/A</v>
      </c>
      <c r="JD68" s="165" t="e">
        <f t="shared" si="209"/>
        <v>#N/A</v>
      </c>
      <c r="JE68" s="165" t="e">
        <f t="shared" si="209"/>
        <v>#N/A</v>
      </c>
      <c r="JF68" s="165" t="e">
        <f t="shared" si="209"/>
        <v>#N/A</v>
      </c>
      <c r="JG68" s="165" t="e">
        <f t="shared" si="209"/>
        <v>#N/A</v>
      </c>
      <c r="JH68" s="165" t="e">
        <f t="shared" si="209"/>
        <v>#N/A</v>
      </c>
      <c r="JI68" s="165" t="e">
        <f t="shared" si="209"/>
        <v>#N/A</v>
      </c>
      <c r="JJ68" s="165" t="e">
        <f t="shared" si="209"/>
        <v>#N/A</v>
      </c>
      <c r="JK68" s="165" t="e">
        <f t="shared" si="209"/>
        <v>#N/A</v>
      </c>
      <c r="JL68" s="165" t="e">
        <f t="shared" si="209"/>
        <v>#N/A</v>
      </c>
      <c r="JM68" s="165" t="e">
        <f t="shared" si="209"/>
        <v>#N/A</v>
      </c>
      <c r="JN68" s="165" t="e">
        <f t="shared" si="209"/>
        <v>#N/A</v>
      </c>
      <c r="JO68" s="165" t="e">
        <f t="shared" si="209"/>
        <v>#N/A</v>
      </c>
      <c r="JP68" s="165" t="e">
        <f t="shared" si="209"/>
        <v>#N/A</v>
      </c>
      <c r="JQ68" s="165" t="e">
        <f t="shared" si="198"/>
        <v>#N/A</v>
      </c>
      <c r="JR68" s="165" t="e">
        <f t="shared" si="198"/>
        <v>#N/A</v>
      </c>
      <c r="JS68" s="165" t="e">
        <f t="shared" si="198"/>
        <v>#N/A</v>
      </c>
      <c r="JT68" s="165" t="e">
        <f t="shared" si="198"/>
        <v>#N/A</v>
      </c>
      <c r="JU68" s="165" t="e">
        <f t="shared" si="198"/>
        <v>#N/A</v>
      </c>
      <c r="JV68" s="165" t="e">
        <f t="shared" si="198"/>
        <v>#N/A</v>
      </c>
      <c r="JW68" s="165" t="e">
        <f t="shared" si="198"/>
        <v>#N/A</v>
      </c>
      <c r="JX68" s="165" t="e">
        <f t="shared" si="198"/>
        <v>#N/A</v>
      </c>
      <c r="JY68" s="165" t="e">
        <f t="shared" si="198"/>
        <v>#N/A</v>
      </c>
      <c r="JZ68" s="165" t="e">
        <f t="shared" si="198"/>
        <v>#N/A</v>
      </c>
      <c r="KA68" s="165" t="e">
        <f t="shared" si="198"/>
        <v>#N/A</v>
      </c>
      <c r="KB68" s="165" t="e">
        <f t="shared" si="198"/>
        <v>#N/A</v>
      </c>
      <c r="KC68" s="165" t="e">
        <f t="shared" si="198"/>
        <v>#N/A</v>
      </c>
      <c r="KD68" s="165" t="e">
        <f t="shared" si="198"/>
        <v>#N/A</v>
      </c>
      <c r="KE68" s="165" t="e">
        <f t="shared" si="198"/>
        <v>#N/A</v>
      </c>
      <c r="KF68" s="165" t="e">
        <f t="shared" si="117"/>
        <v>#N/A</v>
      </c>
      <c r="KG68" s="165" t="e">
        <f t="shared" si="206"/>
        <v>#N/A</v>
      </c>
      <c r="KH68" s="165" t="e">
        <f t="shared" si="206"/>
        <v>#N/A</v>
      </c>
      <c r="KI68" s="165" t="e">
        <f t="shared" si="206"/>
        <v>#N/A</v>
      </c>
      <c r="KJ68" s="165" t="e">
        <f t="shared" si="217"/>
        <v>#N/A</v>
      </c>
      <c r="KK68" s="165" t="e">
        <f t="shared" si="217"/>
        <v>#N/A</v>
      </c>
      <c r="KL68" s="165" t="e">
        <f t="shared" si="217"/>
        <v>#N/A</v>
      </c>
      <c r="KM68" s="165" t="e">
        <f t="shared" si="217"/>
        <v>#N/A</v>
      </c>
      <c r="KN68" s="165" t="e">
        <f t="shared" si="217"/>
        <v>#N/A</v>
      </c>
      <c r="KO68" s="165" t="e">
        <f t="shared" si="217"/>
        <v>#N/A</v>
      </c>
      <c r="KP68" s="165" t="e">
        <f t="shared" si="217"/>
        <v>#N/A</v>
      </c>
      <c r="KQ68" s="165" t="e">
        <f t="shared" si="217"/>
        <v>#N/A</v>
      </c>
      <c r="KR68" s="165" t="e">
        <f t="shared" si="217"/>
        <v>#N/A</v>
      </c>
      <c r="KS68" s="165" t="e">
        <f t="shared" si="217"/>
        <v>#N/A</v>
      </c>
      <c r="KT68" s="165" t="e">
        <f t="shared" si="217"/>
        <v>#N/A</v>
      </c>
      <c r="KU68" s="165" t="e">
        <f t="shared" si="217"/>
        <v>#N/A</v>
      </c>
      <c r="KV68" s="165" t="e">
        <f t="shared" si="217"/>
        <v>#N/A</v>
      </c>
      <c r="KW68" s="165" t="e">
        <f t="shared" si="217"/>
        <v>#N/A</v>
      </c>
      <c r="KX68" s="165" t="e">
        <f t="shared" si="217"/>
        <v>#N/A</v>
      </c>
      <c r="KY68" s="165" t="e">
        <f t="shared" si="213"/>
        <v>#N/A</v>
      </c>
      <c r="KZ68" s="165" t="e">
        <f t="shared" si="213"/>
        <v>#N/A</v>
      </c>
      <c r="LA68" s="165" t="e">
        <f t="shared" si="213"/>
        <v>#N/A</v>
      </c>
      <c r="LB68" s="165" t="e">
        <f t="shared" si="213"/>
        <v>#N/A</v>
      </c>
      <c r="LC68" s="165" t="e">
        <f t="shared" si="213"/>
        <v>#N/A</v>
      </c>
      <c r="LD68" s="165" t="e">
        <f t="shared" si="213"/>
        <v>#N/A</v>
      </c>
      <c r="LE68" s="165" t="e">
        <f t="shared" si="213"/>
        <v>#N/A</v>
      </c>
      <c r="LF68" s="165" t="e">
        <f t="shared" si="213"/>
        <v>#N/A</v>
      </c>
      <c r="LG68" s="165" t="e">
        <f t="shared" si="213"/>
        <v>#N/A</v>
      </c>
      <c r="LH68" s="165" t="e">
        <f t="shared" si="213"/>
        <v>#N/A</v>
      </c>
      <c r="LI68" s="165" t="e">
        <f t="shared" si="213"/>
        <v>#N/A</v>
      </c>
      <c r="LJ68" s="165" t="e">
        <f t="shared" si="213"/>
        <v>#N/A</v>
      </c>
      <c r="LK68" s="165" t="e">
        <f t="shared" si="213"/>
        <v>#N/A</v>
      </c>
      <c r="LL68" s="165" t="e">
        <f t="shared" si="213"/>
        <v>#N/A</v>
      </c>
      <c r="LM68" s="165" t="e">
        <f t="shared" si="213"/>
        <v>#N/A</v>
      </c>
      <c r="LN68" s="165" t="e">
        <f t="shared" si="210"/>
        <v>#N/A</v>
      </c>
      <c r="LO68" s="165" t="e">
        <f t="shared" si="210"/>
        <v>#N/A</v>
      </c>
      <c r="LP68" s="165" t="e">
        <f t="shared" si="210"/>
        <v>#N/A</v>
      </c>
      <c r="LQ68" s="165" t="e">
        <f t="shared" si="210"/>
        <v>#N/A</v>
      </c>
      <c r="LR68" s="165" t="e">
        <f t="shared" si="210"/>
        <v>#N/A</v>
      </c>
      <c r="LS68" s="165" t="e">
        <f t="shared" si="210"/>
        <v>#N/A</v>
      </c>
      <c r="LT68" s="165" t="e">
        <f t="shared" si="210"/>
        <v>#N/A</v>
      </c>
      <c r="LU68" s="165" t="e">
        <f t="shared" si="210"/>
        <v>#N/A</v>
      </c>
      <c r="LV68" s="165" t="e">
        <f t="shared" si="210"/>
        <v>#N/A</v>
      </c>
      <c r="LW68" s="165" t="e">
        <f t="shared" si="210"/>
        <v>#N/A</v>
      </c>
      <c r="LX68" s="165" t="e">
        <f t="shared" si="210"/>
        <v>#N/A</v>
      </c>
      <c r="LY68" s="165" t="e">
        <f t="shared" si="210"/>
        <v>#N/A</v>
      </c>
      <c r="LZ68" s="165" t="e">
        <f t="shared" si="210"/>
        <v>#N/A</v>
      </c>
      <c r="MA68" s="165" t="e">
        <f t="shared" si="210"/>
        <v>#N/A</v>
      </c>
      <c r="MB68" s="165" t="e">
        <f t="shared" si="210"/>
        <v>#N/A</v>
      </c>
      <c r="MC68" s="165" t="e">
        <f t="shared" si="199"/>
        <v>#N/A</v>
      </c>
      <c r="MD68" s="165" t="e">
        <f t="shared" si="199"/>
        <v>#N/A</v>
      </c>
      <c r="ME68" s="165" t="e">
        <f t="shared" si="199"/>
        <v>#N/A</v>
      </c>
      <c r="MF68" s="165" t="e">
        <f t="shared" si="199"/>
        <v>#N/A</v>
      </c>
      <c r="MG68" s="165" t="e">
        <f t="shared" si="199"/>
        <v>#N/A</v>
      </c>
      <c r="MH68" s="165" t="e">
        <f t="shared" si="199"/>
        <v>#N/A</v>
      </c>
      <c r="MI68" s="165" t="e">
        <f t="shared" si="199"/>
        <v>#N/A</v>
      </c>
      <c r="MJ68" s="165" t="e">
        <f t="shared" si="199"/>
        <v>#N/A</v>
      </c>
      <c r="MK68" s="165" t="e">
        <f t="shared" si="199"/>
        <v>#N/A</v>
      </c>
      <c r="ML68" s="165" t="e">
        <f t="shared" si="199"/>
        <v>#N/A</v>
      </c>
      <c r="MM68" s="165" t="e">
        <f t="shared" si="199"/>
        <v>#N/A</v>
      </c>
      <c r="MN68" s="165" t="e">
        <f t="shared" si="199"/>
        <v>#N/A</v>
      </c>
      <c r="MO68" s="165" t="e">
        <f t="shared" si="199"/>
        <v>#N/A</v>
      </c>
      <c r="MP68" s="165" t="e">
        <f t="shared" si="199"/>
        <v>#N/A</v>
      </c>
      <c r="MQ68" s="165" t="e">
        <f t="shared" si="199"/>
        <v>#N/A</v>
      </c>
      <c r="MR68" s="165" t="e">
        <f t="shared" si="118"/>
        <v>#N/A</v>
      </c>
      <c r="MS68" s="165" t="e">
        <f t="shared" si="207"/>
        <v>#N/A</v>
      </c>
      <c r="MT68" s="165" t="e">
        <f t="shared" si="207"/>
        <v>#N/A</v>
      </c>
      <c r="MU68" s="165" t="e">
        <f t="shared" si="207"/>
        <v>#N/A</v>
      </c>
      <c r="MV68" s="165" t="e">
        <f t="shared" si="218"/>
        <v>#N/A</v>
      </c>
      <c r="MW68" s="165" t="e">
        <f t="shared" si="218"/>
        <v>#N/A</v>
      </c>
      <c r="MX68" s="165" t="e">
        <f t="shared" si="218"/>
        <v>#N/A</v>
      </c>
      <c r="MY68" s="165" t="e">
        <f t="shared" si="218"/>
        <v>#N/A</v>
      </c>
      <c r="MZ68" s="165" t="e">
        <f t="shared" si="218"/>
        <v>#N/A</v>
      </c>
      <c r="NA68" s="165" t="e">
        <f t="shared" si="218"/>
        <v>#N/A</v>
      </c>
      <c r="NB68" s="165" t="e">
        <f t="shared" si="218"/>
        <v>#N/A</v>
      </c>
      <c r="NC68" s="165" t="e">
        <f t="shared" si="218"/>
        <v>#N/A</v>
      </c>
      <c r="ND68" s="165" t="e">
        <f t="shared" si="218"/>
        <v>#N/A</v>
      </c>
      <c r="NE68" s="165" t="e">
        <f t="shared" si="218"/>
        <v>#N/A</v>
      </c>
      <c r="NF68" s="165" t="e">
        <f t="shared" si="218"/>
        <v>#N/A</v>
      </c>
      <c r="NG68" s="165" t="e">
        <f t="shared" si="218"/>
        <v>#N/A</v>
      </c>
      <c r="NH68" s="165" t="e">
        <f t="shared" si="218"/>
        <v>#N/A</v>
      </c>
      <c r="NI68" s="165" t="e">
        <f t="shared" si="218"/>
        <v>#N/A</v>
      </c>
      <c r="NJ68" s="165" t="e">
        <f t="shared" si="218"/>
        <v>#N/A</v>
      </c>
      <c r="NK68" s="165" t="e">
        <f t="shared" si="214"/>
        <v>#N/A</v>
      </c>
      <c r="NL68" s="165" t="e">
        <f t="shared" si="214"/>
        <v>#N/A</v>
      </c>
      <c r="NM68" s="165" t="e">
        <f t="shared" si="214"/>
        <v>#N/A</v>
      </c>
      <c r="NN68" s="165" t="e">
        <f t="shared" si="214"/>
        <v>#N/A</v>
      </c>
      <c r="NO68" s="165" t="e">
        <f t="shared" si="214"/>
        <v>#N/A</v>
      </c>
      <c r="NP68" s="165" t="e">
        <f t="shared" si="214"/>
        <v>#N/A</v>
      </c>
      <c r="NQ68" s="165" t="e">
        <f t="shared" si="214"/>
        <v>#N/A</v>
      </c>
      <c r="NR68" s="165" t="e">
        <f t="shared" si="214"/>
        <v>#N/A</v>
      </c>
      <c r="NS68" s="165" t="e">
        <f t="shared" si="214"/>
        <v>#N/A</v>
      </c>
      <c r="NT68" s="165" t="e">
        <f t="shared" si="214"/>
        <v>#N/A</v>
      </c>
      <c r="NU68" s="165" t="e">
        <f t="shared" si="214"/>
        <v>#N/A</v>
      </c>
      <c r="NV68" s="165" t="e">
        <f t="shared" si="214"/>
        <v>#N/A</v>
      </c>
      <c r="NW68" s="165" t="e">
        <f t="shared" si="214"/>
        <v>#N/A</v>
      </c>
      <c r="NX68" s="165" t="e">
        <f t="shared" si="214"/>
        <v>#N/A</v>
      </c>
      <c r="NY68" s="165" t="e">
        <f t="shared" si="214"/>
        <v>#N/A</v>
      </c>
      <c r="NZ68" s="165" t="e">
        <f t="shared" si="211"/>
        <v>#N/A</v>
      </c>
      <c r="OA68" s="165" t="e">
        <f t="shared" si="211"/>
        <v>#N/A</v>
      </c>
      <c r="OB68" s="165" t="e">
        <f t="shared" si="211"/>
        <v>#N/A</v>
      </c>
      <c r="OC68" s="165" t="e">
        <f t="shared" si="211"/>
        <v>#N/A</v>
      </c>
      <c r="OD68" s="165" t="e">
        <f t="shared" si="211"/>
        <v>#N/A</v>
      </c>
      <c r="OE68" s="165" t="e">
        <f t="shared" si="211"/>
        <v>#N/A</v>
      </c>
      <c r="OF68" s="165" t="e">
        <f t="shared" si="211"/>
        <v>#N/A</v>
      </c>
      <c r="OG68" s="165" t="e">
        <f t="shared" si="211"/>
        <v>#N/A</v>
      </c>
      <c r="OH68" s="165" t="e">
        <f t="shared" si="211"/>
        <v>#N/A</v>
      </c>
      <c r="OI68" s="165" t="e">
        <f t="shared" si="211"/>
        <v>#N/A</v>
      </c>
      <c r="OJ68" s="165" t="e">
        <f t="shared" si="211"/>
        <v>#N/A</v>
      </c>
      <c r="OK68" s="165" t="e">
        <f t="shared" si="211"/>
        <v>#N/A</v>
      </c>
      <c r="OL68" s="165" t="e">
        <f t="shared" si="211"/>
        <v>#N/A</v>
      </c>
      <c r="OM68" s="165" t="e">
        <f t="shared" si="211"/>
        <v>#N/A</v>
      </c>
      <c r="ON68" s="165" t="e">
        <f t="shared" si="211"/>
        <v>#N/A</v>
      </c>
      <c r="OO68" s="165" t="e">
        <f t="shared" si="200"/>
        <v>#N/A</v>
      </c>
      <c r="OP68" s="165" t="e">
        <f t="shared" si="200"/>
        <v>#N/A</v>
      </c>
      <c r="OQ68" s="165" t="e">
        <f t="shared" si="200"/>
        <v>#N/A</v>
      </c>
      <c r="OR68" s="165" t="e">
        <f t="shared" si="200"/>
        <v>#N/A</v>
      </c>
      <c r="OS68" s="165" t="e">
        <f t="shared" si="200"/>
        <v>#N/A</v>
      </c>
      <c r="OT68" s="165" t="e">
        <f t="shared" si="200"/>
        <v>#N/A</v>
      </c>
      <c r="OU68" s="165" t="e">
        <f t="shared" si="200"/>
        <v>#N/A</v>
      </c>
      <c r="OV68" s="165" t="e">
        <f t="shared" si="200"/>
        <v>#N/A</v>
      </c>
      <c r="OW68" s="165" t="e">
        <f t="shared" si="200"/>
        <v>#N/A</v>
      </c>
      <c r="OX68" s="165" t="e">
        <f t="shared" si="200"/>
        <v>#N/A</v>
      </c>
      <c r="OY68" s="165" t="e">
        <f t="shared" si="200"/>
        <v>#N/A</v>
      </c>
      <c r="OZ68" s="165" t="e">
        <f t="shared" si="200"/>
        <v>#N/A</v>
      </c>
      <c r="PA68" s="165" t="e">
        <f t="shared" si="200"/>
        <v>#N/A</v>
      </c>
      <c r="PB68" s="165" t="e">
        <f t="shared" si="200"/>
        <v>#N/A</v>
      </c>
      <c r="PC68" s="165" t="e">
        <f t="shared" si="200"/>
        <v>#N/A</v>
      </c>
      <c r="PD68" s="165" t="e">
        <f t="shared" si="119"/>
        <v>#N/A</v>
      </c>
      <c r="PE68" s="165" t="e">
        <f t="shared" ref="PE68:PL83" si="326">IF(ISNONTEXT($O68),_xlfn.NORM.DIST(HL68,$K68,$O68,FALSE),NA())</f>
        <v>#N/A</v>
      </c>
      <c r="PF68" s="165" t="e">
        <f t="shared" si="326"/>
        <v>#N/A</v>
      </c>
      <c r="PG68" s="165" t="e">
        <f t="shared" si="326"/>
        <v>#N/A</v>
      </c>
      <c r="PH68" s="165" t="e">
        <f t="shared" si="326"/>
        <v>#N/A</v>
      </c>
      <c r="PI68" s="165" t="e">
        <f t="shared" si="326"/>
        <v>#N/A</v>
      </c>
      <c r="PJ68" s="165" t="e">
        <f t="shared" si="326"/>
        <v>#N/A</v>
      </c>
      <c r="PK68" s="165" t="e">
        <f t="shared" si="326"/>
        <v>#N/A</v>
      </c>
      <c r="PL68" s="165" t="e">
        <f t="shared" si="326"/>
        <v>#N/A</v>
      </c>
    </row>
    <row r="69" spans="1:428" hidden="1" x14ac:dyDescent="0.45">
      <c r="A69" s="4">
        <v>66</v>
      </c>
      <c r="B69" s="105"/>
      <c r="C69" s="113"/>
      <c r="D69" s="118" t="str">
        <f t="shared" si="220"/>
        <v/>
      </c>
      <c r="E69" s="91"/>
      <c r="F69" s="118" t="str">
        <f t="shared" si="221"/>
        <v/>
      </c>
      <c r="G69" s="113"/>
      <c r="H69" s="106"/>
      <c r="I69" s="120" t="str">
        <f t="shared" si="222"/>
        <v/>
      </c>
      <c r="J69" s="120" t="str">
        <f t="shared" si="223"/>
        <v/>
      </c>
      <c r="K69" s="71" t="str">
        <f t="shared" ref="K69:K103" si="327">IF(AND(D69&gt;0,E69&gt;0,F69&gt;0),(D69+(4*E69)+F69)/6,"")</f>
        <v/>
      </c>
      <c r="L69" s="23"/>
      <c r="M69" s="55"/>
      <c r="N69" s="298"/>
      <c r="O69" s="72" t="str">
        <f>IF(AND(D69&gt;0,E69&gt;0,F69&gt;0),IF(ISBLANK(N69),IF(ISBLANK(L69),"",(F69-D69)*VLOOKUP(L69,VLookups!$A$4:$B$13,2,FALSE)),N69),"")</f>
        <v/>
      </c>
      <c r="P69" s="73" t="str">
        <f t="shared" si="224"/>
        <v/>
      </c>
      <c r="Q69" s="91"/>
      <c r="R69" s="265" t="str">
        <f>IF(AND(Q69&gt;0,E69&gt;0,NOT(O69="")),ABS(VLOOKUP($Q$1,VLookups!$A$43:$B$44,2,FALSE)-_xlfn.NORM.DIST(Q69,K69,O69,TRUE)),"")</f>
        <v/>
      </c>
      <c r="S69" s="90" t="str">
        <f>IF(AND($D69&gt;0,$E69&gt;0,$F69&gt;0,NOT(ISBLANK($L69))),_xlfn.NORM.INV(ABS(VLOOKUP($Q$1,VLookups!$A$43:$B$44,2,FALSE)-S$3),$K69,$O69),"")</f>
        <v/>
      </c>
      <c r="T69" s="89" t="str">
        <f>IF(AND($D69&gt;0,$E69&gt;0,$F69&gt;0,NOT(ISBLANK($L69))),_xlfn.NORM.INV(ABS(VLOOKUP($Q$1,VLookups!$A$43:$B$44,2,FALSE)-T$3),$K69,$O69),"")</f>
        <v/>
      </c>
      <c r="U69" s="90" t="str">
        <f>IF(AND($D69&gt;0,$E69&gt;0,$F69&gt;0,NOT(ISBLANK($L69))),_xlfn.NORM.INV(ABS(VLOOKUP($Q$1,VLookups!$A$43:$B$44,2,FALSE)-U$3),$K69,$O69),"")</f>
        <v/>
      </c>
      <c r="V69" s="89" t="str">
        <f>IF(AND($D69&gt;0,$E69&gt;0,$F69&gt;0,NOT(ISBLANK($L69))),_xlfn.NORM.INV(ABS(VLOOKUP($Q$1,VLookups!$A$43:$B$44,2,FALSE)-V$3),$K69,$O69),"")</f>
        <v/>
      </c>
      <c r="W69" s="90" t="str">
        <f>IF(AND($D69&gt;0,$E69&gt;0,$F69&gt;0,NOT(ISBLANK($L69))),_xlfn.NORM.INV(ABS(VLOOKUP($Q$1,VLookups!$A$43:$B$44,2,FALSE)-W$3),$K69,$O69),"")</f>
        <v/>
      </c>
      <c r="X69" s="89" t="str">
        <f>IF(AND($D69&gt;0,$E69&gt;0,$F69&gt;0,NOT(ISBLANK($L69))),_xlfn.NORM.INV(ABS(VLOOKUP($Q$1,VLookups!$A$43:$B$44,2,FALSE)-X$3),$K69,$O69),"")</f>
        <v/>
      </c>
      <c r="Y69" s="5"/>
      <c r="Z69" s="164" t="str">
        <f t="shared" ref="Z69:Z103" si="328">IF(AND(D69&gt;0,E69&gt;0,F69&gt;0),ABS(F69-D69)/200,"")</f>
        <v/>
      </c>
      <c r="AA69" s="47" t="str">
        <f t="shared" ref="AA69:AP103" si="329">IF(ISNONTEXT($Z69),AB69-$Z69,"")</f>
        <v/>
      </c>
      <c r="AB69" s="47" t="str">
        <f t="shared" si="329"/>
        <v/>
      </c>
      <c r="AC69" s="47" t="str">
        <f t="shared" si="329"/>
        <v/>
      </c>
      <c r="AD69" s="47" t="str">
        <f t="shared" si="329"/>
        <v/>
      </c>
      <c r="AE69" s="47" t="str">
        <f t="shared" si="329"/>
        <v/>
      </c>
      <c r="AF69" s="47" t="str">
        <f t="shared" si="329"/>
        <v/>
      </c>
      <c r="AG69" s="47" t="str">
        <f t="shared" si="329"/>
        <v/>
      </c>
      <c r="AH69" s="47" t="str">
        <f t="shared" si="329"/>
        <v/>
      </c>
      <c r="AI69" s="47" t="str">
        <f t="shared" si="329"/>
        <v/>
      </c>
      <c r="AJ69" s="47" t="str">
        <f t="shared" si="329"/>
        <v/>
      </c>
      <c r="AK69" s="47" t="str">
        <f t="shared" si="329"/>
        <v/>
      </c>
      <c r="AL69" s="47" t="str">
        <f t="shared" si="329"/>
        <v/>
      </c>
      <c r="AM69" s="47" t="str">
        <f t="shared" si="329"/>
        <v/>
      </c>
      <c r="AN69" s="47" t="str">
        <f t="shared" si="329"/>
        <v/>
      </c>
      <c r="AO69" s="47" t="str">
        <f t="shared" si="329"/>
        <v/>
      </c>
      <c r="AP69" s="47" t="str">
        <f t="shared" si="329"/>
        <v/>
      </c>
      <c r="AQ69" s="47" t="str">
        <f t="shared" si="219"/>
        <v/>
      </c>
      <c r="AR69" s="47" t="str">
        <f t="shared" si="219"/>
        <v/>
      </c>
      <c r="AS69" s="47" t="str">
        <f t="shared" si="219"/>
        <v/>
      </c>
      <c r="AT69" s="47" t="str">
        <f t="shared" si="219"/>
        <v/>
      </c>
      <c r="AU69" s="47" t="str">
        <f t="shared" si="219"/>
        <v/>
      </c>
      <c r="AV69" s="47" t="str">
        <f t="shared" si="219"/>
        <v/>
      </c>
      <c r="AW69" s="47" t="str">
        <f t="shared" si="219"/>
        <v/>
      </c>
      <c r="AX69" s="47" t="str">
        <f t="shared" si="219"/>
        <v/>
      </c>
      <c r="AY69" s="47" t="str">
        <f t="shared" si="219"/>
        <v/>
      </c>
      <c r="AZ69" s="47" t="str">
        <f t="shared" si="219"/>
        <v/>
      </c>
      <c r="BA69" s="47" t="str">
        <f t="shared" si="219"/>
        <v/>
      </c>
      <c r="BB69" s="47" t="str">
        <f t="shared" si="219"/>
        <v/>
      </c>
      <c r="BC69" s="47" t="str">
        <f t="shared" si="219"/>
        <v/>
      </c>
      <c r="BD69" s="47" t="str">
        <f t="shared" si="219"/>
        <v/>
      </c>
      <c r="BE69" s="47" t="str">
        <f t="shared" si="219"/>
        <v/>
      </c>
      <c r="BF69" s="47" t="str">
        <f t="shared" si="219"/>
        <v/>
      </c>
      <c r="BG69" s="47" t="str">
        <f t="shared" si="219"/>
        <v/>
      </c>
      <c r="BH69" s="47" t="str">
        <f t="shared" si="219"/>
        <v/>
      </c>
      <c r="BI69" s="47" t="str">
        <f t="shared" si="219"/>
        <v/>
      </c>
      <c r="BJ69" s="47" t="str">
        <f t="shared" si="219"/>
        <v/>
      </c>
      <c r="BK69" s="47" t="str">
        <f t="shared" si="219"/>
        <v/>
      </c>
      <c r="BL69" s="47" t="str">
        <f t="shared" si="219"/>
        <v/>
      </c>
      <c r="BM69" s="47" t="str">
        <f t="shared" si="219"/>
        <v/>
      </c>
      <c r="BN69" s="47" t="str">
        <f t="shared" si="219"/>
        <v/>
      </c>
      <c r="BO69" s="47" t="str">
        <f t="shared" si="219"/>
        <v/>
      </c>
      <c r="BP69" s="47" t="str">
        <f t="shared" si="219"/>
        <v/>
      </c>
      <c r="BQ69" s="47" t="str">
        <f t="shared" si="219"/>
        <v/>
      </c>
      <c r="BR69" s="47" t="str">
        <f t="shared" si="219"/>
        <v/>
      </c>
      <c r="BS69" s="47" t="str">
        <f t="shared" si="219"/>
        <v/>
      </c>
      <c r="BT69" s="47" t="str">
        <f t="shared" si="219"/>
        <v/>
      </c>
      <c r="BU69" s="47" t="str">
        <f t="shared" si="219"/>
        <v/>
      </c>
      <c r="BV69" s="47" t="str">
        <f t="shared" si="219"/>
        <v/>
      </c>
      <c r="BW69" s="47" t="str">
        <f t="shared" si="219"/>
        <v/>
      </c>
      <c r="BX69" s="47" t="str">
        <f t="shared" si="219"/>
        <v/>
      </c>
      <c r="BY69" s="47" t="str">
        <f t="shared" si="219"/>
        <v/>
      </c>
      <c r="BZ69" s="47" t="str">
        <f t="shared" si="219"/>
        <v/>
      </c>
      <c r="CA69" s="47" t="str">
        <f t="shared" si="219"/>
        <v/>
      </c>
      <c r="CB69" s="47" t="str">
        <f t="shared" si="219"/>
        <v/>
      </c>
      <c r="CC69" s="47" t="str">
        <f t="shared" si="219"/>
        <v/>
      </c>
      <c r="CD69" s="47" t="str">
        <f t="shared" si="219"/>
        <v/>
      </c>
      <c r="CE69" s="47" t="str">
        <f t="shared" si="219"/>
        <v/>
      </c>
      <c r="CF69" s="47" t="str">
        <f t="shared" si="219"/>
        <v/>
      </c>
      <c r="CG69" s="47" t="str">
        <f t="shared" si="219"/>
        <v/>
      </c>
      <c r="CH69" s="47" t="str">
        <f t="shared" si="219"/>
        <v/>
      </c>
      <c r="CI69" s="47" t="str">
        <f t="shared" si="219"/>
        <v/>
      </c>
      <c r="CJ69" s="47" t="str">
        <f t="shared" si="219"/>
        <v/>
      </c>
      <c r="CK69" s="47" t="str">
        <f t="shared" si="219"/>
        <v/>
      </c>
      <c r="CL69" s="47" t="str">
        <f t="shared" si="219"/>
        <v/>
      </c>
      <c r="CM69" s="47" t="str">
        <f t="shared" si="219"/>
        <v/>
      </c>
      <c r="CN69" s="47" t="str">
        <f t="shared" si="215"/>
        <v/>
      </c>
      <c r="CO69" s="47" t="str">
        <f t="shared" si="215"/>
        <v/>
      </c>
      <c r="CP69" s="47" t="str">
        <f t="shared" si="215"/>
        <v/>
      </c>
      <c r="CQ69" s="47" t="str">
        <f t="shared" si="215"/>
        <v/>
      </c>
      <c r="CR69" s="47" t="str">
        <f t="shared" si="215"/>
        <v/>
      </c>
      <c r="CS69" s="47" t="str">
        <f t="shared" si="215"/>
        <v/>
      </c>
      <c r="CT69" s="47" t="str">
        <f t="shared" si="215"/>
        <v/>
      </c>
      <c r="CU69" s="47" t="str">
        <f t="shared" si="215"/>
        <v/>
      </c>
      <c r="CV69" s="47" t="str">
        <f t="shared" si="215"/>
        <v/>
      </c>
      <c r="CW69" s="47" t="str">
        <f t="shared" si="215"/>
        <v/>
      </c>
      <c r="CX69" s="47" t="str">
        <f t="shared" si="215"/>
        <v/>
      </c>
      <c r="CY69" s="47" t="str">
        <f t="shared" si="215"/>
        <v/>
      </c>
      <c r="CZ69" s="47" t="str">
        <f t="shared" si="215"/>
        <v/>
      </c>
      <c r="DA69" s="47" t="str">
        <f t="shared" si="215"/>
        <v/>
      </c>
      <c r="DB69" s="47" t="str">
        <f t="shared" si="215"/>
        <v/>
      </c>
      <c r="DC69" s="47" t="str">
        <f t="shared" si="215"/>
        <v/>
      </c>
      <c r="DD69" s="47" t="str">
        <f t="shared" si="215"/>
        <v/>
      </c>
      <c r="DE69" s="47" t="str">
        <f t="shared" si="215"/>
        <v/>
      </c>
      <c r="DF69" s="47" t="str">
        <f t="shared" si="215"/>
        <v/>
      </c>
      <c r="DG69" s="47" t="str">
        <f t="shared" si="215"/>
        <v/>
      </c>
      <c r="DH69" s="47" t="str">
        <f t="shared" si="215"/>
        <v/>
      </c>
      <c r="DI69" s="47" t="str">
        <f t="shared" si="215"/>
        <v/>
      </c>
      <c r="DJ69" s="47" t="str">
        <f t="shared" si="215"/>
        <v/>
      </c>
      <c r="DK69" s="47" t="str">
        <f t="shared" si="215"/>
        <v/>
      </c>
      <c r="DL69" s="47" t="str">
        <f t="shared" si="215"/>
        <v/>
      </c>
      <c r="DM69" s="47" t="str">
        <f t="shared" si="215"/>
        <v/>
      </c>
      <c r="DN69" s="47" t="str">
        <f t="shared" si="215"/>
        <v/>
      </c>
      <c r="DO69" s="47" t="str">
        <f t="shared" si="215"/>
        <v/>
      </c>
      <c r="DP69" s="47" t="str">
        <f t="shared" si="215"/>
        <v/>
      </c>
      <c r="DQ69" s="47" t="str">
        <f t="shared" si="215"/>
        <v/>
      </c>
      <c r="DR69" s="47" t="str">
        <f t="shared" si="215"/>
        <v/>
      </c>
      <c r="DS69" s="47" t="str">
        <f t="shared" si="215"/>
        <v/>
      </c>
      <c r="DT69" s="47" t="str">
        <f t="shared" si="215"/>
        <v/>
      </c>
      <c r="DU69" s="47" t="str">
        <f t="shared" si="215"/>
        <v/>
      </c>
      <c r="DV69" s="47" t="str">
        <f t="shared" si="215"/>
        <v/>
      </c>
      <c r="DW69" s="179" t="str">
        <f t="shared" ref="DW69:DW103" si="330">IF(ISNONTEXT($Z69),E69,"")</f>
        <v/>
      </c>
      <c r="DX69" s="47" t="str">
        <f t="shared" si="225"/>
        <v/>
      </c>
      <c r="DY69" s="47" t="str">
        <f t="shared" si="226"/>
        <v/>
      </c>
      <c r="DZ69" s="47" t="str">
        <f t="shared" si="227"/>
        <v/>
      </c>
      <c r="EA69" s="47" t="str">
        <f t="shared" si="228"/>
        <v/>
      </c>
      <c r="EB69" s="47" t="str">
        <f t="shared" si="229"/>
        <v/>
      </c>
      <c r="EC69" s="47" t="str">
        <f t="shared" si="230"/>
        <v/>
      </c>
      <c r="ED69" s="47" t="str">
        <f t="shared" si="231"/>
        <v/>
      </c>
      <c r="EE69" s="47" t="str">
        <f t="shared" si="232"/>
        <v/>
      </c>
      <c r="EF69" s="47" t="str">
        <f t="shared" si="233"/>
        <v/>
      </c>
      <c r="EG69" s="47" t="str">
        <f t="shared" si="234"/>
        <v/>
      </c>
      <c r="EH69" s="47" t="str">
        <f t="shared" si="235"/>
        <v/>
      </c>
      <c r="EI69" s="47" t="str">
        <f t="shared" si="236"/>
        <v/>
      </c>
      <c r="EJ69" s="47" t="str">
        <f t="shared" si="237"/>
        <v/>
      </c>
      <c r="EK69" s="47" t="str">
        <f t="shared" si="238"/>
        <v/>
      </c>
      <c r="EL69" s="47" t="str">
        <f t="shared" si="239"/>
        <v/>
      </c>
      <c r="EM69" s="47" t="str">
        <f t="shared" si="240"/>
        <v/>
      </c>
      <c r="EN69" s="47" t="str">
        <f t="shared" si="241"/>
        <v/>
      </c>
      <c r="EO69" s="47" t="str">
        <f t="shared" si="242"/>
        <v/>
      </c>
      <c r="EP69" s="47" t="str">
        <f t="shared" si="243"/>
        <v/>
      </c>
      <c r="EQ69" s="47" t="str">
        <f t="shared" si="244"/>
        <v/>
      </c>
      <c r="ER69" s="47" t="str">
        <f t="shared" si="245"/>
        <v/>
      </c>
      <c r="ES69" s="47" t="str">
        <f t="shared" si="246"/>
        <v/>
      </c>
      <c r="ET69" s="47" t="str">
        <f t="shared" si="247"/>
        <v/>
      </c>
      <c r="EU69" s="47" t="str">
        <f t="shared" si="248"/>
        <v/>
      </c>
      <c r="EV69" s="47" t="str">
        <f t="shared" si="249"/>
        <v/>
      </c>
      <c r="EW69" s="47" t="str">
        <f t="shared" si="250"/>
        <v/>
      </c>
      <c r="EX69" s="47" t="str">
        <f t="shared" si="251"/>
        <v/>
      </c>
      <c r="EY69" s="47" t="str">
        <f t="shared" si="252"/>
        <v/>
      </c>
      <c r="EZ69" s="47" t="str">
        <f t="shared" si="253"/>
        <v/>
      </c>
      <c r="FA69" s="47" t="str">
        <f t="shared" si="254"/>
        <v/>
      </c>
      <c r="FB69" s="47" t="str">
        <f t="shared" si="255"/>
        <v/>
      </c>
      <c r="FC69" s="47" t="str">
        <f t="shared" si="256"/>
        <v/>
      </c>
      <c r="FD69" s="47" t="str">
        <f t="shared" si="257"/>
        <v/>
      </c>
      <c r="FE69" s="47" t="str">
        <f t="shared" si="258"/>
        <v/>
      </c>
      <c r="FF69" s="47" t="str">
        <f t="shared" si="259"/>
        <v/>
      </c>
      <c r="FG69" s="47" t="str">
        <f t="shared" si="260"/>
        <v/>
      </c>
      <c r="FH69" s="47" t="str">
        <f t="shared" si="261"/>
        <v/>
      </c>
      <c r="FI69" s="47" t="str">
        <f t="shared" si="262"/>
        <v/>
      </c>
      <c r="FJ69" s="47" t="str">
        <f t="shared" si="263"/>
        <v/>
      </c>
      <c r="FK69" s="47" t="str">
        <f t="shared" si="264"/>
        <v/>
      </c>
      <c r="FL69" s="47" t="str">
        <f t="shared" si="265"/>
        <v/>
      </c>
      <c r="FM69" s="47" t="str">
        <f t="shared" si="266"/>
        <v/>
      </c>
      <c r="FN69" s="47" t="str">
        <f t="shared" si="267"/>
        <v/>
      </c>
      <c r="FO69" s="47" t="str">
        <f t="shared" si="268"/>
        <v/>
      </c>
      <c r="FP69" s="47" t="str">
        <f t="shared" si="269"/>
        <v/>
      </c>
      <c r="FQ69" s="47" t="str">
        <f t="shared" si="270"/>
        <v/>
      </c>
      <c r="FR69" s="47" t="str">
        <f t="shared" si="271"/>
        <v/>
      </c>
      <c r="FS69" s="47" t="str">
        <f t="shared" si="272"/>
        <v/>
      </c>
      <c r="FT69" s="47" t="str">
        <f t="shared" si="273"/>
        <v/>
      </c>
      <c r="FU69" s="47" t="str">
        <f t="shared" si="274"/>
        <v/>
      </c>
      <c r="FV69" s="47" t="str">
        <f t="shared" si="275"/>
        <v/>
      </c>
      <c r="FW69" s="47" t="str">
        <f t="shared" si="276"/>
        <v/>
      </c>
      <c r="FX69" s="47" t="str">
        <f t="shared" si="277"/>
        <v/>
      </c>
      <c r="FY69" s="47" t="str">
        <f t="shared" si="278"/>
        <v/>
      </c>
      <c r="FZ69" s="47" t="str">
        <f t="shared" si="279"/>
        <v/>
      </c>
      <c r="GA69" s="47" t="str">
        <f t="shared" si="280"/>
        <v/>
      </c>
      <c r="GB69" s="47" t="str">
        <f t="shared" si="281"/>
        <v/>
      </c>
      <c r="GC69" s="47" t="str">
        <f t="shared" si="282"/>
        <v/>
      </c>
      <c r="GD69" s="47" t="str">
        <f t="shared" si="283"/>
        <v/>
      </c>
      <c r="GE69" s="47" t="str">
        <f t="shared" si="284"/>
        <v/>
      </c>
      <c r="GF69" s="47" t="str">
        <f t="shared" si="285"/>
        <v/>
      </c>
      <c r="GG69" s="47" t="str">
        <f t="shared" si="286"/>
        <v/>
      </c>
      <c r="GH69" s="47" t="str">
        <f t="shared" si="287"/>
        <v/>
      </c>
      <c r="GI69" s="47" t="str">
        <f t="shared" si="288"/>
        <v/>
      </c>
      <c r="GJ69" s="47" t="str">
        <f t="shared" si="289"/>
        <v/>
      </c>
      <c r="GK69" s="47" t="str">
        <f t="shared" si="290"/>
        <v/>
      </c>
      <c r="GL69" s="47" t="str">
        <f t="shared" si="291"/>
        <v/>
      </c>
      <c r="GM69" s="47" t="str">
        <f t="shared" si="292"/>
        <v/>
      </c>
      <c r="GN69" s="47" t="str">
        <f t="shared" si="293"/>
        <v/>
      </c>
      <c r="GO69" s="47" t="str">
        <f t="shared" si="294"/>
        <v/>
      </c>
      <c r="GP69" s="47" t="str">
        <f t="shared" si="295"/>
        <v/>
      </c>
      <c r="GQ69" s="47" t="str">
        <f t="shared" si="296"/>
        <v/>
      </c>
      <c r="GR69" s="47" t="str">
        <f t="shared" si="297"/>
        <v/>
      </c>
      <c r="GS69" s="47" t="str">
        <f t="shared" si="298"/>
        <v/>
      </c>
      <c r="GT69" s="47" t="str">
        <f t="shared" si="299"/>
        <v/>
      </c>
      <c r="GU69" s="47" t="str">
        <f t="shared" si="300"/>
        <v/>
      </c>
      <c r="GV69" s="47" t="str">
        <f t="shared" si="301"/>
        <v/>
      </c>
      <c r="GW69" s="47" t="str">
        <f t="shared" si="302"/>
        <v/>
      </c>
      <c r="GX69" s="47" t="str">
        <f t="shared" si="303"/>
        <v/>
      </c>
      <c r="GY69" s="47" t="str">
        <f t="shared" si="304"/>
        <v/>
      </c>
      <c r="GZ69" s="47" t="str">
        <f t="shared" si="305"/>
        <v/>
      </c>
      <c r="HA69" s="47" t="str">
        <f t="shared" si="306"/>
        <v/>
      </c>
      <c r="HB69" s="47" t="str">
        <f t="shared" si="307"/>
        <v/>
      </c>
      <c r="HC69" s="47" t="str">
        <f t="shared" si="308"/>
        <v/>
      </c>
      <c r="HD69" s="47" t="str">
        <f t="shared" si="309"/>
        <v/>
      </c>
      <c r="HE69" s="47" t="str">
        <f t="shared" si="310"/>
        <v/>
      </c>
      <c r="HF69" s="47" t="str">
        <f t="shared" si="311"/>
        <v/>
      </c>
      <c r="HG69" s="47" t="str">
        <f t="shared" si="312"/>
        <v/>
      </c>
      <c r="HH69" s="47" t="str">
        <f t="shared" si="313"/>
        <v/>
      </c>
      <c r="HI69" s="47" t="str">
        <f t="shared" si="314"/>
        <v/>
      </c>
      <c r="HJ69" s="47" t="str">
        <f t="shared" si="315"/>
        <v/>
      </c>
      <c r="HK69" s="47" t="str">
        <f t="shared" si="316"/>
        <v/>
      </c>
      <c r="HL69" s="47" t="str">
        <f t="shared" si="317"/>
        <v/>
      </c>
      <c r="HM69" s="47" t="str">
        <f t="shared" si="318"/>
        <v/>
      </c>
      <c r="HN69" s="47" t="str">
        <f t="shared" si="319"/>
        <v/>
      </c>
      <c r="HO69" s="47" t="str">
        <f t="shared" si="320"/>
        <v/>
      </c>
      <c r="HP69" s="47" t="str">
        <f t="shared" si="321"/>
        <v/>
      </c>
      <c r="HQ69" s="47" t="str">
        <f t="shared" si="322"/>
        <v/>
      </c>
      <c r="HR69" s="47" t="str">
        <f t="shared" si="323"/>
        <v/>
      </c>
      <c r="HS69" s="47" t="str">
        <f t="shared" si="324"/>
        <v/>
      </c>
      <c r="HT69" s="165" t="e">
        <f t="shared" si="325"/>
        <v>#N/A</v>
      </c>
      <c r="HU69" s="165" t="e">
        <f t="shared" si="205"/>
        <v>#N/A</v>
      </c>
      <c r="HV69" s="165" t="e">
        <f t="shared" si="205"/>
        <v>#N/A</v>
      </c>
      <c r="HW69" s="165" t="e">
        <f t="shared" si="205"/>
        <v>#N/A</v>
      </c>
      <c r="HX69" s="165" t="e">
        <f t="shared" si="216"/>
        <v>#N/A</v>
      </c>
      <c r="HY69" s="165" t="e">
        <f t="shared" si="216"/>
        <v>#N/A</v>
      </c>
      <c r="HZ69" s="165" t="e">
        <f t="shared" si="216"/>
        <v>#N/A</v>
      </c>
      <c r="IA69" s="165" t="e">
        <f t="shared" si="216"/>
        <v>#N/A</v>
      </c>
      <c r="IB69" s="165" t="e">
        <f t="shared" si="216"/>
        <v>#N/A</v>
      </c>
      <c r="IC69" s="165" t="e">
        <f t="shared" si="216"/>
        <v>#N/A</v>
      </c>
      <c r="ID69" s="165" t="e">
        <f t="shared" si="216"/>
        <v>#N/A</v>
      </c>
      <c r="IE69" s="165" t="e">
        <f t="shared" si="216"/>
        <v>#N/A</v>
      </c>
      <c r="IF69" s="165" t="e">
        <f t="shared" si="216"/>
        <v>#N/A</v>
      </c>
      <c r="IG69" s="165" t="e">
        <f t="shared" si="216"/>
        <v>#N/A</v>
      </c>
      <c r="IH69" s="165" t="e">
        <f t="shared" si="216"/>
        <v>#N/A</v>
      </c>
      <c r="II69" s="165" t="e">
        <f t="shared" si="216"/>
        <v>#N/A</v>
      </c>
      <c r="IJ69" s="165" t="e">
        <f t="shared" si="216"/>
        <v>#N/A</v>
      </c>
      <c r="IK69" s="165" t="e">
        <f t="shared" si="216"/>
        <v>#N/A</v>
      </c>
      <c r="IL69" s="165" t="e">
        <f t="shared" si="216"/>
        <v>#N/A</v>
      </c>
      <c r="IM69" s="165" t="e">
        <f t="shared" si="212"/>
        <v>#N/A</v>
      </c>
      <c r="IN69" s="165" t="e">
        <f t="shared" si="212"/>
        <v>#N/A</v>
      </c>
      <c r="IO69" s="165" t="e">
        <f t="shared" si="212"/>
        <v>#N/A</v>
      </c>
      <c r="IP69" s="165" t="e">
        <f t="shared" si="212"/>
        <v>#N/A</v>
      </c>
      <c r="IQ69" s="165" t="e">
        <f t="shared" si="212"/>
        <v>#N/A</v>
      </c>
      <c r="IR69" s="165" t="e">
        <f t="shared" si="212"/>
        <v>#N/A</v>
      </c>
      <c r="IS69" s="165" t="e">
        <f t="shared" si="212"/>
        <v>#N/A</v>
      </c>
      <c r="IT69" s="165" t="e">
        <f t="shared" si="212"/>
        <v>#N/A</v>
      </c>
      <c r="IU69" s="165" t="e">
        <f t="shared" si="212"/>
        <v>#N/A</v>
      </c>
      <c r="IV69" s="165" t="e">
        <f t="shared" si="212"/>
        <v>#N/A</v>
      </c>
      <c r="IW69" s="165" t="e">
        <f t="shared" si="212"/>
        <v>#N/A</v>
      </c>
      <c r="IX69" s="165" t="e">
        <f t="shared" si="212"/>
        <v>#N/A</v>
      </c>
      <c r="IY69" s="165" t="e">
        <f t="shared" si="212"/>
        <v>#N/A</v>
      </c>
      <c r="IZ69" s="165" t="e">
        <f t="shared" si="212"/>
        <v>#N/A</v>
      </c>
      <c r="JA69" s="165" t="e">
        <f t="shared" si="212"/>
        <v>#N/A</v>
      </c>
      <c r="JB69" s="165" t="e">
        <f t="shared" si="209"/>
        <v>#N/A</v>
      </c>
      <c r="JC69" s="165" t="e">
        <f t="shared" si="209"/>
        <v>#N/A</v>
      </c>
      <c r="JD69" s="165" t="e">
        <f t="shared" si="209"/>
        <v>#N/A</v>
      </c>
      <c r="JE69" s="165" t="e">
        <f t="shared" si="209"/>
        <v>#N/A</v>
      </c>
      <c r="JF69" s="165" t="e">
        <f t="shared" si="209"/>
        <v>#N/A</v>
      </c>
      <c r="JG69" s="165" t="e">
        <f t="shared" si="209"/>
        <v>#N/A</v>
      </c>
      <c r="JH69" s="165" t="e">
        <f t="shared" si="209"/>
        <v>#N/A</v>
      </c>
      <c r="JI69" s="165" t="e">
        <f t="shared" si="209"/>
        <v>#N/A</v>
      </c>
      <c r="JJ69" s="165" t="e">
        <f t="shared" si="209"/>
        <v>#N/A</v>
      </c>
      <c r="JK69" s="165" t="e">
        <f t="shared" si="209"/>
        <v>#N/A</v>
      </c>
      <c r="JL69" s="165" t="e">
        <f t="shared" si="209"/>
        <v>#N/A</v>
      </c>
      <c r="JM69" s="165" t="e">
        <f t="shared" si="209"/>
        <v>#N/A</v>
      </c>
      <c r="JN69" s="165" t="e">
        <f t="shared" si="209"/>
        <v>#N/A</v>
      </c>
      <c r="JO69" s="165" t="e">
        <f t="shared" si="209"/>
        <v>#N/A</v>
      </c>
      <c r="JP69" s="165" t="e">
        <f t="shared" si="209"/>
        <v>#N/A</v>
      </c>
      <c r="JQ69" s="165" t="e">
        <f t="shared" ref="JQ69:KE84" si="331">IF(ISNONTEXT($O69),_xlfn.NORM.DIST(BX69,$K69,$O69,FALSE),NA())</f>
        <v>#N/A</v>
      </c>
      <c r="JR69" s="165" t="e">
        <f t="shared" si="331"/>
        <v>#N/A</v>
      </c>
      <c r="JS69" s="165" t="e">
        <f t="shared" si="331"/>
        <v>#N/A</v>
      </c>
      <c r="JT69" s="165" t="e">
        <f t="shared" si="331"/>
        <v>#N/A</v>
      </c>
      <c r="JU69" s="165" t="e">
        <f t="shared" si="331"/>
        <v>#N/A</v>
      </c>
      <c r="JV69" s="165" t="e">
        <f t="shared" si="331"/>
        <v>#N/A</v>
      </c>
      <c r="JW69" s="165" t="e">
        <f t="shared" si="331"/>
        <v>#N/A</v>
      </c>
      <c r="JX69" s="165" t="e">
        <f t="shared" si="331"/>
        <v>#N/A</v>
      </c>
      <c r="JY69" s="165" t="e">
        <f t="shared" si="331"/>
        <v>#N/A</v>
      </c>
      <c r="JZ69" s="165" t="e">
        <f t="shared" si="331"/>
        <v>#N/A</v>
      </c>
      <c r="KA69" s="165" t="e">
        <f t="shared" si="331"/>
        <v>#N/A</v>
      </c>
      <c r="KB69" s="165" t="e">
        <f t="shared" si="331"/>
        <v>#N/A</v>
      </c>
      <c r="KC69" s="165" t="e">
        <f t="shared" si="331"/>
        <v>#N/A</v>
      </c>
      <c r="KD69" s="165" t="e">
        <f t="shared" si="331"/>
        <v>#N/A</v>
      </c>
      <c r="KE69" s="165" t="e">
        <f t="shared" si="331"/>
        <v>#N/A</v>
      </c>
      <c r="KF69" s="165" t="e">
        <f t="shared" si="117"/>
        <v>#N/A</v>
      </c>
      <c r="KG69" s="165" t="e">
        <f t="shared" si="206"/>
        <v>#N/A</v>
      </c>
      <c r="KH69" s="165" t="e">
        <f t="shared" si="206"/>
        <v>#N/A</v>
      </c>
      <c r="KI69" s="165" t="e">
        <f t="shared" si="206"/>
        <v>#N/A</v>
      </c>
      <c r="KJ69" s="165" t="e">
        <f t="shared" si="217"/>
        <v>#N/A</v>
      </c>
      <c r="KK69" s="165" t="e">
        <f t="shared" si="217"/>
        <v>#N/A</v>
      </c>
      <c r="KL69" s="165" t="e">
        <f t="shared" si="217"/>
        <v>#N/A</v>
      </c>
      <c r="KM69" s="165" t="e">
        <f t="shared" si="217"/>
        <v>#N/A</v>
      </c>
      <c r="KN69" s="165" t="e">
        <f t="shared" si="217"/>
        <v>#N/A</v>
      </c>
      <c r="KO69" s="165" t="e">
        <f t="shared" si="217"/>
        <v>#N/A</v>
      </c>
      <c r="KP69" s="165" t="e">
        <f t="shared" si="217"/>
        <v>#N/A</v>
      </c>
      <c r="KQ69" s="165" t="e">
        <f t="shared" si="217"/>
        <v>#N/A</v>
      </c>
      <c r="KR69" s="165" t="e">
        <f t="shared" si="217"/>
        <v>#N/A</v>
      </c>
      <c r="KS69" s="165" t="e">
        <f t="shared" si="217"/>
        <v>#N/A</v>
      </c>
      <c r="KT69" s="165" t="e">
        <f t="shared" si="217"/>
        <v>#N/A</v>
      </c>
      <c r="KU69" s="165" t="e">
        <f t="shared" si="217"/>
        <v>#N/A</v>
      </c>
      <c r="KV69" s="165" t="e">
        <f t="shared" si="217"/>
        <v>#N/A</v>
      </c>
      <c r="KW69" s="165" t="e">
        <f t="shared" si="217"/>
        <v>#N/A</v>
      </c>
      <c r="KX69" s="165" t="e">
        <f t="shared" si="217"/>
        <v>#N/A</v>
      </c>
      <c r="KY69" s="165" t="e">
        <f t="shared" si="213"/>
        <v>#N/A</v>
      </c>
      <c r="KZ69" s="165" t="e">
        <f t="shared" si="213"/>
        <v>#N/A</v>
      </c>
      <c r="LA69" s="165" t="e">
        <f t="shared" si="213"/>
        <v>#N/A</v>
      </c>
      <c r="LB69" s="165" t="e">
        <f t="shared" si="213"/>
        <v>#N/A</v>
      </c>
      <c r="LC69" s="165" t="e">
        <f t="shared" si="213"/>
        <v>#N/A</v>
      </c>
      <c r="LD69" s="165" t="e">
        <f t="shared" si="213"/>
        <v>#N/A</v>
      </c>
      <c r="LE69" s="165" t="e">
        <f t="shared" si="213"/>
        <v>#N/A</v>
      </c>
      <c r="LF69" s="165" t="e">
        <f t="shared" si="213"/>
        <v>#N/A</v>
      </c>
      <c r="LG69" s="165" t="e">
        <f t="shared" si="213"/>
        <v>#N/A</v>
      </c>
      <c r="LH69" s="165" t="e">
        <f t="shared" si="213"/>
        <v>#N/A</v>
      </c>
      <c r="LI69" s="165" t="e">
        <f t="shared" si="213"/>
        <v>#N/A</v>
      </c>
      <c r="LJ69" s="165" t="e">
        <f t="shared" si="213"/>
        <v>#N/A</v>
      </c>
      <c r="LK69" s="165" t="e">
        <f t="shared" si="213"/>
        <v>#N/A</v>
      </c>
      <c r="LL69" s="165" t="e">
        <f t="shared" si="213"/>
        <v>#N/A</v>
      </c>
      <c r="LM69" s="165" t="e">
        <f t="shared" si="213"/>
        <v>#N/A</v>
      </c>
      <c r="LN69" s="165" t="e">
        <f t="shared" si="210"/>
        <v>#N/A</v>
      </c>
      <c r="LO69" s="165" t="e">
        <f t="shared" si="210"/>
        <v>#N/A</v>
      </c>
      <c r="LP69" s="165" t="e">
        <f t="shared" si="210"/>
        <v>#N/A</v>
      </c>
      <c r="LQ69" s="165" t="e">
        <f t="shared" si="210"/>
        <v>#N/A</v>
      </c>
      <c r="LR69" s="165" t="e">
        <f t="shared" si="210"/>
        <v>#N/A</v>
      </c>
      <c r="LS69" s="165" t="e">
        <f t="shared" si="210"/>
        <v>#N/A</v>
      </c>
      <c r="LT69" s="165" t="e">
        <f t="shared" si="210"/>
        <v>#N/A</v>
      </c>
      <c r="LU69" s="165" t="e">
        <f t="shared" si="210"/>
        <v>#N/A</v>
      </c>
      <c r="LV69" s="165" t="e">
        <f t="shared" si="210"/>
        <v>#N/A</v>
      </c>
      <c r="LW69" s="165" t="e">
        <f t="shared" si="210"/>
        <v>#N/A</v>
      </c>
      <c r="LX69" s="165" t="e">
        <f t="shared" si="210"/>
        <v>#N/A</v>
      </c>
      <c r="LY69" s="165" t="e">
        <f t="shared" si="210"/>
        <v>#N/A</v>
      </c>
      <c r="LZ69" s="165" t="e">
        <f t="shared" si="210"/>
        <v>#N/A</v>
      </c>
      <c r="MA69" s="165" t="e">
        <f t="shared" si="210"/>
        <v>#N/A</v>
      </c>
      <c r="MB69" s="165" t="e">
        <f t="shared" si="210"/>
        <v>#N/A</v>
      </c>
      <c r="MC69" s="165" t="e">
        <f t="shared" ref="MC69:MQ84" si="332">IF(ISNONTEXT($O69),_xlfn.NORM.DIST(EJ69,$K69,$O69,FALSE),NA())</f>
        <v>#N/A</v>
      </c>
      <c r="MD69" s="165" t="e">
        <f t="shared" si="332"/>
        <v>#N/A</v>
      </c>
      <c r="ME69" s="165" t="e">
        <f t="shared" si="332"/>
        <v>#N/A</v>
      </c>
      <c r="MF69" s="165" t="e">
        <f t="shared" si="332"/>
        <v>#N/A</v>
      </c>
      <c r="MG69" s="165" t="e">
        <f t="shared" si="332"/>
        <v>#N/A</v>
      </c>
      <c r="MH69" s="165" t="e">
        <f t="shared" si="332"/>
        <v>#N/A</v>
      </c>
      <c r="MI69" s="165" t="e">
        <f t="shared" si="332"/>
        <v>#N/A</v>
      </c>
      <c r="MJ69" s="165" t="e">
        <f t="shared" si="332"/>
        <v>#N/A</v>
      </c>
      <c r="MK69" s="165" t="e">
        <f t="shared" si="332"/>
        <v>#N/A</v>
      </c>
      <c r="ML69" s="165" t="e">
        <f t="shared" si="332"/>
        <v>#N/A</v>
      </c>
      <c r="MM69" s="165" t="e">
        <f t="shared" si="332"/>
        <v>#N/A</v>
      </c>
      <c r="MN69" s="165" t="e">
        <f t="shared" si="332"/>
        <v>#N/A</v>
      </c>
      <c r="MO69" s="165" t="e">
        <f t="shared" si="332"/>
        <v>#N/A</v>
      </c>
      <c r="MP69" s="165" t="e">
        <f t="shared" si="332"/>
        <v>#N/A</v>
      </c>
      <c r="MQ69" s="165" t="e">
        <f t="shared" si="332"/>
        <v>#N/A</v>
      </c>
      <c r="MR69" s="165" t="e">
        <f t="shared" si="118"/>
        <v>#N/A</v>
      </c>
      <c r="MS69" s="165" t="e">
        <f t="shared" si="207"/>
        <v>#N/A</v>
      </c>
      <c r="MT69" s="165" t="e">
        <f t="shared" si="207"/>
        <v>#N/A</v>
      </c>
      <c r="MU69" s="165" t="e">
        <f t="shared" si="207"/>
        <v>#N/A</v>
      </c>
      <c r="MV69" s="165" t="e">
        <f t="shared" si="218"/>
        <v>#N/A</v>
      </c>
      <c r="MW69" s="165" t="e">
        <f t="shared" si="218"/>
        <v>#N/A</v>
      </c>
      <c r="MX69" s="165" t="e">
        <f t="shared" si="218"/>
        <v>#N/A</v>
      </c>
      <c r="MY69" s="165" t="e">
        <f t="shared" si="218"/>
        <v>#N/A</v>
      </c>
      <c r="MZ69" s="165" t="e">
        <f t="shared" si="218"/>
        <v>#N/A</v>
      </c>
      <c r="NA69" s="165" t="e">
        <f t="shared" si="218"/>
        <v>#N/A</v>
      </c>
      <c r="NB69" s="165" t="e">
        <f t="shared" si="218"/>
        <v>#N/A</v>
      </c>
      <c r="NC69" s="165" t="e">
        <f t="shared" si="218"/>
        <v>#N/A</v>
      </c>
      <c r="ND69" s="165" t="e">
        <f t="shared" si="218"/>
        <v>#N/A</v>
      </c>
      <c r="NE69" s="165" t="e">
        <f t="shared" si="218"/>
        <v>#N/A</v>
      </c>
      <c r="NF69" s="165" t="e">
        <f t="shared" si="218"/>
        <v>#N/A</v>
      </c>
      <c r="NG69" s="165" t="e">
        <f t="shared" si="218"/>
        <v>#N/A</v>
      </c>
      <c r="NH69" s="165" t="e">
        <f t="shared" si="218"/>
        <v>#N/A</v>
      </c>
      <c r="NI69" s="165" t="e">
        <f t="shared" si="218"/>
        <v>#N/A</v>
      </c>
      <c r="NJ69" s="165" t="e">
        <f t="shared" si="218"/>
        <v>#N/A</v>
      </c>
      <c r="NK69" s="165" t="e">
        <f t="shared" si="214"/>
        <v>#N/A</v>
      </c>
      <c r="NL69" s="165" t="e">
        <f t="shared" si="214"/>
        <v>#N/A</v>
      </c>
      <c r="NM69" s="165" t="e">
        <f t="shared" si="214"/>
        <v>#N/A</v>
      </c>
      <c r="NN69" s="165" t="e">
        <f t="shared" si="214"/>
        <v>#N/A</v>
      </c>
      <c r="NO69" s="165" t="e">
        <f t="shared" si="214"/>
        <v>#N/A</v>
      </c>
      <c r="NP69" s="165" t="e">
        <f t="shared" si="214"/>
        <v>#N/A</v>
      </c>
      <c r="NQ69" s="165" t="e">
        <f t="shared" si="214"/>
        <v>#N/A</v>
      </c>
      <c r="NR69" s="165" t="e">
        <f t="shared" si="214"/>
        <v>#N/A</v>
      </c>
      <c r="NS69" s="165" t="e">
        <f t="shared" si="214"/>
        <v>#N/A</v>
      </c>
      <c r="NT69" s="165" t="e">
        <f t="shared" si="214"/>
        <v>#N/A</v>
      </c>
      <c r="NU69" s="165" t="e">
        <f t="shared" si="214"/>
        <v>#N/A</v>
      </c>
      <c r="NV69" s="165" t="e">
        <f t="shared" si="214"/>
        <v>#N/A</v>
      </c>
      <c r="NW69" s="165" t="e">
        <f t="shared" si="214"/>
        <v>#N/A</v>
      </c>
      <c r="NX69" s="165" t="e">
        <f t="shared" si="214"/>
        <v>#N/A</v>
      </c>
      <c r="NY69" s="165" t="e">
        <f t="shared" si="214"/>
        <v>#N/A</v>
      </c>
      <c r="NZ69" s="165" t="e">
        <f t="shared" si="211"/>
        <v>#N/A</v>
      </c>
      <c r="OA69" s="165" t="e">
        <f t="shared" si="211"/>
        <v>#N/A</v>
      </c>
      <c r="OB69" s="165" t="e">
        <f t="shared" si="211"/>
        <v>#N/A</v>
      </c>
      <c r="OC69" s="165" t="e">
        <f t="shared" si="211"/>
        <v>#N/A</v>
      </c>
      <c r="OD69" s="165" t="e">
        <f t="shared" si="211"/>
        <v>#N/A</v>
      </c>
      <c r="OE69" s="165" t="e">
        <f t="shared" si="211"/>
        <v>#N/A</v>
      </c>
      <c r="OF69" s="165" t="e">
        <f t="shared" si="211"/>
        <v>#N/A</v>
      </c>
      <c r="OG69" s="165" t="e">
        <f t="shared" si="211"/>
        <v>#N/A</v>
      </c>
      <c r="OH69" s="165" t="e">
        <f t="shared" si="211"/>
        <v>#N/A</v>
      </c>
      <c r="OI69" s="165" t="e">
        <f t="shared" si="211"/>
        <v>#N/A</v>
      </c>
      <c r="OJ69" s="165" t="e">
        <f t="shared" si="211"/>
        <v>#N/A</v>
      </c>
      <c r="OK69" s="165" t="e">
        <f t="shared" si="211"/>
        <v>#N/A</v>
      </c>
      <c r="OL69" s="165" t="e">
        <f t="shared" si="211"/>
        <v>#N/A</v>
      </c>
      <c r="OM69" s="165" t="e">
        <f t="shared" si="211"/>
        <v>#N/A</v>
      </c>
      <c r="ON69" s="165" t="e">
        <f t="shared" si="211"/>
        <v>#N/A</v>
      </c>
      <c r="OO69" s="165" t="e">
        <f t="shared" ref="OO69:PC84" si="333">IF(ISNONTEXT($O69),_xlfn.NORM.DIST(GV69,$K69,$O69,FALSE),NA())</f>
        <v>#N/A</v>
      </c>
      <c r="OP69" s="165" t="e">
        <f t="shared" si="333"/>
        <v>#N/A</v>
      </c>
      <c r="OQ69" s="165" t="e">
        <f t="shared" si="333"/>
        <v>#N/A</v>
      </c>
      <c r="OR69" s="165" t="e">
        <f t="shared" si="333"/>
        <v>#N/A</v>
      </c>
      <c r="OS69" s="165" t="e">
        <f t="shared" si="333"/>
        <v>#N/A</v>
      </c>
      <c r="OT69" s="165" t="e">
        <f t="shared" si="333"/>
        <v>#N/A</v>
      </c>
      <c r="OU69" s="165" t="e">
        <f t="shared" si="333"/>
        <v>#N/A</v>
      </c>
      <c r="OV69" s="165" t="e">
        <f t="shared" si="333"/>
        <v>#N/A</v>
      </c>
      <c r="OW69" s="165" t="e">
        <f t="shared" si="333"/>
        <v>#N/A</v>
      </c>
      <c r="OX69" s="165" t="e">
        <f t="shared" si="333"/>
        <v>#N/A</v>
      </c>
      <c r="OY69" s="165" t="e">
        <f t="shared" si="333"/>
        <v>#N/A</v>
      </c>
      <c r="OZ69" s="165" t="e">
        <f t="shared" si="333"/>
        <v>#N/A</v>
      </c>
      <c r="PA69" s="165" t="e">
        <f t="shared" si="333"/>
        <v>#N/A</v>
      </c>
      <c r="PB69" s="165" t="e">
        <f t="shared" si="333"/>
        <v>#N/A</v>
      </c>
      <c r="PC69" s="165" t="e">
        <f t="shared" si="333"/>
        <v>#N/A</v>
      </c>
      <c r="PD69" s="165" t="e">
        <f t="shared" si="119"/>
        <v>#N/A</v>
      </c>
      <c r="PE69" s="165" t="e">
        <f t="shared" si="326"/>
        <v>#N/A</v>
      </c>
      <c r="PF69" s="165" t="e">
        <f t="shared" si="326"/>
        <v>#N/A</v>
      </c>
      <c r="PG69" s="165" t="e">
        <f t="shared" si="326"/>
        <v>#N/A</v>
      </c>
      <c r="PH69" s="165" t="e">
        <f t="shared" si="326"/>
        <v>#N/A</v>
      </c>
      <c r="PI69" s="165" t="e">
        <f t="shared" si="326"/>
        <v>#N/A</v>
      </c>
      <c r="PJ69" s="165" t="e">
        <f t="shared" si="326"/>
        <v>#N/A</v>
      </c>
      <c r="PK69" s="165" t="e">
        <f t="shared" si="326"/>
        <v>#N/A</v>
      </c>
      <c r="PL69" s="165" t="e">
        <f t="shared" si="326"/>
        <v>#N/A</v>
      </c>
    </row>
    <row r="70" spans="1:428" hidden="1" x14ac:dyDescent="0.45">
      <c r="A70" s="4">
        <v>67</v>
      </c>
      <c r="B70" s="105"/>
      <c r="C70" s="113"/>
      <c r="D70" s="118" t="str">
        <f t="shared" si="220"/>
        <v/>
      </c>
      <c r="E70" s="91"/>
      <c r="F70" s="118" t="str">
        <f t="shared" si="221"/>
        <v/>
      </c>
      <c r="G70" s="113"/>
      <c r="H70" s="106"/>
      <c r="I70" s="120" t="str">
        <f t="shared" si="222"/>
        <v/>
      </c>
      <c r="J70" s="120" t="str">
        <f t="shared" si="223"/>
        <v/>
      </c>
      <c r="K70" s="71" t="str">
        <f t="shared" si="327"/>
        <v/>
      </c>
      <c r="L70" s="23"/>
      <c r="M70" s="55"/>
      <c r="N70" s="298"/>
      <c r="O70" s="72" t="str">
        <f>IF(AND(D70&gt;0,E70&gt;0,F70&gt;0),IF(ISBLANK(N70),IF(ISBLANK(L70),"",(F70-D70)*VLOOKUP(L70,VLookups!$A$4:$B$13,2,FALSE)),N70),"")</f>
        <v/>
      </c>
      <c r="P70" s="73" t="str">
        <f t="shared" si="224"/>
        <v/>
      </c>
      <c r="Q70" s="91"/>
      <c r="R70" s="265" t="str">
        <f>IF(AND(Q70&gt;0,E70&gt;0,NOT(O70="")),ABS(VLOOKUP($Q$1,VLookups!$A$43:$B$44,2,FALSE)-_xlfn.NORM.DIST(Q70,K70,O70,TRUE)),"")</f>
        <v/>
      </c>
      <c r="S70" s="90" t="str">
        <f>IF(AND($D70&gt;0,$E70&gt;0,$F70&gt;0,NOT(ISBLANK($L70))),_xlfn.NORM.INV(ABS(VLOOKUP($Q$1,VLookups!$A$43:$B$44,2,FALSE)-S$3),$K70,$O70),"")</f>
        <v/>
      </c>
      <c r="T70" s="89" t="str">
        <f>IF(AND($D70&gt;0,$E70&gt;0,$F70&gt;0,NOT(ISBLANK($L70))),_xlfn.NORM.INV(ABS(VLOOKUP($Q$1,VLookups!$A$43:$B$44,2,FALSE)-T$3),$K70,$O70),"")</f>
        <v/>
      </c>
      <c r="U70" s="90" t="str">
        <f>IF(AND($D70&gt;0,$E70&gt;0,$F70&gt;0,NOT(ISBLANK($L70))),_xlfn.NORM.INV(ABS(VLOOKUP($Q$1,VLookups!$A$43:$B$44,2,FALSE)-U$3),$K70,$O70),"")</f>
        <v/>
      </c>
      <c r="V70" s="89" t="str">
        <f>IF(AND($D70&gt;0,$E70&gt;0,$F70&gt;0,NOT(ISBLANK($L70))),_xlfn.NORM.INV(ABS(VLOOKUP($Q$1,VLookups!$A$43:$B$44,2,FALSE)-V$3),$K70,$O70),"")</f>
        <v/>
      </c>
      <c r="W70" s="90" t="str">
        <f>IF(AND($D70&gt;0,$E70&gt;0,$F70&gt;0,NOT(ISBLANK($L70))),_xlfn.NORM.INV(ABS(VLOOKUP($Q$1,VLookups!$A$43:$B$44,2,FALSE)-W$3),$K70,$O70),"")</f>
        <v/>
      </c>
      <c r="X70" s="89" t="str">
        <f>IF(AND($D70&gt;0,$E70&gt;0,$F70&gt;0,NOT(ISBLANK($L70))),_xlfn.NORM.INV(ABS(VLOOKUP($Q$1,VLookups!$A$43:$B$44,2,FALSE)-X$3),$K70,$O70),"")</f>
        <v/>
      </c>
      <c r="Y70" s="5"/>
      <c r="Z70" s="164" t="str">
        <f t="shared" si="328"/>
        <v/>
      </c>
      <c r="AA70" s="47" t="str">
        <f t="shared" si="329"/>
        <v/>
      </c>
      <c r="AB70" s="47" t="str">
        <f t="shared" ref="AB70:CM73" si="334">IF(ISNONTEXT($Z70),AC70-$Z70,"")</f>
        <v/>
      </c>
      <c r="AC70" s="47" t="str">
        <f t="shared" si="334"/>
        <v/>
      </c>
      <c r="AD70" s="47" t="str">
        <f t="shared" si="334"/>
        <v/>
      </c>
      <c r="AE70" s="47" t="str">
        <f t="shared" si="334"/>
        <v/>
      </c>
      <c r="AF70" s="47" t="str">
        <f t="shared" si="334"/>
        <v/>
      </c>
      <c r="AG70" s="47" t="str">
        <f t="shared" si="334"/>
        <v/>
      </c>
      <c r="AH70" s="47" t="str">
        <f t="shared" si="334"/>
        <v/>
      </c>
      <c r="AI70" s="47" t="str">
        <f t="shared" si="334"/>
        <v/>
      </c>
      <c r="AJ70" s="47" t="str">
        <f t="shared" si="334"/>
        <v/>
      </c>
      <c r="AK70" s="47" t="str">
        <f t="shared" si="334"/>
        <v/>
      </c>
      <c r="AL70" s="47" t="str">
        <f t="shared" si="334"/>
        <v/>
      </c>
      <c r="AM70" s="47" t="str">
        <f t="shared" si="334"/>
        <v/>
      </c>
      <c r="AN70" s="47" t="str">
        <f t="shared" si="334"/>
        <v/>
      </c>
      <c r="AO70" s="47" t="str">
        <f t="shared" si="334"/>
        <v/>
      </c>
      <c r="AP70" s="47" t="str">
        <f t="shared" si="334"/>
        <v/>
      </c>
      <c r="AQ70" s="47" t="str">
        <f t="shared" si="334"/>
        <v/>
      </c>
      <c r="AR70" s="47" t="str">
        <f t="shared" si="334"/>
        <v/>
      </c>
      <c r="AS70" s="47" t="str">
        <f t="shared" si="334"/>
        <v/>
      </c>
      <c r="AT70" s="47" t="str">
        <f t="shared" si="334"/>
        <v/>
      </c>
      <c r="AU70" s="47" t="str">
        <f t="shared" si="334"/>
        <v/>
      </c>
      <c r="AV70" s="47" t="str">
        <f t="shared" si="334"/>
        <v/>
      </c>
      <c r="AW70" s="47" t="str">
        <f t="shared" si="334"/>
        <v/>
      </c>
      <c r="AX70" s="47" t="str">
        <f t="shared" si="334"/>
        <v/>
      </c>
      <c r="AY70" s="47" t="str">
        <f t="shared" si="334"/>
        <v/>
      </c>
      <c r="AZ70" s="47" t="str">
        <f t="shared" si="334"/>
        <v/>
      </c>
      <c r="BA70" s="47" t="str">
        <f t="shared" si="334"/>
        <v/>
      </c>
      <c r="BB70" s="47" t="str">
        <f t="shared" si="334"/>
        <v/>
      </c>
      <c r="BC70" s="47" t="str">
        <f t="shared" si="334"/>
        <v/>
      </c>
      <c r="BD70" s="47" t="str">
        <f t="shared" si="334"/>
        <v/>
      </c>
      <c r="BE70" s="47" t="str">
        <f t="shared" si="334"/>
        <v/>
      </c>
      <c r="BF70" s="47" t="str">
        <f t="shared" si="334"/>
        <v/>
      </c>
      <c r="BG70" s="47" t="str">
        <f t="shared" si="334"/>
        <v/>
      </c>
      <c r="BH70" s="47" t="str">
        <f t="shared" si="334"/>
        <v/>
      </c>
      <c r="BI70" s="47" t="str">
        <f t="shared" si="334"/>
        <v/>
      </c>
      <c r="BJ70" s="47" t="str">
        <f t="shared" si="334"/>
        <v/>
      </c>
      <c r="BK70" s="47" t="str">
        <f t="shared" si="334"/>
        <v/>
      </c>
      <c r="BL70" s="47" t="str">
        <f t="shared" si="334"/>
        <v/>
      </c>
      <c r="BM70" s="47" t="str">
        <f t="shared" si="334"/>
        <v/>
      </c>
      <c r="BN70" s="47" t="str">
        <f t="shared" si="334"/>
        <v/>
      </c>
      <c r="BO70" s="47" t="str">
        <f t="shared" si="334"/>
        <v/>
      </c>
      <c r="BP70" s="47" t="str">
        <f t="shared" si="334"/>
        <v/>
      </c>
      <c r="BQ70" s="47" t="str">
        <f t="shared" si="334"/>
        <v/>
      </c>
      <c r="BR70" s="47" t="str">
        <f t="shared" si="334"/>
        <v/>
      </c>
      <c r="BS70" s="47" t="str">
        <f t="shared" si="334"/>
        <v/>
      </c>
      <c r="BT70" s="47" t="str">
        <f t="shared" si="334"/>
        <v/>
      </c>
      <c r="BU70" s="47" t="str">
        <f t="shared" si="334"/>
        <v/>
      </c>
      <c r="BV70" s="47" t="str">
        <f t="shared" si="334"/>
        <v/>
      </c>
      <c r="BW70" s="47" t="str">
        <f t="shared" si="334"/>
        <v/>
      </c>
      <c r="BX70" s="47" t="str">
        <f t="shared" si="334"/>
        <v/>
      </c>
      <c r="BY70" s="47" t="str">
        <f t="shared" si="334"/>
        <v/>
      </c>
      <c r="BZ70" s="47" t="str">
        <f t="shared" si="334"/>
        <v/>
      </c>
      <c r="CA70" s="47" t="str">
        <f t="shared" si="334"/>
        <v/>
      </c>
      <c r="CB70" s="47" t="str">
        <f t="shared" si="334"/>
        <v/>
      </c>
      <c r="CC70" s="47" t="str">
        <f t="shared" si="334"/>
        <v/>
      </c>
      <c r="CD70" s="47" t="str">
        <f t="shared" si="334"/>
        <v/>
      </c>
      <c r="CE70" s="47" t="str">
        <f t="shared" si="334"/>
        <v/>
      </c>
      <c r="CF70" s="47" t="str">
        <f t="shared" si="334"/>
        <v/>
      </c>
      <c r="CG70" s="47" t="str">
        <f t="shared" si="334"/>
        <v/>
      </c>
      <c r="CH70" s="47" t="str">
        <f t="shared" si="334"/>
        <v/>
      </c>
      <c r="CI70" s="47" t="str">
        <f t="shared" si="334"/>
        <v/>
      </c>
      <c r="CJ70" s="47" t="str">
        <f t="shared" si="334"/>
        <v/>
      </c>
      <c r="CK70" s="47" t="str">
        <f t="shared" si="334"/>
        <v/>
      </c>
      <c r="CL70" s="47" t="str">
        <f t="shared" si="334"/>
        <v/>
      </c>
      <c r="CM70" s="47" t="str">
        <f t="shared" si="334"/>
        <v/>
      </c>
      <c r="CN70" s="47" t="str">
        <f t="shared" si="215"/>
        <v/>
      </c>
      <c r="CO70" s="47" t="str">
        <f t="shared" si="215"/>
        <v/>
      </c>
      <c r="CP70" s="47" t="str">
        <f t="shared" si="215"/>
        <v/>
      </c>
      <c r="CQ70" s="47" t="str">
        <f t="shared" si="215"/>
        <v/>
      </c>
      <c r="CR70" s="47" t="str">
        <f t="shared" si="215"/>
        <v/>
      </c>
      <c r="CS70" s="47" t="str">
        <f t="shared" si="215"/>
        <v/>
      </c>
      <c r="CT70" s="47" t="str">
        <f t="shared" si="215"/>
        <v/>
      </c>
      <c r="CU70" s="47" t="str">
        <f t="shared" si="215"/>
        <v/>
      </c>
      <c r="CV70" s="47" t="str">
        <f t="shared" si="215"/>
        <v/>
      </c>
      <c r="CW70" s="47" t="str">
        <f t="shared" si="215"/>
        <v/>
      </c>
      <c r="CX70" s="47" t="str">
        <f t="shared" si="215"/>
        <v/>
      </c>
      <c r="CY70" s="47" t="str">
        <f t="shared" si="215"/>
        <v/>
      </c>
      <c r="CZ70" s="47" t="str">
        <f t="shared" si="215"/>
        <v/>
      </c>
      <c r="DA70" s="47" t="str">
        <f t="shared" si="215"/>
        <v/>
      </c>
      <c r="DB70" s="47" t="str">
        <f t="shared" si="215"/>
        <v/>
      </c>
      <c r="DC70" s="47" t="str">
        <f t="shared" si="215"/>
        <v/>
      </c>
      <c r="DD70" s="47" t="str">
        <f t="shared" si="215"/>
        <v/>
      </c>
      <c r="DE70" s="47" t="str">
        <f t="shared" si="215"/>
        <v/>
      </c>
      <c r="DF70" s="47" t="str">
        <f t="shared" si="215"/>
        <v/>
      </c>
      <c r="DG70" s="47" t="str">
        <f t="shared" si="215"/>
        <v/>
      </c>
      <c r="DH70" s="47" t="str">
        <f t="shared" si="215"/>
        <v/>
      </c>
      <c r="DI70" s="47" t="str">
        <f t="shared" si="215"/>
        <v/>
      </c>
      <c r="DJ70" s="47" t="str">
        <f t="shared" si="215"/>
        <v/>
      </c>
      <c r="DK70" s="47" t="str">
        <f t="shared" si="215"/>
        <v/>
      </c>
      <c r="DL70" s="47" t="str">
        <f t="shared" si="215"/>
        <v/>
      </c>
      <c r="DM70" s="47" t="str">
        <f t="shared" si="215"/>
        <v/>
      </c>
      <c r="DN70" s="47" t="str">
        <f t="shared" si="215"/>
        <v/>
      </c>
      <c r="DO70" s="47" t="str">
        <f t="shared" si="215"/>
        <v/>
      </c>
      <c r="DP70" s="47" t="str">
        <f t="shared" si="215"/>
        <v/>
      </c>
      <c r="DQ70" s="47" t="str">
        <f t="shared" si="215"/>
        <v/>
      </c>
      <c r="DR70" s="47" t="str">
        <f t="shared" si="215"/>
        <v/>
      </c>
      <c r="DS70" s="47" t="str">
        <f t="shared" si="215"/>
        <v/>
      </c>
      <c r="DT70" s="47" t="str">
        <f t="shared" si="215"/>
        <v/>
      </c>
      <c r="DU70" s="47" t="str">
        <f t="shared" si="215"/>
        <v/>
      </c>
      <c r="DV70" s="47" t="str">
        <f t="shared" si="215"/>
        <v/>
      </c>
      <c r="DW70" s="179" t="str">
        <f t="shared" si="330"/>
        <v/>
      </c>
      <c r="DX70" s="47" t="str">
        <f t="shared" si="225"/>
        <v/>
      </c>
      <c r="DY70" s="47" t="str">
        <f t="shared" si="226"/>
        <v/>
      </c>
      <c r="DZ70" s="47" t="str">
        <f t="shared" si="227"/>
        <v/>
      </c>
      <c r="EA70" s="47" t="str">
        <f t="shared" si="228"/>
        <v/>
      </c>
      <c r="EB70" s="47" t="str">
        <f t="shared" si="229"/>
        <v/>
      </c>
      <c r="EC70" s="47" t="str">
        <f t="shared" si="230"/>
        <v/>
      </c>
      <c r="ED70" s="47" t="str">
        <f t="shared" si="231"/>
        <v/>
      </c>
      <c r="EE70" s="47" t="str">
        <f t="shared" si="232"/>
        <v/>
      </c>
      <c r="EF70" s="47" t="str">
        <f t="shared" si="233"/>
        <v/>
      </c>
      <c r="EG70" s="47" t="str">
        <f t="shared" si="234"/>
        <v/>
      </c>
      <c r="EH70" s="47" t="str">
        <f t="shared" si="235"/>
        <v/>
      </c>
      <c r="EI70" s="47" t="str">
        <f t="shared" si="236"/>
        <v/>
      </c>
      <c r="EJ70" s="47" t="str">
        <f t="shared" si="237"/>
        <v/>
      </c>
      <c r="EK70" s="47" t="str">
        <f t="shared" si="238"/>
        <v/>
      </c>
      <c r="EL70" s="47" t="str">
        <f t="shared" si="239"/>
        <v/>
      </c>
      <c r="EM70" s="47" t="str">
        <f t="shared" si="240"/>
        <v/>
      </c>
      <c r="EN70" s="47" t="str">
        <f t="shared" si="241"/>
        <v/>
      </c>
      <c r="EO70" s="47" t="str">
        <f t="shared" si="242"/>
        <v/>
      </c>
      <c r="EP70" s="47" t="str">
        <f t="shared" si="243"/>
        <v/>
      </c>
      <c r="EQ70" s="47" t="str">
        <f t="shared" si="244"/>
        <v/>
      </c>
      <c r="ER70" s="47" t="str">
        <f t="shared" si="245"/>
        <v/>
      </c>
      <c r="ES70" s="47" t="str">
        <f t="shared" si="246"/>
        <v/>
      </c>
      <c r="ET70" s="47" t="str">
        <f t="shared" si="247"/>
        <v/>
      </c>
      <c r="EU70" s="47" t="str">
        <f t="shared" si="248"/>
        <v/>
      </c>
      <c r="EV70" s="47" t="str">
        <f t="shared" si="249"/>
        <v/>
      </c>
      <c r="EW70" s="47" t="str">
        <f t="shared" si="250"/>
        <v/>
      </c>
      <c r="EX70" s="47" t="str">
        <f t="shared" si="251"/>
        <v/>
      </c>
      <c r="EY70" s="47" t="str">
        <f t="shared" si="252"/>
        <v/>
      </c>
      <c r="EZ70" s="47" t="str">
        <f t="shared" si="253"/>
        <v/>
      </c>
      <c r="FA70" s="47" t="str">
        <f t="shared" si="254"/>
        <v/>
      </c>
      <c r="FB70" s="47" t="str">
        <f t="shared" si="255"/>
        <v/>
      </c>
      <c r="FC70" s="47" t="str">
        <f t="shared" si="256"/>
        <v/>
      </c>
      <c r="FD70" s="47" t="str">
        <f t="shared" si="257"/>
        <v/>
      </c>
      <c r="FE70" s="47" t="str">
        <f t="shared" si="258"/>
        <v/>
      </c>
      <c r="FF70" s="47" t="str">
        <f t="shared" si="259"/>
        <v/>
      </c>
      <c r="FG70" s="47" t="str">
        <f t="shared" si="260"/>
        <v/>
      </c>
      <c r="FH70" s="47" t="str">
        <f t="shared" si="261"/>
        <v/>
      </c>
      <c r="FI70" s="47" t="str">
        <f t="shared" si="262"/>
        <v/>
      </c>
      <c r="FJ70" s="47" t="str">
        <f t="shared" si="263"/>
        <v/>
      </c>
      <c r="FK70" s="47" t="str">
        <f t="shared" si="264"/>
        <v/>
      </c>
      <c r="FL70" s="47" t="str">
        <f t="shared" si="265"/>
        <v/>
      </c>
      <c r="FM70" s="47" t="str">
        <f t="shared" si="266"/>
        <v/>
      </c>
      <c r="FN70" s="47" t="str">
        <f t="shared" si="267"/>
        <v/>
      </c>
      <c r="FO70" s="47" t="str">
        <f t="shared" si="268"/>
        <v/>
      </c>
      <c r="FP70" s="47" t="str">
        <f t="shared" si="269"/>
        <v/>
      </c>
      <c r="FQ70" s="47" t="str">
        <f t="shared" si="270"/>
        <v/>
      </c>
      <c r="FR70" s="47" t="str">
        <f t="shared" si="271"/>
        <v/>
      </c>
      <c r="FS70" s="47" t="str">
        <f t="shared" si="272"/>
        <v/>
      </c>
      <c r="FT70" s="47" t="str">
        <f t="shared" si="273"/>
        <v/>
      </c>
      <c r="FU70" s="47" t="str">
        <f t="shared" si="274"/>
        <v/>
      </c>
      <c r="FV70" s="47" t="str">
        <f t="shared" si="275"/>
        <v/>
      </c>
      <c r="FW70" s="47" t="str">
        <f t="shared" si="276"/>
        <v/>
      </c>
      <c r="FX70" s="47" t="str">
        <f t="shared" si="277"/>
        <v/>
      </c>
      <c r="FY70" s="47" t="str">
        <f t="shared" si="278"/>
        <v/>
      </c>
      <c r="FZ70" s="47" t="str">
        <f t="shared" si="279"/>
        <v/>
      </c>
      <c r="GA70" s="47" t="str">
        <f t="shared" si="280"/>
        <v/>
      </c>
      <c r="GB70" s="47" t="str">
        <f t="shared" si="281"/>
        <v/>
      </c>
      <c r="GC70" s="47" t="str">
        <f t="shared" si="282"/>
        <v/>
      </c>
      <c r="GD70" s="47" t="str">
        <f t="shared" si="283"/>
        <v/>
      </c>
      <c r="GE70" s="47" t="str">
        <f t="shared" si="284"/>
        <v/>
      </c>
      <c r="GF70" s="47" t="str">
        <f t="shared" si="285"/>
        <v/>
      </c>
      <c r="GG70" s="47" t="str">
        <f t="shared" si="286"/>
        <v/>
      </c>
      <c r="GH70" s="47" t="str">
        <f t="shared" si="287"/>
        <v/>
      </c>
      <c r="GI70" s="47" t="str">
        <f t="shared" si="288"/>
        <v/>
      </c>
      <c r="GJ70" s="47" t="str">
        <f t="shared" si="289"/>
        <v/>
      </c>
      <c r="GK70" s="47" t="str">
        <f t="shared" si="290"/>
        <v/>
      </c>
      <c r="GL70" s="47" t="str">
        <f t="shared" si="291"/>
        <v/>
      </c>
      <c r="GM70" s="47" t="str">
        <f t="shared" si="292"/>
        <v/>
      </c>
      <c r="GN70" s="47" t="str">
        <f t="shared" si="293"/>
        <v/>
      </c>
      <c r="GO70" s="47" t="str">
        <f t="shared" si="294"/>
        <v/>
      </c>
      <c r="GP70" s="47" t="str">
        <f t="shared" si="295"/>
        <v/>
      </c>
      <c r="GQ70" s="47" t="str">
        <f t="shared" si="296"/>
        <v/>
      </c>
      <c r="GR70" s="47" t="str">
        <f t="shared" si="297"/>
        <v/>
      </c>
      <c r="GS70" s="47" t="str">
        <f t="shared" si="298"/>
        <v/>
      </c>
      <c r="GT70" s="47" t="str">
        <f t="shared" si="299"/>
        <v/>
      </c>
      <c r="GU70" s="47" t="str">
        <f t="shared" si="300"/>
        <v/>
      </c>
      <c r="GV70" s="47" t="str">
        <f t="shared" si="301"/>
        <v/>
      </c>
      <c r="GW70" s="47" t="str">
        <f t="shared" si="302"/>
        <v/>
      </c>
      <c r="GX70" s="47" t="str">
        <f t="shared" si="303"/>
        <v/>
      </c>
      <c r="GY70" s="47" t="str">
        <f t="shared" si="304"/>
        <v/>
      </c>
      <c r="GZ70" s="47" t="str">
        <f t="shared" si="305"/>
        <v/>
      </c>
      <c r="HA70" s="47" t="str">
        <f t="shared" si="306"/>
        <v/>
      </c>
      <c r="HB70" s="47" t="str">
        <f t="shared" si="307"/>
        <v/>
      </c>
      <c r="HC70" s="47" t="str">
        <f t="shared" si="308"/>
        <v/>
      </c>
      <c r="HD70" s="47" t="str">
        <f t="shared" si="309"/>
        <v/>
      </c>
      <c r="HE70" s="47" t="str">
        <f t="shared" si="310"/>
        <v/>
      </c>
      <c r="HF70" s="47" t="str">
        <f t="shared" si="311"/>
        <v/>
      </c>
      <c r="HG70" s="47" t="str">
        <f t="shared" si="312"/>
        <v/>
      </c>
      <c r="HH70" s="47" t="str">
        <f t="shared" si="313"/>
        <v/>
      </c>
      <c r="HI70" s="47" t="str">
        <f t="shared" si="314"/>
        <v/>
      </c>
      <c r="HJ70" s="47" t="str">
        <f t="shared" si="315"/>
        <v/>
      </c>
      <c r="HK70" s="47" t="str">
        <f t="shared" si="316"/>
        <v/>
      </c>
      <c r="HL70" s="47" t="str">
        <f t="shared" si="317"/>
        <v/>
      </c>
      <c r="HM70" s="47" t="str">
        <f t="shared" si="318"/>
        <v/>
      </c>
      <c r="HN70" s="47" t="str">
        <f t="shared" si="319"/>
        <v/>
      </c>
      <c r="HO70" s="47" t="str">
        <f t="shared" si="320"/>
        <v/>
      </c>
      <c r="HP70" s="47" t="str">
        <f t="shared" si="321"/>
        <v/>
      </c>
      <c r="HQ70" s="47" t="str">
        <f t="shared" si="322"/>
        <v/>
      </c>
      <c r="HR70" s="47" t="str">
        <f t="shared" si="323"/>
        <v/>
      </c>
      <c r="HS70" s="47" t="str">
        <f t="shared" si="324"/>
        <v/>
      </c>
      <c r="HT70" s="165" t="e">
        <f t="shared" si="325"/>
        <v>#N/A</v>
      </c>
      <c r="HU70" s="165" t="e">
        <f t="shared" si="205"/>
        <v>#N/A</v>
      </c>
      <c r="HV70" s="165" t="e">
        <f t="shared" si="205"/>
        <v>#N/A</v>
      </c>
      <c r="HW70" s="165" t="e">
        <f t="shared" si="205"/>
        <v>#N/A</v>
      </c>
      <c r="HX70" s="165" t="e">
        <f t="shared" si="216"/>
        <v>#N/A</v>
      </c>
      <c r="HY70" s="165" t="e">
        <f t="shared" si="216"/>
        <v>#N/A</v>
      </c>
      <c r="HZ70" s="165" t="e">
        <f t="shared" si="216"/>
        <v>#N/A</v>
      </c>
      <c r="IA70" s="165" t="e">
        <f t="shared" si="216"/>
        <v>#N/A</v>
      </c>
      <c r="IB70" s="165" t="e">
        <f t="shared" si="216"/>
        <v>#N/A</v>
      </c>
      <c r="IC70" s="165" t="e">
        <f t="shared" si="216"/>
        <v>#N/A</v>
      </c>
      <c r="ID70" s="165" t="e">
        <f t="shared" si="216"/>
        <v>#N/A</v>
      </c>
      <c r="IE70" s="165" t="e">
        <f t="shared" si="216"/>
        <v>#N/A</v>
      </c>
      <c r="IF70" s="165" t="e">
        <f t="shared" si="216"/>
        <v>#N/A</v>
      </c>
      <c r="IG70" s="165" t="e">
        <f t="shared" si="216"/>
        <v>#N/A</v>
      </c>
      <c r="IH70" s="165" t="e">
        <f t="shared" si="216"/>
        <v>#N/A</v>
      </c>
      <c r="II70" s="165" t="e">
        <f t="shared" si="216"/>
        <v>#N/A</v>
      </c>
      <c r="IJ70" s="165" t="e">
        <f t="shared" si="216"/>
        <v>#N/A</v>
      </c>
      <c r="IK70" s="165" t="e">
        <f t="shared" si="216"/>
        <v>#N/A</v>
      </c>
      <c r="IL70" s="165" t="e">
        <f t="shared" si="216"/>
        <v>#N/A</v>
      </c>
      <c r="IM70" s="165" t="e">
        <f t="shared" si="212"/>
        <v>#N/A</v>
      </c>
      <c r="IN70" s="165" t="e">
        <f t="shared" si="212"/>
        <v>#N/A</v>
      </c>
      <c r="IO70" s="165" t="e">
        <f t="shared" si="212"/>
        <v>#N/A</v>
      </c>
      <c r="IP70" s="165" t="e">
        <f t="shared" si="212"/>
        <v>#N/A</v>
      </c>
      <c r="IQ70" s="165" t="e">
        <f t="shared" si="212"/>
        <v>#N/A</v>
      </c>
      <c r="IR70" s="165" t="e">
        <f t="shared" si="212"/>
        <v>#N/A</v>
      </c>
      <c r="IS70" s="165" t="e">
        <f t="shared" si="212"/>
        <v>#N/A</v>
      </c>
      <c r="IT70" s="165" t="e">
        <f t="shared" si="212"/>
        <v>#N/A</v>
      </c>
      <c r="IU70" s="165" t="e">
        <f t="shared" si="212"/>
        <v>#N/A</v>
      </c>
      <c r="IV70" s="165" t="e">
        <f t="shared" si="212"/>
        <v>#N/A</v>
      </c>
      <c r="IW70" s="165" t="e">
        <f t="shared" si="212"/>
        <v>#N/A</v>
      </c>
      <c r="IX70" s="165" t="e">
        <f t="shared" si="212"/>
        <v>#N/A</v>
      </c>
      <c r="IY70" s="165" t="e">
        <f t="shared" si="212"/>
        <v>#N/A</v>
      </c>
      <c r="IZ70" s="165" t="e">
        <f t="shared" si="212"/>
        <v>#N/A</v>
      </c>
      <c r="JA70" s="165" t="e">
        <f t="shared" si="212"/>
        <v>#N/A</v>
      </c>
      <c r="JB70" s="165" t="e">
        <f t="shared" si="209"/>
        <v>#N/A</v>
      </c>
      <c r="JC70" s="165" t="e">
        <f t="shared" si="209"/>
        <v>#N/A</v>
      </c>
      <c r="JD70" s="165" t="e">
        <f t="shared" si="209"/>
        <v>#N/A</v>
      </c>
      <c r="JE70" s="165" t="e">
        <f t="shared" si="209"/>
        <v>#N/A</v>
      </c>
      <c r="JF70" s="165" t="e">
        <f t="shared" si="209"/>
        <v>#N/A</v>
      </c>
      <c r="JG70" s="165" t="e">
        <f t="shared" si="209"/>
        <v>#N/A</v>
      </c>
      <c r="JH70" s="165" t="e">
        <f t="shared" si="209"/>
        <v>#N/A</v>
      </c>
      <c r="JI70" s="165" t="e">
        <f t="shared" si="209"/>
        <v>#N/A</v>
      </c>
      <c r="JJ70" s="165" t="e">
        <f t="shared" si="209"/>
        <v>#N/A</v>
      </c>
      <c r="JK70" s="165" t="e">
        <f t="shared" si="209"/>
        <v>#N/A</v>
      </c>
      <c r="JL70" s="165" t="e">
        <f t="shared" si="209"/>
        <v>#N/A</v>
      </c>
      <c r="JM70" s="165" t="e">
        <f t="shared" si="209"/>
        <v>#N/A</v>
      </c>
      <c r="JN70" s="165" t="e">
        <f t="shared" si="209"/>
        <v>#N/A</v>
      </c>
      <c r="JO70" s="165" t="e">
        <f t="shared" si="209"/>
        <v>#N/A</v>
      </c>
      <c r="JP70" s="165" t="e">
        <f t="shared" si="209"/>
        <v>#N/A</v>
      </c>
      <c r="JQ70" s="165" t="e">
        <f t="shared" si="331"/>
        <v>#N/A</v>
      </c>
      <c r="JR70" s="165" t="e">
        <f t="shared" si="331"/>
        <v>#N/A</v>
      </c>
      <c r="JS70" s="165" t="e">
        <f t="shared" si="331"/>
        <v>#N/A</v>
      </c>
      <c r="JT70" s="165" t="e">
        <f t="shared" si="331"/>
        <v>#N/A</v>
      </c>
      <c r="JU70" s="165" t="e">
        <f t="shared" si="331"/>
        <v>#N/A</v>
      </c>
      <c r="JV70" s="165" t="e">
        <f t="shared" si="331"/>
        <v>#N/A</v>
      </c>
      <c r="JW70" s="165" t="e">
        <f t="shared" si="331"/>
        <v>#N/A</v>
      </c>
      <c r="JX70" s="165" t="e">
        <f t="shared" si="331"/>
        <v>#N/A</v>
      </c>
      <c r="JY70" s="165" t="e">
        <f t="shared" si="331"/>
        <v>#N/A</v>
      </c>
      <c r="JZ70" s="165" t="e">
        <f t="shared" si="331"/>
        <v>#N/A</v>
      </c>
      <c r="KA70" s="165" t="e">
        <f t="shared" si="331"/>
        <v>#N/A</v>
      </c>
      <c r="KB70" s="165" t="e">
        <f t="shared" si="331"/>
        <v>#N/A</v>
      </c>
      <c r="KC70" s="165" t="e">
        <f t="shared" si="331"/>
        <v>#N/A</v>
      </c>
      <c r="KD70" s="165" t="e">
        <f t="shared" si="331"/>
        <v>#N/A</v>
      </c>
      <c r="KE70" s="165" t="e">
        <f t="shared" si="331"/>
        <v>#N/A</v>
      </c>
      <c r="KF70" s="165" t="e">
        <f t="shared" si="117"/>
        <v>#N/A</v>
      </c>
      <c r="KG70" s="165" t="e">
        <f t="shared" si="206"/>
        <v>#N/A</v>
      </c>
      <c r="KH70" s="165" t="e">
        <f t="shared" si="206"/>
        <v>#N/A</v>
      </c>
      <c r="KI70" s="165" t="e">
        <f t="shared" si="206"/>
        <v>#N/A</v>
      </c>
      <c r="KJ70" s="165" t="e">
        <f t="shared" si="217"/>
        <v>#N/A</v>
      </c>
      <c r="KK70" s="165" t="e">
        <f t="shared" si="217"/>
        <v>#N/A</v>
      </c>
      <c r="KL70" s="165" t="e">
        <f t="shared" si="217"/>
        <v>#N/A</v>
      </c>
      <c r="KM70" s="165" t="e">
        <f t="shared" si="217"/>
        <v>#N/A</v>
      </c>
      <c r="KN70" s="165" t="e">
        <f t="shared" si="217"/>
        <v>#N/A</v>
      </c>
      <c r="KO70" s="165" t="e">
        <f t="shared" si="217"/>
        <v>#N/A</v>
      </c>
      <c r="KP70" s="165" t="e">
        <f t="shared" si="217"/>
        <v>#N/A</v>
      </c>
      <c r="KQ70" s="165" t="e">
        <f t="shared" si="217"/>
        <v>#N/A</v>
      </c>
      <c r="KR70" s="165" t="e">
        <f t="shared" si="217"/>
        <v>#N/A</v>
      </c>
      <c r="KS70" s="165" t="e">
        <f t="shared" si="217"/>
        <v>#N/A</v>
      </c>
      <c r="KT70" s="165" t="e">
        <f t="shared" si="217"/>
        <v>#N/A</v>
      </c>
      <c r="KU70" s="165" t="e">
        <f t="shared" si="217"/>
        <v>#N/A</v>
      </c>
      <c r="KV70" s="165" t="e">
        <f t="shared" si="217"/>
        <v>#N/A</v>
      </c>
      <c r="KW70" s="165" t="e">
        <f t="shared" si="217"/>
        <v>#N/A</v>
      </c>
      <c r="KX70" s="165" t="e">
        <f t="shared" si="217"/>
        <v>#N/A</v>
      </c>
      <c r="KY70" s="165" t="e">
        <f t="shared" si="213"/>
        <v>#N/A</v>
      </c>
      <c r="KZ70" s="165" t="e">
        <f t="shared" si="213"/>
        <v>#N/A</v>
      </c>
      <c r="LA70" s="165" t="e">
        <f t="shared" si="213"/>
        <v>#N/A</v>
      </c>
      <c r="LB70" s="165" t="e">
        <f t="shared" si="213"/>
        <v>#N/A</v>
      </c>
      <c r="LC70" s="165" t="e">
        <f t="shared" si="213"/>
        <v>#N/A</v>
      </c>
      <c r="LD70" s="165" t="e">
        <f t="shared" si="213"/>
        <v>#N/A</v>
      </c>
      <c r="LE70" s="165" t="e">
        <f t="shared" si="213"/>
        <v>#N/A</v>
      </c>
      <c r="LF70" s="165" t="e">
        <f t="shared" si="213"/>
        <v>#N/A</v>
      </c>
      <c r="LG70" s="165" t="e">
        <f t="shared" si="213"/>
        <v>#N/A</v>
      </c>
      <c r="LH70" s="165" t="e">
        <f t="shared" si="213"/>
        <v>#N/A</v>
      </c>
      <c r="LI70" s="165" t="e">
        <f t="shared" si="213"/>
        <v>#N/A</v>
      </c>
      <c r="LJ70" s="165" t="e">
        <f t="shared" si="213"/>
        <v>#N/A</v>
      </c>
      <c r="LK70" s="165" t="e">
        <f t="shared" si="213"/>
        <v>#N/A</v>
      </c>
      <c r="LL70" s="165" t="e">
        <f t="shared" si="213"/>
        <v>#N/A</v>
      </c>
      <c r="LM70" s="165" t="e">
        <f t="shared" si="213"/>
        <v>#N/A</v>
      </c>
      <c r="LN70" s="165" t="e">
        <f t="shared" si="210"/>
        <v>#N/A</v>
      </c>
      <c r="LO70" s="165" t="e">
        <f t="shared" si="210"/>
        <v>#N/A</v>
      </c>
      <c r="LP70" s="165" t="e">
        <f t="shared" si="210"/>
        <v>#N/A</v>
      </c>
      <c r="LQ70" s="165" t="e">
        <f t="shared" si="210"/>
        <v>#N/A</v>
      </c>
      <c r="LR70" s="165" t="e">
        <f t="shared" si="210"/>
        <v>#N/A</v>
      </c>
      <c r="LS70" s="165" t="e">
        <f t="shared" si="210"/>
        <v>#N/A</v>
      </c>
      <c r="LT70" s="165" t="e">
        <f t="shared" si="210"/>
        <v>#N/A</v>
      </c>
      <c r="LU70" s="165" t="e">
        <f t="shared" si="210"/>
        <v>#N/A</v>
      </c>
      <c r="LV70" s="165" t="e">
        <f t="shared" si="210"/>
        <v>#N/A</v>
      </c>
      <c r="LW70" s="165" t="e">
        <f t="shared" si="210"/>
        <v>#N/A</v>
      </c>
      <c r="LX70" s="165" t="e">
        <f t="shared" si="210"/>
        <v>#N/A</v>
      </c>
      <c r="LY70" s="165" t="e">
        <f t="shared" si="210"/>
        <v>#N/A</v>
      </c>
      <c r="LZ70" s="165" t="e">
        <f t="shared" si="210"/>
        <v>#N/A</v>
      </c>
      <c r="MA70" s="165" t="e">
        <f t="shared" si="210"/>
        <v>#N/A</v>
      </c>
      <c r="MB70" s="165" t="e">
        <f t="shared" si="210"/>
        <v>#N/A</v>
      </c>
      <c r="MC70" s="165" t="e">
        <f t="shared" si="332"/>
        <v>#N/A</v>
      </c>
      <c r="MD70" s="165" t="e">
        <f t="shared" si="332"/>
        <v>#N/A</v>
      </c>
      <c r="ME70" s="165" t="e">
        <f t="shared" si="332"/>
        <v>#N/A</v>
      </c>
      <c r="MF70" s="165" t="e">
        <f t="shared" si="332"/>
        <v>#N/A</v>
      </c>
      <c r="MG70" s="165" t="e">
        <f t="shared" si="332"/>
        <v>#N/A</v>
      </c>
      <c r="MH70" s="165" t="e">
        <f t="shared" si="332"/>
        <v>#N/A</v>
      </c>
      <c r="MI70" s="165" t="e">
        <f t="shared" si="332"/>
        <v>#N/A</v>
      </c>
      <c r="MJ70" s="165" t="e">
        <f t="shared" si="332"/>
        <v>#N/A</v>
      </c>
      <c r="MK70" s="165" t="e">
        <f t="shared" si="332"/>
        <v>#N/A</v>
      </c>
      <c r="ML70" s="165" t="e">
        <f t="shared" si="332"/>
        <v>#N/A</v>
      </c>
      <c r="MM70" s="165" t="e">
        <f t="shared" si="332"/>
        <v>#N/A</v>
      </c>
      <c r="MN70" s="165" t="e">
        <f t="shared" si="332"/>
        <v>#N/A</v>
      </c>
      <c r="MO70" s="165" t="e">
        <f t="shared" si="332"/>
        <v>#N/A</v>
      </c>
      <c r="MP70" s="165" t="e">
        <f t="shared" si="332"/>
        <v>#N/A</v>
      </c>
      <c r="MQ70" s="165" t="e">
        <f t="shared" si="332"/>
        <v>#N/A</v>
      </c>
      <c r="MR70" s="165" t="e">
        <f t="shared" si="118"/>
        <v>#N/A</v>
      </c>
      <c r="MS70" s="165" t="e">
        <f t="shared" si="207"/>
        <v>#N/A</v>
      </c>
      <c r="MT70" s="165" t="e">
        <f t="shared" si="207"/>
        <v>#N/A</v>
      </c>
      <c r="MU70" s="165" t="e">
        <f t="shared" si="207"/>
        <v>#N/A</v>
      </c>
      <c r="MV70" s="165" t="e">
        <f t="shared" si="218"/>
        <v>#N/A</v>
      </c>
      <c r="MW70" s="165" t="e">
        <f t="shared" si="218"/>
        <v>#N/A</v>
      </c>
      <c r="MX70" s="165" t="e">
        <f t="shared" si="218"/>
        <v>#N/A</v>
      </c>
      <c r="MY70" s="165" t="e">
        <f t="shared" si="218"/>
        <v>#N/A</v>
      </c>
      <c r="MZ70" s="165" t="e">
        <f t="shared" si="218"/>
        <v>#N/A</v>
      </c>
      <c r="NA70" s="165" t="e">
        <f t="shared" si="218"/>
        <v>#N/A</v>
      </c>
      <c r="NB70" s="165" t="e">
        <f t="shared" si="218"/>
        <v>#N/A</v>
      </c>
      <c r="NC70" s="165" t="e">
        <f t="shared" si="218"/>
        <v>#N/A</v>
      </c>
      <c r="ND70" s="165" t="e">
        <f t="shared" si="218"/>
        <v>#N/A</v>
      </c>
      <c r="NE70" s="165" t="e">
        <f t="shared" si="218"/>
        <v>#N/A</v>
      </c>
      <c r="NF70" s="165" t="e">
        <f t="shared" si="218"/>
        <v>#N/A</v>
      </c>
      <c r="NG70" s="165" t="e">
        <f t="shared" si="218"/>
        <v>#N/A</v>
      </c>
      <c r="NH70" s="165" t="e">
        <f t="shared" si="218"/>
        <v>#N/A</v>
      </c>
      <c r="NI70" s="165" t="e">
        <f t="shared" si="218"/>
        <v>#N/A</v>
      </c>
      <c r="NJ70" s="165" t="e">
        <f t="shared" si="218"/>
        <v>#N/A</v>
      </c>
      <c r="NK70" s="165" t="e">
        <f t="shared" si="214"/>
        <v>#N/A</v>
      </c>
      <c r="NL70" s="165" t="e">
        <f t="shared" si="214"/>
        <v>#N/A</v>
      </c>
      <c r="NM70" s="165" t="e">
        <f t="shared" si="214"/>
        <v>#N/A</v>
      </c>
      <c r="NN70" s="165" t="e">
        <f t="shared" si="214"/>
        <v>#N/A</v>
      </c>
      <c r="NO70" s="165" t="e">
        <f t="shared" si="214"/>
        <v>#N/A</v>
      </c>
      <c r="NP70" s="165" t="e">
        <f t="shared" si="214"/>
        <v>#N/A</v>
      </c>
      <c r="NQ70" s="165" t="e">
        <f t="shared" si="214"/>
        <v>#N/A</v>
      </c>
      <c r="NR70" s="165" t="e">
        <f t="shared" si="214"/>
        <v>#N/A</v>
      </c>
      <c r="NS70" s="165" t="e">
        <f t="shared" si="214"/>
        <v>#N/A</v>
      </c>
      <c r="NT70" s="165" t="e">
        <f t="shared" si="214"/>
        <v>#N/A</v>
      </c>
      <c r="NU70" s="165" t="e">
        <f t="shared" si="214"/>
        <v>#N/A</v>
      </c>
      <c r="NV70" s="165" t="e">
        <f t="shared" si="214"/>
        <v>#N/A</v>
      </c>
      <c r="NW70" s="165" t="e">
        <f t="shared" si="214"/>
        <v>#N/A</v>
      </c>
      <c r="NX70" s="165" t="e">
        <f t="shared" si="214"/>
        <v>#N/A</v>
      </c>
      <c r="NY70" s="165" t="e">
        <f t="shared" si="214"/>
        <v>#N/A</v>
      </c>
      <c r="NZ70" s="165" t="e">
        <f t="shared" si="211"/>
        <v>#N/A</v>
      </c>
      <c r="OA70" s="165" t="e">
        <f t="shared" si="211"/>
        <v>#N/A</v>
      </c>
      <c r="OB70" s="165" t="e">
        <f t="shared" si="211"/>
        <v>#N/A</v>
      </c>
      <c r="OC70" s="165" t="e">
        <f t="shared" si="211"/>
        <v>#N/A</v>
      </c>
      <c r="OD70" s="165" t="e">
        <f t="shared" si="211"/>
        <v>#N/A</v>
      </c>
      <c r="OE70" s="165" t="e">
        <f t="shared" si="211"/>
        <v>#N/A</v>
      </c>
      <c r="OF70" s="165" t="e">
        <f t="shared" si="211"/>
        <v>#N/A</v>
      </c>
      <c r="OG70" s="165" t="e">
        <f t="shared" si="211"/>
        <v>#N/A</v>
      </c>
      <c r="OH70" s="165" t="e">
        <f t="shared" si="211"/>
        <v>#N/A</v>
      </c>
      <c r="OI70" s="165" t="e">
        <f t="shared" si="211"/>
        <v>#N/A</v>
      </c>
      <c r="OJ70" s="165" t="e">
        <f t="shared" si="211"/>
        <v>#N/A</v>
      </c>
      <c r="OK70" s="165" t="e">
        <f t="shared" si="211"/>
        <v>#N/A</v>
      </c>
      <c r="OL70" s="165" t="e">
        <f t="shared" si="211"/>
        <v>#N/A</v>
      </c>
      <c r="OM70" s="165" t="e">
        <f t="shared" si="211"/>
        <v>#N/A</v>
      </c>
      <c r="ON70" s="165" t="e">
        <f t="shared" si="211"/>
        <v>#N/A</v>
      </c>
      <c r="OO70" s="165" t="e">
        <f t="shared" si="333"/>
        <v>#N/A</v>
      </c>
      <c r="OP70" s="165" t="e">
        <f t="shared" si="333"/>
        <v>#N/A</v>
      </c>
      <c r="OQ70" s="165" t="e">
        <f t="shared" si="333"/>
        <v>#N/A</v>
      </c>
      <c r="OR70" s="165" t="e">
        <f t="shared" si="333"/>
        <v>#N/A</v>
      </c>
      <c r="OS70" s="165" t="e">
        <f t="shared" si="333"/>
        <v>#N/A</v>
      </c>
      <c r="OT70" s="165" t="e">
        <f t="shared" si="333"/>
        <v>#N/A</v>
      </c>
      <c r="OU70" s="165" t="e">
        <f t="shared" si="333"/>
        <v>#N/A</v>
      </c>
      <c r="OV70" s="165" t="e">
        <f t="shared" si="333"/>
        <v>#N/A</v>
      </c>
      <c r="OW70" s="165" t="e">
        <f t="shared" si="333"/>
        <v>#N/A</v>
      </c>
      <c r="OX70" s="165" t="e">
        <f t="shared" si="333"/>
        <v>#N/A</v>
      </c>
      <c r="OY70" s="165" t="e">
        <f t="shared" si="333"/>
        <v>#N/A</v>
      </c>
      <c r="OZ70" s="165" t="e">
        <f t="shared" si="333"/>
        <v>#N/A</v>
      </c>
      <c r="PA70" s="165" t="e">
        <f t="shared" si="333"/>
        <v>#N/A</v>
      </c>
      <c r="PB70" s="165" t="e">
        <f t="shared" si="333"/>
        <v>#N/A</v>
      </c>
      <c r="PC70" s="165" t="e">
        <f t="shared" si="333"/>
        <v>#N/A</v>
      </c>
      <c r="PD70" s="165" t="e">
        <f t="shared" si="119"/>
        <v>#N/A</v>
      </c>
      <c r="PE70" s="165" t="e">
        <f t="shared" si="326"/>
        <v>#N/A</v>
      </c>
      <c r="PF70" s="165" t="e">
        <f t="shared" si="326"/>
        <v>#N/A</v>
      </c>
      <c r="PG70" s="165" t="e">
        <f t="shared" si="326"/>
        <v>#N/A</v>
      </c>
      <c r="PH70" s="165" t="e">
        <f t="shared" si="326"/>
        <v>#N/A</v>
      </c>
      <c r="PI70" s="165" t="e">
        <f t="shared" si="326"/>
        <v>#N/A</v>
      </c>
      <c r="PJ70" s="165" t="e">
        <f t="shared" si="326"/>
        <v>#N/A</v>
      </c>
      <c r="PK70" s="165" t="e">
        <f t="shared" si="326"/>
        <v>#N/A</v>
      </c>
      <c r="PL70" s="165" t="e">
        <f t="shared" si="326"/>
        <v>#N/A</v>
      </c>
    </row>
    <row r="71" spans="1:428" hidden="1" x14ac:dyDescent="0.45">
      <c r="A71" s="4">
        <v>68</v>
      </c>
      <c r="B71" s="105"/>
      <c r="C71" s="113"/>
      <c r="D71" s="118" t="str">
        <f t="shared" si="220"/>
        <v/>
      </c>
      <c r="E71" s="91"/>
      <c r="F71" s="118" t="str">
        <f t="shared" si="221"/>
        <v/>
      </c>
      <c r="G71" s="113"/>
      <c r="H71" s="106"/>
      <c r="I71" s="120" t="str">
        <f t="shared" si="222"/>
        <v/>
      </c>
      <c r="J71" s="120" t="str">
        <f t="shared" si="223"/>
        <v/>
      </c>
      <c r="K71" s="71" t="str">
        <f t="shared" si="327"/>
        <v/>
      </c>
      <c r="L71" s="23"/>
      <c r="M71" s="55"/>
      <c r="N71" s="298"/>
      <c r="O71" s="72" t="str">
        <f>IF(AND(D71&gt;0,E71&gt;0,F71&gt;0),IF(ISBLANK(N71),IF(ISBLANK(L71),"",(F71-D71)*VLOOKUP(L71,VLookups!$A$4:$B$13,2,FALSE)),N71),"")</f>
        <v/>
      </c>
      <c r="P71" s="73" t="str">
        <f t="shared" si="224"/>
        <v/>
      </c>
      <c r="Q71" s="91"/>
      <c r="R71" s="265" t="str">
        <f>IF(AND(Q71&gt;0,E71&gt;0,NOT(O71="")),ABS(VLOOKUP($Q$1,VLookups!$A$43:$B$44,2,FALSE)-_xlfn.NORM.DIST(Q71,K71,O71,TRUE)),"")</f>
        <v/>
      </c>
      <c r="S71" s="90" t="str">
        <f>IF(AND($D71&gt;0,$E71&gt;0,$F71&gt;0,NOT(ISBLANK($L71))),_xlfn.NORM.INV(ABS(VLOOKUP($Q$1,VLookups!$A$43:$B$44,2,FALSE)-S$3),$K71,$O71),"")</f>
        <v/>
      </c>
      <c r="T71" s="89" t="str">
        <f>IF(AND($D71&gt;0,$E71&gt;0,$F71&gt;0,NOT(ISBLANK($L71))),_xlfn.NORM.INV(ABS(VLOOKUP($Q$1,VLookups!$A$43:$B$44,2,FALSE)-T$3),$K71,$O71),"")</f>
        <v/>
      </c>
      <c r="U71" s="90" t="str">
        <f>IF(AND($D71&gt;0,$E71&gt;0,$F71&gt;0,NOT(ISBLANK($L71))),_xlfn.NORM.INV(ABS(VLOOKUP($Q$1,VLookups!$A$43:$B$44,2,FALSE)-U$3),$K71,$O71),"")</f>
        <v/>
      </c>
      <c r="V71" s="89" t="str">
        <f>IF(AND($D71&gt;0,$E71&gt;0,$F71&gt;0,NOT(ISBLANK($L71))),_xlfn.NORM.INV(ABS(VLOOKUP($Q$1,VLookups!$A$43:$B$44,2,FALSE)-V$3),$K71,$O71),"")</f>
        <v/>
      </c>
      <c r="W71" s="90" t="str">
        <f>IF(AND($D71&gt;0,$E71&gt;0,$F71&gt;0,NOT(ISBLANK($L71))),_xlfn.NORM.INV(ABS(VLOOKUP($Q$1,VLookups!$A$43:$B$44,2,FALSE)-W$3),$K71,$O71),"")</f>
        <v/>
      </c>
      <c r="X71" s="89" t="str">
        <f>IF(AND($D71&gt;0,$E71&gt;0,$F71&gt;0,NOT(ISBLANK($L71))),_xlfn.NORM.INV(ABS(VLOOKUP($Q$1,VLookups!$A$43:$B$44,2,FALSE)-X$3),$K71,$O71),"")</f>
        <v/>
      </c>
      <c r="Y71" s="5"/>
      <c r="Z71" s="164" t="str">
        <f t="shared" si="328"/>
        <v/>
      </c>
      <c r="AA71" s="47" t="str">
        <f t="shared" si="329"/>
        <v/>
      </c>
      <c r="AB71" s="47" t="str">
        <f t="shared" si="334"/>
        <v/>
      </c>
      <c r="AC71" s="47" t="str">
        <f t="shared" si="334"/>
        <v/>
      </c>
      <c r="AD71" s="47" t="str">
        <f t="shared" si="334"/>
        <v/>
      </c>
      <c r="AE71" s="47" t="str">
        <f t="shared" si="334"/>
        <v/>
      </c>
      <c r="AF71" s="47" t="str">
        <f t="shared" si="334"/>
        <v/>
      </c>
      <c r="AG71" s="47" t="str">
        <f t="shared" si="334"/>
        <v/>
      </c>
      <c r="AH71" s="47" t="str">
        <f t="shared" si="334"/>
        <v/>
      </c>
      <c r="AI71" s="47" t="str">
        <f t="shared" si="334"/>
        <v/>
      </c>
      <c r="AJ71" s="47" t="str">
        <f t="shared" si="334"/>
        <v/>
      </c>
      <c r="AK71" s="47" t="str">
        <f t="shared" si="334"/>
        <v/>
      </c>
      <c r="AL71" s="47" t="str">
        <f t="shared" si="334"/>
        <v/>
      </c>
      <c r="AM71" s="47" t="str">
        <f t="shared" si="334"/>
        <v/>
      </c>
      <c r="AN71" s="47" t="str">
        <f t="shared" si="334"/>
        <v/>
      </c>
      <c r="AO71" s="47" t="str">
        <f t="shared" si="334"/>
        <v/>
      </c>
      <c r="AP71" s="47" t="str">
        <f t="shared" si="334"/>
        <v/>
      </c>
      <c r="AQ71" s="47" t="str">
        <f t="shared" si="334"/>
        <v/>
      </c>
      <c r="AR71" s="47" t="str">
        <f t="shared" si="334"/>
        <v/>
      </c>
      <c r="AS71" s="47" t="str">
        <f t="shared" si="334"/>
        <v/>
      </c>
      <c r="AT71" s="47" t="str">
        <f t="shared" si="334"/>
        <v/>
      </c>
      <c r="AU71" s="47" t="str">
        <f t="shared" si="334"/>
        <v/>
      </c>
      <c r="AV71" s="47" t="str">
        <f t="shared" si="334"/>
        <v/>
      </c>
      <c r="AW71" s="47" t="str">
        <f t="shared" si="334"/>
        <v/>
      </c>
      <c r="AX71" s="47" t="str">
        <f t="shared" si="334"/>
        <v/>
      </c>
      <c r="AY71" s="47" t="str">
        <f t="shared" si="334"/>
        <v/>
      </c>
      <c r="AZ71" s="47" t="str">
        <f t="shared" si="334"/>
        <v/>
      </c>
      <c r="BA71" s="47" t="str">
        <f t="shared" si="334"/>
        <v/>
      </c>
      <c r="BB71" s="47" t="str">
        <f t="shared" si="334"/>
        <v/>
      </c>
      <c r="BC71" s="47" t="str">
        <f t="shared" si="334"/>
        <v/>
      </c>
      <c r="BD71" s="47" t="str">
        <f t="shared" si="334"/>
        <v/>
      </c>
      <c r="BE71" s="47" t="str">
        <f t="shared" si="334"/>
        <v/>
      </c>
      <c r="BF71" s="47" t="str">
        <f t="shared" si="334"/>
        <v/>
      </c>
      <c r="BG71" s="47" t="str">
        <f t="shared" si="334"/>
        <v/>
      </c>
      <c r="BH71" s="47" t="str">
        <f t="shared" si="334"/>
        <v/>
      </c>
      <c r="BI71" s="47" t="str">
        <f t="shared" si="334"/>
        <v/>
      </c>
      <c r="BJ71" s="47" t="str">
        <f t="shared" si="334"/>
        <v/>
      </c>
      <c r="BK71" s="47" t="str">
        <f t="shared" si="334"/>
        <v/>
      </c>
      <c r="BL71" s="47" t="str">
        <f t="shared" si="334"/>
        <v/>
      </c>
      <c r="BM71" s="47" t="str">
        <f t="shared" si="334"/>
        <v/>
      </c>
      <c r="BN71" s="47" t="str">
        <f t="shared" si="334"/>
        <v/>
      </c>
      <c r="BO71" s="47" t="str">
        <f t="shared" si="334"/>
        <v/>
      </c>
      <c r="BP71" s="47" t="str">
        <f t="shared" si="334"/>
        <v/>
      </c>
      <c r="BQ71" s="47" t="str">
        <f t="shared" si="334"/>
        <v/>
      </c>
      <c r="BR71" s="47" t="str">
        <f t="shared" si="334"/>
        <v/>
      </c>
      <c r="BS71" s="47" t="str">
        <f t="shared" si="334"/>
        <v/>
      </c>
      <c r="BT71" s="47" t="str">
        <f t="shared" si="334"/>
        <v/>
      </c>
      <c r="BU71" s="47" t="str">
        <f t="shared" si="334"/>
        <v/>
      </c>
      <c r="BV71" s="47" t="str">
        <f t="shared" si="334"/>
        <v/>
      </c>
      <c r="BW71" s="47" t="str">
        <f t="shared" si="334"/>
        <v/>
      </c>
      <c r="BX71" s="47" t="str">
        <f t="shared" si="334"/>
        <v/>
      </c>
      <c r="BY71" s="47" t="str">
        <f t="shared" si="334"/>
        <v/>
      </c>
      <c r="BZ71" s="47" t="str">
        <f t="shared" si="334"/>
        <v/>
      </c>
      <c r="CA71" s="47" t="str">
        <f t="shared" si="334"/>
        <v/>
      </c>
      <c r="CB71" s="47" t="str">
        <f t="shared" si="334"/>
        <v/>
      </c>
      <c r="CC71" s="47" t="str">
        <f t="shared" si="334"/>
        <v/>
      </c>
      <c r="CD71" s="47" t="str">
        <f t="shared" si="334"/>
        <v/>
      </c>
      <c r="CE71" s="47" t="str">
        <f t="shared" si="334"/>
        <v/>
      </c>
      <c r="CF71" s="47" t="str">
        <f t="shared" si="334"/>
        <v/>
      </c>
      <c r="CG71" s="47" t="str">
        <f t="shared" si="334"/>
        <v/>
      </c>
      <c r="CH71" s="47" t="str">
        <f t="shared" si="334"/>
        <v/>
      </c>
      <c r="CI71" s="47" t="str">
        <f t="shared" si="334"/>
        <v/>
      </c>
      <c r="CJ71" s="47" t="str">
        <f t="shared" si="334"/>
        <v/>
      </c>
      <c r="CK71" s="47" t="str">
        <f t="shared" si="334"/>
        <v/>
      </c>
      <c r="CL71" s="47" t="str">
        <f t="shared" si="334"/>
        <v/>
      </c>
      <c r="CM71" s="47" t="str">
        <f t="shared" si="334"/>
        <v/>
      </c>
      <c r="CN71" s="47" t="str">
        <f t="shared" si="215"/>
        <v/>
      </c>
      <c r="CO71" s="47" t="str">
        <f t="shared" si="215"/>
        <v/>
      </c>
      <c r="CP71" s="47" t="str">
        <f t="shared" si="215"/>
        <v/>
      </c>
      <c r="CQ71" s="47" t="str">
        <f t="shared" si="215"/>
        <v/>
      </c>
      <c r="CR71" s="47" t="str">
        <f t="shared" si="215"/>
        <v/>
      </c>
      <c r="CS71" s="47" t="str">
        <f t="shared" si="215"/>
        <v/>
      </c>
      <c r="CT71" s="47" t="str">
        <f t="shared" si="215"/>
        <v/>
      </c>
      <c r="CU71" s="47" t="str">
        <f t="shared" si="215"/>
        <v/>
      </c>
      <c r="CV71" s="47" t="str">
        <f t="shared" si="215"/>
        <v/>
      </c>
      <c r="CW71" s="47" t="str">
        <f t="shared" si="215"/>
        <v/>
      </c>
      <c r="CX71" s="47" t="str">
        <f t="shared" si="215"/>
        <v/>
      </c>
      <c r="CY71" s="47" t="str">
        <f t="shared" si="215"/>
        <v/>
      </c>
      <c r="CZ71" s="47" t="str">
        <f t="shared" si="215"/>
        <v/>
      </c>
      <c r="DA71" s="47" t="str">
        <f t="shared" si="215"/>
        <v/>
      </c>
      <c r="DB71" s="47" t="str">
        <f t="shared" si="215"/>
        <v/>
      </c>
      <c r="DC71" s="47" t="str">
        <f t="shared" si="215"/>
        <v/>
      </c>
      <c r="DD71" s="47" t="str">
        <f t="shared" si="215"/>
        <v/>
      </c>
      <c r="DE71" s="47" t="str">
        <f t="shared" si="215"/>
        <v/>
      </c>
      <c r="DF71" s="47" t="str">
        <f t="shared" si="215"/>
        <v/>
      </c>
      <c r="DG71" s="47" t="str">
        <f t="shared" si="215"/>
        <v/>
      </c>
      <c r="DH71" s="47" t="str">
        <f t="shared" si="215"/>
        <v/>
      </c>
      <c r="DI71" s="47" t="str">
        <f t="shared" si="215"/>
        <v/>
      </c>
      <c r="DJ71" s="47" t="str">
        <f t="shared" si="215"/>
        <v/>
      </c>
      <c r="DK71" s="47" t="str">
        <f t="shared" si="215"/>
        <v/>
      </c>
      <c r="DL71" s="47" t="str">
        <f t="shared" si="215"/>
        <v/>
      </c>
      <c r="DM71" s="47" t="str">
        <f t="shared" si="215"/>
        <v/>
      </c>
      <c r="DN71" s="47" t="str">
        <f t="shared" si="215"/>
        <v/>
      </c>
      <c r="DO71" s="47" t="str">
        <f t="shared" si="215"/>
        <v/>
      </c>
      <c r="DP71" s="47" t="str">
        <f t="shared" si="215"/>
        <v/>
      </c>
      <c r="DQ71" s="47" t="str">
        <f t="shared" si="215"/>
        <v/>
      </c>
      <c r="DR71" s="47" t="str">
        <f t="shared" si="215"/>
        <v/>
      </c>
      <c r="DS71" s="47" t="str">
        <f t="shared" si="215"/>
        <v/>
      </c>
      <c r="DT71" s="47" t="str">
        <f t="shared" si="215"/>
        <v/>
      </c>
      <c r="DU71" s="47" t="str">
        <f t="shared" si="215"/>
        <v/>
      </c>
      <c r="DV71" s="47" t="str">
        <f t="shared" si="215"/>
        <v/>
      </c>
      <c r="DW71" s="179" t="str">
        <f t="shared" si="330"/>
        <v/>
      </c>
      <c r="DX71" s="47" t="str">
        <f t="shared" si="225"/>
        <v/>
      </c>
      <c r="DY71" s="47" t="str">
        <f t="shared" si="226"/>
        <v/>
      </c>
      <c r="DZ71" s="47" t="str">
        <f t="shared" si="227"/>
        <v/>
      </c>
      <c r="EA71" s="47" t="str">
        <f t="shared" si="228"/>
        <v/>
      </c>
      <c r="EB71" s="47" t="str">
        <f t="shared" si="229"/>
        <v/>
      </c>
      <c r="EC71" s="47" t="str">
        <f t="shared" si="230"/>
        <v/>
      </c>
      <c r="ED71" s="47" t="str">
        <f t="shared" si="231"/>
        <v/>
      </c>
      <c r="EE71" s="47" t="str">
        <f t="shared" si="232"/>
        <v/>
      </c>
      <c r="EF71" s="47" t="str">
        <f t="shared" si="233"/>
        <v/>
      </c>
      <c r="EG71" s="47" t="str">
        <f t="shared" si="234"/>
        <v/>
      </c>
      <c r="EH71" s="47" t="str">
        <f t="shared" si="235"/>
        <v/>
      </c>
      <c r="EI71" s="47" t="str">
        <f t="shared" si="236"/>
        <v/>
      </c>
      <c r="EJ71" s="47" t="str">
        <f t="shared" si="237"/>
        <v/>
      </c>
      <c r="EK71" s="47" t="str">
        <f t="shared" si="238"/>
        <v/>
      </c>
      <c r="EL71" s="47" t="str">
        <f t="shared" si="239"/>
        <v/>
      </c>
      <c r="EM71" s="47" t="str">
        <f t="shared" si="240"/>
        <v/>
      </c>
      <c r="EN71" s="47" t="str">
        <f t="shared" si="241"/>
        <v/>
      </c>
      <c r="EO71" s="47" t="str">
        <f t="shared" si="242"/>
        <v/>
      </c>
      <c r="EP71" s="47" t="str">
        <f t="shared" si="243"/>
        <v/>
      </c>
      <c r="EQ71" s="47" t="str">
        <f t="shared" si="244"/>
        <v/>
      </c>
      <c r="ER71" s="47" t="str">
        <f t="shared" si="245"/>
        <v/>
      </c>
      <c r="ES71" s="47" t="str">
        <f t="shared" si="246"/>
        <v/>
      </c>
      <c r="ET71" s="47" t="str">
        <f t="shared" si="247"/>
        <v/>
      </c>
      <c r="EU71" s="47" t="str">
        <f t="shared" si="248"/>
        <v/>
      </c>
      <c r="EV71" s="47" t="str">
        <f t="shared" si="249"/>
        <v/>
      </c>
      <c r="EW71" s="47" t="str">
        <f t="shared" si="250"/>
        <v/>
      </c>
      <c r="EX71" s="47" t="str">
        <f t="shared" si="251"/>
        <v/>
      </c>
      <c r="EY71" s="47" t="str">
        <f t="shared" si="252"/>
        <v/>
      </c>
      <c r="EZ71" s="47" t="str">
        <f t="shared" si="253"/>
        <v/>
      </c>
      <c r="FA71" s="47" t="str">
        <f t="shared" si="254"/>
        <v/>
      </c>
      <c r="FB71" s="47" t="str">
        <f t="shared" si="255"/>
        <v/>
      </c>
      <c r="FC71" s="47" t="str">
        <f t="shared" si="256"/>
        <v/>
      </c>
      <c r="FD71" s="47" t="str">
        <f t="shared" si="257"/>
        <v/>
      </c>
      <c r="FE71" s="47" t="str">
        <f t="shared" si="258"/>
        <v/>
      </c>
      <c r="FF71" s="47" t="str">
        <f t="shared" si="259"/>
        <v/>
      </c>
      <c r="FG71" s="47" t="str">
        <f t="shared" si="260"/>
        <v/>
      </c>
      <c r="FH71" s="47" t="str">
        <f t="shared" si="261"/>
        <v/>
      </c>
      <c r="FI71" s="47" t="str">
        <f t="shared" si="262"/>
        <v/>
      </c>
      <c r="FJ71" s="47" t="str">
        <f t="shared" si="263"/>
        <v/>
      </c>
      <c r="FK71" s="47" t="str">
        <f t="shared" si="264"/>
        <v/>
      </c>
      <c r="FL71" s="47" t="str">
        <f t="shared" si="265"/>
        <v/>
      </c>
      <c r="FM71" s="47" t="str">
        <f t="shared" si="266"/>
        <v/>
      </c>
      <c r="FN71" s="47" t="str">
        <f t="shared" si="267"/>
        <v/>
      </c>
      <c r="FO71" s="47" t="str">
        <f t="shared" si="268"/>
        <v/>
      </c>
      <c r="FP71" s="47" t="str">
        <f t="shared" si="269"/>
        <v/>
      </c>
      <c r="FQ71" s="47" t="str">
        <f t="shared" si="270"/>
        <v/>
      </c>
      <c r="FR71" s="47" t="str">
        <f t="shared" si="271"/>
        <v/>
      </c>
      <c r="FS71" s="47" t="str">
        <f t="shared" si="272"/>
        <v/>
      </c>
      <c r="FT71" s="47" t="str">
        <f t="shared" si="273"/>
        <v/>
      </c>
      <c r="FU71" s="47" t="str">
        <f t="shared" si="274"/>
        <v/>
      </c>
      <c r="FV71" s="47" t="str">
        <f t="shared" si="275"/>
        <v/>
      </c>
      <c r="FW71" s="47" t="str">
        <f t="shared" si="276"/>
        <v/>
      </c>
      <c r="FX71" s="47" t="str">
        <f t="shared" si="277"/>
        <v/>
      </c>
      <c r="FY71" s="47" t="str">
        <f t="shared" si="278"/>
        <v/>
      </c>
      <c r="FZ71" s="47" t="str">
        <f t="shared" si="279"/>
        <v/>
      </c>
      <c r="GA71" s="47" t="str">
        <f t="shared" si="280"/>
        <v/>
      </c>
      <c r="GB71" s="47" t="str">
        <f t="shared" si="281"/>
        <v/>
      </c>
      <c r="GC71" s="47" t="str">
        <f t="shared" si="282"/>
        <v/>
      </c>
      <c r="GD71" s="47" t="str">
        <f t="shared" si="283"/>
        <v/>
      </c>
      <c r="GE71" s="47" t="str">
        <f t="shared" si="284"/>
        <v/>
      </c>
      <c r="GF71" s="47" t="str">
        <f t="shared" si="285"/>
        <v/>
      </c>
      <c r="GG71" s="47" t="str">
        <f t="shared" si="286"/>
        <v/>
      </c>
      <c r="GH71" s="47" t="str">
        <f t="shared" si="287"/>
        <v/>
      </c>
      <c r="GI71" s="47" t="str">
        <f t="shared" si="288"/>
        <v/>
      </c>
      <c r="GJ71" s="47" t="str">
        <f t="shared" si="289"/>
        <v/>
      </c>
      <c r="GK71" s="47" t="str">
        <f t="shared" si="290"/>
        <v/>
      </c>
      <c r="GL71" s="47" t="str">
        <f t="shared" si="291"/>
        <v/>
      </c>
      <c r="GM71" s="47" t="str">
        <f t="shared" si="292"/>
        <v/>
      </c>
      <c r="GN71" s="47" t="str">
        <f t="shared" si="293"/>
        <v/>
      </c>
      <c r="GO71" s="47" t="str">
        <f t="shared" si="294"/>
        <v/>
      </c>
      <c r="GP71" s="47" t="str">
        <f t="shared" si="295"/>
        <v/>
      </c>
      <c r="GQ71" s="47" t="str">
        <f t="shared" si="296"/>
        <v/>
      </c>
      <c r="GR71" s="47" t="str">
        <f t="shared" si="297"/>
        <v/>
      </c>
      <c r="GS71" s="47" t="str">
        <f t="shared" si="298"/>
        <v/>
      </c>
      <c r="GT71" s="47" t="str">
        <f t="shared" si="299"/>
        <v/>
      </c>
      <c r="GU71" s="47" t="str">
        <f t="shared" si="300"/>
        <v/>
      </c>
      <c r="GV71" s="47" t="str">
        <f t="shared" si="301"/>
        <v/>
      </c>
      <c r="GW71" s="47" t="str">
        <f t="shared" si="302"/>
        <v/>
      </c>
      <c r="GX71" s="47" t="str">
        <f t="shared" si="303"/>
        <v/>
      </c>
      <c r="GY71" s="47" t="str">
        <f t="shared" si="304"/>
        <v/>
      </c>
      <c r="GZ71" s="47" t="str">
        <f t="shared" si="305"/>
        <v/>
      </c>
      <c r="HA71" s="47" t="str">
        <f t="shared" si="306"/>
        <v/>
      </c>
      <c r="HB71" s="47" t="str">
        <f t="shared" si="307"/>
        <v/>
      </c>
      <c r="HC71" s="47" t="str">
        <f t="shared" si="308"/>
        <v/>
      </c>
      <c r="HD71" s="47" t="str">
        <f t="shared" si="309"/>
        <v/>
      </c>
      <c r="HE71" s="47" t="str">
        <f t="shared" si="310"/>
        <v/>
      </c>
      <c r="HF71" s="47" t="str">
        <f t="shared" si="311"/>
        <v/>
      </c>
      <c r="HG71" s="47" t="str">
        <f t="shared" si="312"/>
        <v/>
      </c>
      <c r="HH71" s="47" t="str">
        <f t="shared" si="313"/>
        <v/>
      </c>
      <c r="HI71" s="47" t="str">
        <f t="shared" si="314"/>
        <v/>
      </c>
      <c r="HJ71" s="47" t="str">
        <f t="shared" si="315"/>
        <v/>
      </c>
      <c r="HK71" s="47" t="str">
        <f t="shared" si="316"/>
        <v/>
      </c>
      <c r="HL71" s="47" t="str">
        <f t="shared" si="317"/>
        <v/>
      </c>
      <c r="HM71" s="47" t="str">
        <f t="shared" si="318"/>
        <v/>
      </c>
      <c r="HN71" s="47" t="str">
        <f t="shared" si="319"/>
        <v/>
      </c>
      <c r="HO71" s="47" t="str">
        <f t="shared" si="320"/>
        <v/>
      </c>
      <c r="HP71" s="47" t="str">
        <f t="shared" si="321"/>
        <v/>
      </c>
      <c r="HQ71" s="47" t="str">
        <f t="shared" si="322"/>
        <v/>
      </c>
      <c r="HR71" s="47" t="str">
        <f t="shared" si="323"/>
        <v/>
      </c>
      <c r="HS71" s="47" t="str">
        <f t="shared" si="324"/>
        <v/>
      </c>
      <c r="HT71" s="165" t="e">
        <f t="shared" si="325"/>
        <v>#N/A</v>
      </c>
      <c r="HU71" s="165" t="e">
        <f t="shared" si="205"/>
        <v>#N/A</v>
      </c>
      <c r="HV71" s="165" t="e">
        <f t="shared" si="205"/>
        <v>#N/A</v>
      </c>
      <c r="HW71" s="165" t="e">
        <f t="shared" si="205"/>
        <v>#N/A</v>
      </c>
      <c r="HX71" s="165" t="e">
        <f t="shared" si="216"/>
        <v>#N/A</v>
      </c>
      <c r="HY71" s="165" t="e">
        <f t="shared" si="216"/>
        <v>#N/A</v>
      </c>
      <c r="HZ71" s="165" t="e">
        <f t="shared" si="216"/>
        <v>#N/A</v>
      </c>
      <c r="IA71" s="165" t="e">
        <f t="shared" si="216"/>
        <v>#N/A</v>
      </c>
      <c r="IB71" s="165" t="e">
        <f t="shared" si="216"/>
        <v>#N/A</v>
      </c>
      <c r="IC71" s="165" t="e">
        <f t="shared" si="216"/>
        <v>#N/A</v>
      </c>
      <c r="ID71" s="165" t="e">
        <f t="shared" si="216"/>
        <v>#N/A</v>
      </c>
      <c r="IE71" s="165" t="e">
        <f t="shared" si="216"/>
        <v>#N/A</v>
      </c>
      <c r="IF71" s="165" t="e">
        <f t="shared" si="216"/>
        <v>#N/A</v>
      </c>
      <c r="IG71" s="165" t="e">
        <f t="shared" si="216"/>
        <v>#N/A</v>
      </c>
      <c r="IH71" s="165" t="e">
        <f t="shared" si="216"/>
        <v>#N/A</v>
      </c>
      <c r="II71" s="165" t="e">
        <f t="shared" si="216"/>
        <v>#N/A</v>
      </c>
      <c r="IJ71" s="165" t="e">
        <f t="shared" si="216"/>
        <v>#N/A</v>
      </c>
      <c r="IK71" s="165" t="e">
        <f t="shared" si="216"/>
        <v>#N/A</v>
      </c>
      <c r="IL71" s="165" t="e">
        <f t="shared" si="216"/>
        <v>#N/A</v>
      </c>
      <c r="IM71" s="165" t="e">
        <f t="shared" si="212"/>
        <v>#N/A</v>
      </c>
      <c r="IN71" s="165" t="e">
        <f t="shared" si="212"/>
        <v>#N/A</v>
      </c>
      <c r="IO71" s="165" t="e">
        <f t="shared" si="212"/>
        <v>#N/A</v>
      </c>
      <c r="IP71" s="165" t="e">
        <f t="shared" si="212"/>
        <v>#N/A</v>
      </c>
      <c r="IQ71" s="165" t="e">
        <f t="shared" si="212"/>
        <v>#N/A</v>
      </c>
      <c r="IR71" s="165" t="e">
        <f t="shared" si="212"/>
        <v>#N/A</v>
      </c>
      <c r="IS71" s="165" t="e">
        <f t="shared" si="212"/>
        <v>#N/A</v>
      </c>
      <c r="IT71" s="165" t="e">
        <f t="shared" si="212"/>
        <v>#N/A</v>
      </c>
      <c r="IU71" s="165" t="e">
        <f t="shared" si="212"/>
        <v>#N/A</v>
      </c>
      <c r="IV71" s="165" t="e">
        <f t="shared" si="212"/>
        <v>#N/A</v>
      </c>
      <c r="IW71" s="165" t="e">
        <f t="shared" si="212"/>
        <v>#N/A</v>
      </c>
      <c r="IX71" s="165" t="e">
        <f t="shared" si="212"/>
        <v>#N/A</v>
      </c>
      <c r="IY71" s="165" t="e">
        <f t="shared" si="212"/>
        <v>#N/A</v>
      </c>
      <c r="IZ71" s="165" t="e">
        <f t="shared" si="212"/>
        <v>#N/A</v>
      </c>
      <c r="JA71" s="165" t="e">
        <f t="shared" si="212"/>
        <v>#N/A</v>
      </c>
      <c r="JB71" s="165" t="e">
        <f t="shared" si="209"/>
        <v>#N/A</v>
      </c>
      <c r="JC71" s="165" t="e">
        <f t="shared" si="209"/>
        <v>#N/A</v>
      </c>
      <c r="JD71" s="165" t="e">
        <f t="shared" si="209"/>
        <v>#N/A</v>
      </c>
      <c r="JE71" s="165" t="e">
        <f t="shared" si="209"/>
        <v>#N/A</v>
      </c>
      <c r="JF71" s="165" t="e">
        <f t="shared" si="209"/>
        <v>#N/A</v>
      </c>
      <c r="JG71" s="165" t="e">
        <f t="shared" si="209"/>
        <v>#N/A</v>
      </c>
      <c r="JH71" s="165" t="e">
        <f t="shared" si="209"/>
        <v>#N/A</v>
      </c>
      <c r="JI71" s="165" t="e">
        <f t="shared" si="209"/>
        <v>#N/A</v>
      </c>
      <c r="JJ71" s="165" t="e">
        <f t="shared" si="209"/>
        <v>#N/A</v>
      </c>
      <c r="JK71" s="165" t="e">
        <f t="shared" si="209"/>
        <v>#N/A</v>
      </c>
      <c r="JL71" s="165" t="e">
        <f t="shared" si="209"/>
        <v>#N/A</v>
      </c>
      <c r="JM71" s="165" t="e">
        <f t="shared" si="209"/>
        <v>#N/A</v>
      </c>
      <c r="JN71" s="165" t="e">
        <f t="shared" si="209"/>
        <v>#N/A</v>
      </c>
      <c r="JO71" s="165" t="e">
        <f t="shared" si="209"/>
        <v>#N/A</v>
      </c>
      <c r="JP71" s="165" t="e">
        <f t="shared" si="209"/>
        <v>#N/A</v>
      </c>
      <c r="JQ71" s="165" t="e">
        <f t="shared" si="331"/>
        <v>#N/A</v>
      </c>
      <c r="JR71" s="165" t="e">
        <f t="shared" si="331"/>
        <v>#N/A</v>
      </c>
      <c r="JS71" s="165" t="e">
        <f t="shared" si="331"/>
        <v>#N/A</v>
      </c>
      <c r="JT71" s="165" t="e">
        <f t="shared" si="331"/>
        <v>#N/A</v>
      </c>
      <c r="JU71" s="165" t="e">
        <f t="shared" si="331"/>
        <v>#N/A</v>
      </c>
      <c r="JV71" s="165" t="e">
        <f t="shared" si="331"/>
        <v>#N/A</v>
      </c>
      <c r="JW71" s="165" t="e">
        <f t="shared" si="331"/>
        <v>#N/A</v>
      </c>
      <c r="JX71" s="165" t="e">
        <f t="shared" si="331"/>
        <v>#N/A</v>
      </c>
      <c r="JY71" s="165" t="e">
        <f t="shared" si="331"/>
        <v>#N/A</v>
      </c>
      <c r="JZ71" s="165" t="e">
        <f t="shared" si="331"/>
        <v>#N/A</v>
      </c>
      <c r="KA71" s="165" t="e">
        <f t="shared" si="331"/>
        <v>#N/A</v>
      </c>
      <c r="KB71" s="165" t="e">
        <f t="shared" si="331"/>
        <v>#N/A</v>
      </c>
      <c r="KC71" s="165" t="e">
        <f t="shared" si="331"/>
        <v>#N/A</v>
      </c>
      <c r="KD71" s="165" t="e">
        <f t="shared" si="331"/>
        <v>#N/A</v>
      </c>
      <c r="KE71" s="165" t="e">
        <f t="shared" si="331"/>
        <v>#N/A</v>
      </c>
      <c r="KF71" s="165" t="e">
        <f t="shared" ref="KF71:KF104" si="335">IF(ISNONTEXT($O71),_xlfn.NORM.DIST(CM71,$K71,$O71,FALSE),NA())</f>
        <v>#N/A</v>
      </c>
      <c r="KG71" s="165" t="e">
        <f t="shared" si="206"/>
        <v>#N/A</v>
      </c>
      <c r="KH71" s="165" t="e">
        <f t="shared" si="206"/>
        <v>#N/A</v>
      </c>
      <c r="KI71" s="165" t="e">
        <f t="shared" si="206"/>
        <v>#N/A</v>
      </c>
      <c r="KJ71" s="165" t="e">
        <f t="shared" si="217"/>
        <v>#N/A</v>
      </c>
      <c r="KK71" s="165" t="e">
        <f t="shared" si="217"/>
        <v>#N/A</v>
      </c>
      <c r="KL71" s="165" t="e">
        <f t="shared" si="217"/>
        <v>#N/A</v>
      </c>
      <c r="KM71" s="165" t="e">
        <f t="shared" si="217"/>
        <v>#N/A</v>
      </c>
      <c r="KN71" s="165" t="e">
        <f t="shared" si="217"/>
        <v>#N/A</v>
      </c>
      <c r="KO71" s="165" t="e">
        <f t="shared" si="217"/>
        <v>#N/A</v>
      </c>
      <c r="KP71" s="165" t="e">
        <f t="shared" si="217"/>
        <v>#N/A</v>
      </c>
      <c r="KQ71" s="165" t="e">
        <f t="shared" si="217"/>
        <v>#N/A</v>
      </c>
      <c r="KR71" s="165" t="e">
        <f t="shared" si="217"/>
        <v>#N/A</v>
      </c>
      <c r="KS71" s="165" t="e">
        <f t="shared" si="217"/>
        <v>#N/A</v>
      </c>
      <c r="KT71" s="165" t="e">
        <f t="shared" si="217"/>
        <v>#N/A</v>
      </c>
      <c r="KU71" s="165" t="e">
        <f t="shared" si="217"/>
        <v>#N/A</v>
      </c>
      <c r="KV71" s="165" t="e">
        <f t="shared" si="217"/>
        <v>#N/A</v>
      </c>
      <c r="KW71" s="165" t="e">
        <f t="shared" si="217"/>
        <v>#N/A</v>
      </c>
      <c r="KX71" s="165" t="e">
        <f t="shared" si="217"/>
        <v>#N/A</v>
      </c>
      <c r="KY71" s="165" t="e">
        <f t="shared" si="213"/>
        <v>#N/A</v>
      </c>
      <c r="KZ71" s="165" t="e">
        <f t="shared" si="213"/>
        <v>#N/A</v>
      </c>
      <c r="LA71" s="165" t="e">
        <f t="shared" si="213"/>
        <v>#N/A</v>
      </c>
      <c r="LB71" s="165" t="e">
        <f t="shared" si="213"/>
        <v>#N/A</v>
      </c>
      <c r="LC71" s="165" t="e">
        <f t="shared" si="213"/>
        <v>#N/A</v>
      </c>
      <c r="LD71" s="165" t="e">
        <f t="shared" si="213"/>
        <v>#N/A</v>
      </c>
      <c r="LE71" s="165" t="e">
        <f t="shared" si="213"/>
        <v>#N/A</v>
      </c>
      <c r="LF71" s="165" t="e">
        <f t="shared" si="213"/>
        <v>#N/A</v>
      </c>
      <c r="LG71" s="165" t="e">
        <f t="shared" si="213"/>
        <v>#N/A</v>
      </c>
      <c r="LH71" s="165" t="e">
        <f t="shared" si="213"/>
        <v>#N/A</v>
      </c>
      <c r="LI71" s="165" t="e">
        <f t="shared" si="213"/>
        <v>#N/A</v>
      </c>
      <c r="LJ71" s="165" t="e">
        <f t="shared" si="213"/>
        <v>#N/A</v>
      </c>
      <c r="LK71" s="165" t="e">
        <f t="shared" si="213"/>
        <v>#N/A</v>
      </c>
      <c r="LL71" s="165" t="e">
        <f t="shared" si="213"/>
        <v>#N/A</v>
      </c>
      <c r="LM71" s="165" t="e">
        <f t="shared" si="213"/>
        <v>#N/A</v>
      </c>
      <c r="LN71" s="165" t="e">
        <f t="shared" si="210"/>
        <v>#N/A</v>
      </c>
      <c r="LO71" s="165" t="e">
        <f t="shared" si="210"/>
        <v>#N/A</v>
      </c>
      <c r="LP71" s="165" t="e">
        <f t="shared" si="210"/>
        <v>#N/A</v>
      </c>
      <c r="LQ71" s="165" t="e">
        <f t="shared" si="210"/>
        <v>#N/A</v>
      </c>
      <c r="LR71" s="165" t="e">
        <f t="shared" si="210"/>
        <v>#N/A</v>
      </c>
      <c r="LS71" s="165" t="e">
        <f t="shared" si="210"/>
        <v>#N/A</v>
      </c>
      <c r="LT71" s="165" t="e">
        <f t="shared" si="210"/>
        <v>#N/A</v>
      </c>
      <c r="LU71" s="165" t="e">
        <f t="shared" si="210"/>
        <v>#N/A</v>
      </c>
      <c r="LV71" s="165" t="e">
        <f t="shared" si="210"/>
        <v>#N/A</v>
      </c>
      <c r="LW71" s="165" t="e">
        <f t="shared" si="210"/>
        <v>#N/A</v>
      </c>
      <c r="LX71" s="165" t="e">
        <f t="shared" si="210"/>
        <v>#N/A</v>
      </c>
      <c r="LY71" s="165" t="e">
        <f t="shared" si="210"/>
        <v>#N/A</v>
      </c>
      <c r="LZ71" s="165" t="e">
        <f t="shared" si="210"/>
        <v>#N/A</v>
      </c>
      <c r="MA71" s="165" t="e">
        <f t="shared" si="210"/>
        <v>#N/A</v>
      </c>
      <c r="MB71" s="165" t="e">
        <f t="shared" si="210"/>
        <v>#N/A</v>
      </c>
      <c r="MC71" s="165" t="e">
        <f t="shared" si="332"/>
        <v>#N/A</v>
      </c>
      <c r="MD71" s="165" t="e">
        <f t="shared" si="332"/>
        <v>#N/A</v>
      </c>
      <c r="ME71" s="165" t="e">
        <f t="shared" si="332"/>
        <v>#N/A</v>
      </c>
      <c r="MF71" s="165" t="e">
        <f t="shared" si="332"/>
        <v>#N/A</v>
      </c>
      <c r="MG71" s="165" t="e">
        <f t="shared" si="332"/>
        <v>#N/A</v>
      </c>
      <c r="MH71" s="165" t="e">
        <f t="shared" si="332"/>
        <v>#N/A</v>
      </c>
      <c r="MI71" s="165" t="e">
        <f t="shared" si="332"/>
        <v>#N/A</v>
      </c>
      <c r="MJ71" s="165" t="e">
        <f t="shared" si="332"/>
        <v>#N/A</v>
      </c>
      <c r="MK71" s="165" t="e">
        <f t="shared" si="332"/>
        <v>#N/A</v>
      </c>
      <c r="ML71" s="165" t="e">
        <f t="shared" si="332"/>
        <v>#N/A</v>
      </c>
      <c r="MM71" s="165" t="e">
        <f t="shared" si="332"/>
        <v>#N/A</v>
      </c>
      <c r="MN71" s="165" t="e">
        <f t="shared" si="332"/>
        <v>#N/A</v>
      </c>
      <c r="MO71" s="165" t="e">
        <f t="shared" si="332"/>
        <v>#N/A</v>
      </c>
      <c r="MP71" s="165" t="e">
        <f t="shared" si="332"/>
        <v>#N/A</v>
      </c>
      <c r="MQ71" s="165" t="e">
        <f t="shared" si="332"/>
        <v>#N/A</v>
      </c>
      <c r="MR71" s="165" t="e">
        <f t="shared" ref="MR71:MR104" si="336">IF(ISNONTEXT($O71),_xlfn.NORM.DIST(EY71,$K71,$O71,FALSE),NA())</f>
        <v>#N/A</v>
      </c>
      <c r="MS71" s="165" t="e">
        <f t="shared" si="207"/>
        <v>#N/A</v>
      </c>
      <c r="MT71" s="165" t="e">
        <f t="shared" si="207"/>
        <v>#N/A</v>
      </c>
      <c r="MU71" s="165" t="e">
        <f t="shared" si="207"/>
        <v>#N/A</v>
      </c>
      <c r="MV71" s="165" t="e">
        <f t="shared" si="218"/>
        <v>#N/A</v>
      </c>
      <c r="MW71" s="165" t="e">
        <f t="shared" si="218"/>
        <v>#N/A</v>
      </c>
      <c r="MX71" s="165" t="e">
        <f t="shared" si="218"/>
        <v>#N/A</v>
      </c>
      <c r="MY71" s="165" t="e">
        <f t="shared" si="218"/>
        <v>#N/A</v>
      </c>
      <c r="MZ71" s="165" t="e">
        <f t="shared" si="218"/>
        <v>#N/A</v>
      </c>
      <c r="NA71" s="165" t="e">
        <f t="shared" si="218"/>
        <v>#N/A</v>
      </c>
      <c r="NB71" s="165" t="e">
        <f t="shared" si="218"/>
        <v>#N/A</v>
      </c>
      <c r="NC71" s="165" t="e">
        <f t="shared" si="218"/>
        <v>#N/A</v>
      </c>
      <c r="ND71" s="165" t="e">
        <f t="shared" si="218"/>
        <v>#N/A</v>
      </c>
      <c r="NE71" s="165" t="e">
        <f t="shared" si="218"/>
        <v>#N/A</v>
      </c>
      <c r="NF71" s="165" t="e">
        <f t="shared" si="218"/>
        <v>#N/A</v>
      </c>
      <c r="NG71" s="165" t="e">
        <f t="shared" si="218"/>
        <v>#N/A</v>
      </c>
      <c r="NH71" s="165" t="e">
        <f t="shared" si="218"/>
        <v>#N/A</v>
      </c>
      <c r="NI71" s="165" t="e">
        <f t="shared" si="218"/>
        <v>#N/A</v>
      </c>
      <c r="NJ71" s="165" t="e">
        <f t="shared" si="218"/>
        <v>#N/A</v>
      </c>
      <c r="NK71" s="165" t="e">
        <f t="shared" si="214"/>
        <v>#N/A</v>
      </c>
      <c r="NL71" s="165" t="e">
        <f t="shared" si="214"/>
        <v>#N/A</v>
      </c>
      <c r="NM71" s="165" t="e">
        <f t="shared" si="214"/>
        <v>#N/A</v>
      </c>
      <c r="NN71" s="165" t="e">
        <f t="shared" si="214"/>
        <v>#N/A</v>
      </c>
      <c r="NO71" s="165" t="e">
        <f t="shared" si="214"/>
        <v>#N/A</v>
      </c>
      <c r="NP71" s="165" t="e">
        <f t="shared" si="214"/>
        <v>#N/A</v>
      </c>
      <c r="NQ71" s="165" t="e">
        <f t="shared" si="214"/>
        <v>#N/A</v>
      </c>
      <c r="NR71" s="165" t="e">
        <f t="shared" si="214"/>
        <v>#N/A</v>
      </c>
      <c r="NS71" s="165" t="e">
        <f t="shared" si="214"/>
        <v>#N/A</v>
      </c>
      <c r="NT71" s="165" t="e">
        <f t="shared" si="214"/>
        <v>#N/A</v>
      </c>
      <c r="NU71" s="165" t="e">
        <f t="shared" si="214"/>
        <v>#N/A</v>
      </c>
      <c r="NV71" s="165" t="e">
        <f t="shared" si="214"/>
        <v>#N/A</v>
      </c>
      <c r="NW71" s="165" t="e">
        <f t="shared" si="214"/>
        <v>#N/A</v>
      </c>
      <c r="NX71" s="165" t="e">
        <f t="shared" si="214"/>
        <v>#N/A</v>
      </c>
      <c r="NY71" s="165" t="e">
        <f t="shared" si="214"/>
        <v>#N/A</v>
      </c>
      <c r="NZ71" s="165" t="e">
        <f t="shared" si="211"/>
        <v>#N/A</v>
      </c>
      <c r="OA71" s="165" t="e">
        <f t="shared" si="211"/>
        <v>#N/A</v>
      </c>
      <c r="OB71" s="165" t="e">
        <f t="shared" si="211"/>
        <v>#N/A</v>
      </c>
      <c r="OC71" s="165" t="e">
        <f t="shared" si="211"/>
        <v>#N/A</v>
      </c>
      <c r="OD71" s="165" t="e">
        <f t="shared" si="211"/>
        <v>#N/A</v>
      </c>
      <c r="OE71" s="165" t="e">
        <f t="shared" si="211"/>
        <v>#N/A</v>
      </c>
      <c r="OF71" s="165" t="e">
        <f t="shared" si="211"/>
        <v>#N/A</v>
      </c>
      <c r="OG71" s="165" t="e">
        <f t="shared" si="211"/>
        <v>#N/A</v>
      </c>
      <c r="OH71" s="165" t="e">
        <f t="shared" si="211"/>
        <v>#N/A</v>
      </c>
      <c r="OI71" s="165" t="e">
        <f t="shared" si="211"/>
        <v>#N/A</v>
      </c>
      <c r="OJ71" s="165" t="e">
        <f t="shared" si="211"/>
        <v>#N/A</v>
      </c>
      <c r="OK71" s="165" t="e">
        <f t="shared" si="211"/>
        <v>#N/A</v>
      </c>
      <c r="OL71" s="165" t="e">
        <f t="shared" si="211"/>
        <v>#N/A</v>
      </c>
      <c r="OM71" s="165" t="e">
        <f t="shared" si="211"/>
        <v>#N/A</v>
      </c>
      <c r="ON71" s="165" t="e">
        <f t="shared" si="211"/>
        <v>#N/A</v>
      </c>
      <c r="OO71" s="165" t="e">
        <f t="shared" si="333"/>
        <v>#N/A</v>
      </c>
      <c r="OP71" s="165" t="e">
        <f t="shared" si="333"/>
        <v>#N/A</v>
      </c>
      <c r="OQ71" s="165" t="e">
        <f t="shared" si="333"/>
        <v>#N/A</v>
      </c>
      <c r="OR71" s="165" t="e">
        <f t="shared" si="333"/>
        <v>#N/A</v>
      </c>
      <c r="OS71" s="165" t="e">
        <f t="shared" si="333"/>
        <v>#N/A</v>
      </c>
      <c r="OT71" s="165" t="e">
        <f t="shared" si="333"/>
        <v>#N/A</v>
      </c>
      <c r="OU71" s="165" t="e">
        <f t="shared" si="333"/>
        <v>#N/A</v>
      </c>
      <c r="OV71" s="165" t="e">
        <f t="shared" si="333"/>
        <v>#N/A</v>
      </c>
      <c r="OW71" s="165" t="e">
        <f t="shared" si="333"/>
        <v>#N/A</v>
      </c>
      <c r="OX71" s="165" t="e">
        <f t="shared" si="333"/>
        <v>#N/A</v>
      </c>
      <c r="OY71" s="165" t="e">
        <f t="shared" si="333"/>
        <v>#N/A</v>
      </c>
      <c r="OZ71" s="165" t="e">
        <f t="shared" si="333"/>
        <v>#N/A</v>
      </c>
      <c r="PA71" s="165" t="e">
        <f t="shared" si="333"/>
        <v>#N/A</v>
      </c>
      <c r="PB71" s="165" t="e">
        <f t="shared" si="333"/>
        <v>#N/A</v>
      </c>
      <c r="PC71" s="165" t="e">
        <f t="shared" si="333"/>
        <v>#N/A</v>
      </c>
      <c r="PD71" s="165" t="e">
        <f t="shared" ref="PD71:PD104" si="337">IF(ISNONTEXT($O71),_xlfn.NORM.DIST(HK71,$K71,$O71,FALSE),NA())</f>
        <v>#N/A</v>
      </c>
      <c r="PE71" s="165" t="e">
        <f t="shared" si="326"/>
        <v>#N/A</v>
      </c>
      <c r="PF71" s="165" t="e">
        <f t="shared" si="326"/>
        <v>#N/A</v>
      </c>
      <c r="PG71" s="165" t="e">
        <f t="shared" si="326"/>
        <v>#N/A</v>
      </c>
      <c r="PH71" s="165" t="e">
        <f t="shared" si="326"/>
        <v>#N/A</v>
      </c>
      <c r="PI71" s="165" t="e">
        <f t="shared" si="326"/>
        <v>#N/A</v>
      </c>
      <c r="PJ71" s="165" t="e">
        <f t="shared" si="326"/>
        <v>#N/A</v>
      </c>
      <c r="PK71" s="165" t="e">
        <f t="shared" si="326"/>
        <v>#N/A</v>
      </c>
      <c r="PL71" s="165" t="e">
        <f t="shared" si="326"/>
        <v>#N/A</v>
      </c>
    </row>
    <row r="72" spans="1:428" hidden="1" x14ac:dyDescent="0.45">
      <c r="A72" s="4">
        <v>69</v>
      </c>
      <c r="B72" s="105"/>
      <c r="C72" s="113"/>
      <c r="D72" s="118" t="str">
        <f t="shared" si="220"/>
        <v/>
      </c>
      <c r="E72" s="91"/>
      <c r="F72" s="118" t="str">
        <f t="shared" si="221"/>
        <v/>
      </c>
      <c r="G72" s="113"/>
      <c r="H72" s="106"/>
      <c r="I72" s="120" t="str">
        <f t="shared" si="222"/>
        <v/>
      </c>
      <c r="J72" s="120" t="str">
        <f t="shared" si="223"/>
        <v/>
      </c>
      <c r="K72" s="71" t="str">
        <f t="shared" si="327"/>
        <v/>
      </c>
      <c r="L72" s="23"/>
      <c r="M72" s="55"/>
      <c r="N72" s="298"/>
      <c r="O72" s="72" t="str">
        <f>IF(AND(D72&gt;0,E72&gt;0,F72&gt;0),IF(ISBLANK(N72),IF(ISBLANK(L72),"",(F72-D72)*VLOOKUP(L72,VLookups!$A$4:$B$13,2,FALSE)),N72),"")</f>
        <v/>
      </c>
      <c r="P72" s="73" t="str">
        <f t="shared" si="224"/>
        <v/>
      </c>
      <c r="Q72" s="91"/>
      <c r="R72" s="265" t="str">
        <f>IF(AND(Q72&gt;0,E72&gt;0,NOT(O72="")),ABS(VLOOKUP($Q$1,VLookups!$A$43:$B$44,2,FALSE)-_xlfn.NORM.DIST(Q72,K72,O72,TRUE)),"")</f>
        <v/>
      </c>
      <c r="S72" s="90" t="str">
        <f>IF(AND($D72&gt;0,$E72&gt;0,$F72&gt;0,NOT(ISBLANK($L72))),_xlfn.NORM.INV(ABS(VLOOKUP($Q$1,VLookups!$A$43:$B$44,2,FALSE)-S$3),$K72,$O72),"")</f>
        <v/>
      </c>
      <c r="T72" s="89" t="str">
        <f>IF(AND($D72&gt;0,$E72&gt;0,$F72&gt;0,NOT(ISBLANK($L72))),_xlfn.NORM.INV(ABS(VLOOKUP($Q$1,VLookups!$A$43:$B$44,2,FALSE)-T$3),$K72,$O72),"")</f>
        <v/>
      </c>
      <c r="U72" s="90" t="str">
        <f>IF(AND($D72&gt;0,$E72&gt;0,$F72&gt;0,NOT(ISBLANK($L72))),_xlfn.NORM.INV(ABS(VLOOKUP($Q$1,VLookups!$A$43:$B$44,2,FALSE)-U$3),$K72,$O72),"")</f>
        <v/>
      </c>
      <c r="V72" s="89" t="str">
        <f>IF(AND($D72&gt;0,$E72&gt;0,$F72&gt;0,NOT(ISBLANK($L72))),_xlfn.NORM.INV(ABS(VLOOKUP($Q$1,VLookups!$A$43:$B$44,2,FALSE)-V$3),$K72,$O72),"")</f>
        <v/>
      </c>
      <c r="W72" s="90" t="str">
        <f>IF(AND($D72&gt;0,$E72&gt;0,$F72&gt;0,NOT(ISBLANK($L72))),_xlfn.NORM.INV(ABS(VLOOKUP($Q$1,VLookups!$A$43:$B$44,2,FALSE)-W$3),$K72,$O72),"")</f>
        <v/>
      </c>
      <c r="X72" s="89" t="str">
        <f>IF(AND($D72&gt;0,$E72&gt;0,$F72&gt;0,NOT(ISBLANK($L72))),_xlfn.NORM.INV(ABS(VLOOKUP($Q$1,VLookups!$A$43:$B$44,2,FALSE)-X$3),$K72,$O72),"")</f>
        <v/>
      </c>
      <c r="Y72" s="5"/>
      <c r="Z72" s="164" t="str">
        <f t="shared" si="328"/>
        <v/>
      </c>
      <c r="AA72" s="47" t="str">
        <f t="shared" si="329"/>
        <v/>
      </c>
      <c r="AB72" s="47" t="str">
        <f t="shared" si="334"/>
        <v/>
      </c>
      <c r="AC72" s="47" t="str">
        <f t="shared" si="334"/>
        <v/>
      </c>
      <c r="AD72" s="47" t="str">
        <f t="shared" si="334"/>
        <v/>
      </c>
      <c r="AE72" s="47" t="str">
        <f t="shared" si="334"/>
        <v/>
      </c>
      <c r="AF72" s="47" t="str">
        <f t="shared" si="334"/>
        <v/>
      </c>
      <c r="AG72" s="47" t="str">
        <f t="shared" si="334"/>
        <v/>
      </c>
      <c r="AH72" s="47" t="str">
        <f t="shared" si="334"/>
        <v/>
      </c>
      <c r="AI72" s="47" t="str">
        <f t="shared" si="334"/>
        <v/>
      </c>
      <c r="AJ72" s="47" t="str">
        <f t="shared" si="334"/>
        <v/>
      </c>
      <c r="AK72" s="47" t="str">
        <f t="shared" si="334"/>
        <v/>
      </c>
      <c r="AL72" s="47" t="str">
        <f t="shared" si="334"/>
        <v/>
      </c>
      <c r="AM72" s="47" t="str">
        <f t="shared" si="334"/>
        <v/>
      </c>
      <c r="AN72" s="47" t="str">
        <f t="shared" si="334"/>
        <v/>
      </c>
      <c r="AO72" s="47" t="str">
        <f t="shared" si="334"/>
        <v/>
      </c>
      <c r="AP72" s="47" t="str">
        <f t="shared" si="334"/>
        <v/>
      </c>
      <c r="AQ72" s="47" t="str">
        <f t="shared" si="334"/>
        <v/>
      </c>
      <c r="AR72" s="47" t="str">
        <f t="shared" si="334"/>
        <v/>
      </c>
      <c r="AS72" s="47" t="str">
        <f t="shared" si="334"/>
        <v/>
      </c>
      <c r="AT72" s="47" t="str">
        <f t="shared" si="334"/>
        <v/>
      </c>
      <c r="AU72" s="47" t="str">
        <f t="shared" si="334"/>
        <v/>
      </c>
      <c r="AV72" s="47" t="str">
        <f t="shared" si="334"/>
        <v/>
      </c>
      <c r="AW72" s="47" t="str">
        <f t="shared" si="334"/>
        <v/>
      </c>
      <c r="AX72" s="47" t="str">
        <f t="shared" si="334"/>
        <v/>
      </c>
      <c r="AY72" s="47" t="str">
        <f t="shared" si="334"/>
        <v/>
      </c>
      <c r="AZ72" s="47" t="str">
        <f t="shared" si="334"/>
        <v/>
      </c>
      <c r="BA72" s="47" t="str">
        <f t="shared" si="334"/>
        <v/>
      </c>
      <c r="BB72" s="47" t="str">
        <f t="shared" si="334"/>
        <v/>
      </c>
      <c r="BC72" s="47" t="str">
        <f t="shared" si="334"/>
        <v/>
      </c>
      <c r="BD72" s="47" t="str">
        <f t="shared" si="334"/>
        <v/>
      </c>
      <c r="BE72" s="47" t="str">
        <f t="shared" si="334"/>
        <v/>
      </c>
      <c r="BF72" s="47" t="str">
        <f t="shared" si="334"/>
        <v/>
      </c>
      <c r="BG72" s="47" t="str">
        <f t="shared" si="334"/>
        <v/>
      </c>
      <c r="BH72" s="47" t="str">
        <f t="shared" si="334"/>
        <v/>
      </c>
      <c r="BI72" s="47" t="str">
        <f t="shared" si="334"/>
        <v/>
      </c>
      <c r="BJ72" s="47" t="str">
        <f t="shared" si="334"/>
        <v/>
      </c>
      <c r="BK72" s="47" t="str">
        <f t="shared" si="334"/>
        <v/>
      </c>
      <c r="BL72" s="47" t="str">
        <f t="shared" si="334"/>
        <v/>
      </c>
      <c r="BM72" s="47" t="str">
        <f t="shared" si="334"/>
        <v/>
      </c>
      <c r="BN72" s="47" t="str">
        <f t="shared" si="334"/>
        <v/>
      </c>
      <c r="BO72" s="47" t="str">
        <f t="shared" si="334"/>
        <v/>
      </c>
      <c r="BP72" s="47" t="str">
        <f t="shared" si="334"/>
        <v/>
      </c>
      <c r="BQ72" s="47" t="str">
        <f t="shared" si="334"/>
        <v/>
      </c>
      <c r="BR72" s="47" t="str">
        <f t="shared" si="334"/>
        <v/>
      </c>
      <c r="BS72" s="47" t="str">
        <f t="shared" si="334"/>
        <v/>
      </c>
      <c r="BT72" s="47" t="str">
        <f t="shared" si="334"/>
        <v/>
      </c>
      <c r="BU72" s="47" t="str">
        <f t="shared" si="334"/>
        <v/>
      </c>
      <c r="BV72" s="47" t="str">
        <f t="shared" si="334"/>
        <v/>
      </c>
      <c r="BW72" s="47" t="str">
        <f t="shared" si="334"/>
        <v/>
      </c>
      <c r="BX72" s="47" t="str">
        <f t="shared" si="334"/>
        <v/>
      </c>
      <c r="BY72" s="47" t="str">
        <f t="shared" si="334"/>
        <v/>
      </c>
      <c r="BZ72" s="47" t="str">
        <f t="shared" si="334"/>
        <v/>
      </c>
      <c r="CA72" s="47" t="str">
        <f t="shared" si="334"/>
        <v/>
      </c>
      <c r="CB72" s="47" t="str">
        <f t="shared" si="334"/>
        <v/>
      </c>
      <c r="CC72" s="47" t="str">
        <f t="shared" si="334"/>
        <v/>
      </c>
      <c r="CD72" s="47" t="str">
        <f t="shared" si="334"/>
        <v/>
      </c>
      <c r="CE72" s="47" t="str">
        <f t="shared" si="334"/>
        <v/>
      </c>
      <c r="CF72" s="47" t="str">
        <f t="shared" si="334"/>
        <v/>
      </c>
      <c r="CG72" s="47" t="str">
        <f t="shared" si="334"/>
        <v/>
      </c>
      <c r="CH72" s="47" t="str">
        <f t="shared" si="334"/>
        <v/>
      </c>
      <c r="CI72" s="47" t="str">
        <f t="shared" si="334"/>
        <v/>
      </c>
      <c r="CJ72" s="47" t="str">
        <f t="shared" si="334"/>
        <v/>
      </c>
      <c r="CK72" s="47" t="str">
        <f t="shared" si="334"/>
        <v/>
      </c>
      <c r="CL72" s="47" t="str">
        <f t="shared" si="334"/>
        <v/>
      </c>
      <c r="CM72" s="47" t="str">
        <f t="shared" si="334"/>
        <v/>
      </c>
      <c r="CN72" s="47" t="str">
        <f t="shared" si="215"/>
        <v/>
      </c>
      <c r="CO72" s="47" t="str">
        <f t="shared" si="215"/>
        <v/>
      </c>
      <c r="CP72" s="47" t="str">
        <f t="shared" si="215"/>
        <v/>
      </c>
      <c r="CQ72" s="47" t="str">
        <f t="shared" si="215"/>
        <v/>
      </c>
      <c r="CR72" s="47" t="str">
        <f t="shared" si="215"/>
        <v/>
      </c>
      <c r="CS72" s="47" t="str">
        <f t="shared" si="215"/>
        <v/>
      </c>
      <c r="CT72" s="47" t="str">
        <f t="shared" si="215"/>
        <v/>
      </c>
      <c r="CU72" s="47" t="str">
        <f t="shared" si="215"/>
        <v/>
      </c>
      <c r="CV72" s="47" t="str">
        <f t="shared" si="215"/>
        <v/>
      </c>
      <c r="CW72" s="47" t="str">
        <f t="shared" ref="CW72:DV72" si="338">IF(ISNONTEXT($Z72),CX72-$Z72,"")</f>
        <v/>
      </c>
      <c r="CX72" s="47" t="str">
        <f t="shared" si="338"/>
        <v/>
      </c>
      <c r="CY72" s="47" t="str">
        <f t="shared" si="338"/>
        <v/>
      </c>
      <c r="CZ72" s="47" t="str">
        <f t="shared" si="338"/>
        <v/>
      </c>
      <c r="DA72" s="47" t="str">
        <f t="shared" si="338"/>
        <v/>
      </c>
      <c r="DB72" s="47" t="str">
        <f t="shared" si="338"/>
        <v/>
      </c>
      <c r="DC72" s="47" t="str">
        <f t="shared" si="338"/>
        <v/>
      </c>
      <c r="DD72" s="47" t="str">
        <f t="shared" si="338"/>
        <v/>
      </c>
      <c r="DE72" s="47" t="str">
        <f t="shared" si="338"/>
        <v/>
      </c>
      <c r="DF72" s="47" t="str">
        <f t="shared" si="338"/>
        <v/>
      </c>
      <c r="DG72" s="47" t="str">
        <f t="shared" si="338"/>
        <v/>
      </c>
      <c r="DH72" s="47" t="str">
        <f t="shared" si="338"/>
        <v/>
      </c>
      <c r="DI72" s="47" t="str">
        <f t="shared" si="338"/>
        <v/>
      </c>
      <c r="DJ72" s="47" t="str">
        <f t="shared" si="338"/>
        <v/>
      </c>
      <c r="DK72" s="47" t="str">
        <f t="shared" si="338"/>
        <v/>
      </c>
      <c r="DL72" s="47" t="str">
        <f t="shared" si="338"/>
        <v/>
      </c>
      <c r="DM72" s="47" t="str">
        <f t="shared" si="338"/>
        <v/>
      </c>
      <c r="DN72" s="47" t="str">
        <f t="shared" si="338"/>
        <v/>
      </c>
      <c r="DO72" s="47" t="str">
        <f t="shared" si="338"/>
        <v/>
      </c>
      <c r="DP72" s="47" t="str">
        <f t="shared" si="338"/>
        <v/>
      </c>
      <c r="DQ72" s="47" t="str">
        <f t="shared" si="338"/>
        <v/>
      </c>
      <c r="DR72" s="47" t="str">
        <f t="shared" si="338"/>
        <v/>
      </c>
      <c r="DS72" s="47" t="str">
        <f t="shared" si="338"/>
        <v/>
      </c>
      <c r="DT72" s="47" t="str">
        <f t="shared" si="338"/>
        <v/>
      </c>
      <c r="DU72" s="47" t="str">
        <f t="shared" si="338"/>
        <v/>
      </c>
      <c r="DV72" s="47" t="str">
        <f t="shared" si="338"/>
        <v/>
      </c>
      <c r="DW72" s="179" t="str">
        <f t="shared" si="330"/>
        <v/>
      </c>
      <c r="DX72" s="47" t="str">
        <f t="shared" si="225"/>
        <v/>
      </c>
      <c r="DY72" s="47" t="str">
        <f t="shared" si="226"/>
        <v/>
      </c>
      <c r="DZ72" s="47" t="str">
        <f t="shared" si="227"/>
        <v/>
      </c>
      <c r="EA72" s="47" t="str">
        <f t="shared" si="228"/>
        <v/>
      </c>
      <c r="EB72" s="47" t="str">
        <f t="shared" si="229"/>
        <v/>
      </c>
      <c r="EC72" s="47" t="str">
        <f t="shared" si="230"/>
        <v/>
      </c>
      <c r="ED72" s="47" t="str">
        <f t="shared" si="231"/>
        <v/>
      </c>
      <c r="EE72" s="47" t="str">
        <f t="shared" si="232"/>
        <v/>
      </c>
      <c r="EF72" s="47" t="str">
        <f t="shared" si="233"/>
        <v/>
      </c>
      <c r="EG72" s="47" t="str">
        <f t="shared" si="234"/>
        <v/>
      </c>
      <c r="EH72" s="47" t="str">
        <f t="shared" si="235"/>
        <v/>
      </c>
      <c r="EI72" s="47" t="str">
        <f t="shared" si="236"/>
        <v/>
      </c>
      <c r="EJ72" s="47" t="str">
        <f t="shared" si="237"/>
        <v/>
      </c>
      <c r="EK72" s="47" t="str">
        <f t="shared" si="238"/>
        <v/>
      </c>
      <c r="EL72" s="47" t="str">
        <f t="shared" si="239"/>
        <v/>
      </c>
      <c r="EM72" s="47" t="str">
        <f t="shared" si="240"/>
        <v/>
      </c>
      <c r="EN72" s="47" t="str">
        <f t="shared" si="241"/>
        <v/>
      </c>
      <c r="EO72" s="47" t="str">
        <f t="shared" si="242"/>
        <v/>
      </c>
      <c r="EP72" s="47" t="str">
        <f t="shared" si="243"/>
        <v/>
      </c>
      <c r="EQ72" s="47" t="str">
        <f t="shared" si="244"/>
        <v/>
      </c>
      <c r="ER72" s="47" t="str">
        <f t="shared" si="245"/>
        <v/>
      </c>
      <c r="ES72" s="47" t="str">
        <f t="shared" si="246"/>
        <v/>
      </c>
      <c r="ET72" s="47" t="str">
        <f t="shared" si="247"/>
        <v/>
      </c>
      <c r="EU72" s="47" t="str">
        <f t="shared" si="248"/>
        <v/>
      </c>
      <c r="EV72" s="47" t="str">
        <f t="shared" si="249"/>
        <v/>
      </c>
      <c r="EW72" s="47" t="str">
        <f t="shared" si="250"/>
        <v/>
      </c>
      <c r="EX72" s="47" t="str">
        <f t="shared" si="251"/>
        <v/>
      </c>
      <c r="EY72" s="47" t="str">
        <f t="shared" si="252"/>
        <v/>
      </c>
      <c r="EZ72" s="47" t="str">
        <f t="shared" si="253"/>
        <v/>
      </c>
      <c r="FA72" s="47" t="str">
        <f t="shared" si="254"/>
        <v/>
      </c>
      <c r="FB72" s="47" t="str">
        <f t="shared" si="255"/>
        <v/>
      </c>
      <c r="FC72" s="47" t="str">
        <f t="shared" si="256"/>
        <v/>
      </c>
      <c r="FD72" s="47" t="str">
        <f t="shared" si="257"/>
        <v/>
      </c>
      <c r="FE72" s="47" t="str">
        <f t="shared" si="258"/>
        <v/>
      </c>
      <c r="FF72" s="47" t="str">
        <f t="shared" si="259"/>
        <v/>
      </c>
      <c r="FG72" s="47" t="str">
        <f t="shared" si="260"/>
        <v/>
      </c>
      <c r="FH72" s="47" t="str">
        <f t="shared" si="261"/>
        <v/>
      </c>
      <c r="FI72" s="47" t="str">
        <f t="shared" si="262"/>
        <v/>
      </c>
      <c r="FJ72" s="47" t="str">
        <f t="shared" si="263"/>
        <v/>
      </c>
      <c r="FK72" s="47" t="str">
        <f t="shared" si="264"/>
        <v/>
      </c>
      <c r="FL72" s="47" t="str">
        <f t="shared" si="265"/>
        <v/>
      </c>
      <c r="FM72" s="47" t="str">
        <f t="shared" si="266"/>
        <v/>
      </c>
      <c r="FN72" s="47" t="str">
        <f t="shared" si="267"/>
        <v/>
      </c>
      <c r="FO72" s="47" t="str">
        <f t="shared" si="268"/>
        <v/>
      </c>
      <c r="FP72" s="47" t="str">
        <f t="shared" si="269"/>
        <v/>
      </c>
      <c r="FQ72" s="47" t="str">
        <f t="shared" si="270"/>
        <v/>
      </c>
      <c r="FR72" s="47" t="str">
        <f t="shared" si="271"/>
        <v/>
      </c>
      <c r="FS72" s="47" t="str">
        <f t="shared" si="272"/>
        <v/>
      </c>
      <c r="FT72" s="47" t="str">
        <f t="shared" si="273"/>
        <v/>
      </c>
      <c r="FU72" s="47" t="str">
        <f t="shared" si="274"/>
        <v/>
      </c>
      <c r="FV72" s="47" t="str">
        <f t="shared" si="275"/>
        <v/>
      </c>
      <c r="FW72" s="47" t="str">
        <f t="shared" si="276"/>
        <v/>
      </c>
      <c r="FX72" s="47" t="str">
        <f t="shared" si="277"/>
        <v/>
      </c>
      <c r="FY72" s="47" t="str">
        <f t="shared" si="278"/>
        <v/>
      </c>
      <c r="FZ72" s="47" t="str">
        <f t="shared" si="279"/>
        <v/>
      </c>
      <c r="GA72" s="47" t="str">
        <f t="shared" si="280"/>
        <v/>
      </c>
      <c r="GB72" s="47" t="str">
        <f t="shared" si="281"/>
        <v/>
      </c>
      <c r="GC72" s="47" t="str">
        <f t="shared" si="282"/>
        <v/>
      </c>
      <c r="GD72" s="47" t="str">
        <f t="shared" si="283"/>
        <v/>
      </c>
      <c r="GE72" s="47" t="str">
        <f t="shared" si="284"/>
        <v/>
      </c>
      <c r="GF72" s="47" t="str">
        <f t="shared" si="285"/>
        <v/>
      </c>
      <c r="GG72" s="47" t="str">
        <f t="shared" si="286"/>
        <v/>
      </c>
      <c r="GH72" s="47" t="str">
        <f t="shared" si="287"/>
        <v/>
      </c>
      <c r="GI72" s="47" t="str">
        <f t="shared" si="288"/>
        <v/>
      </c>
      <c r="GJ72" s="47" t="str">
        <f t="shared" si="289"/>
        <v/>
      </c>
      <c r="GK72" s="47" t="str">
        <f t="shared" si="290"/>
        <v/>
      </c>
      <c r="GL72" s="47" t="str">
        <f t="shared" si="291"/>
        <v/>
      </c>
      <c r="GM72" s="47" t="str">
        <f t="shared" si="292"/>
        <v/>
      </c>
      <c r="GN72" s="47" t="str">
        <f t="shared" si="293"/>
        <v/>
      </c>
      <c r="GO72" s="47" t="str">
        <f t="shared" si="294"/>
        <v/>
      </c>
      <c r="GP72" s="47" t="str">
        <f t="shared" si="295"/>
        <v/>
      </c>
      <c r="GQ72" s="47" t="str">
        <f t="shared" si="296"/>
        <v/>
      </c>
      <c r="GR72" s="47" t="str">
        <f t="shared" si="297"/>
        <v/>
      </c>
      <c r="GS72" s="47" t="str">
        <f t="shared" si="298"/>
        <v/>
      </c>
      <c r="GT72" s="47" t="str">
        <f t="shared" si="299"/>
        <v/>
      </c>
      <c r="GU72" s="47" t="str">
        <f t="shared" si="300"/>
        <v/>
      </c>
      <c r="GV72" s="47" t="str">
        <f t="shared" si="301"/>
        <v/>
      </c>
      <c r="GW72" s="47" t="str">
        <f t="shared" si="302"/>
        <v/>
      </c>
      <c r="GX72" s="47" t="str">
        <f t="shared" si="303"/>
        <v/>
      </c>
      <c r="GY72" s="47" t="str">
        <f t="shared" si="304"/>
        <v/>
      </c>
      <c r="GZ72" s="47" t="str">
        <f t="shared" si="305"/>
        <v/>
      </c>
      <c r="HA72" s="47" t="str">
        <f t="shared" si="306"/>
        <v/>
      </c>
      <c r="HB72" s="47" t="str">
        <f t="shared" si="307"/>
        <v/>
      </c>
      <c r="HC72" s="47" t="str">
        <f t="shared" si="308"/>
        <v/>
      </c>
      <c r="HD72" s="47" t="str">
        <f t="shared" si="309"/>
        <v/>
      </c>
      <c r="HE72" s="47" t="str">
        <f t="shared" si="310"/>
        <v/>
      </c>
      <c r="HF72" s="47" t="str">
        <f t="shared" si="311"/>
        <v/>
      </c>
      <c r="HG72" s="47" t="str">
        <f t="shared" si="312"/>
        <v/>
      </c>
      <c r="HH72" s="47" t="str">
        <f t="shared" si="313"/>
        <v/>
      </c>
      <c r="HI72" s="47" t="str">
        <f t="shared" si="314"/>
        <v/>
      </c>
      <c r="HJ72" s="47" t="str">
        <f t="shared" si="315"/>
        <v/>
      </c>
      <c r="HK72" s="47" t="str">
        <f t="shared" si="316"/>
        <v/>
      </c>
      <c r="HL72" s="47" t="str">
        <f t="shared" si="317"/>
        <v/>
      </c>
      <c r="HM72" s="47" t="str">
        <f t="shared" si="318"/>
        <v/>
      </c>
      <c r="HN72" s="47" t="str">
        <f t="shared" si="319"/>
        <v/>
      </c>
      <c r="HO72" s="47" t="str">
        <f t="shared" si="320"/>
        <v/>
      </c>
      <c r="HP72" s="47" t="str">
        <f t="shared" si="321"/>
        <v/>
      </c>
      <c r="HQ72" s="47" t="str">
        <f t="shared" si="322"/>
        <v/>
      </c>
      <c r="HR72" s="47" t="str">
        <f t="shared" si="323"/>
        <v/>
      </c>
      <c r="HS72" s="47" t="str">
        <f t="shared" si="324"/>
        <v/>
      </c>
      <c r="HT72" s="165" t="e">
        <f t="shared" si="325"/>
        <v>#N/A</v>
      </c>
      <c r="HU72" s="165" t="e">
        <f t="shared" si="205"/>
        <v>#N/A</v>
      </c>
      <c r="HV72" s="165" t="e">
        <f t="shared" si="205"/>
        <v>#N/A</v>
      </c>
      <c r="HW72" s="165" t="e">
        <f t="shared" si="205"/>
        <v>#N/A</v>
      </c>
      <c r="HX72" s="165" t="e">
        <f t="shared" si="216"/>
        <v>#N/A</v>
      </c>
      <c r="HY72" s="165" t="e">
        <f t="shared" si="216"/>
        <v>#N/A</v>
      </c>
      <c r="HZ72" s="165" t="e">
        <f t="shared" si="216"/>
        <v>#N/A</v>
      </c>
      <c r="IA72" s="165" t="e">
        <f t="shared" si="216"/>
        <v>#N/A</v>
      </c>
      <c r="IB72" s="165" t="e">
        <f t="shared" si="216"/>
        <v>#N/A</v>
      </c>
      <c r="IC72" s="165" t="e">
        <f t="shared" si="216"/>
        <v>#N/A</v>
      </c>
      <c r="ID72" s="165" t="e">
        <f t="shared" si="216"/>
        <v>#N/A</v>
      </c>
      <c r="IE72" s="165" t="e">
        <f t="shared" si="216"/>
        <v>#N/A</v>
      </c>
      <c r="IF72" s="165" t="e">
        <f t="shared" si="216"/>
        <v>#N/A</v>
      </c>
      <c r="IG72" s="165" t="e">
        <f t="shared" si="216"/>
        <v>#N/A</v>
      </c>
      <c r="IH72" s="165" t="e">
        <f t="shared" si="216"/>
        <v>#N/A</v>
      </c>
      <c r="II72" s="165" t="e">
        <f t="shared" si="216"/>
        <v>#N/A</v>
      </c>
      <c r="IJ72" s="165" t="e">
        <f t="shared" si="216"/>
        <v>#N/A</v>
      </c>
      <c r="IK72" s="165" t="e">
        <f t="shared" si="216"/>
        <v>#N/A</v>
      </c>
      <c r="IL72" s="165" t="e">
        <f t="shared" si="216"/>
        <v>#N/A</v>
      </c>
      <c r="IM72" s="165" t="e">
        <f t="shared" si="212"/>
        <v>#N/A</v>
      </c>
      <c r="IN72" s="165" t="e">
        <f t="shared" si="212"/>
        <v>#N/A</v>
      </c>
      <c r="IO72" s="165" t="e">
        <f t="shared" si="212"/>
        <v>#N/A</v>
      </c>
      <c r="IP72" s="165" t="e">
        <f t="shared" si="212"/>
        <v>#N/A</v>
      </c>
      <c r="IQ72" s="165" t="e">
        <f t="shared" si="212"/>
        <v>#N/A</v>
      </c>
      <c r="IR72" s="165" t="e">
        <f t="shared" si="212"/>
        <v>#N/A</v>
      </c>
      <c r="IS72" s="165" t="e">
        <f t="shared" si="212"/>
        <v>#N/A</v>
      </c>
      <c r="IT72" s="165" t="e">
        <f t="shared" si="212"/>
        <v>#N/A</v>
      </c>
      <c r="IU72" s="165" t="e">
        <f t="shared" si="212"/>
        <v>#N/A</v>
      </c>
      <c r="IV72" s="165" t="e">
        <f t="shared" si="212"/>
        <v>#N/A</v>
      </c>
      <c r="IW72" s="165" t="e">
        <f t="shared" si="212"/>
        <v>#N/A</v>
      </c>
      <c r="IX72" s="165" t="e">
        <f t="shared" si="212"/>
        <v>#N/A</v>
      </c>
      <c r="IY72" s="165" t="e">
        <f t="shared" si="212"/>
        <v>#N/A</v>
      </c>
      <c r="IZ72" s="165" t="e">
        <f t="shared" si="212"/>
        <v>#N/A</v>
      </c>
      <c r="JA72" s="165" t="e">
        <f t="shared" si="212"/>
        <v>#N/A</v>
      </c>
      <c r="JB72" s="165" t="e">
        <f t="shared" si="209"/>
        <v>#N/A</v>
      </c>
      <c r="JC72" s="165" t="e">
        <f t="shared" si="209"/>
        <v>#N/A</v>
      </c>
      <c r="JD72" s="165" t="e">
        <f t="shared" si="209"/>
        <v>#N/A</v>
      </c>
      <c r="JE72" s="165" t="e">
        <f t="shared" si="209"/>
        <v>#N/A</v>
      </c>
      <c r="JF72" s="165" t="e">
        <f t="shared" si="209"/>
        <v>#N/A</v>
      </c>
      <c r="JG72" s="165" t="e">
        <f t="shared" si="209"/>
        <v>#N/A</v>
      </c>
      <c r="JH72" s="165" t="e">
        <f t="shared" si="209"/>
        <v>#N/A</v>
      </c>
      <c r="JI72" s="165" t="e">
        <f t="shared" si="209"/>
        <v>#N/A</v>
      </c>
      <c r="JJ72" s="165" t="e">
        <f t="shared" si="209"/>
        <v>#N/A</v>
      </c>
      <c r="JK72" s="165" t="e">
        <f t="shared" si="209"/>
        <v>#N/A</v>
      </c>
      <c r="JL72" s="165" t="e">
        <f t="shared" si="209"/>
        <v>#N/A</v>
      </c>
      <c r="JM72" s="165" t="e">
        <f t="shared" si="209"/>
        <v>#N/A</v>
      </c>
      <c r="JN72" s="165" t="e">
        <f t="shared" si="209"/>
        <v>#N/A</v>
      </c>
      <c r="JO72" s="165" t="e">
        <f t="shared" si="209"/>
        <v>#N/A</v>
      </c>
      <c r="JP72" s="165" t="e">
        <f t="shared" si="209"/>
        <v>#N/A</v>
      </c>
      <c r="JQ72" s="165" t="e">
        <f t="shared" si="331"/>
        <v>#N/A</v>
      </c>
      <c r="JR72" s="165" t="e">
        <f t="shared" si="331"/>
        <v>#N/A</v>
      </c>
      <c r="JS72" s="165" t="e">
        <f t="shared" si="331"/>
        <v>#N/A</v>
      </c>
      <c r="JT72" s="165" t="e">
        <f t="shared" si="331"/>
        <v>#N/A</v>
      </c>
      <c r="JU72" s="165" t="e">
        <f t="shared" si="331"/>
        <v>#N/A</v>
      </c>
      <c r="JV72" s="165" t="e">
        <f t="shared" si="331"/>
        <v>#N/A</v>
      </c>
      <c r="JW72" s="165" t="e">
        <f t="shared" si="331"/>
        <v>#N/A</v>
      </c>
      <c r="JX72" s="165" t="e">
        <f t="shared" si="331"/>
        <v>#N/A</v>
      </c>
      <c r="JY72" s="165" t="e">
        <f t="shared" si="331"/>
        <v>#N/A</v>
      </c>
      <c r="JZ72" s="165" t="e">
        <f t="shared" si="331"/>
        <v>#N/A</v>
      </c>
      <c r="KA72" s="165" t="e">
        <f t="shared" si="331"/>
        <v>#N/A</v>
      </c>
      <c r="KB72" s="165" t="e">
        <f t="shared" si="331"/>
        <v>#N/A</v>
      </c>
      <c r="KC72" s="165" t="e">
        <f t="shared" si="331"/>
        <v>#N/A</v>
      </c>
      <c r="KD72" s="165" t="e">
        <f t="shared" si="331"/>
        <v>#N/A</v>
      </c>
      <c r="KE72" s="165" t="e">
        <f t="shared" si="331"/>
        <v>#N/A</v>
      </c>
      <c r="KF72" s="165" t="e">
        <f t="shared" si="335"/>
        <v>#N/A</v>
      </c>
      <c r="KG72" s="165" t="e">
        <f t="shared" si="206"/>
        <v>#N/A</v>
      </c>
      <c r="KH72" s="165" t="e">
        <f t="shared" si="206"/>
        <v>#N/A</v>
      </c>
      <c r="KI72" s="165" t="e">
        <f t="shared" si="206"/>
        <v>#N/A</v>
      </c>
      <c r="KJ72" s="165" t="e">
        <f t="shared" si="217"/>
        <v>#N/A</v>
      </c>
      <c r="KK72" s="165" t="e">
        <f t="shared" si="217"/>
        <v>#N/A</v>
      </c>
      <c r="KL72" s="165" t="e">
        <f t="shared" si="217"/>
        <v>#N/A</v>
      </c>
      <c r="KM72" s="165" t="e">
        <f t="shared" si="217"/>
        <v>#N/A</v>
      </c>
      <c r="KN72" s="165" t="e">
        <f t="shared" si="217"/>
        <v>#N/A</v>
      </c>
      <c r="KO72" s="165" t="e">
        <f t="shared" si="217"/>
        <v>#N/A</v>
      </c>
      <c r="KP72" s="165" t="e">
        <f t="shared" si="217"/>
        <v>#N/A</v>
      </c>
      <c r="KQ72" s="165" t="e">
        <f t="shared" si="217"/>
        <v>#N/A</v>
      </c>
      <c r="KR72" s="165" t="e">
        <f t="shared" si="217"/>
        <v>#N/A</v>
      </c>
      <c r="KS72" s="165" t="e">
        <f t="shared" si="217"/>
        <v>#N/A</v>
      </c>
      <c r="KT72" s="165" t="e">
        <f t="shared" si="217"/>
        <v>#N/A</v>
      </c>
      <c r="KU72" s="165" t="e">
        <f t="shared" si="217"/>
        <v>#N/A</v>
      </c>
      <c r="KV72" s="165" t="e">
        <f t="shared" si="217"/>
        <v>#N/A</v>
      </c>
      <c r="KW72" s="165" t="e">
        <f t="shared" si="217"/>
        <v>#N/A</v>
      </c>
      <c r="KX72" s="165" t="e">
        <f t="shared" si="217"/>
        <v>#N/A</v>
      </c>
      <c r="KY72" s="165" t="e">
        <f t="shared" si="213"/>
        <v>#N/A</v>
      </c>
      <c r="KZ72" s="165" t="e">
        <f t="shared" si="213"/>
        <v>#N/A</v>
      </c>
      <c r="LA72" s="165" t="e">
        <f t="shared" si="213"/>
        <v>#N/A</v>
      </c>
      <c r="LB72" s="165" t="e">
        <f t="shared" si="213"/>
        <v>#N/A</v>
      </c>
      <c r="LC72" s="165" t="e">
        <f t="shared" si="213"/>
        <v>#N/A</v>
      </c>
      <c r="LD72" s="165" t="e">
        <f t="shared" si="213"/>
        <v>#N/A</v>
      </c>
      <c r="LE72" s="165" t="e">
        <f t="shared" si="213"/>
        <v>#N/A</v>
      </c>
      <c r="LF72" s="165" t="e">
        <f t="shared" si="213"/>
        <v>#N/A</v>
      </c>
      <c r="LG72" s="165" t="e">
        <f t="shared" si="213"/>
        <v>#N/A</v>
      </c>
      <c r="LH72" s="165" t="e">
        <f t="shared" si="213"/>
        <v>#N/A</v>
      </c>
      <c r="LI72" s="165" t="e">
        <f t="shared" si="213"/>
        <v>#N/A</v>
      </c>
      <c r="LJ72" s="165" t="e">
        <f t="shared" si="213"/>
        <v>#N/A</v>
      </c>
      <c r="LK72" s="165" t="e">
        <f t="shared" si="213"/>
        <v>#N/A</v>
      </c>
      <c r="LL72" s="165" t="e">
        <f t="shared" si="213"/>
        <v>#N/A</v>
      </c>
      <c r="LM72" s="165" t="e">
        <f t="shared" si="213"/>
        <v>#N/A</v>
      </c>
      <c r="LN72" s="165" t="e">
        <f t="shared" si="210"/>
        <v>#N/A</v>
      </c>
      <c r="LO72" s="165" t="e">
        <f t="shared" si="210"/>
        <v>#N/A</v>
      </c>
      <c r="LP72" s="165" t="e">
        <f t="shared" si="210"/>
        <v>#N/A</v>
      </c>
      <c r="LQ72" s="165" t="e">
        <f t="shared" si="210"/>
        <v>#N/A</v>
      </c>
      <c r="LR72" s="165" t="e">
        <f t="shared" si="210"/>
        <v>#N/A</v>
      </c>
      <c r="LS72" s="165" t="e">
        <f t="shared" si="210"/>
        <v>#N/A</v>
      </c>
      <c r="LT72" s="165" t="e">
        <f t="shared" si="210"/>
        <v>#N/A</v>
      </c>
      <c r="LU72" s="165" t="e">
        <f t="shared" si="210"/>
        <v>#N/A</v>
      </c>
      <c r="LV72" s="165" t="e">
        <f t="shared" si="210"/>
        <v>#N/A</v>
      </c>
      <c r="LW72" s="165" t="e">
        <f t="shared" si="210"/>
        <v>#N/A</v>
      </c>
      <c r="LX72" s="165" t="e">
        <f t="shared" si="210"/>
        <v>#N/A</v>
      </c>
      <c r="LY72" s="165" t="e">
        <f t="shared" si="210"/>
        <v>#N/A</v>
      </c>
      <c r="LZ72" s="165" t="e">
        <f t="shared" si="210"/>
        <v>#N/A</v>
      </c>
      <c r="MA72" s="165" t="e">
        <f t="shared" si="210"/>
        <v>#N/A</v>
      </c>
      <c r="MB72" s="165" t="e">
        <f t="shared" si="210"/>
        <v>#N/A</v>
      </c>
      <c r="MC72" s="165" t="e">
        <f t="shared" si="332"/>
        <v>#N/A</v>
      </c>
      <c r="MD72" s="165" t="e">
        <f t="shared" si="332"/>
        <v>#N/A</v>
      </c>
      <c r="ME72" s="165" t="e">
        <f t="shared" si="332"/>
        <v>#N/A</v>
      </c>
      <c r="MF72" s="165" t="e">
        <f t="shared" si="332"/>
        <v>#N/A</v>
      </c>
      <c r="MG72" s="165" t="e">
        <f t="shared" si="332"/>
        <v>#N/A</v>
      </c>
      <c r="MH72" s="165" t="e">
        <f t="shared" si="332"/>
        <v>#N/A</v>
      </c>
      <c r="MI72" s="165" t="e">
        <f t="shared" si="332"/>
        <v>#N/A</v>
      </c>
      <c r="MJ72" s="165" t="e">
        <f t="shared" si="332"/>
        <v>#N/A</v>
      </c>
      <c r="MK72" s="165" t="e">
        <f t="shared" si="332"/>
        <v>#N/A</v>
      </c>
      <c r="ML72" s="165" t="e">
        <f t="shared" si="332"/>
        <v>#N/A</v>
      </c>
      <c r="MM72" s="165" t="e">
        <f t="shared" si="332"/>
        <v>#N/A</v>
      </c>
      <c r="MN72" s="165" t="e">
        <f t="shared" si="332"/>
        <v>#N/A</v>
      </c>
      <c r="MO72" s="165" t="e">
        <f t="shared" si="332"/>
        <v>#N/A</v>
      </c>
      <c r="MP72" s="165" t="e">
        <f t="shared" si="332"/>
        <v>#N/A</v>
      </c>
      <c r="MQ72" s="165" t="e">
        <f t="shared" si="332"/>
        <v>#N/A</v>
      </c>
      <c r="MR72" s="165" t="e">
        <f t="shared" si="336"/>
        <v>#N/A</v>
      </c>
      <c r="MS72" s="165" t="e">
        <f t="shared" si="207"/>
        <v>#N/A</v>
      </c>
      <c r="MT72" s="165" t="e">
        <f t="shared" si="207"/>
        <v>#N/A</v>
      </c>
      <c r="MU72" s="165" t="e">
        <f t="shared" si="207"/>
        <v>#N/A</v>
      </c>
      <c r="MV72" s="165" t="e">
        <f t="shared" si="218"/>
        <v>#N/A</v>
      </c>
      <c r="MW72" s="165" t="e">
        <f t="shared" si="218"/>
        <v>#N/A</v>
      </c>
      <c r="MX72" s="165" t="e">
        <f t="shared" si="218"/>
        <v>#N/A</v>
      </c>
      <c r="MY72" s="165" t="e">
        <f t="shared" si="218"/>
        <v>#N/A</v>
      </c>
      <c r="MZ72" s="165" t="e">
        <f t="shared" si="218"/>
        <v>#N/A</v>
      </c>
      <c r="NA72" s="165" t="e">
        <f t="shared" si="218"/>
        <v>#N/A</v>
      </c>
      <c r="NB72" s="165" t="e">
        <f t="shared" si="218"/>
        <v>#N/A</v>
      </c>
      <c r="NC72" s="165" t="e">
        <f t="shared" si="218"/>
        <v>#N/A</v>
      </c>
      <c r="ND72" s="165" t="e">
        <f t="shared" si="218"/>
        <v>#N/A</v>
      </c>
      <c r="NE72" s="165" t="e">
        <f t="shared" si="218"/>
        <v>#N/A</v>
      </c>
      <c r="NF72" s="165" t="e">
        <f t="shared" si="218"/>
        <v>#N/A</v>
      </c>
      <c r="NG72" s="165" t="e">
        <f t="shared" si="218"/>
        <v>#N/A</v>
      </c>
      <c r="NH72" s="165" t="e">
        <f t="shared" si="218"/>
        <v>#N/A</v>
      </c>
      <c r="NI72" s="165" t="e">
        <f t="shared" si="218"/>
        <v>#N/A</v>
      </c>
      <c r="NJ72" s="165" t="e">
        <f t="shared" si="218"/>
        <v>#N/A</v>
      </c>
      <c r="NK72" s="165" t="e">
        <f t="shared" si="214"/>
        <v>#N/A</v>
      </c>
      <c r="NL72" s="165" t="e">
        <f t="shared" si="214"/>
        <v>#N/A</v>
      </c>
      <c r="NM72" s="165" t="e">
        <f t="shared" si="214"/>
        <v>#N/A</v>
      </c>
      <c r="NN72" s="165" t="e">
        <f t="shared" si="214"/>
        <v>#N/A</v>
      </c>
      <c r="NO72" s="165" t="e">
        <f t="shared" si="214"/>
        <v>#N/A</v>
      </c>
      <c r="NP72" s="165" t="e">
        <f t="shared" si="214"/>
        <v>#N/A</v>
      </c>
      <c r="NQ72" s="165" t="e">
        <f t="shared" si="214"/>
        <v>#N/A</v>
      </c>
      <c r="NR72" s="165" t="e">
        <f t="shared" si="214"/>
        <v>#N/A</v>
      </c>
      <c r="NS72" s="165" t="e">
        <f t="shared" si="214"/>
        <v>#N/A</v>
      </c>
      <c r="NT72" s="165" t="e">
        <f t="shared" si="214"/>
        <v>#N/A</v>
      </c>
      <c r="NU72" s="165" t="e">
        <f t="shared" si="214"/>
        <v>#N/A</v>
      </c>
      <c r="NV72" s="165" t="e">
        <f t="shared" si="214"/>
        <v>#N/A</v>
      </c>
      <c r="NW72" s="165" t="e">
        <f t="shared" si="214"/>
        <v>#N/A</v>
      </c>
      <c r="NX72" s="165" t="e">
        <f t="shared" si="214"/>
        <v>#N/A</v>
      </c>
      <c r="NY72" s="165" t="e">
        <f t="shared" si="214"/>
        <v>#N/A</v>
      </c>
      <c r="NZ72" s="165" t="e">
        <f t="shared" si="211"/>
        <v>#N/A</v>
      </c>
      <c r="OA72" s="165" t="e">
        <f t="shared" si="211"/>
        <v>#N/A</v>
      </c>
      <c r="OB72" s="165" t="e">
        <f t="shared" si="211"/>
        <v>#N/A</v>
      </c>
      <c r="OC72" s="165" t="e">
        <f t="shared" si="211"/>
        <v>#N/A</v>
      </c>
      <c r="OD72" s="165" t="e">
        <f t="shared" si="211"/>
        <v>#N/A</v>
      </c>
      <c r="OE72" s="165" t="e">
        <f t="shared" si="211"/>
        <v>#N/A</v>
      </c>
      <c r="OF72" s="165" t="e">
        <f t="shared" si="211"/>
        <v>#N/A</v>
      </c>
      <c r="OG72" s="165" t="e">
        <f t="shared" si="211"/>
        <v>#N/A</v>
      </c>
      <c r="OH72" s="165" t="e">
        <f t="shared" si="211"/>
        <v>#N/A</v>
      </c>
      <c r="OI72" s="165" t="e">
        <f t="shared" si="211"/>
        <v>#N/A</v>
      </c>
      <c r="OJ72" s="165" t="e">
        <f t="shared" si="211"/>
        <v>#N/A</v>
      </c>
      <c r="OK72" s="165" t="e">
        <f t="shared" si="211"/>
        <v>#N/A</v>
      </c>
      <c r="OL72" s="165" t="e">
        <f t="shared" si="211"/>
        <v>#N/A</v>
      </c>
      <c r="OM72" s="165" t="e">
        <f t="shared" si="211"/>
        <v>#N/A</v>
      </c>
      <c r="ON72" s="165" t="e">
        <f t="shared" si="211"/>
        <v>#N/A</v>
      </c>
      <c r="OO72" s="165" t="e">
        <f t="shared" si="333"/>
        <v>#N/A</v>
      </c>
      <c r="OP72" s="165" t="e">
        <f t="shared" si="333"/>
        <v>#N/A</v>
      </c>
      <c r="OQ72" s="165" t="e">
        <f t="shared" si="333"/>
        <v>#N/A</v>
      </c>
      <c r="OR72" s="165" t="e">
        <f t="shared" si="333"/>
        <v>#N/A</v>
      </c>
      <c r="OS72" s="165" t="e">
        <f t="shared" si="333"/>
        <v>#N/A</v>
      </c>
      <c r="OT72" s="165" t="e">
        <f t="shared" si="333"/>
        <v>#N/A</v>
      </c>
      <c r="OU72" s="165" t="e">
        <f t="shared" si="333"/>
        <v>#N/A</v>
      </c>
      <c r="OV72" s="165" t="e">
        <f t="shared" si="333"/>
        <v>#N/A</v>
      </c>
      <c r="OW72" s="165" t="e">
        <f t="shared" si="333"/>
        <v>#N/A</v>
      </c>
      <c r="OX72" s="165" t="e">
        <f t="shared" si="333"/>
        <v>#N/A</v>
      </c>
      <c r="OY72" s="165" t="e">
        <f t="shared" si="333"/>
        <v>#N/A</v>
      </c>
      <c r="OZ72" s="165" t="e">
        <f t="shared" si="333"/>
        <v>#N/A</v>
      </c>
      <c r="PA72" s="165" t="e">
        <f t="shared" si="333"/>
        <v>#N/A</v>
      </c>
      <c r="PB72" s="165" t="e">
        <f t="shared" si="333"/>
        <v>#N/A</v>
      </c>
      <c r="PC72" s="165" t="e">
        <f t="shared" si="333"/>
        <v>#N/A</v>
      </c>
      <c r="PD72" s="165" t="e">
        <f t="shared" si="337"/>
        <v>#N/A</v>
      </c>
      <c r="PE72" s="165" t="e">
        <f t="shared" si="326"/>
        <v>#N/A</v>
      </c>
      <c r="PF72" s="165" t="e">
        <f t="shared" si="326"/>
        <v>#N/A</v>
      </c>
      <c r="PG72" s="165" t="e">
        <f t="shared" si="326"/>
        <v>#N/A</v>
      </c>
      <c r="PH72" s="165" t="e">
        <f t="shared" si="326"/>
        <v>#N/A</v>
      </c>
      <c r="PI72" s="165" t="e">
        <f t="shared" si="326"/>
        <v>#N/A</v>
      </c>
      <c r="PJ72" s="165" t="e">
        <f t="shared" si="326"/>
        <v>#N/A</v>
      </c>
      <c r="PK72" s="165" t="e">
        <f t="shared" si="326"/>
        <v>#N/A</v>
      </c>
      <c r="PL72" s="165" t="e">
        <f t="shared" si="326"/>
        <v>#N/A</v>
      </c>
    </row>
    <row r="73" spans="1:428" hidden="1" x14ac:dyDescent="0.45">
      <c r="A73" s="4">
        <v>70</v>
      </c>
      <c r="B73" s="105"/>
      <c r="C73" s="113"/>
      <c r="D73" s="118" t="str">
        <f t="shared" si="220"/>
        <v/>
      </c>
      <c r="E73" s="91"/>
      <c r="F73" s="118" t="str">
        <f t="shared" si="221"/>
        <v/>
      </c>
      <c r="G73" s="113"/>
      <c r="H73" s="106"/>
      <c r="I73" s="120" t="str">
        <f t="shared" si="222"/>
        <v/>
      </c>
      <c r="J73" s="120" t="str">
        <f t="shared" si="223"/>
        <v/>
      </c>
      <c r="K73" s="71" t="str">
        <f t="shared" si="327"/>
        <v/>
      </c>
      <c r="L73" s="23"/>
      <c r="M73" s="55"/>
      <c r="N73" s="298"/>
      <c r="O73" s="72" t="str">
        <f>IF(AND(D73&gt;0,E73&gt;0,F73&gt;0),IF(ISBLANK(N73),IF(ISBLANK(L73),"",(F73-D73)*VLOOKUP(L73,VLookups!$A$4:$B$13,2,FALSE)),N73),"")</f>
        <v/>
      </c>
      <c r="P73" s="73" t="str">
        <f t="shared" si="224"/>
        <v/>
      </c>
      <c r="Q73" s="91"/>
      <c r="R73" s="265" t="str">
        <f>IF(AND(Q73&gt;0,E73&gt;0,NOT(O73="")),ABS(VLOOKUP($Q$1,VLookups!$A$43:$B$44,2,FALSE)-_xlfn.NORM.DIST(Q73,K73,O73,TRUE)),"")</f>
        <v/>
      </c>
      <c r="S73" s="90" t="str">
        <f>IF(AND($D73&gt;0,$E73&gt;0,$F73&gt;0,NOT(ISBLANK($L73))),_xlfn.NORM.INV(ABS(VLOOKUP($Q$1,VLookups!$A$43:$B$44,2,FALSE)-S$3),$K73,$O73),"")</f>
        <v/>
      </c>
      <c r="T73" s="89" t="str">
        <f>IF(AND($D73&gt;0,$E73&gt;0,$F73&gt;0,NOT(ISBLANK($L73))),_xlfn.NORM.INV(ABS(VLOOKUP($Q$1,VLookups!$A$43:$B$44,2,FALSE)-T$3),$K73,$O73),"")</f>
        <v/>
      </c>
      <c r="U73" s="90" t="str">
        <f>IF(AND($D73&gt;0,$E73&gt;0,$F73&gt;0,NOT(ISBLANK($L73))),_xlfn.NORM.INV(ABS(VLOOKUP($Q$1,VLookups!$A$43:$B$44,2,FALSE)-U$3),$K73,$O73),"")</f>
        <v/>
      </c>
      <c r="V73" s="89" t="str">
        <f>IF(AND($D73&gt;0,$E73&gt;0,$F73&gt;0,NOT(ISBLANK($L73))),_xlfn.NORM.INV(ABS(VLOOKUP($Q$1,VLookups!$A$43:$B$44,2,FALSE)-V$3),$K73,$O73),"")</f>
        <v/>
      </c>
      <c r="W73" s="90" t="str">
        <f>IF(AND($D73&gt;0,$E73&gt;0,$F73&gt;0,NOT(ISBLANK($L73))),_xlfn.NORM.INV(ABS(VLOOKUP($Q$1,VLookups!$A$43:$B$44,2,FALSE)-W$3),$K73,$O73),"")</f>
        <v/>
      </c>
      <c r="X73" s="89" t="str">
        <f>IF(AND($D73&gt;0,$E73&gt;0,$F73&gt;0,NOT(ISBLANK($L73))),_xlfn.NORM.INV(ABS(VLOOKUP($Q$1,VLookups!$A$43:$B$44,2,FALSE)-X$3),$K73,$O73),"")</f>
        <v/>
      </c>
      <c r="Y73" s="5"/>
      <c r="Z73" s="164" t="str">
        <f t="shared" si="328"/>
        <v/>
      </c>
      <c r="AA73" s="47" t="str">
        <f t="shared" si="329"/>
        <v/>
      </c>
      <c r="AB73" s="47" t="str">
        <f t="shared" si="334"/>
        <v/>
      </c>
      <c r="AC73" s="47" t="str">
        <f t="shared" si="334"/>
        <v/>
      </c>
      <c r="AD73" s="47" t="str">
        <f t="shared" si="334"/>
        <v/>
      </c>
      <c r="AE73" s="47" t="str">
        <f t="shared" si="334"/>
        <v/>
      </c>
      <c r="AF73" s="47" t="str">
        <f t="shared" si="334"/>
        <v/>
      </c>
      <c r="AG73" s="47" t="str">
        <f t="shared" si="334"/>
        <v/>
      </c>
      <c r="AH73" s="47" t="str">
        <f t="shared" si="334"/>
        <v/>
      </c>
      <c r="AI73" s="47" t="str">
        <f t="shared" si="334"/>
        <v/>
      </c>
      <c r="AJ73" s="47" t="str">
        <f t="shared" si="334"/>
        <v/>
      </c>
      <c r="AK73" s="47" t="str">
        <f t="shared" si="334"/>
        <v/>
      </c>
      <c r="AL73" s="47" t="str">
        <f t="shared" si="334"/>
        <v/>
      </c>
      <c r="AM73" s="47" t="str">
        <f t="shared" si="334"/>
        <v/>
      </c>
      <c r="AN73" s="47" t="str">
        <f t="shared" si="334"/>
        <v/>
      </c>
      <c r="AO73" s="47" t="str">
        <f t="shared" si="334"/>
        <v/>
      </c>
      <c r="AP73" s="47" t="str">
        <f t="shared" si="334"/>
        <v/>
      </c>
      <c r="AQ73" s="47" t="str">
        <f t="shared" si="334"/>
        <v/>
      </c>
      <c r="AR73" s="47" t="str">
        <f t="shared" si="334"/>
        <v/>
      </c>
      <c r="AS73" s="47" t="str">
        <f t="shared" si="334"/>
        <v/>
      </c>
      <c r="AT73" s="47" t="str">
        <f t="shared" si="334"/>
        <v/>
      </c>
      <c r="AU73" s="47" t="str">
        <f t="shared" si="334"/>
        <v/>
      </c>
      <c r="AV73" s="47" t="str">
        <f t="shared" si="334"/>
        <v/>
      </c>
      <c r="AW73" s="47" t="str">
        <f t="shared" si="334"/>
        <v/>
      </c>
      <c r="AX73" s="47" t="str">
        <f t="shared" si="334"/>
        <v/>
      </c>
      <c r="AY73" s="47" t="str">
        <f t="shared" si="334"/>
        <v/>
      </c>
      <c r="AZ73" s="47" t="str">
        <f t="shared" si="334"/>
        <v/>
      </c>
      <c r="BA73" s="47" t="str">
        <f t="shared" si="334"/>
        <v/>
      </c>
      <c r="BB73" s="47" t="str">
        <f t="shared" si="334"/>
        <v/>
      </c>
      <c r="BC73" s="47" t="str">
        <f t="shared" si="334"/>
        <v/>
      </c>
      <c r="BD73" s="47" t="str">
        <f t="shared" si="334"/>
        <v/>
      </c>
      <c r="BE73" s="47" t="str">
        <f t="shared" si="334"/>
        <v/>
      </c>
      <c r="BF73" s="47" t="str">
        <f t="shared" si="334"/>
        <v/>
      </c>
      <c r="BG73" s="47" t="str">
        <f t="shared" si="334"/>
        <v/>
      </c>
      <c r="BH73" s="47" t="str">
        <f t="shared" si="334"/>
        <v/>
      </c>
      <c r="BI73" s="47" t="str">
        <f t="shared" si="334"/>
        <v/>
      </c>
      <c r="BJ73" s="47" t="str">
        <f t="shared" si="334"/>
        <v/>
      </c>
      <c r="BK73" s="47" t="str">
        <f t="shared" si="334"/>
        <v/>
      </c>
      <c r="BL73" s="47" t="str">
        <f t="shared" si="334"/>
        <v/>
      </c>
      <c r="BM73" s="47" t="str">
        <f t="shared" si="334"/>
        <v/>
      </c>
      <c r="BN73" s="47" t="str">
        <f t="shared" si="334"/>
        <v/>
      </c>
      <c r="BO73" s="47" t="str">
        <f t="shared" si="334"/>
        <v/>
      </c>
      <c r="BP73" s="47" t="str">
        <f t="shared" si="334"/>
        <v/>
      </c>
      <c r="BQ73" s="47" t="str">
        <f t="shared" si="334"/>
        <v/>
      </c>
      <c r="BR73" s="47" t="str">
        <f t="shared" si="334"/>
        <v/>
      </c>
      <c r="BS73" s="47" t="str">
        <f t="shared" si="334"/>
        <v/>
      </c>
      <c r="BT73" s="47" t="str">
        <f t="shared" si="334"/>
        <v/>
      </c>
      <c r="BU73" s="47" t="str">
        <f t="shared" si="334"/>
        <v/>
      </c>
      <c r="BV73" s="47" t="str">
        <f t="shared" si="334"/>
        <v/>
      </c>
      <c r="BW73" s="47" t="str">
        <f t="shared" si="334"/>
        <v/>
      </c>
      <c r="BX73" s="47" t="str">
        <f t="shared" si="334"/>
        <v/>
      </c>
      <c r="BY73" s="47" t="str">
        <f t="shared" si="334"/>
        <v/>
      </c>
      <c r="BZ73" s="47" t="str">
        <f t="shared" si="334"/>
        <v/>
      </c>
      <c r="CA73" s="47" t="str">
        <f t="shared" si="334"/>
        <v/>
      </c>
      <c r="CB73" s="47" t="str">
        <f t="shared" si="334"/>
        <v/>
      </c>
      <c r="CC73" s="47" t="str">
        <f t="shared" si="334"/>
        <v/>
      </c>
      <c r="CD73" s="47" t="str">
        <f t="shared" si="334"/>
        <v/>
      </c>
      <c r="CE73" s="47" t="str">
        <f t="shared" si="334"/>
        <v/>
      </c>
      <c r="CF73" s="47" t="str">
        <f t="shared" si="334"/>
        <v/>
      </c>
      <c r="CG73" s="47" t="str">
        <f t="shared" si="334"/>
        <v/>
      </c>
      <c r="CH73" s="47" t="str">
        <f t="shared" si="334"/>
        <v/>
      </c>
      <c r="CI73" s="47" t="str">
        <f t="shared" si="334"/>
        <v/>
      </c>
      <c r="CJ73" s="47" t="str">
        <f t="shared" si="334"/>
        <v/>
      </c>
      <c r="CK73" s="47" t="str">
        <f t="shared" si="334"/>
        <v/>
      </c>
      <c r="CL73" s="47" t="str">
        <f t="shared" si="334"/>
        <v/>
      </c>
      <c r="CM73" s="47" t="str">
        <f t="shared" ref="CM73:DV76" si="339">IF(ISNONTEXT($Z73),CN73-$Z73,"")</f>
        <v/>
      </c>
      <c r="CN73" s="47" t="str">
        <f t="shared" si="339"/>
        <v/>
      </c>
      <c r="CO73" s="47" t="str">
        <f t="shared" si="339"/>
        <v/>
      </c>
      <c r="CP73" s="47" t="str">
        <f t="shared" si="339"/>
        <v/>
      </c>
      <c r="CQ73" s="47" t="str">
        <f t="shared" si="339"/>
        <v/>
      </c>
      <c r="CR73" s="47" t="str">
        <f t="shared" si="339"/>
        <v/>
      </c>
      <c r="CS73" s="47" t="str">
        <f t="shared" si="339"/>
        <v/>
      </c>
      <c r="CT73" s="47" t="str">
        <f t="shared" si="339"/>
        <v/>
      </c>
      <c r="CU73" s="47" t="str">
        <f t="shared" si="339"/>
        <v/>
      </c>
      <c r="CV73" s="47" t="str">
        <f t="shared" si="339"/>
        <v/>
      </c>
      <c r="CW73" s="47" t="str">
        <f t="shared" si="339"/>
        <v/>
      </c>
      <c r="CX73" s="47" t="str">
        <f t="shared" si="339"/>
        <v/>
      </c>
      <c r="CY73" s="47" t="str">
        <f t="shared" si="339"/>
        <v/>
      </c>
      <c r="CZ73" s="47" t="str">
        <f t="shared" si="339"/>
        <v/>
      </c>
      <c r="DA73" s="47" t="str">
        <f t="shared" si="339"/>
        <v/>
      </c>
      <c r="DB73" s="47" t="str">
        <f t="shared" si="339"/>
        <v/>
      </c>
      <c r="DC73" s="47" t="str">
        <f t="shared" si="339"/>
        <v/>
      </c>
      <c r="DD73" s="47" t="str">
        <f t="shared" si="339"/>
        <v/>
      </c>
      <c r="DE73" s="47" t="str">
        <f t="shared" si="339"/>
        <v/>
      </c>
      <c r="DF73" s="47" t="str">
        <f t="shared" si="339"/>
        <v/>
      </c>
      <c r="DG73" s="47" t="str">
        <f t="shared" si="339"/>
        <v/>
      </c>
      <c r="DH73" s="47" t="str">
        <f t="shared" si="339"/>
        <v/>
      </c>
      <c r="DI73" s="47" t="str">
        <f t="shared" si="339"/>
        <v/>
      </c>
      <c r="DJ73" s="47" t="str">
        <f t="shared" si="339"/>
        <v/>
      </c>
      <c r="DK73" s="47" t="str">
        <f t="shared" si="339"/>
        <v/>
      </c>
      <c r="DL73" s="47" t="str">
        <f t="shared" si="339"/>
        <v/>
      </c>
      <c r="DM73" s="47" t="str">
        <f t="shared" si="339"/>
        <v/>
      </c>
      <c r="DN73" s="47" t="str">
        <f t="shared" si="339"/>
        <v/>
      </c>
      <c r="DO73" s="47" t="str">
        <f t="shared" si="339"/>
        <v/>
      </c>
      <c r="DP73" s="47" t="str">
        <f t="shared" si="339"/>
        <v/>
      </c>
      <c r="DQ73" s="47" t="str">
        <f t="shared" si="339"/>
        <v/>
      </c>
      <c r="DR73" s="47" t="str">
        <f t="shared" si="339"/>
        <v/>
      </c>
      <c r="DS73" s="47" t="str">
        <f t="shared" si="339"/>
        <v/>
      </c>
      <c r="DT73" s="47" t="str">
        <f t="shared" si="339"/>
        <v/>
      </c>
      <c r="DU73" s="47" t="str">
        <f t="shared" si="339"/>
        <v/>
      </c>
      <c r="DV73" s="47" t="str">
        <f t="shared" si="339"/>
        <v/>
      </c>
      <c r="DW73" s="179" t="str">
        <f t="shared" si="330"/>
        <v/>
      </c>
      <c r="DX73" s="47" t="str">
        <f t="shared" si="225"/>
        <v/>
      </c>
      <c r="DY73" s="47" t="str">
        <f t="shared" si="226"/>
        <v/>
      </c>
      <c r="DZ73" s="47" t="str">
        <f t="shared" si="227"/>
        <v/>
      </c>
      <c r="EA73" s="47" t="str">
        <f t="shared" si="228"/>
        <v/>
      </c>
      <c r="EB73" s="47" t="str">
        <f t="shared" si="229"/>
        <v/>
      </c>
      <c r="EC73" s="47" t="str">
        <f t="shared" si="230"/>
        <v/>
      </c>
      <c r="ED73" s="47" t="str">
        <f t="shared" si="231"/>
        <v/>
      </c>
      <c r="EE73" s="47" t="str">
        <f t="shared" si="232"/>
        <v/>
      </c>
      <c r="EF73" s="47" t="str">
        <f t="shared" si="233"/>
        <v/>
      </c>
      <c r="EG73" s="47" t="str">
        <f t="shared" si="234"/>
        <v/>
      </c>
      <c r="EH73" s="47" t="str">
        <f t="shared" si="235"/>
        <v/>
      </c>
      <c r="EI73" s="47" t="str">
        <f t="shared" si="236"/>
        <v/>
      </c>
      <c r="EJ73" s="47" t="str">
        <f t="shared" si="237"/>
        <v/>
      </c>
      <c r="EK73" s="47" t="str">
        <f t="shared" si="238"/>
        <v/>
      </c>
      <c r="EL73" s="47" t="str">
        <f t="shared" si="239"/>
        <v/>
      </c>
      <c r="EM73" s="47" t="str">
        <f t="shared" si="240"/>
        <v/>
      </c>
      <c r="EN73" s="47" t="str">
        <f t="shared" si="241"/>
        <v/>
      </c>
      <c r="EO73" s="47" t="str">
        <f t="shared" si="242"/>
        <v/>
      </c>
      <c r="EP73" s="47" t="str">
        <f t="shared" si="243"/>
        <v/>
      </c>
      <c r="EQ73" s="47" t="str">
        <f t="shared" si="244"/>
        <v/>
      </c>
      <c r="ER73" s="47" t="str">
        <f t="shared" si="245"/>
        <v/>
      </c>
      <c r="ES73" s="47" t="str">
        <f t="shared" si="246"/>
        <v/>
      </c>
      <c r="ET73" s="47" t="str">
        <f t="shared" si="247"/>
        <v/>
      </c>
      <c r="EU73" s="47" t="str">
        <f t="shared" si="248"/>
        <v/>
      </c>
      <c r="EV73" s="47" t="str">
        <f t="shared" si="249"/>
        <v/>
      </c>
      <c r="EW73" s="47" t="str">
        <f t="shared" si="250"/>
        <v/>
      </c>
      <c r="EX73" s="47" t="str">
        <f t="shared" si="251"/>
        <v/>
      </c>
      <c r="EY73" s="47" t="str">
        <f t="shared" si="252"/>
        <v/>
      </c>
      <c r="EZ73" s="47" t="str">
        <f t="shared" si="253"/>
        <v/>
      </c>
      <c r="FA73" s="47" t="str">
        <f t="shared" si="254"/>
        <v/>
      </c>
      <c r="FB73" s="47" t="str">
        <f t="shared" si="255"/>
        <v/>
      </c>
      <c r="FC73" s="47" t="str">
        <f t="shared" si="256"/>
        <v/>
      </c>
      <c r="FD73" s="47" t="str">
        <f t="shared" si="257"/>
        <v/>
      </c>
      <c r="FE73" s="47" t="str">
        <f t="shared" si="258"/>
        <v/>
      </c>
      <c r="FF73" s="47" t="str">
        <f t="shared" si="259"/>
        <v/>
      </c>
      <c r="FG73" s="47" t="str">
        <f t="shared" si="260"/>
        <v/>
      </c>
      <c r="FH73" s="47" t="str">
        <f t="shared" si="261"/>
        <v/>
      </c>
      <c r="FI73" s="47" t="str">
        <f t="shared" si="262"/>
        <v/>
      </c>
      <c r="FJ73" s="47" t="str">
        <f t="shared" si="263"/>
        <v/>
      </c>
      <c r="FK73" s="47" t="str">
        <f t="shared" si="264"/>
        <v/>
      </c>
      <c r="FL73" s="47" t="str">
        <f t="shared" si="265"/>
        <v/>
      </c>
      <c r="FM73" s="47" t="str">
        <f t="shared" si="266"/>
        <v/>
      </c>
      <c r="FN73" s="47" t="str">
        <f t="shared" si="267"/>
        <v/>
      </c>
      <c r="FO73" s="47" t="str">
        <f t="shared" si="268"/>
        <v/>
      </c>
      <c r="FP73" s="47" t="str">
        <f t="shared" si="269"/>
        <v/>
      </c>
      <c r="FQ73" s="47" t="str">
        <f t="shared" si="270"/>
        <v/>
      </c>
      <c r="FR73" s="47" t="str">
        <f t="shared" si="271"/>
        <v/>
      </c>
      <c r="FS73" s="47" t="str">
        <f t="shared" si="272"/>
        <v/>
      </c>
      <c r="FT73" s="47" t="str">
        <f t="shared" si="273"/>
        <v/>
      </c>
      <c r="FU73" s="47" t="str">
        <f t="shared" si="274"/>
        <v/>
      </c>
      <c r="FV73" s="47" t="str">
        <f t="shared" si="275"/>
        <v/>
      </c>
      <c r="FW73" s="47" t="str">
        <f t="shared" si="276"/>
        <v/>
      </c>
      <c r="FX73" s="47" t="str">
        <f t="shared" si="277"/>
        <v/>
      </c>
      <c r="FY73" s="47" t="str">
        <f t="shared" si="278"/>
        <v/>
      </c>
      <c r="FZ73" s="47" t="str">
        <f t="shared" si="279"/>
        <v/>
      </c>
      <c r="GA73" s="47" t="str">
        <f t="shared" si="280"/>
        <v/>
      </c>
      <c r="GB73" s="47" t="str">
        <f t="shared" si="281"/>
        <v/>
      </c>
      <c r="GC73" s="47" t="str">
        <f t="shared" si="282"/>
        <v/>
      </c>
      <c r="GD73" s="47" t="str">
        <f t="shared" si="283"/>
        <v/>
      </c>
      <c r="GE73" s="47" t="str">
        <f t="shared" si="284"/>
        <v/>
      </c>
      <c r="GF73" s="47" t="str">
        <f t="shared" si="285"/>
        <v/>
      </c>
      <c r="GG73" s="47" t="str">
        <f t="shared" si="286"/>
        <v/>
      </c>
      <c r="GH73" s="47" t="str">
        <f t="shared" si="287"/>
        <v/>
      </c>
      <c r="GI73" s="47" t="str">
        <f t="shared" si="288"/>
        <v/>
      </c>
      <c r="GJ73" s="47" t="str">
        <f t="shared" si="289"/>
        <v/>
      </c>
      <c r="GK73" s="47" t="str">
        <f t="shared" si="290"/>
        <v/>
      </c>
      <c r="GL73" s="47" t="str">
        <f t="shared" si="291"/>
        <v/>
      </c>
      <c r="GM73" s="47" t="str">
        <f t="shared" si="292"/>
        <v/>
      </c>
      <c r="GN73" s="47" t="str">
        <f t="shared" si="293"/>
        <v/>
      </c>
      <c r="GO73" s="47" t="str">
        <f t="shared" si="294"/>
        <v/>
      </c>
      <c r="GP73" s="47" t="str">
        <f t="shared" si="295"/>
        <v/>
      </c>
      <c r="GQ73" s="47" t="str">
        <f t="shared" si="296"/>
        <v/>
      </c>
      <c r="GR73" s="47" t="str">
        <f t="shared" si="297"/>
        <v/>
      </c>
      <c r="GS73" s="47" t="str">
        <f t="shared" si="298"/>
        <v/>
      </c>
      <c r="GT73" s="47" t="str">
        <f t="shared" si="299"/>
        <v/>
      </c>
      <c r="GU73" s="47" t="str">
        <f t="shared" si="300"/>
        <v/>
      </c>
      <c r="GV73" s="47" t="str">
        <f t="shared" si="301"/>
        <v/>
      </c>
      <c r="GW73" s="47" t="str">
        <f t="shared" si="302"/>
        <v/>
      </c>
      <c r="GX73" s="47" t="str">
        <f t="shared" si="303"/>
        <v/>
      </c>
      <c r="GY73" s="47" t="str">
        <f t="shared" si="304"/>
        <v/>
      </c>
      <c r="GZ73" s="47" t="str">
        <f t="shared" si="305"/>
        <v/>
      </c>
      <c r="HA73" s="47" t="str">
        <f t="shared" si="306"/>
        <v/>
      </c>
      <c r="HB73" s="47" t="str">
        <f t="shared" si="307"/>
        <v/>
      </c>
      <c r="HC73" s="47" t="str">
        <f t="shared" si="308"/>
        <v/>
      </c>
      <c r="HD73" s="47" t="str">
        <f t="shared" si="309"/>
        <v/>
      </c>
      <c r="HE73" s="47" t="str">
        <f t="shared" si="310"/>
        <v/>
      </c>
      <c r="HF73" s="47" t="str">
        <f t="shared" si="311"/>
        <v/>
      </c>
      <c r="HG73" s="47" t="str">
        <f t="shared" si="312"/>
        <v/>
      </c>
      <c r="HH73" s="47" t="str">
        <f t="shared" si="313"/>
        <v/>
      </c>
      <c r="HI73" s="47" t="str">
        <f t="shared" si="314"/>
        <v/>
      </c>
      <c r="HJ73" s="47" t="str">
        <f t="shared" si="315"/>
        <v/>
      </c>
      <c r="HK73" s="47" t="str">
        <f t="shared" si="316"/>
        <v/>
      </c>
      <c r="HL73" s="47" t="str">
        <f t="shared" si="317"/>
        <v/>
      </c>
      <c r="HM73" s="47" t="str">
        <f t="shared" si="318"/>
        <v/>
      </c>
      <c r="HN73" s="47" t="str">
        <f t="shared" si="319"/>
        <v/>
      </c>
      <c r="HO73" s="47" t="str">
        <f t="shared" si="320"/>
        <v/>
      </c>
      <c r="HP73" s="47" t="str">
        <f t="shared" si="321"/>
        <v/>
      </c>
      <c r="HQ73" s="47" t="str">
        <f t="shared" si="322"/>
        <v/>
      </c>
      <c r="HR73" s="47" t="str">
        <f t="shared" si="323"/>
        <v/>
      </c>
      <c r="HS73" s="47" t="str">
        <f t="shared" si="324"/>
        <v/>
      </c>
      <c r="HT73" s="165" t="e">
        <f t="shared" si="325"/>
        <v>#N/A</v>
      </c>
      <c r="HU73" s="165" t="e">
        <f t="shared" si="205"/>
        <v>#N/A</v>
      </c>
      <c r="HV73" s="165" t="e">
        <f t="shared" si="205"/>
        <v>#N/A</v>
      </c>
      <c r="HW73" s="165" t="e">
        <f t="shared" si="205"/>
        <v>#N/A</v>
      </c>
      <c r="HX73" s="165" t="e">
        <f t="shared" si="216"/>
        <v>#N/A</v>
      </c>
      <c r="HY73" s="165" t="e">
        <f t="shared" si="216"/>
        <v>#N/A</v>
      </c>
      <c r="HZ73" s="165" t="e">
        <f t="shared" si="216"/>
        <v>#N/A</v>
      </c>
      <c r="IA73" s="165" t="e">
        <f t="shared" si="216"/>
        <v>#N/A</v>
      </c>
      <c r="IB73" s="165" t="e">
        <f t="shared" si="216"/>
        <v>#N/A</v>
      </c>
      <c r="IC73" s="165" t="e">
        <f t="shared" si="216"/>
        <v>#N/A</v>
      </c>
      <c r="ID73" s="165" t="e">
        <f t="shared" si="216"/>
        <v>#N/A</v>
      </c>
      <c r="IE73" s="165" t="e">
        <f t="shared" si="216"/>
        <v>#N/A</v>
      </c>
      <c r="IF73" s="165" t="e">
        <f t="shared" si="216"/>
        <v>#N/A</v>
      </c>
      <c r="IG73" s="165" t="e">
        <f t="shared" si="216"/>
        <v>#N/A</v>
      </c>
      <c r="IH73" s="165" t="e">
        <f t="shared" si="216"/>
        <v>#N/A</v>
      </c>
      <c r="II73" s="165" t="e">
        <f t="shared" si="216"/>
        <v>#N/A</v>
      </c>
      <c r="IJ73" s="165" t="e">
        <f t="shared" si="216"/>
        <v>#N/A</v>
      </c>
      <c r="IK73" s="165" t="e">
        <f t="shared" si="216"/>
        <v>#N/A</v>
      </c>
      <c r="IL73" s="165" t="e">
        <f t="shared" si="216"/>
        <v>#N/A</v>
      </c>
      <c r="IM73" s="165" t="e">
        <f t="shared" si="212"/>
        <v>#N/A</v>
      </c>
      <c r="IN73" s="165" t="e">
        <f t="shared" si="212"/>
        <v>#N/A</v>
      </c>
      <c r="IO73" s="165" t="e">
        <f t="shared" si="212"/>
        <v>#N/A</v>
      </c>
      <c r="IP73" s="165" t="e">
        <f t="shared" si="212"/>
        <v>#N/A</v>
      </c>
      <c r="IQ73" s="165" t="e">
        <f t="shared" si="212"/>
        <v>#N/A</v>
      </c>
      <c r="IR73" s="165" t="e">
        <f t="shared" si="212"/>
        <v>#N/A</v>
      </c>
      <c r="IS73" s="165" t="e">
        <f t="shared" si="212"/>
        <v>#N/A</v>
      </c>
      <c r="IT73" s="165" t="e">
        <f t="shared" si="212"/>
        <v>#N/A</v>
      </c>
      <c r="IU73" s="165" t="e">
        <f t="shared" si="212"/>
        <v>#N/A</v>
      </c>
      <c r="IV73" s="165" t="e">
        <f t="shared" si="212"/>
        <v>#N/A</v>
      </c>
      <c r="IW73" s="165" t="e">
        <f t="shared" si="212"/>
        <v>#N/A</v>
      </c>
      <c r="IX73" s="165" t="e">
        <f t="shared" si="212"/>
        <v>#N/A</v>
      </c>
      <c r="IY73" s="165" t="e">
        <f t="shared" si="212"/>
        <v>#N/A</v>
      </c>
      <c r="IZ73" s="165" t="e">
        <f t="shared" si="212"/>
        <v>#N/A</v>
      </c>
      <c r="JA73" s="165" t="e">
        <f t="shared" si="212"/>
        <v>#N/A</v>
      </c>
      <c r="JB73" s="165" t="e">
        <f t="shared" si="209"/>
        <v>#N/A</v>
      </c>
      <c r="JC73" s="165" t="e">
        <f t="shared" si="209"/>
        <v>#N/A</v>
      </c>
      <c r="JD73" s="165" t="e">
        <f t="shared" si="209"/>
        <v>#N/A</v>
      </c>
      <c r="JE73" s="165" t="e">
        <f t="shared" si="209"/>
        <v>#N/A</v>
      </c>
      <c r="JF73" s="165" t="e">
        <f t="shared" si="209"/>
        <v>#N/A</v>
      </c>
      <c r="JG73" s="165" t="e">
        <f t="shared" si="209"/>
        <v>#N/A</v>
      </c>
      <c r="JH73" s="165" t="e">
        <f t="shared" si="209"/>
        <v>#N/A</v>
      </c>
      <c r="JI73" s="165" t="e">
        <f t="shared" si="209"/>
        <v>#N/A</v>
      </c>
      <c r="JJ73" s="165" t="e">
        <f t="shared" si="209"/>
        <v>#N/A</v>
      </c>
      <c r="JK73" s="165" t="e">
        <f t="shared" si="209"/>
        <v>#N/A</v>
      </c>
      <c r="JL73" s="165" t="e">
        <f t="shared" si="209"/>
        <v>#N/A</v>
      </c>
      <c r="JM73" s="165" t="e">
        <f t="shared" si="209"/>
        <v>#N/A</v>
      </c>
      <c r="JN73" s="165" t="e">
        <f t="shared" si="209"/>
        <v>#N/A</v>
      </c>
      <c r="JO73" s="165" t="e">
        <f t="shared" si="209"/>
        <v>#N/A</v>
      </c>
      <c r="JP73" s="165" t="e">
        <f t="shared" si="209"/>
        <v>#N/A</v>
      </c>
      <c r="JQ73" s="165" t="e">
        <f t="shared" si="331"/>
        <v>#N/A</v>
      </c>
      <c r="JR73" s="165" t="e">
        <f t="shared" si="331"/>
        <v>#N/A</v>
      </c>
      <c r="JS73" s="165" t="e">
        <f t="shared" si="331"/>
        <v>#N/A</v>
      </c>
      <c r="JT73" s="165" t="e">
        <f t="shared" si="331"/>
        <v>#N/A</v>
      </c>
      <c r="JU73" s="165" t="e">
        <f t="shared" si="331"/>
        <v>#N/A</v>
      </c>
      <c r="JV73" s="165" t="e">
        <f t="shared" si="331"/>
        <v>#N/A</v>
      </c>
      <c r="JW73" s="165" t="e">
        <f t="shared" si="331"/>
        <v>#N/A</v>
      </c>
      <c r="JX73" s="165" t="e">
        <f t="shared" si="331"/>
        <v>#N/A</v>
      </c>
      <c r="JY73" s="165" t="e">
        <f t="shared" si="331"/>
        <v>#N/A</v>
      </c>
      <c r="JZ73" s="165" t="e">
        <f t="shared" si="331"/>
        <v>#N/A</v>
      </c>
      <c r="KA73" s="165" t="e">
        <f t="shared" si="331"/>
        <v>#N/A</v>
      </c>
      <c r="KB73" s="165" t="e">
        <f t="shared" si="331"/>
        <v>#N/A</v>
      </c>
      <c r="KC73" s="165" t="e">
        <f t="shared" si="331"/>
        <v>#N/A</v>
      </c>
      <c r="KD73" s="165" t="e">
        <f t="shared" si="331"/>
        <v>#N/A</v>
      </c>
      <c r="KE73" s="165" t="e">
        <f t="shared" si="331"/>
        <v>#N/A</v>
      </c>
      <c r="KF73" s="165" t="e">
        <f t="shared" si="335"/>
        <v>#N/A</v>
      </c>
      <c r="KG73" s="165" t="e">
        <f t="shared" si="206"/>
        <v>#N/A</v>
      </c>
      <c r="KH73" s="165" t="e">
        <f t="shared" si="206"/>
        <v>#N/A</v>
      </c>
      <c r="KI73" s="165" t="e">
        <f t="shared" si="206"/>
        <v>#N/A</v>
      </c>
      <c r="KJ73" s="165" t="e">
        <f t="shared" si="217"/>
        <v>#N/A</v>
      </c>
      <c r="KK73" s="165" t="e">
        <f t="shared" si="217"/>
        <v>#N/A</v>
      </c>
      <c r="KL73" s="165" t="e">
        <f t="shared" si="217"/>
        <v>#N/A</v>
      </c>
      <c r="KM73" s="165" t="e">
        <f t="shared" si="217"/>
        <v>#N/A</v>
      </c>
      <c r="KN73" s="165" t="e">
        <f t="shared" si="217"/>
        <v>#N/A</v>
      </c>
      <c r="KO73" s="165" t="e">
        <f t="shared" si="217"/>
        <v>#N/A</v>
      </c>
      <c r="KP73" s="165" t="e">
        <f t="shared" si="217"/>
        <v>#N/A</v>
      </c>
      <c r="KQ73" s="165" t="e">
        <f t="shared" si="217"/>
        <v>#N/A</v>
      </c>
      <c r="KR73" s="165" t="e">
        <f t="shared" si="217"/>
        <v>#N/A</v>
      </c>
      <c r="KS73" s="165" t="e">
        <f t="shared" si="217"/>
        <v>#N/A</v>
      </c>
      <c r="KT73" s="165" t="e">
        <f t="shared" si="217"/>
        <v>#N/A</v>
      </c>
      <c r="KU73" s="165" t="e">
        <f t="shared" si="217"/>
        <v>#N/A</v>
      </c>
      <c r="KV73" s="165" t="e">
        <f t="shared" si="217"/>
        <v>#N/A</v>
      </c>
      <c r="KW73" s="165" t="e">
        <f t="shared" si="217"/>
        <v>#N/A</v>
      </c>
      <c r="KX73" s="165" t="e">
        <f t="shared" si="217"/>
        <v>#N/A</v>
      </c>
      <c r="KY73" s="165" t="e">
        <f t="shared" si="213"/>
        <v>#N/A</v>
      </c>
      <c r="KZ73" s="165" t="e">
        <f t="shared" si="213"/>
        <v>#N/A</v>
      </c>
      <c r="LA73" s="165" t="e">
        <f t="shared" si="213"/>
        <v>#N/A</v>
      </c>
      <c r="LB73" s="165" t="e">
        <f t="shared" si="213"/>
        <v>#N/A</v>
      </c>
      <c r="LC73" s="165" t="e">
        <f t="shared" si="213"/>
        <v>#N/A</v>
      </c>
      <c r="LD73" s="165" t="e">
        <f t="shared" si="213"/>
        <v>#N/A</v>
      </c>
      <c r="LE73" s="165" t="e">
        <f t="shared" si="213"/>
        <v>#N/A</v>
      </c>
      <c r="LF73" s="165" t="e">
        <f t="shared" si="213"/>
        <v>#N/A</v>
      </c>
      <c r="LG73" s="165" t="e">
        <f t="shared" si="213"/>
        <v>#N/A</v>
      </c>
      <c r="LH73" s="165" t="e">
        <f t="shared" si="213"/>
        <v>#N/A</v>
      </c>
      <c r="LI73" s="165" t="e">
        <f t="shared" si="213"/>
        <v>#N/A</v>
      </c>
      <c r="LJ73" s="165" t="e">
        <f t="shared" si="213"/>
        <v>#N/A</v>
      </c>
      <c r="LK73" s="165" t="e">
        <f t="shared" si="213"/>
        <v>#N/A</v>
      </c>
      <c r="LL73" s="165" t="e">
        <f t="shared" si="213"/>
        <v>#N/A</v>
      </c>
      <c r="LM73" s="165" t="e">
        <f t="shared" si="213"/>
        <v>#N/A</v>
      </c>
      <c r="LN73" s="165" t="e">
        <f t="shared" si="210"/>
        <v>#N/A</v>
      </c>
      <c r="LO73" s="165" t="e">
        <f t="shared" si="210"/>
        <v>#N/A</v>
      </c>
      <c r="LP73" s="165" t="e">
        <f t="shared" si="210"/>
        <v>#N/A</v>
      </c>
      <c r="LQ73" s="165" t="e">
        <f t="shared" si="210"/>
        <v>#N/A</v>
      </c>
      <c r="LR73" s="165" t="e">
        <f t="shared" si="210"/>
        <v>#N/A</v>
      </c>
      <c r="LS73" s="165" t="e">
        <f t="shared" si="210"/>
        <v>#N/A</v>
      </c>
      <c r="LT73" s="165" t="e">
        <f t="shared" si="210"/>
        <v>#N/A</v>
      </c>
      <c r="LU73" s="165" t="e">
        <f t="shared" si="210"/>
        <v>#N/A</v>
      </c>
      <c r="LV73" s="165" t="e">
        <f t="shared" si="210"/>
        <v>#N/A</v>
      </c>
      <c r="LW73" s="165" t="e">
        <f t="shared" si="210"/>
        <v>#N/A</v>
      </c>
      <c r="LX73" s="165" t="e">
        <f t="shared" si="210"/>
        <v>#N/A</v>
      </c>
      <c r="LY73" s="165" t="e">
        <f t="shared" si="210"/>
        <v>#N/A</v>
      </c>
      <c r="LZ73" s="165" t="e">
        <f t="shared" si="210"/>
        <v>#N/A</v>
      </c>
      <c r="MA73" s="165" t="e">
        <f t="shared" si="210"/>
        <v>#N/A</v>
      </c>
      <c r="MB73" s="165" t="e">
        <f t="shared" si="210"/>
        <v>#N/A</v>
      </c>
      <c r="MC73" s="165" t="e">
        <f t="shared" si="332"/>
        <v>#N/A</v>
      </c>
      <c r="MD73" s="165" t="e">
        <f t="shared" si="332"/>
        <v>#N/A</v>
      </c>
      <c r="ME73" s="165" t="e">
        <f t="shared" si="332"/>
        <v>#N/A</v>
      </c>
      <c r="MF73" s="165" t="e">
        <f t="shared" si="332"/>
        <v>#N/A</v>
      </c>
      <c r="MG73" s="165" t="e">
        <f t="shared" si="332"/>
        <v>#N/A</v>
      </c>
      <c r="MH73" s="165" t="e">
        <f t="shared" si="332"/>
        <v>#N/A</v>
      </c>
      <c r="MI73" s="165" t="e">
        <f t="shared" si="332"/>
        <v>#N/A</v>
      </c>
      <c r="MJ73" s="165" t="e">
        <f t="shared" si="332"/>
        <v>#N/A</v>
      </c>
      <c r="MK73" s="165" t="e">
        <f t="shared" si="332"/>
        <v>#N/A</v>
      </c>
      <c r="ML73" s="165" t="e">
        <f t="shared" si="332"/>
        <v>#N/A</v>
      </c>
      <c r="MM73" s="165" t="e">
        <f t="shared" si="332"/>
        <v>#N/A</v>
      </c>
      <c r="MN73" s="165" t="e">
        <f t="shared" si="332"/>
        <v>#N/A</v>
      </c>
      <c r="MO73" s="165" t="e">
        <f t="shared" si="332"/>
        <v>#N/A</v>
      </c>
      <c r="MP73" s="165" t="e">
        <f t="shared" si="332"/>
        <v>#N/A</v>
      </c>
      <c r="MQ73" s="165" t="e">
        <f t="shared" si="332"/>
        <v>#N/A</v>
      </c>
      <c r="MR73" s="165" t="e">
        <f t="shared" si="336"/>
        <v>#N/A</v>
      </c>
      <c r="MS73" s="165" t="e">
        <f t="shared" si="207"/>
        <v>#N/A</v>
      </c>
      <c r="MT73" s="165" t="e">
        <f t="shared" si="207"/>
        <v>#N/A</v>
      </c>
      <c r="MU73" s="165" t="e">
        <f t="shared" si="207"/>
        <v>#N/A</v>
      </c>
      <c r="MV73" s="165" t="e">
        <f t="shared" si="218"/>
        <v>#N/A</v>
      </c>
      <c r="MW73" s="165" t="e">
        <f t="shared" si="218"/>
        <v>#N/A</v>
      </c>
      <c r="MX73" s="165" t="e">
        <f t="shared" si="218"/>
        <v>#N/A</v>
      </c>
      <c r="MY73" s="165" t="e">
        <f t="shared" si="218"/>
        <v>#N/A</v>
      </c>
      <c r="MZ73" s="165" t="e">
        <f t="shared" si="218"/>
        <v>#N/A</v>
      </c>
      <c r="NA73" s="165" t="e">
        <f t="shared" si="218"/>
        <v>#N/A</v>
      </c>
      <c r="NB73" s="165" t="e">
        <f t="shared" si="218"/>
        <v>#N/A</v>
      </c>
      <c r="NC73" s="165" t="e">
        <f t="shared" si="218"/>
        <v>#N/A</v>
      </c>
      <c r="ND73" s="165" t="e">
        <f t="shared" si="218"/>
        <v>#N/A</v>
      </c>
      <c r="NE73" s="165" t="e">
        <f t="shared" si="218"/>
        <v>#N/A</v>
      </c>
      <c r="NF73" s="165" t="e">
        <f t="shared" si="218"/>
        <v>#N/A</v>
      </c>
      <c r="NG73" s="165" t="e">
        <f t="shared" si="218"/>
        <v>#N/A</v>
      </c>
      <c r="NH73" s="165" t="e">
        <f t="shared" si="218"/>
        <v>#N/A</v>
      </c>
      <c r="NI73" s="165" t="e">
        <f t="shared" si="218"/>
        <v>#N/A</v>
      </c>
      <c r="NJ73" s="165" t="e">
        <f t="shared" si="218"/>
        <v>#N/A</v>
      </c>
      <c r="NK73" s="165" t="e">
        <f t="shared" si="214"/>
        <v>#N/A</v>
      </c>
      <c r="NL73" s="165" t="e">
        <f t="shared" si="214"/>
        <v>#N/A</v>
      </c>
      <c r="NM73" s="165" t="e">
        <f t="shared" si="214"/>
        <v>#N/A</v>
      </c>
      <c r="NN73" s="165" t="e">
        <f t="shared" si="214"/>
        <v>#N/A</v>
      </c>
      <c r="NO73" s="165" t="e">
        <f t="shared" si="214"/>
        <v>#N/A</v>
      </c>
      <c r="NP73" s="165" t="e">
        <f t="shared" si="214"/>
        <v>#N/A</v>
      </c>
      <c r="NQ73" s="165" t="e">
        <f t="shared" si="214"/>
        <v>#N/A</v>
      </c>
      <c r="NR73" s="165" t="e">
        <f t="shared" si="214"/>
        <v>#N/A</v>
      </c>
      <c r="NS73" s="165" t="e">
        <f t="shared" si="214"/>
        <v>#N/A</v>
      </c>
      <c r="NT73" s="165" t="e">
        <f t="shared" si="214"/>
        <v>#N/A</v>
      </c>
      <c r="NU73" s="165" t="e">
        <f t="shared" si="214"/>
        <v>#N/A</v>
      </c>
      <c r="NV73" s="165" t="e">
        <f t="shared" si="214"/>
        <v>#N/A</v>
      </c>
      <c r="NW73" s="165" t="e">
        <f t="shared" si="214"/>
        <v>#N/A</v>
      </c>
      <c r="NX73" s="165" t="e">
        <f t="shared" si="214"/>
        <v>#N/A</v>
      </c>
      <c r="NY73" s="165" t="e">
        <f t="shared" si="214"/>
        <v>#N/A</v>
      </c>
      <c r="NZ73" s="165" t="e">
        <f t="shared" si="211"/>
        <v>#N/A</v>
      </c>
      <c r="OA73" s="165" t="e">
        <f t="shared" si="211"/>
        <v>#N/A</v>
      </c>
      <c r="OB73" s="165" t="e">
        <f t="shared" si="211"/>
        <v>#N/A</v>
      </c>
      <c r="OC73" s="165" t="e">
        <f t="shared" si="211"/>
        <v>#N/A</v>
      </c>
      <c r="OD73" s="165" t="e">
        <f t="shared" si="211"/>
        <v>#N/A</v>
      </c>
      <c r="OE73" s="165" t="e">
        <f t="shared" si="211"/>
        <v>#N/A</v>
      </c>
      <c r="OF73" s="165" t="e">
        <f t="shared" si="211"/>
        <v>#N/A</v>
      </c>
      <c r="OG73" s="165" t="e">
        <f t="shared" si="211"/>
        <v>#N/A</v>
      </c>
      <c r="OH73" s="165" t="e">
        <f t="shared" si="211"/>
        <v>#N/A</v>
      </c>
      <c r="OI73" s="165" t="e">
        <f t="shared" si="211"/>
        <v>#N/A</v>
      </c>
      <c r="OJ73" s="165" t="e">
        <f t="shared" si="211"/>
        <v>#N/A</v>
      </c>
      <c r="OK73" s="165" t="e">
        <f t="shared" si="211"/>
        <v>#N/A</v>
      </c>
      <c r="OL73" s="165" t="e">
        <f t="shared" si="211"/>
        <v>#N/A</v>
      </c>
      <c r="OM73" s="165" t="e">
        <f t="shared" si="211"/>
        <v>#N/A</v>
      </c>
      <c r="ON73" s="165" t="e">
        <f t="shared" si="211"/>
        <v>#N/A</v>
      </c>
      <c r="OO73" s="165" t="e">
        <f t="shared" si="333"/>
        <v>#N/A</v>
      </c>
      <c r="OP73" s="165" t="e">
        <f t="shared" si="333"/>
        <v>#N/A</v>
      </c>
      <c r="OQ73" s="165" t="e">
        <f t="shared" si="333"/>
        <v>#N/A</v>
      </c>
      <c r="OR73" s="165" t="e">
        <f t="shared" si="333"/>
        <v>#N/A</v>
      </c>
      <c r="OS73" s="165" t="e">
        <f t="shared" si="333"/>
        <v>#N/A</v>
      </c>
      <c r="OT73" s="165" t="e">
        <f t="shared" si="333"/>
        <v>#N/A</v>
      </c>
      <c r="OU73" s="165" t="e">
        <f t="shared" si="333"/>
        <v>#N/A</v>
      </c>
      <c r="OV73" s="165" t="e">
        <f t="shared" si="333"/>
        <v>#N/A</v>
      </c>
      <c r="OW73" s="165" t="e">
        <f t="shared" si="333"/>
        <v>#N/A</v>
      </c>
      <c r="OX73" s="165" t="e">
        <f t="shared" si="333"/>
        <v>#N/A</v>
      </c>
      <c r="OY73" s="165" t="e">
        <f t="shared" si="333"/>
        <v>#N/A</v>
      </c>
      <c r="OZ73" s="165" t="e">
        <f t="shared" si="333"/>
        <v>#N/A</v>
      </c>
      <c r="PA73" s="165" t="e">
        <f t="shared" si="333"/>
        <v>#N/A</v>
      </c>
      <c r="PB73" s="165" t="e">
        <f t="shared" si="333"/>
        <v>#N/A</v>
      </c>
      <c r="PC73" s="165" t="e">
        <f t="shared" si="333"/>
        <v>#N/A</v>
      </c>
      <c r="PD73" s="165" t="e">
        <f t="shared" si="337"/>
        <v>#N/A</v>
      </c>
      <c r="PE73" s="165" t="e">
        <f t="shared" si="326"/>
        <v>#N/A</v>
      </c>
      <c r="PF73" s="165" t="e">
        <f t="shared" si="326"/>
        <v>#N/A</v>
      </c>
      <c r="PG73" s="165" t="e">
        <f t="shared" si="326"/>
        <v>#N/A</v>
      </c>
      <c r="PH73" s="165" t="e">
        <f t="shared" si="326"/>
        <v>#N/A</v>
      </c>
      <c r="PI73" s="165" t="e">
        <f t="shared" si="326"/>
        <v>#N/A</v>
      </c>
      <c r="PJ73" s="165" t="e">
        <f t="shared" si="326"/>
        <v>#N/A</v>
      </c>
      <c r="PK73" s="165" t="e">
        <f t="shared" si="326"/>
        <v>#N/A</v>
      </c>
      <c r="PL73" s="165" t="e">
        <f t="shared" si="326"/>
        <v>#N/A</v>
      </c>
    </row>
    <row r="74" spans="1:428" hidden="1" x14ac:dyDescent="0.45">
      <c r="A74" s="4">
        <v>71</v>
      </c>
      <c r="B74" s="105"/>
      <c r="C74" s="113"/>
      <c r="D74" s="118" t="str">
        <f t="shared" si="220"/>
        <v/>
      </c>
      <c r="E74" s="91"/>
      <c r="F74" s="118" t="str">
        <f t="shared" si="221"/>
        <v/>
      </c>
      <c r="G74" s="113"/>
      <c r="H74" s="106"/>
      <c r="I74" s="120" t="str">
        <f t="shared" si="222"/>
        <v/>
      </c>
      <c r="J74" s="120" t="str">
        <f t="shared" si="223"/>
        <v/>
      </c>
      <c r="K74" s="71" t="str">
        <f t="shared" si="327"/>
        <v/>
      </c>
      <c r="L74" s="23"/>
      <c r="M74" s="55"/>
      <c r="N74" s="298"/>
      <c r="O74" s="72" t="str">
        <f>IF(AND(D74&gt;0,E74&gt;0,F74&gt;0),IF(ISBLANK(N74),IF(ISBLANK(L74),"",(F74-D74)*VLOOKUP(L74,VLookups!$A$4:$B$13,2,FALSE)),N74),"")</f>
        <v/>
      </c>
      <c r="P74" s="73" t="str">
        <f t="shared" si="224"/>
        <v/>
      </c>
      <c r="Q74" s="91"/>
      <c r="R74" s="265" t="str">
        <f>IF(AND(Q74&gt;0,E74&gt;0,NOT(O74="")),ABS(VLOOKUP($Q$1,VLookups!$A$43:$B$44,2,FALSE)-_xlfn.NORM.DIST(Q74,K74,O74,TRUE)),"")</f>
        <v/>
      </c>
      <c r="S74" s="90" t="str">
        <f>IF(AND($D74&gt;0,$E74&gt;0,$F74&gt;0,NOT(ISBLANK($L74))),_xlfn.NORM.INV(ABS(VLOOKUP($Q$1,VLookups!$A$43:$B$44,2,FALSE)-S$3),$K74,$O74),"")</f>
        <v/>
      </c>
      <c r="T74" s="89" t="str">
        <f>IF(AND($D74&gt;0,$E74&gt;0,$F74&gt;0,NOT(ISBLANK($L74))),_xlfn.NORM.INV(ABS(VLOOKUP($Q$1,VLookups!$A$43:$B$44,2,FALSE)-T$3),$K74,$O74),"")</f>
        <v/>
      </c>
      <c r="U74" s="90" t="str">
        <f>IF(AND($D74&gt;0,$E74&gt;0,$F74&gt;0,NOT(ISBLANK($L74))),_xlfn.NORM.INV(ABS(VLOOKUP($Q$1,VLookups!$A$43:$B$44,2,FALSE)-U$3),$K74,$O74),"")</f>
        <v/>
      </c>
      <c r="V74" s="89" t="str">
        <f>IF(AND($D74&gt;0,$E74&gt;0,$F74&gt;0,NOT(ISBLANK($L74))),_xlfn.NORM.INV(ABS(VLOOKUP($Q$1,VLookups!$A$43:$B$44,2,FALSE)-V$3),$K74,$O74),"")</f>
        <v/>
      </c>
      <c r="W74" s="90" t="str">
        <f>IF(AND($D74&gt;0,$E74&gt;0,$F74&gt;0,NOT(ISBLANK($L74))),_xlfn.NORM.INV(ABS(VLOOKUP($Q$1,VLookups!$A$43:$B$44,2,FALSE)-W$3),$K74,$O74),"")</f>
        <v/>
      </c>
      <c r="X74" s="89" t="str">
        <f>IF(AND($D74&gt;0,$E74&gt;0,$F74&gt;0,NOT(ISBLANK($L74))),_xlfn.NORM.INV(ABS(VLOOKUP($Q$1,VLookups!$A$43:$B$44,2,FALSE)-X$3),$K74,$O74),"")</f>
        <v/>
      </c>
      <c r="Y74" s="5"/>
      <c r="Z74" s="164" t="str">
        <f t="shared" si="328"/>
        <v/>
      </c>
      <c r="AA74" s="47" t="str">
        <f t="shared" si="329"/>
        <v/>
      </c>
      <c r="AB74" s="47" t="str">
        <f t="shared" ref="AB74:CM77" si="340">IF(ISNONTEXT($Z74),AC74-$Z74,"")</f>
        <v/>
      </c>
      <c r="AC74" s="47" t="str">
        <f t="shared" si="340"/>
        <v/>
      </c>
      <c r="AD74" s="47" t="str">
        <f t="shared" si="340"/>
        <v/>
      </c>
      <c r="AE74" s="47" t="str">
        <f t="shared" si="340"/>
        <v/>
      </c>
      <c r="AF74" s="47" t="str">
        <f t="shared" si="340"/>
        <v/>
      </c>
      <c r="AG74" s="47" t="str">
        <f t="shared" si="340"/>
        <v/>
      </c>
      <c r="AH74" s="47" t="str">
        <f t="shared" si="340"/>
        <v/>
      </c>
      <c r="AI74" s="47" t="str">
        <f t="shared" si="340"/>
        <v/>
      </c>
      <c r="AJ74" s="47" t="str">
        <f t="shared" si="340"/>
        <v/>
      </c>
      <c r="AK74" s="47" t="str">
        <f t="shared" si="340"/>
        <v/>
      </c>
      <c r="AL74" s="47" t="str">
        <f t="shared" si="340"/>
        <v/>
      </c>
      <c r="AM74" s="47" t="str">
        <f t="shared" si="340"/>
        <v/>
      </c>
      <c r="AN74" s="47" t="str">
        <f t="shared" si="340"/>
        <v/>
      </c>
      <c r="AO74" s="47" t="str">
        <f t="shared" si="340"/>
        <v/>
      </c>
      <c r="AP74" s="47" t="str">
        <f t="shared" si="340"/>
        <v/>
      </c>
      <c r="AQ74" s="47" t="str">
        <f t="shared" si="340"/>
        <v/>
      </c>
      <c r="AR74" s="47" t="str">
        <f t="shared" si="340"/>
        <v/>
      </c>
      <c r="AS74" s="47" t="str">
        <f t="shared" si="340"/>
        <v/>
      </c>
      <c r="AT74" s="47" t="str">
        <f t="shared" si="340"/>
        <v/>
      </c>
      <c r="AU74" s="47" t="str">
        <f t="shared" si="340"/>
        <v/>
      </c>
      <c r="AV74" s="47" t="str">
        <f t="shared" si="340"/>
        <v/>
      </c>
      <c r="AW74" s="47" t="str">
        <f t="shared" si="340"/>
        <v/>
      </c>
      <c r="AX74" s="47" t="str">
        <f t="shared" si="340"/>
        <v/>
      </c>
      <c r="AY74" s="47" t="str">
        <f t="shared" si="340"/>
        <v/>
      </c>
      <c r="AZ74" s="47" t="str">
        <f t="shared" si="340"/>
        <v/>
      </c>
      <c r="BA74" s="47" t="str">
        <f t="shared" si="340"/>
        <v/>
      </c>
      <c r="BB74" s="47" t="str">
        <f t="shared" si="340"/>
        <v/>
      </c>
      <c r="BC74" s="47" t="str">
        <f t="shared" si="340"/>
        <v/>
      </c>
      <c r="BD74" s="47" t="str">
        <f t="shared" si="340"/>
        <v/>
      </c>
      <c r="BE74" s="47" t="str">
        <f t="shared" si="340"/>
        <v/>
      </c>
      <c r="BF74" s="47" t="str">
        <f t="shared" si="340"/>
        <v/>
      </c>
      <c r="BG74" s="47" t="str">
        <f t="shared" si="340"/>
        <v/>
      </c>
      <c r="BH74" s="47" t="str">
        <f t="shared" si="340"/>
        <v/>
      </c>
      <c r="BI74" s="47" t="str">
        <f t="shared" si="340"/>
        <v/>
      </c>
      <c r="BJ74" s="47" t="str">
        <f t="shared" si="340"/>
        <v/>
      </c>
      <c r="BK74" s="47" t="str">
        <f t="shared" si="340"/>
        <v/>
      </c>
      <c r="BL74" s="47" t="str">
        <f t="shared" si="340"/>
        <v/>
      </c>
      <c r="BM74" s="47" t="str">
        <f t="shared" si="340"/>
        <v/>
      </c>
      <c r="BN74" s="47" t="str">
        <f t="shared" si="340"/>
        <v/>
      </c>
      <c r="BO74" s="47" t="str">
        <f t="shared" si="340"/>
        <v/>
      </c>
      <c r="BP74" s="47" t="str">
        <f t="shared" si="340"/>
        <v/>
      </c>
      <c r="BQ74" s="47" t="str">
        <f t="shared" si="340"/>
        <v/>
      </c>
      <c r="BR74" s="47" t="str">
        <f t="shared" si="340"/>
        <v/>
      </c>
      <c r="BS74" s="47" t="str">
        <f t="shared" si="340"/>
        <v/>
      </c>
      <c r="BT74" s="47" t="str">
        <f t="shared" si="340"/>
        <v/>
      </c>
      <c r="BU74" s="47" t="str">
        <f t="shared" si="340"/>
        <v/>
      </c>
      <c r="BV74" s="47" t="str">
        <f t="shared" si="340"/>
        <v/>
      </c>
      <c r="BW74" s="47" t="str">
        <f t="shared" si="340"/>
        <v/>
      </c>
      <c r="BX74" s="47" t="str">
        <f t="shared" si="340"/>
        <v/>
      </c>
      <c r="BY74" s="47" t="str">
        <f t="shared" si="340"/>
        <v/>
      </c>
      <c r="BZ74" s="47" t="str">
        <f t="shared" si="340"/>
        <v/>
      </c>
      <c r="CA74" s="47" t="str">
        <f t="shared" si="340"/>
        <v/>
      </c>
      <c r="CB74" s="47" t="str">
        <f t="shared" si="340"/>
        <v/>
      </c>
      <c r="CC74" s="47" t="str">
        <f t="shared" si="340"/>
        <v/>
      </c>
      <c r="CD74" s="47" t="str">
        <f t="shared" si="340"/>
        <v/>
      </c>
      <c r="CE74" s="47" t="str">
        <f t="shared" si="340"/>
        <v/>
      </c>
      <c r="CF74" s="47" t="str">
        <f t="shared" si="340"/>
        <v/>
      </c>
      <c r="CG74" s="47" t="str">
        <f t="shared" si="340"/>
        <v/>
      </c>
      <c r="CH74" s="47" t="str">
        <f t="shared" si="340"/>
        <v/>
      </c>
      <c r="CI74" s="47" t="str">
        <f t="shared" si="340"/>
        <v/>
      </c>
      <c r="CJ74" s="47" t="str">
        <f t="shared" si="340"/>
        <v/>
      </c>
      <c r="CK74" s="47" t="str">
        <f t="shared" si="340"/>
        <v/>
      </c>
      <c r="CL74" s="47" t="str">
        <f t="shared" si="340"/>
        <v/>
      </c>
      <c r="CM74" s="47" t="str">
        <f t="shared" si="340"/>
        <v/>
      </c>
      <c r="CN74" s="47" t="str">
        <f t="shared" si="339"/>
        <v/>
      </c>
      <c r="CO74" s="47" t="str">
        <f t="shared" si="339"/>
        <v/>
      </c>
      <c r="CP74" s="47" t="str">
        <f t="shared" si="339"/>
        <v/>
      </c>
      <c r="CQ74" s="47" t="str">
        <f t="shared" si="339"/>
        <v/>
      </c>
      <c r="CR74" s="47" t="str">
        <f t="shared" si="339"/>
        <v/>
      </c>
      <c r="CS74" s="47" t="str">
        <f t="shared" si="339"/>
        <v/>
      </c>
      <c r="CT74" s="47" t="str">
        <f t="shared" si="339"/>
        <v/>
      </c>
      <c r="CU74" s="47" t="str">
        <f t="shared" si="339"/>
        <v/>
      </c>
      <c r="CV74" s="47" t="str">
        <f t="shared" si="339"/>
        <v/>
      </c>
      <c r="CW74" s="47" t="str">
        <f t="shared" si="339"/>
        <v/>
      </c>
      <c r="CX74" s="47" t="str">
        <f t="shared" si="339"/>
        <v/>
      </c>
      <c r="CY74" s="47" t="str">
        <f t="shared" si="339"/>
        <v/>
      </c>
      <c r="CZ74" s="47" t="str">
        <f t="shared" si="339"/>
        <v/>
      </c>
      <c r="DA74" s="47" t="str">
        <f t="shared" si="339"/>
        <v/>
      </c>
      <c r="DB74" s="47" t="str">
        <f t="shared" si="339"/>
        <v/>
      </c>
      <c r="DC74" s="47" t="str">
        <f t="shared" si="339"/>
        <v/>
      </c>
      <c r="DD74" s="47" t="str">
        <f t="shared" si="339"/>
        <v/>
      </c>
      <c r="DE74" s="47" t="str">
        <f t="shared" si="339"/>
        <v/>
      </c>
      <c r="DF74" s="47" t="str">
        <f t="shared" si="339"/>
        <v/>
      </c>
      <c r="DG74" s="47" t="str">
        <f t="shared" si="339"/>
        <v/>
      </c>
      <c r="DH74" s="47" t="str">
        <f t="shared" si="339"/>
        <v/>
      </c>
      <c r="DI74" s="47" t="str">
        <f t="shared" si="339"/>
        <v/>
      </c>
      <c r="DJ74" s="47" t="str">
        <f t="shared" si="339"/>
        <v/>
      </c>
      <c r="DK74" s="47" t="str">
        <f t="shared" si="339"/>
        <v/>
      </c>
      <c r="DL74" s="47" t="str">
        <f t="shared" si="339"/>
        <v/>
      </c>
      <c r="DM74" s="47" t="str">
        <f t="shared" si="339"/>
        <v/>
      </c>
      <c r="DN74" s="47" t="str">
        <f t="shared" si="339"/>
        <v/>
      </c>
      <c r="DO74" s="47" t="str">
        <f t="shared" si="339"/>
        <v/>
      </c>
      <c r="DP74" s="47" t="str">
        <f t="shared" si="339"/>
        <v/>
      </c>
      <c r="DQ74" s="47" t="str">
        <f t="shared" si="339"/>
        <v/>
      </c>
      <c r="DR74" s="47" t="str">
        <f t="shared" si="339"/>
        <v/>
      </c>
      <c r="DS74" s="47" t="str">
        <f t="shared" si="339"/>
        <v/>
      </c>
      <c r="DT74" s="47" t="str">
        <f t="shared" si="339"/>
        <v/>
      </c>
      <c r="DU74" s="47" t="str">
        <f t="shared" si="339"/>
        <v/>
      </c>
      <c r="DV74" s="47" t="str">
        <f t="shared" si="339"/>
        <v/>
      </c>
      <c r="DW74" s="179" t="str">
        <f t="shared" si="330"/>
        <v/>
      </c>
      <c r="DX74" s="47" t="str">
        <f t="shared" si="225"/>
        <v/>
      </c>
      <c r="DY74" s="47" t="str">
        <f t="shared" si="226"/>
        <v/>
      </c>
      <c r="DZ74" s="47" t="str">
        <f t="shared" si="227"/>
        <v/>
      </c>
      <c r="EA74" s="47" t="str">
        <f t="shared" si="228"/>
        <v/>
      </c>
      <c r="EB74" s="47" t="str">
        <f t="shared" si="229"/>
        <v/>
      </c>
      <c r="EC74" s="47" t="str">
        <f t="shared" si="230"/>
        <v/>
      </c>
      <c r="ED74" s="47" t="str">
        <f t="shared" si="231"/>
        <v/>
      </c>
      <c r="EE74" s="47" t="str">
        <f t="shared" si="232"/>
        <v/>
      </c>
      <c r="EF74" s="47" t="str">
        <f t="shared" si="233"/>
        <v/>
      </c>
      <c r="EG74" s="47" t="str">
        <f t="shared" si="234"/>
        <v/>
      </c>
      <c r="EH74" s="47" t="str">
        <f t="shared" si="235"/>
        <v/>
      </c>
      <c r="EI74" s="47" t="str">
        <f t="shared" si="236"/>
        <v/>
      </c>
      <c r="EJ74" s="47" t="str">
        <f t="shared" si="237"/>
        <v/>
      </c>
      <c r="EK74" s="47" t="str">
        <f t="shared" si="238"/>
        <v/>
      </c>
      <c r="EL74" s="47" t="str">
        <f t="shared" si="239"/>
        <v/>
      </c>
      <c r="EM74" s="47" t="str">
        <f t="shared" si="240"/>
        <v/>
      </c>
      <c r="EN74" s="47" t="str">
        <f t="shared" si="241"/>
        <v/>
      </c>
      <c r="EO74" s="47" t="str">
        <f t="shared" si="242"/>
        <v/>
      </c>
      <c r="EP74" s="47" t="str">
        <f t="shared" si="243"/>
        <v/>
      </c>
      <c r="EQ74" s="47" t="str">
        <f t="shared" si="244"/>
        <v/>
      </c>
      <c r="ER74" s="47" t="str">
        <f t="shared" si="245"/>
        <v/>
      </c>
      <c r="ES74" s="47" t="str">
        <f t="shared" si="246"/>
        <v/>
      </c>
      <c r="ET74" s="47" t="str">
        <f t="shared" si="247"/>
        <v/>
      </c>
      <c r="EU74" s="47" t="str">
        <f t="shared" si="248"/>
        <v/>
      </c>
      <c r="EV74" s="47" t="str">
        <f t="shared" si="249"/>
        <v/>
      </c>
      <c r="EW74" s="47" t="str">
        <f t="shared" si="250"/>
        <v/>
      </c>
      <c r="EX74" s="47" t="str">
        <f t="shared" si="251"/>
        <v/>
      </c>
      <c r="EY74" s="47" t="str">
        <f t="shared" si="252"/>
        <v/>
      </c>
      <c r="EZ74" s="47" t="str">
        <f t="shared" si="253"/>
        <v/>
      </c>
      <c r="FA74" s="47" t="str">
        <f t="shared" si="254"/>
        <v/>
      </c>
      <c r="FB74" s="47" t="str">
        <f t="shared" si="255"/>
        <v/>
      </c>
      <c r="FC74" s="47" t="str">
        <f t="shared" si="256"/>
        <v/>
      </c>
      <c r="FD74" s="47" t="str">
        <f t="shared" si="257"/>
        <v/>
      </c>
      <c r="FE74" s="47" t="str">
        <f t="shared" si="258"/>
        <v/>
      </c>
      <c r="FF74" s="47" t="str">
        <f t="shared" si="259"/>
        <v/>
      </c>
      <c r="FG74" s="47" t="str">
        <f t="shared" si="260"/>
        <v/>
      </c>
      <c r="FH74" s="47" t="str">
        <f t="shared" si="261"/>
        <v/>
      </c>
      <c r="FI74" s="47" t="str">
        <f t="shared" si="262"/>
        <v/>
      </c>
      <c r="FJ74" s="47" t="str">
        <f t="shared" si="263"/>
        <v/>
      </c>
      <c r="FK74" s="47" t="str">
        <f t="shared" si="264"/>
        <v/>
      </c>
      <c r="FL74" s="47" t="str">
        <f t="shared" si="265"/>
        <v/>
      </c>
      <c r="FM74" s="47" t="str">
        <f t="shared" si="266"/>
        <v/>
      </c>
      <c r="FN74" s="47" t="str">
        <f t="shared" si="267"/>
        <v/>
      </c>
      <c r="FO74" s="47" t="str">
        <f t="shared" si="268"/>
        <v/>
      </c>
      <c r="FP74" s="47" t="str">
        <f t="shared" si="269"/>
        <v/>
      </c>
      <c r="FQ74" s="47" t="str">
        <f t="shared" si="270"/>
        <v/>
      </c>
      <c r="FR74" s="47" t="str">
        <f t="shared" si="271"/>
        <v/>
      </c>
      <c r="FS74" s="47" t="str">
        <f t="shared" si="272"/>
        <v/>
      </c>
      <c r="FT74" s="47" t="str">
        <f t="shared" si="273"/>
        <v/>
      </c>
      <c r="FU74" s="47" t="str">
        <f t="shared" si="274"/>
        <v/>
      </c>
      <c r="FV74" s="47" t="str">
        <f t="shared" si="275"/>
        <v/>
      </c>
      <c r="FW74" s="47" t="str">
        <f t="shared" si="276"/>
        <v/>
      </c>
      <c r="FX74" s="47" t="str">
        <f t="shared" si="277"/>
        <v/>
      </c>
      <c r="FY74" s="47" t="str">
        <f t="shared" si="278"/>
        <v/>
      </c>
      <c r="FZ74" s="47" t="str">
        <f t="shared" si="279"/>
        <v/>
      </c>
      <c r="GA74" s="47" t="str">
        <f t="shared" si="280"/>
        <v/>
      </c>
      <c r="GB74" s="47" t="str">
        <f t="shared" si="281"/>
        <v/>
      </c>
      <c r="GC74" s="47" t="str">
        <f t="shared" si="282"/>
        <v/>
      </c>
      <c r="GD74" s="47" t="str">
        <f t="shared" si="283"/>
        <v/>
      </c>
      <c r="GE74" s="47" t="str">
        <f t="shared" si="284"/>
        <v/>
      </c>
      <c r="GF74" s="47" t="str">
        <f t="shared" si="285"/>
        <v/>
      </c>
      <c r="GG74" s="47" t="str">
        <f t="shared" si="286"/>
        <v/>
      </c>
      <c r="GH74" s="47" t="str">
        <f t="shared" si="287"/>
        <v/>
      </c>
      <c r="GI74" s="47" t="str">
        <f t="shared" si="288"/>
        <v/>
      </c>
      <c r="GJ74" s="47" t="str">
        <f t="shared" si="289"/>
        <v/>
      </c>
      <c r="GK74" s="47" t="str">
        <f t="shared" si="290"/>
        <v/>
      </c>
      <c r="GL74" s="47" t="str">
        <f t="shared" si="291"/>
        <v/>
      </c>
      <c r="GM74" s="47" t="str">
        <f t="shared" si="292"/>
        <v/>
      </c>
      <c r="GN74" s="47" t="str">
        <f t="shared" si="293"/>
        <v/>
      </c>
      <c r="GO74" s="47" t="str">
        <f t="shared" si="294"/>
        <v/>
      </c>
      <c r="GP74" s="47" t="str">
        <f t="shared" si="295"/>
        <v/>
      </c>
      <c r="GQ74" s="47" t="str">
        <f t="shared" si="296"/>
        <v/>
      </c>
      <c r="GR74" s="47" t="str">
        <f t="shared" si="297"/>
        <v/>
      </c>
      <c r="GS74" s="47" t="str">
        <f t="shared" si="298"/>
        <v/>
      </c>
      <c r="GT74" s="47" t="str">
        <f t="shared" si="299"/>
        <v/>
      </c>
      <c r="GU74" s="47" t="str">
        <f t="shared" si="300"/>
        <v/>
      </c>
      <c r="GV74" s="47" t="str">
        <f t="shared" si="301"/>
        <v/>
      </c>
      <c r="GW74" s="47" t="str">
        <f t="shared" si="302"/>
        <v/>
      </c>
      <c r="GX74" s="47" t="str">
        <f t="shared" si="303"/>
        <v/>
      </c>
      <c r="GY74" s="47" t="str">
        <f t="shared" si="304"/>
        <v/>
      </c>
      <c r="GZ74" s="47" t="str">
        <f t="shared" si="305"/>
        <v/>
      </c>
      <c r="HA74" s="47" t="str">
        <f t="shared" si="306"/>
        <v/>
      </c>
      <c r="HB74" s="47" t="str">
        <f t="shared" si="307"/>
        <v/>
      </c>
      <c r="HC74" s="47" t="str">
        <f t="shared" si="308"/>
        <v/>
      </c>
      <c r="HD74" s="47" t="str">
        <f t="shared" si="309"/>
        <v/>
      </c>
      <c r="HE74" s="47" t="str">
        <f t="shared" si="310"/>
        <v/>
      </c>
      <c r="HF74" s="47" t="str">
        <f t="shared" si="311"/>
        <v/>
      </c>
      <c r="HG74" s="47" t="str">
        <f t="shared" si="312"/>
        <v/>
      </c>
      <c r="HH74" s="47" t="str">
        <f t="shared" si="313"/>
        <v/>
      </c>
      <c r="HI74" s="47" t="str">
        <f t="shared" si="314"/>
        <v/>
      </c>
      <c r="HJ74" s="47" t="str">
        <f t="shared" si="315"/>
        <v/>
      </c>
      <c r="HK74" s="47" t="str">
        <f t="shared" si="316"/>
        <v/>
      </c>
      <c r="HL74" s="47" t="str">
        <f t="shared" si="317"/>
        <v/>
      </c>
      <c r="HM74" s="47" t="str">
        <f t="shared" si="318"/>
        <v/>
      </c>
      <c r="HN74" s="47" t="str">
        <f t="shared" si="319"/>
        <v/>
      </c>
      <c r="HO74" s="47" t="str">
        <f t="shared" si="320"/>
        <v/>
      </c>
      <c r="HP74" s="47" t="str">
        <f t="shared" si="321"/>
        <v/>
      </c>
      <c r="HQ74" s="47" t="str">
        <f t="shared" si="322"/>
        <v/>
      </c>
      <c r="HR74" s="47" t="str">
        <f t="shared" si="323"/>
        <v/>
      </c>
      <c r="HS74" s="47" t="str">
        <f t="shared" si="324"/>
        <v/>
      </c>
      <c r="HT74" s="165" t="e">
        <f t="shared" si="325"/>
        <v>#N/A</v>
      </c>
      <c r="HU74" s="165" t="e">
        <f t="shared" si="205"/>
        <v>#N/A</v>
      </c>
      <c r="HV74" s="165" t="e">
        <f t="shared" si="205"/>
        <v>#N/A</v>
      </c>
      <c r="HW74" s="165" t="e">
        <f t="shared" si="205"/>
        <v>#N/A</v>
      </c>
      <c r="HX74" s="165" t="e">
        <f t="shared" si="216"/>
        <v>#N/A</v>
      </c>
      <c r="HY74" s="165" t="e">
        <f t="shared" si="216"/>
        <v>#N/A</v>
      </c>
      <c r="HZ74" s="165" t="e">
        <f t="shared" si="216"/>
        <v>#N/A</v>
      </c>
      <c r="IA74" s="165" t="e">
        <f t="shared" si="216"/>
        <v>#N/A</v>
      </c>
      <c r="IB74" s="165" t="e">
        <f t="shared" si="216"/>
        <v>#N/A</v>
      </c>
      <c r="IC74" s="165" t="e">
        <f t="shared" si="216"/>
        <v>#N/A</v>
      </c>
      <c r="ID74" s="165" t="e">
        <f t="shared" si="216"/>
        <v>#N/A</v>
      </c>
      <c r="IE74" s="165" t="e">
        <f t="shared" si="216"/>
        <v>#N/A</v>
      </c>
      <c r="IF74" s="165" t="e">
        <f t="shared" si="216"/>
        <v>#N/A</v>
      </c>
      <c r="IG74" s="165" t="e">
        <f t="shared" si="216"/>
        <v>#N/A</v>
      </c>
      <c r="IH74" s="165" t="e">
        <f t="shared" si="216"/>
        <v>#N/A</v>
      </c>
      <c r="II74" s="165" t="e">
        <f t="shared" si="216"/>
        <v>#N/A</v>
      </c>
      <c r="IJ74" s="165" t="e">
        <f t="shared" si="216"/>
        <v>#N/A</v>
      </c>
      <c r="IK74" s="165" t="e">
        <f t="shared" si="216"/>
        <v>#N/A</v>
      </c>
      <c r="IL74" s="165" t="e">
        <f t="shared" si="216"/>
        <v>#N/A</v>
      </c>
      <c r="IM74" s="165" t="e">
        <f t="shared" si="212"/>
        <v>#N/A</v>
      </c>
      <c r="IN74" s="165" t="e">
        <f t="shared" si="212"/>
        <v>#N/A</v>
      </c>
      <c r="IO74" s="165" t="e">
        <f t="shared" si="212"/>
        <v>#N/A</v>
      </c>
      <c r="IP74" s="165" t="e">
        <f t="shared" si="212"/>
        <v>#N/A</v>
      </c>
      <c r="IQ74" s="165" t="e">
        <f t="shared" si="212"/>
        <v>#N/A</v>
      </c>
      <c r="IR74" s="165" t="e">
        <f t="shared" si="212"/>
        <v>#N/A</v>
      </c>
      <c r="IS74" s="165" t="e">
        <f t="shared" si="212"/>
        <v>#N/A</v>
      </c>
      <c r="IT74" s="165" t="e">
        <f t="shared" si="212"/>
        <v>#N/A</v>
      </c>
      <c r="IU74" s="165" t="e">
        <f t="shared" si="212"/>
        <v>#N/A</v>
      </c>
      <c r="IV74" s="165" t="e">
        <f t="shared" si="212"/>
        <v>#N/A</v>
      </c>
      <c r="IW74" s="165" t="e">
        <f t="shared" si="212"/>
        <v>#N/A</v>
      </c>
      <c r="IX74" s="165" t="e">
        <f t="shared" si="212"/>
        <v>#N/A</v>
      </c>
      <c r="IY74" s="165" t="e">
        <f t="shared" si="212"/>
        <v>#N/A</v>
      </c>
      <c r="IZ74" s="165" t="e">
        <f t="shared" si="212"/>
        <v>#N/A</v>
      </c>
      <c r="JA74" s="165" t="e">
        <f t="shared" si="212"/>
        <v>#N/A</v>
      </c>
      <c r="JB74" s="165" t="e">
        <f t="shared" si="209"/>
        <v>#N/A</v>
      </c>
      <c r="JC74" s="165" t="e">
        <f t="shared" si="209"/>
        <v>#N/A</v>
      </c>
      <c r="JD74" s="165" t="e">
        <f t="shared" si="209"/>
        <v>#N/A</v>
      </c>
      <c r="JE74" s="165" t="e">
        <f t="shared" si="209"/>
        <v>#N/A</v>
      </c>
      <c r="JF74" s="165" t="e">
        <f t="shared" si="209"/>
        <v>#N/A</v>
      </c>
      <c r="JG74" s="165" t="e">
        <f t="shared" si="209"/>
        <v>#N/A</v>
      </c>
      <c r="JH74" s="165" t="e">
        <f t="shared" si="209"/>
        <v>#N/A</v>
      </c>
      <c r="JI74" s="165" t="e">
        <f t="shared" si="209"/>
        <v>#N/A</v>
      </c>
      <c r="JJ74" s="165" t="e">
        <f t="shared" si="209"/>
        <v>#N/A</v>
      </c>
      <c r="JK74" s="165" t="e">
        <f t="shared" si="209"/>
        <v>#N/A</v>
      </c>
      <c r="JL74" s="165" t="e">
        <f t="shared" si="209"/>
        <v>#N/A</v>
      </c>
      <c r="JM74" s="165" t="e">
        <f t="shared" si="209"/>
        <v>#N/A</v>
      </c>
      <c r="JN74" s="165" t="e">
        <f t="shared" si="209"/>
        <v>#N/A</v>
      </c>
      <c r="JO74" s="165" t="e">
        <f t="shared" si="209"/>
        <v>#N/A</v>
      </c>
      <c r="JP74" s="165" t="e">
        <f t="shared" si="209"/>
        <v>#N/A</v>
      </c>
      <c r="JQ74" s="165" t="e">
        <f t="shared" si="331"/>
        <v>#N/A</v>
      </c>
      <c r="JR74" s="165" t="e">
        <f t="shared" si="331"/>
        <v>#N/A</v>
      </c>
      <c r="JS74" s="165" t="e">
        <f t="shared" si="331"/>
        <v>#N/A</v>
      </c>
      <c r="JT74" s="165" t="e">
        <f t="shared" si="331"/>
        <v>#N/A</v>
      </c>
      <c r="JU74" s="165" t="e">
        <f t="shared" si="331"/>
        <v>#N/A</v>
      </c>
      <c r="JV74" s="165" t="e">
        <f t="shared" si="331"/>
        <v>#N/A</v>
      </c>
      <c r="JW74" s="165" t="e">
        <f t="shared" si="331"/>
        <v>#N/A</v>
      </c>
      <c r="JX74" s="165" t="e">
        <f t="shared" si="331"/>
        <v>#N/A</v>
      </c>
      <c r="JY74" s="165" t="e">
        <f t="shared" si="331"/>
        <v>#N/A</v>
      </c>
      <c r="JZ74" s="165" t="e">
        <f t="shared" si="331"/>
        <v>#N/A</v>
      </c>
      <c r="KA74" s="165" t="e">
        <f t="shared" si="331"/>
        <v>#N/A</v>
      </c>
      <c r="KB74" s="165" t="e">
        <f t="shared" si="331"/>
        <v>#N/A</v>
      </c>
      <c r="KC74" s="165" t="e">
        <f t="shared" si="331"/>
        <v>#N/A</v>
      </c>
      <c r="KD74" s="165" t="e">
        <f t="shared" si="331"/>
        <v>#N/A</v>
      </c>
      <c r="KE74" s="165" t="e">
        <f t="shared" si="331"/>
        <v>#N/A</v>
      </c>
      <c r="KF74" s="165" t="e">
        <f t="shared" si="335"/>
        <v>#N/A</v>
      </c>
      <c r="KG74" s="165" t="e">
        <f t="shared" si="206"/>
        <v>#N/A</v>
      </c>
      <c r="KH74" s="165" t="e">
        <f t="shared" si="206"/>
        <v>#N/A</v>
      </c>
      <c r="KI74" s="165" t="e">
        <f t="shared" si="206"/>
        <v>#N/A</v>
      </c>
      <c r="KJ74" s="165" t="e">
        <f t="shared" si="217"/>
        <v>#N/A</v>
      </c>
      <c r="KK74" s="165" t="e">
        <f t="shared" si="217"/>
        <v>#N/A</v>
      </c>
      <c r="KL74" s="165" t="e">
        <f t="shared" si="217"/>
        <v>#N/A</v>
      </c>
      <c r="KM74" s="165" t="e">
        <f t="shared" si="217"/>
        <v>#N/A</v>
      </c>
      <c r="KN74" s="165" t="e">
        <f t="shared" si="217"/>
        <v>#N/A</v>
      </c>
      <c r="KO74" s="165" t="e">
        <f t="shared" si="217"/>
        <v>#N/A</v>
      </c>
      <c r="KP74" s="165" t="e">
        <f t="shared" si="217"/>
        <v>#N/A</v>
      </c>
      <c r="KQ74" s="165" t="e">
        <f t="shared" si="217"/>
        <v>#N/A</v>
      </c>
      <c r="KR74" s="165" t="e">
        <f t="shared" si="217"/>
        <v>#N/A</v>
      </c>
      <c r="KS74" s="165" t="e">
        <f t="shared" si="217"/>
        <v>#N/A</v>
      </c>
      <c r="KT74" s="165" t="e">
        <f t="shared" si="217"/>
        <v>#N/A</v>
      </c>
      <c r="KU74" s="165" t="e">
        <f t="shared" si="217"/>
        <v>#N/A</v>
      </c>
      <c r="KV74" s="165" t="e">
        <f t="shared" si="217"/>
        <v>#N/A</v>
      </c>
      <c r="KW74" s="165" t="e">
        <f t="shared" si="217"/>
        <v>#N/A</v>
      </c>
      <c r="KX74" s="165" t="e">
        <f t="shared" si="217"/>
        <v>#N/A</v>
      </c>
      <c r="KY74" s="165" t="e">
        <f t="shared" si="213"/>
        <v>#N/A</v>
      </c>
      <c r="KZ74" s="165" t="e">
        <f t="shared" si="213"/>
        <v>#N/A</v>
      </c>
      <c r="LA74" s="165" t="e">
        <f t="shared" si="213"/>
        <v>#N/A</v>
      </c>
      <c r="LB74" s="165" t="e">
        <f t="shared" si="213"/>
        <v>#N/A</v>
      </c>
      <c r="LC74" s="165" t="e">
        <f t="shared" si="213"/>
        <v>#N/A</v>
      </c>
      <c r="LD74" s="165" t="e">
        <f t="shared" si="213"/>
        <v>#N/A</v>
      </c>
      <c r="LE74" s="165" t="e">
        <f t="shared" si="213"/>
        <v>#N/A</v>
      </c>
      <c r="LF74" s="165" t="e">
        <f t="shared" si="213"/>
        <v>#N/A</v>
      </c>
      <c r="LG74" s="165" t="e">
        <f t="shared" si="213"/>
        <v>#N/A</v>
      </c>
      <c r="LH74" s="165" t="e">
        <f t="shared" si="213"/>
        <v>#N/A</v>
      </c>
      <c r="LI74" s="165" t="e">
        <f t="shared" si="213"/>
        <v>#N/A</v>
      </c>
      <c r="LJ74" s="165" t="e">
        <f t="shared" si="213"/>
        <v>#N/A</v>
      </c>
      <c r="LK74" s="165" t="e">
        <f t="shared" si="213"/>
        <v>#N/A</v>
      </c>
      <c r="LL74" s="165" t="e">
        <f t="shared" si="213"/>
        <v>#N/A</v>
      </c>
      <c r="LM74" s="165" t="e">
        <f t="shared" si="213"/>
        <v>#N/A</v>
      </c>
      <c r="LN74" s="165" t="e">
        <f t="shared" si="210"/>
        <v>#N/A</v>
      </c>
      <c r="LO74" s="165" t="e">
        <f t="shared" si="210"/>
        <v>#N/A</v>
      </c>
      <c r="LP74" s="165" t="e">
        <f t="shared" si="210"/>
        <v>#N/A</v>
      </c>
      <c r="LQ74" s="165" t="e">
        <f t="shared" si="210"/>
        <v>#N/A</v>
      </c>
      <c r="LR74" s="165" t="e">
        <f t="shared" si="210"/>
        <v>#N/A</v>
      </c>
      <c r="LS74" s="165" t="e">
        <f t="shared" si="210"/>
        <v>#N/A</v>
      </c>
      <c r="LT74" s="165" t="e">
        <f t="shared" si="210"/>
        <v>#N/A</v>
      </c>
      <c r="LU74" s="165" t="e">
        <f t="shared" si="210"/>
        <v>#N/A</v>
      </c>
      <c r="LV74" s="165" t="e">
        <f t="shared" si="210"/>
        <v>#N/A</v>
      </c>
      <c r="LW74" s="165" t="e">
        <f t="shared" si="210"/>
        <v>#N/A</v>
      </c>
      <c r="LX74" s="165" t="e">
        <f t="shared" si="210"/>
        <v>#N/A</v>
      </c>
      <c r="LY74" s="165" t="e">
        <f t="shared" si="210"/>
        <v>#N/A</v>
      </c>
      <c r="LZ74" s="165" t="e">
        <f t="shared" si="210"/>
        <v>#N/A</v>
      </c>
      <c r="MA74" s="165" t="e">
        <f t="shared" si="210"/>
        <v>#N/A</v>
      </c>
      <c r="MB74" s="165" t="e">
        <f t="shared" si="210"/>
        <v>#N/A</v>
      </c>
      <c r="MC74" s="165" t="e">
        <f t="shared" si="332"/>
        <v>#N/A</v>
      </c>
      <c r="MD74" s="165" t="e">
        <f t="shared" si="332"/>
        <v>#N/A</v>
      </c>
      <c r="ME74" s="165" t="e">
        <f t="shared" si="332"/>
        <v>#N/A</v>
      </c>
      <c r="MF74" s="165" t="e">
        <f t="shared" si="332"/>
        <v>#N/A</v>
      </c>
      <c r="MG74" s="165" t="e">
        <f t="shared" si="332"/>
        <v>#N/A</v>
      </c>
      <c r="MH74" s="165" t="e">
        <f t="shared" si="332"/>
        <v>#N/A</v>
      </c>
      <c r="MI74" s="165" t="e">
        <f t="shared" si="332"/>
        <v>#N/A</v>
      </c>
      <c r="MJ74" s="165" t="e">
        <f t="shared" si="332"/>
        <v>#N/A</v>
      </c>
      <c r="MK74" s="165" t="e">
        <f t="shared" si="332"/>
        <v>#N/A</v>
      </c>
      <c r="ML74" s="165" t="e">
        <f t="shared" si="332"/>
        <v>#N/A</v>
      </c>
      <c r="MM74" s="165" t="e">
        <f t="shared" si="332"/>
        <v>#N/A</v>
      </c>
      <c r="MN74" s="165" t="e">
        <f t="shared" si="332"/>
        <v>#N/A</v>
      </c>
      <c r="MO74" s="165" t="e">
        <f t="shared" si="332"/>
        <v>#N/A</v>
      </c>
      <c r="MP74" s="165" t="e">
        <f t="shared" si="332"/>
        <v>#N/A</v>
      </c>
      <c r="MQ74" s="165" t="e">
        <f t="shared" si="332"/>
        <v>#N/A</v>
      </c>
      <c r="MR74" s="165" t="e">
        <f t="shared" si="336"/>
        <v>#N/A</v>
      </c>
      <c r="MS74" s="165" t="e">
        <f t="shared" si="207"/>
        <v>#N/A</v>
      </c>
      <c r="MT74" s="165" t="e">
        <f t="shared" si="207"/>
        <v>#N/A</v>
      </c>
      <c r="MU74" s="165" t="e">
        <f t="shared" si="207"/>
        <v>#N/A</v>
      </c>
      <c r="MV74" s="165" t="e">
        <f t="shared" si="218"/>
        <v>#N/A</v>
      </c>
      <c r="MW74" s="165" t="e">
        <f t="shared" si="218"/>
        <v>#N/A</v>
      </c>
      <c r="MX74" s="165" t="e">
        <f t="shared" si="218"/>
        <v>#N/A</v>
      </c>
      <c r="MY74" s="165" t="e">
        <f t="shared" si="218"/>
        <v>#N/A</v>
      </c>
      <c r="MZ74" s="165" t="e">
        <f t="shared" si="218"/>
        <v>#N/A</v>
      </c>
      <c r="NA74" s="165" t="e">
        <f t="shared" si="218"/>
        <v>#N/A</v>
      </c>
      <c r="NB74" s="165" t="e">
        <f t="shared" si="218"/>
        <v>#N/A</v>
      </c>
      <c r="NC74" s="165" t="e">
        <f t="shared" si="218"/>
        <v>#N/A</v>
      </c>
      <c r="ND74" s="165" t="e">
        <f t="shared" si="218"/>
        <v>#N/A</v>
      </c>
      <c r="NE74" s="165" t="e">
        <f t="shared" si="218"/>
        <v>#N/A</v>
      </c>
      <c r="NF74" s="165" t="e">
        <f t="shared" si="218"/>
        <v>#N/A</v>
      </c>
      <c r="NG74" s="165" t="e">
        <f t="shared" si="218"/>
        <v>#N/A</v>
      </c>
      <c r="NH74" s="165" t="e">
        <f t="shared" si="218"/>
        <v>#N/A</v>
      </c>
      <c r="NI74" s="165" t="e">
        <f t="shared" si="218"/>
        <v>#N/A</v>
      </c>
      <c r="NJ74" s="165" t="e">
        <f t="shared" si="218"/>
        <v>#N/A</v>
      </c>
      <c r="NK74" s="165" t="e">
        <f t="shared" si="214"/>
        <v>#N/A</v>
      </c>
      <c r="NL74" s="165" t="e">
        <f t="shared" si="214"/>
        <v>#N/A</v>
      </c>
      <c r="NM74" s="165" t="e">
        <f t="shared" si="214"/>
        <v>#N/A</v>
      </c>
      <c r="NN74" s="165" t="e">
        <f t="shared" si="214"/>
        <v>#N/A</v>
      </c>
      <c r="NO74" s="165" t="e">
        <f t="shared" si="214"/>
        <v>#N/A</v>
      </c>
      <c r="NP74" s="165" t="e">
        <f t="shared" si="214"/>
        <v>#N/A</v>
      </c>
      <c r="NQ74" s="165" t="e">
        <f t="shared" si="214"/>
        <v>#N/A</v>
      </c>
      <c r="NR74" s="165" t="e">
        <f t="shared" si="214"/>
        <v>#N/A</v>
      </c>
      <c r="NS74" s="165" t="e">
        <f t="shared" si="214"/>
        <v>#N/A</v>
      </c>
      <c r="NT74" s="165" t="e">
        <f t="shared" si="214"/>
        <v>#N/A</v>
      </c>
      <c r="NU74" s="165" t="e">
        <f t="shared" si="214"/>
        <v>#N/A</v>
      </c>
      <c r="NV74" s="165" t="e">
        <f t="shared" si="214"/>
        <v>#N/A</v>
      </c>
      <c r="NW74" s="165" t="e">
        <f t="shared" si="214"/>
        <v>#N/A</v>
      </c>
      <c r="NX74" s="165" t="e">
        <f t="shared" si="214"/>
        <v>#N/A</v>
      </c>
      <c r="NY74" s="165" t="e">
        <f t="shared" si="214"/>
        <v>#N/A</v>
      </c>
      <c r="NZ74" s="165" t="e">
        <f t="shared" si="211"/>
        <v>#N/A</v>
      </c>
      <c r="OA74" s="165" t="e">
        <f t="shared" si="211"/>
        <v>#N/A</v>
      </c>
      <c r="OB74" s="165" t="e">
        <f t="shared" si="211"/>
        <v>#N/A</v>
      </c>
      <c r="OC74" s="165" t="e">
        <f t="shared" si="211"/>
        <v>#N/A</v>
      </c>
      <c r="OD74" s="165" t="e">
        <f t="shared" si="211"/>
        <v>#N/A</v>
      </c>
      <c r="OE74" s="165" t="e">
        <f t="shared" si="211"/>
        <v>#N/A</v>
      </c>
      <c r="OF74" s="165" t="e">
        <f t="shared" si="211"/>
        <v>#N/A</v>
      </c>
      <c r="OG74" s="165" t="e">
        <f t="shared" si="211"/>
        <v>#N/A</v>
      </c>
      <c r="OH74" s="165" t="e">
        <f t="shared" si="211"/>
        <v>#N/A</v>
      </c>
      <c r="OI74" s="165" t="e">
        <f t="shared" si="211"/>
        <v>#N/A</v>
      </c>
      <c r="OJ74" s="165" t="e">
        <f t="shared" si="211"/>
        <v>#N/A</v>
      </c>
      <c r="OK74" s="165" t="e">
        <f t="shared" si="211"/>
        <v>#N/A</v>
      </c>
      <c r="OL74" s="165" t="e">
        <f t="shared" si="211"/>
        <v>#N/A</v>
      </c>
      <c r="OM74" s="165" t="e">
        <f t="shared" si="211"/>
        <v>#N/A</v>
      </c>
      <c r="ON74" s="165" t="e">
        <f t="shared" si="211"/>
        <v>#N/A</v>
      </c>
      <c r="OO74" s="165" t="e">
        <f t="shared" si="333"/>
        <v>#N/A</v>
      </c>
      <c r="OP74" s="165" t="e">
        <f t="shared" si="333"/>
        <v>#N/A</v>
      </c>
      <c r="OQ74" s="165" t="e">
        <f t="shared" si="333"/>
        <v>#N/A</v>
      </c>
      <c r="OR74" s="165" t="e">
        <f t="shared" si="333"/>
        <v>#N/A</v>
      </c>
      <c r="OS74" s="165" t="e">
        <f t="shared" si="333"/>
        <v>#N/A</v>
      </c>
      <c r="OT74" s="165" t="e">
        <f t="shared" si="333"/>
        <v>#N/A</v>
      </c>
      <c r="OU74" s="165" t="e">
        <f t="shared" si="333"/>
        <v>#N/A</v>
      </c>
      <c r="OV74" s="165" t="e">
        <f t="shared" si="333"/>
        <v>#N/A</v>
      </c>
      <c r="OW74" s="165" t="e">
        <f t="shared" si="333"/>
        <v>#N/A</v>
      </c>
      <c r="OX74" s="165" t="e">
        <f t="shared" si="333"/>
        <v>#N/A</v>
      </c>
      <c r="OY74" s="165" t="e">
        <f t="shared" si="333"/>
        <v>#N/A</v>
      </c>
      <c r="OZ74" s="165" t="e">
        <f t="shared" si="333"/>
        <v>#N/A</v>
      </c>
      <c r="PA74" s="165" t="e">
        <f t="shared" si="333"/>
        <v>#N/A</v>
      </c>
      <c r="PB74" s="165" t="e">
        <f t="shared" si="333"/>
        <v>#N/A</v>
      </c>
      <c r="PC74" s="165" t="e">
        <f t="shared" si="333"/>
        <v>#N/A</v>
      </c>
      <c r="PD74" s="165" t="e">
        <f t="shared" si="337"/>
        <v>#N/A</v>
      </c>
      <c r="PE74" s="165" t="e">
        <f t="shared" si="326"/>
        <v>#N/A</v>
      </c>
      <c r="PF74" s="165" t="e">
        <f t="shared" si="326"/>
        <v>#N/A</v>
      </c>
      <c r="PG74" s="165" t="e">
        <f t="shared" si="326"/>
        <v>#N/A</v>
      </c>
      <c r="PH74" s="165" t="e">
        <f t="shared" si="326"/>
        <v>#N/A</v>
      </c>
      <c r="PI74" s="165" t="e">
        <f t="shared" si="326"/>
        <v>#N/A</v>
      </c>
      <c r="PJ74" s="165" t="e">
        <f t="shared" si="326"/>
        <v>#N/A</v>
      </c>
      <c r="PK74" s="165" t="e">
        <f t="shared" si="326"/>
        <v>#N/A</v>
      </c>
      <c r="PL74" s="165" t="e">
        <f t="shared" si="326"/>
        <v>#N/A</v>
      </c>
    </row>
    <row r="75" spans="1:428" hidden="1" x14ac:dyDescent="0.45">
      <c r="A75" s="4">
        <v>72</v>
      </c>
      <c r="B75" s="105"/>
      <c r="C75" s="113"/>
      <c r="D75" s="118" t="str">
        <f t="shared" si="220"/>
        <v/>
      </c>
      <c r="E75" s="91"/>
      <c r="F75" s="118" t="str">
        <f t="shared" si="221"/>
        <v/>
      </c>
      <c r="G75" s="113"/>
      <c r="H75" s="106"/>
      <c r="I75" s="120" t="str">
        <f t="shared" si="222"/>
        <v/>
      </c>
      <c r="J75" s="120" t="str">
        <f t="shared" si="223"/>
        <v/>
      </c>
      <c r="K75" s="71" t="str">
        <f t="shared" si="327"/>
        <v/>
      </c>
      <c r="L75" s="23"/>
      <c r="M75" s="55"/>
      <c r="N75" s="298"/>
      <c r="O75" s="72" t="str">
        <f>IF(AND(D75&gt;0,E75&gt;0,F75&gt;0),IF(ISBLANK(N75),IF(ISBLANK(L75),"",(F75-D75)*VLOOKUP(L75,VLookups!$A$4:$B$13,2,FALSE)),N75),"")</f>
        <v/>
      </c>
      <c r="P75" s="73" t="str">
        <f t="shared" si="224"/>
        <v/>
      </c>
      <c r="Q75" s="91"/>
      <c r="R75" s="265" t="str">
        <f>IF(AND(Q75&gt;0,E75&gt;0,NOT(O75="")),ABS(VLOOKUP($Q$1,VLookups!$A$43:$B$44,2,FALSE)-_xlfn.NORM.DIST(Q75,K75,O75,TRUE)),"")</f>
        <v/>
      </c>
      <c r="S75" s="90" t="str">
        <f>IF(AND($D75&gt;0,$E75&gt;0,$F75&gt;0,NOT(ISBLANK($L75))),_xlfn.NORM.INV(ABS(VLOOKUP($Q$1,VLookups!$A$43:$B$44,2,FALSE)-S$3),$K75,$O75),"")</f>
        <v/>
      </c>
      <c r="T75" s="89" t="str">
        <f>IF(AND($D75&gt;0,$E75&gt;0,$F75&gt;0,NOT(ISBLANK($L75))),_xlfn.NORM.INV(ABS(VLOOKUP($Q$1,VLookups!$A$43:$B$44,2,FALSE)-T$3),$K75,$O75),"")</f>
        <v/>
      </c>
      <c r="U75" s="90" t="str">
        <f>IF(AND($D75&gt;0,$E75&gt;0,$F75&gt;0,NOT(ISBLANK($L75))),_xlfn.NORM.INV(ABS(VLOOKUP($Q$1,VLookups!$A$43:$B$44,2,FALSE)-U$3),$K75,$O75),"")</f>
        <v/>
      </c>
      <c r="V75" s="89" t="str">
        <f>IF(AND($D75&gt;0,$E75&gt;0,$F75&gt;0,NOT(ISBLANK($L75))),_xlfn.NORM.INV(ABS(VLOOKUP($Q$1,VLookups!$A$43:$B$44,2,FALSE)-V$3),$K75,$O75),"")</f>
        <v/>
      </c>
      <c r="W75" s="90" t="str">
        <f>IF(AND($D75&gt;0,$E75&gt;0,$F75&gt;0,NOT(ISBLANK($L75))),_xlfn.NORM.INV(ABS(VLOOKUP($Q$1,VLookups!$A$43:$B$44,2,FALSE)-W$3),$K75,$O75),"")</f>
        <v/>
      </c>
      <c r="X75" s="89" t="str">
        <f>IF(AND($D75&gt;0,$E75&gt;0,$F75&gt;0,NOT(ISBLANK($L75))),_xlfn.NORM.INV(ABS(VLOOKUP($Q$1,VLookups!$A$43:$B$44,2,FALSE)-X$3),$K75,$O75),"")</f>
        <v/>
      </c>
      <c r="Y75" s="5"/>
      <c r="Z75" s="164" t="str">
        <f t="shared" si="328"/>
        <v/>
      </c>
      <c r="AA75" s="47" t="str">
        <f t="shared" si="329"/>
        <v/>
      </c>
      <c r="AB75" s="47" t="str">
        <f t="shared" si="340"/>
        <v/>
      </c>
      <c r="AC75" s="47" t="str">
        <f t="shared" si="340"/>
        <v/>
      </c>
      <c r="AD75" s="47" t="str">
        <f t="shared" si="340"/>
        <v/>
      </c>
      <c r="AE75" s="47" t="str">
        <f t="shared" si="340"/>
        <v/>
      </c>
      <c r="AF75" s="47" t="str">
        <f t="shared" si="340"/>
        <v/>
      </c>
      <c r="AG75" s="47" t="str">
        <f t="shared" si="340"/>
        <v/>
      </c>
      <c r="AH75" s="47" t="str">
        <f t="shared" si="340"/>
        <v/>
      </c>
      <c r="AI75" s="47" t="str">
        <f t="shared" si="340"/>
        <v/>
      </c>
      <c r="AJ75" s="47" t="str">
        <f t="shared" si="340"/>
        <v/>
      </c>
      <c r="AK75" s="47" t="str">
        <f t="shared" si="340"/>
        <v/>
      </c>
      <c r="AL75" s="47" t="str">
        <f t="shared" si="340"/>
        <v/>
      </c>
      <c r="AM75" s="47" t="str">
        <f t="shared" si="340"/>
        <v/>
      </c>
      <c r="AN75" s="47" t="str">
        <f t="shared" si="340"/>
        <v/>
      </c>
      <c r="AO75" s="47" t="str">
        <f t="shared" si="340"/>
        <v/>
      </c>
      <c r="AP75" s="47" t="str">
        <f t="shared" si="340"/>
        <v/>
      </c>
      <c r="AQ75" s="47" t="str">
        <f t="shared" si="340"/>
        <v/>
      </c>
      <c r="AR75" s="47" t="str">
        <f t="shared" si="340"/>
        <v/>
      </c>
      <c r="AS75" s="47" t="str">
        <f t="shared" si="340"/>
        <v/>
      </c>
      <c r="AT75" s="47" t="str">
        <f t="shared" si="340"/>
        <v/>
      </c>
      <c r="AU75" s="47" t="str">
        <f t="shared" si="340"/>
        <v/>
      </c>
      <c r="AV75" s="47" t="str">
        <f t="shared" si="340"/>
        <v/>
      </c>
      <c r="AW75" s="47" t="str">
        <f t="shared" si="340"/>
        <v/>
      </c>
      <c r="AX75" s="47" t="str">
        <f t="shared" si="340"/>
        <v/>
      </c>
      <c r="AY75" s="47" t="str">
        <f t="shared" si="340"/>
        <v/>
      </c>
      <c r="AZ75" s="47" t="str">
        <f t="shared" si="340"/>
        <v/>
      </c>
      <c r="BA75" s="47" t="str">
        <f t="shared" si="340"/>
        <v/>
      </c>
      <c r="BB75" s="47" t="str">
        <f t="shared" si="340"/>
        <v/>
      </c>
      <c r="BC75" s="47" t="str">
        <f t="shared" si="340"/>
        <v/>
      </c>
      <c r="BD75" s="47" t="str">
        <f t="shared" si="340"/>
        <v/>
      </c>
      <c r="BE75" s="47" t="str">
        <f t="shared" si="340"/>
        <v/>
      </c>
      <c r="BF75" s="47" t="str">
        <f t="shared" si="340"/>
        <v/>
      </c>
      <c r="BG75" s="47" t="str">
        <f t="shared" si="340"/>
        <v/>
      </c>
      <c r="BH75" s="47" t="str">
        <f t="shared" si="340"/>
        <v/>
      </c>
      <c r="BI75" s="47" t="str">
        <f t="shared" si="340"/>
        <v/>
      </c>
      <c r="BJ75" s="47" t="str">
        <f t="shared" si="340"/>
        <v/>
      </c>
      <c r="BK75" s="47" t="str">
        <f t="shared" si="340"/>
        <v/>
      </c>
      <c r="BL75" s="47" t="str">
        <f t="shared" si="340"/>
        <v/>
      </c>
      <c r="BM75" s="47" t="str">
        <f t="shared" si="340"/>
        <v/>
      </c>
      <c r="BN75" s="47" t="str">
        <f t="shared" si="340"/>
        <v/>
      </c>
      <c r="BO75" s="47" t="str">
        <f t="shared" si="340"/>
        <v/>
      </c>
      <c r="BP75" s="47" t="str">
        <f t="shared" si="340"/>
        <v/>
      </c>
      <c r="BQ75" s="47" t="str">
        <f t="shared" si="340"/>
        <v/>
      </c>
      <c r="BR75" s="47" t="str">
        <f t="shared" si="340"/>
        <v/>
      </c>
      <c r="BS75" s="47" t="str">
        <f t="shared" si="340"/>
        <v/>
      </c>
      <c r="BT75" s="47" t="str">
        <f t="shared" si="340"/>
        <v/>
      </c>
      <c r="BU75" s="47" t="str">
        <f t="shared" si="340"/>
        <v/>
      </c>
      <c r="BV75" s="47" t="str">
        <f t="shared" si="340"/>
        <v/>
      </c>
      <c r="BW75" s="47" t="str">
        <f t="shared" si="340"/>
        <v/>
      </c>
      <c r="BX75" s="47" t="str">
        <f t="shared" si="340"/>
        <v/>
      </c>
      <c r="BY75" s="47" t="str">
        <f t="shared" si="340"/>
        <v/>
      </c>
      <c r="BZ75" s="47" t="str">
        <f t="shared" si="340"/>
        <v/>
      </c>
      <c r="CA75" s="47" t="str">
        <f t="shared" si="340"/>
        <v/>
      </c>
      <c r="CB75" s="47" t="str">
        <f t="shared" si="340"/>
        <v/>
      </c>
      <c r="CC75" s="47" t="str">
        <f t="shared" si="340"/>
        <v/>
      </c>
      <c r="CD75" s="47" t="str">
        <f t="shared" si="340"/>
        <v/>
      </c>
      <c r="CE75" s="47" t="str">
        <f t="shared" si="340"/>
        <v/>
      </c>
      <c r="CF75" s="47" t="str">
        <f t="shared" si="340"/>
        <v/>
      </c>
      <c r="CG75" s="47" t="str">
        <f t="shared" si="340"/>
        <v/>
      </c>
      <c r="CH75" s="47" t="str">
        <f t="shared" si="340"/>
        <v/>
      </c>
      <c r="CI75" s="47" t="str">
        <f t="shared" si="340"/>
        <v/>
      </c>
      <c r="CJ75" s="47" t="str">
        <f t="shared" si="340"/>
        <v/>
      </c>
      <c r="CK75" s="47" t="str">
        <f t="shared" si="340"/>
        <v/>
      </c>
      <c r="CL75" s="47" t="str">
        <f t="shared" si="340"/>
        <v/>
      </c>
      <c r="CM75" s="47" t="str">
        <f t="shared" si="340"/>
        <v/>
      </c>
      <c r="CN75" s="47" t="str">
        <f t="shared" si="339"/>
        <v/>
      </c>
      <c r="CO75" s="47" t="str">
        <f t="shared" si="339"/>
        <v/>
      </c>
      <c r="CP75" s="47" t="str">
        <f t="shared" si="339"/>
        <v/>
      </c>
      <c r="CQ75" s="47" t="str">
        <f t="shared" si="339"/>
        <v/>
      </c>
      <c r="CR75" s="47" t="str">
        <f t="shared" si="339"/>
        <v/>
      </c>
      <c r="CS75" s="47" t="str">
        <f t="shared" si="339"/>
        <v/>
      </c>
      <c r="CT75" s="47" t="str">
        <f t="shared" si="339"/>
        <v/>
      </c>
      <c r="CU75" s="47" t="str">
        <f t="shared" si="339"/>
        <v/>
      </c>
      <c r="CV75" s="47" t="str">
        <f t="shared" si="339"/>
        <v/>
      </c>
      <c r="CW75" s="47" t="str">
        <f t="shared" si="339"/>
        <v/>
      </c>
      <c r="CX75" s="47" t="str">
        <f t="shared" si="339"/>
        <v/>
      </c>
      <c r="CY75" s="47" t="str">
        <f t="shared" si="339"/>
        <v/>
      </c>
      <c r="CZ75" s="47" t="str">
        <f t="shared" si="339"/>
        <v/>
      </c>
      <c r="DA75" s="47" t="str">
        <f t="shared" si="339"/>
        <v/>
      </c>
      <c r="DB75" s="47" t="str">
        <f t="shared" si="339"/>
        <v/>
      </c>
      <c r="DC75" s="47" t="str">
        <f t="shared" si="339"/>
        <v/>
      </c>
      <c r="DD75" s="47" t="str">
        <f t="shared" si="339"/>
        <v/>
      </c>
      <c r="DE75" s="47" t="str">
        <f t="shared" si="339"/>
        <v/>
      </c>
      <c r="DF75" s="47" t="str">
        <f t="shared" si="339"/>
        <v/>
      </c>
      <c r="DG75" s="47" t="str">
        <f t="shared" si="339"/>
        <v/>
      </c>
      <c r="DH75" s="47" t="str">
        <f t="shared" si="339"/>
        <v/>
      </c>
      <c r="DI75" s="47" t="str">
        <f t="shared" si="339"/>
        <v/>
      </c>
      <c r="DJ75" s="47" t="str">
        <f t="shared" si="339"/>
        <v/>
      </c>
      <c r="DK75" s="47" t="str">
        <f t="shared" si="339"/>
        <v/>
      </c>
      <c r="DL75" s="47" t="str">
        <f t="shared" si="339"/>
        <v/>
      </c>
      <c r="DM75" s="47" t="str">
        <f t="shared" si="339"/>
        <v/>
      </c>
      <c r="DN75" s="47" t="str">
        <f t="shared" si="339"/>
        <v/>
      </c>
      <c r="DO75" s="47" t="str">
        <f t="shared" si="339"/>
        <v/>
      </c>
      <c r="DP75" s="47" t="str">
        <f t="shared" si="339"/>
        <v/>
      </c>
      <c r="DQ75" s="47" t="str">
        <f t="shared" si="339"/>
        <v/>
      </c>
      <c r="DR75" s="47" t="str">
        <f t="shared" si="339"/>
        <v/>
      </c>
      <c r="DS75" s="47" t="str">
        <f t="shared" si="339"/>
        <v/>
      </c>
      <c r="DT75" s="47" t="str">
        <f t="shared" si="339"/>
        <v/>
      </c>
      <c r="DU75" s="47" t="str">
        <f t="shared" si="339"/>
        <v/>
      </c>
      <c r="DV75" s="47" t="str">
        <f t="shared" si="339"/>
        <v/>
      </c>
      <c r="DW75" s="179" t="str">
        <f t="shared" si="330"/>
        <v/>
      </c>
      <c r="DX75" s="47" t="str">
        <f t="shared" si="225"/>
        <v/>
      </c>
      <c r="DY75" s="47" t="str">
        <f t="shared" si="226"/>
        <v/>
      </c>
      <c r="DZ75" s="47" t="str">
        <f t="shared" si="227"/>
        <v/>
      </c>
      <c r="EA75" s="47" t="str">
        <f t="shared" si="228"/>
        <v/>
      </c>
      <c r="EB75" s="47" t="str">
        <f t="shared" si="229"/>
        <v/>
      </c>
      <c r="EC75" s="47" t="str">
        <f t="shared" si="230"/>
        <v/>
      </c>
      <c r="ED75" s="47" t="str">
        <f t="shared" si="231"/>
        <v/>
      </c>
      <c r="EE75" s="47" t="str">
        <f t="shared" si="232"/>
        <v/>
      </c>
      <c r="EF75" s="47" t="str">
        <f t="shared" si="233"/>
        <v/>
      </c>
      <c r="EG75" s="47" t="str">
        <f t="shared" si="234"/>
        <v/>
      </c>
      <c r="EH75" s="47" t="str">
        <f t="shared" si="235"/>
        <v/>
      </c>
      <c r="EI75" s="47" t="str">
        <f t="shared" si="236"/>
        <v/>
      </c>
      <c r="EJ75" s="47" t="str">
        <f t="shared" si="237"/>
        <v/>
      </c>
      <c r="EK75" s="47" t="str">
        <f t="shared" si="238"/>
        <v/>
      </c>
      <c r="EL75" s="47" t="str">
        <f t="shared" si="239"/>
        <v/>
      </c>
      <c r="EM75" s="47" t="str">
        <f t="shared" si="240"/>
        <v/>
      </c>
      <c r="EN75" s="47" t="str">
        <f t="shared" si="241"/>
        <v/>
      </c>
      <c r="EO75" s="47" t="str">
        <f t="shared" si="242"/>
        <v/>
      </c>
      <c r="EP75" s="47" t="str">
        <f t="shared" si="243"/>
        <v/>
      </c>
      <c r="EQ75" s="47" t="str">
        <f t="shared" si="244"/>
        <v/>
      </c>
      <c r="ER75" s="47" t="str">
        <f t="shared" si="245"/>
        <v/>
      </c>
      <c r="ES75" s="47" t="str">
        <f t="shared" si="246"/>
        <v/>
      </c>
      <c r="ET75" s="47" t="str">
        <f t="shared" si="247"/>
        <v/>
      </c>
      <c r="EU75" s="47" t="str">
        <f t="shared" si="248"/>
        <v/>
      </c>
      <c r="EV75" s="47" t="str">
        <f t="shared" si="249"/>
        <v/>
      </c>
      <c r="EW75" s="47" t="str">
        <f t="shared" si="250"/>
        <v/>
      </c>
      <c r="EX75" s="47" t="str">
        <f t="shared" si="251"/>
        <v/>
      </c>
      <c r="EY75" s="47" t="str">
        <f t="shared" si="252"/>
        <v/>
      </c>
      <c r="EZ75" s="47" t="str">
        <f t="shared" si="253"/>
        <v/>
      </c>
      <c r="FA75" s="47" t="str">
        <f t="shared" si="254"/>
        <v/>
      </c>
      <c r="FB75" s="47" t="str">
        <f t="shared" si="255"/>
        <v/>
      </c>
      <c r="FC75" s="47" t="str">
        <f t="shared" si="256"/>
        <v/>
      </c>
      <c r="FD75" s="47" t="str">
        <f t="shared" si="257"/>
        <v/>
      </c>
      <c r="FE75" s="47" t="str">
        <f t="shared" si="258"/>
        <v/>
      </c>
      <c r="FF75" s="47" t="str">
        <f t="shared" si="259"/>
        <v/>
      </c>
      <c r="FG75" s="47" t="str">
        <f t="shared" si="260"/>
        <v/>
      </c>
      <c r="FH75" s="47" t="str">
        <f t="shared" si="261"/>
        <v/>
      </c>
      <c r="FI75" s="47" t="str">
        <f t="shared" si="262"/>
        <v/>
      </c>
      <c r="FJ75" s="47" t="str">
        <f t="shared" si="263"/>
        <v/>
      </c>
      <c r="FK75" s="47" t="str">
        <f t="shared" si="264"/>
        <v/>
      </c>
      <c r="FL75" s="47" t="str">
        <f t="shared" si="265"/>
        <v/>
      </c>
      <c r="FM75" s="47" t="str">
        <f t="shared" si="266"/>
        <v/>
      </c>
      <c r="FN75" s="47" t="str">
        <f t="shared" si="267"/>
        <v/>
      </c>
      <c r="FO75" s="47" t="str">
        <f t="shared" si="268"/>
        <v/>
      </c>
      <c r="FP75" s="47" t="str">
        <f t="shared" si="269"/>
        <v/>
      </c>
      <c r="FQ75" s="47" t="str">
        <f t="shared" si="270"/>
        <v/>
      </c>
      <c r="FR75" s="47" t="str">
        <f t="shared" si="271"/>
        <v/>
      </c>
      <c r="FS75" s="47" t="str">
        <f t="shared" si="272"/>
        <v/>
      </c>
      <c r="FT75" s="47" t="str">
        <f t="shared" si="273"/>
        <v/>
      </c>
      <c r="FU75" s="47" t="str">
        <f t="shared" si="274"/>
        <v/>
      </c>
      <c r="FV75" s="47" t="str">
        <f t="shared" si="275"/>
        <v/>
      </c>
      <c r="FW75" s="47" t="str">
        <f t="shared" si="276"/>
        <v/>
      </c>
      <c r="FX75" s="47" t="str">
        <f t="shared" si="277"/>
        <v/>
      </c>
      <c r="FY75" s="47" t="str">
        <f t="shared" si="278"/>
        <v/>
      </c>
      <c r="FZ75" s="47" t="str">
        <f t="shared" si="279"/>
        <v/>
      </c>
      <c r="GA75" s="47" t="str">
        <f t="shared" si="280"/>
        <v/>
      </c>
      <c r="GB75" s="47" t="str">
        <f t="shared" si="281"/>
        <v/>
      </c>
      <c r="GC75" s="47" t="str">
        <f t="shared" si="282"/>
        <v/>
      </c>
      <c r="GD75" s="47" t="str">
        <f t="shared" si="283"/>
        <v/>
      </c>
      <c r="GE75" s="47" t="str">
        <f t="shared" si="284"/>
        <v/>
      </c>
      <c r="GF75" s="47" t="str">
        <f t="shared" si="285"/>
        <v/>
      </c>
      <c r="GG75" s="47" t="str">
        <f t="shared" si="286"/>
        <v/>
      </c>
      <c r="GH75" s="47" t="str">
        <f t="shared" si="287"/>
        <v/>
      </c>
      <c r="GI75" s="47" t="str">
        <f t="shared" si="288"/>
        <v/>
      </c>
      <c r="GJ75" s="47" t="str">
        <f t="shared" si="289"/>
        <v/>
      </c>
      <c r="GK75" s="47" t="str">
        <f t="shared" si="290"/>
        <v/>
      </c>
      <c r="GL75" s="47" t="str">
        <f t="shared" si="291"/>
        <v/>
      </c>
      <c r="GM75" s="47" t="str">
        <f t="shared" si="292"/>
        <v/>
      </c>
      <c r="GN75" s="47" t="str">
        <f t="shared" si="293"/>
        <v/>
      </c>
      <c r="GO75" s="47" t="str">
        <f t="shared" si="294"/>
        <v/>
      </c>
      <c r="GP75" s="47" t="str">
        <f t="shared" si="295"/>
        <v/>
      </c>
      <c r="GQ75" s="47" t="str">
        <f t="shared" si="296"/>
        <v/>
      </c>
      <c r="GR75" s="47" t="str">
        <f t="shared" si="297"/>
        <v/>
      </c>
      <c r="GS75" s="47" t="str">
        <f t="shared" si="298"/>
        <v/>
      </c>
      <c r="GT75" s="47" t="str">
        <f t="shared" si="299"/>
        <v/>
      </c>
      <c r="GU75" s="47" t="str">
        <f t="shared" si="300"/>
        <v/>
      </c>
      <c r="GV75" s="47" t="str">
        <f t="shared" si="301"/>
        <v/>
      </c>
      <c r="GW75" s="47" t="str">
        <f t="shared" si="302"/>
        <v/>
      </c>
      <c r="GX75" s="47" t="str">
        <f t="shared" si="303"/>
        <v/>
      </c>
      <c r="GY75" s="47" t="str">
        <f t="shared" si="304"/>
        <v/>
      </c>
      <c r="GZ75" s="47" t="str">
        <f t="shared" si="305"/>
        <v/>
      </c>
      <c r="HA75" s="47" t="str">
        <f t="shared" si="306"/>
        <v/>
      </c>
      <c r="HB75" s="47" t="str">
        <f t="shared" si="307"/>
        <v/>
      </c>
      <c r="HC75" s="47" t="str">
        <f t="shared" si="308"/>
        <v/>
      </c>
      <c r="HD75" s="47" t="str">
        <f t="shared" si="309"/>
        <v/>
      </c>
      <c r="HE75" s="47" t="str">
        <f t="shared" si="310"/>
        <v/>
      </c>
      <c r="HF75" s="47" t="str">
        <f t="shared" si="311"/>
        <v/>
      </c>
      <c r="HG75" s="47" t="str">
        <f t="shared" si="312"/>
        <v/>
      </c>
      <c r="HH75" s="47" t="str">
        <f t="shared" si="313"/>
        <v/>
      </c>
      <c r="HI75" s="47" t="str">
        <f t="shared" si="314"/>
        <v/>
      </c>
      <c r="HJ75" s="47" t="str">
        <f t="shared" si="315"/>
        <v/>
      </c>
      <c r="HK75" s="47" t="str">
        <f t="shared" si="316"/>
        <v/>
      </c>
      <c r="HL75" s="47" t="str">
        <f t="shared" si="317"/>
        <v/>
      </c>
      <c r="HM75" s="47" t="str">
        <f t="shared" si="318"/>
        <v/>
      </c>
      <c r="HN75" s="47" t="str">
        <f t="shared" si="319"/>
        <v/>
      </c>
      <c r="HO75" s="47" t="str">
        <f t="shared" si="320"/>
        <v/>
      </c>
      <c r="HP75" s="47" t="str">
        <f t="shared" si="321"/>
        <v/>
      </c>
      <c r="HQ75" s="47" t="str">
        <f t="shared" si="322"/>
        <v/>
      </c>
      <c r="HR75" s="47" t="str">
        <f t="shared" si="323"/>
        <v/>
      </c>
      <c r="HS75" s="47" t="str">
        <f t="shared" si="324"/>
        <v/>
      </c>
      <c r="HT75" s="165" t="e">
        <f t="shared" si="325"/>
        <v>#N/A</v>
      </c>
      <c r="HU75" s="165" t="e">
        <f t="shared" si="205"/>
        <v>#N/A</v>
      </c>
      <c r="HV75" s="165" t="e">
        <f t="shared" si="205"/>
        <v>#N/A</v>
      </c>
      <c r="HW75" s="165" t="e">
        <f t="shared" si="205"/>
        <v>#N/A</v>
      </c>
      <c r="HX75" s="165" t="e">
        <f t="shared" si="216"/>
        <v>#N/A</v>
      </c>
      <c r="HY75" s="165" t="e">
        <f t="shared" si="216"/>
        <v>#N/A</v>
      </c>
      <c r="HZ75" s="165" t="e">
        <f t="shared" si="216"/>
        <v>#N/A</v>
      </c>
      <c r="IA75" s="165" t="e">
        <f t="shared" si="216"/>
        <v>#N/A</v>
      </c>
      <c r="IB75" s="165" t="e">
        <f t="shared" si="216"/>
        <v>#N/A</v>
      </c>
      <c r="IC75" s="165" t="e">
        <f t="shared" si="216"/>
        <v>#N/A</v>
      </c>
      <c r="ID75" s="165" t="e">
        <f t="shared" si="216"/>
        <v>#N/A</v>
      </c>
      <c r="IE75" s="165" t="e">
        <f t="shared" si="216"/>
        <v>#N/A</v>
      </c>
      <c r="IF75" s="165" t="e">
        <f t="shared" si="216"/>
        <v>#N/A</v>
      </c>
      <c r="IG75" s="165" t="e">
        <f t="shared" si="216"/>
        <v>#N/A</v>
      </c>
      <c r="IH75" s="165" t="e">
        <f t="shared" si="216"/>
        <v>#N/A</v>
      </c>
      <c r="II75" s="165" t="e">
        <f t="shared" si="216"/>
        <v>#N/A</v>
      </c>
      <c r="IJ75" s="165" t="e">
        <f t="shared" si="216"/>
        <v>#N/A</v>
      </c>
      <c r="IK75" s="165" t="e">
        <f t="shared" si="216"/>
        <v>#N/A</v>
      </c>
      <c r="IL75" s="165" t="e">
        <f t="shared" si="216"/>
        <v>#N/A</v>
      </c>
      <c r="IM75" s="165" t="e">
        <f t="shared" si="212"/>
        <v>#N/A</v>
      </c>
      <c r="IN75" s="165" t="e">
        <f t="shared" si="212"/>
        <v>#N/A</v>
      </c>
      <c r="IO75" s="165" t="e">
        <f t="shared" si="212"/>
        <v>#N/A</v>
      </c>
      <c r="IP75" s="165" t="e">
        <f t="shared" si="212"/>
        <v>#N/A</v>
      </c>
      <c r="IQ75" s="165" t="e">
        <f t="shared" si="212"/>
        <v>#N/A</v>
      </c>
      <c r="IR75" s="165" t="e">
        <f t="shared" si="212"/>
        <v>#N/A</v>
      </c>
      <c r="IS75" s="165" t="e">
        <f t="shared" si="212"/>
        <v>#N/A</v>
      </c>
      <c r="IT75" s="165" t="e">
        <f t="shared" si="212"/>
        <v>#N/A</v>
      </c>
      <c r="IU75" s="165" t="e">
        <f t="shared" si="212"/>
        <v>#N/A</v>
      </c>
      <c r="IV75" s="165" t="e">
        <f t="shared" si="212"/>
        <v>#N/A</v>
      </c>
      <c r="IW75" s="165" t="e">
        <f t="shared" si="212"/>
        <v>#N/A</v>
      </c>
      <c r="IX75" s="165" t="e">
        <f t="shared" si="212"/>
        <v>#N/A</v>
      </c>
      <c r="IY75" s="165" t="e">
        <f t="shared" si="212"/>
        <v>#N/A</v>
      </c>
      <c r="IZ75" s="165" t="e">
        <f t="shared" si="212"/>
        <v>#N/A</v>
      </c>
      <c r="JA75" s="165" t="e">
        <f t="shared" si="212"/>
        <v>#N/A</v>
      </c>
      <c r="JB75" s="165" t="e">
        <f t="shared" si="209"/>
        <v>#N/A</v>
      </c>
      <c r="JC75" s="165" t="e">
        <f t="shared" si="209"/>
        <v>#N/A</v>
      </c>
      <c r="JD75" s="165" t="e">
        <f t="shared" si="209"/>
        <v>#N/A</v>
      </c>
      <c r="JE75" s="165" t="e">
        <f t="shared" si="209"/>
        <v>#N/A</v>
      </c>
      <c r="JF75" s="165" t="e">
        <f t="shared" si="209"/>
        <v>#N/A</v>
      </c>
      <c r="JG75" s="165" t="e">
        <f t="shared" si="209"/>
        <v>#N/A</v>
      </c>
      <c r="JH75" s="165" t="e">
        <f t="shared" si="209"/>
        <v>#N/A</v>
      </c>
      <c r="JI75" s="165" t="e">
        <f t="shared" si="209"/>
        <v>#N/A</v>
      </c>
      <c r="JJ75" s="165" t="e">
        <f t="shared" si="209"/>
        <v>#N/A</v>
      </c>
      <c r="JK75" s="165" t="e">
        <f t="shared" si="209"/>
        <v>#N/A</v>
      </c>
      <c r="JL75" s="165" t="e">
        <f t="shared" si="209"/>
        <v>#N/A</v>
      </c>
      <c r="JM75" s="165" t="e">
        <f t="shared" si="209"/>
        <v>#N/A</v>
      </c>
      <c r="JN75" s="165" t="e">
        <f t="shared" si="209"/>
        <v>#N/A</v>
      </c>
      <c r="JO75" s="165" t="e">
        <f t="shared" si="209"/>
        <v>#N/A</v>
      </c>
      <c r="JP75" s="165" t="e">
        <f t="shared" si="209"/>
        <v>#N/A</v>
      </c>
      <c r="JQ75" s="165" t="e">
        <f t="shared" si="331"/>
        <v>#N/A</v>
      </c>
      <c r="JR75" s="165" t="e">
        <f t="shared" si="331"/>
        <v>#N/A</v>
      </c>
      <c r="JS75" s="165" t="e">
        <f t="shared" si="331"/>
        <v>#N/A</v>
      </c>
      <c r="JT75" s="165" t="e">
        <f t="shared" si="331"/>
        <v>#N/A</v>
      </c>
      <c r="JU75" s="165" t="e">
        <f t="shared" si="331"/>
        <v>#N/A</v>
      </c>
      <c r="JV75" s="165" t="e">
        <f t="shared" si="331"/>
        <v>#N/A</v>
      </c>
      <c r="JW75" s="165" t="e">
        <f t="shared" si="331"/>
        <v>#N/A</v>
      </c>
      <c r="JX75" s="165" t="e">
        <f t="shared" si="331"/>
        <v>#N/A</v>
      </c>
      <c r="JY75" s="165" t="e">
        <f t="shared" si="331"/>
        <v>#N/A</v>
      </c>
      <c r="JZ75" s="165" t="e">
        <f t="shared" si="331"/>
        <v>#N/A</v>
      </c>
      <c r="KA75" s="165" t="e">
        <f t="shared" si="331"/>
        <v>#N/A</v>
      </c>
      <c r="KB75" s="165" t="e">
        <f t="shared" si="331"/>
        <v>#N/A</v>
      </c>
      <c r="KC75" s="165" t="e">
        <f t="shared" si="331"/>
        <v>#N/A</v>
      </c>
      <c r="KD75" s="165" t="e">
        <f t="shared" si="331"/>
        <v>#N/A</v>
      </c>
      <c r="KE75" s="165" t="e">
        <f t="shared" si="331"/>
        <v>#N/A</v>
      </c>
      <c r="KF75" s="165" t="e">
        <f t="shared" si="335"/>
        <v>#N/A</v>
      </c>
      <c r="KG75" s="165" t="e">
        <f t="shared" si="206"/>
        <v>#N/A</v>
      </c>
      <c r="KH75" s="165" t="e">
        <f t="shared" si="206"/>
        <v>#N/A</v>
      </c>
      <c r="KI75" s="165" t="e">
        <f t="shared" si="206"/>
        <v>#N/A</v>
      </c>
      <c r="KJ75" s="165" t="e">
        <f t="shared" si="217"/>
        <v>#N/A</v>
      </c>
      <c r="KK75" s="165" t="e">
        <f t="shared" si="217"/>
        <v>#N/A</v>
      </c>
      <c r="KL75" s="165" t="e">
        <f t="shared" si="217"/>
        <v>#N/A</v>
      </c>
      <c r="KM75" s="165" t="e">
        <f t="shared" si="217"/>
        <v>#N/A</v>
      </c>
      <c r="KN75" s="165" t="e">
        <f t="shared" si="217"/>
        <v>#N/A</v>
      </c>
      <c r="KO75" s="165" t="e">
        <f t="shared" si="217"/>
        <v>#N/A</v>
      </c>
      <c r="KP75" s="165" t="e">
        <f t="shared" si="217"/>
        <v>#N/A</v>
      </c>
      <c r="KQ75" s="165" t="e">
        <f t="shared" si="217"/>
        <v>#N/A</v>
      </c>
      <c r="KR75" s="165" t="e">
        <f t="shared" si="217"/>
        <v>#N/A</v>
      </c>
      <c r="KS75" s="165" t="e">
        <f t="shared" si="217"/>
        <v>#N/A</v>
      </c>
      <c r="KT75" s="165" t="e">
        <f t="shared" si="217"/>
        <v>#N/A</v>
      </c>
      <c r="KU75" s="165" t="e">
        <f t="shared" si="217"/>
        <v>#N/A</v>
      </c>
      <c r="KV75" s="165" t="e">
        <f t="shared" si="217"/>
        <v>#N/A</v>
      </c>
      <c r="KW75" s="165" t="e">
        <f t="shared" si="217"/>
        <v>#N/A</v>
      </c>
      <c r="KX75" s="165" t="e">
        <f t="shared" si="217"/>
        <v>#N/A</v>
      </c>
      <c r="KY75" s="165" t="e">
        <f t="shared" si="213"/>
        <v>#N/A</v>
      </c>
      <c r="KZ75" s="165" t="e">
        <f t="shared" si="213"/>
        <v>#N/A</v>
      </c>
      <c r="LA75" s="165" t="e">
        <f t="shared" si="213"/>
        <v>#N/A</v>
      </c>
      <c r="LB75" s="165" t="e">
        <f t="shared" si="213"/>
        <v>#N/A</v>
      </c>
      <c r="LC75" s="165" t="e">
        <f t="shared" si="213"/>
        <v>#N/A</v>
      </c>
      <c r="LD75" s="165" t="e">
        <f t="shared" si="213"/>
        <v>#N/A</v>
      </c>
      <c r="LE75" s="165" t="e">
        <f t="shared" si="213"/>
        <v>#N/A</v>
      </c>
      <c r="LF75" s="165" t="e">
        <f t="shared" si="213"/>
        <v>#N/A</v>
      </c>
      <c r="LG75" s="165" t="e">
        <f t="shared" si="213"/>
        <v>#N/A</v>
      </c>
      <c r="LH75" s="165" t="e">
        <f t="shared" si="213"/>
        <v>#N/A</v>
      </c>
      <c r="LI75" s="165" t="e">
        <f t="shared" si="213"/>
        <v>#N/A</v>
      </c>
      <c r="LJ75" s="165" t="e">
        <f t="shared" si="213"/>
        <v>#N/A</v>
      </c>
      <c r="LK75" s="165" t="e">
        <f t="shared" si="213"/>
        <v>#N/A</v>
      </c>
      <c r="LL75" s="165" t="e">
        <f t="shared" si="213"/>
        <v>#N/A</v>
      </c>
      <c r="LM75" s="165" t="e">
        <f t="shared" si="213"/>
        <v>#N/A</v>
      </c>
      <c r="LN75" s="165" t="e">
        <f t="shared" si="210"/>
        <v>#N/A</v>
      </c>
      <c r="LO75" s="165" t="e">
        <f t="shared" si="210"/>
        <v>#N/A</v>
      </c>
      <c r="LP75" s="165" t="e">
        <f t="shared" si="210"/>
        <v>#N/A</v>
      </c>
      <c r="LQ75" s="165" t="e">
        <f t="shared" si="210"/>
        <v>#N/A</v>
      </c>
      <c r="LR75" s="165" t="e">
        <f t="shared" si="210"/>
        <v>#N/A</v>
      </c>
      <c r="LS75" s="165" t="e">
        <f t="shared" si="210"/>
        <v>#N/A</v>
      </c>
      <c r="LT75" s="165" t="e">
        <f t="shared" si="210"/>
        <v>#N/A</v>
      </c>
      <c r="LU75" s="165" t="e">
        <f t="shared" si="210"/>
        <v>#N/A</v>
      </c>
      <c r="LV75" s="165" t="e">
        <f t="shared" si="210"/>
        <v>#N/A</v>
      </c>
      <c r="LW75" s="165" t="e">
        <f t="shared" si="210"/>
        <v>#N/A</v>
      </c>
      <c r="LX75" s="165" t="e">
        <f t="shared" si="210"/>
        <v>#N/A</v>
      </c>
      <c r="LY75" s="165" t="e">
        <f t="shared" si="210"/>
        <v>#N/A</v>
      </c>
      <c r="LZ75" s="165" t="e">
        <f t="shared" si="210"/>
        <v>#N/A</v>
      </c>
      <c r="MA75" s="165" t="e">
        <f t="shared" si="210"/>
        <v>#N/A</v>
      </c>
      <c r="MB75" s="165" t="e">
        <f t="shared" si="210"/>
        <v>#N/A</v>
      </c>
      <c r="MC75" s="165" t="e">
        <f t="shared" si="332"/>
        <v>#N/A</v>
      </c>
      <c r="MD75" s="165" t="e">
        <f t="shared" si="332"/>
        <v>#N/A</v>
      </c>
      <c r="ME75" s="165" t="e">
        <f t="shared" si="332"/>
        <v>#N/A</v>
      </c>
      <c r="MF75" s="165" t="e">
        <f t="shared" si="332"/>
        <v>#N/A</v>
      </c>
      <c r="MG75" s="165" t="e">
        <f t="shared" si="332"/>
        <v>#N/A</v>
      </c>
      <c r="MH75" s="165" t="e">
        <f t="shared" si="332"/>
        <v>#N/A</v>
      </c>
      <c r="MI75" s="165" t="e">
        <f t="shared" si="332"/>
        <v>#N/A</v>
      </c>
      <c r="MJ75" s="165" t="e">
        <f t="shared" si="332"/>
        <v>#N/A</v>
      </c>
      <c r="MK75" s="165" t="e">
        <f t="shared" si="332"/>
        <v>#N/A</v>
      </c>
      <c r="ML75" s="165" t="e">
        <f t="shared" si="332"/>
        <v>#N/A</v>
      </c>
      <c r="MM75" s="165" t="e">
        <f t="shared" si="332"/>
        <v>#N/A</v>
      </c>
      <c r="MN75" s="165" t="e">
        <f t="shared" si="332"/>
        <v>#N/A</v>
      </c>
      <c r="MO75" s="165" t="e">
        <f t="shared" si="332"/>
        <v>#N/A</v>
      </c>
      <c r="MP75" s="165" t="e">
        <f t="shared" si="332"/>
        <v>#N/A</v>
      </c>
      <c r="MQ75" s="165" t="e">
        <f t="shared" si="332"/>
        <v>#N/A</v>
      </c>
      <c r="MR75" s="165" t="e">
        <f t="shared" si="336"/>
        <v>#N/A</v>
      </c>
      <c r="MS75" s="165" t="e">
        <f t="shared" si="207"/>
        <v>#N/A</v>
      </c>
      <c r="MT75" s="165" t="e">
        <f t="shared" si="207"/>
        <v>#N/A</v>
      </c>
      <c r="MU75" s="165" t="e">
        <f t="shared" si="207"/>
        <v>#N/A</v>
      </c>
      <c r="MV75" s="165" t="e">
        <f t="shared" si="218"/>
        <v>#N/A</v>
      </c>
      <c r="MW75" s="165" t="e">
        <f t="shared" si="218"/>
        <v>#N/A</v>
      </c>
      <c r="MX75" s="165" t="e">
        <f t="shared" si="218"/>
        <v>#N/A</v>
      </c>
      <c r="MY75" s="165" t="e">
        <f t="shared" si="218"/>
        <v>#N/A</v>
      </c>
      <c r="MZ75" s="165" t="e">
        <f t="shared" si="218"/>
        <v>#N/A</v>
      </c>
      <c r="NA75" s="165" t="e">
        <f t="shared" si="218"/>
        <v>#N/A</v>
      </c>
      <c r="NB75" s="165" t="e">
        <f t="shared" si="218"/>
        <v>#N/A</v>
      </c>
      <c r="NC75" s="165" t="e">
        <f t="shared" si="218"/>
        <v>#N/A</v>
      </c>
      <c r="ND75" s="165" t="e">
        <f t="shared" si="218"/>
        <v>#N/A</v>
      </c>
      <c r="NE75" s="165" t="e">
        <f t="shared" si="218"/>
        <v>#N/A</v>
      </c>
      <c r="NF75" s="165" t="e">
        <f t="shared" si="218"/>
        <v>#N/A</v>
      </c>
      <c r="NG75" s="165" t="e">
        <f t="shared" si="218"/>
        <v>#N/A</v>
      </c>
      <c r="NH75" s="165" t="e">
        <f t="shared" si="218"/>
        <v>#N/A</v>
      </c>
      <c r="NI75" s="165" t="e">
        <f t="shared" si="218"/>
        <v>#N/A</v>
      </c>
      <c r="NJ75" s="165" t="e">
        <f t="shared" si="218"/>
        <v>#N/A</v>
      </c>
      <c r="NK75" s="165" t="e">
        <f t="shared" si="214"/>
        <v>#N/A</v>
      </c>
      <c r="NL75" s="165" t="e">
        <f t="shared" si="214"/>
        <v>#N/A</v>
      </c>
      <c r="NM75" s="165" t="e">
        <f t="shared" si="214"/>
        <v>#N/A</v>
      </c>
      <c r="NN75" s="165" t="e">
        <f t="shared" si="214"/>
        <v>#N/A</v>
      </c>
      <c r="NO75" s="165" t="e">
        <f t="shared" si="214"/>
        <v>#N/A</v>
      </c>
      <c r="NP75" s="165" t="e">
        <f t="shared" si="214"/>
        <v>#N/A</v>
      </c>
      <c r="NQ75" s="165" t="e">
        <f t="shared" si="214"/>
        <v>#N/A</v>
      </c>
      <c r="NR75" s="165" t="e">
        <f t="shared" si="214"/>
        <v>#N/A</v>
      </c>
      <c r="NS75" s="165" t="e">
        <f t="shared" si="214"/>
        <v>#N/A</v>
      </c>
      <c r="NT75" s="165" t="e">
        <f t="shared" si="214"/>
        <v>#N/A</v>
      </c>
      <c r="NU75" s="165" t="e">
        <f t="shared" si="214"/>
        <v>#N/A</v>
      </c>
      <c r="NV75" s="165" t="e">
        <f t="shared" si="214"/>
        <v>#N/A</v>
      </c>
      <c r="NW75" s="165" t="e">
        <f t="shared" si="214"/>
        <v>#N/A</v>
      </c>
      <c r="NX75" s="165" t="e">
        <f t="shared" si="214"/>
        <v>#N/A</v>
      </c>
      <c r="NY75" s="165" t="e">
        <f t="shared" si="214"/>
        <v>#N/A</v>
      </c>
      <c r="NZ75" s="165" t="e">
        <f t="shared" si="211"/>
        <v>#N/A</v>
      </c>
      <c r="OA75" s="165" t="e">
        <f t="shared" si="211"/>
        <v>#N/A</v>
      </c>
      <c r="OB75" s="165" t="e">
        <f t="shared" si="211"/>
        <v>#N/A</v>
      </c>
      <c r="OC75" s="165" t="e">
        <f t="shared" si="211"/>
        <v>#N/A</v>
      </c>
      <c r="OD75" s="165" t="e">
        <f t="shared" si="211"/>
        <v>#N/A</v>
      </c>
      <c r="OE75" s="165" t="e">
        <f t="shared" si="211"/>
        <v>#N/A</v>
      </c>
      <c r="OF75" s="165" t="e">
        <f t="shared" si="211"/>
        <v>#N/A</v>
      </c>
      <c r="OG75" s="165" t="e">
        <f t="shared" si="211"/>
        <v>#N/A</v>
      </c>
      <c r="OH75" s="165" t="e">
        <f t="shared" si="211"/>
        <v>#N/A</v>
      </c>
      <c r="OI75" s="165" t="e">
        <f t="shared" si="211"/>
        <v>#N/A</v>
      </c>
      <c r="OJ75" s="165" t="e">
        <f t="shared" si="211"/>
        <v>#N/A</v>
      </c>
      <c r="OK75" s="165" t="e">
        <f t="shared" si="211"/>
        <v>#N/A</v>
      </c>
      <c r="OL75" s="165" t="e">
        <f t="shared" si="211"/>
        <v>#N/A</v>
      </c>
      <c r="OM75" s="165" t="e">
        <f t="shared" si="211"/>
        <v>#N/A</v>
      </c>
      <c r="ON75" s="165" t="e">
        <f t="shared" si="211"/>
        <v>#N/A</v>
      </c>
      <c r="OO75" s="165" t="e">
        <f t="shared" si="333"/>
        <v>#N/A</v>
      </c>
      <c r="OP75" s="165" t="e">
        <f t="shared" si="333"/>
        <v>#N/A</v>
      </c>
      <c r="OQ75" s="165" t="e">
        <f t="shared" si="333"/>
        <v>#N/A</v>
      </c>
      <c r="OR75" s="165" t="e">
        <f t="shared" si="333"/>
        <v>#N/A</v>
      </c>
      <c r="OS75" s="165" t="e">
        <f t="shared" si="333"/>
        <v>#N/A</v>
      </c>
      <c r="OT75" s="165" t="e">
        <f t="shared" si="333"/>
        <v>#N/A</v>
      </c>
      <c r="OU75" s="165" t="e">
        <f t="shared" si="333"/>
        <v>#N/A</v>
      </c>
      <c r="OV75" s="165" t="e">
        <f t="shared" si="333"/>
        <v>#N/A</v>
      </c>
      <c r="OW75" s="165" t="e">
        <f t="shared" si="333"/>
        <v>#N/A</v>
      </c>
      <c r="OX75" s="165" t="e">
        <f t="shared" si="333"/>
        <v>#N/A</v>
      </c>
      <c r="OY75" s="165" t="e">
        <f t="shared" si="333"/>
        <v>#N/A</v>
      </c>
      <c r="OZ75" s="165" t="e">
        <f t="shared" si="333"/>
        <v>#N/A</v>
      </c>
      <c r="PA75" s="165" t="e">
        <f t="shared" si="333"/>
        <v>#N/A</v>
      </c>
      <c r="PB75" s="165" t="e">
        <f t="shared" si="333"/>
        <v>#N/A</v>
      </c>
      <c r="PC75" s="165" t="e">
        <f t="shared" si="333"/>
        <v>#N/A</v>
      </c>
      <c r="PD75" s="165" t="e">
        <f t="shared" si="337"/>
        <v>#N/A</v>
      </c>
      <c r="PE75" s="165" t="e">
        <f t="shared" si="326"/>
        <v>#N/A</v>
      </c>
      <c r="PF75" s="165" t="e">
        <f t="shared" si="326"/>
        <v>#N/A</v>
      </c>
      <c r="PG75" s="165" t="e">
        <f t="shared" si="326"/>
        <v>#N/A</v>
      </c>
      <c r="PH75" s="165" t="e">
        <f t="shared" si="326"/>
        <v>#N/A</v>
      </c>
      <c r="PI75" s="165" t="e">
        <f t="shared" si="326"/>
        <v>#N/A</v>
      </c>
      <c r="PJ75" s="165" t="e">
        <f t="shared" si="326"/>
        <v>#N/A</v>
      </c>
      <c r="PK75" s="165" t="e">
        <f t="shared" si="326"/>
        <v>#N/A</v>
      </c>
      <c r="PL75" s="165" t="e">
        <f t="shared" si="326"/>
        <v>#N/A</v>
      </c>
    </row>
    <row r="76" spans="1:428" hidden="1" x14ac:dyDescent="0.45">
      <c r="A76" s="4">
        <v>73</v>
      </c>
      <c r="B76" s="105"/>
      <c r="C76" s="113"/>
      <c r="D76" s="118" t="str">
        <f t="shared" si="220"/>
        <v/>
      </c>
      <c r="E76" s="91"/>
      <c r="F76" s="118" t="str">
        <f t="shared" si="221"/>
        <v/>
      </c>
      <c r="G76" s="113"/>
      <c r="H76" s="106"/>
      <c r="I76" s="120" t="str">
        <f t="shared" si="222"/>
        <v/>
      </c>
      <c r="J76" s="120" t="str">
        <f t="shared" si="223"/>
        <v/>
      </c>
      <c r="K76" s="71" t="str">
        <f t="shared" si="327"/>
        <v/>
      </c>
      <c r="L76" s="23"/>
      <c r="M76" s="55"/>
      <c r="N76" s="298"/>
      <c r="O76" s="72" t="str">
        <f>IF(AND(D76&gt;0,E76&gt;0,F76&gt;0),IF(ISBLANK(N76),IF(ISBLANK(L76),"",(F76-D76)*VLOOKUP(L76,VLookups!$A$4:$B$13,2,FALSE)),N76),"")</f>
        <v/>
      </c>
      <c r="P76" s="73" t="str">
        <f t="shared" si="224"/>
        <v/>
      </c>
      <c r="Q76" s="91"/>
      <c r="R76" s="265" t="str">
        <f>IF(AND(Q76&gt;0,E76&gt;0,NOT(O76="")),ABS(VLOOKUP($Q$1,VLookups!$A$43:$B$44,2,FALSE)-_xlfn.NORM.DIST(Q76,K76,O76,TRUE)),"")</f>
        <v/>
      </c>
      <c r="S76" s="90" t="str">
        <f>IF(AND($D76&gt;0,$E76&gt;0,$F76&gt;0,NOT(ISBLANK($L76))),_xlfn.NORM.INV(ABS(VLOOKUP($Q$1,VLookups!$A$43:$B$44,2,FALSE)-S$3),$K76,$O76),"")</f>
        <v/>
      </c>
      <c r="T76" s="89" t="str">
        <f>IF(AND($D76&gt;0,$E76&gt;0,$F76&gt;0,NOT(ISBLANK($L76))),_xlfn.NORM.INV(ABS(VLOOKUP($Q$1,VLookups!$A$43:$B$44,2,FALSE)-T$3),$K76,$O76),"")</f>
        <v/>
      </c>
      <c r="U76" s="90" t="str">
        <f>IF(AND($D76&gt;0,$E76&gt;0,$F76&gt;0,NOT(ISBLANK($L76))),_xlfn.NORM.INV(ABS(VLOOKUP($Q$1,VLookups!$A$43:$B$44,2,FALSE)-U$3),$K76,$O76),"")</f>
        <v/>
      </c>
      <c r="V76" s="89" t="str">
        <f>IF(AND($D76&gt;0,$E76&gt;0,$F76&gt;0,NOT(ISBLANK($L76))),_xlfn.NORM.INV(ABS(VLOOKUP($Q$1,VLookups!$A$43:$B$44,2,FALSE)-V$3),$K76,$O76),"")</f>
        <v/>
      </c>
      <c r="W76" s="90" t="str">
        <f>IF(AND($D76&gt;0,$E76&gt;0,$F76&gt;0,NOT(ISBLANK($L76))),_xlfn.NORM.INV(ABS(VLOOKUP($Q$1,VLookups!$A$43:$B$44,2,FALSE)-W$3),$K76,$O76),"")</f>
        <v/>
      </c>
      <c r="X76" s="89" t="str">
        <f>IF(AND($D76&gt;0,$E76&gt;0,$F76&gt;0,NOT(ISBLANK($L76))),_xlfn.NORM.INV(ABS(VLOOKUP($Q$1,VLookups!$A$43:$B$44,2,FALSE)-X$3),$K76,$O76),"")</f>
        <v/>
      </c>
      <c r="Y76" s="5"/>
      <c r="Z76" s="164" t="str">
        <f t="shared" si="328"/>
        <v/>
      </c>
      <c r="AA76" s="47" t="str">
        <f t="shared" si="329"/>
        <v/>
      </c>
      <c r="AB76" s="47" t="str">
        <f t="shared" si="340"/>
        <v/>
      </c>
      <c r="AC76" s="47" t="str">
        <f t="shared" si="340"/>
        <v/>
      </c>
      <c r="AD76" s="47" t="str">
        <f t="shared" si="340"/>
        <v/>
      </c>
      <c r="AE76" s="47" t="str">
        <f t="shared" si="340"/>
        <v/>
      </c>
      <c r="AF76" s="47" t="str">
        <f t="shared" si="340"/>
        <v/>
      </c>
      <c r="AG76" s="47" t="str">
        <f t="shared" si="340"/>
        <v/>
      </c>
      <c r="AH76" s="47" t="str">
        <f t="shared" si="340"/>
        <v/>
      </c>
      <c r="AI76" s="47" t="str">
        <f t="shared" si="340"/>
        <v/>
      </c>
      <c r="AJ76" s="47" t="str">
        <f t="shared" si="340"/>
        <v/>
      </c>
      <c r="AK76" s="47" t="str">
        <f t="shared" si="340"/>
        <v/>
      </c>
      <c r="AL76" s="47" t="str">
        <f t="shared" si="340"/>
        <v/>
      </c>
      <c r="AM76" s="47" t="str">
        <f t="shared" si="340"/>
        <v/>
      </c>
      <c r="AN76" s="47" t="str">
        <f t="shared" si="340"/>
        <v/>
      </c>
      <c r="AO76" s="47" t="str">
        <f t="shared" si="340"/>
        <v/>
      </c>
      <c r="AP76" s="47" t="str">
        <f t="shared" si="340"/>
        <v/>
      </c>
      <c r="AQ76" s="47" t="str">
        <f t="shared" si="340"/>
        <v/>
      </c>
      <c r="AR76" s="47" t="str">
        <f t="shared" si="340"/>
        <v/>
      </c>
      <c r="AS76" s="47" t="str">
        <f t="shared" si="340"/>
        <v/>
      </c>
      <c r="AT76" s="47" t="str">
        <f t="shared" si="340"/>
        <v/>
      </c>
      <c r="AU76" s="47" t="str">
        <f t="shared" si="340"/>
        <v/>
      </c>
      <c r="AV76" s="47" t="str">
        <f t="shared" si="340"/>
        <v/>
      </c>
      <c r="AW76" s="47" t="str">
        <f t="shared" si="340"/>
        <v/>
      </c>
      <c r="AX76" s="47" t="str">
        <f t="shared" si="340"/>
        <v/>
      </c>
      <c r="AY76" s="47" t="str">
        <f t="shared" si="340"/>
        <v/>
      </c>
      <c r="AZ76" s="47" t="str">
        <f t="shared" si="340"/>
        <v/>
      </c>
      <c r="BA76" s="47" t="str">
        <f t="shared" si="340"/>
        <v/>
      </c>
      <c r="BB76" s="47" t="str">
        <f t="shared" si="340"/>
        <v/>
      </c>
      <c r="BC76" s="47" t="str">
        <f t="shared" si="340"/>
        <v/>
      </c>
      <c r="BD76" s="47" t="str">
        <f t="shared" si="340"/>
        <v/>
      </c>
      <c r="BE76" s="47" t="str">
        <f t="shared" si="340"/>
        <v/>
      </c>
      <c r="BF76" s="47" t="str">
        <f t="shared" si="340"/>
        <v/>
      </c>
      <c r="BG76" s="47" t="str">
        <f t="shared" si="340"/>
        <v/>
      </c>
      <c r="BH76" s="47" t="str">
        <f t="shared" si="340"/>
        <v/>
      </c>
      <c r="BI76" s="47" t="str">
        <f t="shared" si="340"/>
        <v/>
      </c>
      <c r="BJ76" s="47" t="str">
        <f t="shared" si="340"/>
        <v/>
      </c>
      <c r="BK76" s="47" t="str">
        <f t="shared" si="340"/>
        <v/>
      </c>
      <c r="BL76" s="47" t="str">
        <f t="shared" si="340"/>
        <v/>
      </c>
      <c r="BM76" s="47" t="str">
        <f t="shared" si="340"/>
        <v/>
      </c>
      <c r="BN76" s="47" t="str">
        <f t="shared" si="340"/>
        <v/>
      </c>
      <c r="BO76" s="47" t="str">
        <f t="shared" si="340"/>
        <v/>
      </c>
      <c r="BP76" s="47" t="str">
        <f t="shared" si="340"/>
        <v/>
      </c>
      <c r="BQ76" s="47" t="str">
        <f t="shared" si="340"/>
        <v/>
      </c>
      <c r="BR76" s="47" t="str">
        <f t="shared" si="340"/>
        <v/>
      </c>
      <c r="BS76" s="47" t="str">
        <f t="shared" si="340"/>
        <v/>
      </c>
      <c r="BT76" s="47" t="str">
        <f t="shared" si="340"/>
        <v/>
      </c>
      <c r="BU76" s="47" t="str">
        <f t="shared" si="340"/>
        <v/>
      </c>
      <c r="BV76" s="47" t="str">
        <f t="shared" si="340"/>
        <v/>
      </c>
      <c r="BW76" s="47" t="str">
        <f t="shared" si="340"/>
        <v/>
      </c>
      <c r="BX76" s="47" t="str">
        <f t="shared" si="340"/>
        <v/>
      </c>
      <c r="BY76" s="47" t="str">
        <f t="shared" si="340"/>
        <v/>
      </c>
      <c r="BZ76" s="47" t="str">
        <f t="shared" si="340"/>
        <v/>
      </c>
      <c r="CA76" s="47" t="str">
        <f t="shared" si="340"/>
        <v/>
      </c>
      <c r="CB76" s="47" t="str">
        <f t="shared" si="340"/>
        <v/>
      </c>
      <c r="CC76" s="47" t="str">
        <f t="shared" si="340"/>
        <v/>
      </c>
      <c r="CD76" s="47" t="str">
        <f t="shared" si="340"/>
        <v/>
      </c>
      <c r="CE76" s="47" t="str">
        <f t="shared" si="340"/>
        <v/>
      </c>
      <c r="CF76" s="47" t="str">
        <f t="shared" si="340"/>
        <v/>
      </c>
      <c r="CG76" s="47" t="str">
        <f t="shared" si="340"/>
        <v/>
      </c>
      <c r="CH76" s="47" t="str">
        <f t="shared" si="340"/>
        <v/>
      </c>
      <c r="CI76" s="47" t="str">
        <f t="shared" si="340"/>
        <v/>
      </c>
      <c r="CJ76" s="47" t="str">
        <f t="shared" si="340"/>
        <v/>
      </c>
      <c r="CK76" s="47" t="str">
        <f t="shared" si="340"/>
        <v/>
      </c>
      <c r="CL76" s="47" t="str">
        <f t="shared" si="340"/>
        <v/>
      </c>
      <c r="CM76" s="47" t="str">
        <f t="shared" si="340"/>
        <v/>
      </c>
      <c r="CN76" s="47" t="str">
        <f t="shared" si="339"/>
        <v/>
      </c>
      <c r="CO76" s="47" t="str">
        <f t="shared" si="339"/>
        <v/>
      </c>
      <c r="CP76" s="47" t="str">
        <f t="shared" si="339"/>
        <v/>
      </c>
      <c r="CQ76" s="47" t="str">
        <f t="shared" si="339"/>
        <v/>
      </c>
      <c r="CR76" s="47" t="str">
        <f t="shared" si="339"/>
        <v/>
      </c>
      <c r="CS76" s="47" t="str">
        <f t="shared" si="339"/>
        <v/>
      </c>
      <c r="CT76" s="47" t="str">
        <f t="shared" si="339"/>
        <v/>
      </c>
      <c r="CU76" s="47" t="str">
        <f t="shared" si="339"/>
        <v/>
      </c>
      <c r="CV76" s="47" t="str">
        <f t="shared" si="339"/>
        <v/>
      </c>
      <c r="CW76" s="47" t="str">
        <f t="shared" si="339"/>
        <v/>
      </c>
      <c r="CX76" s="47" t="str">
        <f t="shared" si="339"/>
        <v/>
      </c>
      <c r="CY76" s="47" t="str">
        <f t="shared" si="339"/>
        <v/>
      </c>
      <c r="CZ76" s="47" t="str">
        <f t="shared" si="339"/>
        <v/>
      </c>
      <c r="DA76" s="47" t="str">
        <f t="shared" si="339"/>
        <v/>
      </c>
      <c r="DB76" s="47" t="str">
        <f t="shared" si="339"/>
        <v/>
      </c>
      <c r="DC76" s="47" t="str">
        <f t="shared" si="339"/>
        <v/>
      </c>
      <c r="DD76" s="47" t="str">
        <f t="shared" si="339"/>
        <v/>
      </c>
      <c r="DE76" s="47" t="str">
        <f t="shared" si="339"/>
        <v/>
      </c>
      <c r="DF76" s="47" t="str">
        <f t="shared" si="339"/>
        <v/>
      </c>
      <c r="DG76" s="47" t="str">
        <f t="shared" si="339"/>
        <v/>
      </c>
      <c r="DH76" s="47" t="str">
        <f t="shared" si="339"/>
        <v/>
      </c>
      <c r="DI76" s="47" t="str">
        <f t="shared" si="339"/>
        <v/>
      </c>
      <c r="DJ76" s="47" t="str">
        <f t="shared" si="339"/>
        <v/>
      </c>
      <c r="DK76" s="47" t="str">
        <f t="shared" si="339"/>
        <v/>
      </c>
      <c r="DL76" s="47" t="str">
        <f t="shared" si="339"/>
        <v/>
      </c>
      <c r="DM76" s="47" t="str">
        <f t="shared" si="339"/>
        <v/>
      </c>
      <c r="DN76" s="47" t="str">
        <f t="shared" si="339"/>
        <v/>
      </c>
      <c r="DO76" s="47" t="str">
        <f t="shared" si="339"/>
        <v/>
      </c>
      <c r="DP76" s="47" t="str">
        <f t="shared" si="339"/>
        <v/>
      </c>
      <c r="DQ76" s="47" t="str">
        <f t="shared" si="339"/>
        <v/>
      </c>
      <c r="DR76" s="47" t="str">
        <f t="shared" si="339"/>
        <v/>
      </c>
      <c r="DS76" s="47" t="str">
        <f t="shared" si="339"/>
        <v/>
      </c>
      <c r="DT76" s="47" t="str">
        <f t="shared" si="339"/>
        <v/>
      </c>
      <c r="DU76" s="47" t="str">
        <f t="shared" si="339"/>
        <v/>
      </c>
      <c r="DV76" s="47" t="str">
        <f t="shared" si="339"/>
        <v/>
      </c>
      <c r="DW76" s="179" t="str">
        <f t="shared" si="330"/>
        <v/>
      </c>
      <c r="DX76" s="47" t="str">
        <f t="shared" si="225"/>
        <v/>
      </c>
      <c r="DY76" s="47" t="str">
        <f t="shared" si="226"/>
        <v/>
      </c>
      <c r="DZ76" s="47" t="str">
        <f t="shared" si="227"/>
        <v/>
      </c>
      <c r="EA76" s="47" t="str">
        <f t="shared" si="228"/>
        <v/>
      </c>
      <c r="EB76" s="47" t="str">
        <f t="shared" si="229"/>
        <v/>
      </c>
      <c r="EC76" s="47" t="str">
        <f t="shared" si="230"/>
        <v/>
      </c>
      <c r="ED76" s="47" t="str">
        <f t="shared" si="231"/>
        <v/>
      </c>
      <c r="EE76" s="47" t="str">
        <f t="shared" si="232"/>
        <v/>
      </c>
      <c r="EF76" s="47" t="str">
        <f t="shared" si="233"/>
        <v/>
      </c>
      <c r="EG76" s="47" t="str">
        <f t="shared" si="234"/>
        <v/>
      </c>
      <c r="EH76" s="47" t="str">
        <f t="shared" si="235"/>
        <v/>
      </c>
      <c r="EI76" s="47" t="str">
        <f t="shared" si="236"/>
        <v/>
      </c>
      <c r="EJ76" s="47" t="str">
        <f t="shared" si="237"/>
        <v/>
      </c>
      <c r="EK76" s="47" t="str">
        <f t="shared" si="238"/>
        <v/>
      </c>
      <c r="EL76" s="47" t="str">
        <f t="shared" si="239"/>
        <v/>
      </c>
      <c r="EM76" s="47" t="str">
        <f t="shared" si="240"/>
        <v/>
      </c>
      <c r="EN76" s="47" t="str">
        <f t="shared" si="241"/>
        <v/>
      </c>
      <c r="EO76" s="47" t="str">
        <f t="shared" si="242"/>
        <v/>
      </c>
      <c r="EP76" s="47" t="str">
        <f t="shared" si="243"/>
        <v/>
      </c>
      <c r="EQ76" s="47" t="str">
        <f t="shared" si="244"/>
        <v/>
      </c>
      <c r="ER76" s="47" t="str">
        <f t="shared" si="245"/>
        <v/>
      </c>
      <c r="ES76" s="47" t="str">
        <f t="shared" si="246"/>
        <v/>
      </c>
      <c r="ET76" s="47" t="str">
        <f t="shared" si="247"/>
        <v/>
      </c>
      <c r="EU76" s="47" t="str">
        <f t="shared" si="248"/>
        <v/>
      </c>
      <c r="EV76" s="47" t="str">
        <f t="shared" si="249"/>
        <v/>
      </c>
      <c r="EW76" s="47" t="str">
        <f t="shared" si="250"/>
        <v/>
      </c>
      <c r="EX76" s="47" t="str">
        <f t="shared" si="251"/>
        <v/>
      </c>
      <c r="EY76" s="47" t="str">
        <f t="shared" si="252"/>
        <v/>
      </c>
      <c r="EZ76" s="47" t="str">
        <f t="shared" si="253"/>
        <v/>
      </c>
      <c r="FA76" s="47" t="str">
        <f t="shared" si="254"/>
        <v/>
      </c>
      <c r="FB76" s="47" t="str">
        <f t="shared" si="255"/>
        <v/>
      </c>
      <c r="FC76" s="47" t="str">
        <f t="shared" si="256"/>
        <v/>
      </c>
      <c r="FD76" s="47" t="str">
        <f t="shared" si="257"/>
        <v/>
      </c>
      <c r="FE76" s="47" t="str">
        <f t="shared" si="258"/>
        <v/>
      </c>
      <c r="FF76" s="47" t="str">
        <f t="shared" si="259"/>
        <v/>
      </c>
      <c r="FG76" s="47" t="str">
        <f t="shared" si="260"/>
        <v/>
      </c>
      <c r="FH76" s="47" t="str">
        <f t="shared" si="261"/>
        <v/>
      </c>
      <c r="FI76" s="47" t="str">
        <f t="shared" si="262"/>
        <v/>
      </c>
      <c r="FJ76" s="47" t="str">
        <f t="shared" si="263"/>
        <v/>
      </c>
      <c r="FK76" s="47" t="str">
        <f t="shared" si="264"/>
        <v/>
      </c>
      <c r="FL76" s="47" t="str">
        <f t="shared" si="265"/>
        <v/>
      </c>
      <c r="FM76" s="47" t="str">
        <f t="shared" si="266"/>
        <v/>
      </c>
      <c r="FN76" s="47" t="str">
        <f t="shared" si="267"/>
        <v/>
      </c>
      <c r="FO76" s="47" t="str">
        <f t="shared" si="268"/>
        <v/>
      </c>
      <c r="FP76" s="47" t="str">
        <f t="shared" si="269"/>
        <v/>
      </c>
      <c r="FQ76" s="47" t="str">
        <f t="shared" si="270"/>
        <v/>
      </c>
      <c r="FR76" s="47" t="str">
        <f t="shared" si="271"/>
        <v/>
      </c>
      <c r="FS76" s="47" t="str">
        <f t="shared" si="272"/>
        <v/>
      </c>
      <c r="FT76" s="47" t="str">
        <f t="shared" si="273"/>
        <v/>
      </c>
      <c r="FU76" s="47" t="str">
        <f t="shared" si="274"/>
        <v/>
      </c>
      <c r="FV76" s="47" t="str">
        <f t="shared" si="275"/>
        <v/>
      </c>
      <c r="FW76" s="47" t="str">
        <f t="shared" si="276"/>
        <v/>
      </c>
      <c r="FX76" s="47" t="str">
        <f t="shared" si="277"/>
        <v/>
      </c>
      <c r="FY76" s="47" t="str">
        <f t="shared" si="278"/>
        <v/>
      </c>
      <c r="FZ76" s="47" t="str">
        <f t="shared" si="279"/>
        <v/>
      </c>
      <c r="GA76" s="47" t="str">
        <f t="shared" si="280"/>
        <v/>
      </c>
      <c r="GB76" s="47" t="str">
        <f t="shared" si="281"/>
        <v/>
      </c>
      <c r="GC76" s="47" t="str">
        <f t="shared" si="282"/>
        <v/>
      </c>
      <c r="GD76" s="47" t="str">
        <f t="shared" si="283"/>
        <v/>
      </c>
      <c r="GE76" s="47" t="str">
        <f t="shared" si="284"/>
        <v/>
      </c>
      <c r="GF76" s="47" t="str">
        <f t="shared" si="285"/>
        <v/>
      </c>
      <c r="GG76" s="47" t="str">
        <f t="shared" si="286"/>
        <v/>
      </c>
      <c r="GH76" s="47" t="str">
        <f t="shared" si="287"/>
        <v/>
      </c>
      <c r="GI76" s="47" t="str">
        <f t="shared" si="288"/>
        <v/>
      </c>
      <c r="GJ76" s="47" t="str">
        <f t="shared" si="289"/>
        <v/>
      </c>
      <c r="GK76" s="47" t="str">
        <f t="shared" si="290"/>
        <v/>
      </c>
      <c r="GL76" s="47" t="str">
        <f t="shared" si="291"/>
        <v/>
      </c>
      <c r="GM76" s="47" t="str">
        <f t="shared" si="292"/>
        <v/>
      </c>
      <c r="GN76" s="47" t="str">
        <f t="shared" si="293"/>
        <v/>
      </c>
      <c r="GO76" s="47" t="str">
        <f t="shared" si="294"/>
        <v/>
      </c>
      <c r="GP76" s="47" t="str">
        <f t="shared" si="295"/>
        <v/>
      </c>
      <c r="GQ76" s="47" t="str">
        <f t="shared" si="296"/>
        <v/>
      </c>
      <c r="GR76" s="47" t="str">
        <f t="shared" si="297"/>
        <v/>
      </c>
      <c r="GS76" s="47" t="str">
        <f t="shared" si="298"/>
        <v/>
      </c>
      <c r="GT76" s="47" t="str">
        <f t="shared" si="299"/>
        <v/>
      </c>
      <c r="GU76" s="47" t="str">
        <f t="shared" si="300"/>
        <v/>
      </c>
      <c r="GV76" s="47" t="str">
        <f t="shared" si="301"/>
        <v/>
      </c>
      <c r="GW76" s="47" t="str">
        <f t="shared" si="302"/>
        <v/>
      </c>
      <c r="GX76" s="47" t="str">
        <f t="shared" si="303"/>
        <v/>
      </c>
      <c r="GY76" s="47" t="str">
        <f t="shared" si="304"/>
        <v/>
      </c>
      <c r="GZ76" s="47" t="str">
        <f t="shared" si="305"/>
        <v/>
      </c>
      <c r="HA76" s="47" t="str">
        <f t="shared" si="306"/>
        <v/>
      </c>
      <c r="HB76" s="47" t="str">
        <f t="shared" si="307"/>
        <v/>
      </c>
      <c r="HC76" s="47" t="str">
        <f t="shared" si="308"/>
        <v/>
      </c>
      <c r="HD76" s="47" t="str">
        <f t="shared" si="309"/>
        <v/>
      </c>
      <c r="HE76" s="47" t="str">
        <f t="shared" si="310"/>
        <v/>
      </c>
      <c r="HF76" s="47" t="str">
        <f t="shared" si="311"/>
        <v/>
      </c>
      <c r="HG76" s="47" t="str">
        <f t="shared" si="312"/>
        <v/>
      </c>
      <c r="HH76" s="47" t="str">
        <f t="shared" si="313"/>
        <v/>
      </c>
      <c r="HI76" s="47" t="str">
        <f t="shared" si="314"/>
        <v/>
      </c>
      <c r="HJ76" s="47" t="str">
        <f t="shared" si="315"/>
        <v/>
      </c>
      <c r="HK76" s="47" t="str">
        <f t="shared" si="316"/>
        <v/>
      </c>
      <c r="HL76" s="47" t="str">
        <f t="shared" si="317"/>
        <v/>
      </c>
      <c r="HM76" s="47" t="str">
        <f t="shared" si="318"/>
        <v/>
      </c>
      <c r="HN76" s="47" t="str">
        <f t="shared" si="319"/>
        <v/>
      </c>
      <c r="HO76" s="47" t="str">
        <f t="shared" si="320"/>
        <v/>
      </c>
      <c r="HP76" s="47" t="str">
        <f t="shared" si="321"/>
        <v/>
      </c>
      <c r="HQ76" s="47" t="str">
        <f t="shared" si="322"/>
        <v/>
      </c>
      <c r="HR76" s="47" t="str">
        <f t="shared" si="323"/>
        <v/>
      </c>
      <c r="HS76" s="47" t="str">
        <f t="shared" si="324"/>
        <v/>
      </c>
      <c r="HT76" s="165" t="e">
        <f t="shared" si="325"/>
        <v>#N/A</v>
      </c>
      <c r="HU76" s="165" t="e">
        <f t="shared" si="205"/>
        <v>#N/A</v>
      </c>
      <c r="HV76" s="165" t="e">
        <f t="shared" si="205"/>
        <v>#N/A</v>
      </c>
      <c r="HW76" s="165" t="e">
        <f t="shared" si="205"/>
        <v>#N/A</v>
      </c>
      <c r="HX76" s="165" t="e">
        <f t="shared" si="216"/>
        <v>#N/A</v>
      </c>
      <c r="HY76" s="165" t="e">
        <f t="shared" si="216"/>
        <v>#N/A</v>
      </c>
      <c r="HZ76" s="165" t="e">
        <f t="shared" si="216"/>
        <v>#N/A</v>
      </c>
      <c r="IA76" s="165" t="e">
        <f t="shared" si="216"/>
        <v>#N/A</v>
      </c>
      <c r="IB76" s="165" t="e">
        <f t="shared" si="216"/>
        <v>#N/A</v>
      </c>
      <c r="IC76" s="165" t="e">
        <f t="shared" si="216"/>
        <v>#N/A</v>
      </c>
      <c r="ID76" s="165" t="e">
        <f t="shared" si="216"/>
        <v>#N/A</v>
      </c>
      <c r="IE76" s="165" t="e">
        <f t="shared" si="216"/>
        <v>#N/A</v>
      </c>
      <c r="IF76" s="165" t="e">
        <f t="shared" si="216"/>
        <v>#N/A</v>
      </c>
      <c r="IG76" s="165" t="e">
        <f t="shared" si="216"/>
        <v>#N/A</v>
      </c>
      <c r="IH76" s="165" t="e">
        <f t="shared" si="216"/>
        <v>#N/A</v>
      </c>
      <c r="II76" s="165" t="e">
        <f t="shared" si="216"/>
        <v>#N/A</v>
      </c>
      <c r="IJ76" s="165" t="e">
        <f t="shared" si="216"/>
        <v>#N/A</v>
      </c>
      <c r="IK76" s="165" t="e">
        <f t="shared" si="216"/>
        <v>#N/A</v>
      </c>
      <c r="IL76" s="165" t="e">
        <f t="shared" si="216"/>
        <v>#N/A</v>
      </c>
      <c r="IM76" s="165" t="e">
        <f t="shared" si="212"/>
        <v>#N/A</v>
      </c>
      <c r="IN76" s="165" t="e">
        <f t="shared" si="212"/>
        <v>#N/A</v>
      </c>
      <c r="IO76" s="165" t="e">
        <f t="shared" si="212"/>
        <v>#N/A</v>
      </c>
      <c r="IP76" s="165" t="e">
        <f t="shared" si="212"/>
        <v>#N/A</v>
      </c>
      <c r="IQ76" s="165" t="e">
        <f t="shared" si="212"/>
        <v>#N/A</v>
      </c>
      <c r="IR76" s="165" t="e">
        <f t="shared" si="212"/>
        <v>#N/A</v>
      </c>
      <c r="IS76" s="165" t="e">
        <f t="shared" si="212"/>
        <v>#N/A</v>
      </c>
      <c r="IT76" s="165" t="e">
        <f t="shared" si="212"/>
        <v>#N/A</v>
      </c>
      <c r="IU76" s="165" t="e">
        <f t="shared" si="212"/>
        <v>#N/A</v>
      </c>
      <c r="IV76" s="165" t="e">
        <f t="shared" si="212"/>
        <v>#N/A</v>
      </c>
      <c r="IW76" s="165" t="e">
        <f t="shared" si="212"/>
        <v>#N/A</v>
      </c>
      <c r="IX76" s="165" t="e">
        <f t="shared" si="212"/>
        <v>#N/A</v>
      </c>
      <c r="IY76" s="165" t="e">
        <f t="shared" si="212"/>
        <v>#N/A</v>
      </c>
      <c r="IZ76" s="165" t="e">
        <f t="shared" si="212"/>
        <v>#N/A</v>
      </c>
      <c r="JA76" s="165" t="e">
        <f t="shared" si="212"/>
        <v>#N/A</v>
      </c>
      <c r="JB76" s="165" t="e">
        <f t="shared" si="209"/>
        <v>#N/A</v>
      </c>
      <c r="JC76" s="165" t="e">
        <f t="shared" si="209"/>
        <v>#N/A</v>
      </c>
      <c r="JD76" s="165" t="e">
        <f t="shared" si="209"/>
        <v>#N/A</v>
      </c>
      <c r="JE76" s="165" t="e">
        <f t="shared" si="209"/>
        <v>#N/A</v>
      </c>
      <c r="JF76" s="165" t="e">
        <f t="shared" si="209"/>
        <v>#N/A</v>
      </c>
      <c r="JG76" s="165" t="e">
        <f t="shared" si="209"/>
        <v>#N/A</v>
      </c>
      <c r="JH76" s="165" t="e">
        <f t="shared" si="209"/>
        <v>#N/A</v>
      </c>
      <c r="JI76" s="165" t="e">
        <f t="shared" si="209"/>
        <v>#N/A</v>
      </c>
      <c r="JJ76" s="165" t="e">
        <f t="shared" si="209"/>
        <v>#N/A</v>
      </c>
      <c r="JK76" s="165" t="e">
        <f t="shared" si="209"/>
        <v>#N/A</v>
      </c>
      <c r="JL76" s="165" t="e">
        <f t="shared" si="209"/>
        <v>#N/A</v>
      </c>
      <c r="JM76" s="165" t="e">
        <f t="shared" si="209"/>
        <v>#N/A</v>
      </c>
      <c r="JN76" s="165" t="e">
        <f t="shared" si="209"/>
        <v>#N/A</v>
      </c>
      <c r="JO76" s="165" t="e">
        <f t="shared" si="209"/>
        <v>#N/A</v>
      </c>
      <c r="JP76" s="165" t="e">
        <f t="shared" si="209"/>
        <v>#N/A</v>
      </c>
      <c r="JQ76" s="165" t="e">
        <f t="shared" si="331"/>
        <v>#N/A</v>
      </c>
      <c r="JR76" s="165" t="e">
        <f t="shared" si="331"/>
        <v>#N/A</v>
      </c>
      <c r="JS76" s="165" t="e">
        <f t="shared" si="331"/>
        <v>#N/A</v>
      </c>
      <c r="JT76" s="165" t="e">
        <f t="shared" si="331"/>
        <v>#N/A</v>
      </c>
      <c r="JU76" s="165" t="e">
        <f t="shared" si="331"/>
        <v>#N/A</v>
      </c>
      <c r="JV76" s="165" t="e">
        <f t="shared" si="331"/>
        <v>#N/A</v>
      </c>
      <c r="JW76" s="165" t="e">
        <f t="shared" si="331"/>
        <v>#N/A</v>
      </c>
      <c r="JX76" s="165" t="e">
        <f t="shared" si="331"/>
        <v>#N/A</v>
      </c>
      <c r="JY76" s="165" t="e">
        <f t="shared" si="331"/>
        <v>#N/A</v>
      </c>
      <c r="JZ76" s="165" t="e">
        <f t="shared" si="331"/>
        <v>#N/A</v>
      </c>
      <c r="KA76" s="165" t="e">
        <f t="shared" si="331"/>
        <v>#N/A</v>
      </c>
      <c r="KB76" s="165" t="e">
        <f t="shared" si="331"/>
        <v>#N/A</v>
      </c>
      <c r="KC76" s="165" t="e">
        <f t="shared" si="331"/>
        <v>#N/A</v>
      </c>
      <c r="KD76" s="165" t="e">
        <f t="shared" si="331"/>
        <v>#N/A</v>
      </c>
      <c r="KE76" s="165" t="e">
        <f t="shared" si="331"/>
        <v>#N/A</v>
      </c>
      <c r="KF76" s="165" t="e">
        <f t="shared" si="335"/>
        <v>#N/A</v>
      </c>
      <c r="KG76" s="165" t="e">
        <f t="shared" si="206"/>
        <v>#N/A</v>
      </c>
      <c r="KH76" s="165" t="e">
        <f t="shared" si="206"/>
        <v>#N/A</v>
      </c>
      <c r="KI76" s="165" t="e">
        <f t="shared" si="206"/>
        <v>#N/A</v>
      </c>
      <c r="KJ76" s="165" t="e">
        <f t="shared" si="217"/>
        <v>#N/A</v>
      </c>
      <c r="KK76" s="165" t="e">
        <f t="shared" si="217"/>
        <v>#N/A</v>
      </c>
      <c r="KL76" s="165" t="e">
        <f t="shared" si="217"/>
        <v>#N/A</v>
      </c>
      <c r="KM76" s="165" t="e">
        <f t="shared" si="217"/>
        <v>#N/A</v>
      </c>
      <c r="KN76" s="165" t="e">
        <f t="shared" si="217"/>
        <v>#N/A</v>
      </c>
      <c r="KO76" s="165" t="e">
        <f t="shared" si="217"/>
        <v>#N/A</v>
      </c>
      <c r="KP76" s="165" t="e">
        <f t="shared" si="217"/>
        <v>#N/A</v>
      </c>
      <c r="KQ76" s="165" t="e">
        <f t="shared" si="217"/>
        <v>#N/A</v>
      </c>
      <c r="KR76" s="165" t="e">
        <f t="shared" si="217"/>
        <v>#N/A</v>
      </c>
      <c r="KS76" s="165" t="e">
        <f t="shared" si="217"/>
        <v>#N/A</v>
      </c>
      <c r="KT76" s="165" t="e">
        <f t="shared" si="217"/>
        <v>#N/A</v>
      </c>
      <c r="KU76" s="165" t="e">
        <f t="shared" si="217"/>
        <v>#N/A</v>
      </c>
      <c r="KV76" s="165" t="e">
        <f t="shared" si="217"/>
        <v>#N/A</v>
      </c>
      <c r="KW76" s="165" t="e">
        <f t="shared" si="217"/>
        <v>#N/A</v>
      </c>
      <c r="KX76" s="165" t="e">
        <f t="shared" si="217"/>
        <v>#N/A</v>
      </c>
      <c r="KY76" s="165" t="e">
        <f t="shared" si="213"/>
        <v>#N/A</v>
      </c>
      <c r="KZ76" s="165" t="e">
        <f t="shared" si="213"/>
        <v>#N/A</v>
      </c>
      <c r="LA76" s="165" t="e">
        <f t="shared" si="213"/>
        <v>#N/A</v>
      </c>
      <c r="LB76" s="165" t="e">
        <f t="shared" si="213"/>
        <v>#N/A</v>
      </c>
      <c r="LC76" s="165" t="e">
        <f t="shared" si="213"/>
        <v>#N/A</v>
      </c>
      <c r="LD76" s="165" t="e">
        <f t="shared" si="213"/>
        <v>#N/A</v>
      </c>
      <c r="LE76" s="165" t="e">
        <f t="shared" si="213"/>
        <v>#N/A</v>
      </c>
      <c r="LF76" s="165" t="e">
        <f t="shared" si="213"/>
        <v>#N/A</v>
      </c>
      <c r="LG76" s="165" t="e">
        <f t="shared" si="213"/>
        <v>#N/A</v>
      </c>
      <c r="LH76" s="165" t="e">
        <f t="shared" si="213"/>
        <v>#N/A</v>
      </c>
      <c r="LI76" s="165" t="e">
        <f t="shared" si="213"/>
        <v>#N/A</v>
      </c>
      <c r="LJ76" s="165" t="e">
        <f t="shared" si="213"/>
        <v>#N/A</v>
      </c>
      <c r="LK76" s="165" t="e">
        <f t="shared" si="213"/>
        <v>#N/A</v>
      </c>
      <c r="LL76" s="165" t="e">
        <f t="shared" si="213"/>
        <v>#N/A</v>
      </c>
      <c r="LM76" s="165" t="e">
        <f t="shared" si="213"/>
        <v>#N/A</v>
      </c>
      <c r="LN76" s="165" t="e">
        <f t="shared" si="210"/>
        <v>#N/A</v>
      </c>
      <c r="LO76" s="165" t="e">
        <f t="shared" si="210"/>
        <v>#N/A</v>
      </c>
      <c r="LP76" s="165" t="e">
        <f t="shared" si="210"/>
        <v>#N/A</v>
      </c>
      <c r="LQ76" s="165" t="e">
        <f t="shared" si="210"/>
        <v>#N/A</v>
      </c>
      <c r="LR76" s="165" t="e">
        <f t="shared" si="210"/>
        <v>#N/A</v>
      </c>
      <c r="LS76" s="165" t="e">
        <f t="shared" si="210"/>
        <v>#N/A</v>
      </c>
      <c r="LT76" s="165" t="e">
        <f t="shared" si="210"/>
        <v>#N/A</v>
      </c>
      <c r="LU76" s="165" t="e">
        <f t="shared" si="210"/>
        <v>#N/A</v>
      </c>
      <c r="LV76" s="165" t="e">
        <f t="shared" si="210"/>
        <v>#N/A</v>
      </c>
      <c r="LW76" s="165" t="e">
        <f t="shared" si="210"/>
        <v>#N/A</v>
      </c>
      <c r="LX76" s="165" t="e">
        <f t="shared" si="210"/>
        <v>#N/A</v>
      </c>
      <c r="LY76" s="165" t="e">
        <f t="shared" si="210"/>
        <v>#N/A</v>
      </c>
      <c r="LZ76" s="165" t="e">
        <f t="shared" si="210"/>
        <v>#N/A</v>
      </c>
      <c r="MA76" s="165" t="e">
        <f t="shared" si="210"/>
        <v>#N/A</v>
      </c>
      <c r="MB76" s="165" t="e">
        <f t="shared" si="210"/>
        <v>#N/A</v>
      </c>
      <c r="MC76" s="165" t="e">
        <f t="shared" si="332"/>
        <v>#N/A</v>
      </c>
      <c r="MD76" s="165" t="e">
        <f t="shared" si="332"/>
        <v>#N/A</v>
      </c>
      <c r="ME76" s="165" t="e">
        <f t="shared" si="332"/>
        <v>#N/A</v>
      </c>
      <c r="MF76" s="165" t="e">
        <f t="shared" si="332"/>
        <v>#N/A</v>
      </c>
      <c r="MG76" s="165" t="e">
        <f t="shared" si="332"/>
        <v>#N/A</v>
      </c>
      <c r="MH76" s="165" t="e">
        <f t="shared" si="332"/>
        <v>#N/A</v>
      </c>
      <c r="MI76" s="165" t="e">
        <f t="shared" si="332"/>
        <v>#N/A</v>
      </c>
      <c r="MJ76" s="165" t="e">
        <f t="shared" si="332"/>
        <v>#N/A</v>
      </c>
      <c r="MK76" s="165" t="e">
        <f t="shared" si="332"/>
        <v>#N/A</v>
      </c>
      <c r="ML76" s="165" t="e">
        <f t="shared" si="332"/>
        <v>#N/A</v>
      </c>
      <c r="MM76" s="165" t="e">
        <f t="shared" si="332"/>
        <v>#N/A</v>
      </c>
      <c r="MN76" s="165" t="e">
        <f t="shared" si="332"/>
        <v>#N/A</v>
      </c>
      <c r="MO76" s="165" t="e">
        <f t="shared" si="332"/>
        <v>#N/A</v>
      </c>
      <c r="MP76" s="165" t="e">
        <f t="shared" si="332"/>
        <v>#N/A</v>
      </c>
      <c r="MQ76" s="165" t="e">
        <f t="shared" si="332"/>
        <v>#N/A</v>
      </c>
      <c r="MR76" s="165" t="e">
        <f t="shared" si="336"/>
        <v>#N/A</v>
      </c>
      <c r="MS76" s="165" t="e">
        <f t="shared" si="207"/>
        <v>#N/A</v>
      </c>
      <c r="MT76" s="165" t="e">
        <f t="shared" si="207"/>
        <v>#N/A</v>
      </c>
      <c r="MU76" s="165" t="e">
        <f t="shared" si="207"/>
        <v>#N/A</v>
      </c>
      <c r="MV76" s="165" t="e">
        <f t="shared" si="218"/>
        <v>#N/A</v>
      </c>
      <c r="MW76" s="165" t="e">
        <f t="shared" si="218"/>
        <v>#N/A</v>
      </c>
      <c r="MX76" s="165" t="e">
        <f t="shared" si="218"/>
        <v>#N/A</v>
      </c>
      <c r="MY76" s="165" t="e">
        <f t="shared" si="218"/>
        <v>#N/A</v>
      </c>
      <c r="MZ76" s="165" t="e">
        <f t="shared" si="218"/>
        <v>#N/A</v>
      </c>
      <c r="NA76" s="165" t="e">
        <f t="shared" si="218"/>
        <v>#N/A</v>
      </c>
      <c r="NB76" s="165" t="e">
        <f t="shared" si="218"/>
        <v>#N/A</v>
      </c>
      <c r="NC76" s="165" t="e">
        <f t="shared" si="218"/>
        <v>#N/A</v>
      </c>
      <c r="ND76" s="165" t="e">
        <f t="shared" si="218"/>
        <v>#N/A</v>
      </c>
      <c r="NE76" s="165" t="e">
        <f t="shared" si="218"/>
        <v>#N/A</v>
      </c>
      <c r="NF76" s="165" t="e">
        <f t="shared" si="218"/>
        <v>#N/A</v>
      </c>
      <c r="NG76" s="165" t="e">
        <f t="shared" si="218"/>
        <v>#N/A</v>
      </c>
      <c r="NH76" s="165" t="e">
        <f t="shared" si="218"/>
        <v>#N/A</v>
      </c>
      <c r="NI76" s="165" t="e">
        <f t="shared" si="218"/>
        <v>#N/A</v>
      </c>
      <c r="NJ76" s="165" t="e">
        <f t="shared" si="218"/>
        <v>#N/A</v>
      </c>
      <c r="NK76" s="165" t="e">
        <f t="shared" si="214"/>
        <v>#N/A</v>
      </c>
      <c r="NL76" s="165" t="e">
        <f t="shared" si="214"/>
        <v>#N/A</v>
      </c>
      <c r="NM76" s="165" t="e">
        <f t="shared" si="214"/>
        <v>#N/A</v>
      </c>
      <c r="NN76" s="165" t="e">
        <f t="shared" si="214"/>
        <v>#N/A</v>
      </c>
      <c r="NO76" s="165" t="e">
        <f t="shared" si="214"/>
        <v>#N/A</v>
      </c>
      <c r="NP76" s="165" t="e">
        <f t="shared" si="214"/>
        <v>#N/A</v>
      </c>
      <c r="NQ76" s="165" t="e">
        <f t="shared" si="214"/>
        <v>#N/A</v>
      </c>
      <c r="NR76" s="165" t="e">
        <f t="shared" si="214"/>
        <v>#N/A</v>
      </c>
      <c r="NS76" s="165" t="e">
        <f t="shared" si="214"/>
        <v>#N/A</v>
      </c>
      <c r="NT76" s="165" t="e">
        <f t="shared" si="214"/>
        <v>#N/A</v>
      </c>
      <c r="NU76" s="165" t="e">
        <f t="shared" si="214"/>
        <v>#N/A</v>
      </c>
      <c r="NV76" s="165" t="e">
        <f t="shared" si="214"/>
        <v>#N/A</v>
      </c>
      <c r="NW76" s="165" t="e">
        <f t="shared" si="214"/>
        <v>#N/A</v>
      </c>
      <c r="NX76" s="165" t="e">
        <f t="shared" si="214"/>
        <v>#N/A</v>
      </c>
      <c r="NY76" s="165" t="e">
        <f t="shared" si="214"/>
        <v>#N/A</v>
      </c>
      <c r="NZ76" s="165" t="e">
        <f t="shared" si="211"/>
        <v>#N/A</v>
      </c>
      <c r="OA76" s="165" t="e">
        <f t="shared" si="211"/>
        <v>#N/A</v>
      </c>
      <c r="OB76" s="165" t="e">
        <f t="shared" si="211"/>
        <v>#N/A</v>
      </c>
      <c r="OC76" s="165" t="e">
        <f t="shared" si="211"/>
        <v>#N/A</v>
      </c>
      <c r="OD76" s="165" t="e">
        <f t="shared" si="211"/>
        <v>#N/A</v>
      </c>
      <c r="OE76" s="165" t="e">
        <f t="shared" si="211"/>
        <v>#N/A</v>
      </c>
      <c r="OF76" s="165" t="e">
        <f t="shared" si="211"/>
        <v>#N/A</v>
      </c>
      <c r="OG76" s="165" t="e">
        <f t="shared" si="211"/>
        <v>#N/A</v>
      </c>
      <c r="OH76" s="165" t="e">
        <f t="shared" si="211"/>
        <v>#N/A</v>
      </c>
      <c r="OI76" s="165" t="e">
        <f t="shared" si="211"/>
        <v>#N/A</v>
      </c>
      <c r="OJ76" s="165" t="e">
        <f t="shared" si="211"/>
        <v>#N/A</v>
      </c>
      <c r="OK76" s="165" t="e">
        <f t="shared" si="211"/>
        <v>#N/A</v>
      </c>
      <c r="OL76" s="165" t="e">
        <f t="shared" si="211"/>
        <v>#N/A</v>
      </c>
      <c r="OM76" s="165" t="e">
        <f t="shared" si="211"/>
        <v>#N/A</v>
      </c>
      <c r="ON76" s="165" t="e">
        <f t="shared" si="211"/>
        <v>#N/A</v>
      </c>
      <c r="OO76" s="165" t="e">
        <f t="shared" si="333"/>
        <v>#N/A</v>
      </c>
      <c r="OP76" s="165" t="e">
        <f t="shared" si="333"/>
        <v>#N/A</v>
      </c>
      <c r="OQ76" s="165" t="e">
        <f t="shared" si="333"/>
        <v>#N/A</v>
      </c>
      <c r="OR76" s="165" t="e">
        <f t="shared" si="333"/>
        <v>#N/A</v>
      </c>
      <c r="OS76" s="165" t="e">
        <f t="shared" si="333"/>
        <v>#N/A</v>
      </c>
      <c r="OT76" s="165" t="e">
        <f t="shared" si="333"/>
        <v>#N/A</v>
      </c>
      <c r="OU76" s="165" t="e">
        <f t="shared" si="333"/>
        <v>#N/A</v>
      </c>
      <c r="OV76" s="165" t="e">
        <f t="shared" si="333"/>
        <v>#N/A</v>
      </c>
      <c r="OW76" s="165" t="e">
        <f t="shared" si="333"/>
        <v>#N/A</v>
      </c>
      <c r="OX76" s="165" t="e">
        <f t="shared" si="333"/>
        <v>#N/A</v>
      </c>
      <c r="OY76" s="165" t="e">
        <f t="shared" si="333"/>
        <v>#N/A</v>
      </c>
      <c r="OZ76" s="165" t="e">
        <f t="shared" si="333"/>
        <v>#N/A</v>
      </c>
      <c r="PA76" s="165" t="e">
        <f t="shared" si="333"/>
        <v>#N/A</v>
      </c>
      <c r="PB76" s="165" t="e">
        <f t="shared" si="333"/>
        <v>#N/A</v>
      </c>
      <c r="PC76" s="165" t="e">
        <f t="shared" si="333"/>
        <v>#N/A</v>
      </c>
      <c r="PD76" s="165" t="e">
        <f t="shared" si="337"/>
        <v>#N/A</v>
      </c>
      <c r="PE76" s="165" t="e">
        <f t="shared" si="326"/>
        <v>#N/A</v>
      </c>
      <c r="PF76" s="165" t="e">
        <f t="shared" si="326"/>
        <v>#N/A</v>
      </c>
      <c r="PG76" s="165" t="e">
        <f t="shared" si="326"/>
        <v>#N/A</v>
      </c>
      <c r="PH76" s="165" t="e">
        <f t="shared" si="326"/>
        <v>#N/A</v>
      </c>
      <c r="PI76" s="165" t="e">
        <f t="shared" si="326"/>
        <v>#N/A</v>
      </c>
      <c r="PJ76" s="165" t="e">
        <f t="shared" si="326"/>
        <v>#N/A</v>
      </c>
      <c r="PK76" s="165" t="e">
        <f t="shared" si="326"/>
        <v>#N/A</v>
      </c>
      <c r="PL76" s="165" t="e">
        <f t="shared" si="326"/>
        <v>#N/A</v>
      </c>
    </row>
    <row r="77" spans="1:428" hidden="1" x14ac:dyDescent="0.45">
      <c r="A77" s="4">
        <v>74</v>
      </c>
      <c r="B77" s="105"/>
      <c r="C77" s="113"/>
      <c r="D77" s="118" t="str">
        <f t="shared" si="220"/>
        <v/>
      </c>
      <c r="E77" s="91"/>
      <c r="F77" s="118" t="str">
        <f t="shared" si="221"/>
        <v/>
      </c>
      <c r="G77" s="113"/>
      <c r="H77" s="106"/>
      <c r="I77" s="120" t="str">
        <f t="shared" si="222"/>
        <v/>
      </c>
      <c r="J77" s="120" t="str">
        <f t="shared" si="223"/>
        <v/>
      </c>
      <c r="K77" s="71" t="str">
        <f t="shared" si="327"/>
        <v/>
      </c>
      <c r="L77" s="23"/>
      <c r="M77" s="55"/>
      <c r="N77" s="298"/>
      <c r="O77" s="72" t="str">
        <f>IF(AND(D77&gt;0,E77&gt;0,F77&gt;0),IF(ISBLANK(N77),IF(ISBLANK(L77),"",(F77-D77)*VLOOKUP(L77,VLookups!$A$4:$B$13,2,FALSE)),N77),"")</f>
        <v/>
      </c>
      <c r="P77" s="73" t="str">
        <f t="shared" si="224"/>
        <v/>
      </c>
      <c r="Q77" s="91"/>
      <c r="R77" s="265" t="str">
        <f>IF(AND(Q77&gt;0,E77&gt;0,NOT(O77="")),ABS(VLOOKUP($Q$1,VLookups!$A$43:$B$44,2,FALSE)-_xlfn.NORM.DIST(Q77,K77,O77,TRUE)),"")</f>
        <v/>
      </c>
      <c r="S77" s="90" t="str">
        <f>IF(AND($D77&gt;0,$E77&gt;0,$F77&gt;0,NOT(ISBLANK($L77))),_xlfn.NORM.INV(ABS(VLOOKUP($Q$1,VLookups!$A$43:$B$44,2,FALSE)-S$3),$K77,$O77),"")</f>
        <v/>
      </c>
      <c r="T77" s="89" t="str">
        <f>IF(AND($D77&gt;0,$E77&gt;0,$F77&gt;0,NOT(ISBLANK($L77))),_xlfn.NORM.INV(ABS(VLOOKUP($Q$1,VLookups!$A$43:$B$44,2,FALSE)-T$3),$K77,$O77),"")</f>
        <v/>
      </c>
      <c r="U77" s="90" t="str">
        <f>IF(AND($D77&gt;0,$E77&gt;0,$F77&gt;0,NOT(ISBLANK($L77))),_xlfn.NORM.INV(ABS(VLOOKUP($Q$1,VLookups!$A$43:$B$44,2,FALSE)-U$3),$K77,$O77),"")</f>
        <v/>
      </c>
      <c r="V77" s="89" t="str">
        <f>IF(AND($D77&gt;0,$E77&gt;0,$F77&gt;0,NOT(ISBLANK($L77))),_xlfn.NORM.INV(ABS(VLOOKUP($Q$1,VLookups!$A$43:$B$44,2,FALSE)-V$3),$K77,$O77),"")</f>
        <v/>
      </c>
      <c r="W77" s="90" t="str">
        <f>IF(AND($D77&gt;0,$E77&gt;0,$F77&gt;0,NOT(ISBLANK($L77))),_xlfn.NORM.INV(ABS(VLOOKUP($Q$1,VLookups!$A$43:$B$44,2,FALSE)-W$3),$K77,$O77),"")</f>
        <v/>
      </c>
      <c r="X77" s="89" t="str">
        <f>IF(AND($D77&gt;0,$E77&gt;0,$F77&gt;0,NOT(ISBLANK($L77))),_xlfn.NORM.INV(ABS(VLOOKUP($Q$1,VLookups!$A$43:$B$44,2,FALSE)-X$3),$K77,$O77),"")</f>
        <v/>
      </c>
      <c r="Y77" s="5"/>
      <c r="Z77" s="164" t="str">
        <f t="shared" si="328"/>
        <v/>
      </c>
      <c r="AA77" s="47" t="str">
        <f t="shared" si="329"/>
        <v/>
      </c>
      <c r="AB77" s="47" t="str">
        <f t="shared" si="340"/>
        <v/>
      </c>
      <c r="AC77" s="47" t="str">
        <f t="shared" si="340"/>
        <v/>
      </c>
      <c r="AD77" s="47" t="str">
        <f t="shared" si="340"/>
        <v/>
      </c>
      <c r="AE77" s="47" t="str">
        <f t="shared" si="340"/>
        <v/>
      </c>
      <c r="AF77" s="47" t="str">
        <f t="shared" si="340"/>
        <v/>
      </c>
      <c r="AG77" s="47" t="str">
        <f t="shared" si="340"/>
        <v/>
      </c>
      <c r="AH77" s="47" t="str">
        <f t="shared" si="340"/>
        <v/>
      </c>
      <c r="AI77" s="47" t="str">
        <f t="shared" si="340"/>
        <v/>
      </c>
      <c r="AJ77" s="47" t="str">
        <f t="shared" si="340"/>
        <v/>
      </c>
      <c r="AK77" s="47" t="str">
        <f t="shared" si="340"/>
        <v/>
      </c>
      <c r="AL77" s="47" t="str">
        <f t="shared" si="340"/>
        <v/>
      </c>
      <c r="AM77" s="47" t="str">
        <f t="shared" si="340"/>
        <v/>
      </c>
      <c r="AN77" s="47" t="str">
        <f t="shared" si="340"/>
        <v/>
      </c>
      <c r="AO77" s="47" t="str">
        <f t="shared" si="340"/>
        <v/>
      </c>
      <c r="AP77" s="47" t="str">
        <f t="shared" si="340"/>
        <v/>
      </c>
      <c r="AQ77" s="47" t="str">
        <f t="shared" si="340"/>
        <v/>
      </c>
      <c r="AR77" s="47" t="str">
        <f t="shared" si="340"/>
        <v/>
      </c>
      <c r="AS77" s="47" t="str">
        <f t="shared" si="340"/>
        <v/>
      </c>
      <c r="AT77" s="47" t="str">
        <f t="shared" si="340"/>
        <v/>
      </c>
      <c r="AU77" s="47" t="str">
        <f t="shared" si="340"/>
        <v/>
      </c>
      <c r="AV77" s="47" t="str">
        <f t="shared" si="340"/>
        <v/>
      </c>
      <c r="AW77" s="47" t="str">
        <f t="shared" si="340"/>
        <v/>
      </c>
      <c r="AX77" s="47" t="str">
        <f t="shared" si="340"/>
        <v/>
      </c>
      <c r="AY77" s="47" t="str">
        <f t="shared" si="340"/>
        <v/>
      </c>
      <c r="AZ77" s="47" t="str">
        <f t="shared" si="340"/>
        <v/>
      </c>
      <c r="BA77" s="47" t="str">
        <f t="shared" si="340"/>
        <v/>
      </c>
      <c r="BB77" s="47" t="str">
        <f t="shared" si="340"/>
        <v/>
      </c>
      <c r="BC77" s="47" t="str">
        <f t="shared" si="340"/>
        <v/>
      </c>
      <c r="BD77" s="47" t="str">
        <f t="shared" si="340"/>
        <v/>
      </c>
      <c r="BE77" s="47" t="str">
        <f t="shared" si="340"/>
        <v/>
      </c>
      <c r="BF77" s="47" t="str">
        <f t="shared" si="340"/>
        <v/>
      </c>
      <c r="BG77" s="47" t="str">
        <f t="shared" si="340"/>
        <v/>
      </c>
      <c r="BH77" s="47" t="str">
        <f t="shared" si="340"/>
        <v/>
      </c>
      <c r="BI77" s="47" t="str">
        <f t="shared" si="340"/>
        <v/>
      </c>
      <c r="BJ77" s="47" t="str">
        <f t="shared" si="340"/>
        <v/>
      </c>
      <c r="BK77" s="47" t="str">
        <f t="shared" si="340"/>
        <v/>
      </c>
      <c r="BL77" s="47" t="str">
        <f t="shared" si="340"/>
        <v/>
      </c>
      <c r="BM77" s="47" t="str">
        <f t="shared" si="340"/>
        <v/>
      </c>
      <c r="BN77" s="47" t="str">
        <f t="shared" si="340"/>
        <v/>
      </c>
      <c r="BO77" s="47" t="str">
        <f t="shared" si="340"/>
        <v/>
      </c>
      <c r="BP77" s="47" t="str">
        <f t="shared" si="340"/>
        <v/>
      </c>
      <c r="BQ77" s="47" t="str">
        <f t="shared" si="340"/>
        <v/>
      </c>
      <c r="BR77" s="47" t="str">
        <f t="shared" si="340"/>
        <v/>
      </c>
      <c r="BS77" s="47" t="str">
        <f t="shared" si="340"/>
        <v/>
      </c>
      <c r="BT77" s="47" t="str">
        <f t="shared" si="340"/>
        <v/>
      </c>
      <c r="BU77" s="47" t="str">
        <f t="shared" si="340"/>
        <v/>
      </c>
      <c r="BV77" s="47" t="str">
        <f t="shared" si="340"/>
        <v/>
      </c>
      <c r="BW77" s="47" t="str">
        <f t="shared" si="340"/>
        <v/>
      </c>
      <c r="BX77" s="47" t="str">
        <f t="shared" si="340"/>
        <v/>
      </c>
      <c r="BY77" s="47" t="str">
        <f t="shared" si="340"/>
        <v/>
      </c>
      <c r="BZ77" s="47" t="str">
        <f t="shared" si="340"/>
        <v/>
      </c>
      <c r="CA77" s="47" t="str">
        <f t="shared" si="340"/>
        <v/>
      </c>
      <c r="CB77" s="47" t="str">
        <f t="shared" si="340"/>
        <v/>
      </c>
      <c r="CC77" s="47" t="str">
        <f t="shared" si="340"/>
        <v/>
      </c>
      <c r="CD77" s="47" t="str">
        <f t="shared" si="340"/>
        <v/>
      </c>
      <c r="CE77" s="47" t="str">
        <f t="shared" si="340"/>
        <v/>
      </c>
      <c r="CF77" s="47" t="str">
        <f t="shared" si="340"/>
        <v/>
      </c>
      <c r="CG77" s="47" t="str">
        <f t="shared" si="340"/>
        <v/>
      </c>
      <c r="CH77" s="47" t="str">
        <f t="shared" si="340"/>
        <v/>
      </c>
      <c r="CI77" s="47" t="str">
        <f t="shared" si="340"/>
        <v/>
      </c>
      <c r="CJ77" s="47" t="str">
        <f t="shared" si="340"/>
        <v/>
      </c>
      <c r="CK77" s="47" t="str">
        <f t="shared" si="340"/>
        <v/>
      </c>
      <c r="CL77" s="47" t="str">
        <f t="shared" si="340"/>
        <v/>
      </c>
      <c r="CM77" s="47" t="str">
        <f t="shared" ref="CM77:DV80" si="341">IF(ISNONTEXT($Z77),CN77-$Z77,"")</f>
        <v/>
      </c>
      <c r="CN77" s="47" t="str">
        <f t="shared" si="341"/>
        <v/>
      </c>
      <c r="CO77" s="47" t="str">
        <f t="shared" si="341"/>
        <v/>
      </c>
      <c r="CP77" s="47" t="str">
        <f t="shared" si="341"/>
        <v/>
      </c>
      <c r="CQ77" s="47" t="str">
        <f t="shared" si="341"/>
        <v/>
      </c>
      <c r="CR77" s="47" t="str">
        <f t="shared" si="341"/>
        <v/>
      </c>
      <c r="CS77" s="47" t="str">
        <f t="shared" si="341"/>
        <v/>
      </c>
      <c r="CT77" s="47" t="str">
        <f t="shared" si="341"/>
        <v/>
      </c>
      <c r="CU77" s="47" t="str">
        <f t="shared" si="341"/>
        <v/>
      </c>
      <c r="CV77" s="47" t="str">
        <f t="shared" si="341"/>
        <v/>
      </c>
      <c r="CW77" s="47" t="str">
        <f t="shared" si="341"/>
        <v/>
      </c>
      <c r="CX77" s="47" t="str">
        <f t="shared" si="341"/>
        <v/>
      </c>
      <c r="CY77" s="47" t="str">
        <f t="shared" si="341"/>
        <v/>
      </c>
      <c r="CZ77" s="47" t="str">
        <f t="shared" si="341"/>
        <v/>
      </c>
      <c r="DA77" s="47" t="str">
        <f t="shared" si="341"/>
        <v/>
      </c>
      <c r="DB77" s="47" t="str">
        <f t="shared" si="341"/>
        <v/>
      </c>
      <c r="DC77" s="47" t="str">
        <f t="shared" si="341"/>
        <v/>
      </c>
      <c r="DD77" s="47" t="str">
        <f t="shared" si="341"/>
        <v/>
      </c>
      <c r="DE77" s="47" t="str">
        <f t="shared" si="341"/>
        <v/>
      </c>
      <c r="DF77" s="47" t="str">
        <f t="shared" si="341"/>
        <v/>
      </c>
      <c r="DG77" s="47" t="str">
        <f t="shared" si="341"/>
        <v/>
      </c>
      <c r="DH77" s="47" t="str">
        <f t="shared" si="341"/>
        <v/>
      </c>
      <c r="DI77" s="47" t="str">
        <f t="shared" si="341"/>
        <v/>
      </c>
      <c r="DJ77" s="47" t="str">
        <f t="shared" si="341"/>
        <v/>
      </c>
      <c r="DK77" s="47" t="str">
        <f t="shared" si="341"/>
        <v/>
      </c>
      <c r="DL77" s="47" t="str">
        <f t="shared" si="341"/>
        <v/>
      </c>
      <c r="DM77" s="47" t="str">
        <f t="shared" si="341"/>
        <v/>
      </c>
      <c r="DN77" s="47" t="str">
        <f t="shared" si="341"/>
        <v/>
      </c>
      <c r="DO77" s="47" t="str">
        <f t="shared" si="341"/>
        <v/>
      </c>
      <c r="DP77" s="47" t="str">
        <f t="shared" si="341"/>
        <v/>
      </c>
      <c r="DQ77" s="47" t="str">
        <f t="shared" si="341"/>
        <v/>
      </c>
      <c r="DR77" s="47" t="str">
        <f t="shared" si="341"/>
        <v/>
      </c>
      <c r="DS77" s="47" t="str">
        <f t="shared" si="341"/>
        <v/>
      </c>
      <c r="DT77" s="47" t="str">
        <f t="shared" si="341"/>
        <v/>
      </c>
      <c r="DU77" s="47" t="str">
        <f t="shared" si="341"/>
        <v/>
      </c>
      <c r="DV77" s="47" t="str">
        <f t="shared" si="341"/>
        <v/>
      </c>
      <c r="DW77" s="179" t="str">
        <f t="shared" si="330"/>
        <v/>
      </c>
      <c r="DX77" s="47" t="str">
        <f t="shared" si="225"/>
        <v/>
      </c>
      <c r="DY77" s="47" t="str">
        <f t="shared" si="226"/>
        <v/>
      </c>
      <c r="DZ77" s="47" t="str">
        <f t="shared" si="227"/>
        <v/>
      </c>
      <c r="EA77" s="47" t="str">
        <f t="shared" si="228"/>
        <v/>
      </c>
      <c r="EB77" s="47" t="str">
        <f t="shared" si="229"/>
        <v/>
      </c>
      <c r="EC77" s="47" t="str">
        <f t="shared" si="230"/>
        <v/>
      </c>
      <c r="ED77" s="47" t="str">
        <f t="shared" si="231"/>
        <v/>
      </c>
      <c r="EE77" s="47" t="str">
        <f t="shared" si="232"/>
        <v/>
      </c>
      <c r="EF77" s="47" t="str">
        <f t="shared" si="233"/>
        <v/>
      </c>
      <c r="EG77" s="47" t="str">
        <f t="shared" si="234"/>
        <v/>
      </c>
      <c r="EH77" s="47" t="str">
        <f t="shared" si="235"/>
        <v/>
      </c>
      <c r="EI77" s="47" t="str">
        <f t="shared" si="236"/>
        <v/>
      </c>
      <c r="EJ77" s="47" t="str">
        <f t="shared" si="237"/>
        <v/>
      </c>
      <c r="EK77" s="47" t="str">
        <f t="shared" si="238"/>
        <v/>
      </c>
      <c r="EL77" s="47" t="str">
        <f t="shared" si="239"/>
        <v/>
      </c>
      <c r="EM77" s="47" t="str">
        <f t="shared" si="240"/>
        <v/>
      </c>
      <c r="EN77" s="47" t="str">
        <f t="shared" si="241"/>
        <v/>
      </c>
      <c r="EO77" s="47" t="str">
        <f t="shared" si="242"/>
        <v/>
      </c>
      <c r="EP77" s="47" t="str">
        <f t="shared" si="243"/>
        <v/>
      </c>
      <c r="EQ77" s="47" t="str">
        <f t="shared" si="244"/>
        <v/>
      </c>
      <c r="ER77" s="47" t="str">
        <f t="shared" si="245"/>
        <v/>
      </c>
      <c r="ES77" s="47" t="str">
        <f t="shared" si="246"/>
        <v/>
      </c>
      <c r="ET77" s="47" t="str">
        <f t="shared" si="247"/>
        <v/>
      </c>
      <c r="EU77" s="47" t="str">
        <f t="shared" si="248"/>
        <v/>
      </c>
      <c r="EV77" s="47" t="str">
        <f t="shared" si="249"/>
        <v/>
      </c>
      <c r="EW77" s="47" t="str">
        <f t="shared" si="250"/>
        <v/>
      </c>
      <c r="EX77" s="47" t="str">
        <f t="shared" si="251"/>
        <v/>
      </c>
      <c r="EY77" s="47" t="str">
        <f t="shared" si="252"/>
        <v/>
      </c>
      <c r="EZ77" s="47" t="str">
        <f t="shared" si="253"/>
        <v/>
      </c>
      <c r="FA77" s="47" t="str">
        <f t="shared" si="254"/>
        <v/>
      </c>
      <c r="FB77" s="47" t="str">
        <f t="shared" si="255"/>
        <v/>
      </c>
      <c r="FC77" s="47" t="str">
        <f t="shared" si="256"/>
        <v/>
      </c>
      <c r="FD77" s="47" t="str">
        <f t="shared" si="257"/>
        <v/>
      </c>
      <c r="FE77" s="47" t="str">
        <f t="shared" si="258"/>
        <v/>
      </c>
      <c r="FF77" s="47" t="str">
        <f t="shared" si="259"/>
        <v/>
      </c>
      <c r="FG77" s="47" t="str">
        <f t="shared" si="260"/>
        <v/>
      </c>
      <c r="FH77" s="47" t="str">
        <f t="shared" si="261"/>
        <v/>
      </c>
      <c r="FI77" s="47" t="str">
        <f t="shared" si="262"/>
        <v/>
      </c>
      <c r="FJ77" s="47" t="str">
        <f t="shared" si="263"/>
        <v/>
      </c>
      <c r="FK77" s="47" t="str">
        <f t="shared" si="264"/>
        <v/>
      </c>
      <c r="FL77" s="47" t="str">
        <f t="shared" si="265"/>
        <v/>
      </c>
      <c r="FM77" s="47" t="str">
        <f t="shared" si="266"/>
        <v/>
      </c>
      <c r="FN77" s="47" t="str">
        <f t="shared" si="267"/>
        <v/>
      </c>
      <c r="FO77" s="47" t="str">
        <f t="shared" si="268"/>
        <v/>
      </c>
      <c r="FP77" s="47" t="str">
        <f t="shared" si="269"/>
        <v/>
      </c>
      <c r="FQ77" s="47" t="str">
        <f t="shared" si="270"/>
        <v/>
      </c>
      <c r="FR77" s="47" t="str">
        <f t="shared" si="271"/>
        <v/>
      </c>
      <c r="FS77" s="47" t="str">
        <f t="shared" si="272"/>
        <v/>
      </c>
      <c r="FT77" s="47" t="str">
        <f t="shared" si="273"/>
        <v/>
      </c>
      <c r="FU77" s="47" t="str">
        <f t="shared" si="274"/>
        <v/>
      </c>
      <c r="FV77" s="47" t="str">
        <f t="shared" si="275"/>
        <v/>
      </c>
      <c r="FW77" s="47" t="str">
        <f t="shared" si="276"/>
        <v/>
      </c>
      <c r="FX77" s="47" t="str">
        <f t="shared" si="277"/>
        <v/>
      </c>
      <c r="FY77" s="47" t="str">
        <f t="shared" si="278"/>
        <v/>
      </c>
      <c r="FZ77" s="47" t="str">
        <f t="shared" si="279"/>
        <v/>
      </c>
      <c r="GA77" s="47" t="str">
        <f t="shared" si="280"/>
        <v/>
      </c>
      <c r="GB77" s="47" t="str">
        <f t="shared" si="281"/>
        <v/>
      </c>
      <c r="GC77" s="47" t="str">
        <f t="shared" si="282"/>
        <v/>
      </c>
      <c r="GD77" s="47" t="str">
        <f t="shared" si="283"/>
        <v/>
      </c>
      <c r="GE77" s="47" t="str">
        <f t="shared" si="284"/>
        <v/>
      </c>
      <c r="GF77" s="47" t="str">
        <f t="shared" si="285"/>
        <v/>
      </c>
      <c r="GG77" s="47" t="str">
        <f t="shared" si="286"/>
        <v/>
      </c>
      <c r="GH77" s="47" t="str">
        <f t="shared" si="287"/>
        <v/>
      </c>
      <c r="GI77" s="47" t="str">
        <f t="shared" si="288"/>
        <v/>
      </c>
      <c r="GJ77" s="47" t="str">
        <f t="shared" si="289"/>
        <v/>
      </c>
      <c r="GK77" s="47" t="str">
        <f t="shared" si="290"/>
        <v/>
      </c>
      <c r="GL77" s="47" t="str">
        <f t="shared" si="291"/>
        <v/>
      </c>
      <c r="GM77" s="47" t="str">
        <f t="shared" si="292"/>
        <v/>
      </c>
      <c r="GN77" s="47" t="str">
        <f t="shared" si="293"/>
        <v/>
      </c>
      <c r="GO77" s="47" t="str">
        <f t="shared" si="294"/>
        <v/>
      </c>
      <c r="GP77" s="47" t="str">
        <f t="shared" si="295"/>
        <v/>
      </c>
      <c r="GQ77" s="47" t="str">
        <f t="shared" si="296"/>
        <v/>
      </c>
      <c r="GR77" s="47" t="str">
        <f t="shared" si="297"/>
        <v/>
      </c>
      <c r="GS77" s="47" t="str">
        <f t="shared" si="298"/>
        <v/>
      </c>
      <c r="GT77" s="47" t="str">
        <f t="shared" si="299"/>
        <v/>
      </c>
      <c r="GU77" s="47" t="str">
        <f t="shared" si="300"/>
        <v/>
      </c>
      <c r="GV77" s="47" t="str">
        <f t="shared" si="301"/>
        <v/>
      </c>
      <c r="GW77" s="47" t="str">
        <f t="shared" si="302"/>
        <v/>
      </c>
      <c r="GX77" s="47" t="str">
        <f t="shared" si="303"/>
        <v/>
      </c>
      <c r="GY77" s="47" t="str">
        <f t="shared" si="304"/>
        <v/>
      </c>
      <c r="GZ77" s="47" t="str">
        <f t="shared" si="305"/>
        <v/>
      </c>
      <c r="HA77" s="47" t="str">
        <f t="shared" si="306"/>
        <v/>
      </c>
      <c r="HB77" s="47" t="str">
        <f t="shared" si="307"/>
        <v/>
      </c>
      <c r="HC77" s="47" t="str">
        <f t="shared" si="308"/>
        <v/>
      </c>
      <c r="HD77" s="47" t="str">
        <f t="shared" si="309"/>
        <v/>
      </c>
      <c r="HE77" s="47" t="str">
        <f t="shared" si="310"/>
        <v/>
      </c>
      <c r="HF77" s="47" t="str">
        <f t="shared" si="311"/>
        <v/>
      </c>
      <c r="HG77" s="47" t="str">
        <f t="shared" si="312"/>
        <v/>
      </c>
      <c r="HH77" s="47" t="str">
        <f t="shared" si="313"/>
        <v/>
      </c>
      <c r="HI77" s="47" t="str">
        <f t="shared" si="314"/>
        <v/>
      </c>
      <c r="HJ77" s="47" t="str">
        <f t="shared" si="315"/>
        <v/>
      </c>
      <c r="HK77" s="47" t="str">
        <f t="shared" si="316"/>
        <v/>
      </c>
      <c r="HL77" s="47" t="str">
        <f t="shared" si="317"/>
        <v/>
      </c>
      <c r="HM77" s="47" t="str">
        <f t="shared" si="318"/>
        <v/>
      </c>
      <c r="HN77" s="47" t="str">
        <f t="shared" si="319"/>
        <v/>
      </c>
      <c r="HO77" s="47" t="str">
        <f t="shared" si="320"/>
        <v/>
      </c>
      <c r="HP77" s="47" t="str">
        <f t="shared" si="321"/>
        <v/>
      </c>
      <c r="HQ77" s="47" t="str">
        <f t="shared" si="322"/>
        <v/>
      </c>
      <c r="HR77" s="47" t="str">
        <f t="shared" si="323"/>
        <v/>
      </c>
      <c r="HS77" s="47" t="str">
        <f t="shared" si="324"/>
        <v/>
      </c>
      <c r="HT77" s="165" t="e">
        <f t="shared" si="325"/>
        <v>#N/A</v>
      </c>
      <c r="HU77" s="165" t="e">
        <f t="shared" ref="HU77:HW92" si="342">IF(ISNONTEXT($O77),_xlfn.NORM.DIST(AB77,$K77,$O77,FALSE),NA())</f>
        <v>#N/A</v>
      </c>
      <c r="HV77" s="165" t="e">
        <f t="shared" si="342"/>
        <v>#N/A</v>
      </c>
      <c r="HW77" s="165" t="e">
        <f t="shared" si="342"/>
        <v>#N/A</v>
      </c>
      <c r="HX77" s="165" t="e">
        <f t="shared" si="216"/>
        <v>#N/A</v>
      </c>
      <c r="HY77" s="165" t="e">
        <f t="shared" si="216"/>
        <v>#N/A</v>
      </c>
      <c r="HZ77" s="165" t="e">
        <f t="shared" si="216"/>
        <v>#N/A</v>
      </c>
      <c r="IA77" s="165" t="e">
        <f t="shared" si="216"/>
        <v>#N/A</v>
      </c>
      <c r="IB77" s="165" t="e">
        <f t="shared" si="216"/>
        <v>#N/A</v>
      </c>
      <c r="IC77" s="165" t="e">
        <f t="shared" si="216"/>
        <v>#N/A</v>
      </c>
      <c r="ID77" s="165" t="e">
        <f t="shared" si="216"/>
        <v>#N/A</v>
      </c>
      <c r="IE77" s="165" t="e">
        <f t="shared" si="216"/>
        <v>#N/A</v>
      </c>
      <c r="IF77" s="165" t="e">
        <f t="shared" si="216"/>
        <v>#N/A</v>
      </c>
      <c r="IG77" s="165" t="e">
        <f t="shared" si="216"/>
        <v>#N/A</v>
      </c>
      <c r="IH77" s="165" t="e">
        <f t="shared" si="216"/>
        <v>#N/A</v>
      </c>
      <c r="II77" s="165" t="e">
        <f t="shared" si="216"/>
        <v>#N/A</v>
      </c>
      <c r="IJ77" s="165" t="e">
        <f t="shared" si="216"/>
        <v>#N/A</v>
      </c>
      <c r="IK77" s="165" t="e">
        <f t="shared" si="216"/>
        <v>#N/A</v>
      </c>
      <c r="IL77" s="165" t="e">
        <f t="shared" si="216"/>
        <v>#N/A</v>
      </c>
      <c r="IM77" s="165" t="e">
        <f t="shared" si="212"/>
        <v>#N/A</v>
      </c>
      <c r="IN77" s="165" t="e">
        <f t="shared" si="212"/>
        <v>#N/A</v>
      </c>
      <c r="IO77" s="165" t="e">
        <f t="shared" si="212"/>
        <v>#N/A</v>
      </c>
      <c r="IP77" s="165" t="e">
        <f t="shared" si="212"/>
        <v>#N/A</v>
      </c>
      <c r="IQ77" s="165" t="e">
        <f t="shared" si="212"/>
        <v>#N/A</v>
      </c>
      <c r="IR77" s="165" t="e">
        <f t="shared" si="212"/>
        <v>#N/A</v>
      </c>
      <c r="IS77" s="165" t="e">
        <f t="shared" si="212"/>
        <v>#N/A</v>
      </c>
      <c r="IT77" s="165" t="e">
        <f t="shared" si="212"/>
        <v>#N/A</v>
      </c>
      <c r="IU77" s="165" t="e">
        <f t="shared" si="212"/>
        <v>#N/A</v>
      </c>
      <c r="IV77" s="165" t="e">
        <f t="shared" si="212"/>
        <v>#N/A</v>
      </c>
      <c r="IW77" s="165" t="e">
        <f t="shared" si="212"/>
        <v>#N/A</v>
      </c>
      <c r="IX77" s="165" t="e">
        <f t="shared" si="212"/>
        <v>#N/A</v>
      </c>
      <c r="IY77" s="165" t="e">
        <f t="shared" si="212"/>
        <v>#N/A</v>
      </c>
      <c r="IZ77" s="165" t="e">
        <f t="shared" si="212"/>
        <v>#N/A</v>
      </c>
      <c r="JA77" s="165" t="e">
        <f t="shared" si="212"/>
        <v>#N/A</v>
      </c>
      <c r="JB77" s="165" t="e">
        <f t="shared" si="209"/>
        <v>#N/A</v>
      </c>
      <c r="JC77" s="165" t="e">
        <f t="shared" si="209"/>
        <v>#N/A</v>
      </c>
      <c r="JD77" s="165" t="e">
        <f t="shared" si="209"/>
        <v>#N/A</v>
      </c>
      <c r="JE77" s="165" t="e">
        <f t="shared" si="209"/>
        <v>#N/A</v>
      </c>
      <c r="JF77" s="165" t="e">
        <f t="shared" si="209"/>
        <v>#N/A</v>
      </c>
      <c r="JG77" s="165" t="e">
        <f t="shared" si="209"/>
        <v>#N/A</v>
      </c>
      <c r="JH77" s="165" t="e">
        <f t="shared" si="209"/>
        <v>#N/A</v>
      </c>
      <c r="JI77" s="165" t="e">
        <f t="shared" si="209"/>
        <v>#N/A</v>
      </c>
      <c r="JJ77" s="165" t="e">
        <f t="shared" si="209"/>
        <v>#N/A</v>
      </c>
      <c r="JK77" s="165" t="e">
        <f t="shared" si="209"/>
        <v>#N/A</v>
      </c>
      <c r="JL77" s="165" t="e">
        <f t="shared" si="209"/>
        <v>#N/A</v>
      </c>
      <c r="JM77" s="165" t="e">
        <f t="shared" si="209"/>
        <v>#N/A</v>
      </c>
      <c r="JN77" s="165" t="e">
        <f t="shared" si="209"/>
        <v>#N/A</v>
      </c>
      <c r="JO77" s="165" t="e">
        <f t="shared" si="209"/>
        <v>#N/A</v>
      </c>
      <c r="JP77" s="165" t="e">
        <f t="shared" si="209"/>
        <v>#N/A</v>
      </c>
      <c r="JQ77" s="165" t="e">
        <f t="shared" si="331"/>
        <v>#N/A</v>
      </c>
      <c r="JR77" s="165" t="e">
        <f t="shared" si="331"/>
        <v>#N/A</v>
      </c>
      <c r="JS77" s="165" t="e">
        <f t="shared" si="331"/>
        <v>#N/A</v>
      </c>
      <c r="JT77" s="165" t="e">
        <f t="shared" si="331"/>
        <v>#N/A</v>
      </c>
      <c r="JU77" s="165" t="e">
        <f t="shared" si="331"/>
        <v>#N/A</v>
      </c>
      <c r="JV77" s="165" t="e">
        <f t="shared" si="331"/>
        <v>#N/A</v>
      </c>
      <c r="JW77" s="165" t="e">
        <f t="shared" si="331"/>
        <v>#N/A</v>
      </c>
      <c r="JX77" s="165" t="e">
        <f t="shared" si="331"/>
        <v>#N/A</v>
      </c>
      <c r="JY77" s="165" t="e">
        <f t="shared" si="331"/>
        <v>#N/A</v>
      </c>
      <c r="JZ77" s="165" t="e">
        <f t="shared" si="331"/>
        <v>#N/A</v>
      </c>
      <c r="KA77" s="165" t="e">
        <f t="shared" si="331"/>
        <v>#N/A</v>
      </c>
      <c r="KB77" s="165" t="e">
        <f t="shared" si="331"/>
        <v>#N/A</v>
      </c>
      <c r="KC77" s="165" t="e">
        <f t="shared" si="331"/>
        <v>#N/A</v>
      </c>
      <c r="KD77" s="165" t="e">
        <f t="shared" si="331"/>
        <v>#N/A</v>
      </c>
      <c r="KE77" s="165" t="e">
        <f t="shared" si="331"/>
        <v>#N/A</v>
      </c>
      <c r="KF77" s="165" t="e">
        <f t="shared" si="335"/>
        <v>#N/A</v>
      </c>
      <c r="KG77" s="165" t="e">
        <f t="shared" ref="KG77:KI92" si="343">IF(ISNONTEXT($O77),_xlfn.NORM.DIST(CN77,$K77,$O77,FALSE),NA())</f>
        <v>#N/A</v>
      </c>
      <c r="KH77" s="165" t="e">
        <f t="shared" si="343"/>
        <v>#N/A</v>
      </c>
      <c r="KI77" s="165" t="e">
        <f t="shared" si="343"/>
        <v>#N/A</v>
      </c>
      <c r="KJ77" s="165" t="e">
        <f t="shared" si="217"/>
        <v>#N/A</v>
      </c>
      <c r="KK77" s="165" t="e">
        <f t="shared" si="217"/>
        <v>#N/A</v>
      </c>
      <c r="KL77" s="165" t="e">
        <f t="shared" si="217"/>
        <v>#N/A</v>
      </c>
      <c r="KM77" s="165" t="e">
        <f t="shared" si="217"/>
        <v>#N/A</v>
      </c>
      <c r="KN77" s="165" t="e">
        <f t="shared" si="217"/>
        <v>#N/A</v>
      </c>
      <c r="KO77" s="165" t="e">
        <f t="shared" si="217"/>
        <v>#N/A</v>
      </c>
      <c r="KP77" s="165" t="e">
        <f t="shared" si="217"/>
        <v>#N/A</v>
      </c>
      <c r="KQ77" s="165" t="e">
        <f t="shared" si="217"/>
        <v>#N/A</v>
      </c>
      <c r="KR77" s="165" t="e">
        <f t="shared" si="217"/>
        <v>#N/A</v>
      </c>
      <c r="KS77" s="165" t="e">
        <f t="shared" si="217"/>
        <v>#N/A</v>
      </c>
      <c r="KT77" s="165" t="e">
        <f t="shared" si="217"/>
        <v>#N/A</v>
      </c>
      <c r="KU77" s="165" t="e">
        <f t="shared" si="217"/>
        <v>#N/A</v>
      </c>
      <c r="KV77" s="165" t="e">
        <f t="shared" si="217"/>
        <v>#N/A</v>
      </c>
      <c r="KW77" s="165" t="e">
        <f t="shared" si="217"/>
        <v>#N/A</v>
      </c>
      <c r="KX77" s="165" t="e">
        <f t="shared" si="217"/>
        <v>#N/A</v>
      </c>
      <c r="KY77" s="165" t="e">
        <f t="shared" si="213"/>
        <v>#N/A</v>
      </c>
      <c r="KZ77" s="165" t="e">
        <f t="shared" si="213"/>
        <v>#N/A</v>
      </c>
      <c r="LA77" s="165" t="e">
        <f t="shared" si="213"/>
        <v>#N/A</v>
      </c>
      <c r="LB77" s="165" t="e">
        <f t="shared" si="213"/>
        <v>#N/A</v>
      </c>
      <c r="LC77" s="165" t="e">
        <f t="shared" si="213"/>
        <v>#N/A</v>
      </c>
      <c r="LD77" s="165" t="e">
        <f t="shared" si="213"/>
        <v>#N/A</v>
      </c>
      <c r="LE77" s="165" t="e">
        <f t="shared" si="213"/>
        <v>#N/A</v>
      </c>
      <c r="LF77" s="165" t="e">
        <f t="shared" si="213"/>
        <v>#N/A</v>
      </c>
      <c r="LG77" s="165" t="e">
        <f t="shared" si="213"/>
        <v>#N/A</v>
      </c>
      <c r="LH77" s="165" t="e">
        <f t="shared" si="213"/>
        <v>#N/A</v>
      </c>
      <c r="LI77" s="165" t="e">
        <f t="shared" si="213"/>
        <v>#N/A</v>
      </c>
      <c r="LJ77" s="165" t="e">
        <f t="shared" si="213"/>
        <v>#N/A</v>
      </c>
      <c r="LK77" s="165" t="e">
        <f t="shared" si="213"/>
        <v>#N/A</v>
      </c>
      <c r="LL77" s="165" t="e">
        <f t="shared" si="213"/>
        <v>#N/A</v>
      </c>
      <c r="LM77" s="165" t="e">
        <f t="shared" si="213"/>
        <v>#N/A</v>
      </c>
      <c r="LN77" s="165" t="e">
        <f t="shared" si="210"/>
        <v>#N/A</v>
      </c>
      <c r="LO77" s="165" t="e">
        <f t="shared" si="210"/>
        <v>#N/A</v>
      </c>
      <c r="LP77" s="165" t="e">
        <f t="shared" si="210"/>
        <v>#N/A</v>
      </c>
      <c r="LQ77" s="165" t="e">
        <f t="shared" si="210"/>
        <v>#N/A</v>
      </c>
      <c r="LR77" s="165" t="e">
        <f t="shared" si="210"/>
        <v>#N/A</v>
      </c>
      <c r="LS77" s="165" t="e">
        <f t="shared" si="210"/>
        <v>#N/A</v>
      </c>
      <c r="LT77" s="165" t="e">
        <f t="shared" si="210"/>
        <v>#N/A</v>
      </c>
      <c r="LU77" s="165" t="e">
        <f t="shared" si="210"/>
        <v>#N/A</v>
      </c>
      <c r="LV77" s="165" t="e">
        <f t="shared" si="210"/>
        <v>#N/A</v>
      </c>
      <c r="LW77" s="165" t="e">
        <f t="shared" si="210"/>
        <v>#N/A</v>
      </c>
      <c r="LX77" s="165" t="e">
        <f t="shared" si="210"/>
        <v>#N/A</v>
      </c>
      <c r="LY77" s="165" t="e">
        <f t="shared" si="210"/>
        <v>#N/A</v>
      </c>
      <c r="LZ77" s="165" t="e">
        <f t="shared" si="210"/>
        <v>#N/A</v>
      </c>
      <c r="MA77" s="165" t="e">
        <f t="shared" si="210"/>
        <v>#N/A</v>
      </c>
      <c r="MB77" s="165" t="e">
        <f t="shared" si="210"/>
        <v>#N/A</v>
      </c>
      <c r="MC77" s="165" t="e">
        <f t="shared" si="332"/>
        <v>#N/A</v>
      </c>
      <c r="MD77" s="165" t="e">
        <f t="shared" si="332"/>
        <v>#N/A</v>
      </c>
      <c r="ME77" s="165" t="e">
        <f t="shared" si="332"/>
        <v>#N/A</v>
      </c>
      <c r="MF77" s="165" t="e">
        <f t="shared" si="332"/>
        <v>#N/A</v>
      </c>
      <c r="MG77" s="165" t="e">
        <f t="shared" si="332"/>
        <v>#N/A</v>
      </c>
      <c r="MH77" s="165" t="e">
        <f t="shared" si="332"/>
        <v>#N/A</v>
      </c>
      <c r="MI77" s="165" t="e">
        <f t="shared" si="332"/>
        <v>#N/A</v>
      </c>
      <c r="MJ77" s="165" t="e">
        <f t="shared" si="332"/>
        <v>#N/A</v>
      </c>
      <c r="MK77" s="165" t="e">
        <f t="shared" si="332"/>
        <v>#N/A</v>
      </c>
      <c r="ML77" s="165" t="e">
        <f t="shared" si="332"/>
        <v>#N/A</v>
      </c>
      <c r="MM77" s="165" t="e">
        <f t="shared" si="332"/>
        <v>#N/A</v>
      </c>
      <c r="MN77" s="165" t="e">
        <f t="shared" si="332"/>
        <v>#N/A</v>
      </c>
      <c r="MO77" s="165" t="e">
        <f t="shared" si="332"/>
        <v>#N/A</v>
      </c>
      <c r="MP77" s="165" t="e">
        <f t="shared" si="332"/>
        <v>#N/A</v>
      </c>
      <c r="MQ77" s="165" t="e">
        <f t="shared" si="332"/>
        <v>#N/A</v>
      </c>
      <c r="MR77" s="165" t="e">
        <f t="shared" si="336"/>
        <v>#N/A</v>
      </c>
      <c r="MS77" s="165" t="e">
        <f t="shared" ref="MS77:MU92" si="344">IF(ISNONTEXT($O77),_xlfn.NORM.DIST(EZ77,$K77,$O77,FALSE),NA())</f>
        <v>#N/A</v>
      </c>
      <c r="MT77" s="165" t="e">
        <f t="shared" si="344"/>
        <v>#N/A</v>
      </c>
      <c r="MU77" s="165" t="e">
        <f t="shared" si="344"/>
        <v>#N/A</v>
      </c>
      <c r="MV77" s="165" t="e">
        <f t="shared" si="218"/>
        <v>#N/A</v>
      </c>
      <c r="MW77" s="165" t="e">
        <f t="shared" si="218"/>
        <v>#N/A</v>
      </c>
      <c r="MX77" s="165" t="e">
        <f t="shared" si="218"/>
        <v>#N/A</v>
      </c>
      <c r="MY77" s="165" t="e">
        <f t="shared" si="218"/>
        <v>#N/A</v>
      </c>
      <c r="MZ77" s="165" t="e">
        <f t="shared" si="218"/>
        <v>#N/A</v>
      </c>
      <c r="NA77" s="165" t="e">
        <f t="shared" si="218"/>
        <v>#N/A</v>
      </c>
      <c r="NB77" s="165" t="e">
        <f t="shared" si="218"/>
        <v>#N/A</v>
      </c>
      <c r="NC77" s="165" t="e">
        <f t="shared" si="218"/>
        <v>#N/A</v>
      </c>
      <c r="ND77" s="165" t="e">
        <f t="shared" si="218"/>
        <v>#N/A</v>
      </c>
      <c r="NE77" s="165" t="e">
        <f t="shared" si="218"/>
        <v>#N/A</v>
      </c>
      <c r="NF77" s="165" t="e">
        <f t="shared" si="218"/>
        <v>#N/A</v>
      </c>
      <c r="NG77" s="165" t="e">
        <f t="shared" si="218"/>
        <v>#N/A</v>
      </c>
      <c r="NH77" s="165" t="e">
        <f t="shared" si="218"/>
        <v>#N/A</v>
      </c>
      <c r="NI77" s="165" t="e">
        <f t="shared" si="218"/>
        <v>#N/A</v>
      </c>
      <c r="NJ77" s="165" t="e">
        <f t="shared" si="218"/>
        <v>#N/A</v>
      </c>
      <c r="NK77" s="165" t="e">
        <f t="shared" si="214"/>
        <v>#N/A</v>
      </c>
      <c r="NL77" s="165" t="e">
        <f t="shared" si="214"/>
        <v>#N/A</v>
      </c>
      <c r="NM77" s="165" t="e">
        <f t="shared" si="214"/>
        <v>#N/A</v>
      </c>
      <c r="NN77" s="165" t="e">
        <f t="shared" si="214"/>
        <v>#N/A</v>
      </c>
      <c r="NO77" s="165" t="e">
        <f t="shared" si="214"/>
        <v>#N/A</v>
      </c>
      <c r="NP77" s="165" t="e">
        <f t="shared" si="214"/>
        <v>#N/A</v>
      </c>
      <c r="NQ77" s="165" t="e">
        <f t="shared" si="214"/>
        <v>#N/A</v>
      </c>
      <c r="NR77" s="165" t="e">
        <f t="shared" si="214"/>
        <v>#N/A</v>
      </c>
      <c r="NS77" s="165" t="e">
        <f t="shared" si="214"/>
        <v>#N/A</v>
      </c>
      <c r="NT77" s="165" t="e">
        <f t="shared" si="214"/>
        <v>#N/A</v>
      </c>
      <c r="NU77" s="165" t="e">
        <f t="shared" si="214"/>
        <v>#N/A</v>
      </c>
      <c r="NV77" s="165" t="e">
        <f t="shared" si="214"/>
        <v>#N/A</v>
      </c>
      <c r="NW77" s="165" t="e">
        <f t="shared" si="214"/>
        <v>#N/A</v>
      </c>
      <c r="NX77" s="165" t="e">
        <f t="shared" si="214"/>
        <v>#N/A</v>
      </c>
      <c r="NY77" s="165" t="e">
        <f t="shared" si="214"/>
        <v>#N/A</v>
      </c>
      <c r="NZ77" s="165" t="e">
        <f t="shared" si="211"/>
        <v>#N/A</v>
      </c>
      <c r="OA77" s="165" t="e">
        <f t="shared" si="211"/>
        <v>#N/A</v>
      </c>
      <c r="OB77" s="165" t="e">
        <f t="shared" si="211"/>
        <v>#N/A</v>
      </c>
      <c r="OC77" s="165" t="e">
        <f t="shared" si="211"/>
        <v>#N/A</v>
      </c>
      <c r="OD77" s="165" t="e">
        <f t="shared" si="211"/>
        <v>#N/A</v>
      </c>
      <c r="OE77" s="165" t="e">
        <f t="shared" si="211"/>
        <v>#N/A</v>
      </c>
      <c r="OF77" s="165" t="e">
        <f t="shared" si="211"/>
        <v>#N/A</v>
      </c>
      <c r="OG77" s="165" t="e">
        <f t="shared" si="211"/>
        <v>#N/A</v>
      </c>
      <c r="OH77" s="165" t="e">
        <f t="shared" si="211"/>
        <v>#N/A</v>
      </c>
      <c r="OI77" s="165" t="e">
        <f t="shared" si="211"/>
        <v>#N/A</v>
      </c>
      <c r="OJ77" s="165" t="e">
        <f t="shared" si="211"/>
        <v>#N/A</v>
      </c>
      <c r="OK77" s="165" t="e">
        <f t="shared" si="211"/>
        <v>#N/A</v>
      </c>
      <c r="OL77" s="165" t="e">
        <f t="shared" si="211"/>
        <v>#N/A</v>
      </c>
      <c r="OM77" s="165" t="e">
        <f t="shared" si="211"/>
        <v>#N/A</v>
      </c>
      <c r="ON77" s="165" t="e">
        <f t="shared" si="211"/>
        <v>#N/A</v>
      </c>
      <c r="OO77" s="165" t="e">
        <f t="shared" si="333"/>
        <v>#N/A</v>
      </c>
      <c r="OP77" s="165" t="e">
        <f t="shared" si="333"/>
        <v>#N/A</v>
      </c>
      <c r="OQ77" s="165" t="e">
        <f t="shared" si="333"/>
        <v>#N/A</v>
      </c>
      <c r="OR77" s="165" t="e">
        <f t="shared" si="333"/>
        <v>#N/A</v>
      </c>
      <c r="OS77" s="165" t="e">
        <f t="shared" si="333"/>
        <v>#N/A</v>
      </c>
      <c r="OT77" s="165" t="e">
        <f t="shared" si="333"/>
        <v>#N/A</v>
      </c>
      <c r="OU77" s="165" t="e">
        <f t="shared" si="333"/>
        <v>#N/A</v>
      </c>
      <c r="OV77" s="165" t="e">
        <f t="shared" si="333"/>
        <v>#N/A</v>
      </c>
      <c r="OW77" s="165" t="e">
        <f t="shared" si="333"/>
        <v>#N/A</v>
      </c>
      <c r="OX77" s="165" t="e">
        <f t="shared" si="333"/>
        <v>#N/A</v>
      </c>
      <c r="OY77" s="165" t="e">
        <f t="shared" si="333"/>
        <v>#N/A</v>
      </c>
      <c r="OZ77" s="165" t="e">
        <f t="shared" si="333"/>
        <v>#N/A</v>
      </c>
      <c r="PA77" s="165" t="e">
        <f t="shared" si="333"/>
        <v>#N/A</v>
      </c>
      <c r="PB77" s="165" t="e">
        <f t="shared" si="333"/>
        <v>#N/A</v>
      </c>
      <c r="PC77" s="165" t="e">
        <f t="shared" si="333"/>
        <v>#N/A</v>
      </c>
      <c r="PD77" s="165" t="e">
        <f t="shared" si="337"/>
        <v>#N/A</v>
      </c>
      <c r="PE77" s="165" t="e">
        <f t="shared" si="326"/>
        <v>#N/A</v>
      </c>
      <c r="PF77" s="165" t="e">
        <f t="shared" si="326"/>
        <v>#N/A</v>
      </c>
      <c r="PG77" s="165" t="e">
        <f t="shared" si="326"/>
        <v>#N/A</v>
      </c>
      <c r="PH77" s="165" t="e">
        <f t="shared" si="326"/>
        <v>#N/A</v>
      </c>
      <c r="PI77" s="165" t="e">
        <f t="shared" si="326"/>
        <v>#N/A</v>
      </c>
      <c r="PJ77" s="165" t="e">
        <f t="shared" si="326"/>
        <v>#N/A</v>
      </c>
      <c r="PK77" s="165" t="e">
        <f t="shared" si="326"/>
        <v>#N/A</v>
      </c>
      <c r="PL77" s="165" t="e">
        <f t="shared" si="326"/>
        <v>#N/A</v>
      </c>
    </row>
    <row r="78" spans="1:428" hidden="1" x14ac:dyDescent="0.45">
      <c r="A78" s="4">
        <v>75</v>
      </c>
      <c r="B78" s="105"/>
      <c r="C78" s="113"/>
      <c r="D78" s="118" t="str">
        <f t="shared" si="220"/>
        <v/>
      </c>
      <c r="E78" s="91"/>
      <c r="F78" s="118" t="str">
        <f t="shared" si="221"/>
        <v/>
      </c>
      <c r="G78" s="113"/>
      <c r="H78" s="106"/>
      <c r="I78" s="120" t="str">
        <f t="shared" si="222"/>
        <v/>
      </c>
      <c r="J78" s="120" t="str">
        <f t="shared" si="223"/>
        <v/>
      </c>
      <c r="K78" s="71" t="str">
        <f t="shared" si="327"/>
        <v/>
      </c>
      <c r="L78" s="23"/>
      <c r="M78" s="55"/>
      <c r="N78" s="298"/>
      <c r="O78" s="72" t="str">
        <f>IF(AND(D78&gt;0,E78&gt;0,F78&gt;0),IF(ISBLANK(N78),IF(ISBLANK(L78),"",(F78-D78)*VLOOKUP(L78,VLookups!$A$4:$B$13,2,FALSE)),N78),"")</f>
        <v/>
      </c>
      <c r="P78" s="73" t="str">
        <f t="shared" si="224"/>
        <v/>
      </c>
      <c r="Q78" s="91"/>
      <c r="R78" s="265" t="str">
        <f>IF(AND(Q78&gt;0,E78&gt;0,NOT(O78="")),ABS(VLOOKUP($Q$1,VLookups!$A$43:$B$44,2,FALSE)-_xlfn.NORM.DIST(Q78,K78,O78,TRUE)),"")</f>
        <v/>
      </c>
      <c r="S78" s="90" t="str">
        <f>IF(AND($D78&gt;0,$E78&gt;0,$F78&gt;0,NOT(ISBLANK($L78))),_xlfn.NORM.INV(ABS(VLOOKUP($Q$1,VLookups!$A$43:$B$44,2,FALSE)-S$3),$K78,$O78),"")</f>
        <v/>
      </c>
      <c r="T78" s="89" t="str">
        <f>IF(AND($D78&gt;0,$E78&gt;0,$F78&gt;0,NOT(ISBLANK($L78))),_xlfn.NORM.INV(ABS(VLOOKUP($Q$1,VLookups!$A$43:$B$44,2,FALSE)-T$3),$K78,$O78),"")</f>
        <v/>
      </c>
      <c r="U78" s="90" t="str">
        <f>IF(AND($D78&gt;0,$E78&gt;0,$F78&gt;0,NOT(ISBLANK($L78))),_xlfn.NORM.INV(ABS(VLOOKUP($Q$1,VLookups!$A$43:$B$44,2,FALSE)-U$3),$K78,$O78),"")</f>
        <v/>
      </c>
      <c r="V78" s="89" t="str">
        <f>IF(AND($D78&gt;0,$E78&gt;0,$F78&gt;0,NOT(ISBLANK($L78))),_xlfn.NORM.INV(ABS(VLOOKUP($Q$1,VLookups!$A$43:$B$44,2,FALSE)-V$3),$K78,$O78),"")</f>
        <v/>
      </c>
      <c r="W78" s="90" t="str">
        <f>IF(AND($D78&gt;0,$E78&gt;0,$F78&gt;0,NOT(ISBLANK($L78))),_xlfn.NORM.INV(ABS(VLOOKUP($Q$1,VLookups!$A$43:$B$44,2,FALSE)-W$3),$K78,$O78),"")</f>
        <v/>
      </c>
      <c r="X78" s="89" t="str">
        <f>IF(AND($D78&gt;0,$E78&gt;0,$F78&gt;0,NOT(ISBLANK($L78))),_xlfn.NORM.INV(ABS(VLOOKUP($Q$1,VLookups!$A$43:$B$44,2,FALSE)-X$3),$K78,$O78),"")</f>
        <v/>
      </c>
      <c r="Y78" s="5"/>
      <c r="Z78" s="164" t="str">
        <f t="shared" si="328"/>
        <v/>
      </c>
      <c r="AA78" s="47" t="str">
        <f t="shared" si="329"/>
        <v/>
      </c>
      <c r="AB78" s="47" t="str">
        <f t="shared" ref="AB78:CM81" si="345">IF(ISNONTEXT($Z78),AC78-$Z78,"")</f>
        <v/>
      </c>
      <c r="AC78" s="47" t="str">
        <f t="shared" si="345"/>
        <v/>
      </c>
      <c r="AD78" s="47" t="str">
        <f t="shared" si="345"/>
        <v/>
      </c>
      <c r="AE78" s="47" t="str">
        <f t="shared" si="345"/>
        <v/>
      </c>
      <c r="AF78" s="47" t="str">
        <f t="shared" si="345"/>
        <v/>
      </c>
      <c r="AG78" s="47" t="str">
        <f t="shared" si="345"/>
        <v/>
      </c>
      <c r="AH78" s="47" t="str">
        <f t="shared" si="345"/>
        <v/>
      </c>
      <c r="AI78" s="47" t="str">
        <f t="shared" si="345"/>
        <v/>
      </c>
      <c r="AJ78" s="47" t="str">
        <f t="shared" si="345"/>
        <v/>
      </c>
      <c r="AK78" s="47" t="str">
        <f t="shared" si="345"/>
        <v/>
      </c>
      <c r="AL78" s="47" t="str">
        <f t="shared" si="345"/>
        <v/>
      </c>
      <c r="AM78" s="47" t="str">
        <f t="shared" si="345"/>
        <v/>
      </c>
      <c r="AN78" s="47" t="str">
        <f t="shared" si="345"/>
        <v/>
      </c>
      <c r="AO78" s="47" t="str">
        <f t="shared" si="345"/>
        <v/>
      </c>
      <c r="AP78" s="47" t="str">
        <f t="shared" si="345"/>
        <v/>
      </c>
      <c r="AQ78" s="47" t="str">
        <f t="shared" si="345"/>
        <v/>
      </c>
      <c r="AR78" s="47" t="str">
        <f t="shared" si="345"/>
        <v/>
      </c>
      <c r="AS78" s="47" t="str">
        <f t="shared" si="345"/>
        <v/>
      </c>
      <c r="AT78" s="47" t="str">
        <f t="shared" si="345"/>
        <v/>
      </c>
      <c r="AU78" s="47" t="str">
        <f t="shared" si="345"/>
        <v/>
      </c>
      <c r="AV78" s="47" t="str">
        <f t="shared" si="345"/>
        <v/>
      </c>
      <c r="AW78" s="47" t="str">
        <f t="shared" si="345"/>
        <v/>
      </c>
      <c r="AX78" s="47" t="str">
        <f t="shared" si="345"/>
        <v/>
      </c>
      <c r="AY78" s="47" t="str">
        <f t="shared" si="345"/>
        <v/>
      </c>
      <c r="AZ78" s="47" t="str">
        <f t="shared" si="345"/>
        <v/>
      </c>
      <c r="BA78" s="47" t="str">
        <f t="shared" si="345"/>
        <v/>
      </c>
      <c r="BB78" s="47" t="str">
        <f t="shared" si="345"/>
        <v/>
      </c>
      <c r="BC78" s="47" t="str">
        <f t="shared" si="345"/>
        <v/>
      </c>
      <c r="BD78" s="47" t="str">
        <f t="shared" si="345"/>
        <v/>
      </c>
      <c r="BE78" s="47" t="str">
        <f t="shared" si="345"/>
        <v/>
      </c>
      <c r="BF78" s="47" t="str">
        <f t="shared" si="345"/>
        <v/>
      </c>
      <c r="BG78" s="47" t="str">
        <f t="shared" si="345"/>
        <v/>
      </c>
      <c r="BH78" s="47" t="str">
        <f t="shared" si="345"/>
        <v/>
      </c>
      <c r="BI78" s="47" t="str">
        <f t="shared" si="345"/>
        <v/>
      </c>
      <c r="BJ78" s="47" t="str">
        <f t="shared" si="345"/>
        <v/>
      </c>
      <c r="BK78" s="47" t="str">
        <f t="shared" si="345"/>
        <v/>
      </c>
      <c r="BL78" s="47" t="str">
        <f t="shared" si="345"/>
        <v/>
      </c>
      <c r="BM78" s="47" t="str">
        <f t="shared" si="345"/>
        <v/>
      </c>
      <c r="BN78" s="47" t="str">
        <f t="shared" si="345"/>
        <v/>
      </c>
      <c r="BO78" s="47" t="str">
        <f t="shared" si="345"/>
        <v/>
      </c>
      <c r="BP78" s="47" t="str">
        <f t="shared" si="345"/>
        <v/>
      </c>
      <c r="BQ78" s="47" t="str">
        <f t="shared" si="345"/>
        <v/>
      </c>
      <c r="BR78" s="47" t="str">
        <f t="shared" si="345"/>
        <v/>
      </c>
      <c r="BS78" s="47" t="str">
        <f t="shared" si="345"/>
        <v/>
      </c>
      <c r="BT78" s="47" t="str">
        <f t="shared" si="345"/>
        <v/>
      </c>
      <c r="BU78" s="47" t="str">
        <f t="shared" si="345"/>
        <v/>
      </c>
      <c r="BV78" s="47" t="str">
        <f t="shared" si="345"/>
        <v/>
      </c>
      <c r="BW78" s="47" t="str">
        <f t="shared" si="345"/>
        <v/>
      </c>
      <c r="BX78" s="47" t="str">
        <f t="shared" si="345"/>
        <v/>
      </c>
      <c r="BY78" s="47" t="str">
        <f t="shared" si="345"/>
        <v/>
      </c>
      <c r="BZ78" s="47" t="str">
        <f t="shared" si="345"/>
        <v/>
      </c>
      <c r="CA78" s="47" t="str">
        <f t="shared" si="345"/>
        <v/>
      </c>
      <c r="CB78" s="47" t="str">
        <f t="shared" si="345"/>
        <v/>
      </c>
      <c r="CC78" s="47" t="str">
        <f t="shared" si="345"/>
        <v/>
      </c>
      <c r="CD78" s="47" t="str">
        <f t="shared" si="345"/>
        <v/>
      </c>
      <c r="CE78" s="47" t="str">
        <f t="shared" si="345"/>
        <v/>
      </c>
      <c r="CF78" s="47" t="str">
        <f t="shared" si="345"/>
        <v/>
      </c>
      <c r="CG78" s="47" t="str">
        <f t="shared" si="345"/>
        <v/>
      </c>
      <c r="CH78" s="47" t="str">
        <f t="shared" si="345"/>
        <v/>
      </c>
      <c r="CI78" s="47" t="str">
        <f t="shared" si="345"/>
        <v/>
      </c>
      <c r="CJ78" s="47" t="str">
        <f t="shared" si="345"/>
        <v/>
      </c>
      <c r="CK78" s="47" t="str">
        <f t="shared" si="345"/>
        <v/>
      </c>
      <c r="CL78" s="47" t="str">
        <f t="shared" si="345"/>
        <v/>
      </c>
      <c r="CM78" s="47" t="str">
        <f t="shared" si="345"/>
        <v/>
      </c>
      <c r="CN78" s="47" t="str">
        <f t="shared" si="341"/>
        <v/>
      </c>
      <c r="CO78" s="47" t="str">
        <f t="shared" si="341"/>
        <v/>
      </c>
      <c r="CP78" s="47" t="str">
        <f t="shared" si="341"/>
        <v/>
      </c>
      <c r="CQ78" s="47" t="str">
        <f t="shared" si="341"/>
        <v/>
      </c>
      <c r="CR78" s="47" t="str">
        <f t="shared" si="341"/>
        <v/>
      </c>
      <c r="CS78" s="47" t="str">
        <f t="shared" si="341"/>
        <v/>
      </c>
      <c r="CT78" s="47" t="str">
        <f t="shared" si="341"/>
        <v/>
      </c>
      <c r="CU78" s="47" t="str">
        <f t="shared" si="341"/>
        <v/>
      </c>
      <c r="CV78" s="47" t="str">
        <f t="shared" si="341"/>
        <v/>
      </c>
      <c r="CW78" s="47" t="str">
        <f t="shared" si="341"/>
        <v/>
      </c>
      <c r="CX78" s="47" t="str">
        <f t="shared" si="341"/>
        <v/>
      </c>
      <c r="CY78" s="47" t="str">
        <f t="shared" si="341"/>
        <v/>
      </c>
      <c r="CZ78" s="47" t="str">
        <f t="shared" si="341"/>
        <v/>
      </c>
      <c r="DA78" s="47" t="str">
        <f t="shared" si="341"/>
        <v/>
      </c>
      <c r="DB78" s="47" t="str">
        <f t="shared" si="341"/>
        <v/>
      </c>
      <c r="DC78" s="47" t="str">
        <f t="shared" si="341"/>
        <v/>
      </c>
      <c r="DD78" s="47" t="str">
        <f t="shared" si="341"/>
        <v/>
      </c>
      <c r="DE78" s="47" t="str">
        <f t="shared" si="341"/>
        <v/>
      </c>
      <c r="DF78" s="47" t="str">
        <f t="shared" si="341"/>
        <v/>
      </c>
      <c r="DG78" s="47" t="str">
        <f t="shared" si="341"/>
        <v/>
      </c>
      <c r="DH78" s="47" t="str">
        <f t="shared" si="341"/>
        <v/>
      </c>
      <c r="DI78" s="47" t="str">
        <f t="shared" si="341"/>
        <v/>
      </c>
      <c r="DJ78" s="47" t="str">
        <f t="shared" si="341"/>
        <v/>
      </c>
      <c r="DK78" s="47" t="str">
        <f t="shared" si="341"/>
        <v/>
      </c>
      <c r="DL78" s="47" t="str">
        <f t="shared" si="341"/>
        <v/>
      </c>
      <c r="DM78" s="47" t="str">
        <f t="shared" si="341"/>
        <v/>
      </c>
      <c r="DN78" s="47" t="str">
        <f t="shared" si="341"/>
        <v/>
      </c>
      <c r="DO78" s="47" t="str">
        <f t="shared" si="341"/>
        <v/>
      </c>
      <c r="DP78" s="47" t="str">
        <f t="shared" si="341"/>
        <v/>
      </c>
      <c r="DQ78" s="47" t="str">
        <f t="shared" si="341"/>
        <v/>
      </c>
      <c r="DR78" s="47" t="str">
        <f t="shared" si="341"/>
        <v/>
      </c>
      <c r="DS78" s="47" t="str">
        <f t="shared" si="341"/>
        <v/>
      </c>
      <c r="DT78" s="47" t="str">
        <f t="shared" si="341"/>
        <v/>
      </c>
      <c r="DU78" s="47" t="str">
        <f t="shared" si="341"/>
        <v/>
      </c>
      <c r="DV78" s="47" t="str">
        <f t="shared" si="341"/>
        <v/>
      </c>
      <c r="DW78" s="179" t="str">
        <f t="shared" si="330"/>
        <v/>
      </c>
      <c r="DX78" s="47" t="str">
        <f t="shared" si="225"/>
        <v/>
      </c>
      <c r="DY78" s="47" t="str">
        <f t="shared" si="226"/>
        <v/>
      </c>
      <c r="DZ78" s="47" t="str">
        <f t="shared" si="227"/>
        <v/>
      </c>
      <c r="EA78" s="47" t="str">
        <f t="shared" si="228"/>
        <v/>
      </c>
      <c r="EB78" s="47" t="str">
        <f t="shared" si="229"/>
        <v/>
      </c>
      <c r="EC78" s="47" t="str">
        <f t="shared" si="230"/>
        <v/>
      </c>
      <c r="ED78" s="47" t="str">
        <f t="shared" si="231"/>
        <v/>
      </c>
      <c r="EE78" s="47" t="str">
        <f t="shared" si="232"/>
        <v/>
      </c>
      <c r="EF78" s="47" t="str">
        <f t="shared" si="233"/>
        <v/>
      </c>
      <c r="EG78" s="47" t="str">
        <f t="shared" si="234"/>
        <v/>
      </c>
      <c r="EH78" s="47" t="str">
        <f t="shared" si="235"/>
        <v/>
      </c>
      <c r="EI78" s="47" t="str">
        <f t="shared" si="236"/>
        <v/>
      </c>
      <c r="EJ78" s="47" t="str">
        <f t="shared" si="237"/>
        <v/>
      </c>
      <c r="EK78" s="47" t="str">
        <f t="shared" si="238"/>
        <v/>
      </c>
      <c r="EL78" s="47" t="str">
        <f t="shared" si="239"/>
        <v/>
      </c>
      <c r="EM78" s="47" t="str">
        <f t="shared" si="240"/>
        <v/>
      </c>
      <c r="EN78" s="47" t="str">
        <f t="shared" si="241"/>
        <v/>
      </c>
      <c r="EO78" s="47" t="str">
        <f t="shared" si="242"/>
        <v/>
      </c>
      <c r="EP78" s="47" t="str">
        <f t="shared" si="243"/>
        <v/>
      </c>
      <c r="EQ78" s="47" t="str">
        <f t="shared" si="244"/>
        <v/>
      </c>
      <c r="ER78" s="47" t="str">
        <f t="shared" si="245"/>
        <v/>
      </c>
      <c r="ES78" s="47" t="str">
        <f t="shared" si="246"/>
        <v/>
      </c>
      <c r="ET78" s="47" t="str">
        <f t="shared" si="247"/>
        <v/>
      </c>
      <c r="EU78" s="47" t="str">
        <f t="shared" si="248"/>
        <v/>
      </c>
      <c r="EV78" s="47" t="str">
        <f t="shared" si="249"/>
        <v/>
      </c>
      <c r="EW78" s="47" t="str">
        <f t="shared" si="250"/>
        <v/>
      </c>
      <c r="EX78" s="47" t="str">
        <f t="shared" si="251"/>
        <v/>
      </c>
      <c r="EY78" s="47" t="str">
        <f t="shared" si="252"/>
        <v/>
      </c>
      <c r="EZ78" s="47" t="str">
        <f t="shared" si="253"/>
        <v/>
      </c>
      <c r="FA78" s="47" t="str">
        <f t="shared" si="254"/>
        <v/>
      </c>
      <c r="FB78" s="47" t="str">
        <f t="shared" si="255"/>
        <v/>
      </c>
      <c r="FC78" s="47" t="str">
        <f t="shared" si="256"/>
        <v/>
      </c>
      <c r="FD78" s="47" t="str">
        <f t="shared" si="257"/>
        <v/>
      </c>
      <c r="FE78" s="47" t="str">
        <f t="shared" si="258"/>
        <v/>
      </c>
      <c r="FF78" s="47" t="str">
        <f t="shared" si="259"/>
        <v/>
      </c>
      <c r="FG78" s="47" t="str">
        <f t="shared" si="260"/>
        <v/>
      </c>
      <c r="FH78" s="47" t="str">
        <f t="shared" si="261"/>
        <v/>
      </c>
      <c r="FI78" s="47" t="str">
        <f t="shared" si="262"/>
        <v/>
      </c>
      <c r="FJ78" s="47" t="str">
        <f t="shared" si="263"/>
        <v/>
      </c>
      <c r="FK78" s="47" t="str">
        <f t="shared" si="264"/>
        <v/>
      </c>
      <c r="FL78" s="47" t="str">
        <f t="shared" si="265"/>
        <v/>
      </c>
      <c r="FM78" s="47" t="str">
        <f t="shared" si="266"/>
        <v/>
      </c>
      <c r="FN78" s="47" t="str">
        <f t="shared" si="267"/>
        <v/>
      </c>
      <c r="FO78" s="47" t="str">
        <f t="shared" si="268"/>
        <v/>
      </c>
      <c r="FP78" s="47" t="str">
        <f t="shared" si="269"/>
        <v/>
      </c>
      <c r="FQ78" s="47" t="str">
        <f t="shared" si="270"/>
        <v/>
      </c>
      <c r="FR78" s="47" t="str">
        <f t="shared" si="271"/>
        <v/>
      </c>
      <c r="FS78" s="47" t="str">
        <f t="shared" si="272"/>
        <v/>
      </c>
      <c r="FT78" s="47" t="str">
        <f t="shared" si="273"/>
        <v/>
      </c>
      <c r="FU78" s="47" t="str">
        <f t="shared" si="274"/>
        <v/>
      </c>
      <c r="FV78" s="47" t="str">
        <f t="shared" si="275"/>
        <v/>
      </c>
      <c r="FW78" s="47" t="str">
        <f t="shared" si="276"/>
        <v/>
      </c>
      <c r="FX78" s="47" t="str">
        <f t="shared" si="277"/>
        <v/>
      </c>
      <c r="FY78" s="47" t="str">
        <f t="shared" si="278"/>
        <v/>
      </c>
      <c r="FZ78" s="47" t="str">
        <f t="shared" si="279"/>
        <v/>
      </c>
      <c r="GA78" s="47" t="str">
        <f t="shared" si="280"/>
        <v/>
      </c>
      <c r="GB78" s="47" t="str">
        <f t="shared" si="281"/>
        <v/>
      </c>
      <c r="GC78" s="47" t="str">
        <f t="shared" si="282"/>
        <v/>
      </c>
      <c r="GD78" s="47" t="str">
        <f t="shared" si="283"/>
        <v/>
      </c>
      <c r="GE78" s="47" t="str">
        <f t="shared" si="284"/>
        <v/>
      </c>
      <c r="GF78" s="47" t="str">
        <f t="shared" si="285"/>
        <v/>
      </c>
      <c r="GG78" s="47" t="str">
        <f t="shared" si="286"/>
        <v/>
      </c>
      <c r="GH78" s="47" t="str">
        <f t="shared" si="287"/>
        <v/>
      </c>
      <c r="GI78" s="47" t="str">
        <f t="shared" si="288"/>
        <v/>
      </c>
      <c r="GJ78" s="47" t="str">
        <f t="shared" si="289"/>
        <v/>
      </c>
      <c r="GK78" s="47" t="str">
        <f t="shared" si="290"/>
        <v/>
      </c>
      <c r="GL78" s="47" t="str">
        <f t="shared" si="291"/>
        <v/>
      </c>
      <c r="GM78" s="47" t="str">
        <f t="shared" si="292"/>
        <v/>
      </c>
      <c r="GN78" s="47" t="str">
        <f t="shared" si="293"/>
        <v/>
      </c>
      <c r="GO78" s="47" t="str">
        <f t="shared" si="294"/>
        <v/>
      </c>
      <c r="GP78" s="47" t="str">
        <f t="shared" si="295"/>
        <v/>
      </c>
      <c r="GQ78" s="47" t="str">
        <f t="shared" si="296"/>
        <v/>
      </c>
      <c r="GR78" s="47" t="str">
        <f t="shared" si="297"/>
        <v/>
      </c>
      <c r="GS78" s="47" t="str">
        <f t="shared" si="298"/>
        <v/>
      </c>
      <c r="GT78" s="47" t="str">
        <f t="shared" si="299"/>
        <v/>
      </c>
      <c r="GU78" s="47" t="str">
        <f t="shared" si="300"/>
        <v/>
      </c>
      <c r="GV78" s="47" t="str">
        <f t="shared" si="301"/>
        <v/>
      </c>
      <c r="GW78" s="47" t="str">
        <f t="shared" si="302"/>
        <v/>
      </c>
      <c r="GX78" s="47" t="str">
        <f t="shared" si="303"/>
        <v/>
      </c>
      <c r="GY78" s="47" t="str">
        <f t="shared" si="304"/>
        <v/>
      </c>
      <c r="GZ78" s="47" t="str">
        <f t="shared" si="305"/>
        <v/>
      </c>
      <c r="HA78" s="47" t="str">
        <f t="shared" si="306"/>
        <v/>
      </c>
      <c r="HB78" s="47" t="str">
        <f t="shared" si="307"/>
        <v/>
      </c>
      <c r="HC78" s="47" t="str">
        <f t="shared" si="308"/>
        <v/>
      </c>
      <c r="HD78" s="47" t="str">
        <f t="shared" si="309"/>
        <v/>
      </c>
      <c r="HE78" s="47" t="str">
        <f t="shared" si="310"/>
        <v/>
      </c>
      <c r="HF78" s="47" t="str">
        <f t="shared" si="311"/>
        <v/>
      </c>
      <c r="HG78" s="47" t="str">
        <f t="shared" si="312"/>
        <v/>
      </c>
      <c r="HH78" s="47" t="str">
        <f t="shared" si="313"/>
        <v/>
      </c>
      <c r="HI78" s="47" t="str">
        <f t="shared" si="314"/>
        <v/>
      </c>
      <c r="HJ78" s="47" t="str">
        <f t="shared" si="315"/>
        <v/>
      </c>
      <c r="HK78" s="47" t="str">
        <f t="shared" si="316"/>
        <v/>
      </c>
      <c r="HL78" s="47" t="str">
        <f t="shared" si="317"/>
        <v/>
      </c>
      <c r="HM78" s="47" t="str">
        <f t="shared" si="318"/>
        <v/>
      </c>
      <c r="HN78" s="47" t="str">
        <f t="shared" si="319"/>
        <v/>
      </c>
      <c r="HO78" s="47" t="str">
        <f t="shared" si="320"/>
        <v/>
      </c>
      <c r="HP78" s="47" t="str">
        <f t="shared" si="321"/>
        <v/>
      </c>
      <c r="HQ78" s="47" t="str">
        <f t="shared" si="322"/>
        <v/>
      </c>
      <c r="HR78" s="47" t="str">
        <f t="shared" si="323"/>
        <v/>
      </c>
      <c r="HS78" s="47" t="str">
        <f t="shared" si="324"/>
        <v/>
      </c>
      <c r="HT78" s="165" t="e">
        <f t="shared" si="325"/>
        <v>#N/A</v>
      </c>
      <c r="HU78" s="165" t="e">
        <f t="shared" si="342"/>
        <v>#N/A</v>
      </c>
      <c r="HV78" s="165" t="e">
        <f t="shared" si="342"/>
        <v>#N/A</v>
      </c>
      <c r="HW78" s="165" t="e">
        <f t="shared" si="342"/>
        <v>#N/A</v>
      </c>
      <c r="HX78" s="165" t="e">
        <f t="shared" si="216"/>
        <v>#N/A</v>
      </c>
      <c r="HY78" s="165" t="e">
        <f t="shared" si="216"/>
        <v>#N/A</v>
      </c>
      <c r="HZ78" s="165" t="e">
        <f t="shared" si="216"/>
        <v>#N/A</v>
      </c>
      <c r="IA78" s="165" t="e">
        <f t="shared" si="216"/>
        <v>#N/A</v>
      </c>
      <c r="IB78" s="165" t="e">
        <f t="shared" si="216"/>
        <v>#N/A</v>
      </c>
      <c r="IC78" s="165" t="e">
        <f t="shared" si="216"/>
        <v>#N/A</v>
      </c>
      <c r="ID78" s="165" t="e">
        <f t="shared" si="216"/>
        <v>#N/A</v>
      </c>
      <c r="IE78" s="165" t="e">
        <f t="shared" si="216"/>
        <v>#N/A</v>
      </c>
      <c r="IF78" s="165" t="e">
        <f t="shared" si="216"/>
        <v>#N/A</v>
      </c>
      <c r="IG78" s="165" t="e">
        <f t="shared" si="216"/>
        <v>#N/A</v>
      </c>
      <c r="IH78" s="165" t="e">
        <f t="shared" si="216"/>
        <v>#N/A</v>
      </c>
      <c r="II78" s="165" t="e">
        <f t="shared" si="216"/>
        <v>#N/A</v>
      </c>
      <c r="IJ78" s="165" t="e">
        <f t="shared" si="216"/>
        <v>#N/A</v>
      </c>
      <c r="IK78" s="165" t="e">
        <f t="shared" si="216"/>
        <v>#N/A</v>
      </c>
      <c r="IL78" s="165" t="e">
        <f t="shared" si="216"/>
        <v>#N/A</v>
      </c>
      <c r="IM78" s="165" t="e">
        <f t="shared" si="212"/>
        <v>#N/A</v>
      </c>
      <c r="IN78" s="165" t="e">
        <f t="shared" si="212"/>
        <v>#N/A</v>
      </c>
      <c r="IO78" s="165" t="e">
        <f t="shared" si="212"/>
        <v>#N/A</v>
      </c>
      <c r="IP78" s="165" t="e">
        <f t="shared" si="212"/>
        <v>#N/A</v>
      </c>
      <c r="IQ78" s="165" t="e">
        <f t="shared" si="212"/>
        <v>#N/A</v>
      </c>
      <c r="IR78" s="165" t="e">
        <f t="shared" si="212"/>
        <v>#N/A</v>
      </c>
      <c r="IS78" s="165" t="e">
        <f t="shared" si="212"/>
        <v>#N/A</v>
      </c>
      <c r="IT78" s="165" t="e">
        <f t="shared" si="212"/>
        <v>#N/A</v>
      </c>
      <c r="IU78" s="165" t="e">
        <f t="shared" si="212"/>
        <v>#N/A</v>
      </c>
      <c r="IV78" s="165" t="e">
        <f t="shared" si="212"/>
        <v>#N/A</v>
      </c>
      <c r="IW78" s="165" t="e">
        <f t="shared" si="212"/>
        <v>#N/A</v>
      </c>
      <c r="IX78" s="165" t="e">
        <f t="shared" si="212"/>
        <v>#N/A</v>
      </c>
      <c r="IY78" s="165" t="e">
        <f t="shared" si="212"/>
        <v>#N/A</v>
      </c>
      <c r="IZ78" s="165" t="e">
        <f t="shared" si="212"/>
        <v>#N/A</v>
      </c>
      <c r="JA78" s="165" t="e">
        <f t="shared" si="212"/>
        <v>#N/A</v>
      </c>
      <c r="JB78" s="165" t="e">
        <f t="shared" ref="JB78:JP93" si="346">IF(ISNONTEXT($O78),_xlfn.NORM.DIST(BI78,$K78,$O78,FALSE),NA())</f>
        <v>#N/A</v>
      </c>
      <c r="JC78" s="165" t="e">
        <f t="shared" si="346"/>
        <v>#N/A</v>
      </c>
      <c r="JD78" s="165" t="e">
        <f t="shared" si="346"/>
        <v>#N/A</v>
      </c>
      <c r="JE78" s="165" t="e">
        <f t="shared" si="346"/>
        <v>#N/A</v>
      </c>
      <c r="JF78" s="165" t="e">
        <f t="shared" si="346"/>
        <v>#N/A</v>
      </c>
      <c r="JG78" s="165" t="e">
        <f t="shared" si="346"/>
        <v>#N/A</v>
      </c>
      <c r="JH78" s="165" t="e">
        <f t="shared" si="346"/>
        <v>#N/A</v>
      </c>
      <c r="JI78" s="165" t="e">
        <f t="shared" si="346"/>
        <v>#N/A</v>
      </c>
      <c r="JJ78" s="165" t="e">
        <f t="shared" si="346"/>
        <v>#N/A</v>
      </c>
      <c r="JK78" s="165" t="e">
        <f t="shared" si="346"/>
        <v>#N/A</v>
      </c>
      <c r="JL78" s="165" t="e">
        <f t="shared" si="346"/>
        <v>#N/A</v>
      </c>
      <c r="JM78" s="165" t="e">
        <f t="shared" si="346"/>
        <v>#N/A</v>
      </c>
      <c r="JN78" s="165" t="e">
        <f t="shared" si="346"/>
        <v>#N/A</v>
      </c>
      <c r="JO78" s="165" t="e">
        <f t="shared" si="346"/>
        <v>#N/A</v>
      </c>
      <c r="JP78" s="165" t="e">
        <f t="shared" si="346"/>
        <v>#N/A</v>
      </c>
      <c r="JQ78" s="165" t="e">
        <f t="shared" si="331"/>
        <v>#N/A</v>
      </c>
      <c r="JR78" s="165" t="e">
        <f t="shared" si="331"/>
        <v>#N/A</v>
      </c>
      <c r="JS78" s="165" t="e">
        <f t="shared" si="331"/>
        <v>#N/A</v>
      </c>
      <c r="JT78" s="165" t="e">
        <f t="shared" si="331"/>
        <v>#N/A</v>
      </c>
      <c r="JU78" s="165" t="e">
        <f t="shared" si="331"/>
        <v>#N/A</v>
      </c>
      <c r="JV78" s="165" t="e">
        <f t="shared" si="331"/>
        <v>#N/A</v>
      </c>
      <c r="JW78" s="165" t="e">
        <f t="shared" si="331"/>
        <v>#N/A</v>
      </c>
      <c r="JX78" s="165" t="e">
        <f t="shared" si="331"/>
        <v>#N/A</v>
      </c>
      <c r="JY78" s="165" t="e">
        <f t="shared" si="331"/>
        <v>#N/A</v>
      </c>
      <c r="JZ78" s="165" t="e">
        <f t="shared" si="331"/>
        <v>#N/A</v>
      </c>
      <c r="KA78" s="165" t="e">
        <f t="shared" si="331"/>
        <v>#N/A</v>
      </c>
      <c r="KB78" s="165" t="e">
        <f t="shared" si="331"/>
        <v>#N/A</v>
      </c>
      <c r="KC78" s="165" t="e">
        <f t="shared" si="331"/>
        <v>#N/A</v>
      </c>
      <c r="KD78" s="165" t="e">
        <f t="shared" si="331"/>
        <v>#N/A</v>
      </c>
      <c r="KE78" s="165" t="e">
        <f t="shared" si="331"/>
        <v>#N/A</v>
      </c>
      <c r="KF78" s="165" t="e">
        <f t="shared" si="335"/>
        <v>#N/A</v>
      </c>
      <c r="KG78" s="165" t="e">
        <f t="shared" si="343"/>
        <v>#N/A</v>
      </c>
      <c r="KH78" s="165" t="e">
        <f t="shared" si="343"/>
        <v>#N/A</v>
      </c>
      <c r="KI78" s="165" t="e">
        <f t="shared" si="343"/>
        <v>#N/A</v>
      </c>
      <c r="KJ78" s="165" t="e">
        <f t="shared" si="217"/>
        <v>#N/A</v>
      </c>
      <c r="KK78" s="165" t="e">
        <f t="shared" si="217"/>
        <v>#N/A</v>
      </c>
      <c r="KL78" s="165" t="e">
        <f t="shared" si="217"/>
        <v>#N/A</v>
      </c>
      <c r="KM78" s="165" t="e">
        <f t="shared" si="217"/>
        <v>#N/A</v>
      </c>
      <c r="KN78" s="165" t="e">
        <f t="shared" si="217"/>
        <v>#N/A</v>
      </c>
      <c r="KO78" s="165" t="e">
        <f t="shared" si="217"/>
        <v>#N/A</v>
      </c>
      <c r="KP78" s="165" t="e">
        <f t="shared" si="217"/>
        <v>#N/A</v>
      </c>
      <c r="KQ78" s="165" t="e">
        <f t="shared" si="217"/>
        <v>#N/A</v>
      </c>
      <c r="KR78" s="165" t="e">
        <f t="shared" si="217"/>
        <v>#N/A</v>
      </c>
      <c r="KS78" s="165" t="e">
        <f t="shared" si="217"/>
        <v>#N/A</v>
      </c>
      <c r="KT78" s="165" t="e">
        <f t="shared" si="217"/>
        <v>#N/A</v>
      </c>
      <c r="KU78" s="165" t="e">
        <f t="shared" si="217"/>
        <v>#N/A</v>
      </c>
      <c r="KV78" s="165" t="e">
        <f t="shared" si="217"/>
        <v>#N/A</v>
      </c>
      <c r="KW78" s="165" t="e">
        <f t="shared" si="217"/>
        <v>#N/A</v>
      </c>
      <c r="KX78" s="165" t="e">
        <f t="shared" si="217"/>
        <v>#N/A</v>
      </c>
      <c r="KY78" s="165" t="e">
        <f t="shared" si="213"/>
        <v>#N/A</v>
      </c>
      <c r="KZ78" s="165" t="e">
        <f t="shared" si="213"/>
        <v>#N/A</v>
      </c>
      <c r="LA78" s="165" t="e">
        <f t="shared" si="213"/>
        <v>#N/A</v>
      </c>
      <c r="LB78" s="165" t="e">
        <f t="shared" si="213"/>
        <v>#N/A</v>
      </c>
      <c r="LC78" s="165" t="e">
        <f t="shared" si="213"/>
        <v>#N/A</v>
      </c>
      <c r="LD78" s="165" t="e">
        <f t="shared" si="213"/>
        <v>#N/A</v>
      </c>
      <c r="LE78" s="165" t="e">
        <f t="shared" si="213"/>
        <v>#N/A</v>
      </c>
      <c r="LF78" s="165" t="e">
        <f t="shared" si="213"/>
        <v>#N/A</v>
      </c>
      <c r="LG78" s="165" t="e">
        <f t="shared" si="213"/>
        <v>#N/A</v>
      </c>
      <c r="LH78" s="165" t="e">
        <f t="shared" si="213"/>
        <v>#N/A</v>
      </c>
      <c r="LI78" s="165" t="e">
        <f t="shared" si="213"/>
        <v>#N/A</v>
      </c>
      <c r="LJ78" s="165" t="e">
        <f t="shared" si="213"/>
        <v>#N/A</v>
      </c>
      <c r="LK78" s="165" t="e">
        <f t="shared" si="213"/>
        <v>#N/A</v>
      </c>
      <c r="LL78" s="165" t="e">
        <f t="shared" si="213"/>
        <v>#N/A</v>
      </c>
      <c r="LM78" s="165" t="e">
        <f t="shared" si="213"/>
        <v>#N/A</v>
      </c>
      <c r="LN78" s="165" t="e">
        <f t="shared" ref="LN78:MB93" si="347">IF(ISNONTEXT($O78),_xlfn.NORM.DIST(DU78,$K78,$O78,FALSE),NA())</f>
        <v>#N/A</v>
      </c>
      <c r="LO78" s="165" t="e">
        <f t="shared" si="347"/>
        <v>#N/A</v>
      </c>
      <c r="LP78" s="165" t="e">
        <f t="shared" si="347"/>
        <v>#N/A</v>
      </c>
      <c r="LQ78" s="165" t="e">
        <f t="shared" si="347"/>
        <v>#N/A</v>
      </c>
      <c r="LR78" s="165" t="e">
        <f t="shared" si="347"/>
        <v>#N/A</v>
      </c>
      <c r="LS78" s="165" t="e">
        <f t="shared" si="347"/>
        <v>#N/A</v>
      </c>
      <c r="LT78" s="165" t="e">
        <f t="shared" si="347"/>
        <v>#N/A</v>
      </c>
      <c r="LU78" s="165" t="e">
        <f t="shared" si="347"/>
        <v>#N/A</v>
      </c>
      <c r="LV78" s="165" t="e">
        <f t="shared" si="347"/>
        <v>#N/A</v>
      </c>
      <c r="LW78" s="165" t="e">
        <f t="shared" si="347"/>
        <v>#N/A</v>
      </c>
      <c r="LX78" s="165" t="e">
        <f t="shared" si="347"/>
        <v>#N/A</v>
      </c>
      <c r="LY78" s="165" t="e">
        <f t="shared" si="347"/>
        <v>#N/A</v>
      </c>
      <c r="LZ78" s="165" t="e">
        <f t="shared" si="347"/>
        <v>#N/A</v>
      </c>
      <c r="MA78" s="165" t="e">
        <f t="shared" si="347"/>
        <v>#N/A</v>
      </c>
      <c r="MB78" s="165" t="e">
        <f t="shared" si="347"/>
        <v>#N/A</v>
      </c>
      <c r="MC78" s="165" t="e">
        <f t="shared" si="332"/>
        <v>#N/A</v>
      </c>
      <c r="MD78" s="165" t="e">
        <f t="shared" si="332"/>
        <v>#N/A</v>
      </c>
      <c r="ME78" s="165" t="e">
        <f t="shared" si="332"/>
        <v>#N/A</v>
      </c>
      <c r="MF78" s="165" t="e">
        <f t="shared" si="332"/>
        <v>#N/A</v>
      </c>
      <c r="MG78" s="165" t="e">
        <f t="shared" si="332"/>
        <v>#N/A</v>
      </c>
      <c r="MH78" s="165" t="e">
        <f t="shared" si="332"/>
        <v>#N/A</v>
      </c>
      <c r="MI78" s="165" t="e">
        <f t="shared" si="332"/>
        <v>#N/A</v>
      </c>
      <c r="MJ78" s="165" t="e">
        <f t="shared" si="332"/>
        <v>#N/A</v>
      </c>
      <c r="MK78" s="165" t="e">
        <f t="shared" si="332"/>
        <v>#N/A</v>
      </c>
      <c r="ML78" s="165" t="e">
        <f t="shared" si="332"/>
        <v>#N/A</v>
      </c>
      <c r="MM78" s="165" t="e">
        <f t="shared" si="332"/>
        <v>#N/A</v>
      </c>
      <c r="MN78" s="165" t="e">
        <f t="shared" si="332"/>
        <v>#N/A</v>
      </c>
      <c r="MO78" s="165" t="e">
        <f t="shared" si="332"/>
        <v>#N/A</v>
      </c>
      <c r="MP78" s="165" t="e">
        <f t="shared" si="332"/>
        <v>#N/A</v>
      </c>
      <c r="MQ78" s="165" t="e">
        <f t="shared" si="332"/>
        <v>#N/A</v>
      </c>
      <c r="MR78" s="165" t="e">
        <f t="shared" si="336"/>
        <v>#N/A</v>
      </c>
      <c r="MS78" s="165" t="e">
        <f t="shared" si="344"/>
        <v>#N/A</v>
      </c>
      <c r="MT78" s="165" t="e">
        <f t="shared" si="344"/>
        <v>#N/A</v>
      </c>
      <c r="MU78" s="165" t="e">
        <f t="shared" si="344"/>
        <v>#N/A</v>
      </c>
      <c r="MV78" s="165" t="e">
        <f t="shared" si="218"/>
        <v>#N/A</v>
      </c>
      <c r="MW78" s="165" t="e">
        <f t="shared" si="218"/>
        <v>#N/A</v>
      </c>
      <c r="MX78" s="165" t="e">
        <f t="shared" si="218"/>
        <v>#N/A</v>
      </c>
      <c r="MY78" s="165" t="e">
        <f t="shared" si="218"/>
        <v>#N/A</v>
      </c>
      <c r="MZ78" s="165" t="e">
        <f t="shared" si="218"/>
        <v>#N/A</v>
      </c>
      <c r="NA78" s="165" t="e">
        <f t="shared" si="218"/>
        <v>#N/A</v>
      </c>
      <c r="NB78" s="165" t="e">
        <f t="shared" si="218"/>
        <v>#N/A</v>
      </c>
      <c r="NC78" s="165" t="e">
        <f t="shared" si="218"/>
        <v>#N/A</v>
      </c>
      <c r="ND78" s="165" t="e">
        <f t="shared" si="218"/>
        <v>#N/A</v>
      </c>
      <c r="NE78" s="165" t="e">
        <f t="shared" si="218"/>
        <v>#N/A</v>
      </c>
      <c r="NF78" s="165" t="e">
        <f t="shared" si="218"/>
        <v>#N/A</v>
      </c>
      <c r="NG78" s="165" t="e">
        <f t="shared" si="218"/>
        <v>#N/A</v>
      </c>
      <c r="NH78" s="165" t="e">
        <f t="shared" si="218"/>
        <v>#N/A</v>
      </c>
      <c r="NI78" s="165" t="e">
        <f t="shared" si="218"/>
        <v>#N/A</v>
      </c>
      <c r="NJ78" s="165" t="e">
        <f t="shared" si="218"/>
        <v>#N/A</v>
      </c>
      <c r="NK78" s="165" t="e">
        <f t="shared" si="214"/>
        <v>#N/A</v>
      </c>
      <c r="NL78" s="165" t="e">
        <f t="shared" si="214"/>
        <v>#N/A</v>
      </c>
      <c r="NM78" s="165" t="e">
        <f t="shared" si="214"/>
        <v>#N/A</v>
      </c>
      <c r="NN78" s="165" t="e">
        <f t="shared" si="214"/>
        <v>#N/A</v>
      </c>
      <c r="NO78" s="165" t="e">
        <f t="shared" si="214"/>
        <v>#N/A</v>
      </c>
      <c r="NP78" s="165" t="e">
        <f t="shared" si="214"/>
        <v>#N/A</v>
      </c>
      <c r="NQ78" s="165" t="e">
        <f t="shared" si="214"/>
        <v>#N/A</v>
      </c>
      <c r="NR78" s="165" t="e">
        <f t="shared" si="214"/>
        <v>#N/A</v>
      </c>
      <c r="NS78" s="165" t="e">
        <f t="shared" si="214"/>
        <v>#N/A</v>
      </c>
      <c r="NT78" s="165" t="e">
        <f t="shared" si="214"/>
        <v>#N/A</v>
      </c>
      <c r="NU78" s="165" t="e">
        <f t="shared" si="214"/>
        <v>#N/A</v>
      </c>
      <c r="NV78" s="165" t="e">
        <f t="shared" si="214"/>
        <v>#N/A</v>
      </c>
      <c r="NW78" s="165" t="e">
        <f t="shared" si="214"/>
        <v>#N/A</v>
      </c>
      <c r="NX78" s="165" t="e">
        <f t="shared" si="214"/>
        <v>#N/A</v>
      </c>
      <c r="NY78" s="165" t="e">
        <f t="shared" si="214"/>
        <v>#N/A</v>
      </c>
      <c r="NZ78" s="165" t="e">
        <f t="shared" ref="NZ78:ON93" si="348">IF(ISNONTEXT($O78),_xlfn.NORM.DIST(GG78,$K78,$O78,FALSE),NA())</f>
        <v>#N/A</v>
      </c>
      <c r="OA78" s="165" t="e">
        <f t="shared" si="348"/>
        <v>#N/A</v>
      </c>
      <c r="OB78" s="165" t="e">
        <f t="shared" si="348"/>
        <v>#N/A</v>
      </c>
      <c r="OC78" s="165" t="e">
        <f t="shared" si="348"/>
        <v>#N/A</v>
      </c>
      <c r="OD78" s="165" t="e">
        <f t="shared" si="348"/>
        <v>#N/A</v>
      </c>
      <c r="OE78" s="165" t="e">
        <f t="shared" si="348"/>
        <v>#N/A</v>
      </c>
      <c r="OF78" s="165" t="e">
        <f t="shared" si="348"/>
        <v>#N/A</v>
      </c>
      <c r="OG78" s="165" t="e">
        <f t="shared" si="348"/>
        <v>#N/A</v>
      </c>
      <c r="OH78" s="165" t="e">
        <f t="shared" si="348"/>
        <v>#N/A</v>
      </c>
      <c r="OI78" s="165" t="e">
        <f t="shared" si="348"/>
        <v>#N/A</v>
      </c>
      <c r="OJ78" s="165" t="e">
        <f t="shared" si="348"/>
        <v>#N/A</v>
      </c>
      <c r="OK78" s="165" t="e">
        <f t="shared" si="348"/>
        <v>#N/A</v>
      </c>
      <c r="OL78" s="165" t="e">
        <f t="shared" si="348"/>
        <v>#N/A</v>
      </c>
      <c r="OM78" s="165" t="e">
        <f t="shared" si="348"/>
        <v>#N/A</v>
      </c>
      <c r="ON78" s="165" t="e">
        <f t="shared" si="348"/>
        <v>#N/A</v>
      </c>
      <c r="OO78" s="165" t="e">
        <f t="shared" si="333"/>
        <v>#N/A</v>
      </c>
      <c r="OP78" s="165" t="e">
        <f t="shared" si="333"/>
        <v>#N/A</v>
      </c>
      <c r="OQ78" s="165" t="e">
        <f t="shared" si="333"/>
        <v>#N/A</v>
      </c>
      <c r="OR78" s="165" t="e">
        <f t="shared" si="333"/>
        <v>#N/A</v>
      </c>
      <c r="OS78" s="165" t="e">
        <f t="shared" si="333"/>
        <v>#N/A</v>
      </c>
      <c r="OT78" s="165" t="e">
        <f t="shared" si="333"/>
        <v>#N/A</v>
      </c>
      <c r="OU78" s="165" t="e">
        <f t="shared" si="333"/>
        <v>#N/A</v>
      </c>
      <c r="OV78" s="165" t="e">
        <f t="shared" si="333"/>
        <v>#N/A</v>
      </c>
      <c r="OW78" s="165" t="e">
        <f t="shared" si="333"/>
        <v>#N/A</v>
      </c>
      <c r="OX78" s="165" t="e">
        <f t="shared" si="333"/>
        <v>#N/A</v>
      </c>
      <c r="OY78" s="165" t="e">
        <f t="shared" si="333"/>
        <v>#N/A</v>
      </c>
      <c r="OZ78" s="165" t="e">
        <f t="shared" si="333"/>
        <v>#N/A</v>
      </c>
      <c r="PA78" s="165" t="e">
        <f t="shared" si="333"/>
        <v>#N/A</v>
      </c>
      <c r="PB78" s="165" t="e">
        <f t="shared" si="333"/>
        <v>#N/A</v>
      </c>
      <c r="PC78" s="165" t="e">
        <f t="shared" si="333"/>
        <v>#N/A</v>
      </c>
      <c r="PD78" s="165" t="e">
        <f t="shared" si="337"/>
        <v>#N/A</v>
      </c>
      <c r="PE78" s="165" t="e">
        <f t="shared" si="326"/>
        <v>#N/A</v>
      </c>
      <c r="PF78" s="165" t="e">
        <f t="shared" si="326"/>
        <v>#N/A</v>
      </c>
      <c r="PG78" s="165" t="e">
        <f t="shared" si="326"/>
        <v>#N/A</v>
      </c>
      <c r="PH78" s="165" t="e">
        <f t="shared" si="326"/>
        <v>#N/A</v>
      </c>
      <c r="PI78" s="165" t="e">
        <f t="shared" si="326"/>
        <v>#N/A</v>
      </c>
      <c r="PJ78" s="165" t="e">
        <f t="shared" si="326"/>
        <v>#N/A</v>
      </c>
      <c r="PK78" s="165" t="e">
        <f t="shared" si="326"/>
        <v>#N/A</v>
      </c>
      <c r="PL78" s="165" t="e">
        <f t="shared" si="326"/>
        <v>#N/A</v>
      </c>
    </row>
    <row r="79" spans="1:428" hidden="1" x14ac:dyDescent="0.45">
      <c r="A79" s="4">
        <v>76</v>
      </c>
      <c r="B79" s="105"/>
      <c r="C79" s="113"/>
      <c r="D79" s="118" t="str">
        <f t="shared" si="220"/>
        <v/>
      </c>
      <c r="E79" s="91"/>
      <c r="F79" s="118" t="str">
        <f t="shared" si="221"/>
        <v/>
      </c>
      <c r="G79" s="113"/>
      <c r="H79" s="106"/>
      <c r="I79" s="120" t="str">
        <f t="shared" si="222"/>
        <v/>
      </c>
      <c r="J79" s="120" t="str">
        <f t="shared" si="223"/>
        <v/>
      </c>
      <c r="K79" s="71" t="str">
        <f t="shared" si="327"/>
        <v/>
      </c>
      <c r="L79" s="23"/>
      <c r="M79" s="55"/>
      <c r="N79" s="298"/>
      <c r="O79" s="72" t="str">
        <f>IF(AND(D79&gt;0,E79&gt;0,F79&gt;0),IF(ISBLANK(N79),IF(ISBLANK(L79),"",(F79-D79)*VLOOKUP(L79,VLookups!$A$4:$B$13,2,FALSE)),N79),"")</f>
        <v/>
      </c>
      <c r="P79" s="73" t="str">
        <f t="shared" si="224"/>
        <v/>
      </c>
      <c r="Q79" s="91"/>
      <c r="R79" s="265" t="str">
        <f>IF(AND(Q79&gt;0,E79&gt;0,NOT(O79="")),ABS(VLOOKUP($Q$1,VLookups!$A$43:$B$44,2,FALSE)-_xlfn.NORM.DIST(Q79,K79,O79,TRUE)),"")</f>
        <v/>
      </c>
      <c r="S79" s="90" t="str">
        <f>IF(AND($D79&gt;0,$E79&gt;0,$F79&gt;0,NOT(ISBLANK($L79))),_xlfn.NORM.INV(ABS(VLOOKUP($Q$1,VLookups!$A$43:$B$44,2,FALSE)-S$3),$K79,$O79),"")</f>
        <v/>
      </c>
      <c r="T79" s="89" t="str">
        <f>IF(AND($D79&gt;0,$E79&gt;0,$F79&gt;0,NOT(ISBLANK($L79))),_xlfn.NORM.INV(ABS(VLOOKUP($Q$1,VLookups!$A$43:$B$44,2,FALSE)-T$3),$K79,$O79),"")</f>
        <v/>
      </c>
      <c r="U79" s="90" t="str">
        <f>IF(AND($D79&gt;0,$E79&gt;0,$F79&gt;0,NOT(ISBLANK($L79))),_xlfn.NORM.INV(ABS(VLOOKUP($Q$1,VLookups!$A$43:$B$44,2,FALSE)-U$3),$K79,$O79),"")</f>
        <v/>
      </c>
      <c r="V79" s="89" t="str">
        <f>IF(AND($D79&gt;0,$E79&gt;0,$F79&gt;0,NOT(ISBLANK($L79))),_xlfn.NORM.INV(ABS(VLOOKUP($Q$1,VLookups!$A$43:$B$44,2,FALSE)-V$3),$K79,$O79),"")</f>
        <v/>
      </c>
      <c r="W79" s="90" t="str">
        <f>IF(AND($D79&gt;0,$E79&gt;0,$F79&gt;0,NOT(ISBLANK($L79))),_xlfn.NORM.INV(ABS(VLOOKUP($Q$1,VLookups!$A$43:$B$44,2,FALSE)-W$3),$K79,$O79),"")</f>
        <v/>
      </c>
      <c r="X79" s="89" t="str">
        <f>IF(AND($D79&gt;0,$E79&gt;0,$F79&gt;0,NOT(ISBLANK($L79))),_xlfn.NORM.INV(ABS(VLOOKUP($Q$1,VLookups!$A$43:$B$44,2,FALSE)-X$3),$K79,$O79),"")</f>
        <v/>
      </c>
      <c r="Y79" s="5"/>
      <c r="Z79" s="164" t="str">
        <f t="shared" si="328"/>
        <v/>
      </c>
      <c r="AA79" s="47" t="str">
        <f t="shared" si="329"/>
        <v/>
      </c>
      <c r="AB79" s="47" t="str">
        <f t="shared" si="345"/>
        <v/>
      </c>
      <c r="AC79" s="47" t="str">
        <f t="shared" si="345"/>
        <v/>
      </c>
      <c r="AD79" s="47" t="str">
        <f t="shared" si="345"/>
        <v/>
      </c>
      <c r="AE79" s="47" t="str">
        <f t="shared" si="345"/>
        <v/>
      </c>
      <c r="AF79" s="47" t="str">
        <f t="shared" si="345"/>
        <v/>
      </c>
      <c r="AG79" s="47" t="str">
        <f t="shared" si="345"/>
        <v/>
      </c>
      <c r="AH79" s="47" t="str">
        <f t="shared" si="345"/>
        <v/>
      </c>
      <c r="AI79" s="47" t="str">
        <f t="shared" si="345"/>
        <v/>
      </c>
      <c r="AJ79" s="47" t="str">
        <f t="shared" si="345"/>
        <v/>
      </c>
      <c r="AK79" s="47" t="str">
        <f t="shared" si="345"/>
        <v/>
      </c>
      <c r="AL79" s="47" t="str">
        <f t="shared" si="345"/>
        <v/>
      </c>
      <c r="AM79" s="47" t="str">
        <f t="shared" si="345"/>
        <v/>
      </c>
      <c r="AN79" s="47" t="str">
        <f t="shared" si="345"/>
        <v/>
      </c>
      <c r="AO79" s="47" t="str">
        <f t="shared" si="345"/>
        <v/>
      </c>
      <c r="AP79" s="47" t="str">
        <f t="shared" si="345"/>
        <v/>
      </c>
      <c r="AQ79" s="47" t="str">
        <f t="shared" si="345"/>
        <v/>
      </c>
      <c r="AR79" s="47" t="str">
        <f t="shared" si="345"/>
        <v/>
      </c>
      <c r="AS79" s="47" t="str">
        <f t="shared" si="345"/>
        <v/>
      </c>
      <c r="AT79" s="47" t="str">
        <f t="shared" si="345"/>
        <v/>
      </c>
      <c r="AU79" s="47" t="str">
        <f t="shared" si="345"/>
        <v/>
      </c>
      <c r="AV79" s="47" t="str">
        <f t="shared" si="345"/>
        <v/>
      </c>
      <c r="AW79" s="47" t="str">
        <f t="shared" si="345"/>
        <v/>
      </c>
      <c r="AX79" s="47" t="str">
        <f t="shared" si="345"/>
        <v/>
      </c>
      <c r="AY79" s="47" t="str">
        <f t="shared" si="345"/>
        <v/>
      </c>
      <c r="AZ79" s="47" t="str">
        <f t="shared" si="345"/>
        <v/>
      </c>
      <c r="BA79" s="47" t="str">
        <f t="shared" si="345"/>
        <v/>
      </c>
      <c r="BB79" s="47" t="str">
        <f t="shared" si="345"/>
        <v/>
      </c>
      <c r="BC79" s="47" t="str">
        <f t="shared" si="345"/>
        <v/>
      </c>
      <c r="BD79" s="47" t="str">
        <f t="shared" si="345"/>
        <v/>
      </c>
      <c r="BE79" s="47" t="str">
        <f t="shared" si="345"/>
        <v/>
      </c>
      <c r="BF79" s="47" t="str">
        <f t="shared" si="345"/>
        <v/>
      </c>
      <c r="BG79" s="47" t="str">
        <f t="shared" si="345"/>
        <v/>
      </c>
      <c r="BH79" s="47" t="str">
        <f t="shared" si="345"/>
        <v/>
      </c>
      <c r="BI79" s="47" t="str">
        <f t="shared" si="345"/>
        <v/>
      </c>
      <c r="BJ79" s="47" t="str">
        <f t="shared" si="345"/>
        <v/>
      </c>
      <c r="BK79" s="47" t="str">
        <f t="shared" si="345"/>
        <v/>
      </c>
      <c r="BL79" s="47" t="str">
        <f t="shared" si="345"/>
        <v/>
      </c>
      <c r="BM79" s="47" t="str">
        <f t="shared" si="345"/>
        <v/>
      </c>
      <c r="BN79" s="47" t="str">
        <f t="shared" si="345"/>
        <v/>
      </c>
      <c r="BO79" s="47" t="str">
        <f t="shared" si="345"/>
        <v/>
      </c>
      <c r="BP79" s="47" t="str">
        <f t="shared" si="345"/>
        <v/>
      </c>
      <c r="BQ79" s="47" t="str">
        <f t="shared" si="345"/>
        <v/>
      </c>
      <c r="BR79" s="47" t="str">
        <f t="shared" si="345"/>
        <v/>
      </c>
      <c r="BS79" s="47" t="str">
        <f t="shared" si="345"/>
        <v/>
      </c>
      <c r="BT79" s="47" t="str">
        <f t="shared" si="345"/>
        <v/>
      </c>
      <c r="BU79" s="47" t="str">
        <f t="shared" si="345"/>
        <v/>
      </c>
      <c r="BV79" s="47" t="str">
        <f t="shared" si="345"/>
        <v/>
      </c>
      <c r="BW79" s="47" t="str">
        <f t="shared" si="345"/>
        <v/>
      </c>
      <c r="BX79" s="47" t="str">
        <f t="shared" si="345"/>
        <v/>
      </c>
      <c r="BY79" s="47" t="str">
        <f t="shared" si="345"/>
        <v/>
      </c>
      <c r="BZ79" s="47" t="str">
        <f t="shared" si="345"/>
        <v/>
      </c>
      <c r="CA79" s="47" t="str">
        <f t="shared" si="345"/>
        <v/>
      </c>
      <c r="CB79" s="47" t="str">
        <f t="shared" si="345"/>
        <v/>
      </c>
      <c r="CC79" s="47" t="str">
        <f t="shared" si="345"/>
        <v/>
      </c>
      <c r="CD79" s="47" t="str">
        <f t="shared" si="345"/>
        <v/>
      </c>
      <c r="CE79" s="47" t="str">
        <f t="shared" si="345"/>
        <v/>
      </c>
      <c r="CF79" s="47" t="str">
        <f t="shared" si="345"/>
        <v/>
      </c>
      <c r="CG79" s="47" t="str">
        <f t="shared" si="345"/>
        <v/>
      </c>
      <c r="CH79" s="47" t="str">
        <f t="shared" si="345"/>
        <v/>
      </c>
      <c r="CI79" s="47" t="str">
        <f t="shared" si="345"/>
        <v/>
      </c>
      <c r="CJ79" s="47" t="str">
        <f t="shared" si="345"/>
        <v/>
      </c>
      <c r="CK79" s="47" t="str">
        <f t="shared" si="345"/>
        <v/>
      </c>
      <c r="CL79" s="47" t="str">
        <f t="shared" si="345"/>
        <v/>
      </c>
      <c r="CM79" s="47" t="str">
        <f t="shared" si="345"/>
        <v/>
      </c>
      <c r="CN79" s="47" t="str">
        <f t="shared" si="341"/>
        <v/>
      </c>
      <c r="CO79" s="47" t="str">
        <f t="shared" si="341"/>
        <v/>
      </c>
      <c r="CP79" s="47" t="str">
        <f t="shared" si="341"/>
        <v/>
      </c>
      <c r="CQ79" s="47" t="str">
        <f t="shared" si="341"/>
        <v/>
      </c>
      <c r="CR79" s="47" t="str">
        <f t="shared" si="341"/>
        <v/>
      </c>
      <c r="CS79" s="47" t="str">
        <f t="shared" si="341"/>
        <v/>
      </c>
      <c r="CT79" s="47" t="str">
        <f t="shared" si="341"/>
        <v/>
      </c>
      <c r="CU79" s="47" t="str">
        <f t="shared" si="341"/>
        <v/>
      </c>
      <c r="CV79" s="47" t="str">
        <f t="shared" si="341"/>
        <v/>
      </c>
      <c r="CW79" s="47" t="str">
        <f t="shared" si="341"/>
        <v/>
      </c>
      <c r="CX79" s="47" t="str">
        <f t="shared" si="341"/>
        <v/>
      </c>
      <c r="CY79" s="47" t="str">
        <f t="shared" si="341"/>
        <v/>
      </c>
      <c r="CZ79" s="47" t="str">
        <f t="shared" si="341"/>
        <v/>
      </c>
      <c r="DA79" s="47" t="str">
        <f t="shared" si="341"/>
        <v/>
      </c>
      <c r="DB79" s="47" t="str">
        <f t="shared" si="341"/>
        <v/>
      </c>
      <c r="DC79" s="47" t="str">
        <f t="shared" si="341"/>
        <v/>
      </c>
      <c r="DD79" s="47" t="str">
        <f t="shared" si="341"/>
        <v/>
      </c>
      <c r="DE79" s="47" t="str">
        <f t="shared" si="341"/>
        <v/>
      </c>
      <c r="DF79" s="47" t="str">
        <f t="shared" si="341"/>
        <v/>
      </c>
      <c r="DG79" s="47" t="str">
        <f t="shared" si="341"/>
        <v/>
      </c>
      <c r="DH79" s="47" t="str">
        <f t="shared" si="341"/>
        <v/>
      </c>
      <c r="DI79" s="47" t="str">
        <f t="shared" si="341"/>
        <v/>
      </c>
      <c r="DJ79" s="47" t="str">
        <f t="shared" si="341"/>
        <v/>
      </c>
      <c r="DK79" s="47" t="str">
        <f t="shared" si="341"/>
        <v/>
      </c>
      <c r="DL79" s="47" t="str">
        <f t="shared" si="341"/>
        <v/>
      </c>
      <c r="DM79" s="47" t="str">
        <f t="shared" si="341"/>
        <v/>
      </c>
      <c r="DN79" s="47" t="str">
        <f t="shared" si="341"/>
        <v/>
      </c>
      <c r="DO79" s="47" t="str">
        <f t="shared" si="341"/>
        <v/>
      </c>
      <c r="DP79" s="47" t="str">
        <f t="shared" si="341"/>
        <v/>
      </c>
      <c r="DQ79" s="47" t="str">
        <f t="shared" si="341"/>
        <v/>
      </c>
      <c r="DR79" s="47" t="str">
        <f t="shared" si="341"/>
        <v/>
      </c>
      <c r="DS79" s="47" t="str">
        <f t="shared" si="341"/>
        <v/>
      </c>
      <c r="DT79" s="47" t="str">
        <f t="shared" si="341"/>
        <v/>
      </c>
      <c r="DU79" s="47" t="str">
        <f t="shared" si="341"/>
        <v/>
      </c>
      <c r="DV79" s="47" t="str">
        <f t="shared" si="341"/>
        <v/>
      </c>
      <c r="DW79" s="179" t="str">
        <f t="shared" si="330"/>
        <v/>
      </c>
      <c r="DX79" s="47" t="str">
        <f t="shared" si="225"/>
        <v/>
      </c>
      <c r="DY79" s="47" t="str">
        <f t="shared" si="226"/>
        <v/>
      </c>
      <c r="DZ79" s="47" t="str">
        <f t="shared" si="227"/>
        <v/>
      </c>
      <c r="EA79" s="47" t="str">
        <f t="shared" si="228"/>
        <v/>
      </c>
      <c r="EB79" s="47" t="str">
        <f t="shared" si="229"/>
        <v/>
      </c>
      <c r="EC79" s="47" t="str">
        <f t="shared" si="230"/>
        <v/>
      </c>
      <c r="ED79" s="47" t="str">
        <f t="shared" si="231"/>
        <v/>
      </c>
      <c r="EE79" s="47" t="str">
        <f t="shared" si="232"/>
        <v/>
      </c>
      <c r="EF79" s="47" t="str">
        <f t="shared" si="233"/>
        <v/>
      </c>
      <c r="EG79" s="47" t="str">
        <f t="shared" si="234"/>
        <v/>
      </c>
      <c r="EH79" s="47" t="str">
        <f t="shared" si="235"/>
        <v/>
      </c>
      <c r="EI79" s="47" t="str">
        <f t="shared" si="236"/>
        <v/>
      </c>
      <c r="EJ79" s="47" t="str">
        <f t="shared" si="237"/>
        <v/>
      </c>
      <c r="EK79" s="47" t="str">
        <f t="shared" si="238"/>
        <v/>
      </c>
      <c r="EL79" s="47" t="str">
        <f t="shared" si="239"/>
        <v/>
      </c>
      <c r="EM79" s="47" t="str">
        <f t="shared" si="240"/>
        <v/>
      </c>
      <c r="EN79" s="47" t="str">
        <f t="shared" si="241"/>
        <v/>
      </c>
      <c r="EO79" s="47" t="str">
        <f t="shared" si="242"/>
        <v/>
      </c>
      <c r="EP79" s="47" t="str">
        <f t="shared" si="243"/>
        <v/>
      </c>
      <c r="EQ79" s="47" t="str">
        <f t="shared" si="244"/>
        <v/>
      </c>
      <c r="ER79" s="47" t="str">
        <f t="shared" si="245"/>
        <v/>
      </c>
      <c r="ES79" s="47" t="str">
        <f t="shared" si="246"/>
        <v/>
      </c>
      <c r="ET79" s="47" t="str">
        <f t="shared" si="247"/>
        <v/>
      </c>
      <c r="EU79" s="47" t="str">
        <f t="shared" si="248"/>
        <v/>
      </c>
      <c r="EV79" s="47" t="str">
        <f t="shared" si="249"/>
        <v/>
      </c>
      <c r="EW79" s="47" t="str">
        <f t="shared" si="250"/>
        <v/>
      </c>
      <c r="EX79" s="47" t="str">
        <f t="shared" si="251"/>
        <v/>
      </c>
      <c r="EY79" s="47" t="str">
        <f t="shared" si="252"/>
        <v/>
      </c>
      <c r="EZ79" s="47" t="str">
        <f t="shared" si="253"/>
        <v/>
      </c>
      <c r="FA79" s="47" t="str">
        <f t="shared" si="254"/>
        <v/>
      </c>
      <c r="FB79" s="47" t="str">
        <f t="shared" si="255"/>
        <v/>
      </c>
      <c r="FC79" s="47" t="str">
        <f t="shared" si="256"/>
        <v/>
      </c>
      <c r="FD79" s="47" t="str">
        <f t="shared" si="257"/>
        <v/>
      </c>
      <c r="FE79" s="47" t="str">
        <f t="shared" si="258"/>
        <v/>
      </c>
      <c r="FF79" s="47" t="str">
        <f t="shared" si="259"/>
        <v/>
      </c>
      <c r="FG79" s="47" t="str">
        <f t="shared" si="260"/>
        <v/>
      </c>
      <c r="FH79" s="47" t="str">
        <f t="shared" si="261"/>
        <v/>
      </c>
      <c r="FI79" s="47" t="str">
        <f t="shared" si="262"/>
        <v/>
      </c>
      <c r="FJ79" s="47" t="str">
        <f t="shared" si="263"/>
        <v/>
      </c>
      <c r="FK79" s="47" t="str">
        <f t="shared" si="264"/>
        <v/>
      </c>
      <c r="FL79" s="47" t="str">
        <f t="shared" si="265"/>
        <v/>
      </c>
      <c r="FM79" s="47" t="str">
        <f t="shared" si="266"/>
        <v/>
      </c>
      <c r="FN79" s="47" t="str">
        <f t="shared" si="267"/>
        <v/>
      </c>
      <c r="FO79" s="47" t="str">
        <f t="shared" si="268"/>
        <v/>
      </c>
      <c r="FP79" s="47" t="str">
        <f t="shared" si="269"/>
        <v/>
      </c>
      <c r="FQ79" s="47" t="str">
        <f t="shared" si="270"/>
        <v/>
      </c>
      <c r="FR79" s="47" t="str">
        <f t="shared" si="271"/>
        <v/>
      </c>
      <c r="FS79" s="47" t="str">
        <f t="shared" si="272"/>
        <v/>
      </c>
      <c r="FT79" s="47" t="str">
        <f t="shared" si="273"/>
        <v/>
      </c>
      <c r="FU79" s="47" t="str">
        <f t="shared" si="274"/>
        <v/>
      </c>
      <c r="FV79" s="47" t="str">
        <f t="shared" si="275"/>
        <v/>
      </c>
      <c r="FW79" s="47" t="str">
        <f t="shared" si="276"/>
        <v/>
      </c>
      <c r="FX79" s="47" t="str">
        <f t="shared" si="277"/>
        <v/>
      </c>
      <c r="FY79" s="47" t="str">
        <f t="shared" si="278"/>
        <v/>
      </c>
      <c r="FZ79" s="47" t="str">
        <f t="shared" si="279"/>
        <v/>
      </c>
      <c r="GA79" s="47" t="str">
        <f t="shared" si="280"/>
        <v/>
      </c>
      <c r="GB79" s="47" t="str">
        <f t="shared" si="281"/>
        <v/>
      </c>
      <c r="GC79" s="47" t="str">
        <f t="shared" si="282"/>
        <v/>
      </c>
      <c r="GD79" s="47" t="str">
        <f t="shared" si="283"/>
        <v/>
      </c>
      <c r="GE79" s="47" t="str">
        <f t="shared" si="284"/>
        <v/>
      </c>
      <c r="GF79" s="47" t="str">
        <f t="shared" si="285"/>
        <v/>
      </c>
      <c r="GG79" s="47" t="str">
        <f t="shared" si="286"/>
        <v/>
      </c>
      <c r="GH79" s="47" t="str">
        <f t="shared" si="287"/>
        <v/>
      </c>
      <c r="GI79" s="47" t="str">
        <f t="shared" si="288"/>
        <v/>
      </c>
      <c r="GJ79" s="47" t="str">
        <f t="shared" si="289"/>
        <v/>
      </c>
      <c r="GK79" s="47" t="str">
        <f t="shared" si="290"/>
        <v/>
      </c>
      <c r="GL79" s="47" t="str">
        <f t="shared" si="291"/>
        <v/>
      </c>
      <c r="GM79" s="47" t="str">
        <f t="shared" si="292"/>
        <v/>
      </c>
      <c r="GN79" s="47" t="str">
        <f t="shared" si="293"/>
        <v/>
      </c>
      <c r="GO79" s="47" t="str">
        <f t="shared" si="294"/>
        <v/>
      </c>
      <c r="GP79" s="47" t="str">
        <f t="shared" si="295"/>
        <v/>
      </c>
      <c r="GQ79" s="47" t="str">
        <f t="shared" si="296"/>
        <v/>
      </c>
      <c r="GR79" s="47" t="str">
        <f t="shared" si="297"/>
        <v/>
      </c>
      <c r="GS79" s="47" t="str">
        <f t="shared" si="298"/>
        <v/>
      </c>
      <c r="GT79" s="47" t="str">
        <f t="shared" si="299"/>
        <v/>
      </c>
      <c r="GU79" s="47" t="str">
        <f t="shared" si="300"/>
        <v/>
      </c>
      <c r="GV79" s="47" t="str">
        <f t="shared" si="301"/>
        <v/>
      </c>
      <c r="GW79" s="47" t="str">
        <f t="shared" si="302"/>
        <v/>
      </c>
      <c r="GX79" s="47" t="str">
        <f t="shared" si="303"/>
        <v/>
      </c>
      <c r="GY79" s="47" t="str">
        <f t="shared" si="304"/>
        <v/>
      </c>
      <c r="GZ79" s="47" t="str">
        <f t="shared" si="305"/>
        <v/>
      </c>
      <c r="HA79" s="47" t="str">
        <f t="shared" si="306"/>
        <v/>
      </c>
      <c r="HB79" s="47" t="str">
        <f t="shared" si="307"/>
        <v/>
      </c>
      <c r="HC79" s="47" t="str">
        <f t="shared" si="308"/>
        <v/>
      </c>
      <c r="HD79" s="47" t="str">
        <f t="shared" si="309"/>
        <v/>
      </c>
      <c r="HE79" s="47" t="str">
        <f t="shared" si="310"/>
        <v/>
      </c>
      <c r="HF79" s="47" t="str">
        <f t="shared" si="311"/>
        <v/>
      </c>
      <c r="HG79" s="47" t="str">
        <f t="shared" si="312"/>
        <v/>
      </c>
      <c r="HH79" s="47" t="str">
        <f t="shared" si="313"/>
        <v/>
      </c>
      <c r="HI79" s="47" t="str">
        <f t="shared" si="314"/>
        <v/>
      </c>
      <c r="HJ79" s="47" t="str">
        <f t="shared" si="315"/>
        <v/>
      </c>
      <c r="HK79" s="47" t="str">
        <f t="shared" si="316"/>
        <v/>
      </c>
      <c r="HL79" s="47" t="str">
        <f t="shared" si="317"/>
        <v/>
      </c>
      <c r="HM79" s="47" t="str">
        <f t="shared" si="318"/>
        <v/>
      </c>
      <c r="HN79" s="47" t="str">
        <f t="shared" si="319"/>
        <v/>
      </c>
      <c r="HO79" s="47" t="str">
        <f t="shared" si="320"/>
        <v/>
      </c>
      <c r="HP79" s="47" t="str">
        <f t="shared" si="321"/>
        <v/>
      </c>
      <c r="HQ79" s="47" t="str">
        <f t="shared" si="322"/>
        <v/>
      </c>
      <c r="HR79" s="47" t="str">
        <f t="shared" si="323"/>
        <v/>
      </c>
      <c r="HS79" s="47" t="str">
        <f t="shared" si="324"/>
        <v/>
      </c>
      <c r="HT79" s="165" t="e">
        <f t="shared" si="325"/>
        <v>#N/A</v>
      </c>
      <c r="HU79" s="165" t="e">
        <f t="shared" si="342"/>
        <v>#N/A</v>
      </c>
      <c r="HV79" s="165" t="e">
        <f t="shared" si="342"/>
        <v>#N/A</v>
      </c>
      <c r="HW79" s="165" t="e">
        <f t="shared" si="342"/>
        <v>#N/A</v>
      </c>
      <c r="HX79" s="165" t="e">
        <f t="shared" si="216"/>
        <v>#N/A</v>
      </c>
      <c r="HY79" s="165" t="e">
        <f t="shared" si="216"/>
        <v>#N/A</v>
      </c>
      <c r="HZ79" s="165" t="e">
        <f t="shared" si="216"/>
        <v>#N/A</v>
      </c>
      <c r="IA79" s="165" t="e">
        <f t="shared" si="216"/>
        <v>#N/A</v>
      </c>
      <c r="IB79" s="165" t="e">
        <f t="shared" si="216"/>
        <v>#N/A</v>
      </c>
      <c r="IC79" s="165" t="e">
        <f t="shared" si="216"/>
        <v>#N/A</v>
      </c>
      <c r="ID79" s="165" t="e">
        <f t="shared" si="216"/>
        <v>#N/A</v>
      </c>
      <c r="IE79" s="165" t="e">
        <f t="shared" si="216"/>
        <v>#N/A</v>
      </c>
      <c r="IF79" s="165" t="e">
        <f t="shared" si="216"/>
        <v>#N/A</v>
      </c>
      <c r="IG79" s="165" t="e">
        <f t="shared" si="216"/>
        <v>#N/A</v>
      </c>
      <c r="IH79" s="165" t="e">
        <f t="shared" si="216"/>
        <v>#N/A</v>
      </c>
      <c r="II79" s="165" t="e">
        <f t="shared" si="216"/>
        <v>#N/A</v>
      </c>
      <c r="IJ79" s="165" t="e">
        <f t="shared" si="216"/>
        <v>#N/A</v>
      </c>
      <c r="IK79" s="165" t="e">
        <f t="shared" si="216"/>
        <v>#N/A</v>
      </c>
      <c r="IL79" s="165" t="e">
        <f t="shared" si="216"/>
        <v>#N/A</v>
      </c>
      <c r="IM79" s="165" t="e">
        <f t="shared" ref="IM79:JA94" si="349">IF(ISNONTEXT($O79),_xlfn.NORM.DIST(AT79,$K79,$O79,FALSE),NA())</f>
        <v>#N/A</v>
      </c>
      <c r="IN79" s="165" t="e">
        <f t="shared" si="349"/>
        <v>#N/A</v>
      </c>
      <c r="IO79" s="165" t="e">
        <f t="shared" si="349"/>
        <v>#N/A</v>
      </c>
      <c r="IP79" s="165" t="e">
        <f t="shared" si="349"/>
        <v>#N/A</v>
      </c>
      <c r="IQ79" s="165" t="e">
        <f t="shared" si="349"/>
        <v>#N/A</v>
      </c>
      <c r="IR79" s="165" t="e">
        <f t="shared" si="349"/>
        <v>#N/A</v>
      </c>
      <c r="IS79" s="165" t="e">
        <f t="shared" si="349"/>
        <v>#N/A</v>
      </c>
      <c r="IT79" s="165" t="e">
        <f t="shared" si="349"/>
        <v>#N/A</v>
      </c>
      <c r="IU79" s="165" t="e">
        <f t="shared" si="349"/>
        <v>#N/A</v>
      </c>
      <c r="IV79" s="165" t="e">
        <f t="shared" si="349"/>
        <v>#N/A</v>
      </c>
      <c r="IW79" s="165" t="e">
        <f t="shared" si="349"/>
        <v>#N/A</v>
      </c>
      <c r="IX79" s="165" t="e">
        <f t="shared" si="349"/>
        <v>#N/A</v>
      </c>
      <c r="IY79" s="165" t="e">
        <f t="shared" si="349"/>
        <v>#N/A</v>
      </c>
      <c r="IZ79" s="165" t="e">
        <f t="shared" si="349"/>
        <v>#N/A</v>
      </c>
      <c r="JA79" s="165" t="e">
        <f t="shared" si="349"/>
        <v>#N/A</v>
      </c>
      <c r="JB79" s="165" t="e">
        <f t="shared" si="346"/>
        <v>#N/A</v>
      </c>
      <c r="JC79" s="165" t="e">
        <f t="shared" si="346"/>
        <v>#N/A</v>
      </c>
      <c r="JD79" s="165" t="e">
        <f t="shared" si="346"/>
        <v>#N/A</v>
      </c>
      <c r="JE79" s="165" t="e">
        <f t="shared" si="346"/>
        <v>#N/A</v>
      </c>
      <c r="JF79" s="165" t="e">
        <f t="shared" si="346"/>
        <v>#N/A</v>
      </c>
      <c r="JG79" s="165" t="e">
        <f t="shared" si="346"/>
        <v>#N/A</v>
      </c>
      <c r="JH79" s="165" t="e">
        <f t="shared" si="346"/>
        <v>#N/A</v>
      </c>
      <c r="JI79" s="165" t="e">
        <f t="shared" si="346"/>
        <v>#N/A</v>
      </c>
      <c r="JJ79" s="165" t="e">
        <f t="shared" si="346"/>
        <v>#N/A</v>
      </c>
      <c r="JK79" s="165" t="e">
        <f t="shared" si="346"/>
        <v>#N/A</v>
      </c>
      <c r="JL79" s="165" t="e">
        <f t="shared" si="346"/>
        <v>#N/A</v>
      </c>
      <c r="JM79" s="165" t="e">
        <f t="shared" si="346"/>
        <v>#N/A</v>
      </c>
      <c r="JN79" s="165" t="e">
        <f t="shared" si="346"/>
        <v>#N/A</v>
      </c>
      <c r="JO79" s="165" t="e">
        <f t="shared" si="346"/>
        <v>#N/A</v>
      </c>
      <c r="JP79" s="165" t="e">
        <f t="shared" si="346"/>
        <v>#N/A</v>
      </c>
      <c r="JQ79" s="165" t="e">
        <f t="shared" si="331"/>
        <v>#N/A</v>
      </c>
      <c r="JR79" s="165" t="e">
        <f t="shared" si="331"/>
        <v>#N/A</v>
      </c>
      <c r="JS79" s="165" t="e">
        <f t="shared" si="331"/>
        <v>#N/A</v>
      </c>
      <c r="JT79" s="165" t="e">
        <f t="shared" si="331"/>
        <v>#N/A</v>
      </c>
      <c r="JU79" s="165" t="e">
        <f t="shared" si="331"/>
        <v>#N/A</v>
      </c>
      <c r="JV79" s="165" t="e">
        <f t="shared" si="331"/>
        <v>#N/A</v>
      </c>
      <c r="JW79" s="165" t="e">
        <f t="shared" si="331"/>
        <v>#N/A</v>
      </c>
      <c r="JX79" s="165" t="e">
        <f t="shared" si="331"/>
        <v>#N/A</v>
      </c>
      <c r="JY79" s="165" t="e">
        <f t="shared" si="331"/>
        <v>#N/A</v>
      </c>
      <c r="JZ79" s="165" t="e">
        <f t="shared" si="331"/>
        <v>#N/A</v>
      </c>
      <c r="KA79" s="165" t="e">
        <f t="shared" si="331"/>
        <v>#N/A</v>
      </c>
      <c r="KB79" s="165" t="e">
        <f t="shared" si="331"/>
        <v>#N/A</v>
      </c>
      <c r="KC79" s="165" t="e">
        <f t="shared" si="331"/>
        <v>#N/A</v>
      </c>
      <c r="KD79" s="165" t="e">
        <f t="shared" si="331"/>
        <v>#N/A</v>
      </c>
      <c r="KE79" s="165" t="e">
        <f t="shared" si="331"/>
        <v>#N/A</v>
      </c>
      <c r="KF79" s="165" t="e">
        <f t="shared" si="335"/>
        <v>#N/A</v>
      </c>
      <c r="KG79" s="165" t="e">
        <f t="shared" si="343"/>
        <v>#N/A</v>
      </c>
      <c r="KH79" s="165" t="e">
        <f t="shared" si="343"/>
        <v>#N/A</v>
      </c>
      <c r="KI79" s="165" t="e">
        <f t="shared" si="343"/>
        <v>#N/A</v>
      </c>
      <c r="KJ79" s="165" t="e">
        <f t="shared" si="217"/>
        <v>#N/A</v>
      </c>
      <c r="KK79" s="165" t="e">
        <f t="shared" si="217"/>
        <v>#N/A</v>
      </c>
      <c r="KL79" s="165" t="e">
        <f t="shared" si="217"/>
        <v>#N/A</v>
      </c>
      <c r="KM79" s="165" t="e">
        <f t="shared" si="217"/>
        <v>#N/A</v>
      </c>
      <c r="KN79" s="165" t="e">
        <f t="shared" si="217"/>
        <v>#N/A</v>
      </c>
      <c r="KO79" s="165" t="e">
        <f t="shared" si="217"/>
        <v>#N/A</v>
      </c>
      <c r="KP79" s="165" t="e">
        <f t="shared" si="217"/>
        <v>#N/A</v>
      </c>
      <c r="KQ79" s="165" t="e">
        <f t="shared" si="217"/>
        <v>#N/A</v>
      </c>
      <c r="KR79" s="165" t="e">
        <f t="shared" si="217"/>
        <v>#N/A</v>
      </c>
      <c r="KS79" s="165" t="e">
        <f t="shared" si="217"/>
        <v>#N/A</v>
      </c>
      <c r="KT79" s="165" t="e">
        <f t="shared" si="217"/>
        <v>#N/A</v>
      </c>
      <c r="KU79" s="165" t="e">
        <f t="shared" si="217"/>
        <v>#N/A</v>
      </c>
      <c r="KV79" s="165" t="e">
        <f t="shared" si="217"/>
        <v>#N/A</v>
      </c>
      <c r="KW79" s="165" t="e">
        <f t="shared" si="217"/>
        <v>#N/A</v>
      </c>
      <c r="KX79" s="165" t="e">
        <f t="shared" si="217"/>
        <v>#N/A</v>
      </c>
      <c r="KY79" s="165" t="e">
        <f t="shared" ref="KY79:LM94" si="350">IF(ISNONTEXT($O79),_xlfn.NORM.DIST(DF79,$K79,$O79,FALSE),NA())</f>
        <v>#N/A</v>
      </c>
      <c r="KZ79" s="165" t="e">
        <f t="shared" si="350"/>
        <v>#N/A</v>
      </c>
      <c r="LA79" s="165" t="e">
        <f t="shared" si="350"/>
        <v>#N/A</v>
      </c>
      <c r="LB79" s="165" t="e">
        <f t="shared" si="350"/>
        <v>#N/A</v>
      </c>
      <c r="LC79" s="165" t="e">
        <f t="shared" si="350"/>
        <v>#N/A</v>
      </c>
      <c r="LD79" s="165" t="e">
        <f t="shared" si="350"/>
        <v>#N/A</v>
      </c>
      <c r="LE79" s="165" t="e">
        <f t="shared" si="350"/>
        <v>#N/A</v>
      </c>
      <c r="LF79" s="165" t="e">
        <f t="shared" si="350"/>
        <v>#N/A</v>
      </c>
      <c r="LG79" s="165" t="e">
        <f t="shared" si="350"/>
        <v>#N/A</v>
      </c>
      <c r="LH79" s="165" t="e">
        <f t="shared" si="350"/>
        <v>#N/A</v>
      </c>
      <c r="LI79" s="165" t="e">
        <f t="shared" si="350"/>
        <v>#N/A</v>
      </c>
      <c r="LJ79" s="165" t="e">
        <f t="shared" si="350"/>
        <v>#N/A</v>
      </c>
      <c r="LK79" s="165" t="e">
        <f t="shared" si="350"/>
        <v>#N/A</v>
      </c>
      <c r="LL79" s="165" t="e">
        <f t="shared" si="350"/>
        <v>#N/A</v>
      </c>
      <c r="LM79" s="165" t="e">
        <f t="shared" si="350"/>
        <v>#N/A</v>
      </c>
      <c r="LN79" s="165" t="e">
        <f t="shared" si="347"/>
        <v>#N/A</v>
      </c>
      <c r="LO79" s="165" t="e">
        <f t="shared" si="347"/>
        <v>#N/A</v>
      </c>
      <c r="LP79" s="165" t="e">
        <f t="shared" si="347"/>
        <v>#N/A</v>
      </c>
      <c r="LQ79" s="165" t="e">
        <f t="shared" si="347"/>
        <v>#N/A</v>
      </c>
      <c r="LR79" s="165" t="e">
        <f t="shared" si="347"/>
        <v>#N/A</v>
      </c>
      <c r="LS79" s="165" t="e">
        <f t="shared" si="347"/>
        <v>#N/A</v>
      </c>
      <c r="LT79" s="165" t="e">
        <f t="shared" si="347"/>
        <v>#N/A</v>
      </c>
      <c r="LU79" s="165" t="e">
        <f t="shared" si="347"/>
        <v>#N/A</v>
      </c>
      <c r="LV79" s="165" t="e">
        <f t="shared" si="347"/>
        <v>#N/A</v>
      </c>
      <c r="LW79" s="165" t="e">
        <f t="shared" si="347"/>
        <v>#N/A</v>
      </c>
      <c r="LX79" s="165" t="e">
        <f t="shared" si="347"/>
        <v>#N/A</v>
      </c>
      <c r="LY79" s="165" t="e">
        <f t="shared" si="347"/>
        <v>#N/A</v>
      </c>
      <c r="LZ79" s="165" t="e">
        <f t="shared" si="347"/>
        <v>#N/A</v>
      </c>
      <c r="MA79" s="165" t="e">
        <f t="shared" si="347"/>
        <v>#N/A</v>
      </c>
      <c r="MB79" s="165" t="e">
        <f t="shared" si="347"/>
        <v>#N/A</v>
      </c>
      <c r="MC79" s="165" t="e">
        <f t="shared" si="332"/>
        <v>#N/A</v>
      </c>
      <c r="MD79" s="165" t="e">
        <f t="shared" si="332"/>
        <v>#N/A</v>
      </c>
      <c r="ME79" s="165" t="e">
        <f t="shared" si="332"/>
        <v>#N/A</v>
      </c>
      <c r="MF79" s="165" t="e">
        <f t="shared" si="332"/>
        <v>#N/A</v>
      </c>
      <c r="MG79" s="165" t="e">
        <f t="shared" si="332"/>
        <v>#N/A</v>
      </c>
      <c r="MH79" s="165" t="e">
        <f t="shared" si="332"/>
        <v>#N/A</v>
      </c>
      <c r="MI79" s="165" t="e">
        <f t="shared" si="332"/>
        <v>#N/A</v>
      </c>
      <c r="MJ79" s="165" t="e">
        <f t="shared" si="332"/>
        <v>#N/A</v>
      </c>
      <c r="MK79" s="165" t="e">
        <f t="shared" si="332"/>
        <v>#N/A</v>
      </c>
      <c r="ML79" s="165" t="e">
        <f t="shared" si="332"/>
        <v>#N/A</v>
      </c>
      <c r="MM79" s="165" t="e">
        <f t="shared" si="332"/>
        <v>#N/A</v>
      </c>
      <c r="MN79" s="165" t="e">
        <f t="shared" si="332"/>
        <v>#N/A</v>
      </c>
      <c r="MO79" s="165" t="e">
        <f t="shared" si="332"/>
        <v>#N/A</v>
      </c>
      <c r="MP79" s="165" t="e">
        <f t="shared" si="332"/>
        <v>#N/A</v>
      </c>
      <c r="MQ79" s="165" t="e">
        <f t="shared" si="332"/>
        <v>#N/A</v>
      </c>
      <c r="MR79" s="165" t="e">
        <f t="shared" si="336"/>
        <v>#N/A</v>
      </c>
      <c r="MS79" s="165" t="e">
        <f t="shared" si="344"/>
        <v>#N/A</v>
      </c>
      <c r="MT79" s="165" t="e">
        <f t="shared" si="344"/>
        <v>#N/A</v>
      </c>
      <c r="MU79" s="165" t="e">
        <f t="shared" si="344"/>
        <v>#N/A</v>
      </c>
      <c r="MV79" s="165" t="e">
        <f t="shared" si="218"/>
        <v>#N/A</v>
      </c>
      <c r="MW79" s="165" t="e">
        <f t="shared" si="218"/>
        <v>#N/A</v>
      </c>
      <c r="MX79" s="165" t="e">
        <f t="shared" si="218"/>
        <v>#N/A</v>
      </c>
      <c r="MY79" s="165" t="e">
        <f t="shared" si="218"/>
        <v>#N/A</v>
      </c>
      <c r="MZ79" s="165" t="e">
        <f t="shared" si="218"/>
        <v>#N/A</v>
      </c>
      <c r="NA79" s="165" t="e">
        <f t="shared" si="218"/>
        <v>#N/A</v>
      </c>
      <c r="NB79" s="165" t="e">
        <f t="shared" si="218"/>
        <v>#N/A</v>
      </c>
      <c r="NC79" s="165" t="e">
        <f t="shared" si="218"/>
        <v>#N/A</v>
      </c>
      <c r="ND79" s="165" t="e">
        <f t="shared" si="218"/>
        <v>#N/A</v>
      </c>
      <c r="NE79" s="165" t="e">
        <f t="shared" si="218"/>
        <v>#N/A</v>
      </c>
      <c r="NF79" s="165" t="e">
        <f t="shared" si="218"/>
        <v>#N/A</v>
      </c>
      <c r="NG79" s="165" t="e">
        <f t="shared" si="218"/>
        <v>#N/A</v>
      </c>
      <c r="NH79" s="165" t="e">
        <f t="shared" si="218"/>
        <v>#N/A</v>
      </c>
      <c r="NI79" s="165" t="e">
        <f t="shared" si="218"/>
        <v>#N/A</v>
      </c>
      <c r="NJ79" s="165" t="e">
        <f t="shared" si="218"/>
        <v>#N/A</v>
      </c>
      <c r="NK79" s="165" t="e">
        <f t="shared" ref="NK79:NY94" si="351">IF(ISNONTEXT($O79),_xlfn.NORM.DIST(FR79,$K79,$O79,FALSE),NA())</f>
        <v>#N/A</v>
      </c>
      <c r="NL79" s="165" t="e">
        <f t="shared" si="351"/>
        <v>#N/A</v>
      </c>
      <c r="NM79" s="165" t="e">
        <f t="shared" si="351"/>
        <v>#N/A</v>
      </c>
      <c r="NN79" s="165" t="e">
        <f t="shared" si="351"/>
        <v>#N/A</v>
      </c>
      <c r="NO79" s="165" t="e">
        <f t="shared" si="351"/>
        <v>#N/A</v>
      </c>
      <c r="NP79" s="165" t="e">
        <f t="shared" si="351"/>
        <v>#N/A</v>
      </c>
      <c r="NQ79" s="165" t="e">
        <f t="shared" si="351"/>
        <v>#N/A</v>
      </c>
      <c r="NR79" s="165" t="e">
        <f t="shared" si="351"/>
        <v>#N/A</v>
      </c>
      <c r="NS79" s="165" t="e">
        <f t="shared" si="351"/>
        <v>#N/A</v>
      </c>
      <c r="NT79" s="165" t="e">
        <f t="shared" si="351"/>
        <v>#N/A</v>
      </c>
      <c r="NU79" s="165" t="e">
        <f t="shared" si="351"/>
        <v>#N/A</v>
      </c>
      <c r="NV79" s="165" t="e">
        <f t="shared" si="351"/>
        <v>#N/A</v>
      </c>
      <c r="NW79" s="165" t="e">
        <f t="shared" si="351"/>
        <v>#N/A</v>
      </c>
      <c r="NX79" s="165" t="e">
        <f t="shared" si="351"/>
        <v>#N/A</v>
      </c>
      <c r="NY79" s="165" t="e">
        <f t="shared" si="351"/>
        <v>#N/A</v>
      </c>
      <c r="NZ79" s="165" t="e">
        <f t="shared" si="348"/>
        <v>#N/A</v>
      </c>
      <c r="OA79" s="165" t="e">
        <f t="shared" si="348"/>
        <v>#N/A</v>
      </c>
      <c r="OB79" s="165" t="e">
        <f t="shared" si="348"/>
        <v>#N/A</v>
      </c>
      <c r="OC79" s="165" t="e">
        <f t="shared" si="348"/>
        <v>#N/A</v>
      </c>
      <c r="OD79" s="165" t="e">
        <f t="shared" si="348"/>
        <v>#N/A</v>
      </c>
      <c r="OE79" s="165" t="e">
        <f t="shared" si="348"/>
        <v>#N/A</v>
      </c>
      <c r="OF79" s="165" t="e">
        <f t="shared" si="348"/>
        <v>#N/A</v>
      </c>
      <c r="OG79" s="165" t="e">
        <f t="shared" si="348"/>
        <v>#N/A</v>
      </c>
      <c r="OH79" s="165" t="e">
        <f t="shared" si="348"/>
        <v>#N/A</v>
      </c>
      <c r="OI79" s="165" t="e">
        <f t="shared" si="348"/>
        <v>#N/A</v>
      </c>
      <c r="OJ79" s="165" t="e">
        <f t="shared" si="348"/>
        <v>#N/A</v>
      </c>
      <c r="OK79" s="165" t="e">
        <f t="shared" si="348"/>
        <v>#N/A</v>
      </c>
      <c r="OL79" s="165" t="e">
        <f t="shared" si="348"/>
        <v>#N/A</v>
      </c>
      <c r="OM79" s="165" t="e">
        <f t="shared" si="348"/>
        <v>#N/A</v>
      </c>
      <c r="ON79" s="165" t="e">
        <f t="shared" si="348"/>
        <v>#N/A</v>
      </c>
      <c r="OO79" s="165" t="e">
        <f t="shared" si="333"/>
        <v>#N/A</v>
      </c>
      <c r="OP79" s="165" t="e">
        <f t="shared" si="333"/>
        <v>#N/A</v>
      </c>
      <c r="OQ79" s="165" t="e">
        <f t="shared" si="333"/>
        <v>#N/A</v>
      </c>
      <c r="OR79" s="165" t="e">
        <f t="shared" si="333"/>
        <v>#N/A</v>
      </c>
      <c r="OS79" s="165" t="e">
        <f t="shared" si="333"/>
        <v>#N/A</v>
      </c>
      <c r="OT79" s="165" t="e">
        <f t="shared" si="333"/>
        <v>#N/A</v>
      </c>
      <c r="OU79" s="165" t="e">
        <f t="shared" si="333"/>
        <v>#N/A</v>
      </c>
      <c r="OV79" s="165" t="e">
        <f t="shared" si="333"/>
        <v>#N/A</v>
      </c>
      <c r="OW79" s="165" t="e">
        <f t="shared" si="333"/>
        <v>#N/A</v>
      </c>
      <c r="OX79" s="165" t="e">
        <f t="shared" si="333"/>
        <v>#N/A</v>
      </c>
      <c r="OY79" s="165" t="e">
        <f t="shared" si="333"/>
        <v>#N/A</v>
      </c>
      <c r="OZ79" s="165" t="e">
        <f t="shared" si="333"/>
        <v>#N/A</v>
      </c>
      <c r="PA79" s="165" t="e">
        <f t="shared" si="333"/>
        <v>#N/A</v>
      </c>
      <c r="PB79" s="165" t="e">
        <f t="shared" si="333"/>
        <v>#N/A</v>
      </c>
      <c r="PC79" s="165" t="e">
        <f t="shared" si="333"/>
        <v>#N/A</v>
      </c>
      <c r="PD79" s="165" t="e">
        <f t="shared" si="337"/>
        <v>#N/A</v>
      </c>
      <c r="PE79" s="165" t="e">
        <f t="shared" si="326"/>
        <v>#N/A</v>
      </c>
      <c r="PF79" s="165" t="e">
        <f t="shared" si="326"/>
        <v>#N/A</v>
      </c>
      <c r="PG79" s="165" t="e">
        <f t="shared" si="326"/>
        <v>#N/A</v>
      </c>
      <c r="PH79" s="165" t="e">
        <f t="shared" si="326"/>
        <v>#N/A</v>
      </c>
      <c r="PI79" s="165" t="e">
        <f t="shared" si="326"/>
        <v>#N/A</v>
      </c>
      <c r="PJ79" s="165" t="e">
        <f t="shared" si="326"/>
        <v>#N/A</v>
      </c>
      <c r="PK79" s="165" t="e">
        <f t="shared" si="326"/>
        <v>#N/A</v>
      </c>
      <c r="PL79" s="165" t="e">
        <f t="shared" si="326"/>
        <v>#N/A</v>
      </c>
    </row>
    <row r="80" spans="1:428" hidden="1" x14ac:dyDescent="0.45">
      <c r="A80" s="4">
        <v>77</v>
      </c>
      <c r="B80" s="105"/>
      <c r="C80" s="113"/>
      <c r="D80" s="118" t="str">
        <f t="shared" si="220"/>
        <v/>
      </c>
      <c r="E80" s="91"/>
      <c r="F80" s="118" t="str">
        <f t="shared" si="221"/>
        <v/>
      </c>
      <c r="G80" s="113"/>
      <c r="H80" s="106"/>
      <c r="I80" s="120" t="str">
        <f t="shared" si="222"/>
        <v/>
      </c>
      <c r="J80" s="120" t="str">
        <f t="shared" si="223"/>
        <v/>
      </c>
      <c r="K80" s="71" t="str">
        <f t="shared" si="327"/>
        <v/>
      </c>
      <c r="L80" s="23"/>
      <c r="M80" s="55"/>
      <c r="N80" s="298"/>
      <c r="O80" s="72" t="str">
        <f>IF(AND(D80&gt;0,E80&gt;0,F80&gt;0),IF(ISBLANK(N80),IF(ISBLANK(L80),"",(F80-D80)*VLOOKUP(L80,VLookups!$A$4:$B$13,2,FALSE)),N80),"")</f>
        <v/>
      </c>
      <c r="P80" s="73" t="str">
        <f t="shared" si="224"/>
        <v/>
      </c>
      <c r="Q80" s="91"/>
      <c r="R80" s="265" t="str">
        <f>IF(AND(Q80&gt;0,E80&gt;0,NOT(O80="")),ABS(VLOOKUP($Q$1,VLookups!$A$43:$B$44,2,FALSE)-_xlfn.NORM.DIST(Q80,K80,O80,TRUE)),"")</f>
        <v/>
      </c>
      <c r="S80" s="90" t="str">
        <f>IF(AND($D80&gt;0,$E80&gt;0,$F80&gt;0,NOT(ISBLANK($L80))),_xlfn.NORM.INV(ABS(VLOOKUP($Q$1,VLookups!$A$43:$B$44,2,FALSE)-S$3),$K80,$O80),"")</f>
        <v/>
      </c>
      <c r="T80" s="89" t="str">
        <f>IF(AND($D80&gt;0,$E80&gt;0,$F80&gt;0,NOT(ISBLANK($L80))),_xlfn.NORM.INV(ABS(VLOOKUP($Q$1,VLookups!$A$43:$B$44,2,FALSE)-T$3),$K80,$O80),"")</f>
        <v/>
      </c>
      <c r="U80" s="90" t="str">
        <f>IF(AND($D80&gt;0,$E80&gt;0,$F80&gt;0,NOT(ISBLANK($L80))),_xlfn.NORM.INV(ABS(VLOOKUP($Q$1,VLookups!$A$43:$B$44,2,FALSE)-U$3),$K80,$O80),"")</f>
        <v/>
      </c>
      <c r="V80" s="89" t="str">
        <f>IF(AND($D80&gt;0,$E80&gt;0,$F80&gt;0,NOT(ISBLANK($L80))),_xlfn.NORM.INV(ABS(VLOOKUP($Q$1,VLookups!$A$43:$B$44,2,FALSE)-V$3),$K80,$O80),"")</f>
        <v/>
      </c>
      <c r="W80" s="90" t="str">
        <f>IF(AND($D80&gt;0,$E80&gt;0,$F80&gt;0,NOT(ISBLANK($L80))),_xlfn.NORM.INV(ABS(VLOOKUP($Q$1,VLookups!$A$43:$B$44,2,FALSE)-W$3),$K80,$O80),"")</f>
        <v/>
      </c>
      <c r="X80" s="89" t="str">
        <f>IF(AND($D80&gt;0,$E80&gt;0,$F80&gt;0,NOT(ISBLANK($L80))),_xlfn.NORM.INV(ABS(VLOOKUP($Q$1,VLookups!$A$43:$B$44,2,FALSE)-X$3),$K80,$O80),"")</f>
        <v/>
      </c>
      <c r="Y80" s="5"/>
      <c r="Z80" s="164" t="str">
        <f t="shared" si="328"/>
        <v/>
      </c>
      <c r="AA80" s="47" t="str">
        <f t="shared" si="329"/>
        <v/>
      </c>
      <c r="AB80" s="47" t="str">
        <f t="shared" si="345"/>
        <v/>
      </c>
      <c r="AC80" s="47" t="str">
        <f t="shared" si="345"/>
        <v/>
      </c>
      <c r="AD80" s="47" t="str">
        <f t="shared" si="345"/>
        <v/>
      </c>
      <c r="AE80" s="47" t="str">
        <f t="shared" si="345"/>
        <v/>
      </c>
      <c r="AF80" s="47" t="str">
        <f t="shared" si="345"/>
        <v/>
      </c>
      <c r="AG80" s="47" t="str">
        <f t="shared" si="345"/>
        <v/>
      </c>
      <c r="AH80" s="47" t="str">
        <f t="shared" si="345"/>
        <v/>
      </c>
      <c r="AI80" s="47" t="str">
        <f t="shared" si="345"/>
        <v/>
      </c>
      <c r="AJ80" s="47" t="str">
        <f t="shared" si="345"/>
        <v/>
      </c>
      <c r="AK80" s="47" t="str">
        <f t="shared" si="345"/>
        <v/>
      </c>
      <c r="AL80" s="47" t="str">
        <f t="shared" si="345"/>
        <v/>
      </c>
      <c r="AM80" s="47" t="str">
        <f t="shared" si="345"/>
        <v/>
      </c>
      <c r="AN80" s="47" t="str">
        <f t="shared" si="345"/>
        <v/>
      </c>
      <c r="AO80" s="47" t="str">
        <f t="shared" si="345"/>
        <v/>
      </c>
      <c r="AP80" s="47" t="str">
        <f t="shared" si="345"/>
        <v/>
      </c>
      <c r="AQ80" s="47" t="str">
        <f t="shared" si="345"/>
        <v/>
      </c>
      <c r="AR80" s="47" t="str">
        <f t="shared" si="345"/>
        <v/>
      </c>
      <c r="AS80" s="47" t="str">
        <f t="shared" si="345"/>
        <v/>
      </c>
      <c r="AT80" s="47" t="str">
        <f t="shared" si="345"/>
        <v/>
      </c>
      <c r="AU80" s="47" t="str">
        <f t="shared" si="345"/>
        <v/>
      </c>
      <c r="AV80" s="47" t="str">
        <f t="shared" si="345"/>
        <v/>
      </c>
      <c r="AW80" s="47" t="str">
        <f t="shared" si="345"/>
        <v/>
      </c>
      <c r="AX80" s="47" t="str">
        <f t="shared" si="345"/>
        <v/>
      </c>
      <c r="AY80" s="47" t="str">
        <f t="shared" si="345"/>
        <v/>
      </c>
      <c r="AZ80" s="47" t="str">
        <f t="shared" si="345"/>
        <v/>
      </c>
      <c r="BA80" s="47" t="str">
        <f t="shared" si="345"/>
        <v/>
      </c>
      <c r="BB80" s="47" t="str">
        <f t="shared" si="345"/>
        <v/>
      </c>
      <c r="BC80" s="47" t="str">
        <f t="shared" si="345"/>
        <v/>
      </c>
      <c r="BD80" s="47" t="str">
        <f t="shared" si="345"/>
        <v/>
      </c>
      <c r="BE80" s="47" t="str">
        <f t="shared" si="345"/>
        <v/>
      </c>
      <c r="BF80" s="47" t="str">
        <f t="shared" si="345"/>
        <v/>
      </c>
      <c r="BG80" s="47" t="str">
        <f t="shared" si="345"/>
        <v/>
      </c>
      <c r="BH80" s="47" t="str">
        <f t="shared" si="345"/>
        <v/>
      </c>
      <c r="BI80" s="47" t="str">
        <f t="shared" si="345"/>
        <v/>
      </c>
      <c r="BJ80" s="47" t="str">
        <f t="shared" si="345"/>
        <v/>
      </c>
      <c r="BK80" s="47" t="str">
        <f t="shared" si="345"/>
        <v/>
      </c>
      <c r="BL80" s="47" t="str">
        <f t="shared" si="345"/>
        <v/>
      </c>
      <c r="BM80" s="47" t="str">
        <f t="shared" si="345"/>
        <v/>
      </c>
      <c r="BN80" s="47" t="str">
        <f t="shared" si="345"/>
        <v/>
      </c>
      <c r="BO80" s="47" t="str">
        <f t="shared" si="345"/>
        <v/>
      </c>
      <c r="BP80" s="47" t="str">
        <f t="shared" si="345"/>
        <v/>
      </c>
      <c r="BQ80" s="47" t="str">
        <f t="shared" si="345"/>
        <v/>
      </c>
      <c r="BR80" s="47" t="str">
        <f t="shared" si="345"/>
        <v/>
      </c>
      <c r="BS80" s="47" t="str">
        <f t="shared" si="345"/>
        <v/>
      </c>
      <c r="BT80" s="47" t="str">
        <f t="shared" si="345"/>
        <v/>
      </c>
      <c r="BU80" s="47" t="str">
        <f t="shared" si="345"/>
        <v/>
      </c>
      <c r="BV80" s="47" t="str">
        <f t="shared" si="345"/>
        <v/>
      </c>
      <c r="BW80" s="47" t="str">
        <f t="shared" si="345"/>
        <v/>
      </c>
      <c r="BX80" s="47" t="str">
        <f t="shared" si="345"/>
        <v/>
      </c>
      <c r="BY80" s="47" t="str">
        <f t="shared" si="345"/>
        <v/>
      </c>
      <c r="BZ80" s="47" t="str">
        <f t="shared" si="345"/>
        <v/>
      </c>
      <c r="CA80" s="47" t="str">
        <f t="shared" si="345"/>
        <v/>
      </c>
      <c r="CB80" s="47" t="str">
        <f t="shared" si="345"/>
        <v/>
      </c>
      <c r="CC80" s="47" t="str">
        <f t="shared" si="345"/>
        <v/>
      </c>
      <c r="CD80" s="47" t="str">
        <f t="shared" si="345"/>
        <v/>
      </c>
      <c r="CE80" s="47" t="str">
        <f t="shared" si="345"/>
        <v/>
      </c>
      <c r="CF80" s="47" t="str">
        <f t="shared" si="345"/>
        <v/>
      </c>
      <c r="CG80" s="47" t="str">
        <f t="shared" si="345"/>
        <v/>
      </c>
      <c r="CH80" s="47" t="str">
        <f t="shared" si="345"/>
        <v/>
      </c>
      <c r="CI80" s="47" t="str">
        <f t="shared" si="345"/>
        <v/>
      </c>
      <c r="CJ80" s="47" t="str">
        <f t="shared" si="345"/>
        <v/>
      </c>
      <c r="CK80" s="47" t="str">
        <f t="shared" si="345"/>
        <v/>
      </c>
      <c r="CL80" s="47" t="str">
        <f t="shared" si="345"/>
        <v/>
      </c>
      <c r="CM80" s="47" t="str">
        <f t="shared" si="345"/>
        <v/>
      </c>
      <c r="CN80" s="47" t="str">
        <f t="shared" si="341"/>
        <v/>
      </c>
      <c r="CO80" s="47" t="str">
        <f t="shared" si="341"/>
        <v/>
      </c>
      <c r="CP80" s="47" t="str">
        <f t="shared" si="341"/>
        <v/>
      </c>
      <c r="CQ80" s="47" t="str">
        <f t="shared" si="341"/>
        <v/>
      </c>
      <c r="CR80" s="47" t="str">
        <f t="shared" si="341"/>
        <v/>
      </c>
      <c r="CS80" s="47" t="str">
        <f t="shared" si="341"/>
        <v/>
      </c>
      <c r="CT80" s="47" t="str">
        <f t="shared" si="341"/>
        <v/>
      </c>
      <c r="CU80" s="47" t="str">
        <f t="shared" si="341"/>
        <v/>
      </c>
      <c r="CV80" s="47" t="str">
        <f t="shared" si="341"/>
        <v/>
      </c>
      <c r="CW80" s="47" t="str">
        <f t="shared" si="341"/>
        <v/>
      </c>
      <c r="CX80" s="47" t="str">
        <f t="shared" si="341"/>
        <v/>
      </c>
      <c r="CY80" s="47" t="str">
        <f t="shared" si="341"/>
        <v/>
      </c>
      <c r="CZ80" s="47" t="str">
        <f t="shared" si="341"/>
        <v/>
      </c>
      <c r="DA80" s="47" t="str">
        <f t="shared" si="341"/>
        <v/>
      </c>
      <c r="DB80" s="47" t="str">
        <f t="shared" si="341"/>
        <v/>
      </c>
      <c r="DC80" s="47" t="str">
        <f t="shared" si="341"/>
        <v/>
      </c>
      <c r="DD80" s="47" t="str">
        <f t="shared" si="341"/>
        <v/>
      </c>
      <c r="DE80" s="47" t="str">
        <f t="shared" si="341"/>
        <v/>
      </c>
      <c r="DF80" s="47" t="str">
        <f t="shared" si="341"/>
        <v/>
      </c>
      <c r="DG80" s="47" t="str">
        <f t="shared" si="341"/>
        <v/>
      </c>
      <c r="DH80" s="47" t="str">
        <f t="shared" si="341"/>
        <v/>
      </c>
      <c r="DI80" s="47" t="str">
        <f t="shared" si="341"/>
        <v/>
      </c>
      <c r="DJ80" s="47" t="str">
        <f t="shared" si="341"/>
        <v/>
      </c>
      <c r="DK80" s="47" t="str">
        <f t="shared" si="341"/>
        <v/>
      </c>
      <c r="DL80" s="47" t="str">
        <f t="shared" si="341"/>
        <v/>
      </c>
      <c r="DM80" s="47" t="str">
        <f t="shared" si="341"/>
        <v/>
      </c>
      <c r="DN80" s="47" t="str">
        <f t="shared" si="341"/>
        <v/>
      </c>
      <c r="DO80" s="47" t="str">
        <f t="shared" si="341"/>
        <v/>
      </c>
      <c r="DP80" s="47" t="str">
        <f t="shared" si="341"/>
        <v/>
      </c>
      <c r="DQ80" s="47" t="str">
        <f t="shared" si="341"/>
        <v/>
      </c>
      <c r="DR80" s="47" t="str">
        <f t="shared" si="341"/>
        <v/>
      </c>
      <c r="DS80" s="47" t="str">
        <f t="shared" si="341"/>
        <v/>
      </c>
      <c r="DT80" s="47" t="str">
        <f t="shared" si="341"/>
        <v/>
      </c>
      <c r="DU80" s="47" t="str">
        <f t="shared" si="341"/>
        <v/>
      </c>
      <c r="DV80" s="47" t="str">
        <f t="shared" si="341"/>
        <v/>
      </c>
      <c r="DW80" s="179" t="str">
        <f t="shared" si="330"/>
        <v/>
      </c>
      <c r="DX80" s="47" t="str">
        <f t="shared" si="225"/>
        <v/>
      </c>
      <c r="DY80" s="47" t="str">
        <f t="shared" si="226"/>
        <v/>
      </c>
      <c r="DZ80" s="47" t="str">
        <f t="shared" si="227"/>
        <v/>
      </c>
      <c r="EA80" s="47" t="str">
        <f t="shared" si="228"/>
        <v/>
      </c>
      <c r="EB80" s="47" t="str">
        <f t="shared" si="229"/>
        <v/>
      </c>
      <c r="EC80" s="47" t="str">
        <f t="shared" si="230"/>
        <v/>
      </c>
      <c r="ED80" s="47" t="str">
        <f t="shared" si="231"/>
        <v/>
      </c>
      <c r="EE80" s="47" t="str">
        <f t="shared" si="232"/>
        <v/>
      </c>
      <c r="EF80" s="47" t="str">
        <f t="shared" si="233"/>
        <v/>
      </c>
      <c r="EG80" s="47" t="str">
        <f t="shared" si="234"/>
        <v/>
      </c>
      <c r="EH80" s="47" t="str">
        <f t="shared" si="235"/>
        <v/>
      </c>
      <c r="EI80" s="47" t="str">
        <f t="shared" si="236"/>
        <v/>
      </c>
      <c r="EJ80" s="47" t="str">
        <f t="shared" si="237"/>
        <v/>
      </c>
      <c r="EK80" s="47" t="str">
        <f t="shared" si="238"/>
        <v/>
      </c>
      <c r="EL80" s="47" t="str">
        <f t="shared" si="239"/>
        <v/>
      </c>
      <c r="EM80" s="47" t="str">
        <f t="shared" si="240"/>
        <v/>
      </c>
      <c r="EN80" s="47" t="str">
        <f t="shared" si="241"/>
        <v/>
      </c>
      <c r="EO80" s="47" t="str">
        <f t="shared" si="242"/>
        <v/>
      </c>
      <c r="EP80" s="47" t="str">
        <f t="shared" si="243"/>
        <v/>
      </c>
      <c r="EQ80" s="47" t="str">
        <f t="shared" si="244"/>
        <v/>
      </c>
      <c r="ER80" s="47" t="str">
        <f t="shared" si="245"/>
        <v/>
      </c>
      <c r="ES80" s="47" t="str">
        <f t="shared" si="246"/>
        <v/>
      </c>
      <c r="ET80" s="47" t="str">
        <f t="shared" si="247"/>
        <v/>
      </c>
      <c r="EU80" s="47" t="str">
        <f t="shared" si="248"/>
        <v/>
      </c>
      <c r="EV80" s="47" t="str">
        <f t="shared" si="249"/>
        <v/>
      </c>
      <c r="EW80" s="47" t="str">
        <f t="shared" si="250"/>
        <v/>
      </c>
      <c r="EX80" s="47" t="str">
        <f t="shared" si="251"/>
        <v/>
      </c>
      <c r="EY80" s="47" t="str">
        <f t="shared" si="252"/>
        <v/>
      </c>
      <c r="EZ80" s="47" t="str">
        <f t="shared" si="253"/>
        <v/>
      </c>
      <c r="FA80" s="47" t="str">
        <f t="shared" si="254"/>
        <v/>
      </c>
      <c r="FB80" s="47" t="str">
        <f t="shared" si="255"/>
        <v/>
      </c>
      <c r="FC80" s="47" t="str">
        <f t="shared" si="256"/>
        <v/>
      </c>
      <c r="FD80" s="47" t="str">
        <f t="shared" si="257"/>
        <v/>
      </c>
      <c r="FE80" s="47" t="str">
        <f t="shared" si="258"/>
        <v/>
      </c>
      <c r="FF80" s="47" t="str">
        <f t="shared" si="259"/>
        <v/>
      </c>
      <c r="FG80" s="47" t="str">
        <f t="shared" si="260"/>
        <v/>
      </c>
      <c r="FH80" s="47" t="str">
        <f t="shared" si="261"/>
        <v/>
      </c>
      <c r="FI80" s="47" t="str">
        <f t="shared" si="262"/>
        <v/>
      </c>
      <c r="FJ80" s="47" t="str">
        <f t="shared" si="263"/>
        <v/>
      </c>
      <c r="FK80" s="47" t="str">
        <f t="shared" si="264"/>
        <v/>
      </c>
      <c r="FL80" s="47" t="str">
        <f t="shared" si="265"/>
        <v/>
      </c>
      <c r="FM80" s="47" t="str">
        <f t="shared" si="266"/>
        <v/>
      </c>
      <c r="FN80" s="47" t="str">
        <f t="shared" si="267"/>
        <v/>
      </c>
      <c r="FO80" s="47" t="str">
        <f t="shared" si="268"/>
        <v/>
      </c>
      <c r="FP80" s="47" t="str">
        <f t="shared" si="269"/>
        <v/>
      </c>
      <c r="FQ80" s="47" t="str">
        <f t="shared" si="270"/>
        <v/>
      </c>
      <c r="FR80" s="47" t="str">
        <f t="shared" si="271"/>
        <v/>
      </c>
      <c r="FS80" s="47" t="str">
        <f t="shared" si="272"/>
        <v/>
      </c>
      <c r="FT80" s="47" t="str">
        <f t="shared" si="273"/>
        <v/>
      </c>
      <c r="FU80" s="47" t="str">
        <f t="shared" si="274"/>
        <v/>
      </c>
      <c r="FV80" s="47" t="str">
        <f t="shared" si="275"/>
        <v/>
      </c>
      <c r="FW80" s="47" t="str">
        <f t="shared" si="276"/>
        <v/>
      </c>
      <c r="FX80" s="47" t="str">
        <f t="shared" si="277"/>
        <v/>
      </c>
      <c r="FY80" s="47" t="str">
        <f t="shared" si="278"/>
        <v/>
      </c>
      <c r="FZ80" s="47" t="str">
        <f t="shared" si="279"/>
        <v/>
      </c>
      <c r="GA80" s="47" t="str">
        <f t="shared" si="280"/>
        <v/>
      </c>
      <c r="GB80" s="47" t="str">
        <f t="shared" si="281"/>
        <v/>
      </c>
      <c r="GC80" s="47" t="str">
        <f t="shared" si="282"/>
        <v/>
      </c>
      <c r="GD80" s="47" t="str">
        <f t="shared" si="283"/>
        <v/>
      </c>
      <c r="GE80" s="47" t="str">
        <f t="shared" si="284"/>
        <v/>
      </c>
      <c r="GF80" s="47" t="str">
        <f t="shared" si="285"/>
        <v/>
      </c>
      <c r="GG80" s="47" t="str">
        <f t="shared" si="286"/>
        <v/>
      </c>
      <c r="GH80" s="47" t="str">
        <f t="shared" si="287"/>
        <v/>
      </c>
      <c r="GI80" s="47" t="str">
        <f t="shared" si="288"/>
        <v/>
      </c>
      <c r="GJ80" s="47" t="str">
        <f t="shared" si="289"/>
        <v/>
      </c>
      <c r="GK80" s="47" t="str">
        <f t="shared" si="290"/>
        <v/>
      </c>
      <c r="GL80" s="47" t="str">
        <f t="shared" si="291"/>
        <v/>
      </c>
      <c r="GM80" s="47" t="str">
        <f t="shared" si="292"/>
        <v/>
      </c>
      <c r="GN80" s="47" t="str">
        <f t="shared" si="293"/>
        <v/>
      </c>
      <c r="GO80" s="47" t="str">
        <f t="shared" si="294"/>
        <v/>
      </c>
      <c r="GP80" s="47" t="str">
        <f t="shared" si="295"/>
        <v/>
      </c>
      <c r="GQ80" s="47" t="str">
        <f t="shared" si="296"/>
        <v/>
      </c>
      <c r="GR80" s="47" t="str">
        <f t="shared" si="297"/>
        <v/>
      </c>
      <c r="GS80" s="47" t="str">
        <f t="shared" si="298"/>
        <v/>
      </c>
      <c r="GT80" s="47" t="str">
        <f t="shared" si="299"/>
        <v/>
      </c>
      <c r="GU80" s="47" t="str">
        <f t="shared" si="300"/>
        <v/>
      </c>
      <c r="GV80" s="47" t="str">
        <f t="shared" si="301"/>
        <v/>
      </c>
      <c r="GW80" s="47" t="str">
        <f t="shared" si="302"/>
        <v/>
      </c>
      <c r="GX80" s="47" t="str">
        <f t="shared" si="303"/>
        <v/>
      </c>
      <c r="GY80" s="47" t="str">
        <f t="shared" si="304"/>
        <v/>
      </c>
      <c r="GZ80" s="47" t="str">
        <f t="shared" si="305"/>
        <v/>
      </c>
      <c r="HA80" s="47" t="str">
        <f t="shared" si="306"/>
        <v/>
      </c>
      <c r="HB80" s="47" t="str">
        <f t="shared" si="307"/>
        <v/>
      </c>
      <c r="HC80" s="47" t="str">
        <f t="shared" si="308"/>
        <v/>
      </c>
      <c r="HD80" s="47" t="str">
        <f t="shared" si="309"/>
        <v/>
      </c>
      <c r="HE80" s="47" t="str">
        <f t="shared" si="310"/>
        <v/>
      </c>
      <c r="HF80" s="47" t="str">
        <f t="shared" si="311"/>
        <v/>
      </c>
      <c r="HG80" s="47" t="str">
        <f t="shared" si="312"/>
        <v/>
      </c>
      <c r="HH80" s="47" t="str">
        <f t="shared" si="313"/>
        <v/>
      </c>
      <c r="HI80" s="47" t="str">
        <f t="shared" si="314"/>
        <v/>
      </c>
      <c r="HJ80" s="47" t="str">
        <f t="shared" si="315"/>
        <v/>
      </c>
      <c r="HK80" s="47" t="str">
        <f t="shared" si="316"/>
        <v/>
      </c>
      <c r="HL80" s="47" t="str">
        <f t="shared" si="317"/>
        <v/>
      </c>
      <c r="HM80" s="47" t="str">
        <f t="shared" si="318"/>
        <v/>
      </c>
      <c r="HN80" s="47" t="str">
        <f t="shared" si="319"/>
        <v/>
      </c>
      <c r="HO80" s="47" t="str">
        <f t="shared" si="320"/>
        <v/>
      </c>
      <c r="HP80" s="47" t="str">
        <f t="shared" si="321"/>
        <v/>
      </c>
      <c r="HQ80" s="47" t="str">
        <f t="shared" si="322"/>
        <v/>
      </c>
      <c r="HR80" s="47" t="str">
        <f t="shared" si="323"/>
        <v/>
      </c>
      <c r="HS80" s="47" t="str">
        <f t="shared" si="324"/>
        <v/>
      </c>
      <c r="HT80" s="165" t="e">
        <f t="shared" si="325"/>
        <v>#N/A</v>
      </c>
      <c r="HU80" s="165" t="e">
        <f t="shared" si="342"/>
        <v>#N/A</v>
      </c>
      <c r="HV80" s="165" t="e">
        <f t="shared" si="342"/>
        <v>#N/A</v>
      </c>
      <c r="HW80" s="165" t="e">
        <f t="shared" si="342"/>
        <v>#N/A</v>
      </c>
      <c r="HX80" s="165" t="e">
        <f t="shared" si="216"/>
        <v>#N/A</v>
      </c>
      <c r="HY80" s="165" t="e">
        <f t="shared" si="216"/>
        <v>#N/A</v>
      </c>
      <c r="HZ80" s="165" t="e">
        <f t="shared" si="216"/>
        <v>#N/A</v>
      </c>
      <c r="IA80" s="165" t="e">
        <f t="shared" si="216"/>
        <v>#N/A</v>
      </c>
      <c r="IB80" s="165" t="e">
        <f t="shared" si="216"/>
        <v>#N/A</v>
      </c>
      <c r="IC80" s="165" t="e">
        <f t="shared" si="216"/>
        <v>#N/A</v>
      </c>
      <c r="ID80" s="165" t="e">
        <f t="shared" si="216"/>
        <v>#N/A</v>
      </c>
      <c r="IE80" s="165" t="e">
        <f t="shared" si="216"/>
        <v>#N/A</v>
      </c>
      <c r="IF80" s="165" t="e">
        <f t="shared" si="216"/>
        <v>#N/A</v>
      </c>
      <c r="IG80" s="165" t="e">
        <f t="shared" si="216"/>
        <v>#N/A</v>
      </c>
      <c r="IH80" s="165" t="e">
        <f t="shared" si="216"/>
        <v>#N/A</v>
      </c>
      <c r="II80" s="165" t="e">
        <f t="shared" si="216"/>
        <v>#N/A</v>
      </c>
      <c r="IJ80" s="165" t="e">
        <f t="shared" si="216"/>
        <v>#N/A</v>
      </c>
      <c r="IK80" s="165" t="e">
        <f t="shared" si="216"/>
        <v>#N/A</v>
      </c>
      <c r="IL80" s="165" t="e">
        <f t="shared" si="216"/>
        <v>#N/A</v>
      </c>
      <c r="IM80" s="165" t="e">
        <f t="shared" si="349"/>
        <v>#N/A</v>
      </c>
      <c r="IN80" s="165" t="e">
        <f t="shared" si="349"/>
        <v>#N/A</v>
      </c>
      <c r="IO80" s="165" t="e">
        <f t="shared" si="349"/>
        <v>#N/A</v>
      </c>
      <c r="IP80" s="165" t="e">
        <f t="shared" si="349"/>
        <v>#N/A</v>
      </c>
      <c r="IQ80" s="165" t="e">
        <f t="shared" si="349"/>
        <v>#N/A</v>
      </c>
      <c r="IR80" s="165" t="e">
        <f t="shared" si="349"/>
        <v>#N/A</v>
      </c>
      <c r="IS80" s="165" t="e">
        <f t="shared" si="349"/>
        <v>#N/A</v>
      </c>
      <c r="IT80" s="165" t="e">
        <f t="shared" si="349"/>
        <v>#N/A</v>
      </c>
      <c r="IU80" s="165" t="e">
        <f t="shared" si="349"/>
        <v>#N/A</v>
      </c>
      <c r="IV80" s="165" t="e">
        <f t="shared" si="349"/>
        <v>#N/A</v>
      </c>
      <c r="IW80" s="165" t="e">
        <f t="shared" si="349"/>
        <v>#N/A</v>
      </c>
      <c r="IX80" s="165" t="e">
        <f t="shared" si="349"/>
        <v>#N/A</v>
      </c>
      <c r="IY80" s="165" t="e">
        <f t="shared" si="349"/>
        <v>#N/A</v>
      </c>
      <c r="IZ80" s="165" t="e">
        <f t="shared" si="349"/>
        <v>#N/A</v>
      </c>
      <c r="JA80" s="165" t="e">
        <f t="shared" si="349"/>
        <v>#N/A</v>
      </c>
      <c r="JB80" s="165" t="e">
        <f t="shared" si="346"/>
        <v>#N/A</v>
      </c>
      <c r="JC80" s="165" t="e">
        <f t="shared" si="346"/>
        <v>#N/A</v>
      </c>
      <c r="JD80" s="165" t="e">
        <f t="shared" si="346"/>
        <v>#N/A</v>
      </c>
      <c r="JE80" s="165" t="e">
        <f t="shared" si="346"/>
        <v>#N/A</v>
      </c>
      <c r="JF80" s="165" t="e">
        <f t="shared" si="346"/>
        <v>#N/A</v>
      </c>
      <c r="JG80" s="165" t="e">
        <f t="shared" si="346"/>
        <v>#N/A</v>
      </c>
      <c r="JH80" s="165" t="e">
        <f t="shared" si="346"/>
        <v>#N/A</v>
      </c>
      <c r="JI80" s="165" t="e">
        <f t="shared" si="346"/>
        <v>#N/A</v>
      </c>
      <c r="JJ80" s="165" t="e">
        <f t="shared" si="346"/>
        <v>#N/A</v>
      </c>
      <c r="JK80" s="165" t="e">
        <f t="shared" si="346"/>
        <v>#N/A</v>
      </c>
      <c r="JL80" s="165" t="e">
        <f t="shared" si="346"/>
        <v>#N/A</v>
      </c>
      <c r="JM80" s="165" t="e">
        <f t="shared" si="346"/>
        <v>#N/A</v>
      </c>
      <c r="JN80" s="165" t="e">
        <f t="shared" si="346"/>
        <v>#N/A</v>
      </c>
      <c r="JO80" s="165" t="e">
        <f t="shared" si="346"/>
        <v>#N/A</v>
      </c>
      <c r="JP80" s="165" t="e">
        <f t="shared" si="346"/>
        <v>#N/A</v>
      </c>
      <c r="JQ80" s="165" t="e">
        <f t="shared" si="331"/>
        <v>#N/A</v>
      </c>
      <c r="JR80" s="165" t="e">
        <f t="shared" si="331"/>
        <v>#N/A</v>
      </c>
      <c r="JS80" s="165" t="e">
        <f t="shared" si="331"/>
        <v>#N/A</v>
      </c>
      <c r="JT80" s="165" t="e">
        <f t="shared" si="331"/>
        <v>#N/A</v>
      </c>
      <c r="JU80" s="165" t="e">
        <f t="shared" si="331"/>
        <v>#N/A</v>
      </c>
      <c r="JV80" s="165" t="e">
        <f t="shared" si="331"/>
        <v>#N/A</v>
      </c>
      <c r="JW80" s="165" t="e">
        <f t="shared" si="331"/>
        <v>#N/A</v>
      </c>
      <c r="JX80" s="165" t="e">
        <f t="shared" si="331"/>
        <v>#N/A</v>
      </c>
      <c r="JY80" s="165" t="e">
        <f t="shared" si="331"/>
        <v>#N/A</v>
      </c>
      <c r="JZ80" s="165" t="e">
        <f t="shared" si="331"/>
        <v>#N/A</v>
      </c>
      <c r="KA80" s="165" t="e">
        <f t="shared" si="331"/>
        <v>#N/A</v>
      </c>
      <c r="KB80" s="165" t="e">
        <f t="shared" si="331"/>
        <v>#N/A</v>
      </c>
      <c r="KC80" s="165" t="e">
        <f t="shared" si="331"/>
        <v>#N/A</v>
      </c>
      <c r="KD80" s="165" t="e">
        <f t="shared" si="331"/>
        <v>#N/A</v>
      </c>
      <c r="KE80" s="165" t="e">
        <f t="shared" si="331"/>
        <v>#N/A</v>
      </c>
      <c r="KF80" s="165" t="e">
        <f t="shared" si="335"/>
        <v>#N/A</v>
      </c>
      <c r="KG80" s="165" t="e">
        <f t="shared" si="343"/>
        <v>#N/A</v>
      </c>
      <c r="KH80" s="165" t="e">
        <f t="shared" si="343"/>
        <v>#N/A</v>
      </c>
      <c r="KI80" s="165" t="e">
        <f t="shared" si="343"/>
        <v>#N/A</v>
      </c>
      <c r="KJ80" s="165" t="e">
        <f t="shared" si="217"/>
        <v>#N/A</v>
      </c>
      <c r="KK80" s="165" t="e">
        <f t="shared" si="217"/>
        <v>#N/A</v>
      </c>
      <c r="KL80" s="165" t="e">
        <f t="shared" si="217"/>
        <v>#N/A</v>
      </c>
      <c r="KM80" s="165" t="e">
        <f t="shared" si="217"/>
        <v>#N/A</v>
      </c>
      <c r="KN80" s="165" t="e">
        <f t="shared" si="217"/>
        <v>#N/A</v>
      </c>
      <c r="KO80" s="165" t="e">
        <f t="shared" si="217"/>
        <v>#N/A</v>
      </c>
      <c r="KP80" s="165" t="e">
        <f t="shared" si="217"/>
        <v>#N/A</v>
      </c>
      <c r="KQ80" s="165" t="e">
        <f t="shared" si="217"/>
        <v>#N/A</v>
      </c>
      <c r="KR80" s="165" t="e">
        <f t="shared" si="217"/>
        <v>#N/A</v>
      </c>
      <c r="KS80" s="165" t="e">
        <f t="shared" si="217"/>
        <v>#N/A</v>
      </c>
      <c r="KT80" s="165" t="e">
        <f t="shared" si="217"/>
        <v>#N/A</v>
      </c>
      <c r="KU80" s="165" t="e">
        <f t="shared" si="217"/>
        <v>#N/A</v>
      </c>
      <c r="KV80" s="165" t="e">
        <f t="shared" si="217"/>
        <v>#N/A</v>
      </c>
      <c r="KW80" s="165" t="e">
        <f t="shared" si="217"/>
        <v>#N/A</v>
      </c>
      <c r="KX80" s="165" t="e">
        <f t="shared" si="217"/>
        <v>#N/A</v>
      </c>
      <c r="KY80" s="165" t="e">
        <f t="shared" si="350"/>
        <v>#N/A</v>
      </c>
      <c r="KZ80" s="165" t="e">
        <f t="shared" si="350"/>
        <v>#N/A</v>
      </c>
      <c r="LA80" s="165" t="e">
        <f t="shared" si="350"/>
        <v>#N/A</v>
      </c>
      <c r="LB80" s="165" t="e">
        <f t="shared" si="350"/>
        <v>#N/A</v>
      </c>
      <c r="LC80" s="165" t="e">
        <f t="shared" si="350"/>
        <v>#N/A</v>
      </c>
      <c r="LD80" s="165" t="e">
        <f t="shared" si="350"/>
        <v>#N/A</v>
      </c>
      <c r="LE80" s="165" t="e">
        <f t="shared" si="350"/>
        <v>#N/A</v>
      </c>
      <c r="LF80" s="165" t="e">
        <f t="shared" si="350"/>
        <v>#N/A</v>
      </c>
      <c r="LG80" s="165" t="e">
        <f t="shared" si="350"/>
        <v>#N/A</v>
      </c>
      <c r="LH80" s="165" t="e">
        <f t="shared" si="350"/>
        <v>#N/A</v>
      </c>
      <c r="LI80" s="165" t="e">
        <f t="shared" si="350"/>
        <v>#N/A</v>
      </c>
      <c r="LJ80" s="165" t="e">
        <f t="shared" si="350"/>
        <v>#N/A</v>
      </c>
      <c r="LK80" s="165" t="e">
        <f t="shared" si="350"/>
        <v>#N/A</v>
      </c>
      <c r="LL80" s="165" t="e">
        <f t="shared" si="350"/>
        <v>#N/A</v>
      </c>
      <c r="LM80" s="165" t="e">
        <f t="shared" si="350"/>
        <v>#N/A</v>
      </c>
      <c r="LN80" s="165" t="e">
        <f t="shared" si="347"/>
        <v>#N/A</v>
      </c>
      <c r="LO80" s="165" t="e">
        <f t="shared" si="347"/>
        <v>#N/A</v>
      </c>
      <c r="LP80" s="165" t="e">
        <f t="shared" si="347"/>
        <v>#N/A</v>
      </c>
      <c r="LQ80" s="165" t="e">
        <f t="shared" si="347"/>
        <v>#N/A</v>
      </c>
      <c r="LR80" s="165" t="e">
        <f t="shared" si="347"/>
        <v>#N/A</v>
      </c>
      <c r="LS80" s="165" t="e">
        <f t="shared" si="347"/>
        <v>#N/A</v>
      </c>
      <c r="LT80" s="165" t="e">
        <f t="shared" si="347"/>
        <v>#N/A</v>
      </c>
      <c r="LU80" s="165" t="e">
        <f t="shared" si="347"/>
        <v>#N/A</v>
      </c>
      <c r="LV80" s="165" t="e">
        <f t="shared" si="347"/>
        <v>#N/A</v>
      </c>
      <c r="LW80" s="165" t="e">
        <f t="shared" si="347"/>
        <v>#N/A</v>
      </c>
      <c r="LX80" s="165" t="e">
        <f t="shared" si="347"/>
        <v>#N/A</v>
      </c>
      <c r="LY80" s="165" t="e">
        <f t="shared" si="347"/>
        <v>#N/A</v>
      </c>
      <c r="LZ80" s="165" t="e">
        <f t="shared" si="347"/>
        <v>#N/A</v>
      </c>
      <c r="MA80" s="165" t="e">
        <f t="shared" si="347"/>
        <v>#N/A</v>
      </c>
      <c r="MB80" s="165" t="e">
        <f t="shared" si="347"/>
        <v>#N/A</v>
      </c>
      <c r="MC80" s="165" t="e">
        <f t="shared" si="332"/>
        <v>#N/A</v>
      </c>
      <c r="MD80" s="165" t="e">
        <f t="shared" si="332"/>
        <v>#N/A</v>
      </c>
      <c r="ME80" s="165" t="e">
        <f t="shared" si="332"/>
        <v>#N/A</v>
      </c>
      <c r="MF80" s="165" t="e">
        <f t="shared" si="332"/>
        <v>#N/A</v>
      </c>
      <c r="MG80" s="165" t="e">
        <f t="shared" si="332"/>
        <v>#N/A</v>
      </c>
      <c r="MH80" s="165" t="e">
        <f t="shared" si="332"/>
        <v>#N/A</v>
      </c>
      <c r="MI80" s="165" t="e">
        <f t="shared" si="332"/>
        <v>#N/A</v>
      </c>
      <c r="MJ80" s="165" t="e">
        <f t="shared" si="332"/>
        <v>#N/A</v>
      </c>
      <c r="MK80" s="165" t="e">
        <f t="shared" si="332"/>
        <v>#N/A</v>
      </c>
      <c r="ML80" s="165" t="e">
        <f t="shared" si="332"/>
        <v>#N/A</v>
      </c>
      <c r="MM80" s="165" t="e">
        <f t="shared" si="332"/>
        <v>#N/A</v>
      </c>
      <c r="MN80" s="165" t="e">
        <f t="shared" si="332"/>
        <v>#N/A</v>
      </c>
      <c r="MO80" s="165" t="e">
        <f t="shared" si="332"/>
        <v>#N/A</v>
      </c>
      <c r="MP80" s="165" t="e">
        <f t="shared" si="332"/>
        <v>#N/A</v>
      </c>
      <c r="MQ80" s="165" t="e">
        <f t="shared" si="332"/>
        <v>#N/A</v>
      </c>
      <c r="MR80" s="165" t="e">
        <f t="shared" si="336"/>
        <v>#N/A</v>
      </c>
      <c r="MS80" s="165" t="e">
        <f t="shared" si="344"/>
        <v>#N/A</v>
      </c>
      <c r="MT80" s="165" t="e">
        <f t="shared" si="344"/>
        <v>#N/A</v>
      </c>
      <c r="MU80" s="165" t="e">
        <f t="shared" si="344"/>
        <v>#N/A</v>
      </c>
      <c r="MV80" s="165" t="e">
        <f t="shared" si="218"/>
        <v>#N/A</v>
      </c>
      <c r="MW80" s="165" t="e">
        <f t="shared" si="218"/>
        <v>#N/A</v>
      </c>
      <c r="MX80" s="165" t="e">
        <f t="shared" si="218"/>
        <v>#N/A</v>
      </c>
      <c r="MY80" s="165" t="e">
        <f t="shared" si="218"/>
        <v>#N/A</v>
      </c>
      <c r="MZ80" s="165" t="e">
        <f t="shared" si="218"/>
        <v>#N/A</v>
      </c>
      <c r="NA80" s="165" t="e">
        <f t="shared" si="218"/>
        <v>#N/A</v>
      </c>
      <c r="NB80" s="165" t="e">
        <f t="shared" si="218"/>
        <v>#N/A</v>
      </c>
      <c r="NC80" s="165" t="e">
        <f t="shared" si="218"/>
        <v>#N/A</v>
      </c>
      <c r="ND80" s="165" t="e">
        <f t="shared" si="218"/>
        <v>#N/A</v>
      </c>
      <c r="NE80" s="165" t="e">
        <f t="shared" si="218"/>
        <v>#N/A</v>
      </c>
      <c r="NF80" s="165" t="e">
        <f t="shared" si="218"/>
        <v>#N/A</v>
      </c>
      <c r="NG80" s="165" t="e">
        <f t="shared" si="218"/>
        <v>#N/A</v>
      </c>
      <c r="NH80" s="165" t="e">
        <f t="shared" si="218"/>
        <v>#N/A</v>
      </c>
      <c r="NI80" s="165" t="e">
        <f t="shared" si="218"/>
        <v>#N/A</v>
      </c>
      <c r="NJ80" s="165" t="e">
        <f t="shared" si="218"/>
        <v>#N/A</v>
      </c>
      <c r="NK80" s="165" t="e">
        <f t="shared" si="351"/>
        <v>#N/A</v>
      </c>
      <c r="NL80" s="165" t="e">
        <f t="shared" si="351"/>
        <v>#N/A</v>
      </c>
      <c r="NM80" s="165" t="e">
        <f t="shared" si="351"/>
        <v>#N/A</v>
      </c>
      <c r="NN80" s="165" t="e">
        <f t="shared" si="351"/>
        <v>#N/A</v>
      </c>
      <c r="NO80" s="165" t="e">
        <f t="shared" si="351"/>
        <v>#N/A</v>
      </c>
      <c r="NP80" s="165" t="e">
        <f t="shared" si="351"/>
        <v>#N/A</v>
      </c>
      <c r="NQ80" s="165" t="e">
        <f t="shared" si="351"/>
        <v>#N/A</v>
      </c>
      <c r="NR80" s="165" t="e">
        <f t="shared" si="351"/>
        <v>#N/A</v>
      </c>
      <c r="NS80" s="165" t="e">
        <f t="shared" si="351"/>
        <v>#N/A</v>
      </c>
      <c r="NT80" s="165" t="e">
        <f t="shared" si="351"/>
        <v>#N/A</v>
      </c>
      <c r="NU80" s="165" t="e">
        <f t="shared" si="351"/>
        <v>#N/A</v>
      </c>
      <c r="NV80" s="165" t="e">
        <f t="shared" si="351"/>
        <v>#N/A</v>
      </c>
      <c r="NW80" s="165" t="e">
        <f t="shared" si="351"/>
        <v>#N/A</v>
      </c>
      <c r="NX80" s="165" t="e">
        <f t="shared" si="351"/>
        <v>#N/A</v>
      </c>
      <c r="NY80" s="165" t="e">
        <f t="shared" si="351"/>
        <v>#N/A</v>
      </c>
      <c r="NZ80" s="165" t="e">
        <f t="shared" si="348"/>
        <v>#N/A</v>
      </c>
      <c r="OA80" s="165" t="e">
        <f t="shared" si="348"/>
        <v>#N/A</v>
      </c>
      <c r="OB80" s="165" t="e">
        <f t="shared" si="348"/>
        <v>#N/A</v>
      </c>
      <c r="OC80" s="165" t="e">
        <f t="shared" si="348"/>
        <v>#N/A</v>
      </c>
      <c r="OD80" s="165" t="e">
        <f t="shared" si="348"/>
        <v>#N/A</v>
      </c>
      <c r="OE80" s="165" t="e">
        <f t="shared" si="348"/>
        <v>#N/A</v>
      </c>
      <c r="OF80" s="165" t="e">
        <f t="shared" si="348"/>
        <v>#N/A</v>
      </c>
      <c r="OG80" s="165" t="e">
        <f t="shared" si="348"/>
        <v>#N/A</v>
      </c>
      <c r="OH80" s="165" t="e">
        <f t="shared" si="348"/>
        <v>#N/A</v>
      </c>
      <c r="OI80" s="165" t="e">
        <f t="shared" si="348"/>
        <v>#N/A</v>
      </c>
      <c r="OJ80" s="165" t="e">
        <f t="shared" si="348"/>
        <v>#N/A</v>
      </c>
      <c r="OK80" s="165" t="e">
        <f t="shared" si="348"/>
        <v>#N/A</v>
      </c>
      <c r="OL80" s="165" t="e">
        <f t="shared" si="348"/>
        <v>#N/A</v>
      </c>
      <c r="OM80" s="165" t="e">
        <f t="shared" si="348"/>
        <v>#N/A</v>
      </c>
      <c r="ON80" s="165" t="e">
        <f t="shared" si="348"/>
        <v>#N/A</v>
      </c>
      <c r="OO80" s="165" t="e">
        <f t="shared" si="333"/>
        <v>#N/A</v>
      </c>
      <c r="OP80" s="165" t="e">
        <f t="shared" si="333"/>
        <v>#N/A</v>
      </c>
      <c r="OQ80" s="165" t="e">
        <f t="shared" si="333"/>
        <v>#N/A</v>
      </c>
      <c r="OR80" s="165" t="e">
        <f t="shared" si="333"/>
        <v>#N/A</v>
      </c>
      <c r="OS80" s="165" t="e">
        <f t="shared" si="333"/>
        <v>#N/A</v>
      </c>
      <c r="OT80" s="165" t="e">
        <f t="shared" si="333"/>
        <v>#N/A</v>
      </c>
      <c r="OU80" s="165" t="e">
        <f t="shared" si="333"/>
        <v>#N/A</v>
      </c>
      <c r="OV80" s="165" t="e">
        <f t="shared" si="333"/>
        <v>#N/A</v>
      </c>
      <c r="OW80" s="165" t="e">
        <f t="shared" si="333"/>
        <v>#N/A</v>
      </c>
      <c r="OX80" s="165" t="e">
        <f t="shared" si="333"/>
        <v>#N/A</v>
      </c>
      <c r="OY80" s="165" t="e">
        <f t="shared" si="333"/>
        <v>#N/A</v>
      </c>
      <c r="OZ80" s="165" t="e">
        <f t="shared" si="333"/>
        <v>#N/A</v>
      </c>
      <c r="PA80" s="165" t="e">
        <f t="shared" si="333"/>
        <v>#N/A</v>
      </c>
      <c r="PB80" s="165" t="e">
        <f t="shared" si="333"/>
        <v>#N/A</v>
      </c>
      <c r="PC80" s="165" t="e">
        <f t="shared" si="333"/>
        <v>#N/A</v>
      </c>
      <c r="PD80" s="165" t="e">
        <f t="shared" si="337"/>
        <v>#N/A</v>
      </c>
      <c r="PE80" s="165" t="e">
        <f t="shared" si="326"/>
        <v>#N/A</v>
      </c>
      <c r="PF80" s="165" t="e">
        <f t="shared" si="326"/>
        <v>#N/A</v>
      </c>
      <c r="PG80" s="165" t="e">
        <f t="shared" si="326"/>
        <v>#N/A</v>
      </c>
      <c r="PH80" s="165" t="e">
        <f t="shared" si="326"/>
        <v>#N/A</v>
      </c>
      <c r="PI80" s="165" t="e">
        <f t="shared" si="326"/>
        <v>#N/A</v>
      </c>
      <c r="PJ80" s="165" t="e">
        <f t="shared" si="326"/>
        <v>#N/A</v>
      </c>
      <c r="PK80" s="165" t="e">
        <f t="shared" si="326"/>
        <v>#N/A</v>
      </c>
      <c r="PL80" s="165" t="e">
        <f t="shared" si="326"/>
        <v>#N/A</v>
      </c>
    </row>
    <row r="81" spans="1:428" hidden="1" x14ac:dyDescent="0.45">
      <c r="A81" s="4">
        <v>78</v>
      </c>
      <c r="B81" s="105"/>
      <c r="C81" s="113"/>
      <c r="D81" s="118" t="str">
        <f t="shared" si="220"/>
        <v/>
      </c>
      <c r="E81" s="91"/>
      <c r="F81" s="118" t="str">
        <f t="shared" si="221"/>
        <v/>
      </c>
      <c r="G81" s="113"/>
      <c r="H81" s="106"/>
      <c r="I81" s="120" t="str">
        <f t="shared" si="222"/>
        <v/>
      </c>
      <c r="J81" s="120" t="str">
        <f t="shared" si="223"/>
        <v/>
      </c>
      <c r="K81" s="71" t="str">
        <f t="shared" si="327"/>
        <v/>
      </c>
      <c r="L81" s="23"/>
      <c r="M81" s="55"/>
      <c r="N81" s="298"/>
      <c r="O81" s="72" t="str">
        <f>IF(AND(D81&gt;0,E81&gt;0,F81&gt;0),IF(ISBLANK(N81),IF(ISBLANK(L81),"",(F81-D81)*VLOOKUP(L81,VLookups!$A$4:$B$13,2,FALSE)),N81),"")</f>
        <v/>
      </c>
      <c r="P81" s="73" t="str">
        <f t="shared" si="224"/>
        <v/>
      </c>
      <c r="Q81" s="91"/>
      <c r="R81" s="265" t="str">
        <f>IF(AND(Q81&gt;0,E81&gt;0,NOT(O81="")),ABS(VLOOKUP($Q$1,VLookups!$A$43:$B$44,2,FALSE)-_xlfn.NORM.DIST(Q81,K81,O81,TRUE)),"")</f>
        <v/>
      </c>
      <c r="S81" s="90" t="str">
        <f>IF(AND($D81&gt;0,$E81&gt;0,$F81&gt;0,NOT(ISBLANK($L81))),_xlfn.NORM.INV(ABS(VLOOKUP($Q$1,VLookups!$A$43:$B$44,2,FALSE)-S$3),$K81,$O81),"")</f>
        <v/>
      </c>
      <c r="T81" s="89" t="str">
        <f>IF(AND($D81&gt;0,$E81&gt;0,$F81&gt;0,NOT(ISBLANK($L81))),_xlfn.NORM.INV(ABS(VLOOKUP($Q$1,VLookups!$A$43:$B$44,2,FALSE)-T$3),$K81,$O81),"")</f>
        <v/>
      </c>
      <c r="U81" s="90" t="str">
        <f>IF(AND($D81&gt;0,$E81&gt;0,$F81&gt;0,NOT(ISBLANK($L81))),_xlfn.NORM.INV(ABS(VLOOKUP($Q$1,VLookups!$A$43:$B$44,2,FALSE)-U$3),$K81,$O81),"")</f>
        <v/>
      </c>
      <c r="V81" s="89" t="str">
        <f>IF(AND($D81&gt;0,$E81&gt;0,$F81&gt;0,NOT(ISBLANK($L81))),_xlfn.NORM.INV(ABS(VLOOKUP($Q$1,VLookups!$A$43:$B$44,2,FALSE)-V$3),$K81,$O81),"")</f>
        <v/>
      </c>
      <c r="W81" s="90" t="str">
        <f>IF(AND($D81&gt;0,$E81&gt;0,$F81&gt;0,NOT(ISBLANK($L81))),_xlfn.NORM.INV(ABS(VLOOKUP($Q$1,VLookups!$A$43:$B$44,2,FALSE)-W$3),$K81,$O81),"")</f>
        <v/>
      </c>
      <c r="X81" s="89" t="str">
        <f>IF(AND($D81&gt;0,$E81&gt;0,$F81&gt;0,NOT(ISBLANK($L81))),_xlfn.NORM.INV(ABS(VLOOKUP($Q$1,VLookups!$A$43:$B$44,2,FALSE)-X$3),$K81,$O81),"")</f>
        <v/>
      </c>
      <c r="Y81" s="5"/>
      <c r="Z81" s="164" t="str">
        <f t="shared" si="328"/>
        <v/>
      </c>
      <c r="AA81" s="47" t="str">
        <f t="shared" si="329"/>
        <v/>
      </c>
      <c r="AB81" s="47" t="str">
        <f t="shared" si="345"/>
        <v/>
      </c>
      <c r="AC81" s="47" t="str">
        <f t="shared" si="345"/>
        <v/>
      </c>
      <c r="AD81" s="47" t="str">
        <f t="shared" si="345"/>
        <v/>
      </c>
      <c r="AE81" s="47" t="str">
        <f t="shared" si="345"/>
        <v/>
      </c>
      <c r="AF81" s="47" t="str">
        <f t="shared" si="345"/>
        <v/>
      </c>
      <c r="AG81" s="47" t="str">
        <f t="shared" si="345"/>
        <v/>
      </c>
      <c r="AH81" s="47" t="str">
        <f t="shared" si="345"/>
        <v/>
      </c>
      <c r="AI81" s="47" t="str">
        <f t="shared" si="345"/>
        <v/>
      </c>
      <c r="AJ81" s="47" t="str">
        <f t="shared" si="345"/>
        <v/>
      </c>
      <c r="AK81" s="47" t="str">
        <f t="shared" si="345"/>
        <v/>
      </c>
      <c r="AL81" s="47" t="str">
        <f t="shared" si="345"/>
        <v/>
      </c>
      <c r="AM81" s="47" t="str">
        <f t="shared" si="345"/>
        <v/>
      </c>
      <c r="AN81" s="47" t="str">
        <f t="shared" si="345"/>
        <v/>
      </c>
      <c r="AO81" s="47" t="str">
        <f t="shared" si="345"/>
        <v/>
      </c>
      <c r="AP81" s="47" t="str">
        <f t="shared" si="345"/>
        <v/>
      </c>
      <c r="AQ81" s="47" t="str">
        <f t="shared" si="345"/>
        <v/>
      </c>
      <c r="AR81" s="47" t="str">
        <f t="shared" si="345"/>
        <v/>
      </c>
      <c r="AS81" s="47" t="str">
        <f t="shared" si="345"/>
        <v/>
      </c>
      <c r="AT81" s="47" t="str">
        <f t="shared" si="345"/>
        <v/>
      </c>
      <c r="AU81" s="47" t="str">
        <f t="shared" si="345"/>
        <v/>
      </c>
      <c r="AV81" s="47" t="str">
        <f t="shared" si="345"/>
        <v/>
      </c>
      <c r="AW81" s="47" t="str">
        <f t="shared" si="345"/>
        <v/>
      </c>
      <c r="AX81" s="47" t="str">
        <f t="shared" si="345"/>
        <v/>
      </c>
      <c r="AY81" s="47" t="str">
        <f t="shared" si="345"/>
        <v/>
      </c>
      <c r="AZ81" s="47" t="str">
        <f t="shared" si="345"/>
        <v/>
      </c>
      <c r="BA81" s="47" t="str">
        <f t="shared" si="345"/>
        <v/>
      </c>
      <c r="BB81" s="47" t="str">
        <f t="shared" si="345"/>
        <v/>
      </c>
      <c r="BC81" s="47" t="str">
        <f t="shared" si="345"/>
        <v/>
      </c>
      <c r="BD81" s="47" t="str">
        <f t="shared" si="345"/>
        <v/>
      </c>
      <c r="BE81" s="47" t="str">
        <f t="shared" si="345"/>
        <v/>
      </c>
      <c r="BF81" s="47" t="str">
        <f t="shared" si="345"/>
        <v/>
      </c>
      <c r="BG81" s="47" t="str">
        <f t="shared" si="345"/>
        <v/>
      </c>
      <c r="BH81" s="47" t="str">
        <f t="shared" si="345"/>
        <v/>
      </c>
      <c r="BI81" s="47" t="str">
        <f t="shared" si="345"/>
        <v/>
      </c>
      <c r="BJ81" s="47" t="str">
        <f t="shared" si="345"/>
        <v/>
      </c>
      <c r="BK81" s="47" t="str">
        <f t="shared" si="345"/>
        <v/>
      </c>
      <c r="BL81" s="47" t="str">
        <f t="shared" si="345"/>
        <v/>
      </c>
      <c r="BM81" s="47" t="str">
        <f t="shared" si="345"/>
        <v/>
      </c>
      <c r="BN81" s="47" t="str">
        <f t="shared" si="345"/>
        <v/>
      </c>
      <c r="BO81" s="47" t="str">
        <f t="shared" si="345"/>
        <v/>
      </c>
      <c r="BP81" s="47" t="str">
        <f t="shared" si="345"/>
        <v/>
      </c>
      <c r="BQ81" s="47" t="str">
        <f t="shared" si="345"/>
        <v/>
      </c>
      <c r="BR81" s="47" t="str">
        <f t="shared" si="345"/>
        <v/>
      </c>
      <c r="BS81" s="47" t="str">
        <f t="shared" si="345"/>
        <v/>
      </c>
      <c r="BT81" s="47" t="str">
        <f t="shared" si="345"/>
        <v/>
      </c>
      <c r="BU81" s="47" t="str">
        <f t="shared" si="345"/>
        <v/>
      </c>
      <c r="BV81" s="47" t="str">
        <f t="shared" si="345"/>
        <v/>
      </c>
      <c r="BW81" s="47" t="str">
        <f t="shared" si="345"/>
        <v/>
      </c>
      <c r="BX81" s="47" t="str">
        <f t="shared" si="345"/>
        <v/>
      </c>
      <c r="BY81" s="47" t="str">
        <f t="shared" si="345"/>
        <v/>
      </c>
      <c r="BZ81" s="47" t="str">
        <f t="shared" si="345"/>
        <v/>
      </c>
      <c r="CA81" s="47" t="str">
        <f t="shared" si="345"/>
        <v/>
      </c>
      <c r="CB81" s="47" t="str">
        <f t="shared" si="345"/>
        <v/>
      </c>
      <c r="CC81" s="47" t="str">
        <f t="shared" si="345"/>
        <v/>
      </c>
      <c r="CD81" s="47" t="str">
        <f t="shared" si="345"/>
        <v/>
      </c>
      <c r="CE81" s="47" t="str">
        <f t="shared" si="345"/>
        <v/>
      </c>
      <c r="CF81" s="47" t="str">
        <f t="shared" si="345"/>
        <v/>
      </c>
      <c r="CG81" s="47" t="str">
        <f t="shared" si="345"/>
        <v/>
      </c>
      <c r="CH81" s="47" t="str">
        <f t="shared" si="345"/>
        <v/>
      </c>
      <c r="CI81" s="47" t="str">
        <f t="shared" si="345"/>
        <v/>
      </c>
      <c r="CJ81" s="47" t="str">
        <f t="shared" si="345"/>
        <v/>
      </c>
      <c r="CK81" s="47" t="str">
        <f t="shared" si="345"/>
        <v/>
      </c>
      <c r="CL81" s="47" t="str">
        <f t="shared" si="345"/>
        <v/>
      </c>
      <c r="CM81" s="47" t="str">
        <f t="shared" ref="CM81:DV84" si="352">IF(ISNONTEXT($Z81),CN81-$Z81,"")</f>
        <v/>
      </c>
      <c r="CN81" s="47" t="str">
        <f t="shared" si="352"/>
        <v/>
      </c>
      <c r="CO81" s="47" t="str">
        <f t="shared" si="352"/>
        <v/>
      </c>
      <c r="CP81" s="47" t="str">
        <f t="shared" si="352"/>
        <v/>
      </c>
      <c r="CQ81" s="47" t="str">
        <f t="shared" si="352"/>
        <v/>
      </c>
      <c r="CR81" s="47" t="str">
        <f t="shared" si="352"/>
        <v/>
      </c>
      <c r="CS81" s="47" t="str">
        <f t="shared" si="352"/>
        <v/>
      </c>
      <c r="CT81" s="47" t="str">
        <f t="shared" si="352"/>
        <v/>
      </c>
      <c r="CU81" s="47" t="str">
        <f t="shared" si="352"/>
        <v/>
      </c>
      <c r="CV81" s="47" t="str">
        <f t="shared" si="352"/>
        <v/>
      </c>
      <c r="CW81" s="47" t="str">
        <f t="shared" si="352"/>
        <v/>
      </c>
      <c r="CX81" s="47" t="str">
        <f t="shared" si="352"/>
        <v/>
      </c>
      <c r="CY81" s="47" t="str">
        <f t="shared" si="352"/>
        <v/>
      </c>
      <c r="CZ81" s="47" t="str">
        <f t="shared" si="352"/>
        <v/>
      </c>
      <c r="DA81" s="47" t="str">
        <f t="shared" si="352"/>
        <v/>
      </c>
      <c r="DB81" s="47" t="str">
        <f t="shared" si="352"/>
        <v/>
      </c>
      <c r="DC81" s="47" t="str">
        <f t="shared" si="352"/>
        <v/>
      </c>
      <c r="DD81" s="47" t="str">
        <f t="shared" si="352"/>
        <v/>
      </c>
      <c r="DE81" s="47" t="str">
        <f t="shared" si="352"/>
        <v/>
      </c>
      <c r="DF81" s="47" t="str">
        <f t="shared" si="352"/>
        <v/>
      </c>
      <c r="DG81" s="47" t="str">
        <f t="shared" si="352"/>
        <v/>
      </c>
      <c r="DH81" s="47" t="str">
        <f t="shared" si="352"/>
        <v/>
      </c>
      <c r="DI81" s="47" t="str">
        <f t="shared" si="352"/>
        <v/>
      </c>
      <c r="DJ81" s="47" t="str">
        <f t="shared" si="352"/>
        <v/>
      </c>
      <c r="DK81" s="47" t="str">
        <f t="shared" si="352"/>
        <v/>
      </c>
      <c r="DL81" s="47" t="str">
        <f t="shared" si="352"/>
        <v/>
      </c>
      <c r="DM81" s="47" t="str">
        <f t="shared" si="352"/>
        <v/>
      </c>
      <c r="DN81" s="47" t="str">
        <f t="shared" si="352"/>
        <v/>
      </c>
      <c r="DO81" s="47" t="str">
        <f t="shared" si="352"/>
        <v/>
      </c>
      <c r="DP81" s="47" t="str">
        <f t="shared" si="352"/>
        <v/>
      </c>
      <c r="DQ81" s="47" t="str">
        <f t="shared" si="352"/>
        <v/>
      </c>
      <c r="DR81" s="47" t="str">
        <f t="shared" si="352"/>
        <v/>
      </c>
      <c r="DS81" s="47" t="str">
        <f t="shared" si="352"/>
        <v/>
      </c>
      <c r="DT81" s="47" t="str">
        <f t="shared" si="352"/>
        <v/>
      </c>
      <c r="DU81" s="47" t="str">
        <f t="shared" si="352"/>
        <v/>
      </c>
      <c r="DV81" s="47" t="str">
        <f t="shared" si="352"/>
        <v/>
      </c>
      <c r="DW81" s="179" t="str">
        <f t="shared" si="330"/>
        <v/>
      </c>
      <c r="DX81" s="47" t="str">
        <f t="shared" si="225"/>
        <v/>
      </c>
      <c r="DY81" s="47" t="str">
        <f t="shared" si="226"/>
        <v/>
      </c>
      <c r="DZ81" s="47" t="str">
        <f t="shared" si="227"/>
        <v/>
      </c>
      <c r="EA81" s="47" t="str">
        <f t="shared" si="228"/>
        <v/>
      </c>
      <c r="EB81" s="47" t="str">
        <f t="shared" si="229"/>
        <v/>
      </c>
      <c r="EC81" s="47" t="str">
        <f t="shared" si="230"/>
        <v/>
      </c>
      <c r="ED81" s="47" t="str">
        <f t="shared" si="231"/>
        <v/>
      </c>
      <c r="EE81" s="47" t="str">
        <f t="shared" si="232"/>
        <v/>
      </c>
      <c r="EF81" s="47" t="str">
        <f t="shared" si="233"/>
        <v/>
      </c>
      <c r="EG81" s="47" t="str">
        <f t="shared" si="234"/>
        <v/>
      </c>
      <c r="EH81" s="47" t="str">
        <f t="shared" si="235"/>
        <v/>
      </c>
      <c r="EI81" s="47" t="str">
        <f t="shared" si="236"/>
        <v/>
      </c>
      <c r="EJ81" s="47" t="str">
        <f t="shared" si="237"/>
        <v/>
      </c>
      <c r="EK81" s="47" t="str">
        <f t="shared" si="238"/>
        <v/>
      </c>
      <c r="EL81" s="47" t="str">
        <f t="shared" si="239"/>
        <v/>
      </c>
      <c r="EM81" s="47" t="str">
        <f t="shared" si="240"/>
        <v/>
      </c>
      <c r="EN81" s="47" t="str">
        <f t="shared" si="241"/>
        <v/>
      </c>
      <c r="EO81" s="47" t="str">
        <f t="shared" si="242"/>
        <v/>
      </c>
      <c r="EP81" s="47" t="str">
        <f t="shared" si="243"/>
        <v/>
      </c>
      <c r="EQ81" s="47" t="str">
        <f t="shared" si="244"/>
        <v/>
      </c>
      <c r="ER81" s="47" t="str">
        <f t="shared" si="245"/>
        <v/>
      </c>
      <c r="ES81" s="47" t="str">
        <f t="shared" si="246"/>
        <v/>
      </c>
      <c r="ET81" s="47" t="str">
        <f t="shared" si="247"/>
        <v/>
      </c>
      <c r="EU81" s="47" t="str">
        <f t="shared" si="248"/>
        <v/>
      </c>
      <c r="EV81" s="47" t="str">
        <f t="shared" si="249"/>
        <v/>
      </c>
      <c r="EW81" s="47" t="str">
        <f t="shared" si="250"/>
        <v/>
      </c>
      <c r="EX81" s="47" t="str">
        <f t="shared" si="251"/>
        <v/>
      </c>
      <c r="EY81" s="47" t="str">
        <f t="shared" si="252"/>
        <v/>
      </c>
      <c r="EZ81" s="47" t="str">
        <f t="shared" si="253"/>
        <v/>
      </c>
      <c r="FA81" s="47" t="str">
        <f t="shared" si="254"/>
        <v/>
      </c>
      <c r="FB81" s="47" t="str">
        <f t="shared" si="255"/>
        <v/>
      </c>
      <c r="FC81" s="47" t="str">
        <f t="shared" si="256"/>
        <v/>
      </c>
      <c r="FD81" s="47" t="str">
        <f t="shared" si="257"/>
        <v/>
      </c>
      <c r="FE81" s="47" t="str">
        <f t="shared" si="258"/>
        <v/>
      </c>
      <c r="FF81" s="47" t="str">
        <f t="shared" si="259"/>
        <v/>
      </c>
      <c r="FG81" s="47" t="str">
        <f t="shared" si="260"/>
        <v/>
      </c>
      <c r="FH81" s="47" t="str">
        <f t="shared" si="261"/>
        <v/>
      </c>
      <c r="FI81" s="47" t="str">
        <f t="shared" si="262"/>
        <v/>
      </c>
      <c r="FJ81" s="47" t="str">
        <f t="shared" si="263"/>
        <v/>
      </c>
      <c r="FK81" s="47" t="str">
        <f t="shared" si="264"/>
        <v/>
      </c>
      <c r="FL81" s="47" t="str">
        <f t="shared" si="265"/>
        <v/>
      </c>
      <c r="FM81" s="47" t="str">
        <f t="shared" si="266"/>
        <v/>
      </c>
      <c r="FN81" s="47" t="str">
        <f t="shared" si="267"/>
        <v/>
      </c>
      <c r="FO81" s="47" t="str">
        <f t="shared" si="268"/>
        <v/>
      </c>
      <c r="FP81" s="47" t="str">
        <f t="shared" si="269"/>
        <v/>
      </c>
      <c r="FQ81" s="47" t="str">
        <f t="shared" si="270"/>
        <v/>
      </c>
      <c r="FR81" s="47" t="str">
        <f t="shared" si="271"/>
        <v/>
      </c>
      <c r="FS81" s="47" t="str">
        <f t="shared" si="272"/>
        <v/>
      </c>
      <c r="FT81" s="47" t="str">
        <f t="shared" si="273"/>
        <v/>
      </c>
      <c r="FU81" s="47" t="str">
        <f t="shared" si="274"/>
        <v/>
      </c>
      <c r="FV81" s="47" t="str">
        <f t="shared" si="275"/>
        <v/>
      </c>
      <c r="FW81" s="47" t="str">
        <f t="shared" si="276"/>
        <v/>
      </c>
      <c r="FX81" s="47" t="str">
        <f t="shared" si="277"/>
        <v/>
      </c>
      <c r="FY81" s="47" t="str">
        <f t="shared" si="278"/>
        <v/>
      </c>
      <c r="FZ81" s="47" t="str">
        <f t="shared" si="279"/>
        <v/>
      </c>
      <c r="GA81" s="47" t="str">
        <f t="shared" si="280"/>
        <v/>
      </c>
      <c r="GB81" s="47" t="str">
        <f t="shared" si="281"/>
        <v/>
      </c>
      <c r="GC81" s="47" t="str">
        <f t="shared" si="282"/>
        <v/>
      </c>
      <c r="GD81" s="47" t="str">
        <f t="shared" si="283"/>
        <v/>
      </c>
      <c r="GE81" s="47" t="str">
        <f t="shared" si="284"/>
        <v/>
      </c>
      <c r="GF81" s="47" t="str">
        <f t="shared" si="285"/>
        <v/>
      </c>
      <c r="GG81" s="47" t="str">
        <f t="shared" si="286"/>
        <v/>
      </c>
      <c r="GH81" s="47" t="str">
        <f t="shared" si="287"/>
        <v/>
      </c>
      <c r="GI81" s="47" t="str">
        <f t="shared" si="288"/>
        <v/>
      </c>
      <c r="GJ81" s="47" t="str">
        <f t="shared" si="289"/>
        <v/>
      </c>
      <c r="GK81" s="47" t="str">
        <f t="shared" si="290"/>
        <v/>
      </c>
      <c r="GL81" s="47" t="str">
        <f t="shared" si="291"/>
        <v/>
      </c>
      <c r="GM81" s="47" t="str">
        <f t="shared" si="292"/>
        <v/>
      </c>
      <c r="GN81" s="47" t="str">
        <f t="shared" si="293"/>
        <v/>
      </c>
      <c r="GO81" s="47" t="str">
        <f t="shared" si="294"/>
        <v/>
      </c>
      <c r="GP81" s="47" t="str">
        <f t="shared" si="295"/>
        <v/>
      </c>
      <c r="GQ81" s="47" t="str">
        <f t="shared" si="296"/>
        <v/>
      </c>
      <c r="GR81" s="47" t="str">
        <f t="shared" si="297"/>
        <v/>
      </c>
      <c r="GS81" s="47" t="str">
        <f t="shared" si="298"/>
        <v/>
      </c>
      <c r="GT81" s="47" t="str">
        <f t="shared" si="299"/>
        <v/>
      </c>
      <c r="GU81" s="47" t="str">
        <f t="shared" si="300"/>
        <v/>
      </c>
      <c r="GV81" s="47" t="str">
        <f t="shared" si="301"/>
        <v/>
      </c>
      <c r="GW81" s="47" t="str">
        <f t="shared" si="302"/>
        <v/>
      </c>
      <c r="GX81" s="47" t="str">
        <f t="shared" si="303"/>
        <v/>
      </c>
      <c r="GY81" s="47" t="str">
        <f t="shared" si="304"/>
        <v/>
      </c>
      <c r="GZ81" s="47" t="str">
        <f t="shared" si="305"/>
        <v/>
      </c>
      <c r="HA81" s="47" t="str">
        <f t="shared" si="306"/>
        <v/>
      </c>
      <c r="HB81" s="47" t="str">
        <f t="shared" si="307"/>
        <v/>
      </c>
      <c r="HC81" s="47" t="str">
        <f t="shared" si="308"/>
        <v/>
      </c>
      <c r="HD81" s="47" t="str">
        <f t="shared" si="309"/>
        <v/>
      </c>
      <c r="HE81" s="47" t="str">
        <f t="shared" si="310"/>
        <v/>
      </c>
      <c r="HF81" s="47" t="str">
        <f t="shared" si="311"/>
        <v/>
      </c>
      <c r="HG81" s="47" t="str">
        <f t="shared" si="312"/>
        <v/>
      </c>
      <c r="HH81" s="47" t="str">
        <f t="shared" si="313"/>
        <v/>
      </c>
      <c r="HI81" s="47" t="str">
        <f t="shared" si="314"/>
        <v/>
      </c>
      <c r="HJ81" s="47" t="str">
        <f t="shared" si="315"/>
        <v/>
      </c>
      <c r="HK81" s="47" t="str">
        <f t="shared" si="316"/>
        <v/>
      </c>
      <c r="HL81" s="47" t="str">
        <f t="shared" si="317"/>
        <v/>
      </c>
      <c r="HM81" s="47" t="str">
        <f t="shared" si="318"/>
        <v/>
      </c>
      <c r="HN81" s="47" t="str">
        <f t="shared" si="319"/>
        <v/>
      </c>
      <c r="HO81" s="47" t="str">
        <f t="shared" si="320"/>
        <v/>
      </c>
      <c r="HP81" s="47" t="str">
        <f t="shared" si="321"/>
        <v/>
      </c>
      <c r="HQ81" s="47" t="str">
        <f t="shared" si="322"/>
        <v/>
      </c>
      <c r="HR81" s="47" t="str">
        <f t="shared" si="323"/>
        <v/>
      </c>
      <c r="HS81" s="47" t="str">
        <f t="shared" si="324"/>
        <v/>
      </c>
      <c r="HT81" s="165" t="e">
        <f t="shared" si="325"/>
        <v>#N/A</v>
      </c>
      <c r="HU81" s="165" t="e">
        <f t="shared" si="342"/>
        <v>#N/A</v>
      </c>
      <c r="HV81" s="165" t="e">
        <f t="shared" si="342"/>
        <v>#N/A</v>
      </c>
      <c r="HW81" s="165" t="e">
        <f t="shared" si="342"/>
        <v>#N/A</v>
      </c>
      <c r="HX81" s="165" t="e">
        <f t="shared" ref="HX81:IL96" si="353">IF(ISNONTEXT($O81),_xlfn.NORM.DIST(AE81,$K81,$O81,FALSE),NA())</f>
        <v>#N/A</v>
      </c>
      <c r="HY81" s="165" t="e">
        <f t="shared" si="353"/>
        <v>#N/A</v>
      </c>
      <c r="HZ81" s="165" t="e">
        <f t="shared" si="353"/>
        <v>#N/A</v>
      </c>
      <c r="IA81" s="165" t="e">
        <f t="shared" si="353"/>
        <v>#N/A</v>
      </c>
      <c r="IB81" s="165" t="e">
        <f t="shared" si="353"/>
        <v>#N/A</v>
      </c>
      <c r="IC81" s="165" t="e">
        <f t="shared" si="353"/>
        <v>#N/A</v>
      </c>
      <c r="ID81" s="165" t="e">
        <f t="shared" si="353"/>
        <v>#N/A</v>
      </c>
      <c r="IE81" s="165" t="e">
        <f t="shared" si="353"/>
        <v>#N/A</v>
      </c>
      <c r="IF81" s="165" t="e">
        <f t="shared" si="353"/>
        <v>#N/A</v>
      </c>
      <c r="IG81" s="165" t="e">
        <f t="shared" si="353"/>
        <v>#N/A</v>
      </c>
      <c r="IH81" s="165" t="e">
        <f t="shared" si="353"/>
        <v>#N/A</v>
      </c>
      <c r="II81" s="165" t="e">
        <f t="shared" si="353"/>
        <v>#N/A</v>
      </c>
      <c r="IJ81" s="165" t="e">
        <f t="shared" si="353"/>
        <v>#N/A</v>
      </c>
      <c r="IK81" s="165" t="e">
        <f t="shared" si="353"/>
        <v>#N/A</v>
      </c>
      <c r="IL81" s="165" t="e">
        <f t="shared" si="353"/>
        <v>#N/A</v>
      </c>
      <c r="IM81" s="165" t="e">
        <f t="shared" si="349"/>
        <v>#N/A</v>
      </c>
      <c r="IN81" s="165" t="e">
        <f t="shared" si="349"/>
        <v>#N/A</v>
      </c>
      <c r="IO81" s="165" t="e">
        <f t="shared" si="349"/>
        <v>#N/A</v>
      </c>
      <c r="IP81" s="165" t="e">
        <f t="shared" si="349"/>
        <v>#N/A</v>
      </c>
      <c r="IQ81" s="165" t="e">
        <f t="shared" si="349"/>
        <v>#N/A</v>
      </c>
      <c r="IR81" s="165" t="e">
        <f t="shared" si="349"/>
        <v>#N/A</v>
      </c>
      <c r="IS81" s="165" t="e">
        <f t="shared" si="349"/>
        <v>#N/A</v>
      </c>
      <c r="IT81" s="165" t="e">
        <f t="shared" si="349"/>
        <v>#N/A</v>
      </c>
      <c r="IU81" s="165" t="e">
        <f t="shared" si="349"/>
        <v>#N/A</v>
      </c>
      <c r="IV81" s="165" t="e">
        <f t="shared" si="349"/>
        <v>#N/A</v>
      </c>
      <c r="IW81" s="165" t="e">
        <f t="shared" si="349"/>
        <v>#N/A</v>
      </c>
      <c r="IX81" s="165" t="e">
        <f t="shared" si="349"/>
        <v>#N/A</v>
      </c>
      <c r="IY81" s="165" t="e">
        <f t="shared" si="349"/>
        <v>#N/A</v>
      </c>
      <c r="IZ81" s="165" t="e">
        <f t="shared" si="349"/>
        <v>#N/A</v>
      </c>
      <c r="JA81" s="165" t="e">
        <f t="shared" si="349"/>
        <v>#N/A</v>
      </c>
      <c r="JB81" s="165" t="e">
        <f t="shared" si="346"/>
        <v>#N/A</v>
      </c>
      <c r="JC81" s="165" t="e">
        <f t="shared" si="346"/>
        <v>#N/A</v>
      </c>
      <c r="JD81" s="165" t="e">
        <f t="shared" si="346"/>
        <v>#N/A</v>
      </c>
      <c r="JE81" s="165" t="e">
        <f t="shared" si="346"/>
        <v>#N/A</v>
      </c>
      <c r="JF81" s="165" t="e">
        <f t="shared" si="346"/>
        <v>#N/A</v>
      </c>
      <c r="JG81" s="165" t="e">
        <f t="shared" si="346"/>
        <v>#N/A</v>
      </c>
      <c r="JH81" s="165" t="e">
        <f t="shared" si="346"/>
        <v>#N/A</v>
      </c>
      <c r="JI81" s="165" t="e">
        <f t="shared" si="346"/>
        <v>#N/A</v>
      </c>
      <c r="JJ81" s="165" t="e">
        <f t="shared" si="346"/>
        <v>#N/A</v>
      </c>
      <c r="JK81" s="165" t="e">
        <f t="shared" si="346"/>
        <v>#N/A</v>
      </c>
      <c r="JL81" s="165" t="e">
        <f t="shared" si="346"/>
        <v>#N/A</v>
      </c>
      <c r="JM81" s="165" t="e">
        <f t="shared" si="346"/>
        <v>#N/A</v>
      </c>
      <c r="JN81" s="165" t="e">
        <f t="shared" si="346"/>
        <v>#N/A</v>
      </c>
      <c r="JO81" s="165" t="e">
        <f t="shared" si="346"/>
        <v>#N/A</v>
      </c>
      <c r="JP81" s="165" t="e">
        <f t="shared" si="346"/>
        <v>#N/A</v>
      </c>
      <c r="JQ81" s="165" t="e">
        <f t="shared" si="331"/>
        <v>#N/A</v>
      </c>
      <c r="JR81" s="165" t="e">
        <f t="shared" si="331"/>
        <v>#N/A</v>
      </c>
      <c r="JS81" s="165" t="e">
        <f t="shared" si="331"/>
        <v>#N/A</v>
      </c>
      <c r="JT81" s="165" t="e">
        <f t="shared" si="331"/>
        <v>#N/A</v>
      </c>
      <c r="JU81" s="165" t="e">
        <f t="shared" si="331"/>
        <v>#N/A</v>
      </c>
      <c r="JV81" s="165" t="e">
        <f t="shared" si="331"/>
        <v>#N/A</v>
      </c>
      <c r="JW81" s="165" t="e">
        <f t="shared" si="331"/>
        <v>#N/A</v>
      </c>
      <c r="JX81" s="165" t="e">
        <f t="shared" si="331"/>
        <v>#N/A</v>
      </c>
      <c r="JY81" s="165" t="e">
        <f t="shared" si="331"/>
        <v>#N/A</v>
      </c>
      <c r="JZ81" s="165" t="e">
        <f t="shared" si="331"/>
        <v>#N/A</v>
      </c>
      <c r="KA81" s="165" t="e">
        <f t="shared" si="331"/>
        <v>#N/A</v>
      </c>
      <c r="KB81" s="165" t="e">
        <f t="shared" si="331"/>
        <v>#N/A</v>
      </c>
      <c r="KC81" s="165" t="e">
        <f t="shared" si="331"/>
        <v>#N/A</v>
      </c>
      <c r="KD81" s="165" t="e">
        <f t="shared" si="331"/>
        <v>#N/A</v>
      </c>
      <c r="KE81" s="165" t="e">
        <f t="shared" si="331"/>
        <v>#N/A</v>
      </c>
      <c r="KF81" s="165" t="e">
        <f t="shared" si="335"/>
        <v>#N/A</v>
      </c>
      <c r="KG81" s="165" t="e">
        <f t="shared" si="343"/>
        <v>#N/A</v>
      </c>
      <c r="KH81" s="165" t="e">
        <f t="shared" si="343"/>
        <v>#N/A</v>
      </c>
      <c r="KI81" s="165" t="e">
        <f t="shared" si="343"/>
        <v>#N/A</v>
      </c>
      <c r="KJ81" s="165" t="e">
        <f t="shared" ref="KJ81:KX96" si="354">IF(ISNONTEXT($O81),_xlfn.NORM.DIST(CQ81,$K81,$O81,FALSE),NA())</f>
        <v>#N/A</v>
      </c>
      <c r="KK81" s="165" t="e">
        <f t="shared" si="354"/>
        <v>#N/A</v>
      </c>
      <c r="KL81" s="165" t="e">
        <f t="shared" si="354"/>
        <v>#N/A</v>
      </c>
      <c r="KM81" s="165" t="e">
        <f t="shared" si="354"/>
        <v>#N/A</v>
      </c>
      <c r="KN81" s="165" t="e">
        <f t="shared" si="354"/>
        <v>#N/A</v>
      </c>
      <c r="KO81" s="165" t="e">
        <f t="shared" si="354"/>
        <v>#N/A</v>
      </c>
      <c r="KP81" s="165" t="e">
        <f t="shared" si="354"/>
        <v>#N/A</v>
      </c>
      <c r="KQ81" s="165" t="e">
        <f t="shared" si="354"/>
        <v>#N/A</v>
      </c>
      <c r="KR81" s="165" t="e">
        <f t="shared" si="354"/>
        <v>#N/A</v>
      </c>
      <c r="KS81" s="165" t="e">
        <f t="shared" si="354"/>
        <v>#N/A</v>
      </c>
      <c r="KT81" s="165" t="e">
        <f t="shared" si="354"/>
        <v>#N/A</v>
      </c>
      <c r="KU81" s="165" t="e">
        <f t="shared" si="354"/>
        <v>#N/A</v>
      </c>
      <c r="KV81" s="165" t="e">
        <f t="shared" si="354"/>
        <v>#N/A</v>
      </c>
      <c r="KW81" s="165" t="e">
        <f t="shared" si="354"/>
        <v>#N/A</v>
      </c>
      <c r="KX81" s="165" t="e">
        <f t="shared" si="354"/>
        <v>#N/A</v>
      </c>
      <c r="KY81" s="165" t="e">
        <f t="shared" si="350"/>
        <v>#N/A</v>
      </c>
      <c r="KZ81" s="165" t="e">
        <f t="shared" si="350"/>
        <v>#N/A</v>
      </c>
      <c r="LA81" s="165" t="e">
        <f t="shared" si="350"/>
        <v>#N/A</v>
      </c>
      <c r="LB81" s="165" t="e">
        <f t="shared" si="350"/>
        <v>#N/A</v>
      </c>
      <c r="LC81" s="165" t="e">
        <f t="shared" si="350"/>
        <v>#N/A</v>
      </c>
      <c r="LD81" s="165" t="e">
        <f t="shared" si="350"/>
        <v>#N/A</v>
      </c>
      <c r="LE81" s="165" t="e">
        <f t="shared" si="350"/>
        <v>#N/A</v>
      </c>
      <c r="LF81" s="165" t="e">
        <f t="shared" si="350"/>
        <v>#N/A</v>
      </c>
      <c r="LG81" s="165" t="e">
        <f t="shared" si="350"/>
        <v>#N/A</v>
      </c>
      <c r="LH81" s="165" t="e">
        <f t="shared" si="350"/>
        <v>#N/A</v>
      </c>
      <c r="LI81" s="165" t="e">
        <f t="shared" si="350"/>
        <v>#N/A</v>
      </c>
      <c r="LJ81" s="165" t="e">
        <f t="shared" si="350"/>
        <v>#N/A</v>
      </c>
      <c r="LK81" s="165" t="e">
        <f t="shared" si="350"/>
        <v>#N/A</v>
      </c>
      <c r="LL81" s="165" t="e">
        <f t="shared" si="350"/>
        <v>#N/A</v>
      </c>
      <c r="LM81" s="165" t="e">
        <f t="shared" si="350"/>
        <v>#N/A</v>
      </c>
      <c r="LN81" s="165" t="e">
        <f t="shared" si="347"/>
        <v>#N/A</v>
      </c>
      <c r="LO81" s="165" t="e">
        <f t="shared" si="347"/>
        <v>#N/A</v>
      </c>
      <c r="LP81" s="165" t="e">
        <f t="shared" si="347"/>
        <v>#N/A</v>
      </c>
      <c r="LQ81" s="165" t="e">
        <f t="shared" si="347"/>
        <v>#N/A</v>
      </c>
      <c r="LR81" s="165" t="e">
        <f t="shared" si="347"/>
        <v>#N/A</v>
      </c>
      <c r="LS81" s="165" t="e">
        <f t="shared" si="347"/>
        <v>#N/A</v>
      </c>
      <c r="LT81" s="165" t="e">
        <f t="shared" si="347"/>
        <v>#N/A</v>
      </c>
      <c r="LU81" s="165" t="e">
        <f t="shared" si="347"/>
        <v>#N/A</v>
      </c>
      <c r="LV81" s="165" t="e">
        <f t="shared" si="347"/>
        <v>#N/A</v>
      </c>
      <c r="LW81" s="165" t="e">
        <f t="shared" si="347"/>
        <v>#N/A</v>
      </c>
      <c r="LX81" s="165" t="e">
        <f t="shared" si="347"/>
        <v>#N/A</v>
      </c>
      <c r="LY81" s="165" t="e">
        <f t="shared" si="347"/>
        <v>#N/A</v>
      </c>
      <c r="LZ81" s="165" t="e">
        <f t="shared" si="347"/>
        <v>#N/A</v>
      </c>
      <c r="MA81" s="165" t="e">
        <f t="shared" si="347"/>
        <v>#N/A</v>
      </c>
      <c r="MB81" s="165" t="e">
        <f t="shared" si="347"/>
        <v>#N/A</v>
      </c>
      <c r="MC81" s="165" t="e">
        <f t="shared" si="332"/>
        <v>#N/A</v>
      </c>
      <c r="MD81" s="165" t="e">
        <f t="shared" si="332"/>
        <v>#N/A</v>
      </c>
      <c r="ME81" s="165" t="e">
        <f t="shared" si="332"/>
        <v>#N/A</v>
      </c>
      <c r="MF81" s="165" t="e">
        <f t="shared" si="332"/>
        <v>#N/A</v>
      </c>
      <c r="MG81" s="165" t="e">
        <f t="shared" si="332"/>
        <v>#N/A</v>
      </c>
      <c r="MH81" s="165" t="e">
        <f t="shared" si="332"/>
        <v>#N/A</v>
      </c>
      <c r="MI81" s="165" t="e">
        <f t="shared" si="332"/>
        <v>#N/A</v>
      </c>
      <c r="MJ81" s="165" t="e">
        <f t="shared" si="332"/>
        <v>#N/A</v>
      </c>
      <c r="MK81" s="165" t="e">
        <f t="shared" si="332"/>
        <v>#N/A</v>
      </c>
      <c r="ML81" s="165" t="e">
        <f t="shared" si="332"/>
        <v>#N/A</v>
      </c>
      <c r="MM81" s="165" t="e">
        <f t="shared" si="332"/>
        <v>#N/A</v>
      </c>
      <c r="MN81" s="165" t="e">
        <f t="shared" si="332"/>
        <v>#N/A</v>
      </c>
      <c r="MO81" s="165" t="e">
        <f t="shared" si="332"/>
        <v>#N/A</v>
      </c>
      <c r="MP81" s="165" t="e">
        <f t="shared" si="332"/>
        <v>#N/A</v>
      </c>
      <c r="MQ81" s="165" t="e">
        <f t="shared" si="332"/>
        <v>#N/A</v>
      </c>
      <c r="MR81" s="165" t="e">
        <f t="shared" si="336"/>
        <v>#N/A</v>
      </c>
      <c r="MS81" s="165" t="e">
        <f t="shared" si="344"/>
        <v>#N/A</v>
      </c>
      <c r="MT81" s="165" t="e">
        <f t="shared" si="344"/>
        <v>#N/A</v>
      </c>
      <c r="MU81" s="165" t="e">
        <f t="shared" si="344"/>
        <v>#N/A</v>
      </c>
      <c r="MV81" s="165" t="e">
        <f t="shared" ref="MV81:NJ96" si="355">IF(ISNONTEXT($O81),_xlfn.NORM.DIST(FC81,$K81,$O81,FALSE),NA())</f>
        <v>#N/A</v>
      </c>
      <c r="MW81" s="165" t="e">
        <f t="shared" si="355"/>
        <v>#N/A</v>
      </c>
      <c r="MX81" s="165" t="e">
        <f t="shared" si="355"/>
        <v>#N/A</v>
      </c>
      <c r="MY81" s="165" t="e">
        <f t="shared" si="355"/>
        <v>#N/A</v>
      </c>
      <c r="MZ81" s="165" t="e">
        <f t="shared" si="355"/>
        <v>#N/A</v>
      </c>
      <c r="NA81" s="165" t="e">
        <f t="shared" si="355"/>
        <v>#N/A</v>
      </c>
      <c r="NB81" s="165" t="e">
        <f t="shared" si="355"/>
        <v>#N/A</v>
      </c>
      <c r="NC81" s="165" t="e">
        <f t="shared" si="355"/>
        <v>#N/A</v>
      </c>
      <c r="ND81" s="165" t="e">
        <f t="shared" si="355"/>
        <v>#N/A</v>
      </c>
      <c r="NE81" s="165" t="e">
        <f t="shared" si="355"/>
        <v>#N/A</v>
      </c>
      <c r="NF81" s="165" t="e">
        <f t="shared" si="355"/>
        <v>#N/A</v>
      </c>
      <c r="NG81" s="165" t="e">
        <f t="shared" si="355"/>
        <v>#N/A</v>
      </c>
      <c r="NH81" s="165" t="e">
        <f t="shared" si="355"/>
        <v>#N/A</v>
      </c>
      <c r="NI81" s="165" t="e">
        <f t="shared" si="355"/>
        <v>#N/A</v>
      </c>
      <c r="NJ81" s="165" t="e">
        <f t="shared" si="355"/>
        <v>#N/A</v>
      </c>
      <c r="NK81" s="165" t="e">
        <f t="shared" si="351"/>
        <v>#N/A</v>
      </c>
      <c r="NL81" s="165" t="e">
        <f t="shared" si="351"/>
        <v>#N/A</v>
      </c>
      <c r="NM81" s="165" t="e">
        <f t="shared" si="351"/>
        <v>#N/A</v>
      </c>
      <c r="NN81" s="165" t="e">
        <f t="shared" si="351"/>
        <v>#N/A</v>
      </c>
      <c r="NO81" s="165" t="e">
        <f t="shared" si="351"/>
        <v>#N/A</v>
      </c>
      <c r="NP81" s="165" t="e">
        <f t="shared" si="351"/>
        <v>#N/A</v>
      </c>
      <c r="NQ81" s="165" t="e">
        <f t="shared" si="351"/>
        <v>#N/A</v>
      </c>
      <c r="NR81" s="165" t="e">
        <f t="shared" si="351"/>
        <v>#N/A</v>
      </c>
      <c r="NS81" s="165" t="e">
        <f t="shared" si="351"/>
        <v>#N/A</v>
      </c>
      <c r="NT81" s="165" t="e">
        <f t="shared" si="351"/>
        <v>#N/A</v>
      </c>
      <c r="NU81" s="165" t="e">
        <f t="shared" si="351"/>
        <v>#N/A</v>
      </c>
      <c r="NV81" s="165" t="e">
        <f t="shared" si="351"/>
        <v>#N/A</v>
      </c>
      <c r="NW81" s="165" t="e">
        <f t="shared" si="351"/>
        <v>#N/A</v>
      </c>
      <c r="NX81" s="165" t="e">
        <f t="shared" si="351"/>
        <v>#N/A</v>
      </c>
      <c r="NY81" s="165" t="e">
        <f t="shared" si="351"/>
        <v>#N/A</v>
      </c>
      <c r="NZ81" s="165" t="e">
        <f t="shared" si="348"/>
        <v>#N/A</v>
      </c>
      <c r="OA81" s="165" t="e">
        <f t="shared" si="348"/>
        <v>#N/A</v>
      </c>
      <c r="OB81" s="165" t="e">
        <f t="shared" si="348"/>
        <v>#N/A</v>
      </c>
      <c r="OC81" s="165" t="e">
        <f t="shared" si="348"/>
        <v>#N/A</v>
      </c>
      <c r="OD81" s="165" t="e">
        <f t="shared" si="348"/>
        <v>#N/A</v>
      </c>
      <c r="OE81" s="165" t="e">
        <f t="shared" si="348"/>
        <v>#N/A</v>
      </c>
      <c r="OF81" s="165" t="e">
        <f t="shared" si="348"/>
        <v>#N/A</v>
      </c>
      <c r="OG81" s="165" t="e">
        <f t="shared" si="348"/>
        <v>#N/A</v>
      </c>
      <c r="OH81" s="165" t="e">
        <f t="shared" si="348"/>
        <v>#N/A</v>
      </c>
      <c r="OI81" s="165" t="e">
        <f t="shared" si="348"/>
        <v>#N/A</v>
      </c>
      <c r="OJ81" s="165" t="e">
        <f t="shared" si="348"/>
        <v>#N/A</v>
      </c>
      <c r="OK81" s="165" t="e">
        <f t="shared" si="348"/>
        <v>#N/A</v>
      </c>
      <c r="OL81" s="165" t="e">
        <f t="shared" si="348"/>
        <v>#N/A</v>
      </c>
      <c r="OM81" s="165" t="e">
        <f t="shared" si="348"/>
        <v>#N/A</v>
      </c>
      <c r="ON81" s="165" t="e">
        <f t="shared" si="348"/>
        <v>#N/A</v>
      </c>
      <c r="OO81" s="165" t="e">
        <f t="shared" si="333"/>
        <v>#N/A</v>
      </c>
      <c r="OP81" s="165" t="e">
        <f t="shared" si="333"/>
        <v>#N/A</v>
      </c>
      <c r="OQ81" s="165" t="e">
        <f t="shared" si="333"/>
        <v>#N/A</v>
      </c>
      <c r="OR81" s="165" t="e">
        <f t="shared" si="333"/>
        <v>#N/A</v>
      </c>
      <c r="OS81" s="165" t="e">
        <f t="shared" si="333"/>
        <v>#N/A</v>
      </c>
      <c r="OT81" s="165" t="e">
        <f t="shared" si="333"/>
        <v>#N/A</v>
      </c>
      <c r="OU81" s="165" t="e">
        <f t="shared" si="333"/>
        <v>#N/A</v>
      </c>
      <c r="OV81" s="165" t="e">
        <f t="shared" si="333"/>
        <v>#N/A</v>
      </c>
      <c r="OW81" s="165" t="e">
        <f t="shared" si="333"/>
        <v>#N/A</v>
      </c>
      <c r="OX81" s="165" t="e">
        <f t="shared" si="333"/>
        <v>#N/A</v>
      </c>
      <c r="OY81" s="165" t="e">
        <f t="shared" si="333"/>
        <v>#N/A</v>
      </c>
      <c r="OZ81" s="165" t="e">
        <f t="shared" si="333"/>
        <v>#N/A</v>
      </c>
      <c r="PA81" s="165" t="e">
        <f t="shared" si="333"/>
        <v>#N/A</v>
      </c>
      <c r="PB81" s="165" t="e">
        <f t="shared" si="333"/>
        <v>#N/A</v>
      </c>
      <c r="PC81" s="165" t="e">
        <f t="shared" si="333"/>
        <v>#N/A</v>
      </c>
      <c r="PD81" s="165" t="e">
        <f t="shared" si="337"/>
        <v>#N/A</v>
      </c>
      <c r="PE81" s="165" t="e">
        <f t="shared" si="326"/>
        <v>#N/A</v>
      </c>
      <c r="PF81" s="165" t="e">
        <f t="shared" si="326"/>
        <v>#N/A</v>
      </c>
      <c r="PG81" s="165" t="e">
        <f t="shared" si="326"/>
        <v>#N/A</v>
      </c>
      <c r="PH81" s="165" t="e">
        <f t="shared" si="326"/>
        <v>#N/A</v>
      </c>
      <c r="PI81" s="165" t="e">
        <f t="shared" si="326"/>
        <v>#N/A</v>
      </c>
      <c r="PJ81" s="165" t="e">
        <f t="shared" si="326"/>
        <v>#N/A</v>
      </c>
      <c r="PK81" s="165" t="e">
        <f t="shared" si="326"/>
        <v>#N/A</v>
      </c>
      <c r="PL81" s="165" t="e">
        <f t="shared" si="326"/>
        <v>#N/A</v>
      </c>
    </row>
    <row r="82" spans="1:428" hidden="1" x14ac:dyDescent="0.45">
      <c r="A82" s="4">
        <v>79</v>
      </c>
      <c r="B82" s="105"/>
      <c r="C82" s="113"/>
      <c r="D82" s="118" t="str">
        <f t="shared" si="220"/>
        <v/>
      </c>
      <c r="E82" s="91"/>
      <c r="F82" s="118" t="str">
        <f t="shared" si="221"/>
        <v/>
      </c>
      <c r="G82" s="113"/>
      <c r="H82" s="106"/>
      <c r="I82" s="120" t="str">
        <f t="shared" si="222"/>
        <v/>
      </c>
      <c r="J82" s="120" t="str">
        <f t="shared" si="223"/>
        <v/>
      </c>
      <c r="K82" s="71" t="str">
        <f t="shared" si="327"/>
        <v/>
      </c>
      <c r="L82" s="23"/>
      <c r="M82" s="55"/>
      <c r="N82" s="298"/>
      <c r="O82" s="72" t="str">
        <f>IF(AND(D82&gt;0,E82&gt;0,F82&gt;0),IF(ISBLANK(N82),IF(ISBLANK(L82),"",(F82-D82)*VLOOKUP(L82,VLookups!$A$4:$B$13,2,FALSE)),N82),"")</f>
        <v/>
      </c>
      <c r="P82" s="73" t="str">
        <f t="shared" si="224"/>
        <v/>
      </c>
      <c r="Q82" s="91"/>
      <c r="R82" s="265" t="str">
        <f>IF(AND(Q82&gt;0,E82&gt;0,NOT(O82="")),ABS(VLOOKUP($Q$1,VLookups!$A$43:$B$44,2,FALSE)-_xlfn.NORM.DIST(Q82,K82,O82,TRUE)),"")</f>
        <v/>
      </c>
      <c r="S82" s="90" t="str">
        <f>IF(AND($D82&gt;0,$E82&gt;0,$F82&gt;0,NOT(ISBLANK($L82))),_xlfn.NORM.INV(ABS(VLOOKUP($Q$1,VLookups!$A$43:$B$44,2,FALSE)-S$3),$K82,$O82),"")</f>
        <v/>
      </c>
      <c r="T82" s="89" t="str">
        <f>IF(AND($D82&gt;0,$E82&gt;0,$F82&gt;0,NOT(ISBLANK($L82))),_xlfn.NORM.INV(ABS(VLOOKUP($Q$1,VLookups!$A$43:$B$44,2,FALSE)-T$3),$K82,$O82),"")</f>
        <v/>
      </c>
      <c r="U82" s="90" t="str">
        <f>IF(AND($D82&gt;0,$E82&gt;0,$F82&gt;0,NOT(ISBLANK($L82))),_xlfn.NORM.INV(ABS(VLOOKUP($Q$1,VLookups!$A$43:$B$44,2,FALSE)-U$3),$K82,$O82),"")</f>
        <v/>
      </c>
      <c r="V82" s="89" t="str">
        <f>IF(AND($D82&gt;0,$E82&gt;0,$F82&gt;0,NOT(ISBLANK($L82))),_xlfn.NORM.INV(ABS(VLOOKUP($Q$1,VLookups!$A$43:$B$44,2,FALSE)-V$3),$K82,$O82),"")</f>
        <v/>
      </c>
      <c r="W82" s="90" t="str">
        <f>IF(AND($D82&gt;0,$E82&gt;0,$F82&gt;0,NOT(ISBLANK($L82))),_xlfn.NORM.INV(ABS(VLOOKUP($Q$1,VLookups!$A$43:$B$44,2,FALSE)-W$3),$K82,$O82),"")</f>
        <v/>
      </c>
      <c r="X82" s="89" t="str">
        <f>IF(AND($D82&gt;0,$E82&gt;0,$F82&gt;0,NOT(ISBLANK($L82))),_xlfn.NORM.INV(ABS(VLOOKUP($Q$1,VLookups!$A$43:$B$44,2,FALSE)-X$3),$K82,$O82),"")</f>
        <v/>
      </c>
      <c r="Y82" s="5"/>
      <c r="Z82" s="164" t="str">
        <f t="shared" si="328"/>
        <v/>
      </c>
      <c r="AA82" s="47" t="str">
        <f t="shared" si="329"/>
        <v/>
      </c>
      <c r="AB82" s="47" t="str">
        <f t="shared" ref="AB82:CM85" si="356">IF(ISNONTEXT($Z82),AC82-$Z82,"")</f>
        <v/>
      </c>
      <c r="AC82" s="47" t="str">
        <f t="shared" si="356"/>
        <v/>
      </c>
      <c r="AD82" s="47" t="str">
        <f t="shared" si="356"/>
        <v/>
      </c>
      <c r="AE82" s="47" t="str">
        <f t="shared" si="356"/>
        <v/>
      </c>
      <c r="AF82" s="47" t="str">
        <f t="shared" si="356"/>
        <v/>
      </c>
      <c r="AG82" s="47" t="str">
        <f t="shared" si="356"/>
        <v/>
      </c>
      <c r="AH82" s="47" t="str">
        <f t="shared" si="356"/>
        <v/>
      </c>
      <c r="AI82" s="47" t="str">
        <f t="shared" si="356"/>
        <v/>
      </c>
      <c r="AJ82" s="47" t="str">
        <f t="shared" si="356"/>
        <v/>
      </c>
      <c r="AK82" s="47" t="str">
        <f t="shared" si="356"/>
        <v/>
      </c>
      <c r="AL82" s="47" t="str">
        <f t="shared" si="356"/>
        <v/>
      </c>
      <c r="AM82" s="47" t="str">
        <f t="shared" si="356"/>
        <v/>
      </c>
      <c r="AN82" s="47" t="str">
        <f t="shared" si="356"/>
        <v/>
      </c>
      <c r="AO82" s="47" t="str">
        <f t="shared" si="356"/>
        <v/>
      </c>
      <c r="AP82" s="47" t="str">
        <f t="shared" si="356"/>
        <v/>
      </c>
      <c r="AQ82" s="47" t="str">
        <f t="shared" si="356"/>
        <v/>
      </c>
      <c r="AR82" s="47" t="str">
        <f t="shared" si="356"/>
        <v/>
      </c>
      <c r="AS82" s="47" t="str">
        <f t="shared" si="356"/>
        <v/>
      </c>
      <c r="AT82" s="47" t="str">
        <f t="shared" si="356"/>
        <v/>
      </c>
      <c r="AU82" s="47" t="str">
        <f t="shared" si="356"/>
        <v/>
      </c>
      <c r="AV82" s="47" t="str">
        <f t="shared" si="356"/>
        <v/>
      </c>
      <c r="AW82" s="47" t="str">
        <f t="shared" si="356"/>
        <v/>
      </c>
      <c r="AX82" s="47" t="str">
        <f t="shared" si="356"/>
        <v/>
      </c>
      <c r="AY82" s="47" t="str">
        <f t="shared" si="356"/>
        <v/>
      </c>
      <c r="AZ82" s="47" t="str">
        <f t="shared" si="356"/>
        <v/>
      </c>
      <c r="BA82" s="47" t="str">
        <f t="shared" si="356"/>
        <v/>
      </c>
      <c r="BB82" s="47" t="str">
        <f t="shared" si="356"/>
        <v/>
      </c>
      <c r="BC82" s="47" t="str">
        <f t="shared" si="356"/>
        <v/>
      </c>
      <c r="BD82" s="47" t="str">
        <f t="shared" si="356"/>
        <v/>
      </c>
      <c r="BE82" s="47" t="str">
        <f t="shared" si="356"/>
        <v/>
      </c>
      <c r="BF82" s="47" t="str">
        <f t="shared" si="356"/>
        <v/>
      </c>
      <c r="BG82" s="47" t="str">
        <f t="shared" si="356"/>
        <v/>
      </c>
      <c r="BH82" s="47" t="str">
        <f t="shared" si="356"/>
        <v/>
      </c>
      <c r="BI82" s="47" t="str">
        <f t="shared" si="356"/>
        <v/>
      </c>
      <c r="BJ82" s="47" t="str">
        <f t="shared" si="356"/>
        <v/>
      </c>
      <c r="BK82" s="47" t="str">
        <f t="shared" si="356"/>
        <v/>
      </c>
      <c r="BL82" s="47" t="str">
        <f t="shared" si="356"/>
        <v/>
      </c>
      <c r="BM82" s="47" t="str">
        <f t="shared" si="356"/>
        <v/>
      </c>
      <c r="BN82" s="47" t="str">
        <f t="shared" si="356"/>
        <v/>
      </c>
      <c r="BO82" s="47" t="str">
        <f t="shared" si="356"/>
        <v/>
      </c>
      <c r="BP82" s="47" t="str">
        <f t="shared" si="356"/>
        <v/>
      </c>
      <c r="BQ82" s="47" t="str">
        <f t="shared" si="356"/>
        <v/>
      </c>
      <c r="BR82" s="47" t="str">
        <f t="shared" si="356"/>
        <v/>
      </c>
      <c r="BS82" s="47" t="str">
        <f t="shared" si="356"/>
        <v/>
      </c>
      <c r="BT82" s="47" t="str">
        <f t="shared" si="356"/>
        <v/>
      </c>
      <c r="BU82" s="47" t="str">
        <f t="shared" si="356"/>
        <v/>
      </c>
      <c r="BV82" s="47" t="str">
        <f t="shared" si="356"/>
        <v/>
      </c>
      <c r="BW82" s="47" t="str">
        <f t="shared" si="356"/>
        <v/>
      </c>
      <c r="BX82" s="47" t="str">
        <f t="shared" si="356"/>
        <v/>
      </c>
      <c r="BY82" s="47" t="str">
        <f t="shared" si="356"/>
        <v/>
      </c>
      <c r="BZ82" s="47" t="str">
        <f t="shared" si="356"/>
        <v/>
      </c>
      <c r="CA82" s="47" t="str">
        <f t="shared" si="356"/>
        <v/>
      </c>
      <c r="CB82" s="47" t="str">
        <f t="shared" si="356"/>
        <v/>
      </c>
      <c r="CC82" s="47" t="str">
        <f t="shared" si="356"/>
        <v/>
      </c>
      <c r="CD82" s="47" t="str">
        <f t="shared" si="356"/>
        <v/>
      </c>
      <c r="CE82" s="47" t="str">
        <f t="shared" si="356"/>
        <v/>
      </c>
      <c r="CF82" s="47" t="str">
        <f t="shared" si="356"/>
        <v/>
      </c>
      <c r="CG82" s="47" t="str">
        <f t="shared" si="356"/>
        <v/>
      </c>
      <c r="CH82" s="47" t="str">
        <f t="shared" si="356"/>
        <v/>
      </c>
      <c r="CI82" s="47" t="str">
        <f t="shared" si="356"/>
        <v/>
      </c>
      <c r="CJ82" s="47" t="str">
        <f t="shared" si="356"/>
        <v/>
      </c>
      <c r="CK82" s="47" t="str">
        <f t="shared" si="356"/>
        <v/>
      </c>
      <c r="CL82" s="47" t="str">
        <f t="shared" si="356"/>
        <v/>
      </c>
      <c r="CM82" s="47" t="str">
        <f t="shared" si="356"/>
        <v/>
      </c>
      <c r="CN82" s="47" t="str">
        <f t="shared" si="352"/>
        <v/>
      </c>
      <c r="CO82" s="47" t="str">
        <f t="shared" si="352"/>
        <v/>
      </c>
      <c r="CP82" s="47" t="str">
        <f t="shared" si="352"/>
        <v/>
      </c>
      <c r="CQ82" s="47" t="str">
        <f t="shared" si="352"/>
        <v/>
      </c>
      <c r="CR82" s="47" t="str">
        <f t="shared" si="352"/>
        <v/>
      </c>
      <c r="CS82" s="47" t="str">
        <f t="shared" si="352"/>
        <v/>
      </c>
      <c r="CT82" s="47" t="str">
        <f t="shared" si="352"/>
        <v/>
      </c>
      <c r="CU82" s="47" t="str">
        <f t="shared" si="352"/>
        <v/>
      </c>
      <c r="CV82" s="47" t="str">
        <f t="shared" si="352"/>
        <v/>
      </c>
      <c r="CW82" s="47" t="str">
        <f t="shared" si="352"/>
        <v/>
      </c>
      <c r="CX82" s="47" t="str">
        <f t="shared" si="352"/>
        <v/>
      </c>
      <c r="CY82" s="47" t="str">
        <f t="shared" si="352"/>
        <v/>
      </c>
      <c r="CZ82" s="47" t="str">
        <f t="shared" si="352"/>
        <v/>
      </c>
      <c r="DA82" s="47" t="str">
        <f t="shared" si="352"/>
        <v/>
      </c>
      <c r="DB82" s="47" t="str">
        <f t="shared" si="352"/>
        <v/>
      </c>
      <c r="DC82" s="47" t="str">
        <f t="shared" si="352"/>
        <v/>
      </c>
      <c r="DD82" s="47" t="str">
        <f t="shared" si="352"/>
        <v/>
      </c>
      <c r="DE82" s="47" t="str">
        <f t="shared" si="352"/>
        <v/>
      </c>
      <c r="DF82" s="47" t="str">
        <f t="shared" si="352"/>
        <v/>
      </c>
      <c r="DG82" s="47" t="str">
        <f t="shared" si="352"/>
        <v/>
      </c>
      <c r="DH82" s="47" t="str">
        <f t="shared" si="352"/>
        <v/>
      </c>
      <c r="DI82" s="47" t="str">
        <f t="shared" si="352"/>
        <v/>
      </c>
      <c r="DJ82" s="47" t="str">
        <f t="shared" si="352"/>
        <v/>
      </c>
      <c r="DK82" s="47" t="str">
        <f t="shared" si="352"/>
        <v/>
      </c>
      <c r="DL82" s="47" t="str">
        <f t="shared" si="352"/>
        <v/>
      </c>
      <c r="DM82" s="47" t="str">
        <f t="shared" si="352"/>
        <v/>
      </c>
      <c r="DN82" s="47" t="str">
        <f t="shared" si="352"/>
        <v/>
      </c>
      <c r="DO82" s="47" t="str">
        <f t="shared" si="352"/>
        <v/>
      </c>
      <c r="DP82" s="47" t="str">
        <f t="shared" si="352"/>
        <v/>
      </c>
      <c r="DQ82" s="47" t="str">
        <f t="shared" si="352"/>
        <v/>
      </c>
      <c r="DR82" s="47" t="str">
        <f t="shared" si="352"/>
        <v/>
      </c>
      <c r="DS82" s="47" t="str">
        <f t="shared" si="352"/>
        <v/>
      </c>
      <c r="DT82" s="47" t="str">
        <f t="shared" si="352"/>
        <v/>
      </c>
      <c r="DU82" s="47" t="str">
        <f t="shared" si="352"/>
        <v/>
      </c>
      <c r="DV82" s="47" t="str">
        <f t="shared" si="352"/>
        <v/>
      </c>
      <c r="DW82" s="179" t="str">
        <f t="shared" si="330"/>
        <v/>
      </c>
      <c r="DX82" s="47" t="str">
        <f t="shared" si="225"/>
        <v/>
      </c>
      <c r="DY82" s="47" t="str">
        <f t="shared" si="226"/>
        <v/>
      </c>
      <c r="DZ82" s="47" t="str">
        <f t="shared" si="227"/>
        <v/>
      </c>
      <c r="EA82" s="47" t="str">
        <f t="shared" si="228"/>
        <v/>
      </c>
      <c r="EB82" s="47" t="str">
        <f t="shared" si="229"/>
        <v/>
      </c>
      <c r="EC82" s="47" t="str">
        <f t="shared" si="230"/>
        <v/>
      </c>
      <c r="ED82" s="47" t="str">
        <f t="shared" si="231"/>
        <v/>
      </c>
      <c r="EE82" s="47" t="str">
        <f t="shared" si="232"/>
        <v/>
      </c>
      <c r="EF82" s="47" t="str">
        <f t="shared" si="233"/>
        <v/>
      </c>
      <c r="EG82" s="47" t="str">
        <f t="shared" si="234"/>
        <v/>
      </c>
      <c r="EH82" s="47" t="str">
        <f t="shared" si="235"/>
        <v/>
      </c>
      <c r="EI82" s="47" t="str">
        <f t="shared" si="236"/>
        <v/>
      </c>
      <c r="EJ82" s="47" t="str">
        <f t="shared" si="237"/>
        <v/>
      </c>
      <c r="EK82" s="47" t="str">
        <f t="shared" si="238"/>
        <v/>
      </c>
      <c r="EL82" s="47" t="str">
        <f t="shared" si="239"/>
        <v/>
      </c>
      <c r="EM82" s="47" t="str">
        <f t="shared" si="240"/>
        <v/>
      </c>
      <c r="EN82" s="47" t="str">
        <f t="shared" si="241"/>
        <v/>
      </c>
      <c r="EO82" s="47" t="str">
        <f t="shared" si="242"/>
        <v/>
      </c>
      <c r="EP82" s="47" t="str">
        <f t="shared" si="243"/>
        <v/>
      </c>
      <c r="EQ82" s="47" t="str">
        <f t="shared" si="244"/>
        <v/>
      </c>
      <c r="ER82" s="47" t="str">
        <f t="shared" si="245"/>
        <v/>
      </c>
      <c r="ES82" s="47" t="str">
        <f t="shared" si="246"/>
        <v/>
      </c>
      <c r="ET82" s="47" t="str">
        <f t="shared" si="247"/>
        <v/>
      </c>
      <c r="EU82" s="47" t="str">
        <f t="shared" si="248"/>
        <v/>
      </c>
      <c r="EV82" s="47" t="str">
        <f t="shared" si="249"/>
        <v/>
      </c>
      <c r="EW82" s="47" t="str">
        <f t="shared" si="250"/>
        <v/>
      </c>
      <c r="EX82" s="47" t="str">
        <f t="shared" si="251"/>
        <v/>
      </c>
      <c r="EY82" s="47" t="str">
        <f t="shared" si="252"/>
        <v/>
      </c>
      <c r="EZ82" s="47" t="str">
        <f t="shared" si="253"/>
        <v/>
      </c>
      <c r="FA82" s="47" t="str">
        <f t="shared" si="254"/>
        <v/>
      </c>
      <c r="FB82" s="47" t="str">
        <f t="shared" si="255"/>
        <v/>
      </c>
      <c r="FC82" s="47" t="str">
        <f t="shared" si="256"/>
        <v/>
      </c>
      <c r="FD82" s="47" t="str">
        <f t="shared" si="257"/>
        <v/>
      </c>
      <c r="FE82" s="47" t="str">
        <f t="shared" si="258"/>
        <v/>
      </c>
      <c r="FF82" s="47" t="str">
        <f t="shared" si="259"/>
        <v/>
      </c>
      <c r="FG82" s="47" t="str">
        <f t="shared" si="260"/>
        <v/>
      </c>
      <c r="FH82" s="47" t="str">
        <f t="shared" si="261"/>
        <v/>
      </c>
      <c r="FI82" s="47" t="str">
        <f t="shared" si="262"/>
        <v/>
      </c>
      <c r="FJ82" s="47" t="str">
        <f t="shared" si="263"/>
        <v/>
      </c>
      <c r="FK82" s="47" t="str">
        <f t="shared" si="264"/>
        <v/>
      </c>
      <c r="FL82" s="47" t="str">
        <f t="shared" si="265"/>
        <v/>
      </c>
      <c r="FM82" s="47" t="str">
        <f t="shared" si="266"/>
        <v/>
      </c>
      <c r="FN82" s="47" t="str">
        <f t="shared" si="267"/>
        <v/>
      </c>
      <c r="FO82" s="47" t="str">
        <f t="shared" si="268"/>
        <v/>
      </c>
      <c r="FP82" s="47" t="str">
        <f t="shared" si="269"/>
        <v/>
      </c>
      <c r="FQ82" s="47" t="str">
        <f t="shared" si="270"/>
        <v/>
      </c>
      <c r="FR82" s="47" t="str">
        <f t="shared" si="271"/>
        <v/>
      </c>
      <c r="FS82" s="47" t="str">
        <f t="shared" si="272"/>
        <v/>
      </c>
      <c r="FT82" s="47" t="str">
        <f t="shared" si="273"/>
        <v/>
      </c>
      <c r="FU82" s="47" t="str">
        <f t="shared" si="274"/>
        <v/>
      </c>
      <c r="FV82" s="47" t="str">
        <f t="shared" si="275"/>
        <v/>
      </c>
      <c r="FW82" s="47" t="str">
        <f t="shared" si="276"/>
        <v/>
      </c>
      <c r="FX82" s="47" t="str">
        <f t="shared" si="277"/>
        <v/>
      </c>
      <c r="FY82" s="47" t="str">
        <f t="shared" si="278"/>
        <v/>
      </c>
      <c r="FZ82" s="47" t="str">
        <f t="shared" si="279"/>
        <v/>
      </c>
      <c r="GA82" s="47" t="str">
        <f t="shared" si="280"/>
        <v/>
      </c>
      <c r="GB82" s="47" t="str">
        <f t="shared" si="281"/>
        <v/>
      </c>
      <c r="GC82" s="47" t="str">
        <f t="shared" si="282"/>
        <v/>
      </c>
      <c r="GD82" s="47" t="str">
        <f t="shared" si="283"/>
        <v/>
      </c>
      <c r="GE82" s="47" t="str">
        <f t="shared" si="284"/>
        <v/>
      </c>
      <c r="GF82" s="47" t="str">
        <f t="shared" si="285"/>
        <v/>
      </c>
      <c r="GG82" s="47" t="str">
        <f t="shared" si="286"/>
        <v/>
      </c>
      <c r="GH82" s="47" t="str">
        <f t="shared" si="287"/>
        <v/>
      </c>
      <c r="GI82" s="47" t="str">
        <f t="shared" si="288"/>
        <v/>
      </c>
      <c r="GJ82" s="47" t="str">
        <f t="shared" si="289"/>
        <v/>
      </c>
      <c r="GK82" s="47" t="str">
        <f t="shared" si="290"/>
        <v/>
      </c>
      <c r="GL82" s="47" t="str">
        <f t="shared" si="291"/>
        <v/>
      </c>
      <c r="GM82" s="47" t="str">
        <f t="shared" si="292"/>
        <v/>
      </c>
      <c r="GN82" s="47" t="str">
        <f t="shared" si="293"/>
        <v/>
      </c>
      <c r="GO82" s="47" t="str">
        <f t="shared" si="294"/>
        <v/>
      </c>
      <c r="GP82" s="47" t="str">
        <f t="shared" si="295"/>
        <v/>
      </c>
      <c r="GQ82" s="47" t="str">
        <f t="shared" si="296"/>
        <v/>
      </c>
      <c r="GR82" s="47" t="str">
        <f t="shared" si="297"/>
        <v/>
      </c>
      <c r="GS82" s="47" t="str">
        <f t="shared" si="298"/>
        <v/>
      </c>
      <c r="GT82" s="47" t="str">
        <f t="shared" si="299"/>
        <v/>
      </c>
      <c r="GU82" s="47" t="str">
        <f t="shared" si="300"/>
        <v/>
      </c>
      <c r="GV82" s="47" t="str">
        <f t="shared" si="301"/>
        <v/>
      </c>
      <c r="GW82" s="47" t="str">
        <f t="shared" si="302"/>
        <v/>
      </c>
      <c r="GX82" s="47" t="str">
        <f t="shared" si="303"/>
        <v/>
      </c>
      <c r="GY82" s="47" t="str">
        <f t="shared" si="304"/>
        <v/>
      </c>
      <c r="GZ82" s="47" t="str">
        <f t="shared" si="305"/>
        <v/>
      </c>
      <c r="HA82" s="47" t="str">
        <f t="shared" si="306"/>
        <v/>
      </c>
      <c r="HB82" s="47" t="str">
        <f t="shared" si="307"/>
        <v/>
      </c>
      <c r="HC82" s="47" t="str">
        <f t="shared" si="308"/>
        <v/>
      </c>
      <c r="HD82" s="47" t="str">
        <f t="shared" si="309"/>
        <v/>
      </c>
      <c r="HE82" s="47" t="str">
        <f t="shared" si="310"/>
        <v/>
      </c>
      <c r="HF82" s="47" t="str">
        <f t="shared" si="311"/>
        <v/>
      </c>
      <c r="HG82" s="47" t="str">
        <f t="shared" si="312"/>
        <v/>
      </c>
      <c r="HH82" s="47" t="str">
        <f t="shared" si="313"/>
        <v/>
      </c>
      <c r="HI82" s="47" t="str">
        <f t="shared" si="314"/>
        <v/>
      </c>
      <c r="HJ82" s="47" t="str">
        <f t="shared" si="315"/>
        <v/>
      </c>
      <c r="HK82" s="47" t="str">
        <f t="shared" si="316"/>
        <v/>
      </c>
      <c r="HL82" s="47" t="str">
        <f t="shared" si="317"/>
        <v/>
      </c>
      <c r="HM82" s="47" t="str">
        <f t="shared" si="318"/>
        <v/>
      </c>
      <c r="HN82" s="47" t="str">
        <f t="shared" si="319"/>
        <v/>
      </c>
      <c r="HO82" s="47" t="str">
        <f t="shared" si="320"/>
        <v/>
      </c>
      <c r="HP82" s="47" t="str">
        <f t="shared" si="321"/>
        <v/>
      </c>
      <c r="HQ82" s="47" t="str">
        <f t="shared" si="322"/>
        <v/>
      </c>
      <c r="HR82" s="47" t="str">
        <f t="shared" si="323"/>
        <v/>
      </c>
      <c r="HS82" s="47" t="str">
        <f t="shared" si="324"/>
        <v/>
      </c>
      <c r="HT82" s="165" t="e">
        <f t="shared" si="325"/>
        <v>#N/A</v>
      </c>
      <c r="HU82" s="165" t="e">
        <f t="shared" si="342"/>
        <v>#N/A</v>
      </c>
      <c r="HV82" s="165" t="e">
        <f t="shared" si="342"/>
        <v>#N/A</v>
      </c>
      <c r="HW82" s="165" t="e">
        <f t="shared" si="342"/>
        <v>#N/A</v>
      </c>
      <c r="HX82" s="165" t="e">
        <f t="shared" si="353"/>
        <v>#N/A</v>
      </c>
      <c r="HY82" s="165" t="e">
        <f t="shared" si="353"/>
        <v>#N/A</v>
      </c>
      <c r="HZ82" s="165" t="e">
        <f t="shared" si="353"/>
        <v>#N/A</v>
      </c>
      <c r="IA82" s="165" t="e">
        <f t="shared" si="353"/>
        <v>#N/A</v>
      </c>
      <c r="IB82" s="165" t="e">
        <f t="shared" si="353"/>
        <v>#N/A</v>
      </c>
      <c r="IC82" s="165" t="e">
        <f t="shared" si="353"/>
        <v>#N/A</v>
      </c>
      <c r="ID82" s="165" t="e">
        <f t="shared" si="353"/>
        <v>#N/A</v>
      </c>
      <c r="IE82" s="165" t="e">
        <f t="shared" si="353"/>
        <v>#N/A</v>
      </c>
      <c r="IF82" s="165" t="e">
        <f t="shared" si="353"/>
        <v>#N/A</v>
      </c>
      <c r="IG82" s="165" t="e">
        <f t="shared" si="353"/>
        <v>#N/A</v>
      </c>
      <c r="IH82" s="165" t="e">
        <f t="shared" si="353"/>
        <v>#N/A</v>
      </c>
      <c r="II82" s="165" t="e">
        <f t="shared" si="353"/>
        <v>#N/A</v>
      </c>
      <c r="IJ82" s="165" t="e">
        <f t="shared" si="353"/>
        <v>#N/A</v>
      </c>
      <c r="IK82" s="165" t="e">
        <f t="shared" si="353"/>
        <v>#N/A</v>
      </c>
      <c r="IL82" s="165" t="e">
        <f t="shared" si="353"/>
        <v>#N/A</v>
      </c>
      <c r="IM82" s="165" t="e">
        <f t="shared" si="349"/>
        <v>#N/A</v>
      </c>
      <c r="IN82" s="165" t="e">
        <f t="shared" si="349"/>
        <v>#N/A</v>
      </c>
      <c r="IO82" s="165" t="e">
        <f t="shared" si="349"/>
        <v>#N/A</v>
      </c>
      <c r="IP82" s="165" t="e">
        <f t="shared" si="349"/>
        <v>#N/A</v>
      </c>
      <c r="IQ82" s="165" t="e">
        <f t="shared" si="349"/>
        <v>#N/A</v>
      </c>
      <c r="IR82" s="165" t="e">
        <f t="shared" si="349"/>
        <v>#N/A</v>
      </c>
      <c r="IS82" s="165" t="e">
        <f t="shared" si="349"/>
        <v>#N/A</v>
      </c>
      <c r="IT82" s="165" t="e">
        <f t="shared" si="349"/>
        <v>#N/A</v>
      </c>
      <c r="IU82" s="165" t="e">
        <f t="shared" si="349"/>
        <v>#N/A</v>
      </c>
      <c r="IV82" s="165" t="e">
        <f t="shared" si="349"/>
        <v>#N/A</v>
      </c>
      <c r="IW82" s="165" t="e">
        <f t="shared" si="349"/>
        <v>#N/A</v>
      </c>
      <c r="IX82" s="165" t="e">
        <f t="shared" si="349"/>
        <v>#N/A</v>
      </c>
      <c r="IY82" s="165" t="e">
        <f t="shared" si="349"/>
        <v>#N/A</v>
      </c>
      <c r="IZ82" s="165" t="e">
        <f t="shared" si="349"/>
        <v>#N/A</v>
      </c>
      <c r="JA82" s="165" t="e">
        <f t="shared" si="349"/>
        <v>#N/A</v>
      </c>
      <c r="JB82" s="165" t="e">
        <f t="shared" si="346"/>
        <v>#N/A</v>
      </c>
      <c r="JC82" s="165" t="e">
        <f t="shared" si="346"/>
        <v>#N/A</v>
      </c>
      <c r="JD82" s="165" t="e">
        <f t="shared" si="346"/>
        <v>#N/A</v>
      </c>
      <c r="JE82" s="165" t="e">
        <f t="shared" si="346"/>
        <v>#N/A</v>
      </c>
      <c r="JF82" s="165" t="e">
        <f t="shared" si="346"/>
        <v>#N/A</v>
      </c>
      <c r="JG82" s="165" t="e">
        <f t="shared" si="346"/>
        <v>#N/A</v>
      </c>
      <c r="JH82" s="165" t="e">
        <f t="shared" si="346"/>
        <v>#N/A</v>
      </c>
      <c r="JI82" s="165" t="e">
        <f t="shared" si="346"/>
        <v>#N/A</v>
      </c>
      <c r="JJ82" s="165" t="e">
        <f t="shared" si="346"/>
        <v>#N/A</v>
      </c>
      <c r="JK82" s="165" t="e">
        <f t="shared" si="346"/>
        <v>#N/A</v>
      </c>
      <c r="JL82" s="165" t="e">
        <f t="shared" si="346"/>
        <v>#N/A</v>
      </c>
      <c r="JM82" s="165" t="e">
        <f t="shared" si="346"/>
        <v>#N/A</v>
      </c>
      <c r="JN82" s="165" t="e">
        <f t="shared" si="346"/>
        <v>#N/A</v>
      </c>
      <c r="JO82" s="165" t="e">
        <f t="shared" si="346"/>
        <v>#N/A</v>
      </c>
      <c r="JP82" s="165" t="e">
        <f t="shared" si="346"/>
        <v>#N/A</v>
      </c>
      <c r="JQ82" s="165" t="e">
        <f t="shared" si="331"/>
        <v>#N/A</v>
      </c>
      <c r="JR82" s="165" t="e">
        <f t="shared" si="331"/>
        <v>#N/A</v>
      </c>
      <c r="JS82" s="165" t="e">
        <f t="shared" si="331"/>
        <v>#N/A</v>
      </c>
      <c r="JT82" s="165" t="e">
        <f t="shared" si="331"/>
        <v>#N/A</v>
      </c>
      <c r="JU82" s="165" t="e">
        <f t="shared" si="331"/>
        <v>#N/A</v>
      </c>
      <c r="JV82" s="165" t="e">
        <f t="shared" si="331"/>
        <v>#N/A</v>
      </c>
      <c r="JW82" s="165" t="e">
        <f t="shared" si="331"/>
        <v>#N/A</v>
      </c>
      <c r="JX82" s="165" t="e">
        <f t="shared" si="331"/>
        <v>#N/A</v>
      </c>
      <c r="JY82" s="165" t="e">
        <f t="shared" si="331"/>
        <v>#N/A</v>
      </c>
      <c r="JZ82" s="165" t="e">
        <f t="shared" si="331"/>
        <v>#N/A</v>
      </c>
      <c r="KA82" s="165" t="e">
        <f t="shared" si="331"/>
        <v>#N/A</v>
      </c>
      <c r="KB82" s="165" t="e">
        <f t="shared" si="331"/>
        <v>#N/A</v>
      </c>
      <c r="KC82" s="165" t="e">
        <f t="shared" si="331"/>
        <v>#N/A</v>
      </c>
      <c r="KD82" s="165" t="e">
        <f t="shared" si="331"/>
        <v>#N/A</v>
      </c>
      <c r="KE82" s="165" t="e">
        <f t="shared" si="331"/>
        <v>#N/A</v>
      </c>
      <c r="KF82" s="165" t="e">
        <f t="shared" si="335"/>
        <v>#N/A</v>
      </c>
      <c r="KG82" s="165" t="e">
        <f t="shared" si="343"/>
        <v>#N/A</v>
      </c>
      <c r="KH82" s="165" t="e">
        <f t="shared" si="343"/>
        <v>#N/A</v>
      </c>
      <c r="KI82" s="165" t="e">
        <f t="shared" si="343"/>
        <v>#N/A</v>
      </c>
      <c r="KJ82" s="165" t="e">
        <f t="shared" si="354"/>
        <v>#N/A</v>
      </c>
      <c r="KK82" s="165" t="e">
        <f t="shared" si="354"/>
        <v>#N/A</v>
      </c>
      <c r="KL82" s="165" t="e">
        <f t="shared" si="354"/>
        <v>#N/A</v>
      </c>
      <c r="KM82" s="165" t="e">
        <f t="shared" si="354"/>
        <v>#N/A</v>
      </c>
      <c r="KN82" s="165" t="e">
        <f t="shared" si="354"/>
        <v>#N/A</v>
      </c>
      <c r="KO82" s="165" t="e">
        <f t="shared" si="354"/>
        <v>#N/A</v>
      </c>
      <c r="KP82" s="165" t="e">
        <f t="shared" si="354"/>
        <v>#N/A</v>
      </c>
      <c r="KQ82" s="165" t="e">
        <f t="shared" si="354"/>
        <v>#N/A</v>
      </c>
      <c r="KR82" s="165" t="e">
        <f t="shared" si="354"/>
        <v>#N/A</v>
      </c>
      <c r="KS82" s="165" t="e">
        <f t="shared" si="354"/>
        <v>#N/A</v>
      </c>
      <c r="KT82" s="165" t="e">
        <f t="shared" si="354"/>
        <v>#N/A</v>
      </c>
      <c r="KU82" s="165" t="e">
        <f t="shared" si="354"/>
        <v>#N/A</v>
      </c>
      <c r="KV82" s="165" t="e">
        <f t="shared" si="354"/>
        <v>#N/A</v>
      </c>
      <c r="KW82" s="165" t="e">
        <f t="shared" si="354"/>
        <v>#N/A</v>
      </c>
      <c r="KX82" s="165" t="e">
        <f t="shared" si="354"/>
        <v>#N/A</v>
      </c>
      <c r="KY82" s="165" t="e">
        <f t="shared" si="350"/>
        <v>#N/A</v>
      </c>
      <c r="KZ82" s="165" t="e">
        <f t="shared" si="350"/>
        <v>#N/A</v>
      </c>
      <c r="LA82" s="165" t="e">
        <f t="shared" si="350"/>
        <v>#N/A</v>
      </c>
      <c r="LB82" s="165" t="e">
        <f t="shared" si="350"/>
        <v>#N/A</v>
      </c>
      <c r="LC82" s="165" t="e">
        <f t="shared" si="350"/>
        <v>#N/A</v>
      </c>
      <c r="LD82" s="165" t="e">
        <f t="shared" si="350"/>
        <v>#N/A</v>
      </c>
      <c r="LE82" s="165" t="e">
        <f t="shared" si="350"/>
        <v>#N/A</v>
      </c>
      <c r="LF82" s="165" t="e">
        <f t="shared" si="350"/>
        <v>#N/A</v>
      </c>
      <c r="LG82" s="165" t="e">
        <f t="shared" si="350"/>
        <v>#N/A</v>
      </c>
      <c r="LH82" s="165" t="e">
        <f t="shared" si="350"/>
        <v>#N/A</v>
      </c>
      <c r="LI82" s="165" t="e">
        <f t="shared" si="350"/>
        <v>#N/A</v>
      </c>
      <c r="LJ82" s="165" t="e">
        <f t="shared" si="350"/>
        <v>#N/A</v>
      </c>
      <c r="LK82" s="165" t="e">
        <f t="shared" si="350"/>
        <v>#N/A</v>
      </c>
      <c r="LL82" s="165" t="e">
        <f t="shared" si="350"/>
        <v>#N/A</v>
      </c>
      <c r="LM82" s="165" t="e">
        <f t="shared" si="350"/>
        <v>#N/A</v>
      </c>
      <c r="LN82" s="165" t="e">
        <f t="shared" si="347"/>
        <v>#N/A</v>
      </c>
      <c r="LO82" s="165" t="e">
        <f t="shared" si="347"/>
        <v>#N/A</v>
      </c>
      <c r="LP82" s="165" t="e">
        <f t="shared" si="347"/>
        <v>#N/A</v>
      </c>
      <c r="LQ82" s="165" t="e">
        <f t="shared" si="347"/>
        <v>#N/A</v>
      </c>
      <c r="LR82" s="165" t="e">
        <f t="shared" si="347"/>
        <v>#N/A</v>
      </c>
      <c r="LS82" s="165" t="e">
        <f t="shared" si="347"/>
        <v>#N/A</v>
      </c>
      <c r="LT82" s="165" t="e">
        <f t="shared" si="347"/>
        <v>#N/A</v>
      </c>
      <c r="LU82" s="165" t="e">
        <f t="shared" si="347"/>
        <v>#N/A</v>
      </c>
      <c r="LV82" s="165" t="e">
        <f t="shared" si="347"/>
        <v>#N/A</v>
      </c>
      <c r="LW82" s="165" t="e">
        <f t="shared" si="347"/>
        <v>#N/A</v>
      </c>
      <c r="LX82" s="165" t="e">
        <f t="shared" si="347"/>
        <v>#N/A</v>
      </c>
      <c r="LY82" s="165" t="e">
        <f t="shared" si="347"/>
        <v>#N/A</v>
      </c>
      <c r="LZ82" s="165" t="e">
        <f t="shared" si="347"/>
        <v>#N/A</v>
      </c>
      <c r="MA82" s="165" t="e">
        <f t="shared" si="347"/>
        <v>#N/A</v>
      </c>
      <c r="MB82" s="165" t="e">
        <f t="shared" si="347"/>
        <v>#N/A</v>
      </c>
      <c r="MC82" s="165" t="e">
        <f t="shared" si="332"/>
        <v>#N/A</v>
      </c>
      <c r="MD82" s="165" t="e">
        <f t="shared" si="332"/>
        <v>#N/A</v>
      </c>
      <c r="ME82" s="165" t="e">
        <f t="shared" si="332"/>
        <v>#N/A</v>
      </c>
      <c r="MF82" s="165" t="e">
        <f t="shared" si="332"/>
        <v>#N/A</v>
      </c>
      <c r="MG82" s="165" t="e">
        <f t="shared" si="332"/>
        <v>#N/A</v>
      </c>
      <c r="MH82" s="165" t="e">
        <f t="shared" si="332"/>
        <v>#N/A</v>
      </c>
      <c r="MI82" s="165" t="e">
        <f t="shared" si="332"/>
        <v>#N/A</v>
      </c>
      <c r="MJ82" s="165" t="e">
        <f t="shared" si="332"/>
        <v>#N/A</v>
      </c>
      <c r="MK82" s="165" t="e">
        <f t="shared" si="332"/>
        <v>#N/A</v>
      </c>
      <c r="ML82" s="165" t="e">
        <f t="shared" si="332"/>
        <v>#N/A</v>
      </c>
      <c r="MM82" s="165" t="e">
        <f t="shared" si="332"/>
        <v>#N/A</v>
      </c>
      <c r="MN82" s="165" t="e">
        <f t="shared" si="332"/>
        <v>#N/A</v>
      </c>
      <c r="MO82" s="165" t="e">
        <f t="shared" si="332"/>
        <v>#N/A</v>
      </c>
      <c r="MP82" s="165" t="e">
        <f t="shared" si="332"/>
        <v>#N/A</v>
      </c>
      <c r="MQ82" s="165" t="e">
        <f t="shared" si="332"/>
        <v>#N/A</v>
      </c>
      <c r="MR82" s="165" t="e">
        <f t="shared" si="336"/>
        <v>#N/A</v>
      </c>
      <c r="MS82" s="165" t="e">
        <f t="shared" si="344"/>
        <v>#N/A</v>
      </c>
      <c r="MT82" s="165" t="e">
        <f t="shared" si="344"/>
        <v>#N/A</v>
      </c>
      <c r="MU82" s="165" t="e">
        <f t="shared" si="344"/>
        <v>#N/A</v>
      </c>
      <c r="MV82" s="165" t="e">
        <f t="shared" si="355"/>
        <v>#N/A</v>
      </c>
      <c r="MW82" s="165" t="e">
        <f t="shared" si="355"/>
        <v>#N/A</v>
      </c>
      <c r="MX82" s="165" t="e">
        <f t="shared" si="355"/>
        <v>#N/A</v>
      </c>
      <c r="MY82" s="165" t="e">
        <f t="shared" si="355"/>
        <v>#N/A</v>
      </c>
      <c r="MZ82" s="165" t="e">
        <f t="shared" si="355"/>
        <v>#N/A</v>
      </c>
      <c r="NA82" s="165" t="e">
        <f t="shared" si="355"/>
        <v>#N/A</v>
      </c>
      <c r="NB82" s="165" t="e">
        <f t="shared" si="355"/>
        <v>#N/A</v>
      </c>
      <c r="NC82" s="165" t="e">
        <f t="shared" si="355"/>
        <v>#N/A</v>
      </c>
      <c r="ND82" s="165" t="e">
        <f t="shared" si="355"/>
        <v>#N/A</v>
      </c>
      <c r="NE82" s="165" t="e">
        <f t="shared" si="355"/>
        <v>#N/A</v>
      </c>
      <c r="NF82" s="165" t="e">
        <f t="shared" si="355"/>
        <v>#N/A</v>
      </c>
      <c r="NG82" s="165" t="e">
        <f t="shared" si="355"/>
        <v>#N/A</v>
      </c>
      <c r="NH82" s="165" t="e">
        <f t="shared" si="355"/>
        <v>#N/A</v>
      </c>
      <c r="NI82" s="165" t="e">
        <f t="shared" si="355"/>
        <v>#N/A</v>
      </c>
      <c r="NJ82" s="165" t="e">
        <f t="shared" si="355"/>
        <v>#N/A</v>
      </c>
      <c r="NK82" s="165" t="e">
        <f t="shared" si="351"/>
        <v>#N/A</v>
      </c>
      <c r="NL82" s="165" t="e">
        <f t="shared" si="351"/>
        <v>#N/A</v>
      </c>
      <c r="NM82" s="165" t="e">
        <f t="shared" si="351"/>
        <v>#N/A</v>
      </c>
      <c r="NN82" s="165" t="e">
        <f t="shared" si="351"/>
        <v>#N/A</v>
      </c>
      <c r="NO82" s="165" t="e">
        <f t="shared" si="351"/>
        <v>#N/A</v>
      </c>
      <c r="NP82" s="165" t="e">
        <f t="shared" si="351"/>
        <v>#N/A</v>
      </c>
      <c r="NQ82" s="165" t="e">
        <f t="shared" si="351"/>
        <v>#N/A</v>
      </c>
      <c r="NR82" s="165" t="e">
        <f t="shared" si="351"/>
        <v>#N/A</v>
      </c>
      <c r="NS82" s="165" t="e">
        <f t="shared" si="351"/>
        <v>#N/A</v>
      </c>
      <c r="NT82" s="165" t="e">
        <f t="shared" si="351"/>
        <v>#N/A</v>
      </c>
      <c r="NU82" s="165" t="e">
        <f t="shared" si="351"/>
        <v>#N/A</v>
      </c>
      <c r="NV82" s="165" t="e">
        <f t="shared" si="351"/>
        <v>#N/A</v>
      </c>
      <c r="NW82" s="165" t="e">
        <f t="shared" si="351"/>
        <v>#N/A</v>
      </c>
      <c r="NX82" s="165" t="e">
        <f t="shared" si="351"/>
        <v>#N/A</v>
      </c>
      <c r="NY82" s="165" t="e">
        <f t="shared" si="351"/>
        <v>#N/A</v>
      </c>
      <c r="NZ82" s="165" t="e">
        <f t="shared" si="348"/>
        <v>#N/A</v>
      </c>
      <c r="OA82" s="165" t="e">
        <f t="shared" si="348"/>
        <v>#N/A</v>
      </c>
      <c r="OB82" s="165" t="e">
        <f t="shared" si="348"/>
        <v>#N/A</v>
      </c>
      <c r="OC82" s="165" t="e">
        <f t="shared" si="348"/>
        <v>#N/A</v>
      </c>
      <c r="OD82" s="165" t="e">
        <f t="shared" si="348"/>
        <v>#N/A</v>
      </c>
      <c r="OE82" s="165" t="e">
        <f t="shared" si="348"/>
        <v>#N/A</v>
      </c>
      <c r="OF82" s="165" t="e">
        <f t="shared" si="348"/>
        <v>#N/A</v>
      </c>
      <c r="OG82" s="165" t="e">
        <f t="shared" si="348"/>
        <v>#N/A</v>
      </c>
      <c r="OH82" s="165" t="e">
        <f t="shared" si="348"/>
        <v>#N/A</v>
      </c>
      <c r="OI82" s="165" t="e">
        <f t="shared" si="348"/>
        <v>#N/A</v>
      </c>
      <c r="OJ82" s="165" t="e">
        <f t="shared" si="348"/>
        <v>#N/A</v>
      </c>
      <c r="OK82" s="165" t="e">
        <f t="shared" si="348"/>
        <v>#N/A</v>
      </c>
      <c r="OL82" s="165" t="e">
        <f t="shared" si="348"/>
        <v>#N/A</v>
      </c>
      <c r="OM82" s="165" t="e">
        <f t="shared" si="348"/>
        <v>#N/A</v>
      </c>
      <c r="ON82" s="165" t="e">
        <f t="shared" si="348"/>
        <v>#N/A</v>
      </c>
      <c r="OO82" s="165" t="e">
        <f t="shared" si="333"/>
        <v>#N/A</v>
      </c>
      <c r="OP82" s="165" t="e">
        <f t="shared" si="333"/>
        <v>#N/A</v>
      </c>
      <c r="OQ82" s="165" t="e">
        <f t="shared" si="333"/>
        <v>#N/A</v>
      </c>
      <c r="OR82" s="165" t="e">
        <f t="shared" si="333"/>
        <v>#N/A</v>
      </c>
      <c r="OS82" s="165" t="e">
        <f t="shared" si="333"/>
        <v>#N/A</v>
      </c>
      <c r="OT82" s="165" t="e">
        <f t="shared" si="333"/>
        <v>#N/A</v>
      </c>
      <c r="OU82" s="165" t="e">
        <f t="shared" si="333"/>
        <v>#N/A</v>
      </c>
      <c r="OV82" s="165" t="e">
        <f t="shared" si="333"/>
        <v>#N/A</v>
      </c>
      <c r="OW82" s="165" t="e">
        <f t="shared" si="333"/>
        <v>#N/A</v>
      </c>
      <c r="OX82" s="165" t="e">
        <f t="shared" si="333"/>
        <v>#N/A</v>
      </c>
      <c r="OY82" s="165" t="e">
        <f t="shared" si="333"/>
        <v>#N/A</v>
      </c>
      <c r="OZ82" s="165" t="e">
        <f t="shared" si="333"/>
        <v>#N/A</v>
      </c>
      <c r="PA82" s="165" t="e">
        <f t="shared" si="333"/>
        <v>#N/A</v>
      </c>
      <c r="PB82" s="165" t="e">
        <f t="shared" si="333"/>
        <v>#N/A</v>
      </c>
      <c r="PC82" s="165" t="e">
        <f t="shared" si="333"/>
        <v>#N/A</v>
      </c>
      <c r="PD82" s="165" t="e">
        <f t="shared" si="337"/>
        <v>#N/A</v>
      </c>
      <c r="PE82" s="165" t="e">
        <f t="shared" si="326"/>
        <v>#N/A</v>
      </c>
      <c r="PF82" s="165" t="e">
        <f t="shared" si="326"/>
        <v>#N/A</v>
      </c>
      <c r="PG82" s="165" t="e">
        <f t="shared" si="326"/>
        <v>#N/A</v>
      </c>
      <c r="PH82" s="165" t="e">
        <f t="shared" si="326"/>
        <v>#N/A</v>
      </c>
      <c r="PI82" s="165" t="e">
        <f t="shared" si="326"/>
        <v>#N/A</v>
      </c>
      <c r="PJ82" s="165" t="e">
        <f t="shared" si="326"/>
        <v>#N/A</v>
      </c>
      <c r="PK82" s="165" t="e">
        <f t="shared" si="326"/>
        <v>#N/A</v>
      </c>
      <c r="PL82" s="165" t="e">
        <f t="shared" si="326"/>
        <v>#N/A</v>
      </c>
    </row>
    <row r="83" spans="1:428" hidden="1" x14ac:dyDescent="0.45">
      <c r="A83" s="4">
        <v>80</v>
      </c>
      <c r="B83" s="105"/>
      <c r="C83" s="113"/>
      <c r="D83" s="118" t="str">
        <f t="shared" si="220"/>
        <v/>
      </c>
      <c r="E83" s="91"/>
      <c r="F83" s="118" t="str">
        <f t="shared" si="221"/>
        <v/>
      </c>
      <c r="G83" s="113"/>
      <c r="H83" s="106"/>
      <c r="I83" s="120" t="str">
        <f t="shared" si="222"/>
        <v/>
      </c>
      <c r="J83" s="120" t="str">
        <f t="shared" si="223"/>
        <v/>
      </c>
      <c r="K83" s="71" t="str">
        <f t="shared" si="327"/>
        <v/>
      </c>
      <c r="L83" s="23"/>
      <c r="M83" s="55"/>
      <c r="N83" s="298"/>
      <c r="O83" s="72" t="str">
        <f>IF(AND(D83&gt;0,E83&gt;0,F83&gt;0),IF(ISBLANK(N83),IF(ISBLANK(L83),"",(F83-D83)*VLOOKUP(L83,VLookups!$A$4:$B$13,2,FALSE)),N83),"")</f>
        <v/>
      </c>
      <c r="P83" s="73" t="str">
        <f t="shared" si="224"/>
        <v/>
      </c>
      <c r="Q83" s="91"/>
      <c r="R83" s="265" t="str">
        <f>IF(AND(Q83&gt;0,E83&gt;0,NOT(O83="")),ABS(VLOOKUP($Q$1,VLookups!$A$43:$B$44,2,FALSE)-_xlfn.NORM.DIST(Q83,K83,O83,TRUE)),"")</f>
        <v/>
      </c>
      <c r="S83" s="90" t="str">
        <f>IF(AND($D83&gt;0,$E83&gt;0,$F83&gt;0,NOT(ISBLANK($L83))),_xlfn.NORM.INV(ABS(VLOOKUP($Q$1,VLookups!$A$43:$B$44,2,FALSE)-S$3),$K83,$O83),"")</f>
        <v/>
      </c>
      <c r="T83" s="89" t="str">
        <f>IF(AND($D83&gt;0,$E83&gt;0,$F83&gt;0,NOT(ISBLANK($L83))),_xlfn.NORM.INV(ABS(VLOOKUP($Q$1,VLookups!$A$43:$B$44,2,FALSE)-T$3),$K83,$O83),"")</f>
        <v/>
      </c>
      <c r="U83" s="90" t="str">
        <f>IF(AND($D83&gt;0,$E83&gt;0,$F83&gt;0,NOT(ISBLANK($L83))),_xlfn.NORM.INV(ABS(VLOOKUP($Q$1,VLookups!$A$43:$B$44,2,FALSE)-U$3),$K83,$O83),"")</f>
        <v/>
      </c>
      <c r="V83" s="89" t="str">
        <f>IF(AND($D83&gt;0,$E83&gt;0,$F83&gt;0,NOT(ISBLANK($L83))),_xlfn.NORM.INV(ABS(VLOOKUP($Q$1,VLookups!$A$43:$B$44,2,FALSE)-V$3),$K83,$O83),"")</f>
        <v/>
      </c>
      <c r="W83" s="90" t="str">
        <f>IF(AND($D83&gt;0,$E83&gt;0,$F83&gt;0,NOT(ISBLANK($L83))),_xlfn.NORM.INV(ABS(VLOOKUP($Q$1,VLookups!$A$43:$B$44,2,FALSE)-W$3),$K83,$O83),"")</f>
        <v/>
      </c>
      <c r="X83" s="89" t="str">
        <f>IF(AND($D83&gt;0,$E83&gt;0,$F83&gt;0,NOT(ISBLANK($L83))),_xlfn.NORM.INV(ABS(VLOOKUP($Q$1,VLookups!$A$43:$B$44,2,FALSE)-X$3),$K83,$O83),"")</f>
        <v/>
      </c>
      <c r="Y83" s="5"/>
      <c r="Z83" s="164" t="str">
        <f t="shared" si="328"/>
        <v/>
      </c>
      <c r="AA83" s="47" t="str">
        <f t="shared" si="329"/>
        <v/>
      </c>
      <c r="AB83" s="47" t="str">
        <f t="shared" si="356"/>
        <v/>
      </c>
      <c r="AC83" s="47" t="str">
        <f t="shared" si="356"/>
        <v/>
      </c>
      <c r="AD83" s="47" t="str">
        <f t="shared" si="356"/>
        <v/>
      </c>
      <c r="AE83" s="47" t="str">
        <f t="shared" si="356"/>
        <v/>
      </c>
      <c r="AF83" s="47" t="str">
        <f t="shared" si="356"/>
        <v/>
      </c>
      <c r="AG83" s="47" t="str">
        <f t="shared" si="356"/>
        <v/>
      </c>
      <c r="AH83" s="47" t="str">
        <f t="shared" si="356"/>
        <v/>
      </c>
      <c r="AI83" s="47" t="str">
        <f t="shared" si="356"/>
        <v/>
      </c>
      <c r="AJ83" s="47" t="str">
        <f t="shared" si="356"/>
        <v/>
      </c>
      <c r="AK83" s="47" t="str">
        <f t="shared" si="356"/>
        <v/>
      </c>
      <c r="AL83" s="47" t="str">
        <f t="shared" si="356"/>
        <v/>
      </c>
      <c r="AM83" s="47" t="str">
        <f t="shared" si="356"/>
        <v/>
      </c>
      <c r="AN83" s="47" t="str">
        <f t="shared" si="356"/>
        <v/>
      </c>
      <c r="AO83" s="47" t="str">
        <f t="shared" si="356"/>
        <v/>
      </c>
      <c r="AP83" s="47" t="str">
        <f t="shared" si="356"/>
        <v/>
      </c>
      <c r="AQ83" s="47" t="str">
        <f t="shared" si="356"/>
        <v/>
      </c>
      <c r="AR83" s="47" t="str">
        <f t="shared" si="356"/>
        <v/>
      </c>
      <c r="AS83" s="47" t="str">
        <f t="shared" si="356"/>
        <v/>
      </c>
      <c r="AT83" s="47" t="str">
        <f t="shared" si="356"/>
        <v/>
      </c>
      <c r="AU83" s="47" t="str">
        <f t="shared" si="356"/>
        <v/>
      </c>
      <c r="AV83" s="47" t="str">
        <f t="shared" si="356"/>
        <v/>
      </c>
      <c r="AW83" s="47" t="str">
        <f t="shared" si="356"/>
        <v/>
      </c>
      <c r="AX83" s="47" t="str">
        <f t="shared" si="356"/>
        <v/>
      </c>
      <c r="AY83" s="47" t="str">
        <f t="shared" si="356"/>
        <v/>
      </c>
      <c r="AZ83" s="47" t="str">
        <f t="shared" si="356"/>
        <v/>
      </c>
      <c r="BA83" s="47" t="str">
        <f t="shared" si="356"/>
        <v/>
      </c>
      <c r="BB83" s="47" t="str">
        <f t="shared" si="356"/>
        <v/>
      </c>
      <c r="BC83" s="47" t="str">
        <f t="shared" si="356"/>
        <v/>
      </c>
      <c r="BD83" s="47" t="str">
        <f t="shared" si="356"/>
        <v/>
      </c>
      <c r="BE83" s="47" t="str">
        <f t="shared" si="356"/>
        <v/>
      </c>
      <c r="BF83" s="47" t="str">
        <f t="shared" si="356"/>
        <v/>
      </c>
      <c r="BG83" s="47" t="str">
        <f t="shared" si="356"/>
        <v/>
      </c>
      <c r="BH83" s="47" t="str">
        <f t="shared" si="356"/>
        <v/>
      </c>
      <c r="BI83" s="47" t="str">
        <f t="shared" si="356"/>
        <v/>
      </c>
      <c r="BJ83" s="47" t="str">
        <f t="shared" si="356"/>
        <v/>
      </c>
      <c r="BK83" s="47" t="str">
        <f t="shared" si="356"/>
        <v/>
      </c>
      <c r="BL83" s="47" t="str">
        <f t="shared" si="356"/>
        <v/>
      </c>
      <c r="BM83" s="47" t="str">
        <f t="shared" si="356"/>
        <v/>
      </c>
      <c r="BN83" s="47" t="str">
        <f t="shared" si="356"/>
        <v/>
      </c>
      <c r="BO83" s="47" t="str">
        <f t="shared" si="356"/>
        <v/>
      </c>
      <c r="BP83" s="47" t="str">
        <f t="shared" si="356"/>
        <v/>
      </c>
      <c r="BQ83" s="47" t="str">
        <f t="shared" si="356"/>
        <v/>
      </c>
      <c r="BR83" s="47" t="str">
        <f t="shared" si="356"/>
        <v/>
      </c>
      <c r="BS83" s="47" t="str">
        <f t="shared" si="356"/>
        <v/>
      </c>
      <c r="BT83" s="47" t="str">
        <f t="shared" si="356"/>
        <v/>
      </c>
      <c r="BU83" s="47" t="str">
        <f t="shared" si="356"/>
        <v/>
      </c>
      <c r="BV83" s="47" t="str">
        <f t="shared" si="356"/>
        <v/>
      </c>
      <c r="BW83" s="47" t="str">
        <f t="shared" si="356"/>
        <v/>
      </c>
      <c r="BX83" s="47" t="str">
        <f t="shared" si="356"/>
        <v/>
      </c>
      <c r="BY83" s="47" t="str">
        <f t="shared" si="356"/>
        <v/>
      </c>
      <c r="BZ83" s="47" t="str">
        <f t="shared" si="356"/>
        <v/>
      </c>
      <c r="CA83" s="47" t="str">
        <f t="shared" si="356"/>
        <v/>
      </c>
      <c r="CB83" s="47" t="str">
        <f t="shared" si="356"/>
        <v/>
      </c>
      <c r="CC83" s="47" t="str">
        <f t="shared" si="356"/>
        <v/>
      </c>
      <c r="CD83" s="47" t="str">
        <f t="shared" si="356"/>
        <v/>
      </c>
      <c r="CE83" s="47" t="str">
        <f t="shared" si="356"/>
        <v/>
      </c>
      <c r="CF83" s="47" t="str">
        <f t="shared" si="356"/>
        <v/>
      </c>
      <c r="CG83" s="47" t="str">
        <f t="shared" si="356"/>
        <v/>
      </c>
      <c r="CH83" s="47" t="str">
        <f t="shared" si="356"/>
        <v/>
      </c>
      <c r="CI83" s="47" t="str">
        <f t="shared" si="356"/>
        <v/>
      </c>
      <c r="CJ83" s="47" t="str">
        <f t="shared" si="356"/>
        <v/>
      </c>
      <c r="CK83" s="47" t="str">
        <f t="shared" si="356"/>
        <v/>
      </c>
      <c r="CL83" s="47" t="str">
        <f t="shared" si="356"/>
        <v/>
      </c>
      <c r="CM83" s="47" t="str">
        <f t="shared" si="356"/>
        <v/>
      </c>
      <c r="CN83" s="47" t="str">
        <f t="shared" si="352"/>
        <v/>
      </c>
      <c r="CO83" s="47" t="str">
        <f t="shared" si="352"/>
        <v/>
      </c>
      <c r="CP83" s="47" t="str">
        <f t="shared" si="352"/>
        <v/>
      </c>
      <c r="CQ83" s="47" t="str">
        <f t="shared" si="352"/>
        <v/>
      </c>
      <c r="CR83" s="47" t="str">
        <f t="shared" si="352"/>
        <v/>
      </c>
      <c r="CS83" s="47" t="str">
        <f t="shared" si="352"/>
        <v/>
      </c>
      <c r="CT83" s="47" t="str">
        <f t="shared" si="352"/>
        <v/>
      </c>
      <c r="CU83" s="47" t="str">
        <f t="shared" si="352"/>
        <v/>
      </c>
      <c r="CV83" s="47" t="str">
        <f t="shared" si="352"/>
        <v/>
      </c>
      <c r="CW83" s="47" t="str">
        <f t="shared" si="352"/>
        <v/>
      </c>
      <c r="CX83" s="47" t="str">
        <f t="shared" si="352"/>
        <v/>
      </c>
      <c r="CY83" s="47" t="str">
        <f t="shared" si="352"/>
        <v/>
      </c>
      <c r="CZ83" s="47" t="str">
        <f t="shared" si="352"/>
        <v/>
      </c>
      <c r="DA83" s="47" t="str">
        <f t="shared" si="352"/>
        <v/>
      </c>
      <c r="DB83" s="47" t="str">
        <f t="shared" si="352"/>
        <v/>
      </c>
      <c r="DC83" s="47" t="str">
        <f t="shared" si="352"/>
        <v/>
      </c>
      <c r="DD83" s="47" t="str">
        <f t="shared" si="352"/>
        <v/>
      </c>
      <c r="DE83" s="47" t="str">
        <f t="shared" si="352"/>
        <v/>
      </c>
      <c r="DF83" s="47" t="str">
        <f t="shared" si="352"/>
        <v/>
      </c>
      <c r="DG83" s="47" t="str">
        <f t="shared" si="352"/>
        <v/>
      </c>
      <c r="DH83" s="47" t="str">
        <f t="shared" si="352"/>
        <v/>
      </c>
      <c r="DI83" s="47" t="str">
        <f t="shared" si="352"/>
        <v/>
      </c>
      <c r="DJ83" s="47" t="str">
        <f t="shared" si="352"/>
        <v/>
      </c>
      <c r="DK83" s="47" t="str">
        <f t="shared" si="352"/>
        <v/>
      </c>
      <c r="DL83" s="47" t="str">
        <f t="shared" si="352"/>
        <v/>
      </c>
      <c r="DM83" s="47" t="str">
        <f t="shared" si="352"/>
        <v/>
      </c>
      <c r="DN83" s="47" t="str">
        <f t="shared" si="352"/>
        <v/>
      </c>
      <c r="DO83" s="47" t="str">
        <f t="shared" si="352"/>
        <v/>
      </c>
      <c r="DP83" s="47" t="str">
        <f t="shared" si="352"/>
        <v/>
      </c>
      <c r="DQ83" s="47" t="str">
        <f t="shared" si="352"/>
        <v/>
      </c>
      <c r="DR83" s="47" t="str">
        <f t="shared" si="352"/>
        <v/>
      </c>
      <c r="DS83" s="47" t="str">
        <f t="shared" si="352"/>
        <v/>
      </c>
      <c r="DT83" s="47" t="str">
        <f t="shared" si="352"/>
        <v/>
      </c>
      <c r="DU83" s="47" t="str">
        <f t="shared" si="352"/>
        <v/>
      </c>
      <c r="DV83" s="47" t="str">
        <f t="shared" si="352"/>
        <v/>
      </c>
      <c r="DW83" s="179" t="str">
        <f t="shared" si="330"/>
        <v/>
      </c>
      <c r="DX83" s="47" t="str">
        <f t="shared" si="225"/>
        <v/>
      </c>
      <c r="DY83" s="47" t="str">
        <f t="shared" si="226"/>
        <v/>
      </c>
      <c r="DZ83" s="47" t="str">
        <f t="shared" si="227"/>
        <v/>
      </c>
      <c r="EA83" s="47" t="str">
        <f t="shared" si="228"/>
        <v/>
      </c>
      <c r="EB83" s="47" t="str">
        <f t="shared" si="229"/>
        <v/>
      </c>
      <c r="EC83" s="47" t="str">
        <f t="shared" si="230"/>
        <v/>
      </c>
      <c r="ED83" s="47" t="str">
        <f t="shared" si="231"/>
        <v/>
      </c>
      <c r="EE83" s="47" t="str">
        <f t="shared" si="232"/>
        <v/>
      </c>
      <c r="EF83" s="47" t="str">
        <f t="shared" si="233"/>
        <v/>
      </c>
      <c r="EG83" s="47" t="str">
        <f t="shared" si="234"/>
        <v/>
      </c>
      <c r="EH83" s="47" t="str">
        <f t="shared" si="235"/>
        <v/>
      </c>
      <c r="EI83" s="47" t="str">
        <f t="shared" si="236"/>
        <v/>
      </c>
      <c r="EJ83" s="47" t="str">
        <f t="shared" si="237"/>
        <v/>
      </c>
      <c r="EK83" s="47" t="str">
        <f t="shared" si="238"/>
        <v/>
      </c>
      <c r="EL83" s="47" t="str">
        <f t="shared" si="239"/>
        <v/>
      </c>
      <c r="EM83" s="47" t="str">
        <f t="shared" si="240"/>
        <v/>
      </c>
      <c r="EN83" s="47" t="str">
        <f t="shared" si="241"/>
        <v/>
      </c>
      <c r="EO83" s="47" t="str">
        <f t="shared" si="242"/>
        <v/>
      </c>
      <c r="EP83" s="47" t="str">
        <f t="shared" si="243"/>
        <v/>
      </c>
      <c r="EQ83" s="47" t="str">
        <f t="shared" si="244"/>
        <v/>
      </c>
      <c r="ER83" s="47" t="str">
        <f t="shared" si="245"/>
        <v/>
      </c>
      <c r="ES83" s="47" t="str">
        <f t="shared" si="246"/>
        <v/>
      </c>
      <c r="ET83" s="47" t="str">
        <f t="shared" si="247"/>
        <v/>
      </c>
      <c r="EU83" s="47" t="str">
        <f t="shared" si="248"/>
        <v/>
      </c>
      <c r="EV83" s="47" t="str">
        <f t="shared" si="249"/>
        <v/>
      </c>
      <c r="EW83" s="47" t="str">
        <f t="shared" si="250"/>
        <v/>
      </c>
      <c r="EX83" s="47" t="str">
        <f t="shared" si="251"/>
        <v/>
      </c>
      <c r="EY83" s="47" t="str">
        <f t="shared" si="252"/>
        <v/>
      </c>
      <c r="EZ83" s="47" t="str">
        <f t="shared" si="253"/>
        <v/>
      </c>
      <c r="FA83" s="47" t="str">
        <f t="shared" si="254"/>
        <v/>
      </c>
      <c r="FB83" s="47" t="str">
        <f t="shared" si="255"/>
        <v/>
      </c>
      <c r="FC83" s="47" t="str">
        <f t="shared" si="256"/>
        <v/>
      </c>
      <c r="FD83" s="47" t="str">
        <f t="shared" si="257"/>
        <v/>
      </c>
      <c r="FE83" s="47" t="str">
        <f t="shared" si="258"/>
        <v/>
      </c>
      <c r="FF83" s="47" t="str">
        <f t="shared" si="259"/>
        <v/>
      </c>
      <c r="FG83" s="47" t="str">
        <f t="shared" si="260"/>
        <v/>
      </c>
      <c r="FH83" s="47" t="str">
        <f t="shared" si="261"/>
        <v/>
      </c>
      <c r="FI83" s="47" t="str">
        <f t="shared" si="262"/>
        <v/>
      </c>
      <c r="FJ83" s="47" t="str">
        <f t="shared" si="263"/>
        <v/>
      </c>
      <c r="FK83" s="47" t="str">
        <f t="shared" si="264"/>
        <v/>
      </c>
      <c r="FL83" s="47" t="str">
        <f t="shared" si="265"/>
        <v/>
      </c>
      <c r="FM83" s="47" t="str">
        <f t="shared" si="266"/>
        <v/>
      </c>
      <c r="FN83" s="47" t="str">
        <f t="shared" si="267"/>
        <v/>
      </c>
      <c r="FO83" s="47" t="str">
        <f t="shared" si="268"/>
        <v/>
      </c>
      <c r="FP83" s="47" t="str">
        <f t="shared" si="269"/>
        <v/>
      </c>
      <c r="FQ83" s="47" t="str">
        <f t="shared" si="270"/>
        <v/>
      </c>
      <c r="FR83" s="47" t="str">
        <f t="shared" si="271"/>
        <v/>
      </c>
      <c r="FS83" s="47" t="str">
        <f t="shared" si="272"/>
        <v/>
      </c>
      <c r="FT83" s="47" t="str">
        <f t="shared" si="273"/>
        <v/>
      </c>
      <c r="FU83" s="47" t="str">
        <f t="shared" si="274"/>
        <v/>
      </c>
      <c r="FV83" s="47" t="str">
        <f t="shared" si="275"/>
        <v/>
      </c>
      <c r="FW83" s="47" t="str">
        <f t="shared" si="276"/>
        <v/>
      </c>
      <c r="FX83" s="47" t="str">
        <f t="shared" si="277"/>
        <v/>
      </c>
      <c r="FY83" s="47" t="str">
        <f t="shared" si="278"/>
        <v/>
      </c>
      <c r="FZ83" s="47" t="str">
        <f t="shared" si="279"/>
        <v/>
      </c>
      <c r="GA83" s="47" t="str">
        <f t="shared" si="280"/>
        <v/>
      </c>
      <c r="GB83" s="47" t="str">
        <f t="shared" si="281"/>
        <v/>
      </c>
      <c r="GC83" s="47" t="str">
        <f t="shared" si="282"/>
        <v/>
      </c>
      <c r="GD83" s="47" t="str">
        <f t="shared" si="283"/>
        <v/>
      </c>
      <c r="GE83" s="47" t="str">
        <f t="shared" si="284"/>
        <v/>
      </c>
      <c r="GF83" s="47" t="str">
        <f t="shared" si="285"/>
        <v/>
      </c>
      <c r="GG83" s="47" t="str">
        <f t="shared" si="286"/>
        <v/>
      </c>
      <c r="GH83" s="47" t="str">
        <f t="shared" si="287"/>
        <v/>
      </c>
      <c r="GI83" s="47" t="str">
        <f t="shared" si="288"/>
        <v/>
      </c>
      <c r="GJ83" s="47" t="str">
        <f t="shared" si="289"/>
        <v/>
      </c>
      <c r="GK83" s="47" t="str">
        <f t="shared" si="290"/>
        <v/>
      </c>
      <c r="GL83" s="47" t="str">
        <f t="shared" si="291"/>
        <v/>
      </c>
      <c r="GM83" s="47" t="str">
        <f t="shared" si="292"/>
        <v/>
      </c>
      <c r="GN83" s="47" t="str">
        <f t="shared" si="293"/>
        <v/>
      </c>
      <c r="GO83" s="47" t="str">
        <f t="shared" si="294"/>
        <v/>
      </c>
      <c r="GP83" s="47" t="str">
        <f t="shared" si="295"/>
        <v/>
      </c>
      <c r="GQ83" s="47" t="str">
        <f t="shared" si="296"/>
        <v/>
      </c>
      <c r="GR83" s="47" t="str">
        <f t="shared" si="297"/>
        <v/>
      </c>
      <c r="GS83" s="47" t="str">
        <f t="shared" si="298"/>
        <v/>
      </c>
      <c r="GT83" s="47" t="str">
        <f t="shared" si="299"/>
        <v/>
      </c>
      <c r="GU83" s="47" t="str">
        <f t="shared" si="300"/>
        <v/>
      </c>
      <c r="GV83" s="47" t="str">
        <f t="shared" si="301"/>
        <v/>
      </c>
      <c r="GW83" s="47" t="str">
        <f t="shared" si="302"/>
        <v/>
      </c>
      <c r="GX83" s="47" t="str">
        <f t="shared" si="303"/>
        <v/>
      </c>
      <c r="GY83" s="47" t="str">
        <f t="shared" si="304"/>
        <v/>
      </c>
      <c r="GZ83" s="47" t="str">
        <f t="shared" si="305"/>
        <v/>
      </c>
      <c r="HA83" s="47" t="str">
        <f t="shared" si="306"/>
        <v/>
      </c>
      <c r="HB83" s="47" t="str">
        <f t="shared" si="307"/>
        <v/>
      </c>
      <c r="HC83" s="47" t="str">
        <f t="shared" si="308"/>
        <v/>
      </c>
      <c r="HD83" s="47" t="str">
        <f t="shared" si="309"/>
        <v/>
      </c>
      <c r="HE83" s="47" t="str">
        <f t="shared" si="310"/>
        <v/>
      </c>
      <c r="HF83" s="47" t="str">
        <f t="shared" si="311"/>
        <v/>
      </c>
      <c r="HG83" s="47" t="str">
        <f t="shared" si="312"/>
        <v/>
      </c>
      <c r="HH83" s="47" t="str">
        <f t="shared" si="313"/>
        <v/>
      </c>
      <c r="HI83" s="47" t="str">
        <f t="shared" si="314"/>
        <v/>
      </c>
      <c r="HJ83" s="47" t="str">
        <f t="shared" si="315"/>
        <v/>
      </c>
      <c r="HK83" s="47" t="str">
        <f t="shared" si="316"/>
        <v/>
      </c>
      <c r="HL83" s="47" t="str">
        <f t="shared" si="317"/>
        <v/>
      </c>
      <c r="HM83" s="47" t="str">
        <f t="shared" si="318"/>
        <v/>
      </c>
      <c r="HN83" s="47" t="str">
        <f t="shared" si="319"/>
        <v/>
      </c>
      <c r="HO83" s="47" t="str">
        <f t="shared" si="320"/>
        <v/>
      </c>
      <c r="HP83" s="47" t="str">
        <f t="shared" si="321"/>
        <v/>
      </c>
      <c r="HQ83" s="47" t="str">
        <f t="shared" si="322"/>
        <v/>
      </c>
      <c r="HR83" s="47" t="str">
        <f t="shared" si="323"/>
        <v/>
      </c>
      <c r="HS83" s="47" t="str">
        <f t="shared" si="324"/>
        <v/>
      </c>
      <c r="HT83" s="165" t="e">
        <f t="shared" si="325"/>
        <v>#N/A</v>
      </c>
      <c r="HU83" s="165" t="e">
        <f t="shared" si="342"/>
        <v>#N/A</v>
      </c>
      <c r="HV83" s="165" t="e">
        <f t="shared" si="342"/>
        <v>#N/A</v>
      </c>
      <c r="HW83" s="165" t="e">
        <f t="shared" si="342"/>
        <v>#N/A</v>
      </c>
      <c r="HX83" s="165" t="e">
        <f t="shared" si="353"/>
        <v>#N/A</v>
      </c>
      <c r="HY83" s="165" t="e">
        <f t="shared" si="353"/>
        <v>#N/A</v>
      </c>
      <c r="HZ83" s="165" t="e">
        <f t="shared" si="353"/>
        <v>#N/A</v>
      </c>
      <c r="IA83" s="165" t="e">
        <f t="shared" si="353"/>
        <v>#N/A</v>
      </c>
      <c r="IB83" s="165" t="e">
        <f t="shared" si="353"/>
        <v>#N/A</v>
      </c>
      <c r="IC83" s="165" t="e">
        <f t="shared" si="353"/>
        <v>#N/A</v>
      </c>
      <c r="ID83" s="165" t="e">
        <f t="shared" si="353"/>
        <v>#N/A</v>
      </c>
      <c r="IE83" s="165" t="e">
        <f t="shared" si="353"/>
        <v>#N/A</v>
      </c>
      <c r="IF83" s="165" t="e">
        <f t="shared" si="353"/>
        <v>#N/A</v>
      </c>
      <c r="IG83" s="165" t="e">
        <f t="shared" si="353"/>
        <v>#N/A</v>
      </c>
      <c r="IH83" s="165" t="e">
        <f t="shared" si="353"/>
        <v>#N/A</v>
      </c>
      <c r="II83" s="165" t="e">
        <f t="shared" si="353"/>
        <v>#N/A</v>
      </c>
      <c r="IJ83" s="165" t="e">
        <f t="shared" si="353"/>
        <v>#N/A</v>
      </c>
      <c r="IK83" s="165" t="e">
        <f t="shared" si="353"/>
        <v>#N/A</v>
      </c>
      <c r="IL83" s="165" t="e">
        <f t="shared" si="353"/>
        <v>#N/A</v>
      </c>
      <c r="IM83" s="165" t="e">
        <f t="shared" si="349"/>
        <v>#N/A</v>
      </c>
      <c r="IN83" s="165" t="e">
        <f t="shared" si="349"/>
        <v>#N/A</v>
      </c>
      <c r="IO83" s="165" t="e">
        <f t="shared" si="349"/>
        <v>#N/A</v>
      </c>
      <c r="IP83" s="165" t="e">
        <f t="shared" si="349"/>
        <v>#N/A</v>
      </c>
      <c r="IQ83" s="165" t="e">
        <f t="shared" si="349"/>
        <v>#N/A</v>
      </c>
      <c r="IR83" s="165" t="e">
        <f t="shared" si="349"/>
        <v>#N/A</v>
      </c>
      <c r="IS83" s="165" t="e">
        <f t="shared" si="349"/>
        <v>#N/A</v>
      </c>
      <c r="IT83" s="165" t="e">
        <f t="shared" si="349"/>
        <v>#N/A</v>
      </c>
      <c r="IU83" s="165" t="e">
        <f t="shared" si="349"/>
        <v>#N/A</v>
      </c>
      <c r="IV83" s="165" t="e">
        <f t="shared" si="349"/>
        <v>#N/A</v>
      </c>
      <c r="IW83" s="165" t="e">
        <f t="shared" si="349"/>
        <v>#N/A</v>
      </c>
      <c r="IX83" s="165" t="e">
        <f t="shared" si="349"/>
        <v>#N/A</v>
      </c>
      <c r="IY83" s="165" t="e">
        <f t="shared" si="349"/>
        <v>#N/A</v>
      </c>
      <c r="IZ83" s="165" t="e">
        <f t="shared" si="349"/>
        <v>#N/A</v>
      </c>
      <c r="JA83" s="165" t="e">
        <f t="shared" si="349"/>
        <v>#N/A</v>
      </c>
      <c r="JB83" s="165" t="e">
        <f t="shared" si="346"/>
        <v>#N/A</v>
      </c>
      <c r="JC83" s="165" t="e">
        <f t="shared" si="346"/>
        <v>#N/A</v>
      </c>
      <c r="JD83" s="165" t="e">
        <f t="shared" si="346"/>
        <v>#N/A</v>
      </c>
      <c r="JE83" s="165" t="e">
        <f t="shared" si="346"/>
        <v>#N/A</v>
      </c>
      <c r="JF83" s="165" t="e">
        <f t="shared" si="346"/>
        <v>#N/A</v>
      </c>
      <c r="JG83" s="165" t="e">
        <f t="shared" si="346"/>
        <v>#N/A</v>
      </c>
      <c r="JH83" s="165" t="e">
        <f t="shared" si="346"/>
        <v>#N/A</v>
      </c>
      <c r="JI83" s="165" t="e">
        <f t="shared" si="346"/>
        <v>#N/A</v>
      </c>
      <c r="JJ83" s="165" t="e">
        <f t="shared" si="346"/>
        <v>#N/A</v>
      </c>
      <c r="JK83" s="165" t="e">
        <f t="shared" si="346"/>
        <v>#N/A</v>
      </c>
      <c r="JL83" s="165" t="e">
        <f t="shared" si="346"/>
        <v>#N/A</v>
      </c>
      <c r="JM83" s="165" t="e">
        <f t="shared" si="346"/>
        <v>#N/A</v>
      </c>
      <c r="JN83" s="165" t="e">
        <f t="shared" si="346"/>
        <v>#N/A</v>
      </c>
      <c r="JO83" s="165" t="e">
        <f t="shared" si="346"/>
        <v>#N/A</v>
      </c>
      <c r="JP83" s="165" t="e">
        <f t="shared" si="346"/>
        <v>#N/A</v>
      </c>
      <c r="JQ83" s="165" t="e">
        <f t="shared" si="331"/>
        <v>#N/A</v>
      </c>
      <c r="JR83" s="165" t="e">
        <f t="shared" si="331"/>
        <v>#N/A</v>
      </c>
      <c r="JS83" s="165" t="e">
        <f t="shared" si="331"/>
        <v>#N/A</v>
      </c>
      <c r="JT83" s="165" t="e">
        <f t="shared" si="331"/>
        <v>#N/A</v>
      </c>
      <c r="JU83" s="165" t="e">
        <f t="shared" si="331"/>
        <v>#N/A</v>
      </c>
      <c r="JV83" s="165" t="e">
        <f t="shared" si="331"/>
        <v>#N/A</v>
      </c>
      <c r="JW83" s="165" t="e">
        <f t="shared" si="331"/>
        <v>#N/A</v>
      </c>
      <c r="JX83" s="165" t="e">
        <f t="shared" si="331"/>
        <v>#N/A</v>
      </c>
      <c r="JY83" s="165" t="e">
        <f t="shared" si="331"/>
        <v>#N/A</v>
      </c>
      <c r="JZ83" s="165" t="e">
        <f t="shared" si="331"/>
        <v>#N/A</v>
      </c>
      <c r="KA83" s="165" t="e">
        <f t="shared" si="331"/>
        <v>#N/A</v>
      </c>
      <c r="KB83" s="165" t="e">
        <f t="shared" si="331"/>
        <v>#N/A</v>
      </c>
      <c r="KC83" s="165" t="e">
        <f t="shared" si="331"/>
        <v>#N/A</v>
      </c>
      <c r="KD83" s="165" t="e">
        <f t="shared" si="331"/>
        <v>#N/A</v>
      </c>
      <c r="KE83" s="165" t="e">
        <f t="shared" si="331"/>
        <v>#N/A</v>
      </c>
      <c r="KF83" s="165" t="e">
        <f t="shared" si="335"/>
        <v>#N/A</v>
      </c>
      <c r="KG83" s="165" t="e">
        <f t="shared" si="343"/>
        <v>#N/A</v>
      </c>
      <c r="KH83" s="165" t="e">
        <f t="shared" si="343"/>
        <v>#N/A</v>
      </c>
      <c r="KI83" s="165" t="e">
        <f t="shared" si="343"/>
        <v>#N/A</v>
      </c>
      <c r="KJ83" s="165" t="e">
        <f t="shared" si="354"/>
        <v>#N/A</v>
      </c>
      <c r="KK83" s="165" t="e">
        <f t="shared" si="354"/>
        <v>#N/A</v>
      </c>
      <c r="KL83" s="165" t="e">
        <f t="shared" si="354"/>
        <v>#N/A</v>
      </c>
      <c r="KM83" s="165" t="e">
        <f t="shared" si="354"/>
        <v>#N/A</v>
      </c>
      <c r="KN83" s="165" t="e">
        <f t="shared" si="354"/>
        <v>#N/A</v>
      </c>
      <c r="KO83" s="165" t="e">
        <f t="shared" si="354"/>
        <v>#N/A</v>
      </c>
      <c r="KP83" s="165" t="e">
        <f t="shared" si="354"/>
        <v>#N/A</v>
      </c>
      <c r="KQ83" s="165" t="e">
        <f t="shared" si="354"/>
        <v>#N/A</v>
      </c>
      <c r="KR83" s="165" t="e">
        <f t="shared" si="354"/>
        <v>#N/A</v>
      </c>
      <c r="KS83" s="165" t="e">
        <f t="shared" si="354"/>
        <v>#N/A</v>
      </c>
      <c r="KT83" s="165" t="e">
        <f t="shared" si="354"/>
        <v>#N/A</v>
      </c>
      <c r="KU83" s="165" t="e">
        <f t="shared" si="354"/>
        <v>#N/A</v>
      </c>
      <c r="KV83" s="165" t="e">
        <f t="shared" si="354"/>
        <v>#N/A</v>
      </c>
      <c r="KW83" s="165" t="e">
        <f t="shared" si="354"/>
        <v>#N/A</v>
      </c>
      <c r="KX83" s="165" t="e">
        <f t="shared" si="354"/>
        <v>#N/A</v>
      </c>
      <c r="KY83" s="165" t="e">
        <f t="shared" si="350"/>
        <v>#N/A</v>
      </c>
      <c r="KZ83" s="165" t="e">
        <f t="shared" si="350"/>
        <v>#N/A</v>
      </c>
      <c r="LA83" s="165" t="e">
        <f t="shared" si="350"/>
        <v>#N/A</v>
      </c>
      <c r="LB83" s="165" t="e">
        <f t="shared" si="350"/>
        <v>#N/A</v>
      </c>
      <c r="LC83" s="165" t="e">
        <f t="shared" si="350"/>
        <v>#N/A</v>
      </c>
      <c r="LD83" s="165" t="e">
        <f t="shared" si="350"/>
        <v>#N/A</v>
      </c>
      <c r="LE83" s="165" t="e">
        <f t="shared" si="350"/>
        <v>#N/A</v>
      </c>
      <c r="LF83" s="165" t="e">
        <f t="shared" si="350"/>
        <v>#N/A</v>
      </c>
      <c r="LG83" s="165" t="e">
        <f t="shared" si="350"/>
        <v>#N/A</v>
      </c>
      <c r="LH83" s="165" t="e">
        <f t="shared" si="350"/>
        <v>#N/A</v>
      </c>
      <c r="LI83" s="165" t="e">
        <f t="shared" si="350"/>
        <v>#N/A</v>
      </c>
      <c r="LJ83" s="165" t="e">
        <f t="shared" si="350"/>
        <v>#N/A</v>
      </c>
      <c r="LK83" s="165" t="e">
        <f t="shared" si="350"/>
        <v>#N/A</v>
      </c>
      <c r="LL83" s="165" t="e">
        <f t="shared" si="350"/>
        <v>#N/A</v>
      </c>
      <c r="LM83" s="165" t="e">
        <f t="shared" si="350"/>
        <v>#N/A</v>
      </c>
      <c r="LN83" s="165" t="e">
        <f t="shared" si="347"/>
        <v>#N/A</v>
      </c>
      <c r="LO83" s="165" t="e">
        <f t="shared" si="347"/>
        <v>#N/A</v>
      </c>
      <c r="LP83" s="165" t="e">
        <f t="shared" si="347"/>
        <v>#N/A</v>
      </c>
      <c r="LQ83" s="165" t="e">
        <f t="shared" si="347"/>
        <v>#N/A</v>
      </c>
      <c r="LR83" s="165" t="e">
        <f t="shared" si="347"/>
        <v>#N/A</v>
      </c>
      <c r="LS83" s="165" t="e">
        <f t="shared" si="347"/>
        <v>#N/A</v>
      </c>
      <c r="LT83" s="165" t="e">
        <f t="shared" si="347"/>
        <v>#N/A</v>
      </c>
      <c r="LU83" s="165" t="e">
        <f t="shared" si="347"/>
        <v>#N/A</v>
      </c>
      <c r="LV83" s="165" t="e">
        <f t="shared" si="347"/>
        <v>#N/A</v>
      </c>
      <c r="LW83" s="165" t="e">
        <f t="shared" si="347"/>
        <v>#N/A</v>
      </c>
      <c r="LX83" s="165" t="e">
        <f t="shared" si="347"/>
        <v>#N/A</v>
      </c>
      <c r="LY83" s="165" t="e">
        <f t="shared" si="347"/>
        <v>#N/A</v>
      </c>
      <c r="LZ83" s="165" t="e">
        <f t="shared" si="347"/>
        <v>#N/A</v>
      </c>
      <c r="MA83" s="165" t="e">
        <f t="shared" si="347"/>
        <v>#N/A</v>
      </c>
      <c r="MB83" s="165" t="e">
        <f t="shared" si="347"/>
        <v>#N/A</v>
      </c>
      <c r="MC83" s="165" t="e">
        <f t="shared" si="332"/>
        <v>#N/A</v>
      </c>
      <c r="MD83" s="165" t="e">
        <f t="shared" si="332"/>
        <v>#N/A</v>
      </c>
      <c r="ME83" s="165" t="e">
        <f t="shared" si="332"/>
        <v>#N/A</v>
      </c>
      <c r="MF83" s="165" t="e">
        <f t="shared" si="332"/>
        <v>#N/A</v>
      </c>
      <c r="MG83" s="165" t="e">
        <f t="shared" si="332"/>
        <v>#N/A</v>
      </c>
      <c r="MH83" s="165" t="e">
        <f t="shared" si="332"/>
        <v>#N/A</v>
      </c>
      <c r="MI83" s="165" t="e">
        <f t="shared" si="332"/>
        <v>#N/A</v>
      </c>
      <c r="MJ83" s="165" t="e">
        <f t="shared" si="332"/>
        <v>#N/A</v>
      </c>
      <c r="MK83" s="165" t="e">
        <f t="shared" si="332"/>
        <v>#N/A</v>
      </c>
      <c r="ML83" s="165" t="e">
        <f t="shared" si="332"/>
        <v>#N/A</v>
      </c>
      <c r="MM83" s="165" t="e">
        <f t="shared" si="332"/>
        <v>#N/A</v>
      </c>
      <c r="MN83" s="165" t="e">
        <f t="shared" si="332"/>
        <v>#N/A</v>
      </c>
      <c r="MO83" s="165" t="e">
        <f t="shared" si="332"/>
        <v>#N/A</v>
      </c>
      <c r="MP83" s="165" t="e">
        <f t="shared" si="332"/>
        <v>#N/A</v>
      </c>
      <c r="MQ83" s="165" t="e">
        <f t="shared" si="332"/>
        <v>#N/A</v>
      </c>
      <c r="MR83" s="165" t="e">
        <f t="shared" si="336"/>
        <v>#N/A</v>
      </c>
      <c r="MS83" s="165" t="e">
        <f t="shared" si="344"/>
        <v>#N/A</v>
      </c>
      <c r="MT83" s="165" t="e">
        <f t="shared" si="344"/>
        <v>#N/A</v>
      </c>
      <c r="MU83" s="165" t="e">
        <f t="shared" si="344"/>
        <v>#N/A</v>
      </c>
      <c r="MV83" s="165" t="e">
        <f t="shared" si="355"/>
        <v>#N/A</v>
      </c>
      <c r="MW83" s="165" t="e">
        <f t="shared" si="355"/>
        <v>#N/A</v>
      </c>
      <c r="MX83" s="165" t="e">
        <f t="shared" si="355"/>
        <v>#N/A</v>
      </c>
      <c r="MY83" s="165" t="e">
        <f t="shared" si="355"/>
        <v>#N/A</v>
      </c>
      <c r="MZ83" s="165" t="e">
        <f t="shared" si="355"/>
        <v>#N/A</v>
      </c>
      <c r="NA83" s="165" t="e">
        <f t="shared" si="355"/>
        <v>#N/A</v>
      </c>
      <c r="NB83" s="165" t="e">
        <f t="shared" si="355"/>
        <v>#N/A</v>
      </c>
      <c r="NC83" s="165" t="e">
        <f t="shared" si="355"/>
        <v>#N/A</v>
      </c>
      <c r="ND83" s="165" t="e">
        <f t="shared" si="355"/>
        <v>#N/A</v>
      </c>
      <c r="NE83" s="165" t="e">
        <f t="shared" si="355"/>
        <v>#N/A</v>
      </c>
      <c r="NF83" s="165" t="e">
        <f t="shared" si="355"/>
        <v>#N/A</v>
      </c>
      <c r="NG83" s="165" t="e">
        <f t="shared" si="355"/>
        <v>#N/A</v>
      </c>
      <c r="NH83" s="165" t="e">
        <f t="shared" si="355"/>
        <v>#N/A</v>
      </c>
      <c r="NI83" s="165" t="e">
        <f t="shared" si="355"/>
        <v>#N/A</v>
      </c>
      <c r="NJ83" s="165" t="e">
        <f t="shared" si="355"/>
        <v>#N/A</v>
      </c>
      <c r="NK83" s="165" t="e">
        <f t="shared" si="351"/>
        <v>#N/A</v>
      </c>
      <c r="NL83" s="165" t="e">
        <f t="shared" si="351"/>
        <v>#N/A</v>
      </c>
      <c r="NM83" s="165" t="e">
        <f t="shared" si="351"/>
        <v>#N/A</v>
      </c>
      <c r="NN83" s="165" t="e">
        <f t="shared" si="351"/>
        <v>#N/A</v>
      </c>
      <c r="NO83" s="165" t="e">
        <f t="shared" si="351"/>
        <v>#N/A</v>
      </c>
      <c r="NP83" s="165" t="e">
        <f t="shared" si="351"/>
        <v>#N/A</v>
      </c>
      <c r="NQ83" s="165" t="e">
        <f t="shared" si="351"/>
        <v>#N/A</v>
      </c>
      <c r="NR83" s="165" t="e">
        <f t="shared" si="351"/>
        <v>#N/A</v>
      </c>
      <c r="NS83" s="165" t="e">
        <f t="shared" si="351"/>
        <v>#N/A</v>
      </c>
      <c r="NT83" s="165" t="e">
        <f t="shared" si="351"/>
        <v>#N/A</v>
      </c>
      <c r="NU83" s="165" t="e">
        <f t="shared" si="351"/>
        <v>#N/A</v>
      </c>
      <c r="NV83" s="165" t="e">
        <f t="shared" si="351"/>
        <v>#N/A</v>
      </c>
      <c r="NW83" s="165" t="e">
        <f t="shared" si="351"/>
        <v>#N/A</v>
      </c>
      <c r="NX83" s="165" t="e">
        <f t="shared" si="351"/>
        <v>#N/A</v>
      </c>
      <c r="NY83" s="165" t="e">
        <f t="shared" si="351"/>
        <v>#N/A</v>
      </c>
      <c r="NZ83" s="165" t="e">
        <f t="shared" si="348"/>
        <v>#N/A</v>
      </c>
      <c r="OA83" s="165" t="e">
        <f t="shared" si="348"/>
        <v>#N/A</v>
      </c>
      <c r="OB83" s="165" t="e">
        <f t="shared" si="348"/>
        <v>#N/A</v>
      </c>
      <c r="OC83" s="165" t="e">
        <f t="shared" si="348"/>
        <v>#N/A</v>
      </c>
      <c r="OD83" s="165" t="e">
        <f t="shared" si="348"/>
        <v>#N/A</v>
      </c>
      <c r="OE83" s="165" t="e">
        <f t="shared" si="348"/>
        <v>#N/A</v>
      </c>
      <c r="OF83" s="165" t="e">
        <f t="shared" si="348"/>
        <v>#N/A</v>
      </c>
      <c r="OG83" s="165" t="e">
        <f t="shared" si="348"/>
        <v>#N/A</v>
      </c>
      <c r="OH83" s="165" t="e">
        <f t="shared" si="348"/>
        <v>#N/A</v>
      </c>
      <c r="OI83" s="165" t="e">
        <f t="shared" si="348"/>
        <v>#N/A</v>
      </c>
      <c r="OJ83" s="165" t="e">
        <f t="shared" si="348"/>
        <v>#N/A</v>
      </c>
      <c r="OK83" s="165" t="e">
        <f t="shared" si="348"/>
        <v>#N/A</v>
      </c>
      <c r="OL83" s="165" t="e">
        <f t="shared" si="348"/>
        <v>#N/A</v>
      </c>
      <c r="OM83" s="165" t="e">
        <f t="shared" si="348"/>
        <v>#N/A</v>
      </c>
      <c r="ON83" s="165" t="e">
        <f t="shared" si="348"/>
        <v>#N/A</v>
      </c>
      <c r="OO83" s="165" t="e">
        <f t="shared" si="333"/>
        <v>#N/A</v>
      </c>
      <c r="OP83" s="165" t="e">
        <f t="shared" si="333"/>
        <v>#N/A</v>
      </c>
      <c r="OQ83" s="165" t="e">
        <f t="shared" si="333"/>
        <v>#N/A</v>
      </c>
      <c r="OR83" s="165" t="e">
        <f t="shared" si="333"/>
        <v>#N/A</v>
      </c>
      <c r="OS83" s="165" t="e">
        <f t="shared" si="333"/>
        <v>#N/A</v>
      </c>
      <c r="OT83" s="165" t="e">
        <f t="shared" si="333"/>
        <v>#N/A</v>
      </c>
      <c r="OU83" s="165" t="e">
        <f t="shared" si="333"/>
        <v>#N/A</v>
      </c>
      <c r="OV83" s="165" t="e">
        <f t="shared" si="333"/>
        <v>#N/A</v>
      </c>
      <c r="OW83" s="165" t="e">
        <f t="shared" si="333"/>
        <v>#N/A</v>
      </c>
      <c r="OX83" s="165" t="e">
        <f t="shared" si="333"/>
        <v>#N/A</v>
      </c>
      <c r="OY83" s="165" t="e">
        <f t="shared" si="333"/>
        <v>#N/A</v>
      </c>
      <c r="OZ83" s="165" t="e">
        <f t="shared" si="333"/>
        <v>#N/A</v>
      </c>
      <c r="PA83" s="165" t="e">
        <f t="shared" si="333"/>
        <v>#N/A</v>
      </c>
      <c r="PB83" s="165" t="e">
        <f t="shared" si="333"/>
        <v>#N/A</v>
      </c>
      <c r="PC83" s="165" t="e">
        <f t="shared" si="333"/>
        <v>#N/A</v>
      </c>
      <c r="PD83" s="165" t="e">
        <f t="shared" si="337"/>
        <v>#N/A</v>
      </c>
      <c r="PE83" s="165" t="e">
        <f t="shared" si="326"/>
        <v>#N/A</v>
      </c>
      <c r="PF83" s="165" t="e">
        <f t="shared" si="326"/>
        <v>#N/A</v>
      </c>
      <c r="PG83" s="165" t="e">
        <f t="shared" si="326"/>
        <v>#N/A</v>
      </c>
      <c r="PH83" s="165" t="e">
        <f t="shared" si="326"/>
        <v>#N/A</v>
      </c>
      <c r="PI83" s="165" t="e">
        <f t="shared" si="326"/>
        <v>#N/A</v>
      </c>
      <c r="PJ83" s="165" t="e">
        <f t="shared" si="326"/>
        <v>#N/A</v>
      </c>
      <c r="PK83" s="165" t="e">
        <f t="shared" si="326"/>
        <v>#N/A</v>
      </c>
      <c r="PL83" s="165" t="e">
        <f t="shared" si="326"/>
        <v>#N/A</v>
      </c>
    </row>
    <row r="84" spans="1:428" hidden="1" x14ac:dyDescent="0.45">
      <c r="A84" s="4">
        <v>81</v>
      </c>
      <c r="B84" s="105"/>
      <c r="C84" s="113"/>
      <c r="D84" s="118" t="str">
        <f t="shared" si="220"/>
        <v/>
      </c>
      <c r="E84" s="91"/>
      <c r="F84" s="118" t="str">
        <f t="shared" si="221"/>
        <v/>
      </c>
      <c r="G84" s="113"/>
      <c r="H84" s="106"/>
      <c r="I84" s="120" t="str">
        <f t="shared" si="222"/>
        <v/>
      </c>
      <c r="J84" s="120" t="str">
        <f t="shared" si="223"/>
        <v/>
      </c>
      <c r="K84" s="71" t="str">
        <f t="shared" si="327"/>
        <v/>
      </c>
      <c r="L84" s="23"/>
      <c r="M84" s="55"/>
      <c r="N84" s="298"/>
      <c r="O84" s="72" t="str">
        <f>IF(AND(D84&gt;0,E84&gt;0,F84&gt;0),IF(ISBLANK(N84),IF(ISBLANK(L84),"",(F84-D84)*VLOOKUP(L84,VLookups!$A$4:$B$13,2,FALSE)),N84),"")</f>
        <v/>
      </c>
      <c r="P84" s="73" t="str">
        <f t="shared" si="224"/>
        <v/>
      </c>
      <c r="Q84" s="91"/>
      <c r="R84" s="265" t="str">
        <f>IF(AND(Q84&gt;0,E84&gt;0,NOT(O84="")),ABS(VLOOKUP($Q$1,VLookups!$A$43:$B$44,2,FALSE)-_xlfn.NORM.DIST(Q84,K84,O84,TRUE)),"")</f>
        <v/>
      </c>
      <c r="S84" s="90" t="str">
        <f>IF(AND($D84&gt;0,$E84&gt;0,$F84&gt;0,NOT(ISBLANK($L84))),_xlfn.NORM.INV(ABS(VLOOKUP($Q$1,VLookups!$A$43:$B$44,2,FALSE)-S$3),$K84,$O84),"")</f>
        <v/>
      </c>
      <c r="T84" s="89" t="str">
        <f>IF(AND($D84&gt;0,$E84&gt;0,$F84&gt;0,NOT(ISBLANK($L84))),_xlfn.NORM.INV(ABS(VLOOKUP($Q$1,VLookups!$A$43:$B$44,2,FALSE)-T$3),$K84,$O84),"")</f>
        <v/>
      </c>
      <c r="U84" s="90" t="str">
        <f>IF(AND($D84&gt;0,$E84&gt;0,$F84&gt;0,NOT(ISBLANK($L84))),_xlfn.NORM.INV(ABS(VLOOKUP($Q$1,VLookups!$A$43:$B$44,2,FALSE)-U$3),$K84,$O84),"")</f>
        <v/>
      </c>
      <c r="V84" s="89" t="str">
        <f>IF(AND($D84&gt;0,$E84&gt;0,$F84&gt;0,NOT(ISBLANK($L84))),_xlfn.NORM.INV(ABS(VLOOKUP($Q$1,VLookups!$A$43:$B$44,2,FALSE)-V$3),$K84,$O84),"")</f>
        <v/>
      </c>
      <c r="W84" s="90" t="str">
        <f>IF(AND($D84&gt;0,$E84&gt;0,$F84&gt;0,NOT(ISBLANK($L84))),_xlfn.NORM.INV(ABS(VLOOKUP($Q$1,VLookups!$A$43:$B$44,2,FALSE)-W$3),$K84,$O84),"")</f>
        <v/>
      </c>
      <c r="X84" s="89" t="str">
        <f>IF(AND($D84&gt;0,$E84&gt;0,$F84&gt;0,NOT(ISBLANK($L84))),_xlfn.NORM.INV(ABS(VLOOKUP($Q$1,VLookups!$A$43:$B$44,2,FALSE)-X$3),$K84,$O84),"")</f>
        <v/>
      </c>
      <c r="Y84" s="5"/>
      <c r="Z84" s="164" t="str">
        <f t="shared" si="328"/>
        <v/>
      </c>
      <c r="AA84" s="47" t="str">
        <f t="shared" si="329"/>
        <v/>
      </c>
      <c r="AB84" s="47" t="str">
        <f t="shared" si="356"/>
        <v/>
      </c>
      <c r="AC84" s="47" t="str">
        <f t="shared" si="356"/>
        <v/>
      </c>
      <c r="AD84" s="47" t="str">
        <f t="shared" si="356"/>
        <v/>
      </c>
      <c r="AE84" s="47" t="str">
        <f t="shared" si="356"/>
        <v/>
      </c>
      <c r="AF84" s="47" t="str">
        <f t="shared" si="356"/>
        <v/>
      </c>
      <c r="AG84" s="47" t="str">
        <f t="shared" si="356"/>
        <v/>
      </c>
      <c r="AH84" s="47" t="str">
        <f t="shared" si="356"/>
        <v/>
      </c>
      <c r="AI84" s="47" t="str">
        <f t="shared" si="356"/>
        <v/>
      </c>
      <c r="AJ84" s="47" t="str">
        <f t="shared" si="356"/>
        <v/>
      </c>
      <c r="AK84" s="47" t="str">
        <f t="shared" si="356"/>
        <v/>
      </c>
      <c r="AL84" s="47" t="str">
        <f t="shared" si="356"/>
        <v/>
      </c>
      <c r="AM84" s="47" t="str">
        <f t="shared" si="356"/>
        <v/>
      </c>
      <c r="AN84" s="47" t="str">
        <f t="shared" si="356"/>
        <v/>
      </c>
      <c r="AO84" s="47" t="str">
        <f t="shared" si="356"/>
        <v/>
      </c>
      <c r="AP84" s="47" t="str">
        <f t="shared" si="356"/>
        <v/>
      </c>
      <c r="AQ84" s="47" t="str">
        <f t="shared" si="356"/>
        <v/>
      </c>
      <c r="AR84" s="47" t="str">
        <f t="shared" si="356"/>
        <v/>
      </c>
      <c r="AS84" s="47" t="str">
        <f t="shared" si="356"/>
        <v/>
      </c>
      <c r="AT84" s="47" t="str">
        <f t="shared" si="356"/>
        <v/>
      </c>
      <c r="AU84" s="47" t="str">
        <f t="shared" si="356"/>
        <v/>
      </c>
      <c r="AV84" s="47" t="str">
        <f t="shared" si="356"/>
        <v/>
      </c>
      <c r="AW84" s="47" t="str">
        <f t="shared" si="356"/>
        <v/>
      </c>
      <c r="AX84" s="47" t="str">
        <f t="shared" si="356"/>
        <v/>
      </c>
      <c r="AY84" s="47" t="str">
        <f t="shared" si="356"/>
        <v/>
      </c>
      <c r="AZ84" s="47" t="str">
        <f t="shared" si="356"/>
        <v/>
      </c>
      <c r="BA84" s="47" t="str">
        <f t="shared" si="356"/>
        <v/>
      </c>
      <c r="BB84" s="47" t="str">
        <f t="shared" si="356"/>
        <v/>
      </c>
      <c r="BC84" s="47" t="str">
        <f t="shared" si="356"/>
        <v/>
      </c>
      <c r="BD84" s="47" t="str">
        <f t="shared" si="356"/>
        <v/>
      </c>
      <c r="BE84" s="47" t="str">
        <f t="shared" si="356"/>
        <v/>
      </c>
      <c r="BF84" s="47" t="str">
        <f t="shared" si="356"/>
        <v/>
      </c>
      <c r="BG84" s="47" t="str">
        <f t="shared" si="356"/>
        <v/>
      </c>
      <c r="BH84" s="47" t="str">
        <f t="shared" si="356"/>
        <v/>
      </c>
      <c r="BI84" s="47" t="str">
        <f t="shared" si="356"/>
        <v/>
      </c>
      <c r="BJ84" s="47" t="str">
        <f t="shared" si="356"/>
        <v/>
      </c>
      <c r="BK84" s="47" t="str">
        <f t="shared" si="356"/>
        <v/>
      </c>
      <c r="BL84" s="47" t="str">
        <f t="shared" si="356"/>
        <v/>
      </c>
      <c r="BM84" s="47" t="str">
        <f t="shared" si="356"/>
        <v/>
      </c>
      <c r="BN84" s="47" t="str">
        <f t="shared" si="356"/>
        <v/>
      </c>
      <c r="BO84" s="47" t="str">
        <f t="shared" si="356"/>
        <v/>
      </c>
      <c r="BP84" s="47" t="str">
        <f t="shared" si="356"/>
        <v/>
      </c>
      <c r="BQ84" s="47" t="str">
        <f t="shared" si="356"/>
        <v/>
      </c>
      <c r="BR84" s="47" t="str">
        <f t="shared" si="356"/>
        <v/>
      </c>
      <c r="BS84" s="47" t="str">
        <f t="shared" si="356"/>
        <v/>
      </c>
      <c r="BT84" s="47" t="str">
        <f t="shared" si="356"/>
        <v/>
      </c>
      <c r="BU84" s="47" t="str">
        <f t="shared" si="356"/>
        <v/>
      </c>
      <c r="BV84" s="47" t="str">
        <f t="shared" si="356"/>
        <v/>
      </c>
      <c r="BW84" s="47" t="str">
        <f t="shared" si="356"/>
        <v/>
      </c>
      <c r="BX84" s="47" t="str">
        <f t="shared" si="356"/>
        <v/>
      </c>
      <c r="BY84" s="47" t="str">
        <f t="shared" si="356"/>
        <v/>
      </c>
      <c r="BZ84" s="47" t="str">
        <f t="shared" si="356"/>
        <v/>
      </c>
      <c r="CA84" s="47" t="str">
        <f t="shared" si="356"/>
        <v/>
      </c>
      <c r="CB84" s="47" t="str">
        <f t="shared" si="356"/>
        <v/>
      </c>
      <c r="CC84" s="47" t="str">
        <f t="shared" si="356"/>
        <v/>
      </c>
      <c r="CD84" s="47" t="str">
        <f t="shared" si="356"/>
        <v/>
      </c>
      <c r="CE84" s="47" t="str">
        <f t="shared" si="356"/>
        <v/>
      </c>
      <c r="CF84" s="47" t="str">
        <f t="shared" si="356"/>
        <v/>
      </c>
      <c r="CG84" s="47" t="str">
        <f t="shared" si="356"/>
        <v/>
      </c>
      <c r="CH84" s="47" t="str">
        <f t="shared" si="356"/>
        <v/>
      </c>
      <c r="CI84" s="47" t="str">
        <f t="shared" si="356"/>
        <v/>
      </c>
      <c r="CJ84" s="47" t="str">
        <f t="shared" si="356"/>
        <v/>
      </c>
      <c r="CK84" s="47" t="str">
        <f t="shared" si="356"/>
        <v/>
      </c>
      <c r="CL84" s="47" t="str">
        <f t="shared" si="356"/>
        <v/>
      </c>
      <c r="CM84" s="47" t="str">
        <f t="shared" si="356"/>
        <v/>
      </c>
      <c r="CN84" s="47" t="str">
        <f t="shared" si="352"/>
        <v/>
      </c>
      <c r="CO84" s="47" t="str">
        <f t="shared" si="352"/>
        <v/>
      </c>
      <c r="CP84" s="47" t="str">
        <f t="shared" si="352"/>
        <v/>
      </c>
      <c r="CQ84" s="47" t="str">
        <f t="shared" si="352"/>
        <v/>
      </c>
      <c r="CR84" s="47" t="str">
        <f t="shared" si="352"/>
        <v/>
      </c>
      <c r="CS84" s="47" t="str">
        <f t="shared" si="352"/>
        <v/>
      </c>
      <c r="CT84" s="47" t="str">
        <f t="shared" si="352"/>
        <v/>
      </c>
      <c r="CU84" s="47" t="str">
        <f t="shared" si="352"/>
        <v/>
      </c>
      <c r="CV84" s="47" t="str">
        <f t="shared" si="352"/>
        <v/>
      </c>
      <c r="CW84" s="47" t="str">
        <f t="shared" si="352"/>
        <v/>
      </c>
      <c r="CX84" s="47" t="str">
        <f t="shared" si="352"/>
        <v/>
      </c>
      <c r="CY84" s="47" t="str">
        <f t="shared" si="352"/>
        <v/>
      </c>
      <c r="CZ84" s="47" t="str">
        <f t="shared" si="352"/>
        <v/>
      </c>
      <c r="DA84" s="47" t="str">
        <f t="shared" si="352"/>
        <v/>
      </c>
      <c r="DB84" s="47" t="str">
        <f t="shared" si="352"/>
        <v/>
      </c>
      <c r="DC84" s="47" t="str">
        <f t="shared" si="352"/>
        <v/>
      </c>
      <c r="DD84" s="47" t="str">
        <f t="shared" si="352"/>
        <v/>
      </c>
      <c r="DE84" s="47" t="str">
        <f t="shared" si="352"/>
        <v/>
      </c>
      <c r="DF84" s="47" t="str">
        <f t="shared" si="352"/>
        <v/>
      </c>
      <c r="DG84" s="47" t="str">
        <f t="shared" si="352"/>
        <v/>
      </c>
      <c r="DH84" s="47" t="str">
        <f t="shared" si="352"/>
        <v/>
      </c>
      <c r="DI84" s="47" t="str">
        <f t="shared" si="352"/>
        <v/>
      </c>
      <c r="DJ84" s="47" t="str">
        <f t="shared" si="352"/>
        <v/>
      </c>
      <c r="DK84" s="47" t="str">
        <f t="shared" si="352"/>
        <v/>
      </c>
      <c r="DL84" s="47" t="str">
        <f t="shared" si="352"/>
        <v/>
      </c>
      <c r="DM84" s="47" t="str">
        <f t="shared" si="352"/>
        <v/>
      </c>
      <c r="DN84" s="47" t="str">
        <f t="shared" si="352"/>
        <v/>
      </c>
      <c r="DO84" s="47" t="str">
        <f t="shared" si="352"/>
        <v/>
      </c>
      <c r="DP84" s="47" t="str">
        <f t="shared" si="352"/>
        <v/>
      </c>
      <c r="DQ84" s="47" t="str">
        <f t="shared" si="352"/>
        <v/>
      </c>
      <c r="DR84" s="47" t="str">
        <f t="shared" si="352"/>
        <v/>
      </c>
      <c r="DS84" s="47" t="str">
        <f t="shared" si="352"/>
        <v/>
      </c>
      <c r="DT84" s="47" t="str">
        <f t="shared" si="352"/>
        <v/>
      </c>
      <c r="DU84" s="47" t="str">
        <f t="shared" si="352"/>
        <v/>
      </c>
      <c r="DV84" s="47" t="str">
        <f t="shared" si="352"/>
        <v/>
      </c>
      <c r="DW84" s="179" t="str">
        <f t="shared" si="330"/>
        <v/>
      </c>
      <c r="DX84" s="47" t="str">
        <f t="shared" si="225"/>
        <v/>
      </c>
      <c r="DY84" s="47" t="str">
        <f t="shared" si="226"/>
        <v/>
      </c>
      <c r="DZ84" s="47" t="str">
        <f t="shared" si="227"/>
        <v/>
      </c>
      <c r="EA84" s="47" t="str">
        <f t="shared" si="228"/>
        <v/>
      </c>
      <c r="EB84" s="47" t="str">
        <f t="shared" si="229"/>
        <v/>
      </c>
      <c r="EC84" s="47" t="str">
        <f t="shared" si="230"/>
        <v/>
      </c>
      <c r="ED84" s="47" t="str">
        <f t="shared" si="231"/>
        <v/>
      </c>
      <c r="EE84" s="47" t="str">
        <f t="shared" si="232"/>
        <v/>
      </c>
      <c r="EF84" s="47" t="str">
        <f t="shared" si="233"/>
        <v/>
      </c>
      <c r="EG84" s="47" t="str">
        <f t="shared" si="234"/>
        <v/>
      </c>
      <c r="EH84" s="47" t="str">
        <f t="shared" si="235"/>
        <v/>
      </c>
      <c r="EI84" s="47" t="str">
        <f t="shared" si="236"/>
        <v/>
      </c>
      <c r="EJ84" s="47" t="str">
        <f t="shared" si="237"/>
        <v/>
      </c>
      <c r="EK84" s="47" t="str">
        <f t="shared" si="238"/>
        <v/>
      </c>
      <c r="EL84" s="47" t="str">
        <f t="shared" si="239"/>
        <v/>
      </c>
      <c r="EM84" s="47" t="str">
        <f t="shared" si="240"/>
        <v/>
      </c>
      <c r="EN84" s="47" t="str">
        <f t="shared" si="241"/>
        <v/>
      </c>
      <c r="EO84" s="47" t="str">
        <f t="shared" si="242"/>
        <v/>
      </c>
      <c r="EP84" s="47" t="str">
        <f t="shared" si="243"/>
        <v/>
      </c>
      <c r="EQ84" s="47" t="str">
        <f t="shared" si="244"/>
        <v/>
      </c>
      <c r="ER84" s="47" t="str">
        <f t="shared" si="245"/>
        <v/>
      </c>
      <c r="ES84" s="47" t="str">
        <f t="shared" si="246"/>
        <v/>
      </c>
      <c r="ET84" s="47" t="str">
        <f t="shared" si="247"/>
        <v/>
      </c>
      <c r="EU84" s="47" t="str">
        <f t="shared" si="248"/>
        <v/>
      </c>
      <c r="EV84" s="47" t="str">
        <f t="shared" si="249"/>
        <v/>
      </c>
      <c r="EW84" s="47" t="str">
        <f t="shared" si="250"/>
        <v/>
      </c>
      <c r="EX84" s="47" t="str">
        <f t="shared" si="251"/>
        <v/>
      </c>
      <c r="EY84" s="47" t="str">
        <f t="shared" si="252"/>
        <v/>
      </c>
      <c r="EZ84" s="47" t="str">
        <f t="shared" si="253"/>
        <v/>
      </c>
      <c r="FA84" s="47" t="str">
        <f t="shared" si="254"/>
        <v/>
      </c>
      <c r="FB84" s="47" t="str">
        <f t="shared" si="255"/>
        <v/>
      </c>
      <c r="FC84" s="47" t="str">
        <f t="shared" si="256"/>
        <v/>
      </c>
      <c r="FD84" s="47" t="str">
        <f t="shared" si="257"/>
        <v/>
      </c>
      <c r="FE84" s="47" t="str">
        <f t="shared" si="258"/>
        <v/>
      </c>
      <c r="FF84" s="47" t="str">
        <f t="shared" si="259"/>
        <v/>
      </c>
      <c r="FG84" s="47" t="str">
        <f t="shared" si="260"/>
        <v/>
      </c>
      <c r="FH84" s="47" t="str">
        <f t="shared" si="261"/>
        <v/>
      </c>
      <c r="FI84" s="47" t="str">
        <f t="shared" si="262"/>
        <v/>
      </c>
      <c r="FJ84" s="47" t="str">
        <f t="shared" si="263"/>
        <v/>
      </c>
      <c r="FK84" s="47" t="str">
        <f t="shared" si="264"/>
        <v/>
      </c>
      <c r="FL84" s="47" t="str">
        <f t="shared" si="265"/>
        <v/>
      </c>
      <c r="FM84" s="47" t="str">
        <f t="shared" si="266"/>
        <v/>
      </c>
      <c r="FN84" s="47" t="str">
        <f t="shared" si="267"/>
        <v/>
      </c>
      <c r="FO84" s="47" t="str">
        <f t="shared" si="268"/>
        <v/>
      </c>
      <c r="FP84" s="47" t="str">
        <f t="shared" si="269"/>
        <v/>
      </c>
      <c r="FQ84" s="47" t="str">
        <f t="shared" si="270"/>
        <v/>
      </c>
      <c r="FR84" s="47" t="str">
        <f t="shared" si="271"/>
        <v/>
      </c>
      <c r="FS84" s="47" t="str">
        <f t="shared" si="272"/>
        <v/>
      </c>
      <c r="FT84" s="47" t="str">
        <f t="shared" si="273"/>
        <v/>
      </c>
      <c r="FU84" s="47" t="str">
        <f t="shared" si="274"/>
        <v/>
      </c>
      <c r="FV84" s="47" t="str">
        <f t="shared" si="275"/>
        <v/>
      </c>
      <c r="FW84" s="47" t="str">
        <f t="shared" si="276"/>
        <v/>
      </c>
      <c r="FX84" s="47" t="str">
        <f t="shared" si="277"/>
        <v/>
      </c>
      <c r="FY84" s="47" t="str">
        <f t="shared" si="278"/>
        <v/>
      </c>
      <c r="FZ84" s="47" t="str">
        <f t="shared" si="279"/>
        <v/>
      </c>
      <c r="GA84" s="47" t="str">
        <f t="shared" si="280"/>
        <v/>
      </c>
      <c r="GB84" s="47" t="str">
        <f t="shared" si="281"/>
        <v/>
      </c>
      <c r="GC84" s="47" t="str">
        <f t="shared" si="282"/>
        <v/>
      </c>
      <c r="GD84" s="47" t="str">
        <f t="shared" si="283"/>
        <v/>
      </c>
      <c r="GE84" s="47" t="str">
        <f t="shared" si="284"/>
        <v/>
      </c>
      <c r="GF84" s="47" t="str">
        <f t="shared" si="285"/>
        <v/>
      </c>
      <c r="GG84" s="47" t="str">
        <f t="shared" si="286"/>
        <v/>
      </c>
      <c r="GH84" s="47" t="str">
        <f t="shared" si="287"/>
        <v/>
      </c>
      <c r="GI84" s="47" t="str">
        <f t="shared" si="288"/>
        <v/>
      </c>
      <c r="GJ84" s="47" t="str">
        <f t="shared" si="289"/>
        <v/>
      </c>
      <c r="GK84" s="47" t="str">
        <f t="shared" si="290"/>
        <v/>
      </c>
      <c r="GL84" s="47" t="str">
        <f t="shared" si="291"/>
        <v/>
      </c>
      <c r="GM84" s="47" t="str">
        <f t="shared" si="292"/>
        <v/>
      </c>
      <c r="GN84" s="47" t="str">
        <f t="shared" si="293"/>
        <v/>
      </c>
      <c r="GO84" s="47" t="str">
        <f t="shared" si="294"/>
        <v/>
      </c>
      <c r="GP84" s="47" t="str">
        <f t="shared" si="295"/>
        <v/>
      </c>
      <c r="GQ84" s="47" t="str">
        <f t="shared" si="296"/>
        <v/>
      </c>
      <c r="GR84" s="47" t="str">
        <f t="shared" si="297"/>
        <v/>
      </c>
      <c r="GS84" s="47" t="str">
        <f t="shared" si="298"/>
        <v/>
      </c>
      <c r="GT84" s="47" t="str">
        <f t="shared" si="299"/>
        <v/>
      </c>
      <c r="GU84" s="47" t="str">
        <f t="shared" si="300"/>
        <v/>
      </c>
      <c r="GV84" s="47" t="str">
        <f t="shared" si="301"/>
        <v/>
      </c>
      <c r="GW84" s="47" t="str">
        <f t="shared" si="302"/>
        <v/>
      </c>
      <c r="GX84" s="47" t="str">
        <f t="shared" si="303"/>
        <v/>
      </c>
      <c r="GY84" s="47" t="str">
        <f t="shared" si="304"/>
        <v/>
      </c>
      <c r="GZ84" s="47" t="str">
        <f t="shared" si="305"/>
        <v/>
      </c>
      <c r="HA84" s="47" t="str">
        <f t="shared" si="306"/>
        <v/>
      </c>
      <c r="HB84" s="47" t="str">
        <f t="shared" si="307"/>
        <v/>
      </c>
      <c r="HC84" s="47" t="str">
        <f t="shared" si="308"/>
        <v/>
      </c>
      <c r="HD84" s="47" t="str">
        <f t="shared" si="309"/>
        <v/>
      </c>
      <c r="HE84" s="47" t="str">
        <f t="shared" si="310"/>
        <v/>
      </c>
      <c r="HF84" s="47" t="str">
        <f t="shared" si="311"/>
        <v/>
      </c>
      <c r="HG84" s="47" t="str">
        <f t="shared" si="312"/>
        <v/>
      </c>
      <c r="HH84" s="47" t="str">
        <f t="shared" si="313"/>
        <v/>
      </c>
      <c r="HI84" s="47" t="str">
        <f t="shared" si="314"/>
        <v/>
      </c>
      <c r="HJ84" s="47" t="str">
        <f t="shared" si="315"/>
        <v/>
      </c>
      <c r="HK84" s="47" t="str">
        <f t="shared" si="316"/>
        <v/>
      </c>
      <c r="HL84" s="47" t="str">
        <f t="shared" si="317"/>
        <v/>
      </c>
      <c r="HM84" s="47" t="str">
        <f t="shared" si="318"/>
        <v/>
      </c>
      <c r="HN84" s="47" t="str">
        <f t="shared" si="319"/>
        <v/>
      </c>
      <c r="HO84" s="47" t="str">
        <f t="shared" si="320"/>
        <v/>
      </c>
      <c r="HP84" s="47" t="str">
        <f t="shared" si="321"/>
        <v/>
      </c>
      <c r="HQ84" s="47" t="str">
        <f t="shared" si="322"/>
        <v/>
      </c>
      <c r="HR84" s="47" t="str">
        <f t="shared" si="323"/>
        <v/>
      </c>
      <c r="HS84" s="47" t="str">
        <f t="shared" si="324"/>
        <v/>
      </c>
      <c r="HT84" s="165" t="e">
        <f t="shared" si="325"/>
        <v>#N/A</v>
      </c>
      <c r="HU84" s="165" t="e">
        <f t="shared" si="342"/>
        <v>#N/A</v>
      </c>
      <c r="HV84" s="165" t="e">
        <f t="shared" si="342"/>
        <v>#N/A</v>
      </c>
      <c r="HW84" s="165" t="e">
        <f t="shared" si="342"/>
        <v>#N/A</v>
      </c>
      <c r="HX84" s="165" t="e">
        <f t="shared" si="353"/>
        <v>#N/A</v>
      </c>
      <c r="HY84" s="165" t="e">
        <f t="shared" si="353"/>
        <v>#N/A</v>
      </c>
      <c r="HZ84" s="165" t="e">
        <f t="shared" si="353"/>
        <v>#N/A</v>
      </c>
      <c r="IA84" s="165" t="e">
        <f t="shared" si="353"/>
        <v>#N/A</v>
      </c>
      <c r="IB84" s="165" t="e">
        <f t="shared" si="353"/>
        <v>#N/A</v>
      </c>
      <c r="IC84" s="165" t="e">
        <f t="shared" si="353"/>
        <v>#N/A</v>
      </c>
      <c r="ID84" s="165" t="e">
        <f t="shared" si="353"/>
        <v>#N/A</v>
      </c>
      <c r="IE84" s="165" t="e">
        <f t="shared" si="353"/>
        <v>#N/A</v>
      </c>
      <c r="IF84" s="165" t="e">
        <f t="shared" si="353"/>
        <v>#N/A</v>
      </c>
      <c r="IG84" s="165" t="e">
        <f t="shared" si="353"/>
        <v>#N/A</v>
      </c>
      <c r="IH84" s="165" t="e">
        <f t="shared" si="353"/>
        <v>#N/A</v>
      </c>
      <c r="II84" s="165" t="e">
        <f t="shared" si="353"/>
        <v>#N/A</v>
      </c>
      <c r="IJ84" s="165" t="e">
        <f t="shared" si="353"/>
        <v>#N/A</v>
      </c>
      <c r="IK84" s="165" t="e">
        <f t="shared" si="353"/>
        <v>#N/A</v>
      </c>
      <c r="IL84" s="165" t="e">
        <f t="shared" si="353"/>
        <v>#N/A</v>
      </c>
      <c r="IM84" s="165" t="e">
        <f t="shared" si="349"/>
        <v>#N/A</v>
      </c>
      <c r="IN84" s="165" t="e">
        <f t="shared" si="349"/>
        <v>#N/A</v>
      </c>
      <c r="IO84" s="165" t="e">
        <f t="shared" si="349"/>
        <v>#N/A</v>
      </c>
      <c r="IP84" s="165" t="e">
        <f t="shared" si="349"/>
        <v>#N/A</v>
      </c>
      <c r="IQ84" s="165" t="e">
        <f t="shared" si="349"/>
        <v>#N/A</v>
      </c>
      <c r="IR84" s="165" t="e">
        <f t="shared" si="349"/>
        <v>#N/A</v>
      </c>
      <c r="IS84" s="165" t="e">
        <f t="shared" si="349"/>
        <v>#N/A</v>
      </c>
      <c r="IT84" s="165" t="e">
        <f t="shared" si="349"/>
        <v>#N/A</v>
      </c>
      <c r="IU84" s="165" t="e">
        <f t="shared" si="349"/>
        <v>#N/A</v>
      </c>
      <c r="IV84" s="165" t="e">
        <f t="shared" si="349"/>
        <v>#N/A</v>
      </c>
      <c r="IW84" s="165" t="e">
        <f t="shared" si="349"/>
        <v>#N/A</v>
      </c>
      <c r="IX84" s="165" t="e">
        <f t="shared" si="349"/>
        <v>#N/A</v>
      </c>
      <c r="IY84" s="165" t="e">
        <f t="shared" si="349"/>
        <v>#N/A</v>
      </c>
      <c r="IZ84" s="165" t="e">
        <f t="shared" si="349"/>
        <v>#N/A</v>
      </c>
      <c r="JA84" s="165" t="e">
        <f t="shared" si="349"/>
        <v>#N/A</v>
      </c>
      <c r="JB84" s="165" t="e">
        <f t="shared" si="346"/>
        <v>#N/A</v>
      </c>
      <c r="JC84" s="165" t="e">
        <f t="shared" si="346"/>
        <v>#N/A</v>
      </c>
      <c r="JD84" s="165" t="e">
        <f t="shared" si="346"/>
        <v>#N/A</v>
      </c>
      <c r="JE84" s="165" t="e">
        <f t="shared" si="346"/>
        <v>#N/A</v>
      </c>
      <c r="JF84" s="165" t="e">
        <f t="shared" si="346"/>
        <v>#N/A</v>
      </c>
      <c r="JG84" s="165" t="e">
        <f t="shared" si="346"/>
        <v>#N/A</v>
      </c>
      <c r="JH84" s="165" t="e">
        <f t="shared" si="346"/>
        <v>#N/A</v>
      </c>
      <c r="JI84" s="165" t="e">
        <f t="shared" si="346"/>
        <v>#N/A</v>
      </c>
      <c r="JJ84" s="165" t="e">
        <f t="shared" si="346"/>
        <v>#N/A</v>
      </c>
      <c r="JK84" s="165" t="e">
        <f t="shared" si="346"/>
        <v>#N/A</v>
      </c>
      <c r="JL84" s="165" t="e">
        <f t="shared" si="346"/>
        <v>#N/A</v>
      </c>
      <c r="JM84" s="165" t="e">
        <f t="shared" si="346"/>
        <v>#N/A</v>
      </c>
      <c r="JN84" s="165" t="e">
        <f t="shared" si="346"/>
        <v>#N/A</v>
      </c>
      <c r="JO84" s="165" t="e">
        <f t="shared" si="346"/>
        <v>#N/A</v>
      </c>
      <c r="JP84" s="165" t="e">
        <f t="shared" si="346"/>
        <v>#N/A</v>
      </c>
      <c r="JQ84" s="165" t="e">
        <f t="shared" si="331"/>
        <v>#N/A</v>
      </c>
      <c r="JR84" s="165" t="e">
        <f t="shared" si="331"/>
        <v>#N/A</v>
      </c>
      <c r="JS84" s="165" t="e">
        <f t="shared" si="331"/>
        <v>#N/A</v>
      </c>
      <c r="JT84" s="165" t="e">
        <f t="shared" si="331"/>
        <v>#N/A</v>
      </c>
      <c r="JU84" s="165" t="e">
        <f t="shared" si="331"/>
        <v>#N/A</v>
      </c>
      <c r="JV84" s="165" t="e">
        <f t="shared" si="331"/>
        <v>#N/A</v>
      </c>
      <c r="JW84" s="165" t="e">
        <f t="shared" si="331"/>
        <v>#N/A</v>
      </c>
      <c r="JX84" s="165" t="e">
        <f t="shared" si="331"/>
        <v>#N/A</v>
      </c>
      <c r="JY84" s="165" t="e">
        <f t="shared" si="331"/>
        <v>#N/A</v>
      </c>
      <c r="JZ84" s="165" t="e">
        <f t="shared" si="331"/>
        <v>#N/A</v>
      </c>
      <c r="KA84" s="165" t="e">
        <f t="shared" si="331"/>
        <v>#N/A</v>
      </c>
      <c r="KB84" s="165" t="e">
        <f t="shared" si="331"/>
        <v>#N/A</v>
      </c>
      <c r="KC84" s="165" t="e">
        <f t="shared" si="331"/>
        <v>#N/A</v>
      </c>
      <c r="KD84" s="165" t="e">
        <f t="shared" si="331"/>
        <v>#N/A</v>
      </c>
      <c r="KE84" s="165" t="e">
        <f t="shared" si="331"/>
        <v>#N/A</v>
      </c>
      <c r="KF84" s="165" t="e">
        <f t="shared" si="335"/>
        <v>#N/A</v>
      </c>
      <c r="KG84" s="165" t="e">
        <f t="shared" si="343"/>
        <v>#N/A</v>
      </c>
      <c r="KH84" s="165" t="e">
        <f t="shared" si="343"/>
        <v>#N/A</v>
      </c>
      <c r="KI84" s="165" t="e">
        <f t="shared" si="343"/>
        <v>#N/A</v>
      </c>
      <c r="KJ84" s="165" t="e">
        <f t="shared" si="354"/>
        <v>#N/A</v>
      </c>
      <c r="KK84" s="165" t="e">
        <f t="shared" si="354"/>
        <v>#N/A</v>
      </c>
      <c r="KL84" s="165" t="e">
        <f t="shared" si="354"/>
        <v>#N/A</v>
      </c>
      <c r="KM84" s="165" t="e">
        <f t="shared" si="354"/>
        <v>#N/A</v>
      </c>
      <c r="KN84" s="165" t="e">
        <f t="shared" si="354"/>
        <v>#N/A</v>
      </c>
      <c r="KO84" s="165" t="e">
        <f t="shared" si="354"/>
        <v>#N/A</v>
      </c>
      <c r="KP84" s="165" t="e">
        <f t="shared" si="354"/>
        <v>#N/A</v>
      </c>
      <c r="KQ84" s="165" t="e">
        <f t="shared" si="354"/>
        <v>#N/A</v>
      </c>
      <c r="KR84" s="165" t="e">
        <f t="shared" si="354"/>
        <v>#N/A</v>
      </c>
      <c r="KS84" s="165" t="e">
        <f t="shared" si="354"/>
        <v>#N/A</v>
      </c>
      <c r="KT84" s="165" t="e">
        <f t="shared" si="354"/>
        <v>#N/A</v>
      </c>
      <c r="KU84" s="165" t="e">
        <f t="shared" si="354"/>
        <v>#N/A</v>
      </c>
      <c r="KV84" s="165" t="e">
        <f t="shared" si="354"/>
        <v>#N/A</v>
      </c>
      <c r="KW84" s="165" t="e">
        <f t="shared" si="354"/>
        <v>#N/A</v>
      </c>
      <c r="KX84" s="165" t="e">
        <f t="shared" si="354"/>
        <v>#N/A</v>
      </c>
      <c r="KY84" s="165" t="e">
        <f t="shared" si="350"/>
        <v>#N/A</v>
      </c>
      <c r="KZ84" s="165" t="e">
        <f t="shared" si="350"/>
        <v>#N/A</v>
      </c>
      <c r="LA84" s="165" t="e">
        <f t="shared" si="350"/>
        <v>#N/A</v>
      </c>
      <c r="LB84" s="165" t="e">
        <f t="shared" si="350"/>
        <v>#N/A</v>
      </c>
      <c r="LC84" s="165" t="e">
        <f t="shared" si="350"/>
        <v>#N/A</v>
      </c>
      <c r="LD84" s="165" t="e">
        <f t="shared" si="350"/>
        <v>#N/A</v>
      </c>
      <c r="LE84" s="165" t="e">
        <f t="shared" si="350"/>
        <v>#N/A</v>
      </c>
      <c r="LF84" s="165" t="e">
        <f t="shared" si="350"/>
        <v>#N/A</v>
      </c>
      <c r="LG84" s="165" t="e">
        <f t="shared" si="350"/>
        <v>#N/A</v>
      </c>
      <c r="LH84" s="165" t="e">
        <f t="shared" si="350"/>
        <v>#N/A</v>
      </c>
      <c r="LI84" s="165" t="e">
        <f t="shared" si="350"/>
        <v>#N/A</v>
      </c>
      <c r="LJ84" s="165" t="e">
        <f t="shared" si="350"/>
        <v>#N/A</v>
      </c>
      <c r="LK84" s="165" t="e">
        <f t="shared" si="350"/>
        <v>#N/A</v>
      </c>
      <c r="LL84" s="165" t="e">
        <f t="shared" si="350"/>
        <v>#N/A</v>
      </c>
      <c r="LM84" s="165" t="e">
        <f t="shared" si="350"/>
        <v>#N/A</v>
      </c>
      <c r="LN84" s="165" t="e">
        <f t="shared" si="347"/>
        <v>#N/A</v>
      </c>
      <c r="LO84" s="165" t="e">
        <f t="shared" si="347"/>
        <v>#N/A</v>
      </c>
      <c r="LP84" s="165" t="e">
        <f t="shared" si="347"/>
        <v>#N/A</v>
      </c>
      <c r="LQ84" s="165" t="e">
        <f t="shared" si="347"/>
        <v>#N/A</v>
      </c>
      <c r="LR84" s="165" t="e">
        <f t="shared" si="347"/>
        <v>#N/A</v>
      </c>
      <c r="LS84" s="165" t="e">
        <f t="shared" si="347"/>
        <v>#N/A</v>
      </c>
      <c r="LT84" s="165" t="e">
        <f t="shared" si="347"/>
        <v>#N/A</v>
      </c>
      <c r="LU84" s="165" t="e">
        <f t="shared" si="347"/>
        <v>#N/A</v>
      </c>
      <c r="LV84" s="165" t="e">
        <f t="shared" si="347"/>
        <v>#N/A</v>
      </c>
      <c r="LW84" s="165" t="e">
        <f t="shared" si="347"/>
        <v>#N/A</v>
      </c>
      <c r="LX84" s="165" t="e">
        <f t="shared" si="347"/>
        <v>#N/A</v>
      </c>
      <c r="LY84" s="165" t="e">
        <f t="shared" si="347"/>
        <v>#N/A</v>
      </c>
      <c r="LZ84" s="165" t="e">
        <f t="shared" si="347"/>
        <v>#N/A</v>
      </c>
      <c r="MA84" s="165" t="e">
        <f t="shared" si="347"/>
        <v>#N/A</v>
      </c>
      <c r="MB84" s="165" t="e">
        <f t="shared" si="347"/>
        <v>#N/A</v>
      </c>
      <c r="MC84" s="165" t="e">
        <f t="shared" si="332"/>
        <v>#N/A</v>
      </c>
      <c r="MD84" s="165" t="e">
        <f t="shared" si="332"/>
        <v>#N/A</v>
      </c>
      <c r="ME84" s="165" t="e">
        <f t="shared" si="332"/>
        <v>#N/A</v>
      </c>
      <c r="MF84" s="165" t="e">
        <f t="shared" si="332"/>
        <v>#N/A</v>
      </c>
      <c r="MG84" s="165" t="e">
        <f t="shared" si="332"/>
        <v>#N/A</v>
      </c>
      <c r="MH84" s="165" t="e">
        <f t="shared" si="332"/>
        <v>#N/A</v>
      </c>
      <c r="MI84" s="165" t="e">
        <f t="shared" si="332"/>
        <v>#N/A</v>
      </c>
      <c r="MJ84" s="165" t="e">
        <f t="shared" si="332"/>
        <v>#N/A</v>
      </c>
      <c r="MK84" s="165" t="e">
        <f t="shared" si="332"/>
        <v>#N/A</v>
      </c>
      <c r="ML84" s="165" t="e">
        <f t="shared" si="332"/>
        <v>#N/A</v>
      </c>
      <c r="MM84" s="165" t="e">
        <f t="shared" si="332"/>
        <v>#N/A</v>
      </c>
      <c r="MN84" s="165" t="e">
        <f t="shared" si="332"/>
        <v>#N/A</v>
      </c>
      <c r="MO84" s="165" t="e">
        <f t="shared" si="332"/>
        <v>#N/A</v>
      </c>
      <c r="MP84" s="165" t="e">
        <f t="shared" si="332"/>
        <v>#N/A</v>
      </c>
      <c r="MQ84" s="165" t="e">
        <f t="shared" si="332"/>
        <v>#N/A</v>
      </c>
      <c r="MR84" s="165" t="e">
        <f t="shared" si="336"/>
        <v>#N/A</v>
      </c>
      <c r="MS84" s="165" t="e">
        <f t="shared" si="344"/>
        <v>#N/A</v>
      </c>
      <c r="MT84" s="165" t="e">
        <f t="shared" si="344"/>
        <v>#N/A</v>
      </c>
      <c r="MU84" s="165" t="e">
        <f t="shared" si="344"/>
        <v>#N/A</v>
      </c>
      <c r="MV84" s="165" t="e">
        <f t="shared" si="355"/>
        <v>#N/A</v>
      </c>
      <c r="MW84" s="165" t="e">
        <f t="shared" si="355"/>
        <v>#N/A</v>
      </c>
      <c r="MX84" s="165" t="e">
        <f t="shared" si="355"/>
        <v>#N/A</v>
      </c>
      <c r="MY84" s="165" t="e">
        <f t="shared" si="355"/>
        <v>#N/A</v>
      </c>
      <c r="MZ84" s="165" t="e">
        <f t="shared" si="355"/>
        <v>#N/A</v>
      </c>
      <c r="NA84" s="165" t="e">
        <f t="shared" si="355"/>
        <v>#N/A</v>
      </c>
      <c r="NB84" s="165" t="e">
        <f t="shared" si="355"/>
        <v>#N/A</v>
      </c>
      <c r="NC84" s="165" t="e">
        <f t="shared" si="355"/>
        <v>#N/A</v>
      </c>
      <c r="ND84" s="165" t="e">
        <f t="shared" si="355"/>
        <v>#N/A</v>
      </c>
      <c r="NE84" s="165" t="e">
        <f t="shared" si="355"/>
        <v>#N/A</v>
      </c>
      <c r="NF84" s="165" t="e">
        <f t="shared" si="355"/>
        <v>#N/A</v>
      </c>
      <c r="NG84" s="165" t="e">
        <f t="shared" si="355"/>
        <v>#N/A</v>
      </c>
      <c r="NH84" s="165" t="e">
        <f t="shared" si="355"/>
        <v>#N/A</v>
      </c>
      <c r="NI84" s="165" t="e">
        <f t="shared" si="355"/>
        <v>#N/A</v>
      </c>
      <c r="NJ84" s="165" t="e">
        <f t="shared" si="355"/>
        <v>#N/A</v>
      </c>
      <c r="NK84" s="165" t="e">
        <f t="shared" si="351"/>
        <v>#N/A</v>
      </c>
      <c r="NL84" s="165" t="e">
        <f t="shared" si="351"/>
        <v>#N/A</v>
      </c>
      <c r="NM84" s="165" t="e">
        <f t="shared" si="351"/>
        <v>#N/A</v>
      </c>
      <c r="NN84" s="165" t="e">
        <f t="shared" si="351"/>
        <v>#N/A</v>
      </c>
      <c r="NO84" s="165" t="e">
        <f t="shared" si="351"/>
        <v>#N/A</v>
      </c>
      <c r="NP84" s="165" t="e">
        <f t="shared" si="351"/>
        <v>#N/A</v>
      </c>
      <c r="NQ84" s="165" t="e">
        <f t="shared" si="351"/>
        <v>#N/A</v>
      </c>
      <c r="NR84" s="165" t="e">
        <f t="shared" si="351"/>
        <v>#N/A</v>
      </c>
      <c r="NS84" s="165" t="e">
        <f t="shared" si="351"/>
        <v>#N/A</v>
      </c>
      <c r="NT84" s="165" t="e">
        <f t="shared" si="351"/>
        <v>#N/A</v>
      </c>
      <c r="NU84" s="165" t="e">
        <f t="shared" si="351"/>
        <v>#N/A</v>
      </c>
      <c r="NV84" s="165" t="e">
        <f t="shared" si="351"/>
        <v>#N/A</v>
      </c>
      <c r="NW84" s="165" t="e">
        <f t="shared" si="351"/>
        <v>#N/A</v>
      </c>
      <c r="NX84" s="165" t="e">
        <f t="shared" si="351"/>
        <v>#N/A</v>
      </c>
      <c r="NY84" s="165" t="e">
        <f t="shared" si="351"/>
        <v>#N/A</v>
      </c>
      <c r="NZ84" s="165" t="e">
        <f t="shared" si="348"/>
        <v>#N/A</v>
      </c>
      <c r="OA84" s="165" t="e">
        <f t="shared" si="348"/>
        <v>#N/A</v>
      </c>
      <c r="OB84" s="165" t="e">
        <f t="shared" si="348"/>
        <v>#N/A</v>
      </c>
      <c r="OC84" s="165" t="e">
        <f t="shared" si="348"/>
        <v>#N/A</v>
      </c>
      <c r="OD84" s="165" t="e">
        <f t="shared" si="348"/>
        <v>#N/A</v>
      </c>
      <c r="OE84" s="165" t="e">
        <f t="shared" si="348"/>
        <v>#N/A</v>
      </c>
      <c r="OF84" s="165" t="e">
        <f t="shared" si="348"/>
        <v>#N/A</v>
      </c>
      <c r="OG84" s="165" t="e">
        <f t="shared" si="348"/>
        <v>#N/A</v>
      </c>
      <c r="OH84" s="165" t="e">
        <f t="shared" si="348"/>
        <v>#N/A</v>
      </c>
      <c r="OI84" s="165" t="e">
        <f t="shared" si="348"/>
        <v>#N/A</v>
      </c>
      <c r="OJ84" s="165" t="e">
        <f t="shared" si="348"/>
        <v>#N/A</v>
      </c>
      <c r="OK84" s="165" t="e">
        <f t="shared" si="348"/>
        <v>#N/A</v>
      </c>
      <c r="OL84" s="165" t="e">
        <f t="shared" si="348"/>
        <v>#N/A</v>
      </c>
      <c r="OM84" s="165" t="e">
        <f t="shared" si="348"/>
        <v>#N/A</v>
      </c>
      <c r="ON84" s="165" t="e">
        <f t="shared" si="348"/>
        <v>#N/A</v>
      </c>
      <c r="OO84" s="165" t="e">
        <f t="shared" si="333"/>
        <v>#N/A</v>
      </c>
      <c r="OP84" s="165" t="e">
        <f t="shared" si="333"/>
        <v>#N/A</v>
      </c>
      <c r="OQ84" s="165" t="e">
        <f t="shared" si="333"/>
        <v>#N/A</v>
      </c>
      <c r="OR84" s="165" t="e">
        <f t="shared" si="333"/>
        <v>#N/A</v>
      </c>
      <c r="OS84" s="165" t="e">
        <f t="shared" si="333"/>
        <v>#N/A</v>
      </c>
      <c r="OT84" s="165" t="e">
        <f t="shared" si="333"/>
        <v>#N/A</v>
      </c>
      <c r="OU84" s="165" t="e">
        <f t="shared" si="333"/>
        <v>#N/A</v>
      </c>
      <c r="OV84" s="165" t="e">
        <f t="shared" si="333"/>
        <v>#N/A</v>
      </c>
      <c r="OW84" s="165" t="e">
        <f t="shared" si="333"/>
        <v>#N/A</v>
      </c>
      <c r="OX84" s="165" t="e">
        <f t="shared" si="333"/>
        <v>#N/A</v>
      </c>
      <c r="OY84" s="165" t="e">
        <f t="shared" si="333"/>
        <v>#N/A</v>
      </c>
      <c r="OZ84" s="165" t="e">
        <f t="shared" si="333"/>
        <v>#N/A</v>
      </c>
      <c r="PA84" s="165" t="e">
        <f t="shared" si="333"/>
        <v>#N/A</v>
      </c>
      <c r="PB84" s="165" t="e">
        <f t="shared" si="333"/>
        <v>#N/A</v>
      </c>
      <c r="PC84" s="165" t="e">
        <f t="shared" si="333"/>
        <v>#N/A</v>
      </c>
      <c r="PD84" s="165" t="e">
        <f t="shared" si="337"/>
        <v>#N/A</v>
      </c>
      <c r="PE84" s="165" t="e">
        <f t="shared" ref="PE84:PL99" si="357">IF(ISNONTEXT($O84),_xlfn.NORM.DIST(HL84,$K84,$O84,FALSE),NA())</f>
        <v>#N/A</v>
      </c>
      <c r="PF84" s="165" t="e">
        <f t="shared" si="357"/>
        <v>#N/A</v>
      </c>
      <c r="PG84" s="165" t="e">
        <f t="shared" si="357"/>
        <v>#N/A</v>
      </c>
      <c r="PH84" s="165" t="e">
        <f t="shared" si="357"/>
        <v>#N/A</v>
      </c>
      <c r="PI84" s="165" t="e">
        <f t="shared" si="357"/>
        <v>#N/A</v>
      </c>
      <c r="PJ84" s="165" t="e">
        <f t="shared" si="357"/>
        <v>#N/A</v>
      </c>
      <c r="PK84" s="165" t="e">
        <f t="shared" si="357"/>
        <v>#N/A</v>
      </c>
      <c r="PL84" s="165" t="e">
        <f t="shared" si="357"/>
        <v>#N/A</v>
      </c>
    </row>
    <row r="85" spans="1:428" hidden="1" x14ac:dyDescent="0.45">
      <c r="A85" s="4">
        <v>82</v>
      </c>
      <c r="B85" s="105"/>
      <c r="C85" s="113"/>
      <c r="D85" s="118" t="str">
        <f t="shared" si="220"/>
        <v/>
      </c>
      <c r="E85" s="91"/>
      <c r="F85" s="118" t="str">
        <f t="shared" si="221"/>
        <v/>
      </c>
      <c r="G85" s="113"/>
      <c r="H85" s="106"/>
      <c r="I85" s="120" t="str">
        <f t="shared" si="222"/>
        <v/>
      </c>
      <c r="J85" s="120" t="str">
        <f t="shared" si="223"/>
        <v/>
      </c>
      <c r="K85" s="71" t="str">
        <f t="shared" si="327"/>
        <v/>
      </c>
      <c r="L85" s="23"/>
      <c r="M85" s="55"/>
      <c r="N85" s="298"/>
      <c r="O85" s="72" t="str">
        <f>IF(AND(D85&gt;0,E85&gt;0,F85&gt;0),IF(ISBLANK(N85),IF(ISBLANK(L85),"",(F85-D85)*VLOOKUP(L85,VLookups!$A$4:$B$13,2,FALSE)),N85),"")</f>
        <v/>
      </c>
      <c r="P85" s="73" t="str">
        <f t="shared" si="224"/>
        <v/>
      </c>
      <c r="Q85" s="91"/>
      <c r="R85" s="265" t="str">
        <f>IF(AND(Q85&gt;0,E85&gt;0,NOT(O85="")),ABS(VLOOKUP($Q$1,VLookups!$A$43:$B$44,2,FALSE)-_xlfn.NORM.DIST(Q85,K85,O85,TRUE)),"")</f>
        <v/>
      </c>
      <c r="S85" s="90" t="str">
        <f>IF(AND($D85&gt;0,$E85&gt;0,$F85&gt;0,NOT(ISBLANK($L85))),_xlfn.NORM.INV(ABS(VLOOKUP($Q$1,VLookups!$A$43:$B$44,2,FALSE)-S$3),$K85,$O85),"")</f>
        <v/>
      </c>
      <c r="T85" s="89" t="str">
        <f>IF(AND($D85&gt;0,$E85&gt;0,$F85&gt;0,NOT(ISBLANK($L85))),_xlfn.NORM.INV(ABS(VLOOKUP($Q$1,VLookups!$A$43:$B$44,2,FALSE)-T$3),$K85,$O85),"")</f>
        <v/>
      </c>
      <c r="U85" s="90" t="str">
        <f>IF(AND($D85&gt;0,$E85&gt;0,$F85&gt;0,NOT(ISBLANK($L85))),_xlfn.NORM.INV(ABS(VLOOKUP($Q$1,VLookups!$A$43:$B$44,2,FALSE)-U$3),$K85,$O85),"")</f>
        <v/>
      </c>
      <c r="V85" s="89" t="str">
        <f>IF(AND($D85&gt;0,$E85&gt;0,$F85&gt;0,NOT(ISBLANK($L85))),_xlfn.NORM.INV(ABS(VLOOKUP($Q$1,VLookups!$A$43:$B$44,2,FALSE)-V$3),$K85,$O85),"")</f>
        <v/>
      </c>
      <c r="W85" s="90" t="str">
        <f>IF(AND($D85&gt;0,$E85&gt;0,$F85&gt;0,NOT(ISBLANK($L85))),_xlfn.NORM.INV(ABS(VLOOKUP($Q$1,VLookups!$A$43:$B$44,2,FALSE)-W$3),$K85,$O85),"")</f>
        <v/>
      </c>
      <c r="X85" s="89" t="str">
        <f>IF(AND($D85&gt;0,$E85&gt;0,$F85&gt;0,NOT(ISBLANK($L85))),_xlfn.NORM.INV(ABS(VLOOKUP($Q$1,VLookups!$A$43:$B$44,2,FALSE)-X$3),$K85,$O85),"")</f>
        <v/>
      </c>
      <c r="Y85" s="5"/>
      <c r="Z85" s="164" t="str">
        <f t="shared" si="328"/>
        <v/>
      </c>
      <c r="AA85" s="47" t="str">
        <f t="shared" si="329"/>
        <v/>
      </c>
      <c r="AB85" s="47" t="str">
        <f t="shared" si="356"/>
        <v/>
      </c>
      <c r="AC85" s="47" t="str">
        <f t="shared" si="356"/>
        <v/>
      </c>
      <c r="AD85" s="47" t="str">
        <f t="shared" si="356"/>
        <v/>
      </c>
      <c r="AE85" s="47" t="str">
        <f t="shared" si="356"/>
        <v/>
      </c>
      <c r="AF85" s="47" t="str">
        <f t="shared" si="356"/>
        <v/>
      </c>
      <c r="AG85" s="47" t="str">
        <f t="shared" si="356"/>
        <v/>
      </c>
      <c r="AH85" s="47" t="str">
        <f t="shared" si="356"/>
        <v/>
      </c>
      <c r="AI85" s="47" t="str">
        <f t="shared" si="356"/>
        <v/>
      </c>
      <c r="AJ85" s="47" t="str">
        <f t="shared" si="356"/>
        <v/>
      </c>
      <c r="AK85" s="47" t="str">
        <f t="shared" si="356"/>
        <v/>
      </c>
      <c r="AL85" s="47" t="str">
        <f t="shared" si="356"/>
        <v/>
      </c>
      <c r="AM85" s="47" t="str">
        <f t="shared" si="356"/>
        <v/>
      </c>
      <c r="AN85" s="47" t="str">
        <f t="shared" si="356"/>
        <v/>
      </c>
      <c r="AO85" s="47" t="str">
        <f t="shared" si="356"/>
        <v/>
      </c>
      <c r="AP85" s="47" t="str">
        <f t="shared" si="356"/>
        <v/>
      </c>
      <c r="AQ85" s="47" t="str">
        <f t="shared" si="356"/>
        <v/>
      </c>
      <c r="AR85" s="47" t="str">
        <f t="shared" si="356"/>
        <v/>
      </c>
      <c r="AS85" s="47" t="str">
        <f t="shared" si="356"/>
        <v/>
      </c>
      <c r="AT85" s="47" t="str">
        <f t="shared" si="356"/>
        <v/>
      </c>
      <c r="AU85" s="47" t="str">
        <f t="shared" si="356"/>
        <v/>
      </c>
      <c r="AV85" s="47" t="str">
        <f t="shared" si="356"/>
        <v/>
      </c>
      <c r="AW85" s="47" t="str">
        <f t="shared" si="356"/>
        <v/>
      </c>
      <c r="AX85" s="47" t="str">
        <f t="shared" si="356"/>
        <v/>
      </c>
      <c r="AY85" s="47" t="str">
        <f t="shared" si="356"/>
        <v/>
      </c>
      <c r="AZ85" s="47" t="str">
        <f t="shared" si="356"/>
        <v/>
      </c>
      <c r="BA85" s="47" t="str">
        <f t="shared" si="356"/>
        <v/>
      </c>
      <c r="BB85" s="47" t="str">
        <f t="shared" si="356"/>
        <v/>
      </c>
      <c r="BC85" s="47" t="str">
        <f t="shared" si="356"/>
        <v/>
      </c>
      <c r="BD85" s="47" t="str">
        <f t="shared" si="356"/>
        <v/>
      </c>
      <c r="BE85" s="47" t="str">
        <f t="shared" si="356"/>
        <v/>
      </c>
      <c r="BF85" s="47" t="str">
        <f t="shared" si="356"/>
        <v/>
      </c>
      <c r="BG85" s="47" t="str">
        <f t="shared" si="356"/>
        <v/>
      </c>
      <c r="BH85" s="47" t="str">
        <f t="shared" si="356"/>
        <v/>
      </c>
      <c r="BI85" s="47" t="str">
        <f t="shared" si="356"/>
        <v/>
      </c>
      <c r="BJ85" s="47" t="str">
        <f t="shared" si="356"/>
        <v/>
      </c>
      <c r="BK85" s="47" t="str">
        <f t="shared" si="356"/>
        <v/>
      </c>
      <c r="BL85" s="47" t="str">
        <f t="shared" si="356"/>
        <v/>
      </c>
      <c r="BM85" s="47" t="str">
        <f t="shared" si="356"/>
        <v/>
      </c>
      <c r="BN85" s="47" t="str">
        <f t="shared" si="356"/>
        <v/>
      </c>
      <c r="BO85" s="47" t="str">
        <f t="shared" si="356"/>
        <v/>
      </c>
      <c r="BP85" s="47" t="str">
        <f t="shared" si="356"/>
        <v/>
      </c>
      <c r="BQ85" s="47" t="str">
        <f t="shared" si="356"/>
        <v/>
      </c>
      <c r="BR85" s="47" t="str">
        <f t="shared" si="356"/>
        <v/>
      </c>
      <c r="BS85" s="47" t="str">
        <f t="shared" si="356"/>
        <v/>
      </c>
      <c r="BT85" s="47" t="str">
        <f t="shared" si="356"/>
        <v/>
      </c>
      <c r="BU85" s="47" t="str">
        <f t="shared" si="356"/>
        <v/>
      </c>
      <c r="BV85" s="47" t="str">
        <f t="shared" si="356"/>
        <v/>
      </c>
      <c r="BW85" s="47" t="str">
        <f t="shared" si="356"/>
        <v/>
      </c>
      <c r="BX85" s="47" t="str">
        <f t="shared" si="356"/>
        <v/>
      </c>
      <c r="BY85" s="47" t="str">
        <f t="shared" si="356"/>
        <v/>
      </c>
      <c r="BZ85" s="47" t="str">
        <f t="shared" si="356"/>
        <v/>
      </c>
      <c r="CA85" s="47" t="str">
        <f t="shared" si="356"/>
        <v/>
      </c>
      <c r="CB85" s="47" t="str">
        <f t="shared" si="356"/>
        <v/>
      </c>
      <c r="CC85" s="47" t="str">
        <f t="shared" si="356"/>
        <v/>
      </c>
      <c r="CD85" s="47" t="str">
        <f t="shared" si="356"/>
        <v/>
      </c>
      <c r="CE85" s="47" t="str">
        <f t="shared" si="356"/>
        <v/>
      </c>
      <c r="CF85" s="47" t="str">
        <f t="shared" si="356"/>
        <v/>
      </c>
      <c r="CG85" s="47" t="str">
        <f t="shared" si="356"/>
        <v/>
      </c>
      <c r="CH85" s="47" t="str">
        <f t="shared" si="356"/>
        <v/>
      </c>
      <c r="CI85" s="47" t="str">
        <f t="shared" si="356"/>
        <v/>
      </c>
      <c r="CJ85" s="47" t="str">
        <f t="shared" si="356"/>
        <v/>
      </c>
      <c r="CK85" s="47" t="str">
        <f t="shared" si="356"/>
        <v/>
      </c>
      <c r="CL85" s="47" t="str">
        <f t="shared" si="356"/>
        <v/>
      </c>
      <c r="CM85" s="47" t="str">
        <f t="shared" ref="CM85:DV88" si="358">IF(ISNONTEXT($Z85),CN85-$Z85,"")</f>
        <v/>
      </c>
      <c r="CN85" s="47" t="str">
        <f t="shared" si="358"/>
        <v/>
      </c>
      <c r="CO85" s="47" t="str">
        <f t="shared" si="358"/>
        <v/>
      </c>
      <c r="CP85" s="47" t="str">
        <f t="shared" si="358"/>
        <v/>
      </c>
      <c r="CQ85" s="47" t="str">
        <f t="shared" si="358"/>
        <v/>
      </c>
      <c r="CR85" s="47" t="str">
        <f t="shared" si="358"/>
        <v/>
      </c>
      <c r="CS85" s="47" t="str">
        <f t="shared" si="358"/>
        <v/>
      </c>
      <c r="CT85" s="47" t="str">
        <f t="shared" si="358"/>
        <v/>
      </c>
      <c r="CU85" s="47" t="str">
        <f t="shared" si="358"/>
        <v/>
      </c>
      <c r="CV85" s="47" t="str">
        <f t="shared" si="358"/>
        <v/>
      </c>
      <c r="CW85" s="47" t="str">
        <f t="shared" si="358"/>
        <v/>
      </c>
      <c r="CX85" s="47" t="str">
        <f t="shared" si="358"/>
        <v/>
      </c>
      <c r="CY85" s="47" t="str">
        <f t="shared" si="358"/>
        <v/>
      </c>
      <c r="CZ85" s="47" t="str">
        <f t="shared" si="358"/>
        <v/>
      </c>
      <c r="DA85" s="47" t="str">
        <f t="shared" si="358"/>
        <v/>
      </c>
      <c r="DB85" s="47" t="str">
        <f t="shared" si="358"/>
        <v/>
      </c>
      <c r="DC85" s="47" t="str">
        <f t="shared" si="358"/>
        <v/>
      </c>
      <c r="DD85" s="47" t="str">
        <f t="shared" si="358"/>
        <v/>
      </c>
      <c r="DE85" s="47" t="str">
        <f t="shared" si="358"/>
        <v/>
      </c>
      <c r="DF85" s="47" t="str">
        <f t="shared" si="358"/>
        <v/>
      </c>
      <c r="DG85" s="47" t="str">
        <f t="shared" si="358"/>
        <v/>
      </c>
      <c r="DH85" s="47" t="str">
        <f t="shared" si="358"/>
        <v/>
      </c>
      <c r="DI85" s="47" t="str">
        <f t="shared" si="358"/>
        <v/>
      </c>
      <c r="DJ85" s="47" t="str">
        <f t="shared" si="358"/>
        <v/>
      </c>
      <c r="DK85" s="47" t="str">
        <f t="shared" si="358"/>
        <v/>
      </c>
      <c r="DL85" s="47" t="str">
        <f t="shared" si="358"/>
        <v/>
      </c>
      <c r="DM85" s="47" t="str">
        <f t="shared" si="358"/>
        <v/>
      </c>
      <c r="DN85" s="47" t="str">
        <f t="shared" si="358"/>
        <v/>
      </c>
      <c r="DO85" s="47" t="str">
        <f t="shared" si="358"/>
        <v/>
      </c>
      <c r="DP85" s="47" t="str">
        <f t="shared" si="358"/>
        <v/>
      </c>
      <c r="DQ85" s="47" t="str">
        <f t="shared" si="358"/>
        <v/>
      </c>
      <c r="DR85" s="47" t="str">
        <f t="shared" si="358"/>
        <v/>
      </c>
      <c r="DS85" s="47" t="str">
        <f t="shared" si="358"/>
        <v/>
      </c>
      <c r="DT85" s="47" t="str">
        <f t="shared" si="358"/>
        <v/>
      </c>
      <c r="DU85" s="47" t="str">
        <f t="shared" si="358"/>
        <v/>
      </c>
      <c r="DV85" s="47" t="str">
        <f t="shared" si="358"/>
        <v/>
      </c>
      <c r="DW85" s="179" t="str">
        <f t="shared" si="330"/>
        <v/>
      </c>
      <c r="DX85" s="47" t="str">
        <f t="shared" si="225"/>
        <v/>
      </c>
      <c r="DY85" s="47" t="str">
        <f t="shared" si="226"/>
        <v/>
      </c>
      <c r="DZ85" s="47" t="str">
        <f t="shared" si="227"/>
        <v/>
      </c>
      <c r="EA85" s="47" t="str">
        <f t="shared" si="228"/>
        <v/>
      </c>
      <c r="EB85" s="47" t="str">
        <f t="shared" si="229"/>
        <v/>
      </c>
      <c r="EC85" s="47" t="str">
        <f t="shared" si="230"/>
        <v/>
      </c>
      <c r="ED85" s="47" t="str">
        <f t="shared" si="231"/>
        <v/>
      </c>
      <c r="EE85" s="47" t="str">
        <f t="shared" si="232"/>
        <v/>
      </c>
      <c r="EF85" s="47" t="str">
        <f t="shared" si="233"/>
        <v/>
      </c>
      <c r="EG85" s="47" t="str">
        <f t="shared" si="234"/>
        <v/>
      </c>
      <c r="EH85" s="47" t="str">
        <f t="shared" si="235"/>
        <v/>
      </c>
      <c r="EI85" s="47" t="str">
        <f t="shared" si="236"/>
        <v/>
      </c>
      <c r="EJ85" s="47" t="str">
        <f t="shared" si="237"/>
        <v/>
      </c>
      <c r="EK85" s="47" t="str">
        <f t="shared" si="238"/>
        <v/>
      </c>
      <c r="EL85" s="47" t="str">
        <f t="shared" si="239"/>
        <v/>
      </c>
      <c r="EM85" s="47" t="str">
        <f t="shared" si="240"/>
        <v/>
      </c>
      <c r="EN85" s="47" t="str">
        <f t="shared" si="241"/>
        <v/>
      </c>
      <c r="EO85" s="47" t="str">
        <f t="shared" si="242"/>
        <v/>
      </c>
      <c r="EP85" s="47" t="str">
        <f t="shared" si="243"/>
        <v/>
      </c>
      <c r="EQ85" s="47" t="str">
        <f t="shared" si="244"/>
        <v/>
      </c>
      <c r="ER85" s="47" t="str">
        <f t="shared" si="245"/>
        <v/>
      </c>
      <c r="ES85" s="47" t="str">
        <f t="shared" si="246"/>
        <v/>
      </c>
      <c r="ET85" s="47" t="str">
        <f t="shared" si="247"/>
        <v/>
      </c>
      <c r="EU85" s="47" t="str">
        <f t="shared" si="248"/>
        <v/>
      </c>
      <c r="EV85" s="47" t="str">
        <f t="shared" si="249"/>
        <v/>
      </c>
      <c r="EW85" s="47" t="str">
        <f t="shared" si="250"/>
        <v/>
      </c>
      <c r="EX85" s="47" t="str">
        <f t="shared" si="251"/>
        <v/>
      </c>
      <c r="EY85" s="47" t="str">
        <f t="shared" si="252"/>
        <v/>
      </c>
      <c r="EZ85" s="47" t="str">
        <f t="shared" si="253"/>
        <v/>
      </c>
      <c r="FA85" s="47" t="str">
        <f t="shared" si="254"/>
        <v/>
      </c>
      <c r="FB85" s="47" t="str">
        <f t="shared" si="255"/>
        <v/>
      </c>
      <c r="FC85" s="47" t="str">
        <f t="shared" si="256"/>
        <v/>
      </c>
      <c r="FD85" s="47" t="str">
        <f t="shared" si="257"/>
        <v/>
      </c>
      <c r="FE85" s="47" t="str">
        <f t="shared" si="258"/>
        <v/>
      </c>
      <c r="FF85" s="47" t="str">
        <f t="shared" si="259"/>
        <v/>
      </c>
      <c r="FG85" s="47" t="str">
        <f t="shared" si="260"/>
        <v/>
      </c>
      <c r="FH85" s="47" t="str">
        <f t="shared" si="261"/>
        <v/>
      </c>
      <c r="FI85" s="47" t="str">
        <f t="shared" si="262"/>
        <v/>
      </c>
      <c r="FJ85" s="47" t="str">
        <f t="shared" si="263"/>
        <v/>
      </c>
      <c r="FK85" s="47" t="str">
        <f t="shared" si="264"/>
        <v/>
      </c>
      <c r="FL85" s="47" t="str">
        <f t="shared" si="265"/>
        <v/>
      </c>
      <c r="FM85" s="47" t="str">
        <f t="shared" si="266"/>
        <v/>
      </c>
      <c r="FN85" s="47" t="str">
        <f t="shared" si="267"/>
        <v/>
      </c>
      <c r="FO85" s="47" t="str">
        <f t="shared" si="268"/>
        <v/>
      </c>
      <c r="FP85" s="47" t="str">
        <f t="shared" si="269"/>
        <v/>
      </c>
      <c r="FQ85" s="47" t="str">
        <f t="shared" si="270"/>
        <v/>
      </c>
      <c r="FR85" s="47" t="str">
        <f t="shared" si="271"/>
        <v/>
      </c>
      <c r="FS85" s="47" t="str">
        <f t="shared" si="272"/>
        <v/>
      </c>
      <c r="FT85" s="47" t="str">
        <f t="shared" si="273"/>
        <v/>
      </c>
      <c r="FU85" s="47" t="str">
        <f t="shared" si="274"/>
        <v/>
      </c>
      <c r="FV85" s="47" t="str">
        <f t="shared" si="275"/>
        <v/>
      </c>
      <c r="FW85" s="47" t="str">
        <f t="shared" si="276"/>
        <v/>
      </c>
      <c r="FX85" s="47" t="str">
        <f t="shared" si="277"/>
        <v/>
      </c>
      <c r="FY85" s="47" t="str">
        <f t="shared" si="278"/>
        <v/>
      </c>
      <c r="FZ85" s="47" t="str">
        <f t="shared" si="279"/>
        <v/>
      </c>
      <c r="GA85" s="47" t="str">
        <f t="shared" si="280"/>
        <v/>
      </c>
      <c r="GB85" s="47" t="str">
        <f t="shared" si="281"/>
        <v/>
      </c>
      <c r="GC85" s="47" t="str">
        <f t="shared" si="282"/>
        <v/>
      </c>
      <c r="GD85" s="47" t="str">
        <f t="shared" si="283"/>
        <v/>
      </c>
      <c r="GE85" s="47" t="str">
        <f t="shared" si="284"/>
        <v/>
      </c>
      <c r="GF85" s="47" t="str">
        <f t="shared" si="285"/>
        <v/>
      </c>
      <c r="GG85" s="47" t="str">
        <f t="shared" si="286"/>
        <v/>
      </c>
      <c r="GH85" s="47" t="str">
        <f t="shared" si="287"/>
        <v/>
      </c>
      <c r="GI85" s="47" t="str">
        <f t="shared" si="288"/>
        <v/>
      </c>
      <c r="GJ85" s="47" t="str">
        <f t="shared" si="289"/>
        <v/>
      </c>
      <c r="GK85" s="47" t="str">
        <f t="shared" si="290"/>
        <v/>
      </c>
      <c r="GL85" s="47" t="str">
        <f t="shared" si="291"/>
        <v/>
      </c>
      <c r="GM85" s="47" t="str">
        <f t="shared" si="292"/>
        <v/>
      </c>
      <c r="GN85" s="47" t="str">
        <f t="shared" si="293"/>
        <v/>
      </c>
      <c r="GO85" s="47" t="str">
        <f t="shared" si="294"/>
        <v/>
      </c>
      <c r="GP85" s="47" t="str">
        <f t="shared" si="295"/>
        <v/>
      </c>
      <c r="GQ85" s="47" t="str">
        <f t="shared" si="296"/>
        <v/>
      </c>
      <c r="GR85" s="47" t="str">
        <f t="shared" si="297"/>
        <v/>
      </c>
      <c r="GS85" s="47" t="str">
        <f t="shared" si="298"/>
        <v/>
      </c>
      <c r="GT85" s="47" t="str">
        <f t="shared" si="299"/>
        <v/>
      </c>
      <c r="GU85" s="47" t="str">
        <f t="shared" si="300"/>
        <v/>
      </c>
      <c r="GV85" s="47" t="str">
        <f t="shared" si="301"/>
        <v/>
      </c>
      <c r="GW85" s="47" t="str">
        <f t="shared" si="302"/>
        <v/>
      </c>
      <c r="GX85" s="47" t="str">
        <f t="shared" si="303"/>
        <v/>
      </c>
      <c r="GY85" s="47" t="str">
        <f t="shared" si="304"/>
        <v/>
      </c>
      <c r="GZ85" s="47" t="str">
        <f t="shared" si="305"/>
        <v/>
      </c>
      <c r="HA85" s="47" t="str">
        <f t="shared" si="306"/>
        <v/>
      </c>
      <c r="HB85" s="47" t="str">
        <f t="shared" si="307"/>
        <v/>
      </c>
      <c r="HC85" s="47" t="str">
        <f t="shared" si="308"/>
        <v/>
      </c>
      <c r="HD85" s="47" t="str">
        <f t="shared" si="309"/>
        <v/>
      </c>
      <c r="HE85" s="47" t="str">
        <f t="shared" si="310"/>
        <v/>
      </c>
      <c r="HF85" s="47" t="str">
        <f t="shared" si="311"/>
        <v/>
      </c>
      <c r="HG85" s="47" t="str">
        <f t="shared" si="312"/>
        <v/>
      </c>
      <c r="HH85" s="47" t="str">
        <f t="shared" si="313"/>
        <v/>
      </c>
      <c r="HI85" s="47" t="str">
        <f t="shared" si="314"/>
        <v/>
      </c>
      <c r="HJ85" s="47" t="str">
        <f t="shared" si="315"/>
        <v/>
      </c>
      <c r="HK85" s="47" t="str">
        <f t="shared" si="316"/>
        <v/>
      </c>
      <c r="HL85" s="47" t="str">
        <f t="shared" si="317"/>
        <v/>
      </c>
      <c r="HM85" s="47" t="str">
        <f t="shared" si="318"/>
        <v/>
      </c>
      <c r="HN85" s="47" t="str">
        <f t="shared" si="319"/>
        <v/>
      </c>
      <c r="HO85" s="47" t="str">
        <f t="shared" si="320"/>
        <v/>
      </c>
      <c r="HP85" s="47" t="str">
        <f t="shared" si="321"/>
        <v/>
      </c>
      <c r="HQ85" s="47" t="str">
        <f t="shared" si="322"/>
        <v/>
      </c>
      <c r="HR85" s="47" t="str">
        <f t="shared" si="323"/>
        <v/>
      </c>
      <c r="HS85" s="47" t="str">
        <f t="shared" si="324"/>
        <v/>
      </c>
      <c r="HT85" s="165" t="e">
        <f t="shared" si="325"/>
        <v>#N/A</v>
      </c>
      <c r="HU85" s="165" t="e">
        <f t="shared" si="342"/>
        <v>#N/A</v>
      </c>
      <c r="HV85" s="165" t="e">
        <f t="shared" si="342"/>
        <v>#N/A</v>
      </c>
      <c r="HW85" s="165" t="e">
        <f t="shared" si="342"/>
        <v>#N/A</v>
      </c>
      <c r="HX85" s="165" t="e">
        <f t="shared" si="353"/>
        <v>#N/A</v>
      </c>
      <c r="HY85" s="165" t="e">
        <f t="shared" si="353"/>
        <v>#N/A</v>
      </c>
      <c r="HZ85" s="165" t="e">
        <f t="shared" si="353"/>
        <v>#N/A</v>
      </c>
      <c r="IA85" s="165" t="e">
        <f t="shared" si="353"/>
        <v>#N/A</v>
      </c>
      <c r="IB85" s="165" t="e">
        <f t="shared" si="353"/>
        <v>#N/A</v>
      </c>
      <c r="IC85" s="165" t="e">
        <f t="shared" si="353"/>
        <v>#N/A</v>
      </c>
      <c r="ID85" s="165" t="e">
        <f t="shared" si="353"/>
        <v>#N/A</v>
      </c>
      <c r="IE85" s="165" t="e">
        <f t="shared" si="353"/>
        <v>#N/A</v>
      </c>
      <c r="IF85" s="165" t="e">
        <f t="shared" si="353"/>
        <v>#N/A</v>
      </c>
      <c r="IG85" s="165" t="e">
        <f t="shared" si="353"/>
        <v>#N/A</v>
      </c>
      <c r="IH85" s="165" t="e">
        <f t="shared" si="353"/>
        <v>#N/A</v>
      </c>
      <c r="II85" s="165" t="e">
        <f t="shared" si="353"/>
        <v>#N/A</v>
      </c>
      <c r="IJ85" s="165" t="e">
        <f t="shared" si="353"/>
        <v>#N/A</v>
      </c>
      <c r="IK85" s="165" t="e">
        <f t="shared" si="353"/>
        <v>#N/A</v>
      </c>
      <c r="IL85" s="165" t="e">
        <f t="shared" si="353"/>
        <v>#N/A</v>
      </c>
      <c r="IM85" s="165" t="e">
        <f t="shared" si="349"/>
        <v>#N/A</v>
      </c>
      <c r="IN85" s="165" t="e">
        <f t="shared" si="349"/>
        <v>#N/A</v>
      </c>
      <c r="IO85" s="165" t="e">
        <f t="shared" si="349"/>
        <v>#N/A</v>
      </c>
      <c r="IP85" s="165" t="e">
        <f t="shared" si="349"/>
        <v>#N/A</v>
      </c>
      <c r="IQ85" s="165" t="e">
        <f t="shared" si="349"/>
        <v>#N/A</v>
      </c>
      <c r="IR85" s="165" t="e">
        <f t="shared" si="349"/>
        <v>#N/A</v>
      </c>
      <c r="IS85" s="165" t="e">
        <f t="shared" si="349"/>
        <v>#N/A</v>
      </c>
      <c r="IT85" s="165" t="e">
        <f t="shared" si="349"/>
        <v>#N/A</v>
      </c>
      <c r="IU85" s="165" t="e">
        <f t="shared" si="349"/>
        <v>#N/A</v>
      </c>
      <c r="IV85" s="165" t="e">
        <f t="shared" si="349"/>
        <v>#N/A</v>
      </c>
      <c r="IW85" s="165" t="e">
        <f t="shared" si="349"/>
        <v>#N/A</v>
      </c>
      <c r="IX85" s="165" t="e">
        <f t="shared" si="349"/>
        <v>#N/A</v>
      </c>
      <c r="IY85" s="165" t="e">
        <f t="shared" si="349"/>
        <v>#N/A</v>
      </c>
      <c r="IZ85" s="165" t="e">
        <f t="shared" si="349"/>
        <v>#N/A</v>
      </c>
      <c r="JA85" s="165" t="e">
        <f t="shared" si="349"/>
        <v>#N/A</v>
      </c>
      <c r="JB85" s="165" t="e">
        <f t="shared" si="346"/>
        <v>#N/A</v>
      </c>
      <c r="JC85" s="165" t="e">
        <f t="shared" si="346"/>
        <v>#N/A</v>
      </c>
      <c r="JD85" s="165" t="e">
        <f t="shared" si="346"/>
        <v>#N/A</v>
      </c>
      <c r="JE85" s="165" t="e">
        <f t="shared" si="346"/>
        <v>#N/A</v>
      </c>
      <c r="JF85" s="165" t="e">
        <f t="shared" si="346"/>
        <v>#N/A</v>
      </c>
      <c r="JG85" s="165" t="e">
        <f t="shared" si="346"/>
        <v>#N/A</v>
      </c>
      <c r="JH85" s="165" t="e">
        <f t="shared" si="346"/>
        <v>#N/A</v>
      </c>
      <c r="JI85" s="165" t="e">
        <f t="shared" si="346"/>
        <v>#N/A</v>
      </c>
      <c r="JJ85" s="165" t="e">
        <f t="shared" si="346"/>
        <v>#N/A</v>
      </c>
      <c r="JK85" s="165" t="e">
        <f t="shared" si="346"/>
        <v>#N/A</v>
      </c>
      <c r="JL85" s="165" t="e">
        <f t="shared" si="346"/>
        <v>#N/A</v>
      </c>
      <c r="JM85" s="165" t="e">
        <f t="shared" si="346"/>
        <v>#N/A</v>
      </c>
      <c r="JN85" s="165" t="e">
        <f t="shared" si="346"/>
        <v>#N/A</v>
      </c>
      <c r="JO85" s="165" t="e">
        <f t="shared" si="346"/>
        <v>#N/A</v>
      </c>
      <c r="JP85" s="165" t="e">
        <f t="shared" si="346"/>
        <v>#N/A</v>
      </c>
      <c r="JQ85" s="165" t="e">
        <f t="shared" ref="JQ85:KE100" si="359">IF(ISNONTEXT($O85),_xlfn.NORM.DIST(BX85,$K85,$O85,FALSE),NA())</f>
        <v>#N/A</v>
      </c>
      <c r="JR85" s="165" t="e">
        <f t="shared" si="359"/>
        <v>#N/A</v>
      </c>
      <c r="JS85" s="165" t="e">
        <f t="shared" si="359"/>
        <v>#N/A</v>
      </c>
      <c r="JT85" s="165" t="e">
        <f t="shared" si="359"/>
        <v>#N/A</v>
      </c>
      <c r="JU85" s="165" t="e">
        <f t="shared" si="359"/>
        <v>#N/A</v>
      </c>
      <c r="JV85" s="165" t="e">
        <f t="shared" si="359"/>
        <v>#N/A</v>
      </c>
      <c r="JW85" s="165" t="e">
        <f t="shared" si="359"/>
        <v>#N/A</v>
      </c>
      <c r="JX85" s="165" t="e">
        <f t="shared" si="359"/>
        <v>#N/A</v>
      </c>
      <c r="JY85" s="165" t="e">
        <f t="shared" si="359"/>
        <v>#N/A</v>
      </c>
      <c r="JZ85" s="165" t="e">
        <f t="shared" si="359"/>
        <v>#N/A</v>
      </c>
      <c r="KA85" s="165" t="e">
        <f t="shared" si="359"/>
        <v>#N/A</v>
      </c>
      <c r="KB85" s="165" t="e">
        <f t="shared" si="359"/>
        <v>#N/A</v>
      </c>
      <c r="KC85" s="165" t="e">
        <f t="shared" si="359"/>
        <v>#N/A</v>
      </c>
      <c r="KD85" s="165" t="e">
        <f t="shared" si="359"/>
        <v>#N/A</v>
      </c>
      <c r="KE85" s="165" t="e">
        <f t="shared" si="359"/>
        <v>#N/A</v>
      </c>
      <c r="KF85" s="165" t="e">
        <f t="shared" si="335"/>
        <v>#N/A</v>
      </c>
      <c r="KG85" s="165" t="e">
        <f t="shared" si="343"/>
        <v>#N/A</v>
      </c>
      <c r="KH85" s="165" t="e">
        <f t="shared" si="343"/>
        <v>#N/A</v>
      </c>
      <c r="KI85" s="165" t="e">
        <f t="shared" si="343"/>
        <v>#N/A</v>
      </c>
      <c r="KJ85" s="165" t="e">
        <f t="shared" si="354"/>
        <v>#N/A</v>
      </c>
      <c r="KK85" s="165" t="e">
        <f t="shared" si="354"/>
        <v>#N/A</v>
      </c>
      <c r="KL85" s="165" t="e">
        <f t="shared" si="354"/>
        <v>#N/A</v>
      </c>
      <c r="KM85" s="165" t="e">
        <f t="shared" si="354"/>
        <v>#N/A</v>
      </c>
      <c r="KN85" s="165" t="e">
        <f t="shared" si="354"/>
        <v>#N/A</v>
      </c>
      <c r="KO85" s="165" t="e">
        <f t="shared" si="354"/>
        <v>#N/A</v>
      </c>
      <c r="KP85" s="165" t="e">
        <f t="shared" si="354"/>
        <v>#N/A</v>
      </c>
      <c r="KQ85" s="165" t="e">
        <f t="shared" si="354"/>
        <v>#N/A</v>
      </c>
      <c r="KR85" s="165" t="e">
        <f t="shared" si="354"/>
        <v>#N/A</v>
      </c>
      <c r="KS85" s="165" t="e">
        <f t="shared" si="354"/>
        <v>#N/A</v>
      </c>
      <c r="KT85" s="165" t="e">
        <f t="shared" si="354"/>
        <v>#N/A</v>
      </c>
      <c r="KU85" s="165" t="e">
        <f t="shared" si="354"/>
        <v>#N/A</v>
      </c>
      <c r="KV85" s="165" t="e">
        <f t="shared" si="354"/>
        <v>#N/A</v>
      </c>
      <c r="KW85" s="165" t="e">
        <f t="shared" si="354"/>
        <v>#N/A</v>
      </c>
      <c r="KX85" s="165" t="e">
        <f t="shared" si="354"/>
        <v>#N/A</v>
      </c>
      <c r="KY85" s="165" t="e">
        <f t="shared" si="350"/>
        <v>#N/A</v>
      </c>
      <c r="KZ85" s="165" t="e">
        <f t="shared" si="350"/>
        <v>#N/A</v>
      </c>
      <c r="LA85" s="165" t="e">
        <f t="shared" si="350"/>
        <v>#N/A</v>
      </c>
      <c r="LB85" s="165" t="e">
        <f t="shared" si="350"/>
        <v>#N/A</v>
      </c>
      <c r="LC85" s="165" t="e">
        <f t="shared" si="350"/>
        <v>#N/A</v>
      </c>
      <c r="LD85" s="165" t="e">
        <f t="shared" si="350"/>
        <v>#N/A</v>
      </c>
      <c r="LE85" s="165" t="e">
        <f t="shared" si="350"/>
        <v>#N/A</v>
      </c>
      <c r="LF85" s="165" t="e">
        <f t="shared" si="350"/>
        <v>#N/A</v>
      </c>
      <c r="LG85" s="165" t="e">
        <f t="shared" si="350"/>
        <v>#N/A</v>
      </c>
      <c r="LH85" s="165" t="e">
        <f t="shared" si="350"/>
        <v>#N/A</v>
      </c>
      <c r="LI85" s="165" t="e">
        <f t="shared" si="350"/>
        <v>#N/A</v>
      </c>
      <c r="LJ85" s="165" t="e">
        <f t="shared" si="350"/>
        <v>#N/A</v>
      </c>
      <c r="LK85" s="165" t="e">
        <f t="shared" si="350"/>
        <v>#N/A</v>
      </c>
      <c r="LL85" s="165" t="e">
        <f t="shared" si="350"/>
        <v>#N/A</v>
      </c>
      <c r="LM85" s="165" t="e">
        <f t="shared" si="350"/>
        <v>#N/A</v>
      </c>
      <c r="LN85" s="165" t="e">
        <f t="shared" si="347"/>
        <v>#N/A</v>
      </c>
      <c r="LO85" s="165" t="e">
        <f t="shared" si="347"/>
        <v>#N/A</v>
      </c>
      <c r="LP85" s="165" t="e">
        <f t="shared" si="347"/>
        <v>#N/A</v>
      </c>
      <c r="LQ85" s="165" t="e">
        <f t="shared" si="347"/>
        <v>#N/A</v>
      </c>
      <c r="LR85" s="165" t="e">
        <f t="shared" si="347"/>
        <v>#N/A</v>
      </c>
      <c r="LS85" s="165" t="e">
        <f t="shared" si="347"/>
        <v>#N/A</v>
      </c>
      <c r="LT85" s="165" t="e">
        <f t="shared" si="347"/>
        <v>#N/A</v>
      </c>
      <c r="LU85" s="165" t="e">
        <f t="shared" si="347"/>
        <v>#N/A</v>
      </c>
      <c r="LV85" s="165" t="e">
        <f t="shared" si="347"/>
        <v>#N/A</v>
      </c>
      <c r="LW85" s="165" t="e">
        <f t="shared" si="347"/>
        <v>#N/A</v>
      </c>
      <c r="LX85" s="165" t="e">
        <f t="shared" si="347"/>
        <v>#N/A</v>
      </c>
      <c r="LY85" s="165" t="e">
        <f t="shared" si="347"/>
        <v>#N/A</v>
      </c>
      <c r="LZ85" s="165" t="e">
        <f t="shared" si="347"/>
        <v>#N/A</v>
      </c>
      <c r="MA85" s="165" t="e">
        <f t="shared" si="347"/>
        <v>#N/A</v>
      </c>
      <c r="MB85" s="165" t="e">
        <f t="shared" si="347"/>
        <v>#N/A</v>
      </c>
      <c r="MC85" s="165" t="e">
        <f t="shared" ref="MC85:MQ100" si="360">IF(ISNONTEXT($O85),_xlfn.NORM.DIST(EJ85,$K85,$O85,FALSE),NA())</f>
        <v>#N/A</v>
      </c>
      <c r="MD85" s="165" t="e">
        <f t="shared" si="360"/>
        <v>#N/A</v>
      </c>
      <c r="ME85" s="165" t="e">
        <f t="shared" si="360"/>
        <v>#N/A</v>
      </c>
      <c r="MF85" s="165" t="e">
        <f t="shared" si="360"/>
        <v>#N/A</v>
      </c>
      <c r="MG85" s="165" t="e">
        <f t="shared" si="360"/>
        <v>#N/A</v>
      </c>
      <c r="MH85" s="165" t="e">
        <f t="shared" si="360"/>
        <v>#N/A</v>
      </c>
      <c r="MI85" s="165" t="e">
        <f t="shared" si="360"/>
        <v>#N/A</v>
      </c>
      <c r="MJ85" s="165" t="e">
        <f t="shared" si="360"/>
        <v>#N/A</v>
      </c>
      <c r="MK85" s="165" t="e">
        <f t="shared" si="360"/>
        <v>#N/A</v>
      </c>
      <c r="ML85" s="165" t="e">
        <f t="shared" si="360"/>
        <v>#N/A</v>
      </c>
      <c r="MM85" s="165" t="e">
        <f t="shared" si="360"/>
        <v>#N/A</v>
      </c>
      <c r="MN85" s="165" t="e">
        <f t="shared" si="360"/>
        <v>#N/A</v>
      </c>
      <c r="MO85" s="165" t="e">
        <f t="shared" si="360"/>
        <v>#N/A</v>
      </c>
      <c r="MP85" s="165" t="e">
        <f t="shared" si="360"/>
        <v>#N/A</v>
      </c>
      <c r="MQ85" s="165" t="e">
        <f t="shared" si="360"/>
        <v>#N/A</v>
      </c>
      <c r="MR85" s="165" t="e">
        <f t="shared" si="336"/>
        <v>#N/A</v>
      </c>
      <c r="MS85" s="165" t="e">
        <f t="shared" si="344"/>
        <v>#N/A</v>
      </c>
      <c r="MT85" s="165" t="e">
        <f t="shared" si="344"/>
        <v>#N/A</v>
      </c>
      <c r="MU85" s="165" t="e">
        <f t="shared" si="344"/>
        <v>#N/A</v>
      </c>
      <c r="MV85" s="165" t="e">
        <f t="shared" si="355"/>
        <v>#N/A</v>
      </c>
      <c r="MW85" s="165" t="e">
        <f t="shared" si="355"/>
        <v>#N/A</v>
      </c>
      <c r="MX85" s="165" t="e">
        <f t="shared" si="355"/>
        <v>#N/A</v>
      </c>
      <c r="MY85" s="165" t="e">
        <f t="shared" si="355"/>
        <v>#N/A</v>
      </c>
      <c r="MZ85" s="165" t="e">
        <f t="shared" si="355"/>
        <v>#N/A</v>
      </c>
      <c r="NA85" s="165" t="e">
        <f t="shared" si="355"/>
        <v>#N/A</v>
      </c>
      <c r="NB85" s="165" t="e">
        <f t="shared" si="355"/>
        <v>#N/A</v>
      </c>
      <c r="NC85" s="165" t="e">
        <f t="shared" si="355"/>
        <v>#N/A</v>
      </c>
      <c r="ND85" s="165" t="e">
        <f t="shared" si="355"/>
        <v>#N/A</v>
      </c>
      <c r="NE85" s="165" t="e">
        <f t="shared" si="355"/>
        <v>#N/A</v>
      </c>
      <c r="NF85" s="165" t="e">
        <f t="shared" si="355"/>
        <v>#N/A</v>
      </c>
      <c r="NG85" s="165" t="e">
        <f t="shared" si="355"/>
        <v>#N/A</v>
      </c>
      <c r="NH85" s="165" t="e">
        <f t="shared" si="355"/>
        <v>#N/A</v>
      </c>
      <c r="NI85" s="165" t="e">
        <f t="shared" si="355"/>
        <v>#N/A</v>
      </c>
      <c r="NJ85" s="165" t="e">
        <f t="shared" si="355"/>
        <v>#N/A</v>
      </c>
      <c r="NK85" s="165" t="e">
        <f t="shared" si="351"/>
        <v>#N/A</v>
      </c>
      <c r="NL85" s="165" t="e">
        <f t="shared" si="351"/>
        <v>#N/A</v>
      </c>
      <c r="NM85" s="165" t="e">
        <f t="shared" si="351"/>
        <v>#N/A</v>
      </c>
      <c r="NN85" s="165" t="e">
        <f t="shared" si="351"/>
        <v>#N/A</v>
      </c>
      <c r="NO85" s="165" t="e">
        <f t="shared" si="351"/>
        <v>#N/A</v>
      </c>
      <c r="NP85" s="165" t="e">
        <f t="shared" si="351"/>
        <v>#N/A</v>
      </c>
      <c r="NQ85" s="165" t="e">
        <f t="shared" si="351"/>
        <v>#N/A</v>
      </c>
      <c r="NR85" s="165" t="e">
        <f t="shared" si="351"/>
        <v>#N/A</v>
      </c>
      <c r="NS85" s="165" t="e">
        <f t="shared" si="351"/>
        <v>#N/A</v>
      </c>
      <c r="NT85" s="165" t="e">
        <f t="shared" si="351"/>
        <v>#N/A</v>
      </c>
      <c r="NU85" s="165" t="e">
        <f t="shared" si="351"/>
        <v>#N/A</v>
      </c>
      <c r="NV85" s="165" t="e">
        <f t="shared" si="351"/>
        <v>#N/A</v>
      </c>
      <c r="NW85" s="165" t="e">
        <f t="shared" si="351"/>
        <v>#N/A</v>
      </c>
      <c r="NX85" s="165" t="e">
        <f t="shared" si="351"/>
        <v>#N/A</v>
      </c>
      <c r="NY85" s="165" t="e">
        <f t="shared" si="351"/>
        <v>#N/A</v>
      </c>
      <c r="NZ85" s="165" t="e">
        <f t="shared" si="348"/>
        <v>#N/A</v>
      </c>
      <c r="OA85" s="165" t="e">
        <f t="shared" si="348"/>
        <v>#N/A</v>
      </c>
      <c r="OB85" s="165" t="e">
        <f t="shared" si="348"/>
        <v>#N/A</v>
      </c>
      <c r="OC85" s="165" t="e">
        <f t="shared" si="348"/>
        <v>#N/A</v>
      </c>
      <c r="OD85" s="165" t="e">
        <f t="shared" si="348"/>
        <v>#N/A</v>
      </c>
      <c r="OE85" s="165" t="e">
        <f t="shared" si="348"/>
        <v>#N/A</v>
      </c>
      <c r="OF85" s="165" t="e">
        <f t="shared" si="348"/>
        <v>#N/A</v>
      </c>
      <c r="OG85" s="165" t="e">
        <f t="shared" si="348"/>
        <v>#N/A</v>
      </c>
      <c r="OH85" s="165" t="e">
        <f t="shared" si="348"/>
        <v>#N/A</v>
      </c>
      <c r="OI85" s="165" t="e">
        <f t="shared" si="348"/>
        <v>#N/A</v>
      </c>
      <c r="OJ85" s="165" t="e">
        <f t="shared" si="348"/>
        <v>#N/A</v>
      </c>
      <c r="OK85" s="165" t="e">
        <f t="shared" si="348"/>
        <v>#N/A</v>
      </c>
      <c r="OL85" s="165" t="e">
        <f t="shared" si="348"/>
        <v>#N/A</v>
      </c>
      <c r="OM85" s="165" t="e">
        <f t="shared" si="348"/>
        <v>#N/A</v>
      </c>
      <c r="ON85" s="165" t="e">
        <f t="shared" si="348"/>
        <v>#N/A</v>
      </c>
      <c r="OO85" s="165" t="e">
        <f t="shared" ref="OO85:PC100" si="361">IF(ISNONTEXT($O85),_xlfn.NORM.DIST(GV85,$K85,$O85,FALSE),NA())</f>
        <v>#N/A</v>
      </c>
      <c r="OP85" s="165" t="e">
        <f t="shared" si="361"/>
        <v>#N/A</v>
      </c>
      <c r="OQ85" s="165" t="e">
        <f t="shared" si="361"/>
        <v>#N/A</v>
      </c>
      <c r="OR85" s="165" t="e">
        <f t="shared" si="361"/>
        <v>#N/A</v>
      </c>
      <c r="OS85" s="165" t="e">
        <f t="shared" si="361"/>
        <v>#N/A</v>
      </c>
      <c r="OT85" s="165" t="e">
        <f t="shared" si="361"/>
        <v>#N/A</v>
      </c>
      <c r="OU85" s="165" t="e">
        <f t="shared" si="361"/>
        <v>#N/A</v>
      </c>
      <c r="OV85" s="165" t="e">
        <f t="shared" si="361"/>
        <v>#N/A</v>
      </c>
      <c r="OW85" s="165" t="e">
        <f t="shared" si="361"/>
        <v>#N/A</v>
      </c>
      <c r="OX85" s="165" t="e">
        <f t="shared" si="361"/>
        <v>#N/A</v>
      </c>
      <c r="OY85" s="165" t="e">
        <f t="shared" si="361"/>
        <v>#N/A</v>
      </c>
      <c r="OZ85" s="165" t="e">
        <f t="shared" si="361"/>
        <v>#N/A</v>
      </c>
      <c r="PA85" s="165" t="e">
        <f t="shared" si="361"/>
        <v>#N/A</v>
      </c>
      <c r="PB85" s="165" t="e">
        <f t="shared" si="361"/>
        <v>#N/A</v>
      </c>
      <c r="PC85" s="165" t="e">
        <f t="shared" si="361"/>
        <v>#N/A</v>
      </c>
      <c r="PD85" s="165" t="e">
        <f t="shared" si="337"/>
        <v>#N/A</v>
      </c>
      <c r="PE85" s="165" t="e">
        <f t="shared" si="357"/>
        <v>#N/A</v>
      </c>
      <c r="PF85" s="165" t="e">
        <f t="shared" si="357"/>
        <v>#N/A</v>
      </c>
      <c r="PG85" s="165" t="e">
        <f t="shared" si="357"/>
        <v>#N/A</v>
      </c>
      <c r="PH85" s="165" t="e">
        <f t="shared" si="357"/>
        <v>#N/A</v>
      </c>
      <c r="PI85" s="165" t="e">
        <f t="shared" si="357"/>
        <v>#N/A</v>
      </c>
      <c r="PJ85" s="165" t="e">
        <f t="shared" si="357"/>
        <v>#N/A</v>
      </c>
      <c r="PK85" s="165" t="e">
        <f t="shared" si="357"/>
        <v>#N/A</v>
      </c>
      <c r="PL85" s="165" t="e">
        <f t="shared" si="357"/>
        <v>#N/A</v>
      </c>
    </row>
    <row r="86" spans="1:428" hidden="1" x14ac:dyDescent="0.45">
      <c r="A86" s="4">
        <v>83</v>
      </c>
      <c r="B86" s="105"/>
      <c r="C86" s="113"/>
      <c r="D86" s="118" t="str">
        <f t="shared" si="220"/>
        <v/>
      </c>
      <c r="E86" s="91"/>
      <c r="F86" s="118" t="str">
        <f t="shared" si="221"/>
        <v/>
      </c>
      <c r="G86" s="113"/>
      <c r="H86" s="106"/>
      <c r="I86" s="120" t="str">
        <f t="shared" si="222"/>
        <v/>
      </c>
      <c r="J86" s="120" t="str">
        <f t="shared" si="223"/>
        <v/>
      </c>
      <c r="K86" s="71" t="str">
        <f t="shared" si="327"/>
        <v/>
      </c>
      <c r="L86" s="23"/>
      <c r="M86" s="55"/>
      <c r="N86" s="298"/>
      <c r="O86" s="72" t="str">
        <f>IF(AND(D86&gt;0,E86&gt;0,F86&gt;0),IF(ISBLANK(N86),IF(ISBLANK(L86),"",(F86-D86)*VLOOKUP(L86,VLookups!$A$4:$B$13,2,FALSE)),N86),"")</f>
        <v/>
      </c>
      <c r="P86" s="73" t="str">
        <f t="shared" si="224"/>
        <v/>
      </c>
      <c r="Q86" s="91"/>
      <c r="R86" s="265" t="str">
        <f>IF(AND(Q86&gt;0,E86&gt;0,NOT(O86="")),ABS(VLOOKUP($Q$1,VLookups!$A$43:$B$44,2,FALSE)-_xlfn.NORM.DIST(Q86,K86,O86,TRUE)),"")</f>
        <v/>
      </c>
      <c r="S86" s="90" t="str">
        <f>IF(AND($D86&gt;0,$E86&gt;0,$F86&gt;0,NOT(ISBLANK($L86))),_xlfn.NORM.INV(ABS(VLOOKUP($Q$1,VLookups!$A$43:$B$44,2,FALSE)-S$3),$K86,$O86),"")</f>
        <v/>
      </c>
      <c r="T86" s="89" t="str">
        <f>IF(AND($D86&gt;0,$E86&gt;0,$F86&gt;0,NOT(ISBLANK($L86))),_xlfn.NORM.INV(ABS(VLOOKUP($Q$1,VLookups!$A$43:$B$44,2,FALSE)-T$3),$K86,$O86),"")</f>
        <v/>
      </c>
      <c r="U86" s="90" t="str">
        <f>IF(AND($D86&gt;0,$E86&gt;0,$F86&gt;0,NOT(ISBLANK($L86))),_xlfn.NORM.INV(ABS(VLOOKUP($Q$1,VLookups!$A$43:$B$44,2,FALSE)-U$3),$K86,$O86),"")</f>
        <v/>
      </c>
      <c r="V86" s="89" t="str">
        <f>IF(AND($D86&gt;0,$E86&gt;0,$F86&gt;0,NOT(ISBLANK($L86))),_xlfn.NORM.INV(ABS(VLOOKUP($Q$1,VLookups!$A$43:$B$44,2,FALSE)-V$3),$K86,$O86),"")</f>
        <v/>
      </c>
      <c r="W86" s="90" t="str">
        <f>IF(AND($D86&gt;0,$E86&gt;0,$F86&gt;0,NOT(ISBLANK($L86))),_xlfn.NORM.INV(ABS(VLOOKUP($Q$1,VLookups!$A$43:$B$44,2,FALSE)-W$3),$K86,$O86),"")</f>
        <v/>
      </c>
      <c r="X86" s="89" t="str">
        <f>IF(AND($D86&gt;0,$E86&gt;0,$F86&gt;0,NOT(ISBLANK($L86))),_xlfn.NORM.INV(ABS(VLOOKUP($Q$1,VLookups!$A$43:$B$44,2,FALSE)-X$3),$K86,$O86),"")</f>
        <v/>
      </c>
      <c r="Y86" s="5"/>
      <c r="Z86" s="164" t="str">
        <f t="shared" si="328"/>
        <v/>
      </c>
      <c r="AA86" s="47" t="str">
        <f t="shared" si="329"/>
        <v/>
      </c>
      <c r="AB86" s="47" t="str">
        <f t="shared" ref="AB86:CM89" si="362">IF(ISNONTEXT($Z86),AC86-$Z86,"")</f>
        <v/>
      </c>
      <c r="AC86" s="47" t="str">
        <f t="shared" si="362"/>
        <v/>
      </c>
      <c r="AD86" s="47" t="str">
        <f t="shared" si="362"/>
        <v/>
      </c>
      <c r="AE86" s="47" t="str">
        <f t="shared" si="362"/>
        <v/>
      </c>
      <c r="AF86" s="47" t="str">
        <f t="shared" si="362"/>
        <v/>
      </c>
      <c r="AG86" s="47" t="str">
        <f t="shared" si="362"/>
        <v/>
      </c>
      <c r="AH86" s="47" t="str">
        <f t="shared" si="362"/>
        <v/>
      </c>
      <c r="AI86" s="47" t="str">
        <f t="shared" si="362"/>
        <v/>
      </c>
      <c r="AJ86" s="47" t="str">
        <f t="shared" si="362"/>
        <v/>
      </c>
      <c r="AK86" s="47" t="str">
        <f t="shared" si="362"/>
        <v/>
      </c>
      <c r="AL86" s="47" t="str">
        <f t="shared" si="362"/>
        <v/>
      </c>
      <c r="AM86" s="47" t="str">
        <f t="shared" si="362"/>
        <v/>
      </c>
      <c r="AN86" s="47" t="str">
        <f t="shared" si="362"/>
        <v/>
      </c>
      <c r="AO86" s="47" t="str">
        <f t="shared" si="362"/>
        <v/>
      </c>
      <c r="AP86" s="47" t="str">
        <f t="shared" si="362"/>
        <v/>
      </c>
      <c r="AQ86" s="47" t="str">
        <f t="shared" si="362"/>
        <v/>
      </c>
      <c r="AR86" s="47" t="str">
        <f t="shared" si="362"/>
        <v/>
      </c>
      <c r="AS86" s="47" t="str">
        <f t="shared" si="362"/>
        <v/>
      </c>
      <c r="AT86" s="47" t="str">
        <f t="shared" si="362"/>
        <v/>
      </c>
      <c r="AU86" s="47" t="str">
        <f t="shared" si="362"/>
        <v/>
      </c>
      <c r="AV86" s="47" t="str">
        <f t="shared" si="362"/>
        <v/>
      </c>
      <c r="AW86" s="47" t="str">
        <f t="shared" si="362"/>
        <v/>
      </c>
      <c r="AX86" s="47" t="str">
        <f t="shared" si="362"/>
        <v/>
      </c>
      <c r="AY86" s="47" t="str">
        <f t="shared" si="362"/>
        <v/>
      </c>
      <c r="AZ86" s="47" t="str">
        <f t="shared" si="362"/>
        <v/>
      </c>
      <c r="BA86" s="47" t="str">
        <f t="shared" si="362"/>
        <v/>
      </c>
      <c r="BB86" s="47" t="str">
        <f t="shared" si="362"/>
        <v/>
      </c>
      <c r="BC86" s="47" t="str">
        <f t="shared" si="362"/>
        <v/>
      </c>
      <c r="BD86" s="47" t="str">
        <f t="shared" si="362"/>
        <v/>
      </c>
      <c r="BE86" s="47" t="str">
        <f t="shared" si="362"/>
        <v/>
      </c>
      <c r="BF86" s="47" t="str">
        <f t="shared" si="362"/>
        <v/>
      </c>
      <c r="BG86" s="47" t="str">
        <f t="shared" si="362"/>
        <v/>
      </c>
      <c r="BH86" s="47" t="str">
        <f t="shared" si="362"/>
        <v/>
      </c>
      <c r="BI86" s="47" t="str">
        <f t="shared" si="362"/>
        <v/>
      </c>
      <c r="BJ86" s="47" t="str">
        <f t="shared" si="362"/>
        <v/>
      </c>
      <c r="BK86" s="47" t="str">
        <f t="shared" si="362"/>
        <v/>
      </c>
      <c r="BL86" s="47" t="str">
        <f t="shared" si="362"/>
        <v/>
      </c>
      <c r="BM86" s="47" t="str">
        <f t="shared" si="362"/>
        <v/>
      </c>
      <c r="BN86" s="47" t="str">
        <f t="shared" si="362"/>
        <v/>
      </c>
      <c r="BO86" s="47" t="str">
        <f t="shared" si="362"/>
        <v/>
      </c>
      <c r="BP86" s="47" t="str">
        <f t="shared" si="362"/>
        <v/>
      </c>
      <c r="BQ86" s="47" t="str">
        <f t="shared" si="362"/>
        <v/>
      </c>
      <c r="BR86" s="47" t="str">
        <f t="shared" si="362"/>
        <v/>
      </c>
      <c r="BS86" s="47" t="str">
        <f t="shared" si="362"/>
        <v/>
      </c>
      <c r="BT86" s="47" t="str">
        <f t="shared" si="362"/>
        <v/>
      </c>
      <c r="BU86" s="47" t="str">
        <f t="shared" si="362"/>
        <v/>
      </c>
      <c r="BV86" s="47" t="str">
        <f t="shared" si="362"/>
        <v/>
      </c>
      <c r="BW86" s="47" t="str">
        <f t="shared" si="362"/>
        <v/>
      </c>
      <c r="BX86" s="47" t="str">
        <f t="shared" si="362"/>
        <v/>
      </c>
      <c r="BY86" s="47" t="str">
        <f t="shared" si="362"/>
        <v/>
      </c>
      <c r="BZ86" s="47" t="str">
        <f t="shared" si="362"/>
        <v/>
      </c>
      <c r="CA86" s="47" t="str">
        <f t="shared" si="362"/>
        <v/>
      </c>
      <c r="CB86" s="47" t="str">
        <f t="shared" si="362"/>
        <v/>
      </c>
      <c r="CC86" s="47" t="str">
        <f t="shared" si="362"/>
        <v/>
      </c>
      <c r="CD86" s="47" t="str">
        <f t="shared" si="362"/>
        <v/>
      </c>
      <c r="CE86" s="47" t="str">
        <f t="shared" si="362"/>
        <v/>
      </c>
      <c r="CF86" s="47" t="str">
        <f t="shared" si="362"/>
        <v/>
      </c>
      <c r="CG86" s="47" t="str">
        <f t="shared" si="362"/>
        <v/>
      </c>
      <c r="CH86" s="47" t="str">
        <f t="shared" si="362"/>
        <v/>
      </c>
      <c r="CI86" s="47" t="str">
        <f t="shared" si="362"/>
        <v/>
      </c>
      <c r="CJ86" s="47" t="str">
        <f t="shared" si="362"/>
        <v/>
      </c>
      <c r="CK86" s="47" t="str">
        <f t="shared" si="362"/>
        <v/>
      </c>
      <c r="CL86" s="47" t="str">
        <f t="shared" si="362"/>
        <v/>
      </c>
      <c r="CM86" s="47" t="str">
        <f t="shared" si="362"/>
        <v/>
      </c>
      <c r="CN86" s="47" t="str">
        <f t="shared" si="358"/>
        <v/>
      </c>
      <c r="CO86" s="47" t="str">
        <f t="shared" si="358"/>
        <v/>
      </c>
      <c r="CP86" s="47" t="str">
        <f t="shared" si="358"/>
        <v/>
      </c>
      <c r="CQ86" s="47" t="str">
        <f t="shared" si="358"/>
        <v/>
      </c>
      <c r="CR86" s="47" t="str">
        <f t="shared" si="358"/>
        <v/>
      </c>
      <c r="CS86" s="47" t="str">
        <f t="shared" si="358"/>
        <v/>
      </c>
      <c r="CT86" s="47" t="str">
        <f t="shared" si="358"/>
        <v/>
      </c>
      <c r="CU86" s="47" t="str">
        <f t="shared" si="358"/>
        <v/>
      </c>
      <c r="CV86" s="47" t="str">
        <f t="shared" si="358"/>
        <v/>
      </c>
      <c r="CW86" s="47" t="str">
        <f t="shared" si="358"/>
        <v/>
      </c>
      <c r="CX86" s="47" t="str">
        <f t="shared" si="358"/>
        <v/>
      </c>
      <c r="CY86" s="47" t="str">
        <f t="shared" si="358"/>
        <v/>
      </c>
      <c r="CZ86" s="47" t="str">
        <f t="shared" si="358"/>
        <v/>
      </c>
      <c r="DA86" s="47" t="str">
        <f t="shared" si="358"/>
        <v/>
      </c>
      <c r="DB86" s="47" t="str">
        <f t="shared" si="358"/>
        <v/>
      </c>
      <c r="DC86" s="47" t="str">
        <f t="shared" si="358"/>
        <v/>
      </c>
      <c r="DD86" s="47" t="str">
        <f t="shared" si="358"/>
        <v/>
      </c>
      <c r="DE86" s="47" t="str">
        <f t="shared" si="358"/>
        <v/>
      </c>
      <c r="DF86" s="47" t="str">
        <f t="shared" si="358"/>
        <v/>
      </c>
      <c r="DG86" s="47" t="str">
        <f t="shared" si="358"/>
        <v/>
      </c>
      <c r="DH86" s="47" t="str">
        <f t="shared" si="358"/>
        <v/>
      </c>
      <c r="DI86" s="47" t="str">
        <f t="shared" si="358"/>
        <v/>
      </c>
      <c r="DJ86" s="47" t="str">
        <f t="shared" si="358"/>
        <v/>
      </c>
      <c r="DK86" s="47" t="str">
        <f t="shared" si="358"/>
        <v/>
      </c>
      <c r="DL86" s="47" t="str">
        <f t="shared" si="358"/>
        <v/>
      </c>
      <c r="DM86" s="47" t="str">
        <f t="shared" si="358"/>
        <v/>
      </c>
      <c r="DN86" s="47" t="str">
        <f t="shared" si="358"/>
        <v/>
      </c>
      <c r="DO86" s="47" t="str">
        <f t="shared" si="358"/>
        <v/>
      </c>
      <c r="DP86" s="47" t="str">
        <f t="shared" si="358"/>
        <v/>
      </c>
      <c r="DQ86" s="47" t="str">
        <f t="shared" si="358"/>
        <v/>
      </c>
      <c r="DR86" s="47" t="str">
        <f t="shared" si="358"/>
        <v/>
      </c>
      <c r="DS86" s="47" t="str">
        <f t="shared" si="358"/>
        <v/>
      </c>
      <c r="DT86" s="47" t="str">
        <f t="shared" si="358"/>
        <v/>
      </c>
      <c r="DU86" s="47" t="str">
        <f t="shared" si="358"/>
        <v/>
      </c>
      <c r="DV86" s="47" t="str">
        <f t="shared" si="358"/>
        <v/>
      </c>
      <c r="DW86" s="179" t="str">
        <f t="shared" si="330"/>
        <v/>
      </c>
      <c r="DX86" s="47" t="str">
        <f t="shared" si="225"/>
        <v/>
      </c>
      <c r="DY86" s="47" t="str">
        <f t="shared" si="226"/>
        <v/>
      </c>
      <c r="DZ86" s="47" t="str">
        <f t="shared" si="227"/>
        <v/>
      </c>
      <c r="EA86" s="47" t="str">
        <f t="shared" si="228"/>
        <v/>
      </c>
      <c r="EB86" s="47" t="str">
        <f t="shared" si="229"/>
        <v/>
      </c>
      <c r="EC86" s="47" t="str">
        <f t="shared" si="230"/>
        <v/>
      </c>
      <c r="ED86" s="47" t="str">
        <f t="shared" si="231"/>
        <v/>
      </c>
      <c r="EE86" s="47" t="str">
        <f t="shared" si="232"/>
        <v/>
      </c>
      <c r="EF86" s="47" t="str">
        <f t="shared" si="233"/>
        <v/>
      </c>
      <c r="EG86" s="47" t="str">
        <f t="shared" si="234"/>
        <v/>
      </c>
      <c r="EH86" s="47" t="str">
        <f t="shared" si="235"/>
        <v/>
      </c>
      <c r="EI86" s="47" t="str">
        <f t="shared" si="236"/>
        <v/>
      </c>
      <c r="EJ86" s="47" t="str">
        <f t="shared" si="237"/>
        <v/>
      </c>
      <c r="EK86" s="47" t="str">
        <f t="shared" si="238"/>
        <v/>
      </c>
      <c r="EL86" s="47" t="str">
        <f t="shared" si="239"/>
        <v/>
      </c>
      <c r="EM86" s="47" t="str">
        <f t="shared" si="240"/>
        <v/>
      </c>
      <c r="EN86" s="47" t="str">
        <f t="shared" si="241"/>
        <v/>
      </c>
      <c r="EO86" s="47" t="str">
        <f t="shared" si="242"/>
        <v/>
      </c>
      <c r="EP86" s="47" t="str">
        <f t="shared" si="243"/>
        <v/>
      </c>
      <c r="EQ86" s="47" t="str">
        <f t="shared" si="244"/>
        <v/>
      </c>
      <c r="ER86" s="47" t="str">
        <f t="shared" si="245"/>
        <v/>
      </c>
      <c r="ES86" s="47" t="str">
        <f t="shared" si="246"/>
        <v/>
      </c>
      <c r="ET86" s="47" t="str">
        <f t="shared" si="247"/>
        <v/>
      </c>
      <c r="EU86" s="47" t="str">
        <f t="shared" si="248"/>
        <v/>
      </c>
      <c r="EV86" s="47" t="str">
        <f t="shared" si="249"/>
        <v/>
      </c>
      <c r="EW86" s="47" t="str">
        <f t="shared" si="250"/>
        <v/>
      </c>
      <c r="EX86" s="47" t="str">
        <f t="shared" si="251"/>
        <v/>
      </c>
      <c r="EY86" s="47" t="str">
        <f t="shared" si="252"/>
        <v/>
      </c>
      <c r="EZ86" s="47" t="str">
        <f t="shared" si="253"/>
        <v/>
      </c>
      <c r="FA86" s="47" t="str">
        <f t="shared" si="254"/>
        <v/>
      </c>
      <c r="FB86" s="47" t="str">
        <f t="shared" si="255"/>
        <v/>
      </c>
      <c r="FC86" s="47" t="str">
        <f t="shared" si="256"/>
        <v/>
      </c>
      <c r="FD86" s="47" t="str">
        <f t="shared" si="257"/>
        <v/>
      </c>
      <c r="FE86" s="47" t="str">
        <f t="shared" si="258"/>
        <v/>
      </c>
      <c r="FF86" s="47" t="str">
        <f t="shared" si="259"/>
        <v/>
      </c>
      <c r="FG86" s="47" t="str">
        <f t="shared" si="260"/>
        <v/>
      </c>
      <c r="FH86" s="47" t="str">
        <f t="shared" si="261"/>
        <v/>
      </c>
      <c r="FI86" s="47" t="str">
        <f t="shared" si="262"/>
        <v/>
      </c>
      <c r="FJ86" s="47" t="str">
        <f t="shared" si="263"/>
        <v/>
      </c>
      <c r="FK86" s="47" t="str">
        <f t="shared" si="264"/>
        <v/>
      </c>
      <c r="FL86" s="47" t="str">
        <f t="shared" si="265"/>
        <v/>
      </c>
      <c r="FM86" s="47" t="str">
        <f t="shared" si="266"/>
        <v/>
      </c>
      <c r="FN86" s="47" t="str">
        <f t="shared" si="267"/>
        <v/>
      </c>
      <c r="FO86" s="47" t="str">
        <f t="shared" si="268"/>
        <v/>
      </c>
      <c r="FP86" s="47" t="str">
        <f t="shared" si="269"/>
        <v/>
      </c>
      <c r="FQ86" s="47" t="str">
        <f t="shared" si="270"/>
        <v/>
      </c>
      <c r="FR86" s="47" t="str">
        <f t="shared" si="271"/>
        <v/>
      </c>
      <c r="FS86" s="47" t="str">
        <f t="shared" si="272"/>
        <v/>
      </c>
      <c r="FT86" s="47" t="str">
        <f t="shared" si="273"/>
        <v/>
      </c>
      <c r="FU86" s="47" t="str">
        <f t="shared" si="274"/>
        <v/>
      </c>
      <c r="FV86" s="47" t="str">
        <f t="shared" si="275"/>
        <v/>
      </c>
      <c r="FW86" s="47" t="str">
        <f t="shared" si="276"/>
        <v/>
      </c>
      <c r="FX86" s="47" t="str">
        <f t="shared" si="277"/>
        <v/>
      </c>
      <c r="FY86" s="47" t="str">
        <f t="shared" si="278"/>
        <v/>
      </c>
      <c r="FZ86" s="47" t="str">
        <f t="shared" si="279"/>
        <v/>
      </c>
      <c r="GA86" s="47" t="str">
        <f t="shared" si="280"/>
        <v/>
      </c>
      <c r="GB86" s="47" t="str">
        <f t="shared" si="281"/>
        <v/>
      </c>
      <c r="GC86" s="47" t="str">
        <f t="shared" si="282"/>
        <v/>
      </c>
      <c r="GD86" s="47" t="str">
        <f t="shared" si="283"/>
        <v/>
      </c>
      <c r="GE86" s="47" t="str">
        <f t="shared" si="284"/>
        <v/>
      </c>
      <c r="GF86" s="47" t="str">
        <f t="shared" si="285"/>
        <v/>
      </c>
      <c r="GG86" s="47" t="str">
        <f t="shared" si="286"/>
        <v/>
      </c>
      <c r="GH86" s="47" t="str">
        <f t="shared" si="287"/>
        <v/>
      </c>
      <c r="GI86" s="47" t="str">
        <f t="shared" si="288"/>
        <v/>
      </c>
      <c r="GJ86" s="47" t="str">
        <f t="shared" si="289"/>
        <v/>
      </c>
      <c r="GK86" s="47" t="str">
        <f t="shared" si="290"/>
        <v/>
      </c>
      <c r="GL86" s="47" t="str">
        <f t="shared" si="291"/>
        <v/>
      </c>
      <c r="GM86" s="47" t="str">
        <f t="shared" si="292"/>
        <v/>
      </c>
      <c r="GN86" s="47" t="str">
        <f t="shared" si="293"/>
        <v/>
      </c>
      <c r="GO86" s="47" t="str">
        <f t="shared" si="294"/>
        <v/>
      </c>
      <c r="GP86" s="47" t="str">
        <f t="shared" si="295"/>
        <v/>
      </c>
      <c r="GQ86" s="47" t="str">
        <f t="shared" si="296"/>
        <v/>
      </c>
      <c r="GR86" s="47" t="str">
        <f t="shared" si="297"/>
        <v/>
      </c>
      <c r="GS86" s="47" t="str">
        <f t="shared" si="298"/>
        <v/>
      </c>
      <c r="GT86" s="47" t="str">
        <f t="shared" si="299"/>
        <v/>
      </c>
      <c r="GU86" s="47" t="str">
        <f t="shared" si="300"/>
        <v/>
      </c>
      <c r="GV86" s="47" t="str">
        <f t="shared" si="301"/>
        <v/>
      </c>
      <c r="GW86" s="47" t="str">
        <f t="shared" si="302"/>
        <v/>
      </c>
      <c r="GX86" s="47" t="str">
        <f t="shared" si="303"/>
        <v/>
      </c>
      <c r="GY86" s="47" t="str">
        <f t="shared" si="304"/>
        <v/>
      </c>
      <c r="GZ86" s="47" t="str">
        <f t="shared" si="305"/>
        <v/>
      </c>
      <c r="HA86" s="47" t="str">
        <f t="shared" si="306"/>
        <v/>
      </c>
      <c r="HB86" s="47" t="str">
        <f t="shared" si="307"/>
        <v/>
      </c>
      <c r="HC86" s="47" t="str">
        <f t="shared" si="308"/>
        <v/>
      </c>
      <c r="HD86" s="47" t="str">
        <f t="shared" si="309"/>
        <v/>
      </c>
      <c r="HE86" s="47" t="str">
        <f t="shared" si="310"/>
        <v/>
      </c>
      <c r="HF86" s="47" t="str">
        <f t="shared" si="311"/>
        <v/>
      </c>
      <c r="HG86" s="47" t="str">
        <f t="shared" si="312"/>
        <v/>
      </c>
      <c r="HH86" s="47" t="str">
        <f t="shared" si="313"/>
        <v/>
      </c>
      <c r="HI86" s="47" t="str">
        <f t="shared" si="314"/>
        <v/>
      </c>
      <c r="HJ86" s="47" t="str">
        <f t="shared" si="315"/>
        <v/>
      </c>
      <c r="HK86" s="47" t="str">
        <f t="shared" si="316"/>
        <v/>
      </c>
      <c r="HL86" s="47" t="str">
        <f t="shared" si="317"/>
        <v/>
      </c>
      <c r="HM86" s="47" t="str">
        <f t="shared" si="318"/>
        <v/>
      </c>
      <c r="HN86" s="47" t="str">
        <f t="shared" si="319"/>
        <v/>
      </c>
      <c r="HO86" s="47" t="str">
        <f t="shared" si="320"/>
        <v/>
      </c>
      <c r="HP86" s="47" t="str">
        <f t="shared" si="321"/>
        <v/>
      </c>
      <c r="HQ86" s="47" t="str">
        <f t="shared" si="322"/>
        <v/>
      </c>
      <c r="HR86" s="47" t="str">
        <f t="shared" si="323"/>
        <v/>
      </c>
      <c r="HS86" s="47" t="str">
        <f t="shared" si="324"/>
        <v/>
      </c>
      <c r="HT86" s="165" t="e">
        <f t="shared" si="325"/>
        <v>#N/A</v>
      </c>
      <c r="HU86" s="165" t="e">
        <f t="shared" si="342"/>
        <v>#N/A</v>
      </c>
      <c r="HV86" s="165" t="e">
        <f t="shared" si="342"/>
        <v>#N/A</v>
      </c>
      <c r="HW86" s="165" t="e">
        <f t="shared" si="342"/>
        <v>#N/A</v>
      </c>
      <c r="HX86" s="165" t="e">
        <f t="shared" si="353"/>
        <v>#N/A</v>
      </c>
      <c r="HY86" s="165" t="e">
        <f t="shared" si="353"/>
        <v>#N/A</v>
      </c>
      <c r="HZ86" s="165" t="e">
        <f t="shared" si="353"/>
        <v>#N/A</v>
      </c>
      <c r="IA86" s="165" t="e">
        <f t="shared" si="353"/>
        <v>#N/A</v>
      </c>
      <c r="IB86" s="165" t="e">
        <f t="shared" si="353"/>
        <v>#N/A</v>
      </c>
      <c r="IC86" s="165" t="e">
        <f t="shared" si="353"/>
        <v>#N/A</v>
      </c>
      <c r="ID86" s="165" t="e">
        <f t="shared" si="353"/>
        <v>#N/A</v>
      </c>
      <c r="IE86" s="165" t="e">
        <f t="shared" si="353"/>
        <v>#N/A</v>
      </c>
      <c r="IF86" s="165" t="e">
        <f t="shared" si="353"/>
        <v>#N/A</v>
      </c>
      <c r="IG86" s="165" t="e">
        <f t="shared" si="353"/>
        <v>#N/A</v>
      </c>
      <c r="IH86" s="165" t="e">
        <f t="shared" si="353"/>
        <v>#N/A</v>
      </c>
      <c r="II86" s="165" t="e">
        <f t="shared" si="353"/>
        <v>#N/A</v>
      </c>
      <c r="IJ86" s="165" t="e">
        <f t="shared" si="353"/>
        <v>#N/A</v>
      </c>
      <c r="IK86" s="165" t="e">
        <f t="shared" si="353"/>
        <v>#N/A</v>
      </c>
      <c r="IL86" s="165" t="e">
        <f t="shared" si="353"/>
        <v>#N/A</v>
      </c>
      <c r="IM86" s="165" t="e">
        <f t="shared" si="349"/>
        <v>#N/A</v>
      </c>
      <c r="IN86" s="165" t="e">
        <f t="shared" si="349"/>
        <v>#N/A</v>
      </c>
      <c r="IO86" s="165" t="e">
        <f t="shared" si="349"/>
        <v>#N/A</v>
      </c>
      <c r="IP86" s="165" t="e">
        <f t="shared" si="349"/>
        <v>#N/A</v>
      </c>
      <c r="IQ86" s="165" t="e">
        <f t="shared" si="349"/>
        <v>#N/A</v>
      </c>
      <c r="IR86" s="165" t="e">
        <f t="shared" si="349"/>
        <v>#N/A</v>
      </c>
      <c r="IS86" s="165" t="e">
        <f t="shared" si="349"/>
        <v>#N/A</v>
      </c>
      <c r="IT86" s="165" t="e">
        <f t="shared" si="349"/>
        <v>#N/A</v>
      </c>
      <c r="IU86" s="165" t="e">
        <f t="shared" si="349"/>
        <v>#N/A</v>
      </c>
      <c r="IV86" s="165" t="e">
        <f t="shared" si="349"/>
        <v>#N/A</v>
      </c>
      <c r="IW86" s="165" t="e">
        <f t="shared" si="349"/>
        <v>#N/A</v>
      </c>
      <c r="IX86" s="165" t="e">
        <f t="shared" si="349"/>
        <v>#N/A</v>
      </c>
      <c r="IY86" s="165" t="e">
        <f t="shared" si="349"/>
        <v>#N/A</v>
      </c>
      <c r="IZ86" s="165" t="e">
        <f t="shared" si="349"/>
        <v>#N/A</v>
      </c>
      <c r="JA86" s="165" t="e">
        <f t="shared" si="349"/>
        <v>#N/A</v>
      </c>
      <c r="JB86" s="165" t="e">
        <f t="shared" si="346"/>
        <v>#N/A</v>
      </c>
      <c r="JC86" s="165" t="e">
        <f t="shared" si="346"/>
        <v>#N/A</v>
      </c>
      <c r="JD86" s="165" t="e">
        <f t="shared" si="346"/>
        <v>#N/A</v>
      </c>
      <c r="JE86" s="165" t="e">
        <f t="shared" si="346"/>
        <v>#N/A</v>
      </c>
      <c r="JF86" s="165" t="e">
        <f t="shared" si="346"/>
        <v>#N/A</v>
      </c>
      <c r="JG86" s="165" t="e">
        <f t="shared" si="346"/>
        <v>#N/A</v>
      </c>
      <c r="JH86" s="165" t="e">
        <f t="shared" si="346"/>
        <v>#N/A</v>
      </c>
      <c r="JI86" s="165" t="e">
        <f t="shared" si="346"/>
        <v>#N/A</v>
      </c>
      <c r="JJ86" s="165" t="e">
        <f t="shared" si="346"/>
        <v>#N/A</v>
      </c>
      <c r="JK86" s="165" t="e">
        <f t="shared" si="346"/>
        <v>#N/A</v>
      </c>
      <c r="JL86" s="165" t="e">
        <f t="shared" si="346"/>
        <v>#N/A</v>
      </c>
      <c r="JM86" s="165" t="e">
        <f t="shared" si="346"/>
        <v>#N/A</v>
      </c>
      <c r="JN86" s="165" t="e">
        <f t="shared" si="346"/>
        <v>#N/A</v>
      </c>
      <c r="JO86" s="165" t="e">
        <f t="shared" si="346"/>
        <v>#N/A</v>
      </c>
      <c r="JP86" s="165" t="e">
        <f t="shared" si="346"/>
        <v>#N/A</v>
      </c>
      <c r="JQ86" s="165" t="e">
        <f t="shared" si="359"/>
        <v>#N/A</v>
      </c>
      <c r="JR86" s="165" t="e">
        <f t="shared" si="359"/>
        <v>#N/A</v>
      </c>
      <c r="JS86" s="165" t="e">
        <f t="shared" si="359"/>
        <v>#N/A</v>
      </c>
      <c r="JT86" s="165" t="e">
        <f t="shared" si="359"/>
        <v>#N/A</v>
      </c>
      <c r="JU86" s="165" t="e">
        <f t="shared" si="359"/>
        <v>#N/A</v>
      </c>
      <c r="JV86" s="165" t="e">
        <f t="shared" si="359"/>
        <v>#N/A</v>
      </c>
      <c r="JW86" s="165" t="e">
        <f t="shared" si="359"/>
        <v>#N/A</v>
      </c>
      <c r="JX86" s="165" t="e">
        <f t="shared" si="359"/>
        <v>#N/A</v>
      </c>
      <c r="JY86" s="165" t="e">
        <f t="shared" si="359"/>
        <v>#N/A</v>
      </c>
      <c r="JZ86" s="165" t="e">
        <f t="shared" si="359"/>
        <v>#N/A</v>
      </c>
      <c r="KA86" s="165" t="e">
        <f t="shared" si="359"/>
        <v>#N/A</v>
      </c>
      <c r="KB86" s="165" t="e">
        <f t="shared" si="359"/>
        <v>#N/A</v>
      </c>
      <c r="KC86" s="165" t="e">
        <f t="shared" si="359"/>
        <v>#N/A</v>
      </c>
      <c r="KD86" s="165" t="e">
        <f t="shared" si="359"/>
        <v>#N/A</v>
      </c>
      <c r="KE86" s="165" t="e">
        <f t="shared" si="359"/>
        <v>#N/A</v>
      </c>
      <c r="KF86" s="165" t="e">
        <f t="shared" si="335"/>
        <v>#N/A</v>
      </c>
      <c r="KG86" s="165" t="e">
        <f t="shared" si="343"/>
        <v>#N/A</v>
      </c>
      <c r="KH86" s="165" t="e">
        <f t="shared" si="343"/>
        <v>#N/A</v>
      </c>
      <c r="KI86" s="165" t="e">
        <f t="shared" si="343"/>
        <v>#N/A</v>
      </c>
      <c r="KJ86" s="165" t="e">
        <f t="shared" si="354"/>
        <v>#N/A</v>
      </c>
      <c r="KK86" s="165" t="e">
        <f t="shared" si="354"/>
        <v>#N/A</v>
      </c>
      <c r="KL86" s="165" t="e">
        <f t="shared" si="354"/>
        <v>#N/A</v>
      </c>
      <c r="KM86" s="165" t="e">
        <f t="shared" si="354"/>
        <v>#N/A</v>
      </c>
      <c r="KN86" s="165" t="e">
        <f t="shared" si="354"/>
        <v>#N/A</v>
      </c>
      <c r="KO86" s="165" t="e">
        <f t="shared" si="354"/>
        <v>#N/A</v>
      </c>
      <c r="KP86" s="165" t="e">
        <f t="shared" si="354"/>
        <v>#N/A</v>
      </c>
      <c r="KQ86" s="165" t="e">
        <f t="shared" si="354"/>
        <v>#N/A</v>
      </c>
      <c r="KR86" s="165" t="e">
        <f t="shared" si="354"/>
        <v>#N/A</v>
      </c>
      <c r="KS86" s="165" t="e">
        <f t="shared" si="354"/>
        <v>#N/A</v>
      </c>
      <c r="KT86" s="165" t="e">
        <f t="shared" si="354"/>
        <v>#N/A</v>
      </c>
      <c r="KU86" s="165" t="e">
        <f t="shared" si="354"/>
        <v>#N/A</v>
      </c>
      <c r="KV86" s="165" t="e">
        <f t="shared" si="354"/>
        <v>#N/A</v>
      </c>
      <c r="KW86" s="165" t="e">
        <f t="shared" si="354"/>
        <v>#N/A</v>
      </c>
      <c r="KX86" s="165" t="e">
        <f t="shared" si="354"/>
        <v>#N/A</v>
      </c>
      <c r="KY86" s="165" t="e">
        <f t="shared" si="350"/>
        <v>#N/A</v>
      </c>
      <c r="KZ86" s="165" t="e">
        <f t="shared" si="350"/>
        <v>#N/A</v>
      </c>
      <c r="LA86" s="165" t="e">
        <f t="shared" si="350"/>
        <v>#N/A</v>
      </c>
      <c r="LB86" s="165" t="e">
        <f t="shared" si="350"/>
        <v>#N/A</v>
      </c>
      <c r="LC86" s="165" t="e">
        <f t="shared" si="350"/>
        <v>#N/A</v>
      </c>
      <c r="LD86" s="165" t="e">
        <f t="shared" si="350"/>
        <v>#N/A</v>
      </c>
      <c r="LE86" s="165" t="e">
        <f t="shared" si="350"/>
        <v>#N/A</v>
      </c>
      <c r="LF86" s="165" t="e">
        <f t="shared" si="350"/>
        <v>#N/A</v>
      </c>
      <c r="LG86" s="165" t="e">
        <f t="shared" si="350"/>
        <v>#N/A</v>
      </c>
      <c r="LH86" s="165" t="e">
        <f t="shared" si="350"/>
        <v>#N/A</v>
      </c>
      <c r="LI86" s="165" t="e">
        <f t="shared" si="350"/>
        <v>#N/A</v>
      </c>
      <c r="LJ86" s="165" t="e">
        <f t="shared" si="350"/>
        <v>#N/A</v>
      </c>
      <c r="LK86" s="165" t="e">
        <f t="shared" si="350"/>
        <v>#N/A</v>
      </c>
      <c r="LL86" s="165" t="e">
        <f t="shared" si="350"/>
        <v>#N/A</v>
      </c>
      <c r="LM86" s="165" t="e">
        <f t="shared" si="350"/>
        <v>#N/A</v>
      </c>
      <c r="LN86" s="165" t="e">
        <f t="shared" si="347"/>
        <v>#N/A</v>
      </c>
      <c r="LO86" s="165" t="e">
        <f t="shared" si="347"/>
        <v>#N/A</v>
      </c>
      <c r="LP86" s="165" t="e">
        <f t="shared" si="347"/>
        <v>#N/A</v>
      </c>
      <c r="LQ86" s="165" t="e">
        <f t="shared" si="347"/>
        <v>#N/A</v>
      </c>
      <c r="LR86" s="165" t="e">
        <f t="shared" si="347"/>
        <v>#N/A</v>
      </c>
      <c r="LS86" s="165" t="e">
        <f t="shared" si="347"/>
        <v>#N/A</v>
      </c>
      <c r="LT86" s="165" t="e">
        <f t="shared" si="347"/>
        <v>#N/A</v>
      </c>
      <c r="LU86" s="165" t="e">
        <f t="shared" si="347"/>
        <v>#N/A</v>
      </c>
      <c r="LV86" s="165" t="e">
        <f t="shared" si="347"/>
        <v>#N/A</v>
      </c>
      <c r="LW86" s="165" t="e">
        <f t="shared" si="347"/>
        <v>#N/A</v>
      </c>
      <c r="LX86" s="165" t="e">
        <f t="shared" si="347"/>
        <v>#N/A</v>
      </c>
      <c r="LY86" s="165" t="e">
        <f t="shared" si="347"/>
        <v>#N/A</v>
      </c>
      <c r="LZ86" s="165" t="e">
        <f t="shared" si="347"/>
        <v>#N/A</v>
      </c>
      <c r="MA86" s="165" t="e">
        <f t="shared" si="347"/>
        <v>#N/A</v>
      </c>
      <c r="MB86" s="165" t="e">
        <f t="shared" si="347"/>
        <v>#N/A</v>
      </c>
      <c r="MC86" s="165" t="e">
        <f t="shared" si="360"/>
        <v>#N/A</v>
      </c>
      <c r="MD86" s="165" t="e">
        <f t="shared" si="360"/>
        <v>#N/A</v>
      </c>
      <c r="ME86" s="165" t="e">
        <f t="shared" si="360"/>
        <v>#N/A</v>
      </c>
      <c r="MF86" s="165" t="e">
        <f t="shared" si="360"/>
        <v>#N/A</v>
      </c>
      <c r="MG86" s="165" t="e">
        <f t="shared" si="360"/>
        <v>#N/A</v>
      </c>
      <c r="MH86" s="165" t="e">
        <f t="shared" si="360"/>
        <v>#N/A</v>
      </c>
      <c r="MI86" s="165" t="e">
        <f t="shared" si="360"/>
        <v>#N/A</v>
      </c>
      <c r="MJ86" s="165" t="e">
        <f t="shared" si="360"/>
        <v>#N/A</v>
      </c>
      <c r="MK86" s="165" t="e">
        <f t="shared" si="360"/>
        <v>#N/A</v>
      </c>
      <c r="ML86" s="165" t="e">
        <f t="shared" si="360"/>
        <v>#N/A</v>
      </c>
      <c r="MM86" s="165" t="e">
        <f t="shared" si="360"/>
        <v>#N/A</v>
      </c>
      <c r="MN86" s="165" t="e">
        <f t="shared" si="360"/>
        <v>#N/A</v>
      </c>
      <c r="MO86" s="165" t="e">
        <f t="shared" si="360"/>
        <v>#N/A</v>
      </c>
      <c r="MP86" s="165" t="e">
        <f t="shared" si="360"/>
        <v>#N/A</v>
      </c>
      <c r="MQ86" s="165" t="e">
        <f t="shared" si="360"/>
        <v>#N/A</v>
      </c>
      <c r="MR86" s="165" t="e">
        <f t="shared" si="336"/>
        <v>#N/A</v>
      </c>
      <c r="MS86" s="165" t="e">
        <f t="shared" si="344"/>
        <v>#N/A</v>
      </c>
      <c r="MT86" s="165" t="e">
        <f t="shared" si="344"/>
        <v>#N/A</v>
      </c>
      <c r="MU86" s="165" t="e">
        <f t="shared" si="344"/>
        <v>#N/A</v>
      </c>
      <c r="MV86" s="165" t="e">
        <f t="shared" si="355"/>
        <v>#N/A</v>
      </c>
      <c r="MW86" s="165" t="e">
        <f t="shared" si="355"/>
        <v>#N/A</v>
      </c>
      <c r="MX86" s="165" t="e">
        <f t="shared" si="355"/>
        <v>#N/A</v>
      </c>
      <c r="MY86" s="165" t="e">
        <f t="shared" si="355"/>
        <v>#N/A</v>
      </c>
      <c r="MZ86" s="165" t="e">
        <f t="shared" si="355"/>
        <v>#N/A</v>
      </c>
      <c r="NA86" s="165" t="e">
        <f t="shared" si="355"/>
        <v>#N/A</v>
      </c>
      <c r="NB86" s="165" t="e">
        <f t="shared" si="355"/>
        <v>#N/A</v>
      </c>
      <c r="NC86" s="165" t="e">
        <f t="shared" si="355"/>
        <v>#N/A</v>
      </c>
      <c r="ND86" s="165" t="e">
        <f t="shared" si="355"/>
        <v>#N/A</v>
      </c>
      <c r="NE86" s="165" t="e">
        <f t="shared" si="355"/>
        <v>#N/A</v>
      </c>
      <c r="NF86" s="165" t="e">
        <f t="shared" si="355"/>
        <v>#N/A</v>
      </c>
      <c r="NG86" s="165" t="e">
        <f t="shared" si="355"/>
        <v>#N/A</v>
      </c>
      <c r="NH86" s="165" t="e">
        <f t="shared" si="355"/>
        <v>#N/A</v>
      </c>
      <c r="NI86" s="165" t="e">
        <f t="shared" si="355"/>
        <v>#N/A</v>
      </c>
      <c r="NJ86" s="165" t="e">
        <f t="shared" si="355"/>
        <v>#N/A</v>
      </c>
      <c r="NK86" s="165" t="e">
        <f t="shared" si="351"/>
        <v>#N/A</v>
      </c>
      <c r="NL86" s="165" t="e">
        <f t="shared" si="351"/>
        <v>#N/A</v>
      </c>
      <c r="NM86" s="165" t="e">
        <f t="shared" si="351"/>
        <v>#N/A</v>
      </c>
      <c r="NN86" s="165" t="e">
        <f t="shared" si="351"/>
        <v>#N/A</v>
      </c>
      <c r="NO86" s="165" t="e">
        <f t="shared" si="351"/>
        <v>#N/A</v>
      </c>
      <c r="NP86" s="165" t="e">
        <f t="shared" si="351"/>
        <v>#N/A</v>
      </c>
      <c r="NQ86" s="165" t="e">
        <f t="shared" si="351"/>
        <v>#N/A</v>
      </c>
      <c r="NR86" s="165" t="e">
        <f t="shared" si="351"/>
        <v>#N/A</v>
      </c>
      <c r="NS86" s="165" t="e">
        <f t="shared" si="351"/>
        <v>#N/A</v>
      </c>
      <c r="NT86" s="165" t="e">
        <f t="shared" si="351"/>
        <v>#N/A</v>
      </c>
      <c r="NU86" s="165" t="e">
        <f t="shared" si="351"/>
        <v>#N/A</v>
      </c>
      <c r="NV86" s="165" t="e">
        <f t="shared" si="351"/>
        <v>#N/A</v>
      </c>
      <c r="NW86" s="165" t="e">
        <f t="shared" si="351"/>
        <v>#N/A</v>
      </c>
      <c r="NX86" s="165" t="e">
        <f t="shared" si="351"/>
        <v>#N/A</v>
      </c>
      <c r="NY86" s="165" t="e">
        <f t="shared" si="351"/>
        <v>#N/A</v>
      </c>
      <c r="NZ86" s="165" t="e">
        <f t="shared" si="348"/>
        <v>#N/A</v>
      </c>
      <c r="OA86" s="165" t="e">
        <f t="shared" si="348"/>
        <v>#N/A</v>
      </c>
      <c r="OB86" s="165" t="e">
        <f t="shared" si="348"/>
        <v>#N/A</v>
      </c>
      <c r="OC86" s="165" t="e">
        <f t="shared" si="348"/>
        <v>#N/A</v>
      </c>
      <c r="OD86" s="165" t="e">
        <f t="shared" si="348"/>
        <v>#N/A</v>
      </c>
      <c r="OE86" s="165" t="e">
        <f t="shared" si="348"/>
        <v>#N/A</v>
      </c>
      <c r="OF86" s="165" t="e">
        <f t="shared" si="348"/>
        <v>#N/A</v>
      </c>
      <c r="OG86" s="165" t="e">
        <f t="shared" si="348"/>
        <v>#N/A</v>
      </c>
      <c r="OH86" s="165" t="e">
        <f t="shared" si="348"/>
        <v>#N/A</v>
      </c>
      <c r="OI86" s="165" t="e">
        <f t="shared" si="348"/>
        <v>#N/A</v>
      </c>
      <c r="OJ86" s="165" t="e">
        <f t="shared" si="348"/>
        <v>#N/A</v>
      </c>
      <c r="OK86" s="165" t="e">
        <f t="shared" si="348"/>
        <v>#N/A</v>
      </c>
      <c r="OL86" s="165" t="e">
        <f t="shared" si="348"/>
        <v>#N/A</v>
      </c>
      <c r="OM86" s="165" t="e">
        <f t="shared" si="348"/>
        <v>#N/A</v>
      </c>
      <c r="ON86" s="165" t="e">
        <f t="shared" si="348"/>
        <v>#N/A</v>
      </c>
      <c r="OO86" s="165" t="e">
        <f t="shared" si="361"/>
        <v>#N/A</v>
      </c>
      <c r="OP86" s="165" t="e">
        <f t="shared" si="361"/>
        <v>#N/A</v>
      </c>
      <c r="OQ86" s="165" t="e">
        <f t="shared" si="361"/>
        <v>#N/A</v>
      </c>
      <c r="OR86" s="165" t="e">
        <f t="shared" si="361"/>
        <v>#N/A</v>
      </c>
      <c r="OS86" s="165" t="e">
        <f t="shared" si="361"/>
        <v>#N/A</v>
      </c>
      <c r="OT86" s="165" t="e">
        <f t="shared" si="361"/>
        <v>#N/A</v>
      </c>
      <c r="OU86" s="165" t="e">
        <f t="shared" si="361"/>
        <v>#N/A</v>
      </c>
      <c r="OV86" s="165" t="e">
        <f t="shared" si="361"/>
        <v>#N/A</v>
      </c>
      <c r="OW86" s="165" t="e">
        <f t="shared" si="361"/>
        <v>#N/A</v>
      </c>
      <c r="OX86" s="165" t="e">
        <f t="shared" si="361"/>
        <v>#N/A</v>
      </c>
      <c r="OY86" s="165" t="e">
        <f t="shared" si="361"/>
        <v>#N/A</v>
      </c>
      <c r="OZ86" s="165" t="e">
        <f t="shared" si="361"/>
        <v>#N/A</v>
      </c>
      <c r="PA86" s="165" t="e">
        <f t="shared" si="361"/>
        <v>#N/A</v>
      </c>
      <c r="PB86" s="165" t="e">
        <f t="shared" si="361"/>
        <v>#N/A</v>
      </c>
      <c r="PC86" s="165" t="e">
        <f t="shared" si="361"/>
        <v>#N/A</v>
      </c>
      <c r="PD86" s="165" t="e">
        <f t="shared" si="337"/>
        <v>#N/A</v>
      </c>
      <c r="PE86" s="165" t="e">
        <f t="shared" si="357"/>
        <v>#N/A</v>
      </c>
      <c r="PF86" s="165" t="e">
        <f t="shared" si="357"/>
        <v>#N/A</v>
      </c>
      <c r="PG86" s="165" t="e">
        <f t="shared" si="357"/>
        <v>#N/A</v>
      </c>
      <c r="PH86" s="165" t="e">
        <f t="shared" si="357"/>
        <v>#N/A</v>
      </c>
      <c r="PI86" s="165" t="e">
        <f t="shared" si="357"/>
        <v>#N/A</v>
      </c>
      <c r="PJ86" s="165" t="e">
        <f t="shared" si="357"/>
        <v>#N/A</v>
      </c>
      <c r="PK86" s="165" t="e">
        <f t="shared" si="357"/>
        <v>#N/A</v>
      </c>
      <c r="PL86" s="165" t="e">
        <f t="shared" si="357"/>
        <v>#N/A</v>
      </c>
    </row>
    <row r="87" spans="1:428" hidden="1" x14ac:dyDescent="0.45">
      <c r="A87" s="4">
        <v>84</v>
      </c>
      <c r="B87" s="105"/>
      <c r="C87" s="113"/>
      <c r="D87" s="118" t="str">
        <f t="shared" si="220"/>
        <v/>
      </c>
      <c r="E87" s="91"/>
      <c r="F87" s="118" t="str">
        <f t="shared" si="221"/>
        <v/>
      </c>
      <c r="G87" s="113"/>
      <c r="H87" s="106"/>
      <c r="I87" s="120" t="str">
        <f t="shared" si="222"/>
        <v/>
      </c>
      <c r="J87" s="120" t="str">
        <f t="shared" si="223"/>
        <v/>
      </c>
      <c r="K87" s="71" t="str">
        <f t="shared" si="327"/>
        <v/>
      </c>
      <c r="L87" s="23"/>
      <c r="M87" s="55"/>
      <c r="N87" s="298"/>
      <c r="O87" s="72" t="str">
        <f>IF(AND(D87&gt;0,E87&gt;0,F87&gt;0),IF(ISBLANK(N87),IF(ISBLANK(L87),"",(F87-D87)*VLOOKUP(L87,VLookups!$A$4:$B$13,2,FALSE)),N87),"")</f>
        <v/>
      </c>
      <c r="P87" s="73" t="str">
        <f t="shared" si="224"/>
        <v/>
      </c>
      <c r="Q87" s="91"/>
      <c r="R87" s="265" t="str">
        <f>IF(AND(Q87&gt;0,E87&gt;0,NOT(O87="")),ABS(VLOOKUP($Q$1,VLookups!$A$43:$B$44,2,FALSE)-_xlfn.NORM.DIST(Q87,K87,O87,TRUE)),"")</f>
        <v/>
      </c>
      <c r="S87" s="90" t="str">
        <f>IF(AND($D87&gt;0,$E87&gt;0,$F87&gt;0,NOT(ISBLANK($L87))),_xlfn.NORM.INV(ABS(VLOOKUP($Q$1,VLookups!$A$43:$B$44,2,FALSE)-S$3),$K87,$O87),"")</f>
        <v/>
      </c>
      <c r="T87" s="89" t="str">
        <f>IF(AND($D87&gt;0,$E87&gt;0,$F87&gt;0,NOT(ISBLANK($L87))),_xlfn.NORM.INV(ABS(VLOOKUP($Q$1,VLookups!$A$43:$B$44,2,FALSE)-T$3),$K87,$O87),"")</f>
        <v/>
      </c>
      <c r="U87" s="90" t="str">
        <f>IF(AND($D87&gt;0,$E87&gt;0,$F87&gt;0,NOT(ISBLANK($L87))),_xlfn.NORM.INV(ABS(VLOOKUP($Q$1,VLookups!$A$43:$B$44,2,FALSE)-U$3),$K87,$O87),"")</f>
        <v/>
      </c>
      <c r="V87" s="89" t="str">
        <f>IF(AND($D87&gt;0,$E87&gt;0,$F87&gt;0,NOT(ISBLANK($L87))),_xlfn.NORM.INV(ABS(VLOOKUP($Q$1,VLookups!$A$43:$B$44,2,FALSE)-V$3),$K87,$O87),"")</f>
        <v/>
      </c>
      <c r="W87" s="90" t="str">
        <f>IF(AND($D87&gt;0,$E87&gt;0,$F87&gt;0,NOT(ISBLANK($L87))),_xlfn.NORM.INV(ABS(VLOOKUP($Q$1,VLookups!$A$43:$B$44,2,FALSE)-W$3),$K87,$O87),"")</f>
        <v/>
      </c>
      <c r="X87" s="89" t="str">
        <f>IF(AND($D87&gt;0,$E87&gt;0,$F87&gt;0,NOT(ISBLANK($L87))),_xlfn.NORM.INV(ABS(VLOOKUP($Q$1,VLookups!$A$43:$B$44,2,FALSE)-X$3),$K87,$O87),"")</f>
        <v/>
      </c>
      <c r="Y87" s="5"/>
      <c r="Z87" s="164" t="str">
        <f t="shared" si="328"/>
        <v/>
      </c>
      <c r="AA87" s="47" t="str">
        <f t="shared" si="329"/>
        <v/>
      </c>
      <c r="AB87" s="47" t="str">
        <f t="shared" si="362"/>
        <v/>
      </c>
      <c r="AC87" s="47" t="str">
        <f t="shared" si="362"/>
        <v/>
      </c>
      <c r="AD87" s="47" t="str">
        <f t="shared" si="362"/>
        <v/>
      </c>
      <c r="AE87" s="47" t="str">
        <f t="shared" si="362"/>
        <v/>
      </c>
      <c r="AF87" s="47" t="str">
        <f t="shared" si="362"/>
        <v/>
      </c>
      <c r="AG87" s="47" t="str">
        <f t="shared" si="362"/>
        <v/>
      </c>
      <c r="AH87" s="47" t="str">
        <f t="shared" si="362"/>
        <v/>
      </c>
      <c r="AI87" s="47" t="str">
        <f t="shared" si="362"/>
        <v/>
      </c>
      <c r="AJ87" s="47" t="str">
        <f t="shared" si="362"/>
        <v/>
      </c>
      <c r="AK87" s="47" t="str">
        <f t="shared" si="362"/>
        <v/>
      </c>
      <c r="AL87" s="47" t="str">
        <f t="shared" si="362"/>
        <v/>
      </c>
      <c r="AM87" s="47" t="str">
        <f t="shared" si="362"/>
        <v/>
      </c>
      <c r="AN87" s="47" t="str">
        <f t="shared" si="362"/>
        <v/>
      </c>
      <c r="AO87" s="47" t="str">
        <f t="shared" si="362"/>
        <v/>
      </c>
      <c r="AP87" s="47" t="str">
        <f t="shared" si="362"/>
        <v/>
      </c>
      <c r="AQ87" s="47" t="str">
        <f t="shared" si="362"/>
        <v/>
      </c>
      <c r="AR87" s="47" t="str">
        <f t="shared" si="362"/>
        <v/>
      </c>
      <c r="AS87" s="47" t="str">
        <f t="shared" si="362"/>
        <v/>
      </c>
      <c r="AT87" s="47" t="str">
        <f t="shared" si="362"/>
        <v/>
      </c>
      <c r="AU87" s="47" t="str">
        <f t="shared" si="362"/>
        <v/>
      </c>
      <c r="AV87" s="47" t="str">
        <f t="shared" si="362"/>
        <v/>
      </c>
      <c r="AW87" s="47" t="str">
        <f t="shared" si="362"/>
        <v/>
      </c>
      <c r="AX87" s="47" t="str">
        <f t="shared" si="362"/>
        <v/>
      </c>
      <c r="AY87" s="47" t="str">
        <f t="shared" si="362"/>
        <v/>
      </c>
      <c r="AZ87" s="47" t="str">
        <f t="shared" si="362"/>
        <v/>
      </c>
      <c r="BA87" s="47" t="str">
        <f t="shared" si="362"/>
        <v/>
      </c>
      <c r="BB87" s="47" t="str">
        <f t="shared" si="362"/>
        <v/>
      </c>
      <c r="BC87" s="47" t="str">
        <f t="shared" si="362"/>
        <v/>
      </c>
      <c r="BD87" s="47" t="str">
        <f t="shared" si="362"/>
        <v/>
      </c>
      <c r="BE87" s="47" t="str">
        <f t="shared" si="362"/>
        <v/>
      </c>
      <c r="BF87" s="47" t="str">
        <f t="shared" si="362"/>
        <v/>
      </c>
      <c r="BG87" s="47" t="str">
        <f t="shared" si="362"/>
        <v/>
      </c>
      <c r="BH87" s="47" t="str">
        <f t="shared" si="362"/>
        <v/>
      </c>
      <c r="BI87" s="47" t="str">
        <f t="shared" si="362"/>
        <v/>
      </c>
      <c r="BJ87" s="47" t="str">
        <f t="shared" si="362"/>
        <v/>
      </c>
      <c r="BK87" s="47" t="str">
        <f t="shared" si="362"/>
        <v/>
      </c>
      <c r="BL87" s="47" t="str">
        <f t="shared" si="362"/>
        <v/>
      </c>
      <c r="BM87" s="47" t="str">
        <f t="shared" si="362"/>
        <v/>
      </c>
      <c r="BN87" s="47" t="str">
        <f t="shared" si="362"/>
        <v/>
      </c>
      <c r="BO87" s="47" t="str">
        <f t="shared" si="362"/>
        <v/>
      </c>
      <c r="BP87" s="47" t="str">
        <f t="shared" si="362"/>
        <v/>
      </c>
      <c r="BQ87" s="47" t="str">
        <f t="shared" si="362"/>
        <v/>
      </c>
      <c r="BR87" s="47" t="str">
        <f t="shared" si="362"/>
        <v/>
      </c>
      <c r="BS87" s="47" t="str">
        <f t="shared" si="362"/>
        <v/>
      </c>
      <c r="BT87" s="47" t="str">
        <f t="shared" si="362"/>
        <v/>
      </c>
      <c r="BU87" s="47" t="str">
        <f t="shared" si="362"/>
        <v/>
      </c>
      <c r="BV87" s="47" t="str">
        <f t="shared" si="362"/>
        <v/>
      </c>
      <c r="BW87" s="47" t="str">
        <f t="shared" si="362"/>
        <v/>
      </c>
      <c r="BX87" s="47" t="str">
        <f t="shared" si="362"/>
        <v/>
      </c>
      <c r="BY87" s="47" t="str">
        <f t="shared" si="362"/>
        <v/>
      </c>
      <c r="BZ87" s="47" t="str">
        <f t="shared" si="362"/>
        <v/>
      </c>
      <c r="CA87" s="47" t="str">
        <f t="shared" si="362"/>
        <v/>
      </c>
      <c r="CB87" s="47" t="str">
        <f t="shared" si="362"/>
        <v/>
      </c>
      <c r="CC87" s="47" t="str">
        <f t="shared" si="362"/>
        <v/>
      </c>
      <c r="CD87" s="47" t="str">
        <f t="shared" si="362"/>
        <v/>
      </c>
      <c r="CE87" s="47" t="str">
        <f t="shared" si="362"/>
        <v/>
      </c>
      <c r="CF87" s="47" t="str">
        <f t="shared" si="362"/>
        <v/>
      </c>
      <c r="CG87" s="47" t="str">
        <f t="shared" si="362"/>
        <v/>
      </c>
      <c r="CH87" s="47" t="str">
        <f t="shared" si="362"/>
        <v/>
      </c>
      <c r="CI87" s="47" t="str">
        <f t="shared" si="362"/>
        <v/>
      </c>
      <c r="CJ87" s="47" t="str">
        <f t="shared" si="362"/>
        <v/>
      </c>
      <c r="CK87" s="47" t="str">
        <f t="shared" si="362"/>
        <v/>
      </c>
      <c r="CL87" s="47" t="str">
        <f t="shared" si="362"/>
        <v/>
      </c>
      <c r="CM87" s="47" t="str">
        <f t="shared" si="362"/>
        <v/>
      </c>
      <c r="CN87" s="47" t="str">
        <f t="shared" si="358"/>
        <v/>
      </c>
      <c r="CO87" s="47" t="str">
        <f t="shared" si="358"/>
        <v/>
      </c>
      <c r="CP87" s="47" t="str">
        <f t="shared" si="358"/>
        <v/>
      </c>
      <c r="CQ87" s="47" t="str">
        <f t="shared" si="358"/>
        <v/>
      </c>
      <c r="CR87" s="47" t="str">
        <f t="shared" si="358"/>
        <v/>
      </c>
      <c r="CS87" s="47" t="str">
        <f t="shared" si="358"/>
        <v/>
      </c>
      <c r="CT87" s="47" t="str">
        <f t="shared" si="358"/>
        <v/>
      </c>
      <c r="CU87" s="47" t="str">
        <f t="shared" si="358"/>
        <v/>
      </c>
      <c r="CV87" s="47" t="str">
        <f t="shared" si="358"/>
        <v/>
      </c>
      <c r="CW87" s="47" t="str">
        <f t="shared" si="358"/>
        <v/>
      </c>
      <c r="CX87" s="47" t="str">
        <f t="shared" si="358"/>
        <v/>
      </c>
      <c r="CY87" s="47" t="str">
        <f t="shared" si="358"/>
        <v/>
      </c>
      <c r="CZ87" s="47" t="str">
        <f t="shared" si="358"/>
        <v/>
      </c>
      <c r="DA87" s="47" t="str">
        <f t="shared" si="358"/>
        <v/>
      </c>
      <c r="DB87" s="47" t="str">
        <f t="shared" si="358"/>
        <v/>
      </c>
      <c r="DC87" s="47" t="str">
        <f t="shared" si="358"/>
        <v/>
      </c>
      <c r="DD87" s="47" t="str">
        <f t="shared" si="358"/>
        <v/>
      </c>
      <c r="DE87" s="47" t="str">
        <f t="shared" si="358"/>
        <v/>
      </c>
      <c r="DF87" s="47" t="str">
        <f t="shared" si="358"/>
        <v/>
      </c>
      <c r="DG87" s="47" t="str">
        <f t="shared" si="358"/>
        <v/>
      </c>
      <c r="DH87" s="47" t="str">
        <f t="shared" si="358"/>
        <v/>
      </c>
      <c r="DI87" s="47" t="str">
        <f t="shared" si="358"/>
        <v/>
      </c>
      <c r="DJ87" s="47" t="str">
        <f t="shared" si="358"/>
        <v/>
      </c>
      <c r="DK87" s="47" t="str">
        <f t="shared" si="358"/>
        <v/>
      </c>
      <c r="DL87" s="47" t="str">
        <f t="shared" si="358"/>
        <v/>
      </c>
      <c r="DM87" s="47" t="str">
        <f t="shared" si="358"/>
        <v/>
      </c>
      <c r="DN87" s="47" t="str">
        <f t="shared" si="358"/>
        <v/>
      </c>
      <c r="DO87" s="47" t="str">
        <f t="shared" si="358"/>
        <v/>
      </c>
      <c r="DP87" s="47" t="str">
        <f t="shared" si="358"/>
        <v/>
      </c>
      <c r="DQ87" s="47" t="str">
        <f t="shared" si="358"/>
        <v/>
      </c>
      <c r="DR87" s="47" t="str">
        <f t="shared" si="358"/>
        <v/>
      </c>
      <c r="DS87" s="47" t="str">
        <f t="shared" si="358"/>
        <v/>
      </c>
      <c r="DT87" s="47" t="str">
        <f t="shared" si="358"/>
        <v/>
      </c>
      <c r="DU87" s="47" t="str">
        <f t="shared" si="358"/>
        <v/>
      </c>
      <c r="DV87" s="47" t="str">
        <f t="shared" si="358"/>
        <v/>
      </c>
      <c r="DW87" s="179" t="str">
        <f t="shared" si="330"/>
        <v/>
      </c>
      <c r="DX87" s="47" t="str">
        <f t="shared" si="225"/>
        <v/>
      </c>
      <c r="DY87" s="47" t="str">
        <f t="shared" si="226"/>
        <v/>
      </c>
      <c r="DZ87" s="47" t="str">
        <f t="shared" si="227"/>
        <v/>
      </c>
      <c r="EA87" s="47" t="str">
        <f t="shared" si="228"/>
        <v/>
      </c>
      <c r="EB87" s="47" t="str">
        <f t="shared" si="229"/>
        <v/>
      </c>
      <c r="EC87" s="47" t="str">
        <f t="shared" si="230"/>
        <v/>
      </c>
      <c r="ED87" s="47" t="str">
        <f t="shared" si="231"/>
        <v/>
      </c>
      <c r="EE87" s="47" t="str">
        <f t="shared" si="232"/>
        <v/>
      </c>
      <c r="EF87" s="47" t="str">
        <f t="shared" si="233"/>
        <v/>
      </c>
      <c r="EG87" s="47" t="str">
        <f t="shared" si="234"/>
        <v/>
      </c>
      <c r="EH87" s="47" t="str">
        <f t="shared" si="235"/>
        <v/>
      </c>
      <c r="EI87" s="47" t="str">
        <f t="shared" si="236"/>
        <v/>
      </c>
      <c r="EJ87" s="47" t="str">
        <f t="shared" si="237"/>
        <v/>
      </c>
      <c r="EK87" s="47" t="str">
        <f t="shared" si="238"/>
        <v/>
      </c>
      <c r="EL87" s="47" t="str">
        <f t="shared" si="239"/>
        <v/>
      </c>
      <c r="EM87" s="47" t="str">
        <f t="shared" si="240"/>
        <v/>
      </c>
      <c r="EN87" s="47" t="str">
        <f t="shared" si="241"/>
        <v/>
      </c>
      <c r="EO87" s="47" t="str">
        <f t="shared" si="242"/>
        <v/>
      </c>
      <c r="EP87" s="47" t="str">
        <f t="shared" si="243"/>
        <v/>
      </c>
      <c r="EQ87" s="47" t="str">
        <f t="shared" si="244"/>
        <v/>
      </c>
      <c r="ER87" s="47" t="str">
        <f t="shared" si="245"/>
        <v/>
      </c>
      <c r="ES87" s="47" t="str">
        <f t="shared" si="246"/>
        <v/>
      </c>
      <c r="ET87" s="47" t="str">
        <f t="shared" si="247"/>
        <v/>
      </c>
      <c r="EU87" s="47" t="str">
        <f t="shared" si="248"/>
        <v/>
      </c>
      <c r="EV87" s="47" t="str">
        <f t="shared" si="249"/>
        <v/>
      </c>
      <c r="EW87" s="47" t="str">
        <f t="shared" si="250"/>
        <v/>
      </c>
      <c r="EX87" s="47" t="str">
        <f t="shared" si="251"/>
        <v/>
      </c>
      <c r="EY87" s="47" t="str">
        <f t="shared" si="252"/>
        <v/>
      </c>
      <c r="EZ87" s="47" t="str">
        <f t="shared" si="253"/>
        <v/>
      </c>
      <c r="FA87" s="47" t="str">
        <f t="shared" si="254"/>
        <v/>
      </c>
      <c r="FB87" s="47" t="str">
        <f t="shared" si="255"/>
        <v/>
      </c>
      <c r="FC87" s="47" t="str">
        <f t="shared" si="256"/>
        <v/>
      </c>
      <c r="FD87" s="47" t="str">
        <f t="shared" si="257"/>
        <v/>
      </c>
      <c r="FE87" s="47" t="str">
        <f t="shared" si="258"/>
        <v/>
      </c>
      <c r="FF87" s="47" t="str">
        <f t="shared" si="259"/>
        <v/>
      </c>
      <c r="FG87" s="47" t="str">
        <f t="shared" si="260"/>
        <v/>
      </c>
      <c r="FH87" s="47" t="str">
        <f t="shared" si="261"/>
        <v/>
      </c>
      <c r="FI87" s="47" t="str">
        <f t="shared" si="262"/>
        <v/>
      </c>
      <c r="FJ87" s="47" t="str">
        <f t="shared" si="263"/>
        <v/>
      </c>
      <c r="FK87" s="47" t="str">
        <f t="shared" si="264"/>
        <v/>
      </c>
      <c r="FL87" s="47" t="str">
        <f t="shared" si="265"/>
        <v/>
      </c>
      <c r="FM87" s="47" t="str">
        <f t="shared" si="266"/>
        <v/>
      </c>
      <c r="FN87" s="47" t="str">
        <f t="shared" si="267"/>
        <v/>
      </c>
      <c r="FO87" s="47" t="str">
        <f t="shared" si="268"/>
        <v/>
      </c>
      <c r="FP87" s="47" t="str">
        <f t="shared" si="269"/>
        <v/>
      </c>
      <c r="FQ87" s="47" t="str">
        <f t="shared" si="270"/>
        <v/>
      </c>
      <c r="FR87" s="47" t="str">
        <f t="shared" si="271"/>
        <v/>
      </c>
      <c r="FS87" s="47" t="str">
        <f t="shared" si="272"/>
        <v/>
      </c>
      <c r="FT87" s="47" t="str">
        <f t="shared" si="273"/>
        <v/>
      </c>
      <c r="FU87" s="47" t="str">
        <f t="shared" si="274"/>
        <v/>
      </c>
      <c r="FV87" s="47" t="str">
        <f t="shared" si="275"/>
        <v/>
      </c>
      <c r="FW87" s="47" t="str">
        <f t="shared" si="276"/>
        <v/>
      </c>
      <c r="FX87" s="47" t="str">
        <f t="shared" si="277"/>
        <v/>
      </c>
      <c r="FY87" s="47" t="str">
        <f t="shared" si="278"/>
        <v/>
      </c>
      <c r="FZ87" s="47" t="str">
        <f t="shared" si="279"/>
        <v/>
      </c>
      <c r="GA87" s="47" t="str">
        <f t="shared" si="280"/>
        <v/>
      </c>
      <c r="GB87" s="47" t="str">
        <f t="shared" si="281"/>
        <v/>
      </c>
      <c r="GC87" s="47" t="str">
        <f t="shared" si="282"/>
        <v/>
      </c>
      <c r="GD87" s="47" t="str">
        <f t="shared" si="283"/>
        <v/>
      </c>
      <c r="GE87" s="47" t="str">
        <f t="shared" si="284"/>
        <v/>
      </c>
      <c r="GF87" s="47" t="str">
        <f t="shared" si="285"/>
        <v/>
      </c>
      <c r="GG87" s="47" t="str">
        <f t="shared" si="286"/>
        <v/>
      </c>
      <c r="GH87" s="47" t="str">
        <f t="shared" si="287"/>
        <v/>
      </c>
      <c r="GI87" s="47" t="str">
        <f t="shared" si="288"/>
        <v/>
      </c>
      <c r="GJ87" s="47" t="str">
        <f t="shared" si="289"/>
        <v/>
      </c>
      <c r="GK87" s="47" t="str">
        <f t="shared" si="290"/>
        <v/>
      </c>
      <c r="GL87" s="47" t="str">
        <f t="shared" si="291"/>
        <v/>
      </c>
      <c r="GM87" s="47" t="str">
        <f t="shared" si="292"/>
        <v/>
      </c>
      <c r="GN87" s="47" t="str">
        <f t="shared" si="293"/>
        <v/>
      </c>
      <c r="GO87" s="47" t="str">
        <f t="shared" si="294"/>
        <v/>
      </c>
      <c r="GP87" s="47" t="str">
        <f t="shared" si="295"/>
        <v/>
      </c>
      <c r="GQ87" s="47" t="str">
        <f t="shared" si="296"/>
        <v/>
      </c>
      <c r="GR87" s="47" t="str">
        <f t="shared" si="297"/>
        <v/>
      </c>
      <c r="GS87" s="47" t="str">
        <f t="shared" si="298"/>
        <v/>
      </c>
      <c r="GT87" s="47" t="str">
        <f t="shared" si="299"/>
        <v/>
      </c>
      <c r="GU87" s="47" t="str">
        <f t="shared" si="300"/>
        <v/>
      </c>
      <c r="GV87" s="47" t="str">
        <f t="shared" si="301"/>
        <v/>
      </c>
      <c r="GW87" s="47" t="str">
        <f t="shared" si="302"/>
        <v/>
      </c>
      <c r="GX87" s="47" t="str">
        <f t="shared" si="303"/>
        <v/>
      </c>
      <c r="GY87" s="47" t="str">
        <f t="shared" si="304"/>
        <v/>
      </c>
      <c r="GZ87" s="47" t="str">
        <f t="shared" si="305"/>
        <v/>
      </c>
      <c r="HA87" s="47" t="str">
        <f t="shared" si="306"/>
        <v/>
      </c>
      <c r="HB87" s="47" t="str">
        <f t="shared" si="307"/>
        <v/>
      </c>
      <c r="HC87" s="47" t="str">
        <f t="shared" si="308"/>
        <v/>
      </c>
      <c r="HD87" s="47" t="str">
        <f t="shared" si="309"/>
        <v/>
      </c>
      <c r="HE87" s="47" t="str">
        <f t="shared" si="310"/>
        <v/>
      </c>
      <c r="HF87" s="47" t="str">
        <f t="shared" si="311"/>
        <v/>
      </c>
      <c r="HG87" s="47" t="str">
        <f t="shared" si="312"/>
        <v/>
      </c>
      <c r="HH87" s="47" t="str">
        <f t="shared" si="313"/>
        <v/>
      </c>
      <c r="HI87" s="47" t="str">
        <f t="shared" si="314"/>
        <v/>
      </c>
      <c r="HJ87" s="47" t="str">
        <f t="shared" si="315"/>
        <v/>
      </c>
      <c r="HK87" s="47" t="str">
        <f t="shared" si="316"/>
        <v/>
      </c>
      <c r="HL87" s="47" t="str">
        <f t="shared" si="317"/>
        <v/>
      </c>
      <c r="HM87" s="47" t="str">
        <f t="shared" si="318"/>
        <v/>
      </c>
      <c r="HN87" s="47" t="str">
        <f t="shared" si="319"/>
        <v/>
      </c>
      <c r="HO87" s="47" t="str">
        <f t="shared" si="320"/>
        <v/>
      </c>
      <c r="HP87" s="47" t="str">
        <f t="shared" si="321"/>
        <v/>
      </c>
      <c r="HQ87" s="47" t="str">
        <f t="shared" si="322"/>
        <v/>
      </c>
      <c r="HR87" s="47" t="str">
        <f t="shared" si="323"/>
        <v/>
      </c>
      <c r="HS87" s="47" t="str">
        <f t="shared" si="324"/>
        <v/>
      </c>
      <c r="HT87" s="165" t="e">
        <f t="shared" si="325"/>
        <v>#N/A</v>
      </c>
      <c r="HU87" s="165" t="e">
        <f t="shared" si="342"/>
        <v>#N/A</v>
      </c>
      <c r="HV87" s="165" t="e">
        <f t="shared" si="342"/>
        <v>#N/A</v>
      </c>
      <c r="HW87" s="165" t="e">
        <f t="shared" si="342"/>
        <v>#N/A</v>
      </c>
      <c r="HX87" s="165" t="e">
        <f t="shared" si="353"/>
        <v>#N/A</v>
      </c>
      <c r="HY87" s="165" t="e">
        <f t="shared" si="353"/>
        <v>#N/A</v>
      </c>
      <c r="HZ87" s="165" t="e">
        <f t="shared" si="353"/>
        <v>#N/A</v>
      </c>
      <c r="IA87" s="165" t="e">
        <f t="shared" si="353"/>
        <v>#N/A</v>
      </c>
      <c r="IB87" s="165" t="e">
        <f t="shared" si="353"/>
        <v>#N/A</v>
      </c>
      <c r="IC87" s="165" t="e">
        <f t="shared" si="353"/>
        <v>#N/A</v>
      </c>
      <c r="ID87" s="165" t="e">
        <f t="shared" si="353"/>
        <v>#N/A</v>
      </c>
      <c r="IE87" s="165" t="e">
        <f t="shared" si="353"/>
        <v>#N/A</v>
      </c>
      <c r="IF87" s="165" t="e">
        <f t="shared" si="353"/>
        <v>#N/A</v>
      </c>
      <c r="IG87" s="165" t="e">
        <f t="shared" si="353"/>
        <v>#N/A</v>
      </c>
      <c r="IH87" s="165" t="e">
        <f t="shared" si="353"/>
        <v>#N/A</v>
      </c>
      <c r="II87" s="165" t="e">
        <f t="shared" si="353"/>
        <v>#N/A</v>
      </c>
      <c r="IJ87" s="165" t="e">
        <f t="shared" si="353"/>
        <v>#N/A</v>
      </c>
      <c r="IK87" s="165" t="e">
        <f t="shared" si="353"/>
        <v>#N/A</v>
      </c>
      <c r="IL87" s="165" t="e">
        <f t="shared" si="353"/>
        <v>#N/A</v>
      </c>
      <c r="IM87" s="165" t="e">
        <f t="shared" si="349"/>
        <v>#N/A</v>
      </c>
      <c r="IN87" s="165" t="e">
        <f t="shared" si="349"/>
        <v>#N/A</v>
      </c>
      <c r="IO87" s="165" t="e">
        <f t="shared" si="349"/>
        <v>#N/A</v>
      </c>
      <c r="IP87" s="165" t="e">
        <f t="shared" si="349"/>
        <v>#N/A</v>
      </c>
      <c r="IQ87" s="165" t="e">
        <f t="shared" si="349"/>
        <v>#N/A</v>
      </c>
      <c r="IR87" s="165" t="e">
        <f t="shared" si="349"/>
        <v>#N/A</v>
      </c>
      <c r="IS87" s="165" t="e">
        <f t="shared" si="349"/>
        <v>#N/A</v>
      </c>
      <c r="IT87" s="165" t="e">
        <f t="shared" si="349"/>
        <v>#N/A</v>
      </c>
      <c r="IU87" s="165" t="e">
        <f t="shared" si="349"/>
        <v>#N/A</v>
      </c>
      <c r="IV87" s="165" t="e">
        <f t="shared" si="349"/>
        <v>#N/A</v>
      </c>
      <c r="IW87" s="165" t="e">
        <f t="shared" si="349"/>
        <v>#N/A</v>
      </c>
      <c r="IX87" s="165" t="e">
        <f t="shared" si="349"/>
        <v>#N/A</v>
      </c>
      <c r="IY87" s="165" t="e">
        <f t="shared" si="349"/>
        <v>#N/A</v>
      </c>
      <c r="IZ87" s="165" t="e">
        <f t="shared" si="349"/>
        <v>#N/A</v>
      </c>
      <c r="JA87" s="165" t="e">
        <f t="shared" si="349"/>
        <v>#N/A</v>
      </c>
      <c r="JB87" s="165" t="e">
        <f t="shared" si="346"/>
        <v>#N/A</v>
      </c>
      <c r="JC87" s="165" t="e">
        <f t="shared" si="346"/>
        <v>#N/A</v>
      </c>
      <c r="JD87" s="165" t="e">
        <f t="shared" si="346"/>
        <v>#N/A</v>
      </c>
      <c r="JE87" s="165" t="e">
        <f t="shared" si="346"/>
        <v>#N/A</v>
      </c>
      <c r="JF87" s="165" t="e">
        <f t="shared" si="346"/>
        <v>#N/A</v>
      </c>
      <c r="JG87" s="165" t="e">
        <f t="shared" si="346"/>
        <v>#N/A</v>
      </c>
      <c r="JH87" s="165" t="e">
        <f t="shared" si="346"/>
        <v>#N/A</v>
      </c>
      <c r="JI87" s="165" t="e">
        <f t="shared" si="346"/>
        <v>#N/A</v>
      </c>
      <c r="JJ87" s="165" t="e">
        <f t="shared" si="346"/>
        <v>#N/A</v>
      </c>
      <c r="JK87" s="165" t="e">
        <f t="shared" si="346"/>
        <v>#N/A</v>
      </c>
      <c r="JL87" s="165" t="e">
        <f t="shared" si="346"/>
        <v>#N/A</v>
      </c>
      <c r="JM87" s="165" t="e">
        <f t="shared" si="346"/>
        <v>#N/A</v>
      </c>
      <c r="JN87" s="165" t="e">
        <f t="shared" si="346"/>
        <v>#N/A</v>
      </c>
      <c r="JO87" s="165" t="e">
        <f t="shared" si="346"/>
        <v>#N/A</v>
      </c>
      <c r="JP87" s="165" t="e">
        <f t="shared" si="346"/>
        <v>#N/A</v>
      </c>
      <c r="JQ87" s="165" t="e">
        <f t="shared" si="359"/>
        <v>#N/A</v>
      </c>
      <c r="JR87" s="165" t="e">
        <f t="shared" si="359"/>
        <v>#N/A</v>
      </c>
      <c r="JS87" s="165" t="e">
        <f t="shared" si="359"/>
        <v>#N/A</v>
      </c>
      <c r="JT87" s="165" t="e">
        <f t="shared" si="359"/>
        <v>#N/A</v>
      </c>
      <c r="JU87" s="165" t="e">
        <f t="shared" si="359"/>
        <v>#N/A</v>
      </c>
      <c r="JV87" s="165" t="e">
        <f t="shared" si="359"/>
        <v>#N/A</v>
      </c>
      <c r="JW87" s="165" t="e">
        <f t="shared" si="359"/>
        <v>#N/A</v>
      </c>
      <c r="JX87" s="165" t="e">
        <f t="shared" si="359"/>
        <v>#N/A</v>
      </c>
      <c r="JY87" s="165" t="e">
        <f t="shared" si="359"/>
        <v>#N/A</v>
      </c>
      <c r="JZ87" s="165" t="e">
        <f t="shared" si="359"/>
        <v>#N/A</v>
      </c>
      <c r="KA87" s="165" t="e">
        <f t="shared" si="359"/>
        <v>#N/A</v>
      </c>
      <c r="KB87" s="165" t="e">
        <f t="shared" si="359"/>
        <v>#N/A</v>
      </c>
      <c r="KC87" s="165" t="e">
        <f t="shared" si="359"/>
        <v>#N/A</v>
      </c>
      <c r="KD87" s="165" t="e">
        <f t="shared" si="359"/>
        <v>#N/A</v>
      </c>
      <c r="KE87" s="165" t="e">
        <f t="shared" si="359"/>
        <v>#N/A</v>
      </c>
      <c r="KF87" s="165" t="e">
        <f t="shared" si="335"/>
        <v>#N/A</v>
      </c>
      <c r="KG87" s="165" t="e">
        <f t="shared" si="343"/>
        <v>#N/A</v>
      </c>
      <c r="KH87" s="165" t="e">
        <f t="shared" si="343"/>
        <v>#N/A</v>
      </c>
      <c r="KI87" s="165" t="e">
        <f t="shared" si="343"/>
        <v>#N/A</v>
      </c>
      <c r="KJ87" s="165" t="e">
        <f t="shared" si="354"/>
        <v>#N/A</v>
      </c>
      <c r="KK87" s="165" t="e">
        <f t="shared" si="354"/>
        <v>#N/A</v>
      </c>
      <c r="KL87" s="165" t="e">
        <f t="shared" si="354"/>
        <v>#N/A</v>
      </c>
      <c r="KM87" s="165" t="e">
        <f t="shared" si="354"/>
        <v>#N/A</v>
      </c>
      <c r="KN87" s="165" t="e">
        <f t="shared" si="354"/>
        <v>#N/A</v>
      </c>
      <c r="KO87" s="165" t="e">
        <f t="shared" si="354"/>
        <v>#N/A</v>
      </c>
      <c r="KP87" s="165" t="e">
        <f t="shared" si="354"/>
        <v>#N/A</v>
      </c>
      <c r="KQ87" s="165" t="e">
        <f t="shared" si="354"/>
        <v>#N/A</v>
      </c>
      <c r="KR87" s="165" t="e">
        <f t="shared" si="354"/>
        <v>#N/A</v>
      </c>
      <c r="KS87" s="165" t="e">
        <f t="shared" si="354"/>
        <v>#N/A</v>
      </c>
      <c r="KT87" s="165" t="e">
        <f t="shared" si="354"/>
        <v>#N/A</v>
      </c>
      <c r="KU87" s="165" t="e">
        <f t="shared" si="354"/>
        <v>#N/A</v>
      </c>
      <c r="KV87" s="165" t="e">
        <f t="shared" si="354"/>
        <v>#N/A</v>
      </c>
      <c r="KW87" s="165" t="e">
        <f t="shared" si="354"/>
        <v>#N/A</v>
      </c>
      <c r="KX87" s="165" t="e">
        <f t="shared" si="354"/>
        <v>#N/A</v>
      </c>
      <c r="KY87" s="165" t="e">
        <f t="shared" si="350"/>
        <v>#N/A</v>
      </c>
      <c r="KZ87" s="165" t="e">
        <f t="shared" si="350"/>
        <v>#N/A</v>
      </c>
      <c r="LA87" s="165" t="e">
        <f t="shared" si="350"/>
        <v>#N/A</v>
      </c>
      <c r="LB87" s="165" t="e">
        <f t="shared" si="350"/>
        <v>#N/A</v>
      </c>
      <c r="LC87" s="165" t="e">
        <f t="shared" si="350"/>
        <v>#N/A</v>
      </c>
      <c r="LD87" s="165" t="e">
        <f t="shared" si="350"/>
        <v>#N/A</v>
      </c>
      <c r="LE87" s="165" t="e">
        <f t="shared" si="350"/>
        <v>#N/A</v>
      </c>
      <c r="LF87" s="165" t="e">
        <f t="shared" si="350"/>
        <v>#N/A</v>
      </c>
      <c r="LG87" s="165" t="e">
        <f t="shared" si="350"/>
        <v>#N/A</v>
      </c>
      <c r="LH87" s="165" t="e">
        <f t="shared" si="350"/>
        <v>#N/A</v>
      </c>
      <c r="LI87" s="165" t="e">
        <f t="shared" si="350"/>
        <v>#N/A</v>
      </c>
      <c r="LJ87" s="165" t="e">
        <f t="shared" si="350"/>
        <v>#N/A</v>
      </c>
      <c r="LK87" s="165" t="e">
        <f t="shared" si="350"/>
        <v>#N/A</v>
      </c>
      <c r="LL87" s="165" t="e">
        <f t="shared" si="350"/>
        <v>#N/A</v>
      </c>
      <c r="LM87" s="165" t="e">
        <f t="shared" si="350"/>
        <v>#N/A</v>
      </c>
      <c r="LN87" s="165" t="e">
        <f t="shared" si="347"/>
        <v>#N/A</v>
      </c>
      <c r="LO87" s="165" t="e">
        <f t="shared" si="347"/>
        <v>#N/A</v>
      </c>
      <c r="LP87" s="165" t="e">
        <f t="shared" si="347"/>
        <v>#N/A</v>
      </c>
      <c r="LQ87" s="165" t="e">
        <f t="shared" si="347"/>
        <v>#N/A</v>
      </c>
      <c r="LR87" s="165" t="e">
        <f t="shared" si="347"/>
        <v>#N/A</v>
      </c>
      <c r="LS87" s="165" t="e">
        <f t="shared" si="347"/>
        <v>#N/A</v>
      </c>
      <c r="LT87" s="165" t="e">
        <f t="shared" si="347"/>
        <v>#N/A</v>
      </c>
      <c r="LU87" s="165" t="e">
        <f t="shared" si="347"/>
        <v>#N/A</v>
      </c>
      <c r="LV87" s="165" t="e">
        <f t="shared" si="347"/>
        <v>#N/A</v>
      </c>
      <c r="LW87" s="165" t="e">
        <f t="shared" si="347"/>
        <v>#N/A</v>
      </c>
      <c r="LX87" s="165" t="e">
        <f t="shared" si="347"/>
        <v>#N/A</v>
      </c>
      <c r="LY87" s="165" t="e">
        <f t="shared" si="347"/>
        <v>#N/A</v>
      </c>
      <c r="LZ87" s="165" t="e">
        <f t="shared" si="347"/>
        <v>#N/A</v>
      </c>
      <c r="MA87" s="165" t="e">
        <f t="shared" si="347"/>
        <v>#N/A</v>
      </c>
      <c r="MB87" s="165" t="e">
        <f t="shared" si="347"/>
        <v>#N/A</v>
      </c>
      <c r="MC87" s="165" t="e">
        <f t="shared" si="360"/>
        <v>#N/A</v>
      </c>
      <c r="MD87" s="165" t="e">
        <f t="shared" si="360"/>
        <v>#N/A</v>
      </c>
      <c r="ME87" s="165" t="e">
        <f t="shared" si="360"/>
        <v>#N/A</v>
      </c>
      <c r="MF87" s="165" t="e">
        <f t="shared" si="360"/>
        <v>#N/A</v>
      </c>
      <c r="MG87" s="165" t="e">
        <f t="shared" si="360"/>
        <v>#N/A</v>
      </c>
      <c r="MH87" s="165" t="e">
        <f t="shared" si="360"/>
        <v>#N/A</v>
      </c>
      <c r="MI87" s="165" t="e">
        <f t="shared" si="360"/>
        <v>#N/A</v>
      </c>
      <c r="MJ87" s="165" t="e">
        <f t="shared" si="360"/>
        <v>#N/A</v>
      </c>
      <c r="MK87" s="165" t="e">
        <f t="shared" si="360"/>
        <v>#N/A</v>
      </c>
      <c r="ML87" s="165" t="e">
        <f t="shared" si="360"/>
        <v>#N/A</v>
      </c>
      <c r="MM87" s="165" t="e">
        <f t="shared" si="360"/>
        <v>#N/A</v>
      </c>
      <c r="MN87" s="165" t="e">
        <f t="shared" si="360"/>
        <v>#N/A</v>
      </c>
      <c r="MO87" s="165" t="e">
        <f t="shared" si="360"/>
        <v>#N/A</v>
      </c>
      <c r="MP87" s="165" t="e">
        <f t="shared" si="360"/>
        <v>#N/A</v>
      </c>
      <c r="MQ87" s="165" t="e">
        <f t="shared" si="360"/>
        <v>#N/A</v>
      </c>
      <c r="MR87" s="165" t="e">
        <f t="shared" si="336"/>
        <v>#N/A</v>
      </c>
      <c r="MS87" s="165" t="e">
        <f t="shared" si="344"/>
        <v>#N/A</v>
      </c>
      <c r="MT87" s="165" t="e">
        <f t="shared" si="344"/>
        <v>#N/A</v>
      </c>
      <c r="MU87" s="165" t="e">
        <f t="shared" si="344"/>
        <v>#N/A</v>
      </c>
      <c r="MV87" s="165" t="e">
        <f t="shared" si="355"/>
        <v>#N/A</v>
      </c>
      <c r="MW87" s="165" t="e">
        <f t="shared" si="355"/>
        <v>#N/A</v>
      </c>
      <c r="MX87" s="165" t="e">
        <f t="shared" si="355"/>
        <v>#N/A</v>
      </c>
      <c r="MY87" s="165" t="e">
        <f t="shared" si="355"/>
        <v>#N/A</v>
      </c>
      <c r="MZ87" s="165" t="e">
        <f t="shared" si="355"/>
        <v>#N/A</v>
      </c>
      <c r="NA87" s="165" t="e">
        <f t="shared" si="355"/>
        <v>#N/A</v>
      </c>
      <c r="NB87" s="165" t="e">
        <f t="shared" si="355"/>
        <v>#N/A</v>
      </c>
      <c r="NC87" s="165" t="e">
        <f t="shared" si="355"/>
        <v>#N/A</v>
      </c>
      <c r="ND87" s="165" t="e">
        <f t="shared" si="355"/>
        <v>#N/A</v>
      </c>
      <c r="NE87" s="165" t="e">
        <f t="shared" si="355"/>
        <v>#N/A</v>
      </c>
      <c r="NF87" s="165" t="e">
        <f t="shared" si="355"/>
        <v>#N/A</v>
      </c>
      <c r="NG87" s="165" t="e">
        <f t="shared" si="355"/>
        <v>#N/A</v>
      </c>
      <c r="NH87" s="165" t="e">
        <f t="shared" si="355"/>
        <v>#N/A</v>
      </c>
      <c r="NI87" s="165" t="e">
        <f t="shared" si="355"/>
        <v>#N/A</v>
      </c>
      <c r="NJ87" s="165" t="e">
        <f t="shared" si="355"/>
        <v>#N/A</v>
      </c>
      <c r="NK87" s="165" t="e">
        <f t="shared" si="351"/>
        <v>#N/A</v>
      </c>
      <c r="NL87" s="165" t="e">
        <f t="shared" si="351"/>
        <v>#N/A</v>
      </c>
      <c r="NM87" s="165" t="e">
        <f t="shared" si="351"/>
        <v>#N/A</v>
      </c>
      <c r="NN87" s="165" t="e">
        <f t="shared" si="351"/>
        <v>#N/A</v>
      </c>
      <c r="NO87" s="165" t="e">
        <f t="shared" si="351"/>
        <v>#N/A</v>
      </c>
      <c r="NP87" s="165" t="e">
        <f t="shared" si="351"/>
        <v>#N/A</v>
      </c>
      <c r="NQ87" s="165" t="e">
        <f t="shared" si="351"/>
        <v>#N/A</v>
      </c>
      <c r="NR87" s="165" t="e">
        <f t="shared" si="351"/>
        <v>#N/A</v>
      </c>
      <c r="NS87" s="165" t="e">
        <f t="shared" si="351"/>
        <v>#N/A</v>
      </c>
      <c r="NT87" s="165" t="e">
        <f t="shared" si="351"/>
        <v>#N/A</v>
      </c>
      <c r="NU87" s="165" t="e">
        <f t="shared" si="351"/>
        <v>#N/A</v>
      </c>
      <c r="NV87" s="165" t="e">
        <f t="shared" si="351"/>
        <v>#N/A</v>
      </c>
      <c r="NW87" s="165" t="e">
        <f t="shared" si="351"/>
        <v>#N/A</v>
      </c>
      <c r="NX87" s="165" t="e">
        <f t="shared" si="351"/>
        <v>#N/A</v>
      </c>
      <c r="NY87" s="165" t="e">
        <f t="shared" si="351"/>
        <v>#N/A</v>
      </c>
      <c r="NZ87" s="165" t="e">
        <f t="shared" si="348"/>
        <v>#N/A</v>
      </c>
      <c r="OA87" s="165" t="e">
        <f t="shared" si="348"/>
        <v>#N/A</v>
      </c>
      <c r="OB87" s="165" t="e">
        <f t="shared" si="348"/>
        <v>#N/A</v>
      </c>
      <c r="OC87" s="165" t="e">
        <f t="shared" si="348"/>
        <v>#N/A</v>
      </c>
      <c r="OD87" s="165" t="e">
        <f t="shared" si="348"/>
        <v>#N/A</v>
      </c>
      <c r="OE87" s="165" t="e">
        <f t="shared" si="348"/>
        <v>#N/A</v>
      </c>
      <c r="OF87" s="165" t="e">
        <f t="shared" si="348"/>
        <v>#N/A</v>
      </c>
      <c r="OG87" s="165" t="e">
        <f t="shared" si="348"/>
        <v>#N/A</v>
      </c>
      <c r="OH87" s="165" t="e">
        <f t="shared" si="348"/>
        <v>#N/A</v>
      </c>
      <c r="OI87" s="165" t="e">
        <f t="shared" si="348"/>
        <v>#N/A</v>
      </c>
      <c r="OJ87" s="165" t="e">
        <f t="shared" si="348"/>
        <v>#N/A</v>
      </c>
      <c r="OK87" s="165" t="e">
        <f t="shared" si="348"/>
        <v>#N/A</v>
      </c>
      <c r="OL87" s="165" t="e">
        <f t="shared" si="348"/>
        <v>#N/A</v>
      </c>
      <c r="OM87" s="165" t="e">
        <f t="shared" si="348"/>
        <v>#N/A</v>
      </c>
      <c r="ON87" s="165" t="e">
        <f t="shared" si="348"/>
        <v>#N/A</v>
      </c>
      <c r="OO87" s="165" t="e">
        <f t="shared" si="361"/>
        <v>#N/A</v>
      </c>
      <c r="OP87" s="165" t="e">
        <f t="shared" si="361"/>
        <v>#N/A</v>
      </c>
      <c r="OQ87" s="165" t="e">
        <f t="shared" si="361"/>
        <v>#N/A</v>
      </c>
      <c r="OR87" s="165" t="e">
        <f t="shared" si="361"/>
        <v>#N/A</v>
      </c>
      <c r="OS87" s="165" t="e">
        <f t="shared" si="361"/>
        <v>#N/A</v>
      </c>
      <c r="OT87" s="165" t="e">
        <f t="shared" si="361"/>
        <v>#N/A</v>
      </c>
      <c r="OU87" s="165" t="e">
        <f t="shared" si="361"/>
        <v>#N/A</v>
      </c>
      <c r="OV87" s="165" t="e">
        <f t="shared" si="361"/>
        <v>#N/A</v>
      </c>
      <c r="OW87" s="165" t="e">
        <f t="shared" si="361"/>
        <v>#N/A</v>
      </c>
      <c r="OX87" s="165" t="e">
        <f t="shared" si="361"/>
        <v>#N/A</v>
      </c>
      <c r="OY87" s="165" t="e">
        <f t="shared" si="361"/>
        <v>#N/A</v>
      </c>
      <c r="OZ87" s="165" t="e">
        <f t="shared" si="361"/>
        <v>#N/A</v>
      </c>
      <c r="PA87" s="165" t="e">
        <f t="shared" si="361"/>
        <v>#N/A</v>
      </c>
      <c r="PB87" s="165" t="e">
        <f t="shared" si="361"/>
        <v>#N/A</v>
      </c>
      <c r="PC87" s="165" t="e">
        <f t="shared" si="361"/>
        <v>#N/A</v>
      </c>
      <c r="PD87" s="165" t="e">
        <f t="shared" si="337"/>
        <v>#N/A</v>
      </c>
      <c r="PE87" s="165" t="e">
        <f t="shared" si="357"/>
        <v>#N/A</v>
      </c>
      <c r="PF87" s="165" t="e">
        <f t="shared" si="357"/>
        <v>#N/A</v>
      </c>
      <c r="PG87" s="165" t="e">
        <f t="shared" si="357"/>
        <v>#N/A</v>
      </c>
      <c r="PH87" s="165" t="e">
        <f t="shared" si="357"/>
        <v>#N/A</v>
      </c>
      <c r="PI87" s="165" t="e">
        <f t="shared" si="357"/>
        <v>#N/A</v>
      </c>
      <c r="PJ87" s="165" t="e">
        <f t="shared" si="357"/>
        <v>#N/A</v>
      </c>
      <c r="PK87" s="165" t="e">
        <f t="shared" si="357"/>
        <v>#N/A</v>
      </c>
      <c r="PL87" s="165" t="e">
        <f t="shared" si="357"/>
        <v>#N/A</v>
      </c>
    </row>
    <row r="88" spans="1:428" hidden="1" x14ac:dyDescent="0.45">
      <c r="A88" s="4">
        <v>85</v>
      </c>
      <c r="B88" s="105"/>
      <c r="C88" s="113"/>
      <c r="D88" s="118" t="str">
        <f t="shared" si="220"/>
        <v/>
      </c>
      <c r="E88" s="91"/>
      <c r="F88" s="118" t="str">
        <f t="shared" si="221"/>
        <v/>
      </c>
      <c r="G88" s="113"/>
      <c r="H88" s="106"/>
      <c r="I88" s="120" t="str">
        <f t="shared" si="222"/>
        <v/>
      </c>
      <c r="J88" s="120" t="str">
        <f t="shared" si="223"/>
        <v/>
      </c>
      <c r="K88" s="71" t="str">
        <f t="shared" si="327"/>
        <v/>
      </c>
      <c r="L88" s="23"/>
      <c r="M88" s="55"/>
      <c r="N88" s="298"/>
      <c r="O88" s="72" t="str">
        <f>IF(AND(D88&gt;0,E88&gt;0,F88&gt;0),IF(ISBLANK(N88),IF(ISBLANK(L88),"",(F88-D88)*VLOOKUP(L88,VLookups!$A$4:$B$13,2,FALSE)),N88),"")</f>
        <v/>
      </c>
      <c r="P88" s="73" t="str">
        <f t="shared" si="224"/>
        <v/>
      </c>
      <c r="Q88" s="91"/>
      <c r="R88" s="265" t="str">
        <f>IF(AND(Q88&gt;0,E88&gt;0,NOT(O88="")),ABS(VLOOKUP($Q$1,VLookups!$A$43:$B$44,2,FALSE)-_xlfn.NORM.DIST(Q88,K88,O88,TRUE)),"")</f>
        <v/>
      </c>
      <c r="S88" s="90" t="str">
        <f>IF(AND($D88&gt;0,$E88&gt;0,$F88&gt;0,NOT(ISBLANK($L88))),_xlfn.NORM.INV(ABS(VLOOKUP($Q$1,VLookups!$A$43:$B$44,2,FALSE)-S$3),$K88,$O88),"")</f>
        <v/>
      </c>
      <c r="T88" s="89" t="str">
        <f>IF(AND($D88&gt;0,$E88&gt;0,$F88&gt;0,NOT(ISBLANK($L88))),_xlfn.NORM.INV(ABS(VLOOKUP($Q$1,VLookups!$A$43:$B$44,2,FALSE)-T$3),$K88,$O88),"")</f>
        <v/>
      </c>
      <c r="U88" s="90" t="str">
        <f>IF(AND($D88&gt;0,$E88&gt;0,$F88&gt;0,NOT(ISBLANK($L88))),_xlfn.NORM.INV(ABS(VLOOKUP($Q$1,VLookups!$A$43:$B$44,2,FALSE)-U$3),$K88,$O88),"")</f>
        <v/>
      </c>
      <c r="V88" s="89" t="str">
        <f>IF(AND($D88&gt;0,$E88&gt;0,$F88&gt;0,NOT(ISBLANK($L88))),_xlfn.NORM.INV(ABS(VLOOKUP($Q$1,VLookups!$A$43:$B$44,2,FALSE)-V$3),$K88,$O88),"")</f>
        <v/>
      </c>
      <c r="W88" s="90" t="str">
        <f>IF(AND($D88&gt;0,$E88&gt;0,$F88&gt;0,NOT(ISBLANK($L88))),_xlfn.NORM.INV(ABS(VLOOKUP($Q$1,VLookups!$A$43:$B$44,2,FALSE)-W$3),$K88,$O88),"")</f>
        <v/>
      </c>
      <c r="X88" s="89" t="str">
        <f>IF(AND($D88&gt;0,$E88&gt;0,$F88&gt;0,NOT(ISBLANK($L88))),_xlfn.NORM.INV(ABS(VLOOKUP($Q$1,VLookups!$A$43:$B$44,2,FALSE)-X$3),$K88,$O88),"")</f>
        <v/>
      </c>
      <c r="Y88" s="5"/>
      <c r="Z88" s="164" t="str">
        <f t="shared" si="328"/>
        <v/>
      </c>
      <c r="AA88" s="47" t="str">
        <f t="shared" si="329"/>
        <v/>
      </c>
      <c r="AB88" s="47" t="str">
        <f t="shared" si="362"/>
        <v/>
      </c>
      <c r="AC88" s="47" t="str">
        <f t="shared" si="362"/>
        <v/>
      </c>
      <c r="AD88" s="47" t="str">
        <f t="shared" si="362"/>
        <v/>
      </c>
      <c r="AE88" s="47" t="str">
        <f t="shared" si="362"/>
        <v/>
      </c>
      <c r="AF88" s="47" t="str">
        <f t="shared" si="362"/>
        <v/>
      </c>
      <c r="AG88" s="47" t="str">
        <f t="shared" si="362"/>
        <v/>
      </c>
      <c r="AH88" s="47" t="str">
        <f t="shared" si="362"/>
        <v/>
      </c>
      <c r="AI88" s="47" t="str">
        <f t="shared" si="362"/>
        <v/>
      </c>
      <c r="AJ88" s="47" t="str">
        <f t="shared" si="362"/>
        <v/>
      </c>
      <c r="AK88" s="47" t="str">
        <f t="shared" si="362"/>
        <v/>
      </c>
      <c r="AL88" s="47" t="str">
        <f t="shared" si="362"/>
        <v/>
      </c>
      <c r="AM88" s="47" t="str">
        <f t="shared" si="362"/>
        <v/>
      </c>
      <c r="AN88" s="47" t="str">
        <f t="shared" si="362"/>
        <v/>
      </c>
      <c r="AO88" s="47" t="str">
        <f t="shared" si="362"/>
        <v/>
      </c>
      <c r="AP88" s="47" t="str">
        <f t="shared" si="362"/>
        <v/>
      </c>
      <c r="AQ88" s="47" t="str">
        <f t="shared" si="362"/>
        <v/>
      </c>
      <c r="AR88" s="47" t="str">
        <f t="shared" si="362"/>
        <v/>
      </c>
      <c r="AS88" s="47" t="str">
        <f t="shared" si="362"/>
        <v/>
      </c>
      <c r="AT88" s="47" t="str">
        <f t="shared" si="362"/>
        <v/>
      </c>
      <c r="AU88" s="47" t="str">
        <f t="shared" si="362"/>
        <v/>
      </c>
      <c r="AV88" s="47" t="str">
        <f t="shared" si="362"/>
        <v/>
      </c>
      <c r="AW88" s="47" t="str">
        <f t="shared" si="362"/>
        <v/>
      </c>
      <c r="AX88" s="47" t="str">
        <f t="shared" si="362"/>
        <v/>
      </c>
      <c r="AY88" s="47" t="str">
        <f t="shared" si="362"/>
        <v/>
      </c>
      <c r="AZ88" s="47" t="str">
        <f t="shared" si="362"/>
        <v/>
      </c>
      <c r="BA88" s="47" t="str">
        <f t="shared" si="362"/>
        <v/>
      </c>
      <c r="BB88" s="47" t="str">
        <f t="shared" si="362"/>
        <v/>
      </c>
      <c r="BC88" s="47" t="str">
        <f t="shared" si="362"/>
        <v/>
      </c>
      <c r="BD88" s="47" t="str">
        <f t="shared" si="362"/>
        <v/>
      </c>
      <c r="BE88" s="47" t="str">
        <f t="shared" si="362"/>
        <v/>
      </c>
      <c r="BF88" s="47" t="str">
        <f t="shared" si="362"/>
        <v/>
      </c>
      <c r="BG88" s="47" t="str">
        <f t="shared" si="362"/>
        <v/>
      </c>
      <c r="BH88" s="47" t="str">
        <f t="shared" si="362"/>
        <v/>
      </c>
      <c r="BI88" s="47" t="str">
        <f t="shared" si="362"/>
        <v/>
      </c>
      <c r="BJ88" s="47" t="str">
        <f t="shared" si="362"/>
        <v/>
      </c>
      <c r="BK88" s="47" t="str">
        <f t="shared" si="362"/>
        <v/>
      </c>
      <c r="BL88" s="47" t="str">
        <f t="shared" si="362"/>
        <v/>
      </c>
      <c r="BM88" s="47" t="str">
        <f t="shared" si="362"/>
        <v/>
      </c>
      <c r="BN88" s="47" t="str">
        <f t="shared" si="362"/>
        <v/>
      </c>
      <c r="BO88" s="47" t="str">
        <f t="shared" si="362"/>
        <v/>
      </c>
      <c r="BP88" s="47" t="str">
        <f t="shared" si="362"/>
        <v/>
      </c>
      <c r="BQ88" s="47" t="str">
        <f t="shared" si="362"/>
        <v/>
      </c>
      <c r="BR88" s="47" t="str">
        <f t="shared" si="362"/>
        <v/>
      </c>
      <c r="BS88" s="47" t="str">
        <f t="shared" si="362"/>
        <v/>
      </c>
      <c r="BT88" s="47" t="str">
        <f t="shared" si="362"/>
        <v/>
      </c>
      <c r="BU88" s="47" t="str">
        <f t="shared" si="362"/>
        <v/>
      </c>
      <c r="BV88" s="47" t="str">
        <f t="shared" si="362"/>
        <v/>
      </c>
      <c r="BW88" s="47" t="str">
        <f t="shared" si="362"/>
        <v/>
      </c>
      <c r="BX88" s="47" t="str">
        <f t="shared" si="362"/>
        <v/>
      </c>
      <c r="BY88" s="47" t="str">
        <f t="shared" si="362"/>
        <v/>
      </c>
      <c r="BZ88" s="47" t="str">
        <f t="shared" si="362"/>
        <v/>
      </c>
      <c r="CA88" s="47" t="str">
        <f t="shared" si="362"/>
        <v/>
      </c>
      <c r="CB88" s="47" t="str">
        <f t="shared" si="362"/>
        <v/>
      </c>
      <c r="CC88" s="47" t="str">
        <f t="shared" si="362"/>
        <v/>
      </c>
      <c r="CD88" s="47" t="str">
        <f t="shared" si="362"/>
        <v/>
      </c>
      <c r="CE88" s="47" t="str">
        <f t="shared" si="362"/>
        <v/>
      </c>
      <c r="CF88" s="47" t="str">
        <f t="shared" si="362"/>
        <v/>
      </c>
      <c r="CG88" s="47" t="str">
        <f t="shared" si="362"/>
        <v/>
      </c>
      <c r="CH88" s="47" t="str">
        <f t="shared" si="362"/>
        <v/>
      </c>
      <c r="CI88" s="47" t="str">
        <f t="shared" si="362"/>
        <v/>
      </c>
      <c r="CJ88" s="47" t="str">
        <f t="shared" si="362"/>
        <v/>
      </c>
      <c r="CK88" s="47" t="str">
        <f t="shared" si="362"/>
        <v/>
      </c>
      <c r="CL88" s="47" t="str">
        <f t="shared" si="362"/>
        <v/>
      </c>
      <c r="CM88" s="47" t="str">
        <f t="shared" si="362"/>
        <v/>
      </c>
      <c r="CN88" s="47" t="str">
        <f t="shared" si="358"/>
        <v/>
      </c>
      <c r="CO88" s="47" t="str">
        <f t="shared" si="358"/>
        <v/>
      </c>
      <c r="CP88" s="47" t="str">
        <f t="shared" si="358"/>
        <v/>
      </c>
      <c r="CQ88" s="47" t="str">
        <f t="shared" si="358"/>
        <v/>
      </c>
      <c r="CR88" s="47" t="str">
        <f t="shared" si="358"/>
        <v/>
      </c>
      <c r="CS88" s="47" t="str">
        <f t="shared" si="358"/>
        <v/>
      </c>
      <c r="CT88" s="47" t="str">
        <f t="shared" si="358"/>
        <v/>
      </c>
      <c r="CU88" s="47" t="str">
        <f t="shared" si="358"/>
        <v/>
      </c>
      <c r="CV88" s="47" t="str">
        <f t="shared" si="358"/>
        <v/>
      </c>
      <c r="CW88" s="47" t="str">
        <f t="shared" si="358"/>
        <v/>
      </c>
      <c r="CX88" s="47" t="str">
        <f t="shared" si="358"/>
        <v/>
      </c>
      <c r="CY88" s="47" t="str">
        <f t="shared" si="358"/>
        <v/>
      </c>
      <c r="CZ88" s="47" t="str">
        <f t="shared" si="358"/>
        <v/>
      </c>
      <c r="DA88" s="47" t="str">
        <f t="shared" si="358"/>
        <v/>
      </c>
      <c r="DB88" s="47" t="str">
        <f t="shared" si="358"/>
        <v/>
      </c>
      <c r="DC88" s="47" t="str">
        <f t="shared" si="358"/>
        <v/>
      </c>
      <c r="DD88" s="47" t="str">
        <f t="shared" si="358"/>
        <v/>
      </c>
      <c r="DE88" s="47" t="str">
        <f t="shared" si="358"/>
        <v/>
      </c>
      <c r="DF88" s="47" t="str">
        <f t="shared" si="358"/>
        <v/>
      </c>
      <c r="DG88" s="47" t="str">
        <f t="shared" si="358"/>
        <v/>
      </c>
      <c r="DH88" s="47" t="str">
        <f t="shared" si="358"/>
        <v/>
      </c>
      <c r="DI88" s="47" t="str">
        <f t="shared" si="358"/>
        <v/>
      </c>
      <c r="DJ88" s="47" t="str">
        <f t="shared" si="358"/>
        <v/>
      </c>
      <c r="DK88" s="47" t="str">
        <f t="shared" si="358"/>
        <v/>
      </c>
      <c r="DL88" s="47" t="str">
        <f t="shared" si="358"/>
        <v/>
      </c>
      <c r="DM88" s="47" t="str">
        <f t="shared" si="358"/>
        <v/>
      </c>
      <c r="DN88" s="47" t="str">
        <f t="shared" si="358"/>
        <v/>
      </c>
      <c r="DO88" s="47" t="str">
        <f t="shared" si="358"/>
        <v/>
      </c>
      <c r="DP88" s="47" t="str">
        <f t="shared" si="358"/>
        <v/>
      </c>
      <c r="DQ88" s="47" t="str">
        <f t="shared" si="358"/>
        <v/>
      </c>
      <c r="DR88" s="47" t="str">
        <f t="shared" si="358"/>
        <v/>
      </c>
      <c r="DS88" s="47" t="str">
        <f t="shared" si="358"/>
        <v/>
      </c>
      <c r="DT88" s="47" t="str">
        <f t="shared" si="358"/>
        <v/>
      </c>
      <c r="DU88" s="47" t="str">
        <f t="shared" si="358"/>
        <v/>
      </c>
      <c r="DV88" s="47" t="str">
        <f t="shared" si="358"/>
        <v/>
      </c>
      <c r="DW88" s="179" t="str">
        <f t="shared" si="330"/>
        <v/>
      </c>
      <c r="DX88" s="47" t="str">
        <f t="shared" si="225"/>
        <v/>
      </c>
      <c r="DY88" s="47" t="str">
        <f t="shared" si="226"/>
        <v/>
      </c>
      <c r="DZ88" s="47" t="str">
        <f t="shared" si="227"/>
        <v/>
      </c>
      <c r="EA88" s="47" t="str">
        <f t="shared" si="228"/>
        <v/>
      </c>
      <c r="EB88" s="47" t="str">
        <f t="shared" si="229"/>
        <v/>
      </c>
      <c r="EC88" s="47" t="str">
        <f t="shared" si="230"/>
        <v/>
      </c>
      <c r="ED88" s="47" t="str">
        <f t="shared" si="231"/>
        <v/>
      </c>
      <c r="EE88" s="47" t="str">
        <f t="shared" si="232"/>
        <v/>
      </c>
      <c r="EF88" s="47" t="str">
        <f t="shared" si="233"/>
        <v/>
      </c>
      <c r="EG88" s="47" t="str">
        <f t="shared" si="234"/>
        <v/>
      </c>
      <c r="EH88" s="47" t="str">
        <f t="shared" si="235"/>
        <v/>
      </c>
      <c r="EI88" s="47" t="str">
        <f t="shared" si="236"/>
        <v/>
      </c>
      <c r="EJ88" s="47" t="str">
        <f t="shared" si="237"/>
        <v/>
      </c>
      <c r="EK88" s="47" t="str">
        <f t="shared" si="238"/>
        <v/>
      </c>
      <c r="EL88" s="47" t="str">
        <f t="shared" si="239"/>
        <v/>
      </c>
      <c r="EM88" s="47" t="str">
        <f t="shared" si="240"/>
        <v/>
      </c>
      <c r="EN88" s="47" t="str">
        <f t="shared" si="241"/>
        <v/>
      </c>
      <c r="EO88" s="47" t="str">
        <f t="shared" si="242"/>
        <v/>
      </c>
      <c r="EP88" s="47" t="str">
        <f t="shared" si="243"/>
        <v/>
      </c>
      <c r="EQ88" s="47" t="str">
        <f t="shared" si="244"/>
        <v/>
      </c>
      <c r="ER88" s="47" t="str">
        <f t="shared" si="245"/>
        <v/>
      </c>
      <c r="ES88" s="47" t="str">
        <f t="shared" si="246"/>
        <v/>
      </c>
      <c r="ET88" s="47" t="str">
        <f t="shared" si="247"/>
        <v/>
      </c>
      <c r="EU88" s="47" t="str">
        <f t="shared" si="248"/>
        <v/>
      </c>
      <c r="EV88" s="47" t="str">
        <f t="shared" si="249"/>
        <v/>
      </c>
      <c r="EW88" s="47" t="str">
        <f t="shared" si="250"/>
        <v/>
      </c>
      <c r="EX88" s="47" t="str">
        <f t="shared" si="251"/>
        <v/>
      </c>
      <c r="EY88" s="47" t="str">
        <f t="shared" si="252"/>
        <v/>
      </c>
      <c r="EZ88" s="47" t="str">
        <f t="shared" si="253"/>
        <v/>
      </c>
      <c r="FA88" s="47" t="str">
        <f t="shared" si="254"/>
        <v/>
      </c>
      <c r="FB88" s="47" t="str">
        <f t="shared" si="255"/>
        <v/>
      </c>
      <c r="FC88" s="47" t="str">
        <f t="shared" si="256"/>
        <v/>
      </c>
      <c r="FD88" s="47" t="str">
        <f t="shared" si="257"/>
        <v/>
      </c>
      <c r="FE88" s="47" t="str">
        <f t="shared" si="258"/>
        <v/>
      </c>
      <c r="FF88" s="47" t="str">
        <f t="shared" si="259"/>
        <v/>
      </c>
      <c r="FG88" s="47" t="str">
        <f t="shared" si="260"/>
        <v/>
      </c>
      <c r="FH88" s="47" t="str">
        <f t="shared" si="261"/>
        <v/>
      </c>
      <c r="FI88" s="47" t="str">
        <f t="shared" si="262"/>
        <v/>
      </c>
      <c r="FJ88" s="47" t="str">
        <f t="shared" si="263"/>
        <v/>
      </c>
      <c r="FK88" s="47" t="str">
        <f t="shared" si="264"/>
        <v/>
      </c>
      <c r="FL88" s="47" t="str">
        <f t="shared" si="265"/>
        <v/>
      </c>
      <c r="FM88" s="47" t="str">
        <f t="shared" si="266"/>
        <v/>
      </c>
      <c r="FN88" s="47" t="str">
        <f t="shared" si="267"/>
        <v/>
      </c>
      <c r="FO88" s="47" t="str">
        <f t="shared" si="268"/>
        <v/>
      </c>
      <c r="FP88" s="47" t="str">
        <f t="shared" si="269"/>
        <v/>
      </c>
      <c r="FQ88" s="47" t="str">
        <f t="shared" si="270"/>
        <v/>
      </c>
      <c r="FR88" s="47" t="str">
        <f t="shared" si="271"/>
        <v/>
      </c>
      <c r="FS88" s="47" t="str">
        <f t="shared" si="272"/>
        <v/>
      </c>
      <c r="FT88" s="47" t="str">
        <f t="shared" si="273"/>
        <v/>
      </c>
      <c r="FU88" s="47" t="str">
        <f t="shared" si="274"/>
        <v/>
      </c>
      <c r="FV88" s="47" t="str">
        <f t="shared" si="275"/>
        <v/>
      </c>
      <c r="FW88" s="47" t="str">
        <f t="shared" si="276"/>
        <v/>
      </c>
      <c r="FX88" s="47" t="str">
        <f t="shared" si="277"/>
        <v/>
      </c>
      <c r="FY88" s="47" t="str">
        <f t="shared" si="278"/>
        <v/>
      </c>
      <c r="FZ88" s="47" t="str">
        <f t="shared" si="279"/>
        <v/>
      </c>
      <c r="GA88" s="47" t="str">
        <f t="shared" si="280"/>
        <v/>
      </c>
      <c r="GB88" s="47" t="str">
        <f t="shared" si="281"/>
        <v/>
      </c>
      <c r="GC88" s="47" t="str">
        <f t="shared" si="282"/>
        <v/>
      </c>
      <c r="GD88" s="47" t="str">
        <f t="shared" si="283"/>
        <v/>
      </c>
      <c r="GE88" s="47" t="str">
        <f t="shared" si="284"/>
        <v/>
      </c>
      <c r="GF88" s="47" t="str">
        <f t="shared" si="285"/>
        <v/>
      </c>
      <c r="GG88" s="47" t="str">
        <f t="shared" si="286"/>
        <v/>
      </c>
      <c r="GH88" s="47" t="str">
        <f t="shared" si="287"/>
        <v/>
      </c>
      <c r="GI88" s="47" t="str">
        <f t="shared" si="288"/>
        <v/>
      </c>
      <c r="GJ88" s="47" t="str">
        <f t="shared" si="289"/>
        <v/>
      </c>
      <c r="GK88" s="47" t="str">
        <f t="shared" si="290"/>
        <v/>
      </c>
      <c r="GL88" s="47" t="str">
        <f t="shared" si="291"/>
        <v/>
      </c>
      <c r="GM88" s="47" t="str">
        <f t="shared" si="292"/>
        <v/>
      </c>
      <c r="GN88" s="47" t="str">
        <f t="shared" si="293"/>
        <v/>
      </c>
      <c r="GO88" s="47" t="str">
        <f t="shared" si="294"/>
        <v/>
      </c>
      <c r="GP88" s="47" t="str">
        <f t="shared" si="295"/>
        <v/>
      </c>
      <c r="GQ88" s="47" t="str">
        <f t="shared" si="296"/>
        <v/>
      </c>
      <c r="GR88" s="47" t="str">
        <f t="shared" si="297"/>
        <v/>
      </c>
      <c r="GS88" s="47" t="str">
        <f t="shared" si="298"/>
        <v/>
      </c>
      <c r="GT88" s="47" t="str">
        <f t="shared" si="299"/>
        <v/>
      </c>
      <c r="GU88" s="47" t="str">
        <f t="shared" si="300"/>
        <v/>
      </c>
      <c r="GV88" s="47" t="str">
        <f t="shared" si="301"/>
        <v/>
      </c>
      <c r="GW88" s="47" t="str">
        <f t="shared" si="302"/>
        <v/>
      </c>
      <c r="GX88" s="47" t="str">
        <f t="shared" si="303"/>
        <v/>
      </c>
      <c r="GY88" s="47" t="str">
        <f t="shared" si="304"/>
        <v/>
      </c>
      <c r="GZ88" s="47" t="str">
        <f t="shared" si="305"/>
        <v/>
      </c>
      <c r="HA88" s="47" t="str">
        <f t="shared" si="306"/>
        <v/>
      </c>
      <c r="HB88" s="47" t="str">
        <f t="shared" si="307"/>
        <v/>
      </c>
      <c r="HC88" s="47" t="str">
        <f t="shared" si="308"/>
        <v/>
      </c>
      <c r="HD88" s="47" t="str">
        <f t="shared" si="309"/>
        <v/>
      </c>
      <c r="HE88" s="47" t="str">
        <f t="shared" si="310"/>
        <v/>
      </c>
      <c r="HF88" s="47" t="str">
        <f t="shared" si="311"/>
        <v/>
      </c>
      <c r="HG88" s="47" t="str">
        <f t="shared" si="312"/>
        <v/>
      </c>
      <c r="HH88" s="47" t="str">
        <f t="shared" si="313"/>
        <v/>
      </c>
      <c r="HI88" s="47" t="str">
        <f t="shared" si="314"/>
        <v/>
      </c>
      <c r="HJ88" s="47" t="str">
        <f t="shared" si="315"/>
        <v/>
      </c>
      <c r="HK88" s="47" t="str">
        <f t="shared" si="316"/>
        <v/>
      </c>
      <c r="HL88" s="47" t="str">
        <f t="shared" si="317"/>
        <v/>
      </c>
      <c r="HM88" s="47" t="str">
        <f t="shared" si="318"/>
        <v/>
      </c>
      <c r="HN88" s="47" t="str">
        <f t="shared" si="319"/>
        <v/>
      </c>
      <c r="HO88" s="47" t="str">
        <f t="shared" si="320"/>
        <v/>
      </c>
      <c r="HP88" s="47" t="str">
        <f t="shared" si="321"/>
        <v/>
      </c>
      <c r="HQ88" s="47" t="str">
        <f t="shared" si="322"/>
        <v/>
      </c>
      <c r="HR88" s="47" t="str">
        <f t="shared" si="323"/>
        <v/>
      </c>
      <c r="HS88" s="47" t="str">
        <f t="shared" si="324"/>
        <v/>
      </c>
      <c r="HT88" s="165" t="e">
        <f t="shared" si="325"/>
        <v>#N/A</v>
      </c>
      <c r="HU88" s="165" t="e">
        <f t="shared" si="342"/>
        <v>#N/A</v>
      </c>
      <c r="HV88" s="165" t="e">
        <f t="shared" si="342"/>
        <v>#N/A</v>
      </c>
      <c r="HW88" s="165" t="e">
        <f t="shared" si="342"/>
        <v>#N/A</v>
      </c>
      <c r="HX88" s="165" t="e">
        <f t="shared" si="353"/>
        <v>#N/A</v>
      </c>
      <c r="HY88" s="165" t="e">
        <f t="shared" si="353"/>
        <v>#N/A</v>
      </c>
      <c r="HZ88" s="165" t="e">
        <f t="shared" si="353"/>
        <v>#N/A</v>
      </c>
      <c r="IA88" s="165" t="e">
        <f t="shared" si="353"/>
        <v>#N/A</v>
      </c>
      <c r="IB88" s="165" t="e">
        <f t="shared" si="353"/>
        <v>#N/A</v>
      </c>
      <c r="IC88" s="165" t="e">
        <f t="shared" si="353"/>
        <v>#N/A</v>
      </c>
      <c r="ID88" s="165" t="e">
        <f t="shared" si="353"/>
        <v>#N/A</v>
      </c>
      <c r="IE88" s="165" t="e">
        <f t="shared" si="353"/>
        <v>#N/A</v>
      </c>
      <c r="IF88" s="165" t="e">
        <f t="shared" si="353"/>
        <v>#N/A</v>
      </c>
      <c r="IG88" s="165" t="e">
        <f t="shared" si="353"/>
        <v>#N/A</v>
      </c>
      <c r="IH88" s="165" t="e">
        <f t="shared" si="353"/>
        <v>#N/A</v>
      </c>
      <c r="II88" s="165" t="e">
        <f t="shared" si="353"/>
        <v>#N/A</v>
      </c>
      <c r="IJ88" s="165" t="e">
        <f t="shared" si="353"/>
        <v>#N/A</v>
      </c>
      <c r="IK88" s="165" t="e">
        <f t="shared" si="353"/>
        <v>#N/A</v>
      </c>
      <c r="IL88" s="165" t="e">
        <f t="shared" si="353"/>
        <v>#N/A</v>
      </c>
      <c r="IM88" s="165" t="e">
        <f t="shared" si="349"/>
        <v>#N/A</v>
      </c>
      <c r="IN88" s="165" t="e">
        <f t="shared" si="349"/>
        <v>#N/A</v>
      </c>
      <c r="IO88" s="165" t="e">
        <f t="shared" si="349"/>
        <v>#N/A</v>
      </c>
      <c r="IP88" s="165" t="e">
        <f t="shared" si="349"/>
        <v>#N/A</v>
      </c>
      <c r="IQ88" s="165" t="e">
        <f t="shared" si="349"/>
        <v>#N/A</v>
      </c>
      <c r="IR88" s="165" t="e">
        <f t="shared" si="349"/>
        <v>#N/A</v>
      </c>
      <c r="IS88" s="165" t="e">
        <f t="shared" si="349"/>
        <v>#N/A</v>
      </c>
      <c r="IT88" s="165" t="e">
        <f t="shared" si="349"/>
        <v>#N/A</v>
      </c>
      <c r="IU88" s="165" t="e">
        <f t="shared" si="349"/>
        <v>#N/A</v>
      </c>
      <c r="IV88" s="165" t="e">
        <f t="shared" si="349"/>
        <v>#N/A</v>
      </c>
      <c r="IW88" s="165" t="e">
        <f t="shared" si="349"/>
        <v>#N/A</v>
      </c>
      <c r="IX88" s="165" t="e">
        <f t="shared" si="349"/>
        <v>#N/A</v>
      </c>
      <c r="IY88" s="165" t="e">
        <f t="shared" si="349"/>
        <v>#N/A</v>
      </c>
      <c r="IZ88" s="165" t="e">
        <f t="shared" si="349"/>
        <v>#N/A</v>
      </c>
      <c r="JA88" s="165" t="e">
        <f t="shared" si="349"/>
        <v>#N/A</v>
      </c>
      <c r="JB88" s="165" t="e">
        <f t="shared" si="346"/>
        <v>#N/A</v>
      </c>
      <c r="JC88" s="165" t="e">
        <f t="shared" si="346"/>
        <v>#N/A</v>
      </c>
      <c r="JD88" s="165" t="e">
        <f t="shared" si="346"/>
        <v>#N/A</v>
      </c>
      <c r="JE88" s="165" t="e">
        <f t="shared" si="346"/>
        <v>#N/A</v>
      </c>
      <c r="JF88" s="165" t="e">
        <f t="shared" si="346"/>
        <v>#N/A</v>
      </c>
      <c r="JG88" s="165" t="e">
        <f t="shared" si="346"/>
        <v>#N/A</v>
      </c>
      <c r="JH88" s="165" t="e">
        <f t="shared" si="346"/>
        <v>#N/A</v>
      </c>
      <c r="JI88" s="165" t="e">
        <f t="shared" si="346"/>
        <v>#N/A</v>
      </c>
      <c r="JJ88" s="165" t="e">
        <f t="shared" si="346"/>
        <v>#N/A</v>
      </c>
      <c r="JK88" s="165" t="e">
        <f t="shared" si="346"/>
        <v>#N/A</v>
      </c>
      <c r="JL88" s="165" t="e">
        <f t="shared" si="346"/>
        <v>#N/A</v>
      </c>
      <c r="JM88" s="165" t="e">
        <f t="shared" si="346"/>
        <v>#N/A</v>
      </c>
      <c r="JN88" s="165" t="e">
        <f t="shared" si="346"/>
        <v>#N/A</v>
      </c>
      <c r="JO88" s="165" t="e">
        <f t="shared" si="346"/>
        <v>#N/A</v>
      </c>
      <c r="JP88" s="165" t="e">
        <f t="shared" si="346"/>
        <v>#N/A</v>
      </c>
      <c r="JQ88" s="165" t="e">
        <f t="shared" si="359"/>
        <v>#N/A</v>
      </c>
      <c r="JR88" s="165" t="e">
        <f t="shared" si="359"/>
        <v>#N/A</v>
      </c>
      <c r="JS88" s="165" t="e">
        <f t="shared" si="359"/>
        <v>#N/A</v>
      </c>
      <c r="JT88" s="165" t="e">
        <f t="shared" si="359"/>
        <v>#N/A</v>
      </c>
      <c r="JU88" s="165" t="e">
        <f t="shared" si="359"/>
        <v>#N/A</v>
      </c>
      <c r="JV88" s="165" t="e">
        <f t="shared" si="359"/>
        <v>#N/A</v>
      </c>
      <c r="JW88" s="165" t="e">
        <f t="shared" si="359"/>
        <v>#N/A</v>
      </c>
      <c r="JX88" s="165" t="e">
        <f t="shared" si="359"/>
        <v>#N/A</v>
      </c>
      <c r="JY88" s="165" t="e">
        <f t="shared" si="359"/>
        <v>#N/A</v>
      </c>
      <c r="JZ88" s="165" t="e">
        <f t="shared" si="359"/>
        <v>#N/A</v>
      </c>
      <c r="KA88" s="165" t="e">
        <f t="shared" si="359"/>
        <v>#N/A</v>
      </c>
      <c r="KB88" s="165" t="e">
        <f t="shared" si="359"/>
        <v>#N/A</v>
      </c>
      <c r="KC88" s="165" t="e">
        <f t="shared" si="359"/>
        <v>#N/A</v>
      </c>
      <c r="KD88" s="165" t="e">
        <f t="shared" si="359"/>
        <v>#N/A</v>
      </c>
      <c r="KE88" s="165" t="e">
        <f t="shared" si="359"/>
        <v>#N/A</v>
      </c>
      <c r="KF88" s="165" t="e">
        <f t="shared" si="335"/>
        <v>#N/A</v>
      </c>
      <c r="KG88" s="165" t="e">
        <f t="shared" si="343"/>
        <v>#N/A</v>
      </c>
      <c r="KH88" s="165" t="e">
        <f t="shared" si="343"/>
        <v>#N/A</v>
      </c>
      <c r="KI88" s="165" t="e">
        <f t="shared" si="343"/>
        <v>#N/A</v>
      </c>
      <c r="KJ88" s="165" t="e">
        <f t="shared" si="354"/>
        <v>#N/A</v>
      </c>
      <c r="KK88" s="165" t="e">
        <f t="shared" si="354"/>
        <v>#N/A</v>
      </c>
      <c r="KL88" s="165" t="e">
        <f t="shared" si="354"/>
        <v>#N/A</v>
      </c>
      <c r="KM88" s="165" t="e">
        <f t="shared" si="354"/>
        <v>#N/A</v>
      </c>
      <c r="KN88" s="165" t="e">
        <f t="shared" si="354"/>
        <v>#N/A</v>
      </c>
      <c r="KO88" s="165" t="e">
        <f t="shared" si="354"/>
        <v>#N/A</v>
      </c>
      <c r="KP88" s="165" t="e">
        <f t="shared" si="354"/>
        <v>#N/A</v>
      </c>
      <c r="KQ88" s="165" t="e">
        <f t="shared" si="354"/>
        <v>#N/A</v>
      </c>
      <c r="KR88" s="165" t="e">
        <f t="shared" si="354"/>
        <v>#N/A</v>
      </c>
      <c r="KS88" s="165" t="e">
        <f t="shared" si="354"/>
        <v>#N/A</v>
      </c>
      <c r="KT88" s="165" t="e">
        <f t="shared" si="354"/>
        <v>#N/A</v>
      </c>
      <c r="KU88" s="165" t="e">
        <f t="shared" si="354"/>
        <v>#N/A</v>
      </c>
      <c r="KV88" s="165" t="e">
        <f t="shared" si="354"/>
        <v>#N/A</v>
      </c>
      <c r="KW88" s="165" t="e">
        <f t="shared" si="354"/>
        <v>#N/A</v>
      </c>
      <c r="KX88" s="165" t="e">
        <f t="shared" si="354"/>
        <v>#N/A</v>
      </c>
      <c r="KY88" s="165" t="e">
        <f t="shared" si="350"/>
        <v>#N/A</v>
      </c>
      <c r="KZ88" s="165" t="e">
        <f t="shared" si="350"/>
        <v>#N/A</v>
      </c>
      <c r="LA88" s="165" t="e">
        <f t="shared" si="350"/>
        <v>#N/A</v>
      </c>
      <c r="LB88" s="165" t="e">
        <f t="shared" si="350"/>
        <v>#N/A</v>
      </c>
      <c r="LC88" s="165" t="e">
        <f t="shared" si="350"/>
        <v>#N/A</v>
      </c>
      <c r="LD88" s="165" t="e">
        <f t="shared" si="350"/>
        <v>#N/A</v>
      </c>
      <c r="LE88" s="165" t="e">
        <f t="shared" si="350"/>
        <v>#N/A</v>
      </c>
      <c r="LF88" s="165" t="e">
        <f t="shared" si="350"/>
        <v>#N/A</v>
      </c>
      <c r="LG88" s="165" t="e">
        <f t="shared" si="350"/>
        <v>#N/A</v>
      </c>
      <c r="LH88" s="165" t="e">
        <f t="shared" si="350"/>
        <v>#N/A</v>
      </c>
      <c r="LI88" s="165" t="e">
        <f t="shared" si="350"/>
        <v>#N/A</v>
      </c>
      <c r="LJ88" s="165" t="e">
        <f t="shared" si="350"/>
        <v>#N/A</v>
      </c>
      <c r="LK88" s="165" t="e">
        <f t="shared" si="350"/>
        <v>#N/A</v>
      </c>
      <c r="LL88" s="165" t="e">
        <f t="shared" si="350"/>
        <v>#N/A</v>
      </c>
      <c r="LM88" s="165" t="e">
        <f t="shared" si="350"/>
        <v>#N/A</v>
      </c>
      <c r="LN88" s="165" t="e">
        <f t="shared" si="347"/>
        <v>#N/A</v>
      </c>
      <c r="LO88" s="165" t="e">
        <f t="shared" si="347"/>
        <v>#N/A</v>
      </c>
      <c r="LP88" s="165" t="e">
        <f t="shared" si="347"/>
        <v>#N/A</v>
      </c>
      <c r="LQ88" s="165" t="e">
        <f t="shared" si="347"/>
        <v>#N/A</v>
      </c>
      <c r="LR88" s="165" t="e">
        <f t="shared" si="347"/>
        <v>#N/A</v>
      </c>
      <c r="LS88" s="165" t="e">
        <f t="shared" si="347"/>
        <v>#N/A</v>
      </c>
      <c r="LT88" s="165" t="e">
        <f t="shared" si="347"/>
        <v>#N/A</v>
      </c>
      <c r="LU88" s="165" t="e">
        <f t="shared" si="347"/>
        <v>#N/A</v>
      </c>
      <c r="LV88" s="165" t="e">
        <f t="shared" si="347"/>
        <v>#N/A</v>
      </c>
      <c r="LW88" s="165" t="e">
        <f t="shared" si="347"/>
        <v>#N/A</v>
      </c>
      <c r="LX88" s="165" t="e">
        <f t="shared" si="347"/>
        <v>#N/A</v>
      </c>
      <c r="LY88" s="165" t="e">
        <f t="shared" si="347"/>
        <v>#N/A</v>
      </c>
      <c r="LZ88" s="165" t="e">
        <f t="shared" si="347"/>
        <v>#N/A</v>
      </c>
      <c r="MA88" s="165" t="e">
        <f t="shared" si="347"/>
        <v>#N/A</v>
      </c>
      <c r="MB88" s="165" t="e">
        <f t="shared" si="347"/>
        <v>#N/A</v>
      </c>
      <c r="MC88" s="165" t="e">
        <f t="shared" si="360"/>
        <v>#N/A</v>
      </c>
      <c r="MD88" s="165" t="e">
        <f t="shared" si="360"/>
        <v>#N/A</v>
      </c>
      <c r="ME88" s="165" t="e">
        <f t="shared" si="360"/>
        <v>#N/A</v>
      </c>
      <c r="MF88" s="165" t="e">
        <f t="shared" si="360"/>
        <v>#N/A</v>
      </c>
      <c r="MG88" s="165" t="e">
        <f t="shared" si="360"/>
        <v>#N/A</v>
      </c>
      <c r="MH88" s="165" t="e">
        <f t="shared" si="360"/>
        <v>#N/A</v>
      </c>
      <c r="MI88" s="165" t="e">
        <f t="shared" si="360"/>
        <v>#N/A</v>
      </c>
      <c r="MJ88" s="165" t="e">
        <f t="shared" si="360"/>
        <v>#N/A</v>
      </c>
      <c r="MK88" s="165" t="e">
        <f t="shared" si="360"/>
        <v>#N/A</v>
      </c>
      <c r="ML88" s="165" t="e">
        <f t="shared" si="360"/>
        <v>#N/A</v>
      </c>
      <c r="MM88" s="165" t="e">
        <f t="shared" si="360"/>
        <v>#N/A</v>
      </c>
      <c r="MN88" s="165" t="e">
        <f t="shared" si="360"/>
        <v>#N/A</v>
      </c>
      <c r="MO88" s="165" t="e">
        <f t="shared" si="360"/>
        <v>#N/A</v>
      </c>
      <c r="MP88" s="165" t="e">
        <f t="shared" si="360"/>
        <v>#N/A</v>
      </c>
      <c r="MQ88" s="165" t="e">
        <f t="shared" si="360"/>
        <v>#N/A</v>
      </c>
      <c r="MR88" s="165" t="e">
        <f t="shared" si="336"/>
        <v>#N/A</v>
      </c>
      <c r="MS88" s="165" t="e">
        <f t="shared" si="344"/>
        <v>#N/A</v>
      </c>
      <c r="MT88" s="165" t="e">
        <f t="shared" si="344"/>
        <v>#N/A</v>
      </c>
      <c r="MU88" s="165" t="e">
        <f t="shared" si="344"/>
        <v>#N/A</v>
      </c>
      <c r="MV88" s="165" t="e">
        <f t="shared" si="355"/>
        <v>#N/A</v>
      </c>
      <c r="MW88" s="165" t="e">
        <f t="shared" si="355"/>
        <v>#N/A</v>
      </c>
      <c r="MX88" s="165" t="e">
        <f t="shared" si="355"/>
        <v>#N/A</v>
      </c>
      <c r="MY88" s="165" t="e">
        <f t="shared" si="355"/>
        <v>#N/A</v>
      </c>
      <c r="MZ88" s="165" t="e">
        <f t="shared" si="355"/>
        <v>#N/A</v>
      </c>
      <c r="NA88" s="165" t="e">
        <f t="shared" si="355"/>
        <v>#N/A</v>
      </c>
      <c r="NB88" s="165" t="e">
        <f t="shared" si="355"/>
        <v>#N/A</v>
      </c>
      <c r="NC88" s="165" t="e">
        <f t="shared" si="355"/>
        <v>#N/A</v>
      </c>
      <c r="ND88" s="165" t="e">
        <f t="shared" si="355"/>
        <v>#N/A</v>
      </c>
      <c r="NE88" s="165" t="e">
        <f t="shared" si="355"/>
        <v>#N/A</v>
      </c>
      <c r="NF88" s="165" t="e">
        <f t="shared" si="355"/>
        <v>#N/A</v>
      </c>
      <c r="NG88" s="165" t="e">
        <f t="shared" si="355"/>
        <v>#N/A</v>
      </c>
      <c r="NH88" s="165" t="e">
        <f t="shared" si="355"/>
        <v>#N/A</v>
      </c>
      <c r="NI88" s="165" t="e">
        <f t="shared" si="355"/>
        <v>#N/A</v>
      </c>
      <c r="NJ88" s="165" t="e">
        <f t="shared" si="355"/>
        <v>#N/A</v>
      </c>
      <c r="NK88" s="165" t="e">
        <f t="shared" si="351"/>
        <v>#N/A</v>
      </c>
      <c r="NL88" s="165" t="e">
        <f t="shared" si="351"/>
        <v>#N/A</v>
      </c>
      <c r="NM88" s="165" t="e">
        <f t="shared" si="351"/>
        <v>#N/A</v>
      </c>
      <c r="NN88" s="165" t="e">
        <f t="shared" si="351"/>
        <v>#N/A</v>
      </c>
      <c r="NO88" s="165" t="e">
        <f t="shared" si="351"/>
        <v>#N/A</v>
      </c>
      <c r="NP88" s="165" t="e">
        <f t="shared" si="351"/>
        <v>#N/A</v>
      </c>
      <c r="NQ88" s="165" t="e">
        <f t="shared" si="351"/>
        <v>#N/A</v>
      </c>
      <c r="NR88" s="165" t="e">
        <f t="shared" si="351"/>
        <v>#N/A</v>
      </c>
      <c r="NS88" s="165" t="e">
        <f t="shared" si="351"/>
        <v>#N/A</v>
      </c>
      <c r="NT88" s="165" t="e">
        <f t="shared" si="351"/>
        <v>#N/A</v>
      </c>
      <c r="NU88" s="165" t="e">
        <f t="shared" si="351"/>
        <v>#N/A</v>
      </c>
      <c r="NV88" s="165" t="e">
        <f t="shared" si="351"/>
        <v>#N/A</v>
      </c>
      <c r="NW88" s="165" t="e">
        <f t="shared" si="351"/>
        <v>#N/A</v>
      </c>
      <c r="NX88" s="165" t="e">
        <f t="shared" si="351"/>
        <v>#N/A</v>
      </c>
      <c r="NY88" s="165" t="e">
        <f t="shared" si="351"/>
        <v>#N/A</v>
      </c>
      <c r="NZ88" s="165" t="e">
        <f t="shared" si="348"/>
        <v>#N/A</v>
      </c>
      <c r="OA88" s="165" t="e">
        <f t="shared" si="348"/>
        <v>#N/A</v>
      </c>
      <c r="OB88" s="165" t="e">
        <f t="shared" si="348"/>
        <v>#N/A</v>
      </c>
      <c r="OC88" s="165" t="e">
        <f t="shared" si="348"/>
        <v>#N/A</v>
      </c>
      <c r="OD88" s="165" t="e">
        <f t="shared" si="348"/>
        <v>#N/A</v>
      </c>
      <c r="OE88" s="165" t="e">
        <f t="shared" si="348"/>
        <v>#N/A</v>
      </c>
      <c r="OF88" s="165" t="e">
        <f t="shared" si="348"/>
        <v>#N/A</v>
      </c>
      <c r="OG88" s="165" t="e">
        <f t="shared" si="348"/>
        <v>#N/A</v>
      </c>
      <c r="OH88" s="165" t="e">
        <f t="shared" si="348"/>
        <v>#N/A</v>
      </c>
      <c r="OI88" s="165" t="e">
        <f t="shared" si="348"/>
        <v>#N/A</v>
      </c>
      <c r="OJ88" s="165" t="e">
        <f t="shared" si="348"/>
        <v>#N/A</v>
      </c>
      <c r="OK88" s="165" t="e">
        <f t="shared" si="348"/>
        <v>#N/A</v>
      </c>
      <c r="OL88" s="165" t="e">
        <f t="shared" si="348"/>
        <v>#N/A</v>
      </c>
      <c r="OM88" s="165" t="e">
        <f t="shared" si="348"/>
        <v>#N/A</v>
      </c>
      <c r="ON88" s="165" t="e">
        <f t="shared" si="348"/>
        <v>#N/A</v>
      </c>
      <c r="OO88" s="165" t="e">
        <f t="shared" si="361"/>
        <v>#N/A</v>
      </c>
      <c r="OP88" s="165" t="e">
        <f t="shared" si="361"/>
        <v>#N/A</v>
      </c>
      <c r="OQ88" s="165" t="e">
        <f t="shared" si="361"/>
        <v>#N/A</v>
      </c>
      <c r="OR88" s="165" t="e">
        <f t="shared" si="361"/>
        <v>#N/A</v>
      </c>
      <c r="OS88" s="165" t="e">
        <f t="shared" si="361"/>
        <v>#N/A</v>
      </c>
      <c r="OT88" s="165" t="e">
        <f t="shared" si="361"/>
        <v>#N/A</v>
      </c>
      <c r="OU88" s="165" t="e">
        <f t="shared" si="361"/>
        <v>#N/A</v>
      </c>
      <c r="OV88" s="165" t="e">
        <f t="shared" si="361"/>
        <v>#N/A</v>
      </c>
      <c r="OW88" s="165" t="e">
        <f t="shared" si="361"/>
        <v>#N/A</v>
      </c>
      <c r="OX88" s="165" t="e">
        <f t="shared" si="361"/>
        <v>#N/A</v>
      </c>
      <c r="OY88" s="165" t="e">
        <f t="shared" si="361"/>
        <v>#N/A</v>
      </c>
      <c r="OZ88" s="165" t="e">
        <f t="shared" si="361"/>
        <v>#N/A</v>
      </c>
      <c r="PA88" s="165" t="e">
        <f t="shared" si="361"/>
        <v>#N/A</v>
      </c>
      <c r="PB88" s="165" t="e">
        <f t="shared" si="361"/>
        <v>#N/A</v>
      </c>
      <c r="PC88" s="165" t="e">
        <f t="shared" si="361"/>
        <v>#N/A</v>
      </c>
      <c r="PD88" s="165" t="e">
        <f t="shared" si="337"/>
        <v>#N/A</v>
      </c>
      <c r="PE88" s="165" t="e">
        <f t="shared" si="357"/>
        <v>#N/A</v>
      </c>
      <c r="PF88" s="165" t="e">
        <f t="shared" si="357"/>
        <v>#N/A</v>
      </c>
      <c r="PG88" s="165" t="e">
        <f t="shared" si="357"/>
        <v>#N/A</v>
      </c>
      <c r="PH88" s="165" t="e">
        <f t="shared" si="357"/>
        <v>#N/A</v>
      </c>
      <c r="PI88" s="165" t="e">
        <f t="shared" si="357"/>
        <v>#N/A</v>
      </c>
      <c r="PJ88" s="165" t="e">
        <f t="shared" si="357"/>
        <v>#N/A</v>
      </c>
      <c r="PK88" s="165" t="e">
        <f t="shared" si="357"/>
        <v>#N/A</v>
      </c>
      <c r="PL88" s="165" t="e">
        <f t="shared" si="357"/>
        <v>#N/A</v>
      </c>
    </row>
    <row r="89" spans="1:428" hidden="1" x14ac:dyDescent="0.45">
      <c r="A89" s="4">
        <v>86</v>
      </c>
      <c r="B89" s="105"/>
      <c r="C89" s="113"/>
      <c r="D89" s="118" t="str">
        <f t="shared" si="220"/>
        <v/>
      </c>
      <c r="E89" s="91"/>
      <c r="F89" s="118" t="str">
        <f t="shared" si="221"/>
        <v/>
      </c>
      <c r="G89" s="113"/>
      <c r="H89" s="106"/>
      <c r="I89" s="120" t="str">
        <f t="shared" si="222"/>
        <v/>
      </c>
      <c r="J89" s="120" t="str">
        <f t="shared" si="223"/>
        <v/>
      </c>
      <c r="K89" s="71" t="str">
        <f t="shared" si="327"/>
        <v/>
      </c>
      <c r="L89" s="23"/>
      <c r="M89" s="55"/>
      <c r="N89" s="298"/>
      <c r="O89" s="72" t="str">
        <f>IF(AND(D89&gt;0,E89&gt;0,F89&gt;0),IF(ISBLANK(N89),IF(ISBLANK(L89),"",(F89-D89)*VLOOKUP(L89,VLookups!$A$4:$B$13,2,FALSE)),N89),"")</f>
        <v/>
      </c>
      <c r="P89" s="73" t="str">
        <f t="shared" si="224"/>
        <v/>
      </c>
      <c r="Q89" s="91"/>
      <c r="R89" s="265" t="str">
        <f>IF(AND(Q89&gt;0,E89&gt;0,NOT(O89="")),ABS(VLOOKUP($Q$1,VLookups!$A$43:$B$44,2,FALSE)-_xlfn.NORM.DIST(Q89,K89,O89,TRUE)),"")</f>
        <v/>
      </c>
      <c r="S89" s="90" t="str">
        <f>IF(AND($D89&gt;0,$E89&gt;0,$F89&gt;0,NOT(ISBLANK($L89))),_xlfn.NORM.INV(ABS(VLOOKUP($Q$1,VLookups!$A$43:$B$44,2,FALSE)-S$3),$K89,$O89),"")</f>
        <v/>
      </c>
      <c r="T89" s="89" t="str">
        <f>IF(AND($D89&gt;0,$E89&gt;0,$F89&gt;0,NOT(ISBLANK($L89))),_xlfn.NORM.INV(ABS(VLOOKUP($Q$1,VLookups!$A$43:$B$44,2,FALSE)-T$3),$K89,$O89),"")</f>
        <v/>
      </c>
      <c r="U89" s="90" t="str">
        <f>IF(AND($D89&gt;0,$E89&gt;0,$F89&gt;0,NOT(ISBLANK($L89))),_xlfn.NORM.INV(ABS(VLOOKUP($Q$1,VLookups!$A$43:$B$44,2,FALSE)-U$3),$K89,$O89),"")</f>
        <v/>
      </c>
      <c r="V89" s="89" t="str">
        <f>IF(AND($D89&gt;0,$E89&gt;0,$F89&gt;0,NOT(ISBLANK($L89))),_xlfn.NORM.INV(ABS(VLOOKUP($Q$1,VLookups!$A$43:$B$44,2,FALSE)-V$3),$K89,$O89),"")</f>
        <v/>
      </c>
      <c r="W89" s="90" t="str">
        <f>IF(AND($D89&gt;0,$E89&gt;0,$F89&gt;0,NOT(ISBLANK($L89))),_xlfn.NORM.INV(ABS(VLOOKUP($Q$1,VLookups!$A$43:$B$44,2,FALSE)-W$3),$K89,$O89),"")</f>
        <v/>
      </c>
      <c r="X89" s="89" t="str">
        <f>IF(AND($D89&gt;0,$E89&gt;0,$F89&gt;0,NOT(ISBLANK($L89))),_xlfn.NORM.INV(ABS(VLOOKUP($Q$1,VLookups!$A$43:$B$44,2,FALSE)-X$3),$K89,$O89),"")</f>
        <v/>
      </c>
      <c r="Y89" s="5"/>
      <c r="Z89" s="164" t="str">
        <f t="shared" si="328"/>
        <v/>
      </c>
      <c r="AA89" s="47" t="str">
        <f t="shared" si="329"/>
        <v/>
      </c>
      <c r="AB89" s="47" t="str">
        <f t="shared" si="362"/>
        <v/>
      </c>
      <c r="AC89" s="47" t="str">
        <f t="shared" si="362"/>
        <v/>
      </c>
      <c r="AD89" s="47" t="str">
        <f t="shared" si="362"/>
        <v/>
      </c>
      <c r="AE89" s="47" t="str">
        <f t="shared" si="362"/>
        <v/>
      </c>
      <c r="AF89" s="47" t="str">
        <f t="shared" si="362"/>
        <v/>
      </c>
      <c r="AG89" s="47" t="str">
        <f t="shared" si="362"/>
        <v/>
      </c>
      <c r="AH89" s="47" t="str">
        <f t="shared" si="362"/>
        <v/>
      </c>
      <c r="AI89" s="47" t="str">
        <f t="shared" si="362"/>
        <v/>
      </c>
      <c r="AJ89" s="47" t="str">
        <f t="shared" si="362"/>
        <v/>
      </c>
      <c r="AK89" s="47" t="str">
        <f t="shared" si="362"/>
        <v/>
      </c>
      <c r="AL89" s="47" t="str">
        <f t="shared" si="362"/>
        <v/>
      </c>
      <c r="AM89" s="47" t="str">
        <f t="shared" si="362"/>
        <v/>
      </c>
      <c r="AN89" s="47" t="str">
        <f t="shared" si="362"/>
        <v/>
      </c>
      <c r="AO89" s="47" t="str">
        <f t="shared" si="362"/>
        <v/>
      </c>
      <c r="AP89" s="47" t="str">
        <f t="shared" si="362"/>
        <v/>
      </c>
      <c r="AQ89" s="47" t="str">
        <f t="shared" si="362"/>
        <v/>
      </c>
      <c r="AR89" s="47" t="str">
        <f t="shared" si="362"/>
        <v/>
      </c>
      <c r="AS89" s="47" t="str">
        <f t="shared" si="362"/>
        <v/>
      </c>
      <c r="AT89" s="47" t="str">
        <f t="shared" si="362"/>
        <v/>
      </c>
      <c r="AU89" s="47" t="str">
        <f t="shared" si="362"/>
        <v/>
      </c>
      <c r="AV89" s="47" t="str">
        <f t="shared" si="362"/>
        <v/>
      </c>
      <c r="AW89" s="47" t="str">
        <f t="shared" si="362"/>
        <v/>
      </c>
      <c r="AX89" s="47" t="str">
        <f t="shared" si="362"/>
        <v/>
      </c>
      <c r="AY89" s="47" t="str">
        <f t="shared" si="362"/>
        <v/>
      </c>
      <c r="AZ89" s="47" t="str">
        <f t="shared" si="362"/>
        <v/>
      </c>
      <c r="BA89" s="47" t="str">
        <f t="shared" si="362"/>
        <v/>
      </c>
      <c r="BB89" s="47" t="str">
        <f t="shared" si="362"/>
        <v/>
      </c>
      <c r="BC89" s="47" t="str">
        <f t="shared" si="362"/>
        <v/>
      </c>
      <c r="BD89" s="47" t="str">
        <f t="shared" si="362"/>
        <v/>
      </c>
      <c r="BE89" s="47" t="str">
        <f t="shared" si="362"/>
        <v/>
      </c>
      <c r="BF89" s="47" t="str">
        <f t="shared" si="362"/>
        <v/>
      </c>
      <c r="BG89" s="47" t="str">
        <f t="shared" si="362"/>
        <v/>
      </c>
      <c r="BH89" s="47" t="str">
        <f t="shared" si="362"/>
        <v/>
      </c>
      <c r="BI89" s="47" t="str">
        <f t="shared" si="362"/>
        <v/>
      </c>
      <c r="BJ89" s="47" t="str">
        <f t="shared" si="362"/>
        <v/>
      </c>
      <c r="BK89" s="47" t="str">
        <f t="shared" si="362"/>
        <v/>
      </c>
      <c r="BL89" s="47" t="str">
        <f t="shared" si="362"/>
        <v/>
      </c>
      <c r="BM89" s="47" t="str">
        <f t="shared" si="362"/>
        <v/>
      </c>
      <c r="BN89" s="47" t="str">
        <f t="shared" si="362"/>
        <v/>
      </c>
      <c r="BO89" s="47" t="str">
        <f t="shared" si="362"/>
        <v/>
      </c>
      <c r="BP89" s="47" t="str">
        <f t="shared" si="362"/>
        <v/>
      </c>
      <c r="BQ89" s="47" t="str">
        <f t="shared" si="362"/>
        <v/>
      </c>
      <c r="BR89" s="47" t="str">
        <f t="shared" si="362"/>
        <v/>
      </c>
      <c r="BS89" s="47" t="str">
        <f t="shared" si="362"/>
        <v/>
      </c>
      <c r="BT89" s="47" t="str">
        <f t="shared" si="362"/>
        <v/>
      </c>
      <c r="BU89" s="47" t="str">
        <f t="shared" si="362"/>
        <v/>
      </c>
      <c r="BV89" s="47" t="str">
        <f t="shared" si="362"/>
        <v/>
      </c>
      <c r="BW89" s="47" t="str">
        <f t="shared" si="362"/>
        <v/>
      </c>
      <c r="BX89" s="47" t="str">
        <f t="shared" si="362"/>
        <v/>
      </c>
      <c r="BY89" s="47" t="str">
        <f t="shared" si="362"/>
        <v/>
      </c>
      <c r="BZ89" s="47" t="str">
        <f t="shared" si="362"/>
        <v/>
      </c>
      <c r="CA89" s="47" t="str">
        <f t="shared" si="362"/>
        <v/>
      </c>
      <c r="CB89" s="47" t="str">
        <f t="shared" si="362"/>
        <v/>
      </c>
      <c r="CC89" s="47" t="str">
        <f t="shared" si="362"/>
        <v/>
      </c>
      <c r="CD89" s="47" t="str">
        <f t="shared" si="362"/>
        <v/>
      </c>
      <c r="CE89" s="47" t="str">
        <f t="shared" si="362"/>
        <v/>
      </c>
      <c r="CF89" s="47" t="str">
        <f t="shared" si="362"/>
        <v/>
      </c>
      <c r="CG89" s="47" t="str">
        <f t="shared" si="362"/>
        <v/>
      </c>
      <c r="CH89" s="47" t="str">
        <f t="shared" si="362"/>
        <v/>
      </c>
      <c r="CI89" s="47" t="str">
        <f t="shared" si="362"/>
        <v/>
      </c>
      <c r="CJ89" s="47" t="str">
        <f t="shared" si="362"/>
        <v/>
      </c>
      <c r="CK89" s="47" t="str">
        <f t="shared" si="362"/>
        <v/>
      </c>
      <c r="CL89" s="47" t="str">
        <f t="shared" si="362"/>
        <v/>
      </c>
      <c r="CM89" s="47" t="str">
        <f t="shared" ref="CM89:DV92" si="363">IF(ISNONTEXT($Z89),CN89-$Z89,"")</f>
        <v/>
      </c>
      <c r="CN89" s="47" t="str">
        <f t="shared" si="363"/>
        <v/>
      </c>
      <c r="CO89" s="47" t="str">
        <f t="shared" si="363"/>
        <v/>
      </c>
      <c r="CP89" s="47" t="str">
        <f t="shared" si="363"/>
        <v/>
      </c>
      <c r="CQ89" s="47" t="str">
        <f t="shared" si="363"/>
        <v/>
      </c>
      <c r="CR89" s="47" t="str">
        <f t="shared" si="363"/>
        <v/>
      </c>
      <c r="CS89" s="47" t="str">
        <f t="shared" si="363"/>
        <v/>
      </c>
      <c r="CT89" s="47" t="str">
        <f t="shared" si="363"/>
        <v/>
      </c>
      <c r="CU89" s="47" t="str">
        <f t="shared" si="363"/>
        <v/>
      </c>
      <c r="CV89" s="47" t="str">
        <f t="shared" si="363"/>
        <v/>
      </c>
      <c r="CW89" s="47" t="str">
        <f t="shared" si="363"/>
        <v/>
      </c>
      <c r="CX89" s="47" t="str">
        <f t="shared" si="363"/>
        <v/>
      </c>
      <c r="CY89" s="47" t="str">
        <f t="shared" si="363"/>
        <v/>
      </c>
      <c r="CZ89" s="47" t="str">
        <f t="shared" si="363"/>
        <v/>
      </c>
      <c r="DA89" s="47" t="str">
        <f t="shared" si="363"/>
        <v/>
      </c>
      <c r="DB89" s="47" t="str">
        <f t="shared" si="363"/>
        <v/>
      </c>
      <c r="DC89" s="47" t="str">
        <f t="shared" si="363"/>
        <v/>
      </c>
      <c r="DD89" s="47" t="str">
        <f t="shared" si="363"/>
        <v/>
      </c>
      <c r="DE89" s="47" t="str">
        <f t="shared" si="363"/>
        <v/>
      </c>
      <c r="DF89" s="47" t="str">
        <f t="shared" si="363"/>
        <v/>
      </c>
      <c r="DG89" s="47" t="str">
        <f t="shared" si="363"/>
        <v/>
      </c>
      <c r="DH89" s="47" t="str">
        <f t="shared" si="363"/>
        <v/>
      </c>
      <c r="DI89" s="47" t="str">
        <f t="shared" si="363"/>
        <v/>
      </c>
      <c r="DJ89" s="47" t="str">
        <f t="shared" si="363"/>
        <v/>
      </c>
      <c r="DK89" s="47" t="str">
        <f t="shared" si="363"/>
        <v/>
      </c>
      <c r="DL89" s="47" t="str">
        <f t="shared" si="363"/>
        <v/>
      </c>
      <c r="DM89" s="47" t="str">
        <f t="shared" si="363"/>
        <v/>
      </c>
      <c r="DN89" s="47" t="str">
        <f t="shared" si="363"/>
        <v/>
      </c>
      <c r="DO89" s="47" t="str">
        <f t="shared" si="363"/>
        <v/>
      </c>
      <c r="DP89" s="47" t="str">
        <f t="shared" si="363"/>
        <v/>
      </c>
      <c r="DQ89" s="47" t="str">
        <f t="shared" si="363"/>
        <v/>
      </c>
      <c r="DR89" s="47" t="str">
        <f t="shared" si="363"/>
        <v/>
      </c>
      <c r="DS89" s="47" t="str">
        <f t="shared" si="363"/>
        <v/>
      </c>
      <c r="DT89" s="47" t="str">
        <f t="shared" si="363"/>
        <v/>
      </c>
      <c r="DU89" s="47" t="str">
        <f t="shared" si="363"/>
        <v/>
      </c>
      <c r="DV89" s="47" t="str">
        <f t="shared" si="363"/>
        <v/>
      </c>
      <c r="DW89" s="179" t="str">
        <f t="shared" si="330"/>
        <v/>
      </c>
      <c r="DX89" s="47" t="str">
        <f t="shared" si="225"/>
        <v/>
      </c>
      <c r="DY89" s="47" t="str">
        <f t="shared" si="226"/>
        <v/>
      </c>
      <c r="DZ89" s="47" t="str">
        <f t="shared" si="227"/>
        <v/>
      </c>
      <c r="EA89" s="47" t="str">
        <f t="shared" si="228"/>
        <v/>
      </c>
      <c r="EB89" s="47" t="str">
        <f t="shared" si="229"/>
        <v/>
      </c>
      <c r="EC89" s="47" t="str">
        <f t="shared" si="230"/>
        <v/>
      </c>
      <c r="ED89" s="47" t="str">
        <f t="shared" si="231"/>
        <v/>
      </c>
      <c r="EE89" s="47" t="str">
        <f t="shared" si="232"/>
        <v/>
      </c>
      <c r="EF89" s="47" t="str">
        <f t="shared" si="233"/>
        <v/>
      </c>
      <c r="EG89" s="47" t="str">
        <f t="shared" si="234"/>
        <v/>
      </c>
      <c r="EH89" s="47" t="str">
        <f t="shared" si="235"/>
        <v/>
      </c>
      <c r="EI89" s="47" t="str">
        <f t="shared" si="236"/>
        <v/>
      </c>
      <c r="EJ89" s="47" t="str">
        <f t="shared" si="237"/>
        <v/>
      </c>
      <c r="EK89" s="47" t="str">
        <f t="shared" si="238"/>
        <v/>
      </c>
      <c r="EL89" s="47" t="str">
        <f t="shared" si="239"/>
        <v/>
      </c>
      <c r="EM89" s="47" t="str">
        <f t="shared" si="240"/>
        <v/>
      </c>
      <c r="EN89" s="47" t="str">
        <f t="shared" si="241"/>
        <v/>
      </c>
      <c r="EO89" s="47" t="str">
        <f t="shared" si="242"/>
        <v/>
      </c>
      <c r="EP89" s="47" t="str">
        <f t="shared" si="243"/>
        <v/>
      </c>
      <c r="EQ89" s="47" t="str">
        <f t="shared" si="244"/>
        <v/>
      </c>
      <c r="ER89" s="47" t="str">
        <f t="shared" si="245"/>
        <v/>
      </c>
      <c r="ES89" s="47" t="str">
        <f t="shared" si="246"/>
        <v/>
      </c>
      <c r="ET89" s="47" t="str">
        <f t="shared" si="247"/>
        <v/>
      </c>
      <c r="EU89" s="47" t="str">
        <f t="shared" si="248"/>
        <v/>
      </c>
      <c r="EV89" s="47" t="str">
        <f t="shared" si="249"/>
        <v/>
      </c>
      <c r="EW89" s="47" t="str">
        <f t="shared" si="250"/>
        <v/>
      </c>
      <c r="EX89" s="47" t="str">
        <f t="shared" si="251"/>
        <v/>
      </c>
      <c r="EY89" s="47" t="str">
        <f t="shared" si="252"/>
        <v/>
      </c>
      <c r="EZ89" s="47" t="str">
        <f t="shared" si="253"/>
        <v/>
      </c>
      <c r="FA89" s="47" t="str">
        <f t="shared" si="254"/>
        <v/>
      </c>
      <c r="FB89" s="47" t="str">
        <f t="shared" si="255"/>
        <v/>
      </c>
      <c r="FC89" s="47" t="str">
        <f t="shared" si="256"/>
        <v/>
      </c>
      <c r="FD89" s="47" t="str">
        <f t="shared" si="257"/>
        <v/>
      </c>
      <c r="FE89" s="47" t="str">
        <f t="shared" si="258"/>
        <v/>
      </c>
      <c r="FF89" s="47" t="str">
        <f t="shared" si="259"/>
        <v/>
      </c>
      <c r="FG89" s="47" t="str">
        <f t="shared" si="260"/>
        <v/>
      </c>
      <c r="FH89" s="47" t="str">
        <f t="shared" si="261"/>
        <v/>
      </c>
      <c r="FI89" s="47" t="str">
        <f t="shared" si="262"/>
        <v/>
      </c>
      <c r="FJ89" s="47" t="str">
        <f t="shared" si="263"/>
        <v/>
      </c>
      <c r="FK89" s="47" t="str">
        <f t="shared" si="264"/>
        <v/>
      </c>
      <c r="FL89" s="47" t="str">
        <f t="shared" si="265"/>
        <v/>
      </c>
      <c r="FM89" s="47" t="str">
        <f t="shared" si="266"/>
        <v/>
      </c>
      <c r="FN89" s="47" t="str">
        <f t="shared" si="267"/>
        <v/>
      </c>
      <c r="FO89" s="47" t="str">
        <f t="shared" si="268"/>
        <v/>
      </c>
      <c r="FP89" s="47" t="str">
        <f t="shared" si="269"/>
        <v/>
      </c>
      <c r="FQ89" s="47" t="str">
        <f t="shared" si="270"/>
        <v/>
      </c>
      <c r="FR89" s="47" t="str">
        <f t="shared" si="271"/>
        <v/>
      </c>
      <c r="FS89" s="47" t="str">
        <f t="shared" si="272"/>
        <v/>
      </c>
      <c r="FT89" s="47" t="str">
        <f t="shared" si="273"/>
        <v/>
      </c>
      <c r="FU89" s="47" t="str">
        <f t="shared" si="274"/>
        <v/>
      </c>
      <c r="FV89" s="47" t="str">
        <f t="shared" si="275"/>
        <v/>
      </c>
      <c r="FW89" s="47" t="str">
        <f t="shared" si="276"/>
        <v/>
      </c>
      <c r="FX89" s="47" t="str">
        <f t="shared" si="277"/>
        <v/>
      </c>
      <c r="FY89" s="47" t="str">
        <f t="shared" si="278"/>
        <v/>
      </c>
      <c r="FZ89" s="47" t="str">
        <f t="shared" si="279"/>
        <v/>
      </c>
      <c r="GA89" s="47" t="str">
        <f t="shared" si="280"/>
        <v/>
      </c>
      <c r="GB89" s="47" t="str">
        <f t="shared" si="281"/>
        <v/>
      </c>
      <c r="GC89" s="47" t="str">
        <f t="shared" si="282"/>
        <v/>
      </c>
      <c r="GD89" s="47" t="str">
        <f t="shared" si="283"/>
        <v/>
      </c>
      <c r="GE89" s="47" t="str">
        <f t="shared" si="284"/>
        <v/>
      </c>
      <c r="GF89" s="47" t="str">
        <f t="shared" si="285"/>
        <v/>
      </c>
      <c r="GG89" s="47" t="str">
        <f t="shared" si="286"/>
        <v/>
      </c>
      <c r="GH89" s="47" t="str">
        <f t="shared" si="287"/>
        <v/>
      </c>
      <c r="GI89" s="47" t="str">
        <f t="shared" si="288"/>
        <v/>
      </c>
      <c r="GJ89" s="47" t="str">
        <f t="shared" si="289"/>
        <v/>
      </c>
      <c r="GK89" s="47" t="str">
        <f t="shared" si="290"/>
        <v/>
      </c>
      <c r="GL89" s="47" t="str">
        <f t="shared" si="291"/>
        <v/>
      </c>
      <c r="GM89" s="47" t="str">
        <f t="shared" si="292"/>
        <v/>
      </c>
      <c r="GN89" s="47" t="str">
        <f t="shared" si="293"/>
        <v/>
      </c>
      <c r="GO89" s="47" t="str">
        <f t="shared" si="294"/>
        <v/>
      </c>
      <c r="GP89" s="47" t="str">
        <f t="shared" si="295"/>
        <v/>
      </c>
      <c r="GQ89" s="47" t="str">
        <f t="shared" si="296"/>
        <v/>
      </c>
      <c r="GR89" s="47" t="str">
        <f t="shared" si="297"/>
        <v/>
      </c>
      <c r="GS89" s="47" t="str">
        <f t="shared" si="298"/>
        <v/>
      </c>
      <c r="GT89" s="47" t="str">
        <f t="shared" si="299"/>
        <v/>
      </c>
      <c r="GU89" s="47" t="str">
        <f t="shared" si="300"/>
        <v/>
      </c>
      <c r="GV89" s="47" t="str">
        <f t="shared" si="301"/>
        <v/>
      </c>
      <c r="GW89" s="47" t="str">
        <f t="shared" si="302"/>
        <v/>
      </c>
      <c r="GX89" s="47" t="str">
        <f t="shared" si="303"/>
        <v/>
      </c>
      <c r="GY89" s="47" t="str">
        <f t="shared" si="304"/>
        <v/>
      </c>
      <c r="GZ89" s="47" t="str">
        <f t="shared" si="305"/>
        <v/>
      </c>
      <c r="HA89" s="47" t="str">
        <f t="shared" si="306"/>
        <v/>
      </c>
      <c r="HB89" s="47" t="str">
        <f t="shared" si="307"/>
        <v/>
      </c>
      <c r="HC89" s="47" t="str">
        <f t="shared" si="308"/>
        <v/>
      </c>
      <c r="HD89" s="47" t="str">
        <f t="shared" si="309"/>
        <v/>
      </c>
      <c r="HE89" s="47" t="str">
        <f t="shared" si="310"/>
        <v/>
      </c>
      <c r="HF89" s="47" t="str">
        <f t="shared" si="311"/>
        <v/>
      </c>
      <c r="HG89" s="47" t="str">
        <f t="shared" si="312"/>
        <v/>
      </c>
      <c r="HH89" s="47" t="str">
        <f t="shared" si="313"/>
        <v/>
      </c>
      <c r="HI89" s="47" t="str">
        <f t="shared" si="314"/>
        <v/>
      </c>
      <c r="HJ89" s="47" t="str">
        <f t="shared" si="315"/>
        <v/>
      </c>
      <c r="HK89" s="47" t="str">
        <f t="shared" si="316"/>
        <v/>
      </c>
      <c r="HL89" s="47" t="str">
        <f t="shared" si="317"/>
        <v/>
      </c>
      <c r="HM89" s="47" t="str">
        <f t="shared" si="318"/>
        <v/>
      </c>
      <c r="HN89" s="47" t="str">
        <f t="shared" si="319"/>
        <v/>
      </c>
      <c r="HO89" s="47" t="str">
        <f t="shared" si="320"/>
        <v/>
      </c>
      <c r="HP89" s="47" t="str">
        <f t="shared" si="321"/>
        <v/>
      </c>
      <c r="HQ89" s="47" t="str">
        <f t="shared" si="322"/>
        <v/>
      </c>
      <c r="HR89" s="47" t="str">
        <f t="shared" si="323"/>
        <v/>
      </c>
      <c r="HS89" s="47" t="str">
        <f t="shared" si="324"/>
        <v/>
      </c>
      <c r="HT89" s="165" t="e">
        <f t="shared" si="325"/>
        <v>#N/A</v>
      </c>
      <c r="HU89" s="165" t="e">
        <f t="shared" si="342"/>
        <v>#N/A</v>
      </c>
      <c r="HV89" s="165" t="e">
        <f t="shared" si="342"/>
        <v>#N/A</v>
      </c>
      <c r="HW89" s="165" t="e">
        <f t="shared" si="342"/>
        <v>#N/A</v>
      </c>
      <c r="HX89" s="165" t="e">
        <f t="shared" si="353"/>
        <v>#N/A</v>
      </c>
      <c r="HY89" s="165" t="e">
        <f t="shared" si="353"/>
        <v>#N/A</v>
      </c>
      <c r="HZ89" s="165" t="e">
        <f t="shared" si="353"/>
        <v>#N/A</v>
      </c>
      <c r="IA89" s="165" t="e">
        <f t="shared" si="353"/>
        <v>#N/A</v>
      </c>
      <c r="IB89" s="165" t="e">
        <f t="shared" si="353"/>
        <v>#N/A</v>
      </c>
      <c r="IC89" s="165" t="e">
        <f t="shared" si="353"/>
        <v>#N/A</v>
      </c>
      <c r="ID89" s="165" t="e">
        <f t="shared" si="353"/>
        <v>#N/A</v>
      </c>
      <c r="IE89" s="165" t="e">
        <f t="shared" si="353"/>
        <v>#N/A</v>
      </c>
      <c r="IF89" s="165" t="e">
        <f t="shared" si="353"/>
        <v>#N/A</v>
      </c>
      <c r="IG89" s="165" t="e">
        <f t="shared" si="353"/>
        <v>#N/A</v>
      </c>
      <c r="IH89" s="165" t="e">
        <f t="shared" si="353"/>
        <v>#N/A</v>
      </c>
      <c r="II89" s="165" t="e">
        <f t="shared" si="353"/>
        <v>#N/A</v>
      </c>
      <c r="IJ89" s="165" t="e">
        <f t="shared" si="353"/>
        <v>#N/A</v>
      </c>
      <c r="IK89" s="165" t="e">
        <f t="shared" si="353"/>
        <v>#N/A</v>
      </c>
      <c r="IL89" s="165" t="e">
        <f t="shared" si="353"/>
        <v>#N/A</v>
      </c>
      <c r="IM89" s="165" t="e">
        <f t="shared" si="349"/>
        <v>#N/A</v>
      </c>
      <c r="IN89" s="165" t="e">
        <f t="shared" si="349"/>
        <v>#N/A</v>
      </c>
      <c r="IO89" s="165" t="e">
        <f t="shared" si="349"/>
        <v>#N/A</v>
      </c>
      <c r="IP89" s="165" t="e">
        <f t="shared" si="349"/>
        <v>#N/A</v>
      </c>
      <c r="IQ89" s="165" t="e">
        <f t="shared" si="349"/>
        <v>#N/A</v>
      </c>
      <c r="IR89" s="165" t="e">
        <f t="shared" si="349"/>
        <v>#N/A</v>
      </c>
      <c r="IS89" s="165" t="e">
        <f t="shared" si="349"/>
        <v>#N/A</v>
      </c>
      <c r="IT89" s="165" t="e">
        <f t="shared" si="349"/>
        <v>#N/A</v>
      </c>
      <c r="IU89" s="165" t="e">
        <f t="shared" si="349"/>
        <v>#N/A</v>
      </c>
      <c r="IV89" s="165" t="e">
        <f t="shared" si="349"/>
        <v>#N/A</v>
      </c>
      <c r="IW89" s="165" t="e">
        <f t="shared" si="349"/>
        <v>#N/A</v>
      </c>
      <c r="IX89" s="165" t="e">
        <f t="shared" si="349"/>
        <v>#N/A</v>
      </c>
      <c r="IY89" s="165" t="e">
        <f t="shared" si="349"/>
        <v>#N/A</v>
      </c>
      <c r="IZ89" s="165" t="e">
        <f t="shared" si="349"/>
        <v>#N/A</v>
      </c>
      <c r="JA89" s="165" t="e">
        <f t="shared" si="349"/>
        <v>#N/A</v>
      </c>
      <c r="JB89" s="165" t="e">
        <f t="shared" si="346"/>
        <v>#N/A</v>
      </c>
      <c r="JC89" s="165" t="e">
        <f t="shared" si="346"/>
        <v>#N/A</v>
      </c>
      <c r="JD89" s="165" t="e">
        <f t="shared" si="346"/>
        <v>#N/A</v>
      </c>
      <c r="JE89" s="165" t="e">
        <f t="shared" si="346"/>
        <v>#N/A</v>
      </c>
      <c r="JF89" s="165" t="e">
        <f t="shared" si="346"/>
        <v>#N/A</v>
      </c>
      <c r="JG89" s="165" t="e">
        <f t="shared" si="346"/>
        <v>#N/A</v>
      </c>
      <c r="JH89" s="165" t="e">
        <f t="shared" si="346"/>
        <v>#N/A</v>
      </c>
      <c r="JI89" s="165" t="e">
        <f t="shared" si="346"/>
        <v>#N/A</v>
      </c>
      <c r="JJ89" s="165" t="e">
        <f t="shared" si="346"/>
        <v>#N/A</v>
      </c>
      <c r="JK89" s="165" t="e">
        <f t="shared" si="346"/>
        <v>#N/A</v>
      </c>
      <c r="JL89" s="165" t="e">
        <f t="shared" si="346"/>
        <v>#N/A</v>
      </c>
      <c r="JM89" s="165" t="e">
        <f t="shared" si="346"/>
        <v>#N/A</v>
      </c>
      <c r="JN89" s="165" t="e">
        <f t="shared" si="346"/>
        <v>#N/A</v>
      </c>
      <c r="JO89" s="165" t="e">
        <f t="shared" si="346"/>
        <v>#N/A</v>
      </c>
      <c r="JP89" s="165" t="e">
        <f t="shared" si="346"/>
        <v>#N/A</v>
      </c>
      <c r="JQ89" s="165" t="e">
        <f t="shared" si="359"/>
        <v>#N/A</v>
      </c>
      <c r="JR89" s="165" t="e">
        <f t="shared" si="359"/>
        <v>#N/A</v>
      </c>
      <c r="JS89" s="165" t="e">
        <f t="shared" si="359"/>
        <v>#N/A</v>
      </c>
      <c r="JT89" s="165" t="e">
        <f t="shared" si="359"/>
        <v>#N/A</v>
      </c>
      <c r="JU89" s="165" t="e">
        <f t="shared" si="359"/>
        <v>#N/A</v>
      </c>
      <c r="JV89" s="165" t="e">
        <f t="shared" si="359"/>
        <v>#N/A</v>
      </c>
      <c r="JW89" s="165" t="e">
        <f t="shared" si="359"/>
        <v>#N/A</v>
      </c>
      <c r="JX89" s="165" t="e">
        <f t="shared" si="359"/>
        <v>#N/A</v>
      </c>
      <c r="JY89" s="165" t="e">
        <f t="shared" si="359"/>
        <v>#N/A</v>
      </c>
      <c r="JZ89" s="165" t="e">
        <f t="shared" si="359"/>
        <v>#N/A</v>
      </c>
      <c r="KA89" s="165" t="e">
        <f t="shared" si="359"/>
        <v>#N/A</v>
      </c>
      <c r="KB89" s="165" t="e">
        <f t="shared" si="359"/>
        <v>#N/A</v>
      </c>
      <c r="KC89" s="165" t="e">
        <f t="shared" si="359"/>
        <v>#N/A</v>
      </c>
      <c r="KD89" s="165" t="e">
        <f t="shared" si="359"/>
        <v>#N/A</v>
      </c>
      <c r="KE89" s="165" t="e">
        <f t="shared" si="359"/>
        <v>#N/A</v>
      </c>
      <c r="KF89" s="165" t="e">
        <f t="shared" si="335"/>
        <v>#N/A</v>
      </c>
      <c r="KG89" s="165" t="e">
        <f t="shared" si="343"/>
        <v>#N/A</v>
      </c>
      <c r="KH89" s="165" t="e">
        <f t="shared" si="343"/>
        <v>#N/A</v>
      </c>
      <c r="KI89" s="165" t="e">
        <f t="shared" si="343"/>
        <v>#N/A</v>
      </c>
      <c r="KJ89" s="165" t="e">
        <f t="shared" si="354"/>
        <v>#N/A</v>
      </c>
      <c r="KK89" s="165" t="e">
        <f t="shared" si="354"/>
        <v>#N/A</v>
      </c>
      <c r="KL89" s="165" t="e">
        <f t="shared" si="354"/>
        <v>#N/A</v>
      </c>
      <c r="KM89" s="165" t="e">
        <f t="shared" si="354"/>
        <v>#N/A</v>
      </c>
      <c r="KN89" s="165" t="e">
        <f t="shared" si="354"/>
        <v>#N/A</v>
      </c>
      <c r="KO89" s="165" t="e">
        <f t="shared" si="354"/>
        <v>#N/A</v>
      </c>
      <c r="KP89" s="165" t="e">
        <f t="shared" si="354"/>
        <v>#N/A</v>
      </c>
      <c r="KQ89" s="165" t="e">
        <f t="shared" si="354"/>
        <v>#N/A</v>
      </c>
      <c r="KR89" s="165" t="e">
        <f t="shared" si="354"/>
        <v>#N/A</v>
      </c>
      <c r="KS89" s="165" t="e">
        <f t="shared" si="354"/>
        <v>#N/A</v>
      </c>
      <c r="KT89" s="165" t="e">
        <f t="shared" si="354"/>
        <v>#N/A</v>
      </c>
      <c r="KU89" s="165" t="e">
        <f t="shared" si="354"/>
        <v>#N/A</v>
      </c>
      <c r="KV89" s="165" t="e">
        <f t="shared" si="354"/>
        <v>#N/A</v>
      </c>
      <c r="KW89" s="165" t="e">
        <f t="shared" si="354"/>
        <v>#N/A</v>
      </c>
      <c r="KX89" s="165" t="e">
        <f t="shared" si="354"/>
        <v>#N/A</v>
      </c>
      <c r="KY89" s="165" t="e">
        <f t="shared" si="350"/>
        <v>#N/A</v>
      </c>
      <c r="KZ89" s="165" t="e">
        <f t="shared" si="350"/>
        <v>#N/A</v>
      </c>
      <c r="LA89" s="165" t="e">
        <f t="shared" si="350"/>
        <v>#N/A</v>
      </c>
      <c r="LB89" s="165" t="e">
        <f t="shared" si="350"/>
        <v>#N/A</v>
      </c>
      <c r="LC89" s="165" t="e">
        <f t="shared" si="350"/>
        <v>#N/A</v>
      </c>
      <c r="LD89" s="165" t="e">
        <f t="shared" si="350"/>
        <v>#N/A</v>
      </c>
      <c r="LE89" s="165" t="e">
        <f t="shared" si="350"/>
        <v>#N/A</v>
      </c>
      <c r="LF89" s="165" t="e">
        <f t="shared" si="350"/>
        <v>#N/A</v>
      </c>
      <c r="LG89" s="165" t="e">
        <f t="shared" si="350"/>
        <v>#N/A</v>
      </c>
      <c r="LH89" s="165" t="e">
        <f t="shared" si="350"/>
        <v>#N/A</v>
      </c>
      <c r="LI89" s="165" t="e">
        <f t="shared" si="350"/>
        <v>#N/A</v>
      </c>
      <c r="LJ89" s="165" t="e">
        <f t="shared" si="350"/>
        <v>#N/A</v>
      </c>
      <c r="LK89" s="165" t="e">
        <f t="shared" si="350"/>
        <v>#N/A</v>
      </c>
      <c r="LL89" s="165" t="e">
        <f t="shared" si="350"/>
        <v>#N/A</v>
      </c>
      <c r="LM89" s="165" t="e">
        <f t="shared" si="350"/>
        <v>#N/A</v>
      </c>
      <c r="LN89" s="165" t="e">
        <f t="shared" si="347"/>
        <v>#N/A</v>
      </c>
      <c r="LO89" s="165" t="e">
        <f t="shared" si="347"/>
        <v>#N/A</v>
      </c>
      <c r="LP89" s="165" t="e">
        <f t="shared" si="347"/>
        <v>#N/A</v>
      </c>
      <c r="LQ89" s="165" t="e">
        <f t="shared" si="347"/>
        <v>#N/A</v>
      </c>
      <c r="LR89" s="165" t="e">
        <f t="shared" si="347"/>
        <v>#N/A</v>
      </c>
      <c r="LS89" s="165" t="e">
        <f t="shared" si="347"/>
        <v>#N/A</v>
      </c>
      <c r="LT89" s="165" t="e">
        <f t="shared" si="347"/>
        <v>#N/A</v>
      </c>
      <c r="LU89" s="165" t="e">
        <f t="shared" si="347"/>
        <v>#N/A</v>
      </c>
      <c r="LV89" s="165" t="e">
        <f t="shared" si="347"/>
        <v>#N/A</v>
      </c>
      <c r="LW89" s="165" t="e">
        <f t="shared" si="347"/>
        <v>#N/A</v>
      </c>
      <c r="LX89" s="165" t="e">
        <f t="shared" si="347"/>
        <v>#N/A</v>
      </c>
      <c r="LY89" s="165" t="e">
        <f t="shared" si="347"/>
        <v>#N/A</v>
      </c>
      <c r="LZ89" s="165" t="e">
        <f t="shared" si="347"/>
        <v>#N/A</v>
      </c>
      <c r="MA89" s="165" t="e">
        <f t="shared" si="347"/>
        <v>#N/A</v>
      </c>
      <c r="MB89" s="165" t="e">
        <f t="shared" si="347"/>
        <v>#N/A</v>
      </c>
      <c r="MC89" s="165" t="e">
        <f t="shared" si="360"/>
        <v>#N/A</v>
      </c>
      <c r="MD89" s="165" t="e">
        <f t="shared" si="360"/>
        <v>#N/A</v>
      </c>
      <c r="ME89" s="165" t="e">
        <f t="shared" si="360"/>
        <v>#N/A</v>
      </c>
      <c r="MF89" s="165" t="e">
        <f t="shared" si="360"/>
        <v>#N/A</v>
      </c>
      <c r="MG89" s="165" t="e">
        <f t="shared" si="360"/>
        <v>#N/A</v>
      </c>
      <c r="MH89" s="165" t="e">
        <f t="shared" si="360"/>
        <v>#N/A</v>
      </c>
      <c r="MI89" s="165" t="e">
        <f t="shared" si="360"/>
        <v>#N/A</v>
      </c>
      <c r="MJ89" s="165" t="e">
        <f t="shared" si="360"/>
        <v>#N/A</v>
      </c>
      <c r="MK89" s="165" t="e">
        <f t="shared" si="360"/>
        <v>#N/A</v>
      </c>
      <c r="ML89" s="165" t="e">
        <f t="shared" si="360"/>
        <v>#N/A</v>
      </c>
      <c r="MM89" s="165" t="e">
        <f t="shared" si="360"/>
        <v>#N/A</v>
      </c>
      <c r="MN89" s="165" t="e">
        <f t="shared" si="360"/>
        <v>#N/A</v>
      </c>
      <c r="MO89" s="165" t="e">
        <f t="shared" si="360"/>
        <v>#N/A</v>
      </c>
      <c r="MP89" s="165" t="e">
        <f t="shared" si="360"/>
        <v>#N/A</v>
      </c>
      <c r="MQ89" s="165" t="e">
        <f t="shared" si="360"/>
        <v>#N/A</v>
      </c>
      <c r="MR89" s="165" t="e">
        <f t="shared" si="336"/>
        <v>#N/A</v>
      </c>
      <c r="MS89" s="165" t="e">
        <f t="shared" si="344"/>
        <v>#N/A</v>
      </c>
      <c r="MT89" s="165" t="e">
        <f t="shared" si="344"/>
        <v>#N/A</v>
      </c>
      <c r="MU89" s="165" t="e">
        <f t="shared" si="344"/>
        <v>#N/A</v>
      </c>
      <c r="MV89" s="165" t="e">
        <f t="shared" si="355"/>
        <v>#N/A</v>
      </c>
      <c r="MW89" s="165" t="e">
        <f t="shared" si="355"/>
        <v>#N/A</v>
      </c>
      <c r="MX89" s="165" t="e">
        <f t="shared" si="355"/>
        <v>#N/A</v>
      </c>
      <c r="MY89" s="165" t="e">
        <f t="shared" si="355"/>
        <v>#N/A</v>
      </c>
      <c r="MZ89" s="165" t="e">
        <f t="shared" si="355"/>
        <v>#N/A</v>
      </c>
      <c r="NA89" s="165" t="e">
        <f t="shared" si="355"/>
        <v>#N/A</v>
      </c>
      <c r="NB89" s="165" t="e">
        <f t="shared" si="355"/>
        <v>#N/A</v>
      </c>
      <c r="NC89" s="165" t="e">
        <f t="shared" si="355"/>
        <v>#N/A</v>
      </c>
      <c r="ND89" s="165" t="e">
        <f t="shared" si="355"/>
        <v>#N/A</v>
      </c>
      <c r="NE89" s="165" t="e">
        <f t="shared" si="355"/>
        <v>#N/A</v>
      </c>
      <c r="NF89" s="165" t="e">
        <f t="shared" si="355"/>
        <v>#N/A</v>
      </c>
      <c r="NG89" s="165" t="e">
        <f t="shared" si="355"/>
        <v>#N/A</v>
      </c>
      <c r="NH89" s="165" t="e">
        <f t="shared" si="355"/>
        <v>#N/A</v>
      </c>
      <c r="NI89" s="165" t="e">
        <f t="shared" si="355"/>
        <v>#N/A</v>
      </c>
      <c r="NJ89" s="165" t="e">
        <f t="shared" si="355"/>
        <v>#N/A</v>
      </c>
      <c r="NK89" s="165" t="e">
        <f t="shared" si="351"/>
        <v>#N/A</v>
      </c>
      <c r="NL89" s="165" t="e">
        <f t="shared" si="351"/>
        <v>#N/A</v>
      </c>
      <c r="NM89" s="165" t="e">
        <f t="shared" si="351"/>
        <v>#N/A</v>
      </c>
      <c r="NN89" s="165" t="e">
        <f t="shared" si="351"/>
        <v>#N/A</v>
      </c>
      <c r="NO89" s="165" t="e">
        <f t="shared" si="351"/>
        <v>#N/A</v>
      </c>
      <c r="NP89" s="165" t="e">
        <f t="shared" si="351"/>
        <v>#N/A</v>
      </c>
      <c r="NQ89" s="165" t="e">
        <f t="shared" si="351"/>
        <v>#N/A</v>
      </c>
      <c r="NR89" s="165" t="e">
        <f t="shared" si="351"/>
        <v>#N/A</v>
      </c>
      <c r="NS89" s="165" t="e">
        <f t="shared" si="351"/>
        <v>#N/A</v>
      </c>
      <c r="NT89" s="165" t="e">
        <f t="shared" si="351"/>
        <v>#N/A</v>
      </c>
      <c r="NU89" s="165" t="e">
        <f t="shared" si="351"/>
        <v>#N/A</v>
      </c>
      <c r="NV89" s="165" t="e">
        <f t="shared" si="351"/>
        <v>#N/A</v>
      </c>
      <c r="NW89" s="165" t="e">
        <f t="shared" si="351"/>
        <v>#N/A</v>
      </c>
      <c r="NX89" s="165" t="e">
        <f t="shared" si="351"/>
        <v>#N/A</v>
      </c>
      <c r="NY89" s="165" t="e">
        <f t="shared" si="351"/>
        <v>#N/A</v>
      </c>
      <c r="NZ89" s="165" t="e">
        <f t="shared" si="348"/>
        <v>#N/A</v>
      </c>
      <c r="OA89" s="165" t="e">
        <f t="shared" si="348"/>
        <v>#N/A</v>
      </c>
      <c r="OB89" s="165" t="e">
        <f t="shared" si="348"/>
        <v>#N/A</v>
      </c>
      <c r="OC89" s="165" t="e">
        <f t="shared" si="348"/>
        <v>#N/A</v>
      </c>
      <c r="OD89" s="165" t="e">
        <f t="shared" si="348"/>
        <v>#N/A</v>
      </c>
      <c r="OE89" s="165" t="e">
        <f t="shared" si="348"/>
        <v>#N/A</v>
      </c>
      <c r="OF89" s="165" t="e">
        <f t="shared" si="348"/>
        <v>#N/A</v>
      </c>
      <c r="OG89" s="165" t="e">
        <f t="shared" si="348"/>
        <v>#N/A</v>
      </c>
      <c r="OH89" s="165" t="e">
        <f t="shared" si="348"/>
        <v>#N/A</v>
      </c>
      <c r="OI89" s="165" t="e">
        <f t="shared" si="348"/>
        <v>#N/A</v>
      </c>
      <c r="OJ89" s="165" t="e">
        <f t="shared" si="348"/>
        <v>#N/A</v>
      </c>
      <c r="OK89" s="165" t="e">
        <f t="shared" si="348"/>
        <v>#N/A</v>
      </c>
      <c r="OL89" s="165" t="e">
        <f t="shared" si="348"/>
        <v>#N/A</v>
      </c>
      <c r="OM89" s="165" t="e">
        <f t="shared" si="348"/>
        <v>#N/A</v>
      </c>
      <c r="ON89" s="165" t="e">
        <f t="shared" si="348"/>
        <v>#N/A</v>
      </c>
      <c r="OO89" s="165" t="e">
        <f t="shared" si="361"/>
        <v>#N/A</v>
      </c>
      <c r="OP89" s="165" t="e">
        <f t="shared" si="361"/>
        <v>#N/A</v>
      </c>
      <c r="OQ89" s="165" t="e">
        <f t="shared" si="361"/>
        <v>#N/A</v>
      </c>
      <c r="OR89" s="165" t="e">
        <f t="shared" si="361"/>
        <v>#N/A</v>
      </c>
      <c r="OS89" s="165" t="e">
        <f t="shared" si="361"/>
        <v>#N/A</v>
      </c>
      <c r="OT89" s="165" t="e">
        <f t="shared" si="361"/>
        <v>#N/A</v>
      </c>
      <c r="OU89" s="165" t="e">
        <f t="shared" si="361"/>
        <v>#N/A</v>
      </c>
      <c r="OV89" s="165" t="e">
        <f t="shared" si="361"/>
        <v>#N/A</v>
      </c>
      <c r="OW89" s="165" t="e">
        <f t="shared" si="361"/>
        <v>#N/A</v>
      </c>
      <c r="OX89" s="165" t="e">
        <f t="shared" si="361"/>
        <v>#N/A</v>
      </c>
      <c r="OY89" s="165" t="e">
        <f t="shared" si="361"/>
        <v>#N/A</v>
      </c>
      <c r="OZ89" s="165" t="e">
        <f t="shared" si="361"/>
        <v>#N/A</v>
      </c>
      <c r="PA89" s="165" t="e">
        <f t="shared" si="361"/>
        <v>#N/A</v>
      </c>
      <c r="PB89" s="165" t="e">
        <f t="shared" si="361"/>
        <v>#N/A</v>
      </c>
      <c r="PC89" s="165" t="e">
        <f t="shared" si="361"/>
        <v>#N/A</v>
      </c>
      <c r="PD89" s="165" t="e">
        <f t="shared" si="337"/>
        <v>#N/A</v>
      </c>
      <c r="PE89" s="165" t="e">
        <f t="shared" si="357"/>
        <v>#N/A</v>
      </c>
      <c r="PF89" s="165" t="e">
        <f t="shared" si="357"/>
        <v>#N/A</v>
      </c>
      <c r="PG89" s="165" t="e">
        <f t="shared" si="357"/>
        <v>#N/A</v>
      </c>
      <c r="PH89" s="165" t="e">
        <f t="shared" si="357"/>
        <v>#N/A</v>
      </c>
      <c r="PI89" s="165" t="e">
        <f t="shared" si="357"/>
        <v>#N/A</v>
      </c>
      <c r="PJ89" s="165" t="e">
        <f t="shared" si="357"/>
        <v>#N/A</v>
      </c>
      <c r="PK89" s="165" t="e">
        <f t="shared" si="357"/>
        <v>#N/A</v>
      </c>
      <c r="PL89" s="165" t="e">
        <f t="shared" si="357"/>
        <v>#N/A</v>
      </c>
    </row>
    <row r="90" spans="1:428" hidden="1" x14ac:dyDescent="0.45">
      <c r="A90" s="4">
        <v>87</v>
      </c>
      <c r="B90" s="105"/>
      <c r="C90" s="113"/>
      <c r="D90" s="118" t="str">
        <f t="shared" si="220"/>
        <v/>
      </c>
      <c r="E90" s="91"/>
      <c r="F90" s="118" t="str">
        <f t="shared" si="221"/>
        <v/>
      </c>
      <c r="G90" s="113"/>
      <c r="H90" s="106"/>
      <c r="I90" s="120" t="str">
        <f t="shared" si="222"/>
        <v/>
      </c>
      <c r="J90" s="120" t="str">
        <f t="shared" si="223"/>
        <v/>
      </c>
      <c r="K90" s="71" t="str">
        <f t="shared" si="327"/>
        <v/>
      </c>
      <c r="L90" s="23"/>
      <c r="M90" s="55"/>
      <c r="N90" s="298"/>
      <c r="O90" s="72" t="str">
        <f>IF(AND(D90&gt;0,E90&gt;0,F90&gt;0),IF(ISBLANK(N90),IF(ISBLANK(L90),"",(F90-D90)*VLOOKUP(L90,VLookups!$A$4:$B$13,2,FALSE)),N90),"")</f>
        <v/>
      </c>
      <c r="P90" s="73" t="str">
        <f t="shared" si="224"/>
        <v/>
      </c>
      <c r="Q90" s="91"/>
      <c r="R90" s="265" t="str">
        <f>IF(AND(Q90&gt;0,E90&gt;0,NOT(O90="")),ABS(VLOOKUP($Q$1,VLookups!$A$43:$B$44,2,FALSE)-_xlfn.NORM.DIST(Q90,K90,O90,TRUE)),"")</f>
        <v/>
      </c>
      <c r="S90" s="90" t="str">
        <f>IF(AND($D90&gt;0,$E90&gt;0,$F90&gt;0,NOT(ISBLANK($L90))),_xlfn.NORM.INV(ABS(VLOOKUP($Q$1,VLookups!$A$43:$B$44,2,FALSE)-S$3),$K90,$O90),"")</f>
        <v/>
      </c>
      <c r="T90" s="89" t="str">
        <f>IF(AND($D90&gt;0,$E90&gt;0,$F90&gt;0,NOT(ISBLANK($L90))),_xlfn.NORM.INV(ABS(VLOOKUP($Q$1,VLookups!$A$43:$B$44,2,FALSE)-T$3),$K90,$O90),"")</f>
        <v/>
      </c>
      <c r="U90" s="90" t="str">
        <f>IF(AND($D90&gt;0,$E90&gt;0,$F90&gt;0,NOT(ISBLANK($L90))),_xlfn.NORM.INV(ABS(VLOOKUP($Q$1,VLookups!$A$43:$B$44,2,FALSE)-U$3),$K90,$O90),"")</f>
        <v/>
      </c>
      <c r="V90" s="89" t="str">
        <f>IF(AND($D90&gt;0,$E90&gt;0,$F90&gt;0,NOT(ISBLANK($L90))),_xlfn.NORM.INV(ABS(VLOOKUP($Q$1,VLookups!$A$43:$B$44,2,FALSE)-V$3),$K90,$O90),"")</f>
        <v/>
      </c>
      <c r="W90" s="90" t="str">
        <f>IF(AND($D90&gt;0,$E90&gt;0,$F90&gt;0,NOT(ISBLANK($L90))),_xlfn.NORM.INV(ABS(VLOOKUP($Q$1,VLookups!$A$43:$B$44,2,FALSE)-W$3),$K90,$O90),"")</f>
        <v/>
      </c>
      <c r="X90" s="89" t="str">
        <f>IF(AND($D90&gt;0,$E90&gt;0,$F90&gt;0,NOT(ISBLANK($L90))),_xlfn.NORM.INV(ABS(VLOOKUP($Q$1,VLookups!$A$43:$B$44,2,FALSE)-X$3),$K90,$O90),"")</f>
        <v/>
      </c>
      <c r="Y90" s="5"/>
      <c r="Z90" s="164" t="str">
        <f t="shared" si="328"/>
        <v/>
      </c>
      <c r="AA90" s="47" t="str">
        <f t="shared" si="329"/>
        <v/>
      </c>
      <c r="AB90" s="47" t="str">
        <f t="shared" ref="AB90:CM93" si="364">IF(ISNONTEXT($Z90),AC90-$Z90,"")</f>
        <v/>
      </c>
      <c r="AC90" s="47" t="str">
        <f t="shared" si="364"/>
        <v/>
      </c>
      <c r="AD90" s="47" t="str">
        <f t="shared" si="364"/>
        <v/>
      </c>
      <c r="AE90" s="47" t="str">
        <f t="shared" si="364"/>
        <v/>
      </c>
      <c r="AF90" s="47" t="str">
        <f t="shared" si="364"/>
        <v/>
      </c>
      <c r="AG90" s="47" t="str">
        <f t="shared" si="364"/>
        <v/>
      </c>
      <c r="AH90" s="47" t="str">
        <f t="shared" si="364"/>
        <v/>
      </c>
      <c r="AI90" s="47" t="str">
        <f t="shared" si="364"/>
        <v/>
      </c>
      <c r="AJ90" s="47" t="str">
        <f t="shared" si="364"/>
        <v/>
      </c>
      <c r="AK90" s="47" t="str">
        <f t="shared" si="364"/>
        <v/>
      </c>
      <c r="AL90" s="47" t="str">
        <f t="shared" si="364"/>
        <v/>
      </c>
      <c r="AM90" s="47" t="str">
        <f t="shared" si="364"/>
        <v/>
      </c>
      <c r="AN90" s="47" t="str">
        <f t="shared" si="364"/>
        <v/>
      </c>
      <c r="AO90" s="47" t="str">
        <f t="shared" si="364"/>
        <v/>
      </c>
      <c r="AP90" s="47" t="str">
        <f t="shared" si="364"/>
        <v/>
      </c>
      <c r="AQ90" s="47" t="str">
        <f t="shared" si="364"/>
        <v/>
      </c>
      <c r="AR90" s="47" t="str">
        <f t="shared" si="364"/>
        <v/>
      </c>
      <c r="AS90" s="47" t="str">
        <f t="shared" si="364"/>
        <v/>
      </c>
      <c r="AT90" s="47" t="str">
        <f t="shared" si="364"/>
        <v/>
      </c>
      <c r="AU90" s="47" t="str">
        <f t="shared" si="364"/>
        <v/>
      </c>
      <c r="AV90" s="47" t="str">
        <f t="shared" si="364"/>
        <v/>
      </c>
      <c r="AW90" s="47" t="str">
        <f t="shared" si="364"/>
        <v/>
      </c>
      <c r="AX90" s="47" t="str">
        <f t="shared" si="364"/>
        <v/>
      </c>
      <c r="AY90" s="47" t="str">
        <f t="shared" si="364"/>
        <v/>
      </c>
      <c r="AZ90" s="47" t="str">
        <f t="shared" si="364"/>
        <v/>
      </c>
      <c r="BA90" s="47" t="str">
        <f t="shared" si="364"/>
        <v/>
      </c>
      <c r="BB90" s="47" t="str">
        <f t="shared" si="364"/>
        <v/>
      </c>
      <c r="BC90" s="47" t="str">
        <f t="shared" si="364"/>
        <v/>
      </c>
      <c r="BD90" s="47" t="str">
        <f t="shared" si="364"/>
        <v/>
      </c>
      <c r="BE90" s="47" t="str">
        <f t="shared" si="364"/>
        <v/>
      </c>
      <c r="BF90" s="47" t="str">
        <f t="shared" si="364"/>
        <v/>
      </c>
      <c r="BG90" s="47" t="str">
        <f t="shared" si="364"/>
        <v/>
      </c>
      <c r="BH90" s="47" t="str">
        <f t="shared" si="364"/>
        <v/>
      </c>
      <c r="BI90" s="47" t="str">
        <f t="shared" si="364"/>
        <v/>
      </c>
      <c r="BJ90" s="47" t="str">
        <f t="shared" si="364"/>
        <v/>
      </c>
      <c r="BK90" s="47" t="str">
        <f t="shared" si="364"/>
        <v/>
      </c>
      <c r="BL90" s="47" t="str">
        <f t="shared" si="364"/>
        <v/>
      </c>
      <c r="BM90" s="47" t="str">
        <f t="shared" si="364"/>
        <v/>
      </c>
      <c r="BN90" s="47" t="str">
        <f t="shared" si="364"/>
        <v/>
      </c>
      <c r="BO90" s="47" t="str">
        <f t="shared" si="364"/>
        <v/>
      </c>
      <c r="BP90" s="47" t="str">
        <f t="shared" si="364"/>
        <v/>
      </c>
      <c r="BQ90" s="47" t="str">
        <f t="shared" si="364"/>
        <v/>
      </c>
      <c r="BR90" s="47" t="str">
        <f t="shared" si="364"/>
        <v/>
      </c>
      <c r="BS90" s="47" t="str">
        <f t="shared" si="364"/>
        <v/>
      </c>
      <c r="BT90" s="47" t="str">
        <f t="shared" si="364"/>
        <v/>
      </c>
      <c r="BU90" s="47" t="str">
        <f t="shared" si="364"/>
        <v/>
      </c>
      <c r="BV90" s="47" t="str">
        <f t="shared" si="364"/>
        <v/>
      </c>
      <c r="BW90" s="47" t="str">
        <f t="shared" si="364"/>
        <v/>
      </c>
      <c r="BX90" s="47" t="str">
        <f t="shared" si="364"/>
        <v/>
      </c>
      <c r="BY90" s="47" t="str">
        <f t="shared" si="364"/>
        <v/>
      </c>
      <c r="BZ90" s="47" t="str">
        <f t="shared" si="364"/>
        <v/>
      </c>
      <c r="CA90" s="47" t="str">
        <f t="shared" si="364"/>
        <v/>
      </c>
      <c r="CB90" s="47" t="str">
        <f t="shared" si="364"/>
        <v/>
      </c>
      <c r="CC90" s="47" t="str">
        <f t="shared" si="364"/>
        <v/>
      </c>
      <c r="CD90" s="47" t="str">
        <f t="shared" si="364"/>
        <v/>
      </c>
      <c r="CE90" s="47" t="str">
        <f t="shared" si="364"/>
        <v/>
      </c>
      <c r="CF90" s="47" t="str">
        <f t="shared" si="364"/>
        <v/>
      </c>
      <c r="CG90" s="47" t="str">
        <f t="shared" si="364"/>
        <v/>
      </c>
      <c r="CH90" s="47" t="str">
        <f t="shared" si="364"/>
        <v/>
      </c>
      <c r="CI90" s="47" t="str">
        <f t="shared" si="364"/>
        <v/>
      </c>
      <c r="CJ90" s="47" t="str">
        <f t="shared" si="364"/>
        <v/>
      </c>
      <c r="CK90" s="47" t="str">
        <f t="shared" si="364"/>
        <v/>
      </c>
      <c r="CL90" s="47" t="str">
        <f t="shared" si="364"/>
        <v/>
      </c>
      <c r="CM90" s="47" t="str">
        <f t="shared" si="364"/>
        <v/>
      </c>
      <c r="CN90" s="47" t="str">
        <f t="shared" si="363"/>
        <v/>
      </c>
      <c r="CO90" s="47" t="str">
        <f t="shared" si="363"/>
        <v/>
      </c>
      <c r="CP90" s="47" t="str">
        <f t="shared" si="363"/>
        <v/>
      </c>
      <c r="CQ90" s="47" t="str">
        <f t="shared" si="363"/>
        <v/>
      </c>
      <c r="CR90" s="47" t="str">
        <f t="shared" si="363"/>
        <v/>
      </c>
      <c r="CS90" s="47" t="str">
        <f t="shared" si="363"/>
        <v/>
      </c>
      <c r="CT90" s="47" t="str">
        <f t="shared" si="363"/>
        <v/>
      </c>
      <c r="CU90" s="47" t="str">
        <f t="shared" si="363"/>
        <v/>
      </c>
      <c r="CV90" s="47" t="str">
        <f t="shared" si="363"/>
        <v/>
      </c>
      <c r="CW90" s="47" t="str">
        <f t="shared" si="363"/>
        <v/>
      </c>
      <c r="CX90" s="47" t="str">
        <f t="shared" si="363"/>
        <v/>
      </c>
      <c r="CY90" s="47" t="str">
        <f t="shared" si="363"/>
        <v/>
      </c>
      <c r="CZ90" s="47" t="str">
        <f t="shared" si="363"/>
        <v/>
      </c>
      <c r="DA90" s="47" t="str">
        <f t="shared" si="363"/>
        <v/>
      </c>
      <c r="DB90" s="47" t="str">
        <f t="shared" si="363"/>
        <v/>
      </c>
      <c r="DC90" s="47" t="str">
        <f t="shared" si="363"/>
        <v/>
      </c>
      <c r="DD90" s="47" t="str">
        <f t="shared" si="363"/>
        <v/>
      </c>
      <c r="DE90" s="47" t="str">
        <f t="shared" si="363"/>
        <v/>
      </c>
      <c r="DF90" s="47" t="str">
        <f t="shared" si="363"/>
        <v/>
      </c>
      <c r="DG90" s="47" t="str">
        <f t="shared" si="363"/>
        <v/>
      </c>
      <c r="DH90" s="47" t="str">
        <f t="shared" si="363"/>
        <v/>
      </c>
      <c r="DI90" s="47" t="str">
        <f t="shared" si="363"/>
        <v/>
      </c>
      <c r="DJ90" s="47" t="str">
        <f t="shared" si="363"/>
        <v/>
      </c>
      <c r="DK90" s="47" t="str">
        <f t="shared" si="363"/>
        <v/>
      </c>
      <c r="DL90" s="47" t="str">
        <f t="shared" si="363"/>
        <v/>
      </c>
      <c r="DM90" s="47" t="str">
        <f t="shared" si="363"/>
        <v/>
      </c>
      <c r="DN90" s="47" t="str">
        <f t="shared" si="363"/>
        <v/>
      </c>
      <c r="DO90" s="47" t="str">
        <f t="shared" si="363"/>
        <v/>
      </c>
      <c r="DP90" s="47" t="str">
        <f t="shared" si="363"/>
        <v/>
      </c>
      <c r="DQ90" s="47" t="str">
        <f t="shared" si="363"/>
        <v/>
      </c>
      <c r="DR90" s="47" t="str">
        <f t="shared" si="363"/>
        <v/>
      </c>
      <c r="DS90" s="47" t="str">
        <f t="shared" si="363"/>
        <v/>
      </c>
      <c r="DT90" s="47" t="str">
        <f t="shared" si="363"/>
        <v/>
      </c>
      <c r="DU90" s="47" t="str">
        <f t="shared" si="363"/>
        <v/>
      </c>
      <c r="DV90" s="47" t="str">
        <f t="shared" si="363"/>
        <v/>
      </c>
      <c r="DW90" s="179" t="str">
        <f t="shared" si="330"/>
        <v/>
      </c>
      <c r="DX90" s="47" t="str">
        <f t="shared" si="225"/>
        <v/>
      </c>
      <c r="DY90" s="47" t="str">
        <f t="shared" si="226"/>
        <v/>
      </c>
      <c r="DZ90" s="47" t="str">
        <f t="shared" si="227"/>
        <v/>
      </c>
      <c r="EA90" s="47" t="str">
        <f t="shared" si="228"/>
        <v/>
      </c>
      <c r="EB90" s="47" t="str">
        <f t="shared" si="229"/>
        <v/>
      </c>
      <c r="EC90" s="47" t="str">
        <f t="shared" si="230"/>
        <v/>
      </c>
      <c r="ED90" s="47" t="str">
        <f t="shared" si="231"/>
        <v/>
      </c>
      <c r="EE90" s="47" t="str">
        <f t="shared" si="232"/>
        <v/>
      </c>
      <c r="EF90" s="47" t="str">
        <f t="shared" si="233"/>
        <v/>
      </c>
      <c r="EG90" s="47" t="str">
        <f t="shared" si="234"/>
        <v/>
      </c>
      <c r="EH90" s="47" t="str">
        <f t="shared" si="235"/>
        <v/>
      </c>
      <c r="EI90" s="47" t="str">
        <f t="shared" si="236"/>
        <v/>
      </c>
      <c r="EJ90" s="47" t="str">
        <f t="shared" si="237"/>
        <v/>
      </c>
      <c r="EK90" s="47" t="str">
        <f t="shared" si="238"/>
        <v/>
      </c>
      <c r="EL90" s="47" t="str">
        <f t="shared" si="239"/>
        <v/>
      </c>
      <c r="EM90" s="47" t="str">
        <f t="shared" si="240"/>
        <v/>
      </c>
      <c r="EN90" s="47" t="str">
        <f t="shared" si="241"/>
        <v/>
      </c>
      <c r="EO90" s="47" t="str">
        <f t="shared" si="242"/>
        <v/>
      </c>
      <c r="EP90" s="47" t="str">
        <f t="shared" si="243"/>
        <v/>
      </c>
      <c r="EQ90" s="47" t="str">
        <f t="shared" si="244"/>
        <v/>
      </c>
      <c r="ER90" s="47" t="str">
        <f t="shared" si="245"/>
        <v/>
      </c>
      <c r="ES90" s="47" t="str">
        <f t="shared" si="246"/>
        <v/>
      </c>
      <c r="ET90" s="47" t="str">
        <f t="shared" si="247"/>
        <v/>
      </c>
      <c r="EU90" s="47" t="str">
        <f t="shared" si="248"/>
        <v/>
      </c>
      <c r="EV90" s="47" t="str">
        <f t="shared" si="249"/>
        <v/>
      </c>
      <c r="EW90" s="47" t="str">
        <f t="shared" si="250"/>
        <v/>
      </c>
      <c r="EX90" s="47" t="str">
        <f t="shared" si="251"/>
        <v/>
      </c>
      <c r="EY90" s="47" t="str">
        <f t="shared" si="252"/>
        <v/>
      </c>
      <c r="EZ90" s="47" t="str">
        <f t="shared" si="253"/>
        <v/>
      </c>
      <c r="FA90" s="47" t="str">
        <f t="shared" si="254"/>
        <v/>
      </c>
      <c r="FB90" s="47" t="str">
        <f t="shared" si="255"/>
        <v/>
      </c>
      <c r="FC90" s="47" t="str">
        <f t="shared" si="256"/>
        <v/>
      </c>
      <c r="FD90" s="47" t="str">
        <f t="shared" si="257"/>
        <v/>
      </c>
      <c r="FE90" s="47" t="str">
        <f t="shared" si="258"/>
        <v/>
      </c>
      <c r="FF90" s="47" t="str">
        <f t="shared" si="259"/>
        <v/>
      </c>
      <c r="FG90" s="47" t="str">
        <f t="shared" si="260"/>
        <v/>
      </c>
      <c r="FH90" s="47" t="str">
        <f t="shared" si="261"/>
        <v/>
      </c>
      <c r="FI90" s="47" t="str">
        <f t="shared" si="262"/>
        <v/>
      </c>
      <c r="FJ90" s="47" t="str">
        <f t="shared" si="263"/>
        <v/>
      </c>
      <c r="FK90" s="47" t="str">
        <f t="shared" si="264"/>
        <v/>
      </c>
      <c r="FL90" s="47" t="str">
        <f t="shared" si="265"/>
        <v/>
      </c>
      <c r="FM90" s="47" t="str">
        <f t="shared" si="266"/>
        <v/>
      </c>
      <c r="FN90" s="47" t="str">
        <f t="shared" si="267"/>
        <v/>
      </c>
      <c r="FO90" s="47" t="str">
        <f t="shared" si="268"/>
        <v/>
      </c>
      <c r="FP90" s="47" t="str">
        <f t="shared" si="269"/>
        <v/>
      </c>
      <c r="FQ90" s="47" t="str">
        <f t="shared" si="270"/>
        <v/>
      </c>
      <c r="FR90" s="47" t="str">
        <f t="shared" si="271"/>
        <v/>
      </c>
      <c r="FS90" s="47" t="str">
        <f t="shared" si="272"/>
        <v/>
      </c>
      <c r="FT90" s="47" t="str">
        <f t="shared" si="273"/>
        <v/>
      </c>
      <c r="FU90" s="47" t="str">
        <f t="shared" si="274"/>
        <v/>
      </c>
      <c r="FV90" s="47" t="str">
        <f t="shared" si="275"/>
        <v/>
      </c>
      <c r="FW90" s="47" t="str">
        <f t="shared" si="276"/>
        <v/>
      </c>
      <c r="FX90" s="47" t="str">
        <f t="shared" si="277"/>
        <v/>
      </c>
      <c r="FY90" s="47" t="str">
        <f t="shared" si="278"/>
        <v/>
      </c>
      <c r="FZ90" s="47" t="str">
        <f t="shared" si="279"/>
        <v/>
      </c>
      <c r="GA90" s="47" t="str">
        <f t="shared" si="280"/>
        <v/>
      </c>
      <c r="GB90" s="47" t="str">
        <f t="shared" si="281"/>
        <v/>
      </c>
      <c r="GC90" s="47" t="str">
        <f t="shared" si="282"/>
        <v/>
      </c>
      <c r="GD90" s="47" t="str">
        <f t="shared" si="283"/>
        <v/>
      </c>
      <c r="GE90" s="47" t="str">
        <f t="shared" si="284"/>
        <v/>
      </c>
      <c r="GF90" s="47" t="str">
        <f t="shared" si="285"/>
        <v/>
      </c>
      <c r="GG90" s="47" t="str">
        <f t="shared" si="286"/>
        <v/>
      </c>
      <c r="GH90" s="47" t="str">
        <f t="shared" si="287"/>
        <v/>
      </c>
      <c r="GI90" s="47" t="str">
        <f t="shared" si="288"/>
        <v/>
      </c>
      <c r="GJ90" s="47" t="str">
        <f t="shared" si="289"/>
        <v/>
      </c>
      <c r="GK90" s="47" t="str">
        <f t="shared" si="290"/>
        <v/>
      </c>
      <c r="GL90" s="47" t="str">
        <f t="shared" si="291"/>
        <v/>
      </c>
      <c r="GM90" s="47" t="str">
        <f t="shared" si="292"/>
        <v/>
      </c>
      <c r="GN90" s="47" t="str">
        <f t="shared" si="293"/>
        <v/>
      </c>
      <c r="GO90" s="47" t="str">
        <f t="shared" si="294"/>
        <v/>
      </c>
      <c r="GP90" s="47" t="str">
        <f t="shared" si="295"/>
        <v/>
      </c>
      <c r="GQ90" s="47" t="str">
        <f t="shared" si="296"/>
        <v/>
      </c>
      <c r="GR90" s="47" t="str">
        <f t="shared" si="297"/>
        <v/>
      </c>
      <c r="GS90" s="47" t="str">
        <f t="shared" si="298"/>
        <v/>
      </c>
      <c r="GT90" s="47" t="str">
        <f t="shared" si="299"/>
        <v/>
      </c>
      <c r="GU90" s="47" t="str">
        <f t="shared" si="300"/>
        <v/>
      </c>
      <c r="GV90" s="47" t="str">
        <f t="shared" si="301"/>
        <v/>
      </c>
      <c r="GW90" s="47" t="str">
        <f t="shared" si="302"/>
        <v/>
      </c>
      <c r="GX90" s="47" t="str">
        <f t="shared" si="303"/>
        <v/>
      </c>
      <c r="GY90" s="47" t="str">
        <f t="shared" si="304"/>
        <v/>
      </c>
      <c r="GZ90" s="47" t="str">
        <f t="shared" si="305"/>
        <v/>
      </c>
      <c r="HA90" s="47" t="str">
        <f t="shared" si="306"/>
        <v/>
      </c>
      <c r="HB90" s="47" t="str">
        <f t="shared" si="307"/>
        <v/>
      </c>
      <c r="HC90" s="47" t="str">
        <f t="shared" si="308"/>
        <v/>
      </c>
      <c r="HD90" s="47" t="str">
        <f t="shared" si="309"/>
        <v/>
      </c>
      <c r="HE90" s="47" t="str">
        <f t="shared" si="310"/>
        <v/>
      </c>
      <c r="HF90" s="47" t="str">
        <f t="shared" si="311"/>
        <v/>
      </c>
      <c r="HG90" s="47" t="str">
        <f t="shared" si="312"/>
        <v/>
      </c>
      <c r="HH90" s="47" t="str">
        <f t="shared" si="313"/>
        <v/>
      </c>
      <c r="HI90" s="47" t="str">
        <f t="shared" si="314"/>
        <v/>
      </c>
      <c r="HJ90" s="47" t="str">
        <f t="shared" si="315"/>
        <v/>
      </c>
      <c r="HK90" s="47" t="str">
        <f t="shared" si="316"/>
        <v/>
      </c>
      <c r="HL90" s="47" t="str">
        <f t="shared" si="317"/>
        <v/>
      </c>
      <c r="HM90" s="47" t="str">
        <f t="shared" si="318"/>
        <v/>
      </c>
      <c r="HN90" s="47" t="str">
        <f t="shared" si="319"/>
        <v/>
      </c>
      <c r="HO90" s="47" t="str">
        <f t="shared" si="320"/>
        <v/>
      </c>
      <c r="HP90" s="47" t="str">
        <f t="shared" si="321"/>
        <v/>
      </c>
      <c r="HQ90" s="47" t="str">
        <f t="shared" si="322"/>
        <v/>
      </c>
      <c r="HR90" s="47" t="str">
        <f t="shared" si="323"/>
        <v/>
      </c>
      <c r="HS90" s="47" t="str">
        <f t="shared" si="324"/>
        <v/>
      </c>
      <c r="HT90" s="165" t="e">
        <f t="shared" si="325"/>
        <v>#N/A</v>
      </c>
      <c r="HU90" s="165" t="e">
        <f t="shared" si="342"/>
        <v>#N/A</v>
      </c>
      <c r="HV90" s="165" t="e">
        <f t="shared" si="342"/>
        <v>#N/A</v>
      </c>
      <c r="HW90" s="165" t="e">
        <f t="shared" si="342"/>
        <v>#N/A</v>
      </c>
      <c r="HX90" s="165" t="e">
        <f t="shared" si="353"/>
        <v>#N/A</v>
      </c>
      <c r="HY90" s="165" t="e">
        <f t="shared" si="353"/>
        <v>#N/A</v>
      </c>
      <c r="HZ90" s="165" t="e">
        <f t="shared" si="353"/>
        <v>#N/A</v>
      </c>
      <c r="IA90" s="165" t="e">
        <f t="shared" si="353"/>
        <v>#N/A</v>
      </c>
      <c r="IB90" s="165" t="e">
        <f t="shared" si="353"/>
        <v>#N/A</v>
      </c>
      <c r="IC90" s="165" t="e">
        <f t="shared" si="353"/>
        <v>#N/A</v>
      </c>
      <c r="ID90" s="165" t="e">
        <f t="shared" si="353"/>
        <v>#N/A</v>
      </c>
      <c r="IE90" s="165" t="e">
        <f t="shared" si="353"/>
        <v>#N/A</v>
      </c>
      <c r="IF90" s="165" t="e">
        <f t="shared" si="353"/>
        <v>#N/A</v>
      </c>
      <c r="IG90" s="165" t="e">
        <f t="shared" si="353"/>
        <v>#N/A</v>
      </c>
      <c r="IH90" s="165" t="e">
        <f t="shared" si="353"/>
        <v>#N/A</v>
      </c>
      <c r="II90" s="165" t="e">
        <f t="shared" si="353"/>
        <v>#N/A</v>
      </c>
      <c r="IJ90" s="165" t="e">
        <f t="shared" si="353"/>
        <v>#N/A</v>
      </c>
      <c r="IK90" s="165" t="e">
        <f t="shared" si="353"/>
        <v>#N/A</v>
      </c>
      <c r="IL90" s="165" t="e">
        <f t="shared" si="353"/>
        <v>#N/A</v>
      </c>
      <c r="IM90" s="165" t="e">
        <f t="shared" si="349"/>
        <v>#N/A</v>
      </c>
      <c r="IN90" s="165" t="e">
        <f t="shared" si="349"/>
        <v>#N/A</v>
      </c>
      <c r="IO90" s="165" t="e">
        <f t="shared" si="349"/>
        <v>#N/A</v>
      </c>
      <c r="IP90" s="165" t="e">
        <f t="shared" si="349"/>
        <v>#N/A</v>
      </c>
      <c r="IQ90" s="165" t="e">
        <f t="shared" si="349"/>
        <v>#N/A</v>
      </c>
      <c r="IR90" s="165" t="e">
        <f t="shared" si="349"/>
        <v>#N/A</v>
      </c>
      <c r="IS90" s="165" t="e">
        <f t="shared" si="349"/>
        <v>#N/A</v>
      </c>
      <c r="IT90" s="165" t="e">
        <f t="shared" si="349"/>
        <v>#N/A</v>
      </c>
      <c r="IU90" s="165" t="e">
        <f t="shared" si="349"/>
        <v>#N/A</v>
      </c>
      <c r="IV90" s="165" t="e">
        <f t="shared" si="349"/>
        <v>#N/A</v>
      </c>
      <c r="IW90" s="165" t="e">
        <f t="shared" si="349"/>
        <v>#N/A</v>
      </c>
      <c r="IX90" s="165" t="e">
        <f t="shared" si="349"/>
        <v>#N/A</v>
      </c>
      <c r="IY90" s="165" t="e">
        <f t="shared" si="349"/>
        <v>#N/A</v>
      </c>
      <c r="IZ90" s="165" t="e">
        <f t="shared" si="349"/>
        <v>#N/A</v>
      </c>
      <c r="JA90" s="165" t="e">
        <f t="shared" si="349"/>
        <v>#N/A</v>
      </c>
      <c r="JB90" s="165" t="e">
        <f t="shared" si="346"/>
        <v>#N/A</v>
      </c>
      <c r="JC90" s="165" t="e">
        <f t="shared" si="346"/>
        <v>#N/A</v>
      </c>
      <c r="JD90" s="165" t="e">
        <f t="shared" si="346"/>
        <v>#N/A</v>
      </c>
      <c r="JE90" s="165" t="e">
        <f t="shared" si="346"/>
        <v>#N/A</v>
      </c>
      <c r="JF90" s="165" t="e">
        <f t="shared" si="346"/>
        <v>#N/A</v>
      </c>
      <c r="JG90" s="165" t="e">
        <f t="shared" si="346"/>
        <v>#N/A</v>
      </c>
      <c r="JH90" s="165" t="e">
        <f t="shared" si="346"/>
        <v>#N/A</v>
      </c>
      <c r="JI90" s="165" t="e">
        <f t="shared" si="346"/>
        <v>#N/A</v>
      </c>
      <c r="JJ90" s="165" t="e">
        <f t="shared" si="346"/>
        <v>#N/A</v>
      </c>
      <c r="JK90" s="165" t="e">
        <f t="shared" si="346"/>
        <v>#N/A</v>
      </c>
      <c r="JL90" s="165" t="e">
        <f t="shared" si="346"/>
        <v>#N/A</v>
      </c>
      <c r="JM90" s="165" t="e">
        <f t="shared" si="346"/>
        <v>#N/A</v>
      </c>
      <c r="JN90" s="165" t="e">
        <f t="shared" si="346"/>
        <v>#N/A</v>
      </c>
      <c r="JO90" s="165" t="e">
        <f t="shared" si="346"/>
        <v>#N/A</v>
      </c>
      <c r="JP90" s="165" t="e">
        <f t="shared" si="346"/>
        <v>#N/A</v>
      </c>
      <c r="JQ90" s="165" t="e">
        <f t="shared" si="359"/>
        <v>#N/A</v>
      </c>
      <c r="JR90" s="165" t="e">
        <f t="shared" si="359"/>
        <v>#N/A</v>
      </c>
      <c r="JS90" s="165" t="e">
        <f t="shared" si="359"/>
        <v>#N/A</v>
      </c>
      <c r="JT90" s="165" t="e">
        <f t="shared" si="359"/>
        <v>#N/A</v>
      </c>
      <c r="JU90" s="165" t="e">
        <f t="shared" si="359"/>
        <v>#N/A</v>
      </c>
      <c r="JV90" s="165" t="e">
        <f t="shared" si="359"/>
        <v>#N/A</v>
      </c>
      <c r="JW90" s="165" t="e">
        <f t="shared" si="359"/>
        <v>#N/A</v>
      </c>
      <c r="JX90" s="165" t="e">
        <f t="shared" si="359"/>
        <v>#N/A</v>
      </c>
      <c r="JY90" s="165" t="e">
        <f t="shared" si="359"/>
        <v>#N/A</v>
      </c>
      <c r="JZ90" s="165" t="e">
        <f t="shared" si="359"/>
        <v>#N/A</v>
      </c>
      <c r="KA90" s="165" t="e">
        <f t="shared" si="359"/>
        <v>#N/A</v>
      </c>
      <c r="KB90" s="165" t="e">
        <f t="shared" si="359"/>
        <v>#N/A</v>
      </c>
      <c r="KC90" s="165" t="e">
        <f t="shared" si="359"/>
        <v>#N/A</v>
      </c>
      <c r="KD90" s="165" t="e">
        <f t="shared" si="359"/>
        <v>#N/A</v>
      </c>
      <c r="KE90" s="165" t="e">
        <f t="shared" si="359"/>
        <v>#N/A</v>
      </c>
      <c r="KF90" s="165" t="e">
        <f t="shared" si="335"/>
        <v>#N/A</v>
      </c>
      <c r="KG90" s="165" t="e">
        <f t="shared" si="343"/>
        <v>#N/A</v>
      </c>
      <c r="KH90" s="165" t="e">
        <f t="shared" si="343"/>
        <v>#N/A</v>
      </c>
      <c r="KI90" s="165" t="e">
        <f t="shared" si="343"/>
        <v>#N/A</v>
      </c>
      <c r="KJ90" s="165" t="e">
        <f t="shared" si="354"/>
        <v>#N/A</v>
      </c>
      <c r="KK90" s="165" t="e">
        <f t="shared" si="354"/>
        <v>#N/A</v>
      </c>
      <c r="KL90" s="165" t="e">
        <f t="shared" si="354"/>
        <v>#N/A</v>
      </c>
      <c r="KM90" s="165" t="e">
        <f t="shared" si="354"/>
        <v>#N/A</v>
      </c>
      <c r="KN90" s="165" t="e">
        <f t="shared" si="354"/>
        <v>#N/A</v>
      </c>
      <c r="KO90" s="165" t="e">
        <f t="shared" si="354"/>
        <v>#N/A</v>
      </c>
      <c r="KP90" s="165" t="e">
        <f t="shared" si="354"/>
        <v>#N/A</v>
      </c>
      <c r="KQ90" s="165" t="e">
        <f t="shared" si="354"/>
        <v>#N/A</v>
      </c>
      <c r="KR90" s="165" t="e">
        <f t="shared" si="354"/>
        <v>#N/A</v>
      </c>
      <c r="KS90" s="165" t="e">
        <f t="shared" si="354"/>
        <v>#N/A</v>
      </c>
      <c r="KT90" s="165" t="e">
        <f t="shared" si="354"/>
        <v>#N/A</v>
      </c>
      <c r="KU90" s="165" t="e">
        <f t="shared" si="354"/>
        <v>#N/A</v>
      </c>
      <c r="KV90" s="165" t="e">
        <f t="shared" si="354"/>
        <v>#N/A</v>
      </c>
      <c r="KW90" s="165" t="e">
        <f t="shared" si="354"/>
        <v>#N/A</v>
      </c>
      <c r="KX90" s="165" t="e">
        <f t="shared" si="354"/>
        <v>#N/A</v>
      </c>
      <c r="KY90" s="165" t="e">
        <f t="shared" si="350"/>
        <v>#N/A</v>
      </c>
      <c r="KZ90" s="165" t="e">
        <f t="shared" si="350"/>
        <v>#N/A</v>
      </c>
      <c r="LA90" s="165" t="e">
        <f t="shared" si="350"/>
        <v>#N/A</v>
      </c>
      <c r="LB90" s="165" t="e">
        <f t="shared" si="350"/>
        <v>#N/A</v>
      </c>
      <c r="LC90" s="165" t="e">
        <f t="shared" si="350"/>
        <v>#N/A</v>
      </c>
      <c r="LD90" s="165" t="e">
        <f t="shared" si="350"/>
        <v>#N/A</v>
      </c>
      <c r="LE90" s="165" t="e">
        <f t="shared" si="350"/>
        <v>#N/A</v>
      </c>
      <c r="LF90" s="165" t="e">
        <f t="shared" si="350"/>
        <v>#N/A</v>
      </c>
      <c r="LG90" s="165" t="e">
        <f t="shared" si="350"/>
        <v>#N/A</v>
      </c>
      <c r="LH90" s="165" t="e">
        <f t="shared" si="350"/>
        <v>#N/A</v>
      </c>
      <c r="LI90" s="165" t="e">
        <f t="shared" si="350"/>
        <v>#N/A</v>
      </c>
      <c r="LJ90" s="165" t="e">
        <f t="shared" si="350"/>
        <v>#N/A</v>
      </c>
      <c r="LK90" s="165" t="e">
        <f t="shared" si="350"/>
        <v>#N/A</v>
      </c>
      <c r="LL90" s="165" t="e">
        <f t="shared" si="350"/>
        <v>#N/A</v>
      </c>
      <c r="LM90" s="165" t="e">
        <f t="shared" si="350"/>
        <v>#N/A</v>
      </c>
      <c r="LN90" s="165" t="e">
        <f t="shared" si="347"/>
        <v>#N/A</v>
      </c>
      <c r="LO90" s="165" t="e">
        <f t="shared" si="347"/>
        <v>#N/A</v>
      </c>
      <c r="LP90" s="165" t="e">
        <f t="shared" si="347"/>
        <v>#N/A</v>
      </c>
      <c r="LQ90" s="165" t="e">
        <f t="shared" si="347"/>
        <v>#N/A</v>
      </c>
      <c r="LR90" s="165" t="e">
        <f t="shared" si="347"/>
        <v>#N/A</v>
      </c>
      <c r="LS90" s="165" t="e">
        <f t="shared" si="347"/>
        <v>#N/A</v>
      </c>
      <c r="LT90" s="165" t="e">
        <f t="shared" si="347"/>
        <v>#N/A</v>
      </c>
      <c r="LU90" s="165" t="e">
        <f t="shared" si="347"/>
        <v>#N/A</v>
      </c>
      <c r="LV90" s="165" t="e">
        <f t="shared" si="347"/>
        <v>#N/A</v>
      </c>
      <c r="LW90" s="165" t="e">
        <f t="shared" si="347"/>
        <v>#N/A</v>
      </c>
      <c r="LX90" s="165" t="e">
        <f t="shared" si="347"/>
        <v>#N/A</v>
      </c>
      <c r="LY90" s="165" t="e">
        <f t="shared" si="347"/>
        <v>#N/A</v>
      </c>
      <c r="LZ90" s="165" t="e">
        <f t="shared" si="347"/>
        <v>#N/A</v>
      </c>
      <c r="MA90" s="165" t="e">
        <f t="shared" si="347"/>
        <v>#N/A</v>
      </c>
      <c r="MB90" s="165" t="e">
        <f t="shared" si="347"/>
        <v>#N/A</v>
      </c>
      <c r="MC90" s="165" t="e">
        <f t="shared" si="360"/>
        <v>#N/A</v>
      </c>
      <c r="MD90" s="165" t="e">
        <f t="shared" si="360"/>
        <v>#N/A</v>
      </c>
      <c r="ME90" s="165" t="e">
        <f t="shared" si="360"/>
        <v>#N/A</v>
      </c>
      <c r="MF90" s="165" t="e">
        <f t="shared" si="360"/>
        <v>#N/A</v>
      </c>
      <c r="MG90" s="165" t="e">
        <f t="shared" si="360"/>
        <v>#N/A</v>
      </c>
      <c r="MH90" s="165" t="e">
        <f t="shared" si="360"/>
        <v>#N/A</v>
      </c>
      <c r="MI90" s="165" t="e">
        <f t="shared" si="360"/>
        <v>#N/A</v>
      </c>
      <c r="MJ90" s="165" t="e">
        <f t="shared" si="360"/>
        <v>#N/A</v>
      </c>
      <c r="MK90" s="165" t="e">
        <f t="shared" si="360"/>
        <v>#N/A</v>
      </c>
      <c r="ML90" s="165" t="e">
        <f t="shared" si="360"/>
        <v>#N/A</v>
      </c>
      <c r="MM90" s="165" t="e">
        <f t="shared" si="360"/>
        <v>#N/A</v>
      </c>
      <c r="MN90" s="165" t="e">
        <f t="shared" si="360"/>
        <v>#N/A</v>
      </c>
      <c r="MO90" s="165" t="e">
        <f t="shared" si="360"/>
        <v>#N/A</v>
      </c>
      <c r="MP90" s="165" t="e">
        <f t="shared" si="360"/>
        <v>#N/A</v>
      </c>
      <c r="MQ90" s="165" t="e">
        <f t="shared" si="360"/>
        <v>#N/A</v>
      </c>
      <c r="MR90" s="165" t="e">
        <f t="shared" si="336"/>
        <v>#N/A</v>
      </c>
      <c r="MS90" s="165" t="e">
        <f t="shared" si="344"/>
        <v>#N/A</v>
      </c>
      <c r="MT90" s="165" t="e">
        <f t="shared" si="344"/>
        <v>#N/A</v>
      </c>
      <c r="MU90" s="165" t="e">
        <f t="shared" si="344"/>
        <v>#N/A</v>
      </c>
      <c r="MV90" s="165" t="e">
        <f t="shared" si="355"/>
        <v>#N/A</v>
      </c>
      <c r="MW90" s="165" t="e">
        <f t="shared" si="355"/>
        <v>#N/A</v>
      </c>
      <c r="MX90" s="165" t="e">
        <f t="shared" si="355"/>
        <v>#N/A</v>
      </c>
      <c r="MY90" s="165" t="e">
        <f t="shared" si="355"/>
        <v>#N/A</v>
      </c>
      <c r="MZ90" s="165" t="e">
        <f t="shared" si="355"/>
        <v>#N/A</v>
      </c>
      <c r="NA90" s="165" t="e">
        <f t="shared" si="355"/>
        <v>#N/A</v>
      </c>
      <c r="NB90" s="165" t="e">
        <f t="shared" si="355"/>
        <v>#N/A</v>
      </c>
      <c r="NC90" s="165" t="e">
        <f t="shared" si="355"/>
        <v>#N/A</v>
      </c>
      <c r="ND90" s="165" t="e">
        <f t="shared" si="355"/>
        <v>#N/A</v>
      </c>
      <c r="NE90" s="165" t="e">
        <f t="shared" si="355"/>
        <v>#N/A</v>
      </c>
      <c r="NF90" s="165" t="e">
        <f t="shared" si="355"/>
        <v>#N/A</v>
      </c>
      <c r="NG90" s="165" t="e">
        <f t="shared" si="355"/>
        <v>#N/A</v>
      </c>
      <c r="NH90" s="165" t="e">
        <f t="shared" si="355"/>
        <v>#N/A</v>
      </c>
      <c r="NI90" s="165" t="e">
        <f t="shared" si="355"/>
        <v>#N/A</v>
      </c>
      <c r="NJ90" s="165" t="e">
        <f t="shared" si="355"/>
        <v>#N/A</v>
      </c>
      <c r="NK90" s="165" t="e">
        <f t="shared" si="351"/>
        <v>#N/A</v>
      </c>
      <c r="NL90" s="165" t="e">
        <f t="shared" si="351"/>
        <v>#N/A</v>
      </c>
      <c r="NM90" s="165" t="e">
        <f t="shared" si="351"/>
        <v>#N/A</v>
      </c>
      <c r="NN90" s="165" t="e">
        <f t="shared" si="351"/>
        <v>#N/A</v>
      </c>
      <c r="NO90" s="165" t="e">
        <f t="shared" si="351"/>
        <v>#N/A</v>
      </c>
      <c r="NP90" s="165" t="e">
        <f t="shared" si="351"/>
        <v>#N/A</v>
      </c>
      <c r="NQ90" s="165" t="e">
        <f t="shared" si="351"/>
        <v>#N/A</v>
      </c>
      <c r="NR90" s="165" t="e">
        <f t="shared" si="351"/>
        <v>#N/A</v>
      </c>
      <c r="NS90" s="165" t="e">
        <f t="shared" si="351"/>
        <v>#N/A</v>
      </c>
      <c r="NT90" s="165" t="e">
        <f t="shared" si="351"/>
        <v>#N/A</v>
      </c>
      <c r="NU90" s="165" t="e">
        <f t="shared" si="351"/>
        <v>#N/A</v>
      </c>
      <c r="NV90" s="165" t="e">
        <f t="shared" si="351"/>
        <v>#N/A</v>
      </c>
      <c r="NW90" s="165" t="e">
        <f t="shared" si="351"/>
        <v>#N/A</v>
      </c>
      <c r="NX90" s="165" t="e">
        <f t="shared" si="351"/>
        <v>#N/A</v>
      </c>
      <c r="NY90" s="165" t="e">
        <f t="shared" si="351"/>
        <v>#N/A</v>
      </c>
      <c r="NZ90" s="165" t="e">
        <f t="shared" si="348"/>
        <v>#N/A</v>
      </c>
      <c r="OA90" s="165" t="e">
        <f t="shared" si="348"/>
        <v>#N/A</v>
      </c>
      <c r="OB90" s="165" t="e">
        <f t="shared" si="348"/>
        <v>#N/A</v>
      </c>
      <c r="OC90" s="165" t="e">
        <f t="shared" si="348"/>
        <v>#N/A</v>
      </c>
      <c r="OD90" s="165" t="e">
        <f t="shared" si="348"/>
        <v>#N/A</v>
      </c>
      <c r="OE90" s="165" t="e">
        <f t="shared" si="348"/>
        <v>#N/A</v>
      </c>
      <c r="OF90" s="165" t="e">
        <f t="shared" si="348"/>
        <v>#N/A</v>
      </c>
      <c r="OG90" s="165" t="e">
        <f t="shared" si="348"/>
        <v>#N/A</v>
      </c>
      <c r="OH90" s="165" t="e">
        <f t="shared" si="348"/>
        <v>#N/A</v>
      </c>
      <c r="OI90" s="165" t="e">
        <f t="shared" si="348"/>
        <v>#N/A</v>
      </c>
      <c r="OJ90" s="165" t="e">
        <f t="shared" si="348"/>
        <v>#N/A</v>
      </c>
      <c r="OK90" s="165" t="e">
        <f t="shared" si="348"/>
        <v>#N/A</v>
      </c>
      <c r="OL90" s="165" t="e">
        <f t="shared" si="348"/>
        <v>#N/A</v>
      </c>
      <c r="OM90" s="165" t="e">
        <f t="shared" si="348"/>
        <v>#N/A</v>
      </c>
      <c r="ON90" s="165" t="e">
        <f t="shared" si="348"/>
        <v>#N/A</v>
      </c>
      <c r="OO90" s="165" t="e">
        <f t="shared" si="361"/>
        <v>#N/A</v>
      </c>
      <c r="OP90" s="165" t="e">
        <f t="shared" si="361"/>
        <v>#N/A</v>
      </c>
      <c r="OQ90" s="165" t="e">
        <f t="shared" si="361"/>
        <v>#N/A</v>
      </c>
      <c r="OR90" s="165" t="e">
        <f t="shared" si="361"/>
        <v>#N/A</v>
      </c>
      <c r="OS90" s="165" t="e">
        <f t="shared" si="361"/>
        <v>#N/A</v>
      </c>
      <c r="OT90" s="165" t="e">
        <f t="shared" si="361"/>
        <v>#N/A</v>
      </c>
      <c r="OU90" s="165" t="e">
        <f t="shared" si="361"/>
        <v>#N/A</v>
      </c>
      <c r="OV90" s="165" t="e">
        <f t="shared" si="361"/>
        <v>#N/A</v>
      </c>
      <c r="OW90" s="165" t="e">
        <f t="shared" si="361"/>
        <v>#N/A</v>
      </c>
      <c r="OX90" s="165" t="e">
        <f t="shared" si="361"/>
        <v>#N/A</v>
      </c>
      <c r="OY90" s="165" t="e">
        <f t="shared" si="361"/>
        <v>#N/A</v>
      </c>
      <c r="OZ90" s="165" t="e">
        <f t="shared" si="361"/>
        <v>#N/A</v>
      </c>
      <c r="PA90" s="165" t="e">
        <f t="shared" si="361"/>
        <v>#N/A</v>
      </c>
      <c r="PB90" s="165" t="e">
        <f t="shared" si="361"/>
        <v>#N/A</v>
      </c>
      <c r="PC90" s="165" t="e">
        <f t="shared" si="361"/>
        <v>#N/A</v>
      </c>
      <c r="PD90" s="165" t="e">
        <f t="shared" si="337"/>
        <v>#N/A</v>
      </c>
      <c r="PE90" s="165" t="e">
        <f t="shared" si="357"/>
        <v>#N/A</v>
      </c>
      <c r="PF90" s="165" t="e">
        <f t="shared" si="357"/>
        <v>#N/A</v>
      </c>
      <c r="PG90" s="165" t="e">
        <f t="shared" si="357"/>
        <v>#N/A</v>
      </c>
      <c r="PH90" s="165" t="e">
        <f t="shared" si="357"/>
        <v>#N/A</v>
      </c>
      <c r="PI90" s="165" t="e">
        <f t="shared" si="357"/>
        <v>#N/A</v>
      </c>
      <c r="PJ90" s="165" t="e">
        <f t="shared" si="357"/>
        <v>#N/A</v>
      </c>
      <c r="PK90" s="165" t="e">
        <f t="shared" si="357"/>
        <v>#N/A</v>
      </c>
      <c r="PL90" s="165" t="e">
        <f t="shared" si="357"/>
        <v>#N/A</v>
      </c>
    </row>
    <row r="91" spans="1:428" hidden="1" x14ac:dyDescent="0.45">
      <c r="A91" s="4">
        <v>88</v>
      </c>
      <c r="B91" s="105"/>
      <c r="C91" s="113"/>
      <c r="D91" s="118" t="str">
        <f t="shared" si="220"/>
        <v/>
      </c>
      <c r="E91" s="91"/>
      <c r="F91" s="118" t="str">
        <f t="shared" si="221"/>
        <v/>
      </c>
      <c r="G91" s="113"/>
      <c r="H91" s="106"/>
      <c r="I91" s="120" t="str">
        <f t="shared" si="222"/>
        <v/>
      </c>
      <c r="J91" s="120" t="str">
        <f t="shared" si="223"/>
        <v/>
      </c>
      <c r="K91" s="71" t="str">
        <f t="shared" si="327"/>
        <v/>
      </c>
      <c r="L91" s="23"/>
      <c r="M91" s="55"/>
      <c r="N91" s="298"/>
      <c r="O91" s="72" t="str">
        <f>IF(AND(D91&gt;0,E91&gt;0,F91&gt;0),IF(ISBLANK(N91),IF(ISBLANK(L91),"",(F91-D91)*VLOOKUP(L91,VLookups!$A$4:$B$13,2,FALSE)),N91),"")</f>
        <v/>
      </c>
      <c r="P91" s="73" t="str">
        <f t="shared" si="224"/>
        <v/>
      </c>
      <c r="Q91" s="91"/>
      <c r="R91" s="265" t="str">
        <f>IF(AND(Q91&gt;0,E91&gt;0,NOT(O91="")),ABS(VLOOKUP($Q$1,VLookups!$A$43:$B$44,2,FALSE)-_xlfn.NORM.DIST(Q91,K91,O91,TRUE)),"")</f>
        <v/>
      </c>
      <c r="S91" s="90" t="str">
        <f>IF(AND($D91&gt;0,$E91&gt;0,$F91&gt;0,NOT(ISBLANK($L91))),_xlfn.NORM.INV(ABS(VLOOKUP($Q$1,VLookups!$A$43:$B$44,2,FALSE)-S$3),$K91,$O91),"")</f>
        <v/>
      </c>
      <c r="T91" s="89" t="str">
        <f>IF(AND($D91&gt;0,$E91&gt;0,$F91&gt;0,NOT(ISBLANK($L91))),_xlfn.NORM.INV(ABS(VLOOKUP($Q$1,VLookups!$A$43:$B$44,2,FALSE)-T$3),$K91,$O91),"")</f>
        <v/>
      </c>
      <c r="U91" s="90" t="str">
        <f>IF(AND($D91&gt;0,$E91&gt;0,$F91&gt;0,NOT(ISBLANK($L91))),_xlfn.NORM.INV(ABS(VLOOKUP($Q$1,VLookups!$A$43:$B$44,2,FALSE)-U$3),$K91,$O91),"")</f>
        <v/>
      </c>
      <c r="V91" s="89" t="str">
        <f>IF(AND($D91&gt;0,$E91&gt;0,$F91&gt;0,NOT(ISBLANK($L91))),_xlfn.NORM.INV(ABS(VLOOKUP($Q$1,VLookups!$A$43:$B$44,2,FALSE)-V$3),$K91,$O91),"")</f>
        <v/>
      </c>
      <c r="W91" s="90" t="str">
        <f>IF(AND($D91&gt;0,$E91&gt;0,$F91&gt;0,NOT(ISBLANK($L91))),_xlfn.NORM.INV(ABS(VLOOKUP($Q$1,VLookups!$A$43:$B$44,2,FALSE)-W$3),$K91,$O91),"")</f>
        <v/>
      </c>
      <c r="X91" s="89" t="str">
        <f>IF(AND($D91&gt;0,$E91&gt;0,$F91&gt;0,NOT(ISBLANK($L91))),_xlfn.NORM.INV(ABS(VLOOKUP($Q$1,VLookups!$A$43:$B$44,2,FALSE)-X$3),$K91,$O91),"")</f>
        <v/>
      </c>
      <c r="Y91" s="5"/>
      <c r="Z91" s="164" t="str">
        <f t="shared" si="328"/>
        <v/>
      </c>
      <c r="AA91" s="47" t="str">
        <f t="shared" si="329"/>
        <v/>
      </c>
      <c r="AB91" s="47" t="str">
        <f t="shared" si="364"/>
        <v/>
      </c>
      <c r="AC91" s="47" t="str">
        <f t="shared" si="364"/>
        <v/>
      </c>
      <c r="AD91" s="47" t="str">
        <f t="shared" si="364"/>
        <v/>
      </c>
      <c r="AE91" s="47" t="str">
        <f t="shared" si="364"/>
        <v/>
      </c>
      <c r="AF91" s="47" t="str">
        <f t="shared" si="364"/>
        <v/>
      </c>
      <c r="AG91" s="47" t="str">
        <f t="shared" si="364"/>
        <v/>
      </c>
      <c r="AH91" s="47" t="str">
        <f t="shared" si="364"/>
        <v/>
      </c>
      <c r="AI91" s="47" t="str">
        <f t="shared" si="364"/>
        <v/>
      </c>
      <c r="AJ91" s="47" t="str">
        <f t="shared" si="364"/>
        <v/>
      </c>
      <c r="AK91" s="47" t="str">
        <f t="shared" si="364"/>
        <v/>
      </c>
      <c r="AL91" s="47" t="str">
        <f t="shared" si="364"/>
        <v/>
      </c>
      <c r="AM91" s="47" t="str">
        <f t="shared" si="364"/>
        <v/>
      </c>
      <c r="AN91" s="47" t="str">
        <f t="shared" si="364"/>
        <v/>
      </c>
      <c r="AO91" s="47" t="str">
        <f t="shared" si="364"/>
        <v/>
      </c>
      <c r="AP91" s="47" t="str">
        <f t="shared" si="364"/>
        <v/>
      </c>
      <c r="AQ91" s="47" t="str">
        <f t="shared" si="364"/>
        <v/>
      </c>
      <c r="AR91" s="47" t="str">
        <f t="shared" si="364"/>
        <v/>
      </c>
      <c r="AS91" s="47" t="str">
        <f t="shared" si="364"/>
        <v/>
      </c>
      <c r="AT91" s="47" t="str">
        <f t="shared" si="364"/>
        <v/>
      </c>
      <c r="AU91" s="47" t="str">
        <f t="shared" si="364"/>
        <v/>
      </c>
      <c r="AV91" s="47" t="str">
        <f t="shared" si="364"/>
        <v/>
      </c>
      <c r="AW91" s="47" t="str">
        <f t="shared" si="364"/>
        <v/>
      </c>
      <c r="AX91" s="47" t="str">
        <f t="shared" si="364"/>
        <v/>
      </c>
      <c r="AY91" s="47" t="str">
        <f t="shared" si="364"/>
        <v/>
      </c>
      <c r="AZ91" s="47" t="str">
        <f t="shared" si="364"/>
        <v/>
      </c>
      <c r="BA91" s="47" t="str">
        <f t="shared" si="364"/>
        <v/>
      </c>
      <c r="BB91" s="47" t="str">
        <f t="shared" si="364"/>
        <v/>
      </c>
      <c r="BC91" s="47" t="str">
        <f t="shared" si="364"/>
        <v/>
      </c>
      <c r="BD91" s="47" t="str">
        <f t="shared" si="364"/>
        <v/>
      </c>
      <c r="BE91" s="47" t="str">
        <f t="shared" si="364"/>
        <v/>
      </c>
      <c r="BF91" s="47" t="str">
        <f t="shared" si="364"/>
        <v/>
      </c>
      <c r="BG91" s="47" t="str">
        <f t="shared" si="364"/>
        <v/>
      </c>
      <c r="BH91" s="47" t="str">
        <f t="shared" si="364"/>
        <v/>
      </c>
      <c r="BI91" s="47" t="str">
        <f t="shared" si="364"/>
        <v/>
      </c>
      <c r="BJ91" s="47" t="str">
        <f t="shared" si="364"/>
        <v/>
      </c>
      <c r="BK91" s="47" t="str">
        <f t="shared" si="364"/>
        <v/>
      </c>
      <c r="BL91" s="47" t="str">
        <f t="shared" si="364"/>
        <v/>
      </c>
      <c r="BM91" s="47" t="str">
        <f t="shared" si="364"/>
        <v/>
      </c>
      <c r="BN91" s="47" t="str">
        <f t="shared" si="364"/>
        <v/>
      </c>
      <c r="BO91" s="47" t="str">
        <f t="shared" si="364"/>
        <v/>
      </c>
      <c r="BP91" s="47" t="str">
        <f t="shared" si="364"/>
        <v/>
      </c>
      <c r="BQ91" s="47" t="str">
        <f t="shared" si="364"/>
        <v/>
      </c>
      <c r="BR91" s="47" t="str">
        <f t="shared" si="364"/>
        <v/>
      </c>
      <c r="BS91" s="47" t="str">
        <f t="shared" si="364"/>
        <v/>
      </c>
      <c r="BT91" s="47" t="str">
        <f t="shared" si="364"/>
        <v/>
      </c>
      <c r="BU91" s="47" t="str">
        <f t="shared" si="364"/>
        <v/>
      </c>
      <c r="BV91" s="47" t="str">
        <f t="shared" si="364"/>
        <v/>
      </c>
      <c r="BW91" s="47" t="str">
        <f t="shared" si="364"/>
        <v/>
      </c>
      <c r="BX91" s="47" t="str">
        <f t="shared" si="364"/>
        <v/>
      </c>
      <c r="BY91" s="47" t="str">
        <f t="shared" si="364"/>
        <v/>
      </c>
      <c r="BZ91" s="47" t="str">
        <f t="shared" si="364"/>
        <v/>
      </c>
      <c r="CA91" s="47" t="str">
        <f t="shared" si="364"/>
        <v/>
      </c>
      <c r="CB91" s="47" t="str">
        <f t="shared" si="364"/>
        <v/>
      </c>
      <c r="CC91" s="47" t="str">
        <f t="shared" si="364"/>
        <v/>
      </c>
      <c r="CD91" s="47" t="str">
        <f t="shared" si="364"/>
        <v/>
      </c>
      <c r="CE91" s="47" t="str">
        <f t="shared" si="364"/>
        <v/>
      </c>
      <c r="CF91" s="47" t="str">
        <f t="shared" si="364"/>
        <v/>
      </c>
      <c r="CG91" s="47" t="str">
        <f t="shared" si="364"/>
        <v/>
      </c>
      <c r="CH91" s="47" t="str">
        <f t="shared" si="364"/>
        <v/>
      </c>
      <c r="CI91" s="47" t="str">
        <f t="shared" si="364"/>
        <v/>
      </c>
      <c r="CJ91" s="47" t="str">
        <f t="shared" si="364"/>
        <v/>
      </c>
      <c r="CK91" s="47" t="str">
        <f t="shared" si="364"/>
        <v/>
      </c>
      <c r="CL91" s="47" t="str">
        <f t="shared" si="364"/>
        <v/>
      </c>
      <c r="CM91" s="47" t="str">
        <f t="shared" si="364"/>
        <v/>
      </c>
      <c r="CN91" s="47" t="str">
        <f t="shared" si="363"/>
        <v/>
      </c>
      <c r="CO91" s="47" t="str">
        <f t="shared" si="363"/>
        <v/>
      </c>
      <c r="CP91" s="47" t="str">
        <f t="shared" si="363"/>
        <v/>
      </c>
      <c r="CQ91" s="47" t="str">
        <f t="shared" si="363"/>
        <v/>
      </c>
      <c r="CR91" s="47" t="str">
        <f t="shared" si="363"/>
        <v/>
      </c>
      <c r="CS91" s="47" t="str">
        <f t="shared" si="363"/>
        <v/>
      </c>
      <c r="CT91" s="47" t="str">
        <f t="shared" si="363"/>
        <v/>
      </c>
      <c r="CU91" s="47" t="str">
        <f t="shared" si="363"/>
        <v/>
      </c>
      <c r="CV91" s="47" t="str">
        <f t="shared" si="363"/>
        <v/>
      </c>
      <c r="CW91" s="47" t="str">
        <f t="shared" si="363"/>
        <v/>
      </c>
      <c r="CX91" s="47" t="str">
        <f t="shared" si="363"/>
        <v/>
      </c>
      <c r="CY91" s="47" t="str">
        <f t="shared" si="363"/>
        <v/>
      </c>
      <c r="CZ91" s="47" t="str">
        <f t="shared" si="363"/>
        <v/>
      </c>
      <c r="DA91" s="47" t="str">
        <f t="shared" si="363"/>
        <v/>
      </c>
      <c r="DB91" s="47" t="str">
        <f t="shared" si="363"/>
        <v/>
      </c>
      <c r="DC91" s="47" t="str">
        <f t="shared" si="363"/>
        <v/>
      </c>
      <c r="DD91" s="47" t="str">
        <f t="shared" si="363"/>
        <v/>
      </c>
      <c r="DE91" s="47" t="str">
        <f t="shared" si="363"/>
        <v/>
      </c>
      <c r="DF91" s="47" t="str">
        <f t="shared" si="363"/>
        <v/>
      </c>
      <c r="DG91" s="47" t="str">
        <f t="shared" si="363"/>
        <v/>
      </c>
      <c r="DH91" s="47" t="str">
        <f t="shared" si="363"/>
        <v/>
      </c>
      <c r="DI91" s="47" t="str">
        <f t="shared" si="363"/>
        <v/>
      </c>
      <c r="DJ91" s="47" t="str">
        <f t="shared" si="363"/>
        <v/>
      </c>
      <c r="DK91" s="47" t="str">
        <f t="shared" si="363"/>
        <v/>
      </c>
      <c r="DL91" s="47" t="str">
        <f t="shared" si="363"/>
        <v/>
      </c>
      <c r="DM91" s="47" t="str">
        <f t="shared" si="363"/>
        <v/>
      </c>
      <c r="DN91" s="47" t="str">
        <f t="shared" si="363"/>
        <v/>
      </c>
      <c r="DO91" s="47" t="str">
        <f t="shared" si="363"/>
        <v/>
      </c>
      <c r="DP91" s="47" t="str">
        <f t="shared" si="363"/>
        <v/>
      </c>
      <c r="DQ91" s="47" t="str">
        <f t="shared" si="363"/>
        <v/>
      </c>
      <c r="DR91" s="47" t="str">
        <f t="shared" si="363"/>
        <v/>
      </c>
      <c r="DS91" s="47" t="str">
        <f t="shared" si="363"/>
        <v/>
      </c>
      <c r="DT91" s="47" t="str">
        <f t="shared" si="363"/>
        <v/>
      </c>
      <c r="DU91" s="47" t="str">
        <f t="shared" si="363"/>
        <v/>
      </c>
      <c r="DV91" s="47" t="str">
        <f t="shared" si="363"/>
        <v/>
      </c>
      <c r="DW91" s="179" t="str">
        <f t="shared" si="330"/>
        <v/>
      </c>
      <c r="DX91" s="47" t="str">
        <f t="shared" si="225"/>
        <v/>
      </c>
      <c r="DY91" s="47" t="str">
        <f t="shared" si="226"/>
        <v/>
      </c>
      <c r="DZ91" s="47" t="str">
        <f t="shared" si="227"/>
        <v/>
      </c>
      <c r="EA91" s="47" t="str">
        <f t="shared" si="228"/>
        <v/>
      </c>
      <c r="EB91" s="47" t="str">
        <f t="shared" si="229"/>
        <v/>
      </c>
      <c r="EC91" s="47" t="str">
        <f t="shared" si="230"/>
        <v/>
      </c>
      <c r="ED91" s="47" t="str">
        <f t="shared" si="231"/>
        <v/>
      </c>
      <c r="EE91" s="47" t="str">
        <f t="shared" si="232"/>
        <v/>
      </c>
      <c r="EF91" s="47" t="str">
        <f t="shared" si="233"/>
        <v/>
      </c>
      <c r="EG91" s="47" t="str">
        <f t="shared" si="234"/>
        <v/>
      </c>
      <c r="EH91" s="47" t="str">
        <f t="shared" si="235"/>
        <v/>
      </c>
      <c r="EI91" s="47" t="str">
        <f t="shared" si="236"/>
        <v/>
      </c>
      <c r="EJ91" s="47" t="str">
        <f t="shared" si="237"/>
        <v/>
      </c>
      <c r="EK91" s="47" t="str">
        <f t="shared" si="238"/>
        <v/>
      </c>
      <c r="EL91" s="47" t="str">
        <f t="shared" si="239"/>
        <v/>
      </c>
      <c r="EM91" s="47" t="str">
        <f t="shared" si="240"/>
        <v/>
      </c>
      <c r="EN91" s="47" t="str">
        <f t="shared" si="241"/>
        <v/>
      </c>
      <c r="EO91" s="47" t="str">
        <f t="shared" si="242"/>
        <v/>
      </c>
      <c r="EP91" s="47" t="str">
        <f t="shared" si="243"/>
        <v/>
      </c>
      <c r="EQ91" s="47" t="str">
        <f t="shared" si="244"/>
        <v/>
      </c>
      <c r="ER91" s="47" t="str">
        <f t="shared" si="245"/>
        <v/>
      </c>
      <c r="ES91" s="47" t="str">
        <f t="shared" si="246"/>
        <v/>
      </c>
      <c r="ET91" s="47" t="str">
        <f t="shared" si="247"/>
        <v/>
      </c>
      <c r="EU91" s="47" t="str">
        <f t="shared" si="248"/>
        <v/>
      </c>
      <c r="EV91" s="47" t="str">
        <f t="shared" si="249"/>
        <v/>
      </c>
      <c r="EW91" s="47" t="str">
        <f t="shared" si="250"/>
        <v/>
      </c>
      <c r="EX91" s="47" t="str">
        <f t="shared" si="251"/>
        <v/>
      </c>
      <c r="EY91" s="47" t="str">
        <f t="shared" si="252"/>
        <v/>
      </c>
      <c r="EZ91" s="47" t="str">
        <f t="shared" si="253"/>
        <v/>
      </c>
      <c r="FA91" s="47" t="str">
        <f t="shared" si="254"/>
        <v/>
      </c>
      <c r="FB91" s="47" t="str">
        <f t="shared" si="255"/>
        <v/>
      </c>
      <c r="FC91" s="47" t="str">
        <f t="shared" si="256"/>
        <v/>
      </c>
      <c r="FD91" s="47" t="str">
        <f t="shared" si="257"/>
        <v/>
      </c>
      <c r="FE91" s="47" t="str">
        <f t="shared" si="258"/>
        <v/>
      </c>
      <c r="FF91" s="47" t="str">
        <f t="shared" si="259"/>
        <v/>
      </c>
      <c r="FG91" s="47" t="str">
        <f t="shared" si="260"/>
        <v/>
      </c>
      <c r="FH91" s="47" t="str">
        <f t="shared" si="261"/>
        <v/>
      </c>
      <c r="FI91" s="47" t="str">
        <f t="shared" si="262"/>
        <v/>
      </c>
      <c r="FJ91" s="47" t="str">
        <f t="shared" si="263"/>
        <v/>
      </c>
      <c r="FK91" s="47" t="str">
        <f t="shared" si="264"/>
        <v/>
      </c>
      <c r="FL91" s="47" t="str">
        <f t="shared" si="265"/>
        <v/>
      </c>
      <c r="FM91" s="47" t="str">
        <f t="shared" si="266"/>
        <v/>
      </c>
      <c r="FN91" s="47" t="str">
        <f t="shared" si="267"/>
        <v/>
      </c>
      <c r="FO91" s="47" t="str">
        <f t="shared" si="268"/>
        <v/>
      </c>
      <c r="FP91" s="47" t="str">
        <f t="shared" si="269"/>
        <v/>
      </c>
      <c r="FQ91" s="47" t="str">
        <f t="shared" si="270"/>
        <v/>
      </c>
      <c r="FR91" s="47" t="str">
        <f t="shared" si="271"/>
        <v/>
      </c>
      <c r="FS91" s="47" t="str">
        <f t="shared" si="272"/>
        <v/>
      </c>
      <c r="FT91" s="47" t="str">
        <f t="shared" si="273"/>
        <v/>
      </c>
      <c r="FU91" s="47" t="str">
        <f t="shared" si="274"/>
        <v/>
      </c>
      <c r="FV91" s="47" t="str">
        <f t="shared" si="275"/>
        <v/>
      </c>
      <c r="FW91" s="47" t="str">
        <f t="shared" si="276"/>
        <v/>
      </c>
      <c r="FX91" s="47" t="str">
        <f t="shared" si="277"/>
        <v/>
      </c>
      <c r="FY91" s="47" t="str">
        <f t="shared" si="278"/>
        <v/>
      </c>
      <c r="FZ91" s="47" t="str">
        <f t="shared" si="279"/>
        <v/>
      </c>
      <c r="GA91" s="47" t="str">
        <f t="shared" si="280"/>
        <v/>
      </c>
      <c r="GB91" s="47" t="str">
        <f t="shared" si="281"/>
        <v/>
      </c>
      <c r="GC91" s="47" t="str">
        <f t="shared" si="282"/>
        <v/>
      </c>
      <c r="GD91" s="47" t="str">
        <f t="shared" si="283"/>
        <v/>
      </c>
      <c r="GE91" s="47" t="str">
        <f t="shared" si="284"/>
        <v/>
      </c>
      <c r="GF91" s="47" t="str">
        <f t="shared" si="285"/>
        <v/>
      </c>
      <c r="GG91" s="47" t="str">
        <f t="shared" si="286"/>
        <v/>
      </c>
      <c r="GH91" s="47" t="str">
        <f t="shared" si="287"/>
        <v/>
      </c>
      <c r="GI91" s="47" t="str">
        <f t="shared" si="288"/>
        <v/>
      </c>
      <c r="GJ91" s="47" t="str">
        <f t="shared" si="289"/>
        <v/>
      </c>
      <c r="GK91" s="47" t="str">
        <f t="shared" si="290"/>
        <v/>
      </c>
      <c r="GL91" s="47" t="str">
        <f t="shared" si="291"/>
        <v/>
      </c>
      <c r="GM91" s="47" t="str">
        <f t="shared" si="292"/>
        <v/>
      </c>
      <c r="GN91" s="47" t="str">
        <f t="shared" si="293"/>
        <v/>
      </c>
      <c r="GO91" s="47" t="str">
        <f t="shared" si="294"/>
        <v/>
      </c>
      <c r="GP91" s="47" t="str">
        <f t="shared" si="295"/>
        <v/>
      </c>
      <c r="GQ91" s="47" t="str">
        <f t="shared" si="296"/>
        <v/>
      </c>
      <c r="GR91" s="47" t="str">
        <f t="shared" si="297"/>
        <v/>
      </c>
      <c r="GS91" s="47" t="str">
        <f t="shared" si="298"/>
        <v/>
      </c>
      <c r="GT91" s="47" t="str">
        <f t="shared" si="299"/>
        <v/>
      </c>
      <c r="GU91" s="47" t="str">
        <f t="shared" si="300"/>
        <v/>
      </c>
      <c r="GV91" s="47" t="str">
        <f t="shared" si="301"/>
        <v/>
      </c>
      <c r="GW91" s="47" t="str">
        <f t="shared" si="302"/>
        <v/>
      </c>
      <c r="GX91" s="47" t="str">
        <f t="shared" si="303"/>
        <v/>
      </c>
      <c r="GY91" s="47" t="str">
        <f t="shared" si="304"/>
        <v/>
      </c>
      <c r="GZ91" s="47" t="str">
        <f t="shared" si="305"/>
        <v/>
      </c>
      <c r="HA91" s="47" t="str">
        <f t="shared" si="306"/>
        <v/>
      </c>
      <c r="HB91" s="47" t="str">
        <f t="shared" si="307"/>
        <v/>
      </c>
      <c r="HC91" s="47" t="str">
        <f t="shared" si="308"/>
        <v/>
      </c>
      <c r="HD91" s="47" t="str">
        <f t="shared" si="309"/>
        <v/>
      </c>
      <c r="HE91" s="47" t="str">
        <f t="shared" si="310"/>
        <v/>
      </c>
      <c r="HF91" s="47" t="str">
        <f t="shared" si="311"/>
        <v/>
      </c>
      <c r="HG91" s="47" t="str">
        <f t="shared" si="312"/>
        <v/>
      </c>
      <c r="HH91" s="47" t="str">
        <f t="shared" si="313"/>
        <v/>
      </c>
      <c r="HI91" s="47" t="str">
        <f t="shared" si="314"/>
        <v/>
      </c>
      <c r="HJ91" s="47" t="str">
        <f t="shared" si="315"/>
        <v/>
      </c>
      <c r="HK91" s="47" t="str">
        <f t="shared" si="316"/>
        <v/>
      </c>
      <c r="HL91" s="47" t="str">
        <f t="shared" si="317"/>
        <v/>
      </c>
      <c r="HM91" s="47" t="str">
        <f t="shared" si="318"/>
        <v/>
      </c>
      <c r="HN91" s="47" t="str">
        <f t="shared" si="319"/>
        <v/>
      </c>
      <c r="HO91" s="47" t="str">
        <f t="shared" si="320"/>
        <v/>
      </c>
      <c r="HP91" s="47" t="str">
        <f t="shared" si="321"/>
        <v/>
      </c>
      <c r="HQ91" s="47" t="str">
        <f t="shared" si="322"/>
        <v/>
      </c>
      <c r="HR91" s="47" t="str">
        <f t="shared" si="323"/>
        <v/>
      </c>
      <c r="HS91" s="47" t="str">
        <f t="shared" si="324"/>
        <v/>
      </c>
      <c r="HT91" s="165" t="e">
        <f t="shared" si="325"/>
        <v>#N/A</v>
      </c>
      <c r="HU91" s="165" t="e">
        <f t="shared" si="342"/>
        <v>#N/A</v>
      </c>
      <c r="HV91" s="165" t="e">
        <f t="shared" si="342"/>
        <v>#N/A</v>
      </c>
      <c r="HW91" s="165" t="e">
        <f t="shared" si="342"/>
        <v>#N/A</v>
      </c>
      <c r="HX91" s="165" t="e">
        <f t="shared" si="353"/>
        <v>#N/A</v>
      </c>
      <c r="HY91" s="165" t="e">
        <f t="shared" si="353"/>
        <v>#N/A</v>
      </c>
      <c r="HZ91" s="165" t="e">
        <f t="shared" si="353"/>
        <v>#N/A</v>
      </c>
      <c r="IA91" s="165" t="e">
        <f t="shared" si="353"/>
        <v>#N/A</v>
      </c>
      <c r="IB91" s="165" t="e">
        <f t="shared" si="353"/>
        <v>#N/A</v>
      </c>
      <c r="IC91" s="165" t="e">
        <f t="shared" si="353"/>
        <v>#N/A</v>
      </c>
      <c r="ID91" s="165" t="e">
        <f t="shared" si="353"/>
        <v>#N/A</v>
      </c>
      <c r="IE91" s="165" t="e">
        <f t="shared" si="353"/>
        <v>#N/A</v>
      </c>
      <c r="IF91" s="165" t="e">
        <f t="shared" si="353"/>
        <v>#N/A</v>
      </c>
      <c r="IG91" s="165" t="e">
        <f t="shared" si="353"/>
        <v>#N/A</v>
      </c>
      <c r="IH91" s="165" t="e">
        <f t="shared" si="353"/>
        <v>#N/A</v>
      </c>
      <c r="II91" s="165" t="e">
        <f t="shared" si="353"/>
        <v>#N/A</v>
      </c>
      <c r="IJ91" s="165" t="e">
        <f t="shared" si="353"/>
        <v>#N/A</v>
      </c>
      <c r="IK91" s="165" t="e">
        <f t="shared" si="353"/>
        <v>#N/A</v>
      </c>
      <c r="IL91" s="165" t="e">
        <f t="shared" si="353"/>
        <v>#N/A</v>
      </c>
      <c r="IM91" s="165" t="e">
        <f t="shared" si="349"/>
        <v>#N/A</v>
      </c>
      <c r="IN91" s="165" t="e">
        <f t="shared" si="349"/>
        <v>#N/A</v>
      </c>
      <c r="IO91" s="165" t="e">
        <f t="shared" si="349"/>
        <v>#N/A</v>
      </c>
      <c r="IP91" s="165" t="e">
        <f t="shared" si="349"/>
        <v>#N/A</v>
      </c>
      <c r="IQ91" s="165" t="e">
        <f t="shared" si="349"/>
        <v>#N/A</v>
      </c>
      <c r="IR91" s="165" t="e">
        <f t="shared" si="349"/>
        <v>#N/A</v>
      </c>
      <c r="IS91" s="165" t="e">
        <f t="shared" si="349"/>
        <v>#N/A</v>
      </c>
      <c r="IT91" s="165" t="e">
        <f t="shared" si="349"/>
        <v>#N/A</v>
      </c>
      <c r="IU91" s="165" t="e">
        <f t="shared" si="349"/>
        <v>#N/A</v>
      </c>
      <c r="IV91" s="165" t="e">
        <f t="shared" si="349"/>
        <v>#N/A</v>
      </c>
      <c r="IW91" s="165" t="e">
        <f t="shared" si="349"/>
        <v>#N/A</v>
      </c>
      <c r="IX91" s="165" t="e">
        <f t="shared" si="349"/>
        <v>#N/A</v>
      </c>
      <c r="IY91" s="165" t="e">
        <f t="shared" si="349"/>
        <v>#N/A</v>
      </c>
      <c r="IZ91" s="165" t="e">
        <f t="shared" si="349"/>
        <v>#N/A</v>
      </c>
      <c r="JA91" s="165" t="e">
        <f t="shared" si="349"/>
        <v>#N/A</v>
      </c>
      <c r="JB91" s="165" t="e">
        <f t="shared" si="346"/>
        <v>#N/A</v>
      </c>
      <c r="JC91" s="165" t="e">
        <f t="shared" si="346"/>
        <v>#N/A</v>
      </c>
      <c r="JD91" s="165" t="e">
        <f t="shared" si="346"/>
        <v>#N/A</v>
      </c>
      <c r="JE91" s="165" t="e">
        <f t="shared" si="346"/>
        <v>#N/A</v>
      </c>
      <c r="JF91" s="165" t="e">
        <f t="shared" si="346"/>
        <v>#N/A</v>
      </c>
      <c r="JG91" s="165" t="e">
        <f t="shared" si="346"/>
        <v>#N/A</v>
      </c>
      <c r="JH91" s="165" t="e">
        <f t="shared" si="346"/>
        <v>#N/A</v>
      </c>
      <c r="JI91" s="165" t="e">
        <f t="shared" si="346"/>
        <v>#N/A</v>
      </c>
      <c r="JJ91" s="165" t="e">
        <f t="shared" si="346"/>
        <v>#N/A</v>
      </c>
      <c r="JK91" s="165" t="e">
        <f t="shared" si="346"/>
        <v>#N/A</v>
      </c>
      <c r="JL91" s="165" t="e">
        <f t="shared" si="346"/>
        <v>#N/A</v>
      </c>
      <c r="JM91" s="165" t="e">
        <f t="shared" si="346"/>
        <v>#N/A</v>
      </c>
      <c r="JN91" s="165" t="e">
        <f t="shared" si="346"/>
        <v>#N/A</v>
      </c>
      <c r="JO91" s="165" t="e">
        <f t="shared" si="346"/>
        <v>#N/A</v>
      </c>
      <c r="JP91" s="165" t="e">
        <f t="shared" si="346"/>
        <v>#N/A</v>
      </c>
      <c r="JQ91" s="165" t="e">
        <f t="shared" si="359"/>
        <v>#N/A</v>
      </c>
      <c r="JR91" s="165" t="e">
        <f t="shared" si="359"/>
        <v>#N/A</v>
      </c>
      <c r="JS91" s="165" t="e">
        <f t="shared" si="359"/>
        <v>#N/A</v>
      </c>
      <c r="JT91" s="165" t="e">
        <f t="shared" si="359"/>
        <v>#N/A</v>
      </c>
      <c r="JU91" s="165" t="e">
        <f t="shared" si="359"/>
        <v>#N/A</v>
      </c>
      <c r="JV91" s="165" t="e">
        <f t="shared" si="359"/>
        <v>#N/A</v>
      </c>
      <c r="JW91" s="165" t="e">
        <f t="shared" si="359"/>
        <v>#N/A</v>
      </c>
      <c r="JX91" s="165" t="e">
        <f t="shared" si="359"/>
        <v>#N/A</v>
      </c>
      <c r="JY91" s="165" t="e">
        <f t="shared" si="359"/>
        <v>#N/A</v>
      </c>
      <c r="JZ91" s="165" t="e">
        <f t="shared" si="359"/>
        <v>#N/A</v>
      </c>
      <c r="KA91" s="165" t="e">
        <f t="shared" si="359"/>
        <v>#N/A</v>
      </c>
      <c r="KB91" s="165" t="e">
        <f t="shared" si="359"/>
        <v>#N/A</v>
      </c>
      <c r="KC91" s="165" t="e">
        <f t="shared" si="359"/>
        <v>#N/A</v>
      </c>
      <c r="KD91" s="165" t="e">
        <f t="shared" si="359"/>
        <v>#N/A</v>
      </c>
      <c r="KE91" s="165" t="e">
        <f t="shared" si="359"/>
        <v>#N/A</v>
      </c>
      <c r="KF91" s="165" t="e">
        <f t="shared" si="335"/>
        <v>#N/A</v>
      </c>
      <c r="KG91" s="165" t="e">
        <f t="shared" si="343"/>
        <v>#N/A</v>
      </c>
      <c r="KH91" s="165" t="e">
        <f t="shared" si="343"/>
        <v>#N/A</v>
      </c>
      <c r="KI91" s="165" t="e">
        <f t="shared" si="343"/>
        <v>#N/A</v>
      </c>
      <c r="KJ91" s="165" t="e">
        <f t="shared" si="354"/>
        <v>#N/A</v>
      </c>
      <c r="KK91" s="165" t="e">
        <f t="shared" si="354"/>
        <v>#N/A</v>
      </c>
      <c r="KL91" s="165" t="e">
        <f t="shared" si="354"/>
        <v>#N/A</v>
      </c>
      <c r="KM91" s="165" t="e">
        <f t="shared" si="354"/>
        <v>#N/A</v>
      </c>
      <c r="KN91" s="165" t="e">
        <f t="shared" si="354"/>
        <v>#N/A</v>
      </c>
      <c r="KO91" s="165" t="e">
        <f t="shared" si="354"/>
        <v>#N/A</v>
      </c>
      <c r="KP91" s="165" t="e">
        <f t="shared" si="354"/>
        <v>#N/A</v>
      </c>
      <c r="KQ91" s="165" t="e">
        <f t="shared" si="354"/>
        <v>#N/A</v>
      </c>
      <c r="KR91" s="165" t="e">
        <f t="shared" si="354"/>
        <v>#N/A</v>
      </c>
      <c r="KS91" s="165" t="e">
        <f t="shared" si="354"/>
        <v>#N/A</v>
      </c>
      <c r="KT91" s="165" t="e">
        <f t="shared" si="354"/>
        <v>#N/A</v>
      </c>
      <c r="KU91" s="165" t="e">
        <f t="shared" si="354"/>
        <v>#N/A</v>
      </c>
      <c r="KV91" s="165" t="e">
        <f t="shared" si="354"/>
        <v>#N/A</v>
      </c>
      <c r="KW91" s="165" t="e">
        <f t="shared" si="354"/>
        <v>#N/A</v>
      </c>
      <c r="KX91" s="165" t="e">
        <f t="shared" si="354"/>
        <v>#N/A</v>
      </c>
      <c r="KY91" s="165" t="e">
        <f t="shared" si="350"/>
        <v>#N/A</v>
      </c>
      <c r="KZ91" s="165" t="e">
        <f t="shared" si="350"/>
        <v>#N/A</v>
      </c>
      <c r="LA91" s="165" t="e">
        <f t="shared" si="350"/>
        <v>#N/A</v>
      </c>
      <c r="LB91" s="165" t="e">
        <f t="shared" si="350"/>
        <v>#N/A</v>
      </c>
      <c r="LC91" s="165" t="e">
        <f t="shared" si="350"/>
        <v>#N/A</v>
      </c>
      <c r="LD91" s="165" t="e">
        <f t="shared" si="350"/>
        <v>#N/A</v>
      </c>
      <c r="LE91" s="165" t="e">
        <f t="shared" si="350"/>
        <v>#N/A</v>
      </c>
      <c r="LF91" s="165" t="e">
        <f t="shared" si="350"/>
        <v>#N/A</v>
      </c>
      <c r="LG91" s="165" t="e">
        <f t="shared" si="350"/>
        <v>#N/A</v>
      </c>
      <c r="LH91" s="165" t="e">
        <f t="shared" si="350"/>
        <v>#N/A</v>
      </c>
      <c r="LI91" s="165" t="e">
        <f t="shared" si="350"/>
        <v>#N/A</v>
      </c>
      <c r="LJ91" s="165" t="e">
        <f t="shared" si="350"/>
        <v>#N/A</v>
      </c>
      <c r="LK91" s="165" t="e">
        <f t="shared" si="350"/>
        <v>#N/A</v>
      </c>
      <c r="LL91" s="165" t="e">
        <f t="shared" si="350"/>
        <v>#N/A</v>
      </c>
      <c r="LM91" s="165" t="e">
        <f t="shared" si="350"/>
        <v>#N/A</v>
      </c>
      <c r="LN91" s="165" t="e">
        <f t="shared" si="347"/>
        <v>#N/A</v>
      </c>
      <c r="LO91" s="165" t="e">
        <f t="shared" si="347"/>
        <v>#N/A</v>
      </c>
      <c r="LP91" s="165" t="e">
        <f t="shared" si="347"/>
        <v>#N/A</v>
      </c>
      <c r="LQ91" s="165" t="e">
        <f t="shared" si="347"/>
        <v>#N/A</v>
      </c>
      <c r="LR91" s="165" t="e">
        <f t="shared" si="347"/>
        <v>#N/A</v>
      </c>
      <c r="LS91" s="165" t="e">
        <f t="shared" si="347"/>
        <v>#N/A</v>
      </c>
      <c r="LT91" s="165" t="e">
        <f t="shared" si="347"/>
        <v>#N/A</v>
      </c>
      <c r="LU91" s="165" t="e">
        <f t="shared" si="347"/>
        <v>#N/A</v>
      </c>
      <c r="LV91" s="165" t="e">
        <f t="shared" si="347"/>
        <v>#N/A</v>
      </c>
      <c r="LW91" s="165" t="e">
        <f t="shared" si="347"/>
        <v>#N/A</v>
      </c>
      <c r="LX91" s="165" t="e">
        <f t="shared" si="347"/>
        <v>#N/A</v>
      </c>
      <c r="LY91" s="165" t="e">
        <f t="shared" si="347"/>
        <v>#N/A</v>
      </c>
      <c r="LZ91" s="165" t="e">
        <f t="shared" si="347"/>
        <v>#N/A</v>
      </c>
      <c r="MA91" s="165" t="e">
        <f t="shared" si="347"/>
        <v>#N/A</v>
      </c>
      <c r="MB91" s="165" t="e">
        <f t="shared" si="347"/>
        <v>#N/A</v>
      </c>
      <c r="MC91" s="165" t="e">
        <f t="shared" si="360"/>
        <v>#N/A</v>
      </c>
      <c r="MD91" s="165" t="e">
        <f t="shared" si="360"/>
        <v>#N/A</v>
      </c>
      <c r="ME91" s="165" t="e">
        <f t="shared" si="360"/>
        <v>#N/A</v>
      </c>
      <c r="MF91" s="165" t="e">
        <f t="shared" si="360"/>
        <v>#N/A</v>
      </c>
      <c r="MG91" s="165" t="e">
        <f t="shared" si="360"/>
        <v>#N/A</v>
      </c>
      <c r="MH91" s="165" t="e">
        <f t="shared" si="360"/>
        <v>#N/A</v>
      </c>
      <c r="MI91" s="165" t="e">
        <f t="shared" si="360"/>
        <v>#N/A</v>
      </c>
      <c r="MJ91" s="165" t="e">
        <f t="shared" si="360"/>
        <v>#N/A</v>
      </c>
      <c r="MK91" s="165" t="e">
        <f t="shared" si="360"/>
        <v>#N/A</v>
      </c>
      <c r="ML91" s="165" t="e">
        <f t="shared" si="360"/>
        <v>#N/A</v>
      </c>
      <c r="MM91" s="165" t="e">
        <f t="shared" si="360"/>
        <v>#N/A</v>
      </c>
      <c r="MN91" s="165" t="e">
        <f t="shared" si="360"/>
        <v>#N/A</v>
      </c>
      <c r="MO91" s="165" t="e">
        <f t="shared" si="360"/>
        <v>#N/A</v>
      </c>
      <c r="MP91" s="165" t="e">
        <f t="shared" si="360"/>
        <v>#N/A</v>
      </c>
      <c r="MQ91" s="165" t="e">
        <f t="shared" si="360"/>
        <v>#N/A</v>
      </c>
      <c r="MR91" s="165" t="e">
        <f t="shared" si="336"/>
        <v>#N/A</v>
      </c>
      <c r="MS91" s="165" t="e">
        <f t="shared" si="344"/>
        <v>#N/A</v>
      </c>
      <c r="MT91" s="165" t="e">
        <f t="shared" si="344"/>
        <v>#N/A</v>
      </c>
      <c r="MU91" s="165" t="e">
        <f t="shared" si="344"/>
        <v>#N/A</v>
      </c>
      <c r="MV91" s="165" t="e">
        <f t="shared" si="355"/>
        <v>#N/A</v>
      </c>
      <c r="MW91" s="165" t="e">
        <f t="shared" si="355"/>
        <v>#N/A</v>
      </c>
      <c r="MX91" s="165" t="e">
        <f t="shared" si="355"/>
        <v>#N/A</v>
      </c>
      <c r="MY91" s="165" t="e">
        <f t="shared" si="355"/>
        <v>#N/A</v>
      </c>
      <c r="MZ91" s="165" t="e">
        <f t="shared" si="355"/>
        <v>#N/A</v>
      </c>
      <c r="NA91" s="165" t="e">
        <f t="shared" si="355"/>
        <v>#N/A</v>
      </c>
      <c r="NB91" s="165" t="e">
        <f t="shared" si="355"/>
        <v>#N/A</v>
      </c>
      <c r="NC91" s="165" t="e">
        <f t="shared" si="355"/>
        <v>#N/A</v>
      </c>
      <c r="ND91" s="165" t="e">
        <f t="shared" si="355"/>
        <v>#N/A</v>
      </c>
      <c r="NE91" s="165" t="e">
        <f t="shared" si="355"/>
        <v>#N/A</v>
      </c>
      <c r="NF91" s="165" t="e">
        <f t="shared" si="355"/>
        <v>#N/A</v>
      </c>
      <c r="NG91" s="165" t="e">
        <f t="shared" si="355"/>
        <v>#N/A</v>
      </c>
      <c r="NH91" s="165" t="e">
        <f t="shared" si="355"/>
        <v>#N/A</v>
      </c>
      <c r="NI91" s="165" t="e">
        <f t="shared" si="355"/>
        <v>#N/A</v>
      </c>
      <c r="NJ91" s="165" t="e">
        <f t="shared" si="355"/>
        <v>#N/A</v>
      </c>
      <c r="NK91" s="165" t="e">
        <f t="shared" si="351"/>
        <v>#N/A</v>
      </c>
      <c r="NL91" s="165" t="e">
        <f t="shared" si="351"/>
        <v>#N/A</v>
      </c>
      <c r="NM91" s="165" t="e">
        <f t="shared" si="351"/>
        <v>#N/A</v>
      </c>
      <c r="NN91" s="165" t="e">
        <f t="shared" si="351"/>
        <v>#N/A</v>
      </c>
      <c r="NO91" s="165" t="e">
        <f t="shared" si="351"/>
        <v>#N/A</v>
      </c>
      <c r="NP91" s="165" t="e">
        <f t="shared" si="351"/>
        <v>#N/A</v>
      </c>
      <c r="NQ91" s="165" t="e">
        <f t="shared" si="351"/>
        <v>#N/A</v>
      </c>
      <c r="NR91" s="165" t="e">
        <f t="shared" si="351"/>
        <v>#N/A</v>
      </c>
      <c r="NS91" s="165" t="e">
        <f t="shared" si="351"/>
        <v>#N/A</v>
      </c>
      <c r="NT91" s="165" t="e">
        <f t="shared" si="351"/>
        <v>#N/A</v>
      </c>
      <c r="NU91" s="165" t="e">
        <f t="shared" si="351"/>
        <v>#N/A</v>
      </c>
      <c r="NV91" s="165" t="e">
        <f t="shared" si="351"/>
        <v>#N/A</v>
      </c>
      <c r="NW91" s="165" t="e">
        <f t="shared" si="351"/>
        <v>#N/A</v>
      </c>
      <c r="NX91" s="165" t="e">
        <f t="shared" si="351"/>
        <v>#N/A</v>
      </c>
      <c r="NY91" s="165" t="e">
        <f t="shared" si="351"/>
        <v>#N/A</v>
      </c>
      <c r="NZ91" s="165" t="e">
        <f t="shared" si="348"/>
        <v>#N/A</v>
      </c>
      <c r="OA91" s="165" t="e">
        <f t="shared" si="348"/>
        <v>#N/A</v>
      </c>
      <c r="OB91" s="165" t="e">
        <f t="shared" si="348"/>
        <v>#N/A</v>
      </c>
      <c r="OC91" s="165" t="e">
        <f t="shared" si="348"/>
        <v>#N/A</v>
      </c>
      <c r="OD91" s="165" t="e">
        <f t="shared" si="348"/>
        <v>#N/A</v>
      </c>
      <c r="OE91" s="165" t="e">
        <f t="shared" si="348"/>
        <v>#N/A</v>
      </c>
      <c r="OF91" s="165" t="e">
        <f t="shared" si="348"/>
        <v>#N/A</v>
      </c>
      <c r="OG91" s="165" t="e">
        <f t="shared" si="348"/>
        <v>#N/A</v>
      </c>
      <c r="OH91" s="165" t="e">
        <f t="shared" si="348"/>
        <v>#N/A</v>
      </c>
      <c r="OI91" s="165" t="e">
        <f t="shared" si="348"/>
        <v>#N/A</v>
      </c>
      <c r="OJ91" s="165" t="e">
        <f t="shared" si="348"/>
        <v>#N/A</v>
      </c>
      <c r="OK91" s="165" t="e">
        <f t="shared" si="348"/>
        <v>#N/A</v>
      </c>
      <c r="OL91" s="165" t="e">
        <f t="shared" si="348"/>
        <v>#N/A</v>
      </c>
      <c r="OM91" s="165" t="e">
        <f t="shared" si="348"/>
        <v>#N/A</v>
      </c>
      <c r="ON91" s="165" t="e">
        <f t="shared" si="348"/>
        <v>#N/A</v>
      </c>
      <c r="OO91" s="165" t="e">
        <f t="shared" si="361"/>
        <v>#N/A</v>
      </c>
      <c r="OP91" s="165" t="e">
        <f t="shared" si="361"/>
        <v>#N/A</v>
      </c>
      <c r="OQ91" s="165" t="e">
        <f t="shared" si="361"/>
        <v>#N/A</v>
      </c>
      <c r="OR91" s="165" t="e">
        <f t="shared" si="361"/>
        <v>#N/A</v>
      </c>
      <c r="OS91" s="165" t="e">
        <f t="shared" si="361"/>
        <v>#N/A</v>
      </c>
      <c r="OT91" s="165" t="e">
        <f t="shared" si="361"/>
        <v>#N/A</v>
      </c>
      <c r="OU91" s="165" t="e">
        <f t="shared" si="361"/>
        <v>#N/A</v>
      </c>
      <c r="OV91" s="165" t="e">
        <f t="shared" si="361"/>
        <v>#N/A</v>
      </c>
      <c r="OW91" s="165" t="e">
        <f t="shared" si="361"/>
        <v>#N/A</v>
      </c>
      <c r="OX91" s="165" t="e">
        <f t="shared" si="361"/>
        <v>#N/A</v>
      </c>
      <c r="OY91" s="165" t="e">
        <f t="shared" si="361"/>
        <v>#N/A</v>
      </c>
      <c r="OZ91" s="165" t="e">
        <f t="shared" si="361"/>
        <v>#N/A</v>
      </c>
      <c r="PA91" s="165" t="e">
        <f t="shared" si="361"/>
        <v>#N/A</v>
      </c>
      <c r="PB91" s="165" t="e">
        <f t="shared" si="361"/>
        <v>#N/A</v>
      </c>
      <c r="PC91" s="165" t="e">
        <f t="shared" si="361"/>
        <v>#N/A</v>
      </c>
      <c r="PD91" s="165" t="e">
        <f t="shared" si="337"/>
        <v>#N/A</v>
      </c>
      <c r="PE91" s="165" t="e">
        <f t="shared" si="357"/>
        <v>#N/A</v>
      </c>
      <c r="PF91" s="165" t="e">
        <f t="shared" si="357"/>
        <v>#N/A</v>
      </c>
      <c r="PG91" s="165" t="e">
        <f t="shared" si="357"/>
        <v>#N/A</v>
      </c>
      <c r="PH91" s="165" t="e">
        <f t="shared" si="357"/>
        <v>#N/A</v>
      </c>
      <c r="PI91" s="165" t="e">
        <f t="shared" si="357"/>
        <v>#N/A</v>
      </c>
      <c r="PJ91" s="165" t="e">
        <f t="shared" si="357"/>
        <v>#N/A</v>
      </c>
      <c r="PK91" s="165" t="e">
        <f t="shared" si="357"/>
        <v>#N/A</v>
      </c>
      <c r="PL91" s="165" t="e">
        <f t="shared" si="357"/>
        <v>#N/A</v>
      </c>
    </row>
    <row r="92" spans="1:428" hidden="1" x14ac:dyDescent="0.45">
      <c r="A92" s="4">
        <v>89</v>
      </c>
      <c r="B92" s="105"/>
      <c r="C92" s="113"/>
      <c r="D92" s="118" t="str">
        <f t="shared" si="220"/>
        <v/>
      </c>
      <c r="E92" s="91"/>
      <c r="F92" s="118" t="str">
        <f t="shared" si="221"/>
        <v/>
      </c>
      <c r="G92" s="113"/>
      <c r="H92" s="106"/>
      <c r="I92" s="120" t="str">
        <f t="shared" si="222"/>
        <v/>
      </c>
      <c r="J92" s="120" t="str">
        <f t="shared" si="223"/>
        <v/>
      </c>
      <c r="K92" s="71" t="str">
        <f t="shared" si="327"/>
        <v/>
      </c>
      <c r="L92" s="23"/>
      <c r="M92" s="55"/>
      <c r="N92" s="298"/>
      <c r="O92" s="72" t="str">
        <f>IF(AND(D92&gt;0,E92&gt;0,F92&gt;0),IF(ISBLANK(N92),IF(ISBLANK(L92),"",(F92-D92)*VLOOKUP(L92,VLookups!$A$4:$B$13,2,FALSE)),N92),"")</f>
        <v/>
      </c>
      <c r="P92" s="73" t="str">
        <f t="shared" si="224"/>
        <v/>
      </c>
      <c r="Q92" s="91"/>
      <c r="R92" s="265" t="str">
        <f>IF(AND(Q92&gt;0,E92&gt;0,NOT(O92="")),ABS(VLOOKUP($Q$1,VLookups!$A$43:$B$44,2,FALSE)-_xlfn.NORM.DIST(Q92,K92,O92,TRUE)),"")</f>
        <v/>
      </c>
      <c r="S92" s="90" t="str">
        <f>IF(AND($D92&gt;0,$E92&gt;0,$F92&gt;0,NOT(ISBLANK($L92))),_xlfn.NORM.INV(ABS(VLOOKUP($Q$1,VLookups!$A$43:$B$44,2,FALSE)-S$3),$K92,$O92),"")</f>
        <v/>
      </c>
      <c r="T92" s="89" t="str">
        <f>IF(AND($D92&gt;0,$E92&gt;0,$F92&gt;0,NOT(ISBLANK($L92))),_xlfn.NORM.INV(ABS(VLOOKUP($Q$1,VLookups!$A$43:$B$44,2,FALSE)-T$3),$K92,$O92),"")</f>
        <v/>
      </c>
      <c r="U92" s="90" t="str">
        <f>IF(AND($D92&gt;0,$E92&gt;0,$F92&gt;0,NOT(ISBLANK($L92))),_xlfn.NORM.INV(ABS(VLOOKUP($Q$1,VLookups!$A$43:$B$44,2,FALSE)-U$3),$K92,$O92),"")</f>
        <v/>
      </c>
      <c r="V92" s="89" t="str">
        <f>IF(AND($D92&gt;0,$E92&gt;0,$F92&gt;0,NOT(ISBLANK($L92))),_xlfn.NORM.INV(ABS(VLOOKUP($Q$1,VLookups!$A$43:$B$44,2,FALSE)-V$3),$K92,$O92),"")</f>
        <v/>
      </c>
      <c r="W92" s="90" t="str">
        <f>IF(AND($D92&gt;0,$E92&gt;0,$F92&gt;0,NOT(ISBLANK($L92))),_xlfn.NORM.INV(ABS(VLOOKUP($Q$1,VLookups!$A$43:$B$44,2,FALSE)-W$3),$K92,$O92),"")</f>
        <v/>
      </c>
      <c r="X92" s="89" t="str">
        <f>IF(AND($D92&gt;0,$E92&gt;0,$F92&gt;0,NOT(ISBLANK($L92))),_xlfn.NORM.INV(ABS(VLOOKUP($Q$1,VLookups!$A$43:$B$44,2,FALSE)-X$3),$K92,$O92),"")</f>
        <v/>
      </c>
      <c r="Y92" s="5"/>
      <c r="Z92" s="164" t="str">
        <f t="shared" si="328"/>
        <v/>
      </c>
      <c r="AA92" s="47" t="str">
        <f t="shared" si="329"/>
        <v/>
      </c>
      <c r="AB92" s="47" t="str">
        <f t="shared" si="364"/>
        <v/>
      </c>
      <c r="AC92" s="47" t="str">
        <f t="shared" si="364"/>
        <v/>
      </c>
      <c r="AD92" s="47" t="str">
        <f t="shared" si="364"/>
        <v/>
      </c>
      <c r="AE92" s="47" t="str">
        <f t="shared" si="364"/>
        <v/>
      </c>
      <c r="AF92" s="47" t="str">
        <f t="shared" si="364"/>
        <v/>
      </c>
      <c r="AG92" s="47" t="str">
        <f t="shared" si="364"/>
        <v/>
      </c>
      <c r="AH92" s="47" t="str">
        <f t="shared" si="364"/>
        <v/>
      </c>
      <c r="AI92" s="47" t="str">
        <f t="shared" si="364"/>
        <v/>
      </c>
      <c r="AJ92" s="47" t="str">
        <f t="shared" si="364"/>
        <v/>
      </c>
      <c r="AK92" s="47" t="str">
        <f t="shared" si="364"/>
        <v/>
      </c>
      <c r="AL92" s="47" t="str">
        <f t="shared" si="364"/>
        <v/>
      </c>
      <c r="AM92" s="47" t="str">
        <f t="shared" si="364"/>
        <v/>
      </c>
      <c r="AN92" s="47" t="str">
        <f t="shared" si="364"/>
        <v/>
      </c>
      <c r="AO92" s="47" t="str">
        <f t="shared" si="364"/>
        <v/>
      </c>
      <c r="AP92" s="47" t="str">
        <f t="shared" si="364"/>
        <v/>
      </c>
      <c r="AQ92" s="47" t="str">
        <f t="shared" si="364"/>
        <v/>
      </c>
      <c r="AR92" s="47" t="str">
        <f t="shared" si="364"/>
        <v/>
      </c>
      <c r="AS92" s="47" t="str">
        <f t="shared" si="364"/>
        <v/>
      </c>
      <c r="AT92" s="47" t="str">
        <f t="shared" si="364"/>
        <v/>
      </c>
      <c r="AU92" s="47" t="str">
        <f t="shared" si="364"/>
        <v/>
      </c>
      <c r="AV92" s="47" t="str">
        <f t="shared" si="364"/>
        <v/>
      </c>
      <c r="AW92" s="47" t="str">
        <f t="shared" si="364"/>
        <v/>
      </c>
      <c r="AX92" s="47" t="str">
        <f t="shared" si="364"/>
        <v/>
      </c>
      <c r="AY92" s="47" t="str">
        <f t="shared" si="364"/>
        <v/>
      </c>
      <c r="AZ92" s="47" t="str">
        <f t="shared" si="364"/>
        <v/>
      </c>
      <c r="BA92" s="47" t="str">
        <f t="shared" si="364"/>
        <v/>
      </c>
      <c r="BB92" s="47" t="str">
        <f t="shared" si="364"/>
        <v/>
      </c>
      <c r="BC92" s="47" t="str">
        <f t="shared" si="364"/>
        <v/>
      </c>
      <c r="BD92" s="47" t="str">
        <f t="shared" si="364"/>
        <v/>
      </c>
      <c r="BE92" s="47" t="str">
        <f t="shared" si="364"/>
        <v/>
      </c>
      <c r="BF92" s="47" t="str">
        <f t="shared" si="364"/>
        <v/>
      </c>
      <c r="BG92" s="47" t="str">
        <f t="shared" si="364"/>
        <v/>
      </c>
      <c r="BH92" s="47" t="str">
        <f t="shared" si="364"/>
        <v/>
      </c>
      <c r="BI92" s="47" t="str">
        <f t="shared" si="364"/>
        <v/>
      </c>
      <c r="BJ92" s="47" t="str">
        <f t="shared" si="364"/>
        <v/>
      </c>
      <c r="BK92" s="47" t="str">
        <f t="shared" si="364"/>
        <v/>
      </c>
      <c r="BL92" s="47" t="str">
        <f t="shared" si="364"/>
        <v/>
      </c>
      <c r="BM92" s="47" t="str">
        <f t="shared" si="364"/>
        <v/>
      </c>
      <c r="BN92" s="47" t="str">
        <f t="shared" si="364"/>
        <v/>
      </c>
      <c r="BO92" s="47" t="str">
        <f t="shared" si="364"/>
        <v/>
      </c>
      <c r="BP92" s="47" t="str">
        <f t="shared" si="364"/>
        <v/>
      </c>
      <c r="BQ92" s="47" t="str">
        <f t="shared" si="364"/>
        <v/>
      </c>
      <c r="BR92" s="47" t="str">
        <f t="shared" si="364"/>
        <v/>
      </c>
      <c r="BS92" s="47" t="str">
        <f t="shared" si="364"/>
        <v/>
      </c>
      <c r="BT92" s="47" t="str">
        <f t="shared" si="364"/>
        <v/>
      </c>
      <c r="BU92" s="47" t="str">
        <f t="shared" si="364"/>
        <v/>
      </c>
      <c r="BV92" s="47" t="str">
        <f t="shared" si="364"/>
        <v/>
      </c>
      <c r="BW92" s="47" t="str">
        <f t="shared" si="364"/>
        <v/>
      </c>
      <c r="BX92" s="47" t="str">
        <f t="shared" si="364"/>
        <v/>
      </c>
      <c r="BY92" s="47" t="str">
        <f t="shared" si="364"/>
        <v/>
      </c>
      <c r="BZ92" s="47" t="str">
        <f t="shared" si="364"/>
        <v/>
      </c>
      <c r="CA92" s="47" t="str">
        <f t="shared" si="364"/>
        <v/>
      </c>
      <c r="CB92" s="47" t="str">
        <f t="shared" si="364"/>
        <v/>
      </c>
      <c r="CC92" s="47" t="str">
        <f t="shared" si="364"/>
        <v/>
      </c>
      <c r="CD92" s="47" t="str">
        <f t="shared" si="364"/>
        <v/>
      </c>
      <c r="CE92" s="47" t="str">
        <f t="shared" si="364"/>
        <v/>
      </c>
      <c r="CF92" s="47" t="str">
        <f t="shared" si="364"/>
        <v/>
      </c>
      <c r="CG92" s="47" t="str">
        <f t="shared" si="364"/>
        <v/>
      </c>
      <c r="CH92" s="47" t="str">
        <f t="shared" si="364"/>
        <v/>
      </c>
      <c r="CI92" s="47" t="str">
        <f t="shared" si="364"/>
        <v/>
      </c>
      <c r="CJ92" s="47" t="str">
        <f t="shared" si="364"/>
        <v/>
      </c>
      <c r="CK92" s="47" t="str">
        <f t="shared" si="364"/>
        <v/>
      </c>
      <c r="CL92" s="47" t="str">
        <f t="shared" si="364"/>
        <v/>
      </c>
      <c r="CM92" s="47" t="str">
        <f t="shared" si="364"/>
        <v/>
      </c>
      <c r="CN92" s="47" t="str">
        <f t="shared" si="363"/>
        <v/>
      </c>
      <c r="CO92" s="47" t="str">
        <f t="shared" si="363"/>
        <v/>
      </c>
      <c r="CP92" s="47" t="str">
        <f t="shared" si="363"/>
        <v/>
      </c>
      <c r="CQ92" s="47" t="str">
        <f t="shared" si="363"/>
        <v/>
      </c>
      <c r="CR92" s="47" t="str">
        <f t="shared" si="363"/>
        <v/>
      </c>
      <c r="CS92" s="47" t="str">
        <f t="shared" si="363"/>
        <v/>
      </c>
      <c r="CT92" s="47" t="str">
        <f t="shared" si="363"/>
        <v/>
      </c>
      <c r="CU92" s="47" t="str">
        <f t="shared" si="363"/>
        <v/>
      </c>
      <c r="CV92" s="47" t="str">
        <f t="shared" si="363"/>
        <v/>
      </c>
      <c r="CW92" s="47" t="str">
        <f t="shared" si="363"/>
        <v/>
      </c>
      <c r="CX92" s="47" t="str">
        <f t="shared" si="363"/>
        <v/>
      </c>
      <c r="CY92" s="47" t="str">
        <f t="shared" si="363"/>
        <v/>
      </c>
      <c r="CZ92" s="47" t="str">
        <f t="shared" si="363"/>
        <v/>
      </c>
      <c r="DA92" s="47" t="str">
        <f t="shared" si="363"/>
        <v/>
      </c>
      <c r="DB92" s="47" t="str">
        <f t="shared" si="363"/>
        <v/>
      </c>
      <c r="DC92" s="47" t="str">
        <f t="shared" si="363"/>
        <v/>
      </c>
      <c r="DD92" s="47" t="str">
        <f t="shared" si="363"/>
        <v/>
      </c>
      <c r="DE92" s="47" t="str">
        <f t="shared" si="363"/>
        <v/>
      </c>
      <c r="DF92" s="47" t="str">
        <f t="shared" si="363"/>
        <v/>
      </c>
      <c r="DG92" s="47" t="str">
        <f t="shared" si="363"/>
        <v/>
      </c>
      <c r="DH92" s="47" t="str">
        <f t="shared" si="363"/>
        <v/>
      </c>
      <c r="DI92" s="47" t="str">
        <f t="shared" si="363"/>
        <v/>
      </c>
      <c r="DJ92" s="47" t="str">
        <f t="shared" si="363"/>
        <v/>
      </c>
      <c r="DK92" s="47" t="str">
        <f t="shared" si="363"/>
        <v/>
      </c>
      <c r="DL92" s="47" t="str">
        <f t="shared" si="363"/>
        <v/>
      </c>
      <c r="DM92" s="47" t="str">
        <f t="shared" si="363"/>
        <v/>
      </c>
      <c r="DN92" s="47" t="str">
        <f t="shared" si="363"/>
        <v/>
      </c>
      <c r="DO92" s="47" t="str">
        <f t="shared" si="363"/>
        <v/>
      </c>
      <c r="DP92" s="47" t="str">
        <f t="shared" si="363"/>
        <v/>
      </c>
      <c r="DQ92" s="47" t="str">
        <f t="shared" si="363"/>
        <v/>
      </c>
      <c r="DR92" s="47" t="str">
        <f t="shared" si="363"/>
        <v/>
      </c>
      <c r="DS92" s="47" t="str">
        <f t="shared" si="363"/>
        <v/>
      </c>
      <c r="DT92" s="47" t="str">
        <f t="shared" si="363"/>
        <v/>
      </c>
      <c r="DU92" s="47" t="str">
        <f t="shared" si="363"/>
        <v/>
      </c>
      <c r="DV92" s="47" t="str">
        <f t="shared" si="363"/>
        <v/>
      </c>
      <c r="DW92" s="179" t="str">
        <f t="shared" si="330"/>
        <v/>
      </c>
      <c r="DX92" s="47" t="str">
        <f t="shared" si="225"/>
        <v/>
      </c>
      <c r="DY92" s="47" t="str">
        <f t="shared" si="226"/>
        <v/>
      </c>
      <c r="DZ92" s="47" t="str">
        <f t="shared" si="227"/>
        <v/>
      </c>
      <c r="EA92" s="47" t="str">
        <f t="shared" si="228"/>
        <v/>
      </c>
      <c r="EB92" s="47" t="str">
        <f t="shared" si="229"/>
        <v/>
      </c>
      <c r="EC92" s="47" t="str">
        <f t="shared" si="230"/>
        <v/>
      </c>
      <c r="ED92" s="47" t="str">
        <f t="shared" si="231"/>
        <v/>
      </c>
      <c r="EE92" s="47" t="str">
        <f t="shared" si="232"/>
        <v/>
      </c>
      <c r="EF92" s="47" t="str">
        <f t="shared" si="233"/>
        <v/>
      </c>
      <c r="EG92" s="47" t="str">
        <f t="shared" si="234"/>
        <v/>
      </c>
      <c r="EH92" s="47" t="str">
        <f t="shared" si="235"/>
        <v/>
      </c>
      <c r="EI92" s="47" t="str">
        <f t="shared" si="236"/>
        <v/>
      </c>
      <c r="EJ92" s="47" t="str">
        <f t="shared" si="237"/>
        <v/>
      </c>
      <c r="EK92" s="47" t="str">
        <f t="shared" si="238"/>
        <v/>
      </c>
      <c r="EL92" s="47" t="str">
        <f t="shared" si="239"/>
        <v/>
      </c>
      <c r="EM92" s="47" t="str">
        <f t="shared" si="240"/>
        <v/>
      </c>
      <c r="EN92" s="47" t="str">
        <f t="shared" si="241"/>
        <v/>
      </c>
      <c r="EO92" s="47" t="str">
        <f t="shared" si="242"/>
        <v/>
      </c>
      <c r="EP92" s="47" t="str">
        <f t="shared" si="243"/>
        <v/>
      </c>
      <c r="EQ92" s="47" t="str">
        <f t="shared" si="244"/>
        <v/>
      </c>
      <c r="ER92" s="47" t="str">
        <f t="shared" si="245"/>
        <v/>
      </c>
      <c r="ES92" s="47" t="str">
        <f t="shared" si="246"/>
        <v/>
      </c>
      <c r="ET92" s="47" t="str">
        <f t="shared" si="247"/>
        <v/>
      </c>
      <c r="EU92" s="47" t="str">
        <f t="shared" si="248"/>
        <v/>
      </c>
      <c r="EV92" s="47" t="str">
        <f t="shared" si="249"/>
        <v/>
      </c>
      <c r="EW92" s="47" t="str">
        <f t="shared" si="250"/>
        <v/>
      </c>
      <c r="EX92" s="47" t="str">
        <f t="shared" si="251"/>
        <v/>
      </c>
      <c r="EY92" s="47" t="str">
        <f t="shared" si="252"/>
        <v/>
      </c>
      <c r="EZ92" s="47" t="str">
        <f t="shared" si="253"/>
        <v/>
      </c>
      <c r="FA92" s="47" t="str">
        <f t="shared" si="254"/>
        <v/>
      </c>
      <c r="FB92" s="47" t="str">
        <f t="shared" si="255"/>
        <v/>
      </c>
      <c r="FC92" s="47" t="str">
        <f t="shared" si="256"/>
        <v/>
      </c>
      <c r="FD92" s="47" t="str">
        <f t="shared" si="257"/>
        <v/>
      </c>
      <c r="FE92" s="47" t="str">
        <f t="shared" si="258"/>
        <v/>
      </c>
      <c r="FF92" s="47" t="str">
        <f t="shared" si="259"/>
        <v/>
      </c>
      <c r="FG92" s="47" t="str">
        <f t="shared" si="260"/>
        <v/>
      </c>
      <c r="FH92" s="47" t="str">
        <f t="shared" si="261"/>
        <v/>
      </c>
      <c r="FI92" s="47" t="str">
        <f t="shared" si="262"/>
        <v/>
      </c>
      <c r="FJ92" s="47" t="str">
        <f t="shared" si="263"/>
        <v/>
      </c>
      <c r="FK92" s="47" t="str">
        <f t="shared" si="264"/>
        <v/>
      </c>
      <c r="FL92" s="47" t="str">
        <f t="shared" si="265"/>
        <v/>
      </c>
      <c r="FM92" s="47" t="str">
        <f t="shared" si="266"/>
        <v/>
      </c>
      <c r="FN92" s="47" t="str">
        <f t="shared" si="267"/>
        <v/>
      </c>
      <c r="FO92" s="47" t="str">
        <f t="shared" si="268"/>
        <v/>
      </c>
      <c r="FP92" s="47" t="str">
        <f t="shared" si="269"/>
        <v/>
      </c>
      <c r="FQ92" s="47" t="str">
        <f t="shared" si="270"/>
        <v/>
      </c>
      <c r="FR92" s="47" t="str">
        <f t="shared" si="271"/>
        <v/>
      </c>
      <c r="FS92" s="47" t="str">
        <f t="shared" si="272"/>
        <v/>
      </c>
      <c r="FT92" s="47" t="str">
        <f t="shared" si="273"/>
        <v/>
      </c>
      <c r="FU92" s="47" t="str">
        <f t="shared" si="274"/>
        <v/>
      </c>
      <c r="FV92" s="47" t="str">
        <f t="shared" si="275"/>
        <v/>
      </c>
      <c r="FW92" s="47" t="str">
        <f t="shared" si="276"/>
        <v/>
      </c>
      <c r="FX92" s="47" t="str">
        <f t="shared" si="277"/>
        <v/>
      </c>
      <c r="FY92" s="47" t="str">
        <f t="shared" si="278"/>
        <v/>
      </c>
      <c r="FZ92" s="47" t="str">
        <f t="shared" si="279"/>
        <v/>
      </c>
      <c r="GA92" s="47" t="str">
        <f t="shared" si="280"/>
        <v/>
      </c>
      <c r="GB92" s="47" t="str">
        <f t="shared" si="281"/>
        <v/>
      </c>
      <c r="GC92" s="47" t="str">
        <f t="shared" si="282"/>
        <v/>
      </c>
      <c r="GD92" s="47" t="str">
        <f t="shared" si="283"/>
        <v/>
      </c>
      <c r="GE92" s="47" t="str">
        <f t="shared" si="284"/>
        <v/>
      </c>
      <c r="GF92" s="47" t="str">
        <f t="shared" si="285"/>
        <v/>
      </c>
      <c r="GG92" s="47" t="str">
        <f t="shared" si="286"/>
        <v/>
      </c>
      <c r="GH92" s="47" t="str">
        <f t="shared" si="287"/>
        <v/>
      </c>
      <c r="GI92" s="47" t="str">
        <f t="shared" si="288"/>
        <v/>
      </c>
      <c r="GJ92" s="47" t="str">
        <f t="shared" si="289"/>
        <v/>
      </c>
      <c r="GK92" s="47" t="str">
        <f t="shared" si="290"/>
        <v/>
      </c>
      <c r="GL92" s="47" t="str">
        <f t="shared" si="291"/>
        <v/>
      </c>
      <c r="GM92" s="47" t="str">
        <f t="shared" si="292"/>
        <v/>
      </c>
      <c r="GN92" s="47" t="str">
        <f t="shared" si="293"/>
        <v/>
      </c>
      <c r="GO92" s="47" t="str">
        <f t="shared" si="294"/>
        <v/>
      </c>
      <c r="GP92" s="47" t="str">
        <f t="shared" si="295"/>
        <v/>
      </c>
      <c r="GQ92" s="47" t="str">
        <f t="shared" si="296"/>
        <v/>
      </c>
      <c r="GR92" s="47" t="str">
        <f t="shared" si="297"/>
        <v/>
      </c>
      <c r="GS92" s="47" t="str">
        <f t="shared" si="298"/>
        <v/>
      </c>
      <c r="GT92" s="47" t="str">
        <f t="shared" si="299"/>
        <v/>
      </c>
      <c r="GU92" s="47" t="str">
        <f t="shared" si="300"/>
        <v/>
      </c>
      <c r="GV92" s="47" t="str">
        <f t="shared" si="301"/>
        <v/>
      </c>
      <c r="GW92" s="47" t="str">
        <f t="shared" si="302"/>
        <v/>
      </c>
      <c r="GX92" s="47" t="str">
        <f t="shared" si="303"/>
        <v/>
      </c>
      <c r="GY92" s="47" t="str">
        <f t="shared" si="304"/>
        <v/>
      </c>
      <c r="GZ92" s="47" t="str">
        <f t="shared" si="305"/>
        <v/>
      </c>
      <c r="HA92" s="47" t="str">
        <f t="shared" si="306"/>
        <v/>
      </c>
      <c r="HB92" s="47" t="str">
        <f t="shared" si="307"/>
        <v/>
      </c>
      <c r="HC92" s="47" t="str">
        <f t="shared" si="308"/>
        <v/>
      </c>
      <c r="HD92" s="47" t="str">
        <f t="shared" si="309"/>
        <v/>
      </c>
      <c r="HE92" s="47" t="str">
        <f t="shared" si="310"/>
        <v/>
      </c>
      <c r="HF92" s="47" t="str">
        <f t="shared" si="311"/>
        <v/>
      </c>
      <c r="HG92" s="47" t="str">
        <f t="shared" si="312"/>
        <v/>
      </c>
      <c r="HH92" s="47" t="str">
        <f t="shared" si="313"/>
        <v/>
      </c>
      <c r="HI92" s="47" t="str">
        <f t="shared" si="314"/>
        <v/>
      </c>
      <c r="HJ92" s="47" t="str">
        <f t="shared" si="315"/>
        <v/>
      </c>
      <c r="HK92" s="47" t="str">
        <f t="shared" si="316"/>
        <v/>
      </c>
      <c r="HL92" s="47" t="str">
        <f t="shared" si="317"/>
        <v/>
      </c>
      <c r="HM92" s="47" t="str">
        <f t="shared" si="318"/>
        <v/>
      </c>
      <c r="HN92" s="47" t="str">
        <f t="shared" si="319"/>
        <v/>
      </c>
      <c r="HO92" s="47" t="str">
        <f t="shared" si="320"/>
        <v/>
      </c>
      <c r="HP92" s="47" t="str">
        <f t="shared" si="321"/>
        <v/>
      </c>
      <c r="HQ92" s="47" t="str">
        <f t="shared" si="322"/>
        <v/>
      </c>
      <c r="HR92" s="47" t="str">
        <f t="shared" si="323"/>
        <v/>
      </c>
      <c r="HS92" s="47" t="str">
        <f t="shared" si="324"/>
        <v/>
      </c>
      <c r="HT92" s="165" t="e">
        <f t="shared" si="325"/>
        <v>#N/A</v>
      </c>
      <c r="HU92" s="165" t="e">
        <f t="shared" si="342"/>
        <v>#N/A</v>
      </c>
      <c r="HV92" s="165" t="e">
        <f t="shared" si="342"/>
        <v>#N/A</v>
      </c>
      <c r="HW92" s="165" t="e">
        <f t="shared" si="342"/>
        <v>#N/A</v>
      </c>
      <c r="HX92" s="165" t="e">
        <f t="shared" si="353"/>
        <v>#N/A</v>
      </c>
      <c r="HY92" s="165" t="e">
        <f t="shared" si="353"/>
        <v>#N/A</v>
      </c>
      <c r="HZ92" s="165" t="e">
        <f t="shared" si="353"/>
        <v>#N/A</v>
      </c>
      <c r="IA92" s="165" t="e">
        <f t="shared" si="353"/>
        <v>#N/A</v>
      </c>
      <c r="IB92" s="165" t="e">
        <f t="shared" si="353"/>
        <v>#N/A</v>
      </c>
      <c r="IC92" s="165" t="e">
        <f t="shared" si="353"/>
        <v>#N/A</v>
      </c>
      <c r="ID92" s="165" t="e">
        <f t="shared" si="353"/>
        <v>#N/A</v>
      </c>
      <c r="IE92" s="165" t="e">
        <f t="shared" si="353"/>
        <v>#N/A</v>
      </c>
      <c r="IF92" s="165" t="e">
        <f t="shared" si="353"/>
        <v>#N/A</v>
      </c>
      <c r="IG92" s="165" t="e">
        <f t="shared" si="353"/>
        <v>#N/A</v>
      </c>
      <c r="IH92" s="165" t="e">
        <f t="shared" si="353"/>
        <v>#N/A</v>
      </c>
      <c r="II92" s="165" t="e">
        <f t="shared" si="353"/>
        <v>#N/A</v>
      </c>
      <c r="IJ92" s="165" t="e">
        <f t="shared" si="353"/>
        <v>#N/A</v>
      </c>
      <c r="IK92" s="165" t="e">
        <f t="shared" si="353"/>
        <v>#N/A</v>
      </c>
      <c r="IL92" s="165" t="e">
        <f t="shared" si="353"/>
        <v>#N/A</v>
      </c>
      <c r="IM92" s="165" t="e">
        <f t="shared" si="349"/>
        <v>#N/A</v>
      </c>
      <c r="IN92" s="165" t="e">
        <f t="shared" si="349"/>
        <v>#N/A</v>
      </c>
      <c r="IO92" s="165" t="e">
        <f t="shared" si="349"/>
        <v>#N/A</v>
      </c>
      <c r="IP92" s="165" t="e">
        <f t="shared" si="349"/>
        <v>#N/A</v>
      </c>
      <c r="IQ92" s="165" t="e">
        <f t="shared" si="349"/>
        <v>#N/A</v>
      </c>
      <c r="IR92" s="165" t="e">
        <f t="shared" si="349"/>
        <v>#N/A</v>
      </c>
      <c r="IS92" s="165" t="e">
        <f t="shared" si="349"/>
        <v>#N/A</v>
      </c>
      <c r="IT92" s="165" t="e">
        <f t="shared" si="349"/>
        <v>#N/A</v>
      </c>
      <c r="IU92" s="165" t="e">
        <f t="shared" si="349"/>
        <v>#N/A</v>
      </c>
      <c r="IV92" s="165" t="e">
        <f t="shared" si="349"/>
        <v>#N/A</v>
      </c>
      <c r="IW92" s="165" t="e">
        <f t="shared" si="349"/>
        <v>#N/A</v>
      </c>
      <c r="IX92" s="165" t="e">
        <f t="shared" si="349"/>
        <v>#N/A</v>
      </c>
      <c r="IY92" s="165" t="e">
        <f t="shared" si="349"/>
        <v>#N/A</v>
      </c>
      <c r="IZ92" s="165" t="e">
        <f t="shared" si="349"/>
        <v>#N/A</v>
      </c>
      <c r="JA92" s="165" t="e">
        <f t="shared" si="349"/>
        <v>#N/A</v>
      </c>
      <c r="JB92" s="165" t="e">
        <f t="shared" si="346"/>
        <v>#N/A</v>
      </c>
      <c r="JC92" s="165" t="e">
        <f t="shared" si="346"/>
        <v>#N/A</v>
      </c>
      <c r="JD92" s="165" t="e">
        <f t="shared" si="346"/>
        <v>#N/A</v>
      </c>
      <c r="JE92" s="165" t="e">
        <f t="shared" si="346"/>
        <v>#N/A</v>
      </c>
      <c r="JF92" s="165" t="e">
        <f t="shared" si="346"/>
        <v>#N/A</v>
      </c>
      <c r="JG92" s="165" t="e">
        <f t="shared" si="346"/>
        <v>#N/A</v>
      </c>
      <c r="JH92" s="165" t="e">
        <f t="shared" si="346"/>
        <v>#N/A</v>
      </c>
      <c r="JI92" s="165" t="e">
        <f t="shared" si="346"/>
        <v>#N/A</v>
      </c>
      <c r="JJ92" s="165" t="e">
        <f t="shared" si="346"/>
        <v>#N/A</v>
      </c>
      <c r="JK92" s="165" t="e">
        <f t="shared" si="346"/>
        <v>#N/A</v>
      </c>
      <c r="JL92" s="165" t="e">
        <f t="shared" si="346"/>
        <v>#N/A</v>
      </c>
      <c r="JM92" s="165" t="e">
        <f t="shared" si="346"/>
        <v>#N/A</v>
      </c>
      <c r="JN92" s="165" t="e">
        <f t="shared" si="346"/>
        <v>#N/A</v>
      </c>
      <c r="JO92" s="165" t="e">
        <f t="shared" si="346"/>
        <v>#N/A</v>
      </c>
      <c r="JP92" s="165" t="e">
        <f t="shared" si="346"/>
        <v>#N/A</v>
      </c>
      <c r="JQ92" s="165" t="e">
        <f t="shared" si="359"/>
        <v>#N/A</v>
      </c>
      <c r="JR92" s="165" t="e">
        <f t="shared" si="359"/>
        <v>#N/A</v>
      </c>
      <c r="JS92" s="165" t="e">
        <f t="shared" si="359"/>
        <v>#N/A</v>
      </c>
      <c r="JT92" s="165" t="e">
        <f t="shared" si="359"/>
        <v>#N/A</v>
      </c>
      <c r="JU92" s="165" t="e">
        <f t="shared" si="359"/>
        <v>#N/A</v>
      </c>
      <c r="JV92" s="165" t="e">
        <f t="shared" si="359"/>
        <v>#N/A</v>
      </c>
      <c r="JW92" s="165" t="e">
        <f t="shared" si="359"/>
        <v>#N/A</v>
      </c>
      <c r="JX92" s="165" t="e">
        <f t="shared" si="359"/>
        <v>#N/A</v>
      </c>
      <c r="JY92" s="165" t="e">
        <f t="shared" si="359"/>
        <v>#N/A</v>
      </c>
      <c r="JZ92" s="165" t="e">
        <f t="shared" si="359"/>
        <v>#N/A</v>
      </c>
      <c r="KA92" s="165" t="e">
        <f t="shared" si="359"/>
        <v>#N/A</v>
      </c>
      <c r="KB92" s="165" t="e">
        <f t="shared" si="359"/>
        <v>#N/A</v>
      </c>
      <c r="KC92" s="165" t="e">
        <f t="shared" si="359"/>
        <v>#N/A</v>
      </c>
      <c r="KD92" s="165" t="e">
        <f t="shared" si="359"/>
        <v>#N/A</v>
      </c>
      <c r="KE92" s="165" t="e">
        <f t="shared" si="359"/>
        <v>#N/A</v>
      </c>
      <c r="KF92" s="165" t="e">
        <f t="shared" si="335"/>
        <v>#N/A</v>
      </c>
      <c r="KG92" s="165" t="e">
        <f t="shared" si="343"/>
        <v>#N/A</v>
      </c>
      <c r="KH92" s="165" t="e">
        <f t="shared" si="343"/>
        <v>#N/A</v>
      </c>
      <c r="KI92" s="165" t="e">
        <f t="shared" si="343"/>
        <v>#N/A</v>
      </c>
      <c r="KJ92" s="165" t="e">
        <f t="shared" si="354"/>
        <v>#N/A</v>
      </c>
      <c r="KK92" s="165" t="e">
        <f t="shared" si="354"/>
        <v>#N/A</v>
      </c>
      <c r="KL92" s="165" t="e">
        <f t="shared" si="354"/>
        <v>#N/A</v>
      </c>
      <c r="KM92" s="165" t="e">
        <f t="shared" si="354"/>
        <v>#N/A</v>
      </c>
      <c r="KN92" s="165" t="e">
        <f t="shared" si="354"/>
        <v>#N/A</v>
      </c>
      <c r="KO92" s="165" t="e">
        <f t="shared" si="354"/>
        <v>#N/A</v>
      </c>
      <c r="KP92" s="165" t="e">
        <f t="shared" si="354"/>
        <v>#N/A</v>
      </c>
      <c r="KQ92" s="165" t="e">
        <f t="shared" si="354"/>
        <v>#N/A</v>
      </c>
      <c r="KR92" s="165" t="e">
        <f t="shared" si="354"/>
        <v>#N/A</v>
      </c>
      <c r="KS92" s="165" t="e">
        <f t="shared" si="354"/>
        <v>#N/A</v>
      </c>
      <c r="KT92" s="165" t="e">
        <f t="shared" si="354"/>
        <v>#N/A</v>
      </c>
      <c r="KU92" s="165" t="e">
        <f t="shared" si="354"/>
        <v>#N/A</v>
      </c>
      <c r="KV92" s="165" t="e">
        <f t="shared" si="354"/>
        <v>#N/A</v>
      </c>
      <c r="KW92" s="165" t="e">
        <f t="shared" si="354"/>
        <v>#N/A</v>
      </c>
      <c r="KX92" s="165" t="e">
        <f t="shared" si="354"/>
        <v>#N/A</v>
      </c>
      <c r="KY92" s="165" t="e">
        <f t="shared" si="350"/>
        <v>#N/A</v>
      </c>
      <c r="KZ92" s="165" t="e">
        <f t="shared" si="350"/>
        <v>#N/A</v>
      </c>
      <c r="LA92" s="165" t="e">
        <f t="shared" si="350"/>
        <v>#N/A</v>
      </c>
      <c r="LB92" s="165" t="e">
        <f t="shared" si="350"/>
        <v>#N/A</v>
      </c>
      <c r="LC92" s="165" t="e">
        <f t="shared" si="350"/>
        <v>#N/A</v>
      </c>
      <c r="LD92" s="165" t="e">
        <f t="shared" si="350"/>
        <v>#N/A</v>
      </c>
      <c r="LE92" s="165" t="e">
        <f t="shared" si="350"/>
        <v>#N/A</v>
      </c>
      <c r="LF92" s="165" t="e">
        <f t="shared" si="350"/>
        <v>#N/A</v>
      </c>
      <c r="LG92" s="165" t="e">
        <f t="shared" si="350"/>
        <v>#N/A</v>
      </c>
      <c r="LH92" s="165" t="e">
        <f t="shared" si="350"/>
        <v>#N/A</v>
      </c>
      <c r="LI92" s="165" t="e">
        <f t="shared" si="350"/>
        <v>#N/A</v>
      </c>
      <c r="LJ92" s="165" t="e">
        <f t="shared" si="350"/>
        <v>#N/A</v>
      </c>
      <c r="LK92" s="165" t="e">
        <f t="shared" si="350"/>
        <v>#N/A</v>
      </c>
      <c r="LL92" s="165" t="e">
        <f t="shared" si="350"/>
        <v>#N/A</v>
      </c>
      <c r="LM92" s="165" t="e">
        <f t="shared" si="350"/>
        <v>#N/A</v>
      </c>
      <c r="LN92" s="165" t="e">
        <f t="shared" si="347"/>
        <v>#N/A</v>
      </c>
      <c r="LO92" s="165" t="e">
        <f t="shared" si="347"/>
        <v>#N/A</v>
      </c>
      <c r="LP92" s="165" t="e">
        <f t="shared" si="347"/>
        <v>#N/A</v>
      </c>
      <c r="LQ92" s="165" t="e">
        <f t="shared" si="347"/>
        <v>#N/A</v>
      </c>
      <c r="LR92" s="165" t="e">
        <f t="shared" si="347"/>
        <v>#N/A</v>
      </c>
      <c r="LS92" s="165" t="e">
        <f t="shared" si="347"/>
        <v>#N/A</v>
      </c>
      <c r="LT92" s="165" t="e">
        <f t="shared" si="347"/>
        <v>#N/A</v>
      </c>
      <c r="LU92" s="165" t="e">
        <f t="shared" si="347"/>
        <v>#N/A</v>
      </c>
      <c r="LV92" s="165" t="e">
        <f t="shared" si="347"/>
        <v>#N/A</v>
      </c>
      <c r="LW92" s="165" t="e">
        <f t="shared" si="347"/>
        <v>#N/A</v>
      </c>
      <c r="LX92" s="165" t="e">
        <f t="shared" si="347"/>
        <v>#N/A</v>
      </c>
      <c r="LY92" s="165" t="e">
        <f t="shared" si="347"/>
        <v>#N/A</v>
      </c>
      <c r="LZ92" s="165" t="e">
        <f t="shared" si="347"/>
        <v>#N/A</v>
      </c>
      <c r="MA92" s="165" t="e">
        <f t="shared" si="347"/>
        <v>#N/A</v>
      </c>
      <c r="MB92" s="165" t="e">
        <f t="shared" si="347"/>
        <v>#N/A</v>
      </c>
      <c r="MC92" s="165" t="e">
        <f t="shared" si="360"/>
        <v>#N/A</v>
      </c>
      <c r="MD92" s="165" t="e">
        <f t="shared" si="360"/>
        <v>#N/A</v>
      </c>
      <c r="ME92" s="165" t="e">
        <f t="shared" si="360"/>
        <v>#N/A</v>
      </c>
      <c r="MF92" s="165" t="e">
        <f t="shared" si="360"/>
        <v>#N/A</v>
      </c>
      <c r="MG92" s="165" t="e">
        <f t="shared" si="360"/>
        <v>#N/A</v>
      </c>
      <c r="MH92" s="165" t="e">
        <f t="shared" si="360"/>
        <v>#N/A</v>
      </c>
      <c r="MI92" s="165" t="e">
        <f t="shared" si="360"/>
        <v>#N/A</v>
      </c>
      <c r="MJ92" s="165" t="e">
        <f t="shared" si="360"/>
        <v>#N/A</v>
      </c>
      <c r="MK92" s="165" t="e">
        <f t="shared" si="360"/>
        <v>#N/A</v>
      </c>
      <c r="ML92" s="165" t="e">
        <f t="shared" si="360"/>
        <v>#N/A</v>
      </c>
      <c r="MM92" s="165" t="e">
        <f t="shared" si="360"/>
        <v>#N/A</v>
      </c>
      <c r="MN92" s="165" t="e">
        <f t="shared" si="360"/>
        <v>#N/A</v>
      </c>
      <c r="MO92" s="165" t="e">
        <f t="shared" si="360"/>
        <v>#N/A</v>
      </c>
      <c r="MP92" s="165" t="e">
        <f t="shared" si="360"/>
        <v>#N/A</v>
      </c>
      <c r="MQ92" s="165" t="e">
        <f t="shared" si="360"/>
        <v>#N/A</v>
      </c>
      <c r="MR92" s="165" t="e">
        <f t="shared" si="336"/>
        <v>#N/A</v>
      </c>
      <c r="MS92" s="165" t="e">
        <f t="shared" si="344"/>
        <v>#N/A</v>
      </c>
      <c r="MT92" s="165" t="e">
        <f t="shared" si="344"/>
        <v>#N/A</v>
      </c>
      <c r="MU92" s="165" t="e">
        <f t="shared" si="344"/>
        <v>#N/A</v>
      </c>
      <c r="MV92" s="165" t="e">
        <f t="shared" si="355"/>
        <v>#N/A</v>
      </c>
      <c r="MW92" s="165" t="e">
        <f t="shared" si="355"/>
        <v>#N/A</v>
      </c>
      <c r="MX92" s="165" t="e">
        <f t="shared" si="355"/>
        <v>#N/A</v>
      </c>
      <c r="MY92" s="165" t="e">
        <f t="shared" si="355"/>
        <v>#N/A</v>
      </c>
      <c r="MZ92" s="165" t="e">
        <f t="shared" si="355"/>
        <v>#N/A</v>
      </c>
      <c r="NA92" s="165" t="e">
        <f t="shared" si="355"/>
        <v>#N/A</v>
      </c>
      <c r="NB92" s="165" t="e">
        <f t="shared" si="355"/>
        <v>#N/A</v>
      </c>
      <c r="NC92" s="165" t="e">
        <f t="shared" si="355"/>
        <v>#N/A</v>
      </c>
      <c r="ND92" s="165" t="e">
        <f t="shared" si="355"/>
        <v>#N/A</v>
      </c>
      <c r="NE92" s="165" t="e">
        <f t="shared" si="355"/>
        <v>#N/A</v>
      </c>
      <c r="NF92" s="165" t="e">
        <f t="shared" si="355"/>
        <v>#N/A</v>
      </c>
      <c r="NG92" s="165" t="e">
        <f t="shared" si="355"/>
        <v>#N/A</v>
      </c>
      <c r="NH92" s="165" t="e">
        <f t="shared" si="355"/>
        <v>#N/A</v>
      </c>
      <c r="NI92" s="165" t="e">
        <f t="shared" si="355"/>
        <v>#N/A</v>
      </c>
      <c r="NJ92" s="165" t="e">
        <f t="shared" si="355"/>
        <v>#N/A</v>
      </c>
      <c r="NK92" s="165" t="e">
        <f t="shared" si="351"/>
        <v>#N/A</v>
      </c>
      <c r="NL92" s="165" t="e">
        <f t="shared" si="351"/>
        <v>#N/A</v>
      </c>
      <c r="NM92" s="165" t="e">
        <f t="shared" si="351"/>
        <v>#N/A</v>
      </c>
      <c r="NN92" s="165" t="e">
        <f t="shared" si="351"/>
        <v>#N/A</v>
      </c>
      <c r="NO92" s="165" t="e">
        <f t="shared" si="351"/>
        <v>#N/A</v>
      </c>
      <c r="NP92" s="165" t="e">
        <f t="shared" si="351"/>
        <v>#N/A</v>
      </c>
      <c r="NQ92" s="165" t="e">
        <f t="shared" si="351"/>
        <v>#N/A</v>
      </c>
      <c r="NR92" s="165" t="e">
        <f t="shared" si="351"/>
        <v>#N/A</v>
      </c>
      <c r="NS92" s="165" t="e">
        <f t="shared" si="351"/>
        <v>#N/A</v>
      </c>
      <c r="NT92" s="165" t="e">
        <f t="shared" si="351"/>
        <v>#N/A</v>
      </c>
      <c r="NU92" s="165" t="e">
        <f t="shared" si="351"/>
        <v>#N/A</v>
      </c>
      <c r="NV92" s="165" t="e">
        <f t="shared" si="351"/>
        <v>#N/A</v>
      </c>
      <c r="NW92" s="165" t="e">
        <f t="shared" si="351"/>
        <v>#N/A</v>
      </c>
      <c r="NX92" s="165" t="e">
        <f t="shared" si="351"/>
        <v>#N/A</v>
      </c>
      <c r="NY92" s="165" t="e">
        <f t="shared" si="351"/>
        <v>#N/A</v>
      </c>
      <c r="NZ92" s="165" t="e">
        <f t="shared" si="348"/>
        <v>#N/A</v>
      </c>
      <c r="OA92" s="165" t="e">
        <f t="shared" si="348"/>
        <v>#N/A</v>
      </c>
      <c r="OB92" s="165" t="e">
        <f t="shared" si="348"/>
        <v>#N/A</v>
      </c>
      <c r="OC92" s="165" t="e">
        <f t="shared" si="348"/>
        <v>#N/A</v>
      </c>
      <c r="OD92" s="165" t="e">
        <f t="shared" si="348"/>
        <v>#N/A</v>
      </c>
      <c r="OE92" s="165" t="e">
        <f t="shared" si="348"/>
        <v>#N/A</v>
      </c>
      <c r="OF92" s="165" t="e">
        <f t="shared" si="348"/>
        <v>#N/A</v>
      </c>
      <c r="OG92" s="165" t="e">
        <f t="shared" si="348"/>
        <v>#N/A</v>
      </c>
      <c r="OH92" s="165" t="e">
        <f t="shared" si="348"/>
        <v>#N/A</v>
      </c>
      <c r="OI92" s="165" t="e">
        <f t="shared" si="348"/>
        <v>#N/A</v>
      </c>
      <c r="OJ92" s="165" t="e">
        <f t="shared" si="348"/>
        <v>#N/A</v>
      </c>
      <c r="OK92" s="165" t="e">
        <f t="shared" si="348"/>
        <v>#N/A</v>
      </c>
      <c r="OL92" s="165" t="e">
        <f t="shared" si="348"/>
        <v>#N/A</v>
      </c>
      <c r="OM92" s="165" t="e">
        <f t="shared" si="348"/>
        <v>#N/A</v>
      </c>
      <c r="ON92" s="165" t="e">
        <f t="shared" si="348"/>
        <v>#N/A</v>
      </c>
      <c r="OO92" s="165" t="e">
        <f t="shared" si="361"/>
        <v>#N/A</v>
      </c>
      <c r="OP92" s="165" t="e">
        <f t="shared" si="361"/>
        <v>#N/A</v>
      </c>
      <c r="OQ92" s="165" t="e">
        <f t="shared" si="361"/>
        <v>#N/A</v>
      </c>
      <c r="OR92" s="165" t="e">
        <f t="shared" si="361"/>
        <v>#N/A</v>
      </c>
      <c r="OS92" s="165" t="e">
        <f t="shared" si="361"/>
        <v>#N/A</v>
      </c>
      <c r="OT92" s="165" t="e">
        <f t="shared" si="361"/>
        <v>#N/A</v>
      </c>
      <c r="OU92" s="165" t="e">
        <f t="shared" si="361"/>
        <v>#N/A</v>
      </c>
      <c r="OV92" s="165" t="e">
        <f t="shared" si="361"/>
        <v>#N/A</v>
      </c>
      <c r="OW92" s="165" t="e">
        <f t="shared" si="361"/>
        <v>#N/A</v>
      </c>
      <c r="OX92" s="165" t="e">
        <f t="shared" si="361"/>
        <v>#N/A</v>
      </c>
      <c r="OY92" s="165" t="e">
        <f t="shared" si="361"/>
        <v>#N/A</v>
      </c>
      <c r="OZ92" s="165" t="e">
        <f t="shared" si="361"/>
        <v>#N/A</v>
      </c>
      <c r="PA92" s="165" t="e">
        <f t="shared" si="361"/>
        <v>#N/A</v>
      </c>
      <c r="PB92" s="165" t="e">
        <f t="shared" si="361"/>
        <v>#N/A</v>
      </c>
      <c r="PC92" s="165" t="e">
        <f t="shared" si="361"/>
        <v>#N/A</v>
      </c>
      <c r="PD92" s="165" t="e">
        <f t="shared" si="337"/>
        <v>#N/A</v>
      </c>
      <c r="PE92" s="165" t="e">
        <f t="shared" si="357"/>
        <v>#N/A</v>
      </c>
      <c r="PF92" s="165" t="e">
        <f t="shared" si="357"/>
        <v>#N/A</v>
      </c>
      <c r="PG92" s="165" t="e">
        <f t="shared" si="357"/>
        <v>#N/A</v>
      </c>
      <c r="PH92" s="165" t="e">
        <f t="shared" si="357"/>
        <v>#N/A</v>
      </c>
      <c r="PI92" s="165" t="e">
        <f t="shared" si="357"/>
        <v>#N/A</v>
      </c>
      <c r="PJ92" s="165" t="e">
        <f t="shared" si="357"/>
        <v>#N/A</v>
      </c>
      <c r="PK92" s="165" t="e">
        <f t="shared" si="357"/>
        <v>#N/A</v>
      </c>
      <c r="PL92" s="165" t="e">
        <f t="shared" si="357"/>
        <v>#N/A</v>
      </c>
    </row>
    <row r="93" spans="1:428" hidden="1" x14ac:dyDescent="0.45">
      <c r="A93" s="4">
        <v>90</v>
      </c>
      <c r="B93" s="105"/>
      <c r="C93" s="113"/>
      <c r="D93" s="118" t="str">
        <f t="shared" si="220"/>
        <v/>
      </c>
      <c r="E93" s="91"/>
      <c r="F93" s="118" t="str">
        <f t="shared" si="221"/>
        <v/>
      </c>
      <c r="G93" s="113"/>
      <c r="H93" s="106"/>
      <c r="I93" s="120" t="str">
        <f t="shared" si="222"/>
        <v/>
      </c>
      <c r="J93" s="120" t="str">
        <f t="shared" si="223"/>
        <v/>
      </c>
      <c r="K93" s="71" t="str">
        <f t="shared" si="327"/>
        <v/>
      </c>
      <c r="L93" s="23"/>
      <c r="M93" s="55"/>
      <c r="N93" s="298"/>
      <c r="O93" s="72" t="str">
        <f>IF(AND(D93&gt;0,E93&gt;0,F93&gt;0),IF(ISBLANK(N93),IF(ISBLANK(L93),"",(F93-D93)*VLOOKUP(L93,VLookups!$A$4:$B$13,2,FALSE)),N93),"")</f>
        <v/>
      </c>
      <c r="P93" s="73" t="str">
        <f t="shared" si="224"/>
        <v/>
      </c>
      <c r="Q93" s="91"/>
      <c r="R93" s="265" t="str">
        <f>IF(AND(Q93&gt;0,E93&gt;0,NOT(O93="")),ABS(VLOOKUP($Q$1,VLookups!$A$43:$B$44,2,FALSE)-_xlfn.NORM.DIST(Q93,K93,O93,TRUE)),"")</f>
        <v/>
      </c>
      <c r="S93" s="90" t="str">
        <f>IF(AND($D93&gt;0,$E93&gt;0,$F93&gt;0,NOT(ISBLANK($L93))),_xlfn.NORM.INV(ABS(VLOOKUP($Q$1,VLookups!$A$43:$B$44,2,FALSE)-S$3),$K93,$O93),"")</f>
        <v/>
      </c>
      <c r="T93" s="89" t="str">
        <f>IF(AND($D93&gt;0,$E93&gt;0,$F93&gt;0,NOT(ISBLANK($L93))),_xlfn.NORM.INV(ABS(VLOOKUP($Q$1,VLookups!$A$43:$B$44,2,FALSE)-T$3),$K93,$O93),"")</f>
        <v/>
      </c>
      <c r="U93" s="90" t="str">
        <f>IF(AND($D93&gt;0,$E93&gt;0,$F93&gt;0,NOT(ISBLANK($L93))),_xlfn.NORM.INV(ABS(VLOOKUP($Q$1,VLookups!$A$43:$B$44,2,FALSE)-U$3),$K93,$O93),"")</f>
        <v/>
      </c>
      <c r="V93" s="89" t="str">
        <f>IF(AND($D93&gt;0,$E93&gt;0,$F93&gt;0,NOT(ISBLANK($L93))),_xlfn.NORM.INV(ABS(VLOOKUP($Q$1,VLookups!$A$43:$B$44,2,FALSE)-V$3),$K93,$O93),"")</f>
        <v/>
      </c>
      <c r="W93" s="90" t="str">
        <f>IF(AND($D93&gt;0,$E93&gt;0,$F93&gt;0,NOT(ISBLANK($L93))),_xlfn.NORM.INV(ABS(VLOOKUP($Q$1,VLookups!$A$43:$B$44,2,FALSE)-W$3),$K93,$O93),"")</f>
        <v/>
      </c>
      <c r="X93" s="89" t="str">
        <f>IF(AND($D93&gt;0,$E93&gt;0,$F93&gt;0,NOT(ISBLANK($L93))),_xlfn.NORM.INV(ABS(VLOOKUP($Q$1,VLookups!$A$43:$B$44,2,FALSE)-X$3),$K93,$O93),"")</f>
        <v/>
      </c>
      <c r="Y93" s="5"/>
      <c r="Z93" s="164" t="str">
        <f t="shared" si="328"/>
        <v/>
      </c>
      <c r="AA93" s="47" t="str">
        <f t="shared" si="329"/>
        <v/>
      </c>
      <c r="AB93" s="47" t="str">
        <f t="shared" si="364"/>
        <v/>
      </c>
      <c r="AC93" s="47" t="str">
        <f t="shared" si="364"/>
        <v/>
      </c>
      <c r="AD93" s="47" t="str">
        <f t="shared" si="364"/>
        <v/>
      </c>
      <c r="AE93" s="47" t="str">
        <f t="shared" si="364"/>
        <v/>
      </c>
      <c r="AF93" s="47" t="str">
        <f t="shared" si="364"/>
        <v/>
      </c>
      <c r="AG93" s="47" t="str">
        <f t="shared" si="364"/>
        <v/>
      </c>
      <c r="AH93" s="47" t="str">
        <f t="shared" si="364"/>
        <v/>
      </c>
      <c r="AI93" s="47" t="str">
        <f t="shared" si="364"/>
        <v/>
      </c>
      <c r="AJ93" s="47" t="str">
        <f t="shared" si="364"/>
        <v/>
      </c>
      <c r="AK93" s="47" t="str">
        <f t="shared" si="364"/>
        <v/>
      </c>
      <c r="AL93" s="47" t="str">
        <f t="shared" si="364"/>
        <v/>
      </c>
      <c r="AM93" s="47" t="str">
        <f t="shared" si="364"/>
        <v/>
      </c>
      <c r="AN93" s="47" t="str">
        <f t="shared" si="364"/>
        <v/>
      </c>
      <c r="AO93" s="47" t="str">
        <f t="shared" si="364"/>
        <v/>
      </c>
      <c r="AP93" s="47" t="str">
        <f t="shared" si="364"/>
        <v/>
      </c>
      <c r="AQ93" s="47" t="str">
        <f t="shared" si="364"/>
        <v/>
      </c>
      <c r="AR93" s="47" t="str">
        <f t="shared" si="364"/>
        <v/>
      </c>
      <c r="AS93" s="47" t="str">
        <f t="shared" si="364"/>
        <v/>
      </c>
      <c r="AT93" s="47" t="str">
        <f t="shared" si="364"/>
        <v/>
      </c>
      <c r="AU93" s="47" t="str">
        <f t="shared" si="364"/>
        <v/>
      </c>
      <c r="AV93" s="47" t="str">
        <f t="shared" si="364"/>
        <v/>
      </c>
      <c r="AW93" s="47" t="str">
        <f t="shared" si="364"/>
        <v/>
      </c>
      <c r="AX93" s="47" t="str">
        <f t="shared" si="364"/>
        <v/>
      </c>
      <c r="AY93" s="47" t="str">
        <f t="shared" si="364"/>
        <v/>
      </c>
      <c r="AZ93" s="47" t="str">
        <f t="shared" si="364"/>
        <v/>
      </c>
      <c r="BA93" s="47" t="str">
        <f t="shared" si="364"/>
        <v/>
      </c>
      <c r="BB93" s="47" t="str">
        <f t="shared" si="364"/>
        <v/>
      </c>
      <c r="BC93" s="47" t="str">
        <f t="shared" si="364"/>
        <v/>
      </c>
      <c r="BD93" s="47" t="str">
        <f t="shared" si="364"/>
        <v/>
      </c>
      <c r="BE93" s="47" t="str">
        <f t="shared" si="364"/>
        <v/>
      </c>
      <c r="BF93" s="47" t="str">
        <f t="shared" si="364"/>
        <v/>
      </c>
      <c r="BG93" s="47" t="str">
        <f t="shared" si="364"/>
        <v/>
      </c>
      <c r="BH93" s="47" t="str">
        <f t="shared" si="364"/>
        <v/>
      </c>
      <c r="BI93" s="47" t="str">
        <f t="shared" si="364"/>
        <v/>
      </c>
      <c r="BJ93" s="47" t="str">
        <f t="shared" si="364"/>
        <v/>
      </c>
      <c r="BK93" s="47" t="str">
        <f t="shared" si="364"/>
        <v/>
      </c>
      <c r="BL93" s="47" t="str">
        <f t="shared" si="364"/>
        <v/>
      </c>
      <c r="BM93" s="47" t="str">
        <f t="shared" si="364"/>
        <v/>
      </c>
      <c r="BN93" s="47" t="str">
        <f t="shared" si="364"/>
        <v/>
      </c>
      <c r="BO93" s="47" t="str">
        <f t="shared" si="364"/>
        <v/>
      </c>
      <c r="BP93" s="47" t="str">
        <f t="shared" si="364"/>
        <v/>
      </c>
      <c r="BQ93" s="47" t="str">
        <f t="shared" si="364"/>
        <v/>
      </c>
      <c r="BR93" s="47" t="str">
        <f t="shared" si="364"/>
        <v/>
      </c>
      <c r="BS93" s="47" t="str">
        <f t="shared" si="364"/>
        <v/>
      </c>
      <c r="BT93" s="47" t="str">
        <f t="shared" si="364"/>
        <v/>
      </c>
      <c r="BU93" s="47" t="str">
        <f t="shared" si="364"/>
        <v/>
      </c>
      <c r="BV93" s="47" t="str">
        <f t="shared" si="364"/>
        <v/>
      </c>
      <c r="BW93" s="47" t="str">
        <f t="shared" si="364"/>
        <v/>
      </c>
      <c r="BX93" s="47" t="str">
        <f t="shared" si="364"/>
        <v/>
      </c>
      <c r="BY93" s="47" t="str">
        <f t="shared" si="364"/>
        <v/>
      </c>
      <c r="BZ93" s="47" t="str">
        <f t="shared" si="364"/>
        <v/>
      </c>
      <c r="CA93" s="47" t="str">
        <f t="shared" si="364"/>
        <v/>
      </c>
      <c r="CB93" s="47" t="str">
        <f t="shared" si="364"/>
        <v/>
      </c>
      <c r="CC93" s="47" t="str">
        <f t="shared" si="364"/>
        <v/>
      </c>
      <c r="CD93" s="47" t="str">
        <f t="shared" si="364"/>
        <v/>
      </c>
      <c r="CE93" s="47" t="str">
        <f t="shared" si="364"/>
        <v/>
      </c>
      <c r="CF93" s="47" t="str">
        <f t="shared" si="364"/>
        <v/>
      </c>
      <c r="CG93" s="47" t="str">
        <f t="shared" si="364"/>
        <v/>
      </c>
      <c r="CH93" s="47" t="str">
        <f t="shared" si="364"/>
        <v/>
      </c>
      <c r="CI93" s="47" t="str">
        <f t="shared" si="364"/>
        <v/>
      </c>
      <c r="CJ93" s="47" t="str">
        <f t="shared" si="364"/>
        <v/>
      </c>
      <c r="CK93" s="47" t="str">
        <f t="shared" si="364"/>
        <v/>
      </c>
      <c r="CL93" s="47" t="str">
        <f t="shared" si="364"/>
        <v/>
      </c>
      <c r="CM93" s="47" t="str">
        <f t="shared" ref="CM93:DV96" si="365">IF(ISNONTEXT($Z93),CN93-$Z93,"")</f>
        <v/>
      </c>
      <c r="CN93" s="47" t="str">
        <f t="shared" si="365"/>
        <v/>
      </c>
      <c r="CO93" s="47" t="str">
        <f t="shared" si="365"/>
        <v/>
      </c>
      <c r="CP93" s="47" t="str">
        <f t="shared" si="365"/>
        <v/>
      </c>
      <c r="CQ93" s="47" t="str">
        <f t="shared" si="365"/>
        <v/>
      </c>
      <c r="CR93" s="47" t="str">
        <f t="shared" si="365"/>
        <v/>
      </c>
      <c r="CS93" s="47" t="str">
        <f t="shared" si="365"/>
        <v/>
      </c>
      <c r="CT93" s="47" t="str">
        <f t="shared" si="365"/>
        <v/>
      </c>
      <c r="CU93" s="47" t="str">
        <f t="shared" si="365"/>
        <v/>
      </c>
      <c r="CV93" s="47" t="str">
        <f t="shared" si="365"/>
        <v/>
      </c>
      <c r="CW93" s="47" t="str">
        <f t="shared" si="365"/>
        <v/>
      </c>
      <c r="CX93" s="47" t="str">
        <f t="shared" si="365"/>
        <v/>
      </c>
      <c r="CY93" s="47" t="str">
        <f t="shared" si="365"/>
        <v/>
      </c>
      <c r="CZ93" s="47" t="str">
        <f t="shared" si="365"/>
        <v/>
      </c>
      <c r="DA93" s="47" t="str">
        <f t="shared" si="365"/>
        <v/>
      </c>
      <c r="DB93" s="47" t="str">
        <f t="shared" si="365"/>
        <v/>
      </c>
      <c r="DC93" s="47" t="str">
        <f t="shared" si="365"/>
        <v/>
      </c>
      <c r="DD93" s="47" t="str">
        <f t="shared" si="365"/>
        <v/>
      </c>
      <c r="DE93" s="47" t="str">
        <f t="shared" si="365"/>
        <v/>
      </c>
      <c r="DF93" s="47" t="str">
        <f t="shared" si="365"/>
        <v/>
      </c>
      <c r="DG93" s="47" t="str">
        <f t="shared" si="365"/>
        <v/>
      </c>
      <c r="DH93" s="47" t="str">
        <f t="shared" si="365"/>
        <v/>
      </c>
      <c r="DI93" s="47" t="str">
        <f t="shared" si="365"/>
        <v/>
      </c>
      <c r="DJ93" s="47" t="str">
        <f t="shared" si="365"/>
        <v/>
      </c>
      <c r="DK93" s="47" t="str">
        <f t="shared" si="365"/>
        <v/>
      </c>
      <c r="DL93" s="47" t="str">
        <f t="shared" si="365"/>
        <v/>
      </c>
      <c r="DM93" s="47" t="str">
        <f t="shared" si="365"/>
        <v/>
      </c>
      <c r="DN93" s="47" t="str">
        <f t="shared" si="365"/>
        <v/>
      </c>
      <c r="DO93" s="47" t="str">
        <f t="shared" si="365"/>
        <v/>
      </c>
      <c r="DP93" s="47" t="str">
        <f t="shared" si="365"/>
        <v/>
      </c>
      <c r="DQ93" s="47" t="str">
        <f t="shared" si="365"/>
        <v/>
      </c>
      <c r="DR93" s="47" t="str">
        <f t="shared" si="365"/>
        <v/>
      </c>
      <c r="DS93" s="47" t="str">
        <f t="shared" si="365"/>
        <v/>
      </c>
      <c r="DT93" s="47" t="str">
        <f t="shared" si="365"/>
        <v/>
      </c>
      <c r="DU93" s="47" t="str">
        <f t="shared" si="365"/>
        <v/>
      </c>
      <c r="DV93" s="47" t="str">
        <f t="shared" si="365"/>
        <v/>
      </c>
      <c r="DW93" s="179" t="str">
        <f t="shared" si="330"/>
        <v/>
      </c>
      <c r="DX93" s="47" t="str">
        <f t="shared" si="225"/>
        <v/>
      </c>
      <c r="DY93" s="47" t="str">
        <f t="shared" si="226"/>
        <v/>
      </c>
      <c r="DZ93" s="47" t="str">
        <f t="shared" si="227"/>
        <v/>
      </c>
      <c r="EA93" s="47" t="str">
        <f t="shared" si="228"/>
        <v/>
      </c>
      <c r="EB93" s="47" t="str">
        <f t="shared" si="229"/>
        <v/>
      </c>
      <c r="EC93" s="47" t="str">
        <f t="shared" si="230"/>
        <v/>
      </c>
      <c r="ED93" s="47" t="str">
        <f t="shared" si="231"/>
        <v/>
      </c>
      <c r="EE93" s="47" t="str">
        <f t="shared" si="232"/>
        <v/>
      </c>
      <c r="EF93" s="47" t="str">
        <f t="shared" si="233"/>
        <v/>
      </c>
      <c r="EG93" s="47" t="str">
        <f t="shared" si="234"/>
        <v/>
      </c>
      <c r="EH93" s="47" t="str">
        <f t="shared" si="235"/>
        <v/>
      </c>
      <c r="EI93" s="47" t="str">
        <f t="shared" si="236"/>
        <v/>
      </c>
      <c r="EJ93" s="47" t="str">
        <f t="shared" si="237"/>
        <v/>
      </c>
      <c r="EK93" s="47" t="str">
        <f t="shared" si="238"/>
        <v/>
      </c>
      <c r="EL93" s="47" t="str">
        <f t="shared" si="239"/>
        <v/>
      </c>
      <c r="EM93" s="47" t="str">
        <f t="shared" si="240"/>
        <v/>
      </c>
      <c r="EN93" s="47" t="str">
        <f t="shared" si="241"/>
        <v/>
      </c>
      <c r="EO93" s="47" t="str">
        <f t="shared" si="242"/>
        <v/>
      </c>
      <c r="EP93" s="47" t="str">
        <f t="shared" si="243"/>
        <v/>
      </c>
      <c r="EQ93" s="47" t="str">
        <f t="shared" si="244"/>
        <v/>
      </c>
      <c r="ER93" s="47" t="str">
        <f t="shared" si="245"/>
        <v/>
      </c>
      <c r="ES93" s="47" t="str">
        <f t="shared" si="246"/>
        <v/>
      </c>
      <c r="ET93" s="47" t="str">
        <f t="shared" si="247"/>
        <v/>
      </c>
      <c r="EU93" s="47" t="str">
        <f t="shared" si="248"/>
        <v/>
      </c>
      <c r="EV93" s="47" t="str">
        <f t="shared" si="249"/>
        <v/>
      </c>
      <c r="EW93" s="47" t="str">
        <f t="shared" si="250"/>
        <v/>
      </c>
      <c r="EX93" s="47" t="str">
        <f t="shared" si="251"/>
        <v/>
      </c>
      <c r="EY93" s="47" t="str">
        <f t="shared" si="252"/>
        <v/>
      </c>
      <c r="EZ93" s="47" t="str">
        <f t="shared" si="253"/>
        <v/>
      </c>
      <c r="FA93" s="47" t="str">
        <f t="shared" si="254"/>
        <v/>
      </c>
      <c r="FB93" s="47" t="str">
        <f t="shared" si="255"/>
        <v/>
      </c>
      <c r="FC93" s="47" t="str">
        <f t="shared" si="256"/>
        <v/>
      </c>
      <c r="FD93" s="47" t="str">
        <f t="shared" si="257"/>
        <v/>
      </c>
      <c r="FE93" s="47" t="str">
        <f t="shared" si="258"/>
        <v/>
      </c>
      <c r="FF93" s="47" t="str">
        <f t="shared" si="259"/>
        <v/>
      </c>
      <c r="FG93" s="47" t="str">
        <f t="shared" si="260"/>
        <v/>
      </c>
      <c r="FH93" s="47" t="str">
        <f t="shared" si="261"/>
        <v/>
      </c>
      <c r="FI93" s="47" t="str">
        <f t="shared" si="262"/>
        <v/>
      </c>
      <c r="FJ93" s="47" t="str">
        <f t="shared" si="263"/>
        <v/>
      </c>
      <c r="FK93" s="47" t="str">
        <f t="shared" si="264"/>
        <v/>
      </c>
      <c r="FL93" s="47" t="str">
        <f t="shared" si="265"/>
        <v/>
      </c>
      <c r="FM93" s="47" t="str">
        <f t="shared" si="266"/>
        <v/>
      </c>
      <c r="FN93" s="47" t="str">
        <f t="shared" si="267"/>
        <v/>
      </c>
      <c r="FO93" s="47" t="str">
        <f t="shared" si="268"/>
        <v/>
      </c>
      <c r="FP93" s="47" t="str">
        <f t="shared" si="269"/>
        <v/>
      </c>
      <c r="FQ93" s="47" t="str">
        <f t="shared" si="270"/>
        <v/>
      </c>
      <c r="FR93" s="47" t="str">
        <f t="shared" si="271"/>
        <v/>
      </c>
      <c r="FS93" s="47" t="str">
        <f t="shared" si="272"/>
        <v/>
      </c>
      <c r="FT93" s="47" t="str">
        <f t="shared" si="273"/>
        <v/>
      </c>
      <c r="FU93" s="47" t="str">
        <f t="shared" si="274"/>
        <v/>
      </c>
      <c r="FV93" s="47" t="str">
        <f t="shared" si="275"/>
        <v/>
      </c>
      <c r="FW93" s="47" t="str">
        <f t="shared" si="276"/>
        <v/>
      </c>
      <c r="FX93" s="47" t="str">
        <f t="shared" si="277"/>
        <v/>
      </c>
      <c r="FY93" s="47" t="str">
        <f t="shared" si="278"/>
        <v/>
      </c>
      <c r="FZ93" s="47" t="str">
        <f t="shared" si="279"/>
        <v/>
      </c>
      <c r="GA93" s="47" t="str">
        <f t="shared" si="280"/>
        <v/>
      </c>
      <c r="GB93" s="47" t="str">
        <f t="shared" si="281"/>
        <v/>
      </c>
      <c r="GC93" s="47" t="str">
        <f t="shared" si="282"/>
        <v/>
      </c>
      <c r="GD93" s="47" t="str">
        <f t="shared" si="283"/>
        <v/>
      </c>
      <c r="GE93" s="47" t="str">
        <f t="shared" si="284"/>
        <v/>
      </c>
      <c r="GF93" s="47" t="str">
        <f t="shared" si="285"/>
        <v/>
      </c>
      <c r="GG93" s="47" t="str">
        <f t="shared" si="286"/>
        <v/>
      </c>
      <c r="GH93" s="47" t="str">
        <f t="shared" si="287"/>
        <v/>
      </c>
      <c r="GI93" s="47" t="str">
        <f t="shared" si="288"/>
        <v/>
      </c>
      <c r="GJ93" s="47" t="str">
        <f t="shared" si="289"/>
        <v/>
      </c>
      <c r="GK93" s="47" t="str">
        <f t="shared" si="290"/>
        <v/>
      </c>
      <c r="GL93" s="47" t="str">
        <f t="shared" si="291"/>
        <v/>
      </c>
      <c r="GM93" s="47" t="str">
        <f t="shared" si="292"/>
        <v/>
      </c>
      <c r="GN93" s="47" t="str">
        <f t="shared" si="293"/>
        <v/>
      </c>
      <c r="GO93" s="47" t="str">
        <f t="shared" si="294"/>
        <v/>
      </c>
      <c r="GP93" s="47" t="str">
        <f t="shared" si="295"/>
        <v/>
      </c>
      <c r="GQ93" s="47" t="str">
        <f t="shared" si="296"/>
        <v/>
      </c>
      <c r="GR93" s="47" t="str">
        <f t="shared" si="297"/>
        <v/>
      </c>
      <c r="GS93" s="47" t="str">
        <f t="shared" si="298"/>
        <v/>
      </c>
      <c r="GT93" s="47" t="str">
        <f t="shared" si="299"/>
        <v/>
      </c>
      <c r="GU93" s="47" t="str">
        <f t="shared" si="300"/>
        <v/>
      </c>
      <c r="GV93" s="47" t="str">
        <f t="shared" si="301"/>
        <v/>
      </c>
      <c r="GW93" s="47" t="str">
        <f t="shared" si="302"/>
        <v/>
      </c>
      <c r="GX93" s="47" t="str">
        <f t="shared" si="303"/>
        <v/>
      </c>
      <c r="GY93" s="47" t="str">
        <f t="shared" si="304"/>
        <v/>
      </c>
      <c r="GZ93" s="47" t="str">
        <f t="shared" si="305"/>
        <v/>
      </c>
      <c r="HA93" s="47" t="str">
        <f t="shared" si="306"/>
        <v/>
      </c>
      <c r="HB93" s="47" t="str">
        <f t="shared" si="307"/>
        <v/>
      </c>
      <c r="HC93" s="47" t="str">
        <f t="shared" si="308"/>
        <v/>
      </c>
      <c r="HD93" s="47" t="str">
        <f t="shared" si="309"/>
        <v/>
      </c>
      <c r="HE93" s="47" t="str">
        <f t="shared" si="310"/>
        <v/>
      </c>
      <c r="HF93" s="47" t="str">
        <f t="shared" si="311"/>
        <v/>
      </c>
      <c r="HG93" s="47" t="str">
        <f t="shared" si="312"/>
        <v/>
      </c>
      <c r="HH93" s="47" t="str">
        <f t="shared" si="313"/>
        <v/>
      </c>
      <c r="HI93" s="47" t="str">
        <f t="shared" si="314"/>
        <v/>
      </c>
      <c r="HJ93" s="47" t="str">
        <f t="shared" si="315"/>
        <v/>
      </c>
      <c r="HK93" s="47" t="str">
        <f t="shared" si="316"/>
        <v/>
      </c>
      <c r="HL93" s="47" t="str">
        <f t="shared" si="317"/>
        <v/>
      </c>
      <c r="HM93" s="47" t="str">
        <f t="shared" si="318"/>
        <v/>
      </c>
      <c r="HN93" s="47" t="str">
        <f t="shared" si="319"/>
        <v/>
      </c>
      <c r="HO93" s="47" t="str">
        <f t="shared" si="320"/>
        <v/>
      </c>
      <c r="HP93" s="47" t="str">
        <f t="shared" si="321"/>
        <v/>
      </c>
      <c r="HQ93" s="47" t="str">
        <f t="shared" si="322"/>
        <v/>
      </c>
      <c r="HR93" s="47" t="str">
        <f t="shared" si="323"/>
        <v/>
      </c>
      <c r="HS93" s="47" t="str">
        <f t="shared" si="324"/>
        <v/>
      </c>
      <c r="HT93" s="165" t="e">
        <f t="shared" si="325"/>
        <v>#N/A</v>
      </c>
      <c r="HU93" s="165" t="e">
        <f t="shared" ref="HU93:HW104" si="366">IF(ISNONTEXT($O93),_xlfn.NORM.DIST(AB93,$K93,$O93,FALSE),NA())</f>
        <v>#N/A</v>
      </c>
      <c r="HV93" s="165" t="e">
        <f t="shared" si="366"/>
        <v>#N/A</v>
      </c>
      <c r="HW93" s="165" t="e">
        <f t="shared" si="366"/>
        <v>#N/A</v>
      </c>
      <c r="HX93" s="165" t="e">
        <f t="shared" si="353"/>
        <v>#N/A</v>
      </c>
      <c r="HY93" s="165" t="e">
        <f t="shared" si="353"/>
        <v>#N/A</v>
      </c>
      <c r="HZ93" s="165" t="e">
        <f t="shared" si="353"/>
        <v>#N/A</v>
      </c>
      <c r="IA93" s="165" t="e">
        <f t="shared" si="353"/>
        <v>#N/A</v>
      </c>
      <c r="IB93" s="165" t="e">
        <f t="shared" si="353"/>
        <v>#N/A</v>
      </c>
      <c r="IC93" s="165" t="e">
        <f t="shared" si="353"/>
        <v>#N/A</v>
      </c>
      <c r="ID93" s="165" t="e">
        <f t="shared" si="353"/>
        <v>#N/A</v>
      </c>
      <c r="IE93" s="165" t="e">
        <f t="shared" si="353"/>
        <v>#N/A</v>
      </c>
      <c r="IF93" s="165" t="e">
        <f t="shared" si="353"/>
        <v>#N/A</v>
      </c>
      <c r="IG93" s="165" t="e">
        <f t="shared" si="353"/>
        <v>#N/A</v>
      </c>
      <c r="IH93" s="165" t="e">
        <f t="shared" si="353"/>
        <v>#N/A</v>
      </c>
      <c r="II93" s="165" t="e">
        <f t="shared" si="353"/>
        <v>#N/A</v>
      </c>
      <c r="IJ93" s="165" t="e">
        <f t="shared" si="353"/>
        <v>#N/A</v>
      </c>
      <c r="IK93" s="165" t="e">
        <f t="shared" si="353"/>
        <v>#N/A</v>
      </c>
      <c r="IL93" s="165" t="e">
        <f t="shared" si="353"/>
        <v>#N/A</v>
      </c>
      <c r="IM93" s="165" t="e">
        <f t="shared" si="349"/>
        <v>#N/A</v>
      </c>
      <c r="IN93" s="165" t="e">
        <f t="shared" si="349"/>
        <v>#N/A</v>
      </c>
      <c r="IO93" s="165" t="e">
        <f t="shared" si="349"/>
        <v>#N/A</v>
      </c>
      <c r="IP93" s="165" t="e">
        <f t="shared" si="349"/>
        <v>#N/A</v>
      </c>
      <c r="IQ93" s="165" t="e">
        <f t="shared" si="349"/>
        <v>#N/A</v>
      </c>
      <c r="IR93" s="165" t="e">
        <f t="shared" si="349"/>
        <v>#N/A</v>
      </c>
      <c r="IS93" s="165" t="e">
        <f t="shared" si="349"/>
        <v>#N/A</v>
      </c>
      <c r="IT93" s="165" t="e">
        <f t="shared" si="349"/>
        <v>#N/A</v>
      </c>
      <c r="IU93" s="165" t="e">
        <f t="shared" si="349"/>
        <v>#N/A</v>
      </c>
      <c r="IV93" s="165" t="e">
        <f t="shared" si="349"/>
        <v>#N/A</v>
      </c>
      <c r="IW93" s="165" t="e">
        <f t="shared" si="349"/>
        <v>#N/A</v>
      </c>
      <c r="IX93" s="165" t="e">
        <f t="shared" si="349"/>
        <v>#N/A</v>
      </c>
      <c r="IY93" s="165" t="e">
        <f t="shared" si="349"/>
        <v>#N/A</v>
      </c>
      <c r="IZ93" s="165" t="e">
        <f t="shared" si="349"/>
        <v>#N/A</v>
      </c>
      <c r="JA93" s="165" t="e">
        <f t="shared" si="349"/>
        <v>#N/A</v>
      </c>
      <c r="JB93" s="165" t="e">
        <f t="shared" si="346"/>
        <v>#N/A</v>
      </c>
      <c r="JC93" s="165" t="e">
        <f t="shared" si="346"/>
        <v>#N/A</v>
      </c>
      <c r="JD93" s="165" t="e">
        <f t="shared" si="346"/>
        <v>#N/A</v>
      </c>
      <c r="JE93" s="165" t="e">
        <f t="shared" si="346"/>
        <v>#N/A</v>
      </c>
      <c r="JF93" s="165" t="e">
        <f t="shared" si="346"/>
        <v>#N/A</v>
      </c>
      <c r="JG93" s="165" t="e">
        <f t="shared" si="346"/>
        <v>#N/A</v>
      </c>
      <c r="JH93" s="165" t="e">
        <f t="shared" si="346"/>
        <v>#N/A</v>
      </c>
      <c r="JI93" s="165" t="e">
        <f t="shared" si="346"/>
        <v>#N/A</v>
      </c>
      <c r="JJ93" s="165" t="e">
        <f t="shared" si="346"/>
        <v>#N/A</v>
      </c>
      <c r="JK93" s="165" t="e">
        <f t="shared" si="346"/>
        <v>#N/A</v>
      </c>
      <c r="JL93" s="165" t="e">
        <f t="shared" si="346"/>
        <v>#N/A</v>
      </c>
      <c r="JM93" s="165" t="e">
        <f t="shared" si="346"/>
        <v>#N/A</v>
      </c>
      <c r="JN93" s="165" t="e">
        <f t="shared" si="346"/>
        <v>#N/A</v>
      </c>
      <c r="JO93" s="165" t="e">
        <f t="shared" si="346"/>
        <v>#N/A</v>
      </c>
      <c r="JP93" s="165" t="e">
        <f t="shared" si="346"/>
        <v>#N/A</v>
      </c>
      <c r="JQ93" s="165" t="e">
        <f t="shared" si="359"/>
        <v>#N/A</v>
      </c>
      <c r="JR93" s="165" t="e">
        <f t="shared" si="359"/>
        <v>#N/A</v>
      </c>
      <c r="JS93" s="165" t="e">
        <f t="shared" si="359"/>
        <v>#N/A</v>
      </c>
      <c r="JT93" s="165" t="e">
        <f t="shared" si="359"/>
        <v>#N/A</v>
      </c>
      <c r="JU93" s="165" t="e">
        <f t="shared" si="359"/>
        <v>#N/A</v>
      </c>
      <c r="JV93" s="165" t="e">
        <f t="shared" si="359"/>
        <v>#N/A</v>
      </c>
      <c r="JW93" s="165" t="e">
        <f t="shared" si="359"/>
        <v>#N/A</v>
      </c>
      <c r="JX93" s="165" t="e">
        <f t="shared" si="359"/>
        <v>#N/A</v>
      </c>
      <c r="JY93" s="165" t="e">
        <f t="shared" si="359"/>
        <v>#N/A</v>
      </c>
      <c r="JZ93" s="165" t="e">
        <f t="shared" si="359"/>
        <v>#N/A</v>
      </c>
      <c r="KA93" s="165" t="e">
        <f t="shared" si="359"/>
        <v>#N/A</v>
      </c>
      <c r="KB93" s="165" t="e">
        <f t="shared" si="359"/>
        <v>#N/A</v>
      </c>
      <c r="KC93" s="165" t="e">
        <f t="shared" si="359"/>
        <v>#N/A</v>
      </c>
      <c r="KD93" s="165" t="e">
        <f t="shared" si="359"/>
        <v>#N/A</v>
      </c>
      <c r="KE93" s="165" t="e">
        <f t="shared" si="359"/>
        <v>#N/A</v>
      </c>
      <c r="KF93" s="165" t="e">
        <f t="shared" si="335"/>
        <v>#N/A</v>
      </c>
      <c r="KG93" s="165" t="e">
        <f t="shared" ref="KG93:KI104" si="367">IF(ISNONTEXT($O93),_xlfn.NORM.DIST(CN93,$K93,$O93,FALSE),NA())</f>
        <v>#N/A</v>
      </c>
      <c r="KH93" s="165" t="e">
        <f t="shared" si="367"/>
        <v>#N/A</v>
      </c>
      <c r="KI93" s="165" t="e">
        <f t="shared" si="367"/>
        <v>#N/A</v>
      </c>
      <c r="KJ93" s="165" t="e">
        <f t="shared" si="354"/>
        <v>#N/A</v>
      </c>
      <c r="KK93" s="165" t="e">
        <f t="shared" si="354"/>
        <v>#N/A</v>
      </c>
      <c r="KL93" s="165" t="e">
        <f t="shared" si="354"/>
        <v>#N/A</v>
      </c>
      <c r="KM93" s="165" t="e">
        <f t="shared" si="354"/>
        <v>#N/A</v>
      </c>
      <c r="KN93" s="165" t="e">
        <f t="shared" si="354"/>
        <v>#N/A</v>
      </c>
      <c r="KO93" s="165" t="e">
        <f t="shared" si="354"/>
        <v>#N/A</v>
      </c>
      <c r="KP93" s="165" t="e">
        <f t="shared" si="354"/>
        <v>#N/A</v>
      </c>
      <c r="KQ93" s="165" t="e">
        <f t="shared" si="354"/>
        <v>#N/A</v>
      </c>
      <c r="KR93" s="165" t="e">
        <f t="shared" si="354"/>
        <v>#N/A</v>
      </c>
      <c r="KS93" s="165" t="e">
        <f t="shared" si="354"/>
        <v>#N/A</v>
      </c>
      <c r="KT93" s="165" t="e">
        <f t="shared" si="354"/>
        <v>#N/A</v>
      </c>
      <c r="KU93" s="165" t="e">
        <f t="shared" si="354"/>
        <v>#N/A</v>
      </c>
      <c r="KV93" s="165" t="e">
        <f t="shared" si="354"/>
        <v>#N/A</v>
      </c>
      <c r="KW93" s="165" t="e">
        <f t="shared" si="354"/>
        <v>#N/A</v>
      </c>
      <c r="KX93" s="165" t="e">
        <f t="shared" si="354"/>
        <v>#N/A</v>
      </c>
      <c r="KY93" s="165" t="e">
        <f t="shared" si="350"/>
        <v>#N/A</v>
      </c>
      <c r="KZ93" s="165" t="e">
        <f t="shared" si="350"/>
        <v>#N/A</v>
      </c>
      <c r="LA93" s="165" t="e">
        <f t="shared" si="350"/>
        <v>#N/A</v>
      </c>
      <c r="LB93" s="165" t="e">
        <f t="shared" si="350"/>
        <v>#N/A</v>
      </c>
      <c r="LC93" s="165" t="e">
        <f t="shared" si="350"/>
        <v>#N/A</v>
      </c>
      <c r="LD93" s="165" t="e">
        <f t="shared" si="350"/>
        <v>#N/A</v>
      </c>
      <c r="LE93" s="165" t="e">
        <f t="shared" si="350"/>
        <v>#N/A</v>
      </c>
      <c r="LF93" s="165" t="e">
        <f t="shared" si="350"/>
        <v>#N/A</v>
      </c>
      <c r="LG93" s="165" t="e">
        <f t="shared" si="350"/>
        <v>#N/A</v>
      </c>
      <c r="LH93" s="165" t="e">
        <f t="shared" si="350"/>
        <v>#N/A</v>
      </c>
      <c r="LI93" s="165" t="e">
        <f t="shared" si="350"/>
        <v>#N/A</v>
      </c>
      <c r="LJ93" s="165" t="e">
        <f t="shared" si="350"/>
        <v>#N/A</v>
      </c>
      <c r="LK93" s="165" t="e">
        <f t="shared" si="350"/>
        <v>#N/A</v>
      </c>
      <c r="LL93" s="165" t="e">
        <f t="shared" si="350"/>
        <v>#N/A</v>
      </c>
      <c r="LM93" s="165" t="e">
        <f t="shared" si="350"/>
        <v>#N/A</v>
      </c>
      <c r="LN93" s="165" t="e">
        <f t="shared" si="347"/>
        <v>#N/A</v>
      </c>
      <c r="LO93" s="165" t="e">
        <f t="shared" si="347"/>
        <v>#N/A</v>
      </c>
      <c r="LP93" s="165" t="e">
        <f t="shared" si="347"/>
        <v>#N/A</v>
      </c>
      <c r="LQ93" s="165" t="e">
        <f t="shared" si="347"/>
        <v>#N/A</v>
      </c>
      <c r="LR93" s="165" t="e">
        <f t="shared" si="347"/>
        <v>#N/A</v>
      </c>
      <c r="LS93" s="165" t="e">
        <f t="shared" si="347"/>
        <v>#N/A</v>
      </c>
      <c r="LT93" s="165" t="e">
        <f t="shared" si="347"/>
        <v>#N/A</v>
      </c>
      <c r="LU93" s="165" t="e">
        <f t="shared" si="347"/>
        <v>#N/A</v>
      </c>
      <c r="LV93" s="165" t="e">
        <f t="shared" si="347"/>
        <v>#N/A</v>
      </c>
      <c r="LW93" s="165" t="e">
        <f t="shared" si="347"/>
        <v>#N/A</v>
      </c>
      <c r="LX93" s="165" t="e">
        <f t="shared" si="347"/>
        <v>#N/A</v>
      </c>
      <c r="LY93" s="165" t="e">
        <f t="shared" si="347"/>
        <v>#N/A</v>
      </c>
      <c r="LZ93" s="165" t="e">
        <f t="shared" si="347"/>
        <v>#N/A</v>
      </c>
      <c r="MA93" s="165" t="e">
        <f t="shared" si="347"/>
        <v>#N/A</v>
      </c>
      <c r="MB93" s="165" t="e">
        <f t="shared" si="347"/>
        <v>#N/A</v>
      </c>
      <c r="MC93" s="165" t="e">
        <f t="shared" si="360"/>
        <v>#N/A</v>
      </c>
      <c r="MD93" s="165" t="e">
        <f t="shared" si="360"/>
        <v>#N/A</v>
      </c>
      <c r="ME93" s="165" t="e">
        <f t="shared" si="360"/>
        <v>#N/A</v>
      </c>
      <c r="MF93" s="165" t="e">
        <f t="shared" si="360"/>
        <v>#N/A</v>
      </c>
      <c r="MG93" s="165" t="e">
        <f t="shared" si="360"/>
        <v>#N/A</v>
      </c>
      <c r="MH93" s="165" t="e">
        <f t="shared" si="360"/>
        <v>#N/A</v>
      </c>
      <c r="MI93" s="165" t="e">
        <f t="shared" si="360"/>
        <v>#N/A</v>
      </c>
      <c r="MJ93" s="165" t="e">
        <f t="shared" si="360"/>
        <v>#N/A</v>
      </c>
      <c r="MK93" s="165" t="e">
        <f t="shared" si="360"/>
        <v>#N/A</v>
      </c>
      <c r="ML93" s="165" t="e">
        <f t="shared" si="360"/>
        <v>#N/A</v>
      </c>
      <c r="MM93" s="165" t="e">
        <f t="shared" si="360"/>
        <v>#N/A</v>
      </c>
      <c r="MN93" s="165" t="e">
        <f t="shared" si="360"/>
        <v>#N/A</v>
      </c>
      <c r="MO93" s="165" t="e">
        <f t="shared" si="360"/>
        <v>#N/A</v>
      </c>
      <c r="MP93" s="165" t="e">
        <f t="shared" si="360"/>
        <v>#N/A</v>
      </c>
      <c r="MQ93" s="165" t="e">
        <f t="shared" si="360"/>
        <v>#N/A</v>
      </c>
      <c r="MR93" s="165" t="e">
        <f t="shared" si="336"/>
        <v>#N/A</v>
      </c>
      <c r="MS93" s="165" t="e">
        <f t="shared" ref="MS93:MU104" si="368">IF(ISNONTEXT($O93),_xlfn.NORM.DIST(EZ93,$K93,$O93,FALSE),NA())</f>
        <v>#N/A</v>
      </c>
      <c r="MT93" s="165" t="e">
        <f t="shared" si="368"/>
        <v>#N/A</v>
      </c>
      <c r="MU93" s="165" t="e">
        <f t="shared" si="368"/>
        <v>#N/A</v>
      </c>
      <c r="MV93" s="165" t="e">
        <f t="shared" si="355"/>
        <v>#N/A</v>
      </c>
      <c r="MW93" s="165" t="e">
        <f t="shared" si="355"/>
        <v>#N/A</v>
      </c>
      <c r="MX93" s="165" t="e">
        <f t="shared" si="355"/>
        <v>#N/A</v>
      </c>
      <c r="MY93" s="165" t="e">
        <f t="shared" si="355"/>
        <v>#N/A</v>
      </c>
      <c r="MZ93" s="165" t="e">
        <f t="shared" si="355"/>
        <v>#N/A</v>
      </c>
      <c r="NA93" s="165" t="e">
        <f t="shared" si="355"/>
        <v>#N/A</v>
      </c>
      <c r="NB93" s="165" t="e">
        <f t="shared" si="355"/>
        <v>#N/A</v>
      </c>
      <c r="NC93" s="165" t="e">
        <f t="shared" si="355"/>
        <v>#N/A</v>
      </c>
      <c r="ND93" s="165" t="e">
        <f t="shared" si="355"/>
        <v>#N/A</v>
      </c>
      <c r="NE93" s="165" t="e">
        <f t="shared" si="355"/>
        <v>#N/A</v>
      </c>
      <c r="NF93" s="165" t="e">
        <f t="shared" si="355"/>
        <v>#N/A</v>
      </c>
      <c r="NG93" s="165" t="e">
        <f t="shared" si="355"/>
        <v>#N/A</v>
      </c>
      <c r="NH93" s="165" t="e">
        <f t="shared" si="355"/>
        <v>#N/A</v>
      </c>
      <c r="NI93" s="165" t="e">
        <f t="shared" si="355"/>
        <v>#N/A</v>
      </c>
      <c r="NJ93" s="165" t="e">
        <f t="shared" si="355"/>
        <v>#N/A</v>
      </c>
      <c r="NK93" s="165" t="e">
        <f t="shared" si="351"/>
        <v>#N/A</v>
      </c>
      <c r="NL93" s="165" t="e">
        <f t="shared" si="351"/>
        <v>#N/A</v>
      </c>
      <c r="NM93" s="165" t="e">
        <f t="shared" si="351"/>
        <v>#N/A</v>
      </c>
      <c r="NN93" s="165" t="e">
        <f t="shared" si="351"/>
        <v>#N/A</v>
      </c>
      <c r="NO93" s="165" t="e">
        <f t="shared" si="351"/>
        <v>#N/A</v>
      </c>
      <c r="NP93" s="165" t="e">
        <f t="shared" si="351"/>
        <v>#N/A</v>
      </c>
      <c r="NQ93" s="165" t="e">
        <f t="shared" si="351"/>
        <v>#N/A</v>
      </c>
      <c r="NR93" s="165" t="e">
        <f t="shared" si="351"/>
        <v>#N/A</v>
      </c>
      <c r="NS93" s="165" t="e">
        <f t="shared" si="351"/>
        <v>#N/A</v>
      </c>
      <c r="NT93" s="165" t="e">
        <f t="shared" si="351"/>
        <v>#N/A</v>
      </c>
      <c r="NU93" s="165" t="e">
        <f t="shared" si="351"/>
        <v>#N/A</v>
      </c>
      <c r="NV93" s="165" t="e">
        <f t="shared" si="351"/>
        <v>#N/A</v>
      </c>
      <c r="NW93" s="165" t="e">
        <f t="shared" si="351"/>
        <v>#N/A</v>
      </c>
      <c r="NX93" s="165" t="e">
        <f t="shared" si="351"/>
        <v>#N/A</v>
      </c>
      <c r="NY93" s="165" t="e">
        <f t="shared" si="351"/>
        <v>#N/A</v>
      </c>
      <c r="NZ93" s="165" t="e">
        <f t="shared" si="348"/>
        <v>#N/A</v>
      </c>
      <c r="OA93" s="165" t="e">
        <f t="shared" si="348"/>
        <v>#N/A</v>
      </c>
      <c r="OB93" s="165" t="e">
        <f t="shared" si="348"/>
        <v>#N/A</v>
      </c>
      <c r="OC93" s="165" t="e">
        <f t="shared" si="348"/>
        <v>#N/A</v>
      </c>
      <c r="OD93" s="165" t="e">
        <f t="shared" si="348"/>
        <v>#N/A</v>
      </c>
      <c r="OE93" s="165" t="e">
        <f t="shared" si="348"/>
        <v>#N/A</v>
      </c>
      <c r="OF93" s="165" t="e">
        <f t="shared" si="348"/>
        <v>#N/A</v>
      </c>
      <c r="OG93" s="165" t="e">
        <f t="shared" si="348"/>
        <v>#N/A</v>
      </c>
      <c r="OH93" s="165" t="e">
        <f t="shared" si="348"/>
        <v>#N/A</v>
      </c>
      <c r="OI93" s="165" t="e">
        <f t="shared" si="348"/>
        <v>#N/A</v>
      </c>
      <c r="OJ93" s="165" t="e">
        <f t="shared" si="348"/>
        <v>#N/A</v>
      </c>
      <c r="OK93" s="165" t="e">
        <f t="shared" si="348"/>
        <v>#N/A</v>
      </c>
      <c r="OL93" s="165" t="e">
        <f t="shared" si="348"/>
        <v>#N/A</v>
      </c>
      <c r="OM93" s="165" t="e">
        <f t="shared" si="348"/>
        <v>#N/A</v>
      </c>
      <c r="ON93" s="165" t="e">
        <f t="shared" si="348"/>
        <v>#N/A</v>
      </c>
      <c r="OO93" s="165" t="e">
        <f t="shared" si="361"/>
        <v>#N/A</v>
      </c>
      <c r="OP93" s="165" t="e">
        <f t="shared" si="361"/>
        <v>#N/A</v>
      </c>
      <c r="OQ93" s="165" t="e">
        <f t="shared" si="361"/>
        <v>#N/A</v>
      </c>
      <c r="OR93" s="165" t="e">
        <f t="shared" si="361"/>
        <v>#N/A</v>
      </c>
      <c r="OS93" s="165" t="e">
        <f t="shared" si="361"/>
        <v>#N/A</v>
      </c>
      <c r="OT93" s="165" t="e">
        <f t="shared" si="361"/>
        <v>#N/A</v>
      </c>
      <c r="OU93" s="165" t="e">
        <f t="shared" si="361"/>
        <v>#N/A</v>
      </c>
      <c r="OV93" s="165" t="e">
        <f t="shared" si="361"/>
        <v>#N/A</v>
      </c>
      <c r="OW93" s="165" t="e">
        <f t="shared" si="361"/>
        <v>#N/A</v>
      </c>
      <c r="OX93" s="165" t="e">
        <f t="shared" si="361"/>
        <v>#N/A</v>
      </c>
      <c r="OY93" s="165" t="e">
        <f t="shared" si="361"/>
        <v>#N/A</v>
      </c>
      <c r="OZ93" s="165" t="e">
        <f t="shared" si="361"/>
        <v>#N/A</v>
      </c>
      <c r="PA93" s="165" t="e">
        <f t="shared" si="361"/>
        <v>#N/A</v>
      </c>
      <c r="PB93" s="165" t="e">
        <f t="shared" si="361"/>
        <v>#N/A</v>
      </c>
      <c r="PC93" s="165" t="e">
        <f t="shared" si="361"/>
        <v>#N/A</v>
      </c>
      <c r="PD93" s="165" t="e">
        <f t="shared" si="337"/>
        <v>#N/A</v>
      </c>
      <c r="PE93" s="165" t="e">
        <f t="shared" si="357"/>
        <v>#N/A</v>
      </c>
      <c r="PF93" s="165" t="e">
        <f t="shared" si="357"/>
        <v>#N/A</v>
      </c>
      <c r="PG93" s="165" t="e">
        <f t="shared" si="357"/>
        <v>#N/A</v>
      </c>
      <c r="PH93" s="165" t="e">
        <f t="shared" si="357"/>
        <v>#N/A</v>
      </c>
      <c r="PI93" s="165" t="e">
        <f t="shared" si="357"/>
        <v>#N/A</v>
      </c>
      <c r="PJ93" s="165" t="e">
        <f t="shared" si="357"/>
        <v>#N/A</v>
      </c>
      <c r="PK93" s="165" t="e">
        <f t="shared" si="357"/>
        <v>#N/A</v>
      </c>
      <c r="PL93" s="165" t="e">
        <f t="shared" si="357"/>
        <v>#N/A</v>
      </c>
    </row>
    <row r="94" spans="1:428" hidden="1" x14ac:dyDescent="0.45">
      <c r="A94" s="4">
        <v>91</v>
      </c>
      <c r="B94" s="105"/>
      <c r="C94" s="113"/>
      <c r="D94" s="118" t="str">
        <f t="shared" si="220"/>
        <v/>
      </c>
      <c r="E94" s="91"/>
      <c r="F94" s="118" t="str">
        <f t="shared" si="221"/>
        <v/>
      </c>
      <c r="G94" s="113"/>
      <c r="H94" s="106"/>
      <c r="I94" s="120" t="str">
        <f t="shared" si="222"/>
        <v/>
      </c>
      <c r="J94" s="120" t="str">
        <f t="shared" si="223"/>
        <v/>
      </c>
      <c r="K94" s="71" t="str">
        <f t="shared" si="327"/>
        <v/>
      </c>
      <c r="L94" s="23"/>
      <c r="M94" s="55"/>
      <c r="N94" s="298"/>
      <c r="O94" s="72" t="str">
        <f>IF(AND(D94&gt;0,E94&gt;0,F94&gt;0),IF(ISBLANK(N94),IF(ISBLANK(L94),"",(F94-D94)*VLOOKUP(L94,VLookups!$A$4:$B$13,2,FALSE)),N94),"")</f>
        <v/>
      </c>
      <c r="P94" s="73" t="str">
        <f t="shared" si="224"/>
        <v/>
      </c>
      <c r="Q94" s="91"/>
      <c r="R94" s="265" t="str">
        <f>IF(AND(Q94&gt;0,E94&gt;0,NOT(O94="")),ABS(VLOOKUP($Q$1,VLookups!$A$43:$B$44,2,FALSE)-_xlfn.NORM.DIST(Q94,K94,O94,TRUE)),"")</f>
        <v/>
      </c>
      <c r="S94" s="90" t="str">
        <f>IF(AND($D94&gt;0,$E94&gt;0,$F94&gt;0,NOT(ISBLANK($L94))),_xlfn.NORM.INV(ABS(VLOOKUP($Q$1,VLookups!$A$43:$B$44,2,FALSE)-S$3),$K94,$O94),"")</f>
        <v/>
      </c>
      <c r="T94" s="89" t="str">
        <f>IF(AND($D94&gt;0,$E94&gt;0,$F94&gt;0,NOT(ISBLANK($L94))),_xlfn.NORM.INV(ABS(VLOOKUP($Q$1,VLookups!$A$43:$B$44,2,FALSE)-T$3),$K94,$O94),"")</f>
        <v/>
      </c>
      <c r="U94" s="90" t="str">
        <f>IF(AND($D94&gt;0,$E94&gt;0,$F94&gt;0,NOT(ISBLANK($L94))),_xlfn.NORM.INV(ABS(VLOOKUP($Q$1,VLookups!$A$43:$B$44,2,FALSE)-U$3),$K94,$O94),"")</f>
        <v/>
      </c>
      <c r="V94" s="89" t="str">
        <f>IF(AND($D94&gt;0,$E94&gt;0,$F94&gt;0,NOT(ISBLANK($L94))),_xlfn.NORM.INV(ABS(VLOOKUP($Q$1,VLookups!$A$43:$B$44,2,FALSE)-V$3),$K94,$O94),"")</f>
        <v/>
      </c>
      <c r="W94" s="90" t="str">
        <f>IF(AND($D94&gt;0,$E94&gt;0,$F94&gt;0,NOT(ISBLANK($L94))),_xlfn.NORM.INV(ABS(VLOOKUP($Q$1,VLookups!$A$43:$B$44,2,FALSE)-W$3),$K94,$O94),"")</f>
        <v/>
      </c>
      <c r="X94" s="89" t="str">
        <f>IF(AND($D94&gt;0,$E94&gt;0,$F94&gt;0,NOT(ISBLANK($L94))),_xlfn.NORM.INV(ABS(VLOOKUP($Q$1,VLookups!$A$43:$B$44,2,FALSE)-X$3),$K94,$O94),"")</f>
        <v/>
      </c>
      <c r="Y94" s="5"/>
      <c r="Z94" s="164" t="str">
        <f t="shared" si="328"/>
        <v/>
      </c>
      <c r="AA94" s="47" t="str">
        <f t="shared" si="329"/>
        <v/>
      </c>
      <c r="AB94" s="47" t="str">
        <f t="shared" ref="AB94:CM97" si="369">IF(ISNONTEXT($Z94),AC94-$Z94,"")</f>
        <v/>
      </c>
      <c r="AC94" s="47" t="str">
        <f t="shared" si="369"/>
        <v/>
      </c>
      <c r="AD94" s="47" t="str">
        <f t="shared" si="369"/>
        <v/>
      </c>
      <c r="AE94" s="47" t="str">
        <f t="shared" si="369"/>
        <v/>
      </c>
      <c r="AF94" s="47" t="str">
        <f t="shared" si="369"/>
        <v/>
      </c>
      <c r="AG94" s="47" t="str">
        <f t="shared" si="369"/>
        <v/>
      </c>
      <c r="AH94" s="47" t="str">
        <f t="shared" si="369"/>
        <v/>
      </c>
      <c r="AI94" s="47" t="str">
        <f t="shared" si="369"/>
        <v/>
      </c>
      <c r="AJ94" s="47" t="str">
        <f t="shared" si="369"/>
        <v/>
      </c>
      <c r="AK94" s="47" t="str">
        <f t="shared" si="369"/>
        <v/>
      </c>
      <c r="AL94" s="47" t="str">
        <f t="shared" si="369"/>
        <v/>
      </c>
      <c r="AM94" s="47" t="str">
        <f t="shared" si="369"/>
        <v/>
      </c>
      <c r="AN94" s="47" t="str">
        <f t="shared" si="369"/>
        <v/>
      </c>
      <c r="AO94" s="47" t="str">
        <f t="shared" si="369"/>
        <v/>
      </c>
      <c r="AP94" s="47" t="str">
        <f t="shared" si="369"/>
        <v/>
      </c>
      <c r="AQ94" s="47" t="str">
        <f t="shared" si="369"/>
        <v/>
      </c>
      <c r="AR94" s="47" t="str">
        <f t="shared" si="369"/>
        <v/>
      </c>
      <c r="AS94" s="47" t="str">
        <f t="shared" si="369"/>
        <v/>
      </c>
      <c r="AT94" s="47" t="str">
        <f t="shared" si="369"/>
        <v/>
      </c>
      <c r="AU94" s="47" t="str">
        <f t="shared" si="369"/>
        <v/>
      </c>
      <c r="AV94" s="47" t="str">
        <f t="shared" si="369"/>
        <v/>
      </c>
      <c r="AW94" s="47" t="str">
        <f t="shared" si="369"/>
        <v/>
      </c>
      <c r="AX94" s="47" t="str">
        <f t="shared" si="369"/>
        <v/>
      </c>
      <c r="AY94" s="47" t="str">
        <f t="shared" si="369"/>
        <v/>
      </c>
      <c r="AZ94" s="47" t="str">
        <f t="shared" si="369"/>
        <v/>
      </c>
      <c r="BA94" s="47" t="str">
        <f t="shared" si="369"/>
        <v/>
      </c>
      <c r="BB94" s="47" t="str">
        <f t="shared" si="369"/>
        <v/>
      </c>
      <c r="BC94" s="47" t="str">
        <f t="shared" si="369"/>
        <v/>
      </c>
      <c r="BD94" s="47" t="str">
        <f t="shared" si="369"/>
        <v/>
      </c>
      <c r="BE94" s="47" t="str">
        <f t="shared" si="369"/>
        <v/>
      </c>
      <c r="BF94" s="47" t="str">
        <f t="shared" si="369"/>
        <v/>
      </c>
      <c r="BG94" s="47" t="str">
        <f t="shared" si="369"/>
        <v/>
      </c>
      <c r="BH94" s="47" t="str">
        <f t="shared" si="369"/>
        <v/>
      </c>
      <c r="BI94" s="47" t="str">
        <f t="shared" si="369"/>
        <v/>
      </c>
      <c r="BJ94" s="47" t="str">
        <f t="shared" si="369"/>
        <v/>
      </c>
      <c r="BK94" s="47" t="str">
        <f t="shared" si="369"/>
        <v/>
      </c>
      <c r="BL94" s="47" t="str">
        <f t="shared" si="369"/>
        <v/>
      </c>
      <c r="BM94" s="47" t="str">
        <f t="shared" si="369"/>
        <v/>
      </c>
      <c r="BN94" s="47" t="str">
        <f t="shared" si="369"/>
        <v/>
      </c>
      <c r="BO94" s="47" t="str">
        <f t="shared" si="369"/>
        <v/>
      </c>
      <c r="BP94" s="47" t="str">
        <f t="shared" si="369"/>
        <v/>
      </c>
      <c r="BQ94" s="47" t="str">
        <f t="shared" si="369"/>
        <v/>
      </c>
      <c r="BR94" s="47" t="str">
        <f t="shared" si="369"/>
        <v/>
      </c>
      <c r="BS94" s="47" t="str">
        <f t="shared" si="369"/>
        <v/>
      </c>
      <c r="BT94" s="47" t="str">
        <f t="shared" si="369"/>
        <v/>
      </c>
      <c r="BU94" s="47" t="str">
        <f t="shared" si="369"/>
        <v/>
      </c>
      <c r="BV94" s="47" t="str">
        <f t="shared" si="369"/>
        <v/>
      </c>
      <c r="BW94" s="47" t="str">
        <f t="shared" si="369"/>
        <v/>
      </c>
      <c r="BX94" s="47" t="str">
        <f t="shared" si="369"/>
        <v/>
      </c>
      <c r="BY94" s="47" t="str">
        <f t="shared" si="369"/>
        <v/>
      </c>
      <c r="BZ94" s="47" t="str">
        <f t="shared" si="369"/>
        <v/>
      </c>
      <c r="CA94" s="47" t="str">
        <f t="shared" si="369"/>
        <v/>
      </c>
      <c r="CB94" s="47" t="str">
        <f t="shared" si="369"/>
        <v/>
      </c>
      <c r="CC94" s="47" t="str">
        <f t="shared" si="369"/>
        <v/>
      </c>
      <c r="CD94" s="47" t="str">
        <f t="shared" si="369"/>
        <v/>
      </c>
      <c r="CE94" s="47" t="str">
        <f t="shared" si="369"/>
        <v/>
      </c>
      <c r="CF94" s="47" t="str">
        <f t="shared" si="369"/>
        <v/>
      </c>
      <c r="CG94" s="47" t="str">
        <f t="shared" si="369"/>
        <v/>
      </c>
      <c r="CH94" s="47" t="str">
        <f t="shared" si="369"/>
        <v/>
      </c>
      <c r="CI94" s="47" t="str">
        <f t="shared" si="369"/>
        <v/>
      </c>
      <c r="CJ94" s="47" t="str">
        <f t="shared" si="369"/>
        <v/>
      </c>
      <c r="CK94" s="47" t="str">
        <f t="shared" si="369"/>
        <v/>
      </c>
      <c r="CL94" s="47" t="str">
        <f t="shared" si="369"/>
        <v/>
      </c>
      <c r="CM94" s="47" t="str">
        <f t="shared" si="369"/>
        <v/>
      </c>
      <c r="CN94" s="47" t="str">
        <f t="shared" si="365"/>
        <v/>
      </c>
      <c r="CO94" s="47" t="str">
        <f t="shared" si="365"/>
        <v/>
      </c>
      <c r="CP94" s="47" t="str">
        <f t="shared" si="365"/>
        <v/>
      </c>
      <c r="CQ94" s="47" t="str">
        <f t="shared" si="365"/>
        <v/>
      </c>
      <c r="CR94" s="47" t="str">
        <f t="shared" si="365"/>
        <v/>
      </c>
      <c r="CS94" s="47" t="str">
        <f t="shared" si="365"/>
        <v/>
      </c>
      <c r="CT94" s="47" t="str">
        <f t="shared" si="365"/>
        <v/>
      </c>
      <c r="CU94" s="47" t="str">
        <f t="shared" si="365"/>
        <v/>
      </c>
      <c r="CV94" s="47" t="str">
        <f t="shared" si="365"/>
        <v/>
      </c>
      <c r="CW94" s="47" t="str">
        <f t="shared" si="365"/>
        <v/>
      </c>
      <c r="CX94" s="47" t="str">
        <f t="shared" si="365"/>
        <v/>
      </c>
      <c r="CY94" s="47" t="str">
        <f t="shared" si="365"/>
        <v/>
      </c>
      <c r="CZ94" s="47" t="str">
        <f t="shared" si="365"/>
        <v/>
      </c>
      <c r="DA94" s="47" t="str">
        <f t="shared" si="365"/>
        <v/>
      </c>
      <c r="DB94" s="47" t="str">
        <f t="shared" si="365"/>
        <v/>
      </c>
      <c r="DC94" s="47" t="str">
        <f t="shared" si="365"/>
        <v/>
      </c>
      <c r="DD94" s="47" t="str">
        <f t="shared" si="365"/>
        <v/>
      </c>
      <c r="DE94" s="47" t="str">
        <f t="shared" si="365"/>
        <v/>
      </c>
      <c r="DF94" s="47" t="str">
        <f t="shared" si="365"/>
        <v/>
      </c>
      <c r="DG94" s="47" t="str">
        <f t="shared" si="365"/>
        <v/>
      </c>
      <c r="DH94" s="47" t="str">
        <f t="shared" si="365"/>
        <v/>
      </c>
      <c r="DI94" s="47" t="str">
        <f t="shared" si="365"/>
        <v/>
      </c>
      <c r="DJ94" s="47" t="str">
        <f t="shared" si="365"/>
        <v/>
      </c>
      <c r="DK94" s="47" t="str">
        <f t="shared" si="365"/>
        <v/>
      </c>
      <c r="DL94" s="47" t="str">
        <f t="shared" si="365"/>
        <v/>
      </c>
      <c r="DM94" s="47" t="str">
        <f t="shared" si="365"/>
        <v/>
      </c>
      <c r="DN94" s="47" t="str">
        <f t="shared" si="365"/>
        <v/>
      </c>
      <c r="DO94" s="47" t="str">
        <f t="shared" si="365"/>
        <v/>
      </c>
      <c r="DP94" s="47" t="str">
        <f t="shared" si="365"/>
        <v/>
      </c>
      <c r="DQ94" s="47" t="str">
        <f t="shared" si="365"/>
        <v/>
      </c>
      <c r="DR94" s="47" t="str">
        <f t="shared" si="365"/>
        <v/>
      </c>
      <c r="DS94" s="47" t="str">
        <f t="shared" si="365"/>
        <v/>
      </c>
      <c r="DT94" s="47" t="str">
        <f t="shared" si="365"/>
        <v/>
      </c>
      <c r="DU94" s="47" t="str">
        <f t="shared" si="365"/>
        <v/>
      </c>
      <c r="DV94" s="47" t="str">
        <f t="shared" si="365"/>
        <v/>
      </c>
      <c r="DW94" s="179" t="str">
        <f t="shared" si="330"/>
        <v/>
      </c>
      <c r="DX94" s="47" t="str">
        <f t="shared" si="225"/>
        <v/>
      </c>
      <c r="DY94" s="47" t="str">
        <f t="shared" si="226"/>
        <v/>
      </c>
      <c r="DZ94" s="47" t="str">
        <f t="shared" si="227"/>
        <v/>
      </c>
      <c r="EA94" s="47" t="str">
        <f t="shared" si="228"/>
        <v/>
      </c>
      <c r="EB94" s="47" t="str">
        <f t="shared" si="229"/>
        <v/>
      </c>
      <c r="EC94" s="47" t="str">
        <f t="shared" si="230"/>
        <v/>
      </c>
      <c r="ED94" s="47" t="str">
        <f t="shared" si="231"/>
        <v/>
      </c>
      <c r="EE94" s="47" t="str">
        <f t="shared" si="232"/>
        <v/>
      </c>
      <c r="EF94" s="47" t="str">
        <f t="shared" si="233"/>
        <v/>
      </c>
      <c r="EG94" s="47" t="str">
        <f t="shared" si="234"/>
        <v/>
      </c>
      <c r="EH94" s="47" t="str">
        <f t="shared" si="235"/>
        <v/>
      </c>
      <c r="EI94" s="47" t="str">
        <f t="shared" si="236"/>
        <v/>
      </c>
      <c r="EJ94" s="47" t="str">
        <f t="shared" si="237"/>
        <v/>
      </c>
      <c r="EK94" s="47" t="str">
        <f t="shared" si="238"/>
        <v/>
      </c>
      <c r="EL94" s="47" t="str">
        <f t="shared" si="239"/>
        <v/>
      </c>
      <c r="EM94" s="47" t="str">
        <f t="shared" si="240"/>
        <v/>
      </c>
      <c r="EN94" s="47" t="str">
        <f t="shared" si="241"/>
        <v/>
      </c>
      <c r="EO94" s="47" t="str">
        <f t="shared" si="242"/>
        <v/>
      </c>
      <c r="EP94" s="47" t="str">
        <f t="shared" si="243"/>
        <v/>
      </c>
      <c r="EQ94" s="47" t="str">
        <f t="shared" si="244"/>
        <v/>
      </c>
      <c r="ER94" s="47" t="str">
        <f t="shared" si="245"/>
        <v/>
      </c>
      <c r="ES94" s="47" t="str">
        <f t="shared" si="246"/>
        <v/>
      </c>
      <c r="ET94" s="47" t="str">
        <f t="shared" si="247"/>
        <v/>
      </c>
      <c r="EU94" s="47" t="str">
        <f t="shared" si="248"/>
        <v/>
      </c>
      <c r="EV94" s="47" t="str">
        <f t="shared" si="249"/>
        <v/>
      </c>
      <c r="EW94" s="47" t="str">
        <f t="shared" si="250"/>
        <v/>
      </c>
      <c r="EX94" s="47" t="str">
        <f t="shared" si="251"/>
        <v/>
      </c>
      <c r="EY94" s="47" t="str">
        <f t="shared" si="252"/>
        <v/>
      </c>
      <c r="EZ94" s="47" t="str">
        <f t="shared" si="253"/>
        <v/>
      </c>
      <c r="FA94" s="47" t="str">
        <f t="shared" si="254"/>
        <v/>
      </c>
      <c r="FB94" s="47" t="str">
        <f t="shared" si="255"/>
        <v/>
      </c>
      <c r="FC94" s="47" t="str">
        <f t="shared" si="256"/>
        <v/>
      </c>
      <c r="FD94" s="47" t="str">
        <f t="shared" si="257"/>
        <v/>
      </c>
      <c r="FE94" s="47" t="str">
        <f t="shared" si="258"/>
        <v/>
      </c>
      <c r="FF94" s="47" t="str">
        <f t="shared" si="259"/>
        <v/>
      </c>
      <c r="FG94" s="47" t="str">
        <f t="shared" si="260"/>
        <v/>
      </c>
      <c r="FH94" s="47" t="str">
        <f t="shared" si="261"/>
        <v/>
      </c>
      <c r="FI94" s="47" t="str">
        <f t="shared" si="262"/>
        <v/>
      </c>
      <c r="FJ94" s="47" t="str">
        <f t="shared" si="263"/>
        <v/>
      </c>
      <c r="FK94" s="47" t="str">
        <f t="shared" si="264"/>
        <v/>
      </c>
      <c r="FL94" s="47" t="str">
        <f t="shared" si="265"/>
        <v/>
      </c>
      <c r="FM94" s="47" t="str">
        <f t="shared" si="266"/>
        <v/>
      </c>
      <c r="FN94" s="47" t="str">
        <f t="shared" si="267"/>
        <v/>
      </c>
      <c r="FO94" s="47" t="str">
        <f t="shared" si="268"/>
        <v/>
      </c>
      <c r="FP94" s="47" t="str">
        <f t="shared" si="269"/>
        <v/>
      </c>
      <c r="FQ94" s="47" t="str">
        <f t="shared" si="270"/>
        <v/>
      </c>
      <c r="FR94" s="47" t="str">
        <f t="shared" si="271"/>
        <v/>
      </c>
      <c r="FS94" s="47" t="str">
        <f t="shared" si="272"/>
        <v/>
      </c>
      <c r="FT94" s="47" t="str">
        <f t="shared" si="273"/>
        <v/>
      </c>
      <c r="FU94" s="47" t="str">
        <f t="shared" si="274"/>
        <v/>
      </c>
      <c r="FV94" s="47" t="str">
        <f t="shared" si="275"/>
        <v/>
      </c>
      <c r="FW94" s="47" t="str">
        <f t="shared" si="276"/>
        <v/>
      </c>
      <c r="FX94" s="47" t="str">
        <f t="shared" si="277"/>
        <v/>
      </c>
      <c r="FY94" s="47" t="str">
        <f t="shared" si="278"/>
        <v/>
      </c>
      <c r="FZ94" s="47" t="str">
        <f t="shared" si="279"/>
        <v/>
      </c>
      <c r="GA94" s="47" t="str">
        <f t="shared" si="280"/>
        <v/>
      </c>
      <c r="GB94" s="47" t="str">
        <f t="shared" si="281"/>
        <v/>
      </c>
      <c r="GC94" s="47" t="str">
        <f t="shared" si="282"/>
        <v/>
      </c>
      <c r="GD94" s="47" t="str">
        <f t="shared" si="283"/>
        <v/>
      </c>
      <c r="GE94" s="47" t="str">
        <f t="shared" si="284"/>
        <v/>
      </c>
      <c r="GF94" s="47" t="str">
        <f t="shared" si="285"/>
        <v/>
      </c>
      <c r="GG94" s="47" t="str">
        <f t="shared" si="286"/>
        <v/>
      </c>
      <c r="GH94" s="47" t="str">
        <f t="shared" si="287"/>
        <v/>
      </c>
      <c r="GI94" s="47" t="str">
        <f t="shared" si="288"/>
        <v/>
      </c>
      <c r="GJ94" s="47" t="str">
        <f t="shared" si="289"/>
        <v/>
      </c>
      <c r="GK94" s="47" t="str">
        <f t="shared" si="290"/>
        <v/>
      </c>
      <c r="GL94" s="47" t="str">
        <f t="shared" si="291"/>
        <v/>
      </c>
      <c r="GM94" s="47" t="str">
        <f t="shared" si="292"/>
        <v/>
      </c>
      <c r="GN94" s="47" t="str">
        <f t="shared" si="293"/>
        <v/>
      </c>
      <c r="GO94" s="47" t="str">
        <f t="shared" si="294"/>
        <v/>
      </c>
      <c r="GP94" s="47" t="str">
        <f t="shared" si="295"/>
        <v/>
      </c>
      <c r="GQ94" s="47" t="str">
        <f t="shared" si="296"/>
        <v/>
      </c>
      <c r="GR94" s="47" t="str">
        <f t="shared" si="297"/>
        <v/>
      </c>
      <c r="GS94" s="47" t="str">
        <f t="shared" si="298"/>
        <v/>
      </c>
      <c r="GT94" s="47" t="str">
        <f t="shared" si="299"/>
        <v/>
      </c>
      <c r="GU94" s="47" t="str">
        <f t="shared" si="300"/>
        <v/>
      </c>
      <c r="GV94" s="47" t="str">
        <f t="shared" si="301"/>
        <v/>
      </c>
      <c r="GW94" s="47" t="str">
        <f t="shared" si="302"/>
        <v/>
      </c>
      <c r="GX94" s="47" t="str">
        <f t="shared" si="303"/>
        <v/>
      </c>
      <c r="GY94" s="47" t="str">
        <f t="shared" si="304"/>
        <v/>
      </c>
      <c r="GZ94" s="47" t="str">
        <f t="shared" si="305"/>
        <v/>
      </c>
      <c r="HA94" s="47" t="str">
        <f t="shared" si="306"/>
        <v/>
      </c>
      <c r="HB94" s="47" t="str">
        <f t="shared" si="307"/>
        <v/>
      </c>
      <c r="HC94" s="47" t="str">
        <f t="shared" si="308"/>
        <v/>
      </c>
      <c r="HD94" s="47" t="str">
        <f t="shared" si="309"/>
        <v/>
      </c>
      <c r="HE94" s="47" t="str">
        <f t="shared" si="310"/>
        <v/>
      </c>
      <c r="HF94" s="47" t="str">
        <f t="shared" si="311"/>
        <v/>
      </c>
      <c r="HG94" s="47" t="str">
        <f t="shared" si="312"/>
        <v/>
      </c>
      <c r="HH94" s="47" t="str">
        <f t="shared" si="313"/>
        <v/>
      </c>
      <c r="HI94" s="47" t="str">
        <f t="shared" si="314"/>
        <v/>
      </c>
      <c r="HJ94" s="47" t="str">
        <f t="shared" si="315"/>
        <v/>
      </c>
      <c r="HK94" s="47" t="str">
        <f t="shared" si="316"/>
        <v/>
      </c>
      <c r="HL94" s="47" t="str">
        <f t="shared" si="317"/>
        <v/>
      </c>
      <c r="HM94" s="47" t="str">
        <f t="shared" si="318"/>
        <v/>
      </c>
      <c r="HN94" s="47" t="str">
        <f t="shared" si="319"/>
        <v/>
      </c>
      <c r="HO94" s="47" t="str">
        <f t="shared" si="320"/>
        <v/>
      </c>
      <c r="HP94" s="47" t="str">
        <f t="shared" si="321"/>
        <v/>
      </c>
      <c r="HQ94" s="47" t="str">
        <f t="shared" si="322"/>
        <v/>
      </c>
      <c r="HR94" s="47" t="str">
        <f t="shared" si="323"/>
        <v/>
      </c>
      <c r="HS94" s="47" t="str">
        <f t="shared" si="324"/>
        <v/>
      </c>
      <c r="HT94" s="165" t="e">
        <f t="shared" si="325"/>
        <v>#N/A</v>
      </c>
      <c r="HU94" s="165" t="e">
        <f t="shared" si="366"/>
        <v>#N/A</v>
      </c>
      <c r="HV94" s="165" t="e">
        <f t="shared" si="366"/>
        <v>#N/A</v>
      </c>
      <c r="HW94" s="165" t="e">
        <f t="shared" si="366"/>
        <v>#N/A</v>
      </c>
      <c r="HX94" s="165" t="e">
        <f t="shared" si="353"/>
        <v>#N/A</v>
      </c>
      <c r="HY94" s="165" t="e">
        <f t="shared" si="353"/>
        <v>#N/A</v>
      </c>
      <c r="HZ94" s="165" t="e">
        <f t="shared" si="353"/>
        <v>#N/A</v>
      </c>
      <c r="IA94" s="165" t="e">
        <f t="shared" si="353"/>
        <v>#N/A</v>
      </c>
      <c r="IB94" s="165" t="e">
        <f t="shared" si="353"/>
        <v>#N/A</v>
      </c>
      <c r="IC94" s="165" t="e">
        <f t="shared" si="353"/>
        <v>#N/A</v>
      </c>
      <c r="ID94" s="165" t="e">
        <f t="shared" si="353"/>
        <v>#N/A</v>
      </c>
      <c r="IE94" s="165" t="e">
        <f t="shared" si="353"/>
        <v>#N/A</v>
      </c>
      <c r="IF94" s="165" t="e">
        <f t="shared" si="353"/>
        <v>#N/A</v>
      </c>
      <c r="IG94" s="165" t="e">
        <f t="shared" si="353"/>
        <v>#N/A</v>
      </c>
      <c r="IH94" s="165" t="e">
        <f t="shared" si="353"/>
        <v>#N/A</v>
      </c>
      <c r="II94" s="165" t="e">
        <f t="shared" si="353"/>
        <v>#N/A</v>
      </c>
      <c r="IJ94" s="165" t="e">
        <f t="shared" si="353"/>
        <v>#N/A</v>
      </c>
      <c r="IK94" s="165" t="e">
        <f t="shared" si="353"/>
        <v>#N/A</v>
      </c>
      <c r="IL94" s="165" t="e">
        <f t="shared" si="353"/>
        <v>#N/A</v>
      </c>
      <c r="IM94" s="165" t="e">
        <f t="shared" si="349"/>
        <v>#N/A</v>
      </c>
      <c r="IN94" s="165" t="e">
        <f t="shared" si="349"/>
        <v>#N/A</v>
      </c>
      <c r="IO94" s="165" t="e">
        <f t="shared" si="349"/>
        <v>#N/A</v>
      </c>
      <c r="IP94" s="165" t="e">
        <f t="shared" si="349"/>
        <v>#N/A</v>
      </c>
      <c r="IQ94" s="165" t="e">
        <f t="shared" si="349"/>
        <v>#N/A</v>
      </c>
      <c r="IR94" s="165" t="e">
        <f t="shared" si="349"/>
        <v>#N/A</v>
      </c>
      <c r="IS94" s="165" t="e">
        <f t="shared" si="349"/>
        <v>#N/A</v>
      </c>
      <c r="IT94" s="165" t="e">
        <f t="shared" si="349"/>
        <v>#N/A</v>
      </c>
      <c r="IU94" s="165" t="e">
        <f t="shared" si="349"/>
        <v>#N/A</v>
      </c>
      <c r="IV94" s="165" t="e">
        <f t="shared" si="349"/>
        <v>#N/A</v>
      </c>
      <c r="IW94" s="165" t="e">
        <f t="shared" si="349"/>
        <v>#N/A</v>
      </c>
      <c r="IX94" s="165" t="e">
        <f t="shared" si="349"/>
        <v>#N/A</v>
      </c>
      <c r="IY94" s="165" t="e">
        <f t="shared" si="349"/>
        <v>#N/A</v>
      </c>
      <c r="IZ94" s="165" t="e">
        <f t="shared" si="349"/>
        <v>#N/A</v>
      </c>
      <c r="JA94" s="165" t="e">
        <f t="shared" si="349"/>
        <v>#N/A</v>
      </c>
      <c r="JB94" s="165" t="e">
        <f t="shared" ref="JB94:JP104" si="370">IF(ISNONTEXT($O94),_xlfn.NORM.DIST(BI94,$K94,$O94,FALSE),NA())</f>
        <v>#N/A</v>
      </c>
      <c r="JC94" s="165" t="e">
        <f t="shared" si="370"/>
        <v>#N/A</v>
      </c>
      <c r="JD94" s="165" t="e">
        <f t="shared" si="370"/>
        <v>#N/A</v>
      </c>
      <c r="JE94" s="165" t="e">
        <f t="shared" si="370"/>
        <v>#N/A</v>
      </c>
      <c r="JF94" s="165" t="e">
        <f t="shared" si="370"/>
        <v>#N/A</v>
      </c>
      <c r="JG94" s="165" t="e">
        <f t="shared" si="370"/>
        <v>#N/A</v>
      </c>
      <c r="JH94" s="165" t="e">
        <f t="shared" si="370"/>
        <v>#N/A</v>
      </c>
      <c r="JI94" s="165" t="e">
        <f t="shared" si="370"/>
        <v>#N/A</v>
      </c>
      <c r="JJ94" s="165" t="e">
        <f t="shared" si="370"/>
        <v>#N/A</v>
      </c>
      <c r="JK94" s="165" t="e">
        <f t="shared" si="370"/>
        <v>#N/A</v>
      </c>
      <c r="JL94" s="165" t="e">
        <f t="shared" si="370"/>
        <v>#N/A</v>
      </c>
      <c r="JM94" s="165" t="e">
        <f t="shared" si="370"/>
        <v>#N/A</v>
      </c>
      <c r="JN94" s="165" t="e">
        <f t="shared" si="370"/>
        <v>#N/A</v>
      </c>
      <c r="JO94" s="165" t="e">
        <f t="shared" si="370"/>
        <v>#N/A</v>
      </c>
      <c r="JP94" s="165" t="e">
        <f t="shared" si="370"/>
        <v>#N/A</v>
      </c>
      <c r="JQ94" s="165" t="e">
        <f t="shared" si="359"/>
        <v>#N/A</v>
      </c>
      <c r="JR94" s="165" t="e">
        <f t="shared" si="359"/>
        <v>#N/A</v>
      </c>
      <c r="JS94" s="165" t="e">
        <f t="shared" si="359"/>
        <v>#N/A</v>
      </c>
      <c r="JT94" s="165" t="e">
        <f t="shared" si="359"/>
        <v>#N/A</v>
      </c>
      <c r="JU94" s="165" t="e">
        <f t="shared" si="359"/>
        <v>#N/A</v>
      </c>
      <c r="JV94" s="165" t="e">
        <f t="shared" si="359"/>
        <v>#N/A</v>
      </c>
      <c r="JW94" s="165" t="e">
        <f t="shared" si="359"/>
        <v>#N/A</v>
      </c>
      <c r="JX94" s="165" t="e">
        <f t="shared" si="359"/>
        <v>#N/A</v>
      </c>
      <c r="JY94" s="165" t="e">
        <f t="shared" si="359"/>
        <v>#N/A</v>
      </c>
      <c r="JZ94" s="165" t="e">
        <f t="shared" si="359"/>
        <v>#N/A</v>
      </c>
      <c r="KA94" s="165" t="e">
        <f t="shared" si="359"/>
        <v>#N/A</v>
      </c>
      <c r="KB94" s="165" t="e">
        <f t="shared" si="359"/>
        <v>#N/A</v>
      </c>
      <c r="KC94" s="165" t="e">
        <f t="shared" si="359"/>
        <v>#N/A</v>
      </c>
      <c r="KD94" s="165" t="e">
        <f t="shared" si="359"/>
        <v>#N/A</v>
      </c>
      <c r="KE94" s="165" t="e">
        <f t="shared" si="359"/>
        <v>#N/A</v>
      </c>
      <c r="KF94" s="165" t="e">
        <f t="shared" si="335"/>
        <v>#N/A</v>
      </c>
      <c r="KG94" s="165" t="e">
        <f t="shared" si="367"/>
        <v>#N/A</v>
      </c>
      <c r="KH94" s="165" t="e">
        <f t="shared" si="367"/>
        <v>#N/A</v>
      </c>
      <c r="KI94" s="165" t="e">
        <f t="shared" si="367"/>
        <v>#N/A</v>
      </c>
      <c r="KJ94" s="165" t="e">
        <f t="shared" si="354"/>
        <v>#N/A</v>
      </c>
      <c r="KK94" s="165" t="e">
        <f t="shared" si="354"/>
        <v>#N/A</v>
      </c>
      <c r="KL94" s="165" t="e">
        <f t="shared" si="354"/>
        <v>#N/A</v>
      </c>
      <c r="KM94" s="165" t="e">
        <f t="shared" si="354"/>
        <v>#N/A</v>
      </c>
      <c r="KN94" s="165" t="e">
        <f t="shared" si="354"/>
        <v>#N/A</v>
      </c>
      <c r="KO94" s="165" t="e">
        <f t="shared" si="354"/>
        <v>#N/A</v>
      </c>
      <c r="KP94" s="165" t="e">
        <f t="shared" si="354"/>
        <v>#N/A</v>
      </c>
      <c r="KQ94" s="165" t="e">
        <f t="shared" si="354"/>
        <v>#N/A</v>
      </c>
      <c r="KR94" s="165" t="e">
        <f t="shared" si="354"/>
        <v>#N/A</v>
      </c>
      <c r="KS94" s="165" t="e">
        <f t="shared" si="354"/>
        <v>#N/A</v>
      </c>
      <c r="KT94" s="165" t="e">
        <f t="shared" si="354"/>
        <v>#N/A</v>
      </c>
      <c r="KU94" s="165" t="e">
        <f t="shared" si="354"/>
        <v>#N/A</v>
      </c>
      <c r="KV94" s="165" t="e">
        <f t="shared" si="354"/>
        <v>#N/A</v>
      </c>
      <c r="KW94" s="165" t="e">
        <f t="shared" si="354"/>
        <v>#N/A</v>
      </c>
      <c r="KX94" s="165" t="e">
        <f t="shared" si="354"/>
        <v>#N/A</v>
      </c>
      <c r="KY94" s="165" t="e">
        <f t="shared" si="350"/>
        <v>#N/A</v>
      </c>
      <c r="KZ94" s="165" t="e">
        <f t="shared" si="350"/>
        <v>#N/A</v>
      </c>
      <c r="LA94" s="165" t="e">
        <f t="shared" si="350"/>
        <v>#N/A</v>
      </c>
      <c r="LB94" s="165" t="e">
        <f t="shared" si="350"/>
        <v>#N/A</v>
      </c>
      <c r="LC94" s="165" t="e">
        <f t="shared" si="350"/>
        <v>#N/A</v>
      </c>
      <c r="LD94" s="165" t="e">
        <f t="shared" si="350"/>
        <v>#N/A</v>
      </c>
      <c r="LE94" s="165" t="e">
        <f t="shared" si="350"/>
        <v>#N/A</v>
      </c>
      <c r="LF94" s="165" t="e">
        <f t="shared" si="350"/>
        <v>#N/A</v>
      </c>
      <c r="LG94" s="165" t="e">
        <f t="shared" si="350"/>
        <v>#N/A</v>
      </c>
      <c r="LH94" s="165" t="e">
        <f t="shared" si="350"/>
        <v>#N/A</v>
      </c>
      <c r="LI94" s="165" t="e">
        <f t="shared" si="350"/>
        <v>#N/A</v>
      </c>
      <c r="LJ94" s="165" t="e">
        <f t="shared" si="350"/>
        <v>#N/A</v>
      </c>
      <c r="LK94" s="165" t="e">
        <f t="shared" si="350"/>
        <v>#N/A</v>
      </c>
      <c r="LL94" s="165" t="e">
        <f t="shared" si="350"/>
        <v>#N/A</v>
      </c>
      <c r="LM94" s="165" t="e">
        <f t="shared" si="350"/>
        <v>#N/A</v>
      </c>
      <c r="LN94" s="165" t="e">
        <f t="shared" ref="LN94:MB104" si="371">IF(ISNONTEXT($O94),_xlfn.NORM.DIST(DU94,$K94,$O94,FALSE),NA())</f>
        <v>#N/A</v>
      </c>
      <c r="LO94" s="165" t="e">
        <f t="shared" si="371"/>
        <v>#N/A</v>
      </c>
      <c r="LP94" s="165" t="e">
        <f t="shared" si="371"/>
        <v>#N/A</v>
      </c>
      <c r="LQ94" s="165" t="e">
        <f t="shared" si="371"/>
        <v>#N/A</v>
      </c>
      <c r="LR94" s="165" t="e">
        <f t="shared" si="371"/>
        <v>#N/A</v>
      </c>
      <c r="LS94" s="165" t="e">
        <f t="shared" si="371"/>
        <v>#N/A</v>
      </c>
      <c r="LT94" s="165" t="e">
        <f t="shared" si="371"/>
        <v>#N/A</v>
      </c>
      <c r="LU94" s="165" t="e">
        <f t="shared" si="371"/>
        <v>#N/A</v>
      </c>
      <c r="LV94" s="165" t="e">
        <f t="shared" si="371"/>
        <v>#N/A</v>
      </c>
      <c r="LW94" s="165" t="e">
        <f t="shared" si="371"/>
        <v>#N/A</v>
      </c>
      <c r="LX94" s="165" t="e">
        <f t="shared" si="371"/>
        <v>#N/A</v>
      </c>
      <c r="LY94" s="165" t="e">
        <f t="shared" si="371"/>
        <v>#N/A</v>
      </c>
      <c r="LZ94" s="165" t="e">
        <f t="shared" si="371"/>
        <v>#N/A</v>
      </c>
      <c r="MA94" s="165" t="e">
        <f t="shared" si="371"/>
        <v>#N/A</v>
      </c>
      <c r="MB94" s="165" t="e">
        <f t="shared" si="371"/>
        <v>#N/A</v>
      </c>
      <c r="MC94" s="165" t="e">
        <f t="shared" si="360"/>
        <v>#N/A</v>
      </c>
      <c r="MD94" s="165" t="e">
        <f t="shared" si="360"/>
        <v>#N/A</v>
      </c>
      <c r="ME94" s="165" t="e">
        <f t="shared" si="360"/>
        <v>#N/A</v>
      </c>
      <c r="MF94" s="165" t="e">
        <f t="shared" si="360"/>
        <v>#N/A</v>
      </c>
      <c r="MG94" s="165" t="e">
        <f t="shared" si="360"/>
        <v>#N/A</v>
      </c>
      <c r="MH94" s="165" t="e">
        <f t="shared" si="360"/>
        <v>#N/A</v>
      </c>
      <c r="MI94" s="165" t="e">
        <f t="shared" si="360"/>
        <v>#N/A</v>
      </c>
      <c r="MJ94" s="165" t="e">
        <f t="shared" si="360"/>
        <v>#N/A</v>
      </c>
      <c r="MK94" s="165" t="e">
        <f t="shared" si="360"/>
        <v>#N/A</v>
      </c>
      <c r="ML94" s="165" t="e">
        <f t="shared" si="360"/>
        <v>#N/A</v>
      </c>
      <c r="MM94" s="165" t="e">
        <f t="shared" si="360"/>
        <v>#N/A</v>
      </c>
      <c r="MN94" s="165" t="e">
        <f t="shared" si="360"/>
        <v>#N/A</v>
      </c>
      <c r="MO94" s="165" t="e">
        <f t="shared" si="360"/>
        <v>#N/A</v>
      </c>
      <c r="MP94" s="165" t="e">
        <f t="shared" si="360"/>
        <v>#N/A</v>
      </c>
      <c r="MQ94" s="165" t="e">
        <f t="shared" si="360"/>
        <v>#N/A</v>
      </c>
      <c r="MR94" s="165" t="e">
        <f t="shared" si="336"/>
        <v>#N/A</v>
      </c>
      <c r="MS94" s="165" t="e">
        <f t="shared" si="368"/>
        <v>#N/A</v>
      </c>
      <c r="MT94" s="165" t="e">
        <f t="shared" si="368"/>
        <v>#N/A</v>
      </c>
      <c r="MU94" s="165" t="e">
        <f t="shared" si="368"/>
        <v>#N/A</v>
      </c>
      <c r="MV94" s="165" t="e">
        <f t="shared" si="355"/>
        <v>#N/A</v>
      </c>
      <c r="MW94" s="165" t="e">
        <f t="shared" si="355"/>
        <v>#N/A</v>
      </c>
      <c r="MX94" s="165" t="e">
        <f t="shared" si="355"/>
        <v>#N/A</v>
      </c>
      <c r="MY94" s="165" t="e">
        <f t="shared" si="355"/>
        <v>#N/A</v>
      </c>
      <c r="MZ94" s="165" t="e">
        <f t="shared" si="355"/>
        <v>#N/A</v>
      </c>
      <c r="NA94" s="165" t="e">
        <f t="shared" si="355"/>
        <v>#N/A</v>
      </c>
      <c r="NB94" s="165" t="e">
        <f t="shared" si="355"/>
        <v>#N/A</v>
      </c>
      <c r="NC94" s="165" t="e">
        <f t="shared" si="355"/>
        <v>#N/A</v>
      </c>
      <c r="ND94" s="165" t="e">
        <f t="shared" si="355"/>
        <v>#N/A</v>
      </c>
      <c r="NE94" s="165" t="e">
        <f t="shared" si="355"/>
        <v>#N/A</v>
      </c>
      <c r="NF94" s="165" t="e">
        <f t="shared" si="355"/>
        <v>#N/A</v>
      </c>
      <c r="NG94" s="165" t="e">
        <f t="shared" si="355"/>
        <v>#N/A</v>
      </c>
      <c r="NH94" s="165" t="e">
        <f t="shared" si="355"/>
        <v>#N/A</v>
      </c>
      <c r="NI94" s="165" t="e">
        <f t="shared" si="355"/>
        <v>#N/A</v>
      </c>
      <c r="NJ94" s="165" t="e">
        <f t="shared" si="355"/>
        <v>#N/A</v>
      </c>
      <c r="NK94" s="165" t="e">
        <f t="shared" si="351"/>
        <v>#N/A</v>
      </c>
      <c r="NL94" s="165" t="e">
        <f t="shared" si="351"/>
        <v>#N/A</v>
      </c>
      <c r="NM94" s="165" t="e">
        <f t="shared" si="351"/>
        <v>#N/A</v>
      </c>
      <c r="NN94" s="165" t="e">
        <f t="shared" si="351"/>
        <v>#N/A</v>
      </c>
      <c r="NO94" s="165" t="e">
        <f t="shared" si="351"/>
        <v>#N/A</v>
      </c>
      <c r="NP94" s="165" t="e">
        <f t="shared" si="351"/>
        <v>#N/A</v>
      </c>
      <c r="NQ94" s="165" t="e">
        <f t="shared" si="351"/>
        <v>#N/A</v>
      </c>
      <c r="NR94" s="165" t="e">
        <f t="shared" si="351"/>
        <v>#N/A</v>
      </c>
      <c r="NS94" s="165" t="e">
        <f t="shared" si="351"/>
        <v>#N/A</v>
      </c>
      <c r="NT94" s="165" t="e">
        <f t="shared" si="351"/>
        <v>#N/A</v>
      </c>
      <c r="NU94" s="165" t="e">
        <f t="shared" si="351"/>
        <v>#N/A</v>
      </c>
      <c r="NV94" s="165" t="e">
        <f t="shared" si="351"/>
        <v>#N/A</v>
      </c>
      <c r="NW94" s="165" t="e">
        <f t="shared" si="351"/>
        <v>#N/A</v>
      </c>
      <c r="NX94" s="165" t="e">
        <f t="shared" si="351"/>
        <v>#N/A</v>
      </c>
      <c r="NY94" s="165" t="e">
        <f t="shared" si="351"/>
        <v>#N/A</v>
      </c>
      <c r="NZ94" s="165" t="e">
        <f t="shared" ref="NZ94:ON104" si="372">IF(ISNONTEXT($O94),_xlfn.NORM.DIST(GG94,$K94,$O94,FALSE),NA())</f>
        <v>#N/A</v>
      </c>
      <c r="OA94" s="165" t="e">
        <f t="shared" si="372"/>
        <v>#N/A</v>
      </c>
      <c r="OB94" s="165" t="e">
        <f t="shared" si="372"/>
        <v>#N/A</v>
      </c>
      <c r="OC94" s="165" t="e">
        <f t="shared" si="372"/>
        <v>#N/A</v>
      </c>
      <c r="OD94" s="165" t="e">
        <f t="shared" si="372"/>
        <v>#N/A</v>
      </c>
      <c r="OE94" s="165" t="e">
        <f t="shared" si="372"/>
        <v>#N/A</v>
      </c>
      <c r="OF94" s="165" t="e">
        <f t="shared" si="372"/>
        <v>#N/A</v>
      </c>
      <c r="OG94" s="165" t="e">
        <f t="shared" si="372"/>
        <v>#N/A</v>
      </c>
      <c r="OH94" s="165" t="e">
        <f t="shared" si="372"/>
        <v>#N/A</v>
      </c>
      <c r="OI94" s="165" t="e">
        <f t="shared" si="372"/>
        <v>#N/A</v>
      </c>
      <c r="OJ94" s="165" t="e">
        <f t="shared" si="372"/>
        <v>#N/A</v>
      </c>
      <c r="OK94" s="165" t="e">
        <f t="shared" si="372"/>
        <v>#N/A</v>
      </c>
      <c r="OL94" s="165" t="e">
        <f t="shared" si="372"/>
        <v>#N/A</v>
      </c>
      <c r="OM94" s="165" t="e">
        <f t="shared" si="372"/>
        <v>#N/A</v>
      </c>
      <c r="ON94" s="165" t="e">
        <f t="shared" si="372"/>
        <v>#N/A</v>
      </c>
      <c r="OO94" s="165" t="e">
        <f t="shared" si="361"/>
        <v>#N/A</v>
      </c>
      <c r="OP94" s="165" t="e">
        <f t="shared" si="361"/>
        <v>#N/A</v>
      </c>
      <c r="OQ94" s="165" t="e">
        <f t="shared" si="361"/>
        <v>#N/A</v>
      </c>
      <c r="OR94" s="165" t="e">
        <f t="shared" si="361"/>
        <v>#N/A</v>
      </c>
      <c r="OS94" s="165" t="e">
        <f t="shared" si="361"/>
        <v>#N/A</v>
      </c>
      <c r="OT94" s="165" t="e">
        <f t="shared" si="361"/>
        <v>#N/A</v>
      </c>
      <c r="OU94" s="165" t="e">
        <f t="shared" si="361"/>
        <v>#N/A</v>
      </c>
      <c r="OV94" s="165" t="e">
        <f t="shared" si="361"/>
        <v>#N/A</v>
      </c>
      <c r="OW94" s="165" t="e">
        <f t="shared" si="361"/>
        <v>#N/A</v>
      </c>
      <c r="OX94" s="165" t="e">
        <f t="shared" si="361"/>
        <v>#N/A</v>
      </c>
      <c r="OY94" s="165" t="e">
        <f t="shared" si="361"/>
        <v>#N/A</v>
      </c>
      <c r="OZ94" s="165" t="e">
        <f t="shared" si="361"/>
        <v>#N/A</v>
      </c>
      <c r="PA94" s="165" t="e">
        <f t="shared" si="361"/>
        <v>#N/A</v>
      </c>
      <c r="PB94" s="165" t="e">
        <f t="shared" si="361"/>
        <v>#N/A</v>
      </c>
      <c r="PC94" s="165" t="e">
        <f t="shared" si="361"/>
        <v>#N/A</v>
      </c>
      <c r="PD94" s="165" t="e">
        <f t="shared" si="337"/>
        <v>#N/A</v>
      </c>
      <c r="PE94" s="165" t="e">
        <f t="shared" si="357"/>
        <v>#N/A</v>
      </c>
      <c r="PF94" s="165" t="e">
        <f t="shared" si="357"/>
        <v>#N/A</v>
      </c>
      <c r="PG94" s="165" t="e">
        <f t="shared" si="357"/>
        <v>#N/A</v>
      </c>
      <c r="PH94" s="165" t="e">
        <f t="shared" si="357"/>
        <v>#N/A</v>
      </c>
      <c r="PI94" s="165" t="e">
        <f t="shared" si="357"/>
        <v>#N/A</v>
      </c>
      <c r="PJ94" s="165" t="e">
        <f t="shared" si="357"/>
        <v>#N/A</v>
      </c>
      <c r="PK94" s="165" t="e">
        <f t="shared" si="357"/>
        <v>#N/A</v>
      </c>
      <c r="PL94" s="165" t="e">
        <f t="shared" si="357"/>
        <v>#N/A</v>
      </c>
    </row>
    <row r="95" spans="1:428" hidden="1" x14ac:dyDescent="0.45">
      <c r="A95" s="4">
        <v>92</v>
      </c>
      <c r="B95" s="105"/>
      <c r="C95" s="113"/>
      <c r="D95" s="118" t="str">
        <f t="shared" si="220"/>
        <v/>
      </c>
      <c r="E95" s="91"/>
      <c r="F95" s="118" t="str">
        <f t="shared" si="221"/>
        <v/>
      </c>
      <c r="G95" s="113"/>
      <c r="H95" s="106"/>
      <c r="I95" s="120" t="str">
        <f t="shared" si="222"/>
        <v/>
      </c>
      <c r="J95" s="120" t="str">
        <f t="shared" si="223"/>
        <v/>
      </c>
      <c r="K95" s="71" t="str">
        <f t="shared" si="327"/>
        <v/>
      </c>
      <c r="L95" s="23"/>
      <c r="M95" s="55"/>
      <c r="N95" s="298"/>
      <c r="O95" s="72" t="str">
        <f>IF(AND(D95&gt;0,E95&gt;0,F95&gt;0),IF(ISBLANK(N95),IF(ISBLANK(L95),"",(F95-D95)*VLOOKUP(L95,VLookups!$A$4:$B$13,2,FALSE)),N95),"")</f>
        <v/>
      </c>
      <c r="P95" s="73" t="str">
        <f t="shared" si="224"/>
        <v/>
      </c>
      <c r="Q95" s="91"/>
      <c r="R95" s="265" t="str">
        <f>IF(AND(Q95&gt;0,E95&gt;0,NOT(O95="")),ABS(VLOOKUP($Q$1,VLookups!$A$43:$B$44,2,FALSE)-_xlfn.NORM.DIST(Q95,K95,O95,TRUE)),"")</f>
        <v/>
      </c>
      <c r="S95" s="90" t="str">
        <f>IF(AND($D95&gt;0,$E95&gt;0,$F95&gt;0,NOT(ISBLANK($L95))),_xlfn.NORM.INV(ABS(VLOOKUP($Q$1,VLookups!$A$43:$B$44,2,FALSE)-S$3),$K95,$O95),"")</f>
        <v/>
      </c>
      <c r="T95" s="89" t="str">
        <f>IF(AND($D95&gt;0,$E95&gt;0,$F95&gt;0,NOT(ISBLANK($L95))),_xlfn.NORM.INV(ABS(VLOOKUP($Q$1,VLookups!$A$43:$B$44,2,FALSE)-T$3),$K95,$O95),"")</f>
        <v/>
      </c>
      <c r="U95" s="90" t="str">
        <f>IF(AND($D95&gt;0,$E95&gt;0,$F95&gt;0,NOT(ISBLANK($L95))),_xlfn.NORM.INV(ABS(VLOOKUP($Q$1,VLookups!$A$43:$B$44,2,FALSE)-U$3),$K95,$O95),"")</f>
        <v/>
      </c>
      <c r="V95" s="89" t="str">
        <f>IF(AND($D95&gt;0,$E95&gt;0,$F95&gt;0,NOT(ISBLANK($L95))),_xlfn.NORM.INV(ABS(VLOOKUP($Q$1,VLookups!$A$43:$B$44,2,FALSE)-V$3),$K95,$O95),"")</f>
        <v/>
      </c>
      <c r="W95" s="90" t="str">
        <f>IF(AND($D95&gt;0,$E95&gt;0,$F95&gt;0,NOT(ISBLANK($L95))),_xlfn.NORM.INV(ABS(VLOOKUP($Q$1,VLookups!$A$43:$B$44,2,FALSE)-W$3),$K95,$O95),"")</f>
        <v/>
      </c>
      <c r="X95" s="89" t="str">
        <f>IF(AND($D95&gt;0,$E95&gt;0,$F95&gt;0,NOT(ISBLANK($L95))),_xlfn.NORM.INV(ABS(VLOOKUP($Q$1,VLookups!$A$43:$B$44,2,FALSE)-X$3),$K95,$O95),"")</f>
        <v/>
      </c>
      <c r="Y95" s="5"/>
      <c r="Z95" s="164" t="str">
        <f t="shared" si="328"/>
        <v/>
      </c>
      <c r="AA95" s="47" t="str">
        <f t="shared" si="329"/>
        <v/>
      </c>
      <c r="AB95" s="47" t="str">
        <f t="shared" si="369"/>
        <v/>
      </c>
      <c r="AC95" s="47" t="str">
        <f t="shared" si="369"/>
        <v/>
      </c>
      <c r="AD95" s="47" t="str">
        <f t="shared" si="369"/>
        <v/>
      </c>
      <c r="AE95" s="47" t="str">
        <f t="shared" si="369"/>
        <v/>
      </c>
      <c r="AF95" s="47" t="str">
        <f t="shared" si="369"/>
        <v/>
      </c>
      <c r="AG95" s="47" t="str">
        <f t="shared" si="369"/>
        <v/>
      </c>
      <c r="AH95" s="47" t="str">
        <f t="shared" si="369"/>
        <v/>
      </c>
      <c r="AI95" s="47" t="str">
        <f t="shared" si="369"/>
        <v/>
      </c>
      <c r="AJ95" s="47" t="str">
        <f t="shared" si="369"/>
        <v/>
      </c>
      <c r="AK95" s="47" t="str">
        <f t="shared" si="369"/>
        <v/>
      </c>
      <c r="AL95" s="47" t="str">
        <f t="shared" si="369"/>
        <v/>
      </c>
      <c r="AM95" s="47" t="str">
        <f t="shared" si="369"/>
        <v/>
      </c>
      <c r="AN95" s="47" t="str">
        <f t="shared" si="369"/>
        <v/>
      </c>
      <c r="AO95" s="47" t="str">
        <f t="shared" si="369"/>
        <v/>
      </c>
      <c r="AP95" s="47" t="str">
        <f t="shared" si="369"/>
        <v/>
      </c>
      <c r="AQ95" s="47" t="str">
        <f t="shared" si="369"/>
        <v/>
      </c>
      <c r="AR95" s="47" t="str">
        <f t="shared" si="369"/>
        <v/>
      </c>
      <c r="AS95" s="47" t="str">
        <f t="shared" si="369"/>
        <v/>
      </c>
      <c r="AT95" s="47" t="str">
        <f t="shared" si="369"/>
        <v/>
      </c>
      <c r="AU95" s="47" t="str">
        <f t="shared" si="369"/>
        <v/>
      </c>
      <c r="AV95" s="47" t="str">
        <f t="shared" si="369"/>
        <v/>
      </c>
      <c r="AW95" s="47" t="str">
        <f t="shared" si="369"/>
        <v/>
      </c>
      <c r="AX95" s="47" t="str">
        <f t="shared" si="369"/>
        <v/>
      </c>
      <c r="AY95" s="47" t="str">
        <f t="shared" si="369"/>
        <v/>
      </c>
      <c r="AZ95" s="47" t="str">
        <f t="shared" si="369"/>
        <v/>
      </c>
      <c r="BA95" s="47" t="str">
        <f t="shared" si="369"/>
        <v/>
      </c>
      <c r="BB95" s="47" t="str">
        <f t="shared" si="369"/>
        <v/>
      </c>
      <c r="BC95" s="47" t="str">
        <f t="shared" si="369"/>
        <v/>
      </c>
      <c r="BD95" s="47" t="str">
        <f t="shared" si="369"/>
        <v/>
      </c>
      <c r="BE95" s="47" t="str">
        <f t="shared" si="369"/>
        <v/>
      </c>
      <c r="BF95" s="47" t="str">
        <f t="shared" si="369"/>
        <v/>
      </c>
      <c r="BG95" s="47" t="str">
        <f t="shared" si="369"/>
        <v/>
      </c>
      <c r="BH95" s="47" t="str">
        <f t="shared" si="369"/>
        <v/>
      </c>
      <c r="BI95" s="47" t="str">
        <f t="shared" si="369"/>
        <v/>
      </c>
      <c r="BJ95" s="47" t="str">
        <f t="shared" si="369"/>
        <v/>
      </c>
      <c r="BK95" s="47" t="str">
        <f t="shared" si="369"/>
        <v/>
      </c>
      <c r="BL95" s="47" t="str">
        <f t="shared" si="369"/>
        <v/>
      </c>
      <c r="BM95" s="47" t="str">
        <f t="shared" si="369"/>
        <v/>
      </c>
      <c r="BN95" s="47" t="str">
        <f t="shared" si="369"/>
        <v/>
      </c>
      <c r="BO95" s="47" t="str">
        <f t="shared" si="369"/>
        <v/>
      </c>
      <c r="BP95" s="47" t="str">
        <f t="shared" si="369"/>
        <v/>
      </c>
      <c r="BQ95" s="47" t="str">
        <f t="shared" si="369"/>
        <v/>
      </c>
      <c r="BR95" s="47" t="str">
        <f t="shared" si="369"/>
        <v/>
      </c>
      <c r="BS95" s="47" t="str">
        <f t="shared" si="369"/>
        <v/>
      </c>
      <c r="BT95" s="47" t="str">
        <f t="shared" si="369"/>
        <v/>
      </c>
      <c r="BU95" s="47" t="str">
        <f t="shared" si="369"/>
        <v/>
      </c>
      <c r="BV95" s="47" t="str">
        <f t="shared" si="369"/>
        <v/>
      </c>
      <c r="BW95" s="47" t="str">
        <f t="shared" si="369"/>
        <v/>
      </c>
      <c r="BX95" s="47" t="str">
        <f t="shared" si="369"/>
        <v/>
      </c>
      <c r="BY95" s="47" t="str">
        <f t="shared" si="369"/>
        <v/>
      </c>
      <c r="BZ95" s="47" t="str">
        <f t="shared" si="369"/>
        <v/>
      </c>
      <c r="CA95" s="47" t="str">
        <f t="shared" si="369"/>
        <v/>
      </c>
      <c r="CB95" s="47" t="str">
        <f t="shared" si="369"/>
        <v/>
      </c>
      <c r="CC95" s="47" t="str">
        <f t="shared" si="369"/>
        <v/>
      </c>
      <c r="CD95" s="47" t="str">
        <f t="shared" si="369"/>
        <v/>
      </c>
      <c r="CE95" s="47" t="str">
        <f t="shared" si="369"/>
        <v/>
      </c>
      <c r="CF95" s="47" t="str">
        <f t="shared" si="369"/>
        <v/>
      </c>
      <c r="CG95" s="47" t="str">
        <f t="shared" si="369"/>
        <v/>
      </c>
      <c r="CH95" s="47" t="str">
        <f t="shared" si="369"/>
        <v/>
      </c>
      <c r="CI95" s="47" t="str">
        <f t="shared" si="369"/>
        <v/>
      </c>
      <c r="CJ95" s="47" t="str">
        <f t="shared" si="369"/>
        <v/>
      </c>
      <c r="CK95" s="47" t="str">
        <f t="shared" si="369"/>
        <v/>
      </c>
      <c r="CL95" s="47" t="str">
        <f t="shared" si="369"/>
        <v/>
      </c>
      <c r="CM95" s="47" t="str">
        <f t="shared" si="369"/>
        <v/>
      </c>
      <c r="CN95" s="47" t="str">
        <f t="shared" si="365"/>
        <v/>
      </c>
      <c r="CO95" s="47" t="str">
        <f t="shared" si="365"/>
        <v/>
      </c>
      <c r="CP95" s="47" t="str">
        <f t="shared" si="365"/>
        <v/>
      </c>
      <c r="CQ95" s="47" t="str">
        <f t="shared" si="365"/>
        <v/>
      </c>
      <c r="CR95" s="47" t="str">
        <f t="shared" si="365"/>
        <v/>
      </c>
      <c r="CS95" s="47" t="str">
        <f t="shared" si="365"/>
        <v/>
      </c>
      <c r="CT95" s="47" t="str">
        <f t="shared" si="365"/>
        <v/>
      </c>
      <c r="CU95" s="47" t="str">
        <f t="shared" si="365"/>
        <v/>
      </c>
      <c r="CV95" s="47" t="str">
        <f t="shared" si="365"/>
        <v/>
      </c>
      <c r="CW95" s="47" t="str">
        <f t="shared" si="365"/>
        <v/>
      </c>
      <c r="CX95" s="47" t="str">
        <f t="shared" si="365"/>
        <v/>
      </c>
      <c r="CY95" s="47" t="str">
        <f t="shared" si="365"/>
        <v/>
      </c>
      <c r="CZ95" s="47" t="str">
        <f t="shared" si="365"/>
        <v/>
      </c>
      <c r="DA95" s="47" t="str">
        <f t="shared" si="365"/>
        <v/>
      </c>
      <c r="DB95" s="47" t="str">
        <f t="shared" si="365"/>
        <v/>
      </c>
      <c r="DC95" s="47" t="str">
        <f t="shared" si="365"/>
        <v/>
      </c>
      <c r="DD95" s="47" t="str">
        <f t="shared" si="365"/>
        <v/>
      </c>
      <c r="DE95" s="47" t="str">
        <f t="shared" si="365"/>
        <v/>
      </c>
      <c r="DF95" s="47" t="str">
        <f t="shared" si="365"/>
        <v/>
      </c>
      <c r="DG95" s="47" t="str">
        <f t="shared" si="365"/>
        <v/>
      </c>
      <c r="DH95" s="47" t="str">
        <f t="shared" si="365"/>
        <v/>
      </c>
      <c r="DI95" s="47" t="str">
        <f t="shared" si="365"/>
        <v/>
      </c>
      <c r="DJ95" s="47" t="str">
        <f t="shared" si="365"/>
        <v/>
      </c>
      <c r="DK95" s="47" t="str">
        <f t="shared" si="365"/>
        <v/>
      </c>
      <c r="DL95" s="47" t="str">
        <f t="shared" si="365"/>
        <v/>
      </c>
      <c r="DM95" s="47" t="str">
        <f t="shared" si="365"/>
        <v/>
      </c>
      <c r="DN95" s="47" t="str">
        <f t="shared" si="365"/>
        <v/>
      </c>
      <c r="DO95" s="47" t="str">
        <f t="shared" si="365"/>
        <v/>
      </c>
      <c r="DP95" s="47" t="str">
        <f t="shared" si="365"/>
        <v/>
      </c>
      <c r="DQ95" s="47" t="str">
        <f t="shared" si="365"/>
        <v/>
      </c>
      <c r="DR95" s="47" t="str">
        <f t="shared" si="365"/>
        <v/>
      </c>
      <c r="DS95" s="47" t="str">
        <f t="shared" si="365"/>
        <v/>
      </c>
      <c r="DT95" s="47" t="str">
        <f t="shared" si="365"/>
        <v/>
      </c>
      <c r="DU95" s="47" t="str">
        <f t="shared" si="365"/>
        <v/>
      </c>
      <c r="DV95" s="47" t="str">
        <f t="shared" si="365"/>
        <v/>
      </c>
      <c r="DW95" s="179" t="str">
        <f t="shared" si="330"/>
        <v/>
      </c>
      <c r="DX95" s="47" t="str">
        <f t="shared" si="225"/>
        <v/>
      </c>
      <c r="DY95" s="47" t="str">
        <f t="shared" si="226"/>
        <v/>
      </c>
      <c r="DZ95" s="47" t="str">
        <f t="shared" si="227"/>
        <v/>
      </c>
      <c r="EA95" s="47" t="str">
        <f t="shared" si="228"/>
        <v/>
      </c>
      <c r="EB95" s="47" t="str">
        <f t="shared" si="229"/>
        <v/>
      </c>
      <c r="EC95" s="47" t="str">
        <f t="shared" si="230"/>
        <v/>
      </c>
      <c r="ED95" s="47" t="str">
        <f t="shared" si="231"/>
        <v/>
      </c>
      <c r="EE95" s="47" t="str">
        <f t="shared" si="232"/>
        <v/>
      </c>
      <c r="EF95" s="47" t="str">
        <f t="shared" si="233"/>
        <v/>
      </c>
      <c r="EG95" s="47" t="str">
        <f t="shared" si="234"/>
        <v/>
      </c>
      <c r="EH95" s="47" t="str">
        <f t="shared" si="235"/>
        <v/>
      </c>
      <c r="EI95" s="47" t="str">
        <f t="shared" si="236"/>
        <v/>
      </c>
      <c r="EJ95" s="47" t="str">
        <f t="shared" si="237"/>
        <v/>
      </c>
      <c r="EK95" s="47" t="str">
        <f t="shared" si="238"/>
        <v/>
      </c>
      <c r="EL95" s="47" t="str">
        <f t="shared" si="239"/>
        <v/>
      </c>
      <c r="EM95" s="47" t="str">
        <f t="shared" si="240"/>
        <v/>
      </c>
      <c r="EN95" s="47" t="str">
        <f t="shared" si="241"/>
        <v/>
      </c>
      <c r="EO95" s="47" t="str">
        <f t="shared" si="242"/>
        <v/>
      </c>
      <c r="EP95" s="47" t="str">
        <f t="shared" si="243"/>
        <v/>
      </c>
      <c r="EQ95" s="47" t="str">
        <f t="shared" si="244"/>
        <v/>
      </c>
      <c r="ER95" s="47" t="str">
        <f t="shared" si="245"/>
        <v/>
      </c>
      <c r="ES95" s="47" t="str">
        <f t="shared" si="246"/>
        <v/>
      </c>
      <c r="ET95" s="47" t="str">
        <f t="shared" si="247"/>
        <v/>
      </c>
      <c r="EU95" s="47" t="str">
        <f t="shared" si="248"/>
        <v/>
      </c>
      <c r="EV95" s="47" t="str">
        <f t="shared" si="249"/>
        <v/>
      </c>
      <c r="EW95" s="47" t="str">
        <f t="shared" si="250"/>
        <v/>
      </c>
      <c r="EX95" s="47" t="str">
        <f t="shared" si="251"/>
        <v/>
      </c>
      <c r="EY95" s="47" t="str">
        <f t="shared" si="252"/>
        <v/>
      </c>
      <c r="EZ95" s="47" t="str">
        <f t="shared" si="253"/>
        <v/>
      </c>
      <c r="FA95" s="47" t="str">
        <f t="shared" si="254"/>
        <v/>
      </c>
      <c r="FB95" s="47" t="str">
        <f t="shared" si="255"/>
        <v/>
      </c>
      <c r="FC95" s="47" t="str">
        <f t="shared" si="256"/>
        <v/>
      </c>
      <c r="FD95" s="47" t="str">
        <f t="shared" si="257"/>
        <v/>
      </c>
      <c r="FE95" s="47" t="str">
        <f t="shared" si="258"/>
        <v/>
      </c>
      <c r="FF95" s="47" t="str">
        <f t="shared" si="259"/>
        <v/>
      </c>
      <c r="FG95" s="47" t="str">
        <f t="shared" si="260"/>
        <v/>
      </c>
      <c r="FH95" s="47" t="str">
        <f t="shared" si="261"/>
        <v/>
      </c>
      <c r="FI95" s="47" t="str">
        <f t="shared" si="262"/>
        <v/>
      </c>
      <c r="FJ95" s="47" t="str">
        <f t="shared" si="263"/>
        <v/>
      </c>
      <c r="FK95" s="47" t="str">
        <f t="shared" si="264"/>
        <v/>
      </c>
      <c r="FL95" s="47" t="str">
        <f t="shared" si="265"/>
        <v/>
      </c>
      <c r="FM95" s="47" t="str">
        <f t="shared" si="266"/>
        <v/>
      </c>
      <c r="FN95" s="47" t="str">
        <f t="shared" si="267"/>
        <v/>
      </c>
      <c r="FO95" s="47" t="str">
        <f t="shared" si="268"/>
        <v/>
      </c>
      <c r="FP95" s="47" t="str">
        <f t="shared" si="269"/>
        <v/>
      </c>
      <c r="FQ95" s="47" t="str">
        <f t="shared" si="270"/>
        <v/>
      </c>
      <c r="FR95" s="47" t="str">
        <f t="shared" si="271"/>
        <v/>
      </c>
      <c r="FS95" s="47" t="str">
        <f t="shared" si="272"/>
        <v/>
      </c>
      <c r="FT95" s="47" t="str">
        <f t="shared" si="273"/>
        <v/>
      </c>
      <c r="FU95" s="47" t="str">
        <f t="shared" si="274"/>
        <v/>
      </c>
      <c r="FV95" s="47" t="str">
        <f t="shared" si="275"/>
        <v/>
      </c>
      <c r="FW95" s="47" t="str">
        <f t="shared" si="276"/>
        <v/>
      </c>
      <c r="FX95" s="47" t="str">
        <f t="shared" si="277"/>
        <v/>
      </c>
      <c r="FY95" s="47" t="str">
        <f t="shared" si="278"/>
        <v/>
      </c>
      <c r="FZ95" s="47" t="str">
        <f t="shared" si="279"/>
        <v/>
      </c>
      <c r="GA95" s="47" t="str">
        <f t="shared" si="280"/>
        <v/>
      </c>
      <c r="GB95" s="47" t="str">
        <f t="shared" si="281"/>
        <v/>
      </c>
      <c r="GC95" s="47" t="str">
        <f t="shared" si="282"/>
        <v/>
      </c>
      <c r="GD95" s="47" t="str">
        <f t="shared" si="283"/>
        <v/>
      </c>
      <c r="GE95" s="47" t="str">
        <f t="shared" si="284"/>
        <v/>
      </c>
      <c r="GF95" s="47" t="str">
        <f t="shared" si="285"/>
        <v/>
      </c>
      <c r="GG95" s="47" t="str">
        <f t="shared" si="286"/>
        <v/>
      </c>
      <c r="GH95" s="47" t="str">
        <f t="shared" si="287"/>
        <v/>
      </c>
      <c r="GI95" s="47" t="str">
        <f t="shared" si="288"/>
        <v/>
      </c>
      <c r="GJ95" s="47" t="str">
        <f t="shared" si="289"/>
        <v/>
      </c>
      <c r="GK95" s="47" t="str">
        <f t="shared" si="290"/>
        <v/>
      </c>
      <c r="GL95" s="47" t="str">
        <f t="shared" si="291"/>
        <v/>
      </c>
      <c r="GM95" s="47" t="str">
        <f t="shared" si="292"/>
        <v/>
      </c>
      <c r="GN95" s="47" t="str">
        <f t="shared" si="293"/>
        <v/>
      </c>
      <c r="GO95" s="47" t="str">
        <f t="shared" si="294"/>
        <v/>
      </c>
      <c r="GP95" s="47" t="str">
        <f t="shared" si="295"/>
        <v/>
      </c>
      <c r="GQ95" s="47" t="str">
        <f t="shared" si="296"/>
        <v/>
      </c>
      <c r="GR95" s="47" t="str">
        <f t="shared" si="297"/>
        <v/>
      </c>
      <c r="GS95" s="47" t="str">
        <f t="shared" si="298"/>
        <v/>
      </c>
      <c r="GT95" s="47" t="str">
        <f t="shared" si="299"/>
        <v/>
      </c>
      <c r="GU95" s="47" t="str">
        <f t="shared" si="300"/>
        <v/>
      </c>
      <c r="GV95" s="47" t="str">
        <f t="shared" si="301"/>
        <v/>
      </c>
      <c r="GW95" s="47" t="str">
        <f t="shared" si="302"/>
        <v/>
      </c>
      <c r="GX95" s="47" t="str">
        <f t="shared" si="303"/>
        <v/>
      </c>
      <c r="GY95" s="47" t="str">
        <f t="shared" si="304"/>
        <v/>
      </c>
      <c r="GZ95" s="47" t="str">
        <f t="shared" si="305"/>
        <v/>
      </c>
      <c r="HA95" s="47" t="str">
        <f t="shared" si="306"/>
        <v/>
      </c>
      <c r="HB95" s="47" t="str">
        <f t="shared" si="307"/>
        <v/>
      </c>
      <c r="HC95" s="47" t="str">
        <f t="shared" si="308"/>
        <v/>
      </c>
      <c r="HD95" s="47" t="str">
        <f t="shared" si="309"/>
        <v/>
      </c>
      <c r="HE95" s="47" t="str">
        <f t="shared" si="310"/>
        <v/>
      </c>
      <c r="HF95" s="47" t="str">
        <f t="shared" si="311"/>
        <v/>
      </c>
      <c r="HG95" s="47" t="str">
        <f t="shared" si="312"/>
        <v/>
      </c>
      <c r="HH95" s="47" t="str">
        <f t="shared" si="313"/>
        <v/>
      </c>
      <c r="HI95" s="47" t="str">
        <f t="shared" si="314"/>
        <v/>
      </c>
      <c r="HJ95" s="47" t="str">
        <f t="shared" si="315"/>
        <v/>
      </c>
      <c r="HK95" s="47" t="str">
        <f t="shared" si="316"/>
        <v/>
      </c>
      <c r="HL95" s="47" t="str">
        <f t="shared" si="317"/>
        <v/>
      </c>
      <c r="HM95" s="47" t="str">
        <f t="shared" si="318"/>
        <v/>
      </c>
      <c r="HN95" s="47" t="str">
        <f t="shared" si="319"/>
        <v/>
      </c>
      <c r="HO95" s="47" t="str">
        <f t="shared" si="320"/>
        <v/>
      </c>
      <c r="HP95" s="47" t="str">
        <f t="shared" si="321"/>
        <v/>
      </c>
      <c r="HQ95" s="47" t="str">
        <f t="shared" si="322"/>
        <v/>
      </c>
      <c r="HR95" s="47" t="str">
        <f t="shared" si="323"/>
        <v/>
      </c>
      <c r="HS95" s="47" t="str">
        <f t="shared" si="324"/>
        <v/>
      </c>
      <c r="HT95" s="165" t="e">
        <f t="shared" si="325"/>
        <v>#N/A</v>
      </c>
      <c r="HU95" s="165" t="e">
        <f t="shared" si="366"/>
        <v>#N/A</v>
      </c>
      <c r="HV95" s="165" t="e">
        <f t="shared" si="366"/>
        <v>#N/A</v>
      </c>
      <c r="HW95" s="165" t="e">
        <f t="shared" si="366"/>
        <v>#N/A</v>
      </c>
      <c r="HX95" s="165" t="e">
        <f t="shared" si="353"/>
        <v>#N/A</v>
      </c>
      <c r="HY95" s="165" t="e">
        <f t="shared" si="353"/>
        <v>#N/A</v>
      </c>
      <c r="HZ95" s="165" t="e">
        <f t="shared" si="353"/>
        <v>#N/A</v>
      </c>
      <c r="IA95" s="165" t="e">
        <f t="shared" si="353"/>
        <v>#N/A</v>
      </c>
      <c r="IB95" s="165" t="e">
        <f t="shared" si="353"/>
        <v>#N/A</v>
      </c>
      <c r="IC95" s="165" t="e">
        <f t="shared" si="353"/>
        <v>#N/A</v>
      </c>
      <c r="ID95" s="165" t="e">
        <f t="shared" si="353"/>
        <v>#N/A</v>
      </c>
      <c r="IE95" s="165" t="e">
        <f t="shared" si="353"/>
        <v>#N/A</v>
      </c>
      <c r="IF95" s="165" t="e">
        <f t="shared" si="353"/>
        <v>#N/A</v>
      </c>
      <c r="IG95" s="165" t="e">
        <f t="shared" si="353"/>
        <v>#N/A</v>
      </c>
      <c r="IH95" s="165" t="e">
        <f t="shared" si="353"/>
        <v>#N/A</v>
      </c>
      <c r="II95" s="165" t="e">
        <f t="shared" si="353"/>
        <v>#N/A</v>
      </c>
      <c r="IJ95" s="165" t="e">
        <f t="shared" si="353"/>
        <v>#N/A</v>
      </c>
      <c r="IK95" s="165" t="e">
        <f t="shared" si="353"/>
        <v>#N/A</v>
      </c>
      <c r="IL95" s="165" t="e">
        <f t="shared" si="353"/>
        <v>#N/A</v>
      </c>
      <c r="IM95" s="165" t="e">
        <f t="shared" ref="IM95:JA104" si="373">IF(ISNONTEXT($O95),_xlfn.NORM.DIST(AT95,$K95,$O95,FALSE),NA())</f>
        <v>#N/A</v>
      </c>
      <c r="IN95" s="165" t="e">
        <f t="shared" si="373"/>
        <v>#N/A</v>
      </c>
      <c r="IO95" s="165" t="e">
        <f t="shared" si="373"/>
        <v>#N/A</v>
      </c>
      <c r="IP95" s="165" t="e">
        <f t="shared" si="373"/>
        <v>#N/A</v>
      </c>
      <c r="IQ95" s="165" t="e">
        <f t="shared" si="373"/>
        <v>#N/A</v>
      </c>
      <c r="IR95" s="165" t="e">
        <f t="shared" si="373"/>
        <v>#N/A</v>
      </c>
      <c r="IS95" s="165" t="e">
        <f t="shared" si="373"/>
        <v>#N/A</v>
      </c>
      <c r="IT95" s="165" t="e">
        <f t="shared" si="373"/>
        <v>#N/A</v>
      </c>
      <c r="IU95" s="165" t="e">
        <f t="shared" si="373"/>
        <v>#N/A</v>
      </c>
      <c r="IV95" s="165" t="e">
        <f t="shared" si="373"/>
        <v>#N/A</v>
      </c>
      <c r="IW95" s="165" t="e">
        <f t="shared" si="373"/>
        <v>#N/A</v>
      </c>
      <c r="IX95" s="165" t="e">
        <f t="shared" si="373"/>
        <v>#N/A</v>
      </c>
      <c r="IY95" s="165" t="e">
        <f t="shared" si="373"/>
        <v>#N/A</v>
      </c>
      <c r="IZ95" s="165" t="e">
        <f t="shared" si="373"/>
        <v>#N/A</v>
      </c>
      <c r="JA95" s="165" t="e">
        <f t="shared" si="373"/>
        <v>#N/A</v>
      </c>
      <c r="JB95" s="165" t="e">
        <f t="shared" si="370"/>
        <v>#N/A</v>
      </c>
      <c r="JC95" s="165" t="e">
        <f t="shared" si="370"/>
        <v>#N/A</v>
      </c>
      <c r="JD95" s="165" t="e">
        <f t="shared" si="370"/>
        <v>#N/A</v>
      </c>
      <c r="JE95" s="165" t="e">
        <f t="shared" si="370"/>
        <v>#N/A</v>
      </c>
      <c r="JF95" s="165" t="e">
        <f t="shared" si="370"/>
        <v>#N/A</v>
      </c>
      <c r="JG95" s="165" t="e">
        <f t="shared" si="370"/>
        <v>#N/A</v>
      </c>
      <c r="JH95" s="165" t="e">
        <f t="shared" si="370"/>
        <v>#N/A</v>
      </c>
      <c r="JI95" s="165" t="e">
        <f t="shared" si="370"/>
        <v>#N/A</v>
      </c>
      <c r="JJ95" s="165" t="e">
        <f t="shared" si="370"/>
        <v>#N/A</v>
      </c>
      <c r="JK95" s="165" t="e">
        <f t="shared" si="370"/>
        <v>#N/A</v>
      </c>
      <c r="JL95" s="165" t="e">
        <f t="shared" si="370"/>
        <v>#N/A</v>
      </c>
      <c r="JM95" s="165" t="e">
        <f t="shared" si="370"/>
        <v>#N/A</v>
      </c>
      <c r="JN95" s="165" t="e">
        <f t="shared" si="370"/>
        <v>#N/A</v>
      </c>
      <c r="JO95" s="165" t="e">
        <f t="shared" si="370"/>
        <v>#N/A</v>
      </c>
      <c r="JP95" s="165" t="e">
        <f t="shared" si="370"/>
        <v>#N/A</v>
      </c>
      <c r="JQ95" s="165" t="e">
        <f t="shared" si="359"/>
        <v>#N/A</v>
      </c>
      <c r="JR95" s="165" t="e">
        <f t="shared" si="359"/>
        <v>#N/A</v>
      </c>
      <c r="JS95" s="165" t="e">
        <f t="shared" si="359"/>
        <v>#N/A</v>
      </c>
      <c r="JT95" s="165" t="e">
        <f t="shared" si="359"/>
        <v>#N/A</v>
      </c>
      <c r="JU95" s="165" t="e">
        <f t="shared" si="359"/>
        <v>#N/A</v>
      </c>
      <c r="JV95" s="165" t="e">
        <f t="shared" si="359"/>
        <v>#N/A</v>
      </c>
      <c r="JW95" s="165" t="e">
        <f t="shared" si="359"/>
        <v>#N/A</v>
      </c>
      <c r="JX95" s="165" t="e">
        <f t="shared" si="359"/>
        <v>#N/A</v>
      </c>
      <c r="JY95" s="165" t="e">
        <f t="shared" si="359"/>
        <v>#N/A</v>
      </c>
      <c r="JZ95" s="165" t="e">
        <f t="shared" si="359"/>
        <v>#N/A</v>
      </c>
      <c r="KA95" s="165" t="e">
        <f t="shared" si="359"/>
        <v>#N/A</v>
      </c>
      <c r="KB95" s="165" t="e">
        <f t="shared" si="359"/>
        <v>#N/A</v>
      </c>
      <c r="KC95" s="165" t="e">
        <f t="shared" si="359"/>
        <v>#N/A</v>
      </c>
      <c r="KD95" s="165" t="e">
        <f t="shared" si="359"/>
        <v>#N/A</v>
      </c>
      <c r="KE95" s="165" t="e">
        <f t="shared" si="359"/>
        <v>#N/A</v>
      </c>
      <c r="KF95" s="165" t="e">
        <f t="shared" si="335"/>
        <v>#N/A</v>
      </c>
      <c r="KG95" s="165" t="e">
        <f t="shared" si="367"/>
        <v>#N/A</v>
      </c>
      <c r="KH95" s="165" t="e">
        <f t="shared" si="367"/>
        <v>#N/A</v>
      </c>
      <c r="KI95" s="165" t="e">
        <f t="shared" si="367"/>
        <v>#N/A</v>
      </c>
      <c r="KJ95" s="165" t="e">
        <f t="shared" si="354"/>
        <v>#N/A</v>
      </c>
      <c r="KK95" s="165" t="e">
        <f t="shared" si="354"/>
        <v>#N/A</v>
      </c>
      <c r="KL95" s="165" t="e">
        <f t="shared" si="354"/>
        <v>#N/A</v>
      </c>
      <c r="KM95" s="165" t="e">
        <f t="shared" si="354"/>
        <v>#N/A</v>
      </c>
      <c r="KN95" s="165" t="e">
        <f t="shared" si="354"/>
        <v>#N/A</v>
      </c>
      <c r="KO95" s="165" t="e">
        <f t="shared" si="354"/>
        <v>#N/A</v>
      </c>
      <c r="KP95" s="165" t="e">
        <f t="shared" si="354"/>
        <v>#N/A</v>
      </c>
      <c r="KQ95" s="165" t="e">
        <f t="shared" si="354"/>
        <v>#N/A</v>
      </c>
      <c r="KR95" s="165" t="e">
        <f t="shared" si="354"/>
        <v>#N/A</v>
      </c>
      <c r="KS95" s="165" t="e">
        <f t="shared" si="354"/>
        <v>#N/A</v>
      </c>
      <c r="KT95" s="165" t="e">
        <f t="shared" si="354"/>
        <v>#N/A</v>
      </c>
      <c r="KU95" s="165" t="e">
        <f t="shared" si="354"/>
        <v>#N/A</v>
      </c>
      <c r="KV95" s="165" t="e">
        <f t="shared" si="354"/>
        <v>#N/A</v>
      </c>
      <c r="KW95" s="165" t="e">
        <f t="shared" si="354"/>
        <v>#N/A</v>
      </c>
      <c r="KX95" s="165" t="e">
        <f t="shared" si="354"/>
        <v>#N/A</v>
      </c>
      <c r="KY95" s="165" t="e">
        <f t="shared" ref="KY95:LM104" si="374">IF(ISNONTEXT($O95),_xlfn.NORM.DIST(DF95,$K95,$O95,FALSE),NA())</f>
        <v>#N/A</v>
      </c>
      <c r="KZ95" s="165" t="e">
        <f t="shared" si="374"/>
        <v>#N/A</v>
      </c>
      <c r="LA95" s="165" t="e">
        <f t="shared" si="374"/>
        <v>#N/A</v>
      </c>
      <c r="LB95" s="165" t="e">
        <f t="shared" si="374"/>
        <v>#N/A</v>
      </c>
      <c r="LC95" s="165" t="e">
        <f t="shared" si="374"/>
        <v>#N/A</v>
      </c>
      <c r="LD95" s="165" t="e">
        <f t="shared" si="374"/>
        <v>#N/A</v>
      </c>
      <c r="LE95" s="165" t="e">
        <f t="shared" si="374"/>
        <v>#N/A</v>
      </c>
      <c r="LF95" s="165" t="e">
        <f t="shared" si="374"/>
        <v>#N/A</v>
      </c>
      <c r="LG95" s="165" t="e">
        <f t="shared" si="374"/>
        <v>#N/A</v>
      </c>
      <c r="LH95" s="165" t="e">
        <f t="shared" si="374"/>
        <v>#N/A</v>
      </c>
      <c r="LI95" s="165" t="e">
        <f t="shared" si="374"/>
        <v>#N/A</v>
      </c>
      <c r="LJ95" s="165" t="e">
        <f t="shared" si="374"/>
        <v>#N/A</v>
      </c>
      <c r="LK95" s="165" t="e">
        <f t="shared" si="374"/>
        <v>#N/A</v>
      </c>
      <c r="LL95" s="165" t="e">
        <f t="shared" si="374"/>
        <v>#N/A</v>
      </c>
      <c r="LM95" s="165" t="e">
        <f t="shared" si="374"/>
        <v>#N/A</v>
      </c>
      <c r="LN95" s="165" t="e">
        <f t="shared" si="371"/>
        <v>#N/A</v>
      </c>
      <c r="LO95" s="165" t="e">
        <f t="shared" si="371"/>
        <v>#N/A</v>
      </c>
      <c r="LP95" s="165" t="e">
        <f t="shared" si="371"/>
        <v>#N/A</v>
      </c>
      <c r="LQ95" s="165" t="e">
        <f t="shared" si="371"/>
        <v>#N/A</v>
      </c>
      <c r="LR95" s="165" t="e">
        <f t="shared" si="371"/>
        <v>#N/A</v>
      </c>
      <c r="LS95" s="165" t="e">
        <f t="shared" si="371"/>
        <v>#N/A</v>
      </c>
      <c r="LT95" s="165" t="e">
        <f t="shared" si="371"/>
        <v>#N/A</v>
      </c>
      <c r="LU95" s="165" t="e">
        <f t="shared" si="371"/>
        <v>#N/A</v>
      </c>
      <c r="LV95" s="165" t="e">
        <f t="shared" si="371"/>
        <v>#N/A</v>
      </c>
      <c r="LW95" s="165" t="e">
        <f t="shared" si="371"/>
        <v>#N/A</v>
      </c>
      <c r="LX95" s="165" t="e">
        <f t="shared" si="371"/>
        <v>#N/A</v>
      </c>
      <c r="LY95" s="165" t="e">
        <f t="shared" si="371"/>
        <v>#N/A</v>
      </c>
      <c r="LZ95" s="165" t="e">
        <f t="shared" si="371"/>
        <v>#N/A</v>
      </c>
      <c r="MA95" s="165" t="e">
        <f t="shared" si="371"/>
        <v>#N/A</v>
      </c>
      <c r="MB95" s="165" t="e">
        <f t="shared" si="371"/>
        <v>#N/A</v>
      </c>
      <c r="MC95" s="165" t="e">
        <f t="shared" si="360"/>
        <v>#N/A</v>
      </c>
      <c r="MD95" s="165" t="e">
        <f t="shared" si="360"/>
        <v>#N/A</v>
      </c>
      <c r="ME95" s="165" t="e">
        <f t="shared" si="360"/>
        <v>#N/A</v>
      </c>
      <c r="MF95" s="165" t="e">
        <f t="shared" si="360"/>
        <v>#N/A</v>
      </c>
      <c r="MG95" s="165" t="e">
        <f t="shared" si="360"/>
        <v>#N/A</v>
      </c>
      <c r="MH95" s="165" t="e">
        <f t="shared" si="360"/>
        <v>#N/A</v>
      </c>
      <c r="MI95" s="165" t="e">
        <f t="shared" si="360"/>
        <v>#N/A</v>
      </c>
      <c r="MJ95" s="165" t="e">
        <f t="shared" si="360"/>
        <v>#N/A</v>
      </c>
      <c r="MK95" s="165" t="e">
        <f t="shared" si="360"/>
        <v>#N/A</v>
      </c>
      <c r="ML95" s="165" t="e">
        <f t="shared" si="360"/>
        <v>#N/A</v>
      </c>
      <c r="MM95" s="165" t="e">
        <f t="shared" si="360"/>
        <v>#N/A</v>
      </c>
      <c r="MN95" s="165" t="e">
        <f t="shared" si="360"/>
        <v>#N/A</v>
      </c>
      <c r="MO95" s="165" t="e">
        <f t="shared" si="360"/>
        <v>#N/A</v>
      </c>
      <c r="MP95" s="165" t="e">
        <f t="shared" si="360"/>
        <v>#N/A</v>
      </c>
      <c r="MQ95" s="165" t="e">
        <f t="shared" si="360"/>
        <v>#N/A</v>
      </c>
      <c r="MR95" s="165" t="e">
        <f t="shared" si="336"/>
        <v>#N/A</v>
      </c>
      <c r="MS95" s="165" t="e">
        <f t="shared" si="368"/>
        <v>#N/A</v>
      </c>
      <c r="MT95" s="165" t="e">
        <f t="shared" si="368"/>
        <v>#N/A</v>
      </c>
      <c r="MU95" s="165" t="e">
        <f t="shared" si="368"/>
        <v>#N/A</v>
      </c>
      <c r="MV95" s="165" t="e">
        <f t="shared" si="355"/>
        <v>#N/A</v>
      </c>
      <c r="MW95" s="165" t="e">
        <f t="shared" si="355"/>
        <v>#N/A</v>
      </c>
      <c r="MX95" s="165" t="e">
        <f t="shared" si="355"/>
        <v>#N/A</v>
      </c>
      <c r="MY95" s="165" t="e">
        <f t="shared" si="355"/>
        <v>#N/A</v>
      </c>
      <c r="MZ95" s="165" t="e">
        <f t="shared" si="355"/>
        <v>#N/A</v>
      </c>
      <c r="NA95" s="165" t="e">
        <f t="shared" si="355"/>
        <v>#N/A</v>
      </c>
      <c r="NB95" s="165" t="e">
        <f t="shared" si="355"/>
        <v>#N/A</v>
      </c>
      <c r="NC95" s="165" t="e">
        <f t="shared" si="355"/>
        <v>#N/A</v>
      </c>
      <c r="ND95" s="165" t="e">
        <f t="shared" si="355"/>
        <v>#N/A</v>
      </c>
      <c r="NE95" s="165" t="e">
        <f t="shared" si="355"/>
        <v>#N/A</v>
      </c>
      <c r="NF95" s="165" t="e">
        <f t="shared" si="355"/>
        <v>#N/A</v>
      </c>
      <c r="NG95" s="165" t="e">
        <f t="shared" si="355"/>
        <v>#N/A</v>
      </c>
      <c r="NH95" s="165" t="e">
        <f t="shared" si="355"/>
        <v>#N/A</v>
      </c>
      <c r="NI95" s="165" t="e">
        <f t="shared" si="355"/>
        <v>#N/A</v>
      </c>
      <c r="NJ95" s="165" t="e">
        <f t="shared" si="355"/>
        <v>#N/A</v>
      </c>
      <c r="NK95" s="165" t="e">
        <f t="shared" ref="NK95:NY104" si="375">IF(ISNONTEXT($O95),_xlfn.NORM.DIST(FR95,$K95,$O95,FALSE),NA())</f>
        <v>#N/A</v>
      </c>
      <c r="NL95" s="165" t="e">
        <f t="shared" si="375"/>
        <v>#N/A</v>
      </c>
      <c r="NM95" s="165" t="e">
        <f t="shared" si="375"/>
        <v>#N/A</v>
      </c>
      <c r="NN95" s="165" t="e">
        <f t="shared" si="375"/>
        <v>#N/A</v>
      </c>
      <c r="NO95" s="165" t="e">
        <f t="shared" si="375"/>
        <v>#N/A</v>
      </c>
      <c r="NP95" s="165" t="e">
        <f t="shared" si="375"/>
        <v>#N/A</v>
      </c>
      <c r="NQ95" s="165" t="e">
        <f t="shared" si="375"/>
        <v>#N/A</v>
      </c>
      <c r="NR95" s="165" t="e">
        <f t="shared" si="375"/>
        <v>#N/A</v>
      </c>
      <c r="NS95" s="165" t="e">
        <f t="shared" si="375"/>
        <v>#N/A</v>
      </c>
      <c r="NT95" s="165" t="e">
        <f t="shared" si="375"/>
        <v>#N/A</v>
      </c>
      <c r="NU95" s="165" t="e">
        <f t="shared" si="375"/>
        <v>#N/A</v>
      </c>
      <c r="NV95" s="165" t="e">
        <f t="shared" si="375"/>
        <v>#N/A</v>
      </c>
      <c r="NW95" s="165" t="e">
        <f t="shared" si="375"/>
        <v>#N/A</v>
      </c>
      <c r="NX95" s="165" t="e">
        <f t="shared" si="375"/>
        <v>#N/A</v>
      </c>
      <c r="NY95" s="165" t="e">
        <f t="shared" si="375"/>
        <v>#N/A</v>
      </c>
      <c r="NZ95" s="165" t="e">
        <f t="shared" si="372"/>
        <v>#N/A</v>
      </c>
      <c r="OA95" s="165" t="e">
        <f t="shared" si="372"/>
        <v>#N/A</v>
      </c>
      <c r="OB95" s="165" t="e">
        <f t="shared" si="372"/>
        <v>#N/A</v>
      </c>
      <c r="OC95" s="165" t="e">
        <f t="shared" si="372"/>
        <v>#N/A</v>
      </c>
      <c r="OD95" s="165" t="e">
        <f t="shared" si="372"/>
        <v>#N/A</v>
      </c>
      <c r="OE95" s="165" t="e">
        <f t="shared" si="372"/>
        <v>#N/A</v>
      </c>
      <c r="OF95" s="165" t="e">
        <f t="shared" si="372"/>
        <v>#N/A</v>
      </c>
      <c r="OG95" s="165" t="e">
        <f t="shared" si="372"/>
        <v>#N/A</v>
      </c>
      <c r="OH95" s="165" t="e">
        <f t="shared" si="372"/>
        <v>#N/A</v>
      </c>
      <c r="OI95" s="165" t="e">
        <f t="shared" si="372"/>
        <v>#N/A</v>
      </c>
      <c r="OJ95" s="165" t="e">
        <f t="shared" si="372"/>
        <v>#N/A</v>
      </c>
      <c r="OK95" s="165" t="e">
        <f t="shared" si="372"/>
        <v>#N/A</v>
      </c>
      <c r="OL95" s="165" t="e">
        <f t="shared" si="372"/>
        <v>#N/A</v>
      </c>
      <c r="OM95" s="165" t="e">
        <f t="shared" si="372"/>
        <v>#N/A</v>
      </c>
      <c r="ON95" s="165" t="e">
        <f t="shared" si="372"/>
        <v>#N/A</v>
      </c>
      <c r="OO95" s="165" t="e">
        <f t="shared" si="361"/>
        <v>#N/A</v>
      </c>
      <c r="OP95" s="165" t="e">
        <f t="shared" si="361"/>
        <v>#N/A</v>
      </c>
      <c r="OQ95" s="165" t="e">
        <f t="shared" si="361"/>
        <v>#N/A</v>
      </c>
      <c r="OR95" s="165" t="e">
        <f t="shared" si="361"/>
        <v>#N/A</v>
      </c>
      <c r="OS95" s="165" t="e">
        <f t="shared" si="361"/>
        <v>#N/A</v>
      </c>
      <c r="OT95" s="165" t="e">
        <f t="shared" si="361"/>
        <v>#N/A</v>
      </c>
      <c r="OU95" s="165" t="e">
        <f t="shared" si="361"/>
        <v>#N/A</v>
      </c>
      <c r="OV95" s="165" t="e">
        <f t="shared" si="361"/>
        <v>#N/A</v>
      </c>
      <c r="OW95" s="165" t="e">
        <f t="shared" si="361"/>
        <v>#N/A</v>
      </c>
      <c r="OX95" s="165" t="e">
        <f t="shared" si="361"/>
        <v>#N/A</v>
      </c>
      <c r="OY95" s="165" t="e">
        <f t="shared" si="361"/>
        <v>#N/A</v>
      </c>
      <c r="OZ95" s="165" t="e">
        <f t="shared" si="361"/>
        <v>#N/A</v>
      </c>
      <c r="PA95" s="165" t="e">
        <f t="shared" si="361"/>
        <v>#N/A</v>
      </c>
      <c r="PB95" s="165" t="e">
        <f t="shared" si="361"/>
        <v>#N/A</v>
      </c>
      <c r="PC95" s="165" t="e">
        <f t="shared" si="361"/>
        <v>#N/A</v>
      </c>
      <c r="PD95" s="165" t="e">
        <f t="shared" si="337"/>
        <v>#N/A</v>
      </c>
      <c r="PE95" s="165" t="e">
        <f t="shared" si="357"/>
        <v>#N/A</v>
      </c>
      <c r="PF95" s="165" t="e">
        <f t="shared" si="357"/>
        <v>#N/A</v>
      </c>
      <c r="PG95" s="165" t="e">
        <f t="shared" si="357"/>
        <v>#N/A</v>
      </c>
      <c r="PH95" s="165" t="e">
        <f t="shared" si="357"/>
        <v>#N/A</v>
      </c>
      <c r="PI95" s="165" t="e">
        <f t="shared" si="357"/>
        <v>#N/A</v>
      </c>
      <c r="PJ95" s="165" t="e">
        <f t="shared" si="357"/>
        <v>#N/A</v>
      </c>
      <c r="PK95" s="165" t="e">
        <f t="shared" si="357"/>
        <v>#N/A</v>
      </c>
      <c r="PL95" s="165" t="e">
        <f t="shared" si="357"/>
        <v>#N/A</v>
      </c>
    </row>
    <row r="96" spans="1:428" hidden="1" x14ac:dyDescent="0.45">
      <c r="A96" s="4">
        <v>93</v>
      </c>
      <c r="B96" s="105"/>
      <c r="C96" s="113"/>
      <c r="D96" s="118" t="str">
        <f t="shared" si="220"/>
        <v/>
      </c>
      <c r="E96" s="91"/>
      <c r="F96" s="118" t="str">
        <f t="shared" si="221"/>
        <v/>
      </c>
      <c r="G96" s="113"/>
      <c r="H96" s="106"/>
      <c r="I96" s="120" t="str">
        <f t="shared" si="222"/>
        <v/>
      </c>
      <c r="J96" s="120" t="str">
        <f t="shared" si="223"/>
        <v/>
      </c>
      <c r="K96" s="71" t="str">
        <f t="shared" si="327"/>
        <v/>
      </c>
      <c r="L96" s="23"/>
      <c r="M96" s="55"/>
      <c r="N96" s="298"/>
      <c r="O96" s="72" t="str">
        <f>IF(AND(D96&gt;0,E96&gt;0,F96&gt;0),IF(ISBLANK(N96),IF(ISBLANK(L96),"",(F96-D96)*VLOOKUP(L96,VLookups!$A$4:$B$13,2,FALSE)),N96),"")</f>
        <v/>
      </c>
      <c r="P96" s="73" t="str">
        <f t="shared" si="224"/>
        <v/>
      </c>
      <c r="Q96" s="91"/>
      <c r="R96" s="265" t="str">
        <f>IF(AND(Q96&gt;0,E96&gt;0,NOT(O96="")),ABS(VLOOKUP($Q$1,VLookups!$A$43:$B$44,2,FALSE)-_xlfn.NORM.DIST(Q96,K96,O96,TRUE)),"")</f>
        <v/>
      </c>
      <c r="S96" s="90" t="str">
        <f>IF(AND($D96&gt;0,$E96&gt;0,$F96&gt;0,NOT(ISBLANK($L96))),_xlfn.NORM.INV(ABS(VLOOKUP($Q$1,VLookups!$A$43:$B$44,2,FALSE)-S$3),$K96,$O96),"")</f>
        <v/>
      </c>
      <c r="T96" s="89" t="str">
        <f>IF(AND($D96&gt;0,$E96&gt;0,$F96&gt;0,NOT(ISBLANK($L96))),_xlfn.NORM.INV(ABS(VLOOKUP($Q$1,VLookups!$A$43:$B$44,2,FALSE)-T$3),$K96,$O96),"")</f>
        <v/>
      </c>
      <c r="U96" s="90" t="str">
        <f>IF(AND($D96&gt;0,$E96&gt;0,$F96&gt;0,NOT(ISBLANK($L96))),_xlfn.NORM.INV(ABS(VLOOKUP($Q$1,VLookups!$A$43:$B$44,2,FALSE)-U$3),$K96,$O96),"")</f>
        <v/>
      </c>
      <c r="V96" s="89" t="str">
        <f>IF(AND($D96&gt;0,$E96&gt;0,$F96&gt;0,NOT(ISBLANK($L96))),_xlfn.NORM.INV(ABS(VLOOKUP($Q$1,VLookups!$A$43:$B$44,2,FALSE)-V$3),$K96,$O96),"")</f>
        <v/>
      </c>
      <c r="W96" s="90" t="str">
        <f>IF(AND($D96&gt;0,$E96&gt;0,$F96&gt;0,NOT(ISBLANK($L96))),_xlfn.NORM.INV(ABS(VLOOKUP($Q$1,VLookups!$A$43:$B$44,2,FALSE)-W$3),$K96,$O96),"")</f>
        <v/>
      </c>
      <c r="X96" s="89" t="str">
        <f>IF(AND($D96&gt;0,$E96&gt;0,$F96&gt;0,NOT(ISBLANK($L96))),_xlfn.NORM.INV(ABS(VLOOKUP($Q$1,VLookups!$A$43:$B$44,2,FALSE)-X$3),$K96,$O96),"")</f>
        <v/>
      </c>
      <c r="Y96" s="5"/>
      <c r="Z96" s="164" t="str">
        <f t="shared" si="328"/>
        <v/>
      </c>
      <c r="AA96" s="47" t="str">
        <f t="shared" si="329"/>
        <v/>
      </c>
      <c r="AB96" s="47" t="str">
        <f t="shared" si="369"/>
        <v/>
      </c>
      <c r="AC96" s="47" t="str">
        <f t="shared" si="369"/>
        <v/>
      </c>
      <c r="AD96" s="47" t="str">
        <f t="shared" si="369"/>
        <v/>
      </c>
      <c r="AE96" s="47" t="str">
        <f t="shared" si="369"/>
        <v/>
      </c>
      <c r="AF96" s="47" t="str">
        <f t="shared" si="369"/>
        <v/>
      </c>
      <c r="AG96" s="47" t="str">
        <f t="shared" si="369"/>
        <v/>
      </c>
      <c r="AH96" s="47" t="str">
        <f t="shared" si="369"/>
        <v/>
      </c>
      <c r="AI96" s="47" t="str">
        <f t="shared" si="369"/>
        <v/>
      </c>
      <c r="AJ96" s="47" t="str">
        <f t="shared" si="369"/>
        <v/>
      </c>
      <c r="AK96" s="47" t="str">
        <f t="shared" si="369"/>
        <v/>
      </c>
      <c r="AL96" s="47" t="str">
        <f t="shared" si="369"/>
        <v/>
      </c>
      <c r="AM96" s="47" t="str">
        <f t="shared" si="369"/>
        <v/>
      </c>
      <c r="AN96" s="47" t="str">
        <f t="shared" si="369"/>
        <v/>
      </c>
      <c r="AO96" s="47" t="str">
        <f t="shared" si="369"/>
        <v/>
      </c>
      <c r="AP96" s="47" t="str">
        <f t="shared" si="369"/>
        <v/>
      </c>
      <c r="AQ96" s="47" t="str">
        <f t="shared" si="369"/>
        <v/>
      </c>
      <c r="AR96" s="47" t="str">
        <f t="shared" si="369"/>
        <v/>
      </c>
      <c r="AS96" s="47" t="str">
        <f t="shared" si="369"/>
        <v/>
      </c>
      <c r="AT96" s="47" t="str">
        <f t="shared" si="369"/>
        <v/>
      </c>
      <c r="AU96" s="47" t="str">
        <f t="shared" si="369"/>
        <v/>
      </c>
      <c r="AV96" s="47" t="str">
        <f t="shared" si="369"/>
        <v/>
      </c>
      <c r="AW96" s="47" t="str">
        <f t="shared" si="369"/>
        <v/>
      </c>
      <c r="AX96" s="47" t="str">
        <f t="shared" si="369"/>
        <v/>
      </c>
      <c r="AY96" s="47" t="str">
        <f t="shared" si="369"/>
        <v/>
      </c>
      <c r="AZ96" s="47" t="str">
        <f t="shared" si="369"/>
        <v/>
      </c>
      <c r="BA96" s="47" t="str">
        <f t="shared" si="369"/>
        <v/>
      </c>
      <c r="BB96" s="47" t="str">
        <f t="shared" si="369"/>
        <v/>
      </c>
      <c r="BC96" s="47" t="str">
        <f t="shared" si="369"/>
        <v/>
      </c>
      <c r="BD96" s="47" t="str">
        <f t="shared" si="369"/>
        <v/>
      </c>
      <c r="BE96" s="47" t="str">
        <f t="shared" si="369"/>
        <v/>
      </c>
      <c r="BF96" s="47" t="str">
        <f t="shared" si="369"/>
        <v/>
      </c>
      <c r="BG96" s="47" t="str">
        <f t="shared" si="369"/>
        <v/>
      </c>
      <c r="BH96" s="47" t="str">
        <f t="shared" si="369"/>
        <v/>
      </c>
      <c r="BI96" s="47" t="str">
        <f t="shared" si="369"/>
        <v/>
      </c>
      <c r="BJ96" s="47" t="str">
        <f t="shared" si="369"/>
        <v/>
      </c>
      <c r="BK96" s="47" t="str">
        <f t="shared" si="369"/>
        <v/>
      </c>
      <c r="BL96" s="47" t="str">
        <f t="shared" si="369"/>
        <v/>
      </c>
      <c r="BM96" s="47" t="str">
        <f t="shared" si="369"/>
        <v/>
      </c>
      <c r="BN96" s="47" t="str">
        <f t="shared" si="369"/>
        <v/>
      </c>
      <c r="BO96" s="47" t="str">
        <f t="shared" si="369"/>
        <v/>
      </c>
      <c r="BP96" s="47" t="str">
        <f t="shared" si="369"/>
        <v/>
      </c>
      <c r="BQ96" s="47" t="str">
        <f t="shared" si="369"/>
        <v/>
      </c>
      <c r="BR96" s="47" t="str">
        <f t="shared" si="369"/>
        <v/>
      </c>
      <c r="BS96" s="47" t="str">
        <f t="shared" si="369"/>
        <v/>
      </c>
      <c r="BT96" s="47" t="str">
        <f t="shared" si="369"/>
        <v/>
      </c>
      <c r="BU96" s="47" t="str">
        <f t="shared" si="369"/>
        <v/>
      </c>
      <c r="BV96" s="47" t="str">
        <f t="shared" si="369"/>
        <v/>
      </c>
      <c r="BW96" s="47" t="str">
        <f t="shared" si="369"/>
        <v/>
      </c>
      <c r="BX96" s="47" t="str">
        <f t="shared" si="369"/>
        <v/>
      </c>
      <c r="BY96" s="47" t="str">
        <f t="shared" si="369"/>
        <v/>
      </c>
      <c r="BZ96" s="47" t="str">
        <f t="shared" si="369"/>
        <v/>
      </c>
      <c r="CA96" s="47" t="str">
        <f t="shared" si="369"/>
        <v/>
      </c>
      <c r="CB96" s="47" t="str">
        <f t="shared" si="369"/>
        <v/>
      </c>
      <c r="CC96" s="47" t="str">
        <f t="shared" si="369"/>
        <v/>
      </c>
      <c r="CD96" s="47" t="str">
        <f t="shared" si="369"/>
        <v/>
      </c>
      <c r="CE96" s="47" t="str">
        <f t="shared" si="369"/>
        <v/>
      </c>
      <c r="CF96" s="47" t="str">
        <f t="shared" si="369"/>
        <v/>
      </c>
      <c r="CG96" s="47" t="str">
        <f t="shared" si="369"/>
        <v/>
      </c>
      <c r="CH96" s="47" t="str">
        <f t="shared" si="369"/>
        <v/>
      </c>
      <c r="CI96" s="47" t="str">
        <f t="shared" si="369"/>
        <v/>
      </c>
      <c r="CJ96" s="47" t="str">
        <f t="shared" si="369"/>
        <v/>
      </c>
      <c r="CK96" s="47" t="str">
        <f t="shared" si="369"/>
        <v/>
      </c>
      <c r="CL96" s="47" t="str">
        <f t="shared" si="369"/>
        <v/>
      </c>
      <c r="CM96" s="47" t="str">
        <f t="shared" si="369"/>
        <v/>
      </c>
      <c r="CN96" s="47" t="str">
        <f t="shared" si="365"/>
        <v/>
      </c>
      <c r="CO96" s="47" t="str">
        <f t="shared" si="365"/>
        <v/>
      </c>
      <c r="CP96" s="47" t="str">
        <f t="shared" si="365"/>
        <v/>
      </c>
      <c r="CQ96" s="47" t="str">
        <f t="shared" si="365"/>
        <v/>
      </c>
      <c r="CR96" s="47" t="str">
        <f t="shared" si="365"/>
        <v/>
      </c>
      <c r="CS96" s="47" t="str">
        <f t="shared" si="365"/>
        <v/>
      </c>
      <c r="CT96" s="47" t="str">
        <f t="shared" si="365"/>
        <v/>
      </c>
      <c r="CU96" s="47" t="str">
        <f t="shared" si="365"/>
        <v/>
      </c>
      <c r="CV96" s="47" t="str">
        <f t="shared" si="365"/>
        <v/>
      </c>
      <c r="CW96" s="47" t="str">
        <f t="shared" si="365"/>
        <v/>
      </c>
      <c r="CX96" s="47" t="str">
        <f t="shared" si="365"/>
        <v/>
      </c>
      <c r="CY96" s="47" t="str">
        <f t="shared" si="365"/>
        <v/>
      </c>
      <c r="CZ96" s="47" t="str">
        <f t="shared" si="365"/>
        <v/>
      </c>
      <c r="DA96" s="47" t="str">
        <f t="shared" si="365"/>
        <v/>
      </c>
      <c r="DB96" s="47" t="str">
        <f t="shared" si="365"/>
        <v/>
      </c>
      <c r="DC96" s="47" t="str">
        <f t="shared" si="365"/>
        <v/>
      </c>
      <c r="DD96" s="47" t="str">
        <f t="shared" si="365"/>
        <v/>
      </c>
      <c r="DE96" s="47" t="str">
        <f t="shared" si="365"/>
        <v/>
      </c>
      <c r="DF96" s="47" t="str">
        <f t="shared" si="365"/>
        <v/>
      </c>
      <c r="DG96" s="47" t="str">
        <f t="shared" si="365"/>
        <v/>
      </c>
      <c r="DH96" s="47" t="str">
        <f t="shared" si="365"/>
        <v/>
      </c>
      <c r="DI96" s="47" t="str">
        <f t="shared" si="365"/>
        <v/>
      </c>
      <c r="DJ96" s="47" t="str">
        <f t="shared" si="365"/>
        <v/>
      </c>
      <c r="DK96" s="47" t="str">
        <f t="shared" si="365"/>
        <v/>
      </c>
      <c r="DL96" s="47" t="str">
        <f t="shared" si="365"/>
        <v/>
      </c>
      <c r="DM96" s="47" t="str">
        <f t="shared" si="365"/>
        <v/>
      </c>
      <c r="DN96" s="47" t="str">
        <f t="shared" si="365"/>
        <v/>
      </c>
      <c r="DO96" s="47" t="str">
        <f t="shared" si="365"/>
        <v/>
      </c>
      <c r="DP96" s="47" t="str">
        <f t="shared" si="365"/>
        <v/>
      </c>
      <c r="DQ96" s="47" t="str">
        <f t="shared" si="365"/>
        <v/>
      </c>
      <c r="DR96" s="47" t="str">
        <f t="shared" si="365"/>
        <v/>
      </c>
      <c r="DS96" s="47" t="str">
        <f t="shared" si="365"/>
        <v/>
      </c>
      <c r="DT96" s="47" t="str">
        <f t="shared" si="365"/>
        <v/>
      </c>
      <c r="DU96" s="47" t="str">
        <f t="shared" si="365"/>
        <v/>
      </c>
      <c r="DV96" s="47" t="str">
        <f t="shared" si="365"/>
        <v/>
      </c>
      <c r="DW96" s="179" t="str">
        <f t="shared" si="330"/>
        <v/>
      </c>
      <c r="DX96" s="47" t="str">
        <f t="shared" si="225"/>
        <v/>
      </c>
      <c r="DY96" s="47" t="str">
        <f t="shared" si="226"/>
        <v/>
      </c>
      <c r="DZ96" s="47" t="str">
        <f t="shared" si="227"/>
        <v/>
      </c>
      <c r="EA96" s="47" t="str">
        <f t="shared" si="228"/>
        <v/>
      </c>
      <c r="EB96" s="47" t="str">
        <f t="shared" si="229"/>
        <v/>
      </c>
      <c r="EC96" s="47" t="str">
        <f t="shared" si="230"/>
        <v/>
      </c>
      <c r="ED96" s="47" t="str">
        <f t="shared" si="231"/>
        <v/>
      </c>
      <c r="EE96" s="47" t="str">
        <f t="shared" si="232"/>
        <v/>
      </c>
      <c r="EF96" s="47" t="str">
        <f t="shared" si="233"/>
        <v/>
      </c>
      <c r="EG96" s="47" t="str">
        <f t="shared" si="234"/>
        <v/>
      </c>
      <c r="EH96" s="47" t="str">
        <f t="shared" si="235"/>
        <v/>
      </c>
      <c r="EI96" s="47" t="str">
        <f t="shared" si="236"/>
        <v/>
      </c>
      <c r="EJ96" s="47" t="str">
        <f t="shared" si="237"/>
        <v/>
      </c>
      <c r="EK96" s="47" t="str">
        <f t="shared" si="238"/>
        <v/>
      </c>
      <c r="EL96" s="47" t="str">
        <f t="shared" si="239"/>
        <v/>
      </c>
      <c r="EM96" s="47" t="str">
        <f t="shared" si="240"/>
        <v/>
      </c>
      <c r="EN96" s="47" t="str">
        <f t="shared" si="241"/>
        <v/>
      </c>
      <c r="EO96" s="47" t="str">
        <f t="shared" si="242"/>
        <v/>
      </c>
      <c r="EP96" s="47" t="str">
        <f t="shared" si="243"/>
        <v/>
      </c>
      <c r="EQ96" s="47" t="str">
        <f t="shared" si="244"/>
        <v/>
      </c>
      <c r="ER96" s="47" t="str">
        <f t="shared" si="245"/>
        <v/>
      </c>
      <c r="ES96" s="47" t="str">
        <f t="shared" si="246"/>
        <v/>
      </c>
      <c r="ET96" s="47" t="str">
        <f t="shared" si="247"/>
        <v/>
      </c>
      <c r="EU96" s="47" t="str">
        <f t="shared" si="248"/>
        <v/>
      </c>
      <c r="EV96" s="47" t="str">
        <f t="shared" si="249"/>
        <v/>
      </c>
      <c r="EW96" s="47" t="str">
        <f t="shared" si="250"/>
        <v/>
      </c>
      <c r="EX96" s="47" t="str">
        <f t="shared" si="251"/>
        <v/>
      </c>
      <c r="EY96" s="47" t="str">
        <f t="shared" si="252"/>
        <v/>
      </c>
      <c r="EZ96" s="47" t="str">
        <f t="shared" si="253"/>
        <v/>
      </c>
      <c r="FA96" s="47" t="str">
        <f t="shared" si="254"/>
        <v/>
      </c>
      <c r="FB96" s="47" t="str">
        <f t="shared" si="255"/>
        <v/>
      </c>
      <c r="FC96" s="47" t="str">
        <f t="shared" si="256"/>
        <v/>
      </c>
      <c r="FD96" s="47" t="str">
        <f t="shared" si="257"/>
        <v/>
      </c>
      <c r="FE96" s="47" t="str">
        <f t="shared" si="258"/>
        <v/>
      </c>
      <c r="FF96" s="47" t="str">
        <f t="shared" si="259"/>
        <v/>
      </c>
      <c r="FG96" s="47" t="str">
        <f t="shared" si="260"/>
        <v/>
      </c>
      <c r="FH96" s="47" t="str">
        <f t="shared" si="261"/>
        <v/>
      </c>
      <c r="FI96" s="47" t="str">
        <f t="shared" si="262"/>
        <v/>
      </c>
      <c r="FJ96" s="47" t="str">
        <f t="shared" si="263"/>
        <v/>
      </c>
      <c r="FK96" s="47" t="str">
        <f t="shared" si="264"/>
        <v/>
      </c>
      <c r="FL96" s="47" t="str">
        <f t="shared" si="265"/>
        <v/>
      </c>
      <c r="FM96" s="47" t="str">
        <f t="shared" si="266"/>
        <v/>
      </c>
      <c r="FN96" s="47" t="str">
        <f t="shared" si="267"/>
        <v/>
      </c>
      <c r="FO96" s="47" t="str">
        <f t="shared" si="268"/>
        <v/>
      </c>
      <c r="FP96" s="47" t="str">
        <f t="shared" si="269"/>
        <v/>
      </c>
      <c r="FQ96" s="47" t="str">
        <f t="shared" si="270"/>
        <v/>
      </c>
      <c r="FR96" s="47" t="str">
        <f t="shared" si="271"/>
        <v/>
      </c>
      <c r="FS96" s="47" t="str">
        <f t="shared" si="272"/>
        <v/>
      </c>
      <c r="FT96" s="47" t="str">
        <f t="shared" si="273"/>
        <v/>
      </c>
      <c r="FU96" s="47" t="str">
        <f t="shared" si="274"/>
        <v/>
      </c>
      <c r="FV96" s="47" t="str">
        <f t="shared" si="275"/>
        <v/>
      </c>
      <c r="FW96" s="47" t="str">
        <f t="shared" si="276"/>
        <v/>
      </c>
      <c r="FX96" s="47" t="str">
        <f t="shared" si="277"/>
        <v/>
      </c>
      <c r="FY96" s="47" t="str">
        <f t="shared" si="278"/>
        <v/>
      </c>
      <c r="FZ96" s="47" t="str">
        <f t="shared" si="279"/>
        <v/>
      </c>
      <c r="GA96" s="47" t="str">
        <f t="shared" si="280"/>
        <v/>
      </c>
      <c r="GB96" s="47" t="str">
        <f t="shared" si="281"/>
        <v/>
      </c>
      <c r="GC96" s="47" t="str">
        <f t="shared" si="282"/>
        <v/>
      </c>
      <c r="GD96" s="47" t="str">
        <f t="shared" si="283"/>
        <v/>
      </c>
      <c r="GE96" s="47" t="str">
        <f t="shared" si="284"/>
        <v/>
      </c>
      <c r="GF96" s="47" t="str">
        <f t="shared" si="285"/>
        <v/>
      </c>
      <c r="GG96" s="47" t="str">
        <f t="shared" si="286"/>
        <v/>
      </c>
      <c r="GH96" s="47" t="str">
        <f t="shared" si="287"/>
        <v/>
      </c>
      <c r="GI96" s="47" t="str">
        <f t="shared" si="288"/>
        <v/>
      </c>
      <c r="GJ96" s="47" t="str">
        <f t="shared" si="289"/>
        <v/>
      </c>
      <c r="GK96" s="47" t="str">
        <f t="shared" si="290"/>
        <v/>
      </c>
      <c r="GL96" s="47" t="str">
        <f t="shared" si="291"/>
        <v/>
      </c>
      <c r="GM96" s="47" t="str">
        <f t="shared" si="292"/>
        <v/>
      </c>
      <c r="GN96" s="47" t="str">
        <f t="shared" si="293"/>
        <v/>
      </c>
      <c r="GO96" s="47" t="str">
        <f t="shared" si="294"/>
        <v/>
      </c>
      <c r="GP96" s="47" t="str">
        <f t="shared" si="295"/>
        <v/>
      </c>
      <c r="GQ96" s="47" t="str">
        <f t="shared" si="296"/>
        <v/>
      </c>
      <c r="GR96" s="47" t="str">
        <f t="shared" si="297"/>
        <v/>
      </c>
      <c r="GS96" s="47" t="str">
        <f t="shared" si="298"/>
        <v/>
      </c>
      <c r="GT96" s="47" t="str">
        <f t="shared" si="299"/>
        <v/>
      </c>
      <c r="GU96" s="47" t="str">
        <f t="shared" si="300"/>
        <v/>
      </c>
      <c r="GV96" s="47" t="str">
        <f t="shared" si="301"/>
        <v/>
      </c>
      <c r="GW96" s="47" t="str">
        <f t="shared" si="302"/>
        <v/>
      </c>
      <c r="GX96" s="47" t="str">
        <f t="shared" si="303"/>
        <v/>
      </c>
      <c r="GY96" s="47" t="str">
        <f t="shared" si="304"/>
        <v/>
      </c>
      <c r="GZ96" s="47" t="str">
        <f t="shared" si="305"/>
        <v/>
      </c>
      <c r="HA96" s="47" t="str">
        <f t="shared" si="306"/>
        <v/>
      </c>
      <c r="HB96" s="47" t="str">
        <f t="shared" si="307"/>
        <v/>
      </c>
      <c r="HC96" s="47" t="str">
        <f t="shared" si="308"/>
        <v/>
      </c>
      <c r="HD96" s="47" t="str">
        <f t="shared" si="309"/>
        <v/>
      </c>
      <c r="HE96" s="47" t="str">
        <f t="shared" si="310"/>
        <v/>
      </c>
      <c r="HF96" s="47" t="str">
        <f t="shared" si="311"/>
        <v/>
      </c>
      <c r="HG96" s="47" t="str">
        <f t="shared" si="312"/>
        <v/>
      </c>
      <c r="HH96" s="47" t="str">
        <f t="shared" si="313"/>
        <v/>
      </c>
      <c r="HI96" s="47" t="str">
        <f t="shared" si="314"/>
        <v/>
      </c>
      <c r="HJ96" s="47" t="str">
        <f t="shared" si="315"/>
        <v/>
      </c>
      <c r="HK96" s="47" t="str">
        <f t="shared" si="316"/>
        <v/>
      </c>
      <c r="HL96" s="47" t="str">
        <f t="shared" si="317"/>
        <v/>
      </c>
      <c r="HM96" s="47" t="str">
        <f t="shared" si="318"/>
        <v/>
      </c>
      <c r="HN96" s="47" t="str">
        <f t="shared" si="319"/>
        <v/>
      </c>
      <c r="HO96" s="47" t="str">
        <f t="shared" si="320"/>
        <v/>
      </c>
      <c r="HP96" s="47" t="str">
        <f t="shared" si="321"/>
        <v/>
      </c>
      <c r="HQ96" s="47" t="str">
        <f t="shared" si="322"/>
        <v/>
      </c>
      <c r="HR96" s="47" t="str">
        <f t="shared" si="323"/>
        <v/>
      </c>
      <c r="HS96" s="47" t="str">
        <f t="shared" si="324"/>
        <v/>
      </c>
      <c r="HT96" s="165" t="e">
        <f t="shared" si="325"/>
        <v>#N/A</v>
      </c>
      <c r="HU96" s="165" t="e">
        <f t="shared" si="366"/>
        <v>#N/A</v>
      </c>
      <c r="HV96" s="165" t="e">
        <f t="shared" si="366"/>
        <v>#N/A</v>
      </c>
      <c r="HW96" s="165" t="e">
        <f t="shared" si="366"/>
        <v>#N/A</v>
      </c>
      <c r="HX96" s="165" t="e">
        <f t="shared" si="353"/>
        <v>#N/A</v>
      </c>
      <c r="HY96" s="165" t="e">
        <f t="shared" si="353"/>
        <v>#N/A</v>
      </c>
      <c r="HZ96" s="165" t="e">
        <f t="shared" si="353"/>
        <v>#N/A</v>
      </c>
      <c r="IA96" s="165" t="e">
        <f t="shared" si="353"/>
        <v>#N/A</v>
      </c>
      <c r="IB96" s="165" t="e">
        <f t="shared" si="353"/>
        <v>#N/A</v>
      </c>
      <c r="IC96" s="165" t="e">
        <f t="shared" si="353"/>
        <v>#N/A</v>
      </c>
      <c r="ID96" s="165" t="e">
        <f t="shared" si="353"/>
        <v>#N/A</v>
      </c>
      <c r="IE96" s="165" t="e">
        <f t="shared" si="353"/>
        <v>#N/A</v>
      </c>
      <c r="IF96" s="165" t="e">
        <f t="shared" si="353"/>
        <v>#N/A</v>
      </c>
      <c r="IG96" s="165" t="e">
        <f t="shared" si="353"/>
        <v>#N/A</v>
      </c>
      <c r="IH96" s="165" t="e">
        <f t="shared" si="353"/>
        <v>#N/A</v>
      </c>
      <c r="II96" s="165" t="e">
        <f t="shared" si="353"/>
        <v>#N/A</v>
      </c>
      <c r="IJ96" s="165" t="e">
        <f t="shared" si="353"/>
        <v>#N/A</v>
      </c>
      <c r="IK96" s="165" t="e">
        <f t="shared" si="353"/>
        <v>#N/A</v>
      </c>
      <c r="IL96" s="165" t="e">
        <f t="shared" si="353"/>
        <v>#N/A</v>
      </c>
      <c r="IM96" s="165" t="e">
        <f t="shared" si="373"/>
        <v>#N/A</v>
      </c>
      <c r="IN96" s="165" t="e">
        <f t="shared" si="373"/>
        <v>#N/A</v>
      </c>
      <c r="IO96" s="165" t="e">
        <f t="shared" si="373"/>
        <v>#N/A</v>
      </c>
      <c r="IP96" s="165" t="e">
        <f t="shared" si="373"/>
        <v>#N/A</v>
      </c>
      <c r="IQ96" s="165" t="e">
        <f t="shared" si="373"/>
        <v>#N/A</v>
      </c>
      <c r="IR96" s="165" t="e">
        <f t="shared" si="373"/>
        <v>#N/A</v>
      </c>
      <c r="IS96" s="165" t="e">
        <f t="shared" si="373"/>
        <v>#N/A</v>
      </c>
      <c r="IT96" s="165" t="e">
        <f t="shared" si="373"/>
        <v>#N/A</v>
      </c>
      <c r="IU96" s="165" t="e">
        <f t="shared" si="373"/>
        <v>#N/A</v>
      </c>
      <c r="IV96" s="165" t="e">
        <f t="shared" si="373"/>
        <v>#N/A</v>
      </c>
      <c r="IW96" s="165" t="e">
        <f t="shared" si="373"/>
        <v>#N/A</v>
      </c>
      <c r="IX96" s="165" t="e">
        <f t="shared" si="373"/>
        <v>#N/A</v>
      </c>
      <c r="IY96" s="165" t="e">
        <f t="shared" si="373"/>
        <v>#N/A</v>
      </c>
      <c r="IZ96" s="165" t="e">
        <f t="shared" si="373"/>
        <v>#N/A</v>
      </c>
      <c r="JA96" s="165" t="e">
        <f t="shared" si="373"/>
        <v>#N/A</v>
      </c>
      <c r="JB96" s="165" t="e">
        <f t="shared" si="370"/>
        <v>#N/A</v>
      </c>
      <c r="JC96" s="165" t="e">
        <f t="shared" si="370"/>
        <v>#N/A</v>
      </c>
      <c r="JD96" s="165" t="e">
        <f t="shared" si="370"/>
        <v>#N/A</v>
      </c>
      <c r="JE96" s="165" t="e">
        <f t="shared" si="370"/>
        <v>#N/A</v>
      </c>
      <c r="JF96" s="165" t="e">
        <f t="shared" si="370"/>
        <v>#N/A</v>
      </c>
      <c r="JG96" s="165" t="e">
        <f t="shared" si="370"/>
        <v>#N/A</v>
      </c>
      <c r="JH96" s="165" t="e">
        <f t="shared" si="370"/>
        <v>#N/A</v>
      </c>
      <c r="JI96" s="165" t="e">
        <f t="shared" si="370"/>
        <v>#N/A</v>
      </c>
      <c r="JJ96" s="165" t="e">
        <f t="shared" si="370"/>
        <v>#N/A</v>
      </c>
      <c r="JK96" s="165" t="e">
        <f t="shared" si="370"/>
        <v>#N/A</v>
      </c>
      <c r="JL96" s="165" t="e">
        <f t="shared" si="370"/>
        <v>#N/A</v>
      </c>
      <c r="JM96" s="165" t="e">
        <f t="shared" si="370"/>
        <v>#N/A</v>
      </c>
      <c r="JN96" s="165" t="e">
        <f t="shared" si="370"/>
        <v>#N/A</v>
      </c>
      <c r="JO96" s="165" t="e">
        <f t="shared" si="370"/>
        <v>#N/A</v>
      </c>
      <c r="JP96" s="165" t="e">
        <f t="shared" si="370"/>
        <v>#N/A</v>
      </c>
      <c r="JQ96" s="165" t="e">
        <f t="shared" si="359"/>
        <v>#N/A</v>
      </c>
      <c r="JR96" s="165" t="e">
        <f t="shared" si="359"/>
        <v>#N/A</v>
      </c>
      <c r="JS96" s="165" t="e">
        <f t="shared" si="359"/>
        <v>#N/A</v>
      </c>
      <c r="JT96" s="165" t="e">
        <f t="shared" si="359"/>
        <v>#N/A</v>
      </c>
      <c r="JU96" s="165" t="e">
        <f t="shared" si="359"/>
        <v>#N/A</v>
      </c>
      <c r="JV96" s="165" t="e">
        <f t="shared" si="359"/>
        <v>#N/A</v>
      </c>
      <c r="JW96" s="165" t="e">
        <f t="shared" si="359"/>
        <v>#N/A</v>
      </c>
      <c r="JX96" s="165" t="e">
        <f t="shared" si="359"/>
        <v>#N/A</v>
      </c>
      <c r="JY96" s="165" t="e">
        <f t="shared" si="359"/>
        <v>#N/A</v>
      </c>
      <c r="JZ96" s="165" t="e">
        <f t="shared" si="359"/>
        <v>#N/A</v>
      </c>
      <c r="KA96" s="165" t="e">
        <f t="shared" si="359"/>
        <v>#N/A</v>
      </c>
      <c r="KB96" s="165" t="e">
        <f t="shared" si="359"/>
        <v>#N/A</v>
      </c>
      <c r="KC96" s="165" t="e">
        <f t="shared" si="359"/>
        <v>#N/A</v>
      </c>
      <c r="KD96" s="165" t="e">
        <f t="shared" si="359"/>
        <v>#N/A</v>
      </c>
      <c r="KE96" s="165" t="e">
        <f t="shared" si="359"/>
        <v>#N/A</v>
      </c>
      <c r="KF96" s="165" t="e">
        <f t="shared" si="335"/>
        <v>#N/A</v>
      </c>
      <c r="KG96" s="165" t="e">
        <f t="shared" si="367"/>
        <v>#N/A</v>
      </c>
      <c r="KH96" s="165" t="e">
        <f t="shared" si="367"/>
        <v>#N/A</v>
      </c>
      <c r="KI96" s="165" t="e">
        <f t="shared" si="367"/>
        <v>#N/A</v>
      </c>
      <c r="KJ96" s="165" t="e">
        <f t="shared" si="354"/>
        <v>#N/A</v>
      </c>
      <c r="KK96" s="165" t="e">
        <f t="shared" si="354"/>
        <v>#N/A</v>
      </c>
      <c r="KL96" s="165" t="e">
        <f t="shared" si="354"/>
        <v>#N/A</v>
      </c>
      <c r="KM96" s="165" t="e">
        <f t="shared" si="354"/>
        <v>#N/A</v>
      </c>
      <c r="KN96" s="165" t="e">
        <f t="shared" si="354"/>
        <v>#N/A</v>
      </c>
      <c r="KO96" s="165" t="e">
        <f t="shared" si="354"/>
        <v>#N/A</v>
      </c>
      <c r="KP96" s="165" t="e">
        <f t="shared" si="354"/>
        <v>#N/A</v>
      </c>
      <c r="KQ96" s="165" t="e">
        <f t="shared" si="354"/>
        <v>#N/A</v>
      </c>
      <c r="KR96" s="165" t="e">
        <f t="shared" si="354"/>
        <v>#N/A</v>
      </c>
      <c r="KS96" s="165" t="e">
        <f t="shared" si="354"/>
        <v>#N/A</v>
      </c>
      <c r="KT96" s="165" t="e">
        <f t="shared" si="354"/>
        <v>#N/A</v>
      </c>
      <c r="KU96" s="165" t="e">
        <f t="shared" si="354"/>
        <v>#N/A</v>
      </c>
      <c r="KV96" s="165" t="e">
        <f t="shared" si="354"/>
        <v>#N/A</v>
      </c>
      <c r="KW96" s="165" t="e">
        <f t="shared" si="354"/>
        <v>#N/A</v>
      </c>
      <c r="KX96" s="165" t="e">
        <f t="shared" si="354"/>
        <v>#N/A</v>
      </c>
      <c r="KY96" s="165" t="e">
        <f t="shared" si="374"/>
        <v>#N/A</v>
      </c>
      <c r="KZ96" s="165" t="e">
        <f t="shared" si="374"/>
        <v>#N/A</v>
      </c>
      <c r="LA96" s="165" t="e">
        <f t="shared" si="374"/>
        <v>#N/A</v>
      </c>
      <c r="LB96" s="165" t="e">
        <f t="shared" si="374"/>
        <v>#N/A</v>
      </c>
      <c r="LC96" s="165" t="e">
        <f t="shared" si="374"/>
        <v>#N/A</v>
      </c>
      <c r="LD96" s="165" t="e">
        <f t="shared" si="374"/>
        <v>#N/A</v>
      </c>
      <c r="LE96" s="165" t="e">
        <f t="shared" si="374"/>
        <v>#N/A</v>
      </c>
      <c r="LF96" s="165" t="e">
        <f t="shared" si="374"/>
        <v>#N/A</v>
      </c>
      <c r="LG96" s="165" t="e">
        <f t="shared" si="374"/>
        <v>#N/A</v>
      </c>
      <c r="LH96" s="165" t="e">
        <f t="shared" si="374"/>
        <v>#N/A</v>
      </c>
      <c r="LI96" s="165" t="e">
        <f t="shared" si="374"/>
        <v>#N/A</v>
      </c>
      <c r="LJ96" s="165" t="e">
        <f t="shared" si="374"/>
        <v>#N/A</v>
      </c>
      <c r="LK96" s="165" t="e">
        <f t="shared" si="374"/>
        <v>#N/A</v>
      </c>
      <c r="LL96" s="165" t="e">
        <f t="shared" si="374"/>
        <v>#N/A</v>
      </c>
      <c r="LM96" s="165" t="e">
        <f t="shared" si="374"/>
        <v>#N/A</v>
      </c>
      <c r="LN96" s="165" t="e">
        <f t="shared" si="371"/>
        <v>#N/A</v>
      </c>
      <c r="LO96" s="165" t="e">
        <f t="shared" si="371"/>
        <v>#N/A</v>
      </c>
      <c r="LP96" s="165" t="e">
        <f t="shared" si="371"/>
        <v>#N/A</v>
      </c>
      <c r="LQ96" s="165" t="e">
        <f t="shared" si="371"/>
        <v>#N/A</v>
      </c>
      <c r="LR96" s="165" t="e">
        <f t="shared" si="371"/>
        <v>#N/A</v>
      </c>
      <c r="LS96" s="165" t="e">
        <f t="shared" si="371"/>
        <v>#N/A</v>
      </c>
      <c r="LT96" s="165" t="e">
        <f t="shared" si="371"/>
        <v>#N/A</v>
      </c>
      <c r="LU96" s="165" t="e">
        <f t="shared" si="371"/>
        <v>#N/A</v>
      </c>
      <c r="LV96" s="165" t="e">
        <f t="shared" si="371"/>
        <v>#N/A</v>
      </c>
      <c r="LW96" s="165" t="e">
        <f t="shared" si="371"/>
        <v>#N/A</v>
      </c>
      <c r="LX96" s="165" t="e">
        <f t="shared" si="371"/>
        <v>#N/A</v>
      </c>
      <c r="LY96" s="165" t="e">
        <f t="shared" si="371"/>
        <v>#N/A</v>
      </c>
      <c r="LZ96" s="165" t="e">
        <f t="shared" si="371"/>
        <v>#N/A</v>
      </c>
      <c r="MA96" s="165" t="e">
        <f t="shared" si="371"/>
        <v>#N/A</v>
      </c>
      <c r="MB96" s="165" t="e">
        <f t="shared" si="371"/>
        <v>#N/A</v>
      </c>
      <c r="MC96" s="165" t="e">
        <f t="shared" si="360"/>
        <v>#N/A</v>
      </c>
      <c r="MD96" s="165" t="e">
        <f t="shared" si="360"/>
        <v>#N/A</v>
      </c>
      <c r="ME96" s="165" t="e">
        <f t="shared" si="360"/>
        <v>#N/A</v>
      </c>
      <c r="MF96" s="165" t="e">
        <f t="shared" si="360"/>
        <v>#N/A</v>
      </c>
      <c r="MG96" s="165" t="e">
        <f t="shared" si="360"/>
        <v>#N/A</v>
      </c>
      <c r="MH96" s="165" t="e">
        <f t="shared" si="360"/>
        <v>#N/A</v>
      </c>
      <c r="MI96" s="165" t="e">
        <f t="shared" si="360"/>
        <v>#N/A</v>
      </c>
      <c r="MJ96" s="165" t="e">
        <f t="shared" si="360"/>
        <v>#N/A</v>
      </c>
      <c r="MK96" s="165" t="e">
        <f t="shared" si="360"/>
        <v>#N/A</v>
      </c>
      <c r="ML96" s="165" t="e">
        <f t="shared" si="360"/>
        <v>#N/A</v>
      </c>
      <c r="MM96" s="165" t="e">
        <f t="shared" si="360"/>
        <v>#N/A</v>
      </c>
      <c r="MN96" s="165" t="e">
        <f t="shared" si="360"/>
        <v>#N/A</v>
      </c>
      <c r="MO96" s="165" t="e">
        <f t="shared" si="360"/>
        <v>#N/A</v>
      </c>
      <c r="MP96" s="165" t="e">
        <f t="shared" si="360"/>
        <v>#N/A</v>
      </c>
      <c r="MQ96" s="165" t="e">
        <f t="shared" si="360"/>
        <v>#N/A</v>
      </c>
      <c r="MR96" s="165" t="e">
        <f t="shared" si="336"/>
        <v>#N/A</v>
      </c>
      <c r="MS96" s="165" t="e">
        <f t="shared" si="368"/>
        <v>#N/A</v>
      </c>
      <c r="MT96" s="165" t="e">
        <f t="shared" si="368"/>
        <v>#N/A</v>
      </c>
      <c r="MU96" s="165" t="e">
        <f t="shared" si="368"/>
        <v>#N/A</v>
      </c>
      <c r="MV96" s="165" t="e">
        <f t="shared" si="355"/>
        <v>#N/A</v>
      </c>
      <c r="MW96" s="165" t="e">
        <f t="shared" si="355"/>
        <v>#N/A</v>
      </c>
      <c r="MX96" s="165" t="e">
        <f t="shared" si="355"/>
        <v>#N/A</v>
      </c>
      <c r="MY96" s="165" t="e">
        <f t="shared" si="355"/>
        <v>#N/A</v>
      </c>
      <c r="MZ96" s="165" t="e">
        <f t="shared" si="355"/>
        <v>#N/A</v>
      </c>
      <c r="NA96" s="165" t="e">
        <f t="shared" si="355"/>
        <v>#N/A</v>
      </c>
      <c r="NB96" s="165" t="e">
        <f t="shared" si="355"/>
        <v>#N/A</v>
      </c>
      <c r="NC96" s="165" t="e">
        <f t="shared" si="355"/>
        <v>#N/A</v>
      </c>
      <c r="ND96" s="165" t="e">
        <f t="shared" si="355"/>
        <v>#N/A</v>
      </c>
      <c r="NE96" s="165" t="e">
        <f t="shared" si="355"/>
        <v>#N/A</v>
      </c>
      <c r="NF96" s="165" t="e">
        <f t="shared" si="355"/>
        <v>#N/A</v>
      </c>
      <c r="NG96" s="165" t="e">
        <f t="shared" si="355"/>
        <v>#N/A</v>
      </c>
      <c r="NH96" s="165" t="e">
        <f t="shared" si="355"/>
        <v>#N/A</v>
      </c>
      <c r="NI96" s="165" t="e">
        <f t="shared" si="355"/>
        <v>#N/A</v>
      </c>
      <c r="NJ96" s="165" t="e">
        <f t="shared" si="355"/>
        <v>#N/A</v>
      </c>
      <c r="NK96" s="165" t="e">
        <f t="shared" si="375"/>
        <v>#N/A</v>
      </c>
      <c r="NL96" s="165" t="e">
        <f t="shared" si="375"/>
        <v>#N/A</v>
      </c>
      <c r="NM96" s="165" t="e">
        <f t="shared" si="375"/>
        <v>#N/A</v>
      </c>
      <c r="NN96" s="165" t="e">
        <f t="shared" si="375"/>
        <v>#N/A</v>
      </c>
      <c r="NO96" s="165" t="e">
        <f t="shared" si="375"/>
        <v>#N/A</v>
      </c>
      <c r="NP96" s="165" t="e">
        <f t="shared" si="375"/>
        <v>#N/A</v>
      </c>
      <c r="NQ96" s="165" t="e">
        <f t="shared" si="375"/>
        <v>#N/A</v>
      </c>
      <c r="NR96" s="165" t="e">
        <f t="shared" si="375"/>
        <v>#N/A</v>
      </c>
      <c r="NS96" s="165" t="e">
        <f t="shared" si="375"/>
        <v>#N/A</v>
      </c>
      <c r="NT96" s="165" t="e">
        <f t="shared" si="375"/>
        <v>#N/A</v>
      </c>
      <c r="NU96" s="165" t="e">
        <f t="shared" si="375"/>
        <v>#N/A</v>
      </c>
      <c r="NV96" s="165" t="e">
        <f t="shared" si="375"/>
        <v>#N/A</v>
      </c>
      <c r="NW96" s="165" t="e">
        <f t="shared" si="375"/>
        <v>#N/A</v>
      </c>
      <c r="NX96" s="165" t="e">
        <f t="shared" si="375"/>
        <v>#N/A</v>
      </c>
      <c r="NY96" s="165" t="e">
        <f t="shared" si="375"/>
        <v>#N/A</v>
      </c>
      <c r="NZ96" s="165" t="e">
        <f t="shared" si="372"/>
        <v>#N/A</v>
      </c>
      <c r="OA96" s="165" t="e">
        <f t="shared" si="372"/>
        <v>#N/A</v>
      </c>
      <c r="OB96" s="165" t="e">
        <f t="shared" si="372"/>
        <v>#N/A</v>
      </c>
      <c r="OC96" s="165" t="e">
        <f t="shared" si="372"/>
        <v>#N/A</v>
      </c>
      <c r="OD96" s="165" t="e">
        <f t="shared" si="372"/>
        <v>#N/A</v>
      </c>
      <c r="OE96" s="165" t="e">
        <f t="shared" si="372"/>
        <v>#N/A</v>
      </c>
      <c r="OF96" s="165" t="e">
        <f t="shared" si="372"/>
        <v>#N/A</v>
      </c>
      <c r="OG96" s="165" t="e">
        <f t="shared" si="372"/>
        <v>#N/A</v>
      </c>
      <c r="OH96" s="165" t="e">
        <f t="shared" si="372"/>
        <v>#N/A</v>
      </c>
      <c r="OI96" s="165" t="e">
        <f t="shared" si="372"/>
        <v>#N/A</v>
      </c>
      <c r="OJ96" s="165" t="e">
        <f t="shared" si="372"/>
        <v>#N/A</v>
      </c>
      <c r="OK96" s="165" t="e">
        <f t="shared" si="372"/>
        <v>#N/A</v>
      </c>
      <c r="OL96" s="165" t="e">
        <f t="shared" si="372"/>
        <v>#N/A</v>
      </c>
      <c r="OM96" s="165" t="e">
        <f t="shared" si="372"/>
        <v>#N/A</v>
      </c>
      <c r="ON96" s="165" t="e">
        <f t="shared" si="372"/>
        <v>#N/A</v>
      </c>
      <c r="OO96" s="165" t="e">
        <f t="shared" si="361"/>
        <v>#N/A</v>
      </c>
      <c r="OP96" s="165" t="e">
        <f t="shared" si="361"/>
        <v>#N/A</v>
      </c>
      <c r="OQ96" s="165" t="e">
        <f t="shared" si="361"/>
        <v>#N/A</v>
      </c>
      <c r="OR96" s="165" t="e">
        <f t="shared" si="361"/>
        <v>#N/A</v>
      </c>
      <c r="OS96" s="165" t="e">
        <f t="shared" si="361"/>
        <v>#N/A</v>
      </c>
      <c r="OT96" s="165" t="e">
        <f t="shared" si="361"/>
        <v>#N/A</v>
      </c>
      <c r="OU96" s="165" t="e">
        <f t="shared" si="361"/>
        <v>#N/A</v>
      </c>
      <c r="OV96" s="165" t="e">
        <f t="shared" si="361"/>
        <v>#N/A</v>
      </c>
      <c r="OW96" s="165" t="e">
        <f t="shared" si="361"/>
        <v>#N/A</v>
      </c>
      <c r="OX96" s="165" t="e">
        <f t="shared" si="361"/>
        <v>#N/A</v>
      </c>
      <c r="OY96" s="165" t="e">
        <f t="shared" si="361"/>
        <v>#N/A</v>
      </c>
      <c r="OZ96" s="165" t="e">
        <f t="shared" si="361"/>
        <v>#N/A</v>
      </c>
      <c r="PA96" s="165" t="e">
        <f t="shared" si="361"/>
        <v>#N/A</v>
      </c>
      <c r="PB96" s="165" t="e">
        <f t="shared" si="361"/>
        <v>#N/A</v>
      </c>
      <c r="PC96" s="165" t="e">
        <f t="shared" si="361"/>
        <v>#N/A</v>
      </c>
      <c r="PD96" s="165" t="e">
        <f t="shared" si="337"/>
        <v>#N/A</v>
      </c>
      <c r="PE96" s="165" t="e">
        <f t="shared" si="357"/>
        <v>#N/A</v>
      </c>
      <c r="PF96" s="165" t="e">
        <f t="shared" si="357"/>
        <v>#N/A</v>
      </c>
      <c r="PG96" s="165" t="e">
        <f t="shared" si="357"/>
        <v>#N/A</v>
      </c>
      <c r="PH96" s="165" t="e">
        <f t="shared" si="357"/>
        <v>#N/A</v>
      </c>
      <c r="PI96" s="165" t="e">
        <f t="shared" si="357"/>
        <v>#N/A</v>
      </c>
      <c r="PJ96" s="165" t="e">
        <f t="shared" si="357"/>
        <v>#N/A</v>
      </c>
      <c r="PK96" s="165" t="e">
        <f t="shared" si="357"/>
        <v>#N/A</v>
      </c>
      <c r="PL96" s="165" t="e">
        <f t="shared" si="357"/>
        <v>#N/A</v>
      </c>
    </row>
    <row r="97" spans="1:428" hidden="1" x14ac:dyDescent="0.45">
      <c r="A97" s="4">
        <v>94</v>
      </c>
      <c r="B97" s="105"/>
      <c r="C97" s="113"/>
      <c r="D97" s="118" t="str">
        <f t="shared" si="220"/>
        <v/>
      </c>
      <c r="E97" s="91"/>
      <c r="F97" s="118" t="str">
        <f t="shared" si="221"/>
        <v/>
      </c>
      <c r="G97" s="113"/>
      <c r="H97" s="106"/>
      <c r="I97" s="120" t="str">
        <f t="shared" si="222"/>
        <v/>
      </c>
      <c r="J97" s="120" t="str">
        <f t="shared" si="223"/>
        <v/>
      </c>
      <c r="K97" s="71" t="str">
        <f t="shared" si="327"/>
        <v/>
      </c>
      <c r="L97" s="23"/>
      <c r="M97" s="55"/>
      <c r="N97" s="298"/>
      <c r="O97" s="72" t="str">
        <f>IF(AND(D97&gt;0,E97&gt;0,F97&gt;0),IF(ISBLANK(N97),IF(ISBLANK(L97),"",(F97-D97)*VLOOKUP(L97,VLookups!$A$4:$B$13,2,FALSE)),N97),"")</f>
        <v/>
      </c>
      <c r="P97" s="73" t="str">
        <f t="shared" si="224"/>
        <v/>
      </c>
      <c r="Q97" s="91"/>
      <c r="R97" s="265" t="str">
        <f>IF(AND(Q97&gt;0,E97&gt;0,NOT(O97="")),ABS(VLOOKUP($Q$1,VLookups!$A$43:$B$44,2,FALSE)-_xlfn.NORM.DIST(Q97,K97,O97,TRUE)),"")</f>
        <v/>
      </c>
      <c r="S97" s="90" t="str">
        <f>IF(AND($D97&gt;0,$E97&gt;0,$F97&gt;0,NOT(ISBLANK($L97))),_xlfn.NORM.INV(ABS(VLOOKUP($Q$1,VLookups!$A$43:$B$44,2,FALSE)-S$3),$K97,$O97),"")</f>
        <v/>
      </c>
      <c r="T97" s="89" t="str">
        <f>IF(AND($D97&gt;0,$E97&gt;0,$F97&gt;0,NOT(ISBLANK($L97))),_xlfn.NORM.INV(ABS(VLOOKUP($Q$1,VLookups!$A$43:$B$44,2,FALSE)-T$3),$K97,$O97),"")</f>
        <v/>
      </c>
      <c r="U97" s="90" t="str">
        <f>IF(AND($D97&gt;0,$E97&gt;0,$F97&gt;0,NOT(ISBLANK($L97))),_xlfn.NORM.INV(ABS(VLOOKUP($Q$1,VLookups!$A$43:$B$44,2,FALSE)-U$3),$K97,$O97),"")</f>
        <v/>
      </c>
      <c r="V97" s="89" t="str">
        <f>IF(AND($D97&gt;0,$E97&gt;0,$F97&gt;0,NOT(ISBLANK($L97))),_xlfn.NORM.INV(ABS(VLOOKUP($Q$1,VLookups!$A$43:$B$44,2,FALSE)-V$3),$K97,$O97),"")</f>
        <v/>
      </c>
      <c r="W97" s="90" t="str">
        <f>IF(AND($D97&gt;0,$E97&gt;0,$F97&gt;0,NOT(ISBLANK($L97))),_xlfn.NORM.INV(ABS(VLOOKUP($Q$1,VLookups!$A$43:$B$44,2,FALSE)-W$3),$K97,$O97),"")</f>
        <v/>
      </c>
      <c r="X97" s="89" t="str">
        <f>IF(AND($D97&gt;0,$E97&gt;0,$F97&gt;0,NOT(ISBLANK($L97))),_xlfn.NORM.INV(ABS(VLOOKUP($Q$1,VLookups!$A$43:$B$44,2,FALSE)-X$3),$K97,$O97),"")</f>
        <v/>
      </c>
      <c r="Y97" s="5"/>
      <c r="Z97" s="164" t="str">
        <f t="shared" si="328"/>
        <v/>
      </c>
      <c r="AA97" s="47" t="str">
        <f t="shared" si="329"/>
        <v/>
      </c>
      <c r="AB97" s="47" t="str">
        <f t="shared" si="369"/>
        <v/>
      </c>
      <c r="AC97" s="47" t="str">
        <f t="shared" si="369"/>
        <v/>
      </c>
      <c r="AD97" s="47" t="str">
        <f t="shared" si="369"/>
        <v/>
      </c>
      <c r="AE97" s="47" t="str">
        <f t="shared" si="369"/>
        <v/>
      </c>
      <c r="AF97" s="47" t="str">
        <f t="shared" si="369"/>
        <v/>
      </c>
      <c r="AG97" s="47" t="str">
        <f t="shared" si="369"/>
        <v/>
      </c>
      <c r="AH97" s="47" t="str">
        <f t="shared" si="369"/>
        <v/>
      </c>
      <c r="AI97" s="47" t="str">
        <f t="shared" si="369"/>
        <v/>
      </c>
      <c r="AJ97" s="47" t="str">
        <f t="shared" si="369"/>
        <v/>
      </c>
      <c r="AK97" s="47" t="str">
        <f t="shared" si="369"/>
        <v/>
      </c>
      <c r="AL97" s="47" t="str">
        <f t="shared" si="369"/>
        <v/>
      </c>
      <c r="AM97" s="47" t="str">
        <f t="shared" si="369"/>
        <v/>
      </c>
      <c r="AN97" s="47" t="str">
        <f t="shared" si="369"/>
        <v/>
      </c>
      <c r="AO97" s="47" t="str">
        <f t="shared" si="369"/>
        <v/>
      </c>
      <c r="AP97" s="47" t="str">
        <f t="shared" si="369"/>
        <v/>
      </c>
      <c r="AQ97" s="47" t="str">
        <f t="shared" si="369"/>
        <v/>
      </c>
      <c r="AR97" s="47" t="str">
        <f t="shared" si="369"/>
        <v/>
      </c>
      <c r="AS97" s="47" t="str">
        <f t="shared" si="369"/>
        <v/>
      </c>
      <c r="AT97" s="47" t="str">
        <f t="shared" si="369"/>
        <v/>
      </c>
      <c r="AU97" s="47" t="str">
        <f t="shared" si="369"/>
        <v/>
      </c>
      <c r="AV97" s="47" t="str">
        <f t="shared" si="369"/>
        <v/>
      </c>
      <c r="AW97" s="47" t="str">
        <f t="shared" si="369"/>
        <v/>
      </c>
      <c r="AX97" s="47" t="str">
        <f t="shared" si="369"/>
        <v/>
      </c>
      <c r="AY97" s="47" t="str">
        <f t="shared" si="369"/>
        <v/>
      </c>
      <c r="AZ97" s="47" t="str">
        <f t="shared" si="369"/>
        <v/>
      </c>
      <c r="BA97" s="47" t="str">
        <f t="shared" si="369"/>
        <v/>
      </c>
      <c r="BB97" s="47" t="str">
        <f t="shared" si="369"/>
        <v/>
      </c>
      <c r="BC97" s="47" t="str">
        <f t="shared" si="369"/>
        <v/>
      </c>
      <c r="BD97" s="47" t="str">
        <f t="shared" si="369"/>
        <v/>
      </c>
      <c r="BE97" s="47" t="str">
        <f t="shared" si="369"/>
        <v/>
      </c>
      <c r="BF97" s="47" t="str">
        <f t="shared" si="369"/>
        <v/>
      </c>
      <c r="BG97" s="47" t="str">
        <f t="shared" si="369"/>
        <v/>
      </c>
      <c r="BH97" s="47" t="str">
        <f t="shared" si="369"/>
        <v/>
      </c>
      <c r="BI97" s="47" t="str">
        <f t="shared" si="369"/>
        <v/>
      </c>
      <c r="BJ97" s="47" t="str">
        <f t="shared" si="369"/>
        <v/>
      </c>
      <c r="BK97" s="47" t="str">
        <f t="shared" si="369"/>
        <v/>
      </c>
      <c r="BL97" s="47" t="str">
        <f t="shared" si="369"/>
        <v/>
      </c>
      <c r="BM97" s="47" t="str">
        <f t="shared" si="369"/>
        <v/>
      </c>
      <c r="BN97" s="47" t="str">
        <f t="shared" si="369"/>
        <v/>
      </c>
      <c r="BO97" s="47" t="str">
        <f t="shared" si="369"/>
        <v/>
      </c>
      <c r="BP97" s="47" t="str">
        <f t="shared" si="369"/>
        <v/>
      </c>
      <c r="BQ97" s="47" t="str">
        <f t="shared" si="369"/>
        <v/>
      </c>
      <c r="BR97" s="47" t="str">
        <f t="shared" si="369"/>
        <v/>
      </c>
      <c r="BS97" s="47" t="str">
        <f t="shared" si="369"/>
        <v/>
      </c>
      <c r="BT97" s="47" t="str">
        <f t="shared" si="369"/>
        <v/>
      </c>
      <c r="BU97" s="47" t="str">
        <f t="shared" si="369"/>
        <v/>
      </c>
      <c r="BV97" s="47" t="str">
        <f t="shared" si="369"/>
        <v/>
      </c>
      <c r="BW97" s="47" t="str">
        <f t="shared" si="369"/>
        <v/>
      </c>
      <c r="BX97" s="47" t="str">
        <f t="shared" si="369"/>
        <v/>
      </c>
      <c r="BY97" s="47" t="str">
        <f t="shared" si="369"/>
        <v/>
      </c>
      <c r="BZ97" s="47" t="str">
        <f t="shared" si="369"/>
        <v/>
      </c>
      <c r="CA97" s="47" t="str">
        <f t="shared" si="369"/>
        <v/>
      </c>
      <c r="CB97" s="47" t="str">
        <f t="shared" si="369"/>
        <v/>
      </c>
      <c r="CC97" s="47" t="str">
        <f t="shared" si="369"/>
        <v/>
      </c>
      <c r="CD97" s="47" t="str">
        <f t="shared" si="369"/>
        <v/>
      </c>
      <c r="CE97" s="47" t="str">
        <f t="shared" si="369"/>
        <v/>
      </c>
      <c r="CF97" s="47" t="str">
        <f t="shared" si="369"/>
        <v/>
      </c>
      <c r="CG97" s="47" t="str">
        <f t="shared" si="369"/>
        <v/>
      </c>
      <c r="CH97" s="47" t="str">
        <f t="shared" si="369"/>
        <v/>
      </c>
      <c r="CI97" s="47" t="str">
        <f t="shared" si="369"/>
        <v/>
      </c>
      <c r="CJ97" s="47" t="str">
        <f t="shared" si="369"/>
        <v/>
      </c>
      <c r="CK97" s="47" t="str">
        <f t="shared" si="369"/>
        <v/>
      </c>
      <c r="CL97" s="47" t="str">
        <f t="shared" si="369"/>
        <v/>
      </c>
      <c r="CM97" s="47" t="str">
        <f t="shared" ref="CM97:DV100" si="376">IF(ISNONTEXT($Z97),CN97-$Z97,"")</f>
        <v/>
      </c>
      <c r="CN97" s="47" t="str">
        <f t="shared" si="376"/>
        <v/>
      </c>
      <c r="CO97" s="47" t="str">
        <f t="shared" si="376"/>
        <v/>
      </c>
      <c r="CP97" s="47" t="str">
        <f t="shared" si="376"/>
        <v/>
      </c>
      <c r="CQ97" s="47" t="str">
        <f t="shared" si="376"/>
        <v/>
      </c>
      <c r="CR97" s="47" t="str">
        <f t="shared" si="376"/>
        <v/>
      </c>
      <c r="CS97" s="47" t="str">
        <f t="shared" si="376"/>
        <v/>
      </c>
      <c r="CT97" s="47" t="str">
        <f t="shared" si="376"/>
        <v/>
      </c>
      <c r="CU97" s="47" t="str">
        <f t="shared" si="376"/>
        <v/>
      </c>
      <c r="CV97" s="47" t="str">
        <f t="shared" si="376"/>
        <v/>
      </c>
      <c r="CW97" s="47" t="str">
        <f t="shared" si="376"/>
        <v/>
      </c>
      <c r="CX97" s="47" t="str">
        <f t="shared" si="376"/>
        <v/>
      </c>
      <c r="CY97" s="47" t="str">
        <f t="shared" si="376"/>
        <v/>
      </c>
      <c r="CZ97" s="47" t="str">
        <f t="shared" si="376"/>
        <v/>
      </c>
      <c r="DA97" s="47" t="str">
        <f t="shared" si="376"/>
        <v/>
      </c>
      <c r="DB97" s="47" t="str">
        <f t="shared" si="376"/>
        <v/>
      </c>
      <c r="DC97" s="47" t="str">
        <f t="shared" si="376"/>
        <v/>
      </c>
      <c r="DD97" s="47" t="str">
        <f t="shared" si="376"/>
        <v/>
      </c>
      <c r="DE97" s="47" t="str">
        <f t="shared" si="376"/>
        <v/>
      </c>
      <c r="DF97" s="47" t="str">
        <f t="shared" si="376"/>
        <v/>
      </c>
      <c r="DG97" s="47" t="str">
        <f t="shared" si="376"/>
        <v/>
      </c>
      <c r="DH97" s="47" t="str">
        <f t="shared" si="376"/>
        <v/>
      </c>
      <c r="DI97" s="47" t="str">
        <f t="shared" si="376"/>
        <v/>
      </c>
      <c r="DJ97" s="47" t="str">
        <f t="shared" si="376"/>
        <v/>
      </c>
      <c r="DK97" s="47" t="str">
        <f t="shared" si="376"/>
        <v/>
      </c>
      <c r="DL97" s="47" t="str">
        <f t="shared" si="376"/>
        <v/>
      </c>
      <c r="DM97" s="47" t="str">
        <f t="shared" si="376"/>
        <v/>
      </c>
      <c r="DN97" s="47" t="str">
        <f t="shared" si="376"/>
        <v/>
      </c>
      <c r="DO97" s="47" t="str">
        <f t="shared" si="376"/>
        <v/>
      </c>
      <c r="DP97" s="47" t="str">
        <f t="shared" si="376"/>
        <v/>
      </c>
      <c r="DQ97" s="47" t="str">
        <f t="shared" si="376"/>
        <v/>
      </c>
      <c r="DR97" s="47" t="str">
        <f t="shared" si="376"/>
        <v/>
      </c>
      <c r="DS97" s="47" t="str">
        <f t="shared" si="376"/>
        <v/>
      </c>
      <c r="DT97" s="47" t="str">
        <f t="shared" si="376"/>
        <v/>
      </c>
      <c r="DU97" s="47" t="str">
        <f t="shared" si="376"/>
        <v/>
      </c>
      <c r="DV97" s="47" t="str">
        <f t="shared" si="376"/>
        <v/>
      </c>
      <c r="DW97" s="179" t="str">
        <f t="shared" si="330"/>
        <v/>
      </c>
      <c r="DX97" s="47" t="str">
        <f t="shared" si="225"/>
        <v/>
      </c>
      <c r="DY97" s="47" t="str">
        <f t="shared" si="226"/>
        <v/>
      </c>
      <c r="DZ97" s="47" t="str">
        <f t="shared" si="227"/>
        <v/>
      </c>
      <c r="EA97" s="47" t="str">
        <f t="shared" si="228"/>
        <v/>
      </c>
      <c r="EB97" s="47" t="str">
        <f t="shared" si="229"/>
        <v/>
      </c>
      <c r="EC97" s="47" t="str">
        <f t="shared" si="230"/>
        <v/>
      </c>
      <c r="ED97" s="47" t="str">
        <f t="shared" si="231"/>
        <v/>
      </c>
      <c r="EE97" s="47" t="str">
        <f t="shared" si="232"/>
        <v/>
      </c>
      <c r="EF97" s="47" t="str">
        <f t="shared" si="233"/>
        <v/>
      </c>
      <c r="EG97" s="47" t="str">
        <f t="shared" si="234"/>
        <v/>
      </c>
      <c r="EH97" s="47" t="str">
        <f t="shared" si="235"/>
        <v/>
      </c>
      <c r="EI97" s="47" t="str">
        <f t="shared" si="236"/>
        <v/>
      </c>
      <c r="EJ97" s="47" t="str">
        <f t="shared" si="237"/>
        <v/>
      </c>
      <c r="EK97" s="47" t="str">
        <f t="shared" si="238"/>
        <v/>
      </c>
      <c r="EL97" s="47" t="str">
        <f t="shared" si="239"/>
        <v/>
      </c>
      <c r="EM97" s="47" t="str">
        <f t="shared" si="240"/>
        <v/>
      </c>
      <c r="EN97" s="47" t="str">
        <f t="shared" si="241"/>
        <v/>
      </c>
      <c r="EO97" s="47" t="str">
        <f t="shared" si="242"/>
        <v/>
      </c>
      <c r="EP97" s="47" t="str">
        <f t="shared" si="243"/>
        <v/>
      </c>
      <c r="EQ97" s="47" t="str">
        <f t="shared" si="244"/>
        <v/>
      </c>
      <c r="ER97" s="47" t="str">
        <f t="shared" si="245"/>
        <v/>
      </c>
      <c r="ES97" s="47" t="str">
        <f t="shared" si="246"/>
        <v/>
      </c>
      <c r="ET97" s="47" t="str">
        <f t="shared" si="247"/>
        <v/>
      </c>
      <c r="EU97" s="47" t="str">
        <f t="shared" si="248"/>
        <v/>
      </c>
      <c r="EV97" s="47" t="str">
        <f t="shared" si="249"/>
        <v/>
      </c>
      <c r="EW97" s="47" t="str">
        <f t="shared" si="250"/>
        <v/>
      </c>
      <c r="EX97" s="47" t="str">
        <f t="shared" si="251"/>
        <v/>
      </c>
      <c r="EY97" s="47" t="str">
        <f t="shared" si="252"/>
        <v/>
      </c>
      <c r="EZ97" s="47" t="str">
        <f t="shared" si="253"/>
        <v/>
      </c>
      <c r="FA97" s="47" t="str">
        <f t="shared" si="254"/>
        <v/>
      </c>
      <c r="FB97" s="47" t="str">
        <f t="shared" si="255"/>
        <v/>
      </c>
      <c r="FC97" s="47" t="str">
        <f t="shared" si="256"/>
        <v/>
      </c>
      <c r="FD97" s="47" t="str">
        <f t="shared" si="257"/>
        <v/>
      </c>
      <c r="FE97" s="47" t="str">
        <f t="shared" si="258"/>
        <v/>
      </c>
      <c r="FF97" s="47" t="str">
        <f t="shared" si="259"/>
        <v/>
      </c>
      <c r="FG97" s="47" t="str">
        <f t="shared" si="260"/>
        <v/>
      </c>
      <c r="FH97" s="47" t="str">
        <f t="shared" si="261"/>
        <v/>
      </c>
      <c r="FI97" s="47" t="str">
        <f t="shared" si="262"/>
        <v/>
      </c>
      <c r="FJ97" s="47" t="str">
        <f t="shared" si="263"/>
        <v/>
      </c>
      <c r="FK97" s="47" t="str">
        <f t="shared" si="264"/>
        <v/>
      </c>
      <c r="FL97" s="47" t="str">
        <f t="shared" si="265"/>
        <v/>
      </c>
      <c r="FM97" s="47" t="str">
        <f t="shared" si="266"/>
        <v/>
      </c>
      <c r="FN97" s="47" t="str">
        <f t="shared" si="267"/>
        <v/>
      </c>
      <c r="FO97" s="47" t="str">
        <f t="shared" si="268"/>
        <v/>
      </c>
      <c r="FP97" s="47" t="str">
        <f t="shared" si="269"/>
        <v/>
      </c>
      <c r="FQ97" s="47" t="str">
        <f t="shared" si="270"/>
        <v/>
      </c>
      <c r="FR97" s="47" t="str">
        <f t="shared" si="271"/>
        <v/>
      </c>
      <c r="FS97" s="47" t="str">
        <f t="shared" si="272"/>
        <v/>
      </c>
      <c r="FT97" s="47" t="str">
        <f t="shared" si="273"/>
        <v/>
      </c>
      <c r="FU97" s="47" t="str">
        <f t="shared" si="274"/>
        <v/>
      </c>
      <c r="FV97" s="47" t="str">
        <f t="shared" si="275"/>
        <v/>
      </c>
      <c r="FW97" s="47" t="str">
        <f t="shared" si="276"/>
        <v/>
      </c>
      <c r="FX97" s="47" t="str">
        <f t="shared" si="277"/>
        <v/>
      </c>
      <c r="FY97" s="47" t="str">
        <f t="shared" si="278"/>
        <v/>
      </c>
      <c r="FZ97" s="47" t="str">
        <f t="shared" si="279"/>
        <v/>
      </c>
      <c r="GA97" s="47" t="str">
        <f t="shared" si="280"/>
        <v/>
      </c>
      <c r="GB97" s="47" t="str">
        <f t="shared" si="281"/>
        <v/>
      </c>
      <c r="GC97" s="47" t="str">
        <f t="shared" si="282"/>
        <v/>
      </c>
      <c r="GD97" s="47" t="str">
        <f t="shared" si="283"/>
        <v/>
      </c>
      <c r="GE97" s="47" t="str">
        <f t="shared" si="284"/>
        <v/>
      </c>
      <c r="GF97" s="47" t="str">
        <f t="shared" si="285"/>
        <v/>
      </c>
      <c r="GG97" s="47" t="str">
        <f t="shared" si="286"/>
        <v/>
      </c>
      <c r="GH97" s="47" t="str">
        <f t="shared" si="287"/>
        <v/>
      </c>
      <c r="GI97" s="47" t="str">
        <f t="shared" si="288"/>
        <v/>
      </c>
      <c r="GJ97" s="47" t="str">
        <f t="shared" si="289"/>
        <v/>
      </c>
      <c r="GK97" s="47" t="str">
        <f t="shared" si="290"/>
        <v/>
      </c>
      <c r="GL97" s="47" t="str">
        <f t="shared" si="291"/>
        <v/>
      </c>
      <c r="GM97" s="47" t="str">
        <f t="shared" si="292"/>
        <v/>
      </c>
      <c r="GN97" s="47" t="str">
        <f t="shared" si="293"/>
        <v/>
      </c>
      <c r="GO97" s="47" t="str">
        <f t="shared" si="294"/>
        <v/>
      </c>
      <c r="GP97" s="47" t="str">
        <f t="shared" si="295"/>
        <v/>
      </c>
      <c r="GQ97" s="47" t="str">
        <f t="shared" si="296"/>
        <v/>
      </c>
      <c r="GR97" s="47" t="str">
        <f t="shared" si="297"/>
        <v/>
      </c>
      <c r="GS97" s="47" t="str">
        <f t="shared" si="298"/>
        <v/>
      </c>
      <c r="GT97" s="47" t="str">
        <f t="shared" si="299"/>
        <v/>
      </c>
      <c r="GU97" s="47" t="str">
        <f t="shared" si="300"/>
        <v/>
      </c>
      <c r="GV97" s="47" t="str">
        <f t="shared" si="301"/>
        <v/>
      </c>
      <c r="GW97" s="47" t="str">
        <f t="shared" si="302"/>
        <v/>
      </c>
      <c r="GX97" s="47" t="str">
        <f t="shared" si="303"/>
        <v/>
      </c>
      <c r="GY97" s="47" t="str">
        <f t="shared" si="304"/>
        <v/>
      </c>
      <c r="GZ97" s="47" t="str">
        <f t="shared" si="305"/>
        <v/>
      </c>
      <c r="HA97" s="47" t="str">
        <f t="shared" si="306"/>
        <v/>
      </c>
      <c r="HB97" s="47" t="str">
        <f t="shared" si="307"/>
        <v/>
      </c>
      <c r="HC97" s="47" t="str">
        <f t="shared" si="308"/>
        <v/>
      </c>
      <c r="HD97" s="47" t="str">
        <f t="shared" si="309"/>
        <v/>
      </c>
      <c r="HE97" s="47" t="str">
        <f t="shared" si="310"/>
        <v/>
      </c>
      <c r="HF97" s="47" t="str">
        <f t="shared" si="311"/>
        <v/>
      </c>
      <c r="HG97" s="47" t="str">
        <f t="shared" si="312"/>
        <v/>
      </c>
      <c r="HH97" s="47" t="str">
        <f t="shared" si="313"/>
        <v/>
      </c>
      <c r="HI97" s="47" t="str">
        <f t="shared" si="314"/>
        <v/>
      </c>
      <c r="HJ97" s="47" t="str">
        <f t="shared" si="315"/>
        <v/>
      </c>
      <c r="HK97" s="47" t="str">
        <f t="shared" si="316"/>
        <v/>
      </c>
      <c r="HL97" s="47" t="str">
        <f t="shared" si="317"/>
        <v/>
      </c>
      <c r="HM97" s="47" t="str">
        <f t="shared" si="318"/>
        <v/>
      </c>
      <c r="HN97" s="47" t="str">
        <f t="shared" si="319"/>
        <v/>
      </c>
      <c r="HO97" s="47" t="str">
        <f t="shared" si="320"/>
        <v/>
      </c>
      <c r="HP97" s="47" t="str">
        <f t="shared" si="321"/>
        <v/>
      </c>
      <c r="HQ97" s="47" t="str">
        <f t="shared" si="322"/>
        <v/>
      </c>
      <c r="HR97" s="47" t="str">
        <f t="shared" si="323"/>
        <v/>
      </c>
      <c r="HS97" s="47" t="str">
        <f t="shared" si="324"/>
        <v/>
      </c>
      <c r="HT97" s="165" t="e">
        <f t="shared" si="325"/>
        <v>#N/A</v>
      </c>
      <c r="HU97" s="165" t="e">
        <f t="shared" si="366"/>
        <v>#N/A</v>
      </c>
      <c r="HV97" s="165" t="e">
        <f t="shared" si="366"/>
        <v>#N/A</v>
      </c>
      <c r="HW97" s="165" t="e">
        <f t="shared" si="366"/>
        <v>#N/A</v>
      </c>
      <c r="HX97" s="165" t="e">
        <f t="shared" ref="HX97:IL104" si="377">IF(ISNONTEXT($O97),_xlfn.NORM.DIST(AE97,$K97,$O97,FALSE),NA())</f>
        <v>#N/A</v>
      </c>
      <c r="HY97" s="165" t="e">
        <f t="shared" si="377"/>
        <v>#N/A</v>
      </c>
      <c r="HZ97" s="165" t="e">
        <f t="shared" si="377"/>
        <v>#N/A</v>
      </c>
      <c r="IA97" s="165" t="e">
        <f t="shared" si="377"/>
        <v>#N/A</v>
      </c>
      <c r="IB97" s="165" t="e">
        <f t="shared" si="377"/>
        <v>#N/A</v>
      </c>
      <c r="IC97" s="165" t="e">
        <f t="shared" si="377"/>
        <v>#N/A</v>
      </c>
      <c r="ID97" s="165" t="e">
        <f t="shared" si="377"/>
        <v>#N/A</v>
      </c>
      <c r="IE97" s="165" t="e">
        <f t="shared" si="377"/>
        <v>#N/A</v>
      </c>
      <c r="IF97" s="165" t="e">
        <f t="shared" si="377"/>
        <v>#N/A</v>
      </c>
      <c r="IG97" s="165" t="e">
        <f t="shared" si="377"/>
        <v>#N/A</v>
      </c>
      <c r="IH97" s="165" t="e">
        <f t="shared" si="377"/>
        <v>#N/A</v>
      </c>
      <c r="II97" s="165" t="e">
        <f t="shared" si="377"/>
        <v>#N/A</v>
      </c>
      <c r="IJ97" s="165" t="e">
        <f t="shared" si="377"/>
        <v>#N/A</v>
      </c>
      <c r="IK97" s="165" t="e">
        <f t="shared" si="377"/>
        <v>#N/A</v>
      </c>
      <c r="IL97" s="165" t="e">
        <f t="shared" si="377"/>
        <v>#N/A</v>
      </c>
      <c r="IM97" s="165" t="e">
        <f t="shared" si="373"/>
        <v>#N/A</v>
      </c>
      <c r="IN97" s="165" t="e">
        <f t="shared" si="373"/>
        <v>#N/A</v>
      </c>
      <c r="IO97" s="165" t="e">
        <f t="shared" si="373"/>
        <v>#N/A</v>
      </c>
      <c r="IP97" s="165" t="e">
        <f t="shared" si="373"/>
        <v>#N/A</v>
      </c>
      <c r="IQ97" s="165" t="e">
        <f t="shared" si="373"/>
        <v>#N/A</v>
      </c>
      <c r="IR97" s="165" t="e">
        <f t="shared" si="373"/>
        <v>#N/A</v>
      </c>
      <c r="IS97" s="165" t="e">
        <f t="shared" si="373"/>
        <v>#N/A</v>
      </c>
      <c r="IT97" s="165" t="e">
        <f t="shared" si="373"/>
        <v>#N/A</v>
      </c>
      <c r="IU97" s="165" t="e">
        <f t="shared" si="373"/>
        <v>#N/A</v>
      </c>
      <c r="IV97" s="165" t="e">
        <f t="shared" si="373"/>
        <v>#N/A</v>
      </c>
      <c r="IW97" s="165" t="e">
        <f t="shared" si="373"/>
        <v>#N/A</v>
      </c>
      <c r="IX97" s="165" t="e">
        <f t="shared" si="373"/>
        <v>#N/A</v>
      </c>
      <c r="IY97" s="165" t="e">
        <f t="shared" si="373"/>
        <v>#N/A</v>
      </c>
      <c r="IZ97" s="165" t="e">
        <f t="shared" si="373"/>
        <v>#N/A</v>
      </c>
      <c r="JA97" s="165" t="e">
        <f t="shared" si="373"/>
        <v>#N/A</v>
      </c>
      <c r="JB97" s="165" t="e">
        <f t="shared" si="370"/>
        <v>#N/A</v>
      </c>
      <c r="JC97" s="165" t="e">
        <f t="shared" si="370"/>
        <v>#N/A</v>
      </c>
      <c r="JD97" s="165" t="e">
        <f t="shared" si="370"/>
        <v>#N/A</v>
      </c>
      <c r="JE97" s="165" t="e">
        <f t="shared" si="370"/>
        <v>#N/A</v>
      </c>
      <c r="JF97" s="165" t="e">
        <f t="shared" si="370"/>
        <v>#N/A</v>
      </c>
      <c r="JG97" s="165" t="e">
        <f t="shared" si="370"/>
        <v>#N/A</v>
      </c>
      <c r="JH97" s="165" t="e">
        <f t="shared" si="370"/>
        <v>#N/A</v>
      </c>
      <c r="JI97" s="165" t="e">
        <f t="shared" si="370"/>
        <v>#N/A</v>
      </c>
      <c r="JJ97" s="165" t="e">
        <f t="shared" si="370"/>
        <v>#N/A</v>
      </c>
      <c r="JK97" s="165" t="e">
        <f t="shared" si="370"/>
        <v>#N/A</v>
      </c>
      <c r="JL97" s="165" t="e">
        <f t="shared" si="370"/>
        <v>#N/A</v>
      </c>
      <c r="JM97" s="165" t="e">
        <f t="shared" si="370"/>
        <v>#N/A</v>
      </c>
      <c r="JN97" s="165" t="e">
        <f t="shared" si="370"/>
        <v>#N/A</v>
      </c>
      <c r="JO97" s="165" t="e">
        <f t="shared" si="370"/>
        <v>#N/A</v>
      </c>
      <c r="JP97" s="165" t="e">
        <f t="shared" si="370"/>
        <v>#N/A</v>
      </c>
      <c r="JQ97" s="165" t="e">
        <f t="shared" si="359"/>
        <v>#N/A</v>
      </c>
      <c r="JR97" s="165" t="e">
        <f t="shared" si="359"/>
        <v>#N/A</v>
      </c>
      <c r="JS97" s="165" t="e">
        <f t="shared" si="359"/>
        <v>#N/A</v>
      </c>
      <c r="JT97" s="165" t="e">
        <f t="shared" si="359"/>
        <v>#N/A</v>
      </c>
      <c r="JU97" s="165" t="e">
        <f t="shared" si="359"/>
        <v>#N/A</v>
      </c>
      <c r="JV97" s="165" t="e">
        <f t="shared" si="359"/>
        <v>#N/A</v>
      </c>
      <c r="JW97" s="165" t="e">
        <f t="shared" si="359"/>
        <v>#N/A</v>
      </c>
      <c r="JX97" s="165" t="e">
        <f t="shared" si="359"/>
        <v>#N/A</v>
      </c>
      <c r="JY97" s="165" t="e">
        <f t="shared" si="359"/>
        <v>#N/A</v>
      </c>
      <c r="JZ97" s="165" t="e">
        <f t="shared" si="359"/>
        <v>#N/A</v>
      </c>
      <c r="KA97" s="165" t="e">
        <f t="shared" si="359"/>
        <v>#N/A</v>
      </c>
      <c r="KB97" s="165" t="e">
        <f t="shared" si="359"/>
        <v>#N/A</v>
      </c>
      <c r="KC97" s="165" t="e">
        <f t="shared" si="359"/>
        <v>#N/A</v>
      </c>
      <c r="KD97" s="165" t="e">
        <f t="shared" si="359"/>
        <v>#N/A</v>
      </c>
      <c r="KE97" s="165" t="e">
        <f t="shared" si="359"/>
        <v>#N/A</v>
      </c>
      <c r="KF97" s="165" t="e">
        <f t="shared" si="335"/>
        <v>#N/A</v>
      </c>
      <c r="KG97" s="165" t="e">
        <f t="shared" si="367"/>
        <v>#N/A</v>
      </c>
      <c r="KH97" s="165" t="e">
        <f t="shared" si="367"/>
        <v>#N/A</v>
      </c>
      <c r="KI97" s="165" t="e">
        <f t="shared" si="367"/>
        <v>#N/A</v>
      </c>
      <c r="KJ97" s="165" t="e">
        <f t="shared" ref="KJ97:KX104" si="378">IF(ISNONTEXT($O97),_xlfn.NORM.DIST(CQ97,$K97,$O97,FALSE),NA())</f>
        <v>#N/A</v>
      </c>
      <c r="KK97" s="165" t="e">
        <f t="shared" si="378"/>
        <v>#N/A</v>
      </c>
      <c r="KL97" s="165" t="e">
        <f t="shared" si="378"/>
        <v>#N/A</v>
      </c>
      <c r="KM97" s="165" t="e">
        <f t="shared" si="378"/>
        <v>#N/A</v>
      </c>
      <c r="KN97" s="165" t="e">
        <f t="shared" si="378"/>
        <v>#N/A</v>
      </c>
      <c r="KO97" s="165" t="e">
        <f t="shared" si="378"/>
        <v>#N/A</v>
      </c>
      <c r="KP97" s="165" t="e">
        <f t="shared" si="378"/>
        <v>#N/A</v>
      </c>
      <c r="KQ97" s="165" t="e">
        <f t="shared" si="378"/>
        <v>#N/A</v>
      </c>
      <c r="KR97" s="165" t="e">
        <f t="shared" si="378"/>
        <v>#N/A</v>
      </c>
      <c r="KS97" s="165" t="e">
        <f t="shared" si="378"/>
        <v>#N/A</v>
      </c>
      <c r="KT97" s="165" t="e">
        <f t="shared" si="378"/>
        <v>#N/A</v>
      </c>
      <c r="KU97" s="165" t="e">
        <f t="shared" si="378"/>
        <v>#N/A</v>
      </c>
      <c r="KV97" s="165" t="e">
        <f t="shared" si="378"/>
        <v>#N/A</v>
      </c>
      <c r="KW97" s="165" t="e">
        <f t="shared" si="378"/>
        <v>#N/A</v>
      </c>
      <c r="KX97" s="165" t="e">
        <f t="shared" si="378"/>
        <v>#N/A</v>
      </c>
      <c r="KY97" s="165" t="e">
        <f t="shared" si="374"/>
        <v>#N/A</v>
      </c>
      <c r="KZ97" s="165" t="e">
        <f t="shared" si="374"/>
        <v>#N/A</v>
      </c>
      <c r="LA97" s="165" t="e">
        <f t="shared" si="374"/>
        <v>#N/A</v>
      </c>
      <c r="LB97" s="165" t="e">
        <f t="shared" si="374"/>
        <v>#N/A</v>
      </c>
      <c r="LC97" s="165" t="e">
        <f t="shared" si="374"/>
        <v>#N/A</v>
      </c>
      <c r="LD97" s="165" t="e">
        <f t="shared" si="374"/>
        <v>#N/A</v>
      </c>
      <c r="LE97" s="165" t="e">
        <f t="shared" si="374"/>
        <v>#N/A</v>
      </c>
      <c r="LF97" s="165" t="e">
        <f t="shared" si="374"/>
        <v>#N/A</v>
      </c>
      <c r="LG97" s="165" t="e">
        <f t="shared" si="374"/>
        <v>#N/A</v>
      </c>
      <c r="LH97" s="165" t="e">
        <f t="shared" si="374"/>
        <v>#N/A</v>
      </c>
      <c r="LI97" s="165" t="e">
        <f t="shared" si="374"/>
        <v>#N/A</v>
      </c>
      <c r="LJ97" s="165" t="e">
        <f t="shared" si="374"/>
        <v>#N/A</v>
      </c>
      <c r="LK97" s="165" t="e">
        <f t="shared" si="374"/>
        <v>#N/A</v>
      </c>
      <c r="LL97" s="165" t="e">
        <f t="shared" si="374"/>
        <v>#N/A</v>
      </c>
      <c r="LM97" s="165" t="e">
        <f t="shared" si="374"/>
        <v>#N/A</v>
      </c>
      <c r="LN97" s="165" t="e">
        <f t="shared" si="371"/>
        <v>#N/A</v>
      </c>
      <c r="LO97" s="165" t="e">
        <f t="shared" si="371"/>
        <v>#N/A</v>
      </c>
      <c r="LP97" s="165" t="e">
        <f t="shared" si="371"/>
        <v>#N/A</v>
      </c>
      <c r="LQ97" s="165" t="e">
        <f t="shared" si="371"/>
        <v>#N/A</v>
      </c>
      <c r="LR97" s="165" t="e">
        <f t="shared" si="371"/>
        <v>#N/A</v>
      </c>
      <c r="LS97" s="165" t="e">
        <f t="shared" si="371"/>
        <v>#N/A</v>
      </c>
      <c r="LT97" s="165" t="e">
        <f t="shared" si="371"/>
        <v>#N/A</v>
      </c>
      <c r="LU97" s="165" t="e">
        <f t="shared" si="371"/>
        <v>#N/A</v>
      </c>
      <c r="LV97" s="165" t="e">
        <f t="shared" si="371"/>
        <v>#N/A</v>
      </c>
      <c r="LW97" s="165" t="e">
        <f t="shared" si="371"/>
        <v>#N/A</v>
      </c>
      <c r="LX97" s="165" t="e">
        <f t="shared" si="371"/>
        <v>#N/A</v>
      </c>
      <c r="LY97" s="165" t="e">
        <f t="shared" si="371"/>
        <v>#N/A</v>
      </c>
      <c r="LZ97" s="165" t="e">
        <f t="shared" si="371"/>
        <v>#N/A</v>
      </c>
      <c r="MA97" s="165" t="e">
        <f t="shared" si="371"/>
        <v>#N/A</v>
      </c>
      <c r="MB97" s="165" t="e">
        <f t="shared" si="371"/>
        <v>#N/A</v>
      </c>
      <c r="MC97" s="165" t="e">
        <f t="shared" si="360"/>
        <v>#N/A</v>
      </c>
      <c r="MD97" s="165" t="e">
        <f t="shared" si="360"/>
        <v>#N/A</v>
      </c>
      <c r="ME97" s="165" t="e">
        <f t="shared" si="360"/>
        <v>#N/A</v>
      </c>
      <c r="MF97" s="165" t="e">
        <f t="shared" si="360"/>
        <v>#N/A</v>
      </c>
      <c r="MG97" s="165" t="e">
        <f t="shared" si="360"/>
        <v>#N/A</v>
      </c>
      <c r="MH97" s="165" t="e">
        <f t="shared" si="360"/>
        <v>#N/A</v>
      </c>
      <c r="MI97" s="165" t="e">
        <f t="shared" si="360"/>
        <v>#N/A</v>
      </c>
      <c r="MJ97" s="165" t="e">
        <f t="shared" si="360"/>
        <v>#N/A</v>
      </c>
      <c r="MK97" s="165" t="e">
        <f t="shared" si="360"/>
        <v>#N/A</v>
      </c>
      <c r="ML97" s="165" t="e">
        <f t="shared" si="360"/>
        <v>#N/A</v>
      </c>
      <c r="MM97" s="165" t="e">
        <f t="shared" si="360"/>
        <v>#N/A</v>
      </c>
      <c r="MN97" s="165" t="e">
        <f t="shared" si="360"/>
        <v>#N/A</v>
      </c>
      <c r="MO97" s="165" t="e">
        <f t="shared" si="360"/>
        <v>#N/A</v>
      </c>
      <c r="MP97" s="165" t="e">
        <f t="shared" si="360"/>
        <v>#N/A</v>
      </c>
      <c r="MQ97" s="165" t="e">
        <f t="shared" si="360"/>
        <v>#N/A</v>
      </c>
      <c r="MR97" s="165" t="e">
        <f t="shared" si="336"/>
        <v>#N/A</v>
      </c>
      <c r="MS97" s="165" t="e">
        <f t="shared" si="368"/>
        <v>#N/A</v>
      </c>
      <c r="MT97" s="165" t="e">
        <f t="shared" si="368"/>
        <v>#N/A</v>
      </c>
      <c r="MU97" s="165" t="e">
        <f t="shared" si="368"/>
        <v>#N/A</v>
      </c>
      <c r="MV97" s="165" t="e">
        <f t="shared" ref="MV97:NJ104" si="379">IF(ISNONTEXT($O97),_xlfn.NORM.DIST(FC97,$K97,$O97,FALSE),NA())</f>
        <v>#N/A</v>
      </c>
      <c r="MW97" s="165" t="e">
        <f t="shared" si="379"/>
        <v>#N/A</v>
      </c>
      <c r="MX97" s="165" t="e">
        <f t="shared" si="379"/>
        <v>#N/A</v>
      </c>
      <c r="MY97" s="165" t="e">
        <f t="shared" si="379"/>
        <v>#N/A</v>
      </c>
      <c r="MZ97" s="165" t="e">
        <f t="shared" si="379"/>
        <v>#N/A</v>
      </c>
      <c r="NA97" s="165" t="e">
        <f t="shared" si="379"/>
        <v>#N/A</v>
      </c>
      <c r="NB97" s="165" t="e">
        <f t="shared" si="379"/>
        <v>#N/A</v>
      </c>
      <c r="NC97" s="165" t="e">
        <f t="shared" si="379"/>
        <v>#N/A</v>
      </c>
      <c r="ND97" s="165" t="e">
        <f t="shared" si="379"/>
        <v>#N/A</v>
      </c>
      <c r="NE97" s="165" t="e">
        <f t="shared" si="379"/>
        <v>#N/A</v>
      </c>
      <c r="NF97" s="165" t="e">
        <f t="shared" si="379"/>
        <v>#N/A</v>
      </c>
      <c r="NG97" s="165" t="e">
        <f t="shared" si="379"/>
        <v>#N/A</v>
      </c>
      <c r="NH97" s="165" t="e">
        <f t="shared" si="379"/>
        <v>#N/A</v>
      </c>
      <c r="NI97" s="165" t="e">
        <f t="shared" si="379"/>
        <v>#N/A</v>
      </c>
      <c r="NJ97" s="165" t="e">
        <f t="shared" si="379"/>
        <v>#N/A</v>
      </c>
      <c r="NK97" s="165" t="e">
        <f t="shared" si="375"/>
        <v>#N/A</v>
      </c>
      <c r="NL97" s="165" t="e">
        <f t="shared" si="375"/>
        <v>#N/A</v>
      </c>
      <c r="NM97" s="165" t="e">
        <f t="shared" si="375"/>
        <v>#N/A</v>
      </c>
      <c r="NN97" s="165" t="e">
        <f t="shared" si="375"/>
        <v>#N/A</v>
      </c>
      <c r="NO97" s="165" t="e">
        <f t="shared" si="375"/>
        <v>#N/A</v>
      </c>
      <c r="NP97" s="165" t="e">
        <f t="shared" si="375"/>
        <v>#N/A</v>
      </c>
      <c r="NQ97" s="165" t="e">
        <f t="shared" si="375"/>
        <v>#N/A</v>
      </c>
      <c r="NR97" s="165" t="e">
        <f t="shared" si="375"/>
        <v>#N/A</v>
      </c>
      <c r="NS97" s="165" t="e">
        <f t="shared" si="375"/>
        <v>#N/A</v>
      </c>
      <c r="NT97" s="165" t="e">
        <f t="shared" si="375"/>
        <v>#N/A</v>
      </c>
      <c r="NU97" s="165" t="e">
        <f t="shared" si="375"/>
        <v>#N/A</v>
      </c>
      <c r="NV97" s="165" t="e">
        <f t="shared" si="375"/>
        <v>#N/A</v>
      </c>
      <c r="NW97" s="165" t="e">
        <f t="shared" si="375"/>
        <v>#N/A</v>
      </c>
      <c r="NX97" s="165" t="e">
        <f t="shared" si="375"/>
        <v>#N/A</v>
      </c>
      <c r="NY97" s="165" t="e">
        <f t="shared" si="375"/>
        <v>#N/A</v>
      </c>
      <c r="NZ97" s="165" t="e">
        <f t="shared" si="372"/>
        <v>#N/A</v>
      </c>
      <c r="OA97" s="165" t="e">
        <f t="shared" si="372"/>
        <v>#N/A</v>
      </c>
      <c r="OB97" s="165" t="e">
        <f t="shared" si="372"/>
        <v>#N/A</v>
      </c>
      <c r="OC97" s="165" t="e">
        <f t="shared" si="372"/>
        <v>#N/A</v>
      </c>
      <c r="OD97" s="165" t="e">
        <f t="shared" si="372"/>
        <v>#N/A</v>
      </c>
      <c r="OE97" s="165" t="e">
        <f t="shared" si="372"/>
        <v>#N/A</v>
      </c>
      <c r="OF97" s="165" t="e">
        <f t="shared" si="372"/>
        <v>#N/A</v>
      </c>
      <c r="OG97" s="165" t="e">
        <f t="shared" si="372"/>
        <v>#N/A</v>
      </c>
      <c r="OH97" s="165" t="e">
        <f t="shared" si="372"/>
        <v>#N/A</v>
      </c>
      <c r="OI97" s="165" t="e">
        <f t="shared" si="372"/>
        <v>#N/A</v>
      </c>
      <c r="OJ97" s="165" t="e">
        <f t="shared" si="372"/>
        <v>#N/A</v>
      </c>
      <c r="OK97" s="165" t="e">
        <f t="shared" si="372"/>
        <v>#N/A</v>
      </c>
      <c r="OL97" s="165" t="e">
        <f t="shared" si="372"/>
        <v>#N/A</v>
      </c>
      <c r="OM97" s="165" t="e">
        <f t="shared" si="372"/>
        <v>#N/A</v>
      </c>
      <c r="ON97" s="165" t="e">
        <f t="shared" si="372"/>
        <v>#N/A</v>
      </c>
      <c r="OO97" s="165" t="e">
        <f t="shared" si="361"/>
        <v>#N/A</v>
      </c>
      <c r="OP97" s="165" t="e">
        <f t="shared" si="361"/>
        <v>#N/A</v>
      </c>
      <c r="OQ97" s="165" t="e">
        <f t="shared" si="361"/>
        <v>#N/A</v>
      </c>
      <c r="OR97" s="165" t="e">
        <f t="shared" si="361"/>
        <v>#N/A</v>
      </c>
      <c r="OS97" s="165" t="e">
        <f t="shared" si="361"/>
        <v>#N/A</v>
      </c>
      <c r="OT97" s="165" t="e">
        <f t="shared" si="361"/>
        <v>#N/A</v>
      </c>
      <c r="OU97" s="165" t="e">
        <f t="shared" si="361"/>
        <v>#N/A</v>
      </c>
      <c r="OV97" s="165" t="e">
        <f t="shared" si="361"/>
        <v>#N/A</v>
      </c>
      <c r="OW97" s="165" t="e">
        <f t="shared" si="361"/>
        <v>#N/A</v>
      </c>
      <c r="OX97" s="165" t="e">
        <f t="shared" si="361"/>
        <v>#N/A</v>
      </c>
      <c r="OY97" s="165" t="e">
        <f t="shared" si="361"/>
        <v>#N/A</v>
      </c>
      <c r="OZ97" s="165" t="e">
        <f t="shared" si="361"/>
        <v>#N/A</v>
      </c>
      <c r="PA97" s="165" t="e">
        <f t="shared" si="361"/>
        <v>#N/A</v>
      </c>
      <c r="PB97" s="165" t="e">
        <f t="shared" si="361"/>
        <v>#N/A</v>
      </c>
      <c r="PC97" s="165" t="e">
        <f t="shared" si="361"/>
        <v>#N/A</v>
      </c>
      <c r="PD97" s="165" t="e">
        <f t="shared" si="337"/>
        <v>#N/A</v>
      </c>
      <c r="PE97" s="165" t="e">
        <f t="shared" si="357"/>
        <v>#N/A</v>
      </c>
      <c r="PF97" s="165" t="e">
        <f t="shared" si="357"/>
        <v>#N/A</v>
      </c>
      <c r="PG97" s="165" t="e">
        <f t="shared" si="357"/>
        <v>#N/A</v>
      </c>
      <c r="PH97" s="165" t="e">
        <f t="shared" si="357"/>
        <v>#N/A</v>
      </c>
      <c r="PI97" s="165" t="e">
        <f t="shared" si="357"/>
        <v>#N/A</v>
      </c>
      <c r="PJ97" s="165" t="e">
        <f t="shared" si="357"/>
        <v>#N/A</v>
      </c>
      <c r="PK97" s="165" t="e">
        <f t="shared" si="357"/>
        <v>#N/A</v>
      </c>
      <c r="PL97" s="165" t="e">
        <f t="shared" si="357"/>
        <v>#N/A</v>
      </c>
    </row>
    <row r="98" spans="1:428" hidden="1" x14ac:dyDescent="0.45">
      <c r="A98" s="4">
        <v>95</v>
      </c>
      <c r="B98" s="105"/>
      <c r="C98" s="113"/>
      <c r="D98" s="118" t="str">
        <f t="shared" si="220"/>
        <v/>
      </c>
      <c r="E98" s="91"/>
      <c r="F98" s="118" t="str">
        <f t="shared" si="221"/>
        <v/>
      </c>
      <c r="G98" s="113"/>
      <c r="H98" s="106"/>
      <c r="I98" s="120" t="str">
        <f t="shared" si="222"/>
        <v/>
      </c>
      <c r="J98" s="120" t="str">
        <f t="shared" si="223"/>
        <v/>
      </c>
      <c r="K98" s="71" t="str">
        <f t="shared" si="327"/>
        <v/>
      </c>
      <c r="L98" s="23"/>
      <c r="M98" s="55"/>
      <c r="N98" s="298"/>
      <c r="O98" s="72" t="str">
        <f>IF(AND(D98&gt;0,E98&gt;0,F98&gt;0),IF(ISBLANK(N98),IF(ISBLANK(L98),"",(F98-D98)*VLOOKUP(L98,VLookups!$A$4:$B$13,2,FALSE)),N98),"")</f>
        <v/>
      </c>
      <c r="P98" s="73" t="str">
        <f t="shared" si="224"/>
        <v/>
      </c>
      <c r="Q98" s="91"/>
      <c r="R98" s="265" t="str">
        <f>IF(AND(Q98&gt;0,E98&gt;0,NOT(O98="")),ABS(VLOOKUP($Q$1,VLookups!$A$43:$B$44,2,FALSE)-_xlfn.NORM.DIST(Q98,K98,O98,TRUE)),"")</f>
        <v/>
      </c>
      <c r="S98" s="90" t="str">
        <f>IF(AND($D98&gt;0,$E98&gt;0,$F98&gt;0,NOT(ISBLANK($L98))),_xlfn.NORM.INV(ABS(VLOOKUP($Q$1,VLookups!$A$43:$B$44,2,FALSE)-S$3),$K98,$O98),"")</f>
        <v/>
      </c>
      <c r="T98" s="89" t="str">
        <f>IF(AND($D98&gt;0,$E98&gt;0,$F98&gt;0,NOT(ISBLANK($L98))),_xlfn.NORM.INV(ABS(VLOOKUP($Q$1,VLookups!$A$43:$B$44,2,FALSE)-T$3),$K98,$O98),"")</f>
        <v/>
      </c>
      <c r="U98" s="90" t="str">
        <f>IF(AND($D98&gt;0,$E98&gt;0,$F98&gt;0,NOT(ISBLANK($L98))),_xlfn.NORM.INV(ABS(VLOOKUP($Q$1,VLookups!$A$43:$B$44,2,FALSE)-U$3),$K98,$O98),"")</f>
        <v/>
      </c>
      <c r="V98" s="89" t="str">
        <f>IF(AND($D98&gt;0,$E98&gt;0,$F98&gt;0,NOT(ISBLANK($L98))),_xlfn.NORM.INV(ABS(VLOOKUP($Q$1,VLookups!$A$43:$B$44,2,FALSE)-V$3),$K98,$O98),"")</f>
        <v/>
      </c>
      <c r="W98" s="90" t="str">
        <f>IF(AND($D98&gt;0,$E98&gt;0,$F98&gt;0,NOT(ISBLANK($L98))),_xlfn.NORM.INV(ABS(VLOOKUP($Q$1,VLookups!$A$43:$B$44,2,FALSE)-W$3),$K98,$O98),"")</f>
        <v/>
      </c>
      <c r="X98" s="89" t="str">
        <f>IF(AND($D98&gt;0,$E98&gt;0,$F98&gt;0,NOT(ISBLANK($L98))),_xlfn.NORM.INV(ABS(VLOOKUP($Q$1,VLookups!$A$43:$B$44,2,FALSE)-X$3),$K98,$O98),"")</f>
        <v/>
      </c>
      <c r="Y98" s="5"/>
      <c r="Z98" s="164" t="str">
        <f t="shared" si="328"/>
        <v/>
      </c>
      <c r="AA98" s="47" t="str">
        <f t="shared" si="329"/>
        <v/>
      </c>
      <c r="AB98" s="47" t="str">
        <f t="shared" ref="AB98:CM101" si="380">IF(ISNONTEXT($Z98),AC98-$Z98,"")</f>
        <v/>
      </c>
      <c r="AC98" s="47" t="str">
        <f t="shared" si="380"/>
        <v/>
      </c>
      <c r="AD98" s="47" t="str">
        <f t="shared" si="380"/>
        <v/>
      </c>
      <c r="AE98" s="47" t="str">
        <f t="shared" si="380"/>
        <v/>
      </c>
      <c r="AF98" s="47" t="str">
        <f t="shared" si="380"/>
        <v/>
      </c>
      <c r="AG98" s="47" t="str">
        <f t="shared" si="380"/>
        <v/>
      </c>
      <c r="AH98" s="47" t="str">
        <f t="shared" si="380"/>
        <v/>
      </c>
      <c r="AI98" s="47" t="str">
        <f t="shared" si="380"/>
        <v/>
      </c>
      <c r="AJ98" s="47" t="str">
        <f t="shared" si="380"/>
        <v/>
      </c>
      <c r="AK98" s="47" t="str">
        <f t="shared" si="380"/>
        <v/>
      </c>
      <c r="AL98" s="47" t="str">
        <f t="shared" si="380"/>
        <v/>
      </c>
      <c r="AM98" s="47" t="str">
        <f t="shared" si="380"/>
        <v/>
      </c>
      <c r="AN98" s="47" t="str">
        <f t="shared" si="380"/>
        <v/>
      </c>
      <c r="AO98" s="47" t="str">
        <f t="shared" si="380"/>
        <v/>
      </c>
      <c r="AP98" s="47" t="str">
        <f t="shared" si="380"/>
        <v/>
      </c>
      <c r="AQ98" s="47" t="str">
        <f t="shared" si="380"/>
        <v/>
      </c>
      <c r="AR98" s="47" t="str">
        <f t="shared" si="380"/>
        <v/>
      </c>
      <c r="AS98" s="47" t="str">
        <f t="shared" si="380"/>
        <v/>
      </c>
      <c r="AT98" s="47" t="str">
        <f t="shared" si="380"/>
        <v/>
      </c>
      <c r="AU98" s="47" t="str">
        <f t="shared" si="380"/>
        <v/>
      </c>
      <c r="AV98" s="47" t="str">
        <f t="shared" si="380"/>
        <v/>
      </c>
      <c r="AW98" s="47" t="str">
        <f t="shared" si="380"/>
        <v/>
      </c>
      <c r="AX98" s="47" t="str">
        <f t="shared" si="380"/>
        <v/>
      </c>
      <c r="AY98" s="47" t="str">
        <f t="shared" si="380"/>
        <v/>
      </c>
      <c r="AZ98" s="47" t="str">
        <f t="shared" si="380"/>
        <v/>
      </c>
      <c r="BA98" s="47" t="str">
        <f t="shared" si="380"/>
        <v/>
      </c>
      <c r="BB98" s="47" t="str">
        <f t="shared" si="380"/>
        <v/>
      </c>
      <c r="BC98" s="47" t="str">
        <f t="shared" si="380"/>
        <v/>
      </c>
      <c r="BD98" s="47" t="str">
        <f t="shared" si="380"/>
        <v/>
      </c>
      <c r="BE98" s="47" t="str">
        <f t="shared" si="380"/>
        <v/>
      </c>
      <c r="BF98" s="47" t="str">
        <f t="shared" si="380"/>
        <v/>
      </c>
      <c r="BG98" s="47" t="str">
        <f t="shared" si="380"/>
        <v/>
      </c>
      <c r="BH98" s="47" t="str">
        <f t="shared" si="380"/>
        <v/>
      </c>
      <c r="BI98" s="47" t="str">
        <f t="shared" si="380"/>
        <v/>
      </c>
      <c r="BJ98" s="47" t="str">
        <f t="shared" si="380"/>
        <v/>
      </c>
      <c r="BK98" s="47" t="str">
        <f t="shared" si="380"/>
        <v/>
      </c>
      <c r="BL98" s="47" t="str">
        <f t="shared" si="380"/>
        <v/>
      </c>
      <c r="BM98" s="47" t="str">
        <f t="shared" si="380"/>
        <v/>
      </c>
      <c r="BN98" s="47" t="str">
        <f t="shared" si="380"/>
        <v/>
      </c>
      <c r="BO98" s="47" t="str">
        <f t="shared" si="380"/>
        <v/>
      </c>
      <c r="BP98" s="47" t="str">
        <f t="shared" si="380"/>
        <v/>
      </c>
      <c r="BQ98" s="47" t="str">
        <f t="shared" si="380"/>
        <v/>
      </c>
      <c r="BR98" s="47" t="str">
        <f t="shared" si="380"/>
        <v/>
      </c>
      <c r="BS98" s="47" t="str">
        <f t="shared" si="380"/>
        <v/>
      </c>
      <c r="BT98" s="47" t="str">
        <f t="shared" si="380"/>
        <v/>
      </c>
      <c r="BU98" s="47" t="str">
        <f t="shared" si="380"/>
        <v/>
      </c>
      <c r="BV98" s="47" t="str">
        <f t="shared" si="380"/>
        <v/>
      </c>
      <c r="BW98" s="47" t="str">
        <f t="shared" si="380"/>
        <v/>
      </c>
      <c r="BX98" s="47" t="str">
        <f t="shared" si="380"/>
        <v/>
      </c>
      <c r="BY98" s="47" t="str">
        <f t="shared" si="380"/>
        <v/>
      </c>
      <c r="BZ98" s="47" t="str">
        <f t="shared" si="380"/>
        <v/>
      </c>
      <c r="CA98" s="47" t="str">
        <f t="shared" si="380"/>
        <v/>
      </c>
      <c r="CB98" s="47" t="str">
        <f t="shared" si="380"/>
        <v/>
      </c>
      <c r="CC98" s="47" t="str">
        <f t="shared" si="380"/>
        <v/>
      </c>
      <c r="CD98" s="47" t="str">
        <f t="shared" si="380"/>
        <v/>
      </c>
      <c r="CE98" s="47" t="str">
        <f t="shared" si="380"/>
        <v/>
      </c>
      <c r="CF98" s="47" t="str">
        <f t="shared" si="380"/>
        <v/>
      </c>
      <c r="CG98" s="47" t="str">
        <f t="shared" si="380"/>
        <v/>
      </c>
      <c r="CH98" s="47" t="str">
        <f t="shared" si="380"/>
        <v/>
      </c>
      <c r="CI98" s="47" t="str">
        <f t="shared" si="380"/>
        <v/>
      </c>
      <c r="CJ98" s="47" t="str">
        <f t="shared" si="380"/>
        <v/>
      </c>
      <c r="CK98" s="47" t="str">
        <f t="shared" si="380"/>
        <v/>
      </c>
      <c r="CL98" s="47" t="str">
        <f t="shared" si="380"/>
        <v/>
      </c>
      <c r="CM98" s="47" t="str">
        <f t="shared" si="380"/>
        <v/>
      </c>
      <c r="CN98" s="47" t="str">
        <f t="shared" si="376"/>
        <v/>
      </c>
      <c r="CO98" s="47" t="str">
        <f t="shared" si="376"/>
        <v/>
      </c>
      <c r="CP98" s="47" t="str">
        <f t="shared" si="376"/>
        <v/>
      </c>
      <c r="CQ98" s="47" t="str">
        <f t="shared" si="376"/>
        <v/>
      </c>
      <c r="CR98" s="47" t="str">
        <f t="shared" si="376"/>
        <v/>
      </c>
      <c r="CS98" s="47" t="str">
        <f t="shared" si="376"/>
        <v/>
      </c>
      <c r="CT98" s="47" t="str">
        <f t="shared" si="376"/>
        <v/>
      </c>
      <c r="CU98" s="47" t="str">
        <f t="shared" si="376"/>
        <v/>
      </c>
      <c r="CV98" s="47" t="str">
        <f t="shared" si="376"/>
        <v/>
      </c>
      <c r="CW98" s="47" t="str">
        <f t="shared" si="376"/>
        <v/>
      </c>
      <c r="CX98" s="47" t="str">
        <f t="shared" si="376"/>
        <v/>
      </c>
      <c r="CY98" s="47" t="str">
        <f t="shared" si="376"/>
        <v/>
      </c>
      <c r="CZ98" s="47" t="str">
        <f t="shared" si="376"/>
        <v/>
      </c>
      <c r="DA98" s="47" t="str">
        <f t="shared" si="376"/>
        <v/>
      </c>
      <c r="DB98" s="47" t="str">
        <f t="shared" si="376"/>
        <v/>
      </c>
      <c r="DC98" s="47" t="str">
        <f t="shared" si="376"/>
        <v/>
      </c>
      <c r="DD98" s="47" t="str">
        <f t="shared" si="376"/>
        <v/>
      </c>
      <c r="DE98" s="47" t="str">
        <f t="shared" si="376"/>
        <v/>
      </c>
      <c r="DF98" s="47" t="str">
        <f t="shared" si="376"/>
        <v/>
      </c>
      <c r="DG98" s="47" t="str">
        <f t="shared" si="376"/>
        <v/>
      </c>
      <c r="DH98" s="47" t="str">
        <f t="shared" si="376"/>
        <v/>
      </c>
      <c r="DI98" s="47" t="str">
        <f t="shared" si="376"/>
        <v/>
      </c>
      <c r="DJ98" s="47" t="str">
        <f t="shared" si="376"/>
        <v/>
      </c>
      <c r="DK98" s="47" t="str">
        <f t="shared" si="376"/>
        <v/>
      </c>
      <c r="DL98" s="47" t="str">
        <f t="shared" si="376"/>
        <v/>
      </c>
      <c r="DM98" s="47" t="str">
        <f t="shared" si="376"/>
        <v/>
      </c>
      <c r="DN98" s="47" t="str">
        <f t="shared" si="376"/>
        <v/>
      </c>
      <c r="DO98" s="47" t="str">
        <f t="shared" si="376"/>
        <v/>
      </c>
      <c r="DP98" s="47" t="str">
        <f t="shared" si="376"/>
        <v/>
      </c>
      <c r="DQ98" s="47" t="str">
        <f t="shared" si="376"/>
        <v/>
      </c>
      <c r="DR98" s="47" t="str">
        <f t="shared" si="376"/>
        <v/>
      </c>
      <c r="DS98" s="47" t="str">
        <f t="shared" si="376"/>
        <v/>
      </c>
      <c r="DT98" s="47" t="str">
        <f t="shared" si="376"/>
        <v/>
      </c>
      <c r="DU98" s="47" t="str">
        <f t="shared" si="376"/>
        <v/>
      </c>
      <c r="DV98" s="47" t="str">
        <f t="shared" si="376"/>
        <v/>
      </c>
      <c r="DW98" s="179" t="str">
        <f t="shared" si="330"/>
        <v/>
      </c>
      <c r="DX98" s="47" t="str">
        <f t="shared" si="225"/>
        <v/>
      </c>
      <c r="DY98" s="47" t="str">
        <f t="shared" si="226"/>
        <v/>
      </c>
      <c r="DZ98" s="47" t="str">
        <f t="shared" si="227"/>
        <v/>
      </c>
      <c r="EA98" s="47" t="str">
        <f t="shared" si="228"/>
        <v/>
      </c>
      <c r="EB98" s="47" t="str">
        <f t="shared" si="229"/>
        <v/>
      </c>
      <c r="EC98" s="47" t="str">
        <f t="shared" si="230"/>
        <v/>
      </c>
      <c r="ED98" s="47" t="str">
        <f t="shared" si="231"/>
        <v/>
      </c>
      <c r="EE98" s="47" t="str">
        <f t="shared" si="232"/>
        <v/>
      </c>
      <c r="EF98" s="47" t="str">
        <f t="shared" si="233"/>
        <v/>
      </c>
      <c r="EG98" s="47" t="str">
        <f t="shared" si="234"/>
        <v/>
      </c>
      <c r="EH98" s="47" t="str">
        <f t="shared" si="235"/>
        <v/>
      </c>
      <c r="EI98" s="47" t="str">
        <f t="shared" si="236"/>
        <v/>
      </c>
      <c r="EJ98" s="47" t="str">
        <f t="shared" si="237"/>
        <v/>
      </c>
      <c r="EK98" s="47" t="str">
        <f t="shared" si="238"/>
        <v/>
      </c>
      <c r="EL98" s="47" t="str">
        <f t="shared" si="239"/>
        <v/>
      </c>
      <c r="EM98" s="47" t="str">
        <f t="shared" si="240"/>
        <v/>
      </c>
      <c r="EN98" s="47" t="str">
        <f t="shared" si="241"/>
        <v/>
      </c>
      <c r="EO98" s="47" t="str">
        <f t="shared" si="242"/>
        <v/>
      </c>
      <c r="EP98" s="47" t="str">
        <f t="shared" si="243"/>
        <v/>
      </c>
      <c r="EQ98" s="47" t="str">
        <f t="shared" si="244"/>
        <v/>
      </c>
      <c r="ER98" s="47" t="str">
        <f t="shared" si="245"/>
        <v/>
      </c>
      <c r="ES98" s="47" t="str">
        <f t="shared" si="246"/>
        <v/>
      </c>
      <c r="ET98" s="47" t="str">
        <f t="shared" si="247"/>
        <v/>
      </c>
      <c r="EU98" s="47" t="str">
        <f t="shared" si="248"/>
        <v/>
      </c>
      <c r="EV98" s="47" t="str">
        <f t="shared" si="249"/>
        <v/>
      </c>
      <c r="EW98" s="47" t="str">
        <f t="shared" si="250"/>
        <v/>
      </c>
      <c r="EX98" s="47" t="str">
        <f t="shared" si="251"/>
        <v/>
      </c>
      <c r="EY98" s="47" t="str">
        <f t="shared" si="252"/>
        <v/>
      </c>
      <c r="EZ98" s="47" t="str">
        <f t="shared" si="253"/>
        <v/>
      </c>
      <c r="FA98" s="47" t="str">
        <f t="shared" si="254"/>
        <v/>
      </c>
      <c r="FB98" s="47" t="str">
        <f t="shared" si="255"/>
        <v/>
      </c>
      <c r="FC98" s="47" t="str">
        <f t="shared" si="256"/>
        <v/>
      </c>
      <c r="FD98" s="47" t="str">
        <f t="shared" si="257"/>
        <v/>
      </c>
      <c r="FE98" s="47" t="str">
        <f t="shared" si="258"/>
        <v/>
      </c>
      <c r="FF98" s="47" t="str">
        <f t="shared" si="259"/>
        <v/>
      </c>
      <c r="FG98" s="47" t="str">
        <f t="shared" si="260"/>
        <v/>
      </c>
      <c r="FH98" s="47" t="str">
        <f t="shared" si="261"/>
        <v/>
      </c>
      <c r="FI98" s="47" t="str">
        <f t="shared" si="262"/>
        <v/>
      </c>
      <c r="FJ98" s="47" t="str">
        <f t="shared" si="263"/>
        <v/>
      </c>
      <c r="FK98" s="47" t="str">
        <f t="shared" si="264"/>
        <v/>
      </c>
      <c r="FL98" s="47" t="str">
        <f t="shared" si="265"/>
        <v/>
      </c>
      <c r="FM98" s="47" t="str">
        <f t="shared" si="266"/>
        <v/>
      </c>
      <c r="FN98" s="47" t="str">
        <f t="shared" si="267"/>
        <v/>
      </c>
      <c r="FO98" s="47" t="str">
        <f t="shared" si="268"/>
        <v/>
      </c>
      <c r="FP98" s="47" t="str">
        <f t="shared" si="269"/>
        <v/>
      </c>
      <c r="FQ98" s="47" t="str">
        <f t="shared" si="270"/>
        <v/>
      </c>
      <c r="FR98" s="47" t="str">
        <f t="shared" si="271"/>
        <v/>
      </c>
      <c r="FS98" s="47" t="str">
        <f t="shared" si="272"/>
        <v/>
      </c>
      <c r="FT98" s="47" t="str">
        <f t="shared" si="273"/>
        <v/>
      </c>
      <c r="FU98" s="47" t="str">
        <f t="shared" si="274"/>
        <v/>
      </c>
      <c r="FV98" s="47" t="str">
        <f t="shared" si="275"/>
        <v/>
      </c>
      <c r="FW98" s="47" t="str">
        <f t="shared" si="276"/>
        <v/>
      </c>
      <c r="FX98" s="47" t="str">
        <f t="shared" si="277"/>
        <v/>
      </c>
      <c r="FY98" s="47" t="str">
        <f t="shared" si="278"/>
        <v/>
      </c>
      <c r="FZ98" s="47" t="str">
        <f t="shared" si="279"/>
        <v/>
      </c>
      <c r="GA98" s="47" t="str">
        <f t="shared" si="280"/>
        <v/>
      </c>
      <c r="GB98" s="47" t="str">
        <f t="shared" si="281"/>
        <v/>
      </c>
      <c r="GC98" s="47" t="str">
        <f t="shared" si="282"/>
        <v/>
      </c>
      <c r="GD98" s="47" t="str">
        <f t="shared" si="283"/>
        <v/>
      </c>
      <c r="GE98" s="47" t="str">
        <f t="shared" si="284"/>
        <v/>
      </c>
      <c r="GF98" s="47" t="str">
        <f t="shared" si="285"/>
        <v/>
      </c>
      <c r="GG98" s="47" t="str">
        <f t="shared" si="286"/>
        <v/>
      </c>
      <c r="GH98" s="47" t="str">
        <f t="shared" si="287"/>
        <v/>
      </c>
      <c r="GI98" s="47" t="str">
        <f t="shared" si="288"/>
        <v/>
      </c>
      <c r="GJ98" s="47" t="str">
        <f t="shared" si="289"/>
        <v/>
      </c>
      <c r="GK98" s="47" t="str">
        <f t="shared" si="290"/>
        <v/>
      </c>
      <c r="GL98" s="47" t="str">
        <f t="shared" si="291"/>
        <v/>
      </c>
      <c r="GM98" s="47" t="str">
        <f t="shared" si="292"/>
        <v/>
      </c>
      <c r="GN98" s="47" t="str">
        <f t="shared" si="293"/>
        <v/>
      </c>
      <c r="GO98" s="47" t="str">
        <f t="shared" si="294"/>
        <v/>
      </c>
      <c r="GP98" s="47" t="str">
        <f t="shared" si="295"/>
        <v/>
      </c>
      <c r="GQ98" s="47" t="str">
        <f t="shared" si="296"/>
        <v/>
      </c>
      <c r="GR98" s="47" t="str">
        <f t="shared" si="297"/>
        <v/>
      </c>
      <c r="GS98" s="47" t="str">
        <f t="shared" si="298"/>
        <v/>
      </c>
      <c r="GT98" s="47" t="str">
        <f t="shared" si="299"/>
        <v/>
      </c>
      <c r="GU98" s="47" t="str">
        <f t="shared" si="300"/>
        <v/>
      </c>
      <c r="GV98" s="47" t="str">
        <f t="shared" si="301"/>
        <v/>
      </c>
      <c r="GW98" s="47" t="str">
        <f t="shared" si="302"/>
        <v/>
      </c>
      <c r="GX98" s="47" t="str">
        <f t="shared" si="303"/>
        <v/>
      </c>
      <c r="GY98" s="47" t="str">
        <f t="shared" si="304"/>
        <v/>
      </c>
      <c r="GZ98" s="47" t="str">
        <f t="shared" si="305"/>
        <v/>
      </c>
      <c r="HA98" s="47" t="str">
        <f t="shared" si="306"/>
        <v/>
      </c>
      <c r="HB98" s="47" t="str">
        <f t="shared" si="307"/>
        <v/>
      </c>
      <c r="HC98" s="47" t="str">
        <f t="shared" si="308"/>
        <v/>
      </c>
      <c r="HD98" s="47" t="str">
        <f t="shared" si="309"/>
        <v/>
      </c>
      <c r="HE98" s="47" t="str">
        <f t="shared" si="310"/>
        <v/>
      </c>
      <c r="HF98" s="47" t="str">
        <f t="shared" si="311"/>
        <v/>
      </c>
      <c r="HG98" s="47" t="str">
        <f t="shared" si="312"/>
        <v/>
      </c>
      <c r="HH98" s="47" t="str">
        <f t="shared" si="313"/>
        <v/>
      </c>
      <c r="HI98" s="47" t="str">
        <f t="shared" si="314"/>
        <v/>
      </c>
      <c r="HJ98" s="47" t="str">
        <f t="shared" si="315"/>
        <v/>
      </c>
      <c r="HK98" s="47" t="str">
        <f t="shared" si="316"/>
        <v/>
      </c>
      <c r="HL98" s="47" t="str">
        <f t="shared" si="317"/>
        <v/>
      </c>
      <c r="HM98" s="47" t="str">
        <f t="shared" si="318"/>
        <v/>
      </c>
      <c r="HN98" s="47" t="str">
        <f t="shared" si="319"/>
        <v/>
      </c>
      <c r="HO98" s="47" t="str">
        <f t="shared" si="320"/>
        <v/>
      </c>
      <c r="HP98" s="47" t="str">
        <f t="shared" si="321"/>
        <v/>
      </c>
      <c r="HQ98" s="47" t="str">
        <f t="shared" si="322"/>
        <v/>
      </c>
      <c r="HR98" s="47" t="str">
        <f t="shared" si="323"/>
        <v/>
      </c>
      <c r="HS98" s="47" t="str">
        <f t="shared" si="324"/>
        <v/>
      </c>
      <c r="HT98" s="165" t="e">
        <f t="shared" si="325"/>
        <v>#N/A</v>
      </c>
      <c r="HU98" s="165" t="e">
        <f t="shared" si="366"/>
        <v>#N/A</v>
      </c>
      <c r="HV98" s="165" t="e">
        <f t="shared" si="366"/>
        <v>#N/A</v>
      </c>
      <c r="HW98" s="165" t="e">
        <f t="shared" si="366"/>
        <v>#N/A</v>
      </c>
      <c r="HX98" s="165" t="e">
        <f t="shared" si="377"/>
        <v>#N/A</v>
      </c>
      <c r="HY98" s="165" t="e">
        <f t="shared" si="377"/>
        <v>#N/A</v>
      </c>
      <c r="HZ98" s="165" t="e">
        <f t="shared" si="377"/>
        <v>#N/A</v>
      </c>
      <c r="IA98" s="165" t="e">
        <f t="shared" si="377"/>
        <v>#N/A</v>
      </c>
      <c r="IB98" s="165" t="e">
        <f t="shared" si="377"/>
        <v>#N/A</v>
      </c>
      <c r="IC98" s="165" t="e">
        <f t="shared" si="377"/>
        <v>#N/A</v>
      </c>
      <c r="ID98" s="165" t="e">
        <f t="shared" si="377"/>
        <v>#N/A</v>
      </c>
      <c r="IE98" s="165" t="e">
        <f t="shared" si="377"/>
        <v>#N/A</v>
      </c>
      <c r="IF98" s="165" t="e">
        <f t="shared" si="377"/>
        <v>#N/A</v>
      </c>
      <c r="IG98" s="165" t="e">
        <f t="shared" si="377"/>
        <v>#N/A</v>
      </c>
      <c r="IH98" s="165" t="e">
        <f t="shared" si="377"/>
        <v>#N/A</v>
      </c>
      <c r="II98" s="165" t="e">
        <f t="shared" si="377"/>
        <v>#N/A</v>
      </c>
      <c r="IJ98" s="165" t="e">
        <f t="shared" si="377"/>
        <v>#N/A</v>
      </c>
      <c r="IK98" s="165" t="e">
        <f t="shared" si="377"/>
        <v>#N/A</v>
      </c>
      <c r="IL98" s="165" t="e">
        <f t="shared" si="377"/>
        <v>#N/A</v>
      </c>
      <c r="IM98" s="165" t="e">
        <f t="shared" si="373"/>
        <v>#N/A</v>
      </c>
      <c r="IN98" s="165" t="e">
        <f t="shared" si="373"/>
        <v>#N/A</v>
      </c>
      <c r="IO98" s="165" t="e">
        <f t="shared" si="373"/>
        <v>#N/A</v>
      </c>
      <c r="IP98" s="165" t="e">
        <f t="shared" si="373"/>
        <v>#N/A</v>
      </c>
      <c r="IQ98" s="165" t="e">
        <f t="shared" si="373"/>
        <v>#N/A</v>
      </c>
      <c r="IR98" s="165" t="e">
        <f t="shared" si="373"/>
        <v>#N/A</v>
      </c>
      <c r="IS98" s="165" t="e">
        <f t="shared" si="373"/>
        <v>#N/A</v>
      </c>
      <c r="IT98" s="165" t="e">
        <f t="shared" si="373"/>
        <v>#N/A</v>
      </c>
      <c r="IU98" s="165" t="e">
        <f t="shared" si="373"/>
        <v>#N/A</v>
      </c>
      <c r="IV98" s="165" t="e">
        <f t="shared" si="373"/>
        <v>#N/A</v>
      </c>
      <c r="IW98" s="165" t="e">
        <f t="shared" si="373"/>
        <v>#N/A</v>
      </c>
      <c r="IX98" s="165" t="e">
        <f t="shared" si="373"/>
        <v>#N/A</v>
      </c>
      <c r="IY98" s="165" t="e">
        <f t="shared" si="373"/>
        <v>#N/A</v>
      </c>
      <c r="IZ98" s="165" t="e">
        <f t="shared" si="373"/>
        <v>#N/A</v>
      </c>
      <c r="JA98" s="165" t="e">
        <f t="shared" si="373"/>
        <v>#N/A</v>
      </c>
      <c r="JB98" s="165" t="e">
        <f t="shared" si="370"/>
        <v>#N/A</v>
      </c>
      <c r="JC98" s="165" t="e">
        <f t="shared" si="370"/>
        <v>#N/A</v>
      </c>
      <c r="JD98" s="165" t="e">
        <f t="shared" si="370"/>
        <v>#N/A</v>
      </c>
      <c r="JE98" s="165" t="e">
        <f t="shared" si="370"/>
        <v>#N/A</v>
      </c>
      <c r="JF98" s="165" t="e">
        <f t="shared" si="370"/>
        <v>#N/A</v>
      </c>
      <c r="JG98" s="165" t="e">
        <f t="shared" si="370"/>
        <v>#N/A</v>
      </c>
      <c r="JH98" s="165" t="e">
        <f t="shared" si="370"/>
        <v>#N/A</v>
      </c>
      <c r="JI98" s="165" t="e">
        <f t="shared" si="370"/>
        <v>#N/A</v>
      </c>
      <c r="JJ98" s="165" t="e">
        <f t="shared" si="370"/>
        <v>#N/A</v>
      </c>
      <c r="JK98" s="165" t="e">
        <f t="shared" si="370"/>
        <v>#N/A</v>
      </c>
      <c r="JL98" s="165" t="e">
        <f t="shared" si="370"/>
        <v>#N/A</v>
      </c>
      <c r="JM98" s="165" t="e">
        <f t="shared" si="370"/>
        <v>#N/A</v>
      </c>
      <c r="JN98" s="165" t="e">
        <f t="shared" si="370"/>
        <v>#N/A</v>
      </c>
      <c r="JO98" s="165" t="e">
        <f t="shared" si="370"/>
        <v>#N/A</v>
      </c>
      <c r="JP98" s="165" t="e">
        <f t="shared" si="370"/>
        <v>#N/A</v>
      </c>
      <c r="JQ98" s="165" t="e">
        <f t="shared" si="359"/>
        <v>#N/A</v>
      </c>
      <c r="JR98" s="165" t="e">
        <f t="shared" si="359"/>
        <v>#N/A</v>
      </c>
      <c r="JS98" s="165" t="e">
        <f t="shared" si="359"/>
        <v>#N/A</v>
      </c>
      <c r="JT98" s="165" t="e">
        <f t="shared" si="359"/>
        <v>#N/A</v>
      </c>
      <c r="JU98" s="165" t="e">
        <f t="shared" si="359"/>
        <v>#N/A</v>
      </c>
      <c r="JV98" s="165" t="e">
        <f t="shared" si="359"/>
        <v>#N/A</v>
      </c>
      <c r="JW98" s="165" t="e">
        <f t="shared" si="359"/>
        <v>#N/A</v>
      </c>
      <c r="JX98" s="165" t="e">
        <f t="shared" si="359"/>
        <v>#N/A</v>
      </c>
      <c r="JY98" s="165" t="e">
        <f t="shared" si="359"/>
        <v>#N/A</v>
      </c>
      <c r="JZ98" s="165" t="e">
        <f t="shared" si="359"/>
        <v>#N/A</v>
      </c>
      <c r="KA98" s="165" t="e">
        <f t="shared" si="359"/>
        <v>#N/A</v>
      </c>
      <c r="KB98" s="165" t="e">
        <f t="shared" si="359"/>
        <v>#N/A</v>
      </c>
      <c r="KC98" s="165" t="e">
        <f t="shared" si="359"/>
        <v>#N/A</v>
      </c>
      <c r="KD98" s="165" t="e">
        <f t="shared" si="359"/>
        <v>#N/A</v>
      </c>
      <c r="KE98" s="165" t="e">
        <f t="shared" si="359"/>
        <v>#N/A</v>
      </c>
      <c r="KF98" s="165" t="e">
        <f t="shared" si="335"/>
        <v>#N/A</v>
      </c>
      <c r="KG98" s="165" t="e">
        <f t="shared" si="367"/>
        <v>#N/A</v>
      </c>
      <c r="KH98" s="165" t="e">
        <f t="shared" si="367"/>
        <v>#N/A</v>
      </c>
      <c r="KI98" s="165" t="e">
        <f t="shared" si="367"/>
        <v>#N/A</v>
      </c>
      <c r="KJ98" s="165" t="e">
        <f t="shared" si="378"/>
        <v>#N/A</v>
      </c>
      <c r="KK98" s="165" t="e">
        <f t="shared" si="378"/>
        <v>#N/A</v>
      </c>
      <c r="KL98" s="165" t="e">
        <f t="shared" si="378"/>
        <v>#N/A</v>
      </c>
      <c r="KM98" s="165" t="e">
        <f t="shared" si="378"/>
        <v>#N/A</v>
      </c>
      <c r="KN98" s="165" t="e">
        <f t="shared" si="378"/>
        <v>#N/A</v>
      </c>
      <c r="KO98" s="165" t="e">
        <f t="shared" si="378"/>
        <v>#N/A</v>
      </c>
      <c r="KP98" s="165" t="e">
        <f t="shared" si="378"/>
        <v>#N/A</v>
      </c>
      <c r="KQ98" s="165" t="e">
        <f t="shared" si="378"/>
        <v>#N/A</v>
      </c>
      <c r="KR98" s="165" t="e">
        <f t="shared" si="378"/>
        <v>#N/A</v>
      </c>
      <c r="KS98" s="165" t="e">
        <f t="shared" si="378"/>
        <v>#N/A</v>
      </c>
      <c r="KT98" s="165" t="e">
        <f t="shared" si="378"/>
        <v>#N/A</v>
      </c>
      <c r="KU98" s="165" t="e">
        <f t="shared" si="378"/>
        <v>#N/A</v>
      </c>
      <c r="KV98" s="165" t="e">
        <f t="shared" si="378"/>
        <v>#N/A</v>
      </c>
      <c r="KW98" s="165" t="e">
        <f t="shared" si="378"/>
        <v>#N/A</v>
      </c>
      <c r="KX98" s="165" t="e">
        <f t="shared" si="378"/>
        <v>#N/A</v>
      </c>
      <c r="KY98" s="165" t="e">
        <f t="shared" si="374"/>
        <v>#N/A</v>
      </c>
      <c r="KZ98" s="165" t="e">
        <f t="shared" si="374"/>
        <v>#N/A</v>
      </c>
      <c r="LA98" s="165" t="e">
        <f t="shared" si="374"/>
        <v>#N/A</v>
      </c>
      <c r="LB98" s="165" t="e">
        <f t="shared" si="374"/>
        <v>#N/A</v>
      </c>
      <c r="LC98" s="165" t="e">
        <f t="shared" si="374"/>
        <v>#N/A</v>
      </c>
      <c r="LD98" s="165" t="e">
        <f t="shared" si="374"/>
        <v>#N/A</v>
      </c>
      <c r="LE98" s="165" t="e">
        <f t="shared" si="374"/>
        <v>#N/A</v>
      </c>
      <c r="LF98" s="165" t="e">
        <f t="shared" si="374"/>
        <v>#N/A</v>
      </c>
      <c r="LG98" s="165" t="e">
        <f t="shared" si="374"/>
        <v>#N/A</v>
      </c>
      <c r="LH98" s="165" t="e">
        <f t="shared" si="374"/>
        <v>#N/A</v>
      </c>
      <c r="LI98" s="165" t="e">
        <f t="shared" si="374"/>
        <v>#N/A</v>
      </c>
      <c r="LJ98" s="165" t="e">
        <f t="shared" si="374"/>
        <v>#N/A</v>
      </c>
      <c r="LK98" s="165" t="e">
        <f t="shared" si="374"/>
        <v>#N/A</v>
      </c>
      <c r="LL98" s="165" t="e">
        <f t="shared" si="374"/>
        <v>#N/A</v>
      </c>
      <c r="LM98" s="165" t="e">
        <f t="shared" si="374"/>
        <v>#N/A</v>
      </c>
      <c r="LN98" s="165" t="e">
        <f t="shared" si="371"/>
        <v>#N/A</v>
      </c>
      <c r="LO98" s="165" t="e">
        <f t="shared" si="371"/>
        <v>#N/A</v>
      </c>
      <c r="LP98" s="165" t="e">
        <f t="shared" si="371"/>
        <v>#N/A</v>
      </c>
      <c r="LQ98" s="165" t="e">
        <f t="shared" si="371"/>
        <v>#N/A</v>
      </c>
      <c r="LR98" s="165" t="e">
        <f t="shared" si="371"/>
        <v>#N/A</v>
      </c>
      <c r="LS98" s="165" t="e">
        <f t="shared" si="371"/>
        <v>#N/A</v>
      </c>
      <c r="LT98" s="165" t="e">
        <f t="shared" si="371"/>
        <v>#N/A</v>
      </c>
      <c r="LU98" s="165" t="e">
        <f t="shared" si="371"/>
        <v>#N/A</v>
      </c>
      <c r="LV98" s="165" t="e">
        <f t="shared" si="371"/>
        <v>#N/A</v>
      </c>
      <c r="LW98" s="165" t="e">
        <f t="shared" si="371"/>
        <v>#N/A</v>
      </c>
      <c r="LX98" s="165" t="e">
        <f t="shared" si="371"/>
        <v>#N/A</v>
      </c>
      <c r="LY98" s="165" t="e">
        <f t="shared" si="371"/>
        <v>#N/A</v>
      </c>
      <c r="LZ98" s="165" t="e">
        <f t="shared" si="371"/>
        <v>#N/A</v>
      </c>
      <c r="MA98" s="165" t="e">
        <f t="shared" si="371"/>
        <v>#N/A</v>
      </c>
      <c r="MB98" s="165" t="e">
        <f t="shared" si="371"/>
        <v>#N/A</v>
      </c>
      <c r="MC98" s="165" t="e">
        <f t="shared" si="360"/>
        <v>#N/A</v>
      </c>
      <c r="MD98" s="165" t="e">
        <f t="shared" si="360"/>
        <v>#N/A</v>
      </c>
      <c r="ME98" s="165" t="e">
        <f t="shared" si="360"/>
        <v>#N/A</v>
      </c>
      <c r="MF98" s="165" t="e">
        <f t="shared" si="360"/>
        <v>#N/A</v>
      </c>
      <c r="MG98" s="165" t="e">
        <f t="shared" si="360"/>
        <v>#N/A</v>
      </c>
      <c r="MH98" s="165" t="e">
        <f t="shared" si="360"/>
        <v>#N/A</v>
      </c>
      <c r="MI98" s="165" t="e">
        <f t="shared" si="360"/>
        <v>#N/A</v>
      </c>
      <c r="MJ98" s="165" t="e">
        <f t="shared" si="360"/>
        <v>#N/A</v>
      </c>
      <c r="MK98" s="165" t="e">
        <f t="shared" si="360"/>
        <v>#N/A</v>
      </c>
      <c r="ML98" s="165" t="e">
        <f t="shared" si="360"/>
        <v>#N/A</v>
      </c>
      <c r="MM98" s="165" t="e">
        <f t="shared" si="360"/>
        <v>#N/A</v>
      </c>
      <c r="MN98" s="165" t="e">
        <f t="shared" si="360"/>
        <v>#N/A</v>
      </c>
      <c r="MO98" s="165" t="e">
        <f t="shared" si="360"/>
        <v>#N/A</v>
      </c>
      <c r="MP98" s="165" t="e">
        <f t="shared" si="360"/>
        <v>#N/A</v>
      </c>
      <c r="MQ98" s="165" t="e">
        <f t="shared" si="360"/>
        <v>#N/A</v>
      </c>
      <c r="MR98" s="165" t="e">
        <f t="shared" si="336"/>
        <v>#N/A</v>
      </c>
      <c r="MS98" s="165" t="e">
        <f t="shared" si="368"/>
        <v>#N/A</v>
      </c>
      <c r="MT98" s="165" t="e">
        <f t="shared" si="368"/>
        <v>#N/A</v>
      </c>
      <c r="MU98" s="165" t="e">
        <f t="shared" si="368"/>
        <v>#N/A</v>
      </c>
      <c r="MV98" s="165" t="e">
        <f t="shared" si="379"/>
        <v>#N/A</v>
      </c>
      <c r="MW98" s="165" t="e">
        <f t="shared" si="379"/>
        <v>#N/A</v>
      </c>
      <c r="MX98" s="165" t="e">
        <f t="shared" si="379"/>
        <v>#N/A</v>
      </c>
      <c r="MY98" s="165" t="e">
        <f t="shared" si="379"/>
        <v>#N/A</v>
      </c>
      <c r="MZ98" s="165" t="e">
        <f t="shared" si="379"/>
        <v>#N/A</v>
      </c>
      <c r="NA98" s="165" t="e">
        <f t="shared" si="379"/>
        <v>#N/A</v>
      </c>
      <c r="NB98" s="165" t="e">
        <f t="shared" si="379"/>
        <v>#N/A</v>
      </c>
      <c r="NC98" s="165" t="e">
        <f t="shared" si="379"/>
        <v>#N/A</v>
      </c>
      <c r="ND98" s="165" t="e">
        <f t="shared" si="379"/>
        <v>#N/A</v>
      </c>
      <c r="NE98" s="165" t="e">
        <f t="shared" si="379"/>
        <v>#N/A</v>
      </c>
      <c r="NF98" s="165" t="e">
        <f t="shared" si="379"/>
        <v>#N/A</v>
      </c>
      <c r="NG98" s="165" t="e">
        <f t="shared" si="379"/>
        <v>#N/A</v>
      </c>
      <c r="NH98" s="165" t="e">
        <f t="shared" si="379"/>
        <v>#N/A</v>
      </c>
      <c r="NI98" s="165" t="e">
        <f t="shared" si="379"/>
        <v>#N/A</v>
      </c>
      <c r="NJ98" s="165" t="e">
        <f t="shared" si="379"/>
        <v>#N/A</v>
      </c>
      <c r="NK98" s="165" t="e">
        <f t="shared" si="375"/>
        <v>#N/A</v>
      </c>
      <c r="NL98" s="165" t="e">
        <f t="shared" si="375"/>
        <v>#N/A</v>
      </c>
      <c r="NM98" s="165" t="e">
        <f t="shared" si="375"/>
        <v>#N/A</v>
      </c>
      <c r="NN98" s="165" t="e">
        <f t="shared" si="375"/>
        <v>#N/A</v>
      </c>
      <c r="NO98" s="165" t="e">
        <f t="shared" si="375"/>
        <v>#N/A</v>
      </c>
      <c r="NP98" s="165" t="e">
        <f t="shared" si="375"/>
        <v>#N/A</v>
      </c>
      <c r="NQ98" s="165" t="e">
        <f t="shared" si="375"/>
        <v>#N/A</v>
      </c>
      <c r="NR98" s="165" t="e">
        <f t="shared" si="375"/>
        <v>#N/A</v>
      </c>
      <c r="NS98" s="165" t="e">
        <f t="shared" si="375"/>
        <v>#N/A</v>
      </c>
      <c r="NT98" s="165" t="e">
        <f t="shared" si="375"/>
        <v>#N/A</v>
      </c>
      <c r="NU98" s="165" t="e">
        <f t="shared" si="375"/>
        <v>#N/A</v>
      </c>
      <c r="NV98" s="165" t="e">
        <f t="shared" si="375"/>
        <v>#N/A</v>
      </c>
      <c r="NW98" s="165" t="e">
        <f t="shared" si="375"/>
        <v>#N/A</v>
      </c>
      <c r="NX98" s="165" t="e">
        <f t="shared" si="375"/>
        <v>#N/A</v>
      </c>
      <c r="NY98" s="165" t="e">
        <f t="shared" si="375"/>
        <v>#N/A</v>
      </c>
      <c r="NZ98" s="165" t="e">
        <f t="shared" si="372"/>
        <v>#N/A</v>
      </c>
      <c r="OA98" s="165" t="e">
        <f t="shared" si="372"/>
        <v>#N/A</v>
      </c>
      <c r="OB98" s="165" t="e">
        <f t="shared" si="372"/>
        <v>#N/A</v>
      </c>
      <c r="OC98" s="165" t="e">
        <f t="shared" si="372"/>
        <v>#N/A</v>
      </c>
      <c r="OD98" s="165" t="e">
        <f t="shared" si="372"/>
        <v>#N/A</v>
      </c>
      <c r="OE98" s="165" t="e">
        <f t="shared" si="372"/>
        <v>#N/A</v>
      </c>
      <c r="OF98" s="165" t="e">
        <f t="shared" si="372"/>
        <v>#N/A</v>
      </c>
      <c r="OG98" s="165" t="e">
        <f t="shared" si="372"/>
        <v>#N/A</v>
      </c>
      <c r="OH98" s="165" t="e">
        <f t="shared" si="372"/>
        <v>#N/A</v>
      </c>
      <c r="OI98" s="165" t="e">
        <f t="shared" si="372"/>
        <v>#N/A</v>
      </c>
      <c r="OJ98" s="165" t="e">
        <f t="shared" si="372"/>
        <v>#N/A</v>
      </c>
      <c r="OK98" s="165" t="e">
        <f t="shared" si="372"/>
        <v>#N/A</v>
      </c>
      <c r="OL98" s="165" t="e">
        <f t="shared" si="372"/>
        <v>#N/A</v>
      </c>
      <c r="OM98" s="165" t="e">
        <f t="shared" si="372"/>
        <v>#N/A</v>
      </c>
      <c r="ON98" s="165" t="e">
        <f t="shared" si="372"/>
        <v>#N/A</v>
      </c>
      <c r="OO98" s="165" t="e">
        <f t="shared" si="361"/>
        <v>#N/A</v>
      </c>
      <c r="OP98" s="165" t="e">
        <f t="shared" si="361"/>
        <v>#N/A</v>
      </c>
      <c r="OQ98" s="165" t="e">
        <f t="shared" si="361"/>
        <v>#N/A</v>
      </c>
      <c r="OR98" s="165" t="e">
        <f t="shared" si="361"/>
        <v>#N/A</v>
      </c>
      <c r="OS98" s="165" t="e">
        <f t="shared" si="361"/>
        <v>#N/A</v>
      </c>
      <c r="OT98" s="165" t="e">
        <f t="shared" si="361"/>
        <v>#N/A</v>
      </c>
      <c r="OU98" s="165" t="e">
        <f t="shared" si="361"/>
        <v>#N/A</v>
      </c>
      <c r="OV98" s="165" t="e">
        <f t="shared" si="361"/>
        <v>#N/A</v>
      </c>
      <c r="OW98" s="165" t="e">
        <f t="shared" si="361"/>
        <v>#N/A</v>
      </c>
      <c r="OX98" s="165" t="e">
        <f t="shared" si="361"/>
        <v>#N/A</v>
      </c>
      <c r="OY98" s="165" t="e">
        <f t="shared" si="361"/>
        <v>#N/A</v>
      </c>
      <c r="OZ98" s="165" t="e">
        <f t="shared" si="361"/>
        <v>#N/A</v>
      </c>
      <c r="PA98" s="165" t="e">
        <f t="shared" si="361"/>
        <v>#N/A</v>
      </c>
      <c r="PB98" s="165" t="e">
        <f t="shared" si="361"/>
        <v>#N/A</v>
      </c>
      <c r="PC98" s="165" t="e">
        <f t="shared" si="361"/>
        <v>#N/A</v>
      </c>
      <c r="PD98" s="165" t="e">
        <f t="shared" si="337"/>
        <v>#N/A</v>
      </c>
      <c r="PE98" s="165" t="e">
        <f t="shared" si="357"/>
        <v>#N/A</v>
      </c>
      <c r="PF98" s="165" t="e">
        <f t="shared" si="357"/>
        <v>#N/A</v>
      </c>
      <c r="PG98" s="165" t="e">
        <f t="shared" si="357"/>
        <v>#N/A</v>
      </c>
      <c r="PH98" s="165" t="e">
        <f t="shared" si="357"/>
        <v>#N/A</v>
      </c>
      <c r="PI98" s="165" t="e">
        <f t="shared" si="357"/>
        <v>#N/A</v>
      </c>
      <c r="PJ98" s="165" t="e">
        <f t="shared" si="357"/>
        <v>#N/A</v>
      </c>
      <c r="PK98" s="165" t="e">
        <f t="shared" si="357"/>
        <v>#N/A</v>
      </c>
      <c r="PL98" s="165" t="e">
        <f t="shared" si="357"/>
        <v>#N/A</v>
      </c>
    </row>
    <row r="99" spans="1:428" hidden="1" x14ac:dyDescent="0.45">
      <c r="A99" s="4">
        <v>96</v>
      </c>
      <c r="B99" s="105"/>
      <c r="C99" s="113"/>
      <c r="D99" s="118" t="str">
        <f t="shared" si="220"/>
        <v/>
      </c>
      <c r="E99" s="91"/>
      <c r="F99" s="118" t="str">
        <f t="shared" si="221"/>
        <v/>
      </c>
      <c r="G99" s="113"/>
      <c r="H99" s="106"/>
      <c r="I99" s="120" t="str">
        <f t="shared" si="222"/>
        <v/>
      </c>
      <c r="J99" s="120" t="str">
        <f t="shared" si="223"/>
        <v/>
      </c>
      <c r="K99" s="71" t="str">
        <f t="shared" si="327"/>
        <v/>
      </c>
      <c r="L99" s="23"/>
      <c r="M99" s="55"/>
      <c r="N99" s="298"/>
      <c r="O99" s="72" t="str">
        <f>IF(AND(D99&gt;0,E99&gt;0,F99&gt;0),IF(ISBLANK(N99),IF(ISBLANK(L99),"",(F99-D99)*VLOOKUP(L99,VLookups!$A$4:$B$13,2,FALSE)),N99),"")</f>
        <v/>
      </c>
      <c r="P99" s="73" t="str">
        <f t="shared" si="224"/>
        <v/>
      </c>
      <c r="Q99" s="91"/>
      <c r="R99" s="265" t="str">
        <f>IF(AND(Q99&gt;0,E99&gt;0,NOT(O99="")),ABS(VLOOKUP($Q$1,VLookups!$A$43:$B$44,2,FALSE)-_xlfn.NORM.DIST(Q99,K99,O99,TRUE)),"")</f>
        <v/>
      </c>
      <c r="S99" s="90" t="str">
        <f>IF(AND($D99&gt;0,$E99&gt;0,$F99&gt;0,NOT(ISBLANK($L99))),_xlfn.NORM.INV(ABS(VLOOKUP($Q$1,VLookups!$A$43:$B$44,2,FALSE)-S$3),$K99,$O99),"")</f>
        <v/>
      </c>
      <c r="T99" s="89" t="str">
        <f>IF(AND($D99&gt;0,$E99&gt;0,$F99&gt;0,NOT(ISBLANK($L99))),_xlfn.NORM.INV(ABS(VLOOKUP($Q$1,VLookups!$A$43:$B$44,2,FALSE)-T$3),$K99,$O99),"")</f>
        <v/>
      </c>
      <c r="U99" s="90" t="str">
        <f>IF(AND($D99&gt;0,$E99&gt;0,$F99&gt;0,NOT(ISBLANK($L99))),_xlfn.NORM.INV(ABS(VLOOKUP($Q$1,VLookups!$A$43:$B$44,2,FALSE)-U$3),$K99,$O99),"")</f>
        <v/>
      </c>
      <c r="V99" s="89" t="str">
        <f>IF(AND($D99&gt;0,$E99&gt;0,$F99&gt;0,NOT(ISBLANK($L99))),_xlfn.NORM.INV(ABS(VLOOKUP($Q$1,VLookups!$A$43:$B$44,2,FALSE)-V$3),$K99,$O99),"")</f>
        <v/>
      </c>
      <c r="W99" s="90" t="str">
        <f>IF(AND($D99&gt;0,$E99&gt;0,$F99&gt;0,NOT(ISBLANK($L99))),_xlfn.NORM.INV(ABS(VLOOKUP($Q$1,VLookups!$A$43:$B$44,2,FALSE)-W$3),$K99,$O99),"")</f>
        <v/>
      </c>
      <c r="X99" s="89" t="str">
        <f>IF(AND($D99&gt;0,$E99&gt;0,$F99&gt;0,NOT(ISBLANK($L99))),_xlfn.NORM.INV(ABS(VLOOKUP($Q$1,VLookups!$A$43:$B$44,2,FALSE)-X$3),$K99,$O99),"")</f>
        <v/>
      </c>
      <c r="Y99" s="5"/>
      <c r="Z99" s="164" t="str">
        <f t="shared" si="328"/>
        <v/>
      </c>
      <c r="AA99" s="47" t="str">
        <f t="shared" si="329"/>
        <v/>
      </c>
      <c r="AB99" s="47" t="str">
        <f t="shared" si="380"/>
        <v/>
      </c>
      <c r="AC99" s="47" t="str">
        <f t="shared" si="380"/>
        <v/>
      </c>
      <c r="AD99" s="47" t="str">
        <f t="shared" si="380"/>
        <v/>
      </c>
      <c r="AE99" s="47" t="str">
        <f t="shared" si="380"/>
        <v/>
      </c>
      <c r="AF99" s="47" t="str">
        <f t="shared" si="380"/>
        <v/>
      </c>
      <c r="AG99" s="47" t="str">
        <f t="shared" si="380"/>
        <v/>
      </c>
      <c r="AH99" s="47" t="str">
        <f t="shared" si="380"/>
        <v/>
      </c>
      <c r="AI99" s="47" t="str">
        <f t="shared" si="380"/>
        <v/>
      </c>
      <c r="AJ99" s="47" t="str">
        <f t="shared" si="380"/>
        <v/>
      </c>
      <c r="AK99" s="47" t="str">
        <f t="shared" si="380"/>
        <v/>
      </c>
      <c r="AL99" s="47" t="str">
        <f t="shared" si="380"/>
        <v/>
      </c>
      <c r="AM99" s="47" t="str">
        <f t="shared" si="380"/>
        <v/>
      </c>
      <c r="AN99" s="47" t="str">
        <f t="shared" si="380"/>
        <v/>
      </c>
      <c r="AO99" s="47" t="str">
        <f t="shared" si="380"/>
        <v/>
      </c>
      <c r="AP99" s="47" t="str">
        <f t="shared" si="380"/>
        <v/>
      </c>
      <c r="AQ99" s="47" t="str">
        <f t="shared" si="380"/>
        <v/>
      </c>
      <c r="AR99" s="47" t="str">
        <f t="shared" si="380"/>
        <v/>
      </c>
      <c r="AS99" s="47" t="str">
        <f t="shared" si="380"/>
        <v/>
      </c>
      <c r="AT99" s="47" t="str">
        <f t="shared" si="380"/>
        <v/>
      </c>
      <c r="AU99" s="47" t="str">
        <f t="shared" si="380"/>
        <v/>
      </c>
      <c r="AV99" s="47" t="str">
        <f t="shared" si="380"/>
        <v/>
      </c>
      <c r="AW99" s="47" t="str">
        <f t="shared" si="380"/>
        <v/>
      </c>
      <c r="AX99" s="47" t="str">
        <f t="shared" si="380"/>
        <v/>
      </c>
      <c r="AY99" s="47" t="str">
        <f t="shared" si="380"/>
        <v/>
      </c>
      <c r="AZ99" s="47" t="str">
        <f t="shared" si="380"/>
        <v/>
      </c>
      <c r="BA99" s="47" t="str">
        <f t="shared" si="380"/>
        <v/>
      </c>
      <c r="BB99" s="47" t="str">
        <f t="shared" si="380"/>
        <v/>
      </c>
      <c r="BC99" s="47" t="str">
        <f t="shared" si="380"/>
        <v/>
      </c>
      <c r="BD99" s="47" t="str">
        <f t="shared" si="380"/>
        <v/>
      </c>
      <c r="BE99" s="47" t="str">
        <f t="shared" si="380"/>
        <v/>
      </c>
      <c r="BF99" s="47" t="str">
        <f t="shared" si="380"/>
        <v/>
      </c>
      <c r="BG99" s="47" t="str">
        <f t="shared" si="380"/>
        <v/>
      </c>
      <c r="BH99" s="47" t="str">
        <f t="shared" si="380"/>
        <v/>
      </c>
      <c r="BI99" s="47" t="str">
        <f t="shared" si="380"/>
        <v/>
      </c>
      <c r="BJ99" s="47" t="str">
        <f t="shared" si="380"/>
        <v/>
      </c>
      <c r="BK99" s="47" t="str">
        <f t="shared" si="380"/>
        <v/>
      </c>
      <c r="BL99" s="47" t="str">
        <f t="shared" si="380"/>
        <v/>
      </c>
      <c r="BM99" s="47" t="str">
        <f t="shared" si="380"/>
        <v/>
      </c>
      <c r="BN99" s="47" t="str">
        <f t="shared" si="380"/>
        <v/>
      </c>
      <c r="BO99" s="47" t="str">
        <f t="shared" si="380"/>
        <v/>
      </c>
      <c r="BP99" s="47" t="str">
        <f t="shared" si="380"/>
        <v/>
      </c>
      <c r="BQ99" s="47" t="str">
        <f t="shared" si="380"/>
        <v/>
      </c>
      <c r="BR99" s="47" t="str">
        <f t="shared" si="380"/>
        <v/>
      </c>
      <c r="BS99" s="47" t="str">
        <f t="shared" si="380"/>
        <v/>
      </c>
      <c r="BT99" s="47" t="str">
        <f t="shared" si="380"/>
        <v/>
      </c>
      <c r="BU99" s="47" t="str">
        <f t="shared" si="380"/>
        <v/>
      </c>
      <c r="BV99" s="47" t="str">
        <f t="shared" si="380"/>
        <v/>
      </c>
      <c r="BW99" s="47" t="str">
        <f t="shared" si="380"/>
        <v/>
      </c>
      <c r="BX99" s="47" t="str">
        <f t="shared" si="380"/>
        <v/>
      </c>
      <c r="BY99" s="47" t="str">
        <f t="shared" si="380"/>
        <v/>
      </c>
      <c r="BZ99" s="47" t="str">
        <f t="shared" si="380"/>
        <v/>
      </c>
      <c r="CA99" s="47" t="str">
        <f t="shared" si="380"/>
        <v/>
      </c>
      <c r="CB99" s="47" t="str">
        <f t="shared" si="380"/>
        <v/>
      </c>
      <c r="CC99" s="47" t="str">
        <f t="shared" si="380"/>
        <v/>
      </c>
      <c r="CD99" s="47" t="str">
        <f t="shared" si="380"/>
        <v/>
      </c>
      <c r="CE99" s="47" t="str">
        <f t="shared" si="380"/>
        <v/>
      </c>
      <c r="CF99" s="47" t="str">
        <f t="shared" si="380"/>
        <v/>
      </c>
      <c r="CG99" s="47" t="str">
        <f t="shared" si="380"/>
        <v/>
      </c>
      <c r="CH99" s="47" t="str">
        <f t="shared" si="380"/>
        <v/>
      </c>
      <c r="CI99" s="47" t="str">
        <f t="shared" si="380"/>
        <v/>
      </c>
      <c r="CJ99" s="47" t="str">
        <f t="shared" si="380"/>
        <v/>
      </c>
      <c r="CK99" s="47" t="str">
        <f t="shared" si="380"/>
        <v/>
      </c>
      <c r="CL99" s="47" t="str">
        <f t="shared" si="380"/>
        <v/>
      </c>
      <c r="CM99" s="47" t="str">
        <f t="shared" si="380"/>
        <v/>
      </c>
      <c r="CN99" s="47" t="str">
        <f t="shared" si="376"/>
        <v/>
      </c>
      <c r="CO99" s="47" t="str">
        <f t="shared" si="376"/>
        <v/>
      </c>
      <c r="CP99" s="47" t="str">
        <f t="shared" si="376"/>
        <v/>
      </c>
      <c r="CQ99" s="47" t="str">
        <f t="shared" si="376"/>
        <v/>
      </c>
      <c r="CR99" s="47" t="str">
        <f t="shared" si="376"/>
        <v/>
      </c>
      <c r="CS99" s="47" t="str">
        <f t="shared" si="376"/>
        <v/>
      </c>
      <c r="CT99" s="47" t="str">
        <f t="shared" si="376"/>
        <v/>
      </c>
      <c r="CU99" s="47" t="str">
        <f t="shared" si="376"/>
        <v/>
      </c>
      <c r="CV99" s="47" t="str">
        <f t="shared" si="376"/>
        <v/>
      </c>
      <c r="CW99" s="47" t="str">
        <f t="shared" si="376"/>
        <v/>
      </c>
      <c r="CX99" s="47" t="str">
        <f t="shared" si="376"/>
        <v/>
      </c>
      <c r="CY99" s="47" t="str">
        <f t="shared" si="376"/>
        <v/>
      </c>
      <c r="CZ99" s="47" t="str">
        <f t="shared" si="376"/>
        <v/>
      </c>
      <c r="DA99" s="47" t="str">
        <f t="shared" si="376"/>
        <v/>
      </c>
      <c r="DB99" s="47" t="str">
        <f t="shared" si="376"/>
        <v/>
      </c>
      <c r="DC99" s="47" t="str">
        <f t="shared" si="376"/>
        <v/>
      </c>
      <c r="DD99" s="47" t="str">
        <f t="shared" si="376"/>
        <v/>
      </c>
      <c r="DE99" s="47" t="str">
        <f t="shared" si="376"/>
        <v/>
      </c>
      <c r="DF99" s="47" t="str">
        <f t="shared" si="376"/>
        <v/>
      </c>
      <c r="DG99" s="47" t="str">
        <f t="shared" si="376"/>
        <v/>
      </c>
      <c r="DH99" s="47" t="str">
        <f t="shared" si="376"/>
        <v/>
      </c>
      <c r="DI99" s="47" t="str">
        <f t="shared" si="376"/>
        <v/>
      </c>
      <c r="DJ99" s="47" t="str">
        <f t="shared" si="376"/>
        <v/>
      </c>
      <c r="DK99" s="47" t="str">
        <f t="shared" si="376"/>
        <v/>
      </c>
      <c r="DL99" s="47" t="str">
        <f t="shared" si="376"/>
        <v/>
      </c>
      <c r="DM99" s="47" t="str">
        <f t="shared" si="376"/>
        <v/>
      </c>
      <c r="DN99" s="47" t="str">
        <f t="shared" si="376"/>
        <v/>
      </c>
      <c r="DO99" s="47" t="str">
        <f t="shared" si="376"/>
        <v/>
      </c>
      <c r="DP99" s="47" t="str">
        <f t="shared" si="376"/>
        <v/>
      </c>
      <c r="DQ99" s="47" t="str">
        <f t="shared" si="376"/>
        <v/>
      </c>
      <c r="DR99" s="47" t="str">
        <f t="shared" si="376"/>
        <v/>
      </c>
      <c r="DS99" s="47" t="str">
        <f t="shared" si="376"/>
        <v/>
      </c>
      <c r="DT99" s="47" t="str">
        <f t="shared" si="376"/>
        <v/>
      </c>
      <c r="DU99" s="47" t="str">
        <f t="shared" si="376"/>
        <v/>
      </c>
      <c r="DV99" s="47" t="str">
        <f t="shared" si="376"/>
        <v/>
      </c>
      <c r="DW99" s="179" t="str">
        <f t="shared" si="330"/>
        <v/>
      </c>
      <c r="DX99" s="47" t="str">
        <f t="shared" si="225"/>
        <v/>
      </c>
      <c r="DY99" s="47" t="str">
        <f t="shared" si="226"/>
        <v/>
      </c>
      <c r="DZ99" s="47" t="str">
        <f t="shared" si="227"/>
        <v/>
      </c>
      <c r="EA99" s="47" t="str">
        <f t="shared" si="228"/>
        <v/>
      </c>
      <c r="EB99" s="47" t="str">
        <f t="shared" si="229"/>
        <v/>
      </c>
      <c r="EC99" s="47" t="str">
        <f t="shared" si="230"/>
        <v/>
      </c>
      <c r="ED99" s="47" t="str">
        <f t="shared" si="231"/>
        <v/>
      </c>
      <c r="EE99" s="47" t="str">
        <f t="shared" si="232"/>
        <v/>
      </c>
      <c r="EF99" s="47" t="str">
        <f t="shared" si="233"/>
        <v/>
      </c>
      <c r="EG99" s="47" t="str">
        <f t="shared" si="234"/>
        <v/>
      </c>
      <c r="EH99" s="47" t="str">
        <f t="shared" si="235"/>
        <v/>
      </c>
      <c r="EI99" s="47" t="str">
        <f t="shared" si="236"/>
        <v/>
      </c>
      <c r="EJ99" s="47" t="str">
        <f t="shared" si="237"/>
        <v/>
      </c>
      <c r="EK99" s="47" t="str">
        <f t="shared" si="238"/>
        <v/>
      </c>
      <c r="EL99" s="47" t="str">
        <f t="shared" si="239"/>
        <v/>
      </c>
      <c r="EM99" s="47" t="str">
        <f t="shared" si="240"/>
        <v/>
      </c>
      <c r="EN99" s="47" t="str">
        <f t="shared" si="241"/>
        <v/>
      </c>
      <c r="EO99" s="47" t="str">
        <f t="shared" si="242"/>
        <v/>
      </c>
      <c r="EP99" s="47" t="str">
        <f t="shared" si="243"/>
        <v/>
      </c>
      <c r="EQ99" s="47" t="str">
        <f t="shared" si="244"/>
        <v/>
      </c>
      <c r="ER99" s="47" t="str">
        <f t="shared" si="245"/>
        <v/>
      </c>
      <c r="ES99" s="47" t="str">
        <f t="shared" si="246"/>
        <v/>
      </c>
      <c r="ET99" s="47" t="str">
        <f t="shared" si="247"/>
        <v/>
      </c>
      <c r="EU99" s="47" t="str">
        <f t="shared" si="248"/>
        <v/>
      </c>
      <c r="EV99" s="47" t="str">
        <f t="shared" si="249"/>
        <v/>
      </c>
      <c r="EW99" s="47" t="str">
        <f t="shared" si="250"/>
        <v/>
      </c>
      <c r="EX99" s="47" t="str">
        <f t="shared" si="251"/>
        <v/>
      </c>
      <c r="EY99" s="47" t="str">
        <f t="shared" si="252"/>
        <v/>
      </c>
      <c r="EZ99" s="47" t="str">
        <f t="shared" si="253"/>
        <v/>
      </c>
      <c r="FA99" s="47" t="str">
        <f t="shared" si="254"/>
        <v/>
      </c>
      <c r="FB99" s="47" t="str">
        <f t="shared" si="255"/>
        <v/>
      </c>
      <c r="FC99" s="47" t="str">
        <f t="shared" si="256"/>
        <v/>
      </c>
      <c r="FD99" s="47" t="str">
        <f t="shared" si="257"/>
        <v/>
      </c>
      <c r="FE99" s="47" t="str">
        <f t="shared" si="258"/>
        <v/>
      </c>
      <c r="FF99" s="47" t="str">
        <f t="shared" si="259"/>
        <v/>
      </c>
      <c r="FG99" s="47" t="str">
        <f t="shared" si="260"/>
        <v/>
      </c>
      <c r="FH99" s="47" t="str">
        <f t="shared" si="261"/>
        <v/>
      </c>
      <c r="FI99" s="47" t="str">
        <f t="shared" si="262"/>
        <v/>
      </c>
      <c r="FJ99" s="47" t="str">
        <f t="shared" si="263"/>
        <v/>
      </c>
      <c r="FK99" s="47" t="str">
        <f t="shared" si="264"/>
        <v/>
      </c>
      <c r="FL99" s="47" t="str">
        <f t="shared" si="265"/>
        <v/>
      </c>
      <c r="FM99" s="47" t="str">
        <f t="shared" si="266"/>
        <v/>
      </c>
      <c r="FN99" s="47" t="str">
        <f t="shared" si="267"/>
        <v/>
      </c>
      <c r="FO99" s="47" t="str">
        <f t="shared" si="268"/>
        <v/>
      </c>
      <c r="FP99" s="47" t="str">
        <f t="shared" si="269"/>
        <v/>
      </c>
      <c r="FQ99" s="47" t="str">
        <f t="shared" si="270"/>
        <v/>
      </c>
      <c r="FR99" s="47" t="str">
        <f t="shared" si="271"/>
        <v/>
      </c>
      <c r="FS99" s="47" t="str">
        <f t="shared" si="272"/>
        <v/>
      </c>
      <c r="FT99" s="47" t="str">
        <f t="shared" si="273"/>
        <v/>
      </c>
      <c r="FU99" s="47" t="str">
        <f t="shared" si="274"/>
        <v/>
      </c>
      <c r="FV99" s="47" t="str">
        <f t="shared" si="275"/>
        <v/>
      </c>
      <c r="FW99" s="47" t="str">
        <f t="shared" si="276"/>
        <v/>
      </c>
      <c r="FX99" s="47" t="str">
        <f t="shared" si="277"/>
        <v/>
      </c>
      <c r="FY99" s="47" t="str">
        <f t="shared" si="278"/>
        <v/>
      </c>
      <c r="FZ99" s="47" t="str">
        <f t="shared" si="279"/>
        <v/>
      </c>
      <c r="GA99" s="47" t="str">
        <f t="shared" si="280"/>
        <v/>
      </c>
      <c r="GB99" s="47" t="str">
        <f t="shared" si="281"/>
        <v/>
      </c>
      <c r="GC99" s="47" t="str">
        <f t="shared" si="282"/>
        <v/>
      </c>
      <c r="GD99" s="47" t="str">
        <f t="shared" si="283"/>
        <v/>
      </c>
      <c r="GE99" s="47" t="str">
        <f t="shared" si="284"/>
        <v/>
      </c>
      <c r="GF99" s="47" t="str">
        <f t="shared" si="285"/>
        <v/>
      </c>
      <c r="GG99" s="47" t="str">
        <f t="shared" si="286"/>
        <v/>
      </c>
      <c r="GH99" s="47" t="str">
        <f t="shared" si="287"/>
        <v/>
      </c>
      <c r="GI99" s="47" t="str">
        <f t="shared" si="288"/>
        <v/>
      </c>
      <c r="GJ99" s="47" t="str">
        <f t="shared" si="289"/>
        <v/>
      </c>
      <c r="GK99" s="47" t="str">
        <f t="shared" si="290"/>
        <v/>
      </c>
      <c r="GL99" s="47" t="str">
        <f t="shared" si="291"/>
        <v/>
      </c>
      <c r="GM99" s="47" t="str">
        <f t="shared" si="292"/>
        <v/>
      </c>
      <c r="GN99" s="47" t="str">
        <f t="shared" si="293"/>
        <v/>
      </c>
      <c r="GO99" s="47" t="str">
        <f t="shared" si="294"/>
        <v/>
      </c>
      <c r="GP99" s="47" t="str">
        <f t="shared" si="295"/>
        <v/>
      </c>
      <c r="GQ99" s="47" t="str">
        <f t="shared" si="296"/>
        <v/>
      </c>
      <c r="GR99" s="47" t="str">
        <f t="shared" si="297"/>
        <v/>
      </c>
      <c r="GS99" s="47" t="str">
        <f t="shared" si="298"/>
        <v/>
      </c>
      <c r="GT99" s="47" t="str">
        <f t="shared" si="299"/>
        <v/>
      </c>
      <c r="GU99" s="47" t="str">
        <f t="shared" si="300"/>
        <v/>
      </c>
      <c r="GV99" s="47" t="str">
        <f t="shared" si="301"/>
        <v/>
      </c>
      <c r="GW99" s="47" t="str">
        <f t="shared" si="302"/>
        <v/>
      </c>
      <c r="GX99" s="47" t="str">
        <f t="shared" si="303"/>
        <v/>
      </c>
      <c r="GY99" s="47" t="str">
        <f t="shared" si="304"/>
        <v/>
      </c>
      <c r="GZ99" s="47" t="str">
        <f t="shared" si="305"/>
        <v/>
      </c>
      <c r="HA99" s="47" t="str">
        <f t="shared" si="306"/>
        <v/>
      </c>
      <c r="HB99" s="47" t="str">
        <f t="shared" si="307"/>
        <v/>
      </c>
      <c r="HC99" s="47" t="str">
        <f t="shared" si="308"/>
        <v/>
      </c>
      <c r="HD99" s="47" t="str">
        <f t="shared" si="309"/>
        <v/>
      </c>
      <c r="HE99" s="47" t="str">
        <f t="shared" si="310"/>
        <v/>
      </c>
      <c r="HF99" s="47" t="str">
        <f t="shared" si="311"/>
        <v/>
      </c>
      <c r="HG99" s="47" t="str">
        <f t="shared" si="312"/>
        <v/>
      </c>
      <c r="HH99" s="47" t="str">
        <f t="shared" si="313"/>
        <v/>
      </c>
      <c r="HI99" s="47" t="str">
        <f t="shared" si="314"/>
        <v/>
      </c>
      <c r="HJ99" s="47" t="str">
        <f t="shared" si="315"/>
        <v/>
      </c>
      <c r="HK99" s="47" t="str">
        <f t="shared" si="316"/>
        <v/>
      </c>
      <c r="HL99" s="47" t="str">
        <f t="shared" si="317"/>
        <v/>
      </c>
      <c r="HM99" s="47" t="str">
        <f t="shared" si="318"/>
        <v/>
      </c>
      <c r="HN99" s="47" t="str">
        <f t="shared" si="319"/>
        <v/>
      </c>
      <c r="HO99" s="47" t="str">
        <f t="shared" si="320"/>
        <v/>
      </c>
      <c r="HP99" s="47" t="str">
        <f t="shared" si="321"/>
        <v/>
      </c>
      <c r="HQ99" s="47" t="str">
        <f t="shared" si="322"/>
        <v/>
      </c>
      <c r="HR99" s="47" t="str">
        <f t="shared" si="323"/>
        <v/>
      </c>
      <c r="HS99" s="47" t="str">
        <f t="shared" si="324"/>
        <v/>
      </c>
      <c r="HT99" s="165" t="e">
        <f t="shared" si="325"/>
        <v>#N/A</v>
      </c>
      <c r="HU99" s="165" t="e">
        <f t="shared" si="366"/>
        <v>#N/A</v>
      </c>
      <c r="HV99" s="165" t="e">
        <f t="shared" si="366"/>
        <v>#N/A</v>
      </c>
      <c r="HW99" s="165" t="e">
        <f t="shared" si="366"/>
        <v>#N/A</v>
      </c>
      <c r="HX99" s="165" t="e">
        <f t="shared" si="377"/>
        <v>#N/A</v>
      </c>
      <c r="HY99" s="165" t="e">
        <f t="shared" si="377"/>
        <v>#N/A</v>
      </c>
      <c r="HZ99" s="165" t="e">
        <f t="shared" si="377"/>
        <v>#N/A</v>
      </c>
      <c r="IA99" s="165" t="e">
        <f t="shared" si="377"/>
        <v>#N/A</v>
      </c>
      <c r="IB99" s="165" t="e">
        <f t="shared" si="377"/>
        <v>#N/A</v>
      </c>
      <c r="IC99" s="165" t="e">
        <f t="shared" si="377"/>
        <v>#N/A</v>
      </c>
      <c r="ID99" s="165" t="e">
        <f t="shared" si="377"/>
        <v>#N/A</v>
      </c>
      <c r="IE99" s="165" t="e">
        <f t="shared" si="377"/>
        <v>#N/A</v>
      </c>
      <c r="IF99" s="165" t="e">
        <f t="shared" si="377"/>
        <v>#N/A</v>
      </c>
      <c r="IG99" s="165" t="e">
        <f t="shared" si="377"/>
        <v>#N/A</v>
      </c>
      <c r="IH99" s="165" t="e">
        <f t="shared" si="377"/>
        <v>#N/A</v>
      </c>
      <c r="II99" s="165" t="e">
        <f t="shared" si="377"/>
        <v>#N/A</v>
      </c>
      <c r="IJ99" s="165" t="e">
        <f t="shared" si="377"/>
        <v>#N/A</v>
      </c>
      <c r="IK99" s="165" t="e">
        <f t="shared" si="377"/>
        <v>#N/A</v>
      </c>
      <c r="IL99" s="165" t="e">
        <f t="shared" si="377"/>
        <v>#N/A</v>
      </c>
      <c r="IM99" s="165" t="e">
        <f t="shared" si="373"/>
        <v>#N/A</v>
      </c>
      <c r="IN99" s="165" t="e">
        <f t="shared" si="373"/>
        <v>#N/A</v>
      </c>
      <c r="IO99" s="165" t="e">
        <f t="shared" si="373"/>
        <v>#N/A</v>
      </c>
      <c r="IP99" s="165" t="e">
        <f t="shared" si="373"/>
        <v>#N/A</v>
      </c>
      <c r="IQ99" s="165" t="e">
        <f t="shared" si="373"/>
        <v>#N/A</v>
      </c>
      <c r="IR99" s="165" t="e">
        <f t="shared" si="373"/>
        <v>#N/A</v>
      </c>
      <c r="IS99" s="165" t="e">
        <f t="shared" si="373"/>
        <v>#N/A</v>
      </c>
      <c r="IT99" s="165" t="e">
        <f t="shared" si="373"/>
        <v>#N/A</v>
      </c>
      <c r="IU99" s="165" t="e">
        <f t="shared" si="373"/>
        <v>#N/A</v>
      </c>
      <c r="IV99" s="165" t="e">
        <f t="shared" si="373"/>
        <v>#N/A</v>
      </c>
      <c r="IW99" s="165" t="e">
        <f t="shared" si="373"/>
        <v>#N/A</v>
      </c>
      <c r="IX99" s="165" t="e">
        <f t="shared" si="373"/>
        <v>#N/A</v>
      </c>
      <c r="IY99" s="165" t="e">
        <f t="shared" si="373"/>
        <v>#N/A</v>
      </c>
      <c r="IZ99" s="165" t="e">
        <f t="shared" si="373"/>
        <v>#N/A</v>
      </c>
      <c r="JA99" s="165" t="e">
        <f t="shared" si="373"/>
        <v>#N/A</v>
      </c>
      <c r="JB99" s="165" t="e">
        <f t="shared" si="370"/>
        <v>#N/A</v>
      </c>
      <c r="JC99" s="165" t="e">
        <f t="shared" si="370"/>
        <v>#N/A</v>
      </c>
      <c r="JD99" s="165" t="e">
        <f t="shared" si="370"/>
        <v>#N/A</v>
      </c>
      <c r="JE99" s="165" t="e">
        <f t="shared" si="370"/>
        <v>#N/A</v>
      </c>
      <c r="JF99" s="165" t="e">
        <f t="shared" si="370"/>
        <v>#N/A</v>
      </c>
      <c r="JG99" s="165" t="e">
        <f t="shared" si="370"/>
        <v>#N/A</v>
      </c>
      <c r="JH99" s="165" t="e">
        <f t="shared" si="370"/>
        <v>#N/A</v>
      </c>
      <c r="JI99" s="165" t="e">
        <f t="shared" si="370"/>
        <v>#N/A</v>
      </c>
      <c r="JJ99" s="165" t="e">
        <f t="shared" si="370"/>
        <v>#N/A</v>
      </c>
      <c r="JK99" s="165" t="e">
        <f t="shared" si="370"/>
        <v>#N/A</v>
      </c>
      <c r="JL99" s="165" t="e">
        <f t="shared" si="370"/>
        <v>#N/A</v>
      </c>
      <c r="JM99" s="165" t="e">
        <f t="shared" si="370"/>
        <v>#N/A</v>
      </c>
      <c r="JN99" s="165" t="e">
        <f t="shared" si="370"/>
        <v>#N/A</v>
      </c>
      <c r="JO99" s="165" t="e">
        <f t="shared" si="370"/>
        <v>#N/A</v>
      </c>
      <c r="JP99" s="165" t="e">
        <f t="shared" si="370"/>
        <v>#N/A</v>
      </c>
      <c r="JQ99" s="165" t="e">
        <f t="shared" si="359"/>
        <v>#N/A</v>
      </c>
      <c r="JR99" s="165" t="e">
        <f t="shared" si="359"/>
        <v>#N/A</v>
      </c>
      <c r="JS99" s="165" t="e">
        <f t="shared" si="359"/>
        <v>#N/A</v>
      </c>
      <c r="JT99" s="165" t="e">
        <f t="shared" si="359"/>
        <v>#N/A</v>
      </c>
      <c r="JU99" s="165" t="e">
        <f t="shared" si="359"/>
        <v>#N/A</v>
      </c>
      <c r="JV99" s="165" t="e">
        <f t="shared" si="359"/>
        <v>#N/A</v>
      </c>
      <c r="JW99" s="165" t="e">
        <f t="shared" si="359"/>
        <v>#N/A</v>
      </c>
      <c r="JX99" s="165" t="e">
        <f t="shared" si="359"/>
        <v>#N/A</v>
      </c>
      <c r="JY99" s="165" t="e">
        <f t="shared" si="359"/>
        <v>#N/A</v>
      </c>
      <c r="JZ99" s="165" t="e">
        <f t="shared" si="359"/>
        <v>#N/A</v>
      </c>
      <c r="KA99" s="165" t="e">
        <f t="shared" si="359"/>
        <v>#N/A</v>
      </c>
      <c r="KB99" s="165" t="e">
        <f t="shared" si="359"/>
        <v>#N/A</v>
      </c>
      <c r="KC99" s="165" t="e">
        <f t="shared" si="359"/>
        <v>#N/A</v>
      </c>
      <c r="KD99" s="165" t="e">
        <f t="shared" si="359"/>
        <v>#N/A</v>
      </c>
      <c r="KE99" s="165" t="e">
        <f t="shared" si="359"/>
        <v>#N/A</v>
      </c>
      <c r="KF99" s="165" t="e">
        <f t="shared" si="335"/>
        <v>#N/A</v>
      </c>
      <c r="KG99" s="165" t="e">
        <f t="shared" si="367"/>
        <v>#N/A</v>
      </c>
      <c r="KH99" s="165" t="e">
        <f t="shared" si="367"/>
        <v>#N/A</v>
      </c>
      <c r="KI99" s="165" t="e">
        <f t="shared" si="367"/>
        <v>#N/A</v>
      </c>
      <c r="KJ99" s="165" t="e">
        <f t="shared" si="378"/>
        <v>#N/A</v>
      </c>
      <c r="KK99" s="165" t="e">
        <f t="shared" si="378"/>
        <v>#N/A</v>
      </c>
      <c r="KL99" s="165" t="e">
        <f t="shared" si="378"/>
        <v>#N/A</v>
      </c>
      <c r="KM99" s="165" t="e">
        <f t="shared" si="378"/>
        <v>#N/A</v>
      </c>
      <c r="KN99" s="165" t="e">
        <f t="shared" si="378"/>
        <v>#N/A</v>
      </c>
      <c r="KO99" s="165" t="e">
        <f t="shared" si="378"/>
        <v>#N/A</v>
      </c>
      <c r="KP99" s="165" t="e">
        <f t="shared" si="378"/>
        <v>#N/A</v>
      </c>
      <c r="KQ99" s="165" t="e">
        <f t="shared" si="378"/>
        <v>#N/A</v>
      </c>
      <c r="KR99" s="165" t="e">
        <f t="shared" si="378"/>
        <v>#N/A</v>
      </c>
      <c r="KS99" s="165" t="e">
        <f t="shared" si="378"/>
        <v>#N/A</v>
      </c>
      <c r="KT99" s="165" t="e">
        <f t="shared" si="378"/>
        <v>#N/A</v>
      </c>
      <c r="KU99" s="165" t="e">
        <f t="shared" si="378"/>
        <v>#N/A</v>
      </c>
      <c r="KV99" s="165" t="e">
        <f t="shared" si="378"/>
        <v>#N/A</v>
      </c>
      <c r="KW99" s="165" t="e">
        <f t="shared" si="378"/>
        <v>#N/A</v>
      </c>
      <c r="KX99" s="165" t="e">
        <f t="shared" si="378"/>
        <v>#N/A</v>
      </c>
      <c r="KY99" s="165" t="e">
        <f t="shared" si="374"/>
        <v>#N/A</v>
      </c>
      <c r="KZ99" s="165" t="e">
        <f t="shared" si="374"/>
        <v>#N/A</v>
      </c>
      <c r="LA99" s="165" t="e">
        <f t="shared" si="374"/>
        <v>#N/A</v>
      </c>
      <c r="LB99" s="165" t="e">
        <f t="shared" si="374"/>
        <v>#N/A</v>
      </c>
      <c r="LC99" s="165" t="e">
        <f t="shared" si="374"/>
        <v>#N/A</v>
      </c>
      <c r="LD99" s="165" t="e">
        <f t="shared" si="374"/>
        <v>#N/A</v>
      </c>
      <c r="LE99" s="165" t="e">
        <f t="shared" si="374"/>
        <v>#N/A</v>
      </c>
      <c r="LF99" s="165" t="e">
        <f t="shared" si="374"/>
        <v>#N/A</v>
      </c>
      <c r="LG99" s="165" t="e">
        <f t="shared" si="374"/>
        <v>#N/A</v>
      </c>
      <c r="LH99" s="165" t="e">
        <f t="shared" si="374"/>
        <v>#N/A</v>
      </c>
      <c r="LI99" s="165" t="e">
        <f t="shared" si="374"/>
        <v>#N/A</v>
      </c>
      <c r="LJ99" s="165" t="e">
        <f t="shared" si="374"/>
        <v>#N/A</v>
      </c>
      <c r="LK99" s="165" t="e">
        <f t="shared" si="374"/>
        <v>#N/A</v>
      </c>
      <c r="LL99" s="165" t="e">
        <f t="shared" si="374"/>
        <v>#N/A</v>
      </c>
      <c r="LM99" s="165" t="e">
        <f t="shared" si="374"/>
        <v>#N/A</v>
      </c>
      <c r="LN99" s="165" t="e">
        <f t="shared" si="371"/>
        <v>#N/A</v>
      </c>
      <c r="LO99" s="165" t="e">
        <f t="shared" si="371"/>
        <v>#N/A</v>
      </c>
      <c r="LP99" s="165" t="e">
        <f t="shared" si="371"/>
        <v>#N/A</v>
      </c>
      <c r="LQ99" s="165" t="e">
        <f t="shared" si="371"/>
        <v>#N/A</v>
      </c>
      <c r="LR99" s="165" t="e">
        <f t="shared" si="371"/>
        <v>#N/A</v>
      </c>
      <c r="LS99" s="165" t="e">
        <f t="shared" si="371"/>
        <v>#N/A</v>
      </c>
      <c r="LT99" s="165" t="e">
        <f t="shared" si="371"/>
        <v>#N/A</v>
      </c>
      <c r="LU99" s="165" t="e">
        <f t="shared" si="371"/>
        <v>#N/A</v>
      </c>
      <c r="LV99" s="165" t="e">
        <f t="shared" si="371"/>
        <v>#N/A</v>
      </c>
      <c r="LW99" s="165" t="e">
        <f t="shared" si="371"/>
        <v>#N/A</v>
      </c>
      <c r="LX99" s="165" t="e">
        <f t="shared" si="371"/>
        <v>#N/A</v>
      </c>
      <c r="LY99" s="165" t="e">
        <f t="shared" si="371"/>
        <v>#N/A</v>
      </c>
      <c r="LZ99" s="165" t="e">
        <f t="shared" si="371"/>
        <v>#N/A</v>
      </c>
      <c r="MA99" s="165" t="e">
        <f t="shared" si="371"/>
        <v>#N/A</v>
      </c>
      <c r="MB99" s="165" t="e">
        <f t="shared" si="371"/>
        <v>#N/A</v>
      </c>
      <c r="MC99" s="165" t="e">
        <f t="shared" si="360"/>
        <v>#N/A</v>
      </c>
      <c r="MD99" s="165" t="e">
        <f t="shared" si="360"/>
        <v>#N/A</v>
      </c>
      <c r="ME99" s="165" t="e">
        <f t="shared" si="360"/>
        <v>#N/A</v>
      </c>
      <c r="MF99" s="165" t="e">
        <f t="shared" si="360"/>
        <v>#N/A</v>
      </c>
      <c r="MG99" s="165" t="e">
        <f t="shared" si="360"/>
        <v>#N/A</v>
      </c>
      <c r="MH99" s="165" t="e">
        <f t="shared" si="360"/>
        <v>#N/A</v>
      </c>
      <c r="MI99" s="165" t="e">
        <f t="shared" si="360"/>
        <v>#N/A</v>
      </c>
      <c r="MJ99" s="165" t="e">
        <f t="shared" si="360"/>
        <v>#N/A</v>
      </c>
      <c r="MK99" s="165" t="e">
        <f t="shared" si="360"/>
        <v>#N/A</v>
      </c>
      <c r="ML99" s="165" t="e">
        <f t="shared" si="360"/>
        <v>#N/A</v>
      </c>
      <c r="MM99" s="165" t="e">
        <f t="shared" si="360"/>
        <v>#N/A</v>
      </c>
      <c r="MN99" s="165" t="e">
        <f t="shared" si="360"/>
        <v>#N/A</v>
      </c>
      <c r="MO99" s="165" t="e">
        <f t="shared" si="360"/>
        <v>#N/A</v>
      </c>
      <c r="MP99" s="165" t="e">
        <f t="shared" si="360"/>
        <v>#N/A</v>
      </c>
      <c r="MQ99" s="165" t="e">
        <f t="shared" si="360"/>
        <v>#N/A</v>
      </c>
      <c r="MR99" s="165" t="e">
        <f t="shared" si="336"/>
        <v>#N/A</v>
      </c>
      <c r="MS99" s="165" t="e">
        <f t="shared" si="368"/>
        <v>#N/A</v>
      </c>
      <c r="MT99" s="165" t="e">
        <f t="shared" si="368"/>
        <v>#N/A</v>
      </c>
      <c r="MU99" s="165" t="e">
        <f t="shared" si="368"/>
        <v>#N/A</v>
      </c>
      <c r="MV99" s="165" t="e">
        <f t="shared" si="379"/>
        <v>#N/A</v>
      </c>
      <c r="MW99" s="165" t="e">
        <f t="shared" si="379"/>
        <v>#N/A</v>
      </c>
      <c r="MX99" s="165" t="e">
        <f t="shared" si="379"/>
        <v>#N/A</v>
      </c>
      <c r="MY99" s="165" t="e">
        <f t="shared" si="379"/>
        <v>#N/A</v>
      </c>
      <c r="MZ99" s="165" t="e">
        <f t="shared" si="379"/>
        <v>#N/A</v>
      </c>
      <c r="NA99" s="165" t="e">
        <f t="shared" si="379"/>
        <v>#N/A</v>
      </c>
      <c r="NB99" s="165" t="e">
        <f t="shared" si="379"/>
        <v>#N/A</v>
      </c>
      <c r="NC99" s="165" t="e">
        <f t="shared" si="379"/>
        <v>#N/A</v>
      </c>
      <c r="ND99" s="165" t="e">
        <f t="shared" si="379"/>
        <v>#N/A</v>
      </c>
      <c r="NE99" s="165" t="e">
        <f t="shared" si="379"/>
        <v>#N/A</v>
      </c>
      <c r="NF99" s="165" t="e">
        <f t="shared" si="379"/>
        <v>#N/A</v>
      </c>
      <c r="NG99" s="165" t="e">
        <f t="shared" si="379"/>
        <v>#N/A</v>
      </c>
      <c r="NH99" s="165" t="e">
        <f t="shared" si="379"/>
        <v>#N/A</v>
      </c>
      <c r="NI99" s="165" t="e">
        <f t="shared" si="379"/>
        <v>#N/A</v>
      </c>
      <c r="NJ99" s="165" t="e">
        <f t="shared" si="379"/>
        <v>#N/A</v>
      </c>
      <c r="NK99" s="165" t="e">
        <f t="shared" si="375"/>
        <v>#N/A</v>
      </c>
      <c r="NL99" s="165" t="e">
        <f t="shared" si="375"/>
        <v>#N/A</v>
      </c>
      <c r="NM99" s="165" t="e">
        <f t="shared" si="375"/>
        <v>#N/A</v>
      </c>
      <c r="NN99" s="165" t="e">
        <f t="shared" si="375"/>
        <v>#N/A</v>
      </c>
      <c r="NO99" s="165" t="e">
        <f t="shared" si="375"/>
        <v>#N/A</v>
      </c>
      <c r="NP99" s="165" t="e">
        <f t="shared" si="375"/>
        <v>#N/A</v>
      </c>
      <c r="NQ99" s="165" t="e">
        <f t="shared" si="375"/>
        <v>#N/A</v>
      </c>
      <c r="NR99" s="165" t="e">
        <f t="shared" si="375"/>
        <v>#N/A</v>
      </c>
      <c r="NS99" s="165" t="e">
        <f t="shared" si="375"/>
        <v>#N/A</v>
      </c>
      <c r="NT99" s="165" t="e">
        <f t="shared" si="375"/>
        <v>#N/A</v>
      </c>
      <c r="NU99" s="165" t="e">
        <f t="shared" si="375"/>
        <v>#N/A</v>
      </c>
      <c r="NV99" s="165" t="e">
        <f t="shared" si="375"/>
        <v>#N/A</v>
      </c>
      <c r="NW99" s="165" t="e">
        <f t="shared" si="375"/>
        <v>#N/A</v>
      </c>
      <c r="NX99" s="165" t="e">
        <f t="shared" si="375"/>
        <v>#N/A</v>
      </c>
      <c r="NY99" s="165" t="e">
        <f t="shared" si="375"/>
        <v>#N/A</v>
      </c>
      <c r="NZ99" s="165" t="e">
        <f t="shared" si="372"/>
        <v>#N/A</v>
      </c>
      <c r="OA99" s="165" t="e">
        <f t="shared" si="372"/>
        <v>#N/A</v>
      </c>
      <c r="OB99" s="165" t="e">
        <f t="shared" si="372"/>
        <v>#N/A</v>
      </c>
      <c r="OC99" s="165" t="e">
        <f t="shared" si="372"/>
        <v>#N/A</v>
      </c>
      <c r="OD99" s="165" t="e">
        <f t="shared" si="372"/>
        <v>#N/A</v>
      </c>
      <c r="OE99" s="165" t="e">
        <f t="shared" si="372"/>
        <v>#N/A</v>
      </c>
      <c r="OF99" s="165" t="e">
        <f t="shared" si="372"/>
        <v>#N/A</v>
      </c>
      <c r="OG99" s="165" t="e">
        <f t="shared" si="372"/>
        <v>#N/A</v>
      </c>
      <c r="OH99" s="165" t="e">
        <f t="shared" si="372"/>
        <v>#N/A</v>
      </c>
      <c r="OI99" s="165" t="e">
        <f t="shared" si="372"/>
        <v>#N/A</v>
      </c>
      <c r="OJ99" s="165" t="e">
        <f t="shared" si="372"/>
        <v>#N/A</v>
      </c>
      <c r="OK99" s="165" t="e">
        <f t="shared" si="372"/>
        <v>#N/A</v>
      </c>
      <c r="OL99" s="165" t="e">
        <f t="shared" si="372"/>
        <v>#N/A</v>
      </c>
      <c r="OM99" s="165" t="e">
        <f t="shared" si="372"/>
        <v>#N/A</v>
      </c>
      <c r="ON99" s="165" t="e">
        <f t="shared" si="372"/>
        <v>#N/A</v>
      </c>
      <c r="OO99" s="165" t="e">
        <f t="shared" si="361"/>
        <v>#N/A</v>
      </c>
      <c r="OP99" s="165" t="e">
        <f t="shared" si="361"/>
        <v>#N/A</v>
      </c>
      <c r="OQ99" s="165" t="e">
        <f t="shared" si="361"/>
        <v>#N/A</v>
      </c>
      <c r="OR99" s="165" t="e">
        <f t="shared" si="361"/>
        <v>#N/A</v>
      </c>
      <c r="OS99" s="165" t="e">
        <f t="shared" si="361"/>
        <v>#N/A</v>
      </c>
      <c r="OT99" s="165" t="e">
        <f t="shared" si="361"/>
        <v>#N/A</v>
      </c>
      <c r="OU99" s="165" t="e">
        <f t="shared" si="361"/>
        <v>#N/A</v>
      </c>
      <c r="OV99" s="165" t="e">
        <f t="shared" si="361"/>
        <v>#N/A</v>
      </c>
      <c r="OW99" s="165" t="e">
        <f t="shared" si="361"/>
        <v>#N/A</v>
      </c>
      <c r="OX99" s="165" t="e">
        <f t="shared" si="361"/>
        <v>#N/A</v>
      </c>
      <c r="OY99" s="165" t="e">
        <f t="shared" si="361"/>
        <v>#N/A</v>
      </c>
      <c r="OZ99" s="165" t="e">
        <f t="shared" si="361"/>
        <v>#N/A</v>
      </c>
      <c r="PA99" s="165" t="e">
        <f t="shared" si="361"/>
        <v>#N/A</v>
      </c>
      <c r="PB99" s="165" t="e">
        <f t="shared" si="361"/>
        <v>#N/A</v>
      </c>
      <c r="PC99" s="165" t="e">
        <f t="shared" si="361"/>
        <v>#N/A</v>
      </c>
      <c r="PD99" s="165" t="e">
        <f t="shared" si="337"/>
        <v>#N/A</v>
      </c>
      <c r="PE99" s="165" t="e">
        <f t="shared" si="357"/>
        <v>#N/A</v>
      </c>
      <c r="PF99" s="165" t="e">
        <f t="shared" si="357"/>
        <v>#N/A</v>
      </c>
      <c r="PG99" s="165" t="e">
        <f t="shared" si="357"/>
        <v>#N/A</v>
      </c>
      <c r="PH99" s="165" t="e">
        <f t="shared" si="357"/>
        <v>#N/A</v>
      </c>
      <c r="PI99" s="165" t="e">
        <f t="shared" si="357"/>
        <v>#N/A</v>
      </c>
      <c r="PJ99" s="165" t="e">
        <f t="shared" si="357"/>
        <v>#N/A</v>
      </c>
      <c r="PK99" s="165" t="e">
        <f t="shared" si="357"/>
        <v>#N/A</v>
      </c>
      <c r="PL99" s="165" t="e">
        <f t="shared" si="357"/>
        <v>#N/A</v>
      </c>
    </row>
    <row r="100" spans="1:428" hidden="1" x14ac:dyDescent="0.45">
      <c r="A100" s="4">
        <v>97</v>
      </c>
      <c r="B100" s="105"/>
      <c r="C100" s="113"/>
      <c r="D100" s="118" t="str">
        <f t="shared" ref="D100:D103" si="381">IF(ISBLANK(E100),"",IF(NOT(ISBLANK(C100)),C100,IF(NOT(ISBLANK(B100)),E100*(1+B100),E100*(1+$D$2))))</f>
        <v/>
      </c>
      <c r="E100" s="91"/>
      <c r="F100" s="118" t="str">
        <f t="shared" ref="F100:F103" si="382">IF(ISBLANK(E100),"",IF(NOT(ISBLANK(G100)),G100,IF(NOT(ISBLANK(H100)),E100*(1+H100),E100*(1+$F$2))))</f>
        <v/>
      </c>
      <c r="G100" s="113"/>
      <c r="H100" s="106"/>
      <c r="I100" s="120" t="str">
        <f t="shared" si="222"/>
        <v/>
      </c>
      <c r="J100" s="120" t="str">
        <f t="shared" si="223"/>
        <v/>
      </c>
      <c r="K100" s="71" t="str">
        <f t="shared" si="327"/>
        <v/>
      </c>
      <c r="L100" s="23"/>
      <c r="M100" s="55"/>
      <c r="N100" s="298"/>
      <c r="O100" s="72" t="str">
        <f>IF(AND(D100&gt;0,E100&gt;0,F100&gt;0),IF(ISBLANK(N100),IF(ISBLANK(L100),"",(F100-D100)*VLOOKUP(L100,VLookups!$A$4:$B$13,2,FALSE)),N100),"")</f>
        <v/>
      </c>
      <c r="P100" s="73" t="str">
        <f t="shared" ref="P100:P103" si="383">IF(O100="","",O100^2)</f>
        <v/>
      </c>
      <c r="Q100" s="91"/>
      <c r="R100" s="265" t="str">
        <f>IF(AND(Q100&gt;0,E100&gt;0,NOT(O100="")),ABS(VLOOKUP($Q$1,VLookups!$A$43:$B$44,2,FALSE)-_xlfn.NORM.DIST(Q100,K100,O100,TRUE)),"")</f>
        <v/>
      </c>
      <c r="S100" s="90" t="str">
        <f>IF(AND($D100&gt;0,$E100&gt;0,$F100&gt;0,NOT(ISBLANK($L100))),_xlfn.NORM.INV(ABS(VLOOKUP($Q$1,VLookups!$A$43:$B$44,2,FALSE)-S$3),$K100,$O100),"")</f>
        <v/>
      </c>
      <c r="T100" s="89" t="str">
        <f>IF(AND($D100&gt;0,$E100&gt;0,$F100&gt;0,NOT(ISBLANK($L100))),_xlfn.NORM.INV(ABS(VLOOKUP($Q$1,VLookups!$A$43:$B$44,2,FALSE)-T$3),$K100,$O100),"")</f>
        <v/>
      </c>
      <c r="U100" s="90" t="str">
        <f>IF(AND($D100&gt;0,$E100&gt;0,$F100&gt;0,NOT(ISBLANK($L100))),_xlfn.NORM.INV(ABS(VLOOKUP($Q$1,VLookups!$A$43:$B$44,2,FALSE)-U$3),$K100,$O100),"")</f>
        <v/>
      </c>
      <c r="V100" s="89" t="str">
        <f>IF(AND($D100&gt;0,$E100&gt;0,$F100&gt;0,NOT(ISBLANK($L100))),_xlfn.NORM.INV(ABS(VLOOKUP($Q$1,VLookups!$A$43:$B$44,2,FALSE)-V$3),$K100,$O100),"")</f>
        <v/>
      </c>
      <c r="W100" s="90" t="str">
        <f>IF(AND($D100&gt;0,$E100&gt;0,$F100&gt;0,NOT(ISBLANK($L100))),_xlfn.NORM.INV(ABS(VLOOKUP($Q$1,VLookups!$A$43:$B$44,2,FALSE)-W$3),$K100,$O100),"")</f>
        <v/>
      </c>
      <c r="X100" s="89" t="str">
        <f>IF(AND($D100&gt;0,$E100&gt;0,$F100&gt;0,NOT(ISBLANK($L100))),_xlfn.NORM.INV(ABS(VLOOKUP($Q$1,VLookups!$A$43:$B$44,2,FALSE)-X$3),$K100,$O100),"")</f>
        <v/>
      </c>
      <c r="Y100" s="5"/>
      <c r="Z100" s="164" t="str">
        <f t="shared" si="328"/>
        <v/>
      </c>
      <c r="AA100" s="47" t="str">
        <f t="shared" si="329"/>
        <v/>
      </c>
      <c r="AB100" s="47" t="str">
        <f t="shared" si="380"/>
        <v/>
      </c>
      <c r="AC100" s="47" t="str">
        <f t="shared" si="380"/>
        <v/>
      </c>
      <c r="AD100" s="47" t="str">
        <f t="shared" si="380"/>
        <v/>
      </c>
      <c r="AE100" s="47" t="str">
        <f t="shared" si="380"/>
        <v/>
      </c>
      <c r="AF100" s="47" t="str">
        <f t="shared" si="380"/>
        <v/>
      </c>
      <c r="AG100" s="47" t="str">
        <f t="shared" si="380"/>
        <v/>
      </c>
      <c r="AH100" s="47" t="str">
        <f t="shared" si="380"/>
        <v/>
      </c>
      <c r="AI100" s="47" t="str">
        <f t="shared" si="380"/>
        <v/>
      </c>
      <c r="AJ100" s="47" t="str">
        <f t="shared" si="380"/>
        <v/>
      </c>
      <c r="AK100" s="47" t="str">
        <f t="shared" si="380"/>
        <v/>
      </c>
      <c r="AL100" s="47" t="str">
        <f t="shared" si="380"/>
        <v/>
      </c>
      <c r="AM100" s="47" t="str">
        <f t="shared" si="380"/>
        <v/>
      </c>
      <c r="AN100" s="47" t="str">
        <f t="shared" si="380"/>
        <v/>
      </c>
      <c r="AO100" s="47" t="str">
        <f t="shared" si="380"/>
        <v/>
      </c>
      <c r="AP100" s="47" t="str">
        <f t="shared" si="380"/>
        <v/>
      </c>
      <c r="AQ100" s="47" t="str">
        <f t="shared" si="380"/>
        <v/>
      </c>
      <c r="AR100" s="47" t="str">
        <f t="shared" si="380"/>
        <v/>
      </c>
      <c r="AS100" s="47" t="str">
        <f t="shared" si="380"/>
        <v/>
      </c>
      <c r="AT100" s="47" t="str">
        <f t="shared" si="380"/>
        <v/>
      </c>
      <c r="AU100" s="47" t="str">
        <f t="shared" si="380"/>
        <v/>
      </c>
      <c r="AV100" s="47" t="str">
        <f t="shared" si="380"/>
        <v/>
      </c>
      <c r="AW100" s="47" t="str">
        <f t="shared" si="380"/>
        <v/>
      </c>
      <c r="AX100" s="47" t="str">
        <f t="shared" si="380"/>
        <v/>
      </c>
      <c r="AY100" s="47" t="str">
        <f t="shared" si="380"/>
        <v/>
      </c>
      <c r="AZ100" s="47" t="str">
        <f t="shared" si="380"/>
        <v/>
      </c>
      <c r="BA100" s="47" t="str">
        <f t="shared" si="380"/>
        <v/>
      </c>
      <c r="BB100" s="47" t="str">
        <f t="shared" si="380"/>
        <v/>
      </c>
      <c r="BC100" s="47" t="str">
        <f t="shared" si="380"/>
        <v/>
      </c>
      <c r="BD100" s="47" t="str">
        <f t="shared" si="380"/>
        <v/>
      </c>
      <c r="BE100" s="47" t="str">
        <f t="shared" si="380"/>
        <v/>
      </c>
      <c r="BF100" s="47" t="str">
        <f t="shared" si="380"/>
        <v/>
      </c>
      <c r="BG100" s="47" t="str">
        <f t="shared" si="380"/>
        <v/>
      </c>
      <c r="BH100" s="47" t="str">
        <f t="shared" si="380"/>
        <v/>
      </c>
      <c r="BI100" s="47" t="str">
        <f t="shared" si="380"/>
        <v/>
      </c>
      <c r="BJ100" s="47" t="str">
        <f t="shared" si="380"/>
        <v/>
      </c>
      <c r="BK100" s="47" t="str">
        <f t="shared" si="380"/>
        <v/>
      </c>
      <c r="BL100" s="47" t="str">
        <f t="shared" si="380"/>
        <v/>
      </c>
      <c r="BM100" s="47" t="str">
        <f t="shared" si="380"/>
        <v/>
      </c>
      <c r="BN100" s="47" t="str">
        <f t="shared" si="380"/>
        <v/>
      </c>
      <c r="BO100" s="47" t="str">
        <f t="shared" si="380"/>
        <v/>
      </c>
      <c r="BP100" s="47" t="str">
        <f t="shared" si="380"/>
        <v/>
      </c>
      <c r="BQ100" s="47" t="str">
        <f t="shared" si="380"/>
        <v/>
      </c>
      <c r="BR100" s="47" t="str">
        <f t="shared" si="380"/>
        <v/>
      </c>
      <c r="BS100" s="47" t="str">
        <f t="shared" si="380"/>
        <v/>
      </c>
      <c r="BT100" s="47" t="str">
        <f t="shared" si="380"/>
        <v/>
      </c>
      <c r="BU100" s="47" t="str">
        <f t="shared" si="380"/>
        <v/>
      </c>
      <c r="BV100" s="47" t="str">
        <f t="shared" si="380"/>
        <v/>
      </c>
      <c r="BW100" s="47" t="str">
        <f t="shared" si="380"/>
        <v/>
      </c>
      <c r="BX100" s="47" t="str">
        <f t="shared" si="380"/>
        <v/>
      </c>
      <c r="BY100" s="47" t="str">
        <f t="shared" si="380"/>
        <v/>
      </c>
      <c r="BZ100" s="47" t="str">
        <f t="shared" si="380"/>
        <v/>
      </c>
      <c r="CA100" s="47" t="str">
        <f t="shared" si="380"/>
        <v/>
      </c>
      <c r="CB100" s="47" t="str">
        <f t="shared" si="380"/>
        <v/>
      </c>
      <c r="CC100" s="47" t="str">
        <f t="shared" si="380"/>
        <v/>
      </c>
      <c r="CD100" s="47" t="str">
        <f t="shared" si="380"/>
        <v/>
      </c>
      <c r="CE100" s="47" t="str">
        <f t="shared" si="380"/>
        <v/>
      </c>
      <c r="CF100" s="47" t="str">
        <f t="shared" si="380"/>
        <v/>
      </c>
      <c r="CG100" s="47" t="str">
        <f t="shared" si="380"/>
        <v/>
      </c>
      <c r="CH100" s="47" t="str">
        <f t="shared" si="380"/>
        <v/>
      </c>
      <c r="CI100" s="47" t="str">
        <f t="shared" si="380"/>
        <v/>
      </c>
      <c r="CJ100" s="47" t="str">
        <f t="shared" si="380"/>
        <v/>
      </c>
      <c r="CK100" s="47" t="str">
        <f t="shared" si="380"/>
        <v/>
      </c>
      <c r="CL100" s="47" t="str">
        <f t="shared" si="380"/>
        <v/>
      </c>
      <c r="CM100" s="47" t="str">
        <f t="shared" si="380"/>
        <v/>
      </c>
      <c r="CN100" s="47" t="str">
        <f t="shared" si="376"/>
        <v/>
      </c>
      <c r="CO100" s="47" t="str">
        <f t="shared" si="376"/>
        <v/>
      </c>
      <c r="CP100" s="47" t="str">
        <f t="shared" si="376"/>
        <v/>
      </c>
      <c r="CQ100" s="47" t="str">
        <f t="shared" si="376"/>
        <v/>
      </c>
      <c r="CR100" s="47" t="str">
        <f t="shared" si="376"/>
        <v/>
      </c>
      <c r="CS100" s="47" t="str">
        <f t="shared" si="376"/>
        <v/>
      </c>
      <c r="CT100" s="47" t="str">
        <f t="shared" si="376"/>
        <v/>
      </c>
      <c r="CU100" s="47" t="str">
        <f t="shared" si="376"/>
        <v/>
      </c>
      <c r="CV100" s="47" t="str">
        <f t="shared" si="376"/>
        <v/>
      </c>
      <c r="CW100" s="47" t="str">
        <f t="shared" si="376"/>
        <v/>
      </c>
      <c r="CX100" s="47" t="str">
        <f t="shared" si="376"/>
        <v/>
      </c>
      <c r="CY100" s="47" t="str">
        <f t="shared" si="376"/>
        <v/>
      </c>
      <c r="CZ100" s="47" t="str">
        <f t="shared" si="376"/>
        <v/>
      </c>
      <c r="DA100" s="47" t="str">
        <f t="shared" si="376"/>
        <v/>
      </c>
      <c r="DB100" s="47" t="str">
        <f t="shared" si="376"/>
        <v/>
      </c>
      <c r="DC100" s="47" t="str">
        <f t="shared" si="376"/>
        <v/>
      </c>
      <c r="DD100" s="47" t="str">
        <f t="shared" si="376"/>
        <v/>
      </c>
      <c r="DE100" s="47" t="str">
        <f t="shared" si="376"/>
        <v/>
      </c>
      <c r="DF100" s="47" t="str">
        <f t="shared" si="376"/>
        <v/>
      </c>
      <c r="DG100" s="47" t="str">
        <f t="shared" si="376"/>
        <v/>
      </c>
      <c r="DH100" s="47" t="str">
        <f t="shared" si="376"/>
        <v/>
      </c>
      <c r="DI100" s="47" t="str">
        <f t="shared" si="376"/>
        <v/>
      </c>
      <c r="DJ100" s="47" t="str">
        <f t="shared" si="376"/>
        <v/>
      </c>
      <c r="DK100" s="47" t="str">
        <f t="shared" si="376"/>
        <v/>
      </c>
      <c r="DL100" s="47" t="str">
        <f t="shared" si="376"/>
        <v/>
      </c>
      <c r="DM100" s="47" t="str">
        <f t="shared" si="376"/>
        <v/>
      </c>
      <c r="DN100" s="47" t="str">
        <f t="shared" si="376"/>
        <v/>
      </c>
      <c r="DO100" s="47" t="str">
        <f t="shared" si="376"/>
        <v/>
      </c>
      <c r="DP100" s="47" t="str">
        <f t="shared" si="376"/>
        <v/>
      </c>
      <c r="DQ100" s="47" t="str">
        <f t="shared" si="376"/>
        <v/>
      </c>
      <c r="DR100" s="47" t="str">
        <f t="shared" si="376"/>
        <v/>
      </c>
      <c r="DS100" s="47" t="str">
        <f t="shared" si="376"/>
        <v/>
      </c>
      <c r="DT100" s="47" t="str">
        <f t="shared" si="376"/>
        <v/>
      </c>
      <c r="DU100" s="47" t="str">
        <f t="shared" si="376"/>
        <v/>
      </c>
      <c r="DV100" s="47" t="str">
        <f t="shared" si="376"/>
        <v/>
      </c>
      <c r="DW100" s="179" t="str">
        <f t="shared" si="330"/>
        <v/>
      </c>
      <c r="DX100" s="47" t="str">
        <f t="shared" si="225"/>
        <v/>
      </c>
      <c r="DY100" s="47" t="str">
        <f t="shared" si="226"/>
        <v/>
      </c>
      <c r="DZ100" s="47" t="str">
        <f t="shared" si="227"/>
        <v/>
      </c>
      <c r="EA100" s="47" t="str">
        <f t="shared" si="228"/>
        <v/>
      </c>
      <c r="EB100" s="47" t="str">
        <f t="shared" si="229"/>
        <v/>
      </c>
      <c r="EC100" s="47" t="str">
        <f t="shared" si="230"/>
        <v/>
      </c>
      <c r="ED100" s="47" t="str">
        <f t="shared" si="231"/>
        <v/>
      </c>
      <c r="EE100" s="47" t="str">
        <f t="shared" si="232"/>
        <v/>
      </c>
      <c r="EF100" s="47" t="str">
        <f t="shared" si="233"/>
        <v/>
      </c>
      <c r="EG100" s="47" t="str">
        <f t="shared" si="234"/>
        <v/>
      </c>
      <c r="EH100" s="47" t="str">
        <f t="shared" si="235"/>
        <v/>
      </c>
      <c r="EI100" s="47" t="str">
        <f t="shared" si="236"/>
        <v/>
      </c>
      <c r="EJ100" s="47" t="str">
        <f t="shared" si="237"/>
        <v/>
      </c>
      <c r="EK100" s="47" t="str">
        <f t="shared" si="238"/>
        <v/>
      </c>
      <c r="EL100" s="47" t="str">
        <f t="shared" si="239"/>
        <v/>
      </c>
      <c r="EM100" s="47" t="str">
        <f t="shared" si="240"/>
        <v/>
      </c>
      <c r="EN100" s="47" t="str">
        <f t="shared" si="241"/>
        <v/>
      </c>
      <c r="EO100" s="47" t="str">
        <f t="shared" si="242"/>
        <v/>
      </c>
      <c r="EP100" s="47" t="str">
        <f t="shared" si="243"/>
        <v/>
      </c>
      <c r="EQ100" s="47" t="str">
        <f t="shared" si="244"/>
        <v/>
      </c>
      <c r="ER100" s="47" t="str">
        <f t="shared" si="245"/>
        <v/>
      </c>
      <c r="ES100" s="47" t="str">
        <f t="shared" si="246"/>
        <v/>
      </c>
      <c r="ET100" s="47" t="str">
        <f t="shared" si="247"/>
        <v/>
      </c>
      <c r="EU100" s="47" t="str">
        <f t="shared" si="248"/>
        <v/>
      </c>
      <c r="EV100" s="47" t="str">
        <f t="shared" si="249"/>
        <v/>
      </c>
      <c r="EW100" s="47" t="str">
        <f t="shared" si="250"/>
        <v/>
      </c>
      <c r="EX100" s="47" t="str">
        <f t="shared" si="251"/>
        <v/>
      </c>
      <c r="EY100" s="47" t="str">
        <f t="shared" si="252"/>
        <v/>
      </c>
      <c r="EZ100" s="47" t="str">
        <f t="shared" si="253"/>
        <v/>
      </c>
      <c r="FA100" s="47" t="str">
        <f t="shared" si="254"/>
        <v/>
      </c>
      <c r="FB100" s="47" t="str">
        <f t="shared" si="255"/>
        <v/>
      </c>
      <c r="FC100" s="47" t="str">
        <f t="shared" si="256"/>
        <v/>
      </c>
      <c r="FD100" s="47" t="str">
        <f t="shared" si="257"/>
        <v/>
      </c>
      <c r="FE100" s="47" t="str">
        <f t="shared" si="258"/>
        <v/>
      </c>
      <c r="FF100" s="47" t="str">
        <f t="shared" si="259"/>
        <v/>
      </c>
      <c r="FG100" s="47" t="str">
        <f t="shared" si="260"/>
        <v/>
      </c>
      <c r="FH100" s="47" t="str">
        <f t="shared" si="261"/>
        <v/>
      </c>
      <c r="FI100" s="47" t="str">
        <f t="shared" si="262"/>
        <v/>
      </c>
      <c r="FJ100" s="47" t="str">
        <f t="shared" si="263"/>
        <v/>
      </c>
      <c r="FK100" s="47" t="str">
        <f t="shared" si="264"/>
        <v/>
      </c>
      <c r="FL100" s="47" t="str">
        <f t="shared" si="265"/>
        <v/>
      </c>
      <c r="FM100" s="47" t="str">
        <f t="shared" si="266"/>
        <v/>
      </c>
      <c r="FN100" s="47" t="str">
        <f t="shared" si="267"/>
        <v/>
      </c>
      <c r="FO100" s="47" t="str">
        <f t="shared" si="268"/>
        <v/>
      </c>
      <c r="FP100" s="47" t="str">
        <f t="shared" si="269"/>
        <v/>
      </c>
      <c r="FQ100" s="47" t="str">
        <f t="shared" si="270"/>
        <v/>
      </c>
      <c r="FR100" s="47" t="str">
        <f t="shared" si="271"/>
        <v/>
      </c>
      <c r="FS100" s="47" t="str">
        <f t="shared" si="272"/>
        <v/>
      </c>
      <c r="FT100" s="47" t="str">
        <f t="shared" si="273"/>
        <v/>
      </c>
      <c r="FU100" s="47" t="str">
        <f t="shared" si="274"/>
        <v/>
      </c>
      <c r="FV100" s="47" t="str">
        <f t="shared" si="275"/>
        <v/>
      </c>
      <c r="FW100" s="47" t="str">
        <f t="shared" si="276"/>
        <v/>
      </c>
      <c r="FX100" s="47" t="str">
        <f t="shared" si="277"/>
        <v/>
      </c>
      <c r="FY100" s="47" t="str">
        <f t="shared" si="278"/>
        <v/>
      </c>
      <c r="FZ100" s="47" t="str">
        <f t="shared" si="279"/>
        <v/>
      </c>
      <c r="GA100" s="47" t="str">
        <f t="shared" si="280"/>
        <v/>
      </c>
      <c r="GB100" s="47" t="str">
        <f t="shared" si="281"/>
        <v/>
      </c>
      <c r="GC100" s="47" t="str">
        <f t="shared" si="282"/>
        <v/>
      </c>
      <c r="GD100" s="47" t="str">
        <f t="shared" si="283"/>
        <v/>
      </c>
      <c r="GE100" s="47" t="str">
        <f t="shared" si="284"/>
        <v/>
      </c>
      <c r="GF100" s="47" t="str">
        <f t="shared" si="285"/>
        <v/>
      </c>
      <c r="GG100" s="47" t="str">
        <f t="shared" si="286"/>
        <v/>
      </c>
      <c r="GH100" s="47" t="str">
        <f t="shared" si="287"/>
        <v/>
      </c>
      <c r="GI100" s="47" t="str">
        <f t="shared" si="288"/>
        <v/>
      </c>
      <c r="GJ100" s="47" t="str">
        <f t="shared" si="289"/>
        <v/>
      </c>
      <c r="GK100" s="47" t="str">
        <f t="shared" si="290"/>
        <v/>
      </c>
      <c r="GL100" s="47" t="str">
        <f t="shared" si="291"/>
        <v/>
      </c>
      <c r="GM100" s="47" t="str">
        <f t="shared" si="292"/>
        <v/>
      </c>
      <c r="GN100" s="47" t="str">
        <f t="shared" si="293"/>
        <v/>
      </c>
      <c r="GO100" s="47" t="str">
        <f t="shared" si="294"/>
        <v/>
      </c>
      <c r="GP100" s="47" t="str">
        <f t="shared" si="295"/>
        <v/>
      </c>
      <c r="GQ100" s="47" t="str">
        <f t="shared" si="296"/>
        <v/>
      </c>
      <c r="GR100" s="47" t="str">
        <f t="shared" si="297"/>
        <v/>
      </c>
      <c r="GS100" s="47" t="str">
        <f t="shared" si="298"/>
        <v/>
      </c>
      <c r="GT100" s="47" t="str">
        <f t="shared" si="299"/>
        <v/>
      </c>
      <c r="GU100" s="47" t="str">
        <f t="shared" si="300"/>
        <v/>
      </c>
      <c r="GV100" s="47" t="str">
        <f t="shared" si="301"/>
        <v/>
      </c>
      <c r="GW100" s="47" t="str">
        <f t="shared" si="302"/>
        <v/>
      </c>
      <c r="GX100" s="47" t="str">
        <f t="shared" si="303"/>
        <v/>
      </c>
      <c r="GY100" s="47" t="str">
        <f t="shared" si="304"/>
        <v/>
      </c>
      <c r="GZ100" s="47" t="str">
        <f t="shared" si="305"/>
        <v/>
      </c>
      <c r="HA100" s="47" t="str">
        <f t="shared" si="306"/>
        <v/>
      </c>
      <c r="HB100" s="47" t="str">
        <f t="shared" si="307"/>
        <v/>
      </c>
      <c r="HC100" s="47" t="str">
        <f t="shared" si="308"/>
        <v/>
      </c>
      <c r="HD100" s="47" t="str">
        <f t="shared" si="309"/>
        <v/>
      </c>
      <c r="HE100" s="47" t="str">
        <f t="shared" si="310"/>
        <v/>
      </c>
      <c r="HF100" s="47" t="str">
        <f t="shared" si="311"/>
        <v/>
      </c>
      <c r="HG100" s="47" t="str">
        <f t="shared" si="312"/>
        <v/>
      </c>
      <c r="HH100" s="47" t="str">
        <f t="shared" si="313"/>
        <v/>
      </c>
      <c r="HI100" s="47" t="str">
        <f t="shared" si="314"/>
        <v/>
      </c>
      <c r="HJ100" s="47" t="str">
        <f t="shared" si="315"/>
        <v/>
      </c>
      <c r="HK100" s="47" t="str">
        <f t="shared" si="316"/>
        <v/>
      </c>
      <c r="HL100" s="47" t="str">
        <f t="shared" si="317"/>
        <v/>
      </c>
      <c r="HM100" s="47" t="str">
        <f t="shared" si="318"/>
        <v/>
      </c>
      <c r="HN100" s="47" t="str">
        <f t="shared" si="319"/>
        <v/>
      </c>
      <c r="HO100" s="47" t="str">
        <f t="shared" si="320"/>
        <v/>
      </c>
      <c r="HP100" s="47" t="str">
        <f t="shared" si="321"/>
        <v/>
      </c>
      <c r="HQ100" s="47" t="str">
        <f t="shared" si="322"/>
        <v/>
      </c>
      <c r="HR100" s="47" t="str">
        <f t="shared" si="323"/>
        <v/>
      </c>
      <c r="HS100" s="47" t="str">
        <f t="shared" si="324"/>
        <v/>
      </c>
      <c r="HT100" s="165" t="e">
        <f t="shared" si="325"/>
        <v>#N/A</v>
      </c>
      <c r="HU100" s="165" t="e">
        <f t="shared" si="366"/>
        <v>#N/A</v>
      </c>
      <c r="HV100" s="165" t="e">
        <f t="shared" si="366"/>
        <v>#N/A</v>
      </c>
      <c r="HW100" s="165" t="e">
        <f t="shared" si="366"/>
        <v>#N/A</v>
      </c>
      <c r="HX100" s="165" t="e">
        <f t="shared" si="377"/>
        <v>#N/A</v>
      </c>
      <c r="HY100" s="165" t="e">
        <f t="shared" si="377"/>
        <v>#N/A</v>
      </c>
      <c r="HZ100" s="165" t="e">
        <f t="shared" si="377"/>
        <v>#N/A</v>
      </c>
      <c r="IA100" s="165" t="e">
        <f t="shared" si="377"/>
        <v>#N/A</v>
      </c>
      <c r="IB100" s="165" t="e">
        <f t="shared" si="377"/>
        <v>#N/A</v>
      </c>
      <c r="IC100" s="165" t="e">
        <f t="shared" si="377"/>
        <v>#N/A</v>
      </c>
      <c r="ID100" s="165" t="e">
        <f t="shared" si="377"/>
        <v>#N/A</v>
      </c>
      <c r="IE100" s="165" t="e">
        <f t="shared" si="377"/>
        <v>#N/A</v>
      </c>
      <c r="IF100" s="165" t="e">
        <f t="shared" si="377"/>
        <v>#N/A</v>
      </c>
      <c r="IG100" s="165" t="e">
        <f t="shared" si="377"/>
        <v>#N/A</v>
      </c>
      <c r="IH100" s="165" t="e">
        <f t="shared" si="377"/>
        <v>#N/A</v>
      </c>
      <c r="II100" s="165" t="e">
        <f t="shared" si="377"/>
        <v>#N/A</v>
      </c>
      <c r="IJ100" s="165" t="e">
        <f t="shared" si="377"/>
        <v>#N/A</v>
      </c>
      <c r="IK100" s="165" t="e">
        <f t="shared" si="377"/>
        <v>#N/A</v>
      </c>
      <c r="IL100" s="165" t="e">
        <f t="shared" si="377"/>
        <v>#N/A</v>
      </c>
      <c r="IM100" s="165" t="e">
        <f t="shared" si="373"/>
        <v>#N/A</v>
      </c>
      <c r="IN100" s="165" t="e">
        <f t="shared" si="373"/>
        <v>#N/A</v>
      </c>
      <c r="IO100" s="165" t="e">
        <f t="shared" si="373"/>
        <v>#N/A</v>
      </c>
      <c r="IP100" s="165" t="e">
        <f t="shared" si="373"/>
        <v>#N/A</v>
      </c>
      <c r="IQ100" s="165" t="e">
        <f t="shared" si="373"/>
        <v>#N/A</v>
      </c>
      <c r="IR100" s="165" t="e">
        <f t="shared" si="373"/>
        <v>#N/A</v>
      </c>
      <c r="IS100" s="165" t="e">
        <f t="shared" si="373"/>
        <v>#N/A</v>
      </c>
      <c r="IT100" s="165" t="e">
        <f t="shared" si="373"/>
        <v>#N/A</v>
      </c>
      <c r="IU100" s="165" t="e">
        <f t="shared" si="373"/>
        <v>#N/A</v>
      </c>
      <c r="IV100" s="165" t="e">
        <f t="shared" si="373"/>
        <v>#N/A</v>
      </c>
      <c r="IW100" s="165" t="e">
        <f t="shared" si="373"/>
        <v>#N/A</v>
      </c>
      <c r="IX100" s="165" t="e">
        <f t="shared" si="373"/>
        <v>#N/A</v>
      </c>
      <c r="IY100" s="165" t="e">
        <f t="shared" si="373"/>
        <v>#N/A</v>
      </c>
      <c r="IZ100" s="165" t="e">
        <f t="shared" si="373"/>
        <v>#N/A</v>
      </c>
      <c r="JA100" s="165" t="e">
        <f t="shared" si="373"/>
        <v>#N/A</v>
      </c>
      <c r="JB100" s="165" t="e">
        <f t="shared" si="370"/>
        <v>#N/A</v>
      </c>
      <c r="JC100" s="165" t="e">
        <f t="shared" si="370"/>
        <v>#N/A</v>
      </c>
      <c r="JD100" s="165" t="e">
        <f t="shared" si="370"/>
        <v>#N/A</v>
      </c>
      <c r="JE100" s="165" t="e">
        <f t="shared" si="370"/>
        <v>#N/A</v>
      </c>
      <c r="JF100" s="165" t="e">
        <f t="shared" si="370"/>
        <v>#N/A</v>
      </c>
      <c r="JG100" s="165" t="e">
        <f t="shared" si="370"/>
        <v>#N/A</v>
      </c>
      <c r="JH100" s="165" t="e">
        <f t="shared" si="370"/>
        <v>#N/A</v>
      </c>
      <c r="JI100" s="165" t="e">
        <f t="shared" si="370"/>
        <v>#N/A</v>
      </c>
      <c r="JJ100" s="165" t="e">
        <f t="shared" si="370"/>
        <v>#N/A</v>
      </c>
      <c r="JK100" s="165" t="e">
        <f t="shared" si="370"/>
        <v>#N/A</v>
      </c>
      <c r="JL100" s="165" t="e">
        <f t="shared" si="370"/>
        <v>#N/A</v>
      </c>
      <c r="JM100" s="165" t="e">
        <f t="shared" si="370"/>
        <v>#N/A</v>
      </c>
      <c r="JN100" s="165" t="e">
        <f t="shared" si="370"/>
        <v>#N/A</v>
      </c>
      <c r="JO100" s="165" t="e">
        <f t="shared" si="370"/>
        <v>#N/A</v>
      </c>
      <c r="JP100" s="165" t="e">
        <f t="shared" si="370"/>
        <v>#N/A</v>
      </c>
      <c r="JQ100" s="165" t="e">
        <f t="shared" si="359"/>
        <v>#N/A</v>
      </c>
      <c r="JR100" s="165" t="e">
        <f t="shared" si="359"/>
        <v>#N/A</v>
      </c>
      <c r="JS100" s="165" t="e">
        <f t="shared" si="359"/>
        <v>#N/A</v>
      </c>
      <c r="JT100" s="165" t="e">
        <f t="shared" si="359"/>
        <v>#N/A</v>
      </c>
      <c r="JU100" s="165" t="e">
        <f t="shared" si="359"/>
        <v>#N/A</v>
      </c>
      <c r="JV100" s="165" t="e">
        <f t="shared" si="359"/>
        <v>#N/A</v>
      </c>
      <c r="JW100" s="165" t="e">
        <f t="shared" si="359"/>
        <v>#N/A</v>
      </c>
      <c r="JX100" s="165" t="e">
        <f t="shared" si="359"/>
        <v>#N/A</v>
      </c>
      <c r="JY100" s="165" t="e">
        <f t="shared" si="359"/>
        <v>#N/A</v>
      </c>
      <c r="JZ100" s="165" t="e">
        <f t="shared" si="359"/>
        <v>#N/A</v>
      </c>
      <c r="KA100" s="165" t="e">
        <f t="shared" si="359"/>
        <v>#N/A</v>
      </c>
      <c r="KB100" s="165" t="e">
        <f t="shared" si="359"/>
        <v>#N/A</v>
      </c>
      <c r="KC100" s="165" t="e">
        <f t="shared" si="359"/>
        <v>#N/A</v>
      </c>
      <c r="KD100" s="165" t="e">
        <f t="shared" si="359"/>
        <v>#N/A</v>
      </c>
      <c r="KE100" s="165" t="e">
        <f t="shared" si="359"/>
        <v>#N/A</v>
      </c>
      <c r="KF100" s="165" t="e">
        <f t="shared" si="335"/>
        <v>#N/A</v>
      </c>
      <c r="KG100" s="165" t="e">
        <f t="shared" si="367"/>
        <v>#N/A</v>
      </c>
      <c r="KH100" s="165" t="e">
        <f t="shared" si="367"/>
        <v>#N/A</v>
      </c>
      <c r="KI100" s="165" t="e">
        <f t="shared" si="367"/>
        <v>#N/A</v>
      </c>
      <c r="KJ100" s="165" t="e">
        <f t="shared" si="378"/>
        <v>#N/A</v>
      </c>
      <c r="KK100" s="165" t="e">
        <f t="shared" si="378"/>
        <v>#N/A</v>
      </c>
      <c r="KL100" s="165" t="e">
        <f t="shared" si="378"/>
        <v>#N/A</v>
      </c>
      <c r="KM100" s="165" t="e">
        <f t="shared" si="378"/>
        <v>#N/A</v>
      </c>
      <c r="KN100" s="165" t="e">
        <f t="shared" si="378"/>
        <v>#N/A</v>
      </c>
      <c r="KO100" s="165" t="e">
        <f t="shared" si="378"/>
        <v>#N/A</v>
      </c>
      <c r="KP100" s="165" t="e">
        <f t="shared" si="378"/>
        <v>#N/A</v>
      </c>
      <c r="KQ100" s="165" t="e">
        <f t="shared" si="378"/>
        <v>#N/A</v>
      </c>
      <c r="KR100" s="165" t="e">
        <f t="shared" si="378"/>
        <v>#N/A</v>
      </c>
      <c r="KS100" s="165" t="e">
        <f t="shared" si="378"/>
        <v>#N/A</v>
      </c>
      <c r="KT100" s="165" t="e">
        <f t="shared" si="378"/>
        <v>#N/A</v>
      </c>
      <c r="KU100" s="165" t="e">
        <f t="shared" si="378"/>
        <v>#N/A</v>
      </c>
      <c r="KV100" s="165" t="e">
        <f t="shared" si="378"/>
        <v>#N/A</v>
      </c>
      <c r="KW100" s="165" t="e">
        <f t="shared" si="378"/>
        <v>#N/A</v>
      </c>
      <c r="KX100" s="165" t="e">
        <f t="shared" si="378"/>
        <v>#N/A</v>
      </c>
      <c r="KY100" s="165" t="e">
        <f t="shared" si="374"/>
        <v>#N/A</v>
      </c>
      <c r="KZ100" s="165" t="e">
        <f t="shared" si="374"/>
        <v>#N/A</v>
      </c>
      <c r="LA100" s="165" t="e">
        <f t="shared" si="374"/>
        <v>#N/A</v>
      </c>
      <c r="LB100" s="165" t="e">
        <f t="shared" si="374"/>
        <v>#N/A</v>
      </c>
      <c r="LC100" s="165" t="e">
        <f t="shared" si="374"/>
        <v>#N/A</v>
      </c>
      <c r="LD100" s="165" t="e">
        <f t="shared" si="374"/>
        <v>#N/A</v>
      </c>
      <c r="LE100" s="165" t="e">
        <f t="shared" si="374"/>
        <v>#N/A</v>
      </c>
      <c r="LF100" s="165" t="e">
        <f t="shared" si="374"/>
        <v>#N/A</v>
      </c>
      <c r="LG100" s="165" t="e">
        <f t="shared" si="374"/>
        <v>#N/A</v>
      </c>
      <c r="LH100" s="165" t="e">
        <f t="shared" si="374"/>
        <v>#N/A</v>
      </c>
      <c r="LI100" s="165" t="e">
        <f t="shared" si="374"/>
        <v>#N/A</v>
      </c>
      <c r="LJ100" s="165" t="e">
        <f t="shared" si="374"/>
        <v>#N/A</v>
      </c>
      <c r="LK100" s="165" t="e">
        <f t="shared" si="374"/>
        <v>#N/A</v>
      </c>
      <c r="LL100" s="165" t="e">
        <f t="shared" si="374"/>
        <v>#N/A</v>
      </c>
      <c r="LM100" s="165" t="e">
        <f t="shared" si="374"/>
        <v>#N/A</v>
      </c>
      <c r="LN100" s="165" t="e">
        <f t="shared" si="371"/>
        <v>#N/A</v>
      </c>
      <c r="LO100" s="165" t="e">
        <f t="shared" si="371"/>
        <v>#N/A</v>
      </c>
      <c r="LP100" s="165" t="e">
        <f t="shared" si="371"/>
        <v>#N/A</v>
      </c>
      <c r="LQ100" s="165" t="e">
        <f t="shared" si="371"/>
        <v>#N/A</v>
      </c>
      <c r="LR100" s="165" t="e">
        <f t="shared" si="371"/>
        <v>#N/A</v>
      </c>
      <c r="LS100" s="165" t="e">
        <f t="shared" si="371"/>
        <v>#N/A</v>
      </c>
      <c r="LT100" s="165" t="e">
        <f t="shared" si="371"/>
        <v>#N/A</v>
      </c>
      <c r="LU100" s="165" t="e">
        <f t="shared" si="371"/>
        <v>#N/A</v>
      </c>
      <c r="LV100" s="165" t="e">
        <f t="shared" si="371"/>
        <v>#N/A</v>
      </c>
      <c r="LW100" s="165" t="e">
        <f t="shared" si="371"/>
        <v>#N/A</v>
      </c>
      <c r="LX100" s="165" t="e">
        <f t="shared" si="371"/>
        <v>#N/A</v>
      </c>
      <c r="LY100" s="165" t="e">
        <f t="shared" si="371"/>
        <v>#N/A</v>
      </c>
      <c r="LZ100" s="165" t="e">
        <f t="shared" si="371"/>
        <v>#N/A</v>
      </c>
      <c r="MA100" s="165" t="e">
        <f t="shared" si="371"/>
        <v>#N/A</v>
      </c>
      <c r="MB100" s="165" t="e">
        <f t="shared" si="371"/>
        <v>#N/A</v>
      </c>
      <c r="MC100" s="165" t="e">
        <f t="shared" si="360"/>
        <v>#N/A</v>
      </c>
      <c r="MD100" s="165" t="e">
        <f t="shared" si="360"/>
        <v>#N/A</v>
      </c>
      <c r="ME100" s="165" t="e">
        <f t="shared" si="360"/>
        <v>#N/A</v>
      </c>
      <c r="MF100" s="165" t="e">
        <f t="shared" si="360"/>
        <v>#N/A</v>
      </c>
      <c r="MG100" s="165" t="e">
        <f t="shared" si="360"/>
        <v>#N/A</v>
      </c>
      <c r="MH100" s="165" t="e">
        <f t="shared" si="360"/>
        <v>#N/A</v>
      </c>
      <c r="MI100" s="165" t="e">
        <f t="shared" si="360"/>
        <v>#N/A</v>
      </c>
      <c r="MJ100" s="165" t="e">
        <f t="shared" si="360"/>
        <v>#N/A</v>
      </c>
      <c r="MK100" s="165" t="e">
        <f t="shared" si="360"/>
        <v>#N/A</v>
      </c>
      <c r="ML100" s="165" t="e">
        <f t="shared" si="360"/>
        <v>#N/A</v>
      </c>
      <c r="MM100" s="165" t="e">
        <f t="shared" si="360"/>
        <v>#N/A</v>
      </c>
      <c r="MN100" s="165" t="e">
        <f t="shared" si="360"/>
        <v>#N/A</v>
      </c>
      <c r="MO100" s="165" t="e">
        <f t="shared" si="360"/>
        <v>#N/A</v>
      </c>
      <c r="MP100" s="165" t="e">
        <f t="shared" si="360"/>
        <v>#N/A</v>
      </c>
      <c r="MQ100" s="165" t="e">
        <f t="shared" si="360"/>
        <v>#N/A</v>
      </c>
      <c r="MR100" s="165" t="e">
        <f t="shared" si="336"/>
        <v>#N/A</v>
      </c>
      <c r="MS100" s="165" t="e">
        <f t="shared" si="368"/>
        <v>#N/A</v>
      </c>
      <c r="MT100" s="165" t="e">
        <f t="shared" si="368"/>
        <v>#N/A</v>
      </c>
      <c r="MU100" s="165" t="e">
        <f t="shared" si="368"/>
        <v>#N/A</v>
      </c>
      <c r="MV100" s="165" t="e">
        <f t="shared" si="379"/>
        <v>#N/A</v>
      </c>
      <c r="MW100" s="165" t="e">
        <f t="shared" si="379"/>
        <v>#N/A</v>
      </c>
      <c r="MX100" s="165" t="e">
        <f t="shared" si="379"/>
        <v>#N/A</v>
      </c>
      <c r="MY100" s="165" t="e">
        <f t="shared" si="379"/>
        <v>#N/A</v>
      </c>
      <c r="MZ100" s="165" t="e">
        <f t="shared" si="379"/>
        <v>#N/A</v>
      </c>
      <c r="NA100" s="165" t="e">
        <f t="shared" si="379"/>
        <v>#N/A</v>
      </c>
      <c r="NB100" s="165" t="e">
        <f t="shared" si="379"/>
        <v>#N/A</v>
      </c>
      <c r="NC100" s="165" t="e">
        <f t="shared" si="379"/>
        <v>#N/A</v>
      </c>
      <c r="ND100" s="165" t="e">
        <f t="shared" si="379"/>
        <v>#N/A</v>
      </c>
      <c r="NE100" s="165" t="e">
        <f t="shared" si="379"/>
        <v>#N/A</v>
      </c>
      <c r="NF100" s="165" t="e">
        <f t="shared" si="379"/>
        <v>#N/A</v>
      </c>
      <c r="NG100" s="165" t="e">
        <f t="shared" si="379"/>
        <v>#N/A</v>
      </c>
      <c r="NH100" s="165" t="e">
        <f t="shared" si="379"/>
        <v>#N/A</v>
      </c>
      <c r="NI100" s="165" t="e">
        <f t="shared" si="379"/>
        <v>#N/A</v>
      </c>
      <c r="NJ100" s="165" t="e">
        <f t="shared" si="379"/>
        <v>#N/A</v>
      </c>
      <c r="NK100" s="165" t="e">
        <f t="shared" si="375"/>
        <v>#N/A</v>
      </c>
      <c r="NL100" s="165" t="e">
        <f t="shared" si="375"/>
        <v>#N/A</v>
      </c>
      <c r="NM100" s="165" t="e">
        <f t="shared" si="375"/>
        <v>#N/A</v>
      </c>
      <c r="NN100" s="165" t="e">
        <f t="shared" si="375"/>
        <v>#N/A</v>
      </c>
      <c r="NO100" s="165" t="e">
        <f t="shared" si="375"/>
        <v>#N/A</v>
      </c>
      <c r="NP100" s="165" t="e">
        <f t="shared" si="375"/>
        <v>#N/A</v>
      </c>
      <c r="NQ100" s="165" t="e">
        <f t="shared" si="375"/>
        <v>#N/A</v>
      </c>
      <c r="NR100" s="165" t="e">
        <f t="shared" si="375"/>
        <v>#N/A</v>
      </c>
      <c r="NS100" s="165" t="e">
        <f t="shared" si="375"/>
        <v>#N/A</v>
      </c>
      <c r="NT100" s="165" t="e">
        <f t="shared" si="375"/>
        <v>#N/A</v>
      </c>
      <c r="NU100" s="165" t="e">
        <f t="shared" si="375"/>
        <v>#N/A</v>
      </c>
      <c r="NV100" s="165" t="e">
        <f t="shared" si="375"/>
        <v>#N/A</v>
      </c>
      <c r="NW100" s="165" t="e">
        <f t="shared" si="375"/>
        <v>#N/A</v>
      </c>
      <c r="NX100" s="165" t="e">
        <f t="shared" si="375"/>
        <v>#N/A</v>
      </c>
      <c r="NY100" s="165" t="e">
        <f t="shared" si="375"/>
        <v>#N/A</v>
      </c>
      <c r="NZ100" s="165" t="e">
        <f t="shared" si="372"/>
        <v>#N/A</v>
      </c>
      <c r="OA100" s="165" t="e">
        <f t="shared" si="372"/>
        <v>#N/A</v>
      </c>
      <c r="OB100" s="165" t="e">
        <f t="shared" si="372"/>
        <v>#N/A</v>
      </c>
      <c r="OC100" s="165" t="e">
        <f t="shared" si="372"/>
        <v>#N/A</v>
      </c>
      <c r="OD100" s="165" t="e">
        <f t="shared" si="372"/>
        <v>#N/A</v>
      </c>
      <c r="OE100" s="165" t="e">
        <f t="shared" si="372"/>
        <v>#N/A</v>
      </c>
      <c r="OF100" s="165" t="e">
        <f t="shared" si="372"/>
        <v>#N/A</v>
      </c>
      <c r="OG100" s="165" t="e">
        <f t="shared" si="372"/>
        <v>#N/A</v>
      </c>
      <c r="OH100" s="165" t="e">
        <f t="shared" si="372"/>
        <v>#N/A</v>
      </c>
      <c r="OI100" s="165" t="e">
        <f t="shared" si="372"/>
        <v>#N/A</v>
      </c>
      <c r="OJ100" s="165" t="e">
        <f t="shared" si="372"/>
        <v>#N/A</v>
      </c>
      <c r="OK100" s="165" t="e">
        <f t="shared" si="372"/>
        <v>#N/A</v>
      </c>
      <c r="OL100" s="165" t="e">
        <f t="shared" si="372"/>
        <v>#N/A</v>
      </c>
      <c r="OM100" s="165" t="e">
        <f t="shared" si="372"/>
        <v>#N/A</v>
      </c>
      <c r="ON100" s="165" t="e">
        <f t="shared" si="372"/>
        <v>#N/A</v>
      </c>
      <c r="OO100" s="165" t="e">
        <f t="shared" si="361"/>
        <v>#N/A</v>
      </c>
      <c r="OP100" s="165" t="e">
        <f t="shared" si="361"/>
        <v>#N/A</v>
      </c>
      <c r="OQ100" s="165" t="e">
        <f t="shared" si="361"/>
        <v>#N/A</v>
      </c>
      <c r="OR100" s="165" t="e">
        <f t="shared" si="361"/>
        <v>#N/A</v>
      </c>
      <c r="OS100" s="165" t="e">
        <f t="shared" si="361"/>
        <v>#N/A</v>
      </c>
      <c r="OT100" s="165" t="e">
        <f t="shared" si="361"/>
        <v>#N/A</v>
      </c>
      <c r="OU100" s="165" t="e">
        <f t="shared" si="361"/>
        <v>#N/A</v>
      </c>
      <c r="OV100" s="165" t="e">
        <f t="shared" si="361"/>
        <v>#N/A</v>
      </c>
      <c r="OW100" s="165" t="e">
        <f t="shared" si="361"/>
        <v>#N/A</v>
      </c>
      <c r="OX100" s="165" t="e">
        <f t="shared" si="361"/>
        <v>#N/A</v>
      </c>
      <c r="OY100" s="165" t="e">
        <f t="shared" si="361"/>
        <v>#N/A</v>
      </c>
      <c r="OZ100" s="165" t="e">
        <f t="shared" si="361"/>
        <v>#N/A</v>
      </c>
      <c r="PA100" s="165" t="e">
        <f t="shared" si="361"/>
        <v>#N/A</v>
      </c>
      <c r="PB100" s="165" t="e">
        <f t="shared" si="361"/>
        <v>#N/A</v>
      </c>
      <c r="PC100" s="165" t="e">
        <f t="shared" si="361"/>
        <v>#N/A</v>
      </c>
      <c r="PD100" s="165" t="e">
        <f t="shared" si="337"/>
        <v>#N/A</v>
      </c>
      <c r="PE100" s="165" t="e">
        <f t="shared" ref="PE100:PL104" si="384">IF(ISNONTEXT($O100),_xlfn.NORM.DIST(HL100,$K100,$O100,FALSE),NA())</f>
        <v>#N/A</v>
      </c>
      <c r="PF100" s="165" t="e">
        <f t="shared" si="384"/>
        <v>#N/A</v>
      </c>
      <c r="PG100" s="165" t="e">
        <f t="shared" si="384"/>
        <v>#N/A</v>
      </c>
      <c r="PH100" s="165" t="e">
        <f t="shared" si="384"/>
        <v>#N/A</v>
      </c>
      <c r="PI100" s="165" t="e">
        <f t="shared" si="384"/>
        <v>#N/A</v>
      </c>
      <c r="PJ100" s="165" t="e">
        <f t="shared" si="384"/>
        <v>#N/A</v>
      </c>
      <c r="PK100" s="165" t="e">
        <f t="shared" si="384"/>
        <v>#N/A</v>
      </c>
      <c r="PL100" s="165" t="e">
        <f t="shared" si="384"/>
        <v>#N/A</v>
      </c>
    </row>
    <row r="101" spans="1:428" hidden="1" x14ac:dyDescent="0.45">
      <c r="A101" s="4">
        <v>98</v>
      </c>
      <c r="B101" s="105"/>
      <c r="C101" s="113"/>
      <c r="D101" s="118" t="str">
        <f t="shared" si="381"/>
        <v/>
      </c>
      <c r="E101" s="91"/>
      <c r="F101" s="118" t="str">
        <f t="shared" si="382"/>
        <v/>
      </c>
      <c r="G101" s="113"/>
      <c r="H101" s="106"/>
      <c r="I101" s="120" t="str">
        <f t="shared" si="222"/>
        <v/>
      </c>
      <c r="J101" s="120" t="str">
        <f t="shared" si="223"/>
        <v/>
      </c>
      <c r="K101" s="71" t="str">
        <f t="shared" si="327"/>
        <v/>
      </c>
      <c r="L101" s="23"/>
      <c r="M101" s="55"/>
      <c r="N101" s="298"/>
      <c r="O101" s="72" t="str">
        <f>IF(AND(D101&gt;0,E101&gt;0,F101&gt;0),IF(ISBLANK(N101),IF(ISBLANK(L101),"",(F101-D101)*VLOOKUP(L101,VLookups!$A$4:$B$13,2,FALSE)),N101),"")</f>
        <v/>
      </c>
      <c r="P101" s="73" t="str">
        <f t="shared" si="383"/>
        <v/>
      </c>
      <c r="Q101" s="91"/>
      <c r="R101" s="265" t="str">
        <f>IF(AND(Q101&gt;0,E101&gt;0,NOT(O101="")),ABS(VLOOKUP($Q$1,VLookups!$A$43:$B$44,2,FALSE)-_xlfn.NORM.DIST(Q101,K101,O101,TRUE)),"")</f>
        <v/>
      </c>
      <c r="S101" s="90" t="str">
        <f>IF(AND($D101&gt;0,$E101&gt;0,$F101&gt;0,NOT(ISBLANK($L101))),_xlfn.NORM.INV(ABS(VLOOKUP($Q$1,VLookups!$A$43:$B$44,2,FALSE)-S$3),$K101,$O101),"")</f>
        <v/>
      </c>
      <c r="T101" s="89" t="str">
        <f>IF(AND($D101&gt;0,$E101&gt;0,$F101&gt;0,NOT(ISBLANK($L101))),_xlfn.NORM.INV(ABS(VLOOKUP($Q$1,VLookups!$A$43:$B$44,2,FALSE)-T$3),$K101,$O101),"")</f>
        <v/>
      </c>
      <c r="U101" s="90" t="str">
        <f>IF(AND($D101&gt;0,$E101&gt;0,$F101&gt;0,NOT(ISBLANK($L101))),_xlfn.NORM.INV(ABS(VLOOKUP($Q$1,VLookups!$A$43:$B$44,2,FALSE)-U$3),$K101,$O101),"")</f>
        <v/>
      </c>
      <c r="V101" s="89" t="str">
        <f>IF(AND($D101&gt;0,$E101&gt;0,$F101&gt;0,NOT(ISBLANK($L101))),_xlfn.NORM.INV(ABS(VLOOKUP($Q$1,VLookups!$A$43:$B$44,2,FALSE)-V$3),$K101,$O101),"")</f>
        <v/>
      </c>
      <c r="W101" s="90" t="str">
        <f>IF(AND($D101&gt;0,$E101&gt;0,$F101&gt;0,NOT(ISBLANK($L101))),_xlfn.NORM.INV(ABS(VLOOKUP($Q$1,VLookups!$A$43:$B$44,2,FALSE)-W$3),$K101,$O101),"")</f>
        <v/>
      </c>
      <c r="X101" s="89" t="str">
        <f>IF(AND($D101&gt;0,$E101&gt;0,$F101&gt;0,NOT(ISBLANK($L101))),_xlfn.NORM.INV(ABS(VLOOKUP($Q$1,VLookups!$A$43:$B$44,2,FALSE)-X$3),$K101,$O101),"")</f>
        <v/>
      </c>
      <c r="Y101" s="5"/>
      <c r="Z101" s="164" t="str">
        <f t="shared" si="328"/>
        <v/>
      </c>
      <c r="AA101" s="47" t="str">
        <f t="shared" si="329"/>
        <v/>
      </c>
      <c r="AB101" s="47" t="str">
        <f t="shared" si="380"/>
        <v/>
      </c>
      <c r="AC101" s="47" t="str">
        <f t="shared" si="380"/>
        <v/>
      </c>
      <c r="AD101" s="47" t="str">
        <f t="shared" si="380"/>
        <v/>
      </c>
      <c r="AE101" s="47" t="str">
        <f t="shared" si="380"/>
        <v/>
      </c>
      <c r="AF101" s="47" t="str">
        <f t="shared" si="380"/>
        <v/>
      </c>
      <c r="AG101" s="47" t="str">
        <f t="shared" si="380"/>
        <v/>
      </c>
      <c r="AH101" s="47" t="str">
        <f t="shared" si="380"/>
        <v/>
      </c>
      <c r="AI101" s="47" t="str">
        <f t="shared" si="380"/>
        <v/>
      </c>
      <c r="AJ101" s="47" t="str">
        <f t="shared" si="380"/>
        <v/>
      </c>
      <c r="AK101" s="47" t="str">
        <f t="shared" si="380"/>
        <v/>
      </c>
      <c r="AL101" s="47" t="str">
        <f t="shared" si="380"/>
        <v/>
      </c>
      <c r="AM101" s="47" t="str">
        <f t="shared" si="380"/>
        <v/>
      </c>
      <c r="AN101" s="47" t="str">
        <f t="shared" si="380"/>
        <v/>
      </c>
      <c r="AO101" s="47" t="str">
        <f t="shared" si="380"/>
        <v/>
      </c>
      <c r="AP101" s="47" t="str">
        <f t="shared" si="380"/>
        <v/>
      </c>
      <c r="AQ101" s="47" t="str">
        <f t="shared" si="380"/>
        <v/>
      </c>
      <c r="AR101" s="47" t="str">
        <f t="shared" si="380"/>
        <v/>
      </c>
      <c r="AS101" s="47" t="str">
        <f t="shared" si="380"/>
        <v/>
      </c>
      <c r="AT101" s="47" t="str">
        <f t="shared" si="380"/>
        <v/>
      </c>
      <c r="AU101" s="47" t="str">
        <f t="shared" si="380"/>
        <v/>
      </c>
      <c r="AV101" s="47" t="str">
        <f t="shared" si="380"/>
        <v/>
      </c>
      <c r="AW101" s="47" t="str">
        <f t="shared" si="380"/>
        <v/>
      </c>
      <c r="AX101" s="47" t="str">
        <f t="shared" si="380"/>
        <v/>
      </c>
      <c r="AY101" s="47" t="str">
        <f t="shared" si="380"/>
        <v/>
      </c>
      <c r="AZ101" s="47" t="str">
        <f t="shared" si="380"/>
        <v/>
      </c>
      <c r="BA101" s="47" t="str">
        <f t="shared" si="380"/>
        <v/>
      </c>
      <c r="BB101" s="47" t="str">
        <f t="shared" si="380"/>
        <v/>
      </c>
      <c r="BC101" s="47" t="str">
        <f t="shared" si="380"/>
        <v/>
      </c>
      <c r="BD101" s="47" t="str">
        <f t="shared" si="380"/>
        <v/>
      </c>
      <c r="BE101" s="47" t="str">
        <f t="shared" si="380"/>
        <v/>
      </c>
      <c r="BF101" s="47" t="str">
        <f t="shared" si="380"/>
        <v/>
      </c>
      <c r="BG101" s="47" t="str">
        <f t="shared" si="380"/>
        <v/>
      </c>
      <c r="BH101" s="47" t="str">
        <f t="shared" si="380"/>
        <v/>
      </c>
      <c r="BI101" s="47" t="str">
        <f t="shared" si="380"/>
        <v/>
      </c>
      <c r="BJ101" s="47" t="str">
        <f t="shared" si="380"/>
        <v/>
      </c>
      <c r="BK101" s="47" t="str">
        <f t="shared" si="380"/>
        <v/>
      </c>
      <c r="BL101" s="47" t="str">
        <f t="shared" si="380"/>
        <v/>
      </c>
      <c r="BM101" s="47" t="str">
        <f t="shared" si="380"/>
        <v/>
      </c>
      <c r="BN101" s="47" t="str">
        <f t="shared" si="380"/>
        <v/>
      </c>
      <c r="BO101" s="47" t="str">
        <f t="shared" si="380"/>
        <v/>
      </c>
      <c r="BP101" s="47" t="str">
        <f t="shared" si="380"/>
        <v/>
      </c>
      <c r="BQ101" s="47" t="str">
        <f t="shared" si="380"/>
        <v/>
      </c>
      <c r="BR101" s="47" t="str">
        <f t="shared" si="380"/>
        <v/>
      </c>
      <c r="BS101" s="47" t="str">
        <f t="shared" si="380"/>
        <v/>
      </c>
      <c r="BT101" s="47" t="str">
        <f t="shared" si="380"/>
        <v/>
      </c>
      <c r="BU101" s="47" t="str">
        <f t="shared" si="380"/>
        <v/>
      </c>
      <c r="BV101" s="47" t="str">
        <f t="shared" si="380"/>
        <v/>
      </c>
      <c r="BW101" s="47" t="str">
        <f t="shared" si="380"/>
        <v/>
      </c>
      <c r="BX101" s="47" t="str">
        <f t="shared" si="380"/>
        <v/>
      </c>
      <c r="BY101" s="47" t="str">
        <f t="shared" si="380"/>
        <v/>
      </c>
      <c r="BZ101" s="47" t="str">
        <f t="shared" si="380"/>
        <v/>
      </c>
      <c r="CA101" s="47" t="str">
        <f t="shared" si="380"/>
        <v/>
      </c>
      <c r="CB101" s="47" t="str">
        <f t="shared" si="380"/>
        <v/>
      </c>
      <c r="CC101" s="47" t="str">
        <f t="shared" si="380"/>
        <v/>
      </c>
      <c r="CD101" s="47" t="str">
        <f t="shared" si="380"/>
        <v/>
      </c>
      <c r="CE101" s="47" t="str">
        <f t="shared" si="380"/>
        <v/>
      </c>
      <c r="CF101" s="47" t="str">
        <f t="shared" si="380"/>
        <v/>
      </c>
      <c r="CG101" s="47" t="str">
        <f t="shared" si="380"/>
        <v/>
      </c>
      <c r="CH101" s="47" t="str">
        <f t="shared" si="380"/>
        <v/>
      </c>
      <c r="CI101" s="47" t="str">
        <f t="shared" si="380"/>
        <v/>
      </c>
      <c r="CJ101" s="47" t="str">
        <f t="shared" si="380"/>
        <v/>
      </c>
      <c r="CK101" s="47" t="str">
        <f t="shared" si="380"/>
        <v/>
      </c>
      <c r="CL101" s="47" t="str">
        <f t="shared" si="380"/>
        <v/>
      </c>
      <c r="CM101" s="47" t="str">
        <f t="shared" ref="CM101:DV103" si="385">IF(ISNONTEXT($Z101),CN101-$Z101,"")</f>
        <v/>
      </c>
      <c r="CN101" s="47" t="str">
        <f t="shared" si="385"/>
        <v/>
      </c>
      <c r="CO101" s="47" t="str">
        <f t="shared" si="385"/>
        <v/>
      </c>
      <c r="CP101" s="47" t="str">
        <f t="shared" si="385"/>
        <v/>
      </c>
      <c r="CQ101" s="47" t="str">
        <f t="shared" si="385"/>
        <v/>
      </c>
      <c r="CR101" s="47" t="str">
        <f t="shared" si="385"/>
        <v/>
      </c>
      <c r="CS101" s="47" t="str">
        <f t="shared" si="385"/>
        <v/>
      </c>
      <c r="CT101" s="47" t="str">
        <f t="shared" si="385"/>
        <v/>
      </c>
      <c r="CU101" s="47" t="str">
        <f t="shared" si="385"/>
        <v/>
      </c>
      <c r="CV101" s="47" t="str">
        <f t="shared" si="385"/>
        <v/>
      </c>
      <c r="CW101" s="47" t="str">
        <f t="shared" si="385"/>
        <v/>
      </c>
      <c r="CX101" s="47" t="str">
        <f t="shared" si="385"/>
        <v/>
      </c>
      <c r="CY101" s="47" t="str">
        <f t="shared" si="385"/>
        <v/>
      </c>
      <c r="CZ101" s="47" t="str">
        <f t="shared" si="385"/>
        <v/>
      </c>
      <c r="DA101" s="47" t="str">
        <f t="shared" si="385"/>
        <v/>
      </c>
      <c r="DB101" s="47" t="str">
        <f t="shared" si="385"/>
        <v/>
      </c>
      <c r="DC101" s="47" t="str">
        <f t="shared" si="385"/>
        <v/>
      </c>
      <c r="DD101" s="47" t="str">
        <f t="shared" si="385"/>
        <v/>
      </c>
      <c r="DE101" s="47" t="str">
        <f t="shared" si="385"/>
        <v/>
      </c>
      <c r="DF101" s="47" t="str">
        <f t="shared" si="385"/>
        <v/>
      </c>
      <c r="DG101" s="47" t="str">
        <f t="shared" si="385"/>
        <v/>
      </c>
      <c r="DH101" s="47" t="str">
        <f t="shared" si="385"/>
        <v/>
      </c>
      <c r="DI101" s="47" t="str">
        <f t="shared" si="385"/>
        <v/>
      </c>
      <c r="DJ101" s="47" t="str">
        <f t="shared" si="385"/>
        <v/>
      </c>
      <c r="DK101" s="47" t="str">
        <f t="shared" si="385"/>
        <v/>
      </c>
      <c r="DL101" s="47" t="str">
        <f t="shared" si="385"/>
        <v/>
      </c>
      <c r="DM101" s="47" t="str">
        <f t="shared" si="385"/>
        <v/>
      </c>
      <c r="DN101" s="47" t="str">
        <f t="shared" si="385"/>
        <v/>
      </c>
      <c r="DO101" s="47" t="str">
        <f t="shared" si="385"/>
        <v/>
      </c>
      <c r="DP101" s="47" t="str">
        <f t="shared" si="385"/>
        <v/>
      </c>
      <c r="DQ101" s="47" t="str">
        <f t="shared" si="385"/>
        <v/>
      </c>
      <c r="DR101" s="47" t="str">
        <f t="shared" si="385"/>
        <v/>
      </c>
      <c r="DS101" s="47" t="str">
        <f t="shared" si="385"/>
        <v/>
      </c>
      <c r="DT101" s="47" t="str">
        <f t="shared" si="385"/>
        <v/>
      </c>
      <c r="DU101" s="47" t="str">
        <f t="shared" si="385"/>
        <v/>
      </c>
      <c r="DV101" s="47" t="str">
        <f t="shared" si="385"/>
        <v/>
      </c>
      <c r="DW101" s="179" t="str">
        <f t="shared" si="330"/>
        <v/>
      </c>
      <c r="DX101" s="47" t="str">
        <f t="shared" si="225"/>
        <v/>
      </c>
      <c r="DY101" s="47" t="str">
        <f t="shared" si="226"/>
        <v/>
      </c>
      <c r="DZ101" s="47" t="str">
        <f t="shared" si="227"/>
        <v/>
      </c>
      <c r="EA101" s="47" t="str">
        <f t="shared" si="228"/>
        <v/>
      </c>
      <c r="EB101" s="47" t="str">
        <f t="shared" si="229"/>
        <v/>
      </c>
      <c r="EC101" s="47" t="str">
        <f t="shared" si="230"/>
        <v/>
      </c>
      <c r="ED101" s="47" t="str">
        <f t="shared" si="231"/>
        <v/>
      </c>
      <c r="EE101" s="47" t="str">
        <f t="shared" si="232"/>
        <v/>
      </c>
      <c r="EF101" s="47" t="str">
        <f t="shared" si="233"/>
        <v/>
      </c>
      <c r="EG101" s="47" t="str">
        <f t="shared" si="234"/>
        <v/>
      </c>
      <c r="EH101" s="47" t="str">
        <f t="shared" si="235"/>
        <v/>
      </c>
      <c r="EI101" s="47" t="str">
        <f t="shared" si="236"/>
        <v/>
      </c>
      <c r="EJ101" s="47" t="str">
        <f t="shared" si="237"/>
        <v/>
      </c>
      <c r="EK101" s="47" t="str">
        <f t="shared" si="238"/>
        <v/>
      </c>
      <c r="EL101" s="47" t="str">
        <f t="shared" si="239"/>
        <v/>
      </c>
      <c r="EM101" s="47" t="str">
        <f t="shared" si="240"/>
        <v/>
      </c>
      <c r="EN101" s="47" t="str">
        <f t="shared" si="241"/>
        <v/>
      </c>
      <c r="EO101" s="47" t="str">
        <f t="shared" si="242"/>
        <v/>
      </c>
      <c r="EP101" s="47" t="str">
        <f t="shared" si="243"/>
        <v/>
      </c>
      <c r="EQ101" s="47" t="str">
        <f t="shared" si="244"/>
        <v/>
      </c>
      <c r="ER101" s="47" t="str">
        <f t="shared" si="245"/>
        <v/>
      </c>
      <c r="ES101" s="47" t="str">
        <f t="shared" si="246"/>
        <v/>
      </c>
      <c r="ET101" s="47" t="str">
        <f t="shared" si="247"/>
        <v/>
      </c>
      <c r="EU101" s="47" t="str">
        <f t="shared" si="248"/>
        <v/>
      </c>
      <c r="EV101" s="47" t="str">
        <f t="shared" si="249"/>
        <v/>
      </c>
      <c r="EW101" s="47" t="str">
        <f t="shared" si="250"/>
        <v/>
      </c>
      <c r="EX101" s="47" t="str">
        <f t="shared" si="251"/>
        <v/>
      </c>
      <c r="EY101" s="47" t="str">
        <f t="shared" si="252"/>
        <v/>
      </c>
      <c r="EZ101" s="47" t="str">
        <f t="shared" si="253"/>
        <v/>
      </c>
      <c r="FA101" s="47" t="str">
        <f t="shared" si="254"/>
        <v/>
      </c>
      <c r="FB101" s="47" t="str">
        <f t="shared" si="255"/>
        <v/>
      </c>
      <c r="FC101" s="47" t="str">
        <f t="shared" si="256"/>
        <v/>
      </c>
      <c r="FD101" s="47" t="str">
        <f t="shared" si="257"/>
        <v/>
      </c>
      <c r="FE101" s="47" t="str">
        <f t="shared" si="258"/>
        <v/>
      </c>
      <c r="FF101" s="47" t="str">
        <f t="shared" si="259"/>
        <v/>
      </c>
      <c r="FG101" s="47" t="str">
        <f t="shared" si="260"/>
        <v/>
      </c>
      <c r="FH101" s="47" t="str">
        <f t="shared" si="261"/>
        <v/>
      </c>
      <c r="FI101" s="47" t="str">
        <f t="shared" si="262"/>
        <v/>
      </c>
      <c r="FJ101" s="47" t="str">
        <f t="shared" si="263"/>
        <v/>
      </c>
      <c r="FK101" s="47" t="str">
        <f t="shared" si="264"/>
        <v/>
      </c>
      <c r="FL101" s="47" t="str">
        <f t="shared" si="265"/>
        <v/>
      </c>
      <c r="FM101" s="47" t="str">
        <f t="shared" si="266"/>
        <v/>
      </c>
      <c r="FN101" s="47" t="str">
        <f t="shared" si="267"/>
        <v/>
      </c>
      <c r="FO101" s="47" t="str">
        <f t="shared" si="268"/>
        <v/>
      </c>
      <c r="FP101" s="47" t="str">
        <f t="shared" si="269"/>
        <v/>
      </c>
      <c r="FQ101" s="47" t="str">
        <f t="shared" si="270"/>
        <v/>
      </c>
      <c r="FR101" s="47" t="str">
        <f t="shared" si="271"/>
        <v/>
      </c>
      <c r="FS101" s="47" t="str">
        <f t="shared" si="272"/>
        <v/>
      </c>
      <c r="FT101" s="47" t="str">
        <f t="shared" si="273"/>
        <v/>
      </c>
      <c r="FU101" s="47" t="str">
        <f t="shared" si="274"/>
        <v/>
      </c>
      <c r="FV101" s="47" t="str">
        <f t="shared" si="275"/>
        <v/>
      </c>
      <c r="FW101" s="47" t="str">
        <f t="shared" si="276"/>
        <v/>
      </c>
      <c r="FX101" s="47" t="str">
        <f t="shared" si="277"/>
        <v/>
      </c>
      <c r="FY101" s="47" t="str">
        <f t="shared" si="278"/>
        <v/>
      </c>
      <c r="FZ101" s="47" t="str">
        <f t="shared" si="279"/>
        <v/>
      </c>
      <c r="GA101" s="47" t="str">
        <f t="shared" si="280"/>
        <v/>
      </c>
      <c r="GB101" s="47" t="str">
        <f t="shared" si="281"/>
        <v/>
      </c>
      <c r="GC101" s="47" t="str">
        <f t="shared" si="282"/>
        <v/>
      </c>
      <c r="GD101" s="47" t="str">
        <f t="shared" si="283"/>
        <v/>
      </c>
      <c r="GE101" s="47" t="str">
        <f t="shared" si="284"/>
        <v/>
      </c>
      <c r="GF101" s="47" t="str">
        <f t="shared" si="285"/>
        <v/>
      </c>
      <c r="GG101" s="47" t="str">
        <f t="shared" si="286"/>
        <v/>
      </c>
      <c r="GH101" s="47" t="str">
        <f t="shared" si="287"/>
        <v/>
      </c>
      <c r="GI101" s="47" t="str">
        <f t="shared" si="288"/>
        <v/>
      </c>
      <c r="GJ101" s="47" t="str">
        <f t="shared" si="289"/>
        <v/>
      </c>
      <c r="GK101" s="47" t="str">
        <f t="shared" si="290"/>
        <v/>
      </c>
      <c r="GL101" s="47" t="str">
        <f t="shared" si="291"/>
        <v/>
      </c>
      <c r="GM101" s="47" t="str">
        <f t="shared" si="292"/>
        <v/>
      </c>
      <c r="GN101" s="47" t="str">
        <f t="shared" si="293"/>
        <v/>
      </c>
      <c r="GO101" s="47" t="str">
        <f t="shared" si="294"/>
        <v/>
      </c>
      <c r="GP101" s="47" t="str">
        <f t="shared" si="295"/>
        <v/>
      </c>
      <c r="GQ101" s="47" t="str">
        <f t="shared" si="296"/>
        <v/>
      </c>
      <c r="GR101" s="47" t="str">
        <f t="shared" si="297"/>
        <v/>
      </c>
      <c r="GS101" s="47" t="str">
        <f t="shared" si="298"/>
        <v/>
      </c>
      <c r="GT101" s="47" t="str">
        <f t="shared" si="299"/>
        <v/>
      </c>
      <c r="GU101" s="47" t="str">
        <f t="shared" si="300"/>
        <v/>
      </c>
      <c r="GV101" s="47" t="str">
        <f t="shared" si="301"/>
        <v/>
      </c>
      <c r="GW101" s="47" t="str">
        <f t="shared" si="302"/>
        <v/>
      </c>
      <c r="GX101" s="47" t="str">
        <f t="shared" si="303"/>
        <v/>
      </c>
      <c r="GY101" s="47" t="str">
        <f t="shared" si="304"/>
        <v/>
      </c>
      <c r="GZ101" s="47" t="str">
        <f t="shared" si="305"/>
        <v/>
      </c>
      <c r="HA101" s="47" t="str">
        <f t="shared" si="306"/>
        <v/>
      </c>
      <c r="HB101" s="47" t="str">
        <f t="shared" si="307"/>
        <v/>
      </c>
      <c r="HC101" s="47" t="str">
        <f t="shared" si="308"/>
        <v/>
      </c>
      <c r="HD101" s="47" t="str">
        <f t="shared" si="309"/>
        <v/>
      </c>
      <c r="HE101" s="47" t="str">
        <f t="shared" si="310"/>
        <v/>
      </c>
      <c r="HF101" s="47" t="str">
        <f t="shared" si="311"/>
        <v/>
      </c>
      <c r="HG101" s="47" t="str">
        <f t="shared" si="312"/>
        <v/>
      </c>
      <c r="HH101" s="47" t="str">
        <f t="shared" si="313"/>
        <v/>
      </c>
      <c r="HI101" s="47" t="str">
        <f t="shared" si="314"/>
        <v/>
      </c>
      <c r="HJ101" s="47" t="str">
        <f t="shared" si="315"/>
        <v/>
      </c>
      <c r="HK101" s="47" t="str">
        <f t="shared" si="316"/>
        <v/>
      </c>
      <c r="HL101" s="47" t="str">
        <f t="shared" si="317"/>
        <v/>
      </c>
      <c r="HM101" s="47" t="str">
        <f t="shared" si="318"/>
        <v/>
      </c>
      <c r="HN101" s="47" t="str">
        <f t="shared" si="319"/>
        <v/>
      </c>
      <c r="HO101" s="47" t="str">
        <f t="shared" si="320"/>
        <v/>
      </c>
      <c r="HP101" s="47" t="str">
        <f t="shared" si="321"/>
        <v/>
      </c>
      <c r="HQ101" s="47" t="str">
        <f t="shared" si="322"/>
        <v/>
      </c>
      <c r="HR101" s="47" t="str">
        <f t="shared" si="323"/>
        <v/>
      </c>
      <c r="HS101" s="47" t="str">
        <f t="shared" si="324"/>
        <v/>
      </c>
      <c r="HT101" s="165" t="e">
        <f t="shared" si="325"/>
        <v>#N/A</v>
      </c>
      <c r="HU101" s="165" t="e">
        <f t="shared" si="366"/>
        <v>#N/A</v>
      </c>
      <c r="HV101" s="165" t="e">
        <f t="shared" si="366"/>
        <v>#N/A</v>
      </c>
      <c r="HW101" s="165" t="e">
        <f t="shared" si="366"/>
        <v>#N/A</v>
      </c>
      <c r="HX101" s="165" t="e">
        <f t="shared" si="377"/>
        <v>#N/A</v>
      </c>
      <c r="HY101" s="165" t="e">
        <f t="shared" si="377"/>
        <v>#N/A</v>
      </c>
      <c r="HZ101" s="165" t="e">
        <f t="shared" si="377"/>
        <v>#N/A</v>
      </c>
      <c r="IA101" s="165" t="e">
        <f t="shared" si="377"/>
        <v>#N/A</v>
      </c>
      <c r="IB101" s="165" t="e">
        <f t="shared" si="377"/>
        <v>#N/A</v>
      </c>
      <c r="IC101" s="165" t="e">
        <f t="shared" si="377"/>
        <v>#N/A</v>
      </c>
      <c r="ID101" s="165" t="e">
        <f t="shared" si="377"/>
        <v>#N/A</v>
      </c>
      <c r="IE101" s="165" t="e">
        <f t="shared" si="377"/>
        <v>#N/A</v>
      </c>
      <c r="IF101" s="165" t="e">
        <f t="shared" si="377"/>
        <v>#N/A</v>
      </c>
      <c r="IG101" s="165" t="e">
        <f t="shared" si="377"/>
        <v>#N/A</v>
      </c>
      <c r="IH101" s="165" t="e">
        <f t="shared" si="377"/>
        <v>#N/A</v>
      </c>
      <c r="II101" s="165" t="e">
        <f t="shared" si="377"/>
        <v>#N/A</v>
      </c>
      <c r="IJ101" s="165" t="e">
        <f t="shared" si="377"/>
        <v>#N/A</v>
      </c>
      <c r="IK101" s="165" t="e">
        <f t="shared" si="377"/>
        <v>#N/A</v>
      </c>
      <c r="IL101" s="165" t="e">
        <f t="shared" si="377"/>
        <v>#N/A</v>
      </c>
      <c r="IM101" s="165" t="e">
        <f t="shared" si="373"/>
        <v>#N/A</v>
      </c>
      <c r="IN101" s="165" t="e">
        <f t="shared" si="373"/>
        <v>#N/A</v>
      </c>
      <c r="IO101" s="165" t="e">
        <f t="shared" si="373"/>
        <v>#N/A</v>
      </c>
      <c r="IP101" s="165" t="e">
        <f t="shared" si="373"/>
        <v>#N/A</v>
      </c>
      <c r="IQ101" s="165" t="e">
        <f t="shared" si="373"/>
        <v>#N/A</v>
      </c>
      <c r="IR101" s="165" t="e">
        <f t="shared" si="373"/>
        <v>#N/A</v>
      </c>
      <c r="IS101" s="165" t="e">
        <f t="shared" si="373"/>
        <v>#N/A</v>
      </c>
      <c r="IT101" s="165" t="e">
        <f t="shared" si="373"/>
        <v>#N/A</v>
      </c>
      <c r="IU101" s="165" t="e">
        <f t="shared" si="373"/>
        <v>#N/A</v>
      </c>
      <c r="IV101" s="165" t="e">
        <f t="shared" si="373"/>
        <v>#N/A</v>
      </c>
      <c r="IW101" s="165" t="e">
        <f t="shared" si="373"/>
        <v>#N/A</v>
      </c>
      <c r="IX101" s="165" t="e">
        <f t="shared" si="373"/>
        <v>#N/A</v>
      </c>
      <c r="IY101" s="165" t="e">
        <f t="shared" si="373"/>
        <v>#N/A</v>
      </c>
      <c r="IZ101" s="165" t="e">
        <f t="shared" si="373"/>
        <v>#N/A</v>
      </c>
      <c r="JA101" s="165" t="e">
        <f t="shared" si="373"/>
        <v>#N/A</v>
      </c>
      <c r="JB101" s="165" t="e">
        <f t="shared" si="370"/>
        <v>#N/A</v>
      </c>
      <c r="JC101" s="165" t="e">
        <f t="shared" si="370"/>
        <v>#N/A</v>
      </c>
      <c r="JD101" s="165" t="e">
        <f t="shared" si="370"/>
        <v>#N/A</v>
      </c>
      <c r="JE101" s="165" t="e">
        <f t="shared" si="370"/>
        <v>#N/A</v>
      </c>
      <c r="JF101" s="165" t="e">
        <f t="shared" si="370"/>
        <v>#N/A</v>
      </c>
      <c r="JG101" s="165" t="e">
        <f t="shared" si="370"/>
        <v>#N/A</v>
      </c>
      <c r="JH101" s="165" t="e">
        <f t="shared" si="370"/>
        <v>#N/A</v>
      </c>
      <c r="JI101" s="165" t="e">
        <f t="shared" si="370"/>
        <v>#N/A</v>
      </c>
      <c r="JJ101" s="165" t="e">
        <f t="shared" si="370"/>
        <v>#N/A</v>
      </c>
      <c r="JK101" s="165" t="e">
        <f t="shared" si="370"/>
        <v>#N/A</v>
      </c>
      <c r="JL101" s="165" t="e">
        <f t="shared" si="370"/>
        <v>#N/A</v>
      </c>
      <c r="JM101" s="165" t="e">
        <f t="shared" si="370"/>
        <v>#N/A</v>
      </c>
      <c r="JN101" s="165" t="e">
        <f t="shared" si="370"/>
        <v>#N/A</v>
      </c>
      <c r="JO101" s="165" t="e">
        <f t="shared" si="370"/>
        <v>#N/A</v>
      </c>
      <c r="JP101" s="165" t="e">
        <f t="shared" si="370"/>
        <v>#N/A</v>
      </c>
      <c r="JQ101" s="165" t="e">
        <f t="shared" ref="JQ101:KE104" si="386">IF(ISNONTEXT($O101),_xlfn.NORM.DIST(BX101,$K101,$O101,FALSE),NA())</f>
        <v>#N/A</v>
      </c>
      <c r="JR101" s="165" t="e">
        <f t="shared" si="386"/>
        <v>#N/A</v>
      </c>
      <c r="JS101" s="165" t="e">
        <f t="shared" si="386"/>
        <v>#N/A</v>
      </c>
      <c r="JT101" s="165" t="e">
        <f t="shared" si="386"/>
        <v>#N/A</v>
      </c>
      <c r="JU101" s="165" t="e">
        <f t="shared" si="386"/>
        <v>#N/A</v>
      </c>
      <c r="JV101" s="165" t="e">
        <f t="shared" si="386"/>
        <v>#N/A</v>
      </c>
      <c r="JW101" s="165" t="e">
        <f t="shared" si="386"/>
        <v>#N/A</v>
      </c>
      <c r="JX101" s="165" t="e">
        <f t="shared" si="386"/>
        <v>#N/A</v>
      </c>
      <c r="JY101" s="165" t="e">
        <f t="shared" si="386"/>
        <v>#N/A</v>
      </c>
      <c r="JZ101" s="165" t="e">
        <f t="shared" si="386"/>
        <v>#N/A</v>
      </c>
      <c r="KA101" s="165" t="e">
        <f t="shared" si="386"/>
        <v>#N/A</v>
      </c>
      <c r="KB101" s="165" t="e">
        <f t="shared" si="386"/>
        <v>#N/A</v>
      </c>
      <c r="KC101" s="165" t="e">
        <f t="shared" si="386"/>
        <v>#N/A</v>
      </c>
      <c r="KD101" s="165" t="e">
        <f t="shared" si="386"/>
        <v>#N/A</v>
      </c>
      <c r="KE101" s="165" t="e">
        <f t="shared" si="386"/>
        <v>#N/A</v>
      </c>
      <c r="KF101" s="165" t="e">
        <f t="shared" si="335"/>
        <v>#N/A</v>
      </c>
      <c r="KG101" s="165" t="e">
        <f t="shared" si="367"/>
        <v>#N/A</v>
      </c>
      <c r="KH101" s="165" t="e">
        <f t="shared" si="367"/>
        <v>#N/A</v>
      </c>
      <c r="KI101" s="165" t="e">
        <f t="shared" si="367"/>
        <v>#N/A</v>
      </c>
      <c r="KJ101" s="165" t="e">
        <f t="shared" si="378"/>
        <v>#N/A</v>
      </c>
      <c r="KK101" s="165" t="e">
        <f t="shared" si="378"/>
        <v>#N/A</v>
      </c>
      <c r="KL101" s="165" t="e">
        <f t="shared" si="378"/>
        <v>#N/A</v>
      </c>
      <c r="KM101" s="165" t="e">
        <f t="shared" si="378"/>
        <v>#N/A</v>
      </c>
      <c r="KN101" s="165" t="e">
        <f t="shared" si="378"/>
        <v>#N/A</v>
      </c>
      <c r="KO101" s="165" t="e">
        <f t="shared" si="378"/>
        <v>#N/A</v>
      </c>
      <c r="KP101" s="165" t="e">
        <f t="shared" si="378"/>
        <v>#N/A</v>
      </c>
      <c r="KQ101" s="165" t="e">
        <f t="shared" si="378"/>
        <v>#N/A</v>
      </c>
      <c r="KR101" s="165" t="e">
        <f t="shared" si="378"/>
        <v>#N/A</v>
      </c>
      <c r="KS101" s="165" t="e">
        <f t="shared" si="378"/>
        <v>#N/A</v>
      </c>
      <c r="KT101" s="165" t="e">
        <f t="shared" si="378"/>
        <v>#N/A</v>
      </c>
      <c r="KU101" s="165" t="e">
        <f t="shared" si="378"/>
        <v>#N/A</v>
      </c>
      <c r="KV101" s="165" t="e">
        <f t="shared" si="378"/>
        <v>#N/A</v>
      </c>
      <c r="KW101" s="165" t="e">
        <f t="shared" si="378"/>
        <v>#N/A</v>
      </c>
      <c r="KX101" s="165" t="e">
        <f t="shared" si="378"/>
        <v>#N/A</v>
      </c>
      <c r="KY101" s="165" t="e">
        <f t="shared" si="374"/>
        <v>#N/A</v>
      </c>
      <c r="KZ101" s="165" t="e">
        <f t="shared" si="374"/>
        <v>#N/A</v>
      </c>
      <c r="LA101" s="165" t="e">
        <f t="shared" si="374"/>
        <v>#N/A</v>
      </c>
      <c r="LB101" s="165" t="e">
        <f t="shared" si="374"/>
        <v>#N/A</v>
      </c>
      <c r="LC101" s="165" t="e">
        <f t="shared" si="374"/>
        <v>#N/A</v>
      </c>
      <c r="LD101" s="165" t="e">
        <f t="shared" si="374"/>
        <v>#N/A</v>
      </c>
      <c r="LE101" s="165" t="e">
        <f t="shared" si="374"/>
        <v>#N/A</v>
      </c>
      <c r="LF101" s="165" t="e">
        <f t="shared" si="374"/>
        <v>#N/A</v>
      </c>
      <c r="LG101" s="165" t="e">
        <f t="shared" si="374"/>
        <v>#N/A</v>
      </c>
      <c r="LH101" s="165" t="e">
        <f t="shared" si="374"/>
        <v>#N/A</v>
      </c>
      <c r="LI101" s="165" t="e">
        <f t="shared" si="374"/>
        <v>#N/A</v>
      </c>
      <c r="LJ101" s="165" t="e">
        <f t="shared" si="374"/>
        <v>#N/A</v>
      </c>
      <c r="LK101" s="165" t="e">
        <f t="shared" si="374"/>
        <v>#N/A</v>
      </c>
      <c r="LL101" s="165" t="e">
        <f t="shared" si="374"/>
        <v>#N/A</v>
      </c>
      <c r="LM101" s="165" t="e">
        <f t="shared" si="374"/>
        <v>#N/A</v>
      </c>
      <c r="LN101" s="165" t="e">
        <f t="shared" si="371"/>
        <v>#N/A</v>
      </c>
      <c r="LO101" s="165" t="e">
        <f t="shared" si="371"/>
        <v>#N/A</v>
      </c>
      <c r="LP101" s="165" t="e">
        <f t="shared" si="371"/>
        <v>#N/A</v>
      </c>
      <c r="LQ101" s="165" t="e">
        <f t="shared" si="371"/>
        <v>#N/A</v>
      </c>
      <c r="LR101" s="165" t="e">
        <f t="shared" si="371"/>
        <v>#N/A</v>
      </c>
      <c r="LS101" s="165" t="e">
        <f t="shared" si="371"/>
        <v>#N/A</v>
      </c>
      <c r="LT101" s="165" t="e">
        <f t="shared" si="371"/>
        <v>#N/A</v>
      </c>
      <c r="LU101" s="165" t="e">
        <f t="shared" si="371"/>
        <v>#N/A</v>
      </c>
      <c r="LV101" s="165" t="e">
        <f t="shared" si="371"/>
        <v>#N/A</v>
      </c>
      <c r="LW101" s="165" t="e">
        <f t="shared" si="371"/>
        <v>#N/A</v>
      </c>
      <c r="LX101" s="165" t="e">
        <f t="shared" si="371"/>
        <v>#N/A</v>
      </c>
      <c r="LY101" s="165" t="e">
        <f t="shared" si="371"/>
        <v>#N/A</v>
      </c>
      <c r="LZ101" s="165" t="e">
        <f t="shared" si="371"/>
        <v>#N/A</v>
      </c>
      <c r="MA101" s="165" t="e">
        <f t="shared" si="371"/>
        <v>#N/A</v>
      </c>
      <c r="MB101" s="165" t="e">
        <f t="shared" si="371"/>
        <v>#N/A</v>
      </c>
      <c r="MC101" s="165" t="e">
        <f t="shared" ref="MC101:MQ104" si="387">IF(ISNONTEXT($O101),_xlfn.NORM.DIST(EJ101,$K101,$O101,FALSE),NA())</f>
        <v>#N/A</v>
      </c>
      <c r="MD101" s="165" t="e">
        <f t="shared" si="387"/>
        <v>#N/A</v>
      </c>
      <c r="ME101" s="165" t="e">
        <f t="shared" si="387"/>
        <v>#N/A</v>
      </c>
      <c r="MF101" s="165" t="e">
        <f t="shared" si="387"/>
        <v>#N/A</v>
      </c>
      <c r="MG101" s="165" t="e">
        <f t="shared" si="387"/>
        <v>#N/A</v>
      </c>
      <c r="MH101" s="165" t="e">
        <f t="shared" si="387"/>
        <v>#N/A</v>
      </c>
      <c r="MI101" s="165" t="e">
        <f t="shared" si="387"/>
        <v>#N/A</v>
      </c>
      <c r="MJ101" s="165" t="e">
        <f t="shared" si="387"/>
        <v>#N/A</v>
      </c>
      <c r="MK101" s="165" t="e">
        <f t="shared" si="387"/>
        <v>#N/A</v>
      </c>
      <c r="ML101" s="165" t="e">
        <f t="shared" si="387"/>
        <v>#N/A</v>
      </c>
      <c r="MM101" s="165" t="e">
        <f t="shared" si="387"/>
        <v>#N/A</v>
      </c>
      <c r="MN101" s="165" t="e">
        <f t="shared" si="387"/>
        <v>#N/A</v>
      </c>
      <c r="MO101" s="165" t="e">
        <f t="shared" si="387"/>
        <v>#N/A</v>
      </c>
      <c r="MP101" s="165" t="e">
        <f t="shared" si="387"/>
        <v>#N/A</v>
      </c>
      <c r="MQ101" s="165" t="e">
        <f t="shared" si="387"/>
        <v>#N/A</v>
      </c>
      <c r="MR101" s="165" t="e">
        <f t="shared" si="336"/>
        <v>#N/A</v>
      </c>
      <c r="MS101" s="165" t="e">
        <f t="shared" si="368"/>
        <v>#N/A</v>
      </c>
      <c r="MT101" s="165" t="e">
        <f t="shared" si="368"/>
        <v>#N/A</v>
      </c>
      <c r="MU101" s="165" t="e">
        <f t="shared" si="368"/>
        <v>#N/A</v>
      </c>
      <c r="MV101" s="165" t="e">
        <f t="shared" si="379"/>
        <v>#N/A</v>
      </c>
      <c r="MW101" s="165" t="e">
        <f t="shared" si="379"/>
        <v>#N/A</v>
      </c>
      <c r="MX101" s="165" t="e">
        <f t="shared" si="379"/>
        <v>#N/A</v>
      </c>
      <c r="MY101" s="165" t="e">
        <f t="shared" si="379"/>
        <v>#N/A</v>
      </c>
      <c r="MZ101" s="165" t="e">
        <f t="shared" si="379"/>
        <v>#N/A</v>
      </c>
      <c r="NA101" s="165" t="e">
        <f t="shared" si="379"/>
        <v>#N/A</v>
      </c>
      <c r="NB101" s="165" t="e">
        <f t="shared" si="379"/>
        <v>#N/A</v>
      </c>
      <c r="NC101" s="165" t="e">
        <f t="shared" si="379"/>
        <v>#N/A</v>
      </c>
      <c r="ND101" s="165" t="e">
        <f t="shared" si="379"/>
        <v>#N/A</v>
      </c>
      <c r="NE101" s="165" t="e">
        <f t="shared" si="379"/>
        <v>#N/A</v>
      </c>
      <c r="NF101" s="165" t="e">
        <f t="shared" si="379"/>
        <v>#N/A</v>
      </c>
      <c r="NG101" s="165" t="e">
        <f t="shared" si="379"/>
        <v>#N/A</v>
      </c>
      <c r="NH101" s="165" t="e">
        <f t="shared" si="379"/>
        <v>#N/A</v>
      </c>
      <c r="NI101" s="165" t="e">
        <f t="shared" si="379"/>
        <v>#N/A</v>
      </c>
      <c r="NJ101" s="165" t="e">
        <f t="shared" si="379"/>
        <v>#N/A</v>
      </c>
      <c r="NK101" s="165" t="e">
        <f t="shared" si="375"/>
        <v>#N/A</v>
      </c>
      <c r="NL101" s="165" t="e">
        <f t="shared" si="375"/>
        <v>#N/A</v>
      </c>
      <c r="NM101" s="165" t="e">
        <f t="shared" si="375"/>
        <v>#N/A</v>
      </c>
      <c r="NN101" s="165" t="e">
        <f t="shared" si="375"/>
        <v>#N/A</v>
      </c>
      <c r="NO101" s="165" t="e">
        <f t="shared" si="375"/>
        <v>#N/A</v>
      </c>
      <c r="NP101" s="165" t="e">
        <f t="shared" si="375"/>
        <v>#N/A</v>
      </c>
      <c r="NQ101" s="165" t="e">
        <f t="shared" si="375"/>
        <v>#N/A</v>
      </c>
      <c r="NR101" s="165" t="e">
        <f t="shared" si="375"/>
        <v>#N/A</v>
      </c>
      <c r="NS101" s="165" t="e">
        <f t="shared" si="375"/>
        <v>#N/A</v>
      </c>
      <c r="NT101" s="165" t="e">
        <f t="shared" si="375"/>
        <v>#N/A</v>
      </c>
      <c r="NU101" s="165" t="e">
        <f t="shared" si="375"/>
        <v>#N/A</v>
      </c>
      <c r="NV101" s="165" t="e">
        <f t="shared" si="375"/>
        <v>#N/A</v>
      </c>
      <c r="NW101" s="165" t="e">
        <f t="shared" si="375"/>
        <v>#N/A</v>
      </c>
      <c r="NX101" s="165" t="e">
        <f t="shared" si="375"/>
        <v>#N/A</v>
      </c>
      <c r="NY101" s="165" t="e">
        <f t="shared" si="375"/>
        <v>#N/A</v>
      </c>
      <c r="NZ101" s="165" t="e">
        <f t="shared" si="372"/>
        <v>#N/A</v>
      </c>
      <c r="OA101" s="165" t="e">
        <f t="shared" si="372"/>
        <v>#N/A</v>
      </c>
      <c r="OB101" s="165" t="e">
        <f t="shared" si="372"/>
        <v>#N/A</v>
      </c>
      <c r="OC101" s="165" t="e">
        <f t="shared" si="372"/>
        <v>#N/A</v>
      </c>
      <c r="OD101" s="165" t="e">
        <f t="shared" si="372"/>
        <v>#N/A</v>
      </c>
      <c r="OE101" s="165" t="e">
        <f t="shared" si="372"/>
        <v>#N/A</v>
      </c>
      <c r="OF101" s="165" t="e">
        <f t="shared" si="372"/>
        <v>#N/A</v>
      </c>
      <c r="OG101" s="165" t="e">
        <f t="shared" si="372"/>
        <v>#N/A</v>
      </c>
      <c r="OH101" s="165" t="e">
        <f t="shared" si="372"/>
        <v>#N/A</v>
      </c>
      <c r="OI101" s="165" t="e">
        <f t="shared" si="372"/>
        <v>#N/A</v>
      </c>
      <c r="OJ101" s="165" t="e">
        <f t="shared" si="372"/>
        <v>#N/A</v>
      </c>
      <c r="OK101" s="165" t="e">
        <f t="shared" si="372"/>
        <v>#N/A</v>
      </c>
      <c r="OL101" s="165" t="e">
        <f t="shared" si="372"/>
        <v>#N/A</v>
      </c>
      <c r="OM101" s="165" t="e">
        <f t="shared" si="372"/>
        <v>#N/A</v>
      </c>
      <c r="ON101" s="165" t="e">
        <f t="shared" si="372"/>
        <v>#N/A</v>
      </c>
      <c r="OO101" s="165" t="e">
        <f t="shared" ref="OO101:PC104" si="388">IF(ISNONTEXT($O101),_xlfn.NORM.DIST(GV101,$K101,$O101,FALSE),NA())</f>
        <v>#N/A</v>
      </c>
      <c r="OP101" s="165" t="e">
        <f t="shared" si="388"/>
        <v>#N/A</v>
      </c>
      <c r="OQ101" s="165" t="e">
        <f t="shared" si="388"/>
        <v>#N/A</v>
      </c>
      <c r="OR101" s="165" t="e">
        <f t="shared" si="388"/>
        <v>#N/A</v>
      </c>
      <c r="OS101" s="165" t="e">
        <f t="shared" si="388"/>
        <v>#N/A</v>
      </c>
      <c r="OT101" s="165" t="e">
        <f t="shared" si="388"/>
        <v>#N/A</v>
      </c>
      <c r="OU101" s="165" t="e">
        <f t="shared" si="388"/>
        <v>#N/A</v>
      </c>
      <c r="OV101" s="165" t="e">
        <f t="shared" si="388"/>
        <v>#N/A</v>
      </c>
      <c r="OW101" s="165" t="e">
        <f t="shared" si="388"/>
        <v>#N/A</v>
      </c>
      <c r="OX101" s="165" t="e">
        <f t="shared" si="388"/>
        <v>#N/A</v>
      </c>
      <c r="OY101" s="165" t="e">
        <f t="shared" si="388"/>
        <v>#N/A</v>
      </c>
      <c r="OZ101" s="165" t="e">
        <f t="shared" si="388"/>
        <v>#N/A</v>
      </c>
      <c r="PA101" s="165" t="e">
        <f t="shared" si="388"/>
        <v>#N/A</v>
      </c>
      <c r="PB101" s="165" t="e">
        <f t="shared" si="388"/>
        <v>#N/A</v>
      </c>
      <c r="PC101" s="165" t="e">
        <f t="shared" si="388"/>
        <v>#N/A</v>
      </c>
      <c r="PD101" s="165" t="e">
        <f t="shared" si="337"/>
        <v>#N/A</v>
      </c>
      <c r="PE101" s="165" t="e">
        <f t="shared" si="384"/>
        <v>#N/A</v>
      </c>
      <c r="PF101" s="165" t="e">
        <f t="shared" si="384"/>
        <v>#N/A</v>
      </c>
      <c r="PG101" s="165" t="e">
        <f t="shared" si="384"/>
        <v>#N/A</v>
      </c>
      <c r="PH101" s="165" t="e">
        <f t="shared" si="384"/>
        <v>#N/A</v>
      </c>
      <c r="PI101" s="165" t="e">
        <f t="shared" si="384"/>
        <v>#N/A</v>
      </c>
      <c r="PJ101" s="165" t="e">
        <f t="shared" si="384"/>
        <v>#N/A</v>
      </c>
      <c r="PK101" s="165" t="e">
        <f t="shared" si="384"/>
        <v>#N/A</v>
      </c>
      <c r="PL101" s="165" t="e">
        <f t="shared" si="384"/>
        <v>#N/A</v>
      </c>
    </row>
    <row r="102" spans="1:428" hidden="1" x14ac:dyDescent="0.45">
      <c r="A102" s="4">
        <v>99</v>
      </c>
      <c r="B102" s="105"/>
      <c r="C102" s="113"/>
      <c r="D102" s="118" t="str">
        <f t="shared" si="381"/>
        <v/>
      </c>
      <c r="E102" s="91"/>
      <c r="F102" s="118" t="str">
        <f t="shared" si="382"/>
        <v/>
      </c>
      <c r="G102" s="113"/>
      <c r="H102" s="106"/>
      <c r="I102" s="120" t="str">
        <f t="shared" si="222"/>
        <v/>
      </c>
      <c r="J102" s="120" t="str">
        <f t="shared" si="223"/>
        <v/>
      </c>
      <c r="K102" s="71" t="str">
        <f t="shared" si="327"/>
        <v/>
      </c>
      <c r="L102" s="23"/>
      <c r="M102" s="55"/>
      <c r="N102" s="298"/>
      <c r="O102" s="72" t="str">
        <f>IF(AND(D102&gt;0,E102&gt;0,F102&gt;0),IF(ISBLANK(N102),IF(ISBLANK(L102),"",(F102-D102)*VLOOKUP(L102,VLookups!$A$4:$B$13,2,FALSE)),N102),"")</f>
        <v/>
      </c>
      <c r="P102" s="73" t="str">
        <f t="shared" si="383"/>
        <v/>
      </c>
      <c r="Q102" s="91"/>
      <c r="R102" s="265" t="str">
        <f>IF(AND(Q102&gt;0,E102&gt;0,NOT(O102="")),ABS(VLOOKUP($Q$1,VLookups!$A$43:$B$44,2,FALSE)-_xlfn.NORM.DIST(Q102,K102,O102,TRUE)),"")</f>
        <v/>
      </c>
      <c r="S102" s="90" t="str">
        <f>IF(AND($D102&gt;0,$E102&gt;0,$F102&gt;0,NOT(ISBLANK($L102))),_xlfn.NORM.INV(ABS(VLOOKUP($Q$1,VLookups!$A$43:$B$44,2,FALSE)-S$3),$K102,$O102),"")</f>
        <v/>
      </c>
      <c r="T102" s="89" t="str">
        <f>IF(AND($D102&gt;0,$E102&gt;0,$F102&gt;0,NOT(ISBLANK($L102))),_xlfn.NORM.INV(ABS(VLOOKUP($Q$1,VLookups!$A$43:$B$44,2,FALSE)-T$3),$K102,$O102),"")</f>
        <v/>
      </c>
      <c r="U102" s="90" t="str">
        <f>IF(AND($D102&gt;0,$E102&gt;0,$F102&gt;0,NOT(ISBLANK($L102))),_xlfn.NORM.INV(ABS(VLOOKUP($Q$1,VLookups!$A$43:$B$44,2,FALSE)-U$3),$K102,$O102),"")</f>
        <v/>
      </c>
      <c r="V102" s="89" t="str">
        <f>IF(AND($D102&gt;0,$E102&gt;0,$F102&gt;0,NOT(ISBLANK($L102))),_xlfn.NORM.INV(ABS(VLOOKUP($Q$1,VLookups!$A$43:$B$44,2,FALSE)-V$3),$K102,$O102),"")</f>
        <v/>
      </c>
      <c r="W102" s="90" t="str">
        <f>IF(AND($D102&gt;0,$E102&gt;0,$F102&gt;0,NOT(ISBLANK($L102))),_xlfn.NORM.INV(ABS(VLOOKUP($Q$1,VLookups!$A$43:$B$44,2,FALSE)-W$3),$K102,$O102),"")</f>
        <v/>
      </c>
      <c r="X102" s="89" t="str">
        <f>IF(AND($D102&gt;0,$E102&gt;0,$F102&gt;0,NOT(ISBLANK($L102))),_xlfn.NORM.INV(ABS(VLOOKUP($Q$1,VLookups!$A$43:$B$44,2,FALSE)-X$3),$K102,$O102),"")</f>
        <v/>
      </c>
      <c r="Y102" s="5"/>
      <c r="Z102" s="164" t="str">
        <f t="shared" si="328"/>
        <v/>
      </c>
      <c r="AA102" s="47" t="str">
        <f t="shared" si="329"/>
        <v/>
      </c>
      <c r="AB102" s="47" t="str">
        <f t="shared" ref="AB102:CM103" si="389">IF(ISNONTEXT($Z102),AC102-$Z102,"")</f>
        <v/>
      </c>
      <c r="AC102" s="47" t="str">
        <f t="shared" si="389"/>
        <v/>
      </c>
      <c r="AD102" s="47" t="str">
        <f t="shared" si="389"/>
        <v/>
      </c>
      <c r="AE102" s="47" t="str">
        <f t="shared" si="389"/>
        <v/>
      </c>
      <c r="AF102" s="47" t="str">
        <f t="shared" si="389"/>
        <v/>
      </c>
      <c r="AG102" s="47" t="str">
        <f t="shared" si="389"/>
        <v/>
      </c>
      <c r="AH102" s="47" t="str">
        <f t="shared" si="389"/>
        <v/>
      </c>
      <c r="AI102" s="47" t="str">
        <f t="shared" si="389"/>
        <v/>
      </c>
      <c r="AJ102" s="47" t="str">
        <f t="shared" si="389"/>
        <v/>
      </c>
      <c r="AK102" s="47" t="str">
        <f t="shared" si="389"/>
        <v/>
      </c>
      <c r="AL102" s="47" t="str">
        <f t="shared" si="389"/>
        <v/>
      </c>
      <c r="AM102" s="47" t="str">
        <f t="shared" si="389"/>
        <v/>
      </c>
      <c r="AN102" s="47" t="str">
        <f t="shared" si="389"/>
        <v/>
      </c>
      <c r="AO102" s="47" t="str">
        <f t="shared" si="389"/>
        <v/>
      </c>
      <c r="AP102" s="47" t="str">
        <f t="shared" si="389"/>
        <v/>
      </c>
      <c r="AQ102" s="47" t="str">
        <f t="shared" si="389"/>
        <v/>
      </c>
      <c r="AR102" s="47" t="str">
        <f t="shared" si="389"/>
        <v/>
      </c>
      <c r="AS102" s="47" t="str">
        <f t="shared" si="389"/>
        <v/>
      </c>
      <c r="AT102" s="47" t="str">
        <f t="shared" si="389"/>
        <v/>
      </c>
      <c r="AU102" s="47" t="str">
        <f t="shared" si="389"/>
        <v/>
      </c>
      <c r="AV102" s="47" t="str">
        <f t="shared" si="389"/>
        <v/>
      </c>
      <c r="AW102" s="47" t="str">
        <f t="shared" si="389"/>
        <v/>
      </c>
      <c r="AX102" s="47" t="str">
        <f t="shared" si="389"/>
        <v/>
      </c>
      <c r="AY102" s="47" t="str">
        <f t="shared" si="389"/>
        <v/>
      </c>
      <c r="AZ102" s="47" t="str">
        <f t="shared" si="389"/>
        <v/>
      </c>
      <c r="BA102" s="47" t="str">
        <f t="shared" si="389"/>
        <v/>
      </c>
      <c r="BB102" s="47" t="str">
        <f t="shared" si="389"/>
        <v/>
      </c>
      <c r="BC102" s="47" t="str">
        <f t="shared" si="389"/>
        <v/>
      </c>
      <c r="BD102" s="47" t="str">
        <f t="shared" si="389"/>
        <v/>
      </c>
      <c r="BE102" s="47" t="str">
        <f t="shared" si="389"/>
        <v/>
      </c>
      <c r="BF102" s="47" t="str">
        <f t="shared" si="389"/>
        <v/>
      </c>
      <c r="BG102" s="47" t="str">
        <f t="shared" si="389"/>
        <v/>
      </c>
      <c r="BH102" s="47" t="str">
        <f t="shared" si="389"/>
        <v/>
      </c>
      <c r="BI102" s="47" t="str">
        <f t="shared" si="389"/>
        <v/>
      </c>
      <c r="BJ102" s="47" t="str">
        <f t="shared" si="389"/>
        <v/>
      </c>
      <c r="BK102" s="47" t="str">
        <f t="shared" si="389"/>
        <v/>
      </c>
      <c r="BL102" s="47" t="str">
        <f t="shared" si="389"/>
        <v/>
      </c>
      <c r="BM102" s="47" t="str">
        <f t="shared" si="389"/>
        <v/>
      </c>
      <c r="BN102" s="47" t="str">
        <f t="shared" si="389"/>
        <v/>
      </c>
      <c r="BO102" s="47" t="str">
        <f t="shared" si="389"/>
        <v/>
      </c>
      <c r="BP102" s="47" t="str">
        <f t="shared" si="389"/>
        <v/>
      </c>
      <c r="BQ102" s="47" t="str">
        <f t="shared" si="389"/>
        <v/>
      </c>
      <c r="BR102" s="47" t="str">
        <f t="shared" si="389"/>
        <v/>
      </c>
      <c r="BS102" s="47" t="str">
        <f t="shared" si="389"/>
        <v/>
      </c>
      <c r="BT102" s="47" t="str">
        <f t="shared" si="389"/>
        <v/>
      </c>
      <c r="BU102" s="47" t="str">
        <f t="shared" si="389"/>
        <v/>
      </c>
      <c r="BV102" s="47" t="str">
        <f t="shared" si="389"/>
        <v/>
      </c>
      <c r="BW102" s="47" t="str">
        <f t="shared" si="389"/>
        <v/>
      </c>
      <c r="BX102" s="47" t="str">
        <f t="shared" si="389"/>
        <v/>
      </c>
      <c r="BY102" s="47" t="str">
        <f t="shared" si="389"/>
        <v/>
      </c>
      <c r="BZ102" s="47" t="str">
        <f t="shared" si="389"/>
        <v/>
      </c>
      <c r="CA102" s="47" t="str">
        <f t="shared" si="389"/>
        <v/>
      </c>
      <c r="CB102" s="47" t="str">
        <f t="shared" si="389"/>
        <v/>
      </c>
      <c r="CC102" s="47" t="str">
        <f t="shared" si="389"/>
        <v/>
      </c>
      <c r="CD102" s="47" t="str">
        <f t="shared" si="389"/>
        <v/>
      </c>
      <c r="CE102" s="47" t="str">
        <f t="shared" si="389"/>
        <v/>
      </c>
      <c r="CF102" s="47" t="str">
        <f t="shared" si="389"/>
        <v/>
      </c>
      <c r="CG102" s="47" t="str">
        <f t="shared" si="389"/>
        <v/>
      </c>
      <c r="CH102" s="47" t="str">
        <f t="shared" si="389"/>
        <v/>
      </c>
      <c r="CI102" s="47" t="str">
        <f t="shared" si="389"/>
        <v/>
      </c>
      <c r="CJ102" s="47" t="str">
        <f t="shared" si="389"/>
        <v/>
      </c>
      <c r="CK102" s="47" t="str">
        <f t="shared" si="389"/>
        <v/>
      </c>
      <c r="CL102" s="47" t="str">
        <f t="shared" si="389"/>
        <v/>
      </c>
      <c r="CM102" s="47" t="str">
        <f t="shared" si="389"/>
        <v/>
      </c>
      <c r="CN102" s="47" t="str">
        <f t="shared" si="385"/>
        <v/>
      </c>
      <c r="CO102" s="47" t="str">
        <f t="shared" si="385"/>
        <v/>
      </c>
      <c r="CP102" s="47" t="str">
        <f t="shared" si="385"/>
        <v/>
      </c>
      <c r="CQ102" s="47" t="str">
        <f t="shared" si="385"/>
        <v/>
      </c>
      <c r="CR102" s="47" t="str">
        <f t="shared" si="385"/>
        <v/>
      </c>
      <c r="CS102" s="47" t="str">
        <f t="shared" si="385"/>
        <v/>
      </c>
      <c r="CT102" s="47" t="str">
        <f t="shared" si="385"/>
        <v/>
      </c>
      <c r="CU102" s="47" t="str">
        <f t="shared" si="385"/>
        <v/>
      </c>
      <c r="CV102" s="47" t="str">
        <f t="shared" si="385"/>
        <v/>
      </c>
      <c r="CW102" s="47" t="str">
        <f t="shared" si="385"/>
        <v/>
      </c>
      <c r="CX102" s="47" t="str">
        <f t="shared" si="385"/>
        <v/>
      </c>
      <c r="CY102" s="47" t="str">
        <f t="shared" si="385"/>
        <v/>
      </c>
      <c r="CZ102" s="47" t="str">
        <f t="shared" si="385"/>
        <v/>
      </c>
      <c r="DA102" s="47" t="str">
        <f t="shared" si="385"/>
        <v/>
      </c>
      <c r="DB102" s="47" t="str">
        <f t="shared" si="385"/>
        <v/>
      </c>
      <c r="DC102" s="47" t="str">
        <f t="shared" si="385"/>
        <v/>
      </c>
      <c r="DD102" s="47" t="str">
        <f t="shared" si="385"/>
        <v/>
      </c>
      <c r="DE102" s="47" t="str">
        <f t="shared" si="385"/>
        <v/>
      </c>
      <c r="DF102" s="47" t="str">
        <f t="shared" si="385"/>
        <v/>
      </c>
      <c r="DG102" s="47" t="str">
        <f t="shared" si="385"/>
        <v/>
      </c>
      <c r="DH102" s="47" t="str">
        <f t="shared" si="385"/>
        <v/>
      </c>
      <c r="DI102" s="47" t="str">
        <f t="shared" si="385"/>
        <v/>
      </c>
      <c r="DJ102" s="47" t="str">
        <f t="shared" si="385"/>
        <v/>
      </c>
      <c r="DK102" s="47" t="str">
        <f t="shared" si="385"/>
        <v/>
      </c>
      <c r="DL102" s="47" t="str">
        <f t="shared" si="385"/>
        <v/>
      </c>
      <c r="DM102" s="47" t="str">
        <f t="shared" si="385"/>
        <v/>
      </c>
      <c r="DN102" s="47" t="str">
        <f t="shared" si="385"/>
        <v/>
      </c>
      <c r="DO102" s="47" t="str">
        <f t="shared" si="385"/>
        <v/>
      </c>
      <c r="DP102" s="47" t="str">
        <f t="shared" si="385"/>
        <v/>
      </c>
      <c r="DQ102" s="47" t="str">
        <f t="shared" si="385"/>
        <v/>
      </c>
      <c r="DR102" s="47" t="str">
        <f t="shared" si="385"/>
        <v/>
      </c>
      <c r="DS102" s="47" t="str">
        <f t="shared" si="385"/>
        <v/>
      </c>
      <c r="DT102" s="47" t="str">
        <f t="shared" si="385"/>
        <v/>
      </c>
      <c r="DU102" s="47" t="str">
        <f t="shared" si="385"/>
        <v/>
      </c>
      <c r="DV102" s="47" t="str">
        <f t="shared" si="385"/>
        <v/>
      </c>
      <c r="DW102" s="179" t="str">
        <f t="shared" si="330"/>
        <v/>
      </c>
      <c r="DX102" s="47" t="str">
        <f t="shared" si="225"/>
        <v/>
      </c>
      <c r="DY102" s="47" t="str">
        <f t="shared" si="226"/>
        <v/>
      </c>
      <c r="DZ102" s="47" t="str">
        <f t="shared" si="227"/>
        <v/>
      </c>
      <c r="EA102" s="47" t="str">
        <f t="shared" si="228"/>
        <v/>
      </c>
      <c r="EB102" s="47" t="str">
        <f t="shared" si="229"/>
        <v/>
      </c>
      <c r="EC102" s="47" t="str">
        <f t="shared" si="230"/>
        <v/>
      </c>
      <c r="ED102" s="47" t="str">
        <f t="shared" si="231"/>
        <v/>
      </c>
      <c r="EE102" s="47" t="str">
        <f t="shared" si="232"/>
        <v/>
      </c>
      <c r="EF102" s="47" t="str">
        <f t="shared" si="233"/>
        <v/>
      </c>
      <c r="EG102" s="47" t="str">
        <f t="shared" si="234"/>
        <v/>
      </c>
      <c r="EH102" s="47" t="str">
        <f t="shared" si="235"/>
        <v/>
      </c>
      <c r="EI102" s="47" t="str">
        <f t="shared" si="236"/>
        <v/>
      </c>
      <c r="EJ102" s="47" t="str">
        <f t="shared" si="237"/>
        <v/>
      </c>
      <c r="EK102" s="47" t="str">
        <f t="shared" si="238"/>
        <v/>
      </c>
      <c r="EL102" s="47" t="str">
        <f t="shared" si="239"/>
        <v/>
      </c>
      <c r="EM102" s="47" t="str">
        <f t="shared" si="240"/>
        <v/>
      </c>
      <c r="EN102" s="47" t="str">
        <f t="shared" si="241"/>
        <v/>
      </c>
      <c r="EO102" s="47" t="str">
        <f t="shared" si="242"/>
        <v/>
      </c>
      <c r="EP102" s="47" t="str">
        <f t="shared" si="243"/>
        <v/>
      </c>
      <c r="EQ102" s="47" t="str">
        <f t="shared" si="244"/>
        <v/>
      </c>
      <c r="ER102" s="47" t="str">
        <f t="shared" si="245"/>
        <v/>
      </c>
      <c r="ES102" s="47" t="str">
        <f t="shared" si="246"/>
        <v/>
      </c>
      <c r="ET102" s="47" t="str">
        <f t="shared" si="247"/>
        <v/>
      </c>
      <c r="EU102" s="47" t="str">
        <f t="shared" si="248"/>
        <v/>
      </c>
      <c r="EV102" s="47" t="str">
        <f t="shared" si="249"/>
        <v/>
      </c>
      <c r="EW102" s="47" t="str">
        <f t="shared" si="250"/>
        <v/>
      </c>
      <c r="EX102" s="47" t="str">
        <f t="shared" si="251"/>
        <v/>
      </c>
      <c r="EY102" s="47" t="str">
        <f t="shared" si="252"/>
        <v/>
      </c>
      <c r="EZ102" s="47" t="str">
        <f t="shared" si="253"/>
        <v/>
      </c>
      <c r="FA102" s="47" t="str">
        <f t="shared" si="254"/>
        <v/>
      </c>
      <c r="FB102" s="47" t="str">
        <f t="shared" si="255"/>
        <v/>
      </c>
      <c r="FC102" s="47" t="str">
        <f t="shared" si="256"/>
        <v/>
      </c>
      <c r="FD102" s="47" t="str">
        <f t="shared" si="257"/>
        <v/>
      </c>
      <c r="FE102" s="47" t="str">
        <f t="shared" si="258"/>
        <v/>
      </c>
      <c r="FF102" s="47" t="str">
        <f t="shared" si="259"/>
        <v/>
      </c>
      <c r="FG102" s="47" t="str">
        <f t="shared" si="260"/>
        <v/>
      </c>
      <c r="FH102" s="47" t="str">
        <f t="shared" si="261"/>
        <v/>
      </c>
      <c r="FI102" s="47" t="str">
        <f t="shared" si="262"/>
        <v/>
      </c>
      <c r="FJ102" s="47" t="str">
        <f t="shared" si="263"/>
        <v/>
      </c>
      <c r="FK102" s="47" t="str">
        <f t="shared" si="264"/>
        <v/>
      </c>
      <c r="FL102" s="47" t="str">
        <f t="shared" si="265"/>
        <v/>
      </c>
      <c r="FM102" s="47" t="str">
        <f t="shared" si="266"/>
        <v/>
      </c>
      <c r="FN102" s="47" t="str">
        <f t="shared" si="267"/>
        <v/>
      </c>
      <c r="FO102" s="47" t="str">
        <f t="shared" si="268"/>
        <v/>
      </c>
      <c r="FP102" s="47" t="str">
        <f t="shared" si="269"/>
        <v/>
      </c>
      <c r="FQ102" s="47" t="str">
        <f t="shared" si="270"/>
        <v/>
      </c>
      <c r="FR102" s="47" t="str">
        <f t="shared" si="271"/>
        <v/>
      </c>
      <c r="FS102" s="47" t="str">
        <f t="shared" si="272"/>
        <v/>
      </c>
      <c r="FT102" s="47" t="str">
        <f t="shared" si="273"/>
        <v/>
      </c>
      <c r="FU102" s="47" t="str">
        <f t="shared" si="274"/>
        <v/>
      </c>
      <c r="FV102" s="47" t="str">
        <f t="shared" si="275"/>
        <v/>
      </c>
      <c r="FW102" s="47" t="str">
        <f t="shared" si="276"/>
        <v/>
      </c>
      <c r="FX102" s="47" t="str">
        <f t="shared" si="277"/>
        <v/>
      </c>
      <c r="FY102" s="47" t="str">
        <f t="shared" si="278"/>
        <v/>
      </c>
      <c r="FZ102" s="47" t="str">
        <f t="shared" si="279"/>
        <v/>
      </c>
      <c r="GA102" s="47" t="str">
        <f t="shared" si="280"/>
        <v/>
      </c>
      <c r="GB102" s="47" t="str">
        <f t="shared" si="281"/>
        <v/>
      </c>
      <c r="GC102" s="47" t="str">
        <f t="shared" si="282"/>
        <v/>
      </c>
      <c r="GD102" s="47" t="str">
        <f t="shared" si="283"/>
        <v/>
      </c>
      <c r="GE102" s="47" t="str">
        <f t="shared" si="284"/>
        <v/>
      </c>
      <c r="GF102" s="47" t="str">
        <f t="shared" si="285"/>
        <v/>
      </c>
      <c r="GG102" s="47" t="str">
        <f t="shared" si="286"/>
        <v/>
      </c>
      <c r="GH102" s="47" t="str">
        <f t="shared" si="287"/>
        <v/>
      </c>
      <c r="GI102" s="47" t="str">
        <f t="shared" si="288"/>
        <v/>
      </c>
      <c r="GJ102" s="47" t="str">
        <f t="shared" si="289"/>
        <v/>
      </c>
      <c r="GK102" s="47" t="str">
        <f t="shared" si="290"/>
        <v/>
      </c>
      <c r="GL102" s="47" t="str">
        <f t="shared" si="291"/>
        <v/>
      </c>
      <c r="GM102" s="47" t="str">
        <f t="shared" si="292"/>
        <v/>
      </c>
      <c r="GN102" s="47" t="str">
        <f t="shared" si="293"/>
        <v/>
      </c>
      <c r="GO102" s="47" t="str">
        <f t="shared" si="294"/>
        <v/>
      </c>
      <c r="GP102" s="47" t="str">
        <f t="shared" si="295"/>
        <v/>
      </c>
      <c r="GQ102" s="47" t="str">
        <f t="shared" si="296"/>
        <v/>
      </c>
      <c r="GR102" s="47" t="str">
        <f t="shared" si="297"/>
        <v/>
      </c>
      <c r="GS102" s="47" t="str">
        <f t="shared" si="298"/>
        <v/>
      </c>
      <c r="GT102" s="47" t="str">
        <f t="shared" si="299"/>
        <v/>
      </c>
      <c r="GU102" s="47" t="str">
        <f t="shared" si="300"/>
        <v/>
      </c>
      <c r="GV102" s="47" t="str">
        <f t="shared" si="301"/>
        <v/>
      </c>
      <c r="GW102" s="47" t="str">
        <f t="shared" si="302"/>
        <v/>
      </c>
      <c r="GX102" s="47" t="str">
        <f t="shared" si="303"/>
        <v/>
      </c>
      <c r="GY102" s="47" t="str">
        <f t="shared" si="304"/>
        <v/>
      </c>
      <c r="GZ102" s="47" t="str">
        <f t="shared" si="305"/>
        <v/>
      </c>
      <c r="HA102" s="47" t="str">
        <f t="shared" si="306"/>
        <v/>
      </c>
      <c r="HB102" s="47" t="str">
        <f t="shared" si="307"/>
        <v/>
      </c>
      <c r="HC102" s="47" t="str">
        <f t="shared" si="308"/>
        <v/>
      </c>
      <c r="HD102" s="47" t="str">
        <f t="shared" si="309"/>
        <v/>
      </c>
      <c r="HE102" s="47" t="str">
        <f t="shared" si="310"/>
        <v/>
      </c>
      <c r="HF102" s="47" t="str">
        <f t="shared" si="311"/>
        <v/>
      </c>
      <c r="HG102" s="47" t="str">
        <f t="shared" si="312"/>
        <v/>
      </c>
      <c r="HH102" s="47" t="str">
        <f t="shared" si="313"/>
        <v/>
      </c>
      <c r="HI102" s="47" t="str">
        <f t="shared" si="314"/>
        <v/>
      </c>
      <c r="HJ102" s="47" t="str">
        <f t="shared" si="315"/>
        <v/>
      </c>
      <c r="HK102" s="47" t="str">
        <f t="shared" si="316"/>
        <v/>
      </c>
      <c r="HL102" s="47" t="str">
        <f t="shared" si="317"/>
        <v/>
      </c>
      <c r="HM102" s="47" t="str">
        <f t="shared" si="318"/>
        <v/>
      </c>
      <c r="HN102" s="47" t="str">
        <f t="shared" si="319"/>
        <v/>
      </c>
      <c r="HO102" s="47" t="str">
        <f t="shared" si="320"/>
        <v/>
      </c>
      <c r="HP102" s="47" t="str">
        <f t="shared" si="321"/>
        <v/>
      </c>
      <c r="HQ102" s="47" t="str">
        <f t="shared" si="322"/>
        <v/>
      </c>
      <c r="HR102" s="47" t="str">
        <f t="shared" si="323"/>
        <v/>
      </c>
      <c r="HS102" s="47" t="str">
        <f t="shared" si="324"/>
        <v/>
      </c>
      <c r="HT102" s="165" t="e">
        <f t="shared" si="325"/>
        <v>#N/A</v>
      </c>
      <c r="HU102" s="165" t="e">
        <f t="shared" si="366"/>
        <v>#N/A</v>
      </c>
      <c r="HV102" s="165" t="e">
        <f t="shared" si="366"/>
        <v>#N/A</v>
      </c>
      <c r="HW102" s="165" t="e">
        <f t="shared" si="366"/>
        <v>#N/A</v>
      </c>
      <c r="HX102" s="165" t="e">
        <f t="shared" si="377"/>
        <v>#N/A</v>
      </c>
      <c r="HY102" s="165" t="e">
        <f t="shared" si="377"/>
        <v>#N/A</v>
      </c>
      <c r="HZ102" s="165" t="e">
        <f t="shared" si="377"/>
        <v>#N/A</v>
      </c>
      <c r="IA102" s="165" t="e">
        <f t="shared" si="377"/>
        <v>#N/A</v>
      </c>
      <c r="IB102" s="165" t="e">
        <f t="shared" si="377"/>
        <v>#N/A</v>
      </c>
      <c r="IC102" s="165" t="e">
        <f t="shared" si="377"/>
        <v>#N/A</v>
      </c>
      <c r="ID102" s="165" t="e">
        <f t="shared" si="377"/>
        <v>#N/A</v>
      </c>
      <c r="IE102" s="165" t="e">
        <f t="shared" si="377"/>
        <v>#N/A</v>
      </c>
      <c r="IF102" s="165" t="e">
        <f t="shared" si="377"/>
        <v>#N/A</v>
      </c>
      <c r="IG102" s="165" t="e">
        <f t="shared" si="377"/>
        <v>#N/A</v>
      </c>
      <c r="IH102" s="165" t="e">
        <f t="shared" si="377"/>
        <v>#N/A</v>
      </c>
      <c r="II102" s="165" t="e">
        <f t="shared" si="377"/>
        <v>#N/A</v>
      </c>
      <c r="IJ102" s="165" t="e">
        <f t="shared" si="377"/>
        <v>#N/A</v>
      </c>
      <c r="IK102" s="165" t="e">
        <f t="shared" si="377"/>
        <v>#N/A</v>
      </c>
      <c r="IL102" s="165" t="e">
        <f t="shared" si="377"/>
        <v>#N/A</v>
      </c>
      <c r="IM102" s="165" t="e">
        <f t="shared" si="373"/>
        <v>#N/A</v>
      </c>
      <c r="IN102" s="165" t="e">
        <f t="shared" si="373"/>
        <v>#N/A</v>
      </c>
      <c r="IO102" s="165" t="e">
        <f t="shared" si="373"/>
        <v>#N/A</v>
      </c>
      <c r="IP102" s="165" t="e">
        <f t="shared" si="373"/>
        <v>#N/A</v>
      </c>
      <c r="IQ102" s="165" t="e">
        <f t="shared" si="373"/>
        <v>#N/A</v>
      </c>
      <c r="IR102" s="165" t="e">
        <f t="shared" si="373"/>
        <v>#N/A</v>
      </c>
      <c r="IS102" s="165" t="e">
        <f t="shared" si="373"/>
        <v>#N/A</v>
      </c>
      <c r="IT102" s="165" t="e">
        <f t="shared" si="373"/>
        <v>#N/A</v>
      </c>
      <c r="IU102" s="165" t="e">
        <f t="shared" si="373"/>
        <v>#N/A</v>
      </c>
      <c r="IV102" s="165" t="e">
        <f t="shared" si="373"/>
        <v>#N/A</v>
      </c>
      <c r="IW102" s="165" t="e">
        <f t="shared" si="373"/>
        <v>#N/A</v>
      </c>
      <c r="IX102" s="165" t="e">
        <f t="shared" si="373"/>
        <v>#N/A</v>
      </c>
      <c r="IY102" s="165" t="e">
        <f t="shared" si="373"/>
        <v>#N/A</v>
      </c>
      <c r="IZ102" s="165" t="e">
        <f t="shared" si="373"/>
        <v>#N/A</v>
      </c>
      <c r="JA102" s="165" t="e">
        <f t="shared" si="373"/>
        <v>#N/A</v>
      </c>
      <c r="JB102" s="165" t="e">
        <f t="shared" si="370"/>
        <v>#N/A</v>
      </c>
      <c r="JC102" s="165" t="e">
        <f t="shared" si="370"/>
        <v>#N/A</v>
      </c>
      <c r="JD102" s="165" t="e">
        <f t="shared" si="370"/>
        <v>#N/A</v>
      </c>
      <c r="JE102" s="165" t="e">
        <f t="shared" si="370"/>
        <v>#N/A</v>
      </c>
      <c r="JF102" s="165" t="e">
        <f t="shared" si="370"/>
        <v>#N/A</v>
      </c>
      <c r="JG102" s="165" t="e">
        <f t="shared" si="370"/>
        <v>#N/A</v>
      </c>
      <c r="JH102" s="165" t="e">
        <f t="shared" si="370"/>
        <v>#N/A</v>
      </c>
      <c r="JI102" s="165" t="e">
        <f t="shared" si="370"/>
        <v>#N/A</v>
      </c>
      <c r="JJ102" s="165" t="e">
        <f t="shared" si="370"/>
        <v>#N/A</v>
      </c>
      <c r="JK102" s="165" t="e">
        <f t="shared" si="370"/>
        <v>#N/A</v>
      </c>
      <c r="JL102" s="165" t="e">
        <f t="shared" si="370"/>
        <v>#N/A</v>
      </c>
      <c r="JM102" s="165" t="e">
        <f t="shared" si="370"/>
        <v>#N/A</v>
      </c>
      <c r="JN102" s="165" t="e">
        <f t="shared" si="370"/>
        <v>#N/A</v>
      </c>
      <c r="JO102" s="165" t="e">
        <f t="shared" si="370"/>
        <v>#N/A</v>
      </c>
      <c r="JP102" s="165" t="e">
        <f t="shared" si="370"/>
        <v>#N/A</v>
      </c>
      <c r="JQ102" s="165" t="e">
        <f t="shared" si="386"/>
        <v>#N/A</v>
      </c>
      <c r="JR102" s="165" t="e">
        <f t="shared" si="386"/>
        <v>#N/A</v>
      </c>
      <c r="JS102" s="165" t="e">
        <f t="shared" si="386"/>
        <v>#N/A</v>
      </c>
      <c r="JT102" s="165" t="e">
        <f t="shared" si="386"/>
        <v>#N/A</v>
      </c>
      <c r="JU102" s="165" t="e">
        <f t="shared" si="386"/>
        <v>#N/A</v>
      </c>
      <c r="JV102" s="165" t="e">
        <f t="shared" si="386"/>
        <v>#N/A</v>
      </c>
      <c r="JW102" s="165" t="e">
        <f t="shared" si="386"/>
        <v>#N/A</v>
      </c>
      <c r="JX102" s="165" t="e">
        <f t="shared" si="386"/>
        <v>#N/A</v>
      </c>
      <c r="JY102" s="165" t="e">
        <f t="shared" si="386"/>
        <v>#N/A</v>
      </c>
      <c r="JZ102" s="165" t="e">
        <f t="shared" si="386"/>
        <v>#N/A</v>
      </c>
      <c r="KA102" s="165" t="e">
        <f t="shared" si="386"/>
        <v>#N/A</v>
      </c>
      <c r="KB102" s="165" t="e">
        <f t="shared" si="386"/>
        <v>#N/A</v>
      </c>
      <c r="KC102" s="165" t="e">
        <f t="shared" si="386"/>
        <v>#N/A</v>
      </c>
      <c r="KD102" s="165" t="e">
        <f t="shared" si="386"/>
        <v>#N/A</v>
      </c>
      <c r="KE102" s="165" t="e">
        <f t="shared" si="386"/>
        <v>#N/A</v>
      </c>
      <c r="KF102" s="165" t="e">
        <f t="shared" si="335"/>
        <v>#N/A</v>
      </c>
      <c r="KG102" s="165" t="e">
        <f t="shared" si="367"/>
        <v>#N/A</v>
      </c>
      <c r="KH102" s="165" t="e">
        <f t="shared" si="367"/>
        <v>#N/A</v>
      </c>
      <c r="KI102" s="165" t="e">
        <f t="shared" si="367"/>
        <v>#N/A</v>
      </c>
      <c r="KJ102" s="165" t="e">
        <f t="shared" si="378"/>
        <v>#N/A</v>
      </c>
      <c r="KK102" s="165" t="e">
        <f t="shared" si="378"/>
        <v>#N/A</v>
      </c>
      <c r="KL102" s="165" t="e">
        <f t="shared" si="378"/>
        <v>#N/A</v>
      </c>
      <c r="KM102" s="165" t="e">
        <f t="shared" si="378"/>
        <v>#N/A</v>
      </c>
      <c r="KN102" s="165" t="e">
        <f t="shared" si="378"/>
        <v>#N/A</v>
      </c>
      <c r="KO102" s="165" t="e">
        <f t="shared" si="378"/>
        <v>#N/A</v>
      </c>
      <c r="KP102" s="165" t="e">
        <f t="shared" si="378"/>
        <v>#N/A</v>
      </c>
      <c r="KQ102" s="165" t="e">
        <f t="shared" si="378"/>
        <v>#N/A</v>
      </c>
      <c r="KR102" s="165" t="e">
        <f t="shared" si="378"/>
        <v>#N/A</v>
      </c>
      <c r="KS102" s="165" t="e">
        <f t="shared" si="378"/>
        <v>#N/A</v>
      </c>
      <c r="KT102" s="165" t="e">
        <f t="shared" si="378"/>
        <v>#N/A</v>
      </c>
      <c r="KU102" s="165" t="e">
        <f t="shared" si="378"/>
        <v>#N/A</v>
      </c>
      <c r="KV102" s="165" t="e">
        <f t="shared" si="378"/>
        <v>#N/A</v>
      </c>
      <c r="KW102" s="165" t="e">
        <f t="shared" si="378"/>
        <v>#N/A</v>
      </c>
      <c r="KX102" s="165" t="e">
        <f t="shared" si="378"/>
        <v>#N/A</v>
      </c>
      <c r="KY102" s="165" t="e">
        <f t="shared" si="374"/>
        <v>#N/A</v>
      </c>
      <c r="KZ102" s="165" t="e">
        <f t="shared" si="374"/>
        <v>#N/A</v>
      </c>
      <c r="LA102" s="165" t="e">
        <f t="shared" si="374"/>
        <v>#N/A</v>
      </c>
      <c r="LB102" s="165" t="e">
        <f t="shared" si="374"/>
        <v>#N/A</v>
      </c>
      <c r="LC102" s="165" t="e">
        <f t="shared" si="374"/>
        <v>#N/A</v>
      </c>
      <c r="LD102" s="165" t="e">
        <f t="shared" si="374"/>
        <v>#N/A</v>
      </c>
      <c r="LE102" s="165" t="e">
        <f t="shared" si="374"/>
        <v>#N/A</v>
      </c>
      <c r="LF102" s="165" t="e">
        <f t="shared" si="374"/>
        <v>#N/A</v>
      </c>
      <c r="LG102" s="165" t="e">
        <f t="shared" si="374"/>
        <v>#N/A</v>
      </c>
      <c r="LH102" s="165" t="e">
        <f t="shared" si="374"/>
        <v>#N/A</v>
      </c>
      <c r="LI102" s="165" t="e">
        <f t="shared" si="374"/>
        <v>#N/A</v>
      </c>
      <c r="LJ102" s="165" t="e">
        <f t="shared" si="374"/>
        <v>#N/A</v>
      </c>
      <c r="LK102" s="165" t="e">
        <f t="shared" si="374"/>
        <v>#N/A</v>
      </c>
      <c r="LL102" s="165" t="e">
        <f t="shared" si="374"/>
        <v>#N/A</v>
      </c>
      <c r="LM102" s="165" t="e">
        <f t="shared" si="374"/>
        <v>#N/A</v>
      </c>
      <c r="LN102" s="165" t="e">
        <f t="shared" si="371"/>
        <v>#N/A</v>
      </c>
      <c r="LO102" s="165" t="e">
        <f t="shared" si="371"/>
        <v>#N/A</v>
      </c>
      <c r="LP102" s="165" t="e">
        <f t="shared" si="371"/>
        <v>#N/A</v>
      </c>
      <c r="LQ102" s="165" t="e">
        <f t="shared" si="371"/>
        <v>#N/A</v>
      </c>
      <c r="LR102" s="165" t="e">
        <f t="shared" si="371"/>
        <v>#N/A</v>
      </c>
      <c r="LS102" s="165" t="e">
        <f t="shared" si="371"/>
        <v>#N/A</v>
      </c>
      <c r="LT102" s="165" t="e">
        <f t="shared" si="371"/>
        <v>#N/A</v>
      </c>
      <c r="LU102" s="165" t="e">
        <f t="shared" si="371"/>
        <v>#N/A</v>
      </c>
      <c r="LV102" s="165" t="e">
        <f t="shared" si="371"/>
        <v>#N/A</v>
      </c>
      <c r="LW102" s="165" t="e">
        <f t="shared" si="371"/>
        <v>#N/A</v>
      </c>
      <c r="LX102" s="165" t="e">
        <f t="shared" si="371"/>
        <v>#N/A</v>
      </c>
      <c r="LY102" s="165" t="e">
        <f t="shared" si="371"/>
        <v>#N/A</v>
      </c>
      <c r="LZ102" s="165" t="e">
        <f t="shared" si="371"/>
        <v>#N/A</v>
      </c>
      <c r="MA102" s="165" t="e">
        <f t="shared" si="371"/>
        <v>#N/A</v>
      </c>
      <c r="MB102" s="165" t="e">
        <f t="shared" si="371"/>
        <v>#N/A</v>
      </c>
      <c r="MC102" s="165" t="e">
        <f t="shared" si="387"/>
        <v>#N/A</v>
      </c>
      <c r="MD102" s="165" t="e">
        <f t="shared" si="387"/>
        <v>#N/A</v>
      </c>
      <c r="ME102" s="165" t="e">
        <f t="shared" si="387"/>
        <v>#N/A</v>
      </c>
      <c r="MF102" s="165" t="e">
        <f t="shared" si="387"/>
        <v>#N/A</v>
      </c>
      <c r="MG102" s="165" t="e">
        <f t="shared" si="387"/>
        <v>#N/A</v>
      </c>
      <c r="MH102" s="165" t="e">
        <f t="shared" si="387"/>
        <v>#N/A</v>
      </c>
      <c r="MI102" s="165" t="e">
        <f t="shared" si="387"/>
        <v>#N/A</v>
      </c>
      <c r="MJ102" s="165" t="e">
        <f t="shared" si="387"/>
        <v>#N/A</v>
      </c>
      <c r="MK102" s="165" t="e">
        <f t="shared" si="387"/>
        <v>#N/A</v>
      </c>
      <c r="ML102" s="165" t="e">
        <f t="shared" si="387"/>
        <v>#N/A</v>
      </c>
      <c r="MM102" s="165" t="e">
        <f t="shared" si="387"/>
        <v>#N/A</v>
      </c>
      <c r="MN102" s="165" t="e">
        <f t="shared" si="387"/>
        <v>#N/A</v>
      </c>
      <c r="MO102" s="165" t="e">
        <f t="shared" si="387"/>
        <v>#N/A</v>
      </c>
      <c r="MP102" s="165" t="e">
        <f t="shared" si="387"/>
        <v>#N/A</v>
      </c>
      <c r="MQ102" s="165" t="e">
        <f t="shared" si="387"/>
        <v>#N/A</v>
      </c>
      <c r="MR102" s="165" t="e">
        <f t="shared" si="336"/>
        <v>#N/A</v>
      </c>
      <c r="MS102" s="165" t="e">
        <f t="shared" si="368"/>
        <v>#N/A</v>
      </c>
      <c r="MT102" s="165" t="e">
        <f t="shared" si="368"/>
        <v>#N/A</v>
      </c>
      <c r="MU102" s="165" t="e">
        <f t="shared" si="368"/>
        <v>#N/A</v>
      </c>
      <c r="MV102" s="165" t="e">
        <f t="shared" si="379"/>
        <v>#N/A</v>
      </c>
      <c r="MW102" s="165" t="e">
        <f t="shared" si="379"/>
        <v>#N/A</v>
      </c>
      <c r="MX102" s="165" t="e">
        <f t="shared" si="379"/>
        <v>#N/A</v>
      </c>
      <c r="MY102" s="165" t="e">
        <f t="shared" si="379"/>
        <v>#N/A</v>
      </c>
      <c r="MZ102" s="165" t="e">
        <f t="shared" si="379"/>
        <v>#N/A</v>
      </c>
      <c r="NA102" s="165" t="e">
        <f t="shared" si="379"/>
        <v>#N/A</v>
      </c>
      <c r="NB102" s="165" t="e">
        <f t="shared" si="379"/>
        <v>#N/A</v>
      </c>
      <c r="NC102" s="165" t="e">
        <f t="shared" si="379"/>
        <v>#N/A</v>
      </c>
      <c r="ND102" s="165" t="e">
        <f t="shared" si="379"/>
        <v>#N/A</v>
      </c>
      <c r="NE102" s="165" t="e">
        <f t="shared" si="379"/>
        <v>#N/A</v>
      </c>
      <c r="NF102" s="165" t="e">
        <f t="shared" si="379"/>
        <v>#N/A</v>
      </c>
      <c r="NG102" s="165" t="e">
        <f t="shared" si="379"/>
        <v>#N/A</v>
      </c>
      <c r="NH102" s="165" t="e">
        <f t="shared" si="379"/>
        <v>#N/A</v>
      </c>
      <c r="NI102" s="165" t="e">
        <f t="shared" si="379"/>
        <v>#N/A</v>
      </c>
      <c r="NJ102" s="165" t="e">
        <f t="shared" si="379"/>
        <v>#N/A</v>
      </c>
      <c r="NK102" s="165" t="e">
        <f t="shared" si="375"/>
        <v>#N/A</v>
      </c>
      <c r="NL102" s="165" t="e">
        <f t="shared" si="375"/>
        <v>#N/A</v>
      </c>
      <c r="NM102" s="165" t="e">
        <f t="shared" si="375"/>
        <v>#N/A</v>
      </c>
      <c r="NN102" s="165" t="e">
        <f t="shared" si="375"/>
        <v>#N/A</v>
      </c>
      <c r="NO102" s="165" t="e">
        <f t="shared" si="375"/>
        <v>#N/A</v>
      </c>
      <c r="NP102" s="165" t="e">
        <f t="shared" si="375"/>
        <v>#N/A</v>
      </c>
      <c r="NQ102" s="165" t="e">
        <f t="shared" si="375"/>
        <v>#N/A</v>
      </c>
      <c r="NR102" s="165" t="e">
        <f t="shared" si="375"/>
        <v>#N/A</v>
      </c>
      <c r="NS102" s="165" t="e">
        <f t="shared" si="375"/>
        <v>#N/A</v>
      </c>
      <c r="NT102" s="165" t="e">
        <f t="shared" si="375"/>
        <v>#N/A</v>
      </c>
      <c r="NU102" s="165" t="e">
        <f t="shared" si="375"/>
        <v>#N/A</v>
      </c>
      <c r="NV102" s="165" t="e">
        <f t="shared" si="375"/>
        <v>#N/A</v>
      </c>
      <c r="NW102" s="165" t="e">
        <f t="shared" si="375"/>
        <v>#N/A</v>
      </c>
      <c r="NX102" s="165" t="e">
        <f t="shared" si="375"/>
        <v>#N/A</v>
      </c>
      <c r="NY102" s="165" t="e">
        <f t="shared" si="375"/>
        <v>#N/A</v>
      </c>
      <c r="NZ102" s="165" t="e">
        <f t="shared" si="372"/>
        <v>#N/A</v>
      </c>
      <c r="OA102" s="165" t="e">
        <f t="shared" si="372"/>
        <v>#N/A</v>
      </c>
      <c r="OB102" s="165" t="e">
        <f t="shared" si="372"/>
        <v>#N/A</v>
      </c>
      <c r="OC102" s="165" t="e">
        <f t="shared" si="372"/>
        <v>#N/A</v>
      </c>
      <c r="OD102" s="165" t="e">
        <f t="shared" si="372"/>
        <v>#N/A</v>
      </c>
      <c r="OE102" s="165" t="e">
        <f t="shared" si="372"/>
        <v>#N/A</v>
      </c>
      <c r="OF102" s="165" t="e">
        <f t="shared" si="372"/>
        <v>#N/A</v>
      </c>
      <c r="OG102" s="165" t="e">
        <f t="shared" si="372"/>
        <v>#N/A</v>
      </c>
      <c r="OH102" s="165" t="e">
        <f t="shared" si="372"/>
        <v>#N/A</v>
      </c>
      <c r="OI102" s="165" t="e">
        <f t="shared" si="372"/>
        <v>#N/A</v>
      </c>
      <c r="OJ102" s="165" t="e">
        <f t="shared" si="372"/>
        <v>#N/A</v>
      </c>
      <c r="OK102" s="165" t="e">
        <f t="shared" si="372"/>
        <v>#N/A</v>
      </c>
      <c r="OL102" s="165" t="e">
        <f t="shared" si="372"/>
        <v>#N/A</v>
      </c>
      <c r="OM102" s="165" t="e">
        <f t="shared" si="372"/>
        <v>#N/A</v>
      </c>
      <c r="ON102" s="165" t="e">
        <f t="shared" si="372"/>
        <v>#N/A</v>
      </c>
      <c r="OO102" s="165" t="e">
        <f t="shared" si="388"/>
        <v>#N/A</v>
      </c>
      <c r="OP102" s="165" t="e">
        <f t="shared" si="388"/>
        <v>#N/A</v>
      </c>
      <c r="OQ102" s="165" t="e">
        <f t="shared" si="388"/>
        <v>#N/A</v>
      </c>
      <c r="OR102" s="165" t="e">
        <f t="shared" si="388"/>
        <v>#N/A</v>
      </c>
      <c r="OS102" s="165" t="e">
        <f t="shared" si="388"/>
        <v>#N/A</v>
      </c>
      <c r="OT102" s="165" t="e">
        <f t="shared" si="388"/>
        <v>#N/A</v>
      </c>
      <c r="OU102" s="165" t="e">
        <f t="shared" si="388"/>
        <v>#N/A</v>
      </c>
      <c r="OV102" s="165" t="e">
        <f t="shared" si="388"/>
        <v>#N/A</v>
      </c>
      <c r="OW102" s="165" t="e">
        <f t="shared" si="388"/>
        <v>#N/A</v>
      </c>
      <c r="OX102" s="165" t="e">
        <f t="shared" si="388"/>
        <v>#N/A</v>
      </c>
      <c r="OY102" s="165" t="e">
        <f t="shared" si="388"/>
        <v>#N/A</v>
      </c>
      <c r="OZ102" s="165" t="e">
        <f t="shared" si="388"/>
        <v>#N/A</v>
      </c>
      <c r="PA102" s="165" t="e">
        <f t="shared" si="388"/>
        <v>#N/A</v>
      </c>
      <c r="PB102" s="165" t="e">
        <f t="shared" si="388"/>
        <v>#N/A</v>
      </c>
      <c r="PC102" s="165" t="e">
        <f t="shared" si="388"/>
        <v>#N/A</v>
      </c>
      <c r="PD102" s="165" t="e">
        <f t="shared" si="337"/>
        <v>#N/A</v>
      </c>
      <c r="PE102" s="165" t="e">
        <f t="shared" si="384"/>
        <v>#N/A</v>
      </c>
      <c r="PF102" s="165" t="e">
        <f t="shared" si="384"/>
        <v>#N/A</v>
      </c>
      <c r="PG102" s="165" t="e">
        <f t="shared" si="384"/>
        <v>#N/A</v>
      </c>
      <c r="PH102" s="165" t="e">
        <f t="shared" si="384"/>
        <v>#N/A</v>
      </c>
      <c r="PI102" s="165" t="e">
        <f t="shared" si="384"/>
        <v>#N/A</v>
      </c>
      <c r="PJ102" s="165" t="e">
        <f t="shared" si="384"/>
        <v>#N/A</v>
      </c>
      <c r="PK102" s="165" t="e">
        <f t="shared" si="384"/>
        <v>#N/A</v>
      </c>
      <c r="PL102" s="165" t="e">
        <f t="shared" si="384"/>
        <v>#N/A</v>
      </c>
    </row>
    <row r="103" spans="1:428" hidden="1" x14ac:dyDescent="0.45">
      <c r="A103" s="4">
        <v>100</v>
      </c>
      <c r="B103" s="111"/>
      <c r="C103" s="113"/>
      <c r="D103" s="118" t="str">
        <f t="shared" si="381"/>
        <v/>
      </c>
      <c r="E103" s="91"/>
      <c r="F103" s="118" t="str">
        <f t="shared" si="382"/>
        <v/>
      </c>
      <c r="G103" s="113"/>
      <c r="H103" s="110"/>
      <c r="I103" s="120" t="str">
        <f t="shared" si="222"/>
        <v/>
      </c>
      <c r="J103" s="120" t="str">
        <f t="shared" si="223"/>
        <v/>
      </c>
      <c r="K103" s="71" t="str">
        <f t="shared" si="327"/>
        <v/>
      </c>
      <c r="L103" s="23"/>
      <c r="M103" s="55"/>
      <c r="N103" s="298"/>
      <c r="O103" s="72" t="str">
        <f>IF(AND(D103&gt;0,E103&gt;0,F103&gt;0),IF(ISBLANK(N103),IF(ISBLANK(L103),"",(F103-D103)*VLOOKUP(L103,VLookups!$A$4:$B$13,2,FALSE)),N103),"")</f>
        <v/>
      </c>
      <c r="P103" s="73" t="str">
        <f t="shared" si="383"/>
        <v/>
      </c>
      <c r="Q103" s="91"/>
      <c r="R103" s="265" t="str">
        <f>IF(AND(Q103&gt;0,E103&gt;0,NOT(O103="")),ABS(VLOOKUP($Q$1,VLookups!$A$43:$B$44,2,FALSE)-_xlfn.NORM.DIST(Q103,K103,O103,TRUE)),"")</f>
        <v/>
      </c>
      <c r="S103" s="90" t="str">
        <f>IF(AND($D103&gt;0,$E103&gt;0,$F103&gt;0,NOT(ISBLANK($L103))),_xlfn.NORM.INV(ABS(VLOOKUP($Q$1,VLookups!$A$43:$B$44,2,FALSE)-S$3),$K103,$O103),"")</f>
        <v/>
      </c>
      <c r="T103" s="89" t="str">
        <f>IF(AND($D103&gt;0,$E103&gt;0,$F103&gt;0,NOT(ISBLANK($L103))),_xlfn.NORM.INV(ABS(VLOOKUP($Q$1,VLookups!$A$43:$B$44,2,FALSE)-T$3),$K103,$O103),"")</f>
        <v/>
      </c>
      <c r="U103" s="90" t="str">
        <f>IF(AND($D103&gt;0,$E103&gt;0,$F103&gt;0,NOT(ISBLANK($L103))),_xlfn.NORM.INV(ABS(VLOOKUP($Q$1,VLookups!$A$43:$B$44,2,FALSE)-U$3),$K103,$O103),"")</f>
        <v/>
      </c>
      <c r="V103" s="89" t="str">
        <f>IF(AND($D103&gt;0,$E103&gt;0,$F103&gt;0,NOT(ISBLANK($L103))),_xlfn.NORM.INV(ABS(VLOOKUP($Q$1,VLookups!$A$43:$B$44,2,FALSE)-V$3),$K103,$O103),"")</f>
        <v/>
      </c>
      <c r="W103" s="90" t="str">
        <f>IF(AND($D103&gt;0,$E103&gt;0,$F103&gt;0,NOT(ISBLANK($L103))),_xlfn.NORM.INV(ABS(VLOOKUP($Q$1,VLookups!$A$43:$B$44,2,FALSE)-W$3),$K103,$O103),"")</f>
        <v/>
      </c>
      <c r="X103" s="89" t="str">
        <f>IF(AND($D103&gt;0,$E103&gt;0,$F103&gt;0,NOT(ISBLANK($L103))),_xlfn.NORM.INV(ABS(VLOOKUP($Q$1,VLookups!$A$43:$B$44,2,FALSE)-X$3),$K103,$O103),"")</f>
        <v/>
      </c>
      <c r="Y103" s="5"/>
      <c r="Z103" s="164" t="str">
        <f t="shared" si="328"/>
        <v/>
      </c>
      <c r="AA103" s="47" t="str">
        <f t="shared" si="329"/>
        <v/>
      </c>
      <c r="AB103" s="47" t="str">
        <f t="shared" si="389"/>
        <v/>
      </c>
      <c r="AC103" s="47" t="str">
        <f t="shared" si="389"/>
        <v/>
      </c>
      <c r="AD103" s="47" t="str">
        <f t="shared" si="389"/>
        <v/>
      </c>
      <c r="AE103" s="47" t="str">
        <f t="shared" si="389"/>
        <v/>
      </c>
      <c r="AF103" s="47" t="str">
        <f t="shared" si="389"/>
        <v/>
      </c>
      <c r="AG103" s="47" t="str">
        <f t="shared" si="389"/>
        <v/>
      </c>
      <c r="AH103" s="47" t="str">
        <f t="shared" si="389"/>
        <v/>
      </c>
      <c r="AI103" s="47" t="str">
        <f t="shared" si="389"/>
        <v/>
      </c>
      <c r="AJ103" s="47" t="str">
        <f t="shared" si="389"/>
        <v/>
      </c>
      <c r="AK103" s="47" t="str">
        <f t="shared" si="389"/>
        <v/>
      </c>
      <c r="AL103" s="47" t="str">
        <f t="shared" si="389"/>
        <v/>
      </c>
      <c r="AM103" s="47" t="str">
        <f t="shared" si="389"/>
        <v/>
      </c>
      <c r="AN103" s="47" t="str">
        <f t="shared" si="389"/>
        <v/>
      </c>
      <c r="AO103" s="47" t="str">
        <f t="shared" si="389"/>
        <v/>
      </c>
      <c r="AP103" s="47" t="str">
        <f t="shared" si="389"/>
        <v/>
      </c>
      <c r="AQ103" s="47" t="str">
        <f t="shared" si="389"/>
        <v/>
      </c>
      <c r="AR103" s="47" t="str">
        <f t="shared" si="389"/>
        <v/>
      </c>
      <c r="AS103" s="47" t="str">
        <f t="shared" si="389"/>
        <v/>
      </c>
      <c r="AT103" s="47" t="str">
        <f t="shared" si="389"/>
        <v/>
      </c>
      <c r="AU103" s="47" t="str">
        <f t="shared" si="389"/>
        <v/>
      </c>
      <c r="AV103" s="47" t="str">
        <f t="shared" si="389"/>
        <v/>
      </c>
      <c r="AW103" s="47" t="str">
        <f t="shared" si="389"/>
        <v/>
      </c>
      <c r="AX103" s="47" t="str">
        <f t="shared" si="389"/>
        <v/>
      </c>
      <c r="AY103" s="47" t="str">
        <f t="shared" si="389"/>
        <v/>
      </c>
      <c r="AZ103" s="47" t="str">
        <f t="shared" si="389"/>
        <v/>
      </c>
      <c r="BA103" s="47" t="str">
        <f t="shared" si="389"/>
        <v/>
      </c>
      <c r="BB103" s="47" t="str">
        <f t="shared" si="389"/>
        <v/>
      </c>
      <c r="BC103" s="47" t="str">
        <f t="shared" si="389"/>
        <v/>
      </c>
      <c r="BD103" s="47" t="str">
        <f t="shared" si="389"/>
        <v/>
      </c>
      <c r="BE103" s="47" t="str">
        <f t="shared" si="389"/>
        <v/>
      </c>
      <c r="BF103" s="47" t="str">
        <f t="shared" si="389"/>
        <v/>
      </c>
      <c r="BG103" s="47" t="str">
        <f t="shared" si="389"/>
        <v/>
      </c>
      <c r="BH103" s="47" t="str">
        <f t="shared" si="389"/>
        <v/>
      </c>
      <c r="BI103" s="47" t="str">
        <f t="shared" si="389"/>
        <v/>
      </c>
      <c r="BJ103" s="47" t="str">
        <f t="shared" si="389"/>
        <v/>
      </c>
      <c r="BK103" s="47" t="str">
        <f t="shared" si="389"/>
        <v/>
      </c>
      <c r="BL103" s="47" t="str">
        <f t="shared" si="389"/>
        <v/>
      </c>
      <c r="BM103" s="47" t="str">
        <f t="shared" si="389"/>
        <v/>
      </c>
      <c r="BN103" s="47" t="str">
        <f t="shared" si="389"/>
        <v/>
      </c>
      <c r="BO103" s="47" t="str">
        <f t="shared" si="389"/>
        <v/>
      </c>
      <c r="BP103" s="47" t="str">
        <f t="shared" si="389"/>
        <v/>
      </c>
      <c r="BQ103" s="47" t="str">
        <f t="shared" si="389"/>
        <v/>
      </c>
      <c r="BR103" s="47" t="str">
        <f t="shared" si="389"/>
        <v/>
      </c>
      <c r="BS103" s="47" t="str">
        <f t="shared" si="389"/>
        <v/>
      </c>
      <c r="BT103" s="47" t="str">
        <f t="shared" si="389"/>
        <v/>
      </c>
      <c r="BU103" s="47" t="str">
        <f t="shared" si="389"/>
        <v/>
      </c>
      <c r="BV103" s="47" t="str">
        <f t="shared" si="389"/>
        <v/>
      </c>
      <c r="BW103" s="47" t="str">
        <f t="shared" si="389"/>
        <v/>
      </c>
      <c r="BX103" s="47" t="str">
        <f t="shared" si="389"/>
        <v/>
      </c>
      <c r="BY103" s="47" t="str">
        <f t="shared" si="389"/>
        <v/>
      </c>
      <c r="BZ103" s="47" t="str">
        <f t="shared" si="389"/>
        <v/>
      </c>
      <c r="CA103" s="47" t="str">
        <f t="shared" si="389"/>
        <v/>
      </c>
      <c r="CB103" s="47" t="str">
        <f t="shared" si="389"/>
        <v/>
      </c>
      <c r="CC103" s="47" t="str">
        <f t="shared" si="389"/>
        <v/>
      </c>
      <c r="CD103" s="47" t="str">
        <f t="shared" si="389"/>
        <v/>
      </c>
      <c r="CE103" s="47" t="str">
        <f t="shared" si="389"/>
        <v/>
      </c>
      <c r="CF103" s="47" t="str">
        <f t="shared" si="389"/>
        <v/>
      </c>
      <c r="CG103" s="47" t="str">
        <f t="shared" si="389"/>
        <v/>
      </c>
      <c r="CH103" s="47" t="str">
        <f t="shared" si="389"/>
        <v/>
      </c>
      <c r="CI103" s="47" t="str">
        <f t="shared" si="389"/>
        <v/>
      </c>
      <c r="CJ103" s="47" t="str">
        <f t="shared" si="389"/>
        <v/>
      </c>
      <c r="CK103" s="47" t="str">
        <f t="shared" si="389"/>
        <v/>
      </c>
      <c r="CL103" s="47" t="str">
        <f t="shared" si="389"/>
        <v/>
      </c>
      <c r="CM103" s="47" t="str">
        <f t="shared" si="389"/>
        <v/>
      </c>
      <c r="CN103" s="47" t="str">
        <f t="shared" si="385"/>
        <v/>
      </c>
      <c r="CO103" s="47" t="str">
        <f t="shared" si="385"/>
        <v/>
      </c>
      <c r="CP103" s="47" t="str">
        <f t="shared" si="385"/>
        <v/>
      </c>
      <c r="CQ103" s="47" t="str">
        <f t="shared" si="385"/>
        <v/>
      </c>
      <c r="CR103" s="47" t="str">
        <f t="shared" si="385"/>
        <v/>
      </c>
      <c r="CS103" s="47" t="str">
        <f t="shared" si="385"/>
        <v/>
      </c>
      <c r="CT103" s="47" t="str">
        <f t="shared" si="385"/>
        <v/>
      </c>
      <c r="CU103" s="47" t="str">
        <f t="shared" si="385"/>
        <v/>
      </c>
      <c r="CV103" s="47" t="str">
        <f t="shared" si="385"/>
        <v/>
      </c>
      <c r="CW103" s="47" t="str">
        <f t="shared" si="385"/>
        <v/>
      </c>
      <c r="CX103" s="47" t="str">
        <f t="shared" si="385"/>
        <v/>
      </c>
      <c r="CY103" s="47" t="str">
        <f t="shared" si="385"/>
        <v/>
      </c>
      <c r="CZ103" s="47" t="str">
        <f t="shared" si="385"/>
        <v/>
      </c>
      <c r="DA103" s="47" t="str">
        <f t="shared" si="385"/>
        <v/>
      </c>
      <c r="DB103" s="47" t="str">
        <f t="shared" si="385"/>
        <v/>
      </c>
      <c r="DC103" s="47" t="str">
        <f t="shared" si="385"/>
        <v/>
      </c>
      <c r="DD103" s="47" t="str">
        <f t="shared" si="385"/>
        <v/>
      </c>
      <c r="DE103" s="47" t="str">
        <f t="shared" si="385"/>
        <v/>
      </c>
      <c r="DF103" s="47" t="str">
        <f t="shared" si="385"/>
        <v/>
      </c>
      <c r="DG103" s="47" t="str">
        <f t="shared" si="385"/>
        <v/>
      </c>
      <c r="DH103" s="47" t="str">
        <f t="shared" si="385"/>
        <v/>
      </c>
      <c r="DI103" s="47" t="str">
        <f t="shared" si="385"/>
        <v/>
      </c>
      <c r="DJ103" s="47" t="str">
        <f t="shared" si="385"/>
        <v/>
      </c>
      <c r="DK103" s="47" t="str">
        <f t="shared" si="385"/>
        <v/>
      </c>
      <c r="DL103" s="47" t="str">
        <f t="shared" si="385"/>
        <v/>
      </c>
      <c r="DM103" s="47" t="str">
        <f t="shared" si="385"/>
        <v/>
      </c>
      <c r="DN103" s="47" t="str">
        <f t="shared" si="385"/>
        <v/>
      </c>
      <c r="DO103" s="47" t="str">
        <f t="shared" si="385"/>
        <v/>
      </c>
      <c r="DP103" s="47" t="str">
        <f t="shared" si="385"/>
        <v/>
      </c>
      <c r="DQ103" s="47" t="str">
        <f t="shared" si="385"/>
        <v/>
      </c>
      <c r="DR103" s="47" t="str">
        <f t="shared" si="385"/>
        <v/>
      </c>
      <c r="DS103" s="47" t="str">
        <f t="shared" si="385"/>
        <v/>
      </c>
      <c r="DT103" s="47" t="str">
        <f t="shared" si="385"/>
        <v/>
      </c>
      <c r="DU103" s="47" t="str">
        <f t="shared" si="385"/>
        <v/>
      </c>
      <c r="DV103" s="47" t="str">
        <f t="shared" si="385"/>
        <v/>
      </c>
      <c r="DW103" s="179" t="str">
        <f t="shared" si="330"/>
        <v/>
      </c>
      <c r="DX103" s="47" t="str">
        <f t="shared" si="225"/>
        <v/>
      </c>
      <c r="DY103" s="47" t="str">
        <f t="shared" si="226"/>
        <v/>
      </c>
      <c r="DZ103" s="47" t="str">
        <f t="shared" si="227"/>
        <v/>
      </c>
      <c r="EA103" s="47" t="str">
        <f t="shared" si="228"/>
        <v/>
      </c>
      <c r="EB103" s="47" t="str">
        <f t="shared" si="229"/>
        <v/>
      </c>
      <c r="EC103" s="47" t="str">
        <f t="shared" si="230"/>
        <v/>
      </c>
      <c r="ED103" s="47" t="str">
        <f t="shared" si="231"/>
        <v/>
      </c>
      <c r="EE103" s="47" t="str">
        <f t="shared" si="232"/>
        <v/>
      </c>
      <c r="EF103" s="47" t="str">
        <f t="shared" si="233"/>
        <v/>
      </c>
      <c r="EG103" s="47" t="str">
        <f t="shared" si="234"/>
        <v/>
      </c>
      <c r="EH103" s="47" t="str">
        <f t="shared" si="235"/>
        <v/>
      </c>
      <c r="EI103" s="47" t="str">
        <f t="shared" si="236"/>
        <v/>
      </c>
      <c r="EJ103" s="47" t="str">
        <f t="shared" si="237"/>
        <v/>
      </c>
      <c r="EK103" s="47" t="str">
        <f t="shared" si="238"/>
        <v/>
      </c>
      <c r="EL103" s="47" t="str">
        <f t="shared" si="239"/>
        <v/>
      </c>
      <c r="EM103" s="47" t="str">
        <f t="shared" si="240"/>
        <v/>
      </c>
      <c r="EN103" s="47" t="str">
        <f t="shared" si="241"/>
        <v/>
      </c>
      <c r="EO103" s="47" t="str">
        <f t="shared" si="242"/>
        <v/>
      </c>
      <c r="EP103" s="47" t="str">
        <f t="shared" si="243"/>
        <v/>
      </c>
      <c r="EQ103" s="47" t="str">
        <f t="shared" si="244"/>
        <v/>
      </c>
      <c r="ER103" s="47" t="str">
        <f t="shared" si="245"/>
        <v/>
      </c>
      <c r="ES103" s="47" t="str">
        <f t="shared" si="246"/>
        <v/>
      </c>
      <c r="ET103" s="47" t="str">
        <f t="shared" si="247"/>
        <v/>
      </c>
      <c r="EU103" s="47" t="str">
        <f t="shared" si="248"/>
        <v/>
      </c>
      <c r="EV103" s="47" t="str">
        <f t="shared" si="249"/>
        <v/>
      </c>
      <c r="EW103" s="47" t="str">
        <f t="shared" si="250"/>
        <v/>
      </c>
      <c r="EX103" s="47" t="str">
        <f t="shared" si="251"/>
        <v/>
      </c>
      <c r="EY103" s="47" t="str">
        <f t="shared" si="252"/>
        <v/>
      </c>
      <c r="EZ103" s="47" t="str">
        <f t="shared" si="253"/>
        <v/>
      </c>
      <c r="FA103" s="47" t="str">
        <f t="shared" si="254"/>
        <v/>
      </c>
      <c r="FB103" s="47" t="str">
        <f t="shared" si="255"/>
        <v/>
      </c>
      <c r="FC103" s="47" t="str">
        <f t="shared" si="256"/>
        <v/>
      </c>
      <c r="FD103" s="47" t="str">
        <f t="shared" si="257"/>
        <v/>
      </c>
      <c r="FE103" s="47" t="str">
        <f t="shared" si="258"/>
        <v/>
      </c>
      <c r="FF103" s="47" t="str">
        <f t="shared" si="259"/>
        <v/>
      </c>
      <c r="FG103" s="47" t="str">
        <f t="shared" si="260"/>
        <v/>
      </c>
      <c r="FH103" s="47" t="str">
        <f t="shared" si="261"/>
        <v/>
      </c>
      <c r="FI103" s="47" t="str">
        <f t="shared" si="262"/>
        <v/>
      </c>
      <c r="FJ103" s="47" t="str">
        <f t="shared" si="263"/>
        <v/>
      </c>
      <c r="FK103" s="47" t="str">
        <f t="shared" si="264"/>
        <v/>
      </c>
      <c r="FL103" s="47" t="str">
        <f t="shared" si="265"/>
        <v/>
      </c>
      <c r="FM103" s="47" t="str">
        <f t="shared" si="266"/>
        <v/>
      </c>
      <c r="FN103" s="47" t="str">
        <f t="shared" si="267"/>
        <v/>
      </c>
      <c r="FO103" s="47" t="str">
        <f t="shared" si="268"/>
        <v/>
      </c>
      <c r="FP103" s="47" t="str">
        <f t="shared" si="269"/>
        <v/>
      </c>
      <c r="FQ103" s="47" t="str">
        <f t="shared" si="270"/>
        <v/>
      </c>
      <c r="FR103" s="47" t="str">
        <f t="shared" si="271"/>
        <v/>
      </c>
      <c r="FS103" s="47" t="str">
        <f t="shared" si="272"/>
        <v/>
      </c>
      <c r="FT103" s="47" t="str">
        <f t="shared" si="273"/>
        <v/>
      </c>
      <c r="FU103" s="47" t="str">
        <f t="shared" si="274"/>
        <v/>
      </c>
      <c r="FV103" s="47" t="str">
        <f t="shared" si="275"/>
        <v/>
      </c>
      <c r="FW103" s="47" t="str">
        <f t="shared" si="276"/>
        <v/>
      </c>
      <c r="FX103" s="47" t="str">
        <f t="shared" si="277"/>
        <v/>
      </c>
      <c r="FY103" s="47" t="str">
        <f t="shared" si="278"/>
        <v/>
      </c>
      <c r="FZ103" s="47" t="str">
        <f t="shared" si="279"/>
        <v/>
      </c>
      <c r="GA103" s="47" t="str">
        <f t="shared" si="280"/>
        <v/>
      </c>
      <c r="GB103" s="47" t="str">
        <f t="shared" si="281"/>
        <v/>
      </c>
      <c r="GC103" s="47" t="str">
        <f t="shared" si="282"/>
        <v/>
      </c>
      <c r="GD103" s="47" t="str">
        <f t="shared" si="283"/>
        <v/>
      </c>
      <c r="GE103" s="47" t="str">
        <f t="shared" si="284"/>
        <v/>
      </c>
      <c r="GF103" s="47" t="str">
        <f t="shared" si="285"/>
        <v/>
      </c>
      <c r="GG103" s="47" t="str">
        <f t="shared" si="286"/>
        <v/>
      </c>
      <c r="GH103" s="47" t="str">
        <f t="shared" si="287"/>
        <v/>
      </c>
      <c r="GI103" s="47" t="str">
        <f t="shared" si="288"/>
        <v/>
      </c>
      <c r="GJ103" s="47" t="str">
        <f t="shared" si="289"/>
        <v/>
      </c>
      <c r="GK103" s="47" t="str">
        <f t="shared" si="290"/>
        <v/>
      </c>
      <c r="GL103" s="47" t="str">
        <f t="shared" si="291"/>
        <v/>
      </c>
      <c r="GM103" s="47" t="str">
        <f t="shared" si="292"/>
        <v/>
      </c>
      <c r="GN103" s="47" t="str">
        <f t="shared" si="293"/>
        <v/>
      </c>
      <c r="GO103" s="47" t="str">
        <f t="shared" si="294"/>
        <v/>
      </c>
      <c r="GP103" s="47" t="str">
        <f t="shared" si="295"/>
        <v/>
      </c>
      <c r="GQ103" s="47" t="str">
        <f t="shared" si="296"/>
        <v/>
      </c>
      <c r="GR103" s="47" t="str">
        <f t="shared" si="297"/>
        <v/>
      </c>
      <c r="GS103" s="47" t="str">
        <f t="shared" si="298"/>
        <v/>
      </c>
      <c r="GT103" s="47" t="str">
        <f t="shared" si="299"/>
        <v/>
      </c>
      <c r="GU103" s="47" t="str">
        <f t="shared" si="300"/>
        <v/>
      </c>
      <c r="GV103" s="47" t="str">
        <f t="shared" si="301"/>
        <v/>
      </c>
      <c r="GW103" s="47" t="str">
        <f t="shared" si="302"/>
        <v/>
      </c>
      <c r="GX103" s="47" t="str">
        <f t="shared" si="303"/>
        <v/>
      </c>
      <c r="GY103" s="47" t="str">
        <f t="shared" si="304"/>
        <v/>
      </c>
      <c r="GZ103" s="47" t="str">
        <f t="shared" si="305"/>
        <v/>
      </c>
      <c r="HA103" s="47" t="str">
        <f t="shared" si="306"/>
        <v/>
      </c>
      <c r="HB103" s="47" t="str">
        <f t="shared" si="307"/>
        <v/>
      </c>
      <c r="HC103" s="47" t="str">
        <f t="shared" si="308"/>
        <v/>
      </c>
      <c r="HD103" s="47" t="str">
        <f t="shared" si="309"/>
        <v/>
      </c>
      <c r="HE103" s="47" t="str">
        <f t="shared" si="310"/>
        <v/>
      </c>
      <c r="HF103" s="47" t="str">
        <f t="shared" si="311"/>
        <v/>
      </c>
      <c r="HG103" s="47" t="str">
        <f t="shared" si="312"/>
        <v/>
      </c>
      <c r="HH103" s="47" t="str">
        <f t="shared" si="313"/>
        <v/>
      </c>
      <c r="HI103" s="47" t="str">
        <f t="shared" si="314"/>
        <v/>
      </c>
      <c r="HJ103" s="47" t="str">
        <f t="shared" si="315"/>
        <v/>
      </c>
      <c r="HK103" s="47" t="str">
        <f t="shared" si="316"/>
        <v/>
      </c>
      <c r="HL103" s="47" t="str">
        <f t="shared" si="317"/>
        <v/>
      </c>
      <c r="HM103" s="47" t="str">
        <f t="shared" si="318"/>
        <v/>
      </c>
      <c r="HN103" s="47" t="str">
        <f t="shared" si="319"/>
        <v/>
      </c>
      <c r="HO103" s="47" t="str">
        <f t="shared" si="320"/>
        <v/>
      </c>
      <c r="HP103" s="47" t="str">
        <f t="shared" si="321"/>
        <v/>
      </c>
      <c r="HQ103" s="47" t="str">
        <f t="shared" si="322"/>
        <v/>
      </c>
      <c r="HR103" s="47" t="str">
        <f t="shared" si="323"/>
        <v/>
      </c>
      <c r="HS103" s="47" t="str">
        <f t="shared" si="324"/>
        <v/>
      </c>
      <c r="HT103" s="165" t="e">
        <f t="shared" si="325"/>
        <v>#N/A</v>
      </c>
      <c r="HU103" s="165" t="e">
        <f t="shared" si="366"/>
        <v>#N/A</v>
      </c>
      <c r="HV103" s="165" t="e">
        <f t="shared" si="366"/>
        <v>#N/A</v>
      </c>
      <c r="HW103" s="165" t="e">
        <f t="shared" si="366"/>
        <v>#N/A</v>
      </c>
      <c r="HX103" s="165" t="e">
        <f t="shared" si="377"/>
        <v>#N/A</v>
      </c>
      <c r="HY103" s="165" t="e">
        <f t="shared" si="377"/>
        <v>#N/A</v>
      </c>
      <c r="HZ103" s="165" t="e">
        <f t="shared" si="377"/>
        <v>#N/A</v>
      </c>
      <c r="IA103" s="165" t="e">
        <f t="shared" si="377"/>
        <v>#N/A</v>
      </c>
      <c r="IB103" s="165" t="e">
        <f t="shared" si="377"/>
        <v>#N/A</v>
      </c>
      <c r="IC103" s="165" t="e">
        <f t="shared" si="377"/>
        <v>#N/A</v>
      </c>
      <c r="ID103" s="165" t="e">
        <f t="shared" si="377"/>
        <v>#N/A</v>
      </c>
      <c r="IE103" s="165" t="e">
        <f t="shared" si="377"/>
        <v>#N/A</v>
      </c>
      <c r="IF103" s="165" t="e">
        <f t="shared" si="377"/>
        <v>#N/A</v>
      </c>
      <c r="IG103" s="165" t="e">
        <f t="shared" si="377"/>
        <v>#N/A</v>
      </c>
      <c r="IH103" s="165" t="e">
        <f t="shared" si="377"/>
        <v>#N/A</v>
      </c>
      <c r="II103" s="165" t="e">
        <f t="shared" si="377"/>
        <v>#N/A</v>
      </c>
      <c r="IJ103" s="165" t="e">
        <f t="shared" si="377"/>
        <v>#N/A</v>
      </c>
      <c r="IK103" s="165" t="e">
        <f t="shared" si="377"/>
        <v>#N/A</v>
      </c>
      <c r="IL103" s="165" t="e">
        <f t="shared" si="377"/>
        <v>#N/A</v>
      </c>
      <c r="IM103" s="165" t="e">
        <f t="shared" si="373"/>
        <v>#N/A</v>
      </c>
      <c r="IN103" s="165" t="e">
        <f t="shared" si="373"/>
        <v>#N/A</v>
      </c>
      <c r="IO103" s="165" t="e">
        <f t="shared" si="373"/>
        <v>#N/A</v>
      </c>
      <c r="IP103" s="165" t="e">
        <f t="shared" si="373"/>
        <v>#N/A</v>
      </c>
      <c r="IQ103" s="165" t="e">
        <f t="shared" si="373"/>
        <v>#N/A</v>
      </c>
      <c r="IR103" s="165" t="e">
        <f t="shared" si="373"/>
        <v>#N/A</v>
      </c>
      <c r="IS103" s="165" t="e">
        <f t="shared" si="373"/>
        <v>#N/A</v>
      </c>
      <c r="IT103" s="165" t="e">
        <f t="shared" si="373"/>
        <v>#N/A</v>
      </c>
      <c r="IU103" s="165" t="e">
        <f t="shared" si="373"/>
        <v>#N/A</v>
      </c>
      <c r="IV103" s="165" t="e">
        <f t="shared" si="373"/>
        <v>#N/A</v>
      </c>
      <c r="IW103" s="165" t="e">
        <f t="shared" si="373"/>
        <v>#N/A</v>
      </c>
      <c r="IX103" s="165" t="e">
        <f t="shared" si="373"/>
        <v>#N/A</v>
      </c>
      <c r="IY103" s="165" t="e">
        <f t="shared" si="373"/>
        <v>#N/A</v>
      </c>
      <c r="IZ103" s="165" t="e">
        <f t="shared" si="373"/>
        <v>#N/A</v>
      </c>
      <c r="JA103" s="165" t="e">
        <f t="shared" si="373"/>
        <v>#N/A</v>
      </c>
      <c r="JB103" s="165" t="e">
        <f t="shared" si="370"/>
        <v>#N/A</v>
      </c>
      <c r="JC103" s="165" t="e">
        <f t="shared" si="370"/>
        <v>#N/A</v>
      </c>
      <c r="JD103" s="165" t="e">
        <f t="shared" si="370"/>
        <v>#N/A</v>
      </c>
      <c r="JE103" s="165" t="e">
        <f t="shared" si="370"/>
        <v>#N/A</v>
      </c>
      <c r="JF103" s="165" t="e">
        <f t="shared" si="370"/>
        <v>#N/A</v>
      </c>
      <c r="JG103" s="165" t="e">
        <f t="shared" si="370"/>
        <v>#N/A</v>
      </c>
      <c r="JH103" s="165" t="e">
        <f t="shared" si="370"/>
        <v>#N/A</v>
      </c>
      <c r="JI103" s="165" t="e">
        <f t="shared" si="370"/>
        <v>#N/A</v>
      </c>
      <c r="JJ103" s="165" t="e">
        <f t="shared" si="370"/>
        <v>#N/A</v>
      </c>
      <c r="JK103" s="165" t="e">
        <f t="shared" si="370"/>
        <v>#N/A</v>
      </c>
      <c r="JL103" s="165" t="e">
        <f t="shared" si="370"/>
        <v>#N/A</v>
      </c>
      <c r="JM103" s="165" t="e">
        <f t="shared" si="370"/>
        <v>#N/A</v>
      </c>
      <c r="JN103" s="165" t="e">
        <f t="shared" si="370"/>
        <v>#N/A</v>
      </c>
      <c r="JO103" s="165" t="e">
        <f t="shared" si="370"/>
        <v>#N/A</v>
      </c>
      <c r="JP103" s="165" t="e">
        <f t="shared" si="370"/>
        <v>#N/A</v>
      </c>
      <c r="JQ103" s="165" t="e">
        <f t="shared" si="386"/>
        <v>#N/A</v>
      </c>
      <c r="JR103" s="165" t="e">
        <f t="shared" si="386"/>
        <v>#N/A</v>
      </c>
      <c r="JS103" s="165" t="e">
        <f t="shared" si="386"/>
        <v>#N/A</v>
      </c>
      <c r="JT103" s="165" t="e">
        <f t="shared" si="386"/>
        <v>#N/A</v>
      </c>
      <c r="JU103" s="165" t="e">
        <f t="shared" si="386"/>
        <v>#N/A</v>
      </c>
      <c r="JV103" s="165" t="e">
        <f t="shared" si="386"/>
        <v>#N/A</v>
      </c>
      <c r="JW103" s="165" t="e">
        <f t="shared" si="386"/>
        <v>#N/A</v>
      </c>
      <c r="JX103" s="165" t="e">
        <f t="shared" si="386"/>
        <v>#N/A</v>
      </c>
      <c r="JY103" s="165" t="e">
        <f t="shared" si="386"/>
        <v>#N/A</v>
      </c>
      <c r="JZ103" s="165" t="e">
        <f t="shared" si="386"/>
        <v>#N/A</v>
      </c>
      <c r="KA103" s="165" t="e">
        <f t="shared" si="386"/>
        <v>#N/A</v>
      </c>
      <c r="KB103" s="165" t="e">
        <f t="shared" si="386"/>
        <v>#N/A</v>
      </c>
      <c r="KC103" s="165" t="e">
        <f t="shared" si="386"/>
        <v>#N/A</v>
      </c>
      <c r="KD103" s="165" t="e">
        <f t="shared" si="386"/>
        <v>#N/A</v>
      </c>
      <c r="KE103" s="165" t="e">
        <f t="shared" si="386"/>
        <v>#N/A</v>
      </c>
      <c r="KF103" s="165" t="e">
        <f t="shared" si="335"/>
        <v>#N/A</v>
      </c>
      <c r="KG103" s="165" t="e">
        <f t="shared" si="367"/>
        <v>#N/A</v>
      </c>
      <c r="KH103" s="165" t="e">
        <f t="shared" si="367"/>
        <v>#N/A</v>
      </c>
      <c r="KI103" s="165" t="e">
        <f t="shared" si="367"/>
        <v>#N/A</v>
      </c>
      <c r="KJ103" s="165" t="e">
        <f t="shared" si="378"/>
        <v>#N/A</v>
      </c>
      <c r="KK103" s="165" t="e">
        <f t="shared" si="378"/>
        <v>#N/A</v>
      </c>
      <c r="KL103" s="165" t="e">
        <f t="shared" si="378"/>
        <v>#N/A</v>
      </c>
      <c r="KM103" s="165" t="e">
        <f t="shared" si="378"/>
        <v>#N/A</v>
      </c>
      <c r="KN103" s="165" t="e">
        <f t="shared" si="378"/>
        <v>#N/A</v>
      </c>
      <c r="KO103" s="165" t="e">
        <f t="shared" si="378"/>
        <v>#N/A</v>
      </c>
      <c r="KP103" s="165" t="e">
        <f t="shared" si="378"/>
        <v>#N/A</v>
      </c>
      <c r="KQ103" s="165" t="e">
        <f t="shared" si="378"/>
        <v>#N/A</v>
      </c>
      <c r="KR103" s="165" t="e">
        <f t="shared" si="378"/>
        <v>#N/A</v>
      </c>
      <c r="KS103" s="165" t="e">
        <f t="shared" si="378"/>
        <v>#N/A</v>
      </c>
      <c r="KT103" s="165" t="e">
        <f t="shared" si="378"/>
        <v>#N/A</v>
      </c>
      <c r="KU103" s="165" t="e">
        <f t="shared" si="378"/>
        <v>#N/A</v>
      </c>
      <c r="KV103" s="165" t="e">
        <f t="shared" si="378"/>
        <v>#N/A</v>
      </c>
      <c r="KW103" s="165" t="e">
        <f t="shared" si="378"/>
        <v>#N/A</v>
      </c>
      <c r="KX103" s="165" t="e">
        <f t="shared" si="378"/>
        <v>#N/A</v>
      </c>
      <c r="KY103" s="165" t="e">
        <f t="shared" si="374"/>
        <v>#N/A</v>
      </c>
      <c r="KZ103" s="165" t="e">
        <f t="shared" si="374"/>
        <v>#N/A</v>
      </c>
      <c r="LA103" s="165" t="e">
        <f t="shared" si="374"/>
        <v>#N/A</v>
      </c>
      <c r="LB103" s="165" t="e">
        <f t="shared" si="374"/>
        <v>#N/A</v>
      </c>
      <c r="LC103" s="165" t="e">
        <f t="shared" si="374"/>
        <v>#N/A</v>
      </c>
      <c r="LD103" s="165" t="e">
        <f t="shared" si="374"/>
        <v>#N/A</v>
      </c>
      <c r="LE103" s="165" t="e">
        <f t="shared" si="374"/>
        <v>#N/A</v>
      </c>
      <c r="LF103" s="165" t="e">
        <f t="shared" si="374"/>
        <v>#N/A</v>
      </c>
      <c r="LG103" s="165" t="e">
        <f t="shared" si="374"/>
        <v>#N/A</v>
      </c>
      <c r="LH103" s="165" t="e">
        <f t="shared" si="374"/>
        <v>#N/A</v>
      </c>
      <c r="LI103" s="165" t="e">
        <f t="shared" si="374"/>
        <v>#N/A</v>
      </c>
      <c r="LJ103" s="165" t="e">
        <f t="shared" si="374"/>
        <v>#N/A</v>
      </c>
      <c r="LK103" s="165" t="e">
        <f t="shared" si="374"/>
        <v>#N/A</v>
      </c>
      <c r="LL103" s="165" t="e">
        <f t="shared" si="374"/>
        <v>#N/A</v>
      </c>
      <c r="LM103" s="165" t="e">
        <f t="shared" si="374"/>
        <v>#N/A</v>
      </c>
      <c r="LN103" s="165" t="e">
        <f t="shared" si="371"/>
        <v>#N/A</v>
      </c>
      <c r="LO103" s="165" t="e">
        <f t="shared" si="371"/>
        <v>#N/A</v>
      </c>
      <c r="LP103" s="165" t="e">
        <f t="shared" si="371"/>
        <v>#N/A</v>
      </c>
      <c r="LQ103" s="165" t="e">
        <f t="shared" si="371"/>
        <v>#N/A</v>
      </c>
      <c r="LR103" s="165" t="e">
        <f t="shared" si="371"/>
        <v>#N/A</v>
      </c>
      <c r="LS103" s="165" t="e">
        <f t="shared" si="371"/>
        <v>#N/A</v>
      </c>
      <c r="LT103" s="165" t="e">
        <f t="shared" si="371"/>
        <v>#N/A</v>
      </c>
      <c r="LU103" s="165" t="e">
        <f t="shared" si="371"/>
        <v>#N/A</v>
      </c>
      <c r="LV103" s="165" t="e">
        <f t="shared" si="371"/>
        <v>#N/A</v>
      </c>
      <c r="LW103" s="165" t="e">
        <f t="shared" si="371"/>
        <v>#N/A</v>
      </c>
      <c r="LX103" s="165" t="e">
        <f t="shared" si="371"/>
        <v>#N/A</v>
      </c>
      <c r="LY103" s="165" t="e">
        <f t="shared" si="371"/>
        <v>#N/A</v>
      </c>
      <c r="LZ103" s="165" t="e">
        <f t="shared" si="371"/>
        <v>#N/A</v>
      </c>
      <c r="MA103" s="165" t="e">
        <f t="shared" si="371"/>
        <v>#N/A</v>
      </c>
      <c r="MB103" s="165" t="e">
        <f t="shared" si="371"/>
        <v>#N/A</v>
      </c>
      <c r="MC103" s="165" t="e">
        <f t="shared" si="387"/>
        <v>#N/A</v>
      </c>
      <c r="MD103" s="165" t="e">
        <f t="shared" si="387"/>
        <v>#N/A</v>
      </c>
      <c r="ME103" s="165" t="e">
        <f t="shared" si="387"/>
        <v>#N/A</v>
      </c>
      <c r="MF103" s="165" t="e">
        <f t="shared" si="387"/>
        <v>#N/A</v>
      </c>
      <c r="MG103" s="165" t="e">
        <f t="shared" si="387"/>
        <v>#N/A</v>
      </c>
      <c r="MH103" s="165" t="e">
        <f t="shared" si="387"/>
        <v>#N/A</v>
      </c>
      <c r="MI103" s="165" t="e">
        <f t="shared" si="387"/>
        <v>#N/A</v>
      </c>
      <c r="MJ103" s="165" t="e">
        <f t="shared" si="387"/>
        <v>#N/A</v>
      </c>
      <c r="MK103" s="165" t="e">
        <f t="shared" si="387"/>
        <v>#N/A</v>
      </c>
      <c r="ML103" s="165" t="e">
        <f t="shared" si="387"/>
        <v>#N/A</v>
      </c>
      <c r="MM103" s="165" t="e">
        <f t="shared" si="387"/>
        <v>#N/A</v>
      </c>
      <c r="MN103" s="165" t="e">
        <f t="shared" si="387"/>
        <v>#N/A</v>
      </c>
      <c r="MO103" s="165" t="e">
        <f t="shared" si="387"/>
        <v>#N/A</v>
      </c>
      <c r="MP103" s="165" t="e">
        <f t="shared" si="387"/>
        <v>#N/A</v>
      </c>
      <c r="MQ103" s="165" t="e">
        <f t="shared" si="387"/>
        <v>#N/A</v>
      </c>
      <c r="MR103" s="165" t="e">
        <f t="shared" si="336"/>
        <v>#N/A</v>
      </c>
      <c r="MS103" s="165" t="e">
        <f t="shared" si="368"/>
        <v>#N/A</v>
      </c>
      <c r="MT103" s="165" t="e">
        <f t="shared" si="368"/>
        <v>#N/A</v>
      </c>
      <c r="MU103" s="165" t="e">
        <f t="shared" si="368"/>
        <v>#N/A</v>
      </c>
      <c r="MV103" s="165" t="e">
        <f t="shared" si="379"/>
        <v>#N/A</v>
      </c>
      <c r="MW103" s="165" t="e">
        <f t="shared" si="379"/>
        <v>#N/A</v>
      </c>
      <c r="MX103" s="165" t="e">
        <f t="shared" si="379"/>
        <v>#N/A</v>
      </c>
      <c r="MY103" s="165" t="e">
        <f t="shared" si="379"/>
        <v>#N/A</v>
      </c>
      <c r="MZ103" s="165" t="e">
        <f t="shared" si="379"/>
        <v>#N/A</v>
      </c>
      <c r="NA103" s="165" t="e">
        <f t="shared" si="379"/>
        <v>#N/A</v>
      </c>
      <c r="NB103" s="165" t="e">
        <f t="shared" si="379"/>
        <v>#N/A</v>
      </c>
      <c r="NC103" s="165" t="e">
        <f t="shared" si="379"/>
        <v>#N/A</v>
      </c>
      <c r="ND103" s="165" t="e">
        <f t="shared" si="379"/>
        <v>#N/A</v>
      </c>
      <c r="NE103" s="165" t="e">
        <f t="shared" si="379"/>
        <v>#N/A</v>
      </c>
      <c r="NF103" s="165" t="e">
        <f t="shared" si="379"/>
        <v>#N/A</v>
      </c>
      <c r="NG103" s="165" t="e">
        <f t="shared" si="379"/>
        <v>#N/A</v>
      </c>
      <c r="NH103" s="165" t="e">
        <f t="shared" si="379"/>
        <v>#N/A</v>
      </c>
      <c r="NI103" s="165" t="e">
        <f t="shared" si="379"/>
        <v>#N/A</v>
      </c>
      <c r="NJ103" s="165" t="e">
        <f t="shared" si="379"/>
        <v>#N/A</v>
      </c>
      <c r="NK103" s="165" t="e">
        <f t="shared" si="375"/>
        <v>#N/A</v>
      </c>
      <c r="NL103" s="165" t="e">
        <f t="shared" si="375"/>
        <v>#N/A</v>
      </c>
      <c r="NM103" s="165" t="e">
        <f t="shared" si="375"/>
        <v>#N/A</v>
      </c>
      <c r="NN103" s="165" t="e">
        <f t="shared" si="375"/>
        <v>#N/A</v>
      </c>
      <c r="NO103" s="165" t="e">
        <f t="shared" si="375"/>
        <v>#N/A</v>
      </c>
      <c r="NP103" s="165" t="e">
        <f t="shared" si="375"/>
        <v>#N/A</v>
      </c>
      <c r="NQ103" s="165" t="e">
        <f t="shared" si="375"/>
        <v>#N/A</v>
      </c>
      <c r="NR103" s="165" t="e">
        <f t="shared" si="375"/>
        <v>#N/A</v>
      </c>
      <c r="NS103" s="165" t="e">
        <f t="shared" si="375"/>
        <v>#N/A</v>
      </c>
      <c r="NT103" s="165" t="e">
        <f t="shared" si="375"/>
        <v>#N/A</v>
      </c>
      <c r="NU103" s="165" t="e">
        <f t="shared" si="375"/>
        <v>#N/A</v>
      </c>
      <c r="NV103" s="165" t="e">
        <f t="shared" si="375"/>
        <v>#N/A</v>
      </c>
      <c r="NW103" s="165" t="e">
        <f t="shared" si="375"/>
        <v>#N/A</v>
      </c>
      <c r="NX103" s="165" t="e">
        <f t="shared" si="375"/>
        <v>#N/A</v>
      </c>
      <c r="NY103" s="165" t="e">
        <f t="shared" si="375"/>
        <v>#N/A</v>
      </c>
      <c r="NZ103" s="165" t="e">
        <f t="shared" si="372"/>
        <v>#N/A</v>
      </c>
      <c r="OA103" s="165" t="e">
        <f t="shared" si="372"/>
        <v>#N/A</v>
      </c>
      <c r="OB103" s="165" t="e">
        <f t="shared" si="372"/>
        <v>#N/A</v>
      </c>
      <c r="OC103" s="165" t="e">
        <f t="shared" si="372"/>
        <v>#N/A</v>
      </c>
      <c r="OD103" s="165" t="e">
        <f t="shared" si="372"/>
        <v>#N/A</v>
      </c>
      <c r="OE103" s="165" t="e">
        <f t="shared" si="372"/>
        <v>#N/A</v>
      </c>
      <c r="OF103" s="165" t="e">
        <f t="shared" si="372"/>
        <v>#N/A</v>
      </c>
      <c r="OG103" s="165" t="e">
        <f t="shared" si="372"/>
        <v>#N/A</v>
      </c>
      <c r="OH103" s="165" t="e">
        <f t="shared" si="372"/>
        <v>#N/A</v>
      </c>
      <c r="OI103" s="165" t="e">
        <f t="shared" si="372"/>
        <v>#N/A</v>
      </c>
      <c r="OJ103" s="165" t="e">
        <f t="shared" si="372"/>
        <v>#N/A</v>
      </c>
      <c r="OK103" s="165" t="e">
        <f t="shared" si="372"/>
        <v>#N/A</v>
      </c>
      <c r="OL103" s="165" t="e">
        <f t="shared" si="372"/>
        <v>#N/A</v>
      </c>
      <c r="OM103" s="165" t="e">
        <f t="shared" si="372"/>
        <v>#N/A</v>
      </c>
      <c r="ON103" s="165" t="e">
        <f t="shared" si="372"/>
        <v>#N/A</v>
      </c>
      <c r="OO103" s="165" t="e">
        <f t="shared" si="388"/>
        <v>#N/A</v>
      </c>
      <c r="OP103" s="165" t="e">
        <f t="shared" si="388"/>
        <v>#N/A</v>
      </c>
      <c r="OQ103" s="165" t="e">
        <f t="shared" si="388"/>
        <v>#N/A</v>
      </c>
      <c r="OR103" s="165" t="e">
        <f t="shared" si="388"/>
        <v>#N/A</v>
      </c>
      <c r="OS103" s="165" t="e">
        <f t="shared" si="388"/>
        <v>#N/A</v>
      </c>
      <c r="OT103" s="165" t="e">
        <f t="shared" si="388"/>
        <v>#N/A</v>
      </c>
      <c r="OU103" s="165" t="e">
        <f t="shared" si="388"/>
        <v>#N/A</v>
      </c>
      <c r="OV103" s="165" t="e">
        <f t="shared" si="388"/>
        <v>#N/A</v>
      </c>
      <c r="OW103" s="165" t="e">
        <f t="shared" si="388"/>
        <v>#N/A</v>
      </c>
      <c r="OX103" s="165" t="e">
        <f t="shared" si="388"/>
        <v>#N/A</v>
      </c>
      <c r="OY103" s="165" t="e">
        <f t="shared" si="388"/>
        <v>#N/A</v>
      </c>
      <c r="OZ103" s="165" t="e">
        <f t="shared" si="388"/>
        <v>#N/A</v>
      </c>
      <c r="PA103" s="165" t="e">
        <f t="shared" si="388"/>
        <v>#N/A</v>
      </c>
      <c r="PB103" s="165" t="e">
        <f t="shared" si="388"/>
        <v>#N/A</v>
      </c>
      <c r="PC103" s="165" t="e">
        <f t="shared" si="388"/>
        <v>#N/A</v>
      </c>
      <c r="PD103" s="165" t="e">
        <f t="shared" si="337"/>
        <v>#N/A</v>
      </c>
      <c r="PE103" s="165" t="e">
        <f t="shared" si="384"/>
        <v>#N/A</v>
      </c>
      <c r="PF103" s="165" t="e">
        <f t="shared" si="384"/>
        <v>#N/A</v>
      </c>
      <c r="PG103" s="165" t="e">
        <f t="shared" si="384"/>
        <v>#N/A</v>
      </c>
      <c r="PH103" s="165" t="e">
        <f t="shared" si="384"/>
        <v>#N/A</v>
      </c>
      <c r="PI103" s="165" t="e">
        <f t="shared" si="384"/>
        <v>#N/A</v>
      </c>
      <c r="PJ103" s="165" t="e">
        <f t="shared" si="384"/>
        <v>#N/A</v>
      </c>
      <c r="PK103" s="165" t="e">
        <f t="shared" si="384"/>
        <v>#N/A</v>
      </c>
      <c r="PL103" s="165" t="e">
        <f t="shared" si="384"/>
        <v>#N/A</v>
      </c>
    </row>
    <row r="104" spans="1:428" x14ac:dyDescent="0.45">
      <c r="A104" s="2"/>
      <c r="B104" s="2"/>
      <c r="C104" s="2"/>
      <c r="D104" s="86">
        <f>SUM(D4:D103)</f>
        <v>678</v>
      </c>
      <c r="E104" s="86">
        <f>SUM(E4:E103)</f>
        <v>1200</v>
      </c>
      <c r="F104" s="86">
        <f>SUM(F4:F103)</f>
        <v>2154</v>
      </c>
      <c r="G104" s="5"/>
      <c r="H104" s="5"/>
      <c r="I104" s="34"/>
      <c r="J104" s="34"/>
      <c r="K104" s="86">
        <f>SUM(K4:K103)</f>
        <v>1272</v>
      </c>
      <c r="L104" s="347" t="s">
        <v>994</v>
      </c>
      <c r="M104" s="5"/>
      <c r="O104" s="87">
        <f>IF(O4="","",SQRT(P104))</f>
        <v>129.38894852343458</v>
      </c>
      <c r="P104" s="70">
        <f>IF(P4="","",SUM(P4:P103))</f>
        <v>16741.5</v>
      </c>
      <c r="Q104" s="86">
        <f>IF(SUM(Q4:Q103)=0,"",SUM(Q4:Q103))</f>
        <v>1500</v>
      </c>
      <c r="R104" s="266">
        <f>IF(OR(O104="",Q104=""),"",ABS(VLOOKUP($Q$1,VLookups!$A$43:$B$44,2,FALSE)-_xlfn.NORM.DIST(Q104,K104,O104,TRUE)))</f>
        <v>0.96097623566412904</v>
      </c>
      <c r="S104" s="88">
        <f>SUM(S4:S103)</f>
        <v>827.31953267379538</v>
      </c>
      <c r="T104" s="88">
        <f t="shared" ref="T104:X104" si="390">SUM(T4:T103)</f>
        <v>1716.680467326205</v>
      </c>
      <c r="U104" s="88">
        <f t="shared" si="390"/>
        <v>1631.6278888682309</v>
      </c>
      <c r="V104" s="88">
        <f t="shared" si="390"/>
        <v>1564.0307957314385</v>
      </c>
      <c r="W104" s="88">
        <f t="shared" si="390"/>
        <v>1506.0385087793727</v>
      </c>
      <c r="X104" s="88">
        <f t="shared" si="390"/>
        <v>1453.9596427694407</v>
      </c>
      <c r="Y104" s="5"/>
      <c r="Z104" s="356"/>
      <c r="AA104" s="180">
        <f>IF(AND(D104&gt;0,E104&gt;0,F104&gt;0),K104-(3*O104),"")</f>
        <v>883.83315442969626</v>
      </c>
      <c r="AB104" s="245">
        <f>IF(ISNONTEXT($AA$104),AA104+(($HS$104-$AA$104)/200),"")</f>
        <v>887.71482288539926</v>
      </c>
      <c r="AC104" s="245">
        <f t="shared" ref="AC104:CN104" si="391">IF(ISNONTEXT($AA$104),AB104+(($HS$104-$AA$104)/200),"")</f>
        <v>891.59649134110225</v>
      </c>
      <c r="AD104" s="245">
        <f t="shared" si="391"/>
        <v>895.47815979680524</v>
      </c>
      <c r="AE104" s="245">
        <f t="shared" si="391"/>
        <v>899.35982825250824</v>
      </c>
      <c r="AF104" s="245">
        <f t="shared" si="391"/>
        <v>903.24149670821123</v>
      </c>
      <c r="AG104" s="245">
        <f t="shared" si="391"/>
        <v>907.12316516391422</v>
      </c>
      <c r="AH104" s="245">
        <f t="shared" si="391"/>
        <v>911.00483361961722</v>
      </c>
      <c r="AI104" s="245">
        <f t="shared" si="391"/>
        <v>914.88650207532021</v>
      </c>
      <c r="AJ104" s="245">
        <f t="shared" si="391"/>
        <v>918.7681705310232</v>
      </c>
      <c r="AK104" s="245">
        <f t="shared" si="391"/>
        <v>922.64983898672619</v>
      </c>
      <c r="AL104" s="245">
        <f t="shared" si="391"/>
        <v>926.53150744242919</v>
      </c>
      <c r="AM104" s="245">
        <f t="shared" si="391"/>
        <v>930.41317589813218</v>
      </c>
      <c r="AN104" s="245">
        <f t="shared" si="391"/>
        <v>934.29484435383517</v>
      </c>
      <c r="AO104" s="245">
        <f t="shared" si="391"/>
        <v>938.17651280953817</v>
      </c>
      <c r="AP104" s="245">
        <f t="shared" si="391"/>
        <v>942.05818126524116</v>
      </c>
      <c r="AQ104" s="245">
        <f t="shared" si="391"/>
        <v>945.93984972094415</v>
      </c>
      <c r="AR104" s="245">
        <f t="shared" si="391"/>
        <v>949.82151817664715</v>
      </c>
      <c r="AS104" s="245">
        <f t="shared" si="391"/>
        <v>953.70318663235014</v>
      </c>
      <c r="AT104" s="245">
        <f t="shared" si="391"/>
        <v>957.58485508805313</v>
      </c>
      <c r="AU104" s="245">
        <f t="shared" si="391"/>
        <v>961.46652354375613</v>
      </c>
      <c r="AV104" s="245">
        <f t="shared" si="391"/>
        <v>965.34819199945912</v>
      </c>
      <c r="AW104" s="245">
        <f t="shared" si="391"/>
        <v>969.22986045516211</v>
      </c>
      <c r="AX104" s="245">
        <f t="shared" si="391"/>
        <v>973.1115289108651</v>
      </c>
      <c r="AY104" s="245">
        <f t="shared" si="391"/>
        <v>976.9931973665681</v>
      </c>
      <c r="AZ104" s="245">
        <f t="shared" si="391"/>
        <v>980.87486582227109</v>
      </c>
      <c r="BA104" s="245">
        <f t="shared" si="391"/>
        <v>984.75653427797408</v>
      </c>
      <c r="BB104" s="245">
        <f t="shared" si="391"/>
        <v>988.63820273367708</v>
      </c>
      <c r="BC104" s="245">
        <f t="shared" si="391"/>
        <v>992.51987118938007</v>
      </c>
      <c r="BD104" s="245">
        <f t="shared" si="391"/>
        <v>996.40153964508306</v>
      </c>
      <c r="BE104" s="245">
        <f t="shared" si="391"/>
        <v>1000.2832081007861</v>
      </c>
      <c r="BF104" s="245">
        <f t="shared" si="391"/>
        <v>1004.164876556489</v>
      </c>
      <c r="BG104" s="245">
        <f t="shared" si="391"/>
        <v>1008.046545012192</v>
      </c>
      <c r="BH104" s="245">
        <f t="shared" si="391"/>
        <v>1011.928213467895</v>
      </c>
      <c r="BI104" s="245">
        <f t="shared" si="391"/>
        <v>1015.809881923598</v>
      </c>
      <c r="BJ104" s="245">
        <f t="shared" si="391"/>
        <v>1019.691550379301</v>
      </c>
      <c r="BK104" s="245">
        <f t="shared" si="391"/>
        <v>1023.573218835004</v>
      </c>
      <c r="BL104" s="245">
        <f t="shared" si="391"/>
        <v>1027.4548872907071</v>
      </c>
      <c r="BM104" s="245">
        <f t="shared" si="391"/>
        <v>1031.3365557464101</v>
      </c>
      <c r="BN104" s="245">
        <f t="shared" si="391"/>
        <v>1035.2182242021131</v>
      </c>
      <c r="BO104" s="245">
        <f t="shared" si="391"/>
        <v>1039.0998926578161</v>
      </c>
      <c r="BP104" s="245">
        <f t="shared" si="391"/>
        <v>1042.9815611135191</v>
      </c>
      <c r="BQ104" s="245">
        <f t="shared" si="391"/>
        <v>1046.8632295692221</v>
      </c>
      <c r="BR104" s="245">
        <f t="shared" si="391"/>
        <v>1050.7448980249251</v>
      </c>
      <c r="BS104" s="245">
        <f t="shared" si="391"/>
        <v>1054.6265664806281</v>
      </c>
      <c r="BT104" s="245">
        <f t="shared" si="391"/>
        <v>1058.5082349363311</v>
      </c>
      <c r="BU104" s="245">
        <f t="shared" si="391"/>
        <v>1062.3899033920341</v>
      </c>
      <c r="BV104" s="245">
        <f t="shared" si="391"/>
        <v>1066.2715718477371</v>
      </c>
      <c r="BW104" s="245">
        <f t="shared" si="391"/>
        <v>1070.15324030344</v>
      </c>
      <c r="BX104" s="245">
        <f t="shared" si="391"/>
        <v>1074.034908759143</v>
      </c>
      <c r="BY104" s="245">
        <f t="shared" si="391"/>
        <v>1077.916577214846</v>
      </c>
      <c r="BZ104" s="245">
        <f t="shared" si="391"/>
        <v>1081.798245670549</v>
      </c>
      <c r="CA104" s="245">
        <f t="shared" si="391"/>
        <v>1085.679914126252</v>
      </c>
      <c r="CB104" s="245">
        <f t="shared" si="391"/>
        <v>1089.561582581955</v>
      </c>
      <c r="CC104" s="245">
        <f t="shared" si="391"/>
        <v>1093.443251037658</v>
      </c>
      <c r="CD104" s="245">
        <f t="shared" si="391"/>
        <v>1097.324919493361</v>
      </c>
      <c r="CE104" s="245">
        <f t="shared" si="391"/>
        <v>1101.206587949064</v>
      </c>
      <c r="CF104" s="245">
        <f t="shared" si="391"/>
        <v>1105.088256404767</v>
      </c>
      <c r="CG104" s="245">
        <f t="shared" si="391"/>
        <v>1108.96992486047</v>
      </c>
      <c r="CH104" s="245">
        <f t="shared" si="391"/>
        <v>1112.851593316173</v>
      </c>
      <c r="CI104" s="245">
        <f t="shared" si="391"/>
        <v>1116.733261771876</v>
      </c>
      <c r="CJ104" s="245">
        <f t="shared" si="391"/>
        <v>1120.614930227579</v>
      </c>
      <c r="CK104" s="245">
        <f t="shared" si="391"/>
        <v>1124.4965986832819</v>
      </c>
      <c r="CL104" s="245">
        <f t="shared" si="391"/>
        <v>1128.3782671389849</v>
      </c>
      <c r="CM104" s="245">
        <f t="shared" si="391"/>
        <v>1132.2599355946879</v>
      </c>
      <c r="CN104" s="245">
        <f t="shared" si="391"/>
        <v>1136.1416040503909</v>
      </c>
      <c r="CO104" s="245">
        <f t="shared" ref="CO104:EZ104" si="392">IF(ISNONTEXT($AA$104),CN104+(($HS$104-$AA$104)/200),"")</f>
        <v>1140.0232725060939</v>
      </c>
      <c r="CP104" s="245">
        <f t="shared" si="392"/>
        <v>1143.9049409617969</v>
      </c>
      <c r="CQ104" s="245">
        <f t="shared" si="392"/>
        <v>1147.7866094174999</v>
      </c>
      <c r="CR104" s="245">
        <f t="shared" si="392"/>
        <v>1151.6682778732029</v>
      </c>
      <c r="CS104" s="245">
        <f t="shared" si="392"/>
        <v>1155.5499463289059</v>
      </c>
      <c r="CT104" s="245">
        <f t="shared" si="392"/>
        <v>1159.4316147846089</v>
      </c>
      <c r="CU104" s="245">
        <f t="shared" si="392"/>
        <v>1163.3132832403119</v>
      </c>
      <c r="CV104" s="245">
        <f t="shared" si="392"/>
        <v>1167.1949516960149</v>
      </c>
      <c r="CW104" s="245">
        <f t="shared" si="392"/>
        <v>1171.0766201517179</v>
      </c>
      <c r="CX104" s="245">
        <f t="shared" si="392"/>
        <v>1174.9582886074209</v>
      </c>
      <c r="CY104" s="245">
        <f t="shared" si="392"/>
        <v>1178.8399570631238</v>
      </c>
      <c r="CZ104" s="245">
        <f t="shared" si="392"/>
        <v>1182.7216255188268</v>
      </c>
      <c r="DA104" s="245">
        <f t="shared" si="392"/>
        <v>1186.6032939745298</v>
      </c>
      <c r="DB104" s="245">
        <f t="shared" si="392"/>
        <v>1190.4849624302328</v>
      </c>
      <c r="DC104" s="245">
        <f t="shared" si="392"/>
        <v>1194.3666308859358</v>
      </c>
      <c r="DD104" s="245">
        <f t="shared" si="392"/>
        <v>1198.2482993416388</v>
      </c>
      <c r="DE104" s="245">
        <f t="shared" si="392"/>
        <v>1202.1299677973418</v>
      </c>
      <c r="DF104" s="245">
        <f t="shared" si="392"/>
        <v>1206.0116362530448</v>
      </c>
      <c r="DG104" s="245">
        <f t="shared" si="392"/>
        <v>1209.8933047087478</v>
      </c>
      <c r="DH104" s="245">
        <f t="shared" si="392"/>
        <v>1213.7749731644508</v>
      </c>
      <c r="DI104" s="245">
        <f t="shared" si="392"/>
        <v>1217.6566416201538</v>
      </c>
      <c r="DJ104" s="245">
        <f t="shared" si="392"/>
        <v>1221.5383100758568</v>
      </c>
      <c r="DK104" s="245">
        <f t="shared" si="392"/>
        <v>1225.4199785315598</v>
      </c>
      <c r="DL104" s="245">
        <f t="shared" si="392"/>
        <v>1229.3016469872628</v>
      </c>
      <c r="DM104" s="245">
        <f t="shared" si="392"/>
        <v>1233.1833154429657</v>
      </c>
      <c r="DN104" s="245">
        <f t="shared" si="392"/>
        <v>1237.0649838986687</v>
      </c>
      <c r="DO104" s="245">
        <f t="shared" si="392"/>
        <v>1240.9466523543717</v>
      </c>
      <c r="DP104" s="245">
        <f t="shared" si="392"/>
        <v>1244.8283208100747</v>
      </c>
      <c r="DQ104" s="245">
        <f t="shared" si="392"/>
        <v>1248.7099892657777</v>
      </c>
      <c r="DR104" s="245">
        <f t="shared" si="392"/>
        <v>1252.5916577214807</v>
      </c>
      <c r="DS104" s="245">
        <f t="shared" si="392"/>
        <v>1256.4733261771837</v>
      </c>
      <c r="DT104" s="245">
        <f t="shared" si="392"/>
        <v>1260.3549946328867</v>
      </c>
      <c r="DU104" s="245">
        <f t="shared" si="392"/>
        <v>1264.2366630885897</v>
      </c>
      <c r="DV104" s="245">
        <f t="shared" si="392"/>
        <v>1268.1183315442927</v>
      </c>
      <c r="DW104" s="245">
        <f t="shared" si="392"/>
        <v>1271.9999999999957</v>
      </c>
      <c r="DX104" s="245">
        <f t="shared" si="392"/>
        <v>1275.8816684556987</v>
      </c>
      <c r="DY104" s="245">
        <f t="shared" si="392"/>
        <v>1279.7633369114017</v>
      </c>
      <c r="DZ104" s="245">
        <f t="shared" si="392"/>
        <v>1283.6450053671047</v>
      </c>
      <c r="EA104" s="245">
        <f t="shared" si="392"/>
        <v>1287.5266738228077</v>
      </c>
      <c r="EB104" s="245">
        <f t="shared" si="392"/>
        <v>1291.4083422785106</v>
      </c>
      <c r="EC104" s="245">
        <f t="shared" si="392"/>
        <v>1295.2900107342136</v>
      </c>
      <c r="ED104" s="245">
        <f t="shared" si="392"/>
        <v>1299.1716791899166</v>
      </c>
      <c r="EE104" s="245">
        <f t="shared" si="392"/>
        <v>1303.0533476456196</v>
      </c>
      <c r="EF104" s="245">
        <f t="shared" si="392"/>
        <v>1306.9350161013226</v>
      </c>
      <c r="EG104" s="245">
        <f t="shared" si="392"/>
        <v>1310.8166845570256</v>
      </c>
      <c r="EH104" s="245">
        <f t="shared" si="392"/>
        <v>1314.6983530127286</v>
      </c>
      <c r="EI104" s="245">
        <f t="shared" si="392"/>
        <v>1318.5800214684316</v>
      </c>
      <c r="EJ104" s="245">
        <f t="shared" si="392"/>
        <v>1322.4616899241346</v>
      </c>
      <c r="EK104" s="245">
        <f t="shared" si="392"/>
        <v>1326.3433583798376</v>
      </c>
      <c r="EL104" s="245">
        <f t="shared" si="392"/>
        <v>1330.2250268355406</v>
      </c>
      <c r="EM104" s="245">
        <f t="shared" si="392"/>
        <v>1334.1066952912436</v>
      </c>
      <c r="EN104" s="245">
        <f t="shared" si="392"/>
        <v>1337.9883637469466</v>
      </c>
      <c r="EO104" s="245">
        <f t="shared" si="392"/>
        <v>1341.8700322026496</v>
      </c>
      <c r="EP104" s="245">
        <f t="shared" si="392"/>
        <v>1345.7517006583525</v>
      </c>
      <c r="EQ104" s="245">
        <f t="shared" si="392"/>
        <v>1349.6333691140555</v>
      </c>
      <c r="ER104" s="245">
        <f t="shared" si="392"/>
        <v>1353.5150375697585</v>
      </c>
      <c r="ES104" s="245">
        <f t="shared" si="392"/>
        <v>1357.3967060254615</v>
      </c>
      <c r="ET104" s="245">
        <f t="shared" si="392"/>
        <v>1361.2783744811645</v>
      </c>
      <c r="EU104" s="245">
        <f t="shared" si="392"/>
        <v>1365.1600429368675</v>
      </c>
      <c r="EV104" s="245">
        <f t="shared" si="392"/>
        <v>1369.0417113925705</v>
      </c>
      <c r="EW104" s="245">
        <f t="shared" si="392"/>
        <v>1372.9233798482735</v>
      </c>
      <c r="EX104" s="245">
        <f t="shared" si="392"/>
        <v>1376.8050483039765</v>
      </c>
      <c r="EY104" s="245">
        <f t="shared" si="392"/>
        <v>1380.6867167596795</v>
      </c>
      <c r="EZ104" s="245">
        <f t="shared" si="392"/>
        <v>1384.5683852153825</v>
      </c>
      <c r="FA104" s="245">
        <f t="shared" ref="FA104:HL104" si="393">IF(ISNONTEXT($AA$104),EZ104+(($HS$104-$AA$104)/200),"")</f>
        <v>1388.4500536710855</v>
      </c>
      <c r="FB104" s="245">
        <f t="shared" si="393"/>
        <v>1392.3317221267885</v>
      </c>
      <c r="FC104" s="245">
        <f t="shared" si="393"/>
        <v>1396.2133905824915</v>
      </c>
      <c r="FD104" s="245">
        <f t="shared" si="393"/>
        <v>1400.0950590381944</v>
      </c>
      <c r="FE104" s="245">
        <f t="shared" si="393"/>
        <v>1403.9767274938974</v>
      </c>
      <c r="FF104" s="245">
        <f t="shared" si="393"/>
        <v>1407.8583959496004</v>
      </c>
      <c r="FG104" s="245">
        <f t="shared" si="393"/>
        <v>1411.7400644053034</v>
      </c>
      <c r="FH104" s="245">
        <f t="shared" si="393"/>
        <v>1415.6217328610064</v>
      </c>
      <c r="FI104" s="245">
        <f t="shared" si="393"/>
        <v>1419.5034013167094</v>
      </c>
      <c r="FJ104" s="245">
        <f t="shared" si="393"/>
        <v>1423.3850697724124</v>
      </c>
      <c r="FK104" s="245">
        <f t="shared" si="393"/>
        <v>1427.2667382281154</v>
      </c>
      <c r="FL104" s="245">
        <f t="shared" si="393"/>
        <v>1431.1484066838184</v>
      </c>
      <c r="FM104" s="245">
        <f t="shared" si="393"/>
        <v>1435.0300751395214</v>
      </c>
      <c r="FN104" s="245">
        <f t="shared" si="393"/>
        <v>1438.9117435952244</v>
      </c>
      <c r="FO104" s="245">
        <f t="shared" si="393"/>
        <v>1442.7934120509274</v>
      </c>
      <c r="FP104" s="245">
        <f t="shared" si="393"/>
        <v>1446.6750805066304</v>
      </c>
      <c r="FQ104" s="245">
        <f t="shared" si="393"/>
        <v>1450.5567489623334</v>
      </c>
      <c r="FR104" s="245">
        <f t="shared" si="393"/>
        <v>1454.4384174180364</v>
      </c>
      <c r="FS104" s="245">
        <f t="shared" si="393"/>
        <v>1458.3200858737393</v>
      </c>
      <c r="FT104" s="245">
        <f t="shared" si="393"/>
        <v>1462.2017543294423</v>
      </c>
      <c r="FU104" s="245">
        <f t="shared" si="393"/>
        <v>1466.0834227851453</v>
      </c>
      <c r="FV104" s="245">
        <f t="shared" si="393"/>
        <v>1469.9650912408483</v>
      </c>
      <c r="FW104" s="245">
        <f t="shared" si="393"/>
        <v>1473.8467596965513</v>
      </c>
      <c r="FX104" s="245">
        <f t="shared" si="393"/>
        <v>1477.7284281522543</v>
      </c>
      <c r="FY104" s="245">
        <f t="shared" si="393"/>
        <v>1481.6100966079573</v>
      </c>
      <c r="FZ104" s="245">
        <f t="shared" si="393"/>
        <v>1485.4917650636603</v>
      </c>
      <c r="GA104" s="245">
        <f t="shared" si="393"/>
        <v>1489.3734335193633</v>
      </c>
      <c r="GB104" s="245">
        <f t="shared" si="393"/>
        <v>1493.2551019750663</v>
      </c>
      <c r="GC104" s="245">
        <f t="shared" si="393"/>
        <v>1497.1367704307693</v>
      </c>
      <c r="GD104" s="245">
        <f t="shared" si="393"/>
        <v>1501.0184388864723</v>
      </c>
      <c r="GE104" s="245">
        <f t="shared" si="393"/>
        <v>1504.9001073421753</v>
      </c>
      <c r="GF104" s="245">
        <f t="shared" si="393"/>
        <v>1508.7817757978783</v>
      </c>
      <c r="GG104" s="245">
        <f t="shared" si="393"/>
        <v>1512.6634442535812</v>
      </c>
      <c r="GH104" s="245">
        <f t="shared" si="393"/>
        <v>1516.5451127092842</v>
      </c>
      <c r="GI104" s="245">
        <f t="shared" si="393"/>
        <v>1520.4267811649872</v>
      </c>
      <c r="GJ104" s="245">
        <f t="shared" si="393"/>
        <v>1524.3084496206902</v>
      </c>
      <c r="GK104" s="245">
        <f t="shared" si="393"/>
        <v>1528.1901180763932</v>
      </c>
      <c r="GL104" s="245">
        <f t="shared" si="393"/>
        <v>1532.0717865320962</v>
      </c>
      <c r="GM104" s="245">
        <f t="shared" si="393"/>
        <v>1535.9534549877992</v>
      </c>
      <c r="GN104" s="245">
        <f t="shared" si="393"/>
        <v>1539.8351234435022</v>
      </c>
      <c r="GO104" s="245">
        <f t="shared" si="393"/>
        <v>1543.7167918992052</v>
      </c>
      <c r="GP104" s="245">
        <f t="shared" si="393"/>
        <v>1547.5984603549082</v>
      </c>
      <c r="GQ104" s="245">
        <f t="shared" si="393"/>
        <v>1551.4801288106112</v>
      </c>
      <c r="GR104" s="245">
        <f t="shared" si="393"/>
        <v>1555.3617972663142</v>
      </c>
      <c r="GS104" s="245">
        <f t="shared" si="393"/>
        <v>1559.2434657220172</v>
      </c>
      <c r="GT104" s="245">
        <f t="shared" si="393"/>
        <v>1563.1251341777202</v>
      </c>
      <c r="GU104" s="245">
        <f t="shared" si="393"/>
        <v>1567.0068026334231</v>
      </c>
      <c r="GV104" s="245">
        <f t="shared" si="393"/>
        <v>1570.8884710891261</v>
      </c>
      <c r="GW104" s="245">
        <f t="shared" si="393"/>
        <v>1574.7701395448291</v>
      </c>
      <c r="GX104" s="245">
        <f t="shared" si="393"/>
        <v>1578.6518080005321</v>
      </c>
      <c r="GY104" s="245">
        <f t="shared" si="393"/>
        <v>1582.5334764562351</v>
      </c>
      <c r="GZ104" s="245">
        <f t="shared" si="393"/>
        <v>1586.4151449119381</v>
      </c>
      <c r="HA104" s="245">
        <f t="shared" si="393"/>
        <v>1590.2968133676411</v>
      </c>
      <c r="HB104" s="245">
        <f t="shared" si="393"/>
        <v>1594.1784818233441</v>
      </c>
      <c r="HC104" s="245">
        <f t="shared" si="393"/>
        <v>1598.0601502790471</v>
      </c>
      <c r="HD104" s="245">
        <f t="shared" si="393"/>
        <v>1601.9418187347501</v>
      </c>
      <c r="HE104" s="245">
        <f t="shared" si="393"/>
        <v>1605.8234871904531</v>
      </c>
      <c r="HF104" s="245">
        <f t="shared" si="393"/>
        <v>1609.7051556461561</v>
      </c>
      <c r="HG104" s="245">
        <f t="shared" si="393"/>
        <v>1613.5868241018591</v>
      </c>
      <c r="HH104" s="245">
        <f t="shared" si="393"/>
        <v>1617.4684925575621</v>
      </c>
      <c r="HI104" s="245">
        <f t="shared" si="393"/>
        <v>1621.3501610132651</v>
      </c>
      <c r="HJ104" s="245">
        <f t="shared" si="393"/>
        <v>1625.231829468968</v>
      </c>
      <c r="HK104" s="245">
        <f t="shared" si="393"/>
        <v>1629.113497924671</v>
      </c>
      <c r="HL104" s="245">
        <f t="shared" si="393"/>
        <v>1632.995166380374</v>
      </c>
      <c r="HM104" s="245">
        <f t="shared" ref="HM104:HR104" si="394">IF(ISNONTEXT($AA$104),HL104+(($HS$104-$AA$104)/200),"")</f>
        <v>1636.876834836077</v>
      </c>
      <c r="HN104" s="245">
        <f t="shared" si="394"/>
        <v>1640.75850329178</v>
      </c>
      <c r="HO104" s="245">
        <f t="shared" si="394"/>
        <v>1644.640171747483</v>
      </c>
      <c r="HP104" s="245">
        <f t="shared" si="394"/>
        <v>1648.521840203186</v>
      </c>
      <c r="HQ104" s="245">
        <f t="shared" si="394"/>
        <v>1652.403508658889</v>
      </c>
      <c r="HR104" s="245">
        <f t="shared" si="394"/>
        <v>1656.285177114592</v>
      </c>
      <c r="HS104" s="180">
        <f>IF(ISNONTEXT($AA104),K104+(3*O104),"")</f>
        <v>1660.1668455703038</v>
      </c>
      <c r="HT104" s="165">
        <f t="shared" si="325"/>
        <v>3.4252140252421347E-5</v>
      </c>
      <c r="HU104" s="165">
        <f t="shared" si="366"/>
        <v>3.7460949805161012E-5</v>
      </c>
      <c r="HV104" s="165">
        <f t="shared" si="366"/>
        <v>4.0933510363535771E-5</v>
      </c>
      <c r="HW104" s="165">
        <f t="shared" si="366"/>
        <v>4.468773377984611E-5</v>
      </c>
      <c r="HX104" s="165">
        <f t="shared" si="377"/>
        <v>4.8742388497914471E-5</v>
      </c>
      <c r="HY104" s="165">
        <f t="shared" si="377"/>
        <v>5.3117107519960695E-5</v>
      </c>
      <c r="HZ104" s="165">
        <f t="shared" si="377"/>
        <v>5.7832393037997667E-5</v>
      </c>
      <c r="IA104" s="165">
        <f t="shared" si="377"/>
        <v>6.2909617401146975E-5</v>
      </c>
      <c r="IB104" s="165">
        <f t="shared" si="377"/>
        <v>6.8371020084724682E-5</v>
      </c>
      <c r="IC104" s="165">
        <f t="shared" si="377"/>
        <v>7.4239700323399185E-5</v>
      </c>
      <c r="ID104" s="165">
        <f t="shared" si="377"/>
        <v>8.0539605069401195E-5</v>
      </c>
      <c r="IE104" s="165">
        <f t="shared" si="377"/>
        <v>8.7295511937870659E-5</v>
      </c>
      <c r="IF104" s="165">
        <f t="shared" si="377"/>
        <v>9.4533006805156168E-5</v>
      </c>
      <c r="IG104" s="165">
        <f t="shared" si="377"/>
        <v>1.0227845573244122E-4</v>
      </c>
      <c r="IH104" s="165">
        <f t="shared" si="377"/>
        <v>1.1055897089664198E-4</v>
      </c>
      <c r="II104" s="165">
        <f t="shared" si="377"/>
        <v>1.1940237022327163E-4</v>
      </c>
      <c r="IJ104" s="165">
        <f t="shared" si="377"/>
        <v>1.2883713043205998E-4</v>
      </c>
      <c r="IK104" s="165">
        <f t="shared" si="377"/>
        <v>1.3889233322569652E-4</v>
      </c>
      <c r="IL104" s="165">
        <f t="shared" si="377"/>
        <v>1.4959760437523691E-4</v>
      </c>
      <c r="IM104" s="165">
        <f t="shared" si="373"/>
        <v>1.6098304548258464E-4</v>
      </c>
      <c r="IN104" s="165">
        <f t="shared" si="373"/>
        <v>1.7307915823109487E-4</v>
      </c>
      <c r="IO104" s="165">
        <f t="shared" si="373"/>
        <v>1.8591676096978008E-4</v>
      </c>
      <c r="IP104" s="165">
        <f t="shared" si="373"/>
        <v>1.9952689751483223E-4</v>
      </c>
      <c r="IQ104" s="165">
        <f t="shared" si="373"/>
        <v>2.1394073809420013E-4</v>
      </c>
      <c r="IR104" s="165">
        <f t="shared" si="373"/>
        <v>2.2918947240667742E-4</v>
      </c>
      <c r="IS104" s="165">
        <f t="shared" si="373"/>
        <v>2.4530419481628459E-4</v>
      </c>
      <c r="IT104" s="165">
        <f t="shared" si="373"/>
        <v>2.6231578175551264E-4</v>
      </c>
      <c r="IU104" s="165">
        <f t="shared" si="373"/>
        <v>2.8025476146703387E-4</v>
      </c>
      <c r="IV104" s="165">
        <f t="shared" si="373"/>
        <v>2.9915117627255731E-4</v>
      </c>
      <c r="IW104" s="165">
        <f t="shared" si="373"/>
        <v>3.1903443761932326E-4</v>
      </c>
      <c r="IX104" s="165">
        <f t="shared" si="373"/>
        <v>3.3993317421897161E-4</v>
      </c>
      <c r="IY104" s="165">
        <f t="shared" si="373"/>
        <v>3.6187507365980124E-4</v>
      </c>
      <c r="IZ104" s="165">
        <f t="shared" si="373"/>
        <v>3.8488671794137028E-4</v>
      </c>
      <c r="JA104" s="165">
        <f t="shared" si="373"/>
        <v>4.0899341344948387E-4</v>
      </c>
      <c r="JB104" s="165">
        <f t="shared" si="370"/>
        <v>4.342190159593962E-4</v>
      </c>
      <c r="JC104" s="165">
        <f t="shared" si="370"/>
        <v>4.6058575132497544E-4</v>
      </c>
      <c r="JD104" s="165">
        <f t="shared" si="370"/>
        <v>4.8811403258106236E-4</v>
      </c>
      <c r="JE104" s="165">
        <f t="shared" si="370"/>
        <v>5.1682227425469904E-4</v>
      </c>
      <c r="JF104" s="165">
        <f t="shared" si="370"/>
        <v>5.4672670474765854E-4</v>
      </c>
      <c r="JG104" s="165">
        <f t="shared" si="370"/>
        <v>5.7784117771715604E-4</v>
      </c>
      <c r="JH104" s="165">
        <f t="shared" si="370"/>
        <v>6.1017698344301098E-4</v>
      </c>
      <c r="JI104" s="165">
        <f t="shared" si="370"/>
        <v>6.4374266122725848E-4</v>
      </c>
      <c r="JJ104" s="165">
        <f t="shared" si="370"/>
        <v>6.7854381392551605E-4</v>
      </c>
      <c r="JK104" s="165">
        <f t="shared" si="370"/>
        <v>7.1458292575762394E-4</v>
      </c>
      <c r="JL104" s="165">
        <f t="shared" si="370"/>
        <v>7.5185918458751282E-4</v>
      </c>
      <c r="JM104" s="165">
        <f t="shared" si="370"/>
        <v>7.9036830989822606E-4</v>
      </c>
      <c r="JN104" s="165">
        <f t="shared" si="370"/>
        <v>8.3010238771689319E-4</v>
      </c>
      <c r="JO104" s="165">
        <f t="shared" si="370"/>
        <v>8.7104971376558617E-4</v>
      </c>
      <c r="JP104" s="165">
        <f t="shared" si="370"/>
        <v>9.1319464612682184E-4</v>
      </c>
      <c r="JQ104" s="165">
        <f t="shared" si="386"/>
        <v>9.5651746871646098E-4</v>
      </c>
      <c r="JR104" s="165">
        <f t="shared" si="386"/>
        <v>1.0009942668513972E-3</v>
      </c>
      <c r="JS104" s="165">
        <f t="shared" si="386"/>
        <v>1.0465968161843546E-3</v>
      </c>
      <c r="JT104" s="165">
        <f t="shared" si="386"/>
        <v>1.093292486252908E-3</v>
      </c>
      <c r="JU104" s="165">
        <f t="shared" si="386"/>
        <v>1.1410441598542884E-3</v>
      </c>
      <c r="JV104" s="165">
        <f t="shared" si="386"/>
        <v>1.189810169411395E-3</v>
      </c>
      <c r="JW104" s="165">
        <f t="shared" si="386"/>
        <v>1.2395442514386574E-3</v>
      </c>
      <c r="JX104" s="165">
        <f t="shared" si="386"/>
        <v>1.2901955201488837E-3</v>
      </c>
      <c r="JY104" s="165">
        <f t="shared" si="386"/>
        <v>1.3417084611641807E-3</v>
      </c>
      <c r="JZ104" s="165">
        <f t="shared" si="386"/>
        <v>1.394022946205546E-3</v>
      </c>
      <c r="KA104" s="165">
        <f t="shared" si="386"/>
        <v>1.4470742695371199E-3</v>
      </c>
      <c r="KB104" s="165">
        <f t="shared" si="386"/>
        <v>1.5007932068327916E-3</v>
      </c>
      <c r="KC104" s="165">
        <f t="shared" si="386"/>
        <v>1.5551060970153054E-3</v>
      </c>
      <c r="KD104" s="165">
        <f t="shared" si="386"/>
        <v>1.6099349474918672E-3</v>
      </c>
      <c r="KE104" s="165">
        <f t="shared" si="386"/>
        <v>1.665197563076197E-3</v>
      </c>
      <c r="KF104" s="165">
        <f t="shared" si="335"/>
        <v>1.720807698745845E-3</v>
      </c>
      <c r="KG104" s="165">
        <f t="shared" si="367"/>
        <v>1.7766752362362095E-3</v>
      </c>
      <c r="KH104" s="165">
        <f t="shared" si="367"/>
        <v>1.8327063843201852E-3</v>
      </c>
      <c r="KI104" s="165">
        <f t="shared" si="367"/>
        <v>1.8888039024656802E-3</v>
      </c>
      <c r="KJ104" s="165">
        <f t="shared" si="378"/>
        <v>1.9448673474035888E-3</v>
      </c>
      <c r="KK104" s="165">
        <f t="shared" si="378"/>
        <v>2.0007933419773916E-3</v>
      </c>
      <c r="KL104" s="165">
        <f t="shared" si="378"/>
        <v>2.0564758654836482E-3</v>
      </c>
      <c r="KM104" s="165">
        <f t="shared" si="378"/>
        <v>2.1118065645515422E-3</v>
      </c>
      <c r="KN104" s="165">
        <f t="shared" si="378"/>
        <v>2.166675083450731E-3</v>
      </c>
      <c r="KO104" s="165">
        <f t="shared" si="378"/>
        <v>2.2209694125613459E-3</v>
      </c>
      <c r="KP104" s="165">
        <f t="shared" si="378"/>
        <v>2.2745762535895078E-3</v>
      </c>
      <c r="KQ104" s="165">
        <f t="shared" si="378"/>
        <v>2.3273813999675373E-3</v>
      </c>
      <c r="KR104" s="165">
        <f t="shared" si="378"/>
        <v>2.3792701307414222E-3</v>
      </c>
      <c r="KS104" s="165">
        <f t="shared" si="378"/>
        <v>2.4301276161204973E-3</v>
      </c>
      <c r="KT104" s="165">
        <f t="shared" si="378"/>
        <v>2.4798393327468229E-3</v>
      </c>
      <c r="KU104" s="165">
        <f t="shared" si="378"/>
        <v>2.5282914866357358E-3</v>
      </c>
      <c r="KV104" s="165">
        <f t="shared" si="378"/>
        <v>2.5753714416455096E-3</v>
      </c>
      <c r="KW104" s="165">
        <f t="shared" si="378"/>
        <v>2.6209681512541676E-3</v>
      </c>
      <c r="KX104" s="165">
        <f t="shared" si="378"/>
        <v>2.6649725913560213E-3</v>
      </c>
      <c r="KY104" s="165">
        <f t="shared" si="374"/>
        <v>2.7072781917404404E-3</v>
      </c>
      <c r="KZ104" s="165">
        <f t="shared" si="374"/>
        <v>2.7477812638812753E-3</v>
      </c>
      <c r="LA104" s="165">
        <f t="shared" si="374"/>
        <v>2.7863814226478986E-3</v>
      </c>
      <c r="LB104" s="165">
        <f t="shared" si="374"/>
        <v>2.8229819995483937E-3</v>
      </c>
      <c r="LC104" s="165">
        <f t="shared" si="374"/>
        <v>2.8574904451322911E-3</v>
      </c>
      <c r="LD104" s="165">
        <f t="shared" si="374"/>
        <v>2.8898187182145839E-3</v>
      </c>
      <c r="LE104" s="165">
        <f t="shared" si="374"/>
        <v>2.9198836596344598E-3</v>
      </c>
      <c r="LF104" s="165">
        <f t="shared" si="374"/>
        <v>2.9476073483311813E-3</v>
      </c>
      <c r="LG104" s="165">
        <f t="shared" si="374"/>
        <v>2.9729174376053494E-3</v>
      </c>
      <c r="LH104" s="165">
        <f t="shared" si="374"/>
        <v>2.995747469536065E-3</v>
      </c>
      <c r="LI104" s="165">
        <f t="shared" si="374"/>
        <v>3.016037165642413E-3</v>
      </c>
      <c r="LJ104" s="165">
        <f t="shared" si="374"/>
        <v>3.033732692010651E-3</v>
      </c>
      <c r="LK104" s="165">
        <f t="shared" si="374"/>
        <v>3.0487868972552939E-3</v>
      </c>
      <c r="LL104" s="165">
        <f t="shared" si="374"/>
        <v>3.0611595218421419E-3</v>
      </c>
      <c r="LM104" s="165">
        <f t="shared" si="374"/>
        <v>3.070817377472728E-3</v>
      </c>
      <c r="LN104" s="165">
        <f t="shared" si="371"/>
        <v>3.0777344954115667E-3</v>
      </c>
      <c r="LO104" s="165">
        <f t="shared" si="371"/>
        <v>3.0818922428284242E-3</v>
      </c>
      <c r="LP104" s="165">
        <f t="shared" si="371"/>
        <v>3.0832794064261011E-3</v>
      </c>
      <c r="LQ104" s="165">
        <f t="shared" si="371"/>
        <v>3.0818922428284302E-3</v>
      </c>
      <c r="LR104" s="165">
        <f t="shared" si="371"/>
        <v>3.0777344954115793E-3</v>
      </c>
      <c r="LS104" s="165">
        <f t="shared" si="371"/>
        <v>3.0708173774727466E-3</v>
      </c>
      <c r="LT104" s="165">
        <f t="shared" si="371"/>
        <v>3.0611595218421671E-3</v>
      </c>
      <c r="LU104" s="165">
        <f t="shared" si="371"/>
        <v>3.0487868972553242E-3</v>
      </c>
      <c r="LV104" s="165">
        <f t="shared" si="371"/>
        <v>3.0337326920106874E-3</v>
      </c>
      <c r="LW104" s="165">
        <f t="shared" si="371"/>
        <v>3.0160371656424555E-3</v>
      </c>
      <c r="LX104" s="165">
        <f t="shared" si="371"/>
        <v>2.9957474695361131E-3</v>
      </c>
      <c r="LY104" s="165">
        <f t="shared" si="371"/>
        <v>2.9729174376054036E-3</v>
      </c>
      <c r="LZ104" s="165">
        <f t="shared" si="371"/>
        <v>2.9476073483312402E-3</v>
      </c>
      <c r="MA104" s="165">
        <f t="shared" si="371"/>
        <v>2.9198836596345244E-3</v>
      </c>
      <c r="MB104" s="165">
        <f t="shared" si="371"/>
        <v>2.8898187182146528E-3</v>
      </c>
      <c r="MC104" s="165">
        <f t="shared" si="387"/>
        <v>2.8574904451323657E-3</v>
      </c>
      <c r="MD104" s="165">
        <f t="shared" si="387"/>
        <v>2.8229819995484727E-3</v>
      </c>
      <c r="ME104" s="165">
        <f t="shared" si="387"/>
        <v>2.7863814226479823E-3</v>
      </c>
      <c r="MF104" s="165">
        <f t="shared" si="387"/>
        <v>2.7477812638813633E-3</v>
      </c>
      <c r="MG104" s="165">
        <f t="shared" si="387"/>
        <v>2.7072781917405328E-3</v>
      </c>
      <c r="MH104" s="165">
        <f t="shared" si="387"/>
        <v>2.6649725913561175E-3</v>
      </c>
      <c r="MI104" s="165">
        <f t="shared" si="387"/>
        <v>2.6209681512542678E-3</v>
      </c>
      <c r="MJ104" s="165">
        <f t="shared" si="387"/>
        <v>2.5753714416456128E-3</v>
      </c>
      <c r="MK104" s="165">
        <f t="shared" si="387"/>
        <v>2.5282914866358421E-3</v>
      </c>
      <c r="ML104" s="165">
        <f t="shared" si="387"/>
        <v>2.4798393327469326E-3</v>
      </c>
      <c r="MM104" s="165">
        <f t="shared" si="387"/>
        <v>2.4301276161206088E-3</v>
      </c>
      <c r="MN104" s="165">
        <f t="shared" si="387"/>
        <v>2.3792701307415371E-3</v>
      </c>
      <c r="MO104" s="165">
        <f t="shared" si="387"/>
        <v>2.3273813999676539E-3</v>
      </c>
      <c r="MP104" s="165">
        <f t="shared" si="387"/>
        <v>2.2745762535896262E-3</v>
      </c>
      <c r="MQ104" s="165">
        <f t="shared" si="387"/>
        <v>2.220969412561466E-3</v>
      </c>
      <c r="MR104" s="165">
        <f t="shared" si="336"/>
        <v>2.1666750834508528E-3</v>
      </c>
      <c r="MS104" s="165">
        <f t="shared" si="368"/>
        <v>2.1118065645516645E-3</v>
      </c>
      <c r="MT104" s="165">
        <f t="shared" si="368"/>
        <v>2.0564758654837718E-3</v>
      </c>
      <c r="MU104" s="165">
        <f t="shared" si="368"/>
        <v>2.000793341977516E-3</v>
      </c>
      <c r="MV104" s="165">
        <f t="shared" si="379"/>
        <v>1.9448673474037133E-3</v>
      </c>
      <c r="MW104" s="165">
        <f t="shared" si="379"/>
        <v>1.8888039024658053E-3</v>
      </c>
      <c r="MX104" s="165">
        <f t="shared" si="379"/>
        <v>1.8327063843203101E-3</v>
      </c>
      <c r="MY104" s="165">
        <f t="shared" si="379"/>
        <v>1.776675236236334E-3</v>
      </c>
      <c r="MZ104" s="165">
        <f t="shared" si="379"/>
        <v>1.7208076987459693E-3</v>
      </c>
      <c r="NA104" s="165">
        <f t="shared" si="379"/>
        <v>1.6651975630763208E-3</v>
      </c>
      <c r="NB104" s="165">
        <f t="shared" si="379"/>
        <v>1.6099349474919895E-3</v>
      </c>
      <c r="NC104" s="165">
        <f t="shared" si="379"/>
        <v>1.5551060970154268E-3</v>
      </c>
      <c r="ND104" s="165">
        <f t="shared" si="379"/>
        <v>1.5007932068329117E-3</v>
      </c>
      <c r="NE104" s="165">
        <f t="shared" si="379"/>
        <v>1.4470742695372387E-3</v>
      </c>
      <c r="NF104" s="165">
        <f t="shared" si="379"/>
        <v>1.3940229462056633E-3</v>
      </c>
      <c r="NG104" s="165">
        <f t="shared" si="379"/>
        <v>1.3417084611642965E-3</v>
      </c>
      <c r="NH104" s="165">
        <f t="shared" si="379"/>
        <v>1.2901955201489975E-3</v>
      </c>
      <c r="NI104" s="165">
        <f t="shared" si="379"/>
        <v>1.2395442514387693E-3</v>
      </c>
      <c r="NJ104" s="165">
        <f t="shared" si="379"/>
        <v>1.1898101694115047E-3</v>
      </c>
      <c r="NK104" s="165">
        <f t="shared" si="375"/>
        <v>1.1410441598543957E-3</v>
      </c>
      <c r="NL104" s="165">
        <f t="shared" si="375"/>
        <v>1.0932924862530132E-3</v>
      </c>
      <c r="NM104" s="165">
        <f t="shared" si="375"/>
        <v>1.0465968161844574E-3</v>
      </c>
      <c r="NN104" s="165">
        <f t="shared" si="375"/>
        <v>1.0009942668514978E-3</v>
      </c>
      <c r="NO104" s="165">
        <f t="shared" si="375"/>
        <v>9.5651746871655856E-4</v>
      </c>
      <c r="NP104" s="165">
        <f t="shared" si="375"/>
        <v>9.1319464612691704E-4</v>
      </c>
      <c r="NQ104" s="165">
        <f t="shared" si="375"/>
        <v>8.7104971376567855E-4</v>
      </c>
      <c r="NR104" s="165">
        <f t="shared" si="375"/>
        <v>8.3010238771698275E-4</v>
      </c>
      <c r="NS104" s="165">
        <f t="shared" si="375"/>
        <v>7.9036830989831323E-4</v>
      </c>
      <c r="NT104" s="165">
        <f t="shared" si="375"/>
        <v>7.5185918458759728E-4</v>
      </c>
      <c r="NU104" s="165">
        <f t="shared" si="375"/>
        <v>7.1458292575770548E-4</v>
      </c>
      <c r="NV104" s="165">
        <f t="shared" si="375"/>
        <v>6.7854381392559488E-4</v>
      </c>
      <c r="NW104" s="165">
        <f t="shared" si="375"/>
        <v>6.4374266122733481E-4</v>
      </c>
      <c r="NX104" s="165">
        <f t="shared" si="375"/>
        <v>6.1017698344308438E-4</v>
      </c>
      <c r="NY104" s="165">
        <f t="shared" si="375"/>
        <v>5.7784117771722673E-4</v>
      </c>
      <c r="NZ104" s="165">
        <f t="shared" si="372"/>
        <v>5.467267047477262E-4</v>
      </c>
      <c r="OA104" s="165">
        <f t="shared" si="372"/>
        <v>5.168222742547643E-4</v>
      </c>
      <c r="OB104" s="165">
        <f t="shared" si="372"/>
        <v>4.8811403258112578E-4</v>
      </c>
      <c r="OC104" s="165">
        <f t="shared" si="372"/>
        <v>4.6058575132503594E-4</v>
      </c>
      <c r="OD104" s="165">
        <f t="shared" si="372"/>
        <v>4.3421901595945442E-4</v>
      </c>
      <c r="OE104" s="165">
        <f t="shared" si="372"/>
        <v>4.0899341344953949E-4</v>
      </c>
      <c r="OF104" s="165">
        <f t="shared" si="372"/>
        <v>3.8488671794142362E-4</v>
      </c>
      <c r="OG104" s="165">
        <f t="shared" si="372"/>
        <v>3.6187507365985187E-4</v>
      </c>
      <c r="OH104" s="165">
        <f t="shared" si="372"/>
        <v>3.3993317421901991E-4</v>
      </c>
      <c r="OI104" s="165">
        <f t="shared" si="372"/>
        <v>3.1903443761936945E-4</v>
      </c>
      <c r="OJ104" s="165">
        <f t="shared" si="372"/>
        <v>2.99151176272601E-4</v>
      </c>
      <c r="OK104" s="165">
        <f t="shared" si="372"/>
        <v>2.8025476146707528E-4</v>
      </c>
      <c r="OL104" s="165">
        <f t="shared" si="372"/>
        <v>2.6231578175555211E-4</v>
      </c>
      <c r="OM104" s="165">
        <f t="shared" si="372"/>
        <v>2.4530419481632183E-4</v>
      </c>
      <c r="ON104" s="165">
        <f t="shared" si="372"/>
        <v>2.2918947240671271E-4</v>
      </c>
      <c r="OO104" s="165">
        <f t="shared" si="388"/>
        <v>2.1394073809423374E-4</v>
      </c>
      <c r="OP104" s="165">
        <f t="shared" si="388"/>
        <v>1.9952689751486378E-4</v>
      </c>
      <c r="OQ104" s="165">
        <f t="shared" si="388"/>
        <v>1.8591676096980982E-4</v>
      </c>
      <c r="OR104" s="165">
        <f t="shared" si="388"/>
        <v>1.7307915823112306E-4</v>
      </c>
      <c r="OS104" s="165">
        <f t="shared" si="388"/>
        <v>1.6098304548261102E-4</v>
      </c>
      <c r="OT104" s="165">
        <f t="shared" si="388"/>
        <v>1.4959760437526179E-4</v>
      </c>
      <c r="OU104" s="165">
        <f t="shared" si="388"/>
        <v>1.3889233322572002E-4</v>
      </c>
      <c r="OV104" s="165">
        <f t="shared" si="388"/>
        <v>1.2883713043208188E-4</v>
      </c>
      <c r="OW104" s="165">
        <f t="shared" si="388"/>
        <v>1.1940237022329213E-4</v>
      </c>
      <c r="OX104" s="165">
        <f t="shared" si="388"/>
        <v>1.1055897089666137E-4</v>
      </c>
      <c r="OY104" s="165">
        <f t="shared" si="388"/>
        <v>1.022784557324592E-4</v>
      </c>
      <c r="OZ104" s="165">
        <f t="shared" si="388"/>
        <v>9.4533006805173027E-5</v>
      </c>
      <c r="PA104" s="165">
        <f t="shared" si="388"/>
        <v>8.7295511937886516E-5</v>
      </c>
      <c r="PB104" s="165">
        <f t="shared" si="388"/>
        <v>8.0539605069415859E-5</v>
      </c>
      <c r="PC104" s="165">
        <f t="shared" si="388"/>
        <v>7.423970032341286E-5</v>
      </c>
      <c r="PD104" s="165">
        <f t="shared" si="337"/>
        <v>6.8371020084737516E-5</v>
      </c>
      <c r="PE104" s="165">
        <f t="shared" si="384"/>
        <v>6.2909617401158834E-5</v>
      </c>
      <c r="PF104" s="165">
        <f t="shared" si="384"/>
        <v>5.7832393038008665E-5</v>
      </c>
      <c r="PG104" s="165">
        <f t="shared" si="384"/>
        <v>5.3117107519970981E-5</v>
      </c>
      <c r="PH104" s="165">
        <f t="shared" si="384"/>
        <v>4.8742388497923957E-5</v>
      </c>
      <c r="PI104" s="165">
        <f t="shared" si="384"/>
        <v>4.4687733779854919E-5</v>
      </c>
      <c r="PJ104" s="165">
        <f t="shared" si="384"/>
        <v>4.093351036354395E-5</v>
      </c>
      <c r="PK104" s="165">
        <f t="shared" si="384"/>
        <v>3.7460949805168527E-5</v>
      </c>
      <c r="PL104" s="165">
        <f t="shared" si="384"/>
        <v>3.4252140252421259E-5</v>
      </c>
    </row>
    <row r="105" spans="1:428" x14ac:dyDescent="0.45">
      <c r="A105" s="2"/>
      <c r="B105" s="2"/>
      <c r="C105" s="2"/>
      <c r="D105" s="5"/>
      <c r="E105" s="5"/>
      <c r="F105" s="5"/>
      <c r="G105" s="5"/>
      <c r="H105" s="5"/>
      <c r="I105" s="2"/>
      <c r="J105" s="2"/>
      <c r="K105" s="5"/>
      <c r="L105" s="2"/>
      <c r="M105" s="2"/>
      <c r="N105" s="2"/>
      <c r="O105" s="2"/>
      <c r="P105" s="2"/>
      <c r="Q105" s="24"/>
      <c r="R105" s="267"/>
      <c r="S105" s="33"/>
      <c r="T105" s="33"/>
      <c r="U105" s="33"/>
      <c r="V105" s="33"/>
      <c r="W105" s="33"/>
      <c r="X105" s="33"/>
      <c r="Y105" s="5"/>
    </row>
    <row r="106" spans="1:428" ht="15.75" x14ac:dyDescent="0.5">
      <c r="A106" s="5"/>
      <c r="B106" s="5"/>
      <c r="C106" s="5"/>
      <c r="D106" s="419" t="s">
        <v>75</v>
      </c>
      <c r="E106" s="420"/>
      <c r="F106" s="421"/>
      <c r="G106" s="5"/>
      <c r="H106" s="5"/>
      <c r="I106" s="2"/>
      <c r="J106" s="5"/>
      <c r="K106" s="5"/>
      <c r="L106" s="5"/>
      <c r="M106" s="5"/>
      <c r="O106" s="31" t="s">
        <v>84</v>
      </c>
      <c r="P106" s="31"/>
      <c r="Q106" s="93">
        <v>1400</v>
      </c>
      <c r="R106" s="268">
        <f>IF(OR(O104="",Q106=""),"",ABS(VLOOKUP($Q$1,VLookups!$A$43:$B$44,2,FALSE)-_xlfn.NORM.DIST(Q106,K104,O104,TRUE)))</f>
        <v>0.83873332731190975</v>
      </c>
      <c r="S106" s="64">
        <f>IF($O$104="","",_xlfn.NORM.INV(ABS(VLOOKUP($Q$1,VLookups!$A$43:$B$44,2,FALSE)-S$3),$K$104,$O104))</f>
        <v>1106.1813904556227</v>
      </c>
      <c r="T106" s="65">
        <f>IF($O$104="","",_xlfn.NORM.INV(ABS(VLOOKUP($Q$1,VLookups!$A$43:$B$44,2,FALSE)-T$3),$K$104,$O104))</f>
        <v>1437.8186095443773</v>
      </c>
      <c r="U106" s="66">
        <f>IF($O$104="","",_xlfn.NORM.INV(ABS(VLOOKUP($Q$1,VLookups!$A$43:$B$44,2,FALSE)-U$3),$K$104,$O104))</f>
        <v>1406.1030264811807</v>
      </c>
      <c r="V106" s="67">
        <f>IF($O$104="","",_xlfn.NORM.INV(ABS(VLOOKUP($Q$1,VLookups!$A$43:$B$44,2,FALSE)-V$3),$K$104,$O104))</f>
        <v>1380.8964864669954</v>
      </c>
      <c r="W106" s="68">
        <f>IF($O$104="","",_xlfn.NORM.INV(ABS(VLOOKUP($Q$1,VLookups!$A$43:$B$44,2,FALSE)-W$3),$K$104,$O104))</f>
        <v>1359.2715195677051</v>
      </c>
      <c r="X106" s="69">
        <f>IF($O$104="","",_xlfn.NORM.INV(ABS(VLOOKUP($Q$1,VLookups!$A$43:$B$44,2,FALSE)-X$3),$K$104,$O104))</f>
        <v>1339.8516309444433</v>
      </c>
      <c r="Y106" s="5"/>
      <c r="HT106" s="204">
        <f>IF(AND($F$112&gt;0,$F$113&gt;0),IF(OR(AA104&lt;$F$112,AA104=$F$112),HT104,0),"")</f>
        <v>3.4252140252421347E-5</v>
      </c>
      <c r="HU106" s="204">
        <f t="shared" ref="HU106:KF106" si="395">IF(AND($F$112&gt;0,$F$113&gt;0),IF(OR(AB104&lt;$F$112,AB104=$F$112),HU104,0),"")</f>
        <v>3.7460949805161012E-5</v>
      </c>
      <c r="HV106" s="204">
        <f t="shared" si="395"/>
        <v>4.0933510363535771E-5</v>
      </c>
      <c r="HW106" s="204">
        <f t="shared" si="395"/>
        <v>4.468773377984611E-5</v>
      </c>
      <c r="HX106" s="204">
        <f t="shared" si="395"/>
        <v>4.8742388497914471E-5</v>
      </c>
      <c r="HY106" s="204">
        <f t="shared" si="395"/>
        <v>5.3117107519960695E-5</v>
      </c>
      <c r="HZ106" s="204">
        <f t="shared" si="395"/>
        <v>5.7832393037997667E-5</v>
      </c>
      <c r="IA106" s="204">
        <f t="shared" si="395"/>
        <v>6.2909617401146975E-5</v>
      </c>
      <c r="IB106" s="204">
        <f t="shared" si="395"/>
        <v>6.8371020084724682E-5</v>
      </c>
      <c r="IC106" s="204">
        <f t="shared" si="395"/>
        <v>7.4239700323399185E-5</v>
      </c>
      <c r="ID106" s="204">
        <f t="shared" si="395"/>
        <v>8.0539605069401195E-5</v>
      </c>
      <c r="IE106" s="204">
        <f t="shared" si="395"/>
        <v>8.7295511937870659E-5</v>
      </c>
      <c r="IF106" s="204">
        <f t="shared" si="395"/>
        <v>9.4533006805156168E-5</v>
      </c>
      <c r="IG106" s="204">
        <f t="shared" si="395"/>
        <v>1.0227845573244122E-4</v>
      </c>
      <c r="IH106" s="204">
        <f t="shared" si="395"/>
        <v>1.1055897089664198E-4</v>
      </c>
      <c r="II106" s="204">
        <f t="shared" si="395"/>
        <v>1.1940237022327163E-4</v>
      </c>
      <c r="IJ106" s="204">
        <f t="shared" si="395"/>
        <v>1.2883713043205998E-4</v>
      </c>
      <c r="IK106" s="204">
        <f t="shared" si="395"/>
        <v>1.3889233322569652E-4</v>
      </c>
      <c r="IL106" s="204">
        <f t="shared" si="395"/>
        <v>1.4959760437523691E-4</v>
      </c>
      <c r="IM106" s="204">
        <f t="shared" si="395"/>
        <v>1.6098304548258464E-4</v>
      </c>
      <c r="IN106" s="204">
        <f t="shared" si="395"/>
        <v>1.7307915823109487E-4</v>
      </c>
      <c r="IO106" s="204">
        <f t="shared" si="395"/>
        <v>1.8591676096978008E-4</v>
      </c>
      <c r="IP106" s="204">
        <f t="shared" si="395"/>
        <v>1.9952689751483223E-4</v>
      </c>
      <c r="IQ106" s="204">
        <f t="shared" si="395"/>
        <v>2.1394073809420013E-4</v>
      </c>
      <c r="IR106" s="204">
        <f t="shared" si="395"/>
        <v>2.2918947240667742E-4</v>
      </c>
      <c r="IS106" s="204">
        <f t="shared" si="395"/>
        <v>2.4530419481628459E-4</v>
      </c>
      <c r="IT106" s="204">
        <f t="shared" si="395"/>
        <v>2.6231578175551264E-4</v>
      </c>
      <c r="IU106" s="204">
        <f t="shared" si="395"/>
        <v>2.8025476146703387E-4</v>
      </c>
      <c r="IV106" s="204">
        <f t="shared" si="395"/>
        <v>2.9915117627255731E-4</v>
      </c>
      <c r="IW106" s="204">
        <f t="shared" si="395"/>
        <v>3.1903443761932326E-4</v>
      </c>
      <c r="IX106" s="204">
        <f t="shared" si="395"/>
        <v>3.3993317421897161E-4</v>
      </c>
      <c r="IY106" s="204">
        <f t="shared" si="395"/>
        <v>3.6187507365980124E-4</v>
      </c>
      <c r="IZ106" s="204">
        <f t="shared" si="395"/>
        <v>3.8488671794137028E-4</v>
      </c>
      <c r="JA106" s="204">
        <f t="shared" si="395"/>
        <v>4.0899341344948387E-4</v>
      </c>
      <c r="JB106" s="204">
        <f t="shared" si="395"/>
        <v>4.342190159593962E-4</v>
      </c>
      <c r="JC106" s="204">
        <f t="shared" si="395"/>
        <v>4.6058575132497544E-4</v>
      </c>
      <c r="JD106" s="204">
        <f t="shared" si="395"/>
        <v>4.8811403258106236E-4</v>
      </c>
      <c r="JE106" s="204">
        <f t="shared" si="395"/>
        <v>5.1682227425469904E-4</v>
      </c>
      <c r="JF106" s="204">
        <f t="shared" si="395"/>
        <v>5.4672670474765854E-4</v>
      </c>
      <c r="JG106" s="204">
        <f t="shared" si="395"/>
        <v>5.7784117771715604E-4</v>
      </c>
      <c r="JH106" s="204">
        <f t="shared" si="395"/>
        <v>6.1017698344301098E-4</v>
      </c>
      <c r="JI106" s="204">
        <f t="shared" si="395"/>
        <v>6.4374266122725848E-4</v>
      </c>
      <c r="JJ106" s="204">
        <f t="shared" si="395"/>
        <v>6.7854381392551605E-4</v>
      </c>
      <c r="JK106" s="204">
        <f t="shared" si="395"/>
        <v>7.1458292575762394E-4</v>
      </c>
      <c r="JL106" s="204">
        <f t="shared" si="395"/>
        <v>7.5185918458751282E-4</v>
      </c>
      <c r="JM106" s="204">
        <f t="shared" si="395"/>
        <v>7.9036830989822606E-4</v>
      </c>
      <c r="JN106" s="204">
        <f t="shared" si="395"/>
        <v>8.3010238771689319E-4</v>
      </c>
      <c r="JO106" s="204">
        <f t="shared" si="395"/>
        <v>8.7104971376558617E-4</v>
      </c>
      <c r="JP106" s="204">
        <f t="shared" si="395"/>
        <v>9.1319464612682184E-4</v>
      </c>
      <c r="JQ106" s="204">
        <f t="shared" si="395"/>
        <v>9.5651746871646098E-4</v>
      </c>
      <c r="JR106" s="204">
        <f t="shared" si="395"/>
        <v>1.0009942668513972E-3</v>
      </c>
      <c r="JS106" s="204">
        <f t="shared" si="395"/>
        <v>1.0465968161843546E-3</v>
      </c>
      <c r="JT106" s="204">
        <f t="shared" si="395"/>
        <v>1.093292486252908E-3</v>
      </c>
      <c r="JU106" s="204">
        <f t="shared" si="395"/>
        <v>1.1410441598542884E-3</v>
      </c>
      <c r="JV106" s="204">
        <f t="shared" si="395"/>
        <v>1.189810169411395E-3</v>
      </c>
      <c r="JW106" s="204">
        <f t="shared" si="395"/>
        <v>1.2395442514386574E-3</v>
      </c>
      <c r="JX106" s="204">
        <f t="shared" si="395"/>
        <v>1.2901955201488837E-3</v>
      </c>
      <c r="JY106" s="204">
        <f t="shared" si="395"/>
        <v>1.3417084611641807E-3</v>
      </c>
      <c r="JZ106" s="204">
        <f t="shared" si="395"/>
        <v>0</v>
      </c>
      <c r="KA106" s="204">
        <f t="shared" si="395"/>
        <v>0</v>
      </c>
      <c r="KB106" s="204">
        <f t="shared" si="395"/>
        <v>0</v>
      </c>
      <c r="KC106" s="204">
        <f t="shared" si="395"/>
        <v>0</v>
      </c>
      <c r="KD106" s="204">
        <f t="shared" si="395"/>
        <v>0</v>
      </c>
      <c r="KE106" s="204">
        <f t="shared" si="395"/>
        <v>0</v>
      </c>
      <c r="KF106" s="204">
        <f t="shared" si="395"/>
        <v>0</v>
      </c>
      <c r="KG106" s="204">
        <f t="shared" ref="KG106:MR106" si="396">IF(AND($F$112&gt;0,$F$113&gt;0),IF(OR(CN104&lt;$F$112,CN104=$F$112),KG104,0),"")</f>
        <v>0</v>
      </c>
      <c r="KH106" s="204">
        <f t="shared" si="396"/>
        <v>0</v>
      </c>
      <c r="KI106" s="204">
        <f t="shared" si="396"/>
        <v>0</v>
      </c>
      <c r="KJ106" s="204">
        <f t="shared" si="396"/>
        <v>0</v>
      </c>
      <c r="KK106" s="204">
        <f t="shared" si="396"/>
        <v>0</v>
      </c>
      <c r="KL106" s="204">
        <f t="shared" si="396"/>
        <v>0</v>
      </c>
      <c r="KM106" s="204">
        <f t="shared" si="396"/>
        <v>0</v>
      </c>
      <c r="KN106" s="204">
        <f t="shared" si="396"/>
        <v>0</v>
      </c>
      <c r="KO106" s="204">
        <f t="shared" si="396"/>
        <v>0</v>
      </c>
      <c r="KP106" s="204">
        <f t="shared" si="396"/>
        <v>0</v>
      </c>
      <c r="KQ106" s="204">
        <f t="shared" si="396"/>
        <v>0</v>
      </c>
      <c r="KR106" s="204">
        <f t="shared" si="396"/>
        <v>0</v>
      </c>
      <c r="KS106" s="204">
        <f t="shared" si="396"/>
        <v>0</v>
      </c>
      <c r="KT106" s="204">
        <f t="shared" si="396"/>
        <v>0</v>
      </c>
      <c r="KU106" s="204">
        <f t="shared" si="396"/>
        <v>0</v>
      </c>
      <c r="KV106" s="204">
        <f t="shared" si="396"/>
        <v>0</v>
      </c>
      <c r="KW106" s="204">
        <f t="shared" si="396"/>
        <v>0</v>
      </c>
      <c r="KX106" s="204">
        <f t="shared" si="396"/>
        <v>0</v>
      </c>
      <c r="KY106" s="204">
        <f t="shared" si="396"/>
        <v>0</v>
      </c>
      <c r="KZ106" s="204">
        <f t="shared" si="396"/>
        <v>0</v>
      </c>
      <c r="LA106" s="204">
        <f t="shared" si="396"/>
        <v>0</v>
      </c>
      <c r="LB106" s="204">
        <f t="shared" si="396"/>
        <v>0</v>
      </c>
      <c r="LC106" s="204">
        <f t="shared" si="396"/>
        <v>0</v>
      </c>
      <c r="LD106" s="204">
        <f t="shared" si="396"/>
        <v>0</v>
      </c>
      <c r="LE106" s="204">
        <f t="shared" si="396"/>
        <v>0</v>
      </c>
      <c r="LF106" s="204">
        <f t="shared" si="396"/>
        <v>0</v>
      </c>
      <c r="LG106" s="204">
        <f t="shared" si="396"/>
        <v>0</v>
      </c>
      <c r="LH106" s="204">
        <f t="shared" si="396"/>
        <v>0</v>
      </c>
      <c r="LI106" s="204">
        <f t="shared" si="396"/>
        <v>0</v>
      </c>
      <c r="LJ106" s="204">
        <f t="shared" si="396"/>
        <v>0</v>
      </c>
      <c r="LK106" s="204">
        <f t="shared" si="396"/>
        <v>0</v>
      </c>
      <c r="LL106" s="204">
        <f t="shared" si="396"/>
        <v>0</v>
      </c>
      <c r="LM106" s="204">
        <f t="shared" si="396"/>
        <v>0</v>
      </c>
      <c r="LN106" s="204">
        <f t="shared" si="396"/>
        <v>0</v>
      </c>
      <c r="LO106" s="204">
        <f t="shared" si="396"/>
        <v>0</v>
      </c>
      <c r="LP106" s="204">
        <f t="shared" si="396"/>
        <v>0</v>
      </c>
      <c r="LQ106" s="204">
        <f t="shared" si="396"/>
        <v>0</v>
      </c>
      <c r="LR106" s="204">
        <f t="shared" si="396"/>
        <v>0</v>
      </c>
      <c r="LS106" s="204">
        <f t="shared" si="396"/>
        <v>0</v>
      </c>
      <c r="LT106" s="204">
        <f t="shared" si="396"/>
        <v>0</v>
      </c>
      <c r="LU106" s="204">
        <f t="shared" si="396"/>
        <v>0</v>
      </c>
      <c r="LV106" s="204">
        <f t="shared" si="396"/>
        <v>0</v>
      </c>
      <c r="LW106" s="204">
        <f t="shared" si="396"/>
        <v>0</v>
      </c>
      <c r="LX106" s="204">
        <f t="shared" si="396"/>
        <v>0</v>
      </c>
      <c r="LY106" s="204">
        <f t="shared" si="396"/>
        <v>0</v>
      </c>
      <c r="LZ106" s="204">
        <f t="shared" si="396"/>
        <v>0</v>
      </c>
      <c r="MA106" s="204">
        <f t="shared" si="396"/>
        <v>0</v>
      </c>
      <c r="MB106" s="204">
        <f t="shared" si="396"/>
        <v>0</v>
      </c>
      <c r="MC106" s="204">
        <f t="shared" si="396"/>
        <v>0</v>
      </c>
      <c r="MD106" s="204">
        <f t="shared" si="396"/>
        <v>0</v>
      </c>
      <c r="ME106" s="204">
        <f t="shared" si="396"/>
        <v>0</v>
      </c>
      <c r="MF106" s="204">
        <f t="shared" si="396"/>
        <v>0</v>
      </c>
      <c r="MG106" s="204">
        <f t="shared" si="396"/>
        <v>0</v>
      </c>
      <c r="MH106" s="204">
        <f t="shared" si="396"/>
        <v>0</v>
      </c>
      <c r="MI106" s="204">
        <f t="shared" si="396"/>
        <v>0</v>
      </c>
      <c r="MJ106" s="204">
        <f t="shared" si="396"/>
        <v>0</v>
      </c>
      <c r="MK106" s="204">
        <f t="shared" si="396"/>
        <v>0</v>
      </c>
      <c r="ML106" s="204">
        <f t="shared" si="396"/>
        <v>0</v>
      </c>
      <c r="MM106" s="204">
        <f t="shared" si="396"/>
        <v>0</v>
      </c>
      <c r="MN106" s="204">
        <f t="shared" si="396"/>
        <v>0</v>
      </c>
      <c r="MO106" s="204">
        <f t="shared" si="396"/>
        <v>0</v>
      </c>
      <c r="MP106" s="204">
        <f t="shared" si="396"/>
        <v>0</v>
      </c>
      <c r="MQ106" s="204">
        <f t="shared" si="396"/>
        <v>0</v>
      </c>
      <c r="MR106" s="204">
        <f t="shared" si="396"/>
        <v>0</v>
      </c>
      <c r="MS106" s="204">
        <f t="shared" ref="MS106:PD106" si="397">IF(AND($F$112&gt;0,$F$113&gt;0),IF(OR(EZ104&lt;$F$112,EZ104=$F$112),MS104,0),"")</f>
        <v>0</v>
      </c>
      <c r="MT106" s="204">
        <f t="shared" si="397"/>
        <v>0</v>
      </c>
      <c r="MU106" s="204">
        <f t="shared" si="397"/>
        <v>0</v>
      </c>
      <c r="MV106" s="204">
        <f t="shared" si="397"/>
        <v>0</v>
      </c>
      <c r="MW106" s="204">
        <f t="shared" si="397"/>
        <v>0</v>
      </c>
      <c r="MX106" s="204">
        <f t="shared" si="397"/>
        <v>0</v>
      </c>
      <c r="MY106" s="204">
        <f t="shared" si="397"/>
        <v>0</v>
      </c>
      <c r="MZ106" s="204">
        <f t="shared" si="397"/>
        <v>0</v>
      </c>
      <c r="NA106" s="204">
        <f t="shared" si="397"/>
        <v>0</v>
      </c>
      <c r="NB106" s="204">
        <f t="shared" si="397"/>
        <v>0</v>
      </c>
      <c r="NC106" s="204">
        <f t="shared" si="397"/>
        <v>0</v>
      </c>
      <c r="ND106" s="204">
        <f t="shared" si="397"/>
        <v>0</v>
      </c>
      <c r="NE106" s="204">
        <f t="shared" si="397"/>
        <v>0</v>
      </c>
      <c r="NF106" s="204">
        <f t="shared" si="397"/>
        <v>0</v>
      </c>
      <c r="NG106" s="204">
        <f t="shared" si="397"/>
        <v>0</v>
      </c>
      <c r="NH106" s="204">
        <f t="shared" si="397"/>
        <v>0</v>
      </c>
      <c r="NI106" s="204">
        <f t="shared" si="397"/>
        <v>0</v>
      </c>
      <c r="NJ106" s="204">
        <f t="shared" si="397"/>
        <v>0</v>
      </c>
      <c r="NK106" s="204">
        <f t="shared" si="397"/>
        <v>0</v>
      </c>
      <c r="NL106" s="204">
        <f t="shared" si="397"/>
        <v>0</v>
      </c>
      <c r="NM106" s="204">
        <f t="shared" si="397"/>
        <v>0</v>
      </c>
      <c r="NN106" s="204">
        <f t="shared" si="397"/>
        <v>0</v>
      </c>
      <c r="NO106" s="204">
        <f t="shared" si="397"/>
        <v>0</v>
      </c>
      <c r="NP106" s="204">
        <f t="shared" si="397"/>
        <v>0</v>
      </c>
      <c r="NQ106" s="204">
        <f t="shared" si="397"/>
        <v>0</v>
      </c>
      <c r="NR106" s="204">
        <f t="shared" si="397"/>
        <v>0</v>
      </c>
      <c r="NS106" s="204">
        <f t="shared" si="397"/>
        <v>0</v>
      </c>
      <c r="NT106" s="204">
        <f t="shared" si="397"/>
        <v>0</v>
      </c>
      <c r="NU106" s="204">
        <f t="shared" si="397"/>
        <v>0</v>
      </c>
      <c r="NV106" s="204">
        <f t="shared" si="397"/>
        <v>0</v>
      </c>
      <c r="NW106" s="204">
        <f t="shared" si="397"/>
        <v>0</v>
      </c>
      <c r="NX106" s="204">
        <f t="shared" si="397"/>
        <v>0</v>
      </c>
      <c r="NY106" s="204">
        <f t="shared" si="397"/>
        <v>0</v>
      </c>
      <c r="NZ106" s="204">
        <f t="shared" si="397"/>
        <v>0</v>
      </c>
      <c r="OA106" s="204">
        <f t="shared" si="397"/>
        <v>0</v>
      </c>
      <c r="OB106" s="204">
        <f t="shared" si="397"/>
        <v>0</v>
      </c>
      <c r="OC106" s="204">
        <f t="shared" si="397"/>
        <v>0</v>
      </c>
      <c r="OD106" s="204">
        <f t="shared" si="397"/>
        <v>0</v>
      </c>
      <c r="OE106" s="204">
        <f t="shared" si="397"/>
        <v>0</v>
      </c>
      <c r="OF106" s="204">
        <f t="shared" si="397"/>
        <v>0</v>
      </c>
      <c r="OG106" s="204">
        <f t="shared" si="397"/>
        <v>0</v>
      </c>
      <c r="OH106" s="204">
        <f t="shared" si="397"/>
        <v>0</v>
      </c>
      <c r="OI106" s="204">
        <f t="shared" si="397"/>
        <v>0</v>
      </c>
      <c r="OJ106" s="204">
        <f t="shared" si="397"/>
        <v>0</v>
      </c>
      <c r="OK106" s="204">
        <f t="shared" si="397"/>
        <v>0</v>
      </c>
      <c r="OL106" s="204">
        <f t="shared" si="397"/>
        <v>0</v>
      </c>
      <c r="OM106" s="204">
        <f t="shared" si="397"/>
        <v>0</v>
      </c>
      <c r="ON106" s="204">
        <f t="shared" si="397"/>
        <v>0</v>
      </c>
      <c r="OO106" s="204">
        <f t="shared" si="397"/>
        <v>0</v>
      </c>
      <c r="OP106" s="204">
        <f t="shared" si="397"/>
        <v>0</v>
      </c>
      <c r="OQ106" s="204">
        <f t="shared" si="397"/>
        <v>0</v>
      </c>
      <c r="OR106" s="204">
        <f t="shared" si="397"/>
        <v>0</v>
      </c>
      <c r="OS106" s="204">
        <f t="shared" si="397"/>
        <v>0</v>
      </c>
      <c r="OT106" s="204">
        <f t="shared" si="397"/>
        <v>0</v>
      </c>
      <c r="OU106" s="204">
        <f t="shared" si="397"/>
        <v>0</v>
      </c>
      <c r="OV106" s="204">
        <f t="shared" si="397"/>
        <v>0</v>
      </c>
      <c r="OW106" s="204">
        <f t="shared" si="397"/>
        <v>0</v>
      </c>
      <c r="OX106" s="204">
        <f t="shared" si="397"/>
        <v>0</v>
      </c>
      <c r="OY106" s="204">
        <f t="shared" si="397"/>
        <v>0</v>
      </c>
      <c r="OZ106" s="204">
        <f t="shared" si="397"/>
        <v>0</v>
      </c>
      <c r="PA106" s="204">
        <f t="shared" si="397"/>
        <v>0</v>
      </c>
      <c r="PB106" s="204">
        <f t="shared" si="397"/>
        <v>0</v>
      </c>
      <c r="PC106" s="204">
        <f t="shared" si="397"/>
        <v>0</v>
      </c>
      <c r="PD106" s="204">
        <f t="shared" si="397"/>
        <v>0</v>
      </c>
      <c r="PE106" s="204">
        <f t="shared" ref="PE106:PL106" si="398">IF(AND($F$112&gt;0,$F$113&gt;0),IF(OR(HL104&lt;$F$112,HL104=$F$112),PE104,0),"")</f>
        <v>0</v>
      </c>
      <c r="PF106" s="204">
        <f t="shared" si="398"/>
        <v>0</v>
      </c>
      <c r="PG106" s="204">
        <f t="shared" si="398"/>
        <v>0</v>
      </c>
      <c r="PH106" s="204">
        <f t="shared" si="398"/>
        <v>0</v>
      </c>
      <c r="PI106" s="204">
        <f t="shared" si="398"/>
        <v>0</v>
      </c>
      <c r="PJ106" s="204">
        <f t="shared" si="398"/>
        <v>0</v>
      </c>
      <c r="PK106" s="204">
        <f t="shared" si="398"/>
        <v>0</v>
      </c>
      <c r="PL106" s="204">
        <f t="shared" si="398"/>
        <v>0</v>
      </c>
    </row>
    <row r="107" spans="1:428" x14ac:dyDescent="0.45">
      <c r="A107" s="5"/>
      <c r="B107" s="5"/>
      <c r="D107" s="5"/>
      <c r="E107" s="5"/>
      <c r="F107" s="5"/>
      <c r="G107" s="5"/>
      <c r="H107" s="5"/>
      <c r="I107" s="2"/>
      <c r="J107" s="2"/>
      <c r="K107" s="5"/>
      <c r="L107" s="5"/>
      <c r="M107" s="5"/>
      <c r="N107" s="5"/>
      <c r="O107" s="5"/>
      <c r="P107" s="5"/>
      <c r="Q107" s="5"/>
      <c r="R107" s="5"/>
      <c r="S107" s="5"/>
      <c r="T107" s="5"/>
      <c r="U107" s="5"/>
      <c r="V107" s="5"/>
      <c r="W107" s="5"/>
      <c r="X107" s="5"/>
      <c r="Y107" s="5"/>
      <c r="HT107" s="204">
        <f>IF(AND($F$112&gt;0,$F$113&gt;0),IF(AND(AA104&gt;$F$112,OR(AA104&lt;$F$113,AA104=$F$113)),HT104,0),"")</f>
        <v>0</v>
      </c>
      <c r="HU107" s="204">
        <f t="shared" ref="HU107:KF107" si="399">IF(AND($F$112&gt;0,$F$113&gt;0),IF(AND(AB104&gt;$F$112,OR(AB104&lt;$F$113,AB104=$F$113)),HU104,0),"")</f>
        <v>0</v>
      </c>
      <c r="HV107" s="204">
        <f t="shared" si="399"/>
        <v>0</v>
      </c>
      <c r="HW107" s="204">
        <f t="shared" si="399"/>
        <v>0</v>
      </c>
      <c r="HX107" s="204">
        <f t="shared" si="399"/>
        <v>0</v>
      </c>
      <c r="HY107" s="204">
        <f t="shared" si="399"/>
        <v>0</v>
      </c>
      <c r="HZ107" s="204">
        <f t="shared" si="399"/>
        <v>0</v>
      </c>
      <c r="IA107" s="204">
        <f t="shared" si="399"/>
        <v>0</v>
      </c>
      <c r="IB107" s="204">
        <f t="shared" si="399"/>
        <v>0</v>
      </c>
      <c r="IC107" s="204">
        <f t="shared" si="399"/>
        <v>0</v>
      </c>
      <c r="ID107" s="204">
        <f t="shared" si="399"/>
        <v>0</v>
      </c>
      <c r="IE107" s="204">
        <f t="shared" si="399"/>
        <v>0</v>
      </c>
      <c r="IF107" s="204">
        <f t="shared" si="399"/>
        <v>0</v>
      </c>
      <c r="IG107" s="204">
        <f t="shared" si="399"/>
        <v>0</v>
      </c>
      <c r="IH107" s="204">
        <f t="shared" si="399"/>
        <v>0</v>
      </c>
      <c r="II107" s="204">
        <f t="shared" si="399"/>
        <v>0</v>
      </c>
      <c r="IJ107" s="204">
        <f t="shared" si="399"/>
        <v>0</v>
      </c>
      <c r="IK107" s="204">
        <f t="shared" si="399"/>
        <v>0</v>
      </c>
      <c r="IL107" s="204">
        <f t="shared" si="399"/>
        <v>0</v>
      </c>
      <c r="IM107" s="204">
        <f t="shared" si="399"/>
        <v>0</v>
      </c>
      <c r="IN107" s="204">
        <f t="shared" si="399"/>
        <v>0</v>
      </c>
      <c r="IO107" s="204">
        <f t="shared" si="399"/>
        <v>0</v>
      </c>
      <c r="IP107" s="204">
        <f t="shared" si="399"/>
        <v>0</v>
      </c>
      <c r="IQ107" s="204">
        <f t="shared" si="399"/>
        <v>0</v>
      </c>
      <c r="IR107" s="204">
        <f t="shared" si="399"/>
        <v>0</v>
      </c>
      <c r="IS107" s="204">
        <f t="shared" si="399"/>
        <v>0</v>
      </c>
      <c r="IT107" s="204">
        <f t="shared" si="399"/>
        <v>0</v>
      </c>
      <c r="IU107" s="204">
        <f t="shared" si="399"/>
        <v>0</v>
      </c>
      <c r="IV107" s="204">
        <f t="shared" si="399"/>
        <v>0</v>
      </c>
      <c r="IW107" s="204">
        <f t="shared" si="399"/>
        <v>0</v>
      </c>
      <c r="IX107" s="204">
        <f t="shared" si="399"/>
        <v>0</v>
      </c>
      <c r="IY107" s="204">
        <f t="shared" si="399"/>
        <v>0</v>
      </c>
      <c r="IZ107" s="204">
        <f t="shared" si="399"/>
        <v>0</v>
      </c>
      <c r="JA107" s="204">
        <f t="shared" si="399"/>
        <v>0</v>
      </c>
      <c r="JB107" s="204">
        <f t="shared" si="399"/>
        <v>0</v>
      </c>
      <c r="JC107" s="204">
        <f t="shared" si="399"/>
        <v>0</v>
      </c>
      <c r="JD107" s="204">
        <f t="shared" si="399"/>
        <v>0</v>
      </c>
      <c r="JE107" s="204">
        <f t="shared" si="399"/>
        <v>0</v>
      </c>
      <c r="JF107" s="204">
        <f t="shared" si="399"/>
        <v>0</v>
      </c>
      <c r="JG107" s="204">
        <f t="shared" si="399"/>
        <v>0</v>
      </c>
      <c r="JH107" s="204">
        <f t="shared" si="399"/>
        <v>0</v>
      </c>
      <c r="JI107" s="204">
        <f t="shared" si="399"/>
        <v>0</v>
      </c>
      <c r="JJ107" s="204">
        <f t="shared" si="399"/>
        <v>0</v>
      </c>
      <c r="JK107" s="204">
        <f t="shared" si="399"/>
        <v>0</v>
      </c>
      <c r="JL107" s="204">
        <f t="shared" si="399"/>
        <v>0</v>
      </c>
      <c r="JM107" s="204">
        <f t="shared" si="399"/>
        <v>0</v>
      </c>
      <c r="JN107" s="204">
        <f t="shared" si="399"/>
        <v>0</v>
      </c>
      <c r="JO107" s="204">
        <f t="shared" si="399"/>
        <v>0</v>
      </c>
      <c r="JP107" s="204">
        <f t="shared" si="399"/>
        <v>0</v>
      </c>
      <c r="JQ107" s="204">
        <f t="shared" si="399"/>
        <v>0</v>
      </c>
      <c r="JR107" s="204">
        <f t="shared" si="399"/>
        <v>0</v>
      </c>
      <c r="JS107" s="204">
        <f t="shared" si="399"/>
        <v>0</v>
      </c>
      <c r="JT107" s="204">
        <f t="shared" si="399"/>
        <v>0</v>
      </c>
      <c r="JU107" s="204">
        <f t="shared" si="399"/>
        <v>0</v>
      </c>
      <c r="JV107" s="204">
        <f t="shared" si="399"/>
        <v>0</v>
      </c>
      <c r="JW107" s="204">
        <f t="shared" si="399"/>
        <v>0</v>
      </c>
      <c r="JX107" s="204">
        <f t="shared" si="399"/>
        <v>0</v>
      </c>
      <c r="JY107" s="204">
        <f t="shared" si="399"/>
        <v>0</v>
      </c>
      <c r="JZ107" s="204">
        <f t="shared" si="399"/>
        <v>1.394022946205546E-3</v>
      </c>
      <c r="KA107" s="204">
        <f t="shared" si="399"/>
        <v>1.4470742695371199E-3</v>
      </c>
      <c r="KB107" s="204">
        <f t="shared" si="399"/>
        <v>1.5007932068327916E-3</v>
      </c>
      <c r="KC107" s="204">
        <f t="shared" si="399"/>
        <v>1.5551060970153054E-3</v>
      </c>
      <c r="KD107" s="204">
        <f t="shared" si="399"/>
        <v>1.6099349474918672E-3</v>
      </c>
      <c r="KE107" s="204">
        <f t="shared" si="399"/>
        <v>1.665197563076197E-3</v>
      </c>
      <c r="KF107" s="204">
        <f t="shared" si="399"/>
        <v>1.720807698745845E-3</v>
      </c>
      <c r="KG107" s="204">
        <f t="shared" ref="KG107:MR107" si="400">IF(AND($F$112&gt;0,$F$113&gt;0),IF(AND(CN104&gt;$F$112,OR(CN104&lt;$F$113,CN104=$F$113)),KG104,0),"")</f>
        <v>1.7766752362362095E-3</v>
      </c>
      <c r="KH107" s="204">
        <f t="shared" si="400"/>
        <v>1.8327063843201852E-3</v>
      </c>
      <c r="KI107" s="204">
        <f t="shared" si="400"/>
        <v>1.8888039024656802E-3</v>
      </c>
      <c r="KJ107" s="204">
        <f t="shared" si="400"/>
        <v>1.9448673474035888E-3</v>
      </c>
      <c r="KK107" s="204">
        <f t="shared" si="400"/>
        <v>2.0007933419773916E-3</v>
      </c>
      <c r="KL107" s="204">
        <f t="shared" si="400"/>
        <v>2.0564758654836482E-3</v>
      </c>
      <c r="KM107" s="204">
        <f t="shared" si="400"/>
        <v>2.1118065645515422E-3</v>
      </c>
      <c r="KN107" s="204">
        <f t="shared" si="400"/>
        <v>2.166675083450731E-3</v>
      </c>
      <c r="KO107" s="204">
        <f t="shared" si="400"/>
        <v>2.2209694125613459E-3</v>
      </c>
      <c r="KP107" s="204">
        <f t="shared" si="400"/>
        <v>2.2745762535895078E-3</v>
      </c>
      <c r="KQ107" s="204">
        <f t="shared" si="400"/>
        <v>2.3273813999675373E-3</v>
      </c>
      <c r="KR107" s="204">
        <f t="shared" si="400"/>
        <v>2.3792701307414222E-3</v>
      </c>
      <c r="KS107" s="204">
        <f t="shared" si="400"/>
        <v>2.4301276161204973E-3</v>
      </c>
      <c r="KT107" s="204">
        <f t="shared" si="400"/>
        <v>2.4798393327468229E-3</v>
      </c>
      <c r="KU107" s="204">
        <f t="shared" si="400"/>
        <v>2.5282914866357358E-3</v>
      </c>
      <c r="KV107" s="204">
        <f t="shared" si="400"/>
        <v>2.5753714416455096E-3</v>
      </c>
      <c r="KW107" s="204">
        <f t="shared" si="400"/>
        <v>2.6209681512541676E-3</v>
      </c>
      <c r="KX107" s="204">
        <f t="shared" si="400"/>
        <v>2.6649725913560213E-3</v>
      </c>
      <c r="KY107" s="204">
        <f t="shared" si="400"/>
        <v>2.7072781917404404E-3</v>
      </c>
      <c r="KZ107" s="204">
        <f t="shared" si="400"/>
        <v>2.7477812638812753E-3</v>
      </c>
      <c r="LA107" s="204">
        <f t="shared" si="400"/>
        <v>2.7863814226478986E-3</v>
      </c>
      <c r="LB107" s="204">
        <f t="shared" si="400"/>
        <v>2.8229819995483937E-3</v>
      </c>
      <c r="LC107" s="204">
        <f t="shared" si="400"/>
        <v>2.8574904451322911E-3</v>
      </c>
      <c r="LD107" s="204">
        <f t="shared" si="400"/>
        <v>2.8898187182145839E-3</v>
      </c>
      <c r="LE107" s="204">
        <f t="shared" si="400"/>
        <v>2.9198836596344598E-3</v>
      </c>
      <c r="LF107" s="204">
        <f t="shared" si="400"/>
        <v>2.9476073483311813E-3</v>
      </c>
      <c r="LG107" s="204">
        <f t="shared" si="400"/>
        <v>2.9729174376053494E-3</v>
      </c>
      <c r="LH107" s="204">
        <f t="shared" si="400"/>
        <v>2.995747469536065E-3</v>
      </c>
      <c r="LI107" s="204">
        <f t="shared" si="400"/>
        <v>3.016037165642413E-3</v>
      </c>
      <c r="LJ107" s="204">
        <f t="shared" si="400"/>
        <v>3.033732692010651E-3</v>
      </c>
      <c r="LK107" s="204">
        <f t="shared" si="400"/>
        <v>3.0487868972552939E-3</v>
      </c>
      <c r="LL107" s="204">
        <f t="shared" si="400"/>
        <v>3.0611595218421419E-3</v>
      </c>
      <c r="LM107" s="204">
        <f t="shared" si="400"/>
        <v>3.070817377472728E-3</v>
      </c>
      <c r="LN107" s="204">
        <f t="shared" si="400"/>
        <v>3.0777344954115667E-3</v>
      </c>
      <c r="LO107" s="204">
        <f t="shared" si="400"/>
        <v>3.0818922428284242E-3</v>
      </c>
      <c r="LP107" s="204">
        <f t="shared" si="400"/>
        <v>3.0832794064261011E-3</v>
      </c>
      <c r="LQ107" s="204">
        <f t="shared" si="400"/>
        <v>3.0818922428284302E-3</v>
      </c>
      <c r="LR107" s="204">
        <f t="shared" si="400"/>
        <v>3.0777344954115793E-3</v>
      </c>
      <c r="LS107" s="204">
        <f t="shared" si="400"/>
        <v>3.0708173774727466E-3</v>
      </c>
      <c r="LT107" s="204">
        <f t="shared" si="400"/>
        <v>3.0611595218421671E-3</v>
      </c>
      <c r="LU107" s="204">
        <f t="shared" si="400"/>
        <v>3.0487868972553242E-3</v>
      </c>
      <c r="LV107" s="204">
        <f t="shared" si="400"/>
        <v>3.0337326920106874E-3</v>
      </c>
      <c r="LW107" s="204">
        <f t="shared" si="400"/>
        <v>3.0160371656424555E-3</v>
      </c>
      <c r="LX107" s="204">
        <f t="shared" si="400"/>
        <v>2.9957474695361131E-3</v>
      </c>
      <c r="LY107" s="204">
        <f t="shared" si="400"/>
        <v>2.9729174376054036E-3</v>
      </c>
      <c r="LZ107" s="204">
        <f t="shared" si="400"/>
        <v>2.9476073483312402E-3</v>
      </c>
      <c r="MA107" s="204">
        <f t="shared" si="400"/>
        <v>2.9198836596345244E-3</v>
      </c>
      <c r="MB107" s="204">
        <f t="shared" si="400"/>
        <v>2.8898187182146528E-3</v>
      </c>
      <c r="MC107" s="204">
        <f t="shared" si="400"/>
        <v>2.8574904451323657E-3</v>
      </c>
      <c r="MD107" s="204">
        <f t="shared" si="400"/>
        <v>2.8229819995484727E-3</v>
      </c>
      <c r="ME107" s="204">
        <f t="shared" si="400"/>
        <v>2.7863814226479823E-3</v>
      </c>
      <c r="MF107" s="204">
        <f t="shared" si="400"/>
        <v>2.7477812638813633E-3</v>
      </c>
      <c r="MG107" s="204">
        <f t="shared" si="400"/>
        <v>2.7072781917405328E-3</v>
      </c>
      <c r="MH107" s="204">
        <f t="shared" si="400"/>
        <v>2.6649725913561175E-3</v>
      </c>
      <c r="MI107" s="204">
        <f t="shared" si="400"/>
        <v>2.6209681512542678E-3</v>
      </c>
      <c r="MJ107" s="204">
        <f t="shared" si="400"/>
        <v>2.5753714416456128E-3</v>
      </c>
      <c r="MK107" s="204">
        <f t="shared" si="400"/>
        <v>2.5282914866358421E-3</v>
      </c>
      <c r="ML107" s="204">
        <f t="shared" si="400"/>
        <v>2.4798393327469326E-3</v>
      </c>
      <c r="MM107" s="204">
        <f t="shared" si="400"/>
        <v>2.4301276161206088E-3</v>
      </c>
      <c r="MN107" s="204">
        <f t="shared" si="400"/>
        <v>2.3792701307415371E-3</v>
      </c>
      <c r="MO107" s="204">
        <f t="shared" si="400"/>
        <v>2.3273813999676539E-3</v>
      </c>
      <c r="MP107" s="204">
        <f t="shared" si="400"/>
        <v>2.2745762535896262E-3</v>
      </c>
      <c r="MQ107" s="204">
        <f t="shared" si="400"/>
        <v>2.220969412561466E-3</v>
      </c>
      <c r="MR107" s="204">
        <f t="shared" si="400"/>
        <v>2.1666750834508528E-3</v>
      </c>
      <c r="MS107" s="204">
        <f t="shared" ref="MS107:PD107" si="401">IF(AND($F$112&gt;0,$F$113&gt;0),IF(AND(EZ104&gt;$F$112,OR(EZ104&lt;$F$113,EZ104=$F$113)),MS104,0),"")</f>
        <v>2.1118065645516645E-3</v>
      </c>
      <c r="MT107" s="204">
        <f t="shared" si="401"/>
        <v>2.0564758654837718E-3</v>
      </c>
      <c r="MU107" s="204">
        <f t="shared" si="401"/>
        <v>2.000793341977516E-3</v>
      </c>
      <c r="MV107" s="204">
        <f t="shared" si="401"/>
        <v>1.9448673474037133E-3</v>
      </c>
      <c r="MW107" s="204">
        <f t="shared" si="401"/>
        <v>1.8888039024658053E-3</v>
      </c>
      <c r="MX107" s="204">
        <f t="shared" si="401"/>
        <v>1.8327063843203101E-3</v>
      </c>
      <c r="MY107" s="204">
        <f t="shared" si="401"/>
        <v>1.776675236236334E-3</v>
      </c>
      <c r="MZ107" s="204">
        <f t="shared" si="401"/>
        <v>1.7208076987459693E-3</v>
      </c>
      <c r="NA107" s="204">
        <f t="shared" si="401"/>
        <v>1.6651975630763208E-3</v>
      </c>
      <c r="NB107" s="204">
        <f t="shared" si="401"/>
        <v>1.6099349474919895E-3</v>
      </c>
      <c r="NC107" s="204">
        <f t="shared" si="401"/>
        <v>1.5551060970154268E-3</v>
      </c>
      <c r="ND107" s="204">
        <f t="shared" si="401"/>
        <v>1.5007932068329117E-3</v>
      </c>
      <c r="NE107" s="204">
        <f t="shared" si="401"/>
        <v>1.4470742695372387E-3</v>
      </c>
      <c r="NF107" s="204">
        <f t="shared" si="401"/>
        <v>1.3940229462056633E-3</v>
      </c>
      <c r="NG107" s="204">
        <f t="shared" si="401"/>
        <v>0</v>
      </c>
      <c r="NH107" s="204">
        <f t="shared" si="401"/>
        <v>0</v>
      </c>
      <c r="NI107" s="204">
        <f t="shared" si="401"/>
        <v>0</v>
      </c>
      <c r="NJ107" s="204">
        <f t="shared" si="401"/>
        <v>0</v>
      </c>
      <c r="NK107" s="204">
        <f t="shared" si="401"/>
        <v>0</v>
      </c>
      <c r="NL107" s="204">
        <f t="shared" si="401"/>
        <v>0</v>
      </c>
      <c r="NM107" s="204">
        <f t="shared" si="401"/>
        <v>0</v>
      </c>
      <c r="NN107" s="204">
        <f t="shared" si="401"/>
        <v>0</v>
      </c>
      <c r="NO107" s="204">
        <f t="shared" si="401"/>
        <v>0</v>
      </c>
      <c r="NP107" s="204">
        <f t="shared" si="401"/>
        <v>0</v>
      </c>
      <c r="NQ107" s="204">
        <f t="shared" si="401"/>
        <v>0</v>
      </c>
      <c r="NR107" s="204">
        <f t="shared" si="401"/>
        <v>0</v>
      </c>
      <c r="NS107" s="204">
        <f t="shared" si="401"/>
        <v>0</v>
      </c>
      <c r="NT107" s="204">
        <f t="shared" si="401"/>
        <v>0</v>
      </c>
      <c r="NU107" s="204">
        <f t="shared" si="401"/>
        <v>0</v>
      </c>
      <c r="NV107" s="204">
        <f t="shared" si="401"/>
        <v>0</v>
      </c>
      <c r="NW107" s="204">
        <f t="shared" si="401"/>
        <v>0</v>
      </c>
      <c r="NX107" s="204">
        <f t="shared" si="401"/>
        <v>0</v>
      </c>
      <c r="NY107" s="204">
        <f t="shared" si="401"/>
        <v>0</v>
      </c>
      <c r="NZ107" s="204">
        <f t="shared" si="401"/>
        <v>0</v>
      </c>
      <c r="OA107" s="204">
        <f t="shared" si="401"/>
        <v>0</v>
      </c>
      <c r="OB107" s="204">
        <f t="shared" si="401"/>
        <v>0</v>
      </c>
      <c r="OC107" s="204">
        <f t="shared" si="401"/>
        <v>0</v>
      </c>
      <c r="OD107" s="204">
        <f t="shared" si="401"/>
        <v>0</v>
      </c>
      <c r="OE107" s="204">
        <f t="shared" si="401"/>
        <v>0</v>
      </c>
      <c r="OF107" s="204">
        <f t="shared" si="401"/>
        <v>0</v>
      </c>
      <c r="OG107" s="204">
        <f t="shared" si="401"/>
        <v>0</v>
      </c>
      <c r="OH107" s="204">
        <f t="shared" si="401"/>
        <v>0</v>
      </c>
      <c r="OI107" s="204">
        <f t="shared" si="401"/>
        <v>0</v>
      </c>
      <c r="OJ107" s="204">
        <f t="shared" si="401"/>
        <v>0</v>
      </c>
      <c r="OK107" s="204">
        <f t="shared" si="401"/>
        <v>0</v>
      </c>
      <c r="OL107" s="204">
        <f t="shared" si="401"/>
        <v>0</v>
      </c>
      <c r="OM107" s="204">
        <f t="shared" si="401"/>
        <v>0</v>
      </c>
      <c r="ON107" s="204">
        <f t="shared" si="401"/>
        <v>0</v>
      </c>
      <c r="OO107" s="204">
        <f t="shared" si="401"/>
        <v>0</v>
      </c>
      <c r="OP107" s="204">
        <f t="shared" si="401"/>
        <v>0</v>
      </c>
      <c r="OQ107" s="204">
        <f t="shared" si="401"/>
        <v>0</v>
      </c>
      <c r="OR107" s="204">
        <f t="shared" si="401"/>
        <v>0</v>
      </c>
      <c r="OS107" s="204">
        <f t="shared" si="401"/>
        <v>0</v>
      </c>
      <c r="OT107" s="204">
        <f t="shared" si="401"/>
        <v>0</v>
      </c>
      <c r="OU107" s="204">
        <f t="shared" si="401"/>
        <v>0</v>
      </c>
      <c r="OV107" s="204">
        <f t="shared" si="401"/>
        <v>0</v>
      </c>
      <c r="OW107" s="204">
        <f t="shared" si="401"/>
        <v>0</v>
      </c>
      <c r="OX107" s="204">
        <f t="shared" si="401"/>
        <v>0</v>
      </c>
      <c r="OY107" s="204">
        <f t="shared" si="401"/>
        <v>0</v>
      </c>
      <c r="OZ107" s="204">
        <f t="shared" si="401"/>
        <v>0</v>
      </c>
      <c r="PA107" s="204">
        <f t="shared" si="401"/>
        <v>0</v>
      </c>
      <c r="PB107" s="204">
        <f t="shared" si="401"/>
        <v>0</v>
      </c>
      <c r="PC107" s="204">
        <f t="shared" si="401"/>
        <v>0</v>
      </c>
      <c r="PD107" s="204">
        <f t="shared" si="401"/>
        <v>0</v>
      </c>
      <c r="PE107" s="204">
        <f t="shared" ref="PE107:PL107" si="402">IF(AND($F$112&gt;0,$F$113&gt;0),IF(AND(HL104&gt;$F$112,OR(HL104&lt;$F$113,HL104=$F$113)),PE104,0),"")</f>
        <v>0</v>
      </c>
      <c r="PF107" s="204">
        <f t="shared" si="402"/>
        <v>0</v>
      </c>
      <c r="PG107" s="204">
        <f t="shared" si="402"/>
        <v>0</v>
      </c>
      <c r="PH107" s="204">
        <f t="shared" si="402"/>
        <v>0</v>
      </c>
      <c r="PI107" s="204">
        <f t="shared" si="402"/>
        <v>0</v>
      </c>
      <c r="PJ107" s="204">
        <f t="shared" si="402"/>
        <v>0</v>
      </c>
      <c r="PK107" s="204">
        <f t="shared" si="402"/>
        <v>0</v>
      </c>
      <c r="PL107" s="204">
        <f t="shared" si="402"/>
        <v>0</v>
      </c>
    </row>
    <row r="108" spans="1:428" ht="15.75" x14ac:dyDescent="0.5">
      <c r="A108" s="5"/>
      <c r="B108" s="5"/>
      <c r="C108" s="5"/>
      <c r="D108" s="5"/>
      <c r="E108" s="31" t="str">
        <f>IF(VLOOKUP(VLookups!$A$81,VLookups!$A$75:$B$77,2,FALSE),"With a confidence interval of","With a credible interval of")</f>
        <v>With a confidence interval of</v>
      </c>
      <c r="F108" s="94">
        <v>0.8</v>
      </c>
      <c r="G108" s="307"/>
      <c r="H108" s="5"/>
      <c r="J108" s="37"/>
      <c r="K108" s="5"/>
      <c r="L108" s="5"/>
      <c r="M108" s="5"/>
      <c r="N108" s="5"/>
      <c r="O108" s="5"/>
      <c r="P108" s="5"/>
      <c r="Q108" s="5"/>
      <c r="R108" s="5"/>
      <c r="S108" s="5"/>
      <c r="T108" s="5"/>
      <c r="U108" s="5"/>
      <c r="V108" s="5"/>
      <c r="W108" s="5"/>
      <c r="X108" s="5"/>
      <c r="Y108" s="5"/>
      <c r="HT108" s="204">
        <f>IF(AND($F$112&gt;0,$F$113&gt;0),IF(AND(AA104&gt;$F$113),HT104,0),"")</f>
        <v>0</v>
      </c>
      <c r="HU108" s="204">
        <f t="shared" ref="HU108:KF108" si="403">IF(AND($F$112&gt;0,$F$113&gt;0),IF(AND(AB104&gt;$F$113),HU104,0),"")</f>
        <v>0</v>
      </c>
      <c r="HV108" s="204">
        <f t="shared" si="403"/>
        <v>0</v>
      </c>
      <c r="HW108" s="204">
        <f t="shared" si="403"/>
        <v>0</v>
      </c>
      <c r="HX108" s="204">
        <f t="shared" si="403"/>
        <v>0</v>
      </c>
      <c r="HY108" s="204">
        <f t="shared" si="403"/>
        <v>0</v>
      </c>
      <c r="HZ108" s="204">
        <f t="shared" si="403"/>
        <v>0</v>
      </c>
      <c r="IA108" s="204">
        <f t="shared" si="403"/>
        <v>0</v>
      </c>
      <c r="IB108" s="204">
        <f t="shared" si="403"/>
        <v>0</v>
      </c>
      <c r="IC108" s="204">
        <f t="shared" si="403"/>
        <v>0</v>
      </c>
      <c r="ID108" s="204">
        <f t="shared" si="403"/>
        <v>0</v>
      </c>
      <c r="IE108" s="204">
        <f t="shared" si="403"/>
        <v>0</v>
      </c>
      <c r="IF108" s="204">
        <f t="shared" si="403"/>
        <v>0</v>
      </c>
      <c r="IG108" s="204">
        <f t="shared" si="403"/>
        <v>0</v>
      </c>
      <c r="IH108" s="204">
        <f t="shared" si="403"/>
        <v>0</v>
      </c>
      <c r="II108" s="204">
        <f t="shared" si="403"/>
        <v>0</v>
      </c>
      <c r="IJ108" s="204">
        <f t="shared" si="403"/>
        <v>0</v>
      </c>
      <c r="IK108" s="204">
        <f t="shared" si="403"/>
        <v>0</v>
      </c>
      <c r="IL108" s="204">
        <f t="shared" si="403"/>
        <v>0</v>
      </c>
      <c r="IM108" s="204">
        <f t="shared" si="403"/>
        <v>0</v>
      </c>
      <c r="IN108" s="204">
        <f t="shared" si="403"/>
        <v>0</v>
      </c>
      <c r="IO108" s="204">
        <f t="shared" si="403"/>
        <v>0</v>
      </c>
      <c r="IP108" s="204">
        <f t="shared" si="403"/>
        <v>0</v>
      </c>
      <c r="IQ108" s="204">
        <f t="shared" si="403"/>
        <v>0</v>
      </c>
      <c r="IR108" s="204">
        <f t="shared" si="403"/>
        <v>0</v>
      </c>
      <c r="IS108" s="204">
        <f t="shared" si="403"/>
        <v>0</v>
      </c>
      <c r="IT108" s="204">
        <f t="shared" si="403"/>
        <v>0</v>
      </c>
      <c r="IU108" s="204">
        <f t="shared" si="403"/>
        <v>0</v>
      </c>
      <c r="IV108" s="204">
        <f t="shared" si="403"/>
        <v>0</v>
      </c>
      <c r="IW108" s="204">
        <f t="shared" si="403"/>
        <v>0</v>
      </c>
      <c r="IX108" s="204">
        <f t="shared" si="403"/>
        <v>0</v>
      </c>
      <c r="IY108" s="204">
        <f t="shared" si="403"/>
        <v>0</v>
      </c>
      <c r="IZ108" s="204">
        <f t="shared" si="403"/>
        <v>0</v>
      </c>
      <c r="JA108" s="204">
        <f t="shared" si="403"/>
        <v>0</v>
      </c>
      <c r="JB108" s="204">
        <f t="shared" si="403"/>
        <v>0</v>
      </c>
      <c r="JC108" s="204">
        <f t="shared" si="403"/>
        <v>0</v>
      </c>
      <c r="JD108" s="204">
        <f t="shared" si="403"/>
        <v>0</v>
      </c>
      <c r="JE108" s="204">
        <f t="shared" si="403"/>
        <v>0</v>
      </c>
      <c r="JF108" s="204">
        <f t="shared" si="403"/>
        <v>0</v>
      </c>
      <c r="JG108" s="204">
        <f t="shared" si="403"/>
        <v>0</v>
      </c>
      <c r="JH108" s="204">
        <f t="shared" si="403"/>
        <v>0</v>
      </c>
      <c r="JI108" s="204">
        <f t="shared" si="403"/>
        <v>0</v>
      </c>
      <c r="JJ108" s="204">
        <f t="shared" si="403"/>
        <v>0</v>
      </c>
      <c r="JK108" s="204">
        <f t="shared" si="403"/>
        <v>0</v>
      </c>
      <c r="JL108" s="204">
        <f t="shared" si="403"/>
        <v>0</v>
      </c>
      <c r="JM108" s="204">
        <f t="shared" si="403"/>
        <v>0</v>
      </c>
      <c r="JN108" s="204">
        <f t="shared" si="403"/>
        <v>0</v>
      </c>
      <c r="JO108" s="204">
        <f t="shared" si="403"/>
        <v>0</v>
      </c>
      <c r="JP108" s="204">
        <f t="shared" si="403"/>
        <v>0</v>
      </c>
      <c r="JQ108" s="204">
        <f t="shared" si="403"/>
        <v>0</v>
      </c>
      <c r="JR108" s="204">
        <f t="shared" si="403"/>
        <v>0</v>
      </c>
      <c r="JS108" s="204">
        <f t="shared" si="403"/>
        <v>0</v>
      </c>
      <c r="JT108" s="204">
        <f t="shared" si="403"/>
        <v>0</v>
      </c>
      <c r="JU108" s="204">
        <f t="shared" si="403"/>
        <v>0</v>
      </c>
      <c r="JV108" s="204">
        <f t="shared" si="403"/>
        <v>0</v>
      </c>
      <c r="JW108" s="204">
        <f t="shared" si="403"/>
        <v>0</v>
      </c>
      <c r="JX108" s="204">
        <f t="shared" si="403"/>
        <v>0</v>
      </c>
      <c r="JY108" s="204">
        <f t="shared" si="403"/>
        <v>0</v>
      </c>
      <c r="JZ108" s="204">
        <f t="shared" si="403"/>
        <v>0</v>
      </c>
      <c r="KA108" s="204">
        <f t="shared" si="403"/>
        <v>0</v>
      </c>
      <c r="KB108" s="204">
        <f t="shared" si="403"/>
        <v>0</v>
      </c>
      <c r="KC108" s="204">
        <f t="shared" si="403"/>
        <v>0</v>
      </c>
      <c r="KD108" s="204">
        <f t="shared" si="403"/>
        <v>0</v>
      </c>
      <c r="KE108" s="204">
        <f t="shared" si="403"/>
        <v>0</v>
      </c>
      <c r="KF108" s="204">
        <f t="shared" si="403"/>
        <v>0</v>
      </c>
      <c r="KG108" s="204">
        <f t="shared" ref="KG108:MR108" si="404">IF(AND($F$112&gt;0,$F$113&gt;0),IF(AND(CN104&gt;$F$113),KG104,0),"")</f>
        <v>0</v>
      </c>
      <c r="KH108" s="204">
        <f t="shared" si="404"/>
        <v>0</v>
      </c>
      <c r="KI108" s="204">
        <f t="shared" si="404"/>
        <v>0</v>
      </c>
      <c r="KJ108" s="204">
        <f t="shared" si="404"/>
        <v>0</v>
      </c>
      <c r="KK108" s="204">
        <f t="shared" si="404"/>
        <v>0</v>
      </c>
      <c r="KL108" s="204">
        <f t="shared" si="404"/>
        <v>0</v>
      </c>
      <c r="KM108" s="204">
        <f t="shared" si="404"/>
        <v>0</v>
      </c>
      <c r="KN108" s="204">
        <f t="shared" si="404"/>
        <v>0</v>
      </c>
      <c r="KO108" s="204">
        <f t="shared" si="404"/>
        <v>0</v>
      </c>
      <c r="KP108" s="204">
        <f t="shared" si="404"/>
        <v>0</v>
      </c>
      <c r="KQ108" s="204">
        <f t="shared" si="404"/>
        <v>0</v>
      </c>
      <c r="KR108" s="204">
        <f t="shared" si="404"/>
        <v>0</v>
      </c>
      <c r="KS108" s="204">
        <f t="shared" si="404"/>
        <v>0</v>
      </c>
      <c r="KT108" s="204">
        <f t="shared" si="404"/>
        <v>0</v>
      </c>
      <c r="KU108" s="204">
        <f t="shared" si="404"/>
        <v>0</v>
      </c>
      <c r="KV108" s="204">
        <f t="shared" si="404"/>
        <v>0</v>
      </c>
      <c r="KW108" s="204">
        <f t="shared" si="404"/>
        <v>0</v>
      </c>
      <c r="KX108" s="204">
        <f t="shared" si="404"/>
        <v>0</v>
      </c>
      <c r="KY108" s="204">
        <f t="shared" si="404"/>
        <v>0</v>
      </c>
      <c r="KZ108" s="204">
        <f t="shared" si="404"/>
        <v>0</v>
      </c>
      <c r="LA108" s="204">
        <f t="shared" si="404"/>
        <v>0</v>
      </c>
      <c r="LB108" s="204">
        <f t="shared" si="404"/>
        <v>0</v>
      </c>
      <c r="LC108" s="204">
        <f t="shared" si="404"/>
        <v>0</v>
      </c>
      <c r="LD108" s="204">
        <f t="shared" si="404"/>
        <v>0</v>
      </c>
      <c r="LE108" s="204">
        <f t="shared" si="404"/>
        <v>0</v>
      </c>
      <c r="LF108" s="204">
        <f t="shared" si="404"/>
        <v>0</v>
      </c>
      <c r="LG108" s="204">
        <f t="shared" si="404"/>
        <v>0</v>
      </c>
      <c r="LH108" s="204">
        <f t="shared" si="404"/>
        <v>0</v>
      </c>
      <c r="LI108" s="204">
        <f t="shared" si="404"/>
        <v>0</v>
      </c>
      <c r="LJ108" s="204">
        <f t="shared" si="404"/>
        <v>0</v>
      </c>
      <c r="LK108" s="204">
        <f t="shared" si="404"/>
        <v>0</v>
      </c>
      <c r="LL108" s="204">
        <f t="shared" si="404"/>
        <v>0</v>
      </c>
      <c r="LM108" s="204">
        <f t="shared" si="404"/>
        <v>0</v>
      </c>
      <c r="LN108" s="204">
        <f t="shared" si="404"/>
        <v>0</v>
      </c>
      <c r="LO108" s="204">
        <f t="shared" si="404"/>
        <v>0</v>
      </c>
      <c r="LP108" s="204">
        <f t="shared" si="404"/>
        <v>0</v>
      </c>
      <c r="LQ108" s="204">
        <f t="shared" si="404"/>
        <v>0</v>
      </c>
      <c r="LR108" s="204">
        <f t="shared" si="404"/>
        <v>0</v>
      </c>
      <c r="LS108" s="204">
        <f t="shared" si="404"/>
        <v>0</v>
      </c>
      <c r="LT108" s="204">
        <f t="shared" si="404"/>
        <v>0</v>
      </c>
      <c r="LU108" s="204">
        <f t="shared" si="404"/>
        <v>0</v>
      </c>
      <c r="LV108" s="204">
        <f t="shared" si="404"/>
        <v>0</v>
      </c>
      <c r="LW108" s="204">
        <f t="shared" si="404"/>
        <v>0</v>
      </c>
      <c r="LX108" s="204">
        <f t="shared" si="404"/>
        <v>0</v>
      </c>
      <c r="LY108" s="204">
        <f t="shared" si="404"/>
        <v>0</v>
      </c>
      <c r="LZ108" s="204">
        <f t="shared" si="404"/>
        <v>0</v>
      </c>
      <c r="MA108" s="204">
        <f t="shared" si="404"/>
        <v>0</v>
      </c>
      <c r="MB108" s="204">
        <f t="shared" si="404"/>
        <v>0</v>
      </c>
      <c r="MC108" s="204">
        <f t="shared" si="404"/>
        <v>0</v>
      </c>
      <c r="MD108" s="204">
        <f t="shared" si="404"/>
        <v>0</v>
      </c>
      <c r="ME108" s="204">
        <f t="shared" si="404"/>
        <v>0</v>
      </c>
      <c r="MF108" s="204">
        <f t="shared" si="404"/>
        <v>0</v>
      </c>
      <c r="MG108" s="204">
        <f t="shared" si="404"/>
        <v>0</v>
      </c>
      <c r="MH108" s="204">
        <f t="shared" si="404"/>
        <v>0</v>
      </c>
      <c r="MI108" s="204">
        <f t="shared" si="404"/>
        <v>0</v>
      </c>
      <c r="MJ108" s="204">
        <f t="shared" si="404"/>
        <v>0</v>
      </c>
      <c r="MK108" s="204">
        <f t="shared" si="404"/>
        <v>0</v>
      </c>
      <c r="ML108" s="204">
        <f t="shared" si="404"/>
        <v>0</v>
      </c>
      <c r="MM108" s="204">
        <f t="shared" si="404"/>
        <v>0</v>
      </c>
      <c r="MN108" s="204">
        <f t="shared" si="404"/>
        <v>0</v>
      </c>
      <c r="MO108" s="204">
        <f t="shared" si="404"/>
        <v>0</v>
      </c>
      <c r="MP108" s="204">
        <f t="shared" si="404"/>
        <v>0</v>
      </c>
      <c r="MQ108" s="204">
        <f t="shared" si="404"/>
        <v>0</v>
      </c>
      <c r="MR108" s="204">
        <f t="shared" si="404"/>
        <v>0</v>
      </c>
      <c r="MS108" s="204">
        <f t="shared" ref="MS108:PD108" si="405">IF(AND($F$112&gt;0,$F$113&gt;0),IF(AND(EZ104&gt;$F$113),MS104,0),"")</f>
        <v>0</v>
      </c>
      <c r="MT108" s="204">
        <f t="shared" si="405"/>
        <v>0</v>
      </c>
      <c r="MU108" s="204">
        <f t="shared" si="405"/>
        <v>0</v>
      </c>
      <c r="MV108" s="204">
        <f t="shared" si="405"/>
        <v>0</v>
      </c>
      <c r="MW108" s="204">
        <f t="shared" si="405"/>
        <v>0</v>
      </c>
      <c r="MX108" s="204">
        <f t="shared" si="405"/>
        <v>0</v>
      </c>
      <c r="MY108" s="204">
        <f t="shared" si="405"/>
        <v>0</v>
      </c>
      <c r="MZ108" s="204">
        <f t="shared" si="405"/>
        <v>0</v>
      </c>
      <c r="NA108" s="204">
        <f t="shared" si="405"/>
        <v>0</v>
      </c>
      <c r="NB108" s="204">
        <f t="shared" si="405"/>
        <v>0</v>
      </c>
      <c r="NC108" s="204">
        <f t="shared" si="405"/>
        <v>0</v>
      </c>
      <c r="ND108" s="204">
        <f t="shared" si="405"/>
        <v>0</v>
      </c>
      <c r="NE108" s="204">
        <f t="shared" si="405"/>
        <v>0</v>
      </c>
      <c r="NF108" s="204">
        <f t="shared" si="405"/>
        <v>0</v>
      </c>
      <c r="NG108" s="204">
        <f t="shared" si="405"/>
        <v>1.3417084611642965E-3</v>
      </c>
      <c r="NH108" s="204">
        <f t="shared" si="405"/>
        <v>1.2901955201489975E-3</v>
      </c>
      <c r="NI108" s="204">
        <f t="shared" si="405"/>
        <v>1.2395442514387693E-3</v>
      </c>
      <c r="NJ108" s="204">
        <f t="shared" si="405"/>
        <v>1.1898101694115047E-3</v>
      </c>
      <c r="NK108" s="204">
        <f t="shared" si="405"/>
        <v>1.1410441598543957E-3</v>
      </c>
      <c r="NL108" s="204">
        <f t="shared" si="405"/>
        <v>1.0932924862530132E-3</v>
      </c>
      <c r="NM108" s="204">
        <f t="shared" si="405"/>
        <v>1.0465968161844574E-3</v>
      </c>
      <c r="NN108" s="204">
        <f t="shared" si="405"/>
        <v>1.0009942668514978E-3</v>
      </c>
      <c r="NO108" s="204">
        <f t="shared" si="405"/>
        <v>9.5651746871655856E-4</v>
      </c>
      <c r="NP108" s="204">
        <f t="shared" si="405"/>
        <v>9.1319464612691704E-4</v>
      </c>
      <c r="NQ108" s="204">
        <f t="shared" si="405"/>
        <v>8.7104971376567855E-4</v>
      </c>
      <c r="NR108" s="204">
        <f t="shared" si="405"/>
        <v>8.3010238771698275E-4</v>
      </c>
      <c r="NS108" s="204">
        <f t="shared" si="405"/>
        <v>7.9036830989831323E-4</v>
      </c>
      <c r="NT108" s="204">
        <f t="shared" si="405"/>
        <v>7.5185918458759728E-4</v>
      </c>
      <c r="NU108" s="204">
        <f t="shared" si="405"/>
        <v>7.1458292575770548E-4</v>
      </c>
      <c r="NV108" s="204">
        <f t="shared" si="405"/>
        <v>6.7854381392559488E-4</v>
      </c>
      <c r="NW108" s="204">
        <f t="shared" si="405"/>
        <v>6.4374266122733481E-4</v>
      </c>
      <c r="NX108" s="204">
        <f t="shared" si="405"/>
        <v>6.1017698344308438E-4</v>
      </c>
      <c r="NY108" s="204">
        <f t="shared" si="405"/>
        <v>5.7784117771722673E-4</v>
      </c>
      <c r="NZ108" s="204">
        <f t="shared" si="405"/>
        <v>5.467267047477262E-4</v>
      </c>
      <c r="OA108" s="204">
        <f t="shared" si="405"/>
        <v>5.168222742547643E-4</v>
      </c>
      <c r="OB108" s="204">
        <f t="shared" si="405"/>
        <v>4.8811403258112578E-4</v>
      </c>
      <c r="OC108" s="204">
        <f t="shared" si="405"/>
        <v>4.6058575132503594E-4</v>
      </c>
      <c r="OD108" s="204">
        <f t="shared" si="405"/>
        <v>4.3421901595945442E-4</v>
      </c>
      <c r="OE108" s="204">
        <f t="shared" si="405"/>
        <v>4.0899341344953949E-4</v>
      </c>
      <c r="OF108" s="204">
        <f t="shared" si="405"/>
        <v>3.8488671794142362E-4</v>
      </c>
      <c r="OG108" s="204">
        <f t="shared" si="405"/>
        <v>3.6187507365985187E-4</v>
      </c>
      <c r="OH108" s="204">
        <f t="shared" si="405"/>
        <v>3.3993317421901991E-4</v>
      </c>
      <c r="OI108" s="204">
        <f t="shared" si="405"/>
        <v>3.1903443761936945E-4</v>
      </c>
      <c r="OJ108" s="204">
        <f t="shared" si="405"/>
        <v>2.99151176272601E-4</v>
      </c>
      <c r="OK108" s="204">
        <f t="shared" si="405"/>
        <v>2.8025476146707528E-4</v>
      </c>
      <c r="OL108" s="204">
        <f t="shared" si="405"/>
        <v>2.6231578175555211E-4</v>
      </c>
      <c r="OM108" s="204">
        <f t="shared" si="405"/>
        <v>2.4530419481632183E-4</v>
      </c>
      <c r="ON108" s="204">
        <f t="shared" si="405"/>
        <v>2.2918947240671271E-4</v>
      </c>
      <c r="OO108" s="204">
        <f t="shared" si="405"/>
        <v>2.1394073809423374E-4</v>
      </c>
      <c r="OP108" s="204">
        <f t="shared" si="405"/>
        <v>1.9952689751486378E-4</v>
      </c>
      <c r="OQ108" s="204">
        <f t="shared" si="405"/>
        <v>1.8591676096980982E-4</v>
      </c>
      <c r="OR108" s="204">
        <f t="shared" si="405"/>
        <v>1.7307915823112306E-4</v>
      </c>
      <c r="OS108" s="204">
        <f t="shared" si="405"/>
        <v>1.6098304548261102E-4</v>
      </c>
      <c r="OT108" s="204">
        <f t="shared" si="405"/>
        <v>1.4959760437526179E-4</v>
      </c>
      <c r="OU108" s="204">
        <f t="shared" si="405"/>
        <v>1.3889233322572002E-4</v>
      </c>
      <c r="OV108" s="204">
        <f t="shared" si="405"/>
        <v>1.2883713043208188E-4</v>
      </c>
      <c r="OW108" s="204">
        <f t="shared" si="405"/>
        <v>1.1940237022329213E-4</v>
      </c>
      <c r="OX108" s="204">
        <f t="shared" si="405"/>
        <v>1.1055897089666137E-4</v>
      </c>
      <c r="OY108" s="204">
        <f t="shared" si="405"/>
        <v>1.022784557324592E-4</v>
      </c>
      <c r="OZ108" s="204">
        <f t="shared" si="405"/>
        <v>9.4533006805173027E-5</v>
      </c>
      <c r="PA108" s="204">
        <f t="shared" si="405"/>
        <v>8.7295511937886516E-5</v>
      </c>
      <c r="PB108" s="204">
        <f t="shared" si="405"/>
        <v>8.0539605069415859E-5</v>
      </c>
      <c r="PC108" s="204">
        <f t="shared" si="405"/>
        <v>7.423970032341286E-5</v>
      </c>
      <c r="PD108" s="204">
        <f t="shared" si="405"/>
        <v>6.8371020084737516E-5</v>
      </c>
      <c r="PE108" s="204">
        <f t="shared" ref="PE108:PL108" si="406">IF(AND($F$112&gt;0,$F$113&gt;0),IF(AND(HL104&gt;$F$113),PE104,0),"")</f>
        <v>6.2909617401158834E-5</v>
      </c>
      <c r="PF108" s="204">
        <f t="shared" si="406"/>
        <v>5.7832393038008665E-5</v>
      </c>
      <c r="PG108" s="204">
        <f t="shared" si="406"/>
        <v>5.3117107519970981E-5</v>
      </c>
      <c r="PH108" s="204">
        <f t="shared" si="406"/>
        <v>4.8742388497923957E-5</v>
      </c>
      <c r="PI108" s="204">
        <f t="shared" si="406"/>
        <v>4.4687733779854919E-5</v>
      </c>
      <c r="PJ108" s="204">
        <f t="shared" si="406"/>
        <v>4.093351036354395E-5</v>
      </c>
      <c r="PK108" s="204">
        <f t="shared" si="406"/>
        <v>3.7460949805168527E-5</v>
      </c>
      <c r="PL108" s="204">
        <f t="shared" si="406"/>
        <v>3.4252140252421259E-5</v>
      </c>
    </row>
    <row r="109" spans="1:428" ht="15.75" x14ac:dyDescent="0.5">
      <c r="A109" s="5"/>
      <c r="B109" s="5"/>
      <c r="C109" s="5"/>
      <c r="E109" s="31" t="s">
        <v>29</v>
      </c>
      <c r="F109" s="74">
        <f>IF(AND(F108&gt;0,F108&lt;1,NOT(O104="")),_xlfn.NORM.INV((1-$F$108)/2,$K$104,$O$104),"")</f>
        <v>1106.1813904556227</v>
      </c>
      <c r="G109" s="107"/>
      <c r="H109" s="107"/>
      <c r="I109" s="36"/>
      <c r="J109" s="2"/>
      <c r="K109" s="5"/>
      <c r="L109" s="5"/>
      <c r="M109" s="5"/>
      <c r="N109" s="5"/>
      <c r="O109" s="5"/>
      <c r="P109" s="5"/>
      <c r="Q109" s="5"/>
      <c r="R109" s="5"/>
      <c r="S109" s="5"/>
      <c r="T109" s="5"/>
      <c r="U109" s="5"/>
      <c r="V109" s="5"/>
      <c r="W109" s="5"/>
      <c r="X109" s="5"/>
      <c r="Y109" s="5"/>
      <c r="HT109" s="254">
        <f>MAX(HT106:HT108)</f>
        <v>3.4252140252421347E-5</v>
      </c>
      <c r="HU109" s="254">
        <f t="shared" ref="HU109:KF109" si="407">MAX(HU106:HU108)</f>
        <v>3.7460949805161012E-5</v>
      </c>
      <c r="HV109" s="254">
        <f t="shared" si="407"/>
        <v>4.0933510363535771E-5</v>
      </c>
      <c r="HW109" s="254">
        <f t="shared" si="407"/>
        <v>4.468773377984611E-5</v>
      </c>
      <c r="HX109" s="254">
        <f t="shared" si="407"/>
        <v>4.8742388497914471E-5</v>
      </c>
      <c r="HY109" s="254">
        <f t="shared" si="407"/>
        <v>5.3117107519960695E-5</v>
      </c>
      <c r="HZ109" s="254">
        <f t="shared" si="407"/>
        <v>5.7832393037997667E-5</v>
      </c>
      <c r="IA109" s="254">
        <f t="shared" si="407"/>
        <v>6.2909617401146975E-5</v>
      </c>
      <c r="IB109" s="254">
        <f t="shared" si="407"/>
        <v>6.8371020084724682E-5</v>
      </c>
      <c r="IC109" s="254">
        <f t="shared" si="407"/>
        <v>7.4239700323399185E-5</v>
      </c>
      <c r="ID109" s="254">
        <f t="shared" si="407"/>
        <v>8.0539605069401195E-5</v>
      </c>
      <c r="IE109" s="254">
        <f t="shared" si="407"/>
        <v>8.7295511937870659E-5</v>
      </c>
      <c r="IF109" s="254">
        <f t="shared" si="407"/>
        <v>9.4533006805156168E-5</v>
      </c>
      <c r="IG109" s="254">
        <f t="shared" si="407"/>
        <v>1.0227845573244122E-4</v>
      </c>
      <c r="IH109" s="254">
        <f t="shared" si="407"/>
        <v>1.1055897089664198E-4</v>
      </c>
      <c r="II109" s="254">
        <f t="shared" si="407"/>
        <v>1.1940237022327163E-4</v>
      </c>
      <c r="IJ109" s="254">
        <f t="shared" si="407"/>
        <v>1.2883713043205998E-4</v>
      </c>
      <c r="IK109" s="254">
        <f t="shared" si="407"/>
        <v>1.3889233322569652E-4</v>
      </c>
      <c r="IL109" s="254">
        <f t="shared" si="407"/>
        <v>1.4959760437523691E-4</v>
      </c>
      <c r="IM109" s="254">
        <f t="shared" si="407"/>
        <v>1.6098304548258464E-4</v>
      </c>
      <c r="IN109" s="254">
        <f t="shared" si="407"/>
        <v>1.7307915823109487E-4</v>
      </c>
      <c r="IO109" s="254">
        <f t="shared" si="407"/>
        <v>1.8591676096978008E-4</v>
      </c>
      <c r="IP109" s="254">
        <f t="shared" si="407"/>
        <v>1.9952689751483223E-4</v>
      </c>
      <c r="IQ109" s="254">
        <f t="shared" si="407"/>
        <v>2.1394073809420013E-4</v>
      </c>
      <c r="IR109" s="254">
        <f t="shared" si="407"/>
        <v>2.2918947240667742E-4</v>
      </c>
      <c r="IS109" s="254">
        <f t="shared" si="407"/>
        <v>2.4530419481628459E-4</v>
      </c>
      <c r="IT109" s="254">
        <f t="shared" si="407"/>
        <v>2.6231578175551264E-4</v>
      </c>
      <c r="IU109" s="254">
        <f t="shared" si="407"/>
        <v>2.8025476146703387E-4</v>
      </c>
      <c r="IV109" s="254">
        <f t="shared" si="407"/>
        <v>2.9915117627255731E-4</v>
      </c>
      <c r="IW109" s="254">
        <f t="shared" si="407"/>
        <v>3.1903443761932326E-4</v>
      </c>
      <c r="IX109" s="254">
        <f t="shared" si="407"/>
        <v>3.3993317421897161E-4</v>
      </c>
      <c r="IY109" s="254">
        <f t="shared" si="407"/>
        <v>3.6187507365980124E-4</v>
      </c>
      <c r="IZ109" s="254">
        <f t="shared" si="407"/>
        <v>3.8488671794137028E-4</v>
      </c>
      <c r="JA109" s="254">
        <f t="shared" si="407"/>
        <v>4.0899341344948387E-4</v>
      </c>
      <c r="JB109" s="254">
        <f t="shared" si="407"/>
        <v>4.342190159593962E-4</v>
      </c>
      <c r="JC109" s="254">
        <f t="shared" si="407"/>
        <v>4.6058575132497544E-4</v>
      </c>
      <c r="JD109" s="254">
        <f t="shared" si="407"/>
        <v>4.8811403258106236E-4</v>
      </c>
      <c r="JE109" s="254">
        <f t="shared" si="407"/>
        <v>5.1682227425469904E-4</v>
      </c>
      <c r="JF109" s="254">
        <f t="shared" si="407"/>
        <v>5.4672670474765854E-4</v>
      </c>
      <c r="JG109" s="254">
        <f t="shared" si="407"/>
        <v>5.7784117771715604E-4</v>
      </c>
      <c r="JH109" s="254">
        <f t="shared" si="407"/>
        <v>6.1017698344301098E-4</v>
      </c>
      <c r="JI109" s="254">
        <f t="shared" si="407"/>
        <v>6.4374266122725848E-4</v>
      </c>
      <c r="JJ109" s="254">
        <f t="shared" si="407"/>
        <v>6.7854381392551605E-4</v>
      </c>
      <c r="JK109" s="254">
        <f t="shared" si="407"/>
        <v>7.1458292575762394E-4</v>
      </c>
      <c r="JL109" s="254">
        <f t="shared" si="407"/>
        <v>7.5185918458751282E-4</v>
      </c>
      <c r="JM109" s="254">
        <f t="shared" si="407"/>
        <v>7.9036830989822606E-4</v>
      </c>
      <c r="JN109" s="254">
        <f t="shared" si="407"/>
        <v>8.3010238771689319E-4</v>
      </c>
      <c r="JO109" s="254">
        <f t="shared" si="407"/>
        <v>8.7104971376558617E-4</v>
      </c>
      <c r="JP109" s="254">
        <f t="shared" si="407"/>
        <v>9.1319464612682184E-4</v>
      </c>
      <c r="JQ109" s="254">
        <f t="shared" si="407"/>
        <v>9.5651746871646098E-4</v>
      </c>
      <c r="JR109" s="254">
        <f t="shared" si="407"/>
        <v>1.0009942668513972E-3</v>
      </c>
      <c r="JS109" s="254">
        <f t="shared" si="407"/>
        <v>1.0465968161843546E-3</v>
      </c>
      <c r="JT109" s="254">
        <f t="shared" si="407"/>
        <v>1.093292486252908E-3</v>
      </c>
      <c r="JU109" s="254">
        <f t="shared" si="407"/>
        <v>1.1410441598542884E-3</v>
      </c>
      <c r="JV109" s="254">
        <f t="shared" si="407"/>
        <v>1.189810169411395E-3</v>
      </c>
      <c r="JW109" s="254">
        <f t="shared" si="407"/>
        <v>1.2395442514386574E-3</v>
      </c>
      <c r="JX109" s="254">
        <f t="shared" si="407"/>
        <v>1.2901955201488837E-3</v>
      </c>
      <c r="JY109" s="254">
        <f t="shared" si="407"/>
        <v>1.3417084611641807E-3</v>
      </c>
      <c r="JZ109" s="254">
        <f t="shared" si="407"/>
        <v>1.394022946205546E-3</v>
      </c>
      <c r="KA109" s="254">
        <f t="shared" si="407"/>
        <v>1.4470742695371199E-3</v>
      </c>
      <c r="KB109" s="254">
        <f t="shared" si="407"/>
        <v>1.5007932068327916E-3</v>
      </c>
      <c r="KC109" s="254">
        <f t="shared" si="407"/>
        <v>1.5551060970153054E-3</v>
      </c>
      <c r="KD109" s="254">
        <f t="shared" si="407"/>
        <v>1.6099349474918672E-3</v>
      </c>
      <c r="KE109" s="254">
        <f t="shared" si="407"/>
        <v>1.665197563076197E-3</v>
      </c>
      <c r="KF109" s="254">
        <f t="shared" si="407"/>
        <v>1.720807698745845E-3</v>
      </c>
      <c r="KG109" s="254">
        <f t="shared" ref="KG109:MR109" si="408">MAX(KG106:KG108)</f>
        <v>1.7766752362362095E-3</v>
      </c>
      <c r="KH109" s="254">
        <f t="shared" si="408"/>
        <v>1.8327063843201852E-3</v>
      </c>
      <c r="KI109" s="254">
        <f t="shared" si="408"/>
        <v>1.8888039024656802E-3</v>
      </c>
      <c r="KJ109" s="254">
        <f t="shared" si="408"/>
        <v>1.9448673474035888E-3</v>
      </c>
      <c r="KK109" s="254">
        <f t="shared" si="408"/>
        <v>2.0007933419773916E-3</v>
      </c>
      <c r="KL109" s="254">
        <f t="shared" si="408"/>
        <v>2.0564758654836482E-3</v>
      </c>
      <c r="KM109" s="254">
        <f t="shared" si="408"/>
        <v>2.1118065645515422E-3</v>
      </c>
      <c r="KN109" s="254">
        <f t="shared" si="408"/>
        <v>2.166675083450731E-3</v>
      </c>
      <c r="KO109" s="254">
        <f t="shared" si="408"/>
        <v>2.2209694125613459E-3</v>
      </c>
      <c r="KP109" s="254">
        <f t="shared" si="408"/>
        <v>2.2745762535895078E-3</v>
      </c>
      <c r="KQ109" s="254">
        <f t="shared" si="408"/>
        <v>2.3273813999675373E-3</v>
      </c>
      <c r="KR109" s="254">
        <f t="shared" si="408"/>
        <v>2.3792701307414222E-3</v>
      </c>
      <c r="KS109" s="254">
        <f t="shared" si="408"/>
        <v>2.4301276161204973E-3</v>
      </c>
      <c r="KT109" s="254">
        <f t="shared" si="408"/>
        <v>2.4798393327468229E-3</v>
      </c>
      <c r="KU109" s="254">
        <f t="shared" si="408"/>
        <v>2.5282914866357358E-3</v>
      </c>
      <c r="KV109" s="254">
        <f t="shared" si="408"/>
        <v>2.5753714416455096E-3</v>
      </c>
      <c r="KW109" s="254">
        <f t="shared" si="408"/>
        <v>2.6209681512541676E-3</v>
      </c>
      <c r="KX109" s="254">
        <f t="shared" si="408"/>
        <v>2.6649725913560213E-3</v>
      </c>
      <c r="KY109" s="254">
        <f t="shared" si="408"/>
        <v>2.7072781917404404E-3</v>
      </c>
      <c r="KZ109" s="254">
        <f t="shared" si="408"/>
        <v>2.7477812638812753E-3</v>
      </c>
      <c r="LA109" s="254">
        <f t="shared" si="408"/>
        <v>2.7863814226478986E-3</v>
      </c>
      <c r="LB109" s="254">
        <f t="shared" si="408"/>
        <v>2.8229819995483937E-3</v>
      </c>
      <c r="LC109" s="254">
        <f t="shared" si="408"/>
        <v>2.8574904451322911E-3</v>
      </c>
      <c r="LD109" s="254">
        <f t="shared" si="408"/>
        <v>2.8898187182145839E-3</v>
      </c>
      <c r="LE109" s="254">
        <f t="shared" si="408"/>
        <v>2.9198836596344598E-3</v>
      </c>
      <c r="LF109" s="254">
        <f t="shared" si="408"/>
        <v>2.9476073483311813E-3</v>
      </c>
      <c r="LG109" s="254">
        <f t="shared" si="408"/>
        <v>2.9729174376053494E-3</v>
      </c>
      <c r="LH109" s="254">
        <f t="shared" si="408"/>
        <v>2.995747469536065E-3</v>
      </c>
      <c r="LI109" s="254">
        <f t="shared" si="408"/>
        <v>3.016037165642413E-3</v>
      </c>
      <c r="LJ109" s="254">
        <f t="shared" si="408"/>
        <v>3.033732692010651E-3</v>
      </c>
      <c r="LK109" s="254">
        <f t="shared" si="408"/>
        <v>3.0487868972552939E-3</v>
      </c>
      <c r="LL109" s="254">
        <f t="shared" si="408"/>
        <v>3.0611595218421419E-3</v>
      </c>
      <c r="LM109" s="254">
        <f t="shared" si="408"/>
        <v>3.070817377472728E-3</v>
      </c>
      <c r="LN109" s="254">
        <f t="shared" si="408"/>
        <v>3.0777344954115667E-3</v>
      </c>
      <c r="LO109" s="254">
        <f t="shared" si="408"/>
        <v>3.0818922428284242E-3</v>
      </c>
      <c r="LP109" s="254">
        <f t="shared" si="408"/>
        <v>3.0832794064261011E-3</v>
      </c>
      <c r="LQ109" s="254">
        <f t="shared" si="408"/>
        <v>3.0818922428284302E-3</v>
      </c>
      <c r="LR109" s="254">
        <f t="shared" si="408"/>
        <v>3.0777344954115793E-3</v>
      </c>
      <c r="LS109" s="254">
        <f t="shared" si="408"/>
        <v>3.0708173774727466E-3</v>
      </c>
      <c r="LT109" s="254">
        <f t="shared" si="408"/>
        <v>3.0611595218421671E-3</v>
      </c>
      <c r="LU109" s="254">
        <f t="shared" si="408"/>
        <v>3.0487868972553242E-3</v>
      </c>
      <c r="LV109" s="254">
        <f t="shared" si="408"/>
        <v>3.0337326920106874E-3</v>
      </c>
      <c r="LW109" s="254">
        <f t="shared" si="408"/>
        <v>3.0160371656424555E-3</v>
      </c>
      <c r="LX109" s="254">
        <f t="shared" si="408"/>
        <v>2.9957474695361131E-3</v>
      </c>
      <c r="LY109" s="254">
        <f t="shared" si="408"/>
        <v>2.9729174376054036E-3</v>
      </c>
      <c r="LZ109" s="254">
        <f t="shared" si="408"/>
        <v>2.9476073483312402E-3</v>
      </c>
      <c r="MA109" s="254">
        <f t="shared" si="408"/>
        <v>2.9198836596345244E-3</v>
      </c>
      <c r="MB109" s="254">
        <f t="shared" si="408"/>
        <v>2.8898187182146528E-3</v>
      </c>
      <c r="MC109" s="254">
        <f t="shared" si="408"/>
        <v>2.8574904451323657E-3</v>
      </c>
      <c r="MD109" s="254">
        <f t="shared" si="408"/>
        <v>2.8229819995484727E-3</v>
      </c>
      <c r="ME109" s="254">
        <f t="shared" si="408"/>
        <v>2.7863814226479823E-3</v>
      </c>
      <c r="MF109" s="254">
        <f t="shared" si="408"/>
        <v>2.7477812638813633E-3</v>
      </c>
      <c r="MG109" s="254">
        <f t="shared" si="408"/>
        <v>2.7072781917405328E-3</v>
      </c>
      <c r="MH109" s="254">
        <f t="shared" si="408"/>
        <v>2.6649725913561175E-3</v>
      </c>
      <c r="MI109" s="254">
        <f t="shared" si="408"/>
        <v>2.6209681512542678E-3</v>
      </c>
      <c r="MJ109" s="254">
        <f t="shared" si="408"/>
        <v>2.5753714416456128E-3</v>
      </c>
      <c r="MK109" s="254">
        <f t="shared" si="408"/>
        <v>2.5282914866358421E-3</v>
      </c>
      <c r="ML109" s="254">
        <f t="shared" si="408"/>
        <v>2.4798393327469326E-3</v>
      </c>
      <c r="MM109" s="254">
        <f t="shared" si="408"/>
        <v>2.4301276161206088E-3</v>
      </c>
      <c r="MN109" s="254">
        <f t="shared" si="408"/>
        <v>2.3792701307415371E-3</v>
      </c>
      <c r="MO109" s="254">
        <f t="shared" si="408"/>
        <v>2.3273813999676539E-3</v>
      </c>
      <c r="MP109" s="254">
        <f t="shared" si="408"/>
        <v>2.2745762535896262E-3</v>
      </c>
      <c r="MQ109" s="254">
        <f t="shared" si="408"/>
        <v>2.220969412561466E-3</v>
      </c>
      <c r="MR109" s="254">
        <f t="shared" si="408"/>
        <v>2.1666750834508528E-3</v>
      </c>
      <c r="MS109" s="254">
        <f t="shared" ref="MS109:PD109" si="409">MAX(MS106:MS108)</f>
        <v>2.1118065645516645E-3</v>
      </c>
      <c r="MT109" s="254">
        <f t="shared" si="409"/>
        <v>2.0564758654837718E-3</v>
      </c>
      <c r="MU109" s="254">
        <f t="shared" si="409"/>
        <v>2.000793341977516E-3</v>
      </c>
      <c r="MV109" s="254">
        <f t="shared" si="409"/>
        <v>1.9448673474037133E-3</v>
      </c>
      <c r="MW109" s="254">
        <f t="shared" si="409"/>
        <v>1.8888039024658053E-3</v>
      </c>
      <c r="MX109" s="254">
        <f t="shared" si="409"/>
        <v>1.8327063843203101E-3</v>
      </c>
      <c r="MY109" s="254">
        <f t="shared" si="409"/>
        <v>1.776675236236334E-3</v>
      </c>
      <c r="MZ109" s="254">
        <f t="shared" si="409"/>
        <v>1.7208076987459693E-3</v>
      </c>
      <c r="NA109" s="254">
        <f t="shared" si="409"/>
        <v>1.6651975630763208E-3</v>
      </c>
      <c r="NB109" s="254">
        <f t="shared" si="409"/>
        <v>1.6099349474919895E-3</v>
      </c>
      <c r="NC109" s="254">
        <f t="shared" si="409"/>
        <v>1.5551060970154268E-3</v>
      </c>
      <c r="ND109" s="254">
        <f t="shared" si="409"/>
        <v>1.5007932068329117E-3</v>
      </c>
      <c r="NE109" s="254">
        <f t="shared" si="409"/>
        <v>1.4470742695372387E-3</v>
      </c>
      <c r="NF109" s="254">
        <f t="shared" si="409"/>
        <v>1.3940229462056633E-3</v>
      </c>
      <c r="NG109" s="254">
        <f t="shared" si="409"/>
        <v>1.3417084611642965E-3</v>
      </c>
      <c r="NH109" s="254">
        <f t="shared" si="409"/>
        <v>1.2901955201489975E-3</v>
      </c>
      <c r="NI109" s="254">
        <f t="shared" si="409"/>
        <v>1.2395442514387693E-3</v>
      </c>
      <c r="NJ109" s="254">
        <f t="shared" si="409"/>
        <v>1.1898101694115047E-3</v>
      </c>
      <c r="NK109" s="254">
        <f t="shared" si="409"/>
        <v>1.1410441598543957E-3</v>
      </c>
      <c r="NL109" s="254">
        <f t="shared" si="409"/>
        <v>1.0932924862530132E-3</v>
      </c>
      <c r="NM109" s="254">
        <f t="shared" si="409"/>
        <v>1.0465968161844574E-3</v>
      </c>
      <c r="NN109" s="254">
        <f t="shared" si="409"/>
        <v>1.0009942668514978E-3</v>
      </c>
      <c r="NO109" s="254">
        <f t="shared" si="409"/>
        <v>9.5651746871655856E-4</v>
      </c>
      <c r="NP109" s="254">
        <f t="shared" si="409"/>
        <v>9.1319464612691704E-4</v>
      </c>
      <c r="NQ109" s="254">
        <f t="shared" si="409"/>
        <v>8.7104971376567855E-4</v>
      </c>
      <c r="NR109" s="254">
        <f t="shared" si="409"/>
        <v>8.3010238771698275E-4</v>
      </c>
      <c r="NS109" s="254">
        <f t="shared" si="409"/>
        <v>7.9036830989831323E-4</v>
      </c>
      <c r="NT109" s="254">
        <f t="shared" si="409"/>
        <v>7.5185918458759728E-4</v>
      </c>
      <c r="NU109" s="254">
        <f t="shared" si="409"/>
        <v>7.1458292575770548E-4</v>
      </c>
      <c r="NV109" s="254">
        <f t="shared" si="409"/>
        <v>6.7854381392559488E-4</v>
      </c>
      <c r="NW109" s="254">
        <f t="shared" si="409"/>
        <v>6.4374266122733481E-4</v>
      </c>
      <c r="NX109" s="254">
        <f t="shared" si="409"/>
        <v>6.1017698344308438E-4</v>
      </c>
      <c r="NY109" s="254">
        <f t="shared" si="409"/>
        <v>5.7784117771722673E-4</v>
      </c>
      <c r="NZ109" s="254">
        <f t="shared" si="409"/>
        <v>5.467267047477262E-4</v>
      </c>
      <c r="OA109" s="254">
        <f t="shared" si="409"/>
        <v>5.168222742547643E-4</v>
      </c>
      <c r="OB109" s="254">
        <f t="shared" si="409"/>
        <v>4.8811403258112578E-4</v>
      </c>
      <c r="OC109" s="254">
        <f t="shared" si="409"/>
        <v>4.6058575132503594E-4</v>
      </c>
      <c r="OD109" s="254">
        <f t="shared" si="409"/>
        <v>4.3421901595945442E-4</v>
      </c>
      <c r="OE109" s="254">
        <f t="shared" si="409"/>
        <v>4.0899341344953949E-4</v>
      </c>
      <c r="OF109" s="254">
        <f t="shared" si="409"/>
        <v>3.8488671794142362E-4</v>
      </c>
      <c r="OG109" s="254">
        <f t="shared" si="409"/>
        <v>3.6187507365985187E-4</v>
      </c>
      <c r="OH109" s="254">
        <f t="shared" si="409"/>
        <v>3.3993317421901991E-4</v>
      </c>
      <c r="OI109" s="254">
        <f t="shared" si="409"/>
        <v>3.1903443761936945E-4</v>
      </c>
      <c r="OJ109" s="254">
        <f t="shared" si="409"/>
        <v>2.99151176272601E-4</v>
      </c>
      <c r="OK109" s="254">
        <f t="shared" si="409"/>
        <v>2.8025476146707528E-4</v>
      </c>
      <c r="OL109" s="254">
        <f t="shared" si="409"/>
        <v>2.6231578175555211E-4</v>
      </c>
      <c r="OM109" s="254">
        <f t="shared" si="409"/>
        <v>2.4530419481632183E-4</v>
      </c>
      <c r="ON109" s="254">
        <f t="shared" si="409"/>
        <v>2.2918947240671271E-4</v>
      </c>
      <c r="OO109" s="254">
        <f t="shared" si="409"/>
        <v>2.1394073809423374E-4</v>
      </c>
      <c r="OP109" s="254">
        <f t="shared" si="409"/>
        <v>1.9952689751486378E-4</v>
      </c>
      <c r="OQ109" s="254">
        <f t="shared" si="409"/>
        <v>1.8591676096980982E-4</v>
      </c>
      <c r="OR109" s="254">
        <f t="shared" si="409"/>
        <v>1.7307915823112306E-4</v>
      </c>
      <c r="OS109" s="254">
        <f t="shared" si="409"/>
        <v>1.6098304548261102E-4</v>
      </c>
      <c r="OT109" s="254">
        <f t="shared" si="409"/>
        <v>1.4959760437526179E-4</v>
      </c>
      <c r="OU109" s="254">
        <f t="shared" si="409"/>
        <v>1.3889233322572002E-4</v>
      </c>
      <c r="OV109" s="254">
        <f t="shared" si="409"/>
        <v>1.2883713043208188E-4</v>
      </c>
      <c r="OW109" s="254">
        <f t="shared" si="409"/>
        <v>1.1940237022329213E-4</v>
      </c>
      <c r="OX109" s="254">
        <f t="shared" si="409"/>
        <v>1.1055897089666137E-4</v>
      </c>
      <c r="OY109" s="254">
        <f t="shared" si="409"/>
        <v>1.022784557324592E-4</v>
      </c>
      <c r="OZ109" s="254">
        <f t="shared" si="409"/>
        <v>9.4533006805173027E-5</v>
      </c>
      <c r="PA109" s="254">
        <f t="shared" si="409"/>
        <v>8.7295511937886516E-5</v>
      </c>
      <c r="PB109" s="254">
        <f t="shared" si="409"/>
        <v>8.0539605069415859E-5</v>
      </c>
      <c r="PC109" s="254">
        <f t="shared" si="409"/>
        <v>7.423970032341286E-5</v>
      </c>
      <c r="PD109" s="254">
        <f t="shared" si="409"/>
        <v>6.8371020084737516E-5</v>
      </c>
      <c r="PE109" s="254">
        <f t="shared" ref="PE109:PL109" si="410">MAX(PE106:PE108)</f>
        <v>6.2909617401158834E-5</v>
      </c>
      <c r="PF109" s="254">
        <f t="shared" si="410"/>
        <v>5.7832393038008665E-5</v>
      </c>
      <c r="PG109" s="254">
        <f t="shared" si="410"/>
        <v>5.3117107519970981E-5</v>
      </c>
      <c r="PH109" s="254">
        <f t="shared" si="410"/>
        <v>4.8742388497923957E-5</v>
      </c>
      <c r="PI109" s="254">
        <f t="shared" si="410"/>
        <v>4.4687733779854919E-5</v>
      </c>
      <c r="PJ109" s="254">
        <f t="shared" si="410"/>
        <v>4.093351036354395E-5</v>
      </c>
      <c r="PK109" s="254">
        <f t="shared" si="410"/>
        <v>3.7460949805168527E-5</v>
      </c>
      <c r="PL109" s="254">
        <f t="shared" si="410"/>
        <v>3.4252140252421259E-5</v>
      </c>
    </row>
    <row r="110" spans="1:428" ht="15.75" x14ac:dyDescent="0.5">
      <c r="A110" s="5"/>
      <c r="B110" s="5"/>
      <c r="C110" s="5"/>
      <c r="D110" s="5"/>
      <c r="E110" s="31" t="s">
        <v>78</v>
      </c>
      <c r="F110" s="74">
        <f>IF(AND(F108&gt;0,F108&lt;1,NOT(O104="")),_xlfn.NORM.INV(($F$108+(1-$F$108)/2),$K$104,$O$104),"")</f>
        <v>1437.8186095443773</v>
      </c>
      <c r="G110" s="107"/>
      <c r="H110" s="107"/>
      <c r="I110" s="36"/>
      <c r="J110" s="2"/>
      <c r="K110" s="5"/>
      <c r="L110" s="5"/>
      <c r="M110" s="5"/>
      <c r="N110" s="5"/>
      <c r="O110" s="5"/>
      <c r="P110" s="5"/>
      <c r="Q110" s="5"/>
      <c r="R110" s="5"/>
      <c r="S110" s="5"/>
      <c r="T110" s="5"/>
      <c r="U110" s="5"/>
      <c r="V110" s="5"/>
      <c r="W110" s="5"/>
      <c r="X110" s="5"/>
      <c r="Y110" s="5"/>
    </row>
    <row r="111" spans="1:428" ht="16.899999999999999" x14ac:dyDescent="0.5">
      <c r="A111" s="5"/>
      <c r="B111" s="5"/>
      <c r="C111" s="5"/>
      <c r="D111" s="5"/>
      <c r="E111" s="31"/>
      <c r="F111" s="39"/>
      <c r="G111" s="39"/>
      <c r="H111" s="39"/>
      <c r="I111" s="36"/>
      <c r="J111" s="2"/>
      <c r="K111" s="5"/>
      <c r="L111" s="5"/>
      <c r="M111" s="5"/>
      <c r="N111" s="5"/>
      <c r="O111" s="5"/>
      <c r="P111" s="5"/>
      <c r="Q111" s="5"/>
      <c r="R111" s="5"/>
      <c r="S111" s="5"/>
      <c r="T111" s="5"/>
      <c r="U111" s="5"/>
      <c r="V111" s="5"/>
      <c r="W111" s="5"/>
      <c r="X111" s="5"/>
      <c r="Y111" s="5"/>
    </row>
    <row r="112" spans="1:428" ht="15.75" x14ac:dyDescent="0.5">
      <c r="A112" s="5"/>
      <c r="B112" s="5"/>
      <c r="C112" s="5"/>
      <c r="D112" s="5"/>
      <c r="E112" s="75" t="s">
        <v>31</v>
      </c>
      <c r="F112" s="95">
        <v>1106</v>
      </c>
      <c r="G112" s="108"/>
      <c r="H112" s="43" t="s">
        <v>34</v>
      </c>
      <c r="I112" s="36"/>
      <c r="J112" s="2"/>
      <c r="K112" s="5"/>
      <c r="L112" s="5"/>
      <c r="M112" s="5"/>
      <c r="N112" s="5"/>
      <c r="O112" s="5"/>
      <c r="P112" s="5"/>
      <c r="Q112" s="5"/>
      <c r="R112" s="5"/>
      <c r="S112" s="5"/>
      <c r="T112" s="5"/>
      <c r="U112" s="5"/>
      <c r="V112" s="5"/>
      <c r="W112" s="5"/>
      <c r="X112" s="5"/>
      <c r="Y112" s="5"/>
    </row>
    <row r="113" spans="1:25" ht="15.75" x14ac:dyDescent="0.5">
      <c r="A113" s="5"/>
      <c r="B113" s="5"/>
      <c r="C113" s="5"/>
      <c r="D113" s="5"/>
      <c r="E113" s="75" t="s">
        <v>32</v>
      </c>
      <c r="F113" s="95">
        <v>1438</v>
      </c>
      <c r="G113" s="108"/>
      <c r="H113" s="43" t="s">
        <v>35</v>
      </c>
      <c r="I113" s="36"/>
      <c r="J113" s="2"/>
      <c r="K113" s="5"/>
      <c r="L113" s="5"/>
      <c r="M113" s="5"/>
      <c r="N113" s="5"/>
      <c r="O113" s="5"/>
      <c r="P113" s="5"/>
      <c r="Q113" s="5"/>
      <c r="R113" s="5"/>
      <c r="S113" s="5"/>
      <c r="T113" s="5"/>
      <c r="U113" s="5"/>
      <c r="V113" s="5"/>
      <c r="W113" s="5"/>
      <c r="X113" s="5"/>
      <c r="Y113" s="5"/>
    </row>
    <row r="114" spans="1:25" ht="16.899999999999999" x14ac:dyDescent="0.5">
      <c r="A114" s="5"/>
      <c r="B114" s="5"/>
      <c r="C114" s="5"/>
      <c r="D114" s="5"/>
      <c r="E114" s="75" t="s">
        <v>79</v>
      </c>
      <c r="F114" s="40">
        <f>IF(AND($F$112&gt;0,$F$113&gt;0,$F$112&lt;$F$113,NOT(O104="")),_xlfn.NORM.DIST($F$113,$K$104,$O$104,TRUE)-_xlfn.NORM.DIST($F$112,$K$104,$O$104,TRUE),"")</f>
        <v>0.8004916205456083</v>
      </c>
      <c r="G114" s="109"/>
      <c r="H114" s="43" t="s">
        <v>60</v>
      </c>
      <c r="I114" s="36"/>
      <c r="J114" s="2"/>
      <c r="K114" s="5"/>
      <c r="L114" s="5"/>
      <c r="M114" s="5"/>
      <c r="N114" s="5"/>
      <c r="O114" s="5"/>
      <c r="P114" s="5"/>
      <c r="Q114" s="5"/>
      <c r="R114" s="5"/>
      <c r="S114" s="5"/>
      <c r="T114" s="5"/>
      <c r="U114" s="5"/>
      <c r="V114" s="5"/>
      <c r="W114" s="5"/>
      <c r="X114" s="5"/>
      <c r="Y114" s="5"/>
    </row>
    <row r="115" spans="1:25" ht="16.899999999999999" x14ac:dyDescent="0.5">
      <c r="A115" s="5"/>
      <c r="B115" s="5"/>
      <c r="C115" s="5"/>
      <c r="D115" s="5"/>
      <c r="E115" s="75" t="s">
        <v>225</v>
      </c>
      <c r="F115" s="42">
        <f>IF(AND($F$112&gt;0,$F$113&gt;0,$F$112&lt;$F$113,NOT($O$104="")),_xlfn.NORM.DIST(F112,$K$104,$O$104,TRUE),"")</f>
        <v>9.9754189727195908E-2</v>
      </c>
      <c r="G115" s="109"/>
      <c r="H115" s="43" t="s">
        <v>61</v>
      </c>
      <c r="I115" s="36"/>
      <c r="J115" s="2"/>
      <c r="K115" s="5"/>
      <c r="L115" s="5"/>
      <c r="M115" s="5"/>
      <c r="N115" s="5"/>
      <c r="O115" s="5"/>
      <c r="P115" s="5"/>
      <c r="Q115" s="5"/>
      <c r="R115" s="5"/>
      <c r="S115" s="5"/>
      <c r="T115" s="5"/>
      <c r="U115" s="5"/>
      <c r="V115" s="5"/>
      <c r="W115" s="5"/>
      <c r="X115" s="5"/>
      <c r="Y115" s="5"/>
    </row>
    <row r="116" spans="1:25" ht="16.899999999999999" x14ac:dyDescent="0.5">
      <c r="A116" s="5"/>
      <c r="B116" s="5"/>
      <c r="C116" s="5"/>
      <c r="D116" s="5"/>
      <c r="E116" s="75" t="s">
        <v>226</v>
      </c>
      <c r="F116" s="41">
        <f>IF(AND($F$112&gt;0,$F$113&gt;0,$F$112&lt;$F$113,NOT($O$104="")),1-_xlfn.NORM.DIST(F113,$K$104,$O$104,TRUE),"")</f>
        <v>9.9754189727195852E-2</v>
      </c>
      <c r="G116" s="109"/>
      <c r="H116" s="43" t="s">
        <v>59</v>
      </c>
      <c r="I116" s="36"/>
      <c r="J116" s="2"/>
      <c r="K116" s="5"/>
      <c r="L116" s="5"/>
      <c r="M116" s="5"/>
      <c r="N116" s="5"/>
      <c r="O116" s="5"/>
      <c r="P116" s="5"/>
      <c r="Q116" s="5"/>
      <c r="R116" s="5"/>
      <c r="S116" s="5"/>
      <c r="T116" s="5"/>
      <c r="U116" s="5"/>
      <c r="V116" s="5"/>
      <c r="W116" s="5"/>
      <c r="X116" s="5"/>
      <c r="Y116" s="5"/>
    </row>
    <row r="117" spans="1:25" x14ac:dyDescent="0.45">
      <c r="A117" s="5"/>
      <c r="B117" s="5"/>
      <c r="C117" s="5"/>
      <c r="D117" s="5"/>
      <c r="E117" s="31"/>
      <c r="F117" s="31"/>
      <c r="G117" s="31"/>
      <c r="H117" s="31"/>
      <c r="I117" s="2"/>
      <c r="J117" s="2"/>
      <c r="K117" s="5"/>
      <c r="L117" s="5"/>
      <c r="M117" s="5"/>
      <c r="N117" s="5"/>
      <c r="O117" s="5"/>
      <c r="P117" s="5"/>
      <c r="Q117" s="5"/>
      <c r="R117" s="5"/>
      <c r="S117" s="5"/>
      <c r="T117" s="5"/>
      <c r="U117" s="5"/>
      <c r="V117" s="5"/>
      <c r="W117" s="5"/>
      <c r="X117" s="5"/>
      <c r="Y117" s="5"/>
    </row>
    <row r="118" spans="1:25" x14ac:dyDescent="0.45">
      <c r="A118" s="5"/>
      <c r="B118" s="5"/>
      <c r="C118" s="5"/>
      <c r="D118" s="5"/>
      <c r="E118" s="31"/>
      <c r="F118" s="31"/>
      <c r="G118" s="31"/>
      <c r="H118" s="31"/>
      <c r="I118" s="2"/>
      <c r="J118" s="2"/>
      <c r="K118" s="5"/>
      <c r="L118" s="5"/>
      <c r="M118" s="5"/>
      <c r="N118" s="5"/>
      <c r="O118" s="5"/>
      <c r="P118" s="5"/>
      <c r="Q118" s="5"/>
      <c r="R118" s="5"/>
      <c r="S118" s="5"/>
      <c r="T118" s="5"/>
      <c r="U118" s="5"/>
      <c r="V118" s="5"/>
      <c r="W118" s="5"/>
      <c r="X118" s="5"/>
      <c r="Y118" s="5"/>
    </row>
    <row r="119" spans="1:25" x14ac:dyDescent="0.45">
      <c r="A119" s="5"/>
      <c r="B119" s="5"/>
      <c r="C119" s="5"/>
      <c r="D119" s="5"/>
      <c r="E119" s="31"/>
      <c r="F119" s="31"/>
      <c r="G119" s="31"/>
      <c r="H119" s="31"/>
      <c r="I119" s="2"/>
      <c r="J119" s="2"/>
      <c r="K119" s="5"/>
      <c r="L119" s="5"/>
      <c r="M119" s="5"/>
      <c r="N119" s="5"/>
      <c r="O119" s="5"/>
      <c r="P119" s="5"/>
      <c r="Q119" s="5"/>
      <c r="R119" s="5"/>
      <c r="S119" s="5"/>
      <c r="T119" s="5"/>
      <c r="U119" s="5"/>
      <c r="V119" s="5"/>
      <c r="W119" s="5"/>
      <c r="X119" s="5"/>
      <c r="Y119" s="5"/>
    </row>
    <row r="120" spans="1:25" x14ac:dyDescent="0.45">
      <c r="A120" s="5"/>
      <c r="B120" s="5"/>
      <c r="C120" s="5"/>
      <c r="D120" s="5"/>
      <c r="E120" s="31"/>
      <c r="F120" s="31"/>
      <c r="G120" s="31"/>
      <c r="H120" s="31"/>
      <c r="I120" s="2"/>
      <c r="J120" s="2"/>
      <c r="K120" s="5"/>
      <c r="L120" s="5"/>
      <c r="M120" s="5"/>
      <c r="N120" s="5"/>
      <c r="O120" s="5"/>
      <c r="P120" s="5"/>
      <c r="Q120" s="5"/>
      <c r="R120" s="5"/>
      <c r="S120" s="5"/>
      <c r="T120" s="5"/>
      <c r="U120" s="5"/>
      <c r="V120" s="5"/>
      <c r="W120" s="5"/>
      <c r="X120" s="5"/>
      <c r="Y120" s="5"/>
    </row>
    <row r="121" spans="1:25" x14ac:dyDescent="0.45">
      <c r="A121" s="5"/>
      <c r="B121" s="5"/>
      <c r="C121" s="5"/>
      <c r="D121" s="5"/>
      <c r="E121" s="31"/>
      <c r="F121" s="31"/>
      <c r="G121" s="31"/>
      <c r="H121" s="31"/>
      <c r="I121" s="2"/>
      <c r="J121" s="2"/>
      <c r="K121" s="5"/>
      <c r="L121" s="5"/>
      <c r="M121" s="5"/>
      <c r="N121" s="5"/>
      <c r="O121" s="5"/>
      <c r="P121" s="5"/>
      <c r="Q121" s="5"/>
      <c r="R121" s="5"/>
      <c r="S121" s="5"/>
      <c r="T121" s="5"/>
      <c r="U121" s="5"/>
      <c r="V121" s="5"/>
      <c r="W121" s="5"/>
      <c r="X121" s="5"/>
      <c r="Y121" s="5"/>
    </row>
    <row r="122" spans="1:25" x14ac:dyDescent="0.45">
      <c r="A122" s="5"/>
      <c r="B122" s="5"/>
      <c r="C122" s="5"/>
      <c r="D122" s="5"/>
      <c r="E122" s="31"/>
      <c r="F122" s="31"/>
      <c r="G122" s="31"/>
      <c r="H122" s="31"/>
      <c r="I122" s="2"/>
      <c r="J122" s="2"/>
      <c r="K122" s="5"/>
      <c r="L122" s="5"/>
      <c r="M122" s="5"/>
      <c r="N122" s="5"/>
      <c r="O122" s="5"/>
      <c r="P122" s="5"/>
      <c r="Q122" s="5"/>
      <c r="R122" s="5"/>
      <c r="S122" s="5"/>
      <c r="T122" s="5"/>
      <c r="U122" s="5"/>
      <c r="V122" s="5"/>
      <c r="W122" s="5"/>
      <c r="X122" s="5"/>
      <c r="Y122" s="5"/>
    </row>
    <row r="123" spans="1:25" x14ac:dyDescent="0.45">
      <c r="A123" s="5"/>
      <c r="B123" s="5"/>
      <c r="C123" s="5"/>
      <c r="D123" s="5"/>
      <c r="E123" s="31"/>
      <c r="F123" s="31"/>
      <c r="G123" s="31"/>
      <c r="H123" s="31"/>
      <c r="I123" s="2"/>
      <c r="J123" s="2"/>
      <c r="K123" s="5"/>
      <c r="L123" s="5"/>
      <c r="M123" s="5"/>
      <c r="N123" s="5"/>
      <c r="O123" s="5"/>
      <c r="P123" s="5"/>
      <c r="Q123" s="5"/>
      <c r="R123" s="5"/>
      <c r="S123" s="5"/>
      <c r="T123" s="5"/>
      <c r="U123" s="5"/>
      <c r="V123" s="5"/>
      <c r="W123" s="5"/>
      <c r="X123" s="5"/>
      <c r="Y123" s="5"/>
    </row>
    <row r="124" spans="1:25" x14ac:dyDescent="0.45">
      <c r="A124" s="5"/>
      <c r="B124" s="5"/>
      <c r="C124" s="5"/>
      <c r="D124" s="5"/>
      <c r="E124" s="31"/>
      <c r="F124" s="31"/>
      <c r="G124" s="31"/>
      <c r="H124" s="31"/>
      <c r="I124" s="2"/>
      <c r="J124" s="2"/>
      <c r="K124" s="5"/>
      <c r="L124" s="5"/>
      <c r="M124" s="5"/>
      <c r="N124" s="5"/>
      <c r="O124" s="5"/>
      <c r="P124" s="5"/>
      <c r="Q124" s="5"/>
      <c r="R124" s="5"/>
      <c r="S124" s="5"/>
      <c r="T124" s="5"/>
      <c r="U124" s="5"/>
      <c r="V124" s="5"/>
      <c r="W124" s="5"/>
      <c r="X124" s="5"/>
      <c r="Y124" s="5"/>
    </row>
    <row r="125" spans="1:25" x14ac:dyDescent="0.45">
      <c r="A125" s="5"/>
      <c r="B125" s="5"/>
      <c r="C125" s="5"/>
      <c r="D125" s="5"/>
      <c r="E125" s="31"/>
      <c r="F125" s="31"/>
      <c r="G125" s="31"/>
      <c r="H125" s="31"/>
      <c r="I125" s="2"/>
      <c r="J125" s="2"/>
      <c r="K125" s="5"/>
      <c r="L125" s="5"/>
      <c r="M125" s="5"/>
      <c r="N125" s="5"/>
      <c r="O125" s="5"/>
      <c r="P125" s="5"/>
      <c r="Q125" s="5"/>
      <c r="R125" s="5"/>
      <c r="S125" s="5"/>
      <c r="T125" s="5"/>
      <c r="U125" s="5"/>
      <c r="V125" s="5"/>
      <c r="W125" s="5"/>
      <c r="X125" s="5"/>
      <c r="Y125" s="5"/>
    </row>
    <row r="126" spans="1:25" x14ac:dyDescent="0.45">
      <c r="A126" s="5"/>
      <c r="B126" s="5"/>
      <c r="C126" s="5"/>
      <c r="D126" s="5"/>
      <c r="E126" s="31"/>
      <c r="F126" s="31"/>
      <c r="G126" s="31"/>
      <c r="H126" s="31"/>
      <c r="I126" s="2"/>
      <c r="J126" s="2"/>
      <c r="K126" s="5"/>
      <c r="L126" s="5"/>
      <c r="M126" s="5"/>
      <c r="N126" s="5"/>
      <c r="O126" s="5"/>
      <c r="P126" s="5"/>
      <c r="Q126" s="5"/>
      <c r="R126" s="5"/>
      <c r="S126" s="5"/>
      <c r="T126" s="5"/>
      <c r="U126" s="5"/>
      <c r="V126" s="5"/>
      <c r="W126" s="5"/>
      <c r="X126" s="5"/>
      <c r="Y126" s="5"/>
    </row>
    <row r="127" spans="1:25" x14ac:dyDescent="0.45">
      <c r="A127" s="5"/>
      <c r="B127" s="5"/>
      <c r="C127" s="5"/>
      <c r="D127" s="5"/>
      <c r="E127" s="31"/>
      <c r="F127" s="31"/>
      <c r="G127" s="31"/>
      <c r="H127" s="31"/>
      <c r="I127" s="2"/>
      <c r="J127" s="2"/>
      <c r="K127" s="5"/>
      <c r="L127" s="5"/>
      <c r="M127" s="5"/>
      <c r="N127" s="5"/>
      <c r="O127" s="5"/>
      <c r="P127" s="5"/>
      <c r="Q127" s="5"/>
      <c r="R127" s="5"/>
      <c r="S127" s="5"/>
      <c r="T127" s="5"/>
      <c r="U127" s="5"/>
      <c r="V127" s="5"/>
      <c r="W127" s="5"/>
      <c r="X127" s="5"/>
      <c r="Y127" s="5"/>
    </row>
    <row r="128" spans="1:25" x14ac:dyDescent="0.45">
      <c r="A128" s="5"/>
      <c r="B128" s="5"/>
      <c r="C128" s="5"/>
      <c r="D128" s="5"/>
      <c r="E128" s="31"/>
      <c r="F128" s="31"/>
      <c r="G128" s="31"/>
      <c r="H128" s="31"/>
      <c r="I128" s="2"/>
      <c r="J128" s="2"/>
      <c r="K128" s="5"/>
      <c r="L128" s="5"/>
      <c r="M128" s="5"/>
      <c r="N128" s="5"/>
      <c r="O128" s="5"/>
      <c r="P128" s="5"/>
      <c r="Q128" s="5"/>
      <c r="R128" s="5"/>
      <c r="S128" s="5"/>
      <c r="T128" s="5"/>
      <c r="U128" s="5"/>
      <c r="V128" s="5"/>
      <c r="W128" s="5"/>
      <c r="X128" s="5"/>
      <c r="Y128" s="5"/>
    </row>
    <row r="129" spans="1:25" x14ac:dyDescent="0.45">
      <c r="A129" s="5"/>
      <c r="B129" s="5"/>
      <c r="C129" s="5"/>
      <c r="D129" s="5"/>
      <c r="E129" s="31"/>
      <c r="F129" s="31"/>
      <c r="G129" s="31"/>
      <c r="H129" s="31"/>
      <c r="I129" s="2"/>
      <c r="J129" s="2"/>
      <c r="K129" s="5"/>
      <c r="L129" s="5"/>
      <c r="M129" s="5"/>
      <c r="N129" s="5"/>
      <c r="O129" s="5"/>
      <c r="P129" s="5"/>
      <c r="Q129" s="5"/>
      <c r="R129" s="5"/>
      <c r="S129" s="5"/>
      <c r="T129" s="5"/>
      <c r="U129" s="5"/>
      <c r="V129" s="5"/>
      <c r="W129" s="5"/>
      <c r="X129" s="5"/>
      <c r="Y129" s="5"/>
    </row>
    <row r="130" spans="1:25" x14ac:dyDescent="0.45">
      <c r="A130" s="5"/>
      <c r="B130" s="5"/>
      <c r="C130" s="5"/>
      <c r="D130" s="5"/>
      <c r="E130" s="31"/>
      <c r="F130" s="31"/>
      <c r="G130" s="31"/>
      <c r="H130" s="31"/>
      <c r="I130" s="2"/>
      <c r="J130" s="2"/>
      <c r="K130" s="5"/>
      <c r="L130" s="5"/>
      <c r="M130" s="5"/>
      <c r="N130" s="5"/>
      <c r="O130" s="5"/>
      <c r="P130" s="5"/>
      <c r="Q130" s="5"/>
      <c r="R130" s="5"/>
      <c r="S130" s="5"/>
      <c r="T130" s="5"/>
      <c r="U130" s="5"/>
      <c r="V130" s="5"/>
      <c r="W130" s="5"/>
      <c r="X130" s="5"/>
      <c r="Y130" s="5"/>
    </row>
    <row r="131" spans="1:25" x14ac:dyDescent="0.45">
      <c r="A131" s="5"/>
      <c r="B131" s="5"/>
      <c r="C131" s="5"/>
      <c r="D131" s="5"/>
      <c r="E131" s="31"/>
      <c r="F131" s="31"/>
      <c r="G131" s="31"/>
      <c r="H131" s="31"/>
      <c r="I131" s="2"/>
      <c r="J131" s="2"/>
      <c r="K131" s="5"/>
      <c r="L131" s="5"/>
      <c r="M131" s="5"/>
      <c r="N131" s="5"/>
      <c r="O131" s="5"/>
      <c r="P131" s="5"/>
      <c r="Q131" s="5"/>
      <c r="R131" s="5"/>
      <c r="S131" s="5"/>
      <c r="T131" s="5"/>
      <c r="U131" s="5"/>
      <c r="V131" s="5"/>
      <c r="W131" s="5"/>
      <c r="X131" s="5"/>
      <c r="Y131" s="5"/>
    </row>
    <row r="132" spans="1:25" x14ac:dyDescent="0.45">
      <c r="A132" s="5"/>
      <c r="B132" s="5"/>
      <c r="C132" s="5"/>
      <c r="D132" s="5"/>
      <c r="E132" s="31"/>
      <c r="F132" s="31"/>
      <c r="G132" s="31"/>
      <c r="H132" s="31"/>
      <c r="I132" s="2"/>
      <c r="J132" s="2"/>
      <c r="K132" s="5"/>
      <c r="L132" s="5"/>
      <c r="M132" s="5"/>
      <c r="N132" s="5"/>
      <c r="O132" s="5"/>
      <c r="P132" s="5"/>
      <c r="Q132" s="5"/>
      <c r="R132" s="5"/>
      <c r="S132" s="5"/>
      <c r="T132" s="5"/>
      <c r="U132" s="5"/>
      <c r="V132" s="5"/>
      <c r="W132" s="5"/>
      <c r="X132" s="5"/>
      <c r="Y132" s="5"/>
    </row>
    <row r="133" spans="1:25" x14ac:dyDescent="0.45">
      <c r="A133" s="5"/>
      <c r="B133" s="5"/>
      <c r="C133" s="5"/>
      <c r="D133" s="5"/>
      <c r="E133" s="31"/>
      <c r="F133" s="31"/>
      <c r="G133" s="31"/>
      <c r="H133" s="31"/>
      <c r="I133" s="2"/>
      <c r="J133" s="2"/>
      <c r="K133" s="5"/>
      <c r="L133" s="5"/>
      <c r="M133" s="5"/>
      <c r="N133" s="5"/>
      <c r="O133" s="5"/>
      <c r="P133" s="5"/>
      <c r="Q133" s="5"/>
      <c r="R133" s="5"/>
      <c r="S133" s="5"/>
      <c r="T133" s="5"/>
      <c r="U133" s="5"/>
      <c r="V133" s="5"/>
      <c r="W133" s="5"/>
      <c r="X133" s="5"/>
      <c r="Y133" s="5"/>
    </row>
    <row r="134" spans="1:25" x14ac:dyDescent="0.45">
      <c r="A134" s="5"/>
      <c r="B134" s="5"/>
      <c r="C134" s="5"/>
      <c r="D134" s="5"/>
      <c r="E134" s="31"/>
      <c r="F134" s="31"/>
      <c r="G134" s="31"/>
      <c r="H134" s="31"/>
      <c r="I134" s="2"/>
      <c r="J134" s="2"/>
      <c r="K134" s="5"/>
      <c r="L134" s="5"/>
      <c r="M134" s="5"/>
      <c r="N134" s="5"/>
      <c r="O134" s="5"/>
      <c r="P134" s="5"/>
      <c r="Q134" s="5"/>
      <c r="R134" s="5"/>
      <c r="S134" s="5"/>
      <c r="T134" s="5"/>
      <c r="U134" s="5"/>
      <c r="V134" s="5"/>
      <c r="W134" s="5"/>
      <c r="X134" s="5"/>
      <c r="Y134" s="5"/>
    </row>
    <row r="135" spans="1:25" x14ac:dyDescent="0.45">
      <c r="A135" s="5"/>
      <c r="B135" s="5"/>
      <c r="C135" s="5"/>
      <c r="D135" s="5"/>
      <c r="E135" s="31"/>
      <c r="F135" s="31"/>
      <c r="G135" s="31"/>
      <c r="H135" s="31"/>
      <c r="I135" s="2"/>
      <c r="J135" s="2"/>
      <c r="K135" s="5"/>
      <c r="L135" s="5"/>
      <c r="M135" s="5"/>
      <c r="N135" s="5"/>
      <c r="O135" s="5"/>
      <c r="P135" s="5"/>
      <c r="Q135" s="5"/>
      <c r="R135" s="5"/>
      <c r="S135" s="5"/>
      <c r="T135" s="5"/>
      <c r="U135" s="5"/>
      <c r="V135" s="5"/>
      <c r="W135" s="5"/>
      <c r="X135" s="5"/>
      <c r="Y135" s="5"/>
    </row>
    <row r="136" spans="1:25" x14ac:dyDescent="0.45">
      <c r="A136" s="5"/>
      <c r="B136" s="5"/>
      <c r="C136" s="5"/>
      <c r="D136" s="5"/>
      <c r="E136" s="5"/>
      <c r="F136" s="5"/>
      <c r="G136" s="5"/>
      <c r="H136" s="5"/>
      <c r="I136" s="2"/>
      <c r="J136" s="2"/>
      <c r="K136" s="5"/>
      <c r="L136" s="5"/>
      <c r="M136" s="5"/>
      <c r="N136" s="5"/>
      <c r="O136" s="5"/>
      <c r="P136" s="5"/>
      <c r="Q136" s="5"/>
      <c r="R136" s="5"/>
      <c r="S136" s="5"/>
      <c r="T136" s="5"/>
      <c r="U136" s="5"/>
      <c r="V136" s="5"/>
      <c r="W136" s="5"/>
      <c r="X136" s="5"/>
      <c r="Y136" s="5"/>
    </row>
    <row r="137" spans="1:25" x14ac:dyDescent="0.45">
      <c r="A137" s="2"/>
      <c r="B137" s="7" t="s">
        <v>7</v>
      </c>
      <c r="C137" s="8"/>
      <c r="D137" s="8"/>
      <c r="E137" s="8"/>
      <c r="F137" s="8"/>
      <c r="G137" s="102"/>
      <c r="H137" s="9"/>
      <c r="I137" s="9"/>
      <c r="J137" s="9"/>
      <c r="K137" s="8"/>
      <c r="L137" s="8"/>
      <c r="M137" s="8"/>
      <c r="N137" s="32"/>
      <c r="O137" s="8"/>
      <c r="P137" s="8"/>
      <c r="W137" s="5"/>
      <c r="X137" s="5"/>
      <c r="Y137" s="5"/>
    </row>
    <row r="138" spans="1:25" x14ac:dyDescent="0.45">
      <c r="A138" s="2"/>
      <c r="B138" s="10" t="s">
        <v>76</v>
      </c>
      <c r="C138" s="11"/>
      <c r="D138" s="11"/>
      <c r="E138" s="11"/>
      <c r="F138" s="11"/>
      <c r="G138" s="103"/>
      <c r="H138" s="12"/>
      <c r="I138" s="12"/>
      <c r="J138" s="12"/>
      <c r="K138" s="11"/>
      <c r="L138" s="11"/>
      <c r="M138" s="11"/>
      <c r="N138" s="13"/>
      <c r="O138" s="11"/>
      <c r="P138" s="11"/>
      <c r="W138" s="5"/>
      <c r="X138" s="5"/>
      <c r="Y138" s="5"/>
    </row>
    <row r="139" spans="1:25" x14ac:dyDescent="0.45">
      <c r="A139" s="2"/>
      <c r="B139" s="10" t="s">
        <v>86</v>
      </c>
      <c r="C139" s="11"/>
      <c r="D139" s="11"/>
      <c r="E139" s="11"/>
      <c r="F139" s="11"/>
      <c r="G139" s="103"/>
      <c r="H139" s="12"/>
      <c r="I139" s="12"/>
      <c r="J139" s="12"/>
      <c r="K139" s="11"/>
      <c r="L139" s="11"/>
      <c r="M139" s="11"/>
      <c r="N139" s="13"/>
      <c r="O139" s="11"/>
      <c r="P139" s="11"/>
      <c r="W139" s="5"/>
      <c r="X139" s="5"/>
      <c r="Y139" s="5"/>
    </row>
    <row r="140" spans="1:25" x14ac:dyDescent="0.45">
      <c r="A140" s="2"/>
      <c r="B140" s="10" t="s">
        <v>52</v>
      </c>
      <c r="C140" s="11"/>
      <c r="D140" s="11"/>
      <c r="E140" s="11"/>
      <c r="F140" s="11"/>
      <c r="G140" s="103"/>
      <c r="H140" s="12"/>
      <c r="I140" s="12"/>
      <c r="J140" s="12"/>
      <c r="K140" s="11"/>
      <c r="L140" s="11"/>
      <c r="M140" s="11"/>
      <c r="N140" s="13"/>
      <c r="O140" s="11"/>
      <c r="P140" s="11"/>
      <c r="W140" s="5"/>
      <c r="X140" s="5"/>
      <c r="Y140" s="5"/>
    </row>
    <row r="141" spans="1:25" x14ac:dyDescent="0.45">
      <c r="A141" s="2"/>
      <c r="B141" s="10" t="s">
        <v>940</v>
      </c>
      <c r="C141" s="11"/>
      <c r="D141" s="11"/>
      <c r="E141" s="11"/>
      <c r="F141" s="11"/>
      <c r="G141" s="103"/>
      <c r="H141" s="12"/>
      <c r="I141" s="12"/>
      <c r="J141" s="12"/>
      <c r="K141" s="11"/>
      <c r="L141" s="11"/>
      <c r="M141" s="11"/>
      <c r="N141" s="13"/>
      <c r="O141" s="11"/>
      <c r="P141" s="11"/>
      <c r="W141" s="5"/>
      <c r="X141" s="5"/>
      <c r="Y141" s="5"/>
    </row>
    <row r="142" spans="1:25" x14ac:dyDescent="0.45">
      <c r="A142" s="2"/>
      <c r="B142" s="10"/>
      <c r="C142" s="11"/>
      <c r="D142" s="11"/>
      <c r="E142" s="11"/>
      <c r="F142" s="11"/>
      <c r="G142" s="103"/>
      <c r="H142" s="12"/>
      <c r="I142" s="12"/>
      <c r="J142" s="12"/>
      <c r="K142" s="11"/>
      <c r="L142" s="11"/>
      <c r="M142" s="11"/>
      <c r="N142" s="13"/>
      <c r="O142" s="11"/>
      <c r="P142" s="11"/>
      <c r="W142" s="5"/>
      <c r="X142" s="5"/>
      <c r="Y142" s="5"/>
    </row>
    <row r="143" spans="1:25" x14ac:dyDescent="0.45">
      <c r="A143" s="2"/>
      <c r="B143" s="14" t="s">
        <v>8</v>
      </c>
      <c r="C143" s="11"/>
      <c r="D143" s="11"/>
      <c r="E143" s="11"/>
      <c r="F143" s="11"/>
      <c r="G143" s="103"/>
      <c r="H143" s="12"/>
      <c r="I143" s="12"/>
      <c r="J143" s="12"/>
      <c r="K143" s="11"/>
      <c r="L143" s="11"/>
      <c r="M143" s="11"/>
      <c r="N143" s="13"/>
      <c r="O143" s="11"/>
      <c r="P143" s="11"/>
      <c r="W143" s="5"/>
      <c r="X143" s="5"/>
      <c r="Y143" s="5"/>
    </row>
    <row r="144" spans="1:25" x14ac:dyDescent="0.45">
      <c r="A144" s="2"/>
      <c r="B144" s="10" t="s">
        <v>77</v>
      </c>
      <c r="C144" s="11"/>
      <c r="D144" s="11"/>
      <c r="E144" s="11"/>
      <c r="F144" s="11"/>
      <c r="G144" s="103"/>
      <c r="H144" s="12"/>
      <c r="I144" s="12"/>
      <c r="J144" s="12"/>
      <c r="K144" s="11"/>
      <c r="L144" s="11"/>
      <c r="M144" s="11"/>
      <c r="N144" s="13"/>
      <c r="O144" s="11"/>
      <c r="P144" s="11"/>
      <c r="W144" s="5"/>
      <c r="X144" s="5"/>
      <c r="Y144" s="5"/>
    </row>
    <row r="145" spans="1:25" x14ac:dyDescent="0.45">
      <c r="A145" s="2"/>
      <c r="B145" s="15"/>
      <c r="C145" s="16"/>
      <c r="D145" s="16"/>
      <c r="E145" s="16"/>
      <c r="F145" s="16"/>
      <c r="G145" s="104"/>
      <c r="H145" s="17"/>
      <c r="I145" s="17"/>
      <c r="J145" s="17"/>
      <c r="K145" s="16"/>
      <c r="L145" s="16"/>
      <c r="M145" s="16"/>
      <c r="N145" s="18"/>
      <c r="O145" s="16"/>
      <c r="P145" s="16"/>
      <c r="W145" s="5"/>
      <c r="X145" s="5"/>
      <c r="Y145" s="5"/>
    </row>
    <row r="146" spans="1:25" x14ac:dyDescent="0.45">
      <c r="A146" s="2"/>
      <c r="B146" s="2"/>
      <c r="C146" s="2"/>
      <c r="D146" s="5"/>
      <c r="E146" s="5"/>
      <c r="F146" s="5"/>
      <c r="G146" s="5"/>
      <c r="H146" s="5"/>
      <c r="I146" s="2"/>
      <c r="J146" s="2"/>
      <c r="K146" s="5"/>
      <c r="L146" s="2"/>
      <c r="M146" s="2"/>
      <c r="N146" s="5"/>
      <c r="O146" s="5"/>
      <c r="P146" s="5"/>
      <c r="Q146" s="5"/>
      <c r="R146" s="5"/>
      <c r="S146" s="5"/>
      <c r="T146" s="5"/>
      <c r="U146" s="5"/>
      <c r="V146" s="5"/>
      <c r="W146" s="5"/>
      <c r="X146" s="5"/>
      <c r="Y146" s="5"/>
    </row>
    <row r="147" spans="1:25" x14ac:dyDescent="0.45">
      <c r="A147" s="2"/>
      <c r="B147" s="19" t="str">
        <f>_xlfn.CONCAT("Version ",'Change Log'!$B$3," – © 2015-",YEAR('Change Log'!$A$3),IF('Change Log'!$C$3="William W. Davis",", William W. Davis, MSPM, PMP",_xlfn.CONCAT(", original copyright holder is William W. Davis, MSPM, PMP; later modified by ",'Change Log'!$C$3)))</f>
        <v>Version 5.2 – © 2015-2025, William W. Davis, MSPM, PMP</v>
      </c>
      <c r="C147" s="2"/>
      <c r="D147" s="5"/>
      <c r="E147" s="5"/>
      <c r="F147" s="5"/>
      <c r="G147" s="5"/>
      <c r="H147" s="5"/>
      <c r="I147" s="2"/>
      <c r="J147" s="2"/>
      <c r="K147" s="5"/>
      <c r="L147" s="2"/>
      <c r="M147" s="2"/>
      <c r="N147" s="5"/>
      <c r="O147" s="5"/>
      <c r="P147" s="5"/>
      <c r="Q147" s="5"/>
      <c r="R147" s="5"/>
      <c r="S147" s="5"/>
      <c r="T147" s="5"/>
      <c r="U147" s="5"/>
      <c r="V147" s="5"/>
      <c r="W147" s="5"/>
      <c r="X147" s="5"/>
      <c r="Y147" s="5"/>
    </row>
    <row r="148" spans="1:25" x14ac:dyDescent="0.45">
      <c r="A148" s="2"/>
      <c r="B148" s="407" t="s">
        <v>135</v>
      </c>
      <c r="C148" s="407"/>
      <c r="D148" s="407"/>
      <c r="E148" s="407"/>
      <c r="F148" s="407"/>
      <c r="G148" s="407"/>
      <c r="H148" s="407"/>
      <c r="I148" s="407"/>
      <c r="J148" s="407"/>
      <c r="K148" s="45"/>
      <c r="L148" s="45"/>
      <c r="M148" s="45"/>
      <c r="N148" s="5"/>
      <c r="O148" s="5"/>
      <c r="P148" s="5"/>
      <c r="Q148" s="5"/>
      <c r="R148" s="5"/>
      <c r="S148" s="5"/>
      <c r="T148" s="5"/>
      <c r="U148" s="5"/>
      <c r="V148" s="5"/>
      <c r="W148" s="5"/>
      <c r="X148" s="5"/>
      <c r="Y148" s="5"/>
    </row>
    <row r="149" spans="1:25" x14ac:dyDescent="0.45">
      <c r="A149" s="2"/>
      <c r="B149" s="407" t="s">
        <v>842</v>
      </c>
      <c r="C149" s="407"/>
      <c r="D149" s="407"/>
      <c r="E149" s="407"/>
      <c r="F149" s="407"/>
      <c r="G149" s="407"/>
      <c r="H149" s="407"/>
      <c r="I149" s="407"/>
      <c r="J149" s="407"/>
      <c r="K149" s="45"/>
      <c r="L149" s="45"/>
      <c r="M149" s="45"/>
      <c r="N149" s="5"/>
      <c r="O149" s="5"/>
      <c r="P149" s="5"/>
      <c r="Q149" s="5"/>
      <c r="R149" s="5"/>
      <c r="S149" s="5"/>
      <c r="T149" s="5"/>
      <c r="U149" s="5"/>
      <c r="V149" s="5"/>
      <c r="W149" s="5"/>
      <c r="X149" s="5"/>
      <c r="Y149" s="5"/>
    </row>
    <row r="150" spans="1:25" x14ac:dyDescent="0.45">
      <c r="A150" s="2"/>
      <c r="B150" s="407" t="s">
        <v>90</v>
      </c>
      <c r="C150" s="407"/>
      <c r="D150" s="407"/>
      <c r="E150" s="407"/>
      <c r="F150" s="407"/>
      <c r="G150" s="407"/>
      <c r="H150" s="407"/>
      <c r="I150" s="407"/>
      <c r="J150" s="407"/>
      <c r="K150" s="45"/>
      <c r="L150" s="45"/>
      <c r="M150" s="45"/>
      <c r="N150" s="5"/>
      <c r="O150" s="5"/>
      <c r="P150" s="5"/>
      <c r="Q150" s="5"/>
      <c r="R150" s="5"/>
      <c r="S150" s="5"/>
      <c r="T150" s="5"/>
      <c r="U150" s="5"/>
      <c r="V150" s="5"/>
      <c r="W150" s="5"/>
      <c r="X150" s="5"/>
      <c r="Y150" s="5"/>
    </row>
    <row r="151" spans="1:25" x14ac:dyDescent="0.45">
      <c r="A151" s="2"/>
      <c r="B151" s="407" t="s">
        <v>207</v>
      </c>
      <c r="C151" s="407"/>
      <c r="D151" s="407"/>
      <c r="E151" s="407"/>
      <c r="F151" s="407"/>
      <c r="G151" s="407"/>
      <c r="H151" s="407"/>
      <c r="I151" s="407"/>
      <c r="J151" s="407"/>
      <c r="K151" s="45"/>
      <c r="L151" s="45"/>
      <c r="M151" s="45"/>
      <c r="N151" s="5"/>
      <c r="O151" s="5"/>
      <c r="P151" s="5"/>
      <c r="Q151" s="5"/>
      <c r="R151" s="5"/>
      <c r="S151" s="5"/>
      <c r="T151" s="5"/>
      <c r="U151" s="5"/>
      <c r="V151" s="5"/>
      <c r="W151" s="5"/>
      <c r="X151" s="5"/>
      <c r="Y151" s="5"/>
    </row>
    <row r="152" spans="1:25" x14ac:dyDescent="0.45">
      <c r="A152" s="2"/>
      <c r="B152" s="407" t="s">
        <v>991</v>
      </c>
      <c r="C152" s="407"/>
      <c r="D152" s="407"/>
      <c r="E152" s="407"/>
      <c r="F152" s="407"/>
      <c r="G152" s="407"/>
      <c r="H152" s="407"/>
      <c r="I152" s="407"/>
      <c r="J152" s="407"/>
      <c r="K152" s="407"/>
      <c r="L152" s="45"/>
      <c r="M152" s="45"/>
      <c r="N152" s="5"/>
      <c r="O152" s="5"/>
      <c r="P152" s="5"/>
      <c r="Q152" s="5"/>
      <c r="R152" s="5"/>
      <c r="S152" s="5"/>
      <c r="T152" s="5"/>
      <c r="U152" s="5"/>
      <c r="V152" s="5"/>
      <c r="W152" s="5"/>
      <c r="X152" s="5"/>
      <c r="Y152" s="5"/>
    </row>
    <row r="153" spans="1:25" x14ac:dyDescent="0.45">
      <c r="A153" s="2"/>
      <c r="B153" s="150" t="s">
        <v>205</v>
      </c>
      <c r="C153" s="2"/>
      <c r="D153" s="5"/>
      <c r="E153" s="5"/>
      <c r="F153" s="5"/>
      <c r="G153" s="5"/>
      <c r="H153" s="5"/>
      <c r="I153" s="2"/>
      <c r="J153" s="2"/>
      <c r="K153" s="5"/>
      <c r="L153" s="2"/>
      <c r="M153" s="2"/>
      <c r="N153" s="5"/>
      <c r="O153" s="5"/>
      <c r="P153" s="5"/>
      <c r="Q153" s="5"/>
      <c r="R153" s="5"/>
      <c r="S153" s="5"/>
      <c r="T153" s="5"/>
      <c r="U153" s="5"/>
      <c r="V153" s="5"/>
      <c r="W153" s="5"/>
      <c r="X153" s="5"/>
      <c r="Y153" s="5"/>
    </row>
    <row r="154" spans="1:25" x14ac:dyDescent="0.45">
      <c r="A154" s="2"/>
      <c r="B154" s="150" t="s">
        <v>88</v>
      </c>
      <c r="C154" s="2"/>
      <c r="D154" s="5"/>
      <c r="E154" s="5"/>
      <c r="F154" s="5"/>
      <c r="G154" s="5"/>
      <c r="H154" s="5"/>
      <c r="I154" s="2"/>
      <c r="J154" s="2"/>
      <c r="K154" s="5"/>
      <c r="L154" s="2"/>
      <c r="M154" s="2"/>
      <c r="N154" s="5"/>
      <c r="O154" s="5"/>
      <c r="P154" s="5"/>
      <c r="Q154" s="5"/>
      <c r="R154" s="5"/>
      <c r="S154" s="5"/>
      <c r="T154" s="5"/>
      <c r="U154" s="5"/>
      <c r="V154" s="5"/>
      <c r="W154" s="5"/>
      <c r="X154" s="5"/>
      <c r="Y154" s="5"/>
    </row>
    <row r="155" spans="1:25" x14ac:dyDescent="0.45">
      <c r="A155" s="2"/>
      <c r="B155" s="150" t="s">
        <v>204</v>
      </c>
      <c r="C155" s="2"/>
      <c r="D155" s="5"/>
      <c r="E155" s="5"/>
      <c r="F155" s="5"/>
      <c r="G155" s="5"/>
      <c r="H155" s="5"/>
      <c r="I155" s="2"/>
      <c r="J155" s="2"/>
      <c r="K155" s="5"/>
      <c r="L155" s="2"/>
      <c r="M155" s="2"/>
      <c r="N155" s="5"/>
      <c r="O155" s="5"/>
      <c r="P155" s="5"/>
      <c r="Q155" s="5"/>
      <c r="R155" s="5"/>
      <c r="S155" s="5"/>
      <c r="T155" s="5"/>
      <c r="U155" s="5"/>
      <c r="V155" s="5"/>
      <c r="W155" s="5"/>
      <c r="X155" s="5"/>
      <c r="Y155" s="5"/>
    </row>
    <row r="156" spans="1:25" x14ac:dyDescent="0.45">
      <c r="A156" s="2"/>
      <c r="B156" s="150" t="s">
        <v>206</v>
      </c>
      <c r="C156" s="2"/>
      <c r="D156" s="5"/>
      <c r="E156" s="5"/>
      <c r="F156" s="5"/>
      <c r="G156" s="5"/>
      <c r="H156" s="5"/>
      <c r="I156" s="2"/>
      <c r="J156" s="2"/>
      <c r="K156" s="5"/>
      <c r="L156" s="2"/>
      <c r="M156" s="2"/>
      <c r="N156" s="5"/>
      <c r="O156" s="5"/>
      <c r="P156" s="5"/>
      <c r="Q156" s="5"/>
      <c r="R156" s="5"/>
      <c r="S156" s="5"/>
      <c r="T156" s="5"/>
      <c r="U156" s="5"/>
      <c r="V156" s="5"/>
      <c r="W156" s="5"/>
      <c r="X156" s="5"/>
      <c r="Y156" s="5"/>
    </row>
    <row r="157" spans="1:25" x14ac:dyDescent="0.45">
      <c r="A157" s="2"/>
      <c r="B157" s="150" t="s">
        <v>745</v>
      </c>
      <c r="C157" s="2"/>
      <c r="D157" s="5"/>
      <c r="E157" s="5"/>
      <c r="F157" s="5"/>
      <c r="G157" s="5"/>
      <c r="H157" s="5"/>
      <c r="I157" s="2"/>
      <c r="J157" s="2"/>
      <c r="K157" s="5"/>
      <c r="L157" s="2"/>
      <c r="M157" s="2"/>
      <c r="N157" s="5"/>
      <c r="O157" s="5"/>
      <c r="P157" s="5"/>
      <c r="Q157" s="5"/>
      <c r="R157" s="5"/>
      <c r="S157" s="5"/>
      <c r="T157" s="5"/>
      <c r="U157" s="5"/>
      <c r="V157" s="5"/>
      <c r="W157" s="5"/>
      <c r="X157" s="5"/>
      <c r="Y157" s="5"/>
    </row>
    <row r="158" spans="1:25" x14ac:dyDescent="0.45">
      <c r="A158" s="2"/>
      <c r="B158" s="150" t="s">
        <v>746</v>
      </c>
      <c r="C158" s="2"/>
      <c r="D158" s="5"/>
      <c r="E158" s="5"/>
      <c r="F158" s="5"/>
      <c r="G158" s="5"/>
      <c r="H158" s="5"/>
      <c r="I158" s="2"/>
      <c r="J158" s="2"/>
      <c r="K158" s="5"/>
      <c r="L158" s="2"/>
      <c r="M158" s="2"/>
      <c r="N158" s="5"/>
      <c r="O158" s="5"/>
      <c r="P158" s="5"/>
      <c r="Q158" s="5"/>
      <c r="R158" s="5"/>
      <c r="S158" s="5"/>
      <c r="T158" s="5"/>
      <c r="U158" s="5"/>
      <c r="V158" s="5"/>
      <c r="W158" s="5"/>
      <c r="X158" s="5"/>
      <c r="Y158" s="5"/>
    </row>
    <row r="159" spans="1:25" x14ac:dyDescent="0.45">
      <c r="A159" s="2"/>
      <c r="B159" s="150"/>
      <c r="C159" s="2"/>
      <c r="D159" s="5"/>
      <c r="E159" s="5"/>
      <c r="F159" s="5"/>
      <c r="G159" s="5"/>
      <c r="H159" s="5"/>
      <c r="I159" s="2"/>
      <c r="J159" s="2"/>
      <c r="K159" s="5"/>
      <c r="L159" s="2"/>
      <c r="M159" s="2"/>
      <c r="N159" s="5"/>
      <c r="O159" s="5"/>
      <c r="P159" s="5"/>
      <c r="Q159" s="5"/>
    </row>
    <row r="160" spans="1:25" x14ac:dyDescent="0.45">
      <c r="B160" s="150" t="s">
        <v>747</v>
      </c>
    </row>
    <row r="161" spans="1:13" x14ac:dyDescent="0.45">
      <c r="B161" s="150" t="s">
        <v>87</v>
      </c>
    </row>
    <row r="162" spans="1:13" x14ac:dyDescent="0.45">
      <c r="B162" s="408" t="s">
        <v>752</v>
      </c>
      <c r="C162" s="408"/>
      <c r="D162" s="408"/>
      <c r="E162" s="408"/>
      <c r="F162" s="408"/>
      <c r="G162" s="408"/>
      <c r="H162" s="408"/>
    </row>
    <row r="171" spans="1:13" x14ac:dyDescent="0.45">
      <c r="A171"/>
      <c r="B171"/>
      <c r="C171"/>
      <c r="L171"/>
      <c r="M171"/>
    </row>
    <row r="172" spans="1:13" x14ac:dyDescent="0.45">
      <c r="A172"/>
      <c r="B172"/>
      <c r="C172"/>
      <c r="L172"/>
      <c r="M172"/>
    </row>
    <row r="173" spans="1:13" x14ac:dyDescent="0.45">
      <c r="A173"/>
      <c r="B173"/>
      <c r="C173"/>
      <c r="L173"/>
      <c r="M173"/>
    </row>
    <row r="174" spans="1:13" x14ac:dyDescent="0.45">
      <c r="A174"/>
      <c r="B174"/>
      <c r="C174"/>
      <c r="L174"/>
      <c r="M174"/>
    </row>
    <row r="175" spans="1:13" x14ac:dyDescent="0.45">
      <c r="A175"/>
      <c r="B175"/>
      <c r="C175"/>
      <c r="L175"/>
      <c r="M175"/>
    </row>
    <row r="176" spans="1:13" x14ac:dyDescent="0.45">
      <c r="A176"/>
      <c r="B176"/>
      <c r="C176"/>
      <c r="L176"/>
      <c r="M176"/>
    </row>
    <row r="177" spans="1:13" x14ac:dyDescent="0.45">
      <c r="A177"/>
      <c r="B177"/>
      <c r="C177"/>
      <c r="L177"/>
      <c r="M177"/>
    </row>
    <row r="178" spans="1:13" x14ac:dyDescent="0.45">
      <c r="A178"/>
      <c r="B178"/>
      <c r="C178"/>
      <c r="L178"/>
      <c r="M178"/>
    </row>
    <row r="179" spans="1:13" x14ac:dyDescent="0.45">
      <c r="A179"/>
      <c r="B179"/>
      <c r="C179"/>
      <c r="L179"/>
      <c r="M179"/>
    </row>
    <row r="180" spans="1:13" x14ac:dyDescent="0.45">
      <c r="A180"/>
      <c r="B180"/>
      <c r="C180"/>
      <c r="L180"/>
      <c r="M180"/>
    </row>
    <row r="181" spans="1:13" x14ac:dyDescent="0.45">
      <c r="A181"/>
      <c r="B181"/>
      <c r="C181"/>
      <c r="L181"/>
      <c r="M181"/>
    </row>
    <row r="182" spans="1:13" x14ac:dyDescent="0.45">
      <c r="A182"/>
      <c r="B182"/>
      <c r="C182"/>
      <c r="L182"/>
      <c r="M182"/>
    </row>
    <row r="183" spans="1:13" x14ac:dyDescent="0.45">
      <c r="A183"/>
      <c r="B183"/>
      <c r="C183"/>
      <c r="L183"/>
      <c r="M183"/>
    </row>
    <row r="184" spans="1:13" x14ac:dyDescent="0.45">
      <c r="A184"/>
      <c r="B184"/>
      <c r="C184"/>
      <c r="L184"/>
      <c r="M184"/>
    </row>
    <row r="185" spans="1:13" x14ac:dyDescent="0.45">
      <c r="A185"/>
      <c r="B185"/>
      <c r="C185"/>
      <c r="L185"/>
      <c r="M185"/>
    </row>
    <row r="186" spans="1:13" x14ac:dyDescent="0.45">
      <c r="A186"/>
      <c r="B186"/>
      <c r="C186"/>
      <c r="L186"/>
      <c r="M186"/>
    </row>
    <row r="187" spans="1:13" x14ac:dyDescent="0.45">
      <c r="A187"/>
      <c r="B187"/>
      <c r="C187"/>
      <c r="L187"/>
      <c r="M187"/>
    </row>
    <row r="188" spans="1:13" x14ac:dyDescent="0.45">
      <c r="A188"/>
      <c r="B188"/>
      <c r="C188"/>
      <c r="L188"/>
      <c r="M188"/>
    </row>
    <row r="189" spans="1:13" x14ac:dyDescent="0.45">
      <c r="A189"/>
      <c r="B189"/>
      <c r="C189"/>
      <c r="L189"/>
      <c r="M189"/>
    </row>
    <row r="190" spans="1:13" x14ac:dyDescent="0.45">
      <c r="A190"/>
      <c r="B190"/>
      <c r="C190"/>
      <c r="L190"/>
      <c r="M190"/>
    </row>
    <row r="191" spans="1:13" x14ac:dyDescent="0.45">
      <c r="A191"/>
      <c r="B191"/>
      <c r="C191"/>
      <c r="L191"/>
      <c r="M191"/>
    </row>
    <row r="192" spans="1:13" x14ac:dyDescent="0.45">
      <c r="A192"/>
      <c r="B192"/>
      <c r="C192"/>
      <c r="L192"/>
      <c r="M192"/>
    </row>
    <row r="193" spans="1:13" x14ac:dyDescent="0.45">
      <c r="A193"/>
      <c r="B193"/>
      <c r="C193"/>
      <c r="L193"/>
      <c r="M193"/>
    </row>
    <row r="194" spans="1:13" x14ac:dyDescent="0.45">
      <c r="A194"/>
      <c r="B194"/>
      <c r="C194"/>
      <c r="L194"/>
      <c r="M194"/>
    </row>
    <row r="195" spans="1:13" x14ac:dyDescent="0.45">
      <c r="A195"/>
      <c r="B195"/>
      <c r="C195"/>
      <c r="L195"/>
      <c r="M195"/>
    </row>
    <row r="196" spans="1:13" x14ac:dyDescent="0.45">
      <c r="A196"/>
      <c r="B196"/>
      <c r="C196"/>
      <c r="L196"/>
      <c r="M196"/>
    </row>
    <row r="197" spans="1:13" x14ac:dyDescent="0.45">
      <c r="A197"/>
      <c r="B197"/>
      <c r="C197"/>
      <c r="L197"/>
      <c r="M197"/>
    </row>
    <row r="198" spans="1:13" x14ac:dyDescent="0.45">
      <c r="A198"/>
      <c r="B198"/>
      <c r="C198"/>
      <c r="L198"/>
      <c r="M198"/>
    </row>
    <row r="199" spans="1:13" x14ac:dyDescent="0.45">
      <c r="A199"/>
      <c r="B199"/>
      <c r="C199"/>
      <c r="L199"/>
      <c r="M199"/>
    </row>
    <row r="200" spans="1:13" x14ac:dyDescent="0.45">
      <c r="A200"/>
      <c r="B200"/>
      <c r="C200"/>
      <c r="L200"/>
      <c r="M200"/>
    </row>
    <row r="201" spans="1:13" x14ac:dyDescent="0.45">
      <c r="A201"/>
      <c r="B201"/>
      <c r="C201"/>
      <c r="L201"/>
      <c r="M201"/>
    </row>
    <row r="202" spans="1:13" x14ac:dyDescent="0.45">
      <c r="A202"/>
      <c r="B202"/>
      <c r="C202"/>
      <c r="L202"/>
      <c r="M202"/>
    </row>
    <row r="203" spans="1:13" x14ac:dyDescent="0.45">
      <c r="A203"/>
      <c r="B203"/>
      <c r="C203"/>
      <c r="L203"/>
      <c r="M203"/>
    </row>
    <row r="204" spans="1:13" x14ac:dyDescent="0.45">
      <c r="A204"/>
      <c r="B204"/>
      <c r="C204"/>
      <c r="L204"/>
      <c r="M204"/>
    </row>
    <row r="205" spans="1:13" x14ac:dyDescent="0.45">
      <c r="A205"/>
      <c r="B205"/>
      <c r="C205"/>
      <c r="L205"/>
      <c r="M205"/>
    </row>
    <row r="206" spans="1:13" x14ac:dyDescent="0.45">
      <c r="A206"/>
      <c r="B206"/>
      <c r="C206"/>
      <c r="L206"/>
      <c r="M206"/>
    </row>
    <row r="207" spans="1:13" x14ac:dyDescent="0.45">
      <c r="A207"/>
      <c r="B207"/>
      <c r="C207"/>
      <c r="L207"/>
      <c r="M207"/>
    </row>
    <row r="208" spans="1:13" x14ac:dyDescent="0.45">
      <c r="A208"/>
      <c r="B208"/>
      <c r="C208"/>
      <c r="L208"/>
      <c r="M208"/>
    </row>
    <row r="209" spans="1:13" x14ac:dyDescent="0.45">
      <c r="A209"/>
      <c r="B209"/>
      <c r="C209"/>
      <c r="L209"/>
      <c r="M209"/>
    </row>
    <row r="210" spans="1:13" x14ac:dyDescent="0.45">
      <c r="A210"/>
      <c r="B210"/>
      <c r="C210"/>
      <c r="L210"/>
      <c r="M210"/>
    </row>
    <row r="211" spans="1:13" x14ac:dyDescent="0.45">
      <c r="A211"/>
      <c r="B211"/>
      <c r="C211"/>
      <c r="L211"/>
      <c r="M211"/>
    </row>
    <row r="212" spans="1:13" x14ac:dyDescent="0.45">
      <c r="A212"/>
      <c r="B212"/>
      <c r="C212"/>
      <c r="L212"/>
      <c r="M212"/>
    </row>
    <row r="213" spans="1:13" x14ac:dyDescent="0.45">
      <c r="A213"/>
      <c r="B213"/>
      <c r="C213"/>
      <c r="L213"/>
      <c r="M213"/>
    </row>
    <row r="214" spans="1:13" x14ac:dyDescent="0.45">
      <c r="A214"/>
      <c r="B214"/>
      <c r="C214"/>
      <c r="L214"/>
      <c r="M214"/>
    </row>
    <row r="215" spans="1:13" x14ac:dyDescent="0.45">
      <c r="A215"/>
      <c r="B215"/>
      <c r="C215"/>
      <c r="L215"/>
      <c r="M215"/>
    </row>
    <row r="216" spans="1:13" x14ac:dyDescent="0.45">
      <c r="A216"/>
      <c r="B216"/>
      <c r="C216"/>
      <c r="L216"/>
      <c r="M216"/>
    </row>
    <row r="217" spans="1:13" x14ac:dyDescent="0.45">
      <c r="A217"/>
      <c r="B217"/>
      <c r="C217"/>
      <c r="L217"/>
      <c r="M217"/>
    </row>
    <row r="218" spans="1:13" x14ac:dyDescent="0.45">
      <c r="A218"/>
      <c r="B218"/>
      <c r="C218"/>
      <c r="L218"/>
      <c r="M218"/>
    </row>
    <row r="219" spans="1:13" x14ac:dyDescent="0.45">
      <c r="A219"/>
      <c r="B219"/>
      <c r="C219"/>
      <c r="L219"/>
      <c r="M219"/>
    </row>
    <row r="220" spans="1:13" x14ac:dyDescent="0.45">
      <c r="A220"/>
      <c r="B220"/>
      <c r="C220"/>
      <c r="L220"/>
      <c r="M220"/>
    </row>
    <row r="221" spans="1:13" x14ac:dyDescent="0.45">
      <c r="A221"/>
      <c r="B221"/>
      <c r="C221"/>
      <c r="L221"/>
      <c r="M221"/>
    </row>
    <row r="222" spans="1:13" x14ac:dyDescent="0.45">
      <c r="A222"/>
      <c r="B222"/>
      <c r="C222"/>
      <c r="L222"/>
      <c r="M222"/>
    </row>
    <row r="223" spans="1:13" x14ac:dyDescent="0.45">
      <c r="A223"/>
      <c r="B223"/>
      <c r="C223"/>
      <c r="L223"/>
      <c r="M223"/>
    </row>
    <row r="224" spans="1:13" x14ac:dyDescent="0.45">
      <c r="A224"/>
      <c r="B224"/>
      <c r="C224"/>
      <c r="L224"/>
      <c r="M224"/>
    </row>
    <row r="225" spans="1:13" x14ac:dyDescent="0.45">
      <c r="A225"/>
      <c r="B225"/>
      <c r="C225"/>
      <c r="L225"/>
      <c r="M225"/>
    </row>
    <row r="226" spans="1:13" x14ac:dyDescent="0.45">
      <c r="A226"/>
      <c r="B226"/>
      <c r="C226"/>
      <c r="L226"/>
      <c r="M226"/>
    </row>
    <row r="227" spans="1:13" x14ac:dyDescent="0.45">
      <c r="A227"/>
      <c r="B227"/>
      <c r="C227"/>
      <c r="L227"/>
      <c r="M227"/>
    </row>
    <row r="228" spans="1:13" x14ac:dyDescent="0.45">
      <c r="A228"/>
      <c r="B228"/>
      <c r="C228"/>
      <c r="L228"/>
      <c r="M228"/>
    </row>
    <row r="229" spans="1:13" x14ac:dyDescent="0.45">
      <c r="A229"/>
      <c r="B229"/>
      <c r="C229"/>
      <c r="L229"/>
      <c r="M229"/>
    </row>
    <row r="230" spans="1:13" x14ac:dyDescent="0.45">
      <c r="A230"/>
      <c r="B230"/>
      <c r="C230"/>
      <c r="L230"/>
      <c r="M230"/>
    </row>
    <row r="231" spans="1:13" x14ac:dyDescent="0.45">
      <c r="A231"/>
      <c r="B231"/>
      <c r="C231"/>
      <c r="L231"/>
      <c r="M231"/>
    </row>
    <row r="232" spans="1:13" x14ac:dyDescent="0.45">
      <c r="A232"/>
      <c r="B232"/>
      <c r="C232"/>
      <c r="L232"/>
      <c r="M232"/>
    </row>
    <row r="233" spans="1:13" x14ac:dyDescent="0.45">
      <c r="A233"/>
      <c r="B233"/>
      <c r="C233"/>
      <c r="L233"/>
      <c r="M233"/>
    </row>
    <row r="234" spans="1:13" x14ac:dyDescent="0.45">
      <c r="A234"/>
      <c r="B234"/>
      <c r="C234"/>
      <c r="L234"/>
      <c r="M234"/>
    </row>
    <row r="235" spans="1:13" x14ac:dyDescent="0.45">
      <c r="A235"/>
      <c r="B235"/>
      <c r="C235"/>
      <c r="L235"/>
      <c r="M235"/>
    </row>
    <row r="236" spans="1:13" x14ac:dyDescent="0.45">
      <c r="A236"/>
      <c r="B236"/>
      <c r="C236"/>
      <c r="L236"/>
      <c r="M236"/>
    </row>
    <row r="237" spans="1:13" x14ac:dyDescent="0.45">
      <c r="A237"/>
      <c r="B237"/>
      <c r="C237"/>
      <c r="L237"/>
      <c r="M237"/>
    </row>
    <row r="238" spans="1:13" x14ac:dyDescent="0.45">
      <c r="A238"/>
      <c r="B238"/>
      <c r="C238"/>
      <c r="L238"/>
      <c r="M238"/>
    </row>
    <row r="239" spans="1:13" x14ac:dyDescent="0.45">
      <c r="A239"/>
      <c r="B239"/>
      <c r="C239"/>
      <c r="L239"/>
      <c r="M239"/>
    </row>
    <row r="240" spans="1:13" x14ac:dyDescent="0.45">
      <c r="A240"/>
      <c r="B240"/>
      <c r="C240"/>
      <c r="L240"/>
      <c r="M240"/>
    </row>
    <row r="241" spans="1:13" x14ac:dyDescent="0.45">
      <c r="A241"/>
      <c r="B241"/>
      <c r="C241"/>
      <c r="L241"/>
      <c r="M241"/>
    </row>
    <row r="242" spans="1:13" x14ac:dyDescent="0.45">
      <c r="A242"/>
      <c r="B242"/>
      <c r="C242"/>
      <c r="L242"/>
      <c r="M242"/>
    </row>
    <row r="243" spans="1:13" x14ac:dyDescent="0.45">
      <c r="A243"/>
      <c r="B243"/>
      <c r="C243"/>
      <c r="L243"/>
      <c r="M243"/>
    </row>
    <row r="244" spans="1:13" x14ac:dyDescent="0.45">
      <c r="A244"/>
      <c r="B244"/>
      <c r="C244"/>
      <c r="L244"/>
      <c r="M244"/>
    </row>
    <row r="245" spans="1:13" x14ac:dyDescent="0.45">
      <c r="A245"/>
      <c r="B245"/>
      <c r="C245"/>
      <c r="L245"/>
      <c r="M245"/>
    </row>
    <row r="246" spans="1:13" x14ac:dyDescent="0.45">
      <c r="A246"/>
      <c r="B246"/>
      <c r="C246"/>
      <c r="L246"/>
      <c r="M246"/>
    </row>
    <row r="247" spans="1:13" x14ac:dyDescent="0.45">
      <c r="A247"/>
      <c r="B247"/>
      <c r="C247"/>
      <c r="L247"/>
      <c r="M247"/>
    </row>
    <row r="248" spans="1:13" x14ac:dyDescent="0.45">
      <c r="A248"/>
      <c r="B248"/>
      <c r="C248"/>
      <c r="L248"/>
      <c r="M248"/>
    </row>
    <row r="249" spans="1:13" x14ac:dyDescent="0.45">
      <c r="A249"/>
      <c r="B249"/>
      <c r="C249"/>
      <c r="L249"/>
      <c r="M249"/>
    </row>
    <row r="250" spans="1:13" x14ac:dyDescent="0.45">
      <c r="A250"/>
      <c r="B250"/>
      <c r="C250"/>
      <c r="L250"/>
      <c r="M250"/>
    </row>
    <row r="251" spans="1:13" x14ac:dyDescent="0.45">
      <c r="A251"/>
      <c r="B251"/>
      <c r="C251"/>
      <c r="L251"/>
      <c r="M251"/>
    </row>
    <row r="252" spans="1:13" x14ac:dyDescent="0.45">
      <c r="A252"/>
      <c r="B252"/>
      <c r="C252"/>
      <c r="L252"/>
      <c r="M252"/>
    </row>
    <row r="253" spans="1:13" x14ac:dyDescent="0.45">
      <c r="A253"/>
      <c r="B253"/>
      <c r="C253"/>
      <c r="L253"/>
      <c r="M253"/>
    </row>
    <row r="254" spans="1:13" x14ac:dyDescent="0.45">
      <c r="A254"/>
      <c r="B254"/>
      <c r="C254"/>
      <c r="L254"/>
      <c r="M254"/>
    </row>
    <row r="255" spans="1:13" x14ac:dyDescent="0.45">
      <c r="A255"/>
      <c r="B255"/>
      <c r="C255"/>
      <c r="L255"/>
      <c r="M255"/>
    </row>
    <row r="256" spans="1:13" x14ac:dyDescent="0.45">
      <c r="A256"/>
      <c r="B256"/>
      <c r="C256"/>
      <c r="L256"/>
      <c r="M256"/>
    </row>
    <row r="257" spans="1:13" x14ac:dyDescent="0.45">
      <c r="A257"/>
      <c r="B257"/>
      <c r="C257"/>
      <c r="L257"/>
      <c r="M257"/>
    </row>
    <row r="258" spans="1:13" x14ac:dyDescent="0.45">
      <c r="A258"/>
      <c r="B258"/>
      <c r="C258"/>
      <c r="L258"/>
      <c r="M258"/>
    </row>
    <row r="259" spans="1:13" x14ac:dyDescent="0.45">
      <c r="A259"/>
      <c r="B259"/>
      <c r="C259"/>
      <c r="L259"/>
      <c r="M259"/>
    </row>
    <row r="260" spans="1:13" x14ac:dyDescent="0.45">
      <c r="A260"/>
      <c r="B260"/>
      <c r="C260"/>
      <c r="L260"/>
      <c r="M260"/>
    </row>
    <row r="261" spans="1:13" x14ac:dyDescent="0.45">
      <c r="A261"/>
      <c r="B261"/>
      <c r="C261"/>
      <c r="L261"/>
      <c r="M261"/>
    </row>
    <row r="262" spans="1:13" x14ac:dyDescent="0.45">
      <c r="A262"/>
      <c r="B262"/>
      <c r="C262"/>
      <c r="L262"/>
      <c r="M262"/>
    </row>
    <row r="263" spans="1:13" x14ac:dyDescent="0.45">
      <c r="A263"/>
      <c r="B263"/>
      <c r="C263"/>
      <c r="L263"/>
      <c r="M263"/>
    </row>
    <row r="264" spans="1:13" x14ac:dyDescent="0.45">
      <c r="A264"/>
      <c r="B264"/>
      <c r="C264"/>
      <c r="L264"/>
      <c r="M264"/>
    </row>
    <row r="265" spans="1:13" x14ac:dyDescent="0.45">
      <c r="A265"/>
      <c r="B265"/>
      <c r="C265"/>
      <c r="L265"/>
      <c r="M265"/>
    </row>
    <row r="266" spans="1:13" x14ac:dyDescent="0.45">
      <c r="A266"/>
      <c r="B266"/>
      <c r="C266"/>
      <c r="L266"/>
      <c r="M266"/>
    </row>
    <row r="267" spans="1:13" x14ac:dyDescent="0.45">
      <c r="A267"/>
      <c r="B267"/>
      <c r="C267"/>
      <c r="L267"/>
      <c r="M267"/>
    </row>
    <row r="268" spans="1:13" x14ac:dyDescent="0.45">
      <c r="A268"/>
      <c r="B268"/>
      <c r="C268"/>
      <c r="L268"/>
      <c r="M268"/>
    </row>
    <row r="269" spans="1:13" x14ac:dyDescent="0.45">
      <c r="A269"/>
      <c r="B269"/>
      <c r="C269"/>
      <c r="L269"/>
      <c r="M269"/>
    </row>
    <row r="270" spans="1:13" x14ac:dyDescent="0.45">
      <c r="A270"/>
      <c r="B270"/>
      <c r="C270"/>
      <c r="L270"/>
      <c r="M270"/>
    </row>
    <row r="271" spans="1:13" x14ac:dyDescent="0.45">
      <c r="A271"/>
      <c r="B271"/>
      <c r="C271"/>
      <c r="L271"/>
      <c r="M271"/>
    </row>
    <row r="272" spans="1:13" x14ac:dyDescent="0.45">
      <c r="A272"/>
      <c r="B272"/>
      <c r="C272"/>
      <c r="L272"/>
      <c r="M272"/>
    </row>
    <row r="273" spans="1:13" x14ac:dyDescent="0.45">
      <c r="A273"/>
      <c r="B273"/>
      <c r="C273"/>
      <c r="L273"/>
      <c r="M273"/>
    </row>
    <row r="274" spans="1:13" x14ac:dyDescent="0.45">
      <c r="A274"/>
      <c r="B274"/>
      <c r="C274"/>
      <c r="L274"/>
      <c r="M274"/>
    </row>
    <row r="275" spans="1:13" x14ac:dyDescent="0.45">
      <c r="A275"/>
      <c r="B275"/>
      <c r="C275"/>
      <c r="L275"/>
      <c r="M275"/>
    </row>
    <row r="276" spans="1:13" x14ac:dyDescent="0.45">
      <c r="A276"/>
      <c r="B276"/>
      <c r="C276"/>
      <c r="L276"/>
      <c r="M276"/>
    </row>
    <row r="277" spans="1:13" x14ac:dyDescent="0.45">
      <c r="A277"/>
      <c r="B277"/>
      <c r="C277"/>
      <c r="L277"/>
      <c r="M277"/>
    </row>
    <row r="278" spans="1:13" x14ac:dyDescent="0.45">
      <c r="A278"/>
      <c r="B278"/>
      <c r="C278"/>
      <c r="L278"/>
      <c r="M278"/>
    </row>
    <row r="279" spans="1:13" x14ac:dyDescent="0.45">
      <c r="A279"/>
      <c r="B279"/>
      <c r="C279"/>
      <c r="L279"/>
      <c r="M279"/>
    </row>
    <row r="280" spans="1:13" x14ac:dyDescent="0.45">
      <c r="A280"/>
      <c r="B280"/>
      <c r="C280"/>
      <c r="L280"/>
      <c r="M280"/>
    </row>
    <row r="281" spans="1:13" x14ac:dyDescent="0.45">
      <c r="A281"/>
      <c r="B281"/>
      <c r="C281"/>
      <c r="L281"/>
      <c r="M281"/>
    </row>
    <row r="282" spans="1:13" x14ac:dyDescent="0.45">
      <c r="A282"/>
      <c r="B282"/>
      <c r="C282"/>
      <c r="L282"/>
      <c r="M282"/>
    </row>
    <row r="283" spans="1:13" x14ac:dyDescent="0.45">
      <c r="A283"/>
      <c r="B283"/>
      <c r="C283"/>
      <c r="L283"/>
      <c r="M283"/>
    </row>
    <row r="284" spans="1:13" x14ac:dyDescent="0.45">
      <c r="A284"/>
      <c r="B284"/>
      <c r="C284"/>
      <c r="L284"/>
      <c r="M284"/>
    </row>
    <row r="285" spans="1:13" x14ac:dyDescent="0.45">
      <c r="A285"/>
      <c r="B285"/>
      <c r="C285"/>
      <c r="L285"/>
      <c r="M285"/>
    </row>
    <row r="286" spans="1:13" x14ac:dyDescent="0.45">
      <c r="A286"/>
      <c r="B286"/>
      <c r="C286"/>
      <c r="L286"/>
      <c r="M286"/>
    </row>
    <row r="287" spans="1:13" x14ac:dyDescent="0.45">
      <c r="A287"/>
      <c r="B287"/>
      <c r="C287"/>
      <c r="L287"/>
      <c r="M287"/>
    </row>
    <row r="288" spans="1:13" x14ac:dyDescent="0.45">
      <c r="A288"/>
      <c r="B288"/>
      <c r="C288"/>
      <c r="L288"/>
      <c r="M288"/>
    </row>
    <row r="289" spans="1:13" x14ac:dyDescent="0.45">
      <c r="A289"/>
      <c r="B289"/>
      <c r="C289"/>
      <c r="L289"/>
      <c r="M289"/>
    </row>
    <row r="290" spans="1:13" x14ac:dyDescent="0.45">
      <c r="A290"/>
      <c r="B290"/>
      <c r="C290"/>
      <c r="L290"/>
      <c r="M290"/>
    </row>
    <row r="291" spans="1:13" x14ac:dyDescent="0.45">
      <c r="A291"/>
      <c r="B291"/>
      <c r="C291"/>
      <c r="L291"/>
      <c r="M291"/>
    </row>
    <row r="292" spans="1:13" x14ac:dyDescent="0.45">
      <c r="A292"/>
      <c r="B292"/>
      <c r="C292"/>
      <c r="L292"/>
      <c r="M292"/>
    </row>
    <row r="293" spans="1:13" x14ac:dyDescent="0.45">
      <c r="A293"/>
      <c r="B293"/>
      <c r="C293"/>
      <c r="L293"/>
      <c r="M293"/>
    </row>
    <row r="294" spans="1:13" x14ac:dyDescent="0.45">
      <c r="A294"/>
      <c r="B294"/>
      <c r="C294"/>
      <c r="L294"/>
      <c r="M294"/>
    </row>
    <row r="295" spans="1:13" x14ac:dyDescent="0.45">
      <c r="A295"/>
      <c r="B295"/>
      <c r="C295"/>
      <c r="L295"/>
      <c r="M295"/>
    </row>
    <row r="296" spans="1:13" x14ac:dyDescent="0.45">
      <c r="A296"/>
      <c r="B296"/>
      <c r="C296"/>
      <c r="L296"/>
      <c r="M296"/>
    </row>
    <row r="297" spans="1:13" x14ac:dyDescent="0.45">
      <c r="A297"/>
      <c r="B297"/>
      <c r="C297"/>
      <c r="L297"/>
      <c r="M297"/>
    </row>
    <row r="298" spans="1:13" x14ac:dyDescent="0.45">
      <c r="A298"/>
      <c r="B298"/>
      <c r="C298"/>
      <c r="L298"/>
      <c r="M298"/>
    </row>
    <row r="299" spans="1:13" x14ac:dyDescent="0.45">
      <c r="A299"/>
      <c r="B299"/>
      <c r="C299"/>
      <c r="L299"/>
      <c r="M299"/>
    </row>
    <row r="300" spans="1:13" x14ac:dyDescent="0.45">
      <c r="A300"/>
      <c r="B300"/>
      <c r="C300"/>
      <c r="L300"/>
      <c r="M300"/>
    </row>
    <row r="301" spans="1:13" x14ac:dyDescent="0.45">
      <c r="A301"/>
      <c r="B301"/>
      <c r="C301"/>
      <c r="L301"/>
      <c r="M301"/>
    </row>
    <row r="302" spans="1:13" x14ac:dyDescent="0.45">
      <c r="A302"/>
      <c r="B302"/>
      <c r="C302"/>
      <c r="L302"/>
      <c r="M302"/>
    </row>
    <row r="303" spans="1:13" x14ac:dyDescent="0.45">
      <c r="A303"/>
      <c r="B303"/>
      <c r="C303"/>
      <c r="L303"/>
      <c r="M303"/>
    </row>
    <row r="304" spans="1:13" x14ac:dyDescent="0.45">
      <c r="A304"/>
      <c r="B304"/>
      <c r="C304"/>
      <c r="L304"/>
      <c r="M304"/>
    </row>
    <row r="305" spans="1:13" x14ac:dyDescent="0.45">
      <c r="A305"/>
      <c r="B305"/>
      <c r="C305"/>
      <c r="L305"/>
      <c r="M305"/>
    </row>
    <row r="306" spans="1:13" x14ac:dyDescent="0.45">
      <c r="A306"/>
      <c r="B306"/>
      <c r="C306"/>
      <c r="L306"/>
      <c r="M306"/>
    </row>
    <row r="307" spans="1:13" x14ac:dyDescent="0.45">
      <c r="A307"/>
      <c r="B307"/>
      <c r="C307"/>
      <c r="L307"/>
      <c r="M307"/>
    </row>
    <row r="308" spans="1:13" x14ac:dyDescent="0.45">
      <c r="A308"/>
      <c r="B308"/>
      <c r="C308"/>
      <c r="L308"/>
      <c r="M308"/>
    </row>
    <row r="309" spans="1:13" x14ac:dyDescent="0.45">
      <c r="A309"/>
      <c r="B309"/>
      <c r="C309"/>
      <c r="L309"/>
      <c r="M309"/>
    </row>
    <row r="310" spans="1:13" x14ac:dyDescent="0.45">
      <c r="A310"/>
      <c r="B310"/>
      <c r="C310"/>
      <c r="L310"/>
      <c r="M310"/>
    </row>
    <row r="311" spans="1:13" x14ac:dyDescent="0.45">
      <c r="A311"/>
      <c r="B311"/>
      <c r="C311"/>
      <c r="L311"/>
      <c r="M311"/>
    </row>
    <row r="312" spans="1:13" x14ac:dyDescent="0.45">
      <c r="A312"/>
      <c r="B312"/>
      <c r="C312"/>
      <c r="L312"/>
      <c r="M312"/>
    </row>
    <row r="313" spans="1:13" x14ac:dyDescent="0.45">
      <c r="A313"/>
      <c r="B313"/>
      <c r="C313"/>
      <c r="L313"/>
      <c r="M313"/>
    </row>
    <row r="314" spans="1:13" x14ac:dyDescent="0.45">
      <c r="A314"/>
      <c r="B314"/>
      <c r="C314"/>
      <c r="L314"/>
      <c r="M314"/>
    </row>
    <row r="315" spans="1:13" x14ac:dyDescent="0.45">
      <c r="A315"/>
      <c r="B315"/>
      <c r="C315"/>
      <c r="L315"/>
      <c r="M315"/>
    </row>
    <row r="316" spans="1:13" x14ac:dyDescent="0.45">
      <c r="A316"/>
      <c r="B316"/>
      <c r="C316"/>
      <c r="L316"/>
      <c r="M316"/>
    </row>
    <row r="317" spans="1:13" x14ac:dyDescent="0.45">
      <c r="A317"/>
      <c r="B317"/>
      <c r="C317"/>
      <c r="L317"/>
      <c r="M317"/>
    </row>
    <row r="318" spans="1:13" x14ac:dyDescent="0.45">
      <c r="A318"/>
      <c r="B318"/>
      <c r="C318"/>
      <c r="L318"/>
      <c r="M318"/>
    </row>
    <row r="319" spans="1:13" x14ac:dyDescent="0.45">
      <c r="A319"/>
      <c r="B319"/>
      <c r="C319"/>
      <c r="L319"/>
      <c r="M319"/>
    </row>
    <row r="320" spans="1:13" x14ac:dyDescent="0.45">
      <c r="A320"/>
      <c r="B320"/>
      <c r="C320"/>
      <c r="L320"/>
      <c r="M320"/>
    </row>
    <row r="321" spans="1:13" x14ac:dyDescent="0.45">
      <c r="A321"/>
      <c r="B321"/>
      <c r="C321"/>
      <c r="L321"/>
      <c r="M321"/>
    </row>
    <row r="322" spans="1:13" x14ac:dyDescent="0.45">
      <c r="A322"/>
      <c r="B322"/>
      <c r="C322"/>
      <c r="L322"/>
      <c r="M322"/>
    </row>
    <row r="323" spans="1:13" x14ac:dyDescent="0.45">
      <c r="A323"/>
      <c r="B323"/>
      <c r="C323"/>
      <c r="L323"/>
      <c r="M323"/>
    </row>
    <row r="324" spans="1:13" x14ac:dyDescent="0.45">
      <c r="A324"/>
      <c r="B324"/>
      <c r="C324"/>
      <c r="L324"/>
      <c r="M324"/>
    </row>
    <row r="325" spans="1:13" x14ac:dyDescent="0.45">
      <c r="A325"/>
      <c r="B325"/>
      <c r="C325"/>
      <c r="L325"/>
      <c r="M325"/>
    </row>
    <row r="328" spans="1:13" x14ac:dyDescent="0.45">
      <c r="A328"/>
      <c r="B328"/>
      <c r="C328"/>
      <c r="L328"/>
      <c r="M328"/>
    </row>
    <row r="329" spans="1:13" x14ac:dyDescent="0.45">
      <c r="A329"/>
      <c r="B329"/>
      <c r="C329"/>
      <c r="L329"/>
      <c r="M329"/>
    </row>
    <row r="330" spans="1:13" x14ac:dyDescent="0.45">
      <c r="A330"/>
      <c r="B330"/>
      <c r="C330"/>
      <c r="L330"/>
      <c r="M330"/>
    </row>
    <row r="331" spans="1:13" x14ac:dyDescent="0.45">
      <c r="A331"/>
      <c r="B331"/>
      <c r="C331"/>
      <c r="L331"/>
      <c r="M331"/>
    </row>
    <row r="332" spans="1:13" x14ac:dyDescent="0.45">
      <c r="A332"/>
      <c r="B332"/>
      <c r="C332"/>
      <c r="L332"/>
      <c r="M332"/>
    </row>
    <row r="333" spans="1:13" x14ac:dyDescent="0.45">
      <c r="A333"/>
      <c r="B333"/>
      <c r="C333"/>
      <c r="L333"/>
      <c r="M333"/>
    </row>
    <row r="334" spans="1:13" x14ac:dyDescent="0.45">
      <c r="A334"/>
      <c r="B334"/>
      <c r="C334"/>
      <c r="L334"/>
      <c r="M334"/>
    </row>
    <row r="335" spans="1:13" x14ac:dyDescent="0.45">
      <c r="A335"/>
      <c r="B335"/>
      <c r="C335"/>
      <c r="L335"/>
      <c r="M335"/>
    </row>
    <row r="336" spans="1:13" x14ac:dyDescent="0.45">
      <c r="A336"/>
      <c r="B336"/>
      <c r="C336"/>
      <c r="L336"/>
      <c r="M336"/>
    </row>
    <row r="337" spans="1:13" x14ac:dyDescent="0.45">
      <c r="A337"/>
      <c r="B337"/>
      <c r="C337"/>
      <c r="L337"/>
      <c r="M337"/>
    </row>
    <row r="338" spans="1:13" x14ac:dyDescent="0.45">
      <c r="A338"/>
      <c r="B338"/>
      <c r="C338"/>
      <c r="L338"/>
      <c r="M338"/>
    </row>
    <row r="339" spans="1:13" x14ac:dyDescent="0.45">
      <c r="A339"/>
      <c r="B339"/>
      <c r="C339"/>
      <c r="L339"/>
      <c r="M339"/>
    </row>
    <row r="340" spans="1:13" x14ac:dyDescent="0.45">
      <c r="A340"/>
      <c r="B340"/>
      <c r="C340"/>
      <c r="L340"/>
      <c r="M340"/>
    </row>
    <row r="341" spans="1:13" x14ac:dyDescent="0.45">
      <c r="A341"/>
      <c r="B341"/>
      <c r="C341"/>
      <c r="L341"/>
      <c r="M341"/>
    </row>
    <row r="342" spans="1:13" x14ac:dyDescent="0.45">
      <c r="A342"/>
      <c r="B342"/>
      <c r="C342"/>
      <c r="L342"/>
      <c r="M342"/>
    </row>
    <row r="343" spans="1:13" x14ac:dyDescent="0.45">
      <c r="A343"/>
      <c r="B343"/>
      <c r="C343"/>
      <c r="L343"/>
      <c r="M343"/>
    </row>
  </sheetData>
  <mergeCells count="12">
    <mergeCell ref="B162:H162"/>
    <mergeCell ref="S1:X1"/>
    <mergeCell ref="Q2:Q3"/>
    <mergeCell ref="R2:R3"/>
    <mergeCell ref="S2:X2"/>
    <mergeCell ref="D106:F106"/>
    <mergeCell ref="Q1:R1"/>
    <mergeCell ref="B148:J148"/>
    <mergeCell ref="B149:J149"/>
    <mergeCell ref="B150:J150"/>
    <mergeCell ref="B151:J151"/>
    <mergeCell ref="B152:K152"/>
  </mergeCells>
  <conditionalFormatting sqref="I4:I103">
    <cfRule type="iconSet" priority="5">
      <iconSet iconSet="3Symbols2" showValue="0">
        <cfvo type="percent" val="0"/>
        <cfvo type="percent" val="0.5"/>
        <cfvo type="num" val="1"/>
      </iconSet>
    </cfRule>
  </conditionalFormatting>
  <conditionalFormatting sqref="J4:J103">
    <cfRule type="iconSet" priority="6">
      <iconSet showValue="0">
        <cfvo type="percent" val="0"/>
        <cfvo type="num" val="0.2"/>
        <cfvo type="num" val="0.3332"/>
      </iconSet>
    </cfRule>
  </conditionalFormatting>
  <conditionalFormatting sqref="S106:X106">
    <cfRule type="colorScale" priority="3">
      <colorScale>
        <cfvo type="min"/>
        <cfvo type="max"/>
        <color theme="9" tint="0.79998168889431442"/>
        <color theme="9"/>
      </colorScale>
    </cfRule>
  </conditionalFormatting>
  <dataValidations count="1">
    <dataValidation type="decimal" allowBlank="1" showInputMessage="1" showErrorMessage="1" sqref="S3:X3" xr:uid="{EDE7B7B2-4FE8-48CB-8BC4-A5696CE04789}">
      <formula1>0.0001</formula1>
      <formula2>0.9999</formula2>
    </dataValidation>
  </dataValidations>
  <hyperlinks>
    <hyperlink ref="B148" r:id="rId1" display="Download more FREE Statistical PERT templates at https://www.statisticalpert.com" xr:uid="{00000000-0004-0000-0400-000000000000}"/>
    <hyperlink ref="B149" r:id="rId2" display="Take a Pluralsight course on Statistical PERT" xr:uid="{00000000-0004-0000-0400-000001000000}"/>
    <hyperlink ref="B150" r:id="rId3" xr:uid="{00000000-0004-0000-0400-000002000000}"/>
    <hyperlink ref="B152" r:id="rId4" display="Follow Statistical PERT on Twitter to learn when new updates are released" xr:uid="{00000000-0004-0000-0400-000003000000}"/>
    <hyperlink ref="B151:J151" r:id="rId5" display="Connect with or follow me on LinkedIn" xr:uid="{E2702D88-FA41-4B33-82B7-785CF7D3728B}"/>
    <hyperlink ref="B149:J149" r:id="rId6" display="Watch a Pluralsight course on Statistical PERT® Normal Edition" xr:uid="{AB1AC373-5254-44E8-9190-9423AC776544}"/>
    <hyperlink ref="B162" r:id="rId7" display="See the GNU General Public License for more details (http://www.gnu.org/licenses/)." xr:uid="{3B81C850-8E52-44DC-A88F-EB0F7405B485}"/>
    <hyperlink ref="B152:K152" r:id="rId8" location="newsletter" display="Subscribe to the SPERT® newsletter for monthly tips, free webinars, and new release notifications" xr:uid="{0E6363EA-0D24-4371-B486-862C9DB6C333}"/>
  </hyperlinks>
  <pageMargins left="0.7" right="0.7" top="0.75" bottom="0.75" header="0.3" footer="0.3"/>
  <pageSetup orientation="portrait" horizontalDpi="0" verticalDpi="0" r:id="rId9"/>
  <drawing r:id="rId10"/>
  <legacyDrawing r:id="rId11"/>
  <extLst>
    <ext xmlns:x14="http://schemas.microsoft.com/office/spreadsheetml/2009/9/main" uri="{78C0D931-6437-407d-A8EE-F0AAD7539E65}">
      <x14:conditionalFormattings>
        <x14:conditionalFormatting xmlns:xm="http://schemas.microsoft.com/office/excel/2006/main">
          <x14:cfRule type="expression" priority="2" id="{3F496DD1-3C4C-4C78-A4AF-A30E52DC3D85}">
            <xm:f>IF($D$106=VLookups!$A$48,TRUE,FALSE)</xm:f>
            <x14:dxf>
              <numFmt numFmtId="9" formatCode="&quot;$&quot;#,##0_);\(&quot;$&quot;#,##0\)"/>
            </x14:dxf>
          </x14:cfRule>
          <xm:sqref>C4:C103</xm:sqref>
        </x14:conditionalFormatting>
        <x14:conditionalFormatting xmlns:xm="http://schemas.microsoft.com/office/excel/2006/main">
          <x14:cfRule type="expression" priority="4" id="{6B9119B0-3EEC-4A53-A629-93DA21064BFD}">
            <xm:f>IF($D$106=VLookups!$A$48,TRUE,FALSE)</xm:f>
            <x14:dxf>
              <numFmt numFmtId="9" formatCode="&quot;$&quot;#,##0_);\(&quot;$&quot;#,##0\)"/>
            </x14:dxf>
          </x14:cfRule>
          <xm:sqref>D4:F104 K4:K104 N4:Q105 S4:X106 Q106 F109:H111 F112:G113</xm:sqref>
        </x14:conditionalFormatting>
        <x14:conditionalFormatting xmlns:xm="http://schemas.microsoft.com/office/excel/2006/main">
          <x14:cfRule type="expression" priority="1" id="{2E109AAA-B05E-4695-ACAE-1308A838AA2E}">
            <xm:f>IF($D$106=VLookups!$A$48,TRUE,FALSE)</xm:f>
            <x14:dxf>
              <numFmt numFmtId="9" formatCode="&quot;$&quot;#,##0_);\(&quot;$&quot;#,##0\)"/>
            </x14:dxf>
          </x14:cfRule>
          <xm:sqref>G4:G103</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400-000000000000}">
          <x14:formula1>
            <xm:f>VLookups!$A$48:$A$49</xm:f>
          </x14:formula1>
          <xm:sqref>D106:F106</xm:sqref>
        </x14:dataValidation>
        <x14:dataValidation type="list" allowBlank="1" showInputMessage="1" showErrorMessage="1" xr:uid="{00000000-0002-0000-0400-000001000000}">
          <x14:formula1>
            <xm:f>VLookups!$A$43:$A$44</xm:f>
          </x14:formula1>
          <xm:sqref>Q1:R1</xm:sqref>
        </x14:dataValidation>
        <x14:dataValidation type="list" allowBlank="1" showInputMessage="1" showErrorMessage="1" xr:uid="{00000000-0002-0000-0400-000002000000}">
          <x14:formula1>
            <xm:f>VLookups!$B$29:$B$39</xm:f>
          </x14:formula1>
          <xm:sqref>H4:H103 F2</xm:sqref>
        </x14:dataValidation>
        <x14:dataValidation type="list" allowBlank="1" showInputMessage="1" showErrorMessage="1" xr:uid="{00000000-0002-0000-0400-000003000000}">
          <x14:formula1>
            <xm:f>VLookups!$B$16:$B$26</xm:f>
          </x14:formula1>
          <xm:sqref>D2 B4:B103</xm:sqref>
        </x14:dataValidation>
        <x14:dataValidation type="list" allowBlank="1" showInputMessage="1" showErrorMessage="1" xr:uid="{00000000-0002-0000-0400-000004000000}">
          <x14:formula1>
            <xm:f>VLookups!$A$4:$A$13</xm:f>
          </x14:formula1>
          <xm:sqref>M104 L4:L103</xm:sqref>
        </x14:dataValidation>
      </x14:dataValidations>
    </ext>
    <ext xmlns:x14="http://schemas.microsoft.com/office/spreadsheetml/2009/9/main" uri="{05C60535-1F16-4fd2-B633-F4F36F0B64E0}">
      <x14:sparklineGroups xmlns:xm="http://schemas.microsoft.com/office/excel/2006/main">
        <x14:sparklineGroup displayEmptyCellsAs="gap" displayHidden="1" xr2:uid="{4E060471-3838-47BE-BBA1-E9EEF7D725C9}">
          <x14:colorSeries theme="1"/>
          <x14:colorNegative rgb="FFD00000"/>
          <x14:colorAxis rgb="FF000000"/>
          <x14:colorMarkers rgb="FFD00000"/>
          <x14:colorFirst rgb="FFD00000"/>
          <x14:colorLast rgb="FFD00000"/>
          <x14:colorHigh rgb="FFD00000"/>
          <x14:colorLow rgb="FFD00000"/>
          <x14:sparklines>
            <x14:sparkline>
              <xm:f>'SPERT® Normal (Mixed entry)'!HT4:PL4</xm:f>
              <xm:sqref>M4</xm:sqref>
            </x14:sparkline>
            <x14:sparkline>
              <xm:f>'SPERT® Normal (Mixed entry)'!HT5:PL5</xm:f>
              <xm:sqref>M5</xm:sqref>
            </x14:sparkline>
            <x14:sparkline>
              <xm:f>'SPERT® Normal (Mixed entry)'!HT6:PL6</xm:f>
              <xm:sqref>M6</xm:sqref>
            </x14:sparkline>
            <x14:sparkline>
              <xm:f>'SPERT® Normal (Mixed entry)'!HT7:PL7</xm:f>
              <xm:sqref>M7</xm:sqref>
            </x14:sparkline>
            <x14:sparkline>
              <xm:f>'SPERT® Normal (Mixed entry)'!HT8:PL8</xm:f>
              <xm:sqref>M8</xm:sqref>
            </x14:sparkline>
            <x14:sparkline>
              <xm:f>'SPERT® Normal (Mixed entry)'!HT9:PL9</xm:f>
              <xm:sqref>M9</xm:sqref>
            </x14:sparkline>
            <x14:sparkline>
              <xm:f>'SPERT® Normal (Mixed entry)'!HT10:PL10</xm:f>
              <xm:sqref>M10</xm:sqref>
            </x14:sparkline>
            <x14:sparkline>
              <xm:f>'SPERT® Normal (Mixed entry)'!HT11:PL11</xm:f>
              <xm:sqref>M11</xm:sqref>
            </x14:sparkline>
            <x14:sparkline>
              <xm:f>'SPERT® Normal (Mixed entry)'!HT12:PL12</xm:f>
              <xm:sqref>M12</xm:sqref>
            </x14:sparkline>
            <x14:sparkline>
              <xm:f>'SPERT® Normal (Mixed entry)'!HT13:PL13</xm:f>
              <xm:sqref>M13</xm:sqref>
            </x14:sparkline>
            <x14:sparkline>
              <xm:f>'SPERT® Normal (Mixed entry)'!HT14:PL14</xm:f>
              <xm:sqref>M14</xm:sqref>
            </x14:sparkline>
            <x14:sparkline>
              <xm:f>'SPERT® Normal (Mixed entry)'!HT15:PL15</xm:f>
              <xm:sqref>M15</xm:sqref>
            </x14:sparkline>
            <x14:sparkline>
              <xm:f>'SPERT® Normal (Mixed entry)'!HT16:PL16</xm:f>
              <xm:sqref>M16</xm:sqref>
            </x14:sparkline>
            <x14:sparkline>
              <xm:f>'SPERT® Normal (Mixed entry)'!HT17:PL17</xm:f>
              <xm:sqref>M17</xm:sqref>
            </x14:sparkline>
            <x14:sparkline>
              <xm:f>'SPERT® Normal (Mixed entry)'!HT18:PL18</xm:f>
              <xm:sqref>M18</xm:sqref>
            </x14:sparkline>
            <x14:sparkline>
              <xm:f>'SPERT® Normal (Mixed entry)'!HT19:PL19</xm:f>
              <xm:sqref>M19</xm:sqref>
            </x14:sparkline>
            <x14:sparkline>
              <xm:f>'SPERT® Normal (Mixed entry)'!HT20:PL20</xm:f>
              <xm:sqref>M20</xm:sqref>
            </x14:sparkline>
            <x14:sparkline>
              <xm:f>'SPERT® Normal (Mixed entry)'!HT21:PL21</xm:f>
              <xm:sqref>M21</xm:sqref>
            </x14:sparkline>
            <x14:sparkline>
              <xm:f>'SPERT® Normal (Mixed entry)'!HT22:PL22</xm:f>
              <xm:sqref>M22</xm:sqref>
            </x14:sparkline>
            <x14:sparkline>
              <xm:f>'SPERT® Normal (Mixed entry)'!HT23:PL23</xm:f>
              <xm:sqref>M23</xm:sqref>
            </x14:sparkline>
            <x14:sparkline>
              <xm:f>'SPERT® Normal (Mixed entry)'!HT24:PL24</xm:f>
              <xm:sqref>M24</xm:sqref>
            </x14:sparkline>
            <x14:sparkline>
              <xm:f>'SPERT® Normal (Mixed entry)'!HT25:PL25</xm:f>
              <xm:sqref>M25</xm:sqref>
            </x14:sparkline>
            <x14:sparkline>
              <xm:f>'SPERT® Normal (Mixed entry)'!HT26:PL26</xm:f>
              <xm:sqref>M26</xm:sqref>
            </x14:sparkline>
            <x14:sparkline>
              <xm:f>'SPERT® Normal (Mixed entry)'!HT27:PL27</xm:f>
              <xm:sqref>M27</xm:sqref>
            </x14:sparkline>
            <x14:sparkline>
              <xm:f>'SPERT® Normal (Mixed entry)'!HT28:PL28</xm:f>
              <xm:sqref>M28</xm:sqref>
            </x14:sparkline>
            <x14:sparkline>
              <xm:f>'SPERT® Normal (Mixed entry)'!HT29:PL29</xm:f>
              <xm:sqref>M29</xm:sqref>
            </x14:sparkline>
            <x14:sparkline>
              <xm:f>'SPERT® Normal (Mixed entry)'!HT30:PL30</xm:f>
              <xm:sqref>M30</xm:sqref>
            </x14:sparkline>
            <x14:sparkline>
              <xm:f>'SPERT® Normal (Mixed entry)'!HT31:PL31</xm:f>
              <xm:sqref>M31</xm:sqref>
            </x14:sparkline>
            <x14:sparkline>
              <xm:f>'SPERT® Normal (Mixed entry)'!HT32:PL32</xm:f>
              <xm:sqref>M32</xm:sqref>
            </x14:sparkline>
            <x14:sparkline>
              <xm:f>'SPERT® Normal (Mixed entry)'!HT33:PL33</xm:f>
              <xm:sqref>M33</xm:sqref>
            </x14:sparkline>
            <x14:sparkline>
              <xm:f>'SPERT® Normal (Mixed entry)'!HT34:PL34</xm:f>
              <xm:sqref>M34</xm:sqref>
            </x14:sparkline>
            <x14:sparkline>
              <xm:f>'SPERT® Normal (Mixed entry)'!HT35:PL35</xm:f>
              <xm:sqref>M35</xm:sqref>
            </x14:sparkline>
            <x14:sparkline>
              <xm:f>'SPERT® Normal (Mixed entry)'!HT36:PL36</xm:f>
              <xm:sqref>M36</xm:sqref>
            </x14:sparkline>
            <x14:sparkline>
              <xm:f>'SPERT® Normal (Mixed entry)'!HT37:PL37</xm:f>
              <xm:sqref>M37</xm:sqref>
            </x14:sparkline>
            <x14:sparkline>
              <xm:f>'SPERT® Normal (Mixed entry)'!HT38:PL38</xm:f>
              <xm:sqref>M38</xm:sqref>
            </x14:sparkline>
            <x14:sparkline>
              <xm:f>'SPERT® Normal (Mixed entry)'!HT39:PL39</xm:f>
              <xm:sqref>M39</xm:sqref>
            </x14:sparkline>
            <x14:sparkline>
              <xm:f>'SPERT® Normal (Mixed entry)'!HT40:PL40</xm:f>
              <xm:sqref>M40</xm:sqref>
            </x14:sparkline>
            <x14:sparkline>
              <xm:f>'SPERT® Normal (Mixed entry)'!HT41:PL41</xm:f>
              <xm:sqref>M41</xm:sqref>
            </x14:sparkline>
            <x14:sparkline>
              <xm:f>'SPERT® Normal (Mixed entry)'!HT42:PL42</xm:f>
              <xm:sqref>M42</xm:sqref>
            </x14:sparkline>
            <x14:sparkline>
              <xm:f>'SPERT® Normal (Mixed entry)'!HT43:PL43</xm:f>
              <xm:sqref>M43</xm:sqref>
            </x14:sparkline>
            <x14:sparkline>
              <xm:f>'SPERT® Normal (Mixed entry)'!HT44:PL44</xm:f>
              <xm:sqref>M44</xm:sqref>
            </x14:sparkline>
            <x14:sparkline>
              <xm:f>'SPERT® Normal (Mixed entry)'!HT45:PL45</xm:f>
              <xm:sqref>M45</xm:sqref>
            </x14:sparkline>
            <x14:sparkline>
              <xm:f>'SPERT® Normal (Mixed entry)'!HT46:PL46</xm:f>
              <xm:sqref>M46</xm:sqref>
            </x14:sparkline>
            <x14:sparkline>
              <xm:f>'SPERT® Normal (Mixed entry)'!HT47:PL47</xm:f>
              <xm:sqref>M47</xm:sqref>
            </x14:sparkline>
            <x14:sparkline>
              <xm:f>'SPERT® Normal (Mixed entry)'!HT48:PL48</xm:f>
              <xm:sqref>M48</xm:sqref>
            </x14:sparkline>
            <x14:sparkline>
              <xm:f>'SPERT® Normal (Mixed entry)'!HT49:PL49</xm:f>
              <xm:sqref>M49</xm:sqref>
            </x14:sparkline>
            <x14:sparkline>
              <xm:f>'SPERT® Normal (Mixed entry)'!HT50:PL50</xm:f>
              <xm:sqref>M50</xm:sqref>
            </x14:sparkline>
            <x14:sparkline>
              <xm:f>'SPERT® Normal (Mixed entry)'!HT51:PL51</xm:f>
              <xm:sqref>M51</xm:sqref>
            </x14:sparkline>
            <x14:sparkline>
              <xm:f>'SPERT® Normal (Mixed entry)'!HT52:PL52</xm:f>
              <xm:sqref>M52</xm:sqref>
            </x14:sparkline>
            <x14:sparkline>
              <xm:f>'SPERT® Normal (Mixed entry)'!HT53:PL53</xm:f>
              <xm:sqref>M53</xm:sqref>
            </x14:sparkline>
            <x14:sparkline>
              <xm:f>'SPERT® Normal (Mixed entry)'!HT54:PL54</xm:f>
              <xm:sqref>M54</xm:sqref>
            </x14:sparkline>
            <x14:sparkline>
              <xm:f>'SPERT® Normal (Mixed entry)'!HT55:PL55</xm:f>
              <xm:sqref>M55</xm:sqref>
            </x14:sparkline>
            <x14:sparkline>
              <xm:f>'SPERT® Normal (Mixed entry)'!HT56:PL56</xm:f>
              <xm:sqref>M56</xm:sqref>
            </x14:sparkline>
            <x14:sparkline>
              <xm:f>'SPERT® Normal (Mixed entry)'!HT57:PL57</xm:f>
              <xm:sqref>M57</xm:sqref>
            </x14:sparkline>
            <x14:sparkline>
              <xm:f>'SPERT® Normal (Mixed entry)'!HT58:PL58</xm:f>
              <xm:sqref>M58</xm:sqref>
            </x14:sparkline>
            <x14:sparkline>
              <xm:f>'SPERT® Normal (Mixed entry)'!HT59:PL59</xm:f>
              <xm:sqref>M59</xm:sqref>
            </x14:sparkline>
            <x14:sparkline>
              <xm:f>'SPERT® Normal (Mixed entry)'!HT60:PL60</xm:f>
              <xm:sqref>M60</xm:sqref>
            </x14:sparkline>
            <x14:sparkline>
              <xm:f>'SPERT® Normal (Mixed entry)'!HT61:PL61</xm:f>
              <xm:sqref>M61</xm:sqref>
            </x14:sparkline>
            <x14:sparkline>
              <xm:f>'SPERT® Normal (Mixed entry)'!HT62:PL62</xm:f>
              <xm:sqref>M62</xm:sqref>
            </x14:sparkline>
            <x14:sparkline>
              <xm:f>'SPERT® Normal (Mixed entry)'!HT63:PL63</xm:f>
              <xm:sqref>M63</xm:sqref>
            </x14:sparkline>
            <x14:sparkline>
              <xm:f>'SPERT® Normal (Mixed entry)'!HT64:PL64</xm:f>
              <xm:sqref>M64</xm:sqref>
            </x14:sparkline>
            <x14:sparkline>
              <xm:f>'SPERT® Normal (Mixed entry)'!HT65:PL65</xm:f>
              <xm:sqref>M65</xm:sqref>
            </x14:sparkline>
            <x14:sparkline>
              <xm:f>'SPERT® Normal (Mixed entry)'!HT66:PL66</xm:f>
              <xm:sqref>M66</xm:sqref>
            </x14:sparkline>
            <x14:sparkline>
              <xm:f>'SPERT® Normal (Mixed entry)'!HT67:PL67</xm:f>
              <xm:sqref>M67</xm:sqref>
            </x14:sparkline>
            <x14:sparkline>
              <xm:f>'SPERT® Normal (Mixed entry)'!HT68:PL68</xm:f>
              <xm:sqref>M68</xm:sqref>
            </x14:sparkline>
            <x14:sparkline>
              <xm:f>'SPERT® Normal (Mixed entry)'!HT69:PL69</xm:f>
              <xm:sqref>M69</xm:sqref>
            </x14:sparkline>
            <x14:sparkline>
              <xm:f>'SPERT® Normal (Mixed entry)'!HT70:PL70</xm:f>
              <xm:sqref>M70</xm:sqref>
            </x14:sparkline>
            <x14:sparkline>
              <xm:f>'SPERT® Normal (Mixed entry)'!HT71:PL71</xm:f>
              <xm:sqref>M71</xm:sqref>
            </x14:sparkline>
            <x14:sparkline>
              <xm:f>'SPERT® Normal (Mixed entry)'!HT72:PL72</xm:f>
              <xm:sqref>M72</xm:sqref>
            </x14:sparkline>
            <x14:sparkline>
              <xm:f>'SPERT® Normal (Mixed entry)'!HT73:PL73</xm:f>
              <xm:sqref>M73</xm:sqref>
            </x14:sparkline>
            <x14:sparkline>
              <xm:f>'SPERT® Normal (Mixed entry)'!HT74:PL74</xm:f>
              <xm:sqref>M74</xm:sqref>
            </x14:sparkline>
            <x14:sparkline>
              <xm:f>'SPERT® Normal (Mixed entry)'!HT75:PL75</xm:f>
              <xm:sqref>M75</xm:sqref>
            </x14:sparkline>
            <x14:sparkline>
              <xm:f>'SPERT® Normal (Mixed entry)'!HT76:PL76</xm:f>
              <xm:sqref>M76</xm:sqref>
            </x14:sparkline>
            <x14:sparkline>
              <xm:f>'SPERT® Normal (Mixed entry)'!HT77:PL77</xm:f>
              <xm:sqref>M77</xm:sqref>
            </x14:sparkline>
            <x14:sparkline>
              <xm:f>'SPERT® Normal (Mixed entry)'!HT78:PL78</xm:f>
              <xm:sqref>M78</xm:sqref>
            </x14:sparkline>
            <x14:sparkline>
              <xm:f>'SPERT® Normal (Mixed entry)'!HT79:PL79</xm:f>
              <xm:sqref>M79</xm:sqref>
            </x14:sparkline>
            <x14:sparkline>
              <xm:f>'SPERT® Normal (Mixed entry)'!HT80:PL80</xm:f>
              <xm:sqref>M80</xm:sqref>
            </x14:sparkline>
            <x14:sparkline>
              <xm:f>'SPERT® Normal (Mixed entry)'!HT81:PL81</xm:f>
              <xm:sqref>M81</xm:sqref>
            </x14:sparkline>
            <x14:sparkline>
              <xm:f>'SPERT® Normal (Mixed entry)'!HT82:PL82</xm:f>
              <xm:sqref>M82</xm:sqref>
            </x14:sparkline>
            <x14:sparkline>
              <xm:f>'SPERT® Normal (Mixed entry)'!HT83:PL83</xm:f>
              <xm:sqref>M83</xm:sqref>
            </x14:sparkline>
            <x14:sparkline>
              <xm:f>'SPERT® Normal (Mixed entry)'!HT84:PL84</xm:f>
              <xm:sqref>M84</xm:sqref>
            </x14:sparkline>
            <x14:sparkline>
              <xm:f>'SPERT® Normal (Mixed entry)'!HT85:PL85</xm:f>
              <xm:sqref>M85</xm:sqref>
            </x14:sparkline>
            <x14:sparkline>
              <xm:f>'SPERT® Normal (Mixed entry)'!HT86:PL86</xm:f>
              <xm:sqref>M86</xm:sqref>
            </x14:sparkline>
            <x14:sparkline>
              <xm:f>'SPERT® Normal (Mixed entry)'!HT87:PL87</xm:f>
              <xm:sqref>M87</xm:sqref>
            </x14:sparkline>
            <x14:sparkline>
              <xm:f>'SPERT® Normal (Mixed entry)'!HT88:PL88</xm:f>
              <xm:sqref>M88</xm:sqref>
            </x14:sparkline>
            <x14:sparkline>
              <xm:f>'SPERT® Normal (Mixed entry)'!HT89:PL89</xm:f>
              <xm:sqref>M89</xm:sqref>
            </x14:sparkline>
            <x14:sparkline>
              <xm:f>'SPERT® Normal (Mixed entry)'!HT90:PL90</xm:f>
              <xm:sqref>M90</xm:sqref>
            </x14:sparkline>
            <x14:sparkline>
              <xm:f>'SPERT® Normal (Mixed entry)'!HT91:PL91</xm:f>
              <xm:sqref>M91</xm:sqref>
            </x14:sparkline>
            <x14:sparkline>
              <xm:f>'SPERT® Normal (Mixed entry)'!HT92:PL92</xm:f>
              <xm:sqref>M92</xm:sqref>
            </x14:sparkline>
            <x14:sparkline>
              <xm:f>'SPERT® Normal (Mixed entry)'!HT93:PL93</xm:f>
              <xm:sqref>M93</xm:sqref>
            </x14:sparkline>
            <x14:sparkline>
              <xm:f>'SPERT® Normal (Mixed entry)'!HT94:PL94</xm:f>
              <xm:sqref>M94</xm:sqref>
            </x14:sparkline>
            <x14:sparkline>
              <xm:f>'SPERT® Normal (Mixed entry)'!HT95:PL95</xm:f>
              <xm:sqref>M95</xm:sqref>
            </x14:sparkline>
            <x14:sparkline>
              <xm:f>'SPERT® Normal (Mixed entry)'!HT96:PL96</xm:f>
              <xm:sqref>M96</xm:sqref>
            </x14:sparkline>
            <x14:sparkline>
              <xm:f>'SPERT® Normal (Mixed entry)'!HT97:PL97</xm:f>
              <xm:sqref>M97</xm:sqref>
            </x14:sparkline>
            <x14:sparkline>
              <xm:f>'SPERT® Normal (Mixed entry)'!HT98:PL98</xm:f>
              <xm:sqref>M98</xm:sqref>
            </x14:sparkline>
            <x14:sparkline>
              <xm:f>'SPERT® Normal (Mixed entry)'!HT99:PL99</xm:f>
              <xm:sqref>M99</xm:sqref>
            </x14:sparkline>
            <x14:sparkline>
              <xm:f>'SPERT® Normal (Mixed entry)'!HT100:PL100</xm:f>
              <xm:sqref>M100</xm:sqref>
            </x14:sparkline>
            <x14:sparkline>
              <xm:f>'SPERT® Normal (Mixed entry)'!HT101:PL101</xm:f>
              <xm:sqref>M101</xm:sqref>
            </x14:sparkline>
            <x14:sparkline>
              <xm:f>'SPERT® Normal (Mixed entry)'!HT102:PL102</xm:f>
              <xm:sqref>M102</xm:sqref>
            </x14:sparkline>
            <x14:sparkline>
              <xm:f>'SPERT® Normal (Mixed entry)'!HT103:PL103</xm:f>
              <xm:sqref>M103</xm:sqref>
            </x14:sparkline>
          </x14:sparklines>
        </x14:sparklineGroup>
      </x14:sparklineGroup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B7B92-B03A-4527-BEB7-10994A2A895E}">
  <dimension ref="A1:PP346"/>
  <sheetViews>
    <sheetView showGridLines="0" workbookViewId="0">
      <selection activeCell="C1" sqref="C1"/>
    </sheetView>
  </sheetViews>
  <sheetFormatPr defaultRowHeight="14.25" outlineLevelCol="1" x14ac:dyDescent="0.45"/>
  <cols>
    <col min="1" max="1" width="30.59765625" style="1" customWidth="1"/>
    <col min="2" max="4" width="16.59765625" style="1" customWidth="1" outlineLevel="1"/>
    <col min="5" max="5" width="7.73046875" style="1" customWidth="1"/>
    <col min="6" max="6" width="10.73046875" style="1" customWidth="1"/>
    <col min="7" max="10" width="10.73046875" customWidth="1"/>
    <col min="11" max="11" width="7.73046875" customWidth="1"/>
    <col min="12" max="13" width="4.73046875" style="1" customWidth="1"/>
    <col min="14" max="14" width="10.73046875" customWidth="1"/>
    <col min="15" max="15" width="25.73046875" style="1" customWidth="1"/>
    <col min="16" max="16" width="7.73046875" style="1" customWidth="1"/>
    <col min="17" max="18" width="8.73046875" customWidth="1"/>
    <col min="19" max="19" width="13.53125" hidden="1" customWidth="1"/>
    <col min="20" max="27" width="10.73046875" customWidth="1"/>
    <col min="29" max="130" width="9.06640625" hidden="1" customWidth="1"/>
    <col min="131" max="131" width="12" hidden="1" customWidth="1"/>
    <col min="132" max="231" width="9.06640625" hidden="1" customWidth="1"/>
    <col min="232" max="431" width="0" hidden="1" customWidth="1"/>
  </cols>
  <sheetData>
    <row r="1" spans="1:432" ht="24" customHeight="1" x14ac:dyDescent="0.45">
      <c r="A1" s="360" t="s">
        <v>850</v>
      </c>
      <c r="B1" s="363" t="s">
        <v>852</v>
      </c>
      <c r="C1" s="364">
        <v>46237</v>
      </c>
      <c r="D1" s="365">
        <f>IF(C1="","",WORKDAY(C1,SUM(B104,B105)-1,$B$109:$B$150))</f>
        <v>46618</v>
      </c>
      <c r="E1" s="52" t="s">
        <v>871</v>
      </c>
      <c r="F1" s="52"/>
      <c r="H1" s="5"/>
      <c r="I1" s="5"/>
      <c r="J1" s="5"/>
      <c r="K1" s="5"/>
      <c r="L1" s="2"/>
      <c r="M1" s="2"/>
      <c r="N1" s="5"/>
      <c r="O1" s="2"/>
      <c r="P1" s="2"/>
      <c r="Q1" s="5"/>
      <c r="R1" s="5"/>
      <c r="S1" s="5"/>
      <c r="T1" s="411" t="s">
        <v>72</v>
      </c>
      <c r="U1" s="412"/>
      <c r="V1" s="433" t="str">
        <f>VLOOKUP(T1,VLookups!A43:C44,3,FALSE)</f>
        <v>Show the likelihood that the SPERT estimates will be EQUAL TO or GREATER THAN an uncertainty</v>
      </c>
      <c r="W1" s="433"/>
      <c r="X1" s="433"/>
      <c r="Y1" s="433"/>
      <c r="Z1" s="433"/>
      <c r="AA1" s="433"/>
      <c r="AB1" s="5"/>
    </row>
    <row r="2" spans="1:432" ht="15" customHeight="1" x14ac:dyDescent="0.45">
      <c r="A2" s="361" t="s">
        <v>851</v>
      </c>
      <c r="B2" s="125">
        <v>0.8</v>
      </c>
      <c r="C2" s="366"/>
      <c r="D2" s="367">
        <f>POWER(B2,COUNTIF(B4:B103,"&gt;0"))</f>
        <v>0.10737418240000011</v>
      </c>
      <c r="F2" s="2"/>
      <c r="G2" s="50">
        <v>-0.5</v>
      </c>
      <c r="H2" s="117" t="s">
        <v>97</v>
      </c>
      <c r="I2" s="97">
        <v>0.5</v>
      </c>
      <c r="J2" s="2"/>
      <c r="L2" s="26"/>
      <c r="M2" s="26"/>
      <c r="N2" s="25"/>
      <c r="O2" s="26"/>
      <c r="P2" s="26"/>
      <c r="Q2" s="5"/>
      <c r="R2" s="5"/>
      <c r="S2" s="5"/>
      <c r="T2" s="431" t="s">
        <v>69</v>
      </c>
      <c r="U2" s="431" t="s">
        <v>70</v>
      </c>
      <c r="V2" s="428" t="s">
        <v>51</v>
      </c>
      <c r="W2" s="429"/>
      <c r="X2" s="429"/>
      <c r="Y2" s="429"/>
      <c r="Z2" s="429"/>
      <c r="AA2" s="430"/>
      <c r="AB2" s="5"/>
      <c r="AC2" s="163" t="s">
        <v>173</v>
      </c>
    </row>
    <row r="3" spans="1:432" x14ac:dyDescent="0.45">
      <c r="A3" s="54" t="s">
        <v>921</v>
      </c>
      <c r="B3" s="54" t="s">
        <v>950</v>
      </c>
      <c r="C3" s="54" t="s">
        <v>853</v>
      </c>
      <c r="D3" s="54" t="s">
        <v>854</v>
      </c>
      <c r="E3" s="119" t="s">
        <v>99</v>
      </c>
      <c r="F3" s="119" t="s">
        <v>101</v>
      </c>
      <c r="G3" s="114" t="s">
        <v>39</v>
      </c>
      <c r="H3" s="115" t="s">
        <v>6</v>
      </c>
      <c r="I3" s="116" t="s">
        <v>40</v>
      </c>
      <c r="J3" s="119" t="s">
        <v>102</v>
      </c>
      <c r="K3" s="119" t="s">
        <v>100</v>
      </c>
      <c r="L3" s="100"/>
      <c r="M3" s="55"/>
      <c r="N3" s="55" t="s">
        <v>65</v>
      </c>
      <c r="O3" s="55" t="s">
        <v>9</v>
      </c>
      <c r="P3" s="55" t="s">
        <v>167</v>
      </c>
      <c r="Q3" s="55" t="s">
        <v>760</v>
      </c>
      <c r="R3" s="55" t="s">
        <v>63</v>
      </c>
      <c r="S3" s="55" t="s">
        <v>81</v>
      </c>
      <c r="T3" s="432"/>
      <c r="U3" s="432"/>
      <c r="V3" s="96">
        <v>0.1</v>
      </c>
      <c r="W3" s="51">
        <v>0.9</v>
      </c>
      <c r="X3" s="51">
        <v>0.85</v>
      </c>
      <c r="Y3" s="51">
        <v>0.8</v>
      </c>
      <c r="Z3" s="51">
        <v>0.75</v>
      </c>
      <c r="AA3" s="51">
        <v>0.7</v>
      </c>
      <c r="AB3" s="5"/>
      <c r="AC3" s="163" t="s">
        <v>174</v>
      </c>
      <c r="HW3" s="163" t="s">
        <v>168</v>
      </c>
      <c r="PP3" s="166" t="s">
        <v>903</v>
      </c>
    </row>
    <row r="4" spans="1:432" x14ac:dyDescent="0.45">
      <c r="A4" s="362" t="s">
        <v>862</v>
      </c>
      <c r="B4" s="368">
        <f>IF($R4="","",ROUND(_xlfn.NORM.INV(ABS(VLOOKUP($T$1,VLookups!$A$43:$B$44,2,FALSE)-B$2),$N4,$R4),0))</f>
        <v>6</v>
      </c>
      <c r="C4" s="373">
        <f>IF(ISBLANK(C1),"",C1)</f>
        <v>46237</v>
      </c>
      <c r="D4" s="373">
        <f>IFERROR(IF(OR(ISBLANK(C1),ISBLANK(B4)),"",WORKDAY(C4,B4-1,$B$109:$B$150)),"")</f>
        <v>46244</v>
      </c>
      <c r="E4" s="111"/>
      <c r="F4" s="112"/>
      <c r="G4" s="118">
        <f>IF(ISBLANK(H4),"",IF(NOT(ISBLANK(F4)),F4,IF(NOT(ISBLANK(E4)),H4*(1+E4),H4*(1+$G$2))))</f>
        <v>2.5</v>
      </c>
      <c r="H4" s="91">
        <v>5</v>
      </c>
      <c r="I4" s="118">
        <f>IF(ISBLANK(H4),"",IF(NOT(ISBLANK(J4)),J4,IF(NOT(ISBLANK(K4)),H4*(1+K4),H4*(1+$I$2))))</f>
        <v>7.5</v>
      </c>
      <c r="J4" s="112"/>
      <c r="K4" s="110"/>
      <c r="L4" s="120">
        <f t="shared" ref="L4:L67" si="0">IF(OR(ISBLANK(H4),ISBLANK(I4),ISBLANK(G4)),"",IF(AND(G4&gt;0,H4&gt;0,I4&gt;0),IF(H4&gt;G4,IF(I4&gt;H4,1,-1),-1)))</f>
        <v>1</v>
      </c>
      <c r="M4" s="120">
        <f t="shared" ref="M4:M67" si="1">IF(OR(ISBLANK(G4),ISBLANK(H4),ISBLANK(I4)),"",IFERROR(MIN(H4-G4,I4-H4)/MAX(H4-G4,I4-H4),""))</f>
        <v>1</v>
      </c>
      <c r="N4" s="71">
        <f>IF(AND(G4&gt;0,H4&gt;0,I4&gt;0),(G4+(4*H4)+I4)/6,"")</f>
        <v>5</v>
      </c>
      <c r="O4" s="23" t="s">
        <v>0</v>
      </c>
      <c r="P4" s="55"/>
      <c r="Q4" s="298"/>
      <c r="R4" s="72">
        <f>IF(AND(G4&gt;0,H4&gt;0,I4&gt;0),IF(ISBLANK(Q4),IF(ISBLANK(O4),"",(I4-G4)*VLOOKUP(O4,VLookups!$A$4:$B$13,2,FALSE)),Q4),"")</f>
        <v>0.70710678118654746</v>
      </c>
      <c r="S4" s="73">
        <f t="shared" ref="S4:S67" si="2">IF(R4="","",R4^2)</f>
        <v>0.49999999999999989</v>
      </c>
      <c r="T4" s="91">
        <v>5</v>
      </c>
      <c r="U4" s="265">
        <f>IF(AND(T4&gt;0,H4&gt;0,NOT(R4="")),ABS(VLOOKUP($T$1,VLookups!$A$43:$B$44,2,FALSE)-_xlfn.NORM.DIST(T4,N4,R4,TRUE)),"")</f>
        <v>0.5</v>
      </c>
      <c r="V4" s="90">
        <f>IF(AND($G4&gt;0,$H4&gt;0,$I4&gt;0,NOT(ISBLANK($O4))),_xlfn.NORM.INV(ABS(VLOOKUP($T$1,VLookups!$A$43:$B$44,2,FALSE)-V$3),$N4,$R4),"")</f>
        <v>4.0938061975631772</v>
      </c>
      <c r="W4" s="89">
        <f>IF(AND($G4&gt;0,$H4&gt;0,$I4&gt;0,NOT(ISBLANK($O4))),_xlfn.NORM.INV(ABS(VLOOKUP($T$1,VLookups!$A$43:$B$44,2,FALSE)-W$3),$N4,$R4),"")</f>
        <v>5.9061938024368228</v>
      </c>
      <c r="X4" s="90">
        <f>IF(AND($G4&gt;0,$H4&gt;0,$I4&gt;0,NOT(ISBLANK($O4))),_xlfn.NORM.INV(ABS(VLOOKUP($T$1,VLookups!$A$43:$B$44,2,FALSE)-X$3),$N4,$R4),"")</f>
        <v>5.7328690779592169</v>
      </c>
      <c r="Y4" s="89">
        <f>IF(AND($G4&gt;0,$H4&gt;0,$I4&gt;0,NOT(ISBLANK($O4))),_xlfn.NORM.INV(ABS(VLOOKUP($T$1,VLookups!$A$43:$B$44,2,FALSE)-Y$3),$N4,$R4),"")</f>
        <v>5.5951160814499952</v>
      </c>
      <c r="Z4" s="90">
        <f>IF(AND($G4&gt;0,$H4&gt;0,$I4&gt;0,NOT(ISBLANK($O4))),_xlfn.NORM.INV(ABS(VLOOKUP($T$1,VLookups!$A$43:$B$44,2,FALSE)-Z$3),$N4,$R4),"")</f>
        <v>5.4769362762044702</v>
      </c>
      <c r="AA4" s="89">
        <f>IF(AND($G4&gt;0,$H4&gt;0,$I4&gt;0,NOT(ISBLANK($O4))),_xlfn.NORM.INV(ABS(VLOOKUP($T$1,VLookups!$A$43:$B$44,2,FALSE)-AA$3),$N4,$R4),"")</f>
        <v>5.370807158593558</v>
      </c>
      <c r="AB4" s="5"/>
      <c r="AC4" s="164">
        <f>IF(AND(G4&gt;0,H4&gt;0,I4&gt;0),ABS(I4-G4)/200,"")</f>
        <v>2.5000000000000001E-2</v>
      </c>
      <c r="AD4" s="47">
        <f>IF(ISNONTEXT($AC4),AE4-$AC4,"")</f>
        <v>2.4999999999999916</v>
      </c>
      <c r="AE4" s="47">
        <f t="shared" ref="AE4:AT19" si="3">IF(ISNONTEXT($AC4),AF4-$AC4,"")</f>
        <v>2.5249999999999915</v>
      </c>
      <c r="AF4" s="47">
        <f t="shared" si="3"/>
        <v>2.5499999999999914</v>
      </c>
      <c r="AG4" s="47">
        <f t="shared" si="3"/>
        <v>2.5749999999999913</v>
      </c>
      <c r="AH4" s="47">
        <f t="shared" si="3"/>
        <v>2.5999999999999912</v>
      </c>
      <c r="AI4" s="47">
        <f t="shared" si="3"/>
        <v>2.6249999999999911</v>
      </c>
      <c r="AJ4" s="47">
        <f t="shared" si="3"/>
        <v>2.649999999999991</v>
      </c>
      <c r="AK4" s="47">
        <f t="shared" si="3"/>
        <v>2.6749999999999909</v>
      </c>
      <c r="AL4" s="47">
        <f t="shared" si="3"/>
        <v>2.6999999999999909</v>
      </c>
      <c r="AM4" s="47">
        <f t="shared" si="3"/>
        <v>2.7249999999999908</v>
      </c>
      <c r="AN4" s="47">
        <f t="shared" si="3"/>
        <v>2.7499999999999907</v>
      </c>
      <c r="AO4" s="47">
        <f t="shared" si="3"/>
        <v>2.7749999999999906</v>
      </c>
      <c r="AP4" s="47">
        <f t="shared" si="3"/>
        <v>2.7999999999999905</v>
      </c>
      <c r="AQ4" s="47">
        <f t="shared" si="3"/>
        <v>2.8249999999999904</v>
      </c>
      <c r="AR4" s="47">
        <f t="shared" si="3"/>
        <v>2.8499999999999903</v>
      </c>
      <c r="AS4" s="47">
        <f t="shared" si="3"/>
        <v>2.8749999999999902</v>
      </c>
      <c r="AT4" s="47">
        <f t="shared" si="3"/>
        <v>2.8999999999999901</v>
      </c>
      <c r="AU4" s="47">
        <f t="shared" ref="AU4:BJ19" si="4">IF(ISNONTEXT($AC4),AV4-$AC4,"")</f>
        <v>2.9249999999999901</v>
      </c>
      <c r="AV4" s="47">
        <f t="shared" si="4"/>
        <v>2.94999999999999</v>
      </c>
      <c r="AW4" s="47">
        <f t="shared" si="4"/>
        <v>2.9749999999999899</v>
      </c>
      <c r="AX4" s="47">
        <f t="shared" si="4"/>
        <v>2.9999999999999898</v>
      </c>
      <c r="AY4" s="47">
        <f t="shared" si="4"/>
        <v>3.0249999999999897</v>
      </c>
      <c r="AZ4" s="47">
        <f t="shared" si="4"/>
        <v>3.0499999999999896</v>
      </c>
      <c r="BA4" s="47">
        <f t="shared" si="4"/>
        <v>3.0749999999999895</v>
      </c>
      <c r="BB4" s="47">
        <f t="shared" si="4"/>
        <v>3.0999999999999894</v>
      </c>
      <c r="BC4" s="47">
        <f t="shared" si="4"/>
        <v>3.1249999999999893</v>
      </c>
      <c r="BD4" s="47">
        <f t="shared" si="4"/>
        <v>3.1499999999999893</v>
      </c>
      <c r="BE4" s="47">
        <f t="shared" si="4"/>
        <v>3.1749999999999892</v>
      </c>
      <c r="BF4" s="47">
        <f t="shared" si="4"/>
        <v>3.1999999999999891</v>
      </c>
      <c r="BG4" s="47">
        <f t="shared" si="4"/>
        <v>3.224999999999989</v>
      </c>
      <c r="BH4" s="47">
        <f t="shared" si="4"/>
        <v>3.2499999999999889</v>
      </c>
      <c r="BI4" s="47">
        <f t="shared" si="4"/>
        <v>3.2749999999999888</v>
      </c>
      <c r="BJ4" s="47">
        <f t="shared" si="4"/>
        <v>3.2999999999999887</v>
      </c>
      <c r="BK4" s="47">
        <f t="shared" ref="BK4:BZ19" si="5">IF(ISNONTEXT($AC4),BL4-$AC4,"")</f>
        <v>3.3249999999999886</v>
      </c>
      <c r="BL4" s="47">
        <f t="shared" si="5"/>
        <v>3.3499999999999885</v>
      </c>
      <c r="BM4" s="47">
        <f t="shared" si="5"/>
        <v>3.3749999999999885</v>
      </c>
      <c r="BN4" s="47">
        <f t="shared" si="5"/>
        <v>3.3999999999999884</v>
      </c>
      <c r="BO4" s="47">
        <f t="shared" si="5"/>
        <v>3.4249999999999883</v>
      </c>
      <c r="BP4" s="47">
        <f t="shared" si="5"/>
        <v>3.4499999999999882</v>
      </c>
      <c r="BQ4" s="47">
        <f t="shared" si="5"/>
        <v>3.4749999999999881</v>
      </c>
      <c r="BR4" s="47">
        <f t="shared" si="5"/>
        <v>3.499999999999988</v>
      </c>
      <c r="BS4" s="47">
        <f t="shared" si="5"/>
        <v>3.5249999999999879</v>
      </c>
      <c r="BT4" s="47">
        <f t="shared" si="5"/>
        <v>3.5499999999999878</v>
      </c>
      <c r="BU4" s="47">
        <f t="shared" si="5"/>
        <v>3.5749999999999877</v>
      </c>
      <c r="BV4" s="47">
        <f t="shared" si="5"/>
        <v>3.5999999999999877</v>
      </c>
      <c r="BW4" s="47">
        <f t="shared" si="5"/>
        <v>3.6249999999999876</v>
      </c>
      <c r="BX4" s="47">
        <f t="shared" si="5"/>
        <v>3.6499999999999875</v>
      </c>
      <c r="BY4" s="47">
        <f t="shared" si="5"/>
        <v>3.6749999999999874</v>
      </c>
      <c r="BZ4" s="47">
        <f t="shared" si="5"/>
        <v>3.6999999999999873</v>
      </c>
      <c r="CA4" s="47">
        <f t="shared" ref="CA4:CP19" si="6">IF(ISNONTEXT($AC4),CB4-$AC4,"")</f>
        <v>3.7249999999999872</v>
      </c>
      <c r="CB4" s="47">
        <f t="shared" si="6"/>
        <v>3.7499999999999871</v>
      </c>
      <c r="CC4" s="47">
        <f t="shared" si="6"/>
        <v>3.774999999999987</v>
      </c>
      <c r="CD4" s="47">
        <f t="shared" si="6"/>
        <v>3.7999999999999869</v>
      </c>
      <c r="CE4" s="47">
        <f t="shared" si="6"/>
        <v>3.8249999999999869</v>
      </c>
      <c r="CF4" s="47">
        <f t="shared" si="6"/>
        <v>3.8499999999999868</v>
      </c>
      <c r="CG4" s="47">
        <f t="shared" si="6"/>
        <v>3.8749999999999867</v>
      </c>
      <c r="CH4" s="47">
        <f t="shared" si="6"/>
        <v>3.8999999999999866</v>
      </c>
      <c r="CI4" s="47">
        <f t="shared" si="6"/>
        <v>3.9249999999999865</v>
      </c>
      <c r="CJ4" s="47">
        <f t="shared" si="6"/>
        <v>3.9499999999999864</v>
      </c>
      <c r="CK4" s="47">
        <f t="shared" si="6"/>
        <v>3.9749999999999863</v>
      </c>
      <c r="CL4" s="47">
        <f t="shared" si="6"/>
        <v>3.9999999999999862</v>
      </c>
      <c r="CM4" s="47">
        <f t="shared" si="6"/>
        <v>4.0249999999999861</v>
      </c>
      <c r="CN4" s="47">
        <f t="shared" si="6"/>
        <v>4.0499999999999865</v>
      </c>
      <c r="CO4" s="47">
        <f t="shared" si="6"/>
        <v>4.0749999999999869</v>
      </c>
      <c r="CP4" s="47">
        <f t="shared" si="6"/>
        <v>4.0999999999999872</v>
      </c>
      <c r="CQ4" s="47">
        <f t="shared" ref="CQ4:DF19" si="7">IF(ISNONTEXT($AC4),CR4-$AC4,"")</f>
        <v>4.1249999999999876</v>
      </c>
      <c r="CR4" s="47">
        <f t="shared" si="7"/>
        <v>4.1499999999999879</v>
      </c>
      <c r="CS4" s="47">
        <f t="shared" si="7"/>
        <v>4.1749999999999883</v>
      </c>
      <c r="CT4" s="47">
        <f t="shared" si="7"/>
        <v>4.1999999999999886</v>
      </c>
      <c r="CU4" s="47">
        <f t="shared" si="7"/>
        <v>4.224999999999989</v>
      </c>
      <c r="CV4" s="47">
        <f t="shared" si="7"/>
        <v>4.2499999999999893</v>
      </c>
      <c r="CW4" s="47">
        <f t="shared" si="7"/>
        <v>4.2749999999999897</v>
      </c>
      <c r="CX4" s="47">
        <f t="shared" si="7"/>
        <v>4.2999999999999901</v>
      </c>
      <c r="CY4" s="47">
        <f t="shared" si="7"/>
        <v>4.3249999999999904</v>
      </c>
      <c r="CZ4" s="47">
        <f t="shared" si="7"/>
        <v>4.3499999999999908</v>
      </c>
      <c r="DA4" s="47">
        <f t="shared" si="7"/>
        <v>4.3749999999999911</v>
      </c>
      <c r="DB4" s="47">
        <f t="shared" si="7"/>
        <v>4.3999999999999915</v>
      </c>
      <c r="DC4" s="47">
        <f t="shared" si="7"/>
        <v>4.4249999999999918</v>
      </c>
      <c r="DD4" s="47">
        <f t="shared" si="7"/>
        <v>4.4499999999999922</v>
      </c>
      <c r="DE4" s="47">
        <f t="shared" si="7"/>
        <v>4.4749999999999925</v>
      </c>
      <c r="DF4" s="47">
        <f t="shared" si="7"/>
        <v>4.4999999999999929</v>
      </c>
      <c r="DG4" s="47">
        <f t="shared" ref="DG4:DV19" si="8">IF(ISNONTEXT($AC4),DH4-$AC4,"")</f>
        <v>4.5249999999999932</v>
      </c>
      <c r="DH4" s="47">
        <f t="shared" si="8"/>
        <v>4.5499999999999936</v>
      </c>
      <c r="DI4" s="47">
        <f t="shared" si="8"/>
        <v>4.574999999999994</v>
      </c>
      <c r="DJ4" s="47">
        <f t="shared" si="8"/>
        <v>4.5999999999999943</v>
      </c>
      <c r="DK4" s="47">
        <f t="shared" si="8"/>
        <v>4.6249999999999947</v>
      </c>
      <c r="DL4" s="47">
        <f t="shared" si="8"/>
        <v>4.649999999999995</v>
      </c>
      <c r="DM4" s="47">
        <f t="shared" si="8"/>
        <v>4.6749999999999954</v>
      </c>
      <c r="DN4" s="47">
        <f t="shared" si="8"/>
        <v>4.6999999999999957</v>
      </c>
      <c r="DO4" s="47">
        <f t="shared" si="8"/>
        <v>4.7249999999999961</v>
      </c>
      <c r="DP4" s="47">
        <f t="shared" si="8"/>
        <v>4.7499999999999964</v>
      </c>
      <c r="DQ4" s="47">
        <f t="shared" si="8"/>
        <v>4.7749999999999968</v>
      </c>
      <c r="DR4" s="47">
        <f t="shared" si="8"/>
        <v>4.7999999999999972</v>
      </c>
      <c r="DS4" s="47">
        <f t="shared" si="8"/>
        <v>4.8249999999999975</v>
      </c>
      <c r="DT4" s="47">
        <f t="shared" si="8"/>
        <v>4.8499999999999979</v>
      </c>
      <c r="DU4" s="47">
        <f t="shared" si="8"/>
        <v>4.8749999999999982</v>
      </c>
      <c r="DV4" s="47">
        <f t="shared" si="8"/>
        <v>4.8999999999999986</v>
      </c>
      <c r="DW4" s="47">
        <f t="shared" ref="DW4:DY19" si="9">IF(ISNONTEXT($AC4),DX4-$AC4,"")</f>
        <v>4.9249999999999989</v>
      </c>
      <c r="DX4" s="47">
        <f t="shared" si="9"/>
        <v>4.9499999999999993</v>
      </c>
      <c r="DY4" s="47">
        <f t="shared" si="9"/>
        <v>4.9749999999999996</v>
      </c>
      <c r="DZ4" s="179">
        <f>IF(ISNONTEXT($AC4),H4,"")</f>
        <v>5</v>
      </c>
      <c r="EA4" s="47">
        <f t="shared" ref="EA4:EP19" si="10">IF(ISNONTEXT($AC4),DZ4+$AC4,"")</f>
        <v>5.0250000000000004</v>
      </c>
      <c r="EB4" s="47">
        <f t="shared" si="10"/>
        <v>5.0500000000000007</v>
      </c>
      <c r="EC4" s="47">
        <f t="shared" si="10"/>
        <v>5.0750000000000011</v>
      </c>
      <c r="ED4" s="47">
        <f t="shared" si="10"/>
        <v>5.1000000000000014</v>
      </c>
      <c r="EE4" s="47">
        <f t="shared" si="10"/>
        <v>5.1250000000000018</v>
      </c>
      <c r="EF4" s="47">
        <f t="shared" si="10"/>
        <v>5.1500000000000021</v>
      </c>
      <c r="EG4" s="47">
        <f t="shared" si="10"/>
        <v>5.1750000000000025</v>
      </c>
      <c r="EH4" s="47">
        <f t="shared" si="10"/>
        <v>5.2000000000000028</v>
      </c>
      <c r="EI4" s="47">
        <f t="shared" si="10"/>
        <v>5.2250000000000032</v>
      </c>
      <c r="EJ4" s="47">
        <f t="shared" si="10"/>
        <v>5.2500000000000036</v>
      </c>
      <c r="EK4" s="47">
        <f t="shared" si="10"/>
        <v>5.2750000000000039</v>
      </c>
      <c r="EL4" s="47">
        <f t="shared" si="10"/>
        <v>5.3000000000000043</v>
      </c>
      <c r="EM4" s="47">
        <f t="shared" si="10"/>
        <v>5.3250000000000046</v>
      </c>
      <c r="EN4" s="47">
        <f t="shared" si="10"/>
        <v>5.350000000000005</v>
      </c>
      <c r="EO4" s="47">
        <f t="shared" si="10"/>
        <v>5.3750000000000053</v>
      </c>
      <c r="EP4" s="47">
        <f t="shared" si="10"/>
        <v>5.4000000000000057</v>
      </c>
      <c r="EQ4" s="47">
        <f t="shared" ref="EQ4:FF19" si="11">IF(ISNONTEXT($AC4),EP4+$AC4,"")</f>
        <v>5.425000000000006</v>
      </c>
      <c r="ER4" s="47">
        <f t="shared" si="11"/>
        <v>5.4500000000000064</v>
      </c>
      <c r="ES4" s="47">
        <f t="shared" si="11"/>
        <v>5.4750000000000068</v>
      </c>
      <c r="ET4" s="47">
        <f t="shared" si="11"/>
        <v>5.5000000000000071</v>
      </c>
      <c r="EU4" s="47">
        <f t="shared" si="11"/>
        <v>5.5250000000000075</v>
      </c>
      <c r="EV4" s="47">
        <f t="shared" si="11"/>
        <v>5.5500000000000078</v>
      </c>
      <c r="EW4" s="47">
        <f t="shared" si="11"/>
        <v>5.5750000000000082</v>
      </c>
      <c r="EX4" s="47">
        <f t="shared" si="11"/>
        <v>5.6000000000000085</v>
      </c>
      <c r="EY4" s="47">
        <f t="shared" si="11"/>
        <v>5.6250000000000089</v>
      </c>
      <c r="EZ4" s="47">
        <f t="shared" si="11"/>
        <v>5.6500000000000092</v>
      </c>
      <c r="FA4" s="47">
        <f t="shared" si="11"/>
        <v>5.6750000000000096</v>
      </c>
      <c r="FB4" s="47">
        <f t="shared" si="11"/>
        <v>5.7000000000000099</v>
      </c>
      <c r="FC4" s="47">
        <f t="shared" si="11"/>
        <v>5.7250000000000103</v>
      </c>
      <c r="FD4" s="47">
        <f t="shared" si="11"/>
        <v>5.7500000000000107</v>
      </c>
      <c r="FE4" s="47">
        <f t="shared" si="11"/>
        <v>5.775000000000011</v>
      </c>
      <c r="FF4" s="47">
        <f t="shared" si="11"/>
        <v>5.8000000000000114</v>
      </c>
      <c r="FG4" s="47">
        <f t="shared" ref="FG4:FV19" si="12">IF(ISNONTEXT($AC4),FF4+$AC4,"")</f>
        <v>5.8250000000000117</v>
      </c>
      <c r="FH4" s="47">
        <f t="shared" si="12"/>
        <v>5.8500000000000121</v>
      </c>
      <c r="FI4" s="47">
        <f t="shared" si="12"/>
        <v>5.8750000000000124</v>
      </c>
      <c r="FJ4" s="47">
        <f t="shared" si="12"/>
        <v>5.9000000000000128</v>
      </c>
      <c r="FK4" s="47">
        <f t="shared" si="12"/>
        <v>5.9250000000000131</v>
      </c>
      <c r="FL4" s="47">
        <f t="shared" si="12"/>
        <v>5.9500000000000135</v>
      </c>
      <c r="FM4" s="47">
        <f t="shared" si="12"/>
        <v>5.9750000000000139</v>
      </c>
      <c r="FN4" s="47">
        <f t="shared" si="12"/>
        <v>6.0000000000000142</v>
      </c>
      <c r="FO4" s="47">
        <f t="shared" si="12"/>
        <v>6.0250000000000146</v>
      </c>
      <c r="FP4" s="47">
        <f t="shared" si="12"/>
        <v>6.0500000000000149</v>
      </c>
      <c r="FQ4" s="47">
        <f t="shared" si="12"/>
        <v>6.0750000000000153</v>
      </c>
      <c r="FR4" s="47">
        <f t="shared" si="12"/>
        <v>6.1000000000000156</v>
      </c>
      <c r="FS4" s="47">
        <f t="shared" si="12"/>
        <v>6.125000000000016</v>
      </c>
      <c r="FT4" s="47">
        <f t="shared" si="12"/>
        <v>6.1500000000000163</v>
      </c>
      <c r="FU4" s="47">
        <f t="shared" si="12"/>
        <v>6.1750000000000167</v>
      </c>
      <c r="FV4" s="47">
        <f t="shared" si="12"/>
        <v>6.2000000000000171</v>
      </c>
      <c r="FW4" s="47">
        <f t="shared" ref="FW4:GL19" si="13">IF(ISNONTEXT($AC4),FV4+$AC4,"")</f>
        <v>6.2250000000000174</v>
      </c>
      <c r="FX4" s="47">
        <f t="shared" si="13"/>
        <v>6.2500000000000178</v>
      </c>
      <c r="FY4" s="47">
        <f t="shared" si="13"/>
        <v>6.2750000000000181</v>
      </c>
      <c r="FZ4" s="47">
        <f t="shared" si="13"/>
        <v>6.3000000000000185</v>
      </c>
      <c r="GA4" s="47">
        <f t="shared" si="13"/>
        <v>6.3250000000000188</v>
      </c>
      <c r="GB4" s="47">
        <f t="shared" si="13"/>
        <v>6.3500000000000192</v>
      </c>
      <c r="GC4" s="47">
        <f t="shared" si="13"/>
        <v>6.3750000000000195</v>
      </c>
      <c r="GD4" s="47">
        <f t="shared" si="13"/>
        <v>6.4000000000000199</v>
      </c>
      <c r="GE4" s="47">
        <f t="shared" si="13"/>
        <v>6.4250000000000203</v>
      </c>
      <c r="GF4" s="47">
        <f t="shared" si="13"/>
        <v>6.4500000000000206</v>
      </c>
      <c r="GG4" s="47">
        <f t="shared" si="13"/>
        <v>6.475000000000021</v>
      </c>
      <c r="GH4" s="47">
        <f t="shared" si="13"/>
        <v>6.5000000000000213</v>
      </c>
      <c r="GI4" s="47">
        <f t="shared" si="13"/>
        <v>6.5250000000000217</v>
      </c>
      <c r="GJ4" s="47">
        <f t="shared" si="13"/>
        <v>6.550000000000022</v>
      </c>
      <c r="GK4" s="47">
        <f t="shared" si="13"/>
        <v>6.5750000000000224</v>
      </c>
      <c r="GL4" s="47">
        <f t="shared" si="13"/>
        <v>6.6000000000000227</v>
      </c>
      <c r="GM4" s="47">
        <f t="shared" ref="GM4:HB19" si="14">IF(ISNONTEXT($AC4),GL4+$AC4,"")</f>
        <v>6.6250000000000231</v>
      </c>
      <c r="GN4" s="47">
        <f t="shared" si="14"/>
        <v>6.6500000000000234</v>
      </c>
      <c r="GO4" s="47">
        <f t="shared" si="14"/>
        <v>6.6750000000000238</v>
      </c>
      <c r="GP4" s="47">
        <f t="shared" si="14"/>
        <v>6.7000000000000242</v>
      </c>
      <c r="GQ4" s="47">
        <f t="shared" si="14"/>
        <v>6.7250000000000245</v>
      </c>
      <c r="GR4" s="47">
        <f t="shared" si="14"/>
        <v>6.7500000000000249</v>
      </c>
      <c r="GS4" s="47">
        <f t="shared" si="14"/>
        <v>6.7750000000000252</v>
      </c>
      <c r="GT4" s="47">
        <f t="shared" si="14"/>
        <v>6.8000000000000256</v>
      </c>
      <c r="GU4" s="47">
        <f t="shared" si="14"/>
        <v>6.8250000000000259</v>
      </c>
      <c r="GV4" s="47">
        <f t="shared" si="14"/>
        <v>6.8500000000000263</v>
      </c>
      <c r="GW4" s="47">
        <f t="shared" si="14"/>
        <v>6.8750000000000266</v>
      </c>
      <c r="GX4" s="47">
        <f t="shared" si="14"/>
        <v>6.900000000000027</v>
      </c>
      <c r="GY4" s="47">
        <f t="shared" si="14"/>
        <v>6.9250000000000274</v>
      </c>
      <c r="GZ4" s="47">
        <f t="shared" si="14"/>
        <v>6.9500000000000277</v>
      </c>
      <c r="HA4" s="47">
        <f t="shared" si="14"/>
        <v>6.9750000000000281</v>
      </c>
      <c r="HB4" s="47">
        <f t="shared" si="14"/>
        <v>7.0000000000000284</v>
      </c>
      <c r="HC4" s="47">
        <f t="shared" ref="HC4:HR19" si="15">IF(ISNONTEXT($AC4),HB4+$AC4,"")</f>
        <v>7.0250000000000288</v>
      </c>
      <c r="HD4" s="47">
        <f t="shared" si="15"/>
        <v>7.0500000000000291</v>
      </c>
      <c r="HE4" s="47">
        <f t="shared" si="15"/>
        <v>7.0750000000000295</v>
      </c>
      <c r="HF4" s="47">
        <f t="shared" si="15"/>
        <v>7.1000000000000298</v>
      </c>
      <c r="HG4" s="47">
        <f t="shared" si="15"/>
        <v>7.1250000000000302</v>
      </c>
      <c r="HH4" s="47">
        <f t="shared" si="15"/>
        <v>7.1500000000000306</v>
      </c>
      <c r="HI4" s="47">
        <f t="shared" si="15"/>
        <v>7.1750000000000309</v>
      </c>
      <c r="HJ4" s="47">
        <f t="shared" si="15"/>
        <v>7.2000000000000313</v>
      </c>
      <c r="HK4" s="47">
        <f t="shared" si="15"/>
        <v>7.2250000000000316</v>
      </c>
      <c r="HL4" s="47">
        <f t="shared" si="15"/>
        <v>7.250000000000032</v>
      </c>
      <c r="HM4" s="47">
        <f t="shared" si="15"/>
        <v>7.2750000000000323</v>
      </c>
      <c r="HN4" s="47">
        <f t="shared" si="15"/>
        <v>7.3000000000000327</v>
      </c>
      <c r="HO4" s="47">
        <f t="shared" si="15"/>
        <v>7.325000000000033</v>
      </c>
      <c r="HP4" s="47">
        <f t="shared" si="15"/>
        <v>7.3500000000000334</v>
      </c>
      <c r="HQ4" s="47">
        <f t="shared" si="15"/>
        <v>7.3750000000000338</v>
      </c>
      <c r="HR4" s="47">
        <f t="shared" si="15"/>
        <v>7.4000000000000341</v>
      </c>
      <c r="HS4" s="47">
        <f t="shared" ref="HS4:HV67" si="16">IF(ISNONTEXT($AC4),HR4+$AC4,"")</f>
        <v>7.4250000000000345</v>
      </c>
      <c r="HT4" s="47">
        <f t="shared" si="16"/>
        <v>7.4500000000000348</v>
      </c>
      <c r="HU4" s="47">
        <f t="shared" si="16"/>
        <v>7.4750000000000352</v>
      </c>
      <c r="HV4" s="47">
        <f t="shared" si="16"/>
        <v>7.5000000000000355</v>
      </c>
      <c r="HW4" s="165">
        <f t="shared" ref="HW4:IL19" si="17">IF(ISNONTEXT($R4),_xlfn.NORM.DIST(AD4,$N4,$R4,FALSE),NA())</f>
        <v>1.0891421151763086E-3</v>
      </c>
      <c r="HX4" s="165">
        <f t="shared" si="17"/>
        <v>1.2333885941642078E-3</v>
      </c>
      <c r="HY4" s="165">
        <f t="shared" si="17"/>
        <v>1.3949943095053761E-3</v>
      </c>
      <c r="HZ4" s="165">
        <f t="shared" si="17"/>
        <v>1.5758035553680029E-3</v>
      </c>
      <c r="IA4" s="165">
        <f t="shared" si="17"/>
        <v>1.7778243404387966E-3</v>
      </c>
      <c r="IB4" s="165">
        <f t="shared" si="17"/>
        <v>2.0032389308350228E-3</v>
      </c>
      <c r="IC4" s="165">
        <f t="shared" si="17"/>
        <v>2.2544145947963894E-3</v>
      </c>
      <c r="ID4" s="165">
        <f t="shared" si="17"/>
        <v>2.5339144894803243E-3</v>
      </c>
      <c r="IE4" s="165">
        <f t="shared" si="17"/>
        <v>2.8445086212625604E-3</v>
      </c>
      <c r="IF4" s="165">
        <f t="shared" si="17"/>
        <v>3.1891848016203849E-3</v>
      </c>
      <c r="IG4" s="165">
        <f t="shared" si="17"/>
        <v>3.5711595110088398E-3</v>
      </c>
      <c r="IH4" s="165">
        <f t="shared" si="17"/>
        <v>3.9938885732030511E-3</v>
      </c>
      <c r="II4" s="165">
        <f t="shared" si="17"/>
        <v>4.4610775324579093E-3</v>
      </c>
      <c r="IJ4" s="165">
        <f t="shared" si="17"/>
        <v>4.9766916156271605E-3</v>
      </c>
      <c r="IK4" s="165">
        <f t="shared" si="17"/>
        <v>5.5449651511988414E-3</v>
      </c>
      <c r="IL4" s="165">
        <f t="shared" si="17"/>
        <v>6.1704103071665859E-3</v>
      </c>
      <c r="IM4" s="165">
        <f t="shared" ref="IM4:JB19" si="18">IF(ISNONTEXT($R4),_xlfn.NORM.DIST(AT4,$N4,$R4,FALSE),NA())</f>
        <v>6.8578249999031336E-3</v>
      </c>
      <c r="IN4" s="165">
        <f t="shared" si="18"/>
        <v>7.6122998168823711E-3</v>
      </c>
      <c r="IO4" s="165">
        <f t="shared" si="18"/>
        <v>8.4392237873697085E-3</v>
      </c>
      <c r="IP4" s="165">
        <f t="shared" si="18"/>
        <v>9.3442888272377116E-3</v>
      </c>
      <c r="IQ4" s="165">
        <f t="shared" si="18"/>
        <v>1.0333492677045598E-2</v>
      </c>
      <c r="IR4" s="165">
        <f t="shared" si="18"/>
        <v>1.1413140146633411E-2</v>
      </c>
      <c r="IS4" s="165">
        <f t="shared" si="18"/>
        <v>1.258984247491983E-2</v>
      </c>
      <c r="IT4" s="165">
        <f t="shared" si="18"/>
        <v>1.3870514610550612E-2</v>
      </c>
      <c r="IU4" s="165">
        <f t="shared" si="18"/>
        <v>1.5262370217723295E-2</v>
      </c>
      <c r="IV4" s="165">
        <f t="shared" si="18"/>
        <v>1.6772914212107363E-2</v>
      </c>
      <c r="IW4" s="165">
        <f t="shared" si="18"/>
        <v>1.8409932634479733E-2</v>
      </c>
      <c r="IX4" s="165">
        <f t="shared" si="18"/>
        <v>2.0181479674687492E-2</v>
      </c>
      <c r="IY4" s="165">
        <f t="shared" si="18"/>
        <v>2.2095861666004645E-2</v>
      </c>
      <c r="IZ4" s="165">
        <f t="shared" si="18"/>
        <v>2.416161788002576E-2</v>
      </c>
      <c r="JA4" s="165">
        <f t="shared" si="18"/>
        <v>2.6387497965074148E-2</v>
      </c>
      <c r="JB4" s="165">
        <f t="shared" si="18"/>
        <v>2.8782435886814211E-2</v>
      </c>
      <c r="JC4" s="165">
        <f t="shared" ref="JC4:JR19" si="19">IF(ISNONTEXT($R4),_xlfn.NORM.DIST(BJ4,$N4,$R4,FALSE),NA())</f>
        <v>3.1355520248432987E-2</v>
      </c>
      <c r="JD4" s="165">
        <f t="shared" si="19"/>
        <v>3.4115960889458299E-2</v>
      </c>
      <c r="JE4" s="165">
        <f t="shared" si="19"/>
        <v>3.7073051687032718E-2</v>
      </c>
      <c r="JF4" s="165">
        <f t="shared" si="19"/>
        <v>4.0236129511254069E-2</v>
      </c>
      <c r="JG4" s="165">
        <f t="shared" si="19"/>
        <v>4.3614529316971011E-2</v>
      </c>
      <c r="JH4" s="165">
        <f t="shared" si="19"/>
        <v>4.721753538809105E-2</v>
      </c>
      <c r="JI4" s="165">
        <f t="shared" si="19"/>
        <v>5.1054328786874791E-2</v>
      </c>
      <c r="JJ4" s="165">
        <f t="shared" si="19"/>
        <v>5.5133931099667521E-2</v>
      </c>
      <c r="JK4" s="165">
        <f t="shared" si="19"/>
        <v>5.9465144611812529E-2</v>
      </c>
      <c r="JL4" s="165">
        <f t="shared" si="19"/>
        <v>6.4056489087815638E-2</v>
      </c>
      <c r="JM4" s="165">
        <f t="shared" si="19"/>
        <v>6.891613537784412E-2</v>
      </c>
      <c r="JN4" s="165">
        <f t="shared" si="19"/>
        <v>7.4051836117956668E-2</v>
      </c>
      <c r="JO4" s="165">
        <f t="shared" si="19"/>
        <v>7.9470853838636182E-2</v>
      </c>
      <c r="JP4" s="165">
        <f t="shared" si="19"/>
        <v>8.5179886843754896E-2</v>
      </c>
      <c r="JQ4" s="165">
        <f t="shared" si="19"/>
        <v>9.1184993269508435E-2</v>
      </c>
      <c r="JR4" s="165">
        <f t="shared" si="19"/>
        <v>9.7491513779560113E-2</v>
      </c>
      <c r="JS4" s="165">
        <f t="shared" ref="JS4:KH19" si="20">IF(ISNONTEXT($R4),_xlfn.NORM.DIST(BZ4,$N4,$R4,FALSE),NA())</f>
        <v>0.10410399339803139</v>
      </c>
      <c r="JT4" s="165">
        <f t="shared" si="20"/>
        <v>0.11102610302544663</v>
      </c>
      <c r="JU4" s="165">
        <f t="shared" si="20"/>
        <v>0.11826056122364161</v>
      </c>
      <c r="JV4" s="165">
        <f t="shared" si="20"/>
        <v>0.12580905689332303</v>
      </c>
      <c r="JW4" s="165">
        <f t="shared" si="20"/>
        <v>0.13367217350176536</v>
      </c>
      <c r="JX4" s="165">
        <f t="shared" si="20"/>
        <v>0.14184931554739241</v>
      </c>
      <c r="JY4" s="165">
        <f t="shared" si="20"/>
        <v>0.15033863797208713</v>
      </c>
      <c r="JZ4" s="165">
        <f t="shared" si="20"/>
        <v>0.15913697925037984</v>
      </c>
      <c r="KA4" s="165">
        <f t="shared" si="20"/>
        <v>0.16823979889661708</v>
      </c>
      <c r="KB4" s="165">
        <f t="shared" si="20"/>
        <v>0.17764112013626765</v>
      </c>
      <c r="KC4" s="165">
        <f t="shared" si="20"/>
        <v>0.18733347848521853</v>
      </c>
      <c r="KD4" s="165">
        <f t="shared" si="20"/>
        <v>0.19730787697082519</v>
      </c>
      <c r="KE4" s="165">
        <f t="shared" si="20"/>
        <v>0.20755374871029161</v>
      </c>
      <c r="KF4" s="165">
        <f t="shared" si="20"/>
        <v>0.21805892753540404</v>
      </c>
      <c r="KG4" s="165">
        <f t="shared" si="20"/>
        <v>0.22880962731758539</v>
      </c>
      <c r="KH4" s="165">
        <f t="shared" si="20"/>
        <v>0.23979043060360891</v>
      </c>
      <c r="KI4" s="165">
        <f t="shared" ref="KI4:KX19" si="21">IF(ISNONTEXT($R4),_xlfn.NORM.DIST(CP4,$N4,$R4,FALSE),NA())</f>
        <v>0.25098428712017562</v>
      </c>
      <c r="KJ4" s="165">
        <f t="shared" si="21"/>
        <v>0.26237252264506838</v>
      </c>
      <c r="KK4" s="165">
        <f t="shared" si="21"/>
        <v>0.27393485867404505</v>
      </c>
      <c r="KL4" s="165">
        <f t="shared" si="21"/>
        <v>0.28564944323639874</v>
      </c>
      <c r="KM4" s="165">
        <f t="shared" si="21"/>
        <v>0.29749289312872906</v>
      </c>
      <c r="KN4" s="165">
        <f t="shared" si="21"/>
        <v>0.30944034774654366</v>
      </c>
      <c r="KO4" s="165">
        <f t="shared" si="21"/>
        <v>0.32146553459759852</v>
      </c>
      <c r="KP4" s="165">
        <f t="shared" si="21"/>
        <v>0.33354084648022903</v>
      </c>
      <c r="KQ4" s="165">
        <f t="shared" si="21"/>
        <v>0.3456374302052645</v>
      </c>
      <c r="KR4" s="165">
        <f t="shared" si="21"/>
        <v>0.35772528663250297</v>
      </c>
      <c r="KS4" s="165">
        <f t="shared" si="21"/>
        <v>0.36977338168325058</v>
      </c>
      <c r="KT4" s="165">
        <f t="shared" si="21"/>
        <v>0.38174976788029824</v>
      </c>
      <c r="KU4" s="165">
        <f t="shared" si="21"/>
        <v>0.39362171585713968</v>
      </c>
      <c r="KV4" s="165">
        <f t="shared" si="21"/>
        <v>0.40535585517050921</v>
      </c>
      <c r="KW4" s="165">
        <f t="shared" si="21"/>
        <v>0.41691832364572523</v>
      </c>
      <c r="KX4" s="165">
        <f t="shared" si="21"/>
        <v>0.42827492438416109</v>
      </c>
      <c r="KY4" s="165">
        <f t="shared" ref="KY4:LN19" si="22">IF(ISNONTEXT($R4),_xlfn.NORM.DIST(DF4,$N4,$R4,FALSE),NA())</f>
        <v>0.43939128946771938</v>
      </c>
      <c r="KZ4" s="165">
        <f t="shared" si="22"/>
        <v>0.45023304930769648</v>
      </c>
      <c r="LA4" s="165">
        <f t="shared" si="22"/>
        <v>0.46076600650610749</v>
      </c>
      <c r="LB4" s="165">
        <f t="shared" si="22"/>
        <v>0.47095631302750618</v>
      </c>
      <c r="LC4" s="165">
        <f t="shared" si="22"/>
        <v>0.48077064941965175</v>
      </c>
      <c r="LD4" s="165">
        <f t="shared" si="22"/>
        <v>0.49017640477295205</v>
      </c>
      <c r="LE4" s="165">
        <f t="shared" si="22"/>
        <v>0.49914185607230321</v>
      </c>
      <c r="LF4" s="165">
        <f t="shared" si="22"/>
        <v>0.50763634557141135</v>
      </c>
      <c r="LG4" s="165">
        <f t="shared" si="22"/>
        <v>0.51563045480948022</v>
      </c>
      <c r="LH4" s="165">
        <f t="shared" si="22"/>
        <v>0.52309617389365548</v>
      </c>
      <c r="LI4" s="165">
        <f t="shared" si="22"/>
        <v>0.53000706468805625</v>
      </c>
      <c r="LJ4" s="165">
        <f t="shared" si="22"/>
        <v>0.5363384165816415</v>
      </c>
      <c r="LK4" s="165">
        <f t="shared" si="22"/>
        <v>0.54206739355243094</v>
      </c>
      <c r="LL4" s="165">
        <f t="shared" si="22"/>
        <v>0.54717317130441934</v>
      </c>
      <c r="LM4" s="165">
        <f t="shared" si="22"/>
        <v>0.55163706332541163</v>
      </c>
      <c r="LN4" s="165">
        <f t="shared" si="22"/>
        <v>0.55544263479833111</v>
      </c>
      <c r="LO4" s="165">
        <f t="shared" ref="LO4:MD19" si="23">IF(ISNONTEXT($R4),_xlfn.NORM.DIST(DV4,$N4,$R4,FALSE),NA())</f>
        <v>0.55857580339446844</v>
      </c>
      <c r="LP4" s="165">
        <f t="shared" si="23"/>
        <v>0.56102492608372501</v>
      </c>
      <c r="LQ4" s="165">
        <f t="shared" si="23"/>
        <v>0.56278087121300968</v>
      </c>
      <c r="LR4" s="165">
        <f t="shared" si="23"/>
        <v>0.56383707522836379</v>
      </c>
      <c r="LS4" s="165">
        <f t="shared" si="23"/>
        <v>0.56418958354775639</v>
      </c>
      <c r="LT4" s="165">
        <f t="shared" si="23"/>
        <v>0.56383707522836379</v>
      </c>
      <c r="LU4" s="165">
        <f t="shared" si="23"/>
        <v>0.56278087121300968</v>
      </c>
      <c r="LV4" s="165">
        <f t="shared" si="23"/>
        <v>0.56102492608372501</v>
      </c>
      <c r="LW4" s="165">
        <f t="shared" si="23"/>
        <v>0.55857580339446844</v>
      </c>
      <c r="LX4" s="165">
        <f t="shared" si="23"/>
        <v>0.55544263479833111</v>
      </c>
      <c r="LY4" s="165">
        <f t="shared" si="23"/>
        <v>0.55163706332541163</v>
      </c>
      <c r="LZ4" s="165">
        <f t="shared" si="23"/>
        <v>0.54717317130441934</v>
      </c>
      <c r="MA4" s="165">
        <f t="shared" si="23"/>
        <v>0.54206739355243094</v>
      </c>
      <c r="MB4" s="165">
        <f t="shared" si="23"/>
        <v>0.5363384165816415</v>
      </c>
      <c r="MC4" s="165">
        <f t="shared" si="23"/>
        <v>0.53000706468805625</v>
      </c>
      <c r="MD4" s="165">
        <f t="shared" si="23"/>
        <v>0.52309617389365548</v>
      </c>
      <c r="ME4" s="165">
        <f t="shared" ref="ME4:MT19" si="24">IF(ISNONTEXT($R4),_xlfn.NORM.DIST(EL4,$N4,$R4,FALSE),NA())</f>
        <v>0.51563045480948022</v>
      </c>
      <c r="MF4" s="165">
        <f t="shared" si="24"/>
        <v>0.50763634557141135</v>
      </c>
      <c r="MG4" s="165">
        <f t="shared" si="24"/>
        <v>0.49914185607230321</v>
      </c>
      <c r="MH4" s="165">
        <f t="shared" si="24"/>
        <v>0.49017640477295205</v>
      </c>
      <c r="MI4" s="165">
        <f t="shared" si="24"/>
        <v>0.48077064941965175</v>
      </c>
      <c r="MJ4" s="165">
        <f t="shared" si="24"/>
        <v>0.47095631302750618</v>
      </c>
      <c r="MK4" s="165">
        <f t="shared" si="24"/>
        <v>0.46076600650610749</v>
      </c>
      <c r="ML4" s="165">
        <f t="shared" si="24"/>
        <v>0.45023304930769648</v>
      </c>
      <c r="MM4" s="165">
        <f t="shared" si="24"/>
        <v>0.43939128946771938</v>
      </c>
      <c r="MN4" s="165">
        <f t="shared" si="24"/>
        <v>0.42827492438416109</v>
      </c>
      <c r="MO4" s="165">
        <f t="shared" si="24"/>
        <v>0.41691832364572523</v>
      </c>
      <c r="MP4" s="165">
        <f t="shared" si="24"/>
        <v>0.40535585517050921</v>
      </c>
      <c r="MQ4" s="165">
        <f t="shared" si="24"/>
        <v>0.39362171585713968</v>
      </c>
      <c r="MR4" s="165">
        <f t="shared" si="24"/>
        <v>0.38174976788029824</v>
      </c>
      <c r="MS4" s="165">
        <f t="shared" si="24"/>
        <v>0.36977338168325058</v>
      </c>
      <c r="MT4" s="165">
        <f t="shared" si="24"/>
        <v>0.35772528663250297</v>
      </c>
      <c r="MU4" s="165">
        <f t="shared" ref="MU4:NJ19" si="25">IF(ISNONTEXT($R4),_xlfn.NORM.DIST(FB4,$N4,$R4,FALSE),NA())</f>
        <v>0.3456374302052645</v>
      </c>
      <c r="MV4" s="165">
        <f t="shared" si="25"/>
        <v>0.33354084648022903</v>
      </c>
      <c r="MW4" s="165">
        <f t="shared" si="25"/>
        <v>0.32146553459759852</v>
      </c>
      <c r="MX4" s="165">
        <f t="shared" si="25"/>
        <v>0.30944034774654366</v>
      </c>
      <c r="MY4" s="165">
        <f t="shared" si="25"/>
        <v>0.29749289312872906</v>
      </c>
      <c r="MZ4" s="165">
        <f t="shared" si="25"/>
        <v>0.28564944323639874</v>
      </c>
      <c r="NA4" s="165">
        <f t="shared" si="25"/>
        <v>0.27393485867404505</v>
      </c>
      <c r="NB4" s="165">
        <f t="shared" si="25"/>
        <v>0.26237252264506838</v>
      </c>
      <c r="NC4" s="165">
        <f t="shared" si="25"/>
        <v>0.25098428712017562</v>
      </c>
      <c r="ND4" s="165">
        <f t="shared" si="25"/>
        <v>0.23979043060360891</v>
      </c>
      <c r="NE4" s="165">
        <f t="shared" si="25"/>
        <v>0.22880962731758539</v>
      </c>
      <c r="NF4" s="165">
        <f t="shared" si="25"/>
        <v>0.21805892753540404</v>
      </c>
      <c r="NG4" s="165">
        <f t="shared" si="25"/>
        <v>0.20755374871029145</v>
      </c>
      <c r="NH4" s="165">
        <f t="shared" si="25"/>
        <v>0.19730787697082489</v>
      </c>
      <c r="NI4" s="165">
        <f t="shared" si="25"/>
        <v>0.18733347848521795</v>
      </c>
      <c r="NJ4" s="165">
        <f t="shared" si="25"/>
        <v>0.17764112013626698</v>
      </c>
      <c r="NK4" s="165">
        <f t="shared" ref="NK4:NZ19" si="26">IF(ISNONTEXT($R4),_xlfn.NORM.DIST(FR4,$N4,$R4,FALSE),NA())</f>
        <v>0.16823979889661628</v>
      </c>
      <c r="NL4" s="165">
        <f t="shared" si="26"/>
        <v>0.15913697925037887</v>
      </c>
      <c r="NM4" s="165">
        <f t="shared" si="26"/>
        <v>0.15033863797208602</v>
      </c>
      <c r="NN4" s="165">
        <f t="shared" si="26"/>
        <v>0.14184931554739122</v>
      </c>
      <c r="NO4" s="165">
        <f t="shared" si="26"/>
        <v>0.13367217350176411</v>
      </c>
      <c r="NP4" s="165">
        <f t="shared" si="26"/>
        <v>0.12580905689332167</v>
      </c>
      <c r="NQ4" s="165">
        <f t="shared" si="26"/>
        <v>0.11826056122364011</v>
      </c>
      <c r="NR4" s="165">
        <f t="shared" si="26"/>
        <v>0.11102610302544512</v>
      </c>
      <c r="NS4" s="165">
        <f t="shared" si="26"/>
        <v>0.10410399339802982</v>
      </c>
      <c r="NT4" s="165">
        <f t="shared" si="26"/>
        <v>9.7491513779558503E-2</v>
      </c>
      <c r="NU4" s="165">
        <f t="shared" si="26"/>
        <v>9.118499326950677E-2</v>
      </c>
      <c r="NV4" s="165">
        <f t="shared" si="26"/>
        <v>8.5179886843753189E-2</v>
      </c>
      <c r="NW4" s="165">
        <f t="shared" si="26"/>
        <v>7.9470853838634517E-2</v>
      </c>
      <c r="NX4" s="165">
        <f t="shared" si="26"/>
        <v>7.4051836117954933E-2</v>
      </c>
      <c r="NY4" s="165">
        <f t="shared" si="26"/>
        <v>6.8916135377842441E-2</v>
      </c>
      <c r="NZ4" s="165">
        <f t="shared" si="26"/>
        <v>6.4056489087813959E-2</v>
      </c>
      <c r="OA4" s="165">
        <f t="shared" ref="OA4:OP19" si="27">IF(ISNONTEXT($R4),_xlfn.NORM.DIST(GH4,$N4,$R4,FALSE),NA())</f>
        <v>5.9465144611810863E-2</v>
      </c>
      <c r="OB4" s="165">
        <f t="shared" si="27"/>
        <v>5.5133931099665884E-2</v>
      </c>
      <c r="OC4" s="165">
        <f t="shared" si="27"/>
        <v>5.1054328786873202E-2</v>
      </c>
      <c r="OD4" s="165">
        <f t="shared" si="27"/>
        <v>4.7217535388089454E-2</v>
      </c>
      <c r="OE4" s="165">
        <f t="shared" si="27"/>
        <v>4.3614529316969484E-2</v>
      </c>
      <c r="OF4" s="165">
        <f t="shared" si="27"/>
        <v>4.023612951125255E-2</v>
      </c>
      <c r="OG4" s="165">
        <f t="shared" si="27"/>
        <v>3.7073051687031219E-2</v>
      </c>
      <c r="OH4" s="165">
        <f t="shared" si="27"/>
        <v>3.4115960889456863E-2</v>
      </c>
      <c r="OI4" s="165">
        <f t="shared" si="27"/>
        <v>3.1355520248431606E-2</v>
      </c>
      <c r="OJ4" s="165">
        <f t="shared" si="27"/>
        <v>2.8782435886812899E-2</v>
      </c>
      <c r="OK4" s="165">
        <f t="shared" si="27"/>
        <v>2.6387497965072872E-2</v>
      </c>
      <c r="OL4" s="165">
        <f t="shared" si="27"/>
        <v>2.4161617880024546E-2</v>
      </c>
      <c r="OM4" s="165">
        <f t="shared" si="27"/>
        <v>2.2095861666003497E-2</v>
      </c>
      <c r="ON4" s="165">
        <f t="shared" si="27"/>
        <v>2.0181479674686354E-2</v>
      </c>
      <c r="OO4" s="165">
        <f t="shared" si="27"/>
        <v>1.8409932634478664E-2</v>
      </c>
      <c r="OP4" s="165">
        <f t="shared" si="27"/>
        <v>1.6772914212106357E-2</v>
      </c>
      <c r="OQ4" s="165">
        <f t="shared" ref="OQ4:PF19" si="28">IF(ISNONTEXT($R4),_xlfn.NORM.DIST(GX4,$N4,$R4,FALSE),NA())</f>
        <v>1.5262370217722344E-2</v>
      </c>
      <c r="OR4" s="165">
        <f t="shared" si="28"/>
        <v>1.3870514610549707E-2</v>
      </c>
      <c r="OS4" s="165">
        <f t="shared" si="28"/>
        <v>1.2589842474918986E-2</v>
      </c>
      <c r="OT4" s="165">
        <f t="shared" si="28"/>
        <v>1.1413140146632616E-2</v>
      </c>
      <c r="OU4" s="165">
        <f t="shared" si="28"/>
        <v>1.0333492677044845E-2</v>
      </c>
      <c r="OV4" s="165">
        <f t="shared" si="28"/>
        <v>9.3442888272370142E-3</v>
      </c>
      <c r="OW4" s="165">
        <f t="shared" si="28"/>
        <v>8.4392237873690476E-3</v>
      </c>
      <c r="OX4" s="165">
        <f t="shared" si="28"/>
        <v>7.6122998168817492E-3</v>
      </c>
      <c r="OY4" s="165">
        <f t="shared" si="28"/>
        <v>6.8578249999025559E-3</v>
      </c>
      <c r="OZ4" s="165">
        <f t="shared" si="28"/>
        <v>6.1704103071660533E-3</v>
      </c>
      <c r="PA4" s="165">
        <f t="shared" si="28"/>
        <v>5.5449651511983436E-3</v>
      </c>
      <c r="PB4" s="165">
        <f t="shared" si="28"/>
        <v>4.9766916156266964E-3</v>
      </c>
      <c r="PC4" s="165">
        <f t="shared" si="28"/>
        <v>4.461077532457486E-3</v>
      </c>
      <c r="PD4" s="165">
        <f t="shared" si="28"/>
        <v>3.9938885732026617E-3</v>
      </c>
      <c r="PE4" s="165">
        <f t="shared" si="28"/>
        <v>3.571159511008472E-3</v>
      </c>
      <c r="PF4" s="165">
        <f t="shared" si="28"/>
        <v>3.189184801620048E-3</v>
      </c>
      <c r="PG4" s="165">
        <f t="shared" ref="PG4:PO19" si="29">IF(ISNONTEXT($R4),_xlfn.NORM.DIST(HN4,$N4,$R4,FALSE),NA())</f>
        <v>2.8445086212622521E-3</v>
      </c>
      <c r="PH4" s="165">
        <f t="shared" si="29"/>
        <v>2.5339144894800428E-3</v>
      </c>
      <c r="PI4" s="165">
        <f t="shared" si="29"/>
        <v>2.2544145947961313E-3</v>
      </c>
      <c r="PJ4" s="165">
        <f t="shared" si="29"/>
        <v>2.0032389308347861E-3</v>
      </c>
      <c r="PK4" s="165">
        <f t="shared" si="29"/>
        <v>1.777824340438582E-3</v>
      </c>
      <c r="PL4" s="165">
        <f t="shared" si="29"/>
        <v>1.5758035553678057E-3</v>
      </c>
      <c r="PM4" s="165">
        <f t="shared" si="29"/>
        <v>1.3949943095051976E-3</v>
      </c>
      <c r="PN4" s="165">
        <f t="shared" si="29"/>
        <v>1.2333885941640458E-3</v>
      </c>
      <c r="PO4" s="165">
        <f t="shared" si="29"/>
        <v>1.0891421151761596E-3</v>
      </c>
    </row>
    <row r="5" spans="1:432" x14ac:dyDescent="0.45">
      <c r="A5" s="362" t="s">
        <v>863</v>
      </c>
      <c r="B5" s="368">
        <f>IF($R5="","",ROUND(_xlfn.NORM.INV(ABS(VLOOKUP($T$1,VLookups!$A$43:$B$44,2,FALSE)-B$2),$N5,$R5),0))</f>
        <v>23</v>
      </c>
      <c r="C5" s="374">
        <f>IF(OR(D4="",B5=""),"",WORKDAY(C4,B4,$B$109:$B$150))</f>
        <v>46245</v>
      </c>
      <c r="D5" s="375">
        <f>IFERROR(IF(B5="","",WORKDAY(C5,B5-1,$B$109:$B$150)),"")</f>
        <v>46276</v>
      </c>
      <c r="E5" s="111">
        <v>-0.25</v>
      </c>
      <c r="F5" s="113"/>
      <c r="G5" s="118">
        <f t="shared" ref="G5:G68" si="30">IF(ISBLANK(H5),"",IF(NOT(ISBLANK(F5)),F5,IF(NOT(ISBLANK(E5)),H5*(1+E5),H5*(1+$G$2))))</f>
        <v>15</v>
      </c>
      <c r="H5" s="91">
        <v>20</v>
      </c>
      <c r="I5" s="118">
        <f t="shared" ref="I5:I68" si="31">IF(ISBLANK(H5),"",IF(NOT(ISBLANK(J5)),J5,IF(NOT(ISBLANK(K5)),H5*(1+K5),H5*(1+$I$2))))</f>
        <v>30</v>
      </c>
      <c r="J5" s="113"/>
      <c r="K5" s="110"/>
      <c r="L5" s="120">
        <f t="shared" si="0"/>
        <v>1</v>
      </c>
      <c r="M5" s="120">
        <f t="shared" si="1"/>
        <v>0.5</v>
      </c>
      <c r="N5" s="71">
        <f t="shared" ref="N5:N68" si="32">IF(AND(G5&gt;0,H5&gt;0,I5&gt;0),(G5+(4*H5)+I5)/6,"")</f>
        <v>20.833333333333332</v>
      </c>
      <c r="O5" s="23" t="s">
        <v>3</v>
      </c>
      <c r="P5" s="55"/>
      <c r="Q5" s="298"/>
      <c r="R5" s="72">
        <f>IF(AND(G5&gt;0,H5&gt;0,I5&gt;0),IF(ISBLANK(Q5),IF(ISBLANK(O5),"",(I5-G5)*VLOOKUP(O5,VLookups!$A$4:$B$13,2,FALSE)),Q5),"")</f>
        <v>2.598076211353316</v>
      </c>
      <c r="S5" s="73">
        <f t="shared" si="2"/>
        <v>6.75</v>
      </c>
      <c r="T5" s="91">
        <v>21</v>
      </c>
      <c r="U5" s="265">
        <f>IF(AND(T5&gt;0,H5&gt;0,NOT(R5="")),ABS(VLOOKUP($T$1,VLookups!$A$43:$B$44,2,FALSE)-_xlfn.NORM.DIST(T5,N5,R5,TRUE)),"")</f>
        <v>0.52557461712865383</v>
      </c>
      <c r="V5" s="90">
        <f>IF(AND($G5&gt;0,$H5&gt;0,$I5&gt;0,NOT(ISBLANK($O5))),_xlfn.NORM.INV(ABS(VLOOKUP($T$1,VLookups!$A$43:$B$44,2,FALSE)-V$3),$N5,$R5),"")</f>
        <v>17.503764697269304</v>
      </c>
      <c r="W5" s="89">
        <f>IF(AND($G5&gt;0,$H5&gt;0,$I5&gt;0,NOT(ISBLANK($O5))),_xlfn.NORM.INV(ABS(VLOOKUP($T$1,VLookups!$A$43:$B$44,2,FALSE)-W$3),$N5,$R5),"")</f>
        <v>24.16290196939736</v>
      </c>
      <c r="X5" s="90">
        <f>IF(AND($G5&gt;0,$H5&gt;0,$I5&gt;0,NOT(ISBLANK($O5))),_xlfn.NORM.INV(ABS(VLOOKUP($T$1,VLookups!$A$43:$B$44,2,FALSE)-X$3),$N5,$R5),"")</f>
        <v>23.526066267229432</v>
      </c>
      <c r="Y5" s="89">
        <f>IF(AND($G5&gt;0,$H5&gt;0,$I5&gt;0,NOT(ISBLANK($O5))),_xlfn.NORM.INV(ABS(VLOOKUP($T$1,VLookups!$A$43:$B$44,2,FALSE)-Y$3),$N5,$R5),"")</f>
        <v>23.019929439248955</v>
      </c>
      <c r="Z5" s="90">
        <f>IF(AND($G5&gt;0,$H5&gt;0,$I5&gt;0,NOT(ISBLANK($O5))),_xlfn.NORM.INV(ABS(VLOOKUP($T$1,VLookups!$A$43:$B$44,2,FALSE)-Z$3),$N5,$R5),"")</f>
        <v>22.585709108119413</v>
      </c>
      <c r="AA5" s="89">
        <f>IF(AND($G5&gt;0,$H5&gt;0,$I5&gt;0,NOT(ISBLANK($O5))),_xlfn.NORM.INV(ABS(VLOOKUP($T$1,VLookups!$A$43:$B$44,2,FALSE)-AA$3),$N5,$R5),"")</f>
        <v>22.195765830621575</v>
      </c>
      <c r="AB5" s="5"/>
      <c r="AC5" s="164">
        <f t="shared" ref="AC5:AC68" si="33">IF(AND(G5&gt;0,H5&gt;0,I5&gt;0),ABS(I5-G5)/200,"")</f>
        <v>7.4999999999999997E-2</v>
      </c>
      <c r="AD5" s="47">
        <f t="shared" ref="AD5:AS24" si="34">IF(ISNONTEXT($AC5),AE5-$AC5,"")</f>
        <v>12.500000000000071</v>
      </c>
      <c r="AE5" s="47">
        <f t="shared" si="34"/>
        <v>12.57500000000007</v>
      </c>
      <c r="AF5" s="47">
        <f t="shared" si="34"/>
        <v>12.65000000000007</v>
      </c>
      <c r="AG5" s="47">
        <f t="shared" si="34"/>
        <v>12.725000000000069</v>
      </c>
      <c r="AH5" s="47">
        <f t="shared" si="34"/>
        <v>12.800000000000068</v>
      </c>
      <c r="AI5" s="47">
        <f t="shared" si="34"/>
        <v>12.875000000000068</v>
      </c>
      <c r="AJ5" s="47">
        <f t="shared" si="34"/>
        <v>12.950000000000067</v>
      </c>
      <c r="AK5" s="47">
        <f t="shared" si="34"/>
        <v>13.025000000000066</v>
      </c>
      <c r="AL5" s="47">
        <f t="shared" si="34"/>
        <v>13.100000000000065</v>
      </c>
      <c r="AM5" s="47">
        <f t="shared" si="34"/>
        <v>13.175000000000065</v>
      </c>
      <c r="AN5" s="47">
        <f t="shared" si="34"/>
        <v>13.250000000000064</v>
      </c>
      <c r="AO5" s="47">
        <f t="shared" si="34"/>
        <v>13.325000000000063</v>
      </c>
      <c r="AP5" s="47">
        <f t="shared" si="34"/>
        <v>13.400000000000063</v>
      </c>
      <c r="AQ5" s="47">
        <f t="shared" si="34"/>
        <v>13.475000000000062</v>
      </c>
      <c r="AR5" s="47">
        <f t="shared" si="34"/>
        <v>13.550000000000061</v>
      </c>
      <c r="AS5" s="47">
        <f t="shared" si="34"/>
        <v>13.62500000000006</v>
      </c>
      <c r="AT5" s="47">
        <f t="shared" si="3"/>
        <v>13.70000000000006</v>
      </c>
      <c r="AU5" s="47">
        <f t="shared" si="4"/>
        <v>13.775000000000059</v>
      </c>
      <c r="AV5" s="47">
        <f t="shared" si="4"/>
        <v>13.850000000000058</v>
      </c>
      <c r="AW5" s="47">
        <f t="shared" si="4"/>
        <v>13.925000000000058</v>
      </c>
      <c r="AX5" s="47">
        <f t="shared" si="4"/>
        <v>14.000000000000057</v>
      </c>
      <c r="AY5" s="47">
        <f t="shared" si="4"/>
        <v>14.075000000000056</v>
      </c>
      <c r="AZ5" s="47">
        <f t="shared" si="4"/>
        <v>14.150000000000055</v>
      </c>
      <c r="BA5" s="47">
        <f t="shared" si="4"/>
        <v>14.225000000000055</v>
      </c>
      <c r="BB5" s="47">
        <f t="shared" si="4"/>
        <v>14.300000000000054</v>
      </c>
      <c r="BC5" s="47">
        <f t="shared" si="4"/>
        <v>14.375000000000053</v>
      </c>
      <c r="BD5" s="47">
        <f t="shared" si="4"/>
        <v>14.450000000000053</v>
      </c>
      <c r="BE5" s="47">
        <f t="shared" si="4"/>
        <v>14.525000000000052</v>
      </c>
      <c r="BF5" s="47">
        <f t="shared" si="4"/>
        <v>14.600000000000051</v>
      </c>
      <c r="BG5" s="47">
        <f t="shared" si="4"/>
        <v>14.67500000000005</v>
      </c>
      <c r="BH5" s="47">
        <f t="shared" si="4"/>
        <v>14.75000000000005</v>
      </c>
      <c r="BI5" s="47">
        <f t="shared" si="4"/>
        <v>14.825000000000049</v>
      </c>
      <c r="BJ5" s="47">
        <f t="shared" si="4"/>
        <v>14.900000000000048</v>
      </c>
      <c r="BK5" s="47">
        <f t="shared" si="5"/>
        <v>14.975000000000048</v>
      </c>
      <c r="BL5" s="47">
        <f t="shared" si="5"/>
        <v>15.050000000000047</v>
      </c>
      <c r="BM5" s="47">
        <f t="shared" si="5"/>
        <v>15.125000000000046</v>
      </c>
      <c r="BN5" s="47">
        <f t="shared" si="5"/>
        <v>15.200000000000045</v>
      </c>
      <c r="BO5" s="47">
        <f t="shared" si="5"/>
        <v>15.275000000000045</v>
      </c>
      <c r="BP5" s="47">
        <f t="shared" si="5"/>
        <v>15.350000000000044</v>
      </c>
      <c r="BQ5" s="47">
        <f t="shared" si="5"/>
        <v>15.425000000000043</v>
      </c>
      <c r="BR5" s="47">
        <f t="shared" si="5"/>
        <v>15.500000000000043</v>
      </c>
      <c r="BS5" s="47">
        <f t="shared" si="5"/>
        <v>15.575000000000042</v>
      </c>
      <c r="BT5" s="47">
        <f t="shared" si="5"/>
        <v>15.650000000000041</v>
      </c>
      <c r="BU5" s="47">
        <f t="shared" si="5"/>
        <v>15.725000000000041</v>
      </c>
      <c r="BV5" s="47">
        <f t="shared" si="5"/>
        <v>15.80000000000004</v>
      </c>
      <c r="BW5" s="47">
        <f t="shared" si="5"/>
        <v>15.875000000000039</v>
      </c>
      <c r="BX5" s="47">
        <f t="shared" si="5"/>
        <v>15.950000000000038</v>
      </c>
      <c r="BY5" s="47">
        <f t="shared" si="5"/>
        <v>16.025000000000038</v>
      </c>
      <c r="BZ5" s="47">
        <f t="shared" si="5"/>
        <v>16.100000000000037</v>
      </c>
      <c r="CA5" s="47">
        <f t="shared" si="6"/>
        <v>16.175000000000036</v>
      </c>
      <c r="CB5" s="47">
        <f t="shared" si="6"/>
        <v>16.250000000000036</v>
      </c>
      <c r="CC5" s="47">
        <f t="shared" si="6"/>
        <v>16.325000000000035</v>
      </c>
      <c r="CD5" s="47">
        <f t="shared" si="6"/>
        <v>16.400000000000034</v>
      </c>
      <c r="CE5" s="47">
        <f t="shared" si="6"/>
        <v>16.475000000000033</v>
      </c>
      <c r="CF5" s="47">
        <f t="shared" si="6"/>
        <v>16.550000000000033</v>
      </c>
      <c r="CG5" s="47">
        <f t="shared" si="6"/>
        <v>16.625000000000032</v>
      </c>
      <c r="CH5" s="47">
        <f t="shared" si="6"/>
        <v>16.700000000000031</v>
      </c>
      <c r="CI5" s="47">
        <f t="shared" si="6"/>
        <v>16.775000000000031</v>
      </c>
      <c r="CJ5" s="47">
        <f t="shared" si="6"/>
        <v>16.85000000000003</v>
      </c>
      <c r="CK5" s="47">
        <f t="shared" si="6"/>
        <v>16.925000000000029</v>
      </c>
      <c r="CL5" s="47">
        <f t="shared" si="6"/>
        <v>17.000000000000028</v>
      </c>
      <c r="CM5" s="47">
        <f t="shared" si="6"/>
        <v>17.075000000000028</v>
      </c>
      <c r="CN5" s="47">
        <f t="shared" si="6"/>
        <v>17.150000000000027</v>
      </c>
      <c r="CO5" s="47">
        <f t="shared" si="6"/>
        <v>17.225000000000026</v>
      </c>
      <c r="CP5" s="47">
        <f t="shared" si="6"/>
        <v>17.300000000000026</v>
      </c>
      <c r="CQ5" s="47">
        <f t="shared" si="7"/>
        <v>17.375000000000025</v>
      </c>
      <c r="CR5" s="47">
        <f t="shared" si="7"/>
        <v>17.450000000000024</v>
      </c>
      <c r="CS5" s="47">
        <f t="shared" si="7"/>
        <v>17.525000000000023</v>
      </c>
      <c r="CT5" s="47">
        <f t="shared" si="7"/>
        <v>17.600000000000023</v>
      </c>
      <c r="CU5" s="47">
        <f t="shared" si="7"/>
        <v>17.675000000000022</v>
      </c>
      <c r="CV5" s="47">
        <f t="shared" si="7"/>
        <v>17.750000000000021</v>
      </c>
      <c r="CW5" s="47">
        <f t="shared" si="7"/>
        <v>17.825000000000021</v>
      </c>
      <c r="CX5" s="47">
        <f t="shared" si="7"/>
        <v>17.90000000000002</v>
      </c>
      <c r="CY5" s="47">
        <f t="shared" si="7"/>
        <v>17.975000000000019</v>
      </c>
      <c r="CZ5" s="47">
        <f t="shared" si="7"/>
        <v>18.050000000000018</v>
      </c>
      <c r="DA5" s="47">
        <f t="shared" si="7"/>
        <v>18.125000000000018</v>
      </c>
      <c r="DB5" s="47">
        <f t="shared" si="7"/>
        <v>18.200000000000017</v>
      </c>
      <c r="DC5" s="47">
        <f t="shared" si="7"/>
        <v>18.275000000000016</v>
      </c>
      <c r="DD5" s="47">
        <f t="shared" si="7"/>
        <v>18.350000000000016</v>
      </c>
      <c r="DE5" s="47">
        <f t="shared" si="7"/>
        <v>18.425000000000015</v>
      </c>
      <c r="DF5" s="47">
        <f t="shared" si="7"/>
        <v>18.500000000000014</v>
      </c>
      <c r="DG5" s="47">
        <f t="shared" si="8"/>
        <v>18.575000000000014</v>
      </c>
      <c r="DH5" s="47">
        <f t="shared" si="8"/>
        <v>18.650000000000013</v>
      </c>
      <c r="DI5" s="47">
        <f t="shared" si="8"/>
        <v>18.725000000000012</v>
      </c>
      <c r="DJ5" s="47">
        <f t="shared" si="8"/>
        <v>18.800000000000011</v>
      </c>
      <c r="DK5" s="47">
        <f t="shared" si="8"/>
        <v>18.875000000000011</v>
      </c>
      <c r="DL5" s="47">
        <f t="shared" si="8"/>
        <v>18.95000000000001</v>
      </c>
      <c r="DM5" s="47">
        <f t="shared" si="8"/>
        <v>19.025000000000009</v>
      </c>
      <c r="DN5" s="47">
        <f t="shared" si="8"/>
        <v>19.100000000000009</v>
      </c>
      <c r="DO5" s="47">
        <f t="shared" si="8"/>
        <v>19.175000000000008</v>
      </c>
      <c r="DP5" s="47">
        <f t="shared" si="8"/>
        <v>19.250000000000007</v>
      </c>
      <c r="DQ5" s="47">
        <f t="shared" si="8"/>
        <v>19.325000000000006</v>
      </c>
      <c r="DR5" s="47">
        <f t="shared" si="8"/>
        <v>19.400000000000006</v>
      </c>
      <c r="DS5" s="47">
        <f t="shared" si="8"/>
        <v>19.475000000000005</v>
      </c>
      <c r="DT5" s="47">
        <f t="shared" si="8"/>
        <v>19.550000000000004</v>
      </c>
      <c r="DU5" s="47">
        <f t="shared" si="8"/>
        <v>19.625000000000004</v>
      </c>
      <c r="DV5" s="47">
        <f t="shared" si="8"/>
        <v>19.700000000000003</v>
      </c>
      <c r="DW5" s="47">
        <f t="shared" si="9"/>
        <v>19.775000000000002</v>
      </c>
      <c r="DX5" s="47">
        <f t="shared" si="9"/>
        <v>19.850000000000001</v>
      </c>
      <c r="DY5" s="47">
        <f t="shared" si="9"/>
        <v>19.925000000000001</v>
      </c>
      <c r="DZ5" s="179">
        <f t="shared" ref="DZ5:DZ68" si="35">IF(ISNONTEXT($AC5),H5,"")</f>
        <v>20</v>
      </c>
      <c r="EA5" s="47">
        <f t="shared" si="10"/>
        <v>20.074999999999999</v>
      </c>
      <c r="EB5" s="47">
        <f t="shared" si="10"/>
        <v>20.149999999999999</v>
      </c>
      <c r="EC5" s="47">
        <f t="shared" si="10"/>
        <v>20.224999999999998</v>
      </c>
      <c r="ED5" s="47">
        <f t="shared" si="10"/>
        <v>20.299999999999997</v>
      </c>
      <c r="EE5" s="47">
        <f t="shared" si="10"/>
        <v>20.374999999999996</v>
      </c>
      <c r="EF5" s="47">
        <f t="shared" si="10"/>
        <v>20.449999999999996</v>
      </c>
      <c r="EG5" s="47">
        <f t="shared" si="10"/>
        <v>20.524999999999995</v>
      </c>
      <c r="EH5" s="47">
        <f t="shared" si="10"/>
        <v>20.599999999999994</v>
      </c>
      <c r="EI5" s="47">
        <f t="shared" si="10"/>
        <v>20.674999999999994</v>
      </c>
      <c r="EJ5" s="47">
        <f t="shared" si="10"/>
        <v>20.749999999999993</v>
      </c>
      <c r="EK5" s="47">
        <f t="shared" si="10"/>
        <v>20.824999999999992</v>
      </c>
      <c r="EL5" s="47">
        <f t="shared" si="10"/>
        <v>20.899999999999991</v>
      </c>
      <c r="EM5" s="47">
        <f t="shared" si="10"/>
        <v>20.974999999999991</v>
      </c>
      <c r="EN5" s="47">
        <f t="shared" si="10"/>
        <v>21.04999999999999</v>
      </c>
      <c r="EO5" s="47">
        <f t="shared" si="10"/>
        <v>21.124999999999989</v>
      </c>
      <c r="EP5" s="47">
        <f t="shared" si="10"/>
        <v>21.199999999999989</v>
      </c>
      <c r="EQ5" s="47">
        <f t="shared" si="11"/>
        <v>21.274999999999988</v>
      </c>
      <c r="ER5" s="47">
        <f t="shared" si="11"/>
        <v>21.349999999999987</v>
      </c>
      <c r="ES5" s="47">
        <f t="shared" si="11"/>
        <v>21.424999999999986</v>
      </c>
      <c r="ET5" s="47">
        <f t="shared" si="11"/>
        <v>21.499999999999986</v>
      </c>
      <c r="EU5" s="47">
        <f t="shared" si="11"/>
        <v>21.574999999999985</v>
      </c>
      <c r="EV5" s="47">
        <f t="shared" si="11"/>
        <v>21.649999999999984</v>
      </c>
      <c r="EW5" s="47">
        <f t="shared" si="11"/>
        <v>21.724999999999984</v>
      </c>
      <c r="EX5" s="47">
        <f t="shared" si="11"/>
        <v>21.799999999999983</v>
      </c>
      <c r="EY5" s="47">
        <f t="shared" si="11"/>
        <v>21.874999999999982</v>
      </c>
      <c r="EZ5" s="47">
        <f t="shared" si="11"/>
        <v>21.949999999999982</v>
      </c>
      <c r="FA5" s="47">
        <f t="shared" si="11"/>
        <v>22.024999999999981</v>
      </c>
      <c r="FB5" s="47">
        <f t="shared" si="11"/>
        <v>22.09999999999998</v>
      </c>
      <c r="FC5" s="47">
        <f t="shared" si="11"/>
        <v>22.174999999999979</v>
      </c>
      <c r="FD5" s="47">
        <f t="shared" si="11"/>
        <v>22.249999999999979</v>
      </c>
      <c r="FE5" s="47">
        <f t="shared" si="11"/>
        <v>22.324999999999978</v>
      </c>
      <c r="FF5" s="47">
        <f t="shared" si="11"/>
        <v>22.399999999999977</v>
      </c>
      <c r="FG5" s="47">
        <f t="shared" si="12"/>
        <v>22.474999999999977</v>
      </c>
      <c r="FH5" s="47">
        <f t="shared" si="12"/>
        <v>22.549999999999976</v>
      </c>
      <c r="FI5" s="47">
        <f t="shared" si="12"/>
        <v>22.624999999999975</v>
      </c>
      <c r="FJ5" s="47">
        <f t="shared" si="12"/>
        <v>22.699999999999974</v>
      </c>
      <c r="FK5" s="47">
        <f t="shared" si="12"/>
        <v>22.774999999999974</v>
      </c>
      <c r="FL5" s="47">
        <f t="shared" si="12"/>
        <v>22.849999999999973</v>
      </c>
      <c r="FM5" s="47">
        <f t="shared" si="12"/>
        <v>22.924999999999972</v>
      </c>
      <c r="FN5" s="47">
        <f t="shared" si="12"/>
        <v>22.999999999999972</v>
      </c>
      <c r="FO5" s="47">
        <f t="shared" si="12"/>
        <v>23.074999999999971</v>
      </c>
      <c r="FP5" s="47">
        <f t="shared" si="12"/>
        <v>23.14999999999997</v>
      </c>
      <c r="FQ5" s="47">
        <f t="shared" si="12"/>
        <v>23.224999999999969</v>
      </c>
      <c r="FR5" s="47">
        <f t="shared" si="12"/>
        <v>23.299999999999969</v>
      </c>
      <c r="FS5" s="47">
        <f t="shared" si="12"/>
        <v>23.374999999999968</v>
      </c>
      <c r="FT5" s="47">
        <f t="shared" si="12"/>
        <v>23.449999999999967</v>
      </c>
      <c r="FU5" s="47">
        <f t="shared" si="12"/>
        <v>23.524999999999967</v>
      </c>
      <c r="FV5" s="47">
        <f t="shared" si="12"/>
        <v>23.599999999999966</v>
      </c>
      <c r="FW5" s="47">
        <f t="shared" si="13"/>
        <v>23.674999999999965</v>
      </c>
      <c r="FX5" s="47">
        <f t="shared" si="13"/>
        <v>23.749999999999964</v>
      </c>
      <c r="FY5" s="47">
        <f t="shared" si="13"/>
        <v>23.824999999999964</v>
      </c>
      <c r="FZ5" s="47">
        <f t="shared" si="13"/>
        <v>23.899999999999963</v>
      </c>
      <c r="GA5" s="47">
        <f t="shared" si="13"/>
        <v>23.974999999999962</v>
      </c>
      <c r="GB5" s="47">
        <f t="shared" si="13"/>
        <v>24.049999999999962</v>
      </c>
      <c r="GC5" s="47">
        <f t="shared" si="13"/>
        <v>24.124999999999961</v>
      </c>
      <c r="GD5" s="47">
        <f t="shared" si="13"/>
        <v>24.19999999999996</v>
      </c>
      <c r="GE5" s="47">
        <f t="shared" si="13"/>
        <v>24.274999999999959</v>
      </c>
      <c r="GF5" s="47">
        <f t="shared" si="13"/>
        <v>24.349999999999959</v>
      </c>
      <c r="GG5" s="47">
        <f t="shared" si="13"/>
        <v>24.424999999999958</v>
      </c>
      <c r="GH5" s="47">
        <f t="shared" si="13"/>
        <v>24.499999999999957</v>
      </c>
      <c r="GI5" s="47">
        <f t="shared" si="13"/>
        <v>24.574999999999957</v>
      </c>
      <c r="GJ5" s="47">
        <f t="shared" si="13"/>
        <v>24.649999999999956</v>
      </c>
      <c r="GK5" s="47">
        <f t="shared" si="13"/>
        <v>24.724999999999955</v>
      </c>
      <c r="GL5" s="47">
        <f t="shared" si="13"/>
        <v>24.799999999999955</v>
      </c>
      <c r="GM5" s="47">
        <f t="shared" si="14"/>
        <v>24.874999999999954</v>
      </c>
      <c r="GN5" s="47">
        <f t="shared" si="14"/>
        <v>24.949999999999953</v>
      </c>
      <c r="GO5" s="47">
        <f t="shared" si="14"/>
        <v>25.024999999999952</v>
      </c>
      <c r="GP5" s="47">
        <f t="shared" si="14"/>
        <v>25.099999999999952</v>
      </c>
      <c r="GQ5" s="47">
        <f t="shared" si="14"/>
        <v>25.174999999999951</v>
      </c>
      <c r="GR5" s="47">
        <f t="shared" si="14"/>
        <v>25.24999999999995</v>
      </c>
      <c r="GS5" s="47">
        <f t="shared" si="14"/>
        <v>25.32499999999995</v>
      </c>
      <c r="GT5" s="47">
        <f t="shared" si="14"/>
        <v>25.399999999999949</v>
      </c>
      <c r="GU5" s="47">
        <f t="shared" si="14"/>
        <v>25.474999999999948</v>
      </c>
      <c r="GV5" s="47">
        <f t="shared" si="14"/>
        <v>25.549999999999947</v>
      </c>
      <c r="GW5" s="47">
        <f t="shared" si="14"/>
        <v>25.624999999999947</v>
      </c>
      <c r="GX5" s="47">
        <f t="shared" si="14"/>
        <v>25.699999999999946</v>
      </c>
      <c r="GY5" s="47">
        <f t="shared" si="14"/>
        <v>25.774999999999945</v>
      </c>
      <c r="GZ5" s="47">
        <f t="shared" si="14"/>
        <v>25.849999999999945</v>
      </c>
      <c r="HA5" s="47">
        <f t="shared" si="14"/>
        <v>25.924999999999944</v>
      </c>
      <c r="HB5" s="47">
        <f t="shared" si="14"/>
        <v>25.999999999999943</v>
      </c>
      <c r="HC5" s="47">
        <f t="shared" si="15"/>
        <v>26.074999999999942</v>
      </c>
      <c r="HD5" s="47">
        <f t="shared" si="15"/>
        <v>26.149999999999942</v>
      </c>
      <c r="HE5" s="47">
        <f t="shared" si="15"/>
        <v>26.224999999999941</v>
      </c>
      <c r="HF5" s="47">
        <f t="shared" si="15"/>
        <v>26.29999999999994</v>
      </c>
      <c r="HG5" s="47">
        <f t="shared" si="15"/>
        <v>26.37499999999994</v>
      </c>
      <c r="HH5" s="47">
        <f t="shared" si="15"/>
        <v>26.449999999999939</v>
      </c>
      <c r="HI5" s="47">
        <f t="shared" si="15"/>
        <v>26.524999999999938</v>
      </c>
      <c r="HJ5" s="47">
        <f t="shared" si="15"/>
        <v>26.599999999999937</v>
      </c>
      <c r="HK5" s="47">
        <f t="shared" si="15"/>
        <v>26.674999999999937</v>
      </c>
      <c r="HL5" s="47">
        <f t="shared" si="15"/>
        <v>26.749999999999936</v>
      </c>
      <c r="HM5" s="47">
        <f t="shared" si="15"/>
        <v>26.824999999999935</v>
      </c>
      <c r="HN5" s="47">
        <f t="shared" si="15"/>
        <v>26.899999999999935</v>
      </c>
      <c r="HO5" s="47">
        <f t="shared" si="15"/>
        <v>26.974999999999934</v>
      </c>
      <c r="HP5" s="47">
        <f t="shared" si="15"/>
        <v>27.049999999999933</v>
      </c>
      <c r="HQ5" s="47">
        <f t="shared" si="15"/>
        <v>27.124999999999932</v>
      </c>
      <c r="HR5" s="47">
        <f t="shared" si="15"/>
        <v>27.199999999999932</v>
      </c>
      <c r="HS5" s="47">
        <f t="shared" si="16"/>
        <v>27.274999999999931</v>
      </c>
      <c r="HT5" s="47">
        <f t="shared" si="16"/>
        <v>27.34999999999993</v>
      </c>
      <c r="HU5" s="47">
        <f t="shared" si="16"/>
        <v>27.42499999999993</v>
      </c>
      <c r="HV5" s="47">
        <f t="shared" si="16"/>
        <v>27.499999999999929</v>
      </c>
      <c r="HW5" s="165">
        <f t="shared" si="17"/>
        <v>8.9584539736821953E-4</v>
      </c>
      <c r="HX5" s="165">
        <f t="shared" si="17"/>
        <v>9.8234618465875903E-4</v>
      </c>
      <c r="HY5" s="165">
        <f t="shared" si="17"/>
        <v>1.0763019984272994E-3</v>
      </c>
      <c r="HZ5" s="165">
        <f t="shared" si="17"/>
        <v>1.1782618561775406E-3</v>
      </c>
      <c r="IA5" s="165">
        <f t="shared" si="17"/>
        <v>1.2888060861760923E-3</v>
      </c>
      <c r="IB5" s="165">
        <f t="shared" si="17"/>
        <v>1.4085472693300858E-3</v>
      </c>
      <c r="IC5" s="165">
        <f t="shared" si="17"/>
        <v>1.5381311293126707E-3</v>
      </c>
      <c r="ID5" s="165">
        <f t="shared" si="17"/>
        <v>1.6782373614311027E-3</v>
      </c>
      <c r="IE5" s="165">
        <f t="shared" si="17"/>
        <v>1.8295803902185796E-3</v>
      </c>
      <c r="IF5" s="165">
        <f t="shared" si="17"/>
        <v>1.9929100452393332E-3</v>
      </c>
      <c r="IG5" s="165">
        <f t="shared" si="17"/>
        <v>2.1690121441329943E-3</v>
      </c>
      <c r="IH5" s="165">
        <f t="shared" si="17"/>
        <v>2.3587089714947351E-3</v>
      </c>
      <c r="II5" s="165">
        <f t="shared" si="17"/>
        <v>2.5628596417988482E-3</v>
      </c>
      <c r="IJ5" s="165">
        <f t="shared" si="17"/>
        <v>2.7823603342318863E-3</v>
      </c>
      <c r="IK5" s="165">
        <f t="shared" si="17"/>
        <v>3.018144387014077E-3</v>
      </c>
      <c r="IL5" s="165">
        <f t="shared" si="17"/>
        <v>3.2711822385614528E-3</v>
      </c>
      <c r="IM5" s="165">
        <f t="shared" si="18"/>
        <v>3.5424812026830753E-3</v>
      </c>
      <c r="IN5" s="165">
        <f t="shared" si="18"/>
        <v>3.8330850649251819E-3</v>
      </c>
      <c r="IO5" s="165">
        <f t="shared" si="18"/>
        <v>4.1440734871736554E-3</v>
      </c>
      <c r="IP5" s="165">
        <f t="shared" si="18"/>
        <v>4.4765612077154173E-3</v>
      </c>
      <c r="IQ5" s="165">
        <f t="shared" si="18"/>
        <v>4.8316970241443838E-3</v>
      </c>
      <c r="IR5" s="165">
        <f t="shared" si="18"/>
        <v>5.2106625467855548E-3</v>
      </c>
      <c r="IS5" s="165">
        <f t="shared" si="18"/>
        <v>5.6146707107070266E-3</v>
      </c>
      <c r="IT5" s="165">
        <f t="shared" si="18"/>
        <v>6.0449640349007679E-3</v>
      </c>
      <c r="IU5" s="165">
        <f t="shared" si="18"/>
        <v>6.5028126178430573E-3</v>
      </c>
      <c r="IV5" s="165">
        <f t="shared" si="18"/>
        <v>6.9895118594001538E-3</v>
      </c>
      <c r="IW5" s="165">
        <f t="shared" si="18"/>
        <v>7.5063798999267049E-3</v>
      </c>
      <c r="IX5" s="165">
        <f t="shared" si="18"/>
        <v>8.0547547684175907E-3</v>
      </c>
      <c r="IY5" s="165">
        <f t="shared" si="18"/>
        <v>8.6359912327196291E-3</v>
      </c>
      <c r="IZ5" s="165">
        <f t="shared" si="18"/>
        <v>9.2514573460897569E-3</v>
      </c>
      <c r="JA5" s="165">
        <f t="shared" si="18"/>
        <v>9.9025306858000154E-3</v>
      </c>
      <c r="JB5" s="165">
        <f t="shared" si="18"/>
        <v>1.0590594281036696E-2</v>
      </c>
      <c r="JC5" s="165">
        <f t="shared" si="19"/>
        <v>1.1317032229018139E-2</v>
      </c>
      <c r="JD5" s="165">
        <f t="shared" si="19"/>
        <v>1.208322500006043E-2</v>
      </c>
      <c r="JE5" s="165">
        <f t="shared" si="19"/>
        <v>1.2890544434245886E-2</v>
      </c>
      <c r="JF5" s="165">
        <f t="shared" si="19"/>
        <v>1.3740348434391156E-2</v>
      </c>
      <c r="JG5" s="165">
        <f t="shared" si="19"/>
        <v>1.4633975362160974E-2</v>
      </c>
      <c r="JH5" s="165">
        <f t="shared" si="19"/>
        <v>1.5572738146421192E-2</v>
      </c>
      <c r="JI5" s="165">
        <f t="shared" si="19"/>
        <v>1.6557918115259772E-2</v>
      </c>
      <c r="JJ5" s="165">
        <f t="shared" si="19"/>
        <v>1.7590758565514741E-2</v>
      </c>
      <c r="JK5" s="165">
        <f t="shared" si="19"/>
        <v>1.8672458086120312E-2</v>
      </c>
      <c r="JL5" s="165">
        <f t="shared" si="19"/>
        <v>1.9804163654100447E-2</v>
      </c>
      <c r="JM5" s="165">
        <f t="shared" si="19"/>
        <v>2.0986963524587562E-2</v>
      </c>
      <c r="JN5" s="165">
        <f t="shared" si="19"/>
        <v>2.2221879938804413E-2</v>
      </c>
      <c r="JO5" s="165">
        <f t="shared" si="19"/>
        <v>2.3509861676500848E-2</v>
      </c>
      <c r="JP5" s="165">
        <f t="shared" si="19"/>
        <v>2.4851776481863541E-2</v>
      </c>
      <c r="JQ5" s="165">
        <f t="shared" si="19"/>
        <v>2.6248403394394965E-2</v>
      </c>
      <c r="JR5" s="165">
        <f t="shared" si="19"/>
        <v>2.7700425018666732E-2</v>
      </c>
      <c r="JS5" s="165">
        <f t="shared" si="20"/>
        <v>2.9208419769167184E-2</v>
      </c>
      <c r="JT5" s="165">
        <f t="shared" si="20"/>
        <v>3.0772854128663523E-2</v>
      </c>
      <c r="JU5" s="165">
        <f t="shared" si="20"/>
        <v>3.2394074960558433E-2</v>
      </c>
      <c r="JV5" s="165">
        <f t="shared" si="20"/>
        <v>3.4072301917618626E-2</v>
      </c>
      <c r="JW5" s="165">
        <f t="shared" si="20"/>
        <v>3.58076199911634E-2</v>
      </c>
      <c r="JX5" s="165">
        <f t="shared" si="20"/>
        <v>3.7599972246301933E-2</v>
      </c>
      <c r="JY5" s="165">
        <f t="shared" si="20"/>
        <v>3.9449152790076651E-2</v>
      </c>
      <c r="JZ5" s="165">
        <f t="shared" si="20"/>
        <v>4.1354800020383886E-2</v>
      </c>
      <c r="KA5" s="165">
        <f t="shared" si="20"/>
        <v>4.3316390204281942E-2</v>
      </c>
      <c r="KB5" s="165">
        <f t="shared" si="20"/>
        <v>4.5333231434740662E-2</v>
      </c>
      <c r="KC5" s="165">
        <f t="shared" si="20"/>
        <v>4.7404458015018157E-2</v>
      </c>
      <c r="KD5" s="165">
        <f t="shared" si="20"/>
        <v>4.9529025319652198E-2</v>
      </c>
      <c r="KE5" s="165">
        <f t="shared" si="20"/>
        <v>5.1705705180513373E-2</v>
      </c>
      <c r="KF5" s="165">
        <f t="shared" si="20"/>
        <v>5.3933081845470146E-2</v>
      </c>
      <c r="KG5" s="165">
        <f t="shared" si="20"/>
        <v>5.6209548555956126E-2</v>
      </c>
      <c r="KH5" s="165">
        <f t="shared" si="20"/>
        <v>5.8533304788096201E-2</v>
      </c>
      <c r="KI5" s="165">
        <f t="shared" si="21"/>
        <v>6.0902354200041003E-2</v>
      </c>
      <c r="KJ5" s="165">
        <f t="shared" si="21"/>
        <v>6.3314503325774207E-2</v>
      </c>
      <c r="KK5" s="165">
        <f t="shared" si="21"/>
        <v>6.576736105289871E-2</v>
      </c>
      <c r="KL5" s="165">
        <f t="shared" si="21"/>
        <v>6.8258338918779096E-2</v>
      </c>
      <c r="KM5" s="165">
        <f t="shared" si="21"/>
        <v>7.0784652255931571E-2</v>
      </c>
      <c r="KN5" s="165">
        <f t="shared" si="21"/>
        <v>7.3343322213715131E-2</v>
      </c>
      <c r="KO5" s="165">
        <f t="shared" si="21"/>
        <v>7.5931178679211717E-2</v>
      </c>
      <c r="KP5" s="165">
        <f t="shared" si="21"/>
        <v>7.8544864115701329E-2</v>
      </c>
      <c r="KQ5" s="165">
        <f t="shared" si="21"/>
        <v>8.1180838332367167E-2</v>
      </c>
      <c r="KR5" s="165">
        <f t="shared" si="21"/>
        <v>8.3835384193829854E-2</v>
      </c>
      <c r="KS5" s="165">
        <f t="shared" si="21"/>
        <v>8.6504614272837746E-2</v>
      </c>
      <c r="KT5" s="165">
        <f t="shared" si="21"/>
        <v>8.9184478443964474E-2</v>
      </c>
      <c r="KU5" s="165">
        <f t="shared" si="21"/>
        <v>9.1870772410519969E-2</v>
      </c>
      <c r="KV5" s="165">
        <f t="shared" si="21"/>
        <v>9.4559147151104986E-2</v>
      </c>
      <c r="KW5" s="165">
        <f t="shared" si="21"/>
        <v>9.7245119266369223E-2</v>
      </c>
      <c r="KX5" s="165">
        <f t="shared" si="21"/>
        <v>9.9924082200615522E-2</v>
      </c>
      <c r="KY5" s="165">
        <f t="shared" si="22"/>
        <v>0.10259131830696634</v>
      </c>
      <c r="KZ5" s="165">
        <f t="shared" si="22"/>
        <v>0.10524201171892002</v>
      </c>
      <c r="LA5" s="165">
        <f t="shared" si="22"/>
        <v>0.10787126198532274</v>
      </c>
      <c r="LB5" s="165">
        <f t="shared" si="22"/>
        <v>0.11047409842010547</v>
      </c>
      <c r="LC5" s="165">
        <f t="shared" si="22"/>
        <v>0.11304549511264145</v>
      </c>
      <c r="LD5" s="165">
        <f t="shared" si="22"/>
        <v>0.11558038653930415</v>
      </c>
      <c r="LE5" s="165">
        <f t="shared" si="22"/>
        <v>0.11807368371180223</v>
      </c>
      <c r="LF5" s="165">
        <f t="shared" si="22"/>
        <v>0.12052029079317658</v>
      </c>
      <c r="LG5" s="165">
        <f t="shared" si="22"/>
        <v>0.1229151221080096</v>
      </c>
      <c r="LH5" s="165">
        <f t="shared" si="22"/>
        <v>0.12525311946946041</v>
      </c>
      <c r="LI5" s="165">
        <f t="shared" si="22"/>
        <v>0.12752926974223708</v>
      </c>
      <c r="LJ5" s="165">
        <f t="shared" si="22"/>
        <v>0.12973862255758908</v>
      </c>
      <c r="LK5" s="165">
        <f t="shared" si="22"/>
        <v>0.13187630809387529</v>
      </c>
      <c r="LL5" s="165">
        <f t="shared" si="22"/>
        <v>0.13393755483427314</v>
      </c>
      <c r="LM5" s="165">
        <f t="shared" si="22"/>
        <v>0.13591770721175789</v>
      </c>
      <c r="LN5" s="165">
        <f t="shared" si="22"/>
        <v>0.13781224305062634</v>
      </c>
      <c r="LO5" s="165">
        <f t="shared" si="23"/>
        <v>0.1396167907135788</v>
      </c>
      <c r="LP5" s="165">
        <f t="shared" si="23"/>
        <v>0.14132714586371789</v>
      </c>
      <c r="LQ5" s="165">
        <f t="shared" si="23"/>
        <v>0.14293928775178333</v>
      </c>
      <c r="LR5" s="165">
        <f t="shared" si="23"/>
        <v>0.14444939494051415</v>
      </c>
      <c r="LS5" s="165">
        <f t="shared" si="23"/>
        <v>0.14585386038021469</v>
      </c>
      <c r="LT5" s="165">
        <f t="shared" si="23"/>
        <v>0.14714930575238885</v>
      </c>
      <c r="LU5" s="165">
        <f t="shared" si="23"/>
        <v>0.14833259500168169</v>
      </c>
      <c r="LV5" s="165">
        <f t="shared" si="23"/>
        <v>0.14940084698031297</v>
      </c>
      <c r="LW5" s="165">
        <f t="shared" si="23"/>
        <v>0.15035144713367843</v>
      </c>
      <c r="LX5" s="165">
        <f t="shared" si="23"/>
        <v>0.15118205816080191</v>
      </c>
      <c r="LY5" s="165">
        <f t="shared" si="23"/>
        <v>0.15189062958881275</v>
      </c>
      <c r="LZ5" s="165">
        <f t="shared" si="23"/>
        <v>0.15247540620656083</v>
      </c>
      <c r="MA5" s="165">
        <f t="shared" si="23"/>
        <v>0.15293493530882271</v>
      </c>
      <c r="MB5" s="165">
        <f t="shared" si="23"/>
        <v>0.15326807270925338</v>
      </c>
      <c r="MC5" s="165">
        <f t="shared" si="23"/>
        <v>0.15347398748725052</v>
      </c>
      <c r="MD5" s="165">
        <f t="shared" si="23"/>
        <v>0.15355216544116773</v>
      </c>
      <c r="ME5" s="165">
        <f t="shared" si="24"/>
        <v>0.15350241122779107</v>
      </c>
      <c r="MF5" s="165">
        <f t="shared" si="24"/>
        <v>0.15332484917562011</v>
      </c>
      <c r="MG5" s="165">
        <f t="shared" si="24"/>
        <v>0.15301992276721355</v>
      </c>
      <c r="MH5" s="165">
        <f t="shared" si="24"/>
        <v>0.15258839279361691</v>
      </c>
      <c r="MI5" s="165">
        <f t="shared" si="24"/>
        <v>0.15203133419162157</v>
      </c>
      <c r="MJ5" s="165">
        <f t="shared" si="24"/>
        <v>0.15135013158225669</v>
      </c>
      <c r="MK5" s="165">
        <f t="shared" si="24"/>
        <v>0.15054647353643261</v>
      </c>
      <c r="ML5" s="165">
        <f t="shared" si="24"/>
        <v>0.14962234560097259</v>
      </c>
      <c r="MM5" s="165">
        <f t="shared" si="24"/>
        <v>0.14858002212534627</v>
      </c>
      <c r="MN5" s="165">
        <f t="shared" si="24"/>
        <v>0.14742205693619104</v>
      </c>
      <c r="MO5" s="165">
        <f t="shared" si="24"/>
        <v>0.1461512729131334</v>
      </c>
      <c r="MP5" s="165">
        <f t="shared" si="24"/>
        <v>0.14477075052545374</v>
      </c>
      <c r="MQ5" s="165">
        <f t="shared" si="24"/>
        <v>0.14328381539473101</v>
      </c>
      <c r="MR5" s="165">
        <f t="shared" si="24"/>
        <v>0.14169402495372302</v>
      </c>
      <c r="MS5" s="165">
        <f t="shared" si="24"/>
        <v>0.14000515427634577</v>
      </c>
      <c r="MT5" s="165">
        <f t="shared" si="24"/>
        <v>0.13822118115768384</v>
      </c>
      <c r="MU5" s="165">
        <f t="shared" si="25"/>
        <v>0.13634627052646855</v>
      </c>
      <c r="MV5" s="165">
        <f t="shared" si="25"/>
        <v>0.13438475827537905</v>
      </c>
      <c r="MW5" s="165">
        <f t="shared" si="25"/>
        <v>0.13234113459684224</v>
      </c>
      <c r="MX5" s="165">
        <f t="shared" si="25"/>
        <v>0.13022002691371576</v>
      </c>
      <c r="MY5" s="165">
        <f t="shared" si="25"/>
        <v>0.12802618249533526</v>
      </c>
      <c r="MZ5" s="165">
        <f t="shared" si="25"/>
        <v>0.12576445084988863</v>
      </c>
      <c r="NA5" s="165">
        <f t="shared" si="25"/>
        <v>0.12343976598395195</v>
      </c>
      <c r="NB5" s="165">
        <f t="shared" si="25"/>
        <v>0.12105712861929915</v>
      </c>
      <c r="NC5" s="165">
        <f t="shared" si="25"/>
        <v>0.11862158845578817</v>
      </c>
      <c r="ND5" s="165">
        <f t="shared" si="25"/>
        <v>0.11613822656725742</v>
      </c>
      <c r="NE5" s="165">
        <f t="shared" si="25"/>
        <v>0.11361213801495533</v>
      </c>
      <c r="NF5" s="165">
        <f t="shared" si="25"/>
        <v>0.11104841476010731</v>
      </c>
      <c r="NG5" s="165">
        <f t="shared" si="25"/>
        <v>0.10845212895382322</v>
      </c>
      <c r="NH5" s="165">
        <f t="shared" si="25"/>
        <v>0.10582831667870643</v>
      </c>
      <c r="NI5" s="165">
        <f t="shared" si="25"/>
        <v>0.10318196221227385</v>
      </c>
      <c r="NJ5" s="165">
        <f t="shared" si="25"/>
        <v>0.10051798287768289</v>
      </c>
      <c r="NK5" s="165">
        <f t="shared" si="26"/>
        <v>9.7841214542321059E-2</v>
      </c>
      <c r="NL5" s="165">
        <f t="shared" si="26"/>
        <v>9.5156397819596561E-2</v>
      </c>
      <c r="NM5" s="165">
        <f t="shared" si="26"/>
        <v>9.2468165023818077E-2</v>
      </c>
      <c r="NN5" s="165">
        <f t="shared" si="26"/>
        <v>8.9781027922411966E-2</v>
      </c>
      <c r="NO5" s="165">
        <f t="shared" si="26"/>
        <v>8.7099366323948504E-2</v>
      </c>
      <c r="NP5" s="165">
        <f t="shared" si="26"/>
        <v>8.4427417534572696E-2</v>
      </c>
      <c r="NQ5" s="165">
        <f t="shared" si="26"/>
        <v>8.1769266709517091E-2</v>
      </c>
      <c r="NR5" s="165">
        <f t="shared" si="26"/>
        <v>7.9128838120447131E-2</v>
      </c>
      <c r="NS5" s="165">
        <f t="shared" si="26"/>
        <v>7.6509887353507777E-2</v>
      </c>
      <c r="NT5" s="165">
        <f t="shared" si="26"/>
        <v>7.3915994447138325E-2</v>
      </c>
      <c r="NU5" s="165">
        <f t="shared" si="26"/>
        <v>7.1350557973045778E-2</v>
      </c>
      <c r="NV5" s="165">
        <f t="shared" si="26"/>
        <v>6.8816790058209634E-2</v>
      </c>
      <c r="NW5" s="165">
        <f t="shared" si="26"/>
        <v>6.6317712340471902E-2</v>
      </c>
      <c r="NX5" s="165">
        <f t="shared" si="26"/>
        <v>6.3856152845173889E-2</v>
      </c>
      <c r="NY5" s="165">
        <f t="shared" si="26"/>
        <v>6.1434743765470125E-2</v>
      </c>
      <c r="NZ5" s="165">
        <f t="shared" si="26"/>
        <v>5.905592012440139E-2</v>
      </c>
      <c r="OA5" s="165">
        <f t="shared" si="27"/>
        <v>5.6721919292570241E-2</v>
      </c>
      <c r="OB5" s="165">
        <f t="shared" si="27"/>
        <v>5.4434781331351691E-2</v>
      </c>
      <c r="OC5" s="165">
        <f t="shared" si="27"/>
        <v>5.2196350128005144E-2</v>
      </c>
      <c r="OD5" s="165">
        <f t="shared" si="27"/>
        <v>5.000827528584554E-2</v>
      </c>
      <c r="OE5" s="165">
        <f t="shared" si="27"/>
        <v>4.787201472978956E-2</v>
      </c>
      <c r="OF5" s="165">
        <f t="shared" si="27"/>
        <v>4.5788837985125425E-2</v>
      </c>
      <c r="OG5" s="165">
        <f t="shared" si="27"/>
        <v>4.3759830085262644E-2</v>
      </c>
      <c r="OH5" s="165">
        <f t="shared" si="27"/>
        <v>4.1785896062502506E-2</v>
      </c>
      <c r="OI5" s="165">
        <f t="shared" si="27"/>
        <v>3.9867765974527021E-2</v>
      </c>
      <c r="OJ5" s="165">
        <f t="shared" si="27"/>
        <v>3.800600041832794E-2</v>
      </c>
      <c r="OK5" s="165">
        <f t="shared" si="27"/>
        <v>3.6200996482677626E-2</v>
      </c>
      <c r="OL5" s="165">
        <f t="shared" si="27"/>
        <v>3.4452994089971906E-2</v>
      </c>
      <c r="OM5" s="165">
        <f t="shared" si="27"/>
        <v>3.276208267833336E-2</v>
      </c>
      <c r="ON5" s="165">
        <f t="shared" si="27"/>
        <v>3.1128208175240535E-2</v>
      </c>
      <c r="OO5" s="165">
        <f t="shared" si="27"/>
        <v>2.9551180214622962E-2</v>
      </c>
      <c r="OP5" s="165">
        <f t="shared" si="27"/>
        <v>2.8030679550316649E-2</v>
      </c>
      <c r="OQ5" s="165">
        <f t="shared" si="28"/>
        <v>2.656626561998859E-2</v>
      </c>
      <c r="OR5" s="165">
        <f t="shared" si="28"/>
        <v>2.5157384215089628E-2</v>
      </c>
      <c r="OS5" s="165">
        <f t="shared" si="28"/>
        <v>2.380337521406151E-2</v>
      </c>
      <c r="OT5" s="165">
        <f t="shared" si="28"/>
        <v>2.2503480337880959E-2</v>
      </c>
      <c r="OU5" s="165">
        <f t="shared" si="28"/>
        <v>2.125685088905075E-2</v>
      </c>
      <c r="OV5" s="165">
        <f t="shared" si="28"/>
        <v>2.0062555437317234E-2</v>
      </c>
      <c r="OW5" s="165">
        <f t="shared" si="28"/>
        <v>1.8919587417686536E-2</v>
      </c>
      <c r="OX5" s="165">
        <f t="shared" si="28"/>
        <v>1.7826872608700896E-2</v>
      </c>
      <c r="OY5" s="165">
        <f t="shared" si="28"/>
        <v>1.6783276461401209E-2</v>
      </c>
      <c r="OZ5" s="165">
        <f t="shared" si="28"/>
        <v>1.5787611251919832E-2</v>
      </c>
      <c r="PA5" s="165">
        <f t="shared" si="28"/>
        <v>1.4838643033196711E-2</v>
      </c>
      <c r="PB5" s="165">
        <f t="shared" si="28"/>
        <v>1.39350983638728E-2</v>
      </c>
      <c r="PC5" s="165">
        <f t="shared" si="28"/>
        <v>1.3075670794966672E-2</v>
      </c>
      <c r="PD5" s="165">
        <f t="shared" si="28"/>
        <v>1.22590270974675E-2</v>
      </c>
      <c r="PE5" s="165">
        <f t="shared" si="28"/>
        <v>1.1483813216460591E-2</v>
      </c>
      <c r="PF5" s="165">
        <f t="shared" si="28"/>
        <v>1.0748659939827291E-2</v>
      </c>
      <c r="PG5" s="165">
        <f t="shared" si="29"/>
        <v>1.0052188271913769E-2</v>
      </c>
      <c r="PH5" s="165">
        <f t="shared" si="29"/>
        <v>9.3930145048314317E-3</v>
      </c>
      <c r="PI5" s="165">
        <f t="shared" si="29"/>
        <v>8.7697549822235658E-3</v>
      </c>
      <c r="PJ5" s="165">
        <f t="shared" si="29"/>
        <v>8.1810305523991583E-3</v>
      </c>
      <c r="PK5" s="165">
        <f t="shared" si="29"/>
        <v>7.6254707096871177E-3</v>
      </c>
      <c r="PL5" s="165">
        <f t="shared" si="29"/>
        <v>7.1017174246961754E-3</v>
      </c>
      <c r="PM5" s="165">
        <f t="shared" si="29"/>
        <v>6.6084286658716169E-3</v>
      </c>
      <c r="PN5" s="165">
        <f t="shared" si="29"/>
        <v>6.1442816163160335E-3</v>
      </c>
      <c r="PO5" s="165">
        <f t="shared" si="29"/>
        <v>5.7079755912849825E-3</v>
      </c>
    </row>
    <row r="6" spans="1:432" x14ac:dyDescent="0.45">
      <c r="A6" s="362" t="s">
        <v>864</v>
      </c>
      <c r="B6" s="368">
        <f>IF($R6="","",ROUND(_xlfn.NORM.INV(ABS(VLOOKUP($T$1,VLookups!$A$43:$B$44,2,FALSE)-B$2),$N6,$R6),0))</f>
        <v>18</v>
      </c>
      <c r="C6" s="374">
        <f t="shared" ref="C6:C69" si="36">IF(OR(D5="",B6=""),"",WORKDAY(C5,B5,$B$109:$B$150))</f>
        <v>46279</v>
      </c>
      <c r="D6" s="375">
        <f t="shared" ref="D6:D69" si="37">IFERROR(IF(B6="","",WORKDAY(C6,B6-1,$B$109:$B$150)),"")</f>
        <v>46302</v>
      </c>
      <c r="E6" s="111">
        <v>-0.25</v>
      </c>
      <c r="F6" s="113"/>
      <c r="G6" s="118">
        <f t="shared" si="30"/>
        <v>11.25</v>
      </c>
      <c r="H6" s="91">
        <v>15</v>
      </c>
      <c r="I6" s="118">
        <f t="shared" si="31"/>
        <v>22.5</v>
      </c>
      <c r="J6" s="113"/>
      <c r="K6" s="110"/>
      <c r="L6" s="120">
        <f t="shared" si="0"/>
        <v>1</v>
      </c>
      <c r="M6" s="120">
        <f t="shared" si="1"/>
        <v>0.5</v>
      </c>
      <c r="N6" s="71">
        <f t="shared" si="32"/>
        <v>15.625</v>
      </c>
      <c r="O6" s="23" t="s">
        <v>1</v>
      </c>
      <c r="P6" s="55"/>
      <c r="Q6" s="298"/>
      <c r="R6" s="72">
        <f>IF(AND(G6&gt;0,H6&gt;0,I6&gt;0),IF(ISBLANK(Q6),IF(ISBLANK(O6),"",(I6-G6)*VLOOKUP(O6,VLookups!$A$4:$B$13,2,FALSE)),Q6),"")</f>
        <v>2.25</v>
      </c>
      <c r="S6" s="73">
        <f t="shared" si="2"/>
        <v>5.0625</v>
      </c>
      <c r="T6" s="91">
        <v>16</v>
      </c>
      <c r="U6" s="265">
        <f>IF(AND(T6&gt;0,H6&gt;0,NOT(R6="")),ABS(VLOOKUP($T$1,VLookups!$A$43:$B$44,2,FALSE)-_xlfn.NORM.DIST(T6,N6,R6,TRUE)),"")</f>
        <v>0.56618383261090366</v>
      </c>
      <c r="V6" s="90">
        <f>IF(AND($G6&gt;0,$H6&gt;0,$I6&gt;0,NOT(ISBLANK($O6))),_xlfn.NORM.INV(ABS(VLOOKUP($T$1,VLookups!$A$43:$B$44,2,FALSE)-V$3),$N6,$R6),"")</f>
        <v>12.741508977524649</v>
      </c>
      <c r="W6" s="89">
        <f>IF(AND($G6&gt;0,$H6&gt;0,$I6&gt;0,NOT(ISBLANK($O6))),_xlfn.NORM.INV(ABS(VLOOKUP($T$1,VLookups!$A$43:$B$44,2,FALSE)-W$3),$N6,$R6),"")</f>
        <v>18.508491022475351</v>
      </c>
      <c r="X6" s="90">
        <f>IF(AND($G6&gt;0,$H6&gt;0,$I6&gt;0,NOT(ISBLANK($O6))),_xlfn.NORM.INV(ABS(VLOOKUP($T$1,VLookups!$A$43:$B$44,2,FALSE)-X$3),$N6,$R6),"")</f>
        <v>17.956975126361026</v>
      </c>
      <c r="Y6" s="89">
        <f>IF(AND($G6&gt;0,$H6&gt;0,$I6&gt;0,NOT(ISBLANK($O6))),_xlfn.NORM.INV(ABS(VLOOKUP($T$1,VLookups!$A$43:$B$44,2,FALSE)-Y$3),$N6,$R6),"")</f>
        <v>17.518647775539058</v>
      </c>
      <c r="Z6" s="90">
        <f>IF(AND($G6&gt;0,$H6&gt;0,$I6&gt;0,NOT(ISBLANK($O6))),_xlfn.NORM.INV(ABS(VLOOKUP($T$1,VLookups!$A$43:$B$44,2,FALSE)-Z$3),$N6,$R6),"")</f>
        <v>17.142601937941183</v>
      </c>
      <c r="AA6" s="89">
        <f>IF(AND($G6&gt;0,$H6&gt;0,$I6&gt;0,NOT(ISBLANK($O6))),_xlfn.NORM.INV(ABS(VLOOKUP($T$1,VLookups!$A$43:$B$44,2,FALSE)-AA$3),$N6,$R6),"")</f>
        <v>16.804901153593093</v>
      </c>
      <c r="AB6" s="5"/>
      <c r="AC6" s="164">
        <f t="shared" si="33"/>
        <v>5.6250000000000001E-2</v>
      </c>
      <c r="AD6" s="47">
        <f t="shared" si="34"/>
        <v>9.3749999999999645</v>
      </c>
      <c r="AE6" s="47">
        <f t="shared" si="34"/>
        <v>9.4312499999999648</v>
      </c>
      <c r="AF6" s="47">
        <f t="shared" si="34"/>
        <v>9.4874999999999652</v>
      </c>
      <c r="AG6" s="47">
        <f t="shared" si="34"/>
        <v>9.5437499999999655</v>
      </c>
      <c r="AH6" s="47">
        <f t="shared" si="34"/>
        <v>9.5999999999999659</v>
      </c>
      <c r="AI6" s="47">
        <f t="shared" si="34"/>
        <v>9.6562499999999662</v>
      </c>
      <c r="AJ6" s="47">
        <f t="shared" si="34"/>
        <v>9.7124999999999666</v>
      </c>
      <c r="AK6" s="47">
        <f t="shared" si="34"/>
        <v>9.768749999999967</v>
      </c>
      <c r="AL6" s="47">
        <f t="shared" si="34"/>
        <v>9.8249999999999673</v>
      </c>
      <c r="AM6" s="47">
        <f t="shared" si="34"/>
        <v>9.8812499999999677</v>
      </c>
      <c r="AN6" s="47">
        <f t="shared" si="34"/>
        <v>9.937499999999968</v>
      </c>
      <c r="AO6" s="47">
        <f t="shared" si="34"/>
        <v>9.9937499999999684</v>
      </c>
      <c r="AP6" s="47">
        <f t="shared" si="34"/>
        <v>10.049999999999969</v>
      </c>
      <c r="AQ6" s="47">
        <f t="shared" si="34"/>
        <v>10.106249999999969</v>
      </c>
      <c r="AR6" s="47">
        <f t="shared" si="34"/>
        <v>10.162499999999969</v>
      </c>
      <c r="AS6" s="47">
        <f t="shared" si="34"/>
        <v>10.21874999999997</v>
      </c>
      <c r="AT6" s="47">
        <f t="shared" si="3"/>
        <v>10.27499999999997</v>
      </c>
      <c r="AU6" s="47">
        <f t="shared" si="4"/>
        <v>10.331249999999971</v>
      </c>
      <c r="AV6" s="47">
        <f t="shared" si="4"/>
        <v>10.387499999999971</v>
      </c>
      <c r="AW6" s="47">
        <f t="shared" si="4"/>
        <v>10.443749999999971</v>
      </c>
      <c r="AX6" s="47">
        <f t="shared" si="4"/>
        <v>10.499999999999972</v>
      </c>
      <c r="AY6" s="47">
        <f t="shared" si="4"/>
        <v>10.556249999999972</v>
      </c>
      <c r="AZ6" s="47">
        <f t="shared" si="4"/>
        <v>10.612499999999972</v>
      </c>
      <c r="BA6" s="47">
        <f t="shared" si="4"/>
        <v>10.668749999999973</v>
      </c>
      <c r="BB6" s="47">
        <f t="shared" si="4"/>
        <v>10.724999999999973</v>
      </c>
      <c r="BC6" s="47">
        <f t="shared" si="4"/>
        <v>10.781249999999973</v>
      </c>
      <c r="BD6" s="47">
        <f t="shared" si="4"/>
        <v>10.837499999999974</v>
      </c>
      <c r="BE6" s="47">
        <f t="shared" si="4"/>
        <v>10.893749999999974</v>
      </c>
      <c r="BF6" s="47">
        <f t="shared" si="4"/>
        <v>10.949999999999974</v>
      </c>
      <c r="BG6" s="47">
        <f t="shared" si="4"/>
        <v>11.006249999999975</v>
      </c>
      <c r="BH6" s="47">
        <f t="shared" si="4"/>
        <v>11.062499999999975</v>
      </c>
      <c r="BI6" s="47">
        <f t="shared" si="4"/>
        <v>11.118749999999975</v>
      </c>
      <c r="BJ6" s="47">
        <f t="shared" si="4"/>
        <v>11.174999999999976</v>
      </c>
      <c r="BK6" s="47">
        <f t="shared" si="5"/>
        <v>11.231249999999976</v>
      </c>
      <c r="BL6" s="47">
        <f t="shared" si="5"/>
        <v>11.287499999999977</v>
      </c>
      <c r="BM6" s="47">
        <f t="shared" si="5"/>
        <v>11.343749999999977</v>
      </c>
      <c r="BN6" s="47">
        <f t="shared" si="5"/>
        <v>11.399999999999977</v>
      </c>
      <c r="BO6" s="47">
        <f t="shared" si="5"/>
        <v>11.456249999999978</v>
      </c>
      <c r="BP6" s="47">
        <f t="shared" si="5"/>
        <v>11.512499999999978</v>
      </c>
      <c r="BQ6" s="47">
        <f t="shared" si="5"/>
        <v>11.568749999999978</v>
      </c>
      <c r="BR6" s="47">
        <f t="shared" si="5"/>
        <v>11.624999999999979</v>
      </c>
      <c r="BS6" s="47">
        <f t="shared" si="5"/>
        <v>11.681249999999979</v>
      </c>
      <c r="BT6" s="47">
        <f t="shared" si="5"/>
        <v>11.737499999999979</v>
      </c>
      <c r="BU6" s="47">
        <f t="shared" si="5"/>
        <v>11.79374999999998</v>
      </c>
      <c r="BV6" s="47">
        <f t="shared" si="5"/>
        <v>11.84999999999998</v>
      </c>
      <c r="BW6" s="47">
        <f t="shared" si="5"/>
        <v>11.90624999999998</v>
      </c>
      <c r="BX6" s="47">
        <f t="shared" si="5"/>
        <v>11.962499999999981</v>
      </c>
      <c r="BY6" s="47">
        <f t="shared" si="5"/>
        <v>12.018749999999981</v>
      </c>
      <c r="BZ6" s="47">
        <f t="shared" si="5"/>
        <v>12.074999999999982</v>
      </c>
      <c r="CA6" s="47">
        <f t="shared" si="6"/>
        <v>12.131249999999982</v>
      </c>
      <c r="CB6" s="47">
        <f t="shared" si="6"/>
        <v>12.187499999999982</v>
      </c>
      <c r="CC6" s="47">
        <f t="shared" si="6"/>
        <v>12.243749999999983</v>
      </c>
      <c r="CD6" s="47">
        <f t="shared" si="6"/>
        <v>12.299999999999983</v>
      </c>
      <c r="CE6" s="47">
        <f t="shared" si="6"/>
        <v>12.356249999999983</v>
      </c>
      <c r="CF6" s="47">
        <f t="shared" si="6"/>
        <v>12.412499999999984</v>
      </c>
      <c r="CG6" s="47">
        <f t="shared" si="6"/>
        <v>12.468749999999984</v>
      </c>
      <c r="CH6" s="47">
        <f t="shared" si="6"/>
        <v>12.524999999999984</v>
      </c>
      <c r="CI6" s="47">
        <f t="shared" si="6"/>
        <v>12.581249999999985</v>
      </c>
      <c r="CJ6" s="47">
        <f t="shared" si="6"/>
        <v>12.637499999999985</v>
      </c>
      <c r="CK6" s="47">
        <f t="shared" si="6"/>
        <v>12.693749999999985</v>
      </c>
      <c r="CL6" s="47">
        <f t="shared" si="6"/>
        <v>12.749999999999986</v>
      </c>
      <c r="CM6" s="47">
        <f t="shared" si="6"/>
        <v>12.806249999999986</v>
      </c>
      <c r="CN6" s="47">
        <f t="shared" si="6"/>
        <v>12.862499999999986</v>
      </c>
      <c r="CO6" s="47">
        <f t="shared" si="6"/>
        <v>12.918749999999987</v>
      </c>
      <c r="CP6" s="47">
        <f t="shared" si="6"/>
        <v>12.974999999999987</v>
      </c>
      <c r="CQ6" s="47">
        <f t="shared" si="7"/>
        <v>13.031249999999988</v>
      </c>
      <c r="CR6" s="47">
        <f t="shared" si="7"/>
        <v>13.087499999999988</v>
      </c>
      <c r="CS6" s="47">
        <f t="shared" si="7"/>
        <v>13.143749999999988</v>
      </c>
      <c r="CT6" s="47">
        <f t="shared" si="7"/>
        <v>13.199999999999989</v>
      </c>
      <c r="CU6" s="47">
        <f t="shared" si="7"/>
        <v>13.256249999999989</v>
      </c>
      <c r="CV6" s="47">
        <f t="shared" si="7"/>
        <v>13.312499999999989</v>
      </c>
      <c r="CW6" s="47">
        <f t="shared" si="7"/>
        <v>13.36874999999999</v>
      </c>
      <c r="CX6" s="47">
        <f t="shared" si="7"/>
        <v>13.42499999999999</v>
      </c>
      <c r="CY6" s="47">
        <f t="shared" si="7"/>
        <v>13.48124999999999</v>
      </c>
      <c r="CZ6" s="47">
        <f t="shared" si="7"/>
        <v>13.537499999999991</v>
      </c>
      <c r="DA6" s="47">
        <f t="shared" si="7"/>
        <v>13.593749999999991</v>
      </c>
      <c r="DB6" s="47">
        <f t="shared" si="7"/>
        <v>13.649999999999991</v>
      </c>
      <c r="DC6" s="47">
        <f t="shared" si="7"/>
        <v>13.706249999999992</v>
      </c>
      <c r="DD6" s="47">
        <f t="shared" si="7"/>
        <v>13.762499999999992</v>
      </c>
      <c r="DE6" s="47">
        <f t="shared" si="7"/>
        <v>13.818749999999993</v>
      </c>
      <c r="DF6" s="47">
        <f t="shared" si="7"/>
        <v>13.874999999999993</v>
      </c>
      <c r="DG6" s="47">
        <f t="shared" si="8"/>
        <v>13.931249999999993</v>
      </c>
      <c r="DH6" s="47">
        <f t="shared" si="8"/>
        <v>13.987499999999994</v>
      </c>
      <c r="DI6" s="47">
        <f t="shared" si="8"/>
        <v>14.043749999999994</v>
      </c>
      <c r="DJ6" s="47">
        <f t="shared" si="8"/>
        <v>14.099999999999994</v>
      </c>
      <c r="DK6" s="47">
        <f t="shared" si="8"/>
        <v>14.156249999999995</v>
      </c>
      <c r="DL6" s="47">
        <f t="shared" si="8"/>
        <v>14.212499999999995</v>
      </c>
      <c r="DM6" s="47">
        <f t="shared" si="8"/>
        <v>14.268749999999995</v>
      </c>
      <c r="DN6" s="47">
        <f t="shared" si="8"/>
        <v>14.324999999999996</v>
      </c>
      <c r="DO6" s="47">
        <f t="shared" si="8"/>
        <v>14.381249999999996</v>
      </c>
      <c r="DP6" s="47">
        <f t="shared" si="8"/>
        <v>14.437499999999996</v>
      </c>
      <c r="DQ6" s="47">
        <f t="shared" si="8"/>
        <v>14.493749999999997</v>
      </c>
      <c r="DR6" s="47">
        <f t="shared" si="8"/>
        <v>14.549999999999997</v>
      </c>
      <c r="DS6" s="47">
        <f t="shared" si="8"/>
        <v>14.606249999999998</v>
      </c>
      <c r="DT6" s="47">
        <f t="shared" si="8"/>
        <v>14.662499999999998</v>
      </c>
      <c r="DU6" s="47">
        <f t="shared" si="8"/>
        <v>14.718749999999998</v>
      </c>
      <c r="DV6" s="47">
        <f t="shared" si="8"/>
        <v>14.774999999999999</v>
      </c>
      <c r="DW6" s="47">
        <f t="shared" si="9"/>
        <v>14.831249999999999</v>
      </c>
      <c r="DX6" s="47">
        <f t="shared" si="9"/>
        <v>14.887499999999999</v>
      </c>
      <c r="DY6" s="47">
        <f t="shared" si="9"/>
        <v>14.94375</v>
      </c>
      <c r="DZ6" s="179">
        <f t="shared" si="35"/>
        <v>15</v>
      </c>
      <c r="EA6" s="47">
        <f t="shared" si="10"/>
        <v>15.05625</v>
      </c>
      <c r="EB6" s="47">
        <f t="shared" si="10"/>
        <v>15.112500000000001</v>
      </c>
      <c r="EC6" s="47">
        <f t="shared" si="10"/>
        <v>15.168750000000001</v>
      </c>
      <c r="ED6" s="47">
        <f t="shared" si="10"/>
        <v>15.225000000000001</v>
      </c>
      <c r="EE6" s="47">
        <f t="shared" si="10"/>
        <v>15.281250000000002</v>
      </c>
      <c r="EF6" s="47">
        <f t="shared" si="10"/>
        <v>15.337500000000002</v>
      </c>
      <c r="EG6" s="47">
        <f t="shared" si="10"/>
        <v>15.393750000000002</v>
      </c>
      <c r="EH6" s="47">
        <f t="shared" si="10"/>
        <v>15.450000000000003</v>
      </c>
      <c r="EI6" s="47">
        <f t="shared" si="10"/>
        <v>15.506250000000003</v>
      </c>
      <c r="EJ6" s="47">
        <f t="shared" si="10"/>
        <v>15.562500000000004</v>
      </c>
      <c r="EK6" s="47">
        <f t="shared" si="10"/>
        <v>15.618750000000004</v>
      </c>
      <c r="EL6" s="47">
        <f t="shared" si="10"/>
        <v>15.675000000000004</v>
      </c>
      <c r="EM6" s="47">
        <f t="shared" si="10"/>
        <v>15.731250000000005</v>
      </c>
      <c r="EN6" s="47">
        <f t="shared" si="10"/>
        <v>15.787500000000005</v>
      </c>
      <c r="EO6" s="47">
        <f t="shared" si="10"/>
        <v>15.843750000000005</v>
      </c>
      <c r="EP6" s="47">
        <f t="shared" si="10"/>
        <v>15.900000000000006</v>
      </c>
      <c r="EQ6" s="47">
        <f t="shared" si="11"/>
        <v>15.956250000000006</v>
      </c>
      <c r="ER6" s="47">
        <f t="shared" si="11"/>
        <v>16.012500000000006</v>
      </c>
      <c r="ES6" s="47">
        <f t="shared" si="11"/>
        <v>16.068750000000005</v>
      </c>
      <c r="ET6" s="47">
        <f t="shared" si="11"/>
        <v>16.125000000000004</v>
      </c>
      <c r="EU6" s="47">
        <f t="shared" si="11"/>
        <v>16.181250000000002</v>
      </c>
      <c r="EV6" s="47">
        <f t="shared" si="11"/>
        <v>16.237500000000001</v>
      </c>
      <c r="EW6" s="47">
        <f t="shared" si="11"/>
        <v>16.293749999999999</v>
      </c>
      <c r="EX6" s="47">
        <f t="shared" si="11"/>
        <v>16.349999999999998</v>
      </c>
      <c r="EY6" s="47">
        <f t="shared" si="11"/>
        <v>16.406249999999996</v>
      </c>
      <c r="EZ6" s="47">
        <f t="shared" si="11"/>
        <v>16.462499999999995</v>
      </c>
      <c r="FA6" s="47">
        <f t="shared" si="11"/>
        <v>16.518749999999994</v>
      </c>
      <c r="FB6" s="47">
        <f t="shared" si="11"/>
        <v>16.574999999999992</v>
      </c>
      <c r="FC6" s="47">
        <f t="shared" si="11"/>
        <v>16.631249999999991</v>
      </c>
      <c r="FD6" s="47">
        <f t="shared" si="11"/>
        <v>16.687499999999989</v>
      </c>
      <c r="FE6" s="47">
        <f t="shared" si="11"/>
        <v>16.743749999999988</v>
      </c>
      <c r="FF6" s="47">
        <f t="shared" si="11"/>
        <v>16.799999999999986</v>
      </c>
      <c r="FG6" s="47">
        <f t="shared" si="12"/>
        <v>16.856249999999985</v>
      </c>
      <c r="FH6" s="47">
        <f t="shared" si="12"/>
        <v>16.912499999999984</v>
      </c>
      <c r="FI6" s="47">
        <f t="shared" si="12"/>
        <v>16.968749999999982</v>
      </c>
      <c r="FJ6" s="47">
        <f t="shared" si="12"/>
        <v>17.024999999999981</v>
      </c>
      <c r="FK6" s="47">
        <f t="shared" si="12"/>
        <v>17.081249999999979</v>
      </c>
      <c r="FL6" s="47">
        <f t="shared" si="12"/>
        <v>17.137499999999978</v>
      </c>
      <c r="FM6" s="47">
        <f t="shared" si="12"/>
        <v>17.193749999999977</v>
      </c>
      <c r="FN6" s="47">
        <f t="shared" si="12"/>
        <v>17.249999999999975</v>
      </c>
      <c r="FO6" s="47">
        <f t="shared" si="12"/>
        <v>17.306249999999974</v>
      </c>
      <c r="FP6" s="47">
        <f t="shared" si="12"/>
        <v>17.362499999999972</v>
      </c>
      <c r="FQ6" s="47">
        <f t="shared" si="12"/>
        <v>17.418749999999971</v>
      </c>
      <c r="FR6" s="47">
        <f t="shared" si="12"/>
        <v>17.474999999999969</v>
      </c>
      <c r="FS6" s="47">
        <f t="shared" si="12"/>
        <v>17.531249999999968</v>
      </c>
      <c r="FT6" s="47">
        <f t="shared" si="12"/>
        <v>17.587499999999967</v>
      </c>
      <c r="FU6" s="47">
        <f t="shared" si="12"/>
        <v>17.643749999999965</v>
      </c>
      <c r="FV6" s="47">
        <f t="shared" si="12"/>
        <v>17.699999999999964</v>
      </c>
      <c r="FW6" s="47">
        <f t="shared" si="13"/>
        <v>17.756249999999962</v>
      </c>
      <c r="FX6" s="47">
        <f t="shared" si="13"/>
        <v>17.812499999999961</v>
      </c>
      <c r="FY6" s="47">
        <f t="shared" si="13"/>
        <v>17.868749999999959</v>
      </c>
      <c r="FZ6" s="47">
        <f t="shared" si="13"/>
        <v>17.924999999999958</v>
      </c>
      <c r="GA6" s="47">
        <f t="shared" si="13"/>
        <v>17.981249999999957</v>
      </c>
      <c r="GB6" s="47">
        <f t="shared" si="13"/>
        <v>18.037499999999955</v>
      </c>
      <c r="GC6" s="47">
        <f t="shared" si="13"/>
        <v>18.093749999999954</v>
      </c>
      <c r="GD6" s="47">
        <f t="shared" si="13"/>
        <v>18.149999999999952</v>
      </c>
      <c r="GE6" s="47">
        <f t="shared" si="13"/>
        <v>18.206249999999951</v>
      </c>
      <c r="GF6" s="47">
        <f t="shared" si="13"/>
        <v>18.26249999999995</v>
      </c>
      <c r="GG6" s="47">
        <f t="shared" si="13"/>
        <v>18.318749999999948</v>
      </c>
      <c r="GH6" s="47">
        <f t="shared" si="13"/>
        <v>18.374999999999947</v>
      </c>
      <c r="GI6" s="47">
        <f t="shared" si="13"/>
        <v>18.431249999999945</v>
      </c>
      <c r="GJ6" s="47">
        <f t="shared" si="13"/>
        <v>18.487499999999944</v>
      </c>
      <c r="GK6" s="47">
        <f t="shared" si="13"/>
        <v>18.543749999999942</v>
      </c>
      <c r="GL6" s="47">
        <f t="shared" si="13"/>
        <v>18.599999999999941</v>
      </c>
      <c r="GM6" s="47">
        <f t="shared" si="14"/>
        <v>18.65624999999994</v>
      </c>
      <c r="GN6" s="47">
        <f t="shared" si="14"/>
        <v>18.712499999999938</v>
      </c>
      <c r="GO6" s="47">
        <f t="shared" si="14"/>
        <v>18.768749999999937</v>
      </c>
      <c r="GP6" s="47">
        <f t="shared" si="14"/>
        <v>18.824999999999935</v>
      </c>
      <c r="GQ6" s="47">
        <f t="shared" si="14"/>
        <v>18.881249999999934</v>
      </c>
      <c r="GR6" s="47">
        <f t="shared" si="14"/>
        <v>18.937499999999932</v>
      </c>
      <c r="GS6" s="47">
        <f t="shared" si="14"/>
        <v>18.993749999999931</v>
      </c>
      <c r="GT6" s="47">
        <f t="shared" si="14"/>
        <v>19.04999999999993</v>
      </c>
      <c r="GU6" s="47">
        <f t="shared" si="14"/>
        <v>19.106249999999928</v>
      </c>
      <c r="GV6" s="47">
        <f t="shared" si="14"/>
        <v>19.162499999999927</v>
      </c>
      <c r="GW6" s="47">
        <f t="shared" si="14"/>
        <v>19.218749999999925</v>
      </c>
      <c r="GX6" s="47">
        <f t="shared" si="14"/>
        <v>19.274999999999924</v>
      </c>
      <c r="GY6" s="47">
        <f t="shared" si="14"/>
        <v>19.331249999999923</v>
      </c>
      <c r="GZ6" s="47">
        <f t="shared" si="14"/>
        <v>19.387499999999921</v>
      </c>
      <c r="HA6" s="47">
        <f t="shared" si="14"/>
        <v>19.44374999999992</v>
      </c>
      <c r="HB6" s="47">
        <f t="shared" si="14"/>
        <v>19.499999999999918</v>
      </c>
      <c r="HC6" s="47">
        <f t="shared" si="15"/>
        <v>19.556249999999917</v>
      </c>
      <c r="HD6" s="47">
        <f t="shared" si="15"/>
        <v>19.612499999999915</v>
      </c>
      <c r="HE6" s="47">
        <f t="shared" si="15"/>
        <v>19.668749999999914</v>
      </c>
      <c r="HF6" s="47">
        <f t="shared" si="15"/>
        <v>19.724999999999913</v>
      </c>
      <c r="HG6" s="47">
        <f t="shared" si="15"/>
        <v>19.781249999999911</v>
      </c>
      <c r="HH6" s="47">
        <f t="shared" si="15"/>
        <v>19.83749999999991</v>
      </c>
      <c r="HI6" s="47">
        <f t="shared" si="15"/>
        <v>19.893749999999908</v>
      </c>
      <c r="HJ6" s="47">
        <f t="shared" si="15"/>
        <v>19.949999999999907</v>
      </c>
      <c r="HK6" s="47">
        <f t="shared" si="15"/>
        <v>20.006249999999905</v>
      </c>
      <c r="HL6" s="47">
        <f t="shared" si="15"/>
        <v>20.062499999999904</v>
      </c>
      <c r="HM6" s="47">
        <f t="shared" si="15"/>
        <v>20.118749999999903</v>
      </c>
      <c r="HN6" s="47">
        <f t="shared" si="15"/>
        <v>20.174999999999901</v>
      </c>
      <c r="HO6" s="47">
        <f t="shared" si="15"/>
        <v>20.2312499999999</v>
      </c>
      <c r="HP6" s="47">
        <f t="shared" si="15"/>
        <v>20.287499999999898</v>
      </c>
      <c r="HQ6" s="47">
        <f t="shared" si="15"/>
        <v>20.343749999999897</v>
      </c>
      <c r="HR6" s="47">
        <f t="shared" si="15"/>
        <v>20.399999999999896</v>
      </c>
      <c r="HS6" s="47">
        <f t="shared" si="16"/>
        <v>20.456249999999894</v>
      </c>
      <c r="HT6" s="47">
        <f t="shared" si="16"/>
        <v>20.512499999999893</v>
      </c>
      <c r="HU6" s="47">
        <f t="shared" si="16"/>
        <v>20.568749999999891</v>
      </c>
      <c r="HV6" s="47">
        <f t="shared" si="16"/>
        <v>20.62499999999989</v>
      </c>
      <c r="HW6" s="165">
        <f t="shared" si="17"/>
        <v>3.7429042151635467E-3</v>
      </c>
      <c r="HX6" s="165">
        <f t="shared" si="17"/>
        <v>4.0108122729860772E-3</v>
      </c>
      <c r="HY6" s="165">
        <f t="shared" si="17"/>
        <v>4.2952111974538182E-3</v>
      </c>
      <c r="HZ6" s="165">
        <f t="shared" si="17"/>
        <v>4.5969023364499477E-3</v>
      </c>
      <c r="IA6" s="165">
        <f t="shared" si="17"/>
        <v>4.9167100410183696E-3</v>
      </c>
      <c r="IB6" s="165">
        <f t="shared" si="17"/>
        <v>5.2554811493122121E-3</v>
      </c>
      <c r="IC6" s="165">
        <f t="shared" si="17"/>
        <v>5.6140843618191381E-3</v>
      </c>
      <c r="ID6" s="165">
        <f t="shared" si="17"/>
        <v>5.9934095027240047E-3</v>
      </c>
      <c r="IE6" s="165">
        <f t="shared" si="17"/>
        <v>6.3943666624282289E-3</v>
      </c>
      <c r="IF6" s="165">
        <f t="shared" si="17"/>
        <v>6.8178852164410631E-3</v>
      </c>
      <c r="IG6" s="165">
        <f t="shared" si="17"/>
        <v>7.2649127160919437E-3</v>
      </c>
      <c r="IH6" s="165">
        <f t="shared" si="17"/>
        <v>7.7364136467858802E-3</v>
      </c>
      <c r="II6" s="165">
        <f t="shared" si="17"/>
        <v>8.2333680498377013E-3</v>
      </c>
      <c r="IJ6" s="165">
        <f t="shared" si="17"/>
        <v>8.7567700042751797E-3</v>
      </c>
      <c r="IK6" s="165">
        <f t="shared" si="17"/>
        <v>9.3076259653980965E-3</v>
      </c>
      <c r="IL6" s="165">
        <f t="shared" si="17"/>
        <v>9.8869529573185257E-3</v>
      </c>
      <c r="IM6" s="165">
        <f t="shared" si="18"/>
        <v>1.0495776617189473E-2</v>
      </c>
      <c r="IN6" s="165">
        <f t="shared" si="18"/>
        <v>1.1135129089352276E-2</v>
      </c>
      <c r="IO6" s="165">
        <f t="shared" si="18"/>
        <v>1.1806046768199021E-2</v>
      </c>
      <c r="IP6" s="165">
        <f t="shared" si="18"/>
        <v>1.2509567889153509E-2</v>
      </c>
      <c r="IQ6" s="165">
        <f t="shared" si="18"/>
        <v>1.3246729967821551E-2</v>
      </c>
      <c r="IR6" s="165">
        <f t="shared" si="18"/>
        <v>1.4018567088048474E-2</v>
      </c>
      <c r="IS6" s="165">
        <f t="shared" si="18"/>
        <v>1.4826107040345531E-2</v>
      </c>
      <c r="IT6" s="165">
        <f t="shared" si="18"/>
        <v>1.5670368312907502E-2</v>
      </c>
      <c r="IU6" s="165">
        <f t="shared" si="18"/>
        <v>1.655235693823616E-2</v>
      </c>
      <c r="IV6" s="165">
        <f t="shared" si="18"/>
        <v>1.7473063199209115E-2</v>
      </c>
      <c r="IW6" s="165">
        <f t="shared" si="18"/>
        <v>1.8433458199284575E-2</v>
      </c>
      <c r="IX6" s="165">
        <f t="shared" si="18"/>
        <v>1.9434490302408843E-2</v>
      </c>
      <c r="IY6" s="165">
        <f t="shared" si="18"/>
        <v>2.0477081449090353E-2</v>
      </c>
      <c r="IZ6" s="165">
        <f t="shared" si="18"/>
        <v>2.1562123356016896E-2</v>
      </c>
      <c r="JA6" s="165">
        <f t="shared" si="18"/>
        <v>2.2690473607519326E-2</v>
      </c>
      <c r="JB6" s="165">
        <f t="shared" si="18"/>
        <v>2.3862951648117418E-2</v>
      </c>
      <c r="JC6" s="165">
        <f t="shared" si="19"/>
        <v>2.5080334686320777E-2</v>
      </c>
      <c r="JD6" s="165">
        <f t="shared" si="19"/>
        <v>2.634335352079015E-2</v>
      </c>
      <c r="JE6" s="165">
        <f t="shared" si="19"/>
        <v>2.7652688300890967E-2</v>
      </c>
      <c r="JF6" s="165">
        <f t="shared" si="19"/>
        <v>2.9008964234581727E-2</v>
      </c>
      <c r="JG6" s="165">
        <f t="shared" si="19"/>
        <v>3.0412747257472186E-2</v>
      </c>
      <c r="JH6" s="165">
        <f t="shared" si="19"/>
        <v>3.1864539677751921E-2</v>
      </c>
      <c r="JI6" s="165">
        <f t="shared" si="19"/>
        <v>3.3364775812523582E-2</v>
      </c>
      <c r="JJ6" s="165">
        <f t="shared" si="19"/>
        <v>3.4913817631870146E-2</v>
      </c>
      <c r="JK6" s="165">
        <f t="shared" si="19"/>
        <v>3.6511950427735314E-2</v>
      </c>
      <c r="JL6" s="165">
        <f t="shared" si="19"/>
        <v>3.8159378525394742E-2</v>
      </c>
      <c r="JM6" s="165">
        <f t="shared" si="19"/>
        <v>3.9856221055936114E-2</v>
      </c>
      <c r="JN6" s="165">
        <f t="shared" si="19"/>
        <v>4.1602507808741904E-2</v>
      </c>
      <c r="JO6" s="165">
        <f t="shared" si="19"/>
        <v>4.3398175183474108E-2</v>
      </c>
      <c r="JP6" s="165">
        <f t="shared" si="19"/>
        <v>4.5243062261488602E-2</v>
      </c>
      <c r="JQ6" s="165">
        <f t="shared" si="19"/>
        <v>4.7136907016952632E-2</v>
      </c>
      <c r="JR6" s="165">
        <f t="shared" si="19"/>
        <v>4.9079342688196075E-2</v>
      </c>
      <c r="JS6" s="165">
        <f t="shared" si="20"/>
        <v>5.1069894329991518E-2</v>
      </c>
      <c r="JT6" s="165">
        <f t="shared" si="20"/>
        <v>5.3107975567522614E-2</v>
      </c>
      <c r="JU6" s="165">
        <f t="shared" si="20"/>
        <v>5.5192885572762654E-2</v>
      </c>
      <c r="JV6" s="165">
        <f t="shared" si="20"/>
        <v>5.7323806283840296E-2</v>
      </c>
      <c r="JW6" s="165">
        <f t="shared" si="20"/>
        <v>5.9499799887712798E-2</v>
      </c>
      <c r="JX6" s="165">
        <f t="shared" si="20"/>
        <v>6.1719806586098332E-2</v>
      </c>
      <c r="JY6" s="165">
        <f t="shared" si="20"/>
        <v>6.3982642664132477E-2</v>
      </c>
      <c r="JZ6" s="165">
        <f t="shared" si="20"/>
        <v>6.6286998880610792E-2</v>
      </c>
      <c r="KA6" s="165">
        <f t="shared" si="20"/>
        <v>6.8631439197956473E-2</v>
      </c>
      <c r="KB6" s="165">
        <f t="shared" si="20"/>
        <v>7.101439986921125E-2</v>
      </c>
      <c r="KC6" s="165">
        <f t="shared" si="20"/>
        <v>7.3434188898385516E-2</v>
      </c>
      <c r="KD6" s="165">
        <f t="shared" si="20"/>
        <v>7.5888985889426996E-2</v>
      </c>
      <c r="KE6" s="165">
        <f t="shared" si="20"/>
        <v>7.8376842297872534E-2</v>
      </c>
      <c r="KF6" s="165">
        <f t="shared" si="20"/>
        <v>8.0895682097940749E-2</v>
      </c>
      <c r="KG6" s="165">
        <f t="shared" si="20"/>
        <v>8.3443302876407444E-2</v>
      </c>
      <c r="KH6" s="165">
        <f t="shared" si="20"/>
        <v>8.6017377363084291E-2</v>
      </c>
      <c r="KI6" s="165">
        <f t="shared" si="21"/>
        <v>8.8615455406100802E-2</v>
      </c>
      <c r="KJ6" s="165">
        <f t="shared" si="21"/>
        <v>9.1234966398474546E-2</v>
      </c>
      <c r="KK6" s="165">
        <f t="shared" si="21"/>
        <v>9.3873222160654482E-2</v>
      </c>
      <c r="KL6" s="165">
        <f t="shared" si="21"/>
        <v>9.6527420281839749E-2</v>
      </c>
      <c r="KM6" s="165">
        <f t="shared" si="21"/>
        <v>9.9194647920926429E-2</v>
      </c>
      <c r="KN6" s="165">
        <f t="shared" si="21"/>
        <v>0.10187188606592004</v>
      </c>
      <c r="KO6" s="165">
        <f t="shared" si="21"/>
        <v>0.104556014248586</v>
      </c>
      <c r="KP6" s="165">
        <f t="shared" si="21"/>
        <v>0.10724381570900228</v>
      </c>
      <c r="KQ6" s="165">
        <f t="shared" si="21"/>
        <v>0.10993198300253915</v>
      </c>
      <c r="KR6" s="165">
        <f t="shared" si="21"/>
        <v>0.11261712403963201</v>
      </c>
      <c r="KS6" s="165">
        <f t="shared" si="21"/>
        <v>0.11529576854654613</v>
      </c>
      <c r="KT6" s="165">
        <f t="shared" si="21"/>
        <v>0.11796437493316889</v>
      </c>
      <c r="KU6" s="165">
        <f t="shared" si="21"/>
        <v>0.12061933755171844</v>
      </c>
      <c r="KV6" s="165">
        <f t="shared" si="21"/>
        <v>0.12325699432814036</v>
      </c>
      <c r="KW6" s="165">
        <f t="shared" si="21"/>
        <v>0.12587363474588711</v>
      </c>
      <c r="KX6" s="165">
        <f t="shared" si="21"/>
        <v>0.12846550815975538</v>
      </c>
      <c r="KY6" s="165">
        <f t="shared" si="22"/>
        <v>0.13102883241550065</v>
      </c>
      <c r="KZ6" s="165">
        <f t="shared" si="22"/>
        <v>0.13355980274907525</v>
      </c>
      <c r="LA6" s="165">
        <f t="shared" si="22"/>
        <v>0.13605460093755492</v>
      </c>
      <c r="LB6" s="165">
        <f t="shared" si="22"/>
        <v>0.13850940467213965</v>
      </c>
      <c r="LC6" s="165">
        <f t="shared" si="22"/>
        <v>0.1409203971220547</v>
      </c>
      <c r="LD6" s="165">
        <f t="shared" si="22"/>
        <v>0.14328377665674236</v>
      </c>
      <c r="LE6" s="165">
        <f t="shared" si="22"/>
        <v>0.14559576669243857</v>
      </c>
      <c r="LF6" s="165">
        <f t="shared" si="22"/>
        <v>0.14785262562807885</v>
      </c>
      <c r="LG6" s="165">
        <f t="shared" si="22"/>
        <v>0.15005065683448573</v>
      </c>
      <c r="LH6" s="165">
        <f t="shared" si="22"/>
        <v>0.15218621865996149</v>
      </c>
      <c r="LI6" s="165">
        <f t="shared" si="22"/>
        <v>0.15425573441475576</v>
      </c>
      <c r="LJ6" s="165">
        <f t="shared" si="22"/>
        <v>0.15625570229639985</v>
      </c>
      <c r="LK6" s="165">
        <f t="shared" si="22"/>
        <v>0.15818270521760741</v>
      </c>
      <c r="LL6" s="165">
        <f t="shared" si="22"/>
        <v>0.16003342049833805</v>
      </c>
      <c r="LM6" s="165">
        <f t="shared" si="22"/>
        <v>0.16180462938370738</v>
      </c>
      <c r="LN6" s="165">
        <f t="shared" si="22"/>
        <v>0.16349322634970889</v>
      </c>
      <c r="LO6" s="165">
        <f t="shared" si="23"/>
        <v>0.16509622815919006</v>
      </c>
      <c r="LP6" s="165">
        <f t="shared" si="23"/>
        <v>0.16661078263119442</v>
      </c>
      <c r="LQ6" s="165">
        <f t="shared" si="23"/>
        <v>0.16803417708764573</v>
      </c>
      <c r="LR6" s="165">
        <f t="shared" si="23"/>
        <v>0.16936384644240307</v>
      </c>
      <c r="LS6" s="165">
        <f t="shared" si="23"/>
        <v>0.17059738089895479</v>
      </c>
      <c r="LT6" s="165">
        <f t="shared" si="23"/>
        <v>0.17173253322443932</v>
      </c>
      <c r="LU6" s="165">
        <f t="shared" si="23"/>
        <v>0.17276722556927382</v>
      </c>
      <c r="LV6" s="165">
        <f t="shared" si="23"/>
        <v>0.17369955580343419</v>
      </c>
      <c r="LW6" s="165">
        <f t="shared" si="23"/>
        <v>0.17452780334234608</v>
      </c>
      <c r="LX6" s="165">
        <f t="shared" si="23"/>
        <v>0.17525043443741595</v>
      </c>
      <c r="LY6" s="165">
        <f t="shared" si="23"/>
        <v>0.17586610690843324</v>
      </c>
      <c r="LZ6" s="165">
        <f t="shared" si="23"/>
        <v>0.17637367429740808</v>
      </c>
      <c r="MA6" s="165">
        <f t="shared" si="23"/>
        <v>0.17677218942584949</v>
      </c>
      <c r="MB6" s="165">
        <f t="shared" si="23"/>
        <v>0.17706090734003616</v>
      </c>
      <c r="MC6" s="165">
        <f t="shared" si="23"/>
        <v>0.17723928763146002</v>
      </c>
      <c r="MD6" s="165">
        <f t="shared" si="23"/>
        <v>0.17730699612232598</v>
      </c>
      <c r="ME6" s="165">
        <f t="shared" si="24"/>
        <v>0.1772639059087496</v>
      </c>
      <c r="MF6" s="165">
        <f t="shared" si="24"/>
        <v>0.17711009775709446</v>
      </c>
      <c r="MG6" s="165">
        <f t="shared" si="24"/>
        <v>0.17684585985171644</v>
      </c>
      <c r="MH6" s="165">
        <f t="shared" si="24"/>
        <v>0.17647168689521842</v>
      </c>
      <c r="MI6" s="165">
        <f t="shared" si="24"/>
        <v>0.17598827856514615</v>
      </c>
      <c r="MJ6" s="165">
        <f t="shared" si="24"/>
        <v>0.17539653733386551</v>
      </c>
      <c r="MK6" s="165">
        <f t="shared" si="24"/>
        <v>0.1746975656611286</v>
      </c>
      <c r="ML6" s="165">
        <f t="shared" si="24"/>
        <v>0.17389266257155322</v>
      </c>
      <c r="MM6" s="165">
        <f t="shared" si="24"/>
        <v>0.17298331963188721</v>
      </c>
      <c r="MN6" s="165">
        <f t="shared" si="24"/>
        <v>0.17197121634549425</v>
      </c>
      <c r="MO6" s="165">
        <f t="shared" si="24"/>
        <v>0.1708582149839642</v>
      </c>
      <c r="MP6" s="165">
        <f t="shared" si="24"/>
        <v>0.16964635487810806</v>
      </c>
      <c r="MQ6" s="165">
        <f t="shared" si="24"/>
        <v>0.16833784619283201</v>
      </c>
      <c r="MR6" s="165">
        <f t="shared" si="24"/>
        <v>0.16693506321248194</v>
      </c>
      <c r="MS6" s="165">
        <f t="shared" si="24"/>
        <v>0.16544053716520343</v>
      </c>
      <c r="MT6" s="165">
        <f t="shared" si="24"/>
        <v>0.16385694861665848</v>
      </c>
      <c r="MU6" s="165">
        <f t="shared" si="25"/>
        <v>0.16218711946507169</v>
      </c>
      <c r="MV6" s="165">
        <f t="shared" si="25"/>
        <v>0.16043400457103763</v>
      </c>
      <c r="MW6" s="165">
        <f t="shared" si="25"/>
        <v>0.15860068305680161</v>
      </c>
      <c r="MX6" s="165">
        <f t="shared" si="25"/>
        <v>0.15669034931081952</v>
      </c>
      <c r="MY6" s="165">
        <f t="shared" si="25"/>
        <v>0.15470630373430977</v>
      </c>
      <c r="MZ6" s="165">
        <f t="shared" si="25"/>
        <v>0.15265194326722317</v>
      </c>
      <c r="NA6" s="165">
        <f t="shared" si="25"/>
        <v>0.15053075173157546</v>
      </c>
      <c r="NB6" s="165">
        <f t="shared" si="25"/>
        <v>0.148346290030414</v>
      </c>
      <c r="NC6" s="165">
        <f t="shared" si="25"/>
        <v>0.14610218624081878</v>
      </c>
      <c r="ND6" s="165">
        <f t="shared" si="25"/>
        <v>0.14380212563927791</v>
      </c>
      <c r="NE6" s="165">
        <f t="shared" si="25"/>
        <v>0.14144984069752603</v>
      </c>
      <c r="NF6" s="165">
        <f t="shared" si="25"/>
        <v>0.13904910108649882</v>
      </c>
      <c r="NG6" s="165">
        <f t="shared" si="25"/>
        <v>0.13660370372543965</v>
      </c>
      <c r="NH6" s="165">
        <f t="shared" si="25"/>
        <v>0.13411746291240501</v>
      </c>
      <c r="NI6" s="165">
        <f t="shared" si="25"/>
        <v>0.13159420057145885</v>
      </c>
      <c r="NJ6" s="165">
        <f t="shared" si="25"/>
        <v>0.12903773665072968</v>
      </c>
      <c r="NK6" s="165">
        <f t="shared" si="26"/>
        <v>0.12645187970424079</v>
      </c>
      <c r="NL6" s="165">
        <f t="shared" si="26"/>
        <v>0.12384041768901805</v>
      </c>
      <c r="NM6" s="165">
        <f t="shared" si="26"/>
        <v>0.1212071090074459</v>
      </c>
      <c r="NN6" s="165">
        <f t="shared" si="26"/>
        <v>0.11855567382318967</v>
      </c>
      <c r="NO6" s="165">
        <f t="shared" si="26"/>
        <v>0.11588978567724244</v>
      </c>
      <c r="NP6" s="165">
        <f t="shared" si="26"/>
        <v>0.11321306342879979</v>
      </c>
      <c r="NQ6" s="165">
        <f t="shared" si="26"/>
        <v>0.11052906354372927</v>
      </c>
      <c r="NR6" s="165">
        <f t="shared" si="26"/>
        <v>0.1078412727513928</v>
      </c>
      <c r="NS6" s="165">
        <f t="shared" si="26"/>
        <v>0.10515310108851687</v>
      </c>
      <c r="NT6" s="165">
        <f t="shared" si="26"/>
        <v>0.10246787534669448</v>
      </c>
      <c r="NU6" s="165">
        <f t="shared" si="26"/>
        <v>9.9788832937962313E-2</v>
      </c>
      <c r="NV6" s="165">
        <f t="shared" si="26"/>
        <v>9.7119116190736043E-2</v>
      </c>
      <c r="NW6" s="165">
        <f t="shared" si="26"/>
        <v>9.4461767086218659E-2</v>
      </c>
      <c r="NX6" s="165">
        <f t="shared" si="26"/>
        <v>9.1819722443235802E-2</v>
      </c>
      <c r="NY6" s="165">
        <f t="shared" si="26"/>
        <v>8.9195809557306605E-2</v>
      </c>
      <c r="NZ6" s="165">
        <f t="shared" si="26"/>
        <v>8.659274229764341E-2</v>
      </c>
      <c r="OA6" s="165">
        <f t="shared" si="27"/>
        <v>8.4013117663696762E-2</v>
      </c>
      <c r="OB6" s="165">
        <f t="shared" si="27"/>
        <v>8.1459412800836947E-2</v>
      </c>
      <c r="OC6" s="165">
        <f t="shared" si="27"/>
        <v>7.8933982472795858E-2</v>
      </c>
      <c r="OD6" s="165">
        <f t="shared" si="27"/>
        <v>7.6439056986597323E-2</v>
      </c>
      <c r="OE6" s="165">
        <f t="shared" si="27"/>
        <v>7.3976740563882787E-2</v>
      </c>
      <c r="OF6" s="165">
        <f t="shared" si="27"/>
        <v>7.1549010150806197E-2</v>
      </c>
      <c r="OG6" s="165">
        <f t="shared" si="27"/>
        <v>6.9157714657028857E-2</v>
      </c>
      <c r="OH6" s="165">
        <f t="shared" si="27"/>
        <v>6.680457461280187E-2</v>
      </c>
      <c r="OI6" s="165">
        <f t="shared" si="27"/>
        <v>6.4491182231683583E-2</v>
      </c>
      <c r="OJ6" s="165">
        <f t="shared" si="27"/>
        <v>6.221900186510794E-2</v>
      </c>
      <c r="OK6" s="165">
        <f t="shared" si="27"/>
        <v>5.9989370833800931E-2</v>
      </c>
      <c r="OL6" s="165">
        <f t="shared" si="27"/>
        <v>5.7803500619937005E-2</v>
      </c>
      <c r="OM6" s="165">
        <f t="shared" si="27"/>
        <v>5.5662478402942056E-2</v>
      </c>
      <c r="ON6" s="165">
        <f t="shared" si="27"/>
        <v>5.356726892097971E-2</v>
      </c>
      <c r="OO6" s="165">
        <f t="shared" si="27"/>
        <v>5.151871663940976E-2</v>
      </c>
      <c r="OP6" s="165">
        <f t="shared" si="27"/>
        <v>4.9517548206877413E-2</v>
      </c>
      <c r="OQ6" s="165">
        <f t="shared" si="28"/>
        <v>4.7564375179179719E-2</v>
      </c>
      <c r="OR6" s="165">
        <f t="shared" si="28"/>
        <v>4.5659696990660747E-2</v>
      </c>
      <c r="OS6" s="165">
        <f t="shared" si="28"/>
        <v>4.3803904152606092E-2</v>
      </c>
      <c r="OT6" s="165">
        <f t="shared" si="28"/>
        <v>4.1997281657937723E-2</v>
      </c>
      <c r="OU6" s="165">
        <f t="shared" si="28"/>
        <v>4.0240012571448359E-2</v>
      </c>
      <c r="OV6" s="165">
        <f t="shared" si="28"/>
        <v>3.8532181784858219E-2</v>
      </c>
      <c r="OW6" s="165">
        <f t="shared" si="28"/>
        <v>3.6873779916117962E-2</v>
      </c>
      <c r="OX6" s="165">
        <f t="shared" si="28"/>
        <v>3.5264707332619639E-2</v>
      </c>
      <c r="OY6" s="165">
        <f t="shared" si="28"/>
        <v>3.370477827830394E-2</v>
      </c>
      <c r="OZ6" s="165">
        <f t="shared" si="28"/>
        <v>3.2193725085062012E-2</v>
      </c>
      <c r="PA6" s="165">
        <f t="shared" si="28"/>
        <v>3.073120244931983E-2</v>
      </c>
      <c r="PB6" s="165">
        <f t="shared" si="28"/>
        <v>2.9316791755252911E-2</v>
      </c>
      <c r="PC6" s="165">
        <f t="shared" si="28"/>
        <v>2.7950005426706514E-2</v>
      </c>
      <c r="PD6" s="165">
        <f t="shared" si="28"/>
        <v>2.6630291290582003E-2</v>
      </c>
      <c r="PE6" s="165">
        <f t="shared" si="28"/>
        <v>2.5357036935189526E-2</v>
      </c>
      <c r="PF6" s="165">
        <f t="shared" si="28"/>
        <v>2.4129574047852251E-2</v>
      </c>
      <c r="PG6" s="165">
        <f t="shared" si="29"/>
        <v>2.2947182716873401E-2</v>
      </c>
      <c r="PH6" s="165">
        <f t="shared" si="29"/>
        <v>2.1809095683836432E-2</v>
      </c>
      <c r="PI6" s="165">
        <f t="shared" si="29"/>
        <v>2.07145025330953E-2</v>
      </c>
      <c r="PJ6" s="165">
        <f t="shared" si="29"/>
        <v>1.9662553806219309E-2</v>
      </c>
      <c r="PK6" s="165">
        <f t="shared" si="29"/>
        <v>1.8652365030080408E-2</v>
      </c>
      <c r="PL6" s="165">
        <f t="shared" si="29"/>
        <v>1.7683020648202308E-2</v>
      </c>
      <c r="PM6" s="165">
        <f t="shared" si="29"/>
        <v>1.6753577845927771E-2</v>
      </c>
      <c r="PN6" s="165">
        <f t="shared" si="29"/>
        <v>1.5863070260893768E-2</v>
      </c>
      <c r="PO6" s="165">
        <f t="shared" si="29"/>
        <v>1.5010511571233029E-2</v>
      </c>
    </row>
    <row r="7" spans="1:432" x14ac:dyDescent="0.45">
      <c r="A7" s="362" t="s">
        <v>865</v>
      </c>
      <c r="B7" s="368">
        <f>IF($R7="","",ROUND(_xlfn.NORM.INV(ABS(VLOOKUP($T$1,VLookups!$A$43:$B$44,2,FALSE)-B$2),$N7,$R7),0))</f>
        <v>24</v>
      </c>
      <c r="C7" s="374">
        <f t="shared" si="36"/>
        <v>46303</v>
      </c>
      <c r="D7" s="375">
        <f t="shared" si="37"/>
        <v>46338</v>
      </c>
      <c r="E7" s="111"/>
      <c r="F7" s="113"/>
      <c r="G7" s="118">
        <f t="shared" si="30"/>
        <v>10</v>
      </c>
      <c r="H7" s="91">
        <v>20</v>
      </c>
      <c r="I7" s="118">
        <f t="shared" si="31"/>
        <v>30</v>
      </c>
      <c r="J7" s="113"/>
      <c r="K7" s="110"/>
      <c r="L7" s="120">
        <f t="shared" si="0"/>
        <v>1</v>
      </c>
      <c r="M7" s="120">
        <f t="shared" si="1"/>
        <v>1</v>
      </c>
      <c r="N7" s="71">
        <f t="shared" si="32"/>
        <v>20</v>
      </c>
      <c r="O7" s="23" t="s">
        <v>4</v>
      </c>
      <c r="P7" s="55"/>
      <c r="Q7" s="298"/>
      <c r="R7" s="72">
        <f>IF(AND(G7&gt;0,H7&gt;0,I7&gt;0),IF(ISBLANK(Q7),IF(ISBLANK(O7),"",(I7-G7)*VLOOKUP(O7,VLookups!$A$4:$B$13,2,FALSE)),Q7),"")</f>
        <v>4.6904157598234288</v>
      </c>
      <c r="S7" s="73">
        <f t="shared" si="2"/>
        <v>21.999999999999993</v>
      </c>
      <c r="T7" s="91">
        <v>20</v>
      </c>
      <c r="U7" s="265">
        <f>IF(AND(T7&gt;0,H7&gt;0,NOT(R7="")),ABS(VLOOKUP($T$1,VLookups!$A$43:$B$44,2,FALSE)-_xlfn.NORM.DIST(T7,N7,R7,TRUE)),"")</f>
        <v>0.5</v>
      </c>
      <c r="V7" s="90">
        <f>IF(AND($G7&gt;0,$H7&gt;0,$I7&gt;0,NOT(ISBLANK($O7))),_xlfn.NORM.INV(ABS(VLOOKUP($T$1,VLookups!$A$43:$B$44,2,FALSE)-V$3),$N7,$R7),"")</f>
        <v>13.988990339943218</v>
      </c>
      <c r="W7" s="89">
        <f>IF(AND($G7&gt;0,$H7&gt;0,$I7&gt;0,NOT(ISBLANK($O7))),_xlfn.NORM.INV(ABS(VLOOKUP($T$1,VLookups!$A$43:$B$44,2,FALSE)-W$3),$N7,$R7),"")</f>
        <v>26.011009660056782</v>
      </c>
      <c r="X7" s="90">
        <f>IF(AND($G7&gt;0,$H7&gt;0,$I7&gt;0,NOT(ISBLANK($O7))),_xlfn.NORM.INV(ABS(VLOOKUP($T$1,VLookups!$A$43:$B$44,2,FALSE)-X$3),$N7,$R7),"")</f>
        <v>24.861303504088887</v>
      </c>
      <c r="Y7" s="89">
        <f>IF(AND($G7&gt;0,$H7&gt;0,$I7&gt;0,NOT(ISBLANK($O7))),_xlfn.NORM.INV(ABS(VLOOKUP($T$1,VLookups!$A$43:$B$44,2,FALSE)-Y$3),$N7,$R7),"")</f>
        <v>23.947553497752434</v>
      </c>
      <c r="Z7" s="90">
        <f>IF(AND($G7&gt;0,$H7&gt;0,$I7&gt;0,NOT(ISBLANK($O7))),_xlfn.NORM.INV(ABS(VLOOKUP($T$1,VLookups!$A$43:$B$44,2,FALSE)-Z$3),$N7,$R7),"")</f>
        <v>23.163637354159071</v>
      </c>
      <c r="AA7" s="89">
        <f>IF(AND($G7&gt;0,$H7&gt;0,$I7&gt;0,NOT(ISBLANK($O7))),_xlfn.NORM.INV(ABS(VLOOKUP($T$1,VLookups!$A$43:$B$44,2,FALSE)-AA$3),$N7,$R7),"")</f>
        <v>22.45965642926528</v>
      </c>
      <c r="AB7" s="5"/>
      <c r="AC7" s="164">
        <f t="shared" si="33"/>
        <v>0.1</v>
      </c>
      <c r="AD7" s="47">
        <f t="shared" si="34"/>
        <v>9.9999999999999662</v>
      </c>
      <c r="AE7" s="47">
        <f t="shared" si="34"/>
        <v>10.099999999999966</v>
      </c>
      <c r="AF7" s="47">
        <f t="shared" si="34"/>
        <v>10.199999999999966</v>
      </c>
      <c r="AG7" s="47">
        <f t="shared" si="34"/>
        <v>10.299999999999965</v>
      </c>
      <c r="AH7" s="47">
        <f t="shared" si="34"/>
        <v>10.399999999999965</v>
      </c>
      <c r="AI7" s="47">
        <f t="shared" si="34"/>
        <v>10.499999999999964</v>
      </c>
      <c r="AJ7" s="47">
        <f t="shared" si="34"/>
        <v>10.599999999999964</v>
      </c>
      <c r="AK7" s="47">
        <f t="shared" si="34"/>
        <v>10.699999999999964</v>
      </c>
      <c r="AL7" s="47">
        <f t="shared" si="34"/>
        <v>10.799999999999963</v>
      </c>
      <c r="AM7" s="47">
        <f t="shared" si="34"/>
        <v>10.899999999999963</v>
      </c>
      <c r="AN7" s="47">
        <f t="shared" si="34"/>
        <v>10.999999999999963</v>
      </c>
      <c r="AO7" s="47">
        <f t="shared" si="34"/>
        <v>11.099999999999962</v>
      </c>
      <c r="AP7" s="47">
        <f t="shared" si="34"/>
        <v>11.199999999999962</v>
      </c>
      <c r="AQ7" s="47">
        <f t="shared" si="34"/>
        <v>11.299999999999962</v>
      </c>
      <c r="AR7" s="47">
        <f t="shared" si="34"/>
        <v>11.399999999999961</v>
      </c>
      <c r="AS7" s="47">
        <f t="shared" si="34"/>
        <v>11.499999999999961</v>
      </c>
      <c r="AT7" s="47">
        <f t="shared" si="3"/>
        <v>11.599999999999961</v>
      </c>
      <c r="AU7" s="47">
        <f t="shared" si="4"/>
        <v>11.69999999999996</v>
      </c>
      <c r="AV7" s="47">
        <f t="shared" si="4"/>
        <v>11.79999999999996</v>
      </c>
      <c r="AW7" s="47">
        <f t="shared" si="4"/>
        <v>11.899999999999959</v>
      </c>
      <c r="AX7" s="47">
        <f t="shared" si="4"/>
        <v>11.999999999999959</v>
      </c>
      <c r="AY7" s="47">
        <f t="shared" si="4"/>
        <v>12.099999999999959</v>
      </c>
      <c r="AZ7" s="47">
        <f t="shared" si="4"/>
        <v>12.199999999999958</v>
      </c>
      <c r="BA7" s="47">
        <f t="shared" si="4"/>
        <v>12.299999999999958</v>
      </c>
      <c r="BB7" s="47">
        <f t="shared" si="4"/>
        <v>12.399999999999958</v>
      </c>
      <c r="BC7" s="47">
        <f t="shared" si="4"/>
        <v>12.499999999999957</v>
      </c>
      <c r="BD7" s="47">
        <f t="shared" si="4"/>
        <v>12.599999999999957</v>
      </c>
      <c r="BE7" s="47">
        <f t="shared" si="4"/>
        <v>12.699999999999957</v>
      </c>
      <c r="BF7" s="47">
        <f t="shared" si="4"/>
        <v>12.799999999999956</v>
      </c>
      <c r="BG7" s="47">
        <f t="shared" si="4"/>
        <v>12.899999999999956</v>
      </c>
      <c r="BH7" s="47">
        <f t="shared" si="4"/>
        <v>12.999999999999956</v>
      </c>
      <c r="BI7" s="47">
        <f t="shared" si="4"/>
        <v>13.099999999999955</v>
      </c>
      <c r="BJ7" s="47">
        <f t="shared" si="4"/>
        <v>13.199999999999955</v>
      </c>
      <c r="BK7" s="47">
        <f t="shared" si="5"/>
        <v>13.299999999999955</v>
      </c>
      <c r="BL7" s="47">
        <f t="shared" si="5"/>
        <v>13.399999999999954</v>
      </c>
      <c r="BM7" s="47">
        <f t="shared" si="5"/>
        <v>13.499999999999954</v>
      </c>
      <c r="BN7" s="47">
        <f t="shared" si="5"/>
        <v>13.599999999999953</v>
      </c>
      <c r="BO7" s="47">
        <f t="shared" si="5"/>
        <v>13.699999999999953</v>
      </c>
      <c r="BP7" s="47">
        <f t="shared" si="5"/>
        <v>13.799999999999953</v>
      </c>
      <c r="BQ7" s="47">
        <f t="shared" si="5"/>
        <v>13.899999999999952</v>
      </c>
      <c r="BR7" s="47">
        <f t="shared" si="5"/>
        <v>13.999999999999952</v>
      </c>
      <c r="BS7" s="47">
        <f t="shared" si="5"/>
        <v>14.099999999999952</v>
      </c>
      <c r="BT7" s="47">
        <f t="shared" si="5"/>
        <v>14.199999999999951</v>
      </c>
      <c r="BU7" s="47">
        <f t="shared" si="5"/>
        <v>14.299999999999951</v>
      </c>
      <c r="BV7" s="47">
        <f t="shared" si="5"/>
        <v>14.399999999999951</v>
      </c>
      <c r="BW7" s="47">
        <f t="shared" si="5"/>
        <v>14.49999999999995</v>
      </c>
      <c r="BX7" s="47">
        <f t="shared" si="5"/>
        <v>14.59999999999995</v>
      </c>
      <c r="BY7" s="47">
        <f t="shared" si="5"/>
        <v>14.69999999999995</v>
      </c>
      <c r="BZ7" s="47">
        <f t="shared" si="5"/>
        <v>14.799999999999949</v>
      </c>
      <c r="CA7" s="47">
        <f t="shared" si="6"/>
        <v>14.899999999999949</v>
      </c>
      <c r="CB7" s="47">
        <f t="shared" si="6"/>
        <v>14.999999999999948</v>
      </c>
      <c r="CC7" s="47">
        <f t="shared" si="6"/>
        <v>15.099999999999948</v>
      </c>
      <c r="CD7" s="47">
        <f t="shared" si="6"/>
        <v>15.199999999999948</v>
      </c>
      <c r="CE7" s="47">
        <f t="shared" si="6"/>
        <v>15.299999999999947</v>
      </c>
      <c r="CF7" s="47">
        <f t="shared" si="6"/>
        <v>15.399999999999947</v>
      </c>
      <c r="CG7" s="47">
        <f t="shared" si="6"/>
        <v>15.499999999999947</v>
      </c>
      <c r="CH7" s="47">
        <f t="shared" si="6"/>
        <v>15.599999999999946</v>
      </c>
      <c r="CI7" s="47">
        <f t="shared" si="6"/>
        <v>15.699999999999946</v>
      </c>
      <c r="CJ7" s="47">
        <f t="shared" si="6"/>
        <v>15.799999999999946</v>
      </c>
      <c r="CK7" s="47">
        <f t="shared" si="6"/>
        <v>15.899999999999945</v>
      </c>
      <c r="CL7" s="47">
        <f t="shared" si="6"/>
        <v>15.999999999999945</v>
      </c>
      <c r="CM7" s="47">
        <f t="shared" si="6"/>
        <v>16.099999999999945</v>
      </c>
      <c r="CN7" s="47">
        <f t="shared" si="6"/>
        <v>16.199999999999946</v>
      </c>
      <c r="CO7" s="47">
        <f t="shared" si="6"/>
        <v>16.299999999999947</v>
      </c>
      <c r="CP7" s="47">
        <f t="shared" si="6"/>
        <v>16.399999999999949</v>
      </c>
      <c r="CQ7" s="47">
        <f t="shared" si="7"/>
        <v>16.49999999999995</v>
      </c>
      <c r="CR7" s="47">
        <f t="shared" si="7"/>
        <v>16.599999999999952</v>
      </c>
      <c r="CS7" s="47">
        <f t="shared" si="7"/>
        <v>16.699999999999953</v>
      </c>
      <c r="CT7" s="47">
        <f t="shared" si="7"/>
        <v>16.799999999999955</v>
      </c>
      <c r="CU7" s="47">
        <f t="shared" si="7"/>
        <v>16.899999999999956</v>
      </c>
      <c r="CV7" s="47">
        <f t="shared" si="7"/>
        <v>16.999999999999957</v>
      </c>
      <c r="CW7" s="47">
        <f t="shared" si="7"/>
        <v>17.099999999999959</v>
      </c>
      <c r="CX7" s="47">
        <f t="shared" si="7"/>
        <v>17.19999999999996</v>
      </c>
      <c r="CY7" s="47">
        <f t="shared" si="7"/>
        <v>17.299999999999962</v>
      </c>
      <c r="CZ7" s="47">
        <f t="shared" si="7"/>
        <v>17.399999999999963</v>
      </c>
      <c r="DA7" s="47">
        <f t="shared" si="7"/>
        <v>17.499999999999964</v>
      </c>
      <c r="DB7" s="47">
        <f t="shared" si="7"/>
        <v>17.599999999999966</v>
      </c>
      <c r="DC7" s="47">
        <f t="shared" si="7"/>
        <v>17.699999999999967</v>
      </c>
      <c r="DD7" s="47">
        <f t="shared" si="7"/>
        <v>17.799999999999969</v>
      </c>
      <c r="DE7" s="47">
        <f t="shared" si="7"/>
        <v>17.89999999999997</v>
      </c>
      <c r="DF7" s="47">
        <f t="shared" si="7"/>
        <v>17.999999999999972</v>
      </c>
      <c r="DG7" s="47">
        <f t="shared" si="8"/>
        <v>18.099999999999973</v>
      </c>
      <c r="DH7" s="47">
        <f t="shared" si="8"/>
        <v>18.199999999999974</v>
      </c>
      <c r="DI7" s="47">
        <f t="shared" si="8"/>
        <v>18.299999999999976</v>
      </c>
      <c r="DJ7" s="47">
        <f t="shared" si="8"/>
        <v>18.399999999999977</v>
      </c>
      <c r="DK7" s="47">
        <f t="shared" si="8"/>
        <v>18.499999999999979</v>
      </c>
      <c r="DL7" s="47">
        <f t="shared" si="8"/>
        <v>18.59999999999998</v>
      </c>
      <c r="DM7" s="47">
        <f t="shared" si="8"/>
        <v>18.699999999999982</v>
      </c>
      <c r="DN7" s="47">
        <f t="shared" si="8"/>
        <v>18.799999999999983</v>
      </c>
      <c r="DO7" s="47">
        <f t="shared" si="8"/>
        <v>18.899999999999984</v>
      </c>
      <c r="DP7" s="47">
        <f t="shared" si="8"/>
        <v>18.999999999999986</v>
      </c>
      <c r="DQ7" s="47">
        <f t="shared" si="8"/>
        <v>19.099999999999987</v>
      </c>
      <c r="DR7" s="47">
        <f t="shared" si="8"/>
        <v>19.199999999999989</v>
      </c>
      <c r="DS7" s="47">
        <f t="shared" si="8"/>
        <v>19.29999999999999</v>
      </c>
      <c r="DT7" s="47">
        <f t="shared" si="8"/>
        <v>19.399999999999991</v>
      </c>
      <c r="DU7" s="47">
        <f t="shared" si="8"/>
        <v>19.499999999999993</v>
      </c>
      <c r="DV7" s="47">
        <f t="shared" si="8"/>
        <v>19.599999999999994</v>
      </c>
      <c r="DW7" s="47">
        <f t="shared" si="9"/>
        <v>19.699999999999996</v>
      </c>
      <c r="DX7" s="47">
        <f t="shared" si="9"/>
        <v>19.799999999999997</v>
      </c>
      <c r="DY7" s="47">
        <f t="shared" si="9"/>
        <v>19.899999999999999</v>
      </c>
      <c r="DZ7" s="179">
        <f t="shared" si="35"/>
        <v>20</v>
      </c>
      <c r="EA7" s="47">
        <f t="shared" si="10"/>
        <v>20.100000000000001</v>
      </c>
      <c r="EB7" s="47">
        <f t="shared" si="10"/>
        <v>20.200000000000003</v>
      </c>
      <c r="EC7" s="47">
        <f t="shared" si="10"/>
        <v>20.300000000000004</v>
      </c>
      <c r="ED7" s="47">
        <f t="shared" si="10"/>
        <v>20.400000000000006</v>
      </c>
      <c r="EE7" s="47">
        <f t="shared" si="10"/>
        <v>20.500000000000007</v>
      </c>
      <c r="EF7" s="47">
        <f t="shared" si="10"/>
        <v>20.600000000000009</v>
      </c>
      <c r="EG7" s="47">
        <f t="shared" si="10"/>
        <v>20.70000000000001</v>
      </c>
      <c r="EH7" s="47">
        <f t="shared" si="10"/>
        <v>20.800000000000011</v>
      </c>
      <c r="EI7" s="47">
        <f t="shared" si="10"/>
        <v>20.900000000000013</v>
      </c>
      <c r="EJ7" s="47">
        <f t="shared" si="10"/>
        <v>21.000000000000014</v>
      </c>
      <c r="EK7" s="47">
        <f t="shared" si="10"/>
        <v>21.100000000000016</v>
      </c>
      <c r="EL7" s="47">
        <f t="shared" si="10"/>
        <v>21.200000000000017</v>
      </c>
      <c r="EM7" s="47">
        <f t="shared" si="10"/>
        <v>21.300000000000018</v>
      </c>
      <c r="EN7" s="47">
        <f t="shared" si="10"/>
        <v>21.40000000000002</v>
      </c>
      <c r="EO7" s="47">
        <f t="shared" si="10"/>
        <v>21.500000000000021</v>
      </c>
      <c r="EP7" s="47">
        <f t="shared" si="10"/>
        <v>21.600000000000023</v>
      </c>
      <c r="EQ7" s="47">
        <f t="shared" si="11"/>
        <v>21.700000000000024</v>
      </c>
      <c r="ER7" s="47">
        <f t="shared" si="11"/>
        <v>21.800000000000026</v>
      </c>
      <c r="ES7" s="47">
        <f t="shared" si="11"/>
        <v>21.900000000000027</v>
      </c>
      <c r="ET7" s="47">
        <f t="shared" si="11"/>
        <v>22.000000000000028</v>
      </c>
      <c r="EU7" s="47">
        <f t="shared" si="11"/>
        <v>22.10000000000003</v>
      </c>
      <c r="EV7" s="47">
        <f t="shared" si="11"/>
        <v>22.200000000000031</v>
      </c>
      <c r="EW7" s="47">
        <f t="shared" si="11"/>
        <v>22.300000000000033</v>
      </c>
      <c r="EX7" s="47">
        <f t="shared" si="11"/>
        <v>22.400000000000034</v>
      </c>
      <c r="EY7" s="47">
        <f t="shared" si="11"/>
        <v>22.500000000000036</v>
      </c>
      <c r="EZ7" s="47">
        <f t="shared" si="11"/>
        <v>22.600000000000037</v>
      </c>
      <c r="FA7" s="47">
        <f t="shared" si="11"/>
        <v>22.700000000000038</v>
      </c>
      <c r="FB7" s="47">
        <f t="shared" si="11"/>
        <v>22.80000000000004</v>
      </c>
      <c r="FC7" s="47">
        <f t="shared" si="11"/>
        <v>22.900000000000041</v>
      </c>
      <c r="FD7" s="47">
        <f t="shared" si="11"/>
        <v>23.000000000000043</v>
      </c>
      <c r="FE7" s="47">
        <f t="shared" si="11"/>
        <v>23.100000000000044</v>
      </c>
      <c r="FF7" s="47">
        <f t="shared" si="11"/>
        <v>23.200000000000045</v>
      </c>
      <c r="FG7" s="47">
        <f t="shared" si="12"/>
        <v>23.300000000000047</v>
      </c>
      <c r="FH7" s="47">
        <f t="shared" si="12"/>
        <v>23.400000000000048</v>
      </c>
      <c r="FI7" s="47">
        <f t="shared" si="12"/>
        <v>23.50000000000005</v>
      </c>
      <c r="FJ7" s="47">
        <f t="shared" si="12"/>
        <v>23.600000000000051</v>
      </c>
      <c r="FK7" s="47">
        <f t="shared" si="12"/>
        <v>23.700000000000053</v>
      </c>
      <c r="FL7" s="47">
        <f t="shared" si="12"/>
        <v>23.800000000000054</v>
      </c>
      <c r="FM7" s="47">
        <f t="shared" si="12"/>
        <v>23.900000000000055</v>
      </c>
      <c r="FN7" s="47">
        <f t="shared" si="12"/>
        <v>24.000000000000057</v>
      </c>
      <c r="FO7" s="47">
        <f t="shared" si="12"/>
        <v>24.100000000000058</v>
      </c>
      <c r="FP7" s="47">
        <f t="shared" si="12"/>
        <v>24.20000000000006</v>
      </c>
      <c r="FQ7" s="47">
        <f t="shared" si="12"/>
        <v>24.300000000000061</v>
      </c>
      <c r="FR7" s="47">
        <f t="shared" si="12"/>
        <v>24.400000000000063</v>
      </c>
      <c r="FS7" s="47">
        <f t="shared" si="12"/>
        <v>24.500000000000064</v>
      </c>
      <c r="FT7" s="47">
        <f t="shared" si="12"/>
        <v>24.600000000000065</v>
      </c>
      <c r="FU7" s="47">
        <f t="shared" si="12"/>
        <v>24.700000000000067</v>
      </c>
      <c r="FV7" s="47">
        <f t="shared" si="12"/>
        <v>24.800000000000068</v>
      </c>
      <c r="FW7" s="47">
        <f t="shared" si="13"/>
        <v>24.90000000000007</v>
      </c>
      <c r="FX7" s="47">
        <f t="shared" si="13"/>
        <v>25.000000000000071</v>
      </c>
      <c r="FY7" s="47">
        <f t="shared" si="13"/>
        <v>25.100000000000072</v>
      </c>
      <c r="FZ7" s="47">
        <f t="shared" si="13"/>
        <v>25.200000000000074</v>
      </c>
      <c r="GA7" s="47">
        <f t="shared" si="13"/>
        <v>25.300000000000075</v>
      </c>
      <c r="GB7" s="47">
        <f t="shared" si="13"/>
        <v>25.400000000000077</v>
      </c>
      <c r="GC7" s="47">
        <f t="shared" si="13"/>
        <v>25.500000000000078</v>
      </c>
      <c r="GD7" s="47">
        <f t="shared" si="13"/>
        <v>25.60000000000008</v>
      </c>
      <c r="GE7" s="47">
        <f t="shared" si="13"/>
        <v>25.700000000000081</v>
      </c>
      <c r="GF7" s="47">
        <f t="shared" si="13"/>
        <v>25.800000000000082</v>
      </c>
      <c r="GG7" s="47">
        <f t="shared" si="13"/>
        <v>25.900000000000084</v>
      </c>
      <c r="GH7" s="47">
        <f t="shared" si="13"/>
        <v>26.000000000000085</v>
      </c>
      <c r="GI7" s="47">
        <f t="shared" si="13"/>
        <v>26.100000000000087</v>
      </c>
      <c r="GJ7" s="47">
        <f t="shared" si="13"/>
        <v>26.200000000000088</v>
      </c>
      <c r="GK7" s="47">
        <f t="shared" si="13"/>
        <v>26.30000000000009</v>
      </c>
      <c r="GL7" s="47">
        <f t="shared" si="13"/>
        <v>26.400000000000091</v>
      </c>
      <c r="GM7" s="47">
        <f t="shared" si="14"/>
        <v>26.500000000000092</v>
      </c>
      <c r="GN7" s="47">
        <f t="shared" si="14"/>
        <v>26.600000000000094</v>
      </c>
      <c r="GO7" s="47">
        <f t="shared" si="14"/>
        <v>26.700000000000095</v>
      </c>
      <c r="GP7" s="47">
        <f t="shared" si="14"/>
        <v>26.800000000000097</v>
      </c>
      <c r="GQ7" s="47">
        <f t="shared" si="14"/>
        <v>26.900000000000098</v>
      </c>
      <c r="GR7" s="47">
        <f t="shared" si="14"/>
        <v>27.000000000000099</v>
      </c>
      <c r="GS7" s="47">
        <f t="shared" si="14"/>
        <v>27.100000000000101</v>
      </c>
      <c r="GT7" s="47">
        <f t="shared" si="14"/>
        <v>27.200000000000102</v>
      </c>
      <c r="GU7" s="47">
        <f t="shared" si="14"/>
        <v>27.300000000000104</v>
      </c>
      <c r="GV7" s="47">
        <f t="shared" si="14"/>
        <v>27.400000000000105</v>
      </c>
      <c r="GW7" s="47">
        <f t="shared" si="14"/>
        <v>27.500000000000107</v>
      </c>
      <c r="GX7" s="47">
        <f t="shared" si="14"/>
        <v>27.600000000000108</v>
      </c>
      <c r="GY7" s="47">
        <f t="shared" si="14"/>
        <v>27.700000000000109</v>
      </c>
      <c r="GZ7" s="47">
        <f t="shared" si="14"/>
        <v>27.800000000000111</v>
      </c>
      <c r="HA7" s="47">
        <f t="shared" si="14"/>
        <v>27.900000000000112</v>
      </c>
      <c r="HB7" s="47">
        <f t="shared" si="14"/>
        <v>28.000000000000114</v>
      </c>
      <c r="HC7" s="47">
        <f t="shared" si="15"/>
        <v>28.100000000000115</v>
      </c>
      <c r="HD7" s="47">
        <f t="shared" si="15"/>
        <v>28.200000000000117</v>
      </c>
      <c r="HE7" s="47">
        <f t="shared" si="15"/>
        <v>28.300000000000118</v>
      </c>
      <c r="HF7" s="47">
        <f t="shared" si="15"/>
        <v>28.400000000000119</v>
      </c>
      <c r="HG7" s="47">
        <f t="shared" si="15"/>
        <v>28.500000000000121</v>
      </c>
      <c r="HH7" s="47">
        <f t="shared" si="15"/>
        <v>28.600000000000122</v>
      </c>
      <c r="HI7" s="47">
        <f t="shared" si="15"/>
        <v>28.700000000000124</v>
      </c>
      <c r="HJ7" s="47">
        <f t="shared" si="15"/>
        <v>28.800000000000125</v>
      </c>
      <c r="HK7" s="47">
        <f t="shared" si="15"/>
        <v>28.900000000000126</v>
      </c>
      <c r="HL7" s="47">
        <f t="shared" si="15"/>
        <v>29.000000000000128</v>
      </c>
      <c r="HM7" s="47">
        <f t="shared" si="15"/>
        <v>29.100000000000129</v>
      </c>
      <c r="HN7" s="47">
        <f t="shared" si="15"/>
        <v>29.200000000000131</v>
      </c>
      <c r="HO7" s="47">
        <f t="shared" si="15"/>
        <v>29.300000000000132</v>
      </c>
      <c r="HP7" s="47">
        <f t="shared" si="15"/>
        <v>29.400000000000134</v>
      </c>
      <c r="HQ7" s="47">
        <f t="shared" si="15"/>
        <v>29.500000000000135</v>
      </c>
      <c r="HR7" s="47">
        <f t="shared" si="15"/>
        <v>29.600000000000136</v>
      </c>
      <c r="HS7" s="47">
        <f t="shared" si="16"/>
        <v>29.700000000000138</v>
      </c>
      <c r="HT7" s="47">
        <f t="shared" si="16"/>
        <v>29.800000000000139</v>
      </c>
      <c r="HU7" s="47">
        <f t="shared" si="16"/>
        <v>29.900000000000141</v>
      </c>
      <c r="HV7" s="47">
        <f t="shared" si="16"/>
        <v>30.000000000000142</v>
      </c>
      <c r="HW7" s="165">
        <f t="shared" si="17"/>
        <v>8.7632623181734103E-3</v>
      </c>
      <c r="HX7" s="165">
        <f t="shared" si="17"/>
        <v>9.1687000871949996E-3</v>
      </c>
      <c r="HY7" s="165">
        <f t="shared" si="17"/>
        <v>9.5885362699082571E-3</v>
      </c>
      <c r="HZ7" s="165">
        <f t="shared" si="17"/>
        <v>1.0023039852995302E-2</v>
      </c>
      <c r="IA7" s="165">
        <f t="shared" si="17"/>
        <v>1.0472471627038533E-2</v>
      </c>
      <c r="IB7" s="165">
        <f t="shared" si="17"/>
        <v>1.0937083330510815E-2</v>
      </c>
      <c r="IC7" s="165">
        <f t="shared" si="17"/>
        <v>1.1417116776211001E-2</v>
      </c>
      <c r="ID7" s="165">
        <f t="shared" si="17"/>
        <v>1.1912802961791849E-2</v>
      </c>
      <c r="IE7" s="165">
        <f t="shared" si="17"/>
        <v>1.2424361166152939E-2</v>
      </c>
      <c r="IF7" s="165">
        <f t="shared" si="17"/>
        <v>1.2951998033595162E-2</v>
      </c>
      <c r="IG7" s="165">
        <f t="shared" si="17"/>
        <v>1.3495906647755771E-2</v>
      </c>
      <c r="IH7" s="165">
        <f t="shared" si="17"/>
        <v>1.4056265597463624E-2</v>
      </c>
      <c r="II7" s="165">
        <f t="shared" si="17"/>
        <v>1.4633238036771494E-2</v>
      </c>
      <c r="IJ7" s="165">
        <f t="shared" si="17"/>
        <v>1.5226970741536772E-2</v>
      </c>
      <c r="IK7" s="165">
        <f t="shared" si="17"/>
        <v>1.5837593165032041E-2</v>
      </c>
      <c r="IL7" s="165">
        <f t="shared" si="17"/>
        <v>1.6465216495172356E-2</v>
      </c>
      <c r="IM7" s="165">
        <f t="shared" si="18"/>
        <v>1.7109932716046685E-2</v>
      </c>
      <c r="IN7" s="165">
        <f t="shared" si="18"/>
        <v>1.7771813676535159E-2</v>
      </c>
      <c r="IO7" s="165">
        <f t="shared" si="18"/>
        <v>1.8450910168881667E-2</v>
      </c>
      <c r="IP7" s="165">
        <f t="shared" si="18"/>
        <v>1.9147251020172191E-2</v>
      </c>
      <c r="IQ7" s="165">
        <f t="shared" si="18"/>
        <v>1.9860842199742199E-2</v>
      </c>
      <c r="IR7" s="165">
        <f t="shared" si="18"/>
        <v>2.0591665945600801E-2</v>
      </c>
      <c r="IS7" s="165">
        <f t="shared" si="18"/>
        <v>2.1339679913015341E-2</v>
      </c>
      <c r="IT7" s="165">
        <f t="shared" si="18"/>
        <v>2.2104816348445886E-2</v>
      </c>
      <c r="IU7" s="165">
        <f t="shared" si="18"/>
        <v>2.2886981292055221E-2</v>
      </c>
      <c r="IV7" s="165">
        <f t="shared" si="18"/>
        <v>2.3686053812045239E-2</v>
      </c>
      <c r="IW7" s="165">
        <f t="shared" si="18"/>
        <v>2.4501885274084985E-2</v>
      </c>
      <c r="IX7" s="165">
        <f t="shared" si="18"/>
        <v>2.5334298649098246E-2</v>
      </c>
      <c r="IY7" s="165">
        <f t="shared" si="18"/>
        <v>2.6183087862669315E-2</v>
      </c>
      <c r="IZ7" s="165">
        <f t="shared" si="18"/>
        <v>2.704801718930399E-2</v>
      </c>
      <c r="JA7" s="165">
        <f t="shared" si="18"/>
        <v>2.7928820694748231E-2</v>
      </c>
      <c r="JB7" s="165">
        <f t="shared" si="18"/>
        <v>2.8825201729520019E-2</v>
      </c>
      <c r="JC7" s="165">
        <f t="shared" si="19"/>
        <v>2.9736832476748846E-2</v>
      </c>
      <c r="JD7" s="165">
        <f t="shared" si="19"/>
        <v>3.0663353557343453E-2</v>
      </c>
      <c r="JE7" s="165">
        <f t="shared" si="19"/>
        <v>3.1604373695420934E-2</v>
      </c>
      <c r="JF7" s="165">
        <f t="shared" si="19"/>
        <v>3.2559469446828943E-2</v>
      </c>
      <c r="JG7" s="165">
        <f t="shared" si="19"/>
        <v>3.3528184993477678E-2</v>
      </c>
      <c r="JH7" s="165">
        <f t="shared" si="19"/>
        <v>3.4510032006070224E-2</v>
      </c>
      <c r="JI7" s="165">
        <f t="shared" si="19"/>
        <v>3.5504489577677587E-2</v>
      </c>
      <c r="JJ7" s="165">
        <f t="shared" si="19"/>
        <v>3.6511004230449159E-2</v>
      </c>
      <c r="JK7" s="165">
        <f t="shared" si="19"/>
        <v>3.7528989997581814E-2</v>
      </c>
      <c r="JL7" s="165">
        <f t="shared" si="19"/>
        <v>3.8557828582488678E-2</v>
      </c>
      <c r="JM7" s="165">
        <f t="shared" si="19"/>
        <v>3.9596869596915822E-2</v>
      </c>
      <c r="JN7" s="165">
        <f t="shared" si="19"/>
        <v>4.0645430879549534E-2</v>
      </c>
      <c r="JO7" s="165">
        <f t="shared" si="19"/>
        <v>4.1702798896439769E-2</v>
      </c>
      <c r="JP7" s="165">
        <f t="shared" si="19"/>
        <v>4.2768229224337914E-2</v>
      </c>
      <c r="JQ7" s="165">
        <f t="shared" si="19"/>
        <v>4.3840947117809094E-2</v>
      </c>
      <c r="JR7" s="165">
        <f t="shared" si="19"/>
        <v>4.4920148160732067E-2</v>
      </c>
      <c r="JS7" s="165">
        <f t="shared" si="20"/>
        <v>4.6004999002543318E-2</v>
      </c>
      <c r="JT7" s="165">
        <f t="shared" si="20"/>
        <v>4.7094638179318749E-2</v>
      </c>
      <c r="JU7" s="165">
        <f t="shared" si="20"/>
        <v>4.8188177019515145E-2</v>
      </c>
      <c r="JV7" s="165">
        <f t="shared" si="20"/>
        <v>4.9284700633916594E-2</v>
      </c>
      <c r="JW7" s="165">
        <f t="shared" si="20"/>
        <v>5.0383268989049872E-2</v>
      </c>
      <c r="JX7" s="165">
        <f t="shared" si="20"/>
        <v>5.1482918063046404E-2</v>
      </c>
      <c r="JY7" s="165">
        <f t="shared" si="20"/>
        <v>5.2582661082639787E-2</v>
      </c>
      <c r="JZ7" s="165">
        <f t="shared" si="20"/>
        <v>5.3681489839697977E-2</v>
      </c>
      <c r="KA7" s="165">
        <f t="shared" si="20"/>
        <v>5.4778376085397436E-2</v>
      </c>
      <c r="KB7" s="165">
        <f t="shared" si="20"/>
        <v>5.5872272999856885E-2</v>
      </c>
      <c r="KC7" s="165">
        <f t="shared" si="20"/>
        <v>5.6962116734759059E-2</v>
      </c>
      <c r="KD7" s="165">
        <f t="shared" si="20"/>
        <v>5.8046828026203853E-2</v>
      </c>
      <c r="KE7" s="165">
        <f t="shared" si="20"/>
        <v>5.9125313874754656E-2</v>
      </c>
      <c r="KF7" s="165">
        <f t="shared" si="20"/>
        <v>6.0196469289364105E-2</v>
      </c>
      <c r="KG7" s="165">
        <f t="shared" si="20"/>
        <v>6.1259179091596214E-2</v>
      </c>
      <c r="KH7" s="165">
        <f t="shared" si="20"/>
        <v>6.2312319776301708E-2</v>
      </c>
      <c r="KI7" s="165">
        <f t="shared" si="21"/>
        <v>6.3354761424650644E-2</v>
      </c>
      <c r="KJ7" s="165">
        <f t="shared" si="21"/>
        <v>6.4385369665186112E-2</v>
      </c>
      <c r="KK7" s="165">
        <f t="shared" si="21"/>
        <v>6.5403007678332806E-2</v>
      </c>
      <c r="KL7" s="165">
        <f t="shared" si="21"/>
        <v>6.6406538239577317E-2</v>
      </c>
      <c r="KM7" s="165">
        <f t="shared" si="21"/>
        <v>6.7394825796334767E-2</v>
      </c>
      <c r="KN7" s="165">
        <f t="shared" si="21"/>
        <v>6.8366738573327701E-2</v>
      </c>
      <c r="KO7" s="165">
        <f t="shared" si="21"/>
        <v>6.9321150701131776E-2</v>
      </c>
      <c r="KP7" s="165">
        <f t="shared" si="21"/>
        <v>7.0256944362387677E-2</v>
      </c>
      <c r="KQ7" s="165">
        <f t="shared" si="21"/>
        <v>7.1173011950041276E-2</v>
      </c>
      <c r="KR7" s="165">
        <f t="shared" si="21"/>
        <v>7.2068258231855892E-2</v>
      </c>
      <c r="KS7" s="165">
        <f t="shared" si="21"/>
        <v>7.2941602515341264E-2</v>
      </c>
      <c r="KT7" s="165">
        <f t="shared" si="21"/>
        <v>7.37919808071648E-2</v>
      </c>
      <c r="KU7" s="165">
        <f t="shared" si="21"/>
        <v>7.4618347961052253E-2</v>
      </c>
      <c r="KV7" s="165">
        <f t="shared" si="21"/>
        <v>7.5419679808148274E-2</v>
      </c>
      <c r="KW7" s="165">
        <f t="shared" si="21"/>
        <v>7.6194975263790959E-2</v>
      </c>
      <c r="KX7" s="165">
        <f t="shared" si="21"/>
        <v>7.6943258404661777E-2</v>
      </c>
      <c r="KY7" s="165">
        <f t="shared" si="22"/>
        <v>7.7663580510299909E-2</v>
      </c>
      <c r="KZ7" s="165">
        <f t="shared" si="22"/>
        <v>7.8355022063021473E-2</v>
      </c>
      <c r="LA7" s="165">
        <f t="shared" si="22"/>
        <v>7.9016694700356604E-2</v>
      </c>
      <c r="LB7" s="165">
        <f t="shared" si="22"/>
        <v>7.9647743114213243E-2</v>
      </c>
      <c r="LC7" s="165">
        <f t="shared" si="22"/>
        <v>8.0247346891093099E-2</v>
      </c>
      <c r="LD7" s="165">
        <f t="shared" si="22"/>
        <v>8.0814722287824853E-2</v>
      </c>
      <c r="LE7" s="165">
        <f t="shared" si="22"/>
        <v>8.1349123937440065E-2</v>
      </c>
      <c r="LF7" s="165">
        <f t="shared" si="22"/>
        <v>8.1849846479997962E-2</v>
      </c>
      <c r="LG7" s="165">
        <f t="shared" si="22"/>
        <v>8.2316226113367919E-2</v>
      </c>
      <c r="LH7" s="165">
        <f t="shared" si="22"/>
        <v>8.2747642059198906E-2</v>
      </c>
      <c r="LI7" s="165">
        <f t="shared" si="22"/>
        <v>8.3143517939545455E-2</v>
      </c>
      <c r="LJ7" s="165">
        <f t="shared" si="22"/>
        <v>8.3503323059878204E-2</v>
      </c>
      <c r="LK7" s="165">
        <f t="shared" si="22"/>
        <v>8.3826573594481771E-2</v>
      </c>
      <c r="LL7" s="165">
        <f t="shared" si="22"/>
        <v>8.4112833670533946E-2</v>
      </c>
      <c r="LM7" s="165">
        <f t="shared" si="22"/>
        <v>8.436171634746667E-2</v>
      </c>
      <c r="LN7" s="165">
        <f t="shared" si="22"/>
        <v>8.4572884488528288E-2</v>
      </c>
      <c r="LO7" s="165">
        <f t="shared" si="23"/>
        <v>8.4746051521799315E-2</v>
      </c>
      <c r="LP7" s="165">
        <f t="shared" si="23"/>
        <v>8.4880982088257409E-2</v>
      </c>
      <c r="LQ7" s="165">
        <f t="shared" si="23"/>
        <v>8.4977492574839567E-2</v>
      </c>
      <c r="LR7" s="165">
        <f t="shared" si="23"/>
        <v>8.5035451530812087E-2</v>
      </c>
      <c r="LS7" s="165">
        <f t="shared" si="23"/>
        <v>8.5054779966126273E-2</v>
      </c>
      <c r="LT7" s="165">
        <f t="shared" si="23"/>
        <v>8.5035451530812087E-2</v>
      </c>
      <c r="LU7" s="165">
        <f t="shared" si="23"/>
        <v>8.4977492574839567E-2</v>
      </c>
      <c r="LV7" s="165">
        <f t="shared" si="23"/>
        <v>8.4880982088257409E-2</v>
      </c>
      <c r="LW7" s="165">
        <f t="shared" si="23"/>
        <v>8.4746051521799315E-2</v>
      </c>
      <c r="LX7" s="165">
        <f t="shared" si="23"/>
        <v>8.4572884488528288E-2</v>
      </c>
      <c r="LY7" s="165">
        <f t="shared" si="23"/>
        <v>8.436171634746667E-2</v>
      </c>
      <c r="LZ7" s="165">
        <f t="shared" si="23"/>
        <v>8.4112833670533946E-2</v>
      </c>
      <c r="MA7" s="165">
        <f t="shared" si="23"/>
        <v>8.3826573594481771E-2</v>
      </c>
      <c r="MB7" s="165">
        <f t="shared" si="23"/>
        <v>8.3503323059878204E-2</v>
      </c>
      <c r="MC7" s="165">
        <f t="shared" si="23"/>
        <v>8.3143517939545455E-2</v>
      </c>
      <c r="MD7" s="165">
        <f t="shared" si="23"/>
        <v>8.2747642059198906E-2</v>
      </c>
      <c r="ME7" s="165">
        <f t="shared" si="24"/>
        <v>8.2316226113367919E-2</v>
      </c>
      <c r="MF7" s="165">
        <f t="shared" si="24"/>
        <v>8.1849846479997962E-2</v>
      </c>
      <c r="MG7" s="165">
        <f t="shared" si="24"/>
        <v>8.1349123937440065E-2</v>
      </c>
      <c r="MH7" s="165">
        <f t="shared" si="24"/>
        <v>8.0814722287824853E-2</v>
      </c>
      <c r="MI7" s="165">
        <f t="shared" si="24"/>
        <v>8.0247346891093099E-2</v>
      </c>
      <c r="MJ7" s="165">
        <f t="shared" si="24"/>
        <v>7.9647743114213243E-2</v>
      </c>
      <c r="MK7" s="165">
        <f t="shared" si="24"/>
        <v>7.9016694700356604E-2</v>
      </c>
      <c r="ML7" s="165">
        <f t="shared" si="24"/>
        <v>7.8355022063021473E-2</v>
      </c>
      <c r="MM7" s="165">
        <f t="shared" si="24"/>
        <v>7.7663580510299909E-2</v>
      </c>
      <c r="MN7" s="165">
        <f t="shared" si="24"/>
        <v>7.6943258404661777E-2</v>
      </c>
      <c r="MO7" s="165">
        <f t="shared" si="24"/>
        <v>7.6194975263790959E-2</v>
      </c>
      <c r="MP7" s="165">
        <f t="shared" si="24"/>
        <v>7.5419679808148274E-2</v>
      </c>
      <c r="MQ7" s="165">
        <f t="shared" si="24"/>
        <v>7.4618347961052253E-2</v>
      </c>
      <c r="MR7" s="165">
        <f t="shared" si="24"/>
        <v>7.37919808071648E-2</v>
      </c>
      <c r="MS7" s="165">
        <f t="shared" si="24"/>
        <v>7.2941602515341264E-2</v>
      </c>
      <c r="MT7" s="165">
        <f t="shared" si="24"/>
        <v>7.2068258231855892E-2</v>
      </c>
      <c r="MU7" s="165">
        <f t="shared" si="25"/>
        <v>7.1173011950041276E-2</v>
      </c>
      <c r="MV7" s="165">
        <f t="shared" si="25"/>
        <v>7.0256944362387677E-2</v>
      </c>
      <c r="MW7" s="165">
        <f t="shared" si="25"/>
        <v>6.9321150701131776E-2</v>
      </c>
      <c r="MX7" s="165">
        <f t="shared" si="25"/>
        <v>6.8366738573327701E-2</v>
      </c>
      <c r="MY7" s="165">
        <f t="shared" si="25"/>
        <v>6.7394825796334767E-2</v>
      </c>
      <c r="MZ7" s="165">
        <f t="shared" si="25"/>
        <v>6.6406538239577317E-2</v>
      </c>
      <c r="NA7" s="165">
        <f t="shared" si="25"/>
        <v>6.5403007678332806E-2</v>
      </c>
      <c r="NB7" s="165">
        <f t="shared" si="25"/>
        <v>6.4385369665186112E-2</v>
      </c>
      <c r="NC7" s="165">
        <f t="shared" si="25"/>
        <v>6.3354761424650644E-2</v>
      </c>
      <c r="ND7" s="165">
        <f t="shared" si="25"/>
        <v>6.2312319776301708E-2</v>
      </c>
      <c r="NE7" s="165">
        <f t="shared" si="25"/>
        <v>6.1259179091596214E-2</v>
      </c>
      <c r="NF7" s="165">
        <f t="shared" si="25"/>
        <v>6.0196469289364105E-2</v>
      </c>
      <c r="NG7" s="165">
        <f t="shared" si="25"/>
        <v>5.9125313874754649E-2</v>
      </c>
      <c r="NH7" s="165">
        <f t="shared" si="25"/>
        <v>5.8046828026203805E-2</v>
      </c>
      <c r="NI7" s="165">
        <f t="shared" si="25"/>
        <v>5.6962116734758997E-2</v>
      </c>
      <c r="NJ7" s="165">
        <f t="shared" si="25"/>
        <v>5.5872272999856816E-2</v>
      </c>
      <c r="NK7" s="165">
        <f t="shared" si="26"/>
        <v>5.4778376085397339E-2</v>
      </c>
      <c r="NL7" s="165">
        <f t="shared" si="26"/>
        <v>5.3681489839697852E-2</v>
      </c>
      <c r="NM7" s="165">
        <f t="shared" si="26"/>
        <v>5.2582661082639648E-2</v>
      </c>
      <c r="NN7" s="165">
        <f t="shared" si="26"/>
        <v>5.1482918063046244E-2</v>
      </c>
      <c r="NO7" s="165">
        <f t="shared" si="26"/>
        <v>5.0383268989049705E-2</v>
      </c>
      <c r="NP7" s="165">
        <f t="shared" si="26"/>
        <v>4.9284700633916392E-2</v>
      </c>
      <c r="NQ7" s="165">
        <f t="shared" si="26"/>
        <v>4.8188177019514923E-2</v>
      </c>
      <c r="NR7" s="165">
        <f t="shared" si="26"/>
        <v>4.7094638179318526E-2</v>
      </c>
      <c r="NS7" s="165">
        <f t="shared" si="26"/>
        <v>4.6004999002543054E-2</v>
      </c>
      <c r="NT7" s="165">
        <f t="shared" si="26"/>
        <v>4.4920148160731789E-2</v>
      </c>
      <c r="NU7" s="165">
        <f t="shared" si="26"/>
        <v>4.3840947117808809E-2</v>
      </c>
      <c r="NV7" s="165">
        <f t="shared" si="26"/>
        <v>4.2768229224337595E-2</v>
      </c>
      <c r="NW7" s="165">
        <f t="shared" si="26"/>
        <v>4.170279889643945E-2</v>
      </c>
      <c r="NX7" s="165">
        <f t="shared" si="26"/>
        <v>4.0645430879549208E-2</v>
      </c>
      <c r="NY7" s="165">
        <f t="shared" si="26"/>
        <v>3.9596869596915461E-2</v>
      </c>
      <c r="NZ7" s="165">
        <f t="shared" si="26"/>
        <v>3.8557828582488317E-2</v>
      </c>
      <c r="OA7" s="165">
        <f t="shared" si="27"/>
        <v>3.7528989997581433E-2</v>
      </c>
      <c r="OB7" s="165">
        <f t="shared" si="27"/>
        <v>3.6511004230448764E-2</v>
      </c>
      <c r="OC7" s="165">
        <f t="shared" si="27"/>
        <v>3.5504489577677177E-2</v>
      </c>
      <c r="OD7" s="165">
        <f t="shared" si="27"/>
        <v>3.45100320060698E-2</v>
      </c>
      <c r="OE7" s="165">
        <f t="shared" si="27"/>
        <v>3.3528184993477234E-2</v>
      </c>
      <c r="OF7" s="165">
        <f t="shared" si="27"/>
        <v>3.2559469446828498E-2</v>
      </c>
      <c r="OG7" s="165">
        <f t="shared" si="27"/>
        <v>3.1604373695420483E-2</v>
      </c>
      <c r="OH7" s="165">
        <f t="shared" si="27"/>
        <v>3.0663353557342989E-2</v>
      </c>
      <c r="OI7" s="165">
        <f t="shared" si="27"/>
        <v>2.9736832476748371E-2</v>
      </c>
      <c r="OJ7" s="165">
        <f t="shared" si="27"/>
        <v>2.8825201729519544E-2</v>
      </c>
      <c r="OK7" s="165">
        <f t="shared" si="27"/>
        <v>2.7928820694747739E-2</v>
      </c>
      <c r="OL7" s="165">
        <f t="shared" si="27"/>
        <v>2.704801718930349E-2</v>
      </c>
      <c r="OM7" s="165">
        <f t="shared" si="27"/>
        <v>2.6183087862668819E-2</v>
      </c>
      <c r="ON7" s="165">
        <f t="shared" si="27"/>
        <v>2.5334298649097736E-2</v>
      </c>
      <c r="OO7" s="165">
        <f t="shared" si="27"/>
        <v>2.4501885274084471E-2</v>
      </c>
      <c r="OP7" s="165">
        <f t="shared" si="27"/>
        <v>2.3686053812044729E-2</v>
      </c>
      <c r="OQ7" s="165">
        <f t="shared" si="28"/>
        <v>2.2886981292054694E-2</v>
      </c>
      <c r="OR7" s="165">
        <f t="shared" si="28"/>
        <v>2.2104816348445359E-2</v>
      </c>
      <c r="OS7" s="165">
        <f t="shared" si="28"/>
        <v>2.1339679913014817E-2</v>
      </c>
      <c r="OT7" s="165">
        <f t="shared" si="28"/>
        <v>2.059166594560027E-2</v>
      </c>
      <c r="OU7" s="165">
        <f t="shared" si="28"/>
        <v>1.9860842199741675E-2</v>
      </c>
      <c r="OV7" s="165">
        <f t="shared" si="28"/>
        <v>1.9147251020171667E-2</v>
      </c>
      <c r="OW7" s="165">
        <f t="shared" si="28"/>
        <v>1.8450910168881132E-2</v>
      </c>
      <c r="OX7" s="165">
        <f t="shared" si="28"/>
        <v>1.7771813676534638E-2</v>
      </c>
      <c r="OY7" s="165">
        <f t="shared" si="28"/>
        <v>1.7109932716046158E-2</v>
      </c>
      <c r="OZ7" s="165">
        <f t="shared" si="28"/>
        <v>1.6465216495171832E-2</v>
      </c>
      <c r="PA7" s="165">
        <f t="shared" si="28"/>
        <v>1.5837593165031524E-2</v>
      </c>
      <c r="PB7" s="165">
        <f t="shared" si="28"/>
        <v>1.5226970741536257E-2</v>
      </c>
      <c r="PC7" s="165">
        <f t="shared" si="28"/>
        <v>1.463323803677098E-2</v>
      </c>
      <c r="PD7" s="165">
        <f t="shared" si="28"/>
        <v>1.4056265597463122E-2</v>
      </c>
      <c r="PE7" s="165">
        <f t="shared" si="28"/>
        <v>1.349590664775527E-2</v>
      </c>
      <c r="PF7" s="165">
        <f t="shared" si="28"/>
        <v>1.2951998033594663E-2</v>
      </c>
      <c r="PG7" s="165">
        <f t="shared" si="29"/>
        <v>1.2424361166152446E-2</v>
      </c>
      <c r="PH7" s="165">
        <f t="shared" si="29"/>
        <v>1.1912802961791364E-2</v>
      </c>
      <c r="PI7" s="165">
        <f t="shared" si="29"/>
        <v>1.1417116776210524E-2</v>
      </c>
      <c r="PJ7" s="165">
        <f t="shared" si="29"/>
        <v>1.0937083330510343E-2</v>
      </c>
      <c r="PK7" s="165">
        <f t="shared" si="29"/>
        <v>1.0472471627038068E-2</v>
      </c>
      <c r="PL7" s="165">
        <f t="shared" si="29"/>
        <v>1.0023039852994853E-2</v>
      </c>
      <c r="PM7" s="165">
        <f t="shared" si="29"/>
        <v>9.5885362699078078E-3</v>
      </c>
      <c r="PN7" s="165">
        <f t="shared" si="29"/>
        <v>9.1687000871945538E-3</v>
      </c>
      <c r="PO7" s="165">
        <f t="shared" si="29"/>
        <v>8.7632623181729784E-3</v>
      </c>
    </row>
    <row r="8" spans="1:432" x14ac:dyDescent="0.45">
      <c r="A8" s="362" t="s">
        <v>866</v>
      </c>
      <c r="B8" s="368">
        <f>IF($R8="","",ROUND(_xlfn.NORM.INV(ABS(VLOOKUP($T$1,VLookups!$A$43:$B$44,2,FALSE)-B$2),$N8,$R8),0))</f>
        <v>93</v>
      </c>
      <c r="C8" s="374">
        <f t="shared" si="36"/>
        <v>46339</v>
      </c>
      <c r="D8" s="375">
        <f t="shared" si="37"/>
        <v>46489</v>
      </c>
      <c r="E8" s="111">
        <v>-0.25</v>
      </c>
      <c r="F8" s="113"/>
      <c r="G8" s="118">
        <f t="shared" si="30"/>
        <v>60</v>
      </c>
      <c r="H8" s="91">
        <v>80</v>
      </c>
      <c r="I8" s="118">
        <f t="shared" si="31"/>
        <v>120</v>
      </c>
      <c r="J8" s="113"/>
      <c r="K8" s="110"/>
      <c r="L8" s="120">
        <f t="shared" si="0"/>
        <v>1</v>
      </c>
      <c r="M8" s="120">
        <f t="shared" si="1"/>
        <v>0.5</v>
      </c>
      <c r="N8" s="71">
        <f t="shared" si="32"/>
        <v>83.333333333333329</v>
      </c>
      <c r="O8" s="23" t="s">
        <v>1</v>
      </c>
      <c r="P8" s="55"/>
      <c r="Q8" s="298"/>
      <c r="R8" s="72">
        <f>IF(AND(G8&gt;0,H8&gt;0,I8&gt;0),IF(ISBLANK(Q8),IF(ISBLANK(O8),"",(I8-G8)*VLOOKUP(O8,VLookups!$A$4:$B$13,2,FALSE)),Q8),"")</f>
        <v>12</v>
      </c>
      <c r="S8" s="73">
        <f t="shared" si="2"/>
        <v>144</v>
      </c>
      <c r="T8" s="91">
        <v>83</v>
      </c>
      <c r="U8" s="265">
        <f>IF(AND(T8&gt;0,H8&gt;0,NOT(R8="")),ABS(VLOOKUP($T$1,VLookups!$A$43:$B$44,2,FALSE)-_xlfn.NORM.DIST(T8,N8,R8,TRUE)),"")</f>
        <v>0.48891969494352022</v>
      </c>
      <c r="V8" s="90">
        <f>IF(AND($G8&gt;0,$H8&gt;0,$I8&gt;0,NOT(ISBLANK($O8))),_xlfn.NORM.INV(ABS(VLOOKUP($T$1,VLookups!$A$43:$B$44,2,FALSE)-V$3),$N8,$R8),"")</f>
        <v>67.95471454679813</v>
      </c>
      <c r="W8" s="89">
        <f>IF(AND($G8&gt;0,$H8&gt;0,$I8&gt;0,NOT(ISBLANK($O8))),_xlfn.NORM.INV(ABS(VLOOKUP($T$1,VLookups!$A$43:$B$44,2,FALSE)-W$3),$N8,$R8),"")</f>
        <v>98.711952119868528</v>
      </c>
      <c r="X8" s="90">
        <f>IF(AND($G8&gt;0,$H8&gt;0,$I8&gt;0,NOT(ISBLANK($O8))),_xlfn.NORM.INV(ABS(VLOOKUP($T$1,VLookups!$A$43:$B$44,2,FALSE)-X$3),$N8,$R8),"")</f>
        <v>95.770534007258803</v>
      </c>
      <c r="Y8" s="89">
        <f>IF(AND($G8&gt;0,$H8&gt;0,$I8&gt;0,NOT(ISBLANK($O8))),_xlfn.NORM.INV(ABS(VLOOKUP($T$1,VLookups!$A$43:$B$44,2,FALSE)-Y$3),$N8,$R8),"")</f>
        <v>93.432788136208302</v>
      </c>
      <c r="Z8" s="90">
        <f>IF(AND($G8&gt;0,$H8&gt;0,$I8&gt;0,NOT(ISBLANK($O8))),_xlfn.NORM.INV(ABS(VLOOKUP($T$1,VLookups!$A$43:$B$44,2,FALSE)-Z$3),$N8,$R8),"")</f>
        <v>91.427210335686311</v>
      </c>
      <c r="AA8" s="89">
        <f>IF(AND($G8&gt;0,$H8&gt;0,$I8&gt;0,NOT(ISBLANK($O8))),_xlfn.NORM.INV(ABS(VLOOKUP($T$1,VLookups!$A$43:$B$44,2,FALSE)-AA$3),$N8,$R8),"")</f>
        <v>89.62613948582981</v>
      </c>
      <c r="AB8" s="5"/>
      <c r="AC8" s="164">
        <f t="shared" si="33"/>
        <v>0.3</v>
      </c>
      <c r="AD8" s="47">
        <f t="shared" si="34"/>
        <v>50.000000000000284</v>
      </c>
      <c r="AE8" s="47">
        <f t="shared" si="34"/>
        <v>50.300000000000281</v>
      </c>
      <c r="AF8" s="47">
        <f t="shared" si="34"/>
        <v>50.600000000000279</v>
      </c>
      <c r="AG8" s="47">
        <f t="shared" si="34"/>
        <v>50.900000000000276</v>
      </c>
      <c r="AH8" s="47">
        <f t="shared" si="34"/>
        <v>51.200000000000273</v>
      </c>
      <c r="AI8" s="47">
        <f t="shared" si="34"/>
        <v>51.50000000000027</v>
      </c>
      <c r="AJ8" s="47">
        <f t="shared" si="34"/>
        <v>51.800000000000267</v>
      </c>
      <c r="AK8" s="47">
        <f t="shared" si="34"/>
        <v>52.100000000000264</v>
      </c>
      <c r="AL8" s="47">
        <f t="shared" si="34"/>
        <v>52.400000000000261</v>
      </c>
      <c r="AM8" s="47">
        <f t="shared" si="34"/>
        <v>52.700000000000259</v>
      </c>
      <c r="AN8" s="47">
        <f t="shared" si="34"/>
        <v>53.000000000000256</v>
      </c>
      <c r="AO8" s="47">
        <f t="shared" si="34"/>
        <v>53.300000000000253</v>
      </c>
      <c r="AP8" s="47">
        <f t="shared" si="34"/>
        <v>53.60000000000025</v>
      </c>
      <c r="AQ8" s="47">
        <f t="shared" si="34"/>
        <v>53.900000000000247</v>
      </c>
      <c r="AR8" s="47">
        <f t="shared" si="34"/>
        <v>54.200000000000244</v>
      </c>
      <c r="AS8" s="47">
        <f t="shared" si="34"/>
        <v>54.500000000000242</v>
      </c>
      <c r="AT8" s="47">
        <f t="shared" si="3"/>
        <v>54.800000000000239</v>
      </c>
      <c r="AU8" s="47">
        <f t="shared" si="4"/>
        <v>55.100000000000236</v>
      </c>
      <c r="AV8" s="47">
        <f t="shared" si="4"/>
        <v>55.400000000000233</v>
      </c>
      <c r="AW8" s="47">
        <f t="shared" si="4"/>
        <v>55.70000000000023</v>
      </c>
      <c r="AX8" s="47">
        <f t="shared" si="4"/>
        <v>56.000000000000227</v>
      </c>
      <c r="AY8" s="47">
        <f t="shared" si="4"/>
        <v>56.300000000000225</v>
      </c>
      <c r="AZ8" s="47">
        <f t="shared" si="4"/>
        <v>56.600000000000222</v>
      </c>
      <c r="BA8" s="47">
        <f t="shared" si="4"/>
        <v>56.900000000000219</v>
      </c>
      <c r="BB8" s="47">
        <f t="shared" si="4"/>
        <v>57.200000000000216</v>
      </c>
      <c r="BC8" s="47">
        <f t="shared" si="4"/>
        <v>57.500000000000213</v>
      </c>
      <c r="BD8" s="47">
        <f t="shared" si="4"/>
        <v>57.80000000000021</v>
      </c>
      <c r="BE8" s="47">
        <f t="shared" si="4"/>
        <v>58.100000000000207</v>
      </c>
      <c r="BF8" s="47">
        <f t="shared" si="4"/>
        <v>58.400000000000205</v>
      </c>
      <c r="BG8" s="47">
        <f t="shared" si="4"/>
        <v>58.700000000000202</v>
      </c>
      <c r="BH8" s="47">
        <f t="shared" si="4"/>
        <v>59.000000000000199</v>
      </c>
      <c r="BI8" s="47">
        <f t="shared" si="4"/>
        <v>59.300000000000196</v>
      </c>
      <c r="BJ8" s="47">
        <f t="shared" si="4"/>
        <v>59.600000000000193</v>
      </c>
      <c r="BK8" s="47">
        <f t="shared" si="5"/>
        <v>59.90000000000019</v>
      </c>
      <c r="BL8" s="47">
        <f t="shared" si="5"/>
        <v>60.200000000000188</v>
      </c>
      <c r="BM8" s="47">
        <f t="shared" si="5"/>
        <v>60.500000000000185</v>
      </c>
      <c r="BN8" s="47">
        <f t="shared" si="5"/>
        <v>60.800000000000182</v>
      </c>
      <c r="BO8" s="47">
        <f t="shared" si="5"/>
        <v>61.100000000000179</v>
      </c>
      <c r="BP8" s="47">
        <f t="shared" si="5"/>
        <v>61.400000000000176</v>
      </c>
      <c r="BQ8" s="47">
        <f t="shared" si="5"/>
        <v>61.700000000000173</v>
      </c>
      <c r="BR8" s="47">
        <f t="shared" si="5"/>
        <v>62.000000000000171</v>
      </c>
      <c r="BS8" s="47">
        <f t="shared" si="5"/>
        <v>62.300000000000168</v>
      </c>
      <c r="BT8" s="47">
        <f t="shared" si="5"/>
        <v>62.600000000000165</v>
      </c>
      <c r="BU8" s="47">
        <f t="shared" si="5"/>
        <v>62.900000000000162</v>
      </c>
      <c r="BV8" s="47">
        <f t="shared" si="5"/>
        <v>63.200000000000159</v>
      </c>
      <c r="BW8" s="47">
        <f t="shared" si="5"/>
        <v>63.500000000000156</v>
      </c>
      <c r="BX8" s="47">
        <f t="shared" si="5"/>
        <v>63.800000000000153</v>
      </c>
      <c r="BY8" s="47">
        <f t="shared" si="5"/>
        <v>64.100000000000151</v>
      </c>
      <c r="BZ8" s="47">
        <f t="shared" si="5"/>
        <v>64.400000000000148</v>
      </c>
      <c r="CA8" s="47">
        <f t="shared" si="6"/>
        <v>64.700000000000145</v>
      </c>
      <c r="CB8" s="47">
        <f t="shared" si="6"/>
        <v>65.000000000000142</v>
      </c>
      <c r="CC8" s="47">
        <f t="shared" si="6"/>
        <v>65.300000000000139</v>
      </c>
      <c r="CD8" s="47">
        <f t="shared" si="6"/>
        <v>65.600000000000136</v>
      </c>
      <c r="CE8" s="47">
        <f t="shared" si="6"/>
        <v>65.900000000000134</v>
      </c>
      <c r="CF8" s="47">
        <f t="shared" si="6"/>
        <v>66.200000000000131</v>
      </c>
      <c r="CG8" s="47">
        <f t="shared" si="6"/>
        <v>66.500000000000128</v>
      </c>
      <c r="CH8" s="47">
        <f t="shared" si="6"/>
        <v>66.800000000000125</v>
      </c>
      <c r="CI8" s="47">
        <f t="shared" si="6"/>
        <v>67.100000000000122</v>
      </c>
      <c r="CJ8" s="47">
        <f t="shared" si="6"/>
        <v>67.400000000000119</v>
      </c>
      <c r="CK8" s="47">
        <f t="shared" si="6"/>
        <v>67.700000000000117</v>
      </c>
      <c r="CL8" s="47">
        <f t="shared" si="6"/>
        <v>68.000000000000114</v>
      </c>
      <c r="CM8" s="47">
        <f t="shared" si="6"/>
        <v>68.300000000000111</v>
      </c>
      <c r="CN8" s="47">
        <f t="shared" si="6"/>
        <v>68.600000000000108</v>
      </c>
      <c r="CO8" s="47">
        <f t="shared" si="6"/>
        <v>68.900000000000105</v>
      </c>
      <c r="CP8" s="47">
        <f t="shared" si="6"/>
        <v>69.200000000000102</v>
      </c>
      <c r="CQ8" s="47">
        <f t="shared" si="7"/>
        <v>69.500000000000099</v>
      </c>
      <c r="CR8" s="47">
        <f t="shared" si="7"/>
        <v>69.800000000000097</v>
      </c>
      <c r="CS8" s="47">
        <f t="shared" si="7"/>
        <v>70.100000000000094</v>
      </c>
      <c r="CT8" s="47">
        <f t="shared" si="7"/>
        <v>70.400000000000091</v>
      </c>
      <c r="CU8" s="47">
        <f t="shared" si="7"/>
        <v>70.700000000000088</v>
      </c>
      <c r="CV8" s="47">
        <f t="shared" si="7"/>
        <v>71.000000000000085</v>
      </c>
      <c r="CW8" s="47">
        <f t="shared" si="7"/>
        <v>71.300000000000082</v>
      </c>
      <c r="CX8" s="47">
        <f t="shared" si="7"/>
        <v>71.60000000000008</v>
      </c>
      <c r="CY8" s="47">
        <f t="shared" si="7"/>
        <v>71.900000000000077</v>
      </c>
      <c r="CZ8" s="47">
        <f t="shared" si="7"/>
        <v>72.200000000000074</v>
      </c>
      <c r="DA8" s="47">
        <f t="shared" si="7"/>
        <v>72.500000000000071</v>
      </c>
      <c r="DB8" s="47">
        <f t="shared" si="7"/>
        <v>72.800000000000068</v>
      </c>
      <c r="DC8" s="47">
        <f t="shared" si="7"/>
        <v>73.100000000000065</v>
      </c>
      <c r="DD8" s="47">
        <f t="shared" si="7"/>
        <v>73.400000000000063</v>
      </c>
      <c r="DE8" s="47">
        <f t="shared" si="7"/>
        <v>73.70000000000006</v>
      </c>
      <c r="DF8" s="47">
        <f t="shared" si="7"/>
        <v>74.000000000000057</v>
      </c>
      <c r="DG8" s="47">
        <f t="shared" si="8"/>
        <v>74.300000000000054</v>
      </c>
      <c r="DH8" s="47">
        <f t="shared" si="8"/>
        <v>74.600000000000051</v>
      </c>
      <c r="DI8" s="47">
        <f t="shared" si="8"/>
        <v>74.900000000000048</v>
      </c>
      <c r="DJ8" s="47">
        <f t="shared" si="8"/>
        <v>75.200000000000045</v>
      </c>
      <c r="DK8" s="47">
        <f t="shared" si="8"/>
        <v>75.500000000000043</v>
      </c>
      <c r="DL8" s="47">
        <f t="shared" si="8"/>
        <v>75.80000000000004</v>
      </c>
      <c r="DM8" s="47">
        <f t="shared" si="8"/>
        <v>76.100000000000037</v>
      </c>
      <c r="DN8" s="47">
        <f t="shared" si="8"/>
        <v>76.400000000000034</v>
      </c>
      <c r="DO8" s="47">
        <f t="shared" si="8"/>
        <v>76.700000000000031</v>
      </c>
      <c r="DP8" s="47">
        <f t="shared" si="8"/>
        <v>77.000000000000028</v>
      </c>
      <c r="DQ8" s="47">
        <f t="shared" si="8"/>
        <v>77.300000000000026</v>
      </c>
      <c r="DR8" s="47">
        <f t="shared" si="8"/>
        <v>77.600000000000023</v>
      </c>
      <c r="DS8" s="47">
        <f t="shared" si="8"/>
        <v>77.90000000000002</v>
      </c>
      <c r="DT8" s="47">
        <f t="shared" si="8"/>
        <v>78.200000000000017</v>
      </c>
      <c r="DU8" s="47">
        <f t="shared" si="8"/>
        <v>78.500000000000014</v>
      </c>
      <c r="DV8" s="47">
        <f t="shared" si="8"/>
        <v>78.800000000000011</v>
      </c>
      <c r="DW8" s="47">
        <f t="shared" si="9"/>
        <v>79.100000000000009</v>
      </c>
      <c r="DX8" s="47">
        <f t="shared" si="9"/>
        <v>79.400000000000006</v>
      </c>
      <c r="DY8" s="47">
        <f t="shared" si="9"/>
        <v>79.7</v>
      </c>
      <c r="DZ8" s="179">
        <f t="shared" si="35"/>
        <v>80</v>
      </c>
      <c r="EA8" s="47">
        <f t="shared" si="10"/>
        <v>80.3</v>
      </c>
      <c r="EB8" s="47">
        <f t="shared" si="10"/>
        <v>80.599999999999994</v>
      </c>
      <c r="EC8" s="47">
        <f t="shared" si="10"/>
        <v>80.899999999999991</v>
      </c>
      <c r="ED8" s="47">
        <f t="shared" si="10"/>
        <v>81.199999999999989</v>
      </c>
      <c r="EE8" s="47">
        <f t="shared" si="10"/>
        <v>81.499999999999986</v>
      </c>
      <c r="EF8" s="47">
        <f t="shared" si="10"/>
        <v>81.799999999999983</v>
      </c>
      <c r="EG8" s="47">
        <f t="shared" si="10"/>
        <v>82.09999999999998</v>
      </c>
      <c r="EH8" s="47">
        <f t="shared" si="10"/>
        <v>82.399999999999977</v>
      </c>
      <c r="EI8" s="47">
        <f t="shared" si="10"/>
        <v>82.699999999999974</v>
      </c>
      <c r="EJ8" s="47">
        <f t="shared" si="10"/>
        <v>82.999999999999972</v>
      </c>
      <c r="EK8" s="47">
        <f t="shared" si="10"/>
        <v>83.299999999999969</v>
      </c>
      <c r="EL8" s="47">
        <f t="shared" si="10"/>
        <v>83.599999999999966</v>
      </c>
      <c r="EM8" s="47">
        <f t="shared" si="10"/>
        <v>83.899999999999963</v>
      </c>
      <c r="EN8" s="47">
        <f t="shared" si="10"/>
        <v>84.19999999999996</v>
      </c>
      <c r="EO8" s="47">
        <f t="shared" si="10"/>
        <v>84.499999999999957</v>
      </c>
      <c r="EP8" s="47">
        <f t="shared" si="10"/>
        <v>84.799999999999955</v>
      </c>
      <c r="EQ8" s="47">
        <f t="shared" si="11"/>
        <v>85.099999999999952</v>
      </c>
      <c r="ER8" s="47">
        <f t="shared" si="11"/>
        <v>85.399999999999949</v>
      </c>
      <c r="ES8" s="47">
        <f t="shared" si="11"/>
        <v>85.699999999999946</v>
      </c>
      <c r="ET8" s="47">
        <f t="shared" si="11"/>
        <v>85.999999999999943</v>
      </c>
      <c r="EU8" s="47">
        <f t="shared" si="11"/>
        <v>86.29999999999994</v>
      </c>
      <c r="EV8" s="47">
        <f t="shared" si="11"/>
        <v>86.599999999999937</v>
      </c>
      <c r="EW8" s="47">
        <f t="shared" si="11"/>
        <v>86.899999999999935</v>
      </c>
      <c r="EX8" s="47">
        <f t="shared" si="11"/>
        <v>87.199999999999932</v>
      </c>
      <c r="EY8" s="47">
        <f t="shared" si="11"/>
        <v>87.499999999999929</v>
      </c>
      <c r="EZ8" s="47">
        <f t="shared" si="11"/>
        <v>87.799999999999926</v>
      </c>
      <c r="FA8" s="47">
        <f t="shared" si="11"/>
        <v>88.099999999999923</v>
      </c>
      <c r="FB8" s="47">
        <f t="shared" si="11"/>
        <v>88.39999999999992</v>
      </c>
      <c r="FC8" s="47">
        <f t="shared" si="11"/>
        <v>88.699999999999918</v>
      </c>
      <c r="FD8" s="47">
        <f t="shared" si="11"/>
        <v>88.999999999999915</v>
      </c>
      <c r="FE8" s="47">
        <f t="shared" si="11"/>
        <v>89.299999999999912</v>
      </c>
      <c r="FF8" s="47">
        <f t="shared" si="11"/>
        <v>89.599999999999909</v>
      </c>
      <c r="FG8" s="47">
        <f t="shared" si="12"/>
        <v>89.899999999999906</v>
      </c>
      <c r="FH8" s="47">
        <f t="shared" si="12"/>
        <v>90.199999999999903</v>
      </c>
      <c r="FI8" s="47">
        <f t="shared" si="12"/>
        <v>90.499999999999901</v>
      </c>
      <c r="FJ8" s="47">
        <f t="shared" si="12"/>
        <v>90.799999999999898</v>
      </c>
      <c r="FK8" s="47">
        <f t="shared" si="12"/>
        <v>91.099999999999895</v>
      </c>
      <c r="FL8" s="47">
        <f t="shared" si="12"/>
        <v>91.399999999999892</v>
      </c>
      <c r="FM8" s="47">
        <f t="shared" si="12"/>
        <v>91.699999999999889</v>
      </c>
      <c r="FN8" s="47">
        <f t="shared" si="12"/>
        <v>91.999999999999886</v>
      </c>
      <c r="FO8" s="47">
        <f t="shared" si="12"/>
        <v>92.299999999999883</v>
      </c>
      <c r="FP8" s="47">
        <f t="shared" si="12"/>
        <v>92.599999999999881</v>
      </c>
      <c r="FQ8" s="47">
        <f t="shared" si="12"/>
        <v>92.899999999999878</v>
      </c>
      <c r="FR8" s="47">
        <f t="shared" si="12"/>
        <v>93.199999999999875</v>
      </c>
      <c r="FS8" s="47">
        <f t="shared" si="12"/>
        <v>93.499999999999872</v>
      </c>
      <c r="FT8" s="47">
        <f t="shared" si="12"/>
        <v>93.799999999999869</v>
      </c>
      <c r="FU8" s="47">
        <f t="shared" si="12"/>
        <v>94.099999999999866</v>
      </c>
      <c r="FV8" s="47">
        <f t="shared" si="12"/>
        <v>94.399999999999864</v>
      </c>
      <c r="FW8" s="47">
        <f t="shared" si="13"/>
        <v>94.699999999999861</v>
      </c>
      <c r="FX8" s="47">
        <f t="shared" si="13"/>
        <v>94.999999999999858</v>
      </c>
      <c r="FY8" s="47">
        <f t="shared" si="13"/>
        <v>95.299999999999855</v>
      </c>
      <c r="FZ8" s="47">
        <f t="shared" si="13"/>
        <v>95.599999999999852</v>
      </c>
      <c r="GA8" s="47">
        <f t="shared" si="13"/>
        <v>95.899999999999849</v>
      </c>
      <c r="GB8" s="47">
        <f t="shared" si="13"/>
        <v>96.199999999999847</v>
      </c>
      <c r="GC8" s="47">
        <f t="shared" si="13"/>
        <v>96.499999999999844</v>
      </c>
      <c r="GD8" s="47">
        <f t="shared" si="13"/>
        <v>96.799999999999841</v>
      </c>
      <c r="GE8" s="47">
        <f t="shared" si="13"/>
        <v>97.099999999999838</v>
      </c>
      <c r="GF8" s="47">
        <f t="shared" si="13"/>
        <v>97.399999999999835</v>
      </c>
      <c r="GG8" s="47">
        <f t="shared" si="13"/>
        <v>97.699999999999832</v>
      </c>
      <c r="GH8" s="47">
        <f t="shared" si="13"/>
        <v>97.999999999999829</v>
      </c>
      <c r="GI8" s="47">
        <f t="shared" si="13"/>
        <v>98.299999999999827</v>
      </c>
      <c r="GJ8" s="47">
        <f t="shared" si="13"/>
        <v>98.599999999999824</v>
      </c>
      <c r="GK8" s="47">
        <f t="shared" si="13"/>
        <v>98.899999999999821</v>
      </c>
      <c r="GL8" s="47">
        <f t="shared" si="13"/>
        <v>99.199999999999818</v>
      </c>
      <c r="GM8" s="47">
        <f t="shared" si="14"/>
        <v>99.499999999999815</v>
      </c>
      <c r="GN8" s="47">
        <f t="shared" si="14"/>
        <v>99.799999999999812</v>
      </c>
      <c r="GO8" s="47">
        <f t="shared" si="14"/>
        <v>100.09999999999981</v>
      </c>
      <c r="GP8" s="47">
        <f t="shared" si="14"/>
        <v>100.39999999999981</v>
      </c>
      <c r="GQ8" s="47">
        <f t="shared" si="14"/>
        <v>100.6999999999998</v>
      </c>
      <c r="GR8" s="47">
        <f t="shared" si="14"/>
        <v>100.9999999999998</v>
      </c>
      <c r="GS8" s="47">
        <f t="shared" si="14"/>
        <v>101.2999999999998</v>
      </c>
      <c r="GT8" s="47">
        <f t="shared" si="14"/>
        <v>101.5999999999998</v>
      </c>
      <c r="GU8" s="47">
        <f t="shared" si="14"/>
        <v>101.89999999999979</v>
      </c>
      <c r="GV8" s="47">
        <f t="shared" si="14"/>
        <v>102.19999999999979</v>
      </c>
      <c r="GW8" s="47">
        <f t="shared" si="14"/>
        <v>102.49999999999979</v>
      </c>
      <c r="GX8" s="47">
        <f t="shared" si="14"/>
        <v>102.79999999999978</v>
      </c>
      <c r="GY8" s="47">
        <f t="shared" si="14"/>
        <v>103.09999999999978</v>
      </c>
      <c r="GZ8" s="47">
        <f t="shared" si="14"/>
        <v>103.39999999999978</v>
      </c>
      <c r="HA8" s="47">
        <f t="shared" si="14"/>
        <v>103.69999999999978</v>
      </c>
      <c r="HB8" s="47">
        <f t="shared" si="14"/>
        <v>103.99999999999977</v>
      </c>
      <c r="HC8" s="47">
        <f t="shared" si="15"/>
        <v>104.29999999999977</v>
      </c>
      <c r="HD8" s="47">
        <f t="shared" si="15"/>
        <v>104.59999999999977</v>
      </c>
      <c r="HE8" s="47">
        <f t="shared" si="15"/>
        <v>104.89999999999976</v>
      </c>
      <c r="HF8" s="47">
        <f t="shared" si="15"/>
        <v>105.19999999999976</v>
      </c>
      <c r="HG8" s="47">
        <f t="shared" si="15"/>
        <v>105.49999999999976</v>
      </c>
      <c r="HH8" s="47">
        <f t="shared" si="15"/>
        <v>105.79999999999976</v>
      </c>
      <c r="HI8" s="47">
        <f t="shared" si="15"/>
        <v>106.09999999999975</v>
      </c>
      <c r="HJ8" s="47">
        <f t="shared" si="15"/>
        <v>106.39999999999975</v>
      </c>
      <c r="HK8" s="47">
        <f t="shared" si="15"/>
        <v>106.69999999999975</v>
      </c>
      <c r="HL8" s="47">
        <f t="shared" si="15"/>
        <v>106.99999999999974</v>
      </c>
      <c r="HM8" s="47">
        <f t="shared" si="15"/>
        <v>107.29999999999974</v>
      </c>
      <c r="HN8" s="47">
        <f t="shared" si="15"/>
        <v>107.59999999999974</v>
      </c>
      <c r="HO8" s="47">
        <f t="shared" si="15"/>
        <v>107.89999999999974</v>
      </c>
      <c r="HP8" s="47">
        <f t="shared" si="15"/>
        <v>108.19999999999973</v>
      </c>
      <c r="HQ8" s="47">
        <f t="shared" si="15"/>
        <v>108.49999999999973</v>
      </c>
      <c r="HR8" s="47">
        <f t="shared" si="15"/>
        <v>108.79999999999973</v>
      </c>
      <c r="HS8" s="47">
        <f t="shared" si="16"/>
        <v>109.09999999999972</v>
      </c>
      <c r="HT8" s="47">
        <f t="shared" si="16"/>
        <v>109.39999999999972</v>
      </c>
      <c r="HU8" s="47">
        <f t="shared" si="16"/>
        <v>109.69999999999972</v>
      </c>
      <c r="HV8" s="47">
        <f t="shared" si="16"/>
        <v>109.99999999999972</v>
      </c>
      <c r="HW8" s="165">
        <f t="shared" si="17"/>
        <v>7.0179454034324296E-4</v>
      </c>
      <c r="HX8" s="165">
        <f t="shared" si="17"/>
        <v>7.5202730118497144E-4</v>
      </c>
      <c r="HY8" s="165">
        <f t="shared" si="17"/>
        <v>8.0535209952267684E-4</v>
      </c>
      <c r="HZ8" s="165">
        <f t="shared" si="17"/>
        <v>8.6191918808445529E-4</v>
      </c>
      <c r="IA8" s="165">
        <f t="shared" si="17"/>
        <v>9.2188313269103966E-4</v>
      </c>
      <c r="IB8" s="165">
        <f t="shared" si="17"/>
        <v>9.8540271549613827E-4</v>
      </c>
      <c r="IC8" s="165">
        <f t="shared" si="17"/>
        <v>1.0526408178411918E-3</v>
      </c>
      <c r="ID8" s="165">
        <f t="shared" si="17"/>
        <v>1.1237642817608598E-3</v>
      </c>
      <c r="IE8" s="165">
        <f t="shared" si="17"/>
        <v>1.1989437492054052E-3</v>
      </c>
      <c r="IF8" s="165">
        <f t="shared" si="17"/>
        <v>1.278353478082818E-3</v>
      </c>
      <c r="IG8" s="165">
        <f t="shared" si="17"/>
        <v>1.3621711342673636E-3</v>
      </c>
      <c r="IH8" s="165">
        <f t="shared" si="17"/>
        <v>1.4505775587724816E-3</v>
      </c>
      <c r="II8" s="165">
        <f t="shared" si="17"/>
        <v>1.5437565093447034E-3</v>
      </c>
      <c r="IJ8" s="165">
        <f t="shared" si="17"/>
        <v>1.641894375801737E-3</v>
      </c>
      <c r="IK8" s="165">
        <f t="shared" si="17"/>
        <v>1.745179868512288E-3</v>
      </c>
      <c r="IL8" s="165">
        <f t="shared" si="17"/>
        <v>1.8538036794973744E-3</v>
      </c>
      <c r="IM8" s="165">
        <f t="shared" si="18"/>
        <v>1.9679581157231846E-3</v>
      </c>
      <c r="IN8" s="165">
        <f t="shared" si="18"/>
        <v>2.0878367042537144E-3</v>
      </c>
      <c r="IO8" s="165">
        <f t="shared" si="18"/>
        <v>2.2136337690374856E-3</v>
      </c>
      <c r="IP8" s="165">
        <f t="shared" si="18"/>
        <v>2.3455439792164578E-3</v>
      </c>
      <c r="IQ8" s="165">
        <f t="shared" si="18"/>
        <v>2.4837618689667221E-3</v>
      </c>
      <c r="IR8" s="165">
        <f t="shared" si="18"/>
        <v>2.6284813290092753E-3</v>
      </c>
      <c r="IS8" s="165">
        <f t="shared" si="18"/>
        <v>2.7798950700649821E-3</v>
      </c>
      <c r="IT8" s="165">
        <f t="shared" si="18"/>
        <v>2.9381940586703545E-3</v>
      </c>
      <c r="IU8" s="165">
        <f t="shared" si="18"/>
        <v>3.1035669259194842E-3</v>
      </c>
      <c r="IV8" s="165">
        <f t="shared" si="18"/>
        <v>3.2761993498519213E-3</v>
      </c>
      <c r="IW8" s="165">
        <f t="shared" si="18"/>
        <v>3.4562734123660737E-3</v>
      </c>
      <c r="IX8" s="165">
        <f t="shared" si="18"/>
        <v>3.6439669317018821E-3</v>
      </c>
      <c r="IY8" s="165">
        <f t="shared" si="18"/>
        <v>3.8394527717046712E-3</v>
      </c>
      <c r="IZ8" s="165">
        <f t="shared" si="18"/>
        <v>4.0428981292534028E-3</v>
      </c>
      <c r="JA8" s="165">
        <f t="shared" si="18"/>
        <v>4.2544638014101153E-3</v>
      </c>
      <c r="JB8" s="165">
        <f t="shared" si="18"/>
        <v>4.4743034340222667E-3</v>
      </c>
      <c r="JC8" s="165">
        <f t="shared" si="19"/>
        <v>4.7025627536854001E-3</v>
      </c>
      <c r="JD8" s="165">
        <f t="shared" si="19"/>
        <v>4.9393787851484136E-3</v>
      </c>
      <c r="JE8" s="165">
        <f t="shared" si="19"/>
        <v>5.1848790564173221E-3</v>
      </c>
      <c r="JF8" s="165">
        <f t="shared" si="19"/>
        <v>5.4391807939843462E-3</v>
      </c>
      <c r="JG8" s="165">
        <f t="shared" si="19"/>
        <v>5.7023901107763108E-3</v>
      </c>
      <c r="JH8" s="165">
        <f t="shared" si="19"/>
        <v>5.9746011895787628E-3</v>
      </c>
      <c r="JI8" s="165">
        <f t="shared" si="19"/>
        <v>6.2558954648484566E-3</v>
      </c>
      <c r="JJ8" s="165">
        <f t="shared" si="19"/>
        <v>6.5463408059759408E-3</v>
      </c>
      <c r="JK8" s="165">
        <f t="shared" si="19"/>
        <v>6.8459907052006632E-3</v>
      </c>
      <c r="JL8" s="165">
        <f t="shared" si="19"/>
        <v>7.1548834735118121E-3</v>
      </c>
      <c r="JM8" s="165">
        <f t="shared" si="19"/>
        <v>7.4730414479883241E-3</v>
      </c>
      <c r="JN8" s="165">
        <f t="shared" si="19"/>
        <v>7.8004702141394114E-3</v>
      </c>
      <c r="JO8" s="165">
        <f t="shared" si="19"/>
        <v>8.137157846901704E-3</v>
      </c>
      <c r="JP8" s="165">
        <f t="shared" si="19"/>
        <v>8.4830741740294247E-3</v>
      </c>
      <c r="JQ8" s="165">
        <f t="shared" si="19"/>
        <v>8.8381700656789269E-3</v>
      </c>
      <c r="JR8" s="165">
        <f t="shared" si="19"/>
        <v>9.2023767540370775E-3</v>
      </c>
      <c r="JS8" s="165">
        <f t="shared" si="20"/>
        <v>9.5756051868737257E-3</v>
      </c>
      <c r="JT8" s="165">
        <f t="shared" si="20"/>
        <v>9.9577454189108041E-3</v>
      </c>
      <c r="JU8" s="165">
        <f t="shared" si="20"/>
        <v>1.0348666044893318E-2</v>
      </c>
      <c r="JV8" s="165">
        <f t="shared" si="20"/>
        <v>1.0748213678220377E-2</v>
      </c>
      <c r="JW8" s="165">
        <f t="shared" si="20"/>
        <v>1.115621247894647E-2</v>
      </c>
      <c r="JX8" s="165">
        <f t="shared" si="20"/>
        <v>1.1572463734893759E-2</v>
      </c>
      <c r="JY8" s="165">
        <f t="shared" si="20"/>
        <v>1.199674549952516E-2</v>
      </c>
      <c r="JZ8" s="165">
        <f t="shared" si="20"/>
        <v>1.2428812290114836E-2</v>
      </c>
      <c r="KA8" s="165">
        <f t="shared" si="20"/>
        <v>1.2868394849617154E-2</v>
      </c>
      <c r="KB8" s="165">
        <f t="shared" si="20"/>
        <v>1.3315199975477421E-2</v>
      </c>
      <c r="KC8" s="165">
        <f t="shared" si="20"/>
        <v>1.3768910418447591E-2</v>
      </c>
      <c r="KD8" s="165">
        <f t="shared" si="20"/>
        <v>1.4229184854267869E-2</v>
      </c>
      <c r="KE8" s="165">
        <f t="shared" si="20"/>
        <v>1.4695657930851402E-2</v>
      </c>
      <c r="KF8" s="165">
        <f t="shared" si="20"/>
        <v>1.516794039336419E-2</v>
      </c>
      <c r="KG8" s="165">
        <f t="shared" si="20"/>
        <v>1.5645619289326694E-2</v>
      </c>
      <c r="KH8" s="165">
        <f t="shared" si="20"/>
        <v>1.6128258255578599E-2</v>
      </c>
      <c r="KI8" s="165">
        <f t="shared" si="21"/>
        <v>1.6615397888644183E-2</v>
      </c>
      <c r="KJ8" s="165">
        <f t="shared" si="21"/>
        <v>1.7106556199714257E-2</v>
      </c>
      <c r="KK8" s="165">
        <f t="shared" si="21"/>
        <v>1.760122915512299E-2</v>
      </c>
      <c r="KL8" s="165">
        <f t="shared" si="21"/>
        <v>1.809889130284522E-2</v>
      </c>
      <c r="KM8" s="165">
        <f t="shared" si="21"/>
        <v>1.859899648517397E-2</v>
      </c>
      <c r="KN8" s="165">
        <f t="shared" si="21"/>
        <v>1.9100978637360259E-2</v>
      </c>
      <c r="KO8" s="165">
        <f t="shared" si="21"/>
        <v>1.9604252671610121E-2</v>
      </c>
      <c r="KP8" s="165">
        <f t="shared" si="21"/>
        <v>2.0108215445438168E-2</v>
      </c>
      <c r="KQ8" s="165">
        <f t="shared" si="21"/>
        <v>2.0612246812976319E-2</v>
      </c>
      <c r="KR8" s="165">
        <f t="shared" si="21"/>
        <v>2.1115710757431228E-2</v>
      </c>
      <c r="KS8" s="165">
        <f t="shared" si="21"/>
        <v>2.1617956602477614E-2</v>
      </c>
      <c r="KT8" s="165">
        <f t="shared" si="21"/>
        <v>2.2118320299969369E-2</v>
      </c>
      <c r="KU8" s="165">
        <f t="shared" si="21"/>
        <v>2.2616125790947406E-2</v>
      </c>
      <c r="KV8" s="165">
        <f t="shared" si="21"/>
        <v>2.3110686436526501E-2</v>
      </c>
      <c r="KW8" s="165">
        <f t="shared" si="21"/>
        <v>2.3601306514854013E-2</v>
      </c>
      <c r="KX8" s="165">
        <f t="shared" si="21"/>
        <v>2.4087282779954308E-2</v>
      </c>
      <c r="KY8" s="165">
        <f t="shared" si="22"/>
        <v>2.4567906077906525E-2</v>
      </c>
      <c r="KZ8" s="165">
        <f t="shared" si="22"/>
        <v>2.5042463015451759E-2</v>
      </c>
      <c r="LA8" s="165">
        <f t="shared" si="22"/>
        <v>2.5510237675791688E-2</v>
      </c>
      <c r="LB8" s="165">
        <f t="shared" si="22"/>
        <v>2.5970513376026315E-2</v>
      </c>
      <c r="LC8" s="165">
        <f t="shared" si="22"/>
        <v>2.6422574460385376E-2</v>
      </c>
      <c r="LD8" s="165">
        <f t="shared" si="22"/>
        <v>2.6865708123139299E-2</v>
      </c>
      <c r="LE8" s="165">
        <f t="shared" si="22"/>
        <v>2.7299206254832328E-2</v>
      </c>
      <c r="LF8" s="165">
        <f t="shared" si="22"/>
        <v>2.7722367305264884E-2</v>
      </c>
      <c r="LG8" s="165">
        <f t="shared" si="22"/>
        <v>2.8134498156466157E-2</v>
      </c>
      <c r="LH8" s="165">
        <f t="shared" si="22"/>
        <v>2.853491599874285E-2</v>
      </c>
      <c r="LI8" s="165">
        <f t="shared" si="22"/>
        <v>2.8922950202766775E-2</v>
      </c>
      <c r="LJ8" s="165">
        <f t="shared" si="22"/>
        <v>2.929794418057503E-2</v>
      </c>
      <c r="LK8" s="165">
        <f t="shared" si="22"/>
        <v>2.9659257228301438E-2</v>
      </c>
      <c r="LL8" s="165">
        <f t="shared" si="22"/>
        <v>3.0006266343438431E-2</v>
      </c>
      <c r="LM8" s="165">
        <f t="shared" si="22"/>
        <v>3.0338368009445164E-2</v>
      </c>
      <c r="LN8" s="165">
        <f t="shared" si="22"/>
        <v>3.0654979940570447E-2</v>
      </c>
      <c r="LO8" s="165">
        <f t="shared" si="23"/>
        <v>3.0955542779848157E-2</v>
      </c>
      <c r="LP8" s="165">
        <f t="shared" si="23"/>
        <v>3.1239521743348975E-2</v>
      </c>
      <c r="LQ8" s="165">
        <f t="shared" si="23"/>
        <v>3.1506408203933592E-2</v>
      </c>
      <c r="LR8" s="165">
        <f t="shared" si="23"/>
        <v>3.1755721207950581E-2</v>
      </c>
      <c r="LS8" s="165">
        <f t="shared" si="23"/>
        <v>3.1987008918554029E-2</v>
      </c>
      <c r="LT8" s="165">
        <f t="shared" si="23"/>
        <v>3.2199849979582376E-2</v>
      </c>
      <c r="LU8" s="165">
        <f t="shared" si="23"/>
        <v>3.2393854794238834E-2</v>
      </c>
      <c r="LV8" s="165">
        <f t="shared" si="23"/>
        <v>3.2568666713143901E-2</v>
      </c>
      <c r="LW8" s="165">
        <f t="shared" si="23"/>
        <v>3.2723963126689883E-2</v>
      </c>
      <c r="LX8" s="165">
        <f t="shared" si="23"/>
        <v>3.2859456457015476E-2</v>
      </c>
      <c r="LY8" s="165">
        <f t="shared" si="23"/>
        <v>3.2974895045331229E-2</v>
      </c>
      <c r="LZ8" s="165">
        <f t="shared" si="23"/>
        <v>3.3070063930764004E-2</v>
      </c>
      <c r="MA8" s="165">
        <f t="shared" si="23"/>
        <v>3.3144785517346773E-2</v>
      </c>
      <c r="MB8" s="165">
        <f t="shared" si="23"/>
        <v>3.3198920126256776E-2</v>
      </c>
      <c r="MC8" s="165">
        <f t="shared" si="23"/>
        <v>3.3232366430898753E-2</v>
      </c>
      <c r="MD8" s="165">
        <f t="shared" si="23"/>
        <v>3.3245061772936124E-2</v>
      </c>
      <c r="ME8" s="165">
        <f t="shared" si="24"/>
        <v>3.3236982357890556E-2</v>
      </c>
      <c r="MF8" s="165">
        <f t="shared" si="24"/>
        <v>3.3208143329455216E-2</v>
      </c>
      <c r="MG8" s="165">
        <f t="shared" si="24"/>
        <v>3.3158598722196841E-2</v>
      </c>
      <c r="MH8" s="165">
        <f t="shared" si="24"/>
        <v>3.3088441292853467E-2</v>
      </c>
      <c r="MI8" s="165">
        <f t="shared" si="24"/>
        <v>3.2997802230964927E-2</v>
      </c>
      <c r="MJ8" s="165">
        <f t="shared" si="24"/>
        <v>3.2886850750099811E-2</v>
      </c>
      <c r="MK8" s="165">
        <f t="shared" si="24"/>
        <v>3.2755793561461646E-2</v>
      </c>
      <c r="ML8" s="165">
        <f t="shared" si="24"/>
        <v>3.2604874232166264E-2</v>
      </c>
      <c r="MM8" s="165">
        <f t="shared" si="24"/>
        <v>3.2434372430978894E-2</v>
      </c>
      <c r="MN8" s="165">
        <f t="shared" si="24"/>
        <v>3.224460306478022E-2</v>
      </c>
      <c r="MO8" s="165">
        <f t="shared" si="24"/>
        <v>3.2035915309493332E-2</v>
      </c>
      <c r="MP8" s="165">
        <f t="shared" si="24"/>
        <v>3.1808691539645301E-2</v>
      </c>
      <c r="MQ8" s="165">
        <f t="shared" si="24"/>
        <v>3.1563346161156046E-2</v>
      </c>
      <c r="MR8" s="165">
        <f t="shared" si="24"/>
        <v>3.1300324352340404E-2</v>
      </c>
      <c r="MS8" s="165">
        <f t="shared" si="24"/>
        <v>3.102010071847568E-2</v>
      </c>
      <c r="MT8" s="165">
        <f t="shared" si="24"/>
        <v>3.0723177865623508E-2</v>
      </c>
      <c r="MU8" s="165">
        <f t="shared" si="25"/>
        <v>3.0410084899700974E-2</v>
      </c>
      <c r="MV8" s="165">
        <f t="shared" si="25"/>
        <v>3.0081375857069593E-2</v>
      </c>
      <c r="MW8" s="165">
        <f t="shared" si="25"/>
        <v>2.9737628073150332E-2</v>
      </c>
      <c r="MX8" s="165">
        <f t="shared" si="25"/>
        <v>2.9379440495778685E-2</v>
      </c>
      <c r="MY8" s="165">
        <f t="shared" si="25"/>
        <v>2.9007431950183103E-2</v>
      </c>
      <c r="MZ8" s="165">
        <f t="shared" si="25"/>
        <v>2.8622239362604357E-2</v>
      </c>
      <c r="NA8" s="165">
        <f t="shared" si="25"/>
        <v>2.8224515949670403E-2</v>
      </c>
      <c r="NB8" s="165">
        <f t="shared" si="25"/>
        <v>2.7814929380702624E-2</v>
      </c>
      <c r="NC8" s="165">
        <f t="shared" si="25"/>
        <v>2.7394159920153514E-2</v>
      </c>
      <c r="ND8" s="165">
        <f t="shared" si="25"/>
        <v>2.6962898557364594E-2</v>
      </c>
      <c r="NE8" s="165">
        <f t="shared" si="25"/>
        <v>2.6521845130786106E-2</v>
      </c>
      <c r="NF8" s="165">
        <f t="shared" si="25"/>
        <v>2.60717064537185E-2</v>
      </c>
      <c r="NG8" s="165">
        <f t="shared" si="25"/>
        <v>2.5613194448519901E-2</v>
      </c>
      <c r="NH8" s="165">
        <f t="shared" si="25"/>
        <v>2.51470242960759E-2</v>
      </c>
      <c r="NI8" s="165">
        <f t="shared" si="25"/>
        <v>2.467391260714848E-2</v>
      </c>
      <c r="NJ8" s="165">
        <f t="shared" si="25"/>
        <v>2.4194575622011754E-2</v>
      </c>
      <c r="NK8" s="165">
        <f t="shared" si="26"/>
        <v>2.3709727444545085E-2</v>
      </c>
      <c r="NL8" s="165">
        <f t="shared" si="26"/>
        <v>2.3220078316690811E-2</v>
      </c>
      <c r="NM8" s="165">
        <f t="shared" si="26"/>
        <v>2.2726332938896018E-2</v>
      </c>
      <c r="NN8" s="165">
        <f t="shared" si="26"/>
        <v>2.2229188841847967E-2</v>
      </c>
      <c r="NO8" s="165">
        <f t="shared" si="26"/>
        <v>2.1729334814482856E-2</v>
      </c>
      <c r="NP8" s="165">
        <f t="shared" si="26"/>
        <v>2.122744939289985E-2</v>
      </c>
      <c r="NQ8" s="165">
        <f t="shared" si="26"/>
        <v>2.072419941444912E-2</v>
      </c>
      <c r="NR8" s="165">
        <f t="shared" si="26"/>
        <v>2.0220238640886023E-2</v>
      </c>
      <c r="NS8" s="165">
        <f t="shared" si="26"/>
        <v>1.9716206454096778E-2</v>
      </c>
      <c r="NT8" s="165">
        <f t="shared" si="26"/>
        <v>1.9212726627505072E-2</v>
      </c>
      <c r="NU8" s="165">
        <f t="shared" si="26"/>
        <v>1.8710406175867784E-2</v>
      </c>
      <c r="NV8" s="165">
        <f t="shared" si="26"/>
        <v>1.8209834285762852E-2</v>
      </c>
      <c r="NW8" s="165">
        <f t="shared" si="26"/>
        <v>1.7711581328665838E-2</v>
      </c>
      <c r="NX8" s="165">
        <f t="shared" si="26"/>
        <v>1.7216197958106545E-2</v>
      </c>
      <c r="NY8" s="165">
        <f t="shared" si="26"/>
        <v>1.6724214291994811E-2</v>
      </c>
      <c r="NZ8" s="165">
        <f t="shared" si="26"/>
        <v>1.6236139180807952E-2</v>
      </c>
      <c r="OA8" s="165">
        <f t="shared" si="27"/>
        <v>1.5752459561942957E-2</v>
      </c>
      <c r="OB8" s="165">
        <f t="shared" si="27"/>
        <v>1.5273639900156726E-2</v>
      </c>
      <c r="OC8" s="165">
        <f t="shared" si="27"/>
        <v>1.4800121713649021E-2</v>
      </c>
      <c r="OD8" s="165">
        <f t="shared" si="27"/>
        <v>1.4332323184986792E-2</v>
      </c>
      <c r="OE8" s="165">
        <f t="shared" si="27"/>
        <v>1.3870638855727813E-2</v>
      </c>
      <c r="OF8" s="165">
        <f t="shared" si="27"/>
        <v>1.3415439403275949E-2</v>
      </c>
      <c r="OG8" s="165">
        <f t="shared" si="27"/>
        <v>1.2967071498192694E-2</v>
      </c>
      <c r="OH8" s="165">
        <f t="shared" si="27"/>
        <v>1.2525857739900129E-2</v>
      </c>
      <c r="OI8" s="165">
        <f t="shared" si="27"/>
        <v>1.2092096668440449E-2</v>
      </c>
      <c r="OJ8" s="165">
        <f t="shared" si="27"/>
        <v>1.1666062849707516E-2</v>
      </c>
      <c r="OK8" s="165">
        <f t="shared" si="27"/>
        <v>1.1248007031337444E-2</v>
      </c>
      <c r="OL8" s="165">
        <f t="shared" si="27"/>
        <v>1.0838156366237958E-2</v>
      </c>
      <c r="OM8" s="165">
        <f t="shared" si="27"/>
        <v>1.0436714700551407E-2</v>
      </c>
      <c r="ON8" s="165">
        <f t="shared" si="27"/>
        <v>1.004386292268346E-2</v>
      </c>
      <c r="OO8" s="165">
        <f t="shared" si="27"/>
        <v>9.6597593698890954E-3</v>
      </c>
      <c r="OP8" s="165">
        <f t="shared" si="27"/>
        <v>9.2845402887892833E-3</v>
      </c>
      <c r="OQ8" s="165">
        <f t="shared" si="28"/>
        <v>8.9183203460959631E-3</v>
      </c>
      <c r="OR8" s="165">
        <f t="shared" si="28"/>
        <v>8.5611931857486542E-3</v>
      </c>
      <c r="OS8" s="165">
        <f t="shared" si="28"/>
        <v>8.2132320286134111E-3</v>
      </c>
      <c r="OT8" s="165">
        <f t="shared" si="28"/>
        <v>7.8744903108630884E-3</v>
      </c>
      <c r="OU8" s="165">
        <f t="shared" si="28"/>
        <v>7.5450023571463354E-3</v>
      </c>
      <c r="OV8" s="165">
        <f t="shared" si="28"/>
        <v>7.2247840846606888E-3</v>
      </c>
      <c r="OW8" s="165">
        <f t="shared" si="28"/>
        <v>6.9138337342718893E-3</v>
      </c>
      <c r="OX8" s="165">
        <f t="shared" si="28"/>
        <v>6.6121326248659573E-3</v>
      </c>
      <c r="OY8" s="165">
        <f t="shared" si="28"/>
        <v>6.3196459271817676E-3</v>
      </c>
      <c r="OZ8" s="165">
        <f t="shared" si="28"/>
        <v>6.0363234534489057E-3</v>
      </c>
      <c r="PA8" s="165">
        <f t="shared" si="28"/>
        <v>5.7621004592472505E-3</v>
      </c>
      <c r="PB8" s="165">
        <f t="shared" si="28"/>
        <v>5.4968984541097074E-3</v>
      </c>
      <c r="PC8" s="165">
        <f t="shared" si="28"/>
        <v>5.2406260175072586E-3</v>
      </c>
      <c r="PD8" s="165">
        <f t="shared" si="28"/>
        <v>4.9931796169839183E-3</v>
      </c>
      <c r="PE8" s="165">
        <f t="shared" si="28"/>
        <v>4.7544444253478334E-3</v>
      </c>
      <c r="PF8" s="165">
        <f t="shared" si="28"/>
        <v>4.5242951339720958E-3</v>
      </c>
      <c r="PG8" s="165">
        <f t="shared" si="29"/>
        <v>4.3025967594135656E-3</v>
      </c>
      <c r="PH8" s="165">
        <f t="shared" si="29"/>
        <v>4.0892054407191368E-3</v>
      </c>
      <c r="PI8" s="165">
        <f t="shared" si="29"/>
        <v>3.8839692249551827E-3</v>
      </c>
      <c r="PJ8" s="165">
        <f t="shared" si="29"/>
        <v>3.6867288386659386E-3</v>
      </c>
      <c r="PK8" s="165">
        <f t="shared" si="29"/>
        <v>3.4973184431398947E-3</v>
      </c>
      <c r="PL8" s="165">
        <f t="shared" si="29"/>
        <v>3.3155663715377592E-3</v>
      </c>
      <c r="PM8" s="165">
        <f t="shared" si="29"/>
        <v>3.1412958461112883E-3</v>
      </c>
      <c r="PN8" s="165">
        <f t="shared" si="29"/>
        <v>2.9743256739174161E-3</v>
      </c>
      <c r="PO8" s="165">
        <f t="shared" si="29"/>
        <v>2.814470919606034E-3</v>
      </c>
    </row>
    <row r="9" spans="1:432" x14ac:dyDescent="0.45">
      <c r="A9" s="362" t="s">
        <v>867</v>
      </c>
      <c r="B9" s="368">
        <f>IF($R9="","",ROUND(_xlfn.NORM.INV(ABS(VLOOKUP($T$1,VLookups!$A$43:$B$44,2,FALSE)-B$2),$N9,$R9),0))</f>
        <v>7</v>
      </c>
      <c r="C9" s="374">
        <f t="shared" si="36"/>
        <v>46490</v>
      </c>
      <c r="D9" s="375">
        <f t="shared" si="37"/>
        <v>46498</v>
      </c>
      <c r="E9" s="111"/>
      <c r="F9" s="113"/>
      <c r="G9" s="118">
        <f t="shared" si="30"/>
        <v>2.5</v>
      </c>
      <c r="H9" s="91">
        <v>5</v>
      </c>
      <c r="I9" s="118">
        <f t="shared" si="31"/>
        <v>10</v>
      </c>
      <c r="J9" s="113"/>
      <c r="K9" s="110">
        <v>1</v>
      </c>
      <c r="L9" s="120">
        <f t="shared" si="0"/>
        <v>1</v>
      </c>
      <c r="M9" s="120">
        <f t="shared" si="1"/>
        <v>0.5</v>
      </c>
      <c r="N9" s="71">
        <f t="shared" si="32"/>
        <v>5.416666666666667</v>
      </c>
      <c r="O9" s="23" t="s">
        <v>2</v>
      </c>
      <c r="P9" s="55"/>
      <c r="Q9" s="298"/>
      <c r="R9" s="72">
        <f>IF(AND(G9&gt;0,H9&gt;0,I9&gt;0),IF(ISBLANK(Q9),IF(ISBLANK(O9),"",(I9-G9)*VLOOKUP(O9,VLookups!$A$4:$B$13,2,FALSE)),Q9),"")</f>
        <v>2.0539595906443728</v>
      </c>
      <c r="S9" s="73">
        <f t="shared" si="2"/>
        <v>4.21875</v>
      </c>
      <c r="T9" s="91">
        <v>5</v>
      </c>
      <c r="U9" s="265">
        <f>IF(AND(T9&gt;0,H9&gt;0,NOT(R9="")),ABS(VLOOKUP($T$1,VLookups!$A$43:$B$44,2,FALSE)-_xlfn.NORM.DIST(T9,N9,R9,TRUE)),"")</f>
        <v>0.41962214907910989</v>
      </c>
      <c r="V9" s="90">
        <f>IF(AND($G9&gt;0,$H9&gt;0,$I9&gt;0,NOT(ISBLANK($O9))),_xlfn.NORM.INV(ABS(VLOOKUP($T$1,VLookups!$A$43:$B$44,2,FALSE)-V$3),$N9,$R9),"")</f>
        <v>2.7844115377110241</v>
      </c>
      <c r="W9" s="89">
        <f>IF(AND($G9&gt;0,$H9&gt;0,$I9&gt;0,NOT(ISBLANK($O9))),_xlfn.NORM.INV(ABS(VLOOKUP($T$1,VLookups!$A$43:$B$44,2,FALSE)-W$3),$N9,$R9),"")</f>
        <v>8.0489217956223094</v>
      </c>
      <c r="X9" s="90">
        <f>IF(AND($G9&gt;0,$H9&gt;0,$I9&gt;0,NOT(ISBLANK($O9))),_xlfn.NORM.INV(ABS(VLOOKUP($T$1,VLookups!$A$43:$B$44,2,FALSE)-X$3),$N9,$R9),"")</f>
        <v>7.5454589670814913</v>
      </c>
      <c r="Y9" s="89">
        <f>IF(AND($G9&gt;0,$H9&gt;0,$I9&gt;0,NOT(ISBLANK($O9))),_xlfn.NORM.INV(ABS(VLOOKUP($T$1,VLookups!$A$43:$B$44,2,FALSE)-Y$3),$N9,$R9),"")</f>
        <v>7.1453226710537034</v>
      </c>
      <c r="Z9" s="90">
        <f>IF(AND($G9&gt;0,$H9&gt;0,$I9&gt;0,NOT(ISBLANK($O9))),_xlfn.NORM.INV(ABS(VLOOKUP($T$1,VLookups!$A$43:$B$44,2,FALSE)-Z$3),$N9,$R9),"")</f>
        <v>6.8020413578732368</v>
      </c>
      <c r="AA9" s="89">
        <f>IF(AND($G9&gt;0,$H9&gt;0,$I9&gt;0,NOT(ISBLANK($O9))),_xlfn.NORM.INV(ABS(VLOOKUP($T$1,VLookups!$A$43:$B$44,2,FALSE)-AA$3),$N9,$R9),"")</f>
        <v>6.4937641290821739</v>
      </c>
      <c r="AB9" s="5"/>
      <c r="AC9" s="164">
        <f t="shared" si="33"/>
        <v>3.7499999999999999E-2</v>
      </c>
      <c r="AD9" s="47">
        <f t="shared" si="34"/>
        <v>1.2500000000000027</v>
      </c>
      <c r="AE9" s="47">
        <f t="shared" si="34"/>
        <v>1.2875000000000028</v>
      </c>
      <c r="AF9" s="47">
        <f t="shared" si="34"/>
        <v>1.3250000000000028</v>
      </c>
      <c r="AG9" s="47">
        <f t="shared" si="34"/>
        <v>1.3625000000000029</v>
      </c>
      <c r="AH9" s="47">
        <f t="shared" si="34"/>
        <v>1.400000000000003</v>
      </c>
      <c r="AI9" s="47">
        <f t="shared" si="34"/>
        <v>1.4375000000000031</v>
      </c>
      <c r="AJ9" s="47">
        <f t="shared" si="34"/>
        <v>1.4750000000000032</v>
      </c>
      <c r="AK9" s="47">
        <f t="shared" si="34"/>
        <v>1.5125000000000033</v>
      </c>
      <c r="AL9" s="47">
        <f t="shared" si="34"/>
        <v>1.5500000000000034</v>
      </c>
      <c r="AM9" s="47">
        <f t="shared" si="34"/>
        <v>1.5875000000000035</v>
      </c>
      <c r="AN9" s="47">
        <f t="shared" si="34"/>
        <v>1.6250000000000036</v>
      </c>
      <c r="AO9" s="47">
        <f t="shared" si="34"/>
        <v>1.6625000000000036</v>
      </c>
      <c r="AP9" s="47">
        <f t="shared" si="34"/>
        <v>1.7000000000000037</v>
      </c>
      <c r="AQ9" s="47">
        <f t="shared" si="34"/>
        <v>1.7375000000000038</v>
      </c>
      <c r="AR9" s="47">
        <f t="shared" si="34"/>
        <v>1.7750000000000039</v>
      </c>
      <c r="AS9" s="47">
        <f t="shared" si="34"/>
        <v>1.812500000000004</v>
      </c>
      <c r="AT9" s="47">
        <f t="shared" si="3"/>
        <v>1.8500000000000041</v>
      </c>
      <c r="AU9" s="47">
        <f t="shared" si="4"/>
        <v>1.8875000000000042</v>
      </c>
      <c r="AV9" s="47">
        <f t="shared" si="4"/>
        <v>1.9250000000000043</v>
      </c>
      <c r="AW9" s="47">
        <f t="shared" si="4"/>
        <v>1.9625000000000044</v>
      </c>
      <c r="AX9" s="47">
        <f t="shared" si="4"/>
        <v>2.0000000000000044</v>
      </c>
      <c r="AY9" s="47">
        <f t="shared" si="4"/>
        <v>2.0375000000000045</v>
      </c>
      <c r="AZ9" s="47">
        <f t="shared" si="4"/>
        <v>2.0750000000000046</v>
      </c>
      <c r="BA9" s="47">
        <f t="shared" si="4"/>
        <v>2.1125000000000047</v>
      </c>
      <c r="BB9" s="47">
        <f t="shared" si="4"/>
        <v>2.1500000000000048</v>
      </c>
      <c r="BC9" s="47">
        <f t="shared" si="4"/>
        <v>2.1875000000000049</v>
      </c>
      <c r="BD9" s="47">
        <f t="shared" si="4"/>
        <v>2.225000000000005</v>
      </c>
      <c r="BE9" s="47">
        <f t="shared" si="4"/>
        <v>2.2625000000000051</v>
      </c>
      <c r="BF9" s="47">
        <f t="shared" si="4"/>
        <v>2.3000000000000052</v>
      </c>
      <c r="BG9" s="47">
        <f t="shared" si="4"/>
        <v>2.3375000000000052</v>
      </c>
      <c r="BH9" s="47">
        <f t="shared" si="4"/>
        <v>2.3750000000000053</v>
      </c>
      <c r="BI9" s="47">
        <f t="shared" si="4"/>
        <v>2.4125000000000054</v>
      </c>
      <c r="BJ9" s="47">
        <f t="shared" si="4"/>
        <v>2.4500000000000055</v>
      </c>
      <c r="BK9" s="47">
        <f t="shared" si="5"/>
        <v>2.4875000000000056</v>
      </c>
      <c r="BL9" s="47">
        <f t="shared" si="5"/>
        <v>2.5250000000000057</v>
      </c>
      <c r="BM9" s="47">
        <f t="shared" si="5"/>
        <v>2.5625000000000058</v>
      </c>
      <c r="BN9" s="47">
        <f t="shared" si="5"/>
        <v>2.6000000000000059</v>
      </c>
      <c r="BO9" s="47">
        <f t="shared" si="5"/>
        <v>2.637500000000006</v>
      </c>
      <c r="BP9" s="47">
        <f t="shared" si="5"/>
        <v>2.675000000000006</v>
      </c>
      <c r="BQ9" s="47">
        <f t="shared" si="5"/>
        <v>2.7125000000000061</v>
      </c>
      <c r="BR9" s="47">
        <f t="shared" si="5"/>
        <v>2.7500000000000062</v>
      </c>
      <c r="BS9" s="47">
        <f t="shared" si="5"/>
        <v>2.7875000000000063</v>
      </c>
      <c r="BT9" s="47">
        <f t="shared" si="5"/>
        <v>2.8250000000000064</v>
      </c>
      <c r="BU9" s="47">
        <f t="shared" si="5"/>
        <v>2.8625000000000065</v>
      </c>
      <c r="BV9" s="47">
        <f t="shared" si="5"/>
        <v>2.9000000000000066</v>
      </c>
      <c r="BW9" s="47">
        <f t="shared" si="5"/>
        <v>2.9375000000000067</v>
      </c>
      <c r="BX9" s="47">
        <f t="shared" si="5"/>
        <v>2.9750000000000068</v>
      </c>
      <c r="BY9" s="47">
        <f t="shared" si="5"/>
        <v>3.0125000000000068</v>
      </c>
      <c r="BZ9" s="47">
        <f t="shared" si="5"/>
        <v>3.0500000000000069</v>
      </c>
      <c r="CA9" s="47">
        <f t="shared" si="6"/>
        <v>3.087500000000007</v>
      </c>
      <c r="CB9" s="47">
        <f t="shared" si="6"/>
        <v>3.1250000000000071</v>
      </c>
      <c r="CC9" s="47">
        <f t="shared" si="6"/>
        <v>3.1625000000000072</v>
      </c>
      <c r="CD9" s="47">
        <f t="shared" si="6"/>
        <v>3.2000000000000073</v>
      </c>
      <c r="CE9" s="47">
        <f t="shared" si="6"/>
        <v>3.2375000000000074</v>
      </c>
      <c r="CF9" s="47">
        <f t="shared" si="6"/>
        <v>3.2750000000000075</v>
      </c>
      <c r="CG9" s="47">
        <f t="shared" si="6"/>
        <v>3.3125000000000075</v>
      </c>
      <c r="CH9" s="47">
        <f t="shared" si="6"/>
        <v>3.3500000000000076</v>
      </c>
      <c r="CI9" s="47">
        <f t="shared" si="6"/>
        <v>3.3875000000000077</v>
      </c>
      <c r="CJ9" s="47">
        <f t="shared" si="6"/>
        <v>3.4250000000000078</v>
      </c>
      <c r="CK9" s="47">
        <f t="shared" si="6"/>
        <v>3.4625000000000079</v>
      </c>
      <c r="CL9" s="47">
        <f t="shared" si="6"/>
        <v>3.500000000000008</v>
      </c>
      <c r="CM9" s="47">
        <f t="shared" si="6"/>
        <v>3.5375000000000081</v>
      </c>
      <c r="CN9" s="47">
        <f t="shared" si="6"/>
        <v>3.5750000000000082</v>
      </c>
      <c r="CO9" s="47">
        <f t="shared" si="6"/>
        <v>3.6125000000000083</v>
      </c>
      <c r="CP9" s="47">
        <f t="shared" si="6"/>
        <v>3.6500000000000083</v>
      </c>
      <c r="CQ9" s="47">
        <f t="shared" si="7"/>
        <v>3.6875000000000084</v>
      </c>
      <c r="CR9" s="47">
        <f t="shared" si="7"/>
        <v>3.7250000000000085</v>
      </c>
      <c r="CS9" s="47">
        <f t="shared" si="7"/>
        <v>3.7625000000000086</v>
      </c>
      <c r="CT9" s="47">
        <f t="shared" si="7"/>
        <v>3.8000000000000087</v>
      </c>
      <c r="CU9" s="47">
        <f t="shared" si="7"/>
        <v>3.8375000000000088</v>
      </c>
      <c r="CV9" s="47">
        <f t="shared" si="7"/>
        <v>3.8750000000000089</v>
      </c>
      <c r="CW9" s="47">
        <f t="shared" si="7"/>
        <v>3.912500000000009</v>
      </c>
      <c r="CX9" s="47">
        <f t="shared" si="7"/>
        <v>3.9500000000000091</v>
      </c>
      <c r="CY9" s="47">
        <f t="shared" si="7"/>
        <v>3.9875000000000091</v>
      </c>
      <c r="CZ9" s="47">
        <f t="shared" si="7"/>
        <v>4.0250000000000092</v>
      </c>
      <c r="DA9" s="47">
        <f t="shared" si="7"/>
        <v>4.0625000000000089</v>
      </c>
      <c r="DB9" s="47">
        <f t="shared" si="7"/>
        <v>4.1000000000000085</v>
      </c>
      <c r="DC9" s="47">
        <f t="shared" si="7"/>
        <v>4.1375000000000082</v>
      </c>
      <c r="DD9" s="47">
        <f t="shared" si="7"/>
        <v>4.1750000000000078</v>
      </c>
      <c r="DE9" s="47">
        <f t="shared" si="7"/>
        <v>4.2125000000000075</v>
      </c>
      <c r="DF9" s="47">
        <f t="shared" si="7"/>
        <v>4.2500000000000071</v>
      </c>
      <c r="DG9" s="47">
        <f t="shared" si="8"/>
        <v>4.2875000000000068</v>
      </c>
      <c r="DH9" s="47">
        <f t="shared" si="8"/>
        <v>4.3250000000000064</v>
      </c>
      <c r="DI9" s="47">
        <f t="shared" si="8"/>
        <v>4.362500000000006</v>
      </c>
      <c r="DJ9" s="47">
        <f t="shared" si="8"/>
        <v>4.4000000000000057</v>
      </c>
      <c r="DK9" s="47">
        <f t="shared" si="8"/>
        <v>4.4375000000000053</v>
      </c>
      <c r="DL9" s="47">
        <f t="shared" si="8"/>
        <v>4.475000000000005</v>
      </c>
      <c r="DM9" s="47">
        <f t="shared" si="8"/>
        <v>4.5125000000000046</v>
      </c>
      <c r="DN9" s="47">
        <f t="shared" si="8"/>
        <v>4.5500000000000043</v>
      </c>
      <c r="DO9" s="47">
        <f t="shared" si="8"/>
        <v>4.5875000000000039</v>
      </c>
      <c r="DP9" s="47">
        <f t="shared" si="8"/>
        <v>4.6250000000000036</v>
      </c>
      <c r="DQ9" s="47">
        <f t="shared" si="8"/>
        <v>4.6625000000000032</v>
      </c>
      <c r="DR9" s="47">
        <f t="shared" si="8"/>
        <v>4.7000000000000028</v>
      </c>
      <c r="DS9" s="47">
        <f t="shared" si="8"/>
        <v>4.7375000000000025</v>
      </c>
      <c r="DT9" s="47">
        <f t="shared" si="8"/>
        <v>4.7750000000000021</v>
      </c>
      <c r="DU9" s="47">
        <f t="shared" si="8"/>
        <v>4.8125000000000018</v>
      </c>
      <c r="DV9" s="47">
        <f t="shared" si="8"/>
        <v>4.8500000000000014</v>
      </c>
      <c r="DW9" s="47">
        <f t="shared" si="9"/>
        <v>4.8875000000000011</v>
      </c>
      <c r="DX9" s="47">
        <f t="shared" si="9"/>
        <v>4.9250000000000007</v>
      </c>
      <c r="DY9" s="47">
        <f t="shared" si="9"/>
        <v>4.9625000000000004</v>
      </c>
      <c r="DZ9" s="179">
        <f t="shared" si="35"/>
        <v>5</v>
      </c>
      <c r="EA9" s="47">
        <f t="shared" si="10"/>
        <v>5.0374999999999996</v>
      </c>
      <c r="EB9" s="47">
        <f t="shared" si="10"/>
        <v>5.0749999999999993</v>
      </c>
      <c r="EC9" s="47">
        <f t="shared" si="10"/>
        <v>5.1124999999999989</v>
      </c>
      <c r="ED9" s="47">
        <f t="shared" si="10"/>
        <v>5.1499999999999986</v>
      </c>
      <c r="EE9" s="47">
        <f t="shared" si="10"/>
        <v>5.1874999999999982</v>
      </c>
      <c r="EF9" s="47">
        <f t="shared" si="10"/>
        <v>5.2249999999999979</v>
      </c>
      <c r="EG9" s="47">
        <f t="shared" si="10"/>
        <v>5.2624999999999975</v>
      </c>
      <c r="EH9" s="47">
        <f t="shared" si="10"/>
        <v>5.2999999999999972</v>
      </c>
      <c r="EI9" s="47">
        <f t="shared" si="10"/>
        <v>5.3374999999999968</v>
      </c>
      <c r="EJ9" s="47">
        <f t="shared" si="10"/>
        <v>5.3749999999999964</v>
      </c>
      <c r="EK9" s="47">
        <f t="shared" si="10"/>
        <v>5.4124999999999961</v>
      </c>
      <c r="EL9" s="47">
        <f t="shared" si="10"/>
        <v>5.4499999999999957</v>
      </c>
      <c r="EM9" s="47">
        <f t="shared" si="10"/>
        <v>5.4874999999999954</v>
      </c>
      <c r="EN9" s="47">
        <f t="shared" si="10"/>
        <v>5.524999999999995</v>
      </c>
      <c r="EO9" s="47">
        <f t="shared" si="10"/>
        <v>5.5624999999999947</v>
      </c>
      <c r="EP9" s="47">
        <f t="shared" si="10"/>
        <v>5.5999999999999943</v>
      </c>
      <c r="EQ9" s="47">
        <f t="shared" si="11"/>
        <v>5.637499999999994</v>
      </c>
      <c r="ER9" s="47">
        <f t="shared" si="11"/>
        <v>5.6749999999999936</v>
      </c>
      <c r="ES9" s="47">
        <f t="shared" si="11"/>
        <v>5.7124999999999932</v>
      </c>
      <c r="ET9" s="47">
        <f t="shared" si="11"/>
        <v>5.7499999999999929</v>
      </c>
      <c r="EU9" s="47">
        <f t="shared" si="11"/>
        <v>5.7874999999999925</v>
      </c>
      <c r="EV9" s="47">
        <f t="shared" si="11"/>
        <v>5.8249999999999922</v>
      </c>
      <c r="EW9" s="47">
        <f t="shared" si="11"/>
        <v>5.8624999999999918</v>
      </c>
      <c r="EX9" s="47">
        <f t="shared" si="11"/>
        <v>5.8999999999999915</v>
      </c>
      <c r="EY9" s="47">
        <f t="shared" si="11"/>
        <v>5.9374999999999911</v>
      </c>
      <c r="EZ9" s="47">
        <f t="shared" si="11"/>
        <v>5.9749999999999908</v>
      </c>
      <c r="FA9" s="47">
        <f t="shared" si="11"/>
        <v>6.0124999999999904</v>
      </c>
      <c r="FB9" s="47">
        <f t="shared" si="11"/>
        <v>6.0499999999999901</v>
      </c>
      <c r="FC9" s="47">
        <f t="shared" si="11"/>
        <v>6.0874999999999897</v>
      </c>
      <c r="FD9" s="47">
        <f t="shared" si="11"/>
        <v>6.1249999999999893</v>
      </c>
      <c r="FE9" s="47">
        <f t="shared" si="11"/>
        <v>6.162499999999989</v>
      </c>
      <c r="FF9" s="47">
        <f t="shared" si="11"/>
        <v>6.1999999999999886</v>
      </c>
      <c r="FG9" s="47">
        <f t="shared" si="12"/>
        <v>6.2374999999999883</v>
      </c>
      <c r="FH9" s="47">
        <f t="shared" si="12"/>
        <v>6.2749999999999879</v>
      </c>
      <c r="FI9" s="47">
        <f t="shared" si="12"/>
        <v>6.3124999999999876</v>
      </c>
      <c r="FJ9" s="47">
        <f t="shared" si="12"/>
        <v>6.3499999999999872</v>
      </c>
      <c r="FK9" s="47">
        <f t="shared" si="12"/>
        <v>6.3874999999999869</v>
      </c>
      <c r="FL9" s="47">
        <f t="shared" si="12"/>
        <v>6.4249999999999865</v>
      </c>
      <c r="FM9" s="47">
        <f t="shared" si="12"/>
        <v>6.4624999999999861</v>
      </c>
      <c r="FN9" s="47">
        <f t="shared" si="12"/>
        <v>6.4999999999999858</v>
      </c>
      <c r="FO9" s="47">
        <f t="shared" si="12"/>
        <v>6.5374999999999854</v>
      </c>
      <c r="FP9" s="47">
        <f t="shared" si="12"/>
        <v>6.5749999999999851</v>
      </c>
      <c r="FQ9" s="47">
        <f t="shared" si="12"/>
        <v>6.6124999999999847</v>
      </c>
      <c r="FR9" s="47">
        <f t="shared" si="12"/>
        <v>6.6499999999999844</v>
      </c>
      <c r="FS9" s="47">
        <f t="shared" si="12"/>
        <v>6.687499999999984</v>
      </c>
      <c r="FT9" s="47">
        <f t="shared" si="12"/>
        <v>6.7249999999999837</v>
      </c>
      <c r="FU9" s="47">
        <f t="shared" si="12"/>
        <v>6.7624999999999833</v>
      </c>
      <c r="FV9" s="47">
        <f t="shared" si="12"/>
        <v>6.7999999999999829</v>
      </c>
      <c r="FW9" s="47">
        <f t="shared" si="13"/>
        <v>6.8374999999999826</v>
      </c>
      <c r="FX9" s="47">
        <f t="shared" si="13"/>
        <v>6.8749999999999822</v>
      </c>
      <c r="FY9" s="47">
        <f t="shared" si="13"/>
        <v>6.9124999999999819</v>
      </c>
      <c r="FZ9" s="47">
        <f t="shared" si="13"/>
        <v>6.9499999999999815</v>
      </c>
      <c r="GA9" s="47">
        <f t="shared" si="13"/>
        <v>6.9874999999999812</v>
      </c>
      <c r="GB9" s="47">
        <f t="shared" si="13"/>
        <v>7.0249999999999808</v>
      </c>
      <c r="GC9" s="47">
        <f t="shared" si="13"/>
        <v>7.0624999999999805</v>
      </c>
      <c r="GD9" s="47">
        <f t="shared" si="13"/>
        <v>7.0999999999999801</v>
      </c>
      <c r="GE9" s="47">
        <f t="shared" si="13"/>
        <v>7.1374999999999797</v>
      </c>
      <c r="GF9" s="47">
        <f t="shared" si="13"/>
        <v>7.1749999999999794</v>
      </c>
      <c r="GG9" s="47">
        <f t="shared" si="13"/>
        <v>7.212499999999979</v>
      </c>
      <c r="GH9" s="47">
        <f t="shared" si="13"/>
        <v>7.2499999999999787</v>
      </c>
      <c r="GI9" s="47">
        <f t="shared" si="13"/>
        <v>7.2874999999999783</v>
      </c>
      <c r="GJ9" s="47">
        <f t="shared" si="13"/>
        <v>7.324999999999978</v>
      </c>
      <c r="GK9" s="47">
        <f t="shared" si="13"/>
        <v>7.3624999999999776</v>
      </c>
      <c r="GL9" s="47">
        <f t="shared" si="13"/>
        <v>7.3999999999999773</v>
      </c>
      <c r="GM9" s="47">
        <f t="shared" si="14"/>
        <v>7.4374999999999769</v>
      </c>
      <c r="GN9" s="47">
        <f t="shared" si="14"/>
        <v>7.4749999999999766</v>
      </c>
      <c r="GO9" s="47">
        <f t="shared" si="14"/>
        <v>7.5124999999999762</v>
      </c>
      <c r="GP9" s="47">
        <f t="shared" si="14"/>
        <v>7.5499999999999758</v>
      </c>
      <c r="GQ9" s="47">
        <f t="shared" si="14"/>
        <v>7.5874999999999755</v>
      </c>
      <c r="GR9" s="47">
        <f t="shared" si="14"/>
        <v>7.6249999999999751</v>
      </c>
      <c r="GS9" s="47">
        <f t="shared" si="14"/>
        <v>7.6624999999999748</v>
      </c>
      <c r="GT9" s="47">
        <f t="shared" si="14"/>
        <v>7.6999999999999744</v>
      </c>
      <c r="GU9" s="47">
        <f t="shared" si="14"/>
        <v>7.7374999999999741</v>
      </c>
      <c r="GV9" s="47">
        <f t="shared" si="14"/>
        <v>7.7749999999999737</v>
      </c>
      <c r="GW9" s="47">
        <f t="shared" si="14"/>
        <v>7.8124999999999734</v>
      </c>
      <c r="GX9" s="47">
        <f t="shared" si="14"/>
        <v>7.849999999999973</v>
      </c>
      <c r="GY9" s="47">
        <f t="shared" si="14"/>
        <v>7.8874999999999726</v>
      </c>
      <c r="GZ9" s="47">
        <f t="shared" si="14"/>
        <v>7.9249999999999723</v>
      </c>
      <c r="HA9" s="47">
        <f t="shared" si="14"/>
        <v>7.9624999999999719</v>
      </c>
      <c r="HB9" s="47">
        <f t="shared" si="14"/>
        <v>7.9999999999999716</v>
      </c>
      <c r="HC9" s="47">
        <f t="shared" si="15"/>
        <v>8.0374999999999712</v>
      </c>
      <c r="HD9" s="47">
        <f t="shared" si="15"/>
        <v>8.0749999999999709</v>
      </c>
      <c r="HE9" s="47">
        <f t="shared" si="15"/>
        <v>8.1124999999999705</v>
      </c>
      <c r="HF9" s="47">
        <f t="shared" si="15"/>
        <v>8.1499999999999702</v>
      </c>
      <c r="HG9" s="47">
        <f t="shared" si="15"/>
        <v>8.1874999999999698</v>
      </c>
      <c r="HH9" s="47">
        <f t="shared" si="15"/>
        <v>8.2249999999999694</v>
      </c>
      <c r="HI9" s="47">
        <f t="shared" si="15"/>
        <v>8.2624999999999691</v>
      </c>
      <c r="HJ9" s="47">
        <f t="shared" si="15"/>
        <v>8.2999999999999687</v>
      </c>
      <c r="HK9" s="47">
        <f t="shared" si="15"/>
        <v>8.3374999999999684</v>
      </c>
      <c r="HL9" s="47">
        <f t="shared" si="15"/>
        <v>8.374999999999968</v>
      </c>
      <c r="HM9" s="47">
        <f t="shared" si="15"/>
        <v>8.4124999999999677</v>
      </c>
      <c r="HN9" s="47">
        <f t="shared" si="15"/>
        <v>8.4499999999999673</v>
      </c>
      <c r="HO9" s="47">
        <f t="shared" si="15"/>
        <v>8.487499999999967</v>
      </c>
      <c r="HP9" s="47">
        <f t="shared" si="15"/>
        <v>8.5249999999999666</v>
      </c>
      <c r="HQ9" s="47">
        <f t="shared" si="15"/>
        <v>8.5624999999999662</v>
      </c>
      <c r="HR9" s="47">
        <f t="shared" si="15"/>
        <v>8.5999999999999659</v>
      </c>
      <c r="HS9" s="47">
        <f t="shared" si="16"/>
        <v>8.6374999999999655</v>
      </c>
      <c r="HT9" s="47">
        <f t="shared" si="16"/>
        <v>8.6749999999999652</v>
      </c>
      <c r="HU9" s="47">
        <f t="shared" si="16"/>
        <v>8.7124999999999648</v>
      </c>
      <c r="HV9" s="47">
        <f t="shared" si="16"/>
        <v>8.7499999999999645</v>
      </c>
      <c r="HW9" s="165">
        <f t="shared" si="17"/>
        <v>2.4814648378766027E-2</v>
      </c>
      <c r="HX9" s="165">
        <f t="shared" si="17"/>
        <v>2.5746649692203933E-2</v>
      </c>
      <c r="HY9" s="165">
        <f t="shared" si="17"/>
        <v>2.6704752521892854E-2</v>
      </c>
      <c r="HZ9" s="165">
        <f t="shared" si="17"/>
        <v>2.7689277664879663E-2</v>
      </c>
      <c r="IA9" s="165">
        <f t="shared" si="17"/>
        <v>2.8700530896067816E-2</v>
      </c>
      <c r="IB9" s="165">
        <f t="shared" si="17"/>
        <v>2.9738801999392928E-2</v>
      </c>
      <c r="IC9" s="165">
        <f t="shared" si="17"/>
        <v>3.0804363790582122E-2</v>
      </c>
      <c r="ID9" s="165">
        <f t="shared" si="17"/>
        <v>3.189747113317961E-2</v>
      </c>
      <c r="IE9" s="165">
        <f t="shared" si="17"/>
        <v>3.3018359949597065E-2</v>
      </c>
      <c r="IF9" s="165">
        <f t="shared" si="17"/>
        <v>3.4167246229023319E-2</v>
      </c>
      <c r="IG9" s="165">
        <f t="shared" si="17"/>
        <v>3.5344325034100142E-2</v>
      </c>
      <c r="IH9" s="165">
        <f t="shared" si="17"/>
        <v>3.6549769508341511E-2</v>
      </c>
      <c r="II9" s="165">
        <f t="shared" si="17"/>
        <v>3.7783729886340919E-2</v>
      </c>
      <c r="IJ9" s="165">
        <f t="shared" si="17"/>
        <v>3.9046332508875604E-2</v>
      </c>
      <c r="IK9" s="165">
        <f t="shared" si="17"/>
        <v>4.0337678845077107E-2</v>
      </c>
      <c r="IL9" s="165">
        <f t="shared" si="17"/>
        <v>4.1657844523894302E-2</v>
      </c>
      <c r="IM9" s="165">
        <f t="shared" si="18"/>
        <v>4.3006878377128299E-2</v>
      </c>
      <c r="IN9" s="165">
        <f t="shared" si="18"/>
        <v>4.4384801496366082E-2</v>
      </c>
      <c r="IO9" s="165">
        <f t="shared" si="18"/>
        <v>4.5791606306184174E-2</v>
      </c>
      <c r="IP9" s="165">
        <f t="shared" si="18"/>
        <v>4.7227255656031739E-2</v>
      </c>
      <c r="IQ9" s="165">
        <f t="shared" si="18"/>
        <v>4.8691681933236051E-2</v>
      </c>
      <c r="IR9" s="165">
        <f t="shared" si="18"/>
        <v>5.0184786199600928E-2</v>
      </c>
      <c r="IS9" s="165">
        <f t="shared" si="18"/>
        <v>5.1706437354090841E-2</v>
      </c>
      <c r="IT9" s="165">
        <f t="shared" si="18"/>
        <v>5.3256471324109329E-2</v>
      </c>
      <c r="IU9" s="165">
        <f t="shared" si="18"/>
        <v>5.4834690287889828E-2</v>
      </c>
      <c r="IV9" s="165">
        <f t="shared" si="18"/>
        <v>5.6440861930520232E-2</v>
      </c>
      <c r="IW9" s="165">
        <f t="shared" si="18"/>
        <v>5.8074718736118927E-2</v>
      </c>
      <c r="IX9" s="165">
        <f t="shared" si="18"/>
        <v>5.9735957318669312E-2</v>
      </c>
      <c r="IY9" s="165">
        <f t="shared" si="18"/>
        <v>6.1424237794002579E-2</v>
      </c>
      <c r="IZ9" s="165">
        <f t="shared" si="18"/>
        <v>6.3139183195392995E-2</v>
      </c>
      <c r="JA9" s="165">
        <f t="shared" si="18"/>
        <v>6.4880378935198435E-2</v>
      </c>
      <c r="JB9" s="165">
        <f t="shared" si="18"/>
        <v>6.6647372314938294E-2</v>
      </c>
      <c r="JC9" s="165">
        <f t="shared" si="19"/>
        <v>6.8439672086154688E-2</v>
      </c>
      <c r="JD9" s="165">
        <f t="shared" si="19"/>
        <v>7.0256748064346355E-2</v>
      </c>
      <c r="JE9" s="165">
        <f t="shared" si="19"/>
        <v>7.2098030798203427E-2</v>
      </c>
      <c r="JF9" s="165">
        <f t="shared" si="19"/>
        <v>7.3962911296299699E-2</v>
      </c>
      <c r="JG9" s="165">
        <f t="shared" si="19"/>
        <v>7.5850740813321563E-2</v>
      </c>
      <c r="JH9" s="165">
        <f t="shared" si="19"/>
        <v>7.7760830697826425E-2</v>
      </c>
      <c r="JI9" s="165">
        <f t="shared" si="19"/>
        <v>7.9692452303430181E-2</v>
      </c>
      <c r="JJ9" s="165">
        <f t="shared" si="19"/>
        <v>8.1644836965222456E-2</v>
      </c>
      <c r="JK9" s="165">
        <f t="shared" si="19"/>
        <v>8.3617176043099289E-2</v>
      </c>
      <c r="JL9" s="165">
        <f t="shared" si="19"/>
        <v>8.56086210335881E-2</v>
      </c>
      <c r="JM9" s="165">
        <f t="shared" si="19"/>
        <v>8.761828375161558E-2</v>
      </c>
      <c r="JN9" s="165">
        <f t="shared" si="19"/>
        <v>8.9645236583540788E-2</v>
      </c>
      <c r="JO9" s="165">
        <f t="shared" si="19"/>
        <v>9.1688512812638276E-2</v>
      </c>
      <c r="JP9" s="165">
        <f t="shared" si="19"/>
        <v>9.3747107018073345E-2</v>
      </c>
      <c r="JQ9" s="165">
        <f t="shared" si="19"/>
        <v>9.5819975548262451E-2</v>
      </c>
      <c r="JR9" s="165">
        <f t="shared" si="19"/>
        <v>9.7906037069356897E-2</v>
      </c>
      <c r="JS9" s="165">
        <f t="shared" si="20"/>
        <v>0.10000417318942745</v>
      </c>
      <c r="JT9" s="165">
        <f t="shared" si="20"/>
        <v>0.10211322915876141</v>
      </c>
      <c r="JU9" s="165">
        <f t="shared" si="20"/>
        <v>0.10423201464651401</v>
      </c>
      <c r="JV9" s="165">
        <f t="shared" si="20"/>
        <v>0.10635930459378072</v>
      </c>
      <c r="JW9" s="165">
        <f t="shared" si="20"/>
        <v>0.10849384014297814</v>
      </c>
      <c r="JX9" s="165">
        <f t="shared" si="20"/>
        <v>0.11063432964323977</v>
      </c>
      <c r="JY9" s="165">
        <f t="shared" si="20"/>
        <v>0.11277944973134685</v>
      </c>
      <c r="JZ9" s="165">
        <f t="shared" si="20"/>
        <v>0.1149278464875275</v>
      </c>
      <c r="KA9" s="165">
        <f t="shared" si="20"/>
        <v>0.11707813666526749</v>
      </c>
      <c r="KB9" s="165">
        <f t="shared" si="20"/>
        <v>0.11922890899408477</v>
      </c>
      <c r="KC9" s="165">
        <f t="shared" si="20"/>
        <v>0.12137872555402823</v>
      </c>
      <c r="KD9" s="165">
        <f t="shared" si="20"/>
        <v>0.1235261232204691</v>
      </c>
      <c r="KE9" s="165">
        <f t="shared" si="20"/>
        <v>0.12566961517756031</v>
      </c>
      <c r="KF9" s="165">
        <f t="shared" si="20"/>
        <v>0.1278076924985497</v>
      </c>
      <c r="KG9" s="165">
        <f t="shared" si="20"/>
        <v>0.12993882579094132</v>
      </c>
      <c r="KH9" s="165">
        <f t="shared" si="20"/>
        <v>0.13206146690431336</v>
      </c>
      <c r="KI9" s="165">
        <f t="shared" si="21"/>
        <v>0.13417405069841407</v>
      </c>
      <c r="KJ9" s="165">
        <f t="shared" si="21"/>
        <v>0.13627499686897734</v>
      </c>
      <c r="KK9" s="165">
        <f t="shared" si="21"/>
        <v>0.13836271182851984</v>
      </c>
      <c r="KL9" s="165">
        <f t="shared" si="21"/>
        <v>0.14043559063920932</v>
      </c>
      <c r="KM9" s="165">
        <f t="shared" si="21"/>
        <v>0.14249201899472472</v>
      </c>
      <c r="KN9" s="165">
        <f t="shared" si="21"/>
        <v>0.14453037524786566</v>
      </c>
      <c r="KO9" s="165">
        <f t="shared" si="21"/>
        <v>0.14654903248051304</v>
      </c>
      <c r="KP9" s="165">
        <f t="shared" si="21"/>
        <v>0.14854636061239168</v>
      </c>
      <c r="KQ9" s="165">
        <f t="shared" si="21"/>
        <v>0.15052072854494425</v>
      </c>
      <c r="KR9" s="165">
        <f t="shared" si="21"/>
        <v>0.1524705063364904</v>
      </c>
      <c r="KS9" s="165">
        <f t="shared" si="21"/>
        <v>0.15439406740471956</v>
      </c>
      <c r="KT9" s="165">
        <f t="shared" si="21"/>
        <v>0.15628979075244753</v>
      </c>
      <c r="KU9" s="165">
        <f t="shared" si="21"/>
        <v>0.15815606321245992</v>
      </c>
      <c r="KV9" s="165">
        <f t="shared" si="21"/>
        <v>0.15999128170716659</v>
      </c>
      <c r="KW9" s="165">
        <f t="shared" si="21"/>
        <v>0.16179385551870393</v>
      </c>
      <c r="KX9" s="165">
        <f t="shared" si="21"/>
        <v>0.16356220856504364</v>
      </c>
      <c r="KY9" s="165">
        <f t="shared" si="22"/>
        <v>0.16529478167760095</v>
      </c>
      <c r="KZ9" s="165">
        <f t="shared" si="22"/>
        <v>0.16699003487578062</v>
      </c>
      <c r="LA9" s="165">
        <f t="shared" si="22"/>
        <v>0.16864644963385356</v>
      </c>
      <c r="LB9" s="165">
        <f t="shared" si="22"/>
        <v>0.17026253113552856</v>
      </c>
      <c r="LC9" s="165">
        <f t="shared" si="22"/>
        <v>0.17183681051156086</v>
      </c>
      <c r="LD9" s="165">
        <f t="shared" si="22"/>
        <v>0.1733678470557343</v>
      </c>
      <c r="LE9" s="165">
        <f t="shared" si="22"/>
        <v>0.17485423041455855</v>
      </c>
      <c r="LF9" s="165">
        <f t="shared" si="22"/>
        <v>0.17629458274603943</v>
      </c>
      <c r="LG9" s="165">
        <f t="shared" si="22"/>
        <v>0.17768756084291271</v>
      </c>
      <c r="LH9" s="165">
        <f t="shared" si="22"/>
        <v>0.17903185821577292</v>
      </c>
      <c r="LI9" s="165">
        <f t="shared" si="22"/>
        <v>0.18032620713158556</v>
      </c>
      <c r="LJ9" s="165">
        <f t="shared" si="22"/>
        <v>0.1815693806031379</v>
      </c>
      <c r="LK9" s="165">
        <f t="shared" si="22"/>
        <v>0.18276019432506538</v>
      </c>
      <c r="LL9" s="165">
        <f t="shared" si="22"/>
        <v>0.18389750855218268</v>
      </c>
      <c r="LM9" s="165">
        <f t="shared" si="22"/>
        <v>0.18498022991595328</v>
      </c>
      <c r="LN9" s="165">
        <f t="shared" si="22"/>
        <v>0.18600731317504851</v>
      </c>
      <c r="LO9" s="165">
        <f t="shared" si="23"/>
        <v>0.1869777628960754</v>
      </c>
      <c r="LP9" s="165">
        <f t="shared" si="23"/>
        <v>0.18789063506069192</v>
      </c>
      <c r="LQ9" s="165">
        <f t="shared" si="23"/>
        <v>0.18874503859547906</v>
      </c>
      <c r="LR9" s="165">
        <f t="shared" si="23"/>
        <v>0.18954013682110019</v>
      </c>
      <c r="LS9" s="165">
        <f t="shared" si="23"/>
        <v>0.19027514881744931</v>
      </c>
      <c r="LT9" s="165">
        <f t="shared" si="23"/>
        <v>0.19094935070167104</v>
      </c>
      <c r="LU9" s="165">
        <f t="shared" si="23"/>
        <v>0.19156207681612436</v>
      </c>
      <c r="LV9" s="165">
        <f t="shared" si="23"/>
        <v>0.19211272082356162</v>
      </c>
      <c r="LW9" s="165">
        <f t="shared" si="23"/>
        <v>0.19260073670700065</v>
      </c>
      <c r="LX9" s="165">
        <f t="shared" si="23"/>
        <v>0.19302563967198169</v>
      </c>
      <c r="LY9" s="165">
        <f t="shared" si="23"/>
        <v>0.19338700694912281</v>
      </c>
      <c r="LZ9" s="165">
        <f t="shared" si="23"/>
        <v>0.19368447849511289</v>
      </c>
      <c r="MA9" s="165">
        <f t="shared" si="23"/>
        <v>0.19391775759051638</v>
      </c>
      <c r="MB9" s="165">
        <f t="shared" si="23"/>
        <v>0.19408661133299951</v>
      </c>
      <c r="MC9" s="165">
        <f t="shared" si="23"/>
        <v>0.19419087102483057</v>
      </c>
      <c r="MD9" s="165">
        <f t="shared" si="23"/>
        <v>0.19423043245375177</v>
      </c>
      <c r="ME9" s="165">
        <f t="shared" si="24"/>
        <v>0.19420525606656813</v>
      </c>
      <c r="MF9" s="165">
        <f t="shared" si="24"/>
        <v>0.19411536703504828</v>
      </c>
      <c r="MG9" s="165">
        <f t="shared" si="24"/>
        <v>0.19396085521398401</v>
      </c>
      <c r="MH9" s="165">
        <f t="shared" si="24"/>
        <v>0.19374187499150589</v>
      </c>
      <c r="MI9" s="165">
        <f t="shared" si="24"/>
        <v>0.19345864503200419</v>
      </c>
      <c r="MJ9" s="165">
        <f t="shared" si="24"/>
        <v>0.19311144791225471</v>
      </c>
      <c r="MK9" s="165">
        <f t="shared" si="24"/>
        <v>0.19270062965159632</v>
      </c>
      <c r="ML9" s="165">
        <f t="shared" si="24"/>
        <v>0.19222659913725468</v>
      </c>
      <c r="MM9" s="165">
        <f t="shared" si="24"/>
        <v>0.19168982744614707</v>
      </c>
      <c r="MN9" s="165">
        <f t="shared" si="24"/>
        <v>0.19109084706474441</v>
      </c>
      <c r="MO9" s="165">
        <f t="shared" si="24"/>
        <v>0.19043025100879735</v>
      </c>
      <c r="MP9" s="165">
        <f t="shared" si="24"/>
        <v>0.18970869184496478</v>
      </c>
      <c r="MQ9" s="165">
        <f t="shared" si="24"/>
        <v>0.18892688061660362</v>
      </c>
      <c r="MR9" s="165">
        <f t="shared" si="24"/>
        <v>0.18808558567619524</v>
      </c>
      <c r="MS9" s="165">
        <f t="shared" si="24"/>
        <v>0.18718563142709169</v>
      </c>
      <c r="MT9" s="165">
        <f t="shared" si="24"/>
        <v>0.18622789697746675</v>
      </c>
      <c r="MU9" s="165">
        <f t="shared" si="25"/>
        <v>0.18521331470954647</v>
      </c>
      <c r="MV9" s="165">
        <f t="shared" si="25"/>
        <v>0.18414286876737965</v>
      </c>
      <c r="MW9" s="165">
        <f t="shared" si="25"/>
        <v>0.18301759346657925</v>
      </c>
      <c r="MX9" s="165">
        <f t="shared" si="25"/>
        <v>0.18183857162963138</v>
      </c>
      <c r="MY9" s="165">
        <f t="shared" si="25"/>
        <v>0.18060693285052024</v>
      </c>
      <c r="MZ9" s="165">
        <f t="shared" si="25"/>
        <v>0.17932385169255963</v>
      </c>
      <c r="NA9" s="165">
        <f t="shared" si="25"/>
        <v>0.17799054582345272</v>
      </c>
      <c r="NB9" s="165">
        <f t="shared" si="25"/>
        <v>0.1766082740917217</v>
      </c>
      <c r="NC9" s="165">
        <f t="shared" si="25"/>
        <v>0.17517833454875442</v>
      </c>
      <c r="ND9" s="165">
        <f t="shared" si="25"/>
        <v>0.17370206242081376</v>
      </c>
      <c r="NE9" s="165">
        <f t="shared" si="25"/>
        <v>0.17218082803543569</v>
      </c>
      <c r="NF9" s="165">
        <f t="shared" si="25"/>
        <v>0.1706160347067148</v>
      </c>
      <c r="NG9" s="165">
        <f t="shared" si="25"/>
        <v>0.16900911658403361</v>
      </c>
      <c r="NH9" s="165">
        <f t="shared" si="25"/>
        <v>0.16736153646883814</v>
      </c>
      <c r="NI9" s="165">
        <f t="shared" si="25"/>
        <v>0.16567478360409452</v>
      </c>
      <c r="NJ9" s="165">
        <f t="shared" si="25"/>
        <v>0.16395037144108293</v>
      </c>
      <c r="NK9" s="165">
        <f t="shared" si="26"/>
        <v>0.1621898353881932</v>
      </c>
      <c r="NL9" s="165">
        <f t="shared" si="26"/>
        <v>0.16039473054638029</v>
      </c>
      <c r="NM9" s="165">
        <f t="shared" si="26"/>
        <v>0.15856662943592378</v>
      </c>
      <c r="NN9" s="165">
        <f t="shared" si="26"/>
        <v>0.156707119719104</v>
      </c>
      <c r="NO9" s="165">
        <f t="shared" si="26"/>
        <v>0.15481780192336828</v>
      </c>
      <c r="NP9" s="165">
        <f t="shared" si="26"/>
        <v>0.15290028716950776</v>
      </c>
      <c r="NQ9" s="165">
        <f t="shared" si="26"/>
        <v>0.15095619490930123</v>
      </c>
      <c r="NR9" s="165">
        <f t="shared" si="26"/>
        <v>0.14898715067700749</v>
      </c>
      <c r="NS9" s="165">
        <f t="shared" si="26"/>
        <v>0.14699478385900264</v>
      </c>
      <c r="NT9" s="165">
        <f t="shared" si="26"/>
        <v>0.14498072548576202</v>
      </c>
      <c r="NU9" s="165">
        <f t="shared" si="26"/>
        <v>0.14294660605028106</v>
      </c>
      <c r="NV9" s="165">
        <f t="shared" si="26"/>
        <v>0.14089405335691391</v>
      </c>
      <c r="NW9" s="165">
        <f t="shared" si="26"/>
        <v>0.13882469040448431</v>
      </c>
      <c r="NX9" s="165">
        <f t="shared" si="26"/>
        <v>0.13674013330739077</v>
      </c>
      <c r="NY9" s="165">
        <f t="shared" si="26"/>
        <v>0.13464198925828633</v>
      </c>
      <c r="NZ9" s="165">
        <f t="shared" si="26"/>
        <v>0.13253185453576638</v>
      </c>
      <c r="OA9" s="165">
        <f t="shared" si="27"/>
        <v>0.13041131256034116</v>
      </c>
      <c r="OB9" s="165">
        <f t="shared" si="27"/>
        <v>0.12828193200180973</v>
      </c>
      <c r="OC9" s="165">
        <f t="shared" si="27"/>
        <v>0.12614526494098366</v>
      </c>
      <c r="OD9" s="165">
        <f t="shared" si="27"/>
        <v>0.12400284508853668</v>
      </c>
      <c r="OE9" s="165">
        <f t="shared" si="27"/>
        <v>0.12185618606358019</v>
      </c>
      <c r="OF9" s="165">
        <f t="shared" si="27"/>
        <v>0.11970677973438179</v>
      </c>
      <c r="OG9" s="165">
        <f t="shared" si="27"/>
        <v>0.11755609462346177</v>
      </c>
      <c r="OH9" s="165">
        <f t="shared" si="27"/>
        <v>0.11540557437911365</v>
      </c>
      <c r="OI9" s="165">
        <f t="shared" si="27"/>
        <v>0.11325663631520617</v>
      </c>
      <c r="OJ9" s="165">
        <f t="shared" si="27"/>
        <v>0.11111067002093339</v>
      </c>
      <c r="OK9" s="165">
        <f t="shared" si="27"/>
        <v>0.10896903604198767</v>
      </c>
      <c r="OL9" s="165">
        <f t="shared" si="27"/>
        <v>0.10683306463443727</v>
      </c>
      <c r="OM9" s="165">
        <f t="shared" si="27"/>
        <v>0.10470405459239961</v>
      </c>
      <c r="ON9" s="165">
        <f t="shared" si="27"/>
        <v>0.10258327215040861</v>
      </c>
      <c r="OO9" s="165">
        <f t="shared" si="27"/>
        <v>0.10047194996118543</v>
      </c>
      <c r="OP9" s="165">
        <f t="shared" si="27"/>
        <v>9.8371286149333423E-2</v>
      </c>
      <c r="OQ9" s="165">
        <f t="shared" si="28"/>
        <v>9.6282443441292373E-2</v>
      </c>
      <c r="OR9" s="165">
        <f t="shared" si="28"/>
        <v>9.4206548371704155E-2</v>
      </c>
      <c r="OS9" s="165">
        <f t="shared" si="28"/>
        <v>9.2144690566162868E-2</v>
      </c>
      <c r="OT9" s="165">
        <f t="shared" si="28"/>
        <v>9.0097922100145916E-2</v>
      </c>
      <c r="OU9" s="165">
        <f t="shared" si="28"/>
        <v>8.8067256933752197E-2</v>
      </c>
      <c r="OV9" s="165">
        <f t="shared" si="28"/>
        <v>8.6053670421705697E-2</v>
      </c>
      <c r="OW9" s="165">
        <f t="shared" si="28"/>
        <v>8.4058098897922068E-2</v>
      </c>
      <c r="OX9" s="165">
        <f t="shared" si="28"/>
        <v>8.208143933377883E-2</v>
      </c>
      <c r="OY9" s="165">
        <f t="shared" si="28"/>
        <v>8.0124549069079842E-2</v>
      </c>
      <c r="OZ9" s="165">
        <f t="shared" si="28"/>
        <v>7.8188245614560004E-2</v>
      </c>
      <c r="PA9" s="165">
        <f t="shared" si="28"/>
        <v>7.6273306524638443E-2</v>
      </c>
      <c r="PB9" s="165">
        <f t="shared" si="28"/>
        <v>7.4380469338997349E-2</v>
      </c>
      <c r="PC9" s="165">
        <f t="shared" si="28"/>
        <v>7.251043159143801E-2</v>
      </c>
      <c r="PD9" s="165">
        <f t="shared" si="28"/>
        <v>7.066385088435026E-2</v>
      </c>
      <c r="PE9" s="165">
        <f t="shared" si="28"/>
        <v>6.8841345027019177E-2</v>
      </c>
      <c r="PF9" s="165">
        <f t="shared" si="28"/>
        <v>6.7043492235892233E-2</v>
      </c>
      <c r="PG9" s="165">
        <f t="shared" si="29"/>
        <v>6.527083139483314E-2</v>
      </c>
      <c r="PH9" s="165">
        <f t="shared" si="29"/>
        <v>6.3523862373302889E-2</v>
      </c>
      <c r="PI9" s="165">
        <f t="shared" si="29"/>
        <v>6.1803046400326522E-2</v>
      </c>
      <c r="PJ9" s="165">
        <f t="shared" si="29"/>
        <v>6.0108806492034074E-2</v>
      </c>
      <c r="PK9" s="165">
        <f t="shared" si="29"/>
        <v>5.8441527930498338E-2</v>
      </c>
      <c r="PL9" s="165">
        <f t="shared" si="29"/>
        <v>5.680155879153554E-2</v>
      </c>
      <c r="PM9" s="165">
        <f t="shared" si="29"/>
        <v>5.5189210519086804E-2</v>
      </c>
      <c r="PN9" s="165">
        <f t="shared" si="29"/>
        <v>5.3604758543755723E-2</v>
      </c>
      <c r="PO9" s="165">
        <f t="shared" si="29"/>
        <v>5.2048442943044018E-2</v>
      </c>
    </row>
    <row r="10" spans="1:432" x14ac:dyDescent="0.45">
      <c r="A10" s="362" t="s">
        <v>922</v>
      </c>
      <c r="B10" s="368">
        <f>IF($R10="","",ROUND(_xlfn.NORM.INV(ABS(VLOOKUP($T$1,VLookups!$A$43:$B$44,2,FALSE)-B$2),$N10,$R10),0))</f>
        <v>39</v>
      </c>
      <c r="C10" s="374">
        <f t="shared" si="36"/>
        <v>46499</v>
      </c>
      <c r="D10" s="375">
        <f t="shared" si="37"/>
        <v>46554</v>
      </c>
      <c r="E10" s="111">
        <v>-0.25</v>
      </c>
      <c r="F10" s="113"/>
      <c r="G10" s="118">
        <f t="shared" si="30"/>
        <v>22.5</v>
      </c>
      <c r="H10" s="91">
        <v>30</v>
      </c>
      <c r="I10" s="118">
        <f t="shared" si="31"/>
        <v>60</v>
      </c>
      <c r="J10" s="113"/>
      <c r="K10" s="110">
        <v>1</v>
      </c>
      <c r="L10" s="120">
        <f t="shared" si="0"/>
        <v>1</v>
      </c>
      <c r="M10" s="120">
        <f t="shared" si="1"/>
        <v>0.25</v>
      </c>
      <c r="N10" s="71">
        <f t="shared" si="32"/>
        <v>33.75</v>
      </c>
      <c r="O10" s="23" t="s">
        <v>3</v>
      </c>
      <c r="P10" s="55"/>
      <c r="Q10" s="298"/>
      <c r="R10" s="72">
        <f>IF(AND(G10&gt;0,H10&gt;0,I10&gt;0),IF(ISBLANK(Q10),IF(ISBLANK(O10),"",(I10-G10)*VLOOKUP(O10,VLookups!$A$4:$B$13,2,FALSE)),Q10),"")</f>
        <v>6.49519052838329</v>
      </c>
      <c r="S10" s="73">
        <f t="shared" si="2"/>
        <v>42.1875</v>
      </c>
      <c r="T10" s="91">
        <v>34</v>
      </c>
      <c r="U10" s="265">
        <f>IF(AND(T10&gt;0,H10&gt;0,NOT(R10="")),ABS(VLOOKUP($T$1,VLookups!$A$43:$B$44,2,FALSE)-_xlfn.NORM.DIST(T10,N10,R10,TRUE)),"")</f>
        <v>0.51535150494345539</v>
      </c>
      <c r="V10" s="90">
        <f>IF(AND($G10&gt;0,$H10&gt;0,$I10&gt;0,NOT(ISBLANK($O10))),_xlfn.NORM.INV(ABS(VLOOKUP($T$1,VLookups!$A$43:$B$44,2,FALSE)-V$3),$N10,$R10),"")</f>
        <v>25.426078409839931</v>
      </c>
      <c r="W10" s="89">
        <f>IF(AND($G10&gt;0,$H10&gt;0,$I10&gt;0,NOT(ISBLANK($O10))),_xlfn.NORM.INV(ABS(VLOOKUP($T$1,VLookups!$A$43:$B$44,2,FALSE)-W$3),$N10,$R10),"")</f>
        <v>42.073921590160069</v>
      </c>
      <c r="X10" s="90">
        <f>IF(AND($G10&gt;0,$H10&gt;0,$I10&gt;0,NOT(ISBLANK($O10))),_xlfn.NORM.INV(ABS(VLOOKUP($T$1,VLookups!$A$43:$B$44,2,FALSE)-X$3),$N10,$R10),"")</f>
        <v>40.481832334740254</v>
      </c>
      <c r="Y10" s="89">
        <f>IF(AND($G10&gt;0,$H10&gt;0,$I10&gt;0,NOT(ISBLANK($O10))),_xlfn.NORM.INV(ABS(VLOOKUP($T$1,VLookups!$A$43:$B$44,2,FALSE)-Y$3),$N10,$R10),"")</f>
        <v>39.216490264789059</v>
      </c>
      <c r="Z10" s="90">
        <f>IF(AND($G10&gt;0,$H10&gt;0,$I10&gt;0,NOT(ISBLANK($O10))),_xlfn.NORM.INV(ABS(VLOOKUP($T$1,VLookups!$A$43:$B$44,2,FALSE)-Z$3),$N10,$R10),"")</f>
        <v>38.1309394369652</v>
      </c>
      <c r="AA10" s="89">
        <f>IF(AND($G10&gt;0,$H10&gt;0,$I10&gt;0,NOT(ISBLANK($O10))),_xlfn.NORM.INV(ABS(VLOOKUP($T$1,VLookups!$A$43:$B$44,2,FALSE)-AA$3),$N10,$R10),"")</f>
        <v>37.156081243220605</v>
      </c>
      <c r="AB10" s="5"/>
      <c r="AC10" s="164">
        <f t="shared" si="33"/>
        <v>0.1875</v>
      </c>
      <c r="AD10" s="47">
        <f t="shared" si="34"/>
        <v>11.25</v>
      </c>
      <c r="AE10" s="47">
        <f t="shared" si="34"/>
        <v>11.4375</v>
      </c>
      <c r="AF10" s="47">
        <f t="shared" si="34"/>
        <v>11.625</v>
      </c>
      <c r="AG10" s="47">
        <f t="shared" si="34"/>
        <v>11.8125</v>
      </c>
      <c r="AH10" s="47">
        <f t="shared" si="34"/>
        <v>12</v>
      </c>
      <c r="AI10" s="47">
        <f t="shared" si="34"/>
        <v>12.1875</v>
      </c>
      <c r="AJ10" s="47">
        <f t="shared" si="34"/>
        <v>12.375</v>
      </c>
      <c r="AK10" s="47">
        <f t="shared" si="34"/>
        <v>12.5625</v>
      </c>
      <c r="AL10" s="47">
        <f t="shared" si="34"/>
        <v>12.75</v>
      </c>
      <c r="AM10" s="47">
        <f t="shared" si="34"/>
        <v>12.9375</v>
      </c>
      <c r="AN10" s="47">
        <f t="shared" si="34"/>
        <v>13.125</v>
      </c>
      <c r="AO10" s="47">
        <f t="shared" si="34"/>
        <v>13.3125</v>
      </c>
      <c r="AP10" s="47">
        <f t="shared" si="34"/>
        <v>13.5</v>
      </c>
      <c r="AQ10" s="47">
        <f t="shared" si="34"/>
        <v>13.6875</v>
      </c>
      <c r="AR10" s="47">
        <f t="shared" si="34"/>
        <v>13.875</v>
      </c>
      <c r="AS10" s="47">
        <f t="shared" si="34"/>
        <v>14.0625</v>
      </c>
      <c r="AT10" s="47">
        <f t="shared" si="3"/>
        <v>14.25</v>
      </c>
      <c r="AU10" s="47">
        <f t="shared" si="4"/>
        <v>14.4375</v>
      </c>
      <c r="AV10" s="47">
        <f t="shared" si="4"/>
        <v>14.625</v>
      </c>
      <c r="AW10" s="47">
        <f t="shared" si="4"/>
        <v>14.8125</v>
      </c>
      <c r="AX10" s="47">
        <f t="shared" si="4"/>
        <v>15</v>
      </c>
      <c r="AY10" s="47">
        <f t="shared" si="4"/>
        <v>15.1875</v>
      </c>
      <c r="AZ10" s="47">
        <f t="shared" si="4"/>
        <v>15.375</v>
      </c>
      <c r="BA10" s="47">
        <f t="shared" si="4"/>
        <v>15.5625</v>
      </c>
      <c r="BB10" s="47">
        <f t="shared" si="4"/>
        <v>15.75</v>
      </c>
      <c r="BC10" s="47">
        <f t="shared" si="4"/>
        <v>15.9375</v>
      </c>
      <c r="BD10" s="47">
        <f t="shared" si="4"/>
        <v>16.125</v>
      </c>
      <c r="BE10" s="47">
        <f t="shared" si="4"/>
        <v>16.3125</v>
      </c>
      <c r="BF10" s="47">
        <f t="shared" si="4"/>
        <v>16.5</v>
      </c>
      <c r="BG10" s="47">
        <f t="shared" si="4"/>
        <v>16.6875</v>
      </c>
      <c r="BH10" s="47">
        <f t="shared" si="4"/>
        <v>16.875</v>
      </c>
      <c r="BI10" s="47">
        <f t="shared" si="4"/>
        <v>17.0625</v>
      </c>
      <c r="BJ10" s="47">
        <f t="shared" si="4"/>
        <v>17.25</v>
      </c>
      <c r="BK10" s="47">
        <f t="shared" si="5"/>
        <v>17.4375</v>
      </c>
      <c r="BL10" s="47">
        <f t="shared" si="5"/>
        <v>17.625</v>
      </c>
      <c r="BM10" s="47">
        <f t="shared" si="5"/>
        <v>17.8125</v>
      </c>
      <c r="BN10" s="47">
        <f t="shared" si="5"/>
        <v>18</v>
      </c>
      <c r="BO10" s="47">
        <f t="shared" si="5"/>
        <v>18.1875</v>
      </c>
      <c r="BP10" s="47">
        <f t="shared" si="5"/>
        <v>18.375</v>
      </c>
      <c r="BQ10" s="47">
        <f t="shared" si="5"/>
        <v>18.5625</v>
      </c>
      <c r="BR10" s="47">
        <f t="shared" si="5"/>
        <v>18.75</v>
      </c>
      <c r="BS10" s="47">
        <f t="shared" si="5"/>
        <v>18.9375</v>
      </c>
      <c r="BT10" s="47">
        <f t="shared" si="5"/>
        <v>19.125</v>
      </c>
      <c r="BU10" s="47">
        <f t="shared" si="5"/>
        <v>19.3125</v>
      </c>
      <c r="BV10" s="47">
        <f t="shared" si="5"/>
        <v>19.5</v>
      </c>
      <c r="BW10" s="47">
        <f t="shared" si="5"/>
        <v>19.6875</v>
      </c>
      <c r="BX10" s="47">
        <f t="shared" si="5"/>
        <v>19.875</v>
      </c>
      <c r="BY10" s="47">
        <f t="shared" si="5"/>
        <v>20.0625</v>
      </c>
      <c r="BZ10" s="47">
        <f t="shared" si="5"/>
        <v>20.25</v>
      </c>
      <c r="CA10" s="47">
        <f t="shared" si="6"/>
        <v>20.4375</v>
      </c>
      <c r="CB10" s="47">
        <f t="shared" si="6"/>
        <v>20.625</v>
      </c>
      <c r="CC10" s="47">
        <f t="shared" si="6"/>
        <v>20.8125</v>
      </c>
      <c r="CD10" s="47">
        <f t="shared" si="6"/>
        <v>21</v>
      </c>
      <c r="CE10" s="47">
        <f t="shared" si="6"/>
        <v>21.1875</v>
      </c>
      <c r="CF10" s="47">
        <f t="shared" si="6"/>
        <v>21.375</v>
      </c>
      <c r="CG10" s="47">
        <f t="shared" si="6"/>
        <v>21.5625</v>
      </c>
      <c r="CH10" s="47">
        <f t="shared" si="6"/>
        <v>21.75</v>
      </c>
      <c r="CI10" s="47">
        <f t="shared" si="6"/>
        <v>21.9375</v>
      </c>
      <c r="CJ10" s="47">
        <f t="shared" si="6"/>
        <v>22.125</v>
      </c>
      <c r="CK10" s="47">
        <f t="shared" si="6"/>
        <v>22.3125</v>
      </c>
      <c r="CL10" s="47">
        <f t="shared" si="6"/>
        <v>22.5</v>
      </c>
      <c r="CM10" s="47">
        <f t="shared" si="6"/>
        <v>22.6875</v>
      </c>
      <c r="CN10" s="47">
        <f t="shared" si="6"/>
        <v>22.875</v>
      </c>
      <c r="CO10" s="47">
        <f t="shared" si="6"/>
        <v>23.0625</v>
      </c>
      <c r="CP10" s="47">
        <f t="shared" si="6"/>
        <v>23.25</v>
      </c>
      <c r="CQ10" s="47">
        <f t="shared" si="7"/>
        <v>23.4375</v>
      </c>
      <c r="CR10" s="47">
        <f t="shared" si="7"/>
        <v>23.625</v>
      </c>
      <c r="CS10" s="47">
        <f t="shared" si="7"/>
        <v>23.8125</v>
      </c>
      <c r="CT10" s="47">
        <f t="shared" si="7"/>
        <v>24</v>
      </c>
      <c r="CU10" s="47">
        <f t="shared" si="7"/>
        <v>24.1875</v>
      </c>
      <c r="CV10" s="47">
        <f t="shared" si="7"/>
        <v>24.375</v>
      </c>
      <c r="CW10" s="47">
        <f t="shared" si="7"/>
        <v>24.5625</v>
      </c>
      <c r="CX10" s="47">
        <f t="shared" si="7"/>
        <v>24.75</v>
      </c>
      <c r="CY10" s="47">
        <f t="shared" si="7"/>
        <v>24.9375</v>
      </c>
      <c r="CZ10" s="47">
        <f t="shared" si="7"/>
        <v>25.125</v>
      </c>
      <c r="DA10" s="47">
        <f t="shared" si="7"/>
        <v>25.3125</v>
      </c>
      <c r="DB10" s="47">
        <f t="shared" si="7"/>
        <v>25.5</v>
      </c>
      <c r="DC10" s="47">
        <f t="shared" si="7"/>
        <v>25.6875</v>
      </c>
      <c r="DD10" s="47">
        <f t="shared" si="7"/>
        <v>25.875</v>
      </c>
      <c r="DE10" s="47">
        <f t="shared" si="7"/>
        <v>26.0625</v>
      </c>
      <c r="DF10" s="47">
        <f t="shared" si="7"/>
        <v>26.25</v>
      </c>
      <c r="DG10" s="47">
        <f t="shared" si="8"/>
        <v>26.4375</v>
      </c>
      <c r="DH10" s="47">
        <f t="shared" si="8"/>
        <v>26.625</v>
      </c>
      <c r="DI10" s="47">
        <f t="shared" si="8"/>
        <v>26.8125</v>
      </c>
      <c r="DJ10" s="47">
        <f t="shared" si="8"/>
        <v>27</v>
      </c>
      <c r="DK10" s="47">
        <f t="shared" si="8"/>
        <v>27.1875</v>
      </c>
      <c r="DL10" s="47">
        <f t="shared" si="8"/>
        <v>27.375</v>
      </c>
      <c r="DM10" s="47">
        <f t="shared" si="8"/>
        <v>27.5625</v>
      </c>
      <c r="DN10" s="47">
        <f t="shared" si="8"/>
        <v>27.75</v>
      </c>
      <c r="DO10" s="47">
        <f t="shared" si="8"/>
        <v>27.9375</v>
      </c>
      <c r="DP10" s="47">
        <f t="shared" si="8"/>
        <v>28.125</v>
      </c>
      <c r="DQ10" s="47">
        <f t="shared" si="8"/>
        <v>28.3125</v>
      </c>
      <c r="DR10" s="47">
        <f t="shared" si="8"/>
        <v>28.5</v>
      </c>
      <c r="DS10" s="47">
        <f t="shared" si="8"/>
        <v>28.6875</v>
      </c>
      <c r="DT10" s="47">
        <f t="shared" si="8"/>
        <v>28.875</v>
      </c>
      <c r="DU10" s="47">
        <f t="shared" si="8"/>
        <v>29.0625</v>
      </c>
      <c r="DV10" s="47">
        <f t="shared" si="8"/>
        <v>29.25</v>
      </c>
      <c r="DW10" s="47">
        <f t="shared" si="9"/>
        <v>29.4375</v>
      </c>
      <c r="DX10" s="47">
        <f t="shared" si="9"/>
        <v>29.625</v>
      </c>
      <c r="DY10" s="47">
        <f t="shared" si="9"/>
        <v>29.8125</v>
      </c>
      <c r="DZ10" s="179">
        <f t="shared" si="35"/>
        <v>30</v>
      </c>
      <c r="EA10" s="47">
        <f t="shared" si="10"/>
        <v>30.1875</v>
      </c>
      <c r="EB10" s="47">
        <f t="shared" si="10"/>
        <v>30.375</v>
      </c>
      <c r="EC10" s="47">
        <f t="shared" si="10"/>
        <v>30.5625</v>
      </c>
      <c r="ED10" s="47">
        <f t="shared" si="10"/>
        <v>30.75</v>
      </c>
      <c r="EE10" s="47">
        <f t="shared" si="10"/>
        <v>30.9375</v>
      </c>
      <c r="EF10" s="47">
        <f t="shared" si="10"/>
        <v>31.125</v>
      </c>
      <c r="EG10" s="47">
        <f t="shared" si="10"/>
        <v>31.3125</v>
      </c>
      <c r="EH10" s="47">
        <f t="shared" si="10"/>
        <v>31.5</v>
      </c>
      <c r="EI10" s="47">
        <f t="shared" si="10"/>
        <v>31.6875</v>
      </c>
      <c r="EJ10" s="47">
        <f t="shared" si="10"/>
        <v>31.875</v>
      </c>
      <c r="EK10" s="47">
        <f t="shared" si="10"/>
        <v>32.0625</v>
      </c>
      <c r="EL10" s="47">
        <f t="shared" si="10"/>
        <v>32.25</v>
      </c>
      <c r="EM10" s="47">
        <f t="shared" si="10"/>
        <v>32.4375</v>
      </c>
      <c r="EN10" s="47">
        <f t="shared" si="10"/>
        <v>32.625</v>
      </c>
      <c r="EO10" s="47">
        <f t="shared" si="10"/>
        <v>32.8125</v>
      </c>
      <c r="EP10" s="47">
        <f t="shared" si="10"/>
        <v>33</v>
      </c>
      <c r="EQ10" s="47">
        <f t="shared" si="11"/>
        <v>33.1875</v>
      </c>
      <c r="ER10" s="47">
        <f t="shared" si="11"/>
        <v>33.375</v>
      </c>
      <c r="ES10" s="47">
        <f t="shared" si="11"/>
        <v>33.5625</v>
      </c>
      <c r="ET10" s="47">
        <f t="shared" si="11"/>
        <v>33.75</v>
      </c>
      <c r="EU10" s="47">
        <f t="shared" si="11"/>
        <v>33.9375</v>
      </c>
      <c r="EV10" s="47">
        <f t="shared" si="11"/>
        <v>34.125</v>
      </c>
      <c r="EW10" s="47">
        <f t="shared" si="11"/>
        <v>34.3125</v>
      </c>
      <c r="EX10" s="47">
        <f t="shared" si="11"/>
        <v>34.5</v>
      </c>
      <c r="EY10" s="47">
        <f t="shared" si="11"/>
        <v>34.6875</v>
      </c>
      <c r="EZ10" s="47">
        <f t="shared" si="11"/>
        <v>34.875</v>
      </c>
      <c r="FA10" s="47">
        <f t="shared" si="11"/>
        <v>35.0625</v>
      </c>
      <c r="FB10" s="47">
        <f t="shared" si="11"/>
        <v>35.25</v>
      </c>
      <c r="FC10" s="47">
        <f t="shared" si="11"/>
        <v>35.4375</v>
      </c>
      <c r="FD10" s="47">
        <f t="shared" si="11"/>
        <v>35.625</v>
      </c>
      <c r="FE10" s="47">
        <f t="shared" si="11"/>
        <v>35.8125</v>
      </c>
      <c r="FF10" s="47">
        <f t="shared" si="11"/>
        <v>36</v>
      </c>
      <c r="FG10" s="47">
        <f t="shared" si="12"/>
        <v>36.1875</v>
      </c>
      <c r="FH10" s="47">
        <f t="shared" si="12"/>
        <v>36.375</v>
      </c>
      <c r="FI10" s="47">
        <f t="shared" si="12"/>
        <v>36.5625</v>
      </c>
      <c r="FJ10" s="47">
        <f t="shared" si="12"/>
        <v>36.75</v>
      </c>
      <c r="FK10" s="47">
        <f t="shared" si="12"/>
        <v>36.9375</v>
      </c>
      <c r="FL10" s="47">
        <f t="shared" si="12"/>
        <v>37.125</v>
      </c>
      <c r="FM10" s="47">
        <f t="shared" si="12"/>
        <v>37.3125</v>
      </c>
      <c r="FN10" s="47">
        <f t="shared" si="12"/>
        <v>37.5</v>
      </c>
      <c r="FO10" s="47">
        <f t="shared" si="12"/>
        <v>37.6875</v>
      </c>
      <c r="FP10" s="47">
        <f t="shared" si="12"/>
        <v>37.875</v>
      </c>
      <c r="FQ10" s="47">
        <f t="shared" si="12"/>
        <v>38.0625</v>
      </c>
      <c r="FR10" s="47">
        <f t="shared" si="12"/>
        <v>38.25</v>
      </c>
      <c r="FS10" s="47">
        <f t="shared" si="12"/>
        <v>38.4375</v>
      </c>
      <c r="FT10" s="47">
        <f t="shared" si="12"/>
        <v>38.625</v>
      </c>
      <c r="FU10" s="47">
        <f t="shared" si="12"/>
        <v>38.8125</v>
      </c>
      <c r="FV10" s="47">
        <f t="shared" si="12"/>
        <v>39</v>
      </c>
      <c r="FW10" s="47">
        <f t="shared" si="13"/>
        <v>39.1875</v>
      </c>
      <c r="FX10" s="47">
        <f t="shared" si="13"/>
        <v>39.375</v>
      </c>
      <c r="FY10" s="47">
        <f t="shared" si="13"/>
        <v>39.5625</v>
      </c>
      <c r="FZ10" s="47">
        <f t="shared" si="13"/>
        <v>39.75</v>
      </c>
      <c r="GA10" s="47">
        <f t="shared" si="13"/>
        <v>39.9375</v>
      </c>
      <c r="GB10" s="47">
        <f t="shared" si="13"/>
        <v>40.125</v>
      </c>
      <c r="GC10" s="47">
        <f t="shared" si="13"/>
        <v>40.3125</v>
      </c>
      <c r="GD10" s="47">
        <f t="shared" si="13"/>
        <v>40.5</v>
      </c>
      <c r="GE10" s="47">
        <f t="shared" si="13"/>
        <v>40.6875</v>
      </c>
      <c r="GF10" s="47">
        <f t="shared" si="13"/>
        <v>40.875</v>
      </c>
      <c r="GG10" s="47">
        <f t="shared" si="13"/>
        <v>41.0625</v>
      </c>
      <c r="GH10" s="47">
        <f t="shared" si="13"/>
        <v>41.25</v>
      </c>
      <c r="GI10" s="47">
        <f t="shared" si="13"/>
        <v>41.4375</v>
      </c>
      <c r="GJ10" s="47">
        <f t="shared" si="13"/>
        <v>41.625</v>
      </c>
      <c r="GK10" s="47">
        <f t="shared" si="13"/>
        <v>41.8125</v>
      </c>
      <c r="GL10" s="47">
        <f t="shared" si="13"/>
        <v>42</v>
      </c>
      <c r="GM10" s="47">
        <f t="shared" si="14"/>
        <v>42.1875</v>
      </c>
      <c r="GN10" s="47">
        <f t="shared" si="14"/>
        <v>42.375</v>
      </c>
      <c r="GO10" s="47">
        <f t="shared" si="14"/>
        <v>42.5625</v>
      </c>
      <c r="GP10" s="47">
        <f t="shared" si="14"/>
        <v>42.75</v>
      </c>
      <c r="GQ10" s="47">
        <f t="shared" si="14"/>
        <v>42.9375</v>
      </c>
      <c r="GR10" s="47">
        <f t="shared" si="14"/>
        <v>43.125</v>
      </c>
      <c r="GS10" s="47">
        <f t="shared" si="14"/>
        <v>43.3125</v>
      </c>
      <c r="GT10" s="47">
        <f t="shared" si="14"/>
        <v>43.5</v>
      </c>
      <c r="GU10" s="47">
        <f t="shared" si="14"/>
        <v>43.6875</v>
      </c>
      <c r="GV10" s="47">
        <f t="shared" si="14"/>
        <v>43.875</v>
      </c>
      <c r="GW10" s="47">
        <f t="shared" si="14"/>
        <v>44.0625</v>
      </c>
      <c r="GX10" s="47">
        <f t="shared" si="14"/>
        <v>44.25</v>
      </c>
      <c r="GY10" s="47">
        <f t="shared" si="14"/>
        <v>44.4375</v>
      </c>
      <c r="GZ10" s="47">
        <f t="shared" si="14"/>
        <v>44.625</v>
      </c>
      <c r="HA10" s="47">
        <f t="shared" si="14"/>
        <v>44.8125</v>
      </c>
      <c r="HB10" s="47">
        <f t="shared" si="14"/>
        <v>45</v>
      </c>
      <c r="HC10" s="47">
        <f t="shared" si="15"/>
        <v>45.1875</v>
      </c>
      <c r="HD10" s="47">
        <f t="shared" si="15"/>
        <v>45.375</v>
      </c>
      <c r="HE10" s="47">
        <f t="shared" si="15"/>
        <v>45.5625</v>
      </c>
      <c r="HF10" s="47">
        <f t="shared" si="15"/>
        <v>45.75</v>
      </c>
      <c r="HG10" s="47">
        <f t="shared" si="15"/>
        <v>45.9375</v>
      </c>
      <c r="HH10" s="47">
        <f t="shared" si="15"/>
        <v>46.125</v>
      </c>
      <c r="HI10" s="47">
        <f t="shared" si="15"/>
        <v>46.3125</v>
      </c>
      <c r="HJ10" s="47">
        <f t="shared" si="15"/>
        <v>46.5</v>
      </c>
      <c r="HK10" s="47">
        <f t="shared" si="15"/>
        <v>46.6875</v>
      </c>
      <c r="HL10" s="47">
        <f t="shared" si="15"/>
        <v>46.875</v>
      </c>
      <c r="HM10" s="47">
        <f t="shared" si="15"/>
        <v>47.0625</v>
      </c>
      <c r="HN10" s="47">
        <f t="shared" si="15"/>
        <v>47.25</v>
      </c>
      <c r="HO10" s="47">
        <f t="shared" si="15"/>
        <v>47.4375</v>
      </c>
      <c r="HP10" s="47">
        <f t="shared" si="15"/>
        <v>47.625</v>
      </c>
      <c r="HQ10" s="47">
        <f t="shared" si="15"/>
        <v>47.8125</v>
      </c>
      <c r="HR10" s="47">
        <f t="shared" si="15"/>
        <v>48</v>
      </c>
      <c r="HS10" s="47">
        <f t="shared" si="16"/>
        <v>48.1875</v>
      </c>
      <c r="HT10" s="47">
        <f t="shared" si="16"/>
        <v>48.375</v>
      </c>
      <c r="HU10" s="47">
        <f t="shared" si="16"/>
        <v>48.5625</v>
      </c>
      <c r="HV10" s="47">
        <f t="shared" si="16"/>
        <v>48.75</v>
      </c>
      <c r="HW10" s="165">
        <f t="shared" si="17"/>
        <v>1.5224788889378946E-4</v>
      </c>
      <c r="HX10" s="165">
        <f t="shared" si="17"/>
        <v>1.681898454397209E-4</v>
      </c>
      <c r="HY10" s="165">
        <f t="shared" si="17"/>
        <v>1.8564632289535797E-4</v>
      </c>
      <c r="HZ10" s="165">
        <f t="shared" si="17"/>
        <v>2.0474392264132788E-4</v>
      </c>
      <c r="IA10" s="165">
        <f t="shared" si="17"/>
        <v>2.256180158161487E-4</v>
      </c>
      <c r="IB10" s="165">
        <f t="shared" si="17"/>
        <v>2.4841317144055805E-4</v>
      </c>
      <c r="IC10" s="165">
        <f t="shared" si="17"/>
        <v>2.7328358814705719E-4</v>
      </c>
      <c r="ID10" s="165">
        <f t="shared" si="17"/>
        <v>3.0039352761725651E-4</v>
      </c>
      <c r="IE10" s="165">
        <f t="shared" si="17"/>
        <v>3.2991774762668158E-4</v>
      </c>
      <c r="IF10" s="165">
        <f t="shared" si="17"/>
        <v>3.6204193238795749E-4</v>
      </c>
      <c r="IG10" s="165">
        <f t="shared" si="17"/>
        <v>3.9696311766981802E-4</v>
      </c>
      <c r="IH10" s="165">
        <f t="shared" si="17"/>
        <v>4.3489010795232596E-4</v>
      </c>
      <c r="II10" s="165">
        <f t="shared" si="17"/>
        <v>4.7604388265947746E-4</v>
      </c>
      <c r="IJ10" s="165">
        <f t="shared" si="17"/>
        <v>5.2065798829044243E-4</v>
      </c>
      <c r="IK10" s="165">
        <f t="shared" si="17"/>
        <v>5.6897891305172834E-4</v>
      </c>
      <c r="IL10" s="165">
        <f t="shared" si="17"/>
        <v>6.2126644037640167E-4</v>
      </c>
      <c r="IM10" s="165">
        <f t="shared" si="18"/>
        <v>6.7779397750508251E-4</v>
      </c>
      <c r="IN10" s="165">
        <f t="shared" si="18"/>
        <v>7.3884885509881539E-4</v>
      </c>
      <c r="IO10" s="165">
        <f t="shared" si="18"/>
        <v>8.0473259365845123E-4</v>
      </c>
      <c r="IP10" s="165">
        <f t="shared" si="18"/>
        <v>8.7576113234112284E-4</v>
      </c>
      <c r="IQ10" s="165">
        <f t="shared" si="18"/>
        <v>9.5226501559428117E-4</v>
      </c>
      <c r="IR10" s="165">
        <f t="shared" si="18"/>
        <v>1.0345895328741949E-3</v>
      </c>
      <c r="IS10" s="165">
        <f t="shared" si="18"/>
        <v>1.1230948065814902E-3</v>
      </c>
      <c r="IT10" s="165">
        <f t="shared" si="18"/>
        <v>1.2181558232338538E-3</v>
      </c>
      <c r="IU10" s="165">
        <f t="shared" si="18"/>
        <v>1.320162402808497E-3</v>
      </c>
      <c r="IV10" s="165">
        <f t="shared" si="18"/>
        <v>1.4295191011269054E-3</v>
      </c>
      <c r="IW10" s="165">
        <f t="shared" si="18"/>
        <v>1.5466450401248918E-3</v>
      </c>
      <c r="IX10" s="165">
        <f t="shared" si="18"/>
        <v>1.6719736608546889E-3</v>
      </c>
      <c r="IY10" s="165">
        <f t="shared" si="18"/>
        <v>1.8059523941055858E-3</v>
      </c>
      <c r="IZ10" s="165">
        <f t="shared" si="18"/>
        <v>1.9490422436080786E-3</v>
      </c>
      <c r="JA10" s="165">
        <f t="shared" si="18"/>
        <v>2.1017172769064152E-3</v>
      </c>
      <c r="JB10" s="165">
        <f t="shared" si="18"/>
        <v>2.2644640191478264E-3</v>
      </c>
      <c r="JC10" s="165">
        <f t="shared" si="19"/>
        <v>2.4377807452463924E-3</v>
      </c>
      <c r="JD10" s="165">
        <f t="shared" si="19"/>
        <v>2.6221766661370161E-3</v>
      </c>
      <c r="JE10" s="165">
        <f t="shared" si="19"/>
        <v>2.8181710051422984E-3</v>
      </c>
      <c r="JF10" s="165">
        <f t="shared" si="19"/>
        <v>3.0262919608337936E-3</v>
      </c>
      <c r="JG10" s="165">
        <f t="shared" si="19"/>
        <v>3.2470755531802116E-3</v>
      </c>
      <c r="JH10" s="165">
        <f t="shared" si="19"/>
        <v>3.4810643502393756E-3</v>
      </c>
      <c r="JI10" s="165">
        <f t="shared" si="19"/>
        <v>3.7288060731687331E-3</v>
      </c>
      <c r="JJ10" s="165">
        <f t="shared" si="19"/>
        <v>3.9908520779007748E-3</v>
      </c>
      <c r="JK10" s="165">
        <f t="shared" si="19"/>
        <v>4.2677557124541944E-3</v>
      </c>
      <c r="JL10" s="165">
        <f t="shared" si="19"/>
        <v>4.56007054952841E-3</v>
      </c>
      <c r="JM10" s="165">
        <f t="shared" si="19"/>
        <v>4.8683484947563051E-3</v>
      </c>
      <c r="JN10" s="165">
        <f t="shared" si="19"/>
        <v>5.1931377717656605E-3</v>
      </c>
      <c r="JO10" s="165">
        <f t="shared" si="19"/>
        <v>5.5349807860215604E-3</v>
      </c>
      <c r="JP10" s="165">
        <f t="shared" si="19"/>
        <v>5.894411870286085E-3</v>
      </c>
      <c r="JQ10" s="165">
        <f t="shared" si="19"/>
        <v>6.2719549154349394E-3</v>
      </c>
      <c r="JR10" s="165">
        <f t="shared" si="19"/>
        <v>6.668120891308249E-3</v>
      </c>
      <c r="JS10" s="165">
        <f t="shared" si="20"/>
        <v>7.0834052632398649E-3</v>
      </c>
      <c r="JT10" s="165">
        <f t="shared" si="20"/>
        <v>7.5182853109007153E-3</v>
      </c>
      <c r="JU10" s="165">
        <f t="shared" si="20"/>
        <v>7.9732173571008206E-3</v>
      </c>
      <c r="JV10" s="165">
        <f t="shared" si="20"/>
        <v>8.4486339152146702E-3</v>
      </c>
      <c r="JW10" s="165">
        <f t="shared" si="20"/>
        <v>8.9449407649189461E-3</v>
      </c>
      <c r="JX10" s="165">
        <f t="shared" si="20"/>
        <v>9.4625139669522879E-3</v>
      </c>
      <c r="JY10" s="165">
        <f t="shared" si="20"/>
        <v>1.0001696828615531E-2</v>
      </c>
      <c r="JZ10" s="165">
        <f t="shared" si="20"/>
        <v>1.0562796832719615E-2</v>
      </c>
      <c r="KA10" s="165">
        <f t="shared" si="20"/>
        <v>1.1146082543647986E-2</v>
      </c>
      <c r="KB10" s="165">
        <f t="shared" si="20"/>
        <v>1.1751780505121772E-2</v>
      </c>
      <c r="KC10" s="165">
        <f t="shared" si="20"/>
        <v>1.2380072145130322E-2</v>
      </c>
      <c r="KD10" s="165">
        <f t="shared" si="20"/>
        <v>1.303109070430677E-2</v>
      </c>
      <c r="KE10" s="165">
        <f t="shared" si="20"/>
        <v>1.3704918204779495E-2</v>
      </c>
      <c r="KF10" s="165">
        <f t="shared" si="20"/>
        <v>1.440158247720575E-2</v>
      </c>
      <c r="KG10" s="165">
        <f t="shared" si="20"/>
        <v>1.5121054264284069E-2</v>
      </c>
      <c r="KH10" s="165">
        <f t="shared" si="20"/>
        <v>1.5863244419538597E-2</v>
      </c>
      <c r="KI10" s="165">
        <f t="shared" si="21"/>
        <v>1.6628001220562297E-2</v>
      </c>
      <c r="KJ10" s="165">
        <f t="shared" si="21"/>
        <v>1.7415107816188775E-2</v>
      </c>
      <c r="KK10" s="165">
        <f t="shared" si="21"/>
        <v>1.8224279827226485E-2</v>
      </c>
      <c r="KL10" s="165">
        <f t="shared" si="21"/>
        <v>1.9055163120427369E-2</v>
      </c>
      <c r="KM10" s="165">
        <f t="shared" si="21"/>
        <v>1.9907331775267833E-2</v>
      </c>
      <c r="KN10" s="165">
        <f t="shared" si="21"/>
        <v>2.0780286262888126E-2</v>
      </c>
      <c r="KO10" s="165">
        <f t="shared" si="21"/>
        <v>2.1673451856161423E-2</v>
      </c>
      <c r="KP10" s="165">
        <f t="shared" si="21"/>
        <v>2.2586177289343472E-2</v>
      </c>
      <c r="KQ10" s="165">
        <f t="shared" si="21"/>
        <v>2.3517733685083801E-2</v>
      </c>
      <c r="KR10" s="165">
        <f t="shared" si="21"/>
        <v>2.4467313765759634E-2</v>
      </c>
      <c r="KS10" s="165">
        <f t="shared" si="21"/>
        <v>2.543403136512306E-2</v>
      </c>
      <c r="KT10" s="165">
        <f t="shared" si="21"/>
        <v>2.6416921255132089E-2</v>
      </c>
      <c r="KU10" s="165">
        <f t="shared" si="21"/>
        <v>2.7414939301568748E-2</v>
      </c>
      <c r="KV10" s="165">
        <f t="shared" si="21"/>
        <v>2.8426962960636643E-2</v>
      </c>
      <c r="KW10" s="165">
        <f t="shared" si="21"/>
        <v>2.9451792127181041E-2</v>
      </c>
      <c r="KX10" s="165">
        <f t="shared" si="21"/>
        <v>3.0488150343493375E-2</v>
      </c>
      <c r="KY10" s="165">
        <f t="shared" si="22"/>
        <v>3.1534686375855783E-2</v>
      </c>
      <c r="KZ10" s="165">
        <f t="shared" si="22"/>
        <v>3.2589976164061417E-2</v>
      </c>
      <c r="LA10" s="165">
        <f t="shared" si="22"/>
        <v>3.3652525147119743E-2</v>
      </c>
      <c r="LB10" s="165">
        <f t="shared" si="22"/>
        <v>3.4720770966238573E-2</v>
      </c>
      <c r="LC10" s="165">
        <f t="shared" si="22"/>
        <v>3.5793086543974888E-2</v>
      </c>
      <c r="LD10" s="165">
        <f t="shared" si="22"/>
        <v>3.6867783536183155E-2</v>
      </c>
      <c r="LE10" s="165">
        <f t="shared" si="22"/>
        <v>3.7943116151073285E-2</v>
      </c>
      <c r="LF10" s="165">
        <f t="shared" si="22"/>
        <v>3.9017285327340244E-2</v>
      </c>
      <c r="LG10" s="165">
        <f t="shared" si="22"/>
        <v>4.0088443260958645E-2</v>
      </c>
      <c r="LH10" s="165">
        <f t="shared" si="22"/>
        <v>4.1154698267865872E-2</v>
      </c>
      <c r="LI10" s="165">
        <f t="shared" si="22"/>
        <v>4.2214119967405254E-2</v>
      </c>
      <c r="LJ10" s="165">
        <f t="shared" si="22"/>
        <v>4.3264744769083818E-2</v>
      </c>
      <c r="LK10" s="165">
        <f t="shared" si="22"/>
        <v>4.4304581642937178E-2</v>
      </c>
      <c r="LL10" s="165">
        <f t="shared" si="22"/>
        <v>4.5331618151603699E-2</v>
      </c>
      <c r="LM10" s="165">
        <f t="shared" si="22"/>
        <v>4.6343826720112599E-2</v>
      </c>
      <c r="LN10" s="165">
        <f t="shared" si="22"/>
        <v>4.7339171117401033E-2</v>
      </c>
      <c r="LO10" s="165">
        <f t="shared" si="23"/>
        <v>4.8315613121714625E-2</v>
      </c>
      <c r="LP10" s="165">
        <f t="shared" si="23"/>
        <v>4.9271119340328122E-2</v>
      </c>
      <c r="LQ10" s="165">
        <f t="shared" si="23"/>
        <v>5.0203668152467171E-2</v>
      </c>
      <c r="LR10" s="165">
        <f t="shared" si="23"/>
        <v>5.1111256742931654E-2</v>
      </c>
      <c r="LS10" s="165">
        <f t="shared" si="23"/>
        <v>5.1991908192730973E-2</v>
      </c>
      <c r="LT10" s="165">
        <f t="shared" si="23"/>
        <v>5.2843678592054757E-2</v>
      </c>
      <c r="LU10" s="165">
        <f t="shared" si="23"/>
        <v>5.366466414012977E-2</v>
      </c>
      <c r="LV10" s="165">
        <f t="shared" si="23"/>
        <v>5.4453008195965227E-2</v>
      </c>
      <c r="LW10" s="165">
        <f t="shared" si="23"/>
        <v>5.5206908243672838E-2</v>
      </c>
      <c r="LX10" s="165">
        <f t="shared" si="23"/>
        <v>5.5924622735970354E-2</v>
      </c>
      <c r="LY10" s="165">
        <f t="shared" si="23"/>
        <v>5.6604477779642504E-2</v>
      </c>
      <c r="LZ10" s="165">
        <f t="shared" si="23"/>
        <v>5.7244873627144977E-2</v>
      </c>
      <c r="MA10" s="165">
        <f t="shared" si="23"/>
        <v>5.7844290939192702E-2</v>
      </c>
      <c r="MB10" s="165">
        <f t="shared" si="23"/>
        <v>5.8401296784075601E-2</v>
      </c>
      <c r="MC10" s="165">
        <f t="shared" si="23"/>
        <v>5.8914550340585549E-2</v>
      </c>
      <c r="MD10" s="165">
        <f t="shared" si="23"/>
        <v>5.9382808272814863E-2</v>
      </c>
      <c r="ME10" s="165">
        <f t="shared" si="24"/>
        <v>5.9804929746688842E-2</v>
      </c>
      <c r="MF10" s="165">
        <f t="shared" si="24"/>
        <v>6.0179881059915646E-2</v>
      </c>
      <c r="MG10" s="165">
        <f t="shared" si="24"/>
        <v>6.050673985906093E-2</v>
      </c>
      <c r="MH10" s="165">
        <f t="shared" si="24"/>
        <v>6.0784698919673155E-2</v>
      </c>
      <c r="MI10" s="165">
        <f t="shared" si="24"/>
        <v>6.1013069467777958E-2</v>
      </c>
      <c r="MJ10" s="165">
        <f t="shared" si="24"/>
        <v>6.1191284023614477E-2</v>
      </c>
      <c r="MK10" s="165">
        <f t="shared" si="24"/>
        <v>6.1318898751181287E-2</v>
      </c>
      <c r="ML10" s="165">
        <f t="shared" si="24"/>
        <v>6.1395595299976721E-2</v>
      </c>
      <c r="MM10" s="165">
        <f t="shared" si="24"/>
        <v>6.1421182128237418E-2</v>
      </c>
      <c r="MN10" s="165">
        <f t="shared" si="24"/>
        <v>6.1395595299976721E-2</v>
      </c>
      <c r="MO10" s="165">
        <f t="shared" si="24"/>
        <v>6.1318898751181287E-2</v>
      </c>
      <c r="MP10" s="165">
        <f t="shared" si="24"/>
        <v>6.1191284023614477E-2</v>
      </c>
      <c r="MQ10" s="165">
        <f t="shared" si="24"/>
        <v>6.1013069467777958E-2</v>
      </c>
      <c r="MR10" s="165">
        <f t="shared" si="24"/>
        <v>6.0784698919673155E-2</v>
      </c>
      <c r="MS10" s="165">
        <f t="shared" si="24"/>
        <v>6.050673985906093E-2</v>
      </c>
      <c r="MT10" s="165">
        <f t="shared" si="24"/>
        <v>6.0179881059915646E-2</v>
      </c>
      <c r="MU10" s="165">
        <f t="shared" si="25"/>
        <v>5.9804929746688842E-2</v>
      </c>
      <c r="MV10" s="165">
        <f t="shared" si="25"/>
        <v>5.9382808272814863E-2</v>
      </c>
      <c r="MW10" s="165">
        <f t="shared" si="25"/>
        <v>5.8914550340585549E-2</v>
      </c>
      <c r="MX10" s="165">
        <f t="shared" si="25"/>
        <v>5.8401296784075601E-2</v>
      </c>
      <c r="MY10" s="165">
        <f t="shared" si="25"/>
        <v>5.7844290939192702E-2</v>
      </c>
      <c r="MZ10" s="165">
        <f t="shared" si="25"/>
        <v>5.7244873627144977E-2</v>
      </c>
      <c r="NA10" s="165">
        <f t="shared" si="25"/>
        <v>5.6604477779642504E-2</v>
      </c>
      <c r="NB10" s="165">
        <f t="shared" si="25"/>
        <v>5.5924622735970354E-2</v>
      </c>
      <c r="NC10" s="165">
        <f t="shared" si="25"/>
        <v>5.5206908243672838E-2</v>
      </c>
      <c r="ND10" s="165">
        <f t="shared" si="25"/>
        <v>5.4453008195965227E-2</v>
      </c>
      <c r="NE10" s="165">
        <f t="shared" si="25"/>
        <v>5.366466414012977E-2</v>
      </c>
      <c r="NF10" s="165">
        <f t="shared" si="25"/>
        <v>5.2843678592054757E-2</v>
      </c>
      <c r="NG10" s="165">
        <f t="shared" si="25"/>
        <v>5.1991908192730973E-2</v>
      </c>
      <c r="NH10" s="165">
        <f t="shared" si="25"/>
        <v>5.1111256742931654E-2</v>
      </c>
      <c r="NI10" s="165">
        <f t="shared" si="25"/>
        <v>5.0203668152467171E-2</v>
      </c>
      <c r="NJ10" s="165">
        <f t="shared" si="25"/>
        <v>4.9271119340328122E-2</v>
      </c>
      <c r="NK10" s="165">
        <f t="shared" si="26"/>
        <v>4.8315613121714625E-2</v>
      </c>
      <c r="NL10" s="165">
        <f t="shared" si="26"/>
        <v>4.7339171117401033E-2</v>
      </c>
      <c r="NM10" s="165">
        <f t="shared" si="26"/>
        <v>4.6343826720112599E-2</v>
      </c>
      <c r="NN10" s="165">
        <f t="shared" si="26"/>
        <v>4.5331618151603699E-2</v>
      </c>
      <c r="NO10" s="165">
        <f t="shared" si="26"/>
        <v>4.4304581642937178E-2</v>
      </c>
      <c r="NP10" s="165">
        <f t="shared" si="26"/>
        <v>4.3264744769083818E-2</v>
      </c>
      <c r="NQ10" s="165">
        <f t="shared" si="26"/>
        <v>4.2214119967405254E-2</v>
      </c>
      <c r="NR10" s="165">
        <f t="shared" si="26"/>
        <v>4.1154698267865872E-2</v>
      </c>
      <c r="NS10" s="165">
        <f t="shared" si="26"/>
        <v>4.0088443260958645E-2</v>
      </c>
      <c r="NT10" s="165">
        <f t="shared" si="26"/>
        <v>3.9017285327340244E-2</v>
      </c>
      <c r="NU10" s="165">
        <f t="shared" si="26"/>
        <v>3.7943116151073285E-2</v>
      </c>
      <c r="NV10" s="165">
        <f t="shared" si="26"/>
        <v>3.6867783536183155E-2</v>
      </c>
      <c r="NW10" s="165">
        <f t="shared" si="26"/>
        <v>3.5793086543974888E-2</v>
      </c>
      <c r="NX10" s="165">
        <f t="shared" si="26"/>
        <v>3.4720770966238573E-2</v>
      </c>
      <c r="NY10" s="165">
        <f t="shared" si="26"/>
        <v>3.3652525147119743E-2</v>
      </c>
      <c r="NZ10" s="165">
        <f t="shared" si="26"/>
        <v>3.2589976164061417E-2</v>
      </c>
      <c r="OA10" s="165">
        <f t="shared" si="27"/>
        <v>3.1534686375855783E-2</v>
      </c>
      <c r="OB10" s="165">
        <f t="shared" si="27"/>
        <v>3.0488150343493375E-2</v>
      </c>
      <c r="OC10" s="165">
        <f t="shared" si="27"/>
        <v>2.9451792127181041E-2</v>
      </c>
      <c r="OD10" s="165">
        <f t="shared" si="27"/>
        <v>2.8426962960636643E-2</v>
      </c>
      <c r="OE10" s="165">
        <f t="shared" si="27"/>
        <v>2.7414939301568748E-2</v>
      </c>
      <c r="OF10" s="165">
        <f t="shared" si="27"/>
        <v>2.6416921255132089E-2</v>
      </c>
      <c r="OG10" s="165">
        <f t="shared" si="27"/>
        <v>2.543403136512306E-2</v>
      </c>
      <c r="OH10" s="165">
        <f t="shared" si="27"/>
        <v>2.4467313765759634E-2</v>
      </c>
      <c r="OI10" s="165">
        <f t="shared" si="27"/>
        <v>2.3517733685083801E-2</v>
      </c>
      <c r="OJ10" s="165">
        <f t="shared" si="27"/>
        <v>2.2586177289343472E-2</v>
      </c>
      <c r="OK10" s="165">
        <f t="shared" si="27"/>
        <v>2.1673451856161423E-2</v>
      </c>
      <c r="OL10" s="165">
        <f t="shared" si="27"/>
        <v>2.0780286262888126E-2</v>
      </c>
      <c r="OM10" s="165">
        <f t="shared" si="27"/>
        <v>1.9907331775267833E-2</v>
      </c>
      <c r="ON10" s="165">
        <f t="shared" si="27"/>
        <v>1.9055163120427369E-2</v>
      </c>
      <c r="OO10" s="165">
        <f t="shared" si="27"/>
        <v>1.8224279827226485E-2</v>
      </c>
      <c r="OP10" s="165">
        <f t="shared" si="27"/>
        <v>1.7415107816188775E-2</v>
      </c>
      <c r="OQ10" s="165">
        <f t="shared" si="28"/>
        <v>1.6628001220562297E-2</v>
      </c>
      <c r="OR10" s="165">
        <f t="shared" si="28"/>
        <v>1.5863244419538597E-2</v>
      </c>
      <c r="OS10" s="165">
        <f t="shared" si="28"/>
        <v>1.5121054264284069E-2</v>
      </c>
      <c r="OT10" s="165">
        <f t="shared" si="28"/>
        <v>1.440158247720575E-2</v>
      </c>
      <c r="OU10" s="165">
        <f t="shared" si="28"/>
        <v>1.3704918204779495E-2</v>
      </c>
      <c r="OV10" s="165">
        <f t="shared" si="28"/>
        <v>1.303109070430677E-2</v>
      </c>
      <c r="OW10" s="165">
        <f t="shared" si="28"/>
        <v>1.2380072145130322E-2</v>
      </c>
      <c r="OX10" s="165">
        <f t="shared" si="28"/>
        <v>1.1751780505121772E-2</v>
      </c>
      <c r="OY10" s="165">
        <f t="shared" si="28"/>
        <v>1.1146082543647986E-2</v>
      </c>
      <c r="OZ10" s="165">
        <f t="shared" si="28"/>
        <v>1.0562796832719615E-2</v>
      </c>
      <c r="PA10" s="165">
        <f t="shared" si="28"/>
        <v>1.0001696828615531E-2</v>
      </c>
      <c r="PB10" s="165">
        <f t="shared" si="28"/>
        <v>9.4625139669522879E-3</v>
      </c>
      <c r="PC10" s="165">
        <f t="shared" si="28"/>
        <v>8.9449407649189461E-3</v>
      </c>
      <c r="PD10" s="165">
        <f t="shared" si="28"/>
        <v>8.4486339152146702E-3</v>
      </c>
      <c r="PE10" s="165">
        <f t="shared" si="28"/>
        <v>7.9732173571008206E-3</v>
      </c>
      <c r="PF10" s="165">
        <f t="shared" si="28"/>
        <v>7.5182853109007153E-3</v>
      </c>
      <c r="PG10" s="165">
        <f t="shared" si="29"/>
        <v>7.0834052632398649E-3</v>
      </c>
      <c r="PH10" s="165">
        <f t="shared" si="29"/>
        <v>6.668120891308249E-3</v>
      </c>
      <c r="PI10" s="165">
        <f t="shared" si="29"/>
        <v>6.2719549154349394E-3</v>
      </c>
      <c r="PJ10" s="165">
        <f t="shared" si="29"/>
        <v>5.894411870286085E-3</v>
      </c>
      <c r="PK10" s="165">
        <f t="shared" si="29"/>
        <v>5.5349807860215604E-3</v>
      </c>
      <c r="PL10" s="165">
        <f t="shared" si="29"/>
        <v>5.1931377717656605E-3</v>
      </c>
      <c r="PM10" s="165">
        <f t="shared" si="29"/>
        <v>4.8683484947563051E-3</v>
      </c>
      <c r="PN10" s="165">
        <f t="shared" si="29"/>
        <v>4.56007054952841E-3</v>
      </c>
      <c r="PO10" s="165">
        <f t="shared" si="29"/>
        <v>4.2677557124541944E-3</v>
      </c>
    </row>
    <row r="11" spans="1:432" x14ac:dyDescent="0.45">
      <c r="A11" s="362" t="s">
        <v>868</v>
      </c>
      <c r="B11" s="368">
        <f>IF($R11="","",ROUND(_xlfn.NORM.INV(ABS(VLOOKUP($T$1,VLookups!$A$43:$B$44,2,FALSE)-B$2),$N11,$R11),0))</f>
        <v>11</v>
      </c>
      <c r="C11" s="374">
        <f t="shared" si="36"/>
        <v>46555</v>
      </c>
      <c r="D11" s="375">
        <f t="shared" si="37"/>
        <v>46570</v>
      </c>
      <c r="E11" s="111"/>
      <c r="F11" s="113"/>
      <c r="G11" s="118">
        <f t="shared" si="30"/>
        <v>5</v>
      </c>
      <c r="H11" s="91">
        <v>10</v>
      </c>
      <c r="I11" s="118">
        <f t="shared" si="31"/>
        <v>15</v>
      </c>
      <c r="J11" s="113"/>
      <c r="K11" s="110"/>
      <c r="L11" s="120">
        <f t="shared" si="0"/>
        <v>1</v>
      </c>
      <c r="M11" s="120">
        <f t="shared" si="1"/>
        <v>1</v>
      </c>
      <c r="N11" s="71">
        <f t="shared" si="32"/>
        <v>10</v>
      </c>
      <c r="O11" s="23" t="s">
        <v>780</v>
      </c>
      <c r="P11" s="55"/>
      <c r="Q11" s="298"/>
      <c r="R11" s="72">
        <f>IF(AND(G11&gt;0,H11&gt;0,I11&gt;0),IF(ISBLANK(Q11),IF(ISBLANK(O11),"",(I11-G11)*VLOOKUP(O11,VLookups!$A$4:$B$13,2,FALSE)),Q11),"")</f>
        <v>1</v>
      </c>
      <c r="S11" s="73">
        <f t="shared" si="2"/>
        <v>1</v>
      </c>
      <c r="T11" s="91">
        <v>10</v>
      </c>
      <c r="U11" s="265">
        <f>IF(AND(T11&gt;0,H11&gt;0,NOT(R11="")),ABS(VLOOKUP($T$1,VLookups!$A$43:$B$44,2,FALSE)-_xlfn.NORM.DIST(T11,N11,R11,TRUE)),"")</f>
        <v>0.5</v>
      </c>
      <c r="V11" s="90">
        <f>IF(AND($G11&gt;0,$H11&gt;0,$I11&gt;0,NOT(ISBLANK($O11))),_xlfn.NORM.INV(ABS(VLOOKUP($T$1,VLookups!$A$43:$B$44,2,FALSE)-V$3),$N11,$R11),"")</f>
        <v>8.7184484344554001</v>
      </c>
      <c r="W11" s="89">
        <f>IF(AND($G11&gt;0,$H11&gt;0,$I11&gt;0,NOT(ISBLANK($O11))),_xlfn.NORM.INV(ABS(VLOOKUP($T$1,VLookups!$A$43:$B$44,2,FALSE)-W$3),$N11,$R11),"")</f>
        <v>11.2815515655446</v>
      </c>
      <c r="X11" s="90">
        <f>IF(AND($G11&gt;0,$H11&gt;0,$I11&gt;0,NOT(ISBLANK($O11))),_xlfn.NORM.INV(ABS(VLOOKUP($T$1,VLookups!$A$43:$B$44,2,FALSE)-X$3),$N11,$R11),"")</f>
        <v>11.036433389493791</v>
      </c>
      <c r="Y11" s="89">
        <f>IF(AND($G11&gt;0,$H11&gt;0,$I11&gt;0,NOT(ISBLANK($O11))),_xlfn.NORM.INV(ABS(VLOOKUP($T$1,VLookups!$A$43:$B$44,2,FALSE)-Y$3),$N11,$R11),"")</f>
        <v>10.841621233572916</v>
      </c>
      <c r="Z11" s="90">
        <f>IF(AND($G11&gt;0,$H11&gt;0,$I11&gt;0,NOT(ISBLANK($O11))),_xlfn.NORM.INV(ABS(VLOOKUP($T$1,VLookups!$A$43:$B$44,2,FALSE)-Z$3),$N11,$R11),"")</f>
        <v>10.674489750196082</v>
      </c>
      <c r="AA11" s="89">
        <f>IF(AND($G11&gt;0,$H11&gt;0,$I11&gt;0,NOT(ISBLANK($O11))),_xlfn.NORM.INV(ABS(VLOOKUP($T$1,VLookups!$A$43:$B$44,2,FALSE)-AA$3),$N11,$R11),"")</f>
        <v>10.524400512708041</v>
      </c>
      <c r="AB11" s="5"/>
      <c r="AC11" s="164">
        <f t="shared" si="33"/>
        <v>0.05</v>
      </c>
      <c r="AD11" s="47">
        <f t="shared" si="34"/>
        <v>4.9999999999999831</v>
      </c>
      <c r="AE11" s="47">
        <f t="shared" si="34"/>
        <v>5.0499999999999829</v>
      </c>
      <c r="AF11" s="47">
        <f t="shared" si="34"/>
        <v>5.0999999999999828</v>
      </c>
      <c r="AG11" s="47">
        <f t="shared" si="34"/>
        <v>5.1499999999999826</v>
      </c>
      <c r="AH11" s="47">
        <f t="shared" si="34"/>
        <v>5.1999999999999824</v>
      </c>
      <c r="AI11" s="47">
        <f t="shared" si="34"/>
        <v>5.2499999999999822</v>
      </c>
      <c r="AJ11" s="47">
        <f t="shared" si="34"/>
        <v>5.2999999999999821</v>
      </c>
      <c r="AK11" s="47">
        <f t="shared" si="34"/>
        <v>5.3499999999999819</v>
      </c>
      <c r="AL11" s="47">
        <f t="shared" si="34"/>
        <v>5.3999999999999817</v>
      </c>
      <c r="AM11" s="47">
        <f t="shared" si="34"/>
        <v>5.4499999999999815</v>
      </c>
      <c r="AN11" s="47">
        <f t="shared" si="34"/>
        <v>5.4999999999999813</v>
      </c>
      <c r="AO11" s="47">
        <f t="shared" si="34"/>
        <v>5.5499999999999812</v>
      </c>
      <c r="AP11" s="47">
        <f t="shared" si="34"/>
        <v>5.599999999999981</v>
      </c>
      <c r="AQ11" s="47">
        <f t="shared" si="34"/>
        <v>5.6499999999999808</v>
      </c>
      <c r="AR11" s="47">
        <f t="shared" si="34"/>
        <v>5.6999999999999806</v>
      </c>
      <c r="AS11" s="47">
        <f t="shared" si="34"/>
        <v>5.7499999999999805</v>
      </c>
      <c r="AT11" s="47">
        <f t="shared" si="3"/>
        <v>5.7999999999999803</v>
      </c>
      <c r="AU11" s="47">
        <f t="shared" si="4"/>
        <v>5.8499999999999801</v>
      </c>
      <c r="AV11" s="47">
        <f t="shared" si="4"/>
        <v>5.8999999999999799</v>
      </c>
      <c r="AW11" s="47">
        <f t="shared" si="4"/>
        <v>5.9499999999999797</v>
      </c>
      <c r="AX11" s="47">
        <f t="shared" si="4"/>
        <v>5.9999999999999796</v>
      </c>
      <c r="AY11" s="47">
        <f t="shared" si="4"/>
        <v>6.0499999999999794</v>
      </c>
      <c r="AZ11" s="47">
        <f t="shared" si="4"/>
        <v>6.0999999999999792</v>
      </c>
      <c r="BA11" s="47">
        <f t="shared" si="4"/>
        <v>6.149999999999979</v>
      </c>
      <c r="BB11" s="47">
        <f t="shared" si="4"/>
        <v>6.1999999999999789</v>
      </c>
      <c r="BC11" s="47">
        <f t="shared" si="4"/>
        <v>6.2499999999999787</v>
      </c>
      <c r="BD11" s="47">
        <f t="shared" si="4"/>
        <v>6.2999999999999785</v>
      </c>
      <c r="BE11" s="47">
        <f t="shared" si="4"/>
        <v>6.3499999999999783</v>
      </c>
      <c r="BF11" s="47">
        <f t="shared" si="4"/>
        <v>6.3999999999999782</v>
      </c>
      <c r="BG11" s="47">
        <f t="shared" si="4"/>
        <v>6.449999999999978</v>
      </c>
      <c r="BH11" s="47">
        <f t="shared" si="4"/>
        <v>6.4999999999999778</v>
      </c>
      <c r="BI11" s="47">
        <f t="shared" si="4"/>
        <v>6.5499999999999776</v>
      </c>
      <c r="BJ11" s="47">
        <f t="shared" si="4"/>
        <v>6.5999999999999774</v>
      </c>
      <c r="BK11" s="47">
        <f t="shared" si="5"/>
        <v>6.6499999999999773</v>
      </c>
      <c r="BL11" s="47">
        <f t="shared" si="5"/>
        <v>6.6999999999999771</v>
      </c>
      <c r="BM11" s="47">
        <f t="shared" si="5"/>
        <v>6.7499999999999769</v>
      </c>
      <c r="BN11" s="47">
        <f t="shared" si="5"/>
        <v>6.7999999999999767</v>
      </c>
      <c r="BO11" s="47">
        <f t="shared" si="5"/>
        <v>6.8499999999999766</v>
      </c>
      <c r="BP11" s="47">
        <f t="shared" si="5"/>
        <v>6.8999999999999764</v>
      </c>
      <c r="BQ11" s="47">
        <f t="shared" si="5"/>
        <v>6.9499999999999762</v>
      </c>
      <c r="BR11" s="47">
        <f t="shared" si="5"/>
        <v>6.999999999999976</v>
      </c>
      <c r="BS11" s="47">
        <f t="shared" si="5"/>
        <v>7.0499999999999758</v>
      </c>
      <c r="BT11" s="47">
        <f t="shared" si="5"/>
        <v>7.0999999999999757</v>
      </c>
      <c r="BU11" s="47">
        <f t="shared" si="5"/>
        <v>7.1499999999999755</v>
      </c>
      <c r="BV11" s="47">
        <f t="shared" si="5"/>
        <v>7.1999999999999753</v>
      </c>
      <c r="BW11" s="47">
        <f t="shared" si="5"/>
        <v>7.2499999999999751</v>
      </c>
      <c r="BX11" s="47">
        <f t="shared" si="5"/>
        <v>7.299999999999975</v>
      </c>
      <c r="BY11" s="47">
        <f t="shared" si="5"/>
        <v>7.3499999999999748</v>
      </c>
      <c r="BZ11" s="47">
        <f t="shared" si="5"/>
        <v>7.3999999999999746</v>
      </c>
      <c r="CA11" s="47">
        <f t="shared" si="6"/>
        <v>7.4499999999999744</v>
      </c>
      <c r="CB11" s="47">
        <f t="shared" si="6"/>
        <v>7.4999999999999742</v>
      </c>
      <c r="CC11" s="47">
        <f t="shared" si="6"/>
        <v>7.5499999999999741</v>
      </c>
      <c r="CD11" s="47">
        <f t="shared" si="6"/>
        <v>7.5999999999999739</v>
      </c>
      <c r="CE11" s="47">
        <f t="shared" si="6"/>
        <v>7.6499999999999737</v>
      </c>
      <c r="CF11" s="47">
        <f t="shared" si="6"/>
        <v>7.6999999999999735</v>
      </c>
      <c r="CG11" s="47">
        <f t="shared" si="6"/>
        <v>7.7499999999999734</v>
      </c>
      <c r="CH11" s="47">
        <f t="shared" si="6"/>
        <v>7.7999999999999732</v>
      </c>
      <c r="CI11" s="47">
        <f t="shared" si="6"/>
        <v>7.849999999999973</v>
      </c>
      <c r="CJ11" s="47">
        <f t="shared" si="6"/>
        <v>7.8999999999999728</v>
      </c>
      <c r="CK11" s="47">
        <f t="shared" si="6"/>
        <v>7.9499999999999726</v>
      </c>
      <c r="CL11" s="47">
        <f t="shared" si="6"/>
        <v>7.9999999999999725</v>
      </c>
      <c r="CM11" s="47">
        <f t="shared" si="6"/>
        <v>8.0499999999999723</v>
      </c>
      <c r="CN11" s="47">
        <f t="shared" si="6"/>
        <v>8.099999999999973</v>
      </c>
      <c r="CO11" s="47">
        <f t="shared" si="6"/>
        <v>8.1499999999999737</v>
      </c>
      <c r="CP11" s="47">
        <f t="shared" si="6"/>
        <v>8.1999999999999744</v>
      </c>
      <c r="CQ11" s="47">
        <f t="shared" si="7"/>
        <v>8.2499999999999751</v>
      </c>
      <c r="CR11" s="47">
        <f t="shared" si="7"/>
        <v>8.2999999999999758</v>
      </c>
      <c r="CS11" s="47">
        <f t="shared" si="7"/>
        <v>8.3499999999999766</v>
      </c>
      <c r="CT11" s="47">
        <f t="shared" si="7"/>
        <v>8.3999999999999773</v>
      </c>
      <c r="CU11" s="47">
        <f t="shared" si="7"/>
        <v>8.449999999999978</v>
      </c>
      <c r="CV11" s="47">
        <f t="shared" si="7"/>
        <v>8.4999999999999787</v>
      </c>
      <c r="CW11" s="47">
        <f t="shared" si="7"/>
        <v>8.5499999999999794</v>
      </c>
      <c r="CX11" s="47">
        <f t="shared" si="7"/>
        <v>8.5999999999999801</v>
      </c>
      <c r="CY11" s="47">
        <f t="shared" si="7"/>
        <v>8.6499999999999808</v>
      </c>
      <c r="CZ11" s="47">
        <f t="shared" si="7"/>
        <v>8.6999999999999815</v>
      </c>
      <c r="DA11" s="47">
        <f t="shared" si="7"/>
        <v>8.7499999999999822</v>
      </c>
      <c r="DB11" s="47">
        <f t="shared" si="7"/>
        <v>8.7999999999999829</v>
      </c>
      <c r="DC11" s="47">
        <f t="shared" si="7"/>
        <v>8.8499999999999837</v>
      </c>
      <c r="DD11" s="47">
        <f t="shared" si="7"/>
        <v>8.8999999999999844</v>
      </c>
      <c r="DE11" s="47">
        <f t="shared" si="7"/>
        <v>8.9499999999999851</v>
      </c>
      <c r="DF11" s="47">
        <f t="shared" si="7"/>
        <v>8.9999999999999858</v>
      </c>
      <c r="DG11" s="47">
        <f t="shared" si="8"/>
        <v>9.0499999999999865</v>
      </c>
      <c r="DH11" s="47">
        <f t="shared" si="8"/>
        <v>9.0999999999999872</v>
      </c>
      <c r="DI11" s="47">
        <f t="shared" si="8"/>
        <v>9.1499999999999879</v>
      </c>
      <c r="DJ11" s="47">
        <f t="shared" si="8"/>
        <v>9.1999999999999886</v>
      </c>
      <c r="DK11" s="47">
        <f t="shared" si="8"/>
        <v>9.2499999999999893</v>
      </c>
      <c r="DL11" s="47">
        <f t="shared" si="8"/>
        <v>9.2999999999999901</v>
      </c>
      <c r="DM11" s="47">
        <f t="shared" si="8"/>
        <v>9.3499999999999908</v>
      </c>
      <c r="DN11" s="47">
        <f t="shared" si="8"/>
        <v>9.3999999999999915</v>
      </c>
      <c r="DO11" s="47">
        <f t="shared" si="8"/>
        <v>9.4499999999999922</v>
      </c>
      <c r="DP11" s="47">
        <f t="shared" si="8"/>
        <v>9.4999999999999929</v>
      </c>
      <c r="DQ11" s="47">
        <f t="shared" si="8"/>
        <v>9.5499999999999936</v>
      </c>
      <c r="DR11" s="47">
        <f t="shared" si="8"/>
        <v>9.5999999999999943</v>
      </c>
      <c r="DS11" s="47">
        <f t="shared" si="8"/>
        <v>9.649999999999995</v>
      </c>
      <c r="DT11" s="47">
        <f t="shared" si="8"/>
        <v>9.6999999999999957</v>
      </c>
      <c r="DU11" s="47">
        <f t="shared" si="8"/>
        <v>9.7499999999999964</v>
      </c>
      <c r="DV11" s="47">
        <f t="shared" si="8"/>
        <v>9.7999999999999972</v>
      </c>
      <c r="DW11" s="47">
        <f t="shared" si="9"/>
        <v>9.8499999999999979</v>
      </c>
      <c r="DX11" s="47">
        <f t="shared" si="9"/>
        <v>9.8999999999999986</v>
      </c>
      <c r="DY11" s="47">
        <f t="shared" si="9"/>
        <v>9.9499999999999993</v>
      </c>
      <c r="DZ11" s="179">
        <f t="shared" si="35"/>
        <v>10</v>
      </c>
      <c r="EA11" s="47">
        <f t="shared" si="10"/>
        <v>10.050000000000001</v>
      </c>
      <c r="EB11" s="47">
        <f t="shared" si="10"/>
        <v>10.100000000000001</v>
      </c>
      <c r="EC11" s="47">
        <f t="shared" si="10"/>
        <v>10.150000000000002</v>
      </c>
      <c r="ED11" s="47">
        <f t="shared" si="10"/>
        <v>10.200000000000003</v>
      </c>
      <c r="EE11" s="47">
        <f t="shared" si="10"/>
        <v>10.250000000000004</v>
      </c>
      <c r="EF11" s="47">
        <f t="shared" si="10"/>
        <v>10.300000000000004</v>
      </c>
      <c r="EG11" s="47">
        <f t="shared" si="10"/>
        <v>10.350000000000005</v>
      </c>
      <c r="EH11" s="47">
        <f t="shared" si="10"/>
        <v>10.400000000000006</v>
      </c>
      <c r="EI11" s="47">
        <f t="shared" si="10"/>
        <v>10.450000000000006</v>
      </c>
      <c r="EJ11" s="47">
        <f t="shared" si="10"/>
        <v>10.500000000000007</v>
      </c>
      <c r="EK11" s="47">
        <f t="shared" si="10"/>
        <v>10.550000000000008</v>
      </c>
      <c r="EL11" s="47">
        <f t="shared" si="10"/>
        <v>10.600000000000009</v>
      </c>
      <c r="EM11" s="47">
        <f t="shared" si="10"/>
        <v>10.650000000000009</v>
      </c>
      <c r="EN11" s="47">
        <f t="shared" si="10"/>
        <v>10.70000000000001</v>
      </c>
      <c r="EO11" s="47">
        <f t="shared" si="10"/>
        <v>10.750000000000011</v>
      </c>
      <c r="EP11" s="47">
        <f t="shared" si="10"/>
        <v>10.800000000000011</v>
      </c>
      <c r="EQ11" s="47">
        <f t="shared" si="11"/>
        <v>10.850000000000012</v>
      </c>
      <c r="ER11" s="47">
        <f t="shared" si="11"/>
        <v>10.900000000000013</v>
      </c>
      <c r="ES11" s="47">
        <f t="shared" si="11"/>
        <v>10.950000000000014</v>
      </c>
      <c r="ET11" s="47">
        <f t="shared" si="11"/>
        <v>11.000000000000014</v>
      </c>
      <c r="EU11" s="47">
        <f t="shared" si="11"/>
        <v>11.050000000000015</v>
      </c>
      <c r="EV11" s="47">
        <f t="shared" si="11"/>
        <v>11.100000000000016</v>
      </c>
      <c r="EW11" s="47">
        <f t="shared" si="11"/>
        <v>11.150000000000016</v>
      </c>
      <c r="EX11" s="47">
        <f t="shared" si="11"/>
        <v>11.200000000000017</v>
      </c>
      <c r="EY11" s="47">
        <f t="shared" si="11"/>
        <v>11.250000000000018</v>
      </c>
      <c r="EZ11" s="47">
        <f t="shared" si="11"/>
        <v>11.300000000000018</v>
      </c>
      <c r="FA11" s="47">
        <f t="shared" si="11"/>
        <v>11.350000000000019</v>
      </c>
      <c r="FB11" s="47">
        <f t="shared" si="11"/>
        <v>11.40000000000002</v>
      </c>
      <c r="FC11" s="47">
        <f t="shared" si="11"/>
        <v>11.450000000000021</v>
      </c>
      <c r="FD11" s="47">
        <f t="shared" si="11"/>
        <v>11.500000000000021</v>
      </c>
      <c r="FE11" s="47">
        <f t="shared" si="11"/>
        <v>11.550000000000022</v>
      </c>
      <c r="FF11" s="47">
        <f t="shared" si="11"/>
        <v>11.600000000000023</v>
      </c>
      <c r="FG11" s="47">
        <f t="shared" si="12"/>
        <v>11.650000000000023</v>
      </c>
      <c r="FH11" s="47">
        <f t="shared" si="12"/>
        <v>11.700000000000024</v>
      </c>
      <c r="FI11" s="47">
        <f t="shared" si="12"/>
        <v>11.750000000000025</v>
      </c>
      <c r="FJ11" s="47">
        <f t="shared" si="12"/>
        <v>11.800000000000026</v>
      </c>
      <c r="FK11" s="47">
        <f t="shared" si="12"/>
        <v>11.850000000000026</v>
      </c>
      <c r="FL11" s="47">
        <f t="shared" si="12"/>
        <v>11.900000000000027</v>
      </c>
      <c r="FM11" s="47">
        <f t="shared" si="12"/>
        <v>11.950000000000028</v>
      </c>
      <c r="FN11" s="47">
        <f t="shared" si="12"/>
        <v>12.000000000000028</v>
      </c>
      <c r="FO11" s="47">
        <f t="shared" si="12"/>
        <v>12.050000000000029</v>
      </c>
      <c r="FP11" s="47">
        <f t="shared" si="12"/>
        <v>12.10000000000003</v>
      </c>
      <c r="FQ11" s="47">
        <f t="shared" si="12"/>
        <v>12.150000000000031</v>
      </c>
      <c r="FR11" s="47">
        <f t="shared" si="12"/>
        <v>12.200000000000031</v>
      </c>
      <c r="FS11" s="47">
        <f t="shared" si="12"/>
        <v>12.250000000000032</v>
      </c>
      <c r="FT11" s="47">
        <f t="shared" si="12"/>
        <v>12.300000000000033</v>
      </c>
      <c r="FU11" s="47">
        <f t="shared" si="12"/>
        <v>12.350000000000033</v>
      </c>
      <c r="FV11" s="47">
        <f t="shared" si="12"/>
        <v>12.400000000000034</v>
      </c>
      <c r="FW11" s="47">
        <f t="shared" si="13"/>
        <v>12.450000000000035</v>
      </c>
      <c r="FX11" s="47">
        <f t="shared" si="13"/>
        <v>12.500000000000036</v>
      </c>
      <c r="FY11" s="47">
        <f t="shared" si="13"/>
        <v>12.550000000000036</v>
      </c>
      <c r="FZ11" s="47">
        <f t="shared" si="13"/>
        <v>12.600000000000037</v>
      </c>
      <c r="GA11" s="47">
        <f t="shared" si="13"/>
        <v>12.650000000000038</v>
      </c>
      <c r="GB11" s="47">
        <f t="shared" si="13"/>
        <v>12.700000000000038</v>
      </c>
      <c r="GC11" s="47">
        <f t="shared" si="13"/>
        <v>12.750000000000039</v>
      </c>
      <c r="GD11" s="47">
        <f t="shared" si="13"/>
        <v>12.80000000000004</v>
      </c>
      <c r="GE11" s="47">
        <f t="shared" si="13"/>
        <v>12.850000000000041</v>
      </c>
      <c r="GF11" s="47">
        <f t="shared" si="13"/>
        <v>12.900000000000041</v>
      </c>
      <c r="GG11" s="47">
        <f t="shared" si="13"/>
        <v>12.950000000000042</v>
      </c>
      <c r="GH11" s="47">
        <f t="shared" si="13"/>
        <v>13.000000000000043</v>
      </c>
      <c r="GI11" s="47">
        <f t="shared" si="13"/>
        <v>13.050000000000043</v>
      </c>
      <c r="GJ11" s="47">
        <f t="shared" si="13"/>
        <v>13.100000000000044</v>
      </c>
      <c r="GK11" s="47">
        <f t="shared" si="13"/>
        <v>13.150000000000045</v>
      </c>
      <c r="GL11" s="47">
        <f t="shared" si="13"/>
        <v>13.200000000000045</v>
      </c>
      <c r="GM11" s="47">
        <f t="shared" si="14"/>
        <v>13.250000000000046</v>
      </c>
      <c r="GN11" s="47">
        <f t="shared" si="14"/>
        <v>13.300000000000047</v>
      </c>
      <c r="GO11" s="47">
        <f t="shared" si="14"/>
        <v>13.350000000000048</v>
      </c>
      <c r="GP11" s="47">
        <f t="shared" si="14"/>
        <v>13.400000000000048</v>
      </c>
      <c r="GQ11" s="47">
        <f t="shared" si="14"/>
        <v>13.450000000000049</v>
      </c>
      <c r="GR11" s="47">
        <f t="shared" si="14"/>
        <v>13.50000000000005</v>
      </c>
      <c r="GS11" s="47">
        <f t="shared" si="14"/>
        <v>13.55000000000005</v>
      </c>
      <c r="GT11" s="47">
        <f t="shared" si="14"/>
        <v>13.600000000000051</v>
      </c>
      <c r="GU11" s="47">
        <f t="shared" si="14"/>
        <v>13.650000000000052</v>
      </c>
      <c r="GV11" s="47">
        <f t="shared" si="14"/>
        <v>13.700000000000053</v>
      </c>
      <c r="GW11" s="47">
        <f t="shared" si="14"/>
        <v>13.750000000000053</v>
      </c>
      <c r="GX11" s="47">
        <f t="shared" si="14"/>
        <v>13.800000000000054</v>
      </c>
      <c r="GY11" s="47">
        <f t="shared" si="14"/>
        <v>13.850000000000055</v>
      </c>
      <c r="GZ11" s="47">
        <f t="shared" si="14"/>
        <v>13.900000000000055</v>
      </c>
      <c r="HA11" s="47">
        <f t="shared" si="14"/>
        <v>13.950000000000056</v>
      </c>
      <c r="HB11" s="47">
        <f t="shared" si="14"/>
        <v>14.000000000000057</v>
      </c>
      <c r="HC11" s="47">
        <f t="shared" si="15"/>
        <v>14.050000000000058</v>
      </c>
      <c r="HD11" s="47">
        <f t="shared" si="15"/>
        <v>14.100000000000058</v>
      </c>
      <c r="HE11" s="47">
        <f t="shared" si="15"/>
        <v>14.150000000000059</v>
      </c>
      <c r="HF11" s="47">
        <f t="shared" si="15"/>
        <v>14.20000000000006</v>
      </c>
      <c r="HG11" s="47">
        <f t="shared" si="15"/>
        <v>14.25000000000006</v>
      </c>
      <c r="HH11" s="47">
        <f t="shared" si="15"/>
        <v>14.300000000000061</v>
      </c>
      <c r="HI11" s="47">
        <f t="shared" si="15"/>
        <v>14.350000000000062</v>
      </c>
      <c r="HJ11" s="47">
        <f t="shared" si="15"/>
        <v>14.400000000000063</v>
      </c>
      <c r="HK11" s="47">
        <f t="shared" si="15"/>
        <v>14.450000000000063</v>
      </c>
      <c r="HL11" s="47">
        <f t="shared" si="15"/>
        <v>14.500000000000064</v>
      </c>
      <c r="HM11" s="47">
        <f t="shared" si="15"/>
        <v>14.550000000000065</v>
      </c>
      <c r="HN11" s="47">
        <f t="shared" si="15"/>
        <v>14.600000000000065</v>
      </c>
      <c r="HO11" s="47">
        <f t="shared" si="15"/>
        <v>14.650000000000066</v>
      </c>
      <c r="HP11" s="47">
        <f t="shared" si="15"/>
        <v>14.700000000000067</v>
      </c>
      <c r="HQ11" s="47">
        <f t="shared" si="15"/>
        <v>14.750000000000068</v>
      </c>
      <c r="HR11" s="47">
        <f t="shared" si="15"/>
        <v>14.800000000000068</v>
      </c>
      <c r="HS11" s="47">
        <f t="shared" si="16"/>
        <v>14.850000000000069</v>
      </c>
      <c r="HT11" s="47">
        <f t="shared" si="16"/>
        <v>14.90000000000007</v>
      </c>
      <c r="HU11" s="47">
        <f t="shared" si="16"/>
        <v>14.95000000000007</v>
      </c>
      <c r="HV11" s="47">
        <f t="shared" si="16"/>
        <v>15.000000000000071</v>
      </c>
      <c r="HW11" s="165">
        <f t="shared" si="17"/>
        <v>1.486719514734171E-6</v>
      </c>
      <c r="HX11" s="165">
        <f t="shared" si="17"/>
        <v>1.9066009031226517E-6</v>
      </c>
      <c r="HY11" s="165">
        <f t="shared" si="17"/>
        <v>2.4389607458931527E-6</v>
      </c>
      <c r="HZ11" s="165">
        <f t="shared" si="17"/>
        <v>3.1121755791486789E-6</v>
      </c>
      <c r="IA11" s="165">
        <f t="shared" si="17"/>
        <v>3.9612990910317373E-6</v>
      </c>
      <c r="IB11" s="165">
        <f t="shared" si="17"/>
        <v>5.0295072885920168E-6</v>
      </c>
      <c r="IC11" s="165">
        <f t="shared" si="17"/>
        <v>6.3698251788665588E-6</v>
      </c>
      <c r="ID11" s="165">
        <f t="shared" si="17"/>
        <v>8.0471824564916227E-6</v>
      </c>
      <c r="IE11" s="165">
        <f t="shared" si="17"/>
        <v>1.0140852065485896E-5</v>
      </c>
      <c r="IF11" s="165">
        <f t="shared" si="17"/>
        <v>1.2747332381832376E-5</v>
      </c>
      <c r="IG11" s="165">
        <f t="shared" si="17"/>
        <v>1.598374110690414E-5</v>
      </c>
      <c r="IH11" s="165">
        <f t="shared" si="17"/>
        <v>1.9991796706921121E-5</v>
      </c>
      <c r="II11" s="165">
        <f t="shared" si="17"/>
        <v>2.4942471290051496E-5</v>
      </c>
      <c r="IJ11" s="165">
        <f t="shared" si="17"/>
        <v>3.1041407057847624E-5</v>
      </c>
      <c r="IK11" s="165">
        <f t="shared" si="17"/>
        <v>3.8535196742083911E-5</v>
      </c>
      <c r="IL11" s="165">
        <f t="shared" si="17"/>
        <v>4.7718636541200961E-5</v>
      </c>
      <c r="IM11" s="165">
        <f t="shared" si="18"/>
        <v>5.8943067756535037E-5</v>
      </c>
      <c r="IN11" s="165">
        <f t="shared" si="18"/>
        <v>7.2625930302246523E-5</v>
      </c>
      <c r="IO11" s="165">
        <f t="shared" si="18"/>
        <v>8.9261657177125474E-5</v>
      </c>
      <c r="IP11" s="165">
        <f t="shared" si="18"/>
        <v>1.094340434397916E-4</v>
      </c>
      <c r="IQ11" s="165">
        <f t="shared" si="18"/>
        <v>1.3383022576487442E-4</v>
      </c>
      <c r="IR11" s="165">
        <f t="shared" si="18"/>
        <v>1.6325640876622882E-4</v>
      </c>
      <c r="IS11" s="165">
        <f t="shared" si="18"/>
        <v>1.9865547139275651E-4</v>
      </c>
      <c r="IT11" s="165">
        <f t="shared" si="18"/>
        <v>2.4112658022597394E-4</v>
      </c>
      <c r="IU11" s="165">
        <f t="shared" si="18"/>
        <v>2.9194692579143664E-4</v>
      </c>
      <c r="IV11" s="165">
        <f t="shared" si="18"/>
        <v>3.5259568236741722E-4</v>
      </c>
      <c r="IW11" s="165">
        <f t="shared" si="18"/>
        <v>4.2478027055071788E-4</v>
      </c>
      <c r="IX11" s="165">
        <f t="shared" si="18"/>
        <v>5.1046497434414527E-4</v>
      </c>
      <c r="IY11" s="165">
        <f t="shared" si="18"/>
        <v>6.1190193011372409E-4</v>
      </c>
      <c r="IZ11" s="165">
        <f t="shared" si="18"/>
        <v>7.3166446283025311E-4</v>
      </c>
      <c r="JA11" s="165">
        <f t="shared" si="18"/>
        <v>8.7268269504569196E-4</v>
      </c>
      <c r="JB11" s="165">
        <f t="shared" si="18"/>
        <v>1.038281295661331E-3</v>
      </c>
      <c r="JC11" s="165">
        <f t="shared" si="19"/>
        <v>1.2322191684729245E-3</v>
      </c>
      <c r="JD11" s="165">
        <f t="shared" si="19"/>
        <v>1.4587308046666344E-3</v>
      </c>
      <c r="JE11" s="165">
        <f t="shared" si="19"/>
        <v>1.7225689390535496E-3</v>
      </c>
      <c r="JF11" s="165">
        <f t="shared" si="19"/>
        <v>2.0290480572996163E-3</v>
      </c>
      <c r="JG11" s="165">
        <f t="shared" si="19"/>
        <v>2.3840882014646647E-3</v>
      </c>
      <c r="JH11" s="165">
        <f t="shared" si="19"/>
        <v>2.7942584148792412E-3</v>
      </c>
      <c r="JI11" s="165">
        <f t="shared" si="19"/>
        <v>3.266819056199681E-3</v>
      </c>
      <c r="JJ11" s="165">
        <f t="shared" si="19"/>
        <v>3.8097620982215294E-3</v>
      </c>
      <c r="JK11" s="165">
        <f t="shared" si="19"/>
        <v>4.4318484119376892E-3</v>
      </c>
      <c r="JL11" s="165">
        <f t="shared" si="19"/>
        <v>5.1426409230535741E-3</v>
      </c>
      <c r="JM11" s="165">
        <f t="shared" si="19"/>
        <v>5.9525324197754357E-3</v>
      </c>
      <c r="JN11" s="165">
        <f t="shared" si="19"/>
        <v>6.872766690613495E-3</v>
      </c>
      <c r="JO11" s="165">
        <f t="shared" si="19"/>
        <v>7.9154515829794152E-3</v>
      </c>
      <c r="JP11" s="165">
        <f t="shared" si="19"/>
        <v>9.0935625015904319E-3</v>
      </c>
      <c r="JQ11" s="165">
        <f t="shared" si="19"/>
        <v>1.0420934814421893E-2</v>
      </c>
      <c r="JR11" s="165">
        <f t="shared" si="19"/>
        <v>1.1912243607604379E-2</v>
      </c>
      <c r="JS11" s="165">
        <f t="shared" si="20"/>
        <v>1.3582969233684719E-2</v>
      </c>
      <c r="JT11" s="165">
        <f t="shared" si="20"/>
        <v>1.5449347134394166E-2</v>
      </c>
      <c r="JU11" s="165">
        <f t="shared" si="20"/>
        <v>1.7528300493567409E-2</v>
      </c>
      <c r="JV11" s="165">
        <f t="shared" si="20"/>
        <v>1.983735439179406E-2</v>
      </c>
      <c r="JW11" s="165">
        <f t="shared" si="20"/>
        <v>2.2394530294841498E-2</v>
      </c>
      <c r="JX11" s="165">
        <f t="shared" si="20"/>
        <v>2.5218219915192838E-2</v>
      </c>
      <c r="JY11" s="165">
        <f t="shared" si="20"/>
        <v>2.8327037741599448E-2</v>
      </c>
      <c r="JZ11" s="165">
        <f t="shared" si="20"/>
        <v>3.1739651835665517E-2</v>
      </c>
      <c r="KA11" s="165">
        <f t="shared" si="20"/>
        <v>3.5474592846229343E-2</v>
      </c>
      <c r="KB11" s="165">
        <f t="shared" si="20"/>
        <v>3.9550041589367924E-2</v>
      </c>
      <c r="KC11" s="165">
        <f t="shared" si="20"/>
        <v>4.3983595980424693E-2</v>
      </c>
      <c r="KD11" s="165">
        <f t="shared" si="20"/>
        <v>4.8792018579180016E-2</v>
      </c>
      <c r="KE11" s="165">
        <f t="shared" si="20"/>
        <v>5.3990966513185079E-2</v>
      </c>
      <c r="KF11" s="165">
        <f t="shared" si="20"/>
        <v>5.9594706068812855E-2</v>
      </c>
      <c r="KG11" s="165">
        <f t="shared" si="20"/>
        <v>6.5615814774673237E-2</v>
      </c>
      <c r="KH11" s="165">
        <f t="shared" si="20"/>
        <v>7.2064874336214502E-2</v>
      </c>
      <c r="KI11" s="165">
        <f t="shared" si="21"/>
        <v>7.8950158300890513E-2</v>
      </c>
      <c r="KJ11" s="165">
        <f t="shared" si="21"/>
        <v>8.6277318826507757E-2</v>
      </c>
      <c r="KK11" s="165">
        <f t="shared" si="21"/>
        <v>9.4049077376883061E-2</v>
      </c>
      <c r="KL11" s="165">
        <f t="shared" si="21"/>
        <v>0.10226492456397404</v>
      </c>
      <c r="KM11" s="165">
        <f t="shared" si="21"/>
        <v>0.11092083467945152</v>
      </c>
      <c r="KN11" s="165">
        <f t="shared" si="21"/>
        <v>0.1200090006969815</v>
      </c>
      <c r="KO11" s="165">
        <f t="shared" si="21"/>
        <v>0.12951759566588761</v>
      </c>
      <c r="KP11" s="165">
        <f t="shared" si="21"/>
        <v>0.13943056644535612</v>
      </c>
      <c r="KQ11" s="165">
        <f t="shared" si="21"/>
        <v>0.14972746563574069</v>
      </c>
      <c r="KR11" s="165">
        <f t="shared" si="21"/>
        <v>0.16038332734191546</v>
      </c>
      <c r="KS11" s="165">
        <f t="shared" si="21"/>
        <v>0.17136859204780325</v>
      </c>
      <c r="KT11" s="165">
        <f t="shared" si="21"/>
        <v>0.18264908538901786</v>
      </c>
      <c r="KU11" s="165">
        <f t="shared" si="21"/>
        <v>0.19418605498320898</v>
      </c>
      <c r="KV11" s="165">
        <f t="shared" si="21"/>
        <v>0.20593626871997089</v>
      </c>
      <c r="KW11" s="165">
        <f t="shared" si="21"/>
        <v>0.21785217703254681</v>
      </c>
      <c r="KX11" s="165">
        <f t="shared" si="21"/>
        <v>0.22988214068422941</v>
      </c>
      <c r="KY11" s="165">
        <f t="shared" si="22"/>
        <v>0.24197072451913992</v>
      </c>
      <c r="KZ11" s="165">
        <f t="shared" si="22"/>
        <v>0.25405905646918575</v>
      </c>
      <c r="LA11" s="165">
        <f t="shared" si="22"/>
        <v>0.26608524989875176</v>
      </c>
      <c r="LB11" s="165">
        <f t="shared" si="22"/>
        <v>0.27798488613099359</v>
      </c>
      <c r="LC11" s="165">
        <f t="shared" si="22"/>
        <v>0.28969155276148012</v>
      </c>
      <c r="LD11" s="165">
        <f t="shared" si="22"/>
        <v>0.30113743215480204</v>
      </c>
      <c r="LE11" s="165">
        <f t="shared" si="22"/>
        <v>0.31225393336675911</v>
      </c>
      <c r="LF11" s="165">
        <f t="shared" si="22"/>
        <v>0.32297235966791232</v>
      </c>
      <c r="LG11" s="165">
        <f t="shared" si="22"/>
        <v>0.33322460289179795</v>
      </c>
      <c r="LH11" s="165">
        <f t="shared" si="22"/>
        <v>0.3429438550193824</v>
      </c>
      <c r="LI11" s="165">
        <f t="shared" si="22"/>
        <v>0.35206532676429825</v>
      </c>
      <c r="LJ11" s="165">
        <f t="shared" si="22"/>
        <v>0.36052696246164695</v>
      </c>
      <c r="LK11" s="165">
        <f t="shared" si="22"/>
        <v>0.3682701403033225</v>
      </c>
      <c r="LL11" s="165">
        <f t="shared" si="22"/>
        <v>0.37524034691693725</v>
      </c>
      <c r="LM11" s="165">
        <f t="shared" si="22"/>
        <v>0.38138781546052358</v>
      </c>
      <c r="LN11" s="165">
        <f t="shared" si="22"/>
        <v>0.3866681168028489</v>
      </c>
      <c r="LO11" s="165">
        <f t="shared" si="23"/>
        <v>0.39104269397545566</v>
      </c>
      <c r="LP11" s="165">
        <f t="shared" si="23"/>
        <v>0.39447933090788878</v>
      </c>
      <c r="LQ11" s="165">
        <f t="shared" si="23"/>
        <v>0.39695254747701175</v>
      </c>
      <c r="LR11" s="165">
        <f t="shared" si="23"/>
        <v>0.39844391409476398</v>
      </c>
      <c r="LS11" s="165">
        <f t="shared" si="23"/>
        <v>0.3989422804014327</v>
      </c>
      <c r="LT11" s="165">
        <f t="shared" si="23"/>
        <v>0.39844391409476398</v>
      </c>
      <c r="LU11" s="165">
        <f t="shared" si="23"/>
        <v>0.39695254747701175</v>
      </c>
      <c r="LV11" s="165">
        <f t="shared" si="23"/>
        <v>0.39447933090788878</v>
      </c>
      <c r="LW11" s="165">
        <f t="shared" si="23"/>
        <v>0.39104269397545566</v>
      </c>
      <c r="LX11" s="165">
        <f t="shared" si="23"/>
        <v>0.3866681168028489</v>
      </c>
      <c r="LY11" s="165">
        <f t="shared" si="23"/>
        <v>0.38138781546052358</v>
      </c>
      <c r="LZ11" s="165">
        <f t="shared" si="23"/>
        <v>0.37524034691693725</v>
      </c>
      <c r="MA11" s="165">
        <f t="shared" si="23"/>
        <v>0.3682701403033225</v>
      </c>
      <c r="MB11" s="165">
        <f t="shared" si="23"/>
        <v>0.36052696246164695</v>
      </c>
      <c r="MC11" s="165">
        <f t="shared" si="23"/>
        <v>0.35206532676429825</v>
      </c>
      <c r="MD11" s="165">
        <f t="shared" si="23"/>
        <v>0.3429438550193824</v>
      </c>
      <c r="ME11" s="165">
        <f t="shared" si="24"/>
        <v>0.33322460289179795</v>
      </c>
      <c r="MF11" s="165">
        <f t="shared" si="24"/>
        <v>0.32297235966791232</v>
      </c>
      <c r="MG11" s="165">
        <f t="shared" si="24"/>
        <v>0.31225393336675911</v>
      </c>
      <c r="MH11" s="165">
        <f t="shared" si="24"/>
        <v>0.30113743215480204</v>
      </c>
      <c r="MI11" s="165">
        <f t="shared" si="24"/>
        <v>0.28969155276148012</v>
      </c>
      <c r="MJ11" s="165">
        <f t="shared" si="24"/>
        <v>0.27798488613099359</v>
      </c>
      <c r="MK11" s="165">
        <f t="shared" si="24"/>
        <v>0.26608524989875176</v>
      </c>
      <c r="ML11" s="165">
        <f t="shared" si="24"/>
        <v>0.25405905646918575</v>
      </c>
      <c r="MM11" s="165">
        <f t="shared" si="24"/>
        <v>0.24197072451913992</v>
      </c>
      <c r="MN11" s="165">
        <f t="shared" si="24"/>
        <v>0.22988214068422941</v>
      </c>
      <c r="MO11" s="165">
        <f t="shared" si="24"/>
        <v>0.21785217703254681</v>
      </c>
      <c r="MP11" s="165">
        <f t="shared" si="24"/>
        <v>0.20593626871997089</v>
      </c>
      <c r="MQ11" s="165">
        <f t="shared" si="24"/>
        <v>0.19418605498320898</v>
      </c>
      <c r="MR11" s="165">
        <f t="shared" si="24"/>
        <v>0.18264908538901786</v>
      </c>
      <c r="MS11" s="165">
        <f t="shared" si="24"/>
        <v>0.17136859204780325</v>
      </c>
      <c r="MT11" s="165">
        <f t="shared" si="24"/>
        <v>0.16038332734191546</v>
      </c>
      <c r="MU11" s="165">
        <f t="shared" si="25"/>
        <v>0.14972746563574069</v>
      </c>
      <c r="MV11" s="165">
        <f t="shared" si="25"/>
        <v>0.13943056644535612</v>
      </c>
      <c r="MW11" s="165">
        <f t="shared" si="25"/>
        <v>0.12951759566588761</v>
      </c>
      <c r="MX11" s="165">
        <f t="shared" si="25"/>
        <v>0.1200090006969815</v>
      </c>
      <c r="MY11" s="165">
        <f t="shared" si="25"/>
        <v>0.11092083467945152</v>
      </c>
      <c r="MZ11" s="165">
        <f t="shared" si="25"/>
        <v>0.10226492456397404</v>
      </c>
      <c r="NA11" s="165">
        <f t="shared" si="25"/>
        <v>9.4049077376883061E-2</v>
      </c>
      <c r="NB11" s="165">
        <f t="shared" si="25"/>
        <v>8.6277318826507757E-2</v>
      </c>
      <c r="NC11" s="165">
        <f t="shared" si="25"/>
        <v>7.8950158300890513E-2</v>
      </c>
      <c r="ND11" s="165">
        <f t="shared" si="25"/>
        <v>7.2064874336214502E-2</v>
      </c>
      <c r="NE11" s="165">
        <f t="shared" si="25"/>
        <v>6.5615814774673237E-2</v>
      </c>
      <c r="NF11" s="165">
        <f t="shared" si="25"/>
        <v>5.9594706068812855E-2</v>
      </c>
      <c r="NG11" s="165">
        <f t="shared" si="25"/>
        <v>5.3990966513184982E-2</v>
      </c>
      <c r="NH11" s="165">
        <f t="shared" si="25"/>
        <v>4.8792018579179842E-2</v>
      </c>
      <c r="NI11" s="165">
        <f t="shared" si="25"/>
        <v>4.3983595980424443E-2</v>
      </c>
      <c r="NJ11" s="165">
        <f t="shared" si="25"/>
        <v>3.9550041589367625E-2</v>
      </c>
      <c r="NK11" s="165">
        <f t="shared" si="26"/>
        <v>3.5474592846228996E-2</v>
      </c>
      <c r="NL11" s="165">
        <f t="shared" si="26"/>
        <v>3.1739651835665135E-2</v>
      </c>
      <c r="NM11" s="165">
        <f t="shared" si="26"/>
        <v>2.8327037741599049E-2</v>
      </c>
      <c r="NN11" s="165">
        <f t="shared" si="26"/>
        <v>2.5218219915192411E-2</v>
      </c>
      <c r="NO11" s="165">
        <f t="shared" si="26"/>
        <v>2.2394530294841061E-2</v>
      </c>
      <c r="NP11" s="165">
        <f t="shared" si="26"/>
        <v>1.983735439179363E-2</v>
      </c>
      <c r="NQ11" s="165">
        <f t="shared" si="26"/>
        <v>1.7528300493566983E-2</v>
      </c>
      <c r="NR11" s="165">
        <f t="shared" si="26"/>
        <v>1.544934713439374E-2</v>
      </c>
      <c r="NS11" s="165">
        <f t="shared" si="26"/>
        <v>1.358296923368431E-2</v>
      </c>
      <c r="NT11" s="165">
        <f t="shared" si="26"/>
        <v>1.1912243607603989E-2</v>
      </c>
      <c r="NU11" s="165">
        <f t="shared" si="26"/>
        <v>1.0420934814421516E-2</v>
      </c>
      <c r="NV11" s="165">
        <f t="shared" si="26"/>
        <v>9.0935625015900762E-3</v>
      </c>
      <c r="NW11" s="165">
        <f t="shared" si="26"/>
        <v>7.9154515829790821E-3</v>
      </c>
      <c r="NX11" s="165">
        <f t="shared" si="26"/>
        <v>6.8727666906131775E-3</v>
      </c>
      <c r="NY11" s="165">
        <f t="shared" si="26"/>
        <v>5.9525324197751452E-3</v>
      </c>
      <c r="NZ11" s="165">
        <f t="shared" si="26"/>
        <v>5.1426409230533043E-3</v>
      </c>
      <c r="OA11" s="165">
        <f t="shared" si="27"/>
        <v>4.4318484119374403E-3</v>
      </c>
      <c r="OB11" s="165">
        <f t="shared" si="27"/>
        <v>3.8097620982213026E-3</v>
      </c>
      <c r="OC11" s="165">
        <f t="shared" si="27"/>
        <v>3.266819056199475E-3</v>
      </c>
      <c r="OD11" s="165">
        <f t="shared" si="27"/>
        <v>2.7942584148790525E-3</v>
      </c>
      <c r="OE11" s="165">
        <f t="shared" si="27"/>
        <v>2.3840882014644952E-3</v>
      </c>
      <c r="OF11" s="165">
        <f t="shared" si="27"/>
        <v>2.0290480572994637E-3</v>
      </c>
      <c r="OG11" s="165">
        <f t="shared" si="27"/>
        <v>1.7225689390534136E-3</v>
      </c>
      <c r="OH11" s="165">
        <f t="shared" si="27"/>
        <v>1.4587308046665141E-3</v>
      </c>
      <c r="OI11" s="165">
        <f t="shared" si="27"/>
        <v>1.2322191684728163E-3</v>
      </c>
      <c r="OJ11" s="165">
        <f t="shared" si="27"/>
        <v>1.0382812956612351E-3</v>
      </c>
      <c r="OK11" s="165">
        <f t="shared" si="27"/>
        <v>8.7268269504560815E-4</v>
      </c>
      <c r="OL11" s="165">
        <f t="shared" si="27"/>
        <v>7.316644628301796E-4</v>
      </c>
      <c r="OM11" s="165">
        <f t="shared" si="27"/>
        <v>6.1190193011365947E-4</v>
      </c>
      <c r="ON11" s="165">
        <f t="shared" si="27"/>
        <v>5.10464974344089E-4</v>
      </c>
      <c r="OO11" s="165">
        <f t="shared" si="27"/>
        <v>4.247802705506692E-4</v>
      </c>
      <c r="OP11" s="165">
        <f t="shared" si="27"/>
        <v>3.5259568236737499E-4</v>
      </c>
      <c r="OQ11" s="165">
        <f t="shared" si="28"/>
        <v>2.9194692579140037E-4</v>
      </c>
      <c r="OR11" s="165">
        <f t="shared" si="28"/>
        <v>2.4112658022594271E-4</v>
      </c>
      <c r="OS11" s="165">
        <f t="shared" si="28"/>
        <v>1.9865547139272968E-4</v>
      </c>
      <c r="OT11" s="165">
        <f t="shared" si="28"/>
        <v>1.6325640876620591E-4</v>
      </c>
      <c r="OU11" s="165">
        <f t="shared" si="28"/>
        <v>1.3383022576485493E-4</v>
      </c>
      <c r="OV11" s="165">
        <f t="shared" si="28"/>
        <v>1.0943404343977508E-4</v>
      </c>
      <c r="OW11" s="165">
        <f t="shared" si="28"/>
        <v>8.9261657177111528E-5</v>
      </c>
      <c r="OX11" s="165">
        <f t="shared" si="28"/>
        <v>7.2625930302234665E-5</v>
      </c>
      <c r="OY11" s="165">
        <f t="shared" si="28"/>
        <v>5.8943067756525089E-5</v>
      </c>
      <c r="OZ11" s="165">
        <f t="shared" si="28"/>
        <v>4.7718636541192741E-5</v>
      </c>
      <c r="PA11" s="165">
        <f t="shared" si="28"/>
        <v>3.8535196742076999E-5</v>
      </c>
      <c r="PB11" s="165">
        <f t="shared" si="28"/>
        <v>3.104140705784183E-5</v>
      </c>
      <c r="PC11" s="165">
        <f t="shared" si="28"/>
        <v>2.4942471290046712E-5</v>
      </c>
      <c r="PD11" s="165">
        <f t="shared" si="28"/>
        <v>1.999179670691718E-5</v>
      </c>
      <c r="PE11" s="165">
        <f t="shared" si="28"/>
        <v>1.5983741106900874E-5</v>
      </c>
      <c r="PF11" s="165">
        <f t="shared" si="28"/>
        <v>1.2747332381829705E-5</v>
      </c>
      <c r="PG11" s="165">
        <f t="shared" si="29"/>
        <v>1.0140852065483697E-5</v>
      </c>
      <c r="PH11" s="165">
        <f t="shared" si="29"/>
        <v>8.0471824564898354E-6</v>
      </c>
      <c r="PI11" s="165">
        <f t="shared" si="29"/>
        <v>6.3698251788650985E-6</v>
      </c>
      <c r="PJ11" s="165">
        <f t="shared" si="29"/>
        <v>5.0295072885908377E-6</v>
      </c>
      <c r="PK11" s="165">
        <f t="shared" si="29"/>
        <v>3.9612990910307734E-6</v>
      </c>
      <c r="PL11" s="165">
        <f t="shared" si="29"/>
        <v>3.1121755791478996E-6</v>
      </c>
      <c r="PM11" s="165">
        <f t="shared" si="29"/>
        <v>2.4389607458925246E-6</v>
      </c>
      <c r="PN11" s="165">
        <f t="shared" si="29"/>
        <v>1.9066009031221471E-6</v>
      </c>
      <c r="PO11" s="165">
        <f t="shared" si="29"/>
        <v>1.4867195147337696E-6</v>
      </c>
    </row>
    <row r="12" spans="1:432" x14ac:dyDescent="0.45">
      <c r="A12" s="362" t="s">
        <v>869</v>
      </c>
      <c r="B12" s="368">
        <f>IF($R12="","",ROUND(_xlfn.NORM.INV(ABS(VLOOKUP($T$1,VLookups!$A$43:$B$44,2,FALSE)-B$2),$N12,$R12),0))</f>
        <v>2</v>
      </c>
      <c r="C12" s="374">
        <f t="shared" si="36"/>
        <v>46574</v>
      </c>
      <c r="D12" s="375">
        <f t="shared" si="37"/>
        <v>46575</v>
      </c>
      <c r="E12" s="111"/>
      <c r="F12" s="113"/>
      <c r="G12" s="118">
        <f t="shared" si="30"/>
        <v>1</v>
      </c>
      <c r="H12" s="91">
        <v>2</v>
      </c>
      <c r="I12" s="118">
        <f t="shared" si="31"/>
        <v>3</v>
      </c>
      <c r="J12" s="113"/>
      <c r="K12" s="110"/>
      <c r="L12" s="120">
        <f t="shared" si="0"/>
        <v>1</v>
      </c>
      <c r="M12" s="120">
        <f t="shared" si="1"/>
        <v>1</v>
      </c>
      <c r="N12" s="71">
        <f t="shared" si="32"/>
        <v>2</v>
      </c>
      <c r="O12" s="23" t="s">
        <v>780</v>
      </c>
      <c r="P12" s="55"/>
      <c r="Q12" s="298"/>
      <c r="R12" s="72">
        <f>IF(AND(G12&gt;0,H12&gt;0,I12&gt;0),IF(ISBLANK(Q12),IF(ISBLANK(O12),"",(I12-G12)*VLOOKUP(O12,VLookups!$A$4:$B$13,2,FALSE)),Q12),"")</f>
        <v>0.2</v>
      </c>
      <c r="S12" s="73">
        <f t="shared" si="2"/>
        <v>4.0000000000000008E-2</v>
      </c>
      <c r="T12" s="91">
        <v>2</v>
      </c>
      <c r="U12" s="265">
        <f>IF(AND(T12&gt;0,H12&gt;0,NOT(R12="")),ABS(VLOOKUP($T$1,VLookups!$A$43:$B$44,2,FALSE)-_xlfn.NORM.DIST(T12,N12,R12,TRUE)),"")</f>
        <v>0.5</v>
      </c>
      <c r="V12" s="90">
        <f>IF(AND($G12&gt;0,$H12&gt;0,$I12&gt;0,NOT(ISBLANK($O12))),_xlfn.NORM.INV(ABS(VLOOKUP($T$1,VLookups!$A$43:$B$44,2,FALSE)-V$3),$N12,$R12),"")</f>
        <v>1.7436896868910798</v>
      </c>
      <c r="W12" s="89">
        <f>IF(AND($G12&gt;0,$H12&gt;0,$I12&gt;0,NOT(ISBLANK($O12))),_xlfn.NORM.INV(ABS(VLOOKUP($T$1,VLookups!$A$43:$B$44,2,FALSE)-W$3),$N12,$R12),"")</f>
        <v>2.2563103131089202</v>
      </c>
      <c r="X12" s="90">
        <f>IF(AND($G12&gt;0,$H12&gt;0,$I12&gt;0,NOT(ISBLANK($O12))),_xlfn.NORM.INV(ABS(VLOOKUP($T$1,VLookups!$A$43:$B$44,2,FALSE)-X$3),$N12,$R12),"")</f>
        <v>2.2072866778987579</v>
      </c>
      <c r="Y12" s="89">
        <f>IF(AND($G12&gt;0,$H12&gt;0,$I12&gt;0,NOT(ISBLANK($O12))),_xlfn.NORM.INV(ABS(VLOOKUP($T$1,VLookups!$A$43:$B$44,2,FALSE)-Y$3),$N12,$R12),"")</f>
        <v>2.1683242467145831</v>
      </c>
      <c r="Z12" s="90">
        <f>IF(AND($G12&gt;0,$H12&gt;0,$I12&gt;0,NOT(ISBLANK($O12))),_xlfn.NORM.INV(ABS(VLOOKUP($T$1,VLookups!$A$43:$B$44,2,FALSE)-Z$3),$N12,$R12),"")</f>
        <v>2.1348979500392162</v>
      </c>
      <c r="AA12" s="89">
        <f>IF(AND($G12&gt;0,$H12&gt;0,$I12&gt;0,NOT(ISBLANK($O12))),_xlfn.NORM.INV(ABS(VLOOKUP($T$1,VLookups!$A$43:$B$44,2,FALSE)-AA$3),$N12,$R12),"")</f>
        <v>2.1048801025416082</v>
      </c>
      <c r="AB12" s="5"/>
      <c r="AC12" s="164">
        <f t="shared" si="33"/>
        <v>0.01</v>
      </c>
      <c r="AD12" s="47">
        <f t="shared" si="34"/>
        <v>0.99999999999999911</v>
      </c>
      <c r="AE12" s="47">
        <f t="shared" si="34"/>
        <v>1.0099999999999991</v>
      </c>
      <c r="AF12" s="47">
        <f t="shared" si="34"/>
        <v>1.0199999999999991</v>
      </c>
      <c r="AG12" s="47">
        <f t="shared" si="34"/>
        <v>1.0299999999999991</v>
      </c>
      <c r="AH12" s="47">
        <f t="shared" si="34"/>
        <v>1.0399999999999991</v>
      </c>
      <c r="AI12" s="47">
        <f t="shared" si="34"/>
        <v>1.0499999999999992</v>
      </c>
      <c r="AJ12" s="47">
        <f t="shared" si="34"/>
        <v>1.0599999999999992</v>
      </c>
      <c r="AK12" s="47">
        <f t="shared" si="34"/>
        <v>1.0699999999999992</v>
      </c>
      <c r="AL12" s="47">
        <f t="shared" si="34"/>
        <v>1.0799999999999992</v>
      </c>
      <c r="AM12" s="47">
        <f t="shared" si="34"/>
        <v>1.0899999999999992</v>
      </c>
      <c r="AN12" s="47">
        <f t="shared" si="34"/>
        <v>1.0999999999999992</v>
      </c>
      <c r="AO12" s="47">
        <f t="shared" si="34"/>
        <v>1.1099999999999992</v>
      </c>
      <c r="AP12" s="47">
        <f t="shared" si="34"/>
        <v>1.1199999999999992</v>
      </c>
      <c r="AQ12" s="47">
        <f t="shared" si="34"/>
        <v>1.1299999999999992</v>
      </c>
      <c r="AR12" s="47">
        <f t="shared" si="34"/>
        <v>1.1399999999999992</v>
      </c>
      <c r="AS12" s="47">
        <f t="shared" si="34"/>
        <v>1.1499999999999992</v>
      </c>
      <c r="AT12" s="47">
        <f t="shared" si="3"/>
        <v>1.1599999999999993</v>
      </c>
      <c r="AU12" s="47">
        <f t="shared" si="4"/>
        <v>1.1699999999999993</v>
      </c>
      <c r="AV12" s="47">
        <f t="shared" si="4"/>
        <v>1.1799999999999993</v>
      </c>
      <c r="AW12" s="47">
        <f t="shared" si="4"/>
        <v>1.1899999999999993</v>
      </c>
      <c r="AX12" s="47">
        <f t="shared" si="4"/>
        <v>1.1999999999999993</v>
      </c>
      <c r="AY12" s="47">
        <f t="shared" si="4"/>
        <v>1.2099999999999993</v>
      </c>
      <c r="AZ12" s="47">
        <f t="shared" si="4"/>
        <v>1.2199999999999993</v>
      </c>
      <c r="BA12" s="47">
        <f t="shared" si="4"/>
        <v>1.2299999999999993</v>
      </c>
      <c r="BB12" s="47">
        <f t="shared" si="4"/>
        <v>1.2399999999999993</v>
      </c>
      <c r="BC12" s="47">
        <f t="shared" si="4"/>
        <v>1.2499999999999993</v>
      </c>
      <c r="BD12" s="47">
        <f t="shared" si="4"/>
        <v>1.2599999999999993</v>
      </c>
      <c r="BE12" s="47">
        <f t="shared" si="4"/>
        <v>1.2699999999999994</v>
      </c>
      <c r="BF12" s="47">
        <f t="shared" si="4"/>
        <v>1.2799999999999994</v>
      </c>
      <c r="BG12" s="47">
        <f t="shared" si="4"/>
        <v>1.2899999999999994</v>
      </c>
      <c r="BH12" s="47">
        <f t="shared" si="4"/>
        <v>1.2999999999999994</v>
      </c>
      <c r="BI12" s="47">
        <f t="shared" si="4"/>
        <v>1.3099999999999994</v>
      </c>
      <c r="BJ12" s="47">
        <f t="shared" si="4"/>
        <v>1.3199999999999994</v>
      </c>
      <c r="BK12" s="47">
        <f t="shared" si="5"/>
        <v>1.3299999999999994</v>
      </c>
      <c r="BL12" s="47">
        <f t="shared" si="5"/>
        <v>1.3399999999999994</v>
      </c>
      <c r="BM12" s="47">
        <f t="shared" si="5"/>
        <v>1.3499999999999994</v>
      </c>
      <c r="BN12" s="47">
        <f t="shared" si="5"/>
        <v>1.3599999999999994</v>
      </c>
      <c r="BO12" s="47">
        <f t="shared" si="5"/>
        <v>1.3699999999999994</v>
      </c>
      <c r="BP12" s="47">
        <f t="shared" si="5"/>
        <v>1.3799999999999994</v>
      </c>
      <c r="BQ12" s="47">
        <f t="shared" si="5"/>
        <v>1.3899999999999995</v>
      </c>
      <c r="BR12" s="47">
        <f t="shared" si="5"/>
        <v>1.3999999999999995</v>
      </c>
      <c r="BS12" s="47">
        <f t="shared" si="5"/>
        <v>1.4099999999999995</v>
      </c>
      <c r="BT12" s="47">
        <f t="shared" si="5"/>
        <v>1.4199999999999995</v>
      </c>
      <c r="BU12" s="47">
        <f t="shared" si="5"/>
        <v>1.4299999999999995</v>
      </c>
      <c r="BV12" s="47">
        <f t="shared" si="5"/>
        <v>1.4399999999999995</v>
      </c>
      <c r="BW12" s="47">
        <f t="shared" si="5"/>
        <v>1.4499999999999995</v>
      </c>
      <c r="BX12" s="47">
        <f t="shared" si="5"/>
        <v>1.4599999999999995</v>
      </c>
      <c r="BY12" s="47">
        <f t="shared" si="5"/>
        <v>1.4699999999999995</v>
      </c>
      <c r="BZ12" s="47">
        <f t="shared" si="5"/>
        <v>1.4799999999999995</v>
      </c>
      <c r="CA12" s="47">
        <f t="shared" si="6"/>
        <v>1.4899999999999995</v>
      </c>
      <c r="CB12" s="47">
        <f t="shared" si="6"/>
        <v>1.4999999999999996</v>
      </c>
      <c r="CC12" s="47">
        <f t="shared" si="6"/>
        <v>1.5099999999999996</v>
      </c>
      <c r="CD12" s="47">
        <f t="shared" si="6"/>
        <v>1.5199999999999996</v>
      </c>
      <c r="CE12" s="47">
        <f t="shared" si="6"/>
        <v>1.5299999999999996</v>
      </c>
      <c r="CF12" s="47">
        <f t="shared" si="6"/>
        <v>1.5399999999999996</v>
      </c>
      <c r="CG12" s="47">
        <f t="shared" si="6"/>
        <v>1.5499999999999996</v>
      </c>
      <c r="CH12" s="47">
        <f t="shared" si="6"/>
        <v>1.5599999999999996</v>
      </c>
      <c r="CI12" s="47">
        <f t="shared" si="6"/>
        <v>1.5699999999999996</v>
      </c>
      <c r="CJ12" s="47">
        <f t="shared" si="6"/>
        <v>1.5799999999999996</v>
      </c>
      <c r="CK12" s="47">
        <f t="shared" si="6"/>
        <v>1.5899999999999996</v>
      </c>
      <c r="CL12" s="47">
        <f t="shared" si="6"/>
        <v>1.5999999999999996</v>
      </c>
      <c r="CM12" s="47">
        <f t="shared" si="6"/>
        <v>1.6099999999999997</v>
      </c>
      <c r="CN12" s="47">
        <f t="shared" si="6"/>
        <v>1.6199999999999997</v>
      </c>
      <c r="CO12" s="47">
        <f t="shared" si="6"/>
        <v>1.6299999999999997</v>
      </c>
      <c r="CP12" s="47">
        <f t="shared" si="6"/>
        <v>1.6399999999999997</v>
      </c>
      <c r="CQ12" s="47">
        <f t="shared" si="7"/>
        <v>1.6499999999999997</v>
      </c>
      <c r="CR12" s="47">
        <f t="shared" si="7"/>
        <v>1.6599999999999997</v>
      </c>
      <c r="CS12" s="47">
        <f t="shared" si="7"/>
        <v>1.6699999999999997</v>
      </c>
      <c r="CT12" s="47">
        <f t="shared" si="7"/>
        <v>1.6799999999999997</v>
      </c>
      <c r="CU12" s="47">
        <f t="shared" si="7"/>
        <v>1.6899999999999997</v>
      </c>
      <c r="CV12" s="47">
        <f t="shared" si="7"/>
        <v>1.6999999999999997</v>
      </c>
      <c r="CW12" s="47">
        <f t="shared" si="7"/>
        <v>1.7099999999999997</v>
      </c>
      <c r="CX12" s="47">
        <f t="shared" si="7"/>
        <v>1.7199999999999998</v>
      </c>
      <c r="CY12" s="47">
        <f t="shared" si="7"/>
        <v>1.7299999999999998</v>
      </c>
      <c r="CZ12" s="47">
        <f t="shared" si="7"/>
        <v>1.7399999999999998</v>
      </c>
      <c r="DA12" s="47">
        <f t="shared" si="7"/>
        <v>1.7499999999999998</v>
      </c>
      <c r="DB12" s="47">
        <f t="shared" si="7"/>
        <v>1.7599999999999998</v>
      </c>
      <c r="DC12" s="47">
        <f t="shared" si="7"/>
        <v>1.7699999999999998</v>
      </c>
      <c r="DD12" s="47">
        <f t="shared" si="7"/>
        <v>1.7799999999999998</v>
      </c>
      <c r="DE12" s="47">
        <f t="shared" si="7"/>
        <v>1.7899999999999998</v>
      </c>
      <c r="DF12" s="47">
        <f t="shared" si="7"/>
        <v>1.7999999999999998</v>
      </c>
      <c r="DG12" s="47">
        <f t="shared" si="8"/>
        <v>1.8099999999999998</v>
      </c>
      <c r="DH12" s="47">
        <f t="shared" si="8"/>
        <v>1.8199999999999998</v>
      </c>
      <c r="DI12" s="47">
        <f t="shared" si="8"/>
        <v>1.8299999999999998</v>
      </c>
      <c r="DJ12" s="47">
        <f t="shared" si="8"/>
        <v>1.8399999999999999</v>
      </c>
      <c r="DK12" s="47">
        <f t="shared" si="8"/>
        <v>1.8499999999999999</v>
      </c>
      <c r="DL12" s="47">
        <f t="shared" si="8"/>
        <v>1.8599999999999999</v>
      </c>
      <c r="DM12" s="47">
        <f t="shared" si="8"/>
        <v>1.8699999999999999</v>
      </c>
      <c r="DN12" s="47">
        <f t="shared" si="8"/>
        <v>1.88</v>
      </c>
      <c r="DO12" s="47">
        <f t="shared" si="8"/>
        <v>1.89</v>
      </c>
      <c r="DP12" s="47">
        <f t="shared" si="8"/>
        <v>1.9</v>
      </c>
      <c r="DQ12" s="47">
        <f t="shared" si="8"/>
        <v>1.91</v>
      </c>
      <c r="DR12" s="47">
        <f t="shared" si="8"/>
        <v>1.92</v>
      </c>
      <c r="DS12" s="47">
        <f t="shared" si="8"/>
        <v>1.93</v>
      </c>
      <c r="DT12" s="47">
        <f t="shared" si="8"/>
        <v>1.94</v>
      </c>
      <c r="DU12" s="47">
        <f t="shared" si="8"/>
        <v>1.95</v>
      </c>
      <c r="DV12" s="47">
        <f t="shared" si="8"/>
        <v>1.96</v>
      </c>
      <c r="DW12" s="47">
        <f t="shared" si="9"/>
        <v>1.97</v>
      </c>
      <c r="DX12" s="47">
        <f t="shared" si="9"/>
        <v>1.98</v>
      </c>
      <c r="DY12" s="47">
        <f t="shared" si="9"/>
        <v>1.99</v>
      </c>
      <c r="DZ12" s="179">
        <f t="shared" si="35"/>
        <v>2</v>
      </c>
      <c r="EA12" s="47">
        <f t="shared" si="10"/>
        <v>2.0099999999999998</v>
      </c>
      <c r="EB12" s="47">
        <f t="shared" si="10"/>
        <v>2.0199999999999996</v>
      </c>
      <c r="EC12" s="47">
        <f t="shared" si="10"/>
        <v>2.0299999999999994</v>
      </c>
      <c r="ED12" s="47">
        <f t="shared" si="10"/>
        <v>2.0399999999999991</v>
      </c>
      <c r="EE12" s="47">
        <f t="shared" si="10"/>
        <v>2.0499999999999989</v>
      </c>
      <c r="EF12" s="47">
        <f t="shared" si="10"/>
        <v>2.0599999999999987</v>
      </c>
      <c r="EG12" s="47">
        <f t="shared" si="10"/>
        <v>2.0699999999999985</v>
      </c>
      <c r="EH12" s="47">
        <f t="shared" si="10"/>
        <v>2.0799999999999983</v>
      </c>
      <c r="EI12" s="47">
        <f t="shared" si="10"/>
        <v>2.0899999999999981</v>
      </c>
      <c r="EJ12" s="47">
        <f t="shared" si="10"/>
        <v>2.0999999999999979</v>
      </c>
      <c r="EK12" s="47">
        <f t="shared" si="10"/>
        <v>2.1099999999999977</v>
      </c>
      <c r="EL12" s="47">
        <f t="shared" si="10"/>
        <v>2.1199999999999974</v>
      </c>
      <c r="EM12" s="47">
        <f t="shared" si="10"/>
        <v>2.1299999999999972</v>
      </c>
      <c r="EN12" s="47">
        <f t="shared" si="10"/>
        <v>2.139999999999997</v>
      </c>
      <c r="EO12" s="47">
        <f t="shared" si="10"/>
        <v>2.1499999999999968</v>
      </c>
      <c r="EP12" s="47">
        <f t="shared" si="10"/>
        <v>2.1599999999999966</v>
      </c>
      <c r="EQ12" s="47">
        <f t="shared" si="11"/>
        <v>2.1699999999999964</v>
      </c>
      <c r="ER12" s="47">
        <f t="shared" si="11"/>
        <v>2.1799999999999962</v>
      </c>
      <c r="ES12" s="47">
        <f t="shared" si="11"/>
        <v>2.1899999999999959</v>
      </c>
      <c r="ET12" s="47">
        <f t="shared" si="11"/>
        <v>2.1999999999999957</v>
      </c>
      <c r="EU12" s="47">
        <f t="shared" si="11"/>
        <v>2.2099999999999955</v>
      </c>
      <c r="EV12" s="47">
        <f t="shared" si="11"/>
        <v>2.2199999999999953</v>
      </c>
      <c r="EW12" s="47">
        <f t="shared" si="11"/>
        <v>2.2299999999999951</v>
      </c>
      <c r="EX12" s="47">
        <f t="shared" si="11"/>
        <v>2.2399999999999949</v>
      </c>
      <c r="EY12" s="47">
        <f t="shared" si="11"/>
        <v>2.2499999999999947</v>
      </c>
      <c r="EZ12" s="47">
        <f t="shared" si="11"/>
        <v>2.2599999999999945</v>
      </c>
      <c r="FA12" s="47">
        <f t="shared" si="11"/>
        <v>2.2699999999999942</v>
      </c>
      <c r="FB12" s="47">
        <f t="shared" si="11"/>
        <v>2.279999999999994</v>
      </c>
      <c r="FC12" s="47">
        <f t="shared" si="11"/>
        <v>2.2899999999999938</v>
      </c>
      <c r="FD12" s="47">
        <f t="shared" si="11"/>
        <v>2.2999999999999936</v>
      </c>
      <c r="FE12" s="47">
        <f t="shared" si="11"/>
        <v>2.3099999999999934</v>
      </c>
      <c r="FF12" s="47">
        <f t="shared" si="11"/>
        <v>2.3199999999999932</v>
      </c>
      <c r="FG12" s="47">
        <f t="shared" si="12"/>
        <v>2.329999999999993</v>
      </c>
      <c r="FH12" s="47">
        <f t="shared" si="12"/>
        <v>2.3399999999999928</v>
      </c>
      <c r="FI12" s="47">
        <f t="shared" si="12"/>
        <v>2.3499999999999925</v>
      </c>
      <c r="FJ12" s="47">
        <f t="shared" si="12"/>
        <v>2.3599999999999923</v>
      </c>
      <c r="FK12" s="47">
        <f t="shared" si="12"/>
        <v>2.3699999999999921</v>
      </c>
      <c r="FL12" s="47">
        <f t="shared" si="12"/>
        <v>2.3799999999999919</v>
      </c>
      <c r="FM12" s="47">
        <f t="shared" si="12"/>
        <v>2.3899999999999917</v>
      </c>
      <c r="FN12" s="47">
        <f t="shared" si="12"/>
        <v>2.3999999999999915</v>
      </c>
      <c r="FO12" s="47">
        <f t="shared" si="12"/>
        <v>2.4099999999999913</v>
      </c>
      <c r="FP12" s="47">
        <f t="shared" si="12"/>
        <v>2.419999999999991</v>
      </c>
      <c r="FQ12" s="47">
        <f t="shared" si="12"/>
        <v>2.4299999999999908</v>
      </c>
      <c r="FR12" s="47">
        <f t="shared" si="12"/>
        <v>2.4399999999999906</v>
      </c>
      <c r="FS12" s="47">
        <f t="shared" si="12"/>
        <v>2.4499999999999904</v>
      </c>
      <c r="FT12" s="47">
        <f t="shared" si="12"/>
        <v>2.4599999999999902</v>
      </c>
      <c r="FU12" s="47">
        <f t="shared" si="12"/>
        <v>2.46999999999999</v>
      </c>
      <c r="FV12" s="47">
        <f t="shared" si="12"/>
        <v>2.4799999999999898</v>
      </c>
      <c r="FW12" s="47">
        <f t="shared" si="13"/>
        <v>2.4899999999999896</v>
      </c>
      <c r="FX12" s="47">
        <f t="shared" si="13"/>
        <v>2.4999999999999893</v>
      </c>
      <c r="FY12" s="47">
        <f t="shared" si="13"/>
        <v>2.5099999999999891</v>
      </c>
      <c r="FZ12" s="47">
        <f t="shared" si="13"/>
        <v>2.5199999999999889</v>
      </c>
      <c r="GA12" s="47">
        <f t="shared" si="13"/>
        <v>2.5299999999999887</v>
      </c>
      <c r="GB12" s="47">
        <f t="shared" si="13"/>
        <v>2.5399999999999885</v>
      </c>
      <c r="GC12" s="47">
        <f t="shared" si="13"/>
        <v>2.5499999999999883</v>
      </c>
      <c r="GD12" s="47">
        <f t="shared" si="13"/>
        <v>2.5599999999999881</v>
      </c>
      <c r="GE12" s="47">
        <f t="shared" si="13"/>
        <v>2.5699999999999878</v>
      </c>
      <c r="GF12" s="47">
        <f t="shared" si="13"/>
        <v>2.5799999999999876</v>
      </c>
      <c r="GG12" s="47">
        <f t="shared" si="13"/>
        <v>2.5899999999999874</v>
      </c>
      <c r="GH12" s="47">
        <f t="shared" si="13"/>
        <v>2.5999999999999872</v>
      </c>
      <c r="GI12" s="47">
        <f t="shared" si="13"/>
        <v>2.609999999999987</v>
      </c>
      <c r="GJ12" s="47">
        <f t="shared" si="13"/>
        <v>2.6199999999999868</v>
      </c>
      <c r="GK12" s="47">
        <f t="shared" si="13"/>
        <v>2.6299999999999866</v>
      </c>
      <c r="GL12" s="47">
        <f t="shared" si="13"/>
        <v>2.6399999999999864</v>
      </c>
      <c r="GM12" s="47">
        <f t="shared" si="14"/>
        <v>2.6499999999999861</v>
      </c>
      <c r="GN12" s="47">
        <f t="shared" si="14"/>
        <v>2.6599999999999859</v>
      </c>
      <c r="GO12" s="47">
        <f t="shared" si="14"/>
        <v>2.6699999999999857</v>
      </c>
      <c r="GP12" s="47">
        <f t="shared" si="14"/>
        <v>2.6799999999999855</v>
      </c>
      <c r="GQ12" s="47">
        <f t="shared" si="14"/>
        <v>2.6899999999999853</v>
      </c>
      <c r="GR12" s="47">
        <f t="shared" si="14"/>
        <v>2.6999999999999851</v>
      </c>
      <c r="GS12" s="47">
        <f t="shared" si="14"/>
        <v>2.7099999999999849</v>
      </c>
      <c r="GT12" s="47">
        <f t="shared" si="14"/>
        <v>2.7199999999999847</v>
      </c>
      <c r="GU12" s="47">
        <f t="shared" si="14"/>
        <v>2.7299999999999844</v>
      </c>
      <c r="GV12" s="47">
        <f t="shared" si="14"/>
        <v>2.7399999999999842</v>
      </c>
      <c r="GW12" s="47">
        <f t="shared" si="14"/>
        <v>2.749999999999984</v>
      </c>
      <c r="GX12" s="47">
        <f t="shared" si="14"/>
        <v>2.7599999999999838</v>
      </c>
      <c r="GY12" s="47">
        <f t="shared" si="14"/>
        <v>2.7699999999999836</v>
      </c>
      <c r="GZ12" s="47">
        <f t="shared" si="14"/>
        <v>2.7799999999999834</v>
      </c>
      <c r="HA12" s="47">
        <f t="shared" si="14"/>
        <v>2.7899999999999832</v>
      </c>
      <c r="HB12" s="47">
        <f t="shared" si="14"/>
        <v>2.7999999999999829</v>
      </c>
      <c r="HC12" s="47">
        <f t="shared" si="15"/>
        <v>2.8099999999999827</v>
      </c>
      <c r="HD12" s="47">
        <f t="shared" si="15"/>
        <v>2.8199999999999825</v>
      </c>
      <c r="HE12" s="47">
        <f t="shared" si="15"/>
        <v>2.8299999999999823</v>
      </c>
      <c r="HF12" s="47">
        <f t="shared" si="15"/>
        <v>2.8399999999999821</v>
      </c>
      <c r="HG12" s="47">
        <f t="shared" si="15"/>
        <v>2.8499999999999819</v>
      </c>
      <c r="HH12" s="47">
        <f t="shared" si="15"/>
        <v>2.8599999999999817</v>
      </c>
      <c r="HI12" s="47">
        <f t="shared" si="15"/>
        <v>2.8699999999999815</v>
      </c>
      <c r="HJ12" s="47">
        <f t="shared" si="15"/>
        <v>2.8799999999999812</v>
      </c>
      <c r="HK12" s="47">
        <f t="shared" si="15"/>
        <v>2.889999999999981</v>
      </c>
      <c r="HL12" s="47">
        <f t="shared" si="15"/>
        <v>2.8999999999999808</v>
      </c>
      <c r="HM12" s="47">
        <f t="shared" si="15"/>
        <v>2.9099999999999806</v>
      </c>
      <c r="HN12" s="47">
        <f t="shared" si="15"/>
        <v>2.9199999999999804</v>
      </c>
      <c r="HO12" s="47">
        <f t="shared" si="15"/>
        <v>2.9299999999999802</v>
      </c>
      <c r="HP12" s="47">
        <f t="shared" si="15"/>
        <v>2.93999999999998</v>
      </c>
      <c r="HQ12" s="47">
        <f t="shared" si="15"/>
        <v>2.9499999999999797</v>
      </c>
      <c r="HR12" s="47">
        <f t="shared" si="15"/>
        <v>2.9599999999999795</v>
      </c>
      <c r="HS12" s="47">
        <f t="shared" si="16"/>
        <v>2.9699999999999793</v>
      </c>
      <c r="HT12" s="47">
        <f t="shared" si="16"/>
        <v>2.9799999999999791</v>
      </c>
      <c r="HU12" s="47">
        <f t="shared" si="16"/>
        <v>2.9899999999999789</v>
      </c>
      <c r="HV12" s="47">
        <f t="shared" si="16"/>
        <v>2.9999999999999787</v>
      </c>
      <c r="HW12" s="165">
        <f t="shared" si="17"/>
        <v>7.4335975736713311E-6</v>
      </c>
      <c r="HX12" s="165">
        <f t="shared" si="17"/>
        <v>9.5330045156138842E-6</v>
      </c>
      <c r="HY12" s="165">
        <f t="shared" si="17"/>
        <v>1.2194803729466565E-5</v>
      </c>
      <c r="HZ12" s="165">
        <f t="shared" si="17"/>
        <v>1.5560877895744392E-5</v>
      </c>
      <c r="IA12" s="165">
        <f t="shared" si="17"/>
        <v>1.9806495455159955E-5</v>
      </c>
      <c r="IB12" s="165">
        <f t="shared" si="17"/>
        <v>2.514753644296178E-5</v>
      </c>
      <c r="IC12" s="165">
        <f t="shared" si="17"/>
        <v>3.1849125894334941E-5</v>
      </c>
      <c r="ID12" s="165">
        <f t="shared" si="17"/>
        <v>4.0235912282460753E-5</v>
      </c>
      <c r="IE12" s="165">
        <f t="shared" si="17"/>
        <v>5.0704260327432714E-5</v>
      </c>
      <c r="IF12" s="165">
        <f t="shared" si="17"/>
        <v>6.3736661909166299E-5</v>
      </c>
      <c r="IG12" s="165">
        <f t="shared" si="17"/>
        <v>7.9918705534526096E-5</v>
      </c>
      <c r="IH12" s="165">
        <f t="shared" si="17"/>
        <v>9.9958983534612349E-5</v>
      </c>
      <c r="II12" s="165">
        <f t="shared" si="17"/>
        <v>1.2471235645026565E-4</v>
      </c>
      <c r="IJ12" s="165">
        <f t="shared" si="17"/>
        <v>1.5520703528924885E-4</v>
      </c>
      <c r="IK12" s="165">
        <f t="shared" si="17"/>
        <v>1.9267598371043256E-4</v>
      </c>
      <c r="IL12" s="165">
        <f t="shared" si="17"/>
        <v>2.3859318270602134E-4</v>
      </c>
      <c r="IM12" s="165">
        <f t="shared" si="18"/>
        <v>2.9471533878269452E-4</v>
      </c>
      <c r="IN12" s="165">
        <f t="shared" si="18"/>
        <v>3.6312965151125777E-4</v>
      </c>
      <c r="IO12" s="165">
        <f t="shared" si="18"/>
        <v>4.4630828588565827E-4</v>
      </c>
      <c r="IP12" s="165">
        <f t="shared" si="18"/>
        <v>5.4717021719899494E-4</v>
      </c>
      <c r="IQ12" s="165">
        <f t="shared" si="18"/>
        <v>6.6915112882441727E-4</v>
      </c>
      <c r="IR12" s="165">
        <f t="shared" si="18"/>
        <v>8.1628204383119973E-4</v>
      </c>
      <c r="IS12" s="165">
        <f t="shared" si="18"/>
        <v>9.9327735696384941E-4</v>
      </c>
      <c r="IT12" s="165">
        <f t="shared" si="18"/>
        <v>1.2056329011299522E-3</v>
      </c>
      <c r="IU12" s="165">
        <f t="shared" si="18"/>
        <v>1.4597346289572819E-3</v>
      </c>
      <c r="IV12" s="165">
        <f t="shared" si="18"/>
        <v>1.7629784118372068E-3</v>
      </c>
      <c r="IW12" s="165">
        <f t="shared" si="18"/>
        <v>2.1239013527537321E-3</v>
      </c>
      <c r="IX12" s="165">
        <f t="shared" si="18"/>
        <v>2.5523248717208985E-3</v>
      </c>
      <c r="IY12" s="165">
        <f t="shared" si="18"/>
        <v>3.0595096505688269E-3</v>
      </c>
      <c r="IZ12" s="165">
        <f t="shared" si="18"/>
        <v>3.6583223141515154E-3</v>
      </c>
      <c r="JA12" s="165">
        <f t="shared" si="18"/>
        <v>4.3634134752287531E-3</v>
      </c>
      <c r="JB12" s="165">
        <f t="shared" si="18"/>
        <v>5.1914064783070051E-3</v>
      </c>
      <c r="JC12" s="165">
        <f t="shared" si="19"/>
        <v>6.1610958423650337E-3</v>
      </c>
      <c r="JD12" s="165">
        <f t="shared" si="19"/>
        <v>7.2936540233336641E-3</v>
      </c>
      <c r="JE12" s="165">
        <f t="shared" si="19"/>
        <v>8.6128446952683131E-3</v>
      </c>
      <c r="JF12" s="165">
        <f t="shared" si="19"/>
        <v>1.014524028649875E-2</v>
      </c>
      <c r="JG12" s="165">
        <f t="shared" si="19"/>
        <v>1.1920441007324107E-2</v>
      </c>
      <c r="JH12" s="165">
        <f t="shared" si="19"/>
        <v>1.3971292074397122E-2</v>
      </c>
      <c r="JI12" s="165">
        <f t="shared" si="19"/>
        <v>1.6334095280999463E-2</v>
      </c>
      <c r="JJ12" s="165">
        <f t="shared" si="19"/>
        <v>1.9048810491108899E-2</v>
      </c>
      <c r="JK12" s="165">
        <f t="shared" si="19"/>
        <v>2.215924205968986E-2</v>
      </c>
      <c r="JL12" s="165">
        <f t="shared" si="19"/>
        <v>2.5713204615269509E-2</v>
      </c>
      <c r="JM12" s="165">
        <f t="shared" si="19"/>
        <v>2.9762662098879056E-2</v>
      </c>
      <c r="JN12" s="165">
        <f t="shared" si="19"/>
        <v>3.4363833453069634E-2</v>
      </c>
      <c r="JO12" s="165">
        <f t="shared" si="19"/>
        <v>3.9577257914899536E-2</v>
      </c>
      <c r="JP12" s="165">
        <f t="shared" si="19"/>
        <v>4.546781250795498E-2</v>
      </c>
      <c r="JQ12" s="165">
        <f t="shared" si="19"/>
        <v>5.2104674072112632E-2</v>
      </c>
      <c r="JR12" s="165">
        <f t="shared" si="19"/>
        <v>5.9561218038025547E-2</v>
      </c>
      <c r="JS12" s="165">
        <f t="shared" si="20"/>
        <v>6.7914846168427676E-2</v>
      </c>
      <c r="JT12" s="165">
        <f t="shared" si="20"/>
        <v>7.7246735671975472E-2</v>
      </c>
      <c r="JU12" s="165">
        <f t="shared" si="20"/>
        <v>8.7641502467842219E-2</v>
      </c>
      <c r="JV12" s="165">
        <f t="shared" si="20"/>
        <v>9.9186771958976155E-2</v>
      </c>
      <c r="JW12" s="165">
        <f t="shared" si="20"/>
        <v>0.1119726514742139</v>
      </c>
      <c r="JX12" s="165">
        <f t="shared" si="20"/>
        <v>0.12609109957597139</v>
      </c>
      <c r="JY12" s="165">
        <f t="shared" si="20"/>
        <v>0.14163518870800518</v>
      </c>
      <c r="JZ12" s="165">
        <f t="shared" si="20"/>
        <v>0.15869825917833646</v>
      </c>
      <c r="KA12" s="165">
        <f t="shared" si="20"/>
        <v>0.17737296423115639</v>
      </c>
      <c r="KB12" s="165">
        <f t="shared" si="20"/>
        <v>0.1977502079468503</v>
      </c>
      <c r="KC12" s="165">
        <f t="shared" si="20"/>
        <v>0.21991797990213505</v>
      </c>
      <c r="KD12" s="165">
        <f t="shared" si="20"/>
        <v>0.24396009289591297</v>
      </c>
      <c r="KE12" s="165">
        <f t="shared" si="20"/>
        <v>0.26995483256593927</v>
      </c>
      <c r="KF12" s="165">
        <f t="shared" si="20"/>
        <v>0.29797353034407931</v>
      </c>
      <c r="KG12" s="165">
        <f t="shared" si="20"/>
        <v>0.32807907387338192</v>
      </c>
      <c r="KH12" s="165">
        <f t="shared" si="20"/>
        <v>0.36032437168108888</v>
      </c>
      <c r="KI12" s="165">
        <f t="shared" si="21"/>
        <v>0.39475079150446968</v>
      </c>
      <c r="KJ12" s="165">
        <f t="shared" si="21"/>
        <v>0.43138659413255648</v>
      </c>
      <c r="KK12" s="165">
        <f t="shared" si="21"/>
        <v>0.4702453868844334</v>
      </c>
      <c r="KL12" s="165">
        <f t="shared" si="21"/>
        <v>0.51132462281988866</v>
      </c>
      <c r="KM12" s="165">
        <f t="shared" si="21"/>
        <v>0.55460417339727663</v>
      </c>
      <c r="KN12" s="165">
        <f t="shared" si="21"/>
        <v>0.60004500348492673</v>
      </c>
      <c r="KO12" s="165">
        <f t="shared" si="21"/>
        <v>0.64758797832945736</v>
      </c>
      <c r="KP12" s="165">
        <f t="shared" si="21"/>
        <v>0.69715283222680002</v>
      </c>
      <c r="KQ12" s="165">
        <f t="shared" si="21"/>
        <v>0.74863732817872297</v>
      </c>
      <c r="KR12" s="165">
        <f t="shared" si="21"/>
        <v>0.80191663670959668</v>
      </c>
      <c r="KS12" s="165">
        <f t="shared" si="21"/>
        <v>0.8568429602390355</v>
      </c>
      <c r="KT12" s="165">
        <f t="shared" si="21"/>
        <v>0.91324542694510835</v>
      </c>
      <c r="KU12" s="165">
        <f t="shared" si="21"/>
        <v>0.97093027491606343</v>
      </c>
      <c r="KV12" s="165">
        <f t="shared" si="21"/>
        <v>1.0296813435998726</v>
      </c>
      <c r="KW12" s="165">
        <f t="shared" si="21"/>
        <v>1.0892608851627517</v>
      </c>
      <c r="KX12" s="165">
        <f t="shared" si="21"/>
        <v>1.1494107034211638</v>
      </c>
      <c r="KY12" s="165">
        <f t="shared" si="22"/>
        <v>1.2098536225957157</v>
      </c>
      <c r="KZ12" s="165">
        <f t="shared" si="22"/>
        <v>1.2702952823459439</v>
      </c>
      <c r="LA12" s="165">
        <f t="shared" si="22"/>
        <v>1.3304262494937731</v>
      </c>
      <c r="LB12" s="165">
        <f t="shared" si="22"/>
        <v>1.3899244306549814</v>
      </c>
      <c r="LC12" s="165">
        <f t="shared" si="22"/>
        <v>1.4484577638074128</v>
      </c>
      <c r="LD12" s="165">
        <f t="shared" si="22"/>
        <v>1.5056871607740214</v>
      </c>
      <c r="LE12" s="165">
        <f t="shared" si="22"/>
        <v>1.5612696668338057</v>
      </c>
      <c r="LF12" s="165">
        <f t="shared" si="22"/>
        <v>1.6148617983395708</v>
      </c>
      <c r="LG12" s="165">
        <f t="shared" si="22"/>
        <v>1.6661230144589976</v>
      </c>
      <c r="LH12" s="165">
        <f t="shared" si="22"/>
        <v>1.7147192750969189</v>
      </c>
      <c r="LI12" s="165">
        <f t="shared" si="22"/>
        <v>1.7603266338214971</v>
      </c>
      <c r="LJ12" s="165">
        <f t="shared" si="22"/>
        <v>1.8026348123082394</v>
      </c>
      <c r="LK12" s="165">
        <f t="shared" si="22"/>
        <v>1.8413507015166162</v>
      </c>
      <c r="LL12" s="165">
        <f t="shared" si="22"/>
        <v>1.8762017345846891</v>
      </c>
      <c r="LM12" s="165">
        <f t="shared" si="22"/>
        <v>1.9069390773026202</v>
      </c>
      <c r="LN12" s="165">
        <f t="shared" si="22"/>
        <v>1.9333405840142459</v>
      </c>
      <c r="LO12" s="165">
        <f t="shared" si="23"/>
        <v>1.9552134698772794</v>
      </c>
      <c r="LP12" s="165">
        <f t="shared" si="23"/>
        <v>1.9723966545394445</v>
      </c>
      <c r="LQ12" s="165">
        <f t="shared" si="23"/>
        <v>1.9847627373850589</v>
      </c>
      <c r="LR12" s="165">
        <f t="shared" si="23"/>
        <v>1.9922195704738201</v>
      </c>
      <c r="LS12" s="165">
        <f t="shared" si="23"/>
        <v>1.9947114020071635</v>
      </c>
      <c r="LT12" s="165">
        <f t="shared" si="23"/>
        <v>1.9922195704738201</v>
      </c>
      <c r="LU12" s="165">
        <f t="shared" si="23"/>
        <v>1.9847627373850594</v>
      </c>
      <c r="LV12" s="165">
        <f t="shared" si="23"/>
        <v>1.9723966545394456</v>
      </c>
      <c r="LW12" s="165">
        <f t="shared" si="23"/>
        <v>1.9552134698772812</v>
      </c>
      <c r="LX12" s="165">
        <f t="shared" si="23"/>
        <v>1.9333405840142488</v>
      </c>
      <c r="LY12" s="165">
        <f t="shared" si="23"/>
        <v>1.9069390773026242</v>
      </c>
      <c r="LZ12" s="165">
        <f t="shared" si="23"/>
        <v>1.8762017345846944</v>
      </c>
      <c r="MA12" s="165">
        <f t="shared" si="23"/>
        <v>1.8413507015166228</v>
      </c>
      <c r="MB12" s="165">
        <f t="shared" si="23"/>
        <v>1.8026348123082472</v>
      </c>
      <c r="MC12" s="165">
        <f t="shared" si="23"/>
        <v>1.7603266338215067</v>
      </c>
      <c r="MD12" s="165">
        <f t="shared" si="23"/>
        <v>1.7147192750969307</v>
      </c>
      <c r="ME12" s="165">
        <f t="shared" si="24"/>
        <v>1.6661230144590109</v>
      </c>
      <c r="MF12" s="165">
        <f t="shared" si="24"/>
        <v>1.6148617983395861</v>
      </c>
      <c r="MG12" s="165">
        <f t="shared" si="24"/>
        <v>1.5612696668338226</v>
      </c>
      <c r="MH12" s="165">
        <f t="shared" si="24"/>
        <v>1.5056871607740399</v>
      </c>
      <c r="MI12" s="165">
        <f t="shared" si="24"/>
        <v>1.4484577638074334</v>
      </c>
      <c r="MJ12" s="165">
        <f t="shared" si="24"/>
        <v>1.3899244306550038</v>
      </c>
      <c r="MK12" s="165">
        <f t="shared" si="24"/>
        <v>1.3304262494937971</v>
      </c>
      <c r="ML12" s="165">
        <f t="shared" si="24"/>
        <v>1.2702952823459694</v>
      </c>
      <c r="MM12" s="165">
        <f t="shared" si="24"/>
        <v>1.2098536225957424</v>
      </c>
      <c r="MN12" s="165">
        <f t="shared" si="24"/>
        <v>1.1494107034211922</v>
      </c>
      <c r="MO12" s="165">
        <f t="shared" si="24"/>
        <v>1.0892608851627807</v>
      </c>
      <c r="MP12" s="165">
        <f t="shared" si="24"/>
        <v>1.0296813435999028</v>
      </c>
      <c r="MQ12" s="165">
        <f t="shared" si="24"/>
        <v>0.9709302749160944</v>
      </c>
      <c r="MR12" s="165">
        <f t="shared" si="24"/>
        <v>0.91324542694513988</v>
      </c>
      <c r="MS12" s="165">
        <f t="shared" si="24"/>
        <v>0.8568429602390677</v>
      </c>
      <c r="MT12" s="165">
        <f t="shared" si="24"/>
        <v>0.80191663670962909</v>
      </c>
      <c r="MU12" s="165">
        <f t="shared" si="25"/>
        <v>0.74863732817875561</v>
      </c>
      <c r="MV12" s="165">
        <f t="shared" si="25"/>
        <v>0.69715283222683255</v>
      </c>
      <c r="MW12" s="165">
        <f t="shared" si="25"/>
        <v>0.64758797832948967</v>
      </c>
      <c r="MX12" s="165">
        <f t="shared" si="25"/>
        <v>0.60004500348495871</v>
      </c>
      <c r="MY12" s="165">
        <f t="shared" si="25"/>
        <v>0.55460417339730805</v>
      </c>
      <c r="MZ12" s="165">
        <f t="shared" si="25"/>
        <v>0.51132462281991975</v>
      </c>
      <c r="NA12" s="165">
        <f t="shared" si="25"/>
        <v>0.4702453868844636</v>
      </c>
      <c r="NB12" s="165">
        <f t="shared" si="25"/>
        <v>0.43138659413258568</v>
      </c>
      <c r="NC12" s="165">
        <f t="shared" si="25"/>
        <v>0.3947507915044981</v>
      </c>
      <c r="ND12" s="165">
        <f t="shared" si="25"/>
        <v>0.3603243716811162</v>
      </c>
      <c r="NE12" s="165">
        <f t="shared" si="25"/>
        <v>0.32807907387340823</v>
      </c>
      <c r="NF12" s="165">
        <f t="shared" si="25"/>
        <v>0.29797353034410456</v>
      </c>
      <c r="NG12" s="165">
        <f t="shared" si="25"/>
        <v>0.26995483256596325</v>
      </c>
      <c r="NH12" s="165">
        <f t="shared" si="25"/>
        <v>0.24396009289593562</v>
      </c>
      <c r="NI12" s="165">
        <f t="shared" si="25"/>
        <v>0.21991797990215667</v>
      </c>
      <c r="NJ12" s="165">
        <f t="shared" si="25"/>
        <v>0.19775020794687054</v>
      </c>
      <c r="NK12" s="165">
        <f t="shared" si="26"/>
        <v>0.17737296423117546</v>
      </c>
      <c r="NL12" s="165">
        <f t="shared" si="26"/>
        <v>0.1586982591783542</v>
      </c>
      <c r="NM12" s="165">
        <f t="shared" si="26"/>
        <v>0.14163518870802183</v>
      </c>
      <c r="NN12" s="165">
        <f t="shared" si="26"/>
        <v>0.1260910995759868</v>
      </c>
      <c r="NO12" s="165">
        <f t="shared" si="26"/>
        <v>0.11197265147422822</v>
      </c>
      <c r="NP12" s="165">
        <f t="shared" si="26"/>
        <v>9.9186771958989339E-2</v>
      </c>
      <c r="NQ12" s="165">
        <f t="shared" si="26"/>
        <v>8.7641502467854362E-2</v>
      </c>
      <c r="NR12" s="165">
        <f t="shared" si="26"/>
        <v>7.7246735671986574E-2</v>
      </c>
      <c r="NS12" s="165">
        <f t="shared" si="26"/>
        <v>6.7914846168437862E-2</v>
      </c>
      <c r="NT12" s="165">
        <f t="shared" si="26"/>
        <v>5.9561218038034804E-2</v>
      </c>
      <c r="NU12" s="165">
        <f t="shared" si="26"/>
        <v>5.210467407212107E-2</v>
      </c>
      <c r="NV12" s="165">
        <f t="shared" si="26"/>
        <v>4.5467812507962592E-2</v>
      </c>
      <c r="NW12" s="165">
        <f t="shared" si="26"/>
        <v>3.9577257914906426E-2</v>
      </c>
      <c r="NX12" s="165">
        <f t="shared" si="26"/>
        <v>3.4363833453075802E-2</v>
      </c>
      <c r="NY12" s="165">
        <f t="shared" si="26"/>
        <v>2.9762662098884608E-2</v>
      </c>
      <c r="NZ12" s="165">
        <f t="shared" si="26"/>
        <v>2.5713204615274463E-2</v>
      </c>
      <c r="OA12" s="165">
        <f t="shared" si="27"/>
        <v>2.215924205969429E-2</v>
      </c>
      <c r="OB12" s="165">
        <f t="shared" si="27"/>
        <v>1.9048810491112806E-2</v>
      </c>
      <c r="OC12" s="165">
        <f t="shared" si="27"/>
        <v>1.6334095281002943E-2</v>
      </c>
      <c r="OD12" s="165">
        <f t="shared" si="27"/>
        <v>1.3971292074400187E-2</v>
      </c>
      <c r="OE12" s="165">
        <f t="shared" si="27"/>
        <v>1.1920441007326815E-2</v>
      </c>
      <c r="OF12" s="165">
        <f t="shared" si="27"/>
        <v>1.0145240286501128E-2</v>
      </c>
      <c r="OG12" s="165">
        <f t="shared" si="27"/>
        <v>8.6128446952704017E-3</v>
      </c>
      <c r="OH12" s="165">
        <f t="shared" si="27"/>
        <v>7.2936540233354717E-3</v>
      </c>
      <c r="OI12" s="165">
        <f t="shared" si="27"/>
        <v>6.1610958423666149E-3</v>
      </c>
      <c r="OJ12" s="165">
        <f t="shared" si="27"/>
        <v>5.1914064783083755E-3</v>
      </c>
      <c r="OK12" s="165">
        <f t="shared" si="27"/>
        <v>4.3634134752299396E-3</v>
      </c>
      <c r="OL12" s="165">
        <f t="shared" si="27"/>
        <v>3.6583223141525355E-3</v>
      </c>
      <c r="OM12" s="165">
        <f t="shared" si="27"/>
        <v>3.0595096505697072E-3</v>
      </c>
      <c r="ON12" s="165">
        <f t="shared" si="27"/>
        <v>2.5523248717216531E-3</v>
      </c>
      <c r="OO12" s="165">
        <f t="shared" si="27"/>
        <v>2.1239013527543774E-3</v>
      </c>
      <c r="OP12" s="165">
        <f t="shared" si="27"/>
        <v>1.7629784118377563E-3</v>
      </c>
      <c r="OQ12" s="165">
        <f t="shared" si="28"/>
        <v>1.4597346289577499E-3</v>
      </c>
      <c r="OR12" s="165">
        <f t="shared" si="28"/>
        <v>1.2056329011303484E-3</v>
      </c>
      <c r="OS12" s="165">
        <f t="shared" si="28"/>
        <v>9.9327735696418552E-4</v>
      </c>
      <c r="OT12" s="165">
        <f t="shared" si="28"/>
        <v>8.1628204383148173E-4</v>
      </c>
      <c r="OU12" s="165">
        <f t="shared" si="28"/>
        <v>6.6915112882465493E-4</v>
      </c>
      <c r="OV12" s="165">
        <f t="shared" si="28"/>
        <v>5.4717021719919421E-4</v>
      </c>
      <c r="OW12" s="165">
        <f t="shared" si="28"/>
        <v>4.4630828588582394E-4</v>
      </c>
      <c r="OX12" s="165">
        <f t="shared" si="28"/>
        <v>3.6312965151139584E-4</v>
      </c>
      <c r="OY12" s="165">
        <f t="shared" si="28"/>
        <v>2.9471533878281026E-4</v>
      </c>
      <c r="OZ12" s="165">
        <f t="shared" si="28"/>
        <v>2.3859318270611667E-4</v>
      </c>
      <c r="PA12" s="165">
        <f t="shared" si="28"/>
        <v>1.9267598371051128E-4</v>
      </c>
      <c r="PB12" s="165">
        <f t="shared" si="28"/>
        <v>1.5520703528931363E-4</v>
      </c>
      <c r="PC12" s="165">
        <f t="shared" si="28"/>
        <v>1.2471235645031926E-4</v>
      </c>
      <c r="PD12" s="165">
        <f t="shared" si="28"/>
        <v>9.9958983534656205E-5</v>
      </c>
      <c r="PE12" s="165">
        <f t="shared" si="28"/>
        <v>7.9918705534561861E-5</v>
      </c>
      <c r="PF12" s="165">
        <f t="shared" si="28"/>
        <v>6.3736661909195397E-5</v>
      </c>
      <c r="PG12" s="165">
        <f t="shared" si="29"/>
        <v>5.070426032745658E-5</v>
      </c>
      <c r="PH12" s="165">
        <f t="shared" si="29"/>
        <v>4.0235912282480052E-5</v>
      </c>
      <c r="PI12" s="165">
        <f t="shared" si="29"/>
        <v>3.1849125894350493E-5</v>
      </c>
      <c r="PJ12" s="165">
        <f t="shared" si="29"/>
        <v>2.5147536442974333E-5</v>
      </c>
      <c r="PK12" s="165">
        <f t="shared" si="29"/>
        <v>1.9806495455170085E-5</v>
      </c>
      <c r="PL12" s="165">
        <f t="shared" si="29"/>
        <v>1.5560877895752516E-5</v>
      </c>
      <c r="PM12" s="165">
        <f t="shared" si="29"/>
        <v>1.2194803729473042E-5</v>
      </c>
      <c r="PN12" s="165">
        <f t="shared" si="29"/>
        <v>9.5330045156190341E-6</v>
      </c>
      <c r="PO12" s="165">
        <f t="shared" si="29"/>
        <v>7.4335975736754493E-6</v>
      </c>
    </row>
    <row r="13" spans="1:432" x14ac:dyDescent="0.45">
      <c r="A13" s="362" t="s">
        <v>870</v>
      </c>
      <c r="B13" s="368">
        <f>IF($R13="","",ROUND(_xlfn.NORM.INV(ABS(VLOOKUP($T$1,VLookups!$A$43:$B$44,2,FALSE)-B$2),$N13,$R13),0))</f>
        <v>10</v>
      </c>
      <c r="C13" s="374">
        <f t="shared" si="36"/>
        <v>46576</v>
      </c>
      <c r="D13" s="375">
        <f t="shared" si="37"/>
        <v>46589</v>
      </c>
      <c r="E13" s="111">
        <v>-0.2</v>
      </c>
      <c r="F13" s="113"/>
      <c r="G13" s="118">
        <f t="shared" si="30"/>
        <v>8</v>
      </c>
      <c r="H13" s="91">
        <v>10</v>
      </c>
      <c r="I13" s="118">
        <f t="shared" si="31"/>
        <v>12</v>
      </c>
      <c r="J13" s="113"/>
      <c r="K13" s="110">
        <v>0.2</v>
      </c>
      <c r="L13" s="120">
        <f t="shared" si="0"/>
        <v>1</v>
      </c>
      <c r="M13" s="120">
        <f t="shared" si="1"/>
        <v>1</v>
      </c>
      <c r="N13" s="71">
        <f t="shared" si="32"/>
        <v>10</v>
      </c>
      <c r="O13" s="23" t="s">
        <v>780</v>
      </c>
      <c r="P13" s="55"/>
      <c r="Q13" s="298"/>
      <c r="R13" s="72">
        <f>IF(AND(G13&gt;0,H13&gt;0,I13&gt;0),IF(ISBLANK(Q13),IF(ISBLANK(O13),"",(I13-G13)*VLOOKUP(O13,VLookups!$A$4:$B$13,2,FALSE)),Q13),"")</f>
        <v>0.4</v>
      </c>
      <c r="S13" s="73">
        <f t="shared" si="2"/>
        <v>0.16000000000000003</v>
      </c>
      <c r="T13" s="91">
        <v>10</v>
      </c>
      <c r="U13" s="265">
        <f>IF(AND(T13&gt;0,H13&gt;0,NOT(R13="")),ABS(VLOOKUP($T$1,VLookups!$A$43:$B$44,2,FALSE)-_xlfn.NORM.DIST(T13,N13,R13,TRUE)),"")</f>
        <v>0.5</v>
      </c>
      <c r="V13" s="90">
        <f>IF(AND($G13&gt;0,$H13&gt;0,$I13&gt;0,NOT(ISBLANK($O13))),_xlfn.NORM.INV(ABS(VLOOKUP($T$1,VLookups!$A$43:$B$44,2,FALSE)-V$3),$N13,$R13),"")</f>
        <v>9.4873793737821597</v>
      </c>
      <c r="W13" s="89">
        <f>IF(AND($G13&gt;0,$H13&gt;0,$I13&gt;0,NOT(ISBLANK($O13))),_xlfn.NORM.INV(ABS(VLOOKUP($T$1,VLookups!$A$43:$B$44,2,FALSE)-W$3),$N13,$R13),"")</f>
        <v>10.51262062621784</v>
      </c>
      <c r="X13" s="90">
        <f>IF(AND($G13&gt;0,$H13&gt;0,$I13&gt;0,NOT(ISBLANK($O13))),_xlfn.NORM.INV(ABS(VLOOKUP($T$1,VLookups!$A$43:$B$44,2,FALSE)-X$3),$N13,$R13),"")</f>
        <v>10.414573355797517</v>
      </c>
      <c r="Y13" s="89">
        <f>IF(AND($G13&gt;0,$H13&gt;0,$I13&gt;0,NOT(ISBLANK($O13))),_xlfn.NORM.INV(ABS(VLOOKUP($T$1,VLookups!$A$43:$B$44,2,FALSE)-Y$3),$N13,$R13),"")</f>
        <v>10.336648493429166</v>
      </c>
      <c r="Z13" s="90">
        <f>IF(AND($G13&gt;0,$H13&gt;0,$I13&gt;0,NOT(ISBLANK($O13))),_xlfn.NORM.INV(ABS(VLOOKUP($T$1,VLookups!$A$43:$B$44,2,FALSE)-Z$3),$N13,$R13),"")</f>
        <v>10.269795900078433</v>
      </c>
      <c r="AA13" s="89">
        <f>IF(AND($G13&gt;0,$H13&gt;0,$I13&gt;0,NOT(ISBLANK($O13))),_xlfn.NORM.INV(ABS(VLOOKUP($T$1,VLookups!$A$43:$B$44,2,FALSE)-AA$3),$N13,$R13),"")</f>
        <v>10.209760205083215</v>
      </c>
      <c r="AB13" s="5"/>
      <c r="AC13" s="164">
        <f t="shared" si="33"/>
        <v>0.02</v>
      </c>
      <c r="AD13" s="47">
        <f t="shared" si="34"/>
        <v>8.0000000000000426</v>
      </c>
      <c r="AE13" s="47">
        <f t="shared" si="34"/>
        <v>8.0200000000000422</v>
      </c>
      <c r="AF13" s="47">
        <f t="shared" si="34"/>
        <v>8.0400000000000418</v>
      </c>
      <c r="AG13" s="47">
        <f t="shared" si="34"/>
        <v>8.0600000000000414</v>
      </c>
      <c r="AH13" s="47">
        <f t="shared" si="34"/>
        <v>8.0800000000000409</v>
      </c>
      <c r="AI13" s="47">
        <f t="shared" si="34"/>
        <v>8.1000000000000405</v>
      </c>
      <c r="AJ13" s="47">
        <f t="shared" si="34"/>
        <v>8.1200000000000401</v>
      </c>
      <c r="AK13" s="47">
        <f t="shared" si="34"/>
        <v>8.1400000000000396</v>
      </c>
      <c r="AL13" s="47">
        <f t="shared" si="34"/>
        <v>8.1600000000000392</v>
      </c>
      <c r="AM13" s="47">
        <f t="shared" si="34"/>
        <v>8.1800000000000388</v>
      </c>
      <c r="AN13" s="47">
        <f t="shared" si="34"/>
        <v>8.2000000000000384</v>
      </c>
      <c r="AO13" s="47">
        <f t="shared" si="34"/>
        <v>8.2200000000000379</v>
      </c>
      <c r="AP13" s="47">
        <f t="shared" si="34"/>
        <v>8.2400000000000375</v>
      </c>
      <c r="AQ13" s="47">
        <f t="shared" si="34"/>
        <v>8.2600000000000371</v>
      </c>
      <c r="AR13" s="47">
        <f t="shared" si="34"/>
        <v>8.2800000000000367</v>
      </c>
      <c r="AS13" s="47">
        <f t="shared" si="34"/>
        <v>8.3000000000000362</v>
      </c>
      <c r="AT13" s="47">
        <f t="shared" si="3"/>
        <v>8.3200000000000358</v>
      </c>
      <c r="AU13" s="47">
        <f t="shared" si="4"/>
        <v>8.3400000000000354</v>
      </c>
      <c r="AV13" s="47">
        <f t="shared" si="4"/>
        <v>8.360000000000035</v>
      </c>
      <c r="AW13" s="47">
        <f t="shared" si="4"/>
        <v>8.3800000000000345</v>
      </c>
      <c r="AX13" s="47">
        <f t="shared" si="4"/>
        <v>8.4000000000000341</v>
      </c>
      <c r="AY13" s="47">
        <f t="shared" si="4"/>
        <v>8.4200000000000337</v>
      </c>
      <c r="AZ13" s="47">
        <f t="shared" si="4"/>
        <v>8.4400000000000333</v>
      </c>
      <c r="BA13" s="47">
        <f t="shared" si="4"/>
        <v>8.4600000000000328</v>
      </c>
      <c r="BB13" s="47">
        <f t="shared" si="4"/>
        <v>8.4800000000000324</v>
      </c>
      <c r="BC13" s="47">
        <f t="shared" si="4"/>
        <v>8.500000000000032</v>
      </c>
      <c r="BD13" s="47">
        <f t="shared" si="4"/>
        <v>8.5200000000000315</v>
      </c>
      <c r="BE13" s="47">
        <f t="shared" si="4"/>
        <v>8.5400000000000311</v>
      </c>
      <c r="BF13" s="47">
        <f t="shared" si="4"/>
        <v>8.5600000000000307</v>
      </c>
      <c r="BG13" s="47">
        <f t="shared" si="4"/>
        <v>8.5800000000000303</v>
      </c>
      <c r="BH13" s="47">
        <f t="shared" si="4"/>
        <v>8.6000000000000298</v>
      </c>
      <c r="BI13" s="47">
        <f t="shared" si="4"/>
        <v>8.6200000000000294</v>
      </c>
      <c r="BJ13" s="47">
        <f t="shared" si="4"/>
        <v>8.640000000000029</v>
      </c>
      <c r="BK13" s="47">
        <f t="shared" si="5"/>
        <v>8.6600000000000286</v>
      </c>
      <c r="BL13" s="47">
        <f t="shared" si="5"/>
        <v>8.6800000000000281</v>
      </c>
      <c r="BM13" s="47">
        <f t="shared" si="5"/>
        <v>8.7000000000000277</v>
      </c>
      <c r="BN13" s="47">
        <f t="shared" si="5"/>
        <v>8.7200000000000273</v>
      </c>
      <c r="BO13" s="47">
        <f t="shared" si="5"/>
        <v>8.7400000000000269</v>
      </c>
      <c r="BP13" s="47">
        <f t="shared" si="5"/>
        <v>8.7600000000000264</v>
      </c>
      <c r="BQ13" s="47">
        <f t="shared" si="5"/>
        <v>8.780000000000026</v>
      </c>
      <c r="BR13" s="47">
        <f t="shared" si="5"/>
        <v>8.8000000000000256</v>
      </c>
      <c r="BS13" s="47">
        <f t="shared" si="5"/>
        <v>8.8200000000000252</v>
      </c>
      <c r="BT13" s="47">
        <f t="shared" si="5"/>
        <v>8.8400000000000247</v>
      </c>
      <c r="BU13" s="47">
        <f t="shared" si="5"/>
        <v>8.8600000000000243</v>
      </c>
      <c r="BV13" s="47">
        <f t="shared" si="5"/>
        <v>8.8800000000000239</v>
      </c>
      <c r="BW13" s="47">
        <f t="shared" si="5"/>
        <v>8.9000000000000234</v>
      </c>
      <c r="BX13" s="47">
        <f t="shared" si="5"/>
        <v>8.920000000000023</v>
      </c>
      <c r="BY13" s="47">
        <f t="shared" si="5"/>
        <v>8.9400000000000226</v>
      </c>
      <c r="BZ13" s="47">
        <f t="shared" si="5"/>
        <v>8.9600000000000222</v>
      </c>
      <c r="CA13" s="47">
        <f t="shared" si="6"/>
        <v>8.9800000000000217</v>
      </c>
      <c r="CB13" s="47">
        <f t="shared" si="6"/>
        <v>9.0000000000000213</v>
      </c>
      <c r="CC13" s="47">
        <f t="shared" si="6"/>
        <v>9.0200000000000209</v>
      </c>
      <c r="CD13" s="47">
        <f t="shared" si="6"/>
        <v>9.0400000000000205</v>
      </c>
      <c r="CE13" s="47">
        <f t="shared" si="6"/>
        <v>9.06000000000002</v>
      </c>
      <c r="CF13" s="47">
        <f t="shared" si="6"/>
        <v>9.0800000000000196</v>
      </c>
      <c r="CG13" s="47">
        <f t="shared" si="6"/>
        <v>9.1000000000000192</v>
      </c>
      <c r="CH13" s="47">
        <f t="shared" si="6"/>
        <v>9.1200000000000188</v>
      </c>
      <c r="CI13" s="47">
        <f t="shared" si="6"/>
        <v>9.1400000000000183</v>
      </c>
      <c r="CJ13" s="47">
        <f t="shared" si="6"/>
        <v>9.1600000000000179</v>
      </c>
      <c r="CK13" s="47">
        <f t="shared" si="6"/>
        <v>9.1800000000000175</v>
      </c>
      <c r="CL13" s="47">
        <f t="shared" si="6"/>
        <v>9.2000000000000171</v>
      </c>
      <c r="CM13" s="47">
        <f t="shared" si="6"/>
        <v>9.2200000000000166</v>
      </c>
      <c r="CN13" s="47">
        <f t="shared" si="6"/>
        <v>9.2400000000000162</v>
      </c>
      <c r="CO13" s="47">
        <f t="shared" si="6"/>
        <v>9.2600000000000158</v>
      </c>
      <c r="CP13" s="47">
        <f t="shared" si="6"/>
        <v>9.2800000000000153</v>
      </c>
      <c r="CQ13" s="47">
        <f t="shared" si="7"/>
        <v>9.3000000000000149</v>
      </c>
      <c r="CR13" s="47">
        <f t="shared" si="7"/>
        <v>9.3200000000000145</v>
      </c>
      <c r="CS13" s="47">
        <f t="shared" si="7"/>
        <v>9.3400000000000141</v>
      </c>
      <c r="CT13" s="47">
        <f t="shared" si="7"/>
        <v>9.3600000000000136</v>
      </c>
      <c r="CU13" s="47">
        <f t="shared" si="7"/>
        <v>9.3800000000000132</v>
      </c>
      <c r="CV13" s="47">
        <f t="shared" si="7"/>
        <v>9.4000000000000128</v>
      </c>
      <c r="CW13" s="47">
        <f t="shared" si="7"/>
        <v>9.4200000000000124</v>
      </c>
      <c r="CX13" s="47">
        <f t="shared" si="7"/>
        <v>9.4400000000000119</v>
      </c>
      <c r="CY13" s="47">
        <f t="shared" si="7"/>
        <v>9.4600000000000115</v>
      </c>
      <c r="CZ13" s="47">
        <f t="shared" si="7"/>
        <v>9.4800000000000111</v>
      </c>
      <c r="DA13" s="47">
        <f t="shared" si="7"/>
        <v>9.5000000000000107</v>
      </c>
      <c r="DB13" s="47">
        <f t="shared" si="7"/>
        <v>9.5200000000000102</v>
      </c>
      <c r="DC13" s="47">
        <f t="shared" si="7"/>
        <v>9.5400000000000098</v>
      </c>
      <c r="DD13" s="47">
        <f t="shared" si="7"/>
        <v>9.5600000000000094</v>
      </c>
      <c r="DE13" s="47">
        <f t="shared" si="7"/>
        <v>9.580000000000009</v>
      </c>
      <c r="DF13" s="47">
        <f t="shared" si="7"/>
        <v>9.6000000000000085</v>
      </c>
      <c r="DG13" s="47">
        <f t="shared" si="8"/>
        <v>9.6200000000000081</v>
      </c>
      <c r="DH13" s="47">
        <f t="shared" si="8"/>
        <v>9.6400000000000077</v>
      </c>
      <c r="DI13" s="47">
        <f t="shared" si="8"/>
        <v>9.6600000000000072</v>
      </c>
      <c r="DJ13" s="47">
        <f t="shared" si="8"/>
        <v>9.6800000000000068</v>
      </c>
      <c r="DK13" s="47">
        <f t="shared" si="8"/>
        <v>9.7000000000000064</v>
      </c>
      <c r="DL13" s="47">
        <f t="shared" si="8"/>
        <v>9.720000000000006</v>
      </c>
      <c r="DM13" s="47">
        <f t="shared" si="8"/>
        <v>9.7400000000000055</v>
      </c>
      <c r="DN13" s="47">
        <f t="shared" si="8"/>
        <v>9.7600000000000051</v>
      </c>
      <c r="DO13" s="47">
        <f t="shared" si="8"/>
        <v>9.7800000000000047</v>
      </c>
      <c r="DP13" s="47">
        <f t="shared" si="8"/>
        <v>9.8000000000000043</v>
      </c>
      <c r="DQ13" s="47">
        <f t="shared" si="8"/>
        <v>9.8200000000000038</v>
      </c>
      <c r="DR13" s="47">
        <f t="shared" si="8"/>
        <v>9.8400000000000034</v>
      </c>
      <c r="DS13" s="47">
        <f t="shared" si="8"/>
        <v>9.860000000000003</v>
      </c>
      <c r="DT13" s="47">
        <f t="shared" si="8"/>
        <v>9.8800000000000026</v>
      </c>
      <c r="DU13" s="47">
        <f t="shared" si="8"/>
        <v>9.9000000000000021</v>
      </c>
      <c r="DV13" s="47">
        <f t="shared" si="8"/>
        <v>9.9200000000000017</v>
      </c>
      <c r="DW13" s="47">
        <f t="shared" si="9"/>
        <v>9.9400000000000013</v>
      </c>
      <c r="DX13" s="47">
        <f t="shared" si="9"/>
        <v>9.9600000000000009</v>
      </c>
      <c r="DY13" s="47">
        <f t="shared" si="9"/>
        <v>9.98</v>
      </c>
      <c r="DZ13" s="179">
        <f t="shared" si="35"/>
        <v>10</v>
      </c>
      <c r="EA13" s="47">
        <f t="shared" si="10"/>
        <v>10.02</v>
      </c>
      <c r="EB13" s="47">
        <f t="shared" si="10"/>
        <v>10.039999999999999</v>
      </c>
      <c r="EC13" s="47">
        <f t="shared" si="10"/>
        <v>10.059999999999999</v>
      </c>
      <c r="ED13" s="47">
        <f t="shared" si="10"/>
        <v>10.079999999999998</v>
      </c>
      <c r="EE13" s="47">
        <f t="shared" si="10"/>
        <v>10.099999999999998</v>
      </c>
      <c r="EF13" s="47">
        <f t="shared" si="10"/>
        <v>10.119999999999997</v>
      </c>
      <c r="EG13" s="47">
        <f t="shared" si="10"/>
        <v>10.139999999999997</v>
      </c>
      <c r="EH13" s="47">
        <f t="shared" si="10"/>
        <v>10.159999999999997</v>
      </c>
      <c r="EI13" s="47">
        <f t="shared" si="10"/>
        <v>10.179999999999996</v>
      </c>
      <c r="EJ13" s="47">
        <f t="shared" si="10"/>
        <v>10.199999999999996</v>
      </c>
      <c r="EK13" s="47">
        <f t="shared" si="10"/>
        <v>10.219999999999995</v>
      </c>
      <c r="EL13" s="47">
        <f t="shared" si="10"/>
        <v>10.239999999999995</v>
      </c>
      <c r="EM13" s="47">
        <f t="shared" si="10"/>
        <v>10.259999999999994</v>
      </c>
      <c r="EN13" s="47">
        <f t="shared" si="10"/>
        <v>10.279999999999994</v>
      </c>
      <c r="EO13" s="47">
        <f t="shared" si="10"/>
        <v>10.299999999999994</v>
      </c>
      <c r="EP13" s="47">
        <f t="shared" si="10"/>
        <v>10.319999999999993</v>
      </c>
      <c r="EQ13" s="47">
        <f t="shared" si="11"/>
        <v>10.339999999999993</v>
      </c>
      <c r="ER13" s="47">
        <f t="shared" si="11"/>
        <v>10.359999999999992</v>
      </c>
      <c r="ES13" s="47">
        <f t="shared" si="11"/>
        <v>10.379999999999992</v>
      </c>
      <c r="ET13" s="47">
        <f t="shared" si="11"/>
        <v>10.399999999999991</v>
      </c>
      <c r="EU13" s="47">
        <f t="shared" si="11"/>
        <v>10.419999999999991</v>
      </c>
      <c r="EV13" s="47">
        <f t="shared" si="11"/>
        <v>10.439999999999991</v>
      </c>
      <c r="EW13" s="47">
        <f t="shared" si="11"/>
        <v>10.45999999999999</v>
      </c>
      <c r="EX13" s="47">
        <f t="shared" si="11"/>
        <v>10.47999999999999</v>
      </c>
      <c r="EY13" s="47">
        <f t="shared" si="11"/>
        <v>10.499999999999989</v>
      </c>
      <c r="EZ13" s="47">
        <f t="shared" si="11"/>
        <v>10.519999999999989</v>
      </c>
      <c r="FA13" s="47">
        <f t="shared" si="11"/>
        <v>10.539999999999988</v>
      </c>
      <c r="FB13" s="47">
        <f t="shared" si="11"/>
        <v>10.559999999999988</v>
      </c>
      <c r="FC13" s="47">
        <f t="shared" si="11"/>
        <v>10.579999999999988</v>
      </c>
      <c r="FD13" s="47">
        <f t="shared" si="11"/>
        <v>10.599999999999987</v>
      </c>
      <c r="FE13" s="47">
        <f t="shared" si="11"/>
        <v>10.619999999999987</v>
      </c>
      <c r="FF13" s="47">
        <f t="shared" si="11"/>
        <v>10.639999999999986</v>
      </c>
      <c r="FG13" s="47">
        <f t="shared" si="12"/>
        <v>10.659999999999986</v>
      </c>
      <c r="FH13" s="47">
        <f t="shared" si="12"/>
        <v>10.679999999999986</v>
      </c>
      <c r="FI13" s="47">
        <f t="shared" si="12"/>
        <v>10.699999999999985</v>
      </c>
      <c r="FJ13" s="47">
        <f t="shared" si="12"/>
        <v>10.719999999999985</v>
      </c>
      <c r="FK13" s="47">
        <f t="shared" si="12"/>
        <v>10.739999999999984</v>
      </c>
      <c r="FL13" s="47">
        <f t="shared" si="12"/>
        <v>10.759999999999984</v>
      </c>
      <c r="FM13" s="47">
        <f t="shared" si="12"/>
        <v>10.779999999999983</v>
      </c>
      <c r="FN13" s="47">
        <f t="shared" si="12"/>
        <v>10.799999999999983</v>
      </c>
      <c r="FO13" s="47">
        <f t="shared" si="12"/>
        <v>10.819999999999983</v>
      </c>
      <c r="FP13" s="47">
        <f t="shared" si="12"/>
        <v>10.839999999999982</v>
      </c>
      <c r="FQ13" s="47">
        <f t="shared" si="12"/>
        <v>10.859999999999982</v>
      </c>
      <c r="FR13" s="47">
        <f t="shared" si="12"/>
        <v>10.879999999999981</v>
      </c>
      <c r="FS13" s="47">
        <f t="shared" si="12"/>
        <v>10.899999999999981</v>
      </c>
      <c r="FT13" s="47">
        <f t="shared" si="12"/>
        <v>10.91999999999998</v>
      </c>
      <c r="FU13" s="47">
        <f t="shared" si="12"/>
        <v>10.93999999999998</v>
      </c>
      <c r="FV13" s="47">
        <f t="shared" si="12"/>
        <v>10.95999999999998</v>
      </c>
      <c r="FW13" s="47">
        <f t="shared" si="13"/>
        <v>10.979999999999979</v>
      </c>
      <c r="FX13" s="47">
        <f t="shared" si="13"/>
        <v>10.999999999999979</v>
      </c>
      <c r="FY13" s="47">
        <f t="shared" si="13"/>
        <v>11.019999999999978</v>
      </c>
      <c r="FZ13" s="47">
        <f t="shared" si="13"/>
        <v>11.039999999999978</v>
      </c>
      <c r="GA13" s="47">
        <f t="shared" si="13"/>
        <v>11.059999999999977</v>
      </c>
      <c r="GB13" s="47">
        <f t="shared" si="13"/>
        <v>11.079999999999977</v>
      </c>
      <c r="GC13" s="47">
        <f t="shared" si="13"/>
        <v>11.099999999999977</v>
      </c>
      <c r="GD13" s="47">
        <f t="shared" si="13"/>
        <v>11.119999999999976</v>
      </c>
      <c r="GE13" s="47">
        <f t="shared" si="13"/>
        <v>11.139999999999976</v>
      </c>
      <c r="GF13" s="47">
        <f t="shared" si="13"/>
        <v>11.159999999999975</v>
      </c>
      <c r="GG13" s="47">
        <f t="shared" si="13"/>
        <v>11.179999999999975</v>
      </c>
      <c r="GH13" s="47">
        <f t="shared" si="13"/>
        <v>11.199999999999974</v>
      </c>
      <c r="GI13" s="47">
        <f t="shared" si="13"/>
        <v>11.219999999999974</v>
      </c>
      <c r="GJ13" s="47">
        <f t="shared" si="13"/>
        <v>11.239999999999974</v>
      </c>
      <c r="GK13" s="47">
        <f t="shared" si="13"/>
        <v>11.259999999999973</v>
      </c>
      <c r="GL13" s="47">
        <f t="shared" si="13"/>
        <v>11.279999999999973</v>
      </c>
      <c r="GM13" s="47">
        <f t="shared" si="14"/>
        <v>11.299999999999972</v>
      </c>
      <c r="GN13" s="47">
        <f t="shared" si="14"/>
        <v>11.319999999999972</v>
      </c>
      <c r="GO13" s="47">
        <f t="shared" si="14"/>
        <v>11.339999999999971</v>
      </c>
      <c r="GP13" s="47">
        <f t="shared" si="14"/>
        <v>11.359999999999971</v>
      </c>
      <c r="GQ13" s="47">
        <f t="shared" si="14"/>
        <v>11.379999999999971</v>
      </c>
      <c r="GR13" s="47">
        <f t="shared" si="14"/>
        <v>11.39999999999997</v>
      </c>
      <c r="GS13" s="47">
        <f t="shared" si="14"/>
        <v>11.41999999999997</v>
      </c>
      <c r="GT13" s="47">
        <f t="shared" si="14"/>
        <v>11.439999999999969</v>
      </c>
      <c r="GU13" s="47">
        <f t="shared" si="14"/>
        <v>11.459999999999969</v>
      </c>
      <c r="GV13" s="47">
        <f t="shared" si="14"/>
        <v>11.479999999999968</v>
      </c>
      <c r="GW13" s="47">
        <f t="shared" si="14"/>
        <v>11.499999999999968</v>
      </c>
      <c r="GX13" s="47">
        <f t="shared" si="14"/>
        <v>11.519999999999968</v>
      </c>
      <c r="GY13" s="47">
        <f t="shared" si="14"/>
        <v>11.539999999999967</v>
      </c>
      <c r="GZ13" s="47">
        <f t="shared" si="14"/>
        <v>11.559999999999967</v>
      </c>
      <c r="HA13" s="47">
        <f t="shared" si="14"/>
        <v>11.579999999999966</v>
      </c>
      <c r="HB13" s="47">
        <f t="shared" si="14"/>
        <v>11.599999999999966</v>
      </c>
      <c r="HC13" s="47">
        <f t="shared" si="15"/>
        <v>11.619999999999965</v>
      </c>
      <c r="HD13" s="47">
        <f t="shared" si="15"/>
        <v>11.639999999999965</v>
      </c>
      <c r="HE13" s="47">
        <f t="shared" si="15"/>
        <v>11.659999999999965</v>
      </c>
      <c r="HF13" s="47">
        <f t="shared" si="15"/>
        <v>11.679999999999964</v>
      </c>
      <c r="HG13" s="47">
        <f t="shared" si="15"/>
        <v>11.699999999999964</v>
      </c>
      <c r="HH13" s="47">
        <f t="shared" si="15"/>
        <v>11.719999999999963</v>
      </c>
      <c r="HI13" s="47">
        <f t="shared" si="15"/>
        <v>11.739999999999963</v>
      </c>
      <c r="HJ13" s="47">
        <f t="shared" si="15"/>
        <v>11.759999999999962</v>
      </c>
      <c r="HK13" s="47">
        <f t="shared" si="15"/>
        <v>11.779999999999962</v>
      </c>
      <c r="HL13" s="47">
        <f t="shared" si="15"/>
        <v>11.799999999999962</v>
      </c>
      <c r="HM13" s="47">
        <f t="shared" si="15"/>
        <v>11.819999999999961</v>
      </c>
      <c r="HN13" s="47">
        <f t="shared" si="15"/>
        <v>11.839999999999961</v>
      </c>
      <c r="HO13" s="47">
        <f t="shared" si="15"/>
        <v>11.85999999999996</v>
      </c>
      <c r="HP13" s="47">
        <f t="shared" si="15"/>
        <v>11.87999999999996</v>
      </c>
      <c r="HQ13" s="47">
        <f t="shared" si="15"/>
        <v>11.899999999999959</v>
      </c>
      <c r="HR13" s="47">
        <f t="shared" si="15"/>
        <v>11.919999999999959</v>
      </c>
      <c r="HS13" s="47">
        <f t="shared" si="16"/>
        <v>11.939999999999959</v>
      </c>
      <c r="HT13" s="47">
        <f t="shared" si="16"/>
        <v>11.959999999999958</v>
      </c>
      <c r="HU13" s="47">
        <f t="shared" si="16"/>
        <v>11.979999999999958</v>
      </c>
      <c r="HV13" s="47">
        <f t="shared" si="16"/>
        <v>11.999999999999957</v>
      </c>
      <c r="HW13" s="165">
        <f t="shared" si="17"/>
        <v>3.7167987868377247E-6</v>
      </c>
      <c r="HX13" s="165">
        <f t="shared" si="17"/>
        <v>4.7665022578095171E-6</v>
      </c>
      <c r="HY13" s="165">
        <f t="shared" si="17"/>
        <v>6.0974018647365208E-6</v>
      </c>
      <c r="HZ13" s="165">
        <f t="shared" si="17"/>
        <v>7.7804389478762581E-6</v>
      </c>
      <c r="IA13" s="165">
        <f t="shared" si="17"/>
        <v>9.9032477275850426E-6</v>
      </c>
      <c r="IB13" s="165">
        <f t="shared" si="17"/>
        <v>1.2573768221487166E-5</v>
      </c>
      <c r="IC13" s="165">
        <f t="shared" si="17"/>
        <v>1.5924562947175246E-5</v>
      </c>
      <c r="ID13" s="165">
        <f t="shared" si="17"/>
        <v>2.0117956141240026E-5</v>
      </c>
      <c r="IE13" s="165">
        <f t="shared" si="17"/>
        <v>2.535213016372829E-5</v>
      </c>
      <c r="IF13" s="165">
        <f t="shared" si="17"/>
        <v>3.1868330954597698E-5</v>
      </c>
      <c r="IG13" s="165">
        <f t="shared" si="17"/>
        <v>3.995935276728093E-5</v>
      </c>
      <c r="IH13" s="165">
        <f t="shared" si="17"/>
        <v>4.9979491767328103E-5</v>
      </c>
      <c r="II13" s="165">
        <f t="shared" si="17"/>
        <v>6.235617822515963E-5</v>
      </c>
      <c r="IJ13" s="165">
        <f t="shared" si="17"/>
        <v>7.7603517644656816E-5</v>
      </c>
      <c r="IK13" s="165">
        <f t="shared" si="17"/>
        <v>9.6337991855255638E-5</v>
      </c>
      <c r="IL13" s="165">
        <f t="shared" si="17"/>
        <v>1.1929659135305834E-4</v>
      </c>
      <c r="IM13" s="165">
        <f t="shared" si="18"/>
        <v>1.4735766939140513E-4</v>
      </c>
      <c r="IN13" s="165">
        <f t="shared" si="18"/>
        <v>1.8156482575569792E-4</v>
      </c>
      <c r="IO13" s="165">
        <f t="shared" si="18"/>
        <v>2.2315414294291197E-4</v>
      </c>
      <c r="IP13" s="165">
        <f t="shared" si="18"/>
        <v>2.7358510859959711E-4</v>
      </c>
      <c r="IQ13" s="165">
        <f t="shared" si="18"/>
        <v>3.3457556441232746E-4</v>
      </c>
      <c r="IR13" s="165">
        <f t="shared" si="18"/>
        <v>4.0814102191574086E-4</v>
      </c>
      <c r="IS13" s="165">
        <f t="shared" si="18"/>
        <v>4.9663867848209276E-4</v>
      </c>
      <c r="IT13" s="165">
        <f t="shared" si="18"/>
        <v>6.028164505651742E-4</v>
      </c>
      <c r="IU13" s="165">
        <f t="shared" si="18"/>
        <v>7.2986731447887494E-4</v>
      </c>
      <c r="IV13" s="165">
        <f t="shared" si="18"/>
        <v>8.8148920591887814E-4</v>
      </c>
      <c r="IW13" s="165">
        <f t="shared" si="18"/>
        <v>1.0619506763771887E-3</v>
      </c>
      <c r="IX13" s="165">
        <f t="shared" si="18"/>
        <v>1.2761624358608266E-3</v>
      </c>
      <c r="IY13" s="165">
        <f t="shared" si="18"/>
        <v>1.5297548252848536E-3</v>
      </c>
      <c r="IZ13" s="165">
        <f t="shared" si="18"/>
        <v>1.8291611570762677E-3</v>
      </c>
      <c r="JA13" s="165">
        <f t="shared" si="18"/>
        <v>2.1817067376149698E-3</v>
      </c>
      <c r="JB13" s="165">
        <f t="shared" si="18"/>
        <v>2.5957032391541878E-3</v>
      </c>
      <c r="JC13" s="165">
        <f t="shared" si="19"/>
        <v>3.0805479211833075E-3</v>
      </c>
      <c r="JD13" s="165">
        <f t="shared" si="19"/>
        <v>3.6468270116677358E-3</v>
      </c>
      <c r="JE13" s="165">
        <f t="shared" si="19"/>
        <v>4.3064223476352009E-3</v>
      </c>
      <c r="JF13" s="165">
        <f t="shared" si="19"/>
        <v>5.0726201432505641E-3</v>
      </c>
      <c r="JG13" s="165">
        <f t="shared" si="19"/>
        <v>5.9602205036634074E-3</v>
      </c>
      <c r="JH13" s="165">
        <f t="shared" si="19"/>
        <v>6.9856460372000936E-3</v>
      </c>
      <c r="JI13" s="165">
        <f t="shared" si="19"/>
        <v>8.1670476405014715E-3</v>
      </c>
      <c r="JJ13" s="165">
        <f t="shared" si="19"/>
        <v>9.524405245556403E-3</v>
      </c>
      <c r="JK13" s="165">
        <f t="shared" si="19"/>
        <v>1.1079621029847145E-2</v>
      </c>
      <c r="JL13" s="165">
        <f t="shared" si="19"/>
        <v>1.2856602307637232E-2</v>
      </c>
      <c r="JM13" s="165">
        <f t="shared" si="19"/>
        <v>1.4881331049442304E-2</v>
      </c>
      <c r="JN13" s="165">
        <f t="shared" si="19"/>
        <v>1.7181916726537901E-2</v>
      </c>
      <c r="JO13" s="165">
        <f t="shared" si="19"/>
        <v>1.9788628957453213E-2</v>
      </c>
      <c r="JP13" s="165">
        <f t="shared" si="19"/>
        <v>2.2733906253981296E-2</v>
      </c>
      <c r="JQ13" s="165">
        <f t="shared" si="19"/>
        <v>2.6052337036060535E-2</v>
      </c>
      <c r="JR13" s="165">
        <f t="shared" si="19"/>
        <v>2.9780609019017402E-2</v>
      </c>
      <c r="JS13" s="165">
        <f t="shared" si="20"/>
        <v>3.3957423084218931E-2</v>
      </c>
      <c r="JT13" s="165">
        <f t="shared" si="20"/>
        <v>3.8623367835993287E-2</v>
      </c>
      <c r="JU13" s="165">
        <f t="shared" si="20"/>
        <v>4.3820751233927181E-2</v>
      </c>
      <c r="JV13" s="165">
        <f t="shared" si="20"/>
        <v>4.959338597949467E-2</v>
      </c>
      <c r="JW13" s="165">
        <f t="shared" si="20"/>
        <v>5.5986325737114109E-2</v>
      </c>
      <c r="JX13" s="165">
        <f t="shared" si="20"/>
        <v>6.3045549787993399E-2</v>
      </c>
      <c r="JY13" s="165">
        <f t="shared" si="20"/>
        <v>7.0817594354010915E-2</v>
      </c>
      <c r="JZ13" s="165">
        <f t="shared" si="20"/>
        <v>7.93491295891771E-2</v>
      </c>
      <c r="KA13" s="165">
        <f t="shared" si="20"/>
        <v>8.8686482115587731E-2</v>
      </c>
      <c r="KB13" s="165">
        <f t="shared" si="20"/>
        <v>9.8875103973435269E-2</v>
      </c>
      <c r="KC13" s="165">
        <f t="shared" si="20"/>
        <v>0.10995898995107833</v>
      </c>
      <c r="KD13" s="165">
        <f t="shared" si="20"/>
        <v>0.12198004644796781</v>
      </c>
      <c r="KE13" s="165">
        <f t="shared" si="20"/>
        <v>0.13497741628298163</v>
      </c>
      <c r="KF13" s="165">
        <f t="shared" si="20"/>
        <v>0.14898676517205228</v>
      </c>
      <c r="KG13" s="165">
        <f t="shared" si="20"/>
        <v>0.16403953693670412</v>
      </c>
      <c r="KH13" s="165">
        <f t="shared" si="20"/>
        <v>0.1801621858405581</v>
      </c>
      <c r="KI13" s="165">
        <f t="shared" si="21"/>
        <v>0.19737539575224905</v>
      </c>
      <c r="KJ13" s="165">
        <f t="shared" si="21"/>
        <v>0.21569329706629284</v>
      </c>
      <c r="KK13" s="165">
        <f t="shared" si="21"/>
        <v>0.2351226934422318</v>
      </c>
      <c r="KL13" s="165">
        <f t="shared" si="21"/>
        <v>0.25566231140995987</v>
      </c>
      <c r="KM13" s="165">
        <f t="shared" si="21"/>
        <v>0.27730208669865403</v>
      </c>
      <c r="KN13" s="165">
        <f t="shared" si="21"/>
        <v>0.30002250174247935</v>
      </c>
      <c r="KO13" s="165">
        <f t="shared" si="21"/>
        <v>0.32379398916474483</v>
      </c>
      <c r="KP13" s="165">
        <f t="shared" si="21"/>
        <v>0.34857641611341628</v>
      </c>
      <c r="KQ13" s="165">
        <f t="shared" si="21"/>
        <v>0.37431866408937781</v>
      </c>
      <c r="KR13" s="165">
        <f t="shared" si="21"/>
        <v>0.40095831835481455</v>
      </c>
      <c r="KS13" s="165">
        <f t="shared" si="21"/>
        <v>0.42842148011953385</v>
      </c>
      <c r="KT13" s="165">
        <f t="shared" si="21"/>
        <v>0.45662271347256994</v>
      </c>
      <c r="KU13" s="165">
        <f t="shared" si="21"/>
        <v>0.4854651374580472</v>
      </c>
      <c r="KV13" s="165">
        <f t="shared" si="21"/>
        <v>0.51484067179995141</v>
      </c>
      <c r="KW13" s="165">
        <f t="shared" si="21"/>
        <v>0.54463044258139037</v>
      </c>
      <c r="KX13" s="165">
        <f t="shared" si="21"/>
        <v>0.57470535171059611</v>
      </c>
      <c r="KY13" s="165">
        <f t="shared" si="22"/>
        <v>0.60492681129787118</v>
      </c>
      <c r="KZ13" s="165">
        <f t="shared" si="22"/>
        <v>0.63514764117298472</v>
      </c>
      <c r="LA13" s="165">
        <f t="shared" si="22"/>
        <v>0.66521312474689853</v>
      </c>
      <c r="LB13" s="165">
        <f t="shared" si="22"/>
        <v>0.69496221532750191</v>
      </c>
      <c r="LC13" s="165">
        <f t="shared" si="22"/>
        <v>0.7242288819037167</v>
      </c>
      <c r="LD13" s="165">
        <f t="shared" si="22"/>
        <v>0.75284358038701993</v>
      </c>
      <c r="LE13" s="165">
        <f t="shared" si="22"/>
        <v>0.78063483341691131</v>
      </c>
      <c r="LF13" s="165">
        <f t="shared" si="22"/>
        <v>0.80743089916979305</v>
      </c>
      <c r="LG13" s="165">
        <f t="shared" si="22"/>
        <v>0.83306150722950545</v>
      </c>
      <c r="LH13" s="165">
        <f t="shared" si="22"/>
        <v>0.85735963754846534</v>
      </c>
      <c r="LI13" s="165">
        <f t="shared" si="22"/>
        <v>0.88016331691075333</v>
      </c>
      <c r="LJ13" s="165">
        <f t="shared" si="22"/>
        <v>0.90131740615412359</v>
      </c>
      <c r="LK13" s="165">
        <f t="shared" si="22"/>
        <v>0.92067535075831142</v>
      </c>
      <c r="LL13" s="165">
        <f t="shared" si="22"/>
        <v>0.93810086729234721</v>
      </c>
      <c r="LM13" s="165">
        <f t="shared" si="22"/>
        <v>0.95346953865131212</v>
      </c>
      <c r="LN13" s="165">
        <f t="shared" si="22"/>
        <v>0.9666702920071244</v>
      </c>
      <c r="LO13" s="165">
        <f t="shared" si="23"/>
        <v>0.97760673493864059</v>
      </c>
      <c r="LP13" s="165">
        <f t="shared" si="23"/>
        <v>0.98619832726972279</v>
      </c>
      <c r="LQ13" s="165">
        <f t="shared" si="23"/>
        <v>0.99238136869252969</v>
      </c>
      <c r="LR13" s="165">
        <f t="shared" si="23"/>
        <v>0.99610978523691007</v>
      </c>
      <c r="LS13" s="165">
        <f t="shared" si="23"/>
        <v>0.99735570100358173</v>
      </c>
      <c r="LT13" s="165">
        <f t="shared" si="23"/>
        <v>0.99610978523691007</v>
      </c>
      <c r="LU13" s="165">
        <f t="shared" si="23"/>
        <v>0.99238136869252969</v>
      </c>
      <c r="LV13" s="165">
        <f t="shared" si="23"/>
        <v>0.98619832726972279</v>
      </c>
      <c r="LW13" s="165">
        <f t="shared" si="23"/>
        <v>0.97760673493864059</v>
      </c>
      <c r="LX13" s="165">
        <f t="shared" si="23"/>
        <v>0.9666702920071244</v>
      </c>
      <c r="LY13" s="165">
        <f t="shared" si="23"/>
        <v>0.95346953865131212</v>
      </c>
      <c r="LZ13" s="165">
        <f t="shared" si="23"/>
        <v>0.93810086729234721</v>
      </c>
      <c r="MA13" s="165">
        <f t="shared" si="23"/>
        <v>0.92067535075831142</v>
      </c>
      <c r="MB13" s="165">
        <f t="shared" si="23"/>
        <v>0.90131740615412359</v>
      </c>
      <c r="MC13" s="165">
        <f t="shared" si="23"/>
        <v>0.88016331691075333</v>
      </c>
      <c r="MD13" s="165">
        <f t="shared" si="23"/>
        <v>0.85735963754846534</v>
      </c>
      <c r="ME13" s="165">
        <f t="shared" si="24"/>
        <v>0.83306150722950545</v>
      </c>
      <c r="MF13" s="165">
        <f t="shared" si="24"/>
        <v>0.80743089916979305</v>
      </c>
      <c r="MG13" s="165">
        <f t="shared" si="24"/>
        <v>0.78063483341691131</v>
      </c>
      <c r="MH13" s="165">
        <f t="shared" si="24"/>
        <v>0.75284358038701993</v>
      </c>
      <c r="MI13" s="165">
        <f t="shared" si="24"/>
        <v>0.7242288819037167</v>
      </c>
      <c r="MJ13" s="165">
        <f t="shared" si="24"/>
        <v>0.69496221532750191</v>
      </c>
      <c r="MK13" s="165">
        <f t="shared" si="24"/>
        <v>0.66521312474689853</v>
      </c>
      <c r="ML13" s="165">
        <f t="shared" si="24"/>
        <v>0.63514764117298472</v>
      </c>
      <c r="MM13" s="165">
        <f t="shared" si="24"/>
        <v>0.60492681129787118</v>
      </c>
      <c r="MN13" s="165">
        <f t="shared" si="24"/>
        <v>0.57470535171059611</v>
      </c>
      <c r="MO13" s="165">
        <f t="shared" si="24"/>
        <v>0.54463044258139037</v>
      </c>
      <c r="MP13" s="165">
        <f t="shared" si="24"/>
        <v>0.51484067179995141</v>
      </c>
      <c r="MQ13" s="165">
        <f t="shared" si="24"/>
        <v>0.4854651374580472</v>
      </c>
      <c r="MR13" s="165">
        <f t="shared" si="24"/>
        <v>0.45662271347256994</v>
      </c>
      <c r="MS13" s="165">
        <f t="shared" si="24"/>
        <v>0.42842148011953385</v>
      </c>
      <c r="MT13" s="165">
        <f t="shared" si="24"/>
        <v>0.40095831835481455</v>
      </c>
      <c r="MU13" s="165">
        <f t="shared" si="25"/>
        <v>0.37431866408937781</v>
      </c>
      <c r="MV13" s="165">
        <f t="shared" si="25"/>
        <v>0.34857641611341628</v>
      </c>
      <c r="MW13" s="165">
        <f t="shared" si="25"/>
        <v>0.32379398916474483</v>
      </c>
      <c r="MX13" s="165">
        <f t="shared" si="25"/>
        <v>0.30002250174247935</v>
      </c>
      <c r="MY13" s="165">
        <f t="shared" si="25"/>
        <v>0.27730208669865403</v>
      </c>
      <c r="MZ13" s="165">
        <f t="shared" si="25"/>
        <v>0.25566231140995987</v>
      </c>
      <c r="NA13" s="165">
        <f t="shared" si="25"/>
        <v>0.2351226934422318</v>
      </c>
      <c r="NB13" s="165">
        <f t="shared" si="25"/>
        <v>0.21569329706629284</v>
      </c>
      <c r="NC13" s="165">
        <f t="shared" si="25"/>
        <v>0.19737539575224905</v>
      </c>
      <c r="ND13" s="165">
        <f t="shared" si="25"/>
        <v>0.1801621858405581</v>
      </c>
      <c r="NE13" s="165">
        <f t="shared" si="25"/>
        <v>0.16403953693670412</v>
      </c>
      <c r="NF13" s="165">
        <f t="shared" si="25"/>
        <v>0.14898676517205228</v>
      </c>
      <c r="NG13" s="165">
        <f t="shared" si="25"/>
        <v>0.13497741628298163</v>
      </c>
      <c r="NH13" s="165">
        <f t="shared" si="25"/>
        <v>0.12198004644796781</v>
      </c>
      <c r="NI13" s="165">
        <f t="shared" si="25"/>
        <v>0.10995898995107833</v>
      </c>
      <c r="NJ13" s="165">
        <f t="shared" si="25"/>
        <v>9.8875103973435269E-2</v>
      </c>
      <c r="NK13" s="165">
        <f t="shared" si="26"/>
        <v>8.8686482115587731E-2</v>
      </c>
      <c r="NL13" s="165">
        <f t="shared" si="26"/>
        <v>7.93491295891771E-2</v>
      </c>
      <c r="NM13" s="165">
        <f t="shared" si="26"/>
        <v>7.0817594354010915E-2</v>
      </c>
      <c r="NN13" s="165">
        <f t="shared" si="26"/>
        <v>6.3045549787993399E-2</v>
      </c>
      <c r="NO13" s="165">
        <f t="shared" si="26"/>
        <v>5.5986325737114109E-2</v>
      </c>
      <c r="NP13" s="165">
        <f t="shared" si="26"/>
        <v>4.959338597949467E-2</v>
      </c>
      <c r="NQ13" s="165">
        <f t="shared" si="26"/>
        <v>4.3820751233927181E-2</v>
      </c>
      <c r="NR13" s="165">
        <f t="shared" si="26"/>
        <v>3.8623367835993287E-2</v>
      </c>
      <c r="NS13" s="165">
        <f t="shared" si="26"/>
        <v>3.3957423084218931E-2</v>
      </c>
      <c r="NT13" s="165">
        <f t="shared" si="26"/>
        <v>2.9780609019017402E-2</v>
      </c>
      <c r="NU13" s="165">
        <f t="shared" si="26"/>
        <v>2.6052337036060535E-2</v>
      </c>
      <c r="NV13" s="165">
        <f t="shared" si="26"/>
        <v>2.2733906253981296E-2</v>
      </c>
      <c r="NW13" s="165">
        <f t="shared" si="26"/>
        <v>1.9788628957453213E-2</v>
      </c>
      <c r="NX13" s="165">
        <f t="shared" si="26"/>
        <v>1.7181916726537901E-2</v>
      </c>
      <c r="NY13" s="165">
        <f t="shared" si="26"/>
        <v>1.4881331049442304E-2</v>
      </c>
      <c r="NZ13" s="165">
        <f t="shared" si="26"/>
        <v>1.2856602307637232E-2</v>
      </c>
      <c r="OA13" s="165">
        <f t="shared" si="27"/>
        <v>1.1079621029847145E-2</v>
      </c>
      <c r="OB13" s="165">
        <f t="shared" si="27"/>
        <v>9.524405245556403E-3</v>
      </c>
      <c r="OC13" s="165">
        <f t="shared" si="27"/>
        <v>8.1670476405014715E-3</v>
      </c>
      <c r="OD13" s="165">
        <f t="shared" si="27"/>
        <v>6.9856460372000936E-3</v>
      </c>
      <c r="OE13" s="165">
        <f t="shared" si="27"/>
        <v>5.9602205036634074E-3</v>
      </c>
      <c r="OF13" s="165">
        <f t="shared" si="27"/>
        <v>5.0726201432505641E-3</v>
      </c>
      <c r="OG13" s="165">
        <f t="shared" si="27"/>
        <v>4.3064223476352009E-3</v>
      </c>
      <c r="OH13" s="165">
        <f t="shared" si="27"/>
        <v>3.6468270116677358E-3</v>
      </c>
      <c r="OI13" s="165">
        <f t="shared" si="27"/>
        <v>3.0805479211833075E-3</v>
      </c>
      <c r="OJ13" s="165">
        <f t="shared" si="27"/>
        <v>2.5957032391541878E-3</v>
      </c>
      <c r="OK13" s="165">
        <f t="shared" si="27"/>
        <v>2.1817067376149698E-3</v>
      </c>
      <c r="OL13" s="165">
        <f t="shared" si="27"/>
        <v>1.8291611570762677E-3</v>
      </c>
      <c r="OM13" s="165">
        <f t="shared" si="27"/>
        <v>1.5297548252848536E-3</v>
      </c>
      <c r="ON13" s="165">
        <f t="shared" si="27"/>
        <v>1.2761624358608266E-3</v>
      </c>
      <c r="OO13" s="165">
        <f t="shared" si="27"/>
        <v>1.0619506763771887E-3</v>
      </c>
      <c r="OP13" s="165">
        <f t="shared" si="27"/>
        <v>8.8148920591887814E-4</v>
      </c>
      <c r="OQ13" s="165">
        <f t="shared" si="28"/>
        <v>7.2986731447887494E-4</v>
      </c>
      <c r="OR13" s="165">
        <f t="shared" si="28"/>
        <v>6.028164505651742E-4</v>
      </c>
      <c r="OS13" s="165">
        <f t="shared" si="28"/>
        <v>4.9663867848209276E-4</v>
      </c>
      <c r="OT13" s="165">
        <f t="shared" si="28"/>
        <v>4.0814102191574086E-4</v>
      </c>
      <c r="OU13" s="165">
        <f t="shared" si="28"/>
        <v>3.3457556441232746E-4</v>
      </c>
      <c r="OV13" s="165">
        <f t="shared" si="28"/>
        <v>2.7358510859959711E-4</v>
      </c>
      <c r="OW13" s="165">
        <f t="shared" si="28"/>
        <v>2.2315414294291197E-4</v>
      </c>
      <c r="OX13" s="165">
        <f t="shared" si="28"/>
        <v>1.8156482575569792E-4</v>
      </c>
      <c r="OY13" s="165">
        <f t="shared" si="28"/>
        <v>1.4735766939140513E-4</v>
      </c>
      <c r="OZ13" s="165">
        <f t="shared" si="28"/>
        <v>1.1929659135305834E-4</v>
      </c>
      <c r="PA13" s="165">
        <f t="shared" si="28"/>
        <v>9.6337991855255638E-5</v>
      </c>
      <c r="PB13" s="165">
        <f t="shared" si="28"/>
        <v>7.7603517644656816E-5</v>
      </c>
      <c r="PC13" s="165">
        <f t="shared" si="28"/>
        <v>6.235617822515963E-5</v>
      </c>
      <c r="PD13" s="165">
        <f t="shared" si="28"/>
        <v>4.9979491767328103E-5</v>
      </c>
      <c r="PE13" s="165">
        <f t="shared" si="28"/>
        <v>3.995935276728093E-5</v>
      </c>
      <c r="PF13" s="165">
        <f t="shared" si="28"/>
        <v>3.1868330954597698E-5</v>
      </c>
      <c r="PG13" s="165">
        <f t="shared" si="29"/>
        <v>2.535213016372829E-5</v>
      </c>
      <c r="PH13" s="165">
        <f t="shared" si="29"/>
        <v>2.0117956141240026E-5</v>
      </c>
      <c r="PI13" s="165">
        <f t="shared" si="29"/>
        <v>1.5924562947175246E-5</v>
      </c>
      <c r="PJ13" s="165">
        <f t="shared" si="29"/>
        <v>1.2573768221487166E-5</v>
      </c>
      <c r="PK13" s="165">
        <f t="shared" si="29"/>
        <v>9.9032477275850426E-6</v>
      </c>
      <c r="PL13" s="165">
        <f t="shared" si="29"/>
        <v>7.7804389478762581E-6</v>
      </c>
      <c r="PM13" s="165">
        <f t="shared" si="29"/>
        <v>6.0974018647365208E-6</v>
      </c>
      <c r="PN13" s="165">
        <f t="shared" si="29"/>
        <v>4.7665022578095171E-6</v>
      </c>
      <c r="PO13" s="165">
        <f t="shared" si="29"/>
        <v>3.7167987868377247E-6</v>
      </c>
    </row>
    <row r="14" spans="1:432" x14ac:dyDescent="0.45">
      <c r="A14" s="362"/>
      <c r="B14" s="368" t="str">
        <f>IF($R14="","",ROUND(_xlfn.NORM.INV(ABS(VLOOKUP($T$1,VLookups!$A$43:$B$44,2,FALSE)-B$2),$N14,$R14),0))</f>
        <v/>
      </c>
      <c r="C14" s="374" t="str">
        <f t="shared" si="36"/>
        <v/>
      </c>
      <c r="D14" s="375" t="str">
        <f t="shared" si="37"/>
        <v/>
      </c>
      <c r="E14" s="105"/>
      <c r="F14" s="113"/>
      <c r="G14" s="118" t="str">
        <f t="shared" si="30"/>
        <v/>
      </c>
      <c r="H14" s="91"/>
      <c r="I14" s="118" t="str">
        <f t="shared" si="31"/>
        <v/>
      </c>
      <c r="J14" s="113"/>
      <c r="K14" s="106"/>
      <c r="L14" s="120" t="str">
        <f t="shared" si="0"/>
        <v/>
      </c>
      <c r="M14" s="120" t="str">
        <f t="shared" si="1"/>
        <v/>
      </c>
      <c r="N14" s="71" t="str">
        <f t="shared" si="32"/>
        <v/>
      </c>
      <c r="O14" s="23"/>
      <c r="P14" s="55"/>
      <c r="Q14" s="298"/>
      <c r="R14" s="72" t="str">
        <f>IF(AND(G14&gt;0,H14&gt;0,I14&gt;0),IF(ISBLANK(Q14),IF(ISBLANK(O14),"",(I14-G14)*VLOOKUP(O14,VLookups!$A$4:$B$13,2,FALSE)),Q14),"")</f>
        <v/>
      </c>
      <c r="S14" s="73" t="str">
        <f t="shared" si="2"/>
        <v/>
      </c>
      <c r="T14" s="91"/>
      <c r="U14" s="265" t="str">
        <f>IF(AND(T14&gt;0,H14&gt;0,NOT(R14="")),ABS(VLOOKUP($T$1,VLookups!$A$43:$B$44,2,FALSE)-_xlfn.NORM.DIST(T14,N14,R14,TRUE)),"")</f>
        <v/>
      </c>
      <c r="V14" s="90" t="str">
        <f>IF(AND($G14&gt;0,$H14&gt;0,$I14&gt;0,NOT(ISBLANK($O14))),_xlfn.NORM.INV(ABS(VLOOKUP($T$1,VLookups!$A$43:$B$44,2,FALSE)-V$3),$N14,$R14),"")</f>
        <v/>
      </c>
      <c r="W14" s="89" t="str">
        <f>IF(AND($G14&gt;0,$H14&gt;0,$I14&gt;0,NOT(ISBLANK($O14))),_xlfn.NORM.INV(ABS(VLOOKUP($T$1,VLookups!$A$43:$B$44,2,FALSE)-W$3),$N14,$R14),"")</f>
        <v/>
      </c>
      <c r="X14" s="90" t="str">
        <f>IF(AND($G14&gt;0,$H14&gt;0,$I14&gt;0,NOT(ISBLANK($O14))),_xlfn.NORM.INV(ABS(VLOOKUP($T$1,VLookups!$A$43:$B$44,2,FALSE)-X$3),$N14,$R14),"")</f>
        <v/>
      </c>
      <c r="Y14" s="89" t="str">
        <f>IF(AND($G14&gt;0,$H14&gt;0,$I14&gt;0,NOT(ISBLANK($O14))),_xlfn.NORM.INV(ABS(VLOOKUP($T$1,VLookups!$A$43:$B$44,2,FALSE)-Y$3),$N14,$R14),"")</f>
        <v/>
      </c>
      <c r="Z14" s="90" t="str">
        <f>IF(AND($G14&gt;0,$H14&gt;0,$I14&gt;0,NOT(ISBLANK($O14))),_xlfn.NORM.INV(ABS(VLOOKUP($T$1,VLookups!$A$43:$B$44,2,FALSE)-Z$3),$N14,$R14),"")</f>
        <v/>
      </c>
      <c r="AA14" s="89" t="str">
        <f>IF(AND($G14&gt;0,$H14&gt;0,$I14&gt;0,NOT(ISBLANK($O14))),_xlfn.NORM.INV(ABS(VLOOKUP($T$1,VLookups!$A$43:$B$44,2,FALSE)-AA$3),$N14,$R14),"")</f>
        <v/>
      </c>
      <c r="AB14" s="5"/>
      <c r="AC14" s="164" t="str">
        <f t="shared" si="33"/>
        <v/>
      </c>
      <c r="AD14" s="47" t="str">
        <f t="shared" si="34"/>
        <v/>
      </c>
      <c r="AE14" s="47" t="str">
        <f t="shared" si="34"/>
        <v/>
      </c>
      <c r="AF14" s="47" t="str">
        <f t="shared" si="34"/>
        <v/>
      </c>
      <c r="AG14" s="47" t="str">
        <f t="shared" si="34"/>
        <v/>
      </c>
      <c r="AH14" s="47" t="str">
        <f t="shared" si="34"/>
        <v/>
      </c>
      <c r="AI14" s="47" t="str">
        <f t="shared" si="34"/>
        <v/>
      </c>
      <c r="AJ14" s="47" t="str">
        <f t="shared" si="34"/>
        <v/>
      </c>
      <c r="AK14" s="47" t="str">
        <f t="shared" si="34"/>
        <v/>
      </c>
      <c r="AL14" s="47" t="str">
        <f t="shared" si="34"/>
        <v/>
      </c>
      <c r="AM14" s="47" t="str">
        <f t="shared" si="34"/>
        <v/>
      </c>
      <c r="AN14" s="47" t="str">
        <f t="shared" si="34"/>
        <v/>
      </c>
      <c r="AO14" s="47" t="str">
        <f t="shared" si="34"/>
        <v/>
      </c>
      <c r="AP14" s="47" t="str">
        <f t="shared" si="34"/>
        <v/>
      </c>
      <c r="AQ14" s="47" t="str">
        <f t="shared" si="34"/>
        <v/>
      </c>
      <c r="AR14" s="47" t="str">
        <f t="shared" si="34"/>
        <v/>
      </c>
      <c r="AS14" s="47" t="str">
        <f t="shared" si="34"/>
        <v/>
      </c>
      <c r="AT14" s="47" t="str">
        <f t="shared" si="3"/>
        <v/>
      </c>
      <c r="AU14" s="47" t="str">
        <f t="shared" si="4"/>
        <v/>
      </c>
      <c r="AV14" s="47" t="str">
        <f t="shared" si="4"/>
        <v/>
      </c>
      <c r="AW14" s="47" t="str">
        <f t="shared" si="4"/>
        <v/>
      </c>
      <c r="AX14" s="47" t="str">
        <f t="shared" si="4"/>
        <v/>
      </c>
      <c r="AY14" s="47" t="str">
        <f t="shared" si="4"/>
        <v/>
      </c>
      <c r="AZ14" s="47" t="str">
        <f t="shared" si="4"/>
        <v/>
      </c>
      <c r="BA14" s="47" t="str">
        <f t="shared" si="4"/>
        <v/>
      </c>
      <c r="BB14" s="47" t="str">
        <f t="shared" si="4"/>
        <v/>
      </c>
      <c r="BC14" s="47" t="str">
        <f t="shared" si="4"/>
        <v/>
      </c>
      <c r="BD14" s="47" t="str">
        <f t="shared" si="4"/>
        <v/>
      </c>
      <c r="BE14" s="47" t="str">
        <f t="shared" si="4"/>
        <v/>
      </c>
      <c r="BF14" s="47" t="str">
        <f t="shared" si="4"/>
        <v/>
      </c>
      <c r="BG14" s="47" t="str">
        <f t="shared" si="4"/>
        <v/>
      </c>
      <c r="BH14" s="47" t="str">
        <f t="shared" si="4"/>
        <v/>
      </c>
      <c r="BI14" s="47" t="str">
        <f t="shared" si="4"/>
        <v/>
      </c>
      <c r="BJ14" s="47" t="str">
        <f t="shared" si="4"/>
        <v/>
      </c>
      <c r="BK14" s="47" t="str">
        <f t="shared" si="5"/>
        <v/>
      </c>
      <c r="BL14" s="47" t="str">
        <f t="shared" si="5"/>
        <v/>
      </c>
      <c r="BM14" s="47" t="str">
        <f t="shared" si="5"/>
        <v/>
      </c>
      <c r="BN14" s="47" t="str">
        <f t="shared" si="5"/>
        <v/>
      </c>
      <c r="BO14" s="47" t="str">
        <f t="shared" si="5"/>
        <v/>
      </c>
      <c r="BP14" s="47" t="str">
        <f t="shared" si="5"/>
        <v/>
      </c>
      <c r="BQ14" s="47" t="str">
        <f t="shared" si="5"/>
        <v/>
      </c>
      <c r="BR14" s="47" t="str">
        <f t="shared" si="5"/>
        <v/>
      </c>
      <c r="BS14" s="47" t="str">
        <f t="shared" si="5"/>
        <v/>
      </c>
      <c r="BT14" s="47" t="str">
        <f t="shared" si="5"/>
        <v/>
      </c>
      <c r="BU14" s="47" t="str">
        <f t="shared" si="5"/>
        <v/>
      </c>
      <c r="BV14" s="47" t="str">
        <f t="shared" si="5"/>
        <v/>
      </c>
      <c r="BW14" s="47" t="str">
        <f t="shared" si="5"/>
        <v/>
      </c>
      <c r="BX14" s="47" t="str">
        <f t="shared" si="5"/>
        <v/>
      </c>
      <c r="BY14" s="47" t="str">
        <f t="shared" si="5"/>
        <v/>
      </c>
      <c r="BZ14" s="47" t="str">
        <f t="shared" si="5"/>
        <v/>
      </c>
      <c r="CA14" s="47" t="str">
        <f t="shared" si="6"/>
        <v/>
      </c>
      <c r="CB14" s="47" t="str">
        <f t="shared" si="6"/>
        <v/>
      </c>
      <c r="CC14" s="47" t="str">
        <f t="shared" si="6"/>
        <v/>
      </c>
      <c r="CD14" s="47" t="str">
        <f t="shared" si="6"/>
        <v/>
      </c>
      <c r="CE14" s="47" t="str">
        <f t="shared" si="6"/>
        <v/>
      </c>
      <c r="CF14" s="47" t="str">
        <f t="shared" si="6"/>
        <v/>
      </c>
      <c r="CG14" s="47" t="str">
        <f t="shared" si="6"/>
        <v/>
      </c>
      <c r="CH14" s="47" t="str">
        <f t="shared" si="6"/>
        <v/>
      </c>
      <c r="CI14" s="47" t="str">
        <f t="shared" si="6"/>
        <v/>
      </c>
      <c r="CJ14" s="47" t="str">
        <f t="shared" si="6"/>
        <v/>
      </c>
      <c r="CK14" s="47" t="str">
        <f t="shared" si="6"/>
        <v/>
      </c>
      <c r="CL14" s="47" t="str">
        <f t="shared" si="6"/>
        <v/>
      </c>
      <c r="CM14" s="47" t="str">
        <f t="shared" si="6"/>
        <v/>
      </c>
      <c r="CN14" s="47" t="str">
        <f t="shared" si="6"/>
        <v/>
      </c>
      <c r="CO14" s="47" t="str">
        <f t="shared" si="6"/>
        <v/>
      </c>
      <c r="CP14" s="47" t="str">
        <f t="shared" si="6"/>
        <v/>
      </c>
      <c r="CQ14" s="47" t="str">
        <f t="shared" si="7"/>
        <v/>
      </c>
      <c r="CR14" s="47" t="str">
        <f t="shared" si="7"/>
        <v/>
      </c>
      <c r="CS14" s="47" t="str">
        <f t="shared" si="7"/>
        <v/>
      </c>
      <c r="CT14" s="47" t="str">
        <f t="shared" si="7"/>
        <v/>
      </c>
      <c r="CU14" s="47" t="str">
        <f t="shared" si="7"/>
        <v/>
      </c>
      <c r="CV14" s="47" t="str">
        <f t="shared" si="7"/>
        <v/>
      </c>
      <c r="CW14" s="47" t="str">
        <f t="shared" si="7"/>
        <v/>
      </c>
      <c r="CX14" s="47" t="str">
        <f t="shared" si="7"/>
        <v/>
      </c>
      <c r="CY14" s="47" t="str">
        <f t="shared" si="7"/>
        <v/>
      </c>
      <c r="CZ14" s="47" t="str">
        <f t="shared" si="7"/>
        <v/>
      </c>
      <c r="DA14" s="47" t="str">
        <f t="shared" si="7"/>
        <v/>
      </c>
      <c r="DB14" s="47" t="str">
        <f t="shared" si="7"/>
        <v/>
      </c>
      <c r="DC14" s="47" t="str">
        <f t="shared" si="7"/>
        <v/>
      </c>
      <c r="DD14" s="47" t="str">
        <f t="shared" si="7"/>
        <v/>
      </c>
      <c r="DE14" s="47" t="str">
        <f t="shared" si="7"/>
        <v/>
      </c>
      <c r="DF14" s="47" t="str">
        <f t="shared" si="7"/>
        <v/>
      </c>
      <c r="DG14" s="47" t="str">
        <f t="shared" si="8"/>
        <v/>
      </c>
      <c r="DH14" s="47" t="str">
        <f t="shared" si="8"/>
        <v/>
      </c>
      <c r="DI14" s="47" t="str">
        <f t="shared" si="8"/>
        <v/>
      </c>
      <c r="DJ14" s="47" t="str">
        <f t="shared" si="8"/>
        <v/>
      </c>
      <c r="DK14" s="47" t="str">
        <f t="shared" si="8"/>
        <v/>
      </c>
      <c r="DL14" s="47" t="str">
        <f t="shared" si="8"/>
        <v/>
      </c>
      <c r="DM14" s="47" t="str">
        <f t="shared" si="8"/>
        <v/>
      </c>
      <c r="DN14" s="47" t="str">
        <f t="shared" si="8"/>
        <v/>
      </c>
      <c r="DO14" s="47" t="str">
        <f t="shared" si="8"/>
        <v/>
      </c>
      <c r="DP14" s="47" t="str">
        <f t="shared" si="8"/>
        <v/>
      </c>
      <c r="DQ14" s="47" t="str">
        <f t="shared" si="8"/>
        <v/>
      </c>
      <c r="DR14" s="47" t="str">
        <f t="shared" si="8"/>
        <v/>
      </c>
      <c r="DS14" s="47" t="str">
        <f t="shared" si="8"/>
        <v/>
      </c>
      <c r="DT14" s="47" t="str">
        <f t="shared" si="8"/>
        <v/>
      </c>
      <c r="DU14" s="47" t="str">
        <f t="shared" si="8"/>
        <v/>
      </c>
      <c r="DV14" s="47" t="str">
        <f t="shared" si="8"/>
        <v/>
      </c>
      <c r="DW14" s="47" t="str">
        <f t="shared" si="9"/>
        <v/>
      </c>
      <c r="DX14" s="47" t="str">
        <f t="shared" si="9"/>
        <v/>
      </c>
      <c r="DY14" s="47" t="str">
        <f t="shared" si="9"/>
        <v/>
      </c>
      <c r="DZ14" s="179" t="str">
        <f t="shared" si="35"/>
        <v/>
      </c>
      <c r="EA14" s="47" t="str">
        <f t="shared" si="10"/>
        <v/>
      </c>
      <c r="EB14" s="47" t="str">
        <f t="shared" si="10"/>
        <v/>
      </c>
      <c r="EC14" s="47" t="str">
        <f t="shared" si="10"/>
        <v/>
      </c>
      <c r="ED14" s="47" t="str">
        <f t="shared" si="10"/>
        <v/>
      </c>
      <c r="EE14" s="47" t="str">
        <f t="shared" si="10"/>
        <v/>
      </c>
      <c r="EF14" s="47" t="str">
        <f t="shared" si="10"/>
        <v/>
      </c>
      <c r="EG14" s="47" t="str">
        <f t="shared" si="10"/>
        <v/>
      </c>
      <c r="EH14" s="47" t="str">
        <f t="shared" si="10"/>
        <v/>
      </c>
      <c r="EI14" s="47" t="str">
        <f t="shared" si="10"/>
        <v/>
      </c>
      <c r="EJ14" s="47" t="str">
        <f t="shared" si="10"/>
        <v/>
      </c>
      <c r="EK14" s="47" t="str">
        <f t="shared" si="10"/>
        <v/>
      </c>
      <c r="EL14" s="47" t="str">
        <f t="shared" si="10"/>
        <v/>
      </c>
      <c r="EM14" s="47" t="str">
        <f t="shared" si="10"/>
        <v/>
      </c>
      <c r="EN14" s="47" t="str">
        <f t="shared" si="10"/>
        <v/>
      </c>
      <c r="EO14" s="47" t="str">
        <f t="shared" si="10"/>
        <v/>
      </c>
      <c r="EP14" s="47" t="str">
        <f t="shared" si="10"/>
        <v/>
      </c>
      <c r="EQ14" s="47" t="str">
        <f t="shared" si="11"/>
        <v/>
      </c>
      <c r="ER14" s="47" t="str">
        <f t="shared" si="11"/>
        <v/>
      </c>
      <c r="ES14" s="47" t="str">
        <f t="shared" si="11"/>
        <v/>
      </c>
      <c r="ET14" s="47" t="str">
        <f t="shared" si="11"/>
        <v/>
      </c>
      <c r="EU14" s="47" t="str">
        <f t="shared" si="11"/>
        <v/>
      </c>
      <c r="EV14" s="47" t="str">
        <f t="shared" si="11"/>
        <v/>
      </c>
      <c r="EW14" s="47" t="str">
        <f t="shared" si="11"/>
        <v/>
      </c>
      <c r="EX14" s="47" t="str">
        <f t="shared" si="11"/>
        <v/>
      </c>
      <c r="EY14" s="47" t="str">
        <f t="shared" si="11"/>
        <v/>
      </c>
      <c r="EZ14" s="47" t="str">
        <f t="shared" si="11"/>
        <v/>
      </c>
      <c r="FA14" s="47" t="str">
        <f t="shared" si="11"/>
        <v/>
      </c>
      <c r="FB14" s="47" t="str">
        <f t="shared" si="11"/>
        <v/>
      </c>
      <c r="FC14" s="47" t="str">
        <f t="shared" si="11"/>
        <v/>
      </c>
      <c r="FD14" s="47" t="str">
        <f t="shared" si="11"/>
        <v/>
      </c>
      <c r="FE14" s="47" t="str">
        <f t="shared" si="11"/>
        <v/>
      </c>
      <c r="FF14" s="47" t="str">
        <f t="shared" si="11"/>
        <v/>
      </c>
      <c r="FG14" s="47" t="str">
        <f t="shared" si="12"/>
        <v/>
      </c>
      <c r="FH14" s="47" t="str">
        <f t="shared" si="12"/>
        <v/>
      </c>
      <c r="FI14" s="47" t="str">
        <f t="shared" si="12"/>
        <v/>
      </c>
      <c r="FJ14" s="47" t="str">
        <f t="shared" si="12"/>
        <v/>
      </c>
      <c r="FK14" s="47" t="str">
        <f t="shared" si="12"/>
        <v/>
      </c>
      <c r="FL14" s="47" t="str">
        <f t="shared" si="12"/>
        <v/>
      </c>
      <c r="FM14" s="47" t="str">
        <f t="shared" si="12"/>
        <v/>
      </c>
      <c r="FN14" s="47" t="str">
        <f t="shared" si="12"/>
        <v/>
      </c>
      <c r="FO14" s="47" t="str">
        <f t="shared" si="12"/>
        <v/>
      </c>
      <c r="FP14" s="47" t="str">
        <f t="shared" si="12"/>
        <v/>
      </c>
      <c r="FQ14" s="47" t="str">
        <f t="shared" si="12"/>
        <v/>
      </c>
      <c r="FR14" s="47" t="str">
        <f t="shared" si="12"/>
        <v/>
      </c>
      <c r="FS14" s="47" t="str">
        <f t="shared" si="12"/>
        <v/>
      </c>
      <c r="FT14" s="47" t="str">
        <f t="shared" si="12"/>
        <v/>
      </c>
      <c r="FU14" s="47" t="str">
        <f t="shared" si="12"/>
        <v/>
      </c>
      <c r="FV14" s="47" t="str">
        <f t="shared" si="12"/>
        <v/>
      </c>
      <c r="FW14" s="47" t="str">
        <f t="shared" si="13"/>
        <v/>
      </c>
      <c r="FX14" s="47" t="str">
        <f t="shared" si="13"/>
        <v/>
      </c>
      <c r="FY14" s="47" t="str">
        <f t="shared" si="13"/>
        <v/>
      </c>
      <c r="FZ14" s="47" t="str">
        <f t="shared" si="13"/>
        <v/>
      </c>
      <c r="GA14" s="47" t="str">
        <f t="shared" si="13"/>
        <v/>
      </c>
      <c r="GB14" s="47" t="str">
        <f t="shared" si="13"/>
        <v/>
      </c>
      <c r="GC14" s="47" t="str">
        <f t="shared" si="13"/>
        <v/>
      </c>
      <c r="GD14" s="47" t="str">
        <f t="shared" si="13"/>
        <v/>
      </c>
      <c r="GE14" s="47" t="str">
        <f t="shared" si="13"/>
        <v/>
      </c>
      <c r="GF14" s="47" t="str">
        <f t="shared" si="13"/>
        <v/>
      </c>
      <c r="GG14" s="47" t="str">
        <f t="shared" si="13"/>
        <v/>
      </c>
      <c r="GH14" s="47" t="str">
        <f t="shared" si="13"/>
        <v/>
      </c>
      <c r="GI14" s="47" t="str">
        <f t="shared" si="13"/>
        <v/>
      </c>
      <c r="GJ14" s="47" t="str">
        <f t="shared" si="13"/>
        <v/>
      </c>
      <c r="GK14" s="47" t="str">
        <f t="shared" si="13"/>
        <v/>
      </c>
      <c r="GL14" s="47" t="str">
        <f t="shared" si="13"/>
        <v/>
      </c>
      <c r="GM14" s="47" t="str">
        <f t="shared" si="14"/>
        <v/>
      </c>
      <c r="GN14" s="47" t="str">
        <f t="shared" si="14"/>
        <v/>
      </c>
      <c r="GO14" s="47" t="str">
        <f t="shared" si="14"/>
        <v/>
      </c>
      <c r="GP14" s="47" t="str">
        <f t="shared" si="14"/>
        <v/>
      </c>
      <c r="GQ14" s="47" t="str">
        <f t="shared" si="14"/>
        <v/>
      </c>
      <c r="GR14" s="47" t="str">
        <f t="shared" si="14"/>
        <v/>
      </c>
      <c r="GS14" s="47" t="str">
        <f t="shared" si="14"/>
        <v/>
      </c>
      <c r="GT14" s="47" t="str">
        <f t="shared" si="14"/>
        <v/>
      </c>
      <c r="GU14" s="47" t="str">
        <f t="shared" si="14"/>
        <v/>
      </c>
      <c r="GV14" s="47" t="str">
        <f t="shared" si="14"/>
        <v/>
      </c>
      <c r="GW14" s="47" t="str">
        <f t="shared" si="14"/>
        <v/>
      </c>
      <c r="GX14" s="47" t="str">
        <f t="shared" si="14"/>
        <v/>
      </c>
      <c r="GY14" s="47" t="str">
        <f t="shared" si="14"/>
        <v/>
      </c>
      <c r="GZ14" s="47" t="str">
        <f t="shared" si="14"/>
        <v/>
      </c>
      <c r="HA14" s="47" t="str">
        <f t="shared" si="14"/>
        <v/>
      </c>
      <c r="HB14" s="47" t="str">
        <f t="shared" si="14"/>
        <v/>
      </c>
      <c r="HC14" s="47" t="str">
        <f t="shared" si="15"/>
        <v/>
      </c>
      <c r="HD14" s="47" t="str">
        <f t="shared" si="15"/>
        <v/>
      </c>
      <c r="HE14" s="47" t="str">
        <f t="shared" si="15"/>
        <v/>
      </c>
      <c r="HF14" s="47" t="str">
        <f t="shared" si="15"/>
        <v/>
      </c>
      <c r="HG14" s="47" t="str">
        <f t="shared" si="15"/>
        <v/>
      </c>
      <c r="HH14" s="47" t="str">
        <f t="shared" si="15"/>
        <v/>
      </c>
      <c r="HI14" s="47" t="str">
        <f t="shared" si="15"/>
        <v/>
      </c>
      <c r="HJ14" s="47" t="str">
        <f t="shared" si="15"/>
        <v/>
      </c>
      <c r="HK14" s="47" t="str">
        <f t="shared" si="15"/>
        <v/>
      </c>
      <c r="HL14" s="47" t="str">
        <f t="shared" si="15"/>
        <v/>
      </c>
      <c r="HM14" s="47" t="str">
        <f t="shared" si="15"/>
        <v/>
      </c>
      <c r="HN14" s="47" t="str">
        <f t="shared" si="15"/>
        <v/>
      </c>
      <c r="HO14" s="47" t="str">
        <f t="shared" si="15"/>
        <v/>
      </c>
      <c r="HP14" s="47" t="str">
        <f t="shared" si="15"/>
        <v/>
      </c>
      <c r="HQ14" s="47" t="str">
        <f t="shared" si="15"/>
        <v/>
      </c>
      <c r="HR14" s="47" t="str">
        <f t="shared" si="15"/>
        <v/>
      </c>
      <c r="HS14" s="47" t="str">
        <f t="shared" si="16"/>
        <v/>
      </c>
      <c r="HT14" s="47" t="str">
        <f t="shared" si="16"/>
        <v/>
      </c>
      <c r="HU14" s="47" t="str">
        <f t="shared" si="16"/>
        <v/>
      </c>
      <c r="HV14" s="47" t="str">
        <f t="shared" si="16"/>
        <v/>
      </c>
      <c r="HW14" s="165" t="e">
        <f t="shared" si="17"/>
        <v>#N/A</v>
      </c>
      <c r="HX14" s="165" t="e">
        <f t="shared" si="17"/>
        <v>#N/A</v>
      </c>
      <c r="HY14" s="165" t="e">
        <f t="shared" si="17"/>
        <v>#N/A</v>
      </c>
      <c r="HZ14" s="165" t="e">
        <f t="shared" si="17"/>
        <v>#N/A</v>
      </c>
      <c r="IA14" s="165" t="e">
        <f t="shared" si="17"/>
        <v>#N/A</v>
      </c>
      <c r="IB14" s="165" t="e">
        <f t="shared" si="17"/>
        <v>#N/A</v>
      </c>
      <c r="IC14" s="165" t="e">
        <f t="shared" si="17"/>
        <v>#N/A</v>
      </c>
      <c r="ID14" s="165" t="e">
        <f t="shared" si="17"/>
        <v>#N/A</v>
      </c>
      <c r="IE14" s="165" t="e">
        <f t="shared" si="17"/>
        <v>#N/A</v>
      </c>
      <c r="IF14" s="165" t="e">
        <f t="shared" si="17"/>
        <v>#N/A</v>
      </c>
      <c r="IG14" s="165" t="e">
        <f t="shared" si="17"/>
        <v>#N/A</v>
      </c>
      <c r="IH14" s="165" t="e">
        <f t="shared" si="17"/>
        <v>#N/A</v>
      </c>
      <c r="II14" s="165" t="e">
        <f t="shared" si="17"/>
        <v>#N/A</v>
      </c>
      <c r="IJ14" s="165" t="e">
        <f t="shared" si="17"/>
        <v>#N/A</v>
      </c>
      <c r="IK14" s="165" t="e">
        <f t="shared" si="17"/>
        <v>#N/A</v>
      </c>
      <c r="IL14" s="165" t="e">
        <f t="shared" si="17"/>
        <v>#N/A</v>
      </c>
      <c r="IM14" s="165" t="e">
        <f t="shared" si="18"/>
        <v>#N/A</v>
      </c>
      <c r="IN14" s="165" t="e">
        <f t="shared" si="18"/>
        <v>#N/A</v>
      </c>
      <c r="IO14" s="165" t="e">
        <f t="shared" si="18"/>
        <v>#N/A</v>
      </c>
      <c r="IP14" s="165" t="e">
        <f t="shared" si="18"/>
        <v>#N/A</v>
      </c>
      <c r="IQ14" s="165" t="e">
        <f t="shared" si="18"/>
        <v>#N/A</v>
      </c>
      <c r="IR14" s="165" t="e">
        <f t="shared" si="18"/>
        <v>#N/A</v>
      </c>
      <c r="IS14" s="165" t="e">
        <f t="shared" si="18"/>
        <v>#N/A</v>
      </c>
      <c r="IT14" s="165" t="e">
        <f t="shared" si="18"/>
        <v>#N/A</v>
      </c>
      <c r="IU14" s="165" t="e">
        <f t="shared" si="18"/>
        <v>#N/A</v>
      </c>
      <c r="IV14" s="165" t="e">
        <f t="shared" si="18"/>
        <v>#N/A</v>
      </c>
      <c r="IW14" s="165" t="e">
        <f t="shared" si="18"/>
        <v>#N/A</v>
      </c>
      <c r="IX14" s="165" t="e">
        <f t="shared" si="18"/>
        <v>#N/A</v>
      </c>
      <c r="IY14" s="165" t="e">
        <f t="shared" si="18"/>
        <v>#N/A</v>
      </c>
      <c r="IZ14" s="165" t="e">
        <f t="shared" si="18"/>
        <v>#N/A</v>
      </c>
      <c r="JA14" s="165" t="e">
        <f t="shared" si="18"/>
        <v>#N/A</v>
      </c>
      <c r="JB14" s="165" t="e">
        <f t="shared" si="18"/>
        <v>#N/A</v>
      </c>
      <c r="JC14" s="165" t="e">
        <f t="shared" si="19"/>
        <v>#N/A</v>
      </c>
      <c r="JD14" s="165" t="e">
        <f t="shared" si="19"/>
        <v>#N/A</v>
      </c>
      <c r="JE14" s="165" t="e">
        <f t="shared" si="19"/>
        <v>#N/A</v>
      </c>
      <c r="JF14" s="165" t="e">
        <f t="shared" si="19"/>
        <v>#N/A</v>
      </c>
      <c r="JG14" s="165" t="e">
        <f t="shared" si="19"/>
        <v>#N/A</v>
      </c>
      <c r="JH14" s="165" t="e">
        <f t="shared" si="19"/>
        <v>#N/A</v>
      </c>
      <c r="JI14" s="165" t="e">
        <f t="shared" si="19"/>
        <v>#N/A</v>
      </c>
      <c r="JJ14" s="165" t="e">
        <f t="shared" si="19"/>
        <v>#N/A</v>
      </c>
      <c r="JK14" s="165" t="e">
        <f t="shared" si="19"/>
        <v>#N/A</v>
      </c>
      <c r="JL14" s="165" t="e">
        <f t="shared" si="19"/>
        <v>#N/A</v>
      </c>
      <c r="JM14" s="165" t="e">
        <f t="shared" si="19"/>
        <v>#N/A</v>
      </c>
      <c r="JN14" s="165" t="e">
        <f t="shared" si="19"/>
        <v>#N/A</v>
      </c>
      <c r="JO14" s="165" t="e">
        <f t="shared" si="19"/>
        <v>#N/A</v>
      </c>
      <c r="JP14" s="165" t="e">
        <f t="shared" si="19"/>
        <v>#N/A</v>
      </c>
      <c r="JQ14" s="165" t="e">
        <f t="shared" si="19"/>
        <v>#N/A</v>
      </c>
      <c r="JR14" s="165" t="e">
        <f t="shared" si="19"/>
        <v>#N/A</v>
      </c>
      <c r="JS14" s="165" t="e">
        <f t="shared" si="20"/>
        <v>#N/A</v>
      </c>
      <c r="JT14" s="165" t="e">
        <f t="shared" si="20"/>
        <v>#N/A</v>
      </c>
      <c r="JU14" s="165" t="e">
        <f t="shared" si="20"/>
        <v>#N/A</v>
      </c>
      <c r="JV14" s="165" t="e">
        <f t="shared" si="20"/>
        <v>#N/A</v>
      </c>
      <c r="JW14" s="165" t="e">
        <f t="shared" si="20"/>
        <v>#N/A</v>
      </c>
      <c r="JX14" s="165" t="e">
        <f t="shared" si="20"/>
        <v>#N/A</v>
      </c>
      <c r="JY14" s="165" t="e">
        <f t="shared" si="20"/>
        <v>#N/A</v>
      </c>
      <c r="JZ14" s="165" t="e">
        <f t="shared" si="20"/>
        <v>#N/A</v>
      </c>
      <c r="KA14" s="165" t="e">
        <f t="shared" si="20"/>
        <v>#N/A</v>
      </c>
      <c r="KB14" s="165" t="e">
        <f t="shared" si="20"/>
        <v>#N/A</v>
      </c>
      <c r="KC14" s="165" t="e">
        <f t="shared" si="20"/>
        <v>#N/A</v>
      </c>
      <c r="KD14" s="165" t="e">
        <f t="shared" si="20"/>
        <v>#N/A</v>
      </c>
      <c r="KE14" s="165" t="e">
        <f t="shared" si="20"/>
        <v>#N/A</v>
      </c>
      <c r="KF14" s="165" t="e">
        <f t="shared" si="20"/>
        <v>#N/A</v>
      </c>
      <c r="KG14" s="165" t="e">
        <f t="shared" si="20"/>
        <v>#N/A</v>
      </c>
      <c r="KH14" s="165" t="e">
        <f t="shared" si="20"/>
        <v>#N/A</v>
      </c>
      <c r="KI14" s="165" t="e">
        <f t="shared" si="21"/>
        <v>#N/A</v>
      </c>
      <c r="KJ14" s="165" t="e">
        <f t="shared" si="21"/>
        <v>#N/A</v>
      </c>
      <c r="KK14" s="165" t="e">
        <f t="shared" si="21"/>
        <v>#N/A</v>
      </c>
      <c r="KL14" s="165" t="e">
        <f t="shared" si="21"/>
        <v>#N/A</v>
      </c>
      <c r="KM14" s="165" t="e">
        <f t="shared" si="21"/>
        <v>#N/A</v>
      </c>
      <c r="KN14" s="165" t="e">
        <f t="shared" si="21"/>
        <v>#N/A</v>
      </c>
      <c r="KO14" s="165" t="e">
        <f t="shared" si="21"/>
        <v>#N/A</v>
      </c>
      <c r="KP14" s="165" t="e">
        <f t="shared" si="21"/>
        <v>#N/A</v>
      </c>
      <c r="KQ14" s="165" t="e">
        <f t="shared" si="21"/>
        <v>#N/A</v>
      </c>
      <c r="KR14" s="165" t="e">
        <f t="shared" si="21"/>
        <v>#N/A</v>
      </c>
      <c r="KS14" s="165" t="e">
        <f t="shared" si="21"/>
        <v>#N/A</v>
      </c>
      <c r="KT14" s="165" t="e">
        <f t="shared" si="21"/>
        <v>#N/A</v>
      </c>
      <c r="KU14" s="165" t="e">
        <f t="shared" si="21"/>
        <v>#N/A</v>
      </c>
      <c r="KV14" s="165" t="e">
        <f t="shared" si="21"/>
        <v>#N/A</v>
      </c>
      <c r="KW14" s="165" t="e">
        <f t="shared" si="21"/>
        <v>#N/A</v>
      </c>
      <c r="KX14" s="165" t="e">
        <f t="shared" si="21"/>
        <v>#N/A</v>
      </c>
      <c r="KY14" s="165" t="e">
        <f t="shared" si="22"/>
        <v>#N/A</v>
      </c>
      <c r="KZ14" s="165" t="e">
        <f t="shared" si="22"/>
        <v>#N/A</v>
      </c>
      <c r="LA14" s="165" t="e">
        <f t="shared" si="22"/>
        <v>#N/A</v>
      </c>
      <c r="LB14" s="165" t="e">
        <f t="shared" si="22"/>
        <v>#N/A</v>
      </c>
      <c r="LC14" s="165" t="e">
        <f t="shared" si="22"/>
        <v>#N/A</v>
      </c>
      <c r="LD14" s="165" t="e">
        <f t="shared" si="22"/>
        <v>#N/A</v>
      </c>
      <c r="LE14" s="165" t="e">
        <f t="shared" si="22"/>
        <v>#N/A</v>
      </c>
      <c r="LF14" s="165" t="e">
        <f t="shared" si="22"/>
        <v>#N/A</v>
      </c>
      <c r="LG14" s="165" t="e">
        <f t="shared" si="22"/>
        <v>#N/A</v>
      </c>
      <c r="LH14" s="165" t="e">
        <f t="shared" si="22"/>
        <v>#N/A</v>
      </c>
      <c r="LI14" s="165" t="e">
        <f t="shared" si="22"/>
        <v>#N/A</v>
      </c>
      <c r="LJ14" s="165" t="e">
        <f t="shared" si="22"/>
        <v>#N/A</v>
      </c>
      <c r="LK14" s="165" t="e">
        <f t="shared" si="22"/>
        <v>#N/A</v>
      </c>
      <c r="LL14" s="165" t="e">
        <f t="shared" si="22"/>
        <v>#N/A</v>
      </c>
      <c r="LM14" s="165" t="e">
        <f t="shared" si="22"/>
        <v>#N/A</v>
      </c>
      <c r="LN14" s="165" t="e">
        <f t="shared" si="22"/>
        <v>#N/A</v>
      </c>
      <c r="LO14" s="165" t="e">
        <f t="shared" si="23"/>
        <v>#N/A</v>
      </c>
      <c r="LP14" s="165" t="e">
        <f t="shared" si="23"/>
        <v>#N/A</v>
      </c>
      <c r="LQ14" s="165" t="e">
        <f t="shared" si="23"/>
        <v>#N/A</v>
      </c>
      <c r="LR14" s="165" t="e">
        <f t="shared" si="23"/>
        <v>#N/A</v>
      </c>
      <c r="LS14" s="165" t="e">
        <f t="shared" si="23"/>
        <v>#N/A</v>
      </c>
      <c r="LT14" s="165" t="e">
        <f t="shared" si="23"/>
        <v>#N/A</v>
      </c>
      <c r="LU14" s="165" t="e">
        <f t="shared" si="23"/>
        <v>#N/A</v>
      </c>
      <c r="LV14" s="165" t="e">
        <f t="shared" si="23"/>
        <v>#N/A</v>
      </c>
      <c r="LW14" s="165" t="e">
        <f t="shared" si="23"/>
        <v>#N/A</v>
      </c>
      <c r="LX14" s="165" t="e">
        <f t="shared" si="23"/>
        <v>#N/A</v>
      </c>
      <c r="LY14" s="165" t="e">
        <f t="shared" si="23"/>
        <v>#N/A</v>
      </c>
      <c r="LZ14" s="165" t="e">
        <f t="shared" si="23"/>
        <v>#N/A</v>
      </c>
      <c r="MA14" s="165" t="e">
        <f t="shared" si="23"/>
        <v>#N/A</v>
      </c>
      <c r="MB14" s="165" t="e">
        <f t="shared" si="23"/>
        <v>#N/A</v>
      </c>
      <c r="MC14" s="165" t="e">
        <f t="shared" si="23"/>
        <v>#N/A</v>
      </c>
      <c r="MD14" s="165" t="e">
        <f t="shared" si="23"/>
        <v>#N/A</v>
      </c>
      <c r="ME14" s="165" t="e">
        <f t="shared" si="24"/>
        <v>#N/A</v>
      </c>
      <c r="MF14" s="165" t="e">
        <f t="shared" si="24"/>
        <v>#N/A</v>
      </c>
      <c r="MG14" s="165" t="e">
        <f t="shared" si="24"/>
        <v>#N/A</v>
      </c>
      <c r="MH14" s="165" t="e">
        <f t="shared" si="24"/>
        <v>#N/A</v>
      </c>
      <c r="MI14" s="165" t="e">
        <f t="shared" si="24"/>
        <v>#N/A</v>
      </c>
      <c r="MJ14" s="165" t="e">
        <f t="shared" si="24"/>
        <v>#N/A</v>
      </c>
      <c r="MK14" s="165" t="e">
        <f t="shared" si="24"/>
        <v>#N/A</v>
      </c>
      <c r="ML14" s="165" t="e">
        <f t="shared" si="24"/>
        <v>#N/A</v>
      </c>
      <c r="MM14" s="165" t="e">
        <f t="shared" si="24"/>
        <v>#N/A</v>
      </c>
      <c r="MN14" s="165" t="e">
        <f t="shared" si="24"/>
        <v>#N/A</v>
      </c>
      <c r="MO14" s="165" t="e">
        <f t="shared" si="24"/>
        <v>#N/A</v>
      </c>
      <c r="MP14" s="165" t="e">
        <f t="shared" si="24"/>
        <v>#N/A</v>
      </c>
      <c r="MQ14" s="165" t="e">
        <f t="shared" si="24"/>
        <v>#N/A</v>
      </c>
      <c r="MR14" s="165" t="e">
        <f t="shared" si="24"/>
        <v>#N/A</v>
      </c>
      <c r="MS14" s="165" t="e">
        <f t="shared" si="24"/>
        <v>#N/A</v>
      </c>
      <c r="MT14" s="165" t="e">
        <f t="shared" si="24"/>
        <v>#N/A</v>
      </c>
      <c r="MU14" s="165" t="e">
        <f t="shared" si="25"/>
        <v>#N/A</v>
      </c>
      <c r="MV14" s="165" t="e">
        <f t="shared" si="25"/>
        <v>#N/A</v>
      </c>
      <c r="MW14" s="165" t="e">
        <f t="shared" si="25"/>
        <v>#N/A</v>
      </c>
      <c r="MX14" s="165" t="e">
        <f t="shared" si="25"/>
        <v>#N/A</v>
      </c>
      <c r="MY14" s="165" t="e">
        <f t="shared" si="25"/>
        <v>#N/A</v>
      </c>
      <c r="MZ14" s="165" t="e">
        <f t="shared" si="25"/>
        <v>#N/A</v>
      </c>
      <c r="NA14" s="165" t="e">
        <f t="shared" si="25"/>
        <v>#N/A</v>
      </c>
      <c r="NB14" s="165" t="e">
        <f t="shared" si="25"/>
        <v>#N/A</v>
      </c>
      <c r="NC14" s="165" t="e">
        <f t="shared" si="25"/>
        <v>#N/A</v>
      </c>
      <c r="ND14" s="165" t="e">
        <f t="shared" si="25"/>
        <v>#N/A</v>
      </c>
      <c r="NE14" s="165" t="e">
        <f t="shared" si="25"/>
        <v>#N/A</v>
      </c>
      <c r="NF14" s="165" t="e">
        <f t="shared" si="25"/>
        <v>#N/A</v>
      </c>
      <c r="NG14" s="165" t="e">
        <f t="shared" si="25"/>
        <v>#N/A</v>
      </c>
      <c r="NH14" s="165" t="e">
        <f t="shared" si="25"/>
        <v>#N/A</v>
      </c>
      <c r="NI14" s="165" t="e">
        <f t="shared" si="25"/>
        <v>#N/A</v>
      </c>
      <c r="NJ14" s="165" t="e">
        <f t="shared" si="25"/>
        <v>#N/A</v>
      </c>
      <c r="NK14" s="165" t="e">
        <f t="shared" si="26"/>
        <v>#N/A</v>
      </c>
      <c r="NL14" s="165" t="e">
        <f t="shared" si="26"/>
        <v>#N/A</v>
      </c>
      <c r="NM14" s="165" t="e">
        <f t="shared" si="26"/>
        <v>#N/A</v>
      </c>
      <c r="NN14" s="165" t="e">
        <f t="shared" si="26"/>
        <v>#N/A</v>
      </c>
      <c r="NO14" s="165" t="e">
        <f t="shared" si="26"/>
        <v>#N/A</v>
      </c>
      <c r="NP14" s="165" t="e">
        <f t="shared" si="26"/>
        <v>#N/A</v>
      </c>
      <c r="NQ14" s="165" t="e">
        <f t="shared" si="26"/>
        <v>#N/A</v>
      </c>
      <c r="NR14" s="165" t="e">
        <f t="shared" si="26"/>
        <v>#N/A</v>
      </c>
      <c r="NS14" s="165" t="e">
        <f t="shared" si="26"/>
        <v>#N/A</v>
      </c>
      <c r="NT14" s="165" t="e">
        <f t="shared" si="26"/>
        <v>#N/A</v>
      </c>
      <c r="NU14" s="165" t="e">
        <f t="shared" si="26"/>
        <v>#N/A</v>
      </c>
      <c r="NV14" s="165" t="e">
        <f t="shared" si="26"/>
        <v>#N/A</v>
      </c>
      <c r="NW14" s="165" t="e">
        <f t="shared" si="26"/>
        <v>#N/A</v>
      </c>
      <c r="NX14" s="165" t="e">
        <f t="shared" si="26"/>
        <v>#N/A</v>
      </c>
      <c r="NY14" s="165" t="e">
        <f t="shared" si="26"/>
        <v>#N/A</v>
      </c>
      <c r="NZ14" s="165" t="e">
        <f t="shared" si="26"/>
        <v>#N/A</v>
      </c>
      <c r="OA14" s="165" t="e">
        <f t="shared" si="27"/>
        <v>#N/A</v>
      </c>
      <c r="OB14" s="165" t="e">
        <f t="shared" si="27"/>
        <v>#N/A</v>
      </c>
      <c r="OC14" s="165" t="e">
        <f t="shared" si="27"/>
        <v>#N/A</v>
      </c>
      <c r="OD14" s="165" t="e">
        <f t="shared" si="27"/>
        <v>#N/A</v>
      </c>
      <c r="OE14" s="165" t="e">
        <f t="shared" si="27"/>
        <v>#N/A</v>
      </c>
      <c r="OF14" s="165" t="e">
        <f t="shared" si="27"/>
        <v>#N/A</v>
      </c>
      <c r="OG14" s="165" t="e">
        <f t="shared" si="27"/>
        <v>#N/A</v>
      </c>
      <c r="OH14" s="165" t="e">
        <f t="shared" si="27"/>
        <v>#N/A</v>
      </c>
      <c r="OI14" s="165" t="e">
        <f t="shared" si="27"/>
        <v>#N/A</v>
      </c>
      <c r="OJ14" s="165" t="e">
        <f t="shared" si="27"/>
        <v>#N/A</v>
      </c>
      <c r="OK14" s="165" t="e">
        <f t="shared" si="27"/>
        <v>#N/A</v>
      </c>
      <c r="OL14" s="165" t="e">
        <f t="shared" si="27"/>
        <v>#N/A</v>
      </c>
      <c r="OM14" s="165" t="e">
        <f t="shared" si="27"/>
        <v>#N/A</v>
      </c>
      <c r="ON14" s="165" t="e">
        <f t="shared" si="27"/>
        <v>#N/A</v>
      </c>
      <c r="OO14" s="165" t="e">
        <f t="shared" si="27"/>
        <v>#N/A</v>
      </c>
      <c r="OP14" s="165" t="e">
        <f t="shared" si="27"/>
        <v>#N/A</v>
      </c>
      <c r="OQ14" s="165" t="e">
        <f t="shared" si="28"/>
        <v>#N/A</v>
      </c>
      <c r="OR14" s="165" t="e">
        <f t="shared" si="28"/>
        <v>#N/A</v>
      </c>
      <c r="OS14" s="165" t="e">
        <f t="shared" si="28"/>
        <v>#N/A</v>
      </c>
      <c r="OT14" s="165" t="e">
        <f t="shared" si="28"/>
        <v>#N/A</v>
      </c>
      <c r="OU14" s="165" t="e">
        <f t="shared" si="28"/>
        <v>#N/A</v>
      </c>
      <c r="OV14" s="165" t="e">
        <f t="shared" si="28"/>
        <v>#N/A</v>
      </c>
      <c r="OW14" s="165" t="e">
        <f t="shared" si="28"/>
        <v>#N/A</v>
      </c>
      <c r="OX14" s="165" t="e">
        <f t="shared" si="28"/>
        <v>#N/A</v>
      </c>
      <c r="OY14" s="165" t="e">
        <f t="shared" si="28"/>
        <v>#N/A</v>
      </c>
      <c r="OZ14" s="165" t="e">
        <f t="shared" si="28"/>
        <v>#N/A</v>
      </c>
      <c r="PA14" s="165" t="e">
        <f t="shared" si="28"/>
        <v>#N/A</v>
      </c>
      <c r="PB14" s="165" t="e">
        <f t="shared" si="28"/>
        <v>#N/A</v>
      </c>
      <c r="PC14" s="165" t="e">
        <f t="shared" si="28"/>
        <v>#N/A</v>
      </c>
      <c r="PD14" s="165" t="e">
        <f t="shared" si="28"/>
        <v>#N/A</v>
      </c>
      <c r="PE14" s="165" t="e">
        <f t="shared" si="28"/>
        <v>#N/A</v>
      </c>
      <c r="PF14" s="165" t="e">
        <f t="shared" si="28"/>
        <v>#N/A</v>
      </c>
      <c r="PG14" s="165" t="e">
        <f t="shared" si="29"/>
        <v>#N/A</v>
      </c>
      <c r="PH14" s="165" t="e">
        <f t="shared" si="29"/>
        <v>#N/A</v>
      </c>
      <c r="PI14" s="165" t="e">
        <f t="shared" si="29"/>
        <v>#N/A</v>
      </c>
      <c r="PJ14" s="165" t="e">
        <f t="shared" si="29"/>
        <v>#N/A</v>
      </c>
      <c r="PK14" s="165" t="e">
        <f t="shared" si="29"/>
        <v>#N/A</v>
      </c>
      <c r="PL14" s="165" t="e">
        <f t="shared" si="29"/>
        <v>#N/A</v>
      </c>
      <c r="PM14" s="165" t="e">
        <f t="shared" si="29"/>
        <v>#N/A</v>
      </c>
      <c r="PN14" s="165" t="e">
        <f t="shared" si="29"/>
        <v>#N/A</v>
      </c>
      <c r="PO14" s="165" t="e">
        <f t="shared" si="29"/>
        <v>#N/A</v>
      </c>
    </row>
    <row r="15" spans="1:432" x14ac:dyDescent="0.45">
      <c r="A15" s="362"/>
      <c r="B15" s="368" t="str">
        <f>IF($R15="","",ROUND(_xlfn.NORM.INV(ABS(VLOOKUP($T$1,VLookups!$A$43:$B$44,2,FALSE)-B$2),$N15,$R15),0))</f>
        <v/>
      </c>
      <c r="C15" s="374" t="str">
        <f t="shared" si="36"/>
        <v/>
      </c>
      <c r="D15" s="375" t="str">
        <f t="shared" si="37"/>
        <v/>
      </c>
      <c r="E15" s="111"/>
      <c r="F15" s="113"/>
      <c r="G15" s="118" t="str">
        <f t="shared" si="30"/>
        <v/>
      </c>
      <c r="H15" s="91"/>
      <c r="I15" s="118" t="str">
        <f t="shared" si="31"/>
        <v/>
      </c>
      <c r="J15" s="113"/>
      <c r="K15" s="110"/>
      <c r="L15" s="120" t="str">
        <f t="shared" si="0"/>
        <v/>
      </c>
      <c r="M15" s="120" t="str">
        <f t="shared" si="1"/>
        <v/>
      </c>
      <c r="N15" s="71" t="str">
        <f t="shared" si="32"/>
        <v/>
      </c>
      <c r="O15" s="23"/>
      <c r="P15" s="55"/>
      <c r="Q15" s="298"/>
      <c r="R15" s="72" t="str">
        <f>IF(AND(G15&gt;0,H15&gt;0,I15&gt;0),IF(ISBLANK(Q15),IF(ISBLANK(O15),"",(I15-G15)*VLOOKUP(O15,VLookups!$A$4:$B$13,2,FALSE)),Q15),"")</f>
        <v/>
      </c>
      <c r="S15" s="73" t="str">
        <f t="shared" si="2"/>
        <v/>
      </c>
      <c r="T15" s="91"/>
      <c r="U15" s="265" t="str">
        <f>IF(AND(T15&gt;0,H15&gt;0,NOT(R15="")),ABS(VLOOKUP($T$1,VLookups!$A$43:$B$44,2,FALSE)-_xlfn.NORM.DIST(T15,N15,R15,TRUE)),"")</f>
        <v/>
      </c>
      <c r="V15" s="90" t="str">
        <f>IF(AND($G15&gt;0,$H15&gt;0,$I15&gt;0,NOT(ISBLANK($O15))),_xlfn.NORM.INV(ABS(VLOOKUP($T$1,VLookups!$A$43:$B$44,2,FALSE)-V$3),$N15,$R15),"")</f>
        <v/>
      </c>
      <c r="W15" s="89" t="str">
        <f>IF(AND($G15&gt;0,$H15&gt;0,$I15&gt;0,NOT(ISBLANK($O15))),_xlfn.NORM.INV(ABS(VLOOKUP($T$1,VLookups!$A$43:$B$44,2,FALSE)-W$3),$N15,$R15),"")</f>
        <v/>
      </c>
      <c r="X15" s="90" t="str">
        <f>IF(AND($G15&gt;0,$H15&gt;0,$I15&gt;0,NOT(ISBLANK($O15))),_xlfn.NORM.INV(ABS(VLOOKUP($T$1,VLookups!$A$43:$B$44,2,FALSE)-X$3),$N15,$R15),"")</f>
        <v/>
      </c>
      <c r="Y15" s="89" t="str">
        <f>IF(AND($G15&gt;0,$H15&gt;0,$I15&gt;0,NOT(ISBLANK($O15))),_xlfn.NORM.INV(ABS(VLOOKUP($T$1,VLookups!$A$43:$B$44,2,FALSE)-Y$3),$N15,$R15),"")</f>
        <v/>
      </c>
      <c r="Z15" s="90" t="str">
        <f>IF(AND($G15&gt;0,$H15&gt;0,$I15&gt;0,NOT(ISBLANK($O15))),_xlfn.NORM.INV(ABS(VLOOKUP($T$1,VLookups!$A$43:$B$44,2,FALSE)-Z$3),$N15,$R15),"")</f>
        <v/>
      </c>
      <c r="AA15" s="89" t="str">
        <f>IF(AND($G15&gt;0,$H15&gt;0,$I15&gt;0,NOT(ISBLANK($O15))),_xlfn.NORM.INV(ABS(VLOOKUP($T$1,VLookups!$A$43:$B$44,2,FALSE)-AA$3),$N15,$R15),"")</f>
        <v/>
      </c>
      <c r="AB15" s="5"/>
      <c r="AC15" s="164" t="str">
        <f t="shared" si="33"/>
        <v/>
      </c>
      <c r="AD15" s="47" t="str">
        <f t="shared" si="34"/>
        <v/>
      </c>
      <c r="AE15" s="47" t="str">
        <f t="shared" si="34"/>
        <v/>
      </c>
      <c r="AF15" s="47" t="str">
        <f t="shared" si="34"/>
        <v/>
      </c>
      <c r="AG15" s="47" t="str">
        <f t="shared" si="34"/>
        <v/>
      </c>
      <c r="AH15" s="47" t="str">
        <f t="shared" si="34"/>
        <v/>
      </c>
      <c r="AI15" s="47" t="str">
        <f t="shared" si="34"/>
        <v/>
      </c>
      <c r="AJ15" s="47" t="str">
        <f t="shared" si="34"/>
        <v/>
      </c>
      <c r="AK15" s="47" t="str">
        <f t="shared" si="34"/>
        <v/>
      </c>
      <c r="AL15" s="47" t="str">
        <f t="shared" si="34"/>
        <v/>
      </c>
      <c r="AM15" s="47" t="str">
        <f t="shared" si="34"/>
        <v/>
      </c>
      <c r="AN15" s="47" t="str">
        <f t="shared" si="34"/>
        <v/>
      </c>
      <c r="AO15" s="47" t="str">
        <f t="shared" si="34"/>
        <v/>
      </c>
      <c r="AP15" s="47" t="str">
        <f t="shared" si="34"/>
        <v/>
      </c>
      <c r="AQ15" s="47" t="str">
        <f t="shared" si="34"/>
        <v/>
      </c>
      <c r="AR15" s="47" t="str">
        <f t="shared" si="34"/>
        <v/>
      </c>
      <c r="AS15" s="47" t="str">
        <f t="shared" si="34"/>
        <v/>
      </c>
      <c r="AT15" s="47" t="str">
        <f t="shared" si="3"/>
        <v/>
      </c>
      <c r="AU15" s="47" t="str">
        <f t="shared" si="4"/>
        <v/>
      </c>
      <c r="AV15" s="47" t="str">
        <f t="shared" si="4"/>
        <v/>
      </c>
      <c r="AW15" s="47" t="str">
        <f t="shared" si="4"/>
        <v/>
      </c>
      <c r="AX15" s="47" t="str">
        <f t="shared" si="4"/>
        <v/>
      </c>
      <c r="AY15" s="47" t="str">
        <f t="shared" si="4"/>
        <v/>
      </c>
      <c r="AZ15" s="47" t="str">
        <f t="shared" si="4"/>
        <v/>
      </c>
      <c r="BA15" s="47" t="str">
        <f t="shared" si="4"/>
        <v/>
      </c>
      <c r="BB15" s="47" t="str">
        <f t="shared" si="4"/>
        <v/>
      </c>
      <c r="BC15" s="47" t="str">
        <f t="shared" si="4"/>
        <v/>
      </c>
      <c r="BD15" s="47" t="str">
        <f t="shared" si="4"/>
        <v/>
      </c>
      <c r="BE15" s="47" t="str">
        <f t="shared" si="4"/>
        <v/>
      </c>
      <c r="BF15" s="47" t="str">
        <f t="shared" si="4"/>
        <v/>
      </c>
      <c r="BG15" s="47" t="str">
        <f t="shared" si="4"/>
        <v/>
      </c>
      <c r="BH15" s="47" t="str">
        <f t="shared" si="4"/>
        <v/>
      </c>
      <c r="BI15" s="47" t="str">
        <f t="shared" si="4"/>
        <v/>
      </c>
      <c r="BJ15" s="47" t="str">
        <f t="shared" si="4"/>
        <v/>
      </c>
      <c r="BK15" s="47" t="str">
        <f t="shared" si="5"/>
        <v/>
      </c>
      <c r="BL15" s="47" t="str">
        <f t="shared" si="5"/>
        <v/>
      </c>
      <c r="BM15" s="47" t="str">
        <f t="shared" si="5"/>
        <v/>
      </c>
      <c r="BN15" s="47" t="str">
        <f t="shared" si="5"/>
        <v/>
      </c>
      <c r="BO15" s="47" t="str">
        <f t="shared" si="5"/>
        <v/>
      </c>
      <c r="BP15" s="47" t="str">
        <f t="shared" si="5"/>
        <v/>
      </c>
      <c r="BQ15" s="47" t="str">
        <f t="shared" si="5"/>
        <v/>
      </c>
      <c r="BR15" s="47" t="str">
        <f t="shared" si="5"/>
        <v/>
      </c>
      <c r="BS15" s="47" t="str">
        <f t="shared" si="5"/>
        <v/>
      </c>
      <c r="BT15" s="47" t="str">
        <f t="shared" si="5"/>
        <v/>
      </c>
      <c r="BU15" s="47" t="str">
        <f t="shared" si="5"/>
        <v/>
      </c>
      <c r="BV15" s="47" t="str">
        <f t="shared" si="5"/>
        <v/>
      </c>
      <c r="BW15" s="47" t="str">
        <f t="shared" si="5"/>
        <v/>
      </c>
      <c r="BX15" s="47" t="str">
        <f t="shared" si="5"/>
        <v/>
      </c>
      <c r="BY15" s="47" t="str">
        <f t="shared" si="5"/>
        <v/>
      </c>
      <c r="BZ15" s="47" t="str">
        <f t="shared" si="5"/>
        <v/>
      </c>
      <c r="CA15" s="47" t="str">
        <f t="shared" si="6"/>
        <v/>
      </c>
      <c r="CB15" s="47" t="str">
        <f t="shared" si="6"/>
        <v/>
      </c>
      <c r="CC15" s="47" t="str">
        <f t="shared" si="6"/>
        <v/>
      </c>
      <c r="CD15" s="47" t="str">
        <f t="shared" si="6"/>
        <v/>
      </c>
      <c r="CE15" s="47" t="str">
        <f t="shared" si="6"/>
        <v/>
      </c>
      <c r="CF15" s="47" t="str">
        <f t="shared" si="6"/>
        <v/>
      </c>
      <c r="CG15" s="47" t="str">
        <f t="shared" si="6"/>
        <v/>
      </c>
      <c r="CH15" s="47" t="str">
        <f t="shared" si="6"/>
        <v/>
      </c>
      <c r="CI15" s="47" t="str">
        <f t="shared" si="6"/>
        <v/>
      </c>
      <c r="CJ15" s="47" t="str">
        <f t="shared" si="6"/>
        <v/>
      </c>
      <c r="CK15" s="47" t="str">
        <f t="shared" si="6"/>
        <v/>
      </c>
      <c r="CL15" s="47" t="str">
        <f t="shared" si="6"/>
        <v/>
      </c>
      <c r="CM15" s="47" t="str">
        <f t="shared" si="6"/>
        <v/>
      </c>
      <c r="CN15" s="47" t="str">
        <f t="shared" si="6"/>
        <v/>
      </c>
      <c r="CO15" s="47" t="str">
        <f t="shared" si="6"/>
        <v/>
      </c>
      <c r="CP15" s="47" t="str">
        <f t="shared" si="6"/>
        <v/>
      </c>
      <c r="CQ15" s="47" t="str">
        <f t="shared" si="7"/>
        <v/>
      </c>
      <c r="CR15" s="47" t="str">
        <f t="shared" si="7"/>
        <v/>
      </c>
      <c r="CS15" s="47" t="str">
        <f t="shared" si="7"/>
        <v/>
      </c>
      <c r="CT15" s="47" t="str">
        <f t="shared" si="7"/>
        <v/>
      </c>
      <c r="CU15" s="47" t="str">
        <f t="shared" si="7"/>
        <v/>
      </c>
      <c r="CV15" s="47" t="str">
        <f t="shared" si="7"/>
        <v/>
      </c>
      <c r="CW15" s="47" t="str">
        <f t="shared" si="7"/>
        <v/>
      </c>
      <c r="CX15" s="47" t="str">
        <f t="shared" si="7"/>
        <v/>
      </c>
      <c r="CY15" s="47" t="str">
        <f t="shared" si="7"/>
        <v/>
      </c>
      <c r="CZ15" s="47" t="str">
        <f t="shared" si="7"/>
        <v/>
      </c>
      <c r="DA15" s="47" t="str">
        <f t="shared" si="7"/>
        <v/>
      </c>
      <c r="DB15" s="47" t="str">
        <f t="shared" si="7"/>
        <v/>
      </c>
      <c r="DC15" s="47" t="str">
        <f t="shared" si="7"/>
        <v/>
      </c>
      <c r="DD15" s="47" t="str">
        <f t="shared" si="7"/>
        <v/>
      </c>
      <c r="DE15" s="47" t="str">
        <f t="shared" si="7"/>
        <v/>
      </c>
      <c r="DF15" s="47" t="str">
        <f t="shared" si="7"/>
        <v/>
      </c>
      <c r="DG15" s="47" t="str">
        <f t="shared" si="8"/>
        <v/>
      </c>
      <c r="DH15" s="47" t="str">
        <f t="shared" si="8"/>
        <v/>
      </c>
      <c r="DI15" s="47" t="str">
        <f t="shared" si="8"/>
        <v/>
      </c>
      <c r="DJ15" s="47" t="str">
        <f t="shared" si="8"/>
        <v/>
      </c>
      <c r="DK15" s="47" t="str">
        <f t="shared" si="8"/>
        <v/>
      </c>
      <c r="DL15" s="47" t="str">
        <f t="shared" si="8"/>
        <v/>
      </c>
      <c r="DM15" s="47" t="str">
        <f t="shared" si="8"/>
        <v/>
      </c>
      <c r="DN15" s="47" t="str">
        <f t="shared" si="8"/>
        <v/>
      </c>
      <c r="DO15" s="47" t="str">
        <f t="shared" si="8"/>
        <v/>
      </c>
      <c r="DP15" s="47" t="str">
        <f t="shared" si="8"/>
        <v/>
      </c>
      <c r="DQ15" s="47" t="str">
        <f t="shared" si="8"/>
        <v/>
      </c>
      <c r="DR15" s="47" t="str">
        <f t="shared" si="8"/>
        <v/>
      </c>
      <c r="DS15" s="47" t="str">
        <f t="shared" si="8"/>
        <v/>
      </c>
      <c r="DT15" s="47" t="str">
        <f t="shared" si="8"/>
        <v/>
      </c>
      <c r="DU15" s="47" t="str">
        <f t="shared" si="8"/>
        <v/>
      </c>
      <c r="DV15" s="47" t="str">
        <f t="shared" si="8"/>
        <v/>
      </c>
      <c r="DW15" s="47" t="str">
        <f t="shared" si="9"/>
        <v/>
      </c>
      <c r="DX15" s="47" t="str">
        <f t="shared" si="9"/>
        <v/>
      </c>
      <c r="DY15" s="47" t="str">
        <f t="shared" si="9"/>
        <v/>
      </c>
      <c r="DZ15" s="179" t="str">
        <f t="shared" si="35"/>
        <v/>
      </c>
      <c r="EA15" s="47" t="str">
        <f t="shared" si="10"/>
        <v/>
      </c>
      <c r="EB15" s="47" t="str">
        <f t="shared" si="10"/>
        <v/>
      </c>
      <c r="EC15" s="47" t="str">
        <f t="shared" si="10"/>
        <v/>
      </c>
      <c r="ED15" s="47" t="str">
        <f t="shared" si="10"/>
        <v/>
      </c>
      <c r="EE15" s="47" t="str">
        <f t="shared" si="10"/>
        <v/>
      </c>
      <c r="EF15" s="47" t="str">
        <f t="shared" si="10"/>
        <v/>
      </c>
      <c r="EG15" s="47" t="str">
        <f t="shared" si="10"/>
        <v/>
      </c>
      <c r="EH15" s="47" t="str">
        <f t="shared" si="10"/>
        <v/>
      </c>
      <c r="EI15" s="47" t="str">
        <f t="shared" si="10"/>
        <v/>
      </c>
      <c r="EJ15" s="47" t="str">
        <f t="shared" si="10"/>
        <v/>
      </c>
      <c r="EK15" s="47" t="str">
        <f t="shared" si="10"/>
        <v/>
      </c>
      <c r="EL15" s="47" t="str">
        <f t="shared" si="10"/>
        <v/>
      </c>
      <c r="EM15" s="47" t="str">
        <f t="shared" si="10"/>
        <v/>
      </c>
      <c r="EN15" s="47" t="str">
        <f t="shared" si="10"/>
        <v/>
      </c>
      <c r="EO15" s="47" t="str">
        <f t="shared" si="10"/>
        <v/>
      </c>
      <c r="EP15" s="47" t="str">
        <f t="shared" si="10"/>
        <v/>
      </c>
      <c r="EQ15" s="47" t="str">
        <f t="shared" si="11"/>
        <v/>
      </c>
      <c r="ER15" s="47" t="str">
        <f t="shared" si="11"/>
        <v/>
      </c>
      <c r="ES15" s="47" t="str">
        <f t="shared" si="11"/>
        <v/>
      </c>
      <c r="ET15" s="47" t="str">
        <f t="shared" si="11"/>
        <v/>
      </c>
      <c r="EU15" s="47" t="str">
        <f t="shared" si="11"/>
        <v/>
      </c>
      <c r="EV15" s="47" t="str">
        <f t="shared" si="11"/>
        <v/>
      </c>
      <c r="EW15" s="47" t="str">
        <f t="shared" si="11"/>
        <v/>
      </c>
      <c r="EX15" s="47" t="str">
        <f t="shared" si="11"/>
        <v/>
      </c>
      <c r="EY15" s="47" t="str">
        <f t="shared" si="11"/>
        <v/>
      </c>
      <c r="EZ15" s="47" t="str">
        <f t="shared" si="11"/>
        <v/>
      </c>
      <c r="FA15" s="47" t="str">
        <f t="shared" si="11"/>
        <v/>
      </c>
      <c r="FB15" s="47" t="str">
        <f t="shared" si="11"/>
        <v/>
      </c>
      <c r="FC15" s="47" t="str">
        <f t="shared" si="11"/>
        <v/>
      </c>
      <c r="FD15" s="47" t="str">
        <f t="shared" si="11"/>
        <v/>
      </c>
      <c r="FE15" s="47" t="str">
        <f t="shared" si="11"/>
        <v/>
      </c>
      <c r="FF15" s="47" t="str">
        <f t="shared" si="11"/>
        <v/>
      </c>
      <c r="FG15" s="47" t="str">
        <f t="shared" si="12"/>
        <v/>
      </c>
      <c r="FH15" s="47" t="str">
        <f t="shared" si="12"/>
        <v/>
      </c>
      <c r="FI15" s="47" t="str">
        <f t="shared" si="12"/>
        <v/>
      </c>
      <c r="FJ15" s="47" t="str">
        <f t="shared" si="12"/>
        <v/>
      </c>
      <c r="FK15" s="47" t="str">
        <f t="shared" si="12"/>
        <v/>
      </c>
      <c r="FL15" s="47" t="str">
        <f t="shared" si="12"/>
        <v/>
      </c>
      <c r="FM15" s="47" t="str">
        <f t="shared" si="12"/>
        <v/>
      </c>
      <c r="FN15" s="47" t="str">
        <f t="shared" si="12"/>
        <v/>
      </c>
      <c r="FO15" s="47" t="str">
        <f t="shared" si="12"/>
        <v/>
      </c>
      <c r="FP15" s="47" t="str">
        <f t="shared" si="12"/>
        <v/>
      </c>
      <c r="FQ15" s="47" t="str">
        <f t="shared" si="12"/>
        <v/>
      </c>
      <c r="FR15" s="47" t="str">
        <f t="shared" si="12"/>
        <v/>
      </c>
      <c r="FS15" s="47" t="str">
        <f t="shared" si="12"/>
        <v/>
      </c>
      <c r="FT15" s="47" t="str">
        <f t="shared" si="12"/>
        <v/>
      </c>
      <c r="FU15" s="47" t="str">
        <f t="shared" si="12"/>
        <v/>
      </c>
      <c r="FV15" s="47" t="str">
        <f t="shared" si="12"/>
        <v/>
      </c>
      <c r="FW15" s="47" t="str">
        <f t="shared" si="13"/>
        <v/>
      </c>
      <c r="FX15" s="47" t="str">
        <f t="shared" si="13"/>
        <v/>
      </c>
      <c r="FY15" s="47" t="str">
        <f t="shared" si="13"/>
        <v/>
      </c>
      <c r="FZ15" s="47" t="str">
        <f t="shared" si="13"/>
        <v/>
      </c>
      <c r="GA15" s="47" t="str">
        <f t="shared" si="13"/>
        <v/>
      </c>
      <c r="GB15" s="47" t="str">
        <f t="shared" si="13"/>
        <v/>
      </c>
      <c r="GC15" s="47" t="str">
        <f t="shared" si="13"/>
        <v/>
      </c>
      <c r="GD15" s="47" t="str">
        <f t="shared" si="13"/>
        <v/>
      </c>
      <c r="GE15" s="47" t="str">
        <f t="shared" si="13"/>
        <v/>
      </c>
      <c r="GF15" s="47" t="str">
        <f t="shared" si="13"/>
        <v/>
      </c>
      <c r="GG15" s="47" t="str">
        <f t="shared" si="13"/>
        <v/>
      </c>
      <c r="GH15" s="47" t="str">
        <f t="shared" si="13"/>
        <v/>
      </c>
      <c r="GI15" s="47" t="str">
        <f t="shared" si="13"/>
        <v/>
      </c>
      <c r="GJ15" s="47" t="str">
        <f t="shared" si="13"/>
        <v/>
      </c>
      <c r="GK15" s="47" t="str">
        <f t="shared" si="13"/>
        <v/>
      </c>
      <c r="GL15" s="47" t="str">
        <f t="shared" si="13"/>
        <v/>
      </c>
      <c r="GM15" s="47" t="str">
        <f t="shared" si="14"/>
        <v/>
      </c>
      <c r="GN15" s="47" t="str">
        <f t="shared" si="14"/>
        <v/>
      </c>
      <c r="GO15" s="47" t="str">
        <f t="shared" si="14"/>
        <v/>
      </c>
      <c r="GP15" s="47" t="str">
        <f t="shared" si="14"/>
        <v/>
      </c>
      <c r="GQ15" s="47" t="str">
        <f t="shared" si="14"/>
        <v/>
      </c>
      <c r="GR15" s="47" t="str">
        <f t="shared" si="14"/>
        <v/>
      </c>
      <c r="GS15" s="47" t="str">
        <f t="shared" si="14"/>
        <v/>
      </c>
      <c r="GT15" s="47" t="str">
        <f t="shared" si="14"/>
        <v/>
      </c>
      <c r="GU15" s="47" t="str">
        <f t="shared" si="14"/>
        <v/>
      </c>
      <c r="GV15" s="47" t="str">
        <f t="shared" si="14"/>
        <v/>
      </c>
      <c r="GW15" s="47" t="str">
        <f t="shared" si="14"/>
        <v/>
      </c>
      <c r="GX15" s="47" t="str">
        <f t="shared" si="14"/>
        <v/>
      </c>
      <c r="GY15" s="47" t="str">
        <f t="shared" si="14"/>
        <v/>
      </c>
      <c r="GZ15" s="47" t="str">
        <f t="shared" si="14"/>
        <v/>
      </c>
      <c r="HA15" s="47" t="str">
        <f t="shared" si="14"/>
        <v/>
      </c>
      <c r="HB15" s="47" t="str">
        <f t="shared" si="14"/>
        <v/>
      </c>
      <c r="HC15" s="47" t="str">
        <f t="shared" si="15"/>
        <v/>
      </c>
      <c r="HD15" s="47" t="str">
        <f t="shared" si="15"/>
        <v/>
      </c>
      <c r="HE15" s="47" t="str">
        <f t="shared" si="15"/>
        <v/>
      </c>
      <c r="HF15" s="47" t="str">
        <f t="shared" si="15"/>
        <v/>
      </c>
      <c r="HG15" s="47" t="str">
        <f t="shared" si="15"/>
        <v/>
      </c>
      <c r="HH15" s="47" t="str">
        <f t="shared" si="15"/>
        <v/>
      </c>
      <c r="HI15" s="47" t="str">
        <f t="shared" si="15"/>
        <v/>
      </c>
      <c r="HJ15" s="47" t="str">
        <f t="shared" si="15"/>
        <v/>
      </c>
      <c r="HK15" s="47" t="str">
        <f t="shared" si="15"/>
        <v/>
      </c>
      <c r="HL15" s="47" t="str">
        <f t="shared" si="15"/>
        <v/>
      </c>
      <c r="HM15" s="47" t="str">
        <f t="shared" si="15"/>
        <v/>
      </c>
      <c r="HN15" s="47" t="str">
        <f t="shared" si="15"/>
        <v/>
      </c>
      <c r="HO15" s="47" t="str">
        <f t="shared" si="15"/>
        <v/>
      </c>
      <c r="HP15" s="47" t="str">
        <f t="shared" si="15"/>
        <v/>
      </c>
      <c r="HQ15" s="47" t="str">
        <f t="shared" si="15"/>
        <v/>
      </c>
      <c r="HR15" s="47" t="str">
        <f t="shared" si="15"/>
        <v/>
      </c>
      <c r="HS15" s="47" t="str">
        <f t="shared" si="16"/>
        <v/>
      </c>
      <c r="HT15" s="47" t="str">
        <f t="shared" si="16"/>
        <v/>
      </c>
      <c r="HU15" s="47" t="str">
        <f t="shared" si="16"/>
        <v/>
      </c>
      <c r="HV15" s="47" t="str">
        <f t="shared" si="16"/>
        <v/>
      </c>
      <c r="HW15" s="165" t="e">
        <f t="shared" si="17"/>
        <v>#N/A</v>
      </c>
      <c r="HX15" s="165" t="e">
        <f t="shared" si="17"/>
        <v>#N/A</v>
      </c>
      <c r="HY15" s="165" t="e">
        <f t="shared" si="17"/>
        <v>#N/A</v>
      </c>
      <c r="HZ15" s="165" t="e">
        <f t="shared" si="17"/>
        <v>#N/A</v>
      </c>
      <c r="IA15" s="165" t="e">
        <f t="shared" si="17"/>
        <v>#N/A</v>
      </c>
      <c r="IB15" s="165" t="e">
        <f t="shared" si="17"/>
        <v>#N/A</v>
      </c>
      <c r="IC15" s="165" t="e">
        <f t="shared" si="17"/>
        <v>#N/A</v>
      </c>
      <c r="ID15" s="165" t="e">
        <f t="shared" si="17"/>
        <v>#N/A</v>
      </c>
      <c r="IE15" s="165" t="e">
        <f t="shared" si="17"/>
        <v>#N/A</v>
      </c>
      <c r="IF15" s="165" t="e">
        <f t="shared" si="17"/>
        <v>#N/A</v>
      </c>
      <c r="IG15" s="165" t="e">
        <f t="shared" si="17"/>
        <v>#N/A</v>
      </c>
      <c r="IH15" s="165" t="e">
        <f t="shared" si="17"/>
        <v>#N/A</v>
      </c>
      <c r="II15" s="165" t="e">
        <f t="shared" si="17"/>
        <v>#N/A</v>
      </c>
      <c r="IJ15" s="165" t="e">
        <f t="shared" si="17"/>
        <v>#N/A</v>
      </c>
      <c r="IK15" s="165" t="e">
        <f t="shared" si="17"/>
        <v>#N/A</v>
      </c>
      <c r="IL15" s="165" t="e">
        <f t="shared" si="17"/>
        <v>#N/A</v>
      </c>
      <c r="IM15" s="165" t="e">
        <f t="shared" si="18"/>
        <v>#N/A</v>
      </c>
      <c r="IN15" s="165" t="e">
        <f t="shared" si="18"/>
        <v>#N/A</v>
      </c>
      <c r="IO15" s="165" t="e">
        <f t="shared" si="18"/>
        <v>#N/A</v>
      </c>
      <c r="IP15" s="165" t="e">
        <f t="shared" si="18"/>
        <v>#N/A</v>
      </c>
      <c r="IQ15" s="165" t="e">
        <f t="shared" si="18"/>
        <v>#N/A</v>
      </c>
      <c r="IR15" s="165" t="e">
        <f t="shared" si="18"/>
        <v>#N/A</v>
      </c>
      <c r="IS15" s="165" t="e">
        <f t="shared" si="18"/>
        <v>#N/A</v>
      </c>
      <c r="IT15" s="165" t="e">
        <f t="shared" si="18"/>
        <v>#N/A</v>
      </c>
      <c r="IU15" s="165" t="e">
        <f t="shared" si="18"/>
        <v>#N/A</v>
      </c>
      <c r="IV15" s="165" t="e">
        <f t="shared" si="18"/>
        <v>#N/A</v>
      </c>
      <c r="IW15" s="165" t="e">
        <f t="shared" si="18"/>
        <v>#N/A</v>
      </c>
      <c r="IX15" s="165" t="e">
        <f t="shared" si="18"/>
        <v>#N/A</v>
      </c>
      <c r="IY15" s="165" t="e">
        <f t="shared" si="18"/>
        <v>#N/A</v>
      </c>
      <c r="IZ15" s="165" t="e">
        <f t="shared" si="18"/>
        <v>#N/A</v>
      </c>
      <c r="JA15" s="165" t="e">
        <f t="shared" si="18"/>
        <v>#N/A</v>
      </c>
      <c r="JB15" s="165" t="e">
        <f t="shared" si="18"/>
        <v>#N/A</v>
      </c>
      <c r="JC15" s="165" t="e">
        <f t="shared" si="19"/>
        <v>#N/A</v>
      </c>
      <c r="JD15" s="165" t="e">
        <f t="shared" si="19"/>
        <v>#N/A</v>
      </c>
      <c r="JE15" s="165" t="e">
        <f t="shared" si="19"/>
        <v>#N/A</v>
      </c>
      <c r="JF15" s="165" t="e">
        <f t="shared" si="19"/>
        <v>#N/A</v>
      </c>
      <c r="JG15" s="165" t="e">
        <f t="shared" si="19"/>
        <v>#N/A</v>
      </c>
      <c r="JH15" s="165" t="e">
        <f t="shared" si="19"/>
        <v>#N/A</v>
      </c>
      <c r="JI15" s="165" t="e">
        <f t="shared" si="19"/>
        <v>#N/A</v>
      </c>
      <c r="JJ15" s="165" t="e">
        <f t="shared" si="19"/>
        <v>#N/A</v>
      </c>
      <c r="JK15" s="165" t="e">
        <f t="shared" si="19"/>
        <v>#N/A</v>
      </c>
      <c r="JL15" s="165" t="e">
        <f t="shared" si="19"/>
        <v>#N/A</v>
      </c>
      <c r="JM15" s="165" t="e">
        <f t="shared" si="19"/>
        <v>#N/A</v>
      </c>
      <c r="JN15" s="165" t="e">
        <f t="shared" si="19"/>
        <v>#N/A</v>
      </c>
      <c r="JO15" s="165" t="e">
        <f t="shared" si="19"/>
        <v>#N/A</v>
      </c>
      <c r="JP15" s="165" t="e">
        <f t="shared" si="19"/>
        <v>#N/A</v>
      </c>
      <c r="JQ15" s="165" t="e">
        <f t="shared" si="19"/>
        <v>#N/A</v>
      </c>
      <c r="JR15" s="165" t="e">
        <f t="shared" si="19"/>
        <v>#N/A</v>
      </c>
      <c r="JS15" s="165" t="e">
        <f t="shared" si="20"/>
        <v>#N/A</v>
      </c>
      <c r="JT15" s="165" t="e">
        <f t="shared" si="20"/>
        <v>#N/A</v>
      </c>
      <c r="JU15" s="165" t="e">
        <f t="shared" si="20"/>
        <v>#N/A</v>
      </c>
      <c r="JV15" s="165" t="e">
        <f t="shared" si="20"/>
        <v>#N/A</v>
      </c>
      <c r="JW15" s="165" t="e">
        <f t="shared" si="20"/>
        <v>#N/A</v>
      </c>
      <c r="JX15" s="165" t="e">
        <f t="shared" si="20"/>
        <v>#N/A</v>
      </c>
      <c r="JY15" s="165" t="e">
        <f t="shared" si="20"/>
        <v>#N/A</v>
      </c>
      <c r="JZ15" s="165" t="e">
        <f t="shared" si="20"/>
        <v>#N/A</v>
      </c>
      <c r="KA15" s="165" t="e">
        <f t="shared" si="20"/>
        <v>#N/A</v>
      </c>
      <c r="KB15" s="165" t="e">
        <f t="shared" si="20"/>
        <v>#N/A</v>
      </c>
      <c r="KC15" s="165" t="e">
        <f t="shared" si="20"/>
        <v>#N/A</v>
      </c>
      <c r="KD15" s="165" t="e">
        <f t="shared" si="20"/>
        <v>#N/A</v>
      </c>
      <c r="KE15" s="165" t="e">
        <f t="shared" si="20"/>
        <v>#N/A</v>
      </c>
      <c r="KF15" s="165" t="e">
        <f t="shared" si="20"/>
        <v>#N/A</v>
      </c>
      <c r="KG15" s="165" t="e">
        <f t="shared" si="20"/>
        <v>#N/A</v>
      </c>
      <c r="KH15" s="165" t="e">
        <f t="shared" si="20"/>
        <v>#N/A</v>
      </c>
      <c r="KI15" s="165" t="e">
        <f t="shared" si="21"/>
        <v>#N/A</v>
      </c>
      <c r="KJ15" s="165" t="e">
        <f t="shared" si="21"/>
        <v>#N/A</v>
      </c>
      <c r="KK15" s="165" t="e">
        <f t="shared" si="21"/>
        <v>#N/A</v>
      </c>
      <c r="KL15" s="165" t="e">
        <f t="shared" si="21"/>
        <v>#N/A</v>
      </c>
      <c r="KM15" s="165" t="e">
        <f t="shared" si="21"/>
        <v>#N/A</v>
      </c>
      <c r="KN15" s="165" t="e">
        <f t="shared" si="21"/>
        <v>#N/A</v>
      </c>
      <c r="KO15" s="165" t="e">
        <f t="shared" si="21"/>
        <v>#N/A</v>
      </c>
      <c r="KP15" s="165" t="e">
        <f t="shared" si="21"/>
        <v>#N/A</v>
      </c>
      <c r="KQ15" s="165" t="e">
        <f t="shared" si="21"/>
        <v>#N/A</v>
      </c>
      <c r="KR15" s="165" t="e">
        <f t="shared" si="21"/>
        <v>#N/A</v>
      </c>
      <c r="KS15" s="165" t="e">
        <f t="shared" si="21"/>
        <v>#N/A</v>
      </c>
      <c r="KT15" s="165" t="e">
        <f t="shared" si="21"/>
        <v>#N/A</v>
      </c>
      <c r="KU15" s="165" t="e">
        <f t="shared" si="21"/>
        <v>#N/A</v>
      </c>
      <c r="KV15" s="165" t="e">
        <f t="shared" si="21"/>
        <v>#N/A</v>
      </c>
      <c r="KW15" s="165" t="e">
        <f t="shared" si="21"/>
        <v>#N/A</v>
      </c>
      <c r="KX15" s="165" t="e">
        <f t="shared" si="21"/>
        <v>#N/A</v>
      </c>
      <c r="KY15" s="165" t="e">
        <f t="shared" si="22"/>
        <v>#N/A</v>
      </c>
      <c r="KZ15" s="165" t="e">
        <f t="shared" si="22"/>
        <v>#N/A</v>
      </c>
      <c r="LA15" s="165" t="e">
        <f t="shared" si="22"/>
        <v>#N/A</v>
      </c>
      <c r="LB15" s="165" t="e">
        <f t="shared" si="22"/>
        <v>#N/A</v>
      </c>
      <c r="LC15" s="165" t="e">
        <f t="shared" si="22"/>
        <v>#N/A</v>
      </c>
      <c r="LD15" s="165" t="e">
        <f t="shared" si="22"/>
        <v>#N/A</v>
      </c>
      <c r="LE15" s="165" t="e">
        <f t="shared" si="22"/>
        <v>#N/A</v>
      </c>
      <c r="LF15" s="165" t="e">
        <f t="shared" si="22"/>
        <v>#N/A</v>
      </c>
      <c r="LG15" s="165" t="e">
        <f t="shared" si="22"/>
        <v>#N/A</v>
      </c>
      <c r="LH15" s="165" t="e">
        <f t="shared" si="22"/>
        <v>#N/A</v>
      </c>
      <c r="LI15" s="165" t="e">
        <f t="shared" si="22"/>
        <v>#N/A</v>
      </c>
      <c r="LJ15" s="165" t="e">
        <f t="shared" si="22"/>
        <v>#N/A</v>
      </c>
      <c r="LK15" s="165" t="e">
        <f t="shared" si="22"/>
        <v>#N/A</v>
      </c>
      <c r="LL15" s="165" t="e">
        <f t="shared" si="22"/>
        <v>#N/A</v>
      </c>
      <c r="LM15" s="165" t="e">
        <f t="shared" si="22"/>
        <v>#N/A</v>
      </c>
      <c r="LN15" s="165" t="e">
        <f t="shared" si="22"/>
        <v>#N/A</v>
      </c>
      <c r="LO15" s="165" t="e">
        <f t="shared" si="23"/>
        <v>#N/A</v>
      </c>
      <c r="LP15" s="165" t="e">
        <f t="shared" si="23"/>
        <v>#N/A</v>
      </c>
      <c r="LQ15" s="165" t="e">
        <f t="shared" si="23"/>
        <v>#N/A</v>
      </c>
      <c r="LR15" s="165" t="e">
        <f t="shared" si="23"/>
        <v>#N/A</v>
      </c>
      <c r="LS15" s="165" t="e">
        <f t="shared" si="23"/>
        <v>#N/A</v>
      </c>
      <c r="LT15" s="165" t="e">
        <f t="shared" si="23"/>
        <v>#N/A</v>
      </c>
      <c r="LU15" s="165" t="e">
        <f t="shared" si="23"/>
        <v>#N/A</v>
      </c>
      <c r="LV15" s="165" t="e">
        <f t="shared" si="23"/>
        <v>#N/A</v>
      </c>
      <c r="LW15" s="165" t="e">
        <f t="shared" si="23"/>
        <v>#N/A</v>
      </c>
      <c r="LX15" s="165" t="e">
        <f t="shared" si="23"/>
        <v>#N/A</v>
      </c>
      <c r="LY15" s="165" t="e">
        <f t="shared" si="23"/>
        <v>#N/A</v>
      </c>
      <c r="LZ15" s="165" t="e">
        <f t="shared" si="23"/>
        <v>#N/A</v>
      </c>
      <c r="MA15" s="165" t="e">
        <f t="shared" si="23"/>
        <v>#N/A</v>
      </c>
      <c r="MB15" s="165" t="e">
        <f t="shared" si="23"/>
        <v>#N/A</v>
      </c>
      <c r="MC15" s="165" t="e">
        <f t="shared" si="23"/>
        <v>#N/A</v>
      </c>
      <c r="MD15" s="165" t="e">
        <f t="shared" si="23"/>
        <v>#N/A</v>
      </c>
      <c r="ME15" s="165" t="e">
        <f t="shared" si="24"/>
        <v>#N/A</v>
      </c>
      <c r="MF15" s="165" t="e">
        <f t="shared" si="24"/>
        <v>#N/A</v>
      </c>
      <c r="MG15" s="165" t="e">
        <f t="shared" si="24"/>
        <v>#N/A</v>
      </c>
      <c r="MH15" s="165" t="e">
        <f t="shared" si="24"/>
        <v>#N/A</v>
      </c>
      <c r="MI15" s="165" t="e">
        <f t="shared" si="24"/>
        <v>#N/A</v>
      </c>
      <c r="MJ15" s="165" t="e">
        <f t="shared" si="24"/>
        <v>#N/A</v>
      </c>
      <c r="MK15" s="165" t="e">
        <f t="shared" si="24"/>
        <v>#N/A</v>
      </c>
      <c r="ML15" s="165" t="e">
        <f t="shared" si="24"/>
        <v>#N/A</v>
      </c>
      <c r="MM15" s="165" t="e">
        <f t="shared" si="24"/>
        <v>#N/A</v>
      </c>
      <c r="MN15" s="165" t="e">
        <f t="shared" si="24"/>
        <v>#N/A</v>
      </c>
      <c r="MO15" s="165" t="e">
        <f t="shared" si="24"/>
        <v>#N/A</v>
      </c>
      <c r="MP15" s="165" t="e">
        <f t="shared" si="24"/>
        <v>#N/A</v>
      </c>
      <c r="MQ15" s="165" t="e">
        <f t="shared" si="24"/>
        <v>#N/A</v>
      </c>
      <c r="MR15" s="165" t="e">
        <f t="shared" si="24"/>
        <v>#N/A</v>
      </c>
      <c r="MS15" s="165" t="e">
        <f t="shared" si="24"/>
        <v>#N/A</v>
      </c>
      <c r="MT15" s="165" t="e">
        <f t="shared" si="24"/>
        <v>#N/A</v>
      </c>
      <c r="MU15" s="165" t="e">
        <f t="shared" si="25"/>
        <v>#N/A</v>
      </c>
      <c r="MV15" s="165" t="e">
        <f t="shared" si="25"/>
        <v>#N/A</v>
      </c>
      <c r="MW15" s="165" t="e">
        <f t="shared" si="25"/>
        <v>#N/A</v>
      </c>
      <c r="MX15" s="165" t="e">
        <f t="shared" si="25"/>
        <v>#N/A</v>
      </c>
      <c r="MY15" s="165" t="e">
        <f t="shared" si="25"/>
        <v>#N/A</v>
      </c>
      <c r="MZ15" s="165" t="e">
        <f t="shared" si="25"/>
        <v>#N/A</v>
      </c>
      <c r="NA15" s="165" t="e">
        <f t="shared" si="25"/>
        <v>#N/A</v>
      </c>
      <c r="NB15" s="165" t="e">
        <f t="shared" si="25"/>
        <v>#N/A</v>
      </c>
      <c r="NC15" s="165" t="e">
        <f t="shared" si="25"/>
        <v>#N/A</v>
      </c>
      <c r="ND15" s="165" t="e">
        <f t="shared" si="25"/>
        <v>#N/A</v>
      </c>
      <c r="NE15" s="165" t="e">
        <f t="shared" si="25"/>
        <v>#N/A</v>
      </c>
      <c r="NF15" s="165" t="e">
        <f t="shared" si="25"/>
        <v>#N/A</v>
      </c>
      <c r="NG15" s="165" t="e">
        <f t="shared" si="25"/>
        <v>#N/A</v>
      </c>
      <c r="NH15" s="165" t="e">
        <f t="shared" si="25"/>
        <v>#N/A</v>
      </c>
      <c r="NI15" s="165" t="e">
        <f t="shared" si="25"/>
        <v>#N/A</v>
      </c>
      <c r="NJ15" s="165" t="e">
        <f t="shared" si="25"/>
        <v>#N/A</v>
      </c>
      <c r="NK15" s="165" t="e">
        <f t="shared" si="26"/>
        <v>#N/A</v>
      </c>
      <c r="NL15" s="165" t="e">
        <f t="shared" si="26"/>
        <v>#N/A</v>
      </c>
      <c r="NM15" s="165" t="e">
        <f t="shared" si="26"/>
        <v>#N/A</v>
      </c>
      <c r="NN15" s="165" t="e">
        <f t="shared" si="26"/>
        <v>#N/A</v>
      </c>
      <c r="NO15" s="165" t="e">
        <f t="shared" si="26"/>
        <v>#N/A</v>
      </c>
      <c r="NP15" s="165" t="e">
        <f t="shared" si="26"/>
        <v>#N/A</v>
      </c>
      <c r="NQ15" s="165" t="e">
        <f t="shared" si="26"/>
        <v>#N/A</v>
      </c>
      <c r="NR15" s="165" t="e">
        <f t="shared" si="26"/>
        <v>#N/A</v>
      </c>
      <c r="NS15" s="165" t="e">
        <f t="shared" si="26"/>
        <v>#N/A</v>
      </c>
      <c r="NT15" s="165" t="e">
        <f t="shared" si="26"/>
        <v>#N/A</v>
      </c>
      <c r="NU15" s="165" t="e">
        <f t="shared" si="26"/>
        <v>#N/A</v>
      </c>
      <c r="NV15" s="165" t="e">
        <f t="shared" si="26"/>
        <v>#N/A</v>
      </c>
      <c r="NW15" s="165" t="e">
        <f t="shared" si="26"/>
        <v>#N/A</v>
      </c>
      <c r="NX15" s="165" t="e">
        <f t="shared" si="26"/>
        <v>#N/A</v>
      </c>
      <c r="NY15" s="165" t="e">
        <f t="shared" si="26"/>
        <v>#N/A</v>
      </c>
      <c r="NZ15" s="165" t="e">
        <f t="shared" si="26"/>
        <v>#N/A</v>
      </c>
      <c r="OA15" s="165" t="e">
        <f t="shared" si="27"/>
        <v>#N/A</v>
      </c>
      <c r="OB15" s="165" t="e">
        <f t="shared" si="27"/>
        <v>#N/A</v>
      </c>
      <c r="OC15" s="165" t="e">
        <f t="shared" si="27"/>
        <v>#N/A</v>
      </c>
      <c r="OD15" s="165" t="e">
        <f t="shared" si="27"/>
        <v>#N/A</v>
      </c>
      <c r="OE15" s="165" t="e">
        <f t="shared" si="27"/>
        <v>#N/A</v>
      </c>
      <c r="OF15" s="165" t="e">
        <f t="shared" si="27"/>
        <v>#N/A</v>
      </c>
      <c r="OG15" s="165" t="e">
        <f t="shared" si="27"/>
        <v>#N/A</v>
      </c>
      <c r="OH15" s="165" t="e">
        <f t="shared" si="27"/>
        <v>#N/A</v>
      </c>
      <c r="OI15" s="165" t="e">
        <f t="shared" si="27"/>
        <v>#N/A</v>
      </c>
      <c r="OJ15" s="165" t="e">
        <f t="shared" si="27"/>
        <v>#N/A</v>
      </c>
      <c r="OK15" s="165" t="e">
        <f t="shared" si="27"/>
        <v>#N/A</v>
      </c>
      <c r="OL15" s="165" t="e">
        <f t="shared" si="27"/>
        <v>#N/A</v>
      </c>
      <c r="OM15" s="165" t="e">
        <f t="shared" si="27"/>
        <v>#N/A</v>
      </c>
      <c r="ON15" s="165" t="e">
        <f t="shared" si="27"/>
        <v>#N/A</v>
      </c>
      <c r="OO15" s="165" t="e">
        <f t="shared" si="27"/>
        <v>#N/A</v>
      </c>
      <c r="OP15" s="165" t="e">
        <f t="shared" si="27"/>
        <v>#N/A</v>
      </c>
      <c r="OQ15" s="165" t="e">
        <f t="shared" si="28"/>
        <v>#N/A</v>
      </c>
      <c r="OR15" s="165" t="e">
        <f t="shared" si="28"/>
        <v>#N/A</v>
      </c>
      <c r="OS15" s="165" t="e">
        <f t="shared" si="28"/>
        <v>#N/A</v>
      </c>
      <c r="OT15" s="165" t="e">
        <f t="shared" si="28"/>
        <v>#N/A</v>
      </c>
      <c r="OU15" s="165" t="e">
        <f t="shared" si="28"/>
        <v>#N/A</v>
      </c>
      <c r="OV15" s="165" t="e">
        <f t="shared" si="28"/>
        <v>#N/A</v>
      </c>
      <c r="OW15" s="165" t="e">
        <f t="shared" si="28"/>
        <v>#N/A</v>
      </c>
      <c r="OX15" s="165" t="e">
        <f t="shared" si="28"/>
        <v>#N/A</v>
      </c>
      <c r="OY15" s="165" t="e">
        <f t="shared" si="28"/>
        <v>#N/A</v>
      </c>
      <c r="OZ15" s="165" t="e">
        <f t="shared" si="28"/>
        <v>#N/A</v>
      </c>
      <c r="PA15" s="165" t="e">
        <f t="shared" si="28"/>
        <v>#N/A</v>
      </c>
      <c r="PB15" s="165" t="e">
        <f t="shared" si="28"/>
        <v>#N/A</v>
      </c>
      <c r="PC15" s="165" t="e">
        <f t="shared" si="28"/>
        <v>#N/A</v>
      </c>
      <c r="PD15" s="165" t="e">
        <f t="shared" si="28"/>
        <v>#N/A</v>
      </c>
      <c r="PE15" s="165" t="e">
        <f t="shared" si="28"/>
        <v>#N/A</v>
      </c>
      <c r="PF15" s="165" t="e">
        <f t="shared" si="28"/>
        <v>#N/A</v>
      </c>
      <c r="PG15" s="165" t="e">
        <f t="shared" si="29"/>
        <v>#N/A</v>
      </c>
      <c r="PH15" s="165" t="e">
        <f t="shared" si="29"/>
        <v>#N/A</v>
      </c>
      <c r="PI15" s="165" t="e">
        <f t="shared" si="29"/>
        <v>#N/A</v>
      </c>
      <c r="PJ15" s="165" t="e">
        <f t="shared" si="29"/>
        <v>#N/A</v>
      </c>
      <c r="PK15" s="165" t="e">
        <f t="shared" si="29"/>
        <v>#N/A</v>
      </c>
      <c r="PL15" s="165" t="e">
        <f t="shared" si="29"/>
        <v>#N/A</v>
      </c>
      <c r="PM15" s="165" t="e">
        <f t="shared" si="29"/>
        <v>#N/A</v>
      </c>
      <c r="PN15" s="165" t="e">
        <f t="shared" si="29"/>
        <v>#N/A</v>
      </c>
      <c r="PO15" s="165" t="e">
        <f t="shared" si="29"/>
        <v>#N/A</v>
      </c>
    </row>
    <row r="16" spans="1:432" hidden="1" x14ac:dyDescent="0.45">
      <c r="A16" s="362"/>
      <c r="B16" s="368" t="str">
        <f>IF($R16="","",ROUND(_xlfn.NORM.INV(ABS(VLOOKUP($T$1,VLookups!$A$43:$B$44,2,FALSE)-B$2),$N16,$R16),0))</f>
        <v/>
      </c>
      <c r="C16" s="374" t="str">
        <f t="shared" si="36"/>
        <v/>
      </c>
      <c r="D16" s="375" t="str">
        <f t="shared" si="37"/>
        <v/>
      </c>
      <c r="E16" s="105"/>
      <c r="F16" s="113"/>
      <c r="G16" s="118" t="str">
        <f t="shared" si="30"/>
        <v/>
      </c>
      <c r="H16" s="91"/>
      <c r="I16" s="118" t="str">
        <f t="shared" si="31"/>
        <v/>
      </c>
      <c r="J16" s="113"/>
      <c r="K16" s="106"/>
      <c r="L16" s="120" t="str">
        <f t="shared" si="0"/>
        <v/>
      </c>
      <c r="M16" s="120" t="str">
        <f t="shared" si="1"/>
        <v/>
      </c>
      <c r="N16" s="71" t="str">
        <f t="shared" si="32"/>
        <v/>
      </c>
      <c r="O16" s="23"/>
      <c r="P16" s="55"/>
      <c r="Q16" s="298"/>
      <c r="R16" s="72" t="str">
        <f>IF(AND(G16&gt;0,H16&gt;0,I16&gt;0),IF(ISBLANK(Q16),IF(ISBLANK(O16),"",(I16-G16)*VLOOKUP(O16,VLookups!$A$4:$B$13,2,FALSE)),Q16),"")</f>
        <v/>
      </c>
      <c r="S16" s="73" t="str">
        <f t="shared" si="2"/>
        <v/>
      </c>
      <c r="T16" s="91"/>
      <c r="U16" s="265" t="str">
        <f>IF(AND(T16&gt;0,H16&gt;0,NOT(R16="")),ABS(VLOOKUP($T$1,VLookups!$A$43:$B$44,2,FALSE)-_xlfn.NORM.DIST(T16,N16,R16,TRUE)),"")</f>
        <v/>
      </c>
      <c r="V16" s="90" t="str">
        <f>IF(AND($G16&gt;0,$H16&gt;0,$I16&gt;0,NOT(ISBLANK($O16))),_xlfn.NORM.INV(ABS(VLOOKUP($T$1,VLookups!$A$43:$B$44,2,FALSE)-V$3),$N16,$R16),"")</f>
        <v/>
      </c>
      <c r="W16" s="89" t="str">
        <f>IF(AND($G16&gt;0,$H16&gt;0,$I16&gt;0,NOT(ISBLANK($O16))),_xlfn.NORM.INV(ABS(VLOOKUP($T$1,VLookups!$A$43:$B$44,2,FALSE)-W$3),$N16,$R16),"")</f>
        <v/>
      </c>
      <c r="X16" s="90" t="str">
        <f>IF(AND($G16&gt;0,$H16&gt;0,$I16&gt;0,NOT(ISBLANK($O16))),_xlfn.NORM.INV(ABS(VLOOKUP($T$1,VLookups!$A$43:$B$44,2,FALSE)-X$3),$N16,$R16),"")</f>
        <v/>
      </c>
      <c r="Y16" s="89" t="str">
        <f>IF(AND($G16&gt;0,$H16&gt;0,$I16&gt;0,NOT(ISBLANK($O16))),_xlfn.NORM.INV(ABS(VLOOKUP($T$1,VLookups!$A$43:$B$44,2,FALSE)-Y$3),$N16,$R16),"")</f>
        <v/>
      </c>
      <c r="Z16" s="90" t="str">
        <f>IF(AND($G16&gt;0,$H16&gt;0,$I16&gt;0,NOT(ISBLANK($O16))),_xlfn.NORM.INV(ABS(VLOOKUP($T$1,VLookups!$A$43:$B$44,2,FALSE)-Z$3),$N16,$R16),"")</f>
        <v/>
      </c>
      <c r="AA16" s="89" t="str">
        <f>IF(AND($G16&gt;0,$H16&gt;0,$I16&gt;0,NOT(ISBLANK($O16))),_xlfn.NORM.INV(ABS(VLOOKUP($T$1,VLookups!$A$43:$B$44,2,FALSE)-AA$3),$N16,$R16),"")</f>
        <v/>
      </c>
      <c r="AB16" s="5"/>
      <c r="AC16" s="164" t="str">
        <f t="shared" si="33"/>
        <v/>
      </c>
      <c r="AD16" s="47" t="str">
        <f t="shared" si="34"/>
        <v/>
      </c>
      <c r="AE16" s="47" t="str">
        <f t="shared" si="34"/>
        <v/>
      </c>
      <c r="AF16" s="47" t="str">
        <f t="shared" si="34"/>
        <v/>
      </c>
      <c r="AG16" s="47" t="str">
        <f t="shared" si="34"/>
        <v/>
      </c>
      <c r="AH16" s="47" t="str">
        <f t="shared" si="34"/>
        <v/>
      </c>
      <c r="AI16" s="47" t="str">
        <f t="shared" si="34"/>
        <v/>
      </c>
      <c r="AJ16" s="47" t="str">
        <f t="shared" si="34"/>
        <v/>
      </c>
      <c r="AK16" s="47" t="str">
        <f t="shared" si="34"/>
        <v/>
      </c>
      <c r="AL16" s="47" t="str">
        <f t="shared" si="34"/>
        <v/>
      </c>
      <c r="AM16" s="47" t="str">
        <f t="shared" si="34"/>
        <v/>
      </c>
      <c r="AN16" s="47" t="str">
        <f t="shared" si="34"/>
        <v/>
      </c>
      <c r="AO16" s="47" t="str">
        <f t="shared" si="34"/>
        <v/>
      </c>
      <c r="AP16" s="47" t="str">
        <f t="shared" si="34"/>
        <v/>
      </c>
      <c r="AQ16" s="47" t="str">
        <f t="shared" si="34"/>
        <v/>
      </c>
      <c r="AR16" s="47" t="str">
        <f t="shared" si="34"/>
        <v/>
      </c>
      <c r="AS16" s="47" t="str">
        <f t="shared" si="34"/>
        <v/>
      </c>
      <c r="AT16" s="47" t="str">
        <f t="shared" si="3"/>
        <v/>
      </c>
      <c r="AU16" s="47" t="str">
        <f t="shared" si="4"/>
        <v/>
      </c>
      <c r="AV16" s="47" t="str">
        <f t="shared" si="4"/>
        <v/>
      </c>
      <c r="AW16" s="47" t="str">
        <f t="shared" si="4"/>
        <v/>
      </c>
      <c r="AX16" s="47" t="str">
        <f t="shared" si="4"/>
        <v/>
      </c>
      <c r="AY16" s="47" t="str">
        <f t="shared" si="4"/>
        <v/>
      </c>
      <c r="AZ16" s="47" t="str">
        <f t="shared" si="4"/>
        <v/>
      </c>
      <c r="BA16" s="47" t="str">
        <f t="shared" si="4"/>
        <v/>
      </c>
      <c r="BB16" s="47" t="str">
        <f t="shared" si="4"/>
        <v/>
      </c>
      <c r="BC16" s="47" t="str">
        <f t="shared" si="4"/>
        <v/>
      </c>
      <c r="BD16" s="47" t="str">
        <f t="shared" si="4"/>
        <v/>
      </c>
      <c r="BE16" s="47" t="str">
        <f t="shared" si="4"/>
        <v/>
      </c>
      <c r="BF16" s="47" t="str">
        <f t="shared" si="4"/>
        <v/>
      </c>
      <c r="BG16" s="47" t="str">
        <f t="shared" si="4"/>
        <v/>
      </c>
      <c r="BH16" s="47" t="str">
        <f t="shared" si="4"/>
        <v/>
      </c>
      <c r="BI16" s="47" t="str">
        <f t="shared" si="4"/>
        <v/>
      </c>
      <c r="BJ16" s="47" t="str">
        <f t="shared" si="4"/>
        <v/>
      </c>
      <c r="BK16" s="47" t="str">
        <f t="shared" si="5"/>
        <v/>
      </c>
      <c r="BL16" s="47" t="str">
        <f t="shared" si="5"/>
        <v/>
      </c>
      <c r="BM16" s="47" t="str">
        <f t="shared" si="5"/>
        <v/>
      </c>
      <c r="BN16" s="47" t="str">
        <f t="shared" si="5"/>
        <v/>
      </c>
      <c r="BO16" s="47" t="str">
        <f t="shared" si="5"/>
        <v/>
      </c>
      <c r="BP16" s="47" t="str">
        <f t="shared" si="5"/>
        <v/>
      </c>
      <c r="BQ16" s="47" t="str">
        <f t="shared" si="5"/>
        <v/>
      </c>
      <c r="BR16" s="47" t="str">
        <f t="shared" si="5"/>
        <v/>
      </c>
      <c r="BS16" s="47" t="str">
        <f t="shared" si="5"/>
        <v/>
      </c>
      <c r="BT16" s="47" t="str">
        <f t="shared" si="5"/>
        <v/>
      </c>
      <c r="BU16" s="47" t="str">
        <f t="shared" si="5"/>
        <v/>
      </c>
      <c r="BV16" s="47" t="str">
        <f t="shared" si="5"/>
        <v/>
      </c>
      <c r="BW16" s="47" t="str">
        <f t="shared" si="5"/>
        <v/>
      </c>
      <c r="BX16" s="47" t="str">
        <f t="shared" si="5"/>
        <v/>
      </c>
      <c r="BY16" s="47" t="str">
        <f t="shared" si="5"/>
        <v/>
      </c>
      <c r="BZ16" s="47" t="str">
        <f t="shared" si="5"/>
        <v/>
      </c>
      <c r="CA16" s="47" t="str">
        <f t="shared" si="6"/>
        <v/>
      </c>
      <c r="CB16" s="47" t="str">
        <f t="shared" si="6"/>
        <v/>
      </c>
      <c r="CC16" s="47" t="str">
        <f t="shared" si="6"/>
        <v/>
      </c>
      <c r="CD16" s="47" t="str">
        <f t="shared" si="6"/>
        <v/>
      </c>
      <c r="CE16" s="47" t="str">
        <f t="shared" si="6"/>
        <v/>
      </c>
      <c r="CF16" s="47" t="str">
        <f t="shared" si="6"/>
        <v/>
      </c>
      <c r="CG16" s="47" t="str">
        <f t="shared" si="6"/>
        <v/>
      </c>
      <c r="CH16" s="47" t="str">
        <f t="shared" si="6"/>
        <v/>
      </c>
      <c r="CI16" s="47" t="str">
        <f t="shared" si="6"/>
        <v/>
      </c>
      <c r="CJ16" s="47" t="str">
        <f t="shared" si="6"/>
        <v/>
      </c>
      <c r="CK16" s="47" t="str">
        <f t="shared" si="6"/>
        <v/>
      </c>
      <c r="CL16" s="47" t="str">
        <f t="shared" si="6"/>
        <v/>
      </c>
      <c r="CM16" s="47" t="str">
        <f t="shared" si="6"/>
        <v/>
      </c>
      <c r="CN16" s="47" t="str">
        <f t="shared" si="6"/>
        <v/>
      </c>
      <c r="CO16" s="47" t="str">
        <f t="shared" si="6"/>
        <v/>
      </c>
      <c r="CP16" s="47" t="str">
        <f t="shared" si="6"/>
        <v/>
      </c>
      <c r="CQ16" s="47" t="str">
        <f t="shared" si="7"/>
        <v/>
      </c>
      <c r="CR16" s="47" t="str">
        <f t="shared" si="7"/>
        <v/>
      </c>
      <c r="CS16" s="47" t="str">
        <f t="shared" si="7"/>
        <v/>
      </c>
      <c r="CT16" s="47" t="str">
        <f t="shared" si="7"/>
        <v/>
      </c>
      <c r="CU16" s="47" t="str">
        <f t="shared" si="7"/>
        <v/>
      </c>
      <c r="CV16" s="47" t="str">
        <f t="shared" si="7"/>
        <v/>
      </c>
      <c r="CW16" s="47" t="str">
        <f t="shared" si="7"/>
        <v/>
      </c>
      <c r="CX16" s="47" t="str">
        <f t="shared" si="7"/>
        <v/>
      </c>
      <c r="CY16" s="47" t="str">
        <f t="shared" si="7"/>
        <v/>
      </c>
      <c r="CZ16" s="47" t="str">
        <f t="shared" si="7"/>
        <v/>
      </c>
      <c r="DA16" s="47" t="str">
        <f t="shared" si="7"/>
        <v/>
      </c>
      <c r="DB16" s="47" t="str">
        <f t="shared" si="7"/>
        <v/>
      </c>
      <c r="DC16" s="47" t="str">
        <f t="shared" si="7"/>
        <v/>
      </c>
      <c r="DD16" s="47" t="str">
        <f t="shared" si="7"/>
        <v/>
      </c>
      <c r="DE16" s="47" t="str">
        <f t="shared" si="7"/>
        <v/>
      </c>
      <c r="DF16" s="47" t="str">
        <f t="shared" si="7"/>
        <v/>
      </c>
      <c r="DG16" s="47" t="str">
        <f t="shared" si="8"/>
        <v/>
      </c>
      <c r="DH16" s="47" t="str">
        <f t="shared" si="8"/>
        <v/>
      </c>
      <c r="DI16" s="47" t="str">
        <f t="shared" si="8"/>
        <v/>
      </c>
      <c r="DJ16" s="47" t="str">
        <f t="shared" si="8"/>
        <v/>
      </c>
      <c r="DK16" s="47" t="str">
        <f t="shared" si="8"/>
        <v/>
      </c>
      <c r="DL16" s="47" t="str">
        <f t="shared" si="8"/>
        <v/>
      </c>
      <c r="DM16" s="47" t="str">
        <f t="shared" si="8"/>
        <v/>
      </c>
      <c r="DN16" s="47" t="str">
        <f t="shared" si="8"/>
        <v/>
      </c>
      <c r="DO16" s="47" t="str">
        <f t="shared" si="8"/>
        <v/>
      </c>
      <c r="DP16" s="47" t="str">
        <f t="shared" si="8"/>
        <v/>
      </c>
      <c r="DQ16" s="47" t="str">
        <f t="shared" si="8"/>
        <v/>
      </c>
      <c r="DR16" s="47" t="str">
        <f t="shared" si="8"/>
        <v/>
      </c>
      <c r="DS16" s="47" t="str">
        <f t="shared" si="8"/>
        <v/>
      </c>
      <c r="DT16" s="47" t="str">
        <f t="shared" si="8"/>
        <v/>
      </c>
      <c r="DU16" s="47" t="str">
        <f t="shared" si="8"/>
        <v/>
      </c>
      <c r="DV16" s="47" t="str">
        <f t="shared" si="8"/>
        <v/>
      </c>
      <c r="DW16" s="47" t="str">
        <f t="shared" si="9"/>
        <v/>
      </c>
      <c r="DX16" s="47" t="str">
        <f t="shared" si="9"/>
        <v/>
      </c>
      <c r="DY16" s="47" t="str">
        <f t="shared" si="9"/>
        <v/>
      </c>
      <c r="DZ16" s="179" t="str">
        <f t="shared" si="35"/>
        <v/>
      </c>
      <c r="EA16" s="47" t="str">
        <f t="shared" si="10"/>
        <v/>
      </c>
      <c r="EB16" s="47" t="str">
        <f t="shared" si="10"/>
        <v/>
      </c>
      <c r="EC16" s="47" t="str">
        <f t="shared" si="10"/>
        <v/>
      </c>
      <c r="ED16" s="47" t="str">
        <f t="shared" si="10"/>
        <v/>
      </c>
      <c r="EE16" s="47" t="str">
        <f t="shared" si="10"/>
        <v/>
      </c>
      <c r="EF16" s="47" t="str">
        <f t="shared" si="10"/>
        <v/>
      </c>
      <c r="EG16" s="47" t="str">
        <f t="shared" si="10"/>
        <v/>
      </c>
      <c r="EH16" s="47" t="str">
        <f t="shared" si="10"/>
        <v/>
      </c>
      <c r="EI16" s="47" t="str">
        <f t="shared" si="10"/>
        <v/>
      </c>
      <c r="EJ16" s="47" t="str">
        <f t="shared" si="10"/>
        <v/>
      </c>
      <c r="EK16" s="47" t="str">
        <f t="shared" si="10"/>
        <v/>
      </c>
      <c r="EL16" s="47" t="str">
        <f t="shared" si="10"/>
        <v/>
      </c>
      <c r="EM16" s="47" t="str">
        <f t="shared" si="10"/>
        <v/>
      </c>
      <c r="EN16" s="47" t="str">
        <f t="shared" si="10"/>
        <v/>
      </c>
      <c r="EO16" s="47" t="str">
        <f t="shared" si="10"/>
        <v/>
      </c>
      <c r="EP16" s="47" t="str">
        <f t="shared" si="10"/>
        <v/>
      </c>
      <c r="EQ16" s="47" t="str">
        <f t="shared" si="11"/>
        <v/>
      </c>
      <c r="ER16" s="47" t="str">
        <f t="shared" si="11"/>
        <v/>
      </c>
      <c r="ES16" s="47" t="str">
        <f t="shared" si="11"/>
        <v/>
      </c>
      <c r="ET16" s="47" t="str">
        <f t="shared" si="11"/>
        <v/>
      </c>
      <c r="EU16" s="47" t="str">
        <f t="shared" si="11"/>
        <v/>
      </c>
      <c r="EV16" s="47" t="str">
        <f t="shared" si="11"/>
        <v/>
      </c>
      <c r="EW16" s="47" t="str">
        <f t="shared" si="11"/>
        <v/>
      </c>
      <c r="EX16" s="47" t="str">
        <f t="shared" si="11"/>
        <v/>
      </c>
      <c r="EY16" s="47" t="str">
        <f t="shared" si="11"/>
        <v/>
      </c>
      <c r="EZ16" s="47" t="str">
        <f t="shared" si="11"/>
        <v/>
      </c>
      <c r="FA16" s="47" t="str">
        <f t="shared" si="11"/>
        <v/>
      </c>
      <c r="FB16" s="47" t="str">
        <f t="shared" si="11"/>
        <v/>
      </c>
      <c r="FC16" s="47" t="str">
        <f t="shared" si="11"/>
        <v/>
      </c>
      <c r="FD16" s="47" t="str">
        <f t="shared" si="11"/>
        <v/>
      </c>
      <c r="FE16" s="47" t="str">
        <f t="shared" si="11"/>
        <v/>
      </c>
      <c r="FF16" s="47" t="str">
        <f t="shared" si="11"/>
        <v/>
      </c>
      <c r="FG16" s="47" t="str">
        <f t="shared" si="12"/>
        <v/>
      </c>
      <c r="FH16" s="47" t="str">
        <f t="shared" si="12"/>
        <v/>
      </c>
      <c r="FI16" s="47" t="str">
        <f t="shared" si="12"/>
        <v/>
      </c>
      <c r="FJ16" s="47" t="str">
        <f t="shared" si="12"/>
        <v/>
      </c>
      <c r="FK16" s="47" t="str">
        <f t="shared" si="12"/>
        <v/>
      </c>
      <c r="FL16" s="47" t="str">
        <f t="shared" si="12"/>
        <v/>
      </c>
      <c r="FM16" s="47" t="str">
        <f t="shared" si="12"/>
        <v/>
      </c>
      <c r="FN16" s="47" t="str">
        <f t="shared" si="12"/>
        <v/>
      </c>
      <c r="FO16" s="47" t="str">
        <f t="shared" si="12"/>
        <v/>
      </c>
      <c r="FP16" s="47" t="str">
        <f t="shared" si="12"/>
        <v/>
      </c>
      <c r="FQ16" s="47" t="str">
        <f t="shared" si="12"/>
        <v/>
      </c>
      <c r="FR16" s="47" t="str">
        <f t="shared" si="12"/>
        <v/>
      </c>
      <c r="FS16" s="47" t="str">
        <f t="shared" si="12"/>
        <v/>
      </c>
      <c r="FT16" s="47" t="str">
        <f t="shared" si="12"/>
        <v/>
      </c>
      <c r="FU16" s="47" t="str">
        <f t="shared" si="12"/>
        <v/>
      </c>
      <c r="FV16" s="47" t="str">
        <f t="shared" si="12"/>
        <v/>
      </c>
      <c r="FW16" s="47" t="str">
        <f t="shared" si="13"/>
        <v/>
      </c>
      <c r="FX16" s="47" t="str">
        <f t="shared" si="13"/>
        <v/>
      </c>
      <c r="FY16" s="47" t="str">
        <f t="shared" si="13"/>
        <v/>
      </c>
      <c r="FZ16" s="47" t="str">
        <f t="shared" si="13"/>
        <v/>
      </c>
      <c r="GA16" s="47" t="str">
        <f t="shared" si="13"/>
        <v/>
      </c>
      <c r="GB16" s="47" t="str">
        <f t="shared" si="13"/>
        <v/>
      </c>
      <c r="GC16" s="47" t="str">
        <f t="shared" si="13"/>
        <v/>
      </c>
      <c r="GD16" s="47" t="str">
        <f t="shared" si="13"/>
        <v/>
      </c>
      <c r="GE16" s="47" t="str">
        <f t="shared" si="13"/>
        <v/>
      </c>
      <c r="GF16" s="47" t="str">
        <f t="shared" si="13"/>
        <v/>
      </c>
      <c r="GG16" s="47" t="str">
        <f t="shared" si="13"/>
        <v/>
      </c>
      <c r="GH16" s="47" t="str">
        <f t="shared" si="13"/>
        <v/>
      </c>
      <c r="GI16" s="47" t="str">
        <f t="shared" si="13"/>
        <v/>
      </c>
      <c r="GJ16" s="47" t="str">
        <f t="shared" si="13"/>
        <v/>
      </c>
      <c r="GK16" s="47" t="str">
        <f t="shared" si="13"/>
        <v/>
      </c>
      <c r="GL16" s="47" t="str">
        <f t="shared" si="13"/>
        <v/>
      </c>
      <c r="GM16" s="47" t="str">
        <f t="shared" si="14"/>
        <v/>
      </c>
      <c r="GN16" s="47" t="str">
        <f t="shared" si="14"/>
        <v/>
      </c>
      <c r="GO16" s="47" t="str">
        <f t="shared" si="14"/>
        <v/>
      </c>
      <c r="GP16" s="47" t="str">
        <f t="shared" si="14"/>
        <v/>
      </c>
      <c r="GQ16" s="47" t="str">
        <f t="shared" si="14"/>
        <v/>
      </c>
      <c r="GR16" s="47" t="str">
        <f t="shared" si="14"/>
        <v/>
      </c>
      <c r="GS16" s="47" t="str">
        <f t="shared" si="14"/>
        <v/>
      </c>
      <c r="GT16" s="47" t="str">
        <f t="shared" si="14"/>
        <v/>
      </c>
      <c r="GU16" s="47" t="str">
        <f t="shared" si="14"/>
        <v/>
      </c>
      <c r="GV16" s="47" t="str">
        <f t="shared" si="14"/>
        <v/>
      </c>
      <c r="GW16" s="47" t="str">
        <f t="shared" si="14"/>
        <v/>
      </c>
      <c r="GX16" s="47" t="str">
        <f t="shared" si="14"/>
        <v/>
      </c>
      <c r="GY16" s="47" t="str">
        <f t="shared" si="14"/>
        <v/>
      </c>
      <c r="GZ16" s="47" t="str">
        <f t="shared" si="14"/>
        <v/>
      </c>
      <c r="HA16" s="47" t="str">
        <f t="shared" si="14"/>
        <v/>
      </c>
      <c r="HB16" s="47" t="str">
        <f t="shared" si="14"/>
        <v/>
      </c>
      <c r="HC16" s="47" t="str">
        <f t="shared" si="15"/>
        <v/>
      </c>
      <c r="HD16" s="47" t="str">
        <f t="shared" si="15"/>
        <v/>
      </c>
      <c r="HE16" s="47" t="str">
        <f t="shared" si="15"/>
        <v/>
      </c>
      <c r="HF16" s="47" t="str">
        <f t="shared" si="15"/>
        <v/>
      </c>
      <c r="HG16" s="47" t="str">
        <f t="shared" si="15"/>
        <v/>
      </c>
      <c r="HH16" s="47" t="str">
        <f t="shared" si="15"/>
        <v/>
      </c>
      <c r="HI16" s="47" t="str">
        <f t="shared" si="15"/>
        <v/>
      </c>
      <c r="HJ16" s="47" t="str">
        <f t="shared" si="15"/>
        <v/>
      </c>
      <c r="HK16" s="47" t="str">
        <f t="shared" si="15"/>
        <v/>
      </c>
      <c r="HL16" s="47" t="str">
        <f t="shared" si="15"/>
        <v/>
      </c>
      <c r="HM16" s="47" t="str">
        <f t="shared" si="15"/>
        <v/>
      </c>
      <c r="HN16" s="47" t="str">
        <f t="shared" si="15"/>
        <v/>
      </c>
      <c r="HO16" s="47" t="str">
        <f t="shared" si="15"/>
        <v/>
      </c>
      <c r="HP16" s="47" t="str">
        <f t="shared" si="15"/>
        <v/>
      </c>
      <c r="HQ16" s="47" t="str">
        <f t="shared" si="15"/>
        <v/>
      </c>
      <c r="HR16" s="47" t="str">
        <f t="shared" si="15"/>
        <v/>
      </c>
      <c r="HS16" s="47" t="str">
        <f t="shared" si="16"/>
        <v/>
      </c>
      <c r="HT16" s="47" t="str">
        <f t="shared" si="16"/>
        <v/>
      </c>
      <c r="HU16" s="47" t="str">
        <f t="shared" si="16"/>
        <v/>
      </c>
      <c r="HV16" s="47" t="str">
        <f t="shared" si="16"/>
        <v/>
      </c>
      <c r="HW16" s="165" t="e">
        <f t="shared" si="17"/>
        <v>#N/A</v>
      </c>
      <c r="HX16" s="165" t="e">
        <f t="shared" si="17"/>
        <v>#N/A</v>
      </c>
      <c r="HY16" s="165" t="e">
        <f t="shared" si="17"/>
        <v>#N/A</v>
      </c>
      <c r="HZ16" s="165" t="e">
        <f t="shared" si="17"/>
        <v>#N/A</v>
      </c>
      <c r="IA16" s="165" t="e">
        <f t="shared" si="17"/>
        <v>#N/A</v>
      </c>
      <c r="IB16" s="165" t="e">
        <f t="shared" si="17"/>
        <v>#N/A</v>
      </c>
      <c r="IC16" s="165" t="e">
        <f t="shared" si="17"/>
        <v>#N/A</v>
      </c>
      <c r="ID16" s="165" t="e">
        <f t="shared" si="17"/>
        <v>#N/A</v>
      </c>
      <c r="IE16" s="165" t="e">
        <f t="shared" si="17"/>
        <v>#N/A</v>
      </c>
      <c r="IF16" s="165" t="e">
        <f t="shared" si="17"/>
        <v>#N/A</v>
      </c>
      <c r="IG16" s="165" t="e">
        <f t="shared" si="17"/>
        <v>#N/A</v>
      </c>
      <c r="IH16" s="165" t="e">
        <f t="shared" si="17"/>
        <v>#N/A</v>
      </c>
      <c r="II16" s="165" t="e">
        <f t="shared" si="17"/>
        <v>#N/A</v>
      </c>
      <c r="IJ16" s="165" t="e">
        <f t="shared" si="17"/>
        <v>#N/A</v>
      </c>
      <c r="IK16" s="165" t="e">
        <f t="shared" si="17"/>
        <v>#N/A</v>
      </c>
      <c r="IL16" s="165" t="e">
        <f t="shared" si="17"/>
        <v>#N/A</v>
      </c>
      <c r="IM16" s="165" t="e">
        <f t="shared" si="18"/>
        <v>#N/A</v>
      </c>
      <c r="IN16" s="165" t="e">
        <f t="shared" si="18"/>
        <v>#N/A</v>
      </c>
      <c r="IO16" s="165" t="e">
        <f t="shared" si="18"/>
        <v>#N/A</v>
      </c>
      <c r="IP16" s="165" t="e">
        <f t="shared" si="18"/>
        <v>#N/A</v>
      </c>
      <c r="IQ16" s="165" t="e">
        <f t="shared" si="18"/>
        <v>#N/A</v>
      </c>
      <c r="IR16" s="165" t="e">
        <f t="shared" si="18"/>
        <v>#N/A</v>
      </c>
      <c r="IS16" s="165" t="e">
        <f t="shared" si="18"/>
        <v>#N/A</v>
      </c>
      <c r="IT16" s="165" t="e">
        <f t="shared" si="18"/>
        <v>#N/A</v>
      </c>
      <c r="IU16" s="165" t="e">
        <f t="shared" si="18"/>
        <v>#N/A</v>
      </c>
      <c r="IV16" s="165" t="e">
        <f t="shared" si="18"/>
        <v>#N/A</v>
      </c>
      <c r="IW16" s="165" t="e">
        <f t="shared" si="18"/>
        <v>#N/A</v>
      </c>
      <c r="IX16" s="165" t="e">
        <f t="shared" si="18"/>
        <v>#N/A</v>
      </c>
      <c r="IY16" s="165" t="e">
        <f t="shared" si="18"/>
        <v>#N/A</v>
      </c>
      <c r="IZ16" s="165" t="e">
        <f t="shared" si="18"/>
        <v>#N/A</v>
      </c>
      <c r="JA16" s="165" t="e">
        <f t="shared" si="18"/>
        <v>#N/A</v>
      </c>
      <c r="JB16" s="165" t="e">
        <f t="shared" si="18"/>
        <v>#N/A</v>
      </c>
      <c r="JC16" s="165" t="e">
        <f t="shared" si="19"/>
        <v>#N/A</v>
      </c>
      <c r="JD16" s="165" t="e">
        <f t="shared" si="19"/>
        <v>#N/A</v>
      </c>
      <c r="JE16" s="165" t="e">
        <f t="shared" si="19"/>
        <v>#N/A</v>
      </c>
      <c r="JF16" s="165" t="e">
        <f t="shared" si="19"/>
        <v>#N/A</v>
      </c>
      <c r="JG16" s="165" t="e">
        <f t="shared" si="19"/>
        <v>#N/A</v>
      </c>
      <c r="JH16" s="165" t="e">
        <f t="shared" si="19"/>
        <v>#N/A</v>
      </c>
      <c r="JI16" s="165" t="e">
        <f t="shared" si="19"/>
        <v>#N/A</v>
      </c>
      <c r="JJ16" s="165" t="e">
        <f t="shared" si="19"/>
        <v>#N/A</v>
      </c>
      <c r="JK16" s="165" t="e">
        <f t="shared" si="19"/>
        <v>#N/A</v>
      </c>
      <c r="JL16" s="165" t="e">
        <f t="shared" si="19"/>
        <v>#N/A</v>
      </c>
      <c r="JM16" s="165" t="e">
        <f t="shared" si="19"/>
        <v>#N/A</v>
      </c>
      <c r="JN16" s="165" t="e">
        <f t="shared" si="19"/>
        <v>#N/A</v>
      </c>
      <c r="JO16" s="165" t="e">
        <f t="shared" si="19"/>
        <v>#N/A</v>
      </c>
      <c r="JP16" s="165" t="e">
        <f t="shared" si="19"/>
        <v>#N/A</v>
      </c>
      <c r="JQ16" s="165" t="e">
        <f t="shared" si="19"/>
        <v>#N/A</v>
      </c>
      <c r="JR16" s="165" t="e">
        <f t="shared" si="19"/>
        <v>#N/A</v>
      </c>
      <c r="JS16" s="165" t="e">
        <f t="shared" si="20"/>
        <v>#N/A</v>
      </c>
      <c r="JT16" s="165" t="e">
        <f t="shared" si="20"/>
        <v>#N/A</v>
      </c>
      <c r="JU16" s="165" t="e">
        <f t="shared" si="20"/>
        <v>#N/A</v>
      </c>
      <c r="JV16" s="165" t="e">
        <f t="shared" si="20"/>
        <v>#N/A</v>
      </c>
      <c r="JW16" s="165" t="e">
        <f t="shared" si="20"/>
        <v>#N/A</v>
      </c>
      <c r="JX16" s="165" t="e">
        <f t="shared" si="20"/>
        <v>#N/A</v>
      </c>
      <c r="JY16" s="165" t="e">
        <f t="shared" si="20"/>
        <v>#N/A</v>
      </c>
      <c r="JZ16" s="165" t="e">
        <f t="shared" si="20"/>
        <v>#N/A</v>
      </c>
      <c r="KA16" s="165" t="e">
        <f t="shared" si="20"/>
        <v>#N/A</v>
      </c>
      <c r="KB16" s="165" t="e">
        <f t="shared" si="20"/>
        <v>#N/A</v>
      </c>
      <c r="KC16" s="165" t="e">
        <f t="shared" si="20"/>
        <v>#N/A</v>
      </c>
      <c r="KD16" s="165" t="e">
        <f t="shared" si="20"/>
        <v>#N/A</v>
      </c>
      <c r="KE16" s="165" t="e">
        <f t="shared" si="20"/>
        <v>#N/A</v>
      </c>
      <c r="KF16" s="165" t="e">
        <f t="shared" si="20"/>
        <v>#N/A</v>
      </c>
      <c r="KG16" s="165" t="e">
        <f t="shared" si="20"/>
        <v>#N/A</v>
      </c>
      <c r="KH16" s="165" t="e">
        <f t="shared" si="20"/>
        <v>#N/A</v>
      </c>
      <c r="KI16" s="165" t="e">
        <f t="shared" si="21"/>
        <v>#N/A</v>
      </c>
      <c r="KJ16" s="165" t="e">
        <f t="shared" si="21"/>
        <v>#N/A</v>
      </c>
      <c r="KK16" s="165" t="e">
        <f t="shared" si="21"/>
        <v>#N/A</v>
      </c>
      <c r="KL16" s="165" t="e">
        <f t="shared" si="21"/>
        <v>#N/A</v>
      </c>
      <c r="KM16" s="165" t="e">
        <f t="shared" si="21"/>
        <v>#N/A</v>
      </c>
      <c r="KN16" s="165" t="e">
        <f t="shared" si="21"/>
        <v>#N/A</v>
      </c>
      <c r="KO16" s="165" t="e">
        <f t="shared" si="21"/>
        <v>#N/A</v>
      </c>
      <c r="KP16" s="165" t="e">
        <f t="shared" si="21"/>
        <v>#N/A</v>
      </c>
      <c r="KQ16" s="165" t="e">
        <f t="shared" si="21"/>
        <v>#N/A</v>
      </c>
      <c r="KR16" s="165" t="e">
        <f t="shared" si="21"/>
        <v>#N/A</v>
      </c>
      <c r="KS16" s="165" t="e">
        <f t="shared" si="21"/>
        <v>#N/A</v>
      </c>
      <c r="KT16" s="165" t="e">
        <f t="shared" si="21"/>
        <v>#N/A</v>
      </c>
      <c r="KU16" s="165" t="e">
        <f t="shared" si="21"/>
        <v>#N/A</v>
      </c>
      <c r="KV16" s="165" t="e">
        <f t="shared" si="21"/>
        <v>#N/A</v>
      </c>
      <c r="KW16" s="165" t="e">
        <f t="shared" si="21"/>
        <v>#N/A</v>
      </c>
      <c r="KX16" s="165" t="e">
        <f t="shared" si="21"/>
        <v>#N/A</v>
      </c>
      <c r="KY16" s="165" t="e">
        <f t="shared" si="22"/>
        <v>#N/A</v>
      </c>
      <c r="KZ16" s="165" t="e">
        <f t="shared" si="22"/>
        <v>#N/A</v>
      </c>
      <c r="LA16" s="165" t="e">
        <f t="shared" si="22"/>
        <v>#N/A</v>
      </c>
      <c r="LB16" s="165" t="e">
        <f t="shared" si="22"/>
        <v>#N/A</v>
      </c>
      <c r="LC16" s="165" t="e">
        <f t="shared" si="22"/>
        <v>#N/A</v>
      </c>
      <c r="LD16" s="165" t="e">
        <f t="shared" si="22"/>
        <v>#N/A</v>
      </c>
      <c r="LE16" s="165" t="e">
        <f t="shared" si="22"/>
        <v>#N/A</v>
      </c>
      <c r="LF16" s="165" t="e">
        <f t="shared" si="22"/>
        <v>#N/A</v>
      </c>
      <c r="LG16" s="165" t="e">
        <f t="shared" si="22"/>
        <v>#N/A</v>
      </c>
      <c r="LH16" s="165" t="e">
        <f t="shared" si="22"/>
        <v>#N/A</v>
      </c>
      <c r="LI16" s="165" t="e">
        <f t="shared" si="22"/>
        <v>#N/A</v>
      </c>
      <c r="LJ16" s="165" t="e">
        <f t="shared" si="22"/>
        <v>#N/A</v>
      </c>
      <c r="LK16" s="165" t="e">
        <f t="shared" si="22"/>
        <v>#N/A</v>
      </c>
      <c r="LL16" s="165" t="e">
        <f t="shared" si="22"/>
        <v>#N/A</v>
      </c>
      <c r="LM16" s="165" t="e">
        <f t="shared" si="22"/>
        <v>#N/A</v>
      </c>
      <c r="LN16" s="165" t="e">
        <f t="shared" si="22"/>
        <v>#N/A</v>
      </c>
      <c r="LO16" s="165" t="e">
        <f t="shared" si="23"/>
        <v>#N/A</v>
      </c>
      <c r="LP16" s="165" t="e">
        <f t="shared" si="23"/>
        <v>#N/A</v>
      </c>
      <c r="LQ16" s="165" t="e">
        <f t="shared" si="23"/>
        <v>#N/A</v>
      </c>
      <c r="LR16" s="165" t="e">
        <f t="shared" si="23"/>
        <v>#N/A</v>
      </c>
      <c r="LS16" s="165" t="e">
        <f t="shared" si="23"/>
        <v>#N/A</v>
      </c>
      <c r="LT16" s="165" t="e">
        <f t="shared" si="23"/>
        <v>#N/A</v>
      </c>
      <c r="LU16" s="165" t="e">
        <f t="shared" si="23"/>
        <v>#N/A</v>
      </c>
      <c r="LV16" s="165" t="e">
        <f t="shared" si="23"/>
        <v>#N/A</v>
      </c>
      <c r="LW16" s="165" t="e">
        <f t="shared" si="23"/>
        <v>#N/A</v>
      </c>
      <c r="LX16" s="165" t="e">
        <f t="shared" si="23"/>
        <v>#N/A</v>
      </c>
      <c r="LY16" s="165" t="e">
        <f t="shared" si="23"/>
        <v>#N/A</v>
      </c>
      <c r="LZ16" s="165" t="e">
        <f t="shared" si="23"/>
        <v>#N/A</v>
      </c>
      <c r="MA16" s="165" t="e">
        <f t="shared" si="23"/>
        <v>#N/A</v>
      </c>
      <c r="MB16" s="165" t="e">
        <f t="shared" si="23"/>
        <v>#N/A</v>
      </c>
      <c r="MC16" s="165" t="e">
        <f t="shared" si="23"/>
        <v>#N/A</v>
      </c>
      <c r="MD16" s="165" t="e">
        <f t="shared" si="23"/>
        <v>#N/A</v>
      </c>
      <c r="ME16" s="165" t="e">
        <f t="shared" si="24"/>
        <v>#N/A</v>
      </c>
      <c r="MF16" s="165" t="e">
        <f t="shared" si="24"/>
        <v>#N/A</v>
      </c>
      <c r="MG16" s="165" t="e">
        <f t="shared" si="24"/>
        <v>#N/A</v>
      </c>
      <c r="MH16" s="165" t="e">
        <f t="shared" si="24"/>
        <v>#N/A</v>
      </c>
      <c r="MI16" s="165" t="e">
        <f t="shared" si="24"/>
        <v>#N/A</v>
      </c>
      <c r="MJ16" s="165" t="e">
        <f t="shared" si="24"/>
        <v>#N/A</v>
      </c>
      <c r="MK16" s="165" t="e">
        <f t="shared" si="24"/>
        <v>#N/A</v>
      </c>
      <c r="ML16" s="165" t="e">
        <f t="shared" si="24"/>
        <v>#N/A</v>
      </c>
      <c r="MM16" s="165" t="e">
        <f t="shared" si="24"/>
        <v>#N/A</v>
      </c>
      <c r="MN16" s="165" t="e">
        <f t="shared" si="24"/>
        <v>#N/A</v>
      </c>
      <c r="MO16" s="165" t="e">
        <f t="shared" si="24"/>
        <v>#N/A</v>
      </c>
      <c r="MP16" s="165" t="e">
        <f t="shared" si="24"/>
        <v>#N/A</v>
      </c>
      <c r="MQ16" s="165" t="e">
        <f t="shared" si="24"/>
        <v>#N/A</v>
      </c>
      <c r="MR16" s="165" t="e">
        <f t="shared" si="24"/>
        <v>#N/A</v>
      </c>
      <c r="MS16" s="165" t="e">
        <f t="shared" si="24"/>
        <v>#N/A</v>
      </c>
      <c r="MT16" s="165" t="e">
        <f t="shared" si="24"/>
        <v>#N/A</v>
      </c>
      <c r="MU16" s="165" t="e">
        <f t="shared" si="25"/>
        <v>#N/A</v>
      </c>
      <c r="MV16" s="165" t="e">
        <f t="shared" si="25"/>
        <v>#N/A</v>
      </c>
      <c r="MW16" s="165" t="e">
        <f t="shared" si="25"/>
        <v>#N/A</v>
      </c>
      <c r="MX16" s="165" t="e">
        <f t="shared" si="25"/>
        <v>#N/A</v>
      </c>
      <c r="MY16" s="165" t="e">
        <f t="shared" si="25"/>
        <v>#N/A</v>
      </c>
      <c r="MZ16" s="165" t="e">
        <f t="shared" si="25"/>
        <v>#N/A</v>
      </c>
      <c r="NA16" s="165" t="e">
        <f t="shared" si="25"/>
        <v>#N/A</v>
      </c>
      <c r="NB16" s="165" t="e">
        <f t="shared" si="25"/>
        <v>#N/A</v>
      </c>
      <c r="NC16" s="165" t="e">
        <f t="shared" si="25"/>
        <v>#N/A</v>
      </c>
      <c r="ND16" s="165" t="e">
        <f t="shared" si="25"/>
        <v>#N/A</v>
      </c>
      <c r="NE16" s="165" t="e">
        <f t="shared" si="25"/>
        <v>#N/A</v>
      </c>
      <c r="NF16" s="165" t="e">
        <f t="shared" si="25"/>
        <v>#N/A</v>
      </c>
      <c r="NG16" s="165" t="e">
        <f t="shared" si="25"/>
        <v>#N/A</v>
      </c>
      <c r="NH16" s="165" t="e">
        <f t="shared" si="25"/>
        <v>#N/A</v>
      </c>
      <c r="NI16" s="165" t="e">
        <f t="shared" si="25"/>
        <v>#N/A</v>
      </c>
      <c r="NJ16" s="165" t="e">
        <f t="shared" si="25"/>
        <v>#N/A</v>
      </c>
      <c r="NK16" s="165" t="e">
        <f t="shared" si="26"/>
        <v>#N/A</v>
      </c>
      <c r="NL16" s="165" t="e">
        <f t="shared" si="26"/>
        <v>#N/A</v>
      </c>
      <c r="NM16" s="165" t="e">
        <f t="shared" si="26"/>
        <v>#N/A</v>
      </c>
      <c r="NN16" s="165" t="e">
        <f t="shared" si="26"/>
        <v>#N/A</v>
      </c>
      <c r="NO16" s="165" t="e">
        <f t="shared" si="26"/>
        <v>#N/A</v>
      </c>
      <c r="NP16" s="165" t="e">
        <f t="shared" si="26"/>
        <v>#N/A</v>
      </c>
      <c r="NQ16" s="165" t="e">
        <f t="shared" si="26"/>
        <v>#N/A</v>
      </c>
      <c r="NR16" s="165" t="e">
        <f t="shared" si="26"/>
        <v>#N/A</v>
      </c>
      <c r="NS16" s="165" t="e">
        <f t="shared" si="26"/>
        <v>#N/A</v>
      </c>
      <c r="NT16" s="165" t="e">
        <f t="shared" si="26"/>
        <v>#N/A</v>
      </c>
      <c r="NU16" s="165" t="e">
        <f t="shared" si="26"/>
        <v>#N/A</v>
      </c>
      <c r="NV16" s="165" t="e">
        <f t="shared" si="26"/>
        <v>#N/A</v>
      </c>
      <c r="NW16" s="165" t="e">
        <f t="shared" si="26"/>
        <v>#N/A</v>
      </c>
      <c r="NX16" s="165" t="e">
        <f t="shared" si="26"/>
        <v>#N/A</v>
      </c>
      <c r="NY16" s="165" t="e">
        <f t="shared" si="26"/>
        <v>#N/A</v>
      </c>
      <c r="NZ16" s="165" t="e">
        <f t="shared" si="26"/>
        <v>#N/A</v>
      </c>
      <c r="OA16" s="165" t="e">
        <f t="shared" si="27"/>
        <v>#N/A</v>
      </c>
      <c r="OB16" s="165" t="e">
        <f t="shared" si="27"/>
        <v>#N/A</v>
      </c>
      <c r="OC16" s="165" t="e">
        <f t="shared" si="27"/>
        <v>#N/A</v>
      </c>
      <c r="OD16" s="165" t="e">
        <f t="shared" si="27"/>
        <v>#N/A</v>
      </c>
      <c r="OE16" s="165" t="e">
        <f t="shared" si="27"/>
        <v>#N/A</v>
      </c>
      <c r="OF16" s="165" t="e">
        <f t="shared" si="27"/>
        <v>#N/A</v>
      </c>
      <c r="OG16" s="165" t="e">
        <f t="shared" si="27"/>
        <v>#N/A</v>
      </c>
      <c r="OH16" s="165" t="e">
        <f t="shared" si="27"/>
        <v>#N/A</v>
      </c>
      <c r="OI16" s="165" t="e">
        <f t="shared" si="27"/>
        <v>#N/A</v>
      </c>
      <c r="OJ16" s="165" t="e">
        <f t="shared" si="27"/>
        <v>#N/A</v>
      </c>
      <c r="OK16" s="165" t="e">
        <f t="shared" si="27"/>
        <v>#N/A</v>
      </c>
      <c r="OL16" s="165" t="e">
        <f t="shared" si="27"/>
        <v>#N/A</v>
      </c>
      <c r="OM16" s="165" t="e">
        <f t="shared" si="27"/>
        <v>#N/A</v>
      </c>
      <c r="ON16" s="165" t="e">
        <f t="shared" si="27"/>
        <v>#N/A</v>
      </c>
      <c r="OO16" s="165" t="e">
        <f t="shared" si="27"/>
        <v>#N/A</v>
      </c>
      <c r="OP16" s="165" t="e">
        <f t="shared" si="27"/>
        <v>#N/A</v>
      </c>
      <c r="OQ16" s="165" t="e">
        <f t="shared" si="28"/>
        <v>#N/A</v>
      </c>
      <c r="OR16" s="165" t="e">
        <f t="shared" si="28"/>
        <v>#N/A</v>
      </c>
      <c r="OS16" s="165" t="e">
        <f t="shared" si="28"/>
        <v>#N/A</v>
      </c>
      <c r="OT16" s="165" t="e">
        <f t="shared" si="28"/>
        <v>#N/A</v>
      </c>
      <c r="OU16" s="165" t="e">
        <f t="shared" si="28"/>
        <v>#N/A</v>
      </c>
      <c r="OV16" s="165" t="e">
        <f t="shared" si="28"/>
        <v>#N/A</v>
      </c>
      <c r="OW16" s="165" t="e">
        <f t="shared" si="28"/>
        <v>#N/A</v>
      </c>
      <c r="OX16" s="165" t="e">
        <f t="shared" si="28"/>
        <v>#N/A</v>
      </c>
      <c r="OY16" s="165" t="e">
        <f t="shared" si="28"/>
        <v>#N/A</v>
      </c>
      <c r="OZ16" s="165" t="e">
        <f t="shared" si="28"/>
        <v>#N/A</v>
      </c>
      <c r="PA16" s="165" t="e">
        <f t="shared" si="28"/>
        <v>#N/A</v>
      </c>
      <c r="PB16" s="165" t="e">
        <f t="shared" si="28"/>
        <v>#N/A</v>
      </c>
      <c r="PC16" s="165" t="e">
        <f t="shared" si="28"/>
        <v>#N/A</v>
      </c>
      <c r="PD16" s="165" t="e">
        <f t="shared" si="28"/>
        <v>#N/A</v>
      </c>
      <c r="PE16" s="165" t="e">
        <f t="shared" si="28"/>
        <v>#N/A</v>
      </c>
      <c r="PF16" s="165" t="e">
        <f t="shared" si="28"/>
        <v>#N/A</v>
      </c>
      <c r="PG16" s="165" t="e">
        <f t="shared" si="29"/>
        <v>#N/A</v>
      </c>
      <c r="PH16" s="165" t="e">
        <f t="shared" si="29"/>
        <v>#N/A</v>
      </c>
      <c r="PI16" s="165" t="e">
        <f t="shared" si="29"/>
        <v>#N/A</v>
      </c>
      <c r="PJ16" s="165" t="e">
        <f t="shared" si="29"/>
        <v>#N/A</v>
      </c>
      <c r="PK16" s="165" t="e">
        <f t="shared" si="29"/>
        <v>#N/A</v>
      </c>
      <c r="PL16" s="165" t="e">
        <f t="shared" si="29"/>
        <v>#N/A</v>
      </c>
      <c r="PM16" s="165" t="e">
        <f t="shared" si="29"/>
        <v>#N/A</v>
      </c>
      <c r="PN16" s="165" t="e">
        <f t="shared" si="29"/>
        <v>#N/A</v>
      </c>
      <c r="PO16" s="165" t="e">
        <f t="shared" si="29"/>
        <v>#N/A</v>
      </c>
    </row>
    <row r="17" spans="1:431" hidden="1" x14ac:dyDescent="0.45">
      <c r="A17" s="362"/>
      <c r="B17" s="368" t="str">
        <f>IF($R17="","",ROUND(_xlfn.NORM.INV(ABS(VLOOKUP($T$1,VLookups!$A$43:$B$44,2,FALSE)-B$2),$N17,$R17),0))</f>
        <v/>
      </c>
      <c r="C17" s="374" t="str">
        <f t="shared" si="36"/>
        <v/>
      </c>
      <c r="D17" s="375" t="str">
        <f t="shared" si="37"/>
        <v/>
      </c>
      <c r="E17" s="105"/>
      <c r="F17" s="113"/>
      <c r="G17" s="118" t="str">
        <f t="shared" si="30"/>
        <v/>
      </c>
      <c r="H17" s="91"/>
      <c r="I17" s="118" t="str">
        <f t="shared" si="31"/>
        <v/>
      </c>
      <c r="J17" s="113"/>
      <c r="K17" s="106"/>
      <c r="L17" s="120" t="str">
        <f t="shared" si="0"/>
        <v/>
      </c>
      <c r="M17" s="120" t="str">
        <f t="shared" si="1"/>
        <v/>
      </c>
      <c r="N17" s="71" t="str">
        <f t="shared" si="32"/>
        <v/>
      </c>
      <c r="O17" s="23"/>
      <c r="P17" s="55"/>
      <c r="Q17" s="298"/>
      <c r="R17" s="72" t="str">
        <f>IF(AND(G17&gt;0,H17&gt;0,I17&gt;0),IF(ISBLANK(Q17),IF(ISBLANK(O17),"",(I17-G17)*VLOOKUP(O17,VLookups!$A$4:$B$13,2,FALSE)),Q17),"")</f>
        <v/>
      </c>
      <c r="S17" s="73" t="str">
        <f t="shared" si="2"/>
        <v/>
      </c>
      <c r="T17" s="91"/>
      <c r="U17" s="265" t="str">
        <f>IF(AND(T17&gt;0,H17&gt;0,NOT(R17="")),ABS(VLOOKUP($T$1,VLookups!$A$43:$B$44,2,FALSE)-_xlfn.NORM.DIST(T17,N17,R17,TRUE)),"")</f>
        <v/>
      </c>
      <c r="V17" s="90" t="str">
        <f>IF(AND($G17&gt;0,$H17&gt;0,$I17&gt;0,NOT(ISBLANK($O17))),_xlfn.NORM.INV(ABS(VLOOKUP($T$1,VLookups!$A$43:$B$44,2,FALSE)-V$3),$N17,$R17),"")</f>
        <v/>
      </c>
      <c r="W17" s="89" t="str">
        <f>IF(AND($G17&gt;0,$H17&gt;0,$I17&gt;0,NOT(ISBLANK($O17))),_xlfn.NORM.INV(ABS(VLOOKUP($T$1,VLookups!$A$43:$B$44,2,FALSE)-W$3),$N17,$R17),"")</f>
        <v/>
      </c>
      <c r="X17" s="90" t="str">
        <f>IF(AND($G17&gt;0,$H17&gt;0,$I17&gt;0,NOT(ISBLANK($O17))),_xlfn.NORM.INV(ABS(VLOOKUP($T$1,VLookups!$A$43:$B$44,2,FALSE)-X$3),$N17,$R17),"")</f>
        <v/>
      </c>
      <c r="Y17" s="89" t="str">
        <f>IF(AND($G17&gt;0,$H17&gt;0,$I17&gt;0,NOT(ISBLANK($O17))),_xlfn.NORM.INV(ABS(VLOOKUP($T$1,VLookups!$A$43:$B$44,2,FALSE)-Y$3),$N17,$R17),"")</f>
        <v/>
      </c>
      <c r="Z17" s="90" t="str">
        <f>IF(AND($G17&gt;0,$H17&gt;0,$I17&gt;0,NOT(ISBLANK($O17))),_xlfn.NORM.INV(ABS(VLOOKUP($T$1,VLookups!$A$43:$B$44,2,FALSE)-Z$3),$N17,$R17),"")</f>
        <v/>
      </c>
      <c r="AA17" s="89" t="str">
        <f>IF(AND($G17&gt;0,$H17&gt;0,$I17&gt;0,NOT(ISBLANK($O17))),_xlfn.NORM.INV(ABS(VLOOKUP($T$1,VLookups!$A$43:$B$44,2,FALSE)-AA$3),$N17,$R17),"")</f>
        <v/>
      </c>
      <c r="AB17" s="5"/>
      <c r="AC17" s="164" t="str">
        <f t="shared" si="33"/>
        <v/>
      </c>
      <c r="AD17" s="47" t="str">
        <f t="shared" si="34"/>
        <v/>
      </c>
      <c r="AE17" s="47" t="str">
        <f t="shared" si="34"/>
        <v/>
      </c>
      <c r="AF17" s="47" t="str">
        <f t="shared" si="34"/>
        <v/>
      </c>
      <c r="AG17" s="47" t="str">
        <f t="shared" si="34"/>
        <v/>
      </c>
      <c r="AH17" s="47" t="str">
        <f t="shared" si="34"/>
        <v/>
      </c>
      <c r="AI17" s="47" t="str">
        <f t="shared" si="34"/>
        <v/>
      </c>
      <c r="AJ17" s="47" t="str">
        <f t="shared" si="34"/>
        <v/>
      </c>
      <c r="AK17" s="47" t="str">
        <f t="shared" si="34"/>
        <v/>
      </c>
      <c r="AL17" s="47" t="str">
        <f t="shared" si="34"/>
        <v/>
      </c>
      <c r="AM17" s="47" t="str">
        <f t="shared" si="34"/>
        <v/>
      </c>
      <c r="AN17" s="47" t="str">
        <f t="shared" si="34"/>
        <v/>
      </c>
      <c r="AO17" s="47" t="str">
        <f t="shared" si="34"/>
        <v/>
      </c>
      <c r="AP17" s="47" t="str">
        <f t="shared" si="34"/>
        <v/>
      </c>
      <c r="AQ17" s="47" t="str">
        <f t="shared" si="34"/>
        <v/>
      </c>
      <c r="AR17" s="47" t="str">
        <f t="shared" si="34"/>
        <v/>
      </c>
      <c r="AS17" s="47" t="str">
        <f t="shared" si="34"/>
        <v/>
      </c>
      <c r="AT17" s="47" t="str">
        <f t="shared" si="3"/>
        <v/>
      </c>
      <c r="AU17" s="47" t="str">
        <f t="shared" si="4"/>
        <v/>
      </c>
      <c r="AV17" s="47" t="str">
        <f t="shared" si="4"/>
        <v/>
      </c>
      <c r="AW17" s="47" t="str">
        <f t="shared" si="4"/>
        <v/>
      </c>
      <c r="AX17" s="47" t="str">
        <f t="shared" si="4"/>
        <v/>
      </c>
      <c r="AY17" s="47" t="str">
        <f t="shared" si="4"/>
        <v/>
      </c>
      <c r="AZ17" s="47" t="str">
        <f t="shared" si="4"/>
        <v/>
      </c>
      <c r="BA17" s="47" t="str">
        <f t="shared" si="4"/>
        <v/>
      </c>
      <c r="BB17" s="47" t="str">
        <f t="shared" si="4"/>
        <v/>
      </c>
      <c r="BC17" s="47" t="str">
        <f t="shared" si="4"/>
        <v/>
      </c>
      <c r="BD17" s="47" t="str">
        <f t="shared" si="4"/>
        <v/>
      </c>
      <c r="BE17" s="47" t="str">
        <f t="shared" si="4"/>
        <v/>
      </c>
      <c r="BF17" s="47" t="str">
        <f t="shared" si="4"/>
        <v/>
      </c>
      <c r="BG17" s="47" t="str">
        <f t="shared" si="4"/>
        <v/>
      </c>
      <c r="BH17" s="47" t="str">
        <f t="shared" si="4"/>
        <v/>
      </c>
      <c r="BI17" s="47" t="str">
        <f t="shared" si="4"/>
        <v/>
      </c>
      <c r="BJ17" s="47" t="str">
        <f t="shared" si="4"/>
        <v/>
      </c>
      <c r="BK17" s="47" t="str">
        <f t="shared" si="5"/>
        <v/>
      </c>
      <c r="BL17" s="47" t="str">
        <f t="shared" si="5"/>
        <v/>
      </c>
      <c r="BM17" s="47" t="str">
        <f t="shared" si="5"/>
        <v/>
      </c>
      <c r="BN17" s="47" t="str">
        <f t="shared" si="5"/>
        <v/>
      </c>
      <c r="BO17" s="47" t="str">
        <f t="shared" si="5"/>
        <v/>
      </c>
      <c r="BP17" s="47" t="str">
        <f t="shared" si="5"/>
        <v/>
      </c>
      <c r="BQ17" s="47" t="str">
        <f t="shared" si="5"/>
        <v/>
      </c>
      <c r="BR17" s="47" t="str">
        <f t="shared" si="5"/>
        <v/>
      </c>
      <c r="BS17" s="47" t="str">
        <f t="shared" si="5"/>
        <v/>
      </c>
      <c r="BT17" s="47" t="str">
        <f t="shared" si="5"/>
        <v/>
      </c>
      <c r="BU17" s="47" t="str">
        <f t="shared" si="5"/>
        <v/>
      </c>
      <c r="BV17" s="47" t="str">
        <f t="shared" si="5"/>
        <v/>
      </c>
      <c r="BW17" s="47" t="str">
        <f t="shared" si="5"/>
        <v/>
      </c>
      <c r="BX17" s="47" t="str">
        <f t="shared" si="5"/>
        <v/>
      </c>
      <c r="BY17" s="47" t="str">
        <f t="shared" si="5"/>
        <v/>
      </c>
      <c r="BZ17" s="47" t="str">
        <f t="shared" si="5"/>
        <v/>
      </c>
      <c r="CA17" s="47" t="str">
        <f t="shared" si="6"/>
        <v/>
      </c>
      <c r="CB17" s="47" t="str">
        <f t="shared" si="6"/>
        <v/>
      </c>
      <c r="CC17" s="47" t="str">
        <f t="shared" si="6"/>
        <v/>
      </c>
      <c r="CD17" s="47" t="str">
        <f t="shared" si="6"/>
        <v/>
      </c>
      <c r="CE17" s="47" t="str">
        <f t="shared" si="6"/>
        <v/>
      </c>
      <c r="CF17" s="47" t="str">
        <f t="shared" si="6"/>
        <v/>
      </c>
      <c r="CG17" s="47" t="str">
        <f t="shared" si="6"/>
        <v/>
      </c>
      <c r="CH17" s="47" t="str">
        <f t="shared" si="6"/>
        <v/>
      </c>
      <c r="CI17" s="47" t="str">
        <f t="shared" si="6"/>
        <v/>
      </c>
      <c r="CJ17" s="47" t="str">
        <f t="shared" si="6"/>
        <v/>
      </c>
      <c r="CK17" s="47" t="str">
        <f t="shared" si="6"/>
        <v/>
      </c>
      <c r="CL17" s="47" t="str">
        <f t="shared" si="6"/>
        <v/>
      </c>
      <c r="CM17" s="47" t="str">
        <f t="shared" si="6"/>
        <v/>
      </c>
      <c r="CN17" s="47" t="str">
        <f t="shared" si="6"/>
        <v/>
      </c>
      <c r="CO17" s="47" t="str">
        <f t="shared" si="6"/>
        <v/>
      </c>
      <c r="CP17" s="47" t="str">
        <f t="shared" si="6"/>
        <v/>
      </c>
      <c r="CQ17" s="47" t="str">
        <f t="shared" si="7"/>
        <v/>
      </c>
      <c r="CR17" s="47" t="str">
        <f t="shared" si="7"/>
        <v/>
      </c>
      <c r="CS17" s="47" t="str">
        <f t="shared" si="7"/>
        <v/>
      </c>
      <c r="CT17" s="47" t="str">
        <f t="shared" si="7"/>
        <v/>
      </c>
      <c r="CU17" s="47" t="str">
        <f t="shared" si="7"/>
        <v/>
      </c>
      <c r="CV17" s="47" t="str">
        <f t="shared" si="7"/>
        <v/>
      </c>
      <c r="CW17" s="47" t="str">
        <f t="shared" si="7"/>
        <v/>
      </c>
      <c r="CX17" s="47" t="str">
        <f t="shared" si="7"/>
        <v/>
      </c>
      <c r="CY17" s="47" t="str">
        <f t="shared" si="7"/>
        <v/>
      </c>
      <c r="CZ17" s="47" t="str">
        <f t="shared" si="7"/>
        <v/>
      </c>
      <c r="DA17" s="47" t="str">
        <f t="shared" si="7"/>
        <v/>
      </c>
      <c r="DB17" s="47" t="str">
        <f t="shared" si="7"/>
        <v/>
      </c>
      <c r="DC17" s="47" t="str">
        <f t="shared" si="7"/>
        <v/>
      </c>
      <c r="DD17" s="47" t="str">
        <f t="shared" si="7"/>
        <v/>
      </c>
      <c r="DE17" s="47" t="str">
        <f t="shared" si="7"/>
        <v/>
      </c>
      <c r="DF17" s="47" t="str">
        <f t="shared" si="7"/>
        <v/>
      </c>
      <c r="DG17" s="47" t="str">
        <f t="shared" si="8"/>
        <v/>
      </c>
      <c r="DH17" s="47" t="str">
        <f t="shared" si="8"/>
        <v/>
      </c>
      <c r="DI17" s="47" t="str">
        <f t="shared" si="8"/>
        <v/>
      </c>
      <c r="DJ17" s="47" t="str">
        <f t="shared" si="8"/>
        <v/>
      </c>
      <c r="DK17" s="47" t="str">
        <f t="shared" si="8"/>
        <v/>
      </c>
      <c r="DL17" s="47" t="str">
        <f t="shared" si="8"/>
        <v/>
      </c>
      <c r="DM17" s="47" t="str">
        <f t="shared" si="8"/>
        <v/>
      </c>
      <c r="DN17" s="47" t="str">
        <f t="shared" si="8"/>
        <v/>
      </c>
      <c r="DO17" s="47" t="str">
        <f t="shared" si="8"/>
        <v/>
      </c>
      <c r="DP17" s="47" t="str">
        <f t="shared" si="8"/>
        <v/>
      </c>
      <c r="DQ17" s="47" t="str">
        <f t="shared" si="8"/>
        <v/>
      </c>
      <c r="DR17" s="47" t="str">
        <f t="shared" si="8"/>
        <v/>
      </c>
      <c r="DS17" s="47" t="str">
        <f t="shared" si="8"/>
        <v/>
      </c>
      <c r="DT17" s="47" t="str">
        <f t="shared" si="8"/>
        <v/>
      </c>
      <c r="DU17" s="47" t="str">
        <f t="shared" si="8"/>
        <v/>
      </c>
      <c r="DV17" s="47" t="str">
        <f t="shared" si="8"/>
        <v/>
      </c>
      <c r="DW17" s="47" t="str">
        <f t="shared" si="9"/>
        <v/>
      </c>
      <c r="DX17" s="47" t="str">
        <f t="shared" si="9"/>
        <v/>
      </c>
      <c r="DY17" s="47" t="str">
        <f t="shared" si="9"/>
        <v/>
      </c>
      <c r="DZ17" s="179" t="str">
        <f t="shared" si="35"/>
        <v/>
      </c>
      <c r="EA17" s="47" t="str">
        <f t="shared" si="10"/>
        <v/>
      </c>
      <c r="EB17" s="47" t="str">
        <f t="shared" si="10"/>
        <v/>
      </c>
      <c r="EC17" s="47" t="str">
        <f t="shared" si="10"/>
        <v/>
      </c>
      <c r="ED17" s="47" t="str">
        <f t="shared" si="10"/>
        <v/>
      </c>
      <c r="EE17" s="47" t="str">
        <f t="shared" si="10"/>
        <v/>
      </c>
      <c r="EF17" s="47" t="str">
        <f t="shared" si="10"/>
        <v/>
      </c>
      <c r="EG17" s="47" t="str">
        <f t="shared" si="10"/>
        <v/>
      </c>
      <c r="EH17" s="47" t="str">
        <f t="shared" si="10"/>
        <v/>
      </c>
      <c r="EI17" s="47" t="str">
        <f t="shared" si="10"/>
        <v/>
      </c>
      <c r="EJ17" s="47" t="str">
        <f t="shared" si="10"/>
        <v/>
      </c>
      <c r="EK17" s="47" t="str">
        <f t="shared" si="10"/>
        <v/>
      </c>
      <c r="EL17" s="47" t="str">
        <f t="shared" si="10"/>
        <v/>
      </c>
      <c r="EM17" s="47" t="str">
        <f t="shared" si="10"/>
        <v/>
      </c>
      <c r="EN17" s="47" t="str">
        <f t="shared" si="10"/>
        <v/>
      </c>
      <c r="EO17" s="47" t="str">
        <f t="shared" si="10"/>
        <v/>
      </c>
      <c r="EP17" s="47" t="str">
        <f t="shared" si="10"/>
        <v/>
      </c>
      <c r="EQ17" s="47" t="str">
        <f t="shared" si="11"/>
        <v/>
      </c>
      <c r="ER17" s="47" t="str">
        <f t="shared" si="11"/>
        <v/>
      </c>
      <c r="ES17" s="47" t="str">
        <f t="shared" si="11"/>
        <v/>
      </c>
      <c r="ET17" s="47" t="str">
        <f t="shared" si="11"/>
        <v/>
      </c>
      <c r="EU17" s="47" t="str">
        <f t="shared" si="11"/>
        <v/>
      </c>
      <c r="EV17" s="47" t="str">
        <f t="shared" si="11"/>
        <v/>
      </c>
      <c r="EW17" s="47" t="str">
        <f t="shared" si="11"/>
        <v/>
      </c>
      <c r="EX17" s="47" t="str">
        <f t="shared" si="11"/>
        <v/>
      </c>
      <c r="EY17" s="47" t="str">
        <f t="shared" si="11"/>
        <v/>
      </c>
      <c r="EZ17" s="47" t="str">
        <f t="shared" si="11"/>
        <v/>
      </c>
      <c r="FA17" s="47" t="str">
        <f t="shared" si="11"/>
        <v/>
      </c>
      <c r="FB17" s="47" t="str">
        <f t="shared" si="11"/>
        <v/>
      </c>
      <c r="FC17" s="47" t="str">
        <f t="shared" si="11"/>
        <v/>
      </c>
      <c r="FD17" s="47" t="str">
        <f t="shared" si="11"/>
        <v/>
      </c>
      <c r="FE17" s="47" t="str">
        <f t="shared" si="11"/>
        <v/>
      </c>
      <c r="FF17" s="47" t="str">
        <f t="shared" si="11"/>
        <v/>
      </c>
      <c r="FG17" s="47" t="str">
        <f t="shared" si="12"/>
        <v/>
      </c>
      <c r="FH17" s="47" t="str">
        <f t="shared" si="12"/>
        <v/>
      </c>
      <c r="FI17" s="47" t="str">
        <f t="shared" si="12"/>
        <v/>
      </c>
      <c r="FJ17" s="47" t="str">
        <f t="shared" si="12"/>
        <v/>
      </c>
      <c r="FK17" s="47" t="str">
        <f t="shared" si="12"/>
        <v/>
      </c>
      <c r="FL17" s="47" t="str">
        <f t="shared" si="12"/>
        <v/>
      </c>
      <c r="FM17" s="47" t="str">
        <f t="shared" si="12"/>
        <v/>
      </c>
      <c r="FN17" s="47" t="str">
        <f t="shared" si="12"/>
        <v/>
      </c>
      <c r="FO17" s="47" t="str">
        <f t="shared" si="12"/>
        <v/>
      </c>
      <c r="FP17" s="47" t="str">
        <f t="shared" si="12"/>
        <v/>
      </c>
      <c r="FQ17" s="47" t="str">
        <f t="shared" si="12"/>
        <v/>
      </c>
      <c r="FR17" s="47" t="str">
        <f t="shared" si="12"/>
        <v/>
      </c>
      <c r="FS17" s="47" t="str">
        <f t="shared" si="12"/>
        <v/>
      </c>
      <c r="FT17" s="47" t="str">
        <f t="shared" si="12"/>
        <v/>
      </c>
      <c r="FU17" s="47" t="str">
        <f t="shared" si="12"/>
        <v/>
      </c>
      <c r="FV17" s="47" t="str">
        <f t="shared" si="12"/>
        <v/>
      </c>
      <c r="FW17" s="47" t="str">
        <f t="shared" si="13"/>
        <v/>
      </c>
      <c r="FX17" s="47" t="str">
        <f t="shared" si="13"/>
        <v/>
      </c>
      <c r="FY17" s="47" t="str">
        <f t="shared" si="13"/>
        <v/>
      </c>
      <c r="FZ17" s="47" t="str">
        <f t="shared" si="13"/>
        <v/>
      </c>
      <c r="GA17" s="47" t="str">
        <f t="shared" si="13"/>
        <v/>
      </c>
      <c r="GB17" s="47" t="str">
        <f t="shared" si="13"/>
        <v/>
      </c>
      <c r="GC17" s="47" t="str">
        <f t="shared" si="13"/>
        <v/>
      </c>
      <c r="GD17" s="47" t="str">
        <f t="shared" si="13"/>
        <v/>
      </c>
      <c r="GE17" s="47" t="str">
        <f t="shared" si="13"/>
        <v/>
      </c>
      <c r="GF17" s="47" t="str">
        <f t="shared" si="13"/>
        <v/>
      </c>
      <c r="GG17" s="47" t="str">
        <f t="shared" si="13"/>
        <v/>
      </c>
      <c r="GH17" s="47" t="str">
        <f t="shared" si="13"/>
        <v/>
      </c>
      <c r="GI17" s="47" t="str">
        <f t="shared" si="13"/>
        <v/>
      </c>
      <c r="GJ17" s="47" t="str">
        <f t="shared" si="13"/>
        <v/>
      </c>
      <c r="GK17" s="47" t="str">
        <f t="shared" si="13"/>
        <v/>
      </c>
      <c r="GL17" s="47" t="str">
        <f t="shared" si="13"/>
        <v/>
      </c>
      <c r="GM17" s="47" t="str">
        <f t="shared" si="14"/>
        <v/>
      </c>
      <c r="GN17" s="47" t="str">
        <f t="shared" si="14"/>
        <v/>
      </c>
      <c r="GO17" s="47" t="str">
        <f t="shared" si="14"/>
        <v/>
      </c>
      <c r="GP17" s="47" t="str">
        <f t="shared" si="14"/>
        <v/>
      </c>
      <c r="GQ17" s="47" t="str">
        <f t="shared" si="14"/>
        <v/>
      </c>
      <c r="GR17" s="47" t="str">
        <f t="shared" si="14"/>
        <v/>
      </c>
      <c r="GS17" s="47" t="str">
        <f t="shared" si="14"/>
        <v/>
      </c>
      <c r="GT17" s="47" t="str">
        <f t="shared" si="14"/>
        <v/>
      </c>
      <c r="GU17" s="47" t="str">
        <f t="shared" si="14"/>
        <v/>
      </c>
      <c r="GV17" s="47" t="str">
        <f t="shared" si="14"/>
        <v/>
      </c>
      <c r="GW17" s="47" t="str">
        <f t="shared" si="14"/>
        <v/>
      </c>
      <c r="GX17" s="47" t="str">
        <f t="shared" si="14"/>
        <v/>
      </c>
      <c r="GY17" s="47" t="str">
        <f t="shared" si="14"/>
        <v/>
      </c>
      <c r="GZ17" s="47" t="str">
        <f t="shared" si="14"/>
        <v/>
      </c>
      <c r="HA17" s="47" t="str">
        <f t="shared" si="14"/>
        <v/>
      </c>
      <c r="HB17" s="47" t="str">
        <f t="shared" si="14"/>
        <v/>
      </c>
      <c r="HC17" s="47" t="str">
        <f t="shared" si="15"/>
        <v/>
      </c>
      <c r="HD17" s="47" t="str">
        <f t="shared" si="15"/>
        <v/>
      </c>
      <c r="HE17" s="47" t="str">
        <f t="shared" si="15"/>
        <v/>
      </c>
      <c r="HF17" s="47" t="str">
        <f t="shared" si="15"/>
        <v/>
      </c>
      <c r="HG17" s="47" t="str">
        <f t="shared" si="15"/>
        <v/>
      </c>
      <c r="HH17" s="47" t="str">
        <f t="shared" si="15"/>
        <v/>
      </c>
      <c r="HI17" s="47" t="str">
        <f t="shared" si="15"/>
        <v/>
      </c>
      <c r="HJ17" s="47" t="str">
        <f t="shared" si="15"/>
        <v/>
      </c>
      <c r="HK17" s="47" t="str">
        <f t="shared" si="15"/>
        <v/>
      </c>
      <c r="HL17" s="47" t="str">
        <f t="shared" si="15"/>
        <v/>
      </c>
      <c r="HM17" s="47" t="str">
        <f t="shared" si="15"/>
        <v/>
      </c>
      <c r="HN17" s="47" t="str">
        <f t="shared" si="15"/>
        <v/>
      </c>
      <c r="HO17" s="47" t="str">
        <f t="shared" si="15"/>
        <v/>
      </c>
      <c r="HP17" s="47" t="str">
        <f t="shared" si="15"/>
        <v/>
      </c>
      <c r="HQ17" s="47" t="str">
        <f t="shared" si="15"/>
        <v/>
      </c>
      <c r="HR17" s="47" t="str">
        <f t="shared" si="15"/>
        <v/>
      </c>
      <c r="HS17" s="47" t="str">
        <f t="shared" si="16"/>
        <v/>
      </c>
      <c r="HT17" s="47" t="str">
        <f t="shared" si="16"/>
        <v/>
      </c>
      <c r="HU17" s="47" t="str">
        <f t="shared" si="16"/>
        <v/>
      </c>
      <c r="HV17" s="47" t="str">
        <f t="shared" si="16"/>
        <v/>
      </c>
      <c r="HW17" s="165" t="e">
        <f t="shared" si="17"/>
        <v>#N/A</v>
      </c>
      <c r="HX17" s="165" t="e">
        <f t="shared" si="17"/>
        <v>#N/A</v>
      </c>
      <c r="HY17" s="165" t="e">
        <f t="shared" si="17"/>
        <v>#N/A</v>
      </c>
      <c r="HZ17" s="165" t="e">
        <f t="shared" si="17"/>
        <v>#N/A</v>
      </c>
      <c r="IA17" s="165" t="e">
        <f t="shared" si="17"/>
        <v>#N/A</v>
      </c>
      <c r="IB17" s="165" t="e">
        <f t="shared" si="17"/>
        <v>#N/A</v>
      </c>
      <c r="IC17" s="165" t="e">
        <f t="shared" si="17"/>
        <v>#N/A</v>
      </c>
      <c r="ID17" s="165" t="e">
        <f t="shared" si="17"/>
        <v>#N/A</v>
      </c>
      <c r="IE17" s="165" t="e">
        <f t="shared" si="17"/>
        <v>#N/A</v>
      </c>
      <c r="IF17" s="165" t="e">
        <f t="shared" si="17"/>
        <v>#N/A</v>
      </c>
      <c r="IG17" s="165" t="e">
        <f t="shared" si="17"/>
        <v>#N/A</v>
      </c>
      <c r="IH17" s="165" t="e">
        <f t="shared" si="17"/>
        <v>#N/A</v>
      </c>
      <c r="II17" s="165" t="e">
        <f t="shared" si="17"/>
        <v>#N/A</v>
      </c>
      <c r="IJ17" s="165" t="e">
        <f t="shared" si="17"/>
        <v>#N/A</v>
      </c>
      <c r="IK17" s="165" t="e">
        <f t="shared" si="17"/>
        <v>#N/A</v>
      </c>
      <c r="IL17" s="165" t="e">
        <f t="shared" si="17"/>
        <v>#N/A</v>
      </c>
      <c r="IM17" s="165" t="e">
        <f t="shared" si="18"/>
        <v>#N/A</v>
      </c>
      <c r="IN17" s="165" t="e">
        <f t="shared" si="18"/>
        <v>#N/A</v>
      </c>
      <c r="IO17" s="165" t="e">
        <f t="shared" si="18"/>
        <v>#N/A</v>
      </c>
      <c r="IP17" s="165" t="e">
        <f t="shared" si="18"/>
        <v>#N/A</v>
      </c>
      <c r="IQ17" s="165" t="e">
        <f t="shared" si="18"/>
        <v>#N/A</v>
      </c>
      <c r="IR17" s="165" t="e">
        <f t="shared" si="18"/>
        <v>#N/A</v>
      </c>
      <c r="IS17" s="165" t="e">
        <f t="shared" si="18"/>
        <v>#N/A</v>
      </c>
      <c r="IT17" s="165" t="e">
        <f t="shared" si="18"/>
        <v>#N/A</v>
      </c>
      <c r="IU17" s="165" t="e">
        <f t="shared" si="18"/>
        <v>#N/A</v>
      </c>
      <c r="IV17" s="165" t="e">
        <f t="shared" si="18"/>
        <v>#N/A</v>
      </c>
      <c r="IW17" s="165" t="e">
        <f t="shared" si="18"/>
        <v>#N/A</v>
      </c>
      <c r="IX17" s="165" t="e">
        <f t="shared" si="18"/>
        <v>#N/A</v>
      </c>
      <c r="IY17" s="165" t="e">
        <f t="shared" si="18"/>
        <v>#N/A</v>
      </c>
      <c r="IZ17" s="165" t="e">
        <f t="shared" si="18"/>
        <v>#N/A</v>
      </c>
      <c r="JA17" s="165" t="e">
        <f t="shared" si="18"/>
        <v>#N/A</v>
      </c>
      <c r="JB17" s="165" t="e">
        <f t="shared" si="18"/>
        <v>#N/A</v>
      </c>
      <c r="JC17" s="165" t="e">
        <f t="shared" si="19"/>
        <v>#N/A</v>
      </c>
      <c r="JD17" s="165" t="e">
        <f t="shared" si="19"/>
        <v>#N/A</v>
      </c>
      <c r="JE17" s="165" t="e">
        <f t="shared" si="19"/>
        <v>#N/A</v>
      </c>
      <c r="JF17" s="165" t="e">
        <f t="shared" si="19"/>
        <v>#N/A</v>
      </c>
      <c r="JG17" s="165" t="e">
        <f t="shared" si="19"/>
        <v>#N/A</v>
      </c>
      <c r="JH17" s="165" t="e">
        <f t="shared" si="19"/>
        <v>#N/A</v>
      </c>
      <c r="JI17" s="165" t="e">
        <f t="shared" si="19"/>
        <v>#N/A</v>
      </c>
      <c r="JJ17" s="165" t="e">
        <f t="shared" si="19"/>
        <v>#N/A</v>
      </c>
      <c r="JK17" s="165" t="e">
        <f t="shared" si="19"/>
        <v>#N/A</v>
      </c>
      <c r="JL17" s="165" t="e">
        <f t="shared" si="19"/>
        <v>#N/A</v>
      </c>
      <c r="JM17" s="165" t="e">
        <f t="shared" si="19"/>
        <v>#N/A</v>
      </c>
      <c r="JN17" s="165" t="e">
        <f t="shared" si="19"/>
        <v>#N/A</v>
      </c>
      <c r="JO17" s="165" t="e">
        <f t="shared" si="19"/>
        <v>#N/A</v>
      </c>
      <c r="JP17" s="165" t="e">
        <f t="shared" si="19"/>
        <v>#N/A</v>
      </c>
      <c r="JQ17" s="165" t="e">
        <f t="shared" si="19"/>
        <v>#N/A</v>
      </c>
      <c r="JR17" s="165" t="e">
        <f t="shared" si="19"/>
        <v>#N/A</v>
      </c>
      <c r="JS17" s="165" t="e">
        <f t="shared" si="20"/>
        <v>#N/A</v>
      </c>
      <c r="JT17" s="165" t="e">
        <f t="shared" si="20"/>
        <v>#N/A</v>
      </c>
      <c r="JU17" s="165" t="e">
        <f t="shared" si="20"/>
        <v>#N/A</v>
      </c>
      <c r="JV17" s="165" t="e">
        <f t="shared" si="20"/>
        <v>#N/A</v>
      </c>
      <c r="JW17" s="165" t="e">
        <f t="shared" si="20"/>
        <v>#N/A</v>
      </c>
      <c r="JX17" s="165" t="e">
        <f t="shared" si="20"/>
        <v>#N/A</v>
      </c>
      <c r="JY17" s="165" t="e">
        <f t="shared" si="20"/>
        <v>#N/A</v>
      </c>
      <c r="JZ17" s="165" t="e">
        <f t="shared" si="20"/>
        <v>#N/A</v>
      </c>
      <c r="KA17" s="165" t="e">
        <f t="shared" si="20"/>
        <v>#N/A</v>
      </c>
      <c r="KB17" s="165" t="e">
        <f t="shared" si="20"/>
        <v>#N/A</v>
      </c>
      <c r="KC17" s="165" t="e">
        <f t="shared" si="20"/>
        <v>#N/A</v>
      </c>
      <c r="KD17" s="165" t="e">
        <f t="shared" si="20"/>
        <v>#N/A</v>
      </c>
      <c r="KE17" s="165" t="e">
        <f t="shared" si="20"/>
        <v>#N/A</v>
      </c>
      <c r="KF17" s="165" t="e">
        <f t="shared" si="20"/>
        <v>#N/A</v>
      </c>
      <c r="KG17" s="165" t="e">
        <f t="shared" si="20"/>
        <v>#N/A</v>
      </c>
      <c r="KH17" s="165" t="e">
        <f t="shared" si="20"/>
        <v>#N/A</v>
      </c>
      <c r="KI17" s="165" t="e">
        <f t="shared" si="21"/>
        <v>#N/A</v>
      </c>
      <c r="KJ17" s="165" t="e">
        <f t="shared" si="21"/>
        <v>#N/A</v>
      </c>
      <c r="KK17" s="165" t="e">
        <f t="shared" si="21"/>
        <v>#N/A</v>
      </c>
      <c r="KL17" s="165" t="e">
        <f t="shared" si="21"/>
        <v>#N/A</v>
      </c>
      <c r="KM17" s="165" t="e">
        <f t="shared" si="21"/>
        <v>#N/A</v>
      </c>
      <c r="KN17" s="165" t="e">
        <f t="shared" si="21"/>
        <v>#N/A</v>
      </c>
      <c r="KO17" s="165" t="e">
        <f t="shared" si="21"/>
        <v>#N/A</v>
      </c>
      <c r="KP17" s="165" t="e">
        <f t="shared" si="21"/>
        <v>#N/A</v>
      </c>
      <c r="KQ17" s="165" t="e">
        <f t="shared" si="21"/>
        <v>#N/A</v>
      </c>
      <c r="KR17" s="165" t="e">
        <f t="shared" si="21"/>
        <v>#N/A</v>
      </c>
      <c r="KS17" s="165" t="e">
        <f t="shared" si="21"/>
        <v>#N/A</v>
      </c>
      <c r="KT17" s="165" t="e">
        <f t="shared" si="21"/>
        <v>#N/A</v>
      </c>
      <c r="KU17" s="165" t="e">
        <f t="shared" si="21"/>
        <v>#N/A</v>
      </c>
      <c r="KV17" s="165" t="e">
        <f t="shared" si="21"/>
        <v>#N/A</v>
      </c>
      <c r="KW17" s="165" t="e">
        <f t="shared" si="21"/>
        <v>#N/A</v>
      </c>
      <c r="KX17" s="165" t="e">
        <f t="shared" si="21"/>
        <v>#N/A</v>
      </c>
      <c r="KY17" s="165" t="e">
        <f t="shared" si="22"/>
        <v>#N/A</v>
      </c>
      <c r="KZ17" s="165" t="e">
        <f t="shared" si="22"/>
        <v>#N/A</v>
      </c>
      <c r="LA17" s="165" t="e">
        <f t="shared" si="22"/>
        <v>#N/A</v>
      </c>
      <c r="LB17" s="165" t="e">
        <f t="shared" si="22"/>
        <v>#N/A</v>
      </c>
      <c r="LC17" s="165" t="e">
        <f t="shared" si="22"/>
        <v>#N/A</v>
      </c>
      <c r="LD17" s="165" t="e">
        <f t="shared" si="22"/>
        <v>#N/A</v>
      </c>
      <c r="LE17" s="165" t="e">
        <f t="shared" si="22"/>
        <v>#N/A</v>
      </c>
      <c r="LF17" s="165" t="e">
        <f t="shared" si="22"/>
        <v>#N/A</v>
      </c>
      <c r="LG17" s="165" t="e">
        <f t="shared" si="22"/>
        <v>#N/A</v>
      </c>
      <c r="LH17" s="165" t="e">
        <f t="shared" si="22"/>
        <v>#N/A</v>
      </c>
      <c r="LI17" s="165" t="e">
        <f t="shared" si="22"/>
        <v>#N/A</v>
      </c>
      <c r="LJ17" s="165" t="e">
        <f t="shared" si="22"/>
        <v>#N/A</v>
      </c>
      <c r="LK17" s="165" t="e">
        <f t="shared" si="22"/>
        <v>#N/A</v>
      </c>
      <c r="LL17" s="165" t="e">
        <f t="shared" si="22"/>
        <v>#N/A</v>
      </c>
      <c r="LM17" s="165" t="e">
        <f t="shared" si="22"/>
        <v>#N/A</v>
      </c>
      <c r="LN17" s="165" t="e">
        <f t="shared" si="22"/>
        <v>#N/A</v>
      </c>
      <c r="LO17" s="165" t="e">
        <f t="shared" si="23"/>
        <v>#N/A</v>
      </c>
      <c r="LP17" s="165" t="e">
        <f t="shared" si="23"/>
        <v>#N/A</v>
      </c>
      <c r="LQ17" s="165" t="e">
        <f t="shared" si="23"/>
        <v>#N/A</v>
      </c>
      <c r="LR17" s="165" t="e">
        <f t="shared" si="23"/>
        <v>#N/A</v>
      </c>
      <c r="LS17" s="165" t="e">
        <f t="shared" si="23"/>
        <v>#N/A</v>
      </c>
      <c r="LT17" s="165" t="e">
        <f t="shared" si="23"/>
        <v>#N/A</v>
      </c>
      <c r="LU17" s="165" t="e">
        <f t="shared" si="23"/>
        <v>#N/A</v>
      </c>
      <c r="LV17" s="165" t="e">
        <f t="shared" si="23"/>
        <v>#N/A</v>
      </c>
      <c r="LW17" s="165" t="e">
        <f t="shared" si="23"/>
        <v>#N/A</v>
      </c>
      <c r="LX17" s="165" t="e">
        <f t="shared" si="23"/>
        <v>#N/A</v>
      </c>
      <c r="LY17" s="165" t="e">
        <f t="shared" si="23"/>
        <v>#N/A</v>
      </c>
      <c r="LZ17" s="165" t="e">
        <f t="shared" si="23"/>
        <v>#N/A</v>
      </c>
      <c r="MA17" s="165" t="e">
        <f t="shared" si="23"/>
        <v>#N/A</v>
      </c>
      <c r="MB17" s="165" t="e">
        <f t="shared" si="23"/>
        <v>#N/A</v>
      </c>
      <c r="MC17" s="165" t="e">
        <f t="shared" si="23"/>
        <v>#N/A</v>
      </c>
      <c r="MD17" s="165" t="e">
        <f t="shared" si="23"/>
        <v>#N/A</v>
      </c>
      <c r="ME17" s="165" t="e">
        <f t="shared" si="24"/>
        <v>#N/A</v>
      </c>
      <c r="MF17" s="165" t="e">
        <f t="shared" si="24"/>
        <v>#N/A</v>
      </c>
      <c r="MG17" s="165" t="e">
        <f t="shared" si="24"/>
        <v>#N/A</v>
      </c>
      <c r="MH17" s="165" t="e">
        <f t="shared" si="24"/>
        <v>#N/A</v>
      </c>
      <c r="MI17" s="165" t="e">
        <f t="shared" si="24"/>
        <v>#N/A</v>
      </c>
      <c r="MJ17" s="165" t="e">
        <f t="shared" si="24"/>
        <v>#N/A</v>
      </c>
      <c r="MK17" s="165" t="e">
        <f t="shared" si="24"/>
        <v>#N/A</v>
      </c>
      <c r="ML17" s="165" t="e">
        <f t="shared" si="24"/>
        <v>#N/A</v>
      </c>
      <c r="MM17" s="165" t="e">
        <f t="shared" si="24"/>
        <v>#N/A</v>
      </c>
      <c r="MN17" s="165" t="e">
        <f t="shared" si="24"/>
        <v>#N/A</v>
      </c>
      <c r="MO17" s="165" t="e">
        <f t="shared" si="24"/>
        <v>#N/A</v>
      </c>
      <c r="MP17" s="165" t="e">
        <f t="shared" si="24"/>
        <v>#N/A</v>
      </c>
      <c r="MQ17" s="165" t="e">
        <f t="shared" si="24"/>
        <v>#N/A</v>
      </c>
      <c r="MR17" s="165" t="e">
        <f t="shared" si="24"/>
        <v>#N/A</v>
      </c>
      <c r="MS17" s="165" t="e">
        <f t="shared" si="24"/>
        <v>#N/A</v>
      </c>
      <c r="MT17" s="165" t="e">
        <f t="shared" si="24"/>
        <v>#N/A</v>
      </c>
      <c r="MU17" s="165" t="e">
        <f t="shared" si="25"/>
        <v>#N/A</v>
      </c>
      <c r="MV17" s="165" t="e">
        <f t="shared" si="25"/>
        <v>#N/A</v>
      </c>
      <c r="MW17" s="165" t="e">
        <f t="shared" si="25"/>
        <v>#N/A</v>
      </c>
      <c r="MX17" s="165" t="e">
        <f t="shared" si="25"/>
        <v>#N/A</v>
      </c>
      <c r="MY17" s="165" t="e">
        <f t="shared" si="25"/>
        <v>#N/A</v>
      </c>
      <c r="MZ17" s="165" t="e">
        <f t="shared" si="25"/>
        <v>#N/A</v>
      </c>
      <c r="NA17" s="165" t="e">
        <f t="shared" si="25"/>
        <v>#N/A</v>
      </c>
      <c r="NB17" s="165" t="e">
        <f t="shared" si="25"/>
        <v>#N/A</v>
      </c>
      <c r="NC17" s="165" t="e">
        <f t="shared" si="25"/>
        <v>#N/A</v>
      </c>
      <c r="ND17" s="165" t="e">
        <f t="shared" si="25"/>
        <v>#N/A</v>
      </c>
      <c r="NE17" s="165" t="e">
        <f t="shared" si="25"/>
        <v>#N/A</v>
      </c>
      <c r="NF17" s="165" t="e">
        <f t="shared" si="25"/>
        <v>#N/A</v>
      </c>
      <c r="NG17" s="165" t="e">
        <f t="shared" si="25"/>
        <v>#N/A</v>
      </c>
      <c r="NH17" s="165" t="e">
        <f t="shared" si="25"/>
        <v>#N/A</v>
      </c>
      <c r="NI17" s="165" t="e">
        <f t="shared" si="25"/>
        <v>#N/A</v>
      </c>
      <c r="NJ17" s="165" t="e">
        <f t="shared" si="25"/>
        <v>#N/A</v>
      </c>
      <c r="NK17" s="165" t="e">
        <f t="shared" si="26"/>
        <v>#N/A</v>
      </c>
      <c r="NL17" s="165" t="e">
        <f t="shared" si="26"/>
        <v>#N/A</v>
      </c>
      <c r="NM17" s="165" t="e">
        <f t="shared" si="26"/>
        <v>#N/A</v>
      </c>
      <c r="NN17" s="165" t="e">
        <f t="shared" si="26"/>
        <v>#N/A</v>
      </c>
      <c r="NO17" s="165" t="e">
        <f t="shared" si="26"/>
        <v>#N/A</v>
      </c>
      <c r="NP17" s="165" t="e">
        <f t="shared" si="26"/>
        <v>#N/A</v>
      </c>
      <c r="NQ17" s="165" t="e">
        <f t="shared" si="26"/>
        <v>#N/A</v>
      </c>
      <c r="NR17" s="165" t="e">
        <f t="shared" si="26"/>
        <v>#N/A</v>
      </c>
      <c r="NS17" s="165" t="e">
        <f t="shared" si="26"/>
        <v>#N/A</v>
      </c>
      <c r="NT17" s="165" t="e">
        <f t="shared" si="26"/>
        <v>#N/A</v>
      </c>
      <c r="NU17" s="165" t="e">
        <f t="shared" si="26"/>
        <v>#N/A</v>
      </c>
      <c r="NV17" s="165" t="e">
        <f t="shared" si="26"/>
        <v>#N/A</v>
      </c>
      <c r="NW17" s="165" t="e">
        <f t="shared" si="26"/>
        <v>#N/A</v>
      </c>
      <c r="NX17" s="165" t="e">
        <f t="shared" si="26"/>
        <v>#N/A</v>
      </c>
      <c r="NY17" s="165" t="e">
        <f t="shared" si="26"/>
        <v>#N/A</v>
      </c>
      <c r="NZ17" s="165" t="e">
        <f t="shared" si="26"/>
        <v>#N/A</v>
      </c>
      <c r="OA17" s="165" t="e">
        <f t="shared" si="27"/>
        <v>#N/A</v>
      </c>
      <c r="OB17" s="165" t="e">
        <f t="shared" si="27"/>
        <v>#N/A</v>
      </c>
      <c r="OC17" s="165" t="e">
        <f t="shared" si="27"/>
        <v>#N/A</v>
      </c>
      <c r="OD17" s="165" t="e">
        <f t="shared" si="27"/>
        <v>#N/A</v>
      </c>
      <c r="OE17" s="165" t="e">
        <f t="shared" si="27"/>
        <v>#N/A</v>
      </c>
      <c r="OF17" s="165" t="e">
        <f t="shared" si="27"/>
        <v>#N/A</v>
      </c>
      <c r="OG17" s="165" t="e">
        <f t="shared" si="27"/>
        <v>#N/A</v>
      </c>
      <c r="OH17" s="165" t="e">
        <f t="shared" si="27"/>
        <v>#N/A</v>
      </c>
      <c r="OI17" s="165" t="e">
        <f t="shared" si="27"/>
        <v>#N/A</v>
      </c>
      <c r="OJ17" s="165" t="e">
        <f t="shared" si="27"/>
        <v>#N/A</v>
      </c>
      <c r="OK17" s="165" t="e">
        <f t="shared" si="27"/>
        <v>#N/A</v>
      </c>
      <c r="OL17" s="165" t="e">
        <f t="shared" si="27"/>
        <v>#N/A</v>
      </c>
      <c r="OM17" s="165" t="e">
        <f t="shared" si="27"/>
        <v>#N/A</v>
      </c>
      <c r="ON17" s="165" t="e">
        <f t="shared" si="27"/>
        <v>#N/A</v>
      </c>
      <c r="OO17" s="165" t="e">
        <f t="shared" si="27"/>
        <v>#N/A</v>
      </c>
      <c r="OP17" s="165" t="e">
        <f t="shared" si="27"/>
        <v>#N/A</v>
      </c>
      <c r="OQ17" s="165" t="e">
        <f t="shared" si="28"/>
        <v>#N/A</v>
      </c>
      <c r="OR17" s="165" t="e">
        <f t="shared" si="28"/>
        <v>#N/A</v>
      </c>
      <c r="OS17" s="165" t="e">
        <f t="shared" si="28"/>
        <v>#N/A</v>
      </c>
      <c r="OT17" s="165" t="e">
        <f t="shared" si="28"/>
        <v>#N/A</v>
      </c>
      <c r="OU17" s="165" t="e">
        <f t="shared" si="28"/>
        <v>#N/A</v>
      </c>
      <c r="OV17" s="165" t="e">
        <f t="shared" si="28"/>
        <v>#N/A</v>
      </c>
      <c r="OW17" s="165" t="e">
        <f t="shared" si="28"/>
        <v>#N/A</v>
      </c>
      <c r="OX17" s="165" t="e">
        <f t="shared" si="28"/>
        <v>#N/A</v>
      </c>
      <c r="OY17" s="165" t="e">
        <f t="shared" si="28"/>
        <v>#N/A</v>
      </c>
      <c r="OZ17" s="165" t="e">
        <f t="shared" si="28"/>
        <v>#N/A</v>
      </c>
      <c r="PA17" s="165" t="e">
        <f t="shared" si="28"/>
        <v>#N/A</v>
      </c>
      <c r="PB17" s="165" t="e">
        <f t="shared" si="28"/>
        <v>#N/A</v>
      </c>
      <c r="PC17" s="165" t="e">
        <f t="shared" si="28"/>
        <v>#N/A</v>
      </c>
      <c r="PD17" s="165" t="e">
        <f t="shared" si="28"/>
        <v>#N/A</v>
      </c>
      <c r="PE17" s="165" t="e">
        <f t="shared" si="28"/>
        <v>#N/A</v>
      </c>
      <c r="PF17" s="165" t="e">
        <f t="shared" si="28"/>
        <v>#N/A</v>
      </c>
      <c r="PG17" s="165" t="e">
        <f t="shared" si="29"/>
        <v>#N/A</v>
      </c>
      <c r="PH17" s="165" t="e">
        <f t="shared" si="29"/>
        <v>#N/A</v>
      </c>
      <c r="PI17" s="165" t="e">
        <f t="shared" si="29"/>
        <v>#N/A</v>
      </c>
      <c r="PJ17" s="165" t="e">
        <f t="shared" si="29"/>
        <v>#N/A</v>
      </c>
      <c r="PK17" s="165" t="e">
        <f t="shared" si="29"/>
        <v>#N/A</v>
      </c>
      <c r="PL17" s="165" t="e">
        <f t="shared" si="29"/>
        <v>#N/A</v>
      </c>
      <c r="PM17" s="165" t="e">
        <f t="shared" si="29"/>
        <v>#N/A</v>
      </c>
      <c r="PN17" s="165" t="e">
        <f t="shared" si="29"/>
        <v>#N/A</v>
      </c>
      <c r="PO17" s="165" t="e">
        <f t="shared" si="29"/>
        <v>#N/A</v>
      </c>
    </row>
    <row r="18" spans="1:431" hidden="1" x14ac:dyDescent="0.45">
      <c r="A18" s="362"/>
      <c r="B18" s="368" t="str">
        <f>IF($R18="","",ROUND(_xlfn.NORM.INV(ABS(VLOOKUP($T$1,VLookups!$A$43:$B$44,2,FALSE)-B$2),$N18,$R18),0))</f>
        <v/>
      </c>
      <c r="C18" s="374" t="str">
        <f t="shared" si="36"/>
        <v/>
      </c>
      <c r="D18" s="375" t="str">
        <f t="shared" si="37"/>
        <v/>
      </c>
      <c r="E18" s="105"/>
      <c r="F18" s="113"/>
      <c r="G18" s="118" t="str">
        <f t="shared" si="30"/>
        <v/>
      </c>
      <c r="H18" s="91"/>
      <c r="I18" s="118" t="str">
        <f t="shared" si="31"/>
        <v/>
      </c>
      <c r="J18" s="113"/>
      <c r="K18" s="106"/>
      <c r="L18" s="120" t="str">
        <f t="shared" si="0"/>
        <v/>
      </c>
      <c r="M18" s="120" t="str">
        <f t="shared" si="1"/>
        <v/>
      </c>
      <c r="N18" s="71" t="str">
        <f t="shared" si="32"/>
        <v/>
      </c>
      <c r="O18" s="23"/>
      <c r="P18" s="55"/>
      <c r="Q18" s="298"/>
      <c r="R18" s="72" t="str">
        <f>IF(AND(G18&gt;0,H18&gt;0,I18&gt;0),IF(ISBLANK(Q18),IF(ISBLANK(O18),"",(I18-G18)*VLOOKUP(O18,VLookups!$A$4:$B$13,2,FALSE)),Q18),"")</f>
        <v/>
      </c>
      <c r="S18" s="73" t="str">
        <f t="shared" si="2"/>
        <v/>
      </c>
      <c r="T18" s="91"/>
      <c r="U18" s="265" t="str">
        <f>IF(AND(T18&gt;0,H18&gt;0,NOT(R18="")),ABS(VLOOKUP($T$1,VLookups!$A$43:$B$44,2,FALSE)-_xlfn.NORM.DIST(T18,N18,R18,TRUE)),"")</f>
        <v/>
      </c>
      <c r="V18" s="90" t="str">
        <f>IF(AND($G18&gt;0,$H18&gt;0,$I18&gt;0,NOT(ISBLANK($O18))),_xlfn.NORM.INV(ABS(VLOOKUP($T$1,VLookups!$A$43:$B$44,2,FALSE)-V$3),$N18,$R18),"")</f>
        <v/>
      </c>
      <c r="W18" s="89" t="str">
        <f>IF(AND($G18&gt;0,$H18&gt;0,$I18&gt;0,NOT(ISBLANK($O18))),_xlfn.NORM.INV(ABS(VLOOKUP($T$1,VLookups!$A$43:$B$44,2,FALSE)-W$3),$N18,$R18),"")</f>
        <v/>
      </c>
      <c r="X18" s="90" t="str">
        <f>IF(AND($G18&gt;0,$H18&gt;0,$I18&gt;0,NOT(ISBLANK($O18))),_xlfn.NORM.INV(ABS(VLOOKUP($T$1,VLookups!$A$43:$B$44,2,FALSE)-X$3),$N18,$R18),"")</f>
        <v/>
      </c>
      <c r="Y18" s="89" t="str">
        <f>IF(AND($G18&gt;0,$H18&gt;0,$I18&gt;0,NOT(ISBLANK($O18))),_xlfn.NORM.INV(ABS(VLOOKUP($T$1,VLookups!$A$43:$B$44,2,FALSE)-Y$3),$N18,$R18),"")</f>
        <v/>
      </c>
      <c r="Z18" s="90" t="str">
        <f>IF(AND($G18&gt;0,$H18&gt;0,$I18&gt;0,NOT(ISBLANK($O18))),_xlfn.NORM.INV(ABS(VLOOKUP($T$1,VLookups!$A$43:$B$44,2,FALSE)-Z$3),$N18,$R18),"")</f>
        <v/>
      </c>
      <c r="AA18" s="89" t="str">
        <f>IF(AND($G18&gt;0,$H18&gt;0,$I18&gt;0,NOT(ISBLANK($O18))),_xlfn.NORM.INV(ABS(VLOOKUP($T$1,VLookups!$A$43:$B$44,2,FALSE)-AA$3),$N18,$R18),"")</f>
        <v/>
      </c>
      <c r="AB18" s="5"/>
      <c r="AC18" s="164" t="str">
        <f t="shared" si="33"/>
        <v/>
      </c>
      <c r="AD18" s="47" t="str">
        <f t="shared" si="34"/>
        <v/>
      </c>
      <c r="AE18" s="47" t="str">
        <f t="shared" si="34"/>
        <v/>
      </c>
      <c r="AF18" s="47" t="str">
        <f t="shared" si="34"/>
        <v/>
      </c>
      <c r="AG18" s="47" t="str">
        <f t="shared" si="34"/>
        <v/>
      </c>
      <c r="AH18" s="47" t="str">
        <f t="shared" si="34"/>
        <v/>
      </c>
      <c r="AI18" s="47" t="str">
        <f t="shared" si="34"/>
        <v/>
      </c>
      <c r="AJ18" s="47" t="str">
        <f t="shared" si="34"/>
        <v/>
      </c>
      <c r="AK18" s="47" t="str">
        <f t="shared" si="34"/>
        <v/>
      </c>
      <c r="AL18" s="47" t="str">
        <f t="shared" si="34"/>
        <v/>
      </c>
      <c r="AM18" s="47" t="str">
        <f t="shared" si="34"/>
        <v/>
      </c>
      <c r="AN18" s="47" t="str">
        <f t="shared" si="34"/>
        <v/>
      </c>
      <c r="AO18" s="47" t="str">
        <f t="shared" si="34"/>
        <v/>
      </c>
      <c r="AP18" s="47" t="str">
        <f t="shared" si="34"/>
        <v/>
      </c>
      <c r="AQ18" s="47" t="str">
        <f t="shared" si="34"/>
        <v/>
      </c>
      <c r="AR18" s="47" t="str">
        <f t="shared" si="34"/>
        <v/>
      </c>
      <c r="AS18" s="47" t="str">
        <f t="shared" si="34"/>
        <v/>
      </c>
      <c r="AT18" s="47" t="str">
        <f t="shared" si="3"/>
        <v/>
      </c>
      <c r="AU18" s="47" t="str">
        <f t="shared" si="4"/>
        <v/>
      </c>
      <c r="AV18" s="47" t="str">
        <f t="shared" si="4"/>
        <v/>
      </c>
      <c r="AW18" s="47" t="str">
        <f t="shared" si="4"/>
        <v/>
      </c>
      <c r="AX18" s="47" t="str">
        <f t="shared" si="4"/>
        <v/>
      </c>
      <c r="AY18" s="47" t="str">
        <f t="shared" si="4"/>
        <v/>
      </c>
      <c r="AZ18" s="47" t="str">
        <f t="shared" si="4"/>
        <v/>
      </c>
      <c r="BA18" s="47" t="str">
        <f t="shared" si="4"/>
        <v/>
      </c>
      <c r="BB18" s="47" t="str">
        <f t="shared" si="4"/>
        <v/>
      </c>
      <c r="BC18" s="47" t="str">
        <f t="shared" si="4"/>
        <v/>
      </c>
      <c r="BD18" s="47" t="str">
        <f t="shared" si="4"/>
        <v/>
      </c>
      <c r="BE18" s="47" t="str">
        <f t="shared" si="4"/>
        <v/>
      </c>
      <c r="BF18" s="47" t="str">
        <f t="shared" si="4"/>
        <v/>
      </c>
      <c r="BG18" s="47" t="str">
        <f t="shared" si="4"/>
        <v/>
      </c>
      <c r="BH18" s="47" t="str">
        <f t="shared" si="4"/>
        <v/>
      </c>
      <c r="BI18" s="47" t="str">
        <f t="shared" si="4"/>
        <v/>
      </c>
      <c r="BJ18" s="47" t="str">
        <f t="shared" si="4"/>
        <v/>
      </c>
      <c r="BK18" s="47" t="str">
        <f t="shared" si="5"/>
        <v/>
      </c>
      <c r="BL18" s="47" t="str">
        <f t="shared" si="5"/>
        <v/>
      </c>
      <c r="BM18" s="47" t="str">
        <f t="shared" si="5"/>
        <v/>
      </c>
      <c r="BN18" s="47" t="str">
        <f t="shared" si="5"/>
        <v/>
      </c>
      <c r="BO18" s="47" t="str">
        <f t="shared" si="5"/>
        <v/>
      </c>
      <c r="BP18" s="47" t="str">
        <f t="shared" si="5"/>
        <v/>
      </c>
      <c r="BQ18" s="47" t="str">
        <f t="shared" si="5"/>
        <v/>
      </c>
      <c r="BR18" s="47" t="str">
        <f t="shared" si="5"/>
        <v/>
      </c>
      <c r="BS18" s="47" t="str">
        <f t="shared" si="5"/>
        <v/>
      </c>
      <c r="BT18" s="47" t="str">
        <f t="shared" si="5"/>
        <v/>
      </c>
      <c r="BU18" s="47" t="str">
        <f t="shared" si="5"/>
        <v/>
      </c>
      <c r="BV18" s="47" t="str">
        <f t="shared" si="5"/>
        <v/>
      </c>
      <c r="BW18" s="47" t="str">
        <f t="shared" si="5"/>
        <v/>
      </c>
      <c r="BX18" s="47" t="str">
        <f t="shared" si="5"/>
        <v/>
      </c>
      <c r="BY18" s="47" t="str">
        <f t="shared" si="5"/>
        <v/>
      </c>
      <c r="BZ18" s="47" t="str">
        <f t="shared" si="5"/>
        <v/>
      </c>
      <c r="CA18" s="47" t="str">
        <f t="shared" si="6"/>
        <v/>
      </c>
      <c r="CB18" s="47" t="str">
        <f t="shared" si="6"/>
        <v/>
      </c>
      <c r="CC18" s="47" t="str">
        <f t="shared" si="6"/>
        <v/>
      </c>
      <c r="CD18" s="47" t="str">
        <f t="shared" si="6"/>
        <v/>
      </c>
      <c r="CE18" s="47" t="str">
        <f t="shared" si="6"/>
        <v/>
      </c>
      <c r="CF18" s="47" t="str">
        <f t="shared" si="6"/>
        <v/>
      </c>
      <c r="CG18" s="47" t="str">
        <f t="shared" si="6"/>
        <v/>
      </c>
      <c r="CH18" s="47" t="str">
        <f t="shared" si="6"/>
        <v/>
      </c>
      <c r="CI18" s="47" t="str">
        <f t="shared" si="6"/>
        <v/>
      </c>
      <c r="CJ18" s="47" t="str">
        <f t="shared" si="6"/>
        <v/>
      </c>
      <c r="CK18" s="47" t="str">
        <f t="shared" si="6"/>
        <v/>
      </c>
      <c r="CL18" s="47" t="str">
        <f t="shared" si="6"/>
        <v/>
      </c>
      <c r="CM18" s="47" t="str">
        <f t="shared" si="6"/>
        <v/>
      </c>
      <c r="CN18" s="47" t="str">
        <f t="shared" si="6"/>
        <v/>
      </c>
      <c r="CO18" s="47" t="str">
        <f t="shared" si="6"/>
        <v/>
      </c>
      <c r="CP18" s="47" t="str">
        <f t="shared" si="6"/>
        <v/>
      </c>
      <c r="CQ18" s="47" t="str">
        <f t="shared" si="7"/>
        <v/>
      </c>
      <c r="CR18" s="47" t="str">
        <f t="shared" si="7"/>
        <v/>
      </c>
      <c r="CS18" s="47" t="str">
        <f t="shared" si="7"/>
        <v/>
      </c>
      <c r="CT18" s="47" t="str">
        <f t="shared" si="7"/>
        <v/>
      </c>
      <c r="CU18" s="47" t="str">
        <f t="shared" si="7"/>
        <v/>
      </c>
      <c r="CV18" s="47" t="str">
        <f t="shared" si="7"/>
        <v/>
      </c>
      <c r="CW18" s="47" t="str">
        <f t="shared" si="7"/>
        <v/>
      </c>
      <c r="CX18" s="47" t="str">
        <f t="shared" si="7"/>
        <v/>
      </c>
      <c r="CY18" s="47" t="str">
        <f t="shared" si="7"/>
        <v/>
      </c>
      <c r="CZ18" s="47" t="str">
        <f t="shared" si="7"/>
        <v/>
      </c>
      <c r="DA18" s="47" t="str">
        <f t="shared" si="7"/>
        <v/>
      </c>
      <c r="DB18" s="47" t="str">
        <f t="shared" si="7"/>
        <v/>
      </c>
      <c r="DC18" s="47" t="str">
        <f t="shared" si="7"/>
        <v/>
      </c>
      <c r="DD18" s="47" t="str">
        <f t="shared" si="7"/>
        <v/>
      </c>
      <c r="DE18" s="47" t="str">
        <f t="shared" si="7"/>
        <v/>
      </c>
      <c r="DF18" s="47" t="str">
        <f t="shared" si="7"/>
        <v/>
      </c>
      <c r="DG18" s="47" t="str">
        <f t="shared" si="8"/>
        <v/>
      </c>
      <c r="DH18" s="47" t="str">
        <f t="shared" si="8"/>
        <v/>
      </c>
      <c r="DI18" s="47" t="str">
        <f t="shared" si="8"/>
        <v/>
      </c>
      <c r="DJ18" s="47" t="str">
        <f t="shared" si="8"/>
        <v/>
      </c>
      <c r="DK18" s="47" t="str">
        <f t="shared" si="8"/>
        <v/>
      </c>
      <c r="DL18" s="47" t="str">
        <f t="shared" si="8"/>
        <v/>
      </c>
      <c r="DM18" s="47" t="str">
        <f t="shared" si="8"/>
        <v/>
      </c>
      <c r="DN18" s="47" t="str">
        <f t="shared" si="8"/>
        <v/>
      </c>
      <c r="DO18" s="47" t="str">
        <f t="shared" si="8"/>
        <v/>
      </c>
      <c r="DP18" s="47" t="str">
        <f t="shared" si="8"/>
        <v/>
      </c>
      <c r="DQ18" s="47" t="str">
        <f t="shared" si="8"/>
        <v/>
      </c>
      <c r="DR18" s="47" t="str">
        <f t="shared" si="8"/>
        <v/>
      </c>
      <c r="DS18" s="47" t="str">
        <f t="shared" si="8"/>
        <v/>
      </c>
      <c r="DT18" s="47" t="str">
        <f t="shared" si="8"/>
        <v/>
      </c>
      <c r="DU18" s="47" t="str">
        <f t="shared" si="8"/>
        <v/>
      </c>
      <c r="DV18" s="47" t="str">
        <f t="shared" si="8"/>
        <v/>
      </c>
      <c r="DW18" s="47" t="str">
        <f t="shared" si="9"/>
        <v/>
      </c>
      <c r="DX18" s="47" t="str">
        <f t="shared" si="9"/>
        <v/>
      </c>
      <c r="DY18" s="47" t="str">
        <f t="shared" si="9"/>
        <v/>
      </c>
      <c r="DZ18" s="179" t="str">
        <f t="shared" si="35"/>
        <v/>
      </c>
      <c r="EA18" s="47" t="str">
        <f t="shared" si="10"/>
        <v/>
      </c>
      <c r="EB18" s="47" t="str">
        <f t="shared" si="10"/>
        <v/>
      </c>
      <c r="EC18" s="47" t="str">
        <f t="shared" si="10"/>
        <v/>
      </c>
      <c r="ED18" s="47" t="str">
        <f t="shared" si="10"/>
        <v/>
      </c>
      <c r="EE18" s="47" t="str">
        <f t="shared" si="10"/>
        <v/>
      </c>
      <c r="EF18" s="47" t="str">
        <f t="shared" si="10"/>
        <v/>
      </c>
      <c r="EG18" s="47" t="str">
        <f t="shared" si="10"/>
        <v/>
      </c>
      <c r="EH18" s="47" t="str">
        <f t="shared" si="10"/>
        <v/>
      </c>
      <c r="EI18" s="47" t="str">
        <f t="shared" si="10"/>
        <v/>
      </c>
      <c r="EJ18" s="47" t="str">
        <f t="shared" si="10"/>
        <v/>
      </c>
      <c r="EK18" s="47" t="str">
        <f t="shared" si="10"/>
        <v/>
      </c>
      <c r="EL18" s="47" t="str">
        <f t="shared" si="10"/>
        <v/>
      </c>
      <c r="EM18" s="47" t="str">
        <f t="shared" si="10"/>
        <v/>
      </c>
      <c r="EN18" s="47" t="str">
        <f t="shared" si="10"/>
        <v/>
      </c>
      <c r="EO18" s="47" t="str">
        <f t="shared" si="10"/>
        <v/>
      </c>
      <c r="EP18" s="47" t="str">
        <f t="shared" si="10"/>
        <v/>
      </c>
      <c r="EQ18" s="47" t="str">
        <f t="shared" si="11"/>
        <v/>
      </c>
      <c r="ER18" s="47" t="str">
        <f t="shared" si="11"/>
        <v/>
      </c>
      <c r="ES18" s="47" t="str">
        <f t="shared" si="11"/>
        <v/>
      </c>
      <c r="ET18" s="47" t="str">
        <f t="shared" si="11"/>
        <v/>
      </c>
      <c r="EU18" s="47" t="str">
        <f t="shared" si="11"/>
        <v/>
      </c>
      <c r="EV18" s="47" t="str">
        <f t="shared" si="11"/>
        <v/>
      </c>
      <c r="EW18" s="47" t="str">
        <f t="shared" si="11"/>
        <v/>
      </c>
      <c r="EX18" s="47" t="str">
        <f t="shared" si="11"/>
        <v/>
      </c>
      <c r="EY18" s="47" t="str">
        <f t="shared" si="11"/>
        <v/>
      </c>
      <c r="EZ18" s="47" t="str">
        <f t="shared" si="11"/>
        <v/>
      </c>
      <c r="FA18" s="47" t="str">
        <f t="shared" si="11"/>
        <v/>
      </c>
      <c r="FB18" s="47" t="str">
        <f t="shared" si="11"/>
        <v/>
      </c>
      <c r="FC18" s="47" t="str">
        <f t="shared" si="11"/>
        <v/>
      </c>
      <c r="FD18" s="47" t="str">
        <f t="shared" si="11"/>
        <v/>
      </c>
      <c r="FE18" s="47" t="str">
        <f t="shared" si="11"/>
        <v/>
      </c>
      <c r="FF18" s="47" t="str">
        <f t="shared" si="11"/>
        <v/>
      </c>
      <c r="FG18" s="47" t="str">
        <f t="shared" si="12"/>
        <v/>
      </c>
      <c r="FH18" s="47" t="str">
        <f t="shared" si="12"/>
        <v/>
      </c>
      <c r="FI18" s="47" t="str">
        <f t="shared" si="12"/>
        <v/>
      </c>
      <c r="FJ18" s="47" t="str">
        <f t="shared" si="12"/>
        <v/>
      </c>
      <c r="FK18" s="47" t="str">
        <f t="shared" si="12"/>
        <v/>
      </c>
      <c r="FL18" s="47" t="str">
        <f t="shared" si="12"/>
        <v/>
      </c>
      <c r="FM18" s="47" t="str">
        <f t="shared" si="12"/>
        <v/>
      </c>
      <c r="FN18" s="47" t="str">
        <f t="shared" si="12"/>
        <v/>
      </c>
      <c r="FO18" s="47" t="str">
        <f t="shared" si="12"/>
        <v/>
      </c>
      <c r="FP18" s="47" t="str">
        <f t="shared" si="12"/>
        <v/>
      </c>
      <c r="FQ18" s="47" t="str">
        <f t="shared" si="12"/>
        <v/>
      </c>
      <c r="FR18" s="47" t="str">
        <f t="shared" si="12"/>
        <v/>
      </c>
      <c r="FS18" s="47" t="str">
        <f t="shared" si="12"/>
        <v/>
      </c>
      <c r="FT18" s="47" t="str">
        <f t="shared" si="12"/>
        <v/>
      </c>
      <c r="FU18" s="47" t="str">
        <f t="shared" si="12"/>
        <v/>
      </c>
      <c r="FV18" s="47" t="str">
        <f t="shared" si="12"/>
        <v/>
      </c>
      <c r="FW18" s="47" t="str">
        <f t="shared" si="13"/>
        <v/>
      </c>
      <c r="FX18" s="47" t="str">
        <f t="shared" si="13"/>
        <v/>
      </c>
      <c r="FY18" s="47" t="str">
        <f t="shared" si="13"/>
        <v/>
      </c>
      <c r="FZ18" s="47" t="str">
        <f t="shared" si="13"/>
        <v/>
      </c>
      <c r="GA18" s="47" t="str">
        <f t="shared" si="13"/>
        <v/>
      </c>
      <c r="GB18" s="47" t="str">
        <f t="shared" si="13"/>
        <v/>
      </c>
      <c r="GC18" s="47" t="str">
        <f t="shared" si="13"/>
        <v/>
      </c>
      <c r="GD18" s="47" t="str">
        <f t="shared" si="13"/>
        <v/>
      </c>
      <c r="GE18" s="47" t="str">
        <f t="shared" si="13"/>
        <v/>
      </c>
      <c r="GF18" s="47" t="str">
        <f t="shared" si="13"/>
        <v/>
      </c>
      <c r="GG18" s="47" t="str">
        <f t="shared" si="13"/>
        <v/>
      </c>
      <c r="GH18" s="47" t="str">
        <f t="shared" si="13"/>
        <v/>
      </c>
      <c r="GI18" s="47" t="str">
        <f t="shared" si="13"/>
        <v/>
      </c>
      <c r="GJ18" s="47" t="str">
        <f t="shared" si="13"/>
        <v/>
      </c>
      <c r="GK18" s="47" t="str">
        <f t="shared" si="13"/>
        <v/>
      </c>
      <c r="GL18" s="47" t="str">
        <f t="shared" si="13"/>
        <v/>
      </c>
      <c r="GM18" s="47" t="str">
        <f t="shared" si="14"/>
        <v/>
      </c>
      <c r="GN18" s="47" t="str">
        <f t="shared" si="14"/>
        <v/>
      </c>
      <c r="GO18" s="47" t="str">
        <f t="shared" si="14"/>
        <v/>
      </c>
      <c r="GP18" s="47" t="str">
        <f t="shared" si="14"/>
        <v/>
      </c>
      <c r="GQ18" s="47" t="str">
        <f t="shared" si="14"/>
        <v/>
      </c>
      <c r="GR18" s="47" t="str">
        <f t="shared" si="14"/>
        <v/>
      </c>
      <c r="GS18" s="47" t="str">
        <f t="shared" si="14"/>
        <v/>
      </c>
      <c r="GT18" s="47" t="str">
        <f t="shared" si="14"/>
        <v/>
      </c>
      <c r="GU18" s="47" t="str">
        <f t="shared" si="14"/>
        <v/>
      </c>
      <c r="GV18" s="47" t="str">
        <f t="shared" si="14"/>
        <v/>
      </c>
      <c r="GW18" s="47" t="str">
        <f t="shared" si="14"/>
        <v/>
      </c>
      <c r="GX18" s="47" t="str">
        <f t="shared" si="14"/>
        <v/>
      </c>
      <c r="GY18" s="47" t="str">
        <f t="shared" si="14"/>
        <v/>
      </c>
      <c r="GZ18" s="47" t="str">
        <f t="shared" si="14"/>
        <v/>
      </c>
      <c r="HA18" s="47" t="str">
        <f t="shared" si="14"/>
        <v/>
      </c>
      <c r="HB18" s="47" t="str">
        <f t="shared" si="14"/>
        <v/>
      </c>
      <c r="HC18" s="47" t="str">
        <f t="shared" si="15"/>
        <v/>
      </c>
      <c r="HD18" s="47" t="str">
        <f t="shared" si="15"/>
        <v/>
      </c>
      <c r="HE18" s="47" t="str">
        <f t="shared" si="15"/>
        <v/>
      </c>
      <c r="HF18" s="47" t="str">
        <f t="shared" si="15"/>
        <v/>
      </c>
      <c r="HG18" s="47" t="str">
        <f t="shared" si="15"/>
        <v/>
      </c>
      <c r="HH18" s="47" t="str">
        <f t="shared" si="15"/>
        <v/>
      </c>
      <c r="HI18" s="47" t="str">
        <f t="shared" si="15"/>
        <v/>
      </c>
      <c r="HJ18" s="47" t="str">
        <f t="shared" si="15"/>
        <v/>
      </c>
      <c r="HK18" s="47" t="str">
        <f t="shared" si="15"/>
        <v/>
      </c>
      <c r="HL18" s="47" t="str">
        <f t="shared" si="15"/>
        <v/>
      </c>
      <c r="HM18" s="47" t="str">
        <f t="shared" si="15"/>
        <v/>
      </c>
      <c r="HN18" s="47" t="str">
        <f t="shared" si="15"/>
        <v/>
      </c>
      <c r="HO18" s="47" t="str">
        <f t="shared" si="15"/>
        <v/>
      </c>
      <c r="HP18" s="47" t="str">
        <f t="shared" si="15"/>
        <v/>
      </c>
      <c r="HQ18" s="47" t="str">
        <f t="shared" si="15"/>
        <v/>
      </c>
      <c r="HR18" s="47" t="str">
        <f t="shared" si="15"/>
        <v/>
      </c>
      <c r="HS18" s="47" t="str">
        <f t="shared" si="16"/>
        <v/>
      </c>
      <c r="HT18" s="47" t="str">
        <f t="shared" si="16"/>
        <v/>
      </c>
      <c r="HU18" s="47" t="str">
        <f t="shared" si="16"/>
        <v/>
      </c>
      <c r="HV18" s="47" t="str">
        <f t="shared" si="16"/>
        <v/>
      </c>
      <c r="HW18" s="165" t="e">
        <f t="shared" si="17"/>
        <v>#N/A</v>
      </c>
      <c r="HX18" s="165" t="e">
        <f t="shared" si="17"/>
        <v>#N/A</v>
      </c>
      <c r="HY18" s="165" t="e">
        <f t="shared" si="17"/>
        <v>#N/A</v>
      </c>
      <c r="HZ18" s="165" t="e">
        <f t="shared" si="17"/>
        <v>#N/A</v>
      </c>
      <c r="IA18" s="165" t="e">
        <f t="shared" si="17"/>
        <v>#N/A</v>
      </c>
      <c r="IB18" s="165" t="e">
        <f t="shared" si="17"/>
        <v>#N/A</v>
      </c>
      <c r="IC18" s="165" t="e">
        <f t="shared" si="17"/>
        <v>#N/A</v>
      </c>
      <c r="ID18" s="165" t="e">
        <f t="shared" si="17"/>
        <v>#N/A</v>
      </c>
      <c r="IE18" s="165" t="e">
        <f t="shared" si="17"/>
        <v>#N/A</v>
      </c>
      <c r="IF18" s="165" t="e">
        <f t="shared" si="17"/>
        <v>#N/A</v>
      </c>
      <c r="IG18" s="165" t="e">
        <f t="shared" si="17"/>
        <v>#N/A</v>
      </c>
      <c r="IH18" s="165" t="e">
        <f t="shared" si="17"/>
        <v>#N/A</v>
      </c>
      <c r="II18" s="165" t="e">
        <f t="shared" si="17"/>
        <v>#N/A</v>
      </c>
      <c r="IJ18" s="165" t="e">
        <f t="shared" si="17"/>
        <v>#N/A</v>
      </c>
      <c r="IK18" s="165" t="e">
        <f t="shared" si="17"/>
        <v>#N/A</v>
      </c>
      <c r="IL18" s="165" t="e">
        <f t="shared" si="17"/>
        <v>#N/A</v>
      </c>
      <c r="IM18" s="165" t="e">
        <f t="shared" si="18"/>
        <v>#N/A</v>
      </c>
      <c r="IN18" s="165" t="e">
        <f t="shared" si="18"/>
        <v>#N/A</v>
      </c>
      <c r="IO18" s="165" t="e">
        <f t="shared" si="18"/>
        <v>#N/A</v>
      </c>
      <c r="IP18" s="165" t="e">
        <f t="shared" si="18"/>
        <v>#N/A</v>
      </c>
      <c r="IQ18" s="165" t="e">
        <f t="shared" si="18"/>
        <v>#N/A</v>
      </c>
      <c r="IR18" s="165" t="e">
        <f t="shared" si="18"/>
        <v>#N/A</v>
      </c>
      <c r="IS18" s="165" t="e">
        <f t="shared" si="18"/>
        <v>#N/A</v>
      </c>
      <c r="IT18" s="165" t="e">
        <f t="shared" si="18"/>
        <v>#N/A</v>
      </c>
      <c r="IU18" s="165" t="e">
        <f t="shared" si="18"/>
        <v>#N/A</v>
      </c>
      <c r="IV18" s="165" t="e">
        <f t="shared" si="18"/>
        <v>#N/A</v>
      </c>
      <c r="IW18" s="165" t="e">
        <f t="shared" si="18"/>
        <v>#N/A</v>
      </c>
      <c r="IX18" s="165" t="e">
        <f t="shared" si="18"/>
        <v>#N/A</v>
      </c>
      <c r="IY18" s="165" t="e">
        <f t="shared" si="18"/>
        <v>#N/A</v>
      </c>
      <c r="IZ18" s="165" t="e">
        <f t="shared" si="18"/>
        <v>#N/A</v>
      </c>
      <c r="JA18" s="165" t="e">
        <f t="shared" si="18"/>
        <v>#N/A</v>
      </c>
      <c r="JB18" s="165" t="e">
        <f t="shared" si="18"/>
        <v>#N/A</v>
      </c>
      <c r="JC18" s="165" t="e">
        <f t="shared" si="19"/>
        <v>#N/A</v>
      </c>
      <c r="JD18" s="165" t="e">
        <f t="shared" si="19"/>
        <v>#N/A</v>
      </c>
      <c r="JE18" s="165" t="e">
        <f t="shared" si="19"/>
        <v>#N/A</v>
      </c>
      <c r="JF18" s="165" t="e">
        <f t="shared" si="19"/>
        <v>#N/A</v>
      </c>
      <c r="JG18" s="165" t="e">
        <f t="shared" si="19"/>
        <v>#N/A</v>
      </c>
      <c r="JH18" s="165" t="e">
        <f t="shared" si="19"/>
        <v>#N/A</v>
      </c>
      <c r="JI18" s="165" t="e">
        <f t="shared" si="19"/>
        <v>#N/A</v>
      </c>
      <c r="JJ18" s="165" t="e">
        <f t="shared" si="19"/>
        <v>#N/A</v>
      </c>
      <c r="JK18" s="165" t="e">
        <f t="shared" si="19"/>
        <v>#N/A</v>
      </c>
      <c r="JL18" s="165" t="e">
        <f t="shared" si="19"/>
        <v>#N/A</v>
      </c>
      <c r="JM18" s="165" t="e">
        <f t="shared" si="19"/>
        <v>#N/A</v>
      </c>
      <c r="JN18" s="165" t="e">
        <f t="shared" si="19"/>
        <v>#N/A</v>
      </c>
      <c r="JO18" s="165" t="e">
        <f t="shared" si="19"/>
        <v>#N/A</v>
      </c>
      <c r="JP18" s="165" t="e">
        <f t="shared" si="19"/>
        <v>#N/A</v>
      </c>
      <c r="JQ18" s="165" t="e">
        <f t="shared" si="19"/>
        <v>#N/A</v>
      </c>
      <c r="JR18" s="165" t="e">
        <f t="shared" si="19"/>
        <v>#N/A</v>
      </c>
      <c r="JS18" s="165" t="e">
        <f t="shared" si="20"/>
        <v>#N/A</v>
      </c>
      <c r="JT18" s="165" t="e">
        <f t="shared" si="20"/>
        <v>#N/A</v>
      </c>
      <c r="JU18" s="165" t="e">
        <f t="shared" si="20"/>
        <v>#N/A</v>
      </c>
      <c r="JV18" s="165" t="e">
        <f t="shared" si="20"/>
        <v>#N/A</v>
      </c>
      <c r="JW18" s="165" t="e">
        <f t="shared" si="20"/>
        <v>#N/A</v>
      </c>
      <c r="JX18" s="165" t="e">
        <f t="shared" si="20"/>
        <v>#N/A</v>
      </c>
      <c r="JY18" s="165" t="e">
        <f t="shared" si="20"/>
        <v>#N/A</v>
      </c>
      <c r="JZ18" s="165" t="e">
        <f t="shared" si="20"/>
        <v>#N/A</v>
      </c>
      <c r="KA18" s="165" t="e">
        <f t="shared" si="20"/>
        <v>#N/A</v>
      </c>
      <c r="KB18" s="165" t="e">
        <f t="shared" si="20"/>
        <v>#N/A</v>
      </c>
      <c r="KC18" s="165" t="e">
        <f t="shared" si="20"/>
        <v>#N/A</v>
      </c>
      <c r="KD18" s="165" t="e">
        <f t="shared" si="20"/>
        <v>#N/A</v>
      </c>
      <c r="KE18" s="165" t="e">
        <f t="shared" si="20"/>
        <v>#N/A</v>
      </c>
      <c r="KF18" s="165" t="e">
        <f t="shared" si="20"/>
        <v>#N/A</v>
      </c>
      <c r="KG18" s="165" t="e">
        <f t="shared" si="20"/>
        <v>#N/A</v>
      </c>
      <c r="KH18" s="165" t="e">
        <f t="shared" si="20"/>
        <v>#N/A</v>
      </c>
      <c r="KI18" s="165" t="e">
        <f t="shared" si="21"/>
        <v>#N/A</v>
      </c>
      <c r="KJ18" s="165" t="e">
        <f t="shared" si="21"/>
        <v>#N/A</v>
      </c>
      <c r="KK18" s="165" t="e">
        <f t="shared" si="21"/>
        <v>#N/A</v>
      </c>
      <c r="KL18" s="165" t="e">
        <f t="shared" si="21"/>
        <v>#N/A</v>
      </c>
      <c r="KM18" s="165" t="e">
        <f t="shared" si="21"/>
        <v>#N/A</v>
      </c>
      <c r="KN18" s="165" t="e">
        <f t="shared" si="21"/>
        <v>#N/A</v>
      </c>
      <c r="KO18" s="165" t="e">
        <f t="shared" si="21"/>
        <v>#N/A</v>
      </c>
      <c r="KP18" s="165" t="e">
        <f t="shared" si="21"/>
        <v>#N/A</v>
      </c>
      <c r="KQ18" s="165" t="e">
        <f t="shared" si="21"/>
        <v>#N/A</v>
      </c>
      <c r="KR18" s="165" t="e">
        <f t="shared" si="21"/>
        <v>#N/A</v>
      </c>
      <c r="KS18" s="165" t="e">
        <f t="shared" si="21"/>
        <v>#N/A</v>
      </c>
      <c r="KT18" s="165" t="e">
        <f t="shared" si="21"/>
        <v>#N/A</v>
      </c>
      <c r="KU18" s="165" t="e">
        <f t="shared" si="21"/>
        <v>#N/A</v>
      </c>
      <c r="KV18" s="165" t="e">
        <f t="shared" si="21"/>
        <v>#N/A</v>
      </c>
      <c r="KW18" s="165" t="e">
        <f t="shared" si="21"/>
        <v>#N/A</v>
      </c>
      <c r="KX18" s="165" t="e">
        <f t="shared" si="21"/>
        <v>#N/A</v>
      </c>
      <c r="KY18" s="165" t="e">
        <f t="shared" si="22"/>
        <v>#N/A</v>
      </c>
      <c r="KZ18" s="165" t="e">
        <f t="shared" si="22"/>
        <v>#N/A</v>
      </c>
      <c r="LA18" s="165" t="e">
        <f t="shared" si="22"/>
        <v>#N/A</v>
      </c>
      <c r="LB18" s="165" t="e">
        <f t="shared" si="22"/>
        <v>#N/A</v>
      </c>
      <c r="LC18" s="165" t="e">
        <f t="shared" si="22"/>
        <v>#N/A</v>
      </c>
      <c r="LD18" s="165" t="e">
        <f t="shared" si="22"/>
        <v>#N/A</v>
      </c>
      <c r="LE18" s="165" t="e">
        <f t="shared" si="22"/>
        <v>#N/A</v>
      </c>
      <c r="LF18" s="165" t="e">
        <f t="shared" si="22"/>
        <v>#N/A</v>
      </c>
      <c r="LG18" s="165" t="e">
        <f t="shared" si="22"/>
        <v>#N/A</v>
      </c>
      <c r="LH18" s="165" t="e">
        <f t="shared" si="22"/>
        <v>#N/A</v>
      </c>
      <c r="LI18" s="165" t="e">
        <f t="shared" si="22"/>
        <v>#N/A</v>
      </c>
      <c r="LJ18" s="165" t="e">
        <f t="shared" si="22"/>
        <v>#N/A</v>
      </c>
      <c r="LK18" s="165" t="e">
        <f t="shared" si="22"/>
        <v>#N/A</v>
      </c>
      <c r="LL18" s="165" t="e">
        <f t="shared" si="22"/>
        <v>#N/A</v>
      </c>
      <c r="LM18" s="165" t="e">
        <f t="shared" si="22"/>
        <v>#N/A</v>
      </c>
      <c r="LN18" s="165" t="e">
        <f t="shared" si="22"/>
        <v>#N/A</v>
      </c>
      <c r="LO18" s="165" t="e">
        <f t="shared" si="23"/>
        <v>#N/A</v>
      </c>
      <c r="LP18" s="165" t="e">
        <f t="shared" si="23"/>
        <v>#N/A</v>
      </c>
      <c r="LQ18" s="165" t="e">
        <f t="shared" si="23"/>
        <v>#N/A</v>
      </c>
      <c r="LR18" s="165" t="e">
        <f t="shared" si="23"/>
        <v>#N/A</v>
      </c>
      <c r="LS18" s="165" t="e">
        <f t="shared" si="23"/>
        <v>#N/A</v>
      </c>
      <c r="LT18" s="165" t="e">
        <f t="shared" si="23"/>
        <v>#N/A</v>
      </c>
      <c r="LU18" s="165" t="e">
        <f t="shared" si="23"/>
        <v>#N/A</v>
      </c>
      <c r="LV18" s="165" t="e">
        <f t="shared" si="23"/>
        <v>#N/A</v>
      </c>
      <c r="LW18" s="165" t="e">
        <f t="shared" si="23"/>
        <v>#N/A</v>
      </c>
      <c r="LX18" s="165" t="e">
        <f t="shared" si="23"/>
        <v>#N/A</v>
      </c>
      <c r="LY18" s="165" t="e">
        <f t="shared" si="23"/>
        <v>#N/A</v>
      </c>
      <c r="LZ18" s="165" t="e">
        <f t="shared" si="23"/>
        <v>#N/A</v>
      </c>
      <c r="MA18" s="165" t="e">
        <f t="shared" si="23"/>
        <v>#N/A</v>
      </c>
      <c r="MB18" s="165" t="e">
        <f t="shared" si="23"/>
        <v>#N/A</v>
      </c>
      <c r="MC18" s="165" t="e">
        <f t="shared" si="23"/>
        <v>#N/A</v>
      </c>
      <c r="MD18" s="165" t="e">
        <f t="shared" si="23"/>
        <v>#N/A</v>
      </c>
      <c r="ME18" s="165" t="e">
        <f t="shared" si="24"/>
        <v>#N/A</v>
      </c>
      <c r="MF18" s="165" t="e">
        <f t="shared" si="24"/>
        <v>#N/A</v>
      </c>
      <c r="MG18" s="165" t="e">
        <f t="shared" si="24"/>
        <v>#N/A</v>
      </c>
      <c r="MH18" s="165" t="e">
        <f t="shared" si="24"/>
        <v>#N/A</v>
      </c>
      <c r="MI18" s="165" t="e">
        <f t="shared" si="24"/>
        <v>#N/A</v>
      </c>
      <c r="MJ18" s="165" t="e">
        <f t="shared" si="24"/>
        <v>#N/A</v>
      </c>
      <c r="MK18" s="165" t="e">
        <f t="shared" si="24"/>
        <v>#N/A</v>
      </c>
      <c r="ML18" s="165" t="e">
        <f t="shared" si="24"/>
        <v>#N/A</v>
      </c>
      <c r="MM18" s="165" t="e">
        <f t="shared" si="24"/>
        <v>#N/A</v>
      </c>
      <c r="MN18" s="165" t="e">
        <f t="shared" si="24"/>
        <v>#N/A</v>
      </c>
      <c r="MO18" s="165" t="e">
        <f t="shared" si="24"/>
        <v>#N/A</v>
      </c>
      <c r="MP18" s="165" t="e">
        <f t="shared" si="24"/>
        <v>#N/A</v>
      </c>
      <c r="MQ18" s="165" t="e">
        <f t="shared" si="24"/>
        <v>#N/A</v>
      </c>
      <c r="MR18" s="165" t="e">
        <f t="shared" si="24"/>
        <v>#N/A</v>
      </c>
      <c r="MS18" s="165" t="e">
        <f t="shared" si="24"/>
        <v>#N/A</v>
      </c>
      <c r="MT18" s="165" t="e">
        <f t="shared" si="24"/>
        <v>#N/A</v>
      </c>
      <c r="MU18" s="165" t="e">
        <f t="shared" si="25"/>
        <v>#N/A</v>
      </c>
      <c r="MV18" s="165" t="e">
        <f t="shared" si="25"/>
        <v>#N/A</v>
      </c>
      <c r="MW18" s="165" t="e">
        <f t="shared" si="25"/>
        <v>#N/A</v>
      </c>
      <c r="MX18" s="165" t="e">
        <f t="shared" si="25"/>
        <v>#N/A</v>
      </c>
      <c r="MY18" s="165" t="e">
        <f t="shared" si="25"/>
        <v>#N/A</v>
      </c>
      <c r="MZ18" s="165" t="e">
        <f t="shared" si="25"/>
        <v>#N/A</v>
      </c>
      <c r="NA18" s="165" t="e">
        <f t="shared" si="25"/>
        <v>#N/A</v>
      </c>
      <c r="NB18" s="165" t="e">
        <f t="shared" si="25"/>
        <v>#N/A</v>
      </c>
      <c r="NC18" s="165" t="e">
        <f t="shared" si="25"/>
        <v>#N/A</v>
      </c>
      <c r="ND18" s="165" t="e">
        <f t="shared" si="25"/>
        <v>#N/A</v>
      </c>
      <c r="NE18" s="165" t="e">
        <f t="shared" si="25"/>
        <v>#N/A</v>
      </c>
      <c r="NF18" s="165" t="e">
        <f t="shared" si="25"/>
        <v>#N/A</v>
      </c>
      <c r="NG18" s="165" t="e">
        <f t="shared" si="25"/>
        <v>#N/A</v>
      </c>
      <c r="NH18" s="165" t="e">
        <f t="shared" si="25"/>
        <v>#N/A</v>
      </c>
      <c r="NI18" s="165" t="e">
        <f t="shared" si="25"/>
        <v>#N/A</v>
      </c>
      <c r="NJ18" s="165" t="e">
        <f t="shared" si="25"/>
        <v>#N/A</v>
      </c>
      <c r="NK18" s="165" t="e">
        <f t="shared" si="26"/>
        <v>#N/A</v>
      </c>
      <c r="NL18" s="165" t="e">
        <f t="shared" si="26"/>
        <v>#N/A</v>
      </c>
      <c r="NM18" s="165" t="e">
        <f t="shared" si="26"/>
        <v>#N/A</v>
      </c>
      <c r="NN18" s="165" t="e">
        <f t="shared" si="26"/>
        <v>#N/A</v>
      </c>
      <c r="NO18" s="165" t="e">
        <f t="shared" si="26"/>
        <v>#N/A</v>
      </c>
      <c r="NP18" s="165" t="e">
        <f t="shared" si="26"/>
        <v>#N/A</v>
      </c>
      <c r="NQ18" s="165" t="e">
        <f t="shared" si="26"/>
        <v>#N/A</v>
      </c>
      <c r="NR18" s="165" t="e">
        <f t="shared" si="26"/>
        <v>#N/A</v>
      </c>
      <c r="NS18" s="165" t="e">
        <f t="shared" si="26"/>
        <v>#N/A</v>
      </c>
      <c r="NT18" s="165" t="e">
        <f t="shared" si="26"/>
        <v>#N/A</v>
      </c>
      <c r="NU18" s="165" t="e">
        <f t="shared" si="26"/>
        <v>#N/A</v>
      </c>
      <c r="NV18" s="165" t="e">
        <f t="shared" si="26"/>
        <v>#N/A</v>
      </c>
      <c r="NW18" s="165" t="e">
        <f t="shared" si="26"/>
        <v>#N/A</v>
      </c>
      <c r="NX18" s="165" t="e">
        <f t="shared" si="26"/>
        <v>#N/A</v>
      </c>
      <c r="NY18" s="165" t="e">
        <f t="shared" si="26"/>
        <v>#N/A</v>
      </c>
      <c r="NZ18" s="165" t="e">
        <f t="shared" si="26"/>
        <v>#N/A</v>
      </c>
      <c r="OA18" s="165" t="e">
        <f t="shared" si="27"/>
        <v>#N/A</v>
      </c>
      <c r="OB18" s="165" t="e">
        <f t="shared" si="27"/>
        <v>#N/A</v>
      </c>
      <c r="OC18" s="165" t="e">
        <f t="shared" si="27"/>
        <v>#N/A</v>
      </c>
      <c r="OD18" s="165" t="e">
        <f t="shared" si="27"/>
        <v>#N/A</v>
      </c>
      <c r="OE18" s="165" t="e">
        <f t="shared" si="27"/>
        <v>#N/A</v>
      </c>
      <c r="OF18" s="165" t="e">
        <f t="shared" si="27"/>
        <v>#N/A</v>
      </c>
      <c r="OG18" s="165" t="e">
        <f t="shared" si="27"/>
        <v>#N/A</v>
      </c>
      <c r="OH18" s="165" t="e">
        <f t="shared" si="27"/>
        <v>#N/A</v>
      </c>
      <c r="OI18" s="165" t="e">
        <f t="shared" si="27"/>
        <v>#N/A</v>
      </c>
      <c r="OJ18" s="165" t="e">
        <f t="shared" si="27"/>
        <v>#N/A</v>
      </c>
      <c r="OK18" s="165" t="e">
        <f t="shared" si="27"/>
        <v>#N/A</v>
      </c>
      <c r="OL18" s="165" t="e">
        <f t="shared" si="27"/>
        <v>#N/A</v>
      </c>
      <c r="OM18" s="165" t="e">
        <f t="shared" si="27"/>
        <v>#N/A</v>
      </c>
      <c r="ON18" s="165" t="e">
        <f t="shared" si="27"/>
        <v>#N/A</v>
      </c>
      <c r="OO18" s="165" t="e">
        <f t="shared" si="27"/>
        <v>#N/A</v>
      </c>
      <c r="OP18" s="165" t="e">
        <f t="shared" si="27"/>
        <v>#N/A</v>
      </c>
      <c r="OQ18" s="165" t="e">
        <f t="shared" si="28"/>
        <v>#N/A</v>
      </c>
      <c r="OR18" s="165" t="e">
        <f t="shared" si="28"/>
        <v>#N/A</v>
      </c>
      <c r="OS18" s="165" t="e">
        <f t="shared" si="28"/>
        <v>#N/A</v>
      </c>
      <c r="OT18" s="165" t="e">
        <f t="shared" si="28"/>
        <v>#N/A</v>
      </c>
      <c r="OU18" s="165" t="e">
        <f t="shared" si="28"/>
        <v>#N/A</v>
      </c>
      <c r="OV18" s="165" t="e">
        <f t="shared" si="28"/>
        <v>#N/A</v>
      </c>
      <c r="OW18" s="165" t="e">
        <f t="shared" si="28"/>
        <v>#N/A</v>
      </c>
      <c r="OX18" s="165" t="e">
        <f t="shared" si="28"/>
        <v>#N/A</v>
      </c>
      <c r="OY18" s="165" t="e">
        <f t="shared" si="28"/>
        <v>#N/A</v>
      </c>
      <c r="OZ18" s="165" t="e">
        <f t="shared" si="28"/>
        <v>#N/A</v>
      </c>
      <c r="PA18" s="165" t="e">
        <f t="shared" si="28"/>
        <v>#N/A</v>
      </c>
      <c r="PB18" s="165" t="e">
        <f t="shared" si="28"/>
        <v>#N/A</v>
      </c>
      <c r="PC18" s="165" t="e">
        <f t="shared" si="28"/>
        <v>#N/A</v>
      </c>
      <c r="PD18" s="165" t="e">
        <f t="shared" si="28"/>
        <v>#N/A</v>
      </c>
      <c r="PE18" s="165" t="e">
        <f t="shared" si="28"/>
        <v>#N/A</v>
      </c>
      <c r="PF18" s="165" t="e">
        <f t="shared" si="28"/>
        <v>#N/A</v>
      </c>
      <c r="PG18" s="165" t="e">
        <f t="shared" si="29"/>
        <v>#N/A</v>
      </c>
      <c r="PH18" s="165" t="e">
        <f t="shared" si="29"/>
        <v>#N/A</v>
      </c>
      <c r="PI18" s="165" t="e">
        <f t="shared" si="29"/>
        <v>#N/A</v>
      </c>
      <c r="PJ18" s="165" t="e">
        <f t="shared" si="29"/>
        <v>#N/A</v>
      </c>
      <c r="PK18" s="165" t="e">
        <f t="shared" si="29"/>
        <v>#N/A</v>
      </c>
      <c r="PL18" s="165" t="e">
        <f t="shared" si="29"/>
        <v>#N/A</v>
      </c>
      <c r="PM18" s="165" t="e">
        <f t="shared" si="29"/>
        <v>#N/A</v>
      </c>
      <c r="PN18" s="165" t="e">
        <f t="shared" si="29"/>
        <v>#N/A</v>
      </c>
      <c r="PO18" s="165" t="e">
        <f t="shared" si="29"/>
        <v>#N/A</v>
      </c>
    </row>
    <row r="19" spans="1:431" hidden="1" x14ac:dyDescent="0.45">
      <c r="A19" s="362"/>
      <c r="B19" s="368" t="str">
        <f>IF($R19="","",ROUND(_xlfn.NORM.INV(ABS(VLOOKUP($T$1,VLookups!$A$43:$B$44,2,FALSE)-B$2),$N19,$R19),0))</f>
        <v/>
      </c>
      <c r="C19" s="374" t="str">
        <f t="shared" si="36"/>
        <v/>
      </c>
      <c r="D19" s="375" t="str">
        <f t="shared" si="37"/>
        <v/>
      </c>
      <c r="E19" s="105"/>
      <c r="F19" s="113"/>
      <c r="G19" s="118" t="str">
        <f t="shared" si="30"/>
        <v/>
      </c>
      <c r="H19" s="91"/>
      <c r="I19" s="118" t="str">
        <f t="shared" si="31"/>
        <v/>
      </c>
      <c r="J19" s="113"/>
      <c r="K19" s="106"/>
      <c r="L19" s="120" t="str">
        <f t="shared" si="0"/>
        <v/>
      </c>
      <c r="M19" s="120" t="str">
        <f t="shared" si="1"/>
        <v/>
      </c>
      <c r="N19" s="71" t="str">
        <f t="shared" si="32"/>
        <v/>
      </c>
      <c r="O19" s="23"/>
      <c r="P19" s="55"/>
      <c r="Q19" s="298"/>
      <c r="R19" s="72" t="str">
        <f>IF(AND(G19&gt;0,H19&gt;0,I19&gt;0),IF(ISBLANK(Q19),IF(ISBLANK(O19),"",(I19-G19)*VLOOKUP(O19,VLookups!$A$4:$B$13,2,FALSE)),Q19),"")</f>
        <v/>
      </c>
      <c r="S19" s="73" t="str">
        <f t="shared" si="2"/>
        <v/>
      </c>
      <c r="T19" s="91"/>
      <c r="U19" s="265" t="str">
        <f>IF(AND(T19&gt;0,H19&gt;0,NOT(R19="")),ABS(VLOOKUP($T$1,VLookups!$A$43:$B$44,2,FALSE)-_xlfn.NORM.DIST(T19,N19,R19,TRUE)),"")</f>
        <v/>
      </c>
      <c r="V19" s="90" t="str">
        <f>IF(AND($G19&gt;0,$H19&gt;0,$I19&gt;0,NOT(ISBLANK($O19))),_xlfn.NORM.INV(ABS(VLOOKUP($T$1,VLookups!$A$43:$B$44,2,FALSE)-V$3),$N19,$R19),"")</f>
        <v/>
      </c>
      <c r="W19" s="89" t="str">
        <f>IF(AND($G19&gt;0,$H19&gt;0,$I19&gt;0,NOT(ISBLANK($O19))),_xlfn.NORM.INV(ABS(VLOOKUP($T$1,VLookups!$A$43:$B$44,2,FALSE)-W$3),$N19,$R19),"")</f>
        <v/>
      </c>
      <c r="X19" s="90" t="str">
        <f>IF(AND($G19&gt;0,$H19&gt;0,$I19&gt;0,NOT(ISBLANK($O19))),_xlfn.NORM.INV(ABS(VLOOKUP($T$1,VLookups!$A$43:$B$44,2,FALSE)-X$3),$N19,$R19),"")</f>
        <v/>
      </c>
      <c r="Y19" s="89" t="str">
        <f>IF(AND($G19&gt;0,$H19&gt;0,$I19&gt;0,NOT(ISBLANK($O19))),_xlfn.NORM.INV(ABS(VLOOKUP($T$1,VLookups!$A$43:$B$44,2,FALSE)-Y$3),$N19,$R19),"")</f>
        <v/>
      </c>
      <c r="Z19" s="90" t="str">
        <f>IF(AND($G19&gt;0,$H19&gt;0,$I19&gt;0,NOT(ISBLANK($O19))),_xlfn.NORM.INV(ABS(VLOOKUP($T$1,VLookups!$A$43:$B$44,2,FALSE)-Z$3),$N19,$R19),"")</f>
        <v/>
      </c>
      <c r="AA19" s="89" t="str">
        <f>IF(AND($G19&gt;0,$H19&gt;0,$I19&gt;0,NOT(ISBLANK($O19))),_xlfn.NORM.INV(ABS(VLOOKUP($T$1,VLookups!$A$43:$B$44,2,FALSE)-AA$3),$N19,$R19),"")</f>
        <v/>
      </c>
      <c r="AB19" s="5"/>
      <c r="AC19" s="164" t="str">
        <f t="shared" si="33"/>
        <v/>
      </c>
      <c r="AD19" s="47" t="str">
        <f t="shared" si="34"/>
        <v/>
      </c>
      <c r="AE19" s="47" t="str">
        <f t="shared" si="34"/>
        <v/>
      </c>
      <c r="AF19" s="47" t="str">
        <f t="shared" si="34"/>
        <v/>
      </c>
      <c r="AG19" s="47" t="str">
        <f t="shared" si="34"/>
        <v/>
      </c>
      <c r="AH19" s="47" t="str">
        <f t="shared" si="34"/>
        <v/>
      </c>
      <c r="AI19" s="47" t="str">
        <f t="shared" si="34"/>
        <v/>
      </c>
      <c r="AJ19" s="47" t="str">
        <f t="shared" si="34"/>
        <v/>
      </c>
      <c r="AK19" s="47" t="str">
        <f t="shared" si="34"/>
        <v/>
      </c>
      <c r="AL19" s="47" t="str">
        <f t="shared" si="34"/>
        <v/>
      </c>
      <c r="AM19" s="47" t="str">
        <f t="shared" si="34"/>
        <v/>
      </c>
      <c r="AN19" s="47" t="str">
        <f t="shared" si="34"/>
        <v/>
      </c>
      <c r="AO19" s="47" t="str">
        <f t="shared" si="34"/>
        <v/>
      </c>
      <c r="AP19" s="47" t="str">
        <f t="shared" si="34"/>
        <v/>
      </c>
      <c r="AQ19" s="47" t="str">
        <f t="shared" si="34"/>
        <v/>
      </c>
      <c r="AR19" s="47" t="str">
        <f t="shared" si="34"/>
        <v/>
      </c>
      <c r="AS19" s="47" t="str">
        <f t="shared" si="34"/>
        <v/>
      </c>
      <c r="AT19" s="47" t="str">
        <f t="shared" si="3"/>
        <v/>
      </c>
      <c r="AU19" s="47" t="str">
        <f t="shared" si="4"/>
        <v/>
      </c>
      <c r="AV19" s="47" t="str">
        <f t="shared" si="4"/>
        <v/>
      </c>
      <c r="AW19" s="47" t="str">
        <f t="shared" si="4"/>
        <v/>
      </c>
      <c r="AX19" s="47" t="str">
        <f t="shared" si="4"/>
        <v/>
      </c>
      <c r="AY19" s="47" t="str">
        <f t="shared" si="4"/>
        <v/>
      </c>
      <c r="AZ19" s="47" t="str">
        <f t="shared" si="4"/>
        <v/>
      </c>
      <c r="BA19" s="47" t="str">
        <f t="shared" si="4"/>
        <v/>
      </c>
      <c r="BB19" s="47" t="str">
        <f t="shared" si="4"/>
        <v/>
      </c>
      <c r="BC19" s="47" t="str">
        <f t="shared" si="4"/>
        <v/>
      </c>
      <c r="BD19" s="47" t="str">
        <f t="shared" si="4"/>
        <v/>
      </c>
      <c r="BE19" s="47" t="str">
        <f t="shared" si="4"/>
        <v/>
      </c>
      <c r="BF19" s="47" t="str">
        <f t="shared" si="4"/>
        <v/>
      </c>
      <c r="BG19" s="47" t="str">
        <f t="shared" si="4"/>
        <v/>
      </c>
      <c r="BH19" s="47" t="str">
        <f t="shared" si="4"/>
        <v/>
      </c>
      <c r="BI19" s="47" t="str">
        <f t="shared" si="4"/>
        <v/>
      </c>
      <c r="BJ19" s="47" t="str">
        <f t="shared" ref="BJ19:BY19" si="38">IF(ISNONTEXT($AC19),BK19-$AC19,"")</f>
        <v/>
      </c>
      <c r="BK19" s="47" t="str">
        <f t="shared" si="38"/>
        <v/>
      </c>
      <c r="BL19" s="47" t="str">
        <f t="shared" si="38"/>
        <v/>
      </c>
      <c r="BM19" s="47" t="str">
        <f t="shared" si="38"/>
        <v/>
      </c>
      <c r="BN19" s="47" t="str">
        <f t="shared" si="38"/>
        <v/>
      </c>
      <c r="BO19" s="47" t="str">
        <f t="shared" si="38"/>
        <v/>
      </c>
      <c r="BP19" s="47" t="str">
        <f t="shared" si="38"/>
        <v/>
      </c>
      <c r="BQ19" s="47" t="str">
        <f t="shared" si="38"/>
        <v/>
      </c>
      <c r="BR19" s="47" t="str">
        <f t="shared" si="38"/>
        <v/>
      </c>
      <c r="BS19" s="47" t="str">
        <f t="shared" si="38"/>
        <v/>
      </c>
      <c r="BT19" s="47" t="str">
        <f t="shared" si="38"/>
        <v/>
      </c>
      <c r="BU19" s="47" t="str">
        <f t="shared" si="38"/>
        <v/>
      </c>
      <c r="BV19" s="47" t="str">
        <f t="shared" si="38"/>
        <v/>
      </c>
      <c r="BW19" s="47" t="str">
        <f t="shared" si="38"/>
        <v/>
      </c>
      <c r="BX19" s="47" t="str">
        <f t="shared" si="38"/>
        <v/>
      </c>
      <c r="BY19" s="47" t="str">
        <f t="shared" si="38"/>
        <v/>
      </c>
      <c r="BZ19" s="47" t="str">
        <f t="shared" si="5"/>
        <v/>
      </c>
      <c r="CA19" s="47" t="str">
        <f t="shared" si="6"/>
        <v/>
      </c>
      <c r="CB19" s="47" t="str">
        <f t="shared" si="6"/>
        <v/>
      </c>
      <c r="CC19" s="47" t="str">
        <f t="shared" si="6"/>
        <v/>
      </c>
      <c r="CD19" s="47" t="str">
        <f t="shared" si="6"/>
        <v/>
      </c>
      <c r="CE19" s="47" t="str">
        <f t="shared" si="6"/>
        <v/>
      </c>
      <c r="CF19" s="47" t="str">
        <f t="shared" si="6"/>
        <v/>
      </c>
      <c r="CG19" s="47" t="str">
        <f t="shared" si="6"/>
        <v/>
      </c>
      <c r="CH19" s="47" t="str">
        <f t="shared" si="6"/>
        <v/>
      </c>
      <c r="CI19" s="47" t="str">
        <f t="shared" si="6"/>
        <v/>
      </c>
      <c r="CJ19" s="47" t="str">
        <f t="shared" si="6"/>
        <v/>
      </c>
      <c r="CK19" s="47" t="str">
        <f t="shared" si="6"/>
        <v/>
      </c>
      <c r="CL19" s="47" t="str">
        <f t="shared" si="6"/>
        <v/>
      </c>
      <c r="CM19" s="47" t="str">
        <f t="shared" si="6"/>
        <v/>
      </c>
      <c r="CN19" s="47" t="str">
        <f t="shared" si="6"/>
        <v/>
      </c>
      <c r="CO19" s="47" t="str">
        <f t="shared" si="6"/>
        <v/>
      </c>
      <c r="CP19" s="47" t="str">
        <f t="shared" ref="AE19:CP23" si="39">IF(ISNONTEXT($AC19),CQ19-$AC19,"")</f>
        <v/>
      </c>
      <c r="CQ19" s="47" t="str">
        <f t="shared" si="7"/>
        <v/>
      </c>
      <c r="CR19" s="47" t="str">
        <f t="shared" si="7"/>
        <v/>
      </c>
      <c r="CS19" s="47" t="str">
        <f t="shared" si="7"/>
        <v/>
      </c>
      <c r="CT19" s="47" t="str">
        <f t="shared" si="7"/>
        <v/>
      </c>
      <c r="CU19" s="47" t="str">
        <f t="shared" si="7"/>
        <v/>
      </c>
      <c r="CV19" s="47" t="str">
        <f t="shared" si="7"/>
        <v/>
      </c>
      <c r="CW19" s="47" t="str">
        <f t="shared" si="7"/>
        <v/>
      </c>
      <c r="CX19" s="47" t="str">
        <f t="shared" si="7"/>
        <v/>
      </c>
      <c r="CY19" s="47" t="str">
        <f t="shared" si="7"/>
        <v/>
      </c>
      <c r="CZ19" s="47" t="str">
        <f t="shared" si="7"/>
        <v/>
      </c>
      <c r="DA19" s="47" t="str">
        <f t="shared" si="7"/>
        <v/>
      </c>
      <c r="DB19" s="47" t="str">
        <f t="shared" si="7"/>
        <v/>
      </c>
      <c r="DC19" s="47" t="str">
        <f t="shared" si="7"/>
        <v/>
      </c>
      <c r="DD19" s="47" t="str">
        <f t="shared" si="7"/>
        <v/>
      </c>
      <c r="DE19" s="47" t="str">
        <f t="shared" si="7"/>
        <v/>
      </c>
      <c r="DF19" s="47" t="str">
        <f t="shared" ref="DF19:DU34" si="40">IF(ISNONTEXT($AC19),DG19-$AC19,"")</f>
        <v/>
      </c>
      <c r="DG19" s="47" t="str">
        <f t="shared" si="40"/>
        <v/>
      </c>
      <c r="DH19" s="47" t="str">
        <f t="shared" si="40"/>
        <v/>
      </c>
      <c r="DI19" s="47" t="str">
        <f t="shared" si="40"/>
        <v/>
      </c>
      <c r="DJ19" s="47" t="str">
        <f t="shared" si="40"/>
        <v/>
      </c>
      <c r="DK19" s="47" t="str">
        <f t="shared" si="40"/>
        <v/>
      </c>
      <c r="DL19" s="47" t="str">
        <f t="shared" si="40"/>
        <v/>
      </c>
      <c r="DM19" s="47" t="str">
        <f t="shared" si="40"/>
        <v/>
      </c>
      <c r="DN19" s="47" t="str">
        <f t="shared" si="40"/>
        <v/>
      </c>
      <c r="DO19" s="47" t="str">
        <f t="shared" si="40"/>
        <v/>
      </c>
      <c r="DP19" s="47" t="str">
        <f t="shared" si="40"/>
        <v/>
      </c>
      <c r="DQ19" s="47" t="str">
        <f t="shared" si="40"/>
        <v/>
      </c>
      <c r="DR19" s="47" t="str">
        <f t="shared" si="40"/>
        <v/>
      </c>
      <c r="DS19" s="47" t="str">
        <f t="shared" si="40"/>
        <v/>
      </c>
      <c r="DT19" s="47" t="str">
        <f t="shared" si="40"/>
        <v/>
      </c>
      <c r="DU19" s="47" t="str">
        <f t="shared" si="40"/>
        <v/>
      </c>
      <c r="DV19" s="47" t="str">
        <f t="shared" si="8"/>
        <v/>
      </c>
      <c r="DW19" s="47" t="str">
        <f t="shared" si="9"/>
        <v/>
      </c>
      <c r="DX19" s="47" t="str">
        <f t="shared" si="9"/>
        <v/>
      </c>
      <c r="DY19" s="47" t="str">
        <f t="shared" si="9"/>
        <v/>
      </c>
      <c r="DZ19" s="179" t="str">
        <f t="shared" si="35"/>
        <v/>
      </c>
      <c r="EA19" s="47" t="str">
        <f t="shared" si="10"/>
        <v/>
      </c>
      <c r="EB19" s="47" t="str">
        <f t="shared" si="10"/>
        <v/>
      </c>
      <c r="EC19" s="47" t="str">
        <f t="shared" si="10"/>
        <v/>
      </c>
      <c r="ED19" s="47" t="str">
        <f t="shared" si="10"/>
        <v/>
      </c>
      <c r="EE19" s="47" t="str">
        <f t="shared" si="10"/>
        <v/>
      </c>
      <c r="EF19" s="47" t="str">
        <f t="shared" si="10"/>
        <v/>
      </c>
      <c r="EG19" s="47" t="str">
        <f t="shared" si="10"/>
        <v/>
      </c>
      <c r="EH19" s="47" t="str">
        <f t="shared" si="10"/>
        <v/>
      </c>
      <c r="EI19" s="47" t="str">
        <f t="shared" si="10"/>
        <v/>
      </c>
      <c r="EJ19" s="47" t="str">
        <f t="shared" si="10"/>
        <v/>
      </c>
      <c r="EK19" s="47" t="str">
        <f t="shared" si="10"/>
        <v/>
      </c>
      <c r="EL19" s="47" t="str">
        <f t="shared" si="10"/>
        <v/>
      </c>
      <c r="EM19" s="47" t="str">
        <f t="shared" si="10"/>
        <v/>
      </c>
      <c r="EN19" s="47" t="str">
        <f t="shared" si="10"/>
        <v/>
      </c>
      <c r="EO19" s="47" t="str">
        <f t="shared" si="10"/>
        <v/>
      </c>
      <c r="EP19" s="47" t="str">
        <f t="shared" ref="EP19:FE35" si="41">IF(ISNONTEXT($AC19),EO19+$AC19,"")</f>
        <v/>
      </c>
      <c r="EQ19" s="47" t="str">
        <f t="shared" si="11"/>
        <v/>
      </c>
      <c r="ER19" s="47" t="str">
        <f t="shared" si="11"/>
        <v/>
      </c>
      <c r="ES19" s="47" t="str">
        <f t="shared" si="11"/>
        <v/>
      </c>
      <c r="ET19" s="47" t="str">
        <f t="shared" si="11"/>
        <v/>
      </c>
      <c r="EU19" s="47" t="str">
        <f t="shared" si="11"/>
        <v/>
      </c>
      <c r="EV19" s="47" t="str">
        <f t="shared" si="11"/>
        <v/>
      </c>
      <c r="EW19" s="47" t="str">
        <f t="shared" si="11"/>
        <v/>
      </c>
      <c r="EX19" s="47" t="str">
        <f t="shared" si="11"/>
        <v/>
      </c>
      <c r="EY19" s="47" t="str">
        <f t="shared" si="11"/>
        <v/>
      </c>
      <c r="EZ19" s="47" t="str">
        <f t="shared" si="11"/>
        <v/>
      </c>
      <c r="FA19" s="47" t="str">
        <f t="shared" si="11"/>
        <v/>
      </c>
      <c r="FB19" s="47" t="str">
        <f t="shared" si="11"/>
        <v/>
      </c>
      <c r="FC19" s="47" t="str">
        <f t="shared" si="11"/>
        <v/>
      </c>
      <c r="FD19" s="47" t="str">
        <f t="shared" si="11"/>
        <v/>
      </c>
      <c r="FE19" s="47" t="str">
        <f t="shared" si="11"/>
        <v/>
      </c>
      <c r="FF19" s="47" t="str">
        <f t="shared" ref="FF19:FU35" si="42">IF(ISNONTEXT($AC19),FE19+$AC19,"")</f>
        <v/>
      </c>
      <c r="FG19" s="47" t="str">
        <f t="shared" si="12"/>
        <v/>
      </c>
      <c r="FH19" s="47" t="str">
        <f t="shared" si="12"/>
        <v/>
      </c>
      <c r="FI19" s="47" t="str">
        <f t="shared" si="12"/>
        <v/>
      </c>
      <c r="FJ19" s="47" t="str">
        <f t="shared" si="12"/>
        <v/>
      </c>
      <c r="FK19" s="47" t="str">
        <f t="shared" si="12"/>
        <v/>
      </c>
      <c r="FL19" s="47" t="str">
        <f t="shared" si="12"/>
        <v/>
      </c>
      <c r="FM19" s="47" t="str">
        <f t="shared" si="12"/>
        <v/>
      </c>
      <c r="FN19" s="47" t="str">
        <f t="shared" si="12"/>
        <v/>
      </c>
      <c r="FO19" s="47" t="str">
        <f t="shared" si="12"/>
        <v/>
      </c>
      <c r="FP19" s="47" t="str">
        <f t="shared" si="12"/>
        <v/>
      </c>
      <c r="FQ19" s="47" t="str">
        <f t="shared" si="12"/>
        <v/>
      </c>
      <c r="FR19" s="47" t="str">
        <f t="shared" si="12"/>
        <v/>
      </c>
      <c r="FS19" s="47" t="str">
        <f t="shared" si="12"/>
        <v/>
      </c>
      <c r="FT19" s="47" t="str">
        <f t="shared" si="12"/>
        <v/>
      </c>
      <c r="FU19" s="47" t="str">
        <f t="shared" si="12"/>
        <v/>
      </c>
      <c r="FV19" s="47" t="str">
        <f t="shared" ref="FV19:GK35" si="43">IF(ISNONTEXT($AC19),FU19+$AC19,"")</f>
        <v/>
      </c>
      <c r="FW19" s="47" t="str">
        <f t="shared" si="13"/>
        <v/>
      </c>
      <c r="FX19" s="47" t="str">
        <f t="shared" si="13"/>
        <v/>
      </c>
      <c r="FY19" s="47" t="str">
        <f t="shared" si="13"/>
        <v/>
      </c>
      <c r="FZ19" s="47" t="str">
        <f t="shared" si="13"/>
        <v/>
      </c>
      <c r="GA19" s="47" t="str">
        <f t="shared" si="13"/>
        <v/>
      </c>
      <c r="GB19" s="47" t="str">
        <f t="shared" si="13"/>
        <v/>
      </c>
      <c r="GC19" s="47" t="str">
        <f t="shared" si="13"/>
        <v/>
      </c>
      <c r="GD19" s="47" t="str">
        <f t="shared" si="13"/>
        <v/>
      </c>
      <c r="GE19" s="47" t="str">
        <f t="shared" si="13"/>
        <v/>
      </c>
      <c r="GF19" s="47" t="str">
        <f t="shared" si="13"/>
        <v/>
      </c>
      <c r="GG19" s="47" t="str">
        <f t="shared" si="13"/>
        <v/>
      </c>
      <c r="GH19" s="47" t="str">
        <f t="shared" si="13"/>
        <v/>
      </c>
      <c r="GI19" s="47" t="str">
        <f t="shared" si="13"/>
        <v/>
      </c>
      <c r="GJ19" s="47" t="str">
        <f t="shared" si="13"/>
        <v/>
      </c>
      <c r="GK19" s="47" t="str">
        <f t="shared" si="13"/>
        <v/>
      </c>
      <c r="GL19" s="47" t="str">
        <f t="shared" ref="GL19:HA35" si="44">IF(ISNONTEXT($AC19),GK19+$AC19,"")</f>
        <v/>
      </c>
      <c r="GM19" s="47" t="str">
        <f t="shared" si="14"/>
        <v/>
      </c>
      <c r="GN19" s="47" t="str">
        <f t="shared" si="14"/>
        <v/>
      </c>
      <c r="GO19" s="47" t="str">
        <f t="shared" si="14"/>
        <v/>
      </c>
      <c r="GP19" s="47" t="str">
        <f t="shared" si="14"/>
        <v/>
      </c>
      <c r="GQ19" s="47" t="str">
        <f t="shared" si="14"/>
        <v/>
      </c>
      <c r="GR19" s="47" t="str">
        <f t="shared" si="14"/>
        <v/>
      </c>
      <c r="GS19" s="47" t="str">
        <f t="shared" si="14"/>
        <v/>
      </c>
      <c r="GT19" s="47" t="str">
        <f t="shared" si="14"/>
        <v/>
      </c>
      <c r="GU19" s="47" t="str">
        <f t="shared" si="14"/>
        <v/>
      </c>
      <c r="GV19" s="47" t="str">
        <f t="shared" si="14"/>
        <v/>
      </c>
      <c r="GW19" s="47" t="str">
        <f t="shared" si="14"/>
        <v/>
      </c>
      <c r="GX19" s="47" t="str">
        <f t="shared" si="14"/>
        <v/>
      </c>
      <c r="GY19" s="47" t="str">
        <f t="shared" si="14"/>
        <v/>
      </c>
      <c r="GZ19" s="47" t="str">
        <f t="shared" si="14"/>
        <v/>
      </c>
      <c r="HA19" s="47" t="str">
        <f t="shared" si="14"/>
        <v/>
      </c>
      <c r="HB19" s="47" t="str">
        <f t="shared" ref="HB19:HQ35" si="45">IF(ISNONTEXT($AC19),HA19+$AC19,"")</f>
        <v/>
      </c>
      <c r="HC19" s="47" t="str">
        <f t="shared" si="15"/>
        <v/>
      </c>
      <c r="HD19" s="47" t="str">
        <f t="shared" si="15"/>
        <v/>
      </c>
      <c r="HE19" s="47" t="str">
        <f t="shared" si="15"/>
        <v/>
      </c>
      <c r="HF19" s="47" t="str">
        <f t="shared" si="15"/>
        <v/>
      </c>
      <c r="HG19" s="47" t="str">
        <f t="shared" si="15"/>
        <v/>
      </c>
      <c r="HH19" s="47" t="str">
        <f t="shared" si="15"/>
        <v/>
      </c>
      <c r="HI19" s="47" t="str">
        <f t="shared" si="15"/>
        <v/>
      </c>
      <c r="HJ19" s="47" t="str">
        <f t="shared" si="15"/>
        <v/>
      </c>
      <c r="HK19" s="47" t="str">
        <f t="shared" si="15"/>
        <v/>
      </c>
      <c r="HL19" s="47" t="str">
        <f t="shared" si="15"/>
        <v/>
      </c>
      <c r="HM19" s="47" t="str">
        <f t="shared" si="15"/>
        <v/>
      </c>
      <c r="HN19" s="47" t="str">
        <f t="shared" si="15"/>
        <v/>
      </c>
      <c r="HO19" s="47" t="str">
        <f t="shared" si="15"/>
        <v/>
      </c>
      <c r="HP19" s="47" t="str">
        <f t="shared" si="15"/>
        <v/>
      </c>
      <c r="HQ19" s="47" t="str">
        <f t="shared" si="15"/>
        <v/>
      </c>
      <c r="HR19" s="47" t="str">
        <f t="shared" ref="HR19:HU82" si="46">IF(ISNONTEXT($AC19),HQ19+$AC19,"")</f>
        <v/>
      </c>
      <c r="HS19" s="47" t="str">
        <f t="shared" si="16"/>
        <v/>
      </c>
      <c r="HT19" s="47" t="str">
        <f t="shared" si="16"/>
        <v/>
      </c>
      <c r="HU19" s="47" t="str">
        <f t="shared" si="16"/>
        <v/>
      </c>
      <c r="HV19" s="47" t="str">
        <f t="shared" si="16"/>
        <v/>
      </c>
      <c r="HW19" s="165" t="e">
        <f t="shared" si="17"/>
        <v>#N/A</v>
      </c>
      <c r="HX19" s="165" t="e">
        <f t="shared" si="17"/>
        <v>#N/A</v>
      </c>
      <c r="HY19" s="165" t="e">
        <f t="shared" si="17"/>
        <v>#N/A</v>
      </c>
      <c r="HZ19" s="165" t="e">
        <f t="shared" si="17"/>
        <v>#N/A</v>
      </c>
      <c r="IA19" s="165" t="e">
        <f t="shared" si="17"/>
        <v>#N/A</v>
      </c>
      <c r="IB19" s="165" t="e">
        <f t="shared" si="17"/>
        <v>#N/A</v>
      </c>
      <c r="IC19" s="165" t="e">
        <f t="shared" si="17"/>
        <v>#N/A</v>
      </c>
      <c r="ID19" s="165" t="e">
        <f t="shared" si="17"/>
        <v>#N/A</v>
      </c>
      <c r="IE19" s="165" t="e">
        <f t="shared" si="17"/>
        <v>#N/A</v>
      </c>
      <c r="IF19" s="165" t="e">
        <f t="shared" si="17"/>
        <v>#N/A</v>
      </c>
      <c r="IG19" s="165" t="e">
        <f t="shared" si="17"/>
        <v>#N/A</v>
      </c>
      <c r="IH19" s="165" t="e">
        <f t="shared" si="17"/>
        <v>#N/A</v>
      </c>
      <c r="II19" s="165" t="e">
        <f t="shared" si="17"/>
        <v>#N/A</v>
      </c>
      <c r="IJ19" s="165" t="e">
        <f t="shared" si="17"/>
        <v>#N/A</v>
      </c>
      <c r="IK19" s="165" t="e">
        <f t="shared" si="17"/>
        <v>#N/A</v>
      </c>
      <c r="IL19" s="165" t="e">
        <f t="shared" ref="IA19:IP34" si="47">IF(ISNONTEXT($R19),_xlfn.NORM.DIST(AS19,$N19,$R19,FALSE),NA())</f>
        <v>#N/A</v>
      </c>
      <c r="IM19" s="165" t="e">
        <f t="shared" si="47"/>
        <v>#N/A</v>
      </c>
      <c r="IN19" s="165" t="e">
        <f t="shared" si="47"/>
        <v>#N/A</v>
      </c>
      <c r="IO19" s="165" t="e">
        <f t="shared" si="47"/>
        <v>#N/A</v>
      </c>
      <c r="IP19" s="165" t="e">
        <f t="shared" si="18"/>
        <v>#N/A</v>
      </c>
      <c r="IQ19" s="165" t="e">
        <f t="shared" si="18"/>
        <v>#N/A</v>
      </c>
      <c r="IR19" s="165" t="e">
        <f t="shared" si="18"/>
        <v>#N/A</v>
      </c>
      <c r="IS19" s="165" t="e">
        <f t="shared" si="18"/>
        <v>#N/A</v>
      </c>
      <c r="IT19" s="165" t="e">
        <f t="shared" si="18"/>
        <v>#N/A</v>
      </c>
      <c r="IU19" s="165" t="e">
        <f t="shared" si="18"/>
        <v>#N/A</v>
      </c>
      <c r="IV19" s="165" t="e">
        <f t="shared" si="18"/>
        <v>#N/A</v>
      </c>
      <c r="IW19" s="165" t="e">
        <f t="shared" si="18"/>
        <v>#N/A</v>
      </c>
      <c r="IX19" s="165" t="e">
        <f t="shared" si="18"/>
        <v>#N/A</v>
      </c>
      <c r="IY19" s="165" t="e">
        <f t="shared" si="18"/>
        <v>#N/A</v>
      </c>
      <c r="IZ19" s="165" t="e">
        <f t="shared" si="18"/>
        <v>#N/A</v>
      </c>
      <c r="JA19" s="165" t="e">
        <f t="shared" si="18"/>
        <v>#N/A</v>
      </c>
      <c r="JB19" s="165" t="e">
        <f t="shared" si="18"/>
        <v>#N/A</v>
      </c>
      <c r="JC19" s="165" t="e">
        <f t="shared" si="19"/>
        <v>#N/A</v>
      </c>
      <c r="JD19" s="165" t="e">
        <f t="shared" si="19"/>
        <v>#N/A</v>
      </c>
      <c r="JE19" s="165" t="e">
        <f t="shared" si="19"/>
        <v>#N/A</v>
      </c>
      <c r="JF19" s="165" t="e">
        <f t="shared" si="19"/>
        <v>#N/A</v>
      </c>
      <c r="JG19" s="165" t="e">
        <f t="shared" si="19"/>
        <v>#N/A</v>
      </c>
      <c r="JH19" s="165" t="e">
        <f t="shared" si="19"/>
        <v>#N/A</v>
      </c>
      <c r="JI19" s="165" t="e">
        <f t="shared" si="19"/>
        <v>#N/A</v>
      </c>
      <c r="JJ19" s="165" t="e">
        <f t="shared" si="19"/>
        <v>#N/A</v>
      </c>
      <c r="JK19" s="165" t="e">
        <f t="shared" si="19"/>
        <v>#N/A</v>
      </c>
      <c r="JL19" s="165" t="e">
        <f t="shared" si="19"/>
        <v>#N/A</v>
      </c>
      <c r="JM19" s="165" t="e">
        <f t="shared" si="19"/>
        <v>#N/A</v>
      </c>
      <c r="JN19" s="165" t="e">
        <f t="shared" si="19"/>
        <v>#N/A</v>
      </c>
      <c r="JO19" s="165" t="e">
        <f t="shared" si="19"/>
        <v>#N/A</v>
      </c>
      <c r="JP19" s="165" t="e">
        <f t="shared" si="19"/>
        <v>#N/A</v>
      </c>
      <c r="JQ19" s="165" t="e">
        <f t="shared" si="19"/>
        <v>#N/A</v>
      </c>
      <c r="JR19" s="165" t="e">
        <f t="shared" ref="JR19:KG34" si="48">IF(ISNONTEXT($R19),_xlfn.NORM.DIST(BY19,$N19,$R19,FALSE),NA())</f>
        <v>#N/A</v>
      </c>
      <c r="JS19" s="165" t="e">
        <f t="shared" si="48"/>
        <v>#N/A</v>
      </c>
      <c r="JT19" s="165" t="e">
        <f t="shared" si="48"/>
        <v>#N/A</v>
      </c>
      <c r="JU19" s="165" t="e">
        <f t="shared" si="48"/>
        <v>#N/A</v>
      </c>
      <c r="JV19" s="165" t="e">
        <f t="shared" si="48"/>
        <v>#N/A</v>
      </c>
      <c r="JW19" s="165" t="e">
        <f t="shared" si="48"/>
        <v>#N/A</v>
      </c>
      <c r="JX19" s="165" t="e">
        <f t="shared" si="48"/>
        <v>#N/A</v>
      </c>
      <c r="JY19" s="165" t="e">
        <f t="shared" si="48"/>
        <v>#N/A</v>
      </c>
      <c r="JZ19" s="165" t="e">
        <f t="shared" si="48"/>
        <v>#N/A</v>
      </c>
      <c r="KA19" s="165" t="e">
        <f t="shared" si="48"/>
        <v>#N/A</v>
      </c>
      <c r="KB19" s="165" t="e">
        <f t="shared" si="48"/>
        <v>#N/A</v>
      </c>
      <c r="KC19" s="165" t="e">
        <f t="shared" si="48"/>
        <v>#N/A</v>
      </c>
      <c r="KD19" s="165" t="e">
        <f t="shared" si="48"/>
        <v>#N/A</v>
      </c>
      <c r="KE19" s="165" t="e">
        <f t="shared" si="48"/>
        <v>#N/A</v>
      </c>
      <c r="KF19" s="165" t="e">
        <f t="shared" si="48"/>
        <v>#N/A</v>
      </c>
      <c r="KG19" s="165" t="e">
        <f t="shared" si="48"/>
        <v>#N/A</v>
      </c>
      <c r="KH19" s="165" t="e">
        <f t="shared" si="20"/>
        <v>#N/A</v>
      </c>
      <c r="KI19" s="165" t="e">
        <f t="shared" si="21"/>
        <v>#N/A</v>
      </c>
      <c r="KJ19" s="165" t="e">
        <f t="shared" si="21"/>
        <v>#N/A</v>
      </c>
      <c r="KK19" s="165" t="e">
        <f t="shared" si="21"/>
        <v>#N/A</v>
      </c>
      <c r="KL19" s="165" t="e">
        <f t="shared" si="21"/>
        <v>#N/A</v>
      </c>
      <c r="KM19" s="165" t="e">
        <f t="shared" si="21"/>
        <v>#N/A</v>
      </c>
      <c r="KN19" s="165" t="e">
        <f t="shared" si="21"/>
        <v>#N/A</v>
      </c>
      <c r="KO19" s="165" t="e">
        <f t="shared" si="21"/>
        <v>#N/A</v>
      </c>
      <c r="KP19" s="165" t="e">
        <f t="shared" si="21"/>
        <v>#N/A</v>
      </c>
      <c r="KQ19" s="165" t="e">
        <f t="shared" si="21"/>
        <v>#N/A</v>
      </c>
      <c r="KR19" s="165" t="e">
        <f t="shared" si="21"/>
        <v>#N/A</v>
      </c>
      <c r="KS19" s="165" t="e">
        <f t="shared" si="21"/>
        <v>#N/A</v>
      </c>
      <c r="KT19" s="165" t="e">
        <f t="shared" si="21"/>
        <v>#N/A</v>
      </c>
      <c r="KU19" s="165" t="e">
        <f t="shared" si="21"/>
        <v>#N/A</v>
      </c>
      <c r="KV19" s="165" t="e">
        <f t="shared" si="21"/>
        <v>#N/A</v>
      </c>
      <c r="KW19" s="165" t="e">
        <f t="shared" si="21"/>
        <v>#N/A</v>
      </c>
      <c r="KX19" s="165" t="e">
        <f t="shared" ref="KM19:LB34" si="49">IF(ISNONTEXT($R19),_xlfn.NORM.DIST(DE19,$N19,$R19,FALSE),NA())</f>
        <v>#N/A</v>
      </c>
      <c r="KY19" s="165" t="e">
        <f t="shared" si="49"/>
        <v>#N/A</v>
      </c>
      <c r="KZ19" s="165" t="e">
        <f t="shared" si="49"/>
        <v>#N/A</v>
      </c>
      <c r="LA19" s="165" t="e">
        <f t="shared" si="49"/>
        <v>#N/A</v>
      </c>
      <c r="LB19" s="165" t="e">
        <f t="shared" si="22"/>
        <v>#N/A</v>
      </c>
      <c r="LC19" s="165" t="e">
        <f t="shared" si="22"/>
        <v>#N/A</v>
      </c>
      <c r="LD19" s="165" t="e">
        <f t="shared" si="22"/>
        <v>#N/A</v>
      </c>
      <c r="LE19" s="165" t="e">
        <f t="shared" si="22"/>
        <v>#N/A</v>
      </c>
      <c r="LF19" s="165" t="e">
        <f t="shared" si="22"/>
        <v>#N/A</v>
      </c>
      <c r="LG19" s="165" t="e">
        <f t="shared" si="22"/>
        <v>#N/A</v>
      </c>
      <c r="LH19" s="165" t="e">
        <f t="shared" si="22"/>
        <v>#N/A</v>
      </c>
      <c r="LI19" s="165" t="e">
        <f t="shared" si="22"/>
        <v>#N/A</v>
      </c>
      <c r="LJ19" s="165" t="e">
        <f t="shared" si="22"/>
        <v>#N/A</v>
      </c>
      <c r="LK19" s="165" t="e">
        <f t="shared" si="22"/>
        <v>#N/A</v>
      </c>
      <c r="LL19" s="165" t="e">
        <f t="shared" si="22"/>
        <v>#N/A</v>
      </c>
      <c r="LM19" s="165" t="e">
        <f t="shared" si="22"/>
        <v>#N/A</v>
      </c>
      <c r="LN19" s="165" t="e">
        <f t="shared" si="22"/>
        <v>#N/A</v>
      </c>
      <c r="LO19" s="165" t="e">
        <f t="shared" si="23"/>
        <v>#N/A</v>
      </c>
      <c r="LP19" s="165" t="e">
        <f t="shared" si="23"/>
        <v>#N/A</v>
      </c>
      <c r="LQ19" s="165" t="e">
        <f t="shared" si="23"/>
        <v>#N/A</v>
      </c>
      <c r="LR19" s="165" t="e">
        <f t="shared" si="23"/>
        <v>#N/A</v>
      </c>
      <c r="LS19" s="165" t="e">
        <f t="shared" si="23"/>
        <v>#N/A</v>
      </c>
      <c r="LT19" s="165" t="e">
        <f t="shared" si="23"/>
        <v>#N/A</v>
      </c>
      <c r="LU19" s="165" t="e">
        <f t="shared" si="23"/>
        <v>#N/A</v>
      </c>
      <c r="LV19" s="165" t="e">
        <f t="shared" si="23"/>
        <v>#N/A</v>
      </c>
      <c r="LW19" s="165" t="e">
        <f t="shared" si="23"/>
        <v>#N/A</v>
      </c>
      <c r="LX19" s="165" t="e">
        <f t="shared" si="23"/>
        <v>#N/A</v>
      </c>
      <c r="LY19" s="165" t="e">
        <f t="shared" si="23"/>
        <v>#N/A</v>
      </c>
      <c r="LZ19" s="165" t="e">
        <f t="shared" si="23"/>
        <v>#N/A</v>
      </c>
      <c r="MA19" s="165" t="e">
        <f t="shared" si="23"/>
        <v>#N/A</v>
      </c>
      <c r="MB19" s="165" t="e">
        <f t="shared" si="23"/>
        <v>#N/A</v>
      </c>
      <c r="MC19" s="165" t="e">
        <f t="shared" si="23"/>
        <v>#N/A</v>
      </c>
      <c r="MD19" s="165" t="e">
        <f t="shared" ref="MD19:MS34" si="50">IF(ISNONTEXT($R19),_xlfn.NORM.DIST(EK19,$N19,$R19,FALSE),NA())</f>
        <v>#N/A</v>
      </c>
      <c r="ME19" s="165" t="e">
        <f t="shared" si="50"/>
        <v>#N/A</v>
      </c>
      <c r="MF19" s="165" t="e">
        <f t="shared" si="50"/>
        <v>#N/A</v>
      </c>
      <c r="MG19" s="165" t="e">
        <f t="shared" si="50"/>
        <v>#N/A</v>
      </c>
      <c r="MH19" s="165" t="e">
        <f t="shared" si="50"/>
        <v>#N/A</v>
      </c>
      <c r="MI19" s="165" t="e">
        <f t="shared" si="50"/>
        <v>#N/A</v>
      </c>
      <c r="MJ19" s="165" t="e">
        <f t="shared" si="50"/>
        <v>#N/A</v>
      </c>
      <c r="MK19" s="165" t="e">
        <f t="shared" si="50"/>
        <v>#N/A</v>
      </c>
      <c r="ML19" s="165" t="e">
        <f t="shared" si="50"/>
        <v>#N/A</v>
      </c>
      <c r="MM19" s="165" t="e">
        <f t="shared" si="50"/>
        <v>#N/A</v>
      </c>
      <c r="MN19" s="165" t="e">
        <f t="shared" si="50"/>
        <v>#N/A</v>
      </c>
      <c r="MO19" s="165" t="e">
        <f t="shared" si="50"/>
        <v>#N/A</v>
      </c>
      <c r="MP19" s="165" t="e">
        <f t="shared" si="50"/>
        <v>#N/A</v>
      </c>
      <c r="MQ19" s="165" t="e">
        <f t="shared" si="50"/>
        <v>#N/A</v>
      </c>
      <c r="MR19" s="165" t="e">
        <f t="shared" si="50"/>
        <v>#N/A</v>
      </c>
      <c r="MS19" s="165" t="e">
        <f t="shared" si="50"/>
        <v>#N/A</v>
      </c>
      <c r="MT19" s="165" t="e">
        <f t="shared" si="24"/>
        <v>#N/A</v>
      </c>
      <c r="MU19" s="165" t="e">
        <f t="shared" si="25"/>
        <v>#N/A</v>
      </c>
      <c r="MV19" s="165" t="e">
        <f t="shared" si="25"/>
        <v>#N/A</v>
      </c>
      <c r="MW19" s="165" t="e">
        <f t="shared" si="25"/>
        <v>#N/A</v>
      </c>
      <c r="MX19" s="165" t="e">
        <f t="shared" si="25"/>
        <v>#N/A</v>
      </c>
      <c r="MY19" s="165" t="e">
        <f t="shared" si="25"/>
        <v>#N/A</v>
      </c>
      <c r="MZ19" s="165" t="e">
        <f t="shared" si="25"/>
        <v>#N/A</v>
      </c>
      <c r="NA19" s="165" t="e">
        <f t="shared" si="25"/>
        <v>#N/A</v>
      </c>
      <c r="NB19" s="165" t="e">
        <f t="shared" si="25"/>
        <v>#N/A</v>
      </c>
      <c r="NC19" s="165" t="e">
        <f t="shared" si="25"/>
        <v>#N/A</v>
      </c>
      <c r="ND19" s="165" t="e">
        <f t="shared" si="25"/>
        <v>#N/A</v>
      </c>
      <c r="NE19" s="165" t="e">
        <f t="shared" si="25"/>
        <v>#N/A</v>
      </c>
      <c r="NF19" s="165" t="e">
        <f t="shared" si="25"/>
        <v>#N/A</v>
      </c>
      <c r="NG19" s="165" t="e">
        <f t="shared" si="25"/>
        <v>#N/A</v>
      </c>
      <c r="NH19" s="165" t="e">
        <f t="shared" si="25"/>
        <v>#N/A</v>
      </c>
      <c r="NI19" s="165" t="e">
        <f t="shared" si="25"/>
        <v>#N/A</v>
      </c>
      <c r="NJ19" s="165" t="e">
        <f t="shared" ref="MY19:NN34" si="51">IF(ISNONTEXT($R19),_xlfn.NORM.DIST(FQ19,$N19,$R19,FALSE),NA())</f>
        <v>#N/A</v>
      </c>
      <c r="NK19" s="165" t="e">
        <f t="shared" si="51"/>
        <v>#N/A</v>
      </c>
      <c r="NL19" s="165" t="e">
        <f t="shared" si="51"/>
        <v>#N/A</v>
      </c>
      <c r="NM19" s="165" t="e">
        <f t="shared" si="51"/>
        <v>#N/A</v>
      </c>
      <c r="NN19" s="165" t="e">
        <f t="shared" si="26"/>
        <v>#N/A</v>
      </c>
      <c r="NO19" s="165" t="e">
        <f t="shared" si="26"/>
        <v>#N/A</v>
      </c>
      <c r="NP19" s="165" t="e">
        <f t="shared" si="26"/>
        <v>#N/A</v>
      </c>
      <c r="NQ19" s="165" t="e">
        <f t="shared" si="26"/>
        <v>#N/A</v>
      </c>
      <c r="NR19" s="165" t="e">
        <f t="shared" si="26"/>
        <v>#N/A</v>
      </c>
      <c r="NS19" s="165" t="e">
        <f t="shared" si="26"/>
        <v>#N/A</v>
      </c>
      <c r="NT19" s="165" t="e">
        <f t="shared" si="26"/>
        <v>#N/A</v>
      </c>
      <c r="NU19" s="165" t="e">
        <f t="shared" si="26"/>
        <v>#N/A</v>
      </c>
      <c r="NV19" s="165" t="e">
        <f t="shared" si="26"/>
        <v>#N/A</v>
      </c>
      <c r="NW19" s="165" t="e">
        <f t="shared" si="26"/>
        <v>#N/A</v>
      </c>
      <c r="NX19" s="165" t="e">
        <f t="shared" si="26"/>
        <v>#N/A</v>
      </c>
      <c r="NY19" s="165" t="e">
        <f t="shared" si="26"/>
        <v>#N/A</v>
      </c>
      <c r="NZ19" s="165" t="e">
        <f t="shared" si="26"/>
        <v>#N/A</v>
      </c>
      <c r="OA19" s="165" t="e">
        <f t="shared" si="27"/>
        <v>#N/A</v>
      </c>
      <c r="OB19" s="165" t="e">
        <f t="shared" si="27"/>
        <v>#N/A</v>
      </c>
      <c r="OC19" s="165" t="e">
        <f t="shared" si="27"/>
        <v>#N/A</v>
      </c>
      <c r="OD19" s="165" t="e">
        <f t="shared" si="27"/>
        <v>#N/A</v>
      </c>
      <c r="OE19" s="165" t="e">
        <f t="shared" si="27"/>
        <v>#N/A</v>
      </c>
      <c r="OF19" s="165" t="e">
        <f t="shared" si="27"/>
        <v>#N/A</v>
      </c>
      <c r="OG19" s="165" t="e">
        <f t="shared" si="27"/>
        <v>#N/A</v>
      </c>
      <c r="OH19" s="165" t="e">
        <f t="shared" si="27"/>
        <v>#N/A</v>
      </c>
      <c r="OI19" s="165" t="e">
        <f t="shared" si="27"/>
        <v>#N/A</v>
      </c>
      <c r="OJ19" s="165" t="e">
        <f t="shared" si="27"/>
        <v>#N/A</v>
      </c>
      <c r="OK19" s="165" t="e">
        <f t="shared" si="27"/>
        <v>#N/A</v>
      </c>
      <c r="OL19" s="165" t="e">
        <f t="shared" si="27"/>
        <v>#N/A</v>
      </c>
      <c r="OM19" s="165" t="e">
        <f t="shared" si="27"/>
        <v>#N/A</v>
      </c>
      <c r="ON19" s="165" t="e">
        <f t="shared" si="27"/>
        <v>#N/A</v>
      </c>
      <c r="OO19" s="165" t="e">
        <f t="shared" si="27"/>
        <v>#N/A</v>
      </c>
      <c r="OP19" s="165" t="e">
        <f t="shared" ref="OP19:PE34" si="52">IF(ISNONTEXT($R19),_xlfn.NORM.DIST(GW19,$N19,$R19,FALSE),NA())</f>
        <v>#N/A</v>
      </c>
      <c r="OQ19" s="165" t="e">
        <f t="shared" si="52"/>
        <v>#N/A</v>
      </c>
      <c r="OR19" s="165" t="e">
        <f t="shared" si="52"/>
        <v>#N/A</v>
      </c>
      <c r="OS19" s="165" t="e">
        <f t="shared" si="52"/>
        <v>#N/A</v>
      </c>
      <c r="OT19" s="165" t="e">
        <f t="shared" si="52"/>
        <v>#N/A</v>
      </c>
      <c r="OU19" s="165" t="e">
        <f t="shared" si="52"/>
        <v>#N/A</v>
      </c>
      <c r="OV19" s="165" t="e">
        <f t="shared" si="52"/>
        <v>#N/A</v>
      </c>
      <c r="OW19" s="165" t="e">
        <f t="shared" si="52"/>
        <v>#N/A</v>
      </c>
      <c r="OX19" s="165" t="e">
        <f t="shared" si="52"/>
        <v>#N/A</v>
      </c>
      <c r="OY19" s="165" t="e">
        <f t="shared" si="52"/>
        <v>#N/A</v>
      </c>
      <c r="OZ19" s="165" t="e">
        <f t="shared" si="52"/>
        <v>#N/A</v>
      </c>
      <c r="PA19" s="165" t="e">
        <f t="shared" si="52"/>
        <v>#N/A</v>
      </c>
      <c r="PB19" s="165" t="e">
        <f t="shared" si="52"/>
        <v>#N/A</v>
      </c>
      <c r="PC19" s="165" t="e">
        <f t="shared" si="52"/>
        <v>#N/A</v>
      </c>
      <c r="PD19" s="165" t="e">
        <f t="shared" si="52"/>
        <v>#N/A</v>
      </c>
      <c r="PE19" s="165" t="e">
        <f t="shared" si="52"/>
        <v>#N/A</v>
      </c>
      <c r="PF19" s="165" t="e">
        <f t="shared" si="28"/>
        <v>#N/A</v>
      </c>
      <c r="PG19" s="165" t="e">
        <f t="shared" si="29"/>
        <v>#N/A</v>
      </c>
      <c r="PH19" s="165" t="e">
        <f t="shared" si="29"/>
        <v>#N/A</v>
      </c>
      <c r="PI19" s="165" t="e">
        <f t="shared" si="29"/>
        <v>#N/A</v>
      </c>
      <c r="PJ19" s="165" t="e">
        <f t="shared" si="29"/>
        <v>#N/A</v>
      </c>
      <c r="PK19" s="165" t="e">
        <f t="shared" si="29"/>
        <v>#N/A</v>
      </c>
      <c r="PL19" s="165" t="e">
        <f t="shared" si="29"/>
        <v>#N/A</v>
      </c>
      <c r="PM19" s="165" t="e">
        <f t="shared" si="29"/>
        <v>#N/A</v>
      </c>
      <c r="PN19" s="165" t="e">
        <f t="shared" si="29"/>
        <v>#N/A</v>
      </c>
      <c r="PO19" s="165" t="e">
        <f t="shared" si="29"/>
        <v>#N/A</v>
      </c>
    </row>
    <row r="20" spans="1:431" hidden="1" x14ac:dyDescent="0.45">
      <c r="A20" s="362"/>
      <c r="B20" s="368" t="str">
        <f>IF($R20="","",ROUND(_xlfn.NORM.INV(ABS(VLOOKUP($T$1,VLookups!$A$43:$B$44,2,FALSE)-B$2),$N20,$R20),0))</f>
        <v/>
      </c>
      <c r="C20" s="374" t="str">
        <f t="shared" si="36"/>
        <v/>
      </c>
      <c r="D20" s="375" t="str">
        <f t="shared" si="37"/>
        <v/>
      </c>
      <c r="E20" s="105"/>
      <c r="F20" s="113"/>
      <c r="G20" s="118" t="str">
        <f t="shared" si="30"/>
        <v/>
      </c>
      <c r="H20" s="91"/>
      <c r="I20" s="118" t="str">
        <f t="shared" si="31"/>
        <v/>
      </c>
      <c r="J20" s="113"/>
      <c r="K20" s="106"/>
      <c r="L20" s="120" t="str">
        <f t="shared" si="0"/>
        <v/>
      </c>
      <c r="M20" s="120" t="str">
        <f t="shared" si="1"/>
        <v/>
      </c>
      <c r="N20" s="71" t="str">
        <f t="shared" si="32"/>
        <v/>
      </c>
      <c r="O20" s="23"/>
      <c r="P20" s="55"/>
      <c r="Q20" s="298"/>
      <c r="R20" s="72" t="str">
        <f>IF(AND(G20&gt;0,H20&gt;0,I20&gt;0),IF(ISBLANK(Q20),IF(ISBLANK(O20),"",(I20-G20)*VLOOKUP(O20,VLookups!$A$4:$B$13,2,FALSE)),Q20),"")</f>
        <v/>
      </c>
      <c r="S20" s="73" t="str">
        <f t="shared" si="2"/>
        <v/>
      </c>
      <c r="T20" s="91"/>
      <c r="U20" s="265" t="str">
        <f>IF(AND(T20&gt;0,H20&gt;0,NOT(R20="")),ABS(VLOOKUP($T$1,VLookups!$A$43:$B$44,2,FALSE)-_xlfn.NORM.DIST(T20,N20,R20,TRUE)),"")</f>
        <v/>
      </c>
      <c r="V20" s="90" t="str">
        <f>IF(AND($G20&gt;0,$H20&gt;0,$I20&gt;0,NOT(ISBLANK($O20))),_xlfn.NORM.INV(ABS(VLOOKUP($T$1,VLookups!$A$43:$B$44,2,FALSE)-V$3),$N20,$R20),"")</f>
        <v/>
      </c>
      <c r="W20" s="89" t="str">
        <f>IF(AND($G20&gt;0,$H20&gt;0,$I20&gt;0,NOT(ISBLANK($O20))),_xlfn.NORM.INV(ABS(VLOOKUP($T$1,VLookups!$A$43:$B$44,2,FALSE)-W$3),$N20,$R20),"")</f>
        <v/>
      </c>
      <c r="X20" s="90" t="str">
        <f>IF(AND($G20&gt;0,$H20&gt;0,$I20&gt;0,NOT(ISBLANK($O20))),_xlfn.NORM.INV(ABS(VLOOKUP($T$1,VLookups!$A$43:$B$44,2,FALSE)-X$3),$N20,$R20),"")</f>
        <v/>
      </c>
      <c r="Y20" s="89" t="str">
        <f>IF(AND($G20&gt;0,$H20&gt;0,$I20&gt;0,NOT(ISBLANK($O20))),_xlfn.NORM.INV(ABS(VLOOKUP($T$1,VLookups!$A$43:$B$44,2,FALSE)-Y$3),$N20,$R20),"")</f>
        <v/>
      </c>
      <c r="Z20" s="90" t="str">
        <f>IF(AND($G20&gt;0,$H20&gt;0,$I20&gt;0,NOT(ISBLANK($O20))),_xlfn.NORM.INV(ABS(VLOOKUP($T$1,VLookups!$A$43:$B$44,2,FALSE)-Z$3),$N20,$R20),"")</f>
        <v/>
      </c>
      <c r="AA20" s="89" t="str">
        <f>IF(AND($G20&gt;0,$H20&gt;0,$I20&gt;0,NOT(ISBLANK($O20))),_xlfn.NORM.INV(ABS(VLOOKUP($T$1,VLookups!$A$43:$B$44,2,FALSE)-AA$3),$N20,$R20),"")</f>
        <v/>
      </c>
      <c r="AB20" s="5"/>
      <c r="AC20" s="164" t="str">
        <f t="shared" si="33"/>
        <v/>
      </c>
      <c r="AD20" s="47" t="str">
        <f t="shared" si="34"/>
        <v/>
      </c>
      <c r="AE20" s="47" t="str">
        <f t="shared" si="39"/>
        <v/>
      </c>
      <c r="AF20" s="47" t="str">
        <f t="shared" si="39"/>
        <v/>
      </c>
      <c r="AG20" s="47" t="str">
        <f t="shared" si="39"/>
        <v/>
      </c>
      <c r="AH20" s="47" t="str">
        <f t="shared" si="39"/>
        <v/>
      </c>
      <c r="AI20" s="47" t="str">
        <f t="shared" si="39"/>
        <v/>
      </c>
      <c r="AJ20" s="47" t="str">
        <f t="shared" si="39"/>
        <v/>
      </c>
      <c r="AK20" s="47" t="str">
        <f t="shared" si="39"/>
        <v/>
      </c>
      <c r="AL20" s="47" t="str">
        <f t="shared" si="39"/>
        <v/>
      </c>
      <c r="AM20" s="47" t="str">
        <f t="shared" si="39"/>
        <v/>
      </c>
      <c r="AN20" s="47" t="str">
        <f t="shared" si="39"/>
        <v/>
      </c>
      <c r="AO20" s="47" t="str">
        <f t="shared" si="39"/>
        <v/>
      </c>
      <c r="AP20" s="47" t="str">
        <f t="shared" si="39"/>
        <v/>
      </c>
      <c r="AQ20" s="47" t="str">
        <f t="shared" si="39"/>
        <v/>
      </c>
      <c r="AR20" s="47" t="str">
        <f t="shared" si="39"/>
        <v/>
      </c>
      <c r="AS20" s="47" t="str">
        <f t="shared" si="39"/>
        <v/>
      </c>
      <c r="AT20" s="47" t="str">
        <f t="shared" si="39"/>
        <v/>
      </c>
      <c r="AU20" s="47" t="str">
        <f t="shared" si="39"/>
        <v/>
      </c>
      <c r="AV20" s="47" t="str">
        <f t="shared" si="39"/>
        <v/>
      </c>
      <c r="AW20" s="47" t="str">
        <f t="shared" si="39"/>
        <v/>
      </c>
      <c r="AX20" s="47" t="str">
        <f t="shared" si="39"/>
        <v/>
      </c>
      <c r="AY20" s="47" t="str">
        <f t="shared" si="39"/>
        <v/>
      </c>
      <c r="AZ20" s="47" t="str">
        <f t="shared" si="39"/>
        <v/>
      </c>
      <c r="BA20" s="47" t="str">
        <f t="shared" si="39"/>
        <v/>
      </c>
      <c r="BB20" s="47" t="str">
        <f t="shared" si="39"/>
        <v/>
      </c>
      <c r="BC20" s="47" t="str">
        <f t="shared" si="39"/>
        <v/>
      </c>
      <c r="BD20" s="47" t="str">
        <f t="shared" si="39"/>
        <v/>
      </c>
      <c r="BE20" s="47" t="str">
        <f t="shared" si="39"/>
        <v/>
      </c>
      <c r="BF20" s="47" t="str">
        <f t="shared" si="39"/>
        <v/>
      </c>
      <c r="BG20" s="47" t="str">
        <f t="shared" si="39"/>
        <v/>
      </c>
      <c r="BH20" s="47" t="str">
        <f t="shared" si="39"/>
        <v/>
      </c>
      <c r="BI20" s="47" t="str">
        <f t="shared" si="39"/>
        <v/>
      </c>
      <c r="BJ20" s="47" t="str">
        <f t="shared" si="39"/>
        <v/>
      </c>
      <c r="BK20" s="47" t="str">
        <f t="shared" si="39"/>
        <v/>
      </c>
      <c r="BL20" s="47" t="str">
        <f t="shared" si="39"/>
        <v/>
      </c>
      <c r="BM20" s="47" t="str">
        <f t="shared" si="39"/>
        <v/>
      </c>
      <c r="BN20" s="47" t="str">
        <f t="shared" si="39"/>
        <v/>
      </c>
      <c r="BO20" s="47" t="str">
        <f t="shared" si="39"/>
        <v/>
      </c>
      <c r="BP20" s="47" t="str">
        <f t="shared" si="39"/>
        <v/>
      </c>
      <c r="BQ20" s="47" t="str">
        <f t="shared" si="39"/>
        <v/>
      </c>
      <c r="BR20" s="47" t="str">
        <f t="shared" si="39"/>
        <v/>
      </c>
      <c r="BS20" s="47" t="str">
        <f t="shared" si="39"/>
        <v/>
      </c>
      <c r="BT20" s="47" t="str">
        <f t="shared" si="39"/>
        <v/>
      </c>
      <c r="BU20" s="47" t="str">
        <f t="shared" si="39"/>
        <v/>
      </c>
      <c r="BV20" s="47" t="str">
        <f t="shared" si="39"/>
        <v/>
      </c>
      <c r="BW20" s="47" t="str">
        <f t="shared" si="39"/>
        <v/>
      </c>
      <c r="BX20" s="47" t="str">
        <f t="shared" si="39"/>
        <v/>
      </c>
      <c r="BY20" s="47" t="str">
        <f t="shared" si="39"/>
        <v/>
      </c>
      <c r="BZ20" s="47" t="str">
        <f t="shared" si="39"/>
        <v/>
      </c>
      <c r="CA20" s="47" t="str">
        <f t="shared" si="39"/>
        <v/>
      </c>
      <c r="CB20" s="47" t="str">
        <f t="shared" si="39"/>
        <v/>
      </c>
      <c r="CC20" s="47" t="str">
        <f t="shared" si="39"/>
        <v/>
      </c>
      <c r="CD20" s="47" t="str">
        <f t="shared" si="39"/>
        <v/>
      </c>
      <c r="CE20" s="47" t="str">
        <f t="shared" si="39"/>
        <v/>
      </c>
      <c r="CF20" s="47" t="str">
        <f t="shared" si="39"/>
        <v/>
      </c>
      <c r="CG20" s="47" t="str">
        <f t="shared" si="39"/>
        <v/>
      </c>
      <c r="CH20" s="47" t="str">
        <f t="shared" si="39"/>
        <v/>
      </c>
      <c r="CI20" s="47" t="str">
        <f t="shared" si="39"/>
        <v/>
      </c>
      <c r="CJ20" s="47" t="str">
        <f t="shared" si="39"/>
        <v/>
      </c>
      <c r="CK20" s="47" t="str">
        <f t="shared" si="39"/>
        <v/>
      </c>
      <c r="CL20" s="47" t="str">
        <f t="shared" si="39"/>
        <v/>
      </c>
      <c r="CM20" s="47" t="str">
        <f t="shared" si="39"/>
        <v/>
      </c>
      <c r="CN20" s="47" t="str">
        <f t="shared" si="39"/>
        <v/>
      </c>
      <c r="CO20" s="47" t="str">
        <f t="shared" si="39"/>
        <v/>
      </c>
      <c r="CP20" s="47" t="str">
        <f t="shared" si="39"/>
        <v/>
      </c>
      <c r="CQ20" s="47" t="str">
        <f t="shared" ref="CQ20:DF35" si="53">IF(ISNONTEXT($AC20),CR20-$AC20,"")</f>
        <v/>
      </c>
      <c r="CR20" s="47" t="str">
        <f t="shared" si="53"/>
        <v/>
      </c>
      <c r="CS20" s="47" t="str">
        <f t="shared" si="53"/>
        <v/>
      </c>
      <c r="CT20" s="47" t="str">
        <f t="shared" si="53"/>
        <v/>
      </c>
      <c r="CU20" s="47" t="str">
        <f t="shared" si="53"/>
        <v/>
      </c>
      <c r="CV20" s="47" t="str">
        <f t="shared" si="53"/>
        <v/>
      </c>
      <c r="CW20" s="47" t="str">
        <f t="shared" si="53"/>
        <v/>
      </c>
      <c r="CX20" s="47" t="str">
        <f t="shared" si="53"/>
        <v/>
      </c>
      <c r="CY20" s="47" t="str">
        <f t="shared" si="53"/>
        <v/>
      </c>
      <c r="CZ20" s="47" t="str">
        <f t="shared" si="53"/>
        <v/>
      </c>
      <c r="DA20" s="47" t="str">
        <f t="shared" si="53"/>
        <v/>
      </c>
      <c r="DB20" s="47" t="str">
        <f t="shared" si="53"/>
        <v/>
      </c>
      <c r="DC20" s="47" t="str">
        <f t="shared" si="53"/>
        <v/>
      </c>
      <c r="DD20" s="47" t="str">
        <f t="shared" si="53"/>
        <v/>
      </c>
      <c r="DE20" s="47" t="str">
        <f t="shared" si="53"/>
        <v/>
      </c>
      <c r="DF20" s="47" t="str">
        <f t="shared" si="53"/>
        <v/>
      </c>
      <c r="DG20" s="47" t="str">
        <f t="shared" si="40"/>
        <v/>
      </c>
      <c r="DH20" s="47" t="str">
        <f t="shared" si="40"/>
        <v/>
      </c>
      <c r="DI20" s="47" t="str">
        <f t="shared" si="40"/>
        <v/>
      </c>
      <c r="DJ20" s="47" t="str">
        <f t="shared" si="40"/>
        <v/>
      </c>
      <c r="DK20" s="47" t="str">
        <f t="shared" si="40"/>
        <v/>
      </c>
      <c r="DL20" s="47" t="str">
        <f t="shared" si="40"/>
        <v/>
      </c>
      <c r="DM20" s="47" t="str">
        <f t="shared" si="40"/>
        <v/>
      </c>
      <c r="DN20" s="47" t="str">
        <f t="shared" si="40"/>
        <v/>
      </c>
      <c r="DO20" s="47" t="str">
        <f t="shared" si="40"/>
        <v/>
      </c>
      <c r="DP20" s="47" t="str">
        <f t="shared" si="40"/>
        <v/>
      </c>
      <c r="DQ20" s="47" t="str">
        <f t="shared" si="40"/>
        <v/>
      </c>
      <c r="DR20" s="47" t="str">
        <f t="shared" si="40"/>
        <v/>
      </c>
      <c r="DS20" s="47" t="str">
        <f t="shared" si="40"/>
        <v/>
      </c>
      <c r="DT20" s="47" t="str">
        <f t="shared" si="40"/>
        <v/>
      </c>
      <c r="DU20" s="47" t="str">
        <f t="shared" si="40"/>
        <v/>
      </c>
      <c r="DV20" s="47" t="str">
        <f t="shared" ref="DV20:DY35" si="54">IF(ISNONTEXT($AC20),DW20-$AC20,"")</f>
        <v/>
      </c>
      <c r="DW20" s="47" t="str">
        <f t="shared" si="54"/>
        <v/>
      </c>
      <c r="DX20" s="47" t="str">
        <f t="shared" si="54"/>
        <v/>
      </c>
      <c r="DY20" s="47" t="str">
        <f t="shared" si="54"/>
        <v/>
      </c>
      <c r="DZ20" s="179" t="str">
        <f t="shared" si="35"/>
        <v/>
      </c>
      <c r="EA20" s="47" t="str">
        <f t="shared" ref="EA20:EO36" si="55">IF(ISNONTEXT($AC20),DZ20+$AC20,"")</f>
        <v/>
      </c>
      <c r="EB20" s="47" t="str">
        <f t="shared" si="55"/>
        <v/>
      </c>
      <c r="EC20" s="47" t="str">
        <f t="shared" si="55"/>
        <v/>
      </c>
      <c r="ED20" s="47" t="str">
        <f t="shared" si="55"/>
        <v/>
      </c>
      <c r="EE20" s="47" t="str">
        <f t="shared" si="55"/>
        <v/>
      </c>
      <c r="EF20" s="47" t="str">
        <f t="shared" si="55"/>
        <v/>
      </c>
      <c r="EG20" s="47" t="str">
        <f t="shared" si="55"/>
        <v/>
      </c>
      <c r="EH20" s="47" t="str">
        <f t="shared" si="55"/>
        <v/>
      </c>
      <c r="EI20" s="47" t="str">
        <f t="shared" si="55"/>
        <v/>
      </c>
      <c r="EJ20" s="47" t="str">
        <f t="shared" si="55"/>
        <v/>
      </c>
      <c r="EK20" s="47" t="str">
        <f t="shared" si="55"/>
        <v/>
      </c>
      <c r="EL20" s="47" t="str">
        <f t="shared" si="55"/>
        <v/>
      </c>
      <c r="EM20" s="47" t="str">
        <f t="shared" si="55"/>
        <v/>
      </c>
      <c r="EN20" s="47" t="str">
        <f t="shared" si="55"/>
        <v/>
      </c>
      <c r="EO20" s="47" t="str">
        <f t="shared" si="55"/>
        <v/>
      </c>
      <c r="EP20" s="47" t="str">
        <f t="shared" si="41"/>
        <v/>
      </c>
      <c r="EQ20" s="47" t="str">
        <f t="shared" si="41"/>
        <v/>
      </c>
      <c r="ER20" s="47" t="str">
        <f t="shared" si="41"/>
        <v/>
      </c>
      <c r="ES20" s="47" t="str">
        <f t="shared" si="41"/>
        <v/>
      </c>
      <c r="ET20" s="47" t="str">
        <f t="shared" si="41"/>
        <v/>
      </c>
      <c r="EU20" s="47" t="str">
        <f t="shared" si="41"/>
        <v/>
      </c>
      <c r="EV20" s="47" t="str">
        <f t="shared" si="41"/>
        <v/>
      </c>
      <c r="EW20" s="47" t="str">
        <f t="shared" si="41"/>
        <v/>
      </c>
      <c r="EX20" s="47" t="str">
        <f t="shared" si="41"/>
        <v/>
      </c>
      <c r="EY20" s="47" t="str">
        <f t="shared" si="41"/>
        <v/>
      </c>
      <c r="EZ20" s="47" t="str">
        <f t="shared" si="41"/>
        <v/>
      </c>
      <c r="FA20" s="47" t="str">
        <f t="shared" si="41"/>
        <v/>
      </c>
      <c r="FB20" s="47" t="str">
        <f t="shared" si="41"/>
        <v/>
      </c>
      <c r="FC20" s="47" t="str">
        <f t="shared" si="41"/>
        <v/>
      </c>
      <c r="FD20" s="47" t="str">
        <f t="shared" si="41"/>
        <v/>
      </c>
      <c r="FE20" s="47" t="str">
        <f t="shared" si="41"/>
        <v/>
      </c>
      <c r="FF20" s="47" t="str">
        <f t="shared" si="42"/>
        <v/>
      </c>
      <c r="FG20" s="47" t="str">
        <f t="shared" si="42"/>
        <v/>
      </c>
      <c r="FH20" s="47" t="str">
        <f t="shared" si="42"/>
        <v/>
      </c>
      <c r="FI20" s="47" t="str">
        <f t="shared" si="42"/>
        <v/>
      </c>
      <c r="FJ20" s="47" t="str">
        <f t="shared" si="42"/>
        <v/>
      </c>
      <c r="FK20" s="47" t="str">
        <f t="shared" si="42"/>
        <v/>
      </c>
      <c r="FL20" s="47" t="str">
        <f t="shared" si="42"/>
        <v/>
      </c>
      <c r="FM20" s="47" t="str">
        <f t="shared" si="42"/>
        <v/>
      </c>
      <c r="FN20" s="47" t="str">
        <f t="shared" si="42"/>
        <v/>
      </c>
      <c r="FO20" s="47" t="str">
        <f t="shared" si="42"/>
        <v/>
      </c>
      <c r="FP20" s="47" t="str">
        <f t="shared" si="42"/>
        <v/>
      </c>
      <c r="FQ20" s="47" t="str">
        <f t="shared" si="42"/>
        <v/>
      </c>
      <c r="FR20" s="47" t="str">
        <f t="shared" si="42"/>
        <v/>
      </c>
      <c r="FS20" s="47" t="str">
        <f t="shared" si="42"/>
        <v/>
      </c>
      <c r="FT20" s="47" t="str">
        <f t="shared" si="42"/>
        <v/>
      </c>
      <c r="FU20" s="47" t="str">
        <f t="shared" si="42"/>
        <v/>
      </c>
      <c r="FV20" s="47" t="str">
        <f t="shared" si="43"/>
        <v/>
      </c>
      <c r="FW20" s="47" t="str">
        <f t="shared" si="43"/>
        <v/>
      </c>
      <c r="FX20" s="47" t="str">
        <f t="shared" si="43"/>
        <v/>
      </c>
      <c r="FY20" s="47" t="str">
        <f t="shared" si="43"/>
        <v/>
      </c>
      <c r="FZ20" s="47" t="str">
        <f t="shared" si="43"/>
        <v/>
      </c>
      <c r="GA20" s="47" t="str">
        <f t="shared" si="43"/>
        <v/>
      </c>
      <c r="GB20" s="47" t="str">
        <f t="shared" si="43"/>
        <v/>
      </c>
      <c r="GC20" s="47" t="str">
        <f t="shared" si="43"/>
        <v/>
      </c>
      <c r="GD20" s="47" t="str">
        <f t="shared" si="43"/>
        <v/>
      </c>
      <c r="GE20" s="47" t="str">
        <f t="shared" si="43"/>
        <v/>
      </c>
      <c r="GF20" s="47" t="str">
        <f t="shared" si="43"/>
        <v/>
      </c>
      <c r="GG20" s="47" t="str">
        <f t="shared" si="43"/>
        <v/>
      </c>
      <c r="GH20" s="47" t="str">
        <f t="shared" si="43"/>
        <v/>
      </c>
      <c r="GI20" s="47" t="str">
        <f t="shared" si="43"/>
        <v/>
      </c>
      <c r="GJ20" s="47" t="str">
        <f t="shared" si="43"/>
        <v/>
      </c>
      <c r="GK20" s="47" t="str">
        <f t="shared" si="43"/>
        <v/>
      </c>
      <c r="GL20" s="47" t="str">
        <f t="shared" si="44"/>
        <v/>
      </c>
      <c r="GM20" s="47" t="str">
        <f t="shared" si="44"/>
        <v/>
      </c>
      <c r="GN20" s="47" t="str">
        <f t="shared" si="44"/>
        <v/>
      </c>
      <c r="GO20" s="47" t="str">
        <f t="shared" si="44"/>
        <v/>
      </c>
      <c r="GP20" s="47" t="str">
        <f t="shared" si="44"/>
        <v/>
      </c>
      <c r="GQ20" s="47" t="str">
        <f t="shared" si="44"/>
        <v/>
      </c>
      <c r="GR20" s="47" t="str">
        <f t="shared" si="44"/>
        <v/>
      </c>
      <c r="GS20" s="47" t="str">
        <f t="shared" si="44"/>
        <v/>
      </c>
      <c r="GT20" s="47" t="str">
        <f t="shared" si="44"/>
        <v/>
      </c>
      <c r="GU20" s="47" t="str">
        <f t="shared" si="44"/>
        <v/>
      </c>
      <c r="GV20" s="47" t="str">
        <f t="shared" si="44"/>
        <v/>
      </c>
      <c r="GW20" s="47" t="str">
        <f t="shared" si="44"/>
        <v/>
      </c>
      <c r="GX20" s="47" t="str">
        <f t="shared" si="44"/>
        <v/>
      </c>
      <c r="GY20" s="47" t="str">
        <f t="shared" si="44"/>
        <v/>
      </c>
      <c r="GZ20" s="47" t="str">
        <f t="shared" si="44"/>
        <v/>
      </c>
      <c r="HA20" s="47" t="str">
        <f t="shared" si="44"/>
        <v/>
      </c>
      <c r="HB20" s="47" t="str">
        <f t="shared" si="45"/>
        <v/>
      </c>
      <c r="HC20" s="47" t="str">
        <f t="shared" si="45"/>
        <v/>
      </c>
      <c r="HD20" s="47" t="str">
        <f t="shared" si="45"/>
        <v/>
      </c>
      <c r="HE20" s="47" t="str">
        <f t="shared" si="45"/>
        <v/>
      </c>
      <c r="HF20" s="47" t="str">
        <f t="shared" si="45"/>
        <v/>
      </c>
      <c r="HG20" s="47" t="str">
        <f t="shared" si="45"/>
        <v/>
      </c>
      <c r="HH20" s="47" t="str">
        <f t="shared" si="45"/>
        <v/>
      </c>
      <c r="HI20" s="47" t="str">
        <f t="shared" si="45"/>
        <v/>
      </c>
      <c r="HJ20" s="47" t="str">
        <f t="shared" si="45"/>
        <v/>
      </c>
      <c r="HK20" s="47" t="str">
        <f t="shared" si="45"/>
        <v/>
      </c>
      <c r="HL20" s="47" t="str">
        <f t="shared" si="45"/>
        <v/>
      </c>
      <c r="HM20" s="47" t="str">
        <f t="shared" si="45"/>
        <v/>
      </c>
      <c r="HN20" s="47" t="str">
        <f t="shared" si="45"/>
        <v/>
      </c>
      <c r="HO20" s="47" t="str">
        <f t="shared" si="45"/>
        <v/>
      </c>
      <c r="HP20" s="47" t="str">
        <f t="shared" si="45"/>
        <v/>
      </c>
      <c r="HQ20" s="47" t="str">
        <f t="shared" si="45"/>
        <v/>
      </c>
      <c r="HR20" s="47" t="str">
        <f t="shared" si="46"/>
        <v/>
      </c>
      <c r="HS20" s="47" t="str">
        <f t="shared" si="16"/>
        <v/>
      </c>
      <c r="HT20" s="47" t="str">
        <f t="shared" si="16"/>
        <v/>
      </c>
      <c r="HU20" s="47" t="str">
        <f t="shared" si="16"/>
        <v/>
      </c>
      <c r="HV20" s="47" t="str">
        <f t="shared" si="16"/>
        <v/>
      </c>
      <c r="HW20" s="165" t="e">
        <f t="shared" ref="HW20:IL47" si="56">IF(ISNONTEXT($R20),_xlfn.NORM.DIST(AD20,$N20,$R20,FALSE),NA())</f>
        <v>#N/A</v>
      </c>
      <c r="HX20" s="165" t="e">
        <f t="shared" si="56"/>
        <v>#N/A</v>
      </c>
      <c r="HY20" s="165" t="e">
        <f t="shared" si="56"/>
        <v>#N/A</v>
      </c>
      <c r="HZ20" s="165" t="e">
        <f t="shared" si="56"/>
        <v>#N/A</v>
      </c>
      <c r="IA20" s="165" t="e">
        <f t="shared" si="47"/>
        <v>#N/A</v>
      </c>
      <c r="IB20" s="165" t="e">
        <f t="shared" si="47"/>
        <v>#N/A</v>
      </c>
      <c r="IC20" s="165" t="e">
        <f t="shared" si="47"/>
        <v>#N/A</v>
      </c>
      <c r="ID20" s="165" t="e">
        <f t="shared" si="47"/>
        <v>#N/A</v>
      </c>
      <c r="IE20" s="165" t="e">
        <f t="shared" si="47"/>
        <v>#N/A</v>
      </c>
      <c r="IF20" s="165" t="e">
        <f t="shared" si="47"/>
        <v>#N/A</v>
      </c>
      <c r="IG20" s="165" t="e">
        <f t="shared" si="47"/>
        <v>#N/A</v>
      </c>
      <c r="IH20" s="165" t="e">
        <f t="shared" si="47"/>
        <v>#N/A</v>
      </c>
      <c r="II20" s="165" t="e">
        <f t="shared" si="47"/>
        <v>#N/A</v>
      </c>
      <c r="IJ20" s="165" t="e">
        <f t="shared" si="47"/>
        <v>#N/A</v>
      </c>
      <c r="IK20" s="165" t="e">
        <f t="shared" si="47"/>
        <v>#N/A</v>
      </c>
      <c r="IL20" s="165" t="e">
        <f t="shared" si="47"/>
        <v>#N/A</v>
      </c>
      <c r="IM20" s="165" t="e">
        <f t="shared" si="47"/>
        <v>#N/A</v>
      </c>
      <c r="IN20" s="165" t="e">
        <f t="shared" si="47"/>
        <v>#N/A</v>
      </c>
      <c r="IO20" s="165" t="e">
        <f t="shared" si="47"/>
        <v>#N/A</v>
      </c>
      <c r="IP20" s="165" t="e">
        <f t="shared" si="47"/>
        <v>#N/A</v>
      </c>
      <c r="IQ20" s="165" t="e">
        <f t="shared" ref="IQ20:JF35" si="57">IF(ISNONTEXT($R20),_xlfn.NORM.DIST(AX20,$N20,$R20,FALSE),NA())</f>
        <v>#N/A</v>
      </c>
      <c r="IR20" s="165" t="e">
        <f t="shared" si="57"/>
        <v>#N/A</v>
      </c>
      <c r="IS20" s="165" t="e">
        <f t="shared" si="57"/>
        <v>#N/A</v>
      </c>
      <c r="IT20" s="165" t="e">
        <f t="shared" si="57"/>
        <v>#N/A</v>
      </c>
      <c r="IU20" s="165" t="e">
        <f t="shared" si="57"/>
        <v>#N/A</v>
      </c>
      <c r="IV20" s="165" t="e">
        <f t="shared" si="57"/>
        <v>#N/A</v>
      </c>
      <c r="IW20" s="165" t="e">
        <f t="shared" si="57"/>
        <v>#N/A</v>
      </c>
      <c r="IX20" s="165" t="e">
        <f t="shared" si="57"/>
        <v>#N/A</v>
      </c>
      <c r="IY20" s="165" t="e">
        <f t="shared" si="57"/>
        <v>#N/A</v>
      </c>
      <c r="IZ20" s="165" t="e">
        <f t="shared" si="57"/>
        <v>#N/A</v>
      </c>
      <c r="JA20" s="165" t="e">
        <f t="shared" si="57"/>
        <v>#N/A</v>
      </c>
      <c r="JB20" s="165" t="e">
        <f t="shared" si="57"/>
        <v>#N/A</v>
      </c>
      <c r="JC20" s="165" t="e">
        <f t="shared" si="57"/>
        <v>#N/A</v>
      </c>
      <c r="JD20" s="165" t="e">
        <f t="shared" si="57"/>
        <v>#N/A</v>
      </c>
      <c r="JE20" s="165" t="e">
        <f t="shared" si="57"/>
        <v>#N/A</v>
      </c>
      <c r="JF20" s="165" t="e">
        <f t="shared" si="57"/>
        <v>#N/A</v>
      </c>
      <c r="JG20" s="165" t="e">
        <f t="shared" ref="JG20:JV35" si="58">IF(ISNONTEXT($R20),_xlfn.NORM.DIST(BN20,$N20,$R20,FALSE),NA())</f>
        <v>#N/A</v>
      </c>
      <c r="JH20" s="165" t="e">
        <f t="shared" si="58"/>
        <v>#N/A</v>
      </c>
      <c r="JI20" s="165" t="e">
        <f t="shared" si="58"/>
        <v>#N/A</v>
      </c>
      <c r="JJ20" s="165" t="e">
        <f t="shared" si="58"/>
        <v>#N/A</v>
      </c>
      <c r="JK20" s="165" t="e">
        <f t="shared" si="58"/>
        <v>#N/A</v>
      </c>
      <c r="JL20" s="165" t="e">
        <f t="shared" si="58"/>
        <v>#N/A</v>
      </c>
      <c r="JM20" s="165" t="e">
        <f t="shared" si="58"/>
        <v>#N/A</v>
      </c>
      <c r="JN20" s="165" t="e">
        <f t="shared" si="58"/>
        <v>#N/A</v>
      </c>
      <c r="JO20" s="165" t="e">
        <f t="shared" si="58"/>
        <v>#N/A</v>
      </c>
      <c r="JP20" s="165" t="e">
        <f t="shared" si="58"/>
        <v>#N/A</v>
      </c>
      <c r="JQ20" s="165" t="e">
        <f t="shared" si="58"/>
        <v>#N/A</v>
      </c>
      <c r="JR20" s="165" t="e">
        <f t="shared" si="58"/>
        <v>#N/A</v>
      </c>
      <c r="JS20" s="165" t="e">
        <f t="shared" si="58"/>
        <v>#N/A</v>
      </c>
      <c r="JT20" s="165" t="e">
        <f t="shared" si="58"/>
        <v>#N/A</v>
      </c>
      <c r="JU20" s="165" t="e">
        <f t="shared" si="58"/>
        <v>#N/A</v>
      </c>
      <c r="JV20" s="165" t="e">
        <f t="shared" si="58"/>
        <v>#N/A</v>
      </c>
      <c r="JW20" s="165" t="e">
        <f t="shared" si="48"/>
        <v>#N/A</v>
      </c>
      <c r="JX20" s="165" t="e">
        <f t="shared" si="48"/>
        <v>#N/A</v>
      </c>
      <c r="JY20" s="165" t="e">
        <f t="shared" si="48"/>
        <v>#N/A</v>
      </c>
      <c r="JZ20" s="165" t="e">
        <f t="shared" si="48"/>
        <v>#N/A</v>
      </c>
      <c r="KA20" s="165" t="e">
        <f t="shared" si="48"/>
        <v>#N/A</v>
      </c>
      <c r="KB20" s="165" t="e">
        <f t="shared" si="48"/>
        <v>#N/A</v>
      </c>
      <c r="KC20" s="165" t="e">
        <f t="shared" si="48"/>
        <v>#N/A</v>
      </c>
      <c r="KD20" s="165" t="e">
        <f t="shared" si="48"/>
        <v>#N/A</v>
      </c>
      <c r="KE20" s="165" t="e">
        <f t="shared" si="48"/>
        <v>#N/A</v>
      </c>
      <c r="KF20" s="165" t="e">
        <f t="shared" si="48"/>
        <v>#N/A</v>
      </c>
      <c r="KG20" s="165" t="e">
        <f t="shared" si="48"/>
        <v>#N/A</v>
      </c>
      <c r="KH20" s="165" t="e">
        <f t="shared" ref="KH20:KW35" si="59">IF(ISNONTEXT($R20),_xlfn.NORM.DIST(CO20,$N20,$R20,FALSE),NA())</f>
        <v>#N/A</v>
      </c>
      <c r="KI20" s="165" t="e">
        <f t="shared" si="59"/>
        <v>#N/A</v>
      </c>
      <c r="KJ20" s="165" t="e">
        <f t="shared" si="59"/>
        <v>#N/A</v>
      </c>
      <c r="KK20" s="165" t="e">
        <f t="shared" si="59"/>
        <v>#N/A</v>
      </c>
      <c r="KL20" s="165" t="e">
        <f t="shared" si="59"/>
        <v>#N/A</v>
      </c>
      <c r="KM20" s="165" t="e">
        <f t="shared" si="49"/>
        <v>#N/A</v>
      </c>
      <c r="KN20" s="165" t="e">
        <f t="shared" si="49"/>
        <v>#N/A</v>
      </c>
      <c r="KO20" s="165" t="e">
        <f t="shared" si="49"/>
        <v>#N/A</v>
      </c>
      <c r="KP20" s="165" t="e">
        <f t="shared" si="49"/>
        <v>#N/A</v>
      </c>
      <c r="KQ20" s="165" t="e">
        <f t="shared" si="49"/>
        <v>#N/A</v>
      </c>
      <c r="KR20" s="165" t="e">
        <f t="shared" si="49"/>
        <v>#N/A</v>
      </c>
      <c r="KS20" s="165" t="e">
        <f t="shared" si="49"/>
        <v>#N/A</v>
      </c>
      <c r="KT20" s="165" t="e">
        <f t="shared" si="49"/>
        <v>#N/A</v>
      </c>
      <c r="KU20" s="165" t="e">
        <f t="shared" si="49"/>
        <v>#N/A</v>
      </c>
      <c r="KV20" s="165" t="e">
        <f t="shared" si="49"/>
        <v>#N/A</v>
      </c>
      <c r="KW20" s="165" t="e">
        <f t="shared" si="49"/>
        <v>#N/A</v>
      </c>
      <c r="KX20" s="165" t="e">
        <f t="shared" si="49"/>
        <v>#N/A</v>
      </c>
      <c r="KY20" s="165" t="e">
        <f t="shared" si="49"/>
        <v>#N/A</v>
      </c>
      <c r="KZ20" s="165" t="e">
        <f t="shared" si="49"/>
        <v>#N/A</v>
      </c>
      <c r="LA20" s="165" t="e">
        <f t="shared" si="49"/>
        <v>#N/A</v>
      </c>
      <c r="LB20" s="165" t="e">
        <f t="shared" si="49"/>
        <v>#N/A</v>
      </c>
      <c r="LC20" s="165" t="e">
        <f t="shared" ref="LC20:LR35" si="60">IF(ISNONTEXT($R20),_xlfn.NORM.DIST(DJ20,$N20,$R20,FALSE),NA())</f>
        <v>#N/A</v>
      </c>
      <c r="LD20" s="165" t="e">
        <f t="shared" si="60"/>
        <v>#N/A</v>
      </c>
      <c r="LE20" s="165" t="e">
        <f t="shared" si="60"/>
        <v>#N/A</v>
      </c>
      <c r="LF20" s="165" t="e">
        <f t="shared" si="60"/>
        <v>#N/A</v>
      </c>
      <c r="LG20" s="165" t="e">
        <f t="shared" si="60"/>
        <v>#N/A</v>
      </c>
      <c r="LH20" s="165" t="e">
        <f t="shared" si="60"/>
        <v>#N/A</v>
      </c>
      <c r="LI20" s="165" t="e">
        <f t="shared" si="60"/>
        <v>#N/A</v>
      </c>
      <c r="LJ20" s="165" t="e">
        <f t="shared" si="60"/>
        <v>#N/A</v>
      </c>
      <c r="LK20" s="165" t="e">
        <f t="shared" si="60"/>
        <v>#N/A</v>
      </c>
      <c r="LL20" s="165" t="e">
        <f t="shared" si="60"/>
        <v>#N/A</v>
      </c>
      <c r="LM20" s="165" t="e">
        <f t="shared" si="60"/>
        <v>#N/A</v>
      </c>
      <c r="LN20" s="165" t="e">
        <f t="shared" si="60"/>
        <v>#N/A</v>
      </c>
      <c r="LO20" s="165" t="e">
        <f t="shared" si="60"/>
        <v>#N/A</v>
      </c>
      <c r="LP20" s="165" t="e">
        <f t="shared" si="60"/>
        <v>#N/A</v>
      </c>
      <c r="LQ20" s="165" t="e">
        <f t="shared" si="60"/>
        <v>#N/A</v>
      </c>
      <c r="LR20" s="165" t="e">
        <f t="shared" si="60"/>
        <v>#N/A</v>
      </c>
      <c r="LS20" s="165" t="e">
        <f t="shared" ref="LS20:MH35" si="61">IF(ISNONTEXT($R20),_xlfn.NORM.DIST(DZ20,$N20,$R20,FALSE),NA())</f>
        <v>#N/A</v>
      </c>
      <c r="LT20" s="165" t="e">
        <f t="shared" si="61"/>
        <v>#N/A</v>
      </c>
      <c r="LU20" s="165" t="e">
        <f t="shared" si="61"/>
        <v>#N/A</v>
      </c>
      <c r="LV20" s="165" t="e">
        <f t="shared" si="61"/>
        <v>#N/A</v>
      </c>
      <c r="LW20" s="165" t="e">
        <f t="shared" si="61"/>
        <v>#N/A</v>
      </c>
      <c r="LX20" s="165" t="e">
        <f t="shared" si="61"/>
        <v>#N/A</v>
      </c>
      <c r="LY20" s="165" t="e">
        <f t="shared" si="61"/>
        <v>#N/A</v>
      </c>
      <c r="LZ20" s="165" t="e">
        <f t="shared" si="61"/>
        <v>#N/A</v>
      </c>
      <c r="MA20" s="165" t="e">
        <f t="shared" si="61"/>
        <v>#N/A</v>
      </c>
      <c r="MB20" s="165" t="e">
        <f t="shared" si="61"/>
        <v>#N/A</v>
      </c>
      <c r="MC20" s="165" t="e">
        <f t="shared" si="61"/>
        <v>#N/A</v>
      </c>
      <c r="MD20" s="165" t="e">
        <f t="shared" si="61"/>
        <v>#N/A</v>
      </c>
      <c r="ME20" s="165" t="e">
        <f t="shared" si="61"/>
        <v>#N/A</v>
      </c>
      <c r="MF20" s="165" t="e">
        <f t="shared" si="61"/>
        <v>#N/A</v>
      </c>
      <c r="MG20" s="165" t="e">
        <f t="shared" si="61"/>
        <v>#N/A</v>
      </c>
      <c r="MH20" s="165" t="e">
        <f t="shared" si="61"/>
        <v>#N/A</v>
      </c>
      <c r="MI20" s="165" t="e">
        <f t="shared" si="50"/>
        <v>#N/A</v>
      </c>
      <c r="MJ20" s="165" t="e">
        <f t="shared" si="50"/>
        <v>#N/A</v>
      </c>
      <c r="MK20" s="165" t="e">
        <f t="shared" si="50"/>
        <v>#N/A</v>
      </c>
      <c r="ML20" s="165" t="e">
        <f t="shared" si="50"/>
        <v>#N/A</v>
      </c>
      <c r="MM20" s="165" t="e">
        <f t="shared" si="50"/>
        <v>#N/A</v>
      </c>
      <c r="MN20" s="165" t="e">
        <f t="shared" si="50"/>
        <v>#N/A</v>
      </c>
      <c r="MO20" s="165" t="e">
        <f t="shared" si="50"/>
        <v>#N/A</v>
      </c>
      <c r="MP20" s="165" t="e">
        <f t="shared" si="50"/>
        <v>#N/A</v>
      </c>
      <c r="MQ20" s="165" t="e">
        <f t="shared" si="50"/>
        <v>#N/A</v>
      </c>
      <c r="MR20" s="165" t="e">
        <f t="shared" si="50"/>
        <v>#N/A</v>
      </c>
      <c r="MS20" s="165" t="e">
        <f t="shared" si="50"/>
        <v>#N/A</v>
      </c>
      <c r="MT20" s="165" t="e">
        <f t="shared" ref="MT20:NI35" si="62">IF(ISNONTEXT($R20),_xlfn.NORM.DIST(FA20,$N20,$R20,FALSE),NA())</f>
        <v>#N/A</v>
      </c>
      <c r="MU20" s="165" t="e">
        <f t="shared" si="62"/>
        <v>#N/A</v>
      </c>
      <c r="MV20" s="165" t="e">
        <f t="shared" si="62"/>
        <v>#N/A</v>
      </c>
      <c r="MW20" s="165" t="e">
        <f t="shared" si="62"/>
        <v>#N/A</v>
      </c>
      <c r="MX20" s="165" t="e">
        <f t="shared" si="62"/>
        <v>#N/A</v>
      </c>
      <c r="MY20" s="165" t="e">
        <f t="shared" si="51"/>
        <v>#N/A</v>
      </c>
      <c r="MZ20" s="165" t="e">
        <f t="shared" si="51"/>
        <v>#N/A</v>
      </c>
      <c r="NA20" s="165" t="e">
        <f t="shared" si="51"/>
        <v>#N/A</v>
      </c>
      <c r="NB20" s="165" t="e">
        <f t="shared" si="51"/>
        <v>#N/A</v>
      </c>
      <c r="NC20" s="165" t="e">
        <f t="shared" si="51"/>
        <v>#N/A</v>
      </c>
      <c r="ND20" s="165" t="e">
        <f t="shared" si="51"/>
        <v>#N/A</v>
      </c>
      <c r="NE20" s="165" t="e">
        <f t="shared" si="51"/>
        <v>#N/A</v>
      </c>
      <c r="NF20" s="165" t="e">
        <f t="shared" si="51"/>
        <v>#N/A</v>
      </c>
      <c r="NG20" s="165" t="e">
        <f t="shared" si="51"/>
        <v>#N/A</v>
      </c>
      <c r="NH20" s="165" t="e">
        <f t="shared" si="51"/>
        <v>#N/A</v>
      </c>
      <c r="NI20" s="165" t="e">
        <f t="shared" si="51"/>
        <v>#N/A</v>
      </c>
      <c r="NJ20" s="165" t="e">
        <f t="shared" si="51"/>
        <v>#N/A</v>
      </c>
      <c r="NK20" s="165" t="e">
        <f t="shared" si="51"/>
        <v>#N/A</v>
      </c>
      <c r="NL20" s="165" t="e">
        <f t="shared" si="51"/>
        <v>#N/A</v>
      </c>
      <c r="NM20" s="165" t="e">
        <f t="shared" si="51"/>
        <v>#N/A</v>
      </c>
      <c r="NN20" s="165" t="e">
        <f t="shared" si="51"/>
        <v>#N/A</v>
      </c>
      <c r="NO20" s="165" t="e">
        <f t="shared" ref="NO20:OD35" si="63">IF(ISNONTEXT($R20),_xlfn.NORM.DIST(FV20,$N20,$R20,FALSE),NA())</f>
        <v>#N/A</v>
      </c>
      <c r="NP20" s="165" t="e">
        <f t="shared" si="63"/>
        <v>#N/A</v>
      </c>
      <c r="NQ20" s="165" t="e">
        <f t="shared" si="63"/>
        <v>#N/A</v>
      </c>
      <c r="NR20" s="165" t="e">
        <f t="shared" si="63"/>
        <v>#N/A</v>
      </c>
      <c r="NS20" s="165" t="e">
        <f t="shared" si="63"/>
        <v>#N/A</v>
      </c>
      <c r="NT20" s="165" t="e">
        <f t="shared" si="63"/>
        <v>#N/A</v>
      </c>
      <c r="NU20" s="165" t="e">
        <f t="shared" si="63"/>
        <v>#N/A</v>
      </c>
      <c r="NV20" s="165" t="e">
        <f t="shared" si="63"/>
        <v>#N/A</v>
      </c>
      <c r="NW20" s="165" t="e">
        <f t="shared" si="63"/>
        <v>#N/A</v>
      </c>
      <c r="NX20" s="165" t="e">
        <f t="shared" si="63"/>
        <v>#N/A</v>
      </c>
      <c r="NY20" s="165" t="e">
        <f t="shared" si="63"/>
        <v>#N/A</v>
      </c>
      <c r="NZ20" s="165" t="e">
        <f t="shared" si="63"/>
        <v>#N/A</v>
      </c>
      <c r="OA20" s="165" t="e">
        <f t="shared" si="63"/>
        <v>#N/A</v>
      </c>
      <c r="OB20" s="165" t="e">
        <f t="shared" si="63"/>
        <v>#N/A</v>
      </c>
      <c r="OC20" s="165" t="e">
        <f t="shared" si="63"/>
        <v>#N/A</v>
      </c>
      <c r="OD20" s="165" t="e">
        <f t="shared" si="63"/>
        <v>#N/A</v>
      </c>
      <c r="OE20" s="165" t="e">
        <f t="shared" ref="OE20:OT35" si="64">IF(ISNONTEXT($R20),_xlfn.NORM.DIST(GL20,$N20,$R20,FALSE),NA())</f>
        <v>#N/A</v>
      </c>
      <c r="OF20" s="165" t="e">
        <f t="shared" si="64"/>
        <v>#N/A</v>
      </c>
      <c r="OG20" s="165" t="e">
        <f t="shared" si="64"/>
        <v>#N/A</v>
      </c>
      <c r="OH20" s="165" t="e">
        <f t="shared" si="64"/>
        <v>#N/A</v>
      </c>
      <c r="OI20" s="165" t="e">
        <f t="shared" si="64"/>
        <v>#N/A</v>
      </c>
      <c r="OJ20" s="165" t="e">
        <f t="shared" si="64"/>
        <v>#N/A</v>
      </c>
      <c r="OK20" s="165" t="e">
        <f t="shared" si="64"/>
        <v>#N/A</v>
      </c>
      <c r="OL20" s="165" t="e">
        <f t="shared" si="64"/>
        <v>#N/A</v>
      </c>
      <c r="OM20" s="165" t="e">
        <f t="shared" si="64"/>
        <v>#N/A</v>
      </c>
      <c r="ON20" s="165" t="e">
        <f t="shared" si="64"/>
        <v>#N/A</v>
      </c>
      <c r="OO20" s="165" t="e">
        <f t="shared" si="64"/>
        <v>#N/A</v>
      </c>
      <c r="OP20" s="165" t="e">
        <f t="shared" si="64"/>
        <v>#N/A</v>
      </c>
      <c r="OQ20" s="165" t="e">
        <f t="shared" si="64"/>
        <v>#N/A</v>
      </c>
      <c r="OR20" s="165" t="e">
        <f t="shared" si="64"/>
        <v>#N/A</v>
      </c>
      <c r="OS20" s="165" t="e">
        <f t="shared" si="64"/>
        <v>#N/A</v>
      </c>
      <c r="OT20" s="165" t="e">
        <f t="shared" si="64"/>
        <v>#N/A</v>
      </c>
      <c r="OU20" s="165" t="e">
        <f t="shared" si="52"/>
        <v>#N/A</v>
      </c>
      <c r="OV20" s="165" t="e">
        <f t="shared" si="52"/>
        <v>#N/A</v>
      </c>
      <c r="OW20" s="165" t="e">
        <f t="shared" si="52"/>
        <v>#N/A</v>
      </c>
      <c r="OX20" s="165" t="e">
        <f t="shared" si="52"/>
        <v>#N/A</v>
      </c>
      <c r="OY20" s="165" t="e">
        <f t="shared" si="52"/>
        <v>#N/A</v>
      </c>
      <c r="OZ20" s="165" t="e">
        <f t="shared" si="52"/>
        <v>#N/A</v>
      </c>
      <c r="PA20" s="165" t="e">
        <f t="shared" si="52"/>
        <v>#N/A</v>
      </c>
      <c r="PB20" s="165" t="e">
        <f t="shared" si="52"/>
        <v>#N/A</v>
      </c>
      <c r="PC20" s="165" t="e">
        <f t="shared" si="52"/>
        <v>#N/A</v>
      </c>
      <c r="PD20" s="165" t="e">
        <f t="shared" si="52"/>
        <v>#N/A</v>
      </c>
      <c r="PE20" s="165" t="e">
        <f t="shared" si="52"/>
        <v>#N/A</v>
      </c>
      <c r="PF20" s="165" t="e">
        <f t="shared" ref="PF20:PO35" si="65">IF(ISNONTEXT($R20),_xlfn.NORM.DIST(HM20,$N20,$R20,FALSE),NA())</f>
        <v>#N/A</v>
      </c>
      <c r="PG20" s="165" t="e">
        <f t="shared" si="65"/>
        <v>#N/A</v>
      </c>
      <c r="PH20" s="165" t="e">
        <f t="shared" si="65"/>
        <v>#N/A</v>
      </c>
      <c r="PI20" s="165" t="e">
        <f t="shared" si="65"/>
        <v>#N/A</v>
      </c>
      <c r="PJ20" s="165" t="e">
        <f t="shared" si="65"/>
        <v>#N/A</v>
      </c>
      <c r="PK20" s="165" t="e">
        <f t="shared" si="65"/>
        <v>#N/A</v>
      </c>
      <c r="PL20" s="165" t="e">
        <f t="shared" si="65"/>
        <v>#N/A</v>
      </c>
      <c r="PM20" s="165" t="e">
        <f t="shared" si="65"/>
        <v>#N/A</v>
      </c>
      <c r="PN20" s="165" t="e">
        <f t="shared" si="65"/>
        <v>#N/A</v>
      </c>
      <c r="PO20" s="165" t="e">
        <f t="shared" si="65"/>
        <v>#N/A</v>
      </c>
    </row>
    <row r="21" spans="1:431" hidden="1" x14ac:dyDescent="0.45">
      <c r="A21" s="362"/>
      <c r="B21" s="368" t="str">
        <f>IF($R21="","",ROUND(_xlfn.NORM.INV(ABS(VLOOKUP($T$1,VLookups!$A$43:$B$44,2,FALSE)-B$2),$N21,$R21),0))</f>
        <v/>
      </c>
      <c r="C21" s="374" t="str">
        <f t="shared" si="36"/>
        <v/>
      </c>
      <c r="D21" s="375" t="str">
        <f t="shared" si="37"/>
        <v/>
      </c>
      <c r="E21" s="105"/>
      <c r="F21" s="113"/>
      <c r="G21" s="118" t="str">
        <f t="shared" si="30"/>
        <v/>
      </c>
      <c r="H21" s="91"/>
      <c r="I21" s="118" t="str">
        <f t="shared" si="31"/>
        <v/>
      </c>
      <c r="J21" s="113"/>
      <c r="K21" s="106"/>
      <c r="L21" s="120" t="str">
        <f t="shared" si="0"/>
        <v/>
      </c>
      <c r="M21" s="120" t="str">
        <f t="shared" si="1"/>
        <v/>
      </c>
      <c r="N21" s="71" t="str">
        <f t="shared" si="32"/>
        <v/>
      </c>
      <c r="O21" s="23"/>
      <c r="P21" s="55"/>
      <c r="Q21" s="298"/>
      <c r="R21" s="72" t="str">
        <f>IF(AND(G21&gt;0,H21&gt;0,I21&gt;0),IF(ISBLANK(Q21),IF(ISBLANK(O21),"",(I21-G21)*VLOOKUP(O21,VLookups!$A$4:$B$13,2,FALSE)),Q21),"")</f>
        <v/>
      </c>
      <c r="S21" s="73" t="str">
        <f t="shared" si="2"/>
        <v/>
      </c>
      <c r="T21" s="91"/>
      <c r="U21" s="265" t="str">
        <f>IF(AND(T21&gt;0,H21&gt;0,NOT(R21="")),ABS(VLOOKUP($T$1,VLookups!$A$43:$B$44,2,FALSE)-_xlfn.NORM.DIST(T21,N21,R21,TRUE)),"")</f>
        <v/>
      </c>
      <c r="V21" s="90" t="str">
        <f>IF(AND($G21&gt;0,$H21&gt;0,$I21&gt;0,NOT(ISBLANK($O21))),_xlfn.NORM.INV(ABS(VLOOKUP($T$1,VLookups!$A$43:$B$44,2,FALSE)-V$3),$N21,$R21),"")</f>
        <v/>
      </c>
      <c r="W21" s="89" t="str">
        <f>IF(AND($G21&gt;0,$H21&gt;0,$I21&gt;0,NOT(ISBLANK($O21))),_xlfn.NORM.INV(ABS(VLOOKUP($T$1,VLookups!$A$43:$B$44,2,FALSE)-W$3),$N21,$R21),"")</f>
        <v/>
      </c>
      <c r="X21" s="90" t="str">
        <f>IF(AND($G21&gt;0,$H21&gt;0,$I21&gt;0,NOT(ISBLANK($O21))),_xlfn.NORM.INV(ABS(VLOOKUP($T$1,VLookups!$A$43:$B$44,2,FALSE)-X$3),$N21,$R21),"")</f>
        <v/>
      </c>
      <c r="Y21" s="89" t="str">
        <f>IF(AND($G21&gt;0,$H21&gt;0,$I21&gt;0,NOT(ISBLANK($O21))),_xlfn.NORM.INV(ABS(VLOOKUP($T$1,VLookups!$A$43:$B$44,2,FALSE)-Y$3),$N21,$R21),"")</f>
        <v/>
      </c>
      <c r="Z21" s="90" t="str">
        <f>IF(AND($G21&gt;0,$H21&gt;0,$I21&gt;0,NOT(ISBLANK($O21))),_xlfn.NORM.INV(ABS(VLOOKUP($T$1,VLookups!$A$43:$B$44,2,FALSE)-Z$3),$N21,$R21),"")</f>
        <v/>
      </c>
      <c r="AA21" s="89" t="str">
        <f>IF(AND($G21&gt;0,$H21&gt;0,$I21&gt;0,NOT(ISBLANK($O21))),_xlfn.NORM.INV(ABS(VLOOKUP($T$1,VLookups!$A$43:$B$44,2,FALSE)-AA$3),$N21,$R21),"")</f>
        <v/>
      </c>
      <c r="AB21" s="5"/>
      <c r="AC21" s="164" t="str">
        <f t="shared" si="33"/>
        <v/>
      </c>
      <c r="AD21" s="47" t="str">
        <f t="shared" si="34"/>
        <v/>
      </c>
      <c r="AE21" s="47" t="str">
        <f t="shared" si="39"/>
        <v/>
      </c>
      <c r="AF21" s="47" t="str">
        <f t="shared" si="39"/>
        <v/>
      </c>
      <c r="AG21" s="47" t="str">
        <f t="shared" si="39"/>
        <v/>
      </c>
      <c r="AH21" s="47" t="str">
        <f t="shared" si="39"/>
        <v/>
      </c>
      <c r="AI21" s="47" t="str">
        <f t="shared" si="39"/>
        <v/>
      </c>
      <c r="AJ21" s="47" t="str">
        <f t="shared" si="39"/>
        <v/>
      </c>
      <c r="AK21" s="47" t="str">
        <f t="shared" si="39"/>
        <v/>
      </c>
      <c r="AL21" s="47" t="str">
        <f t="shared" si="39"/>
        <v/>
      </c>
      <c r="AM21" s="47" t="str">
        <f t="shared" si="39"/>
        <v/>
      </c>
      <c r="AN21" s="47" t="str">
        <f t="shared" si="39"/>
        <v/>
      </c>
      <c r="AO21" s="47" t="str">
        <f t="shared" si="39"/>
        <v/>
      </c>
      <c r="AP21" s="47" t="str">
        <f t="shared" si="39"/>
        <v/>
      </c>
      <c r="AQ21" s="47" t="str">
        <f t="shared" si="39"/>
        <v/>
      </c>
      <c r="AR21" s="47" t="str">
        <f t="shared" si="39"/>
        <v/>
      </c>
      <c r="AS21" s="47" t="str">
        <f t="shared" si="39"/>
        <v/>
      </c>
      <c r="AT21" s="47" t="str">
        <f t="shared" si="39"/>
        <v/>
      </c>
      <c r="AU21" s="47" t="str">
        <f t="shared" si="39"/>
        <v/>
      </c>
      <c r="AV21" s="47" t="str">
        <f t="shared" si="39"/>
        <v/>
      </c>
      <c r="AW21" s="47" t="str">
        <f t="shared" si="39"/>
        <v/>
      </c>
      <c r="AX21" s="47" t="str">
        <f t="shared" si="39"/>
        <v/>
      </c>
      <c r="AY21" s="47" t="str">
        <f t="shared" si="39"/>
        <v/>
      </c>
      <c r="AZ21" s="47" t="str">
        <f t="shared" si="39"/>
        <v/>
      </c>
      <c r="BA21" s="47" t="str">
        <f t="shared" si="39"/>
        <v/>
      </c>
      <c r="BB21" s="47" t="str">
        <f t="shared" si="39"/>
        <v/>
      </c>
      <c r="BC21" s="47" t="str">
        <f t="shared" si="39"/>
        <v/>
      </c>
      <c r="BD21" s="47" t="str">
        <f t="shared" si="39"/>
        <v/>
      </c>
      <c r="BE21" s="47" t="str">
        <f t="shared" si="39"/>
        <v/>
      </c>
      <c r="BF21" s="47" t="str">
        <f t="shared" si="39"/>
        <v/>
      </c>
      <c r="BG21" s="47" t="str">
        <f t="shared" si="39"/>
        <v/>
      </c>
      <c r="BH21" s="47" t="str">
        <f t="shared" si="39"/>
        <v/>
      </c>
      <c r="BI21" s="47" t="str">
        <f t="shared" si="39"/>
        <v/>
      </c>
      <c r="BJ21" s="47" t="str">
        <f t="shared" si="39"/>
        <v/>
      </c>
      <c r="BK21" s="47" t="str">
        <f t="shared" si="39"/>
        <v/>
      </c>
      <c r="BL21" s="47" t="str">
        <f t="shared" si="39"/>
        <v/>
      </c>
      <c r="BM21" s="47" t="str">
        <f t="shared" si="39"/>
        <v/>
      </c>
      <c r="BN21" s="47" t="str">
        <f t="shared" si="39"/>
        <v/>
      </c>
      <c r="BO21" s="47" t="str">
        <f t="shared" si="39"/>
        <v/>
      </c>
      <c r="BP21" s="47" t="str">
        <f t="shared" si="39"/>
        <v/>
      </c>
      <c r="BQ21" s="47" t="str">
        <f t="shared" si="39"/>
        <v/>
      </c>
      <c r="BR21" s="47" t="str">
        <f t="shared" si="39"/>
        <v/>
      </c>
      <c r="BS21" s="47" t="str">
        <f t="shared" si="39"/>
        <v/>
      </c>
      <c r="BT21" s="47" t="str">
        <f t="shared" si="39"/>
        <v/>
      </c>
      <c r="BU21" s="47" t="str">
        <f t="shared" si="39"/>
        <v/>
      </c>
      <c r="BV21" s="47" t="str">
        <f t="shared" si="39"/>
        <v/>
      </c>
      <c r="BW21" s="47" t="str">
        <f t="shared" si="39"/>
        <v/>
      </c>
      <c r="BX21" s="47" t="str">
        <f t="shared" si="39"/>
        <v/>
      </c>
      <c r="BY21" s="47" t="str">
        <f t="shared" si="39"/>
        <v/>
      </c>
      <c r="BZ21" s="47" t="str">
        <f t="shared" si="39"/>
        <v/>
      </c>
      <c r="CA21" s="47" t="str">
        <f t="shared" si="39"/>
        <v/>
      </c>
      <c r="CB21" s="47" t="str">
        <f t="shared" si="39"/>
        <v/>
      </c>
      <c r="CC21" s="47" t="str">
        <f t="shared" si="39"/>
        <v/>
      </c>
      <c r="CD21" s="47" t="str">
        <f t="shared" si="39"/>
        <v/>
      </c>
      <c r="CE21" s="47" t="str">
        <f t="shared" si="39"/>
        <v/>
      </c>
      <c r="CF21" s="47" t="str">
        <f t="shared" si="39"/>
        <v/>
      </c>
      <c r="CG21" s="47" t="str">
        <f t="shared" si="39"/>
        <v/>
      </c>
      <c r="CH21" s="47" t="str">
        <f t="shared" si="39"/>
        <v/>
      </c>
      <c r="CI21" s="47" t="str">
        <f t="shared" si="39"/>
        <v/>
      </c>
      <c r="CJ21" s="47" t="str">
        <f t="shared" si="39"/>
        <v/>
      </c>
      <c r="CK21" s="47" t="str">
        <f t="shared" si="39"/>
        <v/>
      </c>
      <c r="CL21" s="47" t="str">
        <f t="shared" si="39"/>
        <v/>
      </c>
      <c r="CM21" s="47" t="str">
        <f t="shared" si="39"/>
        <v/>
      </c>
      <c r="CN21" s="47" t="str">
        <f t="shared" si="39"/>
        <v/>
      </c>
      <c r="CO21" s="47" t="str">
        <f t="shared" si="39"/>
        <v/>
      </c>
      <c r="CP21" s="47" t="str">
        <f t="shared" si="39"/>
        <v/>
      </c>
      <c r="CQ21" s="47" t="str">
        <f t="shared" si="53"/>
        <v/>
      </c>
      <c r="CR21" s="47" t="str">
        <f t="shared" si="53"/>
        <v/>
      </c>
      <c r="CS21" s="47" t="str">
        <f t="shared" si="53"/>
        <v/>
      </c>
      <c r="CT21" s="47" t="str">
        <f t="shared" si="53"/>
        <v/>
      </c>
      <c r="CU21" s="47" t="str">
        <f t="shared" si="53"/>
        <v/>
      </c>
      <c r="CV21" s="47" t="str">
        <f t="shared" si="53"/>
        <v/>
      </c>
      <c r="CW21" s="47" t="str">
        <f t="shared" si="53"/>
        <v/>
      </c>
      <c r="CX21" s="47" t="str">
        <f t="shared" si="53"/>
        <v/>
      </c>
      <c r="CY21" s="47" t="str">
        <f t="shared" si="53"/>
        <v/>
      </c>
      <c r="CZ21" s="47" t="str">
        <f t="shared" si="53"/>
        <v/>
      </c>
      <c r="DA21" s="47" t="str">
        <f t="shared" si="53"/>
        <v/>
      </c>
      <c r="DB21" s="47" t="str">
        <f t="shared" si="53"/>
        <v/>
      </c>
      <c r="DC21" s="47" t="str">
        <f t="shared" si="53"/>
        <v/>
      </c>
      <c r="DD21" s="47" t="str">
        <f t="shared" si="53"/>
        <v/>
      </c>
      <c r="DE21" s="47" t="str">
        <f t="shared" si="53"/>
        <v/>
      </c>
      <c r="DF21" s="47" t="str">
        <f t="shared" si="53"/>
        <v/>
      </c>
      <c r="DG21" s="47" t="str">
        <f t="shared" si="40"/>
        <v/>
      </c>
      <c r="DH21" s="47" t="str">
        <f t="shared" si="40"/>
        <v/>
      </c>
      <c r="DI21" s="47" t="str">
        <f t="shared" si="40"/>
        <v/>
      </c>
      <c r="DJ21" s="47" t="str">
        <f t="shared" si="40"/>
        <v/>
      </c>
      <c r="DK21" s="47" t="str">
        <f t="shared" si="40"/>
        <v/>
      </c>
      <c r="DL21" s="47" t="str">
        <f t="shared" si="40"/>
        <v/>
      </c>
      <c r="DM21" s="47" t="str">
        <f t="shared" si="40"/>
        <v/>
      </c>
      <c r="DN21" s="47" t="str">
        <f t="shared" si="40"/>
        <v/>
      </c>
      <c r="DO21" s="47" t="str">
        <f t="shared" si="40"/>
        <v/>
      </c>
      <c r="DP21" s="47" t="str">
        <f t="shared" si="40"/>
        <v/>
      </c>
      <c r="DQ21" s="47" t="str">
        <f t="shared" si="40"/>
        <v/>
      </c>
      <c r="DR21" s="47" t="str">
        <f t="shared" si="40"/>
        <v/>
      </c>
      <c r="DS21" s="47" t="str">
        <f t="shared" si="40"/>
        <v/>
      </c>
      <c r="DT21" s="47" t="str">
        <f t="shared" si="40"/>
        <v/>
      </c>
      <c r="DU21" s="47" t="str">
        <f t="shared" si="40"/>
        <v/>
      </c>
      <c r="DV21" s="47" t="str">
        <f t="shared" si="54"/>
        <v/>
      </c>
      <c r="DW21" s="47" t="str">
        <f t="shared" si="54"/>
        <v/>
      </c>
      <c r="DX21" s="47" t="str">
        <f t="shared" si="54"/>
        <v/>
      </c>
      <c r="DY21" s="47" t="str">
        <f t="shared" si="54"/>
        <v/>
      </c>
      <c r="DZ21" s="179" t="str">
        <f t="shared" si="35"/>
        <v/>
      </c>
      <c r="EA21" s="47" t="str">
        <f t="shared" si="55"/>
        <v/>
      </c>
      <c r="EB21" s="47" t="str">
        <f t="shared" si="55"/>
        <v/>
      </c>
      <c r="EC21" s="47" t="str">
        <f t="shared" si="55"/>
        <v/>
      </c>
      <c r="ED21" s="47" t="str">
        <f t="shared" si="55"/>
        <v/>
      </c>
      <c r="EE21" s="47" t="str">
        <f t="shared" si="55"/>
        <v/>
      </c>
      <c r="EF21" s="47" t="str">
        <f t="shared" si="55"/>
        <v/>
      </c>
      <c r="EG21" s="47" t="str">
        <f t="shared" si="55"/>
        <v/>
      </c>
      <c r="EH21" s="47" t="str">
        <f t="shared" si="55"/>
        <v/>
      </c>
      <c r="EI21" s="47" t="str">
        <f t="shared" si="55"/>
        <v/>
      </c>
      <c r="EJ21" s="47" t="str">
        <f t="shared" si="55"/>
        <v/>
      </c>
      <c r="EK21" s="47" t="str">
        <f t="shared" si="55"/>
        <v/>
      </c>
      <c r="EL21" s="47" t="str">
        <f t="shared" si="55"/>
        <v/>
      </c>
      <c r="EM21" s="47" t="str">
        <f t="shared" si="55"/>
        <v/>
      </c>
      <c r="EN21" s="47" t="str">
        <f t="shared" si="55"/>
        <v/>
      </c>
      <c r="EO21" s="47" t="str">
        <f t="shared" si="55"/>
        <v/>
      </c>
      <c r="EP21" s="47" t="str">
        <f t="shared" si="41"/>
        <v/>
      </c>
      <c r="EQ21" s="47" t="str">
        <f t="shared" si="41"/>
        <v/>
      </c>
      <c r="ER21" s="47" t="str">
        <f t="shared" si="41"/>
        <v/>
      </c>
      <c r="ES21" s="47" t="str">
        <f t="shared" si="41"/>
        <v/>
      </c>
      <c r="ET21" s="47" t="str">
        <f t="shared" si="41"/>
        <v/>
      </c>
      <c r="EU21" s="47" t="str">
        <f t="shared" si="41"/>
        <v/>
      </c>
      <c r="EV21" s="47" t="str">
        <f t="shared" si="41"/>
        <v/>
      </c>
      <c r="EW21" s="47" t="str">
        <f t="shared" si="41"/>
        <v/>
      </c>
      <c r="EX21" s="47" t="str">
        <f t="shared" si="41"/>
        <v/>
      </c>
      <c r="EY21" s="47" t="str">
        <f t="shared" si="41"/>
        <v/>
      </c>
      <c r="EZ21" s="47" t="str">
        <f t="shared" si="41"/>
        <v/>
      </c>
      <c r="FA21" s="47" t="str">
        <f t="shared" si="41"/>
        <v/>
      </c>
      <c r="FB21" s="47" t="str">
        <f t="shared" si="41"/>
        <v/>
      </c>
      <c r="FC21" s="47" t="str">
        <f t="shared" si="41"/>
        <v/>
      </c>
      <c r="FD21" s="47" t="str">
        <f t="shared" si="41"/>
        <v/>
      </c>
      <c r="FE21" s="47" t="str">
        <f t="shared" si="41"/>
        <v/>
      </c>
      <c r="FF21" s="47" t="str">
        <f t="shared" si="42"/>
        <v/>
      </c>
      <c r="FG21" s="47" t="str">
        <f t="shared" si="42"/>
        <v/>
      </c>
      <c r="FH21" s="47" t="str">
        <f t="shared" si="42"/>
        <v/>
      </c>
      <c r="FI21" s="47" t="str">
        <f t="shared" si="42"/>
        <v/>
      </c>
      <c r="FJ21" s="47" t="str">
        <f t="shared" si="42"/>
        <v/>
      </c>
      <c r="FK21" s="47" t="str">
        <f t="shared" si="42"/>
        <v/>
      </c>
      <c r="FL21" s="47" t="str">
        <f t="shared" si="42"/>
        <v/>
      </c>
      <c r="FM21" s="47" t="str">
        <f t="shared" si="42"/>
        <v/>
      </c>
      <c r="FN21" s="47" t="str">
        <f t="shared" si="42"/>
        <v/>
      </c>
      <c r="FO21" s="47" t="str">
        <f t="shared" si="42"/>
        <v/>
      </c>
      <c r="FP21" s="47" t="str">
        <f t="shared" si="42"/>
        <v/>
      </c>
      <c r="FQ21" s="47" t="str">
        <f t="shared" si="42"/>
        <v/>
      </c>
      <c r="FR21" s="47" t="str">
        <f t="shared" si="42"/>
        <v/>
      </c>
      <c r="FS21" s="47" t="str">
        <f t="shared" si="42"/>
        <v/>
      </c>
      <c r="FT21" s="47" t="str">
        <f t="shared" si="42"/>
        <v/>
      </c>
      <c r="FU21" s="47" t="str">
        <f t="shared" si="42"/>
        <v/>
      </c>
      <c r="FV21" s="47" t="str">
        <f t="shared" si="43"/>
        <v/>
      </c>
      <c r="FW21" s="47" t="str">
        <f t="shared" si="43"/>
        <v/>
      </c>
      <c r="FX21" s="47" t="str">
        <f t="shared" si="43"/>
        <v/>
      </c>
      <c r="FY21" s="47" t="str">
        <f t="shared" si="43"/>
        <v/>
      </c>
      <c r="FZ21" s="47" t="str">
        <f t="shared" si="43"/>
        <v/>
      </c>
      <c r="GA21" s="47" t="str">
        <f t="shared" si="43"/>
        <v/>
      </c>
      <c r="GB21" s="47" t="str">
        <f t="shared" si="43"/>
        <v/>
      </c>
      <c r="GC21" s="47" t="str">
        <f t="shared" si="43"/>
        <v/>
      </c>
      <c r="GD21" s="47" t="str">
        <f t="shared" si="43"/>
        <v/>
      </c>
      <c r="GE21" s="47" t="str">
        <f t="shared" si="43"/>
        <v/>
      </c>
      <c r="GF21" s="47" t="str">
        <f t="shared" si="43"/>
        <v/>
      </c>
      <c r="GG21" s="47" t="str">
        <f t="shared" si="43"/>
        <v/>
      </c>
      <c r="GH21" s="47" t="str">
        <f t="shared" si="43"/>
        <v/>
      </c>
      <c r="GI21" s="47" t="str">
        <f t="shared" si="43"/>
        <v/>
      </c>
      <c r="GJ21" s="47" t="str">
        <f t="shared" si="43"/>
        <v/>
      </c>
      <c r="GK21" s="47" t="str">
        <f t="shared" si="43"/>
        <v/>
      </c>
      <c r="GL21" s="47" t="str">
        <f t="shared" si="44"/>
        <v/>
      </c>
      <c r="GM21" s="47" t="str">
        <f t="shared" si="44"/>
        <v/>
      </c>
      <c r="GN21" s="47" t="str">
        <f t="shared" si="44"/>
        <v/>
      </c>
      <c r="GO21" s="47" t="str">
        <f t="shared" si="44"/>
        <v/>
      </c>
      <c r="GP21" s="47" t="str">
        <f t="shared" si="44"/>
        <v/>
      </c>
      <c r="GQ21" s="47" t="str">
        <f t="shared" si="44"/>
        <v/>
      </c>
      <c r="GR21" s="47" t="str">
        <f t="shared" si="44"/>
        <v/>
      </c>
      <c r="GS21" s="47" t="str">
        <f t="shared" si="44"/>
        <v/>
      </c>
      <c r="GT21" s="47" t="str">
        <f t="shared" si="44"/>
        <v/>
      </c>
      <c r="GU21" s="47" t="str">
        <f t="shared" si="44"/>
        <v/>
      </c>
      <c r="GV21" s="47" t="str">
        <f t="shared" si="44"/>
        <v/>
      </c>
      <c r="GW21" s="47" t="str">
        <f t="shared" si="44"/>
        <v/>
      </c>
      <c r="GX21" s="47" t="str">
        <f t="shared" si="44"/>
        <v/>
      </c>
      <c r="GY21" s="47" t="str">
        <f t="shared" si="44"/>
        <v/>
      </c>
      <c r="GZ21" s="47" t="str">
        <f t="shared" si="44"/>
        <v/>
      </c>
      <c r="HA21" s="47" t="str">
        <f t="shared" si="44"/>
        <v/>
      </c>
      <c r="HB21" s="47" t="str">
        <f t="shared" si="45"/>
        <v/>
      </c>
      <c r="HC21" s="47" t="str">
        <f t="shared" si="45"/>
        <v/>
      </c>
      <c r="HD21" s="47" t="str">
        <f t="shared" si="45"/>
        <v/>
      </c>
      <c r="HE21" s="47" t="str">
        <f t="shared" si="45"/>
        <v/>
      </c>
      <c r="HF21" s="47" t="str">
        <f t="shared" si="45"/>
        <v/>
      </c>
      <c r="HG21" s="47" t="str">
        <f t="shared" si="45"/>
        <v/>
      </c>
      <c r="HH21" s="47" t="str">
        <f t="shared" si="45"/>
        <v/>
      </c>
      <c r="HI21" s="47" t="str">
        <f t="shared" si="45"/>
        <v/>
      </c>
      <c r="HJ21" s="47" t="str">
        <f t="shared" si="45"/>
        <v/>
      </c>
      <c r="HK21" s="47" t="str">
        <f t="shared" si="45"/>
        <v/>
      </c>
      <c r="HL21" s="47" t="str">
        <f t="shared" si="45"/>
        <v/>
      </c>
      <c r="HM21" s="47" t="str">
        <f t="shared" si="45"/>
        <v/>
      </c>
      <c r="HN21" s="47" t="str">
        <f t="shared" si="45"/>
        <v/>
      </c>
      <c r="HO21" s="47" t="str">
        <f t="shared" si="45"/>
        <v/>
      </c>
      <c r="HP21" s="47" t="str">
        <f t="shared" si="45"/>
        <v/>
      </c>
      <c r="HQ21" s="47" t="str">
        <f t="shared" si="45"/>
        <v/>
      </c>
      <c r="HR21" s="47" t="str">
        <f t="shared" si="46"/>
        <v/>
      </c>
      <c r="HS21" s="47" t="str">
        <f t="shared" si="16"/>
        <v/>
      </c>
      <c r="HT21" s="47" t="str">
        <f t="shared" si="16"/>
        <v/>
      </c>
      <c r="HU21" s="47" t="str">
        <f t="shared" si="16"/>
        <v/>
      </c>
      <c r="HV21" s="47" t="str">
        <f t="shared" si="16"/>
        <v/>
      </c>
      <c r="HW21" s="165" t="e">
        <f t="shared" si="56"/>
        <v>#N/A</v>
      </c>
      <c r="HX21" s="165" t="e">
        <f t="shared" si="56"/>
        <v>#N/A</v>
      </c>
      <c r="HY21" s="165" t="e">
        <f t="shared" si="56"/>
        <v>#N/A</v>
      </c>
      <c r="HZ21" s="165" t="e">
        <f t="shared" si="56"/>
        <v>#N/A</v>
      </c>
      <c r="IA21" s="165" t="e">
        <f t="shared" si="47"/>
        <v>#N/A</v>
      </c>
      <c r="IB21" s="165" t="e">
        <f t="shared" si="47"/>
        <v>#N/A</v>
      </c>
      <c r="IC21" s="165" t="e">
        <f t="shared" si="47"/>
        <v>#N/A</v>
      </c>
      <c r="ID21" s="165" t="e">
        <f t="shared" si="47"/>
        <v>#N/A</v>
      </c>
      <c r="IE21" s="165" t="e">
        <f t="shared" si="47"/>
        <v>#N/A</v>
      </c>
      <c r="IF21" s="165" t="e">
        <f t="shared" si="47"/>
        <v>#N/A</v>
      </c>
      <c r="IG21" s="165" t="e">
        <f t="shared" si="47"/>
        <v>#N/A</v>
      </c>
      <c r="IH21" s="165" t="e">
        <f t="shared" si="47"/>
        <v>#N/A</v>
      </c>
      <c r="II21" s="165" t="e">
        <f t="shared" si="47"/>
        <v>#N/A</v>
      </c>
      <c r="IJ21" s="165" t="e">
        <f t="shared" si="47"/>
        <v>#N/A</v>
      </c>
      <c r="IK21" s="165" t="e">
        <f t="shared" si="47"/>
        <v>#N/A</v>
      </c>
      <c r="IL21" s="165" t="e">
        <f t="shared" si="47"/>
        <v>#N/A</v>
      </c>
      <c r="IM21" s="165" t="e">
        <f t="shared" si="47"/>
        <v>#N/A</v>
      </c>
      <c r="IN21" s="165" t="e">
        <f t="shared" si="47"/>
        <v>#N/A</v>
      </c>
      <c r="IO21" s="165" t="e">
        <f t="shared" si="47"/>
        <v>#N/A</v>
      </c>
      <c r="IP21" s="165" t="e">
        <f t="shared" si="47"/>
        <v>#N/A</v>
      </c>
      <c r="IQ21" s="165" t="e">
        <f t="shared" si="57"/>
        <v>#N/A</v>
      </c>
      <c r="IR21" s="165" t="e">
        <f t="shared" si="57"/>
        <v>#N/A</v>
      </c>
      <c r="IS21" s="165" t="e">
        <f t="shared" si="57"/>
        <v>#N/A</v>
      </c>
      <c r="IT21" s="165" t="e">
        <f t="shared" si="57"/>
        <v>#N/A</v>
      </c>
      <c r="IU21" s="165" t="e">
        <f t="shared" si="57"/>
        <v>#N/A</v>
      </c>
      <c r="IV21" s="165" t="e">
        <f t="shared" si="57"/>
        <v>#N/A</v>
      </c>
      <c r="IW21" s="165" t="e">
        <f t="shared" si="57"/>
        <v>#N/A</v>
      </c>
      <c r="IX21" s="165" t="e">
        <f t="shared" si="57"/>
        <v>#N/A</v>
      </c>
      <c r="IY21" s="165" t="e">
        <f t="shared" si="57"/>
        <v>#N/A</v>
      </c>
      <c r="IZ21" s="165" t="e">
        <f t="shared" si="57"/>
        <v>#N/A</v>
      </c>
      <c r="JA21" s="165" t="e">
        <f t="shared" si="57"/>
        <v>#N/A</v>
      </c>
      <c r="JB21" s="165" t="e">
        <f t="shared" si="57"/>
        <v>#N/A</v>
      </c>
      <c r="JC21" s="165" t="e">
        <f t="shared" si="57"/>
        <v>#N/A</v>
      </c>
      <c r="JD21" s="165" t="e">
        <f t="shared" si="57"/>
        <v>#N/A</v>
      </c>
      <c r="JE21" s="165" t="e">
        <f t="shared" si="57"/>
        <v>#N/A</v>
      </c>
      <c r="JF21" s="165" t="e">
        <f t="shared" si="57"/>
        <v>#N/A</v>
      </c>
      <c r="JG21" s="165" t="e">
        <f t="shared" si="58"/>
        <v>#N/A</v>
      </c>
      <c r="JH21" s="165" t="e">
        <f t="shared" si="58"/>
        <v>#N/A</v>
      </c>
      <c r="JI21" s="165" t="e">
        <f t="shared" si="58"/>
        <v>#N/A</v>
      </c>
      <c r="JJ21" s="165" t="e">
        <f t="shared" si="58"/>
        <v>#N/A</v>
      </c>
      <c r="JK21" s="165" t="e">
        <f t="shared" si="58"/>
        <v>#N/A</v>
      </c>
      <c r="JL21" s="165" t="e">
        <f t="shared" si="58"/>
        <v>#N/A</v>
      </c>
      <c r="JM21" s="165" t="e">
        <f t="shared" si="58"/>
        <v>#N/A</v>
      </c>
      <c r="JN21" s="165" t="e">
        <f t="shared" si="58"/>
        <v>#N/A</v>
      </c>
      <c r="JO21" s="165" t="e">
        <f t="shared" si="58"/>
        <v>#N/A</v>
      </c>
      <c r="JP21" s="165" t="e">
        <f t="shared" si="58"/>
        <v>#N/A</v>
      </c>
      <c r="JQ21" s="165" t="e">
        <f t="shared" si="58"/>
        <v>#N/A</v>
      </c>
      <c r="JR21" s="165" t="e">
        <f t="shared" si="58"/>
        <v>#N/A</v>
      </c>
      <c r="JS21" s="165" t="e">
        <f t="shared" si="58"/>
        <v>#N/A</v>
      </c>
      <c r="JT21" s="165" t="e">
        <f t="shared" si="58"/>
        <v>#N/A</v>
      </c>
      <c r="JU21" s="165" t="e">
        <f t="shared" si="58"/>
        <v>#N/A</v>
      </c>
      <c r="JV21" s="165" t="e">
        <f t="shared" si="58"/>
        <v>#N/A</v>
      </c>
      <c r="JW21" s="165" t="e">
        <f t="shared" si="48"/>
        <v>#N/A</v>
      </c>
      <c r="JX21" s="165" t="e">
        <f t="shared" si="48"/>
        <v>#N/A</v>
      </c>
      <c r="JY21" s="165" t="e">
        <f t="shared" si="48"/>
        <v>#N/A</v>
      </c>
      <c r="JZ21" s="165" t="e">
        <f t="shared" si="48"/>
        <v>#N/A</v>
      </c>
      <c r="KA21" s="165" t="e">
        <f t="shared" si="48"/>
        <v>#N/A</v>
      </c>
      <c r="KB21" s="165" t="e">
        <f t="shared" si="48"/>
        <v>#N/A</v>
      </c>
      <c r="KC21" s="165" t="e">
        <f t="shared" si="48"/>
        <v>#N/A</v>
      </c>
      <c r="KD21" s="165" t="e">
        <f t="shared" si="48"/>
        <v>#N/A</v>
      </c>
      <c r="KE21" s="165" t="e">
        <f t="shared" si="48"/>
        <v>#N/A</v>
      </c>
      <c r="KF21" s="165" t="e">
        <f t="shared" si="48"/>
        <v>#N/A</v>
      </c>
      <c r="KG21" s="165" t="e">
        <f t="shared" si="48"/>
        <v>#N/A</v>
      </c>
      <c r="KH21" s="165" t="e">
        <f t="shared" si="59"/>
        <v>#N/A</v>
      </c>
      <c r="KI21" s="165" t="e">
        <f t="shared" si="59"/>
        <v>#N/A</v>
      </c>
      <c r="KJ21" s="165" t="e">
        <f t="shared" si="59"/>
        <v>#N/A</v>
      </c>
      <c r="KK21" s="165" t="e">
        <f t="shared" si="59"/>
        <v>#N/A</v>
      </c>
      <c r="KL21" s="165" t="e">
        <f t="shared" si="59"/>
        <v>#N/A</v>
      </c>
      <c r="KM21" s="165" t="e">
        <f t="shared" si="49"/>
        <v>#N/A</v>
      </c>
      <c r="KN21" s="165" t="e">
        <f t="shared" si="49"/>
        <v>#N/A</v>
      </c>
      <c r="KO21" s="165" t="e">
        <f t="shared" si="49"/>
        <v>#N/A</v>
      </c>
      <c r="KP21" s="165" t="e">
        <f t="shared" si="49"/>
        <v>#N/A</v>
      </c>
      <c r="KQ21" s="165" t="e">
        <f t="shared" si="49"/>
        <v>#N/A</v>
      </c>
      <c r="KR21" s="165" t="e">
        <f t="shared" si="49"/>
        <v>#N/A</v>
      </c>
      <c r="KS21" s="165" t="e">
        <f t="shared" si="49"/>
        <v>#N/A</v>
      </c>
      <c r="KT21" s="165" t="e">
        <f t="shared" si="49"/>
        <v>#N/A</v>
      </c>
      <c r="KU21" s="165" t="e">
        <f t="shared" si="49"/>
        <v>#N/A</v>
      </c>
      <c r="KV21" s="165" t="e">
        <f t="shared" si="49"/>
        <v>#N/A</v>
      </c>
      <c r="KW21" s="165" t="e">
        <f t="shared" si="49"/>
        <v>#N/A</v>
      </c>
      <c r="KX21" s="165" t="e">
        <f t="shared" si="49"/>
        <v>#N/A</v>
      </c>
      <c r="KY21" s="165" t="e">
        <f t="shared" si="49"/>
        <v>#N/A</v>
      </c>
      <c r="KZ21" s="165" t="e">
        <f t="shared" si="49"/>
        <v>#N/A</v>
      </c>
      <c r="LA21" s="165" t="e">
        <f t="shared" si="49"/>
        <v>#N/A</v>
      </c>
      <c r="LB21" s="165" t="e">
        <f t="shared" si="49"/>
        <v>#N/A</v>
      </c>
      <c r="LC21" s="165" t="e">
        <f t="shared" si="60"/>
        <v>#N/A</v>
      </c>
      <c r="LD21" s="165" t="e">
        <f t="shared" si="60"/>
        <v>#N/A</v>
      </c>
      <c r="LE21" s="165" t="e">
        <f t="shared" si="60"/>
        <v>#N/A</v>
      </c>
      <c r="LF21" s="165" t="e">
        <f t="shared" si="60"/>
        <v>#N/A</v>
      </c>
      <c r="LG21" s="165" t="e">
        <f t="shared" si="60"/>
        <v>#N/A</v>
      </c>
      <c r="LH21" s="165" t="e">
        <f t="shared" si="60"/>
        <v>#N/A</v>
      </c>
      <c r="LI21" s="165" t="e">
        <f t="shared" si="60"/>
        <v>#N/A</v>
      </c>
      <c r="LJ21" s="165" t="e">
        <f t="shared" si="60"/>
        <v>#N/A</v>
      </c>
      <c r="LK21" s="165" t="e">
        <f t="shared" si="60"/>
        <v>#N/A</v>
      </c>
      <c r="LL21" s="165" t="e">
        <f t="shared" si="60"/>
        <v>#N/A</v>
      </c>
      <c r="LM21" s="165" t="e">
        <f t="shared" si="60"/>
        <v>#N/A</v>
      </c>
      <c r="LN21" s="165" t="e">
        <f t="shared" si="60"/>
        <v>#N/A</v>
      </c>
      <c r="LO21" s="165" t="e">
        <f t="shared" si="60"/>
        <v>#N/A</v>
      </c>
      <c r="LP21" s="165" t="e">
        <f t="shared" si="60"/>
        <v>#N/A</v>
      </c>
      <c r="LQ21" s="165" t="e">
        <f t="shared" si="60"/>
        <v>#N/A</v>
      </c>
      <c r="LR21" s="165" t="e">
        <f t="shared" si="60"/>
        <v>#N/A</v>
      </c>
      <c r="LS21" s="165" t="e">
        <f t="shared" si="61"/>
        <v>#N/A</v>
      </c>
      <c r="LT21" s="165" t="e">
        <f t="shared" si="61"/>
        <v>#N/A</v>
      </c>
      <c r="LU21" s="165" t="e">
        <f t="shared" si="61"/>
        <v>#N/A</v>
      </c>
      <c r="LV21" s="165" t="e">
        <f t="shared" si="61"/>
        <v>#N/A</v>
      </c>
      <c r="LW21" s="165" t="e">
        <f t="shared" si="61"/>
        <v>#N/A</v>
      </c>
      <c r="LX21" s="165" t="e">
        <f t="shared" si="61"/>
        <v>#N/A</v>
      </c>
      <c r="LY21" s="165" t="e">
        <f t="shared" si="61"/>
        <v>#N/A</v>
      </c>
      <c r="LZ21" s="165" t="e">
        <f t="shared" si="61"/>
        <v>#N/A</v>
      </c>
      <c r="MA21" s="165" t="e">
        <f t="shared" si="61"/>
        <v>#N/A</v>
      </c>
      <c r="MB21" s="165" t="e">
        <f t="shared" si="61"/>
        <v>#N/A</v>
      </c>
      <c r="MC21" s="165" t="e">
        <f t="shared" si="61"/>
        <v>#N/A</v>
      </c>
      <c r="MD21" s="165" t="e">
        <f t="shared" si="61"/>
        <v>#N/A</v>
      </c>
      <c r="ME21" s="165" t="e">
        <f t="shared" si="61"/>
        <v>#N/A</v>
      </c>
      <c r="MF21" s="165" t="e">
        <f t="shared" si="61"/>
        <v>#N/A</v>
      </c>
      <c r="MG21" s="165" t="e">
        <f t="shared" si="61"/>
        <v>#N/A</v>
      </c>
      <c r="MH21" s="165" t="e">
        <f t="shared" si="61"/>
        <v>#N/A</v>
      </c>
      <c r="MI21" s="165" t="e">
        <f t="shared" si="50"/>
        <v>#N/A</v>
      </c>
      <c r="MJ21" s="165" t="e">
        <f t="shared" si="50"/>
        <v>#N/A</v>
      </c>
      <c r="MK21" s="165" t="e">
        <f t="shared" si="50"/>
        <v>#N/A</v>
      </c>
      <c r="ML21" s="165" t="e">
        <f t="shared" si="50"/>
        <v>#N/A</v>
      </c>
      <c r="MM21" s="165" t="e">
        <f t="shared" si="50"/>
        <v>#N/A</v>
      </c>
      <c r="MN21" s="165" t="e">
        <f t="shared" si="50"/>
        <v>#N/A</v>
      </c>
      <c r="MO21" s="165" t="e">
        <f t="shared" si="50"/>
        <v>#N/A</v>
      </c>
      <c r="MP21" s="165" t="e">
        <f t="shared" si="50"/>
        <v>#N/A</v>
      </c>
      <c r="MQ21" s="165" t="e">
        <f t="shared" si="50"/>
        <v>#N/A</v>
      </c>
      <c r="MR21" s="165" t="e">
        <f t="shared" si="50"/>
        <v>#N/A</v>
      </c>
      <c r="MS21" s="165" t="e">
        <f t="shared" si="50"/>
        <v>#N/A</v>
      </c>
      <c r="MT21" s="165" t="e">
        <f t="shared" si="62"/>
        <v>#N/A</v>
      </c>
      <c r="MU21" s="165" t="e">
        <f t="shared" si="62"/>
        <v>#N/A</v>
      </c>
      <c r="MV21" s="165" t="e">
        <f t="shared" si="62"/>
        <v>#N/A</v>
      </c>
      <c r="MW21" s="165" t="e">
        <f t="shared" si="62"/>
        <v>#N/A</v>
      </c>
      <c r="MX21" s="165" t="e">
        <f t="shared" si="62"/>
        <v>#N/A</v>
      </c>
      <c r="MY21" s="165" t="e">
        <f t="shared" si="51"/>
        <v>#N/A</v>
      </c>
      <c r="MZ21" s="165" t="e">
        <f t="shared" si="51"/>
        <v>#N/A</v>
      </c>
      <c r="NA21" s="165" t="e">
        <f t="shared" si="51"/>
        <v>#N/A</v>
      </c>
      <c r="NB21" s="165" t="e">
        <f t="shared" si="51"/>
        <v>#N/A</v>
      </c>
      <c r="NC21" s="165" t="e">
        <f t="shared" si="51"/>
        <v>#N/A</v>
      </c>
      <c r="ND21" s="165" t="e">
        <f t="shared" si="51"/>
        <v>#N/A</v>
      </c>
      <c r="NE21" s="165" t="e">
        <f t="shared" si="51"/>
        <v>#N/A</v>
      </c>
      <c r="NF21" s="165" t="e">
        <f t="shared" si="51"/>
        <v>#N/A</v>
      </c>
      <c r="NG21" s="165" t="e">
        <f t="shared" si="51"/>
        <v>#N/A</v>
      </c>
      <c r="NH21" s="165" t="e">
        <f t="shared" si="51"/>
        <v>#N/A</v>
      </c>
      <c r="NI21" s="165" t="e">
        <f t="shared" si="51"/>
        <v>#N/A</v>
      </c>
      <c r="NJ21" s="165" t="e">
        <f t="shared" si="51"/>
        <v>#N/A</v>
      </c>
      <c r="NK21" s="165" t="e">
        <f t="shared" si="51"/>
        <v>#N/A</v>
      </c>
      <c r="NL21" s="165" t="e">
        <f t="shared" si="51"/>
        <v>#N/A</v>
      </c>
      <c r="NM21" s="165" t="e">
        <f t="shared" si="51"/>
        <v>#N/A</v>
      </c>
      <c r="NN21" s="165" t="e">
        <f t="shared" si="51"/>
        <v>#N/A</v>
      </c>
      <c r="NO21" s="165" t="e">
        <f t="shared" si="63"/>
        <v>#N/A</v>
      </c>
      <c r="NP21" s="165" t="e">
        <f t="shared" si="63"/>
        <v>#N/A</v>
      </c>
      <c r="NQ21" s="165" t="e">
        <f t="shared" si="63"/>
        <v>#N/A</v>
      </c>
      <c r="NR21" s="165" t="e">
        <f t="shared" si="63"/>
        <v>#N/A</v>
      </c>
      <c r="NS21" s="165" t="e">
        <f t="shared" si="63"/>
        <v>#N/A</v>
      </c>
      <c r="NT21" s="165" t="e">
        <f t="shared" si="63"/>
        <v>#N/A</v>
      </c>
      <c r="NU21" s="165" t="e">
        <f t="shared" si="63"/>
        <v>#N/A</v>
      </c>
      <c r="NV21" s="165" t="e">
        <f t="shared" si="63"/>
        <v>#N/A</v>
      </c>
      <c r="NW21" s="165" t="e">
        <f t="shared" si="63"/>
        <v>#N/A</v>
      </c>
      <c r="NX21" s="165" t="e">
        <f t="shared" si="63"/>
        <v>#N/A</v>
      </c>
      <c r="NY21" s="165" t="e">
        <f t="shared" si="63"/>
        <v>#N/A</v>
      </c>
      <c r="NZ21" s="165" t="e">
        <f t="shared" si="63"/>
        <v>#N/A</v>
      </c>
      <c r="OA21" s="165" t="e">
        <f t="shared" si="63"/>
        <v>#N/A</v>
      </c>
      <c r="OB21" s="165" t="e">
        <f t="shared" si="63"/>
        <v>#N/A</v>
      </c>
      <c r="OC21" s="165" t="e">
        <f t="shared" si="63"/>
        <v>#N/A</v>
      </c>
      <c r="OD21" s="165" t="e">
        <f t="shared" si="63"/>
        <v>#N/A</v>
      </c>
      <c r="OE21" s="165" t="e">
        <f t="shared" si="64"/>
        <v>#N/A</v>
      </c>
      <c r="OF21" s="165" t="e">
        <f t="shared" si="64"/>
        <v>#N/A</v>
      </c>
      <c r="OG21" s="165" t="e">
        <f t="shared" si="64"/>
        <v>#N/A</v>
      </c>
      <c r="OH21" s="165" t="e">
        <f t="shared" si="64"/>
        <v>#N/A</v>
      </c>
      <c r="OI21" s="165" t="e">
        <f t="shared" si="64"/>
        <v>#N/A</v>
      </c>
      <c r="OJ21" s="165" t="e">
        <f t="shared" si="64"/>
        <v>#N/A</v>
      </c>
      <c r="OK21" s="165" t="e">
        <f t="shared" si="64"/>
        <v>#N/A</v>
      </c>
      <c r="OL21" s="165" t="e">
        <f t="shared" si="64"/>
        <v>#N/A</v>
      </c>
      <c r="OM21" s="165" t="e">
        <f t="shared" si="64"/>
        <v>#N/A</v>
      </c>
      <c r="ON21" s="165" t="e">
        <f t="shared" si="64"/>
        <v>#N/A</v>
      </c>
      <c r="OO21" s="165" t="e">
        <f t="shared" si="64"/>
        <v>#N/A</v>
      </c>
      <c r="OP21" s="165" t="e">
        <f t="shared" si="64"/>
        <v>#N/A</v>
      </c>
      <c r="OQ21" s="165" t="e">
        <f t="shared" si="64"/>
        <v>#N/A</v>
      </c>
      <c r="OR21" s="165" t="e">
        <f t="shared" si="64"/>
        <v>#N/A</v>
      </c>
      <c r="OS21" s="165" t="e">
        <f t="shared" si="64"/>
        <v>#N/A</v>
      </c>
      <c r="OT21" s="165" t="e">
        <f t="shared" si="64"/>
        <v>#N/A</v>
      </c>
      <c r="OU21" s="165" t="e">
        <f t="shared" si="52"/>
        <v>#N/A</v>
      </c>
      <c r="OV21" s="165" t="e">
        <f t="shared" si="52"/>
        <v>#N/A</v>
      </c>
      <c r="OW21" s="165" t="e">
        <f t="shared" si="52"/>
        <v>#N/A</v>
      </c>
      <c r="OX21" s="165" t="e">
        <f t="shared" si="52"/>
        <v>#N/A</v>
      </c>
      <c r="OY21" s="165" t="e">
        <f t="shared" si="52"/>
        <v>#N/A</v>
      </c>
      <c r="OZ21" s="165" t="e">
        <f t="shared" si="52"/>
        <v>#N/A</v>
      </c>
      <c r="PA21" s="165" t="e">
        <f t="shared" si="52"/>
        <v>#N/A</v>
      </c>
      <c r="PB21" s="165" t="e">
        <f t="shared" si="52"/>
        <v>#N/A</v>
      </c>
      <c r="PC21" s="165" t="e">
        <f t="shared" si="52"/>
        <v>#N/A</v>
      </c>
      <c r="PD21" s="165" t="e">
        <f t="shared" si="52"/>
        <v>#N/A</v>
      </c>
      <c r="PE21" s="165" t="e">
        <f t="shared" si="52"/>
        <v>#N/A</v>
      </c>
      <c r="PF21" s="165" t="e">
        <f t="shared" si="65"/>
        <v>#N/A</v>
      </c>
      <c r="PG21" s="165" t="e">
        <f t="shared" si="65"/>
        <v>#N/A</v>
      </c>
      <c r="PH21" s="165" t="e">
        <f t="shared" si="65"/>
        <v>#N/A</v>
      </c>
      <c r="PI21" s="165" t="e">
        <f t="shared" si="65"/>
        <v>#N/A</v>
      </c>
      <c r="PJ21" s="165" t="e">
        <f t="shared" si="65"/>
        <v>#N/A</v>
      </c>
      <c r="PK21" s="165" t="e">
        <f t="shared" si="65"/>
        <v>#N/A</v>
      </c>
      <c r="PL21" s="165" t="e">
        <f t="shared" si="65"/>
        <v>#N/A</v>
      </c>
      <c r="PM21" s="165" t="e">
        <f t="shared" si="65"/>
        <v>#N/A</v>
      </c>
      <c r="PN21" s="165" t="e">
        <f t="shared" si="65"/>
        <v>#N/A</v>
      </c>
      <c r="PO21" s="165" t="e">
        <f t="shared" si="65"/>
        <v>#N/A</v>
      </c>
    </row>
    <row r="22" spans="1:431" hidden="1" x14ac:dyDescent="0.45">
      <c r="A22" s="362"/>
      <c r="B22" s="368" t="str">
        <f>IF($R22="","",ROUND(_xlfn.NORM.INV(ABS(VLOOKUP($T$1,VLookups!$A$43:$B$44,2,FALSE)-B$2),$N22,$R22),0))</f>
        <v/>
      </c>
      <c r="C22" s="374" t="str">
        <f t="shared" si="36"/>
        <v/>
      </c>
      <c r="D22" s="375" t="str">
        <f t="shared" si="37"/>
        <v/>
      </c>
      <c r="E22" s="105"/>
      <c r="F22" s="113"/>
      <c r="G22" s="118" t="str">
        <f t="shared" si="30"/>
        <v/>
      </c>
      <c r="H22" s="91"/>
      <c r="I22" s="118" t="str">
        <f t="shared" si="31"/>
        <v/>
      </c>
      <c r="J22" s="113"/>
      <c r="K22" s="106"/>
      <c r="L22" s="120" t="str">
        <f t="shared" si="0"/>
        <v/>
      </c>
      <c r="M22" s="120" t="str">
        <f t="shared" si="1"/>
        <v/>
      </c>
      <c r="N22" s="71" t="str">
        <f t="shared" si="32"/>
        <v/>
      </c>
      <c r="O22" s="23"/>
      <c r="P22" s="55"/>
      <c r="Q22" s="298"/>
      <c r="R22" s="72" t="str">
        <f>IF(AND(G22&gt;0,H22&gt;0,I22&gt;0),IF(ISBLANK(Q22),IF(ISBLANK(O22),"",(I22-G22)*VLOOKUP(O22,VLookups!$A$4:$B$13,2,FALSE)),Q22),"")</f>
        <v/>
      </c>
      <c r="S22" s="73" t="str">
        <f t="shared" si="2"/>
        <v/>
      </c>
      <c r="T22" s="91"/>
      <c r="U22" s="265" t="str">
        <f>IF(AND(T22&gt;0,H22&gt;0,NOT(R22="")),ABS(VLOOKUP($T$1,VLookups!$A$43:$B$44,2,FALSE)-_xlfn.NORM.DIST(T22,N22,R22,TRUE)),"")</f>
        <v/>
      </c>
      <c r="V22" s="90" t="str">
        <f>IF(AND($G22&gt;0,$H22&gt;0,$I22&gt;0,NOT(ISBLANK($O22))),_xlfn.NORM.INV(ABS(VLOOKUP($T$1,VLookups!$A$43:$B$44,2,FALSE)-V$3),$N22,$R22),"")</f>
        <v/>
      </c>
      <c r="W22" s="89" t="str">
        <f>IF(AND($G22&gt;0,$H22&gt;0,$I22&gt;0,NOT(ISBLANK($O22))),_xlfn.NORM.INV(ABS(VLOOKUP($T$1,VLookups!$A$43:$B$44,2,FALSE)-W$3),$N22,$R22),"")</f>
        <v/>
      </c>
      <c r="X22" s="90" t="str">
        <f>IF(AND($G22&gt;0,$H22&gt;0,$I22&gt;0,NOT(ISBLANK($O22))),_xlfn.NORM.INV(ABS(VLOOKUP($T$1,VLookups!$A$43:$B$44,2,FALSE)-X$3),$N22,$R22),"")</f>
        <v/>
      </c>
      <c r="Y22" s="89" t="str">
        <f>IF(AND($G22&gt;0,$H22&gt;0,$I22&gt;0,NOT(ISBLANK($O22))),_xlfn.NORM.INV(ABS(VLOOKUP($T$1,VLookups!$A$43:$B$44,2,FALSE)-Y$3),$N22,$R22),"")</f>
        <v/>
      </c>
      <c r="Z22" s="90" t="str">
        <f>IF(AND($G22&gt;0,$H22&gt;0,$I22&gt;0,NOT(ISBLANK($O22))),_xlfn.NORM.INV(ABS(VLOOKUP($T$1,VLookups!$A$43:$B$44,2,FALSE)-Z$3),$N22,$R22),"")</f>
        <v/>
      </c>
      <c r="AA22" s="89" t="str">
        <f>IF(AND($G22&gt;0,$H22&gt;0,$I22&gt;0,NOT(ISBLANK($O22))),_xlfn.NORM.INV(ABS(VLOOKUP($T$1,VLookups!$A$43:$B$44,2,FALSE)-AA$3),$N22,$R22),"")</f>
        <v/>
      </c>
      <c r="AB22" s="5"/>
      <c r="AC22" s="164" t="str">
        <f t="shared" si="33"/>
        <v/>
      </c>
      <c r="AD22" s="47" t="str">
        <f t="shared" si="34"/>
        <v/>
      </c>
      <c r="AE22" s="47" t="str">
        <f t="shared" si="39"/>
        <v/>
      </c>
      <c r="AF22" s="47" t="str">
        <f t="shared" si="39"/>
        <v/>
      </c>
      <c r="AG22" s="47" t="str">
        <f t="shared" si="39"/>
        <v/>
      </c>
      <c r="AH22" s="47" t="str">
        <f t="shared" si="39"/>
        <v/>
      </c>
      <c r="AI22" s="47" t="str">
        <f t="shared" si="39"/>
        <v/>
      </c>
      <c r="AJ22" s="47" t="str">
        <f t="shared" si="39"/>
        <v/>
      </c>
      <c r="AK22" s="47" t="str">
        <f t="shared" si="39"/>
        <v/>
      </c>
      <c r="AL22" s="47" t="str">
        <f t="shared" si="39"/>
        <v/>
      </c>
      <c r="AM22" s="47" t="str">
        <f t="shared" si="39"/>
        <v/>
      </c>
      <c r="AN22" s="47" t="str">
        <f t="shared" si="39"/>
        <v/>
      </c>
      <c r="AO22" s="47" t="str">
        <f t="shared" si="39"/>
        <v/>
      </c>
      <c r="AP22" s="47" t="str">
        <f t="shared" si="39"/>
        <v/>
      </c>
      <c r="AQ22" s="47" t="str">
        <f t="shared" si="39"/>
        <v/>
      </c>
      <c r="AR22" s="47" t="str">
        <f t="shared" si="39"/>
        <v/>
      </c>
      <c r="AS22" s="47" t="str">
        <f t="shared" si="39"/>
        <v/>
      </c>
      <c r="AT22" s="47" t="str">
        <f t="shared" si="39"/>
        <v/>
      </c>
      <c r="AU22" s="47" t="str">
        <f t="shared" si="39"/>
        <v/>
      </c>
      <c r="AV22" s="47" t="str">
        <f t="shared" si="39"/>
        <v/>
      </c>
      <c r="AW22" s="47" t="str">
        <f t="shared" si="39"/>
        <v/>
      </c>
      <c r="AX22" s="47" t="str">
        <f t="shared" si="39"/>
        <v/>
      </c>
      <c r="AY22" s="47" t="str">
        <f t="shared" si="39"/>
        <v/>
      </c>
      <c r="AZ22" s="47" t="str">
        <f t="shared" si="39"/>
        <v/>
      </c>
      <c r="BA22" s="47" t="str">
        <f t="shared" si="39"/>
        <v/>
      </c>
      <c r="BB22" s="47" t="str">
        <f t="shared" si="39"/>
        <v/>
      </c>
      <c r="BC22" s="47" t="str">
        <f t="shared" si="39"/>
        <v/>
      </c>
      <c r="BD22" s="47" t="str">
        <f t="shared" si="39"/>
        <v/>
      </c>
      <c r="BE22" s="47" t="str">
        <f t="shared" si="39"/>
        <v/>
      </c>
      <c r="BF22" s="47" t="str">
        <f t="shared" si="39"/>
        <v/>
      </c>
      <c r="BG22" s="47" t="str">
        <f t="shared" si="39"/>
        <v/>
      </c>
      <c r="BH22" s="47" t="str">
        <f t="shared" si="39"/>
        <v/>
      </c>
      <c r="BI22" s="47" t="str">
        <f t="shared" si="39"/>
        <v/>
      </c>
      <c r="BJ22" s="47" t="str">
        <f t="shared" si="39"/>
        <v/>
      </c>
      <c r="BK22" s="47" t="str">
        <f t="shared" si="39"/>
        <v/>
      </c>
      <c r="BL22" s="47" t="str">
        <f t="shared" si="39"/>
        <v/>
      </c>
      <c r="BM22" s="47" t="str">
        <f t="shared" si="39"/>
        <v/>
      </c>
      <c r="BN22" s="47" t="str">
        <f t="shared" si="39"/>
        <v/>
      </c>
      <c r="BO22" s="47" t="str">
        <f t="shared" si="39"/>
        <v/>
      </c>
      <c r="BP22" s="47" t="str">
        <f t="shared" si="39"/>
        <v/>
      </c>
      <c r="BQ22" s="47" t="str">
        <f t="shared" si="39"/>
        <v/>
      </c>
      <c r="BR22" s="47" t="str">
        <f t="shared" si="39"/>
        <v/>
      </c>
      <c r="BS22" s="47" t="str">
        <f t="shared" si="39"/>
        <v/>
      </c>
      <c r="BT22" s="47" t="str">
        <f t="shared" si="39"/>
        <v/>
      </c>
      <c r="BU22" s="47" t="str">
        <f t="shared" si="39"/>
        <v/>
      </c>
      <c r="BV22" s="47" t="str">
        <f t="shared" si="39"/>
        <v/>
      </c>
      <c r="BW22" s="47" t="str">
        <f t="shared" si="39"/>
        <v/>
      </c>
      <c r="BX22" s="47" t="str">
        <f t="shared" si="39"/>
        <v/>
      </c>
      <c r="BY22" s="47" t="str">
        <f t="shared" si="39"/>
        <v/>
      </c>
      <c r="BZ22" s="47" t="str">
        <f t="shared" si="39"/>
        <v/>
      </c>
      <c r="CA22" s="47" t="str">
        <f t="shared" si="39"/>
        <v/>
      </c>
      <c r="CB22" s="47" t="str">
        <f t="shared" si="39"/>
        <v/>
      </c>
      <c r="CC22" s="47" t="str">
        <f t="shared" si="39"/>
        <v/>
      </c>
      <c r="CD22" s="47" t="str">
        <f t="shared" si="39"/>
        <v/>
      </c>
      <c r="CE22" s="47" t="str">
        <f t="shared" si="39"/>
        <v/>
      </c>
      <c r="CF22" s="47" t="str">
        <f t="shared" si="39"/>
        <v/>
      </c>
      <c r="CG22" s="47" t="str">
        <f t="shared" si="39"/>
        <v/>
      </c>
      <c r="CH22" s="47" t="str">
        <f t="shared" si="39"/>
        <v/>
      </c>
      <c r="CI22" s="47" t="str">
        <f t="shared" si="39"/>
        <v/>
      </c>
      <c r="CJ22" s="47" t="str">
        <f t="shared" si="39"/>
        <v/>
      </c>
      <c r="CK22" s="47" t="str">
        <f t="shared" si="39"/>
        <v/>
      </c>
      <c r="CL22" s="47" t="str">
        <f t="shared" si="39"/>
        <v/>
      </c>
      <c r="CM22" s="47" t="str">
        <f t="shared" si="39"/>
        <v/>
      </c>
      <c r="CN22" s="47" t="str">
        <f t="shared" si="39"/>
        <v/>
      </c>
      <c r="CO22" s="47" t="str">
        <f t="shared" si="39"/>
        <v/>
      </c>
      <c r="CP22" s="47" t="str">
        <f t="shared" si="39"/>
        <v/>
      </c>
      <c r="CQ22" s="47" t="str">
        <f t="shared" si="53"/>
        <v/>
      </c>
      <c r="CR22" s="47" t="str">
        <f t="shared" si="53"/>
        <v/>
      </c>
      <c r="CS22" s="47" t="str">
        <f t="shared" si="53"/>
        <v/>
      </c>
      <c r="CT22" s="47" t="str">
        <f t="shared" si="53"/>
        <v/>
      </c>
      <c r="CU22" s="47" t="str">
        <f t="shared" si="53"/>
        <v/>
      </c>
      <c r="CV22" s="47" t="str">
        <f t="shared" si="53"/>
        <v/>
      </c>
      <c r="CW22" s="47" t="str">
        <f t="shared" si="53"/>
        <v/>
      </c>
      <c r="CX22" s="47" t="str">
        <f t="shared" si="53"/>
        <v/>
      </c>
      <c r="CY22" s="47" t="str">
        <f t="shared" si="53"/>
        <v/>
      </c>
      <c r="CZ22" s="47" t="str">
        <f t="shared" si="53"/>
        <v/>
      </c>
      <c r="DA22" s="47" t="str">
        <f t="shared" si="53"/>
        <v/>
      </c>
      <c r="DB22" s="47" t="str">
        <f t="shared" si="53"/>
        <v/>
      </c>
      <c r="DC22" s="47" t="str">
        <f t="shared" si="53"/>
        <v/>
      </c>
      <c r="DD22" s="47" t="str">
        <f t="shared" si="53"/>
        <v/>
      </c>
      <c r="DE22" s="47" t="str">
        <f t="shared" si="53"/>
        <v/>
      </c>
      <c r="DF22" s="47" t="str">
        <f t="shared" si="53"/>
        <v/>
      </c>
      <c r="DG22" s="47" t="str">
        <f t="shared" si="40"/>
        <v/>
      </c>
      <c r="DH22" s="47" t="str">
        <f t="shared" si="40"/>
        <v/>
      </c>
      <c r="DI22" s="47" t="str">
        <f t="shared" si="40"/>
        <v/>
      </c>
      <c r="DJ22" s="47" t="str">
        <f t="shared" si="40"/>
        <v/>
      </c>
      <c r="DK22" s="47" t="str">
        <f t="shared" si="40"/>
        <v/>
      </c>
      <c r="DL22" s="47" t="str">
        <f t="shared" si="40"/>
        <v/>
      </c>
      <c r="DM22" s="47" t="str">
        <f t="shared" si="40"/>
        <v/>
      </c>
      <c r="DN22" s="47" t="str">
        <f t="shared" si="40"/>
        <v/>
      </c>
      <c r="DO22" s="47" t="str">
        <f t="shared" si="40"/>
        <v/>
      </c>
      <c r="DP22" s="47" t="str">
        <f t="shared" si="40"/>
        <v/>
      </c>
      <c r="DQ22" s="47" t="str">
        <f t="shared" si="40"/>
        <v/>
      </c>
      <c r="DR22" s="47" t="str">
        <f t="shared" si="40"/>
        <v/>
      </c>
      <c r="DS22" s="47" t="str">
        <f t="shared" si="40"/>
        <v/>
      </c>
      <c r="DT22" s="47" t="str">
        <f t="shared" si="40"/>
        <v/>
      </c>
      <c r="DU22" s="47" t="str">
        <f t="shared" si="40"/>
        <v/>
      </c>
      <c r="DV22" s="47" t="str">
        <f t="shared" si="54"/>
        <v/>
      </c>
      <c r="DW22" s="47" t="str">
        <f t="shared" si="54"/>
        <v/>
      </c>
      <c r="DX22" s="47" t="str">
        <f t="shared" si="54"/>
        <v/>
      </c>
      <c r="DY22" s="47" t="str">
        <f t="shared" si="54"/>
        <v/>
      </c>
      <c r="DZ22" s="179" t="str">
        <f t="shared" si="35"/>
        <v/>
      </c>
      <c r="EA22" s="47" t="str">
        <f t="shared" si="55"/>
        <v/>
      </c>
      <c r="EB22" s="47" t="str">
        <f t="shared" si="55"/>
        <v/>
      </c>
      <c r="EC22" s="47" t="str">
        <f t="shared" si="55"/>
        <v/>
      </c>
      <c r="ED22" s="47" t="str">
        <f t="shared" si="55"/>
        <v/>
      </c>
      <c r="EE22" s="47" t="str">
        <f t="shared" si="55"/>
        <v/>
      </c>
      <c r="EF22" s="47" t="str">
        <f t="shared" si="55"/>
        <v/>
      </c>
      <c r="EG22" s="47" t="str">
        <f t="shared" si="55"/>
        <v/>
      </c>
      <c r="EH22" s="47" t="str">
        <f t="shared" si="55"/>
        <v/>
      </c>
      <c r="EI22" s="47" t="str">
        <f t="shared" si="55"/>
        <v/>
      </c>
      <c r="EJ22" s="47" t="str">
        <f t="shared" si="55"/>
        <v/>
      </c>
      <c r="EK22" s="47" t="str">
        <f t="shared" si="55"/>
        <v/>
      </c>
      <c r="EL22" s="47" t="str">
        <f t="shared" si="55"/>
        <v/>
      </c>
      <c r="EM22" s="47" t="str">
        <f t="shared" si="55"/>
        <v/>
      </c>
      <c r="EN22" s="47" t="str">
        <f t="shared" si="55"/>
        <v/>
      </c>
      <c r="EO22" s="47" t="str">
        <f t="shared" si="55"/>
        <v/>
      </c>
      <c r="EP22" s="47" t="str">
        <f t="shared" si="41"/>
        <v/>
      </c>
      <c r="EQ22" s="47" t="str">
        <f t="shared" si="41"/>
        <v/>
      </c>
      <c r="ER22" s="47" t="str">
        <f t="shared" si="41"/>
        <v/>
      </c>
      <c r="ES22" s="47" t="str">
        <f t="shared" si="41"/>
        <v/>
      </c>
      <c r="ET22" s="47" t="str">
        <f t="shared" si="41"/>
        <v/>
      </c>
      <c r="EU22" s="47" t="str">
        <f t="shared" si="41"/>
        <v/>
      </c>
      <c r="EV22" s="47" t="str">
        <f t="shared" si="41"/>
        <v/>
      </c>
      <c r="EW22" s="47" t="str">
        <f t="shared" si="41"/>
        <v/>
      </c>
      <c r="EX22" s="47" t="str">
        <f t="shared" si="41"/>
        <v/>
      </c>
      <c r="EY22" s="47" t="str">
        <f t="shared" si="41"/>
        <v/>
      </c>
      <c r="EZ22" s="47" t="str">
        <f t="shared" si="41"/>
        <v/>
      </c>
      <c r="FA22" s="47" t="str">
        <f t="shared" si="41"/>
        <v/>
      </c>
      <c r="FB22" s="47" t="str">
        <f t="shared" si="41"/>
        <v/>
      </c>
      <c r="FC22" s="47" t="str">
        <f t="shared" si="41"/>
        <v/>
      </c>
      <c r="FD22" s="47" t="str">
        <f t="shared" si="41"/>
        <v/>
      </c>
      <c r="FE22" s="47" t="str">
        <f t="shared" si="41"/>
        <v/>
      </c>
      <c r="FF22" s="47" t="str">
        <f t="shared" si="42"/>
        <v/>
      </c>
      <c r="FG22" s="47" t="str">
        <f t="shared" si="42"/>
        <v/>
      </c>
      <c r="FH22" s="47" t="str">
        <f t="shared" si="42"/>
        <v/>
      </c>
      <c r="FI22" s="47" t="str">
        <f t="shared" si="42"/>
        <v/>
      </c>
      <c r="FJ22" s="47" t="str">
        <f t="shared" si="42"/>
        <v/>
      </c>
      <c r="FK22" s="47" t="str">
        <f t="shared" si="42"/>
        <v/>
      </c>
      <c r="FL22" s="47" t="str">
        <f t="shared" si="42"/>
        <v/>
      </c>
      <c r="FM22" s="47" t="str">
        <f t="shared" si="42"/>
        <v/>
      </c>
      <c r="FN22" s="47" t="str">
        <f t="shared" si="42"/>
        <v/>
      </c>
      <c r="FO22" s="47" t="str">
        <f t="shared" si="42"/>
        <v/>
      </c>
      <c r="FP22" s="47" t="str">
        <f t="shared" si="42"/>
        <v/>
      </c>
      <c r="FQ22" s="47" t="str">
        <f t="shared" si="42"/>
        <v/>
      </c>
      <c r="FR22" s="47" t="str">
        <f t="shared" si="42"/>
        <v/>
      </c>
      <c r="FS22" s="47" t="str">
        <f t="shared" si="42"/>
        <v/>
      </c>
      <c r="FT22" s="47" t="str">
        <f t="shared" si="42"/>
        <v/>
      </c>
      <c r="FU22" s="47" t="str">
        <f t="shared" si="42"/>
        <v/>
      </c>
      <c r="FV22" s="47" t="str">
        <f t="shared" si="43"/>
        <v/>
      </c>
      <c r="FW22" s="47" t="str">
        <f t="shared" si="43"/>
        <v/>
      </c>
      <c r="FX22" s="47" t="str">
        <f t="shared" si="43"/>
        <v/>
      </c>
      <c r="FY22" s="47" t="str">
        <f t="shared" si="43"/>
        <v/>
      </c>
      <c r="FZ22" s="47" t="str">
        <f t="shared" si="43"/>
        <v/>
      </c>
      <c r="GA22" s="47" t="str">
        <f t="shared" si="43"/>
        <v/>
      </c>
      <c r="GB22" s="47" t="str">
        <f t="shared" si="43"/>
        <v/>
      </c>
      <c r="GC22" s="47" t="str">
        <f t="shared" si="43"/>
        <v/>
      </c>
      <c r="GD22" s="47" t="str">
        <f t="shared" si="43"/>
        <v/>
      </c>
      <c r="GE22" s="47" t="str">
        <f t="shared" si="43"/>
        <v/>
      </c>
      <c r="GF22" s="47" t="str">
        <f t="shared" si="43"/>
        <v/>
      </c>
      <c r="GG22" s="47" t="str">
        <f t="shared" si="43"/>
        <v/>
      </c>
      <c r="GH22" s="47" t="str">
        <f t="shared" si="43"/>
        <v/>
      </c>
      <c r="GI22" s="47" t="str">
        <f t="shared" si="43"/>
        <v/>
      </c>
      <c r="GJ22" s="47" t="str">
        <f t="shared" si="43"/>
        <v/>
      </c>
      <c r="GK22" s="47" t="str">
        <f t="shared" si="43"/>
        <v/>
      </c>
      <c r="GL22" s="47" t="str">
        <f t="shared" si="44"/>
        <v/>
      </c>
      <c r="GM22" s="47" t="str">
        <f t="shared" si="44"/>
        <v/>
      </c>
      <c r="GN22" s="47" t="str">
        <f t="shared" si="44"/>
        <v/>
      </c>
      <c r="GO22" s="47" t="str">
        <f t="shared" si="44"/>
        <v/>
      </c>
      <c r="GP22" s="47" t="str">
        <f t="shared" si="44"/>
        <v/>
      </c>
      <c r="GQ22" s="47" t="str">
        <f t="shared" si="44"/>
        <v/>
      </c>
      <c r="GR22" s="47" t="str">
        <f t="shared" si="44"/>
        <v/>
      </c>
      <c r="GS22" s="47" t="str">
        <f t="shared" si="44"/>
        <v/>
      </c>
      <c r="GT22" s="47" t="str">
        <f t="shared" si="44"/>
        <v/>
      </c>
      <c r="GU22" s="47" t="str">
        <f t="shared" si="44"/>
        <v/>
      </c>
      <c r="GV22" s="47" t="str">
        <f t="shared" si="44"/>
        <v/>
      </c>
      <c r="GW22" s="47" t="str">
        <f t="shared" si="44"/>
        <v/>
      </c>
      <c r="GX22" s="47" t="str">
        <f t="shared" si="44"/>
        <v/>
      </c>
      <c r="GY22" s="47" t="str">
        <f t="shared" si="44"/>
        <v/>
      </c>
      <c r="GZ22" s="47" t="str">
        <f t="shared" si="44"/>
        <v/>
      </c>
      <c r="HA22" s="47" t="str">
        <f t="shared" si="44"/>
        <v/>
      </c>
      <c r="HB22" s="47" t="str">
        <f t="shared" si="45"/>
        <v/>
      </c>
      <c r="HC22" s="47" t="str">
        <f t="shared" si="45"/>
        <v/>
      </c>
      <c r="HD22" s="47" t="str">
        <f t="shared" si="45"/>
        <v/>
      </c>
      <c r="HE22" s="47" t="str">
        <f t="shared" si="45"/>
        <v/>
      </c>
      <c r="HF22" s="47" t="str">
        <f t="shared" si="45"/>
        <v/>
      </c>
      <c r="HG22" s="47" t="str">
        <f t="shared" si="45"/>
        <v/>
      </c>
      <c r="HH22" s="47" t="str">
        <f t="shared" si="45"/>
        <v/>
      </c>
      <c r="HI22" s="47" t="str">
        <f t="shared" si="45"/>
        <v/>
      </c>
      <c r="HJ22" s="47" t="str">
        <f t="shared" si="45"/>
        <v/>
      </c>
      <c r="HK22" s="47" t="str">
        <f t="shared" si="45"/>
        <v/>
      </c>
      <c r="HL22" s="47" t="str">
        <f t="shared" si="45"/>
        <v/>
      </c>
      <c r="HM22" s="47" t="str">
        <f t="shared" si="45"/>
        <v/>
      </c>
      <c r="HN22" s="47" t="str">
        <f t="shared" si="45"/>
        <v/>
      </c>
      <c r="HO22" s="47" t="str">
        <f t="shared" si="45"/>
        <v/>
      </c>
      <c r="HP22" s="47" t="str">
        <f t="shared" si="45"/>
        <v/>
      </c>
      <c r="HQ22" s="47" t="str">
        <f t="shared" si="45"/>
        <v/>
      </c>
      <c r="HR22" s="47" t="str">
        <f t="shared" si="46"/>
        <v/>
      </c>
      <c r="HS22" s="47" t="str">
        <f t="shared" si="16"/>
        <v/>
      </c>
      <c r="HT22" s="47" t="str">
        <f t="shared" si="16"/>
        <v/>
      </c>
      <c r="HU22" s="47" t="str">
        <f t="shared" si="16"/>
        <v/>
      </c>
      <c r="HV22" s="47" t="str">
        <f t="shared" si="16"/>
        <v/>
      </c>
      <c r="HW22" s="165" t="e">
        <f t="shared" si="56"/>
        <v>#N/A</v>
      </c>
      <c r="HX22" s="165" t="e">
        <f t="shared" si="56"/>
        <v>#N/A</v>
      </c>
      <c r="HY22" s="165" t="e">
        <f t="shared" si="56"/>
        <v>#N/A</v>
      </c>
      <c r="HZ22" s="165" t="e">
        <f t="shared" si="56"/>
        <v>#N/A</v>
      </c>
      <c r="IA22" s="165" t="e">
        <f t="shared" si="47"/>
        <v>#N/A</v>
      </c>
      <c r="IB22" s="165" t="e">
        <f t="shared" si="47"/>
        <v>#N/A</v>
      </c>
      <c r="IC22" s="165" t="e">
        <f t="shared" si="47"/>
        <v>#N/A</v>
      </c>
      <c r="ID22" s="165" t="e">
        <f t="shared" si="47"/>
        <v>#N/A</v>
      </c>
      <c r="IE22" s="165" t="e">
        <f t="shared" si="47"/>
        <v>#N/A</v>
      </c>
      <c r="IF22" s="165" t="e">
        <f t="shared" si="47"/>
        <v>#N/A</v>
      </c>
      <c r="IG22" s="165" t="e">
        <f t="shared" si="47"/>
        <v>#N/A</v>
      </c>
      <c r="IH22" s="165" t="e">
        <f t="shared" si="47"/>
        <v>#N/A</v>
      </c>
      <c r="II22" s="165" t="e">
        <f t="shared" si="47"/>
        <v>#N/A</v>
      </c>
      <c r="IJ22" s="165" t="e">
        <f t="shared" si="47"/>
        <v>#N/A</v>
      </c>
      <c r="IK22" s="165" t="e">
        <f t="shared" si="47"/>
        <v>#N/A</v>
      </c>
      <c r="IL22" s="165" t="e">
        <f t="shared" si="47"/>
        <v>#N/A</v>
      </c>
      <c r="IM22" s="165" t="e">
        <f t="shared" si="47"/>
        <v>#N/A</v>
      </c>
      <c r="IN22" s="165" t="e">
        <f t="shared" si="47"/>
        <v>#N/A</v>
      </c>
      <c r="IO22" s="165" t="e">
        <f t="shared" si="47"/>
        <v>#N/A</v>
      </c>
      <c r="IP22" s="165" t="e">
        <f t="shared" si="47"/>
        <v>#N/A</v>
      </c>
      <c r="IQ22" s="165" t="e">
        <f t="shared" si="57"/>
        <v>#N/A</v>
      </c>
      <c r="IR22" s="165" t="e">
        <f t="shared" si="57"/>
        <v>#N/A</v>
      </c>
      <c r="IS22" s="165" t="e">
        <f t="shared" si="57"/>
        <v>#N/A</v>
      </c>
      <c r="IT22" s="165" t="e">
        <f t="shared" si="57"/>
        <v>#N/A</v>
      </c>
      <c r="IU22" s="165" t="e">
        <f t="shared" si="57"/>
        <v>#N/A</v>
      </c>
      <c r="IV22" s="165" t="e">
        <f t="shared" si="57"/>
        <v>#N/A</v>
      </c>
      <c r="IW22" s="165" t="e">
        <f t="shared" si="57"/>
        <v>#N/A</v>
      </c>
      <c r="IX22" s="165" t="e">
        <f t="shared" si="57"/>
        <v>#N/A</v>
      </c>
      <c r="IY22" s="165" t="e">
        <f t="shared" si="57"/>
        <v>#N/A</v>
      </c>
      <c r="IZ22" s="165" t="e">
        <f t="shared" si="57"/>
        <v>#N/A</v>
      </c>
      <c r="JA22" s="165" t="e">
        <f t="shared" si="57"/>
        <v>#N/A</v>
      </c>
      <c r="JB22" s="165" t="e">
        <f t="shared" si="57"/>
        <v>#N/A</v>
      </c>
      <c r="JC22" s="165" t="e">
        <f t="shared" si="57"/>
        <v>#N/A</v>
      </c>
      <c r="JD22" s="165" t="e">
        <f t="shared" si="57"/>
        <v>#N/A</v>
      </c>
      <c r="JE22" s="165" t="e">
        <f t="shared" si="57"/>
        <v>#N/A</v>
      </c>
      <c r="JF22" s="165" t="e">
        <f t="shared" si="57"/>
        <v>#N/A</v>
      </c>
      <c r="JG22" s="165" t="e">
        <f t="shared" si="58"/>
        <v>#N/A</v>
      </c>
      <c r="JH22" s="165" t="e">
        <f t="shared" si="58"/>
        <v>#N/A</v>
      </c>
      <c r="JI22" s="165" t="e">
        <f t="shared" si="58"/>
        <v>#N/A</v>
      </c>
      <c r="JJ22" s="165" t="e">
        <f t="shared" si="58"/>
        <v>#N/A</v>
      </c>
      <c r="JK22" s="165" t="e">
        <f t="shared" si="58"/>
        <v>#N/A</v>
      </c>
      <c r="JL22" s="165" t="e">
        <f t="shared" si="58"/>
        <v>#N/A</v>
      </c>
      <c r="JM22" s="165" t="e">
        <f t="shared" si="58"/>
        <v>#N/A</v>
      </c>
      <c r="JN22" s="165" t="e">
        <f t="shared" si="58"/>
        <v>#N/A</v>
      </c>
      <c r="JO22" s="165" t="e">
        <f t="shared" si="58"/>
        <v>#N/A</v>
      </c>
      <c r="JP22" s="165" t="e">
        <f t="shared" si="58"/>
        <v>#N/A</v>
      </c>
      <c r="JQ22" s="165" t="e">
        <f t="shared" si="58"/>
        <v>#N/A</v>
      </c>
      <c r="JR22" s="165" t="e">
        <f t="shared" si="58"/>
        <v>#N/A</v>
      </c>
      <c r="JS22" s="165" t="e">
        <f t="shared" si="58"/>
        <v>#N/A</v>
      </c>
      <c r="JT22" s="165" t="e">
        <f t="shared" si="58"/>
        <v>#N/A</v>
      </c>
      <c r="JU22" s="165" t="e">
        <f t="shared" si="58"/>
        <v>#N/A</v>
      </c>
      <c r="JV22" s="165" t="e">
        <f t="shared" si="58"/>
        <v>#N/A</v>
      </c>
      <c r="JW22" s="165" t="e">
        <f t="shared" si="48"/>
        <v>#N/A</v>
      </c>
      <c r="JX22" s="165" t="e">
        <f t="shared" si="48"/>
        <v>#N/A</v>
      </c>
      <c r="JY22" s="165" t="e">
        <f t="shared" si="48"/>
        <v>#N/A</v>
      </c>
      <c r="JZ22" s="165" t="e">
        <f t="shared" si="48"/>
        <v>#N/A</v>
      </c>
      <c r="KA22" s="165" t="e">
        <f t="shared" si="48"/>
        <v>#N/A</v>
      </c>
      <c r="KB22" s="165" t="e">
        <f t="shared" si="48"/>
        <v>#N/A</v>
      </c>
      <c r="KC22" s="165" t="e">
        <f t="shared" si="48"/>
        <v>#N/A</v>
      </c>
      <c r="KD22" s="165" t="e">
        <f t="shared" si="48"/>
        <v>#N/A</v>
      </c>
      <c r="KE22" s="165" t="e">
        <f t="shared" si="48"/>
        <v>#N/A</v>
      </c>
      <c r="KF22" s="165" t="e">
        <f t="shared" si="48"/>
        <v>#N/A</v>
      </c>
      <c r="KG22" s="165" t="e">
        <f t="shared" si="48"/>
        <v>#N/A</v>
      </c>
      <c r="KH22" s="165" t="e">
        <f t="shared" si="59"/>
        <v>#N/A</v>
      </c>
      <c r="KI22" s="165" t="e">
        <f t="shared" si="59"/>
        <v>#N/A</v>
      </c>
      <c r="KJ22" s="165" t="e">
        <f t="shared" si="59"/>
        <v>#N/A</v>
      </c>
      <c r="KK22" s="165" t="e">
        <f t="shared" si="59"/>
        <v>#N/A</v>
      </c>
      <c r="KL22" s="165" t="e">
        <f t="shared" si="59"/>
        <v>#N/A</v>
      </c>
      <c r="KM22" s="165" t="e">
        <f t="shared" si="49"/>
        <v>#N/A</v>
      </c>
      <c r="KN22" s="165" t="e">
        <f t="shared" si="49"/>
        <v>#N/A</v>
      </c>
      <c r="KO22" s="165" t="e">
        <f t="shared" si="49"/>
        <v>#N/A</v>
      </c>
      <c r="KP22" s="165" t="e">
        <f t="shared" si="49"/>
        <v>#N/A</v>
      </c>
      <c r="KQ22" s="165" t="e">
        <f t="shared" si="49"/>
        <v>#N/A</v>
      </c>
      <c r="KR22" s="165" t="e">
        <f t="shared" si="49"/>
        <v>#N/A</v>
      </c>
      <c r="KS22" s="165" t="e">
        <f t="shared" si="49"/>
        <v>#N/A</v>
      </c>
      <c r="KT22" s="165" t="e">
        <f t="shared" si="49"/>
        <v>#N/A</v>
      </c>
      <c r="KU22" s="165" t="e">
        <f t="shared" si="49"/>
        <v>#N/A</v>
      </c>
      <c r="KV22" s="165" t="e">
        <f t="shared" si="49"/>
        <v>#N/A</v>
      </c>
      <c r="KW22" s="165" t="e">
        <f t="shared" si="49"/>
        <v>#N/A</v>
      </c>
      <c r="KX22" s="165" t="e">
        <f t="shared" si="49"/>
        <v>#N/A</v>
      </c>
      <c r="KY22" s="165" t="e">
        <f t="shared" si="49"/>
        <v>#N/A</v>
      </c>
      <c r="KZ22" s="165" t="e">
        <f t="shared" si="49"/>
        <v>#N/A</v>
      </c>
      <c r="LA22" s="165" t="e">
        <f t="shared" si="49"/>
        <v>#N/A</v>
      </c>
      <c r="LB22" s="165" t="e">
        <f t="shared" si="49"/>
        <v>#N/A</v>
      </c>
      <c r="LC22" s="165" t="e">
        <f t="shared" si="60"/>
        <v>#N/A</v>
      </c>
      <c r="LD22" s="165" t="e">
        <f t="shared" si="60"/>
        <v>#N/A</v>
      </c>
      <c r="LE22" s="165" t="e">
        <f t="shared" si="60"/>
        <v>#N/A</v>
      </c>
      <c r="LF22" s="165" t="e">
        <f t="shared" si="60"/>
        <v>#N/A</v>
      </c>
      <c r="LG22" s="165" t="e">
        <f t="shared" si="60"/>
        <v>#N/A</v>
      </c>
      <c r="LH22" s="165" t="e">
        <f t="shared" si="60"/>
        <v>#N/A</v>
      </c>
      <c r="LI22" s="165" t="e">
        <f t="shared" si="60"/>
        <v>#N/A</v>
      </c>
      <c r="LJ22" s="165" t="e">
        <f t="shared" si="60"/>
        <v>#N/A</v>
      </c>
      <c r="LK22" s="165" t="e">
        <f t="shared" si="60"/>
        <v>#N/A</v>
      </c>
      <c r="LL22" s="165" t="e">
        <f t="shared" si="60"/>
        <v>#N/A</v>
      </c>
      <c r="LM22" s="165" t="e">
        <f t="shared" si="60"/>
        <v>#N/A</v>
      </c>
      <c r="LN22" s="165" t="e">
        <f t="shared" si="60"/>
        <v>#N/A</v>
      </c>
      <c r="LO22" s="165" t="e">
        <f t="shared" si="60"/>
        <v>#N/A</v>
      </c>
      <c r="LP22" s="165" t="e">
        <f t="shared" si="60"/>
        <v>#N/A</v>
      </c>
      <c r="LQ22" s="165" t="e">
        <f t="shared" si="60"/>
        <v>#N/A</v>
      </c>
      <c r="LR22" s="165" t="e">
        <f t="shared" si="60"/>
        <v>#N/A</v>
      </c>
      <c r="LS22" s="165" t="e">
        <f t="shared" si="61"/>
        <v>#N/A</v>
      </c>
      <c r="LT22" s="165" t="e">
        <f t="shared" si="61"/>
        <v>#N/A</v>
      </c>
      <c r="LU22" s="165" t="e">
        <f t="shared" si="61"/>
        <v>#N/A</v>
      </c>
      <c r="LV22" s="165" t="e">
        <f t="shared" si="61"/>
        <v>#N/A</v>
      </c>
      <c r="LW22" s="165" t="e">
        <f t="shared" si="61"/>
        <v>#N/A</v>
      </c>
      <c r="LX22" s="165" t="e">
        <f t="shared" si="61"/>
        <v>#N/A</v>
      </c>
      <c r="LY22" s="165" t="e">
        <f t="shared" si="61"/>
        <v>#N/A</v>
      </c>
      <c r="LZ22" s="165" t="e">
        <f t="shared" si="61"/>
        <v>#N/A</v>
      </c>
      <c r="MA22" s="165" t="e">
        <f t="shared" si="61"/>
        <v>#N/A</v>
      </c>
      <c r="MB22" s="165" t="e">
        <f t="shared" si="61"/>
        <v>#N/A</v>
      </c>
      <c r="MC22" s="165" t="e">
        <f t="shared" si="61"/>
        <v>#N/A</v>
      </c>
      <c r="MD22" s="165" t="e">
        <f t="shared" si="61"/>
        <v>#N/A</v>
      </c>
      <c r="ME22" s="165" t="e">
        <f t="shared" si="61"/>
        <v>#N/A</v>
      </c>
      <c r="MF22" s="165" t="e">
        <f t="shared" si="61"/>
        <v>#N/A</v>
      </c>
      <c r="MG22" s="165" t="e">
        <f t="shared" si="61"/>
        <v>#N/A</v>
      </c>
      <c r="MH22" s="165" t="e">
        <f t="shared" si="61"/>
        <v>#N/A</v>
      </c>
      <c r="MI22" s="165" t="e">
        <f t="shared" si="50"/>
        <v>#N/A</v>
      </c>
      <c r="MJ22" s="165" t="e">
        <f t="shared" si="50"/>
        <v>#N/A</v>
      </c>
      <c r="MK22" s="165" t="e">
        <f t="shared" si="50"/>
        <v>#N/A</v>
      </c>
      <c r="ML22" s="165" t="e">
        <f t="shared" si="50"/>
        <v>#N/A</v>
      </c>
      <c r="MM22" s="165" t="e">
        <f t="shared" si="50"/>
        <v>#N/A</v>
      </c>
      <c r="MN22" s="165" t="e">
        <f t="shared" si="50"/>
        <v>#N/A</v>
      </c>
      <c r="MO22" s="165" t="e">
        <f t="shared" si="50"/>
        <v>#N/A</v>
      </c>
      <c r="MP22" s="165" t="e">
        <f t="shared" si="50"/>
        <v>#N/A</v>
      </c>
      <c r="MQ22" s="165" t="e">
        <f t="shared" si="50"/>
        <v>#N/A</v>
      </c>
      <c r="MR22" s="165" t="e">
        <f t="shared" si="50"/>
        <v>#N/A</v>
      </c>
      <c r="MS22" s="165" t="e">
        <f t="shared" si="50"/>
        <v>#N/A</v>
      </c>
      <c r="MT22" s="165" t="e">
        <f t="shared" si="62"/>
        <v>#N/A</v>
      </c>
      <c r="MU22" s="165" t="e">
        <f t="shared" si="62"/>
        <v>#N/A</v>
      </c>
      <c r="MV22" s="165" t="e">
        <f t="shared" si="62"/>
        <v>#N/A</v>
      </c>
      <c r="MW22" s="165" t="e">
        <f t="shared" si="62"/>
        <v>#N/A</v>
      </c>
      <c r="MX22" s="165" t="e">
        <f t="shared" si="62"/>
        <v>#N/A</v>
      </c>
      <c r="MY22" s="165" t="e">
        <f t="shared" si="51"/>
        <v>#N/A</v>
      </c>
      <c r="MZ22" s="165" t="e">
        <f t="shared" si="51"/>
        <v>#N/A</v>
      </c>
      <c r="NA22" s="165" t="e">
        <f t="shared" si="51"/>
        <v>#N/A</v>
      </c>
      <c r="NB22" s="165" t="e">
        <f t="shared" si="51"/>
        <v>#N/A</v>
      </c>
      <c r="NC22" s="165" t="e">
        <f t="shared" si="51"/>
        <v>#N/A</v>
      </c>
      <c r="ND22" s="165" t="e">
        <f t="shared" si="51"/>
        <v>#N/A</v>
      </c>
      <c r="NE22" s="165" t="e">
        <f t="shared" si="51"/>
        <v>#N/A</v>
      </c>
      <c r="NF22" s="165" t="e">
        <f t="shared" si="51"/>
        <v>#N/A</v>
      </c>
      <c r="NG22" s="165" t="e">
        <f t="shared" si="51"/>
        <v>#N/A</v>
      </c>
      <c r="NH22" s="165" t="e">
        <f t="shared" si="51"/>
        <v>#N/A</v>
      </c>
      <c r="NI22" s="165" t="e">
        <f t="shared" si="51"/>
        <v>#N/A</v>
      </c>
      <c r="NJ22" s="165" t="e">
        <f t="shared" si="51"/>
        <v>#N/A</v>
      </c>
      <c r="NK22" s="165" t="e">
        <f t="shared" si="51"/>
        <v>#N/A</v>
      </c>
      <c r="NL22" s="165" t="e">
        <f t="shared" si="51"/>
        <v>#N/A</v>
      </c>
      <c r="NM22" s="165" t="e">
        <f t="shared" si="51"/>
        <v>#N/A</v>
      </c>
      <c r="NN22" s="165" t="e">
        <f t="shared" si="51"/>
        <v>#N/A</v>
      </c>
      <c r="NO22" s="165" t="e">
        <f t="shared" si="63"/>
        <v>#N/A</v>
      </c>
      <c r="NP22" s="165" t="e">
        <f t="shared" si="63"/>
        <v>#N/A</v>
      </c>
      <c r="NQ22" s="165" t="e">
        <f t="shared" si="63"/>
        <v>#N/A</v>
      </c>
      <c r="NR22" s="165" t="e">
        <f t="shared" si="63"/>
        <v>#N/A</v>
      </c>
      <c r="NS22" s="165" t="e">
        <f t="shared" si="63"/>
        <v>#N/A</v>
      </c>
      <c r="NT22" s="165" t="e">
        <f t="shared" si="63"/>
        <v>#N/A</v>
      </c>
      <c r="NU22" s="165" t="e">
        <f t="shared" si="63"/>
        <v>#N/A</v>
      </c>
      <c r="NV22" s="165" t="e">
        <f t="shared" si="63"/>
        <v>#N/A</v>
      </c>
      <c r="NW22" s="165" t="e">
        <f t="shared" si="63"/>
        <v>#N/A</v>
      </c>
      <c r="NX22" s="165" t="e">
        <f t="shared" si="63"/>
        <v>#N/A</v>
      </c>
      <c r="NY22" s="165" t="e">
        <f t="shared" si="63"/>
        <v>#N/A</v>
      </c>
      <c r="NZ22" s="165" t="e">
        <f t="shared" si="63"/>
        <v>#N/A</v>
      </c>
      <c r="OA22" s="165" t="e">
        <f t="shared" si="63"/>
        <v>#N/A</v>
      </c>
      <c r="OB22" s="165" t="e">
        <f t="shared" si="63"/>
        <v>#N/A</v>
      </c>
      <c r="OC22" s="165" t="e">
        <f t="shared" si="63"/>
        <v>#N/A</v>
      </c>
      <c r="OD22" s="165" t="e">
        <f t="shared" si="63"/>
        <v>#N/A</v>
      </c>
      <c r="OE22" s="165" t="e">
        <f t="shared" si="64"/>
        <v>#N/A</v>
      </c>
      <c r="OF22" s="165" t="e">
        <f t="shared" si="64"/>
        <v>#N/A</v>
      </c>
      <c r="OG22" s="165" t="e">
        <f t="shared" si="64"/>
        <v>#N/A</v>
      </c>
      <c r="OH22" s="165" t="e">
        <f t="shared" si="64"/>
        <v>#N/A</v>
      </c>
      <c r="OI22" s="165" t="e">
        <f t="shared" si="64"/>
        <v>#N/A</v>
      </c>
      <c r="OJ22" s="165" t="e">
        <f t="shared" si="64"/>
        <v>#N/A</v>
      </c>
      <c r="OK22" s="165" t="e">
        <f t="shared" si="64"/>
        <v>#N/A</v>
      </c>
      <c r="OL22" s="165" t="e">
        <f t="shared" si="64"/>
        <v>#N/A</v>
      </c>
      <c r="OM22" s="165" t="e">
        <f t="shared" si="64"/>
        <v>#N/A</v>
      </c>
      <c r="ON22" s="165" t="e">
        <f t="shared" si="64"/>
        <v>#N/A</v>
      </c>
      <c r="OO22" s="165" t="e">
        <f t="shared" si="64"/>
        <v>#N/A</v>
      </c>
      <c r="OP22" s="165" t="e">
        <f t="shared" si="64"/>
        <v>#N/A</v>
      </c>
      <c r="OQ22" s="165" t="e">
        <f t="shared" si="64"/>
        <v>#N/A</v>
      </c>
      <c r="OR22" s="165" t="e">
        <f t="shared" si="64"/>
        <v>#N/A</v>
      </c>
      <c r="OS22" s="165" t="e">
        <f t="shared" si="64"/>
        <v>#N/A</v>
      </c>
      <c r="OT22" s="165" t="e">
        <f t="shared" si="64"/>
        <v>#N/A</v>
      </c>
      <c r="OU22" s="165" t="e">
        <f t="shared" si="52"/>
        <v>#N/A</v>
      </c>
      <c r="OV22" s="165" t="e">
        <f t="shared" si="52"/>
        <v>#N/A</v>
      </c>
      <c r="OW22" s="165" t="e">
        <f t="shared" si="52"/>
        <v>#N/A</v>
      </c>
      <c r="OX22" s="165" t="e">
        <f t="shared" si="52"/>
        <v>#N/A</v>
      </c>
      <c r="OY22" s="165" t="e">
        <f t="shared" si="52"/>
        <v>#N/A</v>
      </c>
      <c r="OZ22" s="165" t="e">
        <f t="shared" si="52"/>
        <v>#N/A</v>
      </c>
      <c r="PA22" s="165" t="e">
        <f t="shared" si="52"/>
        <v>#N/A</v>
      </c>
      <c r="PB22" s="165" t="e">
        <f t="shared" si="52"/>
        <v>#N/A</v>
      </c>
      <c r="PC22" s="165" t="e">
        <f t="shared" si="52"/>
        <v>#N/A</v>
      </c>
      <c r="PD22" s="165" t="e">
        <f t="shared" si="52"/>
        <v>#N/A</v>
      </c>
      <c r="PE22" s="165" t="e">
        <f t="shared" si="52"/>
        <v>#N/A</v>
      </c>
      <c r="PF22" s="165" t="e">
        <f t="shared" si="65"/>
        <v>#N/A</v>
      </c>
      <c r="PG22" s="165" t="e">
        <f t="shared" si="65"/>
        <v>#N/A</v>
      </c>
      <c r="PH22" s="165" t="e">
        <f t="shared" si="65"/>
        <v>#N/A</v>
      </c>
      <c r="PI22" s="165" t="e">
        <f t="shared" si="65"/>
        <v>#N/A</v>
      </c>
      <c r="PJ22" s="165" t="e">
        <f t="shared" si="65"/>
        <v>#N/A</v>
      </c>
      <c r="PK22" s="165" t="e">
        <f t="shared" si="65"/>
        <v>#N/A</v>
      </c>
      <c r="PL22" s="165" t="e">
        <f t="shared" si="65"/>
        <v>#N/A</v>
      </c>
      <c r="PM22" s="165" t="e">
        <f t="shared" si="65"/>
        <v>#N/A</v>
      </c>
      <c r="PN22" s="165" t="e">
        <f t="shared" si="65"/>
        <v>#N/A</v>
      </c>
      <c r="PO22" s="165" t="e">
        <f t="shared" si="65"/>
        <v>#N/A</v>
      </c>
    </row>
    <row r="23" spans="1:431" hidden="1" x14ac:dyDescent="0.45">
      <c r="A23" s="362"/>
      <c r="B23" s="368" t="str">
        <f>IF($R23="","",ROUND(_xlfn.NORM.INV(ABS(VLOOKUP($T$1,VLookups!$A$43:$B$44,2,FALSE)-B$2),$N23,$R23),0))</f>
        <v/>
      </c>
      <c r="C23" s="374" t="str">
        <f t="shared" si="36"/>
        <v/>
      </c>
      <c r="D23" s="375" t="str">
        <f t="shared" si="37"/>
        <v/>
      </c>
      <c r="E23" s="105"/>
      <c r="F23" s="113"/>
      <c r="G23" s="118" t="str">
        <f t="shared" si="30"/>
        <v/>
      </c>
      <c r="H23" s="91"/>
      <c r="I23" s="118" t="str">
        <f t="shared" si="31"/>
        <v/>
      </c>
      <c r="J23" s="113"/>
      <c r="K23" s="106"/>
      <c r="L23" s="120" t="str">
        <f t="shared" si="0"/>
        <v/>
      </c>
      <c r="M23" s="120" t="str">
        <f t="shared" si="1"/>
        <v/>
      </c>
      <c r="N23" s="71" t="str">
        <f t="shared" si="32"/>
        <v/>
      </c>
      <c r="O23" s="23"/>
      <c r="P23" s="55"/>
      <c r="Q23" s="298"/>
      <c r="R23" s="72" t="str">
        <f>IF(AND(G23&gt;0,H23&gt;0,I23&gt;0),IF(ISBLANK(Q23),IF(ISBLANK(O23),"",(I23-G23)*VLOOKUP(O23,VLookups!$A$4:$B$13,2,FALSE)),Q23),"")</f>
        <v/>
      </c>
      <c r="S23" s="73" t="str">
        <f t="shared" si="2"/>
        <v/>
      </c>
      <c r="T23" s="91"/>
      <c r="U23" s="265" t="str">
        <f>IF(AND(T23&gt;0,H23&gt;0,NOT(R23="")),ABS(VLOOKUP($T$1,VLookups!$A$43:$B$44,2,FALSE)-_xlfn.NORM.DIST(T23,N23,R23,TRUE)),"")</f>
        <v/>
      </c>
      <c r="V23" s="90" t="str">
        <f>IF(AND($G23&gt;0,$H23&gt;0,$I23&gt;0,NOT(ISBLANK($O23))),_xlfn.NORM.INV(ABS(VLOOKUP($T$1,VLookups!$A$43:$B$44,2,FALSE)-V$3),$N23,$R23),"")</f>
        <v/>
      </c>
      <c r="W23" s="89" t="str">
        <f>IF(AND($G23&gt;0,$H23&gt;0,$I23&gt;0,NOT(ISBLANK($O23))),_xlfn.NORM.INV(ABS(VLOOKUP($T$1,VLookups!$A$43:$B$44,2,FALSE)-W$3),$N23,$R23),"")</f>
        <v/>
      </c>
      <c r="X23" s="90" t="str">
        <f>IF(AND($G23&gt;0,$H23&gt;0,$I23&gt;0,NOT(ISBLANK($O23))),_xlfn.NORM.INV(ABS(VLOOKUP($T$1,VLookups!$A$43:$B$44,2,FALSE)-X$3),$N23,$R23),"")</f>
        <v/>
      </c>
      <c r="Y23" s="89" t="str">
        <f>IF(AND($G23&gt;0,$H23&gt;0,$I23&gt;0,NOT(ISBLANK($O23))),_xlfn.NORM.INV(ABS(VLOOKUP($T$1,VLookups!$A$43:$B$44,2,FALSE)-Y$3),$N23,$R23),"")</f>
        <v/>
      </c>
      <c r="Z23" s="90" t="str">
        <f>IF(AND($G23&gt;0,$H23&gt;0,$I23&gt;0,NOT(ISBLANK($O23))),_xlfn.NORM.INV(ABS(VLOOKUP($T$1,VLookups!$A$43:$B$44,2,FALSE)-Z$3),$N23,$R23),"")</f>
        <v/>
      </c>
      <c r="AA23" s="89" t="str">
        <f>IF(AND($G23&gt;0,$H23&gt;0,$I23&gt;0,NOT(ISBLANK($O23))),_xlfn.NORM.INV(ABS(VLOOKUP($T$1,VLookups!$A$43:$B$44,2,FALSE)-AA$3),$N23,$R23),"")</f>
        <v/>
      </c>
      <c r="AB23" s="5"/>
      <c r="AC23" s="164" t="str">
        <f t="shared" si="33"/>
        <v/>
      </c>
      <c r="AD23" s="47" t="str">
        <f t="shared" si="34"/>
        <v/>
      </c>
      <c r="AE23" s="47" t="str">
        <f t="shared" si="39"/>
        <v/>
      </c>
      <c r="AF23" s="47" t="str">
        <f t="shared" si="39"/>
        <v/>
      </c>
      <c r="AG23" s="47" t="str">
        <f t="shared" si="39"/>
        <v/>
      </c>
      <c r="AH23" s="47" t="str">
        <f t="shared" si="39"/>
        <v/>
      </c>
      <c r="AI23" s="47" t="str">
        <f t="shared" si="39"/>
        <v/>
      </c>
      <c r="AJ23" s="47" t="str">
        <f t="shared" si="39"/>
        <v/>
      </c>
      <c r="AK23" s="47" t="str">
        <f t="shared" si="39"/>
        <v/>
      </c>
      <c r="AL23" s="47" t="str">
        <f t="shared" si="39"/>
        <v/>
      </c>
      <c r="AM23" s="47" t="str">
        <f t="shared" si="39"/>
        <v/>
      </c>
      <c r="AN23" s="47" t="str">
        <f t="shared" si="39"/>
        <v/>
      </c>
      <c r="AO23" s="47" t="str">
        <f t="shared" si="39"/>
        <v/>
      </c>
      <c r="AP23" s="47" t="str">
        <f t="shared" si="39"/>
        <v/>
      </c>
      <c r="AQ23" s="47" t="str">
        <f t="shared" si="39"/>
        <v/>
      </c>
      <c r="AR23" s="47" t="str">
        <f t="shared" si="39"/>
        <v/>
      </c>
      <c r="AS23" s="47" t="str">
        <f t="shared" si="39"/>
        <v/>
      </c>
      <c r="AT23" s="47" t="str">
        <f t="shared" si="39"/>
        <v/>
      </c>
      <c r="AU23" s="47" t="str">
        <f t="shared" si="39"/>
        <v/>
      </c>
      <c r="AV23" s="47" t="str">
        <f t="shared" si="39"/>
        <v/>
      </c>
      <c r="AW23" s="47" t="str">
        <f t="shared" si="39"/>
        <v/>
      </c>
      <c r="AX23" s="47" t="str">
        <f t="shared" si="39"/>
        <v/>
      </c>
      <c r="AY23" s="47" t="str">
        <f t="shared" si="39"/>
        <v/>
      </c>
      <c r="AZ23" s="47" t="str">
        <f t="shared" si="39"/>
        <v/>
      </c>
      <c r="BA23" s="47" t="str">
        <f t="shared" si="39"/>
        <v/>
      </c>
      <c r="BB23" s="47" t="str">
        <f t="shared" si="39"/>
        <v/>
      </c>
      <c r="BC23" s="47" t="str">
        <f t="shared" si="39"/>
        <v/>
      </c>
      <c r="BD23" s="47" t="str">
        <f t="shared" si="39"/>
        <v/>
      </c>
      <c r="BE23" s="47" t="str">
        <f t="shared" si="39"/>
        <v/>
      </c>
      <c r="BF23" s="47" t="str">
        <f t="shared" si="39"/>
        <v/>
      </c>
      <c r="BG23" s="47" t="str">
        <f t="shared" si="39"/>
        <v/>
      </c>
      <c r="BH23" s="47" t="str">
        <f t="shared" si="39"/>
        <v/>
      </c>
      <c r="BI23" s="47" t="str">
        <f t="shared" si="39"/>
        <v/>
      </c>
      <c r="BJ23" s="47" t="str">
        <f t="shared" si="39"/>
        <v/>
      </c>
      <c r="BK23" s="47" t="str">
        <f t="shared" si="39"/>
        <v/>
      </c>
      <c r="BL23" s="47" t="str">
        <f t="shared" si="39"/>
        <v/>
      </c>
      <c r="BM23" s="47" t="str">
        <f t="shared" si="39"/>
        <v/>
      </c>
      <c r="BN23" s="47" t="str">
        <f t="shared" si="39"/>
        <v/>
      </c>
      <c r="BO23" s="47" t="str">
        <f t="shared" si="39"/>
        <v/>
      </c>
      <c r="BP23" s="47" t="str">
        <f t="shared" si="39"/>
        <v/>
      </c>
      <c r="BQ23" s="47" t="str">
        <f t="shared" si="39"/>
        <v/>
      </c>
      <c r="BR23" s="47" t="str">
        <f t="shared" si="39"/>
        <v/>
      </c>
      <c r="BS23" s="47" t="str">
        <f t="shared" si="39"/>
        <v/>
      </c>
      <c r="BT23" s="47" t="str">
        <f t="shared" si="39"/>
        <v/>
      </c>
      <c r="BU23" s="47" t="str">
        <f t="shared" si="39"/>
        <v/>
      </c>
      <c r="BV23" s="47" t="str">
        <f t="shared" si="39"/>
        <v/>
      </c>
      <c r="BW23" s="47" t="str">
        <f t="shared" si="39"/>
        <v/>
      </c>
      <c r="BX23" s="47" t="str">
        <f t="shared" si="39"/>
        <v/>
      </c>
      <c r="BY23" s="47" t="str">
        <f t="shared" si="39"/>
        <v/>
      </c>
      <c r="BZ23" s="47" t="str">
        <f t="shared" si="39"/>
        <v/>
      </c>
      <c r="CA23" s="47" t="str">
        <f t="shared" si="39"/>
        <v/>
      </c>
      <c r="CB23" s="47" t="str">
        <f t="shared" si="39"/>
        <v/>
      </c>
      <c r="CC23" s="47" t="str">
        <f t="shared" si="39"/>
        <v/>
      </c>
      <c r="CD23" s="47" t="str">
        <f t="shared" si="39"/>
        <v/>
      </c>
      <c r="CE23" s="47" t="str">
        <f t="shared" si="39"/>
        <v/>
      </c>
      <c r="CF23" s="47" t="str">
        <f t="shared" si="39"/>
        <v/>
      </c>
      <c r="CG23" s="47" t="str">
        <f t="shared" si="39"/>
        <v/>
      </c>
      <c r="CH23" s="47" t="str">
        <f t="shared" si="39"/>
        <v/>
      </c>
      <c r="CI23" s="47" t="str">
        <f t="shared" si="39"/>
        <v/>
      </c>
      <c r="CJ23" s="47" t="str">
        <f t="shared" si="39"/>
        <v/>
      </c>
      <c r="CK23" s="47" t="str">
        <f t="shared" si="39"/>
        <v/>
      </c>
      <c r="CL23" s="47" t="str">
        <f t="shared" si="39"/>
        <v/>
      </c>
      <c r="CM23" s="47" t="str">
        <f t="shared" si="39"/>
        <v/>
      </c>
      <c r="CN23" s="47" t="str">
        <f t="shared" si="39"/>
        <v/>
      </c>
      <c r="CO23" s="47" t="str">
        <f t="shared" ref="CO23:CP23" si="66">IF(ISNONTEXT($AC23),CP23-$AC23,"")</f>
        <v/>
      </c>
      <c r="CP23" s="47" t="str">
        <f t="shared" si="66"/>
        <v/>
      </c>
      <c r="CQ23" s="47" t="str">
        <f t="shared" si="53"/>
        <v/>
      </c>
      <c r="CR23" s="47" t="str">
        <f t="shared" si="53"/>
        <v/>
      </c>
      <c r="CS23" s="47" t="str">
        <f t="shared" si="53"/>
        <v/>
      </c>
      <c r="CT23" s="47" t="str">
        <f t="shared" si="53"/>
        <v/>
      </c>
      <c r="CU23" s="47" t="str">
        <f t="shared" si="53"/>
        <v/>
      </c>
      <c r="CV23" s="47" t="str">
        <f t="shared" si="53"/>
        <v/>
      </c>
      <c r="CW23" s="47" t="str">
        <f t="shared" si="53"/>
        <v/>
      </c>
      <c r="CX23" s="47" t="str">
        <f t="shared" si="53"/>
        <v/>
      </c>
      <c r="CY23" s="47" t="str">
        <f t="shared" si="53"/>
        <v/>
      </c>
      <c r="CZ23" s="47" t="str">
        <f t="shared" si="53"/>
        <v/>
      </c>
      <c r="DA23" s="47" t="str">
        <f t="shared" si="53"/>
        <v/>
      </c>
      <c r="DB23" s="47" t="str">
        <f t="shared" si="53"/>
        <v/>
      </c>
      <c r="DC23" s="47" t="str">
        <f t="shared" si="53"/>
        <v/>
      </c>
      <c r="DD23" s="47" t="str">
        <f t="shared" si="53"/>
        <v/>
      </c>
      <c r="DE23" s="47" t="str">
        <f t="shared" si="53"/>
        <v/>
      </c>
      <c r="DF23" s="47" t="str">
        <f t="shared" si="53"/>
        <v/>
      </c>
      <c r="DG23" s="47" t="str">
        <f t="shared" si="40"/>
        <v/>
      </c>
      <c r="DH23" s="47" t="str">
        <f t="shared" si="40"/>
        <v/>
      </c>
      <c r="DI23" s="47" t="str">
        <f t="shared" si="40"/>
        <v/>
      </c>
      <c r="DJ23" s="47" t="str">
        <f t="shared" si="40"/>
        <v/>
      </c>
      <c r="DK23" s="47" t="str">
        <f t="shared" si="40"/>
        <v/>
      </c>
      <c r="DL23" s="47" t="str">
        <f t="shared" si="40"/>
        <v/>
      </c>
      <c r="DM23" s="47" t="str">
        <f t="shared" si="40"/>
        <v/>
      </c>
      <c r="DN23" s="47" t="str">
        <f t="shared" si="40"/>
        <v/>
      </c>
      <c r="DO23" s="47" t="str">
        <f t="shared" si="40"/>
        <v/>
      </c>
      <c r="DP23" s="47" t="str">
        <f t="shared" si="40"/>
        <v/>
      </c>
      <c r="DQ23" s="47" t="str">
        <f t="shared" si="40"/>
        <v/>
      </c>
      <c r="DR23" s="47" t="str">
        <f t="shared" si="40"/>
        <v/>
      </c>
      <c r="DS23" s="47" t="str">
        <f t="shared" si="40"/>
        <v/>
      </c>
      <c r="DT23" s="47" t="str">
        <f t="shared" si="40"/>
        <v/>
      </c>
      <c r="DU23" s="47" t="str">
        <f t="shared" si="40"/>
        <v/>
      </c>
      <c r="DV23" s="47" t="str">
        <f t="shared" si="54"/>
        <v/>
      </c>
      <c r="DW23" s="47" t="str">
        <f t="shared" si="54"/>
        <v/>
      </c>
      <c r="DX23" s="47" t="str">
        <f t="shared" si="54"/>
        <v/>
      </c>
      <c r="DY23" s="47" t="str">
        <f t="shared" si="54"/>
        <v/>
      </c>
      <c r="DZ23" s="179" t="str">
        <f t="shared" si="35"/>
        <v/>
      </c>
      <c r="EA23" s="47" t="str">
        <f t="shared" si="55"/>
        <v/>
      </c>
      <c r="EB23" s="47" t="str">
        <f t="shared" si="55"/>
        <v/>
      </c>
      <c r="EC23" s="47" t="str">
        <f t="shared" si="55"/>
        <v/>
      </c>
      <c r="ED23" s="47" t="str">
        <f t="shared" si="55"/>
        <v/>
      </c>
      <c r="EE23" s="47" t="str">
        <f t="shared" si="55"/>
        <v/>
      </c>
      <c r="EF23" s="47" t="str">
        <f t="shared" si="55"/>
        <v/>
      </c>
      <c r="EG23" s="47" t="str">
        <f t="shared" si="55"/>
        <v/>
      </c>
      <c r="EH23" s="47" t="str">
        <f t="shared" si="55"/>
        <v/>
      </c>
      <c r="EI23" s="47" t="str">
        <f t="shared" si="55"/>
        <v/>
      </c>
      <c r="EJ23" s="47" t="str">
        <f t="shared" si="55"/>
        <v/>
      </c>
      <c r="EK23" s="47" t="str">
        <f t="shared" si="55"/>
        <v/>
      </c>
      <c r="EL23" s="47" t="str">
        <f t="shared" si="55"/>
        <v/>
      </c>
      <c r="EM23" s="47" t="str">
        <f t="shared" si="55"/>
        <v/>
      </c>
      <c r="EN23" s="47" t="str">
        <f t="shared" si="55"/>
        <v/>
      </c>
      <c r="EO23" s="47" t="str">
        <f t="shared" si="55"/>
        <v/>
      </c>
      <c r="EP23" s="47" t="str">
        <f t="shared" si="41"/>
        <v/>
      </c>
      <c r="EQ23" s="47" t="str">
        <f t="shared" si="41"/>
        <v/>
      </c>
      <c r="ER23" s="47" t="str">
        <f t="shared" si="41"/>
        <v/>
      </c>
      <c r="ES23" s="47" t="str">
        <f t="shared" si="41"/>
        <v/>
      </c>
      <c r="ET23" s="47" t="str">
        <f t="shared" si="41"/>
        <v/>
      </c>
      <c r="EU23" s="47" t="str">
        <f t="shared" si="41"/>
        <v/>
      </c>
      <c r="EV23" s="47" t="str">
        <f t="shared" si="41"/>
        <v/>
      </c>
      <c r="EW23" s="47" t="str">
        <f t="shared" si="41"/>
        <v/>
      </c>
      <c r="EX23" s="47" t="str">
        <f t="shared" si="41"/>
        <v/>
      </c>
      <c r="EY23" s="47" t="str">
        <f t="shared" si="41"/>
        <v/>
      </c>
      <c r="EZ23" s="47" t="str">
        <f t="shared" si="41"/>
        <v/>
      </c>
      <c r="FA23" s="47" t="str">
        <f t="shared" si="41"/>
        <v/>
      </c>
      <c r="FB23" s="47" t="str">
        <f t="shared" si="41"/>
        <v/>
      </c>
      <c r="FC23" s="47" t="str">
        <f t="shared" si="41"/>
        <v/>
      </c>
      <c r="FD23" s="47" t="str">
        <f t="shared" si="41"/>
        <v/>
      </c>
      <c r="FE23" s="47" t="str">
        <f t="shared" si="41"/>
        <v/>
      </c>
      <c r="FF23" s="47" t="str">
        <f t="shared" si="42"/>
        <v/>
      </c>
      <c r="FG23" s="47" t="str">
        <f t="shared" si="42"/>
        <v/>
      </c>
      <c r="FH23" s="47" t="str">
        <f t="shared" si="42"/>
        <v/>
      </c>
      <c r="FI23" s="47" t="str">
        <f t="shared" si="42"/>
        <v/>
      </c>
      <c r="FJ23" s="47" t="str">
        <f t="shared" si="42"/>
        <v/>
      </c>
      <c r="FK23" s="47" t="str">
        <f t="shared" si="42"/>
        <v/>
      </c>
      <c r="FL23" s="47" t="str">
        <f t="shared" si="42"/>
        <v/>
      </c>
      <c r="FM23" s="47" t="str">
        <f t="shared" si="42"/>
        <v/>
      </c>
      <c r="FN23" s="47" t="str">
        <f t="shared" si="42"/>
        <v/>
      </c>
      <c r="FO23" s="47" t="str">
        <f t="shared" si="42"/>
        <v/>
      </c>
      <c r="FP23" s="47" t="str">
        <f t="shared" si="42"/>
        <v/>
      </c>
      <c r="FQ23" s="47" t="str">
        <f t="shared" si="42"/>
        <v/>
      </c>
      <c r="FR23" s="47" t="str">
        <f t="shared" si="42"/>
        <v/>
      </c>
      <c r="FS23" s="47" t="str">
        <f t="shared" si="42"/>
        <v/>
      </c>
      <c r="FT23" s="47" t="str">
        <f t="shared" si="42"/>
        <v/>
      </c>
      <c r="FU23" s="47" t="str">
        <f t="shared" si="42"/>
        <v/>
      </c>
      <c r="FV23" s="47" t="str">
        <f t="shared" si="43"/>
        <v/>
      </c>
      <c r="FW23" s="47" t="str">
        <f t="shared" si="43"/>
        <v/>
      </c>
      <c r="FX23" s="47" t="str">
        <f t="shared" si="43"/>
        <v/>
      </c>
      <c r="FY23" s="47" t="str">
        <f t="shared" si="43"/>
        <v/>
      </c>
      <c r="FZ23" s="47" t="str">
        <f t="shared" si="43"/>
        <v/>
      </c>
      <c r="GA23" s="47" t="str">
        <f t="shared" si="43"/>
        <v/>
      </c>
      <c r="GB23" s="47" t="str">
        <f t="shared" si="43"/>
        <v/>
      </c>
      <c r="GC23" s="47" t="str">
        <f t="shared" si="43"/>
        <v/>
      </c>
      <c r="GD23" s="47" t="str">
        <f t="shared" si="43"/>
        <v/>
      </c>
      <c r="GE23" s="47" t="str">
        <f t="shared" si="43"/>
        <v/>
      </c>
      <c r="GF23" s="47" t="str">
        <f t="shared" si="43"/>
        <v/>
      </c>
      <c r="GG23" s="47" t="str">
        <f t="shared" si="43"/>
        <v/>
      </c>
      <c r="GH23" s="47" t="str">
        <f t="shared" si="43"/>
        <v/>
      </c>
      <c r="GI23" s="47" t="str">
        <f t="shared" si="43"/>
        <v/>
      </c>
      <c r="GJ23" s="47" t="str">
        <f t="shared" si="43"/>
        <v/>
      </c>
      <c r="GK23" s="47" t="str">
        <f t="shared" si="43"/>
        <v/>
      </c>
      <c r="GL23" s="47" t="str">
        <f t="shared" si="44"/>
        <v/>
      </c>
      <c r="GM23" s="47" t="str">
        <f t="shared" si="44"/>
        <v/>
      </c>
      <c r="GN23" s="47" t="str">
        <f t="shared" si="44"/>
        <v/>
      </c>
      <c r="GO23" s="47" t="str">
        <f t="shared" si="44"/>
        <v/>
      </c>
      <c r="GP23" s="47" t="str">
        <f t="shared" si="44"/>
        <v/>
      </c>
      <c r="GQ23" s="47" t="str">
        <f t="shared" si="44"/>
        <v/>
      </c>
      <c r="GR23" s="47" t="str">
        <f t="shared" si="44"/>
        <v/>
      </c>
      <c r="GS23" s="47" t="str">
        <f t="shared" si="44"/>
        <v/>
      </c>
      <c r="GT23" s="47" t="str">
        <f t="shared" si="44"/>
        <v/>
      </c>
      <c r="GU23" s="47" t="str">
        <f t="shared" si="44"/>
        <v/>
      </c>
      <c r="GV23" s="47" t="str">
        <f t="shared" si="44"/>
        <v/>
      </c>
      <c r="GW23" s="47" t="str">
        <f t="shared" si="44"/>
        <v/>
      </c>
      <c r="GX23" s="47" t="str">
        <f t="shared" si="44"/>
        <v/>
      </c>
      <c r="GY23" s="47" t="str">
        <f t="shared" si="44"/>
        <v/>
      </c>
      <c r="GZ23" s="47" t="str">
        <f t="shared" si="44"/>
        <v/>
      </c>
      <c r="HA23" s="47" t="str">
        <f t="shared" si="44"/>
        <v/>
      </c>
      <c r="HB23" s="47" t="str">
        <f t="shared" si="45"/>
        <v/>
      </c>
      <c r="HC23" s="47" t="str">
        <f t="shared" si="45"/>
        <v/>
      </c>
      <c r="HD23" s="47" t="str">
        <f t="shared" si="45"/>
        <v/>
      </c>
      <c r="HE23" s="47" t="str">
        <f t="shared" si="45"/>
        <v/>
      </c>
      <c r="HF23" s="47" t="str">
        <f t="shared" si="45"/>
        <v/>
      </c>
      <c r="HG23" s="47" t="str">
        <f t="shared" si="45"/>
        <v/>
      </c>
      <c r="HH23" s="47" t="str">
        <f t="shared" si="45"/>
        <v/>
      </c>
      <c r="HI23" s="47" t="str">
        <f t="shared" si="45"/>
        <v/>
      </c>
      <c r="HJ23" s="47" t="str">
        <f t="shared" si="45"/>
        <v/>
      </c>
      <c r="HK23" s="47" t="str">
        <f t="shared" si="45"/>
        <v/>
      </c>
      <c r="HL23" s="47" t="str">
        <f t="shared" si="45"/>
        <v/>
      </c>
      <c r="HM23" s="47" t="str">
        <f t="shared" si="45"/>
        <v/>
      </c>
      <c r="HN23" s="47" t="str">
        <f t="shared" si="45"/>
        <v/>
      </c>
      <c r="HO23" s="47" t="str">
        <f t="shared" si="45"/>
        <v/>
      </c>
      <c r="HP23" s="47" t="str">
        <f t="shared" si="45"/>
        <v/>
      </c>
      <c r="HQ23" s="47" t="str">
        <f t="shared" si="45"/>
        <v/>
      </c>
      <c r="HR23" s="47" t="str">
        <f t="shared" si="46"/>
        <v/>
      </c>
      <c r="HS23" s="47" t="str">
        <f t="shared" si="16"/>
        <v/>
      </c>
      <c r="HT23" s="47" t="str">
        <f t="shared" si="16"/>
        <v/>
      </c>
      <c r="HU23" s="47" t="str">
        <f t="shared" si="16"/>
        <v/>
      </c>
      <c r="HV23" s="47" t="str">
        <f t="shared" si="16"/>
        <v/>
      </c>
      <c r="HW23" s="165" t="e">
        <f t="shared" si="56"/>
        <v>#N/A</v>
      </c>
      <c r="HX23" s="165" t="e">
        <f t="shared" si="56"/>
        <v>#N/A</v>
      </c>
      <c r="HY23" s="165" t="e">
        <f t="shared" si="56"/>
        <v>#N/A</v>
      </c>
      <c r="HZ23" s="165" t="e">
        <f t="shared" si="56"/>
        <v>#N/A</v>
      </c>
      <c r="IA23" s="165" t="e">
        <f t="shared" si="47"/>
        <v>#N/A</v>
      </c>
      <c r="IB23" s="165" t="e">
        <f t="shared" si="47"/>
        <v>#N/A</v>
      </c>
      <c r="IC23" s="165" t="e">
        <f t="shared" si="47"/>
        <v>#N/A</v>
      </c>
      <c r="ID23" s="165" t="e">
        <f t="shared" si="47"/>
        <v>#N/A</v>
      </c>
      <c r="IE23" s="165" t="e">
        <f t="shared" si="47"/>
        <v>#N/A</v>
      </c>
      <c r="IF23" s="165" t="e">
        <f t="shared" si="47"/>
        <v>#N/A</v>
      </c>
      <c r="IG23" s="165" t="e">
        <f t="shared" si="47"/>
        <v>#N/A</v>
      </c>
      <c r="IH23" s="165" t="e">
        <f t="shared" si="47"/>
        <v>#N/A</v>
      </c>
      <c r="II23" s="165" t="e">
        <f t="shared" si="47"/>
        <v>#N/A</v>
      </c>
      <c r="IJ23" s="165" t="e">
        <f t="shared" si="47"/>
        <v>#N/A</v>
      </c>
      <c r="IK23" s="165" t="e">
        <f t="shared" si="47"/>
        <v>#N/A</v>
      </c>
      <c r="IL23" s="165" t="e">
        <f t="shared" si="47"/>
        <v>#N/A</v>
      </c>
      <c r="IM23" s="165" t="e">
        <f t="shared" si="47"/>
        <v>#N/A</v>
      </c>
      <c r="IN23" s="165" t="e">
        <f t="shared" si="47"/>
        <v>#N/A</v>
      </c>
      <c r="IO23" s="165" t="e">
        <f t="shared" si="47"/>
        <v>#N/A</v>
      </c>
      <c r="IP23" s="165" t="e">
        <f t="shared" si="47"/>
        <v>#N/A</v>
      </c>
      <c r="IQ23" s="165" t="e">
        <f t="shared" si="57"/>
        <v>#N/A</v>
      </c>
      <c r="IR23" s="165" t="e">
        <f t="shared" si="57"/>
        <v>#N/A</v>
      </c>
      <c r="IS23" s="165" t="e">
        <f t="shared" si="57"/>
        <v>#N/A</v>
      </c>
      <c r="IT23" s="165" t="e">
        <f t="shared" si="57"/>
        <v>#N/A</v>
      </c>
      <c r="IU23" s="165" t="e">
        <f t="shared" si="57"/>
        <v>#N/A</v>
      </c>
      <c r="IV23" s="165" t="e">
        <f t="shared" si="57"/>
        <v>#N/A</v>
      </c>
      <c r="IW23" s="165" t="e">
        <f t="shared" si="57"/>
        <v>#N/A</v>
      </c>
      <c r="IX23" s="165" t="e">
        <f t="shared" si="57"/>
        <v>#N/A</v>
      </c>
      <c r="IY23" s="165" t="e">
        <f t="shared" si="57"/>
        <v>#N/A</v>
      </c>
      <c r="IZ23" s="165" t="e">
        <f t="shared" si="57"/>
        <v>#N/A</v>
      </c>
      <c r="JA23" s="165" t="e">
        <f t="shared" si="57"/>
        <v>#N/A</v>
      </c>
      <c r="JB23" s="165" t="e">
        <f t="shared" si="57"/>
        <v>#N/A</v>
      </c>
      <c r="JC23" s="165" t="e">
        <f t="shared" si="57"/>
        <v>#N/A</v>
      </c>
      <c r="JD23" s="165" t="e">
        <f t="shared" si="57"/>
        <v>#N/A</v>
      </c>
      <c r="JE23" s="165" t="e">
        <f t="shared" si="57"/>
        <v>#N/A</v>
      </c>
      <c r="JF23" s="165" t="e">
        <f t="shared" si="57"/>
        <v>#N/A</v>
      </c>
      <c r="JG23" s="165" t="e">
        <f t="shared" si="58"/>
        <v>#N/A</v>
      </c>
      <c r="JH23" s="165" t="e">
        <f t="shared" si="58"/>
        <v>#N/A</v>
      </c>
      <c r="JI23" s="165" t="e">
        <f t="shared" si="58"/>
        <v>#N/A</v>
      </c>
      <c r="JJ23" s="165" t="e">
        <f t="shared" si="58"/>
        <v>#N/A</v>
      </c>
      <c r="JK23" s="165" t="e">
        <f t="shared" si="58"/>
        <v>#N/A</v>
      </c>
      <c r="JL23" s="165" t="e">
        <f t="shared" si="58"/>
        <v>#N/A</v>
      </c>
      <c r="JM23" s="165" t="e">
        <f t="shared" si="58"/>
        <v>#N/A</v>
      </c>
      <c r="JN23" s="165" t="e">
        <f t="shared" si="58"/>
        <v>#N/A</v>
      </c>
      <c r="JO23" s="165" t="e">
        <f t="shared" si="58"/>
        <v>#N/A</v>
      </c>
      <c r="JP23" s="165" t="e">
        <f t="shared" si="58"/>
        <v>#N/A</v>
      </c>
      <c r="JQ23" s="165" t="e">
        <f t="shared" si="58"/>
        <v>#N/A</v>
      </c>
      <c r="JR23" s="165" t="e">
        <f t="shared" si="58"/>
        <v>#N/A</v>
      </c>
      <c r="JS23" s="165" t="e">
        <f t="shared" si="58"/>
        <v>#N/A</v>
      </c>
      <c r="JT23" s="165" t="e">
        <f t="shared" si="58"/>
        <v>#N/A</v>
      </c>
      <c r="JU23" s="165" t="e">
        <f t="shared" si="58"/>
        <v>#N/A</v>
      </c>
      <c r="JV23" s="165" t="e">
        <f t="shared" si="58"/>
        <v>#N/A</v>
      </c>
      <c r="JW23" s="165" t="e">
        <f t="shared" si="48"/>
        <v>#N/A</v>
      </c>
      <c r="JX23" s="165" t="e">
        <f t="shared" si="48"/>
        <v>#N/A</v>
      </c>
      <c r="JY23" s="165" t="e">
        <f t="shared" si="48"/>
        <v>#N/A</v>
      </c>
      <c r="JZ23" s="165" t="e">
        <f t="shared" si="48"/>
        <v>#N/A</v>
      </c>
      <c r="KA23" s="165" t="e">
        <f t="shared" si="48"/>
        <v>#N/A</v>
      </c>
      <c r="KB23" s="165" t="e">
        <f t="shared" si="48"/>
        <v>#N/A</v>
      </c>
      <c r="KC23" s="165" t="e">
        <f t="shared" si="48"/>
        <v>#N/A</v>
      </c>
      <c r="KD23" s="165" t="e">
        <f t="shared" si="48"/>
        <v>#N/A</v>
      </c>
      <c r="KE23" s="165" t="e">
        <f t="shared" si="48"/>
        <v>#N/A</v>
      </c>
      <c r="KF23" s="165" t="e">
        <f t="shared" si="48"/>
        <v>#N/A</v>
      </c>
      <c r="KG23" s="165" t="e">
        <f t="shared" si="48"/>
        <v>#N/A</v>
      </c>
      <c r="KH23" s="165" t="e">
        <f t="shared" si="59"/>
        <v>#N/A</v>
      </c>
      <c r="KI23" s="165" t="e">
        <f t="shared" si="59"/>
        <v>#N/A</v>
      </c>
      <c r="KJ23" s="165" t="e">
        <f t="shared" si="59"/>
        <v>#N/A</v>
      </c>
      <c r="KK23" s="165" t="e">
        <f t="shared" si="59"/>
        <v>#N/A</v>
      </c>
      <c r="KL23" s="165" t="e">
        <f t="shared" si="59"/>
        <v>#N/A</v>
      </c>
      <c r="KM23" s="165" t="e">
        <f t="shared" si="49"/>
        <v>#N/A</v>
      </c>
      <c r="KN23" s="165" t="e">
        <f t="shared" si="49"/>
        <v>#N/A</v>
      </c>
      <c r="KO23" s="165" t="e">
        <f t="shared" si="49"/>
        <v>#N/A</v>
      </c>
      <c r="KP23" s="165" t="e">
        <f t="shared" si="49"/>
        <v>#N/A</v>
      </c>
      <c r="KQ23" s="165" t="e">
        <f t="shared" si="49"/>
        <v>#N/A</v>
      </c>
      <c r="KR23" s="165" t="e">
        <f t="shared" si="49"/>
        <v>#N/A</v>
      </c>
      <c r="KS23" s="165" t="e">
        <f t="shared" si="49"/>
        <v>#N/A</v>
      </c>
      <c r="KT23" s="165" t="e">
        <f t="shared" si="49"/>
        <v>#N/A</v>
      </c>
      <c r="KU23" s="165" t="e">
        <f t="shared" si="49"/>
        <v>#N/A</v>
      </c>
      <c r="KV23" s="165" t="e">
        <f t="shared" si="49"/>
        <v>#N/A</v>
      </c>
      <c r="KW23" s="165" t="e">
        <f t="shared" si="49"/>
        <v>#N/A</v>
      </c>
      <c r="KX23" s="165" t="e">
        <f t="shared" si="49"/>
        <v>#N/A</v>
      </c>
      <c r="KY23" s="165" t="e">
        <f t="shared" si="49"/>
        <v>#N/A</v>
      </c>
      <c r="KZ23" s="165" t="e">
        <f t="shared" si="49"/>
        <v>#N/A</v>
      </c>
      <c r="LA23" s="165" t="e">
        <f t="shared" si="49"/>
        <v>#N/A</v>
      </c>
      <c r="LB23" s="165" t="e">
        <f t="shared" si="49"/>
        <v>#N/A</v>
      </c>
      <c r="LC23" s="165" t="e">
        <f t="shared" si="60"/>
        <v>#N/A</v>
      </c>
      <c r="LD23" s="165" t="e">
        <f t="shared" si="60"/>
        <v>#N/A</v>
      </c>
      <c r="LE23" s="165" t="e">
        <f t="shared" si="60"/>
        <v>#N/A</v>
      </c>
      <c r="LF23" s="165" t="e">
        <f t="shared" si="60"/>
        <v>#N/A</v>
      </c>
      <c r="LG23" s="165" t="e">
        <f t="shared" si="60"/>
        <v>#N/A</v>
      </c>
      <c r="LH23" s="165" t="e">
        <f t="shared" si="60"/>
        <v>#N/A</v>
      </c>
      <c r="LI23" s="165" t="e">
        <f t="shared" si="60"/>
        <v>#N/A</v>
      </c>
      <c r="LJ23" s="165" t="e">
        <f t="shared" si="60"/>
        <v>#N/A</v>
      </c>
      <c r="LK23" s="165" t="e">
        <f t="shared" si="60"/>
        <v>#N/A</v>
      </c>
      <c r="LL23" s="165" t="e">
        <f t="shared" si="60"/>
        <v>#N/A</v>
      </c>
      <c r="LM23" s="165" t="e">
        <f t="shared" si="60"/>
        <v>#N/A</v>
      </c>
      <c r="LN23" s="165" t="e">
        <f t="shared" si="60"/>
        <v>#N/A</v>
      </c>
      <c r="LO23" s="165" t="e">
        <f t="shared" si="60"/>
        <v>#N/A</v>
      </c>
      <c r="LP23" s="165" t="e">
        <f t="shared" si="60"/>
        <v>#N/A</v>
      </c>
      <c r="LQ23" s="165" t="e">
        <f t="shared" si="60"/>
        <v>#N/A</v>
      </c>
      <c r="LR23" s="165" t="e">
        <f t="shared" si="60"/>
        <v>#N/A</v>
      </c>
      <c r="LS23" s="165" t="e">
        <f t="shared" si="61"/>
        <v>#N/A</v>
      </c>
      <c r="LT23" s="165" t="e">
        <f t="shared" si="61"/>
        <v>#N/A</v>
      </c>
      <c r="LU23" s="165" t="e">
        <f t="shared" si="61"/>
        <v>#N/A</v>
      </c>
      <c r="LV23" s="165" t="e">
        <f t="shared" si="61"/>
        <v>#N/A</v>
      </c>
      <c r="LW23" s="165" t="e">
        <f t="shared" si="61"/>
        <v>#N/A</v>
      </c>
      <c r="LX23" s="165" t="e">
        <f t="shared" si="61"/>
        <v>#N/A</v>
      </c>
      <c r="LY23" s="165" t="e">
        <f t="shared" si="61"/>
        <v>#N/A</v>
      </c>
      <c r="LZ23" s="165" t="e">
        <f t="shared" si="61"/>
        <v>#N/A</v>
      </c>
      <c r="MA23" s="165" t="e">
        <f t="shared" si="61"/>
        <v>#N/A</v>
      </c>
      <c r="MB23" s="165" t="e">
        <f t="shared" si="61"/>
        <v>#N/A</v>
      </c>
      <c r="MC23" s="165" t="e">
        <f t="shared" si="61"/>
        <v>#N/A</v>
      </c>
      <c r="MD23" s="165" t="e">
        <f t="shared" si="61"/>
        <v>#N/A</v>
      </c>
      <c r="ME23" s="165" t="e">
        <f t="shared" si="61"/>
        <v>#N/A</v>
      </c>
      <c r="MF23" s="165" t="e">
        <f t="shared" si="61"/>
        <v>#N/A</v>
      </c>
      <c r="MG23" s="165" t="e">
        <f t="shared" si="61"/>
        <v>#N/A</v>
      </c>
      <c r="MH23" s="165" t="e">
        <f t="shared" si="61"/>
        <v>#N/A</v>
      </c>
      <c r="MI23" s="165" t="e">
        <f t="shared" si="50"/>
        <v>#N/A</v>
      </c>
      <c r="MJ23" s="165" t="e">
        <f t="shared" si="50"/>
        <v>#N/A</v>
      </c>
      <c r="MK23" s="165" t="e">
        <f t="shared" si="50"/>
        <v>#N/A</v>
      </c>
      <c r="ML23" s="165" t="e">
        <f t="shared" si="50"/>
        <v>#N/A</v>
      </c>
      <c r="MM23" s="165" t="e">
        <f t="shared" si="50"/>
        <v>#N/A</v>
      </c>
      <c r="MN23" s="165" t="e">
        <f t="shared" si="50"/>
        <v>#N/A</v>
      </c>
      <c r="MO23" s="165" t="e">
        <f t="shared" si="50"/>
        <v>#N/A</v>
      </c>
      <c r="MP23" s="165" t="e">
        <f t="shared" si="50"/>
        <v>#N/A</v>
      </c>
      <c r="MQ23" s="165" t="e">
        <f t="shared" si="50"/>
        <v>#N/A</v>
      </c>
      <c r="MR23" s="165" t="e">
        <f t="shared" si="50"/>
        <v>#N/A</v>
      </c>
      <c r="MS23" s="165" t="e">
        <f t="shared" si="50"/>
        <v>#N/A</v>
      </c>
      <c r="MT23" s="165" t="e">
        <f t="shared" si="62"/>
        <v>#N/A</v>
      </c>
      <c r="MU23" s="165" t="e">
        <f t="shared" si="62"/>
        <v>#N/A</v>
      </c>
      <c r="MV23" s="165" t="e">
        <f t="shared" si="62"/>
        <v>#N/A</v>
      </c>
      <c r="MW23" s="165" t="e">
        <f t="shared" si="62"/>
        <v>#N/A</v>
      </c>
      <c r="MX23" s="165" t="e">
        <f t="shared" si="62"/>
        <v>#N/A</v>
      </c>
      <c r="MY23" s="165" t="e">
        <f t="shared" si="51"/>
        <v>#N/A</v>
      </c>
      <c r="MZ23" s="165" t="e">
        <f t="shared" si="51"/>
        <v>#N/A</v>
      </c>
      <c r="NA23" s="165" t="e">
        <f t="shared" si="51"/>
        <v>#N/A</v>
      </c>
      <c r="NB23" s="165" t="e">
        <f t="shared" si="51"/>
        <v>#N/A</v>
      </c>
      <c r="NC23" s="165" t="e">
        <f t="shared" si="51"/>
        <v>#N/A</v>
      </c>
      <c r="ND23" s="165" t="e">
        <f t="shared" si="51"/>
        <v>#N/A</v>
      </c>
      <c r="NE23" s="165" t="e">
        <f t="shared" si="51"/>
        <v>#N/A</v>
      </c>
      <c r="NF23" s="165" t="e">
        <f t="shared" si="51"/>
        <v>#N/A</v>
      </c>
      <c r="NG23" s="165" t="e">
        <f t="shared" si="51"/>
        <v>#N/A</v>
      </c>
      <c r="NH23" s="165" t="e">
        <f t="shared" si="51"/>
        <v>#N/A</v>
      </c>
      <c r="NI23" s="165" t="e">
        <f t="shared" si="51"/>
        <v>#N/A</v>
      </c>
      <c r="NJ23" s="165" t="e">
        <f t="shared" si="51"/>
        <v>#N/A</v>
      </c>
      <c r="NK23" s="165" t="e">
        <f t="shared" si="51"/>
        <v>#N/A</v>
      </c>
      <c r="NL23" s="165" t="e">
        <f t="shared" si="51"/>
        <v>#N/A</v>
      </c>
      <c r="NM23" s="165" t="e">
        <f t="shared" si="51"/>
        <v>#N/A</v>
      </c>
      <c r="NN23" s="165" t="e">
        <f t="shared" si="51"/>
        <v>#N/A</v>
      </c>
      <c r="NO23" s="165" t="e">
        <f t="shared" si="63"/>
        <v>#N/A</v>
      </c>
      <c r="NP23" s="165" t="e">
        <f t="shared" si="63"/>
        <v>#N/A</v>
      </c>
      <c r="NQ23" s="165" t="e">
        <f t="shared" si="63"/>
        <v>#N/A</v>
      </c>
      <c r="NR23" s="165" t="e">
        <f t="shared" si="63"/>
        <v>#N/A</v>
      </c>
      <c r="NS23" s="165" t="e">
        <f t="shared" si="63"/>
        <v>#N/A</v>
      </c>
      <c r="NT23" s="165" t="e">
        <f t="shared" si="63"/>
        <v>#N/A</v>
      </c>
      <c r="NU23" s="165" t="e">
        <f t="shared" si="63"/>
        <v>#N/A</v>
      </c>
      <c r="NV23" s="165" t="e">
        <f t="shared" si="63"/>
        <v>#N/A</v>
      </c>
      <c r="NW23" s="165" t="e">
        <f t="shared" si="63"/>
        <v>#N/A</v>
      </c>
      <c r="NX23" s="165" t="e">
        <f t="shared" si="63"/>
        <v>#N/A</v>
      </c>
      <c r="NY23" s="165" t="e">
        <f t="shared" si="63"/>
        <v>#N/A</v>
      </c>
      <c r="NZ23" s="165" t="e">
        <f t="shared" si="63"/>
        <v>#N/A</v>
      </c>
      <c r="OA23" s="165" t="e">
        <f t="shared" si="63"/>
        <v>#N/A</v>
      </c>
      <c r="OB23" s="165" t="e">
        <f t="shared" si="63"/>
        <v>#N/A</v>
      </c>
      <c r="OC23" s="165" t="e">
        <f t="shared" si="63"/>
        <v>#N/A</v>
      </c>
      <c r="OD23" s="165" t="e">
        <f t="shared" si="63"/>
        <v>#N/A</v>
      </c>
      <c r="OE23" s="165" t="e">
        <f t="shared" si="64"/>
        <v>#N/A</v>
      </c>
      <c r="OF23" s="165" t="e">
        <f t="shared" si="64"/>
        <v>#N/A</v>
      </c>
      <c r="OG23" s="165" t="e">
        <f t="shared" si="64"/>
        <v>#N/A</v>
      </c>
      <c r="OH23" s="165" t="e">
        <f t="shared" si="64"/>
        <v>#N/A</v>
      </c>
      <c r="OI23" s="165" t="e">
        <f t="shared" si="64"/>
        <v>#N/A</v>
      </c>
      <c r="OJ23" s="165" t="e">
        <f t="shared" si="64"/>
        <v>#N/A</v>
      </c>
      <c r="OK23" s="165" t="e">
        <f t="shared" si="64"/>
        <v>#N/A</v>
      </c>
      <c r="OL23" s="165" t="e">
        <f t="shared" si="64"/>
        <v>#N/A</v>
      </c>
      <c r="OM23" s="165" t="e">
        <f t="shared" si="64"/>
        <v>#N/A</v>
      </c>
      <c r="ON23" s="165" t="e">
        <f t="shared" si="64"/>
        <v>#N/A</v>
      </c>
      <c r="OO23" s="165" t="e">
        <f t="shared" si="64"/>
        <v>#N/A</v>
      </c>
      <c r="OP23" s="165" t="e">
        <f t="shared" si="64"/>
        <v>#N/A</v>
      </c>
      <c r="OQ23" s="165" t="e">
        <f t="shared" si="64"/>
        <v>#N/A</v>
      </c>
      <c r="OR23" s="165" t="e">
        <f t="shared" si="64"/>
        <v>#N/A</v>
      </c>
      <c r="OS23" s="165" t="e">
        <f t="shared" si="64"/>
        <v>#N/A</v>
      </c>
      <c r="OT23" s="165" t="e">
        <f t="shared" si="64"/>
        <v>#N/A</v>
      </c>
      <c r="OU23" s="165" t="e">
        <f t="shared" si="52"/>
        <v>#N/A</v>
      </c>
      <c r="OV23" s="165" t="e">
        <f t="shared" si="52"/>
        <v>#N/A</v>
      </c>
      <c r="OW23" s="165" t="e">
        <f t="shared" si="52"/>
        <v>#N/A</v>
      </c>
      <c r="OX23" s="165" t="e">
        <f t="shared" si="52"/>
        <v>#N/A</v>
      </c>
      <c r="OY23" s="165" t="e">
        <f t="shared" si="52"/>
        <v>#N/A</v>
      </c>
      <c r="OZ23" s="165" t="e">
        <f t="shared" si="52"/>
        <v>#N/A</v>
      </c>
      <c r="PA23" s="165" t="e">
        <f t="shared" si="52"/>
        <v>#N/A</v>
      </c>
      <c r="PB23" s="165" t="e">
        <f t="shared" si="52"/>
        <v>#N/A</v>
      </c>
      <c r="PC23" s="165" t="e">
        <f t="shared" si="52"/>
        <v>#N/A</v>
      </c>
      <c r="PD23" s="165" t="e">
        <f t="shared" si="52"/>
        <v>#N/A</v>
      </c>
      <c r="PE23" s="165" t="e">
        <f t="shared" si="52"/>
        <v>#N/A</v>
      </c>
      <c r="PF23" s="165" t="e">
        <f t="shared" si="65"/>
        <v>#N/A</v>
      </c>
      <c r="PG23" s="165" t="e">
        <f t="shared" si="65"/>
        <v>#N/A</v>
      </c>
      <c r="PH23" s="165" t="e">
        <f t="shared" si="65"/>
        <v>#N/A</v>
      </c>
      <c r="PI23" s="165" t="e">
        <f t="shared" si="65"/>
        <v>#N/A</v>
      </c>
      <c r="PJ23" s="165" t="e">
        <f t="shared" si="65"/>
        <v>#N/A</v>
      </c>
      <c r="PK23" s="165" t="e">
        <f t="shared" si="65"/>
        <v>#N/A</v>
      </c>
      <c r="PL23" s="165" t="e">
        <f t="shared" si="65"/>
        <v>#N/A</v>
      </c>
      <c r="PM23" s="165" t="e">
        <f t="shared" si="65"/>
        <v>#N/A</v>
      </c>
      <c r="PN23" s="165" t="e">
        <f t="shared" si="65"/>
        <v>#N/A</v>
      </c>
      <c r="PO23" s="165" t="e">
        <f t="shared" si="65"/>
        <v>#N/A</v>
      </c>
    </row>
    <row r="24" spans="1:431" hidden="1" x14ac:dyDescent="0.45">
      <c r="A24" s="362"/>
      <c r="B24" s="368" t="str">
        <f>IF($R24="","",ROUND(_xlfn.NORM.INV(ABS(VLOOKUP($T$1,VLookups!$A$43:$B$44,2,FALSE)-B$2),$N24,$R24),0))</f>
        <v/>
      </c>
      <c r="C24" s="374" t="str">
        <f t="shared" si="36"/>
        <v/>
      </c>
      <c r="D24" s="375" t="str">
        <f t="shared" si="37"/>
        <v/>
      </c>
      <c r="E24" s="105"/>
      <c r="F24" s="113"/>
      <c r="G24" s="118" t="str">
        <f t="shared" si="30"/>
        <v/>
      </c>
      <c r="H24" s="91"/>
      <c r="I24" s="118" t="str">
        <f t="shared" si="31"/>
        <v/>
      </c>
      <c r="J24" s="113"/>
      <c r="K24" s="106"/>
      <c r="L24" s="120" t="str">
        <f t="shared" si="0"/>
        <v/>
      </c>
      <c r="M24" s="120" t="str">
        <f t="shared" si="1"/>
        <v/>
      </c>
      <c r="N24" s="71" t="str">
        <f t="shared" si="32"/>
        <v/>
      </c>
      <c r="O24" s="23"/>
      <c r="P24" s="55"/>
      <c r="Q24" s="298"/>
      <c r="R24" s="72" t="str">
        <f>IF(AND(G24&gt;0,H24&gt;0,I24&gt;0),IF(ISBLANK(Q24),IF(ISBLANK(O24),"",(I24-G24)*VLOOKUP(O24,VLookups!$A$4:$B$13,2,FALSE)),Q24),"")</f>
        <v/>
      </c>
      <c r="S24" s="73" t="str">
        <f t="shared" si="2"/>
        <v/>
      </c>
      <c r="T24" s="91"/>
      <c r="U24" s="265" t="str">
        <f>IF(AND(T24&gt;0,H24&gt;0,NOT(R24="")),ABS(VLOOKUP($T$1,VLookups!$A$43:$B$44,2,FALSE)-_xlfn.NORM.DIST(T24,N24,R24,TRUE)),"")</f>
        <v/>
      </c>
      <c r="V24" s="90" t="str">
        <f>IF(AND($G24&gt;0,$H24&gt;0,$I24&gt;0,NOT(ISBLANK($O24))),_xlfn.NORM.INV(ABS(VLOOKUP($T$1,VLookups!$A$43:$B$44,2,FALSE)-V$3),$N24,$R24),"")</f>
        <v/>
      </c>
      <c r="W24" s="89" t="str">
        <f>IF(AND($G24&gt;0,$H24&gt;0,$I24&gt;0,NOT(ISBLANK($O24))),_xlfn.NORM.INV(ABS(VLOOKUP($T$1,VLookups!$A$43:$B$44,2,FALSE)-W$3),$N24,$R24),"")</f>
        <v/>
      </c>
      <c r="X24" s="90" t="str">
        <f>IF(AND($G24&gt;0,$H24&gt;0,$I24&gt;0,NOT(ISBLANK($O24))),_xlfn.NORM.INV(ABS(VLOOKUP($T$1,VLookups!$A$43:$B$44,2,FALSE)-X$3),$N24,$R24),"")</f>
        <v/>
      </c>
      <c r="Y24" s="89" t="str">
        <f>IF(AND($G24&gt;0,$H24&gt;0,$I24&gt;0,NOT(ISBLANK($O24))),_xlfn.NORM.INV(ABS(VLOOKUP($T$1,VLookups!$A$43:$B$44,2,FALSE)-Y$3),$N24,$R24),"")</f>
        <v/>
      </c>
      <c r="Z24" s="90" t="str">
        <f>IF(AND($G24&gt;0,$H24&gt;0,$I24&gt;0,NOT(ISBLANK($O24))),_xlfn.NORM.INV(ABS(VLOOKUP($T$1,VLookups!$A$43:$B$44,2,FALSE)-Z$3),$N24,$R24),"")</f>
        <v/>
      </c>
      <c r="AA24" s="89" t="str">
        <f>IF(AND($G24&gt;0,$H24&gt;0,$I24&gt;0,NOT(ISBLANK($O24))),_xlfn.NORM.INV(ABS(VLOOKUP($T$1,VLookups!$A$43:$B$44,2,FALSE)-AA$3),$N24,$R24),"")</f>
        <v/>
      </c>
      <c r="AB24" s="5"/>
      <c r="AC24" s="164" t="str">
        <f t="shared" si="33"/>
        <v/>
      </c>
      <c r="AD24" s="47" t="str">
        <f t="shared" si="34"/>
        <v/>
      </c>
      <c r="AE24" s="47" t="str">
        <f t="shared" si="34"/>
        <v/>
      </c>
      <c r="AF24" s="47" t="str">
        <f t="shared" si="34"/>
        <v/>
      </c>
      <c r="AG24" s="47" t="str">
        <f t="shared" si="34"/>
        <v/>
      </c>
      <c r="AH24" s="47" t="str">
        <f t="shared" si="34"/>
        <v/>
      </c>
      <c r="AI24" s="47" t="str">
        <f t="shared" si="34"/>
        <v/>
      </c>
      <c r="AJ24" s="47" t="str">
        <f t="shared" si="34"/>
        <v/>
      </c>
      <c r="AK24" s="47" t="str">
        <f t="shared" si="34"/>
        <v/>
      </c>
      <c r="AL24" s="47" t="str">
        <f t="shared" si="34"/>
        <v/>
      </c>
      <c r="AM24" s="47" t="str">
        <f t="shared" si="34"/>
        <v/>
      </c>
      <c r="AN24" s="47" t="str">
        <f t="shared" si="34"/>
        <v/>
      </c>
      <c r="AO24" s="47" t="str">
        <f t="shared" ref="AO24:BD39" si="67">IF(ISNONTEXT($AC24),AP24-$AC24,"")</f>
        <v/>
      </c>
      <c r="AP24" s="47" t="str">
        <f t="shared" si="67"/>
        <v/>
      </c>
      <c r="AQ24" s="47" t="str">
        <f t="shared" si="67"/>
        <v/>
      </c>
      <c r="AR24" s="47" t="str">
        <f t="shared" si="67"/>
        <v/>
      </c>
      <c r="AS24" s="47" t="str">
        <f t="shared" si="67"/>
        <v/>
      </c>
      <c r="AT24" s="47" t="str">
        <f t="shared" si="67"/>
        <v/>
      </c>
      <c r="AU24" s="47" t="str">
        <f t="shared" si="67"/>
        <v/>
      </c>
      <c r="AV24" s="47" t="str">
        <f t="shared" si="67"/>
        <v/>
      </c>
      <c r="AW24" s="47" t="str">
        <f t="shared" si="67"/>
        <v/>
      </c>
      <c r="AX24" s="47" t="str">
        <f t="shared" si="67"/>
        <v/>
      </c>
      <c r="AY24" s="47" t="str">
        <f t="shared" si="67"/>
        <v/>
      </c>
      <c r="AZ24" s="47" t="str">
        <f t="shared" si="67"/>
        <v/>
      </c>
      <c r="BA24" s="47" t="str">
        <f t="shared" si="67"/>
        <v/>
      </c>
      <c r="BB24" s="47" t="str">
        <f t="shared" si="67"/>
        <v/>
      </c>
      <c r="BC24" s="47" t="str">
        <f t="shared" si="67"/>
        <v/>
      </c>
      <c r="BD24" s="47" t="str">
        <f t="shared" si="67"/>
        <v/>
      </c>
      <c r="BE24" s="47" t="str">
        <f t="shared" ref="BE24:BT39" si="68">IF(ISNONTEXT($AC24),BF24-$AC24,"")</f>
        <v/>
      </c>
      <c r="BF24" s="47" t="str">
        <f t="shared" si="68"/>
        <v/>
      </c>
      <c r="BG24" s="47" t="str">
        <f t="shared" si="68"/>
        <v/>
      </c>
      <c r="BH24" s="47" t="str">
        <f t="shared" si="68"/>
        <v/>
      </c>
      <c r="BI24" s="47" t="str">
        <f t="shared" si="68"/>
        <v/>
      </c>
      <c r="BJ24" s="47" t="str">
        <f t="shared" si="68"/>
        <v/>
      </c>
      <c r="BK24" s="47" t="str">
        <f t="shared" si="68"/>
        <v/>
      </c>
      <c r="BL24" s="47" t="str">
        <f t="shared" si="68"/>
        <v/>
      </c>
      <c r="BM24" s="47" t="str">
        <f t="shared" si="68"/>
        <v/>
      </c>
      <c r="BN24" s="47" t="str">
        <f t="shared" si="68"/>
        <v/>
      </c>
      <c r="BO24" s="47" t="str">
        <f t="shared" si="68"/>
        <v/>
      </c>
      <c r="BP24" s="47" t="str">
        <f t="shared" si="68"/>
        <v/>
      </c>
      <c r="BQ24" s="47" t="str">
        <f t="shared" si="68"/>
        <v/>
      </c>
      <c r="BR24" s="47" t="str">
        <f t="shared" si="68"/>
        <v/>
      </c>
      <c r="BS24" s="47" t="str">
        <f t="shared" si="68"/>
        <v/>
      </c>
      <c r="BT24" s="47" t="str">
        <f t="shared" si="68"/>
        <v/>
      </c>
      <c r="BU24" s="47" t="str">
        <f t="shared" ref="BU24:CJ39" si="69">IF(ISNONTEXT($AC24),BV24-$AC24,"")</f>
        <v/>
      </c>
      <c r="BV24" s="47" t="str">
        <f t="shared" si="69"/>
        <v/>
      </c>
      <c r="BW24" s="47" t="str">
        <f t="shared" si="69"/>
        <v/>
      </c>
      <c r="BX24" s="47" t="str">
        <f t="shared" si="69"/>
        <v/>
      </c>
      <c r="BY24" s="47" t="str">
        <f t="shared" si="69"/>
        <v/>
      </c>
      <c r="BZ24" s="47" t="str">
        <f t="shared" si="69"/>
        <v/>
      </c>
      <c r="CA24" s="47" t="str">
        <f t="shared" si="69"/>
        <v/>
      </c>
      <c r="CB24" s="47" t="str">
        <f t="shared" si="69"/>
        <v/>
      </c>
      <c r="CC24" s="47" t="str">
        <f t="shared" si="69"/>
        <v/>
      </c>
      <c r="CD24" s="47" t="str">
        <f t="shared" si="69"/>
        <v/>
      </c>
      <c r="CE24" s="47" t="str">
        <f t="shared" si="69"/>
        <v/>
      </c>
      <c r="CF24" s="47" t="str">
        <f t="shared" si="69"/>
        <v/>
      </c>
      <c r="CG24" s="47" t="str">
        <f t="shared" si="69"/>
        <v/>
      </c>
      <c r="CH24" s="47" t="str">
        <f t="shared" si="69"/>
        <v/>
      </c>
      <c r="CI24" s="47" t="str">
        <f t="shared" si="69"/>
        <v/>
      </c>
      <c r="CJ24" s="47" t="str">
        <f t="shared" si="69"/>
        <v/>
      </c>
      <c r="CK24" s="47" t="str">
        <f t="shared" ref="CK24:CZ39" si="70">IF(ISNONTEXT($AC24),CL24-$AC24,"")</f>
        <v/>
      </c>
      <c r="CL24" s="47" t="str">
        <f t="shared" si="70"/>
        <v/>
      </c>
      <c r="CM24" s="47" t="str">
        <f t="shared" si="70"/>
        <v/>
      </c>
      <c r="CN24" s="47" t="str">
        <f t="shared" si="70"/>
        <v/>
      </c>
      <c r="CO24" s="47" t="str">
        <f t="shared" si="70"/>
        <v/>
      </c>
      <c r="CP24" s="47" t="str">
        <f t="shared" si="70"/>
        <v/>
      </c>
      <c r="CQ24" s="47" t="str">
        <f t="shared" si="53"/>
        <v/>
      </c>
      <c r="CR24" s="47" t="str">
        <f t="shared" si="53"/>
        <v/>
      </c>
      <c r="CS24" s="47" t="str">
        <f t="shared" si="53"/>
        <v/>
      </c>
      <c r="CT24" s="47" t="str">
        <f t="shared" si="53"/>
        <v/>
      </c>
      <c r="CU24" s="47" t="str">
        <f t="shared" si="53"/>
        <v/>
      </c>
      <c r="CV24" s="47" t="str">
        <f t="shared" si="53"/>
        <v/>
      </c>
      <c r="CW24" s="47" t="str">
        <f t="shared" si="53"/>
        <v/>
      </c>
      <c r="CX24" s="47" t="str">
        <f t="shared" si="53"/>
        <v/>
      </c>
      <c r="CY24" s="47" t="str">
        <f t="shared" si="53"/>
        <v/>
      </c>
      <c r="CZ24" s="47" t="str">
        <f t="shared" si="53"/>
        <v/>
      </c>
      <c r="DA24" s="47" t="str">
        <f t="shared" si="53"/>
        <v/>
      </c>
      <c r="DB24" s="47" t="str">
        <f t="shared" si="53"/>
        <v/>
      </c>
      <c r="DC24" s="47" t="str">
        <f t="shared" si="53"/>
        <v/>
      </c>
      <c r="DD24" s="47" t="str">
        <f t="shared" si="53"/>
        <v/>
      </c>
      <c r="DE24" s="47" t="str">
        <f t="shared" si="53"/>
        <v/>
      </c>
      <c r="DF24" s="47" t="str">
        <f t="shared" si="53"/>
        <v/>
      </c>
      <c r="DG24" s="47" t="str">
        <f t="shared" si="40"/>
        <v/>
      </c>
      <c r="DH24" s="47" t="str">
        <f t="shared" si="40"/>
        <v/>
      </c>
      <c r="DI24" s="47" t="str">
        <f t="shared" si="40"/>
        <v/>
      </c>
      <c r="DJ24" s="47" t="str">
        <f t="shared" si="40"/>
        <v/>
      </c>
      <c r="DK24" s="47" t="str">
        <f t="shared" si="40"/>
        <v/>
      </c>
      <c r="DL24" s="47" t="str">
        <f t="shared" si="40"/>
        <v/>
      </c>
      <c r="DM24" s="47" t="str">
        <f t="shared" si="40"/>
        <v/>
      </c>
      <c r="DN24" s="47" t="str">
        <f t="shared" si="40"/>
        <v/>
      </c>
      <c r="DO24" s="47" t="str">
        <f t="shared" si="40"/>
        <v/>
      </c>
      <c r="DP24" s="47" t="str">
        <f t="shared" si="40"/>
        <v/>
      </c>
      <c r="DQ24" s="47" t="str">
        <f t="shared" si="40"/>
        <v/>
      </c>
      <c r="DR24" s="47" t="str">
        <f t="shared" si="40"/>
        <v/>
      </c>
      <c r="DS24" s="47" t="str">
        <f t="shared" si="40"/>
        <v/>
      </c>
      <c r="DT24" s="47" t="str">
        <f t="shared" si="40"/>
        <v/>
      </c>
      <c r="DU24" s="47" t="str">
        <f t="shared" si="40"/>
        <v/>
      </c>
      <c r="DV24" s="47" t="str">
        <f t="shared" si="54"/>
        <v/>
      </c>
      <c r="DW24" s="47" t="str">
        <f t="shared" si="54"/>
        <v/>
      </c>
      <c r="DX24" s="47" t="str">
        <f t="shared" si="54"/>
        <v/>
      </c>
      <c r="DY24" s="47" t="str">
        <f t="shared" si="54"/>
        <v/>
      </c>
      <c r="DZ24" s="179" t="str">
        <f t="shared" si="35"/>
        <v/>
      </c>
      <c r="EA24" s="47" t="str">
        <f t="shared" si="55"/>
        <v/>
      </c>
      <c r="EB24" s="47" t="str">
        <f t="shared" si="55"/>
        <v/>
      </c>
      <c r="EC24" s="47" t="str">
        <f t="shared" si="55"/>
        <v/>
      </c>
      <c r="ED24" s="47" t="str">
        <f t="shared" si="55"/>
        <v/>
      </c>
      <c r="EE24" s="47" t="str">
        <f t="shared" si="55"/>
        <v/>
      </c>
      <c r="EF24" s="47" t="str">
        <f t="shared" si="55"/>
        <v/>
      </c>
      <c r="EG24" s="47" t="str">
        <f t="shared" si="55"/>
        <v/>
      </c>
      <c r="EH24" s="47" t="str">
        <f t="shared" si="55"/>
        <v/>
      </c>
      <c r="EI24" s="47" t="str">
        <f t="shared" si="55"/>
        <v/>
      </c>
      <c r="EJ24" s="47" t="str">
        <f t="shared" si="55"/>
        <v/>
      </c>
      <c r="EK24" s="47" t="str">
        <f t="shared" si="55"/>
        <v/>
      </c>
      <c r="EL24" s="47" t="str">
        <f t="shared" si="55"/>
        <v/>
      </c>
      <c r="EM24" s="47" t="str">
        <f t="shared" si="55"/>
        <v/>
      </c>
      <c r="EN24" s="47" t="str">
        <f t="shared" si="55"/>
        <v/>
      </c>
      <c r="EO24" s="47" t="str">
        <f t="shared" si="55"/>
        <v/>
      </c>
      <c r="EP24" s="47" t="str">
        <f t="shared" si="41"/>
        <v/>
      </c>
      <c r="EQ24" s="47" t="str">
        <f t="shared" si="41"/>
        <v/>
      </c>
      <c r="ER24" s="47" t="str">
        <f t="shared" si="41"/>
        <v/>
      </c>
      <c r="ES24" s="47" t="str">
        <f t="shared" si="41"/>
        <v/>
      </c>
      <c r="ET24" s="47" t="str">
        <f t="shared" si="41"/>
        <v/>
      </c>
      <c r="EU24" s="47" t="str">
        <f t="shared" si="41"/>
        <v/>
      </c>
      <c r="EV24" s="47" t="str">
        <f t="shared" si="41"/>
        <v/>
      </c>
      <c r="EW24" s="47" t="str">
        <f t="shared" si="41"/>
        <v/>
      </c>
      <c r="EX24" s="47" t="str">
        <f t="shared" si="41"/>
        <v/>
      </c>
      <c r="EY24" s="47" t="str">
        <f t="shared" si="41"/>
        <v/>
      </c>
      <c r="EZ24" s="47" t="str">
        <f t="shared" si="41"/>
        <v/>
      </c>
      <c r="FA24" s="47" t="str">
        <f t="shared" si="41"/>
        <v/>
      </c>
      <c r="FB24" s="47" t="str">
        <f t="shared" si="41"/>
        <v/>
      </c>
      <c r="FC24" s="47" t="str">
        <f t="shared" si="41"/>
        <v/>
      </c>
      <c r="FD24" s="47" t="str">
        <f t="shared" si="41"/>
        <v/>
      </c>
      <c r="FE24" s="47" t="str">
        <f t="shared" si="41"/>
        <v/>
      </c>
      <c r="FF24" s="47" t="str">
        <f t="shared" si="42"/>
        <v/>
      </c>
      <c r="FG24" s="47" t="str">
        <f t="shared" si="42"/>
        <v/>
      </c>
      <c r="FH24" s="47" t="str">
        <f t="shared" si="42"/>
        <v/>
      </c>
      <c r="FI24" s="47" t="str">
        <f t="shared" si="42"/>
        <v/>
      </c>
      <c r="FJ24" s="47" t="str">
        <f t="shared" si="42"/>
        <v/>
      </c>
      <c r="FK24" s="47" t="str">
        <f t="shared" si="42"/>
        <v/>
      </c>
      <c r="FL24" s="47" t="str">
        <f t="shared" si="42"/>
        <v/>
      </c>
      <c r="FM24" s="47" t="str">
        <f t="shared" si="42"/>
        <v/>
      </c>
      <c r="FN24" s="47" t="str">
        <f t="shared" si="42"/>
        <v/>
      </c>
      <c r="FO24" s="47" t="str">
        <f t="shared" si="42"/>
        <v/>
      </c>
      <c r="FP24" s="47" t="str">
        <f t="shared" si="42"/>
        <v/>
      </c>
      <c r="FQ24" s="47" t="str">
        <f t="shared" si="42"/>
        <v/>
      </c>
      <c r="FR24" s="47" t="str">
        <f t="shared" si="42"/>
        <v/>
      </c>
      <c r="FS24" s="47" t="str">
        <f t="shared" si="42"/>
        <v/>
      </c>
      <c r="FT24" s="47" t="str">
        <f t="shared" si="42"/>
        <v/>
      </c>
      <c r="FU24" s="47" t="str">
        <f t="shared" si="42"/>
        <v/>
      </c>
      <c r="FV24" s="47" t="str">
        <f t="shared" si="43"/>
        <v/>
      </c>
      <c r="FW24" s="47" t="str">
        <f t="shared" si="43"/>
        <v/>
      </c>
      <c r="FX24" s="47" t="str">
        <f t="shared" si="43"/>
        <v/>
      </c>
      <c r="FY24" s="47" t="str">
        <f t="shared" si="43"/>
        <v/>
      </c>
      <c r="FZ24" s="47" t="str">
        <f t="shared" si="43"/>
        <v/>
      </c>
      <c r="GA24" s="47" t="str">
        <f t="shared" si="43"/>
        <v/>
      </c>
      <c r="GB24" s="47" t="str">
        <f t="shared" si="43"/>
        <v/>
      </c>
      <c r="GC24" s="47" t="str">
        <f t="shared" si="43"/>
        <v/>
      </c>
      <c r="GD24" s="47" t="str">
        <f t="shared" si="43"/>
        <v/>
      </c>
      <c r="GE24" s="47" t="str">
        <f t="shared" si="43"/>
        <v/>
      </c>
      <c r="GF24" s="47" t="str">
        <f t="shared" si="43"/>
        <v/>
      </c>
      <c r="GG24" s="47" t="str">
        <f t="shared" si="43"/>
        <v/>
      </c>
      <c r="GH24" s="47" t="str">
        <f t="shared" si="43"/>
        <v/>
      </c>
      <c r="GI24" s="47" t="str">
        <f t="shared" si="43"/>
        <v/>
      </c>
      <c r="GJ24" s="47" t="str">
        <f t="shared" si="43"/>
        <v/>
      </c>
      <c r="GK24" s="47" t="str">
        <f t="shared" si="43"/>
        <v/>
      </c>
      <c r="GL24" s="47" t="str">
        <f t="shared" si="44"/>
        <v/>
      </c>
      <c r="GM24" s="47" t="str">
        <f t="shared" si="44"/>
        <v/>
      </c>
      <c r="GN24" s="47" t="str">
        <f t="shared" si="44"/>
        <v/>
      </c>
      <c r="GO24" s="47" t="str">
        <f t="shared" si="44"/>
        <v/>
      </c>
      <c r="GP24" s="47" t="str">
        <f t="shared" si="44"/>
        <v/>
      </c>
      <c r="GQ24" s="47" t="str">
        <f t="shared" si="44"/>
        <v/>
      </c>
      <c r="GR24" s="47" t="str">
        <f t="shared" si="44"/>
        <v/>
      </c>
      <c r="GS24" s="47" t="str">
        <f t="shared" si="44"/>
        <v/>
      </c>
      <c r="GT24" s="47" t="str">
        <f t="shared" si="44"/>
        <v/>
      </c>
      <c r="GU24" s="47" t="str">
        <f t="shared" si="44"/>
        <v/>
      </c>
      <c r="GV24" s="47" t="str">
        <f t="shared" si="44"/>
        <v/>
      </c>
      <c r="GW24" s="47" t="str">
        <f t="shared" si="44"/>
        <v/>
      </c>
      <c r="GX24" s="47" t="str">
        <f t="shared" si="44"/>
        <v/>
      </c>
      <c r="GY24" s="47" t="str">
        <f t="shared" si="44"/>
        <v/>
      </c>
      <c r="GZ24" s="47" t="str">
        <f t="shared" si="44"/>
        <v/>
      </c>
      <c r="HA24" s="47" t="str">
        <f t="shared" si="44"/>
        <v/>
      </c>
      <c r="HB24" s="47" t="str">
        <f t="shared" si="45"/>
        <v/>
      </c>
      <c r="HC24" s="47" t="str">
        <f t="shared" si="45"/>
        <v/>
      </c>
      <c r="HD24" s="47" t="str">
        <f t="shared" si="45"/>
        <v/>
      </c>
      <c r="HE24" s="47" t="str">
        <f t="shared" si="45"/>
        <v/>
      </c>
      <c r="HF24" s="47" t="str">
        <f t="shared" si="45"/>
        <v/>
      </c>
      <c r="HG24" s="47" t="str">
        <f t="shared" si="45"/>
        <v/>
      </c>
      <c r="HH24" s="47" t="str">
        <f t="shared" si="45"/>
        <v/>
      </c>
      <c r="HI24" s="47" t="str">
        <f t="shared" si="45"/>
        <v/>
      </c>
      <c r="HJ24" s="47" t="str">
        <f t="shared" si="45"/>
        <v/>
      </c>
      <c r="HK24" s="47" t="str">
        <f t="shared" si="45"/>
        <v/>
      </c>
      <c r="HL24" s="47" t="str">
        <f t="shared" si="45"/>
        <v/>
      </c>
      <c r="HM24" s="47" t="str">
        <f t="shared" si="45"/>
        <v/>
      </c>
      <c r="HN24" s="47" t="str">
        <f t="shared" si="45"/>
        <v/>
      </c>
      <c r="HO24" s="47" t="str">
        <f t="shared" si="45"/>
        <v/>
      </c>
      <c r="HP24" s="47" t="str">
        <f t="shared" si="45"/>
        <v/>
      </c>
      <c r="HQ24" s="47" t="str">
        <f t="shared" si="45"/>
        <v/>
      </c>
      <c r="HR24" s="47" t="str">
        <f t="shared" si="46"/>
        <v/>
      </c>
      <c r="HS24" s="47" t="str">
        <f t="shared" si="16"/>
        <v/>
      </c>
      <c r="HT24" s="47" t="str">
        <f t="shared" si="16"/>
        <v/>
      </c>
      <c r="HU24" s="47" t="str">
        <f t="shared" si="16"/>
        <v/>
      </c>
      <c r="HV24" s="47" t="str">
        <f t="shared" si="16"/>
        <v/>
      </c>
      <c r="HW24" s="165" t="e">
        <f t="shared" si="56"/>
        <v>#N/A</v>
      </c>
      <c r="HX24" s="165" t="e">
        <f t="shared" si="56"/>
        <v>#N/A</v>
      </c>
      <c r="HY24" s="165" t="e">
        <f t="shared" si="56"/>
        <v>#N/A</v>
      </c>
      <c r="HZ24" s="165" t="e">
        <f t="shared" si="56"/>
        <v>#N/A</v>
      </c>
      <c r="IA24" s="165" t="e">
        <f t="shared" si="47"/>
        <v>#N/A</v>
      </c>
      <c r="IB24" s="165" t="e">
        <f t="shared" si="47"/>
        <v>#N/A</v>
      </c>
      <c r="IC24" s="165" t="e">
        <f t="shared" si="47"/>
        <v>#N/A</v>
      </c>
      <c r="ID24" s="165" t="e">
        <f t="shared" si="47"/>
        <v>#N/A</v>
      </c>
      <c r="IE24" s="165" t="e">
        <f t="shared" si="47"/>
        <v>#N/A</v>
      </c>
      <c r="IF24" s="165" t="e">
        <f t="shared" si="47"/>
        <v>#N/A</v>
      </c>
      <c r="IG24" s="165" t="e">
        <f t="shared" si="47"/>
        <v>#N/A</v>
      </c>
      <c r="IH24" s="165" t="e">
        <f t="shared" si="47"/>
        <v>#N/A</v>
      </c>
      <c r="II24" s="165" t="e">
        <f t="shared" si="47"/>
        <v>#N/A</v>
      </c>
      <c r="IJ24" s="165" t="e">
        <f t="shared" si="47"/>
        <v>#N/A</v>
      </c>
      <c r="IK24" s="165" t="e">
        <f t="shared" si="47"/>
        <v>#N/A</v>
      </c>
      <c r="IL24" s="165" t="e">
        <f t="shared" si="47"/>
        <v>#N/A</v>
      </c>
      <c r="IM24" s="165" t="e">
        <f t="shared" si="47"/>
        <v>#N/A</v>
      </c>
      <c r="IN24" s="165" t="e">
        <f t="shared" si="47"/>
        <v>#N/A</v>
      </c>
      <c r="IO24" s="165" t="e">
        <f t="shared" si="47"/>
        <v>#N/A</v>
      </c>
      <c r="IP24" s="165" t="e">
        <f t="shared" si="47"/>
        <v>#N/A</v>
      </c>
      <c r="IQ24" s="165" t="e">
        <f t="shared" si="57"/>
        <v>#N/A</v>
      </c>
      <c r="IR24" s="165" t="e">
        <f t="shared" si="57"/>
        <v>#N/A</v>
      </c>
      <c r="IS24" s="165" t="e">
        <f t="shared" si="57"/>
        <v>#N/A</v>
      </c>
      <c r="IT24" s="165" t="e">
        <f t="shared" si="57"/>
        <v>#N/A</v>
      </c>
      <c r="IU24" s="165" t="e">
        <f t="shared" si="57"/>
        <v>#N/A</v>
      </c>
      <c r="IV24" s="165" t="e">
        <f t="shared" si="57"/>
        <v>#N/A</v>
      </c>
      <c r="IW24" s="165" t="e">
        <f t="shared" si="57"/>
        <v>#N/A</v>
      </c>
      <c r="IX24" s="165" t="e">
        <f t="shared" si="57"/>
        <v>#N/A</v>
      </c>
      <c r="IY24" s="165" t="e">
        <f t="shared" si="57"/>
        <v>#N/A</v>
      </c>
      <c r="IZ24" s="165" t="e">
        <f t="shared" si="57"/>
        <v>#N/A</v>
      </c>
      <c r="JA24" s="165" t="e">
        <f t="shared" si="57"/>
        <v>#N/A</v>
      </c>
      <c r="JB24" s="165" t="e">
        <f t="shared" si="57"/>
        <v>#N/A</v>
      </c>
      <c r="JC24" s="165" t="e">
        <f t="shared" si="57"/>
        <v>#N/A</v>
      </c>
      <c r="JD24" s="165" t="e">
        <f t="shared" si="57"/>
        <v>#N/A</v>
      </c>
      <c r="JE24" s="165" t="e">
        <f t="shared" si="57"/>
        <v>#N/A</v>
      </c>
      <c r="JF24" s="165" t="e">
        <f t="shared" si="57"/>
        <v>#N/A</v>
      </c>
      <c r="JG24" s="165" t="e">
        <f t="shared" si="58"/>
        <v>#N/A</v>
      </c>
      <c r="JH24" s="165" t="e">
        <f t="shared" si="58"/>
        <v>#N/A</v>
      </c>
      <c r="JI24" s="165" t="e">
        <f t="shared" si="58"/>
        <v>#N/A</v>
      </c>
      <c r="JJ24" s="165" t="e">
        <f t="shared" si="58"/>
        <v>#N/A</v>
      </c>
      <c r="JK24" s="165" t="e">
        <f t="shared" si="58"/>
        <v>#N/A</v>
      </c>
      <c r="JL24" s="165" t="e">
        <f t="shared" si="58"/>
        <v>#N/A</v>
      </c>
      <c r="JM24" s="165" t="e">
        <f t="shared" si="58"/>
        <v>#N/A</v>
      </c>
      <c r="JN24" s="165" t="e">
        <f t="shared" si="58"/>
        <v>#N/A</v>
      </c>
      <c r="JO24" s="165" t="e">
        <f t="shared" si="58"/>
        <v>#N/A</v>
      </c>
      <c r="JP24" s="165" t="e">
        <f t="shared" si="58"/>
        <v>#N/A</v>
      </c>
      <c r="JQ24" s="165" t="e">
        <f t="shared" si="58"/>
        <v>#N/A</v>
      </c>
      <c r="JR24" s="165" t="e">
        <f t="shared" si="58"/>
        <v>#N/A</v>
      </c>
      <c r="JS24" s="165" t="e">
        <f t="shared" si="58"/>
        <v>#N/A</v>
      </c>
      <c r="JT24" s="165" t="e">
        <f t="shared" si="58"/>
        <v>#N/A</v>
      </c>
      <c r="JU24" s="165" t="e">
        <f t="shared" si="58"/>
        <v>#N/A</v>
      </c>
      <c r="JV24" s="165" t="e">
        <f t="shared" si="58"/>
        <v>#N/A</v>
      </c>
      <c r="JW24" s="165" t="e">
        <f t="shared" si="48"/>
        <v>#N/A</v>
      </c>
      <c r="JX24" s="165" t="e">
        <f t="shared" si="48"/>
        <v>#N/A</v>
      </c>
      <c r="JY24" s="165" t="e">
        <f t="shared" si="48"/>
        <v>#N/A</v>
      </c>
      <c r="JZ24" s="165" t="e">
        <f t="shared" si="48"/>
        <v>#N/A</v>
      </c>
      <c r="KA24" s="165" t="e">
        <f t="shared" si="48"/>
        <v>#N/A</v>
      </c>
      <c r="KB24" s="165" t="e">
        <f t="shared" si="48"/>
        <v>#N/A</v>
      </c>
      <c r="KC24" s="165" t="e">
        <f t="shared" si="48"/>
        <v>#N/A</v>
      </c>
      <c r="KD24" s="165" t="e">
        <f t="shared" si="48"/>
        <v>#N/A</v>
      </c>
      <c r="KE24" s="165" t="e">
        <f t="shared" si="48"/>
        <v>#N/A</v>
      </c>
      <c r="KF24" s="165" t="e">
        <f t="shared" si="48"/>
        <v>#N/A</v>
      </c>
      <c r="KG24" s="165" t="e">
        <f t="shared" si="48"/>
        <v>#N/A</v>
      </c>
      <c r="KH24" s="165" t="e">
        <f t="shared" si="59"/>
        <v>#N/A</v>
      </c>
      <c r="KI24" s="165" t="e">
        <f t="shared" si="59"/>
        <v>#N/A</v>
      </c>
      <c r="KJ24" s="165" t="e">
        <f t="shared" si="59"/>
        <v>#N/A</v>
      </c>
      <c r="KK24" s="165" t="e">
        <f t="shared" si="59"/>
        <v>#N/A</v>
      </c>
      <c r="KL24" s="165" t="e">
        <f t="shared" si="59"/>
        <v>#N/A</v>
      </c>
      <c r="KM24" s="165" t="e">
        <f t="shared" si="49"/>
        <v>#N/A</v>
      </c>
      <c r="KN24" s="165" t="e">
        <f t="shared" si="49"/>
        <v>#N/A</v>
      </c>
      <c r="KO24" s="165" t="e">
        <f t="shared" si="49"/>
        <v>#N/A</v>
      </c>
      <c r="KP24" s="165" t="e">
        <f t="shared" si="49"/>
        <v>#N/A</v>
      </c>
      <c r="KQ24" s="165" t="e">
        <f t="shared" si="49"/>
        <v>#N/A</v>
      </c>
      <c r="KR24" s="165" t="e">
        <f t="shared" si="49"/>
        <v>#N/A</v>
      </c>
      <c r="KS24" s="165" t="e">
        <f t="shared" si="49"/>
        <v>#N/A</v>
      </c>
      <c r="KT24" s="165" t="e">
        <f t="shared" si="49"/>
        <v>#N/A</v>
      </c>
      <c r="KU24" s="165" t="e">
        <f t="shared" si="49"/>
        <v>#N/A</v>
      </c>
      <c r="KV24" s="165" t="e">
        <f t="shared" si="49"/>
        <v>#N/A</v>
      </c>
      <c r="KW24" s="165" t="e">
        <f t="shared" si="49"/>
        <v>#N/A</v>
      </c>
      <c r="KX24" s="165" t="e">
        <f t="shared" si="49"/>
        <v>#N/A</v>
      </c>
      <c r="KY24" s="165" t="e">
        <f t="shared" si="49"/>
        <v>#N/A</v>
      </c>
      <c r="KZ24" s="165" t="e">
        <f t="shared" si="49"/>
        <v>#N/A</v>
      </c>
      <c r="LA24" s="165" t="e">
        <f t="shared" si="49"/>
        <v>#N/A</v>
      </c>
      <c r="LB24" s="165" t="e">
        <f t="shared" si="49"/>
        <v>#N/A</v>
      </c>
      <c r="LC24" s="165" t="e">
        <f t="shared" si="60"/>
        <v>#N/A</v>
      </c>
      <c r="LD24" s="165" t="e">
        <f t="shared" si="60"/>
        <v>#N/A</v>
      </c>
      <c r="LE24" s="165" t="e">
        <f t="shared" si="60"/>
        <v>#N/A</v>
      </c>
      <c r="LF24" s="165" t="e">
        <f t="shared" si="60"/>
        <v>#N/A</v>
      </c>
      <c r="LG24" s="165" t="e">
        <f t="shared" si="60"/>
        <v>#N/A</v>
      </c>
      <c r="LH24" s="165" t="e">
        <f t="shared" si="60"/>
        <v>#N/A</v>
      </c>
      <c r="LI24" s="165" t="e">
        <f t="shared" si="60"/>
        <v>#N/A</v>
      </c>
      <c r="LJ24" s="165" t="e">
        <f t="shared" si="60"/>
        <v>#N/A</v>
      </c>
      <c r="LK24" s="165" t="e">
        <f t="shared" si="60"/>
        <v>#N/A</v>
      </c>
      <c r="LL24" s="165" t="e">
        <f t="shared" si="60"/>
        <v>#N/A</v>
      </c>
      <c r="LM24" s="165" t="e">
        <f t="shared" si="60"/>
        <v>#N/A</v>
      </c>
      <c r="LN24" s="165" t="e">
        <f t="shared" si="60"/>
        <v>#N/A</v>
      </c>
      <c r="LO24" s="165" t="e">
        <f t="shared" si="60"/>
        <v>#N/A</v>
      </c>
      <c r="LP24" s="165" t="e">
        <f t="shared" si="60"/>
        <v>#N/A</v>
      </c>
      <c r="LQ24" s="165" t="e">
        <f t="shared" si="60"/>
        <v>#N/A</v>
      </c>
      <c r="LR24" s="165" t="e">
        <f t="shared" si="60"/>
        <v>#N/A</v>
      </c>
      <c r="LS24" s="165" t="e">
        <f t="shared" si="61"/>
        <v>#N/A</v>
      </c>
      <c r="LT24" s="165" t="e">
        <f t="shared" si="61"/>
        <v>#N/A</v>
      </c>
      <c r="LU24" s="165" t="e">
        <f t="shared" si="61"/>
        <v>#N/A</v>
      </c>
      <c r="LV24" s="165" t="e">
        <f t="shared" si="61"/>
        <v>#N/A</v>
      </c>
      <c r="LW24" s="165" t="e">
        <f t="shared" si="61"/>
        <v>#N/A</v>
      </c>
      <c r="LX24" s="165" t="e">
        <f t="shared" si="61"/>
        <v>#N/A</v>
      </c>
      <c r="LY24" s="165" t="e">
        <f t="shared" si="61"/>
        <v>#N/A</v>
      </c>
      <c r="LZ24" s="165" t="e">
        <f t="shared" si="61"/>
        <v>#N/A</v>
      </c>
      <c r="MA24" s="165" t="e">
        <f t="shared" si="61"/>
        <v>#N/A</v>
      </c>
      <c r="MB24" s="165" t="e">
        <f t="shared" si="61"/>
        <v>#N/A</v>
      </c>
      <c r="MC24" s="165" t="e">
        <f t="shared" si="61"/>
        <v>#N/A</v>
      </c>
      <c r="MD24" s="165" t="e">
        <f t="shared" si="61"/>
        <v>#N/A</v>
      </c>
      <c r="ME24" s="165" t="e">
        <f t="shared" si="61"/>
        <v>#N/A</v>
      </c>
      <c r="MF24" s="165" t="e">
        <f t="shared" si="61"/>
        <v>#N/A</v>
      </c>
      <c r="MG24" s="165" t="e">
        <f t="shared" si="61"/>
        <v>#N/A</v>
      </c>
      <c r="MH24" s="165" t="e">
        <f t="shared" si="61"/>
        <v>#N/A</v>
      </c>
      <c r="MI24" s="165" t="e">
        <f t="shared" si="50"/>
        <v>#N/A</v>
      </c>
      <c r="MJ24" s="165" t="e">
        <f t="shared" si="50"/>
        <v>#N/A</v>
      </c>
      <c r="MK24" s="165" t="e">
        <f t="shared" si="50"/>
        <v>#N/A</v>
      </c>
      <c r="ML24" s="165" t="e">
        <f t="shared" si="50"/>
        <v>#N/A</v>
      </c>
      <c r="MM24" s="165" t="e">
        <f t="shared" si="50"/>
        <v>#N/A</v>
      </c>
      <c r="MN24" s="165" t="e">
        <f t="shared" si="50"/>
        <v>#N/A</v>
      </c>
      <c r="MO24" s="165" t="e">
        <f t="shared" si="50"/>
        <v>#N/A</v>
      </c>
      <c r="MP24" s="165" t="e">
        <f t="shared" si="50"/>
        <v>#N/A</v>
      </c>
      <c r="MQ24" s="165" t="e">
        <f t="shared" si="50"/>
        <v>#N/A</v>
      </c>
      <c r="MR24" s="165" t="e">
        <f t="shared" si="50"/>
        <v>#N/A</v>
      </c>
      <c r="MS24" s="165" t="e">
        <f t="shared" si="50"/>
        <v>#N/A</v>
      </c>
      <c r="MT24" s="165" t="e">
        <f t="shared" si="62"/>
        <v>#N/A</v>
      </c>
      <c r="MU24" s="165" t="e">
        <f t="shared" si="62"/>
        <v>#N/A</v>
      </c>
      <c r="MV24" s="165" t="e">
        <f t="shared" si="62"/>
        <v>#N/A</v>
      </c>
      <c r="MW24" s="165" t="e">
        <f t="shared" si="62"/>
        <v>#N/A</v>
      </c>
      <c r="MX24" s="165" t="e">
        <f t="shared" si="62"/>
        <v>#N/A</v>
      </c>
      <c r="MY24" s="165" t="e">
        <f t="shared" si="51"/>
        <v>#N/A</v>
      </c>
      <c r="MZ24" s="165" t="e">
        <f t="shared" si="51"/>
        <v>#N/A</v>
      </c>
      <c r="NA24" s="165" t="e">
        <f t="shared" si="51"/>
        <v>#N/A</v>
      </c>
      <c r="NB24" s="165" t="e">
        <f t="shared" si="51"/>
        <v>#N/A</v>
      </c>
      <c r="NC24" s="165" t="e">
        <f t="shared" si="51"/>
        <v>#N/A</v>
      </c>
      <c r="ND24" s="165" t="e">
        <f t="shared" si="51"/>
        <v>#N/A</v>
      </c>
      <c r="NE24" s="165" t="e">
        <f t="shared" si="51"/>
        <v>#N/A</v>
      </c>
      <c r="NF24" s="165" t="e">
        <f t="shared" si="51"/>
        <v>#N/A</v>
      </c>
      <c r="NG24" s="165" t="e">
        <f t="shared" si="51"/>
        <v>#N/A</v>
      </c>
      <c r="NH24" s="165" t="e">
        <f t="shared" si="51"/>
        <v>#N/A</v>
      </c>
      <c r="NI24" s="165" t="e">
        <f t="shared" si="51"/>
        <v>#N/A</v>
      </c>
      <c r="NJ24" s="165" t="e">
        <f t="shared" si="51"/>
        <v>#N/A</v>
      </c>
      <c r="NK24" s="165" t="e">
        <f t="shared" si="51"/>
        <v>#N/A</v>
      </c>
      <c r="NL24" s="165" t="e">
        <f t="shared" si="51"/>
        <v>#N/A</v>
      </c>
      <c r="NM24" s="165" t="e">
        <f t="shared" si="51"/>
        <v>#N/A</v>
      </c>
      <c r="NN24" s="165" t="e">
        <f t="shared" si="51"/>
        <v>#N/A</v>
      </c>
      <c r="NO24" s="165" t="e">
        <f t="shared" si="63"/>
        <v>#N/A</v>
      </c>
      <c r="NP24" s="165" t="e">
        <f t="shared" si="63"/>
        <v>#N/A</v>
      </c>
      <c r="NQ24" s="165" t="e">
        <f t="shared" si="63"/>
        <v>#N/A</v>
      </c>
      <c r="NR24" s="165" t="e">
        <f t="shared" si="63"/>
        <v>#N/A</v>
      </c>
      <c r="NS24" s="165" t="e">
        <f t="shared" si="63"/>
        <v>#N/A</v>
      </c>
      <c r="NT24" s="165" t="e">
        <f t="shared" si="63"/>
        <v>#N/A</v>
      </c>
      <c r="NU24" s="165" t="e">
        <f t="shared" si="63"/>
        <v>#N/A</v>
      </c>
      <c r="NV24" s="165" t="e">
        <f t="shared" si="63"/>
        <v>#N/A</v>
      </c>
      <c r="NW24" s="165" t="e">
        <f t="shared" si="63"/>
        <v>#N/A</v>
      </c>
      <c r="NX24" s="165" t="e">
        <f t="shared" si="63"/>
        <v>#N/A</v>
      </c>
      <c r="NY24" s="165" t="e">
        <f t="shared" si="63"/>
        <v>#N/A</v>
      </c>
      <c r="NZ24" s="165" t="e">
        <f t="shared" si="63"/>
        <v>#N/A</v>
      </c>
      <c r="OA24" s="165" t="e">
        <f t="shared" si="63"/>
        <v>#N/A</v>
      </c>
      <c r="OB24" s="165" t="e">
        <f t="shared" si="63"/>
        <v>#N/A</v>
      </c>
      <c r="OC24" s="165" t="e">
        <f t="shared" si="63"/>
        <v>#N/A</v>
      </c>
      <c r="OD24" s="165" t="e">
        <f t="shared" si="63"/>
        <v>#N/A</v>
      </c>
      <c r="OE24" s="165" t="e">
        <f t="shared" si="64"/>
        <v>#N/A</v>
      </c>
      <c r="OF24" s="165" t="e">
        <f t="shared" si="64"/>
        <v>#N/A</v>
      </c>
      <c r="OG24" s="165" t="e">
        <f t="shared" si="64"/>
        <v>#N/A</v>
      </c>
      <c r="OH24" s="165" t="e">
        <f t="shared" si="64"/>
        <v>#N/A</v>
      </c>
      <c r="OI24" s="165" t="e">
        <f t="shared" si="64"/>
        <v>#N/A</v>
      </c>
      <c r="OJ24" s="165" t="e">
        <f t="shared" si="64"/>
        <v>#N/A</v>
      </c>
      <c r="OK24" s="165" t="e">
        <f t="shared" si="64"/>
        <v>#N/A</v>
      </c>
      <c r="OL24" s="165" t="e">
        <f t="shared" si="64"/>
        <v>#N/A</v>
      </c>
      <c r="OM24" s="165" t="e">
        <f t="shared" si="64"/>
        <v>#N/A</v>
      </c>
      <c r="ON24" s="165" t="e">
        <f t="shared" si="64"/>
        <v>#N/A</v>
      </c>
      <c r="OO24" s="165" t="e">
        <f t="shared" si="64"/>
        <v>#N/A</v>
      </c>
      <c r="OP24" s="165" t="e">
        <f t="shared" si="64"/>
        <v>#N/A</v>
      </c>
      <c r="OQ24" s="165" t="e">
        <f t="shared" si="64"/>
        <v>#N/A</v>
      </c>
      <c r="OR24" s="165" t="e">
        <f t="shared" si="64"/>
        <v>#N/A</v>
      </c>
      <c r="OS24" s="165" t="e">
        <f t="shared" si="64"/>
        <v>#N/A</v>
      </c>
      <c r="OT24" s="165" t="e">
        <f t="shared" si="64"/>
        <v>#N/A</v>
      </c>
      <c r="OU24" s="165" t="e">
        <f t="shared" si="52"/>
        <v>#N/A</v>
      </c>
      <c r="OV24" s="165" t="e">
        <f t="shared" si="52"/>
        <v>#N/A</v>
      </c>
      <c r="OW24" s="165" t="e">
        <f t="shared" si="52"/>
        <v>#N/A</v>
      </c>
      <c r="OX24" s="165" t="e">
        <f t="shared" si="52"/>
        <v>#N/A</v>
      </c>
      <c r="OY24" s="165" t="e">
        <f t="shared" si="52"/>
        <v>#N/A</v>
      </c>
      <c r="OZ24" s="165" t="e">
        <f t="shared" si="52"/>
        <v>#N/A</v>
      </c>
      <c r="PA24" s="165" t="e">
        <f t="shared" si="52"/>
        <v>#N/A</v>
      </c>
      <c r="PB24" s="165" t="e">
        <f t="shared" si="52"/>
        <v>#N/A</v>
      </c>
      <c r="PC24" s="165" t="e">
        <f t="shared" si="52"/>
        <v>#N/A</v>
      </c>
      <c r="PD24" s="165" t="e">
        <f t="shared" si="52"/>
        <v>#N/A</v>
      </c>
      <c r="PE24" s="165" t="e">
        <f t="shared" si="52"/>
        <v>#N/A</v>
      </c>
      <c r="PF24" s="165" t="e">
        <f t="shared" si="65"/>
        <v>#N/A</v>
      </c>
      <c r="PG24" s="165" t="e">
        <f t="shared" si="65"/>
        <v>#N/A</v>
      </c>
      <c r="PH24" s="165" t="e">
        <f t="shared" si="65"/>
        <v>#N/A</v>
      </c>
      <c r="PI24" s="165" t="e">
        <f t="shared" si="65"/>
        <v>#N/A</v>
      </c>
      <c r="PJ24" s="165" t="e">
        <f t="shared" si="65"/>
        <v>#N/A</v>
      </c>
      <c r="PK24" s="165" t="e">
        <f t="shared" si="65"/>
        <v>#N/A</v>
      </c>
      <c r="PL24" s="165" t="e">
        <f t="shared" si="65"/>
        <v>#N/A</v>
      </c>
      <c r="PM24" s="165" t="e">
        <f t="shared" si="65"/>
        <v>#N/A</v>
      </c>
      <c r="PN24" s="165" t="e">
        <f t="shared" si="65"/>
        <v>#N/A</v>
      </c>
      <c r="PO24" s="165" t="e">
        <f t="shared" si="65"/>
        <v>#N/A</v>
      </c>
    </row>
    <row r="25" spans="1:431" hidden="1" x14ac:dyDescent="0.45">
      <c r="A25" s="362"/>
      <c r="B25" s="368" t="str">
        <f>IF($R25="","",ROUND(_xlfn.NORM.INV(ABS(VLOOKUP($T$1,VLookups!$A$43:$B$44,2,FALSE)-B$2),$N25,$R25),0))</f>
        <v/>
      </c>
      <c r="C25" s="374" t="str">
        <f t="shared" si="36"/>
        <v/>
      </c>
      <c r="D25" s="375" t="str">
        <f t="shared" si="37"/>
        <v/>
      </c>
      <c r="E25" s="105"/>
      <c r="F25" s="113"/>
      <c r="G25" s="118" t="str">
        <f t="shared" si="30"/>
        <v/>
      </c>
      <c r="H25" s="91"/>
      <c r="I25" s="118" t="str">
        <f t="shared" si="31"/>
        <v/>
      </c>
      <c r="J25" s="113"/>
      <c r="K25" s="106"/>
      <c r="L25" s="120" t="str">
        <f t="shared" si="0"/>
        <v/>
      </c>
      <c r="M25" s="120" t="str">
        <f t="shared" si="1"/>
        <v/>
      </c>
      <c r="N25" s="71" t="str">
        <f t="shared" si="32"/>
        <v/>
      </c>
      <c r="O25" s="23"/>
      <c r="P25" s="55"/>
      <c r="Q25" s="298"/>
      <c r="R25" s="72" t="str">
        <f>IF(AND(G25&gt;0,H25&gt;0,I25&gt;0),IF(ISBLANK(Q25),IF(ISBLANK(O25),"",(I25-G25)*VLOOKUP(O25,VLookups!$A$4:$B$13,2,FALSE)),Q25),"")</f>
        <v/>
      </c>
      <c r="S25" s="73" t="str">
        <f t="shared" si="2"/>
        <v/>
      </c>
      <c r="T25" s="91"/>
      <c r="U25" s="265" t="str">
        <f>IF(AND(T25&gt;0,H25&gt;0,NOT(R25="")),ABS(VLOOKUP($T$1,VLookups!$A$43:$B$44,2,FALSE)-_xlfn.NORM.DIST(T25,N25,R25,TRUE)),"")</f>
        <v/>
      </c>
      <c r="V25" s="90" t="str">
        <f>IF(AND($G25&gt;0,$H25&gt;0,$I25&gt;0,NOT(ISBLANK($O25))),_xlfn.NORM.INV(ABS(VLOOKUP($T$1,VLookups!$A$43:$B$44,2,FALSE)-V$3),$N25,$R25),"")</f>
        <v/>
      </c>
      <c r="W25" s="89" t="str">
        <f>IF(AND($G25&gt;0,$H25&gt;0,$I25&gt;0,NOT(ISBLANK($O25))),_xlfn.NORM.INV(ABS(VLOOKUP($T$1,VLookups!$A$43:$B$44,2,FALSE)-W$3),$N25,$R25),"")</f>
        <v/>
      </c>
      <c r="X25" s="90" t="str">
        <f>IF(AND($G25&gt;0,$H25&gt;0,$I25&gt;0,NOT(ISBLANK($O25))),_xlfn.NORM.INV(ABS(VLOOKUP($T$1,VLookups!$A$43:$B$44,2,FALSE)-X$3),$N25,$R25),"")</f>
        <v/>
      </c>
      <c r="Y25" s="89" t="str">
        <f>IF(AND($G25&gt;0,$H25&gt;0,$I25&gt;0,NOT(ISBLANK($O25))),_xlfn.NORM.INV(ABS(VLOOKUP($T$1,VLookups!$A$43:$B$44,2,FALSE)-Y$3),$N25,$R25),"")</f>
        <v/>
      </c>
      <c r="Z25" s="90" t="str">
        <f>IF(AND($G25&gt;0,$H25&gt;0,$I25&gt;0,NOT(ISBLANK($O25))),_xlfn.NORM.INV(ABS(VLOOKUP($T$1,VLookups!$A$43:$B$44,2,FALSE)-Z$3),$N25,$R25),"")</f>
        <v/>
      </c>
      <c r="AA25" s="89" t="str">
        <f>IF(AND($G25&gt;0,$H25&gt;0,$I25&gt;0,NOT(ISBLANK($O25))),_xlfn.NORM.INV(ABS(VLOOKUP($T$1,VLookups!$A$43:$B$44,2,FALSE)-AA$3),$N25,$R25),"")</f>
        <v/>
      </c>
      <c r="AB25" s="5"/>
      <c r="AC25" s="164" t="str">
        <f t="shared" si="33"/>
        <v/>
      </c>
      <c r="AD25" s="47" t="str">
        <f t="shared" ref="AD25:AS40" si="71">IF(ISNONTEXT($AC25),AE25-$AC25,"")</f>
        <v/>
      </c>
      <c r="AE25" s="47" t="str">
        <f t="shared" si="71"/>
        <v/>
      </c>
      <c r="AF25" s="47" t="str">
        <f t="shared" si="71"/>
        <v/>
      </c>
      <c r="AG25" s="47" t="str">
        <f t="shared" si="71"/>
        <v/>
      </c>
      <c r="AH25" s="47" t="str">
        <f t="shared" si="71"/>
        <v/>
      </c>
      <c r="AI25" s="47" t="str">
        <f t="shared" si="71"/>
        <v/>
      </c>
      <c r="AJ25" s="47" t="str">
        <f t="shared" si="71"/>
        <v/>
      </c>
      <c r="AK25" s="47" t="str">
        <f t="shared" si="71"/>
        <v/>
      </c>
      <c r="AL25" s="47" t="str">
        <f t="shared" si="71"/>
        <v/>
      </c>
      <c r="AM25" s="47" t="str">
        <f t="shared" si="71"/>
        <v/>
      </c>
      <c r="AN25" s="47" t="str">
        <f t="shared" si="71"/>
        <v/>
      </c>
      <c r="AO25" s="47" t="str">
        <f t="shared" si="71"/>
        <v/>
      </c>
      <c r="AP25" s="47" t="str">
        <f t="shared" si="71"/>
        <v/>
      </c>
      <c r="AQ25" s="47" t="str">
        <f t="shared" si="71"/>
        <v/>
      </c>
      <c r="AR25" s="47" t="str">
        <f t="shared" si="71"/>
        <v/>
      </c>
      <c r="AS25" s="47" t="str">
        <f t="shared" si="71"/>
        <v/>
      </c>
      <c r="AT25" s="47" t="str">
        <f t="shared" si="67"/>
        <v/>
      </c>
      <c r="AU25" s="47" t="str">
        <f t="shared" si="67"/>
        <v/>
      </c>
      <c r="AV25" s="47" t="str">
        <f t="shared" si="67"/>
        <v/>
      </c>
      <c r="AW25" s="47" t="str">
        <f t="shared" si="67"/>
        <v/>
      </c>
      <c r="AX25" s="47" t="str">
        <f t="shared" si="67"/>
        <v/>
      </c>
      <c r="AY25" s="47" t="str">
        <f t="shared" si="67"/>
        <v/>
      </c>
      <c r="AZ25" s="47" t="str">
        <f t="shared" si="67"/>
        <v/>
      </c>
      <c r="BA25" s="47" t="str">
        <f t="shared" si="67"/>
        <v/>
      </c>
      <c r="BB25" s="47" t="str">
        <f t="shared" si="67"/>
        <v/>
      </c>
      <c r="BC25" s="47" t="str">
        <f t="shared" si="67"/>
        <v/>
      </c>
      <c r="BD25" s="47" t="str">
        <f t="shared" si="67"/>
        <v/>
      </c>
      <c r="BE25" s="47" t="str">
        <f t="shared" si="68"/>
        <v/>
      </c>
      <c r="BF25" s="47" t="str">
        <f t="shared" si="68"/>
        <v/>
      </c>
      <c r="BG25" s="47" t="str">
        <f t="shared" si="68"/>
        <v/>
      </c>
      <c r="BH25" s="47" t="str">
        <f t="shared" si="68"/>
        <v/>
      </c>
      <c r="BI25" s="47" t="str">
        <f t="shared" si="68"/>
        <v/>
      </c>
      <c r="BJ25" s="47" t="str">
        <f t="shared" si="68"/>
        <v/>
      </c>
      <c r="BK25" s="47" t="str">
        <f t="shared" si="68"/>
        <v/>
      </c>
      <c r="BL25" s="47" t="str">
        <f t="shared" si="68"/>
        <v/>
      </c>
      <c r="BM25" s="47" t="str">
        <f t="shared" si="68"/>
        <v/>
      </c>
      <c r="BN25" s="47" t="str">
        <f t="shared" si="68"/>
        <v/>
      </c>
      <c r="BO25" s="47" t="str">
        <f t="shared" si="68"/>
        <v/>
      </c>
      <c r="BP25" s="47" t="str">
        <f t="shared" si="68"/>
        <v/>
      </c>
      <c r="BQ25" s="47" t="str">
        <f t="shared" si="68"/>
        <v/>
      </c>
      <c r="BR25" s="47" t="str">
        <f t="shared" si="68"/>
        <v/>
      </c>
      <c r="BS25" s="47" t="str">
        <f t="shared" si="68"/>
        <v/>
      </c>
      <c r="BT25" s="47" t="str">
        <f t="shared" si="68"/>
        <v/>
      </c>
      <c r="BU25" s="47" t="str">
        <f t="shared" si="69"/>
        <v/>
      </c>
      <c r="BV25" s="47" t="str">
        <f t="shared" si="69"/>
        <v/>
      </c>
      <c r="BW25" s="47" t="str">
        <f t="shared" si="69"/>
        <v/>
      </c>
      <c r="BX25" s="47" t="str">
        <f t="shared" si="69"/>
        <v/>
      </c>
      <c r="BY25" s="47" t="str">
        <f t="shared" si="69"/>
        <v/>
      </c>
      <c r="BZ25" s="47" t="str">
        <f t="shared" si="69"/>
        <v/>
      </c>
      <c r="CA25" s="47" t="str">
        <f t="shared" si="69"/>
        <v/>
      </c>
      <c r="CB25" s="47" t="str">
        <f t="shared" si="69"/>
        <v/>
      </c>
      <c r="CC25" s="47" t="str">
        <f t="shared" si="69"/>
        <v/>
      </c>
      <c r="CD25" s="47" t="str">
        <f t="shared" si="69"/>
        <v/>
      </c>
      <c r="CE25" s="47" t="str">
        <f t="shared" si="69"/>
        <v/>
      </c>
      <c r="CF25" s="47" t="str">
        <f t="shared" si="69"/>
        <v/>
      </c>
      <c r="CG25" s="47" t="str">
        <f t="shared" si="69"/>
        <v/>
      </c>
      <c r="CH25" s="47" t="str">
        <f t="shared" si="69"/>
        <v/>
      </c>
      <c r="CI25" s="47" t="str">
        <f t="shared" si="69"/>
        <v/>
      </c>
      <c r="CJ25" s="47" t="str">
        <f t="shared" si="69"/>
        <v/>
      </c>
      <c r="CK25" s="47" t="str">
        <f t="shared" si="70"/>
        <v/>
      </c>
      <c r="CL25" s="47" t="str">
        <f t="shared" si="70"/>
        <v/>
      </c>
      <c r="CM25" s="47" t="str">
        <f t="shared" si="70"/>
        <v/>
      </c>
      <c r="CN25" s="47" t="str">
        <f t="shared" si="70"/>
        <v/>
      </c>
      <c r="CO25" s="47" t="str">
        <f t="shared" si="70"/>
        <v/>
      </c>
      <c r="CP25" s="47" t="str">
        <f t="shared" si="70"/>
        <v/>
      </c>
      <c r="CQ25" s="47" t="str">
        <f t="shared" si="70"/>
        <v/>
      </c>
      <c r="CR25" s="47" t="str">
        <f t="shared" si="70"/>
        <v/>
      </c>
      <c r="CS25" s="47" t="str">
        <f t="shared" si="70"/>
        <v/>
      </c>
      <c r="CT25" s="47" t="str">
        <f t="shared" si="70"/>
        <v/>
      </c>
      <c r="CU25" s="47" t="str">
        <f t="shared" si="70"/>
        <v/>
      </c>
      <c r="CV25" s="47" t="str">
        <f t="shared" si="70"/>
        <v/>
      </c>
      <c r="CW25" s="47" t="str">
        <f t="shared" si="70"/>
        <v/>
      </c>
      <c r="CX25" s="47" t="str">
        <f t="shared" si="70"/>
        <v/>
      </c>
      <c r="CY25" s="47" t="str">
        <f t="shared" si="70"/>
        <v/>
      </c>
      <c r="CZ25" s="47" t="str">
        <f t="shared" si="70"/>
        <v/>
      </c>
      <c r="DA25" s="47" t="str">
        <f t="shared" si="53"/>
        <v/>
      </c>
      <c r="DB25" s="47" t="str">
        <f t="shared" si="53"/>
        <v/>
      </c>
      <c r="DC25" s="47" t="str">
        <f t="shared" si="53"/>
        <v/>
      </c>
      <c r="DD25" s="47" t="str">
        <f t="shared" si="53"/>
        <v/>
      </c>
      <c r="DE25" s="47" t="str">
        <f t="shared" si="53"/>
        <v/>
      </c>
      <c r="DF25" s="47" t="str">
        <f t="shared" si="53"/>
        <v/>
      </c>
      <c r="DG25" s="47" t="str">
        <f t="shared" si="40"/>
        <v/>
      </c>
      <c r="DH25" s="47" t="str">
        <f t="shared" si="40"/>
        <v/>
      </c>
      <c r="DI25" s="47" t="str">
        <f t="shared" si="40"/>
        <v/>
      </c>
      <c r="DJ25" s="47" t="str">
        <f t="shared" si="40"/>
        <v/>
      </c>
      <c r="DK25" s="47" t="str">
        <f t="shared" si="40"/>
        <v/>
      </c>
      <c r="DL25" s="47" t="str">
        <f t="shared" si="40"/>
        <v/>
      </c>
      <c r="DM25" s="47" t="str">
        <f t="shared" si="40"/>
        <v/>
      </c>
      <c r="DN25" s="47" t="str">
        <f t="shared" si="40"/>
        <v/>
      </c>
      <c r="DO25" s="47" t="str">
        <f t="shared" si="40"/>
        <v/>
      </c>
      <c r="DP25" s="47" t="str">
        <f t="shared" si="40"/>
        <v/>
      </c>
      <c r="DQ25" s="47" t="str">
        <f t="shared" si="40"/>
        <v/>
      </c>
      <c r="DR25" s="47" t="str">
        <f t="shared" si="40"/>
        <v/>
      </c>
      <c r="DS25" s="47" t="str">
        <f t="shared" si="40"/>
        <v/>
      </c>
      <c r="DT25" s="47" t="str">
        <f t="shared" si="40"/>
        <v/>
      </c>
      <c r="DU25" s="47" t="str">
        <f t="shared" si="40"/>
        <v/>
      </c>
      <c r="DV25" s="47" t="str">
        <f t="shared" si="54"/>
        <v/>
      </c>
      <c r="DW25" s="47" t="str">
        <f t="shared" si="54"/>
        <v/>
      </c>
      <c r="DX25" s="47" t="str">
        <f t="shared" si="54"/>
        <v/>
      </c>
      <c r="DY25" s="47" t="str">
        <f t="shared" si="54"/>
        <v/>
      </c>
      <c r="DZ25" s="179" t="str">
        <f t="shared" si="35"/>
        <v/>
      </c>
      <c r="EA25" s="47" t="str">
        <f t="shared" si="55"/>
        <v/>
      </c>
      <c r="EB25" s="47" t="str">
        <f t="shared" si="55"/>
        <v/>
      </c>
      <c r="EC25" s="47" t="str">
        <f t="shared" si="55"/>
        <v/>
      </c>
      <c r="ED25" s="47" t="str">
        <f t="shared" si="55"/>
        <v/>
      </c>
      <c r="EE25" s="47" t="str">
        <f t="shared" si="55"/>
        <v/>
      </c>
      <c r="EF25" s="47" t="str">
        <f t="shared" si="55"/>
        <v/>
      </c>
      <c r="EG25" s="47" t="str">
        <f t="shared" si="55"/>
        <v/>
      </c>
      <c r="EH25" s="47" t="str">
        <f t="shared" si="55"/>
        <v/>
      </c>
      <c r="EI25" s="47" t="str">
        <f t="shared" si="55"/>
        <v/>
      </c>
      <c r="EJ25" s="47" t="str">
        <f t="shared" si="55"/>
        <v/>
      </c>
      <c r="EK25" s="47" t="str">
        <f t="shared" si="55"/>
        <v/>
      </c>
      <c r="EL25" s="47" t="str">
        <f t="shared" si="55"/>
        <v/>
      </c>
      <c r="EM25" s="47" t="str">
        <f t="shared" si="55"/>
        <v/>
      </c>
      <c r="EN25" s="47" t="str">
        <f t="shared" si="55"/>
        <v/>
      </c>
      <c r="EO25" s="47" t="str">
        <f t="shared" si="55"/>
        <v/>
      </c>
      <c r="EP25" s="47" t="str">
        <f t="shared" si="41"/>
        <v/>
      </c>
      <c r="EQ25" s="47" t="str">
        <f t="shared" si="41"/>
        <v/>
      </c>
      <c r="ER25" s="47" t="str">
        <f t="shared" si="41"/>
        <v/>
      </c>
      <c r="ES25" s="47" t="str">
        <f t="shared" si="41"/>
        <v/>
      </c>
      <c r="ET25" s="47" t="str">
        <f t="shared" si="41"/>
        <v/>
      </c>
      <c r="EU25" s="47" t="str">
        <f t="shared" si="41"/>
        <v/>
      </c>
      <c r="EV25" s="47" t="str">
        <f t="shared" si="41"/>
        <v/>
      </c>
      <c r="EW25" s="47" t="str">
        <f t="shared" si="41"/>
        <v/>
      </c>
      <c r="EX25" s="47" t="str">
        <f t="shared" si="41"/>
        <v/>
      </c>
      <c r="EY25" s="47" t="str">
        <f t="shared" si="41"/>
        <v/>
      </c>
      <c r="EZ25" s="47" t="str">
        <f t="shared" si="41"/>
        <v/>
      </c>
      <c r="FA25" s="47" t="str">
        <f t="shared" si="41"/>
        <v/>
      </c>
      <c r="FB25" s="47" t="str">
        <f t="shared" si="41"/>
        <v/>
      </c>
      <c r="FC25" s="47" t="str">
        <f t="shared" si="41"/>
        <v/>
      </c>
      <c r="FD25" s="47" t="str">
        <f t="shared" si="41"/>
        <v/>
      </c>
      <c r="FE25" s="47" t="str">
        <f t="shared" si="41"/>
        <v/>
      </c>
      <c r="FF25" s="47" t="str">
        <f t="shared" si="42"/>
        <v/>
      </c>
      <c r="FG25" s="47" t="str">
        <f t="shared" si="42"/>
        <v/>
      </c>
      <c r="FH25" s="47" t="str">
        <f t="shared" si="42"/>
        <v/>
      </c>
      <c r="FI25" s="47" t="str">
        <f t="shared" si="42"/>
        <v/>
      </c>
      <c r="FJ25" s="47" t="str">
        <f t="shared" si="42"/>
        <v/>
      </c>
      <c r="FK25" s="47" t="str">
        <f t="shared" si="42"/>
        <v/>
      </c>
      <c r="FL25" s="47" t="str">
        <f t="shared" si="42"/>
        <v/>
      </c>
      <c r="FM25" s="47" t="str">
        <f t="shared" si="42"/>
        <v/>
      </c>
      <c r="FN25" s="47" t="str">
        <f t="shared" si="42"/>
        <v/>
      </c>
      <c r="FO25" s="47" t="str">
        <f t="shared" si="42"/>
        <v/>
      </c>
      <c r="FP25" s="47" t="str">
        <f t="shared" si="42"/>
        <v/>
      </c>
      <c r="FQ25" s="47" t="str">
        <f t="shared" si="42"/>
        <v/>
      </c>
      <c r="FR25" s="47" t="str">
        <f t="shared" si="42"/>
        <v/>
      </c>
      <c r="FS25" s="47" t="str">
        <f t="shared" si="42"/>
        <v/>
      </c>
      <c r="FT25" s="47" t="str">
        <f t="shared" si="42"/>
        <v/>
      </c>
      <c r="FU25" s="47" t="str">
        <f t="shared" si="42"/>
        <v/>
      </c>
      <c r="FV25" s="47" t="str">
        <f t="shared" si="43"/>
        <v/>
      </c>
      <c r="FW25" s="47" t="str">
        <f t="shared" si="43"/>
        <v/>
      </c>
      <c r="FX25" s="47" t="str">
        <f t="shared" si="43"/>
        <v/>
      </c>
      <c r="FY25" s="47" t="str">
        <f t="shared" si="43"/>
        <v/>
      </c>
      <c r="FZ25" s="47" t="str">
        <f t="shared" si="43"/>
        <v/>
      </c>
      <c r="GA25" s="47" t="str">
        <f t="shared" si="43"/>
        <v/>
      </c>
      <c r="GB25" s="47" t="str">
        <f t="shared" si="43"/>
        <v/>
      </c>
      <c r="GC25" s="47" t="str">
        <f t="shared" si="43"/>
        <v/>
      </c>
      <c r="GD25" s="47" t="str">
        <f t="shared" si="43"/>
        <v/>
      </c>
      <c r="GE25" s="47" t="str">
        <f t="shared" si="43"/>
        <v/>
      </c>
      <c r="GF25" s="47" t="str">
        <f t="shared" si="43"/>
        <v/>
      </c>
      <c r="GG25" s="47" t="str">
        <f t="shared" si="43"/>
        <v/>
      </c>
      <c r="GH25" s="47" t="str">
        <f t="shared" si="43"/>
        <v/>
      </c>
      <c r="GI25" s="47" t="str">
        <f t="shared" si="43"/>
        <v/>
      </c>
      <c r="GJ25" s="47" t="str">
        <f t="shared" si="43"/>
        <v/>
      </c>
      <c r="GK25" s="47" t="str">
        <f t="shared" si="43"/>
        <v/>
      </c>
      <c r="GL25" s="47" t="str">
        <f t="shared" si="44"/>
        <v/>
      </c>
      <c r="GM25" s="47" t="str">
        <f t="shared" si="44"/>
        <v/>
      </c>
      <c r="GN25" s="47" t="str">
        <f t="shared" si="44"/>
        <v/>
      </c>
      <c r="GO25" s="47" t="str">
        <f t="shared" si="44"/>
        <v/>
      </c>
      <c r="GP25" s="47" t="str">
        <f t="shared" si="44"/>
        <v/>
      </c>
      <c r="GQ25" s="47" t="str">
        <f t="shared" si="44"/>
        <v/>
      </c>
      <c r="GR25" s="47" t="str">
        <f t="shared" si="44"/>
        <v/>
      </c>
      <c r="GS25" s="47" t="str">
        <f t="shared" si="44"/>
        <v/>
      </c>
      <c r="GT25" s="47" t="str">
        <f t="shared" si="44"/>
        <v/>
      </c>
      <c r="GU25" s="47" t="str">
        <f t="shared" si="44"/>
        <v/>
      </c>
      <c r="GV25" s="47" t="str">
        <f t="shared" si="44"/>
        <v/>
      </c>
      <c r="GW25" s="47" t="str">
        <f t="shared" si="44"/>
        <v/>
      </c>
      <c r="GX25" s="47" t="str">
        <f t="shared" si="44"/>
        <v/>
      </c>
      <c r="GY25" s="47" t="str">
        <f t="shared" si="44"/>
        <v/>
      </c>
      <c r="GZ25" s="47" t="str">
        <f t="shared" si="44"/>
        <v/>
      </c>
      <c r="HA25" s="47" t="str">
        <f t="shared" si="44"/>
        <v/>
      </c>
      <c r="HB25" s="47" t="str">
        <f t="shared" si="45"/>
        <v/>
      </c>
      <c r="HC25" s="47" t="str">
        <f t="shared" si="45"/>
        <v/>
      </c>
      <c r="HD25" s="47" t="str">
        <f t="shared" si="45"/>
        <v/>
      </c>
      <c r="HE25" s="47" t="str">
        <f t="shared" si="45"/>
        <v/>
      </c>
      <c r="HF25" s="47" t="str">
        <f t="shared" si="45"/>
        <v/>
      </c>
      <c r="HG25" s="47" t="str">
        <f t="shared" si="45"/>
        <v/>
      </c>
      <c r="HH25" s="47" t="str">
        <f t="shared" si="45"/>
        <v/>
      </c>
      <c r="HI25" s="47" t="str">
        <f t="shared" si="45"/>
        <v/>
      </c>
      <c r="HJ25" s="47" t="str">
        <f t="shared" si="45"/>
        <v/>
      </c>
      <c r="HK25" s="47" t="str">
        <f t="shared" si="45"/>
        <v/>
      </c>
      <c r="HL25" s="47" t="str">
        <f t="shared" si="45"/>
        <v/>
      </c>
      <c r="HM25" s="47" t="str">
        <f t="shared" si="45"/>
        <v/>
      </c>
      <c r="HN25" s="47" t="str">
        <f t="shared" si="45"/>
        <v/>
      </c>
      <c r="HO25" s="47" t="str">
        <f t="shared" si="45"/>
        <v/>
      </c>
      <c r="HP25" s="47" t="str">
        <f t="shared" si="45"/>
        <v/>
      </c>
      <c r="HQ25" s="47" t="str">
        <f t="shared" si="45"/>
        <v/>
      </c>
      <c r="HR25" s="47" t="str">
        <f t="shared" si="46"/>
        <v/>
      </c>
      <c r="HS25" s="47" t="str">
        <f t="shared" si="16"/>
        <v/>
      </c>
      <c r="HT25" s="47" t="str">
        <f t="shared" si="16"/>
        <v/>
      </c>
      <c r="HU25" s="47" t="str">
        <f t="shared" si="16"/>
        <v/>
      </c>
      <c r="HV25" s="47" t="str">
        <f t="shared" si="16"/>
        <v/>
      </c>
      <c r="HW25" s="165" t="e">
        <f t="shared" si="56"/>
        <v>#N/A</v>
      </c>
      <c r="HX25" s="165" t="e">
        <f t="shared" si="56"/>
        <v>#N/A</v>
      </c>
      <c r="HY25" s="165" t="e">
        <f t="shared" si="56"/>
        <v>#N/A</v>
      </c>
      <c r="HZ25" s="165" t="e">
        <f t="shared" si="56"/>
        <v>#N/A</v>
      </c>
      <c r="IA25" s="165" t="e">
        <f t="shared" si="47"/>
        <v>#N/A</v>
      </c>
      <c r="IB25" s="165" t="e">
        <f t="shared" si="47"/>
        <v>#N/A</v>
      </c>
      <c r="IC25" s="165" t="e">
        <f t="shared" si="47"/>
        <v>#N/A</v>
      </c>
      <c r="ID25" s="165" t="e">
        <f t="shared" si="47"/>
        <v>#N/A</v>
      </c>
      <c r="IE25" s="165" t="e">
        <f t="shared" si="47"/>
        <v>#N/A</v>
      </c>
      <c r="IF25" s="165" t="e">
        <f t="shared" si="47"/>
        <v>#N/A</v>
      </c>
      <c r="IG25" s="165" t="e">
        <f t="shared" si="47"/>
        <v>#N/A</v>
      </c>
      <c r="IH25" s="165" t="e">
        <f t="shared" si="47"/>
        <v>#N/A</v>
      </c>
      <c r="II25" s="165" t="e">
        <f t="shared" si="47"/>
        <v>#N/A</v>
      </c>
      <c r="IJ25" s="165" t="e">
        <f t="shared" si="47"/>
        <v>#N/A</v>
      </c>
      <c r="IK25" s="165" t="e">
        <f t="shared" si="47"/>
        <v>#N/A</v>
      </c>
      <c r="IL25" s="165" t="e">
        <f t="shared" si="47"/>
        <v>#N/A</v>
      </c>
      <c r="IM25" s="165" t="e">
        <f t="shared" si="47"/>
        <v>#N/A</v>
      </c>
      <c r="IN25" s="165" t="e">
        <f t="shared" si="47"/>
        <v>#N/A</v>
      </c>
      <c r="IO25" s="165" t="e">
        <f t="shared" si="47"/>
        <v>#N/A</v>
      </c>
      <c r="IP25" s="165" t="e">
        <f t="shared" si="47"/>
        <v>#N/A</v>
      </c>
      <c r="IQ25" s="165" t="e">
        <f t="shared" si="57"/>
        <v>#N/A</v>
      </c>
      <c r="IR25" s="165" t="e">
        <f t="shared" si="57"/>
        <v>#N/A</v>
      </c>
      <c r="IS25" s="165" t="e">
        <f t="shared" si="57"/>
        <v>#N/A</v>
      </c>
      <c r="IT25" s="165" t="e">
        <f t="shared" si="57"/>
        <v>#N/A</v>
      </c>
      <c r="IU25" s="165" t="e">
        <f t="shared" si="57"/>
        <v>#N/A</v>
      </c>
      <c r="IV25" s="165" t="e">
        <f t="shared" si="57"/>
        <v>#N/A</v>
      </c>
      <c r="IW25" s="165" t="e">
        <f t="shared" si="57"/>
        <v>#N/A</v>
      </c>
      <c r="IX25" s="165" t="e">
        <f t="shared" si="57"/>
        <v>#N/A</v>
      </c>
      <c r="IY25" s="165" t="e">
        <f t="shared" si="57"/>
        <v>#N/A</v>
      </c>
      <c r="IZ25" s="165" t="e">
        <f t="shared" si="57"/>
        <v>#N/A</v>
      </c>
      <c r="JA25" s="165" t="e">
        <f t="shared" si="57"/>
        <v>#N/A</v>
      </c>
      <c r="JB25" s="165" t="e">
        <f t="shared" si="57"/>
        <v>#N/A</v>
      </c>
      <c r="JC25" s="165" t="e">
        <f t="shared" si="57"/>
        <v>#N/A</v>
      </c>
      <c r="JD25" s="165" t="e">
        <f t="shared" si="57"/>
        <v>#N/A</v>
      </c>
      <c r="JE25" s="165" t="e">
        <f t="shared" si="57"/>
        <v>#N/A</v>
      </c>
      <c r="JF25" s="165" t="e">
        <f t="shared" si="57"/>
        <v>#N/A</v>
      </c>
      <c r="JG25" s="165" t="e">
        <f t="shared" si="58"/>
        <v>#N/A</v>
      </c>
      <c r="JH25" s="165" t="e">
        <f t="shared" si="58"/>
        <v>#N/A</v>
      </c>
      <c r="JI25" s="165" t="e">
        <f t="shared" si="58"/>
        <v>#N/A</v>
      </c>
      <c r="JJ25" s="165" t="e">
        <f t="shared" si="58"/>
        <v>#N/A</v>
      </c>
      <c r="JK25" s="165" t="e">
        <f t="shared" si="58"/>
        <v>#N/A</v>
      </c>
      <c r="JL25" s="165" t="e">
        <f t="shared" si="58"/>
        <v>#N/A</v>
      </c>
      <c r="JM25" s="165" t="e">
        <f t="shared" si="58"/>
        <v>#N/A</v>
      </c>
      <c r="JN25" s="165" t="e">
        <f t="shared" si="58"/>
        <v>#N/A</v>
      </c>
      <c r="JO25" s="165" t="e">
        <f t="shared" si="58"/>
        <v>#N/A</v>
      </c>
      <c r="JP25" s="165" t="e">
        <f t="shared" si="58"/>
        <v>#N/A</v>
      </c>
      <c r="JQ25" s="165" t="e">
        <f t="shared" si="58"/>
        <v>#N/A</v>
      </c>
      <c r="JR25" s="165" t="e">
        <f t="shared" si="58"/>
        <v>#N/A</v>
      </c>
      <c r="JS25" s="165" t="e">
        <f t="shared" si="58"/>
        <v>#N/A</v>
      </c>
      <c r="JT25" s="165" t="e">
        <f t="shared" si="58"/>
        <v>#N/A</v>
      </c>
      <c r="JU25" s="165" t="e">
        <f t="shared" si="58"/>
        <v>#N/A</v>
      </c>
      <c r="JV25" s="165" t="e">
        <f t="shared" si="58"/>
        <v>#N/A</v>
      </c>
      <c r="JW25" s="165" t="e">
        <f t="shared" si="48"/>
        <v>#N/A</v>
      </c>
      <c r="JX25" s="165" t="e">
        <f t="shared" si="48"/>
        <v>#N/A</v>
      </c>
      <c r="JY25" s="165" t="e">
        <f t="shared" si="48"/>
        <v>#N/A</v>
      </c>
      <c r="JZ25" s="165" t="e">
        <f t="shared" si="48"/>
        <v>#N/A</v>
      </c>
      <c r="KA25" s="165" t="e">
        <f t="shared" si="48"/>
        <v>#N/A</v>
      </c>
      <c r="KB25" s="165" t="e">
        <f t="shared" si="48"/>
        <v>#N/A</v>
      </c>
      <c r="KC25" s="165" t="e">
        <f t="shared" si="48"/>
        <v>#N/A</v>
      </c>
      <c r="KD25" s="165" t="e">
        <f t="shared" si="48"/>
        <v>#N/A</v>
      </c>
      <c r="KE25" s="165" t="e">
        <f t="shared" si="48"/>
        <v>#N/A</v>
      </c>
      <c r="KF25" s="165" t="e">
        <f t="shared" si="48"/>
        <v>#N/A</v>
      </c>
      <c r="KG25" s="165" t="e">
        <f t="shared" si="48"/>
        <v>#N/A</v>
      </c>
      <c r="KH25" s="165" t="e">
        <f t="shared" si="59"/>
        <v>#N/A</v>
      </c>
      <c r="KI25" s="165" t="e">
        <f t="shared" si="59"/>
        <v>#N/A</v>
      </c>
      <c r="KJ25" s="165" t="e">
        <f t="shared" si="59"/>
        <v>#N/A</v>
      </c>
      <c r="KK25" s="165" t="e">
        <f t="shared" si="59"/>
        <v>#N/A</v>
      </c>
      <c r="KL25" s="165" t="e">
        <f t="shared" si="59"/>
        <v>#N/A</v>
      </c>
      <c r="KM25" s="165" t="e">
        <f t="shared" si="49"/>
        <v>#N/A</v>
      </c>
      <c r="KN25" s="165" t="e">
        <f t="shared" si="49"/>
        <v>#N/A</v>
      </c>
      <c r="KO25" s="165" t="e">
        <f t="shared" si="49"/>
        <v>#N/A</v>
      </c>
      <c r="KP25" s="165" t="e">
        <f t="shared" si="49"/>
        <v>#N/A</v>
      </c>
      <c r="KQ25" s="165" t="e">
        <f t="shared" si="49"/>
        <v>#N/A</v>
      </c>
      <c r="KR25" s="165" t="e">
        <f t="shared" si="49"/>
        <v>#N/A</v>
      </c>
      <c r="KS25" s="165" t="e">
        <f t="shared" si="49"/>
        <v>#N/A</v>
      </c>
      <c r="KT25" s="165" t="e">
        <f t="shared" si="49"/>
        <v>#N/A</v>
      </c>
      <c r="KU25" s="165" t="e">
        <f t="shared" si="49"/>
        <v>#N/A</v>
      </c>
      <c r="KV25" s="165" t="e">
        <f t="shared" si="49"/>
        <v>#N/A</v>
      </c>
      <c r="KW25" s="165" t="e">
        <f t="shared" si="49"/>
        <v>#N/A</v>
      </c>
      <c r="KX25" s="165" t="e">
        <f t="shared" si="49"/>
        <v>#N/A</v>
      </c>
      <c r="KY25" s="165" t="e">
        <f t="shared" si="49"/>
        <v>#N/A</v>
      </c>
      <c r="KZ25" s="165" t="e">
        <f t="shared" si="49"/>
        <v>#N/A</v>
      </c>
      <c r="LA25" s="165" t="e">
        <f t="shared" si="49"/>
        <v>#N/A</v>
      </c>
      <c r="LB25" s="165" t="e">
        <f t="shared" si="49"/>
        <v>#N/A</v>
      </c>
      <c r="LC25" s="165" t="e">
        <f t="shared" si="60"/>
        <v>#N/A</v>
      </c>
      <c r="LD25" s="165" t="e">
        <f t="shared" si="60"/>
        <v>#N/A</v>
      </c>
      <c r="LE25" s="165" t="e">
        <f t="shared" si="60"/>
        <v>#N/A</v>
      </c>
      <c r="LF25" s="165" t="e">
        <f t="shared" si="60"/>
        <v>#N/A</v>
      </c>
      <c r="LG25" s="165" t="e">
        <f t="shared" si="60"/>
        <v>#N/A</v>
      </c>
      <c r="LH25" s="165" t="e">
        <f t="shared" si="60"/>
        <v>#N/A</v>
      </c>
      <c r="LI25" s="165" t="e">
        <f t="shared" si="60"/>
        <v>#N/A</v>
      </c>
      <c r="LJ25" s="165" t="e">
        <f t="shared" si="60"/>
        <v>#N/A</v>
      </c>
      <c r="LK25" s="165" t="e">
        <f t="shared" si="60"/>
        <v>#N/A</v>
      </c>
      <c r="LL25" s="165" t="e">
        <f t="shared" si="60"/>
        <v>#N/A</v>
      </c>
      <c r="LM25" s="165" t="e">
        <f t="shared" si="60"/>
        <v>#N/A</v>
      </c>
      <c r="LN25" s="165" t="e">
        <f t="shared" si="60"/>
        <v>#N/A</v>
      </c>
      <c r="LO25" s="165" t="e">
        <f t="shared" si="60"/>
        <v>#N/A</v>
      </c>
      <c r="LP25" s="165" t="e">
        <f t="shared" si="60"/>
        <v>#N/A</v>
      </c>
      <c r="LQ25" s="165" t="e">
        <f t="shared" si="60"/>
        <v>#N/A</v>
      </c>
      <c r="LR25" s="165" t="e">
        <f t="shared" si="60"/>
        <v>#N/A</v>
      </c>
      <c r="LS25" s="165" t="e">
        <f t="shared" si="61"/>
        <v>#N/A</v>
      </c>
      <c r="LT25" s="165" t="e">
        <f t="shared" si="61"/>
        <v>#N/A</v>
      </c>
      <c r="LU25" s="165" t="e">
        <f t="shared" si="61"/>
        <v>#N/A</v>
      </c>
      <c r="LV25" s="165" t="e">
        <f t="shared" si="61"/>
        <v>#N/A</v>
      </c>
      <c r="LW25" s="165" t="e">
        <f t="shared" si="61"/>
        <v>#N/A</v>
      </c>
      <c r="LX25" s="165" t="e">
        <f t="shared" si="61"/>
        <v>#N/A</v>
      </c>
      <c r="LY25" s="165" t="e">
        <f t="shared" si="61"/>
        <v>#N/A</v>
      </c>
      <c r="LZ25" s="165" t="e">
        <f t="shared" si="61"/>
        <v>#N/A</v>
      </c>
      <c r="MA25" s="165" t="e">
        <f t="shared" si="61"/>
        <v>#N/A</v>
      </c>
      <c r="MB25" s="165" t="e">
        <f t="shared" si="61"/>
        <v>#N/A</v>
      </c>
      <c r="MC25" s="165" t="e">
        <f t="shared" si="61"/>
        <v>#N/A</v>
      </c>
      <c r="MD25" s="165" t="e">
        <f t="shared" si="61"/>
        <v>#N/A</v>
      </c>
      <c r="ME25" s="165" t="e">
        <f t="shared" si="61"/>
        <v>#N/A</v>
      </c>
      <c r="MF25" s="165" t="e">
        <f t="shared" si="61"/>
        <v>#N/A</v>
      </c>
      <c r="MG25" s="165" t="e">
        <f t="shared" si="61"/>
        <v>#N/A</v>
      </c>
      <c r="MH25" s="165" t="e">
        <f t="shared" si="61"/>
        <v>#N/A</v>
      </c>
      <c r="MI25" s="165" t="e">
        <f t="shared" si="50"/>
        <v>#N/A</v>
      </c>
      <c r="MJ25" s="165" t="e">
        <f t="shared" si="50"/>
        <v>#N/A</v>
      </c>
      <c r="MK25" s="165" t="e">
        <f t="shared" si="50"/>
        <v>#N/A</v>
      </c>
      <c r="ML25" s="165" t="e">
        <f t="shared" si="50"/>
        <v>#N/A</v>
      </c>
      <c r="MM25" s="165" t="e">
        <f t="shared" si="50"/>
        <v>#N/A</v>
      </c>
      <c r="MN25" s="165" t="e">
        <f t="shared" si="50"/>
        <v>#N/A</v>
      </c>
      <c r="MO25" s="165" t="e">
        <f t="shared" si="50"/>
        <v>#N/A</v>
      </c>
      <c r="MP25" s="165" t="e">
        <f t="shared" si="50"/>
        <v>#N/A</v>
      </c>
      <c r="MQ25" s="165" t="e">
        <f t="shared" si="50"/>
        <v>#N/A</v>
      </c>
      <c r="MR25" s="165" t="e">
        <f t="shared" si="50"/>
        <v>#N/A</v>
      </c>
      <c r="MS25" s="165" t="e">
        <f t="shared" si="50"/>
        <v>#N/A</v>
      </c>
      <c r="MT25" s="165" t="e">
        <f t="shared" si="62"/>
        <v>#N/A</v>
      </c>
      <c r="MU25" s="165" t="e">
        <f t="shared" si="62"/>
        <v>#N/A</v>
      </c>
      <c r="MV25" s="165" t="e">
        <f t="shared" si="62"/>
        <v>#N/A</v>
      </c>
      <c r="MW25" s="165" t="e">
        <f t="shared" si="62"/>
        <v>#N/A</v>
      </c>
      <c r="MX25" s="165" t="e">
        <f t="shared" si="62"/>
        <v>#N/A</v>
      </c>
      <c r="MY25" s="165" t="e">
        <f t="shared" si="51"/>
        <v>#N/A</v>
      </c>
      <c r="MZ25" s="165" t="e">
        <f t="shared" si="51"/>
        <v>#N/A</v>
      </c>
      <c r="NA25" s="165" t="e">
        <f t="shared" si="51"/>
        <v>#N/A</v>
      </c>
      <c r="NB25" s="165" t="e">
        <f t="shared" si="51"/>
        <v>#N/A</v>
      </c>
      <c r="NC25" s="165" t="e">
        <f t="shared" si="51"/>
        <v>#N/A</v>
      </c>
      <c r="ND25" s="165" t="e">
        <f t="shared" si="51"/>
        <v>#N/A</v>
      </c>
      <c r="NE25" s="165" t="e">
        <f t="shared" si="51"/>
        <v>#N/A</v>
      </c>
      <c r="NF25" s="165" t="e">
        <f t="shared" si="51"/>
        <v>#N/A</v>
      </c>
      <c r="NG25" s="165" t="e">
        <f t="shared" si="51"/>
        <v>#N/A</v>
      </c>
      <c r="NH25" s="165" t="e">
        <f t="shared" si="51"/>
        <v>#N/A</v>
      </c>
      <c r="NI25" s="165" t="e">
        <f t="shared" si="51"/>
        <v>#N/A</v>
      </c>
      <c r="NJ25" s="165" t="e">
        <f t="shared" si="51"/>
        <v>#N/A</v>
      </c>
      <c r="NK25" s="165" t="e">
        <f t="shared" si="51"/>
        <v>#N/A</v>
      </c>
      <c r="NL25" s="165" t="e">
        <f t="shared" si="51"/>
        <v>#N/A</v>
      </c>
      <c r="NM25" s="165" t="e">
        <f t="shared" si="51"/>
        <v>#N/A</v>
      </c>
      <c r="NN25" s="165" t="e">
        <f t="shared" si="51"/>
        <v>#N/A</v>
      </c>
      <c r="NO25" s="165" t="e">
        <f t="shared" si="63"/>
        <v>#N/A</v>
      </c>
      <c r="NP25" s="165" t="e">
        <f t="shared" si="63"/>
        <v>#N/A</v>
      </c>
      <c r="NQ25" s="165" t="e">
        <f t="shared" si="63"/>
        <v>#N/A</v>
      </c>
      <c r="NR25" s="165" t="e">
        <f t="shared" si="63"/>
        <v>#N/A</v>
      </c>
      <c r="NS25" s="165" t="e">
        <f t="shared" si="63"/>
        <v>#N/A</v>
      </c>
      <c r="NT25" s="165" t="e">
        <f t="shared" si="63"/>
        <v>#N/A</v>
      </c>
      <c r="NU25" s="165" t="e">
        <f t="shared" si="63"/>
        <v>#N/A</v>
      </c>
      <c r="NV25" s="165" t="e">
        <f t="shared" si="63"/>
        <v>#N/A</v>
      </c>
      <c r="NW25" s="165" t="e">
        <f t="shared" si="63"/>
        <v>#N/A</v>
      </c>
      <c r="NX25" s="165" t="e">
        <f t="shared" si="63"/>
        <v>#N/A</v>
      </c>
      <c r="NY25" s="165" t="e">
        <f t="shared" si="63"/>
        <v>#N/A</v>
      </c>
      <c r="NZ25" s="165" t="e">
        <f t="shared" si="63"/>
        <v>#N/A</v>
      </c>
      <c r="OA25" s="165" t="e">
        <f t="shared" si="63"/>
        <v>#N/A</v>
      </c>
      <c r="OB25" s="165" t="e">
        <f t="shared" si="63"/>
        <v>#N/A</v>
      </c>
      <c r="OC25" s="165" t="e">
        <f t="shared" si="63"/>
        <v>#N/A</v>
      </c>
      <c r="OD25" s="165" t="e">
        <f t="shared" si="63"/>
        <v>#N/A</v>
      </c>
      <c r="OE25" s="165" t="e">
        <f t="shared" si="64"/>
        <v>#N/A</v>
      </c>
      <c r="OF25" s="165" t="e">
        <f t="shared" si="64"/>
        <v>#N/A</v>
      </c>
      <c r="OG25" s="165" t="e">
        <f t="shared" si="64"/>
        <v>#N/A</v>
      </c>
      <c r="OH25" s="165" t="e">
        <f t="shared" si="64"/>
        <v>#N/A</v>
      </c>
      <c r="OI25" s="165" t="e">
        <f t="shared" si="64"/>
        <v>#N/A</v>
      </c>
      <c r="OJ25" s="165" t="e">
        <f t="shared" si="64"/>
        <v>#N/A</v>
      </c>
      <c r="OK25" s="165" t="e">
        <f t="shared" si="64"/>
        <v>#N/A</v>
      </c>
      <c r="OL25" s="165" t="e">
        <f t="shared" si="64"/>
        <v>#N/A</v>
      </c>
      <c r="OM25" s="165" t="e">
        <f t="shared" si="64"/>
        <v>#N/A</v>
      </c>
      <c r="ON25" s="165" t="e">
        <f t="shared" si="64"/>
        <v>#N/A</v>
      </c>
      <c r="OO25" s="165" t="e">
        <f t="shared" si="64"/>
        <v>#N/A</v>
      </c>
      <c r="OP25" s="165" t="e">
        <f t="shared" si="64"/>
        <v>#N/A</v>
      </c>
      <c r="OQ25" s="165" t="e">
        <f t="shared" si="64"/>
        <v>#N/A</v>
      </c>
      <c r="OR25" s="165" t="e">
        <f t="shared" si="64"/>
        <v>#N/A</v>
      </c>
      <c r="OS25" s="165" t="e">
        <f t="shared" si="64"/>
        <v>#N/A</v>
      </c>
      <c r="OT25" s="165" t="e">
        <f t="shared" si="64"/>
        <v>#N/A</v>
      </c>
      <c r="OU25" s="165" t="e">
        <f t="shared" si="52"/>
        <v>#N/A</v>
      </c>
      <c r="OV25" s="165" t="e">
        <f t="shared" si="52"/>
        <v>#N/A</v>
      </c>
      <c r="OW25" s="165" t="e">
        <f t="shared" si="52"/>
        <v>#N/A</v>
      </c>
      <c r="OX25" s="165" t="e">
        <f t="shared" si="52"/>
        <v>#N/A</v>
      </c>
      <c r="OY25" s="165" t="e">
        <f t="shared" si="52"/>
        <v>#N/A</v>
      </c>
      <c r="OZ25" s="165" t="e">
        <f t="shared" si="52"/>
        <v>#N/A</v>
      </c>
      <c r="PA25" s="165" t="e">
        <f t="shared" si="52"/>
        <v>#N/A</v>
      </c>
      <c r="PB25" s="165" t="e">
        <f t="shared" si="52"/>
        <v>#N/A</v>
      </c>
      <c r="PC25" s="165" t="e">
        <f t="shared" si="52"/>
        <v>#N/A</v>
      </c>
      <c r="PD25" s="165" t="e">
        <f t="shared" si="52"/>
        <v>#N/A</v>
      </c>
      <c r="PE25" s="165" t="e">
        <f t="shared" si="52"/>
        <v>#N/A</v>
      </c>
      <c r="PF25" s="165" t="e">
        <f t="shared" si="65"/>
        <v>#N/A</v>
      </c>
      <c r="PG25" s="165" t="e">
        <f t="shared" si="65"/>
        <v>#N/A</v>
      </c>
      <c r="PH25" s="165" t="e">
        <f t="shared" si="65"/>
        <v>#N/A</v>
      </c>
      <c r="PI25" s="165" t="e">
        <f t="shared" si="65"/>
        <v>#N/A</v>
      </c>
      <c r="PJ25" s="165" t="e">
        <f t="shared" si="65"/>
        <v>#N/A</v>
      </c>
      <c r="PK25" s="165" t="e">
        <f t="shared" si="65"/>
        <v>#N/A</v>
      </c>
      <c r="PL25" s="165" t="e">
        <f t="shared" si="65"/>
        <v>#N/A</v>
      </c>
      <c r="PM25" s="165" t="e">
        <f t="shared" si="65"/>
        <v>#N/A</v>
      </c>
      <c r="PN25" s="165" t="e">
        <f t="shared" si="65"/>
        <v>#N/A</v>
      </c>
      <c r="PO25" s="165" t="e">
        <f t="shared" si="65"/>
        <v>#N/A</v>
      </c>
    </row>
    <row r="26" spans="1:431" hidden="1" x14ac:dyDescent="0.45">
      <c r="A26" s="362"/>
      <c r="B26" s="368" t="str">
        <f>IF($R26="","",ROUND(_xlfn.NORM.INV(ABS(VLOOKUP($T$1,VLookups!$A$43:$B$44,2,FALSE)-B$2),$N26,$R26),0))</f>
        <v/>
      </c>
      <c r="C26" s="374" t="str">
        <f t="shared" si="36"/>
        <v/>
      </c>
      <c r="D26" s="375" t="str">
        <f t="shared" si="37"/>
        <v/>
      </c>
      <c r="E26" s="105"/>
      <c r="F26" s="113"/>
      <c r="G26" s="118" t="str">
        <f t="shared" si="30"/>
        <v/>
      </c>
      <c r="H26" s="91"/>
      <c r="I26" s="118" t="str">
        <f t="shared" si="31"/>
        <v/>
      </c>
      <c r="J26" s="113"/>
      <c r="K26" s="106"/>
      <c r="L26" s="120" t="str">
        <f t="shared" si="0"/>
        <v/>
      </c>
      <c r="M26" s="120" t="str">
        <f t="shared" si="1"/>
        <v/>
      </c>
      <c r="N26" s="71" t="str">
        <f t="shared" si="32"/>
        <v/>
      </c>
      <c r="O26" s="23"/>
      <c r="P26" s="55"/>
      <c r="Q26" s="298"/>
      <c r="R26" s="72" t="str">
        <f>IF(AND(G26&gt;0,H26&gt;0,I26&gt;0),IF(ISBLANK(Q26),IF(ISBLANK(O26),"",(I26-G26)*VLOOKUP(O26,VLookups!$A$4:$B$13,2,FALSE)),Q26),"")</f>
        <v/>
      </c>
      <c r="S26" s="73" t="str">
        <f t="shared" si="2"/>
        <v/>
      </c>
      <c r="T26" s="91"/>
      <c r="U26" s="265" t="str">
        <f>IF(AND(T26&gt;0,H26&gt;0,NOT(R26="")),ABS(VLOOKUP($T$1,VLookups!$A$43:$B$44,2,FALSE)-_xlfn.NORM.DIST(T26,N26,R26,TRUE)),"")</f>
        <v/>
      </c>
      <c r="V26" s="90" t="str">
        <f>IF(AND($G26&gt;0,$H26&gt;0,$I26&gt;0,NOT(ISBLANK($O26))),_xlfn.NORM.INV(ABS(VLOOKUP($T$1,VLookups!$A$43:$B$44,2,FALSE)-V$3),$N26,$R26),"")</f>
        <v/>
      </c>
      <c r="W26" s="89" t="str">
        <f>IF(AND($G26&gt;0,$H26&gt;0,$I26&gt;0,NOT(ISBLANK($O26))),_xlfn.NORM.INV(ABS(VLOOKUP($T$1,VLookups!$A$43:$B$44,2,FALSE)-W$3),$N26,$R26),"")</f>
        <v/>
      </c>
      <c r="X26" s="90" t="str">
        <f>IF(AND($G26&gt;0,$H26&gt;0,$I26&gt;0,NOT(ISBLANK($O26))),_xlfn.NORM.INV(ABS(VLOOKUP($T$1,VLookups!$A$43:$B$44,2,FALSE)-X$3),$N26,$R26),"")</f>
        <v/>
      </c>
      <c r="Y26" s="89" t="str">
        <f>IF(AND($G26&gt;0,$H26&gt;0,$I26&gt;0,NOT(ISBLANK($O26))),_xlfn.NORM.INV(ABS(VLOOKUP($T$1,VLookups!$A$43:$B$44,2,FALSE)-Y$3),$N26,$R26),"")</f>
        <v/>
      </c>
      <c r="Z26" s="90" t="str">
        <f>IF(AND($G26&gt;0,$H26&gt;0,$I26&gt;0,NOT(ISBLANK($O26))),_xlfn.NORM.INV(ABS(VLOOKUP($T$1,VLookups!$A$43:$B$44,2,FALSE)-Z$3),$N26,$R26),"")</f>
        <v/>
      </c>
      <c r="AA26" s="89" t="str">
        <f>IF(AND($G26&gt;0,$H26&gt;0,$I26&gt;0,NOT(ISBLANK($O26))),_xlfn.NORM.INV(ABS(VLOOKUP($T$1,VLookups!$A$43:$B$44,2,FALSE)-AA$3),$N26,$R26),"")</f>
        <v/>
      </c>
      <c r="AB26" s="5"/>
      <c r="AC26" s="164" t="str">
        <f t="shared" si="33"/>
        <v/>
      </c>
      <c r="AD26" s="47" t="str">
        <f t="shared" si="71"/>
        <v/>
      </c>
      <c r="AE26" s="47" t="str">
        <f t="shared" si="71"/>
        <v/>
      </c>
      <c r="AF26" s="47" t="str">
        <f t="shared" si="71"/>
        <v/>
      </c>
      <c r="AG26" s="47" t="str">
        <f t="shared" si="71"/>
        <v/>
      </c>
      <c r="AH26" s="47" t="str">
        <f t="shared" si="71"/>
        <v/>
      </c>
      <c r="AI26" s="47" t="str">
        <f t="shared" si="71"/>
        <v/>
      </c>
      <c r="AJ26" s="47" t="str">
        <f t="shared" si="71"/>
        <v/>
      </c>
      <c r="AK26" s="47" t="str">
        <f t="shared" si="71"/>
        <v/>
      </c>
      <c r="AL26" s="47" t="str">
        <f t="shared" si="71"/>
        <v/>
      </c>
      <c r="AM26" s="47" t="str">
        <f t="shared" si="71"/>
        <v/>
      </c>
      <c r="AN26" s="47" t="str">
        <f t="shared" si="71"/>
        <v/>
      </c>
      <c r="AO26" s="47" t="str">
        <f t="shared" si="71"/>
        <v/>
      </c>
      <c r="AP26" s="47" t="str">
        <f t="shared" si="71"/>
        <v/>
      </c>
      <c r="AQ26" s="47" t="str">
        <f t="shared" si="71"/>
        <v/>
      </c>
      <c r="AR26" s="47" t="str">
        <f t="shared" si="71"/>
        <v/>
      </c>
      <c r="AS26" s="47" t="str">
        <f t="shared" si="71"/>
        <v/>
      </c>
      <c r="AT26" s="47" t="str">
        <f t="shared" si="67"/>
        <v/>
      </c>
      <c r="AU26" s="47" t="str">
        <f t="shared" si="67"/>
        <v/>
      </c>
      <c r="AV26" s="47" t="str">
        <f t="shared" si="67"/>
        <v/>
      </c>
      <c r="AW26" s="47" t="str">
        <f t="shared" si="67"/>
        <v/>
      </c>
      <c r="AX26" s="47" t="str">
        <f t="shared" si="67"/>
        <v/>
      </c>
      <c r="AY26" s="47" t="str">
        <f t="shared" si="67"/>
        <v/>
      </c>
      <c r="AZ26" s="47" t="str">
        <f t="shared" si="67"/>
        <v/>
      </c>
      <c r="BA26" s="47" t="str">
        <f t="shared" si="67"/>
        <v/>
      </c>
      <c r="BB26" s="47" t="str">
        <f t="shared" si="67"/>
        <v/>
      </c>
      <c r="BC26" s="47" t="str">
        <f t="shared" si="67"/>
        <v/>
      </c>
      <c r="BD26" s="47" t="str">
        <f t="shared" si="67"/>
        <v/>
      </c>
      <c r="BE26" s="47" t="str">
        <f t="shared" si="68"/>
        <v/>
      </c>
      <c r="BF26" s="47" t="str">
        <f t="shared" si="68"/>
        <v/>
      </c>
      <c r="BG26" s="47" t="str">
        <f t="shared" si="68"/>
        <v/>
      </c>
      <c r="BH26" s="47" t="str">
        <f t="shared" si="68"/>
        <v/>
      </c>
      <c r="BI26" s="47" t="str">
        <f t="shared" si="68"/>
        <v/>
      </c>
      <c r="BJ26" s="47" t="str">
        <f t="shared" si="68"/>
        <v/>
      </c>
      <c r="BK26" s="47" t="str">
        <f t="shared" si="68"/>
        <v/>
      </c>
      <c r="BL26" s="47" t="str">
        <f t="shared" si="68"/>
        <v/>
      </c>
      <c r="BM26" s="47" t="str">
        <f t="shared" si="68"/>
        <v/>
      </c>
      <c r="BN26" s="47" t="str">
        <f t="shared" si="68"/>
        <v/>
      </c>
      <c r="BO26" s="47" t="str">
        <f t="shared" si="68"/>
        <v/>
      </c>
      <c r="BP26" s="47" t="str">
        <f t="shared" si="68"/>
        <v/>
      </c>
      <c r="BQ26" s="47" t="str">
        <f t="shared" si="68"/>
        <v/>
      </c>
      <c r="BR26" s="47" t="str">
        <f t="shared" si="68"/>
        <v/>
      </c>
      <c r="BS26" s="47" t="str">
        <f t="shared" si="68"/>
        <v/>
      </c>
      <c r="BT26" s="47" t="str">
        <f t="shared" si="68"/>
        <v/>
      </c>
      <c r="BU26" s="47" t="str">
        <f t="shared" si="69"/>
        <v/>
      </c>
      <c r="BV26" s="47" t="str">
        <f t="shared" si="69"/>
        <v/>
      </c>
      <c r="BW26" s="47" t="str">
        <f t="shared" si="69"/>
        <v/>
      </c>
      <c r="BX26" s="47" t="str">
        <f t="shared" si="69"/>
        <v/>
      </c>
      <c r="BY26" s="47" t="str">
        <f t="shared" si="69"/>
        <v/>
      </c>
      <c r="BZ26" s="47" t="str">
        <f t="shared" si="69"/>
        <v/>
      </c>
      <c r="CA26" s="47" t="str">
        <f t="shared" si="69"/>
        <v/>
      </c>
      <c r="CB26" s="47" t="str">
        <f t="shared" si="69"/>
        <v/>
      </c>
      <c r="CC26" s="47" t="str">
        <f t="shared" si="69"/>
        <v/>
      </c>
      <c r="CD26" s="47" t="str">
        <f t="shared" si="69"/>
        <v/>
      </c>
      <c r="CE26" s="47" t="str">
        <f t="shared" si="69"/>
        <v/>
      </c>
      <c r="CF26" s="47" t="str">
        <f t="shared" si="69"/>
        <v/>
      </c>
      <c r="CG26" s="47" t="str">
        <f t="shared" si="69"/>
        <v/>
      </c>
      <c r="CH26" s="47" t="str">
        <f t="shared" si="69"/>
        <v/>
      </c>
      <c r="CI26" s="47" t="str">
        <f t="shared" si="69"/>
        <v/>
      </c>
      <c r="CJ26" s="47" t="str">
        <f t="shared" si="69"/>
        <v/>
      </c>
      <c r="CK26" s="47" t="str">
        <f t="shared" si="70"/>
        <v/>
      </c>
      <c r="CL26" s="47" t="str">
        <f t="shared" si="70"/>
        <v/>
      </c>
      <c r="CM26" s="47" t="str">
        <f t="shared" si="70"/>
        <v/>
      </c>
      <c r="CN26" s="47" t="str">
        <f t="shared" si="70"/>
        <v/>
      </c>
      <c r="CO26" s="47" t="str">
        <f t="shared" si="70"/>
        <v/>
      </c>
      <c r="CP26" s="47" t="str">
        <f t="shared" si="70"/>
        <v/>
      </c>
      <c r="CQ26" s="47" t="str">
        <f t="shared" si="70"/>
        <v/>
      </c>
      <c r="CR26" s="47" t="str">
        <f t="shared" si="70"/>
        <v/>
      </c>
      <c r="CS26" s="47" t="str">
        <f t="shared" si="70"/>
        <v/>
      </c>
      <c r="CT26" s="47" t="str">
        <f t="shared" si="70"/>
        <v/>
      </c>
      <c r="CU26" s="47" t="str">
        <f t="shared" si="70"/>
        <v/>
      </c>
      <c r="CV26" s="47" t="str">
        <f t="shared" si="70"/>
        <v/>
      </c>
      <c r="CW26" s="47" t="str">
        <f t="shared" si="70"/>
        <v/>
      </c>
      <c r="CX26" s="47" t="str">
        <f t="shared" si="70"/>
        <v/>
      </c>
      <c r="CY26" s="47" t="str">
        <f t="shared" si="70"/>
        <v/>
      </c>
      <c r="CZ26" s="47" t="str">
        <f t="shared" si="70"/>
        <v/>
      </c>
      <c r="DA26" s="47" t="str">
        <f t="shared" si="53"/>
        <v/>
      </c>
      <c r="DB26" s="47" t="str">
        <f t="shared" si="53"/>
        <v/>
      </c>
      <c r="DC26" s="47" t="str">
        <f t="shared" si="53"/>
        <v/>
      </c>
      <c r="DD26" s="47" t="str">
        <f t="shared" si="53"/>
        <v/>
      </c>
      <c r="DE26" s="47" t="str">
        <f t="shared" si="53"/>
        <v/>
      </c>
      <c r="DF26" s="47" t="str">
        <f t="shared" si="53"/>
        <v/>
      </c>
      <c r="DG26" s="47" t="str">
        <f t="shared" si="40"/>
        <v/>
      </c>
      <c r="DH26" s="47" t="str">
        <f t="shared" si="40"/>
        <v/>
      </c>
      <c r="DI26" s="47" t="str">
        <f t="shared" si="40"/>
        <v/>
      </c>
      <c r="DJ26" s="47" t="str">
        <f t="shared" si="40"/>
        <v/>
      </c>
      <c r="DK26" s="47" t="str">
        <f t="shared" si="40"/>
        <v/>
      </c>
      <c r="DL26" s="47" t="str">
        <f t="shared" si="40"/>
        <v/>
      </c>
      <c r="DM26" s="47" t="str">
        <f t="shared" si="40"/>
        <v/>
      </c>
      <c r="DN26" s="47" t="str">
        <f t="shared" si="40"/>
        <v/>
      </c>
      <c r="DO26" s="47" t="str">
        <f t="shared" si="40"/>
        <v/>
      </c>
      <c r="DP26" s="47" t="str">
        <f t="shared" si="40"/>
        <v/>
      </c>
      <c r="DQ26" s="47" t="str">
        <f t="shared" si="40"/>
        <v/>
      </c>
      <c r="DR26" s="47" t="str">
        <f t="shared" si="40"/>
        <v/>
      </c>
      <c r="DS26" s="47" t="str">
        <f t="shared" si="40"/>
        <v/>
      </c>
      <c r="DT26" s="47" t="str">
        <f t="shared" si="40"/>
        <v/>
      </c>
      <c r="DU26" s="47" t="str">
        <f t="shared" si="40"/>
        <v/>
      </c>
      <c r="DV26" s="47" t="str">
        <f t="shared" si="54"/>
        <v/>
      </c>
      <c r="DW26" s="47" t="str">
        <f t="shared" si="54"/>
        <v/>
      </c>
      <c r="DX26" s="47" t="str">
        <f t="shared" si="54"/>
        <v/>
      </c>
      <c r="DY26" s="47" t="str">
        <f t="shared" si="54"/>
        <v/>
      </c>
      <c r="DZ26" s="179" t="str">
        <f t="shared" si="35"/>
        <v/>
      </c>
      <c r="EA26" s="47" t="str">
        <f t="shared" si="55"/>
        <v/>
      </c>
      <c r="EB26" s="47" t="str">
        <f t="shared" si="55"/>
        <v/>
      </c>
      <c r="EC26" s="47" t="str">
        <f t="shared" si="55"/>
        <v/>
      </c>
      <c r="ED26" s="47" t="str">
        <f t="shared" si="55"/>
        <v/>
      </c>
      <c r="EE26" s="47" t="str">
        <f t="shared" si="55"/>
        <v/>
      </c>
      <c r="EF26" s="47" t="str">
        <f t="shared" si="55"/>
        <v/>
      </c>
      <c r="EG26" s="47" t="str">
        <f t="shared" si="55"/>
        <v/>
      </c>
      <c r="EH26" s="47" t="str">
        <f t="shared" si="55"/>
        <v/>
      </c>
      <c r="EI26" s="47" t="str">
        <f t="shared" si="55"/>
        <v/>
      </c>
      <c r="EJ26" s="47" t="str">
        <f t="shared" si="55"/>
        <v/>
      </c>
      <c r="EK26" s="47" t="str">
        <f t="shared" si="55"/>
        <v/>
      </c>
      <c r="EL26" s="47" t="str">
        <f t="shared" si="55"/>
        <v/>
      </c>
      <c r="EM26" s="47" t="str">
        <f t="shared" si="55"/>
        <v/>
      </c>
      <c r="EN26" s="47" t="str">
        <f t="shared" si="55"/>
        <v/>
      </c>
      <c r="EO26" s="47" t="str">
        <f t="shared" si="55"/>
        <v/>
      </c>
      <c r="EP26" s="47" t="str">
        <f t="shared" si="41"/>
        <v/>
      </c>
      <c r="EQ26" s="47" t="str">
        <f t="shared" si="41"/>
        <v/>
      </c>
      <c r="ER26" s="47" t="str">
        <f t="shared" si="41"/>
        <v/>
      </c>
      <c r="ES26" s="47" t="str">
        <f t="shared" si="41"/>
        <v/>
      </c>
      <c r="ET26" s="47" t="str">
        <f t="shared" si="41"/>
        <v/>
      </c>
      <c r="EU26" s="47" t="str">
        <f t="shared" si="41"/>
        <v/>
      </c>
      <c r="EV26" s="47" t="str">
        <f t="shared" si="41"/>
        <v/>
      </c>
      <c r="EW26" s="47" t="str">
        <f t="shared" si="41"/>
        <v/>
      </c>
      <c r="EX26" s="47" t="str">
        <f t="shared" si="41"/>
        <v/>
      </c>
      <c r="EY26" s="47" t="str">
        <f t="shared" si="41"/>
        <v/>
      </c>
      <c r="EZ26" s="47" t="str">
        <f t="shared" si="41"/>
        <v/>
      </c>
      <c r="FA26" s="47" t="str">
        <f t="shared" si="41"/>
        <v/>
      </c>
      <c r="FB26" s="47" t="str">
        <f t="shared" si="41"/>
        <v/>
      </c>
      <c r="FC26" s="47" t="str">
        <f t="shared" si="41"/>
        <v/>
      </c>
      <c r="FD26" s="47" t="str">
        <f t="shared" si="41"/>
        <v/>
      </c>
      <c r="FE26" s="47" t="str">
        <f t="shared" si="41"/>
        <v/>
      </c>
      <c r="FF26" s="47" t="str">
        <f t="shared" si="42"/>
        <v/>
      </c>
      <c r="FG26" s="47" t="str">
        <f t="shared" si="42"/>
        <v/>
      </c>
      <c r="FH26" s="47" t="str">
        <f t="shared" si="42"/>
        <v/>
      </c>
      <c r="FI26" s="47" t="str">
        <f t="shared" si="42"/>
        <v/>
      </c>
      <c r="FJ26" s="47" t="str">
        <f t="shared" si="42"/>
        <v/>
      </c>
      <c r="FK26" s="47" t="str">
        <f t="shared" si="42"/>
        <v/>
      </c>
      <c r="FL26" s="47" t="str">
        <f t="shared" si="42"/>
        <v/>
      </c>
      <c r="FM26" s="47" t="str">
        <f t="shared" si="42"/>
        <v/>
      </c>
      <c r="FN26" s="47" t="str">
        <f t="shared" si="42"/>
        <v/>
      </c>
      <c r="FO26" s="47" t="str">
        <f t="shared" si="42"/>
        <v/>
      </c>
      <c r="FP26" s="47" t="str">
        <f t="shared" si="42"/>
        <v/>
      </c>
      <c r="FQ26" s="47" t="str">
        <f t="shared" si="42"/>
        <v/>
      </c>
      <c r="FR26" s="47" t="str">
        <f t="shared" si="42"/>
        <v/>
      </c>
      <c r="FS26" s="47" t="str">
        <f t="shared" si="42"/>
        <v/>
      </c>
      <c r="FT26" s="47" t="str">
        <f t="shared" si="42"/>
        <v/>
      </c>
      <c r="FU26" s="47" t="str">
        <f t="shared" si="42"/>
        <v/>
      </c>
      <c r="FV26" s="47" t="str">
        <f t="shared" si="43"/>
        <v/>
      </c>
      <c r="FW26" s="47" t="str">
        <f t="shared" si="43"/>
        <v/>
      </c>
      <c r="FX26" s="47" t="str">
        <f t="shared" si="43"/>
        <v/>
      </c>
      <c r="FY26" s="47" t="str">
        <f t="shared" si="43"/>
        <v/>
      </c>
      <c r="FZ26" s="47" t="str">
        <f t="shared" si="43"/>
        <v/>
      </c>
      <c r="GA26" s="47" t="str">
        <f t="shared" si="43"/>
        <v/>
      </c>
      <c r="GB26" s="47" t="str">
        <f t="shared" si="43"/>
        <v/>
      </c>
      <c r="GC26" s="47" t="str">
        <f t="shared" si="43"/>
        <v/>
      </c>
      <c r="GD26" s="47" t="str">
        <f t="shared" si="43"/>
        <v/>
      </c>
      <c r="GE26" s="47" t="str">
        <f t="shared" si="43"/>
        <v/>
      </c>
      <c r="GF26" s="47" t="str">
        <f t="shared" si="43"/>
        <v/>
      </c>
      <c r="GG26" s="47" t="str">
        <f t="shared" si="43"/>
        <v/>
      </c>
      <c r="GH26" s="47" t="str">
        <f t="shared" si="43"/>
        <v/>
      </c>
      <c r="GI26" s="47" t="str">
        <f t="shared" si="43"/>
        <v/>
      </c>
      <c r="GJ26" s="47" t="str">
        <f t="shared" si="43"/>
        <v/>
      </c>
      <c r="GK26" s="47" t="str">
        <f t="shared" si="43"/>
        <v/>
      </c>
      <c r="GL26" s="47" t="str">
        <f t="shared" si="44"/>
        <v/>
      </c>
      <c r="GM26" s="47" t="str">
        <f t="shared" si="44"/>
        <v/>
      </c>
      <c r="GN26" s="47" t="str">
        <f t="shared" si="44"/>
        <v/>
      </c>
      <c r="GO26" s="47" t="str">
        <f t="shared" si="44"/>
        <v/>
      </c>
      <c r="GP26" s="47" t="str">
        <f t="shared" si="44"/>
        <v/>
      </c>
      <c r="GQ26" s="47" t="str">
        <f t="shared" si="44"/>
        <v/>
      </c>
      <c r="GR26" s="47" t="str">
        <f t="shared" si="44"/>
        <v/>
      </c>
      <c r="GS26" s="47" t="str">
        <f t="shared" si="44"/>
        <v/>
      </c>
      <c r="GT26" s="47" t="str">
        <f t="shared" si="44"/>
        <v/>
      </c>
      <c r="GU26" s="47" t="str">
        <f t="shared" si="44"/>
        <v/>
      </c>
      <c r="GV26" s="47" t="str">
        <f t="shared" si="44"/>
        <v/>
      </c>
      <c r="GW26" s="47" t="str">
        <f t="shared" si="44"/>
        <v/>
      </c>
      <c r="GX26" s="47" t="str">
        <f t="shared" si="44"/>
        <v/>
      </c>
      <c r="GY26" s="47" t="str">
        <f t="shared" si="44"/>
        <v/>
      </c>
      <c r="GZ26" s="47" t="str">
        <f t="shared" si="44"/>
        <v/>
      </c>
      <c r="HA26" s="47" t="str">
        <f t="shared" si="44"/>
        <v/>
      </c>
      <c r="HB26" s="47" t="str">
        <f t="shared" si="45"/>
        <v/>
      </c>
      <c r="HC26" s="47" t="str">
        <f t="shared" si="45"/>
        <v/>
      </c>
      <c r="HD26" s="47" t="str">
        <f t="shared" si="45"/>
        <v/>
      </c>
      <c r="HE26" s="47" t="str">
        <f t="shared" si="45"/>
        <v/>
      </c>
      <c r="HF26" s="47" t="str">
        <f t="shared" si="45"/>
        <v/>
      </c>
      <c r="HG26" s="47" t="str">
        <f t="shared" si="45"/>
        <v/>
      </c>
      <c r="HH26" s="47" t="str">
        <f t="shared" si="45"/>
        <v/>
      </c>
      <c r="HI26" s="47" t="str">
        <f t="shared" si="45"/>
        <v/>
      </c>
      <c r="HJ26" s="47" t="str">
        <f t="shared" si="45"/>
        <v/>
      </c>
      <c r="HK26" s="47" t="str">
        <f t="shared" si="45"/>
        <v/>
      </c>
      <c r="HL26" s="47" t="str">
        <f t="shared" si="45"/>
        <v/>
      </c>
      <c r="HM26" s="47" t="str">
        <f t="shared" si="45"/>
        <v/>
      </c>
      <c r="HN26" s="47" t="str">
        <f t="shared" si="45"/>
        <v/>
      </c>
      <c r="HO26" s="47" t="str">
        <f t="shared" si="45"/>
        <v/>
      </c>
      <c r="HP26" s="47" t="str">
        <f t="shared" si="45"/>
        <v/>
      </c>
      <c r="HQ26" s="47" t="str">
        <f t="shared" si="45"/>
        <v/>
      </c>
      <c r="HR26" s="47" t="str">
        <f t="shared" si="46"/>
        <v/>
      </c>
      <c r="HS26" s="47" t="str">
        <f t="shared" si="16"/>
        <v/>
      </c>
      <c r="HT26" s="47" t="str">
        <f t="shared" si="16"/>
        <v/>
      </c>
      <c r="HU26" s="47" t="str">
        <f t="shared" si="16"/>
        <v/>
      </c>
      <c r="HV26" s="47" t="str">
        <f t="shared" si="16"/>
        <v/>
      </c>
      <c r="HW26" s="165" t="e">
        <f t="shared" si="56"/>
        <v>#N/A</v>
      </c>
      <c r="HX26" s="165" t="e">
        <f t="shared" si="56"/>
        <v>#N/A</v>
      </c>
      <c r="HY26" s="165" t="e">
        <f t="shared" si="56"/>
        <v>#N/A</v>
      </c>
      <c r="HZ26" s="165" t="e">
        <f t="shared" si="56"/>
        <v>#N/A</v>
      </c>
      <c r="IA26" s="165" t="e">
        <f t="shared" si="47"/>
        <v>#N/A</v>
      </c>
      <c r="IB26" s="165" t="e">
        <f t="shared" si="47"/>
        <v>#N/A</v>
      </c>
      <c r="IC26" s="165" t="e">
        <f t="shared" si="47"/>
        <v>#N/A</v>
      </c>
      <c r="ID26" s="165" t="e">
        <f t="shared" si="47"/>
        <v>#N/A</v>
      </c>
      <c r="IE26" s="165" t="e">
        <f t="shared" si="47"/>
        <v>#N/A</v>
      </c>
      <c r="IF26" s="165" t="e">
        <f t="shared" si="47"/>
        <v>#N/A</v>
      </c>
      <c r="IG26" s="165" t="e">
        <f t="shared" si="47"/>
        <v>#N/A</v>
      </c>
      <c r="IH26" s="165" t="e">
        <f t="shared" si="47"/>
        <v>#N/A</v>
      </c>
      <c r="II26" s="165" t="e">
        <f t="shared" si="47"/>
        <v>#N/A</v>
      </c>
      <c r="IJ26" s="165" t="e">
        <f t="shared" si="47"/>
        <v>#N/A</v>
      </c>
      <c r="IK26" s="165" t="e">
        <f t="shared" si="47"/>
        <v>#N/A</v>
      </c>
      <c r="IL26" s="165" t="e">
        <f t="shared" si="47"/>
        <v>#N/A</v>
      </c>
      <c r="IM26" s="165" t="e">
        <f t="shared" si="47"/>
        <v>#N/A</v>
      </c>
      <c r="IN26" s="165" t="e">
        <f t="shared" si="47"/>
        <v>#N/A</v>
      </c>
      <c r="IO26" s="165" t="e">
        <f t="shared" si="47"/>
        <v>#N/A</v>
      </c>
      <c r="IP26" s="165" t="e">
        <f t="shared" si="47"/>
        <v>#N/A</v>
      </c>
      <c r="IQ26" s="165" t="e">
        <f t="shared" si="57"/>
        <v>#N/A</v>
      </c>
      <c r="IR26" s="165" t="e">
        <f t="shared" si="57"/>
        <v>#N/A</v>
      </c>
      <c r="IS26" s="165" t="e">
        <f t="shared" si="57"/>
        <v>#N/A</v>
      </c>
      <c r="IT26" s="165" t="e">
        <f t="shared" si="57"/>
        <v>#N/A</v>
      </c>
      <c r="IU26" s="165" t="e">
        <f t="shared" si="57"/>
        <v>#N/A</v>
      </c>
      <c r="IV26" s="165" t="e">
        <f t="shared" si="57"/>
        <v>#N/A</v>
      </c>
      <c r="IW26" s="165" t="e">
        <f t="shared" si="57"/>
        <v>#N/A</v>
      </c>
      <c r="IX26" s="165" t="e">
        <f t="shared" si="57"/>
        <v>#N/A</v>
      </c>
      <c r="IY26" s="165" t="e">
        <f t="shared" si="57"/>
        <v>#N/A</v>
      </c>
      <c r="IZ26" s="165" t="e">
        <f t="shared" si="57"/>
        <v>#N/A</v>
      </c>
      <c r="JA26" s="165" t="e">
        <f t="shared" si="57"/>
        <v>#N/A</v>
      </c>
      <c r="JB26" s="165" t="e">
        <f t="shared" si="57"/>
        <v>#N/A</v>
      </c>
      <c r="JC26" s="165" t="e">
        <f t="shared" si="57"/>
        <v>#N/A</v>
      </c>
      <c r="JD26" s="165" t="e">
        <f t="shared" si="57"/>
        <v>#N/A</v>
      </c>
      <c r="JE26" s="165" t="e">
        <f t="shared" si="57"/>
        <v>#N/A</v>
      </c>
      <c r="JF26" s="165" t="e">
        <f t="shared" si="57"/>
        <v>#N/A</v>
      </c>
      <c r="JG26" s="165" t="e">
        <f t="shared" si="58"/>
        <v>#N/A</v>
      </c>
      <c r="JH26" s="165" t="e">
        <f t="shared" si="58"/>
        <v>#N/A</v>
      </c>
      <c r="JI26" s="165" t="e">
        <f t="shared" si="58"/>
        <v>#N/A</v>
      </c>
      <c r="JJ26" s="165" t="e">
        <f t="shared" si="58"/>
        <v>#N/A</v>
      </c>
      <c r="JK26" s="165" t="e">
        <f t="shared" si="58"/>
        <v>#N/A</v>
      </c>
      <c r="JL26" s="165" t="e">
        <f t="shared" si="58"/>
        <v>#N/A</v>
      </c>
      <c r="JM26" s="165" t="e">
        <f t="shared" si="58"/>
        <v>#N/A</v>
      </c>
      <c r="JN26" s="165" t="e">
        <f t="shared" si="58"/>
        <v>#N/A</v>
      </c>
      <c r="JO26" s="165" t="e">
        <f t="shared" si="58"/>
        <v>#N/A</v>
      </c>
      <c r="JP26" s="165" t="e">
        <f t="shared" si="58"/>
        <v>#N/A</v>
      </c>
      <c r="JQ26" s="165" t="e">
        <f t="shared" si="58"/>
        <v>#N/A</v>
      </c>
      <c r="JR26" s="165" t="e">
        <f t="shared" si="58"/>
        <v>#N/A</v>
      </c>
      <c r="JS26" s="165" t="e">
        <f t="shared" si="58"/>
        <v>#N/A</v>
      </c>
      <c r="JT26" s="165" t="e">
        <f t="shared" si="58"/>
        <v>#N/A</v>
      </c>
      <c r="JU26" s="165" t="e">
        <f t="shared" si="58"/>
        <v>#N/A</v>
      </c>
      <c r="JV26" s="165" t="e">
        <f t="shared" si="58"/>
        <v>#N/A</v>
      </c>
      <c r="JW26" s="165" t="e">
        <f t="shared" si="48"/>
        <v>#N/A</v>
      </c>
      <c r="JX26" s="165" t="e">
        <f t="shared" si="48"/>
        <v>#N/A</v>
      </c>
      <c r="JY26" s="165" t="e">
        <f t="shared" si="48"/>
        <v>#N/A</v>
      </c>
      <c r="JZ26" s="165" t="e">
        <f t="shared" si="48"/>
        <v>#N/A</v>
      </c>
      <c r="KA26" s="165" t="e">
        <f t="shared" si="48"/>
        <v>#N/A</v>
      </c>
      <c r="KB26" s="165" t="e">
        <f t="shared" si="48"/>
        <v>#N/A</v>
      </c>
      <c r="KC26" s="165" t="e">
        <f t="shared" si="48"/>
        <v>#N/A</v>
      </c>
      <c r="KD26" s="165" t="e">
        <f t="shared" si="48"/>
        <v>#N/A</v>
      </c>
      <c r="KE26" s="165" t="e">
        <f t="shared" si="48"/>
        <v>#N/A</v>
      </c>
      <c r="KF26" s="165" t="e">
        <f t="shared" si="48"/>
        <v>#N/A</v>
      </c>
      <c r="KG26" s="165" t="e">
        <f t="shared" si="48"/>
        <v>#N/A</v>
      </c>
      <c r="KH26" s="165" t="e">
        <f t="shared" si="59"/>
        <v>#N/A</v>
      </c>
      <c r="KI26" s="165" t="e">
        <f t="shared" si="59"/>
        <v>#N/A</v>
      </c>
      <c r="KJ26" s="165" t="e">
        <f t="shared" si="59"/>
        <v>#N/A</v>
      </c>
      <c r="KK26" s="165" t="e">
        <f t="shared" si="59"/>
        <v>#N/A</v>
      </c>
      <c r="KL26" s="165" t="e">
        <f t="shared" si="59"/>
        <v>#N/A</v>
      </c>
      <c r="KM26" s="165" t="e">
        <f t="shared" si="49"/>
        <v>#N/A</v>
      </c>
      <c r="KN26" s="165" t="e">
        <f t="shared" si="49"/>
        <v>#N/A</v>
      </c>
      <c r="KO26" s="165" t="e">
        <f t="shared" si="49"/>
        <v>#N/A</v>
      </c>
      <c r="KP26" s="165" t="e">
        <f t="shared" si="49"/>
        <v>#N/A</v>
      </c>
      <c r="KQ26" s="165" t="e">
        <f t="shared" si="49"/>
        <v>#N/A</v>
      </c>
      <c r="KR26" s="165" t="e">
        <f t="shared" si="49"/>
        <v>#N/A</v>
      </c>
      <c r="KS26" s="165" t="e">
        <f t="shared" si="49"/>
        <v>#N/A</v>
      </c>
      <c r="KT26" s="165" t="e">
        <f t="shared" si="49"/>
        <v>#N/A</v>
      </c>
      <c r="KU26" s="165" t="e">
        <f t="shared" si="49"/>
        <v>#N/A</v>
      </c>
      <c r="KV26" s="165" t="e">
        <f t="shared" si="49"/>
        <v>#N/A</v>
      </c>
      <c r="KW26" s="165" t="e">
        <f t="shared" si="49"/>
        <v>#N/A</v>
      </c>
      <c r="KX26" s="165" t="e">
        <f t="shared" si="49"/>
        <v>#N/A</v>
      </c>
      <c r="KY26" s="165" t="e">
        <f t="shared" si="49"/>
        <v>#N/A</v>
      </c>
      <c r="KZ26" s="165" t="e">
        <f t="shared" si="49"/>
        <v>#N/A</v>
      </c>
      <c r="LA26" s="165" t="e">
        <f t="shared" si="49"/>
        <v>#N/A</v>
      </c>
      <c r="LB26" s="165" t="e">
        <f t="shared" si="49"/>
        <v>#N/A</v>
      </c>
      <c r="LC26" s="165" t="e">
        <f t="shared" si="60"/>
        <v>#N/A</v>
      </c>
      <c r="LD26" s="165" t="e">
        <f t="shared" si="60"/>
        <v>#N/A</v>
      </c>
      <c r="LE26" s="165" t="e">
        <f t="shared" si="60"/>
        <v>#N/A</v>
      </c>
      <c r="LF26" s="165" t="e">
        <f t="shared" si="60"/>
        <v>#N/A</v>
      </c>
      <c r="LG26" s="165" t="e">
        <f t="shared" si="60"/>
        <v>#N/A</v>
      </c>
      <c r="LH26" s="165" t="e">
        <f t="shared" si="60"/>
        <v>#N/A</v>
      </c>
      <c r="LI26" s="165" t="e">
        <f t="shared" si="60"/>
        <v>#N/A</v>
      </c>
      <c r="LJ26" s="165" t="e">
        <f t="shared" si="60"/>
        <v>#N/A</v>
      </c>
      <c r="LK26" s="165" t="e">
        <f t="shared" si="60"/>
        <v>#N/A</v>
      </c>
      <c r="LL26" s="165" t="e">
        <f t="shared" si="60"/>
        <v>#N/A</v>
      </c>
      <c r="LM26" s="165" t="e">
        <f t="shared" si="60"/>
        <v>#N/A</v>
      </c>
      <c r="LN26" s="165" t="e">
        <f t="shared" si="60"/>
        <v>#N/A</v>
      </c>
      <c r="LO26" s="165" t="e">
        <f t="shared" si="60"/>
        <v>#N/A</v>
      </c>
      <c r="LP26" s="165" t="e">
        <f t="shared" si="60"/>
        <v>#N/A</v>
      </c>
      <c r="LQ26" s="165" t="e">
        <f t="shared" si="60"/>
        <v>#N/A</v>
      </c>
      <c r="LR26" s="165" t="e">
        <f t="shared" si="60"/>
        <v>#N/A</v>
      </c>
      <c r="LS26" s="165" t="e">
        <f t="shared" si="61"/>
        <v>#N/A</v>
      </c>
      <c r="LT26" s="165" t="e">
        <f t="shared" si="61"/>
        <v>#N/A</v>
      </c>
      <c r="LU26" s="165" t="e">
        <f t="shared" si="61"/>
        <v>#N/A</v>
      </c>
      <c r="LV26" s="165" t="e">
        <f t="shared" si="61"/>
        <v>#N/A</v>
      </c>
      <c r="LW26" s="165" t="e">
        <f t="shared" si="61"/>
        <v>#N/A</v>
      </c>
      <c r="LX26" s="165" t="e">
        <f t="shared" si="61"/>
        <v>#N/A</v>
      </c>
      <c r="LY26" s="165" t="e">
        <f t="shared" si="61"/>
        <v>#N/A</v>
      </c>
      <c r="LZ26" s="165" t="e">
        <f t="shared" si="61"/>
        <v>#N/A</v>
      </c>
      <c r="MA26" s="165" t="e">
        <f t="shared" si="61"/>
        <v>#N/A</v>
      </c>
      <c r="MB26" s="165" t="e">
        <f t="shared" si="61"/>
        <v>#N/A</v>
      </c>
      <c r="MC26" s="165" t="e">
        <f t="shared" si="61"/>
        <v>#N/A</v>
      </c>
      <c r="MD26" s="165" t="e">
        <f t="shared" si="61"/>
        <v>#N/A</v>
      </c>
      <c r="ME26" s="165" t="e">
        <f t="shared" si="61"/>
        <v>#N/A</v>
      </c>
      <c r="MF26" s="165" t="e">
        <f t="shared" si="61"/>
        <v>#N/A</v>
      </c>
      <c r="MG26" s="165" t="e">
        <f t="shared" si="61"/>
        <v>#N/A</v>
      </c>
      <c r="MH26" s="165" t="e">
        <f t="shared" si="61"/>
        <v>#N/A</v>
      </c>
      <c r="MI26" s="165" t="e">
        <f t="shared" si="50"/>
        <v>#N/A</v>
      </c>
      <c r="MJ26" s="165" t="e">
        <f t="shared" si="50"/>
        <v>#N/A</v>
      </c>
      <c r="MK26" s="165" t="e">
        <f t="shared" si="50"/>
        <v>#N/A</v>
      </c>
      <c r="ML26" s="165" t="e">
        <f t="shared" si="50"/>
        <v>#N/A</v>
      </c>
      <c r="MM26" s="165" t="e">
        <f t="shared" si="50"/>
        <v>#N/A</v>
      </c>
      <c r="MN26" s="165" t="e">
        <f t="shared" si="50"/>
        <v>#N/A</v>
      </c>
      <c r="MO26" s="165" t="e">
        <f t="shared" si="50"/>
        <v>#N/A</v>
      </c>
      <c r="MP26" s="165" t="e">
        <f t="shared" si="50"/>
        <v>#N/A</v>
      </c>
      <c r="MQ26" s="165" t="e">
        <f t="shared" si="50"/>
        <v>#N/A</v>
      </c>
      <c r="MR26" s="165" t="e">
        <f t="shared" si="50"/>
        <v>#N/A</v>
      </c>
      <c r="MS26" s="165" t="e">
        <f t="shared" si="50"/>
        <v>#N/A</v>
      </c>
      <c r="MT26" s="165" t="e">
        <f t="shared" si="62"/>
        <v>#N/A</v>
      </c>
      <c r="MU26" s="165" t="e">
        <f t="shared" si="62"/>
        <v>#N/A</v>
      </c>
      <c r="MV26" s="165" t="e">
        <f t="shared" si="62"/>
        <v>#N/A</v>
      </c>
      <c r="MW26" s="165" t="e">
        <f t="shared" si="62"/>
        <v>#N/A</v>
      </c>
      <c r="MX26" s="165" t="e">
        <f t="shared" si="62"/>
        <v>#N/A</v>
      </c>
      <c r="MY26" s="165" t="e">
        <f t="shared" si="51"/>
        <v>#N/A</v>
      </c>
      <c r="MZ26" s="165" t="e">
        <f t="shared" si="51"/>
        <v>#N/A</v>
      </c>
      <c r="NA26" s="165" t="e">
        <f t="shared" si="51"/>
        <v>#N/A</v>
      </c>
      <c r="NB26" s="165" t="e">
        <f t="shared" si="51"/>
        <v>#N/A</v>
      </c>
      <c r="NC26" s="165" t="e">
        <f t="shared" si="51"/>
        <v>#N/A</v>
      </c>
      <c r="ND26" s="165" t="e">
        <f t="shared" si="51"/>
        <v>#N/A</v>
      </c>
      <c r="NE26" s="165" t="e">
        <f t="shared" si="51"/>
        <v>#N/A</v>
      </c>
      <c r="NF26" s="165" t="e">
        <f t="shared" si="51"/>
        <v>#N/A</v>
      </c>
      <c r="NG26" s="165" t="e">
        <f t="shared" si="51"/>
        <v>#N/A</v>
      </c>
      <c r="NH26" s="165" t="e">
        <f t="shared" si="51"/>
        <v>#N/A</v>
      </c>
      <c r="NI26" s="165" t="e">
        <f t="shared" si="51"/>
        <v>#N/A</v>
      </c>
      <c r="NJ26" s="165" t="e">
        <f t="shared" si="51"/>
        <v>#N/A</v>
      </c>
      <c r="NK26" s="165" t="e">
        <f t="shared" si="51"/>
        <v>#N/A</v>
      </c>
      <c r="NL26" s="165" t="e">
        <f t="shared" si="51"/>
        <v>#N/A</v>
      </c>
      <c r="NM26" s="165" t="e">
        <f t="shared" si="51"/>
        <v>#N/A</v>
      </c>
      <c r="NN26" s="165" t="e">
        <f t="shared" si="51"/>
        <v>#N/A</v>
      </c>
      <c r="NO26" s="165" t="e">
        <f t="shared" si="63"/>
        <v>#N/A</v>
      </c>
      <c r="NP26" s="165" t="e">
        <f t="shared" si="63"/>
        <v>#N/A</v>
      </c>
      <c r="NQ26" s="165" t="e">
        <f t="shared" si="63"/>
        <v>#N/A</v>
      </c>
      <c r="NR26" s="165" t="e">
        <f t="shared" si="63"/>
        <v>#N/A</v>
      </c>
      <c r="NS26" s="165" t="e">
        <f t="shared" si="63"/>
        <v>#N/A</v>
      </c>
      <c r="NT26" s="165" t="e">
        <f t="shared" si="63"/>
        <v>#N/A</v>
      </c>
      <c r="NU26" s="165" t="e">
        <f t="shared" si="63"/>
        <v>#N/A</v>
      </c>
      <c r="NV26" s="165" t="e">
        <f t="shared" si="63"/>
        <v>#N/A</v>
      </c>
      <c r="NW26" s="165" t="e">
        <f t="shared" si="63"/>
        <v>#N/A</v>
      </c>
      <c r="NX26" s="165" t="e">
        <f t="shared" si="63"/>
        <v>#N/A</v>
      </c>
      <c r="NY26" s="165" t="e">
        <f t="shared" si="63"/>
        <v>#N/A</v>
      </c>
      <c r="NZ26" s="165" t="e">
        <f t="shared" si="63"/>
        <v>#N/A</v>
      </c>
      <c r="OA26" s="165" t="e">
        <f t="shared" si="63"/>
        <v>#N/A</v>
      </c>
      <c r="OB26" s="165" t="e">
        <f t="shared" si="63"/>
        <v>#N/A</v>
      </c>
      <c r="OC26" s="165" t="e">
        <f t="shared" si="63"/>
        <v>#N/A</v>
      </c>
      <c r="OD26" s="165" t="e">
        <f t="shared" si="63"/>
        <v>#N/A</v>
      </c>
      <c r="OE26" s="165" t="e">
        <f t="shared" si="64"/>
        <v>#N/A</v>
      </c>
      <c r="OF26" s="165" t="e">
        <f t="shared" si="64"/>
        <v>#N/A</v>
      </c>
      <c r="OG26" s="165" t="e">
        <f t="shared" si="64"/>
        <v>#N/A</v>
      </c>
      <c r="OH26" s="165" t="e">
        <f t="shared" si="64"/>
        <v>#N/A</v>
      </c>
      <c r="OI26" s="165" t="e">
        <f t="shared" si="64"/>
        <v>#N/A</v>
      </c>
      <c r="OJ26" s="165" t="e">
        <f t="shared" si="64"/>
        <v>#N/A</v>
      </c>
      <c r="OK26" s="165" t="e">
        <f t="shared" si="64"/>
        <v>#N/A</v>
      </c>
      <c r="OL26" s="165" t="e">
        <f t="shared" si="64"/>
        <v>#N/A</v>
      </c>
      <c r="OM26" s="165" t="e">
        <f t="shared" si="64"/>
        <v>#N/A</v>
      </c>
      <c r="ON26" s="165" t="e">
        <f t="shared" si="64"/>
        <v>#N/A</v>
      </c>
      <c r="OO26" s="165" t="e">
        <f t="shared" si="64"/>
        <v>#N/A</v>
      </c>
      <c r="OP26" s="165" t="e">
        <f t="shared" si="64"/>
        <v>#N/A</v>
      </c>
      <c r="OQ26" s="165" t="e">
        <f t="shared" si="64"/>
        <v>#N/A</v>
      </c>
      <c r="OR26" s="165" t="e">
        <f t="shared" si="64"/>
        <v>#N/A</v>
      </c>
      <c r="OS26" s="165" t="e">
        <f t="shared" si="64"/>
        <v>#N/A</v>
      </c>
      <c r="OT26" s="165" t="e">
        <f t="shared" si="64"/>
        <v>#N/A</v>
      </c>
      <c r="OU26" s="165" t="e">
        <f t="shared" si="52"/>
        <v>#N/A</v>
      </c>
      <c r="OV26" s="165" t="e">
        <f t="shared" si="52"/>
        <v>#N/A</v>
      </c>
      <c r="OW26" s="165" t="e">
        <f t="shared" si="52"/>
        <v>#N/A</v>
      </c>
      <c r="OX26" s="165" t="e">
        <f t="shared" si="52"/>
        <v>#N/A</v>
      </c>
      <c r="OY26" s="165" t="e">
        <f t="shared" si="52"/>
        <v>#N/A</v>
      </c>
      <c r="OZ26" s="165" t="e">
        <f t="shared" si="52"/>
        <v>#N/A</v>
      </c>
      <c r="PA26" s="165" t="e">
        <f t="shared" si="52"/>
        <v>#N/A</v>
      </c>
      <c r="PB26" s="165" t="e">
        <f t="shared" si="52"/>
        <v>#N/A</v>
      </c>
      <c r="PC26" s="165" t="e">
        <f t="shared" si="52"/>
        <v>#N/A</v>
      </c>
      <c r="PD26" s="165" t="e">
        <f t="shared" si="52"/>
        <v>#N/A</v>
      </c>
      <c r="PE26" s="165" t="e">
        <f t="shared" si="52"/>
        <v>#N/A</v>
      </c>
      <c r="PF26" s="165" t="e">
        <f t="shared" si="65"/>
        <v>#N/A</v>
      </c>
      <c r="PG26" s="165" t="e">
        <f t="shared" si="65"/>
        <v>#N/A</v>
      </c>
      <c r="PH26" s="165" t="e">
        <f t="shared" si="65"/>
        <v>#N/A</v>
      </c>
      <c r="PI26" s="165" t="e">
        <f t="shared" si="65"/>
        <v>#N/A</v>
      </c>
      <c r="PJ26" s="165" t="e">
        <f t="shared" si="65"/>
        <v>#N/A</v>
      </c>
      <c r="PK26" s="165" t="e">
        <f t="shared" si="65"/>
        <v>#N/A</v>
      </c>
      <c r="PL26" s="165" t="e">
        <f t="shared" si="65"/>
        <v>#N/A</v>
      </c>
      <c r="PM26" s="165" t="e">
        <f t="shared" si="65"/>
        <v>#N/A</v>
      </c>
      <c r="PN26" s="165" t="e">
        <f t="shared" si="65"/>
        <v>#N/A</v>
      </c>
      <c r="PO26" s="165" t="e">
        <f t="shared" si="65"/>
        <v>#N/A</v>
      </c>
    </row>
    <row r="27" spans="1:431" hidden="1" x14ac:dyDescent="0.45">
      <c r="A27" s="362"/>
      <c r="B27" s="368" t="str">
        <f>IF($R27="","",ROUND(_xlfn.NORM.INV(ABS(VLOOKUP($T$1,VLookups!$A$43:$B$44,2,FALSE)-B$2),$N27,$R27),0))</f>
        <v/>
      </c>
      <c r="C27" s="374" t="str">
        <f t="shared" si="36"/>
        <v/>
      </c>
      <c r="D27" s="375" t="str">
        <f t="shared" si="37"/>
        <v/>
      </c>
      <c r="E27" s="105"/>
      <c r="F27" s="113"/>
      <c r="G27" s="118" t="str">
        <f t="shared" si="30"/>
        <v/>
      </c>
      <c r="H27" s="91"/>
      <c r="I27" s="118" t="str">
        <f t="shared" si="31"/>
        <v/>
      </c>
      <c r="J27" s="113"/>
      <c r="K27" s="106"/>
      <c r="L27" s="120" t="str">
        <f t="shared" si="0"/>
        <v/>
      </c>
      <c r="M27" s="120" t="str">
        <f t="shared" si="1"/>
        <v/>
      </c>
      <c r="N27" s="71" t="str">
        <f t="shared" si="32"/>
        <v/>
      </c>
      <c r="O27" s="23"/>
      <c r="P27" s="55"/>
      <c r="Q27" s="298"/>
      <c r="R27" s="72" t="str">
        <f>IF(AND(G27&gt;0,H27&gt;0,I27&gt;0),IF(ISBLANK(Q27),IF(ISBLANK(O27),"",(I27-G27)*VLOOKUP(O27,VLookups!$A$4:$B$13,2,FALSE)),Q27),"")</f>
        <v/>
      </c>
      <c r="S27" s="73" t="str">
        <f t="shared" si="2"/>
        <v/>
      </c>
      <c r="T27" s="91"/>
      <c r="U27" s="265" t="str">
        <f>IF(AND(T27&gt;0,H27&gt;0,NOT(R27="")),ABS(VLOOKUP($T$1,VLookups!$A$43:$B$44,2,FALSE)-_xlfn.NORM.DIST(T27,N27,R27,TRUE)),"")</f>
        <v/>
      </c>
      <c r="V27" s="90" t="str">
        <f>IF(AND($G27&gt;0,$H27&gt;0,$I27&gt;0,NOT(ISBLANK($O27))),_xlfn.NORM.INV(ABS(VLOOKUP($T$1,VLookups!$A$43:$B$44,2,FALSE)-V$3),$N27,$R27),"")</f>
        <v/>
      </c>
      <c r="W27" s="89" t="str">
        <f>IF(AND($G27&gt;0,$H27&gt;0,$I27&gt;0,NOT(ISBLANK($O27))),_xlfn.NORM.INV(ABS(VLOOKUP($T$1,VLookups!$A$43:$B$44,2,FALSE)-W$3),$N27,$R27),"")</f>
        <v/>
      </c>
      <c r="X27" s="90" t="str">
        <f>IF(AND($G27&gt;0,$H27&gt;0,$I27&gt;0,NOT(ISBLANK($O27))),_xlfn.NORM.INV(ABS(VLOOKUP($T$1,VLookups!$A$43:$B$44,2,FALSE)-X$3),$N27,$R27),"")</f>
        <v/>
      </c>
      <c r="Y27" s="89" t="str">
        <f>IF(AND($G27&gt;0,$H27&gt;0,$I27&gt;0,NOT(ISBLANK($O27))),_xlfn.NORM.INV(ABS(VLOOKUP($T$1,VLookups!$A$43:$B$44,2,FALSE)-Y$3),$N27,$R27),"")</f>
        <v/>
      </c>
      <c r="Z27" s="90" t="str">
        <f>IF(AND($G27&gt;0,$H27&gt;0,$I27&gt;0,NOT(ISBLANK($O27))),_xlfn.NORM.INV(ABS(VLOOKUP($T$1,VLookups!$A$43:$B$44,2,FALSE)-Z$3),$N27,$R27),"")</f>
        <v/>
      </c>
      <c r="AA27" s="89" t="str">
        <f>IF(AND($G27&gt;0,$H27&gt;0,$I27&gt;0,NOT(ISBLANK($O27))),_xlfn.NORM.INV(ABS(VLOOKUP($T$1,VLookups!$A$43:$B$44,2,FALSE)-AA$3),$N27,$R27),"")</f>
        <v/>
      </c>
      <c r="AB27" s="5"/>
      <c r="AC27" s="164" t="str">
        <f t="shared" si="33"/>
        <v/>
      </c>
      <c r="AD27" s="47" t="str">
        <f t="shared" si="71"/>
        <v/>
      </c>
      <c r="AE27" s="47" t="str">
        <f t="shared" si="71"/>
        <v/>
      </c>
      <c r="AF27" s="47" t="str">
        <f t="shared" si="71"/>
        <v/>
      </c>
      <c r="AG27" s="47" t="str">
        <f t="shared" si="71"/>
        <v/>
      </c>
      <c r="AH27" s="47" t="str">
        <f t="shared" si="71"/>
        <v/>
      </c>
      <c r="AI27" s="47" t="str">
        <f t="shared" si="71"/>
        <v/>
      </c>
      <c r="AJ27" s="47" t="str">
        <f t="shared" si="71"/>
        <v/>
      </c>
      <c r="AK27" s="47" t="str">
        <f t="shared" si="71"/>
        <v/>
      </c>
      <c r="AL27" s="47" t="str">
        <f t="shared" si="71"/>
        <v/>
      </c>
      <c r="AM27" s="47" t="str">
        <f t="shared" si="71"/>
        <v/>
      </c>
      <c r="AN27" s="47" t="str">
        <f t="shared" si="71"/>
        <v/>
      </c>
      <c r="AO27" s="47" t="str">
        <f t="shared" si="71"/>
        <v/>
      </c>
      <c r="AP27" s="47" t="str">
        <f t="shared" si="71"/>
        <v/>
      </c>
      <c r="AQ27" s="47" t="str">
        <f t="shared" si="71"/>
        <v/>
      </c>
      <c r="AR27" s="47" t="str">
        <f t="shared" si="71"/>
        <v/>
      </c>
      <c r="AS27" s="47" t="str">
        <f t="shared" si="71"/>
        <v/>
      </c>
      <c r="AT27" s="47" t="str">
        <f t="shared" si="67"/>
        <v/>
      </c>
      <c r="AU27" s="47" t="str">
        <f t="shared" si="67"/>
        <v/>
      </c>
      <c r="AV27" s="47" t="str">
        <f t="shared" si="67"/>
        <v/>
      </c>
      <c r="AW27" s="47" t="str">
        <f t="shared" si="67"/>
        <v/>
      </c>
      <c r="AX27" s="47" t="str">
        <f t="shared" si="67"/>
        <v/>
      </c>
      <c r="AY27" s="47" t="str">
        <f t="shared" si="67"/>
        <v/>
      </c>
      <c r="AZ27" s="47" t="str">
        <f t="shared" si="67"/>
        <v/>
      </c>
      <c r="BA27" s="47" t="str">
        <f t="shared" si="67"/>
        <v/>
      </c>
      <c r="BB27" s="47" t="str">
        <f t="shared" si="67"/>
        <v/>
      </c>
      <c r="BC27" s="47" t="str">
        <f t="shared" si="67"/>
        <v/>
      </c>
      <c r="BD27" s="47" t="str">
        <f t="shared" si="67"/>
        <v/>
      </c>
      <c r="BE27" s="47" t="str">
        <f t="shared" si="68"/>
        <v/>
      </c>
      <c r="BF27" s="47" t="str">
        <f t="shared" si="68"/>
        <v/>
      </c>
      <c r="BG27" s="47" t="str">
        <f t="shared" si="68"/>
        <v/>
      </c>
      <c r="BH27" s="47" t="str">
        <f t="shared" si="68"/>
        <v/>
      </c>
      <c r="BI27" s="47" t="str">
        <f t="shared" si="68"/>
        <v/>
      </c>
      <c r="BJ27" s="47" t="str">
        <f t="shared" si="68"/>
        <v/>
      </c>
      <c r="BK27" s="47" t="str">
        <f t="shared" si="68"/>
        <v/>
      </c>
      <c r="BL27" s="47" t="str">
        <f t="shared" si="68"/>
        <v/>
      </c>
      <c r="BM27" s="47" t="str">
        <f t="shared" si="68"/>
        <v/>
      </c>
      <c r="BN27" s="47" t="str">
        <f t="shared" si="68"/>
        <v/>
      </c>
      <c r="BO27" s="47" t="str">
        <f t="shared" si="68"/>
        <v/>
      </c>
      <c r="BP27" s="47" t="str">
        <f t="shared" si="68"/>
        <v/>
      </c>
      <c r="BQ27" s="47" t="str">
        <f t="shared" si="68"/>
        <v/>
      </c>
      <c r="BR27" s="47" t="str">
        <f t="shared" si="68"/>
        <v/>
      </c>
      <c r="BS27" s="47" t="str">
        <f t="shared" si="68"/>
        <v/>
      </c>
      <c r="BT27" s="47" t="str">
        <f t="shared" si="68"/>
        <v/>
      </c>
      <c r="BU27" s="47" t="str">
        <f t="shared" si="69"/>
        <v/>
      </c>
      <c r="BV27" s="47" t="str">
        <f t="shared" si="69"/>
        <v/>
      </c>
      <c r="BW27" s="47" t="str">
        <f t="shared" si="69"/>
        <v/>
      </c>
      <c r="BX27" s="47" t="str">
        <f t="shared" si="69"/>
        <v/>
      </c>
      <c r="BY27" s="47" t="str">
        <f t="shared" si="69"/>
        <v/>
      </c>
      <c r="BZ27" s="47" t="str">
        <f t="shared" si="69"/>
        <v/>
      </c>
      <c r="CA27" s="47" t="str">
        <f t="shared" si="69"/>
        <v/>
      </c>
      <c r="CB27" s="47" t="str">
        <f t="shared" si="69"/>
        <v/>
      </c>
      <c r="CC27" s="47" t="str">
        <f t="shared" si="69"/>
        <v/>
      </c>
      <c r="CD27" s="47" t="str">
        <f t="shared" si="69"/>
        <v/>
      </c>
      <c r="CE27" s="47" t="str">
        <f t="shared" si="69"/>
        <v/>
      </c>
      <c r="CF27" s="47" t="str">
        <f t="shared" si="69"/>
        <v/>
      </c>
      <c r="CG27" s="47" t="str">
        <f t="shared" si="69"/>
        <v/>
      </c>
      <c r="CH27" s="47" t="str">
        <f t="shared" si="69"/>
        <v/>
      </c>
      <c r="CI27" s="47" t="str">
        <f t="shared" si="69"/>
        <v/>
      </c>
      <c r="CJ27" s="47" t="str">
        <f t="shared" si="69"/>
        <v/>
      </c>
      <c r="CK27" s="47" t="str">
        <f t="shared" si="70"/>
        <v/>
      </c>
      <c r="CL27" s="47" t="str">
        <f t="shared" si="70"/>
        <v/>
      </c>
      <c r="CM27" s="47" t="str">
        <f t="shared" si="70"/>
        <v/>
      </c>
      <c r="CN27" s="47" t="str">
        <f t="shared" si="70"/>
        <v/>
      </c>
      <c r="CO27" s="47" t="str">
        <f t="shared" si="70"/>
        <v/>
      </c>
      <c r="CP27" s="47" t="str">
        <f t="shared" si="70"/>
        <v/>
      </c>
      <c r="CQ27" s="47" t="str">
        <f t="shared" si="70"/>
        <v/>
      </c>
      <c r="CR27" s="47" t="str">
        <f t="shared" si="70"/>
        <v/>
      </c>
      <c r="CS27" s="47" t="str">
        <f t="shared" si="70"/>
        <v/>
      </c>
      <c r="CT27" s="47" t="str">
        <f t="shared" si="70"/>
        <v/>
      </c>
      <c r="CU27" s="47" t="str">
        <f t="shared" si="70"/>
        <v/>
      </c>
      <c r="CV27" s="47" t="str">
        <f t="shared" si="70"/>
        <v/>
      </c>
      <c r="CW27" s="47" t="str">
        <f t="shared" si="70"/>
        <v/>
      </c>
      <c r="CX27" s="47" t="str">
        <f t="shared" si="70"/>
        <v/>
      </c>
      <c r="CY27" s="47" t="str">
        <f t="shared" si="70"/>
        <v/>
      </c>
      <c r="CZ27" s="47" t="str">
        <f t="shared" si="70"/>
        <v/>
      </c>
      <c r="DA27" s="47" t="str">
        <f t="shared" si="53"/>
        <v/>
      </c>
      <c r="DB27" s="47" t="str">
        <f t="shared" si="53"/>
        <v/>
      </c>
      <c r="DC27" s="47" t="str">
        <f t="shared" si="53"/>
        <v/>
      </c>
      <c r="DD27" s="47" t="str">
        <f t="shared" si="53"/>
        <v/>
      </c>
      <c r="DE27" s="47" t="str">
        <f t="shared" si="53"/>
        <v/>
      </c>
      <c r="DF27" s="47" t="str">
        <f t="shared" si="53"/>
        <v/>
      </c>
      <c r="DG27" s="47" t="str">
        <f t="shared" si="40"/>
        <v/>
      </c>
      <c r="DH27" s="47" t="str">
        <f t="shared" si="40"/>
        <v/>
      </c>
      <c r="DI27" s="47" t="str">
        <f t="shared" si="40"/>
        <v/>
      </c>
      <c r="DJ27" s="47" t="str">
        <f t="shared" si="40"/>
        <v/>
      </c>
      <c r="DK27" s="47" t="str">
        <f t="shared" si="40"/>
        <v/>
      </c>
      <c r="DL27" s="47" t="str">
        <f t="shared" si="40"/>
        <v/>
      </c>
      <c r="DM27" s="47" t="str">
        <f t="shared" si="40"/>
        <v/>
      </c>
      <c r="DN27" s="47" t="str">
        <f t="shared" si="40"/>
        <v/>
      </c>
      <c r="DO27" s="47" t="str">
        <f t="shared" si="40"/>
        <v/>
      </c>
      <c r="DP27" s="47" t="str">
        <f t="shared" si="40"/>
        <v/>
      </c>
      <c r="DQ27" s="47" t="str">
        <f t="shared" si="40"/>
        <v/>
      </c>
      <c r="DR27" s="47" t="str">
        <f t="shared" si="40"/>
        <v/>
      </c>
      <c r="DS27" s="47" t="str">
        <f t="shared" si="40"/>
        <v/>
      </c>
      <c r="DT27" s="47" t="str">
        <f t="shared" si="40"/>
        <v/>
      </c>
      <c r="DU27" s="47" t="str">
        <f t="shared" si="40"/>
        <v/>
      </c>
      <c r="DV27" s="47" t="str">
        <f t="shared" si="54"/>
        <v/>
      </c>
      <c r="DW27" s="47" t="str">
        <f t="shared" si="54"/>
        <v/>
      </c>
      <c r="DX27" s="47" t="str">
        <f t="shared" si="54"/>
        <v/>
      </c>
      <c r="DY27" s="47" t="str">
        <f t="shared" si="54"/>
        <v/>
      </c>
      <c r="DZ27" s="179" t="str">
        <f t="shared" si="35"/>
        <v/>
      </c>
      <c r="EA27" s="47" t="str">
        <f t="shared" si="55"/>
        <v/>
      </c>
      <c r="EB27" s="47" t="str">
        <f t="shared" si="55"/>
        <v/>
      </c>
      <c r="EC27" s="47" t="str">
        <f t="shared" si="55"/>
        <v/>
      </c>
      <c r="ED27" s="47" t="str">
        <f t="shared" si="55"/>
        <v/>
      </c>
      <c r="EE27" s="47" t="str">
        <f t="shared" si="55"/>
        <v/>
      </c>
      <c r="EF27" s="47" t="str">
        <f t="shared" si="55"/>
        <v/>
      </c>
      <c r="EG27" s="47" t="str">
        <f t="shared" si="55"/>
        <v/>
      </c>
      <c r="EH27" s="47" t="str">
        <f t="shared" si="55"/>
        <v/>
      </c>
      <c r="EI27" s="47" t="str">
        <f t="shared" si="55"/>
        <v/>
      </c>
      <c r="EJ27" s="47" t="str">
        <f t="shared" si="55"/>
        <v/>
      </c>
      <c r="EK27" s="47" t="str">
        <f t="shared" si="55"/>
        <v/>
      </c>
      <c r="EL27" s="47" t="str">
        <f t="shared" si="55"/>
        <v/>
      </c>
      <c r="EM27" s="47" t="str">
        <f t="shared" si="55"/>
        <v/>
      </c>
      <c r="EN27" s="47" t="str">
        <f t="shared" si="55"/>
        <v/>
      </c>
      <c r="EO27" s="47" t="str">
        <f t="shared" si="55"/>
        <v/>
      </c>
      <c r="EP27" s="47" t="str">
        <f t="shared" si="41"/>
        <v/>
      </c>
      <c r="EQ27" s="47" t="str">
        <f t="shared" si="41"/>
        <v/>
      </c>
      <c r="ER27" s="47" t="str">
        <f t="shared" si="41"/>
        <v/>
      </c>
      <c r="ES27" s="47" t="str">
        <f t="shared" si="41"/>
        <v/>
      </c>
      <c r="ET27" s="47" t="str">
        <f t="shared" si="41"/>
        <v/>
      </c>
      <c r="EU27" s="47" t="str">
        <f t="shared" si="41"/>
        <v/>
      </c>
      <c r="EV27" s="47" t="str">
        <f t="shared" si="41"/>
        <v/>
      </c>
      <c r="EW27" s="47" t="str">
        <f t="shared" si="41"/>
        <v/>
      </c>
      <c r="EX27" s="47" t="str">
        <f t="shared" si="41"/>
        <v/>
      </c>
      <c r="EY27" s="47" t="str">
        <f t="shared" si="41"/>
        <v/>
      </c>
      <c r="EZ27" s="47" t="str">
        <f t="shared" si="41"/>
        <v/>
      </c>
      <c r="FA27" s="47" t="str">
        <f t="shared" si="41"/>
        <v/>
      </c>
      <c r="FB27" s="47" t="str">
        <f t="shared" si="41"/>
        <v/>
      </c>
      <c r="FC27" s="47" t="str">
        <f t="shared" si="41"/>
        <v/>
      </c>
      <c r="FD27" s="47" t="str">
        <f t="shared" si="41"/>
        <v/>
      </c>
      <c r="FE27" s="47" t="str">
        <f t="shared" si="41"/>
        <v/>
      </c>
      <c r="FF27" s="47" t="str">
        <f t="shared" si="42"/>
        <v/>
      </c>
      <c r="FG27" s="47" t="str">
        <f t="shared" si="42"/>
        <v/>
      </c>
      <c r="FH27" s="47" t="str">
        <f t="shared" si="42"/>
        <v/>
      </c>
      <c r="FI27" s="47" t="str">
        <f t="shared" si="42"/>
        <v/>
      </c>
      <c r="FJ27" s="47" t="str">
        <f t="shared" si="42"/>
        <v/>
      </c>
      <c r="FK27" s="47" t="str">
        <f t="shared" si="42"/>
        <v/>
      </c>
      <c r="FL27" s="47" t="str">
        <f t="shared" si="42"/>
        <v/>
      </c>
      <c r="FM27" s="47" t="str">
        <f t="shared" si="42"/>
        <v/>
      </c>
      <c r="FN27" s="47" t="str">
        <f t="shared" si="42"/>
        <v/>
      </c>
      <c r="FO27" s="47" t="str">
        <f t="shared" si="42"/>
        <v/>
      </c>
      <c r="FP27" s="47" t="str">
        <f t="shared" si="42"/>
        <v/>
      </c>
      <c r="FQ27" s="47" t="str">
        <f t="shared" si="42"/>
        <v/>
      </c>
      <c r="FR27" s="47" t="str">
        <f t="shared" si="42"/>
        <v/>
      </c>
      <c r="FS27" s="47" t="str">
        <f t="shared" si="42"/>
        <v/>
      </c>
      <c r="FT27" s="47" t="str">
        <f t="shared" si="42"/>
        <v/>
      </c>
      <c r="FU27" s="47" t="str">
        <f t="shared" si="42"/>
        <v/>
      </c>
      <c r="FV27" s="47" t="str">
        <f t="shared" si="43"/>
        <v/>
      </c>
      <c r="FW27" s="47" t="str">
        <f t="shared" si="43"/>
        <v/>
      </c>
      <c r="FX27" s="47" t="str">
        <f t="shared" si="43"/>
        <v/>
      </c>
      <c r="FY27" s="47" t="str">
        <f t="shared" si="43"/>
        <v/>
      </c>
      <c r="FZ27" s="47" t="str">
        <f t="shared" si="43"/>
        <v/>
      </c>
      <c r="GA27" s="47" t="str">
        <f t="shared" si="43"/>
        <v/>
      </c>
      <c r="GB27" s="47" t="str">
        <f t="shared" si="43"/>
        <v/>
      </c>
      <c r="GC27" s="47" t="str">
        <f t="shared" si="43"/>
        <v/>
      </c>
      <c r="GD27" s="47" t="str">
        <f t="shared" si="43"/>
        <v/>
      </c>
      <c r="GE27" s="47" t="str">
        <f t="shared" si="43"/>
        <v/>
      </c>
      <c r="GF27" s="47" t="str">
        <f t="shared" si="43"/>
        <v/>
      </c>
      <c r="GG27" s="47" t="str">
        <f t="shared" si="43"/>
        <v/>
      </c>
      <c r="GH27" s="47" t="str">
        <f t="shared" si="43"/>
        <v/>
      </c>
      <c r="GI27" s="47" t="str">
        <f t="shared" si="43"/>
        <v/>
      </c>
      <c r="GJ27" s="47" t="str">
        <f t="shared" si="43"/>
        <v/>
      </c>
      <c r="GK27" s="47" t="str">
        <f t="shared" si="43"/>
        <v/>
      </c>
      <c r="GL27" s="47" t="str">
        <f t="shared" si="44"/>
        <v/>
      </c>
      <c r="GM27" s="47" t="str">
        <f t="shared" si="44"/>
        <v/>
      </c>
      <c r="GN27" s="47" t="str">
        <f t="shared" si="44"/>
        <v/>
      </c>
      <c r="GO27" s="47" t="str">
        <f t="shared" si="44"/>
        <v/>
      </c>
      <c r="GP27" s="47" t="str">
        <f t="shared" si="44"/>
        <v/>
      </c>
      <c r="GQ27" s="47" t="str">
        <f t="shared" si="44"/>
        <v/>
      </c>
      <c r="GR27" s="47" t="str">
        <f t="shared" si="44"/>
        <v/>
      </c>
      <c r="GS27" s="47" t="str">
        <f t="shared" si="44"/>
        <v/>
      </c>
      <c r="GT27" s="47" t="str">
        <f t="shared" si="44"/>
        <v/>
      </c>
      <c r="GU27" s="47" t="str">
        <f t="shared" si="44"/>
        <v/>
      </c>
      <c r="GV27" s="47" t="str">
        <f t="shared" si="44"/>
        <v/>
      </c>
      <c r="GW27" s="47" t="str">
        <f t="shared" si="44"/>
        <v/>
      </c>
      <c r="GX27" s="47" t="str">
        <f t="shared" si="44"/>
        <v/>
      </c>
      <c r="GY27" s="47" t="str">
        <f t="shared" si="44"/>
        <v/>
      </c>
      <c r="GZ27" s="47" t="str">
        <f t="shared" si="44"/>
        <v/>
      </c>
      <c r="HA27" s="47" t="str">
        <f t="shared" si="44"/>
        <v/>
      </c>
      <c r="HB27" s="47" t="str">
        <f t="shared" si="45"/>
        <v/>
      </c>
      <c r="HC27" s="47" t="str">
        <f t="shared" si="45"/>
        <v/>
      </c>
      <c r="HD27" s="47" t="str">
        <f t="shared" si="45"/>
        <v/>
      </c>
      <c r="HE27" s="47" t="str">
        <f t="shared" si="45"/>
        <v/>
      </c>
      <c r="HF27" s="47" t="str">
        <f t="shared" si="45"/>
        <v/>
      </c>
      <c r="HG27" s="47" t="str">
        <f t="shared" si="45"/>
        <v/>
      </c>
      <c r="HH27" s="47" t="str">
        <f t="shared" si="45"/>
        <v/>
      </c>
      <c r="HI27" s="47" t="str">
        <f t="shared" si="45"/>
        <v/>
      </c>
      <c r="HJ27" s="47" t="str">
        <f t="shared" si="45"/>
        <v/>
      </c>
      <c r="HK27" s="47" t="str">
        <f t="shared" si="45"/>
        <v/>
      </c>
      <c r="HL27" s="47" t="str">
        <f t="shared" si="45"/>
        <v/>
      </c>
      <c r="HM27" s="47" t="str">
        <f t="shared" si="45"/>
        <v/>
      </c>
      <c r="HN27" s="47" t="str">
        <f t="shared" si="45"/>
        <v/>
      </c>
      <c r="HO27" s="47" t="str">
        <f t="shared" si="45"/>
        <v/>
      </c>
      <c r="HP27" s="47" t="str">
        <f t="shared" si="45"/>
        <v/>
      </c>
      <c r="HQ27" s="47" t="str">
        <f t="shared" si="45"/>
        <v/>
      </c>
      <c r="HR27" s="47" t="str">
        <f t="shared" si="46"/>
        <v/>
      </c>
      <c r="HS27" s="47" t="str">
        <f t="shared" si="16"/>
        <v/>
      </c>
      <c r="HT27" s="47" t="str">
        <f t="shared" si="16"/>
        <v/>
      </c>
      <c r="HU27" s="47" t="str">
        <f t="shared" si="16"/>
        <v/>
      </c>
      <c r="HV27" s="47" t="str">
        <f t="shared" si="16"/>
        <v/>
      </c>
      <c r="HW27" s="165" t="e">
        <f t="shared" si="56"/>
        <v>#N/A</v>
      </c>
      <c r="HX27" s="165" t="e">
        <f t="shared" si="56"/>
        <v>#N/A</v>
      </c>
      <c r="HY27" s="165" t="e">
        <f t="shared" si="56"/>
        <v>#N/A</v>
      </c>
      <c r="HZ27" s="165" t="e">
        <f t="shared" si="56"/>
        <v>#N/A</v>
      </c>
      <c r="IA27" s="165" t="e">
        <f t="shared" si="47"/>
        <v>#N/A</v>
      </c>
      <c r="IB27" s="165" t="e">
        <f t="shared" si="47"/>
        <v>#N/A</v>
      </c>
      <c r="IC27" s="165" t="e">
        <f t="shared" si="47"/>
        <v>#N/A</v>
      </c>
      <c r="ID27" s="165" t="e">
        <f t="shared" si="47"/>
        <v>#N/A</v>
      </c>
      <c r="IE27" s="165" t="e">
        <f t="shared" si="47"/>
        <v>#N/A</v>
      </c>
      <c r="IF27" s="165" t="e">
        <f t="shared" si="47"/>
        <v>#N/A</v>
      </c>
      <c r="IG27" s="165" t="e">
        <f t="shared" si="47"/>
        <v>#N/A</v>
      </c>
      <c r="IH27" s="165" t="e">
        <f t="shared" si="47"/>
        <v>#N/A</v>
      </c>
      <c r="II27" s="165" t="e">
        <f t="shared" si="47"/>
        <v>#N/A</v>
      </c>
      <c r="IJ27" s="165" t="e">
        <f t="shared" si="47"/>
        <v>#N/A</v>
      </c>
      <c r="IK27" s="165" t="e">
        <f t="shared" si="47"/>
        <v>#N/A</v>
      </c>
      <c r="IL27" s="165" t="e">
        <f t="shared" si="47"/>
        <v>#N/A</v>
      </c>
      <c r="IM27" s="165" t="e">
        <f t="shared" si="47"/>
        <v>#N/A</v>
      </c>
      <c r="IN27" s="165" t="e">
        <f t="shared" si="47"/>
        <v>#N/A</v>
      </c>
      <c r="IO27" s="165" t="e">
        <f t="shared" si="47"/>
        <v>#N/A</v>
      </c>
      <c r="IP27" s="165" t="e">
        <f t="shared" si="47"/>
        <v>#N/A</v>
      </c>
      <c r="IQ27" s="165" t="e">
        <f t="shared" si="57"/>
        <v>#N/A</v>
      </c>
      <c r="IR27" s="165" t="e">
        <f t="shared" si="57"/>
        <v>#N/A</v>
      </c>
      <c r="IS27" s="165" t="e">
        <f t="shared" si="57"/>
        <v>#N/A</v>
      </c>
      <c r="IT27" s="165" t="e">
        <f t="shared" si="57"/>
        <v>#N/A</v>
      </c>
      <c r="IU27" s="165" t="e">
        <f t="shared" si="57"/>
        <v>#N/A</v>
      </c>
      <c r="IV27" s="165" t="e">
        <f t="shared" si="57"/>
        <v>#N/A</v>
      </c>
      <c r="IW27" s="165" t="e">
        <f t="shared" si="57"/>
        <v>#N/A</v>
      </c>
      <c r="IX27" s="165" t="e">
        <f t="shared" si="57"/>
        <v>#N/A</v>
      </c>
      <c r="IY27" s="165" t="e">
        <f t="shared" si="57"/>
        <v>#N/A</v>
      </c>
      <c r="IZ27" s="165" t="e">
        <f t="shared" si="57"/>
        <v>#N/A</v>
      </c>
      <c r="JA27" s="165" t="e">
        <f t="shared" si="57"/>
        <v>#N/A</v>
      </c>
      <c r="JB27" s="165" t="e">
        <f t="shared" si="57"/>
        <v>#N/A</v>
      </c>
      <c r="JC27" s="165" t="e">
        <f t="shared" si="57"/>
        <v>#N/A</v>
      </c>
      <c r="JD27" s="165" t="e">
        <f t="shared" si="57"/>
        <v>#N/A</v>
      </c>
      <c r="JE27" s="165" t="e">
        <f t="shared" si="57"/>
        <v>#N/A</v>
      </c>
      <c r="JF27" s="165" t="e">
        <f t="shared" si="57"/>
        <v>#N/A</v>
      </c>
      <c r="JG27" s="165" t="e">
        <f t="shared" si="58"/>
        <v>#N/A</v>
      </c>
      <c r="JH27" s="165" t="e">
        <f t="shared" si="58"/>
        <v>#N/A</v>
      </c>
      <c r="JI27" s="165" t="e">
        <f t="shared" si="58"/>
        <v>#N/A</v>
      </c>
      <c r="JJ27" s="165" t="e">
        <f t="shared" si="58"/>
        <v>#N/A</v>
      </c>
      <c r="JK27" s="165" t="e">
        <f t="shared" si="58"/>
        <v>#N/A</v>
      </c>
      <c r="JL27" s="165" t="e">
        <f t="shared" si="58"/>
        <v>#N/A</v>
      </c>
      <c r="JM27" s="165" t="e">
        <f t="shared" si="58"/>
        <v>#N/A</v>
      </c>
      <c r="JN27" s="165" t="e">
        <f t="shared" si="58"/>
        <v>#N/A</v>
      </c>
      <c r="JO27" s="165" t="e">
        <f t="shared" si="58"/>
        <v>#N/A</v>
      </c>
      <c r="JP27" s="165" t="e">
        <f t="shared" si="58"/>
        <v>#N/A</v>
      </c>
      <c r="JQ27" s="165" t="e">
        <f t="shared" si="58"/>
        <v>#N/A</v>
      </c>
      <c r="JR27" s="165" t="e">
        <f t="shared" si="58"/>
        <v>#N/A</v>
      </c>
      <c r="JS27" s="165" t="e">
        <f t="shared" si="58"/>
        <v>#N/A</v>
      </c>
      <c r="JT27" s="165" t="e">
        <f t="shared" si="58"/>
        <v>#N/A</v>
      </c>
      <c r="JU27" s="165" t="e">
        <f t="shared" si="58"/>
        <v>#N/A</v>
      </c>
      <c r="JV27" s="165" t="e">
        <f t="shared" si="58"/>
        <v>#N/A</v>
      </c>
      <c r="JW27" s="165" t="e">
        <f t="shared" si="48"/>
        <v>#N/A</v>
      </c>
      <c r="JX27" s="165" t="e">
        <f t="shared" si="48"/>
        <v>#N/A</v>
      </c>
      <c r="JY27" s="165" t="e">
        <f t="shared" si="48"/>
        <v>#N/A</v>
      </c>
      <c r="JZ27" s="165" t="e">
        <f t="shared" si="48"/>
        <v>#N/A</v>
      </c>
      <c r="KA27" s="165" t="e">
        <f t="shared" si="48"/>
        <v>#N/A</v>
      </c>
      <c r="KB27" s="165" t="e">
        <f t="shared" si="48"/>
        <v>#N/A</v>
      </c>
      <c r="KC27" s="165" t="e">
        <f t="shared" si="48"/>
        <v>#N/A</v>
      </c>
      <c r="KD27" s="165" t="e">
        <f t="shared" si="48"/>
        <v>#N/A</v>
      </c>
      <c r="KE27" s="165" t="e">
        <f t="shared" si="48"/>
        <v>#N/A</v>
      </c>
      <c r="KF27" s="165" t="e">
        <f t="shared" si="48"/>
        <v>#N/A</v>
      </c>
      <c r="KG27" s="165" t="e">
        <f t="shared" si="48"/>
        <v>#N/A</v>
      </c>
      <c r="KH27" s="165" t="e">
        <f t="shared" si="59"/>
        <v>#N/A</v>
      </c>
      <c r="KI27" s="165" t="e">
        <f t="shared" si="59"/>
        <v>#N/A</v>
      </c>
      <c r="KJ27" s="165" t="e">
        <f t="shared" si="59"/>
        <v>#N/A</v>
      </c>
      <c r="KK27" s="165" t="e">
        <f t="shared" si="59"/>
        <v>#N/A</v>
      </c>
      <c r="KL27" s="165" t="e">
        <f t="shared" si="59"/>
        <v>#N/A</v>
      </c>
      <c r="KM27" s="165" t="e">
        <f t="shared" si="49"/>
        <v>#N/A</v>
      </c>
      <c r="KN27" s="165" t="e">
        <f t="shared" si="49"/>
        <v>#N/A</v>
      </c>
      <c r="KO27" s="165" t="e">
        <f t="shared" si="49"/>
        <v>#N/A</v>
      </c>
      <c r="KP27" s="165" t="e">
        <f t="shared" si="49"/>
        <v>#N/A</v>
      </c>
      <c r="KQ27" s="165" t="e">
        <f t="shared" si="49"/>
        <v>#N/A</v>
      </c>
      <c r="KR27" s="165" t="e">
        <f t="shared" si="49"/>
        <v>#N/A</v>
      </c>
      <c r="KS27" s="165" t="e">
        <f t="shared" si="49"/>
        <v>#N/A</v>
      </c>
      <c r="KT27" s="165" t="e">
        <f t="shared" si="49"/>
        <v>#N/A</v>
      </c>
      <c r="KU27" s="165" t="e">
        <f t="shared" si="49"/>
        <v>#N/A</v>
      </c>
      <c r="KV27" s="165" t="e">
        <f t="shared" si="49"/>
        <v>#N/A</v>
      </c>
      <c r="KW27" s="165" t="e">
        <f t="shared" si="49"/>
        <v>#N/A</v>
      </c>
      <c r="KX27" s="165" t="e">
        <f t="shared" si="49"/>
        <v>#N/A</v>
      </c>
      <c r="KY27" s="165" t="e">
        <f t="shared" si="49"/>
        <v>#N/A</v>
      </c>
      <c r="KZ27" s="165" t="e">
        <f t="shared" si="49"/>
        <v>#N/A</v>
      </c>
      <c r="LA27" s="165" t="e">
        <f t="shared" si="49"/>
        <v>#N/A</v>
      </c>
      <c r="LB27" s="165" t="e">
        <f t="shared" si="49"/>
        <v>#N/A</v>
      </c>
      <c r="LC27" s="165" t="e">
        <f t="shared" si="60"/>
        <v>#N/A</v>
      </c>
      <c r="LD27" s="165" t="e">
        <f t="shared" si="60"/>
        <v>#N/A</v>
      </c>
      <c r="LE27" s="165" t="e">
        <f t="shared" si="60"/>
        <v>#N/A</v>
      </c>
      <c r="LF27" s="165" t="e">
        <f t="shared" si="60"/>
        <v>#N/A</v>
      </c>
      <c r="LG27" s="165" t="e">
        <f t="shared" si="60"/>
        <v>#N/A</v>
      </c>
      <c r="LH27" s="165" t="e">
        <f t="shared" si="60"/>
        <v>#N/A</v>
      </c>
      <c r="LI27" s="165" t="e">
        <f t="shared" si="60"/>
        <v>#N/A</v>
      </c>
      <c r="LJ27" s="165" t="e">
        <f t="shared" si="60"/>
        <v>#N/A</v>
      </c>
      <c r="LK27" s="165" t="e">
        <f t="shared" si="60"/>
        <v>#N/A</v>
      </c>
      <c r="LL27" s="165" t="e">
        <f t="shared" si="60"/>
        <v>#N/A</v>
      </c>
      <c r="LM27" s="165" t="e">
        <f t="shared" si="60"/>
        <v>#N/A</v>
      </c>
      <c r="LN27" s="165" t="e">
        <f t="shared" si="60"/>
        <v>#N/A</v>
      </c>
      <c r="LO27" s="165" t="e">
        <f t="shared" si="60"/>
        <v>#N/A</v>
      </c>
      <c r="LP27" s="165" t="e">
        <f t="shared" si="60"/>
        <v>#N/A</v>
      </c>
      <c r="LQ27" s="165" t="e">
        <f t="shared" si="60"/>
        <v>#N/A</v>
      </c>
      <c r="LR27" s="165" t="e">
        <f t="shared" si="60"/>
        <v>#N/A</v>
      </c>
      <c r="LS27" s="165" t="e">
        <f t="shared" si="61"/>
        <v>#N/A</v>
      </c>
      <c r="LT27" s="165" t="e">
        <f t="shared" si="61"/>
        <v>#N/A</v>
      </c>
      <c r="LU27" s="165" t="e">
        <f t="shared" si="61"/>
        <v>#N/A</v>
      </c>
      <c r="LV27" s="165" t="e">
        <f t="shared" si="61"/>
        <v>#N/A</v>
      </c>
      <c r="LW27" s="165" t="e">
        <f t="shared" si="61"/>
        <v>#N/A</v>
      </c>
      <c r="LX27" s="165" t="e">
        <f t="shared" si="61"/>
        <v>#N/A</v>
      </c>
      <c r="LY27" s="165" t="e">
        <f t="shared" si="61"/>
        <v>#N/A</v>
      </c>
      <c r="LZ27" s="165" t="e">
        <f t="shared" si="61"/>
        <v>#N/A</v>
      </c>
      <c r="MA27" s="165" t="e">
        <f t="shared" si="61"/>
        <v>#N/A</v>
      </c>
      <c r="MB27" s="165" t="e">
        <f t="shared" si="61"/>
        <v>#N/A</v>
      </c>
      <c r="MC27" s="165" t="e">
        <f t="shared" si="61"/>
        <v>#N/A</v>
      </c>
      <c r="MD27" s="165" t="e">
        <f t="shared" si="61"/>
        <v>#N/A</v>
      </c>
      <c r="ME27" s="165" t="e">
        <f t="shared" si="61"/>
        <v>#N/A</v>
      </c>
      <c r="MF27" s="165" t="e">
        <f t="shared" si="61"/>
        <v>#N/A</v>
      </c>
      <c r="MG27" s="165" t="e">
        <f t="shared" si="61"/>
        <v>#N/A</v>
      </c>
      <c r="MH27" s="165" t="e">
        <f t="shared" si="61"/>
        <v>#N/A</v>
      </c>
      <c r="MI27" s="165" t="e">
        <f t="shared" si="50"/>
        <v>#N/A</v>
      </c>
      <c r="MJ27" s="165" t="e">
        <f t="shared" si="50"/>
        <v>#N/A</v>
      </c>
      <c r="MK27" s="165" t="e">
        <f t="shared" si="50"/>
        <v>#N/A</v>
      </c>
      <c r="ML27" s="165" t="e">
        <f t="shared" si="50"/>
        <v>#N/A</v>
      </c>
      <c r="MM27" s="165" t="e">
        <f t="shared" si="50"/>
        <v>#N/A</v>
      </c>
      <c r="MN27" s="165" t="e">
        <f t="shared" si="50"/>
        <v>#N/A</v>
      </c>
      <c r="MO27" s="165" t="e">
        <f t="shared" si="50"/>
        <v>#N/A</v>
      </c>
      <c r="MP27" s="165" t="e">
        <f t="shared" si="50"/>
        <v>#N/A</v>
      </c>
      <c r="MQ27" s="165" t="e">
        <f t="shared" si="50"/>
        <v>#N/A</v>
      </c>
      <c r="MR27" s="165" t="e">
        <f t="shared" si="50"/>
        <v>#N/A</v>
      </c>
      <c r="MS27" s="165" t="e">
        <f t="shared" si="50"/>
        <v>#N/A</v>
      </c>
      <c r="MT27" s="165" t="e">
        <f t="shared" si="62"/>
        <v>#N/A</v>
      </c>
      <c r="MU27" s="165" t="e">
        <f t="shared" si="62"/>
        <v>#N/A</v>
      </c>
      <c r="MV27" s="165" t="e">
        <f t="shared" si="62"/>
        <v>#N/A</v>
      </c>
      <c r="MW27" s="165" t="e">
        <f t="shared" si="62"/>
        <v>#N/A</v>
      </c>
      <c r="MX27" s="165" t="e">
        <f t="shared" si="62"/>
        <v>#N/A</v>
      </c>
      <c r="MY27" s="165" t="e">
        <f t="shared" si="51"/>
        <v>#N/A</v>
      </c>
      <c r="MZ27" s="165" t="e">
        <f t="shared" si="51"/>
        <v>#N/A</v>
      </c>
      <c r="NA27" s="165" t="e">
        <f t="shared" si="51"/>
        <v>#N/A</v>
      </c>
      <c r="NB27" s="165" t="e">
        <f t="shared" si="51"/>
        <v>#N/A</v>
      </c>
      <c r="NC27" s="165" t="e">
        <f t="shared" si="51"/>
        <v>#N/A</v>
      </c>
      <c r="ND27" s="165" t="e">
        <f t="shared" si="51"/>
        <v>#N/A</v>
      </c>
      <c r="NE27" s="165" t="e">
        <f t="shared" si="51"/>
        <v>#N/A</v>
      </c>
      <c r="NF27" s="165" t="e">
        <f t="shared" si="51"/>
        <v>#N/A</v>
      </c>
      <c r="NG27" s="165" t="e">
        <f t="shared" si="51"/>
        <v>#N/A</v>
      </c>
      <c r="NH27" s="165" t="e">
        <f t="shared" si="51"/>
        <v>#N/A</v>
      </c>
      <c r="NI27" s="165" t="e">
        <f t="shared" si="51"/>
        <v>#N/A</v>
      </c>
      <c r="NJ27" s="165" t="e">
        <f t="shared" si="51"/>
        <v>#N/A</v>
      </c>
      <c r="NK27" s="165" t="e">
        <f t="shared" si="51"/>
        <v>#N/A</v>
      </c>
      <c r="NL27" s="165" t="e">
        <f t="shared" si="51"/>
        <v>#N/A</v>
      </c>
      <c r="NM27" s="165" t="e">
        <f t="shared" si="51"/>
        <v>#N/A</v>
      </c>
      <c r="NN27" s="165" t="e">
        <f t="shared" si="51"/>
        <v>#N/A</v>
      </c>
      <c r="NO27" s="165" t="e">
        <f t="shared" si="63"/>
        <v>#N/A</v>
      </c>
      <c r="NP27" s="165" t="e">
        <f t="shared" si="63"/>
        <v>#N/A</v>
      </c>
      <c r="NQ27" s="165" t="e">
        <f t="shared" si="63"/>
        <v>#N/A</v>
      </c>
      <c r="NR27" s="165" t="e">
        <f t="shared" si="63"/>
        <v>#N/A</v>
      </c>
      <c r="NS27" s="165" t="e">
        <f t="shared" si="63"/>
        <v>#N/A</v>
      </c>
      <c r="NT27" s="165" t="e">
        <f t="shared" si="63"/>
        <v>#N/A</v>
      </c>
      <c r="NU27" s="165" t="e">
        <f t="shared" si="63"/>
        <v>#N/A</v>
      </c>
      <c r="NV27" s="165" t="e">
        <f t="shared" si="63"/>
        <v>#N/A</v>
      </c>
      <c r="NW27" s="165" t="e">
        <f t="shared" si="63"/>
        <v>#N/A</v>
      </c>
      <c r="NX27" s="165" t="e">
        <f t="shared" si="63"/>
        <v>#N/A</v>
      </c>
      <c r="NY27" s="165" t="e">
        <f t="shared" si="63"/>
        <v>#N/A</v>
      </c>
      <c r="NZ27" s="165" t="e">
        <f t="shared" si="63"/>
        <v>#N/A</v>
      </c>
      <c r="OA27" s="165" t="e">
        <f t="shared" si="63"/>
        <v>#N/A</v>
      </c>
      <c r="OB27" s="165" t="e">
        <f t="shared" si="63"/>
        <v>#N/A</v>
      </c>
      <c r="OC27" s="165" t="e">
        <f t="shared" si="63"/>
        <v>#N/A</v>
      </c>
      <c r="OD27" s="165" t="e">
        <f t="shared" si="63"/>
        <v>#N/A</v>
      </c>
      <c r="OE27" s="165" t="e">
        <f t="shared" si="64"/>
        <v>#N/A</v>
      </c>
      <c r="OF27" s="165" t="e">
        <f t="shared" si="64"/>
        <v>#N/A</v>
      </c>
      <c r="OG27" s="165" t="e">
        <f t="shared" si="64"/>
        <v>#N/A</v>
      </c>
      <c r="OH27" s="165" t="e">
        <f t="shared" si="64"/>
        <v>#N/A</v>
      </c>
      <c r="OI27" s="165" t="e">
        <f t="shared" si="64"/>
        <v>#N/A</v>
      </c>
      <c r="OJ27" s="165" t="e">
        <f t="shared" si="64"/>
        <v>#N/A</v>
      </c>
      <c r="OK27" s="165" t="e">
        <f t="shared" si="64"/>
        <v>#N/A</v>
      </c>
      <c r="OL27" s="165" t="e">
        <f t="shared" si="64"/>
        <v>#N/A</v>
      </c>
      <c r="OM27" s="165" t="e">
        <f t="shared" si="64"/>
        <v>#N/A</v>
      </c>
      <c r="ON27" s="165" t="e">
        <f t="shared" si="64"/>
        <v>#N/A</v>
      </c>
      <c r="OO27" s="165" t="e">
        <f t="shared" si="64"/>
        <v>#N/A</v>
      </c>
      <c r="OP27" s="165" t="e">
        <f t="shared" si="64"/>
        <v>#N/A</v>
      </c>
      <c r="OQ27" s="165" t="e">
        <f t="shared" si="64"/>
        <v>#N/A</v>
      </c>
      <c r="OR27" s="165" t="e">
        <f t="shared" si="64"/>
        <v>#N/A</v>
      </c>
      <c r="OS27" s="165" t="e">
        <f t="shared" si="64"/>
        <v>#N/A</v>
      </c>
      <c r="OT27" s="165" t="e">
        <f t="shared" si="64"/>
        <v>#N/A</v>
      </c>
      <c r="OU27" s="165" t="e">
        <f t="shared" si="52"/>
        <v>#N/A</v>
      </c>
      <c r="OV27" s="165" t="e">
        <f t="shared" si="52"/>
        <v>#N/A</v>
      </c>
      <c r="OW27" s="165" t="e">
        <f t="shared" si="52"/>
        <v>#N/A</v>
      </c>
      <c r="OX27" s="165" t="e">
        <f t="shared" si="52"/>
        <v>#N/A</v>
      </c>
      <c r="OY27" s="165" t="e">
        <f t="shared" si="52"/>
        <v>#N/A</v>
      </c>
      <c r="OZ27" s="165" t="e">
        <f t="shared" si="52"/>
        <v>#N/A</v>
      </c>
      <c r="PA27" s="165" t="e">
        <f t="shared" si="52"/>
        <v>#N/A</v>
      </c>
      <c r="PB27" s="165" t="e">
        <f t="shared" si="52"/>
        <v>#N/A</v>
      </c>
      <c r="PC27" s="165" t="e">
        <f t="shared" si="52"/>
        <v>#N/A</v>
      </c>
      <c r="PD27" s="165" t="e">
        <f t="shared" si="52"/>
        <v>#N/A</v>
      </c>
      <c r="PE27" s="165" t="e">
        <f t="shared" si="52"/>
        <v>#N/A</v>
      </c>
      <c r="PF27" s="165" t="e">
        <f t="shared" si="65"/>
        <v>#N/A</v>
      </c>
      <c r="PG27" s="165" t="e">
        <f t="shared" si="65"/>
        <v>#N/A</v>
      </c>
      <c r="PH27" s="165" t="e">
        <f t="shared" si="65"/>
        <v>#N/A</v>
      </c>
      <c r="PI27" s="165" t="e">
        <f t="shared" si="65"/>
        <v>#N/A</v>
      </c>
      <c r="PJ27" s="165" t="e">
        <f t="shared" si="65"/>
        <v>#N/A</v>
      </c>
      <c r="PK27" s="165" t="e">
        <f t="shared" si="65"/>
        <v>#N/A</v>
      </c>
      <c r="PL27" s="165" t="e">
        <f t="shared" si="65"/>
        <v>#N/A</v>
      </c>
      <c r="PM27" s="165" t="e">
        <f t="shared" si="65"/>
        <v>#N/A</v>
      </c>
      <c r="PN27" s="165" t="e">
        <f t="shared" si="65"/>
        <v>#N/A</v>
      </c>
      <c r="PO27" s="165" t="e">
        <f t="shared" si="65"/>
        <v>#N/A</v>
      </c>
    </row>
    <row r="28" spans="1:431" hidden="1" x14ac:dyDescent="0.45">
      <c r="A28" s="362"/>
      <c r="B28" s="368" t="str">
        <f>IF($R28="","",ROUND(_xlfn.NORM.INV(ABS(VLOOKUP($T$1,VLookups!$A$43:$B$44,2,FALSE)-B$2),$N28,$R28),0))</f>
        <v/>
      </c>
      <c r="C28" s="374" t="str">
        <f t="shared" si="36"/>
        <v/>
      </c>
      <c r="D28" s="375" t="str">
        <f t="shared" si="37"/>
        <v/>
      </c>
      <c r="E28" s="105"/>
      <c r="F28" s="113"/>
      <c r="G28" s="118" t="str">
        <f t="shared" si="30"/>
        <v/>
      </c>
      <c r="H28" s="91"/>
      <c r="I28" s="118" t="str">
        <f t="shared" si="31"/>
        <v/>
      </c>
      <c r="J28" s="113"/>
      <c r="K28" s="106"/>
      <c r="L28" s="120" t="str">
        <f t="shared" si="0"/>
        <v/>
      </c>
      <c r="M28" s="120" t="str">
        <f t="shared" si="1"/>
        <v/>
      </c>
      <c r="N28" s="71" t="str">
        <f t="shared" si="32"/>
        <v/>
      </c>
      <c r="O28" s="23"/>
      <c r="P28" s="55"/>
      <c r="Q28" s="298"/>
      <c r="R28" s="72" t="str">
        <f>IF(AND(G28&gt;0,H28&gt;0,I28&gt;0),IF(ISBLANK(Q28),IF(ISBLANK(O28),"",(I28-G28)*VLOOKUP(O28,VLookups!$A$4:$B$13,2,FALSE)),Q28),"")</f>
        <v/>
      </c>
      <c r="S28" s="73" t="str">
        <f t="shared" si="2"/>
        <v/>
      </c>
      <c r="T28" s="91"/>
      <c r="U28" s="265" t="str">
        <f>IF(AND(T28&gt;0,H28&gt;0,NOT(R28="")),ABS(VLOOKUP($T$1,VLookups!$A$43:$B$44,2,FALSE)-_xlfn.NORM.DIST(T28,N28,R28,TRUE)),"")</f>
        <v/>
      </c>
      <c r="V28" s="90" t="str">
        <f>IF(AND($G28&gt;0,$H28&gt;0,$I28&gt;0,NOT(ISBLANK($O28))),_xlfn.NORM.INV(ABS(VLOOKUP($T$1,VLookups!$A$43:$B$44,2,FALSE)-V$3),$N28,$R28),"")</f>
        <v/>
      </c>
      <c r="W28" s="89" t="str">
        <f>IF(AND($G28&gt;0,$H28&gt;0,$I28&gt;0,NOT(ISBLANK($O28))),_xlfn.NORM.INV(ABS(VLOOKUP($T$1,VLookups!$A$43:$B$44,2,FALSE)-W$3),$N28,$R28),"")</f>
        <v/>
      </c>
      <c r="X28" s="90" t="str">
        <f>IF(AND($G28&gt;0,$H28&gt;0,$I28&gt;0,NOT(ISBLANK($O28))),_xlfn.NORM.INV(ABS(VLOOKUP($T$1,VLookups!$A$43:$B$44,2,FALSE)-X$3),$N28,$R28),"")</f>
        <v/>
      </c>
      <c r="Y28" s="89" t="str">
        <f>IF(AND($G28&gt;0,$H28&gt;0,$I28&gt;0,NOT(ISBLANK($O28))),_xlfn.NORM.INV(ABS(VLOOKUP($T$1,VLookups!$A$43:$B$44,2,FALSE)-Y$3),$N28,$R28),"")</f>
        <v/>
      </c>
      <c r="Z28" s="90" t="str">
        <f>IF(AND($G28&gt;0,$H28&gt;0,$I28&gt;0,NOT(ISBLANK($O28))),_xlfn.NORM.INV(ABS(VLOOKUP($T$1,VLookups!$A$43:$B$44,2,FALSE)-Z$3),$N28,$R28),"")</f>
        <v/>
      </c>
      <c r="AA28" s="89" t="str">
        <f>IF(AND($G28&gt;0,$H28&gt;0,$I28&gt;0,NOT(ISBLANK($O28))),_xlfn.NORM.INV(ABS(VLOOKUP($T$1,VLookups!$A$43:$B$44,2,FALSE)-AA$3),$N28,$R28),"")</f>
        <v/>
      </c>
      <c r="AB28" s="5"/>
      <c r="AC28" s="164" t="str">
        <f t="shared" si="33"/>
        <v/>
      </c>
      <c r="AD28" s="47" t="str">
        <f t="shared" si="71"/>
        <v/>
      </c>
      <c r="AE28" s="47" t="str">
        <f t="shared" si="71"/>
        <v/>
      </c>
      <c r="AF28" s="47" t="str">
        <f t="shared" si="71"/>
        <v/>
      </c>
      <c r="AG28" s="47" t="str">
        <f t="shared" si="71"/>
        <v/>
      </c>
      <c r="AH28" s="47" t="str">
        <f t="shared" si="71"/>
        <v/>
      </c>
      <c r="AI28" s="47" t="str">
        <f t="shared" si="71"/>
        <v/>
      </c>
      <c r="AJ28" s="47" t="str">
        <f t="shared" si="71"/>
        <v/>
      </c>
      <c r="AK28" s="47" t="str">
        <f t="shared" si="71"/>
        <v/>
      </c>
      <c r="AL28" s="47" t="str">
        <f t="shared" si="71"/>
        <v/>
      </c>
      <c r="AM28" s="47" t="str">
        <f t="shared" si="71"/>
        <v/>
      </c>
      <c r="AN28" s="47" t="str">
        <f t="shared" si="71"/>
        <v/>
      </c>
      <c r="AO28" s="47" t="str">
        <f t="shared" si="71"/>
        <v/>
      </c>
      <c r="AP28" s="47" t="str">
        <f t="shared" si="71"/>
        <v/>
      </c>
      <c r="AQ28" s="47" t="str">
        <f t="shared" si="71"/>
        <v/>
      </c>
      <c r="AR28" s="47" t="str">
        <f t="shared" si="71"/>
        <v/>
      </c>
      <c r="AS28" s="47" t="str">
        <f t="shared" si="71"/>
        <v/>
      </c>
      <c r="AT28" s="47" t="str">
        <f t="shared" si="67"/>
        <v/>
      </c>
      <c r="AU28" s="47" t="str">
        <f t="shared" si="67"/>
        <v/>
      </c>
      <c r="AV28" s="47" t="str">
        <f t="shared" si="67"/>
        <v/>
      </c>
      <c r="AW28" s="47" t="str">
        <f t="shared" si="67"/>
        <v/>
      </c>
      <c r="AX28" s="47" t="str">
        <f t="shared" si="67"/>
        <v/>
      </c>
      <c r="AY28" s="47" t="str">
        <f t="shared" si="67"/>
        <v/>
      </c>
      <c r="AZ28" s="47" t="str">
        <f t="shared" si="67"/>
        <v/>
      </c>
      <c r="BA28" s="47" t="str">
        <f t="shared" si="67"/>
        <v/>
      </c>
      <c r="BB28" s="47" t="str">
        <f t="shared" si="67"/>
        <v/>
      </c>
      <c r="BC28" s="47" t="str">
        <f t="shared" si="67"/>
        <v/>
      </c>
      <c r="BD28" s="47" t="str">
        <f t="shared" si="67"/>
        <v/>
      </c>
      <c r="BE28" s="47" t="str">
        <f t="shared" si="68"/>
        <v/>
      </c>
      <c r="BF28" s="47" t="str">
        <f t="shared" si="68"/>
        <v/>
      </c>
      <c r="BG28" s="47" t="str">
        <f t="shared" si="68"/>
        <v/>
      </c>
      <c r="BH28" s="47" t="str">
        <f t="shared" si="68"/>
        <v/>
      </c>
      <c r="BI28" s="47" t="str">
        <f t="shared" si="68"/>
        <v/>
      </c>
      <c r="BJ28" s="47" t="str">
        <f t="shared" si="68"/>
        <v/>
      </c>
      <c r="BK28" s="47" t="str">
        <f t="shared" si="68"/>
        <v/>
      </c>
      <c r="BL28" s="47" t="str">
        <f t="shared" si="68"/>
        <v/>
      </c>
      <c r="BM28" s="47" t="str">
        <f t="shared" si="68"/>
        <v/>
      </c>
      <c r="BN28" s="47" t="str">
        <f t="shared" si="68"/>
        <v/>
      </c>
      <c r="BO28" s="47" t="str">
        <f t="shared" si="68"/>
        <v/>
      </c>
      <c r="BP28" s="47" t="str">
        <f t="shared" si="68"/>
        <v/>
      </c>
      <c r="BQ28" s="47" t="str">
        <f t="shared" si="68"/>
        <v/>
      </c>
      <c r="BR28" s="47" t="str">
        <f t="shared" si="68"/>
        <v/>
      </c>
      <c r="BS28" s="47" t="str">
        <f t="shared" si="68"/>
        <v/>
      </c>
      <c r="BT28" s="47" t="str">
        <f t="shared" si="68"/>
        <v/>
      </c>
      <c r="BU28" s="47" t="str">
        <f t="shared" si="69"/>
        <v/>
      </c>
      <c r="BV28" s="47" t="str">
        <f t="shared" si="69"/>
        <v/>
      </c>
      <c r="BW28" s="47" t="str">
        <f t="shared" si="69"/>
        <v/>
      </c>
      <c r="BX28" s="47" t="str">
        <f t="shared" si="69"/>
        <v/>
      </c>
      <c r="BY28" s="47" t="str">
        <f t="shared" si="69"/>
        <v/>
      </c>
      <c r="BZ28" s="47" t="str">
        <f t="shared" si="69"/>
        <v/>
      </c>
      <c r="CA28" s="47" t="str">
        <f t="shared" si="69"/>
        <v/>
      </c>
      <c r="CB28" s="47" t="str">
        <f t="shared" si="69"/>
        <v/>
      </c>
      <c r="CC28" s="47" t="str">
        <f t="shared" si="69"/>
        <v/>
      </c>
      <c r="CD28" s="47" t="str">
        <f t="shared" si="69"/>
        <v/>
      </c>
      <c r="CE28" s="47" t="str">
        <f t="shared" si="69"/>
        <v/>
      </c>
      <c r="CF28" s="47" t="str">
        <f t="shared" si="69"/>
        <v/>
      </c>
      <c r="CG28" s="47" t="str">
        <f t="shared" si="69"/>
        <v/>
      </c>
      <c r="CH28" s="47" t="str">
        <f t="shared" si="69"/>
        <v/>
      </c>
      <c r="CI28" s="47" t="str">
        <f t="shared" si="69"/>
        <v/>
      </c>
      <c r="CJ28" s="47" t="str">
        <f t="shared" si="69"/>
        <v/>
      </c>
      <c r="CK28" s="47" t="str">
        <f t="shared" si="70"/>
        <v/>
      </c>
      <c r="CL28" s="47" t="str">
        <f t="shared" si="70"/>
        <v/>
      </c>
      <c r="CM28" s="47" t="str">
        <f t="shared" si="70"/>
        <v/>
      </c>
      <c r="CN28" s="47" t="str">
        <f t="shared" si="70"/>
        <v/>
      </c>
      <c r="CO28" s="47" t="str">
        <f t="shared" si="70"/>
        <v/>
      </c>
      <c r="CP28" s="47" t="str">
        <f t="shared" si="70"/>
        <v/>
      </c>
      <c r="CQ28" s="47" t="str">
        <f t="shared" si="70"/>
        <v/>
      </c>
      <c r="CR28" s="47" t="str">
        <f t="shared" si="70"/>
        <v/>
      </c>
      <c r="CS28" s="47" t="str">
        <f t="shared" si="70"/>
        <v/>
      </c>
      <c r="CT28" s="47" t="str">
        <f t="shared" si="70"/>
        <v/>
      </c>
      <c r="CU28" s="47" t="str">
        <f t="shared" si="70"/>
        <v/>
      </c>
      <c r="CV28" s="47" t="str">
        <f t="shared" si="70"/>
        <v/>
      </c>
      <c r="CW28" s="47" t="str">
        <f t="shared" si="70"/>
        <v/>
      </c>
      <c r="CX28" s="47" t="str">
        <f t="shared" si="70"/>
        <v/>
      </c>
      <c r="CY28" s="47" t="str">
        <f t="shared" si="70"/>
        <v/>
      </c>
      <c r="CZ28" s="47" t="str">
        <f t="shared" si="70"/>
        <v/>
      </c>
      <c r="DA28" s="47" t="str">
        <f t="shared" si="53"/>
        <v/>
      </c>
      <c r="DB28" s="47" t="str">
        <f t="shared" si="53"/>
        <v/>
      </c>
      <c r="DC28" s="47" t="str">
        <f t="shared" si="53"/>
        <v/>
      </c>
      <c r="DD28" s="47" t="str">
        <f t="shared" si="53"/>
        <v/>
      </c>
      <c r="DE28" s="47" t="str">
        <f t="shared" si="53"/>
        <v/>
      </c>
      <c r="DF28" s="47" t="str">
        <f t="shared" si="53"/>
        <v/>
      </c>
      <c r="DG28" s="47" t="str">
        <f t="shared" si="40"/>
        <v/>
      </c>
      <c r="DH28" s="47" t="str">
        <f t="shared" si="40"/>
        <v/>
      </c>
      <c r="DI28" s="47" t="str">
        <f t="shared" si="40"/>
        <v/>
      </c>
      <c r="DJ28" s="47" t="str">
        <f t="shared" si="40"/>
        <v/>
      </c>
      <c r="DK28" s="47" t="str">
        <f t="shared" si="40"/>
        <v/>
      </c>
      <c r="DL28" s="47" t="str">
        <f t="shared" si="40"/>
        <v/>
      </c>
      <c r="DM28" s="47" t="str">
        <f t="shared" si="40"/>
        <v/>
      </c>
      <c r="DN28" s="47" t="str">
        <f t="shared" si="40"/>
        <v/>
      </c>
      <c r="DO28" s="47" t="str">
        <f t="shared" si="40"/>
        <v/>
      </c>
      <c r="DP28" s="47" t="str">
        <f t="shared" si="40"/>
        <v/>
      </c>
      <c r="DQ28" s="47" t="str">
        <f t="shared" si="40"/>
        <v/>
      </c>
      <c r="DR28" s="47" t="str">
        <f t="shared" si="40"/>
        <v/>
      </c>
      <c r="DS28" s="47" t="str">
        <f t="shared" si="40"/>
        <v/>
      </c>
      <c r="DT28" s="47" t="str">
        <f t="shared" si="40"/>
        <v/>
      </c>
      <c r="DU28" s="47" t="str">
        <f t="shared" si="40"/>
        <v/>
      </c>
      <c r="DV28" s="47" t="str">
        <f t="shared" si="54"/>
        <v/>
      </c>
      <c r="DW28" s="47" t="str">
        <f t="shared" si="54"/>
        <v/>
      </c>
      <c r="DX28" s="47" t="str">
        <f t="shared" si="54"/>
        <v/>
      </c>
      <c r="DY28" s="47" t="str">
        <f t="shared" si="54"/>
        <v/>
      </c>
      <c r="DZ28" s="179" t="str">
        <f t="shared" si="35"/>
        <v/>
      </c>
      <c r="EA28" s="47" t="str">
        <f t="shared" si="55"/>
        <v/>
      </c>
      <c r="EB28" s="47" t="str">
        <f t="shared" si="55"/>
        <v/>
      </c>
      <c r="EC28" s="47" t="str">
        <f t="shared" si="55"/>
        <v/>
      </c>
      <c r="ED28" s="47" t="str">
        <f t="shared" si="55"/>
        <v/>
      </c>
      <c r="EE28" s="47" t="str">
        <f t="shared" si="55"/>
        <v/>
      </c>
      <c r="EF28" s="47" t="str">
        <f t="shared" si="55"/>
        <v/>
      </c>
      <c r="EG28" s="47" t="str">
        <f t="shared" si="55"/>
        <v/>
      </c>
      <c r="EH28" s="47" t="str">
        <f t="shared" si="55"/>
        <v/>
      </c>
      <c r="EI28" s="47" t="str">
        <f t="shared" si="55"/>
        <v/>
      </c>
      <c r="EJ28" s="47" t="str">
        <f t="shared" si="55"/>
        <v/>
      </c>
      <c r="EK28" s="47" t="str">
        <f t="shared" si="55"/>
        <v/>
      </c>
      <c r="EL28" s="47" t="str">
        <f t="shared" si="55"/>
        <v/>
      </c>
      <c r="EM28" s="47" t="str">
        <f t="shared" si="55"/>
        <v/>
      </c>
      <c r="EN28" s="47" t="str">
        <f t="shared" si="55"/>
        <v/>
      </c>
      <c r="EO28" s="47" t="str">
        <f t="shared" si="55"/>
        <v/>
      </c>
      <c r="EP28" s="47" t="str">
        <f t="shared" si="41"/>
        <v/>
      </c>
      <c r="EQ28" s="47" t="str">
        <f t="shared" si="41"/>
        <v/>
      </c>
      <c r="ER28" s="47" t="str">
        <f t="shared" si="41"/>
        <v/>
      </c>
      <c r="ES28" s="47" t="str">
        <f t="shared" si="41"/>
        <v/>
      </c>
      <c r="ET28" s="47" t="str">
        <f t="shared" si="41"/>
        <v/>
      </c>
      <c r="EU28" s="47" t="str">
        <f t="shared" si="41"/>
        <v/>
      </c>
      <c r="EV28" s="47" t="str">
        <f t="shared" si="41"/>
        <v/>
      </c>
      <c r="EW28" s="47" t="str">
        <f t="shared" si="41"/>
        <v/>
      </c>
      <c r="EX28" s="47" t="str">
        <f t="shared" si="41"/>
        <v/>
      </c>
      <c r="EY28" s="47" t="str">
        <f t="shared" si="41"/>
        <v/>
      </c>
      <c r="EZ28" s="47" t="str">
        <f t="shared" si="41"/>
        <v/>
      </c>
      <c r="FA28" s="47" t="str">
        <f t="shared" si="41"/>
        <v/>
      </c>
      <c r="FB28" s="47" t="str">
        <f t="shared" si="41"/>
        <v/>
      </c>
      <c r="FC28" s="47" t="str">
        <f t="shared" si="41"/>
        <v/>
      </c>
      <c r="FD28" s="47" t="str">
        <f t="shared" si="41"/>
        <v/>
      </c>
      <c r="FE28" s="47" t="str">
        <f t="shared" si="41"/>
        <v/>
      </c>
      <c r="FF28" s="47" t="str">
        <f t="shared" si="42"/>
        <v/>
      </c>
      <c r="FG28" s="47" t="str">
        <f t="shared" si="42"/>
        <v/>
      </c>
      <c r="FH28" s="47" t="str">
        <f t="shared" si="42"/>
        <v/>
      </c>
      <c r="FI28" s="47" t="str">
        <f t="shared" si="42"/>
        <v/>
      </c>
      <c r="FJ28" s="47" t="str">
        <f t="shared" si="42"/>
        <v/>
      </c>
      <c r="FK28" s="47" t="str">
        <f t="shared" si="42"/>
        <v/>
      </c>
      <c r="FL28" s="47" t="str">
        <f t="shared" si="42"/>
        <v/>
      </c>
      <c r="FM28" s="47" t="str">
        <f t="shared" si="42"/>
        <v/>
      </c>
      <c r="FN28" s="47" t="str">
        <f t="shared" si="42"/>
        <v/>
      </c>
      <c r="FO28" s="47" t="str">
        <f t="shared" si="42"/>
        <v/>
      </c>
      <c r="FP28" s="47" t="str">
        <f t="shared" si="42"/>
        <v/>
      </c>
      <c r="FQ28" s="47" t="str">
        <f t="shared" si="42"/>
        <v/>
      </c>
      <c r="FR28" s="47" t="str">
        <f t="shared" si="42"/>
        <v/>
      </c>
      <c r="FS28" s="47" t="str">
        <f t="shared" si="42"/>
        <v/>
      </c>
      <c r="FT28" s="47" t="str">
        <f t="shared" si="42"/>
        <v/>
      </c>
      <c r="FU28" s="47" t="str">
        <f t="shared" si="42"/>
        <v/>
      </c>
      <c r="FV28" s="47" t="str">
        <f t="shared" si="43"/>
        <v/>
      </c>
      <c r="FW28" s="47" t="str">
        <f t="shared" si="43"/>
        <v/>
      </c>
      <c r="FX28" s="47" t="str">
        <f t="shared" si="43"/>
        <v/>
      </c>
      <c r="FY28" s="47" t="str">
        <f t="shared" si="43"/>
        <v/>
      </c>
      <c r="FZ28" s="47" t="str">
        <f t="shared" si="43"/>
        <v/>
      </c>
      <c r="GA28" s="47" t="str">
        <f t="shared" si="43"/>
        <v/>
      </c>
      <c r="GB28" s="47" t="str">
        <f t="shared" si="43"/>
        <v/>
      </c>
      <c r="GC28" s="47" t="str">
        <f t="shared" si="43"/>
        <v/>
      </c>
      <c r="GD28" s="47" t="str">
        <f t="shared" si="43"/>
        <v/>
      </c>
      <c r="GE28" s="47" t="str">
        <f t="shared" si="43"/>
        <v/>
      </c>
      <c r="GF28" s="47" t="str">
        <f t="shared" si="43"/>
        <v/>
      </c>
      <c r="GG28" s="47" t="str">
        <f t="shared" si="43"/>
        <v/>
      </c>
      <c r="GH28" s="47" t="str">
        <f t="shared" si="43"/>
        <v/>
      </c>
      <c r="GI28" s="47" t="str">
        <f t="shared" si="43"/>
        <v/>
      </c>
      <c r="GJ28" s="47" t="str">
        <f t="shared" si="43"/>
        <v/>
      </c>
      <c r="GK28" s="47" t="str">
        <f t="shared" si="43"/>
        <v/>
      </c>
      <c r="GL28" s="47" t="str">
        <f t="shared" si="44"/>
        <v/>
      </c>
      <c r="GM28" s="47" t="str">
        <f t="shared" si="44"/>
        <v/>
      </c>
      <c r="GN28" s="47" t="str">
        <f t="shared" si="44"/>
        <v/>
      </c>
      <c r="GO28" s="47" t="str">
        <f t="shared" si="44"/>
        <v/>
      </c>
      <c r="GP28" s="47" t="str">
        <f t="shared" si="44"/>
        <v/>
      </c>
      <c r="GQ28" s="47" t="str">
        <f t="shared" si="44"/>
        <v/>
      </c>
      <c r="GR28" s="47" t="str">
        <f t="shared" si="44"/>
        <v/>
      </c>
      <c r="GS28" s="47" t="str">
        <f t="shared" si="44"/>
        <v/>
      </c>
      <c r="GT28" s="47" t="str">
        <f t="shared" si="44"/>
        <v/>
      </c>
      <c r="GU28" s="47" t="str">
        <f t="shared" si="44"/>
        <v/>
      </c>
      <c r="GV28" s="47" t="str">
        <f t="shared" si="44"/>
        <v/>
      </c>
      <c r="GW28" s="47" t="str">
        <f t="shared" si="44"/>
        <v/>
      </c>
      <c r="GX28" s="47" t="str">
        <f t="shared" si="44"/>
        <v/>
      </c>
      <c r="GY28" s="47" t="str">
        <f t="shared" si="44"/>
        <v/>
      </c>
      <c r="GZ28" s="47" t="str">
        <f t="shared" si="44"/>
        <v/>
      </c>
      <c r="HA28" s="47" t="str">
        <f t="shared" si="44"/>
        <v/>
      </c>
      <c r="HB28" s="47" t="str">
        <f t="shared" si="45"/>
        <v/>
      </c>
      <c r="HC28" s="47" t="str">
        <f t="shared" si="45"/>
        <v/>
      </c>
      <c r="HD28" s="47" t="str">
        <f t="shared" si="45"/>
        <v/>
      </c>
      <c r="HE28" s="47" t="str">
        <f t="shared" si="45"/>
        <v/>
      </c>
      <c r="HF28" s="47" t="str">
        <f t="shared" si="45"/>
        <v/>
      </c>
      <c r="HG28" s="47" t="str">
        <f t="shared" si="45"/>
        <v/>
      </c>
      <c r="HH28" s="47" t="str">
        <f t="shared" si="45"/>
        <v/>
      </c>
      <c r="HI28" s="47" t="str">
        <f t="shared" si="45"/>
        <v/>
      </c>
      <c r="HJ28" s="47" t="str">
        <f t="shared" si="45"/>
        <v/>
      </c>
      <c r="HK28" s="47" t="str">
        <f t="shared" si="45"/>
        <v/>
      </c>
      <c r="HL28" s="47" t="str">
        <f t="shared" si="45"/>
        <v/>
      </c>
      <c r="HM28" s="47" t="str">
        <f t="shared" si="45"/>
        <v/>
      </c>
      <c r="HN28" s="47" t="str">
        <f t="shared" si="45"/>
        <v/>
      </c>
      <c r="HO28" s="47" t="str">
        <f t="shared" si="45"/>
        <v/>
      </c>
      <c r="HP28" s="47" t="str">
        <f t="shared" si="45"/>
        <v/>
      </c>
      <c r="HQ28" s="47" t="str">
        <f t="shared" si="45"/>
        <v/>
      </c>
      <c r="HR28" s="47" t="str">
        <f t="shared" si="46"/>
        <v/>
      </c>
      <c r="HS28" s="47" t="str">
        <f t="shared" si="16"/>
        <v/>
      </c>
      <c r="HT28" s="47" t="str">
        <f t="shared" si="16"/>
        <v/>
      </c>
      <c r="HU28" s="47" t="str">
        <f t="shared" si="16"/>
        <v/>
      </c>
      <c r="HV28" s="47" t="str">
        <f t="shared" si="16"/>
        <v/>
      </c>
      <c r="HW28" s="165" t="e">
        <f t="shared" si="56"/>
        <v>#N/A</v>
      </c>
      <c r="HX28" s="165" t="e">
        <f t="shared" si="56"/>
        <v>#N/A</v>
      </c>
      <c r="HY28" s="165" t="e">
        <f t="shared" si="56"/>
        <v>#N/A</v>
      </c>
      <c r="HZ28" s="165" t="e">
        <f t="shared" si="56"/>
        <v>#N/A</v>
      </c>
      <c r="IA28" s="165" t="e">
        <f t="shared" si="47"/>
        <v>#N/A</v>
      </c>
      <c r="IB28" s="165" t="e">
        <f t="shared" si="47"/>
        <v>#N/A</v>
      </c>
      <c r="IC28" s="165" t="e">
        <f t="shared" si="47"/>
        <v>#N/A</v>
      </c>
      <c r="ID28" s="165" t="e">
        <f t="shared" si="47"/>
        <v>#N/A</v>
      </c>
      <c r="IE28" s="165" t="e">
        <f t="shared" si="47"/>
        <v>#N/A</v>
      </c>
      <c r="IF28" s="165" t="e">
        <f t="shared" si="47"/>
        <v>#N/A</v>
      </c>
      <c r="IG28" s="165" t="e">
        <f t="shared" si="47"/>
        <v>#N/A</v>
      </c>
      <c r="IH28" s="165" t="e">
        <f t="shared" si="47"/>
        <v>#N/A</v>
      </c>
      <c r="II28" s="165" t="e">
        <f t="shared" si="47"/>
        <v>#N/A</v>
      </c>
      <c r="IJ28" s="165" t="e">
        <f t="shared" si="47"/>
        <v>#N/A</v>
      </c>
      <c r="IK28" s="165" t="e">
        <f t="shared" si="47"/>
        <v>#N/A</v>
      </c>
      <c r="IL28" s="165" t="e">
        <f t="shared" si="47"/>
        <v>#N/A</v>
      </c>
      <c r="IM28" s="165" t="e">
        <f t="shared" si="47"/>
        <v>#N/A</v>
      </c>
      <c r="IN28" s="165" t="e">
        <f t="shared" si="47"/>
        <v>#N/A</v>
      </c>
      <c r="IO28" s="165" t="e">
        <f t="shared" si="47"/>
        <v>#N/A</v>
      </c>
      <c r="IP28" s="165" t="e">
        <f t="shared" si="47"/>
        <v>#N/A</v>
      </c>
      <c r="IQ28" s="165" t="e">
        <f t="shared" si="57"/>
        <v>#N/A</v>
      </c>
      <c r="IR28" s="165" t="e">
        <f t="shared" si="57"/>
        <v>#N/A</v>
      </c>
      <c r="IS28" s="165" t="e">
        <f t="shared" si="57"/>
        <v>#N/A</v>
      </c>
      <c r="IT28" s="165" t="e">
        <f t="shared" si="57"/>
        <v>#N/A</v>
      </c>
      <c r="IU28" s="165" t="e">
        <f t="shared" si="57"/>
        <v>#N/A</v>
      </c>
      <c r="IV28" s="165" t="e">
        <f t="shared" si="57"/>
        <v>#N/A</v>
      </c>
      <c r="IW28" s="165" t="e">
        <f t="shared" si="57"/>
        <v>#N/A</v>
      </c>
      <c r="IX28" s="165" t="e">
        <f t="shared" si="57"/>
        <v>#N/A</v>
      </c>
      <c r="IY28" s="165" t="e">
        <f t="shared" si="57"/>
        <v>#N/A</v>
      </c>
      <c r="IZ28" s="165" t="e">
        <f t="shared" si="57"/>
        <v>#N/A</v>
      </c>
      <c r="JA28" s="165" t="e">
        <f t="shared" si="57"/>
        <v>#N/A</v>
      </c>
      <c r="JB28" s="165" t="e">
        <f t="shared" si="57"/>
        <v>#N/A</v>
      </c>
      <c r="JC28" s="165" t="e">
        <f t="shared" si="57"/>
        <v>#N/A</v>
      </c>
      <c r="JD28" s="165" t="e">
        <f t="shared" si="57"/>
        <v>#N/A</v>
      </c>
      <c r="JE28" s="165" t="e">
        <f t="shared" si="57"/>
        <v>#N/A</v>
      </c>
      <c r="JF28" s="165" t="e">
        <f t="shared" si="57"/>
        <v>#N/A</v>
      </c>
      <c r="JG28" s="165" t="e">
        <f t="shared" si="58"/>
        <v>#N/A</v>
      </c>
      <c r="JH28" s="165" t="e">
        <f t="shared" si="58"/>
        <v>#N/A</v>
      </c>
      <c r="JI28" s="165" t="e">
        <f t="shared" si="58"/>
        <v>#N/A</v>
      </c>
      <c r="JJ28" s="165" t="e">
        <f t="shared" si="58"/>
        <v>#N/A</v>
      </c>
      <c r="JK28" s="165" t="e">
        <f t="shared" si="58"/>
        <v>#N/A</v>
      </c>
      <c r="JL28" s="165" t="e">
        <f t="shared" si="58"/>
        <v>#N/A</v>
      </c>
      <c r="JM28" s="165" t="e">
        <f t="shared" si="58"/>
        <v>#N/A</v>
      </c>
      <c r="JN28" s="165" t="e">
        <f t="shared" si="58"/>
        <v>#N/A</v>
      </c>
      <c r="JO28" s="165" t="e">
        <f t="shared" si="58"/>
        <v>#N/A</v>
      </c>
      <c r="JP28" s="165" t="e">
        <f t="shared" si="58"/>
        <v>#N/A</v>
      </c>
      <c r="JQ28" s="165" t="e">
        <f t="shared" si="58"/>
        <v>#N/A</v>
      </c>
      <c r="JR28" s="165" t="e">
        <f t="shared" si="58"/>
        <v>#N/A</v>
      </c>
      <c r="JS28" s="165" t="e">
        <f t="shared" si="58"/>
        <v>#N/A</v>
      </c>
      <c r="JT28" s="165" t="e">
        <f t="shared" si="58"/>
        <v>#N/A</v>
      </c>
      <c r="JU28" s="165" t="e">
        <f t="shared" si="58"/>
        <v>#N/A</v>
      </c>
      <c r="JV28" s="165" t="e">
        <f t="shared" si="58"/>
        <v>#N/A</v>
      </c>
      <c r="JW28" s="165" t="e">
        <f t="shared" si="48"/>
        <v>#N/A</v>
      </c>
      <c r="JX28" s="165" t="e">
        <f t="shared" si="48"/>
        <v>#N/A</v>
      </c>
      <c r="JY28" s="165" t="e">
        <f t="shared" si="48"/>
        <v>#N/A</v>
      </c>
      <c r="JZ28" s="165" t="e">
        <f t="shared" si="48"/>
        <v>#N/A</v>
      </c>
      <c r="KA28" s="165" t="e">
        <f t="shared" si="48"/>
        <v>#N/A</v>
      </c>
      <c r="KB28" s="165" t="e">
        <f t="shared" si="48"/>
        <v>#N/A</v>
      </c>
      <c r="KC28" s="165" t="e">
        <f t="shared" si="48"/>
        <v>#N/A</v>
      </c>
      <c r="KD28" s="165" t="e">
        <f t="shared" si="48"/>
        <v>#N/A</v>
      </c>
      <c r="KE28" s="165" t="e">
        <f t="shared" si="48"/>
        <v>#N/A</v>
      </c>
      <c r="KF28" s="165" t="e">
        <f t="shared" si="48"/>
        <v>#N/A</v>
      </c>
      <c r="KG28" s="165" t="e">
        <f t="shared" si="48"/>
        <v>#N/A</v>
      </c>
      <c r="KH28" s="165" t="e">
        <f t="shared" si="59"/>
        <v>#N/A</v>
      </c>
      <c r="KI28" s="165" t="e">
        <f t="shared" si="59"/>
        <v>#N/A</v>
      </c>
      <c r="KJ28" s="165" t="e">
        <f t="shared" si="59"/>
        <v>#N/A</v>
      </c>
      <c r="KK28" s="165" t="e">
        <f t="shared" si="59"/>
        <v>#N/A</v>
      </c>
      <c r="KL28" s="165" t="e">
        <f t="shared" si="59"/>
        <v>#N/A</v>
      </c>
      <c r="KM28" s="165" t="e">
        <f t="shared" si="49"/>
        <v>#N/A</v>
      </c>
      <c r="KN28" s="165" t="e">
        <f t="shared" si="49"/>
        <v>#N/A</v>
      </c>
      <c r="KO28" s="165" t="e">
        <f t="shared" si="49"/>
        <v>#N/A</v>
      </c>
      <c r="KP28" s="165" t="e">
        <f t="shared" si="49"/>
        <v>#N/A</v>
      </c>
      <c r="KQ28" s="165" t="e">
        <f t="shared" si="49"/>
        <v>#N/A</v>
      </c>
      <c r="KR28" s="165" t="e">
        <f t="shared" si="49"/>
        <v>#N/A</v>
      </c>
      <c r="KS28" s="165" t="e">
        <f t="shared" si="49"/>
        <v>#N/A</v>
      </c>
      <c r="KT28" s="165" t="e">
        <f t="shared" si="49"/>
        <v>#N/A</v>
      </c>
      <c r="KU28" s="165" t="e">
        <f t="shared" si="49"/>
        <v>#N/A</v>
      </c>
      <c r="KV28" s="165" t="e">
        <f t="shared" si="49"/>
        <v>#N/A</v>
      </c>
      <c r="KW28" s="165" t="e">
        <f t="shared" si="49"/>
        <v>#N/A</v>
      </c>
      <c r="KX28" s="165" t="e">
        <f t="shared" si="49"/>
        <v>#N/A</v>
      </c>
      <c r="KY28" s="165" t="e">
        <f t="shared" si="49"/>
        <v>#N/A</v>
      </c>
      <c r="KZ28" s="165" t="e">
        <f t="shared" si="49"/>
        <v>#N/A</v>
      </c>
      <c r="LA28" s="165" t="e">
        <f t="shared" si="49"/>
        <v>#N/A</v>
      </c>
      <c r="LB28" s="165" t="e">
        <f t="shared" si="49"/>
        <v>#N/A</v>
      </c>
      <c r="LC28" s="165" t="e">
        <f t="shared" si="60"/>
        <v>#N/A</v>
      </c>
      <c r="LD28" s="165" t="e">
        <f t="shared" si="60"/>
        <v>#N/A</v>
      </c>
      <c r="LE28" s="165" t="e">
        <f t="shared" si="60"/>
        <v>#N/A</v>
      </c>
      <c r="LF28" s="165" t="e">
        <f t="shared" si="60"/>
        <v>#N/A</v>
      </c>
      <c r="LG28" s="165" t="e">
        <f t="shared" si="60"/>
        <v>#N/A</v>
      </c>
      <c r="LH28" s="165" t="e">
        <f t="shared" si="60"/>
        <v>#N/A</v>
      </c>
      <c r="LI28" s="165" t="e">
        <f t="shared" si="60"/>
        <v>#N/A</v>
      </c>
      <c r="LJ28" s="165" t="e">
        <f t="shared" si="60"/>
        <v>#N/A</v>
      </c>
      <c r="LK28" s="165" t="e">
        <f t="shared" si="60"/>
        <v>#N/A</v>
      </c>
      <c r="LL28" s="165" t="e">
        <f t="shared" si="60"/>
        <v>#N/A</v>
      </c>
      <c r="LM28" s="165" t="e">
        <f t="shared" si="60"/>
        <v>#N/A</v>
      </c>
      <c r="LN28" s="165" t="e">
        <f t="shared" si="60"/>
        <v>#N/A</v>
      </c>
      <c r="LO28" s="165" t="e">
        <f t="shared" si="60"/>
        <v>#N/A</v>
      </c>
      <c r="LP28" s="165" t="e">
        <f t="shared" si="60"/>
        <v>#N/A</v>
      </c>
      <c r="LQ28" s="165" t="e">
        <f t="shared" si="60"/>
        <v>#N/A</v>
      </c>
      <c r="LR28" s="165" t="e">
        <f t="shared" si="60"/>
        <v>#N/A</v>
      </c>
      <c r="LS28" s="165" t="e">
        <f t="shared" si="61"/>
        <v>#N/A</v>
      </c>
      <c r="LT28" s="165" t="e">
        <f t="shared" si="61"/>
        <v>#N/A</v>
      </c>
      <c r="LU28" s="165" t="e">
        <f t="shared" si="61"/>
        <v>#N/A</v>
      </c>
      <c r="LV28" s="165" t="e">
        <f t="shared" si="61"/>
        <v>#N/A</v>
      </c>
      <c r="LW28" s="165" t="e">
        <f t="shared" si="61"/>
        <v>#N/A</v>
      </c>
      <c r="LX28" s="165" t="e">
        <f t="shared" si="61"/>
        <v>#N/A</v>
      </c>
      <c r="LY28" s="165" t="e">
        <f t="shared" si="61"/>
        <v>#N/A</v>
      </c>
      <c r="LZ28" s="165" t="e">
        <f t="shared" si="61"/>
        <v>#N/A</v>
      </c>
      <c r="MA28" s="165" t="e">
        <f t="shared" si="61"/>
        <v>#N/A</v>
      </c>
      <c r="MB28" s="165" t="e">
        <f t="shared" si="61"/>
        <v>#N/A</v>
      </c>
      <c r="MC28" s="165" t="e">
        <f t="shared" si="61"/>
        <v>#N/A</v>
      </c>
      <c r="MD28" s="165" t="e">
        <f t="shared" si="61"/>
        <v>#N/A</v>
      </c>
      <c r="ME28" s="165" t="e">
        <f t="shared" si="61"/>
        <v>#N/A</v>
      </c>
      <c r="MF28" s="165" t="e">
        <f t="shared" si="61"/>
        <v>#N/A</v>
      </c>
      <c r="MG28" s="165" t="e">
        <f t="shared" si="61"/>
        <v>#N/A</v>
      </c>
      <c r="MH28" s="165" t="e">
        <f t="shared" si="61"/>
        <v>#N/A</v>
      </c>
      <c r="MI28" s="165" t="e">
        <f t="shared" si="50"/>
        <v>#N/A</v>
      </c>
      <c r="MJ28" s="165" t="e">
        <f t="shared" si="50"/>
        <v>#N/A</v>
      </c>
      <c r="MK28" s="165" t="e">
        <f t="shared" si="50"/>
        <v>#N/A</v>
      </c>
      <c r="ML28" s="165" t="e">
        <f t="shared" si="50"/>
        <v>#N/A</v>
      </c>
      <c r="MM28" s="165" t="e">
        <f t="shared" si="50"/>
        <v>#N/A</v>
      </c>
      <c r="MN28" s="165" t="e">
        <f t="shared" si="50"/>
        <v>#N/A</v>
      </c>
      <c r="MO28" s="165" t="e">
        <f t="shared" si="50"/>
        <v>#N/A</v>
      </c>
      <c r="MP28" s="165" t="e">
        <f t="shared" si="50"/>
        <v>#N/A</v>
      </c>
      <c r="MQ28" s="165" t="e">
        <f t="shared" si="50"/>
        <v>#N/A</v>
      </c>
      <c r="MR28" s="165" t="e">
        <f t="shared" si="50"/>
        <v>#N/A</v>
      </c>
      <c r="MS28" s="165" t="e">
        <f t="shared" si="50"/>
        <v>#N/A</v>
      </c>
      <c r="MT28" s="165" t="e">
        <f t="shared" si="62"/>
        <v>#N/A</v>
      </c>
      <c r="MU28" s="165" t="e">
        <f t="shared" si="62"/>
        <v>#N/A</v>
      </c>
      <c r="MV28" s="165" t="e">
        <f t="shared" si="62"/>
        <v>#N/A</v>
      </c>
      <c r="MW28" s="165" t="e">
        <f t="shared" si="62"/>
        <v>#N/A</v>
      </c>
      <c r="MX28" s="165" t="e">
        <f t="shared" si="62"/>
        <v>#N/A</v>
      </c>
      <c r="MY28" s="165" t="e">
        <f t="shared" si="51"/>
        <v>#N/A</v>
      </c>
      <c r="MZ28" s="165" t="e">
        <f t="shared" si="51"/>
        <v>#N/A</v>
      </c>
      <c r="NA28" s="165" t="e">
        <f t="shared" si="51"/>
        <v>#N/A</v>
      </c>
      <c r="NB28" s="165" t="e">
        <f t="shared" si="51"/>
        <v>#N/A</v>
      </c>
      <c r="NC28" s="165" t="e">
        <f t="shared" si="51"/>
        <v>#N/A</v>
      </c>
      <c r="ND28" s="165" t="e">
        <f t="shared" si="51"/>
        <v>#N/A</v>
      </c>
      <c r="NE28" s="165" t="e">
        <f t="shared" si="51"/>
        <v>#N/A</v>
      </c>
      <c r="NF28" s="165" t="e">
        <f t="shared" si="51"/>
        <v>#N/A</v>
      </c>
      <c r="NG28" s="165" t="e">
        <f t="shared" si="51"/>
        <v>#N/A</v>
      </c>
      <c r="NH28" s="165" t="e">
        <f t="shared" si="51"/>
        <v>#N/A</v>
      </c>
      <c r="NI28" s="165" t="e">
        <f t="shared" si="51"/>
        <v>#N/A</v>
      </c>
      <c r="NJ28" s="165" t="e">
        <f t="shared" si="51"/>
        <v>#N/A</v>
      </c>
      <c r="NK28" s="165" t="e">
        <f t="shared" si="51"/>
        <v>#N/A</v>
      </c>
      <c r="NL28" s="165" t="e">
        <f t="shared" si="51"/>
        <v>#N/A</v>
      </c>
      <c r="NM28" s="165" t="e">
        <f t="shared" si="51"/>
        <v>#N/A</v>
      </c>
      <c r="NN28" s="165" t="e">
        <f t="shared" si="51"/>
        <v>#N/A</v>
      </c>
      <c r="NO28" s="165" t="e">
        <f t="shared" si="63"/>
        <v>#N/A</v>
      </c>
      <c r="NP28" s="165" t="e">
        <f t="shared" si="63"/>
        <v>#N/A</v>
      </c>
      <c r="NQ28" s="165" t="e">
        <f t="shared" si="63"/>
        <v>#N/A</v>
      </c>
      <c r="NR28" s="165" t="e">
        <f t="shared" si="63"/>
        <v>#N/A</v>
      </c>
      <c r="NS28" s="165" t="e">
        <f t="shared" si="63"/>
        <v>#N/A</v>
      </c>
      <c r="NT28" s="165" t="e">
        <f t="shared" si="63"/>
        <v>#N/A</v>
      </c>
      <c r="NU28" s="165" t="e">
        <f t="shared" si="63"/>
        <v>#N/A</v>
      </c>
      <c r="NV28" s="165" t="e">
        <f t="shared" si="63"/>
        <v>#N/A</v>
      </c>
      <c r="NW28" s="165" t="e">
        <f t="shared" si="63"/>
        <v>#N/A</v>
      </c>
      <c r="NX28" s="165" t="e">
        <f t="shared" si="63"/>
        <v>#N/A</v>
      </c>
      <c r="NY28" s="165" t="e">
        <f t="shared" si="63"/>
        <v>#N/A</v>
      </c>
      <c r="NZ28" s="165" t="e">
        <f t="shared" si="63"/>
        <v>#N/A</v>
      </c>
      <c r="OA28" s="165" t="e">
        <f t="shared" si="63"/>
        <v>#N/A</v>
      </c>
      <c r="OB28" s="165" t="e">
        <f t="shared" si="63"/>
        <v>#N/A</v>
      </c>
      <c r="OC28" s="165" t="e">
        <f t="shared" si="63"/>
        <v>#N/A</v>
      </c>
      <c r="OD28" s="165" t="e">
        <f t="shared" si="63"/>
        <v>#N/A</v>
      </c>
      <c r="OE28" s="165" t="e">
        <f t="shared" si="64"/>
        <v>#N/A</v>
      </c>
      <c r="OF28" s="165" t="e">
        <f t="shared" si="64"/>
        <v>#N/A</v>
      </c>
      <c r="OG28" s="165" t="e">
        <f t="shared" si="64"/>
        <v>#N/A</v>
      </c>
      <c r="OH28" s="165" t="e">
        <f t="shared" si="64"/>
        <v>#N/A</v>
      </c>
      <c r="OI28" s="165" t="e">
        <f t="shared" si="64"/>
        <v>#N/A</v>
      </c>
      <c r="OJ28" s="165" t="e">
        <f t="shared" si="64"/>
        <v>#N/A</v>
      </c>
      <c r="OK28" s="165" t="e">
        <f t="shared" si="64"/>
        <v>#N/A</v>
      </c>
      <c r="OL28" s="165" t="e">
        <f t="shared" si="64"/>
        <v>#N/A</v>
      </c>
      <c r="OM28" s="165" t="e">
        <f t="shared" si="64"/>
        <v>#N/A</v>
      </c>
      <c r="ON28" s="165" t="e">
        <f t="shared" si="64"/>
        <v>#N/A</v>
      </c>
      <c r="OO28" s="165" t="e">
        <f t="shared" si="64"/>
        <v>#N/A</v>
      </c>
      <c r="OP28" s="165" t="e">
        <f t="shared" si="64"/>
        <v>#N/A</v>
      </c>
      <c r="OQ28" s="165" t="e">
        <f t="shared" si="64"/>
        <v>#N/A</v>
      </c>
      <c r="OR28" s="165" t="e">
        <f t="shared" si="64"/>
        <v>#N/A</v>
      </c>
      <c r="OS28" s="165" t="e">
        <f t="shared" si="64"/>
        <v>#N/A</v>
      </c>
      <c r="OT28" s="165" t="e">
        <f t="shared" si="64"/>
        <v>#N/A</v>
      </c>
      <c r="OU28" s="165" t="e">
        <f t="shared" si="52"/>
        <v>#N/A</v>
      </c>
      <c r="OV28" s="165" t="e">
        <f t="shared" si="52"/>
        <v>#N/A</v>
      </c>
      <c r="OW28" s="165" t="e">
        <f t="shared" si="52"/>
        <v>#N/A</v>
      </c>
      <c r="OX28" s="165" t="e">
        <f t="shared" si="52"/>
        <v>#N/A</v>
      </c>
      <c r="OY28" s="165" t="e">
        <f t="shared" si="52"/>
        <v>#N/A</v>
      </c>
      <c r="OZ28" s="165" t="e">
        <f t="shared" si="52"/>
        <v>#N/A</v>
      </c>
      <c r="PA28" s="165" t="e">
        <f t="shared" si="52"/>
        <v>#N/A</v>
      </c>
      <c r="PB28" s="165" t="e">
        <f t="shared" si="52"/>
        <v>#N/A</v>
      </c>
      <c r="PC28" s="165" t="e">
        <f t="shared" si="52"/>
        <v>#N/A</v>
      </c>
      <c r="PD28" s="165" t="e">
        <f t="shared" si="52"/>
        <v>#N/A</v>
      </c>
      <c r="PE28" s="165" t="e">
        <f t="shared" si="52"/>
        <v>#N/A</v>
      </c>
      <c r="PF28" s="165" t="e">
        <f t="shared" si="65"/>
        <v>#N/A</v>
      </c>
      <c r="PG28" s="165" t="e">
        <f t="shared" si="65"/>
        <v>#N/A</v>
      </c>
      <c r="PH28" s="165" t="e">
        <f t="shared" si="65"/>
        <v>#N/A</v>
      </c>
      <c r="PI28" s="165" t="e">
        <f t="shared" si="65"/>
        <v>#N/A</v>
      </c>
      <c r="PJ28" s="165" t="e">
        <f t="shared" si="65"/>
        <v>#N/A</v>
      </c>
      <c r="PK28" s="165" t="e">
        <f t="shared" si="65"/>
        <v>#N/A</v>
      </c>
      <c r="PL28" s="165" t="e">
        <f t="shared" si="65"/>
        <v>#N/A</v>
      </c>
      <c r="PM28" s="165" t="e">
        <f t="shared" si="65"/>
        <v>#N/A</v>
      </c>
      <c r="PN28" s="165" t="e">
        <f t="shared" si="65"/>
        <v>#N/A</v>
      </c>
      <c r="PO28" s="165" t="e">
        <f t="shared" si="65"/>
        <v>#N/A</v>
      </c>
    </row>
    <row r="29" spans="1:431" hidden="1" x14ac:dyDescent="0.45">
      <c r="A29" s="362"/>
      <c r="B29" s="368" t="str">
        <f>IF($R29="","",ROUND(_xlfn.NORM.INV(ABS(VLOOKUP($T$1,VLookups!$A$43:$B$44,2,FALSE)-B$2),$N29,$R29),0))</f>
        <v/>
      </c>
      <c r="C29" s="374" t="str">
        <f t="shared" si="36"/>
        <v/>
      </c>
      <c r="D29" s="375" t="str">
        <f t="shared" si="37"/>
        <v/>
      </c>
      <c r="E29" s="105"/>
      <c r="F29" s="113"/>
      <c r="G29" s="118" t="str">
        <f t="shared" si="30"/>
        <v/>
      </c>
      <c r="H29" s="91"/>
      <c r="I29" s="118" t="str">
        <f t="shared" si="31"/>
        <v/>
      </c>
      <c r="J29" s="113"/>
      <c r="K29" s="106"/>
      <c r="L29" s="120" t="str">
        <f t="shared" si="0"/>
        <v/>
      </c>
      <c r="M29" s="120" t="str">
        <f t="shared" si="1"/>
        <v/>
      </c>
      <c r="N29" s="71" t="str">
        <f t="shared" si="32"/>
        <v/>
      </c>
      <c r="O29" s="23"/>
      <c r="P29" s="55"/>
      <c r="Q29" s="298"/>
      <c r="R29" s="72" t="str">
        <f>IF(AND(G29&gt;0,H29&gt;0,I29&gt;0),IF(ISBLANK(Q29),IF(ISBLANK(O29),"",(I29-G29)*VLOOKUP(O29,VLookups!$A$4:$B$13,2,FALSE)),Q29),"")</f>
        <v/>
      </c>
      <c r="S29" s="73" t="str">
        <f t="shared" si="2"/>
        <v/>
      </c>
      <c r="T29" s="91"/>
      <c r="U29" s="265" t="str">
        <f>IF(AND(T29&gt;0,H29&gt;0,NOT(R29="")),ABS(VLOOKUP($T$1,VLookups!$A$43:$B$44,2,FALSE)-_xlfn.NORM.DIST(T29,N29,R29,TRUE)),"")</f>
        <v/>
      </c>
      <c r="V29" s="90" t="str">
        <f>IF(AND($G29&gt;0,$H29&gt;0,$I29&gt;0,NOT(ISBLANK($O29))),_xlfn.NORM.INV(ABS(VLOOKUP($T$1,VLookups!$A$43:$B$44,2,FALSE)-V$3),$N29,$R29),"")</f>
        <v/>
      </c>
      <c r="W29" s="89" t="str">
        <f>IF(AND($G29&gt;0,$H29&gt;0,$I29&gt;0,NOT(ISBLANK($O29))),_xlfn.NORM.INV(ABS(VLOOKUP($T$1,VLookups!$A$43:$B$44,2,FALSE)-W$3),$N29,$R29),"")</f>
        <v/>
      </c>
      <c r="X29" s="90" t="str">
        <f>IF(AND($G29&gt;0,$H29&gt;0,$I29&gt;0,NOT(ISBLANK($O29))),_xlfn.NORM.INV(ABS(VLOOKUP($T$1,VLookups!$A$43:$B$44,2,FALSE)-X$3),$N29,$R29),"")</f>
        <v/>
      </c>
      <c r="Y29" s="89" t="str">
        <f>IF(AND($G29&gt;0,$H29&gt;0,$I29&gt;0,NOT(ISBLANK($O29))),_xlfn.NORM.INV(ABS(VLOOKUP($T$1,VLookups!$A$43:$B$44,2,FALSE)-Y$3),$N29,$R29),"")</f>
        <v/>
      </c>
      <c r="Z29" s="90" t="str">
        <f>IF(AND($G29&gt;0,$H29&gt;0,$I29&gt;0,NOT(ISBLANK($O29))),_xlfn.NORM.INV(ABS(VLOOKUP($T$1,VLookups!$A$43:$B$44,2,FALSE)-Z$3),$N29,$R29),"")</f>
        <v/>
      </c>
      <c r="AA29" s="89" t="str">
        <f>IF(AND($G29&gt;0,$H29&gt;0,$I29&gt;0,NOT(ISBLANK($O29))),_xlfn.NORM.INV(ABS(VLOOKUP($T$1,VLookups!$A$43:$B$44,2,FALSE)-AA$3),$N29,$R29),"")</f>
        <v/>
      </c>
      <c r="AB29" s="5"/>
      <c r="AC29" s="164" t="str">
        <f t="shared" si="33"/>
        <v/>
      </c>
      <c r="AD29" s="47" t="str">
        <f t="shared" si="71"/>
        <v/>
      </c>
      <c r="AE29" s="47" t="str">
        <f t="shared" si="71"/>
        <v/>
      </c>
      <c r="AF29" s="47" t="str">
        <f t="shared" si="71"/>
        <v/>
      </c>
      <c r="AG29" s="47" t="str">
        <f t="shared" si="71"/>
        <v/>
      </c>
      <c r="AH29" s="47" t="str">
        <f t="shared" si="71"/>
        <v/>
      </c>
      <c r="AI29" s="47" t="str">
        <f t="shared" si="71"/>
        <v/>
      </c>
      <c r="AJ29" s="47" t="str">
        <f t="shared" si="71"/>
        <v/>
      </c>
      <c r="AK29" s="47" t="str">
        <f t="shared" si="71"/>
        <v/>
      </c>
      <c r="AL29" s="47" t="str">
        <f t="shared" si="71"/>
        <v/>
      </c>
      <c r="AM29" s="47" t="str">
        <f t="shared" si="71"/>
        <v/>
      </c>
      <c r="AN29" s="47" t="str">
        <f t="shared" si="71"/>
        <v/>
      </c>
      <c r="AO29" s="47" t="str">
        <f t="shared" si="71"/>
        <v/>
      </c>
      <c r="AP29" s="47" t="str">
        <f t="shared" si="71"/>
        <v/>
      </c>
      <c r="AQ29" s="47" t="str">
        <f t="shared" si="71"/>
        <v/>
      </c>
      <c r="AR29" s="47" t="str">
        <f t="shared" si="71"/>
        <v/>
      </c>
      <c r="AS29" s="47" t="str">
        <f t="shared" si="71"/>
        <v/>
      </c>
      <c r="AT29" s="47" t="str">
        <f t="shared" si="67"/>
        <v/>
      </c>
      <c r="AU29" s="47" t="str">
        <f t="shared" si="67"/>
        <v/>
      </c>
      <c r="AV29" s="47" t="str">
        <f t="shared" si="67"/>
        <v/>
      </c>
      <c r="AW29" s="47" t="str">
        <f t="shared" si="67"/>
        <v/>
      </c>
      <c r="AX29" s="47" t="str">
        <f t="shared" si="67"/>
        <v/>
      </c>
      <c r="AY29" s="47" t="str">
        <f t="shared" si="67"/>
        <v/>
      </c>
      <c r="AZ29" s="47" t="str">
        <f t="shared" si="67"/>
        <v/>
      </c>
      <c r="BA29" s="47" t="str">
        <f t="shared" si="67"/>
        <v/>
      </c>
      <c r="BB29" s="47" t="str">
        <f t="shared" si="67"/>
        <v/>
      </c>
      <c r="BC29" s="47" t="str">
        <f t="shared" si="67"/>
        <v/>
      </c>
      <c r="BD29" s="47" t="str">
        <f t="shared" si="67"/>
        <v/>
      </c>
      <c r="BE29" s="47" t="str">
        <f t="shared" si="68"/>
        <v/>
      </c>
      <c r="BF29" s="47" t="str">
        <f t="shared" si="68"/>
        <v/>
      </c>
      <c r="BG29" s="47" t="str">
        <f t="shared" si="68"/>
        <v/>
      </c>
      <c r="BH29" s="47" t="str">
        <f t="shared" si="68"/>
        <v/>
      </c>
      <c r="BI29" s="47" t="str">
        <f t="shared" si="68"/>
        <v/>
      </c>
      <c r="BJ29" s="47" t="str">
        <f t="shared" si="68"/>
        <v/>
      </c>
      <c r="BK29" s="47" t="str">
        <f t="shared" si="68"/>
        <v/>
      </c>
      <c r="BL29" s="47" t="str">
        <f t="shared" si="68"/>
        <v/>
      </c>
      <c r="BM29" s="47" t="str">
        <f t="shared" si="68"/>
        <v/>
      </c>
      <c r="BN29" s="47" t="str">
        <f t="shared" si="68"/>
        <v/>
      </c>
      <c r="BO29" s="47" t="str">
        <f t="shared" si="68"/>
        <v/>
      </c>
      <c r="BP29" s="47" t="str">
        <f t="shared" si="68"/>
        <v/>
      </c>
      <c r="BQ29" s="47" t="str">
        <f t="shared" si="68"/>
        <v/>
      </c>
      <c r="BR29" s="47" t="str">
        <f t="shared" si="68"/>
        <v/>
      </c>
      <c r="BS29" s="47" t="str">
        <f t="shared" si="68"/>
        <v/>
      </c>
      <c r="BT29" s="47" t="str">
        <f t="shared" si="68"/>
        <v/>
      </c>
      <c r="BU29" s="47" t="str">
        <f t="shared" si="69"/>
        <v/>
      </c>
      <c r="BV29" s="47" t="str">
        <f t="shared" si="69"/>
        <v/>
      </c>
      <c r="BW29" s="47" t="str">
        <f t="shared" si="69"/>
        <v/>
      </c>
      <c r="BX29" s="47" t="str">
        <f t="shared" si="69"/>
        <v/>
      </c>
      <c r="BY29" s="47" t="str">
        <f t="shared" si="69"/>
        <v/>
      </c>
      <c r="BZ29" s="47" t="str">
        <f t="shared" si="69"/>
        <v/>
      </c>
      <c r="CA29" s="47" t="str">
        <f t="shared" si="69"/>
        <v/>
      </c>
      <c r="CB29" s="47" t="str">
        <f t="shared" si="69"/>
        <v/>
      </c>
      <c r="CC29" s="47" t="str">
        <f t="shared" si="69"/>
        <v/>
      </c>
      <c r="CD29" s="47" t="str">
        <f t="shared" si="69"/>
        <v/>
      </c>
      <c r="CE29" s="47" t="str">
        <f t="shared" si="69"/>
        <v/>
      </c>
      <c r="CF29" s="47" t="str">
        <f t="shared" si="69"/>
        <v/>
      </c>
      <c r="CG29" s="47" t="str">
        <f t="shared" si="69"/>
        <v/>
      </c>
      <c r="CH29" s="47" t="str">
        <f t="shared" si="69"/>
        <v/>
      </c>
      <c r="CI29" s="47" t="str">
        <f t="shared" si="69"/>
        <v/>
      </c>
      <c r="CJ29" s="47" t="str">
        <f t="shared" si="69"/>
        <v/>
      </c>
      <c r="CK29" s="47" t="str">
        <f t="shared" si="70"/>
        <v/>
      </c>
      <c r="CL29" s="47" t="str">
        <f t="shared" si="70"/>
        <v/>
      </c>
      <c r="CM29" s="47" t="str">
        <f t="shared" si="70"/>
        <v/>
      </c>
      <c r="CN29" s="47" t="str">
        <f t="shared" si="70"/>
        <v/>
      </c>
      <c r="CO29" s="47" t="str">
        <f t="shared" si="70"/>
        <v/>
      </c>
      <c r="CP29" s="47" t="str">
        <f t="shared" si="70"/>
        <v/>
      </c>
      <c r="CQ29" s="47" t="str">
        <f t="shared" si="70"/>
        <v/>
      </c>
      <c r="CR29" s="47" t="str">
        <f t="shared" si="70"/>
        <v/>
      </c>
      <c r="CS29" s="47" t="str">
        <f t="shared" si="70"/>
        <v/>
      </c>
      <c r="CT29" s="47" t="str">
        <f t="shared" si="70"/>
        <v/>
      </c>
      <c r="CU29" s="47" t="str">
        <f t="shared" si="70"/>
        <v/>
      </c>
      <c r="CV29" s="47" t="str">
        <f t="shared" si="70"/>
        <v/>
      </c>
      <c r="CW29" s="47" t="str">
        <f t="shared" si="70"/>
        <v/>
      </c>
      <c r="CX29" s="47" t="str">
        <f t="shared" si="70"/>
        <v/>
      </c>
      <c r="CY29" s="47" t="str">
        <f t="shared" si="70"/>
        <v/>
      </c>
      <c r="CZ29" s="47" t="str">
        <f t="shared" si="70"/>
        <v/>
      </c>
      <c r="DA29" s="47" t="str">
        <f t="shared" si="53"/>
        <v/>
      </c>
      <c r="DB29" s="47" t="str">
        <f t="shared" si="53"/>
        <v/>
      </c>
      <c r="DC29" s="47" t="str">
        <f t="shared" si="53"/>
        <v/>
      </c>
      <c r="DD29" s="47" t="str">
        <f t="shared" si="53"/>
        <v/>
      </c>
      <c r="DE29" s="47" t="str">
        <f t="shared" si="53"/>
        <v/>
      </c>
      <c r="DF29" s="47" t="str">
        <f t="shared" si="53"/>
        <v/>
      </c>
      <c r="DG29" s="47" t="str">
        <f t="shared" si="40"/>
        <v/>
      </c>
      <c r="DH29" s="47" t="str">
        <f t="shared" si="40"/>
        <v/>
      </c>
      <c r="DI29" s="47" t="str">
        <f t="shared" si="40"/>
        <v/>
      </c>
      <c r="DJ29" s="47" t="str">
        <f t="shared" si="40"/>
        <v/>
      </c>
      <c r="DK29" s="47" t="str">
        <f t="shared" si="40"/>
        <v/>
      </c>
      <c r="DL29" s="47" t="str">
        <f t="shared" si="40"/>
        <v/>
      </c>
      <c r="DM29" s="47" t="str">
        <f t="shared" si="40"/>
        <v/>
      </c>
      <c r="DN29" s="47" t="str">
        <f t="shared" si="40"/>
        <v/>
      </c>
      <c r="DO29" s="47" t="str">
        <f t="shared" si="40"/>
        <v/>
      </c>
      <c r="DP29" s="47" t="str">
        <f t="shared" si="40"/>
        <v/>
      </c>
      <c r="DQ29" s="47" t="str">
        <f t="shared" si="40"/>
        <v/>
      </c>
      <c r="DR29" s="47" t="str">
        <f t="shared" si="40"/>
        <v/>
      </c>
      <c r="DS29" s="47" t="str">
        <f t="shared" si="40"/>
        <v/>
      </c>
      <c r="DT29" s="47" t="str">
        <f t="shared" si="40"/>
        <v/>
      </c>
      <c r="DU29" s="47" t="str">
        <f t="shared" si="40"/>
        <v/>
      </c>
      <c r="DV29" s="47" t="str">
        <f t="shared" si="54"/>
        <v/>
      </c>
      <c r="DW29" s="47" t="str">
        <f t="shared" si="54"/>
        <v/>
      </c>
      <c r="DX29" s="47" t="str">
        <f t="shared" si="54"/>
        <v/>
      </c>
      <c r="DY29" s="47" t="str">
        <f t="shared" si="54"/>
        <v/>
      </c>
      <c r="DZ29" s="179" t="str">
        <f t="shared" si="35"/>
        <v/>
      </c>
      <c r="EA29" s="47" t="str">
        <f t="shared" si="55"/>
        <v/>
      </c>
      <c r="EB29" s="47" t="str">
        <f t="shared" si="55"/>
        <v/>
      </c>
      <c r="EC29" s="47" t="str">
        <f t="shared" si="55"/>
        <v/>
      </c>
      <c r="ED29" s="47" t="str">
        <f t="shared" si="55"/>
        <v/>
      </c>
      <c r="EE29" s="47" t="str">
        <f t="shared" si="55"/>
        <v/>
      </c>
      <c r="EF29" s="47" t="str">
        <f t="shared" si="55"/>
        <v/>
      </c>
      <c r="EG29" s="47" t="str">
        <f t="shared" si="55"/>
        <v/>
      </c>
      <c r="EH29" s="47" t="str">
        <f t="shared" si="55"/>
        <v/>
      </c>
      <c r="EI29" s="47" t="str">
        <f t="shared" si="55"/>
        <v/>
      </c>
      <c r="EJ29" s="47" t="str">
        <f t="shared" si="55"/>
        <v/>
      </c>
      <c r="EK29" s="47" t="str">
        <f t="shared" si="55"/>
        <v/>
      </c>
      <c r="EL29" s="47" t="str">
        <f t="shared" si="55"/>
        <v/>
      </c>
      <c r="EM29" s="47" t="str">
        <f t="shared" si="55"/>
        <v/>
      </c>
      <c r="EN29" s="47" t="str">
        <f t="shared" si="55"/>
        <v/>
      </c>
      <c r="EO29" s="47" t="str">
        <f t="shared" si="55"/>
        <v/>
      </c>
      <c r="EP29" s="47" t="str">
        <f t="shared" si="41"/>
        <v/>
      </c>
      <c r="EQ29" s="47" t="str">
        <f t="shared" si="41"/>
        <v/>
      </c>
      <c r="ER29" s="47" t="str">
        <f t="shared" si="41"/>
        <v/>
      </c>
      <c r="ES29" s="47" t="str">
        <f t="shared" si="41"/>
        <v/>
      </c>
      <c r="ET29" s="47" t="str">
        <f t="shared" si="41"/>
        <v/>
      </c>
      <c r="EU29" s="47" t="str">
        <f t="shared" si="41"/>
        <v/>
      </c>
      <c r="EV29" s="47" t="str">
        <f t="shared" si="41"/>
        <v/>
      </c>
      <c r="EW29" s="47" t="str">
        <f t="shared" si="41"/>
        <v/>
      </c>
      <c r="EX29" s="47" t="str">
        <f t="shared" si="41"/>
        <v/>
      </c>
      <c r="EY29" s="47" t="str">
        <f t="shared" si="41"/>
        <v/>
      </c>
      <c r="EZ29" s="47" t="str">
        <f t="shared" si="41"/>
        <v/>
      </c>
      <c r="FA29" s="47" t="str">
        <f t="shared" si="41"/>
        <v/>
      </c>
      <c r="FB29" s="47" t="str">
        <f t="shared" si="41"/>
        <v/>
      </c>
      <c r="FC29" s="47" t="str">
        <f t="shared" si="41"/>
        <v/>
      </c>
      <c r="FD29" s="47" t="str">
        <f t="shared" si="41"/>
        <v/>
      </c>
      <c r="FE29" s="47" t="str">
        <f t="shared" si="41"/>
        <v/>
      </c>
      <c r="FF29" s="47" t="str">
        <f t="shared" si="42"/>
        <v/>
      </c>
      <c r="FG29" s="47" t="str">
        <f t="shared" si="42"/>
        <v/>
      </c>
      <c r="FH29" s="47" t="str">
        <f t="shared" si="42"/>
        <v/>
      </c>
      <c r="FI29" s="47" t="str">
        <f t="shared" si="42"/>
        <v/>
      </c>
      <c r="FJ29" s="47" t="str">
        <f t="shared" si="42"/>
        <v/>
      </c>
      <c r="FK29" s="47" t="str">
        <f t="shared" si="42"/>
        <v/>
      </c>
      <c r="FL29" s="47" t="str">
        <f t="shared" si="42"/>
        <v/>
      </c>
      <c r="FM29" s="47" t="str">
        <f t="shared" si="42"/>
        <v/>
      </c>
      <c r="FN29" s="47" t="str">
        <f t="shared" si="42"/>
        <v/>
      </c>
      <c r="FO29" s="47" t="str">
        <f t="shared" si="42"/>
        <v/>
      </c>
      <c r="FP29" s="47" t="str">
        <f t="shared" si="42"/>
        <v/>
      </c>
      <c r="FQ29" s="47" t="str">
        <f t="shared" si="42"/>
        <v/>
      </c>
      <c r="FR29" s="47" t="str">
        <f t="shared" si="42"/>
        <v/>
      </c>
      <c r="FS29" s="47" t="str">
        <f t="shared" si="42"/>
        <v/>
      </c>
      <c r="FT29" s="47" t="str">
        <f t="shared" si="42"/>
        <v/>
      </c>
      <c r="FU29" s="47" t="str">
        <f t="shared" si="42"/>
        <v/>
      </c>
      <c r="FV29" s="47" t="str">
        <f t="shared" si="43"/>
        <v/>
      </c>
      <c r="FW29" s="47" t="str">
        <f t="shared" si="43"/>
        <v/>
      </c>
      <c r="FX29" s="47" t="str">
        <f t="shared" si="43"/>
        <v/>
      </c>
      <c r="FY29" s="47" t="str">
        <f t="shared" si="43"/>
        <v/>
      </c>
      <c r="FZ29" s="47" t="str">
        <f t="shared" si="43"/>
        <v/>
      </c>
      <c r="GA29" s="47" t="str">
        <f t="shared" si="43"/>
        <v/>
      </c>
      <c r="GB29" s="47" t="str">
        <f t="shared" si="43"/>
        <v/>
      </c>
      <c r="GC29" s="47" t="str">
        <f t="shared" si="43"/>
        <v/>
      </c>
      <c r="GD29" s="47" t="str">
        <f t="shared" si="43"/>
        <v/>
      </c>
      <c r="GE29" s="47" t="str">
        <f t="shared" si="43"/>
        <v/>
      </c>
      <c r="GF29" s="47" t="str">
        <f t="shared" si="43"/>
        <v/>
      </c>
      <c r="GG29" s="47" t="str">
        <f t="shared" si="43"/>
        <v/>
      </c>
      <c r="GH29" s="47" t="str">
        <f t="shared" si="43"/>
        <v/>
      </c>
      <c r="GI29" s="47" t="str">
        <f t="shared" si="43"/>
        <v/>
      </c>
      <c r="GJ29" s="47" t="str">
        <f t="shared" si="43"/>
        <v/>
      </c>
      <c r="GK29" s="47" t="str">
        <f t="shared" si="43"/>
        <v/>
      </c>
      <c r="GL29" s="47" t="str">
        <f t="shared" si="44"/>
        <v/>
      </c>
      <c r="GM29" s="47" t="str">
        <f t="shared" si="44"/>
        <v/>
      </c>
      <c r="GN29" s="47" t="str">
        <f t="shared" si="44"/>
        <v/>
      </c>
      <c r="GO29" s="47" t="str">
        <f t="shared" si="44"/>
        <v/>
      </c>
      <c r="GP29" s="47" t="str">
        <f t="shared" si="44"/>
        <v/>
      </c>
      <c r="GQ29" s="47" t="str">
        <f t="shared" si="44"/>
        <v/>
      </c>
      <c r="GR29" s="47" t="str">
        <f t="shared" si="44"/>
        <v/>
      </c>
      <c r="GS29" s="47" t="str">
        <f t="shared" si="44"/>
        <v/>
      </c>
      <c r="GT29" s="47" t="str">
        <f t="shared" si="44"/>
        <v/>
      </c>
      <c r="GU29" s="47" t="str">
        <f t="shared" si="44"/>
        <v/>
      </c>
      <c r="GV29" s="47" t="str">
        <f t="shared" si="44"/>
        <v/>
      </c>
      <c r="GW29" s="47" t="str">
        <f t="shared" si="44"/>
        <v/>
      </c>
      <c r="GX29" s="47" t="str">
        <f t="shared" si="44"/>
        <v/>
      </c>
      <c r="GY29" s="47" t="str">
        <f t="shared" si="44"/>
        <v/>
      </c>
      <c r="GZ29" s="47" t="str">
        <f t="shared" si="44"/>
        <v/>
      </c>
      <c r="HA29" s="47" t="str">
        <f t="shared" si="44"/>
        <v/>
      </c>
      <c r="HB29" s="47" t="str">
        <f t="shared" si="45"/>
        <v/>
      </c>
      <c r="HC29" s="47" t="str">
        <f t="shared" si="45"/>
        <v/>
      </c>
      <c r="HD29" s="47" t="str">
        <f t="shared" si="45"/>
        <v/>
      </c>
      <c r="HE29" s="47" t="str">
        <f t="shared" si="45"/>
        <v/>
      </c>
      <c r="HF29" s="47" t="str">
        <f t="shared" si="45"/>
        <v/>
      </c>
      <c r="HG29" s="47" t="str">
        <f t="shared" si="45"/>
        <v/>
      </c>
      <c r="HH29" s="47" t="str">
        <f t="shared" si="45"/>
        <v/>
      </c>
      <c r="HI29" s="47" t="str">
        <f t="shared" si="45"/>
        <v/>
      </c>
      <c r="HJ29" s="47" t="str">
        <f t="shared" si="45"/>
        <v/>
      </c>
      <c r="HK29" s="47" t="str">
        <f t="shared" si="45"/>
        <v/>
      </c>
      <c r="HL29" s="47" t="str">
        <f t="shared" si="45"/>
        <v/>
      </c>
      <c r="HM29" s="47" t="str">
        <f t="shared" si="45"/>
        <v/>
      </c>
      <c r="HN29" s="47" t="str">
        <f t="shared" si="45"/>
        <v/>
      </c>
      <c r="HO29" s="47" t="str">
        <f t="shared" si="45"/>
        <v/>
      </c>
      <c r="HP29" s="47" t="str">
        <f t="shared" si="45"/>
        <v/>
      </c>
      <c r="HQ29" s="47" t="str">
        <f t="shared" si="45"/>
        <v/>
      </c>
      <c r="HR29" s="47" t="str">
        <f t="shared" si="46"/>
        <v/>
      </c>
      <c r="HS29" s="47" t="str">
        <f t="shared" si="16"/>
        <v/>
      </c>
      <c r="HT29" s="47" t="str">
        <f t="shared" si="16"/>
        <v/>
      </c>
      <c r="HU29" s="47" t="str">
        <f t="shared" si="16"/>
        <v/>
      </c>
      <c r="HV29" s="47" t="str">
        <f t="shared" si="16"/>
        <v/>
      </c>
      <c r="HW29" s="165" t="e">
        <f t="shared" si="56"/>
        <v>#N/A</v>
      </c>
      <c r="HX29" s="165" t="e">
        <f t="shared" si="56"/>
        <v>#N/A</v>
      </c>
      <c r="HY29" s="165" t="e">
        <f t="shared" si="56"/>
        <v>#N/A</v>
      </c>
      <c r="HZ29" s="165" t="e">
        <f t="shared" si="56"/>
        <v>#N/A</v>
      </c>
      <c r="IA29" s="165" t="e">
        <f t="shared" si="47"/>
        <v>#N/A</v>
      </c>
      <c r="IB29" s="165" t="e">
        <f t="shared" si="47"/>
        <v>#N/A</v>
      </c>
      <c r="IC29" s="165" t="e">
        <f t="shared" si="47"/>
        <v>#N/A</v>
      </c>
      <c r="ID29" s="165" t="e">
        <f t="shared" si="47"/>
        <v>#N/A</v>
      </c>
      <c r="IE29" s="165" t="e">
        <f t="shared" si="47"/>
        <v>#N/A</v>
      </c>
      <c r="IF29" s="165" t="e">
        <f t="shared" si="47"/>
        <v>#N/A</v>
      </c>
      <c r="IG29" s="165" t="e">
        <f t="shared" si="47"/>
        <v>#N/A</v>
      </c>
      <c r="IH29" s="165" t="e">
        <f t="shared" si="47"/>
        <v>#N/A</v>
      </c>
      <c r="II29" s="165" t="e">
        <f t="shared" si="47"/>
        <v>#N/A</v>
      </c>
      <c r="IJ29" s="165" t="e">
        <f t="shared" si="47"/>
        <v>#N/A</v>
      </c>
      <c r="IK29" s="165" t="e">
        <f t="shared" si="47"/>
        <v>#N/A</v>
      </c>
      <c r="IL29" s="165" t="e">
        <f t="shared" si="47"/>
        <v>#N/A</v>
      </c>
      <c r="IM29" s="165" t="e">
        <f t="shared" si="47"/>
        <v>#N/A</v>
      </c>
      <c r="IN29" s="165" t="e">
        <f t="shared" si="47"/>
        <v>#N/A</v>
      </c>
      <c r="IO29" s="165" t="e">
        <f t="shared" si="47"/>
        <v>#N/A</v>
      </c>
      <c r="IP29" s="165" t="e">
        <f t="shared" si="47"/>
        <v>#N/A</v>
      </c>
      <c r="IQ29" s="165" t="e">
        <f t="shared" si="57"/>
        <v>#N/A</v>
      </c>
      <c r="IR29" s="165" t="e">
        <f t="shared" si="57"/>
        <v>#N/A</v>
      </c>
      <c r="IS29" s="165" t="e">
        <f t="shared" si="57"/>
        <v>#N/A</v>
      </c>
      <c r="IT29" s="165" t="e">
        <f t="shared" si="57"/>
        <v>#N/A</v>
      </c>
      <c r="IU29" s="165" t="e">
        <f t="shared" si="57"/>
        <v>#N/A</v>
      </c>
      <c r="IV29" s="165" t="e">
        <f t="shared" si="57"/>
        <v>#N/A</v>
      </c>
      <c r="IW29" s="165" t="e">
        <f t="shared" si="57"/>
        <v>#N/A</v>
      </c>
      <c r="IX29" s="165" t="e">
        <f t="shared" si="57"/>
        <v>#N/A</v>
      </c>
      <c r="IY29" s="165" t="e">
        <f t="shared" si="57"/>
        <v>#N/A</v>
      </c>
      <c r="IZ29" s="165" t="e">
        <f t="shared" si="57"/>
        <v>#N/A</v>
      </c>
      <c r="JA29" s="165" t="e">
        <f t="shared" si="57"/>
        <v>#N/A</v>
      </c>
      <c r="JB29" s="165" t="e">
        <f t="shared" si="57"/>
        <v>#N/A</v>
      </c>
      <c r="JC29" s="165" t="e">
        <f t="shared" si="57"/>
        <v>#N/A</v>
      </c>
      <c r="JD29" s="165" t="e">
        <f t="shared" si="57"/>
        <v>#N/A</v>
      </c>
      <c r="JE29" s="165" t="e">
        <f t="shared" si="57"/>
        <v>#N/A</v>
      </c>
      <c r="JF29" s="165" t="e">
        <f t="shared" si="57"/>
        <v>#N/A</v>
      </c>
      <c r="JG29" s="165" t="e">
        <f t="shared" si="58"/>
        <v>#N/A</v>
      </c>
      <c r="JH29" s="165" t="e">
        <f t="shared" si="58"/>
        <v>#N/A</v>
      </c>
      <c r="JI29" s="165" t="e">
        <f t="shared" si="58"/>
        <v>#N/A</v>
      </c>
      <c r="JJ29" s="165" t="e">
        <f t="shared" si="58"/>
        <v>#N/A</v>
      </c>
      <c r="JK29" s="165" t="e">
        <f t="shared" si="58"/>
        <v>#N/A</v>
      </c>
      <c r="JL29" s="165" t="e">
        <f t="shared" si="58"/>
        <v>#N/A</v>
      </c>
      <c r="JM29" s="165" t="e">
        <f t="shared" si="58"/>
        <v>#N/A</v>
      </c>
      <c r="JN29" s="165" t="e">
        <f t="shared" si="58"/>
        <v>#N/A</v>
      </c>
      <c r="JO29" s="165" t="e">
        <f t="shared" si="58"/>
        <v>#N/A</v>
      </c>
      <c r="JP29" s="165" t="e">
        <f t="shared" si="58"/>
        <v>#N/A</v>
      </c>
      <c r="JQ29" s="165" t="e">
        <f t="shared" si="58"/>
        <v>#N/A</v>
      </c>
      <c r="JR29" s="165" t="e">
        <f t="shared" si="58"/>
        <v>#N/A</v>
      </c>
      <c r="JS29" s="165" t="e">
        <f t="shared" si="58"/>
        <v>#N/A</v>
      </c>
      <c r="JT29" s="165" t="e">
        <f t="shared" si="58"/>
        <v>#N/A</v>
      </c>
      <c r="JU29" s="165" t="e">
        <f t="shared" si="58"/>
        <v>#N/A</v>
      </c>
      <c r="JV29" s="165" t="e">
        <f t="shared" si="58"/>
        <v>#N/A</v>
      </c>
      <c r="JW29" s="165" t="e">
        <f t="shared" si="48"/>
        <v>#N/A</v>
      </c>
      <c r="JX29" s="165" t="e">
        <f t="shared" si="48"/>
        <v>#N/A</v>
      </c>
      <c r="JY29" s="165" t="e">
        <f t="shared" si="48"/>
        <v>#N/A</v>
      </c>
      <c r="JZ29" s="165" t="e">
        <f t="shared" si="48"/>
        <v>#N/A</v>
      </c>
      <c r="KA29" s="165" t="e">
        <f t="shared" si="48"/>
        <v>#N/A</v>
      </c>
      <c r="KB29" s="165" t="e">
        <f t="shared" si="48"/>
        <v>#N/A</v>
      </c>
      <c r="KC29" s="165" t="e">
        <f t="shared" si="48"/>
        <v>#N/A</v>
      </c>
      <c r="KD29" s="165" t="e">
        <f t="shared" si="48"/>
        <v>#N/A</v>
      </c>
      <c r="KE29" s="165" t="e">
        <f t="shared" si="48"/>
        <v>#N/A</v>
      </c>
      <c r="KF29" s="165" t="e">
        <f t="shared" si="48"/>
        <v>#N/A</v>
      </c>
      <c r="KG29" s="165" t="e">
        <f t="shared" si="48"/>
        <v>#N/A</v>
      </c>
      <c r="KH29" s="165" t="e">
        <f t="shared" si="59"/>
        <v>#N/A</v>
      </c>
      <c r="KI29" s="165" t="e">
        <f t="shared" si="59"/>
        <v>#N/A</v>
      </c>
      <c r="KJ29" s="165" t="e">
        <f t="shared" si="59"/>
        <v>#N/A</v>
      </c>
      <c r="KK29" s="165" t="e">
        <f t="shared" si="59"/>
        <v>#N/A</v>
      </c>
      <c r="KL29" s="165" t="e">
        <f t="shared" si="59"/>
        <v>#N/A</v>
      </c>
      <c r="KM29" s="165" t="e">
        <f t="shared" si="49"/>
        <v>#N/A</v>
      </c>
      <c r="KN29" s="165" t="e">
        <f t="shared" si="49"/>
        <v>#N/A</v>
      </c>
      <c r="KO29" s="165" t="e">
        <f t="shared" si="49"/>
        <v>#N/A</v>
      </c>
      <c r="KP29" s="165" t="e">
        <f t="shared" si="49"/>
        <v>#N/A</v>
      </c>
      <c r="KQ29" s="165" t="e">
        <f t="shared" si="49"/>
        <v>#N/A</v>
      </c>
      <c r="KR29" s="165" t="e">
        <f t="shared" si="49"/>
        <v>#N/A</v>
      </c>
      <c r="KS29" s="165" t="e">
        <f t="shared" si="49"/>
        <v>#N/A</v>
      </c>
      <c r="KT29" s="165" t="e">
        <f t="shared" si="49"/>
        <v>#N/A</v>
      </c>
      <c r="KU29" s="165" t="e">
        <f t="shared" si="49"/>
        <v>#N/A</v>
      </c>
      <c r="KV29" s="165" t="e">
        <f t="shared" si="49"/>
        <v>#N/A</v>
      </c>
      <c r="KW29" s="165" t="e">
        <f t="shared" si="49"/>
        <v>#N/A</v>
      </c>
      <c r="KX29" s="165" t="e">
        <f t="shared" si="49"/>
        <v>#N/A</v>
      </c>
      <c r="KY29" s="165" t="e">
        <f t="shared" si="49"/>
        <v>#N/A</v>
      </c>
      <c r="KZ29" s="165" t="e">
        <f t="shared" si="49"/>
        <v>#N/A</v>
      </c>
      <c r="LA29" s="165" t="e">
        <f t="shared" si="49"/>
        <v>#N/A</v>
      </c>
      <c r="LB29" s="165" t="e">
        <f t="shared" si="49"/>
        <v>#N/A</v>
      </c>
      <c r="LC29" s="165" t="e">
        <f t="shared" si="60"/>
        <v>#N/A</v>
      </c>
      <c r="LD29" s="165" t="e">
        <f t="shared" si="60"/>
        <v>#N/A</v>
      </c>
      <c r="LE29" s="165" t="e">
        <f t="shared" si="60"/>
        <v>#N/A</v>
      </c>
      <c r="LF29" s="165" t="e">
        <f t="shared" si="60"/>
        <v>#N/A</v>
      </c>
      <c r="LG29" s="165" t="e">
        <f t="shared" si="60"/>
        <v>#N/A</v>
      </c>
      <c r="LH29" s="165" t="e">
        <f t="shared" si="60"/>
        <v>#N/A</v>
      </c>
      <c r="LI29" s="165" t="e">
        <f t="shared" si="60"/>
        <v>#N/A</v>
      </c>
      <c r="LJ29" s="165" t="e">
        <f t="shared" si="60"/>
        <v>#N/A</v>
      </c>
      <c r="LK29" s="165" t="e">
        <f t="shared" si="60"/>
        <v>#N/A</v>
      </c>
      <c r="LL29" s="165" t="e">
        <f t="shared" si="60"/>
        <v>#N/A</v>
      </c>
      <c r="LM29" s="165" t="e">
        <f t="shared" si="60"/>
        <v>#N/A</v>
      </c>
      <c r="LN29" s="165" t="e">
        <f t="shared" si="60"/>
        <v>#N/A</v>
      </c>
      <c r="LO29" s="165" t="e">
        <f t="shared" si="60"/>
        <v>#N/A</v>
      </c>
      <c r="LP29" s="165" t="e">
        <f t="shared" si="60"/>
        <v>#N/A</v>
      </c>
      <c r="LQ29" s="165" t="e">
        <f t="shared" si="60"/>
        <v>#N/A</v>
      </c>
      <c r="LR29" s="165" t="e">
        <f t="shared" si="60"/>
        <v>#N/A</v>
      </c>
      <c r="LS29" s="165" t="e">
        <f t="shared" si="61"/>
        <v>#N/A</v>
      </c>
      <c r="LT29" s="165" t="e">
        <f t="shared" si="61"/>
        <v>#N/A</v>
      </c>
      <c r="LU29" s="165" t="e">
        <f t="shared" si="61"/>
        <v>#N/A</v>
      </c>
      <c r="LV29" s="165" t="e">
        <f t="shared" si="61"/>
        <v>#N/A</v>
      </c>
      <c r="LW29" s="165" t="e">
        <f t="shared" si="61"/>
        <v>#N/A</v>
      </c>
      <c r="LX29" s="165" t="e">
        <f t="shared" si="61"/>
        <v>#N/A</v>
      </c>
      <c r="LY29" s="165" t="e">
        <f t="shared" si="61"/>
        <v>#N/A</v>
      </c>
      <c r="LZ29" s="165" t="e">
        <f t="shared" si="61"/>
        <v>#N/A</v>
      </c>
      <c r="MA29" s="165" t="e">
        <f t="shared" si="61"/>
        <v>#N/A</v>
      </c>
      <c r="MB29" s="165" t="e">
        <f t="shared" si="61"/>
        <v>#N/A</v>
      </c>
      <c r="MC29" s="165" t="e">
        <f t="shared" si="61"/>
        <v>#N/A</v>
      </c>
      <c r="MD29" s="165" t="e">
        <f t="shared" si="61"/>
        <v>#N/A</v>
      </c>
      <c r="ME29" s="165" t="e">
        <f t="shared" si="61"/>
        <v>#N/A</v>
      </c>
      <c r="MF29" s="165" t="e">
        <f t="shared" si="61"/>
        <v>#N/A</v>
      </c>
      <c r="MG29" s="165" t="e">
        <f t="shared" si="61"/>
        <v>#N/A</v>
      </c>
      <c r="MH29" s="165" t="e">
        <f t="shared" si="61"/>
        <v>#N/A</v>
      </c>
      <c r="MI29" s="165" t="e">
        <f t="shared" si="50"/>
        <v>#N/A</v>
      </c>
      <c r="MJ29" s="165" t="e">
        <f t="shared" si="50"/>
        <v>#N/A</v>
      </c>
      <c r="MK29" s="165" t="e">
        <f t="shared" si="50"/>
        <v>#N/A</v>
      </c>
      <c r="ML29" s="165" t="e">
        <f t="shared" si="50"/>
        <v>#N/A</v>
      </c>
      <c r="MM29" s="165" t="e">
        <f t="shared" si="50"/>
        <v>#N/A</v>
      </c>
      <c r="MN29" s="165" t="e">
        <f t="shared" si="50"/>
        <v>#N/A</v>
      </c>
      <c r="MO29" s="165" t="e">
        <f t="shared" si="50"/>
        <v>#N/A</v>
      </c>
      <c r="MP29" s="165" t="e">
        <f t="shared" si="50"/>
        <v>#N/A</v>
      </c>
      <c r="MQ29" s="165" t="e">
        <f t="shared" si="50"/>
        <v>#N/A</v>
      </c>
      <c r="MR29" s="165" t="e">
        <f t="shared" si="50"/>
        <v>#N/A</v>
      </c>
      <c r="MS29" s="165" t="e">
        <f t="shared" si="50"/>
        <v>#N/A</v>
      </c>
      <c r="MT29" s="165" t="e">
        <f t="shared" si="62"/>
        <v>#N/A</v>
      </c>
      <c r="MU29" s="165" t="e">
        <f t="shared" si="62"/>
        <v>#N/A</v>
      </c>
      <c r="MV29" s="165" t="e">
        <f t="shared" si="62"/>
        <v>#N/A</v>
      </c>
      <c r="MW29" s="165" t="e">
        <f t="shared" si="62"/>
        <v>#N/A</v>
      </c>
      <c r="MX29" s="165" t="e">
        <f t="shared" si="62"/>
        <v>#N/A</v>
      </c>
      <c r="MY29" s="165" t="e">
        <f t="shared" si="51"/>
        <v>#N/A</v>
      </c>
      <c r="MZ29" s="165" t="e">
        <f t="shared" si="51"/>
        <v>#N/A</v>
      </c>
      <c r="NA29" s="165" t="e">
        <f t="shared" si="51"/>
        <v>#N/A</v>
      </c>
      <c r="NB29" s="165" t="e">
        <f t="shared" si="51"/>
        <v>#N/A</v>
      </c>
      <c r="NC29" s="165" t="e">
        <f t="shared" si="51"/>
        <v>#N/A</v>
      </c>
      <c r="ND29" s="165" t="e">
        <f t="shared" si="51"/>
        <v>#N/A</v>
      </c>
      <c r="NE29" s="165" t="e">
        <f t="shared" si="51"/>
        <v>#N/A</v>
      </c>
      <c r="NF29" s="165" t="e">
        <f t="shared" si="51"/>
        <v>#N/A</v>
      </c>
      <c r="NG29" s="165" t="e">
        <f t="shared" si="51"/>
        <v>#N/A</v>
      </c>
      <c r="NH29" s="165" t="e">
        <f t="shared" si="51"/>
        <v>#N/A</v>
      </c>
      <c r="NI29" s="165" t="e">
        <f t="shared" si="51"/>
        <v>#N/A</v>
      </c>
      <c r="NJ29" s="165" t="e">
        <f t="shared" si="51"/>
        <v>#N/A</v>
      </c>
      <c r="NK29" s="165" t="e">
        <f t="shared" si="51"/>
        <v>#N/A</v>
      </c>
      <c r="NL29" s="165" t="e">
        <f t="shared" si="51"/>
        <v>#N/A</v>
      </c>
      <c r="NM29" s="165" t="e">
        <f t="shared" si="51"/>
        <v>#N/A</v>
      </c>
      <c r="NN29" s="165" t="e">
        <f t="shared" si="51"/>
        <v>#N/A</v>
      </c>
      <c r="NO29" s="165" t="e">
        <f t="shared" si="63"/>
        <v>#N/A</v>
      </c>
      <c r="NP29" s="165" t="e">
        <f t="shared" si="63"/>
        <v>#N/A</v>
      </c>
      <c r="NQ29" s="165" t="e">
        <f t="shared" si="63"/>
        <v>#N/A</v>
      </c>
      <c r="NR29" s="165" t="e">
        <f t="shared" si="63"/>
        <v>#N/A</v>
      </c>
      <c r="NS29" s="165" t="e">
        <f t="shared" si="63"/>
        <v>#N/A</v>
      </c>
      <c r="NT29" s="165" t="e">
        <f t="shared" si="63"/>
        <v>#N/A</v>
      </c>
      <c r="NU29" s="165" t="e">
        <f t="shared" si="63"/>
        <v>#N/A</v>
      </c>
      <c r="NV29" s="165" t="e">
        <f t="shared" si="63"/>
        <v>#N/A</v>
      </c>
      <c r="NW29" s="165" t="e">
        <f t="shared" si="63"/>
        <v>#N/A</v>
      </c>
      <c r="NX29" s="165" t="e">
        <f t="shared" si="63"/>
        <v>#N/A</v>
      </c>
      <c r="NY29" s="165" t="e">
        <f t="shared" si="63"/>
        <v>#N/A</v>
      </c>
      <c r="NZ29" s="165" t="e">
        <f t="shared" si="63"/>
        <v>#N/A</v>
      </c>
      <c r="OA29" s="165" t="e">
        <f t="shared" si="63"/>
        <v>#N/A</v>
      </c>
      <c r="OB29" s="165" t="e">
        <f t="shared" si="63"/>
        <v>#N/A</v>
      </c>
      <c r="OC29" s="165" t="e">
        <f t="shared" si="63"/>
        <v>#N/A</v>
      </c>
      <c r="OD29" s="165" t="e">
        <f t="shared" si="63"/>
        <v>#N/A</v>
      </c>
      <c r="OE29" s="165" t="e">
        <f t="shared" si="64"/>
        <v>#N/A</v>
      </c>
      <c r="OF29" s="165" t="e">
        <f t="shared" si="64"/>
        <v>#N/A</v>
      </c>
      <c r="OG29" s="165" t="e">
        <f t="shared" si="64"/>
        <v>#N/A</v>
      </c>
      <c r="OH29" s="165" t="e">
        <f t="shared" si="64"/>
        <v>#N/A</v>
      </c>
      <c r="OI29" s="165" t="e">
        <f t="shared" si="64"/>
        <v>#N/A</v>
      </c>
      <c r="OJ29" s="165" t="e">
        <f t="shared" si="64"/>
        <v>#N/A</v>
      </c>
      <c r="OK29" s="165" t="e">
        <f t="shared" si="64"/>
        <v>#N/A</v>
      </c>
      <c r="OL29" s="165" t="e">
        <f t="shared" si="64"/>
        <v>#N/A</v>
      </c>
      <c r="OM29" s="165" t="e">
        <f t="shared" si="64"/>
        <v>#N/A</v>
      </c>
      <c r="ON29" s="165" t="e">
        <f t="shared" si="64"/>
        <v>#N/A</v>
      </c>
      <c r="OO29" s="165" t="e">
        <f t="shared" si="64"/>
        <v>#N/A</v>
      </c>
      <c r="OP29" s="165" t="e">
        <f t="shared" si="64"/>
        <v>#N/A</v>
      </c>
      <c r="OQ29" s="165" t="e">
        <f t="shared" si="64"/>
        <v>#N/A</v>
      </c>
      <c r="OR29" s="165" t="e">
        <f t="shared" si="64"/>
        <v>#N/A</v>
      </c>
      <c r="OS29" s="165" t="e">
        <f t="shared" si="64"/>
        <v>#N/A</v>
      </c>
      <c r="OT29" s="165" t="e">
        <f t="shared" si="64"/>
        <v>#N/A</v>
      </c>
      <c r="OU29" s="165" t="e">
        <f t="shared" si="52"/>
        <v>#N/A</v>
      </c>
      <c r="OV29" s="165" t="e">
        <f t="shared" si="52"/>
        <v>#N/A</v>
      </c>
      <c r="OW29" s="165" t="e">
        <f t="shared" si="52"/>
        <v>#N/A</v>
      </c>
      <c r="OX29" s="165" t="e">
        <f t="shared" si="52"/>
        <v>#N/A</v>
      </c>
      <c r="OY29" s="165" t="e">
        <f t="shared" si="52"/>
        <v>#N/A</v>
      </c>
      <c r="OZ29" s="165" t="e">
        <f t="shared" si="52"/>
        <v>#N/A</v>
      </c>
      <c r="PA29" s="165" t="e">
        <f t="shared" si="52"/>
        <v>#N/A</v>
      </c>
      <c r="PB29" s="165" t="e">
        <f t="shared" si="52"/>
        <v>#N/A</v>
      </c>
      <c r="PC29" s="165" t="e">
        <f t="shared" si="52"/>
        <v>#N/A</v>
      </c>
      <c r="PD29" s="165" t="e">
        <f t="shared" si="52"/>
        <v>#N/A</v>
      </c>
      <c r="PE29" s="165" t="e">
        <f t="shared" si="52"/>
        <v>#N/A</v>
      </c>
      <c r="PF29" s="165" t="e">
        <f t="shared" si="65"/>
        <v>#N/A</v>
      </c>
      <c r="PG29" s="165" t="e">
        <f t="shared" si="65"/>
        <v>#N/A</v>
      </c>
      <c r="PH29" s="165" t="e">
        <f t="shared" si="65"/>
        <v>#N/A</v>
      </c>
      <c r="PI29" s="165" t="e">
        <f t="shared" si="65"/>
        <v>#N/A</v>
      </c>
      <c r="PJ29" s="165" t="e">
        <f t="shared" si="65"/>
        <v>#N/A</v>
      </c>
      <c r="PK29" s="165" t="e">
        <f t="shared" si="65"/>
        <v>#N/A</v>
      </c>
      <c r="PL29" s="165" t="e">
        <f t="shared" si="65"/>
        <v>#N/A</v>
      </c>
      <c r="PM29" s="165" t="e">
        <f t="shared" si="65"/>
        <v>#N/A</v>
      </c>
      <c r="PN29" s="165" t="e">
        <f t="shared" si="65"/>
        <v>#N/A</v>
      </c>
      <c r="PO29" s="165" t="e">
        <f t="shared" si="65"/>
        <v>#N/A</v>
      </c>
    </row>
    <row r="30" spans="1:431" hidden="1" x14ac:dyDescent="0.45">
      <c r="A30" s="362"/>
      <c r="B30" s="368" t="str">
        <f>IF($R30="","",ROUND(_xlfn.NORM.INV(ABS(VLOOKUP($T$1,VLookups!$A$43:$B$44,2,FALSE)-B$2),$N30,$R30),0))</f>
        <v/>
      </c>
      <c r="C30" s="374" t="str">
        <f t="shared" si="36"/>
        <v/>
      </c>
      <c r="D30" s="375" t="str">
        <f t="shared" si="37"/>
        <v/>
      </c>
      <c r="E30" s="105"/>
      <c r="F30" s="113"/>
      <c r="G30" s="118" t="str">
        <f t="shared" si="30"/>
        <v/>
      </c>
      <c r="H30" s="91"/>
      <c r="I30" s="118" t="str">
        <f t="shared" si="31"/>
        <v/>
      </c>
      <c r="J30" s="113"/>
      <c r="K30" s="106"/>
      <c r="L30" s="120" t="str">
        <f t="shared" si="0"/>
        <v/>
      </c>
      <c r="M30" s="120" t="str">
        <f t="shared" si="1"/>
        <v/>
      </c>
      <c r="N30" s="71" t="str">
        <f t="shared" si="32"/>
        <v/>
      </c>
      <c r="O30" s="23"/>
      <c r="P30" s="55"/>
      <c r="Q30" s="298"/>
      <c r="R30" s="72" t="str">
        <f>IF(AND(G30&gt;0,H30&gt;0,I30&gt;0),IF(ISBLANK(Q30),IF(ISBLANK(O30),"",(I30-G30)*VLOOKUP(O30,VLookups!$A$4:$B$13,2,FALSE)),Q30),"")</f>
        <v/>
      </c>
      <c r="S30" s="73" t="str">
        <f t="shared" si="2"/>
        <v/>
      </c>
      <c r="T30" s="91"/>
      <c r="U30" s="265" t="str">
        <f>IF(AND(T30&gt;0,H30&gt;0,NOT(R30="")),ABS(VLOOKUP($T$1,VLookups!$A$43:$B$44,2,FALSE)-_xlfn.NORM.DIST(T30,N30,R30,TRUE)),"")</f>
        <v/>
      </c>
      <c r="V30" s="90" t="str">
        <f>IF(AND($G30&gt;0,$H30&gt;0,$I30&gt;0,NOT(ISBLANK($O30))),_xlfn.NORM.INV(ABS(VLOOKUP($T$1,VLookups!$A$43:$B$44,2,FALSE)-V$3),$N30,$R30),"")</f>
        <v/>
      </c>
      <c r="W30" s="89" t="str">
        <f>IF(AND($G30&gt;0,$H30&gt;0,$I30&gt;0,NOT(ISBLANK($O30))),_xlfn.NORM.INV(ABS(VLOOKUP($T$1,VLookups!$A$43:$B$44,2,FALSE)-W$3),$N30,$R30),"")</f>
        <v/>
      </c>
      <c r="X30" s="90" t="str">
        <f>IF(AND($G30&gt;0,$H30&gt;0,$I30&gt;0,NOT(ISBLANK($O30))),_xlfn.NORM.INV(ABS(VLOOKUP($T$1,VLookups!$A$43:$B$44,2,FALSE)-X$3),$N30,$R30),"")</f>
        <v/>
      </c>
      <c r="Y30" s="89" t="str">
        <f>IF(AND($G30&gt;0,$H30&gt;0,$I30&gt;0,NOT(ISBLANK($O30))),_xlfn.NORM.INV(ABS(VLOOKUP($T$1,VLookups!$A$43:$B$44,2,FALSE)-Y$3),$N30,$R30),"")</f>
        <v/>
      </c>
      <c r="Z30" s="90" t="str">
        <f>IF(AND($G30&gt;0,$H30&gt;0,$I30&gt;0,NOT(ISBLANK($O30))),_xlfn.NORM.INV(ABS(VLOOKUP($T$1,VLookups!$A$43:$B$44,2,FALSE)-Z$3),$N30,$R30),"")</f>
        <v/>
      </c>
      <c r="AA30" s="89" t="str">
        <f>IF(AND($G30&gt;0,$H30&gt;0,$I30&gt;0,NOT(ISBLANK($O30))),_xlfn.NORM.INV(ABS(VLOOKUP($T$1,VLookups!$A$43:$B$44,2,FALSE)-AA$3),$N30,$R30),"")</f>
        <v/>
      </c>
      <c r="AB30" s="5"/>
      <c r="AC30" s="164" t="str">
        <f t="shared" si="33"/>
        <v/>
      </c>
      <c r="AD30" s="47" t="str">
        <f t="shared" si="71"/>
        <v/>
      </c>
      <c r="AE30" s="47" t="str">
        <f t="shared" si="71"/>
        <v/>
      </c>
      <c r="AF30" s="47" t="str">
        <f t="shared" si="71"/>
        <v/>
      </c>
      <c r="AG30" s="47" t="str">
        <f t="shared" si="71"/>
        <v/>
      </c>
      <c r="AH30" s="47" t="str">
        <f t="shared" si="71"/>
        <v/>
      </c>
      <c r="AI30" s="47" t="str">
        <f t="shared" si="71"/>
        <v/>
      </c>
      <c r="AJ30" s="47" t="str">
        <f t="shared" si="71"/>
        <v/>
      </c>
      <c r="AK30" s="47" t="str">
        <f t="shared" si="71"/>
        <v/>
      </c>
      <c r="AL30" s="47" t="str">
        <f t="shared" si="71"/>
        <v/>
      </c>
      <c r="AM30" s="47" t="str">
        <f t="shared" si="71"/>
        <v/>
      </c>
      <c r="AN30" s="47" t="str">
        <f t="shared" si="71"/>
        <v/>
      </c>
      <c r="AO30" s="47" t="str">
        <f t="shared" si="71"/>
        <v/>
      </c>
      <c r="AP30" s="47" t="str">
        <f t="shared" si="71"/>
        <v/>
      </c>
      <c r="AQ30" s="47" t="str">
        <f t="shared" si="71"/>
        <v/>
      </c>
      <c r="AR30" s="47" t="str">
        <f t="shared" si="71"/>
        <v/>
      </c>
      <c r="AS30" s="47" t="str">
        <f t="shared" si="71"/>
        <v/>
      </c>
      <c r="AT30" s="47" t="str">
        <f t="shared" si="67"/>
        <v/>
      </c>
      <c r="AU30" s="47" t="str">
        <f t="shared" si="67"/>
        <v/>
      </c>
      <c r="AV30" s="47" t="str">
        <f t="shared" si="67"/>
        <v/>
      </c>
      <c r="AW30" s="47" t="str">
        <f t="shared" si="67"/>
        <v/>
      </c>
      <c r="AX30" s="47" t="str">
        <f t="shared" si="67"/>
        <v/>
      </c>
      <c r="AY30" s="47" t="str">
        <f t="shared" si="67"/>
        <v/>
      </c>
      <c r="AZ30" s="47" t="str">
        <f t="shared" si="67"/>
        <v/>
      </c>
      <c r="BA30" s="47" t="str">
        <f t="shared" si="67"/>
        <v/>
      </c>
      <c r="BB30" s="47" t="str">
        <f t="shared" si="67"/>
        <v/>
      </c>
      <c r="BC30" s="47" t="str">
        <f t="shared" si="67"/>
        <v/>
      </c>
      <c r="BD30" s="47" t="str">
        <f t="shared" si="67"/>
        <v/>
      </c>
      <c r="BE30" s="47" t="str">
        <f t="shared" si="68"/>
        <v/>
      </c>
      <c r="BF30" s="47" t="str">
        <f t="shared" si="68"/>
        <v/>
      </c>
      <c r="BG30" s="47" t="str">
        <f t="shared" si="68"/>
        <v/>
      </c>
      <c r="BH30" s="47" t="str">
        <f t="shared" si="68"/>
        <v/>
      </c>
      <c r="BI30" s="47" t="str">
        <f t="shared" si="68"/>
        <v/>
      </c>
      <c r="BJ30" s="47" t="str">
        <f t="shared" si="68"/>
        <v/>
      </c>
      <c r="BK30" s="47" t="str">
        <f t="shared" si="68"/>
        <v/>
      </c>
      <c r="BL30" s="47" t="str">
        <f t="shared" si="68"/>
        <v/>
      </c>
      <c r="BM30" s="47" t="str">
        <f t="shared" si="68"/>
        <v/>
      </c>
      <c r="BN30" s="47" t="str">
        <f t="shared" si="68"/>
        <v/>
      </c>
      <c r="BO30" s="47" t="str">
        <f t="shared" si="68"/>
        <v/>
      </c>
      <c r="BP30" s="47" t="str">
        <f t="shared" si="68"/>
        <v/>
      </c>
      <c r="BQ30" s="47" t="str">
        <f t="shared" si="68"/>
        <v/>
      </c>
      <c r="BR30" s="47" t="str">
        <f t="shared" si="68"/>
        <v/>
      </c>
      <c r="BS30" s="47" t="str">
        <f t="shared" si="68"/>
        <v/>
      </c>
      <c r="BT30" s="47" t="str">
        <f t="shared" si="68"/>
        <v/>
      </c>
      <c r="BU30" s="47" t="str">
        <f t="shared" si="69"/>
        <v/>
      </c>
      <c r="BV30" s="47" t="str">
        <f t="shared" si="69"/>
        <v/>
      </c>
      <c r="BW30" s="47" t="str">
        <f t="shared" si="69"/>
        <v/>
      </c>
      <c r="BX30" s="47" t="str">
        <f t="shared" si="69"/>
        <v/>
      </c>
      <c r="BY30" s="47" t="str">
        <f t="shared" si="69"/>
        <v/>
      </c>
      <c r="BZ30" s="47" t="str">
        <f t="shared" si="69"/>
        <v/>
      </c>
      <c r="CA30" s="47" t="str">
        <f t="shared" si="69"/>
        <v/>
      </c>
      <c r="CB30" s="47" t="str">
        <f t="shared" si="69"/>
        <v/>
      </c>
      <c r="CC30" s="47" t="str">
        <f t="shared" si="69"/>
        <v/>
      </c>
      <c r="CD30" s="47" t="str">
        <f t="shared" si="69"/>
        <v/>
      </c>
      <c r="CE30" s="47" t="str">
        <f t="shared" si="69"/>
        <v/>
      </c>
      <c r="CF30" s="47" t="str">
        <f t="shared" si="69"/>
        <v/>
      </c>
      <c r="CG30" s="47" t="str">
        <f t="shared" si="69"/>
        <v/>
      </c>
      <c r="CH30" s="47" t="str">
        <f t="shared" si="69"/>
        <v/>
      </c>
      <c r="CI30" s="47" t="str">
        <f t="shared" si="69"/>
        <v/>
      </c>
      <c r="CJ30" s="47" t="str">
        <f t="shared" si="69"/>
        <v/>
      </c>
      <c r="CK30" s="47" t="str">
        <f t="shared" si="70"/>
        <v/>
      </c>
      <c r="CL30" s="47" t="str">
        <f t="shared" si="70"/>
        <v/>
      </c>
      <c r="CM30" s="47" t="str">
        <f t="shared" si="70"/>
        <v/>
      </c>
      <c r="CN30" s="47" t="str">
        <f t="shared" si="70"/>
        <v/>
      </c>
      <c r="CO30" s="47" t="str">
        <f t="shared" si="70"/>
        <v/>
      </c>
      <c r="CP30" s="47" t="str">
        <f t="shared" si="70"/>
        <v/>
      </c>
      <c r="CQ30" s="47" t="str">
        <f t="shared" si="70"/>
        <v/>
      </c>
      <c r="CR30" s="47" t="str">
        <f t="shared" si="70"/>
        <v/>
      </c>
      <c r="CS30" s="47" t="str">
        <f t="shared" si="70"/>
        <v/>
      </c>
      <c r="CT30" s="47" t="str">
        <f t="shared" si="70"/>
        <v/>
      </c>
      <c r="CU30" s="47" t="str">
        <f t="shared" si="70"/>
        <v/>
      </c>
      <c r="CV30" s="47" t="str">
        <f t="shared" si="70"/>
        <v/>
      </c>
      <c r="CW30" s="47" t="str">
        <f t="shared" si="70"/>
        <v/>
      </c>
      <c r="CX30" s="47" t="str">
        <f t="shared" si="70"/>
        <v/>
      </c>
      <c r="CY30" s="47" t="str">
        <f t="shared" si="70"/>
        <v/>
      </c>
      <c r="CZ30" s="47" t="str">
        <f t="shared" si="70"/>
        <v/>
      </c>
      <c r="DA30" s="47" t="str">
        <f t="shared" si="53"/>
        <v/>
      </c>
      <c r="DB30" s="47" t="str">
        <f t="shared" si="53"/>
        <v/>
      </c>
      <c r="DC30" s="47" t="str">
        <f t="shared" si="53"/>
        <v/>
      </c>
      <c r="DD30" s="47" t="str">
        <f t="shared" si="53"/>
        <v/>
      </c>
      <c r="DE30" s="47" t="str">
        <f t="shared" si="53"/>
        <v/>
      </c>
      <c r="DF30" s="47" t="str">
        <f t="shared" si="53"/>
        <v/>
      </c>
      <c r="DG30" s="47" t="str">
        <f t="shared" si="40"/>
        <v/>
      </c>
      <c r="DH30" s="47" t="str">
        <f t="shared" si="40"/>
        <v/>
      </c>
      <c r="DI30" s="47" t="str">
        <f t="shared" si="40"/>
        <v/>
      </c>
      <c r="DJ30" s="47" t="str">
        <f t="shared" si="40"/>
        <v/>
      </c>
      <c r="DK30" s="47" t="str">
        <f t="shared" si="40"/>
        <v/>
      </c>
      <c r="DL30" s="47" t="str">
        <f t="shared" si="40"/>
        <v/>
      </c>
      <c r="DM30" s="47" t="str">
        <f t="shared" si="40"/>
        <v/>
      </c>
      <c r="DN30" s="47" t="str">
        <f t="shared" si="40"/>
        <v/>
      </c>
      <c r="DO30" s="47" t="str">
        <f t="shared" si="40"/>
        <v/>
      </c>
      <c r="DP30" s="47" t="str">
        <f t="shared" si="40"/>
        <v/>
      </c>
      <c r="DQ30" s="47" t="str">
        <f t="shared" si="40"/>
        <v/>
      </c>
      <c r="DR30" s="47" t="str">
        <f t="shared" si="40"/>
        <v/>
      </c>
      <c r="DS30" s="47" t="str">
        <f t="shared" si="40"/>
        <v/>
      </c>
      <c r="DT30" s="47" t="str">
        <f t="shared" si="40"/>
        <v/>
      </c>
      <c r="DU30" s="47" t="str">
        <f t="shared" si="40"/>
        <v/>
      </c>
      <c r="DV30" s="47" t="str">
        <f t="shared" si="54"/>
        <v/>
      </c>
      <c r="DW30" s="47" t="str">
        <f t="shared" si="54"/>
        <v/>
      </c>
      <c r="DX30" s="47" t="str">
        <f t="shared" si="54"/>
        <v/>
      </c>
      <c r="DY30" s="47" t="str">
        <f t="shared" si="54"/>
        <v/>
      </c>
      <c r="DZ30" s="179" t="str">
        <f t="shared" si="35"/>
        <v/>
      </c>
      <c r="EA30" s="47" t="str">
        <f t="shared" si="55"/>
        <v/>
      </c>
      <c r="EB30" s="47" t="str">
        <f t="shared" si="55"/>
        <v/>
      </c>
      <c r="EC30" s="47" t="str">
        <f t="shared" si="55"/>
        <v/>
      </c>
      <c r="ED30" s="47" t="str">
        <f t="shared" si="55"/>
        <v/>
      </c>
      <c r="EE30" s="47" t="str">
        <f t="shared" si="55"/>
        <v/>
      </c>
      <c r="EF30" s="47" t="str">
        <f t="shared" si="55"/>
        <v/>
      </c>
      <c r="EG30" s="47" t="str">
        <f t="shared" si="55"/>
        <v/>
      </c>
      <c r="EH30" s="47" t="str">
        <f t="shared" si="55"/>
        <v/>
      </c>
      <c r="EI30" s="47" t="str">
        <f t="shared" si="55"/>
        <v/>
      </c>
      <c r="EJ30" s="47" t="str">
        <f t="shared" si="55"/>
        <v/>
      </c>
      <c r="EK30" s="47" t="str">
        <f t="shared" si="55"/>
        <v/>
      </c>
      <c r="EL30" s="47" t="str">
        <f t="shared" si="55"/>
        <v/>
      </c>
      <c r="EM30" s="47" t="str">
        <f t="shared" si="55"/>
        <v/>
      </c>
      <c r="EN30" s="47" t="str">
        <f t="shared" si="55"/>
        <v/>
      </c>
      <c r="EO30" s="47" t="str">
        <f t="shared" si="55"/>
        <v/>
      </c>
      <c r="EP30" s="47" t="str">
        <f t="shared" si="41"/>
        <v/>
      </c>
      <c r="EQ30" s="47" t="str">
        <f t="shared" si="41"/>
        <v/>
      </c>
      <c r="ER30" s="47" t="str">
        <f t="shared" si="41"/>
        <v/>
      </c>
      <c r="ES30" s="47" t="str">
        <f t="shared" si="41"/>
        <v/>
      </c>
      <c r="ET30" s="47" t="str">
        <f t="shared" si="41"/>
        <v/>
      </c>
      <c r="EU30" s="47" t="str">
        <f t="shared" si="41"/>
        <v/>
      </c>
      <c r="EV30" s="47" t="str">
        <f t="shared" si="41"/>
        <v/>
      </c>
      <c r="EW30" s="47" t="str">
        <f t="shared" si="41"/>
        <v/>
      </c>
      <c r="EX30" s="47" t="str">
        <f t="shared" si="41"/>
        <v/>
      </c>
      <c r="EY30" s="47" t="str">
        <f t="shared" si="41"/>
        <v/>
      </c>
      <c r="EZ30" s="47" t="str">
        <f t="shared" si="41"/>
        <v/>
      </c>
      <c r="FA30" s="47" t="str">
        <f t="shared" si="41"/>
        <v/>
      </c>
      <c r="FB30" s="47" t="str">
        <f t="shared" si="41"/>
        <v/>
      </c>
      <c r="FC30" s="47" t="str">
        <f t="shared" si="41"/>
        <v/>
      </c>
      <c r="FD30" s="47" t="str">
        <f t="shared" si="41"/>
        <v/>
      </c>
      <c r="FE30" s="47" t="str">
        <f t="shared" si="41"/>
        <v/>
      </c>
      <c r="FF30" s="47" t="str">
        <f t="shared" si="42"/>
        <v/>
      </c>
      <c r="FG30" s="47" t="str">
        <f t="shared" si="42"/>
        <v/>
      </c>
      <c r="FH30" s="47" t="str">
        <f t="shared" si="42"/>
        <v/>
      </c>
      <c r="FI30" s="47" t="str">
        <f t="shared" si="42"/>
        <v/>
      </c>
      <c r="FJ30" s="47" t="str">
        <f t="shared" si="42"/>
        <v/>
      </c>
      <c r="FK30" s="47" t="str">
        <f t="shared" si="42"/>
        <v/>
      </c>
      <c r="FL30" s="47" t="str">
        <f t="shared" si="42"/>
        <v/>
      </c>
      <c r="FM30" s="47" t="str">
        <f t="shared" si="42"/>
        <v/>
      </c>
      <c r="FN30" s="47" t="str">
        <f t="shared" si="42"/>
        <v/>
      </c>
      <c r="FO30" s="47" t="str">
        <f t="shared" si="42"/>
        <v/>
      </c>
      <c r="FP30" s="47" t="str">
        <f t="shared" si="42"/>
        <v/>
      </c>
      <c r="FQ30" s="47" t="str">
        <f t="shared" si="42"/>
        <v/>
      </c>
      <c r="FR30" s="47" t="str">
        <f t="shared" si="42"/>
        <v/>
      </c>
      <c r="FS30" s="47" t="str">
        <f t="shared" si="42"/>
        <v/>
      </c>
      <c r="FT30" s="47" t="str">
        <f t="shared" si="42"/>
        <v/>
      </c>
      <c r="FU30" s="47" t="str">
        <f t="shared" si="42"/>
        <v/>
      </c>
      <c r="FV30" s="47" t="str">
        <f t="shared" si="43"/>
        <v/>
      </c>
      <c r="FW30" s="47" t="str">
        <f t="shared" si="43"/>
        <v/>
      </c>
      <c r="FX30" s="47" t="str">
        <f t="shared" si="43"/>
        <v/>
      </c>
      <c r="FY30" s="47" t="str">
        <f t="shared" si="43"/>
        <v/>
      </c>
      <c r="FZ30" s="47" t="str">
        <f t="shared" si="43"/>
        <v/>
      </c>
      <c r="GA30" s="47" t="str">
        <f t="shared" si="43"/>
        <v/>
      </c>
      <c r="GB30" s="47" t="str">
        <f t="shared" si="43"/>
        <v/>
      </c>
      <c r="GC30" s="47" t="str">
        <f t="shared" si="43"/>
        <v/>
      </c>
      <c r="GD30" s="47" t="str">
        <f t="shared" si="43"/>
        <v/>
      </c>
      <c r="GE30" s="47" t="str">
        <f t="shared" si="43"/>
        <v/>
      </c>
      <c r="GF30" s="47" t="str">
        <f t="shared" si="43"/>
        <v/>
      </c>
      <c r="GG30" s="47" t="str">
        <f t="shared" si="43"/>
        <v/>
      </c>
      <c r="GH30" s="47" t="str">
        <f t="shared" si="43"/>
        <v/>
      </c>
      <c r="GI30" s="47" t="str">
        <f t="shared" si="43"/>
        <v/>
      </c>
      <c r="GJ30" s="47" t="str">
        <f t="shared" si="43"/>
        <v/>
      </c>
      <c r="GK30" s="47" t="str">
        <f t="shared" si="43"/>
        <v/>
      </c>
      <c r="GL30" s="47" t="str">
        <f t="shared" si="44"/>
        <v/>
      </c>
      <c r="GM30" s="47" t="str">
        <f t="shared" si="44"/>
        <v/>
      </c>
      <c r="GN30" s="47" t="str">
        <f t="shared" si="44"/>
        <v/>
      </c>
      <c r="GO30" s="47" t="str">
        <f t="shared" si="44"/>
        <v/>
      </c>
      <c r="GP30" s="47" t="str">
        <f t="shared" si="44"/>
        <v/>
      </c>
      <c r="GQ30" s="47" t="str">
        <f t="shared" si="44"/>
        <v/>
      </c>
      <c r="GR30" s="47" t="str">
        <f t="shared" si="44"/>
        <v/>
      </c>
      <c r="GS30" s="47" t="str">
        <f t="shared" si="44"/>
        <v/>
      </c>
      <c r="GT30" s="47" t="str">
        <f t="shared" si="44"/>
        <v/>
      </c>
      <c r="GU30" s="47" t="str">
        <f t="shared" si="44"/>
        <v/>
      </c>
      <c r="GV30" s="47" t="str">
        <f t="shared" si="44"/>
        <v/>
      </c>
      <c r="GW30" s="47" t="str">
        <f t="shared" si="44"/>
        <v/>
      </c>
      <c r="GX30" s="47" t="str">
        <f t="shared" si="44"/>
        <v/>
      </c>
      <c r="GY30" s="47" t="str">
        <f t="shared" si="44"/>
        <v/>
      </c>
      <c r="GZ30" s="47" t="str">
        <f t="shared" si="44"/>
        <v/>
      </c>
      <c r="HA30" s="47" t="str">
        <f t="shared" si="44"/>
        <v/>
      </c>
      <c r="HB30" s="47" t="str">
        <f t="shared" si="45"/>
        <v/>
      </c>
      <c r="HC30" s="47" t="str">
        <f t="shared" si="45"/>
        <v/>
      </c>
      <c r="HD30" s="47" t="str">
        <f t="shared" si="45"/>
        <v/>
      </c>
      <c r="HE30" s="47" t="str">
        <f t="shared" si="45"/>
        <v/>
      </c>
      <c r="HF30" s="47" t="str">
        <f t="shared" si="45"/>
        <v/>
      </c>
      <c r="HG30" s="47" t="str">
        <f t="shared" si="45"/>
        <v/>
      </c>
      <c r="HH30" s="47" t="str">
        <f t="shared" si="45"/>
        <v/>
      </c>
      <c r="HI30" s="47" t="str">
        <f t="shared" si="45"/>
        <v/>
      </c>
      <c r="HJ30" s="47" t="str">
        <f t="shared" si="45"/>
        <v/>
      </c>
      <c r="HK30" s="47" t="str">
        <f t="shared" si="45"/>
        <v/>
      </c>
      <c r="HL30" s="47" t="str">
        <f t="shared" si="45"/>
        <v/>
      </c>
      <c r="HM30" s="47" t="str">
        <f t="shared" si="45"/>
        <v/>
      </c>
      <c r="HN30" s="47" t="str">
        <f t="shared" si="45"/>
        <v/>
      </c>
      <c r="HO30" s="47" t="str">
        <f t="shared" si="45"/>
        <v/>
      </c>
      <c r="HP30" s="47" t="str">
        <f t="shared" si="45"/>
        <v/>
      </c>
      <c r="HQ30" s="47" t="str">
        <f t="shared" si="45"/>
        <v/>
      </c>
      <c r="HR30" s="47" t="str">
        <f t="shared" si="46"/>
        <v/>
      </c>
      <c r="HS30" s="47" t="str">
        <f t="shared" si="16"/>
        <v/>
      </c>
      <c r="HT30" s="47" t="str">
        <f t="shared" si="16"/>
        <v/>
      </c>
      <c r="HU30" s="47" t="str">
        <f t="shared" si="16"/>
        <v/>
      </c>
      <c r="HV30" s="47" t="str">
        <f t="shared" si="16"/>
        <v/>
      </c>
      <c r="HW30" s="165" t="e">
        <f t="shared" si="56"/>
        <v>#N/A</v>
      </c>
      <c r="HX30" s="165" t="e">
        <f t="shared" si="56"/>
        <v>#N/A</v>
      </c>
      <c r="HY30" s="165" t="e">
        <f t="shared" si="56"/>
        <v>#N/A</v>
      </c>
      <c r="HZ30" s="165" t="e">
        <f t="shared" si="56"/>
        <v>#N/A</v>
      </c>
      <c r="IA30" s="165" t="e">
        <f t="shared" si="47"/>
        <v>#N/A</v>
      </c>
      <c r="IB30" s="165" t="e">
        <f t="shared" si="47"/>
        <v>#N/A</v>
      </c>
      <c r="IC30" s="165" t="e">
        <f t="shared" si="47"/>
        <v>#N/A</v>
      </c>
      <c r="ID30" s="165" t="e">
        <f t="shared" si="47"/>
        <v>#N/A</v>
      </c>
      <c r="IE30" s="165" t="e">
        <f t="shared" si="47"/>
        <v>#N/A</v>
      </c>
      <c r="IF30" s="165" t="e">
        <f t="shared" si="47"/>
        <v>#N/A</v>
      </c>
      <c r="IG30" s="165" t="e">
        <f t="shared" si="47"/>
        <v>#N/A</v>
      </c>
      <c r="IH30" s="165" t="e">
        <f t="shared" si="47"/>
        <v>#N/A</v>
      </c>
      <c r="II30" s="165" t="e">
        <f t="shared" si="47"/>
        <v>#N/A</v>
      </c>
      <c r="IJ30" s="165" t="e">
        <f t="shared" si="47"/>
        <v>#N/A</v>
      </c>
      <c r="IK30" s="165" t="e">
        <f t="shared" si="47"/>
        <v>#N/A</v>
      </c>
      <c r="IL30" s="165" t="e">
        <f t="shared" si="47"/>
        <v>#N/A</v>
      </c>
      <c r="IM30" s="165" t="e">
        <f t="shared" si="47"/>
        <v>#N/A</v>
      </c>
      <c r="IN30" s="165" t="e">
        <f t="shared" si="47"/>
        <v>#N/A</v>
      </c>
      <c r="IO30" s="165" t="e">
        <f t="shared" si="47"/>
        <v>#N/A</v>
      </c>
      <c r="IP30" s="165" t="e">
        <f t="shared" si="47"/>
        <v>#N/A</v>
      </c>
      <c r="IQ30" s="165" t="e">
        <f t="shared" si="57"/>
        <v>#N/A</v>
      </c>
      <c r="IR30" s="165" t="e">
        <f t="shared" si="57"/>
        <v>#N/A</v>
      </c>
      <c r="IS30" s="165" t="e">
        <f t="shared" si="57"/>
        <v>#N/A</v>
      </c>
      <c r="IT30" s="165" t="e">
        <f t="shared" si="57"/>
        <v>#N/A</v>
      </c>
      <c r="IU30" s="165" t="e">
        <f t="shared" si="57"/>
        <v>#N/A</v>
      </c>
      <c r="IV30" s="165" t="e">
        <f t="shared" si="57"/>
        <v>#N/A</v>
      </c>
      <c r="IW30" s="165" t="e">
        <f t="shared" si="57"/>
        <v>#N/A</v>
      </c>
      <c r="IX30" s="165" t="e">
        <f t="shared" si="57"/>
        <v>#N/A</v>
      </c>
      <c r="IY30" s="165" t="e">
        <f t="shared" si="57"/>
        <v>#N/A</v>
      </c>
      <c r="IZ30" s="165" t="e">
        <f t="shared" si="57"/>
        <v>#N/A</v>
      </c>
      <c r="JA30" s="165" t="e">
        <f t="shared" si="57"/>
        <v>#N/A</v>
      </c>
      <c r="JB30" s="165" t="e">
        <f t="shared" si="57"/>
        <v>#N/A</v>
      </c>
      <c r="JC30" s="165" t="e">
        <f t="shared" si="57"/>
        <v>#N/A</v>
      </c>
      <c r="JD30" s="165" t="e">
        <f t="shared" si="57"/>
        <v>#N/A</v>
      </c>
      <c r="JE30" s="165" t="e">
        <f t="shared" si="57"/>
        <v>#N/A</v>
      </c>
      <c r="JF30" s="165" t="e">
        <f t="shared" si="57"/>
        <v>#N/A</v>
      </c>
      <c r="JG30" s="165" t="e">
        <f t="shared" si="58"/>
        <v>#N/A</v>
      </c>
      <c r="JH30" s="165" t="e">
        <f t="shared" si="58"/>
        <v>#N/A</v>
      </c>
      <c r="JI30" s="165" t="e">
        <f t="shared" si="58"/>
        <v>#N/A</v>
      </c>
      <c r="JJ30" s="165" t="e">
        <f t="shared" si="58"/>
        <v>#N/A</v>
      </c>
      <c r="JK30" s="165" t="e">
        <f t="shared" si="58"/>
        <v>#N/A</v>
      </c>
      <c r="JL30" s="165" t="e">
        <f t="shared" si="58"/>
        <v>#N/A</v>
      </c>
      <c r="JM30" s="165" t="e">
        <f t="shared" si="58"/>
        <v>#N/A</v>
      </c>
      <c r="JN30" s="165" t="e">
        <f t="shared" si="58"/>
        <v>#N/A</v>
      </c>
      <c r="JO30" s="165" t="e">
        <f t="shared" si="58"/>
        <v>#N/A</v>
      </c>
      <c r="JP30" s="165" t="e">
        <f t="shared" si="58"/>
        <v>#N/A</v>
      </c>
      <c r="JQ30" s="165" t="e">
        <f t="shared" si="58"/>
        <v>#N/A</v>
      </c>
      <c r="JR30" s="165" t="e">
        <f t="shared" si="58"/>
        <v>#N/A</v>
      </c>
      <c r="JS30" s="165" t="e">
        <f t="shared" si="58"/>
        <v>#N/A</v>
      </c>
      <c r="JT30" s="165" t="e">
        <f t="shared" si="58"/>
        <v>#N/A</v>
      </c>
      <c r="JU30" s="165" t="e">
        <f t="shared" si="58"/>
        <v>#N/A</v>
      </c>
      <c r="JV30" s="165" t="e">
        <f t="shared" si="58"/>
        <v>#N/A</v>
      </c>
      <c r="JW30" s="165" t="e">
        <f t="shared" si="48"/>
        <v>#N/A</v>
      </c>
      <c r="JX30" s="165" t="e">
        <f t="shared" si="48"/>
        <v>#N/A</v>
      </c>
      <c r="JY30" s="165" t="e">
        <f t="shared" si="48"/>
        <v>#N/A</v>
      </c>
      <c r="JZ30" s="165" t="e">
        <f t="shared" si="48"/>
        <v>#N/A</v>
      </c>
      <c r="KA30" s="165" t="e">
        <f t="shared" si="48"/>
        <v>#N/A</v>
      </c>
      <c r="KB30" s="165" t="e">
        <f t="shared" si="48"/>
        <v>#N/A</v>
      </c>
      <c r="KC30" s="165" t="e">
        <f t="shared" si="48"/>
        <v>#N/A</v>
      </c>
      <c r="KD30" s="165" t="e">
        <f t="shared" si="48"/>
        <v>#N/A</v>
      </c>
      <c r="KE30" s="165" t="e">
        <f t="shared" si="48"/>
        <v>#N/A</v>
      </c>
      <c r="KF30" s="165" t="e">
        <f t="shared" si="48"/>
        <v>#N/A</v>
      </c>
      <c r="KG30" s="165" t="e">
        <f t="shared" si="48"/>
        <v>#N/A</v>
      </c>
      <c r="KH30" s="165" t="e">
        <f t="shared" si="59"/>
        <v>#N/A</v>
      </c>
      <c r="KI30" s="165" t="e">
        <f t="shared" si="59"/>
        <v>#N/A</v>
      </c>
      <c r="KJ30" s="165" t="e">
        <f t="shared" si="59"/>
        <v>#N/A</v>
      </c>
      <c r="KK30" s="165" t="e">
        <f t="shared" si="59"/>
        <v>#N/A</v>
      </c>
      <c r="KL30" s="165" t="e">
        <f t="shared" si="59"/>
        <v>#N/A</v>
      </c>
      <c r="KM30" s="165" t="e">
        <f t="shared" si="49"/>
        <v>#N/A</v>
      </c>
      <c r="KN30" s="165" t="e">
        <f t="shared" si="49"/>
        <v>#N/A</v>
      </c>
      <c r="KO30" s="165" t="e">
        <f t="shared" si="49"/>
        <v>#N/A</v>
      </c>
      <c r="KP30" s="165" t="e">
        <f t="shared" si="49"/>
        <v>#N/A</v>
      </c>
      <c r="KQ30" s="165" t="e">
        <f t="shared" si="49"/>
        <v>#N/A</v>
      </c>
      <c r="KR30" s="165" t="e">
        <f t="shared" si="49"/>
        <v>#N/A</v>
      </c>
      <c r="KS30" s="165" t="e">
        <f t="shared" si="49"/>
        <v>#N/A</v>
      </c>
      <c r="KT30" s="165" t="e">
        <f t="shared" si="49"/>
        <v>#N/A</v>
      </c>
      <c r="KU30" s="165" t="e">
        <f t="shared" si="49"/>
        <v>#N/A</v>
      </c>
      <c r="KV30" s="165" t="e">
        <f t="shared" si="49"/>
        <v>#N/A</v>
      </c>
      <c r="KW30" s="165" t="e">
        <f t="shared" si="49"/>
        <v>#N/A</v>
      </c>
      <c r="KX30" s="165" t="e">
        <f t="shared" si="49"/>
        <v>#N/A</v>
      </c>
      <c r="KY30" s="165" t="e">
        <f t="shared" si="49"/>
        <v>#N/A</v>
      </c>
      <c r="KZ30" s="165" t="e">
        <f t="shared" si="49"/>
        <v>#N/A</v>
      </c>
      <c r="LA30" s="165" t="e">
        <f t="shared" si="49"/>
        <v>#N/A</v>
      </c>
      <c r="LB30" s="165" t="e">
        <f t="shared" si="49"/>
        <v>#N/A</v>
      </c>
      <c r="LC30" s="165" t="e">
        <f t="shared" si="60"/>
        <v>#N/A</v>
      </c>
      <c r="LD30" s="165" t="e">
        <f t="shared" si="60"/>
        <v>#N/A</v>
      </c>
      <c r="LE30" s="165" t="e">
        <f t="shared" si="60"/>
        <v>#N/A</v>
      </c>
      <c r="LF30" s="165" t="e">
        <f t="shared" si="60"/>
        <v>#N/A</v>
      </c>
      <c r="LG30" s="165" t="e">
        <f t="shared" si="60"/>
        <v>#N/A</v>
      </c>
      <c r="LH30" s="165" t="e">
        <f t="shared" si="60"/>
        <v>#N/A</v>
      </c>
      <c r="LI30" s="165" t="e">
        <f t="shared" si="60"/>
        <v>#N/A</v>
      </c>
      <c r="LJ30" s="165" t="e">
        <f t="shared" si="60"/>
        <v>#N/A</v>
      </c>
      <c r="LK30" s="165" t="e">
        <f t="shared" si="60"/>
        <v>#N/A</v>
      </c>
      <c r="LL30" s="165" t="e">
        <f t="shared" si="60"/>
        <v>#N/A</v>
      </c>
      <c r="LM30" s="165" t="e">
        <f t="shared" si="60"/>
        <v>#N/A</v>
      </c>
      <c r="LN30" s="165" t="e">
        <f t="shared" si="60"/>
        <v>#N/A</v>
      </c>
      <c r="LO30" s="165" t="e">
        <f t="shared" si="60"/>
        <v>#N/A</v>
      </c>
      <c r="LP30" s="165" t="e">
        <f t="shared" si="60"/>
        <v>#N/A</v>
      </c>
      <c r="LQ30" s="165" t="e">
        <f t="shared" si="60"/>
        <v>#N/A</v>
      </c>
      <c r="LR30" s="165" t="e">
        <f t="shared" si="60"/>
        <v>#N/A</v>
      </c>
      <c r="LS30" s="165" t="e">
        <f t="shared" si="61"/>
        <v>#N/A</v>
      </c>
      <c r="LT30" s="165" t="e">
        <f t="shared" si="61"/>
        <v>#N/A</v>
      </c>
      <c r="LU30" s="165" t="e">
        <f t="shared" si="61"/>
        <v>#N/A</v>
      </c>
      <c r="LV30" s="165" t="e">
        <f t="shared" si="61"/>
        <v>#N/A</v>
      </c>
      <c r="LW30" s="165" t="e">
        <f t="shared" si="61"/>
        <v>#N/A</v>
      </c>
      <c r="LX30" s="165" t="e">
        <f t="shared" si="61"/>
        <v>#N/A</v>
      </c>
      <c r="LY30" s="165" t="e">
        <f t="shared" si="61"/>
        <v>#N/A</v>
      </c>
      <c r="LZ30" s="165" t="e">
        <f t="shared" si="61"/>
        <v>#N/A</v>
      </c>
      <c r="MA30" s="165" t="e">
        <f t="shared" si="61"/>
        <v>#N/A</v>
      </c>
      <c r="MB30" s="165" t="e">
        <f t="shared" si="61"/>
        <v>#N/A</v>
      </c>
      <c r="MC30" s="165" t="e">
        <f t="shared" si="61"/>
        <v>#N/A</v>
      </c>
      <c r="MD30" s="165" t="e">
        <f t="shared" si="61"/>
        <v>#N/A</v>
      </c>
      <c r="ME30" s="165" t="e">
        <f t="shared" si="61"/>
        <v>#N/A</v>
      </c>
      <c r="MF30" s="165" t="e">
        <f t="shared" si="61"/>
        <v>#N/A</v>
      </c>
      <c r="MG30" s="165" t="e">
        <f t="shared" si="61"/>
        <v>#N/A</v>
      </c>
      <c r="MH30" s="165" t="e">
        <f t="shared" si="61"/>
        <v>#N/A</v>
      </c>
      <c r="MI30" s="165" t="e">
        <f t="shared" si="50"/>
        <v>#N/A</v>
      </c>
      <c r="MJ30" s="165" t="e">
        <f t="shared" si="50"/>
        <v>#N/A</v>
      </c>
      <c r="MK30" s="165" t="e">
        <f t="shared" si="50"/>
        <v>#N/A</v>
      </c>
      <c r="ML30" s="165" t="e">
        <f t="shared" si="50"/>
        <v>#N/A</v>
      </c>
      <c r="MM30" s="165" t="e">
        <f t="shared" si="50"/>
        <v>#N/A</v>
      </c>
      <c r="MN30" s="165" t="e">
        <f t="shared" si="50"/>
        <v>#N/A</v>
      </c>
      <c r="MO30" s="165" t="e">
        <f t="shared" si="50"/>
        <v>#N/A</v>
      </c>
      <c r="MP30" s="165" t="e">
        <f t="shared" si="50"/>
        <v>#N/A</v>
      </c>
      <c r="MQ30" s="165" t="e">
        <f t="shared" si="50"/>
        <v>#N/A</v>
      </c>
      <c r="MR30" s="165" t="e">
        <f t="shared" si="50"/>
        <v>#N/A</v>
      </c>
      <c r="MS30" s="165" t="e">
        <f t="shared" si="50"/>
        <v>#N/A</v>
      </c>
      <c r="MT30" s="165" t="e">
        <f t="shared" si="62"/>
        <v>#N/A</v>
      </c>
      <c r="MU30" s="165" t="e">
        <f t="shared" si="62"/>
        <v>#N/A</v>
      </c>
      <c r="MV30" s="165" t="e">
        <f t="shared" si="62"/>
        <v>#N/A</v>
      </c>
      <c r="MW30" s="165" t="e">
        <f t="shared" si="62"/>
        <v>#N/A</v>
      </c>
      <c r="MX30" s="165" t="e">
        <f t="shared" si="62"/>
        <v>#N/A</v>
      </c>
      <c r="MY30" s="165" t="e">
        <f t="shared" si="51"/>
        <v>#N/A</v>
      </c>
      <c r="MZ30" s="165" t="e">
        <f t="shared" si="51"/>
        <v>#N/A</v>
      </c>
      <c r="NA30" s="165" t="e">
        <f t="shared" si="51"/>
        <v>#N/A</v>
      </c>
      <c r="NB30" s="165" t="e">
        <f t="shared" si="51"/>
        <v>#N/A</v>
      </c>
      <c r="NC30" s="165" t="e">
        <f t="shared" si="51"/>
        <v>#N/A</v>
      </c>
      <c r="ND30" s="165" t="e">
        <f t="shared" si="51"/>
        <v>#N/A</v>
      </c>
      <c r="NE30" s="165" t="e">
        <f t="shared" si="51"/>
        <v>#N/A</v>
      </c>
      <c r="NF30" s="165" t="e">
        <f t="shared" si="51"/>
        <v>#N/A</v>
      </c>
      <c r="NG30" s="165" t="e">
        <f t="shared" si="51"/>
        <v>#N/A</v>
      </c>
      <c r="NH30" s="165" t="e">
        <f t="shared" si="51"/>
        <v>#N/A</v>
      </c>
      <c r="NI30" s="165" t="e">
        <f t="shared" si="51"/>
        <v>#N/A</v>
      </c>
      <c r="NJ30" s="165" t="e">
        <f t="shared" si="51"/>
        <v>#N/A</v>
      </c>
      <c r="NK30" s="165" t="e">
        <f t="shared" si="51"/>
        <v>#N/A</v>
      </c>
      <c r="NL30" s="165" t="e">
        <f t="shared" si="51"/>
        <v>#N/A</v>
      </c>
      <c r="NM30" s="165" t="e">
        <f t="shared" si="51"/>
        <v>#N/A</v>
      </c>
      <c r="NN30" s="165" t="e">
        <f t="shared" si="51"/>
        <v>#N/A</v>
      </c>
      <c r="NO30" s="165" t="e">
        <f t="shared" si="63"/>
        <v>#N/A</v>
      </c>
      <c r="NP30" s="165" t="e">
        <f t="shared" si="63"/>
        <v>#N/A</v>
      </c>
      <c r="NQ30" s="165" t="e">
        <f t="shared" si="63"/>
        <v>#N/A</v>
      </c>
      <c r="NR30" s="165" t="e">
        <f t="shared" si="63"/>
        <v>#N/A</v>
      </c>
      <c r="NS30" s="165" t="e">
        <f t="shared" si="63"/>
        <v>#N/A</v>
      </c>
      <c r="NT30" s="165" t="e">
        <f t="shared" si="63"/>
        <v>#N/A</v>
      </c>
      <c r="NU30" s="165" t="e">
        <f t="shared" si="63"/>
        <v>#N/A</v>
      </c>
      <c r="NV30" s="165" t="e">
        <f t="shared" si="63"/>
        <v>#N/A</v>
      </c>
      <c r="NW30" s="165" t="e">
        <f t="shared" si="63"/>
        <v>#N/A</v>
      </c>
      <c r="NX30" s="165" t="e">
        <f t="shared" si="63"/>
        <v>#N/A</v>
      </c>
      <c r="NY30" s="165" t="e">
        <f t="shared" si="63"/>
        <v>#N/A</v>
      </c>
      <c r="NZ30" s="165" t="e">
        <f t="shared" si="63"/>
        <v>#N/A</v>
      </c>
      <c r="OA30" s="165" t="e">
        <f t="shared" si="63"/>
        <v>#N/A</v>
      </c>
      <c r="OB30" s="165" t="e">
        <f t="shared" si="63"/>
        <v>#N/A</v>
      </c>
      <c r="OC30" s="165" t="e">
        <f t="shared" si="63"/>
        <v>#N/A</v>
      </c>
      <c r="OD30" s="165" t="e">
        <f t="shared" si="63"/>
        <v>#N/A</v>
      </c>
      <c r="OE30" s="165" t="e">
        <f t="shared" si="64"/>
        <v>#N/A</v>
      </c>
      <c r="OF30" s="165" t="e">
        <f t="shared" si="64"/>
        <v>#N/A</v>
      </c>
      <c r="OG30" s="165" t="e">
        <f t="shared" si="64"/>
        <v>#N/A</v>
      </c>
      <c r="OH30" s="165" t="e">
        <f t="shared" si="64"/>
        <v>#N/A</v>
      </c>
      <c r="OI30" s="165" t="e">
        <f t="shared" si="64"/>
        <v>#N/A</v>
      </c>
      <c r="OJ30" s="165" t="e">
        <f t="shared" si="64"/>
        <v>#N/A</v>
      </c>
      <c r="OK30" s="165" t="e">
        <f t="shared" si="64"/>
        <v>#N/A</v>
      </c>
      <c r="OL30" s="165" t="e">
        <f t="shared" si="64"/>
        <v>#N/A</v>
      </c>
      <c r="OM30" s="165" t="e">
        <f t="shared" si="64"/>
        <v>#N/A</v>
      </c>
      <c r="ON30" s="165" t="e">
        <f t="shared" si="64"/>
        <v>#N/A</v>
      </c>
      <c r="OO30" s="165" t="e">
        <f t="shared" si="64"/>
        <v>#N/A</v>
      </c>
      <c r="OP30" s="165" t="e">
        <f t="shared" si="64"/>
        <v>#N/A</v>
      </c>
      <c r="OQ30" s="165" t="e">
        <f t="shared" si="64"/>
        <v>#N/A</v>
      </c>
      <c r="OR30" s="165" t="e">
        <f t="shared" si="64"/>
        <v>#N/A</v>
      </c>
      <c r="OS30" s="165" t="e">
        <f t="shared" si="64"/>
        <v>#N/A</v>
      </c>
      <c r="OT30" s="165" t="e">
        <f t="shared" si="64"/>
        <v>#N/A</v>
      </c>
      <c r="OU30" s="165" t="e">
        <f t="shared" si="52"/>
        <v>#N/A</v>
      </c>
      <c r="OV30" s="165" t="e">
        <f t="shared" si="52"/>
        <v>#N/A</v>
      </c>
      <c r="OW30" s="165" t="e">
        <f t="shared" si="52"/>
        <v>#N/A</v>
      </c>
      <c r="OX30" s="165" t="e">
        <f t="shared" si="52"/>
        <v>#N/A</v>
      </c>
      <c r="OY30" s="165" t="e">
        <f t="shared" si="52"/>
        <v>#N/A</v>
      </c>
      <c r="OZ30" s="165" t="e">
        <f t="shared" si="52"/>
        <v>#N/A</v>
      </c>
      <c r="PA30" s="165" t="e">
        <f t="shared" si="52"/>
        <v>#N/A</v>
      </c>
      <c r="PB30" s="165" t="e">
        <f t="shared" si="52"/>
        <v>#N/A</v>
      </c>
      <c r="PC30" s="165" t="e">
        <f t="shared" si="52"/>
        <v>#N/A</v>
      </c>
      <c r="PD30" s="165" t="e">
        <f t="shared" si="52"/>
        <v>#N/A</v>
      </c>
      <c r="PE30" s="165" t="e">
        <f t="shared" si="52"/>
        <v>#N/A</v>
      </c>
      <c r="PF30" s="165" t="e">
        <f t="shared" si="65"/>
        <v>#N/A</v>
      </c>
      <c r="PG30" s="165" t="e">
        <f t="shared" si="65"/>
        <v>#N/A</v>
      </c>
      <c r="PH30" s="165" t="e">
        <f t="shared" si="65"/>
        <v>#N/A</v>
      </c>
      <c r="PI30" s="165" t="e">
        <f t="shared" si="65"/>
        <v>#N/A</v>
      </c>
      <c r="PJ30" s="165" t="e">
        <f t="shared" si="65"/>
        <v>#N/A</v>
      </c>
      <c r="PK30" s="165" t="e">
        <f t="shared" si="65"/>
        <v>#N/A</v>
      </c>
      <c r="PL30" s="165" t="e">
        <f t="shared" si="65"/>
        <v>#N/A</v>
      </c>
      <c r="PM30" s="165" t="e">
        <f t="shared" si="65"/>
        <v>#N/A</v>
      </c>
      <c r="PN30" s="165" t="e">
        <f t="shared" si="65"/>
        <v>#N/A</v>
      </c>
      <c r="PO30" s="165" t="e">
        <f t="shared" si="65"/>
        <v>#N/A</v>
      </c>
    </row>
    <row r="31" spans="1:431" hidden="1" x14ac:dyDescent="0.45">
      <c r="A31" s="362"/>
      <c r="B31" s="368" t="str">
        <f>IF($R31="","",ROUND(_xlfn.NORM.INV(ABS(VLOOKUP($T$1,VLookups!$A$43:$B$44,2,FALSE)-B$2),$N31,$R31),0))</f>
        <v/>
      </c>
      <c r="C31" s="374" t="str">
        <f t="shared" si="36"/>
        <v/>
      </c>
      <c r="D31" s="375" t="str">
        <f t="shared" si="37"/>
        <v/>
      </c>
      <c r="E31" s="105"/>
      <c r="F31" s="113"/>
      <c r="G31" s="118" t="str">
        <f t="shared" si="30"/>
        <v/>
      </c>
      <c r="H31" s="91"/>
      <c r="I31" s="118" t="str">
        <f t="shared" si="31"/>
        <v/>
      </c>
      <c r="J31" s="113"/>
      <c r="K31" s="106"/>
      <c r="L31" s="120" t="str">
        <f t="shared" si="0"/>
        <v/>
      </c>
      <c r="M31" s="120" t="str">
        <f t="shared" si="1"/>
        <v/>
      </c>
      <c r="N31" s="71" t="str">
        <f t="shared" si="32"/>
        <v/>
      </c>
      <c r="O31" s="23"/>
      <c r="P31" s="55"/>
      <c r="Q31" s="298"/>
      <c r="R31" s="72" t="str">
        <f>IF(AND(G31&gt;0,H31&gt;0,I31&gt;0),IF(ISBLANK(Q31),IF(ISBLANK(O31),"",(I31-G31)*VLOOKUP(O31,VLookups!$A$4:$B$13,2,FALSE)),Q31),"")</f>
        <v/>
      </c>
      <c r="S31" s="73" t="str">
        <f t="shared" si="2"/>
        <v/>
      </c>
      <c r="T31" s="91"/>
      <c r="U31" s="265" t="str">
        <f>IF(AND(T31&gt;0,H31&gt;0,NOT(R31="")),ABS(VLOOKUP($T$1,VLookups!$A$43:$B$44,2,FALSE)-_xlfn.NORM.DIST(T31,N31,R31,TRUE)),"")</f>
        <v/>
      </c>
      <c r="V31" s="90" t="str">
        <f>IF(AND($G31&gt;0,$H31&gt;0,$I31&gt;0,NOT(ISBLANK($O31))),_xlfn.NORM.INV(ABS(VLOOKUP($T$1,VLookups!$A$43:$B$44,2,FALSE)-V$3),$N31,$R31),"")</f>
        <v/>
      </c>
      <c r="W31" s="89" t="str">
        <f>IF(AND($G31&gt;0,$H31&gt;0,$I31&gt;0,NOT(ISBLANK($O31))),_xlfn.NORM.INV(ABS(VLOOKUP($T$1,VLookups!$A$43:$B$44,2,FALSE)-W$3),$N31,$R31),"")</f>
        <v/>
      </c>
      <c r="X31" s="90" t="str">
        <f>IF(AND($G31&gt;0,$H31&gt;0,$I31&gt;0,NOT(ISBLANK($O31))),_xlfn.NORM.INV(ABS(VLOOKUP($T$1,VLookups!$A$43:$B$44,2,FALSE)-X$3),$N31,$R31),"")</f>
        <v/>
      </c>
      <c r="Y31" s="89" t="str">
        <f>IF(AND($G31&gt;0,$H31&gt;0,$I31&gt;0,NOT(ISBLANK($O31))),_xlfn.NORM.INV(ABS(VLOOKUP($T$1,VLookups!$A$43:$B$44,2,FALSE)-Y$3),$N31,$R31),"")</f>
        <v/>
      </c>
      <c r="Z31" s="90" t="str">
        <f>IF(AND($G31&gt;0,$H31&gt;0,$I31&gt;0,NOT(ISBLANK($O31))),_xlfn.NORM.INV(ABS(VLOOKUP($T$1,VLookups!$A$43:$B$44,2,FALSE)-Z$3),$N31,$R31),"")</f>
        <v/>
      </c>
      <c r="AA31" s="89" t="str">
        <f>IF(AND($G31&gt;0,$H31&gt;0,$I31&gt;0,NOT(ISBLANK($O31))),_xlfn.NORM.INV(ABS(VLOOKUP($T$1,VLookups!$A$43:$B$44,2,FALSE)-AA$3),$N31,$R31),"")</f>
        <v/>
      </c>
      <c r="AB31" s="5"/>
      <c r="AC31" s="164" t="str">
        <f t="shared" si="33"/>
        <v/>
      </c>
      <c r="AD31" s="47" t="str">
        <f t="shared" si="71"/>
        <v/>
      </c>
      <c r="AE31" s="47" t="str">
        <f t="shared" si="71"/>
        <v/>
      </c>
      <c r="AF31" s="47" t="str">
        <f t="shared" si="71"/>
        <v/>
      </c>
      <c r="AG31" s="47" t="str">
        <f t="shared" si="71"/>
        <v/>
      </c>
      <c r="AH31" s="47" t="str">
        <f t="shared" si="71"/>
        <v/>
      </c>
      <c r="AI31" s="47" t="str">
        <f t="shared" si="71"/>
        <v/>
      </c>
      <c r="AJ31" s="47" t="str">
        <f t="shared" si="71"/>
        <v/>
      </c>
      <c r="AK31" s="47" t="str">
        <f t="shared" si="71"/>
        <v/>
      </c>
      <c r="AL31" s="47" t="str">
        <f t="shared" si="71"/>
        <v/>
      </c>
      <c r="AM31" s="47" t="str">
        <f t="shared" si="71"/>
        <v/>
      </c>
      <c r="AN31" s="47" t="str">
        <f t="shared" si="71"/>
        <v/>
      </c>
      <c r="AO31" s="47" t="str">
        <f t="shared" si="71"/>
        <v/>
      </c>
      <c r="AP31" s="47" t="str">
        <f t="shared" si="71"/>
        <v/>
      </c>
      <c r="AQ31" s="47" t="str">
        <f t="shared" si="71"/>
        <v/>
      </c>
      <c r="AR31" s="47" t="str">
        <f t="shared" si="71"/>
        <v/>
      </c>
      <c r="AS31" s="47" t="str">
        <f t="shared" si="71"/>
        <v/>
      </c>
      <c r="AT31" s="47" t="str">
        <f t="shared" si="67"/>
        <v/>
      </c>
      <c r="AU31" s="47" t="str">
        <f t="shared" si="67"/>
        <v/>
      </c>
      <c r="AV31" s="47" t="str">
        <f t="shared" si="67"/>
        <v/>
      </c>
      <c r="AW31" s="47" t="str">
        <f t="shared" si="67"/>
        <v/>
      </c>
      <c r="AX31" s="47" t="str">
        <f t="shared" si="67"/>
        <v/>
      </c>
      <c r="AY31" s="47" t="str">
        <f t="shared" si="67"/>
        <v/>
      </c>
      <c r="AZ31" s="47" t="str">
        <f t="shared" si="67"/>
        <v/>
      </c>
      <c r="BA31" s="47" t="str">
        <f t="shared" si="67"/>
        <v/>
      </c>
      <c r="BB31" s="47" t="str">
        <f t="shared" si="67"/>
        <v/>
      </c>
      <c r="BC31" s="47" t="str">
        <f t="shared" si="67"/>
        <v/>
      </c>
      <c r="BD31" s="47" t="str">
        <f t="shared" si="67"/>
        <v/>
      </c>
      <c r="BE31" s="47" t="str">
        <f t="shared" si="68"/>
        <v/>
      </c>
      <c r="BF31" s="47" t="str">
        <f t="shared" si="68"/>
        <v/>
      </c>
      <c r="BG31" s="47" t="str">
        <f t="shared" si="68"/>
        <v/>
      </c>
      <c r="BH31" s="47" t="str">
        <f t="shared" si="68"/>
        <v/>
      </c>
      <c r="BI31" s="47" t="str">
        <f t="shared" si="68"/>
        <v/>
      </c>
      <c r="BJ31" s="47" t="str">
        <f t="shared" si="68"/>
        <v/>
      </c>
      <c r="BK31" s="47" t="str">
        <f t="shared" si="68"/>
        <v/>
      </c>
      <c r="BL31" s="47" t="str">
        <f t="shared" si="68"/>
        <v/>
      </c>
      <c r="BM31" s="47" t="str">
        <f t="shared" si="68"/>
        <v/>
      </c>
      <c r="BN31" s="47" t="str">
        <f t="shared" si="68"/>
        <v/>
      </c>
      <c r="BO31" s="47" t="str">
        <f t="shared" si="68"/>
        <v/>
      </c>
      <c r="BP31" s="47" t="str">
        <f t="shared" si="68"/>
        <v/>
      </c>
      <c r="BQ31" s="47" t="str">
        <f t="shared" si="68"/>
        <v/>
      </c>
      <c r="BR31" s="47" t="str">
        <f t="shared" si="68"/>
        <v/>
      </c>
      <c r="BS31" s="47" t="str">
        <f t="shared" si="68"/>
        <v/>
      </c>
      <c r="BT31" s="47" t="str">
        <f t="shared" si="68"/>
        <v/>
      </c>
      <c r="BU31" s="47" t="str">
        <f t="shared" si="69"/>
        <v/>
      </c>
      <c r="BV31" s="47" t="str">
        <f t="shared" si="69"/>
        <v/>
      </c>
      <c r="BW31" s="47" t="str">
        <f t="shared" si="69"/>
        <v/>
      </c>
      <c r="BX31" s="47" t="str">
        <f t="shared" si="69"/>
        <v/>
      </c>
      <c r="BY31" s="47" t="str">
        <f t="shared" si="69"/>
        <v/>
      </c>
      <c r="BZ31" s="47" t="str">
        <f t="shared" si="69"/>
        <v/>
      </c>
      <c r="CA31" s="47" t="str">
        <f t="shared" si="69"/>
        <v/>
      </c>
      <c r="CB31" s="47" t="str">
        <f t="shared" si="69"/>
        <v/>
      </c>
      <c r="CC31" s="47" t="str">
        <f t="shared" si="69"/>
        <v/>
      </c>
      <c r="CD31" s="47" t="str">
        <f t="shared" si="69"/>
        <v/>
      </c>
      <c r="CE31" s="47" t="str">
        <f t="shared" si="69"/>
        <v/>
      </c>
      <c r="CF31" s="47" t="str">
        <f t="shared" si="69"/>
        <v/>
      </c>
      <c r="CG31" s="47" t="str">
        <f t="shared" si="69"/>
        <v/>
      </c>
      <c r="CH31" s="47" t="str">
        <f t="shared" si="69"/>
        <v/>
      </c>
      <c r="CI31" s="47" t="str">
        <f t="shared" si="69"/>
        <v/>
      </c>
      <c r="CJ31" s="47" t="str">
        <f t="shared" si="69"/>
        <v/>
      </c>
      <c r="CK31" s="47" t="str">
        <f t="shared" si="70"/>
        <v/>
      </c>
      <c r="CL31" s="47" t="str">
        <f t="shared" si="70"/>
        <v/>
      </c>
      <c r="CM31" s="47" t="str">
        <f t="shared" si="70"/>
        <v/>
      </c>
      <c r="CN31" s="47" t="str">
        <f t="shared" si="70"/>
        <v/>
      </c>
      <c r="CO31" s="47" t="str">
        <f t="shared" si="70"/>
        <v/>
      </c>
      <c r="CP31" s="47" t="str">
        <f t="shared" si="70"/>
        <v/>
      </c>
      <c r="CQ31" s="47" t="str">
        <f t="shared" si="70"/>
        <v/>
      </c>
      <c r="CR31" s="47" t="str">
        <f t="shared" si="70"/>
        <v/>
      </c>
      <c r="CS31" s="47" t="str">
        <f t="shared" si="70"/>
        <v/>
      </c>
      <c r="CT31" s="47" t="str">
        <f t="shared" si="70"/>
        <v/>
      </c>
      <c r="CU31" s="47" t="str">
        <f t="shared" si="70"/>
        <v/>
      </c>
      <c r="CV31" s="47" t="str">
        <f t="shared" si="70"/>
        <v/>
      </c>
      <c r="CW31" s="47" t="str">
        <f t="shared" si="70"/>
        <v/>
      </c>
      <c r="CX31" s="47" t="str">
        <f t="shared" si="70"/>
        <v/>
      </c>
      <c r="CY31" s="47" t="str">
        <f t="shared" si="70"/>
        <v/>
      </c>
      <c r="CZ31" s="47" t="str">
        <f t="shared" si="70"/>
        <v/>
      </c>
      <c r="DA31" s="47" t="str">
        <f t="shared" si="53"/>
        <v/>
      </c>
      <c r="DB31" s="47" t="str">
        <f t="shared" si="53"/>
        <v/>
      </c>
      <c r="DC31" s="47" t="str">
        <f t="shared" si="53"/>
        <v/>
      </c>
      <c r="DD31" s="47" t="str">
        <f t="shared" si="53"/>
        <v/>
      </c>
      <c r="DE31" s="47" t="str">
        <f t="shared" si="53"/>
        <v/>
      </c>
      <c r="DF31" s="47" t="str">
        <f t="shared" si="53"/>
        <v/>
      </c>
      <c r="DG31" s="47" t="str">
        <f t="shared" si="40"/>
        <v/>
      </c>
      <c r="DH31" s="47" t="str">
        <f t="shared" si="40"/>
        <v/>
      </c>
      <c r="DI31" s="47" t="str">
        <f t="shared" si="40"/>
        <v/>
      </c>
      <c r="DJ31" s="47" t="str">
        <f t="shared" si="40"/>
        <v/>
      </c>
      <c r="DK31" s="47" t="str">
        <f t="shared" si="40"/>
        <v/>
      </c>
      <c r="DL31" s="47" t="str">
        <f t="shared" si="40"/>
        <v/>
      </c>
      <c r="DM31" s="47" t="str">
        <f t="shared" si="40"/>
        <v/>
      </c>
      <c r="DN31" s="47" t="str">
        <f t="shared" si="40"/>
        <v/>
      </c>
      <c r="DO31" s="47" t="str">
        <f t="shared" si="40"/>
        <v/>
      </c>
      <c r="DP31" s="47" t="str">
        <f t="shared" si="40"/>
        <v/>
      </c>
      <c r="DQ31" s="47" t="str">
        <f t="shared" si="40"/>
        <v/>
      </c>
      <c r="DR31" s="47" t="str">
        <f t="shared" si="40"/>
        <v/>
      </c>
      <c r="DS31" s="47" t="str">
        <f t="shared" si="40"/>
        <v/>
      </c>
      <c r="DT31" s="47" t="str">
        <f t="shared" si="40"/>
        <v/>
      </c>
      <c r="DU31" s="47" t="str">
        <f t="shared" si="40"/>
        <v/>
      </c>
      <c r="DV31" s="47" t="str">
        <f t="shared" si="54"/>
        <v/>
      </c>
      <c r="DW31" s="47" t="str">
        <f t="shared" si="54"/>
        <v/>
      </c>
      <c r="DX31" s="47" t="str">
        <f t="shared" si="54"/>
        <v/>
      </c>
      <c r="DY31" s="47" t="str">
        <f t="shared" si="54"/>
        <v/>
      </c>
      <c r="DZ31" s="179" t="str">
        <f t="shared" si="35"/>
        <v/>
      </c>
      <c r="EA31" s="47" t="str">
        <f t="shared" si="55"/>
        <v/>
      </c>
      <c r="EB31" s="47" t="str">
        <f t="shared" si="55"/>
        <v/>
      </c>
      <c r="EC31" s="47" t="str">
        <f t="shared" si="55"/>
        <v/>
      </c>
      <c r="ED31" s="47" t="str">
        <f t="shared" si="55"/>
        <v/>
      </c>
      <c r="EE31" s="47" t="str">
        <f t="shared" si="55"/>
        <v/>
      </c>
      <c r="EF31" s="47" t="str">
        <f t="shared" si="55"/>
        <v/>
      </c>
      <c r="EG31" s="47" t="str">
        <f t="shared" si="55"/>
        <v/>
      </c>
      <c r="EH31" s="47" t="str">
        <f t="shared" si="55"/>
        <v/>
      </c>
      <c r="EI31" s="47" t="str">
        <f t="shared" si="55"/>
        <v/>
      </c>
      <c r="EJ31" s="47" t="str">
        <f t="shared" si="55"/>
        <v/>
      </c>
      <c r="EK31" s="47" t="str">
        <f t="shared" si="55"/>
        <v/>
      </c>
      <c r="EL31" s="47" t="str">
        <f t="shared" si="55"/>
        <v/>
      </c>
      <c r="EM31" s="47" t="str">
        <f t="shared" si="55"/>
        <v/>
      </c>
      <c r="EN31" s="47" t="str">
        <f t="shared" si="55"/>
        <v/>
      </c>
      <c r="EO31" s="47" t="str">
        <f t="shared" si="55"/>
        <v/>
      </c>
      <c r="EP31" s="47" t="str">
        <f t="shared" si="41"/>
        <v/>
      </c>
      <c r="EQ31" s="47" t="str">
        <f t="shared" si="41"/>
        <v/>
      </c>
      <c r="ER31" s="47" t="str">
        <f t="shared" si="41"/>
        <v/>
      </c>
      <c r="ES31" s="47" t="str">
        <f t="shared" si="41"/>
        <v/>
      </c>
      <c r="ET31" s="47" t="str">
        <f t="shared" si="41"/>
        <v/>
      </c>
      <c r="EU31" s="47" t="str">
        <f t="shared" si="41"/>
        <v/>
      </c>
      <c r="EV31" s="47" t="str">
        <f t="shared" si="41"/>
        <v/>
      </c>
      <c r="EW31" s="47" t="str">
        <f t="shared" si="41"/>
        <v/>
      </c>
      <c r="EX31" s="47" t="str">
        <f t="shared" si="41"/>
        <v/>
      </c>
      <c r="EY31" s="47" t="str">
        <f t="shared" si="41"/>
        <v/>
      </c>
      <c r="EZ31" s="47" t="str">
        <f t="shared" si="41"/>
        <v/>
      </c>
      <c r="FA31" s="47" t="str">
        <f t="shared" si="41"/>
        <v/>
      </c>
      <c r="FB31" s="47" t="str">
        <f t="shared" si="41"/>
        <v/>
      </c>
      <c r="FC31" s="47" t="str">
        <f t="shared" si="41"/>
        <v/>
      </c>
      <c r="FD31" s="47" t="str">
        <f t="shared" si="41"/>
        <v/>
      </c>
      <c r="FE31" s="47" t="str">
        <f t="shared" si="41"/>
        <v/>
      </c>
      <c r="FF31" s="47" t="str">
        <f t="shared" si="42"/>
        <v/>
      </c>
      <c r="FG31" s="47" t="str">
        <f t="shared" si="42"/>
        <v/>
      </c>
      <c r="FH31" s="47" t="str">
        <f t="shared" si="42"/>
        <v/>
      </c>
      <c r="FI31" s="47" t="str">
        <f t="shared" si="42"/>
        <v/>
      </c>
      <c r="FJ31" s="47" t="str">
        <f t="shared" si="42"/>
        <v/>
      </c>
      <c r="FK31" s="47" t="str">
        <f t="shared" si="42"/>
        <v/>
      </c>
      <c r="FL31" s="47" t="str">
        <f t="shared" si="42"/>
        <v/>
      </c>
      <c r="FM31" s="47" t="str">
        <f t="shared" si="42"/>
        <v/>
      </c>
      <c r="FN31" s="47" t="str">
        <f t="shared" si="42"/>
        <v/>
      </c>
      <c r="FO31" s="47" t="str">
        <f t="shared" si="42"/>
        <v/>
      </c>
      <c r="FP31" s="47" t="str">
        <f t="shared" si="42"/>
        <v/>
      </c>
      <c r="FQ31" s="47" t="str">
        <f t="shared" si="42"/>
        <v/>
      </c>
      <c r="FR31" s="47" t="str">
        <f t="shared" si="42"/>
        <v/>
      </c>
      <c r="FS31" s="47" t="str">
        <f t="shared" si="42"/>
        <v/>
      </c>
      <c r="FT31" s="47" t="str">
        <f t="shared" si="42"/>
        <v/>
      </c>
      <c r="FU31" s="47" t="str">
        <f t="shared" si="42"/>
        <v/>
      </c>
      <c r="FV31" s="47" t="str">
        <f t="shared" si="43"/>
        <v/>
      </c>
      <c r="FW31" s="47" t="str">
        <f t="shared" si="43"/>
        <v/>
      </c>
      <c r="FX31" s="47" t="str">
        <f t="shared" si="43"/>
        <v/>
      </c>
      <c r="FY31" s="47" t="str">
        <f t="shared" si="43"/>
        <v/>
      </c>
      <c r="FZ31" s="47" t="str">
        <f t="shared" si="43"/>
        <v/>
      </c>
      <c r="GA31" s="47" t="str">
        <f t="shared" si="43"/>
        <v/>
      </c>
      <c r="GB31" s="47" t="str">
        <f t="shared" si="43"/>
        <v/>
      </c>
      <c r="GC31" s="47" t="str">
        <f t="shared" si="43"/>
        <v/>
      </c>
      <c r="GD31" s="47" t="str">
        <f t="shared" si="43"/>
        <v/>
      </c>
      <c r="GE31" s="47" t="str">
        <f t="shared" si="43"/>
        <v/>
      </c>
      <c r="GF31" s="47" t="str">
        <f t="shared" si="43"/>
        <v/>
      </c>
      <c r="GG31" s="47" t="str">
        <f t="shared" si="43"/>
        <v/>
      </c>
      <c r="GH31" s="47" t="str">
        <f t="shared" si="43"/>
        <v/>
      </c>
      <c r="GI31" s="47" t="str">
        <f t="shared" si="43"/>
        <v/>
      </c>
      <c r="GJ31" s="47" t="str">
        <f t="shared" si="43"/>
        <v/>
      </c>
      <c r="GK31" s="47" t="str">
        <f t="shared" si="43"/>
        <v/>
      </c>
      <c r="GL31" s="47" t="str">
        <f t="shared" si="44"/>
        <v/>
      </c>
      <c r="GM31" s="47" t="str">
        <f t="shared" si="44"/>
        <v/>
      </c>
      <c r="GN31" s="47" t="str">
        <f t="shared" si="44"/>
        <v/>
      </c>
      <c r="GO31" s="47" t="str">
        <f t="shared" si="44"/>
        <v/>
      </c>
      <c r="GP31" s="47" t="str">
        <f t="shared" si="44"/>
        <v/>
      </c>
      <c r="GQ31" s="47" t="str">
        <f t="shared" si="44"/>
        <v/>
      </c>
      <c r="GR31" s="47" t="str">
        <f t="shared" si="44"/>
        <v/>
      </c>
      <c r="GS31" s="47" t="str">
        <f t="shared" si="44"/>
        <v/>
      </c>
      <c r="GT31" s="47" t="str">
        <f t="shared" si="44"/>
        <v/>
      </c>
      <c r="GU31" s="47" t="str">
        <f t="shared" si="44"/>
        <v/>
      </c>
      <c r="GV31" s="47" t="str">
        <f t="shared" si="44"/>
        <v/>
      </c>
      <c r="GW31" s="47" t="str">
        <f t="shared" si="44"/>
        <v/>
      </c>
      <c r="GX31" s="47" t="str">
        <f t="shared" si="44"/>
        <v/>
      </c>
      <c r="GY31" s="47" t="str">
        <f t="shared" si="44"/>
        <v/>
      </c>
      <c r="GZ31" s="47" t="str">
        <f t="shared" si="44"/>
        <v/>
      </c>
      <c r="HA31" s="47" t="str">
        <f t="shared" si="44"/>
        <v/>
      </c>
      <c r="HB31" s="47" t="str">
        <f t="shared" si="45"/>
        <v/>
      </c>
      <c r="HC31" s="47" t="str">
        <f t="shared" si="45"/>
        <v/>
      </c>
      <c r="HD31" s="47" t="str">
        <f t="shared" si="45"/>
        <v/>
      </c>
      <c r="HE31" s="47" t="str">
        <f t="shared" si="45"/>
        <v/>
      </c>
      <c r="HF31" s="47" t="str">
        <f t="shared" si="45"/>
        <v/>
      </c>
      <c r="HG31" s="47" t="str">
        <f t="shared" si="45"/>
        <v/>
      </c>
      <c r="HH31" s="47" t="str">
        <f t="shared" si="45"/>
        <v/>
      </c>
      <c r="HI31" s="47" t="str">
        <f t="shared" si="45"/>
        <v/>
      </c>
      <c r="HJ31" s="47" t="str">
        <f t="shared" si="45"/>
        <v/>
      </c>
      <c r="HK31" s="47" t="str">
        <f t="shared" si="45"/>
        <v/>
      </c>
      <c r="HL31" s="47" t="str">
        <f t="shared" si="45"/>
        <v/>
      </c>
      <c r="HM31" s="47" t="str">
        <f t="shared" si="45"/>
        <v/>
      </c>
      <c r="HN31" s="47" t="str">
        <f t="shared" si="45"/>
        <v/>
      </c>
      <c r="HO31" s="47" t="str">
        <f t="shared" si="45"/>
        <v/>
      </c>
      <c r="HP31" s="47" t="str">
        <f t="shared" si="45"/>
        <v/>
      </c>
      <c r="HQ31" s="47" t="str">
        <f t="shared" si="45"/>
        <v/>
      </c>
      <c r="HR31" s="47" t="str">
        <f t="shared" si="46"/>
        <v/>
      </c>
      <c r="HS31" s="47" t="str">
        <f t="shared" si="16"/>
        <v/>
      </c>
      <c r="HT31" s="47" t="str">
        <f t="shared" si="16"/>
        <v/>
      </c>
      <c r="HU31" s="47" t="str">
        <f t="shared" si="16"/>
        <v/>
      </c>
      <c r="HV31" s="47" t="str">
        <f t="shared" si="16"/>
        <v/>
      </c>
      <c r="HW31" s="165" t="e">
        <f t="shared" si="56"/>
        <v>#N/A</v>
      </c>
      <c r="HX31" s="165" t="e">
        <f t="shared" si="56"/>
        <v>#N/A</v>
      </c>
      <c r="HY31" s="165" t="e">
        <f t="shared" si="56"/>
        <v>#N/A</v>
      </c>
      <c r="HZ31" s="165" t="e">
        <f t="shared" si="56"/>
        <v>#N/A</v>
      </c>
      <c r="IA31" s="165" t="e">
        <f t="shared" si="47"/>
        <v>#N/A</v>
      </c>
      <c r="IB31" s="165" t="e">
        <f t="shared" si="47"/>
        <v>#N/A</v>
      </c>
      <c r="IC31" s="165" t="e">
        <f t="shared" si="47"/>
        <v>#N/A</v>
      </c>
      <c r="ID31" s="165" t="e">
        <f t="shared" si="47"/>
        <v>#N/A</v>
      </c>
      <c r="IE31" s="165" t="e">
        <f t="shared" si="47"/>
        <v>#N/A</v>
      </c>
      <c r="IF31" s="165" t="e">
        <f t="shared" si="47"/>
        <v>#N/A</v>
      </c>
      <c r="IG31" s="165" t="e">
        <f t="shared" si="47"/>
        <v>#N/A</v>
      </c>
      <c r="IH31" s="165" t="e">
        <f t="shared" si="47"/>
        <v>#N/A</v>
      </c>
      <c r="II31" s="165" t="e">
        <f t="shared" si="47"/>
        <v>#N/A</v>
      </c>
      <c r="IJ31" s="165" t="e">
        <f t="shared" si="47"/>
        <v>#N/A</v>
      </c>
      <c r="IK31" s="165" t="e">
        <f t="shared" si="47"/>
        <v>#N/A</v>
      </c>
      <c r="IL31" s="165" t="e">
        <f t="shared" si="47"/>
        <v>#N/A</v>
      </c>
      <c r="IM31" s="165" t="e">
        <f t="shared" si="47"/>
        <v>#N/A</v>
      </c>
      <c r="IN31" s="165" t="e">
        <f t="shared" si="47"/>
        <v>#N/A</v>
      </c>
      <c r="IO31" s="165" t="e">
        <f t="shared" si="47"/>
        <v>#N/A</v>
      </c>
      <c r="IP31" s="165" t="e">
        <f t="shared" si="47"/>
        <v>#N/A</v>
      </c>
      <c r="IQ31" s="165" t="e">
        <f t="shared" si="57"/>
        <v>#N/A</v>
      </c>
      <c r="IR31" s="165" t="e">
        <f t="shared" si="57"/>
        <v>#N/A</v>
      </c>
      <c r="IS31" s="165" t="e">
        <f t="shared" si="57"/>
        <v>#N/A</v>
      </c>
      <c r="IT31" s="165" t="e">
        <f t="shared" si="57"/>
        <v>#N/A</v>
      </c>
      <c r="IU31" s="165" t="e">
        <f t="shared" si="57"/>
        <v>#N/A</v>
      </c>
      <c r="IV31" s="165" t="e">
        <f t="shared" si="57"/>
        <v>#N/A</v>
      </c>
      <c r="IW31" s="165" t="e">
        <f t="shared" si="57"/>
        <v>#N/A</v>
      </c>
      <c r="IX31" s="165" t="e">
        <f t="shared" si="57"/>
        <v>#N/A</v>
      </c>
      <c r="IY31" s="165" t="e">
        <f t="shared" si="57"/>
        <v>#N/A</v>
      </c>
      <c r="IZ31" s="165" t="e">
        <f t="shared" si="57"/>
        <v>#N/A</v>
      </c>
      <c r="JA31" s="165" t="e">
        <f t="shared" si="57"/>
        <v>#N/A</v>
      </c>
      <c r="JB31" s="165" t="e">
        <f t="shared" si="57"/>
        <v>#N/A</v>
      </c>
      <c r="JC31" s="165" t="e">
        <f t="shared" si="57"/>
        <v>#N/A</v>
      </c>
      <c r="JD31" s="165" t="e">
        <f t="shared" si="57"/>
        <v>#N/A</v>
      </c>
      <c r="JE31" s="165" t="e">
        <f t="shared" si="57"/>
        <v>#N/A</v>
      </c>
      <c r="JF31" s="165" t="e">
        <f t="shared" si="57"/>
        <v>#N/A</v>
      </c>
      <c r="JG31" s="165" t="e">
        <f t="shared" si="58"/>
        <v>#N/A</v>
      </c>
      <c r="JH31" s="165" t="e">
        <f t="shared" si="58"/>
        <v>#N/A</v>
      </c>
      <c r="JI31" s="165" t="e">
        <f t="shared" si="58"/>
        <v>#N/A</v>
      </c>
      <c r="JJ31" s="165" t="e">
        <f t="shared" si="58"/>
        <v>#N/A</v>
      </c>
      <c r="JK31" s="165" t="e">
        <f t="shared" si="58"/>
        <v>#N/A</v>
      </c>
      <c r="JL31" s="165" t="e">
        <f t="shared" si="58"/>
        <v>#N/A</v>
      </c>
      <c r="JM31" s="165" t="e">
        <f t="shared" si="58"/>
        <v>#N/A</v>
      </c>
      <c r="JN31" s="165" t="e">
        <f t="shared" si="58"/>
        <v>#N/A</v>
      </c>
      <c r="JO31" s="165" t="e">
        <f t="shared" si="58"/>
        <v>#N/A</v>
      </c>
      <c r="JP31" s="165" t="e">
        <f t="shared" si="58"/>
        <v>#N/A</v>
      </c>
      <c r="JQ31" s="165" t="e">
        <f t="shared" si="58"/>
        <v>#N/A</v>
      </c>
      <c r="JR31" s="165" t="e">
        <f t="shared" si="58"/>
        <v>#N/A</v>
      </c>
      <c r="JS31" s="165" t="e">
        <f t="shared" si="58"/>
        <v>#N/A</v>
      </c>
      <c r="JT31" s="165" t="e">
        <f t="shared" si="58"/>
        <v>#N/A</v>
      </c>
      <c r="JU31" s="165" t="e">
        <f t="shared" si="58"/>
        <v>#N/A</v>
      </c>
      <c r="JV31" s="165" t="e">
        <f t="shared" si="58"/>
        <v>#N/A</v>
      </c>
      <c r="JW31" s="165" t="e">
        <f t="shared" si="48"/>
        <v>#N/A</v>
      </c>
      <c r="JX31" s="165" t="e">
        <f t="shared" si="48"/>
        <v>#N/A</v>
      </c>
      <c r="JY31" s="165" t="e">
        <f t="shared" si="48"/>
        <v>#N/A</v>
      </c>
      <c r="JZ31" s="165" t="e">
        <f t="shared" si="48"/>
        <v>#N/A</v>
      </c>
      <c r="KA31" s="165" t="e">
        <f t="shared" si="48"/>
        <v>#N/A</v>
      </c>
      <c r="KB31" s="165" t="e">
        <f t="shared" si="48"/>
        <v>#N/A</v>
      </c>
      <c r="KC31" s="165" t="e">
        <f t="shared" si="48"/>
        <v>#N/A</v>
      </c>
      <c r="KD31" s="165" t="e">
        <f t="shared" si="48"/>
        <v>#N/A</v>
      </c>
      <c r="KE31" s="165" t="e">
        <f t="shared" si="48"/>
        <v>#N/A</v>
      </c>
      <c r="KF31" s="165" t="e">
        <f t="shared" si="48"/>
        <v>#N/A</v>
      </c>
      <c r="KG31" s="165" t="e">
        <f t="shared" si="48"/>
        <v>#N/A</v>
      </c>
      <c r="KH31" s="165" t="e">
        <f t="shared" si="59"/>
        <v>#N/A</v>
      </c>
      <c r="KI31" s="165" t="e">
        <f t="shared" si="59"/>
        <v>#N/A</v>
      </c>
      <c r="KJ31" s="165" t="e">
        <f t="shared" si="59"/>
        <v>#N/A</v>
      </c>
      <c r="KK31" s="165" t="e">
        <f t="shared" si="59"/>
        <v>#N/A</v>
      </c>
      <c r="KL31" s="165" t="e">
        <f t="shared" si="59"/>
        <v>#N/A</v>
      </c>
      <c r="KM31" s="165" t="e">
        <f t="shared" si="49"/>
        <v>#N/A</v>
      </c>
      <c r="KN31" s="165" t="e">
        <f t="shared" si="49"/>
        <v>#N/A</v>
      </c>
      <c r="KO31" s="165" t="e">
        <f t="shared" si="49"/>
        <v>#N/A</v>
      </c>
      <c r="KP31" s="165" t="e">
        <f t="shared" si="49"/>
        <v>#N/A</v>
      </c>
      <c r="KQ31" s="165" t="e">
        <f t="shared" si="49"/>
        <v>#N/A</v>
      </c>
      <c r="KR31" s="165" t="e">
        <f t="shared" si="49"/>
        <v>#N/A</v>
      </c>
      <c r="KS31" s="165" t="e">
        <f t="shared" si="49"/>
        <v>#N/A</v>
      </c>
      <c r="KT31" s="165" t="e">
        <f t="shared" si="49"/>
        <v>#N/A</v>
      </c>
      <c r="KU31" s="165" t="e">
        <f t="shared" si="49"/>
        <v>#N/A</v>
      </c>
      <c r="KV31" s="165" t="e">
        <f t="shared" si="49"/>
        <v>#N/A</v>
      </c>
      <c r="KW31" s="165" t="e">
        <f t="shared" si="49"/>
        <v>#N/A</v>
      </c>
      <c r="KX31" s="165" t="e">
        <f t="shared" si="49"/>
        <v>#N/A</v>
      </c>
      <c r="KY31" s="165" t="e">
        <f t="shared" si="49"/>
        <v>#N/A</v>
      </c>
      <c r="KZ31" s="165" t="e">
        <f t="shared" si="49"/>
        <v>#N/A</v>
      </c>
      <c r="LA31" s="165" t="e">
        <f t="shared" si="49"/>
        <v>#N/A</v>
      </c>
      <c r="LB31" s="165" t="e">
        <f t="shared" si="49"/>
        <v>#N/A</v>
      </c>
      <c r="LC31" s="165" t="e">
        <f t="shared" si="60"/>
        <v>#N/A</v>
      </c>
      <c r="LD31" s="165" t="e">
        <f t="shared" si="60"/>
        <v>#N/A</v>
      </c>
      <c r="LE31" s="165" t="e">
        <f t="shared" si="60"/>
        <v>#N/A</v>
      </c>
      <c r="LF31" s="165" t="e">
        <f t="shared" si="60"/>
        <v>#N/A</v>
      </c>
      <c r="LG31" s="165" t="e">
        <f t="shared" si="60"/>
        <v>#N/A</v>
      </c>
      <c r="LH31" s="165" t="e">
        <f t="shared" si="60"/>
        <v>#N/A</v>
      </c>
      <c r="LI31" s="165" t="e">
        <f t="shared" si="60"/>
        <v>#N/A</v>
      </c>
      <c r="LJ31" s="165" t="e">
        <f t="shared" si="60"/>
        <v>#N/A</v>
      </c>
      <c r="LK31" s="165" t="e">
        <f t="shared" si="60"/>
        <v>#N/A</v>
      </c>
      <c r="LL31" s="165" t="e">
        <f t="shared" si="60"/>
        <v>#N/A</v>
      </c>
      <c r="LM31" s="165" t="e">
        <f t="shared" si="60"/>
        <v>#N/A</v>
      </c>
      <c r="LN31" s="165" t="e">
        <f t="shared" si="60"/>
        <v>#N/A</v>
      </c>
      <c r="LO31" s="165" t="e">
        <f t="shared" si="60"/>
        <v>#N/A</v>
      </c>
      <c r="LP31" s="165" t="e">
        <f t="shared" si="60"/>
        <v>#N/A</v>
      </c>
      <c r="LQ31" s="165" t="e">
        <f t="shared" si="60"/>
        <v>#N/A</v>
      </c>
      <c r="LR31" s="165" t="e">
        <f t="shared" si="60"/>
        <v>#N/A</v>
      </c>
      <c r="LS31" s="165" t="e">
        <f t="shared" si="61"/>
        <v>#N/A</v>
      </c>
      <c r="LT31" s="165" t="e">
        <f t="shared" si="61"/>
        <v>#N/A</v>
      </c>
      <c r="LU31" s="165" t="e">
        <f t="shared" si="61"/>
        <v>#N/A</v>
      </c>
      <c r="LV31" s="165" t="e">
        <f t="shared" si="61"/>
        <v>#N/A</v>
      </c>
      <c r="LW31" s="165" t="e">
        <f t="shared" si="61"/>
        <v>#N/A</v>
      </c>
      <c r="LX31" s="165" t="e">
        <f t="shared" si="61"/>
        <v>#N/A</v>
      </c>
      <c r="LY31" s="165" t="e">
        <f t="shared" si="61"/>
        <v>#N/A</v>
      </c>
      <c r="LZ31" s="165" t="e">
        <f t="shared" si="61"/>
        <v>#N/A</v>
      </c>
      <c r="MA31" s="165" t="e">
        <f t="shared" si="61"/>
        <v>#N/A</v>
      </c>
      <c r="MB31" s="165" t="e">
        <f t="shared" si="61"/>
        <v>#N/A</v>
      </c>
      <c r="MC31" s="165" t="e">
        <f t="shared" si="61"/>
        <v>#N/A</v>
      </c>
      <c r="MD31" s="165" t="e">
        <f t="shared" si="61"/>
        <v>#N/A</v>
      </c>
      <c r="ME31" s="165" t="e">
        <f t="shared" si="61"/>
        <v>#N/A</v>
      </c>
      <c r="MF31" s="165" t="e">
        <f t="shared" si="61"/>
        <v>#N/A</v>
      </c>
      <c r="MG31" s="165" t="e">
        <f t="shared" si="61"/>
        <v>#N/A</v>
      </c>
      <c r="MH31" s="165" t="e">
        <f t="shared" si="61"/>
        <v>#N/A</v>
      </c>
      <c r="MI31" s="165" t="e">
        <f t="shared" si="50"/>
        <v>#N/A</v>
      </c>
      <c r="MJ31" s="165" t="e">
        <f t="shared" si="50"/>
        <v>#N/A</v>
      </c>
      <c r="MK31" s="165" t="e">
        <f t="shared" si="50"/>
        <v>#N/A</v>
      </c>
      <c r="ML31" s="165" t="e">
        <f t="shared" si="50"/>
        <v>#N/A</v>
      </c>
      <c r="MM31" s="165" t="e">
        <f t="shared" si="50"/>
        <v>#N/A</v>
      </c>
      <c r="MN31" s="165" t="e">
        <f t="shared" si="50"/>
        <v>#N/A</v>
      </c>
      <c r="MO31" s="165" t="e">
        <f t="shared" si="50"/>
        <v>#N/A</v>
      </c>
      <c r="MP31" s="165" t="e">
        <f t="shared" si="50"/>
        <v>#N/A</v>
      </c>
      <c r="MQ31" s="165" t="e">
        <f t="shared" si="50"/>
        <v>#N/A</v>
      </c>
      <c r="MR31" s="165" t="e">
        <f t="shared" si="50"/>
        <v>#N/A</v>
      </c>
      <c r="MS31" s="165" t="e">
        <f t="shared" si="50"/>
        <v>#N/A</v>
      </c>
      <c r="MT31" s="165" t="e">
        <f t="shared" si="62"/>
        <v>#N/A</v>
      </c>
      <c r="MU31" s="165" t="e">
        <f t="shared" si="62"/>
        <v>#N/A</v>
      </c>
      <c r="MV31" s="165" t="e">
        <f t="shared" si="62"/>
        <v>#N/A</v>
      </c>
      <c r="MW31" s="165" t="e">
        <f t="shared" si="62"/>
        <v>#N/A</v>
      </c>
      <c r="MX31" s="165" t="e">
        <f t="shared" si="62"/>
        <v>#N/A</v>
      </c>
      <c r="MY31" s="165" t="e">
        <f t="shared" si="51"/>
        <v>#N/A</v>
      </c>
      <c r="MZ31" s="165" t="e">
        <f t="shared" si="51"/>
        <v>#N/A</v>
      </c>
      <c r="NA31" s="165" t="e">
        <f t="shared" si="51"/>
        <v>#N/A</v>
      </c>
      <c r="NB31" s="165" t="e">
        <f t="shared" si="51"/>
        <v>#N/A</v>
      </c>
      <c r="NC31" s="165" t="e">
        <f t="shared" si="51"/>
        <v>#N/A</v>
      </c>
      <c r="ND31" s="165" t="e">
        <f t="shared" si="51"/>
        <v>#N/A</v>
      </c>
      <c r="NE31" s="165" t="e">
        <f t="shared" si="51"/>
        <v>#N/A</v>
      </c>
      <c r="NF31" s="165" t="e">
        <f t="shared" si="51"/>
        <v>#N/A</v>
      </c>
      <c r="NG31" s="165" t="e">
        <f t="shared" si="51"/>
        <v>#N/A</v>
      </c>
      <c r="NH31" s="165" t="e">
        <f t="shared" si="51"/>
        <v>#N/A</v>
      </c>
      <c r="NI31" s="165" t="e">
        <f t="shared" si="51"/>
        <v>#N/A</v>
      </c>
      <c r="NJ31" s="165" t="e">
        <f t="shared" si="51"/>
        <v>#N/A</v>
      </c>
      <c r="NK31" s="165" t="e">
        <f t="shared" si="51"/>
        <v>#N/A</v>
      </c>
      <c r="NL31" s="165" t="e">
        <f t="shared" si="51"/>
        <v>#N/A</v>
      </c>
      <c r="NM31" s="165" t="e">
        <f t="shared" si="51"/>
        <v>#N/A</v>
      </c>
      <c r="NN31" s="165" t="e">
        <f t="shared" si="51"/>
        <v>#N/A</v>
      </c>
      <c r="NO31" s="165" t="e">
        <f t="shared" si="63"/>
        <v>#N/A</v>
      </c>
      <c r="NP31" s="165" t="e">
        <f t="shared" si="63"/>
        <v>#N/A</v>
      </c>
      <c r="NQ31" s="165" t="e">
        <f t="shared" si="63"/>
        <v>#N/A</v>
      </c>
      <c r="NR31" s="165" t="e">
        <f t="shared" si="63"/>
        <v>#N/A</v>
      </c>
      <c r="NS31" s="165" t="e">
        <f t="shared" si="63"/>
        <v>#N/A</v>
      </c>
      <c r="NT31" s="165" t="e">
        <f t="shared" si="63"/>
        <v>#N/A</v>
      </c>
      <c r="NU31" s="165" t="e">
        <f t="shared" si="63"/>
        <v>#N/A</v>
      </c>
      <c r="NV31" s="165" t="e">
        <f t="shared" si="63"/>
        <v>#N/A</v>
      </c>
      <c r="NW31" s="165" t="e">
        <f t="shared" si="63"/>
        <v>#N/A</v>
      </c>
      <c r="NX31" s="165" t="e">
        <f t="shared" si="63"/>
        <v>#N/A</v>
      </c>
      <c r="NY31" s="165" t="e">
        <f t="shared" si="63"/>
        <v>#N/A</v>
      </c>
      <c r="NZ31" s="165" t="e">
        <f t="shared" si="63"/>
        <v>#N/A</v>
      </c>
      <c r="OA31" s="165" t="e">
        <f t="shared" si="63"/>
        <v>#N/A</v>
      </c>
      <c r="OB31" s="165" t="e">
        <f t="shared" si="63"/>
        <v>#N/A</v>
      </c>
      <c r="OC31" s="165" t="e">
        <f t="shared" si="63"/>
        <v>#N/A</v>
      </c>
      <c r="OD31" s="165" t="e">
        <f t="shared" si="63"/>
        <v>#N/A</v>
      </c>
      <c r="OE31" s="165" t="e">
        <f t="shared" si="64"/>
        <v>#N/A</v>
      </c>
      <c r="OF31" s="165" t="e">
        <f t="shared" si="64"/>
        <v>#N/A</v>
      </c>
      <c r="OG31" s="165" t="e">
        <f t="shared" si="64"/>
        <v>#N/A</v>
      </c>
      <c r="OH31" s="165" t="e">
        <f t="shared" si="64"/>
        <v>#N/A</v>
      </c>
      <c r="OI31" s="165" t="e">
        <f t="shared" si="64"/>
        <v>#N/A</v>
      </c>
      <c r="OJ31" s="165" t="e">
        <f t="shared" si="64"/>
        <v>#N/A</v>
      </c>
      <c r="OK31" s="165" t="e">
        <f t="shared" si="64"/>
        <v>#N/A</v>
      </c>
      <c r="OL31" s="165" t="e">
        <f t="shared" si="64"/>
        <v>#N/A</v>
      </c>
      <c r="OM31" s="165" t="e">
        <f t="shared" si="64"/>
        <v>#N/A</v>
      </c>
      <c r="ON31" s="165" t="e">
        <f t="shared" si="64"/>
        <v>#N/A</v>
      </c>
      <c r="OO31" s="165" t="e">
        <f t="shared" si="64"/>
        <v>#N/A</v>
      </c>
      <c r="OP31" s="165" t="e">
        <f t="shared" si="64"/>
        <v>#N/A</v>
      </c>
      <c r="OQ31" s="165" t="e">
        <f t="shared" si="64"/>
        <v>#N/A</v>
      </c>
      <c r="OR31" s="165" t="e">
        <f t="shared" si="64"/>
        <v>#N/A</v>
      </c>
      <c r="OS31" s="165" t="e">
        <f t="shared" si="64"/>
        <v>#N/A</v>
      </c>
      <c r="OT31" s="165" t="e">
        <f t="shared" si="64"/>
        <v>#N/A</v>
      </c>
      <c r="OU31" s="165" t="e">
        <f t="shared" si="52"/>
        <v>#N/A</v>
      </c>
      <c r="OV31" s="165" t="e">
        <f t="shared" si="52"/>
        <v>#N/A</v>
      </c>
      <c r="OW31" s="165" t="e">
        <f t="shared" si="52"/>
        <v>#N/A</v>
      </c>
      <c r="OX31" s="165" t="e">
        <f t="shared" si="52"/>
        <v>#N/A</v>
      </c>
      <c r="OY31" s="165" t="e">
        <f t="shared" si="52"/>
        <v>#N/A</v>
      </c>
      <c r="OZ31" s="165" t="e">
        <f t="shared" si="52"/>
        <v>#N/A</v>
      </c>
      <c r="PA31" s="165" t="e">
        <f t="shared" si="52"/>
        <v>#N/A</v>
      </c>
      <c r="PB31" s="165" t="e">
        <f t="shared" si="52"/>
        <v>#N/A</v>
      </c>
      <c r="PC31" s="165" t="e">
        <f t="shared" si="52"/>
        <v>#N/A</v>
      </c>
      <c r="PD31" s="165" t="e">
        <f t="shared" si="52"/>
        <v>#N/A</v>
      </c>
      <c r="PE31" s="165" t="e">
        <f t="shared" si="52"/>
        <v>#N/A</v>
      </c>
      <c r="PF31" s="165" t="e">
        <f t="shared" si="65"/>
        <v>#N/A</v>
      </c>
      <c r="PG31" s="165" t="e">
        <f t="shared" si="65"/>
        <v>#N/A</v>
      </c>
      <c r="PH31" s="165" t="e">
        <f t="shared" si="65"/>
        <v>#N/A</v>
      </c>
      <c r="PI31" s="165" t="e">
        <f t="shared" si="65"/>
        <v>#N/A</v>
      </c>
      <c r="PJ31" s="165" t="e">
        <f t="shared" si="65"/>
        <v>#N/A</v>
      </c>
      <c r="PK31" s="165" t="e">
        <f t="shared" si="65"/>
        <v>#N/A</v>
      </c>
      <c r="PL31" s="165" t="e">
        <f t="shared" si="65"/>
        <v>#N/A</v>
      </c>
      <c r="PM31" s="165" t="e">
        <f t="shared" si="65"/>
        <v>#N/A</v>
      </c>
      <c r="PN31" s="165" t="e">
        <f t="shared" si="65"/>
        <v>#N/A</v>
      </c>
      <c r="PO31" s="165" t="e">
        <f t="shared" si="65"/>
        <v>#N/A</v>
      </c>
    </row>
    <row r="32" spans="1:431" hidden="1" x14ac:dyDescent="0.45">
      <c r="A32" s="362"/>
      <c r="B32" s="368" t="str">
        <f>IF($R32="","",ROUND(_xlfn.NORM.INV(ABS(VLOOKUP($T$1,VLookups!$A$43:$B$44,2,FALSE)-B$2),$N32,$R32),0))</f>
        <v/>
      </c>
      <c r="C32" s="374" t="str">
        <f t="shared" si="36"/>
        <v/>
      </c>
      <c r="D32" s="375" t="str">
        <f t="shared" si="37"/>
        <v/>
      </c>
      <c r="E32" s="105"/>
      <c r="F32" s="113"/>
      <c r="G32" s="118" t="str">
        <f t="shared" si="30"/>
        <v/>
      </c>
      <c r="H32" s="91"/>
      <c r="I32" s="118" t="str">
        <f t="shared" si="31"/>
        <v/>
      </c>
      <c r="J32" s="113"/>
      <c r="K32" s="106"/>
      <c r="L32" s="120" t="str">
        <f t="shared" si="0"/>
        <v/>
      </c>
      <c r="M32" s="120" t="str">
        <f t="shared" si="1"/>
        <v/>
      </c>
      <c r="N32" s="71" t="str">
        <f t="shared" si="32"/>
        <v/>
      </c>
      <c r="O32" s="23"/>
      <c r="P32" s="55"/>
      <c r="Q32" s="298"/>
      <c r="R32" s="72" t="str">
        <f>IF(AND(G32&gt;0,H32&gt;0,I32&gt;0),IF(ISBLANK(Q32),IF(ISBLANK(O32),"",(I32-G32)*VLOOKUP(O32,VLookups!$A$4:$B$13,2,FALSE)),Q32),"")</f>
        <v/>
      </c>
      <c r="S32" s="73" t="str">
        <f t="shared" si="2"/>
        <v/>
      </c>
      <c r="T32" s="91"/>
      <c r="U32" s="265" t="str">
        <f>IF(AND(T32&gt;0,H32&gt;0,NOT(R32="")),ABS(VLOOKUP($T$1,VLookups!$A$43:$B$44,2,FALSE)-_xlfn.NORM.DIST(T32,N32,R32,TRUE)),"")</f>
        <v/>
      </c>
      <c r="V32" s="90" t="str">
        <f>IF(AND($G32&gt;0,$H32&gt;0,$I32&gt;0,NOT(ISBLANK($O32))),_xlfn.NORM.INV(ABS(VLOOKUP($T$1,VLookups!$A$43:$B$44,2,FALSE)-V$3),$N32,$R32),"")</f>
        <v/>
      </c>
      <c r="W32" s="89" t="str">
        <f>IF(AND($G32&gt;0,$H32&gt;0,$I32&gt;0,NOT(ISBLANK($O32))),_xlfn.NORM.INV(ABS(VLOOKUP($T$1,VLookups!$A$43:$B$44,2,FALSE)-W$3),$N32,$R32),"")</f>
        <v/>
      </c>
      <c r="X32" s="90" t="str">
        <f>IF(AND($G32&gt;0,$H32&gt;0,$I32&gt;0,NOT(ISBLANK($O32))),_xlfn.NORM.INV(ABS(VLOOKUP($T$1,VLookups!$A$43:$B$44,2,FALSE)-X$3),$N32,$R32),"")</f>
        <v/>
      </c>
      <c r="Y32" s="89" t="str">
        <f>IF(AND($G32&gt;0,$H32&gt;0,$I32&gt;0,NOT(ISBLANK($O32))),_xlfn.NORM.INV(ABS(VLOOKUP($T$1,VLookups!$A$43:$B$44,2,FALSE)-Y$3),$N32,$R32),"")</f>
        <v/>
      </c>
      <c r="Z32" s="90" t="str">
        <f>IF(AND($G32&gt;0,$H32&gt;0,$I32&gt;0,NOT(ISBLANK($O32))),_xlfn.NORM.INV(ABS(VLOOKUP($T$1,VLookups!$A$43:$B$44,2,FALSE)-Z$3),$N32,$R32),"")</f>
        <v/>
      </c>
      <c r="AA32" s="89" t="str">
        <f>IF(AND($G32&gt;0,$H32&gt;0,$I32&gt;0,NOT(ISBLANK($O32))),_xlfn.NORM.INV(ABS(VLOOKUP($T$1,VLookups!$A$43:$B$44,2,FALSE)-AA$3),$N32,$R32),"")</f>
        <v/>
      </c>
      <c r="AB32" s="5"/>
      <c r="AC32" s="164" t="str">
        <f t="shared" si="33"/>
        <v/>
      </c>
      <c r="AD32" s="47" t="str">
        <f t="shared" si="71"/>
        <v/>
      </c>
      <c r="AE32" s="47" t="str">
        <f t="shared" si="71"/>
        <v/>
      </c>
      <c r="AF32" s="47" t="str">
        <f t="shared" si="71"/>
        <v/>
      </c>
      <c r="AG32" s="47" t="str">
        <f t="shared" si="71"/>
        <v/>
      </c>
      <c r="AH32" s="47" t="str">
        <f t="shared" si="71"/>
        <v/>
      </c>
      <c r="AI32" s="47" t="str">
        <f t="shared" si="71"/>
        <v/>
      </c>
      <c r="AJ32" s="47" t="str">
        <f t="shared" si="71"/>
        <v/>
      </c>
      <c r="AK32" s="47" t="str">
        <f t="shared" si="71"/>
        <v/>
      </c>
      <c r="AL32" s="47" t="str">
        <f t="shared" si="71"/>
        <v/>
      </c>
      <c r="AM32" s="47" t="str">
        <f t="shared" si="71"/>
        <v/>
      </c>
      <c r="AN32" s="47" t="str">
        <f t="shared" si="71"/>
        <v/>
      </c>
      <c r="AO32" s="47" t="str">
        <f t="shared" si="71"/>
        <v/>
      </c>
      <c r="AP32" s="47" t="str">
        <f t="shared" si="71"/>
        <v/>
      </c>
      <c r="AQ32" s="47" t="str">
        <f t="shared" si="71"/>
        <v/>
      </c>
      <c r="AR32" s="47" t="str">
        <f t="shared" si="71"/>
        <v/>
      </c>
      <c r="AS32" s="47" t="str">
        <f t="shared" si="71"/>
        <v/>
      </c>
      <c r="AT32" s="47" t="str">
        <f t="shared" si="67"/>
        <v/>
      </c>
      <c r="AU32" s="47" t="str">
        <f t="shared" si="67"/>
        <v/>
      </c>
      <c r="AV32" s="47" t="str">
        <f t="shared" si="67"/>
        <v/>
      </c>
      <c r="AW32" s="47" t="str">
        <f t="shared" si="67"/>
        <v/>
      </c>
      <c r="AX32" s="47" t="str">
        <f t="shared" si="67"/>
        <v/>
      </c>
      <c r="AY32" s="47" t="str">
        <f t="shared" si="67"/>
        <v/>
      </c>
      <c r="AZ32" s="47" t="str">
        <f t="shared" si="67"/>
        <v/>
      </c>
      <c r="BA32" s="47" t="str">
        <f t="shared" si="67"/>
        <v/>
      </c>
      <c r="BB32" s="47" t="str">
        <f t="shared" si="67"/>
        <v/>
      </c>
      <c r="BC32" s="47" t="str">
        <f t="shared" si="67"/>
        <v/>
      </c>
      <c r="BD32" s="47" t="str">
        <f t="shared" si="67"/>
        <v/>
      </c>
      <c r="BE32" s="47" t="str">
        <f t="shared" si="68"/>
        <v/>
      </c>
      <c r="BF32" s="47" t="str">
        <f t="shared" si="68"/>
        <v/>
      </c>
      <c r="BG32" s="47" t="str">
        <f t="shared" si="68"/>
        <v/>
      </c>
      <c r="BH32" s="47" t="str">
        <f t="shared" si="68"/>
        <v/>
      </c>
      <c r="BI32" s="47" t="str">
        <f t="shared" si="68"/>
        <v/>
      </c>
      <c r="BJ32" s="47" t="str">
        <f t="shared" si="68"/>
        <v/>
      </c>
      <c r="BK32" s="47" t="str">
        <f t="shared" si="68"/>
        <v/>
      </c>
      <c r="BL32" s="47" t="str">
        <f t="shared" si="68"/>
        <v/>
      </c>
      <c r="BM32" s="47" t="str">
        <f t="shared" si="68"/>
        <v/>
      </c>
      <c r="BN32" s="47" t="str">
        <f t="shared" si="68"/>
        <v/>
      </c>
      <c r="BO32" s="47" t="str">
        <f t="shared" si="68"/>
        <v/>
      </c>
      <c r="BP32" s="47" t="str">
        <f t="shared" si="68"/>
        <v/>
      </c>
      <c r="BQ32" s="47" t="str">
        <f t="shared" si="68"/>
        <v/>
      </c>
      <c r="BR32" s="47" t="str">
        <f t="shared" si="68"/>
        <v/>
      </c>
      <c r="BS32" s="47" t="str">
        <f t="shared" si="68"/>
        <v/>
      </c>
      <c r="BT32" s="47" t="str">
        <f t="shared" si="68"/>
        <v/>
      </c>
      <c r="BU32" s="47" t="str">
        <f t="shared" si="69"/>
        <v/>
      </c>
      <c r="BV32" s="47" t="str">
        <f t="shared" si="69"/>
        <v/>
      </c>
      <c r="BW32" s="47" t="str">
        <f t="shared" si="69"/>
        <v/>
      </c>
      <c r="BX32" s="47" t="str">
        <f t="shared" si="69"/>
        <v/>
      </c>
      <c r="BY32" s="47" t="str">
        <f t="shared" si="69"/>
        <v/>
      </c>
      <c r="BZ32" s="47" t="str">
        <f t="shared" si="69"/>
        <v/>
      </c>
      <c r="CA32" s="47" t="str">
        <f t="shared" si="69"/>
        <v/>
      </c>
      <c r="CB32" s="47" t="str">
        <f t="shared" si="69"/>
        <v/>
      </c>
      <c r="CC32" s="47" t="str">
        <f t="shared" si="69"/>
        <v/>
      </c>
      <c r="CD32" s="47" t="str">
        <f t="shared" si="69"/>
        <v/>
      </c>
      <c r="CE32" s="47" t="str">
        <f t="shared" si="69"/>
        <v/>
      </c>
      <c r="CF32" s="47" t="str">
        <f t="shared" si="69"/>
        <v/>
      </c>
      <c r="CG32" s="47" t="str">
        <f t="shared" si="69"/>
        <v/>
      </c>
      <c r="CH32" s="47" t="str">
        <f t="shared" si="69"/>
        <v/>
      </c>
      <c r="CI32" s="47" t="str">
        <f t="shared" si="69"/>
        <v/>
      </c>
      <c r="CJ32" s="47" t="str">
        <f t="shared" si="69"/>
        <v/>
      </c>
      <c r="CK32" s="47" t="str">
        <f t="shared" si="70"/>
        <v/>
      </c>
      <c r="CL32" s="47" t="str">
        <f t="shared" si="70"/>
        <v/>
      </c>
      <c r="CM32" s="47" t="str">
        <f t="shared" si="70"/>
        <v/>
      </c>
      <c r="CN32" s="47" t="str">
        <f t="shared" si="70"/>
        <v/>
      </c>
      <c r="CO32" s="47" t="str">
        <f t="shared" si="70"/>
        <v/>
      </c>
      <c r="CP32" s="47" t="str">
        <f t="shared" si="70"/>
        <v/>
      </c>
      <c r="CQ32" s="47" t="str">
        <f t="shared" si="70"/>
        <v/>
      </c>
      <c r="CR32" s="47" t="str">
        <f t="shared" si="70"/>
        <v/>
      </c>
      <c r="CS32" s="47" t="str">
        <f t="shared" si="70"/>
        <v/>
      </c>
      <c r="CT32" s="47" t="str">
        <f t="shared" si="70"/>
        <v/>
      </c>
      <c r="CU32" s="47" t="str">
        <f t="shared" si="70"/>
        <v/>
      </c>
      <c r="CV32" s="47" t="str">
        <f t="shared" si="70"/>
        <v/>
      </c>
      <c r="CW32" s="47" t="str">
        <f t="shared" si="70"/>
        <v/>
      </c>
      <c r="CX32" s="47" t="str">
        <f t="shared" si="70"/>
        <v/>
      </c>
      <c r="CY32" s="47" t="str">
        <f t="shared" si="70"/>
        <v/>
      </c>
      <c r="CZ32" s="47" t="str">
        <f t="shared" si="70"/>
        <v/>
      </c>
      <c r="DA32" s="47" t="str">
        <f t="shared" si="53"/>
        <v/>
      </c>
      <c r="DB32" s="47" t="str">
        <f t="shared" si="53"/>
        <v/>
      </c>
      <c r="DC32" s="47" t="str">
        <f t="shared" si="53"/>
        <v/>
      </c>
      <c r="DD32" s="47" t="str">
        <f t="shared" si="53"/>
        <v/>
      </c>
      <c r="DE32" s="47" t="str">
        <f t="shared" si="53"/>
        <v/>
      </c>
      <c r="DF32" s="47" t="str">
        <f t="shared" si="53"/>
        <v/>
      </c>
      <c r="DG32" s="47" t="str">
        <f t="shared" si="40"/>
        <v/>
      </c>
      <c r="DH32" s="47" t="str">
        <f t="shared" si="40"/>
        <v/>
      </c>
      <c r="DI32" s="47" t="str">
        <f t="shared" si="40"/>
        <v/>
      </c>
      <c r="DJ32" s="47" t="str">
        <f t="shared" si="40"/>
        <v/>
      </c>
      <c r="DK32" s="47" t="str">
        <f t="shared" si="40"/>
        <v/>
      </c>
      <c r="DL32" s="47" t="str">
        <f t="shared" si="40"/>
        <v/>
      </c>
      <c r="DM32" s="47" t="str">
        <f t="shared" si="40"/>
        <v/>
      </c>
      <c r="DN32" s="47" t="str">
        <f t="shared" si="40"/>
        <v/>
      </c>
      <c r="DO32" s="47" t="str">
        <f t="shared" si="40"/>
        <v/>
      </c>
      <c r="DP32" s="47" t="str">
        <f t="shared" si="40"/>
        <v/>
      </c>
      <c r="DQ32" s="47" t="str">
        <f t="shared" si="40"/>
        <v/>
      </c>
      <c r="DR32" s="47" t="str">
        <f t="shared" si="40"/>
        <v/>
      </c>
      <c r="DS32" s="47" t="str">
        <f t="shared" si="40"/>
        <v/>
      </c>
      <c r="DT32" s="47" t="str">
        <f t="shared" si="40"/>
        <v/>
      </c>
      <c r="DU32" s="47" t="str">
        <f t="shared" si="40"/>
        <v/>
      </c>
      <c r="DV32" s="47" t="str">
        <f t="shared" si="54"/>
        <v/>
      </c>
      <c r="DW32" s="47" t="str">
        <f t="shared" si="54"/>
        <v/>
      </c>
      <c r="DX32" s="47" t="str">
        <f t="shared" si="54"/>
        <v/>
      </c>
      <c r="DY32" s="47" t="str">
        <f t="shared" si="54"/>
        <v/>
      </c>
      <c r="DZ32" s="179" t="str">
        <f t="shared" si="35"/>
        <v/>
      </c>
      <c r="EA32" s="47" t="str">
        <f t="shared" si="55"/>
        <v/>
      </c>
      <c r="EB32" s="47" t="str">
        <f t="shared" si="55"/>
        <v/>
      </c>
      <c r="EC32" s="47" t="str">
        <f t="shared" si="55"/>
        <v/>
      </c>
      <c r="ED32" s="47" t="str">
        <f t="shared" si="55"/>
        <v/>
      </c>
      <c r="EE32" s="47" t="str">
        <f t="shared" si="55"/>
        <v/>
      </c>
      <c r="EF32" s="47" t="str">
        <f t="shared" si="55"/>
        <v/>
      </c>
      <c r="EG32" s="47" t="str">
        <f t="shared" si="55"/>
        <v/>
      </c>
      <c r="EH32" s="47" t="str">
        <f t="shared" si="55"/>
        <v/>
      </c>
      <c r="EI32" s="47" t="str">
        <f t="shared" si="55"/>
        <v/>
      </c>
      <c r="EJ32" s="47" t="str">
        <f t="shared" si="55"/>
        <v/>
      </c>
      <c r="EK32" s="47" t="str">
        <f t="shared" si="55"/>
        <v/>
      </c>
      <c r="EL32" s="47" t="str">
        <f t="shared" si="55"/>
        <v/>
      </c>
      <c r="EM32" s="47" t="str">
        <f t="shared" si="55"/>
        <v/>
      </c>
      <c r="EN32" s="47" t="str">
        <f t="shared" si="55"/>
        <v/>
      </c>
      <c r="EO32" s="47" t="str">
        <f t="shared" si="55"/>
        <v/>
      </c>
      <c r="EP32" s="47" t="str">
        <f t="shared" si="41"/>
        <v/>
      </c>
      <c r="EQ32" s="47" t="str">
        <f t="shared" si="41"/>
        <v/>
      </c>
      <c r="ER32" s="47" t="str">
        <f t="shared" si="41"/>
        <v/>
      </c>
      <c r="ES32" s="47" t="str">
        <f t="shared" si="41"/>
        <v/>
      </c>
      <c r="ET32" s="47" t="str">
        <f t="shared" si="41"/>
        <v/>
      </c>
      <c r="EU32" s="47" t="str">
        <f t="shared" si="41"/>
        <v/>
      </c>
      <c r="EV32" s="47" t="str">
        <f t="shared" si="41"/>
        <v/>
      </c>
      <c r="EW32" s="47" t="str">
        <f t="shared" si="41"/>
        <v/>
      </c>
      <c r="EX32" s="47" t="str">
        <f t="shared" si="41"/>
        <v/>
      </c>
      <c r="EY32" s="47" t="str">
        <f t="shared" si="41"/>
        <v/>
      </c>
      <c r="EZ32" s="47" t="str">
        <f t="shared" si="41"/>
        <v/>
      </c>
      <c r="FA32" s="47" t="str">
        <f t="shared" si="41"/>
        <v/>
      </c>
      <c r="FB32" s="47" t="str">
        <f t="shared" si="41"/>
        <v/>
      </c>
      <c r="FC32" s="47" t="str">
        <f t="shared" si="41"/>
        <v/>
      </c>
      <c r="FD32" s="47" t="str">
        <f t="shared" si="41"/>
        <v/>
      </c>
      <c r="FE32" s="47" t="str">
        <f t="shared" si="41"/>
        <v/>
      </c>
      <c r="FF32" s="47" t="str">
        <f t="shared" si="42"/>
        <v/>
      </c>
      <c r="FG32" s="47" t="str">
        <f t="shared" si="42"/>
        <v/>
      </c>
      <c r="FH32" s="47" t="str">
        <f t="shared" si="42"/>
        <v/>
      </c>
      <c r="FI32" s="47" t="str">
        <f t="shared" si="42"/>
        <v/>
      </c>
      <c r="FJ32" s="47" t="str">
        <f t="shared" si="42"/>
        <v/>
      </c>
      <c r="FK32" s="47" t="str">
        <f t="shared" si="42"/>
        <v/>
      </c>
      <c r="FL32" s="47" t="str">
        <f t="shared" si="42"/>
        <v/>
      </c>
      <c r="FM32" s="47" t="str">
        <f t="shared" si="42"/>
        <v/>
      </c>
      <c r="FN32" s="47" t="str">
        <f t="shared" si="42"/>
        <v/>
      </c>
      <c r="FO32" s="47" t="str">
        <f t="shared" si="42"/>
        <v/>
      </c>
      <c r="FP32" s="47" t="str">
        <f t="shared" si="42"/>
        <v/>
      </c>
      <c r="FQ32" s="47" t="str">
        <f t="shared" si="42"/>
        <v/>
      </c>
      <c r="FR32" s="47" t="str">
        <f t="shared" si="42"/>
        <v/>
      </c>
      <c r="FS32" s="47" t="str">
        <f t="shared" si="42"/>
        <v/>
      </c>
      <c r="FT32" s="47" t="str">
        <f t="shared" si="42"/>
        <v/>
      </c>
      <c r="FU32" s="47" t="str">
        <f t="shared" si="42"/>
        <v/>
      </c>
      <c r="FV32" s="47" t="str">
        <f t="shared" si="43"/>
        <v/>
      </c>
      <c r="FW32" s="47" t="str">
        <f t="shared" si="43"/>
        <v/>
      </c>
      <c r="FX32" s="47" t="str">
        <f t="shared" si="43"/>
        <v/>
      </c>
      <c r="FY32" s="47" t="str">
        <f t="shared" si="43"/>
        <v/>
      </c>
      <c r="FZ32" s="47" t="str">
        <f t="shared" si="43"/>
        <v/>
      </c>
      <c r="GA32" s="47" t="str">
        <f t="shared" si="43"/>
        <v/>
      </c>
      <c r="GB32" s="47" t="str">
        <f t="shared" si="43"/>
        <v/>
      </c>
      <c r="GC32" s="47" t="str">
        <f t="shared" si="43"/>
        <v/>
      </c>
      <c r="GD32" s="47" t="str">
        <f t="shared" si="43"/>
        <v/>
      </c>
      <c r="GE32" s="47" t="str">
        <f t="shared" si="43"/>
        <v/>
      </c>
      <c r="GF32" s="47" t="str">
        <f t="shared" si="43"/>
        <v/>
      </c>
      <c r="GG32" s="47" t="str">
        <f t="shared" si="43"/>
        <v/>
      </c>
      <c r="GH32" s="47" t="str">
        <f t="shared" si="43"/>
        <v/>
      </c>
      <c r="GI32" s="47" t="str">
        <f t="shared" si="43"/>
        <v/>
      </c>
      <c r="GJ32" s="47" t="str">
        <f t="shared" si="43"/>
        <v/>
      </c>
      <c r="GK32" s="47" t="str">
        <f t="shared" si="43"/>
        <v/>
      </c>
      <c r="GL32" s="47" t="str">
        <f t="shared" si="44"/>
        <v/>
      </c>
      <c r="GM32" s="47" t="str">
        <f t="shared" si="44"/>
        <v/>
      </c>
      <c r="GN32" s="47" t="str">
        <f t="shared" si="44"/>
        <v/>
      </c>
      <c r="GO32" s="47" t="str">
        <f t="shared" si="44"/>
        <v/>
      </c>
      <c r="GP32" s="47" t="str">
        <f t="shared" si="44"/>
        <v/>
      </c>
      <c r="GQ32" s="47" t="str">
        <f t="shared" si="44"/>
        <v/>
      </c>
      <c r="GR32" s="47" t="str">
        <f t="shared" si="44"/>
        <v/>
      </c>
      <c r="GS32" s="47" t="str">
        <f t="shared" si="44"/>
        <v/>
      </c>
      <c r="GT32" s="47" t="str">
        <f t="shared" si="44"/>
        <v/>
      </c>
      <c r="GU32" s="47" t="str">
        <f t="shared" si="44"/>
        <v/>
      </c>
      <c r="GV32" s="47" t="str">
        <f t="shared" si="44"/>
        <v/>
      </c>
      <c r="GW32" s="47" t="str">
        <f t="shared" si="44"/>
        <v/>
      </c>
      <c r="GX32" s="47" t="str">
        <f t="shared" si="44"/>
        <v/>
      </c>
      <c r="GY32" s="47" t="str">
        <f t="shared" si="44"/>
        <v/>
      </c>
      <c r="GZ32" s="47" t="str">
        <f t="shared" si="44"/>
        <v/>
      </c>
      <c r="HA32" s="47" t="str">
        <f t="shared" si="44"/>
        <v/>
      </c>
      <c r="HB32" s="47" t="str">
        <f t="shared" si="45"/>
        <v/>
      </c>
      <c r="HC32" s="47" t="str">
        <f t="shared" si="45"/>
        <v/>
      </c>
      <c r="HD32" s="47" t="str">
        <f t="shared" si="45"/>
        <v/>
      </c>
      <c r="HE32" s="47" t="str">
        <f t="shared" si="45"/>
        <v/>
      </c>
      <c r="HF32" s="47" t="str">
        <f t="shared" si="45"/>
        <v/>
      </c>
      <c r="HG32" s="47" t="str">
        <f t="shared" si="45"/>
        <v/>
      </c>
      <c r="HH32" s="47" t="str">
        <f t="shared" si="45"/>
        <v/>
      </c>
      <c r="HI32" s="47" t="str">
        <f t="shared" si="45"/>
        <v/>
      </c>
      <c r="HJ32" s="47" t="str">
        <f t="shared" si="45"/>
        <v/>
      </c>
      <c r="HK32" s="47" t="str">
        <f t="shared" si="45"/>
        <v/>
      </c>
      <c r="HL32" s="47" t="str">
        <f t="shared" si="45"/>
        <v/>
      </c>
      <c r="HM32" s="47" t="str">
        <f t="shared" si="45"/>
        <v/>
      </c>
      <c r="HN32" s="47" t="str">
        <f t="shared" si="45"/>
        <v/>
      </c>
      <c r="HO32" s="47" t="str">
        <f t="shared" si="45"/>
        <v/>
      </c>
      <c r="HP32" s="47" t="str">
        <f t="shared" si="45"/>
        <v/>
      </c>
      <c r="HQ32" s="47" t="str">
        <f t="shared" si="45"/>
        <v/>
      </c>
      <c r="HR32" s="47" t="str">
        <f t="shared" si="46"/>
        <v/>
      </c>
      <c r="HS32" s="47" t="str">
        <f t="shared" si="16"/>
        <v/>
      </c>
      <c r="HT32" s="47" t="str">
        <f t="shared" si="16"/>
        <v/>
      </c>
      <c r="HU32" s="47" t="str">
        <f t="shared" si="16"/>
        <v/>
      </c>
      <c r="HV32" s="47" t="str">
        <f t="shared" si="16"/>
        <v/>
      </c>
      <c r="HW32" s="165" t="e">
        <f t="shared" si="56"/>
        <v>#N/A</v>
      </c>
      <c r="HX32" s="165" t="e">
        <f t="shared" si="56"/>
        <v>#N/A</v>
      </c>
      <c r="HY32" s="165" t="e">
        <f t="shared" si="56"/>
        <v>#N/A</v>
      </c>
      <c r="HZ32" s="165" t="e">
        <f t="shared" si="56"/>
        <v>#N/A</v>
      </c>
      <c r="IA32" s="165" t="e">
        <f t="shared" si="47"/>
        <v>#N/A</v>
      </c>
      <c r="IB32" s="165" t="e">
        <f t="shared" si="47"/>
        <v>#N/A</v>
      </c>
      <c r="IC32" s="165" t="e">
        <f t="shared" si="47"/>
        <v>#N/A</v>
      </c>
      <c r="ID32" s="165" t="e">
        <f t="shared" si="47"/>
        <v>#N/A</v>
      </c>
      <c r="IE32" s="165" t="e">
        <f t="shared" si="47"/>
        <v>#N/A</v>
      </c>
      <c r="IF32" s="165" t="e">
        <f t="shared" si="47"/>
        <v>#N/A</v>
      </c>
      <c r="IG32" s="165" t="e">
        <f t="shared" si="47"/>
        <v>#N/A</v>
      </c>
      <c r="IH32" s="165" t="e">
        <f t="shared" si="47"/>
        <v>#N/A</v>
      </c>
      <c r="II32" s="165" t="e">
        <f t="shared" si="47"/>
        <v>#N/A</v>
      </c>
      <c r="IJ32" s="165" t="e">
        <f t="shared" si="47"/>
        <v>#N/A</v>
      </c>
      <c r="IK32" s="165" t="e">
        <f t="shared" si="47"/>
        <v>#N/A</v>
      </c>
      <c r="IL32" s="165" t="e">
        <f t="shared" si="47"/>
        <v>#N/A</v>
      </c>
      <c r="IM32" s="165" t="e">
        <f t="shared" si="47"/>
        <v>#N/A</v>
      </c>
      <c r="IN32" s="165" t="e">
        <f t="shared" si="47"/>
        <v>#N/A</v>
      </c>
      <c r="IO32" s="165" t="e">
        <f t="shared" si="47"/>
        <v>#N/A</v>
      </c>
      <c r="IP32" s="165" t="e">
        <f t="shared" si="47"/>
        <v>#N/A</v>
      </c>
      <c r="IQ32" s="165" t="e">
        <f t="shared" si="57"/>
        <v>#N/A</v>
      </c>
      <c r="IR32" s="165" t="e">
        <f t="shared" si="57"/>
        <v>#N/A</v>
      </c>
      <c r="IS32" s="165" t="e">
        <f t="shared" si="57"/>
        <v>#N/A</v>
      </c>
      <c r="IT32" s="165" t="e">
        <f t="shared" si="57"/>
        <v>#N/A</v>
      </c>
      <c r="IU32" s="165" t="e">
        <f t="shared" si="57"/>
        <v>#N/A</v>
      </c>
      <c r="IV32" s="165" t="e">
        <f t="shared" si="57"/>
        <v>#N/A</v>
      </c>
      <c r="IW32" s="165" t="e">
        <f t="shared" si="57"/>
        <v>#N/A</v>
      </c>
      <c r="IX32" s="165" t="e">
        <f t="shared" si="57"/>
        <v>#N/A</v>
      </c>
      <c r="IY32" s="165" t="e">
        <f t="shared" si="57"/>
        <v>#N/A</v>
      </c>
      <c r="IZ32" s="165" t="e">
        <f t="shared" si="57"/>
        <v>#N/A</v>
      </c>
      <c r="JA32" s="165" t="e">
        <f t="shared" si="57"/>
        <v>#N/A</v>
      </c>
      <c r="JB32" s="165" t="e">
        <f t="shared" si="57"/>
        <v>#N/A</v>
      </c>
      <c r="JC32" s="165" t="e">
        <f t="shared" si="57"/>
        <v>#N/A</v>
      </c>
      <c r="JD32" s="165" t="e">
        <f t="shared" si="57"/>
        <v>#N/A</v>
      </c>
      <c r="JE32" s="165" t="e">
        <f t="shared" si="57"/>
        <v>#N/A</v>
      </c>
      <c r="JF32" s="165" t="e">
        <f t="shared" si="57"/>
        <v>#N/A</v>
      </c>
      <c r="JG32" s="165" t="e">
        <f t="shared" si="58"/>
        <v>#N/A</v>
      </c>
      <c r="JH32" s="165" t="e">
        <f t="shared" si="58"/>
        <v>#N/A</v>
      </c>
      <c r="JI32" s="165" t="e">
        <f t="shared" si="58"/>
        <v>#N/A</v>
      </c>
      <c r="JJ32" s="165" t="e">
        <f t="shared" si="58"/>
        <v>#N/A</v>
      </c>
      <c r="JK32" s="165" t="e">
        <f t="shared" si="58"/>
        <v>#N/A</v>
      </c>
      <c r="JL32" s="165" t="e">
        <f t="shared" si="58"/>
        <v>#N/A</v>
      </c>
      <c r="JM32" s="165" t="e">
        <f t="shared" si="58"/>
        <v>#N/A</v>
      </c>
      <c r="JN32" s="165" t="e">
        <f t="shared" si="58"/>
        <v>#N/A</v>
      </c>
      <c r="JO32" s="165" t="e">
        <f t="shared" si="58"/>
        <v>#N/A</v>
      </c>
      <c r="JP32" s="165" t="e">
        <f t="shared" si="58"/>
        <v>#N/A</v>
      </c>
      <c r="JQ32" s="165" t="e">
        <f t="shared" si="58"/>
        <v>#N/A</v>
      </c>
      <c r="JR32" s="165" t="e">
        <f t="shared" si="58"/>
        <v>#N/A</v>
      </c>
      <c r="JS32" s="165" t="e">
        <f t="shared" si="58"/>
        <v>#N/A</v>
      </c>
      <c r="JT32" s="165" t="e">
        <f t="shared" si="58"/>
        <v>#N/A</v>
      </c>
      <c r="JU32" s="165" t="e">
        <f t="shared" si="58"/>
        <v>#N/A</v>
      </c>
      <c r="JV32" s="165" t="e">
        <f t="shared" si="58"/>
        <v>#N/A</v>
      </c>
      <c r="JW32" s="165" t="e">
        <f t="shared" si="48"/>
        <v>#N/A</v>
      </c>
      <c r="JX32" s="165" t="e">
        <f t="shared" si="48"/>
        <v>#N/A</v>
      </c>
      <c r="JY32" s="165" t="e">
        <f t="shared" si="48"/>
        <v>#N/A</v>
      </c>
      <c r="JZ32" s="165" t="e">
        <f t="shared" si="48"/>
        <v>#N/A</v>
      </c>
      <c r="KA32" s="165" t="e">
        <f t="shared" si="48"/>
        <v>#N/A</v>
      </c>
      <c r="KB32" s="165" t="e">
        <f t="shared" si="48"/>
        <v>#N/A</v>
      </c>
      <c r="KC32" s="165" t="e">
        <f t="shared" si="48"/>
        <v>#N/A</v>
      </c>
      <c r="KD32" s="165" t="e">
        <f t="shared" si="48"/>
        <v>#N/A</v>
      </c>
      <c r="KE32" s="165" t="e">
        <f t="shared" si="48"/>
        <v>#N/A</v>
      </c>
      <c r="KF32" s="165" t="e">
        <f t="shared" si="48"/>
        <v>#N/A</v>
      </c>
      <c r="KG32" s="165" t="e">
        <f t="shared" si="48"/>
        <v>#N/A</v>
      </c>
      <c r="KH32" s="165" t="e">
        <f t="shared" si="59"/>
        <v>#N/A</v>
      </c>
      <c r="KI32" s="165" t="e">
        <f t="shared" si="59"/>
        <v>#N/A</v>
      </c>
      <c r="KJ32" s="165" t="e">
        <f t="shared" si="59"/>
        <v>#N/A</v>
      </c>
      <c r="KK32" s="165" t="e">
        <f t="shared" si="59"/>
        <v>#N/A</v>
      </c>
      <c r="KL32" s="165" t="e">
        <f t="shared" si="59"/>
        <v>#N/A</v>
      </c>
      <c r="KM32" s="165" t="e">
        <f t="shared" si="49"/>
        <v>#N/A</v>
      </c>
      <c r="KN32" s="165" t="e">
        <f t="shared" si="49"/>
        <v>#N/A</v>
      </c>
      <c r="KO32" s="165" t="e">
        <f t="shared" si="49"/>
        <v>#N/A</v>
      </c>
      <c r="KP32" s="165" t="e">
        <f t="shared" si="49"/>
        <v>#N/A</v>
      </c>
      <c r="KQ32" s="165" t="e">
        <f t="shared" si="49"/>
        <v>#N/A</v>
      </c>
      <c r="KR32" s="165" t="e">
        <f t="shared" si="49"/>
        <v>#N/A</v>
      </c>
      <c r="KS32" s="165" t="e">
        <f t="shared" si="49"/>
        <v>#N/A</v>
      </c>
      <c r="KT32" s="165" t="e">
        <f t="shared" si="49"/>
        <v>#N/A</v>
      </c>
      <c r="KU32" s="165" t="e">
        <f t="shared" si="49"/>
        <v>#N/A</v>
      </c>
      <c r="KV32" s="165" t="e">
        <f t="shared" si="49"/>
        <v>#N/A</v>
      </c>
      <c r="KW32" s="165" t="e">
        <f t="shared" si="49"/>
        <v>#N/A</v>
      </c>
      <c r="KX32" s="165" t="e">
        <f t="shared" si="49"/>
        <v>#N/A</v>
      </c>
      <c r="KY32" s="165" t="e">
        <f t="shared" si="49"/>
        <v>#N/A</v>
      </c>
      <c r="KZ32" s="165" t="e">
        <f t="shared" si="49"/>
        <v>#N/A</v>
      </c>
      <c r="LA32" s="165" t="e">
        <f t="shared" si="49"/>
        <v>#N/A</v>
      </c>
      <c r="LB32" s="165" t="e">
        <f t="shared" si="49"/>
        <v>#N/A</v>
      </c>
      <c r="LC32" s="165" t="e">
        <f t="shared" si="60"/>
        <v>#N/A</v>
      </c>
      <c r="LD32" s="165" t="e">
        <f t="shared" si="60"/>
        <v>#N/A</v>
      </c>
      <c r="LE32" s="165" t="e">
        <f t="shared" si="60"/>
        <v>#N/A</v>
      </c>
      <c r="LF32" s="165" t="e">
        <f t="shared" si="60"/>
        <v>#N/A</v>
      </c>
      <c r="LG32" s="165" t="e">
        <f t="shared" si="60"/>
        <v>#N/A</v>
      </c>
      <c r="LH32" s="165" t="e">
        <f t="shared" si="60"/>
        <v>#N/A</v>
      </c>
      <c r="LI32" s="165" t="e">
        <f t="shared" si="60"/>
        <v>#N/A</v>
      </c>
      <c r="LJ32" s="165" t="e">
        <f t="shared" si="60"/>
        <v>#N/A</v>
      </c>
      <c r="LK32" s="165" t="e">
        <f t="shared" si="60"/>
        <v>#N/A</v>
      </c>
      <c r="LL32" s="165" t="e">
        <f t="shared" si="60"/>
        <v>#N/A</v>
      </c>
      <c r="LM32" s="165" t="e">
        <f t="shared" si="60"/>
        <v>#N/A</v>
      </c>
      <c r="LN32" s="165" t="e">
        <f t="shared" si="60"/>
        <v>#N/A</v>
      </c>
      <c r="LO32" s="165" t="e">
        <f t="shared" si="60"/>
        <v>#N/A</v>
      </c>
      <c r="LP32" s="165" t="e">
        <f t="shared" si="60"/>
        <v>#N/A</v>
      </c>
      <c r="LQ32" s="165" t="e">
        <f t="shared" si="60"/>
        <v>#N/A</v>
      </c>
      <c r="LR32" s="165" t="e">
        <f t="shared" si="60"/>
        <v>#N/A</v>
      </c>
      <c r="LS32" s="165" t="e">
        <f t="shared" si="61"/>
        <v>#N/A</v>
      </c>
      <c r="LT32" s="165" t="e">
        <f t="shared" si="61"/>
        <v>#N/A</v>
      </c>
      <c r="LU32" s="165" t="e">
        <f t="shared" si="61"/>
        <v>#N/A</v>
      </c>
      <c r="LV32" s="165" t="e">
        <f t="shared" si="61"/>
        <v>#N/A</v>
      </c>
      <c r="LW32" s="165" t="e">
        <f t="shared" si="61"/>
        <v>#N/A</v>
      </c>
      <c r="LX32" s="165" t="e">
        <f t="shared" si="61"/>
        <v>#N/A</v>
      </c>
      <c r="LY32" s="165" t="e">
        <f t="shared" si="61"/>
        <v>#N/A</v>
      </c>
      <c r="LZ32" s="165" t="e">
        <f t="shared" si="61"/>
        <v>#N/A</v>
      </c>
      <c r="MA32" s="165" t="e">
        <f t="shared" si="61"/>
        <v>#N/A</v>
      </c>
      <c r="MB32" s="165" t="e">
        <f t="shared" si="61"/>
        <v>#N/A</v>
      </c>
      <c r="MC32" s="165" t="e">
        <f t="shared" si="61"/>
        <v>#N/A</v>
      </c>
      <c r="MD32" s="165" t="e">
        <f t="shared" si="61"/>
        <v>#N/A</v>
      </c>
      <c r="ME32" s="165" t="e">
        <f t="shared" si="61"/>
        <v>#N/A</v>
      </c>
      <c r="MF32" s="165" t="e">
        <f t="shared" si="61"/>
        <v>#N/A</v>
      </c>
      <c r="MG32" s="165" t="e">
        <f t="shared" si="61"/>
        <v>#N/A</v>
      </c>
      <c r="MH32" s="165" t="e">
        <f t="shared" si="61"/>
        <v>#N/A</v>
      </c>
      <c r="MI32" s="165" t="e">
        <f t="shared" si="50"/>
        <v>#N/A</v>
      </c>
      <c r="MJ32" s="165" t="e">
        <f t="shared" si="50"/>
        <v>#N/A</v>
      </c>
      <c r="MK32" s="165" t="e">
        <f t="shared" si="50"/>
        <v>#N/A</v>
      </c>
      <c r="ML32" s="165" t="e">
        <f t="shared" si="50"/>
        <v>#N/A</v>
      </c>
      <c r="MM32" s="165" t="e">
        <f t="shared" si="50"/>
        <v>#N/A</v>
      </c>
      <c r="MN32" s="165" t="e">
        <f t="shared" si="50"/>
        <v>#N/A</v>
      </c>
      <c r="MO32" s="165" t="e">
        <f t="shared" si="50"/>
        <v>#N/A</v>
      </c>
      <c r="MP32" s="165" t="e">
        <f t="shared" si="50"/>
        <v>#N/A</v>
      </c>
      <c r="MQ32" s="165" t="e">
        <f t="shared" si="50"/>
        <v>#N/A</v>
      </c>
      <c r="MR32" s="165" t="e">
        <f t="shared" si="50"/>
        <v>#N/A</v>
      </c>
      <c r="MS32" s="165" t="e">
        <f t="shared" si="50"/>
        <v>#N/A</v>
      </c>
      <c r="MT32" s="165" t="e">
        <f t="shared" si="62"/>
        <v>#N/A</v>
      </c>
      <c r="MU32" s="165" t="e">
        <f t="shared" si="62"/>
        <v>#N/A</v>
      </c>
      <c r="MV32" s="165" t="e">
        <f t="shared" si="62"/>
        <v>#N/A</v>
      </c>
      <c r="MW32" s="165" t="e">
        <f t="shared" si="62"/>
        <v>#N/A</v>
      </c>
      <c r="MX32" s="165" t="e">
        <f t="shared" si="62"/>
        <v>#N/A</v>
      </c>
      <c r="MY32" s="165" t="e">
        <f t="shared" si="51"/>
        <v>#N/A</v>
      </c>
      <c r="MZ32" s="165" t="e">
        <f t="shared" si="51"/>
        <v>#N/A</v>
      </c>
      <c r="NA32" s="165" t="e">
        <f t="shared" si="51"/>
        <v>#N/A</v>
      </c>
      <c r="NB32" s="165" t="e">
        <f t="shared" si="51"/>
        <v>#N/A</v>
      </c>
      <c r="NC32" s="165" t="e">
        <f t="shared" si="51"/>
        <v>#N/A</v>
      </c>
      <c r="ND32" s="165" t="e">
        <f t="shared" si="51"/>
        <v>#N/A</v>
      </c>
      <c r="NE32" s="165" t="e">
        <f t="shared" si="51"/>
        <v>#N/A</v>
      </c>
      <c r="NF32" s="165" t="e">
        <f t="shared" si="51"/>
        <v>#N/A</v>
      </c>
      <c r="NG32" s="165" t="e">
        <f t="shared" si="51"/>
        <v>#N/A</v>
      </c>
      <c r="NH32" s="165" t="e">
        <f t="shared" si="51"/>
        <v>#N/A</v>
      </c>
      <c r="NI32" s="165" t="e">
        <f t="shared" si="51"/>
        <v>#N/A</v>
      </c>
      <c r="NJ32" s="165" t="e">
        <f t="shared" si="51"/>
        <v>#N/A</v>
      </c>
      <c r="NK32" s="165" t="e">
        <f t="shared" si="51"/>
        <v>#N/A</v>
      </c>
      <c r="NL32" s="165" t="e">
        <f t="shared" si="51"/>
        <v>#N/A</v>
      </c>
      <c r="NM32" s="165" t="e">
        <f t="shared" si="51"/>
        <v>#N/A</v>
      </c>
      <c r="NN32" s="165" t="e">
        <f t="shared" si="51"/>
        <v>#N/A</v>
      </c>
      <c r="NO32" s="165" t="e">
        <f t="shared" si="63"/>
        <v>#N/A</v>
      </c>
      <c r="NP32" s="165" t="e">
        <f t="shared" si="63"/>
        <v>#N/A</v>
      </c>
      <c r="NQ32" s="165" t="e">
        <f t="shared" si="63"/>
        <v>#N/A</v>
      </c>
      <c r="NR32" s="165" t="e">
        <f t="shared" si="63"/>
        <v>#N/A</v>
      </c>
      <c r="NS32" s="165" t="e">
        <f t="shared" si="63"/>
        <v>#N/A</v>
      </c>
      <c r="NT32" s="165" t="e">
        <f t="shared" si="63"/>
        <v>#N/A</v>
      </c>
      <c r="NU32" s="165" t="e">
        <f t="shared" si="63"/>
        <v>#N/A</v>
      </c>
      <c r="NV32" s="165" t="e">
        <f t="shared" si="63"/>
        <v>#N/A</v>
      </c>
      <c r="NW32" s="165" t="e">
        <f t="shared" si="63"/>
        <v>#N/A</v>
      </c>
      <c r="NX32" s="165" t="e">
        <f t="shared" si="63"/>
        <v>#N/A</v>
      </c>
      <c r="NY32" s="165" t="e">
        <f t="shared" si="63"/>
        <v>#N/A</v>
      </c>
      <c r="NZ32" s="165" t="e">
        <f t="shared" si="63"/>
        <v>#N/A</v>
      </c>
      <c r="OA32" s="165" t="e">
        <f t="shared" si="63"/>
        <v>#N/A</v>
      </c>
      <c r="OB32" s="165" t="e">
        <f t="shared" si="63"/>
        <v>#N/A</v>
      </c>
      <c r="OC32" s="165" t="e">
        <f t="shared" si="63"/>
        <v>#N/A</v>
      </c>
      <c r="OD32" s="165" t="e">
        <f t="shared" si="63"/>
        <v>#N/A</v>
      </c>
      <c r="OE32" s="165" t="e">
        <f t="shared" si="64"/>
        <v>#N/A</v>
      </c>
      <c r="OF32" s="165" t="e">
        <f t="shared" si="64"/>
        <v>#N/A</v>
      </c>
      <c r="OG32" s="165" t="e">
        <f t="shared" si="64"/>
        <v>#N/A</v>
      </c>
      <c r="OH32" s="165" t="e">
        <f t="shared" si="64"/>
        <v>#N/A</v>
      </c>
      <c r="OI32" s="165" t="e">
        <f t="shared" si="64"/>
        <v>#N/A</v>
      </c>
      <c r="OJ32" s="165" t="e">
        <f t="shared" si="64"/>
        <v>#N/A</v>
      </c>
      <c r="OK32" s="165" t="e">
        <f t="shared" si="64"/>
        <v>#N/A</v>
      </c>
      <c r="OL32" s="165" t="e">
        <f t="shared" si="64"/>
        <v>#N/A</v>
      </c>
      <c r="OM32" s="165" t="e">
        <f t="shared" si="64"/>
        <v>#N/A</v>
      </c>
      <c r="ON32" s="165" t="e">
        <f t="shared" si="64"/>
        <v>#N/A</v>
      </c>
      <c r="OO32" s="165" t="e">
        <f t="shared" si="64"/>
        <v>#N/A</v>
      </c>
      <c r="OP32" s="165" t="e">
        <f t="shared" si="64"/>
        <v>#N/A</v>
      </c>
      <c r="OQ32" s="165" t="e">
        <f t="shared" si="64"/>
        <v>#N/A</v>
      </c>
      <c r="OR32" s="165" t="e">
        <f t="shared" si="64"/>
        <v>#N/A</v>
      </c>
      <c r="OS32" s="165" t="e">
        <f t="shared" si="64"/>
        <v>#N/A</v>
      </c>
      <c r="OT32" s="165" t="e">
        <f t="shared" si="64"/>
        <v>#N/A</v>
      </c>
      <c r="OU32" s="165" t="e">
        <f t="shared" si="52"/>
        <v>#N/A</v>
      </c>
      <c r="OV32" s="165" t="e">
        <f t="shared" si="52"/>
        <v>#N/A</v>
      </c>
      <c r="OW32" s="165" t="e">
        <f t="shared" si="52"/>
        <v>#N/A</v>
      </c>
      <c r="OX32" s="165" t="e">
        <f t="shared" si="52"/>
        <v>#N/A</v>
      </c>
      <c r="OY32" s="165" t="e">
        <f t="shared" si="52"/>
        <v>#N/A</v>
      </c>
      <c r="OZ32" s="165" t="e">
        <f t="shared" si="52"/>
        <v>#N/A</v>
      </c>
      <c r="PA32" s="165" t="e">
        <f t="shared" si="52"/>
        <v>#N/A</v>
      </c>
      <c r="PB32" s="165" t="e">
        <f t="shared" si="52"/>
        <v>#N/A</v>
      </c>
      <c r="PC32" s="165" t="e">
        <f t="shared" si="52"/>
        <v>#N/A</v>
      </c>
      <c r="PD32" s="165" t="e">
        <f t="shared" si="52"/>
        <v>#N/A</v>
      </c>
      <c r="PE32" s="165" t="e">
        <f t="shared" si="52"/>
        <v>#N/A</v>
      </c>
      <c r="PF32" s="165" t="e">
        <f t="shared" si="65"/>
        <v>#N/A</v>
      </c>
      <c r="PG32" s="165" t="e">
        <f t="shared" si="65"/>
        <v>#N/A</v>
      </c>
      <c r="PH32" s="165" t="e">
        <f t="shared" si="65"/>
        <v>#N/A</v>
      </c>
      <c r="PI32" s="165" t="e">
        <f t="shared" si="65"/>
        <v>#N/A</v>
      </c>
      <c r="PJ32" s="165" t="e">
        <f t="shared" si="65"/>
        <v>#N/A</v>
      </c>
      <c r="PK32" s="165" t="e">
        <f t="shared" si="65"/>
        <v>#N/A</v>
      </c>
      <c r="PL32" s="165" t="e">
        <f t="shared" si="65"/>
        <v>#N/A</v>
      </c>
      <c r="PM32" s="165" t="e">
        <f t="shared" si="65"/>
        <v>#N/A</v>
      </c>
      <c r="PN32" s="165" t="e">
        <f t="shared" si="65"/>
        <v>#N/A</v>
      </c>
      <c r="PO32" s="165" t="e">
        <f t="shared" si="65"/>
        <v>#N/A</v>
      </c>
    </row>
    <row r="33" spans="1:431" hidden="1" x14ac:dyDescent="0.45">
      <c r="A33" s="362"/>
      <c r="B33" s="368" t="str">
        <f>IF($R33="","",ROUND(_xlfn.NORM.INV(ABS(VLOOKUP($T$1,VLookups!$A$43:$B$44,2,FALSE)-B$2),$N33,$R33),0))</f>
        <v/>
      </c>
      <c r="C33" s="374" t="str">
        <f t="shared" si="36"/>
        <v/>
      </c>
      <c r="D33" s="375" t="str">
        <f t="shared" si="37"/>
        <v/>
      </c>
      <c r="E33" s="105"/>
      <c r="F33" s="113"/>
      <c r="G33" s="118" t="str">
        <f t="shared" si="30"/>
        <v/>
      </c>
      <c r="H33" s="91"/>
      <c r="I33" s="118" t="str">
        <f t="shared" si="31"/>
        <v/>
      </c>
      <c r="J33" s="113"/>
      <c r="K33" s="106"/>
      <c r="L33" s="120" t="str">
        <f t="shared" si="0"/>
        <v/>
      </c>
      <c r="M33" s="120" t="str">
        <f t="shared" si="1"/>
        <v/>
      </c>
      <c r="N33" s="71" t="str">
        <f t="shared" si="32"/>
        <v/>
      </c>
      <c r="O33" s="23"/>
      <c r="P33" s="55"/>
      <c r="Q33" s="298"/>
      <c r="R33" s="72" t="str">
        <f>IF(AND(G33&gt;0,H33&gt;0,I33&gt;0),IF(ISBLANK(Q33),IF(ISBLANK(O33),"",(I33-G33)*VLOOKUP(O33,VLookups!$A$4:$B$13,2,FALSE)),Q33),"")</f>
        <v/>
      </c>
      <c r="S33" s="73" t="str">
        <f t="shared" si="2"/>
        <v/>
      </c>
      <c r="T33" s="91"/>
      <c r="U33" s="265" t="str">
        <f>IF(AND(T33&gt;0,H33&gt;0,NOT(R33="")),ABS(VLOOKUP($T$1,VLookups!$A$43:$B$44,2,FALSE)-_xlfn.NORM.DIST(T33,N33,R33,TRUE)),"")</f>
        <v/>
      </c>
      <c r="V33" s="90" t="str">
        <f>IF(AND($G33&gt;0,$H33&gt;0,$I33&gt;0,NOT(ISBLANK($O33))),_xlfn.NORM.INV(ABS(VLOOKUP($T$1,VLookups!$A$43:$B$44,2,FALSE)-V$3),$N33,$R33),"")</f>
        <v/>
      </c>
      <c r="W33" s="89" t="str">
        <f>IF(AND($G33&gt;0,$H33&gt;0,$I33&gt;0,NOT(ISBLANK($O33))),_xlfn.NORM.INV(ABS(VLOOKUP($T$1,VLookups!$A$43:$B$44,2,FALSE)-W$3),$N33,$R33),"")</f>
        <v/>
      </c>
      <c r="X33" s="90" t="str">
        <f>IF(AND($G33&gt;0,$H33&gt;0,$I33&gt;0,NOT(ISBLANK($O33))),_xlfn.NORM.INV(ABS(VLOOKUP($T$1,VLookups!$A$43:$B$44,2,FALSE)-X$3),$N33,$R33),"")</f>
        <v/>
      </c>
      <c r="Y33" s="89" t="str">
        <f>IF(AND($G33&gt;0,$H33&gt;0,$I33&gt;0,NOT(ISBLANK($O33))),_xlfn.NORM.INV(ABS(VLOOKUP($T$1,VLookups!$A$43:$B$44,2,FALSE)-Y$3),$N33,$R33),"")</f>
        <v/>
      </c>
      <c r="Z33" s="90" t="str">
        <f>IF(AND($G33&gt;0,$H33&gt;0,$I33&gt;0,NOT(ISBLANK($O33))),_xlfn.NORM.INV(ABS(VLOOKUP($T$1,VLookups!$A$43:$B$44,2,FALSE)-Z$3),$N33,$R33),"")</f>
        <v/>
      </c>
      <c r="AA33" s="89" t="str">
        <f>IF(AND($G33&gt;0,$H33&gt;0,$I33&gt;0,NOT(ISBLANK($O33))),_xlfn.NORM.INV(ABS(VLOOKUP($T$1,VLookups!$A$43:$B$44,2,FALSE)-AA$3),$N33,$R33),"")</f>
        <v/>
      </c>
      <c r="AB33" s="5"/>
      <c r="AC33" s="164" t="str">
        <f t="shared" si="33"/>
        <v/>
      </c>
      <c r="AD33" s="47" t="str">
        <f t="shared" si="71"/>
        <v/>
      </c>
      <c r="AE33" s="47" t="str">
        <f t="shared" si="71"/>
        <v/>
      </c>
      <c r="AF33" s="47" t="str">
        <f t="shared" si="71"/>
        <v/>
      </c>
      <c r="AG33" s="47" t="str">
        <f t="shared" si="71"/>
        <v/>
      </c>
      <c r="AH33" s="47" t="str">
        <f t="shared" si="71"/>
        <v/>
      </c>
      <c r="AI33" s="47" t="str">
        <f t="shared" si="71"/>
        <v/>
      </c>
      <c r="AJ33" s="47" t="str">
        <f t="shared" si="71"/>
        <v/>
      </c>
      <c r="AK33" s="47" t="str">
        <f t="shared" si="71"/>
        <v/>
      </c>
      <c r="AL33" s="47" t="str">
        <f t="shared" si="71"/>
        <v/>
      </c>
      <c r="AM33" s="47" t="str">
        <f t="shared" si="71"/>
        <v/>
      </c>
      <c r="AN33" s="47" t="str">
        <f t="shared" si="71"/>
        <v/>
      </c>
      <c r="AO33" s="47" t="str">
        <f t="shared" si="71"/>
        <v/>
      </c>
      <c r="AP33" s="47" t="str">
        <f t="shared" si="71"/>
        <v/>
      </c>
      <c r="AQ33" s="47" t="str">
        <f t="shared" si="71"/>
        <v/>
      </c>
      <c r="AR33" s="47" t="str">
        <f t="shared" si="71"/>
        <v/>
      </c>
      <c r="AS33" s="47" t="str">
        <f t="shared" si="71"/>
        <v/>
      </c>
      <c r="AT33" s="47" t="str">
        <f t="shared" si="67"/>
        <v/>
      </c>
      <c r="AU33" s="47" t="str">
        <f t="shared" si="67"/>
        <v/>
      </c>
      <c r="AV33" s="47" t="str">
        <f t="shared" si="67"/>
        <v/>
      </c>
      <c r="AW33" s="47" t="str">
        <f t="shared" si="67"/>
        <v/>
      </c>
      <c r="AX33" s="47" t="str">
        <f t="shared" si="67"/>
        <v/>
      </c>
      <c r="AY33" s="47" t="str">
        <f t="shared" si="67"/>
        <v/>
      </c>
      <c r="AZ33" s="47" t="str">
        <f t="shared" si="67"/>
        <v/>
      </c>
      <c r="BA33" s="47" t="str">
        <f t="shared" si="67"/>
        <v/>
      </c>
      <c r="BB33" s="47" t="str">
        <f t="shared" si="67"/>
        <v/>
      </c>
      <c r="BC33" s="47" t="str">
        <f t="shared" si="67"/>
        <v/>
      </c>
      <c r="BD33" s="47" t="str">
        <f t="shared" si="67"/>
        <v/>
      </c>
      <c r="BE33" s="47" t="str">
        <f t="shared" si="68"/>
        <v/>
      </c>
      <c r="BF33" s="47" t="str">
        <f t="shared" si="68"/>
        <v/>
      </c>
      <c r="BG33" s="47" t="str">
        <f t="shared" si="68"/>
        <v/>
      </c>
      <c r="BH33" s="47" t="str">
        <f t="shared" si="68"/>
        <v/>
      </c>
      <c r="BI33" s="47" t="str">
        <f t="shared" si="68"/>
        <v/>
      </c>
      <c r="BJ33" s="47" t="str">
        <f t="shared" si="68"/>
        <v/>
      </c>
      <c r="BK33" s="47" t="str">
        <f t="shared" si="68"/>
        <v/>
      </c>
      <c r="BL33" s="47" t="str">
        <f t="shared" si="68"/>
        <v/>
      </c>
      <c r="BM33" s="47" t="str">
        <f t="shared" si="68"/>
        <v/>
      </c>
      <c r="BN33" s="47" t="str">
        <f t="shared" si="68"/>
        <v/>
      </c>
      <c r="BO33" s="47" t="str">
        <f t="shared" si="68"/>
        <v/>
      </c>
      <c r="BP33" s="47" t="str">
        <f t="shared" si="68"/>
        <v/>
      </c>
      <c r="BQ33" s="47" t="str">
        <f t="shared" si="68"/>
        <v/>
      </c>
      <c r="BR33" s="47" t="str">
        <f t="shared" si="68"/>
        <v/>
      </c>
      <c r="BS33" s="47" t="str">
        <f t="shared" si="68"/>
        <v/>
      </c>
      <c r="BT33" s="47" t="str">
        <f t="shared" si="68"/>
        <v/>
      </c>
      <c r="BU33" s="47" t="str">
        <f t="shared" si="69"/>
        <v/>
      </c>
      <c r="BV33" s="47" t="str">
        <f t="shared" si="69"/>
        <v/>
      </c>
      <c r="BW33" s="47" t="str">
        <f t="shared" si="69"/>
        <v/>
      </c>
      <c r="BX33" s="47" t="str">
        <f t="shared" si="69"/>
        <v/>
      </c>
      <c r="BY33" s="47" t="str">
        <f t="shared" si="69"/>
        <v/>
      </c>
      <c r="BZ33" s="47" t="str">
        <f t="shared" si="69"/>
        <v/>
      </c>
      <c r="CA33" s="47" t="str">
        <f t="shared" si="69"/>
        <v/>
      </c>
      <c r="CB33" s="47" t="str">
        <f t="shared" si="69"/>
        <v/>
      </c>
      <c r="CC33" s="47" t="str">
        <f t="shared" si="69"/>
        <v/>
      </c>
      <c r="CD33" s="47" t="str">
        <f t="shared" si="69"/>
        <v/>
      </c>
      <c r="CE33" s="47" t="str">
        <f t="shared" si="69"/>
        <v/>
      </c>
      <c r="CF33" s="47" t="str">
        <f t="shared" si="69"/>
        <v/>
      </c>
      <c r="CG33" s="47" t="str">
        <f t="shared" si="69"/>
        <v/>
      </c>
      <c r="CH33" s="47" t="str">
        <f t="shared" si="69"/>
        <v/>
      </c>
      <c r="CI33" s="47" t="str">
        <f t="shared" si="69"/>
        <v/>
      </c>
      <c r="CJ33" s="47" t="str">
        <f t="shared" si="69"/>
        <v/>
      </c>
      <c r="CK33" s="47" t="str">
        <f t="shared" si="70"/>
        <v/>
      </c>
      <c r="CL33" s="47" t="str">
        <f t="shared" si="70"/>
        <v/>
      </c>
      <c r="CM33" s="47" t="str">
        <f t="shared" si="70"/>
        <v/>
      </c>
      <c r="CN33" s="47" t="str">
        <f t="shared" si="70"/>
        <v/>
      </c>
      <c r="CO33" s="47" t="str">
        <f t="shared" si="70"/>
        <v/>
      </c>
      <c r="CP33" s="47" t="str">
        <f t="shared" si="70"/>
        <v/>
      </c>
      <c r="CQ33" s="47" t="str">
        <f t="shared" si="70"/>
        <v/>
      </c>
      <c r="CR33" s="47" t="str">
        <f t="shared" si="70"/>
        <v/>
      </c>
      <c r="CS33" s="47" t="str">
        <f t="shared" si="70"/>
        <v/>
      </c>
      <c r="CT33" s="47" t="str">
        <f t="shared" si="70"/>
        <v/>
      </c>
      <c r="CU33" s="47" t="str">
        <f t="shared" si="70"/>
        <v/>
      </c>
      <c r="CV33" s="47" t="str">
        <f t="shared" si="70"/>
        <v/>
      </c>
      <c r="CW33" s="47" t="str">
        <f t="shared" si="70"/>
        <v/>
      </c>
      <c r="CX33" s="47" t="str">
        <f t="shared" si="70"/>
        <v/>
      </c>
      <c r="CY33" s="47" t="str">
        <f t="shared" si="70"/>
        <v/>
      </c>
      <c r="CZ33" s="47" t="str">
        <f t="shared" si="70"/>
        <v/>
      </c>
      <c r="DA33" s="47" t="str">
        <f t="shared" si="53"/>
        <v/>
      </c>
      <c r="DB33" s="47" t="str">
        <f t="shared" si="53"/>
        <v/>
      </c>
      <c r="DC33" s="47" t="str">
        <f t="shared" si="53"/>
        <v/>
      </c>
      <c r="DD33" s="47" t="str">
        <f t="shared" si="53"/>
        <v/>
      </c>
      <c r="DE33" s="47" t="str">
        <f t="shared" si="53"/>
        <v/>
      </c>
      <c r="DF33" s="47" t="str">
        <f t="shared" si="53"/>
        <v/>
      </c>
      <c r="DG33" s="47" t="str">
        <f t="shared" si="40"/>
        <v/>
      </c>
      <c r="DH33" s="47" t="str">
        <f t="shared" si="40"/>
        <v/>
      </c>
      <c r="DI33" s="47" t="str">
        <f t="shared" si="40"/>
        <v/>
      </c>
      <c r="DJ33" s="47" t="str">
        <f t="shared" si="40"/>
        <v/>
      </c>
      <c r="DK33" s="47" t="str">
        <f t="shared" si="40"/>
        <v/>
      </c>
      <c r="DL33" s="47" t="str">
        <f t="shared" si="40"/>
        <v/>
      </c>
      <c r="DM33" s="47" t="str">
        <f t="shared" si="40"/>
        <v/>
      </c>
      <c r="DN33" s="47" t="str">
        <f t="shared" si="40"/>
        <v/>
      </c>
      <c r="DO33" s="47" t="str">
        <f t="shared" si="40"/>
        <v/>
      </c>
      <c r="DP33" s="47" t="str">
        <f t="shared" si="40"/>
        <v/>
      </c>
      <c r="DQ33" s="47" t="str">
        <f t="shared" si="40"/>
        <v/>
      </c>
      <c r="DR33" s="47" t="str">
        <f t="shared" si="40"/>
        <v/>
      </c>
      <c r="DS33" s="47" t="str">
        <f t="shared" si="40"/>
        <v/>
      </c>
      <c r="DT33" s="47" t="str">
        <f t="shared" si="40"/>
        <v/>
      </c>
      <c r="DU33" s="47" t="str">
        <f t="shared" si="40"/>
        <v/>
      </c>
      <c r="DV33" s="47" t="str">
        <f t="shared" si="54"/>
        <v/>
      </c>
      <c r="DW33" s="47" t="str">
        <f t="shared" si="54"/>
        <v/>
      </c>
      <c r="DX33" s="47" t="str">
        <f t="shared" si="54"/>
        <v/>
      </c>
      <c r="DY33" s="47" t="str">
        <f t="shared" si="54"/>
        <v/>
      </c>
      <c r="DZ33" s="179" t="str">
        <f t="shared" si="35"/>
        <v/>
      </c>
      <c r="EA33" s="47" t="str">
        <f t="shared" si="55"/>
        <v/>
      </c>
      <c r="EB33" s="47" t="str">
        <f t="shared" si="55"/>
        <v/>
      </c>
      <c r="EC33" s="47" t="str">
        <f t="shared" si="55"/>
        <v/>
      </c>
      <c r="ED33" s="47" t="str">
        <f t="shared" si="55"/>
        <v/>
      </c>
      <c r="EE33" s="47" t="str">
        <f t="shared" si="55"/>
        <v/>
      </c>
      <c r="EF33" s="47" t="str">
        <f t="shared" si="55"/>
        <v/>
      </c>
      <c r="EG33" s="47" t="str">
        <f t="shared" si="55"/>
        <v/>
      </c>
      <c r="EH33" s="47" t="str">
        <f t="shared" si="55"/>
        <v/>
      </c>
      <c r="EI33" s="47" t="str">
        <f t="shared" si="55"/>
        <v/>
      </c>
      <c r="EJ33" s="47" t="str">
        <f t="shared" si="55"/>
        <v/>
      </c>
      <c r="EK33" s="47" t="str">
        <f t="shared" si="55"/>
        <v/>
      </c>
      <c r="EL33" s="47" t="str">
        <f t="shared" si="55"/>
        <v/>
      </c>
      <c r="EM33" s="47" t="str">
        <f t="shared" si="55"/>
        <v/>
      </c>
      <c r="EN33" s="47" t="str">
        <f t="shared" si="55"/>
        <v/>
      </c>
      <c r="EO33" s="47" t="str">
        <f t="shared" si="55"/>
        <v/>
      </c>
      <c r="EP33" s="47" t="str">
        <f t="shared" si="41"/>
        <v/>
      </c>
      <c r="EQ33" s="47" t="str">
        <f t="shared" si="41"/>
        <v/>
      </c>
      <c r="ER33" s="47" t="str">
        <f t="shared" si="41"/>
        <v/>
      </c>
      <c r="ES33" s="47" t="str">
        <f t="shared" si="41"/>
        <v/>
      </c>
      <c r="ET33" s="47" t="str">
        <f t="shared" si="41"/>
        <v/>
      </c>
      <c r="EU33" s="47" t="str">
        <f t="shared" si="41"/>
        <v/>
      </c>
      <c r="EV33" s="47" t="str">
        <f t="shared" si="41"/>
        <v/>
      </c>
      <c r="EW33" s="47" t="str">
        <f t="shared" si="41"/>
        <v/>
      </c>
      <c r="EX33" s="47" t="str">
        <f t="shared" si="41"/>
        <v/>
      </c>
      <c r="EY33" s="47" t="str">
        <f t="shared" si="41"/>
        <v/>
      </c>
      <c r="EZ33" s="47" t="str">
        <f t="shared" si="41"/>
        <v/>
      </c>
      <c r="FA33" s="47" t="str">
        <f t="shared" si="41"/>
        <v/>
      </c>
      <c r="FB33" s="47" t="str">
        <f t="shared" si="41"/>
        <v/>
      </c>
      <c r="FC33" s="47" t="str">
        <f t="shared" si="41"/>
        <v/>
      </c>
      <c r="FD33" s="47" t="str">
        <f t="shared" si="41"/>
        <v/>
      </c>
      <c r="FE33" s="47" t="str">
        <f t="shared" si="41"/>
        <v/>
      </c>
      <c r="FF33" s="47" t="str">
        <f t="shared" si="42"/>
        <v/>
      </c>
      <c r="FG33" s="47" t="str">
        <f t="shared" si="42"/>
        <v/>
      </c>
      <c r="FH33" s="47" t="str">
        <f t="shared" si="42"/>
        <v/>
      </c>
      <c r="FI33" s="47" t="str">
        <f t="shared" si="42"/>
        <v/>
      </c>
      <c r="FJ33" s="47" t="str">
        <f t="shared" si="42"/>
        <v/>
      </c>
      <c r="FK33" s="47" t="str">
        <f t="shared" si="42"/>
        <v/>
      </c>
      <c r="FL33" s="47" t="str">
        <f t="shared" si="42"/>
        <v/>
      </c>
      <c r="FM33" s="47" t="str">
        <f t="shared" si="42"/>
        <v/>
      </c>
      <c r="FN33" s="47" t="str">
        <f t="shared" si="42"/>
        <v/>
      </c>
      <c r="FO33" s="47" t="str">
        <f t="shared" si="42"/>
        <v/>
      </c>
      <c r="FP33" s="47" t="str">
        <f t="shared" si="42"/>
        <v/>
      </c>
      <c r="FQ33" s="47" t="str">
        <f t="shared" si="42"/>
        <v/>
      </c>
      <c r="FR33" s="47" t="str">
        <f t="shared" si="42"/>
        <v/>
      </c>
      <c r="FS33" s="47" t="str">
        <f t="shared" si="42"/>
        <v/>
      </c>
      <c r="FT33" s="47" t="str">
        <f t="shared" si="42"/>
        <v/>
      </c>
      <c r="FU33" s="47" t="str">
        <f t="shared" si="42"/>
        <v/>
      </c>
      <c r="FV33" s="47" t="str">
        <f t="shared" si="43"/>
        <v/>
      </c>
      <c r="FW33" s="47" t="str">
        <f t="shared" si="43"/>
        <v/>
      </c>
      <c r="FX33" s="47" t="str">
        <f t="shared" si="43"/>
        <v/>
      </c>
      <c r="FY33" s="47" t="str">
        <f t="shared" si="43"/>
        <v/>
      </c>
      <c r="FZ33" s="47" t="str">
        <f t="shared" si="43"/>
        <v/>
      </c>
      <c r="GA33" s="47" t="str">
        <f t="shared" si="43"/>
        <v/>
      </c>
      <c r="GB33" s="47" t="str">
        <f t="shared" si="43"/>
        <v/>
      </c>
      <c r="GC33" s="47" t="str">
        <f t="shared" si="43"/>
        <v/>
      </c>
      <c r="GD33" s="47" t="str">
        <f t="shared" si="43"/>
        <v/>
      </c>
      <c r="GE33" s="47" t="str">
        <f t="shared" si="43"/>
        <v/>
      </c>
      <c r="GF33" s="47" t="str">
        <f t="shared" si="43"/>
        <v/>
      </c>
      <c r="GG33" s="47" t="str">
        <f t="shared" si="43"/>
        <v/>
      </c>
      <c r="GH33" s="47" t="str">
        <f t="shared" si="43"/>
        <v/>
      </c>
      <c r="GI33" s="47" t="str">
        <f t="shared" si="43"/>
        <v/>
      </c>
      <c r="GJ33" s="47" t="str">
        <f t="shared" si="43"/>
        <v/>
      </c>
      <c r="GK33" s="47" t="str">
        <f t="shared" si="43"/>
        <v/>
      </c>
      <c r="GL33" s="47" t="str">
        <f t="shared" si="44"/>
        <v/>
      </c>
      <c r="GM33" s="47" t="str">
        <f t="shared" si="44"/>
        <v/>
      </c>
      <c r="GN33" s="47" t="str">
        <f t="shared" si="44"/>
        <v/>
      </c>
      <c r="GO33" s="47" t="str">
        <f t="shared" si="44"/>
        <v/>
      </c>
      <c r="GP33" s="47" t="str">
        <f t="shared" si="44"/>
        <v/>
      </c>
      <c r="GQ33" s="47" t="str">
        <f t="shared" si="44"/>
        <v/>
      </c>
      <c r="GR33" s="47" t="str">
        <f t="shared" si="44"/>
        <v/>
      </c>
      <c r="GS33" s="47" t="str">
        <f t="shared" si="44"/>
        <v/>
      </c>
      <c r="GT33" s="47" t="str">
        <f t="shared" si="44"/>
        <v/>
      </c>
      <c r="GU33" s="47" t="str">
        <f t="shared" si="44"/>
        <v/>
      </c>
      <c r="GV33" s="47" t="str">
        <f t="shared" si="44"/>
        <v/>
      </c>
      <c r="GW33" s="47" t="str">
        <f t="shared" si="44"/>
        <v/>
      </c>
      <c r="GX33" s="47" t="str">
        <f t="shared" si="44"/>
        <v/>
      </c>
      <c r="GY33" s="47" t="str">
        <f t="shared" si="44"/>
        <v/>
      </c>
      <c r="GZ33" s="47" t="str">
        <f t="shared" si="44"/>
        <v/>
      </c>
      <c r="HA33" s="47" t="str">
        <f t="shared" si="44"/>
        <v/>
      </c>
      <c r="HB33" s="47" t="str">
        <f t="shared" si="45"/>
        <v/>
      </c>
      <c r="HC33" s="47" t="str">
        <f t="shared" si="45"/>
        <v/>
      </c>
      <c r="HD33" s="47" t="str">
        <f t="shared" si="45"/>
        <v/>
      </c>
      <c r="HE33" s="47" t="str">
        <f t="shared" si="45"/>
        <v/>
      </c>
      <c r="HF33" s="47" t="str">
        <f t="shared" si="45"/>
        <v/>
      </c>
      <c r="HG33" s="47" t="str">
        <f t="shared" si="45"/>
        <v/>
      </c>
      <c r="HH33" s="47" t="str">
        <f t="shared" si="45"/>
        <v/>
      </c>
      <c r="HI33" s="47" t="str">
        <f t="shared" si="45"/>
        <v/>
      </c>
      <c r="HJ33" s="47" t="str">
        <f t="shared" si="45"/>
        <v/>
      </c>
      <c r="HK33" s="47" t="str">
        <f t="shared" si="45"/>
        <v/>
      </c>
      <c r="HL33" s="47" t="str">
        <f t="shared" si="45"/>
        <v/>
      </c>
      <c r="HM33" s="47" t="str">
        <f t="shared" si="45"/>
        <v/>
      </c>
      <c r="HN33" s="47" t="str">
        <f t="shared" si="45"/>
        <v/>
      </c>
      <c r="HO33" s="47" t="str">
        <f t="shared" si="45"/>
        <v/>
      </c>
      <c r="HP33" s="47" t="str">
        <f t="shared" si="45"/>
        <v/>
      </c>
      <c r="HQ33" s="47" t="str">
        <f t="shared" si="45"/>
        <v/>
      </c>
      <c r="HR33" s="47" t="str">
        <f t="shared" si="46"/>
        <v/>
      </c>
      <c r="HS33" s="47" t="str">
        <f t="shared" si="16"/>
        <v/>
      </c>
      <c r="HT33" s="47" t="str">
        <f t="shared" si="16"/>
        <v/>
      </c>
      <c r="HU33" s="47" t="str">
        <f t="shared" si="16"/>
        <v/>
      </c>
      <c r="HV33" s="47" t="str">
        <f t="shared" si="16"/>
        <v/>
      </c>
      <c r="HW33" s="165" t="e">
        <f t="shared" si="56"/>
        <v>#N/A</v>
      </c>
      <c r="HX33" s="165" t="e">
        <f t="shared" si="56"/>
        <v>#N/A</v>
      </c>
      <c r="HY33" s="165" t="e">
        <f t="shared" si="56"/>
        <v>#N/A</v>
      </c>
      <c r="HZ33" s="165" t="e">
        <f t="shared" si="56"/>
        <v>#N/A</v>
      </c>
      <c r="IA33" s="165" t="e">
        <f t="shared" si="47"/>
        <v>#N/A</v>
      </c>
      <c r="IB33" s="165" t="e">
        <f t="shared" si="47"/>
        <v>#N/A</v>
      </c>
      <c r="IC33" s="165" t="e">
        <f t="shared" si="47"/>
        <v>#N/A</v>
      </c>
      <c r="ID33" s="165" t="e">
        <f t="shared" si="47"/>
        <v>#N/A</v>
      </c>
      <c r="IE33" s="165" t="e">
        <f t="shared" si="47"/>
        <v>#N/A</v>
      </c>
      <c r="IF33" s="165" t="e">
        <f t="shared" si="47"/>
        <v>#N/A</v>
      </c>
      <c r="IG33" s="165" t="e">
        <f t="shared" si="47"/>
        <v>#N/A</v>
      </c>
      <c r="IH33" s="165" t="e">
        <f t="shared" si="47"/>
        <v>#N/A</v>
      </c>
      <c r="II33" s="165" t="e">
        <f t="shared" si="47"/>
        <v>#N/A</v>
      </c>
      <c r="IJ33" s="165" t="e">
        <f t="shared" si="47"/>
        <v>#N/A</v>
      </c>
      <c r="IK33" s="165" t="e">
        <f t="shared" si="47"/>
        <v>#N/A</v>
      </c>
      <c r="IL33" s="165" t="e">
        <f t="shared" si="47"/>
        <v>#N/A</v>
      </c>
      <c r="IM33" s="165" t="e">
        <f t="shared" si="47"/>
        <v>#N/A</v>
      </c>
      <c r="IN33" s="165" t="e">
        <f t="shared" si="47"/>
        <v>#N/A</v>
      </c>
      <c r="IO33" s="165" t="e">
        <f t="shared" si="47"/>
        <v>#N/A</v>
      </c>
      <c r="IP33" s="165" t="e">
        <f t="shared" si="47"/>
        <v>#N/A</v>
      </c>
      <c r="IQ33" s="165" t="e">
        <f t="shared" si="57"/>
        <v>#N/A</v>
      </c>
      <c r="IR33" s="165" t="e">
        <f t="shared" si="57"/>
        <v>#N/A</v>
      </c>
      <c r="IS33" s="165" t="e">
        <f t="shared" si="57"/>
        <v>#N/A</v>
      </c>
      <c r="IT33" s="165" t="e">
        <f t="shared" si="57"/>
        <v>#N/A</v>
      </c>
      <c r="IU33" s="165" t="e">
        <f t="shared" si="57"/>
        <v>#N/A</v>
      </c>
      <c r="IV33" s="165" t="e">
        <f t="shared" si="57"/>
        <v>#N/A</v>
      </c>
      <c r="IW33" s="165" t="e">
        <f t="shared" si="57"/>
        <v>#N/A</v>
      </c>
      <c r="IX33" s="165" t="e">
        <f t="shared" si="57"/>
        <v>#N/A</v>
      </c>
      <c r="IY33" s="165" t="e">
        <f t="shared" si="57"/>
        <v>#N/A</v>
      </c>
      <c r="IZ33" s="165" t="e">
        <f t="shared" si="57"/>
        <v>#N/A</v>
      </c>
      <c r="JA33" s="165" t="e">
        <f t="shared" si="57"/>
        <v>#N/A</v>
      </c>
      <c r="JB33" s="165" t="e">
        <f t="shared" si="57"/>
        <v>#N/A</v>
      </c>
      <c r="JC33" s="165" t="e">
        <f t="shared" si="57"/>
        <v>#N/A</v>
      </c>
      <c r="JD33" s="165" t="e">
        <f t="shared" si="57"/>
        <v>#N/A</v>
      </c>
      <c r="JE33" s="165" t="e">
        <f t="shared" si="57"/>
        <v>#N/A</v>
      </c>
      <c r="JF33" s="165" t="e">
        <f t="shared" si="57"/>
        <v>#N/A</v>
      </c>
      <c r="JG33" s="165" t="e">
        <f t="shared" si="58"/>
        <v>#N/A</v>
      </c>
      <c r="JH33" s="165" t="e">
        <f t="shared" si="58"/>
        <v>#N/A</v>
      </c>
      <c r="JI33" s="165" t="e">
        <f t="shared" si="58"/>
        <v>#N/A</v>
      </c>
      <c r="JJ33" s="165" t="e">
        <f t="shared" si="58"/>
        <v>#N/A</v>
      </c>
      <c r="JK33" s="165" t="e">
        <f t="shared" si="58"/>
        <v>#N/A</v>
      </c>
      <c r="JL33" s="165" t="e">
        <f t="shared" si="58"/>
        <v>#N/A</v>
      </c>
      <c r="JM33" s="165" t="e">
        <f t="shared" si="58"/>
        <v>#N/A</v>
      </c>
      <c r="JN33" s="165" t="e">
        <f t="shared" si="58"/>
        <v>#N/A</v>
      </c>
      <c r="JO33" s="165" t="e">
        <f t="shared" si="58"/>
        <v>#N/A</v>
      </c>
      <c r="JP33" s="165" t="e">
        <f t="shared" si="58"/>
        <v>#N/A</v>
      </c>
      <c r="JQ33" s="165" t="e">
        <f t="shared" si="58"/>
        <v>#N/A</v>
      </c>
      <c r="JR33" s="165" t="e">
        <f t="shared" si="58"/>
        <v>#N/A</v>
      </c>
      <c r="JS33" s="165" t="e">
        <f t="shared" si="58"/>
        <v>#N/A</v>
      </c>
      <c r="JT33" s="165" t="e">
        <f t="shared" si="58"/>
        <v>#N/A</v>
      </c>
      <c r="JU33" s="165" t="e">
        <f t="shared" si="58"/>
        <v>#N/A</v>
      </c>
      <c r="JV33" s="165" t="e">
        <f t="shared" si="58"/>
        <v>#N/A</v>
      </c>
      <c r="JW33" s="165" t="e">
        <f t="shared" si="48"/>
        <v>#N/A</v>
      </c>
      <c r="JX33" s="165" t="e">
        <f t="shared" si="48"/>
        <v>#N/A</v>
      </c>
      <c r="JY33" s="165" t="e">
        <f t="shared" si="48"/>
        <v>#N/A</v>
      </c>
      <c r="JZ33" s="165" t="e">
        <f t="shared" si="48"/>
        <v>#N/A</v>
      </c>
      <c r="KA33" s="165" t="e">
        <f t="shared" si="48"/>
        <v>#N/A</v>
      </c>
      <c r="KB33" s="165" t="e">
        <f t="shared" si="48"/>
        <v>#N/A</v>
      </c>
      <c r="KC33" s="165" t="e">
        <f t="shared" si="48"/>
        <v>#N/A</v>
      </c>
      <c r="KD33" s="165" t="e">
        <f t="shared" si="48"/>
        <v>#N/A</v>
      </c>
      <c r="KE33" s="165" t="e">
        <f t="shared" si="48"/>
        <v>#N/A</v>
      </c>
      <c r="KF33" s="165" t="e">
        <f t="shared" si="48"/>
        <v>#N/A</v>
      </c>
      <c r="KG33" s="165" t="e">
        <f t="shared" si="48"/>
        <v>#N/A</v>
      </c>
      <c r="KH33" s="165" t="e">
        <f t="shared" si="59"/>
        <v>#N/A</v>
      </c>
      <c r="KI33" s="165" t="e">
        <f t="shared" si="59"/>
        <v>#N/A</v>
      </c>
      <c r="KJ33" s="165" t="e">
        <f t="shared" si="59"/>
        <v>#N/A</v>
      </c>
      <c r="KK33" s="165" t="e">
        <f t="shared" si="59"/>
        <v>#N/A</v>
      </c>
      <c r="KL33" s="165" t="e">
        <f t="shared" si="59"/>
        <v>#N/A</v>
      </c>
      <c r="KM33" s="165" t="e">
        <f t="shared" si="49"/>
        <v>#N/A</v>
      </c>
      <c r="KN33" s="165" t="e">
        <f t="shared" si="49"/>
        <v>#N/A</v>
      </c>
      <c r="KO33" s="165" t="e">
        <f t="shared" si="49"/>
        <v>#N/A</v>
      </c>
      <c r="KP33" s="165" t="e">
        <f t="shared" si="49"/>
        <v>#N/A</v>
      </c>
      <c r="KQ33" s="165" t="e">
        <f t="shared" si="49"/>
        <v>#N/A</v>
      </c>
      <c r="KR33" s="165" t="e">
        <f t="shared" si="49"/>
        <v>#N/A</v>
      </c>
      <c r="KS33" s="165" t="e">
        <f t="shared" si="49"/>
        <v>#N/A</v>
      </c>
      <c r="KT33" s="165" t="e">
        <f t="shared" si="49"/>
        <v>#N/A</v>
      </c>
      <c r="KU33" s="165" t="e">
        <f t="shared" si="49"/>
        <v>#N/A</v>
      </c>
      <c r="KV33" s="165" t="e">
        <f t="shared" si="49"/>
        <v>#N/A</v>
      </c>
      <c r="KW33" s="165" t="e">
        <f t="shared" si="49"/>
        <v>#N/A</v>
      </c>
      <c r="KX33" s="165" t="e">
        <f t="shared" si="49"/>
        <v>#N/A</v>
      </c>
      <c r="KY33" s="165" t="e">
        <f t="shared" si="49"/>
        <v>#N/A</v>
      </c>
      <c r="KZ33" s="165" t="e">
        <f t="shared" si="49"/>
        <v>#N/A</v>
      </c>
      <c r="LA33" s="165" t="e">
        <f t="shared" si="49"/>
        <v>#N/A</v>
      </c>
      <c r="LB33" s="165" t="e">
        <f t="shared" si="49"/>
        <v>#N/A</v>
      </c>
      <c r="LC33" s="165" t="e">
        <f t="shared" si="60"/>
        <v>#N/A</v>
      </c>
      <c r="LD33" s="165" t="e">
        <f t="shared" si="60"/>
        <v>#N/A</v>
      </c>
      <c r="LE33" s="165" t="e">
        <f t="shared" si="60"/>
        <v>#N/A</v>
      </c>
      <c r="LF33" s="165" t="e">
        <f t="shared" si="60"/>
        <v>#N/A</v>
      </c>
      <c r="LG33" s="165" t="e">
        <f t="shared" si="60"/>
        <v>#N/A</v>
      </c>
      <c r="LH33" s="165" t="e">
        <f t="shared" si="60"/>
        <v>#N/A</v>
      </c>
      <c r="LI33" s="165" t="e">
        <f t="shared" si="60"/>
        <v>#N/A</v>
      </c>
      <c r="LJ33" s="165" t="e">
        <f t="shared" si="60"/>
        <v>#N/A</v>
      </c>
      <c r="LK33" s="165" t="e">
        <f t="shared" si="60"/>
        <v>#N/A</v>
      </c>
      <c r="LL33" s="165" t="e">
        <f t="shared" si="60"/>
        <v>#N/A</v>
      </c>
      <c r="LM33" s="165" t="e">
        <f t="shared" si="60"/>
        <v>#N/A</v>
      </c>
      <c r="LN33" s="165" t="e">
        <f t="shared" si="60"/>
        <v>#N/A</v>
      </c>
      <c r="LO33" s="165" t="e">
        <f t="shared" si="60"/>
        <v>#N/A</v>
      </c>
      <c r="LP33" s="165" t="e">
        <f t="shared" si="60"/>
        <v>#N/A</v>
      </c>
      <c r="LQ33" s="165" t="e">
        <f t="shared" si="60"/>
        <v>#N/A</v>
      </c>
      <c r="LR33" s="165" t="e">
        <f t="shared" si="60"/>
        <v>#N/A</v>
      </c>
      <c r="LS33" s="165" t="e">
        <f t="shared" si="61"/>
        <v>#N/A</v>
      </c>
      <c r="LT33" s="165" t="e">
        <f t="shared" si="61"/>
        <v>#N/A</v>
      </c>
      <c r="LU33" s="165" t="e">
        <f t="shared" si="61"/>
        <v>#N/A</v>
      </c>
      <c r="LV33" s="165" t="e">
        <f t="shared" si="61"/>
        <v>#N/A</v>
      </c>
      <c r="LW33" s="165" t="e">
        <f t="shared" si="61"/>
        <v>#N/A</v>
      </c>
      <c r="LX33" s="165" t="e">
        <f t="shared" si="61"/>
        <v>#N/A</v>
      </c>
      <c r="LY33" s="165" t="e">
        <f t="shared" si="61"/>
        <v>#N/A</v>
      </c>
      <c r="LZ33" s="165" t="e">
        <f t="shared" si="61"/>
        <v>#N/A</v>
      </c>
      <c r="MA33" s="165" t="e">
        <f t="shared" si="61"/>
        <v>#N/A</v>
      </c>
      <c r="MB33" s="165" t="e">
        <f t="shared" si="61"/>
        <v>#N/A</v>
      </c>
      <c r="MC33" s="165" t="e">
        <f t="shared" si="61"/>
        <v>#N/A</v>
      </c>
      <c r="MD33" s="165" t="e">
        <f t="shared" si="61"/>
        <v>#N/A</v>
      </c>
      <c r="ME33" s="165" t="e">
        <f t="shared" si="61"/>
        <v>#N/A</v>
      </c>
      <c r="MF33" s="165" t="e">
        <f t="shared" si="61"/>
        <v>#N/A</v>
      </c>
      <c r="MG33" s="165" t="e">
        <f t="shared" si="61"/>
        <v>#N/A</v>
      </c>
      <c r="MH33" s="165" t="e">
        <f t="shared" si="61"/>
        <v>#N/A</v>
      </c>
      <c r="MI33" s="165" t="e">
        <f t="shared" si="50"/>
        <v>#N/A</v>
      </c>
      <c r="MJ33" s="165" t="e">
        <f t="shared" si="50"/>
        <v>#N/A</v>
      </c>
      <c r="MK33" s="165" t="e">
        <f t="shared" si="50"/>
        <v>#N/A</v>
      </c>
      <c r="ML33" s="165" t="e">
        <f t="shared" si="50"/>
        <v>#N/A</v>
      </c>
      <c r="MM33" s="165" t="e">
        <f t="shared" si="50"/>
        <v>#N/A</v>
      </c>
      <c r="MN33" s="165" t="e">
        <f t="shared" si="50"/>
        <v>#N/A</v>
      </c>
      <c r="MO33" s="165" t="e">
        <f t="shared" si="50"/>
        <v>#N/A</v>
      </c>
      <c r="MP33" s="165" t="e">
        <f t="shared" si="50"/>
        <v>#N/A</v>
      </c>
      <c r="MQ33" s="165" t="e">
        <f t="shared" si="50"/>
        <v>#N/A</v>
      </c>
      <c r="MR33" s="165" t="e">
        <f t="shared" si="50"/>
        <v>#N/A</v>
      </c>
      <c r="MS33" s="165" t="e">
        <f t="shared" si="50"/>
        <v>#N/A</v>
      </c>
      <c r="MT33" s="165" t="e">
        <f t="shared" si="62"/>
        <v>#N/A</v>
      </c>
      <c r="MU33" s="165" t="e">
        <f t="shared" si="62"/>
        <v>#N/A</v>
      </c>
      <c r="MV33" s="165" t="e">
        <f t="shared" si="62"/>
        <v>#N/A</v>
      </c>
      <c r="MW33" s="165" t="e">
        <f t="shared" si="62"/>
        <v>#N/A</v>
      </c>
      <c r="MX33" s="165" t="e">
        <f t="shared" si="62"/>
        <v>#N/A</v>
      </c>
      <c r="MY33" s="165" t="e">
        <f t="shared" si="51"/>
        <v>#N/A</v>
      </c>
      <c r="MZ33" s="165" t="e">
        <f t="shared" si="51"/>
        <v>#N/A</v>
      </c>
      <c r="NA33" s="165" t="e">
        <f t="shared" si="51"/>
        <v>#N/A</v>
      </c>
      <c r="NB33" s="165" t="e">
        <f t="shared" si="51"/>
        <v>#N/A</v>
      </c>
      <c r="NC33" s="165" t="e">
        <f t="shared" si="51"/>
        <v>#N/A</v>
      </c>
      <c r="ND33" s="165" t="e">
        <f t="shared" si="51"/>
        <v>#N/A</v>
      </c>
      <c r="NE33" s="165" t="e">
        <f t="shared" si="51"/>
        <v>#N/A</v>
      </c>
      <c r="NF33" s="165" t="e">
        <f t="shared" si="51"/>
        <v>#N/A</v>
      </c>
      <c r="NG33" s="165" t="e">
        <f t="shared" si="51"/>
        <v>#N/A</v>
      </c>
      <c r="NH33" s="165" t="e">
        <f t="shared" si="51"/>
        <v>#N/A</v>
      </c>
      <c r="NI33" s="165" t="e">
        <f t="shared" si="51"/>
        <v>#N/A</v>
      </c>
      <c r="NJ33" s="165" t="e">
        <f t="shared" si="51"/>
        <v>#N/A</v>
      </c>
      <c r="NK33" s="165" t="e">
        <f t="shared" si="51"/>
        <v>#N/A</v>
      </c>
      <c r="NL33" s="165" t="e">
        <f t="shared" si="51"/>
        <v>#N/A</v>
      </c>
      <c r="NM33" s="165" t="e">
        <f t="shared" si="51"/>
        <v>#N/A</v>
      </c>
      <c r="NN33" s="165" t="e">
        <f t="shared" si="51"/>
        <v>#N/A</v>
      </c>
      <c r="NO33" s="165" t="e">
        <f t="shared" si="63"/>
        <v>#N/A</v>
      </c>
      <c r="NP33" s="165" t="e">
        <f t="shared" si="63"/>
        <v>#N/A</v>
      </c>
      <c r="NQ33" s="165" t="e">
        <f t="shared" si="63"/>
        <v>#N/A</v>
      </c>
      <c r="NR33" s="165" t="e">
        <f t="shared" si="63"/>
        <v>#N/A</v>
      </c>
      <c r="NS33" s="165" t="e">
        <f t="shared" si="63"/>
        <v>#N/A</v>
      </c>
      <c r="NT33" s="165" t="e">
        <f t="shared" si="63"/>
        <v>#N/A</v>
      </c>
      <c r="NU33" s="165" t="e">
        <f t="shared" si="63"/>
        <v>#N/A</v>
      </c>
      <c r="NV33" s="165" t="e">
        <f t="shared" si="63"/>
        <v>#N/A</v>
      </c>
      <c r="NW33" s="165" t="e">
        <f t="shared" si="63"/>
        <v>#N/A</v>
      </c>
      <c r="NX33" s="165" t="e">
        <f t="shared" si="63"/>
        <v>#N/A</v>
      </c>
      <c r="NY33" s="165" t="e">
        <f t="shared" si="63"/>
        <v>#N/A</v>
      </c>
      <c r="NZ33" s="165" t="e">
        <f t="shared" si="63"/>
        <v>#N/A</v>
      </c>
      <c r="OA33" s="165" t="e">
        <f t="shared" si="63"/>
        <v>#N/A</v>
      </c>
      <c r="OB33" s="165" t="e">
        <f t="shared" si="63"/>
        <v>#N/A</v>
      </c>
      <c r="OC33" s="165" t="e">
        <f t="shared" si="63"/>
        <v>#N/A</v>
      </c>
      <c r="OD33" s="165" t="e">
        <f t="shared" si="63"/>
        <v>#N/A</v>
      </c>
      <c r="OE33" s="165" t="e">
        <f t="shared" si="64"/>
        <v>#N/A</v>
      </c>
      <c r="OF33" s="165" t="e">
        <f t="shared" si="64"/>
        <v>#N/A</v>
      </c>
      <c r="OG33" s="165" t="e">
        <f t="shared" si="64"/>
        <v>#N/A</v>
      </c>
      <c r="OH33" s="165" t="e">
        <f t="shared" si="64"/>
        <v>#N/A</v>
      </c>
      <c r="OI33" s="165" t="e">
        <f t="shared" si="64"/>
        <v>#N/A</v>
      </c>
      <c r="OJ33" s="165" t="e">
        <f t="shared" si="64"/>
        <v>#N/A</v>
      </c>
      <c r="OK33" s="165" t="e">
        <f t="shared" si="64"/>
        <v>#N/A</v>
      </c>
      <c r="OL33" s="165" t="e">
        <f t="shared" si="64"/>
        <v>#N/A</v>
      </c>
      <c r="OM33" s="165" t="e">
        <f t="shared" si="64"/>
        <v>#N/A</v>
      </c>
      <c r="ON33" s="165" t="e">
        <f t="shared" si="64"/>
        <v>#N/A</v>
      </c>
      <c r="OO33" s="165" t="e">
        <f t="shared" si="64"/>
        <v>#N/A</v>
      </c>
      <c r="OP33" s="165" t="e">
        <f t="shared" si="64"/>
        <v>#N/A</v>
      </c>
      <c r="OQ33" s="165" t="e">
        <f t="shared" si="64"/>
        <v>#N/A</v>
      </c>
      <c r="OR33" s="165" t="e">
        <f t="shared" si="64"/>
        <v>#N/A</v>
      </c>
      <c r="OS33" s="165" t="e">
        <f t="shared" si="64"/>
        <v>#N/A</v>
      </c>
      <c r="OT33" s="165" t="e">
        <f t="shared" si="64"/>
        <v>#N/A</v>
      </c>
      <c r="OU33" s="165" t="e">
        <f t="shared" si="52"/>
        <v>#N/A</v>
      </c>
      <c r="OV33" s="165" t="e">
        <f t="shared" si="52"/>
        <v>#N/A</v>
      </c>
      <c r="OW33" s="165" t="e">
        <f t="shared" si="52"/>
        <v>#N/A</v>
      </c>
      <c r="OX33" s="165" t="e">
        <f t="shared" si="52"/>
        <v>#N/A</v>
      </c>
      <c r="OY33" s="165" t="e">
        <f t="shared" si="52"/>
        <v>#N/A</v>
      </c>
      <c r="OZ33" s="165" t="e">
        <f t="shared" si="52"/>
        <v>#N/A</v>
      </c>
      <c r="PA33" s="165" t="e">
        <f t="shared" si="52"/>
        <v>#N/A</v>
      </c>
      <c r="PB33" s="165" t="e">
        <f t="shared" si="52"/>
        <v>#N/A</v>
      </c>
      <c r="PC33" s="165" t="e">
        <f t="shared" si="52"/>
        <v>#N/A</v>
      </c>
      <c r="PD33" s="165" t="e">
        <f t="shared" si="52"/>
        <v>#N/A</v>
      </c>
      <c r="PE33" s="165" t="e">
        <f t="shared" si="52"/>
        <v>#N/A</v>
      </c>
      <c r="PF33" s="165" t="e">
        <f t="shared" si="65"/>
        <v>#N/A</v>
      </c>
      <c r="PG33" s="165" t="e">
        <f t="shared" si="65"/>
        <v>#N/A</v>
      </c>
      <c r="PH33" s="165" t="e">
        <f t="shared" si="65"/>
        <v>#N/A</v>
      </c>
      <c r="PI33" s="165" t="e">
        <f t="shared" si="65"/>
        <v>#N/A</v>
      </c>
      <c r="PJ33" s="165" t="e">
        <f t="shared" si="65"/>
        <v>#N/A</v>
      </c>
      <c r="PK33" s="165" t="e">
        <f t="shared" si="65"/>
        <v>#N/A</v>
      </c>
      <c r="PL33" s="165" t="e">
        <f t="shared" si="65"/>
        <v>#N/A</v>
      </c>
      <c r="PM33" s="165" t="e">
        <f t="shared" si="65"/>
        <v>#N/A</v>
      </c>
      <c r="PN33" s="165" t="e">
        <f t="shared" si="65"/>
        <v>#N/A</v>
      </c>
      <c r="PO33" s="165" t="e">
        <f t="shared" si="65"/>
        <v>#N/A</v>
      </c>
    </row>
    <row r="34" spans="1:431" hidden="1" x14ac:dyDescent="0.45">
      <c r="A34" s="362"/>
      <c r="B34" s="368" t="str">
        <f>IF($R34="","",ROUND(_xlfn.NORM.INV(ABS(VLOOKUP($T$1,VLookups!$A$43:$B$44,2,FALSE)-B$2),$N34,$R34),0))</f>
        <v/>
      </c>
      <c r="C34" s="374" t="str">
        <f t="shared" si="36"/>
        <v/>
      </c>
      <c r="D34" s="375" t="str">
        <f t="shared" si="37"/>
        <v/>
      </c>
      <c r="E34" s="105"/>
      <c r="F34" s="113"/>
      <c r="G34" s="118" t="str">
        <f t="shared" si="30"/>
        <v/>
      </c>
      <c r="H34" s="91"/>
      <c r="I34" s="118" t="str">
        <f t="shared" si="31"/>
        <v/>
      </c>
      <c r="J34" s="113"/>
      <c r="K34" s="106"/>
      <c r="L34" s="120" t="str">
        <f t="shared" si="0"/>
        <v/>
      </c>
      <c r="M34" s="120" t="str">
        <f t="shared" si="1"/>
        <v/>
      </c>
      <c r="N34" s="71" t="str">
        <f t="shared" si="32"/>
        <v/>
      </c>
      <c r="O34" s="23"/>
      <c r="P34" s="55"/>
      <c r="Q34" s="298"/>
      <c r="R34" s="72" t="str">
        <f>IF(AND(G34&gt;0,H34&gt;0,I34&gt;0),IF(ISBLANK(Q34),IF(ISBLANK(O34),"",(I34-G34)*VLOOKUP(O34,VLookups!$A$4:$B$13,2,FALSE)),Q34),"")</f>
        <v/>
      </c>
      <c r="S34" s="73" t="str">
        <f t="shared" si="2"/>
        <v/>
      </c>
      <c r="T34" s="91"/>
      <c r="U34" s="265" t="str">
        <f>IF(AND(T34&gt;0,H34&gt;0,NOT(R34="")),ABS(VLOOKUP($T$1,VLookups!$A$43:$B$44,2,FALSE)-_xlfn.NORM.DIST(T34,N34,R34,TRUE)),"")</f>
        <v/>
      </c>
      <c r="V34" s="90" t="str">
        <f>IF(AND($G34&gt;0,$H34&gt;0,$I34&gt;0,NOT(ISBLANK($O34))),_xlfn.NORM.INV(ABS(VLOOKUP($T$1,VLookups!$A$43:$B$44,2,FALSE)-V$3),$N34,$R34),"")</f>
        <v/>
      </c>
      <c r="W34" s="89" t="str">
        <f>IF(AND($G34&gt;0,$H34&gt;0,$I34&gt;0,NOT(ISBLANK($O34))),_xlfn.NORM.INV(ABS(VLOOKUP($T$1,VLookups!$A$43:$B$44,2,FALSE)-W$3),$N34,$R34),"")</f>
        <v/>
      </c>
      <c r="X34" s="90" t="str">
        <f>IF(AND($G34&gt;0,$H34&gt;0,$I34&gt;0,NOT(ISBLANK($O34))),_xlfn.NORM.INV(ABS(VLOOKUP($T$1,VLookups!$A$43:$B$44,2,FALSE)-X$3),$N34,$R34),"")</f>
        <v/>
      </c>
      <c r="Y34" s="89" t="str">
        <f>IF(AND($G34&gt;0,$H34&gt;0,$I34&gt;0,NOT(ISBLANK($O34))),_xlfn.NORM.INV(ABS(VLOOKUP($T$1,VLookups!$A$43:$B$44,2,FALSE)-Y$3),$N34,$R34),"")</f>
        <v/>
      </c>
      <c r="Z34" s="90" t="str">
        <f>IF(AND($G34&gt;0,$H34&gt;0,$I34&gt;0,NOT(ISBLANK($O34))),_xlfn.NORM.INV(ABS(VLOOKUP($T$1,VLookups!$A$43:$B$44,2,FALSE)-Z$3),$N34,$R34),"")</f>
        <v/>
      </c>
      <c r="AA34" s="89" t="str">
        <f>IF(AND($G34&gt;0,$H34&gt;0,$I34&gt;0,NOT(ISBLANK($O34))),_xlfn.NORM.INV(ABS(VLOOKUP($T$1,VLookups!$A$43:$B$44,2,FALSE)-AA$3),$N34,$R34),"")</f>
        <v/>
      </c>
      <c r="AB34" s="5"/>
      <c r="AC34" s="164" t="str">
        <f t="shared" si="33"/>
        <v/>
      </c>
      <c r="AD34" s="47" t="str">
        <f t="shared" si="71"/>
        <v/>
      </c>
      <c r="AE34" s="47" t="str">
        <f t="shared" si="71"/>
        <v/>
      </c>
      <c r="AF34" s="47" t="str">
        <f t="shared" si="71"/>
        <v/>
      </c>
      <c r="AG34" s="47" t="str">
        <f t="shared" si="71"/>
        <v/>
      </c>
      <c r="AH34" s="47" t="str">
        <f t="shared" si="71"/>
        <v/>
      </c>
      <c r="AI34" s="47" t="str">
        <f t="shared" si="71"/>
        <v/>
      </c>
      <c r="AJ34" s="47" t="str">
        <f t="shared" si="71"/>
        <v/>
      </c>
      <c r="AK34" s="47" t="str">
        <f t="shared" si="71"/>
        <v/>
      </c>
      <c r="AL34" s="47" t="str">
        <f t="shared" si="71"/>
        <v/>
      </c>
      <c r="AM34" s="47" t="str">
        <f t="shared" si="71"/>
        <v/>
      </c>
      <c r="AN34" s="47" t="str">
        <f t="shared" si="71"/>
        <v/>
      </c>
      <c r="AO34" s="47" t="str">
        <f t="shared" si="71"/>
        <v/>
      </c>
      <c r="AP34" s="47" t="str">
        <f t="shared" si="71"/>
        <v/>
      </c>
      <c r="AQ34" s="47" t="str">
        <f t="shared" si="71"/>
        <v/>
      </c>
      <c r="AR34" s="47" t="str">
        <f t="shared" si="71"/>
        <v/>
      </c>
      <c r="AS34" s="47" t="str">
        <f t="shared" si="71"/>
        <v/>
      </c>
      <c r="AT34" s="47" t="str">
        <f t="shared" si="67"/>
        <v/>
      </c>
      <c r="AU34" s="47" t="str">
        <f t="shared" si="67"/>
        <v/>
      </c>
      <c r="AV34" s="47" t="str">
        <f t="shared" si="67"/>
        <v/>
      </c>
      <c r="AW34" s="47" t="str">
        <f t="shared" si="67"/>
        <v/>
      </c>
      <c r="AX34" s="47" t="str">
        <f t="shared" si="67"/>
        <v/>
      </c>
      <c r="AY34" s="47" t="str">
        <f t="shared" si="67"/>
        <v/>
      </c>
      <c r="AZ34" s="47" t="str">
        <f t="shared" si="67"/>
        <v/>
      </c>
      <c r="BA34" s="47" t="str">
        <f t="shared" si="67"/>
        <v/>
      </c>
      <c r="BB34" s="47" t="str">
        <f t="shared" si="67"/>
        <v/>
      </c>
      <c r="BC34" s="47" t="str">
        <f t="shared" si="67"/>
        <v/>
      </c>
      <c r="BD34" s="47" t="str">
        <f t="shared" si="67"/>
        <v/>
      </c>
      <c r="BE34" s="47" t="str">
        <f t="shared" si="68"/>
        <v/>
      </c>
      <c r="BF34" s="47" t="str">
        <f t="shared" si="68"/>
        <v/>
      </c>
      <c r="BG34" s="47" t="str">
        <f t="shared" si="68"/>
        <v/>
      </c>
      <c r="BH34" s="47" t="str">
        <f t="shared" si="68"/>
        <v/>
      </c>
      <c r="BI34" s="47" t="str">
        <f t="shared" si="68"/>
        <v/>
      </c>
      <c r="BJ34" s="47" t="str">
        <f t="shared" si="68"/>
        <v/>
      </c>
      <c r="BK34" s="47" t="str">
        <f t="shared" si="68"/>
        <v/>
      </c>
      <c r="BL34" s="47" t="str">
        <f t="shared" si="68"/>
        <v/>
      </c>
      <c r="BM34" s="47" t="str">
        <f t="shared" si="68"/>
        <v/>
      </c>
      <c r="BN34" s="47" t="str">
        <f t="shared" si="68"/>
        <v/>
      </c>
      <c r="BO34" s="47" t="str">
        <f t="shared" si="68"/>
        <v/>
      </c>
      <c r="BP34" s="47" t="str">
        <f t="shared" si="68"/>
        <v/>
      </c>
      <c r="BQ34" s="47" t="str">
        <f t="shared" si="68"/>
        <v/>
      </c>
      <c r="BR34" s="47" t="str">
        <f t="shared" si="68"/>
        <v/>
      </c>
      <c r="BS34" s="47" t="str">
        <f t="shared" si="68"/>
        <v/>
      </c>
      <c r="BT34" s="47" t="str">
        <f t="shared" si="68"/>
        <v/>
      </c>
      <c r="BU34" s="47" t="str">
        <f t="shared" si="69"/>
        <v/>
      </c>
      <c r="BV34" s="47" t="str">
        <f t="shared" si="69"/>
        <v/>
      </c>
      <c r="BW34" s="47" t="str">
        <f t="shared" si="69"/>
        <v/>
      </c>
      <c r="BX34" s="47" t="str">
        <f t="shared" si="69"/>
        <v/>
      </c>
      <c r="BY34" s="47" t="str">
        <f t="shared" si="69"/>
        <v/>
      </c>
      <c r="BZ34" s="47" t="str">
        <f t="shared" si="69"/>
        <v/>
      </c>
      <c r="CA34" s="47" t="str">
        <f t="shared" si="69"/>
        <v/>
      </c>
      <c r="CB34" s="47" t="str">
        <f t="shared" si="69"/>
        <v/>
      </c>
      <c r="CC34" s="47" t="str">
        <f t="shared" si="69"/>
        <v/>
      </c>
      <c r="CD34" s="47" t="str">
        <f t="shared" si="69"/>
        <v/>
      </c>
      <c r="CE34" s="47" t="str">
        <f t="shared" si="69"/>
        <v/>
      </c>
      <c r="CF34" s="47" t="str">
        <f t="shared" si="69"/>
        <v/>
      </c>
      <c r="CG34" s="47" t="str">
        <f t="shared" si="69"/>
        <v/>
      </c>
      <c r="CH34" s="47" t="str">
        <f t="shared" si="69"/>
        <v/>
      </c>
      <c r="CI34" s="47" t="str">
        <f t="shared" si="69"/>
        <v/>
      </c>
      <c r="CJ34" s="47" t="str">
        <f t="shared" si="69"/>
        <v/>
      </c>
      <c r="CK34" s="47" t="str">
        <f t="shared" si="70"/>
        <v/>
      </c>
      <c r="CL34" s="47" t="str">
        <f t="shared" si="70"/>
        <v/>
      </c>
      <c r="CM34" s="47" t="str">
        <f t="shared" si="70"/>
        <v/>
      </c>
      <c r="CN34" s="47" t="str">
        <f t="shared" si="70"/>
        <v/>
      </c>
      <c r="CO34" s="47" t="str">
        <f t="shared" si="70"/>
        <v/>
      </c>
      <c r="CP34" s="47" t="str">
        <f t="shared" si="70"/>
        <v/>
      </c>
      <c r="CQ34" s="47" t="str">
        <f t="shared" si="70"/>
        <v/>
      </c>
      <c r="CR34" s="47" t="str">
        <f t="shared" si="70"/>
        <v/>
      </c>
      <c r="CS34" s="47" t="str">
        <f t="shared" si="70"/>
        <v/>
      </c>
      <c r="CT34" s="47" t="str">
        <f t="shared" si="70"/>
        <v/>
      </c>
      <c r="CU34" s="47" t="str">
        <f t="shared" si="70"/>
        <v/>
      </c>
      <c r="CV34" s="47" t="str">
        <f t="shared" si="70"/>
        <v/>
      </c>
      <c r="CW34" s="47" t="str">
        <f t="shared" si="70"/>
        <v/>
      </c>
      <c r="CX34" s="47" t="str">
        <f t="shared" si="70"/>
        <v/>
      </c>
      <c r="CY34" s="47" t="str">
        <f t="shared" si="70"/>
        <v/>
      </c>
      <c r="CZ34" s="47" t="str">
        <f t="shared" si="70"/>
        <v/>
      </c>
      <c r="DA34" s="47" t="str">
        <f t="shared" si="53"/>
        <v/>
      </c>
      <c r="DB34" s="47" t="str">
        <f t="shared" si="53"/>
        <v/>
      </c>
      <c r="DC34" s="47" t="str">
        <f t="shared" si="53"/>
        <v/>
      </c>
      <c r="DD34" s="47" t="str">
        <f t="shared" si="53"/>
        <v/>
      </c>
      <c r="DE34" s="47" t="str">
        <f t="shared" si="53"/>
        <v/>
      </c>
      <c r="DF34" s="47" t="str">
        <f t="shared" si="53"/>
        <v/>
      </c>
      <c r="DG34" s="47" t="str">
        <f t="shared" si="40"/>
        <v/>
      </c>
      <c r="DH34" s="47" t="str">
        <f t="shared" si="40"/>
        <v/>
      </c>
      <c r="DI34" s="47" t="str">
        <f t="shared" si="40"/>
        <v/>
      </c>
      <c r="DJ34" s="47" t="str">
        <f t="shared" si="40"/>
        <v/>
      </c>
      <c r="DK34" s="47" t="str">
        <f t="shared" si="40"/>
        <v/>
      </c>
      <c r="DL34" s="47" t="str">
        <f t="shared" si="40"/>
        <v/>
      </c>
      <c r="DM34" s="47" t="str">
        <f t="shared" si="40"/>
        <v/>
      </c>
      <c r="DN34" s="47" t="str">
        <f t="shared" si="40"/>
        <v/>
      </c>
      <c r="DO34" s="47" t="str">
        <f t="shared" si="40"/>
        <v/>
      </c>
      <c r="DP34" s="47" t="str">
        <f t="shared" si="40"/>
        <v/>
      </c>
      <c r="DQ34" s="47" t="str">
        <f t="shared" si="40"/>
        <v/>
      </c>
      <c r="DR34" s="47" t="str">
        <f t="shared" si="40"/>
        <v/>
      </c>
      <c r="DS34" s="47" t="str">
        <f t="shared" si="40"/>
        <v/>
      </c>
      <c r="DT34" s="47" t="str">
        <f t="shared" si="40"/>
        <v/>
      </c>
      <c r="DU34" s="47" t="str">
        <f t="shared" si="40"/>
        <v/>
      </c>
      <c r="DV34" s="47" t="str">
        <f t="shared" si="54"/>
        <v/>
      </c>
      <c r="DW34" s="47" t="str">
        <f t="shared" si="54"/>
        <v/>
      </c>
      <c r="DX34" s="47" t="str">
        <f t="shared" si="54"/>
        <v/>
      </c>
      <c r="DY34" s="47" t="str">
        <f t="shared" si="54"/>
        <v/>
      </c>
      <c r="DZ34" s="179" t="str">
        <f t="shared" si="35"/>
        <v/>
      </c>
      <c r="EA34" s="47" t="str">
        <f t="shared" si="55"/>
        <v/>
      </c>
      <c r="EB34" s="47" t="str">
        <f t="shared" si="55"/>
        <v/>
      </c>
      <c r="EC34" s="47" t="str">
        <f t="shared" si="55"/>
        <v/>
      </c>
      <c r="ED34" s="47" t="str">
        <f t="shared" si="55"/>
        <v/>
      </c>
      <c r="EE34" s="47" t="str">
        <f t="shared" si="55"/>
        <v/>
      </c>
      <c r="EF34" s="47" t="str">
        <f t="shared" si="55"/>
        <v/>
      </c>
      <c r="EG34" s="47" t="str">
        <f t="shared" si="55"/>
        <v/>
      </c>
      <c r="EH34" s="47" t="str">
        <f t="shared" si="55"/>
        <v/>
      </c>
      <c r="EI34" s="47" t="str">
        <f t="shared" si="55"/>
        <v/>
      </c>
      <c r="EJ34" s="47" t="str">
        <f t="shared" si="55"/>
        <v/>
      </c>
      <c r="EK34" s="47" t="str">
        <f t="shared" si="55"/>
        <v/>
      </c>
      <c r="EL34" s="47" t="str">
        <f t="shared" si="55"/>
        <v/>
      </c>
      <c r="EM34" s="47" t="str">
        <f t="shared" si="55"/>
        <v/>
      </c>
      <c r="EN34" s="47" t="str">
        <f t="shared" si="55"/>
        <v/>
      </c>
      <c r="EO34" s="47" t="str">
        <f t="shared" si="55"/>
        <v/>
      </c>
      <c r="EP34" s="47" t="str">
        <f t="shared" si="41"/>
        <v/>
      </c>
      <c r="EQ34" s="47" t="str">
        <f t="shared" si="41"/>
        <v/>
      </c>
      <c r="ER34" s="47" t="str">
        <f t="shared" si="41"/>
        <v/>
      </c>
      <c r="ES34" s="47" t="str">
        <f t="shared" si="41"/>
        <v/>
      </c>
      <c r="ET34" s="47" t="str">
        <f t="shared" si="41"/>
        <v/>
      </c>
      <c r="EU34" s="47" t="str">
        <f t="shared" si="41"/>
        <v/>
      </c>
      <c r="EV34" s="47" t="str">
        <f t="shared" si="41"/>
        <v/>
      </c>
      <c r="EW34" s="47" t="str">
        <f t="shared" si="41"/>
        <v/>
      </c>
      <c r="EX34" s="47" t="str">
        <f t="shared" si="41"/>
        <v/>
      </c>
      <c r="EY34" s="47" t="str">
        <f t="shared" si="41"/>
        <v/>
      </c>
      <c r="EZ34" s="47" t="str">
        <f t="shared" si="41"/>
        <v/>
      </c>
      <c r="FA34" s="47" t="str">
        <f t="shared" si="41"/>
        <v/>
      </c>
      <c r="FB34" s="47" t="str">
        <f t="shared" si="41"/>
        <v/>
      </c>
      <c r="FC34" s="47" t="str">
        <f t="shared" si="41"/>
        <v/>
      </c>
      <c r="FD34" s="47" t="str">
        <f t="shared" si="41"/>
        <v/>
      </c>
      <c r="FE34" s="47" t="str">
        <f t="shared" si="41"/>
        <v/>
      </c>
      <c r="FF34" s="47" t="str">
        <f t="shared" si="42"/>
        <v/>
      </c>
      <c r="FG34" s="47" t="str">
        <f t="shared" si="42"/>
        <v/>
      </c>
      <c r="FH34" s="47" t="str">
        <f t="shared" si="42"/>
        <v/>
      </c>
      <c r="FI34" s="47" t="str">
        <f t="shared" si="42"/>
        <v/>
      </c>
      <c r="FJ34" s="47" t="str">
        <f t="shared" si="42"/>
        <v/>
      </c>
      <c r="FK34" s="47" t="str">
        <f t="shared" si="42"/>
        <v/>
      </c>
      <c r="FL34" s="47" t="str">
        <f t="shared" si="42"/>
        <v/>
      </c>
      <c r="FM34" s="47" t="str">
        <f t="shared" si="42"/>
        <v/>
      </c>
      <c r="FN34" s="47" t="str">
        <f t="shared" si="42"/>
        <v/>
      </c>
      <c r="FO34" s="47" t="str">
        <f t="shared" si="42"/>
        <v/>
      </c>
      <c r="FP34" s="47" t="str">
        <f t="shared" si="42"/>
        <v/>
      </c>
      <c r="FQ34" s="47" t="str">
        <f t="shared" si="42"/>
        <v/>
      </c>
      <c r="FR34" s="47" t="str">
        <f t="shared" si="42"/>
        <v/>
      </c>
      <c r="FS34" s="47" t="str">
        <f t="shared" si="42"/>
        <v/>
      </c>
      <c r="FT34" s="47" t="str">
        <f t="shared" si="42"/>
        <v/>
      </c>
      <c r="FU34" s="47" t="str">
        <f t="shared" si="42"/>
        <v/>
      </c>
      <c r="FV34" s="47" t="str">
        <f t="shared" si="43"/>
        <v/>
      </c>
      <c r="FW34" s="47" t="str">
        <f t="shared" si="43"/>
        <v/>
      </c>
      <c r="FX34" s="47" t="str">
        <f t="shared" si="43"/>
        <v/>
      </c>
      <c r="FY34" s="47" t="str">
        <f t="shared" si="43"/>
        <v/>
      </c>
      <c r="FZ34" s="47" t="str">
        <f t="shared" si="43"/>
        <v/>
      </c>
      <c r="GA34" s="47" t="str">
        <f t="shared" si="43"/>
        <v/>
      </c>
      <c r="GB34" s="47" t="str">
        <f t="shared" si="43"/>
        <v/>
      </c>
      <c r="GC34" s="47" t="str">
        <f t="shared" si="43"/>
        <v/>
      </c>
      <c r="GD34" s="47" t="str">
        <f t="shared" si="43"/>
        <v/>
      </c>
      <c r="GE34" s="47" t="str">
        <f t="shared" si="43"/>
        <v/>
      </c>
      <c r="GF34" s="47" t="str">
        <f t="shared" si="43"/>
        <v/>
      </c>
      <c r="GG34" s="47" t="str">
        <f t="shared" si="43"/>
        <v/>
      </c>
      <c r="GH34" s="47" t="str">
        <f t="shared" si="43"/>
        <v/>
      </c>
      <c r="GI34" s="47" t="str">
        <f t="shared" si="43"/>
        <v/>
      </c>
      <c r="GJ34" s="47" t="str">
        <f t="shared" si="43"/>
        <v/>
      </c>
      <c r="GK34" s="47" t="str">
        <f t="shared" si="43"/>
        <v/>
      </c>
      <c r="GL34" s="47" t="str">
        <f t="shared" si="44"/>
        <v/>
      </c>
      <c r="GM34" s="47" t="str">
        <f t="shared" si="44"/>
        <v/>
      </c>
      <c r="GN34" s="47" t="str">
        <f t="shared" si="44"/>
        <v/>
      </c>
      <c r="GO34" s="47" t="str">
        <f t="shared" si="44"/>
        <v/>
      </c>
      <c r="GP34" s="47" t="str">
        <f t="shared" si="44"/>
        <v/>
      </c>
      <c r="GQ34" s="47" t="str">
        <f t="shared" si="44"/>
        <v/>
      </c>
      <c r="GR34" s="47" t="str">
        <f t="shared" si="44"/>
        <v/>
      </c>
      <c r="GS34" s="47" t="str">
        <f t="shared" si="44"/>
        <v/>
      </c>
      <c r="GT34" s="47" t="str">
        <f t="shared" si="44"/>
        <v/>
      </c>
      <c r="GU34" s="47" t="str">
        <f t="shared" si="44"/>
        <v/>
      </c>
      <c r="GV34" s="47" t="str">
        <f t="shared" si="44"/>
        <v/>
      </c>
      <c r="GW34" s="47" t="str">
        <f t="shared" si="44"/>
        <v/>
      </c>
      <c r="GX34" s="47" t="str">
        <f t="shared" si="44"/>
        <v/>
      </c>
      <c r="GY34" s="47" t="str">
        <f t="shared" si="44"/>
        <v/>
      </c>
      <c r="GZ34" s="47" t="str">
        <f t="shared" si="44"/>
        <v/>
      </c>
      <c r="HA34" s="47" t="str">
        <f t="shared" si="44"/>
        <v/>
      </c>
      <c r="HB34" s="47" t="str">
        <f t="shared" si="45"/>
        <v/>
      </c>
      <c r="HC34" s="47" t="str">
        <f t="shared" si="45"/>
        <v/>
      </c>
      <c r="HD34" s="47" t="str">
        <f t="shared" si="45"/>
        <v/>
      </c>
      <c r="HE34" s="47" t="str">
        <f t="shared" si="45"/>
        <v/>
      </c>
      <c r="HF34" s="47" t="str">
        <f t="shared" si="45"/>
        <v/>
      </c>
      <c r="HG34" s="47" t="str">
        <f t="shared" si="45"/>
        <v/>
      </c>
      <c r="HH34" s="47" t="str">
        <f t="shared" si="45"/>
        <v/>
      </c>
      <c r="HI34" s="47" t="str">
        <f t="shared" si="45"/>
        <v/>
      </c>
      <c r="HJ34" s="47" t="str">
        <f t="shared" si="45"/>
        <v/>
      </c>
      <c r="HK34" s="47" t="str">
        <f t="shared" si="45"/>
        <v/>
      </c>
      <c r="HL34" s="47" t="str">
        <f t="shared" si="45"/>
        <v/>
      </c>
      <c r="HM34" s="47" t="str">
        <f t="shared" si="45"/>
        <v/>
      </c>
      <c r="HN34" s="47" t="str">
        <f t="shared" si="45"/>
        <v/>
      </c>
      <c r="HO34" s="47" t="str">
        <f t="shared" si="45"/>
        <v/>
      </c>
      <c r="HP34" s="47" t="str">
        <f t="shared" si="45"/>
        <v/>
      </c>
      <c r="HQ34" s="47" t="str">
        <f t="shared" si="45"/>
        <v/>
      </c>
      <c r="HR34" s="47" t="str">
        <f t="shared" si="46"/>
        <v/>
      </c>
      <c r="HS34" s="47" t="str">
        <f t="shared" si="16"/>
        <v/>
      </c>
      <c r="HT34" s="47" t="str">
        <f t="shared" si="16"/>
        <v/>
      </c>
      <c r="HU34" s="47" t="str">
        <f t="shared" si="16"/>
        <v/>
      </c>
      <c r="HV34" s="47" t="str">
        <f t="shared" si="16"/>
        <v/>
      </c>
      <c r="HW34" s="165" t="e">
        <f t="shared" si="56"/>
        <v>#N/A</v>
      </c>
      <c r="HX34" s="165" t="e">
        <f t="shared" si="56"/>
        <v>#N/A</v>
      </c>
      <c r="HY34" s="165" t="e">
        <f t="shared" si="56"/>
        <v>#N/A</v>
      </c>
      <c r="HZ34" s="165" t="e">
        <f t="shared" si="56"/>
        <v>#N/A</v>
      </c>
      <c r="IA34" s="165" t="e">
        <f t="shared" si="47"/>
        <v>#N/A</v>
      </c>
      <c r="IB34" s="165" t="e">
        <f t="shared" si="47"/>
        <v>#N/A</v>
      </c>
      <c r="IC34" s="165" t="e">
        <f t="shared" si="47"/>
        <v>#N/A</v>
      </c>
      <c r="ID34" s="165" t="e">
        <f t="shared" si="47"/>
        <v>#N/A</v>
      </c>
      <c r="IE34" s="165" t="e">
        <f t="shared" si="47"/>
        <v>#N/A</v>
      </c>
      <c r="IF34" s="165" t="e">
        <f t="shared" si="47"/>
        <v>#N/A</v>
      </c>
      <c r="IG34" s="165" t="e">
        <f t="shared" si="47"/>
        <v>#N/A</v>
      </c>
      <c r="IH34" s="165" t="e">
        <f t="shared" si="47"/>
        <v>#N/A</v>
      </c>
      <c r="II34" s="165" t="e">
        <f t="shared" si="47"/>
        <v>#N/A</v>
      </c>
      <c r="IJ34" s="165" t="e">
        <f t="shared" si="47"/>
        <v>#N/A</v>
      </c>
      <c r="IK34" s="165" t="e">
        <f t="shared" si="47"/>
        <v>#N/A</v>
      </c>
      <c r="IL34" s="165" t="e">
        <f t="shared" si="47"/>
        <v>#N/A</v>
      </c>
      <c r="IM34" s="165" t="e">
        <f t="shared" si="47"/>
        <v>#N/A</v>
      </c>
      <c r="IN34" s="165" t="e">
        <f t="shared" si="47"/>
        <v>#N/A</v>
      </c>
      <c r="IO34" s="165" t="e">
        <f t="shared" si="47"/>
        <v>#N/A</v>
      </c>
      <c r="IP34" s="165" t="e">
        <f t="shared" si="47"/>
        <v>#N/A</v>
      </c>
      <c r="IQ34" s="165" t="e">
        <f t="shared" si="57"/>
        <v>#N/A</v>
      </c>
      <c r="IR34" s="165" t="e">
        <f t="shared" si="57"/>
        <v>#N/A</v>
      </c>
      <c r="IS34" s="165" t="e">
        <f t="shared" si="57"/>
        <v>#N/A</v>
      </c>
      <c r="IT34" s="165" t="e">
        <f t="shared" si="57"/>
        <v>#N/A</v>
      </c>
      <c r="IU34" s="165" t="e">
        <f t="shared" si="57"/>
        <v>#N/A</v>
      </c>
      <c r="IV34" s="165" t="e">
        <f t="shared" si="57"/>
        <v>#N/A</v>
      </c>
      <c r="IW34" s="165" t="e">
        <f t="shared" si="57"/>
        <v>#N/A</v>
      </c>
      <c r="IX34" s="165" t="e">
        <f t="shared" si="57"/>
        <v>#N/A</v>
      </c>
      <c r="IY34" s="165" t="e">
        <f t="shared" si="57"/>
        <v>#N/A</v>
      </c>
      <c r="IZ34" s="165" t="e">
        <f t="shared" si="57"/>
        <v>#N/A</v>
      </c>
      <c r="JA34" s="165" t="e">
        <f t="shared" si="57"/>
        <v>#N/A</v>
      </c>
      <c r="JB34" s="165" t="e">
        <f t="shared" si="57"/>
        <v>#N/A</v>
      </c>
      <c r="JC34" s="165" t="e">
        <f t="shared" si="57"/>
        <v>#N/A</v>
      </c>
      <c r="JD34" s="165" t="e">
        <f t="shared" si="57"/>
        <v>#N/A</v>
      </c>
      <c r="JE34" s="165" t="e">
        <f t="shared" si="57"/>
        <v>#N/A</v>
      </c>
      <c r="JF34" s="165" t="e">
        <f t="shared" si="57"/>
        <v>#N/A</v>
      </c>
      <c r="JG34" s="165" t="e">
        <f t="shared" si="58"/>
        <v>#N/A</v>
      </c>
      <c r="JH34" s="165" t="e">
        <f t="shared" si="58"/>
        <v>#N/A</v>
      </c>
      <c r="JI34" s="165" t="e">
        <f t="shared" si="58"/>
        <v>#N/A</v>
      </c>
      <c r="JJ34" s="165" t="e">
        <f t="shared" si="58"/>
        <v>#N/A</v>
      </c>
      <c r="JK34" s="165" t="e">
        <f t="shared" si="58"/>
        <v>#N/A</v>
      </c>
      <c r="JL34" s="165" t="e">
        <f t="shared" si="58"/>
        <v>#N/A</v>
      </c>
      <c r="JM34" s="165" t="e">
        <f t="shared" si="58"/>
        <v>#N/A</v>
      </c>
      <c r="JN34" s="165" t="e">
        <f t="shared" si="58"/>
        <v>#N/A</v>
      </c>
      <c r="JO34" s="165" t="e">
        <f t="shared" si="58"/>
        <v>#N/A</v>
      </c>
      <c r="JP34" s="165" t="e">
        <f t="shared" si="58"/>
        <v>#N/A</v>
      </c>
      <c r="JQ34" s="165" t="e">
        <f t="shared" si="58"/>
        <v>#N/A</v>
      </c>
      <c r="JR34" s="165" t="e">
        <f t="shared" si="58"/>
        <v>#N/A</v>
      </c>
      <c r="JS34" s="165" t="e">
        <f t="shared" si="58"/>
        <v>#N/A</v>
      </c>
      <c r="JT34" s="165" t="e">
        <f t="shared" si="58"/>
        <v>#N/A</v>
      </c>
      <c r="JU34" s="165" t="e">
        <f t="shared" si="58"/>
        <v>#N/A</v>
      </c>
      <c r="JV34" s="165" t="e">
        <f t="shared" si="58"/>
        <v>#N/A</v>
      </c>
      <c r="JW34" s="165" t="e">
        <f t="shared" si="48"/>
        <v>#N/A</v>
      </c>
      <c r="JX34" s="165" t="e">
        <f t="shared" si="48"/>
        <v>#N/A</v>
      </c>
      <c r="JY34" s="165" t="e">
        <f t="shared" si="48"/>
        <v>#N/A</v>
      </c>
      <c r="JZ34" s="165" t="e">
        <f t="shared" si="48"/>
        <v>#N/A</v>
      </c>
      <c r="KA34" s="165" t="e">
        <f t="shared" si="48"/>
        <v>#N/A</v>
      </c>
      <c r="KB34" s="165" t="e">
        <f t="shared" si="48"/>
        <v>#N/A</v>
      </c>
      <c r="KC34" s="165" t="e">
        <f t="shared" si="48"/>
        <v>#N/A</v>
      </c>
      <c r="KD34" s="165" t="e">
        <f t="shared" si="48"/>
        <v>#N/A</v>
      </c>
      <c r="KE34" s="165" t="e">
        <f t="shared" si="48"/>
        <v>#N/A</v>
      </c>
      <c r="KF34" s="165" t="e">
        <f t="shared" si="48"/>
        <v>#N/A</v>
      </c>
      <c r="KG34" s="165" t="e">
        <f t="shared" si="48"/>
        <v>#N/A</v>
      </c>
      <c r="KH34" s="165" t="e">
        <f t="shared" si="59"/>
        <v>#N/A</v>
      </c>
      <c r="KI34" s="165" t="e">
        <f t="shared" si="59"/>
        <v>#N/A</v>
      </c>
      <c r="KJ34" s="165" t="e">
        <f t="shared" si="59"/>
        <v>#N/A</v>
      </c>
      <c r="KK34" s="165" t="e">
        <f t="shared" si="59"/>
        <v>#N/A</v>
      </c>
      <c r="KL34" s="165" t="e">
        <f t="shared" si="59"/>
        <v>#N/A</v>
      </c>
      <c r="KM34" s="165" t="e">
        <f t="shared" si="49"/>
        <v>#N/A</v>
      </c>
      <c r="KN34" s="165" t="e">
        <f t="shared" si="49"/>
        <v>#N/A</v>
      </c>
      <c r="KO34" s="165" t="e">
        <f t="shared" si="49"/>
        <v>#N/A</v>
      </c>
      <c r="KP34" s="165" t="e">
        <f t="shared" si="49"/>
        <v>#N/A</v>
      </c>
      <c r="KQ34" s="165" t="e">
        <f t="shared" si="49"/>
        <v>#N/A</v>
      </c>
      <c r="KR34" s="165" t="e">
        <f t="shared" si="49"/>
        <v>#N/A</v>
      </c>
      <c r="KS34" s="165" t="e">
        <f t="shared" si="49"/>
        <v>#N/A</v>
      </c>
      <c r="KT34" s="165" t="e">
        <f t="shared" si="49"/>
        <v>#N/A</v>
      </c>
      <c r="KU34" s="165" t="e">
        <f t="shared" si="49"/>
        <v>#N/A</v>
      </c>
      <c r="KV34" s="165" t="e">
        <f t="shared" si="49"/>
        <v>#N/A</v>
      </c>
      <c r="KW34" s="165" t="e">
        <f t="shared" si="49"/>
        <v>#N/A</v>
      </c>
      <c r="KX34" s="165" t="e">
        <f t="shared" si="49"/>
        <v>#N/A</v>
      </c>
      <c r="KY34" s="165" t="e">
        <f t="shared" si="49"/>
        <v>#N/A</v>
      </c>
      <c r="KZ34" s="165" t="e">
        <f t="shared" si="49"/>
        <v>#N/A</v>
      </c>
      <c r="LA34" s="165" t="e">
        <f t="shared" si="49"/>
        <v>#N/A</v>
      </c>
      <c r="LB34" s="165" t="e">
        <f t="shared" si="49"/>
        <v>#N/A</v>
      </c>
      <c r="LC34" s="165" t="e">
        <f t="shared" si="60"/>
        <v>#N/A</v>
      </c>
      <c r="LD34" s="165" t="e">
        <f t="shared" si="60"/>
        <v>#N/A</v>
      </c>
      <c r="LE34" s="165" t="e">
        <f t="shared" si="60"/>
        <v>#N/A</v>
      </c>
      <c r="LF34" s="165" t="e">
        <f t="shared" si="60"/>
        <v>#N/A</v>
      </c>
      <c r="LG34" s="165" t="e">
        <f t="shared" si="60"/>
        <v>#N/A</v>
      </c>
      <c r="LH34" s="165" t="e">
        <f t="shared" si="60"/>
        <v>#N/A</v>
      </c>
      <c r="LI34" s="165" t="e">
        <f t="shared" si="60"/>
        <v>#N/A</v>
      </c>
      <c r="LJ34" s="165" t="e">
        <f t="shared" si="60"/>
        <v>#N/A</v>
      </c>
      <c r="LK34" s="165" t="e">
        <f t="shared" si="60"/>
        <v>#N/A</v>
      </c>
      <c r="LL34" s="165" t="e">
        <f t="shared" si="60"/>
        <v>#N/A</v>
      </c>
      <c r="LM34" s="165" t="e">
        <f t="shared" si="60"/>
        <v>#N/A</v>
      </c>
      <c r="LN34" s="165" t="e">
        <f t="shared" si="60"/>
        <v>#N/A</v>
      </c>
      <c r="LO34" s="165" t="e">
        <f t="shared" si="60"/>
        <v>#N/A</v>
      </c>
      <c r="LP34" s="165" t="e">
        <f t="shared" si="60"/>
        <v>#N/A</v>
      </c>
      <c r="LQ34" s="165" t="e">
        <f t="shared" si="60"/>
        <v>#N/A</v>
      </c>
      <c r="LR34" s="165" t="e">
        <f t="shared" si="60"/>
        <v>#N/A</v>
      </c>
      <c r="LS34" s="165" t="e">
        <f t="shared" si="61"/>
        <v>#N/A</v>
      </c>
      <c r="LT34" s="165" t="e">
        <f t="shared" si="61"/>
        <v>#N/A</v>
      </c>
      <c r="LU34" s="165" t="e">
        <f t="shared" si="61"/>
        <v>#N/A</v>
      </c>
      <c r="LV34" s="165" t="e">
        <f t="shared" si="61"/>
        <v>#N/A</v>
      </c>
      <c r="LW34" s="165" t="e">
        <f t="shared" si="61"/>
        <v>#N/A</v>
      </c>
      <c r="LX34" s="165" t="e">
        <f t="shared" si="61"/>
        <v>#N/A</v>
      </c>
      <c r="LY34" s="165" t="e">
        <f t="shared" si="61"/>
        <v>#N/A</v>
      </c>
      <c r="LZ34" s="165" t="e">
        <f t="shared" si="61"/>
        <v>#N/A</v>
      </c>
      <c r="MA34" s="165" t="e">
        <f t="shared" si="61"/>
        <v>#N/A</v>
      </c>
      <c r="MB34" s="165" t="e">
        <f t="shared" si="61"/>
        <v>#N/A</v>
      </c>
      <c r="MC34" s="165" t="e">
        <f t="shared" si="61"/>
        <v>#N/A</v>
      </c>
      <c r="MD34" s="165" t="e">
        <f t="shared" si="61"/>
        <v>#N/A</v>
      </c>
      <c r="ME34" s="165" t="e">
        <f t="shared" si="61"/>
        <v>#N/A</v>
      </c>
      <c r="MF34" s="165" t="e">
        <f t="shared" si="61"/>
        <v>#N/A</v>
      </c>
      <c r="MG34" s="165" t="e">
        <f t="shared" si="61"/>
        <v>#N/A</v>
      </c>
      <c r="MH34" s="165" t="e">
        <f t="shared" si="61"/>
        <v>#N/A</v>
      </c>
      <c r="MI34" s="165" t="e">
        <f t="shared" si="50"/>
        <v>#N/A</v>
      </c>
      <c r="MJ34" s="165" t="e">
        <f t="shared" si="50"/>
        <v>#N/A</v>
      </c>
      <c r="MK34" s="165" t="e">
        <f t="shared" si="50"/>
        <v>#N/A</v>
      </c>
      <c r="ML34" s="165" t="e">
        <f t="shared" si="50"/>
        <v>#N/A</v>
      </c>
      <c r="MM34" s="165" t="e">
        <f t="shared" si="50"/>
        <v>#N/A</v>
      </c>
      <c r="MN34" s="165" t="e">
        <f t="shared" si="50"/>
        <v>#N/A</v>
      </c>
      <c r="MO34" s="165" t="e">
        <f t="shared" si="50"/>
        <v>#N/A</v>
      </c>
      <c r="MP34" s="165" t="e">
        <f t="shared" si="50"/>
        <v>#N/A</v>
      </c>
      <c r="MQ34" s="165" t="e">
        <f t="shared" si="50"/>
        <v>#N/A</v>
      </c>
      <c r="MR34" s="165" t="e">
        <f t="shared" si="50"/>
        <v>#N/A</v>
      </c>
      <c r="MS34" s="165" t="e">
        <f t="shared" si="50"/>
        <v>#N/A</v>
      </c>
      <c r="MT34" s="165" t="e">
        <f t="shared" si="62"/>
        <v>#N/A</v>
      </c>
      <c r="MU34" s="165" t="e">
        <f t="shared" si="62"/>
        <v>#N/A</v>
      </c>
      <c r="MV34" s="165" t="e">
        <f t="shared" si="62"/>
        <v>#N/A</v>
      </c>
      <c r="MW34" s="165" t="e">
        <f t="shared" si="62"/>
        <v>#N/A</v>
      </c>
      <c r="MX34" s="165" t="e">
        <f t="shared" si="62"/>
        <v>#N/A</v>
      </c>
      <c r="MY34" s="165" t="e">
        <f t="shared" si="51"/>
        <v>#N/A</v>
      </c>
      <c r="MZ34" s="165" t="e">
        <f t="shared" si="51"/>
        <v>#N/A</v>
      </c>
      <c r="NA34" s="165" t="e">
        <f t="shared" si="51"/>
        <v>#N/A</v>
      </c>
      <c r="NB34" s="165" t="e">
        <f t="shared" si="51"/>
        <v>#N/A</v>
      </c>
      <c r="NC34" s="165" t="e">
        <f t="shared" si="51"/>
        <v>#N/A</v>
      </c>
      <c r="ND34" s="165" t="e">
        <f t="shared" si="51"/>
        <v>#N/A</v>
      </c>
      <c r="NE34" s="165" t="e">
        <f t="shared" si="51"/>
        <v>#N/A</v>
      </c>
      <c r="NF34" s="165" t="e">
        <f t="shared" si="51"/>
        <v>#N/A</v>
      </c>
      <c r="NG34" s="165" t="e">
        <f t="shared" si="51"/>
        <v>#N/A</v>
      </c>
      <c r="NH34" s="165" t="e">
        <f t="shared" si="51"/>
        <v>#N/A</v>
      </c>
      <c r="NI34" s="165" t="e">
        <f t="shared" si="51"/>
        <v>#N/A</v>
      </c>
      <c r="NJ34" s="165" t="e">
        <f t="shared" si="51"/>
        <v>#N/A</v>
      </c>
      <c r="NK34" s="165" t="e">
        <f t="shared" si="51"/>
        <v>#N/A</v>
      </c>
      <c r="NL34" s="165" t="e">
        <f t="shared" si="51"/>
        <v>#N/A</v>
      </c>
      <c r="NM34" s="165" t="e">
        <f t="shared" si="51"/>
        <v>#N/A</v>
      </c>
      <c r="NN34" s="165" t="e">
        <f t="shared" si="51"/>
        <v>#N/A</v>
      </c>
      <c r="NO34" s="165" t="e">
        <f t="shared" si="63"/>
        <v>#N/A</v>
      </c>
      <c r="NP34" s="165" t="e">
        <f t="shared" si="63"/>
        <v>#N/A</v>
      </c>
      <c r="NQ34" s="165" t="e">
        <f t="shared" si="63"/>
        <v>#N/A</v>
      </c>
      <c r="NR34" s="165" t="e">
        <f t="shared" si="63"/>
        <v>#N/A</v>
      </c>
      <c r="NS34" s="165" t="e">
        <f t="shared" si="63"/>
        <v>#N/A</v>
      </c>
      <c r="NT34" s="165" t="e">
        <f t="shared" si="63"/>
        <v>#N/A</v>
      </c>
      <c r="NU34" s="165" t="e">
        <f t="shared" si="63"/>
        <v>#N/A</v>
      </c>
      <c r="NV34" s="165" t="e">
        <f t="shared" si="63"/>
        <v>#N/A</v>
      </c>
      <c r="NW34" s="165" t="e">
        <f t="shared" si="63"/>
        <v>#N/A</v>
      </c>
      <c r="NX34" s="165" t="e">
        <f t="shared" si="63"/>
        <v>#N/A</v>
      </c>
      <c r="NY34" s="165" t="e">
        <f t="shared" si="63"/>
        <v>#N/A</v>
      </c>
      <c r="NZ34" s="165" t="e">
        <f t="shared" si="63"/>
        <v>#N/A</v>
      </c>
      <c r="OA34" s="165" t="e">
        <f t="shared" si="63"/>
        <v>#N/A</v>
      </c>
      <c r="OB34" s="165" t="e">
        <f t="shared" si="63"/>
        <v>#N/A</v>
      </c>
      <c r="OC34" s="165" t="e">
        <f t="shared" si="63"/>
        <v>#N/A</v>
      </c>
      <c r="OD34" s="165" t="e">
        <f t="shared" si="63"/>
        <v>#N/A</v>
      </c>
      <c r="OE34" s="165" t="e">
        <f t="shared" si="64"/>
        <v>#N/A</v>
      </c>
      <c r="OF34" s="165" t="e">
        <f t="shared" si="64"/>
        <v>#N/A</v>
      </c>
      <c r="OG34" s="165" t="e">
        <f t="shared" si="64"/>
        <v>#N/A</v>
      </c>
      <c r="OH34" s="165" t="e">
        <f t="shared" si="64"/>
        <v>#N/A</v>
      </c>
      <c r="OI34" s="165" t="e">
        <f t="shared" si="64"/>
        <v>#N/A</v>
      </c>
      <c r="OJ34" s="165" t="e">
        <f t="shared" si="64"/>
        <v>#N/A</v>
      </c>
      <c r="OK34" s="165" t="e">
        <f t="shared" si="64"/>
        <v>#N/A</v>
      </c>
      <c r="OL34" s="165" t="e">
        <f t="shared" si="64"/>
        <v>#N/A</v>
      </c>
      <c r="OM34" s="165" t="e">
        <f t="shared" si="64"/>
        <v>#N/A</v>
      </c>
      <c r="ON34" s="165" t="e">
        <f t="shared" si="64"/>
        <v>#N/A</v>
      </c>
      <c r="OO34" s="165" t="e">
        <f t="shared" si="64"/>
        <v>#N/A</v>
      </c>
      <c r="OP34" s="165" t="e">
        <f t="shared" si="64"/>
        <v>#N/A</v>
      </c>
      <c r="OQ34" s="165" t="e">
        <f t="shared" si="64"/>
        <v>#N/A</v>
      </c>
      <c r="OR34" s="165" t="e">
        <f t="shared" si="64"/>
        <v>#N/A</v>
      </c>
      <c r="OS34" s="165" t="e">
        <f t="shared" si="64"/>
        <v>#N/A</v>
      </c>
      <c r="OT34" s="165" t="e">
        <f t="shared" si="64"/>
        <v>#N/A</v>
      </c>
      <c r="OU34" s="165" t="e">
        <f t="shared" si="52"/>
        <v>#N/A</v>
      </c>
      <c r="OV34" s="165" t="e">
        <f t="shared" si="52"/>
        <v>#N/A</v>
      </c>
      <c r="OW34" s="165" t="e">
        <f t="shared" si="52"/>
        <v>#N/A</v>
      </c>
      <c r="OX34" s="165" t="e">
        <f t="shared" si="52"/>
        <v>#N/A</v>
      </c>
      <c r="OY34" s="165" t="e">
        <f t="shared" si="52"/>
        <v>#N/A</v>
      </c>
      <c r="OZ34" s="165" t="e">
        <f t="shared" si="52"/>
        <v>#N/A</v>
      </c>
      <c r="PA34" s="165" t="e">
        <f t="shared" si="52"/>
        <v>#N/A</v>
      </c>
      <c r="PB34" s="165" t="e">
        <f t="shared" si="52"/>
        <v>#N/A</v>
      </c>
      <c r="PC34" s="165" t="e">
        <f t="shared" si="52"/>
        <v>#N/A</v>
      </c>
      <c r="PD34" s="165" t="e">
        <f t="shared" si="52"/>
        <v>#N/A</v>
      </c>
      <c r="PE34" s="165" t="e">
        <f t="shared" si="52"/>
        <v>#N/A</v>
      </c>
      <c r="PF34" s="165" t="e">
        <f t="shared" si="65"/>
        <v>#N/A</v>
      </c>
      <c r="PG34" s="165" t="e">
        <f t="shared" si="65"/>
        <v>#N/A</v>
      </c>
      <c r="PH34" s="165" t="e">
        <f t="shared" si="65"/>
        <v>#N/A</v>
      </c>
      <c r="PI34" s="165" t="e">
        <f t="shared" si="65"/>
        <v>#N/A</v>
      </c>
      <c r="PJ34" s="165" t="e">
        <f t="shared" si="65"/>
        <v>#N/A</v>
      </c>
      <c r="PK34" s="165" t="e">
        <f t="shared" si="65"/>
        <v>#N/A</v>
      </c>
      <c r="PL34" s="165" t="e">
        <f t="shared" si="65"/>
        <v>#N/A</v>
      </c>
      <c r="PM34" s="165" t="e">
        <f t="shared" si="65"/>
        <v>#N/A</v>
      </c>
      <c r="PN34" s="165" t="e">
        <f t="shared" si="65"/>
        <v>#N/A</v>
      </c>
      <c r="PO34" s="165" t="e">
        <f t="shared" si="65"/>
        <v>#N/A</v>
      </c>
    </row>
    <row r="35" spans="1:431" hidden="1" x14ac:dyDescent="0.45">
      <c r="A35" s="362"/>
      <c r="B35" s="368" t="str">
        <f>IF($R35="","",ROUND(_xlfn.NORM.INV(ABS(VLOOKUP($T$1,VLookups!$A$43:$B$44,2,FALSE)-B$2),$N35,$R35),0))</f>
        <v/>
      </c>
      <c r="C35" s="374" t="str">
        <f t="shared" si="36"/>
        <v/>
      </c>
      <c r="D35" s="375" t="str">
        <f t="shared" si="37"/>
        <v/>
      </c>
      <c r="E35" s="105"/>
      <c r="F35" s="113"/>
      <c r="G35" s="118" t="str">
        <f t="shared" si="30"/>
        <v/>
      </c>
      <c r="H35" s="91"/>
      <c r="I35" s="118" t="str">
        <f t="shared" si="31"/>
        <v/>
      </c>
      <c r="J35" s="113"/>
      <c r="K35" s="106"/>
      <c r="L35" s="120" t="str">
        <f t="shared" si="0"/>
        <v/>
      </c>
      <c r="M35" s="120" t="str">
        <f t="shared" si="1"/>
        <v/>
      </c>
      <c r="N35" s="71" t="str">
        <f t="shared" si="32"/>
        <v/>
      </c>
      <c r="O35" s="23"/>
      <c r="P35" s="55"/>
      <c r="Q35" s="298"/>
      <c r="R35" s="72" t="str">
        <f>IF(AND(G35&gt;0,H35&gt;0,I35&gt;0),IF(ISBLANK(Q35),IF(ISBLANK(O35),"",(I35-G35)*VLOOKUP(O35,VLookups!$A$4:$B$13,2,FALSE)),Q35),"")</f>
        <v/>
      </c>
      <c r="S35" s="73" t="str">
        <f t="shared" si="2"/>
        <v/>
      </c>
      <c r="T35" s="91"/>
      <c r="U35" s="265" t="str">
        <f>IF(AND(T35&gt;0,H35&gt;0,NOT(R35="")),ABS(VLOOKUP($T$1,VLookups!$A$43:$B$44,2,FALSE)-_xlfn.NORM.DIST(T35,N35,R35,TRUE)),"")</f>
        <v/>
      </c>
      <c r="V35" s="90" t="str">
        <f>IF(AND($G35&gt;0,$H35&gt;0,$I35&gt;0,NOT(ISBLANK($O35))),_xlfn.NORM.INV(ABS(VLOOKUP($T$1,VLookups!$A$43:$B$44,2,FALSE)-V$3),$N35,$R35),"")</f>
        <v/>
      </c>
      <c r="W35" s="89" t="str">
        <f>IF(AND($G35&gt;0,$H35&gt;0,$I35&gt;0,NOT(ISBLANK($O35))),_xlfn.NORM.INV(ABS(VLOOKUP($T$1,VLookups!$A$43:$B$44,2,FALSE)-W$3),$N35,$R35),"")</f>
        <v/>
      </c>
      <c r="X35" s="90" t="str">
        <f>IF(AND($G35&gt;0,$H35&gt;0,$I35&gt;0,NOT(ISBLANK($O35))),_xlfn.NORM.INV(ABS(VLOOKUP($T$1,VLookups!$A$43:$B$44,2,FALSE)-X$3),$N35,$R35),"")</f>
        <v/>
      </c>
      <c r="Y35" s="89" t="str">
        <f>IF(AND($G35&gt;0,$H35&gt;0,$I35&gt;0,NOT(ISBLANK($O35))),_xlfn.NORM.INV(ABS(VLOOKUP($T$1,VLookups!$A$43:$B$44,2,FALSE)-Y$3),$N35,$R35),"")</f>
        <v/>
      </c>
      <c r="Z35" s="90" t="str">
        <f>IF(AND($G35&gt;0,$H35&gt;0,$I35&gt;0,NOT(ISBLANK($O35))),_xlfn.NORM.INV(ABS(VLOOKUP($T$1,VLookups!$A$43:$B$44,2,FALSE)-Z$3),$N35,$R35),"")</f>
        <v/>
      </c>
      <c r="AA35" s="89" t="str">
        <f>IF(AND($G35&gt;0,$H35&gt;0,$I35&gt;0,NOT(ISBLANK($O35))),_xlfn.NORM.INV(ABS(VLOOKUP($T$1,VLookups!$A$43:$B$44,2,FALSE)-AA$3),$N35,$R35),"")</f>
        <v/>
      </c>
      <c r="AB35" s="5"/>
      <c r="AC35" s="164" t="str">
        <f t="shared" si="33"/>
        <v/>
      </c>
      <c r="AD35" s="47" t="str">
        <f t="shared" si="71"/>
        <v/>
      </c>
      <c r="AE35" s="47" t="str">
        <f t="shared" si="71"/>
        <v/>
      </c>
      <c r="AF35" s="47" t="str">
        <f t="shared" si="71"/>
        <v/>
      </c>
      <c r="AG35" s="47" t="str">
        <f t="shared" si="71"/>
        <v/>
      </c>
      <c r="AH35" s="47" t="str">
        <f t="shared" si="71"/>
        <v/>
      </c>
      <c r="AI35" s="47" t="str">
        <f t="shared" si="71"/>
        <v/>
      </c>
      <c r="AJ35" s="47" t="str">
        <f t="shared" si="71"/>
        <v/>
      </c>
      <c r="AK35" s="47" t="str">
        <f t="shared" si="71"/>
        <v/>
      </c>
      <c r="AL35" s="47" t="str">
        <f t="shared" si="71"/>
        <v/>
      </c>
      <c r="AM35" s="47" t="str">
        <f t="shared" si="71"/>
        <v/>
      </c>
      <c r="AN35" s="47" t="str">
        <f t="shared" si="71"/>
        <v/>
      </c>
      <c r="AO35" s="47" t="str">
        <f t="shared" si="71"/>
        <v/>
      </c>
      <c r="AP35" s="47" t="str">
        <f t="shared" si="71"/>
        <v/>
      </c>
      <c r="AQ35" s="47" t="str">
        <f t="shared" si="71"/>
        <v/>
      </c>
      <c r="AR35" s="47" t="str">
        <f t="shared" si="71"/>
        <v/>
      </c>
      <c r="AS35" s="47" t="str">
        <f t="shared" si="71"/>
        <v/>
      </c>
      <c r="AT35" s="47" t="str">
        <f t="shared" si="67"/>
        <v/>
      </c>
      <c r="AU35" s="47" t="str">
        <f t="shared" si="67"/>
        <v/>
      </c>
      <c r="AV35" s="47" t="str">
        <f t="shared" si="67"/>
        <v/>
      </c>
      <c r="AW35" s="47" t="str">
        <f t="shared" si="67"/>
        <v/>
      </c>
      <c r="AX35" s="47" t="str">
        <f t="shared" si="67"/>
        <v/>
      </c>
      <c r="AY35" s="47" t="str">
        <f t="shared" si="67"/>
        <v/>
      </c>
      <c r="AZ35" s="47" t="str">
        <f t="shared" si="67"/>
        <v/>
      </c>
      <c r="BA35" s="47" t="str">
        <f t="shared" si="67"/>
        <v/>
      </c>
      <c r="BB35" s="47" t="str">
        <f t="shared" si="67"/>
        <v/>
      </c>
      <c r="BC35" s="47" t="str">
        <f t="shared" si="67"/>
        <v/>
      </c>
      <c r="BD35" s="47" t="str">
        <f t="shared" si="67"/>
        <v/>
      </c>
      <c r="BE35" s="47" t="str">
        <f t="shared" si="68"/>
        <v/>
      </c>
      <c r="BF35" s="47" t="str">
        <f t="shared" si="68"/>
        <v/>
      </c>
      <c r="BG35" s="47" t="str">
        <f t="shared" si="68"/>
        <v/>
      </c>
      <c r="BH35" s="47" t="str">
        <f t="shared" si="68"/>
        <v/>
      </c>
      <c r="BI35" s="47" t="str">
        <f t="shared" si="68"/>
        <v/>
      </c>
      <c r="BJ35" s="47" t="str">
        <f t="shared" si="68"/>
        <v/>
      </c>
      <c r="BK35" s="47" t="str">
        <f t="shared" si="68"/>
        <v/>
      </c>
      <c r="BL35" s="47" t="str">
        <f t="shared" si="68"/>
        <v/>
      </c>
      <c r="BM35" s="47" t="str">
        <f t="shared" si="68"/>
        <v/>
      </c>
      <c r="BN35" s="47" t="str">
        <f t="shared" si="68"/>
        <v/>
      </c>
      <c r="BO35" s="47" t="str">
        <f t="shared" si="68"/>
        <v/>
      </c>
      <c r="BP35" s="47" t="str">
        <f t="shared" si="68"/>
        <v/>
      </c>
      <c r="BQ35" s="47" t="str">
        <f t="shared" si="68"/>
        <v/>
      </c>
      <c r="BR35" s="47" t="str">
        <f t="shared" si="68"/>
        <v/>
      </c>
      <c r="BS35" s="47" t="str">
        <f t="shared" si="68"/>
        <v/>
      </c>
      <c r="BT35" s="47" t="str">
        <f t="shared" si="68"/>
        <v/>
      </c>
      <c r="BU35" s="47" t="str">
        <f t="shared" si="69"/>
        <v/>
      </c>
      <c r="BV35" s="47" t="str">
        <f t="shared" si="69"/>
        <v/>
      </c>
      <c r="BW35" s="47" t="str">
        <f t="shared" si="69"/>
        <v/>
      </c>
      <c r="BX35" s="47" t="str">
        <f t="shared" si="69"/>
        <v/>
      </c>
      <c r="BY35" s="47" t="str">
        <f t="shared" si="69"/>
        <v/>
      </c>
      <c r="BZ35" s="47" t="str">
        <f t="shared" si="69"/>
        <v/>
      </c>
      <c r="CA35" s="47" t="str">
        <f t="shared" si="69"/>
        <v/>
      </c>
      <c r="CB35" s="47" t="str">
        <f t="shared" si="69"/>
        <v/>
      </c>
      <c r="CC35" s="47" t="str">
        <f t="shared" si="69"/>
        <v/>
      </c>
      <c r="CD35" s="47" t="str">
        <f t="shared" si="69"/>
        <v/>
      </c>
      <c r="CE35" s="47" t="str">
        <f t="shared" si="69"/>
        <v/>
      </c>
      <c r="CF35" s="47" t="str">
        <f t="shared" si="69"/>
        <v/>
      </c>
      <c r="CG35" s="47" t="str">
        <f t="shared" si="69"/>
        <v/>
      </c>
      <c r="CH35" s="47" t="str">
        <f t="shared" si="69"/>
        <v/>
      </c>
      <c r="CI35" s="47" t="str">
        <f t="shared" si="69"/>
        <v/>
      </c>
      <c r="CJ35" s="47" t="str">
        <f t="shared" si="69"/>
        <v/>
      </c>
      <c r="CK35" s="47" t="str">
        <f t="shared" si="70"/>
        <v/>
      </c>
      <c r="CL35" s="47" t="str">
        <f t="shared" si="70"/>
        <v/>
      </c>
      <c r="CM35" s="47" t="str">
        <f t="shared" si="70"/>
        <v/>
      </c>
      <c r="CN35" s="47" t="str">
        <f t="shared" si="70"/>
        <v/>
      </c>
      <c r="CO35" s="47" t="str">
        <f t="shared" si="70"/>
        <v/>
      </c>
      <c r="CP35" s="47" t="str">
        <f t="shared" si="70"/>
        <v/>
      </c>
      <c r="CQ35" s="47" t="str">
        <f t="shared" si="70"/>
        <v/>
      </c>
      <c r="CR35" s="47" t="str">
        <f t="shared" si="70"/>
        <v/>
      </c>
      <c r="CS35" s="47" t="str">
        <f t="shared" si="70"/>
        <v/>
      </c>
      <c r="CT35" s="47" t="str">
        <f t="shared" si="70"/>
        <v/>
      </c>
      <c r="CU35" s="47" t="str">
        <f t="shared" si="70"/>
        <v/>
      </c>
      <c r="CV35" s="47" t="str">
        <f t="shared" si="70"/>
        <v/>
      </c>
      <c r="CW35" s="47" t="str">
        <f t="shared" si="70"/>
        <v/>
      </c>
      <c r="CX35" s="47" t="str">
        <f t="shared" si="70"/>
        <v/>
      </c>
      <c r="CY35" s="47" t="str">
        <f t="shared" si="70"/>
        <v/>
      </c>
      <c r="CZ35" s="47" t="str">
        <f t="shared" si="70"/>
        <v/>
      </c>
      <c r="DA35" s="47" t="str">
        <f t="shared" si="53"/>
        <v/>
      </c>
      <c r="DB35" s="47" t="str">
        <f t="shared" si="53"/>
        <v/>
      </c>
      <c r="DC35" s="47" t="str">
        <f t="shared" si="53"/>
        <v/>
      </c>
      <c r="DD35" s="47" t="str">
        <f t="shared" si="53"/>
        <v/>
      </c>
      <c r="DE35" s="47" t="str">
        <f t="shared" si="53"/>
        <v/>
      </c>
      <c r="DF35" s="47" t="str">
        <f t="shared" si="53"/>
        <v/>
      </c>
      <c r="DG35" s="47" t="str">
        <f t="shared" ref="DG35:DV50" si="72">IF(ISNONTEXT($AC35),DH35-$AC35,"")</f>
        <v/>
      </c>
      <c r="DH35" s="47" t="str">
        <f t="shared" si="72"/>
        <v/>
      </c>
      <c r="DI35" s="47" t="str">
        <f t="shared" si="72"/>
        <v/>
      </c>
      <c r="DJ35" s="47" t="str">
        <f t="shared" si="72"/>
        <v/>
      </c>
      <c r="DK35" s="47" t="str">
        <f t="shared" si="72"/>
        <v/>
      </c>
      <c r="DL35" s="47" t="str">
        <f t="shared" si="72"/>
        <v/>
      </c>
      <c r="DM35" s="47" t="str">
        <f t="shared" si="72"/>
        <v/>
      </c>
      <c r="DN35" s="47" t="str">
        <f t="shared" si="72"/>
        <v/>
      </c>
      <c r="DO35" s="47" t="str">
        <f t="shared" si="72"/>
        <v/>
      </c>
      <c r="DP35" s="47" t="str">
        <f t="shared" si="72"/>
        <v/>
      </c>
      <c r="DQ35" s="47" t="str">
        <f t="shared" si="72"/>
        <v/>
      </c>
      <c r="DR35" s="47" t="str">
        <f t="shared" si="72"/>
        <v/>
      </c>
      <c r="DS35" s="47" t="str">
        <f t="shared" si="72"/>
        <v/>
      </c>
      <c r="DT35" s="47" t="str">
        <f t="shared" si="72"/>
        <v/>
      </c>
      <c r="DU35" s="47" t="str">
        <f t="shared" si="72"/>
        <v/>
      </c>
      <c r="DV35" s="47" t="str">
        <f t="shared" si="72"/>
        <v/>
      </c>
      <c r="DW35" s="47" t="str">
        <f t="shared" si="54"/>
        <v/>
      </c>
      <c r="DX35" s="47" t="str">
        <f t="shared" si="54"/>
        <v/>
      </c>
      <c r="DY35" s="47" t="str">
        <f t="shared" si="54"/>
        <v/>
      </c>
      <c r="DZ35" s="179" t="str">
        <f t="shared" si="35"/>
        <v/>
      </c>
      <c r="EA35" s="47" t="str">
        <f t="shared" si="55"/>
        <v/>
      </c>
      <c r="EB35" s="47" t="str">
        <f t="shared" si="55"/>
        <v/>
      </c>
      <c r="EC35" s="47" t="str">
        <f t="shared" si="55"/>
        <v/>
      </c>
      <c r="ED35" s="47" t="str">
        <f t="shared" si="55"/>
        <v/>
      </c>
      <c r="EE35" s="47" t="str">
        <f t="shared" si="55"/>
        <v/>
      </c>
      <c r="EF35" s="47" t="str">
        <f t="shared" si="55"/>
        <v/>
      </c>
      <c r="EG35" s="47" t="str">
        <f t="shared" si="55"/>
        <v/>
      </c>
      <c r="EH35" s="47" t="str">
        <f t="shared" si="55"/>
        <v/>
      </c>
      <c r="EI35" s="47" t="str">
        <f t="shared" si="55"/>
        <v/>
      </c>
      <c r="EJ35" s="47" t="str">
        <f t="shared" si="55"/>
        <v/>
      </c>
      <c r="EK35" s="47" t="str">
        <f t="shared" si="55"/>
        <v/>
      </c>
      <c r="EL35" s="47" t="str">
        <f t="shared" si="55"/>
        <v/>
      </c>
      <c r="EM35" s="47" t="str">
        <f t="shared" si="55"/>
        <v/>
      </c>
      <c r="EN35" s="47" t="str">
        <f t="shared" si="55"/>
        <v/>
      </c>
      <c r="EO35" s="47" t="str">
        <f t="shared" si="55"/>
        <v/>
      </c>
      <c r="EP35" s="47" t="str">
        <f t="shared" si="41"/>
        <v/>
      </c>
      <c r="EQ35" s="47" t="str">
        <f t="shared" si="41"/>
        <v/>
      </c>
      <c r="ER35" s="47" t="str">
        <f t="shared" si="41"/>
        <v/>
      </c>
      <c r="ES35" s="47" t="str">
        <f t="shared" si="41"/>
        <v/>
      </c>
      <c r="ET35" s="47" t="str">
        <f t="shared" si="41"/>
        <v/>
      </c>
      <c r="EU35" s="47" t="str">
        <f t="shared" si="41"/>
        <v/>
      </c>
      <c r="EV35" s="47" t="str">
        <f t="shared" si="41"/>
        <v/>
      </c>
      <c r="EW35" s="47" t="str">
        <f t="shared" si="41"/>
        <v/>
      </c>
      <c r="EX35" s="47" t="str">
        <f t="shared" si="41"/>
        <v/>
      </c>
      <c r="EY35" s="47" t="str">
        <f t="shared" si="41"/>
        <v/>
      </c>
      <c r="EZ35" s="47" t="str">
        <f t="shared" si="41"/>
        <v/>
      </c>
      <c r="FA35" s="47" t="str">
        <f t="shared" si="41"/>
        <v/>
      </c>
      <c r="FB35" s="47" t="str">
        <f t="shared" si="41"/>
        <v/>
      </c>
      <c r="FC35" s="47" t="str">
        <f t="shared" si="41"/>
        <v/>
      </c>
      <c r="FD35" s="47" t="str">
        <f t="shared" ref="FD35:FS51" si="73">IF(ISNONTEXT($AC35),FC35+$AC35,"")</f>
        <v/>
      </c>
      <c r="FE35" s="47" t="str">
        <f t="shared" si="73"/>
        <v/>
      </c>
      <c r="FF35" s="47" t="str">
        <f t="shared" si="42"/>
        <v/>
      </c>
      <c r="FG35" s="47" t="str">
        <f t="shared" si="42"/>
        <v/>
      </c>
      <c r="FH35" s="47" t="str">
        <f t="shared" si="42"/>
        <v/>
      </c>
      <c r="FI35" s="47" t="str">
        <f t="shared" si="42"/>
        <v/>
      </c>
      <c r="FJ35" s="47" t="str">
        <f t="shared" si="42"/>
        <v/>
      </c>
      <c r="FK35" s="47" t="str">
        <f t="shared" si="42"/>
        <v/>
      </c>
      <c r="FL35" s="47" t="str">
        <f t="shared" si="42"/>
        <v/>
      </c>
      <c r="FM35" s="47" t="str">
        <f t="shared" si="42"/>
        <v/>
      </c>
      <c r="FN35" s="47" t="str">
        <f t="shared" si="42"/>
        <v/>
      </c>
      <c r="FO35" s="47" t="str">
        <f t="shared" si="42"/>
        <v/>
      </c>
      <c r="FP35" s="47" t="str">
        <f t="shared" si="42"/>
        <v/>
      </c>
      <c r="FQ35" s="47" t="str">
        <f t="shared" si="42"/>
        <v/>
      </c>
      <c r="FR35" s="47" t="str">
        <f t="shared" si="42"/>
        <v/>
      </c>
      <c r="FS35" s="47" t="str">
        <f t="shared" si="42"/>
        <v/>
      </c>
      <c r="FT35" s="47" t="str">
        <f t="shared" ref="FT35:GI51" si="74">IF(ISNONTEXT($AC35),FS35+$AC35,"")</f>
        <v/>
      </c>
      <c r="FU35" s="47" t="str">
        <f t="shared" si="74"/>
        <v/>
      </c>
      <c r="FV35" s="47" t="str">
        <f t="shared" si="43"/>
        <v/>
      </c>
      <c r="FW35" s="47" t="str">
        <f t="shared" si="43"/>
        <v/>
      </c>
      <c r="FX35" s="47" t="str">
        <f t="shared" si="43"/>
        <v/>
      </c>
      <c r="FY35" s="47" t="str">
        <f t="shared" si="43"/>
        <v/>
      </c>
      <c r="FZ35" s="47" t="str">
        <f t="shared" si="43"/>
        <v/>
      </c>
      <c r="GA35" s="47" t="str">
        <f t="shared" si="43"/>
        <v/>
      </c>
      <c r="GB35" s="47" t="str">
        <f t="shared" si="43"/>
        <v/>
      </c>
      <c r="GC35" s="47" t="str">
        <f t="shared" si="43"/>
        <v/>
      </c>
      <c r="GD35" s="47" t="str">
        <f t="shared" si="43"/>
        <v/>
      </c>
      <c r="GE35" s="47" t="str">
        <f t="shared" si="43"/>
        <v/>
      </c>
      <c r="GF35" s="47" t="str">
        <f t="shared" si="43"/>
        <v/>
      </c>
      <c r="GG35" s="47" t="str">
        <f t="shared" si="43"/>
        <v/>
      </c>
      <c r="GH35" s="47" t="str">
        <f t="shared" si="43"/>
        <v/>
      </c>
      <c r="GI35" s="47" t="str">
        <f t="shared" si="43"/>
        <v/>
      </c>
      <c r="GJ35" s="47" t="str">
        <f t="shared" ref="GJ35:GY51" si="75">IF(ISNONTEXT($AC35),GI35+$AC35,"")</f>
        <v/>
      </c>
      <c r="GK35" s="47" t="str">
        <f t="shared" si="75"/>
        <v/>
      </c>
      <c r="GL35" s="47" t="str">
        <f t="shared" si="44"/>
        <v/>
      </c>
      <c r="GM35" s="47" t="str">
        <f t="shared" si="44"/>
        <v/>
      </c>
      <c r="GN35" s="47" t="str">
        <f t="shared" si="44"/>
        <v/>
      </c>
      <c r="GO35" s="47" t="str">
        <f t="shared" si="44"/>
        <v/>
      </c>
      <c r="GP35" s="47" t="str">
        <f t="shared" si="44"/>
        <v/>
      </c>
      <c r="GQ35" s="47" t="str">
        <f t="shared" si="44"/>
        <v/>
      </c>
      <c r="GR35" s="47" t="str">
        <f t="shared" si="44"/>
        <v/>
      </c>
      <c r="GS35" s="47" t="str">
        <f t="shared" si="44"/>
        <v/>
      </c>
      <c r="GT35" s="47" t="str">
        <f t="shared" si="44"/>
        <v/>
      </c>
      <c r="GU35" s="47" t="str">
        <f t="shared" si="44"/>
        <v/>
      </c>
      <c r="GV35" s="47" t="str">
        <f t="shared" si="44"/>
        <v/>
      </c>
      <c r="GW35" s="47" t="str">
        <f t="shared" si="44"/>
        <v/>
      </c>
      <c r="GX35" s="47" t="str">
        <f t="shared" si="44"/>
        <v/>
      </c>
      <c r="GY35" s="47" t="str">
        <f t="shared" si="44"/>
        <v/>
      </c>
      <c r="GZ35" s="47" t="str">
        <f t="shared" ref="GZ35:HO51" si="76">IF(ISNONTEXT($AC35),GY35+$AC35,"")</f>
        <v/>
      </c>
      <c r="HA35" s="47" t="str">
        <f t="shared" si="76"/>
        <v/>
      </c>
      <c r="HB35" s="47" t="str">
        <f t="shared" si="45"/>
        <v/>
      </c>
      <c r="HC35" s="47" t="str">
        <f t="shared" si="45"/>
        <v/>
      </c>
      <c r="HD35" s="47" t="str">
        <f t="shared" si="45"/>
        <v/>
      </c>
      <c r="HE35" s="47" t="str">
        <f t="shared" si="45"/>
        <v/>
      </c>
      <c r="HF35" s="47" t="str">
        <f t="shared" si="45"/>
        <v/>
      </c>
      <c r="HG35" s="47" t="str">
        <f t="shared" si="45"/>
        <v/>
      </c>
      <c r="HH35" s="47" t="str">
        <f t="shared" si="45"/>
        <v/>
      </c>
      <c r="HI35" s="47" t="str">
        <f t="shared" si="45"/>
        <v/>
      </c>
      <c r="HJ35" s="47" t="str">
        <f t="shared" si="45"/>
        <v/>
      </c>
      <c r="HK35" s="47" t="str">
        <f t="shared" si="45"/>
        <v/>
      </c>
      <c r="HL35" s="47" t="str">
        <f t="shared" si="45"/>
        <v/>
      </c>
      <c r="HM35" s="47" t="str">
        <f t="shared" si="45"/>
        <v/>
      </c>
      <c r="HN35" s="47" t="str">
        <f t="shared" si="45"/>
        <v/>
      </c>
      <c r="HO35" s="47" t="str">
        <f t="shared" si="45"/>
        <v/>
      </c>
      <c r="HP35" s="47" t="str">
        <f t="shared" ref="HP35:HU98" si="77">IF(ISNONTEXT($AC35),HO35+$AC35,"")</f>
        <v/>
      </c>
      <c r="HQ35" s="47" t="str">
        <f t="shared" si="77"/>
        <v/>
      </c>
      <c r="HR35" s="47" t="str">
        <f t="shared" si="46"/>
        <v/>
      </c>
      <c r="HS35" s="47" t="str">
        <f t="shared" si="16"/>
        <v/>
      </c>
      <c r="HT35" s="47" t="str">
        <f t="shared" si="16"/>
        <v/>
      </c>
      <c r="HU35" s="47" t="str">
        <f t="shared" si="16"/>
        <v/>
      </c>
      <c r="HV35" s="47" t="str">
        <f t="shared" si="16"/>
        <v/>
      </c>
      <c r="HW35" s="165" t="e">
        <f t="shared" si="56"/>
        <v>#N/A</v>
      </c>
      <c r="HX35" s="165" t="e">
        <f t="shared" si="56"/>
        <v>#N/A</v>
      </c>
      <c r="HY35" s="165" t="e">
        <f t="shared" si="56"/>
        <v>#N/A</v>
      </c>
      <c r="HZ35" s="165" t="e">
        <f t="shared" si="56"/>
        <v>#N/A</v>
      </c>
      <c r="IA35" s="165" t="e">
        <f t="shared" si="56"/>
        <v>#N/A</v>
      </c>
      <c r="IB35" s="165" t="e">
        <f t="shared" si="56"/>
        <v>#N/A</v>
      </c>
      <c r="IC35" s="165" t="e">
        <f t="shared" si="56"/>
        <v>#N/A</v>
      </c>
      <c r="ID35" s="165" t="e">
        <f t="shared" si="56"/>
        <v>#N/A</v>
      </c>
      <c r="IE35" s="165" t="e">
        <f t="shared" si="56"/>
        <v>#N/A</v>
      </c>
      <c r="IF35" s="165" t="e">
        <f t="shared" si="56"/>
        <v>#N/A</v>
      </c>
      <c r="IG35" s="165" t="e">
        <f t="shared" si="56"/>
        <v>#N/A</v>
      </c>
      <c r="IH35" s="165" t="e">
        <f t="shared" si="56"/>
        <v>#N/A</v>
      </c>
      <c r="II35" s="165" t="e">
        <f t="shared" si="56"/>
        <v>#N/A</v>
      </c>
      <c r="IJ35" s="165" t="e">
        <f t="shared" si="56"/>
        <v>#N/A</v>
      </c>
      <c r="IK35" s="165" t="e">
        <f t="shared" si="56"/>
        <v>#N/A</v>
      </c>
      <c r="IL35" s="165" t="e">
        <f t="shared" si="56"/>
        <v>#N/A</v>
      </c>
      <c r="IM35" s="165" t="e">
        <f t="shared" ref="IM35:JB50" si="78">IF(ISNONTEXT($R35),_xlfn.NORM.DIST(AT35,$N35,$R35,FALSE),NA())</f>
        <v>#N/A</v>
      </c>
      <c r="IN35" s="165" t="e">
        <f t="shared" si="78"/>
        <v>#N/A</v>
      </c>
      <c r="IO35" s="165" t="e">
        <f t="shared" si="78"/>
        <v>#N/A</v>
      </c>
      <c r="IP35" s="165" t="e">
        <f t="shared" si="78"/>
        <v>#N/A</v>
      </c>
      <c r="IQ35" s="165" t="e">
        <f t="shared" si="78"/>
        <v>#N/A</v>
      </c>
      <c r="IR35" s="165" t="e">
        <f t="shared" si="78"/>
        <v>#N/A</v>
      </c>
      <c r="IS35" s="165" t="e">
        <f t="shared" si="78"/>
        <v>#N/A</v>
      </c>
      <c r="IT35" s="165" t="e">
        <f t="shared" si="78"/>
        <v>#N/A</v>
      </c>
      <c r="IU35" s="165" t="e">
        <f t="shared" si="78"/>
        <v>#N/A</v>
      </c>
      <c r="IV35" s="165" t="e">
        <f t="shared" si="78"/>
        <v>#N/A</v>
      </c>
      <c r="IW35" s="165" t="e">
        <f t="shared" si="78"/>
        <v>#N/A</v>
      </c>
      <c r="IX35" s="165" t="e">
        <f t="shared" si="78"/>
        <v>#N/A</v>
      </c>
      <c r="IY35" s="165" t="e">
        <f t="shared" si="78"/>
        <v>#N/A</v>
      </c>
      <c r="IZ35" s="165" t="e">
        <f t="shared" si="78"/>
        <v>#N/A</v>
      </c>
      <c r="JA35" s="165" t="e">
        <f t="shared" si="78"/>
        <v>#N/A</v>
      </c>
      <c r="JB35" s="165" t="e">
        <f t="shared" si="78"/>
        <v>#N/A</v>
      </c>
      <c r="JC35" s="165" t="e">
        <f t="shared" si="57"/>
        <v>#N/A</v>
      </c>
      <c r="JD35" s="165" t="e">
        <f t="shared" si="57"/>
        <v>#N/A</v>
      </c>
      <c r="JE35" s="165" t="e">
        <f t="shared" si="57"/>
        <v>#N/A</v>
      </c>
      <c r="JF35" s="165" t="e">
        <f t="shared" si="57"/>
        <v>#N/A</v>
      </c>
      <c r="JG35" s="165" t="e">
        <f t="shared" si="58"/>
        <v>#N/A</v>
      </c>
      <c r="JH35" s="165" t="e">
        <f t="shared" si="58"/>
        <v>#N/A</v>
      </c>
      <c r="JI35" s="165" t="e">
        <f t="shared" si="58"/>
        <v>#N/A</v>
      </c>
      <c r="JJ35" s="165" t="e">
        <f t="shared" si="58"/>
        <v>#N/A</v>
      </c>
      <c r="JK35" s="165" t="e">
        <f t="shared" si="58"/>
        <v>#N/A</v>
      </c>
      <c r="JL35" s="165" t="e">
        <f t="shared" si="58"/>
        <v>#N/A</v>
      </c>
      <c r="JM35" s="165" t="e">
        <f t="shared" si="58"/>
        <v>#N/A</v>
      </c>
      <c r="JN35" s="165" t="e">
        <f t="shared" si="58"/>
        <v>#N/A</v>
      </c>
      <c r="JO35" s="165" t="e">
        <f t="shared" si="58"/>
        <v>#N/A</v>
      </c>
      <c r="JP35" s="165" t="e">
        <f t="shared" si="58"/>
        <v>#N/A</v>
      </c>
      <c r="JQ35" s="165" t="e">
        <f t="shared" si="58"/>
        <v>#N/A</v>
      </c>
      <c r="JR35" s="165" t="e">
        <f t="shared" si="58"/>
        <v>#N/A</v>
      </c>
      <c r="JS35" s="165" t="e">
        <f t="shared" si="58"/>
        <v>#N/A</v>
      </c>
      <c r="JT35" s="165" t="e">
        <f t="shared" si="58"/>
        <v>#N/A</v>
      </c>
      <c r="JU35" s="165" t="e">
        <f t="shared" si="58"/>
        <v>#N/A</v>
      </c>
      <c r="JV35" s="165" t="e">
        <f t="shared" ref="JT35:KI50" si="79">IF(ISNONTEXT($R35),_xlfn.NORM.DIST(CC35,$N35,$R35,FALSE),NA())</f>
        <v>#N/A</v>
      </c>
      <c r="JW35" s="165" t="e">
        <f t="shared" si="79"/>
        <v>#N/A</v>
      </c>
      <c r="JX35" s="165" t="e">
        <f t="shared" si="79"/>
        <v>#N/A</v>
      </c>
      <c r="JY35" s="165" t="e">
        <f t="shared" si="79"/>
        <v>#N/A</v>
      </c>
      <c r="JZ35" s="165" t="e">
        <f t="shared" si="79"/>
        <v>#N/A</v>
      </c>
      <c r="KA35" s="165" t="e">
        <f t="shared" si="79"/>
        <v>#N/A</v>
      </c>
      <c r="KB35" s="165" t="e">
        <f t="shared" si="79"/>
        <v>#N/A</v>
      </c>
      <c r="KC35" s="165" t="e">
        <f t="shared" si="79"/>
        <v>#N/A</v>
      </c>
      <c r="KD35" s="165" t="e">
        <f t="shared" si="79"/>
        <v>#N/A</v>
      </c>
      <c r="KE35" s="165" t="e">
        <f t="shared" si="79"/>
        <v>#N/A</v>
      </c>
      <c r="KF35" s="165" t="e">
        <f t="shared" si="79"/>
        <v>#N/A</v>
      </c>
      <c r="KG35" s="165" t="e">
        <f t="shared" si="79"/>
        <v>#N/A</v>
      </c>
      <c r="KH35" s="165" t="e">
        <f t="shared" si="79"/>
        <v>#N/A</v>
      </c>
      <c r="KI35" s="165" t="e">
        <f t="shared" si="59"/>
        <v>#N/A</v>
      </c>
      <c r="KJ35" s="165" t="e">
        <f t="shared" si="59"/>
        <v>#N/A</v>
      </c>
      <c r="KK35" s="165" t="e">
        <f t="shared" si="59"/>
        <v>#N/A</v>
      </c>
      <c r="KL35" s="165" t="e">
        <f t="shared" si="59"/>
        <v>#N/A</v>
      </c>
      <c r="KM35" s="165" t="e">
        <f t="shared" si="59"/>
        <v>#N/A</v>
      </c>
      <c r="KN35" s="165" t="e">
        <f t="shared" si="59"/>
        <v>#N/A</v>
      </c>
      <c r="KO35" s="165" t="e">
        <f t="shared" si="59"/>
        <v>#N/A</v>
      </c>
      <c r="KP35" s="165" t="e">
        <f t="shared" si="59"/>
        <v>#N/A</v>
      </c>
      <c r="KQ35" s="165" t="e">
        <f t="shared" si="59"/>
        <v>#N/A</v>
      </c>
      <c r="KR35" s="165" t="e">
        <f t="shared" si="59"/>
        <v>#N/A</v>
      </c>
      <c r="KS35" s="165" t="e">
        <f t="shared" si="59"/>
        <v>#N/A</v>
      </c>
      <c r="KT35" s="165" t="e">
        <f t="shared" si="59"/>
        <v>#N/A</v>
      </c>
      <c r="KU35" s="165" t="e">
        <f t="shared" si="59"/>
        <v>#N/A</v>
      </c>
      <c r="KV35" s="165" t="e">
        <f t="shared" si="59"/>
        <v>#N/A</v>
      </c>
      <c r="KW35" s="165" t="e">
        <f t="shared" si="59"/>
        <v>#N/A</v>
      </c>
      <c r="KX35" s="165" t="e">
        <f t="shared" ref="KX35:LM50" si="80">IF(ISNONTEXT($R35),_xlfn.NORM.DIST(DE35,$N35,$R35,FALSE),NA())</f>
        <v>#N/A</v>
      </c>
      <c r="KY35" s="165" t="e">
        <f t="shared" si="80"/>
        <v>#N/A</v>
      </c>
      <c r="KZ35" s="165" t="e">
        <f t="shared" si="80"/>
        <v>#N/A</v>
      </c>
      <c r="LA35" s="165" t="e">
        <f t="shared" si="80"/>
        <v>#N/A</v>
      </c>
      <c r="LB35" s="165" t="e">
        <f t="shared" si="80"/>
        <v>#N/A</v>
      </c>
      <c r="LC35" s="165" t="e">
        <f t="shared" si="80"/>
        <v>#N/A</v>
      </c>
      <c r="LD35" s="165" t="e">
        <f t="shared" si="80"/>
        <v>#N/A</v>
      </c>
      <c r="LE35" s="165" t="e">
        <f t="shared" si="80"/>
        <v>#N/A</v>
      </c>
      <c r="LF35" s="165" t="e">
        <f t="shared" si="80"/>
        <v>#N/A</v>
      </c>
      <c r="LG35" s="165" t="e">
        <f t="shared" si="80"/>
        <v>#N/A</v>
      </c>
      <c r="LH35" s="165" t="e">
        <f t="shared" si="80"/>
        <v>#N/A</v>
      </c>
      <c r="LI35" s="165" t="e">
        <f t="shared" si="80"/>
        <v>#N/A</v>
      </c>
      <c r="LJ35" s="165" t="e">
        <f t="shared" si="80"/>
        <v>#N/A</v>
      </c>
      <c r="LK35" s="165" t="e">
        <f t="shared" si="80"/>
        <v>#N/A</v>
      </c>
      <c r="LL35" s="165" t="e">
        <f t="shared" si="80"/>
        <v>#N/A</v>
      </c>
      <c r="LM35" s="165" t="e">
        <f t="shared" si="80"/>
        <v>#N/A</v>
      </c>
      <c r="LN35" s="165" t="e">
        <f t="shared" si="60"/>
        <v>#N/A</v>
      </c>
      <c r="LO35" s="165" t="e">
        <f t="shared" si="60"/>
        <v>#N/A</v>
      </c>
      <c r="LP35" s="165" t="e">
        <f t="shared" si="60"/>
        <v>#N/A</v>
      </c>
      <c r="LQ35" s="165" t="e">
        <f t="shared" si="60"/>
        <v>#N/A</v>
      </c>
      <c r="LR35" s="165" t="e">
        <f t="shared" si="60"/>
        <v>#N/A</v>
      </c>
      <c r="LS35" s="165" t="e">
        <f t="shared" si="61"/>
        <v>#N/A</v>
      </c>
      <c r="LT35" s="165" t="e">
        <f t="shared" si="61"/>
        <v>#N/A</v>
      </c>
      <c r="LU35" s="165" t="e">
        <f t="shared" si="61"/>
        <v>#N/A</v>
      </c>
      <c r="LV35" s="165" t="e">
        <f t="shared" si="61"/>
        <v>#N/A</v>
      </c>
      <c r="LW35" s="165" t="e">
        <f t="shared" si="61"/>
        <v>#N/A</v>
      </c>
      <c r="LX35" s="165" t="e">
        <f t="shared" si="61"/>
        <v>#N/A</v>
      </c>
      <c r="LY35" s="165" t="e">
        <f t="shared" si="61"/>
        <v>#N/A</v>
      </c>
      <c r="LZ35" s="165" t="e">
        <f t="shared" si="61"/>
        <v>#N/A</v>
      </c>
      <c r="MA35" s="165" t="e">
        <f t="shared" si="61"/>
        <v>#N/A</v>
      </c>
      <c r="MB35" s="165" t="e">
        <f t="shared" si="61"/>
        <v>#N/A</v>
      </c>
      <c r="MC35" s="165" t="e">
        <f t="shared" si="61"/>
        <v>#N/A</v>
      </c>
      <c r="MD35" s="165" t="e">
        <f t="shared" si="61"/>
        <v>#N/A</v>
      </c>
      <c r="ME35" s="165" t="e">
        <f t="shared" si="61"/>
        <v>#N/A</v>
      </c>
      <c r="MF35" s="165" t="e">
        <f t="shared" si="61"/>
        <v>#N/A</v>
      </c>
      <c r="MG35" s="165" t="e">
        <f t="shared" si="61"/>
        <v>#N/A</v>
      </c>
      <c r="MH35" s="165" t="e">
        <f t="shared" ref="MF35:MU50" si="81">IF(ISNONTEXT($R35),_xlfn.NORM.DIST(EO35,$N35,$R35,FALSE),NA())</f>
        <v>#N/A</v>
      </c>
      <c r="MI35" s="165" t="e">
        <f t="shared" si="81"/>
        <v>#N/A</v>
      </c>
      <c r="MJ35" s="165" t="e">
        <f t="shared" si="81"/>
        <v>#N/A</v>
      </c>
      <c r="MK35" s="165" t="e">
        <f t="shared" si="81"/>
        <v>#N/A</v>
      </c>
      <c r="ML35" s="165" t="e">
        <f t="shared" si="81"/>
        <v>#N/A</v>
      </c>
      <c r="MM35" s="165" t="e">
        <f t="shared" si="81"/>
        <v>#N/A</v>
      </c>
      <c r="MN35" s="165" t="e">
        <f t="shared" si="81"/>
        <v>#N/A</v>
      </c>
      <c r="MO35" s="165" t="e">
        <f t="shared" si="81"/>
        <v>#N/A</v>
      </c>
      <c r="MP35" s="165" t="e">
        <f t="shared" si="81"/>
        <v>#N/A</v>
      </c>
      <c r="MQ35" s="165" t="e">
        <f t="shared" si="81"/>
        <v>#N/A</v>
      </c>
      <c r="MR35" s="165" t="e">
        <f t="shared" si="81"/>
        <v>#N/A</v>
      </c>
      <c r="MS35" s="165" t="e">
        <f t="shared" si="81"/>
        <v>#N/A</v>
      </c>
      <c r="MT35" s="165" t="e">
        <f t="shared" si="81"/>
        <v>#N/A</v>
      </c>
      <c r="MU35" s="165" t="e">
        <f t="shared" si="62"/>
        <v>#N/A</v>
      </c>
      <c r="MV35" s="165" t="e">
        <f t="shared" si="62"/>
        <v>#N/A</v>
      </c>
      <c r="MW35" s="165" t="e">
        <f t="shared" si="62"/>
        <v>#N/A</v>
      </c>
      <c r="MX35" s="165" t="e">
        <f t="shared" si="62"/>
        <v>#N/A</v>
      </c>
      <c r="MY35" s="165" t="e">
        <f t="shared" si="62"/>
        <v>#N/A</v>
      </c>
      <c r="MZ35" s="165" t="e">
        <f t="shared" si="62"/>
        <v>#N/A</v>
      </c>
      <c r="NA35" s="165" t="e">
        <f t="shared" si="62"/>
        <v>#N/A</v>
      </c>
      <c r="NB35" s="165" t="e">
        <f t="shared" si="62"/>
        <v>#N/A</v>
      </c>
      <c r="NC35" s="165" t="e">
        <f t="shared" si="62"/>
        <v>#N/A</v>
      </c>
      <c r="ND35" s="165" t="e">
        <f t="shared" si="62"/>
        <v>#N/A</v>
      </c>
      <c r="NE35" s="165" t="e">
        <f t="shared" si="62"/>
        <v>#N/A</v>
      </c>
      <c r="NF35" s="165" t="e">
        <f t="shared" si="62"/>
        <v>#N/A</v>
      </c>
      <c r="NG35" s="165" t="e">
        <f t="shared" si="62"/>
        <v>#N/A</v>
      </c>
      <c r="NH35" s="165" t="e">
        <f t="shared" si="62"/>
        <v>#N/A</v>
      </c>
      <c r="NI35" s="165" t="e">
        <f t="shared" si="62"/>
        <v>#N/A</v>
      </c>
      <c r="NJ35" s="165" t="e">
        <f t="shared" ref="NJ35:NY50" si="82">IF(ISNONTEXT($R35),_xlfn.NORM.DIST(FQ35,$N35,$R35,FALSE),NA())</f>
        <v>#N/A</v>
      </c>
      <c r="NK35" s="165" t="e">
        <f t="shared" si="82"/>
        <v>#N/A</v>
      </c>
      <c r="NL35" s="165" t="e">
        <f t="shared" si="82"/>
        <v>#N/A</v>
      </c>
      <c r="NM35" s="165" t="e">
        <f t="shared" si="82"/>
        <v>#N/A</v>
      </c>
      <c r="NN35" s="165" t="e">
        <f t="shared" si="82"/>
        <v>#N/A</v>
      </c>
      <c r="NO35" s="165" t="e">
        <f t="shared" si="82"/>
        <v>#N/A</v>
      </c>
      <c r="NP35" s="165" t="e">
        <f t="shared" si="82"/>
        <v>#N/A</v>
      </c>
      <c r="NQ35" s="165" t="e">
        <f t="shared" si="82"/>
        <v>#N/A</v>
      </c>
      <c r="NR35" s="165" t="e">
        <f t="shared" si="82"/>
        <v>#N/A</v>
      </c>
      <c r="NS35" s="165" t="e">
        <f t="shared" si="82"/>
        <v>#N/A</v>
      </c>
      <c r="NT35" s="165" t="e">
        <f t="shared" si="82"/>
        <v>#N/A</v>
      </c>
      <c r="NU35" s="165" t="e">
        <f t="shared" si="82"/>
        <v>#N/A</v>
      </c>
      <c r="NV35" s="165" t="e">
        <f t="shared" si="82"/>
        <v>#N/A</v>
      </c>
      <c r="NW35" s="165" t="e">
        <f t="shared" si="82"/>
        <v>#N/A</v>
      </c>
      <c r="NX35" s="165" t="e">
        <f t="shared" si="82"/>
        <v>#N/A</v>
      </c>
      <c r="NY35" s="165" t="e">
        <f t="shared" si="82"/>
        <v>#N/A</v>
      </c>
      <c r="NZ35" s="165" t="e">
        <f t="shared" si="63"/>
        <v>#N/A</v>
      </c>
      <c r="OA35" s="165" t="e">
        <f t="shared" si="63"/>
        <v>#N/A</v>
      </c>
      <c r="OB35" s="165" t="e">
        <f t="shared" si="63"/>
        <v>#N/A</v>
      </c>
      <c r="OC35" s="165" t="e">
        <f t="shared" si="63"/>
        <v>#N/A</v>
      </c>
      <c r="OD35" s="165" t="e">
        <f t="shared" si="63"/>
        <v>#N/A</v>
      </c>
      <c r="OE35" s="165" t="e">
        <f t="shared" si="64"/>
        <v>#N/A</v>
      </c>
      <c r="OF35" s="165" t="e">
        <f t="shared" si="64"/>
        <v>#N/A</v>
      </c>
      <c r="OG35" s="165" t="e">
        <f t="shared" si="64"/>
        <v>#N/A</v>
      </c>
      <c r="OH35" s="165" t="e">
        <f t="shared" si="64"/>
        <v>#N/A</v>
      </c>
      <c r="OI35" s="165" t="e">
        <f t="shared" si="64"/>
        <v>#N/A</v>
      </c>
      <c r="OJ35" s="165" t="e">
        <f t="shared" si="64"/>
        <v>#N/A</v>
      </c>
      <c r="OK35" s="165" t="e">
        <f t="shared" si="64"/>
        <v>#N/A</v>
      </c>
      <c r="OL35" s="165" t="e">
        <f t="shared" si="64"/>
        <v>#N/A</v>
      </c>
      <c r="OM35" s="165" t="e">
        <f t="shared" si="64"/>
        <v>#N/A</v>
      </c>
      <c r="ON35" s="165" t="e">
        <f t="shared" si="64"/>
        <v>#N/A</v>
      </c>
      <c r="OO35" s="165" t="e">
        <f t="shared" si="64"/>
        <v>#N/A</v>
      </c>
      <c r="OP35" s="165" t="e">
        <f t="shared" si="64"/>
        <v>#N/A</v>
      </c>
      <c r="OQ35" s="165" t="e">
        <f t="shared" si="64"/>
        <v>#N/A</v>
      </c>
      <c r="OR35" s="165" t="e">
        <f t="shared" si="64"/>
        <v>#N/A</v>
      </c>
      <c r="OS35" s="165" t="e">
        <f t="shared" si="64"/>
        <v>#N/A</v>
      </c>
      <c r="OT35" s="165" t="e">
        <f t="shared" ref="OR35:PG50" si="83">IF(ISNONTEXT($R35),_xlfn.NORM.DIST(HA35,$N35,$R35,FALSE),NA())</f>
        <v>#N/A</v>
      </c>
      <c r="OU35" s="165" t="e">
        <f t="shared" si="83"/>
        <v>#N/A</v>
      </c>
      <c r="OV35" s="165" t="e">
        <f t="shared" si="83"/>
        <v>#N/A</v>
      </c>
      <c r="OW35" s="165" t="e">
        <f t="shared" si="83"/>
        <v>#N/A</v>
      </c>
      <c r="OX35" s="165" t="e">
        <f t="shared" si="83"/>
        <v>#N/A</v>
      </c>
      <c r="OY35" s="165" t="e">
        <f t="shared" si="83"/>
        <v>#N/A</v>
      </c>
      <c r="OZ35" s="165" t="e">
        <f t="shared" si="83"/>
        <v>#N/A</v>
      </c>
      <c r="PA35" s="165" t="e">
        <f t="shared" si="83"/>
        <v>#N/A</v>
      </c>
      <c r="PB35" s="165" t="e">
        <f t="shared" si="83"/>
        <v>#N/A</v>
      </c>
      <c r="PC35" s="165" t="e">
        <f t="shared" si="83"/>
        <v>#N/A</v>
      </c>
      <c r="PD35" s="165" t="e">
        <f t="shared" si="83"/>
        <v>#N/A</v>
      </c>
      <c r="PE35" s="165" t="e">
        <f t="shared" si="83"/>
        <v>#N/A</v>
      </c>
      <c r="PF35" s="165" t="e">
        <f t="shared" si="83"/>
        <v>#N/A</v>
      </c>
      <c r="PG35" s="165" t="e">
        <f t="shared" si="65"/>
        <v>#N/A</v>
      </c>
      <c r="PH35" s="165" t="e">
        <f t="shared" si="65"/>
        <v>#N/A</v>
      </c>
      <c r="PI35" s="165" t="e">
        <f t="shared" si="65"/>
        <v>#N/A</v>
      </c>
      <c r="PJ35" s="165" t="e">
        <f t="shared" si="65"/>
        <v>#N/A</v>
      </c>
      <c r="PK35" s="165" t="e">
        <f t="shared" si="65"/>
        <v>#N/A</v>
      </c>
      <c r="PL35" s="165" t="e">
        <f t="shared" si="65"/>
        <v>#N/A</v>
      </c>
      <c r="PM35" s="165" t="e">
        <f t="shared" si="65"/>
        <v>#N/A</v>
      </c>
      <c r="PN35" s="165" t="e">
        <f t="shared" si="65"/>
        <v>#N/A</v>
      </c>
      <c r="PO35" s="165" t="e">
        <f t="shared" si="65"/>
        <v>#N/A</v>
      </c>
    </row>
    <row r="36" spans="1:431" hidden="1" x14ac:dyDescent="0.45">
      <c r="A36" s="362"/>
      <c r="B36" s="368" t="str">
        <f>IF($R36="","",ROUND(_xlfn.NORM.INV(ABS(VLOOKUP($T$1,VLookups!$A$43:$B$44,2,FALSE)-B$2),$N36,$R36),0))</f>
        <v/>
      </c>
      <c r="C36" s="374" t="str">
        <f t="shared" si="36"/>
        <v/>
      </c>
      <c r="D36" s="375" t="str">
        <f t="shared" si="37"/>
        <v/>
      </c>
      <c r="E36" s="105"/>
      <c r="F36" s="113"/>
      <c r="G36" s="118" t="str">
        <f t="shared" si="30"/>
        <v/>
      </c>
      <c r="H36" s="91"/>
      <c r="I36" s="118" t="str">
        <f t="shared" si="31"/>
        <v/>
      </c>
      <c r="J36" s="113"/>
      <c r="K36" s="106"/>
      <c r="L36" s="120" t="str">
        <f t="shared" si="0"/>
        <v/>
      </c>
      <c r="M36" s="120" t="str">
        <f t="shared" si="1"/>
        <v/>
      </c>
      <c r="N36" s="71" t="str">
        <f t="shared" si="32"/>
        <v/>
      </c>
      <c r="O36" s="23"/>
      <c r="P36" s="55"/>
      <c r="Q36" s="298"/>
      <c r="R36" s="72" t="str">
        <f>IF(AND(G36&gt;0,H36&gt;0,I36&gt;0),IF(ISBLANK(Q36),IF(ISBLANK(O36),"",(I36-G36)*VLOOKUP(O36,VLookups!$A$4:$B$13,2,FALSE)),Q36),"")</f>
        <v/>
      </c>
      <c r="S36" s="73" t="str">
        <f t="shared" si="2"/>
        <v/>
      </c>
      <c r="T36" s="91"/>
      <c r="U36" s="265" t="str">
        <f>IF(AND(T36&gt;0,H36&gt;0,NOT(R36="")),ABS(VLOOKUP($T$1,VLookups!$A$43:$B$44,2,FALSE)-_xlfn.NORM.DIST(T36,N36,R36,TRUE)),"")</f>
        <v/>
      </c>
      <c r="V36" s="90" t="str">
        <f>IF(AND($G36&gt;0,$H36&gt;0,$I36&gt;0,NOT(ISBLANK($O36))),_xlfn.NORM.INV(ABS(VLOOKUP($T$1,VLookups!$A$43:$B$44,2,FALSE)-V$3),$N36,$R36),"")</f>
        <v/>
      </c>
      <c r="W36" s="89" t="str">
        <f>IF(AND($G36&gt;0,$H36&gt;0,$I36&gt;0,NOT(ISBLANK($O36))),_xlfn.NORM.INV(ABS(VLOOKUP($T$1,VLookups!$A$43:$B$44,2,FALSE)-W$3),$N36,$R36),"")</f>
        <v/>
      </c>
      <c r="X36" s="90" t="str">
        <f>IF(AND($G36&gt;0,$H36&gt;0,$I36&gt;0,NOT(ISBLANK($O36))),_xlfn.NORM.INV(ABS(VLOOKUP($T$1,VLookups!$A$43:$B$44,2,FALSE)-X$3),$N36,$R36),"")</f>
        <v/>
      </c>
      <c r="Y36" s="89" t="str">
        <f>IF(AND($G36&gt;0,$H36&gt;0,$I36&gt;0,NOT(ISBLANK($O36))),_xlfn.NORM.INV(ABS(VLOOKUP($T$1,VLookups!$A$43:$B$44,2,FALSE)-Y$3),$N36,$R36),"")</f>
        <v/>
      </c>
      <c r="Z36" s="90" t="str">
        <f>IF(AND($G36&gt;0,$H36&gt;0,$I36&gt;0,NOT(ISBLANK($O36))),_xlfn.NORM.INV(ABS(VLOOKUP($T$1,VLookups!$A$43:$B$44,2,FALSE)-Z$3),$N36,$R36),"")</f>
        <v/>
      </c>
      <c r="AA36" s="89" t="str">
        <f>IF(AND($G36&gt;0,$H36&gt;0,$I36&gt;0,NOT(ISBLANK($O36))),_xlfn.NORM.INV(ABS(VLOOKUP($T$1,VLookups!$A$43:$B$44,2,FALSE)-AA$3),$N36,$R36),"")</f>
        <v/>
      </c>
      <c r="AB36" s="5"/>
      <c r="AC36" s="164" t="str">
        <f t="shared" si="33"/>
        <v/>
      </c>
      <c r="AD36" s="47" t="str">
        <f t="shared" si="71"/>
        <v/>
      </c>
      <c r="AE36" s="47" t="str">
        <f t="shared" si="71"/>
        <v/>
      </c>
      <c r="AF36" s="47" t="str">
        <f t="shared" si="71"/>
        <v/>
      </c>
      <c r="AG36" s="47" t="str">
        <f t="shared" si="71"/>
        <v/>
      </c>
      <c r="AH36" s="47" t="str">
        <f t="shared" si="71"/>
        <v/>
      </c>
      <c r="AI36" s="47" t="str">
        <f t="shared" si="71"/>
        <v/>
      </c>
      <c r="AJ36" s="47" t="str">
        <f t="shared" si="71"/>
        <v/>
      </c>
      <c r="AK36" s="47" t="str">
        <f t="shared" si="71"/>
        <v/>
      </c>
      <c r="AL36" s="47" t="str">
        <f t="shared" si="71"/>
        <v/>
      </c>
      <c r="AM36" s="47" t="str">
        <f t="shared" si="71"/>
        <v/>
      </c>
      <c r="AN36" s="47" t="str">
        <f t="shared" si="71"/>
        <v/>
      </c>
      <c r="AO36" s="47" t="str">
        <f t="shared" si="71"/>
        <v/>
      </c>
      <c r="AP36" s="47" t="str">
        <f t="shared" si="71"/>
        <v/>
      </c>
      <c r="AQ36" s="47" t="str">
        <f t="shared" si="71"/>
        <v/>
      </c>
      <c r="AR36" s="47" t="str">
        <f t="shared" si="71"/>
        <v/>
      </c>
      <c r="AS36" s="47" t="str">
        <f t="shared" si="71"/>
        <v/>
      </c>
      <c r="AT36" s="47" t="str">
        <f t="shared" si="67"/>
        <v/>
      </c>
      <c r="AU36" s="47" t="str">
        <f t="shared" si="67"/>
        <v/>
      </c>
      <c r="AV36" s="47" t="str">
        <f t="shared" si="67"/>
        <v/>
      </c>
      <c r="AW36" s="47" t="str">
        <f t="shared" si="67"/>
        <v/>
      </c>
      <c r="AX36" s="47" t="str">
        <f t="shared" si="67"/>
        <v/>
      </c>
      <c r="AY36" s="47" t="str">
        <f t="shared" si="67"/>
        <v/>
      </c>
      <c r="AZ36" s="47" t="str">
        <f t="shared" si="67"/>
        <v/>
      </c>
      <c r="BA36" s="47" t="str">
        <f t="shared" si="67"/>
        <v/>
      </c>
      <c r="BB36" s="47" t="str">
        <f t="shared" si="67"/>
        <v/>
      </c>
      <c r="BC36" s="47" t="str">
        <f t="shared" si="67"/>
        <v/>
      </c>
      <c r="BD36" s="47" t="str">
        <f t="shared" si="67"/>
        <v/>
      </c>
      <c r="BE36" s="47" t="str">
        <f t="shared" si="68"/>
        <v/>
      </c>
      <c r="BF36" s="47" t="str">
        <f t="shared" si="68"/>
        <v/>
      </c>
      <c r="BG36" s="47" t="str">
        <f t="shared" si="68"/>
        <v/>
      </c>
      <c r="BH36" s="47" t="str">
        <f t="shared" si="68"/>
        <v/>
      </c>
      <c r="BI36" s="47" t="str">
        <f t="shared" si="68"/>
        <v/>
      </c>
      <c r="BJ36" s="47" t="str">
        <f t="shared" si="68"/>
        <v/>
      </c>
      <c r="BK36" s="47" t="str">
        <f t="shared" si="68"/>
        <v/>
      </c>
      <c r="BL36" s="47" t="str">
        <f t="shared" si="68"/>
        <v/>
      </c>
      <c r="BM36" s="47" t="str">
        <f t="shared" si="68"/>
        <v/>
      </c>
      <c r="BN36" s="47" t="str">
        <f t="shared" si="68"/>
        <v/>
      </c>
      <c r="BO36" s="47" t="str">
        <f t="shared" si="68"/>
        <v/>
      </c>
      <c r="BP36" s="47" t="str">
        <f t="shared" si="68"/>
        <v/>
      </c>
      <c r="BQ36" s="47" t="str">
        <f t="shared" si="68"/>
        <v/>
      </c>
      <c r="BR36" s="47" t="str">
        <f t="shared" si="68"/>
        <v/>
      </c>
      <c r="BS36" s="47" t="str">
        <f t="shared" si="68"/>
        <v/>
      </c>
      <c r="BT36" s="47" t="str">
        <f t="shared" si="68"/>
        <v/>
      </c>
      <c r="BU36" s="47" t="str">
        <f t="shared" si="69"/>
        <v/>
      </c>
      <c r="BV36" s="47" t="str">
        <f t="shared" si="69"/>
        <v/>
      </c>
      <c r="BW36" s="47" t="str">
        <f t="shared" si="69"/>
        <v/>
      </c>
      <c r="BX36" s="47" t="str">
        <f t="shared" si="69"/>
        <v/>
      </c>
      <c r="BY36" s="47" t="str">
        <f t="shared" si="69"/>
        <v/>
      </c>
      <c r="BZ36" s="47" t="str">
        <f t="shared" si="69"/>
        <v/>
      </c>
      <c r="CA36" s="47" t="str">
        <f t="shared" si="69"/>
        <v/>
      </c>
      <c r="CB36" s="47" t="str">
        <f t="shared" si="69"/>
        <v/>
      </c>
      <c r="CC36" s="47" t="str">
        <f t="shared" si="69"/>
        <v/>
      </c>
      <c r="CD36" s="47" t="str">
        <f t="shared" si="69"/>
        <v/>
      </c>
      <c r="CE36" s="47" t="str">
        <f t="shared" si="69"/>
        <v/>
      </c>
      <c r="CF36" s="47" t="str">
        <f t="shared" si="69"/>
        <v/>
      </c>
      <c r="CG36" s="47" t="str">
        <f t="shared" si="69"/>
        <v/>
      </c>
      <c r="CH36" s="47" t="str">
        <f t="shared" si="69"/>
        <v/>
      </c>
      <c r="CI36" s="47" t="str">
        <f t="shared" si="69"/>
        <v/>
      </c>
      <c r="CJ36" s="47" t="str">
        <f t="shared" si="69"/>
        <v/>
      </c>
      <c r="CK36" s="47" t="str">
        <f t="shared" si="70"/>
        <v/>
      </c>
      <c r="CL36" s="47" t="str">
        <f t="shared" si="70"/>
        <v/>
      </c>
      <c r="CM36" s="47" t="str">
        <f t="shared" si="70"/>
        <v/>
      </c>
      <c r="CN36" s="47" t="str">
        <f t="shared" si="70"/>
        <v/>
      </c>
      <c r="CO36" s="47" t="str">
        <f t="shared" si="70"/>
        <v/>
      </c>
      <c r="CP36" s="47" t="str">
        <f t="shared" si="70"/>
        <v/>
      </c>
      <c r="CQ36" s="47" t="str">
        <f t="shared" si="70"/>
        <v/>
      </c>
      <c r="CR36" s="47" t="str">
        <f t="shared" si="70"/>
        <v/>
      </c>
      <c r="CS36" s="47" t="str">
        <f t="shared" si="70"/>
        <v/>
      </c>
      <c r="CT36" s="47" t="str">
        <f t="shared" si="70"/>
        <v/>
      </c>
      <c r="CU36" s="47" t="str">
        <f t="shared" si="70"/>
        <v/>
      </c>
      <c r="CV36" s="47" t="str">
        <f t="shared" si="70"/>
        <v/>
      </c>
      <c r="CW36" s="47" t="str">
        <f t="shared" si="70"/>
        <v/>
      </c>
      <c r="CX36" s="47" t="str">
        <f t="shared" si="70"/>
        <v/>
      </c>
      <c r="CY36" s="47" t="str">
        <f t="shared" si="70"/>
        <v/>
      </c>
      <c r="CZ36" s="47" t="str">
        <f t="shared" si="70"/>
        <v/>
      </c>
      <c r="DA36" s="47" t="str">
        <f t="shared" ref="DA36:DP51" si="84">IF(ISNONTEXT($AC36),DB36-$AC36,"")</f>
        <v/>
      </c>
      <c r="DB36" s="47" t="str">
        <f t="shared" si="84"/>
        <v/>
      </c>
      <c r="DC36" s="47" t="str">
        <f t="shared" si="84"/>
        <v/>
      </c>
      <c r="DD36" s="47" t="str">
        <f t="shared" si="84"/>
        <v/>
      </c>
      <c r="DE36" s="47" t="str">
        <f t="shared" si="84"/>
        <v/>
      </c>
      <c r="DF36" s="47" t="str">
        <f t="shared" si="84"/>
        <v/>
      </c>
      <c r="DG36" s="47" t="str">
        <f t="shared" si="84"/>
        <v/>
      </c>
      <c r="DH36" s="47" t="str">
        <f t="shared" si="84"/>
        <v/>
      </c>
      <c r="DI36" s="47" t="str">
        <f t="shared" si="84"/>
        <v/>
      </c>
      <c r="DJ36" s="47" t="str">
        <f t="shared" si="84"/>
        <v/>
      </c>
      <c r="DK36" s="47" t="str">
        <f t="shared" si="84"/>
        <v/>
      </c>
      <c r="DL36" s="47" t="str">
        <f t="shared" si="84"/>
        <v/>
      </c>
      <c r="DM36" s="47" t="str">
        <f t="shared" si="84"/>
        <v/>
      </c>
      <c r="DN36" s="47" t="str">
        <f t="shared" si="84"/>
        <v/>
      </c>
      <c r="DO36" s="47" t="str">
        <f t="shared" si="84"/>
        <v/>
      </c>
      <c r="DP36" s="47" t="str">
        <f t="shared" si="84"/>
        <v/>
      </c>
      <c r="DQ36" s="47" t="str">
        <f t="shared" si="72"/>
        <v/>
      </c>
      <c r="DR36" s="47" t="str">
        <f t="shared" si="72"/>
        <v/>
      </c>
      <c r="DS36" s="47" t="str">
        <f t="shared" si="72"/>
        <v/>
      </c>
      <c r="DT36" s="47" t="str">
        <f t="shared" si="72"/>
        <v/>
      </c>
      <c r="DU36" s="47" t="str">
        <f t="shared" si="72"/>
        <v/>
      </c>
      <c r="DV36" s="47" t="str">
        <f t="shared" si="72"/>
        <v/>
      </c>
      <c r="DW36" s="47" t="str">
        <f t="shared" ref="DW36:DY50" si="85">IF(ISNONTEXT($AC36),DX36-$AC36,"")</f>
        <v/>
      </c>
      <c r="DX36" s="47" t="str">
        <f t="shared" si="85"/>
        <v/>
      </c>
      <c r="DY36" s="47" t="str">
        <f t="shared" si="85"/>
        <v/>
      </c>
      <c r="DZ36" s="179" t="str">
        <f t="shared" si="35"/>
        <v/>
      </c>
      <c r="EA36" s="47" t="str">
        <f t="shared" si="55"/>
        <v/>
      </c>
      <c r="EB36" s="47" t="str">
        <f t="shared" si="55"/>
        <v/>
      </c>
      <c r="EC36" s="47" t="str">
        <f t="shared" si="55"/>
        <v/>
      </c>
      <c r="ED36" s="47" t="str">
        <f t="shared" si="55"/>
        <v/>
      </c>
      <c r="EE36" s="47" t="str">
        <f t="shared" si="55"/>
        <v/>
      </c>
      <c r="EF36" s="47" t="str">
        <f t="shared" si="55"/>
        <v/>
      </c>
      <c r="EG36" s="47" t="str">
        <f t="shared" si="55"/>
        <v/>
      </c>
      <c r="EH36" s="47" t="str">
        <f t="shared" si="55"/>
        <v/>
      </c>
      <c r="EI36" s="47" t="str">
        <f t="shared" si="55"/>
        <v/>
      </c>
      <c r="EJ36" s="47" t="str">
        <f t="shared" si="55"/>
        <v/>
      </c>
      <c r="EK36" s="47" t="str">
        <f t="shared" si="55"/>
        <v/>
      </c>
      <c r="EL36" s="47" t="str">
        <f t="shared" si="55"/>
        <v/>
      </c>
      <c r="EM36" s="47" t="str">
        <f t="shared" si="55"/>
        <v/>
      </c>
      <c r="EN36" s="47" t="str">
        <f t="shared" si="55"/>
        <v/>
      </c>
      <c r="EO36" s="47" t="str">
        <f t="shared" si="55"/>
        <v/>
      </c>
      <c r="EP36" s="47" t="str">
        <f t="shared" ref="EP36:FE53" si="86">IF(ISNONTEXT($AC36),EO36+$AC36,"")</f>
        <v/>
      </c>
      <c r="EQ36" s="47" t="str">
        <f t="shared" si="86"/>
        <v/>
      </c>
      <c r="ER36" s="47" t="str">
        <f t="shared" si="86"/>
        <v/>
      </c>
      <c r="ES36" s="47" t="str">
        <f t="shared" si="86"/>
        <v/>
      </c>
      <c r="ET36" s="47" t="str">
        <f t="shared" si="86"/>
        <v/>
      </c>
      <c r="EU36" s="47" t="str">
        <f t="shared" si="86"/>
        <v/>
      </c>
      <c r="EV36" s="47" t="str">
        <f t="shared" si="86"/>
        <v/>
      </c>
      <c r="EW36" s="47" t="str">
        <f t="shared" si="86"/>
        <v/>
      </c>
      <c r="EX36" s="47" t="str">
        <f t="shared" si="86"/>
        <v/>
      </c>
      <c r="EY36" s="47" t="str">
        <f t="shared" si="86"/>
        <v/>
      </c>
      <c r="EZ36" s="47" t="str">
        <f t="shared" si="86"/>
        <v/>
      </c>
      <c r="FA36" s="47" t="str">
        <f t="shared" si="86"/>
        <v/>
      </c>
      <c r="FB36" s="47" t="str">
        <f t="shared" si="86"/>
        <v/>
      </c>
      <c r="FC36" s="47" t="str">
        <f t="shared" si="86"/>
        <v/>
      </c>
      <c r="FD36" s="47" t="str">
        <f t="shared" si="73"/>
        <v/>
      </c>
      <c r="FE36" s="47" t="str">
        <f t="shared" si="73"/>
        <v/>
      </c>
      <c r="FF36" s="47" t="str">
        <f t="shared" si="73"/>
        <v/>
      </c>
      <c r="FG36" s="47" t="str">
        <f t="shared" si="73"/>
        <v/>
      </c>
      <c r="FH36" s="47" t="str">
        <f t="shared" si="73"/>
        <v/>
      </c>
      <c r="FI36" s="47" t="str">
        <f t="shared" si="73"/>
        <v/>
      </c>
      <c r="FJ36" s="47" t="str">
        <f t="shared" si="73"/>
        <v/>
      </c>
      <c r="FK36" s="47" t="str">
        <f t="shared" si="73"/>
        <v/>
      </c>
      <c r="FL36" s="47" t="str">
        <f t="shared" si="73"/>
        <v/>
      </c>
      <c r="FM36" s="47" t="str">
        <f t="shared" si="73"/>
        <v/>
      </c>
      <c r="FN36" s="47" t="str">
        <f t="shared" si="73"/>
        <v/>
      </c>
      <c r="FO36" s="47" t="str">
        <f t="shared" si="73"/>
        <v/>
      </c>
      <c r="FP36" s="47" t="str">
        <f t="shared" si="73"/>
        <v/>
      </c>
      <c r="FQ36" s="47" t="str">
        <f t="shared" si="73"/>
        <v/>
      </c>
      <c r="FR36" s="47" t="str">
        <f t="shared" si="73"/>
        <v/>
      </c>
      <c r="FS36" s="47" t="str">
        <f t="shared" si="73"/>
        <v/>
      </c>
      <c r="FT36" s="47" t="str">
        <f t="shared" si="74"/>
        <v/>
      </c>
      <c r="FU36" s="47" t="str">
        <f t="shared" si="74"/>
        <v/>
      </c>
      <c r="FV36" s="47" t="str">
        <f t="shared" si="74"/>
        <v/>
      </c>
      <c r="FW36" s="47" t="str">
        <f t="shared" si="74"/>
        <v/>
      </c>
      <c r="FX36" s="47" t="str">
        <f t="shared" si="74"/>
        <v/>
      </c>
      <c r="FY36" s="47" t="str">
        <f t="shared" si="74"/>
        <v/>
      </c>
      <c r="FZ36" s="47" t="str">
        <f t="shared" si="74"/>
        <v/>
      </c>
      <c r="GA36" s="47" t="str">
        <f t="shared" si="74"/>
        <v/>
      </c>
      <c r="GB36" s="47" t="str">
        <f t="shared" si="74"/>
        <v/>
      </c>
      <c r="GC36" s="47" t="str">
        <f t="shared" si="74"/>
        <v/>
      </c>
      <c r="GD36" s="47" t="str">
        <f t="shared" si="74"/>
        <v/>
      </c>
      <c r="GE36" s="47" t="str">
        <f t="shared" si="74"/>
        <v/>
      </c>
      <c r="GF36" s="47" t="str">
        <f t="shared" si="74"/>
        <v/>
      </c>
      <c r="GG36" s="47" t="str">
        <f t="shared" si="74"/>
        <v/>
      </c>
      <c r="GH36" s="47" t="str">
        <f t="shared" si="74"/>
        <v/>
      </c>
      <c r="GI36" s="47" t="str">
        <f t="shared" si="74"/>
        <v/>
      </c>
      <c r="GJ36" s="47" t="str">
        <f t="shared" si="75"/>
        <v/>
      </c>
      <c r="GK36" s="47" t="str">
        <f t="shared" si="75"/>
        <v/>
      </c>
      <c r="GL36" s="47" t="str">
        <f t="shared" si="75"/>
        <v/>
      </c>
      <c r="GM36" s="47" t="str">
        <f t="shared" si="75"/>
        <v/>
      </c>
      <c r="GN36" s="47" t="str">
        <f t="shared" si="75"/>
        <v/>
      </c>
      <c r="GO36" s="47" t="str">
        <f t="shared" si="75"/>
        <v/>
      </c>
      <c r="GP36" s="47" t="str">
        <f t="shared" si="75"/>
        <v/>
      </c>
      <c r="GQ36" s="47" t="str">
        <f t="shared" si="75"/>
        <v/>
      </c>
      <c r="GR36" s="47" t="str">
        <f t="shared" si="75"/>
        <v/>
      </c>
      <c r="GS36" s="47" t="str">
        <f t="shared" si="75"/>
        <v/>
      </c>
      <c r="GT36" s="47" t="str">
        <f t="shared" si="75"/>
        <v/>
      </c>
      <c r="GU36" s="47" t="str">
        <f t="shared" si="75"/>
        <v/>
      </c>
      <c r="GV36" s="47" t="str">
        <f t="shared" si="75"/>
        <v/>
      </c>
      <c r="GW36" s="47" t="str">
        <f t="shared" si="75"/>
        <v/>
      </c>
      <c r="GX36" s="47" t="str">
        <f t="shared" si="75"/>
        <v/>
      </c>
      <c r="GY36" s="47" t="str">
        <f t="shared" si="75"/>
        <v/>
      </c>
      <c r="GZ36" s="47" t="str">
        <f t="shared" si="76"/>
        <v/>
      </c>
      <c r="HA36" s="47" t="str">
        <f t="shared" si="76"/>
        <v/>
      </c>
      <c r="HB36" s="47" t="str">
        <f t="shared" si="76"/>
        <v/>
      </c>
      <c r="HC36" s="47" t="str">
        <f t="shared" si="76"/>
        <v/>
      </c>
      <c r="HD36" s="47" t="str">
        <f t="shared" si="76"/>
        <v/>
      </c>
      <c r="HE36" s="47" t="str">
        <f t="shared" si="76"/>
        <v/>
      </c>
      <c r="HF36" s="47" t="str">
        <f t="shared" si="76"/>
        <v/>
      </c>
      <c r="HG36" s="47" t="str">
        <f t="shared" si="76"/>
        <v/>
      </c>
      <c r="HH36" s="47" t="str">
        <f t="shared" si="76"/>
        <v/>
      </c>
      <c r="HI36" s="47" t="str">
        <f t="shared" si="76"/>
        <v/>
      </c>
      <c r="HJ36" s="47" t="str">
        <f t="shared" si="76"/>
        <v/>
      </c>
      <c r="HK36" s="47" t="str">
        <f t="shared" si="76"/>
        <v/>
      </c>
      <c r="HL36" s="47" t="str">
        <f t="shared" si="76"/>
        <v/>
      </c>
      <c r="HM36" s="47" t="str">
        <f t="shared" si="76"/>
        <v/>
      </c>
      <c r="HN36" s="47" t="str">
        <f t="shared" si="76"/>
        <v/>
      </c>
      <c r="HO36" s="47" t="str">
        <f t="shared" si="76"/>
        <v/>
      </c>
      <c r="HP36" s="47" t="str">
        <f t="shared" si="77"/>
        <v/>
      </c>
      <c r="HQ36" s="47" t="str">
        <f t="shared" si="77"/>
        <v/>
      </c>
      <c r="HR36" s="47" t="str">
        <f t="shared" si="46"/>
        <v/>
      </c>
      <c r="HS36" s="47" t="str">
        <f t="shared" si="16"/>
        <v/>
      </c>
      <c r="HT36" s="47" t="str">
        <f t="shared" si="16"/>
        <v/>
      </c>
      <c r="HU36" s="47" t="str">
        <f t="shared" si="16"/>
        <v/>
      </c>
      <c r="HV36" s="47" t="str">
        <f t="shared" si="16"/>
        <v/>
      </c>
      <c r="HW36" s="165" t="e">
        <f t="shared" si="56"/>
        <v>#N/A</v>
      </c>
      <c r="HX36" s="165" t="e">
        <f t="shared" si="56"/>
        <v>#N/A</v>
      </c>
      <c r="HY36" s="165" t="e">
        <f t="shared" si="56"/>
        <v>#N/A</v>
      </c>
      <c r="HZ36" s="165" t="e">
        <f t="shared" si="56"/>
        <v>#N/A</v>
      </c>
      <c r="IA36" s="165" t="e">
        <f t="shared" si="56"/>
        <v>#N/A</v>
      </c>
      <c r="IB36" s="165" t="e">
        <f t="shared" si="56"/>
        <v>#N/A</v>
      </c>
      <c r="IC36" s="165" t="e">
        <f t="shared" si="56"/>
        <v>#N/A</v>
      </c>
      <c r="ID36" s="165" t="e">
        <f t="shared" si="56"/>
        <v>#N/A</v>
      </c>
      <c r="IE36" s="165" t="e">
        <f t="shared" si="56"/>
        <v>#N/A</v>
      </c>
      <c r="IF36" s="165" t="e">
        <f t="shared" si="56"/>
        <v>#N/A</v>
      </c>
      <c r="IG36" s="165" t="e">
        <f t="shared" si="56"/>
        <v>#N/A</v>
      </c>
      <c r="IH36" s="165" t="e">
        <f t="shared" si="56"/>
        <v>#N/A</v>
      </c>
      <c r="II36" s="165" t="e">
        <f t="shared" si="56"/>
        <v>#N/A</v>
      </c>
      <c r="IJ36" s="165" t="e">
        <f t="shared" si="56"/>
        <v>#N/A</v>
      </c>
      <c r="IK36" s="165" t="e">
        <f t="shared" si="56"/>
        <v>#N/A</v>
      </c>
      <c r="IL36" s="165" t="e">
        <f t="shared" si="56"/>
        <v>#N/A</v>
      </c>
      <c r="IM36" s="165" t="e">
        <f t="shared" si="78"/>
        <v>#N/A</v>
      </c>
      <c r="IN36" s="165" t="e">
        <f t="shared" si="78"/>
        <v>#N/A</v>
      </c>
      <c r="IO36" s="165" t="e">
        <f t="shared" si="78"/>
        <v>#N/A</v>
      </c>
      <c r="IP36" s="165" t="e">
        <f t="shared" si="78"/>
        <v>#N/A</v>
      </c>
      <c r="IQ36" s="165" t="e">
        <f t="shared" si="78"/>
        <v>#N/A</v>
      </c>
      <c r="IR36" s="165" t="e">
        <f t="shared" si="78"/>
        <v>#N/A</v>
      </c>
      <c r="IS36" s="165" t="e">
        <f t="shared" si="78"/>
        <v>#N/A</v>
      </c>
      <c r="IT36" s="165" t="e">
        <f t="shared" si="78"/>
        <v>#N/A</v>
      </c>
      <c r="IU36" s="165" t="e">
        <f t="shared" si="78"/>
        <v>#N/A</v>
      </c>
      <c r="IV36" s="165" t="e">
        <f t="shared" si="78"/>
        <v>#N/A</v>
      </c>
      <c r="IW36" s="165" t="e">
        <f t="shared" si="78"/>
        <v>#N/A</v>
      </c>
      <c r="IX36" s="165" t="e">
        <f t="shared" si="78"/>
        <v>#N/A</v>
      </c>
      <c r="IY36" s="165" t="e">
        <f t="shared" si="78"/>
        <v>#N/A</v>
      </c>
      <c r="IZ36" s="165" t="e">
        <f t="shared" si="78"/>
        <v>#N/A</v>
      </c>
      <c r="JA36" s="165" t="e">
        <f t="shared" si="78"/>
        <v>#N/A</v>
      </c>
      <c r="JB36" s="165" t="e">
        <f t="shared" si="78"/>
        <v>#N/A</v>
      </c>
      <c r="JC36" s="165" t="e">
        <f t="shared" ref="JC36:JR50" si="87">IF(ISNONTEXT($R36),_xlfn.NORM.DIST(BJ36,$N36,$R36,FALSE),NA())</f>
        <v>#N/A</v>
      </c>
      <c r="JD36" s="165" t="e">
        <f t="shared" si="87"/>
        <v>#N/A</v>
      </c>
      <c r="JE36" s="165" t="e">
        <f t="shared" si="87"/>
        <v>#N/A</v>
      </c>
      <c r="JF36" s="165" t="e">
        <f t="shared" si="87"/>
        <v>#N/A</v>
      </c>
      <c r="JG36" s="165" t="e">
        <f t="shared" si="87"/>
        <v>#N/A</v>
      </c>
      <c r="JH36" s="165" t="e">
        <f t="shared" si="87"/>
        <v>#N/A</v>
      </c>
      <c r="JI36" s="165" t="e">
        <f t="shared" si="87"/>
        <v>#N/A</v>
      </c>
      <c r="JJ36" s="165" t="e">
        <f t="shared" si="87"/>
        <v>#N/A</v>
      </c>
      <c r="JK36" s="165" t="e">
        <f t="shared" si="87"/>
        <v>#N/A</v>
      </c>
      <c r="JL36" s="165" t="e">
        <f t="shared" si="87"/>
        <v>#N/A</v>
      </c>
      <c r="JM36" s="165" t="e">
        <f t="shared" si="87"/>
        <v>#N/A</v>
      </c>
      <c r="JN36" s="165" t="e">
        <f t="shared" si="87"/>
        <v>#N/A</v>
      </c>
      <c r="JO36" s="165" t="e">
        <f t="shared" si="87"/>
        <v>#N/A</v>
      </c>
      <c r="JP36" s="165" t="e">
        <f t="shared" si="87"/>
        <v>#N/A</v>
      </c>
      <c r="JQ36" s="165" t="e">
        <f t="shared" si="87"/>
        <v>#N/A</v>
      </c>
      <c r="JR36" s="165" t="e">
        <f t="shared" si="87"/>
        <v>#N/A</v>
      </c>
      <c r="JS36" s="165" t="e">
        <f t="shared" ref="JE36:JT51" si="88">IF(ISNONTEXT($R36),_xlfn.NORM.DIST(BZ36,$N36,$R36,FALSE),NA())</f>
        <v>#N/A</v>
      </c>
      <c r="JT36" s="165" t="e">
        <f t="shared" si="79"/>
        <v>#N/A</v>
      </c>
      <c r="JU36" s="165" t="e">
        <f t="shared" si="79"/>
        <v>#N/A</v>
      </c>
      <c r="JV36" s="165" t="e">
        <f t="shared" si="79"/>
        <v>#N/A</v>
      </c>
      <c r="JW36" s="165" t="e">
        <f t="shared" si="79"/>
        <v>#N/A</v>
      </c>
      <c r="JX36" s="165" t="e">
        <f t="shared" si="79"/>
        <v>#N/A</v>
      </c>
      <c r="JY36" s="165" t="e">
        <f t="shared" si="79"/>
        <v>#N/A</v>
      </c>
      <c r="JZ36" s="165" t="e">
        <f t="shared" si="79"/>
        <v>#N/A</v>
      </c>
      <c r="KA36" s="165" t="e">
        <f t="shared" si="79"/>
        <v>#N/A</v>
      </c>
      <c r="KB36" s="165" t="e">
        <f t="shared" si="79"/>
        <v>#N/A</v>
      </c>
      <c r="KC36" s="165" t="e">
        <f t="shared" si="79"/>
        <v>#N/A</v>
      </c>
      <c r="KD36" s="165" t="e">
        <f t="shared" si="79"/>
        <v>#N/A</v>
      </c>
      <c r="KE36" s="165" t="e">
        <f t="shared" si="79"/>
        <v>#N/A</v>
      </c>
      <c r="KF36" s="165" t="e">
        <f t="shared" si="79"/>
        <v>#N/A</v>
      </c>
      <c r="KG36" s="165" t="e">
        <f t="shared" si="79"/>
        <v>#N/A</v>
      </c>
      <c r="KH36" s="165" t="e">
        <f t="shared" si="79"/>
        <v>#N/A</v>
      </c>
      <c r="KI36" s="165" t="e">
        <f t="shared" si="79"/>
        <v>#N/A</v>
      </c>
      <c r="KJ36" s="165" t="e">
        <f t="shared" ref="KJ36:KY51" si="89">IF(ISNONTEXT($R36),_xlfn.NORM.DIST(CQ36,$N36,$R36,FALSE),NA())</f>
        <v>#N/A</v>
      </c>
      <c r="KK36" s="165" t="e">
        <f t="shared" si="89"/>
        <v>#N/A</v>
      </c>
      <c r="KL36" s="165" t="e">
        <f t="shared" si="89"/>
        <v>#N/A</v>
      </c>
      <c r="KM36" s="165" t="e">
        <f t="shared" si="89"/>
        <v>#N/A</v>
      </c>
      <c r="KN36" s="165" t="e">
        <f t="shared" si="89"/>
        <v>#N/A</v>
      </c>
      <c r="KO36" s="165" t="e">
        <f t="shared" si="89"/>
        <v>#N/A</v>
      </c>
      <c r="KP36" s="165" t="e">
        <f t="shared" si="89"/>
        <v>#N/A</v>
      </c>
      <c r="KQ36" s="165" t="e">
        <f t="shared" si="89"/>
        <v>#N/A</v>
      </c>
      <c r="KR36" s="165" t="e">
        <f t="shared" si="89"/>
        <v>#N/A</v>
      </c>
      <c r="KS36" s="165" t="e">
        <f t="shared" si="89"/>
        <v>#N/A</v>
      </c>
      <c r="KT36" s="165" t="e">
        <f t="shared" si="89"/>
        <v>#N/A</v>
      </c>
      <c r="KU36" s="165" t="e">
        <f t="shared" si="89"/>
        <v>#N/A</v>
      </c>
      <c r="KV36" s="165" t="e">
        <f t="shared" si="89"/>
        <v>#N/A</v>
      </c>
      <c r="KW36" s="165" t="e">
        <f t="shared" si="89"/>
        <v>#N/A</v>
      </c>
      <c r="KX36" s="165" t="e">
        <f t="shared" si="89"/>
        <v>#N/A</v>
      </c>
      <c r="KY36" s="165" t="e">
        <f t="shared" si="89"/>
        <v>#N/A</v>
      </c>
      <c r="KZ36" s="165" t="e">
        <f t="shared" si="80"/>
        <v>#N/A</v>
      </c>
      <c r="LA36" s="165" t="e">
        <f t="shared" si="80"/>
        <v>#N/A</v>
      </c>
      <c r="LB36" s="165" t="e">
        <f t="shared" si="80"/>
        <v>#N/A</v>
      </c>
      <c r="LC36" s="165" t="e">
        <f t="shared" si="80"/>
        <v>#N/A</v>
      </c>
      <c r="LD36" s="165" t="e">
        <f t="shared" si="80"/>
        <v>#N/A</v>
      </c>
      <c r="LE36" s="165" t="e">
        <f t="shared" si="80"/>
        <v>#N/A</v>
      </c>
      <c r="LF36" s="165" t="e">
        <f t="shared" si="80"/>
        <v>#N/A</v>
      </c>
      <c r="LG36" s="165" t="e">
        <f t="shared" si="80"/>
        <v>#N/A</v>
      </c>
      <c r="LH36" s="165" t="e">
        <f t="shared" si="80"/>
        <v>#N/A</v>
      </c>
      <c r="LI36" s="165" t="e">
        <f t="shared" si="80"/>
        <v>#N/A</v>
      </c>
      <c r="LJ36" s="165" t="e">
        <f t="shared" si="80"/>
        <v>#N/A</v>
      </c>
      <c r="LK36" s="165" t="e">
        <f t="shared" si="80"/>
        <v>#N/A</v>
      </c>
      <c r="LL36" s="165" t="e">
        <f t="shared" si="80"/>
        <v>#N/A</v>
      </c>
      <c r="LM36" s="165" t="e">
        <f t="shared" si="80"/>
        <v>#N/A</v>
      </c>
      <c r="LN36" s="165" t="e">
        <f t="shared" ref="LN36:MC51" si="90">IF(ISNONTEXT($R36),_xlfn.NORM.DIST(DU36,$N36,$R36,FALSE),NA())</f>
        <v>#N/A</v>
      </c>
      <c r="LO36" s="165" t="e">
        <f t="shared" si="90"/>
        <v>#N/A</v>
      </c>
      <c r="LP36" s="165" t="e">
        <f t="shared" si="90"/>
        <v>#N/A</v>
      </c>
      <c r="LQ36" s="165" t="e">
        <f t="shared" si="90"/>
        <v>#N/A</v>
      </c>
      <c r="LR36" s="165" t="e">
        <f t="shared" si="90"/>
        <v>#N/A</v>
      </c>
      <c r="LS36" s="165" t="e">
        <f t="shared" si="90"/>
        <v>#N/A</v>
      </c>
      <c r="LT36" s="165" t="e">
        <f t="shared" si="90"/>
        <v>#N/A</v>
      </c>
      <c r="LU36" s="165" t="e">
        <f t="shared" si="90"/>
        <v>#N/A</v>
      </c>
      <c r="LV36" s="165" t="e">
        <f t="shared" si="90"/>
        <v>#N/A</v>
      </c>
      <c r="LW36" s="165" t="e">
        <f t="shared" si="90"/>
        <v>#N/A</v>
      </c>
      <c r="LX36" s="165" t="e">
        <f t="shared" si="90"/>
        <v>#N/A</v>
      </c>
      <c r="LY36" s="165" t="e">
        <f t="shared" si="90"/>
        <v>#N/A</v>
      </c>
      <c r="LZ36" s="165" t="e">
        <f t="shared" si="90"/>
        <v>#N/A</v>
      </c>
      <c r="MA36" s="165" t="e">
        <f t="shared" si="90"/>
        <v>#N/A</v>
      </c>
      <c r="MB36" s="165" t="e">
        <f t="shared" si="90"/>
        <v>#N/A</v>
      </c>
      <c r="MC36" s="165" t="e">
        <f t="shared" si="90"/>
        <v>#N/A</v>
      </c>
      <c r="MD36" s="165" t="e">
        <f t="shared" ref="LQ36:MF51" si="91">IF(ISNONTEXT($R36),_xlfn.NORM.DIST(EK36,$N36,$R36,FALSE),NA())</f>
        <v>#N/A</v>
      </c>
      <c r="ME36" s="165" t="e">
        <f t="shared" si="91"/>
        <v>#N/A</v>
      </c>
      <c r="MF36" s="165" t="e">
        <f t="shared" si="81"/>
        <v>#N/A</v>
      </c>
      <c r="MG36" s="165" t="e">
        <f t="shared" si="81"/>
        <v>#N/A</v>
      </c>
      <c r="MH36" s="165" t="e">
        <f t="shared" si="81"/>
        <v>#N/A</v>
      </c>
      <c r="MI36" s="165" t="e">
        <f t="shared" si="81"/>
        <v>#N/A</v>
      </c>
      <c r="MJ36" s="165" t="e">
        <f t="shared" si="81"/>
        <v>#N/A</v>
      </c>
      <c r="MK36" s="165" t="e">
        <f t="shared" si="81"/>
        <v>#N/A</v>
      </c>
      <c r="ML36" s="165" t="e">
        <f t="shared" si="81"/>
        <v>#N/A</v>
      </c>
      <c r="MM36" s="165" t="e">
        <f t="shared" si="81"/>
        <v>#N/A</v>
      </c>
      <c r="MN36" s="165" t="e">
        <f t="shared" si="81"/>
        <v>#N/A</v>
      </c>
      <c r="MO36" s="165" t="e">
        <f t="shared" si="81"/>
        <v>#N/A</v>
      </c>
      <c r="MP36" s="165" t="e">
        <f t="shared" si="81"/>
        <v>#N/A</v>
      </c>
      <c r="MQ36" s="165" t="e">
        <f t="shared" si="81"/>
        <v>#N/A</v>
      </c>
      <c r="MR36" s="165" t="e">
        <f t="shared" si="81"/>
        <v>#N/A</v>
      </c>
      <c r="MS36" s="165" t="e">
        <f t="shared" si="81"/>
        <v>#N/A</v>
      </c>
      <c r="MT36" s="165" t="e">
        <f t="shared" si="81"/>
        <v>#N/A</v>
      </c>
      <c r="MU36" s="165" t="e">
        <f t="shared" si="81"/>
        <v>#N/A</v>
      </c>
      <c r="MV36" s="165" t="e">
        <f t="shared" ref="MV36:NK51" si="92">IF(ISNONTEXT($R36),_xlfn.NORM.DIST(FC36,$N36,$R36,FALSE),NA())</f>
        <v>#N/A</v>
      </c>
      <c r="MW36" s="165" t="e">
        <f t="shared" si="92"/>
        <v>#N/A</v>
      </c>
      <c r="MX36" s="165" t="e">
        <f t="shared" si="92"/>
        <v>#N/A</v>
      </c>
      <c r="MY36" s="165" t="e">
        <f t="shared" si="92"/>
        <v>#N/A</v>
      </c>
      <c r="MZ36" s="165" t="e">
        <f t="shared" si="92"/>
        <v>#N/A</v>
      </c>
      <c r="NA36" s="165" t="e">
        <f t="shared" si="92"/>
        <v>#N/A</v>
      </c>
      <c r="NB36" s="165" t="e">
        <f t="shared" si="92"/>
        <v>#N/A</v>
      </c>
      <c r="NC36" s="165" t="e">
        <f t="shared" si="92"/>
        <v>#N/A</v>
      </c>
      <c r="ND36" s="165" t="e">
        <f t="shared" si="92"/>
        <v>#N/A</v>
      </c>
      <c r="NE36" s="165" t="e">
        <f t="shared" si="92"/>
        <v>#N/A</v>
      </c>
      <c r="NF36" s="165" t="e">
        <f t="shared" si="92"/>
        <v>#N/A</v>
      </c>
      <c r="NG36" s="165" t="e">
        <f t="shared" si="92"/>
        <v>#N/A</v>
      </c>
      <c r="NH36" s="165" t="e">
        <f t="shared" si="92"/>
        <v>#N/A</v>
      </c>
      <c r="NI36" s="165" t="e">
        <f t="shared" si="92"/>
        <v>#N/A</v>
      </c>
      <c r="NJ36" s="165" t="e">
        <f t="shared" si="92"/>
        <v>#N/A</v>
      </c>
      <c r="NK36" s="165" t="e">
        <f t="shared" si="92"/>
        <v>#N/A</v>
      </c>
      <c r="NL36" s="165" t="e">
        <f t="shared" si="82"/>
        <v>#N/A</v>
      </c>
      <c r="NM36" s="165" t="e">
        <f t="shared" si="82"/>
        <v>#N/A</v>
      </c>
      <c r="NN36" s="165" t="e">
        <f t="shared" si="82"/>
        <v>#N/A</v>
      </c>
      <c r="NO36" s="165" t="e">
        <f t="shared" si="82"/>
        <v>#N/A</v>
      </c>
      <c r="NP36" s="165" t="e">
        <f t="shared" si="82"/>
        <v>#N/A</v>
      </c>
      <c r="NQ36" s="165" t="e">
        <f t="shared" si="82"/>
        <v>#N/A</v>
      </c>
      <c r="NR36" s="165" t="e">
        <f t="shared" si="82"/>
        <v>#N/A</v>
      </c>
      <c r="NS36" s="165" t="e">
        <f t="shared" si="82"/>
        <v>#N/A</v>
      </c>
      <c r="NT36" s="165" t="e">
        <f t="shared" si="82"/>
        <v>#N/A</v>
      </c>
      <c r="NU36" s="165" t="e">
        <f t="shared" si="82"/>
        <v>#N/A</v>
      </c>
      <c r="NV36" s="165" t="e">
        <f t="shared" si="82"/>
        <v>#N/A</v>
      </c>
      <c r="NW36" s="165" t="e">
        <f t="shared" si="82"/>
        <v>#N/A</v>
      </c>
      <c r="NX36" s="165" t="e">
        <f t="shared" si="82"/>
        <v>#N/A</v>
      </c>
      <c r="NY36" s="165" t="e">
        <f t="shared" si="82"/>
        <v>#N/A</v>
      </c>
      <c r="NZ36" s="165" t="e">
        <f t="shared" ref="NZ36:OO51" si="93">IF(ISNONTEXT($R36),_xlfn.NORM.DIST(GG36,$N36,$R36,FALSE),NA())</f>
        <v>#N/A</v>
      </c>
      <c r="OA36" s="165" t="e">
        <f t="shared" si="93"/>
        <v>#N/A</v>
      </c>
      <c r="OB36" s="165" t="e">
        <f t="shared" si="93"/>
        <v>#N/A</v>
      </c>
      <c r="OC36" s="165" t="e">
        <f t="shared" si="93"/>
        <v>#N/A</v>
      </c>
      <c r="OD36" s="165" t="e">
        <f t="shared" si="93"/>
        <v>#N/A</v>
      </c>
      <c r="OE36" s="165" t="e">
        <f t="shared" si="93"/>
        <v>#N/A</v>
      </c>
      <c r="OF36" s="165" t="e">
        <f t="shared" si="93"/>
        <v>#N/A</v>
      </c>
      <c r="OG36" s="165" t="e">
        <f t="shared" si="93"/>
        <v>#N/A</v>
      </c>
      <c r="OH36" s="165" t="e">
        <f t="shared" si="93"/>
        <v>#N/A</v>
      </c>
      <c r="OI36" s="165" t="e">
        <f t="shared" si="93"/>
        <v>#N/A</v>
      </c>
      <c r="OJ36" s="165" t="e">
        <f t="shared" si="93"/>
        <v>#N/A</v>
      </c>
      <c r="OK36" s="165" t="e">
        <f t="shared" si="93"/>
        <v>#N/A</v>
      </c>
      <c r="OL36" s="165" t="e">
        <f t="shared" si="93"/>
        <v>#N/A</v>
      </c>
      <c r="OM36" s="165" t="e">
        <f t="shared" si="93"/>
        <v>#N/A</v>
      </c>
      <c r="ON36" s="165" t="e">
        <f t="shared" si="93"/>
        <v>#N/A</v>
      </c>
      <c r="OO36" s="165" t="e">
        <f t="shared" si="93"/>
        <v>#N/A</v>
      </c>
      <c r="OP36" s="165" t="e">
        <f t="shared" ref="OC36:OR51" si="94">IF(ISNONTEXT($R36),_xlfn.NORM.DIST(GW36,$N36,$R36,FALSE),NA())</f>
        <v>#N/A</v>
      </c>
      <c r="OQ36" s="165" t="e">
        <f t="shared" si="94"/>
        <v>#N/A</v>
      </c>
      <c r="OR36" s="165" t="e">
        <f t="shared" si="83"/>
        <v>#N/A</v>
      </c>
      <c r="OS36" s="165" t="e">
        <f t="shared" si="83"/>
        <v>#N/A</v>
      </c>
      <c r="OT36" s="165" t="e">
        <f t="shared" si="83"/>
        <v>#N/A</v>
      </c>
      <c r="OU36" s="165" t="e">
        <f t="shared" si="83"/>
        <v>#N/A</v>
      </c>
      <c r="OV36" s="165" t="e">
        <f t="shared" si="83"/>
        <v>#N/A</v>
      </c>
      <c r="OW36" s="165" t="e">
        <f t="shared" si="83"/>
        <v>#N/A</v>
      </c>
      <c r="OX36" s="165" t="e">
        <f t="shared" si="83"/>
        <v>#N/A</v>
      </c>
      <c r="OY36" s="165" t="e">
        <f t="shared" si="83"/>
        <v>#N/A</v>
      </c>
      <c r="OZ36" s="165" t="e">
        <f t="shared" si="83"/>
        <v>#N/A</v>
      </c>
      <c r="PA36" s="165" t="e">
        <f t="shared" si="83"/>
        <v>#N/A</v>
      </c>
      <c r="PB36" s="165" t="e">
        <f t="shared" si="83"/>
        <v>#N/A</v>
      </c>
      <c r="PC36" s="165" t="e">
        <f t="shared" si="83"/>
        <v>#N/A</v>
      </c>
      <c r="PD36" s="165" t="e">
        <f t="shared" si="83"/>
        <v>#N/A</v>
      </c>
      <c r="PE36" s="165" t="e">
        <f t="shared" si="83"/>
        <v>#N/A</v>
      </c>
      <c r="PF36" s="165" t="e">
        <f t="shared" si="83"/>
        <v>#N/A</v>
      </c>
      <c r="PG36" s="165" t="e">
        <f t="shared" si="83"/>
        <v>#N/A</v>
      </c>
      <c r="PH36" s="165" t="e">
        <f t="shared" ref="PH36:PO51" si="95">IF(ISNONTEXT($R36),_xlfn.NORM.DIST(HO36,$N36,$R36,FALSE),NA())</f>
        <v>#N/A</v>
      </c>
      <c r="PI36" s="165" t="e">
        <f t="shared" si="95"/>
        <v>#N/A</v>
      </c>
      <c r="PJ36" s="165" t="e">
        <f t="shared" si="95"/>
        <v>#N/A</v>
      </c>
      <c r="PK36" s="165" t="e">
        <f t="shared" si="95"/>
        <v>#N/A</v>
      </c>
      <c r="PL36" s="165" t="e">
        <f t="shared" si="95"/>
        <v>#N/A</v>
      </c>
      <c r="PM36" s="165" t="e">
        <f t="shared" si="95"/>
        <v>#N/A</v>
      </c>
      <c r="PN36" s="165" t="e">
        <f t="shared" si="95"/>
        <v>#N/A</v>
      </c>
      <c r="PO36" s="165" t="e">
        <f t="shared" si="95"/>
        <v>#N/A</v>
      </c>
    </row>
    <row r="37" spans="1:431" hidden="1" x14ac:dyDescent="0.45">
      <c r="A37" s="362"/>
      <c r="B37" s="368" t="str">
        <f>IF($R37="","",ROUND(_xlfn.NORM.INV(ABS(VLOOKUP($T$1,VLookups!$A$43:$B$44,2,FALSE)-B$2),$N37,$R37),0))</f>
        <v/>
      </c>
      <c r="C37" s="374" t="str">
        <f t="shared" si="36"/>
        <v/>
      </c>
      <c r="D37" s="375" t="str">
        <f t="shared" si="37"/>
        <v/>
      </c>
      <c r="E37" s="105"/>
      <c r="F37" s="113"/>
      <c r="G37" s="118" t="str">
        <f t="shared" si="30"/>
        <v/>
      </c>
      <c r="H37" s="91"/>
      <c r="I37" s="118" t="str">
        <f t="shared" si="31"/>
        <v/>
      </c>
      <c r="J37" s="113"/>
      <c r="K37" s="106"/>
      <c r="L37" s="120" t="str">
        <f t="shared" si="0"/>
        <v/>
      </c>
      <c r="M37" s="120" t="str">
        <f t="shared" si="1"/>
        <v/>
      </c>
      <c r="N37" s="71" t="str">
        <f t="shared" si="32"/>
        <v/>
      </c>
      <c r="O37" s="23"/>
      <c r="P37" s="55"/>
      <c r="Q37" s="298"/>
      <c r="R37" s="72" t="str">
        <f>IF(AND(G37&gt;0,H37&gt;0,I37&gt;0),IF(ISBLANK(Q37),IF(ISBLANK(O37),"",(I37-G37)*VLOOKUP(O37,VLookups!$A$4:$B$13,2,FALSE)),Q37),"")</f>
        <v/>
      </c>
      <c r="S37" s="73" t="str">
        <f t="shared" si="2"/>
        <v/>
      </c>
      <c r="T37" s="91"/>
      <c r="U37" s="265" t="str">
        <f>IF(AND(T37&gt;0,H37&gt;0,NOT(R37="")),ABS(VLOOKUP($T$1,VLookups!$A$43:$B$44,2,FALSE)-_xlfn.NORM.DIST(T37,N37,R37,TRUE)),"")</f>
        <v/>
      </c>
      <c r="V37" s="90" t="str">
        <f>IF(AND($G37&gt;0,$H37&gt;0,$I37&gt;0,NOT(ISBLANK($O37))),_xlfn.NORM.INV(ABS(VLOOKUP($T$1,VLookups!$A$43:$B$44,2,FALSE)-V$3),$N37,$R37),"")</f>
        <v/>
      </c>
      <c r="W37" s="89" t="str">
        <f>IF(AND($G37&gt;0,$H37&gt;0,$I37&gt;0,NOT(ISBLANK($O37))),_xlfn.NORM.INV(ABS(VLOOKUP($T$1,VLookups!$A$43:$B$44,2,FALSE)-W$3),$N37,$R37),"")</f>
        <v/>
      </c>
      <c r="X37" s="90" t="str">
        <f>IF(AND($G37&gt;0,$H37&gt;0,$I37&gt;0,NOT(ISBLANK($O37))),_xlfn.NORM.INV(ABS(VLOOKUP($T$1,VLookups!$A$43:$B$44,2,FALSE)-X$3),$N37,$R37),"")</f>
        <v/>
      </c>
      <c r="Y37" s="89" t="str">
        <f>IF(AND($G37&gt;0,$H37&gt;0,$I37&gt;0,NOT(ISBLANK($O37))),_xlfn.NORM.INV(ABS(VLOOKUP($T$1,VLookups!$A$43:$B$44,2,FALSE)-Y$3),$N37,$R37),"")</f>
        <v/>
      </c>
      <c r="Z37" s="90" t="str">
        <f>IF(AND($G37&gt;0,$H37&gt;0,$I37&gt;0,NOT(ISBLANK($O37))),_xlfn.NORM.INV(ABS(VLOOKUP($T$1,VLookups!$A$43:$B$44,2,FALSE)-Z$3),$N37,$R37),"")</f>
        <v/>
      </c>
      <c r="AA37" s="89" t="str">
        <f>IF(AND($G37&gt;0,$H37&gt;0,$I37&gt;0,NOT(ISBLANK($O37))),_xlfn.NORM.INV(ABS(VLOOKUP($T$1,VLookups!$A$43:$B$44,2,FALSE)-AA$3),$N37,$R37),"")</f>
        <v/>
      </c>
      <c r="AB37" s="5"/>
      <c r="AC37" s="164" t="str">
        <f t="shared" si="33"/>
        <v/>
      </c>
      <c r="AD37" s="47" t="str">
        <f t="shared" si="71"/>
        <v/>
      </c>
      <c r="AE37" s="47" t="str">
        <f t="shared" si="71"/>
        <v/>
      </c>
      <c r="AF37" s="47" t="str">
        <f t="shared" si="71"/>
        <v/>
      </c>
      <c r="AG37" s="47" t="str">
        <f t="shared" si="71"/>
        <v/>
      </c>
      <c r="AH37" s="47" t="str">
        <f t="shared" si="71"/>
        <v/>
      </c>
      <c r="AI37" s="47" t="str">
        <f t="shared" si="71"/>
        <v/>
      </c>
      <c r="AJ37" s="47" t="str">
        <f t="shared" si="71"/>
        <v/>
      </c>
      <c r="AK37" s="47" t="str">
        <f t="shared" si="71"/>
        <v/>
      </c>
      <c r="AL37" s="47" t="str">
        <f t="shared" si="71"/>
        <v/>
      </c>
      <c r="AM37" s="47" t="str">
        <f t="shared" si="71"/>
        <v/>
      </c>
      <c r="AN37" s="47" t="str">
        <f t="shared" si="71"/>
        <v/>
      </c>
      <c r="AO37" s="47" t="str">
        <f t="shared" si="71"/>
        <v/>
      </c>
      <c r="AP37" s="47" t="str">
        <f t="shared" si="71"/>
        <v/>
      </c>
      <c r="AQ37" s="47" t="str">
        <f t="shared" si="71"/>
        <v/>
      </c>
      <c r="AR37" s="47" t="str">
        <f t="shared" si="71"/>
        <v/>
      </c>
      <c r="AS37" s="47" t="str">
        <f t="shared" si="71"/>
        <v/>
      </c>
      <c r="AT37" s="47" t="str">
        <f t="shared" si="67"/>
        <v/>
      </c>
      <c r="AU37" s="47" t="str">
        <f t="shared" si="67"/>
        <v/>
      </c>
      <c r="AV37" s="47" t="str">
        <f t="shared" si="67"/>
        <v/>
      </c>
      <c r="AW37" s="47" t="str">
        <f t="shared" si="67"/>
        <v/>
      </c>
      <c r="AX37" s="47" t="str">
        <f t="shared" si="67"/>
        <v/>
      </c>
      <c r="AY37" s="47" t="str">
        <f t="shared" si="67"/>
        <v/>
      </c>
      <c r="AZ37" s="47" t="str">
        <f t="shared" si="67"/>
        <v/>
      </c>
      <c r="BA37" s="47" t="str">
        <f t="shared" si="67"/>
        <v/>
      </c>
      <c r="BB37" s="47" t="str">
        <f t="shared" si="67"/>
        <v/>
      </c>
      <c r="BC37" s="47" t="str">
        <f t="shared" si="67"/>
        <v/>
      </c>
      <c r="BD37" s="47" t="str">
        <f t="shared" si="67"/>
        <v/>
      </c>
      <c r="BE37" s="47" t="str">
        <f t="shared" si="68"/>
        <v/>
      </c>
      <c r="BF37" s="47" t="str">
        <f t="shared" si="68"/>
        <v/>
      </c>
      <c r="BG37" s="47" t="str">
        <f t="shared" si="68"/>
        <v/>
      </c>
      <c r="BH37" s="47" t="str">
        <f t="shared" si="68"/>
        <v/>
      </c>
      <c r="BI37" s="47" t="str">
        <f t="shared" si="68"/>
        <v/>
      </c>
      <c r="BJ37" s="47" t="str">
        <f t="shared" si="68"/>
        <v/>
      </c>
      <c r="BK37" s="47" t="str">
        <f t="shared" si="68"/>
        <v/>
      </c>
      <c r="BL37" s="47" t="str">
        <f t="shared" si="68"/>
        <v/>
      </c>
      <c r="BM37" s="47" t="str">
        <f t="shared" si="68"/>
        <v/>
      </c>
      <c r="BN37" s="47" t="str">
        <f t="shared" si="68"/>
        <v/>
      </c>
      <c r="BO37" s="47" t="str">
        <f t="shared" si="68"/>
        <v/>
      </c>
      <c r="BP37" s="47" t="str">
        <f t="shared" si="68"/>
        <v/>
      </c>
      <c r="BQ37" s="47" t="str">
        <f t="shared" si="68"/>
        <v/>
      </c>
      <c r="BR37" s="47" t="str">
        <f t="shared" si="68"/>
        <v/>
      </c>
      <c r="BS37" s="47" t="str">
        <f t="shared" si="68"/>
        <v/>
      </c>
      <c r="BT37" s="47" t="str">
        <f t="shared" si="68"/>
        <v/>
      </c>
      <c r="BU37" s="47" t="str">
        <f t="shared" si="69"/>
        <v/>
      </c>
      <c r="BV37" s="47" t="str">
        <f t="shared" si="69"/>
        <v/>
      </c>
      <c r="BW37" s="47" t="str">
        <f t="shared" si="69"/>
        <v/>
      </c>
      <c r="BX37" s="47" t="str">
        <f t="shared" si="69"/>
        <v/>
      </c>
      <c r="BY37" s="47" t="str">
        <f t="shared" si="69"/>
        <v/>
      </c>
      <c r="BZ37" s="47" t="str">
        <f t="shared" si="69"/>
        <v/>
      </c>
      <c r="CA37" s="47" t="str">
        <f t="shared" si="69"/>
        <v/>
      </c>
      <c r="CB37" s="47" t="str">
        <f t="shared" si="69"/>
        <v/>
      </c>
      <c r="CC37" s="47" t="str">
        <f t="shared" si="69"/>
        <v/>
      </c>
      <c r="CD37" s="47" t="str">
        <f t="shared" si="69"/>
        <v/>
      </c>
      <c r="CE37" s="47" t="str">
        <f t="shared" si="69"/>
        <v/>
      </c>
      <c r="CF37" s="47" t="str">
        <f t="shared" si="69"/>
        <v/>
      </c>
      <c r="CG37" s="47" t="str">
        <f t="shared" si="69"/>
        <v/>
      </c>
      <c r="CH37" s="47" t="str">
        <f t="shared" si="69"/>
        <v/>
      </c>
      <c r="CI37" s="47" t="str">
        <f t="shared" si="69"/>
        <v/>
      </c>
      <c r="CJ37" s="47" t="str">
        <f t="shared" si="69"/>
        <v/>
      </c>
      <c r="CK37" s="47" t="str">
        <f t="shared" si="70"/>
        <v/>
      </c>
      <c r="CL37" s="47" t="str">
        <f t="shared" si="70"/>
        <v/>
      </c>
      <c r="CM37" s="47" t="str">
        <f t="shared" si="70"/>
        <v/>
      </c>
      <c r="CN37" s="47" t="str">
        <f t="shared" si="70"/>
        <v/>
      </c>
      <c r="CO37" s="47" t="str">
        <f t="shared" si="70"/>
        <v/>
      </c>
      <c r="CP37" s="47" t="str">
        <f t="shared" si="70"/>
        <v/>
      </c>
      <c r="CQ37" s="47" t="str">
        <f t="shared" si="70"/>
        <v/>
      </c>
      <c r="CR37" s="47" t="str">
        <f t="shared" si="70"/>
        <v/>
      </c>
      <c r="CS37" s="47" t="str">
        <f t="shared" si="70"/>
        <v/>
      </c>
      <c r="CT37" s="47" t="str">
        <f t="shared" si="70"/>
        <v/>
      </c>
      <c r="CU37" s="47" t="str">
        <f t="shared" si="70"/>
        <v/>
      </c>
      <c r="CV37" s="47" t="str">
        <f t="shared" si="70"/>
        <v/>
      </c>
      <c r="CW37" s="47" t="str">
        <f t="shared" si="70"/>
        <v/>
      </c>
      <c r="CX37" s="47" t="str">
        <f t="shared" si="70"/>
        <v/>
      </c>
      <c r="CY37" s="47" t="str">
        <f t="shared" si="70"/>
        <v/>
      </c>
      <c r="CZ37" s="47" t="str">
        <f t="shared" si="70"/>
        <v/>
      </c>
      <c r="DA37" s="47" t="str">
        <f t="shared" si="84"/>
        <v/>
      </c>
      <c r="DB37" s="47" t="str">
        <f t="shared" si="84"/>
        <v/>
      </c>
      <c r="DC37" s="47" t="str">
        <f t="shared" si="84"/>
        <v/>
      </c>
      <c r="DD37" s="47" t="str">
        <f t="shared" si="84"/>
        <v/>
      </c>
      <c r="DE37" s="47" t="str">
        <f t="shared" si="84"/>
        <v/>
      </c>
      <c r="DF37" s="47" t="str">
        <f t="shared" si="84"/>
        <v/>
      </c>
      <c r="DG37" s="47" t="str">
        <f t="shared" si="84"/>
        <v/>
      </c>
      <c r="DH37" s="47" t="str">
        <f t="shared" si="84"/>
        <v/>
      </c>
      <c r="DI37" s="47" t="str">
        <f t="shared" si="84"/>
        <v/>
      </c>
      <c r="DJ37" s="47" t="str">
        <f t="shared" si="84"/>
        <v/>
      </c>
      <c r="DK37" s="47" t="str">
        <f t="shared" si="84"/>
        <v/>
      </c>
      <c r="DL37" s="47" t="str">
        <f t="shared" si="84"/>
        <v/>
      </c>
      <c r="DM37" s="47" t="str">
        <f t="shared" si="84"/>
        <v/>
      </c>
      <c r="DN37" s="47" t="str">
        <f t="shared" si="84"/>
        <v/>
      </c>
      <c r="DO37" s="47" t="str">
        <f t="shared" si="84"/>
        <v/>
      </c>
      <c r="DP37" s="47" t="str">
        <f t="shared" si="84"/>
        <v/>
      </c>
      <c r="DQ37" s="47" t="str">
        <f t="shared" si="72"/>
        <v/>
      </c>
      <c r="DR37" s="47" t="str">
        <f t="shared" si="72"/>
        <v/>
      </c>
      <c r="DS37" s="47" t="str">
        <f t="shared" si="72"/>
        <v/>
      </c>
      <c r="DT37" s="47" t="str">
        <f t="shared" si="72"/>
        <v/>
      </c>
      <c r="DU37" s="47" t="str">
        <f t="shared" si="72"/>
        <v/>
      </c>
      <c r="DV37" s="47" t="str">
        <f t="shared" si="72"/>
        <v/>
      </c>
      <c r="DW37" s="47" t="str">
        <f t="shared" si="85"/>
        <v/>
      </c>
      <c r="DX37" s="47" t="str">
        <f t="shared" si="85"/>
        <v/>
      </c>
      <c r="DY37" s="47" t="str">
        <f t="shared" si="85"/>
        <v/>
      </c>
      <c r="DZ37" s="179" t="str">
        <f t="shared" si="35"/>
        <v/>
      </c>
      <c r="EA37" s="47" t="str">
        <f t="shared" ref="EA37:EO53" si="96">IF(ISNONTEXT($AC37),DZ37+$AC37,"")</f>
        <v/>
      </c>
      <c r="EB37" s="47" t="str">
        <f t="shared" si="96"/>
        <v/>
      </c>
      <c r="EC37" s="47" t="str">
        <f t="shared" si="96"/>
        <v/>
      </c>
      <c r="ED37" s="47" t="str">
        <f t="shared" si="96"/>
        <v/>
      </c>
      <c r="EE37" s="47" t="str">
        <f t="shared" si="96"/>
        <v/>
      </c>
      <c r="EF37" s="47" t="str">
        <f t="shared" si="96"/>
        <v/>
      </c>
      <c r="EG37" s="47" t="str">
        <f t="shared" si="96"/>
        <v/>
      </c>
      <c r="EH37" s="47" t="str">
        <f t="shared" si="96"/>
        <v/>
      </c>
      <c r="EI37" s="47" t="str">
        <f t="shared" si="96"/>
        <v/>
      </c>
      <c r="EJ37" s="47" t="str">
        <f t="shared" si="96"/>
        <v/>
      </c>
      <c r="EK37" s="47" t="str">
        <f t="shared" si="96"/>
        <v/>
      </c>
      <c r="EL37" s="47" t="str">
        <f t="shared" si="96"/>
        <v/>
      </c>
      <c r="EM37" s="47" t="str">
        <f t="shared" si="96"/>
        <v/>
      </c>
      <c r="EN37" s="47" t="str">
        <f t="shared" si="96"/>
        <v/>
      </c>
      <c r="EO37" s="47" t="str">
        <f t="shared" si="96"/>
        <v/>
      </c>
      <c r="EP37" s="47" t="str">
        <f t="shared" si="86"/>
        <v/>
      </c>
      <c r="EQ37" s="47" t="str">
        <f t="shared" si="86"/>
        <v/>
      </c>
      <c r="ER37" s="47" t="str">
        <f t="shared" si="86"/>
        <v/>
      </c>
      <c r="ES37" s="47" t="str">
        <f t="shared" si="86"/>
        <v/>
      </c>
      <c r="ET37" s="47" t="str">
        <f t="shared" si="86"/>
        <v/>
      </c>
      <c r="EU37" s="47" t="str">
        <f t="shared" si="86"/>
        <v/>
      </c>
      <c r="EV37" s="47" t="str">
        <f t="shared" si="86"/>
        <v/>
      </c>
      <c r="EW37" s="47" t="str">
        <f t="shared" si="86"/>
        <v/>
      </c>
      <c r="EX37" s="47" t="str">
        <f t="shared" si="86"/>
        <v/>
      </c>
      <c r="EY37" s="47" t="str">
        <f t="shared" si="86"/>
        <v/>
      </c>
      <c r="EZ37" s="47" t="str">
        <f t="shared" si="86"/>
        <v/>
      </c>
      <c r="FA37" s="47" t="str">
        <f t="shared" si="86"/>
        <v/>
      </c>
      <c r="FB37" s="47" t="str">
        <f t="shared" si="86"/>
        <v/>
      </c>
      <c r="FC37" s="47" t="str">
        <f t="shared" si="86"/>
        <v/>
      </c>
      <c r="FD37" s="47" t="str">
        <f t="shared" si="73"/>
        <v/>
      </c>
      <c r="FE37" s="47" t="str">
        <f t="shared" si="73"/>
        <v/>
      </c>
      <c r="FF37" s="47" t="str">
        <f t="shared" si="73"/>
        <v/>
      </c>
      <c r="FG37" s="47" t="str">
        <f t="shared" si="73"/>
        <v/>
      </c>
      <c r="FH37" s="47" t="str">
        <f t="shared" si="73"/>
        <v/>
      </c>
      <c r="FI37" s="47" t="str">
        <f t="shared" si="73"/>
        <v/>
      </c>
      <c r="FJ37" s="47" t="str">
        <f t="shared" si="73"/>
        <v/>
      </c>
      <c r="FK37" s="47" t="str">
        <f t="shared" si="73"/>
        <v/>
      </c>
      <c r="FL37" s="47" t="str">
        <f t="shared" si="73"/>
        <v/>
      </c>
      <c r="FM37" s="47" t="str">
        <f t="shared" si="73"/>
        <v/>
      </c>
      <c r="FN37" s="47" t="str">
        <f t="shared" si="73"/>
        <v/>
      </c>
      <c r="FO37" s="47" t="str">
        <f t="shared" si="73"/>
        <v/>
      </c>
      <c r="FP37" s="47" t="str">
        <f t="shared" si="73"/>
        <v/>
      </c>
      <c r="FQ37" s="47" t="str">
        <f t="shared" si="73"/>
        <v/>
      </c>
      <c r="FR37" s="47" t="str">
        <f t="shared" si="73"/>
        <v/>
      </c>
      <c r="FS37" s="47" t="str">
        <f t="shared" si="73"/>
        <v/>
      </c>
      <c r="FT37" s="47" t="str">
        <f t="shared" si="74"/>
        <v/>
      </c>
      <c r="FU37" s="47" t="str">
        <f t="shared" si="74"/>
        <v/>
      </c>
      <c r="FV37" s="47" t="str">
        <f t="shared" si="74"/>
        <v/>
      </c>
      <c r="FW37" s="47" t="str">
        <f t="shared" si="74"/>
        <v/>
      </c>
      <c r="FX37" s="47" t="str">
        <f t="shared" si="74"/>
        <v/>
      </c>
      <c r="FY37" s="47" t="str">
        <f t="shared" si="74"/>
        <v/>
      </c>
      <c r="FZ37" s="47" t="str">
        <f t="shared" si="74"/>
        <v/>
      </c>
      <c r="GA37" s="47" t="str">
        <f t="shared" si="74"/>
        <v/>
      </c>
      <c r="GB37" s="47" t="str">
        <f t="shared" si="74"/>
        <v/>
      </c>
      <c r="GC37" s="47" t="str">
        <f t="shared" si="74"/>
        <v/>
      </c>
      <c r="GD37" s="47" t="str">
        <f t="shared" si="74"/>
        <v/>
      </c>
      <c r="GE37" s="47" t="str">
        <f t="shared" si="74"/>
        <v/>
      </c>
      <c r="GF37" s="47" t="str">
        <f t="shared" si="74"/>
        <v/>
      </c>
      <c r="GG37" s="47" t="str">
        <f t="shared" si="74"/>
        <v/>
      </c>
      <c r="GH37" s="47" t="str">
        <f t="shared" si="74"/>
        <v/>
      </c>
      <c r="GI37" s="47" t="str">
        <f t="shared" si="74"/>
        <v/>
      </c>
      <c r="GJ37" s="47" t="str">
        <f t="shared" si="75"/>
        <v/>
      </c>
      <c r="GK37" s="47" t="str">
        <f t="shared" si="75"/>
        <v/>
      </c>
      <c r="GL37" s="47" t="str">
        <f t="shared" si="75"/>
        <v/>
      </c>
      <c r="GM37" s="47" t="str">
        <f t="shared" si="75"/>
        <v/>
      </c>
      <c r="GN37" s="47" t="str">
        <f t="shared" si="75"/>
        <v/>
      </c>
      <c r="GO37" s="47" t="str">
        <f t="shared" si="75"/>
        <v/>
      </c>
      <c r="GP37" s="47" t="str">
        <f t="shared" si="75"/>
        <v/>
      </c>
      <c r="GQ37" s="47" t="str">
        <f t="shared" si="75"/>
        <v/>
      </c>
      <c r="GR37" s="47" t="str">
        <f t="shared" si="75"/>
        <v/>
      </c>
      <c r="GS37" s="47" t="str">
        <f t="shared" si="75"/>
        <v/>
      </c>
      <c r="GT37" s="47" t="str">
        <f t="shared" si="75"/>
        <v/>
      </c>
      <c r="GU37" s="47" t="str">
        <f t="shared" si="75"/>
        <v/>
      </c>
      <c r="GV37" s="47" t="str">
        <f t="shared" si="75"/>
        <v/>
      </c>
      <c r="GW37" s="47" t="str">
        <f t="shared" si="75"/>
        <v/>
      </c>
      <c r="GX37" s="47" t="str">
        <f t="shared" si="75"/>
        <v/>
      </c>
      <c r="GY37" s="47" t="str">
        <f t="shared" si="75"/>
        <v/>
      </c>
      <c r="GZ37" s="47" t="str">
        <f t="shared" si="76"/>
        <v/>
      </c>
      <c r="HA37" s="47" t="str">
        <f t="shared" si="76"/>
        <v/>
      </c>
      <c r="HB37" s="47" t="str">
        <f t="shared" si="76"/>
        <v/>
      </c>
      <c r="HC37" s="47" t="str">
        <f t="shared" si="76"/>
        <v/>
      </c>
      <c r="HD37" s="47" t="str">
        <f t="shared" si="76"/>
        <v/>
      </c>
      <c r="HE37" s="47" t="str">
        <f t="shared" si="76"/>
        <v/>
      </c>
      <c r="HF37" s="47" t="str">
        <f t="shared" si="76"/>
        <v/>
      </c>
      <c r="HG37" s="47" t="str">
        <f t="shared" si="76"/>
        <v/>
      </c>
      <c r="HH37" s="47" t="str">
        <f t="shared" si="76"/>
        <v/>
      </c>
      <c r="HI37" s="47" t="str">
        <f t="shared" si="76"/>
        <v/>
      </c>
      <c r="HJ37" s="47" t="str">
        <f t="shared" si="76"/>
        <v/>
      </c>
      <c r="HK37" s="47" t="str">
        <f t="shared" si="76"/>
        <v/>
      </c>
      <c r="HL37" s="47" t="str">
        <f t="shared" si="76"/>
        <v/>
      </c>
      <c r="HM37" s="47" t="str">
        <f t="shared" si="76"/>
        <v/>
      </c>
      <c r="HN37" s="47" t="str">
        <f t="shared" si="76"/>
        <v/>
      </c>
      <c r="HO37" s="47" t="str">
        <f t="shared" si="76"/>
        <v/>
      </c>
      <c r="HP37" s="47" t="str">
        <f t="shared" si="77"/>
        <v/>
      </c>
      <c r="HQ37" s="47" t="str">
        <f t="shared" si="77"/>
        <v/>
      </c>
      <c r="HR37" s="47" t="str">
        <f t="shared" si="46"/>
        <v/>
      </c>
      <c r="HS37" s="47" t="str">
        <f t="shared" si="16"/>
        <v/>
      </c>
      <c r="HT37" s="47" t="str">
        <f t="shared" si="16"/>
        <v/>
      </c>
      <c r="HU37" s="47" t="str">
        <f t="shared" si="16"/>
        <v/>
      </c>
      <c r="HV37" s="47" t="str">
        <f t="shared" si="16"/>
        <v/>
      </c>
      <c r="HW37" s="165" t="e">
        <f t="shared" si="56"/>
        <v>#N/A</v>
      </c>
      <c r="HX37" s="165" t="e">
        <f t="shared" si="56"/>
        <v>#N/A</v>
      </c>
      <c r="HY37" s="165" t="e">
        <f t="shared" si="56"/>
        <v>#N/A</v>
      </c>
      <c r="HZ37" s="165" t="e">
        <f t="shared" si="56"/>
        <v>#N/A</v>
      </c>
      <c r="IA37" s="165" t="e">
        <f t="shared" si="56"/>
        <v>#N/A</v>
      </c>
      <c r="IB37" s="165" t="e">
        <f t="shared" si="56"/>
        <v>#N/A</v>
      </c>
      <c r="IC37" s="165" t="e">
        <f t="shared" si="56"/>
        <v>#N/A</v>
      </c>
      <c r="ID37" s="165" t="e">
        <f t="shared" si="56"/>
        <v>#N/A</v>
      </c>
      <c r="IE37" s="165" t="e">
        <f t="shared" si="56"/>
        <v>#N/A</v>
      </c>
      <c r="IF37" s="165" t="e">
        <f t="shared" si="56"/>
        <v>#N/A</v>
      </c>
      <c r="IG37" s="165" t="e">
        <f t="shared" si="56"/>
        <v>#N/A</v>
      </c>
      <c r="IH37" s="165" t="e">
        <f t="shared" si="56"/>
        <v>#N/A</v>
      </c>
      <c r="II37" s="165" t="e">
        <f t="shared" si="56"/>
        <v>#N/A</v>
      </c>
      <c r="IJ37" s="165" t="e">
        <f t="shared" si="56"/>
        <v>#N/A</v>
      </c>
      <c r="IK37" s="165" t="e">
        <f t="shared" si="56"/>
        <v>#N/A</v>
      </c>
      <c r="IL37" s="165" t="e">
        <f t="shared" si="56"/>
        <v>#N/A</v>
      </c>
      <c r="IM37" s="165" t="e">
        <f t="shared" si="78"/>
        <v>#N/A</v>
      </c>
      <c r="IN37" s="165" t="e">
        <f t="shared" si="78"/>
        <v>#N/A</v>
      </c>
      <c r="IO37" s="165" t="e">
        <f t="shared" si="78"/>
        <v>#N/A</v>
      </c>
      <c r="IP37" s="165" t="e">
        <f t="shared" si="78"/>
        <v>#N/A</v>
      </c>
      <c r="IQ37" s="165" t="e">
        <f t="shared" si="78"/>
        <v>#N/A</v>
      </c>
      <c r="IR37" s="165" t="e">
        <f t="shared" si="78"/>
        <v>#N/A</v>
      </c>
      <c r="IS37" s="165" t="e">
        <f t="shared" si="78"/>
        <v>#N/A</v>
      </c>
      <c r="IT37" s="165" t="e">
        <f t="shared" si="78"/>
        <v>#N/A</v>
      </c>
      <c r="IU37" s="165" t="e">
        <f t="shared" si="78"/>
        <v>#N/A</v>
      </c>
      <c r="IV37" s="165" t="e">
        <f t="shared" si="78"/>
        <v>#N/A</v>
      </c>
      <c r="IW37" s="165" t="e">
        <f t="shared" si="78"/>
        <v>#N/A</v>
      </c>
      <c r="IX37" s="165" t="e">
        <f t="shared" si="78"/>
        <v>#N/A</v>
      </c>
      <c r="IY37" s="165" t="e">
        <f t="shared" si="78"/>
        <v>#N/A</v>
      </c>
      <c r="IZ37" s="165" t="e">
        <f t="shared" si="78"/>
        <v>#N/A</v>
      </c>
      <c r="JA37" s="165" t="e">
        <f t="shared" si="78"/>
        <v>#N/A</v>
      </c>
      <c r="JB37" s="165" t="e">
        <f t="shared" si="78"/>
        <v>#N/A</v>
      </c>
      <c r="JC37" s="165" t="e">
        <f t="shared" si="87"/>
        <v>#N/A</v>
      </c>
      <c r="JD37" s="165" t="e">
        <f t="shared" si="87"/>
        <v>#N/A</v>
      </c>
      <c r="JE37" s="165" t="e">
        <f t="shared" si="88"/>
        <v>#N/A</v>
      </c>
      <c r="JF37" s="165" t="e">
        <f t="shared" si="88"/>
        <v>#N/A</v>
      </c>
      <c r="JG37" s="165" t="e">
        <f t="shared" si="88"/>
        <v>#N/A</v>
      </c>
      <c r="JH37" s="165" t="e">
        <f t="shared" si="88"/>
        <v>#N/A</v>
      </c>
      <c r="JI37" s="165" t="e">
        <f t="shared" si="88"/>
        <v>#N/A</v>
      </c>
      <c r="JJ37" s="165" t="e">
        <f t="shared" si="88"/>
        <v>#N/A</v>
      </c>
      <c r="JK37" s="165" t="e">
        <f t="shared" si="88"/>
        <v>#N/A</v>
      </c>
      <c r="JL37" s="165" t="e">
        <f t="shared" si="88"/>
        <v>#N/A</v>
      </c>
      <c r="JM37" s="165" t="e">
        <f t="shared" si="88"/>
        <v>#N/A</v>
      </c>
      <c r="JN37" s="165" t="e">
        <f t="shared" si="88"/>
        <v>#N/A</v>
      </c>
      <c r="JO37" s="165" t="e">
        <f t="shared" si="88"/>
        <v>#N/A</v>
      </c>
      <c r="JP37" s="165" t="e">
        <f t="shared" si="88"/>
        <v>#N/A</v>
      </c>
      <c r="JQ37" s="165" t="e">
        <f t="shared" si="88"/>
        <v>#N/A</v>
      </c>
      <c r="JR37" s="165" t="e">
        <f t="shared" si="88"/>
        <v>#N/A</v>
      </c>
      <c r="JS37" s="165" t="e">
        <f t="shared" si="88"/>
        <v>#N/A</v>
      </c>
      <c r="JT37" s="165" t="e">
        <f t="shared" si="79"/>
        <v>#N/A</v>
      </c>
      <c r="JU37" s="165" t="e">
        <f t="shared" si="79"/>
        <v>#N/A</v>
      </c>
      <c r="JV37" s="165" t="e">
        <f t="shared" si="79"/>
        <v>#N/A</v>
      </c>
      <c r="JW37" s="165" t="e">
        <f t="shared" si="79"/>
        <v>#N/A</v>
      </c>
      <c r="JX37" s="165" t="e">
        <f t="shared" si="79"/>
        <v>#N/A</v>
      </c>
      <c r="JY37" s="165" t="e">
        <f t="shared" si="79"/>
        <v>#N/A</v>
      </c>
      <c r="JZ37" s="165" t="e">
        <f t="shared" si="79"/>
        <v>#N/A</v>
      </c>
      <c r="KA37" s="165" t="e">
        <f t="shared" si="79"/>
        <v>#N/A</v>
      </c>
      <c r="KB37" s="165" t="e">
        <f t="shared" si="79"/>
        <v>#N/A</v>
      </c>
      <c r="KC37" s="165" t="e">
        <f t="shared" si="79"/>
        <v>#N/A</v>
      </c>
      <c r="KD37" s="165" t="e">
        <f t="shared" si="79"/>
        <v>#N/A</v>
      </c>
      <c r="KE37" s="165" t="e">
        <f t="shared" si="79"/>
        <v>#N/A</v>
      </c>
      <c r="KF37" s="165" t="e">
        <f t="shared" si="79"/>
        <v>#N/A</v>
      </c>
      <c r="KG37" s="165" t="e">
        <f t="shared" si="79"/>
        <v>#N/A</v>
      </c>
      <c r="KH37" s="165" t="e">
        <f t="shared" si="79"/>
        <v>#N/A</v>
      </c>
      <c r="KI37" s="165" t="e">
        <f t="shared" si="79"/>
        <v>#N/A</v>
      </c>
      <c r="KJ37" s="165" t="e">
        <f t="shared" si="89"/>
        <v>#N/A</v>
      </c>
      <c r="KK37" s="165" t="e">
        <f t="shared" si="89"/>
        <v>#N/A</v>
      </c>
      <c r="KL37" s="165" t="e">
        <f t="shared" si="89"/>
        <v>#N/A</v>
      </c>
      <c r="KM37" s="165" t="e">
        <f t="shared" si="89"/>
        <v>#N/A</v>
      </c>
      <c r="KN37" s="165" t="e">
        <f t="shared" si="89"/>
        <v>#N/A</v>
      </c>
      <c r="KO37" s="165" t="e">
        <f t="shared" si="89"/>
        <v>#N/A</v>
      </c>
      <c r="KP37" s="165" t="e">
        <f t="shared" si="89"/>
        <v>#N/A</v>
      </c>
      <c r="KQ37" s="165" t="e">
        <f t="shared" si="89"/>
        <v>#N/A</v>
      </c>
      <c r="KR37" s="165" t="e">
        <f t="shared" si="89"/>
        <v>#N/A</v>
      </c>
      <c r="KS37" s="165" t="e">
        <f t="shared" si="89"/>
        <v>#N/A</v>
      </c>
      <c r="KT37" s="165" t="e">
        <f t="shared" si="89"/>
        <v>#N/A</v>
      </c>
      <c r="KU37" s="165" t="e">
        <f t="shared" si="89"/>
        <v>#N/A</v>
      </c>
      <c r="KV37" s="165" t="e">
        <f t="shared" si="89"/>
        <v>#N/A</v>
      </c>
      <c r="KW37" s="165" t="e">
        <f t="shared" si="89"/>
        <v>#N/A</v>
      </c>
      <c r="KX37" s="165" t="e">
        <f t="shared" si="89"/>
        <v>#N/A</v>
      </c>
      <c r="KY37" s="165" t="e">
        <f t="shared" si="89"/>
        <v>#N/A</v>
      </c>
      <c r="KZ37" s="165" t="e">
        <f t="shared" si="80"/>
        <v>#N/A</v>
      </c>
      <c r="LA37" s="165" t="e">
        <f t="shared" si="80"/>
        <v>#N/A</v>
      </c>
      <c r="LB37" s="165" t="e">
        <f t="shared" si="80"/>
        <v>#N/A</v>
      </c>
      <c r="LC37" s="165" t="e">
        <f t="shared" si="80"/>
        <v>#N/A</v>
      </c>
      <c r="LD37" s="165" t="e">
        <f t="shared" si="80"/>
        <v>#N/A</v>
      </c>
      <c r="LE37" s="165" t="e">
        <f t="shared" si="80"/>
        <v>#N/A</v>
      </c>
      <c r="LF37" s="165" t="e">
        <f t="shared" si="80"/>
        <v>#N/A</v>
      </c>
      <c r="LG37" s="165" t="e">
        <f t="shared" si="80"/>
        <v>#N/A</v>
      </c>
      <c r="LH37" s="165" t="e">
        <f t="shared" si="80"/>
        <v>#N/A</v>
      </c>
      <c r="LI37" s="165" t="e">
        <f t="shared" si="80"/>
        <v>#N/A</v>
      </c>
      <c r="LJ37" s="165" t="e">
        <f t="shared" si="80"/>
        <v>#N/A</v>
      </c>
      <c r="LK37" s="165" t="e">
        <f t="shared" si="80"/>
        <v>#N/A</v>
      </c>
      <c r="LL37" s="165" t="e">
        <f t="shared" si="80"/>
        <v>#N/A</v>
      </c>
      <c r="LM37" s="165" t="e">
        <f t="shared" si="80"/>
        <v>#N/A</v>
      </c>
      <c r="LN37" s="165" t="e">
        <f t="shared" si="90"/>
        <v>#N/A</v>
      </c>
      <c r="LO37" s="165" t="e">
        <f t="shared" si="90"/>
        <v>#N/A</v>
      </c>
      <c r="LP37" s="165" t="e">
        <f t="shared" si="90"/>
        <v>#N/A</v>
      </c>
      <c r="LQ37" s="165" t="e">
        <f t="shared" si="91"/>
        <v>#N/A</v>
      </c>
      <c r="LR37" s="165" t="e">
        <f t="shared" si="91"/>
        <v>#N/A</v>
      </c>
      <c r="LS37" s="165" t="e">
        <f t="shared" si="91"/>
        <v>#N/A</v>
      </c>
      <c r="LT37" s="165" t="e">
        <f t="shared" si="91"/>
        <v>#N/A</v>
      </c>
      <c r="LU37" s="165" t="e">
        <f t="shared" si="91"/>
        <v>#N/A</v>
      </c>
      <c r="LV37" s="165" t="e">
        <f t="shared" si="91"/>
        <v>#N/A</v>
      </c>
      <c r="LW37" s="165" t="e">
        <f t="shared" si="91"/>
        <v>#N/A</v>
      </c>
      <c r="LX37" s="165" t="e">
        <f t="shared" si="91"/>
        <v>#N/A</v>
      </c>
      <c r="LY37" s="165" t="e">
        <f t="shared" si="91"/>
        <v>#N/A</v>
      </c>
      <c r="LZ37" s="165" t="e">
        <f t="shared" si="91"/>
        <v>#N/A</v>
      </c>
      <c r="MA37" s="165" t="e">
        <f t="shared" si="91"/>
        <v>#N/A</v>
      </c>
      <c r="MB37" s="165" t="e">
        <f t="shared" si="91"/>
        <v>#N/A</v>
      </c>
      <c r="MC37" s="165" t="e">
        <f t="shared" si="91"/>
        <v>#N/A</v>
      </c>
      <c r="MD37" s="165" t="e">
        <f t="shared" si="91"/>
        <v>#N/A</v>
      </c>
      <c r="ME37" s="165" t="e">
        <f t="shared" si="91"/>
        <v>#N/A</v>
      </c>
      <c r="MF37" s="165" t="e">
        <f t="shared" si="81"/>
        <v>#N/A</v>
      </c>
      <c r="MG37" s="165" t="e">
        <f t="shared" si="81"/>
        <v>#N/A</v>
      </c>
      <c r="MH37" s="165" t="e">
        <f t="shared" si="81"/>
        <v>#N/A</v>
      </c>
      <c r="MI37" s="165" t="e">
        <f t="shared" si="81"/>
        <v>#N/A</v>
      </c>
      <c r="MJ37" s="165" t="e">
        <f t="shared" si="81"/>
        <v>#N/A</v>
      </c>
      <c r="MK37" s="165" t="e">
        <f t="shared" si="81"/>
        <v>#N/A</v>
      </c>
      <c r="ML37" s="165" t="e">
        <f t="shared" si="81"/>
        <v>#N/A</v>
      </c>
      <c r="MM37" s="165" t="e">
        <f t="shared" si="81"/>
        <v>#N/A</v>
      </c>
      <c r="MN37" s="165" t="e">
        <f t="shared" si="81"/>
        <v>#N/A</v>
      </c>
      <c r="MO37" s="165" t="e">
        <f t="shared" si="81"/>
        <v>#N/A</v>
      </c>
      <c r="MP37" s="165" t="e">
        <f t="shared" si="81"/>
        <v>#N/A</v>
      </c>
      <c r="MQ37" s="165" t="e">
        <f t="shared" si="81"/>
        <v>#N/A</v>
      </c>
      <c r="MR37" s="165" t="e">
        <f t="shared" si="81"/>
        <v>#N/A</v>
      </c>
      <c r="MS37" s="165" t="e">
        <f t="shared" si="81"/>
        <v>#N/A</v>
      </c>
      <c r="MT37" s="165" t="e">
        <f t="shared" si="81"/>
        <v>#N/A</v>
      </c>
      <c r="MU37" s="165" t="e">
        <f t="shared" si="81"/>
        <v>#N/A</v>
      </c>
      <c r="MV37" s="165" t="e">
        <f t="shared" si="92"/>
        <v>#N/A</v>
      </c>
      <c r="MW37" s="165" t="e">
        <f t="shared" si="92"/>
        <v>#N/A</v>
      </c>
      <c r="MX37" s="165" t="e">
        <f t="shared" si="92"/>
        <v>#N/A</v>
      </c>
      <c r="MY37" s="165" t="e">
        <f t="shared" si="92"/>
        <v>#N/A</v>
      </c>
      <c r="MZ37" s="165" t="e">
        <f t="shared" si="92"/>
        <v>#N/A</v>
      </c>
      <c r="NA37" s="165" t="e">
        <f t="shared" si="92"/>
        <v>#N/A</v>
      </c>
      <c r="NB37" s="165" t="e">
        <f t="shared" si="92"/>
        <v>#N/A</v>
      </c>
      <c r="NC37" s="165" t="e">
        <f t="shared" si="92"/>
        <v>#N/A</v>
      </c>
      <c r="ND37" s="165" t="e">
        <f t="shared" si="92"/>
        <v>#N/A</v>
      </c>
      <c r="NE37" s="165" t="e">
        <f t="shared" si="92"/>
        <v>#N/A</v>
      </c>
      <c r="NF37" s="165" t="e">
        <f t="shared" si="92"/>
        <v>#N/A</v>
      </c>
      <c r="NG37" s="165" t="e">
        <f t="shared" si="92"/>
        <v>#N/A</v>
      </c>
      <c r="NH37" s="165" t="e">
        <f t="shared" si="92"/>
        <v>#N/A</v>
      </c>
      <c r="NI37" s="165" t="e">
        <f t="shared" si="92"/>
        <v>#N/A</v>
      </c>
      <c r="NJ37" s="165" t="e">
        <f t="shared" si="92"/>
        <v>#N/A</v>
      </c>
      <c r="NK37" s="165" t="e">
        <f t="shared" si="92"/>
        <v>#N/A</v>
      </c>
      <c r="NL37" s="165" t="e">
        <f t="shared" si="82"/>
        <v>#N/A</v>
      </c>
      <c r="NM37" s="165" t="e">
        <f t="shared" si="82"/>
        <v>#N/A</v>
      </c>
      <c r="NN37" s="165" t="e">
        <f t="shared" si="82"/>
        <v>#N/A</v>
      </c>
      <c r="NO37" s="165" t="e">
        <f t="shared" si="82"/>
        <v>#N/A</v>
      </c>
      <c r="NP37" s="165" t="e">
        <f t="shared" si="82"/>
        <v>#N/A</v>
      </c>
      <c r="NQ37" s="165" t="e">
        <f t="shared" si="82"/>
        <v>#N/A</v>
      </c>
      <c r="NR37" s="165" t="e">
        <f t="shared" si="82"/>
        <v>#N/A</v>
      </c>
      <c r="NS37" s="165" t="e">
        <f t="shared" si="82"/>
        <v>#N/A</v>
      </c>
      <c r="NT37" s="165" t="e">
        <f t="shared" si="82"/>
        <v>#N/A</v>
      </c>
      <c r="NU37" s="165" t="e">
        <f t="shared" si="82"/>
        <v>#N/A</v>
      </c>
      <c r="NV37" s="165" t="e">
        <f t="shared" si="82"/>
        <v>#N/A</v>
      </c>
      <c r="NW37" s="165" t="e">
        <f t="shared" si="82"/>
        <v>#N/A</v>
      </c>
      <c r="NX37" s="165" t="e">
        <f t="shared" si="82"/>
        <v>#N/A</v>
      </c>
      <c r="NY37" s="165" t="e">
        <f t="shared" si="82"/>
        <v>#N/A</v>
      </c>
      <c r="NZ37" s="165" t="e">
        <f t="shared" si="93"/>
        <v>#N/A</v>
      </c>
      <c r="OA37" s="165" t="e">
        <f t="shared" si="93"/>
        <v>#N/A</v>
      </c>
      <c r="OB37" s="165" t="e">
        <f t="shared" si="93"/>
        <v>#N/A</v>
      </c>
      <c r="OC37" s="165" t="e">
        <f t="shared" si="94"/>
        <v>#N/A</v>
      </c>
      <c r="OD37" s="165" t="e">
        <f t="shared" si="94"/>
        <v>#N/A</v>
      </c>
      <c r="OE37" s="165" t="e">
        <f t="shared" si="94"/>
        <v>#N/A</v>
      </c>
      <c r="OF37" s="165" t="e">
        <f t="shared" si="94"/>
        <v>#N/A</v>
      </c>
      <c r="OG37" s="165" t="e">
        <f t="shared" si="94"/>
        <v>#N/A</v>
      </c>
      <c r="OH37" s="165" t="e">
        <f t="shared" si="94"/>
        <v>#N/A</v>
      </c>
      <c r="OI37" s="165" t="e">
        <f t="shared" si="94"/>
        <v>#N/A</v>
      </c>
      <c r="OJ37" s="165" t="e">
        <f t="shared" si="94"/>
        <v>#N/A</v>
      </c>
      <c r="OK37" s="165" t="e">
        <f t="shared" si="94"/>
        <v>#N/A</v>
      </c>
      <c r="OL37" s="165" t="e">
        <f t="shared" si="94"/>
        <v>#N/A</v>
      </c>
      <c r="OM37" s="165" t="e">
        <f t="shared" si="94"/>
        <v>#N/A</v>
      </c>
      <c r="ON37" s="165" t="e">
        <f t="shared" si="94"/>
        <v>#N/A</v>
      </c>
      <c r="OO37" s="165" t="e">
        <f t="shared" si="94"/>
        <v>#N/A</v>
      </c>
      <c r="OP37" s="165" t="e">
        <f t="shared" si="94"/>
        <v>#N/A</v>
      </c>
      <c r="OQ37" s="165" t="e">
        <f t="shared" si="94"/>
        <v>#N/A</v>
      </c>
      <c r="OR37" s="165" t="e">
        <f t="shared" si="83"/>
        <v>#N/A</v>
      </c>
      <c r="OS37" s="165" t="e">
        <f t="shared" si="83"/>
        <v>#N/A</v>
      </c>
      <c r="OT37" s="165" t="e">
        <f t="shared" si="83"/>
        <v>#N/A</v>
      </c>
      <c r="OU37" s="165" t="e">
        <f t="shared" si="83"/>
        <v>#N/A</v>
      </c>
      <c r="OV37" s="165" t="e">
        <f t="shared" si="83"/>
        <v>#N/A</v>
      </c>
      <c r="OW37" s="165" t="e">
        <f t="shared" si="83"/>
        <v>#N/A</v>
      </c>
      <c r="OX37" s="165" t="e">
        <f t="shared" si="83"/>
        <v>#N/A</v>
      </c>
      <c r="OY37" s="165" t="e">
        <f t="shared" si="83"/>
        <v>#N/A</v>
      </c>
      <c r="OZ37" s="165" t="e">
        <f t="shared" si="83"/>
        <v>#N/A</v>
      </c>
      <c r="PA37" s="165" t="e">
        <f t="shared" si="83"/>
        <v>#N/A</v>
      </c>
      <c r="PB37" s="165" t="e">
        <f t="shared" si="83"/>
        <v>#N/A</v>
      </c>
      <c r="PC37" s="165" t="e">
        <f t="shared" si="83"/>
        <v>#N/A</v>
      </c>
      <c r="PD37" s="165" t="e">
        <f t="shared" si="83"/>
        <v>#N/A</v>
      </c>
      <c r="PE37" s="165" t="e">
        <f t="shared" si="83"/>
        <v>#N/A</v>
      </c>
      <c r="PF37" s="165" t="e">
        <f t="shared" si="83"/>
        <v>#N/A</v>
      </c>
      <c r="PG37" s="165" t="e">
        <f t="shared" si="83"/>
        <v>#N/A</v>
      </c>
      <c r="PH37" s="165" t="e">
        <f t="shared" si="95"/>
        <v>#N/A</v>
      </c>
      <c r="PI37" s="165" t="e">
        <f t="shared" si="95"/>
        <v>#N/A</v>
      </c>
      <c r="PJ37" s="165" t="e">
        <f t="shared" si="95"/>
        <v>#N/A</v>
      </c>
      <c r="PK37" s="165" t="e">
        <f t="shared" si="95"/>
        <v>#N/A</v>
      </c>
      <c r="PL37" s="165" t="e">
        <f t="shared" si="95"/>
        <v>#N/A</v>
      </c>
      <c r="PM37" s="165" t="e">
        <f t="shared" si="95"/>
        <v>#N/A</v>
      </c>
      <c r="PN37" s="165" t="e">
        <f t="shared" si="95"/>
        <v>#N/A</v>
      </c>
      <c r="PO37" s="165" t="e">
        <f t="shared" si="95"/>
        <v>#N/A</v>
      </c>
    </row>
    <row r="38" spans="1:431" hidden="1" x14ac:dyDescent="0.45">
      <c r="A38" s="362"/>
      <c r="B38" s="368" t="str">
        <f>IF($R38="","",ROUND(_xlfn.NORM.INV(ABS(VLOOKUP($T$1,VLookups!$A$43:$B$44,2,FALSE)-B$2),$N38,$R38),0))</f>
        <v/>
      </c>
      <c r="C38" s="374" t="str">
        <f t="shared" si="36"/>
        <v/>
      </c>
      <c r="D38" s="375" t="str">
        <f t="shared" si="37"/>
        <v/>
      </c>
      <c r="E38" s="105"/>
      <c r="F38" s="113"/>
      <c r="G38" s="118" t="str">
        <f t="shared" si="30"/>
        <v/>
      </c>
      <c r="H38" s="91"/>
      <c r="I38" s="118" t="str">
        <f t="shared" si="31"/>
        <v/>
      </c>
      <c r="J38" s="113"/>
      <c r="K38" s="106"/>
      <c r="L38" s="120" t="str">
        <f t="shared" si="0"/>
        <v/>
      </c>
      <c r="M38" s="120" t="str">
        <f t="shared" si="1"/>
        <v/>
      </c>
      <c r="N38" s="71" t="str">
        <f t="shared" si="32"/>
        <v/>
      </c>
      <c r="O38" s="23"/>
      <c r="P38" s="55"/>
      <c r="Q38" s="298"/>
      <c r="R38" s="72" t="str">
        <f>IF(AND(G38&gt;0,H38&gt;0,I38&gt;0),IF(ISBLANK(Q38),IF(ISBLANK(O38),"",(I38-G38)*VLOOKUP(O38,VLookups!$A$4:$B$13,2,FALSE)),Q38),"")</f>
        <v/>
      </c>
      <c r="S38" s="73" t="str">
        <f t="shared" si="2"/>
        <v/>
      </c>
      <c r="T38" s="91"/>
      <c r="U38" s="265" t="str">
        <f>IF(AND(T38&gt;0,H38&gt;0,NOT(R38="")),ABS(VLOOKUP($T$1,VLookups!$A$43:$B$44,2,FALSE)-_xlfn.NORM.DIST(T38,N38,R38,TRUE)),"")</f>
        <v/>
      </c>
      <c r="V38" s="90" t="str">
        <f>IF(AND($G38&gt;0,$H38&gt;0,$I38&gt;0,NOT(ISBLANK($O38))),_xlfn.NORM.INV(ABS(VLOOKUP($T$1,VLookups!$A$43:$B$44,2,FALSE)-V$3),$N38,$R38),"")</f>
        <v/>
      </c>
      <c r="W38" s="89" t="str">
        <f>IF(AND($G38&gt;0,$H38&gt;0,$I38&gt;0,NOT(ISBLANK($O38))),_xlfn.NORM.INV(ABS(VLOOKUP($T$1,VLookups!$A$43:$B$44,2,FALSE)-W$3),$N38,$R38),"")</f>
        <v/>
      </c>
      <c r="X38" s="90" t="str">
        <f>IF(AND($G38&gt;0,$H38&gt;0,$I38&gt;0,NOT(ISBLANK($O38))),_xlfn.NORM.INV(ABS(VLOOKUP($T$1,VLookups!$A$43:$B$44,2,FALSE)-X$3),$N38,$R38),"")</f>
        <v/>
      </c>
      <c r="Y38" s="89" t="str">
        <f>IF(AND($G38&gt;0,$H38&gt;0,$I38&gt;0,NOT(ISBLANK($O38))),_xlfn.NORM.INV(ABS(VLOOKUP($T$1,VLookups!$A$43:$B$44,2,FALSE)-Y$3),$N38,$R38),"")</f>
        <v/>
      </c>
      <c r="Z38" s="90" t="str">
        <f>IF(AND($G38&gt;0,$H38&gt;0,$I38&gt;0,NOT(ISBLANK($O38))),_xlfn.NORM.INV(ABS(VLOOKUP($T$1,VLookups!$A$43:$B$44,2,FALSE)-Z$3),$N38,$R38),"")</f>
        <v/>
      </c>
      <c r="AA38" s="89" t="str">
        <f>IF(AND($G38&gt;0,$H38&gt;0,$I38&gt;0,NOT(ISBLANK($O38))),_xlfn.NORM.INV(ABS(VLOOKUP($T$1,VLookups!$A$43:$B$44,2,FALSE)-AA$3),$N38,$R38),"")</f>
        <v/>
      </c>
      <c r="AB38" s="5"/>
      <c r="AC38" s="164" t="str">
        <f t="shared" si="33"/>
        <v/>
      </c>
      <c r="AD38" s="47" t="str">
        <f t="shared" si="71"/>
        <v/>
      </c>
      <c r="AE38" s="47" t="str">
        <f t="shared" si="71"/>
        <v/>
      </c>
      <c r="AF38" s="47" t="str">
        <f t="shared" si="71"/>
        <v/>
      </c>
      <c r="AG38" s="47" t="str">
        <f t="shared" si="71"/>
        <v/>
      </c>
      <c r="AH38" s="47" t="str">
        <f t="shared" si="71"/>
        <v/>
      </c>
      <c r="AI38" s="47" t="str">
        <f t="shared" si="71"/>
        <v/>
      </c>
      <c r="AJ38" s="47" t="str">
        <f t="shared" si="71"/>
        <v/>
      </c>
      <c r="AK38" s="47" t="str">
        <f t="shared" si="71"/>
        <v/>
      </c>
      <c r="AL38" s="47" t="str">
        <f t="shared" si="71"/>
        <v/>
      </c>
      <c r="AM38" s="47" t="str">
        <f t="shared" si="71"/>
        <v/>
      </c>
      <c r="AN38" s="47" t="str">
        <f t="shared" si="71"/>
        <v/>
      </c>
      <c r="AO38" s="47" t="str">
        <f t="shared" si="71"/>
        <v/>
      </c>
      <c r="AP38" s="47" t="str">
        <f t="shared" si="71"/>
        <v/>
      </c>
      <c r="AQ38" s="47" t="str">
        <f t="shared" si="71"/>
        <v/>
      </c>
      <c r="AR38" s="47" t="str">
        <f t="shared" si="71"/>
        <v/>
      </c>
      <c r="AS38" s="47" t="str">
        <f t="shared" si="71"/>
        <v/>
      </c>
      <c r="AT38" s="47" t="str">
        <f t="shared" si="67"/>
        <v/>
      </c>
      <c r="AU38" s="47" t="str">
        <f t="shared" si="67"/>
        <v/>
      </c>
      <c r="AV38" s="47" t="str">
        <f t="shared" si="67"/>
        <v/>
      </c>
      <c r="AW38" s="47" t="str">
        <f t="shared" si="67"/>
        <v/>
      </c>
      <c r="AX38" s="47" t="str">
        <f t="shared" si="67"/>
        <v/>
      </c>
      <c r="AY38" s="47" t="str">
        <f t="shared" si="67"/>
        <v/>
      </c>
      <c r="AZ38" s="47" t="str">
        <f t="shared" si="67"/>
        <v/>
      </c>
      <c r="BA38" s="47" t="str">
        <f t="shared" si="67"/>
        <v/>
      </c>
      <c r="BB38" s="47" t="str">
        <f t="shared" si="67"/>
        <v/>
      </c>
      <c r="BC38" s="47" t="str">
        <f t="shared" si="67"/>
        <v/>
      </c>
      <c r="BD38" s="47" t="str">
        <f t="shared" si="67"/>
        <v/>
      </c>
      <c r="BE38" s="47" t="str">
        <f t="shared" si="68"/>
        <v/>
      </c>
      <c r="BF38" s="47" t="str">
        <f t="shared" si="68"/>
        <v/>
      </c>
      <c r="BG38" s="47" t="str">
        <f t="shared" si="68"/>
        <v/>
      </c>
      <c r="BH38" s="47" t="str">
        <f t="shared" si="68"/>
        <v/>
      </c>
      <c r="BI38" s="47" t="str">
        <f t="shared" si="68"/>
        <v/>
      </c>
      <c r="BJ38" s="47" t="str">
        <f t="shared" si="68"/>
        <v/>
      </c>
      <c r="BK38" s="47" t="str">
        <f t="shared" si="68"/>
        <v/>
      </c>
      <c r="BL38" s="47" t="str">
        <f t="shared" si="68"/>
        <v/>
      </c>
      <c r="BM38" s="47" t="str">
        <f t="shared" si="68"/>
        <v/>
      </c>
      <c r="BN38" s="47" t="str">
        <f t="shared" si="68"/>
        <v/>
      </c>
      <c r="BO38" s="47" t="str">
        <f t="shared" si="68"/>
        <v/>
      </c>
      <c r="BP38" s="47" t="str">
        <f t="shared" si="68"/>
        <v/>
      </c>
      <c r="BQ38" s="47" t="str">
        <f t="shared" si="68"/>
        <v/>
      </c>
      <c r="BR38" s="47" t="str">
        <f t="shared" si="68"/>
        <v/>
      </c>
      <c r="BS38" s="47" t="str">
        <f t="shared" si="68"/>
        <v/>
      </c>
      <c r="BT38" s="47" t="str">
        <f t="shared" si="68"/>
        <v/>
      </c>
      <c r="BU38" s="47" t="str">
        <f t="shared" si="69"/>
        <v/>
      </c>
      <c r="BV38" s="47" t="str">
        <f t="shared" si="69"/>
        <v/>
      </c>
      <c r="BW38" s="47" t="str">
        <f t="shared" si="69"/>
        <v/>
      </c>
      <c r="BX38" s="47" t="str">
        <f t="shared" si="69"/>
        <v/>
      </c>
      <c r="BY38" s="47" t="str">
        <f t="shared" si="69"/>
        <v/>
      </c>
      <c r="BZ38" s="47" t="str">
        <f t="shared" si="69"/>
        <v/>
      </c>
      <c r="CA38" s="47" t="str">
        <f t="shared" si="69"/>
        <v/>
      </c>
      <c r="CB38" s="47" t="str">
        <f t="shared" si="69"/>
        <v/>
      </c>
      <c r="CC38" s="47" t="str">
        <f t="shared" si="69"/>
        <v/>
      </c>
      <c r="CD38" s="47" t="str">
        <f t="shared" si="69"/>
        <v/>
      </c>
      <c r="CE38" s="47" t="str">
        <f t="shared" si="69"/>
        <v/>
      </c>
      <c r="CF38" s="47" t="str">
        <f t="shared" si="69"/>
        <v/>
      </c>
      <c r="CG38" s="47" t="str">
        <f t="shared" si="69"/>
        <v/>
      </c>
      <c r="CH38" s="47" t="str">
        <f t="shared" si="69"/>
        <v/>
      </c>
      <c r="CI38" s="47" t="str">
        <f t="shared" si="69"/>
        <v/>
      </c>
      <c r="CJ38" s="47" t="str">
        <f t="shared" si="69"/>
        <v/>
      </c>
      <c r="CK38" s="47" t="str">
        <f t="shared" si="70"/>
        <v/>
      </c>
      <c r="CL38" s="47" t="str">
        <f t="shared" si="70"/>
        <v/>
      </c>
      <c r="CM38" s="47" t="str">
        <f t="shared" si="70"/>
        <v/>
      </c>
      <c r="CN38" s="47" t="str">
        <f t="shared" si="70"/>
        <v/>
      </c>
      <c r="CO38" s="47" t="str">
        <f t="shared" si="70"/>
        <v/>
      </c>
      <c r="CP38" s="47" t="str">
        <f t="shared" si="70"/>
        <v/>
      </c>
      <c r="CQ38" s="47" t="str">
        <f t="shared" si="70"/>
        <v/>
      </c>
      <c r="CR38" s="47" t="str">
        <f t="shared" si="70"/>
        <v/>
      </c>
      <c r="CS38" s="47" t="str">
        <f t="shared" si="70"/>
        <v/>
      </c>
      <c r="CT38" s="47" t="str">
        <f t="shared" si="70"/>
        <v/>
      </c>
      <c r="CU38" s="47" t="str">
        <f t="shared" si="70"/>
        <v/>
      </c>
      <c r="CV38" s="47" t="str">
        <f t="shared" si="70"/>
        <v/>
      </c>
      <c r="CW38" s="47" t="str">
        <f t="shared" si="70"/>
        <v/>
      </c>
      <c r="CX38" s="47" t="str">
        <f t="shared" si="70"/>
        <v/>
      </c>
      <c r="CY38" s="47" t="str">
        <f t="shared" si="70"/>
        <v/>
      </c>
      <c r="CZ38" s="47" t="str">
        <f t="shared" si="70"/>
        <v/>
      </c>
      <c r="DA38" s="47" t="str">
        <f t="shared" si="84"/>
        <v/>
      </c>
      <c r="DB38" s="47" t="str">
        <f t="shared" si="84"/>
        <v/>
      </c>
      <c r="DC38" s="47" t="str">
        <f t="shared" si="84"/>
        <v/>
      </c>
      <c r="DD38" s="47" t="str">
        <f t="shared" si="84"/>
        <v/>
      </c>
      <c r="DE38" s="47" t="str">
        <f t="shared" si="84"/>
        <v/>
      </c>
      <c r="DF38" s="47" t="str">
        <f t="shared" si="84"/>
        <v/>
      </c>
      <c r="DG38" s="47" t="str">
        <f t="shared" si="84"/>
        <v/>
      </c>
      <c r="DH38" s="47" t="str">
        <f t="shared" si="84"/>
        <v/>
      </c>
      <c r="DI38" s="47" t="str">
        <f t="shared" si="84"/>
        <v/>
      </c>
      <c r="DJ38" s="47" t="str">
        <f t="shared" si="84"/>
        <v/>
      </c>
      <c r="DK38" s="47" t="str">
        <f t="shared" si="84"/>
        <v/>
      </c>
      <c r="DL38" s="47" t="str">
        <f t="shared" si="84"/>
        <v/>
      </c>
      <c r="DM38" s="47" t="str">
        <f t="shared" si="84"/>
        <v/>
      </c>
      <c r="DN38" s="47" t="str">
        <f t="shared" si="84"/>
        <v/>
      </c>
      <c r="DO38" s="47" t="str">
        <f t="shared" si="84"/>
        <v/>
      </c>
      <c r="DP38" s="47" t="str">
        <f t="shared" si="84"/>
        <v/>
      </c>
      <c r="DQ38" s="47" t="str">
        <f t="shared" si="72"/>
        <v/>
      </c>
      <c r="DR38" s="47" t="str">
        <f t="shared" si="72"/>
        <v/>
      </c>
      <c r="DS38" s="47" t="str">
        <f t="shared" si="72"/>
        <v/>
      </c>
      <c r="DT38" s="47" t="str">
        <f t="shared" si="72"/>
        <v/>
      </c>
      <c r="DU38" s="47" t="str">
        <f t="shared" si="72"/>
        <v/>
      </c>
      <c r="DV38" s="47" t="str">
        <f t="shared" si="72"/>
        <v/>
      </c>
      <c r="DW38" s="47" t="str">
        <f t="shared" si="85"/>
        <v/>
      </c>
      <c r="DX38" s="47" t="str">
        <f t="shared" si="85"/>
        <v/>
      </c>
      <c r="DY38" s="47" t="str">
        <f t="shared" si="85"/>
        <v/>
      </c>
      <c r="DZ38" s="179" t="str">
        <f t="shared" si="35"/>
        <v/>
      </c>
      <c r="EA38" s="47" t="str">
        <f t="shared" si="96"/>
        <v/>
      </c>
      <c r="EB38" s="47" t="str">
        <f t="shared" si="96"/>
        <v/>
      </c>
      <c r="EC38" s="47" t="str">
        <f t="shared" si="96"/>
        <v/>
      </c>
      <c r="ED38" s="47" t="str">
        <f t="shared" si="96"/>
        <v/>
      </c>
      <c r="EE38" s="47" t="str">
        <f t="shared" si="96"/>
        <v/>
      </c>
      <c r="EF38" s="47" t="str">
        <f t="shared" si="96"/>
        <v/>
      </c>
      <c r="EG38" s="47" t="str">
        <f t="shared" si="96"/>
        <v/>
      </c>
      <c r="EH38" s="47" t="str">
        <f t="shared" si="96"/>
        <v/>
      </c>
      <c r="EI38" s="47" t="str">
        <f t="shared" si="96"/>
        <v/>
      </c>
      <c r="EJ38" s="47" t="str">
        <f t="shared" si="96"/>
        <v/>
      </c>
      <c r="EK38" s="47" t="str">
        <f t="shared" si="96"/>
        <v/>
      </c>
      <c r="EL38" s="47" t="str">
        <f t="shared" si="96"/>
        <v/>
      </c>
      <c r="EM38" s="47" t="str">
        <f t="shared" si="96"/>
        <v/>
      </c>
      <c r="EN38" s="47" t="str">
        <f t="shared" si="96"/>
        <v/>
      </c>
      <c r="EO38" s="47" t="str">
        <f t="shared" si="96"/>
        <v/>
      </c>
      <c r="EP38" s="47" t="str">
        <f t="shared" si="86"/>
        <v/>
      </c>
      <c r="EQ38" s="47" t="str">
        <f t="shared" si="86"/>
        <v/>
      </c>
      <c r="ER38" s="47" t="str">
        <f t="shared" si="86"/>
        <v/>
      </c>
      <c r="ES38" s="47" t="str">
        <f t="shared" si="86"/>
        <v/>
      </c>
      <c r="ET38" s="47" t="str">
        <f t="shared" si="86"/>
        <v/>
      </c>
      <c r="EU38" s="47" t="str">
        <f t="shared" si="86"/>
        <v/>
      </c>
      <c r="EV38" s="47" t="str">
        <f t="shared" si="86"/>
        <v/>
      </c>
      <c r="EW38" s="47" t="str">
        <f t="shared" si="86"/>
        <v/>
      </c>
      <c r="EX38" s="47" t="str">
        <f t="shared" si="86"/>
        <v/>
      </c>
      <c r="EY38" s="47" t="str">
        <f t="shared" si="86"/>
        <v/>
      </c>
      <c r="EZ38" s="47" t="str">
        <f t="shared" si="86"/>
        <v/>
      </c>
      <c r="FA38" s="47" t="str">
        <f t="shared" si="86"/>
        <v/>
      </c>
      <c r="FB38" s="47" t="str">
        <f t="shared" si="86"/>
        <v/>
      </c>
      <c r="FC38" s="47" t="str">
        <f t="shared" si="86"/>
        <v/>
      </c>
      <c r="FD38" s="47" t="str">
        <f t="shared" si="73"/>
        <v/>
      </c>
      <c r="FE38" s="47" t="str">
        <f t="shared" si="73"/>
        <v/>
      </c>
      <c r="FF38" s="47" t="str">
        <f t="shared" si="73"/>
        <v/>
      </c>
      <c r="FG38" s="47" t="str">
        <f t="shared" si="73"/>
        <v/>
      </c>
      <c r="FH38" s="47" t="str">
        <f t="shared" si="73"/>
        <v/>
      </c>
      <c r="FI38" s="47" t="str">
        <f t="shared" si="73"/>
        <v/>
      </c>
      <c r="FJ38" s="47" t="str">
        <f t="shared" si="73"/>
        <v/>
      </c>
      <c r="FK38" s="47" t="str">
        <f t="shared" si="73"/>
        <v/>
      </c>
      <c r="FL38" s="47" t="str">
        <f t="shared" si="73"/>
        <v/>
      </c>
      <c r="FM38" s="47" t="str">
        <f t="shared" si="73"/>
        <v/>
      </c>
      <c r="FN38" s="47" t="str">
        <f t="shared" si="73"/>
        <v/>
      </c>
      <c r="FO38" s="47" t="str">
        <f t="shared" si="73"/>
        <v/>
      </c>
      <c r="FP38" s="47" t="str">
        <f t="shared" si="73"/>
        <v/>
      </c>
      <c r="FQ38" s="47" t="str">
        <f t="shared" si="73"/>
        <v/>
      </c>
      <c r="FR38" s="47" t="str">
        <f t="shared" si="73"/>
        <v/>
      </c>
      <c r="FS38" s="47" t="str">
        <f t="shared" si="73"/>
        <v/>
      </c>
      <c r="FT38" s="47" t="str">
        <f t="shared" si="74"/>
        <v/>
      </c>
      <c r="FU38" s="47" t="str">
        <f t="shared" si="74"/>
        <v/>
      </c>
      <c r="FV38" s="47" t="str">
        <f t="shared" si="74"/>
        <v/>
      </c>
      <c r="FW38" s="47" t="str">
        <f t="shared" si="74"/>
        <v/>
      </c>
      <c r="FX38" s="47" t="str">
        <f t="shared" si="74"/>
        <v/>
      </c>
      <c r="FY38" s="47" t="str">
        <f t="shared" si="74"/>
        <v/>
      </c>
      <c r="FZ38" s="47" t="str">
        <f t="shared" si="74"/>
        <v/>
      </c>
      <c r="GA38" s="47" t="str">
        <f t="shared" si="74"/>
        <v/>
      </c>
      <c r="GB38" s="47" t="str">
        <f t="shared" si="74"/>
        <v/>
      </c>
      <c r="GC38" s="47" t="str">
        <f t="shared" si="74"/>
        <v/>
      </c>
      <c r="GD38" s="47" t="str">
        <f t="shared" si="74"/>
        <v/>
      </c>
      <c r="GE38" s="47" t="str">
        <f t="shared" si="74"/>
        <v/>
      </c>
      <c r="GF38" s="47" t="str">
        <f t="shared" si="74"/>
        <v/>
      </c>
      <c r="GG38" s="47" t="str">
        <f t="shared" si="74"/>
        <v/>
      </c>
      <c r="GH38" s="47" t="str">
        <f t="shared" si="74"/>
        <v/>
      </c>
      <c r="GI38" s="47" t="str">
        <f t="shared" si="74"/>
        <v/>
      </c>
      <c r="GJ38" s="47" t="str">
        <f t="shared" si="75"/>
        <v/>
      </c>
      <c r="GK38" s="47" t="str">
        <f t="shared" si="75"/>
        <v/>
      </c>
      <c r="GL38" s="47" t="str">
        <f t="shared" si="75"/>
        <v/>
      </c>
      <c r="GM38" s="47" t="str">
        <f t="shared" si="75"/>
        <v/>
      </c>
      <c r="GN38" s="47" t="str">
        <f t="shared" si="75"/>
        <v/>
      </c>
      <c r="GO38" s="47" t="str">
        <f t="shared" si="75"/>
        <v/>
      </c>
      <c r="GP38" s="47" t="str">
        <f t="shared" si="75"/>
        <v/>
      </c>
      <c r="GQ38" s="47" t="str">
        <f t="shared" si="75"/>
        <v/>
      </c>
      <c r="GR38" s="47" t="str">
        <f t="shared" si="75"/>
        <v/>
      </c>
      <c r="GS38" s="47" t="str">
        <f t="shared" si="75"/>
        <v/>
      </c>
      <c r="GT38" s="47" t="str">
        <f t="shared" si="75"/>
        <v/>
      </c>
      <c r="GU38" s="47" t="str">
        <f t="shared" si="75"/>
        <v/>
      </c>
      <c r="GV38" s="47" t="str">
        <f t="shared" si="75"/>
        <v/>
      </c>
      <c r="GW38" s="47" t="str">
        <f t="shared" si="75"/>
        <v/>
      </c>
      <c r="GX38" s="47" t="str">
        <f t="shared" si="75"/>
        <v/>
      </c>
      <c r="GY38" s="47" t="str">
        <f t="shared" si="75"/>
        <v/>
      </c>
      <c r="GZ38" s="47" t="str">
        <f t="shared" si="76"/>
        <v/>
      </c>
      <c r="HA38" s="47" t="str">
        <f t="shared" si="76"/>
        <v/>
      </c>
      <c r="HB38" s="47" t="str">
        <f t="shared" si="76"/>
        <v/>
      </c>
      <c r="HC38" s="47" t="str">
        <f t="shared" si="76"/>
        <v/>
      </c>
      <c r="HD38" s="47" t="str">
        <f t="shared" si="76"/>
        <v/>
      </c>
      <c r="HE38" s="47" t="str">
        <f t="shared" si="76"/>
        <v/>
      </c>
      <c r="HF38" s="47" t="str">
        <f t="shared" si="76"/>
        <v/>
      </c>
      <c r="HG38" s="47" t="str">
        <f t="shared" si="76"/>
        <v/>
      </c>
      <c r="HH38" s="47" t="str">
        <f t="shared" si="76"/>
        <v/>
      </c>
      <c r="HI38" s="47" t="str">
        <f t="shared" si="76"/>
        <v/>
      </c>
      <c r="HJ38" s="47" t="str">
        <f t="shared" si="76"/>
        <v/>
      </c>
      <c r="HK38" s="47" t="str">
        <f t="shared" si="76"/>
        <v/>
      </c>
      <c r="HL38" s="47" t="str">
        <f t="shared" si="76"/>
        <v/>
      </c>
      <c r="HM38" s="47" t="str">
        <f t="shared" si="76"/>
        <v/>
      </c>
      <c r="HN38" s="47" t="str">
        <f t="shared" si="76"/>
        <v/>
      </c>
      <c r="HO38" s="47" t="str">
        <f t="shared" si="76"/>
        <v/>
      </c>
      <c r="HP38" s="47" t="str">
        <f t="shared" si="77"/>
        <v/>
      </c>
      <c r="HQ38" s="47" t="str">
        <f t="shared" si="77"/>
        <v/>
      </c>
      <c r="HR38" s="47" t="str">
        <f t="shared" si="46"/>
        <v/>
      </c>
      <c r="HS38" s="47" t="str">
        <f t="shared" si="16"/>
        <v/>
      </c>
      <c r="HT38" s="47" t="str">
        <f t="shared" si="16"/>
        <v/>
      </c>
      <c r="HU38" s="47" t="str">
        <f t="shared" si="16"/>
        <v/>
      </c>
      <c r="HV38" s="47" t="str">
        <f t="shared" si="16"/>
        <v/>
      </c>
      <c r="HW38" s="165" t="e">
        <f t="shared" si="56"/>
        <v>#N/A</v>
      </c>
      <c r="HX38" s="165" t="e">
        <f t="shared" si="56"/>
        <v>#N/A</v>
      </c>
      <c r="HY38" s="165" t="e">
        <f t="shared" si="56"/>
        <v>#N/A</v>
      </c>
      <c r="HZ38" s="165" t="e">
        <f t="shared" si="56"/>
        <v>#N/A</v>
      </c>
      <c r="IA38" s="165" t="e">
        <f t="shared" si="56"/>
        <v>#N/A</v>
      </c>
      <c r="IB38" s="165" t="e">
        <f t="shared" si="56"/>
        <v>#N/A</v>
      </c>
      <c r="IC38" s="165" t="e">
        <f t="shared" si="56"/>
        <v>#N/A</v>
      </c>
      <c r="ID38" s="165" t="e">
        <f t="shared" si="56"/>
        <v>#N/A</v>
      </c>
      <c r="IE38" s="165" t="e">
        <f t="shared" si="56"/>
        <v>#N/A</v>
      </c>
      <c r="IF38" s="165" t="e">
        <f t="shared" si="56"/>
        <v>#N/A</v>
      </c>
      <c r="IG38" s="165" t="e">
        <f t="shared" si="56"/>
        <v>#N/A</v>
      </c>
      <c r="IH38" s="165" t="e">
        <f t="shared" si="56"/>
        <v>#N/A</v>
      </c>
      <c r="II38" s="165" t="e">
        <f t="shared" si="56"/>
        <v>#N/A</v>
      </c>
      <c r="IJ38" s="165" t="e">
        <f t="shared" si="56"/>
        <v>#N/A</v>
      </c>
      <c r="IK38" s="165" t="e">
        <f t="shared" si="56"/>
        <v>#N/A</v>
      </c>
      <c r="IL38" s="165" t="e">
        <f t="shared" si="56"/>
        <v>#N/A</v>
      </c>
      <c r="IM38" s="165" t="e">
        <f t="shared" si="78"/>
        <v>#N/A</v>
      </c>
      <c r="IN38" s="165" t="e">
        <f t="shared" si="78"/>
        <v>#N/A</v>
      </c>
      <c r="IO38" s="165" t="e">
        <f t="shared" si="78"/>
        <v>#N/A</v>
      </c>
      <c r="IP38" s="165" t="e">
        <f t="shared" si="78"/>
        <v>#N/A</v>
      </c>
      <c r="IQ38" s="165" t="e">
        <f t="shared" si="78"/>
        <v>#N/A</v>
      </c>
      <c r="IR38" s="165" t="e">
        <f t="shared" si="78"/>
        <v>#N/A</v>
      </c>
      <c r="IS38" s="165" t="e">
        <f t="shared" si="78"/>
        <v>#N/A</v>
      </c>
      <c r="IT38" s="165" t="e">
        <f t="shared" si="78"/>
        <v>#N/A</v>
      </c>
      <c r="IU38" s="165" t="e">
        <f t="shared" si="78"/>
        <v>#N/A</v>
      </c>
      <c r="IV38" s="165" t="e">
        <f t="shared" si="78"/>
        <v>#N/A</v>
      </c>
      <c r="IW38" s="165" t="e">
        <f t="shared" si="78"/>
        <v>#N/A</v>
      </c>
      <c r="IX38" s="165" t="e">
        <f t="shared" si="78"/>
        <v>#N/A</v>
      </c>
      <c r="IY38" s="165" t="e">
        <f t="shared" si="78"/>
        <v>#N/A</v>
      </c>
      <c r="IZ38" s="165" t="e">
        <f t="shared" si="78"/>
        <v>#N/A</v>
      </c>
      <c r="JA38" s="165" t="e">
        <f t="shared" si="78"/>
        <v>#N/A</v>
      </c>
      <c r="JB38" s="165" t="e">
        <f t="shared" si="78"/>
        <v>#N/A</v>
      </c>
      <c r="JC38" s="165" t="e">
        <f t="shared" si="87"/>
        <v>#N/A</v>
      </c>
      <c r="JD38" s="165" t="e">
        <f t="shared" si="87"/>
        <v>#N/A</v>
      </c>
      <c r="JE38" s="165" t="e">
        <f t="shared" si="88"/>
        <v>#N/A</v>
      </c>
      <c r="JF38" s="165" t="e">
        <f t="shared" si="88"/>
        <v>#N/A</v>
      </c>
      <c r="JG38" s="165" t="e">
        <f t="shared" si="88"/>
        <v>#N/A</v>
      </c>
      <c r="JH38" s="165" t="e">
        <f t="shared" si="88"/>
        <v>#N/A</v>
      </c>
      <c r="JI38" s="165" t="e">
        <f t="shared" si="88"/>
        <v>#N/A</v>
      </c>
      <c r="JJ38" s="165" t="e">
        <f t="shared" si="88"/>
        <v>#N/A</v>
      </c>
      <c r="JK38" s="165" t="e">
        <f t="shared" si="88"/>
        <v>#N/A</v>
      </c>
      <c r="JL38" s="165" t="e">
        <f t="shared" si="88"/>
        <v>#N/A</v>
      </c>
      <c r="JM38" s="165" t="e">
        <f t="shared" si="88"/>
        <v>#N/A</v>
      </c>
      <c r="JN38" s="165" t="e">
        <f t="shared" si="88"/>
        <v>#N/A</v>
      </c>
      <c r="JO38" s="165" t="e">
        <f t="shared" si="88"/>
        <v>#N/A</v>
      </c>
      <c r="JP38" s="165" t="e">
        <f t="shared" si="88"/>
        <v>#N/A</v>
      </c>
      <c r="JQ38" s="165" t="e">
        <f t="shared" si="88"/>
        <v>#N/A</v>
      </c>
      <c r="JR38" s="165" t="e">
        <f t="shared" si="88"/>
        <v>#N/A</v>
      </c>
      <c r="JS38" s="165" t="e">
        <f t="shared" si="88"/>
        <v>#N/A</v>
      </c>
      <c r="JT38" s="165" t="e">
        <f t="shared" si="79"/>
        <v>#N/A</v>
      </c>
      <c r="JU38" s="165" t="e">
        <f t="shared" si="79"/>
        <v>#N/A</v>
      </c>
      <c r="JV38" s="165" t="e">
        <f t="shared" si="79"/>
        <v>#N/A</v>
      </c>
      <c r="JW38" s="165" t="e">
        <f t="shared" si="79"/>
        <v>#N/A</v>
      </c>
      <c r="JX38" s="165" t="e">
        <f t="shared" si="79"/>
        <v>#N/A</v>
      </c>
      <c r="JY38" s="165" t="e">
        <f t="shared" si="79"/>
        <v>#N/A</v>
      </c>
      <c r="JZ38" s="165" t="e">
        <f t="shared" si="79"/>
        <v>#N/A</v>
      </c>
      <c r="KA38" s="165" t="e">
        <f t="shared" si="79"/>
        <v>#N/A</v>
      </c>
      <c r="KB38" s="165" t="e">
        <f t="shared" si="79"/>
        <v>#N/A</v>
      </c>
      <c r="KC38" s="165" t="e">
        <f t="shared" si="79"/>
        <v>#N/A</v>
      </c>
      <c r="KD38" s="165" t="e">
        <f t="shared" si="79"/>
        <v>#N/A</v>
      </c>
      <c r="KE38" s="165" t="e">
        <f t="shared" si="79"/>
        <v>#N/A</v>
      </c>
      <c r="KF38" s="165" t="e">
        <f t="shared" si="79"/>
        <v>#N/A</v>
      </c>
      <c r="KG38" s="165" t="e">
        <f t="shared" si="79"/>
        <v>#N/A</v>
      </c>
      <c r="KH38" s="165" t="e">
        <f t="shared" si="79"/>
        <v>#N/A</v>
      </c>
      <c r="KI38" s="165" t="e">
        <f t="shared" si="79"/>
        <v>#N/A</v>
      </c>
      <c r="KJ38" s="165" t="e">
        <f t="shared" si="89"/>
        <v>#N/A</v>
      </c>
      <c r="KK38" s="165" t="e">
        <f t="shared" si="89"/>
        <v>#N/A</v>
      </c>
      <c r="KL38" s="165" t="e">
        <f t="shared" si="89"/>
        <v>#N/A</v>
      </c>
      <c r="KM38" s="165" t="e">
        <f t="shared" si="89"/>
        <v>#N/A</v>
      </c>
      <c r="KN38" s="165" t="e">
        <f t="shared" si="89"/>
        <v>#N/A</v>
      </c>
      <c r="KO38" s="165" t="e">
        <f t="shared" si="89"/>
        <v>#N/A</v>
      </c>
      <c r="KP38" s="165" t="e">
        <f t="shared" si="89"/>
        <v>#N/A</v>
      </c>
      <c r="KQ38" s="165" t="e">
        <f t="shared" si="89"/>
        <v>#N/A</v>
      </c>
      <c r="KR38" s="165" t="e">
        <f t="shared" si="89"/>
        <v>#N/A</v>
      </c>
      <c r="KS38" s="165" t="e">
        <f t="shared" si="89"/>
        <v>#N/A</v>
      </c>
      <c r="KT38" s="165" t="e">
        <f t="shared" si="89"/>
        <v>#N/A</v>
      </c>
      <c r="KU38" s="165" t="e">
        <f t="shared" si="89"/>
        <v>#N/A</v>
      </c>
      <c r="KV38" s="165" t="e">
        <f t="shared" si="89"/>
        <v>#N/A</v>
      </c>
      <c r="KW38" s="165" t="e">
        <f t="shared" si="89"/>
        <v>#N/A</v>
      </c>
      <c r="KX38" s="165" t="e">
        <f t="shared" si="89"/>
        <v>#N/A</v>
      </c>
      <c r="KY38" s="165" t="e">
        <f t="shared" si="89"/>
        <v>#N/A</v>
      </c>
      <c r="KZ38" s="165" t="e">
        <f t="shared" si="80"/>
        <v>#N/A</v>
      </c>
      <c r="LA38" s="165" t="e">
        <f t="shared" si="80"/>
        <v>#N/A</v>
      </c>
      <c r="LB38" s="165" t="e">
        <f t="shared" si="80"/>
        <v>#N/A</v>
      </c>
      <c r="LC38" s="165" t="e">
        <f t="shared" si="80"/>
        <v>#N/A</v>
      </c>
      <c r="LD38" s="165" t="e">
        <f t="shared" si="80"/>
        <v>#N/A</v>
      </c>
      <c r="LE38" s="165" t="e">
        <f t="shared" si="80"/>
        <v>#N/A</v>
      </c>
      <c r="LF38" s="165" t="e">
        <f t="shared" si="80"/>
        <v>#N/A</v>
      </c>
      <c r="LG38" s="165" t="e">
        <f t="shared" si="80"/>
        <v>#N/A</v>
      </c>
      <c r="LH38" s="165" t="e">
        <f t="shared" si="80"/>
        <v>#N/A</v>
      </c>
      <c r="LI38" s="165" t="e">
        <f t="shared" si="80"/>
        <v>#N/A</v>
      </c>
      <c r="LJ38" s="165" t="e">
        <f t="shared" si="80"/>
        <v>#N/A</v>
      </c>
      <c r="LK38" s="165" t="e">
        <f t="shared" si="80"/>
        <v>#N/A</v>
      </c>
      <c r="LL38" s="165" t="e">
        <f t="shared" si="80"/>
        <v>#N/A</v>
      </c>
      <c r="LM38" s="165" t="e">
        <f t="shared" si="80"/>
        <v>#N/A</v>
      </c>
      <c r="LN38" s="165" t="e">
        <f t="shared" si="90"/>
        <v>#N/A</v>
      </c>
      <c r="LO38" s="165" t="e">
        <f t="shared" si="90"/>
        <v>#N/A</v>
      </c>
      <c r="LP38" s="165" t="e">
        <f t="shared" si="90"/>
        <v>#N/A</v>
      </c>
      <c r="LQ38" s="165" t="e">
        <f t="shared" si="91"/>
        <v>#N/A</v>
      </c>
      <c r="LR38" s="165" t="e">
        <f t="shared" si="91"/>
        <v>#N/A</v>
      </c>
      <c r="LS38" s="165" t="e">
        <f t="shared" si="91"/>
        <v>#N/A</v>
      </c>
      <c r="LT38" s="165" t="e">
        <f t="shared" si="91"/>
        <v>#N/A</v>
      </c>
      <c r="LU38" s="165" t="e">
        <f t="shared" si="91"/>
        <v>#N/A</v>
      </c>
      <c r="LV38" s="165" t="e">
        <f t="shared" si="91"/>
        <v>#N/A</v>
      </c>
      <c r="LW38" s="165" t="e">
        <f t="shared" si="91"/>
        <v>#N/A</v>
      </c>
      <c r="LX38" s="165" t="e">
        <f t="shared" si="91"/>
        <v>#N/A</v>
      </c>
      <c r="LY38" s="165" t="e">
        <f t="shared" si="91"/>
        <v>#N/A</v>
      </c>
      <c r="LZ38" s="165" t="e">
        <f t="shared" si="91"/>
        <v>#N/A</v>
      </c>
      <c r="MA38" s="165" t="e">
        <f t="shared" si="91"/>
        <v>#N/A</v>
      </c>
      <c r="MB38" s="165" t="e">
        <f t="shared" si="91"/>
        <v>#N/A</v>
      </c>
      <c r="MC38" s="165" t="e">
        <f t="shared" si="91"/>
        <v>#N/A</v>
      </c>
      <c r="MD38" s="165" t="e">
        <f t="shared" si="91"/>
        <v>#N/A</v>
      </c>
      <c r="ME38" s="165" t="e">
        <f t="shared" si="91"/>
        <v>#N/A</v>
      </c>
      <c r="MF38" s="165" t="e">
        <f t="shared" si="81"/>
        <v>#N/A</v>
      </c>
      <c r="MG38" s="165" t="e">
        <f t="shared" si="81"/>
        <v>#N/A</v>
      </c>
      <c r="MH38" s="165" t="e">
        <f t="shared" si="81"/>
        <v>#N/A</v>
      </c>
      <c r="MI38" s="165" t="e">
        <f t="shared" si="81"/>
        <v>#N/A</v>
      </c>
      <c r="MJ38" s="165" t="e">
        <f t="shared" si="81"/>
        <v>#N/A</v>
      </c>
      <c r="MK38" s="165" t="e">
        <f t="shared" si="81"/>
        <v>#N/A</v>
      </c>
      <c r="ML38" s="165" t="e">
        <f t="shared" si="81"/>
        <v>#N/A</v>
      </c>
      <c r="MM38" s="165" t="e">
        <f t="shared" si="81"/>
        <v>#N/A</v>
      </c>
      <c r="MN38" s="165" t="e">
        <f t="shared" si="81"/>
        <v>#N/A</v>
      </c>
      <c r="MO38" s="165" t="e">
        <f t="shared" si="81"/>
        <v>#N/A</v>
      </c>
      <c r="MP38" s="165" t="e">
        <f t="shared" si="81"/>
        <v>#N/A</v>
      </c>
      <c r="MQ38" s="165" t="e">
        <f t="shared" si="81"/>
        <v>#N/A</v>
      </c>
      <c r="MR38" s="165" t="e">
        <f t="shared" si="81"/>
        <v>#N/A</v>
      </c>
      <c r="MS38" s="165" t="e">
        <f t="shared" si="81"/>
        <v>#N/A</v>
      </c>
      <c r="MT38" s="165" t="e">
        <f t="shared" si="81"/>
        <v>#N/A</v>
      </c>
      <c r="MU38" s="165" t="e">
        <f t="shared" si="81"/>
        <v>#N/A</v>
      </c>
      <c r="MV38" s="165" t="e">
        <f t="shared" si="92"/>
        <v>#N/A</v>
      </c>
      <c r="MW38" s="165" t="e">
        <f t="shared" si="92"/>
        <v>#N/A</v>
      </c>
      <c r="MX38" s="165" t="e">
        <f t="shared" si="92"/>
        <v>#N/A</v>
      </c>
      <c r="MY38" s="165" t="e">
        <f t="shared" si="92"/>
        <v>#N/A</v>
      </c>
      <c r="MZ38" s="165" t="e">
        <f t="shared" si="92"/>
        <v>#N/A</v>
      </c>
      <c r="NA38" s="165" t="e">
        <f t="shared" si="92"/>
        <v>#N/A</v>
      </c>
      <c r="NB38" s="165" t="e">
        <f t="shared" si="92"/>
        <v>#N/A</v>
      </c>
      <c r="NC38" s="165" t="e">
        <f t="shared" si="92"/>
        <v>#N/A</v>
      </c>
      <c r="ND38" s="165" t="e">
        <f t="shared" si="92"/>
        <v>#N/A</v>
      </c>
      <c r="NE38" s="165" t="e">
        <f t="shared" si="92"/>
        <v>#N/A</v>
      </c>
      <c r="NF38" s="165" t="e">
        <f t="shared" si="92"/>
        <v>#N/A</v>
      </c>
      <c r="NG38" s="165" t="e">
        <f t="shared" si="92"/>
        <v>#N/A</v>
      </c>
      <c r="NH38" s="165" t="e">
        <f t="shared" si="92"/>
        <v>#N/A</v>
      </c>
      <c r="NI38" s="165" t="e">
        <f t="shared" si="92"/>
        <v>#N/A</v>
      </c>
      <c r="NJ38" s="165" t="e">
        <f t="shared" si="92"/>
        <v>#N/A</v>
      </c>
      <c r="NK38" s="165" t="e">
        <f t="shared" si="92"/>
        <v>#N/A</v>
      </c>
      <c r="NL38" s="165" t="e">
        <f t="shared" si="82"/>
        <v>#N/A</v>
      </c>
      <c r="NM38" s="165" t="e">
        <f t="shared" si="82"/>
        <v>#N/A</v>
      </c>
      <c r="NN38" s="165" t="e">
        <f t="shared" si="82"/>
        <v>#N/A</v>
      </c>
      <c r="NO38" s="165" t="e">
        <f t="shared" si="82"/>
        <v>#N/A</v>
      </c>
      <c r="NP38" s="165" t="e">
        <f t="shared" si="82"/>
        <v>#N/A</v>
      </c>
      <c r="NQ38" s="165" t="e">
        <f t="shared" si="82"/>
        <v>#N/A</v>
      </c>
      <c r="NR38" s="165" t="e">
        <f t="shared" si="82"/>
        <v>#N/A</v>
      </c>
      <c r="NS38" s="165" t="e">
        <f t="shared" si="82"/>
        <v>#N/A</v>
      </c>
      <c r="NT38" s="165" t="e">
        <f t="shared" si="82"/>
        <v>#N/A</v>
      </c>
      <c r="NU38" s="165" t="e">
        <f t="shared" si="82"/>
        <v>#N/A</v>
      </c>
      <c r="NV38" s="165" t="e">
        <f t="shared" si="82"/>
        <v>#N/A</v>
      </c>
      <c r="NW38" s="165" t="e">
        <f t="shared" si="82"/>
        <v>#N/A</v>
      </c>
      <c r="NX38" s="165" t="e">
        <f t="shared" si="82"/>
        <v>#N/A</v>
      </c>
      <c r="NY38" s="165" t="e">
        <f t="shared" si="82"/>
        <v>#N/A</v>
      </c>
      <c r="NZ38" s="165" t="e">
        <f t="shared" si="93"/>
        <v>#N/A</v>
      </c>
      <c r="OA38" s="165" t="e">
        <f t="shared" si="93"/>
        <v>#N/A</v>
      </c>
      <c r="OB38" s="165" t="e">
        <f t="shared" si="93"/>
        <v>#N/A</v>
      </c>
      <c r="OC38" s="165" t="e">
        <f t="shared" si="94"/>
        <v>#N/A</v>
      </c>
      <c r="OD38" s="165" t="e">
        <f t="shared" si="94"/>
        <v>#N/A</v>
      </c>
      <c r="OE38" s="165" t="e">
        <f t="shared" si="94"/>
        <v>#N/A</v>
      </c>
      <c r="OF38" s="165" t="e">
        <f t="shared" si="94"/>
        <v>#N/A</v>
      </c>
      <c r="OG38" s="165" t="e">
        <f t="shared" si="94"/>
        <v>#N/A</v>
      </c>
      <c r="OH38" s="165" t="e">
        <f t="shared" si="94"/>
        <v>#N/A</v>
      </c>
      <c r="OI38" s="165" t="e">
        <f t="shared" si="94"/>
        <v>#N/A</v>
      </c>
      <c r="OJ38" s="165" t="e">
        <f t="shared" si="94"/>
        <v>#N/A</v>
      </c>
      <c r="OK38" s="165" t="e">
        <f t="shared" si="94"/>
        <v>#N/A</v>
      </c>
      <c r="OL38" s="165" t="e">
        <f t="shared" si="94"/>
        <v>#N/A</v>
      </c>
      <c r="OM38" s="165" t="e">
        <f t="shared" si="94"/>
        <v>#N/A</v>
      </c>
      <c r="ON38" s="165" t="e">
        <f t="shared" si="94"/>
        <v>#N/A</v>
      </c>
      <c r="OO38" s="165" t="e">
        <f t="shared" si="94"/>
        <v>#N/A</v>
      </c>
      <c r="OP38" s="165" t="e">
        <f t="shared" si="94"/>
        <v>#N/A</v>
      </c>
      <c r="OQ38" s="165" t="e">
        <f t="shared" si="94"/>
        <v>#N/A</v>
      </c>
      <c r="OR38" s="165" t="e">
        <f t="shared" si="83"/>
        <v>#N/A</v>
      </c>
      <c r="OS38" s="165" t="e">
        <f t="shared" si="83"/>
        <v>#N/A</v>
      </c>
      <c r="OT38" s="165" t="e">
        <f t="shared" si="83"/>
        <v>#N/A</v>
      </c>
      <c r="OU38" s="165" t="e">
        <f t="shared" si="83"/>
        <v>#N/A</v>
      </c>
      <c r="OV38" s="165" t="e">
        <f t="shared" si="83"/>
        <v>#N/A</v>
      </c>
      <c r="OW38" s="165" t="e">
        <f t="shared" si="83"/>
        <v>#N/A</v>
      </c>
      <c r="OX38" s="165" t="e">
        <f t="shared" si="83"/>
        <v>#N/A</v>
      </c>
      <c r="OY38" s="165" t="e">
        <f t="shared" si="83"/>
        <v>#N/A</v>
      </c>
      <c r="OZ38" s="165" t="e">
        <f t="shared" si="83"/>
        <v>#N/A</v>
      </c>
      <c r="PA38" s="165" t="e">
        <f t="shared" si="83"/>
        <v>#N/A</v>
      </c>
      <c r="PB38" s="165" t="e">
        <f t="shared" si="83"/>
        <v>#N/A</v>
      </c>
      <c r="PC38" s="165" t="e">
        <f t="shared" si="83"/>
        <v>#N/A</v>
      </c>
      <c r="PD38" s="165" t="e">
        <f t="shared" si="83"/>
        <v>#N/A</v>
      </c>
      <c r="PE38" s="165" t="e">
        <f t="shared" si="83"/>
        <v>#N/A</v>
      </c>
      <c r="PF38" s="165" t="e">
        <f t="shared" si="83"/>
        <v>#N/A</v>
      </c>
      <c r="PG38" s="165" t="e">
        <f t="shared" si="83"/>
        <v>#N/A</v>
      </c>
      <c r="PH38" s="165" t="e">
        <f t="shared" si="95"/>
        <v>#N/A</v>
      </c>
      <c r="PI38" s="165" t="e">
        <f t="shared" si="95"/>
        <v>#N/A</v>
      </c>
      <c r="PJ38" s="165" t="e">
        <f t="shared" si="95"/>
        <v>#N/A</v>
      </c>
      <c r="PK38" s="165" t="e">
        <f t="shared" si="95"/>
        <v>#N/A</v>
      </c>
      <c r="PL38" s="165" t="e">
        <f t="shared" si="95"/>
        <v>#N/A</v>
      </c>
      <c r="PM38" s="165" t="e">
        <f t="shared" si="95"/>
        <v>#N/A</v>
      </c>
      <c r="PN38" s="165" t="e">
        <f t="shared" si="95"/>
        <v>#N/A</v>
      </c>
      <c r="PO38" s="165" t="e">
        <f t="shared" si="95"/>
        <v>#N/A</v>
      </c>
    </row>
    <row r="39" spans="1:431" hidden="1" x14ac:dyDescent="0.45">
      <c r="A39" s="362"/>
      <c r="B39" s="368" t="str">
        <f>IF($R39="","",ROUND(_xlfn.NORM.INV(ABS(VLOOKUP($T$1,VLookups!$A$43:$B$44,2,FALSE)-B$2),$N39,$R39),0))</f>
        <v/>
      </c>
      <c r="C39" s="374" t="str">
        <f t="shared" si="36"/>
        <v/>
      </c>
      <c r="D39" s="375" t="str">
        <f t="shared" si="37"/>
        <v/>
      </c>
      <c r="E39" s="105"/>
      <c r="F39" s="113"/>
      <c r="G39" s="118" t="str">
        <f t="shared" si="30"/>
        <v/>
      </c>
      <c r="H39" s="91"/>
      <c r="I39" s="118" t="str">
        <f t="shared" si="31"/>
        <v/>
      </c>
      <c r="J39" s="113"/>
      <c r="K39" s="106"/>
      <c r="L39" s="120" t="str">
        <f t="shared" si="0"/>
        <v/>
      </c>
      <c r="M39" s="120" t="str">
        <f t="shared" si="1"/>
        <v/>
      </c>
      <c r="N39" s="71" t="str">
        <f t="shared" si="32"/>
        <v/>
      </c>
      <c r="O39" s="23"/>
      <c r="P39" s="55"/>
      <c r="Q39" s="298"/>
      <c r="R39" s="72" t="str">
        <f>IF(AND(G39&gt;0,H39&gt;0,I39&gt;0),IF(ISBLANK(Q39),IF(ISBLANK(O39),"",(I39-G39)*VLOOKUP(O39,VLookups!$A$4:$B$13,2,FALSE)),Q39),"")</f>
        <v/>
      </c>
      <c r="S39" s="73" t="str">
        <f t="shared" si="2"/>
        <v/>
      </c>
      <c r="T39" s="91"/>
      <c r="U39" s="265" t="str">
        <f>IF(AND(T39&gt;0,H39&gt;0,NOT(R39="")),ABS(VLOOKUP($T$1,VLookups!$A$43:$B$44,2,FALSE)-_xlfn.NORM.DIST(T39,N39,R39,TRUE)),"")</f>
        <v/>
      </c>
      <c r="V39" s="90" t="str">
        <f>IF(AND($G39&gt;0,$H39&gt;0,$I39&gt;0,NOT(ISBLANK($O39))),_xlfn.NORM.INV(ABS(VLOOKUP($T$1,VLookups!$A$43:$B$44,2,FALSE)-V$3),$N39,$R39),"")</f>
        <v/>
      </c>
      <c r="W39" s="89" t="str">
        <f>IF(AND($G39&gt;0,$H39&gt;0,$I39&gt;0,NOT(ISBLANK($O39))),_xlfn.NORM.INV(ABS(VLOOKUP($T$1,VLookups!$A$43:$B$44,2,FALSE)-W$3),$N39,$R39),"")</f>
        <v/>
      </c>
      <c r="X39" s="90" t="str">
        <f>IF(AND($G39&gt;0,$H39&gt;0,$I39&gt;0,NOT(ISBLANK($O39))),_xlfn.NORM.INV(ABS(VLOOKUP($T$1,VLookups!$A$43:$B$44,2,FALSE)-X$3),$N39,$R39),"")</f>
        <v/>
      </c>
      <c r="Y39" s="89" t="str">
        <f>IF(AND($G39&gt;0,$H39&gt;0,$I39&gt;0,NOT(ISBLANK($O39))),_xlfn.NORM.INV(ABS(VLOOKUP($T$1,VLookups!$A$43:$B$44,2,FALSE)-Y$3),$N39,$R39),"")</f>
        <v/>
      </c>
      <c r="Z39" s="90" t="str">
        <f>IF(AND($G39&gt;0,$H39&gt;0,$I39&gt;0,NOT(ISBLANK($O39))),_xlfn.NORM.INV(ABS(VLOOKUP($T$1,VLookups!$A$43:$B$44,2,FALSE)-Z$3),$N39,$R39),"")</f>
        <v/>
      </c>
      <c r="AA39" s="89" t="str">
        <f>IF(AND($G39&gt;0,$H39&gt;0,$I39&gt;0,NOT(ISBLANK($O39))),_xlfn.NORM.INV(ABS(VLOOKUP($T$1,VLookups!$A$43:$B$44,2,FALSE)-AA$3),$N39,$R39),"")</f>
        <v/>
      </c>
      <c r="AB39" s="5"/>
      <c r="AC39" s="164" t="str">
        <f t="shared" si="33"/>
        <v/>
      </c>
      <c r="AD39" s="47" t="str">
        <f t="shared" si="71"/>
        <v/>
      </c>
      <c r="AE39" s="47" t="str">
        <f t="shared" si="71"/>
        <v/>
      </c>
      <c r="AF39" s="47" t="str">
        <f t="shared" si="71"/>
        <v/>
      </c>
      <c r="AG39" s="47" t="str">
        <f t="shared" si="71"/>
        <v/>
      </c>
      <c r="AH39" s="47" t="str">
        <f t="shared" si="71"/>
        <v/>
      </c>
      <c r="AI39" s="47" t="str">
        <f t="shared" si="71"/>
        <v/>
      </c>
      <c r="AJ39" s="47" t="str">
        <f t="shared" si="71"/>
        <v/>
      </c>
      <c r="AK39" s="47" t="str">
        <f t="shared" si="71"/>
        <v/>
      </c>
      <c r="AL39" s="47" t="str">
        <f t="shared" si="71"/>
        <v/>
      </c>
      <c r="AM39" s="47" t="str">
        <f t="shared" si="71"/>
        <v/>
      </c>
      <c r="AN39" s="47" t="str">
        <f t="shared" si="71"/>
        <v/>
      </c>
      <c r="AO39" s="47" t="str">
        <f t="shared" si="71"/>
        <v/>
      </c>
      <c r="AP39" s="47" t="str">
        <f t="shared" si="71"/>
        <v/>
      </c>
      <c r="AQ39" s="47" t="str">
        <f t="shared" si="71"/>
        <v/>
      </c>
      <c r="AR39" s="47" t="str">
        <f t="shared" si="71"/>
        <v/>
      </c>
      <c r="AS39" s="47" t="str">
        <f t="shared" si="71"/>
        <v/>
      </c>
      <c r="AT39" s="47" t="str">
        <f t="shared" si="67"/>
        <v/>
      </c>
      <c r="AU39" s="47" t="str">
        <f t="shared" si="67"/>
        <v/>
      </c>
      <c r="AV39" s="47" t="str">
        <f t="shared" si="67"/>
        <v/>
      </c>
      <c r="AW39" s="47" t="str">
        <f t="shared" si="67"/>
        <v/>
      </c>
      <c r="AX39" s="47" t="str">
        <f t="shared" si="67"/>
        <v/>
      </c>
      <c r="AY39" s="47" t="str">
        <f t="shared" si="67"/>
        <v/>
      </c>
      <c r="AZ39" s="47" t="str">
        <f t="shared" si="67"/>
        <v/>
      </c>
      <c r="BA39" s="47" t="str">
        <f t="shared" si="67"/>
        <v/>
      </c>
      <c r="BB39" s="47" t="str">
        <f t="shared" si="67"/>
        <v/>
      </c>
      <c r="BC39" s="47" t="str">
        <f t="shared" si="67"/>
        <v/>
      </c>
      <c r="BD39" s="47" t="str">
        <f t="shared" si="67"/>
        <v/>
      </c>
      <c r="BE39" s="47" t="str">
        <f t="shared" si="68"/>
        <v/>
      </c>
      <c r="BF39" s="47" t="str">
        <f t="shared" si="68"/>
        <v/>
      </c>
      <c r="BG39" s="47" t="str">
        <f t="shared" si="68"/>
        <v/>
      </c>
      <c r="BH39" s="47" t="str">
        <f t="shared" si="68"/>
        <v/>
      </c>
      <c r="BI39" s="47" t="str">
        <f t="shared" si="68"/>
        <v/>
      </c>
      <c r="BJ39" s="47" t="str">
        <f t="shared" si="68"/>
        <v/>
      </c>
      <c r="BK39" s="47" t="str">
        <f t="shared" si="68"/>
        <v/>
      </c>
      <c r="BL39" s="47" t="str">
        <f t="shared" si="68"/>
        <v/>
      </c>
      <c r="BM39" s="47" t="str">
        <f t="shared" si="68"/>
        <v/>
      </c>
      <c r="BN39" s="47" t="str">
        <f t="shared" si="68"/>
        <v/>
      </c>
      <c r="BO39" s="47" t="str">
        <f t="shared" si="68"/>
        <v/>
      </c>
      <c r="BP39" s="47" t="str">
        <f t="shared" si="68"/>
        <v/>
      </c>
      <c r="BQ39" s="47" t="str">
        <f t="shared" si="68"/>
        <v/>
      </c>
      <c r="BR39" s="47" t="str">
        <f t="shared" si="68"/>
        <v/>
      </c>
      <c r="BS39" s="47" t="str">
        <f t="shared" si="68"/>
        <v/>
      </c>
      <c r="BT39" s="47" t="str">
        <f t="shared" ref="BT39:CI54" si="97">IF(ISNONTEXT($AC39),BU39-$AC39,"")</f>
        <v/>
      </c>
      <c r="BU39" s="47" t="str">
        <f t="shared" si="97"/>
        <v/>
      </c>
      <c r="BV39" s="47" t="str">
        <f t="shared" si="97"/>
        <v/>
      </c>
      <c r="BW39" s="47" t="str">
        <f t="shared" si="97"/>
        <v/>
      </c>
      <c r="BX39" s="47" t="str">
        <f t="shared" si="97"/>
        <v/>
      </c>
      <c r="BY39" s="47" t="str">
        <f t="shared" si="97"/>
        <v/>
      </c>
      <c r="BZ39" s="47" t="str">
        <f t="shared" si="97"/>
        <v/>
      </c>
      <c r="CA39" s="47" t="str">
        <f t="shared" si="97"/>
        <v/>
      </c>
      <c r="CB39" s="47" t="str">
        <f t="shared" si="97"/>
        <v/>
      </c>
      <c r="CC39" s="47" t="str">
        <f t="shared" si="97"/>
        <v/>
      </c>
      <c r="CD39" s="47" t="str">
        <f t="shared" si="97"/>
        <v/>
      </c>
      <c r="CE39" s="47" t="str">
        <f t="shared" si="97"/>
        <v/>
      </c>
      <c r="CF39" s="47" t="str">
        <f t="shared" si="97"/>
        <v/>
      </c>
      <c r="CG39" s="47" t="str">
        <f t="shared" si="97"/>
        <v/>
      </c>
      <c r="CH39" s="47" t="str">
        <f t="shared" si="97"/>
        <v/>
      </c>
      <c r="CI39" s="47" t="str">
        <f t="shared" si="97"/>
        <v/>
      </c>
      <c r="CJ39" s="47" t="str">
        <f t="shared" si="69"/>
        <v/>
      </c>
      <c r="CK39" s="47" t="str">
        <f t="shared" si="70"/>
        <v/>
      </c>
      <c r="CL39" s="47" t="str">
        <f t="shared" si="70"/>
        <v/>
      </c>
      <c r="CM39" s="47" t="str">
        <f t="shared" si="70"/>
        <v/>
      </c>
      <c r="CN39" s="47" t="str">
        <f t="shared" si="70"/>
        <v/>
      </c>
      <c r="CO39" s="47" t="str">
        <f t="shared" si="70"/>
        <v/>
      </c>
      <c r="CP39" s="47" t="str">
        <f t="shared" si="70"/>
        <v/>
      </c>
      <c r="CQ39" s="47" t="str">
        <f t="shared" si="70"/>
        <v/>
      </c>
      <c r="CR39" s="47" t="str">
        <f t="shared" si="70"/>
        <v/>
      </c>
      <c r="CS39" s="47" t="str">
        <f t="shared" si="70"/>
        <v/>
      </c>
      <c r="CT39" s="47" t="str">
        <f t="shared" si="70"/>
        <v/>
      </c>
      <c r="CU39" s="47" t="str">
        <f t="shared" si="70"/>
        <v/>
      </c>
      <c r="CV39" s="47" t="str">
        <f t="shared" si="70"/>
        <v/>
      </c>
      <c r="CW39" s="47" t="str">
        <f t="shared" si="70"/>
        <v/>
      </c>
      <c r="CX39" s="47" t="str">
        <f t="shared" si="70"/>
        <v/>
      </c>
      <c r="CY39" s="47" t="str">
        <f t="shared" si="70"/>
        <v/>
      </c>
      <c r="CZ39" s="47" t="str">
        <f t="shared" si="70"/>
        <v/>
      </c>
      <c r="DA39" s="47" t="str">
        <f t="shared" si="84"/>
        <v/>
      </c>
      <c r="DB39" s="47" t="str">
        <f t="shared" si="84"/>
        <v/>
      </c>
      <c r="DC39" s="47" t="str">
        <f t="shared" si="84"/>
        <v/>
      </c>
      <c r="DD39" s="47" t="str">
        <f t="shared" si="84"/>
        <v/>
      </c>
      <c r="DE39" s="47" t="str">
        <f t="shared" si="84"/>
        <v/>
      </c>
      <c r="DF39" s="47" t="str">
        <f t="shared" si="84"/>
        <v/>
      </c>
      <c r="DG39" s="47" t="str">
        <f t="shared" si="84"/>
        <v/>
      </c>
      <c r="DH39" s="47" t="str">
        <f t="shared" si="84"/>
        <v/>
      </c>
      <c r="DI39" s="47" t="str">
        <f t="shared" si="84"/>
        <v/>
      </c>
      <c r="DJ39" s="47" t="str">
        <f t="shared" si="84"/>
        <v/>
      </c>
      <c r="DK39" s="47" t="str">
        <f t="shared" si="84"/>
        <v/>
      </c>
      <c r="DL39" s="47" t="str">
        <f t="shared" si="84"/>
        <v/>
      </c>
      <c r="DM39" s="47" t="str">
        <f t="shared" si="84"/>
        <v/>
      </c>
      <c r="DN39" s="47" t="str">
        <f t="shared" si="84"/>
        <v/>
      </c>
      <c r="DO39" s="47" t="str">
        <f t="shared" si="84"/>
        <v/>
      </c>
      <c r="DP39" s="47" t="str">
        <f t="shared" si="84"/>
        <v/>
      </c>
      <c r="DQ39" s="47" t="str">
        <f t="shared" si="72"/>
        <v/>
      </c>
      <c r="DR39" s="47" t="str">
        <f t="shared" si="72"/>
        <v/>
      </c>
      <c r="DS39" s="47" t="str">
        <f t="shared" si="72"/>
        <v/>
      </c>
      <c r="DT39" s="47" t="str">
        <f t="shared" si="72"/>
        <v/>
      </c>
      <c r="DU39" s="47" t="str">
        <f t="shared" si="72"/>
        <v/>
      </c>
      <c r="DV39" s="47" t="str">
        <f t="shared" si="72"/>
        <v/>
      </c>
      <c r="DW39" s="47" t="str">
        <f t="shared" si="85"/>
        <v/>
      </c>
      <c r="DX39" s="47" t="str">
        <f t="shared" si="85"/>
        <v/>
      </c>
      <c r="DY39" s="47" t="str">
        <f t="shared" si="85"/>
        <v/>
      </c>
      <c r="DZ39" s="179" t="str">
        <f t="shared" si="35"/>
        <v/>
      </c>
      <c r="EA39" s="47" t="str">
        <f t="shared" si="96"/>
        <v/>
      </c>
      <c r="EB39" s="47" t="str">
        <f t="shared" si="96"/>
        <v/>
      </c>
      <c r="EC39" s="47" t="str">
        <f t="shared" si="96"/>
        <v/>
      </c>
      <c r="ED39" s="47" t="str">
        <f t="shared" si="96"/>
        <v/>
      </c>
      <c r="EE39" s="47" t="str">
        <f t="shared" si="96"/>
        <v/>
      </c>
      <c r="EF39" s="47" t="str">
        <f t="shared" si="96"/>
        <v/>
      </c>
      <c r="EG39" s="47" t="str">
        <f t="shared" si="96"/>
        <v/>
      </c>
      <c r="EH39" s="47" t="str">
        <f t="shared" si="96"/>
        <v/>
      </c>
      <c r="EI39" s="47" t="str">
        <f t="shared" si="96"/>
        <v/>
      </c>
      <c r="EJ39" s="47" t="str">
        <f t="shared" si="96"/>
        <v/>
      </c>
      <c r="EK39" s="47" t="str">
        <f t="shared" si="96"/>
        <v/>
      </c>
      <c r="EL39" s="47" t="str">
        <f t="shared" si="96"/>
        <v/>
      </c>
      <c r="EM39" s="47" t="str">
        <f t="shared" si="96"/>
        <v/>
      </c>
      <c r="EN39" s="47" t="str">
        <f t="shared" si="96"/>
        <v/>
      </c>
      <c r="EO39" s="47" t="str">
        <f t="shared" si="96"/>
        <v/>
      </c>
      <c r="EP39" s="47" t="str">
        <f t="shared" si="86"/>
        <v/>
      </c>
      <c r="EQ39" s="47" t="str">
        <f t="shared" si="86"/>
        <v/>
      </c>
      <c r="ER39" s="47" t="str">
        <f t="shared" si="86"/>
        <v/>
      </c>
      <c r="ES39" s="47" t="str">
        <f t="shared" si="86"/>
        <v/>
      </c>
      <c r="ET39" s="47" t="str">
        <f t="shared" si="86"/>
        <v/>
      </c>
      <c r="EU39" s="47" t="str">
        <f t="shared" si="86"/>
        <v/>
      </c>
      <c r="EV39" s="47" t="str">
        <f t="shared" si="86"/>
        <v/>
      </c>
      <c r="EW39" s="47" t="str">
        <f t="shared" si="86"/>
        <v/>
      </c>
      <c r="EX39" s="47" t="str">
        <f t="shared" si="86"/>
        <v/>
      </c>
      <c r="EY39" s="47" t="str">
        <f t="shared" si="86"/>
        <v/>
      </c>
      <c r="EZ39" s="47" t="str">
        <f t="shared" si="86"/>
        <v/>
      </c>
      <c r="FA39" s="47" t="str">
        <f t="shared" si="86"/>
        <v/>
      </c>
      <c r="FB39" s="47" t="str">
        <f t="shared" si="86"/>
        <v/>
      </c>
      <c r="FC39" s="47" t="str">
        <f t="shared" si="86"/>
        <v/>
      </c>
      <c r="FD39" s="47" t="str">
        <f t="shared" si="73"/>
        <v/>
      </c>
      <c r="FE39" s="47" t="str">
        <f t="shared" si="73"/>
        <v/>
      </c>
      <c r="FF39" s="47" t="str">
        <f t="shared" si="73"/>
        <v/>
      </c>
      <c r="FG39" s="47" t="str">
        <f t="shared" si="73"/>
        <v/>
      </c>
      <c r="FH39" s="47" t="str">
        <f t="shared" si="73"/>
        <v/>
      </c>
      <c r="FI39" s="47" t="str">
        <f t="shared" si="73"/>
        <v/>
      </c>
      <c r="FJ39" s="47" t="str">
        <f t="shared" si="73"/>
        <v/>
      </c>
      <c r="FK39" s="47" t="str">
        <f t="shared" si="73"/>
        <v/>
      </c>
      <c r="FL39" s="47" t="str">
        <f t="shared" si="73"/>
        <v/>
      </c>
      <c r="FM39" s="47" t="str">
        <f t="shared" si="73"/>
        <v/>
      </c>
      <c r="FN39" s="47" t="str">
        <f t="shared" si="73"/>
        <v/>
      </c>
      <c r="FO39" s="47" t="str">
        <f t="shared" si="73"/>
        <v/>
      </c>
      <c r="FP39" s="47" t="str">
        <f t="shared" si="73"/>
        <v/>
      </c>
      <c r="FQ39" s="47" t="str">
        <f t="shared" si="73"/>
        <v/>
      </c>
      <c r="FR39" s="47" t="str">
        <f t="shared" si="73"/>
        <v/>
      </c>
      <c r="FS39" s="47" t="str">
        <f t="shared" si="73"/>
        <v/>
      </c>
      <c r="FT39" s="47" t="str">
        <f t="shared" si="74"/>
        <v/>
      </c>
      <c r="FU39" s="47" t="str">
        <f t="shared" si="74"/>
        <v/>
      </c>
      <c r="FV39" s="47" t="str">
        <f t="shared" si="74"/>
        <v/>
      </c>
      <c r="FW39" s="47" t="str">
        <f t="shared" si="74"/>
        <v/>
      </c>
      <c r="FX39" s="47" t="str">
        <f t="shared" si="74"/>
        <v/>
      </c>
      <c r="FY39" s="47" t="str">
        <f t="shared" si="74"/>
        <v/>
      </c>
      <c r="FZ39" s="47" t="str">
        <f t="shared" si="74"/>
        <v/>
      </c>
      <c r="GA39" s="47" t="str">
        <f t="shared" si="74"/>
        <v/>
      </c>
      <c r="GB39" s="47" t="str">
        <f t="shared" si="74"/>
        <v/>
      </c>
      <c r="GC39" s="47" t="str">
        <f t="shared" si="74"/>
        <v/>
      </c>
      <c r="GD39" s="47" t="str">
        <f t="shared" si="74"/>
        <v/>
      </c>
      <c r="GE39" s="47" t="str">
        <f t="shared" si="74"/>
        <v/>
      </c>
      <c r="GF39" s="47" t="str">
        <f t="shared" si="74"/>
        <v/>
      </c>
      <c r="GG39" s="47" t="str">
        <f t="shared" si="74"/>
        <v/>
      </c>
      <c r="GH39" s="47" t="str">
        <f t="shared" si="74"/>
        <v/>
      </c>
      <c r="GI39" s="47" t="str">
        <f t="shared" si="74"/>
        <v/>
      </c>
      <c r="GJ39" s="47" t="str">
        <f t="shared" si="75"/>
        <v/>
      </c>
      <c r="GK39" s="47" t="str">
        <f t="shared" si="75"/>
        <v/>
      </c>
      <c r="GL39" s="47" t="str">
        <f t="shared" si="75"/>
        <v/>
      </c>
      <c r="GM39" s="47" t="str">
        <f t="shared" si="75"/>
        <v/>
      </c>
      <c r="GN39" s="47" t="str">
        <f t="shared" si="75"/>
        <v/>
      </c>
      <c r="GO39" s="47" t="str">
        <f t="shared" si="75"/>
        <v/>
      </c>
      <c r="GP39" s="47" t="str">
        <f t="shared" si="75"/>
        <v/>
      </c>
      <c r="GQ39" s="47" t="str">
        <f t="shared" si="75"/>
        <v/>
      </c>
      <c r="GR39" s="47" t="str">
        <f t="shared" si="75"/>
        <v/>
      </c>
      <c r="GS39" s="47" t="str">
        <f t="shared" si="75"/>
        <v/>
      </c>
      <c r="GT39" s="47" t="str">
        <f t="shared" si="75"/>
        <v/>
      </c>
      <c r="GU39" s="47" t="str">
        <f t="shared" si="75"/>
        <v/>
      </c>
      <c r="GV39" s="47" t="str">
        <f t="shared" si="75"/>
        <v/>
      </c>
      <c r="GW39" s="47" t="str">
        <f t="shared" si="75"/>
        <v/>
      </c>
      <c r="GX39" s="47" t="str">
        <f t="shared" si="75"/>
        <v/>
      </c>
      <c r="GY39" s="47" t="str">
        <f t="shared" si="75"/>
        <v/>
      </c>
      <c r="GZ39" s="47" t="str">
        <f t="shared" si="76"/>
        <v/>
      </c>
      <c r="HA39" s="47" t="str">
        <f t="shared" si="76"/>
        <v/>
      </c>
      <c r="HB39" s="47" t="str">
        <f t="shared" si="76"/>
        <v/>
      </c>
      <c r="HC39" s="47" t="str">
        <f t="shared" si="76"/>
        <v/>
      </c>
      <c r="HD39" s="47" t="str">
        <f t="shared" si="76"/>
        <v/>
      </c>
      <c r="HE39" s="47" t="str">
        <f t="shared" si="76"/>
        <v/>
      </c>
      <c r="HF39" s="47" t="str">
        <f t="shared" si="76"/>
        <v/>
      </c>
      <c r="HG39" s="47" t="str">
        <f t="shared" si="76"/>
        <v/>
      </c>
      <c r="HH39" s="47" t="str">
        <f t="shared" si="76"/>
        <v/>
      </c>
      <c r="HI39" s="47" t="str">
        <f t="shared" si="76"/>
        <v/>
      </c>
      <c r="HJ39" s="47" t="str">
        <f t="shared" si="76"/>
        <v/>
      </c>
      <c r="HK39" s="47" t="str">
        <f t="shared" si="76"/>
        <v/>
      </c>
      <c r="HL39" s="47" t="str">
        <f t="shared" si="76"/>
        <v/>
      </c>
      <c r="HM39" s="47" t="str">
        <f t="shared" si="76"/>
        <v/>
      </c>
      <c r="HN39" s="47" t="str">
        <f t="shared" si="76"/>
        <v/>
      </c>
      <c r="HO39" s="47" t="str">
        <f t="shared" si="76"/>
        <v/>
      </c>
      <c r="HP39" s="47" t="str">
        <f t="shared" si="77"/>
        <v/>
      </c>
      <c r="HQ39" s="47" t="str">
        <f t="shared" si="77"/>
        <v/>
      </c>
      <c r="HR39" s="47" t="str">
        <f t="shared" si="46"/>
        <v/>
      </c>
      <c r="HS39" s="47" t="str">
        <f t="shared" si="16"/>
        <v/>
      </c>
      <c r="HT39" s="47" t="str">
        <f t="shared" si="16"/>
        <v/>
      </c>
      <c r="HU39" s="47" t="str">
        <f t="shared" si="16"/>
        <v/>
      </c>
      <c r="HV39" s="47" t="str">
        <f t="shared" si="16"/>
        <v/>
      </c>
      <c r="HW39" s="165" t="e">
        <f t="shared" si="56"/>
        <v>#N/A</v>
      </c>
      <c r="HX39" s="165" t="e">
        <f t="shared" si="56"/>
        <v>#N/A</v>
      </c>
      <c r="HY39" s="165" t="e">
        <f t="shared" si="56"/>
        <v>#N/A</v>
      </c>
      <c r="HZ39" s="165" t="e">
        <f t="shared" si="56"/>
        <v>#N/A</v>
      </c>
      <c r="IA39" s="165" t="e">
        <f t="shared" si="56"/>
        <v>#N/A</v>
      </c>
      <c r="IB39" s="165" t="e">
        <f t="shared" si="56"/>
        <v>#N/A</v>
      </c>
      <c r="IC39" s="165" t="e">
        <f t="shared" si="56"/>
        <v>#N/A</v>
      </c>
      <c r="ID39" s="165" t="e">
        <f t="shared" si="56"/>
        <v>#N/A</v>
      </c>
      <c r="IE39" s="165" t="e">
        <f t="shared" si="56"/>
        <v>#N/A</v>
      </c>
      <c r="IF39" s="165" t="e">
        <f t="shared" si="56"/>
        <v>#N/A</v>
      </c>
      <c r="IG39" s="165" t="e">
        <f t="shared" si="56"/>
        <v>#N/A</v>
      </c>
      <c r="IH39" s="165" t="e">
        <f t="shared" si="56"/>
        <v>#N/A</v>
      </c>
      <c r="II39" s="165" t="e">
        <f t="shared" si="56"/>
        <v>#N/A</v>
      </c>
      <c r="IJ39" s="165" t="e">
        <f t="shared" si="56"/>
        <v>#N/A</v>
      </c>
      <c r="IK39" s="165" t="e">
        <f t="shared" si="56"/>
        <v>#N/A</v>
      </c>
      <c r="IL39" s="165" t="e">
        <f t="shared" si="56"/>
        <v>#N/A</v>
      </c>
      <c r="IM39" s="165" t="e">
        <f t="shared" si="78"/>
        <v>#N/A</v>
      </c>
      <c r="IN39" s="165" t="e">
        <f t="shared" si="78"/>
        <v>#N/A</v>
      </c>
      <c r="IO39" s="165" t="e">
        <f t="shared" si="78"/>
        <v>#N/A</v>
      </c>
      <c r="IP39" s="165" t="e">
        <f t="shared" si="78"/>
        <v>#N/A</v>
      </c>
      <c r="IQ39" s="165" t="e">
        <f t="shared" si="78"/>
        <v>#N/A</v>
      </c>
      <c r="IR39" s="165" t="e">
        <f t="shared" si="78"/>
        <v>#N/A</v>
      </c>
      <c r="IS39" s="165" t="e">
        <f t="shared" si="78"/>
        <v>#N/A</v>
      </c>
      <c r="IT39" s="165" t="e">
        <f t="shared" si="78"/>
        <v>#N/A</v>
      </c>
      <c r="IU39" s="165" t="e">
        <f t="shared" si="78"/>
        <v>#N/A</v>
      </c>
      <c r="IV39" s="165" t="e">
        <f t="shared" si="78"/>
        <v>#N/A</v>
      </c>
      <c r="IW39" s="165" t="e">
        <f t="shared" si="78"/>
        <v>#N/A</v>
      </c>
      <c r="IX39" s="165" t="e">
        <f t="shared" si="78"/>
        <v>#N/A</v>
      </c>
      <c r="IY39" s="165" t="e">
        <f t="shared" si="78"/>
        <v>#N/A</v>
      </c>
      <c r="IZ39" s="165" t="e">
        <f t="shared" si="78"/>
        <v>#N/A</v>
      </c>
      <c r="JA39" s="165" t="e">
        <f t="shared" si="78"/>
        <v>#N/A</v>
      </c>
      <c r="JB39" s="165" t="e">
        <f t="shared" si="78"/>
        <v>#N/A</v>
      </c>
      <c r="JC39" s="165" t="e">
        <f t="shared" si="87"/>
        <v>#N/A</v>
      </c>
      <c r="JD39" s="165" t="e">
        <f t="shared" si="87"/>
        <v>#N/A</v>
      </c>
      <c r="JE39" s="165" t="e">
        <f t="shared" si="88"/>
        <v>#N/A</v>
      </c>
      <c r="JF39" s="165" t="e">
        <f t="shared" si="88"/>
        <v>#N/A</v>
      </c>
      <c r="JG39" s="165" t="e">
        <f t="shared" si="88"/>
        <v>#N/A</v>
      </c>
      <c r="JH39" s="165" t="e">
        <f t="shared" si="88"/>
        <v>#N/A</v>
      </c>
      <c r="JI39" s="165" t="e">
        <f t="shared" si="88"/>
        <v>#N/A</v>
      </c>
      <c r="JJ39" s="165" t="e">
        <f t="shared" si="88"/>
        <v>#N/A</v>
      </c>
      <c r="JK39" s="165" t="e">
        <f t="shared" si="88"/>
        <v>#N/A</v>
      </c>
      <c r="JL39" s="165" t="e">
        <f t="shared" si="88"/>
        <v>#N/A</v>
      </c>
      <c r="JM39" s="165" t="e">
        <f t="shared" si="88"/>
        <v>#N/A</v>
      </c>
      <c r="JN39" s="165" t="e">
        <f t="shared" si="88"/>
        <v>#N/A</v>
      </c>
      <c r="JO39" s="165" t="e">
        <f t="shared" si="88"/>
        <v>#N/A</v>
      </c>
      <c r="JP39" s="165" t="e">
        <f t="shared" si="88"/>
        <v>#N/A</v>
      </c>
      <c r="JQ39" s="165" t="e">
        <f t="shared" si="88"/>
        <v>#N/A</v>
      </c>
      <c r="JR39" s="165" t="e">
        <f t="shared" si="88"/>
        <v>#N/A</v>
      </c>
      <c r="JS39" s="165" t="e">
        <f t="shared" si="88"/>
        <v>#N/A</v>
      </c>
      <c r="JT39" s="165" t="e">
        <f t="shared" si="79"/>
        <v>#N/A</v>
      </c>
      <c r="JU39" s="165" t="e">
        <f t="shared" si="79"/>
        <v>#N/A</v>
      </c>
      <c r="JV39" s="165" t="e">
        <f t="shared" si="79"/>
        <v>#N/A</v>
      </c>
      <c r="JW39" s="165" t="e">
        <f t="shared" si="79"/>
        <v>#N/A</v>
      </c>
      <c r="JX39" s="165" t="e">
        <f t="shared" si="79"/>
        <v>#N/A</v>
      </c>
      <c r="JY39" s="165" t="e">
        <f t="shared" si="79"/>
        <v>#N/A</v>
      </c>
      <c r="JZ39" s="165" t="e">
        <f t="shared" si="79"/>
        <v>#N/A</v>
      </c>
      <c r="KA39" s="165" t="e">
        <f t="shared" si="79"/>
        <v>#N/A</v>
      </c>
      <c r="KB39" s="165" t="e">
        <f t="shared" si="79"/>
        <v>#N/A</v>
      </c>
      <c r="KC39" s="165" t="e">
        <f t="shared" si="79"/>
        <v>#N/A</v>
      </c>
      <c r="KD39" s="165" t="e">
        <f t="shared" si="79"/>
        <v>#N/A</v>
      </c>
      <c r="KE39" s="165" t="e">
        <f t="shared" si="79"/>
        <v>#N/A</v>
      </c>
      <c r="KF39" s="165" t="e">
        <f t="shared" si="79"/>
        <v>#N/A</v>
      </c>
      <c r="KG39" s="165" t="e">
        <f t="shared" si="79"/>
        <v>#N/A</v>
      </c>
      <c r="KH39" s="165" t="e">
        <f t="shared" si="79"/>
        <v>#N/A</v>
      </c>
      <c r="KI39" s="165" t="e">
        <f t="shared" si="79"/>
        <v>#N/A</v>
      </c>
      <c r="KJ39" s="165" t="e">
        <f t="shared" si="89"/>
        <v>#N/A</v>
      </c>
      <c r="KK39" s="165" t="e">
        <f t="shared" si="89"/>
        <v>#N/A</v>
      </c>
      <c r="KL39" s="165" t="e">
        <f t="shared" si="89"/>
        <v>#N/A</v>
      </c>
      <c r="KM39" s="165" t="e">
        <f t="shared" si="89"/>
        <v>#N/A</v>
      </c>
      <c r="KN39" s="165" t="e">
        <f t="shared" si="89"/>
        <v>#N/A</v>
      </c>
      <c r="KO39" s="165" t="e">
        <f t="shared" si="89"/>
        <v>#N/A</v>
      </c>
      <c r="KP39" s="165" t="e">
        <f t="shared" si="89"/>
        <v>#N/A</v>
      </c>
      <c r="KQ39" s="165" t="e">
        <f t="shared" si="89"/>
        <v>#N/A</v>
      </c>
      <c r="KR39" s="165" t="e">
        <f t="shared" si="89"/>
        <v>#N/A</v>
      </c>
      <c r="KS39" s="165" t="e">
        <f t="shared" si="89"/>
        <v>#N/A</v>
      </c>
      <c r="KT39" s="165" t="e">
        <f t="shared" si="89"/>
        <v>#N/A</v>
      </c>
      <c r="KU39" s="165" t="e">
        <f t="shared" si="89"/>
        <v>#N/A</v>
      </c>
      <c r="KV39" s="165" t="e">
        <f t="shared" si="89"/>
        <v>#N/A</v>
      </c>
      <c r="KW39" s="165" t="e">
        <f t="shared" si="89"/>
        <v>#N/A</v>
      </c>
      <c r="KX39" s="165" t="e">
        <f t="shared" si="89"/>
        <v>#N/A</v>
      </c>
      <c r="KY39" s="165" t="e">
        <f t="shared" si="89"/>
        <v>#N/A</v>
      </c>
      <c r="KZ39" s="165" t="e">
        <f t="shared" si="80"/>
        <v>#N/A</v>
      </c>
      <c r="LA39" s="165" t="e">
        <f t="shared" si="80"/>
        <v>#N/A</v>
      </c>
      <c r="LB39" s="165" t="e">
        <f t="shared" si="80"/>
        <v>#N/A</v>
      </c>
      <c r="LC39" s="165" t="e">
        <f t="shared" si="80"/>
        <v>#N/A</v>
      </c>
      <c r="LD39" s="165" t="e">
        <f t="shared" si="80"/>
        <v>#N/A</v>
      </c>
      <c r="LE39" s="165" t="e">
        <f t="shared" si="80"/>
        <v>#N/A</v>
      </c>
      <c r="LF39" s="165" t="e">
        <f t="shared" si="80"/>
        <v>#N/A</v>
      </c>
      <c r="LG39" s="165" t="e">
        <f t="shared" si="80"/>
        <v>#N/A</v>
      </c>
      <c r="LH39" s="165" t="e">
        <f t="shared" si="80"/>
        <v>#N/A</v>
      </c>
      <c r="LI39" s="165" t="e">
        <f t="shared" si="80"/>
        <v>#N/A</v>
      </c>
      <c r="LJ39" s="165" t="e">
        <f t="shared" si="80"/>
        <v>#N/A</v>
      </c>
      <c r="LK39" s="165" t="e">
        <f t="shared" si="80"/>
        <v>#N/A</v>
      </c>
      <c r="LL39" s="165" t="e">
        <f t="shared" si="80"/>
        <v>#N/A</v>
      </c>
      <c r="LM39" s="165" t="e">
        <f t="shared" si="80"/>
        <v>#N/A</v>
      </c>
      <c r="LN39" s="165" t="e">
        <f t="shared" si="90"/>
        <v>#N/A</v>
      </c>
      <c r="LO39" s="165" t="e">
        <f t="shared" si="90"/>
        <v>#N/A</v>
      </c>
      <c r="LP39" s="165" t="e">
        <f t="shared" si="90"/>
        <v>#N/A</v>
      </c>
      <c r="LQ39" s="165" t="e">
        <f t="shared" si="91"/>
        <v>#N/A</v>
      </c>
      <c r="LR39" s="165" t="e">
        <f t="shared" si="91"/>
        <v>#N/A</v>
      </c>
      <c r="LS39" s="165" t="e">
        <f t="shared" si="91"/>
        <v>#N/A</v>
      </c>
      <c r="LT39" s="165" t="e">
        <f t="shared" si="91"/>
        <v>#N/A</v>
      </c>
      <c r="LU39" s="165" t="e">
        <f t="shared" si="91"/>
        <v>#N/A</v>
      </c>
      <c r="LV39" s="165" t="e">
        <f t="shared" si="91"/>
        <v>#N/A</v>
      </c>
      <c r="LW39" s="165" t="e">
        <f t="shared" si="91"/>
        <v>#N/A</v>
      </c>
      <c r="LX39" s="165" t="e">
        <f t="shared" si="91"/>
        <v>#N/A</v>
      </c>
      <c r="LY39" s="165" t="e">
        <f t="shared" si="91"/>
        <v>#N/A</v>
      </c>
      <c r="LZ39" s="165" t="e">
        <f t="shared" si="91"/>
        <v>#N/A</v>
      </c>
      <c r="MA39" s="165" t="e">
        <f t="shared" si="91"/>
        <v>#N/A</v>
      </c>
      <c r="MB39" s="165" t="e">
        <f t="shared" si="91"/>
        <v>#N/A</v>
      </c>
      <c r="MC39" s="165" t="e">
        <f t="shared" si="91"/>
        <v>#N/A</v>
      </c>
      <c r="MD39" s="165" t="e">
        <f t="shared" si="91"/>
        <v>#N/A</v>
      </c>
      <c r="ME39" s="165" t="e">
        <f t="shared" si="91"/>
        <v>#N/A</v>
      </c>
      <c r="MF39" s="165" t="e">
        <f t="shared" si="81"/>
        <v>#N/A</v>
      </c>
      <c r="MG39" s="165" t="e">
        <f t="shared" si="81"/>
        <v>#N/A</v>
      </c>
      <c r="MH39" s="165" t="e">
        <f t="shared" si="81"/>
        <v>#N/A</v>
      </c>
      <c r="MI39" s="165" t="e">
        <f t="shared" si="81"/>
        <v>#N/A</v>
      </c>
      <c r="MJ39" s="165" t="e">
        <f t="shared" si="81"/>
        <v>#N/A</v>
      </c>
      <c r="MK39" s="165" t="e">
        <f t="shared" si="81"/>
        <v>#N/A</v>
      </c>
      <c r="ML39" s="165" t="e">
        <f t="shared" si="81"/>
        <v>#N/A</v>
      </c>
      <c r="MM39" s="165" t="e">
        <f t="shared" si="81"/>
        <v>#N/A</v>
      </c>
      <c r="MN39" s="165" t="e">
        <f t="shared" si="81"/>
        <v>#N/A</v>
      </c>
      <c r="MO39" s="165" t="e">
        <f t="shared" si="81"/>
        <v>#N/A</v>
      </c>
      <c r="MP39" s="165" t="e">
        <f t="shared" si="81"/>
        <v>#N/A</v>
      </c>
      <c r="MQ39" s="165" t="e">
        <f t="shared" si="81"/>
        <v>#N/A</v>
      </c>
      <c r="MR39" s="165" t="e">
        <f t="shared" si="81"/>
        <v>#N/A</v>
      </c>
      <c r="MS39" s="165" t="e">
        <f t="shared" si="81"/>
        <v>#N/A</v>
      </c>
      <c r="MT39" s="165" t="e">
        <f t="shared" si="81"/>
        <v>#N/A</v>
      </c>
      <c r="MU39" s="165" t="e">
        <f t="shared" si="81"/>
        <v>#N/A</v>
      </c>
      <c r="MV39" s="165" t="e">
        <f t="shared" si="92"/>
        <v>#N/A</v>
      </c>
      <c r="MW39" s="165" t="e">
        <f t="shared" si="92"/>
        <v>#N/A</v>
      </c>
      <c r="MX39" s="165" t="e">
        <f t="shared" si="92"/>
        <v>#N/A</v>
      </c>
      <c r="MY39" s="165" t="e">
        <f t="shared" si="92"/>
        <v>#N/A</v>
      </c>
      <c r="MZ39" s="165" t="e">
        <f t="shared" si="92"/>
        <v>#N/A</v>
      </c>
      <c r="NA39" s="165" t="e">
        <f t="shared" si="92"/>
        <v>#N/A</v>
      </c>
      <c r="NB39" s="165" t="e">
        <f t="shared" si="92"/>
        <v>#N/A</v>
      </c>
      <c r="NC39" s="165" t="e">
        <f t="shared" si="92"/>
        <v>#N/A</v>
      </c>
      <c r="ND39" s="165" t="e">
        <f t="shared" si="92"/>
        <v>#N/A</v>
      </c>
      <c r="NE39" s="165" t="e">
        <f t="shared" si="92"/>
        <v>#N/A</v>
      </c>
      <c r="NF39" s="165" t="e">
        <f t="shared" si="92"/>
        <v>#N/A</v>
      </c>
      <c r="NG39" s="165" t="e">
        <f t="shared" si="92"/>
        <v>#N/A</v>
      </c>
      <c r="NH39" s="165" t="e">
        <f t="shared" si="92"/>
        <v>#N/A</v>
      </c>
      <c r="NI39" s="165" t="e">
        <f t="shared" si="92"/>
        <v>#N/A</v>
      </c>
      <c r="NJ39" s="165" t="e">
        <f t="shared" si="92"/>
        <v>#N/A</v>
      </c>
      <c r="NK39" s="165" t="e">
        <f t="shared" si="92"/>
        <v>#N/A</v>
      </c>
      <c r="NL39" s="165" t="e">
        <f t="shared" si="82"/>
        <v>#N/A</v>
      </c>
      <c r="NM39" s="165" t="e">
        <f t="shared" si="82"/>
        <v>#N/A</v>
      </c>
      <c r="NN39" s="165" t="e">
        <f t="shared" si="82"/>
        <v>#N/A</v>
      </c>
      <c r="NO39" s="165" t="e">
        <f t="shared" si="82"/>
        <v>#N/A</v>
      </c>
      <c r="NP39" s="165" t="e">
        <f t="shared" si="82"/>
        <v>#N/A</v>
      </c>
      <c r="NQ39" s="165" t="e">
        <f t="shared" si="82"/>
        <v>#N/A</v>
      </c>
      <c r="NR39" s="165" t="e">
        <f t="shared" si="82"/>
        <v>#N/A</v>
      </c>
      <c r="NS39" s="165" t="e">
        <f t="shared" si="82"/>
        <v>#N/A</v>
      </c>
      <c r="NT39" s="165" t="e">
        <f t="shared" si="82"/>
        <v>#N/A</v>
      </c>
      <c r="NU39" s="165" t="e">
        <f t="shared" si="82"/>
        <v>#N/A</v>
      </c>
      <c r="NV39" s="165" t="e">
        <f t="shared" si="82"/>
        <v>#N/A</v>
      </c>
      <c r="NW39" s="165" t="e">
        <f t="shared" si="82"/>
        <v>#N/A</v>
      </c>
      <c r="NX39" s="165" t="e">
        <f t="shared" si="82"/>
        <v>#N/A</v>
      </c>
      <c r="NY39" s="165" t="e">
        <f t="shared" si="82"/>
        <v>#N/A</v>
      </c>
      <c r="NZ39" s="165" t="e">
        <f t="shared" si="93"/>
        <v>#N/A</v>
      </c>
      <c r="OA39" s="165" t="e">
        <f t="shared" si="93"/>
        <v>#N/A</v>
      </c>
      <c r="OB39" s="165" t="e">
        <f t="shared" si="93"/>
        <v>#N/A</v>
      </c>
      <c r="OC39" s="165" t="e">
        <f t="shared" si="94"/>
        <v>#N/A</v>
      </c>
      <c r="OD39" s="165" t="e">
        <f t="shared" si="94"/>
        <v>#N/A</v>
      </c>
      <c r="OE39" s="165" t="e">
        <f t="shared" si="94"/>
        <v>#N/A</v>
      </c>
      <c r="OF39" s="165" t="e">
        <f t="shared" si="94"/>
        <v>#N/A</v>
      </c>
      <c r="OG39" s="165" t="e">
        <f t="shared" si="94"/>
        <v>#N/A</v>
      </c>
      <c r="OH39" s="165" t="e">
        <f t="shared" si="94"/>
        <v>#N/A</v>
      </c>
      <c r="OI39" s="165" t="e">
        <f t="shared" si="94"/>
        <v>#N/A</v>
      </c>
      <c r="OJ39" s="165" t="e">
        <f t="shared" si="94"/>
        <v>#N/A</v>
      </c>
      <c r="OK39" s="165" t="e">
        <f t="shared" si="94"/>
        <v>#N/A</v>
      </c>
      <c r="OL39" s="165" t="e">
        <f t="shared" si="94"/>
        <v>#N/A</v>
      </c>
      <c r="OM39" s="165" t="e">
        <f t="shared" si="94"/>
        <v>#N/A</v>
      </c>
      <c r="ON39" s="165" t="e">
        <f t="shared" si="94"/>
        <v>#N/A</v>
      </c>
      <c r="OO39" s="165" t="e">
        <f t="shared" si="94"/>
        <v>#N/A</v>
      </c>
      <c r="OP39" s="165" t="e">
        <f t="shared" si="94"/>
        <v>#N/A</v>
      </c>
      <c r="OQ39" s="165" t="e">
        <f t="shared" si="94"/>
        <v>#N/A</v>
      </c>
      <c r="OR39" s="165" t="e">
        <f t="shared" si="83"/>
        <v>#N/A</v>
      </c>
      <c r="OS39" s="165" t="e">
        <f t="shared" si="83"/>
        <v>#N/A</v>
      </c>
      <c r="OT39" s="165" t="e">
        <f t="shared" si="83"/>
        <v>#N/A</v>
      </c>
      <c r="OU39" s="165" t="e">
        <f t="shared" si="83"/>
        <v>#N/A</v>
      </c>
      <c r="OV39" s="165" t="e">
        <f t="shared" si="83"/>
        <v>#N/A</v>
      </c>
      <c r="OW39" s="165" t="e">
        <f t="shared" si="83"/>
        <v>#N/A</v>
      </c>
      <c r="OX39" s="165" t="e">
        <f t="shared" si="83"/>
        <v>#N/A</v>
      </c>
      <c r="OY39" s="165" t="e">
        <f t="shared" si="83"/>
        <v>#N/A</v>
      </c>
      <c r="OZ39" s="165" t="e">
        <f t="shared" si="83"/>
        <v>#N/A</v>
      </c>
      <c r="PA39" s="165" t="e">
        <f t="shared" si="83"/>
        <v>#N/A</v>
      </c>
      <c r="PB39" s="165" t="e">
        <f t="shared" si="83"/>
        <v>#N/A</v>
      </c>
      <c r="PC39" s="165" t="e">
        <f t="shared" si="83"/>
        <v>#N/A</v>
      </c>
      <c r="PD39" s="165" t="e">
        <f t="shared" si="83"/>
        <v>#N/A</v>
      </c>
      <c r="PE39" s="165" t="e">
        <f t="shared" si="83"/>
        <v>#N/A</v>
      </c>
      <c r="PF39" s="165" t="e">
        <f t="shared" si="83"/>
        <v>#N/A</v>
      </c>
      <c r="PG39" s="165" t="e">
        <f t="shared" si="83"/>
        <v>#N/A</v>
      </c>
      <c r="PH39" s="165" t="e">
        <f t="shared" si="95"/>
        <v>#N/A</v>
      </c>
      <c r="PI39" s="165" t="e">
        <f t="shared" si="95"/>
        <v>#N/A</v>
      </c>
      <c r="PJ39" s="165" t="e">
        <f t="shared" si="95"/>
        <v>#N/A</v>
      </c>
      <c r="PK39" s="165" t="e">
        <f t="shared" si="95"/>
        <v>#N/A</v>
      </c>
      <c r="PL39" s="165" t="e">
        <f t="shared" si="95"/>
        <v>#N/A</v>
      </c>
      <c r="PM39" s="165" t="e">
        <f t="shared" si="95"/>
        <v>#N/A</v>
      </c>
      <c r="PN39" s="165" t="e">
        <f t="shared" si="95"/>
        <v>#N/A</v>
      </c>
      <c r="PO39" s="165" t="e">
        <f t="shared" si="95"/>
        <v>#N/A</v>
      </c>
    </row>
    <row r="40" spans="1:431" hidden="1" x14ac:dyDescent="0.45">
      <c r="A40" s="362"/>
      <c r="B40" s="368" t="str">
        <f>IF($R40="","",ROUND(_xlfn.NORM.INV(ABS(VLOOKUP($T$1,VLookups!$A$43:$B$44,2,FALSE)-B$2),$N40,$R40),0))</f>
        <v/>
      </c>
      <c r="C40" s="374" t="str">
        <f t="shared" si="36"/>
        <v/>
      </c>
      <c r="D40" s="375" t="str">
        <f t="shared" si="37"/>
        <v/>
      </c>
      <c r="E40" s="105"/>
      <c r="F40" s="113"/>
      <c r="G40" s="118" t="str">
        <f t="shared" si="30"/>
        <v/>
      </c>
      <c r="H40" s="91"/>
      <c r="I40" s="118" t="str">
        <f t="shared" si="31"/>
        <v/>
      </c>
      <c r="J40" s="113"/>
      <c r="K40" s="106"/>
      <c r="L40" s="120" t="str">
        <f t="shared" si="0"/>
        <v/>
      </c>
      <c r="M40" s="120" t="str">
        <f t="shared" si="1"/>
        <v/>
      </c>
      <c r="N40" s="71" t="str">
        <f t="shared" si="32"/>
        <v/>
      </c>
      <c r="O40" s="23"/>
      <c r="P40" s="55"/>
      <c r="Q40" s="298"/>
      <c r="R40" s="72" t="str">
        <f>IF(AND(G40&gt;0,H40&gt;0,I40&gt;0),IF(ISBLANK(Q40),IF(ISBLANK(O40),"",(I40-G40)*VLOOKUP(O40,VLookups!$A$4:$B$13,2,FALSE)),Q40),"")</f>
        <v/>
      </c>
      <c r="S40" s="73" t="str">
        <f t="shared" si="2"/>
        <v/>
      </c>
      <c r="T40" s="91"/>
      <c r="U40" s="265" t="str">
        <f>IF(AND(T40&gt;0,H40&gt;0,NOT(R40="")),ABS(VLOOKUP($T$1,VLookups!$A$43:$B$44,2,FALSE)-_xlfn.NORM.DIST(T40,N40,R40,TRUE)),"")</f>
        <v/>
      </c>
      <c r="V40" s="90" t="str">
        <f>IF(AND($G40&gt;0,$H40&gt;0,$I40&gt;0,NOT(ISBLANK($O40))),_xlfn.NORM.INV(ABS(VLOOKUP($T$1,VLookups!$A$43:$B$44,2,FALSE)-V$3),$N40,$R40),"")</f>
        <v/>
      </c>
      <c r="W40" s="89" t="str">
        <f>IF(AND($G40&gt;0,$H40&gt;0,$I40&gt;0,NOT(ISBLANK($O40))),_xlfn.NORM.INV(ABS(VLOOKUP($T$1,VLookups!$A$43:$B$44,2,FALSE)-W$3),$N40,$R40),"")</f>
        <v/>
      </c>
      <c r="X40" s="90" t="str">
        <f>IF(AND($G40&gt;0,$H40&gt;0,$I40&gt;0,NOT(ISBLANK($O40))),_xlfn.NORM.INV(ABS(VLOOKUP($T$1,VLookups!$A$43:$B$44,2,FALSE)-X$3),$N40,$R40),"")</f>
        <v/>
      </c>
      <c r="Y40" s="89" t="str">
        <f>IF(AND($G40&gt;0,$H40&gt;0,$I40&gt;0,NOT(ISBLANK($O40))),_xlfn.NORM.INV(ABS(VLOOKUP($T$1,VLookups!$A$43:$B$44,2,FALSE)-Y$3),$N40,$R40),"")</f>
        <v/>
      </c>
      <c r="Z40" s="90" t="str">
        <f>IF(AND($G40&gt;0,$H40&gt;0,$I40&gt;0,NOT(ISBLANK($O40))),_xlfn.NORM.INV(ABS(VLOOKUP($T$1,VLookups!$A$43:$B$44,2,FALSE)-Z$3),$N40,$R40),"")</f>
        <v/>
      </c>
      <c r="AA40" s="89" t="str">
        <f>IF(AND($G40&gt;0,$H40&gt;0,$I40&gt;0,NOT(ISBLANK($O40))),_xlfn.NORM.INV(ABS(VLOOKUP($T$1,VLookups!$A$43:$B$44,2,FALSE)-AA$3),$N40,$R40),"")</f>
        <v/>
      </c>
      <c r="AB40" s="5"/>
      <c r="AC40" s="164" t="str">
        <f t="shared" si="33"/>
        <v/>
      </c>
      <c r="AD40" s="47" t="str">
        <f t="shared" si="71"/>
        <v/>
      </c>
      <c r="AE40" s="47" t="str">
        <f t="shared" si="71"/>
        <v/>
      </c>
      <c r="AF40" s="47" t="str">
        <f t="shared" si="71"/>
        <v/>
      </c>
      <c r="AG40" s="47" t="str">
        <f t="shared" si="71"/>
        <v/>
      </c>
      <c r="AH40" s="47" t="str">
        <f t="shared" si="71"/>
        <v/>
      </c>
      <c r="AI40" s="47" t="str">
        <f t="shared" si="71"/>
        <v/>
      </c>
      <c r="AJ40" s="47" t="str">
        <f t="shared" si="71"/>
        <v/>
      </c>
      <c r="AK40" s="47" t="str">
        <f t="shared" si="71"/>
        <v/>
      </c>
      <c r="AL40" s="47" t="str">
        <f t="shared" si="71"/>
        <v/>
      </c>
      <c r="AM40" s="47" t="str">
        <f t="shared" si="71"/>
        <v/>
      </c>
      <c r="AN40" s="47" t="str">
        <f t="shared" si="71"/>
        <v/>
      </c>
      <c r="AO40" s="47" t="str">
        <f t="shared" si="71"/>
        <v/>
      </c>
      <c r="AP40" s="47" t="str">
        <f t="shared" si="71"/>
        <v/>
      </c>
      <c r="AQ40" s="47" t="str">
        <f t="shared" si="71"/>
        <v/>
      </c>
      <c r="AR40" s="47" t="str">
        <f t="shared" si="71"/>
        <v/>
      </c>
      <c r="AS40" s="47" t="str">
        <f t="shared" ref="AS40:BH55" si="98">IF(ISNONTEXT($AC40),AT40-$AC40,"")</f>
        <v/>
      </c>
      <c r="AT40" s="47" t="str">
        <f t="shared" si="98"/>
        <v/>
      </c>
      <c r="AU40" s="47" t="str">
        <f t="shared" si="98"/>
        <v/>
      </c>
      <c r="AV40" s="47" t="str">
        <f t="shared" si="98"/>
        <v/>
      </c>
      <c r="AW40" s="47" t="str">
        <f t="shared" si="98"/>
        <v/>
      </c>
      <c r="AX40" s="47" t="str">
        <f t="shared" si="98"/>
        <v/>
      </c>
      <c r="AY40" s="47" t="str">
        <f t="shared" si="98"/>
        <v/>
      </c>
      <c r="AZ40" s="47" t="str">
        <f t="shared" si="98"/>
        <v/>
      </c>
      <c r="BA40" s="47" t="str">
        <f t="shared" si="98"/>
        <v/>
      </c>
      <c r="BB40" s="47" t="str">
        <f t="shared" si="98"/>
        <v/>
      </c>
      <c r="BC40" s="47" t="str">
        <f t="shared" si="98"/>
        <v/>
      </c>
      <c r="BD40" s="47" t="str">
        <f t="shared" si="98"/>
        <v/>
      </c>
      <c r="BE40" s="47" t="str">
        <f t="shared" si="98"/>
        <v/>
      </c>
      <c r="BF40" s="47" t="str">
        <f t="shared" si="98"/>
        <v/>
      </c>
      <c r="BG40" s="47" t="str">
        <f t="shared" si="98"/>
        <v/>
      </c>
      <c r="BH40" s="47" t="str">
        <f t="shared" si="98"/>
        <v/>
      </c>
      <c r="BI40" s="47" t="str">
        <f t="shared" ref="BI40:BX55" si="99">IF(ISNONTEXT($AC40),BJ40-$AC40,"")</f>
        <v/>
      </c>
      <c r="BJ40" s="47" t="str">
        <f t="shared" si="99"/>
        <v/>
      </c>
      <c r="BK40" s="47" t="str">
        <f t="shared" si="99"/>
        <v/>
      </c>
      <c r="BL40" s="47" t="str">
        <f t="shared" si="99"/>
        <v/>
      </c>
      <c r="BM40" s="47" t="str">
        <f t="shared" si="99"/>
        <v/>
      </c>
      <c r="BN40" s="47" t="str">
        <f t="shared" si="99"/>
        <v/>
      </c>
      <c r="BO40" s="47" t="str">
        <f t="shared" si="99"/>
        <v/>
      </c>
      <c r="BP40" s="47" t="str">
        <f t="shared" si="99"/>
        <v/>
      </c>
      <c r="BQ40" s="47" t="str">
        <f t="shared" si="99"/>
        <v/>
      </c>
      <c r="BR40" s="47" t="str">
        <f t="shared" si="99"/>
        <v/>
      </c>
      <c r="BS40" s="47" t="str">
        <f t="shared" si="99"/>
        <v/>
      </c>
      <c r="BT40" s="47" t="str">
        <f t="shared" si="99"/>
        <v/>
      </c>
      <c r="BU40" s="47" t="str">
        <f t="shared" si="99"/>
        <v/>
      </c>
      <c r="BV40" s="47" t="str">
        <f t="shared" si="99"/>
        <v/>
      </c>
      <c r="BW40" s="47" t="str">
        <f t="shared" si="99"/>
        <v/>
      </c>
      <c r="BX40" s="47" t="str">
        <f t="shared" si="99"/>
        <v/>
      </c>
      <c r="BY40" s="47" t="str">
        <f t="shared" si="97"/>
        <v/>
      </c>
      <c r="BZ40" s="47" t="str">
        <f t="shared" si="97"/>
        <v/>
      </c>
      <c r="CA40" s="47" t="str">
        <f t="shared" si="97"/>
        <v/>
      </c>
      <c r="CB40" s="47" t="str">
        <f t="shared" si="97"/>
        <v/>
      </c>
      <c r="CC40" s="47" t="str">
        <f t="shared" si="97"/>
        <v/>
      </c>
      <c r="CD40" s="47" t="str">
        <f t="shared" si="97"/>
        <v/>
      </c>
      <c r="CE40" s="47" t="str">
        <f t="shared" si="97"/>
        <v/>
      </c>
      <c r="CF40" s="47" t="str">
        <f t="shared" si="97"/>
        <v/>
      </c>
      <c r="CG40" s="47" t="str">
        <f t="shared" si="97"/>
        <v/>
      </c>
      <c r="CH40" s="47" t="str">
        <f t="shared" si="97"/>
        <v/>
      </c>
      <c r="CI40" s="47" t="str">
        <f t="shared" si="97"/>
        <v/>
      </c>
      <c r="CJ40" s="47" t="str">
        <f t="shared" ref="CJ40:CY55" si="100">IF(ISNONTEXT($AC40),CK40-$AC40,"")</f>
        <v/>
      </c>
      <c r="CK40" s="47" t="str">
        <f t="shared" si="100"/>
        <v/>
      </c>
      <c r="CL40" s="47" t="str">
        <f t="shared" si="100"/>
        <v/>
      </c>
      <c r="CM40" s="47" t="str">
        <f t="shared" si="100"/>
        <v/>
      </c>
      <c r="CN40" s="47" t="str">
        <f t="shared" si="100"/>
        <v/>
      </c>
      <c r="CO40" s="47" t="str">
        <f t="shared" si="100"/>
        <v/>
      </c>
      <c r="CP40" s="47" t="str">
        <f t="shared" si="100"/>
        <v/>
      </c>
      <c r="CQ40" s="47" t="str">
        <f t="shared" si="100"/>
        <v/>
      </c>
      <c r="CR40" s="47" t="str">
        <f t="shared" si="100"/>
        <v/>
      </c>
      <c r="CS40" s="47" t="str">
        <f t="shared" si="100"/>
        <v/>
      </c>
      <c r="CT40" s="47" t="str">
        <f t="shared" si="100"/>
        <v/>
      </c>
      <c r="CU40" s="47" t="str">
        <f t="shared" si="100"/>
        <v/>
      </c>
      <c r="CV40" s="47" t="str">
        <f t="shared" si="100"/>
        <v/>
      </c>
      <c r="CW40" s="47" t="str">
        <f t="shared" si="100"/>
        <v/>
      </c>
      <c r="CX40" s="47" t="str">
        <f t="shared" si="100"/>
        <v/>
      </c>
      <c r="CY40" s="47" t="str">
        <f t="shared" si="100"/>
        <v/>
      </c>
      <c r="CZ40" s="47" t="str">
        <f t="shared" ref="CZ40:DO55" si="101">IF(ISNONTEXT($AC40),DA40-$AC40,"")</f>
        <v/>
      </c>
      <c r="DA40" s="47" t="str">
        <f t="shared" si="101"/>
        <v/>
      </c>
      <c r="DB40" s="47" t="str">
        <f t="shared" si="101"/>
        <v/>
      </c>
      <c r="DC40" s="47" t="str">
        <f t="shared" si="101"/>
        <v/>
      </c>
      <c r="DD40" s="47" t="str">
        <f t="shared" si="101"/>
        <v/>
      </c>
      <c r="DE40" s="47" t="str">
        <f t="shared" si="101"/>
        <v/>
      </c>
      <c r="DF40" s="47" t="str">
        <f t="shared" si="101"/>
        <v/>
      </c>
      <c r="DG40" s="47" t="str">
        <f t="shared" si="101"/>
        <v/>
      </c>
      <c r="DH40" s="47" t="str">
        <f t="shared" si="101"/>
        <v/>
      </c>
      <c r="DI40" s="47" t="str">
        <f t="shared" si="101"/>
        <v/>
      </c>
      <c r="DJ40" s="47" t="str">
        <f t="shared" si="101"/>
        <v/>
      </c>
      <c r="DK40" s="47" t="str">
        <f t="shared" si="101"/>
        <v/>
      </c>
      <c r="DL40" s="47" t="str">
        <f t="shared" si="101"/>
        <v/>
      </c>
      <c r="DM40" s="47" t="str">
        <f t="shared" si="101"/>
        <v/>
      </c>
      <c r="DN40" s="47" t="str">
        <f t="shared" si="101"/>
        <v/>
      </c>
      <c r="DO40" s="47" t="str">
        <f t="shared" si="101"/>
        <v/>
      </c>
      <c r="DP40" s="47" t="str">
        <f t="shared" si="84"/>
        <v/>
      </c>
      <c r="DQ40" s="47" t="str">
        <f t="shared" si="72"/>
        <v/>
      </c>
      <c r="DR40" s="47" t="str">
        <f t="shared" si="72"/>
        <v/>
      </c>
      <c r="DS40" s="47" t="str">
        <f t="shared" si="72"/>
        <v/>
      </c>
      <c r="DT40" s="47" t="str">
        <f t="shared" si="72"/>
        <v/>
      </c>
      <c r="DU40" s="47" t="str">
        <f t="shared" si="72"/>
        <v/>
      </c>
      <c r="DV40" s="47" t="str">
        <f t="shared" si="72"/>
        <v/>
      </c>
      <c r="DW40" s="47" t="str">
        <f t="shared" si="85"/>
        <v/>
      </c>
      <c r="DX40" s="47" t="str">
        <f t="shared" si="85"/>
        <v/>
      </c>
      <c r="DY40" s="47" t="str">
        <f t="shared" si="85"/>
        <v/>
      </c>
      <c r="DZ40" s="179" t="str">
        <f t="shared" si="35"/>
        <v/>
      </c>
      <c r="EA40" s="47" t="str">
        <f t="shared" si="96"/>
        <v/>
      </c>
      <c r="EB40" s="47" t="str">
        <f t="shared" si="96"/>
        <v/>
      </c>
      <c r="EC40" s="47" t="str">
        <f t="shared" si="96"/>
        <v/>
      </c>
      <c r="ED40" s="47" t="str">
        <f t="shared" si="96"/>
        <v/>
      </c>
      <c r="EE40" s="47" t="str">
        <f t="shared" si="96"/>
        <v/>
      </c>
      <c r="EF40" s="47" t="str">
        <f t="shared" si="96"/>
        <v/>
      </c>
      <c r="EG40" s="47" t="str">
        <f t="shared" si="96"/>
        <v/>
      </c>
      <c r="EH40" s="47" t="str">
        <f t="shared" si="96"/>
        <v/>
      </c>
      <c r="EI40" s="47" t="str">
        <f t="shared" si="96"/>
        <v/>
      </c>
      <c r="EJ40" s="47" t="str">
        <f t="shared" si="96"/>
        <v/>
      </c>
      <c r="EK40" s="47" t="str">
        <f t="shared" si="96"/>
        <v/>
      </c>
      <c r="EL40" s="47" t="str">
        <f t="shared" si="96"/>
        <v/>
      </c>
      <c r="EM40" s="47" t="str">
        <f t="shared" si="96"/>
        <v/>
      </c>
      <c r="EN40" s="47" t="str">
        <f t="shared" si="96"/>
        <v/>
      </c>
      <c r="EO40" s="47" t="str">
        <f t="shared" si="96"/>
        <v/>
      </c>
      <c r="EP40" s="47" t="str">
        <f t="shared" si="86"/>
        <v/>
      </c>
      <c r="EQ40" s="47" t="str">
        <f t="shared" si="86"/>
        <v/>
      </c>
      <c r="ER40" s="47" t="str">
        <f t="shared" si="86"/>
        <v/>
      </c>
      <c r="ES40" s="47" t="str">
        <f t="shared" si="86"/>
        <v/>
      </c>
      <c r="ET40" s="47" t="str">
        <f t="shared" si="86"/>
        <v/>
      </c>
      <c r="EU40" s="47" t="str">
        <f t="shared" si="86"/>
        <v/>
      </c>
      <c r="EV40" s="47" t="str">
        <f t="shared" si="86"/>
        <v/>
      </c>
      <c r="EW40" s="47" t="str">
        <f t="shared" si="86"/>
        <v/>
      </c>
      <c r="EX40" s="47" t="str">
        <f t="shared" si="86"/>
        <v/>
      </c>
      <c r="EY40" s="47" t="str">
        <f t="shared" si="86"/>
        <v/>
      </c>
      <c r="EZ40" s="47" t="str">
        <f t="shared" si="86"/>
        <v/>
      </c>
      <c r="FA40" s="47" t="str">
        <f t="shared" si="86"/>
        <v/>
      </c>
      <c r="FB40" s="47" t="str">
        <f t="shared" si="86"/>
        <v/>
      </c>
      <c r="FC40" s="47" t="str">
        <f t="shared" si="86"/>
        <v/>
      </c>
      <c r="FD40" s="47" t="str">
        <f t="shared" si="73"/>
        <v/>
      </c>
      <c r="FE40" s="47" t="str">
        <f t="shared" si="73"/>
        <v/>
      </c>
      <c r="FF40" s="47" t="str">
        <f t="shared" si="73"/>
        <v/>
      </c>
      <c r="FG40" s="47" t="str">
        <f t="shared" si="73"/>
        <v/>
      </c>
      <c r="FH40" s="47" t="str">
        <f t="shared" si="73"/>
        <v/>
      </c>
      <c r="FI40" s="47" t="str">
        <f t="shared" si="73"/>
        <v/>
      </c>
      <c r="FJ40" s="47" t="str">
        <f t="shared" si="73"/>
        <v/>
      </c>
      <c r="FK40" s="47" t="str">
        <f t="shared" si="73"/>
        <v/>
      </c>
      <c r="FL40" s="47" t="str">
        <f t="shared" si="73"/>
        <v/>
      </c>
      <c r="FM40" s="47" t="str">
        <f t="shared" si="73"/>
        <v/>
      </c>
      <c r="FN40" s="47" t="str">
        <f t="shared" si="73"/>
        <v/>
      </c>
      <c r="FO40" s="47" t="str">
        <f t="shared" si="73"/>
        <v/>
      </c>
      <c r="FP40" s="47" t="str">
        <f t="shared" si="73"/>
        <v/>
      </c>
      <c r="FQ40" s="47" t="str">
        <f t="shared" si="73"/>
        <v/>
      </c>
      <c r="FR40" s="47" t="str">
        <f t="shared" si="73"/>
        <v/>
      </c>
      <c r="FS40" s="47" t="str">
        <f t="shared" si="73"/>
        <v/>
      </c>
      <c r="FT40" s="47" t="str">
        <f t="shared" si="74"/>
        <v/>
      </c>
      <c r="FU40" s="47" t="str">
        <f t="shared" si="74"/>
        <v/>
      </c>
      <c r="FV40" s="47" t="str">
        <f t="shared" si="74"/>
        <v/>
      </c>
      <c r="FW40" s="47" t="str">
        <f t="shared" si="74"/>
        <v/>
      </c>
      <c r="FX40" s="47" t="str">
        <f t="shared" si="74"/>
        <v/>
      </c>
      <c r="FY40" s="47" t="str">
        <f t="shared" si="74"/>
        <v/>
      </c>
      <c r="FZ40" s="47" t="str">
        <f t="shared" si="74"/>
        <v/>
      </c>
      <c r="GA40" s="47" t="str">
        <f t="shared" si="74"/>
        <v/>
      </c>
      <c r="GB40" s="47" t="str">
        <f t="shared" si="74"/>
        <v/>
      </c>
      <c r="GC40" s="47" t="str">
        <f t="shared" si="74"/>
        <v/>
      </c>
      <c r="GD40" s="47" t="str">
        <f t="shared" si="74"/>
        <v/>
      </c>
      <c r="GE40" s="47" t="str">
        <f t="shared" si="74"/>
        <v/>
      </c>
      <c r="GF40" s="47" t="str">
        <f t="shared" si="74"/>
        <v/>
      </c>
      <c r="GG40" s="47" t="str">
        <f t="shared" si="74"/>
        <v/>
      </c>
      <c r="GH40" s="47" t="str">
        <f t="shared" si="74"/>
        <v/>
      </c>
      <c r="GI40" s="47" t="str">
        <f t="shared" si="74"/>
        <v/>
      </c>
      <c r="GJ40" s="47" t="str">
        <f t="shared" si="75"/>
        <v/>
      </c>
      <c r="GK40" s="47" t="str">
        <f t="shared" si="75"/>
        <v/>
      </c>
      <c r="GL40" s="47" t="str">
        <f t="shared" si="75"/>
        <v/>
      </c>
      <c r="GM40" s="47" t="str">
        <f t="shared" si="75"/>
        <v/>
      </c>
      <c r="GN40" s="47" t="str">
        <f t="shared" si="75"/>
        <v/>
      </c>
      <c r="GO40" s="47" t="str">
        <f t="shared" si="75"/>
        <v/>
      </c>
      <c r="GP40" s="47" t="str">
        <f t="shared" si="75"/>
        <v/>
      </c>
      <c r="GQ40" s="47" t="str">
        <f t="shared" si="75"/>
        <v/>
      </c>
      <c r="GR40" s="47" t="str">
        <f t="shared" si="75"/>
        <v/>
      </c>
      <c r="GS40" s="47" t="str">
        <f t="shared" si="75"/>
        <v/>
      </c>
      <c r="GT40" s="47" t="str">
        <f t="shared" si="75"/>
        <v/>
      </c>
      <c r="GU40" s="47" t="str">
        <f t="shared" si="75"/>
        <v/>
      </c>
      <c r="GV40" s="47" t="str">
        <f t="shared" si="75"/>
        <v/>
      </c>
      <c r="GW40" s="47" t="str">
        <f t="shared" si="75"/>
        <v/>
      </c>
      <c r="GX40" s="47" t="str">
        <f t="shared" si="75"/>
        <v/>
      </c>
      <c r="GY40" s="47" t="str">
        <f t="shared" si="75"/>
        <v/>
      </c>
      <c r="GZ40" s="47" t="str">
        <f t="shared" si="76"/>
        <v/>
      </c>
      <c r="HA40" s="47" t="str">
        <f t="shared" si="76"/>
        <v/>
      </c>
      <c r="HB40" s="47" t="str">
        <f t="shared" si="76"/>
        <v/>
      </c>
      <c r="HC40" s="47" t="str">
        <f t="shared" si="76"/>
        <v/>
      </c>
      <c r="HD40" s="47" t="str">
        <f t="shared" si="76"/>
        <v/>
      </c>
      <c r="HE40" s="47" t="str">
        <f t="shared" si="76"/>
        <v/>
      </c>
      <c r="HF40" s="47" t="str">
        <f t="shared" si="76"/>
        <v/>
      </c>
      <c r="HG40" s="47" t="str">
        <f t="shared" si="76"/>
        <v/>
      </c>
      <c r="HH40" s="47" t="str">
        <f t="shared" si="76"/>
        <v/>
      </c>
      <c r="HI40" s="47" t="str">
        <f t="shared" si="76"/>
        <v/>
      </c>
      <c r="HJ40" s="47" t="str">
        <f t="shared" si="76"/>
        <v/>
      </c>
      <c r="HK40" s="47" t="str">
        <f t="shared" si="76"/>
        <v/>
      </c>
      <c r="HL40" s="47" t="str">
        <f t="shared" si="76"/>
        <v/>
      </c>
      <c r="HM40" s="47" t="str">
        <f t="shared" si="76"/>
        <v/>
      </c>
      <c r="HN40" s="47" t="str">
        <f t="shared" si="76"/>
        <v/>
      </c>
      <c r="HO40" s="47" t="str">
        <f t="shared" si="76"/>
        <v/>
      </c>
      <c r="HP40" s="47" t="str">
        <f t="shared" si="77"/>
        <v/>
      </c>
      <c r="HQ40" s="47" t="str">
        <f t="shared" si="77"/>
        <v/>
      </c>
      <c r="HR40" s="47" t="str">
        <f t="shared" si="46"/>
        <v/>
      </c>
      <c r="HS40" s="47" t="str">
        <f t="shared" si="16"/>
        <v/>
      </c>
      <c r="HT40" s="47" t="str">
        <f t="shared" si="16"/>
        <v/>
      </c>
      <c r="HU40" s="47" t="str">
        <f t="shared" si="16"/>
        <v/>
      </c>
      <c r="HV40" s="47" t="str">
        <f t="shared" si="16"/>
        <v/>
      </c>
      <c r="HW40" s="165" t="e">
        <f t="shared" si="56"/>
        <v>#N/A</v>
      </c>
      <c r="HX40" s="165" t="e">
        <f t="shared" si="56"/>
        <v>#N/A</v>
      </c>
      <c r="HY40" s="165" t="e">
        <f t="shared" si="56"/>
        <v>#N/A</v>
      </c>
      <c r="HZ40" s="165" t="e">
        <f t="shared" si="56"/>
        <v>#N/A</v>
      </c>
      <c r="IA40" s="165" t="e">
        <f t="shared" si="56"/>
        <v>#N/A</v>
      </c>
      <c r="IB40" s="165" t="e">
        <f t="shared" si="56"/>
        <v>#N/A</v>
      </c>
      <c r="IC40" s="165" t="e">
        <f t="shared" si="56"/>
        <v>#N/A</v>
      </c>
      <c r="ID40" s="165" t="e">
        <f t="shared" si="56"/>
        <v>#N/A</v>
      </c>
      <c r="IE40" s="165" t="e">
        <f t="shared" si="56"/>
        <v>#N/A</v>
      </c>
      <c r="IF40" s="165" t="e">
        <f t="shared" si="56"/>
        <v>#N/A</v>
      </c>
      <c r="IG40" s="165" t="e">
        <f t="shared" si="56"/>
        <v>#N/A</v>
      </c>
      <c r="IH40" s="165" t="e">
        <f t="shared" si="56"/>
        <v>#N/A</v>
      </c>
      <c r="II40" s="165" t="e">
        <f t="shared" si="56"/>
        <v>#N/A</v>
      </c>
      <c r="IJ40" s="165" t="e">
        <f t="shared" si="56"/>
        <v>#N/A</v>
      </c>
      <c r="IK40" s="165" t="e">
        <f t="shared" si="56"/>
        <v>#N/A</v>
      </c>
      <c r="IL40" s="165" t="e">
        <f t="shared" si="56"/>
        <v>#N/A</v>
      </c>
      <c r="IM40" s="165" t="e">
        <f t="shared" si="78"/>
        <v>#N/A</v>
      </c>
      <c r="IN40" s="165" t="e">
        <f t="shared" si="78"/>
        <v>#N/A</v>
      </c>
      <c r="IO40" s="165" t="e">
        <f t="shared" si="78"/>
        <v>#N/A</v>
      </c>
      <c r="IP40" s="165" t="e">
        <f t="shared" si="78"/>
        <v>#N/A</v>
      </c>
      <c r="IQ40" s="165" t="e">
        <f t="shared" si="78"/>
        <v>#N/A</v>
      </c>
      <c r="IR40" s="165" t="e">
        <f t="shared" si="78"/>
        <v>#N/A</v>
      </c>
      <c r="IS40" s="165" t="e">
        <f t="shared" si="78"/>
        <v>#N/A</v>
      </c>
      <c r="IT40" s="165" t="e">
        <f t="shared" si="78"/>
        <v>#N/A</v>
      </c>
      <c r="IU40" s="165" t="e">
        <f t="shared" si="78"/>
        <v>#N/A</v>
      </c>
      <c r="IV40" s="165" t="e">
        <f t="shared" si="78"/>
        <v>#N/A</v>
      </c>
      <c r="IW40" s="165" t="e">
        <f t="shared" si="78"/>
        <v>#N/A</v>
      </c>
      <c r="IX40" s="165" t="e">
        <f t="shared" si="78"/>
        <v>#N/A</v>
      </c>
      <c r="IY40" s="165" t="e">
        <f t="shared" si="78"/>
        <v>#N/A</v>
      </c>
      <c r="IZ40" s="165" t="e">
        <f t="shared" si="78"/>
        <v>#N/A</v>
      </c>
      <c r="JA40" s="165" t="e">
        <f t="shared" si="78"/>
        <v>#N/A</v>
      </c>
      <c r="JB40" s="165" t="e">
        <f t="shared" si="78"/>
        <v>#N/A</v>
      </c>
      <c r="JC40" s="165" t="e">
        <f t="shared" si="87"/>
        <v>#N/A</v>
      </c>
      <c r="JD40" s="165" t="e">
        <f t="shared" si="87"/>
        <v>#N/A</v>
      </c>
      <c r="JE40" s="165" t="e">
        <f t="shared" si="88"/>
        <v>#N/A</v>
      </c>
      <c r="JF40" s="165" t="e">
        <f t="shared" si="88"/>
        <v>#N/A</v>
      </c>
      <c r="JG40" s="165" t="e">
        <f t="shared" si="88"/>
        <v>#N/A</v>
      </c>
      <c r="JH40" s="165" t="e">
        <f t="shared" si="88"/>
        <v>#N/A</v>
      </c>
      <c r="JI40" s="165" t="e">
        <f t="shared" si="88"/>
        <v>#N/A</v>
      </c>
      <c r="JJ40" s="165" t="e">
        <f t="shared" si="88"/>
        <v>#N/A</v>
      </c>
      <c r="JK40" s="165" t="e">
        <f t="shared" si="88"/>
        <v>#N/A</v>
      </c>
      <c r="JL40" s="165" t="e">
        <f t="shared" si="88"/>
        <v>#N/A</v>
      </c>
      <c r="JM40" s="165" t="e">
        <f t="shared" si="88"/>
        <v>#N/A</v>
      </c>
      <c r="JN40" s="165" t="e">
        <f t="shared" si="88"/>
        <v>#N/A</v>
      </c>
      <c r="JO40" s="165" t="e">
        <f t="shared" si="88"/>
        <v>#N/A</v>
      </c>
      <c r="JP40" s="165" t="e">
        <f t="shared" si="88"/>
        <v>#N/A</v>
      </c>
      <c r="JQ40" s="165" t="e">
        <f t="shared" si="88"/>
        <v>#N/A</v>
      </c>
      <c r="JR40" s="165" t="e">
        <f t="shared" si="88"/>
        <v>#N/A</v>
      </c>
      <c r="JS40" s="165" t="e">
        <f t="shared" si="88"/>
        <v>#N/A</v>
      </c>
      <c r="JT40" s="165" t="e">
        <f t="shared" si="79"/>
        <v>#N/A</v>
      </c>
      <c r="JU40" s="165" t="e">
        <f t="shared" si="79"/>
        <v>#N/A</v>
      </c>
      <c r="JV40" s="165" t="e">
        <f t="shared" si="79"/>
        <v>#N/A</v>
      </c>
      <c r="JW40" s="165" t="e">
        <f t="shared" si="79"/>
        <v>#N/A</v>
      </c>
      <c r="JX40" s="165" t="e">
        <f t="shared" si="79"/>
        <v>#N/A</v>
      </c>
      <c r="JY40" s="165" t="e">
        <f t="shared" si="79"/>
        <v>#N/A</v>
      </c>
      <c r="JZ40" s="165" t="e">
        <f t="shared" si="79"/>
        <v>#N/A</v>
      </c>
      <c r="KA40" s="165" t="e">
        <f t="shared" si="79"/>
        <v>#N/A</v>
      </c>
      <c r="KB40" s="165" t="e">
        <f t="shared" si="79"/>
        <v>#N/A</v>
      </c>
      <c r="KC40" s="165" t="e">
        <f t="shared" si="79"/>
        <v>#N/A</v>
      </c>
      <c r="KD40" s="165" t="e">
        <f t="shared" si="79"/>
        <v>#N/A</v>
      </c>
      <c r="KE40" s="165" t="e">
        <f t="shared" si="79"/>
        <v>#N/A</v>
      </c>
      <c r="KF40" s="165" t="e">
        <f t="shared" si="79"/>
        <v>#N/A</v>
      </c>
      <c r="KG40" s="165" t="e">
        <f t="shared" si="79"/>
        <v>#N/A</v>
      </c>
      <c r="KH40" s="165" t="e">
        <f t="shared" si="79"/>
        <v>#N/A</v>
      </c>
      <c r="KI40" s="165" t="e">
        <f t="shared" si="79"/>
        <v>#N/A</v>
      </c>
      <c r="KJ40" s="165" t="e">
        <f t="shared" si="89"/>
        <v>#N/A</v>
      </c>
      <c r="KK40" s="165" t="e">
        <f t="shared" si="89"/>
        <v>#N/A</v>
      </c>
      <c r="KL40" s="165" t="e">
        <f t="shared" si="89"/>
        <v>#N/A</v>
      </c>
      <c r="KM40" s="165" t="e">
        <f t="shared" si="89"/>
        <v>#N/A</v>
      </c>
      <c r="KN40" s="165" t="e">
        <f t="shared" si="89"/>
        <v>#N/A</v>
      </c>
      <c r="KO40" s="165" t="e">
        <f t="shared" si="89"/>
        <v>#N/A</v>
      </c>
      <c r="KP40" s="165" t="e">
        <f t="shared" si="89"/>
        <v>#N/A</v>
      </c>
      <c r="KQ40" s="165" t="e">
        <f t="shared" si="89"/>
        <v>#N/A</v>
      </c>
      <c r="KR40" s="165" t="e">
        <f t="shared" si="89"/>
        <v>#N/A</v>
      </c>
      <c r="KS40" s="165" t="e">
        <f t="shared" si="89"/>
        <v>#N/A</v>
      </c>
      <c r="KT40" s="165" t="e">
        <f t="shared" si="89"/>
        <v>#N/A</v>
      </c>
      <c r="KU40" s="165" t="e">
        <f t="shared" si="89"/>
        <v>#N/A</v>
      </c>
      <c r="KV40" s="165" t="e">
        <f t="shared" si="89"/>
        <v>#N/A</v>
      </c>
      <c r="KW40" s="165" t="e">
        <f t="shared" si="89"/>
        <v>#N/A</v>
      </c>
      <c r="KX40" s="165" t="e">
        <f t="shared" si="89"/>
        <v>#N/A</v>
      </c>
      <c r="KY40" s="165" t="e">
        <f t="shared" si="89"/>
        <v>#N/A</v>
      </c>
      <c r="KZ40" s="165" t="e">
        <f t="shared" si="80"/>
        <v>#N/A</v>
      </c>
      <c r="LA40" s="165" t="e">
        <f t="shared" si="80"/>
        <v>#N/A</v>
      </c>
      <c r="LB40" s="165" t="e">
        <f t="shared" si="80"/>
        <v>#N/A</v>
      </c>
      <c r="LC40" s="165" t="e">
        <f t="shared" si="80"/>
        <v>#N/A</v>
      </c>
      <c r="LD40" s="165" t="e">
        <f t="shared" si="80"/>
        <v>#N/A</v>
      </c>
      <c r="LE40" s="165" t="e">
        <f t="shared" si="80"/>
        <v>#N/A</v>
      </c>
      <c r="LF40" s="165" t="e">
        <f t="shared" si="80"/>
        <v>#N/A</v>
      </c>
      <c r="LG40" s="165" t="e">
        <f t="shared" si="80"/>
        <v>#N/A</v>
      </c>
      <c r="LH40" s="165" t="e">
        <f t="shared" si="80"/>
        <v>#N/A</v>
      </c>
      <c r="LI40" s="165" t="e">
        <f t="shared" si="80"/>
        <v>#N/A</v>
      </c>
      <c r="LJ40" s="165" t="e">
        <f t="shared" si="80"/>
        <v>#N/A</v>
      </c>
      <c r="LK40" s="165" t="e">
        <f t="shared" si="80"/>
        <v>#N/A</v>
      </c>
      <c r="LL40" s="165" t="e">
        <f t="shared" si="80"/>
        <v>#N/A</v>
      </c>
      <c r="LM40" s="165" t="e">
        <f t="shared" si="80"/>
        <v>#N/A</v>
      </c>
      <c r="LN40" s="165" t="e">
        <f t="shared" si="90"/>
        <v>#N/A</v>
      </c>
      <c r="LO40" s="165" t="e">
        <f t="shared" si="90"/>
        <v>#N/A</v>
      </c>
      <c r="LP40" s="165" t="e">
        <f t="shared" si="90"/>
        <v>#N/A</v>
      </c>
      <c r="LQ40" s="165" t="e">
        <f t="shared" si="91"/>
        <v>#N/A</v>
      </c>
      <c r="LR40" s="165" t="e">
        <f t="shared" si="91"/>
        <v>#N/A</v>
      </c>
      <c r="LS40" s="165" t="e">
        <f t="shared" si="91"/>
        <v>#N/A</v>
      </c>
      <c r="LT40" s="165" t="e">
        <f t="shared" si="91"/>
        <v>#N/A</v>
      </c>
      <c r="LU40" s="165" t="e">
        <f t="shared" si="91"/>
        <v>#N/A</v>
      </c>
      <c r="LV40" s="165" t="e">
        <f t="shared" si="91"/>
        <v>#N/A</v>
      </c>
      <c r="LW40" s="165" t="e">
        <f t="shared" si="91"/>
        <v>#N/A</v>
      </c>
      <c r="LX40" s="165" t="e">
        <f t="shared" si="91"/>
        <v>#N/A</v>
      </c>
      <c r="LY40" s="165" t="e">
        <f t="shared" si="91"/>
        <v>#N/A</v>
      </c>
      <c r="LZ40" s="165" t="e">
        <f t="shared" si="91"/>
        <v>#N/A</v>
      </c>
      <c r="MA40" s="165" t="e">
        <f t="shared" si="91"/>
        <v>#N/A</v>
      </c>
      <c r="MB40" s="165" t="e">
        <f t="shared" si="91"/>
        <v>#N/A</v>
      </c>
      <c r="MC40" s="165" t="e">
        <f t="shared" si="91"/>
        <v>#N/A</v>
      </c>
      <c r="MD40" s="165" t="e">
        <f t="shared" si="91"/>
        <v>#N/A</v>
      </c>
      <c r="ME40" s="165" t="e">
        <f t="shared" si="91"/>
        <v>#N/A</v>
      </c>
      <c r="MF40" s="165" t="e">
        <f t="shared" si="81"/>
        <v>#N/A</v>
      </c>
      <c r="MG40" s="165" t="e">
        <f t="shared" si="81"/>
        <v>#N/A</v>
      </c>
      <c r="MH40" s="165" t="e">
        <f t="shared" si="81"/>
        <v>#N/A</v>
      </c>
      <c r="MI40" s="165" t="e">
        <f t="shared" si="81"/>
        <v>#N/A</v>
      </c>
      <c r="MJ40" s="165" t="e">
        <f t="shared" si="81"/>
        <v>#N/A</v>
      </c>
      <c r="MK40" s="165" t="e">
        <f t="shared" si="81"/>
        <v>#N/A</v>
      </c>
      <c r="ML40" s="165" t="e">
        <f t="shared" si="81"/>
        <v>#N/A</v>
      </c>
      <c r="MM40" s="165" t="e">
        <f t="shared" si="81"/>
        <v>#N/A</v>
      </c>
      <c r="MN40" s="165" t="e">
        <f t="shared" si="81"/>
        <v>#N/A</v>
      </c>
      <c r="MO40" s="165" t="e">
        <f t="shared" si="81"/>
        <v>#N/A</v>
      </c>
      <c r="MP40" s="165" t="e">
        <f t="shared" si="81"/>
        <v>#N/A</v>
      </c>
      <c r="MQ40" s="165" t="e">
        <f t="shared" si="81"/>
        <v>#N/A</v>
      </c>
      <c r="MR40" s="165" t="e">
        <f t="shared" si="81"/>
        <v>#N/A</v>
      </c>
      <c r="MS40" s="165" t="e">
        <f t="shared" si="81"/>
        <v>#N/A</v>
      </c>
      <c r="MT40" s="165" t="e">
        <f t="shared" si="81"/>
        <v>#N/A</v>
      </c>
      <c r="MU40" s="165" t="e">
        <f t="shared" si="81"/>
        <v>#N/A</v>
      </c>
      <c r="MV40" s="165" t="e">
        <f t="shared" si="92"/>
        <v>#N/A</v>
      </c>
      <c r="MW40" s="165" t="e">
        <f t="shared" si="92"/>
        <v>#N/A</v>
      </c>
      <c r="MX40" s="165" t="e">
        <f t="shared" si="92"/>
        <v>#N/A</v>
      </c>
      <c r="MY40" s="165" t="e">
        <f t="shared" si="92"/>
        <v>#N/A</v>
      </c>
      <c r="MZ40" s="165" t="e">
        <f t="shared" si="92"/>
        <v>#N/A</v>
      </c>
      <c r="NA40" s="165" t="e">
        <f t="shared" si="92"/>
        <v>#N/A</v>
      </c>
      <c r="NB40" s="165" t="e">
        <f t="shared" si="92"/>
        <v>#N/A</v>
      </c>
      <c r="NC40" s="165" t="e">
        <f t="shared" si="92"/>
        <v>#N/A</v>
      </c>
      <c r="ND40" s="165" t="e">
        <f t="shared" si="92"/>
        <v>#N/A</v>
      </c>
      <c r="NE40" s="165" t="e">
        <f t="shared" si="92"/>
        <v>#N/A</v>
      </c>
      <c r="NF40" s="165" t="e">
        <f t="shared" si="92"/>
        <v>#N/A</v>
      </c>
      <c r="NG40" s="165" t="e">
        <f t="shared" si="92"/>
        <v>#N/A</v>
      </c>
      <c r="NH40" s="165" t="e">
        <f t="shared" si="92"/>
        <v>#N/A</v>
      </c>
      <c r="NI40" s="165" t="e">
        <f t="shared" si="92"/>
        <v>#N/A</v>
      </c>
      <c r="NJ40" s="165" t="e">
        <f t="shared" si="92"/>
        <v>#N/A</v>
      </c>
      <c r="NK40" s="165" t="e">
        <f t="shared" si="92"/>
        <v>#N/A</v>
      </c>
      <c r="NL40" s="165" t="e">
        <f t="shared" si="82"/>
        <v>#N/A</v>
      </c>
      <c r="NM40" s="165" t="e">
        <f t="shared" si="82"/>
        <v>#N/A</v>
      </c>
      <c r="NN40" s="165" t="e">
        <f t="shared" si="82"/>
        <v>#N/A</v>
      </c>
      <c r="NO40" s="165" t="e">
        <f t="shared" si="82"/>
        <v>#N/A</v>
      </c>
      <c r="NP40" s="165" t="e">
        <f t="shared" si="82"/>
        <v>#N/A</v>
      </c>
      <c r="NQ40" s="165" t="e">
        <f t="shared" si="82"/>
        <v>#N/A</v>
      </c>
      <c r="NR40" s="165" t="e">
        <f t="shared" si="82"/>
        <v>#N/A</v>
      </c>
      <c r="NS40" s="165" t="e">
        <f t="shared" si="82"/>
        <v>#N/A</v>
      </c>
      <c r="NT40" s="165" t="e">
        <f t="shared" si="82"/>
        <v>#N/A</v>
      </c>
      <c r="NU40" s="165" t="e">
        <f t="shared" si="82"/>
        <v>#N/A</v>
      </c>
      <c r="NV40" s="165" t="e">
        <f t="shared" si="82"/>
        <v>#N/A</v>
      </c>
      <c r="NW40" s="165" t="e">
        <f t="shared" si="82"/>
        <v>#N/A</v>
      </c>
      <c r="NX40" s="165" t="e">
        <f t="shared" si="82"/>
        <v>#N/A</v>
      </c>
      <c r="NY40" s="165" t="e">
        <f t="shared" si="82"/>
        <v>#N/A</v>
      </c>
      <c r="NZ40" s="165" t="e">
        <f t="shared" si="93"/>
        <v>#N/A</v>
      </c>
      <c r="OA40" s="165" t="e">
        <f t="shared" si="93"/>
        <v>#N/A</v>
      </c>
      <c r="OB40" s="165" t="e">
        <f t="shared" si="93"/>
        <v>#N/A</v>
      </c>
      <c r="OC40" s="165" t="e">
        <f t="shared" si="94"/>
        <v>#N/A</v>
      </c>
      <c r="OD40" s="165" t="e">
        <f t="shared" si="94"/>
        <v>#N/A</v>
      </c>
      <c r="OE40" s="165" t="e">
        <f t="shared" si="94"/>
        <v>#N/A</v>
      </c>
      <c r="OF40" s="165" t="e">
        <f t="shared" si="94"/>
        <v>#N/A</v>
      </c>
      <c r="OG40" s="165" t="e">
        <f t="shared" si="94"/>
        <v>#N/A</v>
      </c>
      <c r="OH40" s="165" t="e">
        <f t="shared" si="94"/>
        <v>#N/A</v>
      </c>
      <c r="OI40" s="165" t="e">
        <f t="shared" si="94"/>
        <v>#N/A</v>
      </c>
      <c r="OJ40" s="165" t="e">
        <f t="shared" si="94"/>
        <v>#N/A</v>
      </c>
      <c r="OK40" s="165" t="e">
        <f t="shared" si="94"/>
        <v>#N/A</v>
      </c>
      <c r="OL40" s="165" t="e">
        <f t="shared" si="94"/>
        <v>#N/A</v>
      </c>
      <c r="OM40" s="165" t="e">
        <f t="shared" si="94"/>
        <v>#N/A</v>
      </c>
      <c r="ON40" s="165" t="e">
        <f t="shared" si="94"/>
        <v>#N/A</v>
      </c>
      <c r="OO40" s="165" t="e">
        <f t="shared" si="94"/>
        <v>#N/A</v>
      </c>
      <c r="OP40" s="165" t="e">
        <f t="shared" si="94"/>
        <v>#N/A</v>
      </c>
      <c r="OQ40" s="165" t="e">
        <f t="shared" si="94"/>
        <v>#N/A</v>
      </c>
      <c r="OR40" s="165" t="e">
        <f t="shared" si="83"/>
        <v>#N/A</v>
      </c>
      <c r="OS40" s="165" t="e">
        <f t="shared" si="83"/>
        <v>#N/A</v>
      </c>
      <c r="OT40" s="165" t="e">
        <f t="shared" si="83"/>
        <v>#N/A</v>
      </c>
      <c r="OU40" s="165" t="e">
        <f t="shared" si="83"/>
        <v>#N/A</v>
      </c>
      <c r="OV40" s="165" t="e">
        <f t="shared" si="83"/>
        <v>#N/A</v>
      </c>
      <c r="OW40" s="165" t="e">
        <f t="shared" si="83"/>
        <v>#N/A</v>
      </c>
      <c r="OX40" s="165" t="e">
        <f t="shared" si="83"/>
        <v>#N/A</v>
      </c>
      <c r="OY40" s="165" t="e">
        <f t="shared" si="83"/>
        <v>#N/A</v>
      </c>
      <c r="OZ40" s="165" t="e">
        <f t="shared" si="83"/>
        <v>#N/A</v>
      </c>
      <c r="PA40" s="165" t="e">
        <f t="shared" si="83"/>
        <v>#N/A</v>
      </c>
      <c r="PB40" s="165" t="e">
        <f t="shared" si="83"/>
        <v>#N/A</v>
      </c>
      <c r="PC40" s="165" t="e">
        <f t="shared" si="83"/>
        <v>#N/A</v>
      </c>
      <c r="PD40" s="165" t="e">
        <f t="shared" si="83"/>
        <v>#N/A</v>
      </c>
      <c r="PE40" s="165" t="e">
        <f t="shared" si="83"/>
        <v>#N/A</v>
      </c>
      <c r="PF40" s="165" t="e">
        <f t="shared" si="83"/>
        <v>#N/A</v>
      </c>
      <c r="PG40" s="165" t="e">
        <f t="shared" si="83"/>
        <v>#N/A</v>
      </c>
      <c r="PH40" s="165" t="e">
        <f t="shared" si="95"/>
        <v>#N/A</v>
      </c>
      <c r="PI40" s="165" t="e">
        <f t="shared" si="95"/>
        <v>#N/A</v>
      </c>
      <c r="PJ40" s="165" t="e">
        <f t="shared" si="95"/>
        <v>#N/A</v>
      </c>
      <c r="PK40" s="165" t="e">
        <f t="shared" si="95"/>
        <v>#N/A</v>
      </c>
      <c r="PL40" s="165" t="e">
        <f t="shared" si="95"/>
        <v>#N/A</v>
      </c>
      <c r="PM40" s="165" t="e">
        <f t="shared" si="95"/>
        <v>#N/A</v>
      </c>
      <c r="PN40" s="165" t="e">
        <f t="shared" si="95"/>
        <v>#N/A</v>
      </c>
      <c r="PO40" s="165" t="e">
        <f t="shared" si="95"/>
        <v>#N/A</v>
      </c>
    </row>
    <row r="41" spans="1:431" hidden="1" x14ac:dyDescent="0.45">
      <c r="A41" s="362"/>
      <c r="B41" s="368" t="str">
        <f>IF($R41="","",ROUND(_xlfn.NORM.INV(ABS(VLOOKUP($T$1,VLookups!$A$43:$B$44,2,FALSE)-B$2),$N41,$R41),0))</f>
        <v/>
      </c>
      <c r="C41" s="374" t="str">
        <f t="shared" si="36"/>
        <v/>
      </c>
      <c r="D41" s="375" t="str">
        <f t="shared" si="37"/>
        <v/>
      </c>
      <c r="E41" s="105"/>
      <c r="F41" s="113"/>
      <c r="G41" s="118" t="str">
        <f t="shared" si="30"/>
        <v/>
      </c>
      <c r="H41" s="91"/>
      <c r="I41" s="118" t="str">
        <f t="shared" si="31"/>
        <v/>
      </c>
      <c r="J41" s="113"/>
      <c r="K41" s="106"/>
      <c r="L41" s="120" t="str">
        <f t="shared" si="0"/>
        <v/>
      </c>
      <c r="M41" s="120" t="str">
        <f t="shared" si="1"/>
        <v/>
      </c>
      <c r="N41" s="71" t="str">
        <f t="shared" si="32"/>
        <v/>
      </c>
      <c r="O41" s="23"/>
      <c r="P41" s="55"/>
      <c r="Q41" s="298"/>
      <c r="R41" s="72" t="str">
        <f>IF(AND(G41&gt;0,H41&gt;0,I41&gt;0),IF(ISBLANK(Q41),IF(ISBLANK(O41),"",(I41-G41)*VLOOKUP(O41,VLookups!$A$4:$B$13,2,FALSE)),Q41),"")</f>
        <v/>
      </c>
      <c r="S41" s="73" t="str">
        <f t="shared" si="2"/>
        <v/>
      </c>
      <c r="T41" s="91"/>
      <c r="U41" s="265" t="str">
        <f>IF(AND(T41&gt;0,H41&gt;0,NOT(R41="")),ABS(VLOOKUP($T$1,VLookups!$A$43:$B$44,2,FALSE)-_xlfn.NORM.DIST(T41,N41,R41,TRUE)),"")</f>
        <v/>
      </c>
      <c r="V41" s="90" t="str">
        <f>IF(AND($G41&gt;0,$H41&gt;0,$I41&gt;0,NOT(ISBLANK($O41))),_xlfn.NORM.INV(ABS(VLOOKUP($T$1,VLookups!$A$43:$B$44,2,FALSE)-V$3),$N41,$R41),"")</f>
        <v/>
      </c>
      <c r="W41" s="89" t="str">
        <f>IF(AND($G41&gt;0,$H41&gt;0,$I41&gt;0,NOT(ISBLANK($O41))),_xlfn.NORM.INV(ABS(VLOOKUP($T$1,VLookups!$A$43:$B$44,2,FALSE)-W$3),$N41,$R41),"")</f>
        <v/>
      </c>
      <c r="X41" s="90" t="str">
        <f>IF(AND($G41&gt;0,$H41&gt;0,$I41&gt;0,NOT(ISBLANK($O41))),_xlfn.NORM.INV(ABS(VLOOKUP($T$1,VLookups!$A$43:$B$44,2,FALSE)-X$3),$N41,$R41),"")</f>
        <v/>
      </c>
      <c r="Y41" s="89" t="str">
        <f>IF(AND($G41&gt;0,$H41&gt;0,$I41&gt;0,NOT(ISBLANK($O41))),_xlfn.NORM.INV(ABS(VLOOKUP($T$1,VLookups!$A$43:$B$44,2,FALSE)-Y$3),$N41,$R41),"")</f>
        <v/>
      </c>
      <c r="Z41" s="90" t="str">
        <f>IF(AND($G41&gt;0,$H41&gt;0,$I41&gt;0,NOT(ISBLANK($O41))),_xlfn.NORM.INV(ABS(VLOOKUP($T$1,VLookups!$A$43:$B$44,2,FALSE)-Z$3),$N41,$R41),"")</f>
        <v/>
      </c>
      <c r="AA41" s="89" t="str">
        <f>IF(AND($G41&gt;0,$H41&gt;0,$I41&gt;0,NOT(ISBLANK($O41))),_xlfn.NORM.INV(ABS(VLOOKUP($T$1,VLookups!$A$43:$B$44,2,FALSE)-AA$3),$N41,$R41),"")</f>
        <v/>
      </c>
      <c r="AB41" s="5"/>
      <c r="AC41" s="164" t="str">
        <f t="shared" si="33"/>
        <v/>
      </c>
      <c r="AD41" s="47" t="str">
        <f t="shared" ref="AD41:AS56" si="102">IF(ISNONTEXT($AC41),AE41-$AC41,"")</f>
        <v/>
      </c>
      <c r="AE41" s="47" t="str">
        <f t="shared" si="102"/>
        <v/>
      </c>
      <c r="AF41" s="47" t="str">
        <f t="shared" si="102"/>
        <v/>
      </c>
      <c r="AG41" s="47" t="str">
        <f t="shared" si="102"/>
        <v/>
      </c>
      <c r="AH41" s="47" t="str">
        <f t="shared" si="102"/>
        <v/>
      </c>
      <c r="AI41" s="47" t="str">
        <f t="shared" si="102"/>
        <v/>
      </c>
      <c r="AJ41" s="47" t="str">
        <f t="shared" si="102"/>
        <v/>
      </c>
      <c r="AK41" s="47" t="str">
        <f t="shared" si="102"/>
        <v/>
      </c>
      <c r="AL41" s="47" t="str">
        <f t="shared" si="102"/>
        <v/>
      </c>
      <c r="AM41" s="47" t="str">
        <f t="shared" si="102"/>
        <v/>
      </c>
      <c r="AN41" s="47" t="str">
        <f t="shared" si="102"/>
        <v/>
      </c>
      <c r="AO41" s="47" t="str">
        <f t="shared" si="102"/>
        <v/>
      </c>
      <c r="AP41" s="47" t="str">
        <f t="shared" si="102"/>
        <v/>
      </c>
      <c r="AQ41" s="47" t="str">
        <f t="shared" si="102"/>
        <v/>
      </c>
      <c r="AR41" s="47" t="str">
        <f t="shared" si="102"/>
        <v/>
      </c>
      <c r="AS41" s="47" t="str">
        <f t="shared" si="102"/>
        <v/>
      </c>
      <c r="AT41" s="47" t="str">
        <f t="shared" si="98"/>
        <v/>
      </c>
      <c r="AU41" s="47" t="str">
        <f t="shared" si="98"/>
        <v/>
      </c>
      <c r="AV41" s="47" t="str">
        <f t="shared" si="98"/>
        <v/>
      </c>
      <c r="AW41" s="47" t="str">
        <f t="shared" si="98"/>
        <v/>
      </c>
      <c r="AX41" s="47" t="str">
        <f t="shared" si="98"/>
        <v/>
      </c>
      <c r="AY41" s="47" t="str">
        <f t="shared" si="98"/>
        <v/>
      </c>
      <c r="AZ41" s="47" t="str">
        <f t="shared" si="98"/>
        <v/>
      </c>
      <c r="BA41" s="47" t="str">
        <f t="shared" si="98"/>
        <v/>
      </c>
      <c r="BB41" s="47" t="str">
        <f t="shared" si="98"/>
        <v/>
      </c>
      <c r="BC41" s="47" t="str">
        <f t="shared" si="98"/>
        <v/>
      </c>
      <c r="BD41" s="47" t="str">
        <f t="shared" si="98"/>
        <v/>
      </c>
      <c r="BE41" s="47" t="str">
        <f t="shared" si="98"/>
        <v/>
      </c>
      <c r="BF41" s="47" t="str">
        <f t="shared" si="98"/>
        <v/>
      </c>
      <c r="BG41" s="47" t="str">
        <f t="shared" si="98"/>
        <v/>
      </c>
      <c r="BH41" s="47" t="str">
        <f t="shared" si="98"/>
        <v/>
      </c>
      <c r="BI41" s="47" t="str">
        <f t="shared" si="99"/>
        <v/>
      </c>
      <c r="BJ41" s="47" t="str">
        <f t="shared" si="99"/>
        <v/>
      </c>
      <c r="BK41" s="47" t="str">
        <f t="shared" si="99"/>
        <v/>
      </c>
      <c r="BL41" s="47" t="str">
        <f t="shared" si="99"/>
        <v/>
      </c>
      <c r="BM41" s="47" t="str">
        <f t="shared" si="99"/>
        <v/>
      </c>
      <c r="BN41" s="47" t="str">
        <f t="shared" si="99"/>
        <v/>
      </c>
      <c r="BO41" s="47" t="str">
        <f t="shared" si="99"/>
        <v/>
      </c>
      <c r="BP41" s="47" t="str">
        <f t="shared" si="99"/>
        <v/>
      </c>
      <c r="BQ41" s="47" t="str">
        <f t="shared" si="99"/>
        <v/>
      </c>
      <c r="BR41" s="47" t="str">
        <f t="shared" si="99"/>
        <v/>
      </c>
      <c r="BS41" s="47" t="str">
        <f t="shared" si="99"/>
        <v/>
      </c>
      <c r="BT41" s="47" t="str">
        <f t="shared" si="99"/>
        <v/>
      </c>
      <c r="BU41" s="47" t="str">
        <f t="shared" si="99"/>
        <v/>
      </c>
      <c r="BV41" s="47" t="str">
        <f t="shared" si="99"/>
        <v/>
      </c>
      <c r="BW41" s="47" t="str">
        <f t="shared" si="99"/>
        <v/>
      </c>
      <c r="BX41" s="47" t="str">
        <f t="shared" si="99"/>
        <v/>
      </c>
      <c r="BY41" s="47" t="str">
        <f t="shared" si="97"/>
        <v/>
      </c>
      <c r="BZ41" s="47" t="str">
        <f t="shared" si="97"/>
        <v/>
      </c>
      <c r="CA41" s="47" t="str">
        <f t="shared" si="97"/>
        <v/>
      </c>
      <c r="CB41" s="47" t="str">
        <f t="shared" si="97"/>
        <v/>
      </c>
      <c r="CC41" s="47" t="str">
        <f t="shared" si="97"/>
        <v/>
      </c>
      <c r="CD41" s="47" t="str">
        <f t="shared" si="97"/>
        <v/>
      </c>
      <c r="CE41" s="47" t="str">
        <f t="shared" si="97"/>
        <v/>
      </c>
      <c r="CF41" s="47" t="str">
        <f t="shared" si="97"/>
        <v/>
      </c>
      <c r="CG41" s="47" t="str">
        <f t="shared" si="97"/>
        <v/>
      </c>
      <c r="CH41" s="47" t="str">
        <f t="shared" si="97"/>
        <v/>
      </c>
      <c r="CI41" s="47" t="str">
        <f t="shared" si="97"/>
        <v/>
      </c>
      <c r="CJ41" s="47" t="str">
        <f t="shared" si="100"/>
        <v/>
      </c>
      <c r="CK41" s="47" t="str">
        <f t="shared" si="100"/>
        <v/>
      </c>
      <c r="CL41" s="47" t="str">
        <f t="shared" si="100"/>
        <v/>
      </c>
      <c r="CM41" s="47" t="str">
        <f t="shared" si="100"/>
        <v/>
      </c>
      <c r="CN41" s="47" t="str">
        <f t="shared" si="100"/>
        <v/>
      </c>
      <c r="CO41" s="47" t="str">
        <f t="shared" si="100"/>
        <v/>
      </c>
      <c r="CP41" s="47" t="str">
        <f t="shared" si="100"/>
        <v/>
      </c>
      <c r="CQ41" s="47" t="str">
        <f t="shared" si="100"/>
        <v/>
      </c>
      <c r="CR41" s="47" t="str">
        <f t="shared" si="100"/>
        <v/>
      </c>
      <c r="CS41" s="47" t="str">
        <f t="shared" si="100"/>
        <v/>
      </c>
      <c r="CT41" s="47" t="str">
        <f t="shared" si="100"/>
        <v/>
      </c>
      <c r="CU41" s="47" t="str">
        <f t="shared" si="100"/>
        <v/>
      </c>
      <c r="CV41" s="47" t="str">
        <f t="shared" si="100"/>
        <v/>
      </c>
      <c r="CW41" s="47" t="str">
        <f t="shared" si="100"/>
        <v/>
      </c>
      <c r="CX41" s="47" t="str">
        <f t="shared" si="100"/>
        <v/>
      </c>
      <c r="CY41" s="47" t="str">
        <f t="shared" si="100"/>
        <v/>
      </c>
      <c r="CZ41" s="47" t="str">
        <f t="shared" si="101"/>
        <v/>
      </c>
      <c r="DA41" s="47" t="str">
        <f t="shared" si="101"/>
        <v/>
      </c>
      <c r="DB41" s="47" t="str">
        <f t="shared" si="101"/>
        <v/>
      </c>
      <c r="DC41" s="47" t="str">
        <f t="shared" si="101"/>
        <v/>
      </c>
      <c r="DD41" s="47" t="str">
        <f t="shared" si="101"/>
        <v/>
      </c>
      <c r="DE41" s="47" t="str">
        <f t="shared" si="101"/>
        <v/>
      </c>
      <c r="DF41" s="47" t="str">
        <f t="shared" si="101"/>
        <v/>
      </c>
      <c r="DG41" s="47" t="str">
        <f t="shared" si="101"/>
        <v/>
      </c>
      <c r="DH41" s="47" t="str">
        <f t="shared" si="101"/>
        <v/>
      </c>
      <c r="DI41" s="47" t="str">
        <f t="shared" si="101"/>
        <v/>
      </c>
      <c r="DJ41" s="47" t="str">
        <f t="shared" si="101"/>
        <v/>
      </c>
      <c r="DK41" s="47" t="str">
        <f t="shared" si="101"/>
        <v/>
      </c>
      <c r="DL41" s="47" t="str">
        <f t="shared" si="101"/>
        <v/>
      </c>
      <c r="DM41" s="47" t="str">
        <f t="shared" si="101"/>
        <v/>
      </c>
      <c r="DN41" s="47" t="str">
        <f t="shared" si="101"/>
        <v/>
      </c>
      <c r="DO41" s="47" t="str">
        <f t="shared" si="101"/>
        <v/>
      </c>
      <c r="DP41" s="47" t="str">
        <f t="shared" si="84"/>
        <v/>
      </c>
      <c r="DQ41" s="47" t="str">
        <f t="shared" si="72"/>
        <v/>
      </c>
      <c r="DR41" s="47" t="str">
        <f t="shared" si="72"/>
        <v/>
      </c>
      <c r="DS41" s="47" t="str">
        <f t="shared" si="72"/>
        <v/>
      </c>
      <c r="DT41" s="47" t="str">
        <f t="shared" si="72"/>
        <v/>
      </c>
      <c r="DU41" s="47" t="str">
        <f t="shared" si="72"/>
        <v/>
      </c>
      <c r="DV41" s="47" t="str">
        <f t="shared" si="72"/>
        <v/>
      </c>
      <c r="DW41" s="47" t="str">
        <f t="shared" si="85"/>
        <v/>
      </c>
      <c r="DX41" s="47" t="str">
        <f t="shared" si="85"/>
        <v/>
      </c>
      <c r="DY41" s="47" t="str">
        <f t="shared" si="85"/>
        <v/>
      </c>
      <c r="DZ41" s="179" t="str">
        <f t="shared" si="35"/>
        <v/>
      </c>
      <c r="EA41" s="47" t="str">
        <f t="shared" si="96"/>
        <v/>
      </c>
      <c r="EB41" s="47" t="str">
        <f t="shared" si="96"/>
        <v/>
      </c>
      <c r="EC41" s="47" t="str">
        <f t="shared" si="96"/>
        <v/>
      </c>
      <c r="ED41" s="47" t="str">
        <f t="shared" si="96"/>
        <v/>
      </c>
      <c r="EE41" s="47" t="str">
        <f t="shared" si="96"/>
        <v/>
      </c>
      <c r="EF41" s="47" t="str">
        <f t="shared" si="96"/>
        <v/>
      </c>
      <c r="EG41" s="47" t="str">
        <f t="shared" si="96"/>
        <v/>
      </c>
      <c r="EH41" s="47" t="str">
        <f t="shared" si="96"/>
        <v/>
      </c>
      <c r="EI41" s="47" t="str">
        <f t="shared" si="96"/>
        <v/>
      </c>
      <c r="EJ41" s="47" t="str">
        <f t="shared" si="96"/>
        <v/>
      </c>
      <c r="EK41" s="47" t="str">
        <f t="shared" si="96"/>
        <v/>
      </c>
      <c r="EL41" s="47" t="str">
        <f t="shared" si="96"/>
        <v/>
      </c>
      <c r="EM41" s="47" t="str">
        <f t="shared" si="96"/>
        <v/>
      </c>
      <c r="EN41" s="47" t="str">
        <f t="shared" si="96"/>
        <v/>
      </c>
      <c r="EO41" s="47" t="str">
        <f t="shared" si="96"/>
        <v/>
      </c>
      <c r="EP41" s="47" t="str">
        <f t="shared" si="86"/>
        <v/>
      </c>
      <c r="EQ41" s="47" t="str">
        <f t="shared" si="86"/>
        <v/>
      </c>
      <c r="ER41" s="47" t="str">
        <f t="shared" si="86"/>
        <v/>
      </c>
      <c r="ES41" s="47" t="str">
        <f t="shared" si="86"/>
        <v/>
      </c>
      <c r="ET41" s="47" t="str">
        <f t="shared" si="86"/>
        <v/>
      </c>
      <c r="EU41" s="47" t="str">
        <f t="shared" si="86"/>
        <v/>
      </c>
      <c r="EV41" s="47" t="str">
        <f t="shared" si="86"/>
        <v/>
      </c>
      <c r="EW41" s="47" t="str">
        <f t="shared" si="86"/>
        <v/>
      </c>
      <c r="EX41" s="47" t="str">
        <f t="shared" si="86"/>
        <v/>
      </c>
      <c r="EY41" s="47" t="str">
        <f t="shared" si="86"/>
        <v/>
      </c>
      <c r="EZ41" s="47" t="str">
        <f t="shared" si="86"/>
        <v/>
      </c>
      <c r="FA41" s="47" t="str">
        <f t="shared" si="86"/>
        <v/>
      </c>
      <c r="FB41" s="47" t="str">
        <f t="shared" si="86"/>
        <v/>
      </c>
      <c r="FC41" s="47" t="str">
        <f t="shared" si="86"/>
        <v/>
      </c>
      <c r="FD41" s="47" t="str">
        <f t="shared" si="73"/>
        <v/>
      </c>
      <c r="FE41" s="47" t="str">
        <f t="shared" si="73"/>
        <v/>
      </c>
      <c r="FF41" s="47" t="str">
        <f t="shared" si="73"/>
        <v/>
      </c>
      <c r="FG41" s="47" t="str">
        <f t="shared" si="73"/>
        <v/>
      </c>
      <c r="FH41" s="47" t="str">
        <f t="shared" si="73"/>
        <v/>
      </c>
      <c r="FI41" s="47" t="str">
        <f t="shared" si="73"/>
        <v/>
      </c>
      <c r="FJ41" s="47" t="str">
        <f t="shared" si="73"/>
        <v/>
      </c>
      <c r="FK41" s="47" t="str">
        <f t="shared" si="73"/>
        <v/>
      </c>
      <c r="FL41" s="47" t="str">
        <f t="shared" si="73"/>
        <v/>
      </c>
      <c r="FM41" s="47" t="str">
        <f t="shared" si="73"/>
        <v/>
      </c>
      <c r="FN41" s="47" t="str">
        <f t="shared" si="73"/>
        <v/>
      </c>
      <c r="FO41" s="47" t="str">
        <f t="shared" si="73"/>
        <v/>
      </c>
      <c r="FP41" s="47" t="str">
        <f t="shared" si="73"/>
        <v/>
      </c>
      <c r="FQ41" s="47" t="str">
        <f t="shared" si="73"/>
        <v/>
      </c>
      <c r="FR41" s="47" t="str">
        <f t="shared" si="73"/>
        <v/>
      </c>
      <c r="FS41" s="47" t="str">
        <f t="shared" si="73"/>
        <v/>
      </c>
      <c r="FT41" s="47" t="str">
        <f t="shared" si="74"/>
        <v/>
      </c>
      <c r="FU41" s="47" t="str">
        <f t="shared" si="74"/>
        <v/>
      </c>
      <c r="FV41" s="47" t="str">
        <f t="shared" si="74"/>
        <v/>
      </c>
      <c r="FW41" s="47" t="str">
        <f t="shared" si="74"/>
        <v/>
      </c>
      <c r="FX41" s="47" t="str">
        <f t="shared" si="74"/>
        <v/>
      </c>
      <c r="FY41" s="47" t="str">
        <f t="shared" si="74"/>
        <v/>
      </c>
      <c r="FZ41" s="47" t="str">
        <f t="shared" si="74"/>
        <v/>
      </c>
      <c r="GA41" s="47" t="str">
        <f t="shared" si="74"/>
        <v/>
      </c>
      <c r="GB41" s="47" t="str">
        <f t="shared" si="74"/>
        <v/>
      </c>
      <c r="GC41" s="47" t="str">
        <f t="shared" si="74"/>
        <v/>
      </c>
      <c r="GD41" s="47" t="str">
        <f t="shared" si="74"/>
        <v/>
      </c>
      <c r="GE41" s="47" t="str">
        <f t="shared" si="74"/>
        <v/>
      </c>
      <c r="GF41" s="47" t="str">
        <f t="shared" si="74"/>
        <v/>
      </c>
      <c r="GG41" s="47" t="str">
        <f t="shared" si="74"/>
        <v/>
      </c>
      <c r="GH41" s="47" t="str">
        <f t="shared" si="74"/>
        <v/>
      </c>
      <c r="GI41" s="47" t="str">
        <f t="shared" si="74"/>
        <v/>
      </c>
      <c r="GJ41" s="47" t="str">
        <f t="shared" si="75"/>
        <v/>
      </c>
      <c r="GK41" s="47" t="str">
        <f t="shared" si="75"/>
        <v/>
      </c>
      <c r="GL41" s="47" t="str">
        <f t="shared" si="75"/>
        <v/>
      </c>
      <c r="GM41" s="47" t="str">
        <f t="shared" si="75"/>
        <v/>
      </c>
      <c r="GN41" s="47" t="str">
        <f t="shared" si="75"/>
        <v/>
      </c>
      <c r="GO41" s="47" t="str">
        <f t="shared" si="75"/>
        <v/>
      </c>
      <c r="GP41" s="47" t="str">
        <f t="shared" si="75"/>
        <v/>
      </c>
      <c r="GQ41" s="47" t="str">
        <f t="shared" si="75"/>
        <v/>
      </c>
      <c r="GR41" s="47" t="str">
        <f t="shared" si="75"/>
        <v/>
      </c>
      <c r="GS41" s="47" t="str">
        <f t="shared" si="75"/>
        <v/>
      </c>
      <c r="GT41" s="47" t="str">
        <f t="shared" si="75"/>
        <v/>
      </c>
      <c r="GU41" s="47" t="str">
        <f t="shared" si="75"/>
        <v/>
      </c>
      <c r="GV41" s="47" t="str">
        <f t="shared" si="75"/>
        <v/>
      </c>
      <c r="GW41" s="47" t="str">
        <f t="shared" si="75"/>
        <v/>
      </c>
      <c r="GX41" s="47" t="str">
        <f t="shared" si="75"/>
        <v/>
      </c>
      <c r="GY41" s="47" t="str">
        <f t="shared" si="75"/>
        <v/>
      </c>
      <c r="GZ41" s="47" t="str">
        <f t="shared" si="76"/>
        <v/>
      </c>
      <c r="HA41" s="47" t="str">
        <f t="shared" si="76"/>
        <v/>
      </c>
      <c r="HB41" s="47" t="str">
        <f t="shared" si="76"/>
        <v/>
      </c>
      <c r="HC41" s="47" t="str">
        <f t="shared" si="76"/>
        <v/>
      </c>
      <c r="HD41" s="47" t="str">
        <f t="shared" si="76"/>
        <v/>
      </c>
      <c r="HE41" s="47" t="str">
        <f t="shared" si="76"/>
        <v/>
      </c>
      <c r="HF41" s="47" t="str">
        <f t="shared" si="76"/>
        <v/>
      </c>
      <c r="HG41" s="47" t="str">
        <f t="shared" si="76"/>
        <v/>
      </c>
      <c r="HH41" s="47" t="str">
        <f t="shared" si="76"/>
        <v/>
      </c>
      <c r="HI41" s="47" t="str">
        <f t="shared" si="76"/>
        <v/>
      </c>
      <c r="HJ41" s="47" t="str">
        <f t="shared" si="76"/>
        <v/>
      </c>
      <c r="HK41" s="47" t="str">
        <f t="shared" si="76"/>
        <v/>
      </c>
      <c r="HL41" s="47" t="str">
        <f t="shared" si="76"/>
        <v/>
      </c>
      <c r="HM41" s="47" t="str">
        <f t="shared" si="76"/>
        <v/>
      </c>
      <c r="HN41" s="47" t="str">
        <f t="shared" si="76"/>
        <v/>
      </c>
      <c r="HO41" s="47" t="str">
        <f t="shared" si="76"/>
        <v/>
      </c>
      <c r="HP41" s="47" t="str">
        <f t="shared" si="77"/>
        <v/>
      </c>
      <c r="HQ41" s="47" t="str">
        <f t="shared" si="77"/>
        <v/>
      </c>
      <c r="HR41" s="47" t="str">
        <f t="shared" si="46"/>
        <v/>
      </c>
      <c r="HS41" s="47" t="str">
        <f t="shared" si="16"/>
        <v/>
      </c>
      <c r="HT41" s="47" t="str">
        <f t="shared" si="16"/>
        <v/>
      </c>
      <c r="HU41" s="47" t="str">
        <f t="shared" si="16"/>
        <v/>
      </c>
      <c r="HV41" s="47" t="str">
        <f t="shared" si="16"/>
        <v/>
      </c>
      <c r="HW41" s="165" t="e">
        <f t="shared" si="56"/>
        <v>#N/A</v>
      </c>
      <c r="HX41" s="165" t="e">
        <f t="shared" si="56"/>
        <v>#N/A</v>
      </c>
      <c r="HY41" s="165" t="e">
        <f t="shared" si="56"/>
        <v>#N/A</v>
      </c>
      <c r="HZ41" s="165" t="e">
        <f t="shared" si="56"/>
        <v>#N/A</v>
      </c>
      <c r="IA41" s="165" t="e">
        <f t="shared" si="56"/>
        <v>#N/A</v>
      </c>
      <c r="IB41" s="165" t="e">
        <f t="shared" si="56"/>
        <v>#N/A</v>
      </c>
      <c r="IC41" s="165" t="e">
        <f t="shared" si="56"/>
        <v>#N/A</v>
      </c>
      <c r="ID41" s="165" t="e">
        <f t="shared" si="56"/>
        <v>#N/A</v>
      </c>
      <c r="IE41" s="165" t="e">
        <f t="shared" si="56"/>
        <v>#N/A</v>
      </c>
      <c r="IF41" s="165" t="e">
        <f t="shared" si="56"/>
        <v>#N/A</v>
      </c>
      <c r="IG41" s="165" t="e">
        <f t="shared" si="56"/>
        <v>#N/A</v>
      </c>
      <c r="IH41" s="165" t="e">
        <f t="shared" si="56"/>
        <v>#N/A</v>
      </c>
      <c r="II41" s="165" t="e">
        <f t="shared" si="56"/>
        <v>#N/A</v>
      </c>
      <c r="IJ41" s="165" t="e">
        <f t="shared" si="56"/>
        <v>#N/A</v>
      </c>
      <c r="IK41" s="165" t="e">
        <f t="shared" si="56"/>
        <v>#N/A</v>
      </c>
      <c r="IL41" s="165" t="e">
        <f t="shared" si="56"/>
        <v>#N/A</v>
      </c>
      <c r="IM41" s="165" t="e">
        <f t="shared" si="78"/>
        <v>#N/A</v>
      </c>
      <c r="IN41" s="165" t="e">
        <f t="shared" si="78"/>
        <v>#N/A</v>
      </c>
      <c r="IO41" s="165" t="e">
        <f t="shared" si="78"/>
        <v>#N/A</v>
      </c>
      <c r="IP41" s="165" t="e">
        <f t="shared" si="78"/>
        <v>#N/A</v>
      </c>
      <c r="IQ41" s="165" t="e">
        <f t="shared" si="78"/>
        <v>#N/A</v>
      </c>
      <c r="IR41" s="165" t="e">
        <f t="shared" si="78"/>
        <v>#N/A</v>
      </c>
      <c r="IS41" s="165" t="e">
        <f t="shared" si="78"/>
        <v>#N/A</v>
      </c>
      <c r="IT41" s="165" t="e">
        <f t="shared" si="78"/>
        <v>#N/A</v>
      </c>
      <c r="IU41" s="165" t="e">
        <f t="shared" si="78"/>
        <v>#N/A</v>
      </c>
      <c r="IV41" s="165" t="e">
        <f t="shared" si="78"/>
        <v>#N/A</v>
      </c>
      <c r="IW41" s="165" t="e">
        <f t="shared" si="78"/>
        <v>#N/A</v>
      </c>
      <c r="IX41" s="165" t="e">
        <f t="shared" si="78"/>
        <v>#N/A</v>
      </c>
      <c r="IY41" s="165" t="e">
        <f t="shared" si="78"/>
        <v>#N/A</v>
      </c>
      <c r="IZ41" s="165" t="e">
        <f t="shared" si="78"/>
        <v>#N/A</v>
      </c>
      <c r="JA41" s="165" t="e">
        <f t="shared" si="78"/>
        <v>#N/A</v>
      </c>
      <c r="JB41" s="165" t="e">
        <f t="shared" si="78"/>
        <v>#N/A</v>
      </c>
      <c r="JC41" s="165" t="e">
        <f t="shared" si="87"/>
        <v>#N/A</v>
      </c>
      <c r="JD41" s="165" t="e">
        <f t="shared" si="87"/>
        <v>#N/A</v>
      </c>
      <c r="JE41" s="165" t="e">
        <f t="shared" si="88"/>
        <v>#N/A</v>
      </c>
      <c r="JF41" s="165" t="e">
        <f t="shared" si="88"/>
        <v>#N/A</v>
      </c>
      <c r="JG41" s="165" t="e">
        <f t="shared" si="88"/>
        <v>#N/A</v>
      </c>
      <c r="JH41" s="165" t="e">
        <f t="shared" si="88"/>
        <v>#N/A</v>
      </c>
      <c r="JI41" s="165" t="e">
        <f t="shared" si="88"/>
        <v>#N/A</v>
      </c>
      <c r="JJ41" s="165" t="e">
        <f t="shared" si="88"/>
        <v>#N/A</v>
      </c>
      <c r="JK41" s="165" t="e">
        <f t="shared" si="88"/>
        <v>#N/A</v>
      </c>
      <c r="JL41" s="165" t="e">
        <f t="shared" si="88"/>
        <v>#N/A</v>
      </c>
      <c r="JM41" s="165" t="e">
        <f t="shared" si="88"/>
        <v>#N/A</v>
      </c>
      <c r="JN41" s="165" t="e">
        <f t="shared" si="88"/>
        <v>#N/A</v>
      </c>
      <c r="JO41" s="165" t="e">
        <f t="shared" si="88"/>
        <v>#N/A</v>
      </c>
      <c r="JP41" s="165" t="e">
        <f t="shared" si="88"/>
        <v>#N/A</v>
      </c>
      <c r="JQ41" s="165" t="e">
        <f t="shared" si="88"/>
        <v>#N/A</v>
      </c>
      <c r="JR41" s="165" t="e">
        <f t="shared" si="88"/>
        <v>#N/A</v>
      </c>
      <c r="JS41" s="165" t="e">
        <f t="shared" si="88"/>
        <v>#N/A</v>
      </c>
      <c r="JT41" s="165" t="e">
        <f t="shared" si="79"/>
        <v>#N/A</v>
      </c>
      <c r="JU41" s="165" t="e">
        <f t="shared" si="79"/>
        <v>#N/A</v>
      </c>
      <c r="JV41" s="165" t="e">
        <f t="shared" si="79"/>
        <v>#N/A</v>
      </c>
      <c r="JW41" s="165" t="e">
        <f t="shared" si="79"/>
        <v>#N/A</v>
      </c>
      <c r="JX41" s="165" t="e">
        <f t="shared" si="79"/>
        <v>#N/A</v>
      </c>
      <c r="JY41" s="165" t="e">
        <f t="shared" si="79"/>
        <v>#N/A</v>
      </c>
      <c r="JZ41" s="165" t="e">
        <f t="shared" si="79"/>
        <v>#N/A</v>
      </c>
      <c r="KA41" s="165" t="e">
        <f t="shared" si="79"/>
        <v>#N/A</v>
      </c>
      <c r="KB41" s="165" t="e">
        <f t="shared" si="79"/>
        <v>#N/A</v>
      </c>
      <c r="KC41" s="165" t="e">
        <f t="shared" si="79"/>
        <v>#N/A</v>
      </c>
      <c r="KD41" s="165" t="e">
        <f t="shared" si="79"/>
        <v>#N/A</v>
      </c>
      <c r="KE41" s="165" t="e">
        <f t="shared" si="79"/>
        <v>#N/A</v>
      </c>
      <c r="KF41" s="165" t="e">
        <f t="shared" si="79"/>
        <v>#N/A</v>
      </c>
      <c r="KG41" s="165" t="e">
        <f t="shared" si="79"/>
        <v>#N/A</v>
      </c>
      <c r="KH41" s="165" t="e">
        <f t="shared" si="79"/>
        <v>#N/A</v>
      </c>
      <c r="KI41" s="165" t="e">
        <f t="shared" si="79"/>
        <v>#N/A</v>
      </c>
      <c r="KJ41" s="165" t="e">
        <f t="shared" si="89"/>
        <v>#N/A</v>
      </c>
      <c r="KK41" s="165" t="e">
        <f t="shared" si="89"/>
        <v>#N/A</v>
      </c>
      <c r="KL41" s="165" t="e">
        <f t="shared" si="89"/>
        <v>#N/A</v>
      </c>
      <c r="KM41" s="165" t="e">
        <f t="shared" si="89"/>
        <v>#N/A</v>
      </c>
      <c r="KN41" s="165" t="e">
        <f t="shared" si="89"/>
        <v>#N/A</v>
      </c>
      <c r="KO41" s="165" t="e">
        <f t="shared" si="89"/>
        <v>#N/A</v>
      </c>
      <c r="KP41" s="165" t="e">
        <f t="shared" si="89"/>
        <v>#N/A</v>
      </c>
      <c r="KQ41" s="165" t="e">
        <f t="shared" si="89"/>
        <v>#N/A</v>
      </c>
      <c r="KR41" s="165" t="e">
        <f t="shared" si="89"/>
        <v>#N/A</v>
      </c>
      <c r="KS41" s="165" t="e">
        <f t="shared" si="89"/>
        <v>#N/A</v>
      </c>
      <c r="KT41" s="165" t="e">
        <f t="shared" si="89"/>
        <v>#N/A</v>
      </c>
      <c r="KU41" s="165" t="e">
        <f t="shared" si="89"/>
        <v>#N/A</v>
      </c>
      <c r="KV41" s="165" t="e">
        <f t="shared" si="89"/>
        <v>#N/A</v>
      </c>
      <c r="KW41" s="165" t="e">
        <f t="shared" si="89"/>
        <v>#N/A</v>
      </c>
      <c r="KX41" s="165" t="e">
        <f t="shared" si="89"/>
        <v>#N/A</v>
      </c>
      <c r="KY41" s="165" t="e">
        <f t="shared" si="89"/>
        <v>#N/A</v>
      </c>
      <c r="KZ41" s="165" t="e">
        <f t="shared" si="80"/>
        <v>#N/A</v>
      </c>
      <c r="LA41" s="165" t="e">
        <f t="shared" si="80"/>
        <v>#N/A</v>
      </c>
      <c r="LB41" s="165" t="e">
        <f t="shared" si="80"/>
        <v>#N/A</v>
      </c>
      <c r="LC41" s="165" t="e">
        <f t="shared" si="80"/>
        <v>#N/A</v>
      </c>
      <c r="LD41" s="165" t="e">
        <f t="shared" si="80"/>
        <v>#N/A</v>
      </c>
      <c r="LE41" s="165" t="e">
        <f t="shared" si="80"/>
        <v>#N/A</v>
      </c>
      <c r="LF41" s="165" t="e">
        <f t="shared" si="80"/>
        <v>#N/A</v>
      </c>
      <c r="LG41" s="165" t="e">
        <f t="shared" si="80"/>
        <v>#N/A</v>
      </c>
      <c r="LH41" s="165" t="e">
        <f t="shared" si="80"/>
        <v>#N/A</v>
      </c>
      <c r="LI41" s="165" t="e">
        <f t="shared" si="80"/>
        <v>#N/A</v>
      </c>
      <c r="LJ41" s="165" t="e">
        <f t="shared" si="80"/>
        <v>#N/A</v>
      </c>
      <c r="LK41" s="165" t="e">
        <f t="shared" si="80"/>
        <v>#N/A</v>
      </c>
      <c r="LL41" s="165" t="e">
        <f t="shared" si="80"/>
        <v>#N/A</v>
      </c>
      <c r="LM41" s="165" t="e">
        <f t="shared" si="80"/>
        <v>#N/A</v>
      </c>
      <c r="LN41" s="165" t="e">
        <f t="shared" si="90"/>
        <v>#N/A</v>
      </c>
      <c r="LO41" s="165" t="e">
        <f t="shared" si="90"/>
        <v>#N/A</v>
      </c>
      <c r="LP41" s="165" t="e">
        <f t="shared" si="90"/>
        <v>#N/A</v>
      </c>
      <c r="LQ41" s="165" t="e">
        <f t="shared" si="91"/>
        <v>#N/A</v>
      </c>
      <c r="LR41" s="165" t="e">
        <f t="shared" si="91"/>
        <v>#N/A</v>
      </c>
      <c r="LS41" s="165" t="e">
        <f t="shared" si="91"/>
        <v>#N/A</v>
      </c>
      <c r="LT41" s="165" t="e">
        <f t="shared" si="91"/>
        <v>#N/A</v>
      </c>
      <c r="LU41" s="165" t="e">
        <f t="shared" si="91"/>
        <v>#N/A</v>
      </c>
      <c r="LV41" s="165" t="e">
        <f t="shared" si="91"/>
        <v>#N/A</v>
      </c>
      <c r="LW41" s="165" t="e">
        <f t="shared" si="91"/>
        <v>#N/A</v>
      </c>
      <c r="LX41" s="165" t="e">
        <f t="shared" si="91"/>
        <v>#N/A</v>
      </c>
      <c r="LY41" s="165" t="e">
        <f t="shared" si="91"/>
        <v>#N/A</v>
      </c>
      <c r="LZ41" s="165" t="e">
        <f t="shared" si="91"/>
        <v>#N/A</v>
      </c>
      <c r="MA41" s="165" t="e">
        <f t="shared" si="91"/>
        <v>#N/A</v>
      </c>
      <c r="MB41" s="165" t="e">
        <f t="shared" si="91"/>
        <v>#N/A</v>
      </c>
      <c r="MC41" s="165" t="e">
        <f t="shared" si="91"/>
        <v>#N/A</v>
      </c>
      <c r="MD41" s="165" t="e">
        <f t="shared" si="91"/>
        <v>#N/A</v>
      </c>
      <c r="ME41" s="165" t="e">
        <f t="shared" si="91"/>
        <v>#N/A</v>
      </c>
      <c r="MF41" s="165" t="e">
        <f t="shared" si="81"/>
        <v>#N/A</v>
      </c>
      <c r="MG41" s="165" t="e">
        <f t="shared" si="81"/>
        <v>#N/A</v>
      </c>
      <c r="MH41" s="165" t="e">
        <f t="shared" si="81"/>
        <v>#N/A</v>
      </c>
      <c r="MI41" s="165" t="e">
        <f t="shared" si="81"/>
        <v>#N/A</v>
      </c>
      <c r="MJ41" s="165" t="e">
        <f t="shared" si="81"/>
        <v>#N/A</v>
      </c>
      <c r="MK41" s="165" t="e">
        <f t="shared" si="81"/>
        <v>#N/A</v>
      </c>
      <c r="ML41" s="165" t="e">
        <f t="shared" si="81"/>
        <v>#N/A</v>
      </c>
      <c r="MM41" s="165" t="e">
        <f t="shared" si="81"/>
        <v>#N/A</v>
      </c>
      <c r="MN41" s="165" t="e">
        <f t="shared" si="81"/>
        <v>#N/A</v>
      </c>
      <c r="MO41" s="165" t="e">
        <f t="shared" si="81"/>
        <v>#N/A</v>
      </c>
      <c r="MP41" s="165" t="e">
        <f t="shared" si="81"/>
        <v>#N/A</v>
      </c>
      <c r="MQ41" s="165" t="e">
        <f t="shared" si="81"/>
        <v>#N/A</v>
      </c>
      <c r="MR41" s="165" t="e">
        <f t="shared" si="81"/>
        <v>#N/A</v>
      </c>
      <c r="MS41" s="165" t="e">
        <f t="shared" si="81"/>
        <v>#N/A</v>
      </c>
      <c r="MT41" s="165" t="e">
        <f t="shared" si="81"/>
        <v>#N/A</v>
      </c>
      <c r="MU41" s="165" t="e">
        <f t="shared" si="81"/>
        <v>#N/A</v>
      </c>
      <c r="MV41" s="165" t="e">
        <f t="shared" si="92"/>
        <v>#N/A</v>
      </c>
      <c r="MW41" s="165" t="e">
        <f t="shared" si="92"/>
        <v>#N/A</v>
      </c>
      <c r="MX41" s="165" t="e">
        <f t="shared" si="92"/>
        <v>#N/A</v>
      </c>
      <c r="MY41" s="165" t="e">
        <f t="shared" si="92"/>
        <v>#N/A</v>
      </c>
      <c r="MZ41" s="165" t="e">
        <f t="shared" si="92"/>
        <v>#N/A</v>
      </c>
      <c r="NA41" s="165" t="e">
        <f t="shared" si="92"/>
        <v>#N/A</v>
      </c>
      <c r="NB41" s="165" t="e">
        <f t="shared" si="92"/>
        <v>#N/A</v>
      </c>
      <c r="NC41" s="165" t="e">
        <f t="shared" si="92"/>
        <v>#N/A</v>
      </c>
      <c r="ND41" s="165" t="e">
        <f t="shared" si="92"/>
        <v>#N/A</v>
      </c>
      <c r="NE41" s="165" t="e">
        <f t="shared" si="92"/>
        <v>#N/A</v>
      </c>
      <c r="NF41" s="165" t="e">
        <f t="shared" si="92"/>
        <v>#N/A</v>
      </c>
      <c r="NG41" s="165" t="e">
        <f t="shared" si="92"/>
        <v>#N/A</v>
      </c>
      <c r="NH41" s="165" t="e">
        <f t="shared" si="92"/>
        <v>#N/A</v>
      </c>
      <c r="NI41" s="165" t="e">
        <f t="shared" si="92"/>
        <v>#N/A</v>
      </c>
      <c r="NJ41" s="165" t="e">
        <f t="shared" si="92"/>
        <v>#N/A</v>
      </c>
      <c r="NK41" s="165" t="e">
        <f t="shared" si="92"/>
        <v>#N/A</v>
      </c>
      <c r="NL41" s="165" t="e">
        <f t="shared" si="82"/>
        <v>#N/A</v>
      </c>
      <c r="NM41" s="165" t="e">
        <f t="shared" si="82"/>
        <v>#N/A</v>
      </c>
      <c r="NN41" s="165" t="e">
        <f t="shared" si="82"/>
        <v>#N/A</v>
      </c>
      <c r="NO41" s="165" t="e">
        <f t="shared" si="82"/>
        <v>#N/A</v>
      </c>
      <c r="NP41" s="165" t="e">
        <f t="shared" si="82"/>
        <v>#N/A</v>
      </c>
      <c r="NQ41" s="165" t="e">
        <f t="shared" si="82"/>
        <v>#N/A</v>
      </c>
      <c r="NR41" s="165" t="e">
        <f t="shared" si="82"/>
        <v>#N/A</v>
      </c>
      <c r="NS41" s="165" t="e">
        <f t="shared" si="82"/>
        <v>#N/A</v>
      </c>
      <c r="NT41" s="165" t="e">
        <f t="shared" si="82"/>
        <v>#N/A</v>
      </c>
      <c r="NU41" s="165" t="e">
        <f t="shared" si="82"/>
        <v>#N/A</v>
      </c>
      <c r="NV41" s="165" t="e">
        <f t="shared" si="82"/>
        <v>#N/A</v>
      </c>
      <c r="NW41" s="165" t="e">
        <f t="shared" si="82"/>
        <v>#N/A</v>
      </c>
      <c r="NX41" s="165" t="e">
        <f t="shared" si="82"/>
        <v>#N/A</v>
      </c>
      <c r="NY41" s="165" t="e">
        <f t="shared" si="82"/>
        <v>#N/A</v>
      </c>
      <c r="NZ41" s="165" t="e">
        <f t="shared" si="93"/>
        <v>#N/A</v>
      </c>
      <c r="OA41" s="165" t="e">
        <f t="shared" si="93"/>
        <v>#N/A</v>
      </c>
      <c r="OB41" s="165" t="e">
        <f t="shared" si="93"/>
        <v>#N/A</v>
      </c>
      <c r="OC41" s="165" t="e">
        <f t="shared" si="94"/>
        <v>#N/A</v>
      </c>
      <c r="OD41" s="165" t="e">
        <f t="shared" si="94"/>
        <v>#N/A</v>
      </c>
      <c r="OE41" s="165" t="e">
        <f t="shared" si="94"/>
        <v>#N/A</v>
      </c>
      <c r="OF41" s="165" t="e">
        <f t="shared" si="94"/>
        <v>#N/A</v>
      </c>
      <c r="OG41" s="165" t="e">
        <f t="shared" si="94"/>
        <v>#N/A</v>
      </c>
      <c r="OH41" s="165" t="e">
        <f t="shared" si="94"/>
        <v>#N/A</v>
      </c>
      <c r="OI41" s="165" t="e">
        <f t="shared" si="94"/>
        <v>#N/A</v>
      </c>
      <c r="OJ41" s="165" t="e">
        <f t="shared" si="94"/>
        <v>#N/A</v>
      </c>
      <c r="OK41" s="165" t="e">
        <f t="shared" si="94"/>
        <v>#N/A</v>
      </c>
      <c r="OL41" s="165" t="e">
        <f t="shared" si="94"/>
        <v>#N/A</v>
      </c>
      <c r="OM41" s="165" t="e">
        <f t="shared" si="94"/>
        <v>#N/A</v>
      </c>
      <c r="ON41" s="165" t="e">
        <f t="shared" si="94"/>
        <v>#N/A</v>
      </c>
      <c r="OO41" s="165" t="e">
        <f t="shared" si="94"/>
        <v>#N/A</v>
      </c>
      <c r="OP41" s="165" t="e">
        <f t="shared" si="94"/>
        <v>#N/A</v>
      </c>
      <c r="OQ41" s="165" t="e">
        <f t="shared" si="94"/>
        <v>#N/A</v>
      </c>
      <c r="OR41" s="165" t="e">
        <f t="shared" si="83"/>
        <v>#N/A</v>
      </c>
      <c r="OS41" s="165" t="e">
        <f t="shared" si="83"/>
        <v>#N/A</v>
      </c>
      <c r="OT41" s="165" t="e">
        <f t="shared" si="83"/>
        <v>#N/A</v>
      </c>
      <c r="OU41" s="165" t="e">
        <f t="shared" si="83"/>
        <v>#N/A</v>
      </c>
      <c r="OV41" s="165" t="e">
        <f t="shared" si="83"/>
        <v>#N/A</v>
      </c>
      <c r="OW41" s="165" t="e">
        <f t="shared" si="83"/>
        <v>#N/A</v>
      </c>
      <c r="OX41" s="165" t="e">
        <f t="shared" si="83"/>
        <v>#N/A</v>
      </c>
      <c r="OY41" s="165" t="e">
        <f t="shared" si="83"/>
        <v>#N/A</v>
      </c>
      <c r="OZ41" s="165" t="e">
        <f t="shared" si="83"/>
        <v>#N/A</v>
      </c>
      <c r="PA41" s="165" t="e">
        <f t="shared" si="83"/>
        <v>#N/A</v>
      </c>
      <c r="PB41" s="165" t="e">
        <f t="shared" si="83"/>
        <v>#N/A</v>
      </c>
      <c r="PC41" s="165" t="e">
        <f t="shared" si="83"/>
        <v>#N/A</v>
      </c>
      <c r="PD41" s="165" t="e">
        <f t="shared" si="83"/>
        <v>#N/A</v>
      </c>
      <c r="PE41" s="165" t="e">
        <f t="shared" si="83"/>
        <v>#N/A</v>
      </c>
      <c r="PF41" s="165" t="e">
        <f t="shared" si="83"/>
        <v>#N/A</v>
      </c>
      <c r="PG41" s="165" t="e">
        <f t="shared" si="83"/>
        <v>#N/A</v>
      </c>
      <c r="PH41" s="165" t="e">
        <f t="shared" si="95"/>
        <v>#N/A</v>
      </c>
      <c r="PI41" s="165" t="e">
        <f t="shared" si="95"/>
        <v>#N/A</v>
      </c>
      <c r="PJ41" s="165" t="e">
        <f t="shared" si="95"/>
        <v>#N/A</v>
      </c>
      <c r="PK41" s="165" t="e">
        <f t="shared" si="95"/>
        <v>#N/A</v>
      </c>
      <c r="PL41" s="165" t="e">
        <f t="shared" si="95"/>
        <v>#N/A</v>
      </c>
      <c r="PM41" s="165" t="e">
        <f t="shared" si="95"/>
        <v>#N/A</v>
      </c>
      <c r="PN41" s="165" t="e">
        <f t="shared" si="95"/>
        <v>#N/A</v>
      </c>
      <c r="PO41" s="165" t="e">
        <f t="shared" si="95"/>
        <v>#N/A</v>
      </c>
    </row>
    <row r="42" spans="1:431" hidden="1" x14ac:dyDescent="0.45">
      <c r="A42" s="362"/>
      <c r="B42" s="368" t="str">
        <f>IF($R42="","",ROUND(_xlfn.NORM.INV(ABS(VLOOKUP($T$1,VLookups!$A$43:$B$44,2,FALSE)-B$2),$N42,$R42),0))</f>
        <v/>
      </c>
      <c r="C42" s="374" t="str">
        <f t="shared" si="36"/>
        <v/>
      </c>
      <c r="D42" s="375" t="str">
        <f t="shared" si="37"/>
        <v/>
      </c>
      <c r="E42" s="105"/>
      <c r="F42" s="113"/>
      <c r="G42" s="118" t="str">
        <f t="shared" si="30"/>
        <v/>
      </c>
      <c r="H42" s="91"/>
      <c r="I42" s="118" t="str">
        <f t="shared" si="31"/>
        <v/>
      </c>
      <c r="J42" s="113"/>
      <c r="K42" s="106"/>
      <c r="L42" s="120" t="str">
        <f t="shared" si="0"/>
        <v/>
      </c>
      <c r="M42" s="120" t="str">
        <f t="shared" si="1"/>
        <v/>
      </c>
      <c r="N42" s="71" t="str">
        <f t="shared" si="32"/>
        <v/>
      </c>
      <c r="O42" s="23"/>
      <c r="P42" s="55"/>
      <c r="Q42" s="298"/>
      <c r="R42" s="72" t="str">
        <f>IF(AND(G42&gt;0,H42&gt;0,I42&gt;0),IF(ISBLANK(Q42),IF(ISBLANK(O42),"",(I42-G42)*VLOOKUP(O42,VLookups!$A$4:$B$13,2,FALSE)),Q42),"")</f>
        <v/>
      </c>
      <c r="S42" s="73" t="str">
        <f t="shared" si="2"/>
        <v/>
      </c>
      <c r="T42" s="91"/>
      <c r="U42" s="265" t="str">
        <f>IF(AND(T42&gt;0,H42&gt;0,NOT(R42="")),ABS(VLOOKUP($T$1,VLookups!$A$43:$B$44,2,FALSE)-_xlfn.NORM.DIST(T42,N42,R42,TRUE)),"")</f>
        <v/>
      </c>
      <c r="V42" s="90" t="str">
        <f>IF(AND($G42&gt;0,$H42&gt;0,$I42&gt;0,NOT(ISBLANK($O42))),_xlfn.NORM.INV(ABS(VLOOKUP($T$1,VLookups!$A$43:$B$44,2,FALSE)-V$3),$N42,$R42),"")</f>
        <v/>
      </c>
      <c r="W42" s="89" t="str">
        <f>IF(AND($G42&gt;0,$H42&gt;0,$I42&gt;0,NOT(ISBLANK($O42))),_xlfn.NORM.INV(ABS(VLOOKUP($T$1,VLookups!$A$43:$B$44,2,FALSE)-W$3),$N42,$R42),"")</f>
        <v/>
      </c>
      <c r="X42" s="90" t="str">
        <f>IF(AND($G42&gt;0,$H42&gt;0,$I42&gt;0,NOT(ISBLANK($O42))),_xlfn.NORM.INV(ABS(VLOOKUP($T$1,VLookups!$A$43:$B$44,2,FALSE)-X$3),$N42,$R42),"")</f>
        <v/>
      </c>
      <c r="Y42" s="89" t="str">
        <f>IF(AND($G42&gt;0,$H42&gt;0,$I42&gt;0,NOT(ISBLANK($O42))),_xlfn.NORM.INV(ABS(VLOOKUP($T$1,VLookups!$A$43:$B$44,2,FALSE)-Y$3),$N42,$R42),"")</f>
        <v/>
      </c>
      <c r="Z42" s="90" t="str">
        <f>IF(AND($G42&gt;0,$H42&gt;0,$I42&gt;0,NOT(ISBLANK($O42))),_xlfn.NORM.INV(ABS(VLOOKUP($T$1,VLookups!$A$43:$B$44,2,FALSE)-Z$3),$N42,$R42),"")</f>
        <v/>
      </c>
      <c r="AA42" s="89" t="str">
        <f>IF(AND($G42&gt;0,$H42&gt;0,$I42&gt;0,NOT(ISBLANK($O42))),_xlfn.NORM.INV(ABS(VLOOKUP($T$1,VLookups!$A$43:$B$44,2,FALSE)-AA$3),$N42,$R42),"")</f>
        <v/>
      </c>
      <c r="AB42" s="5"/>
      <c r="AC42" s="164" t="str">
        <f t="shared" si="33"/>
        <v/>
      </c>
      <c r="AD42" s="47" t="str">
        <f t="shared" si="102"/>
        <v/>
      </c>
      <c r="AE42" s="47" t="str">
        <f t="shared" si="102"/>
        <v/>
      </c>
      <c r="AF42" s="47" t="str">
        <f t="shared" si="102"/>
        <v/>
      </c>
      <c r="AG42" s="47" t="str">
        <f t="shared" si="102"/>
        <v/>
      </c>
      <c r="AH42" s="47" t="str">
        <f t="shared" si="102"/>
        <v/>
      </c>
      <c r="AI42" s="47" t="str">
        <f t="shared" si="102"/>
        <v/>
      </c>
      <c r="AJ42" s="47" t="str">
        <f t="shared" si="102"/>
        <v/>
      </c>
      <c r="AK42" s="47" t="str">
        <f t="shared" si="102"/>
        <v/>
      </c>
      <c r="AL42" s="47" t="str">
        <f t="shared" si="102"/>
        <v/>
      </c>
      <c r="AM42" s="47" t="str">
        <f t="shared" si="102"/>
        <v/>
      </c>
      <c r="AN42" s="47" t="str">
        <f t="shared" si="102"/>
        <v/>
      </c>
      <c r="AO42" s="47" t="str">
        <f t="shared" si="102"/>
        <v/>
      </c>
      <c r="AP42" s="47" t="str">
        <f t="shared" si="102"/>
        <v/>
      </c>
      <c r="AQ42" s="47" t="str">
        <f t="shared" si="102"/>
        <v/>
      </c>
      <c r="AR42" s="47" t="str">
        <f t="shared" si="102"/>
        <v/>
      </c>
      <c r="AS42" s="47" t="str">
        <f t="shared" si="102"/>
        <v/>
      </c>
      <c r="AT42" s="47" t="str">
        <f t="shared" si="98"/>
        <v/>
      </c>
      <c r="AU42" s="47" t="str">
        <f t="shared" si="98"/>
        <v/>
      </c>
      <c r="AV42" s="47" t="str">
        <f t="shared" si="98"/>
        <v/>
      </c>
      <c r="AW42" s="47" t="str">
        <f t="shared" si="98"/>
        <v/>
      </c>
      <c r="AX42" s="47" t="str">
        <f t="shared" si="98"/>
        <v/>
      </c>
      <c r="AY42" s="47" t="str">
        <f t="shared" si="98"/>
        <v/>
      </c>
      <c r="AZ42" s="47" t="str">
        <f t="shared" si="98"/>
        <v/>
      </c>
      <c r="BA42" s="47" t="str">
        <f t="shared" si="98"/>
        <v/>
      </c>
      <c r="BB42" s="47" t="str">
        <f t="shared" si="98"/>
        <v/>
      </c>
      <c r="BC42" s="47" t="str">
        <f t="shared" si="98"/>
        <v/>
      </c>
      <c r="BD42" s="47" t="str">
        <f t="shared" si="98"/>
        <v/>
      </c>
      <c r="BE42" s="47" t="str">
        <f t="shared" si="98"/>
        <v/>
      </c>
      <c r="BF42" s="47" t="str">
        <f t="shared" si="98"/>
        <v/>
      </c>
      <c r="BG42" s="47" t="str">
        <f t="shared" si="98"/>
        <v/>
      </c>
      <c r="BH42" s="47" t="str">
        <f t="shared" si="98"/>
        <v/>
      </c>
      <c r="BI42" s="47" t="str">
        <f t="shared" si="99"/>
        <v/>
      </c>
      <c r="BJ42" s="47" t="str">
        <f t="shared" si="99"/>
        <v/>
      </c>
      <c r="BK42" s="47" t="str">
        <f t="shared" si="99"/>
        <v/>
      </c>
      <c r="BL42" s="47" t="str">
        <f t="shared" si="99"/>
        <v/>
      </c>
      <c r="BM42" s="47" t="str">
        <f t="shared" si="99"/>
        <v/>
      </c>
      <c r="BN42" s="47" t="str">
        <f t="shared" si="99"/>
        <v/>
      </c>
      <c r="BO42" s="47" t="str">
        <f t="shared" si="99"/>
        <v/>
      </c>
      <c r="BP42" s="47" t="str">
        <f t="shared" si="99"/>
        <v/>
      </c>
      <c r="BQ42" s="47" t="str">
        <f t="shared" si="99"/>
        <v/>
      </c>
      <c r="BR42" s="47" t="str">
        <f t="shared" si="99"/>
        <v/>
      </c>
      <c r="BS42" s="47" t="str">
        <f t="shared" si="99"/>
        <v/>
      </c>
      <c r="BT42" s="47" t="str">
        <f t="shared" si="99"/>
        <v/>
      </c>
      <c r="BU42" s="47" t="str">
        <f t="shared" si="99"/>
        <v/>
      </c>
      <c r="BV42" s="47" t="str">
        <f t="shared" si="99"/>
        <v/>
      </c>
      <c r="BW42" s="47" t="str">
        <f t="shared" si="99"/>
        <v/>
      </c>
      <c r="BX42" s="47" t="str">
        <f t="shared" si="99"/>
        <v/>
      </c>
      <c r="BY42" s="47" t="str">
        <f t="shared" si="97"/>
        <v/>
      </c>
      <c r="BZ42" s="47" t="str">
        <f t="shared" si="97"/>
        <v/>
      </c>
      <c r="CA42" s="47" t="str">
        <f t="shared" si="97"/>
        <v/>
      </c>
      <c r="CB42" s="47" t="str">
        <f t="shared" si="97"/>
        <v/>
      </c>
      <c r="CC42" s="47" t="str">
        <f t="shared" si="97"/>
        <v/>
      </c>
      <c r="CD42" s="47" t="str">
        <f t="shared" si="97"/>
        <v/>
      </c>
      <c r="CE42" s="47" t="str">
        <f t="shared" si="97"/>
        <v/>
      </c>
      <c r="CF42" s="47" t="str">
        <f t="shared" si="97"/>
        <v/>
      </c>
      <c r="CG42" s="47" t="str">
        <f t="shared" si="97"/>
        <v/>
      </c>
      <c r="CH42" s="47" t="str">
        <f t="shared" si="97"/>
        <v/>
      </c>
      <c r="CI42" s="47" t="str">
        <f t="shared" si="97"/>
        <v/>
      </c>
      <c r="CJ42" s="47" t="str">
        <f t="shared" si="100"/>
        <v/>
      </c>
      <c r="CK42" s="47" t="str">
        <f t="shared" si="100"/>
        <v/>
      </c>
      <c r="CL42" s="47" t="str">
        <f t="shared" si="100"/>
        <v/>
      </c>
      <c r="CM42" s="47" t="str">
        <f t="shared" si="100"/>
        <v/>
      </c>
      <c r="CN42" s="47" t="str">
        <f t="shared" si="100"/>
        <v/>
      </c>
      <c r="CO42" s="47" t="str">
        <f t="shared" si="100"/>
        <v/>
      </c>
      <c r="CP42" s="47" t="str">
        <f t="shared" si="100"/>
        <v/>
      </c>
      <c r="CQ42" s="47" t="str">
        <f t="shared" si="100"/>
        <v/>
      </c>
      <c r="CR42" s="47" t="str">
        <f t="shared" si="100"/>
        <v/>
      </c>
      <c r="CS42" s="47" t="str">
        <f t="shared" si="100"/>
        <v/>
      </c>
      <c r="CT42" s="47" t="str">
        <f t="shared" si="100"/>
        <v/>
      </c>
      <c r="CU42" s="47" t="str">
        <f t="shared" si="100"/>
        <v/>
      </c>
      <c r="CV42" s="47" t="str">
        <f t="shared" si="100"/>
        <v/>
      </c>
      <c r="CW42" s="47" t="str">
        <f t="shared" si="100"/>
        <v/>
      </c>
      <c r="CX42" s="47" t="str">
        <f t="shared" si="100"/>
        <v/>
      </c>
      <c r="CY42" s="47" t="str">
        <f t="shared" si="100"/>
        <v/>
      </c>
      <c r="CZ42" s="47" t="str">
        <f t="shared" si="101"/>
        <v/>
      </c>
      <c r="DA42" s="47" t="str">
        <f t="shared" si="101"/>
        <v/>
      </c>
      <c r="DB42" s="47" t="str">
        <f t="shared" si="101"/>
        <v/>
      </c>
      <c r="DC42" s="47" t="str">
        <f t="shared" si="101"/>
        <v/>
      </c>
      <c r="DD42" s="47" t="str">
        <f t="shared" si="101"/>
        <v/>
      </c>
      <c r="DE42" s="47" t="str">
        <f t="shared" si="101"/>
        <v/>
      </c>
      <c r="DF42" s="47" t="str">
        <f t="shared" si="101"/>
        <v/>
      </c>
      <c r="DG42" s="47" t="str">
        <f t="shared" si="101"/>
        <v/>
      </c>
      <c r="DH42" s="47" t="str">
        <f t="shared" si="101"/>
        <v/>
      </c>
      <c r="DI42" s="47" t="str">
        <f t="shared" si="101"/>
        <v/>
      </c>
      <c r="DJ42" s="47" t="str">
        <f t="shared" si="101"/>
        <v/>
      </c>
      <c r="DK42" s="47" t="str">
        <f t="shared" si="101"/>
        <v/>
      </c>
      <c r="DL42" s="47" t="str">
        <f t="shared" si="101"/>
        <v/>
      </c>
      <c r="DM42" s="47" t="str">
        <f t="shared" si="101"/>
        <v/>
      </c>
      <c r="DN42" s="47" t="str">
        <f t="shared" si="101"/>
        <v/>
      </c>
      <c r="DO42" s="47" t="str">
        <f t="shared" si="101"/>
        <v/>
      </c>
      <c r="DP42" s="47" t="str">
        <f t="shared" si="84"/>
        <v/>
      </c>
      <c r="DQ42" s="47" t="str">
        <f t="shared" si="72"/>
        <v/>
      </c>
      <c r="DR42" s="47" t="str">
        <f t="shared" si="72"/>
        <v/>
      </c>
      <c r="DS42" s="47" t="str">
        <f t="shared" si="72"/>
        <v/>
      </c>
      <c r="DT42" s="47" t="str">
        <f t="shared" si="72"/>
        <v/>
      </c>
      <c r="DU42" s="47" t="str">
        <f t="shared" si="72"/>
        <v/>
      </c>
      <c r="DV42" s="47" t="str">
        <f t="shared" si="72"/>
        <v/>
      </c>
      <c r="DW42" s="47" t="str">
        <f t="shared" si="85"/>
        <v/>
      </c>
      <c r="DX42" s="47" t="str">
        <f t="shared" si="85"/>
        <v/>
      </c>
      <c r="DY42" s="47" t="str">
        <f t="shared" si="85"/>
        <v/>
      </c>
      <c r="DZ42" s="179" t="str">
        <f t="shared" si="35"/>
        <v/>
      </c>
      <c r="EA42" s="47" t="str">
        <f t="shared" si="96"/>
        <v/>
      </c>
      <c r="EB42" s="47" t="str">
        <f t="shared" si="96"/>
        <v/>
      </c>
      <c r="EC42" s="47" t="str">
        <f t="shared" si="96"/>
        <v/>
      </c>
      <c r="ED42" s="47" t="str">
        <f t="shared" si="96"/>
        <v/>
      </c>
      <c r="EE42" s="47" t="str">
        <f t="shared" si="96"/>
        <v/>
      </c>
      <c r="EF42" s="47" t="str">
        <f t="shared" si="96"/>
        <v/>
      </c>
      <c r="EG42" s="47" t="str">
        <f t="shared" si="96"/>
        <v/>
      </c>
      <c r="EH42" s="47" t="str">
        <f t="shared" si="96"/>
        <v/>
      </c>
      <c r="EI42" s="47" t="str">
        <f t="shared" si="96"/>
        <v/>
      </c>
      <c r="EJ42" s="47" t="str">
        <f t="shared" si="96"/>
        <v/>
      </c>
      <c r="EK42" s="47" t="str">
        <f t="shared" si="96"/>
        <v/>
      </c>
      <c r="EL42" s="47" t="str">
        <f t="shared" si="96"/>
        <v/>
      </c>
      <c r="EM42" s="47" t="str">
        <f t="shared" si="96"/>
        <v/>
      </c>
      <c r="EN42" s="47" t="str">
        <f t="shared" si="96"/>
        <v/>
      </c>
      <c r="EO42" s="47" t="str">
        <f t="shared" si="96"/>
        <v/>
      </c>
      <c r="EP42" s="47" t="str">
        <f t="shared" si="86"/>
        <v/>
      </c>
      <c r="EQ42" s="47" t="str">
        <f t="shared" si="86"/>
        <v/>
      </c>
      <c r="ER42" s="47" t="str">
        <f t="shared" si="86"/>
        <v/>
      </c>
      <c r="ES42" s="47" t="str">
        <f t="shared" si="86"/>
        <v/>
      </c>
      <c r="ET42" s="47" t="str">
        <f t="shared" si="86"/>
        <v/>
      </c>
      <c r="EU42" s="47" t="str">
        <f t="shared" si="86"/>
        <v/>
      </c>
      <c r="EV42" s="47" t="str">
        <f t="shared" si="86"/>
        <v/>
      </c>
      <c r="EW42" s="47" t="str">
        <f t="shared" si="86"/>
        <v/>
      </c>
      <c r="EX42" s="47" t="str">
        <f t="shared" si="86"/>
        <v/>
      </c>
      <c r="EY42" s="47" t="str">
        <f t="shared" si="86"/>
        <v/>
      </c>
      <c r="EZ42" s="47" t="str">
        <f t="shared" si="86"/>
        <v/>
      </c>
      <c r="FA42" s="47" t="str">
        <f t="shared" si="86"/>
        <v/>
      </c>
      <c r="FB42" s="47" t="str">
        <f t="shared" si="86"/>
        <v/>
      </c>
      <c r="FC42" s="47" t="str">
        <f t="shared" si="86"/>
        <v/>
      </c>
      <c r="FD42" s="47" t="str">
        <f t="shared" si="73"/>
        <v/>
      </c>
      <c r="FE42" s="47" t="str">
        <f t="shared" si="73"/>
        <v/>
      </c>
      <c r="FF42" s="47" t="str">
        <f t="shared" si="73"/>
        <v/>
      </c>
      <c r="FG42" s="47" t="str">
        <f t="shared" si="73"/>
        <v/>
      </c>
      <c r="FH42" s="47" t="str">
        <f t="shared" si="73"/>
        <v/>
      </c>
      <c r="FI42" s="47" t="str">
        <f t="shared" si="73"/>
        <v/>
      </c>
      <c r="FJ42" s="47" t="str">
        <f t="shared" si="73"/>
        <v/>
      </c>
      <c r="FK42" s="47" t="str">
        <f t="shared" si="73"/>
        <v/>
      </c>
      <c r="FL42" s="47" t="str">
        <f t="shared" si="73"/>
        <v/>
      </c>
      <c r="FM42" s="47" t="str">
        <f t="shared" si="73"/>
        <v/>
      </c>
      <c r="FN42" s="47" t="str">
        <f t="shared" si="73"/>
        <v/>
      </c>
      <c r="FO42" s="47" t="str">
        <f t="shared" si="73"/>
        <v/>
      </c>
      <c r="FP42" s="47" t="str">
        <f t="shared" si="73"/>
        <v/>
      </c>
      <c r="FQ42" s="47" t="str">
        <f t="shared" si="73"/>
        <v/>
      </c>
      <c r="FR42" s="47" t="str">
        <f t="shared" si="73"/>
        <v/>
      </c>
      <c r="FS42" s="47" t="str">
        <f t="shared" si="73"/>
        <v/>
      </c>
      <c r="FT42" s="47" t="str">
        <f t="shared" si="74"/>
        <v/>
      </c>
      <c r="FU42" s="47" t="str">
        <f t="shared" si="74"/>
        <v/>
      </c>
      <c r="FV42" s="47" t="str">
        <f t="shared" si="74"/>
        <v/>
      </c>
      <c r="FW42" s="47" t="str">
        <f t="shared" si="74"/>
        <v/>
      </c>
      <c r="FX42" s="47" t="str">
        <f t="shared" si="74"/>
        <v/>
      </c>
      <c r="FY42" s="47" t="str">
        <f t="shared" si="74"/>
        <v/>
      </c>
      <c r="FZ42" s="47" t="str">
        <f t="shared" si="74"/>
        <v/>
      </c>
      <c r="GA42" s="47" t="str">
        <f t="shared" si="74"/>
        <v/>
      </c>
      <c r="GB42" s="47" t="str">
        <f t="shared" si="74"/>
        <v/>
      </c>
      <c r="GC42" s="47" t="str">
        <f t="shared" si="74"/>
        <v/>
      </c>
      <c r="GD42" s="47" t="str">
        <f t="shared" si="74"/>
        <v/>
      </c>
      <c r="GE42" s="47" t="str">
        <f t="shared" si="74"/>
        <v/>
      </c>
      <c r="GF42" s="47" t="str">
        <f t="shared" si="74"/>
        <v/>
      </c>
      <c r="GG42" s="47" t="str">
        <f t="shared" si="74"/>
        <v/>
      </c>
      <c r="GH42" s="47" t="str">
        <f t="shared" si="74"/>
        <v/>
      </c>
      <c r="GI42" s="47" t="str">
        <f t="shared" si="74"/>
        <v/>
      </c>
      <c r="GJ42" s="47" t="str">
        <f t="shared" si="75"/>
        <v/>
      </c>
      <c r="GK42" s="47" t="str">
        <f t="shared" si="75"/>
        <v/>
      </c>
      <c r="GL42" s="47" t="str">
        <f t="shared" si="75"/>
        <v/>
      </c>
      <c r="GM42" s="47" t="str">
        <f t="shared" si="75"/>
        <v/>
      </c>
      <c r="GN42" s="47" t="str">
        <f t="shared" si="75"/>
        <v/>
      </c>
      <c r="GO42" s="47" t="str">
        <f t="shared" si="75"/>
        <v/>
      </c>
      <c r="GP42" s="47" t="str">
        <f t="shared" si="75"/>
        <v/>
      </c>
      <c r="GQ42" s="47" t="str">
        <f t="shared" si="75"/>
        <v/>
      </c>
      <c r="GR42" s="47" t="str">
        <f t="shared" si="75"/>
        <v/>
      </c>
      <c r="GS42" s="47" t="str">
        <f t="shared" si="75"/>
        <v/>
      </c>
      <c r="GT42" s="47" t="str">
        <f t="shared" si="75"/>
        <v/>
      </c>
      <c r="GU42" s="47" t="str">
        <f t="shared" si="75"/>
        <v/>
      </c>
      <c r="GV42" s="47" t="str">
        <f t="shared" si="75"/>
        <v/>
      </c>
      <c r="GW42" s="47" t="str">
        <f t="shared" si="75"/>
        <v/>
      </c>
      <c r="GX42" s="47" t="str">
        <f t="shared" si="75"/>
        <v/>
      </c>
      <c r="GY42" s="47" t="str">
        <f t="shared" si="75"/>
        <v/>
      </c>
      <c r="GZ42" s="47" t="str">
        <f t="shared" si="76"/>
        <v/>
      </c>
      <c r="HA42" s="47" t="str">
        <f t="shared" si="76"/>
        <v/>
      </c>
      <c r="HB42" s="47" t="str">
        <f t="shared" si="76"/>
        <v/>
      </c>
      <c r="HC42" s="47" t="str">
        <f t="shared" si="76"/>
        <v/>
      </c>
      <c r="HD42" s="47" t="str">
        <f t="shared" si="76"/>
        <v/>
      </c>
      <c r="HE42" s="47" t="str">
        <f t="shared" si="76"/>
        <v/>
      </c>
      <c r="HF42" s="47" t="str">
        <f t="shared" si="76"/>
        <v/>
      </c>
      <c r="HG42" s="47" t="str">
        <f t="shared" si="76"/>
        <v/>
      </c>
      <c r="HH42" s="47" t="str">
        <f t="shared" si="76"/>
        <v/>
      </c>
      <c r="HI42" s="47" t="str">
        <f t="shared" si="76"/>
        <v/>
      </c>
      <c r="HJ42" s="47" t="str">
        <f t="shared" si="76"/>
        <v/>
      </c>
      <c r="HK42" s="47" t="str">
        <f t="shared" si="76"/>
        <v/>
      </c>
      <c r="HL42" s="47" t="str">
        <f t="shared" si="76"/>
        <v/>
      </c>
      <c r="HM42" s="47" t="str">
        <f t="shared" si="76"/>
        <v/>
      </c>
      <c r="HN42" s="47" t="str">
        <f t="shared" si="76"/>
        <v/>
      </c>
      <c r="HO42" s="47" t="str">
        <f t="shared" si="76"/>
        <v/>
      </c>
      <c r="HP42" s="47" t="str">
        <f t="shared" si="77"/>
        <v/>
      </c>
      <c r="HQ42" s="47" t="str">
        <f t="shared" si="77"/>
        <v/>
      </c>
      <c r="HR42" s="47" t="str">
        <f t="shared" si="46"/>
        <v/>
      </c>
      <c r="HS42" s="47" t="str">
        <f t="shared" si="16"/>
        <v/>
      </c>
      <c r="HT42" s="47" t="str">
        <f t="shared" si="16"/>
        <v/>
      </c>
      <c r="HU42" s="47" t="str">
        <f t="shared" si="16"/>
        <v/>
      </c>
      <c r="HV42" s="47" t="str">
        <f t="shared" si="16"/>
        <v/>
      </c>
      <c r="HW42" s="165" t="e">
        <f t="shared" si="56"/>
        <v>#N/A</v>
      </c>
      <c r="HX42" s="165" t="e">
        <f t="shared" si="56"/>
        <v>#N/A</v>
      </c>
      <c r="HY42" s="165" t="e">
        <f t="shared" si="56"/>
        <v>#N/A</v>
      </c>
      <c r="HZ42" s="165" t="e">
        <f t="shared" si="56"/>
        <v>#N/A</v>
      </c>
      <c r="IA42" s="165" t="e">
        <f t="shared" si="56"/>
        <v>#N/A</v>
      </c>
      <c r="IB42" s="165" t="e">
        <f t="shared" si="56"/>
        <v>#N/A</v>
      </c>
      <c r="IC42" s="165" t="e">
        <f t="shared" si="56"/>
        <v>#N/A</v>
      </c>
      <c r="ID42" s="165" t="e">
        <f t="shared" si="56"/>
        <v>#N/A</v>
      </c>
      <c r="IE42" s="165" t="e">
        <f t="shared" si="56"/>
        <v>#N/A</v>
      </c>
      <c r="IF42" s="165" t="e">
        <f t="shared" si="56"/>
        <v>#N/A</v>
      </c>
      <c r="IG42" s="165" t="e">
        <f t="shared" si="56"/>
        <v>#N/A</v>
      </c>
      <c r="IH42" s="165" t="e">
        <f t="shared" si="56"/>
        <v>#N/A</v>
      </c>
      <c r="II42" s="165" t="e">
        <f t="shared" si="56"/>
        <v>#N/A</v>
      </c>
      <c r="IJ42" s="165" t="e">
        <f t="shared" si="56"/>
        <v>#N/A</v>
      </c>
      <c r="IK42" s="165" t="e">
        <f t="shared" si="56"/>
        <v>#N/A</v>
      </c>
      <c r="IL42" s="165" t="e">
        <f t="shared" si="56"/>
        <v>#N/A</v>
      </c>
      <c r="IM42" s="165" t="e">
        <f t="shared" si="78"/>
        <v>#N/A</v>
      </c>
      <c r="IN42" s="165" t="e">
        <f t="shared" si="78"/>
        <v>#N/A</v>
      </c>
      <c r="IO42" s="165" t="e">
        <f t="shared" si="78"/>
        <v>#N/A</v>
      </c>
      <c r="IP42" s="165" t="e">
        <f t="shared" si="78"/>
        <v>#N/A</v>
      </c>
      <c r="IQ42" s="165" t="e">
        <f t="shared" si="78"/>
        <v>#N/A</v>
      </c>
      <c r="IR42" s="165" t="e">
        <f t="shared" si="78"/>
        <v>#N/A</v>
      </c>
      <c r="IS42" s="165" t="e">
        <f t="shared" si="78"/>
        <v>#N/A</v>
      </c>
      <c r="IT42" s="165" t="e">
        <f t="shared" si="78"/>
        <v>#N/A</v>
      </c>
      <c r="IU42" s="165" t="e">
        <f t="shared" si="78"/>
        <v>#N/A</v>
      </c>
      <c r="IV42" s="165" t="e">
        <f t="shared" si="78"/>
        <v>#N/A</v>
      </c>
      <c r="IW42" s="165" t="e">
        <f t="shared" si="78"/>
        <v>#N/A</v>
      </c>
      <c r="IX42" s="165" t="e">
        <f t="shared" si="78"/>
        <v>#N/A</v>
      </c>
      <c r="IY42" s="165" t="e">
        <f t="shared" si="78"/>
        <v>#N/A</v>
      </c>
      <c r="IZ42" s="165" t="e">
        <f t="shared" si="78"/>
        <v>#N/A</v>
      </c>
      <c r="JA42" s="165" t="e">
        <f t="shared" si="78"/>
        <v>#N/A</v>
      </c>
      <c r="JB42" s="165" t="e">
        <f t="shared" si="78"/>
        <v>#N/A</v>
      </c>
      <c r="JC42" s="165" t="e">
        <f t="shared" si="87"/>
        <v>#N/A</v>
      </c>
      <c r="JD42" s="165" t="e">
        <f t="shared" si="87"/>
        <v>#N/A</v>
      </c>
      <c r="JE42" s="165" t="e">
        <f t="shared" si="88"/>
        <v>#N/A</v>
      </c>
      <c r="JF42" s="165" t="e">
        <f t="shared" si="88"/>
        <v>#N/A</v>
      </c>
      <c r="JG42" s="165" t="e">
        <f t="shared" si="88"/>
        <v>#N/A</v>
      </c>
      <c r="JH42" s="165" t="e">
        <f t="shared" si="88"/>
        <v>#N/A</v>
      </c>
      <c r="JI42" s="165" t="e">
        <f t="shared" si="88"/>
        <v>#N/A</v>
      </c>
      <c r="JJ42" s="165" t="e">
        <f t="shared" si="88"/>
        <v>#N/A</v>
      </c>
      <c r="JK42" s="165" t="e">
        <f t="shared" si="88"/>
        <v>#N/A</v>
      </c>
      <c r="JL42" s="165" t="e">
        <f t="shared" si="88"/>
        <v>#N/A</v>
      </c>
      <c r="JM42" s="165" t="e">
        <f t="shared" si="88"/>
        <v>#N/A</v>
      </c>
      <c r="JN42" s="165" t="e">
        <f t="shared" si="88"/>
        <v>#N/A</v>
      </c>
      <c r="JO42" s="165" t="e">
        <f t="shared" si="88"/>
        <v>#N/A</v>
      </c>
      <c r="JP42" s="165" t="e">
        <f t="shared" si="88"/>
        <v>#N/A</v>
      </c>
      <c r="JQ42" s="165" t="e">
        <f t="shared" si="88"/>
        <v>#N/A</v>
      </c>
      <c r="JR42" s="165" t="e">
        <f t="shared" si="88"/>
        <v>#N/A</v>
      </c>
      <c r="JS42" s="165" t="e">
        <f t="shared" si="88"/>
        <v>#N/A</v>
      </c>
      <c r="JT42" s="165" t="e">
        <f t="shared" si="79"/>
        <v>#N/A</v>
      </c>
      <c r="JU42" s="165" t="e">
        <f t="shared" si="79"/>
        <v>#N/A</v>
      </c>
      <c r="JV42" s="165" t="e">
        <f t="shared" si="79"/>
        <v>#N/A</v>
      </c>
      <c r="JW42" s="165" t="e">
        <f t="shared" si="79"/>
        <v>#N/A</v>
      </c>
      <c r="JX42" s="165" t="e">
        <f t="shared" si="79"/>
        <v>#N/A</v>
      </c>
      <c r="JY42" s="165" t="e">
        <f t="shared" si="79"/>
        <v>#N/A</v>
      </c>
      <c r="JZ42" s="165" t="e">
        <f t="shared" si="79"/>
        <v>#N/A</v>
      </c>
      <c r="KA42" s="165" t="e">
        <f t="shared" si="79"/>
        <v>#N/A</v>
      </c>
      <c r="KB42" s="165" t="e">
        <f t="shared" si="79"/>
        <v>#N/A</v>
      </c>
      <c r="KC42" s="165" t="e">
        <f t="shared" si="79"/>
        <v>#N/A</v>
      </c>
      <c r="KD42" s="165" t="e">
        <f t="shared" si="79"/>
        <v>#N/A</v>
      </c>
      <c r="KE42" s="165" t="e">
        <f t="shared" si="79"/>
        <v>#N/A</v>
      </c>
      <c r="KF42" s="165" t="e">
        <f t="shared" si="79"/>
        <v>#N/A</v>
      </c>
      <c r="KG42" s="165" t="e">
        <f t="shared" si="79"/>
        <v>#N/A</v>
      </c>
      <c r="KH42" s="165" t="e">
        <f t="shared" si="79"/>
        <v>#N/A</v>
      </c>
      <c r="KI42" s="165" t="e">
        <f t="shared" si="79"/>
        <v>#N/A</v>
      </c>
      <c r="KJ42" s="165" t="e">
        <f t="shared" si="89"/>
        <v>#N/A</v>
      </c>
      <c r="KK42" s="165" t="e">
        <f t="shared" si="89"/>
        <v>#N/A</v>
      </c>
      <c r="KL42" s="165" t="e">
        <f t="shared" si="89"/>
        <v>#N/A</v>
      </c>
      <c r="KM42" s="165" t="e">
        <f t="shared" si="89"/>
        <v>#N/A</v>
      </c>
      <c r="KN42" s="165" t="e">
        <f t="shared" si="89"/>
        <v>#N/A</v>
      </c>
      <c r="KO42" s="165" t="e">
        <f t="shared" si="89"/>
        <v>#N/A</v>
      </c>
      <c r="KP42" s="165" t="e">
        <f t="shared" si="89"/>
        <v>#N/A</v>
      </c>
      <c r="KQ42" s="165" t="e">
        <f t="shared" si="89"/>
        <v>#N/A</v>
      </c>
      <c r="KR42" s="165" t="e">
        <f t="shared" si="89"/>
        <v>#N/A</v>
      </c>
      <c r="KS42" s="165" t="e">
        <f t="shared" si="89"/>
        <v>#N/A</v>
      </c>
      <c r="KT42" s="165" t="e">
        <f t="shared" si="89"/>
        <v>#N/A</v>
      </c>
      <c r="KU42" s="165" t="e">
        <f t="shared" si="89"/>
        <v>#N/A</v>
      </c>
      <c r="KV42" s="165" t="e">
        <f t="shared" si="89"/>
        <v>#N/A</v>
      </c>
      <c r="KW42" s="165" t="e">
        <f t="shared" si="89"/>
        <v>#N/A</v>
      </c>
      <c r="KX42" s="165" t="e">
        <f t="shared" si="89"/>
        <v>#N/A</v>
      </c>
      <c r="KY42" s="165" t="e">
        <f t="shared" si="89"/>
        <v>#N/A</v>
      </c>
      <c r="KZ42" s="165" t="e">
        <f t="shared" si="80"/>
        <v>#N/A</v>
      </c>
      <c r="LA42" s="165" t="e">
        <f t="shared" si="80"/>
        <v>#N/A</v>
      </c>
      <c r="LB42" s="165" t="e">
        <f t="shared" si="80"/>
        <v>#N/A</v>
      </c>
      <c r="LC42" s="165" t="e">
        <f t="shared" si="80"/>
        <v>#N/A</v>
      </c>
      <c r="LD42" s="165" t="e">
        <f t="shared" si="80"/>
        <v>#N/A</v>
      </c>
      <c r="LE42" s="165" t="e">
        <f t="shared" si="80"/>
        <v>#N/A</v>
      </c>
      <c r="LF42" s="165" t="e">
        <f t="shared" si="80"/>
        <v>#N/A</v>
      </c>
      <c r="LG42" s="165" t="e">
        <f t="shared" si="80"/>
        <v>#N/A</v>
      </c>
      <c r="LH42" s="165" t="e">
        <f t="shared" si="80"/>
        <v>#N/A</v>
      </c>
      <c r="LI42" s="165" t="e">
        <f t="shared" si="80"/>
        <v>#N/A</v>
      </c>
      <c r="LJ42" s="165" t="e">
        <f t="shared" si="80"/>
        <v>#N/A</v>
      </c>
      <c r="LK42" s="165" t="e">
        <f t="shared" si="80"/>
        <v>#N/A</v>
      </c>
      <c r="LL42" s="165" t="e">
        <f t="shared" si="80"/>
        <v>#N/A</v>
      </c>
      <c r="LM42" s="165" t="e">
        <f t="shared" si="80"/>
        <v>#N/A</v>
      </c>
      <c r="LN42" s="165" t="e">
        <f t="shared" si="90"/>
        <v>#N/A</v>
      </c>
      <c r="LO42" s="165" t="e">
        <f t="shared" si="90"/>
        <v>#N/A</v>
      </c>
      <c r="LP42" s="165" t="e">
        <f t="shared" si="90"/>
        <v>#N/A</v>
      </c>
      <c r="LQ42" s="165" t="e">
        <f t="shared" si="91"/>
        <v>#N/A</v>
      </c>
      <c r="LR42" s="165" t="e">
        <f t="shared" si="91"/>
        <v>#N/A</v>
      </c>
      <c r="LS42" s="165" t="e">
        <f t="shared" si="91"/>
        <v>#N/A</v>
      </c>
      <c r="LT42" s="165" t="e">
        <f t="shared" si="91"/>
        <v>#N/A</v>
      </c>
      <c r="LU42" s="165" t="e">
        <f t="shared" si="91"/>
        <v>#N/A</v>
      </c>
      <c r="LV42" s="165" t="e">
        <f t="shared" si="91"/>
        <v>#N/A</v>
      </c>
      <c r="LW42" s="165" t="e">
        <f t="shared" si="91"/>
        <v>#N/A</v>
      </c>
      <c r="LX42" s="165" t="e">
        <f t="shared" si="91"/>
        <v>#N/A</v>
      </c>
      <c r="LY42" s="165" t="e">
        <f t="shared" si="91"/>
        <v>#N/A</v>
      </c>
      <c r="LZ42" s="165" t="e">
        <f t="shared" si="91"/>
        <v>#N/A</v>
      </c>
      <c r="MA42" s="165" t="e">
        <f t="shared" si="91"/>
        <v>#N/A</v>
      </c>
      <c r="MB42" s="165" t="e">
        <f t="shared" si="91"/>
        <v>#N/A</v>
      </c>
      <c r="MC42" s="165" t="e">
        <f t="shared" si="91"/>
        <v>#N/A</v>
      </c>
      <c r="MD42" s="165" t="e">
        <f t="shared" si="91"/>
        <v>#N/A</v>
      </c>
      <c r="ME42" s="165" t="e">
        <f t="shared" si="91"/>
        <v>#N/A</v>
      </c>
      <c r="MF42" s="165" t="e">
        <f t="shared" si="81"/>
        <v>#N/A</v>
      </c>
      <c r="MG42" s="165" t="e">
        <f t="shared" si="81"/>
        <v>#N/A</v>
      </c>
      <c r="MH42" s="165" t="e">
        <f t="shared" si="81"/>
        <v>#N/A</v>
      </c>
      <c r="MI42" s="165" t="e">
        <f t="shared" si="81"/>
        <v>#N/A</v>
      </c>
      <c r="MJ42" s="165" t="e">
        <f t="shared" si="81"/>
        <v>#N/A</v>
      </c>
      <c r="MK42" s="165" t="e">
        <f t="shared" si="81"/>
        <v>#N/A</v>
      </c>
      <c r="ML42" s="165" t="e">
        <f t="shared" si="81"/>
        <v>#N/A</v>
      </c>
      <c r="MM42" s="165" t="e">
        <f t="shared" si="81"/>
        <v>#N/A</v>
      </c>
      <c r="MN42" s="165" t="e">
        <f t="shared" si="81"/>
        <v>#N/A</v>
      </c>
      <c r="MO42" s="165" t="e">
        <f t="shared" si="81"/>
        <v>#N/A</v>
      </c>
      <c r="MP42" s="165" t="e">
        <f t="shared" si="81"/>
        <v>#N/A</v>
      </c>
      <c r="MQ42" s="165" t="e">
        <f t="shared" si="81"/>
        <v>#N/A</v>
      </c>
      <c r="MR42" s="165" t="e">
        <f t="shared" si="81"/>
        <v>#N/A</v>
      </c>
      <c r="MS42" s="165" t="e">
        <f t="shared" si="81"/>
        <v>#N/A</v>
      </c>
      <c r="MT42" s="165" t="e">
        <f t="shared" si="81"/>
        <v>#N/A</v>
      </c>
      <c r="MU42" s="165" t="e">
        <f t="shared" si="81"/>
        <v>#N/A</v>
      </c>
      <c r="MV42" s="165" t="e">
        <f t="shared" si="92"/>
        <v>#N/A</v>
      </c>
      <c r="MW42" s="165" t="e">
        <f t="shared" si="92"/>
        <v>#N/A</v>
      </c>
      <c r="MX42" s="165" t="e">
        <f t="shared" si="92"/>
        <v>#N/A</v>
      </c>
      <c r="MY42" s="165" t="e">
        <f t="shared" si="92"/>
        <v>#N/A</v>
      </c>
      <c r="MZ42" s="165" t="e">
        <f t="shared" si="92"/>
        <v>#N/A</v>
      </c>
      <c r="NA42" s="165" t="e">
        <f t="shared" si="92"/>
        <v>#N/A</v>
      </c>
      <c r="NB42" s="165" t="e">
        <f t="shared" si="92"/>
        <v>#N/A</v>
      </c>
      <c r="NC42" s="165" t="e">
        <f t="shared" si="92"/>
        <v>#N/A</v>
      </c>
      <c r="ND42" s="165" t="e">
        <f t="shared" si="92"/>
        <v>#N/A</v>
      </c>
      <c r="NE42" s="165" t="e">
        <f t="shared" si="92"/>
        <v>#N/A</v>
      </c>
      <c r="NF42" s="165" t="e">
        <f t="shared" si="92"/>
        <v>#N/A</v>
      </c>
      <c r="NG42" s="165" t="e">
        <f t="shared" si="92"/>
        <v>#N/A</v>
      </c>
      <c r="NH42" s="165" t="e">
        <f t="shared" si="92"/>
        <v>#N/A</v>
      </c>
      <c r="NI42" s="165" t="e">
        <f t="shared" si="92"/>
        <v>#N/A</v>
      </c>
      <c r="NJ42" s="165" t="e">
        <f t="shared" si="92"/>
        <v>#N/A</v>
      </c>
      <c r="NK42" s="165" t="e">
        <f t="shared" si="92"/>
        <v>#N/A</v>
      </c>
      <c r="NL42" s="165" t="e">
        <f t="shared" si="82"/>
        <v>#N/A</v>
      </c>
      <c r="NM42" s="165" t="e">
        <f t="shared" si="82"/>
        <v>#N/A</v>
      </c>
      <c r="NN42" s="165" t="e">
        <f t="shared" si="82"/>
        <v>#N/A</v>
      </c>
      <c r="NO42" s="165" t="e">
        <f t="shared" si="82"/>
        <v>#N/A</v>
      </c>
      <c r="NP42" s="165" t="e">
        <f t="shared" si="82"/>
        <v>#N/A</v>
      </c>
      <c r="NQ42" s="165" t="e">
        <f t="shared" si="82"/>
        <v>#N/A</v>
      </c>
      <c r="NR42" s="165" t="e">
        <f t="shared" si="82"/>
        <v>#N/A</v>
      </c>
      <c r="NS42" s="165" t="e">
        <f t="shared" si="82"/>
        <v>#N/A</v>
      </c>
      <c r="NT42" s="165" t="e">
        <f t="shared" si="82"/>
        <v>#N/A</v>
      </c>
      <c r="NU42" s="165" t="e">
        <f t="shared" si="82"/>
        <v>#N/A</v>
      </c>
      <c r="NV42" s="165" t="e">
        <f t="shared" si="82"/>
        <v>#N/A</v>
      </c>
      <c r="NW42" s="165" t="e">
        <f t="shared" si="82"/>
        <v>#N/A</v>
      </c>
      <c r="NX42" s="165" t="e">
        <f t="shared" si="82"/>
        <v>#N/A</v>
      </c>
      <c r="NY42" s="165" t="e">
        <f t="shared" si="82"/>
        <v>#N/A</v>
      </c>
      <c r="NZ42" s="165" t="e">
        <f t="shared" si="93"/>
        <v>#N/A</v>
      </c>
      <c r="OA42" s="165" t="e">
        <f t="shared" si="93"/>
        <v>#N/A</v>
      </c>
      <c r="OB42" s="165" t="e">
        <f t="shared" si="93"/>
        <v>#N/A</v>
      </c>
      <c r="OC42" s="165" t="e">
        <f t="shared" si="94"/>
        <v>#N/A</v>
      </c>
      <c r="OD42" s="165" t="e">
        <f t="shared" si="94"/>
        <v>#N/A</v>
      </c>
      <c r="OE42" s="165" t="e">
        <f t="shared" si="94"/>
        <v>#N/A</v>
      </c>
      <c r="OF42" s="165" t="e">
        <f t="shared" si="94"/>
        <v>#N/A</v>
      </c>
      <c r="OG42" s="165" t="e">
        <f t="shared" si="94"/>
        <v>#N/A</v>
      </c>
      <c r="OH42" s="165" t="e">
        <f t="shared" si="94"/>
        <v>#N/A</v>
      </c>
      <c r="OI42" s="165" t="e">
        <f t="shared" si="94"/>
        <v>#N/A</v>
      </c>
      <c r="OJ42" s="165" t="e">
        <f t="shared" si="94"/>
        <v>#N/A</v>
      </c>
      <c r="OK42" s="165" t="e">
        <f t="shared" si="94"/>
        <v>#N/A</v>
      </c>
      <c r="OL42" s="165" t="e">
        <f t="shared" si="94"/>
        <v>#N/A</v>
      </c>
      <c r="OM42" s="165" t="e">
        <f t="shared" si="94"/>
        <v>#N/A</v>
      </c>
      <c r="ON42" s="165" t="e">
        <f t="shared" si="94"/>
        <v>#N/A</v>
      </c>
      <c r="OO42" s="165" t="e">
        <f t="shared" si="94"/>
        <v>#N/A</v>
      </c>
      <c r="OP42" s="165" t="e">
        <f t="shared" si="94"/>
        <v>#N/A</v>
      </c>
      <c r="OQ42" s="165" t="e">
        <f t="shared" si="94"/>
        <v>#N/A</v>
      </c>
      <c r="OR42" s="165" t="e">
        <f t="shared" si="83"/>
        <v>#N/A</v>
      </c>
      <c r="OS42" s="165" t="e">
        <f t="shared" si="83"/>
        <v>#N/A</v>
      </c>
      <c r="OT42" s="165" t="e">
        <f t="shared" si="83"/>
        <v>#N/A</v>
      </c>
      <c r="OU42" s="165" t="e">
        <f t="shared" si="83"/>
        <v>#N/A</v>
      </c>
      <c r="OV42" s="165" t="e">
        <f t="shared" si="83"/>
        <v>#N/A</v>
      </c>
      <c r="OW42" s="165" t="e">
        <f t="shared" si="83"/>
        <v>#N/A</v>
      </c>
      <c r="OX42" s="165" t="e">
        <f t="shared" si="83"/>
        <v>#N/A</v>
      </c>
      <c r="OY42" s="165" t="e">
        <f t="shared" si="83"/>
        <v>#N/A</v>
      </c>
      <c r="OZ42" s="165" t="e">
        <f t="shared" si="83"/>
        <v>#N/A</v>
      </c>
      <c r="PA42" s="165" t="e">
        <f t="shared" si="83"/>
        <v>#N/A</v>
      </c>
      <c r="PB42" s="165" t="e">
        <f t="shared" si="83"/>
        <v>#N/A</v>
      </c>
      <c r="PC42" s="165" t="e">
        <f t="shared" si="83"/>
        <v>#N/A</v>
      </c>
      <c r="PD42" s="165" t="e">
        <f t="shared" si="83"/>
        <v>#N/A</v>
      </c>
      <c r="PE42" s="165" t="e">
        <f t="shared" si="83"/>
        <v>#N/A</v>
      </c>
      <c r="PF42" s="165" t="e">
        <f t="shared" si="83"/>
        <v>#N/A</v>
      </c>
      <c r="PG42" s="165" t="e">
        <f t="shared" si="83"/>
        <v>#N/A</v>
      </c>
      <c r="PH42" s="165" t="e">
        <f t="shared" si="95"/>
        <v>#N/A</v>
      </c>
      <c r="PI42" s="165" t="e">
        <f t="shared" si="95"/>
        <v>#N/A</v>
      </c>
      <c r="PJ42" s="165" t="e">
        <f t="shared" si="95"/>
        <v>#N/A</v>
      </c>
      <c r="PK42" s="165" t="e">
        <f t="shared" si="95"/>
        <v>#N/A</v>
      </c>
      <c r="PL42" s="165" t="e">
        <f t="shared" si="95"/>
        <v>#N/A</v>
      </c>
      <c r="PM42" s="165" t="e">
        <f t="shared" si="95"/>
        <v>#N/A</v>
      </c>
      <c r="PN42" s="165" t="e">
        <f t="shared" si="95"/>
        <v>#N/A</v>
      </c>
      <c r="PO42" s="165" t="e">
        <f t="shared" si="95"/>
        <v>#N/A</v>
      </c>
    </row>
    <row r="43" spans="1:431" hidden="1" x14ac:dyDescent="0.45">
      <c r="A43" s="362"/>
      <c r="B43" s="368" t="str">
        <f>IF($R43="","",ROUND(_xlfn.NORM.INV(ABS(VLOOKUP($T$1,VLookups!$A$43:$B$44,2,FALSE)-B$2),$N43,$R43),0))</f>
        <v/>
      </c>
      <c r="C43" s="374" t="str">
        <f t="shared" si="36"/>
        <v/>
      </c>
      <c r="D43" s="375" t="str">
        <f t="shared" si="37"/>
        <v/>
      </c>
      <c r="E43" s="105"/>
      <c r="F43" s="113"/>
      <c r="G43" s="118" t="str">
        <f t="shared" si="30"/>
        <v/>
      </c>
      <c r="H43" s="91"/>
      <c r="I43" s="118" t="str">
        <f t="shared" si="31"/>
        <v/>
      </c>
      <c r="J43" s="113"/>
      <c r="K43" s="106"/>
      <c r="L43" s="120" t="str">
        <f t="shared" si="0"/>
        <v/>
      </c>
      <c r="M43" s="120" t="str">
        <f t="shared" si="1"/>
        <v/>
      </c>
      <c r="N43" s="71" t="str">
        <f t="shared" si="32"/>
        <v/>
      </c>
      <c r="O43" s="23"/>
      <c r="P43" s="55"/>
      <c r="Q43" s="298"/>
      <c r="R43" s="72" t="str">
        <f>IF(AND(G43&gt;0,H43&gt;0,I43&gt;0),IF(ISBLANK(Q43),IF(ISBLANK(O43),"",(I43-G43)*VLOOKUP(O43,VLookups!$A$4:$B$13,2,FALSE)),Q43),"")</f>
        <v/>
      </c>
      <c r="S43" s="73" t="str">
        <f t="shared" si="2"/>
        <v/>
      </c>
      <c r="T43" s="91"/>
      <c r="U43" s="265" t="str">
        <f>IF(AND(T43&gt;0,H43&gt;0,NOT(R43="")),ABS(VLOOKUP($T$1,VLookups!$A$43:$B$44,2,FALSE)-_xlfn.NORM.DIST(T43,N43,R43,TRUE)),"")</f>
        <v/>
      </c>
      <c r="V43" s="90" t="str">
        <f>IF(AND($G43&gt;0,$H43&gt;0,$I43&gt;0,NOT(ISBLANK($O43))),_xlfn.NORM.INV(ABS(VLOOKUP($T$1,VLookups!$A$43:$B$44,2,FALSE)-V$3),$N43,$R43),"")</f>
        <v/>
      </c>
      <c r="W43" s="89" t="str">
        <f>IF(AND($G43&gt;0,$H43&gt;0,$I43&gt;0,NOT(ISBLANK($O43))),_xlfn.NORM.INV(ABS(VLOOKUP($T$1,VLookups!$A$43:$B$44,2,FALSE)-W$3),$N43,$R43),"")</f>
        <v/>
      </c>
      <c r="X43" s="90" t="str">
        <f>IF(AND($G43&gt;0,$H43&gt;0,$I43&gt;0,NOT(ISBLANK($O43))),_xlfn.NORM.INV(ABS(VLOOKUP($T$1,VLookups!$A$43:$B$44,2,FALSE)-X$3),$N43,$R43),"")</f>
        <v/>
      </c>
      <c r="Y43" s="89" t="str">
        <f>IF(AND($G43&gt;0,$H43&gt;0,$I43&gt;0,NOT(ISBLANK($O43))),_xlfn.NORM.INV(ABS(VLOOKUP($T$1,VLookups!$A$43:$B$44,2,FALSE)-Y$3),$N43,$R43),"")</f>
        <v/>
      </c>
      <c r="Z43" s="90" t="str">
        <f>IF(AND($G43&gt;0,$H43&gt;0,$I43&gt;0,NOT(ISBLANK($O43))),_xlfn.NORM.INV(ABS(VLOOKUP($T$1,VLookups!$A$43:$B$44,2,FALSE)-Z$3),$N43,$R43),"")</f>
        <v/>
      </c>
      <c r="AA43" s="89" t="str">
        <f>IF(AND($G43&gt;0,$H43&gt;0,$I43&gt;0,NOT(ISBLANK($O43))),_xlfn.NORM.INV(ABS(VLOOKUP($T$1,VLookups!$A$43:$B$44,2,FALSE)-AA$3),$N43,$R43),"")</f>
        <v/>
      </c>
      <c r="AB43" s="5"/>
      <c r="AC43" s="164" t="str">
        <f t="shared" si="33"/>
        <v/>
      </c>
      <c r="AD43" s="47" t="str">
        <f t="shared" si="102"/>
        <v/>
      </c>
      <c r="AE43" s="47" t="str">
        <f t="shared" si="102"/>
        <v/>
      </c>
      <c r="AF43" s="47" t="str">
        <f t="shared" si="102"/>
        <v/>
      </c>
      <c r="AG43" s="47" t="str">
        <f t="shared" si="102"/>
        <v/>
      </c>
      <c r="AH43" s="47" t="str">
        <f t="shared" si="102"/>
        <v/>
      </c>
      <c r="AI43" s="47" t="str">
        <f t="shared" si="102"/>
        <v/>
      </c>
      <c r="AJ43" s="47" t="str">
        <f t="shared" si="102"/>
        <v/>
      </c>
      <c r="AK43" s="47" t="str">
        <f t="shared" si="102"/>
        <v/>
      </c>
      <c r="AL43" s="47" t="str">
        <f t="shared" si="102"/>
        <v/>
      </c>
      <c r="AM43" s="47" t="str">
        <f t="shared" si="102"/>
        <v/>
      </c>
      <c r="AN43" s="47" t="str">
        <f t="shared" si="102"/>
        <v/>
      </c>
      <c r="AO43" s="47" t="str">
        <f t="shared" si="102"/>
        <v/>
      </c>
      <c r="AP43" s="47" t="str">
        <f t="shared" si="102"/>
        <v/>
      </c>
      <c r="AQ43" s="47" t="str">
        <f t="shared" si="102"/>
        <v/>
      </c>
      <c r="AR43" s="47" t="str">
        <f t="shared" si="102"/>
        <v/>
      </c>
      <c r="AS43" s="47" t="str">
        <f t="shared" si="102"/>
        <v/>
      </c>
      <c r="AT43" s="47" t="str">
        <f t="shared" si="98"/>
        <v/>
      </c>
      <c r="AU43" s="47" t="str">
        <f t="shared" si="98"/>
        <v/>
      </c>
      <c r="AV43" s="47" t="str">
        <f t="shared" si="98"/>
        <v/>
      </c>
      <c r="AW43" s="47" t="str">
        <f t="shared" si="98"/>
        <v/>
      </c>
      <c r="AX43" s="47" t="str">
        <f t="shared" si="98"/>
        <v/>
      </c>
      <c r="AY43" s="47" t="str">
        <f t="shared" si="98"/>
        <v/>
      </c>
      <c r="AZ43" s="47" t="str">
        <f t="shared" si="98"/>
        <v/>
      </c>
      <c r="BA43" s="47" t="str">
        <f t="shared" si="98"/>
        <v/>
      </c>
      <c r="BB43" s="47" t="str">
        <f t="shared" si="98"/>
        <v/>
      </c>
      <c r="BC43" s="47" t="str">
        <f t="shared" si="98"/>
        <v/>
      </c>
      <c r="BD43" s="47" t="str">
        <f t="shared" si="98"/>
        <v/>
      </c>
      <c r="BE43" s="47" t="str">
        <f t="shared" si="98"/>
        <v/>
      </c>
      <c r="BF43" s="47" t="str">
        <f t="shared" si="98"/>
        <v/>
      </c>
      <c r="BG43" s="47" t="str">
        <f t="shared" si="98"/>
        <v/>
      </c>
      <c r="BH43" s="47" t="str">
        <f t="shared" si="98"/>
        <v/>
      </c>
      <c r="BI43" s="47" t="str">
        <f t="shared" si="99"/>
        <v/>
      </c>
      <c r="BJ43" s="47" t="str">
        <f t="shared" si="99"/>
        <v/>
      </c>
      <c r="BK43" s="47" t="str">
        <f t="shared" si="99"/>
        <v/>
      </c>
      <c r="BL43" s="47" t="str">
        <f t="shared" si="99"/>
        <v/>
      </c>
      <c r="BM43" s="47" t="str">
        <f t="shared" si="99"/>
        <v/>
      </c>
      <c r="BN43" s="47" t="str">
        <f t="shared" si="99"/>
        <v/>
      </c>
      <c r="BO43" s="47" t="str">
        <f t="shared" si="99"/>
        <v/>
      </c>
      <c r="BP43" s="47" t="str">
        <f t="shared" si="99"/>
        <v/>
      </c>
      <c r="BQ43" s="47" t="str">
        <f t="shared" si="99"/>
        <v/>
      </c>
      <c r="BR43" s="47" t="str">
        <f t="shared" si="99"/>
        <v/>
      </c>
      <c r="BS43" s="47" t="str">
        <f t="shared" si="99"/>
        <v/>
      </c>
      <c r="BT43" s="47" t="str">
        <f t="shared" si="99"/>
        <v/>
      </c>
      <c r="BU43" s="47" t="str">
        <f t="shared" si="99"/>
        <v/>
      </c>
      <c r="BV43" s="47" t="str">
        <f t="shared" si="99"/>
        <v/>
      </c>
      <c r="BW43" s="47" t="str">
        <f t="shared" si="99"/>
        <v/>
      </c>
      <c r="BX43" s="47" t="str">
        <f t="shared" si="99"/>
        <v/>
      </c>
      <c r="BY43" s="47" t="str">
        <f t="shared" si="97"/>
        <v/>
      </c>
      <c r="BZ43" s="47" t="str">
        <f t="shared" si="97"/>
        <v/>
      </c>
      <c r="CA43" s="47" t="str">
        <f t="shared" si="97"/>
        <v/>
      </c>
      <c r="CB43" s="47" t="str">
        <f t="shared" si="97"/>
        <v/>
      </c>
      <c r="CC43" s="47" t="str">
        <f t="shared" si="97"/>
        <v/>
      </c>
      <c r="CD43" s="47" t="str">
        <f t="shared" si="97"/>
        <v/>
      </c>
      <c r="CE43" s="47" t="str">
        <f t="shared" si="97"/>
        <v/>
      </c>
      <c r="CF43" s="47" t="str">
        <f t="shared" si="97"/>
        <v/>
      </c>
      <c r="CG43" s="47" t="str">
        <f t="shared" si="97"/>
        <v/>
      </c>
      <c r="CH43" s="47" t="str">
        <f t="shared" si="97"/>
        <v/>
      </c>
      <c r="CI43" s="47" t="str">
        <f t="shared" si="97"/>
        <v/>
      </c>
      <c r="CJ43" s="47" t="str">
        <f t="shared" si="100"/>
        <v/>
      </c>
      <c r="CK43" s="47" t="str">
        <f t="shared" si="100"/>
        <v/>
      </c>
      <c r="CL43" s="47" t="str">
        <f t="shared" si="100"/>
        <v/>
      </c>
      <c r="CM43" s="47" t="str">
        <f t="shared" si="100"/>
        <v/>
      </c>
      <c r="CN43" s="47" t="str">
        <f t="shared" si="100"/>
        <v/>
      </c>
      <c r="CO43" s="47" t="str">
        <f t="shared" si="100"/>
        <v/>
      </c>
      <c r="CP43" s="47" t="str">
        <f t="shared" si="100"/>
        <v/>
      </c>
      <c r="CQ43" s="47" t="str">
        <f t="shared" si="100"/>
        <v/>
      </c>
      <c r="CR43" s="47" t="str">
        <f t="shared" si="100"/>
        <v/>
      </c>
      <c r="CS43" s="47" t="str">
        <f t="shared" si="100"/>
        <v/>
      </c>
      <c r="CT43" s="47" t="str">
        <f t="shared" si="100"/>
        <v/>
      </c>
      <c r="CU43" s="47" t="str">
        <f t="shared" si="100"/>
        <v/>
      </c>
      <c r="CV43" s="47" t="str">
        <f t="shared" si="100"/>
        <v/>
      </c>
      <c r="CW43" s="47" t="str">
        <f t="shared" si="100"/>
        <v/>
      </c>
      <c r="CX43" s="47" t="str">
        <f t="shared" si="100"/>
        <v/>
      </c>
      <c r="CY43" s="47" t="str">
        <f t="shared" si="100"/>
        <v/>
      </c>
      <c r="CZ43" s="47" t="str">
        <f t="shared" si="101"/>
        <v/>
      </c>
      <c r="DA43" s="47" t="str">
        <f t="shared" si="101"/>
        <v/>
      </c>
      <c r="DB43" s="47" t="str">
        <f t="shared" si="101"/>
        <v/>
      </c>
      <c r="DC43" s="47" t="str">
        <f t="shared" si="101"/>
        <v/>
      </c>
      <c r="DD43" s="47" t="str">
        <f t="shared" si="101"/>
        <v/>
      </c>
      <c r="DE43" s="47" t="str">
        <f t="shared" si="101"/>
        <v/>
      </c>
      <c r="DF43" s="47" t="str">
        <f t="shared" si="101"/>
        <v/>
      </c>
      <c r="DG43" s="47" t="str">
        <f t="shared" si="101"/>
        <v/>
      </c>
      <c r="DH43" s="47" t="str">
        <f t="shared" si="101"/>
        <v/>
      </c>
      <c r="DI43" s="47" t="str">
        <f t="shared" si="101"/>
        <v/>
      </c>
      <c r="DJ43" s="47" t="str">
        <f t="shared" si="101"/>
        <v/>
      </c>
      <c r="DK43" s="47" t="str">
        <f t="shared" si="101"/>
        <v/>
      </c>
      <c r="DL43" s="47" t="str">
        <f t="shared" si="101"/>
        <v/>
      </c>
      <c r="DM43" s="47" t="str">
        <f t="shared" si="101"/>
        <v/>
      </c>
      <c r="DN43" s="47" t="str">
        <f t="shared" si="101"/>
        <v/>
      </c>
      <c r="DO43" s="47" t="str">
        <f t="shared" si="101"/>
        <v/>
      </c>
      <c r="DP43" s="47" t="str">
        <f t="shared" si="84"/>
        <v/>
      </c>
      <c r="DQ43" s="47" t="str">
        <f t="shared" si="72"/>
        <v/>
      </c>
      <c r="DR43" s="47" t="str">
        <f t="shared" si="72"/>
        <v/>
      </c>
      <c r="DS43" s="47" t="str">
        <f t="shared" si="72"/>
        <v/>
      </c>
      <c r="DT43" s="47" t="str">
        <f t="shared" si="72"/>
        <v/>
      </c>
      <c r="DU43" s="47" t="str">
        <f t="shared" si="72"/>
        <v/>
      </c>
      <c r="DV43" s="47" t="str">
        <f t="shared" si="72"/>
        <v/>
      </c>
      <c r="DW43" s="47" t="str">
        <f t="shared" si="85"/>
        <v/>
      </c>
      <c r="DX43" s="47" t="str">
        <f t="shared" si="85"/>
        <v/>
      </c>
      <c r="DY43" s="47" t="str">
        <f t="shared" si="85"/>
        <v/>
      </c>
      <c r="DZ43" s="179" t="str">
        <f t="shared" si="35"/>
        <v/>
      </c>
      <c r="EA43" s="47" t="str">
        <f t="shared" si="96"/>
        <v/>
      </c>
      <c r="EB43" s="47" t="str">
        <f t="shared" si="96"/>
        <v/>
      </c>
      <c r="EC43" s="47" t="str">
        <f t="shared" si="96"/>
        <v/>
      </c>
      <c r="ED43" s="47" t="str">
        <f t="shared" si="96"/>
        <v/>
      </c>
      <c r="EE43" s="47" t="str">
        <f t="shared" si="96"/>
        <v/>
      </c>
      <c r="EF43" s="47" t="str">
        <f t="shared" si="96"/>
        <v/>
      </c>
      <c r="EG43" s="47" t="str">
        <f t="shared" si="96"/>
        <v/>
      </c>
      <c r="EH43" s="47" t="str">
        <f t="shared" si="96"/>
        <v/>
      </c>
      <c r="EI43" s="47" t="str">
        <f t="shared" si="96"/>
        <v/>
      </c>
      <c r="EJ43" s="47" t="str">
        <f t="shared" si="96"/>
        <v/>
      </c>
      <c r="EK43" s="47" t="str">
        <f t="shared" si="96"/>
        <v/>
      </c>
      <c r="EL43" s="47" t="str">
        <f t="shared" si="96"/>
        <v/>
      </c>
      <c r="EM43" s="47" t="str">
        <f t="shared" si="96"/>
        <v/>
      </c>
      <c r="EN43" s="47" t="str">
        <f t="shared" si="96"/>
        <v/>
      </c>
      <c r="EO43" s="47" t="str">
        <f t="shared" si="96"/>
        <v/>
      </c>
      <c r="EP43" s="47" t="str">
        <f t="shared" si="86"/>
        <v/>
      </c>
      <c r="EQ43" s="47" t="str">
        <f t="shared" si="86"/>
        <v/>
      </c>
      <c r="ER43" s="47" t="str">
        <f t="shared" si="86"/>
        <v/>
      </c>
      <c r="ES43" s="47" t="str">
        <f t="shared" si="86"/>
        <v/>
      </c>
      <c r="ET43" s="47" t="str">
        <f t="shared" si="86"/>
        <v/>
      </c>
      <c r="EU43" s="47" t="str">
        <f t="shared" si="86"/>
        <v/>
      </c>
      <c r="EV43" s="47" t="str">
        <f t="shared" si="86"/>
        <v/>
      </c>
      <c r="EW43" s="47" t="str">
        <f t="shared" si="86"/>
        <v/>
      </c>
      <c r="EX43" s="47" t="str">
        <f t="shared" si="86"/>
        <v/>
      </c>
      <c r="EY43" s="47" t="str">
        <f t="shared" si="86"/>
        <v/>
      </c>
      <c r="EZ43" s="47" t="str">
        <f t="shared" si="86"/>
        <v/>
      </c>
      <c r="FA43" s="47" t="str">
        <f t="shared" si="86"/>
        <v/>
      </c>
      <c r="FB43" s="47" t="str">
        <f t="shared" si="86"/>
        <v/>
      </c>
      <c r="FC43" s="47" t="str">
        <f t="shared" si="86"/>
        <v/>
      </c>
      <c r="FD43" s="47" t="str">
        <f t="shared" si="73"/>
        <v/>
      </c>
      <c r="FE43" s="47" t="str">
        <f t="shared" si="73"/>
        <v/>
      </c>
      <c r="FF43" s="47" t="str">
        <f t="shared" si="73"/>
        <v/>
      </c>
      <c r="FG43" s="47" t="str">
        <f t="shared" si="73"/>
        <v/>
      </c>
      <c r="FH43" s="47" t="str">
        <f t="shared" si="73"/>
        <v/>
      </c>
      <c r="FI43" s="47" t="str">
        <f t="shared" si="73"/>
        <v/>
      </c>
      <c r="FJ43" s="47" t="str">
        <f t="shared" si="73"/>
        <v/>
      </c>
      <c r="FK43" s="47" t="str">
        <f t="shared" si="73"/>
        <v/>
      </c>
      <c r="FL43" s="47" t="str">
        <f t="shared" si="73"/>
        <v/>
      </c>
      <c r="FM43" s="47" t="str">
        <f t="shared" si="73"/>
        <v/>
      </c>
      <c r="FN43" s="47" t="str">
        <f t="shared" si="73"/>
        <v/>
      </c>
      <c r="FO43" s="47" t="str">
        <f t="shared" si="73"/>
        <v/>
      </c>
      <c r="FP43" s="47" t="str">
        <f t="shared" si="73"/>
        <v/>
      </c>
      <c r="FQ43" s="47" t="str">
        <f t="shared" si="73"/>
        <v/>
      </c>
      <c r="FR43" s="47" t="str">
        <f t="shared" si="73"/>
        <v/>
      </c>
      <c r="FS43" s="47" t="str">
        <f t="shared" si="73"/>
        <v/>
      </c>
      <c r="FT43" s="47" t="str">
        <f t="shared" si="74"/>
        <v/>
      </c>
      <c r="FU43" s="47" t="str">
        <f t="shared" si="74"/>
        <v/>
      </c>
      <c r="FV43" s="47" t="str">
        <f t="shared" si="74"/>
        <v/>
      </c>
      <c r="FW43" s="47" t="str">
        <f t="shared" si="74"/>
        <v/>
      </c>
      <c r="FX43" s="47" t="str">
        <f t="shared" si="74"/>
        <v/>
      </c>
      <c r="FY43" s="47" t="str">
        <f t="shared" si="74"/>
        <v/>
      </c>
      <c r="FZ43" s="47" t="str">
        <f t="shared" si="74"/>
        <v/>
      </c>
      <c r="GA43" s="47" t="str">
        <f t="shared" si="74"/>
        <v/>
      </c>
      <c r="GB43" s="47" t="str">
        <f t="shared" si="74"/>
        <v/>
      </c>
      <c r="GC43" s="47" t="str">
        <f t="shared" si="74"/>
        <v/>
      </c>
      <c r="GD43" s="47" t="str">
        <f t="shared" si="74"/>
        <v/>
      </c>
      <c r="GE43" s="47" t="str">
        <f t="shared" si="74"/>
        <v/>
      </c>
      <c r="GF43" s="47" t="str">
        <f t="shared" si="74"/>
        <v/>
      </c>
      <c r="GG43" s="47" t="str">
        <f t="shared" si="74"/>
        <v/>
      </c>
      <c r="GH43" s="47" t="str">
        <f t="shared" si="74"/>
        <v/>
      </c>
      <c r="GI43" s="47" t="str">
        <f t="shared" si="74"/>
        <v/>
      </c>
      <c r="GJ43" s="47" t="str">
        <f t="shared" si="75"/>
        <v/>
      </c>
      <c r="GK43" s="47" t="str">
        <f t="shared" si="75"/>
        <v/>
      </c>
      <c r="GL43" s="47" t="str">
        <f t="shared" si="75"/>
        <v/>
      </c>
      <c r="GM43" s="47" t="str">
        <f t="shared" si="75"/>
        <v/>
      </c>
      <c r="GN43" s="47" t="str">
        <f t="shared" si="75"/>
        <v/>
      </c>
      <c r="GO43" s="47" t="str">
        <f t="shared" si="75"/>
        <v/>
      </c>
      <c r="GP43" s="47" t="str">
        <f t="shared" si="75"/>
        <v/>
      </c>
      <c r="GQ43" s="47" t="str">
        <f t="shared" si="75"/>
        <v/>
      </c>
      <c r="GR43" s="47" t="str">
        <f t="shared" si="75"/>
        <v/>
      </c>
      <c r="GS43" s="47" t="str">
        <f t="shared" si="75"/>
        <v/>
      </c>
      <c r="GT43" s="47" t="str">
        <f t="shared" si="75"/>
        <v/>
      </c>
      <c r="GU43" s="47" t="str">
        <f t="shared" si="75"/>
        <v/>
      </c>
      <c r="GV43" s="47" t="str">
        <f t="shared" si="75"/>
        <v/>
      </c>
      <c r="GW43" s="47" t="str">
        <f t="shared" si="75"/>
        <v/>
      </c>
      <c r="GX43" s="47" t="str">
        <f t="shared" si="75"/>
        <v/>
      </c>
      <c r="GY43" s="47" t="str">
        <f t="shared" si="75"/>
        <v/>
      </c>
      <c r="GZ43" s="47" t="str">
        <f t="shared" si="76"/>
        <v/>
      </c>
      <c r="HA43" s="47" t="str">
        <f t="shared" si="76"/>
        <v/>
      </c>
      <c r="HB43" s="47" t="str">
        <f t="shared" si="76"/>
        <v/>
      </c>
      <c r="HC43" s="47" t="str">
        <f t="shared" si="76"/>
        <v/>
      </c>
      <c r="HD43" s="47" t="str">
        <f t="shared" si="76"/>
        <v/>
      </c>
      <c r="HE43" s="47" t="str">
        <f t="shared" si="76"/>
        <v/>
      </c>
      <c r="HF43" s="47" t="str">
        <f t="shared" si="76"/>
        <v/>
      </c>
      <c r="HG43" s="47" t="str">
        <f t="shared" si="76"/>
        <v/>
      </c>
      <c r="HH43" s="47" t="str">
        <f t="shared" si="76"/>
        <v/>
      </c>
      <c r="HI43" s="47" t="str">
        <f t="shared" si="76"/>
        <v/>
      </c>
      <c r="HJ43" s="47" t="str">
        <f t="shared" si="76"/>
        <v/>
      </c>
      <c r="HK43" s="47" t="str">
        <f t="shared" si="76"/>
        <v/>
      </c>
      <c r="HL43" s="47" t="str">
        <f t="shared" si="76"/>
        <v/>
      </c>
      <c r="HM43" s="47" t="str">
        <f t="shared" si="76"/>
        <v/>
      </c>
      <c r="HN43" s="47" t="str">
        <f t="shared" si="76"/>
        <v/>
      </c>
      <c r="HO43" s="47" t="str">
        <f t="shared" si="76"/>
        <v/>
      </c>
      <c r="HP43" s="47" t="str">
        <f t="shared" si="77"/>
        <v/>
      </c>
      <c r="HQ43" s="47" t="str">
        <f t="shared" si="77"/>
        <v/>
      </c>
      <c r="HR43" s="47" t="str">
        <f t="shared" si="46"/>
        <v/>
      </c>
      <c r="HS43" s="47" t="str">
        <f t="shared" si="16"/>
        <v/>
      </c>
      <c r="HT43" s="47" t="str">
        <f t="shared" si="16"/>
        <v/>
      </c>
      <c r="HU43" s="47" t="str">
        <f t="shared" si="16"/>
        <v/>
      </c>
      <c r="HV43" s="47" t="str">
        <f t="shared" si="16"/>
        <v/>
      </c>
      <c r="HW43" s="165" t="e">
        <f t="shared" si="56"/>
        <v>#N/A</v>
      </c>
      <c r="HX43" s="165" t="e">
        <f t="shared" si="56"/>
        <v>#N/A</v>
      </c>
      <c r="HY43" s="165" t="e">
        <f t="shared" si="56"/>
        <v>#N/A</v>
      </c>
      <c r="HZ43" s="165" t="e">
        <f t="shared" si="56"/>
        <v>#N/A</v>
      </c>
      <c r="IA43" s="165" t="e">
        <f t="shared" si="56"/>
        <v>#N/A</v>
      </c>
      <c r="IB43" s="165" t="e">
        <f t="shared" si="56"/>
        <v>#N/A</v>
      </c>
      <c r="IC43" s="165" t="e">
        <f t="shared" si="56"/>
        <v>#N/A</v>
      </c>
      <c r="ID43" s="165" t="e">
        <f t="shared" si="56"/>
        <v>#N/A</v>
      </c>
      <c r="IE43" s="165" t="e">
        <f t="shared" si="56"/>
        <v>#N/A</v>
      </c>
      <c r="IF43" s="165" t="e">
        <f t="shared" si="56"/>
        <v>#N/A</v>
      </c>
      <c r="IG43" s="165" t="e">
        <f t="shared" si="56"/>
        <v>#N/A</v>
      </c>
      <c r="IH43" s="165" t="e">
        <f t="shared" si="56"/>
        <v>#N/A</v>
      </c>
      <c r="II43" s="165" t="e">
        <f t="shared" si="56"/>
        <v>#N/A</v>
      </c>
      <c r="IJ43" s="165" t="e">
        <f t="shared" si="56"/>
        <v>#N/A</v>
      </c>
      <c r="IK43" s="165" t="e">
        <f t="shared" si="56"/>
        <v>#N/A</v>
      </c>
      <c r="IL43" s="165" t="e">
        <f t="shared" si="56"/>
        <v>#N/A</v>
      </c>
      <c r="IM43" s="165" t="e">
        <f t="shared" si="78"/>
        <v>#N/A</v>
      </c>
      <c r="IN43" s="165" t="e">
        <f t="shared" si="78"/>
        <v>#N/A</v>
      </c>
      <c r="IO43" s="165" t="e">
        <f t="shared" si="78"/>
        <v>#N/A</v>
      </c>
      <c r="IP43" s="165" t="e">
        <f t="shared" si="78"/>
        <v>#N/A</v>
      </c>
      <c r="IQ43" s="165" t="e">
        <f t="shared" si="78"/>
        <v>#N/A</v>
      </c>
      <c r="IR43" s="165" t="e">
        <f t="shared" si="78"/>
        <v>#N/A</v>
      </c>
      <c r="IS43" s="165" t="e">
        <f t="shared" si="78"/>
        <v>#N/A</v>
      </c>
      <c r="IT43" s="165" t="e">
        <f t="shared" si="78"/>
        <v>#N/A</v>
      </c>
      <c r="IU43" s="165" t="e">
        <f t="shared" si="78"/>
        <v>#N/A</v>
      </c>
      <c r="IV43" s="165" t="e">
        <f t="shared" si="78"/>
        <v>#N/A</v>
      </c>
      <c r="IW43" s="165" t="e">
        <f t="shared" si="78"/>
        <v>#N/A</v>
      </c>
      <c r="IX43" s="165" t="e">
        <f t="shared" si="78"/>
        <v>#N/A</v>
      </c>
      <c r="IY43" s="165" t="e">
        <f t="shared" si="78"/>
        <v>#N/A</v>
      </c>
      <c r="IZ43" s="165" t="e">
        <f t="shared" si="78"/>
        <v>#N/A</v>
      </c>
      <c r="JA43" s="165" t="e">
        <f t="shared" si="78"/>
        <v>#N/A</v>
      </c>
      <c r="JB43" s="165" t="e">
        <f t="shared" si="78"/>
        <v>#N/A</v>
      </c>
      <c r="JC43" s="165" t="e">
        <f t="shared" si="87"/>
        <v>#N/A</v>
      </c>
      <c r="JD43" s="165" t="e">
        <f t="shared" si="87"/>
        <v>#N/A</v>
      </c>
      <c r="JE43" s="165" t="e">
        <f t="shared" si="88"/>
        <v>#N/A</v>
      </c>
      <c r="JF43" s="165" t="e">
        <f t="shared" si="88"/>
        <v>#N/A</v>
      </c>
      <c r="JG43" s="165" t="e">
        <f t="shared" si="88"/>
        <v>#N/A</v>
      </c>
      <c r="JH43" s="165" t="e">
        <f t="shared" si="88"/>
        <v>#N/A</v>
      </c>
      <c r="JI43" s="165" t="e">
        <f t="shared" si="88"/>
        <v>#N/A</v>
      </c>
      <c r="JJ43" s="165" t="e">
        <f t="shared" si="88"/>
        <v>#N/A</v>
      </c>
      <c r="JK43" s="165" t="e">
        <f t="shared" si="88"/>
        <v>#N/A</v>
      </c>
      <c r="JL43" s="165" t="e">
        <f t="shared" si="88"/>
        <v>#N/A</v>
      </c>
      <c r="JM43" s="165" t="e">
        <f t="shared" si="88"/>
        <v>#N/A</v>
      </c>
      <c r="JN43" s="165" t="e">
        <f t="shared" si="88"/>
        <v>#N/A</v>
      </c>
      <c r="JO43" s="165" t="e">
        <f t="shared" si="88"/>
        <v>#N/A</v>
      </c>
      <c r="JP43" s="165" t="e">
        <f t="shared" si="88"/>
        <v>#N/A</v>
      </c>
      <c r="JQ43" s="165" t="e">
        <f t="shared" si="88"/>
        <v>#N/A</v>
      </c>
      <c r="JR43" s="165" t="e">
        <f t="shared" si="88"/>
        <v>#N/A</v>
      </c>
      <c r="JS43" s="165" t="e">
        <f t="shared" si="88"/>
        <v>#N/A</v>
      </c>
      <c r="JT43" s="165" t="e">
        <f t="shared" si="79"/>
        <v>#N/A</v>
      </c>
      <c r="JU43" s="165" t="e">
        <f t="shared" si="79"/>
        <v>#N/A</v>
      </c>
      <c r="JV43" s="165" t="e">
        <f t="shared" si="79"/>
        <v>#N/A</v>
      </c>
      <c r="JW43" s="165" t="e">
        <f t="shared" si="79"/>
        <v>#N/A</v>
      </c>
      <c r="JX43" s="165" t="e">
        <f t="shared" si="79"/>
        <v>#N/A</v>
      </c>
      <c r="JY43" s="165" t="e">
        <f t="shared" si="79"/>
        <v>#N/A</v>
      </c>
      <c r="JZ43" s="165" t="e">
        <f t="shared" si="79"/>
        <v>#N/A</v>
      </c>
      <c r="KA43" s="165" t="e">
        <f t="shared" si="79"/>
        <v>#N/A</v>
      </c>
      <c r="KB43" s="165" t="e">
        <f t="shared" si="79"/>
        <v>#N/A</v>
      </c>
      <c r="KC43" s="165" t="e">
        <f t="shared" si="79"/>
        <v>#N/A</v>
      </c>
      <c r="KD43" s="165" t="e">
        <f t="shared" si="79"/>
        <v>#N/A</v>
      </c>
      <c r="KE43" s="165" t="e">
        <f t="shared" si="79"/>
        <v>#N/A</v>
      </c>
      <c r="KF43" s="165" t="e">
        <f t="shared" si="79"/>
        <v>#N/A</v>
      </c>
      <c r="KG43" s="165" t="e">
        <f t="shared" si="79"/>
        <v>#N/A</v>
      </c>
      <c r="KH43" s="165" t="e">
        <f t="shared" si="79"/>
        <v>#N/A</v>
      </c>
      <c r="KI43" s="165" t="e">
        <f t="shared" si="79"/>
        <v>#N/A</v>
      </c>
      <c r="KJ43" s="165" t="e">
        <f t="shared" si="89"/>
        <v>#N/A</v>
      </c>
      <c r="KK43" s="165" t="e">
        <f t="shared" si="89"/>
        <v>#N/A</v>
      </c>
      <c r="KL43" s="165" t="e">
        <f t="shared" si="89"/>
        <v>#N/A</v>
      </c>
      <c r="KM43" s="165" t="e">
        <f t="shared" si="89"/>
        <v>#N/A</v>
      </c>
      <c r="KN43" s="165" t="e">
        <f t="shared" si="89"/>
        <v>#N/A</v>
      </c>
      <c r="KO43" s="165" t="e">
        <f t="shared" si="89"/>
        <v>#N/A</v>
      </c>
      <c r="KP43" s="165" t="e">
        <f t="shared" si="89"/>
        <v>#N/A</v>
      </c>
      <c r="KQ43" s="165" t="e">
        <f t="shared" si="89"/>
        <v>#N/A</v>
      </c>
      <c r="KR43" s="165" t="e">
        <f t="shared" si="89"/>
        <v>#N/A</v>
      </c>
      <c r="KS43" s="165" t="e">
        <f t="shared" si="89"/>
        <v>#N/A</v>
      </c>
      <c r="KT43" s="165" t="e">
        <f t="shared" si="89"/>
        <v>#N/A</v>
      </c>
      <c r="KU43" s="165" t="e">
        <f t="shared" si="89"/>
        <v>#N/A</v>
      </c>
      <c r="KV43" s="165" t="e">
        <f t="shared" si="89"/>
        <v>#N/A</v>
      </c>
      <c r="KW43" s="165" t="e">
        <f t="shared" si="89"/>
        <v>#N/A</v>
      </c>
      <c r="KX43" s="165" t="e">
        <f t="shared" si="89"/>
        <v>#N/A</v>
      </c>
      <c r="KY43" s="165" t="e">
        <f t="shared" si="89"/>
        <v>#N/A</v>
      </c>
      <c r="KZ43" s="165" t="e">
        <f t="shared" si="80"/>
        <v>#N/A</v>
      </c>
      <c r="LA43" s="165" t="e">
        <f t="shared" si="80"/>
        <v>#N/A</v>
      </c>
      <c r="LB43" s="165" t="e">
        <f t="shared" si="80"/>
        <v>#N/A</v>
      </c>
      <c r="LC43" s="165" t="e">
        <f t="shared" si="80"/>
        <v>#N/A</v>
      </c>
      <c r="LD43" s="165" t="e">
        <f t="shared" si="80"/>
        <v>#N/A</v>
      </c>
      <c r="LE43" s="165" t="e">
        <f t="shared" si="80"/>
        <v>#N/A</v>
      </c>
      <c r="LF43" s="165" t="e">
        <f t="shared" si="80"/>
        <v>#N/A</v>
      </c>
      <c r="LG43" s="165" t="e">
        <f t="shared" si="80"/>
        <v>#N/A</v>
      </c>
      <c r="LH43" s="165" t="e">
        <f t="shared" si="80"/>
        <v>#N/A</v>
      </c>
      <c r="LI43" s="165" t="e">
        <f t="shared" si="80"/>
        <v>#N/A</v>
      </c>
      <c r="LJ43" s="165" t="e">
        <f t="shared" si="80"/>
        <v>#N/A</v>
      </c>
      <c r="LK43" s="165" t="e">
        <f t="shared" si="80"/>
        <v>#N/A</v>
      </c>
      <c r="LL43" s="165" t="e">
        <f t="shared" si="80"/>
        <v>#N/A</v>
      </c>
      <c r="LM43" s="165" t="e">
        <f t="shared" si="80"/>
        <v>#N/A</v>
      </c>
      <c r="LN43" s="165" t="e">
        <f t="shared" si="90"/>
        <v>#N/A</v>
      </c>
      <c r="LO43" s="165" t="e">
        <f t="shared" si="90"/>
        <v>#N/A</v>
      </c>
      <c r="LP43" s="165" t="e">
        <f t="shared" si="90"/>
        <v>#N/A</v>
      </c>
      <c r="LQ43" s="165" t="e">
        <f t="shared" si="91"/>
        <v>#N/A</v>
      </c>
      <c r="LR43" s="165" t="e">
        <f t="shared" si="91"/>
        <v>#N/A</v>
      </c>
      <c r="LS43" s="165" t="e">
        <f t="shared" si="91"/>
        <v>#N/A</v>
      </c>
      <c r="LT43" s="165" t="e">
        <f t="shared" si="91"/>
        <v>#N/A</v>
      </c>
      <c r="LU43" s="165" t="e">
        <f t="shared" si="91"/>
        <v>#N/A</v>
      </c>
      <c r="LV43" s="165" t="e">
        <f t="shared" si="91"/>
        <v>#N/A</v>
      </c>
      <c r="LW43" s="165" t="e">
        <f t="shared" si="91"/>
        <v>#N/A</v>
      </c>
      <c r="LX43" s="165" t="e">
        <f t="shared" si="91"/>
        <v>#N/A</v>
      </c>
      <c r="LY43" s="165" t="e">
        <f t="shared" si="91"/>
        <v>#N/A</v>
      </c>
      <c r="LZ43" s="165" t="e">
        <f t="shared" si="91"/>
        <v>#N/A</v>
      </c>
      <c r="MA43" s="165" t="e">
        <f t="shared" si="91"/>
        <v>#N/A</v>
      </c>
      <c r="MB43" s="165" t="e">
        <f t="shared" si="91"/>
        <v>#N/A</v>
      </c>
      <c r="MC43" s="165" t="e">
        <f t="shared" si="91"/>
        <v>#N/A</v>
      </c>
      <c r="MD43" s="165" t="e">
        <f t="shared" si="91"/>
        <v>#N/A</v>
      </c>
      <c r="ME43" s="165" t="e">
        <f t="shared" si="91"/>
        <v>#N/A</v>
      </c>
      <c r="MF43" s="165" t="e">
        <f t="shared" si="81"/>
        <v>#N/A</v>
      </c>
      <c r="MG43" s="165" t="e">
        <f t="shared" si="81"/>
        <v>#N/A</v>
      </c>
      <c r="MH43" s="165" t="e">
        <f t="shared" si="81"/>
        <v>#N/A</v>
      </c>
      <c r="MI43" s="165" t="e">
        <f t="shared" si="81"/>
        <v>#N/A</v>
      </c>
      <c r="MJ43" s="165" t="e">
        <f t="shared" si="81"/>
        <v>#N/A</v>
      </c>
      <c r="MK43" s="165" t="e">
        <f t="shared" si="81"/>
        <v>#N/A</v>
      </c>
      <c r="ML43" s="165" t="e">
        <f t="shared" si="81"/>
        <v>#N/A</v>
      </c>
      <c r="MM43" s="165" t="e">
        <f t="shared" si="81"/>
        <v>#N/A</v>
      </c>
      <c r="MN43" s="165" t="e">
        <f t="shared" si="81"/>
        <v>#N/A</v>
      </c>
      <c r="MO43" s="165" t="e">
        <f t="shared" si="81"/>
        <v>#N/A</v>
      </c>
      <c r="MP43" s="165" t="e">
        <f t="shared" si="81"/>
        <v>#N/A</v>
      </c>
      <c r="MQ43" s="165" t="e">
        <f t="shared" si="81"/>
        <v>#N/A</v>
      </c>
      <c r="MR43" s="165" t="e">
        <f t="shared" si="81"/>
        <v>#N/A</v>
      </c>
      <c r="MS43" s="165" t="e">
        <f t="shared" si="81"/>
        <v>#N/A</v>
      </c>
      <c r="MT43" s="165" t="e">
        <f t="shared" si="81"/>
        <v>#N/A</v>
      </c>
      <c r="MU43" s="165" t="e">
        <f t="shared" si="81"/>
        <v>#N/A</v>
      </c>
      <c r="MV43" s="165" t="e">
        <f t="shared" si="92"/>
        <v>#N/A</v>
      </c>
      <c r="MW43" s="165" t="e">
        <f t="shared" si="92"/>
        <v>#N/A</v>
      </c>
      <c r="MX43" s="165" t="e">
        <f t="shared" si="92"/>
        <v>#N/A</v>
      </c>
      <c r="MY43" s="165" t="e">
        <f t="shared" si="92"/>
        <v>#N/A</v>
      </c>
      <c r="MZ43" s="165" t="e">
        <f t="shared" si="92"/>
        <v>#N/A</v>
      </c>
      <c r="NA43" s="165" t="e">
        <f t="shared" si="92"/>
        <v>#N/A</v>
      </c>
      <c r="NB43" s="165" t="e">
        <f t="shared" si="92"/>
        <v>#N/A</v>
      </c>
      <c r="NC43" s="165" t="e">
        <f t="shared" si="92"/>
        <v>#N/A</v>
      </c>
      <c r="ND43" s="165" t="e">
        <f t="shared" si="92"/>
        <v>#N/A</v>
      </c>
      <c r="NE43" s="165" t="e">
        <f t="shared" si="92"/>
        <v>#N/A</v>
      </c>
      <c r="NF43" s="165" t="e">
        <f t="shared" si="92"/>
        <v>#N/A</v>
      </c>
      <c r="NG43" s="165" t="e">
        <f t="shared" si="92"/>
        <v>#N/A</v>
      </c>
      <c r="NH43" s="165" t="e">
        <f t="shared" si="92"/>
        <v>#N/A</v>
      </c>
      <c r="NI43" s="165" t="e">
        <f t="shared" si="92"/>
        <v>#N/A</v>
      </c>
      <c r="NJ43" s="165" t="e">
        <f t="shared" si="92"/>
        <v>#N/A</v>
      </c>
      <c r="NK43" s="165" t="e">
        <f t="shared" si="92"/>
        <v>#N/A</v>
      </c>
      <c r="NL43" s="165" t="e">
        <f t="shared" si="82"/>
        <v>#N/A</v>
      </c>
      <c r="NM43" s="165" t="e">
        <f t="shared" si="82"/>
        <v>#N/A</v>
      </c>
      <c r="NN43" s="165" t="e">
        <f t="shared" si="82"/>
        <v>#N/A</v>
      </c>
      <c r="NO43" s="165" t="e">
        <f t="shared" si="82"/>
        <v>#N/A</v>
      </c>
      <c r="NP43" s="165" t="e">
        <f t="shared" si="82"/>
        <v>#N/A</v>
      </c>
      <c r="NQ43" s="165" t="e">
        <f t="shared" si="82"/>
        <v>#N/A</v>
      </c>
      <c r="NR43" s="165" t="e">
        <f t="shared" si="82"/>
        <v>#N/A</v>
      </c>
      <c r="NS43" s="165" t="e">
        <f t="shared" si="82"/>
        <v>#N/A</v>
      </c>
      <c r="NT43" s="165" t="e">
        <f t="shared" si="82"/>
        <v>#N/A</v>
      </c>
      <c r="NU43" s="165" t="e">
        <f t="shared" si="82"/>
        <v>#N/A</v>
      </c>
      <c r="NV43" s="165" t="e">
        <f t="shared" si="82"/>
        <v>#N/A</v>
      </c>
      <c r="NW43" s="165" t="e">
        <f t="shared" si="82"/>
        <v>#N/A</v>
      </c>
      <c r="NX43" s="165" t="e">
        <f t="shared" si="82"/>
        <v>#N/A</v>
      </c>
      <c r="NY43" s="165" t="e">
        <f t="shared" si="82"/>
        <v>#N/A</v>
      </c>
      <c r="NZ43" s="165" t="e">
        <f t="shared" si="93"/>
        <v>#N/A</v>
      </c>
      <c r="OA43" s="165" t="e">
        <f t="shared" si="93"/>
        <v>#N/A</v>
      </c>
      <c r="OB43" s="165" t="e">
        <f t="shared" si="93"/>
        <v>#N/A</v>
      </c>
      <c r="OC43" s="165" t="e">
        <f t="shared" si="94"/>
        <v>#N/A</v>
      </c>
      <c r="OD43" s="165" t="e">
        <f t="shared" si="94"/>
        <v>#N/A</v>
      </c>
      <c r="OE43" s="165" t="e">
        <f t="shared" si="94"/>
        <v>#N/A</v>
      </c>
      <c r="OF43" s="165" t="e">
        <f t="shared" si="94"/>
        <v>#N/A</v>
      </c>
      <c r="OG43" s="165" t="e">
        <f t="shared" si="94"/>
        <v>#N/A</v>
      </c>
      <c r="OH43" s="165" t="e">
        <f t="shared" si="94"/>
        <v>#N/A</v>
      </c>
      <c r="OI43" s="165" t="e">
        <f t="shared" si="94"/>
        <v>#N/A</v>
      </c>
      <c r="OJ43" s="165" t="e">
        <f t="shared" si="94"/>
        <v>#N/A</v>
      </c>
      <c r="OK43" s="165" t="e">
        <f t="shared" si="94"/>
        <v>#N/A</v>
      </c>
      <c r="OL43" s="165" t="e">
        <f t="shared" si="94"/>
        <v>#N/A</v>
      </c>
      <c r="OM43" s="165" t="e">
        <f t="shared" si="94"/>
        <v>#N/A</v>
      </c>
      <c r="ON43" s="165" t="e">
        <f t="shared" si="94"/>
        <v>#N/A</v>
      </c>
      <c r="OO43" s="165" t="e">
        <f t="shared" si="94"/>
        <v>#N/A</v>
      </c>
      <c r="OP43" s="165" t="e">
        <f t="shared" si="94"/>
        <v>#N/A</v>
      </c>
      <c r="OQ43" s="165" t="e">
        <f t="shared" si="94"/>
        <v>#N/A</v>
      </c>
      <c r="OR43" s="165" t="e">
        <f t="shared" si="83"/>
        <v>#N/A</v>
      </c>
      <c r="OS43" s="165" t="e">
        <f t="shared" si="83"/>
        <v>#N/A</v>
      </c>
      <c r="OT43" s="165" t="e">
        <f t="shared" si="83"/>
        <v>#N/A</v>
      </c>
      <c r="OU43" s="165" t="e">
        <f t="shared" si="83"/>
        <v>#N/A</v>
      </c>
      <c r="OV43" s="165" t="e">
        <f t="shared" si="83"/>
        <v>#N/A</v>
      </c>
      <c r="OW43" s="165" t="e">
        <f t="shared" si="83"/>
        <v>#N/A</v>
      </c>
      <c r="OX43" s="165" t="e">
        <f t="shared" si="83"/>
        <v>#N/A</v>
      </c>
      <c r="OY43" s="165" t="e">
        <f t="shared" si="83"/>
        <v>#N/A</v>
      </c>
      <c r="OZ43" s="165" t="e">
        <f t="shared" si="83"/>
        <v>#N/A</v>
      </c>
      <c r="PA43" s="165" t="e">
        <f t="shared" si="83"/>
        <v>#N/A</v>
      </c>
      <c r="PB43" s="165" t="e">
        <f t="shared" si="83"/>
        <v>#N/A</v>
      </c>
      <c r="PC43" s="165" t="e">
        <f t="shared" si="83"/>
        <v>#N/A</v>
      </c>
      <c r="PD43" s="165" t="e">
        <f t="shared" si="83"/>
        <v>#N/A</v>
      </c>
      <c r="PE43" s="165" t="e">
        <f t="shared" si="83"/>
        <v>#N/A</v>
      </c>
      <c r="PF43" s="165" t="e">
        <f t="shared" si="83"/>
        <v>#N/A</v>
      </c>
      <c r="PG43" s="165" t="e">
        <f t="shared" si="83"/>
        <v>#N/A</v>
      </c>
      <c r="PH43" s="165" t="e">
        <f t="shared" si="95"/>
        <v>#N/A</v>
      </c>
      <c r="PI43" s="165" t="e">
        <f t="shared" si="95"/>
        <v>#N/A</v>
      </c>
      <c r="PJ43" s="165" t="e">
        <f t="shared" si="95"/>
        <v>#N/A</v>
      </c>
      <c r="PK43" s="165" t="e">
        <f t="shared" si="95"/>
        <v>#N/A</v>
      </c>
      <c r="PL43" s="165" t="e">
        <f t="shared" si="95"/>
        <v>#N/A</v>
      </c>
      <c r="PM43" s="165" t="e">
        <f t="shared" si="95"/>
        <v>#N/A</v>
      </c>
      <c r="PN43" s="165" t="e">
        <f t="shared" si="95"/>
        <v>#N/A</v>
      </c>
      <c r="PO43" s="165" t="e">
        <f t="shared" si="95"/>
        <v>#N/A</v>
      </c>
    </row>
    <row r="44" spans="1:431" hidden="1" x14ac:dyDescent="0.45">
      <c r="A44" s="362"/>
      <c r="B44" s="368" t="str">
        <f>IF($R44="","",ROUND(_xlfn.NORM.INV(ABS(VLOOKUP($T$1,VLookups!$A$43:$B$44,2,FALSE)-B$2),$N44,$R44),0))</f>
        <v/>
      </c>
      <c r="C44" s="374" t="str">
        <f t="shared" si="36"/>
        <v/>
      </c>
      <c r="D44" s="375" t="str">
        <f t="shared" si="37"/>
        <v/>
      </c>
      <c r="E44" s="105"/>
      <c r="F44" s="113"/>
      <c r="G44" s="118" t="str">
        <f t="shared" si="30"/>
        <v/>
      </c>
      <c r="H44" s="91"/>
      <c r="I44" s="118" t="str">
        <f t="shared" si="31"/>
        <v/>
      </c>
      <c r="J44" s="113"/>
      <c r="K44" s="106"/>
      <c r="L44" s="120" t="str">
        <f t="shared" si="0"/>
        <v/>
      </c>
      <c r="M44" s="120" t="str">
        <f t="shared" si="1"/>
        <v/>
      </c>
      <c r="N44" s="71" t="str">
        <f t="shared" si="32"/>
        <v/>
      </c>
      <c r="O44" s="23"/>
      <c r="P44" s="55"/>
      <c r="Q44" s="298"/>
      <c r="R44" s="72" t="str">
        <f>IF(AND(G44&gt;0,H44&gt;0,I44&gt;0),IF(ISBLANK(Q44),IF(ISBLANK(O44),"",(I44-G44)*VLOOKUP(O44,VLookups!$A$4:$B$13,2,FALSE)),Q44),"")</f>
        <v/>
      </c>
      <c r="S44" s="73" t="str">
        <f t="shared" si="2"/>
        <v/>
      </c>
      <c r="T44" s="91"/>
      <c r="U44" s="265" t="str">
        <f>IF(AND(T44&gt;0,H44&gt;0,NOT(R44="")),ABS(VLOOKUP($T$1,VLookups!$A$43:$B$44,2,FALSE)-_xlfn.NORM.DIST(T44,N44,R44,TRUE)),"")</f>
        <v/>
      </c>
      <c r="V44" s="90" t="str">
        <f>IF(AND($G44&gt;0,$H44&gt;0,$I44&gt;0,NOT(ISBLANK($O44))),_xlfn.NORM.INV(ABS(VLOOKUP($T$1,VLookups!$A$43:$B$44,2,FALSE)-V$3),$N44,$R44),"")</f>
        <v/>
      </c>
      <c r="W44" s="89" t="str">
        <f>IF(AND($G44&gt;0,$H44&gt;0,$I44&gt;0,NOT(ISBLANK($O44))),_xlfn.NORM.INV(ABS(VLOOKUP($T$1,VLookups!$A$43:$B$44,2,FALSE)-W$3),$N44,$R44),"")</f>
        <v/>
      </c>
      <c r="X44" s="90" t="str">
        <f>IF(AND($G44&gt;0,$H44&gt;0,$I44&gt;0,NOT(ISBLANK($O44))),_xlfn.NORM.INV(ABS(VLOOKUP($T$1,VLookups!$A$43:$B$44,2,FALSE)-X$3),$N44,$R44),"")</f>
        <v/>
      </c>
      <c r="Y44" s="89" t="str">
        <f>IF(AND($G44&gt;0,$H44&gt;0,$I44&gt;0,NOT(ISBLANK($O44))),_xlfn.NORM.INV(ABS(VLOOKUP($T$1,VLookups!$A$43:$B$44,2,FALSE)-Y$3),$N44,$R44),"")</f>
        <v/>
      </c>
      <c r="Z44" s="90" t="str">
        <f>IF(AND($G44&gt;0,$H44&gt;0,$I44&gt;0,NOT(ISBLANK($O44))),_xlfn.NORM.INV(ABS(VLOOKUP($T$1,VLookups!$A$43:$B$44,2,FALSE)-Z$3),$N44,$R44),"")</f>
        <v/>
      </c>
      <c r="AA44" s="89" t="str">
        <f>IF(AND($G44&gt;0,$H44&gt;0,$I44&gt;0,NOT(ISBLANK($O44))),_xlfn.NORM.INV(ABS(VLOOKUP($T$1,VLookups!$A$43:$B$44,2,FALSE)-AA$3),$N44,$R44),"")</f>
        <v/>
      </c>
      <c r="AB44" s="5"/>
      <c r="AC44" s="164" t="str">
        <f t="shared" si="33"/>
        <v/>
      </c>
      <c r="AD44" s="47" t="str">
        <f t="shared" si="102"/>
        <v/>
      </c>
      <c r="AE44" s="47" t="str">
        <f t="shared" si="102"/>
        <v/>
      </c>
      <c r="AF44" s="47" t="str">
        <f t="shared" si="102"/>
        <v/>
      </c>
      <c r="AG44" s="47" t="str">
        <f t="shared" si="102"/>
        <v/>
      </c>
      <c r="AH44" s="47" t="str">
        <f t="shared" si="102"/>
        <v/>
      </c>
      <c r="AI44" s="47" t="str">
        <f t="shared" si="102"/>
        <v/>
      </c>
      <c r="AJ44" s="47" t="str">
        <f t="shared" si="102"/>
        <v/>
      </c>
      <c r="AK44" s="47" t="str">
        <f t="shared" si="102"/>
        <v/>
      </c>
      <c r="AL44" s="47" t="str">
        <f t="shared" si="102"/>
        <v/>
      </c>
      <c r="AM44" s="47" t="str">
        <f t="shared" si="102"/>
        <v/>
      </c>
      <c r="AN44" s="47" t="str">
        <f t="shared" si="102"/>
        <v/>
      </c>
      <c r="AO44" s="47" t="str">
        <f t="shared" si="102"/>
        <v/>
      </c>
      <c r="AP44" s="47" t="str">
        <f t="shared" si="102"/>
        <v/>
      </c>
      <c r="AQ44" s="47" t="str">
        <f t="shared" si="102"/>
        <v/>
      </c>
      <c r="AR44" s="47" t="str">
        <f t="shared" si="102"/>
        <v/>
      </c>
      <c r="AS44" s="47" t="str">
        <f t="shared" si="102"/>
        <v/>
      </c>
      <c r="AT44" s="47" t="str">
        <f t="shared" si="98"/>
        <v/>
      </c>
      <c r="AU44" s="47" t="str">
        <f t="shared" si="98"/>
        <v/>
      </c>
      <c r="AV44" s="47" t="str">
        <f t="shared" si="98"/>
        <v/>
      </c>
      <c r="AW44" s="47" t="str">
        <f t="shared" si="98"/>
        <v/>
      </c>
      <c r="AX44" s="47" t="str">
        <f t="shared" si="98"/>
        <v/>
      </c>
      <c r="AY44" s="47" t="str">
        <f t="shared" si="98"/>
        <v/>
      </c>
      <c r="AZ44" s="47" t="str">
        <f t="shared" si="98"/>
        <v/>
      </c>
      <c r="BA44" s="47" t="str">
        <f t="shared" si="98"/>
        <v/>
      </c>
      <c r="BB44" s="47" t="str">
        <f t="shared" si="98"/>
        <v/>
      </c>
      <c r="BC44" s="47" t="str">
        <f t="shared" si="98"/>
        <v/>
      </c>
      <c r="BD44" s="47" t="str">
        <f t="shared" si="98"/>
        <v/>
      </c>
      <c r="BE44" s="47" t="str">
        <f t="shared" si="98"/>
        <v/>
      </c>
      <c r="BF44" s="47" t="str">
        <f t="shared" si="98"/>
        <v/>
      </c>
      <c r="BG44" s="47" t="str">
        <f t="shared" si="98"/>
        <v/>
      </c>
      <c r="BH44" s="47" t="str">
        <f t="shared" si="98"/>
        <v/>
      </c>
      <c r="BI44" s="47" t="str">
        <f t="shared" si="99"/>
        <v/>
      </c>
      <c r="BJ44" s="47" t="str">
        <f t="shared" si="99"/>
        <v/>
      </c>
      <c r="BK44" s="47" t="str">
        <f t="shared" si="99"/>
        <v/>
      </c>
      <c r="BL44" s="47" t="str">
        <f t="shared" si="99"/>
        <v/>
      </c>
      <c r="BM44" s="47" t="str">
        <f t="shared" si="99"/>
        <v/>
      </c>
      <c r="BN44" s="47" t="str">
        <f t="shared" si="99"/>
        <v/>
      </c>
      <c r="BO44" s="47" t="str">
        <f t="shared" si="99"/>
        <v/>
      </c>
      <c r="BP44" s="47" t="str">
        <f t="shared" si="99"/>
        <v/>
      </c>
      <c r="BQ44" s="47" t="str">
        <f t="shared" si="99"/>
        <v/>
      </c>
      <c r="BR44" s="47" t="str">
        <f t="shared" si="99"/>
        <v/>
      </c>
      <c r="BS44" s="47" t="str">
        <f t="shared" si="99"/>
        <v/>
      </c>
      <c r="BT44" s="47" t="str">
        <f t="shared" si="99"/>
        <v/>
      </c>
      <c r="BU44" s="47" t="str">
        <f t="shared" si="99"/>
        <v/>
      </c>
      <c r="BV44" s="47" t="str">
        <f t="shared" si="99"/>
        <v/>
      </c>
      <c r="BW44" s="47" t="str">
        <f t="shared" si="99"/>
        <v/>
      </c>
      <c r="BX44" s="47" t="str">
        <f t="shared" si="99"/>
        <v/>
      </c>
      <c r="BY44" s="47" t="str">
        <f t="shared" si="97"/>
        <v/>
      </c>
      <c r="BZ44" s="47" t="str">
        <f t="shared" si="97"/>
        <v/>
      </c>
      <c r="CA44" s="47" t="str">
        <f t="shared" si="97"/>
        <v/>
      </c>
      <c r="CB44" s="47" t="str">
        <f t="shared" si="97"/>
        <v/>
      </c>
      <c r="CC44" s="47" t="str">
        <f t="shared" si="97"/>
        <v/>
      </c>
      <c r="CD44" s="47" t="str">
        <f t="shared" si="97"/>
        <v/>
      </c>
      <c r="CE44" s="47" t="str">
        <f t="shared" si="97"/>
        <v/>
      </c>
      <c r="CF44" s="47" t="str">
        <f t="shared" si="97"/>
        <v/>
      </c>
      <c r="CG44" s="47" t="str">
        <f t="shared" si="97"/>
        <v/>
      </c>
      <c r="CH44" s="47" t="str">
        <f t="shared" si="97"/>
        <v/>
      </c>
      <c r="CI44" s="47" t="str">
        <f t="shared" si="97"/>
        <v/>
      </c>
      <c r="CJ44" s="47" t="str">
        <f t="shared" si="100"/>
        <v/>
      </c>
      <c r="CK44" s="47" t="str">
        <f t="shared" si="100"/>
        <v/>
      </c>
      <c r="CL44" s="47" t="str">
        <f t="shared" si="100"/>
        <v/>
      </c>
      <c r="CM44" s="47" t="str">
        <f t="shared" si="100"/>
        <v/>
      </c>
      <c r="CN44" s="47" t="str">
        <f t="shared" si="100"/>
        <v/>
      </c>
      <c r="CO44" s="47" t="str">
        <f t="shared" si="100"/>
        <v/>
      </c>
      <c r="CP44" s="47" t="str">
        <f t="shared" si="100"/>
        <v/>
      </c>
      <c r="CQ44" s="47" t="str">
        <f t="shared" si="100"/>
        <v/>
      </c>
      <c r="CR44" s="47" t="str">
        <f t="shared" si="100"/>
        <v/>
      </c>
      <c r="CS44" s="47" t="str">
        <f t="shared" si="100"/>
        <v/>
      </c>
      <c r="CT44" s="47" t="str">
        <f t="shared" si="100"/>
        <v/>
      </c>
      <c r="CU44" s="47" t="str">
        <f t="shared" si="100"/>
        <v/>
      </c>
      <c r="CV44" s="47" t="str">
        <f t="shared" si="100"/>
        <v/>
      </c>
      <c r="CW44" s="47" t="str">
        <f t="shared" si="100"/>
        <v/>
      </c>
      <c r="CX44" s="47" t="str">
        <f t="shared" si="100"/>
        <v/>
      </c>
      <c r="CY44" s="47" t="str">
        <f t="shared" si="100"/>
        <v/>
      </c>
      <c r="CZ44" s="47" t="str">
        <f t="shared" si="101"/>
        <v/>
      </c>
      <c r="DA44" s="47" t="str">
        <f t="shared" si="101"/>
        <v/>
      </c>
      <c r="DB44" s="47" t="str">
        <f t="shared" si="101"/>
        <v/>
      </c>
      <c r="DC44" s="47" t="str">
        <f t="shared" si="101"/>
        <v/>
      </c>
      <c r="DD44" s="47" t="str">
        <f t="shared" si="101"/>
        <v/>
      </c>
      <c r="DE44" s="47" t="str">
        <f t="shared" si="101"/>
        <v/>
      </c>
      <c r="DF44" s="47" t="str">
        <f t="shared" si="101"/>
        <v/>
      </c>
      <c r="DG44" s="47" t="str">
        <f t="shared" si="101"/>
        <v/>
      </c>
      <c r="DH44" s="47" t="str">
        <f t="shared" si="101"/>
        <v/>
      </c>
      <c r="DI44" s="47" t="str">
        <f t="shared" si="101"/>
        <v/>
      </c>
      <c r="DJ44" s="47" t="str">
        <f t="shared" si="101"/>
        <v/>
      </c>
      <c r="DK44" s="47" t="str">
        <f t="shared" si="101"/>
        <v/>
      </c>
      <c r="DL44" s="47" t="str">
        <f t="shared" si="101"/>
        <v/>
      </c>
      <c r="DM44" s="47" t="str">
        <f t="shared" si="101"/>
        <v/>
      </c>
      <c r="DN44" s="47" t="str">
        <f t="shared" si="101"/>
        <v/>
      </c>
      <c r="DO44" s="47" t="str">
        <f t="shared" si="101"/>
        <v/>
      </c>
      <c r="DP44" s="47" t="str">
        <f t="shared" si="84"/>
        <v/>
      </c>
      <c r="DQ44" s="47" t="str">
        <f t="shared" si="72"/>
        <v/>
      </c>
      <c r="DR44" s="47" t="str">
        <f t="shared" si="72"/>
        <v/>
      </c>
      <c r="DS44" s="47" t="str">
        <f t="shared" si="72"/>
        <v/>
      </c>
      <c r="DT44" s="47" t="str">
        <f t="shared" si="72"/>
        <v/>
      </c>
      <c r="DU44" s="47" t="str">
        <f t="shared" si="72"/>
        <v/>
      </c>
      <c r="DV44" s="47" t="str">
        <f t="shared" si="72"/>
        <v/>
      </c>
      <c r="DW44" s="47" t="str">
        <f t="shared" si="85"/>
        <v/>
      </c>
      <c r="DX44" s="47" t="str">
        <f t="shared" si="85"/>
        <v/>
      </c>
      <c r="DY44" s="47" t="str">
        <f t="shared" si="85"/>
        <v/>
      </c>
      <c r="DZ44" s="179" t="str">
        <f t="shared" si="35"/>
        <v/>
      </c>
      <c r="EA44" s="47" t="str">
        <f t="shared" si="96"/>
        <v/>
      </c>
      <c r="EB44" s="47" t="str">
        <f t="shared" si="96"/>
        <v/>
      </c>
      <c r="EC44" s="47" t="str">
        <f t="shared" si="96"/>
        <v/>
      </c>
      <c r="ED44" s="47" t="str">
        <f t="shared" si="96"/>
        <v/>
      </c>
      <c r="EE44" s="47" t="str">
        <f t="shared" si="96"/>
        <v/>
      </c>
      <c r="EF44" s="47" t="str">
        <f t="shared" si="96"/>
        <v/>
      </c>
      <c r="EG44" s="47" t="str">
        <f t="shared" si="96"/>
        <v/>
      </c>
      <c r="EH44" s="47" t="str">
        <f t="shared" si="96"/>
        <v/>
      </c>
      <c r="EI44" s="47" t="str">
        <f t="shared" si="96"/>
        <v/>
      </c>
      <c r="EJ44" s="47" t="str">
        <f t="shared" si="96"/>
        <v/>
      </c>
      <c r="EK44" s="47" t="str">
        <f t="shared" si="96"/>
        <v/>
      </c>
      <c r="EL44" s="47" t="str">
        <f t="shared" si="96"/>
        <v/>
      </c>
      <c r="EM44" s="47" t="str">
        <f t="shared" si="96"/>
        <v/>
      </c>
      <c r="EN44" s="47" t="str">
        <f t="shared" si="96"/>
        <v/>
      </c>
      <c r="EO44" s="47" t="str">
        <f t="shared" si="96"/>
        <v/>
      </c>
      <c r="EP44" s="47" t="str">
        <f t="shared" si="86"/>
        <v/>
      </c>
      <c r="EQ44" s="47" t="str">
        <f t="shared" si="86"/>
        <v/>
      </c>
      <c r="ER44" s="47" t="str">
        <f t="shared" si="86"/>
        <v/>
      </c>
      <c r="ES44" s="47" t="str">
        <f t="shared" si="86"/>
        <v/>
      </c>
      <c r="ET44" s="47" t="str">
        <f t="shared" si="86"/>
        <v/>
      </c>
      <c r="EU44" s="47" t="str">
        <f t="shared" si="86"/>
        <v/>
      </c>
      <c r="EV44" s="47" t="str">
        <f t="shared" si="86"/>
        <v/>
      </c>
      <c r="EW44" s="47" t="str">
        <f t="shared" si="86"/>
        <v/>
      </c>
      <c r="EX44" s="47" t="str">
        <f t="shared" si="86"/>
        <v/>
      </c>
      <c r="EY44" s="47" t="str">
        <f t="shared" si="86"/>
        <v/>
      </c>
      <c r="EZ44" s="47" t="str">
        <f t="shared" si="86"/>
        <v/>
      </c>
      <c r="FA44" s="47" t="str">
        <f t="shared" si="86"/>
        <v/>
      </c>
      <c r="FB44" s="47" t="str">
        <f t="shared" si="86"/>
        <v/>
      </c>
      <c r="FC44" s="47" t="str">
        <f t="shared" si="86"/>
        <v/>
      </c>
      <c r="FD44" s="47" t="str">
        <f t="shared" si="73"/>
        <v/>
      </c>
      <c r="FE44" s="47" t="str">
        <f t="shared" si="73"/>
        <v/>
      </c>
      <c r="FF44" s="47" t="str">
        <f t="shared" si="73"/>
        <v/>
      </c>
      <c r="FG44" s="47" t="str">
        <f t="shared" si="73"/>
        <v/>
      </c>
      <c r="FH44" s="47" t="str">
        <f t="shared" si="73"/>
        <v/>
      </c>
      <c r="FI44" s="47" t="str">
        <f t="shared" si="73"/>
        <v/>
      </c>
      <c r="FJ44" s="47" t="str">
        <f t="shared" si="73"/>
        <v/>
      </c>
      <c r="FK44" s="47" t="str">
        <f t="shared" si="73"/>
        <v/>
      </c>
      <c r="FL44" s="47" t="str">
        <f t="shared" si="73"/>
        <v/>
      </c>
      <c r="FM44" s="47" t="str">
        <f t="shared" si="73"/>
        <v/>
      </c>
      <c r="FN44" s="47" t="str">
        <f t="shared" si="73"/>
        <v/>
      </c>
      <c r="FO44" s="47" t="str">
        <f t="shared" si="73"/>
        <v/>
      </c>
      <c r="FP44" s="47" t="str">
        <f t="shared" si="73"/>
        <v/>
      </c>
      <c r="FQ44" s="47" t="str">
        <f t="shared" si="73"/>
        <v/>
      </c>
      <c r="FR44" s="47" t="str">
        <f t="shared" si="73"/>
        <v/>
      </c>
      <c r="FS44" s="47" t="str">
        <f t="shared" si="73"/>
        <v/>
      </c>
      <c r="FT44" s="47" t="str">
        <f t="shared" si="74"/>
        <v/>
      </c>
      <c r="FU44" s="47" t="str">
        <f t="shared" si="74"/>
        <v/>
      </c>
      <c r="FV44" s="47" t="str">
        <f t="shared" si="74"/>
        <v/>
      </c>
      <c r="FW44" s="47" t="str">
        <f t="shared" si="74"/>
        <v/>
      </c>
      <c r="FX44" s="47" t="str">
        <f t="shared" si="74"/>
        <v/>
      </c>
      <c r="FY44" s="47" t="str">
        <f t="shared" si="74"/>
        <v/>
      </c>
      <c r="FZ44" s="47" t="str">
        <f t="shared" si="74"/>
        <v/>
      </c>
      <c r="GA44" s="47" t="str">
        <f t="shared" si="74"/>
        <v/>
      </c>
      <c r="GB44" s="47" t="str">
        <f t="shared" si="74"/>
        <v/>
      </c>
      <c r="GC44" s="47" t="str">
        <f t="shared" si="74"/>
        <v/>
      </c>
      <c r="GD44" s="47" t="str">
        <f t="shared" si="74"/>
        <v/>
      </c>
      <c r="GE44" s="47" t="str">
        <f t="shared" si="74"/>
        <v/>
      </c>
      <c r="GF44" s="47" t="str">
        <f t="shared" si="74"/>
        <v/>
      </c>
      <c r="GG44" s="47" t="str">
        <f t="shared" si="74"/>
        <v/>
      </c>
      <c r="GH44" s="47" t="str">
        <f t="shared" si="74"/>
        <v/>
      </c>
      <c r="GI44" s="47" t="str">
        <f t="shared" si="74"/>
        <v/>
      </c>
      <c r="GJ44" s="47" t="str">
        <f t="shared" si="75"/>
        <v/>
      </c>
      <c r="GK44" s="47" t="str">
        <f t="shared" si="75"/>
        <v/>
      </c>
      <c r="GL44" s="47" t="str">
        <f t="shared" si="75"/>
        <v/>
      </c>
      <c r="GM44" s="47" t="str">
        <f t="shared" si="75"/>
        <v/>
      </c>
      <c r="GN44" s="47" t="str">
        <f t="shared" si="75"/>
        <v/>
      </c>
      <c r="GO44" s="47" t="str">
        <f t="shared" si="75"/>
        <v/>
      </c>
      <c r="GP44" s="47" t="str">
        <f t="shared" si="75"/>
        <v/>
      </c>
      <c r="GQ44" s="47" t="str">
        <f t="shared" si="75"/>
        <v/>
      </c>
      <c r="GR44" s="47" t="str">
        <f t="shared" si="75"/>
        <v/>
      </c>
      <c r="GS44" s="47" t="str">
        <f t="shared" si="75"/>
        <v/>
      </c>
      <c r="GT44" s="47" t="str">
        <f t="shared" si="75"/>
        <v/>
      </c>
      <c r="GU44" s="47" t="str">
        <f t="shared" si="75"/>
        <v/>
      </c>
      <c r="GV44" s="47" t="str">
        <f t="shared" si="75"/>
        <v/>
      </c>
      <c r="GW44" s="47" t="str">
        <f t="shared" si="75"/>
        <v/>
      </c>
      <c r="GX44" s="47" t="str">
        <f t="shared" si="75"/>
        <v/>
      </c>
      <c r="GY44" s="47" t="str">
        <f t="shared" si="75"/>
        <v/>
      </c>
      <c r="GZ44" s="47" t="str">
        <f t="shared" si="76"/>
        <v/>
      </c>
      <c r="HA44" s="47" t="str">
        <f t="shared" si="76"/>
        <v/>
      </c>
      <c r="HB44" s="47" t="str">
        <f t="shared" si="76"/>
        <v/>
      </c>
      <c r="HC44" s="47" t="str">
        <f t="shared" si="76"/>
        <v/>
      </c>
      <c r="HD44" s="47" t="str">
        <f t="shared" si="76"/>
        <v/>
      </c>
      <c r="HE44" s="47" t="str">
        <f t="shared" si="76"/>
        <v/>
      </c>
      <c r="HF44" s="47" t="str">
        <f t="shared" si="76"/>
        <v/>
      </c>
      <c r="HG44" s="47" t="str">
        <f t="shared" si="76"/>
        <v/>
      </c>
      <c r="HH44" s="47" t="str">
        <f t="shared" si="76"/>
        <v/>
      </c>
      <c r="HI44" s="47" t="str">
        <f t="shared" si="76"/>
        <v/>
      </c>
      <c r="HJ44" s="47" t="str">
        <f t="shared" si="76"/>
        <v/>
      </c>
      <c r="HK44" s="47" t="str">
        <f t="shared" si="76"/>
        <v/>
      </c>
      <c r="HL44" s="47" t="str">
        <f t="shared" si="76"/>
        <v/>
      </c>
      <c r="HM44" s="47" t="str">
        <f t="shared" si="76"/>
        <v/>
      </c>
      <c r="HN44" s="47" t="str">
        <f t="shared" si="76"/>
        <v/>
      </c>
      <c r="HO44" s="47" t="str">
        <f t="shared" si="76"/>
        <v/>
      </c>
      <c r="HP44" s="47" t="str">
        <f t="shared" si="77"/>
        <v/>
      </c>
      <c r="HQ44" s="47" t="str">
        <f t="shared" si="77"/>
        <v/>
      </c>
      <c r="HR44" s="47" t="str">
        <f t="shared" si="46"/>
        <v/>
      </c>
      <c r="HS44" s="47" t="str">
        <f t="shared" si="16"/>
        <v/>
      </c>
      <c r="HT44" s="47" t="str">
        <f t="shared" si="16"/>
        <v/>
      </c>
      <c r="HU44" s="47" t="str">
        <f t="shared" si="16"/>
        <v/>
      </c>
      <c r="HV44" s="47" t="str">
        <f t="shared" si="16"/>
        <v/>
      </c>
      <c r="HW44" s="165" t="e">
        <f t="shared" si="56"/>
        <v>#N/A</v>
      </c>
      <c r="HX44" s="165" t="e">
        <f t="shared" si="56"/>
        <v>#N/A</v>
      </c>
      <c r="HY44" s="165" t="e">
        <f t="shared" si="56"/>
        <v>#N/A</v>
      </c>
      <c r="HZ44" s="165" t="e">
        <f t="shared" si="56"/>
        <v>#N/A</v>
      </c>
      <c r="IA44" s="165" t="e">
        <f t="shared" si="56"/>
        <v>#N/A</v>
      </c>
      <c r="IB44" s="165" t="e">
        <f t="shared" si="56"/>
        <v>#N/A</v>
      </c>
      <c r="IC44" s="165" t="e">
        <f t="shared" si="56"/>
        <v>#N/A</v>
      </c>
      <c r="ID44" s="165" t="e">
        <f t="shared" si="56"/>
        <v>#N/A</v>
      </c>
      <c r="IE44" s="165" t="e">
        <f t="shared" si="56"/>
        <v>#N/A</v>
      </c>
      <c r="IF44" s="165" t="e">
        <f t="shared" si="56"/>
        <v>#N/A</v>
      </c>
      <c r="IG44" s="165" t="e">
        <f t="shared" si="56"/>
        <v>#N/A</v>
      </c>
      <c r="IH44" s="165" t="e">
        <f t="shared" si="56"/>
        <v>#N/A</v>
      </c>
      <c r="II44" s="165" t="e">
        <f t="shared" si="56"/>
        <v>#N/A</v>
      </c>
      <c r="IJ44" s="165" t="e">
        <f t="shared" si="56"/>
        <v>#N/A</v>
      </c>
      <c r="IK44" s="165" t="e">
        <f t="shared" si="56"/>
        <v>#N/A</v>
      </c>
      <c r="IL44" s="165" t="e">
        <f t="shared" si="56"/>
        <v>#N/A</v>
      </c>
      <c r="IM44" s="165" t="e">
        <f t="shared" si="78"/>
        <v>#N/A</v>
      </c>
      <c r="IN44" s="165" t="e">
        <f t="shared" si="78"/>
        <v>#N/A</v>
      </c>
      <c r="IO44" s="165" t="e">
        <f t="shared" si="78"/>
        <v>#N/A</v>
      </c>
      <c r="IP44" s="165" t="e">
        <f t="shared" si="78"/>
        <v>#N/A</v>
      </c>
      <c r="IQ44" s="165" t="e">
        <f t="shared" si="78"/>
        <v>#N/A</v>
      </c>
      <c r="IR44" s="165" t="e">
        <f t="shared" si="78"/>
        <v>#N/A</v>
      </c>
      <c r="IS44" s="165" t="e">
        <f t="shared" si="78"/>
        <v>#N/A</v>
      </c>
      <c r="IT44" s="165" t="e">
        <f t="shared" si="78"/>
        <v>#N/A</v>
      </c>
      <c r="IU44" s="165" t="e">
        <f t="shared" si="78"/>
        <v>#N/A</v>
      </c>
      <c r="IV44" s="165" t="e">
        <f t="shared" si="78"/>
        <v>#N/A</v>
      </c>
      <c r="IW44" s="165" t="e">
        <f t="shared" si="78"/>
        <v>#N/A</v>
      </c>
      <c r="IX44" s="165" t="e">
        <f t="shared" si="78"/>
        <v>#N/A</v>
      </c>
      <c r="IY44" s="165" t="e">
        <f t="shared" si="78"/>
        <v>#N/A</v>
      </c>
      <c r="IZ44" s="165" t="e">
        <f t="shared" si="78"/>
        <v>#N/A</v>
      </c>
      <c r="JA44" s="165" t="e">
        <f t="shared" si="78"/>
        <v>#N/A</v>
      </c>
      <c r="JB44" s="165" t="e">
        <f t="shared" si="78"/>
        <v>#N/A</v>
      </c>
      <c r="JC44" s="165" t="e">
        <f t="shared" si="87"/>
        <v>#N/A</v>
      </c>
      <c r="JD44" s="165" t="e">
        <f t="shared" si="87"/>
        <v>#N/A</v>
      </c>
      <c r="JE44" s="165" t="e">
        <f t="shared" si="88"/>
        <v>#N/A</v>
      </c>
      <c r="JF44" s="165" t="e">
        <f t="shared" si="88"/>
        <v>#N/A</v>
      </c>
      <c r="JG44" s="165" t="e">
        <f t="shared" si="88"/>
        <v>#N/A</v>
      </c>
      <c r="JH44" s="165" t="e">
        <f t="shared" si="88"/>
        <v>#N/A</v>
      </c>
      <c r="JI44" s="165" t="e">
        <f t="shared" si="88"/>
        <v>#N/A</v>
      </c>
      <c r="JJ44" s="165" t="e">
        <f t="shared" si="88"/>
        <v>#N/A</v>
      </c>
      <c r="JK44" s="165" t="e">
        <f t="shared" si="88"/>
        <v>#N/A</v>
      </c>
      <c r="JL44" s="165" t="e">
        <f t="shared" si="88"/>
        <v>#N/A</v>
      </c>
      <c r="JM44" s="165" t="e">
        <f t="shared" si="88"/>
        <v>#N/A</v>
      </c>
      <c r="JN44" s="165" t="e">
        <f t="shared" si="88"/>
        <v>#N/A</v>
      </c>
      <c r="JO44" s="165" t="e">
        <f t="shared" si="88"/>
        <v>#N/A</v>
      </c>
      <c r="JP44" s="165" t="e">
        <f t="shared" si="88"/>
        <v>#N/A</v>
      </c>
      <c r="JQ44" s="165" t="e">
        <f t="shared" si="88"/>
        <v>#N/A</v>
      </c>
      <c r="JR44" s="165" t="e">
        <f t="shared" si="88"/>
        <v>#N/A</v>
      </c>
      <c r="JS44" s="165" t="e">
        <f t="shared" si="88"/>
        <v>#N/A</v>
      </c>
      <c r="JT44" s="165" t="e">
        <f t="shared" si="79"/>
        <v>#N/A</v>
      </c>
      <c r="JU44" s="165" t="e">
        <f t="shared" si="79"/>
        <v>#N/A</v>
      </c>
      <c r="JV44" s="165" t="e">
        <f t="shared" si="79"/>
        <v>#N/A</v>
      </c>
      <c r="JW44" s="165" t="e">
        <f t="shared" si="79"/>
        <v>#N/A</v>
      </c>
      <c r="JX44" s="165" t="e">
        <f t="shared" si="79"/>
        <v>#N/A</v>
      </c>
      <c r="JY44" s="165" t="e">
        <f t="shared" si="79"/>
        <v>#N/A</v>
      </c>
      <c r="JZ44" s="165" t="e">
        <f t="shared" si="79"/>
        <v>#N/A</v>
      </c>
      <c r="KA44" s="165" t="e">
        <f t="shared" si="79"/>
        <v>#N/A</v>
      </c>
      <c r="KB44" s="165" t="e">
        <f t="shared" si="79"/>
        <v>#N/A</v>
      </c>
      <c r="KC44" s="165" t="e">
        <f t="shared" si="79"/>
        <v>#N/A</v>
      </c>
      <c r="KD44" s="165" t="e">
        <f t="shared" si="79"/>
        <v>#N/A</v>
      </c>
      <c r="KE44" s="165" t="e">
        <f t="shared" si="79"/>
        <v>#N/A</v>
      </c>
      <c r="KF44" s="165" t="e">
        <f t="shared" si="79"/>
        <v>#N/A</v>
      </c>
      <c r="KG44" s="165" t="e">
        <f t="shared" si="79"/>
        <v>#N/A</v>
      </c>
      <c r="KH44" s="165" t="e">
        <f t="shared" si="79"/>
        <v>#N/A</v>
      </c>
      <c r="KI44" s="165" t="e">
        <f t="shared" si="79"/>
        <v>#N/A</v>
      </c>
      <c r="KJ44" s="165" t="e">
        <f t="shared" si="89"/>
        <v>#N/A</v>
      </c>
      <c r="KK44" s="165" t="e">
        <f t="shared" si="89"/>
        <v>#N/A</v>
      </c>
      <c r="KL44" s="165" t="e">
        <f t="shared" si="89"/>
        <v>#N/A</v>
      </c>
      <c r="KM44" s="165" t="e">
        <f t="shared" si="89"/>
        <v>#N/A</v>
      </c>
      <c r="KN44" s="165" t="e">
        <f t="shared" si="89"/>
        <v>#N/A</v>
      </c>
      <c r="KO44" s="165" t="e">
        <f t="shared" si="89"/>
        <v>#N/A</v>
      </c>
      <c r="KP44" s="165" t="e">
        <f t="shared" si="89"/>
        <v>#N/A</v>
      </c>
      <c r="KQ44" s="165" t="e">
        <f t="shared" si="89"/>
        <v>#N/A</v>
      </c>
      <c r="KR44" s="165" t="e">
        <f t="shared" si="89"/>
        <v>#N/A</v>
      </c>
      <c r="KS44" s="165" t="e">
        <f t="shared" si="89"/>
        <v>#N/A</v>
      </c>
      <c r="KT44" s="165" t="e">
        <f t="shared" si="89"/>
        <v>#N/A</v>
      </c>
      <c r="KU44" s="165" t="e">
        <f t="shared" si="89"/>
        <v>#N/A</v>
      </c>
      <c r="KV44" s="165" t="e">
        <f t="shared" si="89"/>
        <v>#N/A</v>
      </c>
      <c r="KW44" s="165" t="e">
        <f t="shared" si="89"/>
        <v>#N/A</v>
      </c>
      <c r="KX44" s="165" t="e">
        <f t="shared" si="89"/>
        <v>#N/A</v>
      </c>
      <c r="KY44" s="165" t="e">
        <f t="shared" si="89"/>
        <v>#N/A</v>
      </c>
      <c r="KZ44" s="165" t="e">
        <f t="shared" si="80"/>
        <v>#N/A</v>
      </c>
      <c r="LA44" s="165" t="e">
        <f t="shared" si="80"/>
        <v>#N/A</v>
      </c>
      <c r="LB44" s="165" t="e">
        <f t="shared" si="80"/>
        <v>#N/A</v>
      </c>
      <c r="LC44" s="165" t="e">
        <f t="shared" si="80"/>
        <v>#N/A</v>
      </c>
      <c r="LD44" s="165" t="e">
        <f t="shared" si="80"/>
        <v>#N/A</v>
      </c>
      <c r="LE44" s="165" t="e">
        <f t="shared" si="80"/>
        <v>#N/A</v>
      </c>
      <c r="LF44" s="165" t="e">
        <f t="shared" si="80"/>
        <v>#N/A</v>
      </c>
      <c r="LG44" s="165" t="e">
        <f t="shared" si="80"/>
        <v>#N/A</v>
      </c>
      <c r="LH44" s="165" t="e">
        <f t="shared" si="80"/>
        <v>#N/A</v>
      </c>
      <c r="LI44" s="165" t="e">
        <f t="shared" si="80"/>
        <v>#N/A</v>
      </c>
      <c r="LJ44" s="165" t="e">
        <f t="shared" si="80"/>
        <v>#N/A</v>
      </c>
      <c r="LK44" s="165" t="e">
        <f t="shared" si="80"/>
        <v>#N/A</v>
      </c>
      <c r="LL44" s="165" t="e">
        <f t="shared" si="80"/>
        <v>#N/A</v>
      </c>
      <c r="LM44" s="165" t="e">
        <f t="shared" si="80"/>
        <v>#N/A</v>
      </c>
      <c r="LN44" s="165" t="e">
        <f t="shared" si="90"/>
        <v>#N/A</v>
      </c>
      <c r="LO44" s="165" t="e">
        <f t="shared" si="90"/>
        <v>#N/A</v>
      </c>
      <c r="LP44" s="165" t="e">
        <f t="shared" si="90"/>
        <v>#N/A</v>
      </c>
      <c r="LQ44" s="165" t="e">
        <f t="shared" si="91"/>
        <v>#N/A</v>
      </c>
      <c r="LR44" s="165" t="e">
        <f t="shared" si="91"/>
        <v>#N/A</v>
      </c>
      <c r="LS44" s="165" t="e">
        <f t="shared" si="91"/>
        <v>#N/A</v>
      </c>
      <c r="LT44" s="165" t="e">
        <f t="shared" si="91"/>
        <v>#N/A</v>
      </c>
      <c r="LU44" s="165" t="e">
        <f t="shared" si="91"/>
        <v>#N/A</v>
      </c>
      <c r="LV44" s="165" t="e">
        <f t="shared" si="91"/>
        <v>#N/A</v>
      </c>
      <c r="LW44" s="165" t="e">
        <f t="shared" si="91"/>
        <v>#N/A</v>
      </c>
      <c r="LX44" s="165" t="e">
        <f t="shared" si="91"/>
        <v>#N/A</v>
      </c>
      <c r="LY44" s="165" t="e">
        <f t="shared" si="91"/>
        <v>#N/A</v>
      </c>
      <c r="LZ44" s="165" t="e">
        <f t="shared" si="91"/>
        <v>#N/A</v>
      </c>
      <c r="MA44" s="165" t="e">
        <f t="shared" si="91"/>
        <v>#N/A</v>
      </c>
      <c r="MB44" s="165" t="e">
        <f t="shared" si="91"/>
        <v>#N/A</v>
      </c>
      <c r="MC44" s="165" t="e">
        <f t="shared" si="91"/>
        <v>#N/A</v>
      </c>
      <c r="MD44" s="165" t="e">
        <f t="shared" si="91"/>
        <v>#N/A</v>
      </c>
      <c r="ME44" s="165" t="e">
        <f t="shared" si="91"/>
        <v>#N/A</v>
      </c>
      <c r="MF44" s="165" t="e">
        <f t="shared" si="81"/>
        <v>#N/A</v>
      </c>
      <c r="MG44" s="165" t="e">
        <f t="shared" si="81"/>
        <v>#N/A</v>
      </c>
      <c r="MH44" s="165" t="e">
        <f t="shared" si="81"/>
        <v>#N/A</v>
      </c>
      <c r="MI44" s="165" t="e">
        <f t="shared" si="81"/>
        <v>#N/A</v>
      </c>
      <c r="MJ44" s="165" t="e">
        <f t="shared" si="81"/>
        <v>#N/A</v>
      </c>
      <c r="MK44" s="165" t="e">
        <f t="shared" si="81"/>
        <v>#N/A</v>
      </c>
      <c r="ML44" s="165" t="e">
        <f t="shared" si="81"/>
        <v>#N/A</v>
      </c>
      <c r="MM44" s="165" t="e">
        <f t="shared" si="81"/>
        <v>#N/A</v>
      </c>
      <c r="MN44" s="165" t="e">
        <f t="shared" si="81"/>
        <v>#N/A</v>
      </c>
      <c r="MO44" s="165" t="e">
        <f t="shared" si="81"/>
        <v>#N/A</v>
      </c>
      <c r="MP44" s="165" t="e">
        <f t="shared" si="81"/>
        <v>#N/A</v>
      </c>
      <c r="MQ44" s="165" t="e">
        <f t="shared" si="81"/>
        <v>#N/A</v>
      </c>
      <c r="MR44" s="165" t="e">
        <f t="shared" si="81"/>
        <v>#N/A</v>
      </c>
      <c r="MS44" s="165" t="e">
        <f t="shared" si="81"/>
        <v>#N/A</v>
      </c>
      <c r="MT44" s="165" t="e">
        <f t="shared" si="81"/>
        <v>#N/A</v>
      </c>
      <c r="MU44" s="165" t="e">
        <f t="shared" si="81"/>
        <v>#N/A</v>
      </c>
      <c r="MV44" s="165" t="e">
        <f t="shared" si="92"/>
        <v>#N/A</v>
      </c>
      <c r="MW44" s="165" t="e">
        <f t="shared" si="92"/>
        <v>#N/A</v>
      </c>
      <c r="MX44" s="165" t="e">
        <f t="shared" si="92"/>
        <v>#N/A</v>
      </c>
      <c r="MY44" s="165" t="e">
        <f t="shared" si="92"/>
        <v>#N/A</v>
      </c>
      <c r="MZ44" s="165" t="e">
        <f t="shared" si="92"/>
        <v>#N/A</v>
      </c>
      <c r="NA44" s="165" t="e">
        <f t="shared" si="92"/>
        <v>#N/A</v>
      </c>
      <c r="NB44" s="165" t="e">
        <f t="shared" si="92"/>
        <v>#N/A</v>
      </c>
      <c r="NC44" s="165" t="e">
        <f t="shared" si="92"/>
        <v>#N/A</v>
      </c>
      <c r="ND44" s="165" t="e">
        <f t="shared" si="92"/>
        <v>#N/A</v>
      </c>
      <c r="NE44" s="165" t="e">
        <f t="shared" si="92"/>
        <v>#N/A</v>
      </c>
      <c r="NF44" s="165" t="e">
        <f t="shared" si="92"/>
        <v>#N/A</v>
      </c>
      <c r="NG44" s="165" t="e">
        <f t="shared" si="92"/>
        <v>#N/A</v>
      </c>
      <c r="NH44" s="165" t="e">
        <f t="shared" si="92"/>
        <v>#N/A</v>
      </c>
      <c r="NI44" s="165" t="e">
        <f t="shared" si="92"/>
        <v>#N/A</v>
      </c>
      <c r="NJ44" s="165" t="e">
        <f t="shared" si="92"/>
        <v>#N/A</v>
      </c>
      <c r="NK44" s="165" t="e">
        <f t="shared" si="92"/>
        <v>#N/A</v>
      </c>
      <c r="NL44" s="165" t="e">
        <f t="shared" si="82"/>
        <v>#N/A</v>
      </c>
      <c r="NM44" s="165" t="e">
        <f t="shared" si="82"/>
        <v>#N/A</v>
      </c>
      <c r="NN44" s="165" t="e">
        <f t="shared" si="82"/>
        <v>#N/A</v>
      </c>
      <c r="NO44" s="165" t="e">
        <f t="shared" si="82"/>
        <v>#N/A</v>
      </c>
      <c r="NP44" s="165" t="e">
        <f t="shared" si="82"/>
        <v>#N/A</v>
      </c>
      <c r="NQ44" s="165" t="e">
        <f t="shared" si="82"/>
        <v>#N/A</v>
      </c>
      <c r="NR44" s="165" t="e">
        <f t="shared" si="82"/>
        <v>#N/A</v>
      </c>
      <c r="NS44" s="165" t="e">
        <f t="shared" si="82"/>
        <v>#N/A</v>
      </c>
      <c r="NT44" s="165" t="e">
        <f t="shared" si="82"/>
        <v>#N/A</v>
      </c>
      <c r="NU44" s="165" t="e">
        <f t="shared" si="82"/>
        <v>#N/A</v>
      </c>
      <c r="NV44" s="165" t="e">
        <f t="shared" si="82"/>
        <v>#N/A</v>
      </c>
      <c r="NW44" s="165" t="e">
        <f t="shared" si="82"/>
        <v>#N/A</v>
      </c>
      <c r="NX44" s="165" t="e">
        <f t="shared" si="82"/>
        <v>#N/A</v>
      </c>
      <c r="NY44" s="165" t="e">
        <f t="shared" si="82"/>
        <v>#N/A</v>
      </c>
      <c r="NZ44" s="165" t="e">
        <f t="shared" si="93"/>
        <v>#N/A</v>
      </c>
      <c r="OA44" s="165" t="e">
        <f t="shared" si="93"/>
        <v>#N/A</v>
      </c>
      <c r="OB44" s="165" t="e">
        <f t="shared" si="93"/>
        <v>#N/A</v>
      </c>
      <c r="OC44" s="165" t="e">
        <f t="shared" si="94"/>
        <v>#N/A</v>
      </c>
      <c r="OD44" s="165" t="e">
        <f t="shared" si="94"/>
        <v>#N/A</v>
      </c>
      <c r="OE44" s="165" t="e">
        <f t="shared" si="94"/>
        <v>#N/A</v>
      </c>
      <c r="OF44" s="165" t="e">
        <f t="shared" si="94"/>
        <v>#N/A</v>
      </c>
      <c r="OG44" s="165" t="e">
        <f t="shared" si="94"/>
        <v>#N/A</v>
      </c>
      <c r="OH44" s="165" t="e">
        <f t="shared" si="94"/>
        <v>#N/A</v>
      </c>
      <c r="OI44" s="165" t="e">
        <f t="shared" si="94"/>
        <v>#N/A</v>
      </c>
      <c r="OJ44" s="165" t="e">
        <f t="shared" si="94"/>
        <v>#N/A</v>
      </c>
      <c r="OK44" s="165" t="e">
        <f t="shared" si="94"/>
        <v>#N/A</v>
      </c>
      <c r="OL44" s="165" t="e">
        <f t="shared" si="94"/>
        <v>#N/A</v>
      </c>
      <c r="OM44" s="165" t="e">
        <f t="shared" si="94"/>
        <v>#N/A</v>
      </c>
      <c r="ON44" s="165" t="e">
        <f t="shared" si="94"/>
        <v>#N/A</v>
      </c>
      <c r="OO44" s="165" t="e">
        <f t="shared" si="94"/>
        <v>#N/A</v>
      </c>
      <c r="OP44" s="165" t="e">
        <f t="shared" si="94"/>
        <v>#N/A</v>
      </c>
      <c r="OQ44" s="165" t="e">
        <f t="shared" si="94"/>
        <v>#N/A</v>
      </c>
      <c r="OR44" s="165" t="e">
        <f t="shared" si="83"/>
        <v>#N/A</v>
      </c>
      <c r="OS44" s="165" t="e">
        <f t="shared" si="83"/>
        <v>#N/A</v>
      </c>
      <c r="OT44" s="165" t="e">
        <f t="shared" si="83"/>
        <v>#N/A</v>
      </c>
      <c r="OU44" s="165" t="e">
        <f t="shared" si="83"/>
        <v>#N/A</v>
      </c>
      <c r="OV44" s="165" t="e">
        <f t="shared" si="83"/>
        <v>#N/A</v>
      </c>
      <c r="OW44" s="165" t="e">
        <f t="shared" si="83"/>
        <v>#N/A</v>
      </c>
      <c r="OX44" s="165" t="e">
        <f t="shared" si="83"/>
        <v>#N/A</v>
      </c>
      <c r="OY44" s="165" t="e">
        <f t="shared" si="83"/>
        <v>#N/A</v>
      </c>
      <c r="OZ44" s="165" t="e">
        <f t="shared" si="83"/>
        <v>#N/A</v>
      </c>
      <c r="PA44" s="165" t="e">
        <f t="shared" si="83"/>
        <v>#N/A</v>
      </c>
      <c r="PB44" s="165" t="e">
        <f t="shared" si="83"/>
        <v>#N/A</v>
      </c>
      <c r="PC44" s="165" t="e">
        <f t="shared" si="83"/>
        <v>#N/A</v>
      </c>
      <c r="PD44" s="165" t="e">
        <f t="shared" si="83"/>
        <v>#N/A</v>
      </c>
      <c r="PE44" s="165" t="e">
        <f t="shared" si="83"/>
        <v>#N/A</v>
      </c>
      <c r="PF44" s="165" t="e">
        <f t="shared" si="83"/>
        <v>#N/A</v>
      </c>
      <c r="PG44" s="165" t="e">
        <f t="shared" si="83"/>
        <v>#N/A</v>
      </c>
      <c r="PH44" s="165" t="e">
        <f t="shared" si="95"/>
        <v>#N/A</v>
      </c>
      <c r="PI44" s="165" t="e">
        <f t="shared" si="95"/>
        <v>#N/A</v>
      </c>
      <c r="PJ44" s="165" t="e">
        <f t="shared" si="95"/>
        <v>#N/A</v>
      </c>
      <c r="PK44" s="165" t="e">
        <f t="shared" si="95"/>
        <v>#N/A</v>
      </c>
      <c r="PL44" s="165" t="e">
        <f t="shared" si="95"/>
        <v>#N/A</v>
      </c>
      <c r="PM44" s="165" t="e">
        <f t="shared" si="95"/>
        <v>#N/A</v>
      </c>
      <c r="PN44" s="165" t="e">
        <f t="shared" si="95"/>
        <v>#N/A</v>
      </c>
      <c r="PO44" s="165" t="e">
        <f t="shared" si="95"/>
        <v>#N/A</v>
      </c>
    </row>
    <row r="45" spans="1:431" hidden="1" x14ac:dyDescent="0.45">
      <c r="A45" s="362"/>
      <c r="B45" s="368" t="str">
        <f>IF($R45="","",ROUND(_xlfn.NORM.INV(ABS(VLOOKUP($T$1,VLookups!$A$43:$B$44,2,FALSE)-B$2),$N45,$R45),0))</f>
        <v/>
      </c>
      <c r="C45" s="374" t="str">
        <f t="shared" si="36"/>
        <v/>
      </c>
      <c r="D45" s="375" t="str">
        <f t="shared" si="37"/>
        <v/>
      </c>
      <c r="E45" s="105"/>
      <c r="F45" s="113"/>
      <c r="G45" s="118" t="str">
        <f t="shared" si="30"/>
        <v/>
      </c>
      <c r="H45" s="91"/>
      <c r="I45" s="118" t="str">
        <f t="shared" si="31"/>
        <v/>
      </c>
      <c r="J45" s="113"/>
      <c r="K45" s="106"/>
      <c r="L45" s="120" t="str">
        <f t="shared" si="0"/>
        <v/>
      </c>
      <c r="M45" s="120" t="str">
        <f t="shared" si="1"/>
        <v/>
      </c>
      <c r="N45" s="71" t="str">
        <f t="shared" si="32"/>
        <v/>
      </c>
      <c r="O45" s="23"/>
      <c r="P45" s="55"/>
      <c r="Q45" s="298"/>
      <c r="R45" s="72" t="str">
        <f>IF(AND(G45&gt;0,H45&gt;0,I45&gt;0),IF(ISBLANK(Q45),IF(ISBLANK(O45),"",(I45-G45)*VLOOKUP(O45,VLookups!$A$4:$B$13,2,FALSE)),Q45),"")</f>
        <v/>
      </c>
      <c r="S45" s="73" t="str">
        <f t="shared" si="2"/>
        <v/>
      </c>
      <c r="T45" s="91"/>
      <c r="U45" s="265" t="str">
        <f>IF(AND(T45&gt;0,H45&gt;0,NOT(R45="")),ABS(VLOOKUP($T$1,VLookups!$A$43:$B$44,2,FALSE)-_xlfn.NORM.DIST(T45,N45,R45,TRUE)),"")</f>
        <v/>
      </c>
      <c r="V45" s="90" t="str">
        <f>IF(AND($G45&gt;0,$H45&gt;0,$I45&gt;0,NOT(ISBLANK($O45))),_xlfn.NORM.INV(ABS(VLOOKUP($T$1,VLookups!$A$43:$B$44,2,FALSE)-V$3),$N45,$R45),"")</f>
        <v/>
      </c>
      <c r="W45" s="89" t="str">
        <f>IF(AND($G45&gt;0,$H45&gt;0,$I45&gt;0,NOT(ISBLANK($O45))),_xlfn.NORM.INV(ABS(VLOOKUP($T$1,VLookups!$A$43:$B$44,2,FALSE)-W$3),$N45,$R45),"")</f>
        <v/>
      </c>
      <c r="X45" s="90" t="str">
        <f>IF(AND($G45&gt;0,$H45&gt;0,$I45&gt;0,NOT(ISBLANK($O45))),_xlfn.NORM.INV(ABS(VLOOKUP($T$1,VLookups!$A$43:$B$44,2,FALSE)-X$3),$N45,$R45),"")</f>
        <v/>
      </c>
      <c r="Y45" s="89" t="str">
        <f>IF(AND($G45&gt;0,$H45&gt;0,$I45&gt;0,NOT(ISBLANK($O45))),_xlfn.NORM.INV(ABS(VLOOKUP($T$1,VLookups!$A$43:$B$44,2,FALSE)-Y$3),$N45,$R45),"")</f>
        <v/>
      </c>
      <c r="Z45" s="90" t="str">
        <f>IF(AND($G45&gt;0,$H45&gt;0,$I45&gt;0,NOT(ISBLANK($O45))),_xlfn.NORM.INV(ABS(VLOOKUP($T$1,VLookups!$A$43:$B$44,2,FALSE)-Z$3),$N45,$R45),"")</f>
        <v/>
      </c>
      <c r="AA45" s="89" t="str">
        <f>IF(AND($G45&gt;0,$H45&gt;0,$I45&gt;0,NOT(ISBLANK($O45))),_xlfn.NORM.INV(ABS(VLOOKUP($T$1,VLookups!$A$43:$B$44,2,FALSE)-AA$3),$N45,$R45),"")</f>
        <v/>
      </c>
      <c r="AB45" s="5"/>
      <c r="AC45" s="164" t="str">
        <f t="shared" si="33"/>
        <v/>
      </c>
      <c r="AD45" s="47" t="str">
        <f t="shared" si="102"/>
        <v/>
      </c>
      <c r="AE45" s="47" t="str">
        <f t="shared" si="102"/>
        <v/>
      </c>
      <c r="AF45" s="47" t="str">
        <f t="shared" si="102"/>
        <v/>
      </c>
      <c r="AG45" s="47" t="str">
        <f t="shared" si="102"/>
        <v/>
      </c>
      <c r="AH45" s="47" t="str">
        <f t="shared" si="102"/>
        <v/>
      </c>
      <c r="AI45" s="47" t="str">
        <f t="shared" si="102"/>
        <v/>
      </c>
      <c r="AJ45" s="47" t="str">
        <f t="shared" si="102"/>
        <v/>
      </c>
      <c r="AK45" s="47" t="str">
        <f t="shared" si="102"/>
        <v/>
      </c>
      <c r="AL45" s="47" t="str">
        <f t="shared" si="102"/>
        <v/>
      </c>
      <c r="AM45" s="47" t="str">
        <f t="shared" si="102"/>
        <v/>
      </c>
      <c r="AN45" s="47" t="str">
        <f t="shared" si="102"/>
        <v/>
      </c>
      <c r="AO45" s="47" t="str">
        <f t="shared" si="102"/>
        <v/>
      </c>
      <c r="AP45" s="47" t="str">
        <f t="shared" si="102"/>
        <v/>
      </c>
      <c r="AQ45" s="47" t="str">
        <f t="shared" si="102"/>
        <v/>
      </c>
      <c r="AR45" s="47" t="str">
        <f t="shared" si="102"/>
        <v/>
      </c>
      <c r="AS45" s="47" t="str">
        <f t="shared" si="102"/>
        <v/>
      </c>
      <c r="AT45" s="47" t="str">
        <f t="shared" si="98"/>
        <v/>
      </c>
      <c r="AU45" s="47" t="str">
        <f t="shared" si="98"/>
        <v/>
      </c>
      <c r="AV45" s="47" t="str">
        <f t="shared" si="98"/>
        <v/>
      </c>
      <c r="AW45" s="47" t="str">
        <f t="shared" si="98"/>
        <v/>
      </c>
      <c r="AX45" s="47" t="str">
        <f t="shared" si="98"/>
        <v/>
      </c>
      <c r="AY45" s="47" t="str">
        <f t="shared" si="98"/>
        <v/>
      </c>
      <c r="AZ45" s="47" t="str">
        <f t="shared" si="98"/>
        <v/>
      </c>
      <c r="BA45" s="47" t="str">
        <f t="shared" si="98"/>
        <v/>
      </c>
      <c r="BB45" s="47" t="str">
        <f t="shared" si="98"/>
        <v/>
      </c>
      <c r="BC45" s="47" t="str">
        <f t="shared" si="98"/>
        <v/>
      </c>
      <c r="BD45" s="47" t="str">
        <f t="shared" si="98"/>
        <v/>
      </c>
      <c r="BE45" s="47" t="str">
        <f t="shared" si="98"/>
        <v/>
      </c>
      <c r="BF45" s="47" t="str">
        <f t="shared" si="98"/>
        <v/>
      </c>
      <c r="BG45" s="47" t="str">
        <f t="shared" si="98"/>
        <v/>
      </c>
      <c r="BH45" s="47" t="str">
        <f t="shared" si="98"/>
        <v/>
      </c>
      <c r="BI45" s="47" t="str">
        <f t="shared" si="99"/>
        <v/>
      </c>
      <c r="BJ45" s="47" t="str">
        <f t="shared" si="99"/>
        <v/>
      </c>
      <c r="BK45" s="47" t="str">
        <f t="shared" si="99"/>
        <v/>
      </c>
      <c r="BL45" s="47" t="str">
        <f t="shared" si="99"/>
        <v/>
      </c>
      <c r="BM45" s="47" t="str">
        <f t="shared" si="99"/>
        <v/>
      </c>
      <c r="BN45" s="47" t="str">
        <f t="shared" si="99"/>
        <v/>
      </c>
      <c r="BO45" s="47" t="str">
        <f t="shared" si="99"/>
        <v/>
      </c>
      <c r="BP45" s="47" t="str">
        <f t="shared" si="99"/>
        <v/>
      </c>
      <c r="BQ45" s="47" t="str">
        <f t="shared" si="99"/>
        <v/>
      </c>
      <c r="BR45" s="47" t="str">
        <f t="shared" si="99"/>
        <v/>
      </c>
      <c r="BS45" s="47" t="str">
        <f t="shared" si="99"/>
        <v/>
      </c>
      <c r="BT45" s="47" t="str">
        <f t="shared" si="99"/>
        <v/>
      </c>
      <c r="BU45" s="47" t="str">
        <f t="shared" si="99"/>
        <v/>
      </c>
      <c r="BV45" s="47" t="str">
        <f t="shared" si="99"/>
        <v/>
      </c>
      <c r="BW45" s="47" t="str">
        <f t="shared" si="99"/>
        <v/>
      </c>
      <c r="BX45" s="47" t="str">
        <f t="shared" si="99"/>
        <v/>
      </c>
      <c r="BY45" s="47" t="str">
        <f t="shared" si="97"/>
        <v/>
      </c>
      <c r="BZ45" s="47" t="str">
        <f t="shared" si="97"/>
        <v/>
      </c>
      <c r="CA45" s="47" t="str">
        <f t="shared" si="97"/>
        <v/>
      </c>
      <c r="CB45" s="47" t="str">
        <f t="shared" si="97"/>
        <v/>
      </c>
      <c r="CC45" s="47" t="str">
        <f t="shared" si="97"/>
        <v/>
      </c>
      <c r="CD45" s="47" t="str">
        <f t="shared" si="97"/>
        <v/>
      </c>
      <c r="CE45" s="47" t="str">
        <f t="shared" si="97"/>
        <v/>
      </c>
      <c r="CF45" s="47" t="str">
        <f t="shared" si="97"/>
        <v/>
      </c>
      <c r="CG45" s="47" t="str">
        <f t="shared" si="97"/>
        <v/>
      </c>
      <c r="CH45" s="47" t="str">
        <f t="shared" si="97"/>
        <v/>
      </c>
      <c r="CI45" s="47" t="str">
        <f t="shared" si="97"/>
        <v/>
      </c>
      <c r="CJ45" s="47" t="str">
        <f t="shared" si="100"/>
        <v/>
      </c>
      <c r="CK45" s="47" t="str">
        <f t="shared" si="100"/>
        <v/>
      </c>
      <c r="CL45" s="47" t="str">
        <f t="shared" si="100"/>
        <v/>
      </c>
      <c r="CM45" s="47" t="str">
        <f t="shared" si="100"/>
        <v/>
      </c>
      <c r="CN45" s="47" t="str">
        <f t="shared" si="100"/>
        <v/>
      </c>
      <c r="CO45" s="47" t="str">
        <f t="shared" si="100"/>
        <v/>
      </c>
      <c r="CP45" s="47" t="str">
        <f t="shared" si="100"/>
        <v/>
      </c>
      <c r="CQ45" s="47" t="str">
        <f t="shared" si="100"/>
        <v/>
      </c>
      <c r="CR45" s="47" t="str">
        <f t="shared" si="100"/>
        <v/>
      </c>
      <c r="CS45" s="47" t="str">
        <f t="shared" si="100"/>
        <v/>
      </c>
      <c r="CT45" s="47" t="str">
        <f t="shared" si="100"/>
        <v/>
      </c>
      <c r="CU45" s="47" t="str">
        <f t="shared" si="100"/>
        <v/>
      </c>
      <c r="CV45" s="47" t="str">
        <f t="shared" si="100"/>
        <v/>
      </c>
      <c r="CW45" s="47" t="str">
        <f t="shared" si="100"/>
        <v/>
      </c>
      <c r="CX45" s="47" t="str">
        <f t="shared" si="100"/>
        <v/>
      </c>
      <c r="CY45" s="47" t="str">
        <f t="shared" si="100"/>
        <v/>
      </c>
      <c r="CZ45" s="47" t="str">
        <f t="shared" si="101"/>
        <v/>
      </c>
      <c r="DA45" s="47" t="str">
        <f t="shared" si="101"/>
        <v/>
      </c>
      <c r="DB45" s="47" t="str">
        <f t="shared" si="101"/>
        <v/>
      </c>
      <c r="DC45" s="47" t="str">
        <f t="shared" si="101"/>
        <v/>
      </c>
      <c r="DD45" s="47" t="str">
        <f t="shared" si="101"/>
        <v/>
      </c>
      <c r="DE45" s="47" t="str">
        <f t="shared" si="101"/>
        <v/>
      </c>
      <c r="DF45" s="47" t="str">
        <f t="shared" si="101"/>
        <v/>
      </c>
      <c r="DG45" s="47" t="str">
        <f t="shared" si="101"/>
        <v/>
      </c>
      <c r="DH45" s="47" t="str">
        <f t="shared" si="101"/>
        <v/>
      </c>
      <c r="DI45" s="47" t="str">
        <f t="shared" si="101"/>
        <v/>
      </c>
      <c r="DJ45" s="47" t="str">
        <f t="shared" si="101"/>
        <v/>
      </c>
      <c r="DK45" s="47" t="str">
        <f t="shared" si="101"/>
        <v/>
      </c>
      <c r="DL45" s="47" t="str">
        <f t="shared" si="101"/>
        <v/>
      </c>
      <c r="DM45" s="47" t="str">
        <f t="shared" si="101"/>
        <v/>
      </c>
      <c r="DN45" s="47" t="str">
        <f t="shared" si="101"/>
        <v/>
      </c>
      <c r="DO45" s="47" t="str">
        <f t="shared" si="101"/>
        <v/>
      </c>
      <c r="DP45" s="47" t="str">
        <f t="shared" si="84"/>
        <v/>
      </c>
      <c r="DQ45" s="47" t="str">
        <f t="shared" si="72"/>
        <v/>
      </c>
      <c r="DR45" s="47" t="str">
        <f t="shared" si="72"/>
        <v/>
      </c>
      <c r="DS45" s="47" t="str">
        <f t="shared" si="72"/>
        <v/>
      </c>
      <c r="DT45" s="47" t="str">
        <f t="shared" si="72"/>
        <v/>
      </c>
      <c r="DU45" s="47" t="str">
        <f t="shared" si="72"/>
        <v/>
      </c>
      <c r="DV45" s="47" t="str">
        <f t="shared" si="72"/>
        <v/>
      </c>
      <c r="DW45" s="47" t="str">
        <f t="shared" si="85"/>
        <v/>
      </c>
      <c r="DX45" s="47" t="str">
        <f t="shared" si="85"/>
        <v/>
      </c>
      <c r="DY45" s="47" t="str">
        <f t="shared" si="85"/>
        <v/>
      </c>
      <c r="DZ45" s="179" t="str">
        <f t="shared" si="35"/>
        <v/>
      </c>
      <c r="EA45" s="47" t="str">
        <f t="shared" si="96"/>
        <v/>
      </c>
      <c r="EB45" s="47" t="str">
        <f t="shared" si="96"/>
        <v/>
      </c>
      <c r="EC45" s="47" t="str">
        <f t="shared" si="96"/>
        <v/>
      </c>
      <c r="ED45" s="47" t="str">
        <f t="shared" si="96"/>
        <v/>
      </c>
      <c r="EE45" s="47" t="str">
        <f t="shared" si="96"/>
        <v/>
      </c>
      <c r="EF45" s="47" t="str">
        <f t="shared" si="96"/>
        <v/>
      </c>
      <c r="EG45" s="47" t="str">
        <f t="shared" si="96"/>
        <v/>
      </c>
      <c r="EH45" s="47" t="str">
        <f t="shared" si="96"/>
        <v/>
      </c>
      <c r="EI45" s="47" t="str">
        <f t="shared" si="96"/>
        <v/>
      </c>
      <c r="EJ45" s="47" t="str">
        <f t="shared" si="96"/>
        <v/>
      </c>
      <c r="EK45" s="47" t="str">
        <f t="shared" si="96"/>
        <v/>
      </c>
      <c r="EL45" s="47" t="str">
        <f t="shared" si="96"/>
        <v/>
      </c>
      <c r="EM45" s="47" t="str">
        <f t="shared" si="96"/>
        <v/>
      </c>
      <c r="EN45" s="47" t="str">
        <f t="shared" si="96"/>
        <v/>
      </c>
      <c r="EO45" s="47" t="str">
        <f t="shared" si="96"/>
        <v/>
      </c>
      <c r="EP45" s="47" t="str">
        <f t="shared" si="86"/>
        <v/>
      </c>
      <c r="EQ45" s="47" t="str">
        <f t="shared" si="86"/>
        <v/>
      </c>
      <c r="ER45" s="47" t="str">
        <f t="shared" si="86"/>
        <v/>
      </c>
      <c r="ES45" s="47" t="str">
        <f t="shared" si="86"/>
        <v/>
      </c>
      <c r="ET45" s="47" t="str">
        <f t="shared" si="86"/>
        <v/>
      </c>
      <c r="EU45" s="47" t="str">
        <f t="shared" si="86"/>
        <v/>
      </c>
      <c r="EV45" s="47" t="str">
        <f t="shared" si="86"/>
        <v/>
      </c>
      <c r="EW45" s="47" t="str">
        <f t="shared" si="86"/>
        <v/>
      </c>
      <c r="EX45" s="47" t="str">
        <f t="shared" si="86"/>
        <v/>
      </c>
      <c r="EY45" s="47" t="str">
        <f t="shared" si="86"/>
        <v/>
      </c>
      <c r="EZ45" s="47" t="str">
        <f t="shared" si="86"/>
        <v/>
      </c>
      <c r="FA45" s="47" t="str">
        <f t="shared" si="86"/>
        <v/>
      </c>
      <c r="FB45" s="47" t="str">
        <f t="shared" si="86"/>
        <v/>
      </c>
      <c r="FC45" s="47" t="str">
        <f t="shared" si="86"/>
        <v/>
      </c>
      <c r="FD45" s="47" t="str">
        <f t="shared" si="73"/>
        <v/>
      </c>
      <c r="FE45" s="47" t="str">
        <f t="shared" si="73"/>
        <v/>
      </c>
      <c r="FF45" s="47" t="str">
        <f t="shared" si="73"/>
        <v/>
      </c>
      <c r="FG45" s="47" t="str">
        <f t="shared" si="73"/>
        <v/>
      </c>
      <c r="FH45" s="47" t="str">
        <f t="shared" si="73"/>
        <v/>
      </c>
      <c r="FI45" s="47" t="str">
        <f t="shared" si="73"/>
        <v/>
      </c>
      <c r="FJ45" s="47" t="str">
        <f t="shared" si="73"/>
        <v/>
      </c>
      <c r="FK45" s="47" t="str">
        <f t="shared" si="73"/>
        <v/>
      </c>
      <c r="FL45" s="47" t="str">
        <f t="shared" si="73"/>
        <v/>
      </c>
      <c r="FM45" s="47" t="str">
        <f t="shared" si="73"/>
        <v/>
      </c>
      <c r="FN45" s="47" t="str">
        <f t="shared" si="73"/>
        <v/>
      </c>
      <c r="FO45" s="47" t="str">
        <f t="shared" si="73"/>
        <v/>
      </c>
      <c r="FP45" s="47" t="str">
        <f t="shared" si="73"/>
        <v/>
      </c>
      <c r="FQ45" s="47" t="str">
        <f t="shared" si="73"/>
        <v/>
      </c>
      <c r="FR45" s="47" t="str">
        <f t="shared" si="73"/>
        <v/>
      </c>
      <c r="FS45" s="47" t="str">
        <f t="shared" si="73"/>
        <v/>
      </c>
      <c r="FT45" s="47" t="str">
        <f t="shared" si="74"/>
        <v/>
      </c>
      <c r="FU45" s="47" t="str">
        <f t="shared" si="74"/>
        <v/>
      </c>
      <c r="FV45" s="47" t="str">
        <f t="shared" si="74"/>
        <v/>
      </c>
      <c r="FW45" s="47" t="str">
        <f t="shared" si="74"/>
        <v/>
      </c>
      <c r="FX45" s="47" t="str">
        <f t="shared" si="74"/>
        <v/>
      </c>
      <c r="FY45" s="47" t="str">
        <f t="shared" si="74"/>
        <v/>
      </c>
      <c r="FZ45" s="47" t="str">
        <f t="shared" si="74"/>
        <v/>
      </c>
      <c r="GA45" s="47" t="str">
        <f t="shared" si="74"/>
        <v/>
      </c>
      <c r="GB45" s="47" t="str">
        <f t="shared" si="74"/>
        <v/>
      </c>
      <c r="GC45" s="47" t="str">
        <f t="shared" si="74"/>
        <v/>
      </c>
      <c r="GD45" s="47" t="str">
        <f t="shared" si="74"/>
        <v/>
      </c>
      <c r="GE45" s="47" t="str">
        <f t="shared" si="74"/>
        <v/>
      </c>
      <c r="GF45" s="47" t="str">
        <f t="shared" si="74"/>
        <v/>
      </c>
      <c r="GG45" s="47" t="str">
        <f t="shared" si="74"/>
        <v/>
      </c>
      <c r="GH45" s="47" t="str">
        <f t="shared" si="74"/>
        <v/>
      </c>
      <c r="GI45" s="47" t="str">
        <f t="shared" si="74"/>
        <v/>
      </c>
      <c r="GJ45" s="47" t="str">
        <f t="shared" si="75"/>
        <v/>
      </c>
      <c r="GK45" s="47" t="str">
        <f t="shared" si="75"/>
        <v/>
      </c>
      <c r="GL45" s="47" t="str">
        <f t="shared" si="75"/>
        <v/>
      </c>
      <c r="GM45" s="47" t="str">
        <f t="shared" si="75"/>
        <v/>
      </c>
      <c r="GN45" s="47" t="str">
        <f t="shared" si="75"/>
        <v/>
      </c>
      <c r="GO45" s="47" t="str">
        <f t="shared" si="75"/>
        <v/>
      </c>
      <c r="GP45" s="47" t="str">
        <f t="shared" si="75"/>
        <v/>
      </c>
      <c r="GQ45" s="47" t="str">
        <f t="shared" si="75"/>
        <v/>
      </c>
      <c r="GR45" s="47" t="str">
        <f t="shared" si="75"/>
        <v/>
      </c>
      <c r="GS45" s="47" t="str">
        <f t="shared" si="75"/>
        <v/>
      </c>
      <c r="GT45" s="47" t="str">
        <f t="shared" si="75"/>
        <v/>
      </c>
      <c r="GU45" s="47" t="str">
        <f t="shared" si="75"/>
        <v/>
      </c>
      <c r="GV45" s="47" t="str">
        <f t="shared" si="75"/>
        <v/>
      </c>
      <c r="GW45" s="47" t="str">
        <f t="shared" si="75"/>
        <v/>
      </c>
      <c r="GX45" s="47" t="str">
        <f t="shared" si="75"/>
        <v/>
      </c>
      <c r="GY45" s="47" t="str">
        <f t="shared" si="75"/>
        <v/>
      </c>
      <c r="GZ45" s="47" t="str">
        <f t="shared" si="76"/>
        <v/>
      </c>
      <c r="HA45" s="47" t="str">
        <f t="shared" si="76"/>
        <v/>
      </c>
      <c r="HB45" s="47" t="str">
        <f t="shared" si="76"/>
        <v/>
      </c>
      <c r="HC45" s="47" t="str">
        <f t="shared" si="76"/>
        <v/>
      </c>
      <c r="HD45" s="47" t="str">
        <f t="shared" si="76"/>
        <v/>
      </c>
      <c r="HE45" s="47" t="str">
        <f t="shared" si="76"/>
        <v/>
      </c>
      <c r="HF45" s="47" t="str">
        <f t="shared" si="76"/>
        <v/>
      </c>
      <c r="HG45" s="47" t="str">
        <f t="shared" si="76"/>
        <v/>
      </c>
      <c r="HH45" s="47" t="str">
        <f t="shared" si="76"/>
        <v/>
      </c>
      <c r="HI45" s="47" t="str">
        <f t="shared" si="76"/>
        <v/>
      </c>
      <c r="HJ45" s="47" t="str">
        <f t="shared" si="76"/>
        <v/>
      </c>
      <c r="HK45" s="47" t="str">
        <f t="shared" si="76"/>
        <v/>
      </c>
      <c r="HL45" s="47" t="str">
        <f t="shared" si="76"/>
        <v/>
      </c>
      <c r="HM45" s="47" t="str">
        <f t="shared" si="76"/>
        <v/>
      </c>
      <c r="HN45" s="47" t="str">
        <f t="shared" si="76"/>
        <v/>
      </c>
      <c r="HO45" s="47" t="str">
        <f t="shared" si="76"/>
        <v/>
      </c>
      <c r="HP45" s="47" t="str">
        <f t="shared" si="77"/>
        <v/>
      </c>
      <c r="HQ45" s="47" t="str">
        <f t="shared" si="77"/>
        <v/>
      </c>
      <c r="HR45" s="47" t="str">
        <f t="shared" si="46"/>
        <v/>
      </c>
      <c r="HS45" s="47" t="str">
        <f t="shared" si="16"/>
        <v/>
      </c>
      <c r="HT45" s="47" t="str">
        <f t="shared" si="16"/>
        <v/>
      </c>
      <c r="HU45" s="47" t="str">
        <f t="shared" si="16"/>
        <v/>
      </c>
      <c r="HV45" s="47" t="str">
        <f t="shared" si="16"/>
        <v/>
      </c>
      <c r="HW45" s="165" t="e">
        <f t="shared" si="56"/>
        <v>#N/A</v>
      </c>
      <c r="HX45" s="165" t="e">
        <f t="shared" si="56"/>
        <v>#N/A</v>
      </c>
      <c r="HY45" s="165" t="e">
        <f t="shared" si="56"/>
        <v>#N/A</v>
      </c>
      <c r="HZ45" s="165" t="e">
        <f t="shared" si="56"/>
        <v>#N/A</v>
      </c>
      <c r="IA45" s="165" t="e">
        <f t="shared" si="56"/>
        <v>#N/A</v>
      </c>
      <c r="IB45" s="165" t="e">
        <f t="shared" si="56"/>
        <v>#N/A</v>
      </c>
      <c r="IC45" s="165" t="e">
        <f t="shared" si="56"/>
        <v>#N/A</v>
      </c>
      <c r="ID45" s="165" t="e">
        <f t="shared" si="56"/>
        <v>#N/A</v>
      </c>
      <c r="IE45" s="165" t="e">
        <f t="shared" si="56"/>
        <v>#N/A</v>
      </c>
      <c r="IF45" s="165" t="e">
        <f t="shared" si="56"/>
        <v>#N/A</v>
      </c>
      <c r="IG45" s="165" t="e">
        <f t="shared" si="56"/>
        <v>#N/A</v>
      </c>
      <c r="IH45" s="165" t="e">
        <f t="shared" si="56"/>
        <v>#N/A</v>
      </c>
      <c r="II45" s="165" t="e">
        <f t="shared" si="56"/>
        <v>#N/A</v>
      </c>
      <c r="IJ45" s="165" t="e">
        <f t="shared" si="56"/>
        <v>#N/A</v>
      </c>
      <c r="IK45" s="165" t="e">
        <f t="shared" si="56"/>
        <v>#N/A</v>
      </c>
      <c r="IL45" s="165" t="e">
        <f t="shared" si="56"/>
        <v>#N/A</v>
      </c>
      <c r="IM45" s="165" t="e">
        <f t="shared" si="78"/>
        <v>#N/A</v>
      </c>
      <c r="IN45" s="165" t="e">
        <f t="shared" si="78"/>
        <v>#N/A</v>
      </c>
      <c r="IO45" s="165" t="e">
        <f t="shared" si="78"/>
        <v>#N/A</v>
      </c>
      <c r="IP45" s="165" t="e">
        <f t="shared" si="78"/>
        <v>#N/A</v>
      </c>
      <c r="IQ45" s="165" t="e">
        <f t="shared" si="78"/>
        <v>#N/A</v>
      </c>
      <c r="IR45" s="165" t="e">
        <f t="shared" si="78"/>
        <v>#N/A</v>
      </c>
      <c r="IS45" s="165" t="e">
        <f t="shared" si="78"/>
        <v>#N/A</v>
      </c>
      <c r="IT45" s="165" t="e">
        <f t="shared" si="78"/>
        <v>#N/A</v>
      </c>
      <c r="IU45" s="165" t="e">
        <f t="shared" si="78"/>
        <v>#N/A</v>
      </c>
      <c r="IV45" s="165" t="e">
        <f t="shared" si="78"/>
        <v>#N/A</v>
      </c>
      <c r="IW45" s="165" t="e">
        <f t="shared" si="78"/>
        <v>#N/A</v>
      </c>
      <c r="IX45" s="165" t="e">
        <f t="shared" si="78"/>
        <v>#N/A</v>
      </c>
      <c r="IY45" s="165" t="e">
        <f t="shared" si="78"/>
        <v>#N/A</v>
      </c>
      <c r="IZ45" s="165" t="e">
        <f t="shared" si="78"/>
        <v>#N/A</v>
      </c>
      <c r="JA45" s="165" t="e">
        <f t="shared" si="78"/>
        <v>#N/A</v>
      </c>
      <c r="JB45" s="165" t="e">
        <f t="shared" si="78"/>
        <v>#N/A</v>
      </c>
      <c r="JC45" s="165" t="e">
        <f t="shared" si="87"/>
        <v>#N/A</v>
      </c>
      <c r="JD45" s="165" t="e">
        <f t="shared" si="87"/>
        <v>#N/A</v>
      </c>
      <c r="JE45" s="165" t="e">
        <f t="shared" si="88"/>
        <v>#N/A</v>
      </c>
      <c r="JF45" s="165" t="e">
        <f t="shared" si="88"/>
        <v>#N/A</v>
      </c>
      <c r="JG45" s="165" t="e">
        <f t="shared" si="88"/>
        <v>#N/A</v>
      </c>
      <c r="JH45" s="165" t="e">
        <f t="shared" si="88"/>
        <v>#N/A</v>
      </c>
      <c r="JI45" s="165" t="e">
        <f t="shared" si="88"/>
        <v>#N/A</v>
      </c>
      <c r="JJ45" s="165" t="e">
        <f t="shared" si="88"/>
        <v>#N/A</v>
      </c>
      <c r="JK45" s="165" t="e">
        <f t="shared" si="88"/>
        <v>#N/A</v>
      </c>
      <c r="JL45" s="165" t="e">
        <f t="shared" si="88"/>
        <v>#N/A</v>
      </c>
      <c r="JM45" s="165" t="e">
        <f t="shared" si="88"/>
        <v>#N/A</v>
      </c>
      <c r="JN45" s="165" t="e">
        <f t="shared" si="88"/>
        <v>#N/A</v>
      </c>
      <c r="JO45" s="165" t="e">
        <f t="shared" si="88"/>
        <v>#N/A</v>
      </c>
      <c r="JP45" s="165" t="e">
        <f t="shared" si="88"/>
        <v>#N/A</v>
      </c>
      <c r="JQ45" s="165" t="e">
        <f t="shared" si="88"/>
        <v>#N/A</v>
      </c>
      <c r="JR45" s="165" t="e">
        <f t="shared" si="88"/>
        <v>#N/A</v>
      </c>
      <c r="JS45" s="165" t="e">
        <f t="shared" si="88"/>
        <v>#N/A</v>
      </c>
      <c r="JT45" s="165" t="e">
        <f t="shared" si="79"/>
        <v>#N/A</v>
      </c>
      <c r="JU45" s="165" t="e">
        <f t="shared" si="79"/>
        <v>#N/A</v>
      </c>
      <c r="JV45" s="165" t="e">
        <f t="shared" si="79"/>
        <v>#N/A</v>
      </c>
      <c r="JW45" s="165" t="e">
        <f t="shared" si="79"/>
        <v>#N/A</v>
      </c>
      <c r="JX45" s="165" t="e">
        <f t="shared" si="79"/>
        <v>#N/A</v>
      </c>
      <c r="JY45" s="165" t="e">
        <f t="shared" si="79"/>
        <v>#N/A</v>
      </c>
      <c r="JZ45" s="165" t="e">
        <f t="shared" si="79"/>
        <v>#N/A</v>
      </c>
      <c r="KA45" s="165" t="e">
        <f t="shared" si="79"/>
        <v>#N/A</v>
      </c>
      <c r="KB45" s="165" t="e">
        <f t="shared" si="79"/>
        <v>#N/A</v>
      </c>
      <c r="KC45" s="165" t="e">
        <f t="shared" si="79"/>
        <v>#N/A</v>
      </c>
      <c r="KD45" s="165" t="e">
        <f t="shared" si="79"/>
        <v>#N/A</v>
      </c>
      <c r="KE45" s="165" t="e">
        <f t="shared" si="79"/>
        <v>#N/A</v>
      </c>
      <c r="KF45" s="165" t="e">
        <f t="shared" si="79"/>
        <v>#N/A</v>
      </c>
      <c r="KG45" s="165" t="e">
        <f t="shared" si="79"/>
        <v>#N/A</v>
      </c>
      <c r="KH45" s="165" t="e">
        <f t="shared" si="79"/>
        <v>#N/A</v>
      </c>
      <c r="KI45" s="165" t="e">
        <f t="shared" si="79"/>
        <v>#N/A</v>
      </c>
      <c r="KJ45" s="165" t="e">
        <f t="shared" si="89"/>
        <v>#N/A</v>
      </c>
      <c r="KK45" s="165" t="e">
        <f t="shared" si="89"/>
        <v>#N/A</v>
      </c>
      <c r="KL45" s="165" t="e">
        <f t="shared" si="89"/>
        <v>#N/A</v>
      </c>
      <c r="KM45" s="165" t="e">
        <f t="shared" si="89"/>
        <v>#N/A</v>
      </c>
      <c r="KN45" s="165" t="e">
        <f t="shared" si="89"/>
        <v>#N/A</v>
      </c>
      <c r="KO45" s="165" t="e">
        <f t="shared" si="89"/>
        <v>#N/A</v>
      </c>
      <c r="KP45" s="165" t="e">
        <f t="shared" si="89"/>
        <v>#N/A</v>
      </c>
      <c r="KQ45" s="165" t="e">
        <f t="shared" si="89"/>
        <v>#N/A</v>
      </c>
      <c r="KR45" s="165" t="e">
        <f t="shared" si="89"/>
        <v>#N/A</v>
      </c>
      <c r="KS45" s="165" t="e">
        <f t="shared" si="89"/>
        <v>#N/A</v>
      </c>
      <c r="KT45" s="165" t="e">
        <f t="shared" si="89"/>
        <v>#N/A</v>
      </c>
      <c r="KU45" s="165" t="e">
        <f t="shared" si="89"/>
        <v>#N/A</v>
      </c>
      <c r="KV45" s="165" t="e">
        <f t="shared" si="89"/>
        <v>#N/A</v>
      </c>
      <c r="KW45" s="165" t="e">
        <f t="shared" si="89"/>
        <v>#N/A</v>
      </c>
      <c r="KX45" s="165" t="e">
        <f t="shared" si="89"/>
        <v>#N/A</v>
      </c>
      <c r="KY45" s="165" t="e">
        <f t="shared" si="89"/>
        <v>#N/A</v>
      </c>
      <c r="KZ45" s="165" t="e">
        <f t="shared" si="80"/>
        <v>#N/A</v>
      </c>
      <c r="LA45" s="165" t="e">
        <f t="shared" si="80"/>
        <v>#N/A</v>
      </c>
      <c r="LB45" s="165" t="e">
        <f t="shared" si="80"/>
        <v>#N/A</v>
      </c>
      <c r="LC45" s="165" t="e">
        <f t="shared" si="80"/>
        <v>#N/A</v>
      </c>
      <c r="LD45" s="165" t="e">
        <f t="shared" si="80"/>
        <v>#N/A</v>
      </c>
      <c r="LE45" s="165" t="e">
        <f t="shared" si="80"/>
        <v>#N/A</v>
      </c>
      <c r="LF45" s="165" t="e">
        <f t="shared" si="80"/>
        <v>#N/A</v>
      </c>
      <c r="LG45" s="165" t="e">
        <f t="shared" si="80"/>
        <v>#N/A</v>
      </c>
      <c r="LH45" s="165" t="e">
        <f t="shared" si="80"/>
        <v>#N/A</v>
      </c>
      <c r="LI45" s="165" t="e">
        <f t="shared" si="80"/>
        <v>#N/A</v>
      </c>
      <c r="LJ45" s="165" t="e">
        <f t="shared" si="80"/>
        <v>#N/A</v>
      </c>
      <c r="LK45" s="165" t="e">
        <f t="shared" si="80"/>
        <v>#N/A</v>
      </c>
      <c r="LL45" s="165" t="e">
        <f t="shared" si="80"/>
        <v>#N/A</v>
      </c>
      <c r="LM45" s="165" t="e">
        <f t="shared" si="80"/>
        <v>#N/A</v>
      </c>
      <c r="LN45" s="165" t="e">
        <f t="shared" si="90"/>
        <v>#N/A</v>
      </c>
      <c r="LO45" s="165" t="e">
        <f t="shared" si="90"/>
        <v>#N/A</v>
      </c>
      <c r="LP45" s="165" t="e">
        <f t="shared" si="90"/>
        <v>#N/A</v>
      </c>
      <c r="LQ45" s="165" t="e">
        <f t="shared" si="91"/>
        <v>#N/A</v>
      </c>
      <c r="LR45" s="165" t="e">
        <f t="shared" si="91"/>
        <v>#N/A</v>
      </c>
      <c r="LS45" s="165" t="e">
        <f t="shared" si="91"/>
        <v>#N/A</v>
      </c>
      <c r="LT45" s="165" t="e">
        <f t="shared" si="91"/>
        <v>#N/A</v>
      </c>
      <c r="LU45" s="165" t="e">
        <f t="shared" si="91"/>
        <v>#N/A</v>
      </c>
      <c r="LV45" s="165" t="e">
        <f t="shared" si="91"/>
        <v>#N/A</v>
      </c>
      <c r="LW45" s="165" t="e">
        <f t="shared" si="91"/>
        <v>#N/A</v>
      </c>
      <c r="LX45" s="165" t="e">
        <f t="shared" si="91"/>
        <v>#N/A</v>
      </c>
      <c r="LY45" s="165" t="e">
        <f t="shared" si="91"/>
        <v>#N/A</v>
      </c>
      <c r="LZ45" s="165" t="e">
        <f t="shared" si="91"/>
        <v>#N/A</v>
      </c>
      <c r="MA45" s="165" t="e">
        <f t="shared" si="91"/>
        <v>#N/A</v>
      </c>
      <c r="MB45" s="165" t="e">
        <f t="shared" si="91"/>
        <v>#N/A</v>
      </c>
      <c r="MC45" s="165" t="e">
        <f t="shared" si="91"/>
        <v>#N/A</v>
      </c>
      <c r="MD45" s="165" t="e">
        <f t="shared" si="91"/>
        <v>#N/A</v>
      </c>
      <c r="ME45" s="165" t="e">
        <f t="shared" si="91"/>
        <v>#N/A</v>
      </c>
      <c r="MF45" s="165" t="e">
        <f t="shared" si="81"/>
        <v>#N/A</v>
      </c>
      <c r="MG45" s="165" t="e">
        <f t="shared" si="81"/>
        <v>#N/A</v>
      </c>
      <c r="MH45" s="165" t="e">
        <f t="shared" si="81"/>
        <v>#N/A</v>
      </c>
      <c r="MI45" s="165" t="e">
        <f t="shared" si="81"/>
        <v>#N/A</v>
      </c>
      <c r="MJ45" s="165" t="e">
        <f t="shared" si="81"/>
        <v>#N/A</v>
      </c>
      <c r="MK45" s="165" t="e">
        <f t="shared" si="81"/>
        <v>#N/A</v>
      </c>
      <c r="ML45" s="165" t="e">
        <f t="shared" si="81"/>
        <v>#N/A</v>
      </c>
      <c r="MM45" s="165" t="e">
        <f t="shared" si="81"/>
        <v>#N/A</v>
      </c>
      <c r="MN45" s="165" t="e">
        <f t="shared" si="81"/>
        <v>#N/A</v>
      </c>
      <c r="MO45" s="165" t="e">
        <f t="shared" si="81"/>
        <v>#N/A</v>
      </c>
      <c r="MP45" s="165" t="e">
        <f t="shared" si="81"/>
        <v>#N/A</v>
      </c>
      <c r="MQ45" s="165" t="e">
        <f t="shared" si="81"/>
        <v>#N/A</v>
      </c>
      <c r="MR45" s="165" t="e">
        <f t="shared" si="81"/>
        <v>#N/A</v>
      </c>
      <c r="MS45" s="165" t="e">
        <f t="shared" si="81"/>
        <v>#N/A</v>
      </c>
      <c r="MT45" s="165" t="e">
        <f t="shared" si="81"/>
        <v>#N/A</v>
      </c>
      <c r="MU45" s="165" t="e">
        <f t="shared" si="81"/>
        <v>#N/A</v>
      </c>
      <c r="MV45" s="165" t="e">
        <f t="shared" si="92"/>
        <v>#N/A</v>
      </c>
      <c r="MW45" s="165" t="e">
        <f t="shared" si="92"/>
        <v>#N/A</v>
      </c>
      <c r="MX45" s="165" t="e">
        <f t="shared" si="92"/>
        <v>#N/A</v>
      </c>
      <c r="MY45" s="165" t="e">
        <f t="shared" si="92"/>
        <v>#N/A</v>
      </c>
      <c r="MZ45" s="165" t="e">
        <f t="shared" si="92"/>
        <v>#N/A</v>
      </c>
      <c r="NA45" s="165" t="e">
        <f t="shared" si="92"/>
        <v>#N/A</v>
      </c>
      <c r="NB45" s="165" t="e">
        <f t="shared" si="92"/>
        <v>#N/A</v>
      </c>
      <c r="NC45" s="165" t="e">
        <f t="shared" si="92"/>
        <v>#N/A</v>
      </c>
      <c r="ND45" s="165" t="e">
        <f t="shared" si="92"/>
        <v>#N/A</v>
      </c>
      <c r="NE45" s="165" t="e">
        <f t="shared" si="92"/>
        <v>#N/A</v>
      </c>
      <c r="NF45" s="165" t="e">
        <f t="shared" si="92"/>
        <v>#N/A</v>
      </c>
      <c r="NG45" s="165" t="e">
        <f t="shared" si="92"/>
        <v>#N/A</v>
      </c>
      <c r="NH45" s="165" t="e">
        <f t="shared" si="92"/>
        <v>#N/A</v>
      </c>
      <c r="NI45" s="165" t="e">
        <f t="shared" si="92"/>
        <v>#N/A</v>
      </c>
      <c r="NJ45" s="165" t="e">
        <f t="shared" si="92"/>
        <v>#N/A</v>
      </c>
      <c r="NK45" s="165" t="e">
        <f t="shared" si="92"/>
        <v>#N/A</v>
      </c>
      <c r="NL45" s="165" t="e">
        <f t="shared" si="82"/>
        <v>#N/A</v>
      </c>
      <c r="NM45" s="165" t="e">
        <f t="shared" si="82"/>
        <v>#N/A</v>
      </c>
      <c r="NN45" s="165" t="e">
        <f t="shared" si="82"/>
        <v>#N/A</v>
      </c>
      <c r="NO45" s="165" t="e">
        <f t="shared" si="82"/>
        <v>#N/A</v>
      </c>
      <c r="NP45" s="165" t="e">
        <f t="shared" si="82"/>
        <v>#N/A</v>
      </c>
      <c r="NQ45" s="165" t="e">
        <f t="shared" si="82"/>
        <v>#N/A</v>
      </c>
      <c r="NR45" s="165" t="e">
        <f t="shared" si="82"/>
        <v>#N/A</v>
      </c>
      <c r="NS45" s="165" t="e">
        <f t="shared" si="82"/>
        <v>#N/A</v>
      </c>
      <c r="NT45" s="165" t="e">
        <f t="shared" si="82"/>
        <v>#N/A</v>
      </c>
      <c r="NU45" s="165" t="e">
        <f t="shared" si="82"/>
        <v>#N/A</v>
      </c>
      <c r="NV45" s="165" t="e">
        <f t="shared" si="82"/>
        <v>#N/A</v>
      </c>
      <c r="NW45" s="165" t="e">
        <f t="shared" si="82"/>
        <v>#N/A</v>
      </c>
      <c r="NX45" s="165" t="e">
        <f t="shared" si="82"/>
        <v>#N/A</v>
      </c>
      <c r="NY45" s="165" t="e">
        <f t="shared" si="82"/>
        <v>#N/A</v>
      </c>
      <c r="NZ45" s="165" t="e">
        <f t="shared" si="93"/>
        <v>#N/A</v>
      </c>
      <c r="OA45" s="165" t="e">
        <f t="shared" si="93"/>
        <v>#N/A</v>
      </c>
      <c r="OB45" s="165" t="e">
        <f t="shared" si="93"/>
        <v>#N/A</v>
      </c>
      <c r="OC45" s="165" t="e">
        <f t="shared" si="94"/>
        <v>#N/A</v>
      </c>
      <c r="OD45" s="165" t="e">
        <f t="shared" si="94"/>
        <v>#N/A</v>
      </c>
      <c r="OE45" s="165" t="e">
        <f t="shared" si="94"/>
        <v>#N/A</v>
      </c>
      <c r="OF45" s="165" t="e">
        <f t="shared" si="94"/>
        <v>#N/A</v>
      </c>
      <c r="OG45" s="165" t="e">
        <f t="shared" si="94"/>
        <v>#N/A</v>
      </c>
      <c r="OH45" s="165" t="e">
        <f t="shared" si="94"/>
        <v>#N/A</v>
      </c>
      <c r="OI45" s="165" t="e">
        <f t="shared" si="94"/>
        <v>#N/A</v>
      </c>
      <c r="OJ45" s="165" t="e">
        <f t="shared" si="94"/>
        <v>#N/A</v>
      </c>
      <c r="OK45" s="165" t="e">
        <f t="shared" si="94"/>
        <v>#N/A</v>
      </c>
      <c r="OL45" s="165" t="e">
        <f t="shared" si="94"/>
        <v>#N/A</v>
      </c>
      <c r="OM45" s="165" t="e">
        <f t="shared" si="94"/>
        <v>#N/A</v>
      </c>
      <c r="ON45" s="165" t="e">
        <f t="shared" si="94"/>
        <v>#N/A</v>
      </c>
      <c r="OO45" s="165" t="e">
        <f t="shared" si="94"/>
        <v>#N/A</v>
      </c>
      <c r="OP45" s="165" t="e">
        <f t="shared" si="94"/>
        <v>#N/A</v>
      </c>
      <c r="OQ45" s="165" t="e">
        <f t="shared" si="94"/>
        <v>#N/A</v>
      </c>
      <c r="OR45" s="165" t="e">
        <f t="shared" si="83"/>
        <v>#N/A</v>
      </c>
      <c r="OS45" s="165" t="e">
        <f t="shared" si="83"/>
        <v>#N/A</v>
      </c>
      <c r="OT45" s="165" t="e">
        <f t="shared" si="83"/>
        <v>#N/A</v>
      </c>
      <c r="OU45" s="165" t="e">
        <f t="shared" si="83"/>
        <v>#N/A</v>
      </c>
      <c r="OV45" s="165" t="e">
        <f t="shared" si="83"/>
        <v>#N/A</v>
      </c>
      <c r="OW45" s="165" t="e">
        <f t="shared" si="83"/>
        <v>#N/A</v>
      </c>
      <c r="OX45" s="165" t="e">
        <f t="shared" si="83"/>
        <v>#N/A</v>
      </c>
      <c r="OY45" s="165" t="e">
        <f t="shared" si="83"/>
        <v>#N/A</v>
      </c>
      <c r="OZ45" s="165" t="e">
        <f t="shared" si="83"/>
        <v>#N/A</v>
      </c>
      <c r="PA45" s="165" t="e">
        <f t="shared" si="83"/>
        <v>#N/A</v>
      </c>
      <c r="PB45" s="165" t="e">
        <f t="shared" si="83"/>
        <v>#N/A</v>
      </c>
      <c r="PC45" s="165" t="e">
        <f t="shared" si="83"/>
        <v>#N/A</v>
      </c>
      <c r="PD45" s="165" t="e">
        <f t="shared" si="83"/>
        <v>#N/A</v>
      </c>
      <c r="PE45" s="165" t="e">
        <f t="shared" si="83"/>
        <v>#N/A</v>
      </c>
      <c r="PF45" s="165" t="e">
        <f t="shared" si="83"/>
        <v>#N/A</v>
      </c>
      <c r="PG45" s="165" t="e">
        <f t="shared" si="83"/>
        <v>#N/A</v>
      </c>
      <c r="PH45" s="165" t="e">
        <f t="shared" si="95"/>
        <v>#N/A</v>
      </c>
      <c r="PI45" s="165" t="e">
        <f t="shared" si="95"/>
        <v>#N/A</v>
      </c>
      <c r="PJ45" s="165" t="e">
        <f t="shared" si="95"/>
        <v>#N/A</v>
      </c>
      <c r="PK45" s="165" t="e">
        <f t="shared" si="95"/>
        <v>#N/A</v>
      </c>
      <c r="PL45" s="165" t="e">
        <f t="shared" si="95"/>
        <v>#N/A</v>
      </c>
      <c r="PM45" s="165" t="e">
        <f t="shared" si="95"/>
        <v>#N/A</v>
      </c>
      <c r="PN45" s="165" t="e">
        <f t="shared" si="95"/>
        <v>#N/A</v>
      </c>
      <c r="PO45" s="165" t="e">
        <f t="shared" si="95"/>
        <v>#N/A</v>
      </c>
    </row>
    <row r="46" spans="1:431" hidden="1" x14ac:dyDescent="0.45">
      <c r="A46" s="362"/>
      <c r="B46" s="368" t="str">
        <f>IF($R46="","",ROUND(_xlfn.NORM.INV(ABS(VLOOKUP($T$1,VLookups!$A$43:$B$44,2,FALSE)-B$2),$N46,$R46),0))</f>
        <v/>
      </c>
      <c r="C46" s="374" t="str">
        <f t="shared" si="36"/>
        <v/>
      </c>
      <c r="D46" s="375" t="str">
        <f t="shared" si="37"/>
        <v/>
      </c>
      <c r="E46" s="105"/>
      <c r="F46" s="113"/>
      <c r="G46" s="118" t="str">
        <f t="shared" si="30"/>
        <v/>
      </c>
      <c r="H46" s="91"/>
      <c r="I46" s="118" t="str">
        <f t="shared" si="31"/>
        <v/>
      </c>
      <c r="J46" s="113"/>
      <c r="K46" s="106"/>
      <c r="L46" s="120" t="str">
        <f t="shared" si="0"/>
        <v/>
      </c>
      <c r="M46" s="120" t="str">
        <f t="shared" si="1"/>
        <v/>
      </c>
      <c r="N46" s="71" t="str">
        <f t="shared" si="32"/>
        <v/>
      </c>
      <c r="O46" s="23"/>
      <c r="P46" s="55"/>
      <c r="Q46" s="298"/>
      <c r="R46" s="72" t="str">
        <f>IF(AND(G46&gt;0,H46&gt;0,I46&gt;0),IF(ISBLANK(Q46),IF(ISBLANK(O46),"",(I46-G46)*VLOOKUP(O46,VLookups!$A$4:$B$13,2,FALSE)),Q46),"")</f>
        <v/>
      </c>
      <c r="S46" s="73" t="str">
        <f t="shared" si="2"/>
        <v/>
      </c>
      <c r="T46" s="91"/>
      <c r="U46" s="265" t="str">
        <f>IF(AND(T46&gt;0,H46&gt;0,NOT(R46="")),ABS(VLOOKUP($T$1,VLookups!$A$43:$B$44,2,FALSE)-_xlfn.NORM.DIST(T46,N46,R46,TRUE)),"")</f>
        <v/>
      </c>
      <c r="V46" s="90" t="str">
        <f>IF(AND($G46&gt;0,$H46&gt;0,$I46&gt;0,NOT(ISBLANK($O46))),_xlfn.NORM.INV(ABS(VLOOKUP($T$1,VLookups!$A$43:$B$44,2,FALSE)-V$3),$N46,$R46),"")</f>
        <v/>
      </c>
      <c r="W46" s="89" t="str">
        <f>IF(AND($G46&gt;0,$H46&gt;0,$I46&gt;0,NOT(ISBLANK($O46))),_xlfn.NORM.INV(ABS(VLOOKUP($T$1,VLookups!$A$43:$B$44,2,FALSE)-W$3),$N46,$R46),"")</f>
        <v/>
      </c>
      <c r="X46" s="90" t="str">
        <f>IF(AND($G46&gt;0,$H46&gt;0,$I46&gt;0,NOT(ISBLANK($O46))),_xlfn.NORM.INV(ABS(VLOOKUP($T$1,VLookups!$A$43:$B$44,2,FALSE)-X$3),$N46,$R46),"")</f>
        <v/>
      </c>
      <c r="Y46" s="89" t="str">
        <f>IF(AND($G46&gt;0,$H46&gt;0,$I46&gt;0,NOT(ISBLANK($O46))),_xlfn.NORM.INV(ABS(VLOOKUP($T$1,VLookups!$A$43:$B$44,2,FALSE)-Y$3),$N46,$R46),"")</f>
        <v/>
      </c>
      <c r="Z46" s="90" t="str">
        <f>IF(AND($G46&gt;0,$H46&gt;0,$I46&gt;0,NOT(ISBLANK($O46))),_xlfn.NORM.INV(ABS(VLOOKUP($T$1,VLookups!$A$43:$B$44,2,FALSE)-Z$3),$N46,$R46),"")</f>
        <v/>
      </c>
      <c r="AA46" s="89" t="str">
        <f>IF(AND($G46&gt;0,$H46&gt;0,$I46&gt;0,NOT(ISBLANK($O46))),_xlfn.NORM.INV(ABS(VLOOKUP($T$1,VLookups!$A$43:$B$44,2,FALSE)-AA$3),$N46,$R46),"")</f>
        <v/>
      </c>
      <c r="AB46" s="5"/>
      <c r="AC46" s="164" t="str">
        <f t="shared" si="33"/>
        <v/>
      </c>
      <c r="AD46" s="47" t="str">
        <f t="shared" si="102"/>
        <v/>
      </c>
      <c r="AE46" s="47" t="str">
        <f t="shared" si="102"/>
        <v/>
      </c>
      <c r="AF46" s="47" t="str">
        <f t="shared" si="102"/>
        <v/>
      </c>
      <c r="AG46" s="47" t="str">
        <f t="shared" si="102"/>
        <v/>
      </c>
      <c r="AH46" s="47" t="str">
        <f t="shared" si="102"/>
        <v/>
      </c>
      <c r="AI46" s="47" t="str">
        <f t="shared" si="102"/>
        <v/>
      </c>
      <c r="AJ46" s="47" t="str">
        <f t="shared" si="102"/>
        <v/>
      </c>
      <c r="AK46" s="47" t="str">
        <f t="shared" si="102"/>
        <v/>
      </c>
      <c r="AL46" s="47" t="str">
        <f t="shared" si="102"/>
        <v/>
      </c>
      <c r="AM46" s="47" t="str">
        <f t="shared" si="102"/>
        <v/>
      </c>
      <c r="AN46" s="47" t="str">
        <f t="shared" si="102"/>
        <v/>
      </c>
      <c r="AO46" s="47" t="str">
        <f t="shared" si="102"/>
        <v/>
      </c>
      <c r="AP46" s="47" t="str">
        <f t="shared" si="102"/>
        <v/>
      </c>
      <c r="AQ46" s="47" t="str">
        <f t="shared" si="102"/>
        <v/>
      </c>
      <c r="AR46" s="47" t="str">
        <f t="shared" si="102"/>
        <v/>
      </c>
      <c r="AS46" s="47" t="str">
        <f t="shared" si="102"/>
        <v/>
      </c>
      <c r="AT46" s="47" t="str">
        <f t="shared" si="98"/>
        <v/>
      </c>
      <c r="AU46" s="47" t="str">
        <f t="shared" si="98"/>
        <v/>
      </c>
      <c r="AV46" s="47" t="str">
        <f t="shared" si="98"/>
        <v/>
      </c>
      <c r="AW46" s="47" t="str">
        <f t="shared" si="98"/>
        <v/>
      </c>
      <c r="AX46" s="47" t="str">
        <f t="shared" si="98"/>
        <v/>
      </c>
      <c r="AY46" s="47" t="str">
        <f t="shared" si="98"/>
        <v/>
      </c>
      <c r="AZ46" s="47" t="str">
        <f t="shared" si="98"/>
        <v/>
      </c>
      <c r="BA46" s="47" t="str">
        <f t="shared" si="98"/>
        <v/>
      </c>
      <c r="BB46" s="47" t="str">
        <f t="shared" si="98"/>
        <v/>
      </c>
      <c r="BC46" s="47" t="str">
        <f t="shared" si="98"/>
        <v/>
      </c>
      <c r="BD46" s="47" t="str">
        <f t="shared" si="98"/>
        <v/>
      </c>
      <c r="BE46" s="47" t="str">
        <f t="shared" si="98"/>
        <v/>
      </c>
      <c r="BF46" s="47" t="str">
        <f t="shared" si="98"/>
        <v/>
      </c>
      <c r="BG46" s="47" t="str">
        <f t="shared" si="98"/>
        <v/>
      </c>
      <c r="BH46" s="47" t="str">
        <f t="shared" si="98"/>
        <v/>
      </c>
      <c r="BI46" s="47" t="str">
        <f t="shared" si="99"/>
        <v/>
      </c>
      <c r="BJ46" s="47" t="str">
        <f t="shared" si="99"/>
        <v/>
      </c>
      <c r="BK46" s="47" t="str">
        <f t="shared" si="99"/>
        <v/>
      </c>
      <c r="BL46" s="47" t="str">
        <f t="shared" si="99"/>
        <v/>
      </c>
      <c r="BM46" s="47" t="str">
        <f t="shared" si="99"/>
        <v/>
      </c>
      <c r="BN46" s="47" t="str">
        <f t="shared" si="99"/>
        <v/>
      </c>
      <c r="BO46" s="47" t="str">
        <f t="shared" si="99"/>
        <v/>
      </c>
      <c r="BP46" s="47" t="str">
        <f t="shared" si="99"/>
        <v/>
      </c>
      <c r="BQ46" s="47" t="str">
        <f t="shared" si="99"/>
        <v/>
      </c>
      <c r="BR46" s="47" t="str">
        <f t="shared" si="99"/>
        <v/>
      </c>
      <c r="BS46" s="47" t="str">
        <f t="shared" si="99"/>
        <v/>
      </c>
      <c r="BT46" s="47" t="str">
        <f t="shared" si="99"/>
        <v/>
      </c>
      <c r="BU46" s="47" t="str">
        <f t="shared" si="99"/>
        <v/>
      </c>
      <c r="BV46" s="47" t="str">
        <f t="shared" si="99"/>
        <v/>
      </c>
      <c r="BW46" s="47" t="str">
        <f t="shared" si="99"/>
        <v/>
      </c>
      <c r="BX46" s="47" t="str">
        <f t="shared" si="99"/>
        <v/>
      </c>
      <c r="BY46" s="47" t="str">
        <f t="shared" si="97"/>
        <v/>
      </c>
      <c r="BZ46" s="47" t="str">
        <f t="shared" si="97"/>
        <v/>
      </c>
      <c r="CA46" s="47" t="str">
        <f t="shared" si="97"/>
        <v/>
      </c>
      <c r="CB46" s="47" t="str">
        <f t="shared" si="97"/>
        <v/>
      </c>
      <c r="CC46" s="47" t="str">
        <f t="shared" si="97"/>
        <v/>
      </c>
      <c r="CD46" s="47" t="str">
        <f t="shared" si="97"/>
        <v/>
      </c>
      <c r="CE46" s="47" t="str">
        <f t="shared" si="97"/>
        <v/>
      </c>
      <c r="CF46" s="47" t="str">
        <f t="shared" si="97"/>
        <v/>
      </c>
      <c r="CG46" s="47" t="str">
        <f t="shared" si="97"/>
        <v/>
      </c>
      <c r="CH46" s="47" t="str">
        <f t="shared" si="97"/>
        <v/>
      </c>
      <c r="CI46" s="47" t="str">
        <f t="shared" si="97"/>
        <v/>
      </c>
      <c r="CJ46" s="47" t="str">
        <f t="shared" si="100"/>
        <v/>
      </c>
      <c r="CK46" s="47" t="str">
        <f t="shared" si="100"/>
        <v/>
      </c>
      <c r="CL46" s="47" t="str">
        <f t="shared" si="100"/>
        <v/>
      </c>
      <c r="CM46" s="47" t="str">
        <f t="shared" si="100"/>
        <v/>
      </c>
      <c r="CN46" s="47" t="str">
        <f t="shared" si="100"/>
        <v/>
      </c>
      <c r="CO46" s="47" t="str">
        <f t="shared" si="100"/>
        <v/>
      </c>
      <c r="CP46" s="47" t="str">
        <f t="shared" si="100"/>
        <v/>
      </c>
      <c r="CQ46" s="47" t="str">
        <f t="shared" si="100"/>
        <v/>
      </c>
      <c r="CR46" s="47" t="str">
        <f t="shared" si="100"/>
        <v/>
      </c>
      <c r="CS46" s="47" t="str">
        <f t="shared" si="100"/>
        <v/>
      </c>
      <c r="CT46" s="47" t="str">
        <f t="shared" si="100"/>
        <v/>
      </c>
      <c r="CU46" s="47" t="str">
        <f t="shared" si="100"/>
        <v/>
      </c>
      <c r="CV46" s="47" t="str">
        <f t="shared" si="100"/>
        <v/>
      </c>
      <c r="CW46" s="47" t="str">
        <f t="shared" si="100"/>
        <v/>
      </c>
      <c r="CX46" s="47" t="str">
        <f t="shared" si="100"/>
        <v/>
      </c>
      <c r="CY46" s="47" t="str">
        <f t="shared" si="100"/>
        <v/>
      </c>
      <c r="CZ46" s="47" t="str">
        <f t="shared" si="101"/>
        <v/>
      </c>
      <c r="DA46" s="47" t="str">
        <f t="shared" si="101"/>
        <v/>
      </c>
      <c r="DB46" s="47" t="str">
        <f t="shared" si="101"/>
        <v/>
      </c>
      <c r="DC46" s="47" t="str">
        <f t="shared" si="101"/>
        <v/>
      </c>
      <c r="DD46" s="47" t="str">
        <f t="shared" si="101"/>
        <v/>
      </c>
      <c r="DE46" s="47" t="str">
        <f t="shared" si="101"/>
        <v/>
      </c>
      <c r="DF46" s="47" t="str">
        <f t="shared" si="101"/>
        <v/>
      </c>
      <c r="DG46" s="47" t="str">
        <f t="shared" si="101"/>
        <v/>
      </c>
      <c r="DH46" s="47" t="str">
        <f t="shared" si="101"/>
        <v/>
      </c>
      <c r="DI46" s="47" t="str">
        <f t="shared" si="101"/>
        <v/>
      </c>
      <c r="DJ46" s="47" t="str">
        <f t="shared" si="101"/>
        <v/>
      </c>
      <c r="DK46" s="47" t="str">
        <f t="shared" si="101"/>
        <v/>
      </c>
      <c r="DL46" s="47" t="str">
        <f t="shared" si="101"/>
        <v/>
      </c>
      <c r="DM46" s="47" t="str">
        <f t="shared" si="101"/>
        <v/>
      </c>
      <c r="DN46" s="47" t="str">
        <f t="shared" si="101"/>
        <v/>
      </c>
      <c r="DO46" s="47" t="str">
        <f t="shared" si="101"/>
        <v/>
      </c>
      <c r="DP46" s="47" t="str">
        <f t="shared" si="84"/>
        <v/>
      </c>
      <c r="DQ46" s="47" t="str">
        <f t="shared" si="72"/>
        <v/>
      </c>
      <c r="DR46" s="47" t="str">
        <f t="shared" si="72"/>
        <v/>
      </c>
      <c r="DS46" s="47" t="str">
        <f t="shared" si="72"/>
        <v/>
      </c>
      <c r="DT46" s="47" t="str">
        <f t="shared" si="72"/>
        <v/>
      </c>
      <c r="DU46" s="47" t="str">
        <f t="shared" si="72"/>
        <v/>
      </c>
      <c r="DV46" s="47" t="str">
        <f t="shared" si="72"/>
        <v/>
      </c>
      <c r="DW46" s="47" t="str">
        <f t="shared" si="85"/>
        <v/>
      </c>
      <c r="DX46" s="47" t="str">
        <f t="shared" si="85"/>
        <v/>
      </c>
      <c r="DY46" s="47" t="str">
        <f t="shared" si="85"/>
        <v/>
      </c>
      <c r="DZ46" s="179" t="str">
        <f t="shared" si="35"/>
        <v/>
      </c>
      <c r="EA46" s="47" t="str">
        <f t="shared" si="96"/>
        <v/>
      </c>
      <c r="EB46" s="47" t="str">
        <f t="shared" si="96"/>
        <v/>
      </c>
      <c r="EC46" s="47" t="str">
        <f t="shared" si="96"/>
        <v/>
      </c>
      <c r="ED46" s="47" t="str">
        <f t="shared" si="96"/>
        <v/>
      </c>
      <c r="EE46" s="47" t="str">
        <f t="shared" si="96"/>
        <v/>
      </c>
      <c r="EF46" s="47" t="str">
        <f t="shared" si="96"/>
        <v/>
      </c>
      <c r="EG46" s="47" t="str">
        <f t="shared" si="96"/>
        <v/>
      </c>
      <c r="EH46" s="47" t="str">
        <f t="shared" si="96"/>
        <v/>
      </c>
      <c r="EI46" s="47" t="str">
        <f t="shared" si="96"/>
        <v/>
      </c>
      <c r="EJ46" s="47" t="str">
        <f t="shared" si="96"/>
        <v/>
      </c>
      <c r="EK46" s="47" t="str">
        <f t="shared" si="96"/>
        <v/>
      </c>
      <c r="EL46" s="47" t="str">
        <f t="shared" si="96"/>
        <v/>
      </c>
      <c r="EM46" s="47" t="str">
        <f t="shared" si="96"/>
        <v/>
      </c>
      <c r="EN46" s="47" t="str">
        <f t="shared" si="96"/>
        <v/>
      </c>
      <c r="EO46" s="47" t="str">
        <f t="shared" si="96"/>
        <v/>
      </c>
      <c r="EP46" s="47" t="str">
        <f t="shared" si="86"/>
        <v/>
      </c>
      <c r="EQ46" s="47" t="str">
        <f t="shared" si="86"/>
        <v/>
      </c>
      <c r="ER46" s="47" t="str">
        <f t="shared" si="86"/>
        <v/>
      </c>
      <c r="ES46" s="47" t="str">
        <f t="shared" si="86"/>
        <v/>
      </c>
      <c r="ET46" s="47" t="str">
        <f t="shared" si="86"/>
        <v/>
      </c>
      <c r="EU46" s="47" t="str">
        <f t="shared" si="86"/>
        <v/>
      </c>
      <c r="EV46" s="47" t="str">
        <f t="shared" si="86"/>
        <v/>
      </c>
      <c r="EW46" s="47" t="str">
        <f t="shared" si="86"/>
        <v/>
      </c>
      <c r="EX46" s="47" t="str">
        <f t="shared" si="86"/>
        <v/>
      </c>
      <c r="EY46" s="47" t="str">
        <f t="shared" si="86"/>
        <v/>
      </c>
      <c r="EZ46" s="47" t="str">
        <f t="shared" si="86"/>
        <v/>
      </c>
      <c r="FA46" s="47" t="str">
        <f t="shared" si="86"/>
        <v/>
      </c>
      <c r="FB46" s="47" t="str">
        <f t="shared" si="86"/>
        <v/>
      </c>
      <c r="FC46" s="47" t="str">
        <f t="shared" si="86"/>
        <v/>
      </c>
      <c r="FD46" s="47" t="str">
        <f t="shared" si="73"/>
        <v/>
      </c>
      <c r="FE46" s="47" t="str">
        <f t="shared" si="73"/>
        <v/>
      </c>
      <c r="FF46" s="47" t="str">
        <f t="shared" si="73"/>
        <v/>
      </c>
      <c r="FG46" s="47" t="str">
        <f t="shared" si="73"/>
        <v/>
      </c>
      <c r="FH46" s="47" t="str">
        <f t="shared" si="73"/>
        <v/>
      </c>
      <c r="FI46" s="47" t="str">
        <f t="shared" si="73"/>
        <v/>
      </c>
      <c r="FJ46" s="47" t="str">
        <f t="shared" si="73"/>
        <v/>
      </c>
      <c r="FK46" s="47" t="str">
        <f t="shared" si="73"/>
        <v/>
      </c>
      <c r="FL46" s="47" t="str">
        <f t="shared" si="73"/>
        <v/>
      </c>
      <c r="FM46" s="47" t="str">
        <f t="shared" si="73"/>
        <v/>
      </c>
      <c r="FN46" s="47" t="str">
        <f t="shared" si="73"/>
        <v/>
      </c>
      <c r="FO46" s="47" t="str">
        <f t="shared" si="73"/>
        <v/>
      </c>
      <c r="FP46" s="47" t="str">
        <f t="shared" si="73"/>
        <v/>
      </c>
      <c r="FQ46" s="47" t="str">
        <f t="shared" si="73"/>
        <v/>
      </c>
      <c r="FR46" s="47" t="str">
        <f t="shared" si="73"/>
        <v/>
      </c>
      <c r="FS46" s="47" t="str">
        <f t="shared" si="73"/>
        <v/>
      </c>
      <c r="FT46" s="47" t="str">
        <f t="shared" si="74"/>
        <v/>
      </c>
      <c r="FU46" s="47" t="str">
        <f t="shared" si="74"/>
        <v/>
      </c>
      <c r="FV46" s="47" t="str">
        <f t="shared" si="74"/>
        <v/>
      </c>
      <c r="FW46" s="47" t="str">
        <f t="shared" si="74"/>
        <v/>
      </c>
      <c r="FX46" s="47" t="str">
        <f t="shared" si="74"/>
        <v/>
      </c>
      <c r="FY46" s="47" t="str">
        <f t="shared" si="74"/>
        <v/>
      </c>
      <c r="FZ46" s="47" t="str">
        <f t="shared" si="74"/>
        <v/>
      </c>
      <c r="GA46" s="47" t="str">
        <f t="shared" si="74"/>
        <v/>
      </c>
      <c r="GB46" s="47" t="str">
        <f t="shared" si="74"/>
        <v/>
      </c>
      <c r="GC46" s="47" t="str">
        <f t="shared" si="74"/>
        <v/>
      </c>
      <c r="GD46" s="47" t="str">
        <f t="shared" si="74"/>
        <v/>
      </c>
      <c r="GE46" s="47" t="str">
        <f t="shared" si="74"/>
        <v/>
      </c>
      <c r="GF46" s="47" t="str">
        <f t="shared" si="74"/>
        <v/>
      </c>
      <c r="GG46" s="47" t="str">
        <f t="shared" si="74"/>
        <v/>
      </c>
      <c r="GH46" s="47" t="str">
        <f t="shared" si="74"/>
        <v/>
      </c>
      <c r="GI46" s="47" t="str">
        <f t="shared" si="74"/>
        <v/>
      </c>
      <c r="GJ46" s="47" t="str">
        <f t="shared" si="75"/>
        <v/>
      </c>
      <c r="GK46" s="47" t="str">
        <f t="shared" si="75"/>
        <v/>
      </c>
      <c r="GL46" s="47" t="str">
        <f t="shared" si="75"/>
        <v/>
      </c>
      <c r="GM46" s="47" t="str">
        <f t="shared" si="75"/>
        <v/>
      </c>
      <c r="GN46" s="47" t="str">
        <f t="shared" si="75"/>
        <v/>
      </c>
      <c r="GO46" s="47" t="str">
        <f t="shared" si="75"/>
        <v/>
      </c>
      <c r="GP46" s="47" t="str">
        <f t="shared" si="75"/>
        <v/>
      </c>
      <c r="GQ46" s="47" t="str">
        <f t="shared" si="75"/>
        <v/>
      </c>
      <c r="GR46" s="47" t="str">
        <f t="shared" si="75"/>
        <v/>
      </c>
      <c r="GS46" s="47" t="str">
        <f t="shared" si="75"/>
        <v/>
      </c>
      <c r="GT46" s="47" t="str">
        <f t="shared" si="75"/>
        <v/>
      </c>
      <c r="GU46" s="47" t="str">
        <f t="shared" si="75"/>
        <v/>
      </c>
      <c r="GV46" s="47" t="str">
        <f t="shared" si="75"/>
        <v/>
      </c>
      <c r="GW46" s="47" t="str">
        <f t="shared" si="75"/>
        <v/>
      </c>
      <c r="GX46" s="47" t="str">
        <f t="shared" si="75"/>
        <v/>
      </c>
      <c r="GY46" s="47" t="str">
        <f t="shared" si="75"/>
        <v/>
      </c>
      <c r="GZ46" s="47" t="str">
        <f t="shared" si="76"/>
        <v/>
      </c>
      <c r="HA46" s="47" t="str">
        <f t="shared" si="76"/>
        <v/>
      </c>
      <c r="HB46" s="47" t="str">
        <f t="shared" si="76"/>
        <v/>
      </c>
      <c r="HC46" s="47" t="str">
        <f t="shared" si="76"/>
        <v/>
      </c>
      <c r="HD46" s="47" t="str">
        <f t="shared" si="76"/>
        <v/>
      </c>
      <c r="HE46" s="47" t="str">
        <f t="shared" si="76"/>
        <v/>
      </c>
      <c r="HF46" s="47" t="str">
        <f t="shared" si="76"/>
        <v/>
      </c>
      <c r="HG46" s="47" t="str">
        <f t="shared" si="76"/>
        <v/>
      </c>
      <c r="HH46" s="47" t="str">
        <f t="shared" si="76"/>
        <v/>
      </c>
      <c r="HI46" s="47" t="str">
        <f t="shared" si="76"/>
        <v/>
      </c>
      <c r="HJ46" s="47" t="str">
        <f t="shared" si="76"/>
        <v/>
      </c>
      <c r="HK46" s="47" t="str">
        <f t="shared" si="76"/>
        <v/>
      </c>
      <c r="HL46" s="47" t="str">
        <f t="shared" si="76"/>
        <v/>
      </c>
      <c r="HM46" s="47" t="str">
        <f t="shared" si="76"/>
        <v/>
      </c>
      <c r="HN46" s="47" t="str">
        <f t="shared" si="76"/>
        <v/>
      </c>
      <c r="HO46" s="47" t="str">
        <f t="shared" si="76"/>
        <v/>
      </c>
      <c r="HP46" s="47" t="str">
        <f t="shared" si="77"/>
        <v/>
      </c>
      <c r="HQ46" s="47" t="str">
        <f t="shared" si="77"/>
        <v/>
      </c>
      <c r="HR46" s="47" t="str">
        <f t="shared" si="46"/>
        <v/>
      </c>
      <c r="HS46" s="47" t="str">
        <f t="shared" si="16"/>
        <v/>
      </c>
      <c r="HT46" s="47" t="str">
        <f t="shared" si="16"/>
        <v/>
      </c>
      <c r="HU46" s="47" t="str">
        <f t="shared" si="16"/>
        <v/>
      </c>
      <c r="HV46" s="47" t="str">
        <f t="shared" si="16"/>
        <v/>
      </c>
      <c r="HW46" s="165" t="e">
        <f t="shared" si="56"/>
        <v>#N/A</v>
      </c>
      <c r="HX46" s="165" t="e">
        <f t="shared" si="56"/>
        <v>#N/A</v>
      </c>
      <c r="HY46" s="165" t="e">
        <f t="shared" si="56"/>
        <v>#N/A</v>
      </c>
      <c r="HZ46" s="165" t="e">
        <f t="shared" si="56"/>
        <v>#N/A</v>
      </c>
      <c r="IA46" s="165" t="e">
        <f t="shared" si="56"/>
        <v>#N/A</v>
      </c>
      <c r="IB46" s="165" t="e">
        <f t="shared" si="56"/>
        <v>#N/A</v>
      </c>
      <c r="IC46" s="165" t="e">
        <f t="shared" si="56"/>
        <v>#N/A</v>
      </c>
      <c r="ID46" s="165" t="e">
        <f t="shared" si="56"/>
        <v>#N/A</v>
      </c>
      <c r="IE46" s="165" t="e">
        <f t="shared" si="56"/>
        <v>#N/A</v>
      </c>
      <c r="IF46" s="165" t="e">
        <f t="shared" si="56"/>
        <v>#N/A</v>
      </c>
      <c r="IG46" s="165" t="e">
        <f t="shared" si="56"/>
        <v>#N/A</v>
      </c>
      <c r="IH46" s="165" t="e">
        <f t="shared" si="56"/>
        <v>#N/A</v>
      </c>
      <c r="II46" s="165" t="e">
        <f t="shared" si="56"/>
        <v>#N/A</v>
      </c>
      <c r="IJ46" s="165" t="e">
        <f t="shared" si="56"/>
        <v>#N/A</v>
      </c>
      <c r="IK46" s="165" t="e">
        <f t="shared" si="56"/>
        <v>#N/A</v>
      </c>
      <c r="IL46" s="165" t="e">
        <f t="shared" si="56"/>
        <v>#N/A</v>
      </c>
      <c r="IM46" s="165" t="e">
        <f t="shared" si="78"/>
        <v>#N/A</v>
      </c>
      <c r="IN46" s="165" t="e">
        <f t="shared" si="78"/>
        <v>#N/A</v>
      </c>
      <c r="IO46" s="165" t="e">
        <f t="shared" si="78"/>
        <v>#N/A</v>
      </c>
      <c r="IP46" s="165" t="e">
        <f t="shared" si="78"/>
        <v>#N/A</v>
      </c>
      <c r="IQ46" s="165" t="e">
        <f t="shared" si="78"/>
        <v>#N/A</v>
      </c>
      <c r="IR46" s="165" t="e">
        <f t="shared" si="78"/>
        <v>#N/A</v>
      </c>
      <c r="IS46" s="165" t="e">
        <f t="shared" si="78"/>
        <v>#N/A</v>
      </c>
      <c r="IT46" s="165" t="e">
        <f t="shared" si="78"/>
        <v>#N/A</v>
      </c>
      <c r="IU46" s="165" t="e">
        <f t="shared" si="78"/>
        <v>#N/A</v>
      </c>
      <c r="IV46" s="165" t="e">
        <f t="shared" si="78"/>
        <v>#N/A</v>
      </c>
      <c r="IW46" s="165" t="e">
        <f t="shared" si="78"/>
        <v>#N/A</v>
      </c>
      <c r="IX46" s="165" t="e">
        <f t="shared" si="78"/>
        <v>#N/A</v>
      </c>
      <c r="IY46" s="165" t="e">
        <f t="shared" si="78"/>
        <v>#N/A</v>
      </c>
      <c r="IZ46" s="165" t="e">
        <f t="shared" si="78"/>
        <v>#N/A</v>
      </c>
      <c r="JA46" s="165" t="e">
        <f t="shared" si="78"/>
        <v>#N/A</v>
      </c>
      <c r="JB46" s="165" t="e">
        <f t="shared" si="78"/>
        <v>#N/A</v>
      </c>
      <c r="JC46" s="165" t="e">
        <f t="shared" si="87"/>
        <v>#N/A</v>
      </c>
      <c r="JD46" s="165" t="e">
        <f t="shared" si="87"/>
        <v>#N/A</v>
      </c>
      <c r="JE46" s="165" t="e">
        <f t="shared" si="88"/>
        <v>#N/A</v>
      </c>
      <c r="JF46" s="165" t="e">
        <f t="shared" si="88"/>
        <v>#N/A</v>
      </c>
      <c r="JG46" s="165" t="e">
        <f t="shared" si="88"/>
        <v>#N/A</v>
      </c>
      <c r="JH46" s="165" t="e">
        <f t="shared" si="88"/>
        <v>#N/A</v>
      </c>
      <c r="JI46" s="165" t="e">
        <f t="shared" si="88"/>
        <v>#N/A</v>
      </c>
      <c r="JJ46" s="165" t="e">
        <f t="shared" si="88"/>
        <v>#N/A</v>
      </c>
      <c r="JK46" s="165" t="e">
        <f t="shared" si="88"/>
        <v>#N/A</v>
      </c>
      <c r="JL46" s="165" t="e">
        <f t="shared" si="88"/>
        <v>#N/A</v>
      </c>
      <c r="JM46" s="165" t="e">
        <f t="shared" si="88"/>
        <v>#N/A</v>
      </c>
      <c r="JN46" s="165" t="e">
        <f t="shared" si="88"/>
        <v>#N/A</v>
      </c>
      <c r="JO46" s="165" t="e">
        <f t="shared" si="88"/>
        <v>#N/A</v>
      </c>
      <c r="JP46" s="165" t="e">
        <f t="shared" si="88"/>
        <v>#N/A</v>
      </c>
      <c r="JQ46" s="165" t="e">
        <f t="shared" si="88"/>
        <v>#N/A</v>
      </c>
      <c r="JR46" s="165" t="e">
        <f t="shared" si="88"/>
        <v>#N/A</v>
      </c>
      <c r="JS46" s="165" t="e">
        <f t="shared" si="88"/>
        <v>#N/A</v>
      </c>
      <c r="JT46" s="165" t="e">
        <f t="shared" si="79"/>
        <v>#N/A</v>
      </c>
      <c r="JU46" s="165" t="e">
        <f t="shared" si="79"/>
        <v>#N/A</v>
      </c>
      <c r="JV46" s="165" t="e">
        <f t="shared" si="79"/>
        <v>#N/A</v>
      </c>
      <c r="JW46" s="165" t="e">
        <f t="shared" si="79"/>
        <v>#N/A</v>
      </c>
      <c r="JX46" s="165" t="e">
        <f t="shared" si="79"/>
        <v>#N/A</v>
      </c>
      <c r="JY46" s="165" t="e">
        <f t="shared" si="79"/>
        <v>#N/A</v>
      </c>
      <c r="JZ46" s="165" t="e">
        <f t="shared" si="79"/>
        <v>#N/A</v>
      </c>
      <c r="KA46" s="165" t="e">
        <f t="shared" si="79"/>
        <v>#N/A</v>
      </c>
      <c r="KB46" s="165" t="e">
        <f t="shared" si="79"/>
        <v>#N/A</v>
      </c>
      <c r="KC46" s="165" t="e">
        <f t="shared" si="79"/>
        <v>#N/A</v>
      </c>
      <c r="KD46" s="165" t="e">
        <f t="shared" si="79"/>
        <v>#N/A</v>
      </c>
      <c r="KE46" s="165" t="e">
        <f t="shared" si="79"/>
        <v>#N/A</v>
      </c>
      <c r="KF46" s="165" t="e">
        <f t="shared" si="79"/>
        <v>#N/A</v>
      </c>
      <c r="KG46" s="165" t="e">
        <f t="shared" si="79"/>
        <v>#N/A</v>
      </c>
      <c r="KH46" s="165" t="e">
        <f t="shared" si="79"/>
        <v>#N/A</v>
      </c>
      <c r="KI46" s="165" t="e">
        <f t="shared" si="79"/>
        <v>#N/A</v>
      </c>
      <c r="KJ46" s="165" t="e">
        <f t="shared" si="89"/>
        <v>#N/A</v>
      </c>
      <c r="KK46" s="165" t="e">
        <f t="shared" si="89"/>
        <v>#N/A</v>
      </c>
      <c r="KL46" s="165" t="e">
        <f t="shared" si="89"/>
        <v>#N/A</v>
      </c>
      <c r="KM46" s="165" t="e">
        <f t="shared" si="89"/>
        <v>#N/A</v>
      </c>
      <c r="KN46" s="165" t="e">
        <f t="shared" si="89"/>
        <v>#N/A</v>
      </c>
      <c r="KO46" s="165" t="e">
        <f t="shared" si="89"/>
        <v>#N/A</v>
      </c>
      <c r="KP46" s="165" t="e">
        <f t="shared" si="89"/>
        <v>#N/A</v>
      </c>
      <c r="KQ46" s="165" t="e">
        <f t="shared" si="89"/>
        <v>#N/A</v>
      </c>
      <c r="KR46" s="165" t="e">
        <f t="shared" si="89"/>
        <v>#N/A</v>
      </c>
      <c r="KS46" s="165" t="e">
        <f t="shared" si="89"/>
        <v>#N/A</v>
      </c>
      <c r="KT46" s="165" t="e">
        <f t="shared" si="89"/>
        <v>#N/A</v>
      </c>
      <c r="KU46" s="165" t="e">
        <f t="shared" si="89"/>
        <v>#N/A</v>
      </c>
      <c r="KV46" s="165" t="e">
        <f t="shared" si="89"/>
        <v>#N/A</v>
      </c>
      <c r="KW46" s="165" t="e">
        <f t="shared" si="89"/>
        <v>#N/A</v>
      </c>
      <c r="KX46" s="165" t="e">
        <f t="shared" si="89"/>
        <v>#N/A</v>
      </c>
      <c r="KY46" s="165" t="e">
        <f t="shared" si="89"/>
        <v>#N/A</v>
      </c>
      <c r="KZ46" s="165" t="e">
        <f t="shared" si="80"/>
        <v>#N/A</v>
      </c>
      <c r="LA46" s="165" t="e">
        <f t="shared" si="80"/>
        <v>#N/A</v>
      </c>
      <c r="LB46" s="165" t="e">
        <f t="shared" si="80"/>
        <v>#N/A</v>
      </c>
      <c r="LC46" s="165" t="e">
        <f t="shared" si="80"/>
        <v>#N/A</v>
      </c>
      <c r="LD46" s="165" t="e">
        <f t="shared" si="80"/>
        <v>#N/A</v>
      </c>
      <c r="LE46" s="165" t="e">
        <f t="shared" si="80"/>
        <v>#N/A</v>
      </c>
      <c r="LF46" s="165" t="e">
        <f t="shared" si="80"/>
        <v>#N/A</v>
      </c>
      <c r="LG46" s="165" t="e">
        <f t="shared" si="80"/>
        <v>#N/A</v>
      </c>
      <c r="LH46" s="165" t="e">
        <f t="shared" si="80"/>
        <v>#N/A</v>
      </c>
      <c r="LI46" s="165" t="e">
        <f t="shared" si="80"/>
        <v>#N/A</v>
      </c>
      <c r="LJ46" s="165" t="e">
        <f t="shared" si="80"/>
        <v>#N/A</v>
      </c>
      <c r="LK46" s="165" t="e">
        <f t="shared" si="80"/>
        <v>#N/A</v>
      </c>
      <c r="LL46" s="165" t="e">
        <f t="shared" si="80"/>
        <v>#N/A</v>
      </c>
      <c r="LM46" s="165" t="e">
        <f t="shared" si="80"/>
        <v>#N/A</v>
      </c>
      <c r="LN46" s="165" t="e">
        <f t="shared" si="90"/>
        <v>#N/A</v>
      </c>
      <c r="LO46" s="165" t="e">
        <f t="shared" si="90"/>
        <v>#N/A</v>
      </c>
      <c r="LP46" s="165" t="e">
        <f t="shared" si="90"/>
        <v>#N/A</v>
      </c>
      <c r="LQ46" s="165" t="e">
        <f t="shared" si="91"/>
        <v>#N/A</v>
      </c>
      <c r="LR46" s="165" t="e">
        <f t="shared" si="91"/>
        <v>#N/A</v>
      </c>
      <c r="LS46" s="165" t="e">
        <f t="shared" si="91"/>
        <v>#N/A</v>
      </c>
      <c r="LT46" s="165" t="e">
        <f t="shared" si="91"/>
        <v>#N/A</v>
      </c>
      <c r="LU46" s="165" t="e">
        <f t="shared" si="91"/>
        <v>#N/A</v>
      </c>
      <c r="LV46" s="165" t="e">
        <f t="shared" si="91"/>
        <v>#N/A</v>
      </c>
      <c r="LW46" s="165" t="e">
        <f t="shared" si="91"/>
        <v>#N/A</v>
      </c>
      <c r="LX46" s="165" t="e">
        <f t="shared" si="91"/>
        <v>#N/A</v>
      </c>
      <c r="LY46" s="165" t="e">
        <f t="shared" si="91"/>
        <v>#N/A</v>
      </c>
      <c r="LZ46" s="165" t="e">
        <f t="shared" si="91"/>
        <v>#N/A</v>
      </c>
      <c r="MA46" s="165" t="e">
        <f t="shared" si="91"/>
        <v>#N/A</v>
      </c>
      <c r="MB46" s="165" t="e">
        <f t="shared" si="91"/>
        <v>#N/A</v>
      </c>
      <c r="MC46" s="165" t="e">
        <f t="shared" si="91"/>
        <v>#N/A</v>
      </c>
      <c r="MD46" s="165" t="e">
        <f t="shared" si="91"/>
        <v>#N/A</v>
      </c>
      <c r="ME46" s="165" t="e">
        <f t="shared" si="91"/>
        <v>#N/A</v>
      </c>
      <c r="MF46" s="165" t="e">
        <f t="shared" si="81"/>
        <v>#N/A</v>
      </c>
      <c r="MG46" s="165" t="e">
        <f t="shared" si="81"/>
        <v>#N/A</v>
      </c>
      <c r="MH46" s="165" t="e">
        <f t="shared" si="81"/>
        <v>#N/A</v>
      </c>
      <c r="MI46" s="165" t="e">
        <f t="shared" si="81"/>
        <v>#N/A</v>
      </c>
      <c r="MJ46" s="165" t="e">
        <f t="shared" si="81"/>
        <v>#N/A</v>
      </c>
      <c r="MK46" s="165" t="e">
        <f t="shared" si="81"/>
        <v>#N/A</v>
      </c>
      <c r="ML46" s="165" t="e">
        <f t="shared" si="81"/>
        <v>#N/A</v>
      </c>
      <c r="MM46" s="165" t="e">
        <f t="shared" si="81"/>
        <v>#N/A</v>
      </c>
      <c r="MN46" s="165" t="e">
        <f t="shared" si="81"/>
        <v>#N/A</v>
      </c>
      <c r="MO46" s="165" t="e">
        <f t="shared" si="81"/>
        <v>#N/A</v>
      </c>
      <c r="MP46" s="165" t="e">
        <f t="shared" si="81"/>
        <v>#N/A</v>
      </c>
      <c r="MQ46" s="165" t="e">
        <f t="shared" si="81"/>
        <v>#N/A</v>
      </c>
      <c r="MR46" s="165" t="e">
        <f t="shared" si="81"/>
        <v>#N/A</v>
      </c>
      <c r="MS46" s="165" t="e">
        <f t="shared" si="81"/>
        <v>#N/A</v>
      </c>
      <c r="MT46" s="165" t="e">
        <f t="shared" si="81"/>
        <v>#N/A</v>
      </c>
      <c r="MU46" s="165" t="e">
        <f t="shared" si="81"/>
        <v>#N/A</v>
      </c>
      <c r="MV46" s="165" t="e">
        <f t="shared" si="92"/>
        <v>#N/A</v>
      </c>
      <c r="MW46" s="165" t="e">
        <f t="shared" si="92"/>
        <v>#N/A</v>
      </c>
      <c r="MX46" s="165" t="e">
        <f t="shared" si="92"/>
        <v>#N/A</v>
      </c>
      <c r="MY46" s="165" t="e">
        <f t="shared" si="92"/>
        <v>#N/A</v>
      </c>
      <c r="MZ46" s="165" t="e">
        <f t="shared" si="92"/>
        <v>#N/A</v>
      </c>
      <c r="NA46" s="165" t="e">
        <f t="shared" si="92"/>
        <v>#N/A</v>
      </c>
      <c r="NB46" s="165" t="e">
        <f t="shared" si="92"/>
        <v>#N/A</v>
      </c>
      <c r="NC46" s="165" t="e">
        <f t="shared" si="92"/>
        <v>#N/A</v>
      </c>
      <c r="ND46" s="165" t="e">
        <f t="shared" si="92"/>
        <v>#N/A</v>
      </c>
      <c r="NE46" s="165" t="e">
        <f t="shared" si="92"/>
        <v>#N/A</v>
      </c>
      <c r="NF46" s="165" t="e">
        <f t="shared" si="92"/>
        <v>#N/A</v>
      </c>
      <c r="NG46" s="165" t="e">
        <f t="shared" si="92"/>
        <v>#N/A</v>
      </c>
      <c r="NH46" s="165" t="e">
        <f t="shared" si="92"/>
        <v>#N/A</v>
      </c>
      <c r="NI46" s="165" t="e">
        <f t="shared" si="92"/>
        <v>#N/A</v>
      </c>
      <c r="NJ46" s="165" t="e">
        <f t="shared" si="92"/>
        <v>#N/A</v>
      </c>
      <c r="NK46" s="165" t="e">
        <f t="shared" si="92"/>
        <v>#N/A</v>
      </c>
      <c r="NL46" s="165" t="e">
        <f t="shared" si="82"/>
        <v>#N/A</v>
      </c>
      <c r="NM46" s="165" t="e">
        <f t="shared" si="82"/>
        <v>#N/A</v>
      </c>
      <c r="NN46" s="165" t="e">
        <f t="shared" si="82"/>
        <v>#N/A</v>
      </c>
      <c r="NO46" s="165" t="e">
        <f t="shared" si="82"/>
        <v>#N/A</v>
      </c>
      <c r="NP46" s="165" t="e">
        <f t="shared" si="82"/>
        <v>#N/A</v>
      </c>
      <c r="NQ46" s="165" t="e">
        <f t="shared" si="82"/>
        <v>#N/A</v>
      </c>
      <c r="NR46" s="165" t="e">
        <f t="shared" si="82"/>
        <v>#N/A</v>
      </c>
      <c r="NS46" s="165" t="e">
        <f t="shared" si="82"/>
        <v>#N/A</v>
      </c>
      <c r="NT46" s="165" t="e">
        <f t="shared" si="82"/>
        <v>#N/A</v>
      </c>
      <c r="NU46" s="165" t="e">
        <f t="shared" si="82"/>
        <v>#N/A</v>
      </c>
      <c r="NV46" s="165" t="e">
        <f t="shared" si="82"/>
        <v>#N/A</v>
      </c>
      <c r="NW46" s="165" t="e">
        <f t="shared" si="82"/>
        <v>#N/A</v>
      </c>
      <c r="NX46" s="165" t="e">
        <f t="shared" si="82"/>
        <v>#N/A</v>
      </c>
      <c r="NY46" s="165" t="e">
        <f t="shared" si="82"/>
        <v>#N/A</v>
      </c>
      <c r="NZ46" s="165" t="e">
        <f t="shared" si="93"/>
        <v>#N/A</v>
      </c>
      <c r="OA46" s="165" t="e">
        <f t="shared" si="93"/>
        <v>#N/A</v>
      </c>
      <c r="OB46" s="165" t="e">
        <f t="shared" si="93"/>
        <v>#N/A</v>
      </c>
      <c r="OC46" s="165" t="e">
        <f t="shared" si="94"/>
        <v>#N/A</v>
      </c>
      <c r="OD46" s="165" t="e">
        <f t="shared" si="94"/>
        <v>#N/A</v>
      </c>
      <c r="OE46" s="165" t="e">
        <f t="shared" si="94"/>
        <v>#N/A</v>
      </c>
      <c r="OF46" s="165" t="e">
        <f t="shared" si="94"/>
        <v>#N/A</v>
      </c>
      <c r="OG46" s="165" t="e">
        <f t="shared" si="94"/>
        <v>#N/A</v>
      </c>
      <c r="OH46" s="165" t="e">
        <f t="shared" si="94"/>
        <v>#N/A</v>
      </c>
      <c r="OI46" s="165" t="e">
        <f t="shared" si="94"/>
        <v>#N/A</v>
      </c>
      <c r="OJ46" s="165" t="e">
        <f t="shared" si="94"/>
        <v>#N/A</v>
      </c>
      <c r="OK46" s="165" t="e">
        <f t="shared" si="94"/>
        <v>#N/A</v>
      </c>
      <c r="OL46" s="165" t="e">
        <f t="shared" si="94"/>
        <v>#N/A</v>
      </c>
      <c r="OM46" s="165" t="e">
        <f t="shared" si="94"/>
        <v>#N/A</v>
      </c>
      <c r="ON46" s="165" t="e">
        <f t="shared" si="94"/>
        <v>#N/A</v>
      </c>
      <c r="OO46" s="165" t="e">
        <f t="shared" si="94"/>
        <v>#N/A</v>
      </c>
      <c r="OP46" s="165" t="e">
        <f t="shared" si="94"/>
        <v>#N/A</v>
      </c>
      <c r="OQ46" s="165" t="e">
        <f t="shared" si="94"/>
        <v>#N/A</v>
      </c>
      <c r="OR46" s="165" t="e">
        <f t="shared" si="83"/>
        <v>#N/A</v>
      </c>
      <c r="OS46" s="165" t="e">
        <f t="shared" si="83"/>
        <v>#N/A</v>
      </c>
      <c r="OT46" s="165" t="e">
        <f t="shared" si="83"/>
        <v>#N/A</v>
      </c>
      <c r="OU46" s="165" t="e">
        <f t="shared" si="83"/>
        <v>#N/A</v>
      </c>
      <c r="OV46" s="165" t="e">
        <f t="shared" si="83"/>
        <v>#N/A</v>
      </c>
      <c r="OW46" s="165" t="e">
        <f t="shared" si="83"/>
        <v>#N/A</v>
      </c>
      <c r="OX46" s="165" t="e">
        <f t="shared" si="83"/>
        <v>#N/A</v>
      </c>
      <c r="OY46" s="165" t="e">
        <f t="shared" si="83"/>
        <v>#N/A</v>
      </c>
      <c r="OZ46" s="165" t="e">
        <f t="shared" si="83"/>
        <v>#N/A</v>
      </c>
      <c r="PA46" s="165" t="e">
        <f t="shared" si="83"/>
        <v>#N/A</v>
      </c>
      <c r="PB46" s="165" t="e">
        <f t="shared" si="83"/>
        <v>#N/A</v>
      </c>
      <c r="PC46" s="165" t="e">
        <f t="shared" si="83"/>
        <v>#N/A</v>
      </c>
      <c r="PD46" s="165" t="e">
        <f t="shared" si="83"/>
        <v>#N/A</v>
      </c>
      <c r="PE46" s="165" t="e">
        <f t="shared" si="83"/>
        <v>#N/A</v>
      </c>
      <c r="PF46" s="165" t="e">
        <f t="shared" si="83"/>
        <v>#N/A</v>
      </c>
      <c r="PG46" s="165" t="e">
        <f t="shared" si="83"/>
        <v>#N/A</v>
      </c>
      <c r="PH46" s="165" t="e">
        <f t="shared" si="95"/>
        <v>#N/A</v>
      </c>
      <c r="PI46" s="165" t="e">
        <f t="shared" si="95"/>
        <v>#N/A</v>
      </c>
      <c r="PJ46" s="165" t="e">
        <f t="shared" si="95"/>
        <v>#N/A</v>
      </c>
      <c r="PK46" s="165" t="e">
        <f t="shared" si="95"/>
        <v>#N/A</v>
      </c>
      <c r="PL46" s="165" t="e">
        <f t="shared" si="95"/>
        <v>#N/A</v>
      </c>
      <c r="PM46" s="165" t="e">
        <f t="shared" si="95"/>
        <v>#N/A</v>
      </c>
      <c r="PN46" s="165" t="e">
        <f t="shared" si="95"/>
        <v>#N/A</v>
      </c>
      <c r="PO46" s="165" t="e">
        <f t="shared" si="95"/>
        <v>#N/A</v>
      </c>
    </row>
    <row r="47" spans="1:431" hidden="1" x14ac:dyDescent="0.45">
      <c r="A47" s="362"/>
      <c r="B47" s="368" t="str">
        <f>IF($R47="","",ROUND(_xlfn.NORM.INV(ABS(VLOOKUP($T$1,VLookups!$A$43:$B$44,2,FALSE)-B$2),$N47,$R47),0))</f>
        <v/>
      </c>
      <c r="C47" s="374" t="str">
        <f t="shared" si="36"/>
        <v/>
      </c>
      <c r="D47" s="375" t="str">
        <f t="shared" si="37"/>
        <v/>
      </c>
      <c r="E47" s="105"/>
      <c r="F47" s="113"/>
      <c r="G47" s="118" t="str">
        <f t="shared" si="30"/>
        <v/>
      </c>
      <c r="H47" s="91"/>
      <c r="I47" s="118" t="str">
        <f t="shared" si="31"/>
        <v/>
      </c>
      <c r="J47" s="113"/>
      <c r="K47" s="106"/>
      <c r="L47" s="120" t="str">
        <f t="shared" si="0"/>
        <v/>
      </c>
      <c r="M47" s="120" t="str">
        <f t="shared" si="1"/>
        <v/>
      </c>
      <c r="N47" s="71" t="str">
        <f t="shared" si="32"/>
        <v/>
      </c>
      <c r="O47" s="23"/>
      <c r="P47" s="55"/>
      <c r="Q47" s="298"/>
      <c r="R47" s="72" t="str">
        <f>IF(AND(G47&gt;0,H47&gt;0,I47&gt;0),IF(ISBLANK(Q47),IF(ISBLANK(O47),"",(I47-G47)*VLOOKUP(O47,VLookups!$A$4:$B$13,2,FALSE)),Q47),"")</f>
        <v/>
      </c>
      <c r="S47" s="73" t="str">
        <f t="shared" si="2"/>
        <v/>
      </c>
      <c r="T47" s="91"/>
      <c r="U47" s="265" t="str">
        <f>IF(AND(T47&gt;0,H47&gt;0,NOT(R47="")),ABS(VLOOKUP($T$1,VLookups!$A$43:$B$44,2,FALSE)-_xlfn.NORM.DIST(T47,N47,R47,TRUE)),"")</f>
        <v/>
      </c>
      <c r="V47" s="90" t="str">
        <f>IF(AND($G47&gt;0,$H47&gt;0,$I47&gt;0,NOT(ISBLANK($O47))),_xlfn.NORM.INV(ABS(VLOOKUP($T$1,VLookups!$A$43:$B$44,2,FALSE)-V$3),$N47,$R47),"")</f>
        <v/>
      </c>
      <c r="W47" s="89" t="str">
        <f>IF(AND($G47&gt;0,$H47&gt;0,$I47&gt;0,NOT(ISBLANK($O47))),_xlfn.NORM.INV(ABS(VLOOKUP($T$1,VLookups!$A$43:$B$44,2,FALSE)-W$3),$N47,$R47),"")</f>
        <v/>
      </c>
      <c r="X47" s="90" t="str">
        <f>IF(AND($G47&gt;0,$H47&gt;0,$I47&gt;0,NOT(ISBLANK($O47))),_xlfn.NORM.INV(ABS(VLOOKUP($T$1,VLookups!$A$43:$B$44,2,FALSE)-X$3),$N47,$R47),"")</f>
        <v/>
      </c>
      <c r="Y47" s="89" t="str">
        <f>IF(AND($G47&gt;0,$H47&gt;0,$I47&gt;0,NOT(ISBLANK($O47))),_xlfn.NORM.INV(ABS(VLOOKUP($T$1,VLookups!$A$43:$B$44,2,FALSE)-Y$3),$N47,$R47),"")</f>
        <v/>
      </c>
      <c r="Z47" s="90" t="str">
        <f>IF(AND($G47&gt;0,$H47&gt;0,$I47&gt;0,NOT(ISBLANK($O47))),_xlfn.NORM.INV(ABS(VLOOKUP($T$1,VLookups!$A$43:$B$44,2,FALSE)-Z$3),$N47,$R47),"")</f>
        <v/>
      </c>
      <c r="AA47" s="89" t="str">
        <f>IF(AND($G47&gt;0,$H47&gt;0,$I47&gt;0,NOT(ISBLANK($O47))),_xlfn.NORM.INV(ABS(VLOOKUP($T$1,VLookups!$A$43:$B$44,2,FALSE)-AA$3),$N47,$R47),"")</f>
        <v/>
      </c>
      <c r="AB47" s="5"/>
      <c r="AC47" s="164" t="str">
        <f t="shared" si="33"/>
        <v/>
      </c>
      <c r="AD47" s="47" t="str">
        <f t="shared" si="102"/>
        <v/>
      </c>
      <c r="AE47" s="47" t="str">
        <f t="shared" si="102"/>
        <v/>
      </c>
      <c r="AF47" s="47" t="str">
        <f t="shared" si="102"/>
        <v/>
      </c>
      <c r="AG47" s="47" t="str">
        <f t="shared" si="102"/>
        <v/>
      </c>
      <c r="AH47" s="47" t="str">
        <f t="shared" si="102"/>
        <v/>
      </c>
      <c r="AI47" s="47" t="str">
        <f t="shared" si="102"/>
        <v/>
      </c>
      <c r="AJ47" s="47" t="str">
        <f t="shared" si="102"/>
        <v/>
      </c>
      <c r="AK47" s="47" t="str">
        <f t="shared" si="102"/>
        <v/>
      </c>
      <c r="AL47" s="47" t="str">
        <f t="shared" si="102"/>
        <v/>
      </c>
      <c r="AM47" s="47" t="str">
        <f t="shared" si="102"/>
        <v/>
      </c>
      <c r="AN47" s="47" t="str">
        <f t="shared" si="102"/>
        <v/>
      </c>
      <c r="AO47" s="47" t="str">
        <f t="shared" si="102"/>
        <v/>
      </c>
      <c r="AP47" s="47" t="str">
        <f t="shared" si="102"/>
        <v/>
      </c>
      <c r="AQ47" s="47" t="str">
        <f t="shared" si="102"/>
        <v/>
      </c>
      <c r="AR47" s="47" t="str">
        <f t="shared" si="102"/>
        <v/>
      </c>
      <c r="AS47" s="47" t="str">
        <f t="shared" si="102"/>
        <v/>
      </c>
      <c r="AT47" s="47" t="str">
        <f t="shared" si="98"/>
        <v/>
      </c>
      <c r="AU47" s="47" t="str">
        <f t="shared" si="98"/>
        <v/>
      </c>
      <c r="AV47" s="47" t="str">
        <f t="shared" si="98"/>
        <v/>
      </c>
      <c r="AW47" s="47" t="str">
        <f t="shared" si="98"/>
        <v/>
      </c>
      <c r="AX47" s="47" t="str">
        <f t="shared" si="98"/>
        <v/>
      </c>
      <c r="AY47" s="47" t="str">
        <f t="shared" si="98"/>
        <v/>
      </c>
      <c r="AZ47" s="47" t="str">
        <f t="shared" si="98"/>
        <v/>
      </c>
      <c r="BA47" s="47" t="str">
        <f t="shared" si="98"/>
        <v/>
      </c>
      <c r="BB47" s="47" t="str">
        <f t="shared" si="98"/>
        <v/>
      </c>
      <c r="BC47" s="47" t="str">
        <f t="shared" si="98"/>
        <v/>
      </c>
      <c r="BD47" s="47" t="str">
        <f t="shared" si="98"/>
        <v/>
      </c>
      <c r="BE47" s="47" t="str">
        <f t="shared" si="98"/>
        <v/>
      </c>
      <c r="BF47" s="47" t="str">
        <f t="shared" si="98"/>
        <v/>
      </c>
      <c r="BG47" s="47" t="str">
        <f t="shared" si="98"/>
        <v/>
      </c>
      <c r="BH47" s="47" t="str">
        <f t="shared" si="98"/>
        <v/>
      </c>
      <c r="BI47" s="47" t="str">
        <f t="shared" si="99"/>
        <v/>
      </c>
      <c r="BJ47" s="47" t="str">
        <f t="shared" si="99"/>
        <v/>
      </c>
      <c r="BK47" s="47" t="str">
        <f t="shared" si="99"/>
        <v/>
      </c>
      <c r="BL47" s="47" t="str">
        <f t="shared" si="99"/>
        <v/>
      </c>
      <c r="BM47" s="47" t="str">
        <f t="shared" si="99"/>
        <v/>
      </c>
      <c r="BN47" s="47" t="str">
        <f t="shared" si="99"/>
        <v/>
      </c>
      <c r="BO47" s="47" t="str">
        <f t="shared" si="99"/>
        <v/>
      </c>
      <c r="BP47" s="47" t="str">
        <f t="shared" si="99"/>
        <v/>
      </c>
      <c r="BQ47" s="47" t="str">
        <f t="shared" si="99"/>
        <v/>
      </c>
      <c r="BR47" s="47" t="str">
        <f t="shared" si="99"/>
        <v/>
      </c>
      <c r="BS47" s="47" t="str">
        <f t="shared" si="99"/>
        <v/>
      </c>
      <c r="BT47" s="47" t="str">
        <f t="shared" si="99"/>
        <v/>
      </c>
      <c r="BU47" s="47" t="str">
        <f t="shared" si="99"/>
        <v/>
      </c>
      <c r="BV47" s="47" t="str">
        <f t="shared" si="99"/>
        <v/>
      </c>
      <c r="BW47" s="47" t="str">
        <f t="shared" si="99"/>
        <v/>
      </c>
      <c r="BX47" s="47" t="str">
        <f t="shared" si="99"/>
        <v/>
      </c>
      <c r="BY47" s="47" t="str">
        <f t="shared" si="97"/>
        <v/>
      </c>
      <c r="BZ47" s="47" t="str">
        <f t="shared" si="97"/>
        <v/>
      </c>
      <c r="CA47" s="47" t="str">
        <f t="shared" si="97"/>
        <v/>
      </c>
      <c r="CB47" s="47" t="str">
        <f t="shared" si="97"/>
        <v/>
      </c>
      <c r="CC47" s="47" t="str">
        <f t="shared" si="97"/>
        <v/>
      </c>
      <c r="CD47" s="47" t="str">
        <f t="shared" si="97"/>
        <v/>
      </c>
      <c r="CE47" s="47" t="str">
        <f t="shared" si="97"/>
        <v/>
      </c>
      <c r="CF47" s="47" t="str">
        <f t="shared" si="97"/>
        <v/>
      </c>
      <c r="CG47" s="47" t="str">
        <f t="shared" si="97"/>
        <v/>
      </c>
      <c r="CH47" s="47" t="str">
        <f t="shared" si="97"/>
        <v/>
      </c>
      <c r="CI47" s="47" t="str">
        <f t="shared" si="97"/>
        <v/>
      </c>
      <c r="CJ47" s="47" t="str">
        <f t="shared" si="100"/>
        <v/>
      </c>
      <c r="CK47" s="47" t="str">
        <f t="shared" si="100"/>
        <v/>
      </c>
      <c r="CL47" s="47" t="str">
        <f t="shared" si="100"/>
        <v/>
      </c>
      <c r="CM47" s="47" t="str">
        <f t="shared" si="100"/>
        <v/>
      </c>
      <c r="CN47" s="47" t="str">
        <f t="shared" si="100"/>
        <v/>
      </c>
      <c r="CO47" s="47" t="str">
        <f t="shared" si="100"/>
        <v/>
      </c>
      <c r="CP47" s="47" t="str">
        <f t="shared" si="100"/>
        <v/>
      </c>
      <c r="CQ47" s="47" t="str">
        <f t="shared" si="100"/>
        <v/>
      </c>
      <c r="CR47" s="47" t="str">
        <f t="shared" si="100"/>
        <v/>
      </c>
      <c r="CS47" s="47" t="str">
        <f t="shared" si="100"/>
        <v/>
      </c>
      <c r="CT47" s="47" t="str">
        <f t="shared" si="100"/>
        <v/>
      </c>
      <c r="CU47" s="47" t="str">
        <f t="shared" si="100"/>
        <v/>
      </c>
      <c r="CV47" s="47" t="str">
        <f t="shared" si="100"/>
        <v/>
      </c>
      <c r="CW47" s="47" t="str">
        <f t="shared" si="100"/>
        <v/>
      </c>
      <c r="CX47" s="47" t="str">
        <f t="shared" si="100"/>
        <v/>
      </c>
      <c r="CY47" s="47" t="str">
        <f t="shared" si="100"/>
        <v/>
      </c>
      <c r="CZ47" s="47" t="str">
        <f t="shared" si="101"/>
        <v/>
      </c>
      <c r="DA47" s="47" t="str">
        <f t="shared" si="101"/>
        <v/>
      </c>
      <c r="DB47" s="47" t="str">
        <f t="shared" si="101"/>
        <v/>
      </c>
      <c r="DC47" s="47" t="str">
        <f t="shared" si="101"/>
        <v/>
      </c>
      <c r="DD47" s="47" t="str">
        <f t="shared" si="101"/>
        <v/>
      </c>
      <c r="DE47" s="47" t="str">
        <f t="shared" si="101"/>
        <v/>
      </c>
      <c r="DF47" s="47" t="str">
        <f t="shared" si="101"/>
        <v/>
      </c>
      <c r="DG47" s="47" t="str">
        <f t="shared" si="101"/>
        <v/>
      </c>
      <c r="DH47" s="47" t="str">
        <f t="shared" si="101"/>
        <v/>
      </c>
      <c r="DI47" s="47" t="str">
        <f t="shared" si="101"/>
        <v/>
      </c>
      <c r="DJ47" s="47" t="str">
        <f t="shared" si="101"/>
        <v/>
      </c>
      <c r="DK47" s="47" t="str">
        <f t="shared" si="101"/>
        <v/>
      </c>
      <c r="DL47" s="47" t="str">
        <f t="shared" si="101"/>
        <v/>
      </c>
      <c r="DM47" s="47" t="str">
        <f t="shared" si="101"/>
        <v/>
      </c>
      <c r="DN47" s="47" t="str">
        <f t="shared" si="101"/>
        <v/>
      </c>
      <c r="DO47" s="47" t="str">
        <f t="shared" si="101"/>
        <v/>
      </c>
      <c r="DP47" s="47" t="str">
        <f t="shared" si="84"/>
        <v/>
      </c>
      <c r="DQ47" s="47" t="str">
        <f t="shared" si="72"/>
        <v/>
      </c>
      <c r="DR47" s="47" t="str">
        <f t="shared" si="72"/>
        <v/>
      </c>
      <c r="DS47" s="47" t="str">
        <f t="shared" si="72"/>
        <v/>
      </c>
      <c r="DT47" s="47" t="str">
        <f t="shared" si="72"/>
        <v/>
      </c>
      <c r="DU47" s="47" t="str">
        <f t="shared" si="72"/>
        <v/>
      </c>
      <c r="DV47" s="47" t="str">
        <f t="shared" si="72"/>
        <v/>
      </c>
      <c r="DW47" s="47" t="str">
        <f t="shared" si="85"/>
        <v/>
      </c>
      <c r="DX47" s="47" t="str">
        <f t="shared" si="85"/>
        <v/>
      </c>
      <c r="DY47" s="47" t="str">
        <f t="shared" si="85"/>
        <v/>
      </c>
      <c r="DZ47" s="179" t="str">
        <f t="shared" si="35"/>
        <v/>
      </c>
      <c r="EA47" s="47" t="str">
        <f t="shared" si="96"/>
        <v/>
      </c>
      <c r="EB47" s="47" t="str">
        <f t="shared" si="96"/>
        <v/>
      </c>
      <c r="EC47" s="47" t="str">
        <f t="shared" si="96"/>
        <v/>
      </c>
      <c r="ED47" s="47" t="str">
        <f t="shared" si="96"/>
        <v/>
      </c>
      <c r="EE47" s="47" t="str">
        <f t="shared" si="96"/>
        <v/>
      </c>
      <c r="EF47" s="47" t="str">
        <f t="shared" si="96"/>
        <v/>
      </c>
      <c r="EG47" s="47" t="str">
        <f t="shared" si="96"/>
        <v/>
      </c>
      <c r="EH47" s="47" t="str">
        <f t="shared" si="96"/>
        <v/>
      </c>
      <c r="EI47" s="47" t="str">
        <f t="shared" si="96"/>
        <v/>
      </c>
      <c r="EJ47" s="47" t="str">
        <f t="shared" si="96"/>
        <v/>
      </c>
      <c r="EK47" s="47" t="str">
        <f t="shared" si="96"/>
        <v/>
      </c>
      <c r="EL47" s="47" t="str">
        <f t="shared" si="96"/>
        <v/>
      </c>
      <c r="EM47" s="47" t="str">
        <f t="shared" si="96"/>
        <v/>
      </c>
      <c r="EN47" s="47" t="str">
        <f t="shared" si="96"/>
        <v/>
      </c>
      <c r="EO47" s="47" t="str">
        <f t="shared" si="96"/>
        <v/>
      </c>
      <c r="EP47" s="47" t="str">
        <f t="shared" si="86"/>
        <v/>
      </c>
      <c r="EQ47" s="47" t="str">
        <f t="shared" si="86"/>
        <v/>
      </c>
      <c r="ER47" s="47" t="str">
        <f t="shared" si="86"/>
        <v/>
      </c>
      <c r="ES47" s="47" t="str">
        <f t="shared" si="86"/>
        <v/>
      </c>
      <c r="ET47" s="47" t="str">
        <f t="shared" si="86"/>
        <v/>
      </c>
      <c r="EU47" s="47" t="str">
        <f t="shared" si="86"/>
        <v/>
      </c>
      <c r="EV47" s="47" t="str">
        <f t="shared" si="86"/>
        <v/>
      </c>
      <c r="EW47" s="47" t="str">
        <f t="shared" si="86"/>
        <v/>
      </c>
      <c r="EX47" s="47" t="str">
        <f t="shared" si="86"/>
        <v/>
      </c>
      <c r="EY47" s="47" t="str">
        <f t="shared" si="86"/>
        <v/>
      </c>
      <c r="EZ47" s="47" t="str">
        <f t="shared" si="86"/>
        <v/>
      </c>
      <c r="FA47" s="47" t="str">
        <f t="shared" si="86"/>
        <v/>
      </c>
      <c r="FB47" s="47" t="str">
        <f t="shared" si="86"/>
        <v/>
      </c>
      <c r="FC47" s="47" t="str">
        <f t="shared" si="86"/>
        <v/>
      </c>
      <c r="FD47" s="47" t="str">
        <f t="shared" si="73"/>
        <v/>
      </c>
      <c r="FE47" s="47" t="str">
        <f t="shared" si="73"/>
        <v/>
      </c>
      <c r="FF47" s="47" t="str">
        <f t="shared" si="73"/>
        <v/>
      </c>
      <c r="FG47" s="47" t="str">
        <f t="shared" si="73"/>
        <v/>
      </c>
      <c r="FH47" s="47" t="str">
        <f t="shared" si="73"/>
        <v/>
      </c>
      <c r="FI47" s="47" t="str">
        <f t="shared" si="73"/>
        <v/>
      </c>
      <c r="FJ47" s="47" t="str">
        <f t="shared" si="73"/>
        <v/>
      </c>
      <c r="FK47" s="47" t="str">
        <f t="shared" si="73"/>
        <v/>
      </c>
      <c r="FL47" s="47" t="str">
        <f t="shared" si="73"/>
        <v/>
      </c>
      <c r="FM47" s="47" t="str">
        <f t="shared" si="73"/>
        <v/>
      </c>
      <c r="FN47" s="47" t="str">
        <f t="shared" si="73"/>
        <v/>
      </c>
      <c r="FO47" s="47" t="str">
        <f t="shared" si="73"/>
        <v/>
      </c>
      <c r="FP47" s="47" t="str">
        <f t="shared" si="73"/>
        <v/>
      </c>
      <c r="FQ47" s="47" t="str">
        <f t="shared" si="73"/>
        <v/>
      </c>
      <c r="FR47" s="47" t="str">
        <f t="shared" si="73"/>
        <v/>
      </c>
      <c r="FS47" s="47" t="str">
        <f t="shared" si="73"/>
        <v/>
      </c>
      <c r="FT47" s="47" t="str">
        <f t="shared" si="74"/>
        <v/>
      </c>
      <c r="FU47" s="47" t="str">
        <f t="shared" si="74"/>
        <v/>
      </c>
      <c r="FV47" s="47" t="str">
        <f t="shared" si="74"/>
        <v/>
      </c>
      <c r="FW47" s="47" t="str">
        <f t="shared" si="74"/>
        <v/>
      </c>
      <c r="FX47" s="47" t="str">
        <f t="shared" si="74"/>
        <v/>
      </c>
      <c r="FY47" s="47" t="str">
        <f t="shared" si="74"/>
        <v/>
      </c>
      <c r="FZ47" s="47" t="str">
        <f t="shared" si="74"/>
        <v/>
      </c>
      <c r="GA47" s="47" t="str">
        <f t="shared" si="74"/>
        <v/>
      </c>
      <c r="GB47" s="47" t="str">
        <f t="shared" si="74"/>
        <v/>
      </c>
      <c r="GC47" s="47" t="str">
        <f t="shared" si="74"/>
        <v/>
      </c>
      <c r="GD47" s="47" t="str">
        <f t="shared" si="74"/>
        <v/>
      </c>
      <c r="GE47" s="47" t="str">
        <f t="shared" si="74"/>
        <v/>
      </c>
      <c r="GF47" s="47" t="str">
        <f t="shared" si="74"/>
        <v/>
      </c>
      <c r="GG47" s="47" t="str">
        <f t="shared" si="74"/>
        <v/>
      </c>
      <c r="GH47" s="47" t="str">
        <f t="shared" si="74"/>
        <v/>
      </c>
      <c r="GI47" s="47" t="str">
        <f t="shared" si="74"/>
        <v/>
      </c>
      <c r="GJ47" s="47" t="str">
        <f t="shared" si="75"/>
        <v/>
      </c>
      <c r="GK47" s="47" t="str">
        <f t="shared" si="75"/>
        <v/>
      </c>
      <c r="GL47" s="47" t="str">
        <f t="shared" si="75"/>
        <v/>
      </c>
      <c r="GM47" s="47" t="str">
        <f t="shared" si="75"/>
        <v/>
      </c>
      <c r="GN47" s="47" t="str">
        <f t="shared" si="75"/>
        <v/>
      </c>
      <c r="GO47" s="47" t="str">
        <f t="shared" si="75"/>
        <v/>
      </c>
      <c r="GP47" s="47" t="str">
        <f t="shared" si="75"/>
        <v/>
      </c>
      <c r="GQ47" s="47" t="str">
        <f t="shared" si="75"/>
        <v/>
      </c>
      <c r="GR47" s="47" t="str">
        <f t="shared" si="75"/>
        <v/>
      </c>
      <c r="GS47" s="47" t="str">
        <f t="shared" si="75"/>
        <v/>
      </c>
      <c r="GT47" s="47" t="str">
        <f t="shared" si="75"/>
        <v/>
      </c>
      <c r="GU47" s="47" t="str">
        <f t="shared" si="75"/>
        <v/>
      </c>
      <c r="GV47" s="47" t="str">
        <f t="shared" si="75"/>
        <v/>
      </c>
      <c r="GW47" s="47" t="str">
        <f t="shared" si="75"/>
        <v/>
      </c>
      <c r="GX47" s="47" t="str">
        <f t="shared" si="75"/>
        <v/>
      </c>
      <c r="GY47" s="47" t="str">
        <f t="shared" si="75"/>
        <v/>
      </c>
      <c r="GZ47" s="47" t="str">
        <f t="shared" si="76"/>
        <v/>
      </c>
      <c r="HA47" s="47" t="str">
        <f t="shared" si="76"/>
        <v/>
      </c>
      <c r="HB47" s="47" t="str">
        <f t="shared" si="76"/>
        <v/>
      </c>
      <c r="HC47" s="47" t="str">
        <f t="shared" si="76"/>
        <v/>
      </c>
      <c r="HD47" s="47" t="str">
        <f t="shared" si="76"/>
        <v/>
      </c>
      <c r="HE47" s="47" t="str">
        <f t="shared" si="76"/>
        <v/>
      </c>
      <c r="HF47" s="47" t="str">
        <f t="shared" si="76"/>
        <v/>
      </c>
      <c r="HG47" s="47" t="str">
        <f t="shared" si="76"/>
        <v/>
      </c>
      <c r="HH47" s="47" t="str">
        <f t="shared" si="76"/>
        <v/>
      </c>
      <c r="HI47" s="47" t="str">
        <f t="shared" si="76"/>
        <v/>
      </c>
      <c r="HJ47" s="47" t="str">
        <f t="shared" si="76"/>
        <v/>
      </c>
      <c r="HK47" s="47" t="str">
        <f t="shared" si="76"/>
        <v/>
      </c>
      <c r="HL47" s="47" t="str">
        <f t="shared" si="76"/>
        <v/>
      </c>
      <c r="HM47" s="47" t="str">
        <f t="shared" si="76"/>
        <v/>
      </c>
      <c r="HN47" s="47" t="str">
        <f t="shared" si="76"/>
        <v/>
      </c>
      <c r="HO47" s="47" t="str">
        <f t="shared" si="76"/>
        <v/>
      </c>
      <c r="HP47" s="47" t="str">
        <f t="shared" si="77"/>
        <v/>
      </c>
      <c r="HQ47" s="47" t="str">
        <f t="shared" si="77"/>
        <v/>
      </c>
      <c r="HR47" s="47" t="str">
        <f t="shared" si="46"/>
        <v/>
      </c>
      <c r="HS47" s="47" t="str">
        <f t="shared" si="16"/>
        <v/>
      </c>
      <c r="HT47" s="47" t="str">
        <f t="shared" si="16"/>
        <v/>
      </c>
      <c r="HU47" s="47" t="str">
        <f t="shared" si="16"/>
        <v/>
      </c>
      <c r="HV47" s="47" t="str">
        <f t="shared" si="16"/>
        <v/>
      </c>
      <c r="HW47" s="165" t="e">
        <f t="shared" si="56"/>
        <v>#N/A</v>
      </c>
      <c r="HX47" s="165" t="e">
        <f t="shared" si="56"/>
        <v>#N/A</v>
      </c>
      <c r="HY47" s="165" t="e">
        <f t="shared" si="56"/>
        <v>#N/A</v>
      </c>
      <c r="HZ47" s="165" t="e">
        <f t="shared" ref="HZ47:IO62" si="103">IF(ISNONTEXT($R47),_xlfn.NORM.DIST(AG47,$N47,$R47,FALSE),NA())</f>
        <v>#N/A</v>
      </c>
      <c r="IA47" s="165" t="e">
        <f t="shared" si="103"/>
        <v>#N/A</v>
      </c>
      <c r="IB47" s="165" t="e">
        <f t="shared" si="103"/>
        <v>#N/A</v>
      </c>
      <c r="IC47" s="165" t="e">
        <f t="shared" si="103"/>
        <v>#N/A</v>
      </c>
      <c r="ID47" s="165" t="e">
        <f t="shared" si="103"/>
        <v>#N/A</v>
      </c>
      <c r="IE47" s="165" t="e">
        <f t="shared" si="103"/>
        <v>#N/A</v>
      </c>
      <c r="IF47" s="165" t="e">
        <f t="shared" si="103"/>
        <v>#N/A</v>
      </c>
      <c r="IG47" s="165" t="e">
        <f t="shared" si="103"/>
        <v>#N/A</v>
      </c>
      <c r="IH47" s="165" t="e">
        <f t="shared" si="103"/>
        <v>#N/A</v>
      </c>
      <c r="II47" s="165" t="e">
        <f t="shared" si="103"/>
        <v>#N/A</v>
      </c>
      <c r="IJ47" s="165" t="e">
        <f t="shared" si="103"/>
        <v>#N/A</v>
      </c>
      <c r="IK47" s="165" t="e">
        <f t="shared" si="103"/>
        <v>#N/A</v>
      </c>
      <c r="IL47" s="165" t="e">
        <f t="shared" si="103"/>
        <v>#N/A</v>
      </c>
      <c r="IM47" s="165" t="e">
        <f t="shared" si="103"/>
        <v>#N/A</v>
      </c>
      <c r="IN47" s="165" t="e">
        <f t="shared" si="103"/>
        <v>#N/A</v>
      </c>
      <c r="IO47" s="165" t="e">
        <f t="shared" si="103"/>
        <v>#N/A</v>
      </c>
      <c r="IP47" s="165" t="e">
        <f t="shared" si="78"/>
        <v>#N/A</v>
      </c>
      <c r="IQ47" s="165" t="e">
        <f t="shared" si="78"/>
        <v>#N/A</v>
      </c>
      <c r="IR47" s="165" t="e">
        <f t="shared" si="78"/>
        <v>#N/A</v>
      </c>
      <c r="IS47" s="165" t="e">
        <f t="shared" si="78"/>
        <v>#N/A</v>
      </c>
      <c r="IT47" s="165" t="e">
        <f t="shared" si="78"/>
        <v>#N/A</v>
      </c>
      <c r="IU47" s="165" t="e">
        <f t="shared" si="78"/>
        <v>#N/A</v>
      </c>
      <c r="IV47" s="165" t="e">
        <f t="shared" si="78"/>
        <v>#N/A</v>
      </c>
      <c r="IW47" s="165" t="e">
        <f t="shared" si="78"/>
        <v>#N/A</v>
      </c>
      <c r="IX47" s="165" t="e">
        <f t="shared" si="78"/>
        <v>#N/A</v>
      </c>
      <c r="IY47" s="165" t="e">
        <f t="shared" si="78"/>
        <v>#N/A</v>
      </c>
      <c r="IZ47" s="165" t="e">
        <f t="shared" si="78"/>
        <v>#N/A</v>
      </c>
      <c r="JA47" s="165" t="e">
        <f t="shared" si="78"/>
        <v>#N/A</v>
      </c>
      <c r="JB47" s="165" t="e">
        <f t="shared" si="78"/>
        <v>#N/A</v>
      </c>
      <c r="JC47" s="165" t="e">
        <f t="shared" si="87"/>
        <v>#N/A</v>
      </c>
      <c r="JD47" s="165" t="e">
        <f t="shared" si="87"/>
        <v>#N/A</v>
      </c>
      <c r="JE47" s="165" t="e">
        <f t="shared" si="88"/>
        <v>#N/A</v>
      </c>
      <c r="JF47" s="165" t="e">
        <f t="shared" si="88"/>
        <v>#N/A</v>
      </c>
      <c r="JG47" s="165" t="e">
        <f t="shared" si="88"/>
        <v>#N/A</v>
      </c>
      <c r="JH47" s="165" t="e">
        <f t="shared" si="88"/>
        <v>#N/A</v>
      </c>
      <c r="JI47" s="165" t="e">
        <f t="shared" si="88"/>
        <v>#N/A</v>
      </c>
      <c r="JJ47" s="165" t="e">
        <f t="shared" si="88"/>
        <v>#N/A</v>
      </c>
      <c r="JK47" s="165" t="e">
        <f t="shared" si="88"/>
        <v>#N/A</v>
      </c>
      <c r="JL47" s="165" t="e">
        <f t="shared" si="88"/>
        <v>#N/A</v>
      </c>
      <c r="JM47" s="165" t="e">
        <f t="shared" si="88"/>
        <v>#N/A</v>
      </c>
      <c r="JN47" s="165" t="e">
        <f t="shared" si="88"/>
        <v>#N/A</v>
      </c>
      <c r="JO47" s="165" t="e">
        <f t="shared" si="88"/>
        <v>#N/A</v>
      </c>
      <c r="JP47" s="165" t="e">
        <f t="shared" si="88"/>
        <v>#N/A</v>
      </c>
      <c r="JQ47" s="165" t="e">
        <f t="shared" si="88"/>
        <v>#N/A</v>
      </c>
      <c r="JR47" s="165" t="e">
        <f t="shared" si="88"/>
        <v>#N/A</v>
      </c>
      <c r="JS47" s="165" t="e">
        <f t="shared" si="88"/>
        <v>#N/A</v>
      </c>
      <c r="JT47" s="165" t="e">
        <f t="shared" si="79"/>
        <v>#N/A</v>
      </c>
      <c r="JU47" s="165" t="e">
        <f t="shared" si="79"/>
        <v>#N/A</v>
      </c>
      <c r="JV47" s="165" t="e">
        <f t="shared" si="79"/>
        <v>#N/A</v>
      </c>
      <c r="JW47" s="165" t="e">
        <f t="shared" si="79"/>
        <v>#N/A</v>
      </c>
      <c r="JX47" s="165" t="e">
        <f t="shared" si="79"/>
        <v>#N/A</v>
      </c>
      <c r="JY47" s="165" t="e">
        <f t="shared" si="79"/>
        <v>#N/A</v>
      </c>
      <c r="JZ47" s="165" t="e">
        <f t="shared" si="79"/>
        <v>#N/A</v>
      </c>
      <c r="KA47" s="165" t="e">
        <f t="shared" si="79"/>
        <v>#N/A</v>
      </c>
      <c r="KB47" s="165" t="e">
        <f t="shared" si="79"/>
        <v>#N/A</v>
      </c>
      <c r="KC47" s="165" t="e">
        <f t="shared" si="79"/>
        <v>#N/A</v>
      </c>
      <c r="KD47" s="165" t="e">
        <f t="shared" si="79"/>
        <v>#N/A</v>
      </c>
      <c r="KE47" s="165" t="e">
        <f t="shared" si="79"/>
        <v>#N/A</v>
      </c>
      <c r="KF47" s="165" t="e">
        <f t="shared" si="79"/>
        <v>#N/A</v>
      </c>
      <c r="KG47" s="165" t="e">
        <f t="shared" si="79"/>
        <v>#N/A</v>
      </c>
      <c r="KH47" s="165" t="e">
        <f t="shared" si="79"/>
        <v>#N/A</v>
      </c>
      <c r="KI47" s="165" t="e">
        <f t="shared" si="79"/>
        <v>#N/A</v>
      </c>
      <c r="KJ47" s="165" t="e">
        <f t="shared" si="89"/>
        <v>#N/A</v>
      </c>
      <c r="KK47" s="165" t="e">
        <f t="shared" si="89"/>
        <v>#N/A</v>
      </c>
      <c r="KL47" s="165" t="e">
        <f t="shared" si="89"/>
        <v>#N/A</v>
      </c>
      <c r="KM47" s="165" t="e">
        <f t="shared" si="89"/>
        <v>#N/A</v>
      </c>
      <c r="KN47" s="165" t="e">
        <f t="shared" si="89"/>
        <v>#N/A</v>
      </c>
      <c r="KO47" s="165" t="e">
        <f t="shared" si="89"/>
        <v>#N/A</v>
      </c>
      <c r="KP47" s="165" t="e">
        <f t="shared" si="89"/>
        <v>#N/A</v>
      </c>
      <c r="KQ47" s="165" t="e">
        <f t="shared" si="89"/>
        <v>#N/A</v>
      </c>
      <c r="KR47" s="165" t="e">
        <f t="shared" si="89"/>
        <v>#N/A</v>
      </c>
      <c r="KS47" s="165" t="e">
        <f t="shared" si="89"/>
        <v>#N/A</v>
      </c>
      <c r="KT47" s="165" t="e">
        <f t="shared" si="89"/>
        <v>#N/A</v>
      </c>
      <c r="KU47" s="165" t="e">
        <f t="shared" si="89"/>
        <v>#N/A</v>
      </c>
      <c r="KV47" s="165" t="e">
        <f t="shared" si="89"/>
        <v>#N/A</v>
      </c>
      <c r="KW47" s="165" t="e">
        <f t="shared" si="89"/>
        <v>#N/A</v>
      </c>
      <c r="KX47" s="165" t="e">
        <f t="shared" si="89"/>
        <v>#N/A</v>
      </c>
      <c r="KY47" s="165" t="e">
        <f t="shared" si="89"/>
        <v>#N/A</v>
      </c>
      <c r="KZ47" s="165" t="e">
        <f t="shared" si="80"/>
        <v>#N/A</v>
      </c>
      <c r="LA47" s="165" t="e">
        <f t="shared" si="80"/>
        <v>#N/A</v>
      </c>
      <c r="LB47" s="165" t="e">
        <f t="shared" si="80"/>
        <v>#N/A</v>
      </c>
      <c r="LC47" s="165" t="e">
        <f t="shared" si="80"/>
        <v>#N/A</v>
      </c>
      <c r="LD47" s="165" t="e">
        <f t="shared" si="80"/>
        <v>#N/A</v>
      </c>
      <c r="LE47" s="165" t="e">
        <f t="shared" si="80"/>
        <v>#N/A</v>
      </c>
      <c r="LF47" s="165" t="e">
        <f t="shared" si="80"/>
        <v>#N/A</v>
      </c>
      <c r="LG47" s="165" t="e">
        <f t="shared" si="80"/>
        <v>#N/A</v>
      </c>
      <c r="LH47" s="165" t="e">
        <f t="shared" si="80"/>
        <v>#N/A</v>
      </c>
      <c r="LI47" s="165" t="e">
        <f t="shared" si="80"/>
        <v>#N/A</v>
      </c>
      <c r="LJ47" s="165" t="e">
        <f t="shared" si="80"/>
        <v>#N/A</v>
      </c>
      <c r="LK47" s="165" t="e">
        <f t="shared" si="80"/>
        <v>#N/A</v>
      </c>
      <c r="LL47" s="165" t="e">
        <f t="shared" si="80"/>
        <v>#N/A</v>
      </c>
      <c r="LM47" s="165" t="e">
        <f t="shared" si="80"/>
        <v>#N/A</v>
      </c>
      <c r="LN47" s="165" t="e">
        <f t="shared" si="90"/>
        <v>#N/A</v>
      </c>
      <c r="LO47" s="165" t="e">
        <f t="shared" si="90"/>
        <v>#N/A</v>
      </c>
      <c r="LP47" s="165" t="e">
        <f t="shared" si="90"/>
        <v>#N/A</v>
      </c>
      <c r="LQ47" s="165" t="e">
        <f t="shared" si="91"/>
        <v>#N/A</v>
      </c>
      <c r="LR47" s="165" t="e">
        <f t="shared" si="91"/>
        <v>#N/A</v>
      </c>
      <c r="LS47" s="165" t="e">
        <f t="shared" si="91"/>
        <v>#N/A</v>
      </c>
      <c r="LT47" s="165" t="e">
        <f t="shared" si="91"/>
        <v>#N/A</v>
      </c>
      <c r="LU47" s="165" t="e">
        <f t="shared" si="91"/>
        <v>#N/A</v>
      </c>
      <c r="LV47" s="165" t="e">
        <f t="shared" si="91"/>
        <v>#N/A</v>
      </c>
      <c r="LW47" s="165" t="e">
        <f t="shared" si="91"/>
        <v>#N/A</v>
      </c>
      <c r="LX47" s="165" t="e">
        <f t="shared" si="91"/>
        <v>#N/A</v>
      </c>
      <c r="LY47" s="165" t="e">
        <f t="shared" si="91"/>
        <v>#N/A</v>
      </c>
      <c r="LZ47" s="165" t="e">
        <f t="shared" si="91"/>
        <v>#N/A</v>
      </c>
      <c r="MA47" s="165" t="e">
        <f t="shared" si="91"/>
        <v>#N/A</v>
      </c>
      <c r="MB47" s="165" t="e">
        <f t="shared" si="91"/>
        <v>#N/A</v>
      </c>
      <c r="MC47" s="165" t="e">
        <f t="shared" si="91"/>
        <v>#N/A</v>
      </c>
      <c r="MD47" s="165" t="e">
        <f t="shared" si="91"/>
        <v>#N/A</v>
      </c>
      <c r="ME47" s="165" t="e">
        <f t="shared" si="91"/>
        <v>#N/A</v>
      </c>
      <c r="MF47" s="165" t="e">
        <f t="shared" si="81"/>
        <v>#N/A</v>
      </c>
      <c r="MG47" s="165" t="e">
        <f t="shared" si="81"/>
        <v>#N/A</v>
      </c>
      <c r="MH47" s="165" t="e">
        <f t="shared" si="81"/>
        <v>#N/A</v>
      </c>
      <c r="MI47" s="165" t="e">
        <f t="shared" si="81"/>
        <v>#N/A</v>
      </c>
      <c r="MJ47" s="165" t="e">
        <f t="shared" si="81"/>
        <v>#N/A</v>
      </c>
      <c r="MK47" s="165" t="e">
        <f t="shared" si="81"/>
        <v>#N/A</v>
      </c>
      <c r="ML47" s="165" t="e">
        <f t="shared" si="81"/>
        <v>#N/A</v>
      </c>
      <c r="MM47" s="165" t="e">
        <f t="shared" si="81"/>
        <v>#N/A</v>
      </c>
      <c r="MN47" s="165" t="e">
        <f t="shared" si="81"/>
        <v>#N/A</v>
      </c>
      <c r="MO47" s="165" t="e">
        <f t="shared" si="81"/>
        <v>#N/A</v>
      </c>
      <c r="MP47" s="165" t="e">
        <f t="shared" si="81"/>
        <v>#N/A</v>
      </c>
      <c r="MQ47" s="165" t="e">
        <f t="shared" si="81"/>
        <v>#N/A</v>
      </c>
      <c r="MR47" s="165" t="e">
        <f t="shared" si="81"/>
        <v>#N/A</v>
      </c>
      <c r="MS47" s="165" t="e">
        <f t="shared" si="81"/>
        <v>#N/A</v>
      </c>
      <c r="MT47" s="165" t="e">
        <f t="shared" si="81"/>
        <v>#N/A</v>
      </c>
      <c r="MU47" s="165" t="e">
        <f t="shared" si="81"/>
        <v>#N/A</v>
      </c>
      <c r="MV47" s="165" t="e">
        <f t="shared" si="92"/>
        <v>#N/A</v>
      </c>
      <c r="MW47" s="165" t="e">
        <f t="shared" si="92"/>
        <v>#N/A</v>
      </c>
      <c r="MX47" s="165" t="e">
        <f t="shared" si="92"/>
        <v>#N/A</v>
      </c>
      <c r="MY47" s="165" t="e">
        <f t="shared" si="92"/>
        <v>#N/A</v>
      </c>
      <c r="MZ47" s="165" t="e">
        <f t="shared" si="92"/>
        <v>#N/A</v>
      </c>
      <c r="NA47" s="165" t="e">
        <f t="shared" si="92"/>
        <v>#N/A</v>
      </c>
      <c r="NB47" s="165" t="e">
        <f t="shared" si="92"/>
        <v>#N/A</v>
      </c>
      <c r="NC47" s="165" t="e">
        <f t="shared" si="92"/>
        <v>#N/A</v>
      </c>
      <c r="ND47" s="165" t="e">
        <f t="shared" si="92"/>
        <v>#N/A</v>
      </c>
      <c r="NE47" s="165" t="e">
        <f t="shared" si="92"/>
        <v>#N/A</v>
      </c>
      <c r="NF47" s="165" t="e">
        <f t="shared" si="92"/>
        <v>#N/A</v>
      </c>
      <c r="NG47" s="165" t="e">
        <f t="shared" si="92"/>
        <v>#N/A</v>
      </c>
      <c r="NH47" s="165" t="e">
        <f t="shared" si="92"/>
        <v>#N/A</v>
      </c>
      <c r="NI47" s="165" t="e">
        <f t="shared" si="92"/>
        <v>#N/A</v>
      </c>
      <c r="NJ47" s="165" t="e">
        <f t="shared" si="92"/>
        <v>#N/A</v>
      </c>
      <c r="NK47" s="165" t="e">
        <f t="shared" si="92"/>
        <v>#N/A</v>
      </c>
      <c r="NL47" s="165" t="e">
        <f t="shared" si="82"/>
        <v>#N/A</v>
      </c>
      <c r="NM47" s="165" t="e">
        <f t="shared" si="82"/>
        <v>#N/A</v>
      </c>
      <c r="NN47" s="165" t="e">
        <f t="shared" si="82"/>
        <v>#N/A</v>
      </c>
      <c r="NO47" s="165" t="e">
        <f t="shared" si="82"/>
        <v>#N/A</v>
      </c>
      <c r="NP47" s="165" t="e">
        <f t="shared" si="82"/>
        <v>#N/A</v>
      </c>
      <c r="NQ47" s="165" t="e">
        <f t="shared" si="82"/>
        <v>#N/A</v>
      </c>
      <c r="NR47" s="165" t="e">
        <f t="shared" si="82"/>
        <v>#N/A</v>
      </c>
      <c r="NS47" s="165" t="e">
        <f t="shared" si="82"/>
        <v>#N/A</v>
      </c>
      <c r="NT47" s="165" t="e">
        <f t="shared" si="82"/>
        <v>#N/A</v>
      </c>
      <c r="NU47" s="165" t="e">
        <f t="shared" si="82"/>
        <v>#N/A</v>
      </c>
      <c r="NV47" s="165" t="e">
        <f t="shared" si="82"/>
        <v>#N/A</v>
      </c>
      <c r="NW47" s="165" t="e">
        <f t="shared" si="82"/>
        <v>#N/A</v>
      </c>
      <c r="NX47" s="165" t="e">
        <f t="shared" si="82"/>
        <v>#N/A</v>
      </c>
      <c r="NY47" s="165" t="e">
        <f t="shared" si="82"/>
        <v>#N/A</v>
      </c>
      <c r="NZ47" s="165" t="e">
        <f t="shared" si="93"/>
        <v>#N/A</v>
      </c>
      <c r="OA47" s="165" t="e">
        <f t="shared" si="93"/>
        <v>#N/A</v>
      </c>
      <c r="OB47" s="165" t="e">
        <f t="shared" si="93"/>
        <v>#N/A</v>
      </c>
      <c r="OC47" s="165" t="e">
        <f t="shared" si="94"/>
        <v>#N/A</v>
      </c>
      <c r="OD47" s="165" t="e">
        <f t="shared" si="94"/>
        <v>#N/A</v>
      </c>
      <c r="OE47" s="165" t="e">
        <f t="shared" si="94"/>
        <v>#N/A</v>
      </c>
      <c r="OF47" s="165" t="e">
        <f t="shared" si="94"/>
        <v>#N/A</v>
      </c>
      <c r="OG47" s="165" t="e">
        <f t="shared" si="94"/>
        <v>#N/A</v>
      </c>
      <c r="OH47" s="165" t="e">
        <f t="shared" si="94"/>
        <v>#N/A</v>
      </c>
      <c r="OI47" s="165" t="e">
        <f t="shared" si="94"/>
        <v>#N/A</v>
      </c>
      <c r="OJ47" s="165" t="e">
        <f t="shared" si="94"/>
        <v>#N/A</v>
      </c>
      <c r="OK47" s="165" t="e">
        <f t="shared" si="94"/>
        <v>#N/A</v>
      </c>
      <c r="OL47" s="165" t="e">
        <f t="shared" si="94"/>
        <v>#N/A</v>
      </c>
      <c r="OM47" s="165" t="e">
        <f t="shared" si="94"/>
        <v>#N/A</v>
      </c>
      <c r="ON47" s="165" t="e">
        <f t="shared" si="94"/>
        <v>#N/A</v>
      </c>
      <c r="OO47" s="165" t="e">
        <f t="shared" si="94"/>
        <v>#N/A</v>
      </c>
      <c r="OP47" s="165" t="e">
        <f t="shared" si="94"/>
        <v>#N/A</v>
      </c>
      <c r="OQ47" s="165" t="e">
        <f t="shared" si="94"/>
        <v>#N/A</v>
      </c>
      <c r="OR47" s="165" t="e">
        <f t="shared" si="83"/>
        <v>#N/A</v>
      </c>
      <c r="OS47" s="165" t="e">
        <f t="shared" si="83"/>
        <v>#N/A</v>
      </c>
      <c r="OT47" s="165" t="e">
        <f t="shared" si="83"/>
        <v>#N/A</v>
      </c>
      <c r="OU47" s="165" t="e">
        <f t="shared" si="83"/>
        <v>#N/A</v>
      </c>
      <c r="OV47" s="165" t="e">
        <f t="shared" si="83"/>
        <v>#N/A</v>
      </c>
      <c r="OW47" s="165" t="e">
        <f t="shared" si="83"/>
        <v>#N/A</v>
      </c>
      <c r="OX47" s="165" t="e">
        <f t="shared" si="83"/>
        <v>#N/A</v>
      </c>
      <c r="OY47" s="165" t="e">
        <f t="shared" si="83"/>
        <v>#N/A</v>
      </c>
      <c r="OZ47" s="165" t="e">
        <f t="shared" si="83"/>
        <v>#N/A</v>
      </c>
      <c r="PA47" s="165" t="e">
        <f t="shared" si="83"/>
        <v>#N/A</v>
      </c>
      <c r="PB47" s="165" t="e">
        <f t="shared" si="83"/>
        <v>#N/A</v>
      </c>
      <c r="PC47" s="165" t="e">
        <f t="shared" si="83"/>
        <v>#N/A</v>
      </c>
      <c r="PD47" s="165" t="e">
        <f t="shared" si="83"/>
        <v>#N/A</v>
      </c>
      <c r="PE47" s="165" t="e">
        <f t="shared" si="83"/>
        <v>#N/A</v>
      </c>
      <c r="PF47" s="165" t="e">
        <f t="shared" si="83"/>
        <v>#N/A</v>
      </c>
      <c r="PG47" s="165" t="e">
        <f t="shared" si="83"/>
        <v>#N/A</v>
      </c>
      <c r="PH47" s="165" t="e">
        <f t="shared" si="95"/>
        <v>#N/A</v>
      </c>
      <c r="PI47" s="165" t="e">
        <f t="shared" si="95"/>
        <v>#N/A</v>
      </c>
      <c r="PJ47" s="165" t="e">
        <f t="shared" si="95"/>
        <v>#N/A</v>
      </c>
      <c r="PK47" s="165" t="e">
        <f t="shared" si="95"/>
        <v>#N/A</v>
      </c>
      <c r="PL47" s="165" t="e">
        <f t="shared" si="95"/>
        <v>#N/A</v>
      </c>
      <c r="PM47" s="165" t="e">
        <f t="shared" si="95"/>
        <v>#N/A</v>
      </c>
      <c r="PN47" s="165" t="e">
        <f t="shared" si="95"/>
        <v>#N/A</v>
      </c>
      <c r="PO47" s="165" t="e">
        <f t="shared" si="95"/>
        <v>#N/A</v>
      </c>
    </row>
    <row r="48" spans="1:431" hidden="1" x14ac:dyDescent="0.45">
      <c r="A48" s="362"/>
      <c r="B48" s="368" t="str">
        <f>IF($R48="","",ROUND(_xlfn.NORM.INV(ABS(VLOOKUP($T$1,VLookups!$A$43:$B$44,2,FALSE)-B$2),$N48,$R48),0))</f>
        <v/>
      </c>
      <c r="C48" s="374" t="str">
        <f t="shared" si="36"/>
        <v/>
      </c>
      <c r="D48" s="375" t="str">
        <f t="shared" si="37"/>
        <v/>
      </c>
      <c r="E48" s="105"/>
      <c r="F48" s="113"/>
      <c r="G48" s="118" t="str">
        <f t="shared" si="30"/>
        <v/>
      </c>
      <c r="H48" s="91"/>
      <c r="I48" s="118" t="str">
        <f t="shared" si="31"/>
        <v/>
      </c>
      <c r="J48" s="113"/>
      <c r="K48" s="106"/>
      <c r="L48" s="120" t="str">
        <f t="shared" si="0"/>
        <v/>
      </c>
      <c r="M48" s="120" t="str">
        <f t="shared" si="1"/>
        <v/>
      </c>
      <c r="N48" s="71" t="str">
        <f t="shared" si="32"/>
        <v/>
      </c>
      <c r="O48" s="23"/>
      <c r="P48" s="55"/>
      <c r="Q48" s="298"/>
      <c r="R48" s="72" t="str">
        <f>IF(AND(G48&gt;0,H48&gt;0,I48&gt;0),IF(ISBLANK(Q48),IF(ISBLANK(O48),"",(I48-G48)*VLOOKUP(O48,VLookups!$A$4:$B$13,2,FALSE)),Q48),"")</f>
        <v/>
      </c>
      <c r="S48" s="73" t="str">
        <f t="shared" si="2"/>
        <v/>
      </c>
      <c r="T48" s="91"/>
      <c r="U48" s="265" t="str">
        <f>IF(AND(T48&gt;0,H48&gt;0,NOT(R48="")),ABS(VLOOKUP($T$1,VLookups!$A$43:$B$44,2,FALSE)-_xlfn.NORM.DIST(T48,N48,R48,TRUE)),"")</f>
        <v/>
      </c>
      <c r="V48" s="90" t="str">
        <f>IF(AND($G48&gt;0,$H48&gt;0,$I48&gt;0,NOT(ISBLANK($O48))),_xlfn.NORM.INV(ABS(VLOOKUP($T$1,VLookups!$A$43:$B$44,2,FALSE)-V$3),$N48,$R48),"")</f>
        <v/>
      </c>
      <c r="W48" s="89" t="str">
        <f>IF(AND($G48&gt;0,$H48&gt;0,$I48&gt;0,NOT(ISBLANK($O48))),_xlfn.NORM.INV(ABS(VLOOKUP($T$1,VLookups!$A$43:$B$44,2,FALSE)-W$3),$N48,$R48),"")</f>
        <v/>
      </c>
      <c r="X48" s="90" t="str">
        <f>IF(AND($G48&gt;0,$H48&gt;0,$I48&gt;0,NOT(ISBLANK($O48))),_xlfn.NORM.INV(ABS(VLOOKUP($T$1,VLookups!$A$43:$B$44,2,FALSE)-X$3),$N48,$R48),"")</f>
        <v/>
      </c>
      <c r="Y48" s="89" t="str">
        <f>IF(AND($G48&gt;0,$H48&gt;0,$I48&gt;0,NOT(ISBLANK($O48))),_xlfn.NORM.INV(ABS(VLOOKUP($T$1,VLookups!$A$43:$B$44,2,FALSE)-Y$3),$N48,$R48),"")</f>
        <v/>
      </c>
      <c r="Z48" s="90" t="str">
        <f>IF(AND($G48&gt;0,$H48&gt;0,$I48&gt;0,NOT(ISBLANK($O48))),_xlfn.NORM.INV(ABS(VLOOKUP($T$1,VLookups!$A$43:$B$44,2,FALSE)-Z$3),$N48,$R48),"")</f>
        <v/>
      </c>
      <c r="AA48" s="89" t="str">
        <f>IF(AND($G48&gt;0,$H48&gt;0,$I48&gt;0,NOT(ISBLANK($O48))),_xlfn.NORM.INV(ABS(VLOOKUP($T$1,VLookups!$A$43:$B$44,2,FALSE)-AA$3),$N48,$R48),"")</f>
        <v/>
      </c>
      <c r="AB48" s="5"/>
      <c r="AC48" s="164" t="str">
        <f t="shared" si="33"/>
        <v/>
      </c>
      <c r="AD48" s="47" t="str">
        <f t="shared" si="102"/>
        <v/>
      </c>
      <c r="AE48" s="47" t="str">
        <f t="shared" si="102"/>
        <v/>
      </c>
      <c r="AF48" s="47" t="str">
        <f t="shared" si="102"/>
        <v/>
      </c>
      <c r="AG48" s="47" t="str">
        <f t="shared" si="102"/>
        <v/>
      </c>
      <c r="AH48" s="47" t="str">
        <f t="shared" si="102"/>
        <v/>
      </c>
      <c r="AI48" s="47" t="str">
        <f t="shared" si="102"/>
        <v/>
      </c>
      <c r="AJ48" s="47" t="str">
        <f t="shared" si="102"/>
        <v/>
      </c>
      <c r="AK48" s="47" t="str">
        <f t="shared" si="102"/>
        <v/>
      </c>
      <c r="AL48" s="47" t="str">
        <f t="shared" si="102"/>
        <v/>
      </c>
      <c r="AM48" s="47" t="str">
        <f t="shared" si="102"/>
        <v/>
      </c>
      <c r="AN48" s="47" t="str">
        <f t="shared" si="102"/>
        <v/>
      </c>
      <c r="AO48" s="47" t="str">
        <f t="shared" si="102"/>
        <v/>
      </c>
      <c r="AP48" s="47" t="str">
        <f t="shared" si="102"/>
        <v/>
      </c>
      <c r="AQ48" s="47" t="str">
        <f t="shared" si="102"/>
        <v/>
      </c>
      <c r="AR48" s="47" t="str">
        <f t="shared" si="102"/>
        <v/>
      </c>
      <c r="AS48" s="47" t="str">
        <f t="shared" si="102"/>
        <v/>
      </c>
      <c r="AT48" s="47" t="str">
        <f t="shared" si="98"/>
        <v/>
      </c>
      <c r="AU48" s="47" t="str">
        <f t="shared" si="98"/>
        <v/>
      </c>
      <c r="AV48" s="47" t="str">
        <f t="shared" si="98"/>
        <v/>
      </c>
      <c r="AW48" s="47" t="str">
        <f t="shared" si="98"/>
        <v/>
      </c>
      <c r="AX48" s="47" t="str">
        <f t="shared" si="98"/>
        <v/>
      </c>
      <c r="AY48" s="47" t="str">
        <f t="shared" si="98"/>
        <v/>
      </c>
      <c r="AZ48" s="47" t="str">
        <f t="shared" si="98"/>
        <v/>
      </c>
      <c r="BA48" s="47" t="str">
        <f t="shared" si="98"/>
        <v/>
      </c>
      <c r="BB48" s="47" t="str">
        <f t="shared" si="98"/>
        <v/>
      </c>
      <c r="BC48" s="47" t="str">
        <f t="shared" si="98"/>
        <v/>
      </c>
      <c r="BD48" s="47" t="str">
        <f t="shared" si="98"/>
        <v/>
      </c>
      <c r="BE48" s="47" t="str">
        <f t="shared" si="98"/>
        <v/>
      </c>
      <c r="BF48" s="47" t="str">
        <f t="shared" si="98"/>
        <v/>
      </c>
      <c r="BG48" s="47" t="str">
        <f t="shared" si="98"/>
        <v/>
      </c>
      <c r="BH48" s="47" t="str">
        <f t="shared" si="98"/>
        <v/>
      </c>
      <c r="BI48" s="47" t="str">
        <f t="shared" si="99"/>
        <v/>
      </c>
      <c r="BJ48" s="47" t="str">
        <f t="shared" si="99"/>
        <v/>
      </c>
      <c r="BK48" s="47" t="str">
        <f t="shared" si="99"/>
        <v/>
      </c>
      <c r="BL48" s="47" t="str">
        <f t="shared" si="99"/>
        <v/>
      </c>
      <c r="BM48" s="47" t="str">
        <f t="shared" si="99"/>
        <v/>
      </c>
      <c r="BN48" s="47" t="str">
        <f t="shared" si="99"/>
        <v/>
      </c>
      <c r="BO48" s="47" t="str">
        <f t="shared" si="99"/>
        <v/>
      </c>
      <c r="BP48" s="47" t="str">
        <f t="shared" si="99"/>
        <v/>
      </c>
      <c r="BQ48" s="47" t="str">
        <f t="shared" si="99"/>
        <v/>
      </c>
      <c r="BR48" s="47" t="str">
        <f t="shared" si="99"/>
        <v/>
      </c>
      <c r="BS48" s="47" t="str">
        <f t="shared" si="99"/>
        <v/>
      </c>
      <c r="BT48" s="47" t="str">
        <f t="shared" si="99"/>
        <v/>
      </c>
      <c r="BU48" s="47" t="str">
        <f t="shared" si="99"/>
        <v/>
      </c>
      <c r="BV48" s="47" t="str">
        <f t="shared" si="99"/>
        <v/>
      </c>
      <c r="BW48" s="47" t="str">
        <f t="shared" si="99"/>
        <v/>
      </c>
      <c r="BX48" s="47" t="str">
        <f t="shared" si="99"/>
        <v/>
      </c>
      <c r="BY48" s="47" t="str">
        <f t="shared" si="97"/>
        <v/>
      </c>
      <c r="BZ48" s="47" t="str">
        <f t="shared" si="97"/>
        <v/>
      </c>
      <c r="CA48" s="47" t="str">
        <f t="shared" si="97"/>
        <v/>
      </c>
      <c r="CB48" s="47" t="str">
        <f t="shared" si="97"/>
        <v/>
      </c>
      <c r="CC48" s="47" t="str">
        <f t="shared" si="97"/>
        <v/>
      </c>
      <c r="CD48" s="47" t="str">
        <f t="shared" si="97"/>
        <v/>
      </c>
      <c r="CE48" s="47" t="str">
        <f t="shared" si="97"/>
        <v/>
      </c>
      <c r="CF48" s="47" t="str">
        <f t="shared" si="97"/>
        <v/>
      </c>
      <c r="CG48" s="47" t="str">
        <f t="shared" si="97"/>
        <v/>
      </c>
      <c r="CH48" s="47" t="str">
        <f t="shared" si="97"/>
        <v/>
      </c>
      <c r="CI48" s="47" t="str">
        <f t="shared" si="97"/>
        <v/>
      </c>
      <c r="CJ48" s="47" t="str">
        <f t="shared" si="100"/>
        <v/>
      </c>
      <c r="CK48" s="47" t="str">
        <f t="shared" si="100"/>
        <v/>
      </c>
      <c r="CL48" s="47" t="str">
        <f t="shared" si="100"/>
        <v/>
      </c>
      <c r="CM48" s="47" t="str">
        <f t="shared" si="100"/>
        <v/>
      </c>
      <c r="CN48" s="47" t="str">
        <f t="shared" si="100"/>
        <v/>
      </c>
      <c r="CO48" s="47" t="str">
        <f t="shared" si="100"/>
        <v/>
      </c>
      <c r="CP48" s="47" t="str">
        <f t="shared" si="100"/>
        <v/>
      </c>
      <c r="CQ48" s="47" t="str">
        <f t="shared" si="100"/>
        <v/>
      </c>
      <c r="CR48" s="47" t="str">
        <f t="shared" si="100"/>
        <v/>
      </c>
      <c r="CS48" s="47" t="str">
        <f t="shared" si="100"/>
        <v/>
      </c>
      <c r="CT48" s="47" t="str">
        <f t="shared" si="100"/>
        <v/>
      </c>
      <c r="CU48" s="47" t="str">
        <f t="shared" si="100"/>
        <v/>
      </c>
      <c r="CV48" s="47" t="str">
        <f t="shared" si="100"/>
        <v/>
      </c>
      <c r="CW48" s="47" t="str">
        <f t="shared" si="100"/>
        <v/>
      </c>
      <c r="CX48" s="47" t="str">
        <f t="shared" si="100"/>
        <v/>
      </c>
      <c r="CY48" s="47" t="str">
        <f t="shared" si="100"/>
        <v/>
      </c>
      <c r="CZ48" s="47" t="str">
        <f t="shared" si="101"/>
        <v/>
      </c>
      <c r="DA48" s="47" t="str">
        <f t="shared" si="101"/>
        <v/>
      </c>
      <c r="DB48" s="47" t="str">
        <f t="shared" si="101"/>
        <v/>
      </c>
      <c r="DC48" s="47" t="str">
        <f t="shared" si="101"/>
        <v/>
      </c>
      <c r="DD48" s="47" t="str">
        <f t="shared" si="101"/>
        <v/>
      </c>
      <c r="DE48" s="47" t="str">
        <f t="shared" si="101"/>
        <v/>
      </c>
      <c r="DF48" s="47" t="str">
        <f t="shared" si="101"/>
        <v/>
      </c>
      <c r="DG48" s="47" t="str">
        <f t="shared" si="101"/>
        <v/>
      </c>
      <c r="DH48" s="47" t="str">
        <f t="shared" si="101"/>
        <v/>
      </c>
      <c r="DI48" s="47" t="str">
        <f t="shared" si="101"/>
        <v/>
      </c>
      <c r="DJ48" s="47" t="str">
        <f t="shared" si="101"/>
        <v/>
      </c>
      <c r="DK48" s="47" t="str">
        <f t="shared" si="101"/>
        <v/>
      </c>
      <c r="DL48" s="47" t="str">
        <f t="shared" si="101"/>
        <v/>
      </c>
      <c r="DM48" s="47" t="str">
        <f t="shared" si="101"/>
        <v/>
      </c>
      <c r="DN48" s="47" t="str">
        <f t="shared" si="101"/>
        <v/>
      </c>
      <c r="DO48" s="47" t="str">
        <f t="shared" si="101"/>
        <v/>
      </c>
      <c r="DP48" s="47" t="str">
        <f t="shared" si="84"/>
        <v/>
      </c>
      <c r="DQ48" s="47" t="str">
        <f t="shared" si="72"/>
        <v/>
      </c>
      <c r="DR48" s="47" t="str">
        <f t="shared" si="72"/>
        <v/>
      </c>
      <c r="DS48" s="47" t="str">
        <f t="shared" si="72"/>
        <v/>
      </c>
      <c r="DT48" s="47" t="str">
        <f t="shared" si="72"/>
        <v/>
      </c>
      <c r="DU48" s="47" t="str">
        <f t="shared" si="72"/>
        <v/>
      </c>
      <c r="DV48" s="47" t="str">
        <f t="shared" si="72"/>
        <v/>
      </c>
      <c r="DW48" s="47" t="str">
        <f t="shared" si="85"/>
        <v/>
      </c>
      <c r="DX48" s="47" t="str">
        <f t="shared" si="85"/>
        <v/>
      </c>
      <c r="DY48" s="47" t="str">
        <f t="shared" si="85"/>
        <v/>
      </c>
      <c r="DZ48" s="179" t="str">
        <f t="shared" si="35"/>
        <v/>
      </c>
      <c r="EA48" s="47" t="str">
        <f t="shared" si="96"/>
        <v/>
      </c>
      <c r="EB48" s="47" t="str">
        <f t="shared" si="96"/>
        <v/>
      </c>
      <c r="EC48" s="47" t="str">
        <f t="shared" si="96"/>
        <v/>
      </c>
      <c r="ED48" s="47" t="str">
        <f t="shared" si="96"/>
        <v/>
      </c>
      <c r="EE48" s="47" t="str">
        <f t="shared" si="96"/>
        <v/>
      </c>
      <c r="EF48" s="47" t="str">
        <f t="shared" si="96"/>
        <v/>
      </c>
      <c r="EG48" s="47" t="str">
        <f t="shared" si="96"/>
        <v/>
      </c>
      <c r="EH48" s="47" t="str">
        <f t="shared" si="96"/>
        <v/>
      </c>
      <c r="EI48" s="47" t="str">
        <f t="shared" si="96"/>
        <v/>
      </c>
      <c r="EJ48" s="47" t="str">
        <f t="shared" si="96"/>
        <v/>
      </c>
      <c r="EK48" s="47" t="str">
        <f t="shared" si="96"/>
        <v/>
      </c>
      <c r="EL48" s="47" t="str">
        <f t="shared" si="96"/>
        <v/>
      </c>
      <c r="EM48" s="47" t="str">
        <f t="shared" si="96"/>
        <v/>
      </c>
      <c r="EN48" s="47" t="str">
        <f t="shared" si="96"/>
        <v/>
      </c>
      <c r="EO48" s="47" t="str">
        <f t="shared" si="96"/>
        <v/>
      </c>
      <c r="EP48" s="47" t="str">
        <f t="shared" si="86"/>
        <v/>
      </c>
      <c r="EQ48" s="47" t="str">
        <f t="shared" si="86"/>
        <v/>
      </c>
      <c r="ER48" s="47" t="str">
        <f t="shared" si="86"/>
        <v/>
      </c>
      <c r="ES48" s="47" t="str">
        <f t="shared" si="86"/>
        <v/>
      </c>
      <c r="ET48" s="47" t="str">
        <f t="shared" si="86"/>
        <v/>
      </c>
      <c r="EU48" s="47" t="str">
        <f t="shared" si="86"/>
        <v/>
      </c>
      <c r="EV48" s="47" t="str">
        <f t="shared" si="86"/>
        <v/>
      </c>
      <c r="EW48" s="47" t="str">
        <f t="shared" si="86"/>
        <v/>
      </c>
      <c r="EX48" s="47" t="str">
        <f t="shared" si="86"/>
        <v/>
      </c>
      <c r="EY48" s="47" t="str">
        <f t="shared" si="86"/>
        <v/>
      </c>
      <c r="EZ48" s="47" t="str">
        <f t="shared" si="86"/>
        <v/>
      </c>
      <c r="FA48" s="47" t="str">
        <f t="shared" si="86"/>
        <v/>
      </c>
      <c r="FB48" s="47" t="str">
        <f t="shared" si="86"/>
        <v/>
      </c>
      <c r="FC48" s="47" t="str">
        <f t="shared" si="86"/>
        <v/>
      </c>
      <c r="FD48" s="47" t="str">
        <f t="shared" si="73"/>
        <v/>
      </c>
      <c r="FE48" s="47" t="str">
        <f t="shared" si="73"/>
        <v/>
      </c>
      <c r="FF48" s="47" t="str">
        <f t="shared" si="73"/>
        <v/>
      </c>
      <c r="FG48" s="47" t="str">
        <f t="shared" si="73"/>
        <v/>
      </c>
      <c r="FH48" s="47" t="str">
        <f t="shared" si="73"/>
        <v/>
      </c>
      <c r="FI48" s="47" t="str">
        <f t="shared" si="73"/>
        <v/>
      </c>
      <c r="FJ48" s="47" t="str">
        <f t="shared" si="73"/>
        <v/>
      </c>
      <c r="FK48" s="47" t="str">
        <f t="shared" si="73"/>
        <v/>
      </c>
      <c r="FL48" s="47" t="str">
        <f t="shared" si="73"/>
        <v/>
      </c>
      <c r="FM48" s="47" t="str">
        <f t="shared" si="73"/>
        <v/>
      </c>
      <c r="FN48" s="47" t="str">
        <f t="shared" si="73"/>
        <v/>
      </c>
      <c r="FO48" s="47" t="str">
        <f t="shared" si="73"/>
        <v/>
      </c>
      <c r="FP48" s="47" t="str">
        <f t="shared" si="73"/>
        <v/>
      </c>
      <c r="FQ48" s="47" t="str">
        <f t="shared" si="73"/>
        <v/>
      </c>
      <c r="FR48" s="47" t="str">
        <f t="shared" si="73"/>
        <v/>
      </c>
      <c r="FS48" s="47" t="str">
        <f t="shared" si="73"/>
        <v/>
      </c>
      <c r="FT48" s="47" t="str">
        <f t="shared" si="74"/>
        <v/>
      </c>
      <c r="FU48" s="47" t="str">
        <f t="shared" si="74"/>
        <v/>
      </c>
      <c r="FV48" s="47" t="str">
        <f t="shared" si="74"/>
        <v/>
      </c>
      <c r="FW48" s="47" t="str">
        <f t="shared" si="74"/>
        <v/>
      </c>
      <c r="FX48" s="47" t="str">
        <f t="shared" si="74"/>
        <v/>
      </c>
      <c r="FY48" s="47" t="str">
        <f t="shared" si="74"/>
        <v/>
      </c>
      <c r="FZ48" s="47" t="str">
        <f t="shared" si="74"/>
        <v/>
      </c>
      <c r="GA48" s="47" t="str">
        <f t="shared" si="74"/>
        <v/>
      </c>
      <c r="GB48" s="47" t="str">
        <f t="shared" si="74"/>
        <v/>
      </c>
      <c r="GC48" s="47" t="str">
        <f t="shared" si="74"/>
        <v/>
      </c>
      <c r="GD48" s="47" t="str">
        <f t="shared" si="74"/>
        <v/>
      </c>
      <c r="GE48" s="47" t="str">
        <f t="shared" si="74"/>
        <v/>
      </c>
      <c r="GF48" s="47" t="str">
        <f t="shared" si="74"/>
        <v/>
      </c>
      <c r="GG48" s="47" t="str">
        <f t="shared" si="74"/>
        <v/>
      </c>
      <c r="GH48" s="47" t="str">
        <f t="shared" si="74"/>
        <v/>
      </c>
      <c r="GI48" s="47" t="str">
        <f t="shared" si="74"/>
        <v/>
      </c>
      <c r="GJ48" s="47" t="str">
        <f t="shared" si="75"/>
        <v/>
      </c>
      <c r="GK48" s="47" t="str">
        <f t="shared" si="75"/>
        <v/>
      </c>
      <c r="GL48" s="47" t="str">
        <f t="shared" si="75"/>
        <v/>
      </c>
      <c r="GM48" s="47" t="str">
        <f t="shared" si="75"/>
        <v/>
      </c>
      <c r="GN48" s="47" t="str">
        <f t="shared" si="75"/>
        <v/>
      </c>
      <c r="GO48" s="47" t="str">
        <f t="shared" si="75"/>
        <v/>
      </c>
      <c r="GP48" s="47" t="str">
        <f t="shared" si="75"/>
        <v/>
      </c>
      <c r="GQ48" s="47" t="str">
        <f t="shared" si="75"/>
        <v/>
      </c>
      <c r="GR48" s="47" t="str">
        <f t="shared" si="75"/>
        <v/>
      </c>
      <c r="GS48" s="47" t="str">
        <f t="shared" si="75"/>
        <v/>
      </c>
      <c r="GT48" s="47" t="str">
        <f t="shared" si="75"/>
        <v/>
      </c>
      <c r="GU48" s="47" t="str">
        <f t="shared" si="75"/>
        <v/>
      </c>
      <c r="GV48" s="47" t="str">
        <f t="shared" si="75"/>
        <v/>
      </c>
      <c r="GW48" s="47" t="str">
        <f t="shared" si="75"/>
        <v/>
      </c>
      <c r="GX48" s="47" t="str">
        <f t="shared" si="75"/>
        <v/>
      </c>
      <c r="GY48" s="47" t="str">
        <f t="shared" si="75"/>
        <v/>
      </c>
      <c r="GZ48" s="47" t="str">
        <f t="shared" si="76"/>
        <v/>
      </c>
      <c r="HA48" s="47" t="str">
        <f t="shared" si="76"/>
        <v/>
      </c>
      <c r="HB48" s="47" t="str">
        <f t="shared" si="76"/>
        <v/>
      </c>
      <c r="HC48" s="47" t="str">
        <f t="shared" si="76"/>
        <v/>
      </c>
      <c r="HD48" s="47" t="str">
        <f t="shared" si="76"/>
        <v/>
      </c>
      <c r="HE48" s="47" t="str">
        <f t="shared" si="76"/>
        <v/>
      </c>
      <c r="HF48" s="47" t="str">
        <f t="shared" si="76"/>
        <v/>
      </c>
      <c r="HG48" s="47" t="str">
        <f t="shared" si="76"/>
        <v/>
      </c>
      <c r="HH48" s="47" t="str">
        <f t="shared" si="76"/>
        <v/>
      </c>
      <c r="HI48" s="47" t="str">
        <f t="shared" si="76"/>
        <v/>
      </c>
      <c r="HJ48" s="47" t="str">
        <f t="shared" si="76"/>
        <v/>
      </c>
      <c r="HK48" s="47" t="str">
        <f t="shared" si="76"/>
        <v/>
      </c>
      <c r="HL48" s="47" t="str">
        <f t="shared" si="76"/>
        <v/>
      </c>
      <c r="HM48" s="47" t="str">
        <f t="shared" si="76"/>
        <v/>
      </c>
      <c r="HN48" s="47" t="str">
        <f t="shared" si="76"/>
        <v/>
      </c>
      <c r="HO48" s="47" t="str">
        <f t="shared" si="76"/>
        <v/>
      </c>
      <c r="HP48" s="47" t="str">
        <f t="shared" si="77"/>
        <v/>
      </c>
      <c r="HQ48" s="47" t="str">
        <f t="shared" si="77"/>
        <v/>
      </c>
      <c r="HR48" s="47" t="str">
        <f t="shared" si="46"/>
        <v/>
      </c>
      <c r="HS48" s="47" t="str">
        <f t="shared" si="16"/>
        <v/>
      </c>
      <c r="HT48" s="47" t="str">
        <f t="shared" si="16"/>
        <v/>
      </c>
      <c r="HU48" s="47" t="str">
        <f t="shared" si="16"/>
        <v/>
      </c>
      <c r="HV48" s="47" t="str">
        <f t="shared" si="16"/>
        <v/>
      </c>
      <c r="HW48" s="165" t="e">
        <f t="shared" ref="HW48:IL79" si="104">IF(ISNONTEXT($R48),_xlfn.NORM.DIST(AD48,$N48,$R48,FALSE),NA())</f>
        <v>#N/A</v>
      </c>
      <c r="HX48" s="165" t="e">
        <f t="shared" si="104"/>
        <v>#N/A</v>
      </c>
      <c r="HY48" s="165" t="e">
        <f t="shared" si="104"/>
        <v>#N/A</v>
      </c>
      <c r="HZ48" s="165" t="e">
        <f t="shared" si="104"/>
        <v>#N/A</v>
      </c>
      <c r="IA48" s="165" t="e">
        <f t="shared" si="103"/>
        <v>#N/A</v>
      </c>
      <c r="IB48" s="165" t="e">
        <f t="shared" si="103"/>
        <v>#N/A</v>
      </c>
      <c r="IC48" s="165" t="e">
        <f t="shared" si="103"/>
        <v>#N/A</v>
      </c>
      <c r="ID48" s="165" t="e">
        <f t="shared" si="103"/>
        <v>#N/A</v>
      </c>
      <c r="IE48" s="165" t="e">
        <f t="shared" si="103"/>
        <v>#N/A</v>
      </c>
      <c r="IF48" s="165" t="e">
        <f t="shared" si="103"/>
        <v>#N/A</v>
      </c>
      <c r="IG48" s="165" t="e">
        <f t="shared" si="103"/>
        <v>#N/A</v>
      </c>
      <c r="IH48" s="165" t="e">
        <f t="shared" si="103"/>
        <v>#N/A</v>
      </c>
      <c r="II48" s="165" t="e">
        <f t="shared" si="103"/>
        <v>#N/A</v>
      </c>
      <c r="IJ48" s="165" t="e">
        <f t="shared" si="103"/>
        <v>#N/A</v>
      </c>
      <c r="IK48" s="165" t="e">
        <f t="shared" si="103"/>
        <v>#N/A</v>
      </c>
      <c r="IL48" s="165" t="e">
        <f t="shared" si="103"/>
        <v>#N/A</v>
      </c>
      <c r="IM48" s="165" t="e">
        <f t="shared" si="103"/>
        <v>#N/A</v>
      </c>
      <c r="IN48" s="165" t="e">
        <f t="shared" si="103"/>
        <v>#N/A</v>
      </c>
      <c r="IO48" s="165" t="e">
        <f t="shared" si="103"/>
        <v>#N/A</v>
      </c>
      <c r="IP48" s="165" t="e">
        <f t="shared" si="78"/>
        <v>#N/A</v>
      </c>
      <c r="IQ48" s="165" t="e">
        <f t="shared" si="78"/>
        <v>#N/A</v>
      </c>
      <c r="IR48" s="165" t="e">
        <f t="shared" si="78"/>
        <v>#N/A</v>
      </c>
      <c r="IS48" s="165" t="e">
        <f t="shared" si="78"/>
        <v>#N/A</v>
      </c>
      <c r="IT48" s="165" t="e">
        <f t="shared" si="78"/>
        <v>#N/A</v>
      </c>
      <c r="IU48" s="165" t="e">
        <f t="shared" si="78"/>
        <v>#N/A</v>
      </c>
      <c r="IV48" s="165" t="e">
        <f t="shared" si="78"/>
        <v>#N/A</v>
      </c>
      <c r="IW48" s="165" t="e">
        <f t="shared" si="78"/>
        <v>#N/A</v>
      </c>
      <c r="IX48" s="165" t="e">
        <f t="shared" si="78"/>
        <v>#N/A</v>
      </c>
      <c r="IY48" s="165" t="e">
        <f t="shared" si="78"/>
        <v>#N/A</v>
      </c>
      <c r="IZ48" s="165" t="e">
        <f t="shared" si="78"/>
        <v>#N/A</v>
      </c>
      <c r="JA48" s="165" t="e">
        <f t="shared" si="78"/>
        <v>#N/A</v>
      </c>
      <c r="JB48" s="165" t="e">
        <f t="shared" si="78"/>
        <v>#N/A</v>
      </c>
      <c r="JC48" s="165" t="e">
        <f t="shared" si="87"/>
        <v>#N/A</v>
      </c>
      <c r="JD48" s="165" t="e">
        <f t="shared" si="87"/>
        <v>#N/A</v>
      </c>
      <c r="JE48" s="165" t="e">
        <f t="shared" si="88"/>
        <v>#N/A</v>
      </c>
      <c r="JF48" s="165" t="e">
        <f t="shared" si="88"/>
        <v>#N/A</v>
      </c>
      <c r="JG48" s="165" t="e">
        <f t="shared" si="88"/>
        <v>#N/A</v>
      </c>
      <c r="JH48" s="165" t="e">
        <f t="shared" si="88"/>
        <v>#N/A</v>
      </c>
      <c r="JI48" s="165" t="e">
        <f t="shared" si="88"/>
        <v>#N/A</v>
      </c>
      <c r="JJ48" s="165" t="e">
        <f t="shared" si="88"/>
        <v>#N/A</v>
      </c>
      <c r="JK48" s="165" t="e">
        <f t="shared" si="88"/>
        <v>#N/A</v>
      </c>
      <c r="JL48" s="165" t="e">
        <f t="shared" si="88"/>
        <v>#N/A</v>
      </c>
      <c r="JM48" s="165" t="e">
        <f t="shared" si="88"/>
        <v>#N/A</v>
      </c>
      <c r="JN48" s="165" t="e">
        <f t="shared" si="88"/>
        <v>#N/A</v>
      </c>
      <c r="JO48" s="165" t="e">
        <f t="shared" si="88"/>
        <v>#N/A</v>
      </c>
      <c r="JP48" s="165" t="e">
        <f t="shared" si="88"/>
        <v>#N/A</v>
      </c>
      <c r="JQ48" s="165" t="e">
        <f t="shared" si="88"/>
        <v>#N/A</v>
      </c>
      <c r="JR48" s="165" t="e">
        <f t="shared" si="88"/>
        <v>#N/A</v>
      </c>
      <c r="JS48" s="165" t="e">
        <f t="shared" si="88"/>
        <v>#N/A</v>
      </c>
      <c r="JT48" s="165" t="e">
        <f t="shared" si="79"/>
        <v>#N/A</v>
      </c>
      <c r="JU48" s="165" t="e">
        <f t="shared" si="79"/>
        <v>#N/A</v>
      </c>
      <c r="JV48" s="165" t="e">
        <f t="shared" si="79"/>
        <v>#N/A</v>
      </c>
      <c r="JW48" s="165" t="e">
        <f t="shared" si="79"/>
        <v>#N/A</v>
      </c>
      <c r="JX48" s="165" t="e">
        <f t="shared" si="79"/>
        <v>#N/A</v>
      </c>
      <c r="JY48" s="165" t="e">
        <f t="shared" si="79"/>
        <v>#N/A</v>
      </c>
      <c r="JZ48" s="165" t="e">
        <f t="shared" si="79"/>
        <v>#N/A</v>
      </c>
      <c r="KA48" s="165" t="e">
        <f t="shared" si="79"/>
        <v>#N/A</v>
      </c>
      <c r="KB48" s="165" t="e">
        <f t="shared" si="79"/>
        <v>#N/A</v>
      </c>
      <c r="KC48" s="165" t="e">
        <f t="shared" si="79"/>
        <v>#N/A</v>
      </c>
      <c r="KD48" s="165" t="e">
        <f t="shared" si="79"/>
        <v>#N/A</v>
      </c>
      <c r="KE48" s="165" t="e">
        <f t="shared" si="79"/>
        <v>#N/A</v>
      </c>
      <c r="KF48" s="165" t="e">
        <f t="shared" si="79"/>
        <v>#N/A</v>
      </c>
      <c r="KG48" s="165" t="e">
        <f t="shared" si="79"/>
        <v>#N/A</v>
      </c>
      <c r="KH48" s="165" t="e">
        <f t="shared" si="79"/>
        <v>#N/A</v>
      </c>
      <c r="KI48" s="165" t="e">
        <f t="shared" si="79"/>
        <v>#N/A</v>
      </c>
      <c r="KJ48" s="165" t="e">
        <f t="shared" si="89"/>
        <v>#N/A</v>
      </c>
      <c r="KK48" s="165" t="e">
        <f t="shared" si="89"/>
        <v>#N/A</v>
      </c>
      <c r="KL48" s="165" t="e">
        <f t="shared" si="89"/>
        <v>#N/A</v>
      </c>
      <c r="KM48" s="165" t="e">
        <f t="shared" si="89"/>
        <v>#N/A</v>
      </c>
      <c r="KN48" s="165" t="e">
        <f t="shared" si="89"/>
        <v>#N/A</v>
      </c>
      <c r="KO48" s="165" t="e">
        <f t="shared" si="89"/>
        <v>#N/A</v>
      </c>
      <c r="KP48" s="165" t="e">
        <f t="shared" si="89"/>
        <v>#N/A</v>
      </c>
      <c r="KQ48" s="165" t="e">
        <f t="shared" si="89"/>
        <v>#N/A</v>
      </c>
      <c r="KR48" s="165" t="e">
        <f t="shared" si="89"/>
        <v>#N/A</v>
      </c>
      <c r="KS48" s="165" t="e">
        <f t="shared" si="89"/>
        <v>#N/A</v>
      </c>
      <c r="KT48" s="165" t="e">
        <f t="shared" si="89"/>
        <v>#N/A</v>
      </c>
      <c r="KU48" s="165" t="e">
        <f t="shared" si="89"/>
        <v>#N/A</v>
      </c>
      <c r="KV48" s="165" t="e">
        <f t="shared" si="89"/>
        <v>#N/A</v>
      </c>
      <c r="KW48" s="165" t="e">
        <f t="shared" si="89"/>
        <v>#N/A</v>
      </c>
      <c r="KX48" s="165" t="e">
        <f t="shared" si="89"/>
        <v>#N/A</v>
      </c>
      <c r="KY48" s="165" t="e">
        <f t="shared" si="89"/>
        <v>#N/A</v>
      </c>
      <c r="KZ48" s="165" t="e">
        <f t="shared" si="80"/>
        <v>#N/A</v>
      </c>
      <c r="LA48" s="165" t="e">
        <f t="shared" si="80"/>
        <v>#N/A</v>
      </c>
      <c r="LB48" s="165" t="e">
        <f t="shared" si="80"/>
        <v>#N/A</v>
      </c>
      <c r="LC48" s="165" t="e">
        <f t="shared" si="80"/>
        <v>#N/A</v>
      </c>
      <c r="LD48" s="165" t="e">
        <f t="shared" si="80"/>
        <v>#N/A</v>
      </c>
      <c r="LE48" s="165" t="e">
        <f t="shared" si="80"/>
        <v>#N/A</v>
      </c>
      <c r="LF48" s="165" t="e">
        <f t="shared" si="80"/>
        <v>#N/A</v>
      </c>
      <c r="LG48" s="165" t="e">
        <f t="shared" si="80"/>
        <v>#N/A</v>
      </c>
      <c r="LH48" s="165" t="e">
        <f t="shared" si="80"/>
        <v>#N/A</v>
      </c>
      <c r="LI48" s="165" t="e">
        <f t="shared" si="80"/>
        <v>#N/A</v>
      </c>
      <c r="LJ48" s="165" t="e">
        <f t="shared" si="80"/>
        <v>#N/A</v>
      </c>
      <c r="LK48" s="165" t="e">
        <f t="shared" si="80"/>
        <v>#N/A</v>
      </c>
      <c r="LL48" s="165" t="e">
        <f t="shared" si="80"/>
        <v>#N/A</v>
      </c>
      <c r="LM48" s="165" t="e">
        <f t="shared" si="80"/>
        <v>#N/A</v>
      </c>
      <c r="LN48" s="165" t="e">
        <f t="shared" si="90"/>
        <v>#N/A</v>
      </c>
      <c r="LO48" s="165" t="e">
        <f t="shared" si="90"/>
        <v>#N/A</v>
      </c>
      <c r="LP48" s="165" t="e">
        <f t="shared" si="90"/>
        <v>#N/A</v>
      </c>
      <c r="LQ48" s="165" t="e">
        <f t="shared" si="91"/>
        <v>#N/A</v>
      </c>
      <c r="LR48" s="165" t="e">
        <f t="shared" si="91"/>
        <v>#N/A</v>
      </c>
      <c r="LS48" s="165" t="e">
        <f t="shared" si="91"/>
        <v>#N/A</v>
      </c>
      <c r="LT48" s="165" t="e">
        <f t="shared" si="91"/>
        <v>#N/A</v>
      </c>
      <c r="LU48" s="165" t="e">
        <f t="shared" si="91"/>
        <v>#N/A</v>
      </c>
      <c r="LV48" s="165" t="e">
        <f t="shared" si="91"/>
        <v>#N/A</v>
      </c>
      <c r="LW48" s="165" t="e">
        <f t="shared" si="91"/>
        <v>#N/A</v>
      </c>
      <c r="LX48" s="165" t="e">
        <f t="shared" si="91"/>
        <v>#N/A</v>
      </c>
      <c r="LY48" s="165" t="e">
        <f t="shared" si="91"/>
        <v>#N/A</v>
      </c>
      <c r="LZ48" s="165" t="e">
        <f t="shared" si="91"/>
        <v>#N/A</v>
      </c>
      <c r="MA48" s="165" t="e">
        <f t="shared" si="91"/>
        <v>#N/A</v>
      </c>
      <c r="MB48" s="165" t="e">
        <f t="shared" si="91"/>
        <v>#N/A</v>
      </c>
      <c r="MC48" s="165" t="e">
        <f t="shared" si="91"/>
        <v>#N/A</v>
      </c>
      <c r="MD48" s="165" t="e">
        <f t="shared" si="91"/>
        <v>#N/A</v>
      </c>
      <c r="ME48" s="165" t="e">
        <f t="shared" si="91"/>
        <v>#N/A</v>
      </c>
      <c r="MF48" s="165" t="e">
        <f t="shared" si="81"/>
        <v>#N/A</v>
      </c>
      <c r="MG48" s="165" t="e">
        <f t="shared" si="81"/>
        <v>#N/A</v>
      </c>
      <c r="MH48" s="165" t="e">
        <f t="shared" si="81"/>
        <v>#N/A</v>
      </c>
      <c r="MI48" s="165" t="e">
        <f t="shared" si="81"/>
        <v>#N/A</v>
      </c>
      <c r="MJ48" s="165" t="e">
        <f t="shared" si="81"/>
        <v>#N/A</v>
      </c>
      <c r="MK48" s="165" t="e">
        <f t="shared" si="81"/>
        <v>#N/A</v>
      </c>
      <c r="ML48" s="165" t="e">
        <f t="shared" si="81"/>
        <v>#N/A</v>
      </c>
      <c r="MM48" s="165" t="e">
        <f t="shared" si="81"/>
        <v>#N/A</v>
      </c>
      <c r="MN48" s="165" t="e">
        <f t="shared" si="81"/>
        <v>#N/A</v>
      </c>
      <c r="MO48" s="165" t="e">
        <f t="shared" si="81"/>
        <v>#N/A</v>
      </c>
      <c r="MP48" s="165" t="e">
        <f t="shared" si="81"/>
        <v>#N/A</v>
      </c>
      <c r="MQ48" s="165" t="e">
        <f t="shared" si="81"/>
        <v>#N/A</v>
      </c>
      <c r="MR48" s="165" t="e">
        <f t="shared" si="81"/>
        <v>#N/A</v>
      </c>
      <c r="MS48" s="165" t="e">
        <f t="shared" si="81"/>
        <v>#N/A</v>
      </c>
      <c r="MT48" s="165" t="e">
        <f t="shared" si="81"/>
        <v>#N/A</v>
      </c>
      <c r="MU48" s="165" t="e">
        <f t="shared" si="81"/>
        <v>#N/A</v>
      </c>
      <c r="MV48" s="165" t="e">
        <f t="shared" si="92"/>
        <v>#N/A</v>
      </c>
      <c r="MW48" s="165" t="e">
        <f t="shared" si="92"/>
        <v>#N/A</v>
      </c>
      <c r="MX48" s="165" t="e">
        <f t="shared" si="92"/>
        <v>#N/A</v>
      </c>
      <c r="MY48" s="165" t="e">
        <f t="shared" si="92"/>
        <v>#N/A</v>
      </c>
      <c r="MZ48" s="165" t="e">
        <f t="shared" si="92"/>
        <v>#N/A</v>
      </c>
      <c r="NA48" s="165" t="e">
        <f t="shared" si="92"/>
        <v>#N/A</v>
      </c>
      <c r="NB48" s="165" t="e">
        <f t="shared" si="92"/>
        <v>#N/A</v>
      </c>
      <c r="NC48" s="165" t="e">
        <f t="shared" si="92"/>
        <v>#N/A</v>
      </c>
      <c r="ND48" s="165" t="e">
        <f t="shared" si="92"/>
        <v>#N/A</v>
      </c>
      <c r="NE48" s="165" t="e">
        <f t="shared" si="92"/>
        <v>#N/A</v>
      </c>
      <c r="NF48" s="165" t="e">
        <f t="shared" si="92"/>
        <v>#N/A</v>
      </c>
      <c r="NG48" s="165" t="e">
        <f t="shared" si="92"/>
        <v>#N/A</v>
      </c>
      <c r="NH48" s="165" t="e">
        <f t="shared" si="92"/>
        <v>#N/A</v>
      </c>
      <c r="NI48" s="165" t="e">
        <f t="shared" si="92"/>
        <v>#N/A</v>
      </c>
      <c r="NJ48" s="165" t="e">
        <f t="shared" si="92"/>
        <v>#N/A</v>
      </c>
      <c r="NK48" s="165" t="e">
        <f t="shared" si="92"/>
        <v>#N/A</v>
      </c>
      <c r="NL48" s="165" t="e">
        <f t="shared" si="82"/>
        <v>#N/A</v>
      </c>
      <c r="NM48" s="165" t="e">
        <f t="shared" si="82"/>
        <v>#N/A</v>
      </c>
      <c r="NN48" s="165" t="e">
        <f t="shared" si="82"/>
        <v>#N/A</v>
      </c>
      <c r="NO48" s="165" t="e">
        <f t="shared" si="82"/>
        <v>#N/A</v>
      </c>
      <c r="NP48" s="165" t="e">
        <f t="shared" si="82"/>
        <v>#N/A</v>
      </c>
      <c r="NQ48" s="165" t="e">
        <f t="shared" si="82"/>
        <v>#N/A</v>
      </c>
      <c r="NR48" s="165" t="e">
        <f t="shared" si="82"/>
        <v>#N/A</v>
      </c>
      <c r="NS48" s="165" t="e">
        <f t="shared" si="82"/>
        <v>#N/A</v>
      </c>
      <c r="NT48" s="165" t="e">
        <f t="shared" si="82"/>
        <v>#N/A</v>
      </c>
      <c r="NU48" s="165" t="e">
        <f t="shared" si="82"/>
        <v>#N/A</v>
      </c>
      <c r="NV48" s="165" t="e">
        <f t="shared" si="82"/>
        <v>#N/A</v>
      </c>
      <c r="NW48" s="165" t="e">
        <f t="shared" si="82"/>
        <v>#N/A</v>
      </c>
      <c r="NX48" s="165" t="e">
        <f t="shared" si="82"/>
        <v>#N/A</v>
      </c>
      <c r="NY48" s="165" t="e">
        <f t="shared" si="82"/>
        <v>#N/A</v>
      </c>
      <c r="NZ48" s="165" t="e">
        <f t="shared" si="93"/>
        <v>#N/A</v>
      </c>
      <c r="OA48" s="165" t="e">
        <f t="shared" si="93"/>
        <v>#N/A</v>
      </c>
      <c r="OB48" s="165" t="e">
        <f t="shared" si="93"/>
        <v>#N/A</v>
      </c>
      <c r="OC48" s="165" t="e">
        <f t="shared" si="94"/>
        <v>#N/A</v>
      </c>
      <c r="OD48" s="165" t="e">
        <f t="shared" si="94"/>
        <v>#N/A</v>
      </c>
      <c r="OE48" s="165" t="e">
        <f t="shared" si="94"/>
        <v>#N/A</v>
      </c>
      <c r="OF48" s="165" t="e">
        <f t="shared" si="94"/>
        <v>#N/A</v>
      </c>
      <c r="OG48" s="165" t="e">
        <f t="shared" si="94"/>
        <v>#N/A</v>
      </c>
      <c r="OH48" s="165" t="e">
        <f t="shared" si="94"/>
        <v>#N/A</v>
      </c>
      <c r="OI48" s="165" t="e">
        <f t="shared" si="94"/>
        <v>#N/A</v>
      </c>
      <c r="OJ48" s="165" t="e">
        <f t="shared" si="94"/>
        <v>#N/A</v>
      </c>
      <c r="OK48" s="165" t="e">
        <f t="shared" si="94"/>
        <v>#N/A</v>
      </c>
      <c r="OL48" s="165" t="e">
        <f t="shared" si="94"/>
        <v>#N/A</v>
      </c>
      <c r="OM48" s="165" t="e">
        <f t="shared" si="94"/>
        <v>#N/A</v>
      </c>
      <c r="ON48" s="165" t="e">
        <f t="shared" si="94"/>
        <v>#N/A</v>
      </c>
      <c r="OO48" s="165" t="e">
        <f t="shared" si="94"/>
        <v>#N/A</v>
      </c>
      <c r="OP48" s="165" t="e">
        <f t="shared" si="94"/>
        <v>#N/A</v>
      </c>
      <c r="OQ48" s="165" t="e">
        <f t="shared" si="94"/>
        <v>#N/A</v>
      </c>
      <c r="OR48" s="165" t="e">
        <f t="shared" si="83"/>
        <v>#N/A</v>
      </c>
      <c r="OS48" s="165" t="e">
        <f t="shared" si="83"/>
        <v>#N/A</v>
      </c>
      <c r="OT48" s="165" t="e">
        <f t="shared" si="83"/>
        <v>#N/A</v>
      </c>
      <c r="OU48" s="165" t="e">
        <f t="shared" si="83"/>
        <v>#N/A</v>
      </c>
      <c r="OV48" s="165" t="e">
        <f t="shared" si="83"/>
        <v>#N/A</v>
      </c>
      <c r="OW48" s="165" t="e">
        <f t="shared" si="83"/>
        <v>#N/A</v>
      </c>
      <c r="OX48" s="165" t="e">
        <f t="shared" si="83"/>
        <v>#N/A</v>
      </c>
      <c r="OY48" s="165" t="e">
        <f t="shared" si="83"/>
        <v>#N/A</v>
      </c>
      <c r="OZ48" s="165" t="e">
        <f t="shared" si="83"/>
        <v>#N/A</v>
      </c>
      <c r="PA48" s="165" t="e">
        <f t="shared" si="83"/>
        <v>#N/A</v>
      </c>
      <c r="PB48" s="165" t="e">
        <f t="shared" si="83"/>
        <v>#N/A</v>
      </c>
      <c r="PC48" s="165" t="e">
        <f t="shared" si="83"/>
        <v>#N/A</v>
      </c>
      <c r="PD48" s="165" t="e">
        <f t="shared" si="83"/>
        <v>#N/A</v>
      </c>
      <c r="PE48" s="165" t="e">
        <f t="shared" si="83"/>
        <v>#N/A</v>
      </c>
      <c r="PF48" s="165" t="e">
        <f t="shared" si="83"/>
        <v>#N/A</v>
      </c>
      <c r="PG48" s="165" t="e">
        <f t="shared" si="83"/>
        <v>#N/A</v>
      </c>
      <c r="PH48" s="165" t="e">
        <f t="shared" si="95"/>
        <v>#N/A</v>
      </c>
      <c r="PI48" s="165" t="e">
        <f t="shared" si="95"/>
        <v>#N/A</v>
      </c>
      <c r="PJ48" s="165" t="e">
        <f t="shared" si="95"/>
        <v>#N/A</v>
      </c>
      <c r="PK48" s="165" t="e">
        <f t="shared" si="95"/>
        <v>#N/A</v>
      </c>
      <c r="PL48" s="165" t="e">
        <f t="shared" si="95"/>
        <v>#N/A</v>
      </c>
      <c r="PM48" s="165" t="e">
        <f t="shared" si="95"/>
        <v>#N/A</v>
      </c>
      <c r="PN48" s="165" t="e">
        <f t="shared" si="95"/>
        <v>#N/A</v>
      </c>
      <c r="PO48" s="165" t="e">
        <f t="shared" si="95"/>
        <v>#N/A</v>
      </c>
    </row>
    <row r="49" spans="1:431" hidden="1" x14ac:dyDescent="0.45">
      <c r="A49" s="362"/>
      <c r="B49" s="368" t="str">
        <f>IF($R49="","",ROUND(_xlfn.NORM.INV(ABS(VLOOKUP($T$1,VLookups!$A$43:$B$44,2,FALSE)-B$2),$N49,$R49),0))</f>
        <v/>
      </c>
      <c r="C49" s="374" t="str">
        <f t="shared" si="36"/>
        <v/>
      </c>
      <c r="D49" s="375" t="str">
        <f t="shared" si="37"/>
        <v/>
      </c>
      <c r="E49" s="105"/>
      <c r="F49" s="113"/>
      <c r="G49" s="118" t="str">
        <f t="shared" si="30"/>
        <v/>
      </c>
      <c r="H49" s="91"/>
      <c r="I49" s="118" t="str">
        <f t="shared" si="31"/>
        <v/>
      </c>
      <c r="J49" s="113"/>
      <c r="K49" s="106"/>
      <c r="L49" s="120" t="str">
        <f t="shared" si="0"/>
        <v/>
      </c>
      <c r="M49" s="120" t="str">
        <f t="shared" si="1"/>
        <v/>
      </c>
      <c r="N49" s="71" t="str">
        <f t="shared" si="32"/>
        <v/>
      </c>
      <c r="O49" s="23"/>
      <c r="P49" s="55"/>
      <c r="Q49" s="298"/>
      <c r="R49" s="72" t="str">
        <f>IF(AND(G49&gt;0,H49&gt;0,I49&gt;0),IF(ISBLANK(Q49),IF(ISBLANK(O49),"",(I49-G49)*VLOOKUP(O49,VLookups!$A$4:$B$13,2,FALSE)),Q49),"")</f>
        <v/>
      </c>
      <c r="S49" s="73" t="str">
        <f t="shared" si="2"/>
        <v/>
      </c>
      <c r="T49" s="91"/>
      <c r="U49" s="265" t="str">
        <f>IF(AND(T49&gt;0,H49&gt;0,NOT(R49="")),ABS(VLOOKUP($T$1,VLookups!$A$43:$B$44,2,FALSE)-_xlfn.NORM.DIST(T49,N49,R49,TRUE)),"")</f>
        <v/>
      </c>
      <c r="V49" s="90" t="str">
        <f>IF(AND($G49&gt;0,$H49&gt;0,$I49&gt;0,NOT(ISBLANK($O49))),_xlfn.NORM.INV(ABS(VLOOKUP($T$1,VLookups!$A$43:$B$44,2,FALSE)-V$3),$N49,$R49),"")</f>
        <v/>
      </c>
      <c r="W49" s="89" t="str">
        <f>IF(AND($G49&gt;0,$H49&gt;0,$I49&gt;0,NOT(ISBLANK($O49))),_xlfn.NORM.INV(ABS(VLOOKUP($T$1,VLookups!$A$43:$B$44,2,FALSE)-W$3),$N49,$R49),"")</f>
        <v/>
      </c>
      <c r="X49" s="90" t="str">
        <f>IF(AND($G49&gt;0,$H49&gt;0,$I49&gt;0,NOT(ISBLANK($O49))),_xlfn.NORM.INV(ABS(VLOOKUP($T$1,VLookups!$A$43:$B$44,2,FALSE)-X$3),$N49,$R49),"")</f>
        <v/>
      </c>
      <c r="Y49" s="89" t="str">
        <f>IF(AND($G49&gt;0,$H49&gt;0,$I49&gt;0,NOT(ISBLANK($O49))),_xlfn.NORM.INV(ABS(VLOOKUP($T$1,VLookups!$A$43:$B$44,2,FALSE)-Y$3),$N49,$R49),"")</f>
        <v/>
      </c>
      <c r="Z49" s="90" t="str">
        <f>IF(AND($G49&gt;0,$H49&gt;0,$I49&gt;0,NOT(ISBLANK($O49))),_xlfn.NORM.INV(ABS(VLOOKUP($T$1,VLookups!$A$43:$B$44,2,FALSE)-Z$3),$N49,$R49),"")</f>
        <v/>
      </c>
      <c r="AA49" s="89" t="str">
        <f>IF(AND($G49&gt;0,$H49&gt;0,$I49&gt;0,NOT(ISBLANK($O49))),_xlfn.NORM.INV(ABS(VLOOKUP($T$1,VLookups!$A$43:$B$44,2,FALSE)-AA$3),$N49,$R49),"")</f>
        <v/>
      </c>
      <c r="AB49" s="5"/>
      <c r="AC49" s="164" t="str">
        <f t="shared" si="33"/>
        <v/>
      </c>
      <c r="AD49" s="47" t="str">
        <f t="shared" si="102"/>
        <v/>
      </c>
      <c r="AE49" s="47" t="str">
        <f t="shared" si="102"/>
        <v/>
      </c>
      <c r="AF49" s="47" t="str">
        <f t="shared" si="102"/>
        <v/>
      </c>
      <c r="AG49" s="47" t="str">
        <f t="shared" si="102"/>
        <v/>
      </c>
      <c r="AH49" s="47" t="str">
        <f t="shared" si="102"/>
        <v/>
      </c>
      <c r="AI49" s="47" t="str">
        <f t="shared" si="102"/>
        <v/>
      </c>
      <c r="AJ49" s="47" t="str">
        <f t="shared" si="102"/>
        <v/>
      </c>
      <c r="AK49" s="47" t="str">
        <f t="shared" si="102"/>
        <v/>
      </c>
      <c r="AL49" s="47" t="str">
        <f t="shared" si="102"/>
        <v/>
      </c>
      <c r="AM49" s="47" t="str">
        <f t="shared" si="102"/>
        <v/>
      </c>
      <c r="AN49" s="47" t="str">
        <f t="shared" si="102"/>
        <v/>
      </c>
      <c r="AO49" s="47" t="str">
        <f t="shared" si="102"/>
        <v/>
      </c>
      <c r="AP49" s="47" t="str">
        <f t="shared" si="102"/>
        <v/>
      </c>
      <c r="AQ49" s="47" t="str">
        <f t="shared" si="102"/>
        <v/>
      </c>
      <c r="AR49" s="47" t="str">
        <f t="shared" si="102"/>
        <v/>
      </c>
      <c r="AS49" s="47" t="str">
        <f t="shared" si="102"/>
        <v/>
      </c>
      <c r="AT49" s="47" t="str">
        <f t="shared" si="98"/>
        <v/>
      </c>
      <c r="AU49" s="47" t="str">
        <f t="shared" si="98"/>
        <v/>
      </c>
      <c r="AV49" s="47" t="str">
        <f t="shared" si="98"/>
        <v/>
      </c>
      <c r="AW49" s="47" t="str">
        <f t="shared" si="98"/>
        <v/>
      </c>
      <c r="AX49" s="47" t="str">
        <f t="shared" si="98"/>
        <v/>
      </c>
      <c r="AY49" s="47" t="str">
        <f t="shared" si="98"/>
        <v/>
      </c>
      <c r="AZ49" s="47" t="str">
        <f t="shared" si="98"/>
        <v/>
      </c>
      <c r="BA49" s="47" t="str">
        <f t="shared" si="98"/>
        <v/>
      </c>
      <c r="BB49" s="47" t="str">
        <f t="shared" si="98"/>
        <v/>
      </c>
      <c r="BC49" s="47" t="str">
        <f t="shared" si="98"/>
        <v/>
      </c>
      <c r="BD49" s="47" t="str">
        <f t="shared" si="98"/>
        <v/>
      </c>
      <c r="BE49" s="47" t="str">
        <f t="shared" si="98"/>
        <v/>
      </c>
      <c r="BF49" s="47" t="str">
        <f t="shared" si="98"/>
        <v/>
      </c>
      <c r="BG49" s="47" t="str">
        <f t="shared" si="98"/>
        <v/>
      </c>
      <c r="BH49" s="47" t="str">
        <f t="shared" si="98"/>
        <v/>
      </c>
      <c r="BI49" s="47" t="str">
        <f t="shared" si="99"/>
        <v/>
      </c>
      <c r="BJ49" s="47" t="str">
        <f t="shared" si="99"/>
        <v/>
      </c>
      <c r="BK49" s="47" t="str">
        <f t="shared" si="99"/>
        <v/>
      </c>
      <c r="BL49" s="47" t="str">
        <f t="shared" si="99"/>
        <v/>
      </c>
      <c r="BM49" s="47" t="str">
        <f t="shared" si="99"/>
        <v/>
      </c>
      <c r="BN49" s="47" t="str">
        <f t="shared" si="99"/>
        <v/>
      </c>
      <c r="BO49" s="47" t="str">
        <f t="shared" si="99"/>
        <v/>
      </c>
      <c r="BP49" s="47" t="str">
        <f t="shared" si="99"/>
        <v/>
      </c>
      <c r="BQ49" s="47" t="str">
        <f t="shared" si="99"/>
        <v/>
      </c>
      <c r="BR49" s="47" t="str">
        <f t="shared" si="99"/>
        <v/>
      </c>
      <c r="BS49" s="47" t="str">
        <f t="shared" si="99"/>
        <v/>
      </c>
      <c r="BT49" s="47" t="str">
        <f t="shared" si="99"/>
        <v/>
      </c>
      <c r="BU49" s="47" t="str">
        <f t="shared" si="99"/>
        <v/>
      </c>
      <c r="BV49" s="47" t="str">
        <f t="shared" si="99"/>
        <v/>
      </c>
      <c r="BW49" s="47" t="str">
        <f t="shared" si="99"/>
        <v/>
      </c>
      <c r="BX49" s="47" t="str">
        <f t="shared" si="99"/>
        <v/>
      </c>
      <c r="BY49" s="47" t="str">
        <f t="shared" si="97"/>
        <v/>
      </c>
      <c r="BZ49" s="47" t="str">
        <f t="shared" si="97"/>
        <v/>
      </c>
      <c r="CA49" s="47" t="str">
        <f t="shared" si="97"/>
        <v/>
      </c>
      <c r="CB49" s="47" t="str">
        <f t="shared" si="97"/>
        <v/>
      </c>
      <c r="CC49" s="47" t="str">
        <f t="shared" si="97"/>
        <v/>
      </c>
      <c r="CD49" s="47" t="str">
        <f t="shared" si="97"/>
        <v/>
      </c>
      <c r="CE49" s="47" t="str">
        <f t="shared" si="97"/>
        <v/>
      </c>
      <c r="CF49" s="47" t="str">
        <f t="shared" si="97"/>
        <v/>
      </c>
      <c r="CG49" s="47" t="str">
        <f t="shared" si="97"/>
        <v/>
      </c>
      <c r="CH49" s="47" t="str">
        <f t="shared" si="97"/>
        <v/>
      </c>
      <c r="CI49" s="47" t="str">
        <f t="shared" si="97"/>
        <v/>
      </c>
      <c r="CJ49" s="47" t="str">
        <f t="shared" si="100"/>
        <v/>
      </c>
      <c r="CK49" s="47" t="str">
        <f t="shared" si="100"/>
        <v/>
      </c>
      <c r="CL49" s="47" t="str">
        <f t="shared" si="100"/>
        <v/>
      </c>
      <c r="CM49" s="47" t="str">
        <f t="shared" si="100"/>
        <v/>
      </c>
      <c r="CN49" s="47" t="str">
        <f t="shared" si="100"/>
        <v/>
      </c>
      <c r="CO49" s="47" t="str">
        <f t="shared" si="100"/>
        <v/>
      </c>
      <c r="CP49" s="47" t="str">
        <f t="shared" si="100"/>
        <v/>
      </c>
      <c r="CQ49" s="47" t="str">
        <f t="shared" si="100"/>
        <v/>
      </c>
      <c r="CR49" s="47" t="str">
        <f t="shared" si="100"/>
        <v/>
      </c>
      <c r="CS49" s="47" t="str">
        <f t="shared" si="100"/>
        <v/>
      </c>
      <c r="CT49" s="47" t="str">
        <f t="shared" si="100"/>
        <v/>
      </c>
      <c r="CU49" s="47" t="str">
        <f t="shared" si="100"/>
        <v/>
      </c>
      <c r="CV49" s="47" t="str">
        <f t="shared" si="100"/>
        <v/>
      </c>
      <c r="CW49" s="47" t="str">
        <f t="shared" si="100"/>
        <v/>
      </c>
      <c r="CX49" s="47" t="str">
        <f t="shared" si="100"/>
        <v/>
      </c>
      <c r="CY49" s="47" t="str">
        <f t="shared" si="100"/>
        <v/>
      </c>
      <c r="CZ49" s="47" t="str">
        <f t="shared" si="101"/>
        <v/>
      </c>
      <c r="DA49" s="47" t="str">
        <f t="shared" si="101"/>
        <v/>
      </c>
      <c r="DB49" s="47" t="str">
        <f t="shared" si="101"/>
        <v/>
      </c>
      <c r="DC49" s="47" t="str">
        <f t="shared" si="101"/>
        <v/>
      </c>
      <c r="DD49" s="47" t="str">
        <f t="shared" si="101"/>
        <v/>
      </c>
      <c r="DE49" s="47" t="str">
        <f t="shared" si="101"/>
        <v/>
      </c>
      <c r="DF49" s="47" t="str">
        <f t="shared" si="101"/>
        <v/>
      </c>
      <c r="DG49" s="47" t="str">
        <f t="shared" si="101"/>
        <v/>
      </c>
      <c r="DH49" s="47" t="str">
        <f t="shared" si="101"/>
        <v/>
      </c>
      <c r="DI49" s="47" t="str">
        <f t="shared" si="101"/>
        <v/>
      </c>
      <c r="DJ49" s="47" t="str">
        <f t="shared" si="101"/>
        <v/>
      </c>
      <c r="DK49" s="47" t="str">
        <f t="shared" si="101"/>
        <v/>
      </c>
      <c r="DL49" s="47" t="str">
        <f t="shared" si="101"/>
        <v/>
      </c>
      <c r="DM49" s="47" t="str">
        <f t="shared" si="101"/>
        <v/>
      </c>
      <c r="DN49" s="47" t="str">
        <f t="shared" si="101"/>
        <v/>
      </c>
      <c r="DO49" s="47" t="str">
        <f t="shared" si="101"/>
        <v/>
      </c>
      <c r="DP49" s="47" t="str">
        <f t="shared" si="84"/>
        <v/>
      </c>
      <c r="DQ49" s="47" t="str">
        <f t="shared" si="72"/>
        <v/>
      </c>
      <c r="DR49" s="47" t="str">
        <f t="shared" si="72"/>
        <v/>
      </c>
      <c r="DS49" s="47" t="str">
        <f t="shared" si="72"/>
        <v/>
      </c>
      <c r="DT49" s="47" t="str">
        <f t="shared" si="72"/>
        <v/>
      </c>
      <c r="DU49" s="47" t="str">
        <f t="shared" si="72"/>
        <v/>
      </c>
      <c r="DV49" s="47" t="str">
        <f t="shared" si="72"/>
        <v/>
      </c>
      <c r="DW49" s="47" t="str">
        <f t="shared" si="85"/>
        <v/>
      </c>
      <c r="DX49" s="47" t="str">
        <f t="shared" si="85"/>
        <v/>
      </c>
      <c r="DY49" s="47" t="str">
        <f t="shared" si="85"/>
        <v/>
      </c>
      <c r="DZ49" s="179" t="str">
        <f t="shared" si="35"/>
        <v/>
      </c>
      <c r="EA49" s="47" t="str">
        <f t="shared" si="96"/>
        <v/>
      </c>
      <c r="EB49" s="47" t="str">
        <f t="shared" si="96"/>
        <v/>
      </c>
      <c r="EC49" s="47" t="str">
        <f t="shared" si="96"/>
        <v/>
      </c>
      <c r="ED49" s="47" t="str">
        <f t="shared" si="96"/>
        <v/>
      </c>
      <c r="EE49" s="47" t="str">
        <f t="shared" si="96"/>
        <v/>
      </c>
      <c r="EF49" s="47" t="str">
        <f t="shared" si="96"/>
        <v/>
      </c>
      <c r="EG49" s="47" t="str">
        <f t="shared" si="96"/>
        <v/>
      </c>
      <c r="EH49" s="47" t="str">
        <f t="shared" si="96"/>
        <v/>
      </c>
      <c r="EI49" s="47" t="str">
        <f t="shared" si="96"/>
        <v/>
      </c>
      <c r="EJ49" s="47" t="str">
        <f t="shared" si="96"/>
        <v/>
      </c>
      <c r="EK49" s="47" t="str">
        <f t="shared" si="96"/>
        <v/>
      </c>
      <c r="EL49" s="47" t="str">
        <f t="shared" si="96"/>
        <v/>
      </c>
      <c r="EM49" s="47" t="str">
        <f t="shared" si="96"/>
        <v/>
      </c>
      <c r="EN49" s="47" t="str">
        <f t="shared" si="96"/>
        <v/>
      </c>
      <c r="EO49" s="47" t="str">
        <f t="shared" si="96"/>
        <v/>
      </c>
      <c r="EP49" s="47" t="str">
        <f t="shared" si="86"/>
        <v/>
      </c>
      <c r="EQ49" s="47" t="str">
        <f t="shared" si="86"/>
        <v/>
      </c>
      <c r="ER49" s="47" t="str">
        <f t="shared" si="86"/>
        <v/>
      </c>
      <c r="ES49" s="47" t="str">
        <f t="shared" si="86"/>
        <v/>
      </c>
      <c r="ET49" s="47" t="str">
        <f t="shared" si="86"/>
        <v/>
      </c>
      <c r="EU49" s="47" t="str">
        <f t="shared" si="86"/>
        <v/>
      </c>
      <c r="EV49" s="47" t="str">
        <f t="shared" si="86"/>
        <v/>
      </c>
      <c r="EW49" s="47" t="str">
        <f t="shared" si="86"/>
        <v/>
      </c>
      <c r="EX49" s="47" t="str">
        <f t="shared" si="86"/>
        <v/>
      </c>
      <c r="EY49" s="47" t="str">
        <f t="shared" si="86"/>
        <v/>
      </c>
      <c r="EZ49" s="47" t="str">
        <f t="shared" si="86"/>
        <v/>
      </c>
      <c r="FA49" s="47" t="str">
        <f t="shared" si="86"/>
        <v/>
      </c>
      <c r="FB49" s="47" t="str">
        <f t="shared" si="86"/>
        <v/>
      </c>
      <c r="FC49" s="47" t="str">
        <f t="shared" si="86"/>
        <v/>
      </c>
      <c r="FD49" s="47" t="str">
        <f t="shared" si="73"/>
        <v/>
      </c>
      <c r="FE49" s="47" t="str">
        <f t="shared" si="73"/>
        <v/>
      </c>
      <c r="FF49" s="47" t="str">
        <f t="shared" si="73"/>
        <v/>
      </c>
      <c r="FG49" s="47" t="str">
        <f t="shared" si="73"/>
        <v/>
      </c>
      <c r="FH49" s="47" t="str">
        <f t="shared" si="73"/>
        <v/>
      </c>
      <c r="FI49" s="47" t="str">
        <f t="shared" si="73"/>
        <v/>
      </c>
      <c r="FJ49" s="47" t="str">
        <f t="shared" si="73"/>
        <v/>
      </c>
      <c r="FK49" s="47" t="str">
        <f t="shared" si="73"/>
        <v/>
      </c>
      <c r="FL49" s="47" t="str">
        <f t="shared" si="73"/>
        <v/>
      </c>
      <c r="FM49" s="47" t="str">
        <f t="shared" si="73"/>
        <v/>
      </c>
      <c r="FN49" s="47" t="str">
        <f t="shared" si="73"/>
        <v/>
      </c>
      <c r="FO49" s="47" t="str">
        <f t="shared" si="73"/>
        <v/>
      </c>
      <c r="FP49" s="47" t="str">
        <f t="shared" si="73"/>
        <v/>
      </c>
      <c r="FQ49" s="47" t="str">
        <f t="shared" si="73"/>
        <v/>
      </c>
      <c r="FR49" s="47" t="str">
        <f t="shared" si="73"/>
        <v/>
      </c>
      <c r="FS49" s="47" t="str">
        <f t="shared" si="73"/>
        <v/>
      </c>
      <c r="FT49" s="47" t="str">
        <f t="shared" si="74"/>
        <v/>
      </c>
      <c r="FU49" s="47" t="str">
        <f t="shared" si="74"/>
        <v/>
      </c>
      <c r="FV49" s="47" t="str">
        <f t="shared" si="74"/>
        <v/>
      </c>
      <c r="FW49" s="47" t="str">
        <f t="shared" si="74"/>
        <v/>
      </c>
      <c r="FX49" s="47" t="str">
        <f t="shared" si="74"/>
        <v/>
      </c>
      <c r="FY49" s="47" t="str">
        <f t="shared" si="74"/>
        <v/>
      </c>
      <c r="FZ49" s="47" t="str">
        <f t="shared" si="74"/>
        <v/>
      </c>
      <c r="GA49" s="47" t="str">
        <f t="shared" si="74"/>
        <v/>
      </c>
      <c r="GB49" s="47" t="str">
        <f t="shared" si="74"/>
        <v/>
      </c>
      <c r="GC49" s="47" t="str">
        <f t="shared" si="74"/>
        <v/>
      </c>
      <c r="GD49" s="47" t="str">
        <f t="shared" si="74"/>
        <v/>
      </c>
      <c r="GE49" s="47" t="str">
        <f t="shared" si="74"/>
        <v/>
      </c>
      <c r="GF49" s="47" t="str">
        <f t="shared" si="74"/>
        <v/>
      </c>
      <c r="GG49" s="47" t="str">
        <f t="shared" si="74"/>
        <v/>
      </c>
      <c r="GH49" s="47" t="str">
        <f t="shared" si="74"/>
        <v/>
      </c>
      <c r="GI49" s="47" t="str">
        <f t="shared" si="74"/>
        <v/>
      </c>
      <c r="GJ49" s="47" t="str">
        <f t="shared" si="75"/>
        <v/>
      </c>
      <c r="GK49" s="47" t="str">
        <f t="shared" si="75"/>
        <v/>
      </c>
      <c r="GL49" s="47" t="str">
        <f t="shared" si="75"/>
        <v/>
      </c>
      <c r="GM49" s="47" t="str">
        <f t="shared" si="75"/>
        <v/>
      </c>
      <c r="GN49" s="47" t="str">
        <f t="shared" si="75"/>
        <v/>
      </c>
      <c r="GO49" s="47" t="str">
        <f t="shared" si="75"/>
        <v/>
      </c>
      <c r="GP49" s="47" t="str">
        <f t="shared" si="75"/>
        <v/>
      </c>
      <c r="GQ49" s="47" t="str">
        <f t="shared" si="75"/>
        <v/>
      </c>
      <c r="GR49" s="47" t="str">
        <f t="shared" si="75"/>
        <v/>
      </c>
      <c r="GS49" s="47" t="str">
        <f t="shared" si="75"/>
        <v/>
      </c>
      <c r="GT49" s="47" t="str">
        <f t="shared" si="75"/>
        <v/>
      </c>
      <c r="GU49" s="47" t="str">
        <f t="shared" si="75"/>
        <v/>
      </c>
      <c r="GV49" s="47" t="str">
        <f t="shared" si="75"/>
        <v/>
      </c>
      <c r="GW49" s="47" t="str">
        <f t="shared" si="75"/>
        <v/>
      </c>
      <c r="GX49" s="47" t="str">
        <f t="shared" si="75"/>
        <v/>
      </c>
      <c r="GY49" s="47" t="str">
        <f t="shared" si="75"/>
        <v/>
      </c>
      <c r="GZ49" s="47" t="str">
        <f t="shared" si="76"/>
        <v/>
      </c>
      <c r="HA49" s="47" t="str">
        <f t="shared" si="76"/>
        <v/>
      </c>
      <c r="HB49" s="47" t="str">
        <f t="shared" si="76"/>
        <v/>
      </c>
      <c r="HC49" s="47" t="str">
        <f t="shared" si="76"/>
        <v/>
      </c>
      <c r="HD49" s="47" t="str">
        <f t="shared" si="76"/>
        <v/>
      </c>
      <c r="HE49" s="47" t="str">
        <f t="shared" si="76"/>
        <v/>
      </c>
      <c r="HF49" s="47" t="str">
        <f t="shared" si="76"/>
        <v/>
      </c>
      <c r="HG49" s="47" t="str">
        <f t="shared" si="76"/>
        <v/>
      </c>
      <c r="HH49" s="47" t="str">
        <f t="shared" si="76"/>
        <v/>
      </c>
      <c r="HI49" s="47" t="str">
        <f t="shared" si="76"/>
        <v/>
      </c>
      <c r="HJ49" s="47" t="str">
        <f t="shared" si="76"/>
        <v/>
      </c>
      <c r="HK49" s="47" t="str">
        <f t="shared" si="76"/>
        <v/>
      </c>
      <c r="HL49" s="47" t="str">
        <f t="shared" si="76"/>
        <v/>
      </c>
      <c r="HM49" s="47" t="str">
        <f t="shared" si="76"/>
        <v/>
      </c>
      <c r="HN49" s="47" t="str">
        <f t="shared" si="76"/>
        <v/>
      </c>
      <c r="HO49" s="47" t="str">
        <f t="shared" si="76"/>
        <v/>
      </c>
      <c r="HP49" s="47" t="str">
        <f t="shared" si="77"/>
        <v/>
      </c>
      <c r="HQ49" s="47" t="str">
        <f t="shared" si="77"/>
        <v/>
      </c>
      <c r="HR49" s="47" t="str">
        <f t="shared" si="46"/>
        <v/>
      </c>
      <c r="HS49" s="47" t="str">
        <f t="shared" si="16"/>
        <v/>
      </c>
      <c r="HT49" s="47" t="str">
        <f t="shared" si="16"/>
        <v/>
      </c>
      <c r="HU49" s="47" t="str">
        <f t="shared" si="16"/>
        <v/>
      </c>
      <c r="HV49" s="47" t="str">
        <f t="shared" si="16"/>
        <v/>
      </c>
      <c r="HW49" s="165" t="e">
        <f t="shared" si="104"/>
        <v>#N/A</v>
      </c>
      <c r="HX49" s="165" t="e">
        <f t="shared" si="104"/>
        <v>#N/A</v>
      </c>
      <c r="HY49" s="165" t="e">
        <f t="shared" si="104"/>
        <v>#N/A</v>
      </c>
      <c r="HZ49" s="165" t="e">
        <f t="shared" si="104"/>
        <v>#N/A</v>
      </c>
      <c r="IA49" s="165" t="e">
        <f t="shared" si="103"/>
        <v>#N/A</v>
      </c>
      <c r="IB49" s="165" t="e">
        <f t="shared" si="103"/>
        <v>#N/A</v>
      </c>
      <c r="IC49" s="165" t="e">
        <f t="shared" si="103"/>
        <v>#N/A</v>
      </c>
      <c r="ID49" s="165" t="e">
        <f t="shared" si="103"/>
        <v>#N/A</v>
      </c>
      <c r="IE49" s="165" t="e">
        <f t="shared" si="103"/>
        <v>#N/A</v>
      </c>
      <c r="IF49" s="165" t="e">
        <f t="shared" si="103"/>
        <v>#N/A</v>
      </c>
      <c r="IG49" s="165" t="e">
        <f t="shared" si="103"/>
        <v>#N/A</v>
      </c>
      <c r="IH49" s="165" t="e">
        <f t="shared" si="103"/>
        <v>#N/A</v>
      </c>
      <c r="II49" s="165" t="e">
        <f t="shared" si="103"/>
        <v>#N/A</v>
      </c>
      <c r="IJ49" s="165" t="e">
        <f t="shared" si="103"/>
        <v>#N/A</v>
      </c>
      <c r="IK49" s="165" t="e">
        <f t="shared" si="103"/>
        <v>#N/A</v>
      </c>
      <c r="IL49" s="165" t="e">
        <f t="shared" si="103"/>
        <v>#N/A</v>
      </c>
      <c r="IM49" s="165" t="e">
        <f t="shared" si="103"/>
        <v>#N/A</v>
      </c>
      <c r="IN49" s="165" t="e">
        <f t="shared" si="103"/>
        <v>#N/A</v>
      </c>
      <c r="IO49" s="165" t="e">
        <f t="shared" si="103"/>
        <v>#N/A</v>
      </c>
      <c r="IP49" s="165" t="e">
        <f t="shared" si="78"/>
        <v>#N/A</v>
      </c>
      <c r="IQ49" s="165" t="e">
        <f t="shared" si="78"/>
        <v>#N/A</v>
      </c>
      <c r="IR49" s="165" t="e">
        <f t="shared" si="78"/>
        <v>#N/A</v>
      </c>
      <c r="IS49" s="165" t="e">
        <f t="shared" si="78"/>
        <v>#N/A</v>
      </c>
      <c r="IT49" s="165" t="e">
        <f t="shared" si="78"/>
        <v>#N/A</v>
      </c>
      <c r="IU49" s="165" t="e">
        <f t="shared" si="78"/>
        <v>#N/A</v>
      </c>
      <c r="IV49" s="165" t="e">
        <f t="shared" si="78"/>
        <v>#N/A</v>
      </c>
      <c r="IW49" s="165" t="e">
        <f t="shared" si="78"/>
        <v>#N/A</v>
      </c>
      <c r="IX49" s="165" t="e">
        <f t="shared" si="78"/>
        <v>#N/A</v>
      </c>
      <c r="IY49" s="165" t="e">
        <f t="shared" si="78"/>
        <v>#N/A</v>
      </c>
      <c r="IZ49" s="165" t="e">
        <f t="shared" si="78"/>
        <v>#N/A</v>
      </c>
      <c r="JA49" s="165" t="e">
        <f t="shared" si="78"/>
        <v>#N/A</v>
      </c>
      <c r="JB49" s="165" t="e">
        <f t="shared" si="78"/>
        <v>#N/A</v>
      </c>
      <c r="JC49" s="165" t="e">
        <f t="shared" si="87"/>
        <v>#N/A</v>
      </c>
      <c r="JD49" s="165" t="e">
        <f t="shared" si="87"/>
        <v>#N/A</v>
      </c>
      <c r="JE49" s="165" t="e">
        <f t="shared" si="88"/>
        <v>#N/A</v>
      </c>
      <c r="JF49" s="165" t="e">
        <f t="shared" si="88"/>
        <v>#N/A</v>
      </c>
      <c r="JG49" s="165" t="e">
        <f t="shared" si="88"/>
        <v>#N/A</v>
      </c>
      <c r="JH49" s="165" t="e">
        <f t="shared" si="88"/>
        <v>#N/A</v>
      </c>
      <c r="JI49" s="165" t="e">
        <f t="shared" si="88"/>
        <v>#N/A</v>
      </c>
      <c r="JJ49" s="165" t="e">
        <f t="shared" si="88"/>
        <v>#N/A</v>
      </c>
      <c r="JK49" s="165" t="e">
        <f t="shared" si="88"/>
        <v>#N/A</v>
      </c>
      <c r="JL49" s="165" t="e">
        <f t="shared" si="88"/>
        <v>#N/A</v>
      </c>
      <c r="JM49" s="165" t="e">
        <f t="shared" si="88"/>
        <v>#N/A</v>
      </c>
      <c r="JN49" s="165" t="e">
        <f t="shared" si="88"/>
        <v>#N/A</v>
      </c>
      <c r="JO49" s="165" t="e">
        <f t="shared" si="88"/>
        <v>#N/A</v>
      </c>
      <c r="JP49" s="165" t="e">
        <f t="shared" si="88"/>
        <v>#N/A</v>
      </c>
      <c r="JQ49" s="165" t="e">
        <f t="shared" si="88"/>
        <v>#N/A</v>
      </c>
      <c r="JR49" s="165" t="e">
        <f t="shared" si="88"/>
        <v>#N/A</v>
      </c>
      <c r="JS49" s="165" t="e">
        <f t="shared" si="88"/>
        <v>#N/A</v>
      </c>
      <c r="JT49" s="165" t="e">
        <f t="shared" si="79"/>
        <v>#N/A</v>
      </c>
      <c r="JU49" s="165" t="e">
        <f t="shared" si="79"/>
        <v>#N/A</v>
      </c>
      <c r="JV49" s="165" t="e">
        <f t="shared" si="79"/>
        <v>#N/A</v>
      </c>
      <c r="JW49" s="165" t="e">
        <f t="shared" si="79"/>
        <v>#N/A</v>
      </c>
      <c r="JX49" s="165" t="e">
        <f t="shared" si="79"/>
        <v>#N/A</v>
      </c>
      <c r="JY49" s="165" t="e">
        <f t="shared" si="79"/>
        <v>#N/A</v>
      </c>
      <c r="JZ49" s="165" t="e">
        <f t="shared" si="79"/>
        <v>#N/A</v>
      </c>
      <c r="KA49" s="165" t="e">
        <f t="shared" si="79"/>
        <v>#N/A</v>
      </c>
      <c r="KB49" s="165" t="e">
        <f t="shared" si="79"/>
        <v>#N/A</v>
      </c>
      <c r="KC49" s="165" t="e">
        <f t="shared" si="79"/>
        <v>#N/A</v>
      </c>
      <c r="KD49" s="165" t="e">
        <f t="shared" si="79"/>
        <v>#N/A</v>
      </c>
      <c r="KE49" s="165" t="e">
        <f t="shared" si="79"/>
        <v>#N/A</v>
      </c>
      <c r="KF49" s="165" t="e">
        <f t="shared" si="79"/>
        <v>#N/A</v>
      </c>
      <c r="KG49" s="165" t="e">
        <f t="shared" si="79"/>
        <v>#N/A</v>
      </c>
      <c r="KH49" s="165" t="e">
        <f t="shared" si="79"/>
        <v>#N/A</v>
      </c>
      <c r="KI49" s="165" t="e">
        <f t="shared" si="79"/>
        <v>#N/A</v>
      </c>
      <c r="KJ49" s="165" t="e">
        <f t="shared" si="89"/>
        <v>#N/A</v>
      </c>
      <c r="KK49" s="165" t="e">
        <f t="shared" si="89"/>
        <v>#N/A</v>
      </c>
      <c r="KL49" s="165" t="e">
        <f t="shared" si="89"/>
        <v>#N/A</v>
      </c>
      <c r="KM49" s="165" t="e">
        <f t="shared" si="89"/>
        <v>#N/A</v>
      </c>
      <c r="KN49" s="165" t="e">
        <f t="shared" si="89"/>
        <v>#N/A</v>
      </c>
      <c r="KO49" s="165" t="e">
        <f t="shared" si="89"/>
        <v>#N/A</v>
      </c>
      <c r="KP49" s="165" t="e">
        <f t="shared" si="89"/>
        <v>#N/A</v>
      </c>
      <c r="KQ49" s="165" t="e">
        <f t="shared" si="89"/>
        <v>#N/A</v>
      </c>
      <c r="KR49" s="165" t="e">
        <f t="shared" si="89"/>
        <v>#N/A</v>
      </c>
      <c r="KS49" s="165" t="e">
        <f t="shared" si="89"/>
        <v>#N/A</v>
      </c>
      <c r="KT49" s="165" t="e">
        <f t="shared" si="89"/>
        <v>#N/A</v>
      </c>
      <c r="KU49" s="165" t="e">
        <f t="shared" si="89"/>
        <v>#N/A</v>
      </c>
      <c r="KV49" s="165" t="e">
        <f t="shared" si="89"/>
        <v>#N/A</v>
      </c>
      <c r="KW49" s="165" t="e">
        <f t="shared" si="89"/>
        <v>#N/A</v>
      </c>
      <c r="KX49" s="165" t="e">
        <f t="shared" si="89"/>
        <v>#N/A</v>
      </c>
      <c r="KY49" s="165" t="e">
        <f t="shared" si="89"/>
        <v>#N/A</v>
      </c>
      <c r="KZ49" s="165" t="e">
        <f t="shared" si="80"/>
        <v>#N/A</v>
      </c>
      <c r="LA49" s="165" t="e">
        <f t="shared" si="80"/>
        <v>#N/A</v>
      </c>
      <c r="LB49" s="165" t="e">
        <f t="shared" si="80"/>
        <v>#N/A</v>
      </c>
      <c r="LC49" s="165" t="e">
        <f t="shared" si="80"/>
        <v>#N/A</v>
      </c>
      <c r="LD49" s="165" t="e">
        <f t="shared" si="80"/>
        <v>#N/A</v>
      </c>
      <c r="LE49" s="165" t="e">
        <f t="shared" si="80"/>
        <v>#N/A</v>
      </c>
      <c r="LF49" s="165" t="e">
        <f t="shared" si="80"/>
        <v>#N/A</v>
      </c>
      <c r="LG49" s="165" t="e">
        <f t="shared" si="80"/>
        <v>#N/A</v>
      </c>
      <c r="LH49" s="165" t="e">
        <f t="shared" si="80"/>
        <v>#N/A</v>
      </c>
      <c r="LI49" s="165" t="e">
        <f t="shared" si="80"/>
        <v>#N/A</v>
      </c>
      <c r="LJ49" s="165" t="e">
        <f t="shared" si="80"/>
        <v>#N/A</v>
      </c>
      <c r="LK49" s="165" t="e">
        <f t="shared" si="80"/>
        <v>#N/A</v>
      </c>
      <c r="LL49" s="165" t="e">
        <f t="shared" si="80"/>
        <v>#N/A</v>
      </c>
      <c r="LM49" s="165" t="e">
        <f t="shared" si="80"/>
        <v>#N/A</v>
      </c>
      <c r="LN49" s="165" t="e">
        <f t="shared" si="90"/>
        <v>#N/A</v>
      </c>
      <c r="LO49" s="165" t="e">
        <f t="shared" si="90"/>
        <v>#N/A</v>
      </c>
      <c r="LP49" s="165" t="e">
        <f t="shared" si="90"/>
        <v>#N/A</v>
      </c>
      <c r="LQ49" s="165" t="e">
        <f t="shared" si="91"/>
        <v>#N/A</v>
      </c>
      <c r="LR49" s="165" t="e">
        <f t="shared" si="91"/>
        <v>#N/A</v>
      </c>
      <c r="LS49" s="165" t="e">
        <f t="shared" si="91"/>
        <v>#N/A</v>
      </c>
      <c r="LT49" s="165" t="e">
        <f t="shared" si="91"/>
        <v>#N/A</v>
      </c>
      <c r="LU49" s="165" t="e">
        <f t="shared" si="91"/>
        <v>#N/A</v>
      </c>
      <c r="LV49" s="165" t="e">
        <f t="shared" si="91"/>
        <v>#N/A</v>
      </c>
      <c r="LW49" s="165" t="e">
        <f t="shared" si="91"/>
        <v>#N/A</v>
      </c>
      <c r="LX49" s="165" t="e">
        <f t="shared" si="91"/>
        <v>#N/A</v>
      </c>
      <c r="LY49" s="165" t="e">
        <f t="shared" si="91"/>
        <v>#N/A</v>
      </c>
      <c r="LZ49" s="165" t="e">
        <f t="shared" si="91"/>
        <v>#N/A</v>
      </c>
      <c r="MA49" s="165" t="e">
        <f t="shared" si="91"/>
        <v>#N/A</v>
      </c>
      <c r="MB49" s="165" t="e">
        <f t="shared" si="91"/>
        <v>#N/A</v>
      </c>
      <c r="MC49" s="165" t="e">
        <f t="shared" si="91"/>
        <v>#N/A</v>
      </c>
      <c r="MD49" s="165" t="e">
        <f t="shared" si="91"/>
        <v>#N/A</v>
      </c>
      <c r="ME49" s="165" t="e">
        <f t="shared" si="91"/>
        <v>#N/A</v>
      </c>
      <c r="MF49" s="165" t="e">
        <f t="shared" si="81"/>
        <v>#N/A</v>
      </c>
      <c r="MG49" s="165" t="e">
        <f t="shared" si="81"/>
        <v>#N/A</v>
      </c>
      <c r="MH49" s="165" t="e">
        <f t="shared" si="81"/>
        <v>#N/A</v>
      </c>
      <c r="MI49" s="165" t="e">
        <f t="shared" si="81"/>
        <v>#N/A</v>
      </c>
      <c r="MJ49" s="165" t="e">
        <f t="shared" si="81"/>
        <v>#N/A</v>
      </c>
      <c r="MK49" s="165" t="e">
        <f t="shared" si="81"/>
        <v>#N/A</v>
      </c>
      <c r="ML49" s="165" t="e">
        <f t="shared" si="81"/>
        <v>#N/A</v>
      </c>
      <c r="MM49" s="165" t="e">
        <f t="shared" si="81"/>
        <v>#N/A</v>
      </c>
      <c r="MN49" s="165" t="e">
        <f t="shared" si="81"/>
        <v>#N/A</v>
      </c>
      <c r="MO49" s="165" t="e">
        <f t="shared" si="81"/>
        <v>#N/A</v>
      </c>
      <c r="MP49" s="165" t="e">
        <f t="shared" si="81"/>
        <v>#N/A</v>
      </c>
      <c r="MQ49" s="165" t="e">
        <f t="shared" si="81"/>
        <v>#N/A</v>
      </c>
      <c r="MR49" s="165" t="e">
        <f t="shared" si="81"/>
        <v>#N/A</v>
      </c>
      <c r="MS49" s="165" t="e">
        <f t="shared" si="81"/>
        <v>#N/A</v>
      </c>
      <c r="MT49" s="165" t="e">
        <f t="shared" si="81"/>
        <v>#N/A</v>
      </c>
      <c r="MU49" s="165" t="e">
        <f t="shared" si="81"/>
        <v>#N/A</v>
      </c>
      <c r="MV49" s="165" t="e">
        <f t="shared" si="92"/>
        <v>#N/A</v>
      </c>
      <c r="MW49" s="165" t="e">
        <f t="shared" si="92"/>
        <v>#N/A</v>
      </c>
      <c r="MX49" s="165" t="e">
        <f t="shared" si="92"/>
        <v>#N/A</v>
      </c>
      <c r="MY49" s="165" t="e">
        <f t="shared" si="92"/>
        <v>#N/A</v>
      </c>
      <c r="MZ49" s="165" t="e">
        <f t="shared" si="92"/>
        <v>#N/A</v>
      </c>
      <c r="NA49" s="165" t="e">
        <f t="shared" si="92"/>
        <v>#N/A</v>
      </c>
      <c r="NB49" s="165" t="e">
        <f t="shared" si="92"/>
        <v>#N/A</v>
      </c>
      <c r="NC49" s="165" t="e">
        <f t="shared" si="92"/>
        <v>#N/A</v>
      </c>
      <c r="ND49" s="165" t="e">
        <f t="shared" si="92"/>
        <v>#N/A</v>
      </c>
      <c r="NE49" s="165" t="e">
        <f t="shared" si="92"/>
        <v>#N/A</v>
      </c>
      <c r="NF49" s="165" t="e">
        <f t="shared" si="92"/>
        <v>#N/A</v>
      </c>
      <c r="NG49" s="165" t="e">
        <f t="shared" si="92"/>
        <v>#N/A</v>
      </c>
      <c r="NH49" s="165" t="e">
        <f t="shared" si="92"/>
        <v>#N/A</v>
      </c>
      <c r="NI49" s="165" t="e">
        <f t="shared" si="92"/>
        <v>#N/A</v>
      </c>
      <c r="NJ49" s="165" t="e">
        <f t="shared" si="92"/>
        <v>#N/A</v>
      </c>
      <c r="NK49" s="165" t="e">
        <f t="shared" si="92"/>
        <v>#N/A</v>
      </c>
      <c r="NL49" s="165" t="e">
        <f t="shared" si="82"/>
        <v>#N/A</v>
      </c>
      <c r="NM49" s="165" t="e">
        <f t="shared" si="82"/>
        <v>#N/A</v>
      </c>
      <c r="NN49" s="165" t="e">
        <f t="shared" si="82"/>
        <v>#N/A</v>
      </c>
      <c r="NO49" s="165" t="e">
        <f t="shared" si="82"/>
        <v>#N/A</v>
      </c>
      <c r="NP49" s="165" t="e">
        <f t="shared" si="82"/>
        <v>#N/A</v>
      </c>
      <c r="NQ49" s="165" t="e">
        <f t="shared" si="82"/>
        <v>#N/A</v>
      </c>
      <c r="NR49" s="165" t="e">
        <f t="shared" si="82"/>
        <v>#N/A</v>
      </c>
      <c r="NS49" s="165" t="e">
        <f t="shared" si="82"/>
        <v>#N/A</v>
      </c>
      <c r="NT49" s="165" t="e">
        <f t="shared" si="82"/>
        <v>#N/A</v>
      </c>
      <c r="NU49" s="165" t="e">
        <f t="shared" si="82"/>
        <v>#N/A</v>
      </c>
      <c r="NV49" s="165" t="e">
        <f t="shared" si="82"/>
        <v>#N/A</v>
      </c>
      <c r="NW49" s="165" t="e">
        <f t="shared" si="82"/>
        <v>#N/A</v>
      </c>
      <c r="NX49" s="165" t="e">
        <f t="shared" si="82"/>
        <v>#N/A</v>
      </c>
      <c r="NY49" s="165" t="e">
        <f t="shared" si="82"/>
        <v>#N/A</v>
      </c>
      <c r="NZ49" s="165" t="e">
        <f t="shared" si="93"/>
        <v>#N/A</v>
      </c>
      <c r="OA49" s="165" t="e">
        <f t="shared" si="93"/>
        <v>#N/A</v>
      </c>
      <c r="OB49" s="165" t="e">
        <f t="shared" si="93"/>
        <v>#N/A</v>
      </c>
      <c r="OC49" s="165" t="e">
        <f t="shared" si="94"/>
        <v>#N/A</v>
      </c>
      <c r="OD49" s="165" t="e">
        <f t="shared" si="94"/>
        <v>#N/A</v>
      </c>
      <c r="OE49" s="165" t="e">
        <f t="shared" si="94"/>
        <v>#N/A</v>
      </c>
      <c r="OF49" s="165" t="e">
        <f t="shared" si="94"/>
        <v>#N/A</v>
      </c>
      <c r="OG49" s="165" t="e">
        <f t="shared" si="94"/>
        <v>#N/A</v>
      </c>
      <c r="OH49" s="165" t="e">
        <f t="shared" si="94"/>
        <v>#N/A</v>
      </c>
      <c r="OI49" s="165" t="e">
        <f t="shared" si="94"/>
        <v>#N/A</v>
      </c>
      <c r="OJ49" s="165" t="e">
        <f t="shared" si="94"/>
        <v>#N/A</v>
      </c>
      <c r="OK49" s="165" t="e">
        <f t="shared" si="94"/>
        <v>#N/A</v>
      </c>
      <c r="OL49" s="165" t="e">
        <f t="shared" si="94"/>
        <v>#N/A</v>
      </c>
      <c r="OM49" s="165" t="e">
        <f t="shared" si="94"/>
        <v>#N/A</v>
      </c>
      <c r="ON49" s="165" t="e">
        <f t="shared" si="94"/>
        <v>#N/A</v>
      </c>
      <c r="OO49" s="165" t="e">
        <f t="shared" si="94"/>
        <v>#N/A</v>
      </c>
      <c r="OP49" s="165" t="e">
        <f t="shared" si="94"/>
        <v>#N/A</v>
      </c>
      <c r="OQ49" s="165" t="e">
        <f t="shared" si="94"/>
        <v>#N/A</v>
      </c>
      <c r="OR49" s="165" t="e">
        <f t="shared" si="83"/>
        <v>#N/A</v>
      </c>
      <c r="OS49" s="165" t="e">
        <f t="shared" si="83"/>
        <v>#N/A</v>
      </c>
      <c r="OT49" s="165" t="e">
        <f t="shared" si="83"/>
        <v>#N/A</v>
      </c>
      <c r="OU49" s="165" t="e">
        <f t="shared" si="83"/>
        <v>#N/A</v>
      </c>
      <c r="OV49" s="165" t="e">
        <f t="shared" si="83"/>
        <v>#N/A</v>
      </c>
      <c r="OW49" s="165" t="e">
        <f t="shared" si="83"/>
        <v>#N/A</v>
      </c>
      <c r="OX49" s="165" t="e">
        <f t="shared" si="83"/>
        <v>#N/A</v>
      </c>
      <c r="OY49" s="165" t="e">
        <f t="shared" si="83"/>
        <v>#N/A</v>
      </c>
      <c r="OZ49" s="165" t="e">
        <f t="shared" si="83"/>
        <v>#N/A</v>
      </c>
      <c r="PA49" s="165" t="e">
        <f t="shared" si="83"/>
        <v>#N/A</v>
      </c>
      <c r="PB49" s="165" t="e">
        <f t="shared" si="83"/>
        <v>#N/A</v>
      </c>
      <c r="PC49" s="165" t="e">
        <f t="shared" si="83"/>
        <v>#N/A</v>
      </c>
      <c r="PD49" s="165" t="e">
        <f t="shared" si="83"/>
        <v>#N/A</v>
      </c>
      <c r="PE49" s="165" t="e">
        <f t="shared" si="83"/>
        <v>#N/A</v>
      </c>
      <c r="PF49" s="165" t="e">
        <f t="shared" si="83"/>
        <v>#N/A</v>
      </c>
      <c r="PG49" s="165" t="e">
        <f t="shared" si="83"/>
        <v>#N/A</v>
      </c>
      <c r="PH49" s="165" t="e">
        <f t="shared" si="95"/>
        <v>#N/A</v>
      </c>
      <c r="PI49" s="165" t="e">
        <f t="shared" si="95"/>
        <v>#N/A</v>
      </c>
      <c r="PJ49" s="165" t="e">
        <f t="shared" si="95"/>
        <v>#N/A</v>
      </c>
      <c r="PK49" s="165" t="e">
        <f t="shared" si="95"/>
        <v>#N/A</v>
      </c>
      <c r="PL49" s="165" t="e">
        <f t="shared" si="95"/>
        <v>#N/A</v>
      </c>
      <c r="PM49" s="165" t="e">
        <f t="shared" si="95"/>
        <v>#N/A</v>
      </c>
      <c r="PN49" s="165" t="e">
        <f t="shared" si="95"/>
        <v>#N/A</v>
      </c>
      <c r="PO49" s="165" t="e">
        <f t="shared" si="95"/>
        <v>#N/A</v>
      </c>
    </row>
    <row r="50" spans="1:431" hidden="1" x14ac:dyDescent="0.45">
      <c r="A50" s="362"/>
      <c r="B50" s="368" t="str">
        <f>IF($R50="","",ROUND(_xlfn.NORM.INV(ABS(VLOOKUP($T$1,VLookups!$A$43:$B$44,2,FALSE)-B$2),$N50,$R50),0))</f>
        <v/>
      </c>
      <c r="C50" s="374" t="str">
        <f t="shared" si="36"/>
        <v/>
      </c>
      <c r="D50" s="375" t="str">
        <f t="shared" si="37"/>
        <v/>
      </c>
      <c r="E50" s="105"/>
      <c r="F50" s="113"/>
      <c r="G50" s="118" t="str">
        <f t="shared" si="30"/>
        <v/>
      </c>
      <c r="H50" s="91"/>
      <c r="I50" s="118" t="str">
        <f t="shared" si="31"/>
        <v/>
      </c>
      <c r="J50" s="113"/>
      <c r="K50" s="106"/>
      <c r="L50" s="120" t="str">
        <f t="shared" si="0"/>
        <v/>
      </c>
      <c r="M50" s="120" t="str">
        <f t="shared" si="1"/>
        <v/>
      </c>
      <c r="N50" s="71" t="str">
        <f t="shared" si="32"/>
        <v/>
      </c>
      <c r="O50" s="23"/>
      <c r="P50" s="55"/>
      <c r="Q50" s="298"/>
      <c r="R50" s="72" t="str">
        <f>IF(AND(G50&gt;0,H50&gt;0,I50&gt;0),IF(ISBLANK(Q50),IF(ISBLANK(O50),"",(I50-G50)*VLOOKUP(O50,VLookups!$A$4:$B$13,2,FALSE)),Q50),"")</f>
        <v/>
      </c>
      <c r="S50" s="73" t="str">
        <f t="shared" si="2"/>
        <v/>
      </c>
      <c r="T50" s="91"/>
      <c r="U50" s="265" t="str">
        <f>IF(AND(T50&gt;0,H50&gt;0,NOT(R50="")),ABS(VLOOKUP($T$1,VLookups!$A$43:$B$44,2,FALSE)-_xlfn.NORM.DIST(T50,N50,R50,TRUE)),"")</f>
        <v/>
      </c>
      <c r="V50" s="90" t="str">
        <f>IF(AND($G50&gt;0,$H50&gt;0,$I50&gt;0,NOT(ISBLANK($O50))),_xlfn.NORM.INV(ABS(VLOOKUP($T$1,VLookups!$A$43:$B$44,2,FALSE)-V$3),$N50,$R50),"")</f>
        <v/>
      </c>
      <c r="W50" s="89" t="str">
        <f>IF(AND($G50&gt;0,$H50&gt;0,$I50&gt;0,NOT(ISBLANK($O50))),_xlfn.NORM.INV(ABS(VLOOKUP($T$1,VLookups!$A$43:$B$44,2,FALSE)-W$3),$N50,$R50),"")</f>
        <v/>
      </c>
      <c r="X50" s="90" t="str">
        <f>IF(AND($G50&gt;0,$H50&gt;0,$I50&gt;0,NOT(ISBLANK($O50))),_xlfn.NORM.INV(ABS(VLOOKUP($T$1,VLookups!$A$43:$B$44,2,FALSE)-X$3),$N50,$R50),"")</f>
        <v/>
      </c>
      <c r="Y50" s="89" t="str">
        <f>IF(AND($G50&gt;0,$H50&gt;0,$I50&gt;0,NOT(ISBLANK($O50))),_xlfn.NORM.INV(ABS(VLOOKUP($T$1,VLookups!$A$43:$B$44,2,FALSE)-Y$3),$N50,$R50),"")</f>
        <v/>
      </c>
      <c r="Z50" s="90" t="str">
        <f>IF(AND($G50&gt;0,$H50&gt;0,$I50&gt;0,NOT(ISBLANK($O50))),_xlfn.NORM.INV(ABS(VLOOKUP($T$1,VLookups!$A$43:$B$44,2,FALSE)-Z$3),$N50,$R50),"")</f>
        <v/>
      </c>
      <c r="AA50" s="89" t="str">
        <f>IF(AND($G50&gt;0,$H50&gt;0,$I50&gt;0,NOT(ISBLANK($O50))),_xlfn.NORM.INV(ABS(VLOOKUP($T$1,VLookups!$A$43:$B$44,2,FALSE)-AA$3),$N50,$R50),"")</f>
        <v/>
      </c>
      <c r="AB50" s="5"/>
      <c r="AC50" s="164" t="str">
        <f t="shared" si="33"/>
        <v/>
      </c>
      <c r="AD50" s="47" t="str">
        <f t="shared" si="102"/>
        <v/>
      </c>
      <c r="AE50" s="47" t="str">
        <f t="shared" si="102"/>
        <v/>
      </c>
      <c r="AF50" s="47" t="str">
        <f t="shared" si="102"/>
        <v/>
      </c>
      <c r="AG50" s="47" t="str">
        <f t="shared" si="102"/>
        <v/>
      </c>
      <c r="AH50" s="47" t="str">
        <f t="shared" si="102"/>
        <v/>
      </c>
      <c r="AI50" s="47" t="str">
        <f t="shared" si="102"/>
        <v/>
      </c>
      <c r="AJ50" s="47" t="str">
        <f t="shared" si="102"/>
        <v/>
      </c>
      <c r="AK50" s="47" t="str">
        <f t="shared" si="102"/>
        <v/>
      </c>
      <c r="AL50" s="47" t="str">
        <f t="shared" si="102"/>
        <v/>
      </c>
      <c r="AM50" s="47" t="str">
        <f t="shared" si="102"/>
        <v/>
      </c>
      <c r="AN50" s="47" t="str">
        <f t="shared" si="102"/>
        <v/>
      </c>
      <c r="AO50" s="47" t="str">
        <f t="shared" si="102"/>
        <v/>
      </c>
      <c r="AP50" s="47" t="str">
        <f t="shared" si="102"/>
        <v/>
      </c>
      <c r="AQ50" s="47" t="str">
        <f t="shared" si="102"/>
        <v/>
      </c>
      <c r="AR50" s="47" t="str">
        <f t="shared" si="102"/>
        <v/>
      </c>
      <c r="AS50" s="47" t="str">
        <f t="shared" si="102"/>
        <v/>
      </c>
      <c r="AT50" s="47" t="str">
        <f t="shared" si="98"/>
        <v/>
      </c>
      <c r="AU50" s="47" t="str">
        <f t="shared" si="98"/>
        <v/>
      </c>
      <c r="AV50" s="47" t="str">
        <f t="shared" si="98"/>
        <v/>
      </c>
      <c r="AW50" s="47" t="str">
        <f t="shared" si="98"/>
        <v/>
      </c>
      <c r="AX50" s="47" t="str">
        <f t="shared" si="98"/>
        <v/>
      </c>
      <c r="AY50" s="47" t="str">
        <f t="shared" si="98"/>
        <v/>
      </c>
      <c r="AZ50" s="47" t="str">
        <f t="shared" si="98"/>
        <v/>
      </c>
      <c r="BA50" s="47" t="str">
        <f t="shared" si="98"/>
        <v/>
      </c>
      <c r="BB50" s="47" t="str">
        <f t="shared" si="98"/>
        <v/>
      </c>
      <c r="BC50" s="47" t="str">
        <f t="shared" si="98"/>
        <v/>
      </c>
      <c r="BD50" s="47" t="str">
        <f t="shared" si="98"/>
        <v/>
      </c>
      <c r="BE50" s="47" t="str">
        <f t="shared" si="98"/>
        <v/>
      </c>
      <c r="BF50" s="47" t="str">
        <f t="shared" si="98"/>
        <v/>
      </c>
      <c r="BG50" s="47" t="str">
        <f t="shared" si="98"/>
        <v/>
      </c>
      <c r="BH50" s="47" t="str">
        <f t="shared" si="98"/>
        <v/>
      </c>
      <c r="BI50" s="47" t="str">
        <f t="shared" si="99"/>
        <v/>
      </c>
      <c r="BJ50" s="47" t="str">
        <f t="shared" si="99"/>
        <v/>
      </c>
      <c r="BK50" s="47" t="str">
        <f t="shared" si="99"/>
        <v/>
      </c>
      <c r="BL50" s="47" t="str">
        <f t="shared" si="99"/>
        <v/>
      </c>
      <c r="BM50" s="47" t="str">
        <f t="shared" si="99"/>
        <v/>
      </c>
      <c r="BN50" s="47" t="str">
        <f t="shared" si="99"/>
        <v/>
      </c>
      <c r="BO50" s="47" t="str">
        <f t="shared" si="99"/>
        <v/>
      </c>
      <c r="BP50" s="47" t="str">
        <f t="shared" si="99"/>
        <v/>
      </c>
      <c r="BQ50" s="47" t="str">
        <f t="shared" si="99"/>
        <v/>
      </c>
      <c r="BR50" s="47" t="str">
        <f t="shared" si="99"/>
        <v/>
      </c>
      <c r="BS50" s="47" t="str">
        <f t="shared" si="99"/>
        <v/>
      </c>
      <c r="BT50" s="47" t="str">
        <f t="shared" si="99"/>
        <v/>
      </c>
      <c r="BU50" s="47" t="str">
        <f t="shared" si="99"/>
        <v/>
      </c>
      <c r="BV50" s="47" t="str">
        <f t="shared" si="99"/>
        <v/>
      </c>
      <c r="BW50" s="47" t="str">
        <f t="shared" si="99"/>
        <v/>
      </c>
      <c r="BX50" s="47" t="str">
        <f t="shared" si="99"/>
        <v/>
      </c>
      <c r="BY50" s="47" t="str">
        <f t="shared" si="97"/>
        <v/>
      </c>
      <c r="BZ50" s="47" t="str">
        <f t="shared" si="97"/>
        <v/>
      </c>
      <c r="CA50" s="47" t="str">
        <f t="shared" si="97"/>
        <v/>
      </c>
      <c r="CB50" s="47" t="str">
        <f t="shared" si="97"/>
        <v/>
      </c>
      <c r="CC50" s="47" t="str">
        <f t="shared" si="97"/>
        <v/>
      </c>
      <c r="CD50" s="47" t="str">
        <f t="shared" si="97"/>
        <v/>
      </c>
      <c r="CE50" s="47" t="str">
        <f t="shared" si="97"/>
        <v/>
      </c>
      <c r="CF50" s="47" t="str">
        <f t="shared" si="97"/>
        <v/>
      </c>
      <c r="CG50" s="47" t="str">
        <f t="shared" si="97"/>
        <v/>
      </c>
      <c r="CH50" s="47" t="str">
        <f t="shared" si="97"/>
        <v/>
      </c>
      <c r="CI50" s="47" t="str">
        <f t="shared" si="97"/>
        <v/>
      </c>
      <c r="CJ50" s="47" t="str">
        <f t="shared" si="100"/>
        <v/>
      </c>
      <c r="CK50" s="47" t="str">
        <f t="shared" si="100"/>
        <v/>
      </c>
      <c r="CL50" s="47" t="str">
        <f t="shared" si="100"/>
        <v/>
      </c>
      <c r="CM50" s="47" t="str">
        <f t="shared" si="100"/>
        <v/>
      </c>
      <c r="CN50" s="47" t="str">
        <f t="shared" si="100"/>
        <v/>
      </c>
      <c r="CO50" s="47" t="str">
        <f t="shared" si="100"/>
        <v/>
      </c>
      <c r="CP50" s="47" t="str">
        <f t="shared" si="100"/>
        <v/>
      </c>
      <c r="CQ50" s="47" t="str">
        <f t="shared" si="100"/>
        <v/>
      </c>
      <c r="CR50" s="47" t="str">
        <f t="shared" si="100"/>
        <v/>
      </c>
      <c r="CS50" s="47" t="str">
        <f t="shared" si="100"/>
        <v/>
      </c>
      <c r="CT50" s="47" t="str">
        <f t="shared" si="100"/>
        <v/>
      </c>
      <c r="CU50" s="47" t="str">
        <f t="shared" si="100"/>
        <v/>
      </c>
      <c r="CV50" s="47" t="str">
        <f t="shared" si="100"/>
        <v/>
      </c>
      <c r="CW50" s="47" t="str">
        <f t="shared" si="100"/>
        <v/>
      </c>
      <c r="CX50" s="47" t="str">
        <f t="shared" si="100"/>
        <v/>
      </c>
      <c r="CY50" s="47" t="str">
        <f t="shared" si="100"/>
        <v/>
      </c>
      <c r="CZ50" s="47" t="str">
        <f t="shared" si="101"/>
        <v/>
      </c>
      <c r="DA50" s="47" t="str">
        <f t="shared" si="101"/>
        <v/>
      </c>
      <c r="DB50" s="47" t="str">
        <f t="shared" si="101"/>
        <v/>
      </c>
      <c r="DC50" s="47" t="str">
        <f t="shared" si="101"/>
        <v/>
      </c>
      <c r="DD50" s="47" t="str">
        <f t="shared" si="101"/>
        <v/>
      </c>
      <c r="DE50" s="47" t="str">
        <f t="shared" si="101"/>
        <v/>
      </c>
      <c r="DF50" s="47" t="str">
        <f t="shared" si="101"/>
        <v/>
      </c>
      <c r="DG50" s="47" t="str">
        <f t="shared" si="101"/>
        <v/>
      </c>
      <c r="DH50" s="47" t="str">
        <f t="shared" si="101"/>
        <v/>
      </c>
      <c r="DI50" s="47" t="str">
        <f t="shared" si="101"/>
        <v/>
      </c>
      <c r="DJ50" s="47" t="str">
        <f t="shared" si="101"/>
        <v/>
      </c>
      <c r="DK50" s="47" t="str">
        <f t="shared" si="101"/>
        <v/>
      </c>
      <c r="DL50" s="47" t="str">
        <f t="shared" si="101"/>
        <v/>
      </c>
      <c r="DM50" s="47" t="str">
        <f t="shared" si="101"/>
        <v/>
      </c>
      <c r="DN50" s="47" t="str">
        <f t="shared" si="101"/>
        <v/>
      </c>
      <c r="DO50" s="47" t="str">
        <f t="shared" si="101"/>
        <v/>
      </c>
      <c r="DP50" s="47" t="str">
        <f t="shared" si="84"/>
        <v/>
      </c>
      <c r="DQ50" s="47" t="str">
        <f t="shared" si="72"/>
        <v/>
      </c>
      <c r="DR50" s="47" t="str">
        <f t="shared" si="72"/>
        <v/>
      </c>
      <c r="DS50" s="47" t="str">
        <f t="shared" si="72"/>
        <v/>
      </c>
      <c r="DT50" s="47" t="str">
        <f t="shared" si="72"/>
        <v/>
      </c>
      <c r="DU50" s="47" t="str">
        <f t="shared" si="72"/>
        <v/>
      </c>
      <c r="DV50" s="47" t="str">
        <f t="shared" si="72"/>
        <v/>
      </c>
      <c r="DW50" s="47" t="str">
        <f t="shared" si="85"/>
        <v/>
      </c>
      <c r="DX50" s="47" t="str">
        <f t="shared" si="85"/>
        <v/>
      </c>
      <c r="DY50" s="47" t="str">
        <f t="shared" si="85"/>
        <v/>
      </c>
      <c r="DZ50" s="179" t="str">
        <f t="shared" si="35"/>
        <v/>
      </c>
      <c r="EA50" s="47" t="str">
        <f t="shared" si="96"/>
        <v/>
      </c>
      <c r="EB50" s="47" t="str">
        <f t="shared" si="96"/>
        <v/>
      </c>
      <c r="EC50" s="47" t="str">
        <f t="shared" si="96"/>
        <v/>
      </c>
      <c r="ED50" s="47" t="str">
        <f t="shared" si="96"/>
        <v/>
      </c>
      <c r="EE50" s="47" t="str">
        <f t="shared" si="96"/>
        <v/>
      </c>
      <c r="EF50" s="47" t="str">
        <f t="shared" si="96"/>
        <v/>
      </c>
      <c r="EG50" s="47" t="str">
        <f t="shared" si="96"/>
        <v/>
      </c>
      <c r="EH50" s="47" t="str">
        <f t="shared" si="96"/>
        <v/>
      </c>
      <c r="EI50" s="47" t="str">
        <f t="shared" si="96"/>
        <v/>
      </c>
      <c r="EJ50" s="47" t="str">
        <f t="shared" si="96"/>
        <v/>
      </c>
      <c r="EK50" s="47" t="str">
        <f t="shared" si="96"/>
        <v/>
      </c>
      <c r="EL50" s="47" t="str">
        <f t="shared" si="96"/>
        <v/>
      </c>
      <c r="EM50" s="47" t="str">
        <f t="shared" si="96"/>
        <v/>
      </c>
      <c r="EN50" s="47" t="str">
        <f t="shared" si="96"/>
        <v/>
      </c>
      <c r="EO50" s="47" t="str">
        <f t="shared" si="96"/>
        <v/>
      </c>
      <c r="EP50" s="47" t="str">
        <f t="shared" si="86"/>
        <v/>
      </c>
      <c r="EQ50" s="47" t="str">
        <f t="shared" si="86"/>
        <v/>
      </c>
      <c r="ER50" s="47" t="str">
        <f t="shared" si="86"/>
        <v/>
      </c>
      <c r="ES50" s="47" t="str">
        <f t="shared" si="86"/>
        <v/>
      </c>
      <c r="ET50" s="47" t="str">
        <f t="shared" si="86"/>
        <v/>
      </c>
      <c r="EU50" s="47" t="str">
        <f t="shared" si="86"/>
        <v/>
      </c>
      <c r="EV50" s="47" t="str">
        <f t="shared" si="86"/>
        <v/>
      </c>
      <c r="EW50" s="47" t="str">
        <f t="shared" si="86"/>
        <v/>
      </c>
      <c r="EX50" s="47" t="str">
        <f t="shared" si="86"/>
        <v/>
      </c>
      <c r="EY50" s="47" t="str">
        <f t="shared" si="86"/>
        <v/>
      </c>
      <c r="EZ50" s="47" t="str">
        <f t="shared" si="86"/>
        <v/>
      </c>
      <c r="FA50" s="47" t="str">
        <f t="shared" si="86"/>
        <v/>
      </c>
      <c r="FB50" s="47" t="str">
        <f t="shared" si="86"/>
        <v/>
      </c>
      <c r="FC50" s="47" t="str">
        <f t="shared" si="86"/>
        <v/>
      </c>
      <c r="FD50" s="47" t="str">
        <f t="shared" si="73"/>
        <v/>
      </c>
      <c r="FE50" s="47" t="str">
        <f t="shared" si="73"/>
        <v/>
      </c>
      <c r="FF50" s="47" t="str">
        <f t="shared" si="73"/>
        <v/>
      </c>
      <c r="FG50" s="47" t="str">
        <f t="shared" si="73"/>
        <v/>
      </c>
      <c r="FH50" s="47" t="str">
        <f t="shared" si="73"/>
        <v/>
      </c>
      <c r="FI50" s="47" t="str">
        <f t="shared" si="73"/>
        <v/>
      </c>
      <c r="FJ50" s="47" t="str">
        <f t="shared" si="73"/>
        <v/>
      </c>
      <c r="FK50" s="47" t="str">
        <f t="shared" si="73"/>
        <v/>
      </c>
      <c r="FL50" s="47" t="str">
        <f t="shared" si="73"/>
        <v/>
      </c>
      <c r="FM50" s="47" t="str">
        <f t="shared" si="73"/>
        <v/>
      </c>
      <c r="FN50" s="47" t="str">
        <f t="shared" si="73"/>
        <v/>
      </c>
      <c r="FO50" s="47" t="str">
        <f t="shared" si="73"/>
        <v/>
      </c>
      <c r="FP50" s="47" t="str">
        <f t="shared" si="73"/>
        <v/>
      </c>
      <c r="FQ50" s="47" t="str">
        <f t="shared" si="73"/>
        <v/>
      </c>
      <c r="FR50" s="47" t="str">
        <f t="shared" si="73"/>
        <v/>
      </c>
      <c r="FS50" s="47" t="str">
        <f t="shared" si="73"/>
        <v/>
      </c>
      <c r="FT50" s="47" t="str">
        <f t="shared" si="74"/>
        <v/>
      </c>
      <c r="FU50" s="47" t="str">
        <f t="shared" si="74"/>
        <v/>
      </c>
      <c r="FV50" s="47" t="str">
        <f t="shared" si="74"/>
        <v/>
      </c>
      <c r="FW50" s="47" t="str">
        <f t="shared" si="74"/>
        <v/>
      </c>
      <c r="FX50" s="47" t="str">
        <f t="shared" si="74"/>
        <v/>
      </c>
      <c r="FY50" s="47" t="str">
        <f t="shared" si="74"/>
        <v/>
      </c>
      <c r="FZ50" s="47" t="str">
        <f t="shared" si="74"/>
        <v/>
      </c>
      <c r="GA50" s="47" t="str">
        <f t="shared" si="74"/>
        <v/>
      </c>
      <c r="GB50" s="47" t="str">
        <f t="shared" si="74"/>
        <v/>
      </c>
      <c r="GC50" s="47" t="str">
        <f t="shared" si="74"/>
        <v/>
      </c>
      <c r="GD50" s="47" t="str">
        <f t="shared" si="74"/>
        <v/>
      </c>
      <c r="GE50" s="47" t="str">
        <f t="shared" si="74"/>
        <v/>
      </c>
      <c r="GF50" s="47" t="str">
        <f t="shared" si="74"/>
        <v/>
      </c>
      <c r="GG50" s="47" t="str">
        <f t="shared" si="74"/>
        <v/>
      </c>
      <c r="GH50" s="47" t="str">
        <f t="shared" si="74"/>
        <v/>
      </c>
      <c r="GI50" s="47" t="str">
        <f t="shared" si="74"/>
        <v/>
      </c>
      <c r="GJ50" s="47" t="str">
        <f t="shared" si="75"/>
        <v/>
      </c>
      <c r="GK50" s="47" t="str">
        <f t="shared" si="75"/>
        <v/>
      </c>
      <c r="GL50" s="47" t="str">
        <f t="shared" si="75"/>
        <v/>
      </c>
      <c r="GM50" s="47" t="str">
        <f t="shared" si="75"/>
        <v/>
      </c>
      <c r="GN50" s="47" t="str">
        <f t="shared" si="75"/>
        <v/>
      </c>
      <c r="GO50" s="47" t="str">
        <f t="shared" si="75"/>
        <v/>
      </c>
      <c r="GP50" s="47" t="str">
        <f t="shared" si="75"/>
        <v/>
      </c>
      <c r="GQ50" s="47" t="str">
        <f t="shared" si="75"/>
        <v/>
      </c>
      <c r="GR50" s="47" t="str">
        <f t="shared" si="75"/>
        <v/>
      </c>
      <c r="GS50" s="47" t="str">
        <f t="shared" si="75"/>
        <v/>
      </c>
      <c r="GT50" s="47" t="str">
        <f t="shared" si="75"/>
        <v/>
      </c>
      <c r="GU50" s="47" t="str">
        <f t="shared" si="75"/>
        <v/>
      </c>
      <c r="GV50" s="47" t="str">
        <f t="shared" si="75"/>
        <v/>
      </c>
      <c r="GW50" s="47" t="str">
        <f t="shared" si="75"/>
        <v/>
      </c>
      <c r="GX50" s="47" t="str">
        <f t="shared" si="75"/>
        <v/>
      </c>
      <c r="GY50" s="47" t="str">
        <f t="shared" si="75"/>
        <v/>
      </c>
      <c r="GZ50" s="47" t="str">
        <f t="shared" si="76"/>
        <v/>
      </c>
      <c r="HA50" s="47" t="str">
        <f t="shared" si="76"/>
        <v/>
      </c>
      <c r="HB50" s="47" t="str">
        <f t="shared" si="76"/>
        <v/>
      </c>
      <c r="HC50" s="47" t="str">
        <f t="shared" si="76"/>
        <v/>
      </c>
      <c r="HD50" s="47" t="str">
        <f t="shared" si="76"/>
        <v/>
      </c>
      <c r="HE50" s="47" t="str">
        <f t="shared" si="76"/>
        <v/>
      </c>
      <c r="HF50" s="47" t="str">
        <f t="shared" si="76"/>
        <v/>
      </c>
      <c r="HG50" s="47" t="str">
        <f t="shared" si="76"/>
        <v/>
      </c>
      <c r="HH50" s="47" t="str">
        <f t="shared" si="76"/>
        <v/>
      </c>
      <c r="HI50" s="47" t="str">
        <f t="shared" si="76"/>
        <v/>
      </c>
      <c r="HJ50" s="47" t="str">
        <f t="shared" si="76"/>
        <v/>
      </c>
      <c r="HK50" s="47" t="str">
        <f t="shared" si="76"/>
        <v/>
      </c>
      <c r="HL50" s="47" t="str">
        <f t="shared" si="76"/>
        <v/>
      </c>
      <c r="HM50" s="47" t="str">
        <f t="shared" si="76"/>
        <v/>
      </c>
      <c r="HN50" s="47" t="str">
        <f t="shared" si="76"/>
        <v/>
      </c>
      <c r="HO50" s="47" t="str">
        <f t="shared" si="76"/>
        <v/>
      </c>
      <c r="HP50" s="47" t="str">
        <f t="shared" si="77"/>
        <v/>
      </c>
      <c r="HQ50" s="47" t="str">
        <f t="shared" si="77"/>
        <v/>
      </c>
      <c r="HR50" s="47" t="str">
        <f t="shared" si="46"/>
        <v/>
      </c>
      <c r="HS50" s="47" t="str">
        <f t="shared" si="16"/>
        <v/>
      </c>
      <c r="HT50" s="47" t="str">
        <f t="shared" si="16"/>
        <v/>
      </c>
      <c r="HU50" s="47" t="str">
        <f t="shared" si="16"/>
        <v/>
      </c>
      <c r="HV50" s="47" t="str">
        <f t="shared" si="16"/>
        <v/>
      </c>
      <c r="HW50" s="165" t="e">
        <f t="shared" si="104"/>
        <v>#N/A</v>
      </c>
      <c r="HX50" s="165" t="e">
        <f t="shared" si="104"/>
        <v>#N/A</v>
      </c>
      <c r="HY50" s="165" t="e">
        <f t="shared" si="104"/>
        <v>#N/A</v>
      </c>
      <c r="HZ50" s="165" t="e">
        <f t="shared" si="104"/>
        <v>#N/A</v>
      </c>
      <c r="IA50" s="165" t="e">
        <f t="shared" si="103"/>
        <v>#N/A</v>
      </c>
      <c r="IB50" s="165" t="e">
        <f t="shared" si="103"/>
        <v>#N/A</v>
      </c>
      <c r="IC50" s="165" t="e">
        <f t="shared" si="103"/>
        <v>#N/A</v>
      </c>
      <c r="ID50" s="165" t="e">
        <f t="shared" si="103"/>
        <v>#N/A</v>
      </c>
      <c r="IE50" s="165" t="e">
        <f t="shared" si="103"/>
        <v>#N/A</v>
      </c>
      <c r="IF50" s="165" t="e">
        <f t="shared" si="103"/>
        <v>#N/A</v>
      </c>
      <c r="IG50" s="165" t="e">
        <f t="shared" si="103"/>
        <v>#N/A</v>
      </c>
      <c r="IH50" s="165" t="e">
        <f t="shared" si="103"/>
        <v>#N/A</v>
      </c>
      <c r="II50" s="165" t="e">
        <f t="shared" si="103"/>
        <v>#N/A</v>
      </c>
      <c r="IJ50" s="165" t="e">
        <f t="shared" si="103"/>
        <v>#N/A</v>
      </c>
      <c r="IK50" s="165" t="e">
        <f t="shared" si="103"/>
        <v>#N/A</v>
      </c>
      <c r="IL50" s="165" t="e">
        <f t="shared" si="103"/>
        <v>#N/A</v>
      </c>
      <c r="IM50" s="165" t="e">
        <f t="shared" si="103"/>
        <v>#N/A</v>
      </c>
      <c r="IN50" s="165" t="e">
        <f t="shared" si="103"/>
        <v>#N/A</v>
      </c>
      <c r="IO50" s="165" t="e">
        <f t="shared" si="103"/>
        <v>#N/A</v>
      </c>
      <c r="IP50" s="165" t="e">
        <f t="shared" si="78"/>
        <v>#N/A</v>
      </c>
      <c r="IQ50" s="165" t="e">
        <f t="shared" si="78"/>
        <v>#N/A</v>
      </c>
      <c r="IR50" s="165" t="e">
        <f t="shared" si="78"/>
        <v>#N/A</v>
      </c>
      <c r="IS50" s="165" t="e">
        <f t="shared" si="78"/>
        <v>#N/A</v>
      </c>
      <c r="IT50" s="165" t="e">
        <f t="shared" si="78"/>
        <v>#N/A</v>
      </c>
      <c r="IU50" s="165" t="e">
        <f t="shared" si="78"/>
        <v>#N/A</v>
      </c>
      <c r="IV50" s="165" t="e">
        <f t="shared" si="78"/>
        <v>#N/A</v>
      </c>
      <c r="IW50" s="165" t="e">
        <f t="shared" si="78"/>
        <v>#N/A</v>
      </c>
      <c r="IX50" s="165" t="e">
        <f t="shared" si="78"/>
        <v>#N/A</v>
      </c>
      <c r="IY50" s="165" t="e">
        <f t="shared" si="78"/>
        <v>#N/A</v>
      </c>
      <c r="IZ50" s="165" t="e">
        <f t="shared" si="78"/>
        <v>#N/A</v>
      </c>
      <c r="JA50" s="165" t="e">
        <f t="shared" si="78"/>
        <v>#N/A</v>
      </c>
      <c r="JB50" s="165" t="e">
        <f t="shared" si="78"/>
        <v>#N/A</v>
      </c>
      <c r="JC50" s="165" t="e">
        <f t="shared" si="87"/>
        <v>#N/A</v>
      </c>
      <c r="JD50" s="165" t="e">
        <f t="shared" si="87"/>
        <v>#N/A</v>
      </c>
      <c r="JE50" s="165" t="e">
        <f t="shared" si="88"/>
        <v>#N/A</v>
      </c>
      <c r="JF50" s="165" t="e">
        <f t="shared" si="88"/>
        <v>#N/A</v>
      </c>
      <c r="JG50" s="165" t="e">
        <f t="shared" si="88"/>
        <v>#N/A</v>
      </c>
      <c r="JH50" s="165" t="e">
        <f t="shared" si="88"/>
        <v>#N/A</v>
      </c>
      <c r="JI50" s="165" t="e">
        <f t="shared" si="88"/>
        <v>#N/A</v>
      </c>
      <c r="JJ50" s="165" t="e">
        <f t="shared" si="88"/>
        <v>#N/A</v>
      </c>
      <c r="JK50" s="165" t="e">
        <f t="shared" si="88"/>
        <v>#N/A</v>
      </c>
      <c r="JL50" s="165" t="e">
        <f t="shared" si="88"/>
        <v>#N/A</v>
      </c>
      <c r="JM50" s="165" t="e">
        <f t="shared" si="88"/>
        <v>#N/A</v>
      </c>
      <c r="JN50" s="165" t="e">
        <f t="shared" si="88"/>
        <v>#N/A</v>
      </c>
      <c r="JO50" s="165" t="e">
        <f t="shared" si="88"/>
        <v>#N/A</v>
      </c>
      <c r="JP50" s="165" t="e">
        <f t="shared" si="88"/>
        <v>#N/A</v>
      </c>
      <c r="JQ50" s="165" t="e">
        <f t="shared" si="88"/>
        <v>#N/A</v>
      </c>
      <c r="JR50" s="165" t="e">
        <f t="shared" si="88"/>
        <v>#N/A</v>
      </c>
      <c r="JS50" s="165" t="e">
        <f t="shared" si="88"/>
        <v>#N/A</v>
      </c>
      <c r="JT50" s="165" t="e">
        <f t="shared" si="79"/>
        <v>#N/A</v>
      </c>
      <c r="JU50" s="165" t="e">
        <f t="shared" si="79"/>
        <v>#N/A</v>
      </c>
      <c r="JV50" s="165" t="e">
        <f t="shared" si="79"/>
        <v>#N/A</v>
      </c>
      <c r="JW50" s="165" t="e">
        <f t="shared" si="79"/>
        <v>#N/A</v>
      </c>
      <c r="JX50" s="165" t="e">
        <f t="shared" si="79"/>
        <v>#N/A</v>
      </c>
      <c r="JY50" s="165" t="e">
        <f t="shared" si="79"/>
        <v>#N/A</v>
      </c>
      <c r="JZ50" s="165" t="e">
        <f t="shared" si="79"/>
        <v>#N/A</v>
      </c>
      <c r="KA50" s="165" t="e">
        <f t="shared" si="79"/>
        <v>#N/A</v>
      </c>
      <c r="KB50" s="165" t="e">
        <f t="shared" si="79"/>
        <v>#N/A</v>
      </c>
      <c r="KC50" s="165" t="e">
        <f t="shared" si="79"/>
        <v>#N/A</v>
      </c>
      <c r="KD50" s="165" t="e">
        <f t="shared" si="79"/>
        <v>#N/A</v>
      </c>
      <c r="KE50" s="165" t="e">
        <f t="shared" si="79"/>
        <v>#N/A</v>
      </c>
      <c r="KF50" s="165" t="e">
        <f t="shared" si="79"/>
        <v>#N/A</v>
      </c>
      <c r="KG50" s="165" t="e">
        <f t="shared" si="79"/>
        <v>#N/A</v>
      </c>
      <c r="KH50" s="165" t="e">
        <f t="shared" si="79"/>
        <v>#N/A</v>
      </c>
      <c r="KI50" s="165" t="e">
        <f t="shared" si="79"/>
        <v>#N/A</v>
      </c>
      <c r="KJ50" s="165" t="e">
        <f t="shared" si="89"/>
        <v>#N/A</v>
      </c>
      <c r="KK50" s="165" t="e">
        <f t="shared" si="89"/>
        <v>#N/A</v>
      </c>
      <c r="KL50" s="165" t="e">
        <f t="shared" si="89"/>
        <v>#N/A</v>
      </c>
      <c r="KM50" s="165" t="e">
        <f t="shared" si="89"/>
        <v>#N/A</v>
      </c>
      <c r="KN50" s="165" t="e">
        <f t="shared" si="89"/>
        <v>#N/A</v>
      </c>
      <c r="KO50" s="165" t="e">
        <f t="shared" si="89"/>
        <v>#N/A</v>
      </c>
      <c r="KP50" s="165" t="e">
        <f t="shared" si="89"/>
        <v>#N/A</v>
      </c>
      <c r="KQ50" s="165" t="e">
        <f t="shared" si="89"/>
        <v>#N/A</v>
      </c>
      <c r="KR50" s="165" t="e">
        <f t="shared" si="89"/>
        <v>#N/A</v>
      </c>
      <c r="KS50" s="165" t="e">
        <f t="shared" si="89"/>
        <v>#N/A</v>
      </c>
      <c r="KT50" s="165" t="e">
        <f t="shared" si="89"/>
        <v>#N/A</v>
      </c>
      <c r="KU50" s="165" t="e">
        <f t="shared" si="89"/>
        <v>#N/A</v>
      </c>
      <c r="KV50" s="165" t="e">
        <f t="shared" si="89"/>
        <v>#N/A</v>
      </c>
      <c r="KW50" s="165" t="e">
        <f t="shared" si="89"/>
        <v>#N/A</v>
      </c>
      <c r="KX50" s="165" t="e">
        <f t="shared" si="89"/>
        <v>#N/A</v>
      </c>
      <c r="KY50" s="165" t="e">
        <f t="shared" si="89"/>
        <v>#N/A</v>
      </c>
      <c r="KZ50" s="165" t="e">
        <f t="shared" si="80"/>
        <v>#N/A</v>
      </c>
      <c r="LA50" s="165" t="e">
        <f t="shared" si="80"/>
        <v>#N/A</v>
      </c>
      <c r="LB50" s="165" t="e">
        <f t="shared" si="80"/>
        <v>#N/A</v>
      </c>
      <c r="LC50" s="165" t="e">
        <f t="shared" si="80"/>
        <v>#N/A</v>
      </c>
      <c r="LD50" s="165" t="e">
        <f t="shared" si="80"/>
        <v>#N/A</v>
      </c>
      <c r="LE50" s="165" t="e">
        <f t="shared" si="80"/>
        <v>#N/A</v>
      </c>
      <c r="LF50" s="165" t="e">
        <f t="shared" si="80"/>
        <v>#N/A</v>
      </c>
      <c r="LG50" s="165" t="e">
        <f t="shared" si="80"/>
        <v>#N/A</v>
      </c>
      <c r="LH50" s="165" t="e">
        <f t="shared" si="80"/>
        <v>#N/A</v>
      </c>
      <c r="LI50" s="165" t="e">
        <f t="shared" si="80"/>
        <v>#N/A</v>
      </c>
      <c r="LJ50" s="165" t="e">
        <f t="shared" si="80"/>
        <v>#N/A</v>
      </c>
      <c r="LK50" s="165" t="e">
        <f t="shared" si="80"/>
        <v>#N/A</v>
      </c>
      <c r="LL50" s="165" t="e">
        <f t="shared" si="80"/>
        <v>#N/A</v>
      </c>
      <c r="LM50" s="165" t="e">
        <f t="shared" si="80"/>
        <v>#N/A</v>
      </c>
      <c r="LN50" s="165" t="e">
        <f t="shared" si="90"/>
        <v>#N/A</v>
      </c>
      <c r="LO50" s="165" t="e">
        <f t="shared" si="90"/>
        <v>#N/A</v>
      </c>
      <c r="LP50" s="165" t="e">
        <f t="shared" si="90"/>
        <v>#N/A</v>
      </c>
      <c r="LQ50" s="165" t="e">
        <f t="shared" si="91"/>
        <v>#N/A</v>
      </c>
      <c r="LR50" s="165" t="e">
        <f t="shared" si="91"/>
        <v>#N/A</v>
      </c>
      <c r="LS50" s="165" t="e">
        <f t="shared" si="91"/>
        <v>#N/A</v>
      </c>
      <c r="LT50" s="165" t="e">
        <f t="shared" si="91"/>
        <v>#N/A</v>
      </c>
      <c r="LU50" s="165" t="e">
        <f t="shared" si="91"/>
        <v>#N/A</v>
      </c>
      <c r="LV50" s="165" t="e">
        <f t="shared" si="91"/>
        <v>#N/A</v>
      </c>
      <c r="LW50" s="165" t="e">
        <f t="shared" si="91"/>
        <v>#N/A</v>
      </c>
      <c r="LX50" s="165" t="e">
        <f t="shared" si="91"/>
        <v>#N/A</v>
      </c>
      <c r="LY50" s="165" t="e">
        <f t="shared" si="91"/>
        <v>#N/A</v>
      </c>
      <c r="LZ50" s="165" t="e">
        <f t="shared" si="91"/>
        <v>#N/A</v>
      </c>
      <c r="MA50" s="165" t="e">
        <f t="shared" si="91"/>
        <v>#N/A</v>
      </c>
      <c r="MB50" s="165" t="e">
        <f t="shared" si="91"/>
        <v>#N/A</v>
      </c>
      <c r="MC50" s="165" t="e">
        <f t="shared" si="91"/>
        <v>#N/A</v>
      </c>
      <c r="MD50" s="165" t="e">
        <f t="shared" si="91"/>
        <v>#N/A</v>
      </c>
      <c r="ME50" s="165" t="e">
        <f t="shared" si="91"/>
        <v>#N/A</v>
      </c>
      <c r="MF50" s="165" t="e">
        <f t="shared" si="81"/>
        <v>#N/A</v>
      </c>
      <c r="MG50" s="165" t="e">
        <f t="shared" si="81"/>
        <v>#N/A</v>
      </c>
      <c r="MH50" s="165" t="e">
        <f t="shared" si="81"/>
        <v>#N/A</v>
      </c>
      <c r="MI50" s="165" t="e">
        <f t="shared" si="81"/>
        <v>#N/A</v>
      </c>
      <c r="MJ50" s="165" t="e">
        <f t="shared" si="81"/>
        <v>#N/A</v>
      </c>
      <c r="MK50" s="165" t="e">
        <f t="shared" si="81"/>
        <v>#N/A</v>
      </c>
      <c r="ML50" s="165" t="e">
        <f t="shared" si="81"/>
        <v>#N/A</v>
      </c>
      <c r="MM50" s="165" t="e">
        <f t="shared" si="81"/>
        <v>#N/A</v>
      </c>
      <c r="MN50" s="165" t="e">
        <f t="shared" si="81"/>
        <v>#N/A</v>
      </c>
      <c r="MO50" s="165" t="e">
        <f t="shared" si="81"/>
        <v>#N/A</v>
      </c>
      <c r="MP50" s="165" t="e">
        <f t="shared" si="81"/>
        <v>#N/A</v>
      </c>
      <c r="MQ50" s="165" t="e">
        <f t="shared" si="81"/>
        <v>#N/A</v>
      </c>
      <c r="MR50" s="165" t="e">
        <f t="shared" si="81"/>
        <v>#N/A</v>
      </c>
      <c r="MS50" s="165" t="e">
        <f t="shared" si="81"/>
        <v>#N/A</v>
      </c>
      <c r="MT50" s="165" t="e">
        <f t="shared" si="81"/>
        <v>#N/A</v>
      </c>
      <c r="MU50" s="165" t="e">
        <f t="shared" si="81"/>
        <v>#N/A</v>
      </c>
      <c r="MV50" s="165" t="e">
        <f t="shared" si="92"/>
        <v>#N/A</v>
      </c>
      <c r="MW50" s="165" t="e">
        <f t="shared" si="92"/>
        <v>#N/A</v>
      </c>
      <c r="MX50" s="165" t="e">
        <f t="shared" si="92"/>
        <v>#N/A</v>
      </c>
      <c r="MY50" s="165" t="e">
        <f t="shared" si="92"/>
        <v>#N/A</v>
      </c>
      <c r="MZ50" s="165" t="e">
        <f t="shared" si="92"/>
        <v>#N/A</v>
      </c>
      <c r="NA50" s="165" t="e">
        <f t="shared" si="92"/>
        <v>#N/A</v>
      </c>
      <c r="NB50" s="165" t="e">
        <f t="shared" si="92"/>
        <v>#N/A</v>
      </c>
      <c r="NC50" s="165" t="e">
        <f t="shared" si="92"/>
        <v>#N/A</v>
      </c>
      <c r="ND50" s="165" t="e">
        <f t="shared" si="92"/>
        <v>#N/A</v>
      </c>
      <c r="NE50" s="165" t="e">
        <f t="shared" si="92"/>
        <v>#N/A</v>
      </c>
      <c r="NF50" s="165" t="e">
        <f t="shared" si="92"/>
        <v>#N/A</v>
      </c>
      <c r="NG50" s="165" t="e">
        <f t="shared" si="92"/>
        <v>#N/A</v>
      </c>
      <c r="NH50" s="165" t="e">
        <f t="shared" si="92"/>
        <v>#N/A</v>
      </c>
      <c r="NI50" s="165" t="e">
        <f t="shared" si="92"/>
        <v>#N/A</v>
      </c>
      <c r="NJ50" s="165" t="e">
        <f t="shared" si="92"/>
        <v>#N/A</v>
      </c>
      <c r="NK50" s="165" t="e">
        <f t="shared" si="92"/>
        <v>#N/A</v>
      </c>
      <c r="NL50" s="165" t="e">
        <f t="shared" si="82"/>
        <v>#N/A</v>
      </c>
      <c r="NM50" s="165" t="e">
        <f t="shared" si="82"/>
        <v>#N/A</v>
      </c>
      <c r="NN50" s="165" t="e">
        <f t="shared" si="82"/>
        <v>#N/A</v>
      </c>
      <c r="NO50" s="165" t="e">
        <f t="shared" si="82"/>
        <v>#N/A</v>
      </c>
      <c r="NP50" s="165" t="e">
        <f t="shared" si="82"/>
        <v>#N/A</v>
      </c>
      <c r="NQ50" s="165" t="e">
        <f t="shared" si="82"/>
        <v>#N/A</v>
      </c>
      <c r="NR50" s="165" t="e">
        <f t="shared" si="82"/>
        <v>#N/A</v>
      </c>
      <c r="NS50" s="165" t="e">
        <f t="shared" si="82"/>
        <v>#N/A</v>
      </c>
      <c r="NT50" s="165" t="e">
        <f t="shared" si="82"/>
        <v>#N/A</v>
      </c>
      <c r="NU50" s="165" t="e">
        <f t="shared" si="82"/>
        <v>#N/A</v>
      </c>
      <c r="NV50" s="165" t="e">
        <f t="shared" si="82"/>
        <v>#N/A</v>
      </c>
      <c r="NW50" s="165" t="e">
        <f t="shared" si="82"/>
        <v>#N/A</v>
      </c>
      <c r="NX50" s="165" t="e">
        <f t="shared" si="82"/>
        <v>#N/A</v>
      </c>
      <c r="NY50" s="165" t="e">
        <f t="shared" si="82"/>
        <v>#N/A</v>
      </c>
      <c r="NZ50" s="165" t="e">
        <f t="shared" si="93"/>
        <v>#N/A</v>
      </c>
      <c r="OA50" s="165" t="e">
        <f t="shared" si="93"/>
        <v>#N/A</v>
      </c>
      <c r="OB50" s="165" t="e">
        <f t="shared" si="93"/>
        <v>#N/A</v>
      </c>
      <c r="OC50" s="165" t="e">
        <f t="shared" si="94"/>
        <v>#N/A</v>
      </c>
      <c r="OD50" s="165" t="e">
        <f t="shared" si="94"/>
        <v>#N/A</v>
      </c>
      <c r="OE50" s="165" t="e">
        <f t="shared" si="94"/>
        <v>#N/A</v>
      </c>
      <c r="OF50" s="165" t="e">
        <f t="shared" si="94"/>
        <v>#N/A</v>
      </c>
      <c r="OG50" s="165" t="e">
        <f t="shared" si="94"/>
        <v>#N/A</v>
      </c>
      <c r="OH50" s="165" t="e">
        <f t="shared" si="94"/>
        <v>#N/A</v>
      </c>
      <c r="OI50" s="165" t="e">
        <f t="shared" si="94"/>
        <v>#N/A</v>
      </c>
      <c r="OJ50" s="165" t="e">
        <f t="shared" si="94"/>
        <v>#N/A</v>
      </c>
      <c r="OK50" s="165" t="e">
        <f t="shared" si="94"/>
        <v>#N/A</v>
      </c>
      <c r="OL50" s="165" t="e">
        <f t="shared" si="94"/>
        <v>#N/A</v>
      </c>
      <c r="OM50" s="165" t="e">
        <f t="shared" si="94"/>
        <v>#N/A</v>
      </c>
      <c r="ON50" s="165" t="e">
        <f t="shared" si="94"/>
        <v>#N/A</v>
      </c>
      <c r="OO50" s="165" t="e">
        <f t="shared" si="94"/>
        <v>#N/A</v>
      </c>
      <c r="OP50" s="165" t="e">
        <f t="shared" si="94"/>
        <v>#N/A</v>
      </c>
      <c r="OQ50" s="165" t="e">
        <f t="shared" si="94"/>
        <v>#N/A</v>
      </c>
      <c r="OR50" s="165" t="e">
        <f t="shared" si="83"/>
        <v>#N/A</v>
      </c>
      <c r="OS50" s="165" t="e">
        <f t="shared" si="83"/>
        <v>#N/A</v>
      </c>
      <c r="OT50" s="165" t="e">
        <f t="shared" si="83"/>
        <v>#N/A</v>
      </c>
      <c r="OU50" s="165" t="e">
        <f t="shared" si="83"/>
        <v>#N/A</v>
      </c>
      <c r="OV50" s="165" t="e">
        <f t="shared" si="83"/>
        <v>#N/A</v>
      </c>
      <c r="OW50" s="165" t="e">
        <f t="shared" si="83"/>
        <v>#N/A</v>
      </c>
      <c r="OX50" s="165" t="e">
        <f t="shared" si="83"/>
        <v>#N/A</v>
      </c>
      <c r="OY50" s="165" t="e">
        <f t="shared" si="83"/>
        <v>#N/A</v>
      </c>
      <c r="OZ50" s="165" t="e">
        <f t="shared" si="83"/>
        <v>#N/A</v>
      </c>
      <c r="PA50" s="165" t="e">
        <f t="shared" si="83"/>
        <v>#N/A</v>
      </c>
      <c r="PB50" s="165" t="e">
        <f t="shared" si="83"/>
        <v>#N/A</v>
      </c>
      <c r="PC50" s="165" t="e">
        <f t="shared" si="83"/>
        <v>#N/A</v>
      </c>
      <c r="PD50" s="165" t="e">
        <f t="shared" si="83"/>
        <v>#N/A</v>
      </c>
      <c r="PE50" s="165" t="e">
        <f t="shared" si="83"/>
        <v>#N/A</v>
      </c>
      <c r="PF50" s="165" t="e">
        <f t="shared" si="83"/>
        <v>#N/A</v>
      </c>
      <c r="PG50" s="165" t="e">
        <f t="shared" si="83"/>
        <v>#N/A</v>
      </c>
      <c r="PH50" s="165" t="e">
        <f t="shared" si="95"/>
        <v>#N/A</v>
      </c>
      <c r="PI50" s="165" t="e">
        <f t="shared" si="95"/>
        <v>#N/A</v>
      </c>
      <c r="PJ50" s="165" t="e">
        <f t="shared" si="95"/>
        <v>#N/A</v>
      </c>
      <c r="PK50" s="165" t="e">
        <f t="shared" si="95"/>
        <v>#N/A</v>
      </c>
      <c r="PL50" s="165" t="e">
        <f t="shared" si="95"/>
        <v>#N/A</v>
      </c>
      <c r="PM50" s="165" t="e">
        <f t="shared" si="95"/>
        <v>#N/A</v>
      </c>
      <c r="PN50" s="165" t="e">
        <f t="shared" si="95"/>
        <v>#N/A</v>
      </c>
      <c r="PO50" s="165" t="e">
        <f t="shared" si="95"/>
        <v>#N/A</v>
      </c>
    </row>
    <row r="51" spans="1:431" hidden="1" x14ac:dyDescent="0.45">
      <c r="A51" s="362"/>
      <c r="B51" s="368" t="str">
        <f>IF($R51="","",ROUND(_xlfn.NORM.INV(ABS(VLOOKUP($T$1,VLookups!$A$43:$B$44,2,FALSE)-B$2),$N51,$R51),0))</f>
        <v/>
      </c>
      <c r="C51" s="374" t="str">
        <f t="shared" si="36"/>
        <v/>
      </c>
      <c r="D51" s="375" t="str">
        <f t="shared" si="37"/>
        <v/>
      </c>
      <c r="E51" s="105"/>
      <c r="F51" s="113"/>
      <c r="G51" s="118" t="str">
        <f t="shared" si="30"/>
        <v/>
      </c>
      <c r="H51" s="91"/>
      <c r="I51" s="118" t="str">
        <f t="shared" si="31"/>
        <v/>
      </c>
      <c r="J51" s="113"/>
      <c r="K51" s="106"/>
      <c r="L51" s="120" t="str">
        <f t="shared" si="0"/>
        <v/>
      </c>
      <c r="M51" s="120" t="str">
        <f t="shared" si="1"/>
        <v/>
      </c>
      <c r="N51" s="71" t="str">
        <f t="shared" si="32"/>
        <v/>
      </c>
      <c r="O51" s="23"/>
      <c r="P51" s="55"/>
      <c r="Q51" s="298"/>
      <c r="R51" s="72" t="str">
        <f>IF(AND(G51&gt;0,H51&gt;0,I51&gt;0),IF(ISBLANK(Q51),IF(ISBLANK(O51),"",(I51-G51)*VLOOKUP(O51,VLookups!$A$4:$B$13,2,FALSE)),Q51),"")</f>
        <v/>
      </c>
      <c r="S51" s="73" t="str">
        <f t="shared" si="2"/>
        <v/>
      </c>
      <c r="T51" s="91"/>
      <c r="U51" s="265" t="str">
        <f>IF(AND(T51&gt;0,H51&gt;0,NOT(R51="")),ABS(VLOOKUP($T$1,VLookups!$A$43:$B$44,2,FALSE)-_xlfn.NORM.DIST(T51,N51,R51,TRUE)),"")</f>
        <v/>
      </c>
      <c r="V51" s="90" t="str">
        <f>IF(AND($G51&gt;0,$H51&gt;0,$I51&gt;0,NOT(ISBLANK($O51))),_xlfn.NORM.INV(ABS(VLOOKUP($T$1,VLookups!$A$43:$B$44,2,FALSE)-V$3),$N51,$R51),"")</f>
        <v/>
      </c>
      <c r="W51" s="89" t="str">
        <f>IF(AND($G51&gt;0,$H51&gt;0,$I51&gt;0,NOT(ISBLANK($O51))),_xlfn.NORM.INV(ABS(VLOOKUP($T$1,VLookups!$A$43:$B$44,2,FALSE)-W$3),$N51,$R51),"")</f>
        <v/>
      </c>
      <c r="X51" s="90" t="str">
        <f>IF(AND($G51&gt;0,$H51&gt;0,$I51&gt;0,NOT(ISBLANK($O51))),_xlfn.NORM.INV(ABS(VLOOKUP($T$1,VLookups!$A$43:$B$44,2,FALSE)-X$3),$N51,$R51),"")</f>
        <v/>
      </c>
      <c r="Y51" s="89" t="str">
        <f>IF(AND($G51&gt;0,$H51&gt;0,$I51&gt;0,NOT(ISBLANK($O51))),_xlfn.NORM.INV(ABS(VLOOKUP($T$1,VLookups!$A$43:$B$44,2,FALSE)-Y$3),$N51,$R51),"")</f>
        <v/>
      </c>
      <c r="Z51" s="90" t="str">
        <f>IF(AND($G51&gt;0,$H51&gt;0,$I51&gt;0,NOT(ISBLANK($O51))),_xlfn.NORM.INV(ABS(VLOOKUP($T$1,VLookups!$A$43:$B$44,2,FALSE)-Z$3),$N51,$R51),"")</f>
        <v/>
      </c>
      <c r="AA51" s="89" t="str">
        <f>IF(AND($G51&gt;0,$H51&gt;0,$I51&gt;0,NOT(ISBLANK($O51))),_xlfn.NORM.INV(ABS(VLOOKUP($T$1,VLookups!$A$43:$B$44,2,FALSE)-AA$3),$N51,$R51),"")</f>
        <v/>
      </c>
      <c r="AB51" s="5"/>
      <c r="AC51" s="164" t="str">
        <f t="shared" si="33"/>
        <v/>
      </c>
      <c r="AD51" s="47" t="str">
        <f t="shared" si="102"/>
        <v/>
      </c>
      <c r="AE51" s="47" t="str">
        <f t="shared" si="102"/>
        <v/>
      </c>
      <c r="AF51" s="47" t="str">
        <f t="shared" si="102"/>
        <v/>
      </c>
      <c r="AG51" s="47" t="str">
        <f t="shared" si="102"/>
        <v/>
      </c>
      <c r="AH51" s="47" t="str">
        <f t="shared" si="102"/>
        <v/>
      </c>
      <c r="AI51" s="47" t="str">
        <f t="shared" si="102"/>
        <v/>
      </c>
      <c r="AJ51" s="47" t="str">
        <f t="shared" si="102"/>
        <v/>
      </c>
      <c r="AK51" s="47" t="str">
        <f t="shared" si="102"/>
        <v/>
      </c>
      <c r="AL51" s="47" t="str">
        <f t="shared" si="102"/>
        <v/>
      </c>
      <c r="AM51" s="47" t="str">
        <f t="shared" si="102"/>
        <v/>
      </c>
      <c r="AN51" s="47" t="str">
        <f t="shared" si="102"/>
        <v/>
      </c>
      <c r="AO51" s="47" t="str">
        <f t="shared" si="102"/>
        <v/>
      </c>
      <c r="AP51" s="47" t="str">
        <f t="shared" si="102"/>
        <v/>
      </c>
      <c r="AQ51" s="47" t="str">
        <f t="shared" si="102"/>
        <v/>
      </c>
      <c r="AR51" s="47" t="str">
        <f t="shared" si="102"/>
        <v/>
      </c>
      <c r="AS51" s="47" t="str">
        <f t="shared" si="102"/>
        <v/>
      </c>
      <c r="AT51" s="47" t="str">
        <f t="shared" si="98"/>
        <v/>
      </c>
      <c r="AU51" s="47" t="str">
        <f t="shared" si="98"/>
        <v/>
      </c>
      <c r="AV51" s="47" t="str">
        <f t="shared" si="98"/>
        <v/>
      </c>
      <c r="AW51" s="47" t="str">
        <f t="shared" si="98"/>
        <v/>
      </c>
      <c r="AX51" s="47" t="str">
        <f t="shared" si="98"/>
        <v/>
      </c>
      <c r="AY51" s="47" t="str">
        <f t="shared" si="98"/>
        <v/>
      </c>
      <c r="AZ51" s="47" t="str">
        <f t="shared" si="98"/>
        <v/>
      </c>
      <c r="BA51" s="47" t="str">
        <f t="shared" si="98"/>
        <v/>
      </c>
      <c r="BB51" s="47" t="str">
        <f t="shared" si="98"/>
        <v/>
      </c>
      <c r="BC51" s="47" t="str">
        <f t="shared" si="98"/>
        <v/>
      </c>
      <c r="BD51" s="47" t="str">
        <f t="shared" si="98"/>
        <v/>
      </c>
      <c r="BE51" s="47" t="str">
        <f t="shared" si="98"/>
        <v/>
      </c>
      <c r="BF51" s="47" t="str">
        <f t="shared" si="98"/>
        <v/>
      </c>
      <c r="BG51" s="47" t="str">
        <f t="shared" si="98"/>
        <v/>
      </c>
      <c r="BH51" s="47" t="str">
        <f t="shared" si="98"/>
        <v/>
      </c>
      <c r="BI51" s="47" t="str">
        <f t="shared" si="99"/>
        <v/>
      </c>
      <c r="BJ51" s="47" t="str">
        <f t="shared" si="99"/>
        <v/>
      </c>
      <c r="BK51" s="47" t="str">
        <f t="shared" si="99"/>
        <v/>
      </c>
      <c r="BL51" s="47" t="str">
        <f t="shared" si="99"/>
        <v/>
      </c>
      <c r="BM51" s="47" t="str">
        <f t="shared" si="99"/>
        <v/>
      </c>
      <c r="BN51" s="47" t="str">
        <f t="shared" si="99"/>
        <v/>
      </c>
      <c r="BO51" s="47" t="str">
        <f t="shared" si="99"/>
        <v/>
      </c>
      <c r="BP51" s="47" t="str">
        <f t="shared" si="99"/>
        <v/>
      </c>
      <c r="BQ51" s="47" t="str">
        <f t="shared" si="99"/>
        <v/>
      </c>
      <c r="BR51" s="47" t="str">
        <f t="shared" si="99"/>
        <v/>
      </c>
      <c r="BS51" s="47" t="str">
        <f t="shared" si="99"/>
        <v/>
      </c>
      <c r="BT51" s="47" t="str">
        <f t="shared" si="99"/>
        <v/>
      </c>
      <c r="BU51" s="47" t="str">
        <f t="shared" si="99"/>
        <v/>
      </c>
      <c r="BV51" s="47" t="str">
        <f t="shared" si="99"/>
        <v/>
      </c>
      <c r="BW51" s="47" t="str">
        <f t="shared" si="99"/>
        <v/>
      </c>
      <c r="BX51" s="47" t="str">
        <f t="shared" si="99"/>
        <v/>
      </c>
      <c r="BY51" s="47" t="str">
        <f t="shared" si="97"/>
        <v/>
      </c>
      <c r="BZ51" s="47" t="str">
        <f t="shared" si="97"/>
        <v/>
      </c>
      <c r="CA51" s="47" t="str">
        <f t="shared" si="97"/>
        <v/>
      </c>
      <c r="CB51" s="47" t="str">
        <f t="shared" si="97"/>
        <v/>
      </c>
      <c r="CC51" s="47" t="str">
        <f t="shared" si="97"/>
        <v/>
      </c>
      <c r="CD51" s="47" t="str">
        <f t="shared" si="97"/>
        <v/>
      </c>
      <c r="CE51" s="47" t="str">
        <f t="shared" si="97"/>
        <v/>
      </c>
      <c r="CF51" s="47" t="str">
        <f t="shared" si="97"/>
        <v/>
      </c>
      <c r="CG51" s="47" t="str">
        <f t="shared" si="97"/>
        <v/>
      </c>
      <c r="CH51" s="47" t="str">
        <f t="shared" si="97"/>
        <v/>
      </c>
      <c r="CI51" s="47" t="str">
        <f t="shared" si="97"/>
        <v/>
      </c>
      <c r="CJ51" s="47" t="str">
        <f t="shared" si="100"/>
        <v/>
      </c>
      <c r="CK51" s="47" t="str">
        <f t="shared" si="100"/>
        <v/>
      </c>
      <c r="CL51" s="47" t="str">
        <f t="shared" si="100"/>
        <v/>
      </c>
      <c r="CM51" s="47" t="str">
        <f t="shared" si="100"/>
        <v/>
      </c>
      <c r="CN51" s="47" t="str">
        <f t="shared" si="100"/>
        <v/>
      </c>
      <c r="CO51" s="47" t="str">
        <f t="shared" si="100"/>
        <v/>
      </c>
      <c r="CP51" s="47" t="str">
        <f t="shared" si="100"/>
        <v/>
      </c>
      <c r="CQ51" s="47" t="str">
        <f t="shared" si="100"/>
        <v/>
      </c>
      <c r="CR51" s="47" t="str">
        <f t="shared" si="100"/>
        <v/>
      </c>
      <c r="CS51" s="47" t="str">
        <f t="shared" si="100"/>
        <v/>
      </c>
      <c r="CT51" s="47" t="str">
        <f t="shared" si="100"/>
        <v/>
      </c>
      <c r="CU51" s="47" t="str">
        <f t="shared" si="100"/>
        <v/>
      </c>
      <c r="CV51" s="47" t="str">
        <f t="shared" si="100"/>
        <v/>
      </c>
      <c r="CW51" s="47" t="str">
        <f t="shared" si="100"/>
        <v/>
      </c>
      <c r="CX51" s="47" t="str">
        <f t="shared" si="100"/>
        <v/>
      </c>
      <c r="CY51" s="47" t="str">
        <f t="shared" si="100"/>
        <v/>
      </c>
      <c r="CZ51" s="47" t="str">
        <f t="shared" si="101"/>
        <v/>
      </c>
      <c r="DA51" s="47" t="str">
        <f t="shared" si="101"/>
        <v/>
      </c>
      <c r="DB51" s="47" t="str">
        <f t="shared" si="101"/>
        <v/>
      </c>
      <c r="DC51" s="47" t="str">
        <f t="shared" si="101"/>
        <v/>
      </c>
      <c r="DD51" s="47" t="str">
        <f t="shared" si="101"/>
        <v/>
      </c>
      <c r="DE51" s="47" t="str">
        <f t="shared" si="101"/>
        <v/>
      </c>
      <c r="DF51" s="47" t="str">
        <f t="shared" si="101"/>
        <v/>
      </c>
      <c r="DG51" s="47" t="str">
        <f t="shared" si="101"/>
        <v/>
      </c>
      <c r="DH51" s="47" t="str">
        <f t="shared" si="101"/>
        <v/>
      </c>
      <c r="DI51" s="47" t="str">
        <f t="shared" si="101"/>
        <v/>
      </c>
      <c r="DJ51" s="47" t="str">
        <f t="shared" si="101"/>
        <v/>
      </c>
      <c r="DK51" s="47" t="str">
        <f t="shared" si="101"/>
        <v/>
      </c>
      <c r="DL51" s="47" t="str">
        <f t="shared" si="101"/>
        <v/>
      </c>
      <c r="DM51" s="47" t="str">
        <f t="shared" si="101"/>
        <v/>
      </c>
      <c r="DN51" s="47" t="str">
        <f t="shared" si="101"/>
        <v/>
      </c>
      <c r="DO51" s="47" t="str">
        <f t="shared" si="101"/>
        <v/>
      </c>
      <c r="DP51" s="47" t="str">
        <f t="shared" si="84"/>
        <v/>
      </c>
      <c r="DQ51" s="47" t="str">
        <f t="shared" ref="DQ51:DY51" si="105">IF(ISNONTEXT($AC51),DR51-$AC51,"")</f>
        <v/>
      </c>
      <c r="DR51" s="47" t="str">
        <f t="shared" si="105"/>
        <v/>
      </c>
      <c r="DS51" s="47" t="str">
        <f t="shared" si="105"/>
        <v/>
      </c>
      <c r="DT51" s="47" t="str">
        <f t="shared" si="105"/>
        <v/>
      </c>
      <c r="DU51" s="47" t="str">
        <f t="shared" si="105"/>
        <v/>
      </c>
      <c r="DV51" s="47" t="str">
        <f t="shared" si="105"/>
        <v/>
      </c>
      <c r="DW51" s="47" t="str">
        <f t="shared" si="105"/>
        <v/>
      </c>
      <c r="DX51" s="47" t="str">
        <f t="shared" si="105"/>
        <v/>
      </c>
      <c r="DY51" s="47" t="str">
        <f t="shared" si="105"/>
        <v/>
      </c>
      <c r="DZ51" s="179" t="str">
        <f t="shared" si="35"/>
        <v/>
      </c>
      <c r="EA51" s="47" t="str">
        <f t="shared" si="96"/>
        <v/>
      </c>
      <c r="EB51" s="47" t="str">
        <f t="shared" si="96"/>
        <v/>
      </c>
      <c r="EC51" s="47" t="str">
        <f t="shared" si="96"/>
        <v/>
      </c>
      <c r="ED51" s="47" t="str">
        <f t="shared" si="96"/>
        <v/>
      </c>
      <c r="EE51" s="47" t="str">
        <f t="shared" si="96"/>
        <v/>
      </c>
      <c r="EF51" s="47" t="str">
        <f t="shared" si="96"/>
        <v/>
      </c>
      <c r="EG51" s="47" t="str">
        <f t="shared" si="96"/>
        <v/>
      </c>
      <c r="EH51" s="47" t="str">
        <f t="shared" si="96"/>
        <v/>
      </c>
      <c r="EI51" s="47" t="str">
        <f t="shared" si="96"/>
        <v/>
      </c>
      <c r="EJ51" s="47" t="str">
        <f t="shared" si="96"/>
        <v/>
      </c>
      <c r="EK51" s="47" t="str">
        <f t="shared" si="96"/>
        <v/>
      </c>
      <c r="EL51" s="47" t="str">
        <f t="shared" si="96"/>
        <v/>
      </c>
      <c r="EM51" s="47" t="str">
        <f t="shared" si="96"/>
        <v/>
      </c>
      <c r="EN51" s="47" t="str">
        <f t="shared" si="96"/>
        <v/>
      </c>
      <c r="EO51" s="47" t="str">
        <f t="shared" si="96"/>
        <v/>
      </c>
      <c r="EP51" s="47" t="str">
        <f t="shared" si="86"/>
        <v/>
      </c>
      <c r="EQ51" s="47" t="str">
        <f t="shared" si="86"/>
        <v/>
      </c>
      <c r="ER51" s="47" t="str">
        <f t="shared" si="86"/>
        <v/>
      </c>
      <c r="ES51" s="47" t="str">
        <f t="shared" si="86"/>
        <v/>
      </c>
      <c r="ET51" s="47" t="str">
        <f t="shared" si="86"/>
        <v/>
      </c>
      <c r="EU51" s="47" t="str">
        <f t="shared" si="86"/>
        <v/>
      </c>
      <c r="EV51" s="47" t="str">
        <f t="shared" si="86"/>
        <v/>
      </c>
      <c r="EW51" s="47" t="str">
        <f t="shared" si="86"/>
        <v/>
      </c>
      <c r="EX51" s="47" t="str">
        <f t="shared" si="86"/>
        <v/>
      </c>
      <c r="EY51" s="47" t="str">
        <f t="shared" si="86"/>
        <v/>
      </c>
      <c r="EZ51" s="47" t="str">
        <f t="shared" si="86"/>
        <v/>
      </c>
      <c r="FA51" s="47" t="str">
        <f t="shared" si="86"/>
        <v/>
      </c>
      <c r="FB51" s="47" t="str">
        <f t="shared" si="86"/>
        <v/>
      </c>
      <c r="FC51" s="47" t="str">
        <f t="shared" si="86"/>
        <v/>
      </c>
      <c r="FD51" s="47" t="str">
        <f t="shared" si="73"/>
        <v/>
      </c>
      <c r="FE51" s="47" t="str">
        <f t="shared" si="73"/>
        <v/>
      </c>
      <c r="FF51" s="47" t="str">
        <f t="shared" si="73"/>
        <v/>
      </c>
      <c r="FG51" s="47" t="str">
        <f t="shared" si="73"/>
        <v/>
      </c>
      <c r="FH51" s="47" t="str">
        <f t="shared" si="73"/>
        <v/>
      </c>
      <c r="FI51" s="47" t="str">
        <f t="shared" si="73"/>
        <v/>
      </c>
      <c r="FJ51" s="47" t="str">
        <f t="shared" si="73"/>
        <v/>
      </c>
      <c r="FK51" s="47" t="str">
        <f t="shared" si="73"/>
        <v/>
      </c>
      <c r="FL51" s="47" t="str">
        <f t="shared" si="73"/>
        <v/>
      </c>
      <c r="FM51" s="47" t="str">
        <f t="shared" si="73"/>
        <v/>
      </c>
      <c r="FN51" s="47" t="str">
        <f t="shared" si="73"/>
        <v/>
      </c>
      <c r="FO51" s="47" t="str">
        <f t="shared" si="73"/>
        <v/>
      </c>
      <c r="FP51" s="47" t="str">
        <f t="shared" si="73"/>
        <v/>
      </c>
      <c r="FQ51" s="47" t="str">
        <f t="shared" ref="FQ51:GF67" si="106">IF(ISNONTEXT($AC51),FP51+$AC51,"")</f>
        <v/>
      </c>
      <c r="FR51" s="47" t="str">
        <f t="shared" si="106"/>
        <v/>
      </c>
      <c r="FS51" s="47" t="str">
        <f t="shared" si="106"/>
        <v/>
      </c>
      <c r="FT51" s="47" t="str">
        <f t="shared" si="74"/>
        <v/>
      </c>
      <c r="FU51" s="47" t="str">
        <f t="shared" si="74"/>
        <v/>
      </c>
      <c r="FV51" s="47" t="str">
        <f t="shared" si="74"/>
        <v/>
      </c>
      <c r="FW51" s="47" t="str">
        <f t="shared" si="74"/>
        <v/>
      </c>
      <c r="FX51" s="47" t="str">
        <f t="shared" si="74"/>
        <v/>
      </c>
      <c r="FY51" s="47" t="str">
        <f t="shared" si="74"/>
        <v/>
      </c>
      <c r="FZ51" s="47" t="str">
        <f t="shared" si="74"/>
        <v/>
      </c>
      <c r="GA51" s="47" t="str">
        <f t="shared" si="74"/>
        <v/>
      </c>
      <c r="GB51" s="47" t="str">
        <f t="shared" si="74"/>
        <v/>
      </c>
      <c r="GC51" s="47" t="str">
        <f t="shared" si="74"/>
        <v/>
      </c>
      <c r="GD51" s="47" t="str">
        <f t="shared" si="74"/>
        <v/>
      </c>
      <c r="GE51" s="47" t="str">
        <f t="shared" si="74"/>
        <v/>
      </c>
      <c r="GF51" s="47" t="str">
        <f t="shared" si="74"/>
        <v/>
      </c>
      <c r="GG51" s="47" t="str">
        <f t="shared" ref="GG51:GV67" si="107">IF(ISNONTEXT($AC51),GF51+$AC51,"")</f>
        <v/>
      </c>
      <c r="GH51" s="47" t="str">
        <f t="shared" si="107"/>
        <v/>
      </c>
      <c r="GI51" s="47" t="str">
        <f t="shared" si="107"/>
        <v/>
      </c>
      <c r="GJ51" s="47" t="str">
        <f t="shared" si="75"/>
        <v/>
      </c>
      <c r="GK51" s="47" t="str">
        <f t="shared" si="75"/>
        <v/>
      </c>
      <c r="GL51" s="47" t="str">
        <f t="shared" si="75"/>
        <v/>
      </c>
      <c r="GM51" s="47" t="str">
        <f t="shared" si="75"/>
        <v/>
      </c>
      <c r="GN51" s="47" t="str">
        <f t="shared" si="75"/>
        <v/>
      </c>
      <c r="GO51" s="47" t="str">
        <f t="shared" si="75"/>
        <v/>
      </c>
      <c r="GP51" s="47" t="str">
        <f t="shared" si="75"/>
        <v/>
      </c>
      <c r="GQ51" s="47" t="str">
        <f t="shared" si="75"/>
        <v/>
      </c>
      <c r="GR51" s="47" t="str">
        <f t="shared" si="75"/>
        <v/>
      </c>
      <c r="GS51" s="47" t="str">
        <f t="shared" si="75"/>
        <v/>
      </c>
      <c r="GT51" s="47" t="str">
        <f t="shared" si="75"/>
        <v/>
      </c>
      <c r="GU51" s="47" t="str">
        <f t="shared" si="75"/>
        <v/>
      </c>
      <c r="GV51" s="47" t="str">
        <f t="shared" si="75"/>
        <v/>
      </c>
      <c r="GW51" s="47" t="str">
        <f t="shared" ref="GW51:HL67" si="108">IF(ISNONTEXT($AC51),GV51+$AC51,"")</f>
        <v/>
      </c>
      <c r="GX51" s="47" t="str">
        <f t="shared" si="108"/>
        <v/>
      </c>
      <c r="GY51" s="47" t="str">
        <f t="shared" si="108"/>
        <v/>
      </c>
      <c r="GZ51" s="47" t="str">
        <f t="shared" si="76"/>
        <v/>
      </c>
      <c r="HA51" s="47" t="str">
        <f t="shared" si="76"/>
        <v/>
      </c>
      <c r="HB51" s="47" t="str">
        <f t="shared" si="76"/>
        <v/>
      </c>
      <c r="HC51" s="47" t="str">
        <f t="shared" si="76"/>
        <v/>
      </c>
      <c r="HD51" s="47" t="str">
        <f t="shared" si="76"/>
        <v/>
      </c>
      <c r="HE51" s="47" t="str">
        <f t="shared" si="76"/>
        <v/>
      </c>
      <c r="HF51" s="47" t="str">
        <f t="shared" si="76"/>
        <v/>
      </c>
      <c r="HG51" s="47" t="str">
        <f t="shared" si="76"/>
        <v/>
      </c>
      <c r="HH51" s="47" t="str">
        <f t="shared" si="76"/>
        <v/>
      </c>
      <c r="HI51" s="47" t="str">
        <f t="shared" si="76"/>
        <v/>
      </c>
      <c r="HJ51" s="47" t="str">
        <f t="shared" si="76"/>
        <v/>
      </c>
      <c r="HK51" s="47" t="str">
        <f t="shared" si="76"/>
        <v/>
      </c>
      <c r="HL51" s="47" t="str">
        <f t="shared" si="76"/>
        <v/>
      </c>
      <c r="HM51" s="47" t="str">
        <f t="shared" ref="HM51:HU103" si="109">IF(ISNONTEXT($AC51),HL51+$AC51,"")</f>
        <v/>
      </c>
      <c r="HN51" s="47" t="str">
        <f t="shared" si="109"/>
        <v/>
      </c>
      <c r="HO51" s="47" t="str">
        <f t="shared" si="109"/>
        <v/>
      </c>
      <c r="HP51" s="47" t="str">
        <f t="shared" si="77"/>
        <v/>
      </c>
      <c r="HQ51" s="47" t="str">
        <f t="shared" si="77"/>
        <v/>
      </c>
      <c r="HR51" s="47" t="str">
        <f t="shared" si="46"/>
        <v/>
      </c>
      <c r="HS51" s="47" t="str">
        <f t="shared" si="16"/>
        <v/>
      </c>
      <c r="HT51" s="47" t="str">
        <f t="shared" si="16"/>
        <v/>
      </c>
      <c r="HU51" s="47" t="str">
        <f t="shared" si="16"/>
        <v/>
      </c>
      <c r="HV51" s="47" t="str">
        <f t="shared" si="16"/>
        <v/>
      </c>
      <c r="HW51" s="165" t="e">
        <f t="shared" si="104"/>
        <v>#N/A</v>
      </c>
      <c r="HX51" s="165" t="e">
        <f t="shared" si="104"/>
        <v>#N/A</v>
      </c>
      <c r="HY51" s="165" t="e">
        <f t="shared" si="104"/>
        <v>#N/A</v>
      </c>
      <c r="HZ51" s="165" t="e">
        <f t="shared" si="104"/>
        <v>#N/A</v>
      </c>
      <c r="IA51" s="165" t="e">
        <f t="shared" si="103"/>
        <v>#N/A</v>
      </c>
      <c r="IB51" s="165" t="e">
        <f t="shared" si="103"/>
        <v>#N/A</v>
      </c>
      <c r="IC51" s="165" t="e">
        <f t="shared" si="103"/>
        <v>#N/A</v>
      </c>
      <c r="ID51" s="165" t="e">
        <f t="shared" si="103"/>
        <v>#N/A</v>
      </c>
      <c r="IE51" s="165" t="e">
        <f t="shared" si="103"/>
        <v>#N/A</v>
      </c>
      <c r="IF51" s="165" t="e">
        <f t="shared" si="103"/>
        <v>#N/A</v>
      </c>
      <c r="IG51" s="165" t="e">
        <f t="shared" si="103"/>
        <v>#N/A</v>
      </c>
      <c r="IH51" s="165" t="e">
        <f t="shared" si="103"/>
        <v>#N/A</v>
      </c>
      <c r="II51" s="165" t="e">
        <f t="shared" si="103"/>
        <v>#N/A</v>
      </c>
      <c r="IJ51" s="165" t="e">
        <f t="shared" si="103"/>
        <v>#N/A</v>
      </c>
      <c r="IK51" s="165" t="e">
        <f t="shared" si="103"/>
        <v>#N/A</v>
      </c>
      <c r="IL51" s="165" t="e">
        <f t="shared" si="103"/>
        <v>#N/A</v>
      </c>
      <c r="IM51" s="165" t="e">
        <f t="shared" si="103"/>
        <v>#N/A</v>
      </c>
      <c r="IN51" s="165" t="e">
        <f t="shared" si="103"/>
        <v>#N/A</v>
      </c>
      <c r="IO51" s="165" t="e">
        <f t="shared" si="103"/>
        <v>#N/A</v>
      </c>
      <c r="IP51" s="165" t="e">
        <f t="shared" ref="IP51:JE66" si="110">IF(ISNONTEXT($R51),_xlfn.NORM.DIST(AW51,$N51,$R51,FALSE),NA())</f>
        <v>#N/A</v>
      </c>
      <c r="IQ51" s="165" t="e">
        <f t="shared" si="110"/>
        <v>#N/A</v>
      </c>
      <c r="IR51" s="165" t="e">
        <f t="shared" si="110"/>
        <v>#N/A</v>
      </c>
      <c r="IS51" s="165" t="e">
        <f t="shared" si="110"/>
        <v>#N/A</v>
      </c>
      <c r="IT51" s="165" t="e">
        <f t="shared" si="110"/>
        <v>#N/A</v>
      </c>
      <c r="IU51" s="165" t="e">
        <f t="shared" si="110"/>
        <v>#N/A</v>
      </c>
      <c r="IV51" s="165" t="e">
        <f t="shared" si="110"/>
        <v>#N/A</v>
      </c>
      <c r="IW51" s="165" t="e">
        <f t="shared" si="110"/>
        <v>#N/A</v>
      </c>
      <c r="IX51" s="165" t="e">
        <f t="shared" si="110"/>
        <v>#N/A</v>
      </c>
      <c r="IY51" s="165" t="e">
        <f t="shared" si="110"/>
        <v>#N/A</v>
      </c>
      <c r="IZ51" s="165" t="e">
        <f t="shared" si="110"/>
        <v>#N/A</v>
      </c>
      <c r="JA51" s="165" t="e">
        <f t="shared" si="110"/>
        <v>#N/A</v>
      </c>
      <c r="JB51" s="165" t="e">
        <f t="shared" si="110"/>
        <v>#N/A</v>
      </c>
      <c r="JC51" s="165" t="e">
        <f t="shared" si="110"/>
        <v>#N/A</v>
      </c>
      <c r="JD51" s="165" t="e">
        <f t="shared" si="110"/>
        <v>#N/A</v>
      </c>
      <c r="JE51" s="165" t="e">
        <f t="shared" si="88"/>
        <v>#N/A</v>
      </c>
      <c r="JF51" s="165" t="e">
        <f t="shared" si="88"/>
        <v>#N/A</v>
      </c>
      <c r="JG51" s="165" t="e">
        <f t="shared" si="88"/>
        <v>#N/A</v>
      </c>
      <c r="JH51" s="165" t="e">
        <f t="shared" si="88"/>
        <v>#N/A</v>
      </c>
      <c r="JI51" s="165" t="e">
        <f t="shared" si="88"/>
        <v>#N/A</v>
      </c>
      <c r="JJ51" s="165" t="e">
        <f t="shared" si="88"/>
        <v>#N/A</v>
      </c>
      <c r="JK51" s="165" t="e">
        <f t="shared" si="88"/>
        <v>#N/A</v>
      </c>
      <c r="JL51" s="165" t="e">
        <f t="shared" si="88"/>
        <v>#N/A</v>
      </c>
      <c r="JM51" s="165" t="e">
        <f t="shared" si="88"/>
        <v>#N/A</v>
      </c>
      <c r="JN51" s="165" t="e">
        <f t="shared" si="88"/>
        <v>#N/A</v>
      </c>
      <c r="JO51" s="165" t="e">
        <f t="shared" si="88"/>
        <v>#N/A</v>
      </c>
      <c r="JP51" s="165" t="e">
        <f t="shared" si="88"/>
        <v>#N/A</v>
      </c>
      <c r="JQ51" s="165" t="e">
        <f t="shared" si="88"/>
        <v>#N/A</v>
      </c>
      <c r="JR51" s="165" t="e">
        <f t="shared" si="88"/>
        <v>#N/A</v>
      </c>
      <c r="JS51" s="165" t="e">
        <f t="shared" si="88"/>
        <v>#N/A</v>
      </c>
      <c r="JT51" s="165" t="e">
        <f t="shared" si="88"/>
        <v>#N/A</v>
      </c>
      <c r="JU51" s="165" t="e">
        <f t="shared" ref="JT51:KI66" si="111">IF(ISNONTEXT($R51),_xlfn.NORM.DIST(CB51,$N51,$R51,FALSE),NA())</f>
        <v>#N/A</v>
      </c>
      <c r="JV51" s="165" t="e">
        <f t="shared" si="111"/>
        <v>#N/A</v>
      </c>
      <c r="JW51" s="165" t="e">
        <f t="shared" si="111"/>
        <v>#N/A</v>
      </c>
      <c r="JX51" s="165" t="e">
        <f t="shared" si="111"/>
        <v>#N/A</v>
      </c>
      <c r="JY51" s="165" t="e">
        <f t="shared" si="111"/>
        <v>#N/A</v>
      </c>
      <c r="JZ51" s="165" t="e">
        <f t="shared" si="111"/>
        <v>#N/A</v>
      </c>
      <c r="KA51" s="165" t="e">
        <f t="shared" si="111"/>
        <v>#N/A</v>
      </c>
      <c r="KB51" s="165" t="e">
        <f t="shared" si="111"/>
        <v>#N/A</v>
      </c>
      <c r="KC51" s="165" t="e">
        <f t="shared" si="111"/>
        <v>#N/A</v>
      </c>
      <c r="KD51" s="165" t="e">
        <f t="shared" si="111"/>
        <v>#N/A</v>
      </c>
      <c r="KE51" s="165" t="e">
        <f t="shared" si="111"/>
        <v>#N/A</v>
      </c>
      <c r="KF51" s="165" t="e">
        <f t="shared" si="111"/>
        <v>#N/A</v>
      </c>
      <c r="KG51" s="165" t="e">
        <f t="shared" si="111"/>
        <v>#N/A</v>
      </c>
      <c r="KH51" s="165" t="e">
        <f t="shared" si="111"/>
        <v>#N/A</v>
      </c>
      <c r="KI51" s="165" t="e">
        <f t="shared" si="111"/>
        <v>#N/A</v>
      </c>
      <c r="KJ51" s="165" t="e">
        <f t="shared" si="89"/>
        <v>#N/A</v>
      </c>
      <c r="KK51" s="165" t="e">
        <f t="shared" si="89"/>
        <v>#N/A</v>
      </c>
      <c r="KL51" s="165" t="e">
        <f t="shared" si="89"/>
        <v>#N/A</v>
      </c>
      <c r="KM51" s="165" t="e">
        <f t="shared" si="89"/>
        <v>#N/A</v>
      </c>
      <c r="KN51" s="165" t="e">
        <f t="shared" si="89"/>
        <v>#N/A</v>
      </c>
      <c r="KO51" s="165" t="e">
        <f t="shared" si="89"/>
        <v>#N/A</v>
      </c>
      <c r="KP51" s="165" t="e">
        <f t="shared" si="89"/>
        <v>#N/A</v>
      </c>
      <c r="KQ51" s="165" t="e">
        <f t="shared" si="89"/>
        <v>#N/A</v>
      </c>
      <c r="KR51" s="165" t="e">
        <f t="shared" si="89"/>
        <v>#N/A</v>
      </c>
      <c r="KS51" s="165" t="e">
        <f t="shared" si="89"/>
        <v>#N/A</v>
      </c>
      <c r="KT51" s="165" t="e">
        <f t="shared" si="89"/>
        <v>#N/A</v>
      </c>
      <c r="KU51" s="165" t="e">
        <f t="shared" si="89"/>
        <v>#N/A</v>
      </c>
      <c r="KV51" s="165" t="e">
        <f t="shared" si="89"/>
        <v>#N/A</v>
      </c>
      <c r="KW51" s="165" t="e">
        <f t="shared" si="89"/>
        <v>#N/A</v>
      </c>
      <c r="KX51" s="165" t="e">
        <f t="shared" si="89"/>
        <v>#N/A</v>
      </c>
      <c r="KY51" s="165" t="e">
        <f t="shared" ref="KY51:LN66" si="112">IF(ISNONTEXT($R51),_xlfn.NORM.DIST(DF51,$N51,$R51,FALSE),NA())</f>
        <v>#N/A</v>
      </c>
      <c r="KZ51" s="165" t="e">
        <f t="shared" si="112"/>
        <v>#N/A</v>
      </c>
      <c r="LA51" s="165" t="e">
        <f t="shared" si="112"/>
        <v>#N/A</v>
      </c>
      <c r="LB51" s="165" t="e">
        <f t="shared" si="112"/>
        <v>#N/A</v>
      </c>
      <c r="LC51" s="165" t="e">
        <f t="shared" si="112"/>
        <v>#N/A</v>
      </c>
      <c r="LD51" s="165" t="e">
        <f t="shared" si="112"/>
        <v>#N/A</v>
      </c>
      <c r="LE51" s="165" t="e">
        <f t="shared" si="112"/>
        <v>#N/A</v>
      </c>
      <c r="LF51" s="165" t="e">
        <f t="shared" si="112"/>
        <v>#N/A</v>
      </c>
      <c r="LG51" s="165" t="e">
        <f t="shared" si="112"/>
        <v>#N/A</v>
      </c>
      <c r="LH51" s="165" t="e">
        <f t="shared" si="112"/>
        <v>#N/A</v>
      </c>
      <c r="LI51" s="165" t="e">
        <f t="shared" si="112"/>
        <v>#N/A</v>
      </c>
      <c r="LJ51" s="165" t="e">
        <f t="shared" si="112"/>
        <v>#N/A</v>
      </c>
      <c r="LK51" s="165" t="e">
        <f t="shared" si="112"/>
        <v>#N/A</v>
      </c>
      <c r="LL51" s="165" t="e">
        <f t="shared" si="112"/>
        <v>#N/A</v>
      </c>
      <c r="LM51" s="165" t="e">
        <f t="shared" si="112"/>
        <v>#N/A</v>
      </c>
      <c r="LN51" s="165" t="e">
        <f t="shared" si="112"/>
        <v>#N/A</v>
      </c>
      <c r="LO51" s="165" t="e">
        <f t="shared" si="90"/>
        <v>#N/A</v>
      </c>
      <c r="LP51" s="165" t="e">
        <f t="shared" si="90"/>
        <v>#N/A</v>
      </c>
      <c r="LQ51" s="165" t="e">
        <f t="shared" si="91"/>
        <v>#N/A</v>
      </c>
      <c r="LR51" s="165" t="e">
        <f t="shared" si="91"/>
        <v>#N/A</v>
      </c>
      <c r="LS51" s="165" t="e">
        <f t="shared" si="91"/>
        <v>#N/A</v>
      </c>
      <c r="LT51" s="165" t="e">
        <f t="shared" si="91"/>
        <v>#N/A</v>
      </c>
      <c r="LU51" s="165" t="e">
        <f t="shared" si="91"/>
        <v>#N/A</v>
      </c>
      <c r="LV51" s="165" t="e">
        <f t="shared" si="91"/>
        <v>#N/A</v>
      </c>
      <c r="LW51" s="165" t="e">
        <f t="shared" si="91"/>
        <v>#N/A</v>
      </c>
      <c r="LX51" s="165" t="e">
        <f t="shared" si="91"/>
        <v>#N/A</v>
      </c>
      <c r="LY51" s="165" t="e">
        <f t="shared" si="91"/>
        <v>#N/A</v>
      </c>
      <c r="LZ51" s="165" t="e">
        <f t="shared" si="91"/>
        <v>#N/A</v>
      </c>
      <c r="MA51" s="165" t="e">
        <f t="shared" si="91"/>
        <v>#N/A</v>
      </c>
      <c r="MB51" s="165" t="e">
        <f t="shared" si="91"/>
        <v>#N/A</v>
      </c>
      <c r="MC51" s="165" t="e">
        <f t="shared" si="91"/>
        <v>#N/A</v>
      </c>
      <c r="MD51" s="165" t="e">
        <f t="shared" si="91"/>
        <v>#N/A</v>
      </c>
      <c r="ME51" s="165" t="e">
        <f t="shared" si="91"/>
        <v>#N/A</v>
      </c>
      <c r="MF51" s="165" t="e">
        <f t="shared" si="91"/>
        <v>#N/A</v>
      </c>
      <c r="MG51" s="165" t="e">
        <f t="shared" ref="MF51:MU66" si="113">IF(ISNONTEXT($R51),_xlfn.NORM.DIST(EN51,$N51,$R51,FALSE),NA())</f>
        <v>#N/A</v>
      </c>
      <c r="MH51" s="165" t="e">
        <f t="shared" si="113"/>
        <v>#N/A</v>
      </c>
      <c r="MI51" s="165" t="e">
        <f t="shared" si="113"/>
        <v>#N/A</v>
      </c>
      <c r="MJ51" s="165" t="e">
        <f t="shared" si="113"/>
        <v>#N/A</v>
      </c>
      <c r="MK51" s="165" t="e">
        <f t="shared" si="113"/>
        <v>#N/A</v>
      </c>
      <c r="ML51" s="165" t="e">
        <f t="shared" si="113"/>
        <v>#N/A</v>
      </c>
      <c r="MM51" s="165" t="e">
        <f t="shared" si="113"/>
        <v>#N/A</v>
      </c>
      <c r="MN51" s="165" t="e">
        <f t="shared" si="113"/>
        <v>#N/A</v>
      </c>
      <c r="MO51" s="165" t="e">
        <f t="shared" si="113"/>
        <v>#N/A</v>
      </c>
      <c r="MP51" s="165" t="e">
        <f t="shared" si="113"/>
        <v>#N/A</v>
      </c>
      <c r="MQ51" s="165" t="e">
        <f t="shared" si="113"/>
        <v>#N/A</v>
      </c>
      <c r="MR51" s="165" t="e">
        <f t="shared" si="113"/>
        <v>#N/A</v>
      </c>
      <c r="MS51" s="165" t="e">
        <f t="shared" si="113"/>
        <v>#N/A</v>
      </c>
      <c r="MT51" s="165" t="e">
        <f t="shared" si="113"/>
        <v>#N/A</v>
      </c>
      <c r="MU51" s="165" t="e">
        <f t="shared" si="113"/>
        <v>#N/A</v>
      </c>
      <c r="MV51" s="165" t="e">
        <f t="shared" si="92"/>
        <v>#N/A</v>
      </c>
      <c r="MW51" s="165" t="e">
        <f t="shared" si="92"/>
        <v>#N/A</v>
      </c>
      <c r="MX51" s="165" t="e">
        <f t="shared" si="92"/>
        <v>#N/A</v>
      </c>
      <c r="MY51" s="165" t="e">
        <f t="shared" si="92"/>
        <v>#N/A</v>
      </c>
      <c r="MZ51" s="165" t="e">
        <f t="shared" si="92"/>
        <v>#N/A</v>
      </c>
      <c r="NA51" s="165" t="e">
        <f t="shared" si="92"/>
        <v>#N/A</v>
      </c>
      <c r="NB51" s="165" t="e">
        <f t="shared" si="92"/>
        <v>#N/A</v>
      </c>
      <c r="NC51" s="165" t="e">
        <f t="shared" si="92"/>
        <v>#N/A</v>
      </c>
      <c r="ND51" s="165" t="e">
        <f t="shared" si="92"/>
        <v>#N/A</v>
      </c>
      <c r="NE51" s="165" t="e">
        <f t="shared" si="92"/>
        <v>#N/A</v>
      </c>
      <c r="NF51" s="165" t="e">
        <f t="shared" si="92"/>
        <v>#N/A</v>
      </c>
      <c r="NG51" s="165" t="e">
        <f t="shared" si="92"/>
        <v>#N/A</v>
      </c>
      <c r="NH51" s="165" t="e">
        <f t="shared" si="92"/>
        <v>#N/A</v>
      </c>
      <c r="NI51" s="165" t="e">
        <f t="shared" si="92"/>
        <v>#N/A</v>
      </c>
      <c r="NJ51" s="165" t="e">
        <f t="shared" si="92"/>
        <v>#N/A</v>
      </c>
      <c r="NK51" s="165" t="e">
        <f t="shared" ref="NK51:NZ66" si="114">IF(ISNONTEXT($R51),_xlfn.NORM.DIST(FR51,$N51,$R51,FALSE),NA())</f>
        <v>#N/A</v>
      </c>
      <c r="NL51" s="165" t="e">
        <f t="shared" si="114"/>
        <v>#N/A</v>
      </c>
      <c r="NM51" s="165" t="e">
        <f t="shared" si="114"/>
        <v>#N/A</v>
      </c>
      <c r="NN51" s="165" t="e">
        <f t="shared" si="114"/>
        <v>#N/A</v>
      </c>
      <c r="NO51" s="165" t="e">
        <f t="shared" si="114"/>
        <v>#N/A</v>
      </c>
      <c r="NP51" s="165" t="e">
        <f t="shared" si="114"/>
        <v>#N/A</v>
      </c>
      <c r="NQ51" s="165" t="e">
        <f t="shared" si="114"/>
        <v>#N/A</v>
      </c>
      <c r="NR51" s="165" t="e">
        <f t="shared" si="114"/>
        <v>#N/A</v>
      </c>
      <c r="NS51" s="165" t="e">
        <f t="shared" si="114"/>
        <v>#N/A</v>
      </c>
      <c r="NT51" s="165" t="e">
        <f t="shared" si="114"/>
        <v>#N/A</v>
      </c>
      <c r="NU51" s="165" t="e">
        <f t="shared" si="114"/>
        <v>#N/A</v>
      </c>
      <c r="NV51" s="165" t="e">
        <f t="shared" si="114"/>
        <v>#N/A</v>
      </c>
      <c r="NW51" s="165" t="e">
        <f t="shared" si="114"/>
        <v>#N/A</v>
      </c>
      <c r="NX51" s="165" t="e">
        <f t="shared" si="114"/>
        <v>#N/A</v>
      </c>
      <c r="NY51" s="165" t="e">
        <f t="shared" si="114"/>
        <v>#N/A</v>
      </c>
      <c r="NZ51" s="165" t="e">
        <f t="shared" si="114"/>
        <v>#N/A</v>
      </c>
      <c r="OA51" s="165" t="e">
        <f t="shared" si="93"/>
        <v>#N/A</v>
      </c>
      <c r="OB51" s="165" t="e">
        <f t="shared" si="93"/>
        <v>#N/A</v>
      </c>
      <c r="OC51" s="165" t="e">
        <f t="shared" si="94"/>
        <v>#N/A</v>
      </c>
      <c r="OD51" s="165" t="e">
        <f t="shared" si="94"/>
        <v>#N/A</v>
      </c>
      <c r="OE51" s="165" t="e">
        <f t="shared" si="94"/>
        <v>#N/A</v>
      </c>
      <c r="OF51" s="165" t="e">
        <f t="shared" si="94"/>
        <v>#N/A</v>
      </c>
      <c r="OG51" s="165" t="e">
        <f t="shared" si="94"/>
        <v>#N/A</v>
      </c>
      <c r="OH51" s="165" t="e">
        <f t="shared" si="94"/>
        <v>#N/A</v>
      </c>
      <c r="OI51" s="165" t="e">
        <f t="shared" si="94"/>
        <v>#N/A</v>
      </c>
      <c r="OJ51" s="165" t="e">
        <f t="shared" si="94"/>
        <v>#N/A</v>
      </c>
      <c r="OK51" s="165" t="e">
        <f t="shared" si="94"/>
        <v>#N/A</v>
      </c>
      <c r="OL51" s="165" t="e">
        <f t="shared" si="94"/>
        <v>#N/A</v>
      </c>
      <c r="OM51" s="165" t="e">
        <f t="shared" si="94"/>
        <v>#N/A</v>
      </c>
      <c r="ON51" s="165" t="e">
        <f t="shared" si="94"/>
        <v>#N/A</v>
      </c>
      <c r="OO51" s="165" t="e">
        <f t="shared" si="94"/>
        <v>#N/A</v>
      </c>
      <c r="OP51" s="165" t="e">
        <f t="shared" si="94"/>
        <v>#N/A</v>
      </c>
      <c r="OQ51" s="165" t="e">
        <f t="shared" si="94"/>
        <v>#N/A</v>
      </c>
      <c r="OR51" s="165" t="e">
        <f t="shared" si="94"/>
        <v>#N/A</v>
      </c>
      <c r="OS51" s="165" t="e">
        <f t="shared" ref="OR51:PG66" si="115">IF(ISNONTEXT($R51),_xlfn.NORM.DIST(GZ51,$N51,$R51,FALSE),NA())</f>
        <v>#N/A</v>
      </c>
      <c r="OT51" s="165" t="e">
        <f t="shared" si="115"/>
        <v>#N/A</v>
      </c>
      <c r="OU51" s="165" t="e">
        <f t="shared" si="115"/>
        <v>#N/A</v>
      </c>
      <c r="OV51" s="165" t="e">
        <f t="shared" si="115"/>
        <v>#N/A</v>
      </c>
      <c r="OW51" s="165" t="e">
        <f t="shared" si="115"/>
        <v>#N/A</v>
      </c>
      <c r="OX51" s="165" t="e">
        <f t="shared" si="115"/>
        <v>#N/A</v>
      </c>
      <c r="OY51" s="165" t="e">
        <f t="shared" si="115"/>
        <v>#N/A</v>
      </c>
      <c r="OZ51" s="165" t="e">
        <f t="shared" si="115"/>
        <v>#N/A</v>
      </c>
      <c r="PA51" s="165" t="e">
        <f t="shared" si="115"/>
        <v>#N/A</v>
      </c>
      <c r="PB51" s="165" t="e">
        <f t="shared" si="115"/>
        <v>#N/A</v>
      </c>
      <c r="PC51" s="165" t="e">
        <f t="shared" si="115"/>
        <v>#N/A</v>
      </c>
      <c r="PD51" s="165" t="e">
        <f t="shared" si="115"/>
        <v>#N/A</v>
      </c>
      <c r="PE51" s="165" t="e">
        <f t="shared" si="115"/>
        <v>#N/A</v>
      </c>
      <c r="PF51" s="165" t="e">
        <f t="shared" si="115"/>
        <v>#N/A</v>
      </c>
      <c r="PG51" s="165" t="e">
        <f t="shared" si="115"/>
        <v>#N/A</v>
      </c>
      <c r="PH51" s="165" t="e">
        <f t="shared" si="95"/>
        <v>#N/A</v>
      </c>
      <c r="PI51" s="165" t="e">
        <f t="shared" si="95"/>
        <v>#N/A</v>
      </c>
      <c r="PJ51" s="165" t="e">
        <f t="shared" si="95"/>
        <v>#N/A</v>
      </c>
      <c r="PK51" s="165" t="e">
        <f t="shared" si="95"/>
        <v>#N/A</v>
      </c>
      <c r="PL51" s="165" t="e">
        <f t="shared" si="95"/>
        <v>#N/A</v>
      </c>
      <c r="PM51" s="165" t="e">
        <f t="shared" si="95"/>
        <v>#N/A</v>
      </c>
      <c r="PN51" s="165" t="e">
        <f t="shared" si="95"/>
        <v>#N/A</v>
      </c>
      <c r="PO51" s="165" t="e">
        <f t="shared" si="95"/>
        <v>#N/A</v>
      </c>
    </row>
    <row r="52" spans="1:431" hidden="1" x14ac:dyDescent="0.45">
      <c r="A52" s="362"/>
      <c r="B52" s="368" t="str">
        <f>IF($R52="","",ROUND(_xlfn.NORM.INV(ABS(VLOOKUP($T$1,VLookups!$A$43:$B$44,2,FALSE)-B$2),$N52,$R52),0))</f>
        <v/>
      </c>
      <c r="C52" s="374" t="str">
        <f t="shared" si="36"/>
        <v/>
      </c>
      <c r="D52" s="375" t="str">
        <f t="shared" si="37"/>
        <v/>
      </c>
      <c r="E52" s="105"/>
      <c r="F52" s="113"/>
      <c r="G52" s="118" t="str">
        <f t="shared" si="30"/>
        <v/>
      </c>
      <c r="H52" s="91"/>
      <c r="I52" s="118" t="str">
        <f t="shared" si="31"/>
        <v/>
      </c>
      <c r="J52" s="113"/>
      <c r="K52" s="106"/>
      <c r="L52" s="120" t="str">
        <f t="shared" si="0"/>
        <v/>
      </c>
      <c r="M52" s="120" t="str">
        <f t="shared" si="1"/>
        <v/>
      </c>
      <c r="N52" s="71" t="str">
        <f t="shared" si="32"/>
        <v/>
      </c>
      <c r="O52" s="23"/>
      <c r="P52" s="55"/>
      <c r="Q52" s="298"/>
      <c r="R52" s="72" t="str">
        <f>IF(AND(G52&gt;0,H52&gt;0,I52&gt;0),IF(ISBLANK(Q52),IF(ISBLANK(O52),"",(I52-G52)*VLOOKUP(O52,VLookups!$A$4:$B$13,2,FALSE)),Q52),"")</f>
        <v/>
      </c>
      <c r="S52" s="73" t="str">
        <f t="shared" si="2"/>
        <v/>
      </c>
      <c r="T52" s="91"/>
      <c r="U52" s="265" t="str">
        <f>IF(AND(T52&gt;0,H52&gt;0,NOT(R52="")),ABS(VLOOKUP($T$1,VLookups!$A$43:$B$44,2,FALSE)-_xlfn.NORM.DIST(T52,N52,R52,TRUE)),"")</f>
        <v/>
      </c>
      <c r="V52" s="90" t="str">
        <f>IF(AND($G52&gt;0,$H52&gt;0,$I52&gt;0,NOT(ISBLANK($O52))),_xlfn.NORM.INV(ABS(VLOOKUP($T$1,VLookups!$A$43:$B$44,2,FALSE)-V$3),$N52,$R52),"")</f>
        <v/>
      </c>
      <c r="W52" s="89" t="str">
        <f>IF(AND($G52&gt;0,$H52&gt;0,$I52&gt;0,NOT(ISBLANK($O52))),_xlfn.NORM.INV(ABS(VLOOKUP($T$1,VLookups!$A$43:$B$44,2,FALSE)-W$3),$N52,$R52),"")</f>
        <v/>
      </c>
      <c r="X52" s="90" t="str">
        <f>IF(AND($G52&gt;0,$H52&gt;0,$I52&gt;0,NOT(ISBLANK($O52))),_xlfn.NORM.INV(ABS(VLOOKUP($T$1,VLookups!$A$43:$B$44,2,FALSE)-X$3),$N52,$R52),"")</f>
        <v/>
      </c>
      <c r="Y52" s="89" t="str">
        <f>IF(AND($G52&gt;0,$H52&gt;0,$I52&gt;0,NOT(ISBLANK($O52))),_xlfn.NORM.INV(ABS(VLOOKUP($T$1,VLookups!$A$43:$B$44,2,FALSE)-Y$3),$N52,$R52),"")</f>
        <v/>
      </c>
      <c r="Z52" s="90" t="str">
        <f>IF(AND($G52&gt;0,$H52&gt;0,$I52&gt;0,NOT(ISBLANK($O52))),_xlfn.NORM.INV(ABS(VLOOKUP($T$1,VLookups!$A$43:$B$44,2,FALSE)-Z$3),$N52,$R52),"")</f>
        <v/>
      </c>
      <c r="AA52" s="89" t="str">
        <f>IF(AND($G52&gt;0,$H52&gt;0,$I52&gt;0,NOT(ISBLANK($O52))),_xlfn.NORM.INV(ABS(VLOOKUP($T$1,VLookups!$A$43:$B$44,2,FALSE)-AA$3),$N52,$R52),"")</f>
        <v/>
      </c>
      <c r="AB52" s="5"/>
      <c r="AC52" s="164" t="str">
        <f t="shared" si="33"/>
        <v/>
      </c>
      <c r="AD52" s="47" t="str">
        <f t="shared" si="102"/>
        <v/>
      </c>
      <c r="AE52" s="47" t="str">
        <f t="shared" si="102"/>
        <v/>
      </c>
      <c r="AF52" s="47" t="str">
        <f t="shared" si="102"/>
        <v/>
      </c>
      <c r="AG52" s="47" t="str">
        <f t="shared" si="102"/>
        <v/>
      </c>
      <c r="AH52" s="47" t="str">
        <f t="shared" si="102"/>
        <v/>
      </c>
      <c r="AI52" s="47" t="str">
        <f t="shared" si="102"/>
        <v/>
      </c>
      <c r="AJ52" s="47" t="str">
        <f t="shared" si="102"/>
        <v/>
      </c>
      <c r="AK52" s="47" t="str">
        <f t="shared" si="102"/>
        <v/>
      </c>
      <c r="AL52" s="47" t="str">
        <f t="shared" si="102"/>
        <v/>
      </c>
      <c r="AM52" s="47" t="str">
        <f t="shared" si="102"/>
        <v/>
      </c>
      <c r="AN52" s="47" t="str">
        <f t="shared" si="102"/>
        <v/>
      </c>
      <c r="AO52" s="47" t="str">
        <f t="shared" si="102"/>
        <v/>
      </c>
      <c r="AP52" s="47" t="str">
        <f t="shared" si="102"/>
        <v/>
      </c>
      <c r="AQ52" s="47" t="str">
        <f t="shared" si="102"/>
        <v/>
      </c>
      <c r="AR52" s="47" t="str">
        <f t="shared" si="102"/>
        <v/>
      </c>
      <c r="AS52" s="47" t="str">
        <f t="shared" si="102"/>
        <v/>
      </c>
      <c r="AT52" s="47" t="str">
        <f t="shared" si="98"/>
        <v/>
      </c>
      <c r="AU52" s="47" t="str">
        <f t="shared" si="98"/>
        <v/>
      </c>
      <c r="AV52" s="47" t="str">
        <f t="shared" si="98"/>
        <v/>
      </c>
      <c r="AW52" s="47" t="str">
        <f t="shared" si="98"/>
        <v/>
      </c>
      <c r="AX52" s="47" t="str">
        <f t="shared" si="98"/>
        <v/>
      </c>
      <c r="AY52" s="47" t="str">
        <f t="shared" si="98"/>
        <v/>
      </c>
      <c r="AZ52" s="47" t="str">
        <f t="shared" si="98"/>
        <v/>
      </c>
      <c r="BA52" s="47" t="str">
        <f t="shared" si="98"/>
        <v/>
      </c>
      <c r="BB52" s="47" t="str">
        <f t="shared" si="98"/>
        <v/>
      </c>
      <c r="BC52" s="47" t="str">
        <f t="shared" si="98"/>
        <v/>
      </c>
      <c r="BD52" s="47" t="str">
        <f t="shared" si="98"/>
        <v/>
      </c>
      <c r="BE52" s="47" t="str">
        <f t="shared" si="98"/>
        <v/>
      </c>
      <c r="BF52" s="47" t="str">
        <f t="shared" si="98"/>
        <v/>
      </c>
      <c r="BG52" s="47" t="str">
        <f t="shared" si="98"/>
        <v/>
      </c>
      <c r="BH52" s="47" t="str">
        <f t="shared" si="98"/>
        <v/>
      </c>
      <c r="BI52" s="47" t="str">
        <f t="shared" si="99"/>
        <v/>
      </c>
      <c r="BJ52" s="47" t="str">
        <f t="shared" si="99"/>
        <v/>
      </c>
      <c r="BK52" s="47" t="str">
        <f t="shared" si="99"/>
        <v/>
      </c>
      <c r="BL52" s="47" t="str">
        <f t="shared" si="99"/>
        <v/>
      </c>
      <c r="BM52" s="47" t="str">
        <f t="shared" si="99"/>
        <v/>
      </c>
      <c r="BN52" s="47" t="str">
        <f t="shared" si="99"/>
        <v/>
      </c>
      <c r="BO52" s="47" t="str">
        <f t="shared" si="99"/>
        <v/>
      </c>
      <c r="BP52" s="47" t="str">
        <f t="shared" si="99"/>
        <v/>
      </c>
      <c r="BQ52" s="47" t="str">
        <f t="shared" si="99"/>
        <v/>
      </c>
      <c r="BR52" s="47" t="str">
        <f t="shared" si="99"/>
        <v/>
      </c>
      <c r="BS52" s="47" t="str">
        <f t="shared" si="99"/>
        <v/>
      </c>
      <c r="BT52" s="47" t="str">
        <f t="shared" si="99"/>
        <v/>
      </c>
      <c r="BU52" s="47" t="str">
        <f t="shared" si="99"/>
        <v/>
      </c>
      <c r="BV52" s="47" t="str">
        <f t="shared" si="99"/>
        <v/>
      </c>
      <c r="BW52" s="47" t="str">
        <f t="shared" si="99"/>
        <v/>
      </c>
      <c r="BX52" s="47" t="str">
        <f t="shared" si="99"/>
        <v/>
      </c>
      <c r="BY52" s="47" t="str">
        <f t="shared" si="97"/>
        <v/>
      </c>
      <c r="BZ52" s="47" t="str">
        <f t="shared" si="97"/>
        <v/>
      </c>
      <c r="CA52" s="47" t="str">
        <f t="shared" si="97"/>
        <v/>
      </c>
      <c r="CB52" s="47" t="str">
        <f t="shared" si="97"/>
        <v/>
      </c>
      <c r="CC52" s="47" t="str">
        <f t="shared" si="97"/>
        <v/>
      </c>
      <c r="CD52" s="47" t="str">
        <f t="shared" si="97"/>
        <v/>
      </c>
      <c r="CE52" s="47" t="str">
        <f t="shared" si="97"/>
        <v/>
      </c>
      <c r="CF52" s="47" t="str">
        <f t="shared" si="97"/>
        <v/>
      </c>
      <c r="CG52" s="47" t="str">
        <f t="shared" si="97"/>
        <v/>
      </c>
      <c r="CH52" s="47" t="str">
        <f t="shared" si="97"/>
        <v/>
      </c>
      <c r="CI52" s="47" t="str">
        <f t="shared" si="97"/>
        <v/>
      </c>
      <c r="CJ52" s="47" t="str">
        <f t="shared" si="100"/>
        <v/>
      </c>
      <c r="CK52" s="47" t="str">
        <f t="shared" si="100"/>
        <v/>
      </c>
      <c r="CL52" s="47" t="str">
        <f t="shared" si="100"/>
        <v/>
      </c>
      <c r="CM52" s="47" t="str">
        <f t="shared" si="100"/>
        <v/>
      </c>
      <c r="CN52" s="47" t="str">
        <f t="shared" si="100"/>
        <v/>
      </c>
      <c r="CO52" s="47" t="str">
        <f t="shared" si="100"/>
        <v/>
      </c>
      <c r="CP52" s="47" t="str">
        <f t="shared" si="100"/>
        <v/>
      </c>
      <c r="CQ52" s="47" t="str">
        <f t="shared" si="100"/>
        <v/>
      </c>
      <c r="CR52" s="47" t="str">
        <f t="shared" si="100"/>
        <v/>
      </c>
      <c r="CS52" s="47" t="str">
        <f t="shared" si="100"/>
        <v/>
      </c>
      <c r="CT52" s="47" t="str">
        <f t="shared" si="100"/>
        <v/>
      </c>
      <c r="CU52" s="47" t="str">
        <f t="shared" si="100"/>
        <v/>
      </c>
      <c r="CV52" s="47" t="str">
        <f t="shared" si="100"/>
        <v/>
      </c>
      <c r="CW52" s="47" t="str">
        <f t="shared" si="100"/>
        <v/>
      </c>
      <c r="CX52" s="47" t="str">
        <f t="shared" si="100"/>
        <v/>
      </c>
      <c r="CY52" s="47" t="str">
        <f t="shared" si="100"/>
        <v/>
      </c>
      <c r="CZ52" s="47" t="str">
        <f t="shared" si="101"/>
        <v/>
      </c>
      <c r="DA52" s="47" t="str">
        <f t="shared" si="101"/>
        <v/>
      </c>
      <c r="DB52" s="47" t="str">
        <f t="shared" si="101"/>
        <v/>
      </c>
      <c r="DC52" s="47" t="str">
        <f t="shared" si="101"/>
        <v/>
      </c>
      <c r="DD52" s="47" t="str">
        <f t="shared" si="101"/>
        <v/>
      </c>
      <c r="DE52" s="47" t="str">
        <f t="shared" si="101"/>
        <v/>
      </c>
      <c r="DF52" s="47" t="str">
        <f t="shared" si="101"/>
        <v/>
      </c>
      <c r="DG52" s="47" t="str">
        <f t="shared" si="101"/>
        <v/>
      </c>
      <c r="DH52" s="47" t="str">
        <f t="shared" si="101"/>
        <v/>
      </c>
      <c r="DI52" s="47" t="str">
        <f t="shared" si="101"/>
        <v/>
      </c>
      <c r="DJ52" s="47" t="str">
        <f t="shared" si="101"/>
        <v/>
      </c>
      <c r="DK52" s="47" t="str">
        <f t="shared" si="101"/>
        <v/>
      </c>
      <c r="DL52" s="47" t="str">
        <f t="shared" si="101"/>
        <v/>
      </c>
      <c r="DM52" s="47" t="str">
        <f t="shared" si="101"/>
        <v/>
      </c>
      <c r="DN52" s="47" t="str">
        <f t="shared" si="101"/>
        <v/>
      </c>
      <c r="DO52" s="47" t="str">
        <f t="shared" si="101"/>
        <v/>
      </c>
      <c r="DP52" s="47" t="str">
        <f t="shared" ref="DP52:DY54" si="116">IF(ISNONTEXT($AC52),DQ52-$AC52,"")</f>
        <v/>
      </c>
      <c r="DQ52" s="47" t="str">
        <f t="shared" si="116"/>
        <v/>
      </c>
      <c r="DR52" s="47" t="str">
        <f t="shared" si="116"/>
        <v/>
      </c>
      <c r="DS52" s="47" t="str">
        <f t="shared" si="116"/>
        <v/>
      </c>
      <c r="DT52" s="47" t="str">
        <f t="shared" si="116"/>
        <v/>
      </c>
      <c r="DU52" s="47" t="str">
        <f t="shared" si="116"/>
        <v/>
      </c>
      <c r="DV52" s="47" t="str">
        <f t="shared" si="116"/>
        <v/>
      </c>
      <c r="DW52" s="47" t="str">
        <f t="shared" si="116"/>
        <v/>
      </c>
      <c r="DX52" s="47" t="str">
        <f t="shared" si="116"/>
        <v/>
      </c>
      <c r="DY52" s="47" t="str">
        <f t="shared" si="116"/>
        <v/>
      </c>
      <c r="DZ52" s="179" t="str">
        <f t="shared" si="35"/>
        <v/>
      </c>
      <c r="EA52" s="47" t="str">
        <f t="shared" si="96"/>
        <v/>
      </c>
      <c r="EB52" s="47" t="str">
        <f t="shared" si="96"/>
        <v/>
      </c>
      <c r="EC52" s="47" t="str">
        <f t="shared" si="96"/>
        <v/>
      </c>
      <c r="ED52" s="47" t="str">
        <f t="shared" si="96"/>
        <v/>
      </c>
      <c r="EE52" s="47" t="str">
        <f t="shared" si="96"/>
        <v/>
      </c>
      <c r="EF52" s="47" t="str">
        <f t="shared" si="96"/>
        <v/>
      </c>
      <c r="EG52" s="47" t="str">
        <f t="shared" si="96"/>
        <v/>
      </c>
      <c r="EH52" s="47" t="str">
        <f t="shared" si="96"/>
        <v/>
      </c>
      <c r="EI52" s="47" t="str">
        <f t="shared" si="96"/>
        <v/>
      </c>
      <c r="EJ52" s="47" t="str">
        <f t="shared" si="96"/>
        <v/>
      </c>
      <c r="EK52" s="47" t="str">
        <f t="shared" si="96"/>
        <v/>
      </c>
      <c r="EL52" s="47" t="str">
        <f t="shared" si="96"/>
        <v/>
      </c>
      <c r="EM52" s="47" t="str">
        <f t="shared" si="96"/>
        <v/>
      </c>
      <c r="EN52" s="47" t="str">
        <f t="shared" si="96"/>
        <v/>
      </c>
      <c r="EO52" s="47" t="str">
        <f t="shared" si="96"/>
        <v/>
      </c>
      <c r="EP52" s="47" t="str">
        <f t="shared" si="86"/>
        <v/>
      </c>
      <c r="EQ52" s="47" t="str">
        <f t="shared" si="86"/>
        <v/>
      </c>
      <c r="ER52" s="47" t="str">
        <f t="shared" si="86"/>
        <v/>
      </c>
      <c r="ES52" s="47" t="str">
        <f t="shared" si="86"/>
        <v/>
      </c>
      <c r="ET52" s="47" t="str">
        <f t="shared" si="86"/>
        <v/>
      </c>
      <c r="EU52" s="47" t="str">
        <f t="shared" si="86"/>
        <v/>
      </c>
      <c r="EV52" s="47" t="str">
        <f t="shared" si="86"/>
        <v/>
      </c>
      <c r="EW52" s="47" t="str">
        <f t="shared" si="86"/>
        <v/>
      </c>
      <c r="EX52" s="47" t="str">
        <f t="shared" si="86"/>
        <v/>
      </c>
      <c r="EY52" s="47" t="str">
        <f t="shared" si="86"/>
        <v/>
      </c>
      <c r="EZ52" s="47" t="str">
        <f t="shared" si="86"/>
        <v/>
      </c>
      <c r="FA52" s="47" t="str">
        <f t="shared" si="86"/>
        <v/>
      </c>
      <c r="FB52" s="47" t="str">
        <f t="shared" si="86"/>
        <v/>
      </c>
      <c r="FC52" s="47" t="str">
        <f t="shared" si="86"/>
        <v/>
      </c>
      <c r="FD52" s="47" t="str">
        <f t="shared" si="86"/>
        <v/>
      </c>
      <c r="FE52" s="47" t="str">
        <f t="shared" si="86"/>
        <v/>
      </c>
      <c r="FF52" s="47" t="str">
        <f t="shared" ref="FF52:FU72" si="117">IF(ISNONTEXT($AC52),FE52+$AC52,"")</f>
        <v/>
      </c>
      <c r="FG52" s="47" t="str">
        <f t="shared" si="117"/>
        <v/>
      </c>
      <c r="FH52" s="47" t="str">
        <f t="shared" si="117"/>
        <v/>
      </c>
      <c r="FI52" s="47" t="str">
        <f t="shared" si="117"/>
        <v/>
      </c>
      <c r="FJ52" s="47" t="str">
        <f t="shared" si="117"/>
        <v/>
      </c>
      <c r="FK52" s="47" t="str">
        <f t="shared" si="117"/>
        <v/>
      </c>
      <c r="FL52" s="47" t="str">
        <f t="shared" si="117"/>
        <v/>
      </c>
      <c r="FM52" s="47" t="str">
        <f t="shared" si="117"/>
        <v/>
      </c>
      <c r="FN52" s="47" t="str">
        <f t="shared" si="117"/>
        <v/>
      </c>
      <c r="FO52" s="47" t="str">
        <f t="shared" si="117"/>
        <v/>
      </c>
      <c r="FP52" s="47" t="str">
        <f t="shared" si="117"/>
        <v/>
      </c>
      <c r="FQ52" s="47" t="str">
        <f t="shared" si="106"/>
        <v/>
      </c>
      <c r="FR52" s="47" t="str">
        <f t="shared" si="106"/>
        <v/>
      </c>
      <c r="FS52" s="47" t="str">
        <f t="shared" si="106"/>
        <v/>
      </c>
      <c r="FT52" s="47" t="str">
        <f t="shared" si="106"/>
        <v/>
      </c>
      <c r="FU52" s="47" t="str">
        <f t="shared" si="106"/>
        <v/>
      </c>
      <c r="FV52" s="47" t="str">
        <f t="shared" si="106"/>
        <v/>
      </c>
      <c r="FW52" s="47" t="str">
        <f t="shared" si="106"/>
        <v/>
      </c>
      <c r="FX52" s="47" t="str">
        <f t="shared" si="106"/>
        <v/>
      </c>
      <c r="FY52" s="47" t="str">
        <f t="shared" si="106"/>
        <v/>
      </c>
      <c r="FZ52" s="47" t="str">
        <f t="shared" si="106"/>
        <v/>
      </c>
      <c r="GA52" s="47" t="str">
        <f t="shared" si="106"/>
        <v/>
      </c>
      <c r="GB52" s="47" t="str">
        <f t="shared" si="106"/>
        <v/>
      </c>
      <c r="GC52" s="47" t="str">
        <f t="shared" si="106"/>
        <v/>
      </c>
      <c r="GD52" s="47" t="str">
        <f t="shared" si="106"/>
        <v/>
      </c>
      <c r="GE52" s="47" t="str">
        <f t="shared" si="106"/>
        <v/>
      </c>
      <c r="GF52" s="47" t="str">
        <f t="shared" si="106"/>
        <v/>
      </c>
      <c r="GG52" s="47" t="str">
        <f t="shared" si="107"/>
        <v/>
      </c>
      <c r="GH52" s="47" t="str">
        <f t="shared" si="107"/>
        <v/>
      </c>
      <c r="GI52" s="47" t="str">
        <f t="shared" si="107"/>
        <v/>
      </c>
      <c r="GJ52" s="47" t="str">
        <f t="shared" si="107"/>
        <v/>
      </c>
      <c r="GK52" s="47" t="str">
        <f t="shared" si="107"/>
        <v/>
      </c>
      <c r="GL52" s="47" t="str">
        <f t="shared" si="107"/>
        <v/>
      </c>
      <c r="GM52" s="47" t="str">
        <f t="shared" si="107"/>
        <v/>
      </c>
      <c r="GN52" s="47" t="str">
        <f t="shared" si="107"/>
        <v/>
      </c>
      <c r="GO52" s="47" t="str">
        <f t="shared" si="107"/>
        <v/>
      </c>
      <c r="GP52" s="47" t="str">
        <f t="shared" si="107"/>
        <v/>
      </c>
      <c r="GQ52" s="47" t="str">
        <f t="shared" si="107"/>
        <v/>
      </c>
      <c r="GR52" s="47" t="str">
        <f t="shared" si="107"/>
        <v/>
      </c>
      <c r="GS52" s="47" t="str">
        <f t="shared" si="107"/>
        <v/>
      </c>
      <c r="GT52" s="47" t="str">
        <f t="shared" si="107"/>
        <v/>
      </c>
      <c r="GU52" s="47" t="str">
        <f t="shared" si="107"/>
        <v/>
      </c>
      <c r="GV52" s="47" t="str">
        <f t="shared" si="107"/>
        <v/>
      </c>
      <c r="GW52" s="47" t="str">
        <f t="shared" si="108"/>
        <v/>
      </c>
      <c r="GX52" s="47" t="str">
        <f t="shared" si="108"/>
        <v/>
      </c>
      <c r="GY52" s="47" t="str">
        <f t="shared" si="108"/>
        <v/>
      </c>
      <c r="GZ52" s="47" t="str">
        <f t="shared" si="108"/>
        <v/>
      </c>
      <c r="HA52" s="47" t="str">
        <f t="shared" si="108"/>
        <v/>
      </c>
      <c r="HB52" s="47" t="str">
        <f t="shared" si="108"/>
        <v/>
      </c>
      <c r="HC52" s="47" t="str">
        <f t="shared" si="108"/>
        <v/>
      </c>
      <c r="HD52" s="47" t="str">
        <f t="shared" si="108"/>
        <v/>
      </c>
      <c r="HE52" s="47" t="str">
        <f t="shared" si="108"/>
        <v/>
      </c>
      <c r="HF52" s="47" t="str">
        <f t="shared" si="108"/>
        <v/>
      </c>
      <c r="HG52" s="47" t="str">
        <f t="shared" si="108"/>
        <v/>
      </c>
      <c r="HH52" s="47" t="str">
        <f t="shared" si="108"/>
        <v/>
      </c>
      <c r="HI52" s="47" t="str">
        <f t="shared" si="108"/>
        <v/>
      </c>
      <c r="HJ52" s="47" t="str">
        <f t="shared" si="108"/>
        <v/>
      </c>
      <c r="HK52" s="47" t="str">
        <f t="shared" si="108"/>
        <v/>
      </c>
      <c r="HL52" s="47" t="str">
        <f t="shared" si="108"/>
        <v/>
      </c>
      <c r="HM52" s="47" t="str">
        <f t="shared" si="109"/>
        <v/>
      </c>
      <c r="HN52" s="47" t="str">
        <f t="shared" si="109"/>
        <v/>
      </c>
      <c r="HO52" s="47" t="str">
        <f t="shared" si="109"/>
        <v/>
      </c>
      <c r="HP52" s="47" t="str">
        <f t="shared" si="77"/>
        <v/>
      </c>
      <c r="HQ52" s="47" t="str">
        <f t="shared" si="77"/>
        <v/>
      </c>
      <c r="HR52" s="47" t="str">
        <f t="shared" si="46"/>
        <v/>
      </c>
      <c r="HS52" s="47" t="str">
        <f t="shared" si="16"/>
        <v/>
      </c>
      <c r="HT52" s="47" t="str">
        <f t="shared" si="16"/>
        <v/>
      </c>
      <c r="HU52" s="47" t="str">
        <f t="shared" si="16"/>
        <v/>
      </c>
      <c r="HV52" s="47" t="str">
        <f t="shared" si="16"/>
        <v/>
      </c>
      <c r="HW52" s="165" t="e">
        <f t="shared" si="104"/>
        <v>#N/A</v>
      </c>
      <c r="HX52" s="165" t="e">
        <f t="shared" si="104"/>
        <v>#N/A</v>
      </c>
      <c r="HY52" s="165" t="e">
        <f t="shared" si="104"/>
        <v>#N/A</v>
      </c>
      <c r="HZ52" s="165" t="e">
        <f t="shared" si="104"/>
        <v>#N/A</v>
      </c>
      <c r="IA52" s="165" t="e">
        <f t="shared" si="103"/>
        <v>#N/A</v>
      </c>
      <c r="IB52" s="165" t="e">
        <f t="shared" si="103"/>
        <v>#N/A</v>
      </c>
      <c r="IC52" s="165" t="e">
        <f t="shared" si="103"/>
        <v>#N/A</v>
      </c>
      <c r="ID52" s="165" t="e">
        <f t="shared" si="103"/>
        <v>#N/A</v>
      </c>
      <c r="IE52" s="165" t="e">
        <f t="shared" si="103"/>
        <v>#N/A</v>
      </c>
      <c r="IF52" s="165" t="e">
        <f t="shared" si="103"/>
        <v>#N/A</v>
      </c>
      <c r="IG52" s="165" t="e">
        <f t="shared" si="103"/>
        <v>#N/A</v>
      </c>
      <c r="IH52" s="165" t="e">
        <f t="shared" si="103"/>
        <v>#N/A</v>
      </c>
      <c r="II52" s="165" t="e">
        <f t="shared" si="103"/>
        <v>#N/A</v>
      </c>
      <c r="IJ52" s="165" t="e">
        <f t="shared" si="103"/>
        <v>#N/A</v>
      </c>
      <c r="IK52" s="165" t="e">
        <f t="shared" si="103"/>
        <v>#N/A</v>
      </c>
      <c r="IL52" s="165" t="e">
        <f t="shared" si="103"/>
        <v>#N/A</v>
      </c>
      <c r="IM52" s="165" t="e">
        <f t="shared" si="103"/>
        <v>#N/A</v>
      </c>
      <c r="IN52" s="165" t="e">
        <f t="shared" si="103"/>
        <v>#N/A</v>
      </c>
      <c r="IO52" s="165" t="e">
        <f t="shared" si="103"/>
        <v>#N/A</v>
      </c>
      <c r="IP52" s="165" t="e">
        <f t="shared" si="110"/>
        <v>#N/A</v>
      </c>
      <c r="IQ52" s="165" t="e">
        <f t="shared" si="110"/>
        <v>#N/A</v>
      </c>
      <c r="IR52" s="165" t="e">
        <f t="shared" si="110"/>
        <v>#N/A</v>
      </c>
      <c r="IS52" s="165" t="e">
        <f t="shared" si="110"/>
        <v>#N/A</v>
      </c>
      <c r="IT52" s="165" t="e">
        <f t="shared" si="110"/>
        <v>#N/A</v>
      </c>
      <c r="IU52" s="165" t="e">
        <f t="shared" si="110"/>
        <v>#N/A</v>
      </c>
      <c r="IV52" s="165" t="e">
        <f t="shared" si="110"/>
        <v>#N/A</v>
      </c>
      <c r="IW52" s="165" t="e">
        <f t="shared" si="110"/>
        <v>#N/A</v>
      </c>
      <c r="IX52" s="165" t="e">
        <f t="shared" si="110"/>
        <v>#N/A</v>
      </c>
      <c r="IY52" s="165" t="e">
        <f t="shared" si="110"/>
        <v>#N/A</v>
      </c>
      <c r="IZ52" s="165" t="e">
        <f t="shared" si="110"/>
        <v>#N/A</v>
      </c>
      <c r="JA52" s="165" t="e">
        <f t="shared" si="110"/>
        <v>#N/A</v>
      </c>
      <c r="JB52" s="165" t="e">
        <f t="shared" si="110"/>
        <v>#N/A</v>
      </c>
      <c r="JC52" s="165" t="e">
        <f t="shared" si="110"/>
        <v>#N/A</v>
      </c>
      <c r="JD52" s="165" t="e">
        <f t="shared" si="110"/>
        <v>#N/A</v>
      </c>
      <c r="JE52" s="165" t="e">
        <f t="shared" si="110"/>
        <v>#N/A</v>
      </c>
      <c r="JF52" s="165" t="e">
        <f t="shared" ref="JE52:JT67" si="118">IF(ISNONTEXT($R52),_xlfn.NORM.DIST(BM52,$N52,$R52,FALSE),NA())</f>
        <v>#N/A</v>
      </c>
      <c r="JG52" s="165" t="e">
        <f t="shared" si="118"/>
        <v>#N/A</v>
      </c>
      <c r="JH52" s="165" t="e">
        <f t="shared" si="118"/>
        <v>#N/A</v>
      </c>
      <c r="JI52" s="165" t="e">
        <f t="shared" si="118"/>
        <v>#N/A</v>
      </c>
      <c r="JJ52" s="165" t="e">
        <f t="shared" si="118"/>
        <v>#N/A</v>
      </c>
      <c r="JK52" s="165" t="e">
        <f t="shared" si="118"/>
        <v>#N/A</v>
      </c>
      <c r="JL52" s="165" t="e">
        <f t="shared" si="118"/>
        <v>#N/A</v>
      </c>
      <c r="JM52" s="165" t="e">
        <f t="shared" si="118"/>
        <v>#N/A</v>
      </c>
      <c r="JN52" s="165" t="e">
        <f t="shared" si="118"/>
        <v>#N/A</v>
      </c>
      <c r="JO52" s="165" t="e">
        <f t="shared" si="118"/>
        <v>#N/A</v>
      </c>
      <c r="JP52" s="165" t="e">
        <f t="shared" si="118"/>
        <v>#N/A</v>
      </c>
      <c r="JQ52" s="165" t="e">
        <f t="shared" si="118"/>
        <v>#N/A</v>
      </c>
      <c r="JR52" s="165" t="e">
        <f t="shared" si="118"/>
        <v>#N/A</v>
      </c>
      <c r="JS52" s="165" t="e">
        <f t="shared" si="118"/>
        <v>#N/A</v>
      </c>
      <c r="JT52" s="165" t="e">
        <f t="shared" si="111"/>
        <v>#N/A</v>
      </c>
      <c r="JU52" s="165" t="e">
        <f t="shared" si="111"/>
        <v>#N/A</v>
      </c>
      <c r="JV52" s="165" t="e">
        <f t="shared" si="111"/>
        <v>#N/A</v>
      </c>
      <c r="JW52" s="165" t="e">
        <f t="shared" si="111"/>
        <v>#N/A</v>
      </c>
      <c r="JX52" s="165" t="e">
        <f t="shared" si="111"/>
        <v>#N/A</v>
      </c>
      <c r="JY52" s="165" t="e">
        <f t="shared" si="111"/>
        <v>#N/A</v>
      </c>
      <c r="JZ52" s="165" t="e">
        <f t="shared" si="111"/>
        <v>#N/A</v>
      </c>
      <c r="KA52" s="165" t="e">
        <f t="shared" si="111"/>
        <v>#N/A</v>
      </c>
      <c r="KB52" s="165" t="e">
        <f t="shared" si="111"/>
        <v>#N/A</v>
      </c>
      <c r="KC52" s="165" t="e">
        <f t="shared" si="111"/>
        <v>#N/A</v>
      </c>
      <c r="KD52" s="165" t="e">
        <f t="shared" si="111"/>
        <v>#N/A</v>
      </c>
      <c r="KE52" s="165" t="e">
        <f t="shared" si="111"/>
        <v>#N/A</v>
      </c>
      <c r="KF52" s="165" t="e">
        <f t="shared" si="111"/>
        <v>#N/A</v>
      </c>
      <c r="KG52" s="165" t="e">
        <f t="shared" si="111"/>
        <v>#N/A</v>
      </c>
      <c r="KH52" s="165" t="e">
        <f t="shared" si="111"/>
        <v>#N/A</v>
      </c>
      <c r="KI52" s="165" t="e">
        <f t="shared" si="111"/>
        <v>#N/A</v>
      </c>
      <c r="KJ52" s="165" t="e">
        <f t="shared" ref="KJ52:KY67" si="119">IF(ISNONTEXT($R52),_xlfn.NORM.DIST(CQ52,$N52,$R52,FALSE),NA())</f>
        <v>#N/A</v>
      </c>
      <c r="KK52" s="165" t="e">
        <f t="shared" si="119"/>
        <v>#N/A</v>
      </c>
      <c r="KL52" s="165" t="e">
        <f t="shared" si="119"/>
        <v>#N/A</v>
      </c>
      <c r="KM52" s="165" t="e">
        <f t="shared" si="119"/>
        <v>#N/A</v>
      </c>
      <c r="KN52" s="165" t="e">
        <f t="shared" si="119"/>
        <v>#N/A</v>
      </c>
      <c r="KO52" s="165" t="e">
        <f t="shared" si="119"/>
        <v>#N/A</v>
      </c>
      <c r="KP52" s="165" t="e">
        <f t="shared" si="119"/>
        <v>#N/A</v>
      </c>
      <c r="KQ52" s="165" t="e">
        <f t="shared" si="119"/>
        <v>#N/A</v>
      </c>
      <c r="KR52" s="165" t="e">
        <f t="shared" si="119"/>
        <v>#N/A</v>
      </c>
      <c r="KS52" s="165" t="e">
        <f t="shared" si="119"/>
        <v>#N/A</v>
      </c>
      <c r="KT52" s="165" t="e">
        <f t="shared" si="119"/>
        <v>#N/A</v>
      </c>
      <c r="KU52" s="165" t="e">
        <f t="shared" si="119"/>
        <v>#N/A</v>
      </c>
      <c r="KV52" s="165" t="e">
        <f t="shared" si="119"/>
        <v>#N/A</v>
      </c>
      <c r="KW52" s="165" t="e">
        <f t="shared" si="119"/>
        <v>#N/A</v>
      </c>
      <c r="KX52" s="165" t="e">
        <f t="shared" si="119"/>
        <v>#N/A</v>
      </c>
      <c r="KY52" s="165" t="e">
        <f t="shared" si="119"/>
        <v>#N/A</v>
      </c>
      <c r="KZ52" s="165" t="e">
        <f t="shared" si="112"/>
        <v>#N/A</v>
      </c>
      <c r="LA52" s="165" t="e">
        <f t="shared" si="112"/>
        <v>#N/A</v>
      </c>
      <c r="LB52" s="165" t="e">
        <f t="shared" si="112"/>
        <v>#N/A</v>
      </c>
      <c r="LC52" s="165" t="e">
        <f t="shared" si="112"/>
        <v>#N/A</v>
      </c>
      <c r="LD52" s="165" t="e">
        <f t="shared" si="112"/>
        <v>#N/A</v>
      </c>
      <c r="LE52" s="165" t="e">
        <f t="shared" si="112"/>
        <v>#N/A</v>
      </c>
      <c r="LF52" s="165" t="e">
        <f t="shared" si="112"/>
        <v>#N/A</v>
      </c>
      <c r="LG52" s="165" t="e">
        <f t="shared" si="112"/>
        <v>#N/A</v>
      </c>
      <c r="LH52" s="165" t="e">
        <f t="shared" si="112"/>
        <v>#N/A</v>
      </c>
      <c r="LI52" s="165" t="e">
        <f t="shared" si="112"/>
        <v>#N/A</v>
      </c>
      <c r="LJ52" s="165" t="e">
        <f t="shared" si="112"/>
        <v>#N/A</v>
      </c>
      <c r="LK52" s="165" t="e">
        <f t="shared" si="112"/>
        <v>#N/A</v>
      </c>
      <c r="LL52" s="165" t="e">
        <f t="shared" si="112"/>
        <v>#N/A</v>
      </c>
      <c r="LM52" s="165" t="e">
        <f t="shared" si="112"/>
        <v>#N/A</v>
      </c>
      <c r="LN52" s="165" t="e">
        <f t="shared" si="112"/>
        <v>#N/A</v>
      </c>
      <c r="LO52" s="165" t="e">
        <f t="shared" ref="LO52:MD67" si="120">IF(ISNONTEXT($R52),_xlfn.NORM.DIST(DV52,$N52,$R52,FALSE),NA())</f>
        <v>#N/A</v>
      </c>
      <c r="LP52" s="165" t="e">
        <f t="shared" si="120"/>
        <v>#N/A</v>
      </c>
      <c r="LQ52" s="165" t="e">
        <f t="shared" si="120"/>
        <v>#N/A</v>
      </c>
      <c r="LR52" s="165" t="e">
        <f t="shared" si="120"/>
        <v>#N/A</v>
      </c>
      <c r="LS52" s="165" t="e">
        <f t="shared" si="120"/>
        <v>#N/A</v>
      </c>
      <c r="LT52" s="165" t="e">
        <f t="shared" si="120"/>
        <v>#N/A</v>
      </c>
      <c r="LU52" s="165" t="e">
        <f t="shared" si="120"/>
        <v>#N/A</v>
      </c>
      <c r="LV52" s="165" t="e">
        <f t="shared" si="120"/>
        <v>#N/A</v>
      </c>
      <c r="LW52" s="165" t="e">
        <f t="shared" si="120"/>
        <v>#N/A</v>
      </c>
      <c r="LX52" s="165" t="e">
        <f t="shared" si="120"/>
        <v>#N/A</v>
      </c>
      <c r="LY52" s="165" t="e">
        <f t="shared" si="120"/>
        <v>#N/A</v>
      </c>
      <c r="LZ52" s="165" t="e">
        <f t="shared" si="120"/>
        <v>#N/A</v>
      </c>
      <c r="MA52" s="165" t="e">
        <f t="shared" si="120"/>
        <v>#N/A</v>
      </c>
      <c r="MB52" s="165" t="e">
        <f t="shared" si="120"/>
        <v>#N/A</v>
      </c>
      <c r="MC52" s="165" t="e">
        <f t="shared" si="120"/>
        <v>#N/A</v>
      </c>
      <c r="MD52" s="165" t="e">
        <f t="shared" si="120"/>
        <v>#N/A</v>
      </c>
      <c r="ME52" s="165" t="e">
        <f t="shared" ref="LQ52:MF67" si="121">IF(ISNONTEXT($R52),_xlfn.NORM.DIST(EL52,$N52,$R52,FALSE),NA())</f>
        <v>#N/A</v>
      </c>
      <c r="MF52" s="165" t="e">
        <f t="shared" si="113"/>
        <v>#N/A</v>
      </c>
      <c r="MG52" s="165" t="e">
        <f t="shared" si="113"/>
        <v>#N/A</v>
      </c>
      <c r="MH52" s="165" t="e">
        <f t="shared" si="113"/>
        <v>#N/A</v>
      </c>
      <c r="MI52" s="165" t="e">
        <f t="shared" si="113"/>
        <v>#N/A</v>
      </c>
      <c r="MJ52" s="165" t="e">
        <f t="shared" si="113"/>
        <v>#N/A</v>
      </c>
      <c r="MK52" s="165" t="e">
        <f t="shared" si="113"/>
        <v>#N/A</v>
      </c>
      <c r="ML52" s="165" t="e">
        <f t="shared" si="113"/>
        <v>#N/A</v>
      </c>
      <c r="MM52" s="165" t="e">
        <f t="shared" si="113"/>
        <v>#N/A</v>
      </c>
      <c r="MN52" s="165" t="e">
        <f t="shared" si="113"/>
        <v>#N/A</v>
      </c>
      <c r="MO52" s="165" t="e">
        <f t="shared" si="113"/>
        <v>#N/A</v>
      </c>
      <c r="MP52" s="165" t="e">
        <f t="shared" si="113"/>
        <v>#N/A</v>
      </c>
      <c r="MQ52" s="165" t="e">
        <f t="shared" si="113"/>
        <v>#N/A</v>
      </c>
      <c r="MR52" s="165" t="e">
        <f t="shared" si="113"/>
        <v>#N/A</v>
      </c>
      <c r="MS52" s="165" t="e">
        <f t="shared" si="113"/>
        <v>#N/A</v>
      </c>
      <c r="MT52" s="165" t="e">
        <f t="shared" si="113"/>
        <v>#N/A</v>
      </c>
      <c r="MU52" s="165" t="e">
        <f t="shared" si="113"/>
        <v>#N/A</v>
      </c>
      <c r="MV52" s="165" t="e">
        <f t="shared" ref="MV52:NK67" si="122">IF(ISNONTEXT($R52),_xlfn.NORM.DIST(FC52,$N52,$R52,FALSE),NA())</f>
        <v>#N/A</v>
      </c>
      <c r="MW52" s="165" t="e">
        <f t="shared" si="122"/>
        <v>#N/A</v>
      </c>
      <c r="MX52" s="165" t="e">
        <f t="shared" si="122"/>
        <v>#N/A</v>
      </c>
      <c r="MY52" s="165" t="e">
        <f t="shared" si="122"/>
        <v>#N/A</v>
      </c>
      <c r="MZ52" s="165" t="e">
        <f t="shared" si="122"/>
        <v>#N/A</v>
      </c>
      <c r="NA52" s="165" t="e">
        <f t="shared" si="122"/>
        <v>#N/A</v>
      </c>
      <c r="NB52" s="165" t="e">
        <f t="shared" si="122"/>
        <v>#N/A</v>
      </c>
      <c r="NC52" s="165" t="e">
        <f t="shared" si="122"/>
        <v>#N/A</v>
      </c>
      <c r="ND52" s="165" t="e">
        <f t="shared" si="122"/>
        <v>#N/A</v>
      </c>
      <c r="NE52" s="165" t="e">
        <f t="shared" si="122"/>
        <v>#N/A</v>
      </c>
      <c r="NF52" s="165" t="e">
        <f t="shared" si="122"/>
        <v>#N/A</v>
      </c>
      <c r="NG52" s="165" t="e">
        <f t="shared" si="122"/>
        <v>#N/A</v>
      </c>
      <c r="NH52" s="165" t="e">
        <f t="shared" si="122"/>
        <v>#N/A</v>
      </c>
      <c r="NI52" s="165" t="e">
        <f t="shared" si="122"/>
        <v>#N/A</v>
      </c>
      <c r="NJ52" s="165" t="e">
        <f t="shared" si="122"/>
        <v>#N/A</v>
      </c>
      <c r="NK52" s="165" t="e">
        <f t="shared" si="122"/>
        <v>#N/A</v>
      </c>
      <c r="NL52" s="165" t="e">
        <f t="shared" si="114"/>
        <v>#N/A</v>
      </c>
      <c r="NM52" s="165" t="e">
        <f t="shared" si="114"/>
        <v>#N/A</v>
      </c>
      <c r="NN52" s="165" t="e">
        <f t="shared" si="114"/>
        <v>#N/A</v>
      </c>
      <c r="NO52" s="165" t="e">
        <f t="shared" si="114"/>
        <v>#N/A</v>
      </c>
      <c r="NP52" s="165" t="e">
        <f t="shared" si="114"/>
        <v>#N/A</v>
      </c>
      <c r="NQ52" s="165" t="e">
        <f t="shared" si="114"/>
        <v>#N/A</v>
      </c>
      <c r="NR52" s="165" t="e">
        <f t="shared" si="114"/>
        <v>#N/A</v>
      </c>
      <c r="NS52" s="165" t="e">
        <f t="shared" si="114"/>
        <v>#N/A</v>
      </c>
      <c r="NT52" s="165" t="e">
        <f t="shared" si="114"/>
        <v>#N/A</v>
      </c>
      <c r="NU52" s="165" t="e">
        <f t="shared" si="114"/>
        <v>#N/A</v>
      </c>
      <c r="NV52" s="165" t="e">
        <f t="shared" si="114"/>
        <v>#N/A</v>
      </c>
      <c r="NW52" s="165" t="e">
        <f t="shared" si="114"/>
        <v>#N/A</v>
      </c>
      <c r="NX52" s="165" t="e">
        <f t="shared" si="114"/>
        <v>#N/A</v>
      </c>
      <c r="NY52" s="165" t="e">
        <f t="shared" si="114"/>
        <v>#N/A</v>
      </c>
      <c r="NZ52" s="165" t="e">
        <f t="shared" si="114"/>
        <v>#N/A</v>
      </c>
      <c r="OA52" s="165" t="e">
        <f t="shared" ref="OA52:OP67" si="123">IF(ISNONTEXT($R52),_xlfn.NORM.DIST(GH52,$N52,$R52,FALSE),NA())</f>
        <v>#N/A</v>
      </c>
      <c r="OB52" s="165" t="e">
        <f t="shared" si="123"/>
        <v>#N/A</v>
      </c>
      <c r="OC52" s="165" t="e">
        <f t="shared" si="123"/>
        <v>#N/A</v>
      </c>
      <c r="OD52" s="165" t="e">
        <f t="shared" si="123"/>
        <v>#N/A</v>
      </c>
      <c r="OE52" s="165" t="e">
        <f t="shared" si="123"/>
        <v>#N/A</v>
      </c>
      <c r="OF52" s="165" t="e">
        <f t="shared" si="123"/>
        <v>#N/A</v>
      </c>
      <c r="OG52" s="165" t="e">
        <f t="shared" si="123"/>
        <v>#N/A</v>
      </c>
      <c r="OH52" s="165" t="e">
        <f t="shared" si="123"/>
        <v>#N/A</v>
      </c>
      <c r="OI52" s="165" t="e">
        <f t="shared" si="123"/>
        <v>#N/A</v>
      </c>
      <c r="OJ52" s="165" t="e">
        <f t="shared" si="123"/>
        <v>#N/A</v>
      </c>
      <c r="OK52" s="165" t="e">
        <f t="shared" si="123"/>
        <v>#N/A</v>
      </c>
      <c r="OL52" s="165" t="e">
        <f t="shared" si="123"/>
        <v>#N/A</v>
      </c>
      <c r="OM52" s="165" t="e">
        <f t="shared" si="123"/>
        <v>#N/A</v>
      </c>
      <c r="ON52" s="165" t="e">
        <f t="shared" si="123"/>
        <v>#N/A</v>
      </c>
      <c r="OO52" s="165" t="e">
        <f t="shared" si="123"/>
        <v>#N/A</v>
      </c>
      <c r="OP52" s="165" t="e">
        <f t="shared" si="123"/>
        <v>#N/A</v>
      </c>
      <c r="OQ52" s="165" t="e">
        <f t="shared" ref="OC52:OR67" si="124">IF(ISNONTEXT($R52),_xlfn.NORM.DIST(GX52,$N52,$R52,FALSE),NA())</f>
        <v>#N/A</v>
      </c>
      <c r="OR52" s="165" t="e">
        <f t="shared" si="115"/>
        <v>#N/A</v>
      </c>
      <c r="OS52" s="165" t="e">
        <f t="shared" si="115"/>
        <v>#N/A</v>
      </c>
      <c r="OT52" s="165" t="e">
        <f t="shared" si="115"/>
        <v>#N/A</v>
      </c>
      <c r="OU52" s="165" t="e">
        <f t="shared" si="115"/>
        <v>#N/A</v>
      </c>
      <c r="OV52" s="165" t="e">
        <f t="shared" si="115"/>
        <v>#N/A</v>
      </c>
      <c r="OW52" s="165" t="e">
        <f t="shared" si="115"/>
        <v>#N/A</v>
      </c>
      <c r="OX52" s="165" t="e">
        <f t="shared" si="115"/>
        <v>#N/A</v>
      </c>
      <c r="OY52" s="165" t="e">
        <f t="shared" si="115"/>
        <v>#N/A</v>
      </c>
      <c r="OZ52" s="165" t="e">
        <f t="shared" si="115"/>
        <v>#N/A</v>
      </c>
      <c r="PA52" s="165" t="e">
        <f t="shared" si="115"/>
        <v>#N/A</v>
      </c>
      <c r="PB52" s="165" t="e">
        <f t="shared" si="115"/>
        <v>#N/A</v>
      </c>
      <c r="PC52" s="165" t="e">
        <f t="shared" si="115"/>
        <v>#N/A</v>
      </c>
      <c r="PD52" s="165" t="e">
        <f t="shared" si="115"/>
        <v>#N/A</v>
      </c>
      <c r="PE52" s="165" t="e">
        <f t="shared" si="115"/>
        <v>#N/A</v>
      </c>
      <c r="PF52" s="165" t="e">
        <f t="shared" si="115"/>
        <v>#N/A</v>
      </c>
      <c r="PG52" s="165" t="e">
        <f t="shared" si="115"/>
        <v>#N/A</v>
      </c>
      <c r="PH52" s="165" t="e">
        <f t="shared" ref="PH52:PO67" si="125">IF(ISNONTEXT($R52),_xlfn.NORM.DIST(HO52,$N52,$R52,FALSE),NA())</f>
        <v>#N/A</v>
      </c>
      <c r="PI52" s="165" t="e">
        <f t="shared" si="125"/>
        <v>#N/A</v>
      </c>
      <c r="PJ52" s="165" t="e">
        <f t="shared" si="125"/>
        <v>#N/A</v>
      </c>
      <c r="PK52" s="165" t="e">
        <f t="shared" si="125"/>
        <v>#N/A</v>
      </c>
      <c r="PL52" s="165" t="e">
        <f t="shared" si="125"/>
        <v>#N/A</v>
      </c>
      <c r="PM52" s="165" t="e">
        <f t="shared" si="125"/>
        <v>#N/A</v>
      </c>
      <c r="PN52" s="165" t="e">
        <f t="shared" si="125"/>
        <v>#N/A</v>
      </c>
      <c r="PO52" s="165" t="e">
        <f t="shared" si="125"/>
        <v>#N/A</v>
      </c>
    </row>
    <row r="53" spans="1:431" hidden="1" x14ac:dyDescent="0.45">
      <c r="A53" s="362"/>
      <c r="B53" s="368" t="str">
        <f>IF($R53="","",ROUND(_xlfn.NORM.INV(ABS(VLOOKUP($T$1,VLookups!$A$43:$B$44,2,FALSE)-B$2),$N53,$R53),0))</f>
        <v/>
      </c>
      <c r="C53" s="374" t="str">
        <f t="shared" si="36"/>
        <v/>
      </c>
      <c r="D53" s="375" t="str">
        <f t="shared" si="37"/>
        <v/>
      </c>
      <c r="E53" s="105"/>
      <c r="F53" s="113"/>
      <c r="G53" s="118" t="str">
        <f t="shared" si="30"/>
        <v/>
      </c>
      <c r="H53" s="91"/>
      <c r="I53" s="118" t="str">
        <f t="shared" si="31"/>
        <v/>
      </c>
      <c r="J53" s="113"/>
      <c r="K53" s="106"/>
      <c r="L53" s="120" t="str">
        <f t="shared" si="0"/>
        <v/>
      </c>
      <c r="M53" s="120" t="str">
        <f t="shared" si="1"/>
        <v/>
      </c>
      <c r="N53" s="71" t="str">
        <f t="shared" si="32"/>
        <v/>
      </c>
      <c r="O53" s="23"/>
      <c r="P53" s="55"/>
      <c r="Q53" s="298"/>
      <c r="R53" s="72" t="str">
        <f>IF(AND(G53&gt;0,H53&gt;0,I53&gt;0),IF(ISBLANK(Q53),IF(ISBLANK(O53),"",(I53-G53)*VLOOKUP(O53,VLookups!$A$4:$B$13,2,FALSE)),Q53),"")</f>
        <v/>
      </c>
      <c r="S53" s="73" t="str">
        <f t="shared" si="2"/>
        <v/>
      </c>
      <c r="T53" s="91"/>
      <c r="U53" s="265" t="str">
        <f>IF(AND(T53&gt;0,H53&gt;0,NOT(R53="")),ABS(VLOOKUP($T$1,VLookups!$A$43:$B$44,2,FALSE)-_xlfn.NORM.DIST(T53,N53,R53,TRUE)),"")</f>
        <v/>
      </c>
      <c r="V53" s="90" t="str">
        <f>IF(AND($G53&gt;0,$H53&gt;0,$I53&gt;0,NOT(ISBLANK($O53))),_xlfn.NORM.INV(ABS(VLOOKUP($T$1,VLookups!$A$43:$B$44,2,FALSE)-V$3),$N53,$R53),"")</f>
        <v/>
      </c>
      <c r="W53" s="89" t="str">
        <f>IF(AND($G53&gt;0,$H53&gt;0,$I53&gt;0,NOT(ISBLANK($O53))),_xlfn.NORM.INV(ABS(VLOOKUP($T$1,VLookups!$A$43:$B$44,2,FALSE)-W$3),$N53,$R53),"")</f>
        <v/>
      </c>
      <c r="X53" s="90" t="str">
        <f>IF(AND($G53&gt;0,$H53&gt;0,$I53&gt;0,NOT(ISBLANK($O53))),_xlfn.NORM.INV(ABS(VLOOKUP($T$1,VLookups!$A$43:$B$44,2,FALSE)-X$3),$N53,$R53),"")</f>
        <v/>
      </c>
      <c r="Y53" s="89" t="str">
        <f>IF(AND($G53&gt;0,$H53&gt;0,$I53&gt;0,NOT(ISBLANK($O53))),_xlfn.NORM.INV(ABS(VLOOKUP($T$1,VLookups!$A$43:$B$44,2,FALSE)-Y$3),$N53,$R53),"")</f>
        <v/>
      </c>
      <c r="Z53" s="90" t="str">
        <f>IF(AND($G53&gt;0,$H53&gt;0,$I53&gt;0,NOT(ISBLANK($O53))),_xlfn.NORM.INV(ABS(VLOOKUP($T$1,VLookups!$A$43:$B$44,2,FALSE)-Z$3),$N53,$R53),"")</f>
        <v/>
      </c>
      <c r="AA53" s="89" t="str">
        <f>IF(AND($G53&gt;0,$H53&gt;0,$I53&gt;0,NOT(ISBLANK($O53))),_xlfn.NORM.INV(ABS(VLOOKUP($T$1,VLookups!$A$43:$B$44,2,FALSE)-AA$3),$N53,$R53),"")</f>
        <v/>
      </c>
      <c r="AB53" s="5"/>
      <c r="AC53" s="164" t="str">
        <f t="shared" si="33"/>
        <v/>
      </c>
      <c r="AD53" s="47" t="str">
        <f t="shared" si="102"/>
        <v/>
      </c>
      <c r="AE53" s="47" t="str">
        <f t="shared" si="102"/>
        <v/>
      </c>
      <c r="AF53" s="47" t="str">
        <f t="shared" si="102"/>
        <v/>
      </c>
      <c r="AG53" s="47" t="str">
        <f t="shared" si="102"/>
        <v/>
      </c>
      <c r="AH53" s="47" t="str">
        <f t="shared" si="102"/>
        <v/>
      </c>
      <c r="AI53" s="47" t="str">
        <f t="shared" si="102"/>
        <v/>
      </c>
      <c r="AJ53" s="47" t="str">
        <f t="shared" si="102"/>
        <v/>
      </c>
      <c r="AK53" s="47" t="str">
        <f t="shared" si="102"/>
        <v/>
      </c>
      <c r="AL53" s="47" t="str">
        <f t="shared" si="102"/>
        <v/>
      </c>
      <c r="AM53" s="47" t="str">
        <f t="shared" si="102"/>
        <v/>
      </c>
      <c r="AN53" s="47" t="str">
        <f t="shared" si="102"/>
        <v/>
      </c>
      <c r="AO53" s="47" t="str">
        <f t="shared" si="102"/>
        <v/>
      </c>
      <c r="AP53" s="47" t="str">
        <f t="shared" si="102"/>
        <v/>
      </c>
      <c r="AQ53" s="47" t="str">
        <f t="shared" si="102"/>
        <v/>
      </c>
      <c r="AR53" s="47" t="str">
        <f t="shared" si="102"/>
        <v/>
      </c>
      <c r="AS53" s="47" t="str">
        <f t="shared" si="102"/>
        <v/>
      </c>
      <c r="AT53" s="47" t="str">
        <f t="shared" si="98"/>
        <v/>
      </c>
      <c r="AU53" s="47" t="str">
        <f t="shared" si="98"/>
        <v/>
      </c>
      <c r="AV53" s="47" t="str">
        <f t="shared" si="98"/>
        <v/>
      </c>
      <c r="AW53" s="47" t="str">
        <f t="shared" si="98"/>
        <v/>
      </c>
      <c r="AX53" s="47" t="str">
        <f t="shared" si="98"/>
        <v/>
      </c>
      <c r="AY53" s="47" t="str">
        <f t="shared" si="98"/>
        <v/>
      </c>
      <c r="AZ53" s="47" t="str">
        <f t="shared" si="98"/>
        <v/>
      </c>
      <c r="BA53" s="47" t="str">
        <f t="shared" si="98"/>
        <v/>
      </c>
      <c r="BB53" s="47" t="str">
        <f t="shared" si="98"/>
        <v/>
      </c>
      <c r="BC53" s="47" t="str">
        <f t="shared" si="98"/>
        <v/>
      </c>
      <c r="BD53" s="47" t="str">
        <f t="shared" si="98"/>
        <v/>
      </c>
      <c r="BE53" s="47" t="str">
        <f t="shared" si="98"/>
        <v/>
      </c>
      <c r="BF53" s="47" t="str">
        <f t="shared" si="98"/>
        <v/>
      </c>
      <c r="BG53" s="47" t="str">
        <f t="shared" si="98"/>
        <v/>
      </c>
      <c r="BH53" s="47" t="str">
        <f t="shared" si="98"/>
        <v/>
      </c>
      <c r="BI53" s="47" t="str">
        <f t="shared" si="99"/>
        <v/>
      </c>
      <c r="BJ53" s="47" t="str">
        <f t="shared" si="99"/>
        <v/>
      </c>
      <c r="BK53" s="47" t="str">
        <f t="shared" si="99"/>
        <v/>
      </c>
      <c r="BL53" s="47" t="str">
        <f t="shared" si="99"/>
        <v/>
      </c>
      <c r="BM53" s="47" t="str">
        <f t="shared" si="99"/>
        <v/>
      </c>
      <c r="BN53" s="47" t="str">
        <f t="shared" si="99"/>
        <v/>
      </c>
      <c r="BO53" s="47" t="str">
        <f t="shared" si="99"/>
        <v/>
      </c>
      <c r="BP53" s="47" t="str">
        <f t="shared" si="99"/>
        <v/>
      </c>
      <c r="BQ53" s="47" t="str">
        <f t="shared" si="99"/>
        <v/>
      </c>
      <c r="BR53" s="47" t="str">
        <f t="shared" si="99"/>
        <v/>
      </c>
      <c r="BS53" s="47" t="str">
        <f t="shared" si="99"/>
        <v/>
      </c>
      <c r="BT53" s="47" t="str">
        <f t="shared" si="99"/>
        <v/>
      </c>
      <c r="BU53" s="47" t="str">
        <f t="shared" si="99"/>
        <v/>
      </c>
      <c r="BV53" s="47" t="str">
        <f t="shared" si="99"/>
        <v/>
      </c>
      <c r="BW53" s="47" t="str">
        <f t="shared" si="99"/>
        <v/>
      </c>
      <c r="BX53" s="47" t="str">
        <f t="shared" si="99"/>
        <v/>
      </c>
      <c r="BY53" s="47" t="str">
        <f t="shared" si="97"/>
        <v/>
      </c>
      <c r="BZ53" s="47" t="str">
        <f t="shared" si="97"/>
        <v/>
      </c>
      <c r="CA53" s="47" t="str">
        <f t="shared" si="97"/>
        <v/>
      </c>
      <c r="CB53" s="47" t="str">
        <f t="shared" si="97"/>
        <v/>
      </c>
      <c r="CC53" s="47" t="str">
        <f t="shared" si="97"/>
        <v/>
      </c>
      <c r="CD53" s="47" t="str">
        <f t="shared" si="97"/>
        <v/>
      </c>
      <c r="CE53" s="47" t="str">
        <f t="shared" si="97"/>
        <v/>
      </c>
      <c r="CF53" s="47" t="str">
        <f t="shared" si="97"/>
        <v/>
      </c>
      <c r="CG53" s="47" t="str">
        <f t="shared" si="97"/>
        <v/>
      </c>
      <c r="CH53" s="47" t="str">
        <f t="shared" si="97"/>
        <v/>
      </c>
      <c r="CI53" s="47" t="str">
        <f t="shared" si="97"/>
        <v/>
      </c>
      <c r="CJ53" s="47" t="str">
        <f t="shared" si="100"/>
        <v/>
      </c>
      <c r="CK53" s="47" t="str">
        <f t="shared" si="100"/>
        <v/>
      </c>
      <c r="CL53" s="47" t="str">
        <f t="shared" si="100"/>
        <v/>
      </c>
      <c r="CM53" s="47" t="str">
        <f t="shared" si="100"/>
        <v/>
      </c>
      <c r="CN53" s="47" t="str">
        <f t="shared" si="100"/>
        <v/>
      </c>
      <c r="CO53" s="47" t="str">
        <f t="shared" si="100"/>
        <v/>
      </c>
      <c r="CP53" s="47" t="str">
        <f t="shared" si="100"/>
        <v/>
      </c>
      <c r="CQ53" s="47" t="str">
        <f t="shared" si="100"/>
        <v/>
      </c>
      <c r="CR53" s="47" t="str">
        <f t="shared" si="100"/>
        <v/>
      </c>
      <c r="CS53" s="47" t="str">
        <f t="shared" si="100"/>
        <v/>
      </c>
      <c r="CT53" s="47" t="str">
        <f t="shared" si="100"/>
        <v/>
      </c>
      <c r="CU53" s="47" t="str">
        <f t="shared" si="100"/>
        <v/>
      </c>
      <c r="CV53" s="47" t="str">
        <f t="shared" si="100"/>
        <v/>
      </c>
      <c r="CW53" s="47" t="str">
        <f t="shared" si="100"/>
        <v/>
      </c>
      <c r="CX53" s="47" t="str">
        <f t="shared" si="100"/>
        <v/>
      </c>
      <c r="CY53" s="47" t="str">
        <f t="shared" si="100"/>
        <v/>
      </c>
      <c r="CZ53" s="47" t="str">
        <f t="shared" si="101"/>
        <v/>
      </c>
      <c r="DA53" s="47" t="str">
        <f t="shared" si="101"/>
        <v/>
      </c>
      <c r="DB53" s="47" t="str">
        <f t="shared" si="101"/>
        <v/>
      </c>
      <c r="DC53" s="47" t="str">
        <f t="shared" si="101"/>
        <v/>
      </c>
      <c r="DD53" s="47" t="str">
        <f t="shared" si="101"/>
        <v/>
      </c>
      <c r="DE53" s="47" t="str">
        <f t="shared" si="101"/>
        <v/>
      </c>
      <c r="DF53" s="47" t="str">
        <f t="shared" si="101"/>
        <v/>
      </c>
      <c r="DG53" s="47" t="str">
        <f t="shared" si="101"/>
        <v/>
      </c>
      <c r="DH53" s="47" t="str">
        <f t="shared" si="101"/>
        <v/>
      </c>
      <c r="DI53" s="47" t="str">
        <f t="shared" si="101"/>
        <v/>
      </c>
      <c r="DJ53" s="47" t="str">
        <f t="shared" si="101"/>
        <v/>
      </c>
      <c r="DK53" s="47" t="str">
        <f t="shared" si="101"/>
        <v/>
      </c>
      <c r="DL53" s="47" t="str">
        <f t="shared" si="101"/>
        <v/>
      </c>
      <c r="DM53" s="47" t="str">
        <f t="shared" si="101"/>
        <v/>
      </c>
      <c r="DN53" s="47" t="str">
        <f t="shared" si="101"/>
        <v/>
      </c>
      <c r="DO53" s="47" t="str">
        <f t="shared" si="101"/>
        <v/>
      </c>
      <c r="DP53" s="47" t="str">
        <f t="shared" si="116"/>
        <v/>
      </c>
      <c r="DQ53" s="47" t="str">
        <f t="shared" si="116"/>
        <v/>
      </c>
      <c r="DR53" s="47" t="str">
        <f t="shared" si="116"/>
        <v/>
      </c>
      <c r="DS53" s="47" t="str">
        <f t="shared" si="116"/>
        <v/>
      </c>
      <c r="DT53" s="47" t="str">
        <f t="shared" si="116"/>
        <v/>
      </c>
      <c r="DU53" s="47" t="str">
        <f t="shared" si="116"/>
        <v/>
      </c>
      <c r="DV53" s="47" t="str">
        <f t="shared" si="116"/>
        <v/>
      </c>
      <c r="DW53" s="47" t="str">
        <f t="shared" si="116"/>
        <v/>
      </c>
      <c r="DX53" s="47" t="str">
        <f t="shared" si="116"/>
        <v/>
      </c>
      <c r="DY53" s="47" t="str">
        <f t="shared" si="116"/>
        <v/>
      </c>
      <c r="DZ53" s="179" t="str">
        <f t="shared" si="35"/>
        <v/>
      </c>
      <c r="EA53" s="47" t="str">
        <f t="shared" si="96"/>
        <v/>
      </c>
      <c r="EB53" s="47" t="str">
        <f t="shared" si="96"/>
        <v/>
      </c>
      <c r="EC53" s="47" t="str">
        <f t="shared" si="96"/>
        <v/>
      </c>
      <c r="ED53" s="47" t="str">
        <f t="shared" si="96"/>
        <v/>
      </c>
      <c r="EE53" s="47" t="str">
        <f t="shared" si="96"/>
        <v/>
      </c>
      <c r="EF53" s="47" t="str">
        <f t="shared" si="96"/>
        <v/>
      </c>
      <c r="EG53" s="47" t="str">
        <f t="shared" si="96"/>
        <v/>
      </c>
      <c r="EH53" s="47" t="str">
        <f t="shared" si="96"/>
        <v/>
      </c>
      <c r="EI53" s="47" t="str">
        <f t="shared" si="96"/>
        <v/>
      </c>
      <c r="EJ53" s="47" t="str">
        <f t="shared" si="96"/>
        <v/>
      </c>
      <c r="EK53" s="47" t="str">
        <f t="shared" si="96"/>
        <v/>
      </c>
      <c r="EL53" s="47" t="str">
        <f t="shared" si="96"/>
        <v/>
      </c>
      <c r="EM53" s="47" t="str">
        <f t="shared" si="96"/>
        <v/>
      </c>
      <c r="EN53" s="47" t="str">
        <f t="shared" si="96"/>
        <v/>
      </c>
      <c r="EO53" s="47" t="str">
        <f t="shared" si="96"/>
        <v/>
      </c>
      <c r="EP53" s="47" t="str">
        <f t="shared" si="86"/>
        <v/>
      </c>
      <c r="EQ53" s="47" t="str">
        <f t="shared" si="86"/>
        <v/>
      </c>
      <c r="ER53" s="47" t="str">
        <f t="shared" si="86"/>
        <v/>
      </c>
      <c r="ES53" s="47" t="str">
        <f t="shared" si="86"/>
        <v/>
      </c>
      <c r="ET53" s="47" t="str">
        <f t="shared" si="86"/>
        <v/>
      </c>
      <c r="EU53" s="47" t="str">
        <f t="shared" si="86"/>
        <v/>
      </c>
      <c r="EV53" s="47" t="str">
        <f t="shared" si="86"/>
        <v/>
      </c>
      <c r="EW53" s="47" t="str">
        <f t="shared" si="86"/>
        <v/>
      </c>
      <c r="EX53" s="47" t="str">
        <f t="shared" si="86"/>
        <v/>
      </c>
      <c r="EY53" s="47" t="str">
        <f t="shared" si="86"/>
        <v/>
      </c>
      <c r="EZ53" s="47" t="str">
        <f t="shared" si="86"/>
        <v/>
      </c>
      <c r="FA53" s="47" t="str">
        <f t="shared" si="86"/>
        <v/>
      </c>
      <c r="FB53" s="47" t="str">
        <f t="shared" si="86"/>
        <v/>
      </c>
      <c r="FC53" s="47" t="str">
        <f t="shared" si="86"/>
        <v/>
      </c>
      <c r="FD53" s="47" t="str">
        <f t="shared" si="86"/>
        <v/>
      </c>
      <c r="FE53" s="47" t="str">
        <f t="shared" ref="FE53:FT87" si="126">IF(ISNONTEXT($AC53),FD53+$AC53,"")</f>
        <v/>
      </c>
      <c r="FF53" s="47" t="str">
        <f t="shared" si="117"/>
        <v/>
      </c>
      <c r="FG53" s="47" t="str">
        <f t="shared" si="117"/>
        <v/>
      </c>
      <c r="FH53" s="47" t="str">
        <f t="shared" si="117"/>
        <v/>
      </c>
      <c r="FI53" s="47" t="str">
        <f t="shared" si="117"/>
        <v/>
      </c>
      <c r="FJ53" s="47" t="str">
        <f t="shared" si="117"/>
        <v/>
      </c>
      <c r="FK53" s="47" t="str">
        <f t="shared" si="117"/>
        <v/>
      </c>
      <c r="FL53" s="47" t="str">
        <f t="shared" si="117"/>
        <v/>
      </c>
      <c r="FM53" s="47" t="str">
        <f t="shared" si="117"/>
        <v/>
      </c>
      <c r="FN53" s="47" t="str">
        <f t="shared" si="117"/>
        <v/>
      </c>
      <c r="FO53" s="47" t="str">
        <f t="shared" si="117"/>
        <v/>
      </c>
      <c r="FP53" s="47" t="str">
        <f t="shared" si="117"/>
        <v/>
      </c>
      <c r="FQ53" s="47" t="str">
        <f t="shared" si="106"/>
        <v/>
      </c>
      <c r="FR53" s="47" t="str">
        <f t="shared" si="106"/>
        <v/>
      </c>
      <c r="FS53" s="47" t="str">
        <f t="shared" si="106"/>
        <v/>
      </c>
      <c r="FT53" s="47" t="str">
        <f t="shared" si="106"/>
        <v/>
      </c>
      <c r="FU53" s="47" t="str">
        <f t="shared" si="106"/>
        <v/>
      </c>
      <c r="FV53" s="47" t="str">
        <f t="shared" si="106"/>
        <v/>
      </c>
      <c r="FW53" s="47" t="str">
        <f t="shared" si="106"/>
        <v/>
      </c>
      <c r="FX53" s="47" t="str">
        <f t="shared" si="106"/>
        <v/>
      </c>
      <c r="FY53" s="47" t="str">
        <f t="shared" si="106"/>
        <v/>
      </c>
      <c r="FZ53" s="47" t="str">
        <f t="shared" si="106"/>
        <v/>
      </c>
      <c r="GA53" s="47" t="str">
        <f t="shared" si="106"/>
        <v/>
      </c>
      <c r="GB53" s="47" t="str">
        <f t="shared" si="106"/>
        <v/>
      </c>
      <c r="GC53" s="47" t="str">
        <f t="shared" si="106"/>
        <v/>
      </c>
      <c r="GD53" s="47" t="str">
        <f t="shared" si="106"/>
        <v/>
      </c>
      <c r="GE53" s="47" t="str">
        <f t="shared" si="106"/>
        <v/>
      </c>
      <c r="GF53" s="47" t="str">
        <f t="shared" si="106"/>
        <v/>
      </c>
      <c r="GG53" s="47" t="str">
        <f t="shared" si="107"/>
        <v/>
      </c>
      <c r="GH53" s="47" t="str">
        <f t="shared" si="107"/>
        <v/>
      </c>
      <c r="GI53" s="47" t="str">
        <f t="shared" si="107"/>
        <v/>
      </c>
      <c r="GJ53" s="47" t="str">
        <f t="shared" si="107"/>
        <v/>
      </c>
      <c r="GK53" s="47" t="str">
        <f t="shared" si="107"/>
        <v/>
      </c>
      <c r="GL53" s="47" t="str">
        <f t="shared" si="107"/>
        <v/>
      </c>
      <c r="GM53" s="47" t="str">
        <f t="shared" si="107"/>
        <v/>
      </c>
      <c r="GN53" s="47" t="str">
        <f t="shared" si="107"/>
        <v/>
      </c>
      <c r="GO53" s="47" t="str">
        <f t="shared" si="107"/>
        <v/>
      </c>
      <c r="GP53" s="47" t="str">
        <f t="shared" si="107"/>
        <v/>
      </c>
      <c r="GQ53" s="47" t="str">
        <f t="shared" si="107"/>
        <v/>
      </c>
      <c r="GR53" s="47" t="str">
        <f t="shared" si="107"/>
        <v/>
      </c>
      <c r="GS53" s="47" t="str">
        <f t="shared" si="107"/>
        <v/>
      </c>
      <c r="GT53" s="47" t="str">
        <f t="shared" si="107"/>
        <v/>
      </c>
      <c r="GU53" s="47" t="str">
        <f t="shared" si="107"/>
        <v/>
      </c>
      <c r="GV53" s="47" t="str">
        <f t="shared" si="107"/>
        <v/>
      </c>
      <c r="GW53" s="47" t="str">
        <f t="shared" si="108"/>
        <v/>
      </c>
      <c r="GX53" s="47" t="str">
        <f t="shared" si="108"/>
        <v/>
      </c>
      <c r="GY53" s="47" t="str">
        <f t="shared" si="108"/>
        <v/>
      </c>
      <c r="GZ53" s="47" t="str">
        <f t="shared" si="108"/>
        <v/>
      </c>
      <c r="HA53" s="47" t="str">
        <f t="shared" si="108"/>
        <v/>
      </c>
      <c r="HB53" s="47" t="str">
        <f t="shared" si="108"/>
        <v/>
      </c>
      <c r="HC53" s="47" t="str">
        <f t="shared" si="108"/>
        <v/>
      </c>
      <c r="HD53" s="47" t="str">
        <f t="shared" si="108"/>
        <v/>
      </c>
      <c r="HE53" s="47" t="str">
        <f t="shared" si="108"/>
        <v/>
      </c>
      <c r="HF53" s="47" t="str">
        <f t="shared" si="108"/>
        <v/>
      </c>
      <c r="HG53" s="47" t="str">
        <f t="shared" si="108"/>
        <v/>
      </c>
      <c r="HH53" s="47" t="str">
        <f t="shared" si="108"/>
        <v/>
      </c>
      <c r="HI53" s="47" t="str">
        <f t="shared" si="108"/>
        <v/>
      </c>
      <c r="HJ53" s="47" t="str">
        <f t="shared" si="108"/>
        <v/>
      </c>
      <c r="HK53" s="47" t="str">
        <f t="shared" si="108"/>
        <v/>
      </c>
      <c r="HL53" s="47" t="str">
        <f t="shared" si="108"/>
        <v/>
      </c>
      <c r="HM53" s="47" t="str">
        <f t="shared" si="109"/>
        <v/>
      </c>
      <c r="HN53" s="47" t="str">
        <f t="shared" si="109"/>
        <v/>
      </c>
      <c r="HO53" s="47" t="str">
        <f t="shared" si="109"/>
        <v/>
      </c>
      <c r="HP53" s="47" t="str">
        <f t="shared" si="77"/>
        <v/>
      </c>
      <c r="HQ53" s="47" t="str">
        <f t="shared" si="77"/>
        <v/>
      </c>
      <c r="HR53" s="47" t="str">
        <f t="shared" si="46"/>
        <v/>
      </c>
      <c r="HS53" s="47" t="str">
        <f t="shared" si="16"/>
        <v/>
      </c>
      <c r="HT53" s="47" t="str">
        <f t="shared" si="16"/>
        <v/>
      </c>
      <c r="HU53" s="47" t="str">
        <f t="shared" si="16"/>
        <v/>
      </c>
      <c r="HV53" s="47" t="str">
        <f t="shared" si="16"/>
        <v/>
      </c>
      <c r="HW53" s="165" t="e">
        <f t="shared" si="104"/>
        <v>#N/A</v>
      </c>
      <c r="HX53" s="165" t="e">
        <f t="shared" si="104"/>
        <v>#N/A</v>
      </c>
      <c r="HY53" s="165" t="e">
        <f t="shared" si="104"/>
        <v>#N/A</v>
      </c>
      <c r="HZ53" s="165" t="e">
        <f t="shared" si="104"/>
        <v>#N/A</v>
      </c>
      <c r="IA53" s="165" t="e">
        <f t="shared" si="103"/>
        <v>#N/A</v>
      </c>
      <c r="IB53" s="165" t="e">
        <f t="shared" si="103"/>
        <v>#N/A</v>
      </c>
      <c r="IC53" s="165" t="e">
        <f t="shared" si="103"/>
        <v>#N/A</v>
      </c>
      <c r="ID53" s="165" t="e">
        <f t="shared" si="103"/>
        <v>#N/A</v>
      </c>
      <c r="IE53" s="165" t="e">
        <f t="shared" si="103"/>
        <v>#N/A</v>
      </c>
      <c r="IF53" s="165" t="e">
        <f t="shared" si="103"/>
        <v>#N/A</v>
      </c>
      <c r="IG53" s="165" t="e">
        <f t="shared" si="103"/>
        <v>#N/A</v>
      </c>
      <c r="IH53" s="165" t="e">
        <f t="shared" si="103"/>
        <v>#N/A</v>
      </c>
      <c r="II53" s="165" t="e">
        <f t="shared" si="103"/>
        <v>#N/A</v>
      </c>
      <c r="IJ53" s="165" t="e">
        <f t="shared" si="103"/>
        <v>#N/A</v>
      </c>
      <c r="IK53" s="165" t="e">
        <f t="shared" si="103"/>
        <v>#N/A</v>
      </c>
      <c r="IL53" s="165" t="e">
        <f t="shared" si="103"/>
        <v>#N/A</v>
      </c>
      <c r="IM53" s="165" t="e">
        <f t="shared" si="103"/>
        <v>#N/A</v>
      </c>
      <c r="IN53" s="165" t="e">
        <f t="shared" si="103"/>
        <v>#N/A</v>
      </c>
      <c r="IO53" s="165" t="e">
        <f t="shared" si="103"/>
        <v>#N/A</v>
      </c>
      <c r="IP53" s="165" t="e">
        <f t="shared" si="110"/>
        <v>#N/A</v>
      </c>
      <c r="IQ53" s="165" t="e">
        <f t="shared" si="110"/>
        <v>#N/A</v>
      </c>
      <c r="IR53" s="165" t="e">
        <f t="shared" si="110"/>
        <v>#N/A</v>
      </c>
      <c r="IS53" s="165" t="e">
        <f t="shared" si="110"/>
        <v>#N/A</v>
      </c>
      <c r="IT53" s="165" t="e">
        <f t="shared" si="110"/>
        <v>#N/A</v>
      </c>
      <c r="IU53" s="165" t="e">
        <f t="shared" si="110"/>
        <v>#N/A</v>
      </c>
      <c r="IV53" s="165" t="e">
        <f t="shared" si="110"/>
        <v>#N/A</v>
      </c>
      <c r="IW53" s="165" t="e">
        <f t="shared" si="110"/>
        <v>#N/A</v>
      </c>
      <c r="IX53" s="165" t="e">
        <f t="shared" si="110"/>
        <v>#N/A</v>
      </c>
      <c r="IY53" s="165" t="e">
        <f t="shared" si="110"/>
        <v>#N/A</v>
      </c>
      <c r="IZ53" s="165" t="e">
        <f t="shared" si="110"/>
        <v>#N/A</v>
      </c>
      <c r="JA53" s="165" t="e">
        <f t="shared" si="110"/>
        <v>#N/A</v>
      </c>
      <c r="JB53" s="165" t="e">
        <f t="shared" si="110"/>
        <v>#N/A</v>
      </c>
      <c r="JC53" s="165" t="e">
        <f t="shared" si="110"/>
        <v>#N/A</v>
      </c>
      <c r="JD53" s="165" t="e">
        <f t="shared" si="110"/>
        <v>#N/A</v>
      </c>
      <c r="JE53" s="165" t="e">
        <f t="shared" si="118"/>
        <v>#N/A</v>
      </c>
      <c r="JF53" s="165" t="e">
        <f t="shared" si="118"/>
        <v>#N/A</v>
      </c>
      <c r="JG53" s="165" t="e">
        <f t="shared" si="118"/>
        <v>#N/A</v>
      </c>
      <c r="JH53" s="165" t="e">
        <f t="shared" si="118"/>
        <v>#N/A</v>
      </c>
      <c r="JI53" s="165" t="e">
        <f t="shared" si="118"/>
        <v>#N/A</v>
      </c>
      <c r="JJ53" s="165" t="e">
        <f t="shared" si="118"/>
        <v>#N/A</v>
      </c>
      <c r="JK53" s="165" t="e">
        <f t="shared" si="118"/>
        <v>#N/A</v>
      </c>
      <c r="JL53" s="165" t="e">
        <f t="shared" si="118"/>
        <v>#N/A</v>
      </c>
      <c r="JM53" s="165" t="e">
        <f t="shared" si="118"/>
        <v>#N/A</v>
      </c>
      <c r="JN53" s="165" t="e">
        <f t="shared" si="118"/>
        <v>#N/A</v>
      </c>
      <c r="JO53" s="165" t="e">
        <f t="shared" si="118"/>
        <v>#N/A</v>
      </c>
      <c r="JP53" s="165" t="e">
        <f t="shared" si="118"/>
        <v>#N/A</v>
      </c>
      <c r="JQ53" s="165" t="e">
        <f t="shared" si="118"/>
        <v>#N/A</v>
      </c>
      <c r="JR53" s="165" t="e">
        <f t="shared" si="118"/>
        <v>#N/A</v>
      </c>
      <c r="JS53" s="165" t="e">
        <f t="shared" si="118"/>
        <v>#N/A</v>
      </c>
      <c r="JT53" s="165" t="e">
        <f t="shared" si="111"/>
        <v>#N/A</v>
      </c>
      <c r="JU53" s="165" t="e">
        <f t="shared" si="111"/>
        <v>#N/A</v>
      </c>
      <c r="JV53" s="165" t="e">
        <f t="shared" si="111"/>
        <v>#N/A</v>
      </c>
      <c r="JW53" s="165" t="e">
        <f t="shared" si="111"/>
        <v>#N/A</v>
      </c>
      <c r="JX53" s="165" t="e">
        <f t="shared" si="111"/>
        <v>#N/A</v>
      </c>
      <c r="JY53" s="165" t="e">
        <f t="shared" si="111"/>
        <v>#N/A</v>
      </c>
      <c r="JZ53" s="165" t="e">
        <f t="shared" si="111"/>
        <v>#N/A</v>
      </c>
      <c r="KA53" s="165" t="e">
        <f t="shared" si="111"/>
        <v>#N/A</v>
      </c>
      <c r="KB53" s="165" t="e">
        <f t="shared" si="111"/>
        <v>#N/A</v>
      </c>
      <c r="KC53" s="165" t="e">
        <f t="shared" si="111"/>
        <v>#N/A</v>
      </c>
      <c r="KD53" s="165" t="e">
        <f t="shared" si="111"/>
        <v>#N/A</v>
      </c>
      <c r="KE53" s="165" t="e">
        <f t="shared" si="111"/>
        <v>#N/A</v>
      </c>
      <c r="KF53" s="165" t="e">
        <f t="shared" si="111"/>
        <v>#N/A</v>
      </c>
      <c r="KG53" s="165" t="e">
        <f t="shared" si="111"/>
        <v>#N/A</v>
      </c>
      <c r="KH53" s="165" t="e">
        <f t="shared" si="111"/>
        <v>#N/A</v>
      </c>
      <c r="KI53" s="165" t="e">
        <f t="shared" si="111"/>
        <v>#N/A</v>
      </c>
      <c r="KJ53" s="165" t="e">
        <f t="shared" si="119"/>
        <v>#N/A</v>
      </c>
      <c r="KK53" s="165" t="e">
        <f t="shared" si="119"/>
        <v>#N/A</v>
      </c>
      <c r="KL53" s="165" t="e">
        <f t="shared" si="119"/>
        <v>#N/A</v>
      </c>
      <c r="KM53" s="165" t="e">
        <f t="shared" si="119"/>
        <v>#N/A</v>
      </c>
      <c r="KN53" s="165" t="e">
        <f t="shared" si="119"/>
        <v>#N/A</v>
      </c>
      <c r="KO53" s="165" t="e">
        <f t="shared" si="119"/>
        <v>#N/A</v>
      </c>
      <c r="KP53" s="165" t="e">
        <f t="shared" si="119"/>
        <v>#N/A</v>
      </c>
      <c r="KQ53" s="165" t="e">
        <f t="shared" si="119"/>
        <v>#N/A</v>
      </c>
      <c r="KR53" s="165" t="e">
        <f t="shared" si="119"/>
        <v>#N/A</v>
      </c>
      <c r="KS53" s="165" t="e">
        <f t="shared" si="119"/>
        <v>#N/A</v>
      </c>
      <c r="KT53" s="165" t="e">
        <f t="shared" si="119"/>
        <v>#N/A</v>
      </c>
      <c r="KU53" s="165" t="e">
        <f t="shared" si="119"/>
        <v>#N/A</v>
      </c>
      <c r="KV53" s="165" t="e">
        <f t="shared" si="119"/>
        <v>#N/A</v>
      </c>
      <c r="KW53" s="165" t="e">
        <f t="shared" si="119"/>
        <v>#N/A</v>
      </c>
      <c r="KX53" s="165" t="e">
        <f t="shared" si="119"/>
        <v>#N/A</v>
      </c>
      <c r="KY53" s="165" t="e">
        <f t="shared" si="119"/>
        <v>#N/A</v>
      </c>
      <c r="KZ53" s="165" t="e">
        <f t="shared" si="112"/>
        <v>#N/A</v>
      </c>
      <c r="LA53" s="165" t="e">
        <f t="shared" si="112"/>
        <v>#N/A</v>
      </c>
      <c r="LB53" s="165" t="e">
        <f t="shared" si="112"/>
        <v>#N/A</v>
      </c>
      <c r="LC53" s="165" t="e">
        <f t="shared" si="112"/>
        <v>#N/A</v>
      </c>
      <c r="LD53" s="165" t="e">
        <f t="shared" si="112"/>
        <v>#N/A</v>
      </c>
      <c r="LE53" s="165" t="e">
        <f t="shared" si="112"/>
        <v>#N/A</v>
      </c>
      <c r="LF53" s="165" t="e">
        <f t="shared" si="112"/>
        <v>#N/A</v>
      </c>
      <c r="LG53" s="165" t="e">
        <f t="shared" si="112"/>
        <v>#N/A</v>
      </c>
      <c r="LH53" s="165" t="e">
        <f t="shared" si="112"/>
        <v>#N/A</v>
      </c>
      <c r="LI53" s="165" t="e">
        <f t="shared" si="112"/>
        <v>#N/A</v>
      </c>
      <c r="LJ53" s="165" t="e">
        <f t="shared" si="112"/>
        <v>#N/A</v>
      </c>
      <c r="LK53" s="165" t="e">
        <f t="shared" si="112"/>
        <v>#N/A</v>
      </c>
      <c r="LL53" s="165" t="e">
        <f t="shared" si="112"/>
        <v>#N/A</v>
      </c>
      <c r="LM53" s="165" t="e">
        <f t="shared" si="112"/>
        <v>#N/A</v>
      </c>
      <c r="LN53" s="165" t="e">
        <f t="shared" si="112"/>
        <v>#N/A</v>
      </c>
      <c r="LO53" s="165" t="e">
        <f t="shared" si="120"/>
        <v>#N/A</v>
      </c>
      <c r="LP53" s="165" t="e">
        <f t="shared" si="120"/>
        <v>#N/A</v>
      </c>
      <c r="LQ53" s="165" t="e">
        <f t="shared" si="121"/>
        <v>#N/A</v>
      </c>
      <c r="LR53" s="165" t="e">
        <f t="shared" si="121"/>
        <v>#N/A</v>
      </c>
      <c r="LS53" s="165" t="e">
        <f t="shared" si="121"/>
        <v>#N/A</v>
      </c>
      <c r="LT53" s="165" t="e">
        <f t="shared" si="121"/>
        <v>#N/A</v>
      </c>
      <c r="LU53" s="165" t="e">
        <f t="shared" si="121"/>
        <v>#N/A</v>
      </c>
      <c r="LV53" s="165" t="e">
        <f t="shared" si="121"/>
        <v>#N/A</v>
      </c>
      <c r="LW53" s="165" t="e">
        <f t="shared" si="121"/>
        <v>#N/A</v>
      </c>
      <c r="LX53" s="165" t="e">
        <f t="shared" si="121"/>
        <v>#N/A</v>
      </c>
      <c r="LY53" s="165" t="e">
        <f t="shared" si="121"/>
        <v>#N/A</v>
      </c>
      <c r="LZ53" s="165" t="e">
        <f t="shared" si="121"/>
        <v>#N/A</v>
      </c>
      <c r="MA53" s="165" t="e">
        <f t="shared" si="121"/>
        <v>#N/A</v>
      </c>
      <c r="MB53" s="165" t="e">
        <f t="shared" si="121"/>
        <v>#N/A</v>
      </c>
      <c r="MC53" s="165" t="e">
        <f t="shared" si="121"/>
        <v>#N/A</v>
      </c>
      <c r="MD53" s="165" t="e">
        <f t="shared" si="121"/>
        <v>#N/A</v>
      </c>
      <c r="ME53" s="165" t="e">
        <f t="shared" si="121"/>
        <v>#N/A</v>
      </c>
      <c r="MF53" s="165" t="e">
        <f t="shared" si="113"/>
        <v>#N/A</v>
      </c>
      <c r="MG53" s="165" t="e">
        <f t="shared" si="113"/>
        <v>#N/A</v>
      </c>
      <c r="MH53" s="165" t="e">
        <f t="shared" si="113"/>
        <v>#N/A</v>
      </c>
      <c r="MI53" s="165" t="e">
        <f t="shared" si="113"/>
        <v>#N/A</v>
      </c>
      <c r="MJ53" s="165" t="e">
        <f t="shared" si="113"/>
        <v>#N/A</v>
      </c>
      <c r="MK53" s="165" t="e">
        <f t="shared" si="113"/>
        <v>#N/A</v>
      </c>
      <c r="ML53" s="165" t="e">
        <f t="shared" si="113"/>
        <v>#N/A</v>
      </c>
      <c r="MM53" s="165" t="e">
        <f t="shared" si="113"/>
        <v>#N/A</v>
      </c>
      <c r="MN53" s="165" t="e">
        <f t="shared" si="113"/>
        <v>#N/A</v>
      </c>
      <c r="MO53" s="165" t="e">
        <f t="shared" si="113"/>
        <v>#N/A</v>
      </c>
      <c r="MP53" s="165" t="e">
        <f t="shared" si="113"/>
        <v>#N/A</v>
      </c>
      <c r="MQ53" s="165" t="e">
        <f t="shared" si="113"/>
        <v>#N/A</v>
      </c>
      <c r="MR53" s="165" t="e">
        <f t="shared" si="113"/>
        <v>#N/A</v>
      </c>
      <c r="MS53" s="165" t="e">
        <f t="shared" si="113"/>
        <v>#N/A</v>
      </c>
      <c r="MT53" s="165" t="e">
        <f t="shared" si="113"/>
        <v>#N/A</v>
      </c>
      <c r="MU53" s="165" t="e">
        <f t="shared" si="113"/>
        <v>#N/A</v>
      </c>
      <c r="MV53" s="165" t="e">
        <f t="shared" si="122"/>
        <v>#N/A</v>
      </c>
      <c r="MW53" s="165" t="e">
        <f t="shared" si="122"/>
        <v>#N/A</v>
      </c>
      <c r="MX53" s="165" t="e">
        <f t="shared" si="122"/>
        <v>#N/A</v>
      </c>
      <c r="MY53" s="165" t="e">
        <f t="shared" si="122"/>
        <v>#N/A</v>
      </c>
      <c r="MZ53" s="165" t="e">
        <f t="shared" si="122"/>
        <v>#N/A</v>
      </c>
      <c r="NA53" s="165" t="e">
        <f t="shared" si="122"/>
        <v>#N/A</v>
      </c>
      <c r="NB53" s="165" t="e">
        <f t="shared" si="122"/>
        <v>#N/A</v>
      </c>
      <c r="NC53" s="165" t="e">
        <f t="shared" si="122"/>
        <v>#N/A</v>
      </c>
      <c r="ND53" s="165" t="e">
        <f t="shared" si="122"/>
        <v>#N/A</v>
      </c>
      <c r="NE53" s="165" t="e">
        <f t="shared" si="122"/>
        <v>#N/A</v>
      </c>
      <c r="NF53" s="165" t="e">
        <f t="shared" si="122"/>
        <v>#N/A</v>
      </c>
      <c r="NG53" s="165" t="e">
        <f t="shared" si="122"/>
        <v>#N/A</v>
      </c>
      <c r="NH53" s="165" t="e">
        <f t="shared" si="122"/>
        <v>#N/A</v>
      </c>
      <c r="NI53" s="165" t="e">
        <f t="shared" si="122"/>
        <v>#N/A</v>
      </c>
      <c r="NJ53" s="165" t="e">
        <f t="shared" si="122"/>
        <v>#N/A</v>
      </c>
      <c r="NK53" s="165" t="e">
        <f t="shared" si="122"/>
        <v>#N/A</v>
      </c>
      <c r="NL53" s="165" t="e">
        <f t="shared" si="114"/>
        <v>#N/A</v>
      </c>
      <c r="NM53" s="165" t="e">
        <f t="shared" si="114"/>
        <v>#N/A</v>
      </c>
      <c r="NN53" s="165" t="e">
        <f t="shared" si="114"/>
        <v>#N/A</v>
      </c>
      <c r="NO53" s="165" t="e">
        <f t="shared" si="114"/>
        <v>#N/A</v>
      </c>
      <c r="NP53" s="165" t="e">
        <f t="shared" si="114"/>
        <v>#N/A</v>
      </c>
      <c r="NQ53" s="165" t="e">
        <f t="shared" si="114"/>
        <v>#N/A</v>
      </c>
      <c r="NR53" s="165" t="e">
        <f t="shared" si="114"/>
        <v>#N/A</v>
      </c>
      <c r="NS53" s="165" t="e">
        <f t="shared" si="114"/>
        <v>#N/A</v>
      </c>
      <c r="NT53" s="165" t="e">
        <f t="shared" si="114"/>
        <v>#N/A</v>
      </c>
      <c r="NU53" s="165" t="e">
        <f t="shared" si="114"/>
        <v>#N/A</v>
      </c>
      <c r="NV53" s="165" t="e">
        <f t="shared" si="114"/>
        <v>#N/A</v>
      </c>
      <c r="NW53" s="165" t="e">
        <f t="shared" si="114"/>
        <v>#N/A</v>
      </c>
      <c r="NX53" s="165" t="e">
        <f t="shared" si="114"/>
        <v>#N/A</v>
      </c>
      <c r="NY53" s="165" t="e">
        <f t="shared" si="114"/>
        <v>#N/A</v>
      </c>
      <c r="NZ53" s="165" t="e">
        <f t="shared" si="114"/>
        <v>#N/A</v>
      </c>
      <c r="OA53" s="165" t="e">
        <f t="shared" si="123"/>
        <v>#N/A</v>
      </c>
      <c r="OB53" s="165" t="e">
        <f t="shared" si="123"/>
        <v>#N/A</v>
      </c>
      <c r="OC53" s="165" t="e">
        <f t="shared" si="124"/>
        <v>#N/A</v>
      </c>
      <c r="OD53" s="165" t="e">
        <f t="shared" si="124"/>
        <v>#N/A</v>
      </c>
      <c r="OE53" s="165" t="e">
        <f t="shared" si="124"/>
        <v>#N/A</v>
      </c>
      <c r="OF53" s="165" t="e">
        <f t="shared" si="124"/>
        <v>#N/A</v>
      </c>
      <c r="OG53" s="165" t="e">
        <f t="shared" si="124"/>
        <v>#N/A</v>
      </c>
      <c r="OH53" s="165" t="e">
        <f t="shared" si="124"/>
        <v>#N/A</v>
      </c>
      <c r="OI53" s="165" t="e">
        <f t="shared" si="124"/>
        <v>#N/A</v>
      </c>
      <c r="OJ53" s="165" t="e">
        <f t="shared" si="124"/>
        <v>#N/A</v>
      </c>
      <c r="OK53" s="165" t="e">
        <f t="shared" si="124"/>
        <v>#N/A</v>
      </c>
      <c r="OL53" s="165" t="e">
        <f t="shared" si="124"/>
        <v>#N/A</v>
      </c>
      <c r="OM53" s="165" t="e">
        <f t="shared" si="124"/>
        <v>#N/A</v>
      </c>
      <c r="ON53" s="165" t="e">
        <f t="shared" si="124"/>
        <v>#N/A</v>
      </c>
      <c r="OO53" s="165" t="e">
        <f t="shared" si="124"/>
        <v>#N/A</v>
      </c>
      <c r="OP53" s="165" t="e">
        <f t="shared" si="124"/>
        <v>#N/A</v>
      </c>
      <c r="OQ53" s="165" t="e">
        <f t="shared" si="124"/>
        <v>#N/A</v>
      </c>
      <c r="OR53" s="165" t="e">
        <f t="shared" si="115"/>
        <v>#N/A</v>
      </c>
      <c r="OS53" s="165" t="e">
        <f t="shared" si="115"/>
        <v>#N/A</v>
      </c>
      <c r="OT53" s="165" t="e">
        <f t="shared" si="115"/>
        <v>#N/A</v>
      </c>
      <c r="OU53" s="165" t="e">
        <f t="shared" si="115"/>
        <v>#N/A</v>
      </c>
      <c r="OV53" s="165" t="e">
        <f t="shared" si="115"/>
        <v>#N/A</v>
      </c>
      <c r="OW53" s="165" t="e">
        <f t="shared" si="115"/>
        <v>#N/A</v>
      </c>
      <c r="OX53" s="165" t="e">
        <f t="shared" si="115"/>
        <v>#N/A</v>
      </c>
      <c r="OY53" s="165" t="e">
        <f t="shared" si="115"/>
        <v>#N/A</v>
      </c>
      <c r="OZ53" s="165" t="e">
        <f t="shared" si="115"/>
        <v>#N/A</v>
      </c>
      <c r="PA53" s="165" t="e">
        <f t="shared" si="115"/>
        <v>#N/A</v>
      </c>
      <c r="PB53" s="165" t="e">
        <f t="shared" si="115"/>
        <v>#N/A</v>
      </c>
      <c r="PC53" s="165" t="e">
        <f t="shared" si="115"/>
        <v>#N/A</v>
      </c>
      <c r="PD53" s="165" t="e">
        <f t="shared" si="115"/>
        <v>#N/A</v>
      </c>
      <c r="PE53" s="165" t="e">
        <f t="shared" si="115"/>
        <v>#N/A</v>
      </c>
      <c r="PF53" s="165" t="e">
        <f t="shared" si="115"/>
        <v>#N/A</v>
      </c>
      <c r="PG53" s="165" t="e">
        <f t="shared" si="115"/>
        <v>#N/A</v>
      </c>
      <c r="PH53" s="165" t="e">
        <f t="shared" si="125"/>
        <v>#N/A</v>
      </c>
      <c r="PI53" s="165" t="e">
        <f t="shared" si="125"/>
        <v>#N/A</v>
      </c>
      <c r="PJ53" s="165" t="e">
        <f t="shared" si="125"/>
        <v>#N/A</v>
      </c>
      <c r="PK53" s="165" t="e">
        <f t="shared" si="125"/>
        <v>#N/A</v>
      </c>
      <c r="PL53" s="165" t="e">
        <f t="shared" si="125"/>
        <v>#N/A</v>
      </c>
      <c r="PM53" s="165" t="e">
        <f t="shared" si="125"/>
        <v>#N/A</v>
      </c>
      <c r="PN53" s="165" t="e">
        <f t="shared" si="125"/>
        <v>#N/A</v>
      </c>
      <c r="PO53" s="165" t="e">
        <f t="shared" si="125"/>
        <v>#N/A</v>
      </c>
    </row>
    <row r="54" spans="1:431" hidden="1" x14ac:dyDescent="0.45">
      <c r="A54" s="362"/>
      <c r="B54" s="368" t="str">
        <f>IF($R54="","",ROUND(_xlfn.NORM.INV(ABS(VLOOKUP($T$1,VLookups!$A$43:$B$44,2,FALSE)-B$2),$N54,$R54),0))</f>
        <v/>
      </c>
      <c r="C54" s="374" t="str">
        <f t="shared" si="36"/>
        <v/>
      </c>
      <c r="D54" s="375" t="str">
        <f t="shared" si="37"/>
        <v/>
      </c>
      <c r="E54" s="105"/>
      <c r="F54" s="113"/>
      <c r="G54" s="118" t="str">
        <f t="shared" si="30"/>
        <v/>
      </c>
      <c r="H54" s="91"/>
      <c r="I54" s="118" t="str">
        <f t="shared" si="31"/>
        <v/>
      </c>
      <c r="J54" s="113"/>
      <c r="K54" s="106"/>
      <c r="L54" s="120" t="str">
        <f t="shared" si="0"/>
        <v/>
      </c>
      <c r="M54" s="120" t="str">
        <f t="shared" si="1"/>
        <v/>
      </c>
      <c r="N54" s="71" t="str">
        <f t="shared" si="32"/>
        <v/>
      </c>
      <c r="O54" s="23"/>
      <c r="P54" s="55"/>
      <c r="Q54" s="298"/>
      <c r="R54" s="72" t="str">
        <f>IF(AND(G54&gt;0,H54&gt;0,I54&gt;0),IF(ISBLANK(Q54),IF(ISBLANK(O54),"",(I54-G54)*VLOOKUP(O54,VLookups!$A$4:$B$13,2,FALSE)),Q54),"")</f>
        <v/>
      </c>
      <c r="S54" s="73" t="str">
        <f t="shared" si="2"/>
        <v/>
      </c>
      <c r="T54" s="91"/>
      <c r="U54" s="265" t="str">
        <f>IF(AND(T54&gt;0,H54&gt;0,NOT(R54="")),ABS(VLOOKUP($T$1,VLookups!$A$43:$B$44,2,FALSE)-_xlfn.NORM.DIST(T54,N54,R54,TRUE)),"")</f>
        <v/>
      </c>
      <c r="V54" s="90" t="str">
        <f>IF(AND($G54&gt;0,$H54&gt;0,$I54&gt;0,NOT(ISBLANK($O54))),_xlfn.NORM.INV(ABS(VLOOKUP($T$1,VLookups!$A$43:$B$44,2,FALSE)-V$3),$N54,$R54),"")</f>
        <v/>
      </c>
      <c r="W54" s="89" t="str">
        <f>IF(AND($G54&gt;0,$H54&gt;0,$I54&gt;0,NOT(ISBLANK($O54))),_xlfn.NORM.INV(ABS(VLOOKUP($T$1,VLookups!$A$43:$B$44,2,FALSE)-W$3),$N54,$R54),"")</f>
        <v/>
      </c>
      <c r="X54" s="90" t="str">
        <f>IF(AND($G54&gt;0,$H54&gt;0,$I54&gt;0,NOT(ISBLANK($O54))),_xlfn.NORM.INV(ABS(VLOOKUP($T$1,VLookups!$A$43:$B$44,2,FALSE)-X$3),$N54,$R54),"")</f>
        <v/>
      </c>
      <c r="Y54" s="89" t="str">
        <f>IF(AND($G54&gt;0,$H54&gt;0,$I54&gt;0,NOT(ISBLANK($O54))),_xlfn.NORM.INV(ABS(VLOOKUP($T$1,VLookups!$A$43:$B$44,2,FALSE)-Y$3),$N54,$R54),"")</f>
        <v/>
      </c>
      <c r="Z54" s="90" t="str">
        <f>IF(AND($G54&gt;0,$H54&gt;0,$I54&gt;0,NOT(ISBLANK($O54))),_xlfn.NORM.INV(ABS(VLOOKUP($T$1,VLookups!$A$43:$B$44,2,FALSE)-Z$3),$N54,$R54),"")</f>
        <v/>
      </c>
      <c r="AA54" s="89" t="str">
        <f>IF(AND($G54&gt;0,$H54&gt;0,$I54&gt;0,NOT(ISBLANK($O54))),_xlfn.NORM.INV(ABS(VLOOKUP($T$1,VLookups!$A$43:$B$44,2,FALSE)-AA$3),$N54,$R54),"")</f>
        <v/>
      </c>
      <c r="AB54" s="5"/>
      <c r="AC54" s="164" t="str">
        <f t="shared" si="33"/>
        <v/>
      </c>
      <c r="AD54" s="47" t="str">
        <f t="shared" si="102"/>
        <v/>
      </c>
      <c r="AE54" s="47" t="str">
        <f t="shared" si="102"/>
        <v/>
      </c>
      <c r="AF54" s="47" t="str">
        <f t="shared" si="102"/>
        <v/>
      </c>
      <c r="AG54" s="47" t="str">
        <f t="shared" si="102"/>
        <v/>
      </c>
      <c r="AH54" s="47" t="str">
        <f t="shared" si="102"/>
        <v/>
      </c>
      <c r="AI54" s="47" t="str">
        <f t="shared" si="102"/>
        <v/>
      </c>
      <c r="AJ54" s="47" t="str">
        <f t="shared" si="102"/>
        <v/>
      </c>
      <c r="AK54" s="47" t="str">
        <f t="shared" si="102"/>
        <v/>
      </c>
      <c r="AL54" s="47" t="str">
        <f t="shared" si="102"/>
        <v/>
      </c>
      <c r="AM54" s="47" t="str">
        <f t="shared" si="102"/>
        <v/>
      </c>
      <c r="AN54" s="47" t="str">
        <f t="shared" si="102"/>
        <v/>
      </c>
      <c r="AO54" s="47" t="str">
        <f t="shared" si="102"/>
        <v/>
      </c>
      <c r="AP54" s="47" t="str">
        <f t="shared" si="102"/>
        <v/>
      </c>
      <c r="AQ54" s="47" t="str">
        <f t="shared" si="102"/>
        <v/>
      </c>
      <c r="AR54" s="47" t="str">
        <f t="shared" si="102"/>
        <v/>
      </c>
      <c r="AS54" s="47" t="str">
        <f t="shared" si="102"/>
        <v/>
      </c>
      <c r="AT54" s="47" t="str">
        <f t="shared" si="98"/>
        <v/>
      </c>
      <c r="AU54" s="47" t="str">
        <f t="shared" si="98"/>
        <v/>
      </c>
      <c r="AV54" s="47" t="str">
        <f t="shared" si="98"/>
        <v/>
      </c>
      <c r="AW54" s="47" t="str">
        <f t="shared" si="98"/>
        <v/>
      </c>
      <c r="AX54" s="47" t="str">
        <f t="shared" si="98"/>
        <v/>
      </c>
      <c r="AY54" s="47" t="str">
        <f t="shared" si="98"/>
        <v/>
      </c>
      <c r="AZ54" s="47" t="str">
        <f t="shared" si="98"/>
        <v/>
      </c>
      <c r="BA54" s="47" t="str">
        <f t="shared" si="98"/>
        <v/>
      </c>
      <c r="BB54" s="47" t="str">
        <f t="shared" si="98"/>
        <v/>
      </c>
      <c r="BC54" s="47" t="str">
        <f t="shared" si="98"/>
        <v/>
      </c>
      <c r="BD54" s="47" t="str">
        <f t="shared" si="98"/>
        <v/>
      </c>
      <c r="BE54" s="47" t="str">
        <f t="shared" si="98"/>
        <v/>
      </c>
      <c r="BF54" s="47" t="str">
        <f t="shared" si="98"/>
        <v/>
      </c>
      <c r="BG54" s="47" t="str">
        <f t="shared" si="98"/>
        <v/>
      </c>
      <c r="BH54" s="47" t="str">
        <f t="shared" si="98"/>
        <v/>
      </c>
      <c r="BI54" s="47" t="str">
        <f t="shared" si="99"/>
        <v/>
      </c>
      <c r="BJ54" s="47" t="str">
        <f t="shared" si="99"/>
        <v/>
      </c>
      <c r="BK54" s="47" t="str">
        <f t="shared" si="99"/>
        <v/>
      </c>
      <c r="BL54" s="47" t="str">
        <f t="shared" si="99"/>
        <v/>
      </c>
      <c r="BM54" s="47" t="str">
        <f t="shared" si="99"/>
        <v/>
      </c>
      <c r="BN54" s="47" t="str">
        <f t="shared" si="99"/>
        <v/>
      </c>
      <c r="BO54" s="47" t="str">
        <f t="shared" si="99"/>
        <v/>
      </c>
      <c r="BP54" s="47" t="str">
        <f t="shared" si="99"/>
        <v/>
      </c>
      <c r="BQ54" s="47" t="str">
        <f t="shared" si="99"/>
        <v/>
      </c>
      <c r="BR54" s="47" t="str">
        <f t="shared" si="99"/>
        <v/>
      </c>
      <c r="BS54" s="47" t="str">
        <f t="shared" si="99"/>
        <v/>
      </c>
      <c r="BT54" s="47" t="str">
        <f t="shared" si="99"/>
        <v/>
      </c>
      <c r="BU54" s="47" t="str">
        <f t="shared" si="99"/>
        <v/>
      </c>
      <c r="BV54" s="47" t="str">
        <f t="shared" si="99"/>
        <v/>
      </c>
      <c r="BW54" s="47" t="str">
        <f t="shared" si="99"/>
        <v/>
      </c>
      <c r="BX54" s="47" t="str">
        <f t="shared" si="99"/>
        <v/>
      </c>
      <c r="BY54" s="47" t="str">
        <f t="shared" si="97"/>
        <v/>
      </c>
      <c r="BZ54" s="47" t="str">
        <f t="shared" si="97"/>
        <v/>
      </c>
      <c r="CA54" s="47" t="str">
        <f t="shared" si="97"/>
        <v/>
      </c>
      <c r="CB54" s="47" t="str">
        <f t="shared" si="97"/>
        <v/>
      </c>
      <c r="CC54" s="47" t="str">
        <f t="shared" si="97"/>
        <v/>
      </c>
      <c r="CD54" s="47" t="str">
        <f t="shared" si="97"/>
        <v/>
      </c>
      <c r="CE54" s="47" t="str">
        <f t="shared" si="97"/>
        <v/>
      </c>
      <c r="CF54" s="47" t="str">
        <f t="shared" si="97"/>
        <v/>
      </c>
      <c r="CG54" s="47" t="str">
        <f t="shared" si="97"/>
        <v/>
      </c>
      <c r="CH54" s="47" t="str">
        <f t="shared" si="97"/>
        <v/>
      </c>
      <c r="CI54" s="47" t="str">
        <f t="shared" si="97"/>
        <v/>
      </c>
      <c r="CJ54" s="47" t="str">
        <f t="shared" si="100"/>
        <v/>
      </c>
      <c r="CK54" s="47" t="str">
        <f t="shared" si="100"/>
        <v/>
      </c>
      <c r="CL54" s="47" t="str">
        <f t="shared" si="100"/>
        <v/>
      </c>
      <c r="CM54" s="47" t="str">
        <f t="shared" si="100"/>
        <v/>
      </c>
      <c r="CN54" s="47" t="str">
        <f t="shared" si="100"/>
        <v/>
      </c>
      <c r="CO54" s="47" t="str">
        <f t="shared" si="100"/>
        <v/>
      </c>
      <c r="CP54" s="47" t="str">
        <f t="shared" si="100"/>
        <v/>
      </c>
      <c r="CQ54" s="47" t="str">
        <f t="shared" si="100"/>
        <v/>
      </c>
      <c r="CR54" s="47" t="str">
        <f t="shared" si="100"/>
        <v/>
      </c>
      <c r="CS54" s="47" t="str">
        <f t="shared" si="100"/>
        <v/>
      </c>
      <c r="CT54" s="47" t="str">
        <f t="shared" si="100"/>
        <v/>
      </c>
      <c r="CU54" s="47" t="str">
        <f t="shared" si="100"/>
        <v/>
      </c>
      <c r="CV54" s="47" t="str">
        <f t="shared" si="100"/>
        <v/>
      </c>
      <c r="CW54" s="47" t="str">
        <f t="shared" si="100"/>
        <v/>
      </c>
      <c r="CX54" s="47" t="str">
        <f t="shared" si="100"/>
        <v/>
      </c>
      <c r="CY54" s="47" t="str">
        <f t="shared" si="100"/>
        <v/>
      </c>
      <c r="CZ54" s="47" t="str">
        <f t="shared" si="101"/>
        <v/>
      </c>
      <c r="DA54" s="47" t="str">
        <f t="shared" si="101"/>
        <v/>
      </c>
      <c r="DB54" s="47" t="str">
        <f t="shared" si="101"/>
        <v/>
      </c>
      <c r="DC54" s="47" t="str">
        <f t="shared" si="101"/>
        <v/>
      </c>
      <c r="DD54" s="47" t="str">
        <f t="shared" si="101"/>
        <v/>
      </c>
      <c r="DE54" s="47" t="str">
        <f t="shared" si="101"/>
        <v/>
      </c>
      <c r="DF54" s="47" t="str">
        <f t="shared" si="101"/>
        <v/>
      </c>
      <c r="DG54" s="47" t="str">
        <f t="shared" si="101"/>
        <v/>
      </c>
      <c r="DH54" s="47" t="str">
        <f t="shared" si="101"/>
        <v/>
      </c>
      <c r="DI54" s="47" t="str">
        <f t="shared" si="101"/>
        <v/>
      </c>
      <c r="DJ54" s="47" t="str">
        <f t="shared" si="101"/>
        <v/>
      </c>
      <c r="DK54" s="47" t="str">
        <f t="shared" si="101"/>
        <v/>
      </c>
      <c r="DL54" s="47" t="str">
        <f t="shared" si="101"/>
        <v/>
      </c>
      <c r="DM54" s="47" t="str">
        <f t="shared" si="101"/>
        <v/>
      </c>
      <c r="DN54" s="47" t="str">
        <f t="shared" si="101"/>
        <v/>
      </c>
      <c r="DO54" s="47" t="str">
        <f t="shared" si="101"/>
        <v/>
      </c>
      <c r="DP54" s="47" t="str">
        <f t="shared" si="116"/>
        <v/>
      </c>
      <c r="DQ54" s="47" t="str">
        <f t="shared" si="116"/>
        <v/>
      </c>
      <c r="DR54" s="47" t="str">
        <f t="shared" si="116"/>
        <v/>
      </c>
      <c r="DS54" s="47" t="str">
        <f t="shared" si="116"/>
        <v/>
      </c>
      <c r="DT54" s="47" t="str">
        <f t="shared" si="116"/>
        <v/>
      </c>
      <c r="DU54" s="47" t="str">
        <f t="shared" si="116"/>
        <v/>
      </c>
      <c r="DV54" s="47" t="str">
        <f t="shared" si="116"/>
        <v/>
      </c>
      <c r="DW54" s="47" t="str">
        <f t="shared" si="116"/>
        <v/>
      </c>
      <c r="DX54" s="47" t="str">
        <f t="shared" si="116"/>
        <v/>
      </c>
      <c r="DY54" s="47" t="str">
        <f t="shared" si="116"/>
        <v/>
      </c>
      <c r="DZ54" s="179" t="str">
        <f t="shared" si="35"/>
        <v/>
      </c>
      <c r="EA54" s="47" t="str">
        <f t="shared" ref="EA54:EP69" si="127">IF(ISNONTEXT($AC54),DZ54+$AC54,"")</f>
        <v/>
      </c>
      <c r="EB54" s="47" t="str">
        <f t="shared" si="127"/>
        <v/>
      </c>
      <c r="EC54" s="47" t="str">
        <f t="shared" si="127"/>
        <v/>
      </c>
      <c r="ED54" s="47" t="str">
        <f t="shared" si="127"/>
        <v/>
      </c>
      <c r="EE54" s="47" t="str">
        <f t="shared" si="127"/>
        <v/>
      </c>
      <c r="EF54" s="47" t="str">
        <f t="shared" si="127"/>
        <v/>
      </c>
      <c r="EG54" s="47" t="str">
        <f t="shared" si="127"/>
        <v/>
      </c>
      <c r="EH54" s="47" t="str">
        <f t="shared" si="127"/>
        <v/>
      </c>
      <c r="EI54" s="47" t="str">
        <f t="shared" si="127"/>
        <v/>
      </c>
      <c r="EJ54" s="47" t="str">
        <f t="shared" si="127"/>
        <v/>
      </c>
      <c r="EK54" s="47" t="str">
        <f t="shared" si="127"/>
        <v/>
      </c>
      <c r="EL54" s="47" t="str">
        <f t="shared" si="127"/>
        <v/>
      </c>
      <c r="EM54" s="47" t="str">
        <f t="shared" si="127"/>
        <v/>
      </c>
      <c r="EN54" s="47" t="str">
        <f t="shared" si="127"/>
        <v/>
      </c>
      <c r="EO54" s="47" t="str">
        <f t="shared" si="127"/>
        <v/>
      </c>
      <c r="EP54" s="47" t="str">
        <f t="shared" si="127"/>
        <v/>
      </c>
      <c r="EQ54" s="47" t="str">
        <f t="shared" ref="EQ54:FD72" si="128">IF(ISNONTEXT($AC54),EP54+$AC54,"")</f>
        <v/>
      </c>
      <c r="ER54" s="47" t="str">
        <f t="shared" si="128"/>
        <v/>
      </c>
      <c r="ES54" s="47" t="str">
        <f t="shared" si="128"/>
        <v/>
      </c>
      <c r="ET54" s="47" t="str">
        <f t="shared" si="128"/>
        <v/>
      </c>
      <c r="EU54" s="47" t="str">
        <f t="shared" si="128"/>
        <v/>
      </c>
      <c r="EV54" s="47" t="str">
        <f t="shared" si="128"/>
        <v/>
      </c>
      <c r="EW54" s="47" t="str">
        <f t="shared" si="128"/>
        <v/>
      </c>
      <c r="EX54" s="47" t="str">
        <f t="shared" si="128"/>
        <v/>
      </c>
      <c r="EY54" s="47" t="str">
        <f t="shared" si="128"/>
        <v/>
      </c>
      <c r="EZ54" s="47" t="str">
        <f t="shared" si="128"/>
        <v/>
      </c>
      <c r="FA54" s="47" t="str">
        <f t="shared" si="128"/>
        <v/>
      </c>
      <c r="FB54" s="47" t="str">
        <f t="shared" si="128"/>
        <v/>
      </c>
      <c r="FC54" s="47" t="str">
        <f t="shared" si="128"/>
        <v/>
      </c>
      <c r="FD54" s="47" t="str">
        <f t="shared" si="128"/>
        <v/>
      </c>
      <c r="FE54" s="47" t="str">
        <f t="shared" si="126"/>
        <v/>
      </c>
      <c r="FF54" s="47" t="str">
        <f t="shared" si="117"/>
        <v/>
      </c>
      <c r="FG54" s="47" t="str">
        <f t="shared" si="117"/>
        <v/>
      </c>
      <c r="FH54" s="47" t="str">
        <f t="shared" si="117"/>
        <v/>
      </c>
      <c r="FI54" s="47" t="str">
        <f t="shared" si="117"/>
        <v/>
      </c>
      <c r="FJ54" s="47" t="str">
        <f t="shared" si="117"/>
        <v/>
      </c>
      <c r="FK54" s="47" t="str">
        <f t="shared" si="117"/>
        <v/>
      </c>
      <c r="FL54" s="47" t="str">
        <f t="shared" si="117"/>
        <v/>
      </c>
      <c r="FM54" s="47" t="str">
        <f t="shared" si="117"/>
        <v/>
      </c>
      <c r="FN54" s="47" t="str">
        <f t="shared" si="117"/>
        <v/>
      </c>
      <c r="FO54" s="47" t="str">
        <f t="shared" si="117"/>
        <v/>
      </c>
      <c r="FP54" s="47" t="str">
        <f t="shared" si="117"/>
        <v/>
      </c>
      <c r="FQ54" s="47" t="str">
        <f t="shared" si="106"/>
        <v/>
      </c>
      <c r="FR54" s="47" t="str">
        <f t="shared" si="106"/>
        <v/>
      </c>
      <c r="FS54" s="47" t="str">
        <f t="shared" si="106"/>
        <v/>
      </c>
      <c r="FT54" s="47" t="str">
        <f t="shared" si="106"/>
        <v/>
      </c>
      <c r="FU54" s="47" t="str">
        <f t="shared" si="106"/>
        <v/>
      </c>
      <c r="FV54" s="47" t="str">
        <f t="shared" si="106"/>
        <v/>
      </c>
      <c r="FW54" s="47" t="str">
        <f t="shared" si="106"/>
        <v/>
      </c>
      <c r="FX54" s="47" t="str">
        <f t="shared" si="106"/>
        <v/>
      </c>
      <c r="FY54" s="47" t="str">
        <f t="shared" si="106"/>
        <v/>
      </c>
      <c r="FZ54" s="47" t="str">
        <f t="shared" si="106"/>
        <v/>
      </c>
      <c r="GA54" s="47" t="str">
        <f t="shared" si="106"/>
        <v/>
      </c>
      <c r="GB54" s="47" t="str">
        <f t="shared" si="106"/>
        <v/>
      </c>
      <c r="GC54" s="47" t="str">
        <f t="shared" si="106"/>
        <v/>
      </c>
      <c r="GD54" s="47" t="str">
        <f t="shared" si="106"/>
        <v/>
      </c>
      <c r="GE54" s="47" t="str">
        <f t="shared" si="106"/>
        <v/>
      </c>
      <c r="GF54" s="47" t="str">
        <f t="shared" si="106"/>
        <v/>
      </c>
      <c r="GG54" s="47" t="str">
        <f t="shared" si="107"/>
        <v/>
      </c>
      <c r="GH54" s="47" t="str">
        <f t="shared" si="107"/>
        <v/>
      </c>
      <c r="GI54" s="47" t="str">
        <f t="shared" si="107"/>
        <v/>
      </c>
      <c r="GJ54" s="47" t="str">
        <f t="shared" si="107"/>
        <v/>
      </c>
      <c r="GK54" s="47" t="str">
        <f t="shared" si="107"/>
        <v/>
      </c>
      <c r="GL54" s="47" t="str">
        <f t="shared" si="107"/>
        <v/>
      </c>
      <c r="GM54" s="47" t="str">
        <f t="shared" si="107"/>
        <v/>
      </c>
      <c r="GN54" s="47" t="str">
        <f t="shared" si="107"/>
        <v/>
      </c>
      <c r="GO54" s="47" t="str">
        <f t="shared" si="107"/>
        <v/>
      </c>
      <c r="GP54" s="47" t="str">
        <f t="shared" si="107"/>
        <v/>
      </c>
      <c r="GQ54" s="47" t="str">
        <f t="shared" si="107"/>
        <v/>
      </c>
      <c r="GR54" s="47" t="str">
        <f t="shared" si="107"/>
        <v/>
      </c>
      <c r="GS54" s="47" t="str">
        <f t="shared" si="107"/>
        <v/>
      </c>
      <c r="GT54" s="47" t="str">
        <f t="shared" si="107"/>
        <v/>
      </c>
      <c r="GU54" s="47" t="str">
        <f t="shared" si="107"/>
        <v/>
      </c>
      <c r="GV54" s="47" t="str">
        <f t="shared" si="107"/>
        <v/>
      </c>
      <c r="GW54" s="47" t="str">
        <f t="shared" si="108"/>
        <v/>
      </c>
      <c r="GX54" s="47" t="str">
        <f t="shared" si="108"/>
        <v/>
      </c>
      <c r="GY54" s="47" t="str">
        <f t="shared" si="108"/>
        <v/>
      </c>
      <c r="GZ54" s="47" t="str">
        <f t="shared" si="108"/>
        <v/>
      </c>
      <c r="HA54" s="47" t="str">
        <f t="shared" si="108"/>
        <v/>
      </c>
      <c r="HB54" s="47" t="str">
        <f t="shared" si="108"/>
        <v/>
      </c>
      <c r="HC54" s="47" t="str">
        <f t="shared" si="108"/>
        <v/>
      </c>
      <c r="HD54" s="47" t="str">
        <f t="shared" si="108"/>
        <v/>
      </c>
      <c r="HE54" s="47" t="str">
        <f t="shared" si="108"/>
        <v/>
      </c>
      <c r="HF54" s="47" t="str">
        <f t="shared" si="108"/>
        <v/>
      </c>
      <c r="HG54" s="47" t="str">
        <f t="shared" si="108"/>
        <v/>
      </c>
      <c r="HH54" s="47" t="str">
        <f t="shared" si="108"/>
        <v/>
      </c>
      <c r="HI54" s="47" t="str">
        <f t="shared" si="108"/>
        <v/>
      </c>
      <c r="HJ54" s="47" t="str">
        <f t="shared" si="108"/>
        <v/>
      </c>
      <c r="HK54" s="47" t="str">
        <f t="shared" si="108"/>
        <v/>
      </c>
      <c r="HL54" s="47" t="str">
        <f t="shared" si="108"/>
        <v/>
      </c>
      <c r="HM54" s="47" t="str">
        <f t="shared" si="109"/>
        <v/>
      </c>
      <c r="HN54" s="47" t="str">
        <f t="shared" si="109"/>
        <v/>
      </c>
      <c r="HO54" s="47" t="str">
        <f t="shared" si="109"/>
        <v/>
      </c>
      <c r="HP54" s="47" t="str">
        <f t="shared" si="77"/>
        <v/>
      </c>
      <c r="HQ54" s="47" t="str">
        <f t="shared" si="77"/>
        <v/>
      </c>
      <c r="HR54" s="47" t="str">
        <f t="shared" si="46"/>
        <v/>
      </c>
      <c r="HS54" s="47" t="str">
        <f t="shared" si="16"/>
        <v/>
      </c>
      <c r="HT54" s="47" t="str">
        <f t="shared" si="16"/>
        <v/>
      </c>
      <c r="HU54" s="47" t="str">
        <f t="shared" si="16"/>
        <v/>
      </c>
      <c r="HV54" s="47" t="str">
        <f t="shared" si="16"/>
        <v/>
      </c>
      <c r="HW54" s="165" t="e">
        <f t="shared" si="104"/>
        <v>#N/A</v>
      </c>
      <c r="HX54" s="165" t="e">
        <f t="shared" si="104"/>
        <v>#N/A</v>
      </c>
      <c r="HY54" s="165" t="e">
        <f t="shared" si="104"/>
        <v>#N/A</v>
      </c>
      <c r="HZ54" s="165" t="e">
        <f t="shared" si="104"/>
        <v>#N/A</v>
      </c>
      <c r="IA54" s="165" t="e">
        <f t="shared" si="103"/>
        <v>#N/A</v>
      </c>
      <c r="IB54" s="165" t="e">
        <f t="shared" si="103"/>
        <v>#N/A</v>
      </c>
      <c r="IC54" s="165" t="e">
        <f t="shared" si="103"/>
        <v>#N/A</v>
      </c>
      <c r="ID54" s="165" t="e">
        <f t="shared" si="103"/>
        <v>#N/A</v>
      </c>
      <c r="IE54" s="165" t="e">
        <f t="shared" si="103"/>
        <v>#N/A</v>
      </c>
      <c r="IF54" s="165" t="e">
        <f t="shared" si="103"/>
        <v>#N/A</v>
      </c>
      <c r="IG54" s="165" t="e">
        <f t="shared" si="103"/>
        <v>#N/A</v>
      </c>
      <c r="IH54" s="165" t="e">
        <f t="shared" si="103"/>
        <v>#N/A</v>
      </c>
      <c r="II54" s="165" t="e">
        <f t="shared" si="103"/>
        <v>#N/A</v>
      </c>
      <c r="IJ54" s="165" t="e">
        <f t="shared" si="103"/>
        <v>#N/A</v>
      </c>
      <c r="IK54" s="165" t="e">
        <f t="shared" si="103"/>
        <v>#N/A</v>
      </c>
      <c r="IL54" s="165" t="e">
        <f t="shared" si="103"/>
        <v>#N/A</v>
      </c>
      <c r="IM54" s="165" t="e">
        <f t="shared" si="103"/>
        <v>#N/A</v>
      </c>
      <c r="IN54" s="165" t="e">
        <f t="shared" si="103"/>
        <v>#N/A</v>
      </c>
      <c r="IO54" s="165" t="e">
        <f t="shared" si="103"/>
        <v>#N/A</v>
      </c>
      <c r="IP54" s="165" t="e">
        <f t="shared" si="110"/>
        <v>#N/A</v>
      </c>
      <c r="IQ54" s="165" t="e">
        <f t="shared" si="110"/>
        <v>#N/A</v>
      </c>
      <c r="IR54" s="165" t="e">
        <f t="shared" si="110"/>
        <v>#N/A</v>
      </c>
      <c r="IS54" s="165" t="e">
        <f t="shared" si="110"/>
        <v>#N/A</v>
      </c>
      <c r="IT54" s="165" t="e">
        <f t="shared" si="110"/>
        <v>#N/A</v>
      </c>
      <c r="IU54" s="165" t="e">
        <f t="shared" si="110"/>
        <v>#N/A</v>
      </c>
      <c r="IV54" s="165" t="e">
        <f t="shared" si="110"/>
        <v>#N/A</v>
      </c>
      <c r="IW54" s="165" t="e">
        <f t="shared" si="110"/>
        <v>#N/A</v>
      </c>
      <c r="IX54" s="165" t="e">
        <f t="shared" si="110"/>
        <v>#N/A</v>
      </c>
      <c r="IY54" s="165" t="e">
        <f t="shared" si="110"/>
        <v>#N/A</v>
      </c>
      <c r="IZ54" s="165" t="e">
        <f t="shared" si="110"/>
        <v>#N/A</v>
      </c>
      <c r="JA54" s="165" t="e">
        <f t="shared" si="110"/>
        <v>#N/A</v>
      </c>
      <c r="JB54" s="165" t="e">
        <f t="shared" si="110"/>
        <v>#N/A</v>
      </c>
      <c r="JC54" s="165" t="e">
        <f t="shared" si="110"/>
        <v>#N/A</v>
      </c>
      <c r="JD54" s="165" t="e">
        <f t="shared" si="110"/>
        <v>#N/A</v>
      </c>
      <c r="JE54" s="165" t="e">
        <f t="shared" si="118"/>
        <v>#N/A</v>
      </c>
      <c r="JF54" s="165" t="e">
        <f t="shared" si="118"/>
        <v>#N/A</v>
      </c>
      <c r="JG54" s="165" t="e">
        <f t="shared" si="118"/>
        <v>#N/A</v>
      </c>
      <c r="JH54" s="165" t="e">
        <f t="shared" si="118"/>
        <v>#N/A</v>
      </c>
      <c r="JI54" s="165" t="e">
        <f t="shared" si="118"/>
        <v>#N/A</v>
      </c>
      <c r="JJ54" s="165" t="e">
        <f t="shared" si="118"/>
        <v>#N/A</v>
      </c>
      <c r="JK54" s="165" t="e">
        <f t="shared" si="118"/>
        <v>#N/A</v>
      </c>
      <c r="JL54" s="165" t="e">
        <f t="shared" si="118"/>
        <v>#N/A</v>
      </c>
      <c r="JM54" s="165" t="e">
        <f t="shared" si="118"/>
        <v>#N/A</v>
      </c>
      <c r="JN54" s="165" t="e">
        <f t="shared" si="118"/>
        <v>#N/A</v>
      </c>
      <c r="JO54" s="165" t="e">
        <f t="shared" si="118"/>
        <v>#N/A</v>
      </c>
      <c r="JP54" s="165" t="e">
        <f t="shared" si="118"/>
        <v>#N/A</v>
      </c>
      <c r="JQ54" s="165" t="e">
        <f t="shared" si="118"/>
        <v>#N/A</v>
      </c>
      <c r="JR54" s="165" t="e">
        <f t="shared" si="118"/>
        <v>#N/A</v>
      </c>
      <c r="JS54" s="165" t="e">
        <f t="shared" si="118"/>
        <v>#N/A</v>
      </c>
      <c r="JT54" s="165" t="e">
        <f t="shared" si="111"/>
        <v>#N/A</v>
      </c>
      <c r="JU54" s="165" t="e">
        <f t="shared" si="111"/>
        <v>#N/A</v>
      </c>
      <c r="JV54" s="165" t="e">
        <f t="shared" si="111"/>
        <v>#N/A</v>
      </c>
      <c r="JW54" s="165" t="e">
        <f t="shared" si="111"/>
        <v>#N/A</v>
      </c>
      <c r="JX54" s="165" t="e">
        <f t="shared" si="111"/>
        <v>#N/A</v>
      </c>
      <c r="JY54" s="165" t="e">
        <f t="shared" si="111"/>
        <v>#N/A</v>
      </c>
      <c r="JZ54" s="165" t="e">
        <f t="shared" si="111"/>
        <v>#N/A</v>
      </c>
      <c r="KA54" s="165" t="e">
        <f t="shared" si="111"/>
        <v>#N/A</v>
      </c>
      <c r="KB54" s="165" t="e">
        <f t="shared" si="111"/>
        <v>#N/A</v>
      </c>
      <c r="KC54" s="165" t="e">
        <f t="shared" si="111"/>
        <v>#N/A</v>
      </c>
      <c r="KD54" s="165" t="e">
        <f t="shared" si="111"/>
        <v>#N/A</v>
      </c>
      <c r="KE54" s="165" t="e">
        <f t="shared" si="111"/>
        <v>#N/A</v>
      </c>
      <c r="KF54" s="165" t="e">
        <f t="shared" si="111"/>
        <v>#N/A</v>
      </c>
      <c r="KG54" s="165" t="e">
        <f t="shared" si="111"/>
        <v>#N/A</v>
      </c>
      <c r="KH54" s="165" t="e">
        <f t="shared" si="111"/>
        <v>#N/A</v>
      </c>
      <c r="KI54" s="165" t="e">
        <f t="shared" si="111"/>
        <v>#N/A</v>
      </c>
      <c r="KJ54" s="165" t="e">
        <f t="shared" si="119"/>
        <v>#N/A</v>
      </c>
      <c r="KK54" s="165" t="e">
        <f t="shared" si="119"/>
        <v>#N/A</v>
      </c>
      <c r="KL54" s="165" t="e">
        <f t="shared" si="119"/>
        <v>#N/A</v>
      </c>
      <c r="KM54" s="165" t="e">
        <f t="shared" si="119"/>
        <v>#N/A</v>
      </c>
      <c r="KN54" s="165" t="e">
        <f t="shared" si="119"/>
        <v>#N/A</v>
      </c>
      <c r="KO54" s="165" t="e">
        <f t="shared" si="119"/>
        <v>#N/A</v>
      </c>
      <c r="KP54" s="165" t="e">
        <f t="shared" si="119"/>
        <v>#N/A</v>
      </c>
      <c r="KQ54" s="165" t="e">
        <f t="shared" si="119"/>
        <v>#N/A</v>
      </c>
      <c r="KR54" s="165" t="e">
        <f t="shared" si="119"/>
        <v>#N/A</v>
      </c>
      <c r="KS54" s="165" t="e">
        <f t="shared" si="119"/>
        <v>#N/A</v>
      </c>
      <c r="KT54" s="165" t="e">
        <f t="shared" si="119"/>
        <v>#N/A</v>
      </c>
      <c r="KU54" s="165" t="e">
        <f t="shared" si="119"/>
        <v>#N/A</v>
      </c>
      <c r="KV54" s="165" t="e">
        <f t="shared" si="119"/>
        <v>#N/A</v>
      </c>
      <c r="KW54" s="165" t="e">
        <f t="shared" si="119"/>
        <v>#N/A</v>
      </c>
      <c r="KX54" s="165" t="e">
        <f t="shared" si="119"/>
        <v>#N/A</v>
      </c>
      <c r="KY54" s="165" t="e">
        <f t="shared" si="119"/>
        <v>#N/A</v>
      </c>
      <c r="KZ54" s="165" t="e">
        <f t="shared" si="112"/>
        <v>#N/A</v>
      </c>
      <c r="LA54" s="165" t="e">
        <f t="shared" si="112"/>
        <v>#N/A</v>
      </c>
      <c r="LB54" s="165" t="e">
        <f t="shared" si="112"/>
        <v>#N/A</v>
      </c>
      <c r="LC54" s="165" t="e">
        <f t="shared" si="112"/>
        <v>#N/A</v>
      </c>
      <c r="LD54" s="165" t="e">
        <f t="shared" si="112"/>
        <v>#N/A</v>
      </c>
      <c r="LE54" s="165" t="e">
        <f t="shared" si="112"/>
        <v>#N/A</v>
      </c>
      <c r="LF54" s="165" t="e">
        <f t="shared" si="112"/>
        <v>#N/A</v>
      </c>
      <c r="LG54" s="165" t="e">
        <f t="shared" si="112"/>
        <v>#N/A</v>
      </c>
      <c r="LH54" s="165" t="e">
        <f t="shared" si="112"/>
        <v>#N/A</v>
      </c>
      <c r="LI54" s="165" t="e">
        <f t="shared" si="112"/>
        <v>#N/A</v>
      </c>
      <c r="LJ54" s="165" t="e">
        <f t="shared" si="112"/>
        <v>#N/A</v>
      </c>
      <c r="LK54" s="165" t="e">
        <f t="shared" si="112"/>
        <v>#N/A</v>
      </c>
      <c r="LL54" s="165" t="e">
        <f t="shared" si="112"/>
        <v>#N/A</v>
      </c>
      <c r="LM54" s="165" t="e">
        <f t="shared" si="112"/>
        <v>#N/A</v>
      </c>
      <c r="LN54" s="165" t="e">
        <f t="shared" si="112"/>
        <v>#N/A</v>
      </c>
      <c r="LO54" s="165" t="e">
        <f t="shared" si="120"/>
        <v>#N/A</v>
      </c>
      <c r="LP54" s="165" t="e">
        <f t="shared" si="120"/>
        <v>#N/A</v>
      </c>
      <c r="LQ54" s="165" t="e">
        <f t="shared" si="121"/>
        <v>#N/A</v>
      </c>
      <c r="LR54" s="165" t="e">
        <f t="shared" si="121"/>
        <v>#N/A</v>
      </c>
      <c r="LS54" s="165" t="e">
        <f t="shared" si="121"/>
        <v>#N/A</v>
      </c>
      <c r="LT54" s="165" t="e">
        <f t="shared" si="121"/>
        <v>#N/A</v>
      </c>
      <c r="LU54" s="165" t="e">
        <f t="shared" si="121"/>
        <v>#N/A</v>
      </c>
      <c r="LV54" s="165" t="e">
        <f t="shared" si="121"/>
        <v>#N/A</v>
      </c>
      <c r="LW54" s="165" t="e">
        <f t="shared" si="121"/>
        <v>#N/A</v>
      </c>
      <c r="LX54" s="165" t="e">
        <f t="shared" si="121"/>
        <v>#N/A</v>
      </c>
      <c r="LY54" s="165" t="e">
        <f t="shared" si="121"/>
        <v>#N/A</v>
      </c>
      <c r="LZ54" s="165" t="e">
        <f t="shared" si="121"/>
        <v>#N/A</v>
      </c>
      <c r="MA54" s="165" t="e">
        <f t="shared" si="121"/>
        <v>#N/A</v>
      </c>
      <c r="MB54" s="165" t="e">
        <f t="shared" si="121"/>
        <v>#N/A</v>
      </c>
      <c r="MC54" s="165" t="e">
        <f t="shared" si="121"/>
        <v>#N/A</v>
      </c>
      <c r="MD54" s="165" t="e">
        <f t="shared" si="121"/>
        <v>#N/A</v>
      </c>
      <c r="ME54" s="165" t="e">
        <f t="shared" si="121"/>
        <v>#N/A</v>
      </c>
      <c r="MF54" s="165" t="e">
        <f t="shared" si="113"/>
        <v>#N/A</v>
      </c>
      <c r="MG54" s="165" t="e">
        <f t="shared" si="113"/>
        <v>#N/A</v>
      </c>
      <c r="MH54" s="165" t="e">
        <f t="shared" si="113"/>
        <v>#N/A</v>
      </c>
      <c r="MI54" s="165" t="e">
        <f t="shared" si="113"/>
        <v>#N/A</v>
      </c>
      <c r="MJ54" s="165" t="e">
        <f t="shared" si="113"/>
        <v>#N/A</v>
      </c>
      <c r="MK54" s="165" t="e">
        <f t="shared" si="113"/>
        <v>#N/A</v>
      </c>
      <c r="ML54" s="165" t="e">
        <f t="shared" si="113"/>
        <v>#N/A</v>
      </c>
      <c r="MM54" s="165" t="e">
        <f t="shared" si="113"/>
        <v>#N/A</v>
      </c>
      <c r="MN54" s="165" t="e">
        <f t="shared" si="113"/>
        <v>#N/A</v>
      </c>
      <c r="MO54" s="165" t="e">
        <f t="shared" si="113"/>
        <v>#N/A</v>
      </c>
      <c r="MP54" s="165" t="e">
        <f t="shared" si="113"/>
        <v>#N/A</v>
      </c>
      <c r="MQ54" s="165" t="e">
        <f t="shared" si="113"/>
        <v>#N/A</v>
      </c>
      <c r="MR54" s="165" t="e">
        <f t="shared" si="113"/>
        <v>#N/A</v>
      </c>
      <c r="MS54" s="165" t="e">
        <f t="shared" si="113"/>
        <v>#N/A</v>
      </c>
      <c r="MT54" s="165" t="e">
        <f t="shared" si="113"/>
        <v>#N/A</v>
      </c>
      <c r="MU54" s="165" t="e">
        <f t="shared" si="113"/>
        <v>#N/A</v>
      </c>
      <c r="MV54" s="165" t="e">
        <f t="shared" si="122"/>
        <v>#N/A</v>
      </c>
      <c r="MW54" s="165" t="e">
        <f t="shared" si="122"/>
        <v>#N/A</v>
      </c>
      <c r="MX54" s="165" t="e">
        <f t="shared" si="122"/>
        <v>#N/A</v>
      </c>
      <c r="MY54" s="165" t="e">
        <f t="shared" si="122"/>
        <v>#N/A</v>
      </c>
      <c r="MZ54" s="165" t="e">
        <f t="shared" si="122"/>
        <v>#N/A</v>
      </c>
      <c r="NA54" s="165" t="e">
        <f t="shared" si="122"/>
        <v>#N/A</v>
      </c>
      <c r="NB54" s="165" t="e">
        <f t="shared" si="122"/>
        <v>#N/A</v>
      </c>
      <c r="NC54" s="165" t="e">
        <f t="shared" si="122"/>
        <v>#N/A</v>
      </c>
      <c r="ND54" s="165" t="e">
        <f t="shared" si="122"/>
        <v>#N/A</v>
      </c>
      <c r="NE54" s="165" t="e">
        <f t="shared" si="122"/>
        <v>#N/A</v>
      </c>
      <c r="NF54" s="165" t="e">
        <f t="shared" si="122"/>
        <v>#N/A</v>
      </c>
      <c r="NG54" s="165" t="e">
        <f t="shared" si="122"/>
        <v>#N/A</v>
      </c>
      <c r="NH54" s="165" t="e">
        <f t="shared" si="122"/>
        <v>#N/A</v>
      </c>
      <c r="NI54" s="165" t="e">
        <f t="shared" si="122"/>
        <v>#N/A</v>
      </c>
      <c r="NJ54" s="165" t="e">
        <f t="shared" si="122"/>
        <v>#N/A</v>
      </c>
      <c r="NK54" s="165" t="e">
        <f t="shared" si="122"/>
        <v>#N/A</v>
      </c>
      <c r="NL54" s="165" t="e">
        <f t="shared" si="114"/>
        <v>#N/A</v>
      </c>
      <c r="NM54" s="165" t="e">
        <f t="shared" si="114"/>
        <v>#N/A</v>
      </c>
      <c r="NN54" s="165" t="e">
        <f t="shared" si="114"/>
        <v>#N/A</v>
      </c>
      <c r="NO54" s="165" t="e">
        <f t="shared" si="114"/>
        <v>#N/A</v>
      </c>
      <c r="NP54" s="165" t="e">
        <f t="shared" si="114"/>
        <v>#N/A</v>
      </c>
      <c r="NQ54" s="165" t="e">
        <f t="shared" si="114"/>
        <v>#N/A</v>
      </c>
      <c r="NR54" s="165" t="e">
        <f t="shared" si="114"/>
        <v>#N/A</v>
      </c>
      <c r="NS54" s="165" t="e">
        <f t="shared" si="114"/>
        <v>#N/A</v>
      </c>
      <c r="NT54" s="165" t="e">
        <f t="shared" si="114"/>
        <v>#N/A</v>
      </c>
      <c r="NU54" s="165" t="e">
        <f t="shared" si="114"/>
        <v>#N/A</v>
      </c>
      <c r="NV54" s="165" t="e">
        <f t="shared" si="114"/>
        <v>#N/A</v>
      </c>
      <c r="NW54" s="165" t="e">
        <f t="shared" si="114"/>
        <v>#N/A</v>
      </c>
      <c r="NX54" s="165" t="e">
        <f t="shared" si="114"/>
        <v>#N/A</v>
      </c>
      <c r="NY54" s="165" t="e">
        <f t="shared" si="114"/>
        <v>#N/A</v>
      </c>
      <c r="NZ54" s="165" t="e">
        <f t="shared" si="114"/>
        <v>#N/A</v>
      </c>
      <c r="OA54" s="165" t="e">
        <f t="shared" si="123"/>
        <v>#N/A</v>
      </c>
      <c r="OB54" s="165" t="e">
        <f t="shared" si="123"/>
        <v>#N/A</v>
      </c>
      <c r="OC54" s="165" t="e">
        <f t="shared" si="124"/>
        <v>#N/A</v>
      </c>
      <c r="OD54" s="165" t="e">
        <f t="shared" si="124"/>
        <v>#N/A</v>
      </c>
      <c r="OE54" s="165" t="e">
        <f t="shared" si="124"/>
        <v>#N/A</v>
      </c>
      <c r="OF54" s="165" t="e">
        <f t="shared" si="124"/>
        <v>#N/A</v>
      </c>
      <c r="OG54" s="165" t="e">
        <f t="shared" si="124"/>
        <v>#N/A</v>
      </c>
      <c r="OH54" s="165" t="e">
        <f t="shared" si="124"/>
        <v>#N/A</v>
      </c>
      <c r="OI54" s="165" t="e">
        <f t="shared" si="124"/>
        <v>#N/A</v>
      </c>
      <c r="OJ54" s="165" t="e">
        <f t="shared" si="124"/>
        <v>#N/A</v>
      </c>
      <c r="OK54" s="165" t="e">
        <f t="shared" si="124"/>
        <v>#N/A</v>
      </c>
      <c r="OL54" s="165" t="e">
        <f t="shared" si="124"/>
        <v>#N/A</v>
      </c>
      <c r="OM54" s="165" t="e">
        <f t="shared" si="124"/>
        <v>#N/A</v>
      </c>
      <c r="ON54" s="165" t="e">
        <f t="shared" si="124"/>
        <v>#N/A</v>
      </c>
      <c r="OO54" s="165" t="e">
        <f t="shared" si="124"/>
        <v>#N/A</v>
      </c>
      <c r="OP54" s="165" t="e">
        <f t="shared" si="124"/>
        <v>#N/A</v>
      </c>
      <c r="OQ54" s="165" t="e">
        <f t="shared" si="124"/>
        <v>#N/A</v>
      </c>
      <c r="OR54" s="165" t="e">
        <f t="shared" si="115"/>
        <v>#N/A</v>
      </c>
      <c r="OS54" s="165" t="e">
        <f t="shared" si="115"/>
        <v>#N/A</v>
      </c>
      <c r="OT54" s="165" t="e">
        <f t="shared" si="115"/>
        <v>#N/A</v>
      </c>
      <c r="OU54" s="165" t="e">
        <f t="shared" si="115"/>
        <v>#N/A</v>
      </c>
      <c r="OV54" s="165" t="e">
        <f t="shared" si="115"/>
        <v>#N/A</v>
      </c>
      <c r="OW54" s="165" t="e">
        <f t="shared" si="115"/>
        <v>#N/A</v>
      </c>
      <c r="OX54" s="165" t="e">
        <f t="shared" si="115"/>
        <v>#N/A</v>
      </c>
      <c r="OY54" s="165" t="e">
        <f t="shared" si="115"/>
        <v>#N/A</v>
      </c>
      <c r="OZ54" s="165" t="e">
        <f t="shared" si="115"/>
        <v>#N/A</v>
      </c>
      <c r="PA54" s="165" t="e">
        <f t="shared" si="115"/>
        <v>#N/A</v>
      </c>
      <c r="PB54" s="165" t="e">
        <f t="shared" si="115"/>
        <v>#N/A</v>
      </c>
      <c r="PC54" s="165" t="e">
        <f t="shared" si="115"/>
        <v>#N/A</v>
      </c>
      <c r="PD54" s="165" t="e">
        <f t="shared" si="115"/>
        <v>#N/A</v>
      </c>
      <c r="PE54" s="165" t="e">
        <f t="shared" si="115"/>
        <v>#N/A</v>
      </c>
      <c r="PF54" s="165" t="e">
        <f t="shared" si="115"/>
        <v>#N/A</v>
      </c>
      <c r="PG54" s="165" t="e">
        <f t="shared" si="115"/>
        <v>#N/A</v>
      </c>
      <c r="PH54" s="165" t="e">
        <f t="shared" si="125"/>
        <v>#N/A</v>
      </c>
      <c r="PI54" s="165" t="e">
        <f t="shared" si="125"/>
        <v>#N/A</v>
      </c>
      <c r="PJ54" s="165" t="e">
        <f t="shared" si="125"/>
        <v>#N/A</v>
      </c>
      <c r="PK54" s="165" t="e">
        <f t="shared" si="125"/>
        <v>#N/A</v>
      </c>
      <c r="PL54" s="165" t="e">
        <f t="shared" si="125"/>
        <v>#N/A</v>
      </c>
      <c r="PM54" s="165" t="e">
        <f t="shared" si="125"/>
        <v>#N/A</v>
      </c>
      <c r="PN54" s="165" t="e">
        <f t="shared" si="125"/>
        <v>#N/A</v>
      </c>
      <c r="PO54" s="165" t="e">
        <f t="shared" si="125"/>
        <v>#N/A</v>
      </c>
    </row>
    <row r="55" spans="1:431" hidden="1" x14ac:dyDescent="0.45">
      <c r="A55" s="362"/>
      <c r="B55" s="368" t="str">
        <f>IF($R55="","",ROUND(_xlfn.NORM.INV(ABS(VLOOKUP($T$1,VLookups!$A$43:$B$44,2,FALSE)-B$2),$N55,$R55),0))</f>
        <v/>
      </c>
      <c r="C55" s="374" t="str">
        <f t="shared" si="36"/>
        <v/>
      </c>
      <c r="D55" s="375" t="str">
        <f t="shared" si="37"/>
        <v/>
      </c>
      <c r="E55" s="105"/>
      <c r="F55" s="113"/>
      <c r="G55" s="118" t="str">
        <f t="shared" si="30"/>
        <v/>
      </c>
      <c r="H55" s="91"/>
      <c r="I55" s="118" t="str">
        <f t="shared" si="31"/>
        <v/>
      </c>
      <c r="J55" s="113"/>
      <c r="K55" s="106"/>
      <c r="L55" s="120" t="str">
        <f t="shared" si="0"/>
        <v/>
      </c>
      <c r="M55" s="120" t="str">
        <f t="shared" si="1"/>
        <v/>
      </c>
      <c r="N55" s="71" t="str">
        <f t="shared" si="32"/>
        <v/>
      </c>
      <c r="O55" s="23"/>
      <c r="P55" s="55"/>
      <c r="Q55" s="298"/>
      <c r="R55" s="72" t="str">
        <f>IF(AND(G55&gt;0,H55&gt;0,I55&gt;0),IF(ISBLANK(Q55),IF(ISBLANK(O55),"",(I55-G55)*VLOOKUP(O55,VLookups!$A$4:$B$13,2,FALSE)),Q55),"")</f>
        <v/>
      </c>
      <c r="S55" s="73" t="str">
        <f t="shared" si="2"/>
        <v/>
      </c>
      <c r="T55" s="91"/>
      <c r="U55" s="265" t="str">
        <f>IF(AND(T55&gt;0,H55&gt;0,NOT(R55="")),ABS(VLOOKUP($T$1,VLookups!$A$43:$B$44,2,FALSE)-_xlfn.NORM.DIST(T55,N55,R55,TRUE)),"")</f>
        <v/>
      </c>
      <c r="V55" s="90" t="str">
        <f>IF(AND($G55&gt;0,$H55&gt;0,$I55&gt;0,NOT(ISBLANK($O55))),_xlfn.NORM.INV(ABS(VLOOKUP($T$1,VLookups!$A$43:$B$44,2,FALSE)-V$3),$N55,$R55),"")</f>
        <v/>
      </c>
      <c r="W55" s="89" t="str">
        <f>IF(AND($G55&gt;0,$H55&gt;0,$I55&gt;0,NOT(ISBLANK($O55))),_xlfn.NORM.INV(ABS(VLOOKUP($T$1,VLookups!$A$43:$B$44,2,FALSE)-W$3),$N55,$R55),"")</f>
        <v/>
      </c>
      <c r="X55" s="90" t="str">
        <f>IF(AND($G55&gt;0,$H55&gt;0,$I55&gt;0,NOT(ISBLANK($O55))),_xlfn.NORM.INV(ABS(VLOOKUP($T$1,VLookups!$A$43:$B$44,2,FALSE)-X$3),$N55,$R55),"")</f>
        <v/>
      </c>
      <c r="Y55" s="89" t="str">
        <f>IF(AND($G55&gt;0,$H55&gt;0,$I55&gt;0,NOT(ISBLANK($O55))),_xlfn.NORM.INV(ABS(VLOOKUP($T$1,VLookups!$A$43:$B$44,2,FALSE)-Y$3),$N55,$R55),"")</f>
        <v/>
      </c>
      <c r="Z55" s="90" t="str">
        <f>IF(AND($G55&gt;0,$H55&gt;0,$I55&gt;0,NOT(ISBLANK($O55))),_xlfn.NORM.INV(ABS(VLOOKUP($T$1,VLookups!$A$43:$B$44,2,FALSE)-Z$3),$N55,$R55),"")</f>
        <v/>
      </c>
      <c r="AA55" s="89" t="str">
        <f>IF(AND($G55&gt;0,$H55&gt;0,$I55&gt;0,NOT(ISBLANK($O55))),_xlfn.NORM.INV(ABS(VLOOKUP($T$1,VLookups!$A$43:$B$44,2,FALSE)-AA$3),$N55,$R55),"")</f>
        <v/>
      </c>
      <c r="AB55" s="5"/>
      <c r="AC55" s="164" t="str">
        <f t="shared" si="33"/>
        <v/>
      </c>
      <c r="AD55" s="47" t="str">
        <f t="shared" si="102"/>
        <v/>
      </c>
      <c r="AE55" s="47" t="str">
        <f t="shared" si="102"/>
        <v/>
      </c>
      <c r="AF55" s="47" t="str">
        <f t="shared" si="102"/>
        <v/>
      </c>
      <c r="AG55" s="47" t="str">
        <f t="shared" si="102"/>
        <v/>
      </c>
      <c r="AH55" s="47" t="str">
        <f t="shared" si="102"/>
        <v/>
      </c>
      <c r="AI55" s="47" t="str">
        <f t="shared" si="102"/>
        <v/>
      </c>
      <c r="AJ55" s="47" t="str">
        <f t="shared" si="102"/>
        <v/>
      </c>
      <c r="AK55" s="47" t="str">
        <f t="shared" si="102"/>
        <v/>
      </c>
      <c r="AL55" s="47" t="str">
        <f t="shared" si="102"/>
        <v/>
      </c>
      <c r="AM55" s="47" t="str">
        <f t="shared" si="102"/>
        <v/>
      </c>
      <c r="AN55" s="47" t="str">
        <f t="shared" si="102"/>
        <v/>
      </c>
      <c r="AO55" s="47" t="str">
        <f t="shared" si="102"/>
        <v/>
      </c>
      <c r="AP55" s="47" t="str">
        <f t="shared" si="102"/>
        <v/>
      </c>
      <c r="AQ55" s="47" t="str">
        <f t="shared" si="102"/>
        <v/>
      </c>
      <c r="AR55" s="47" t="str">
        <f t="shared" si="102"/>
        <v/>
      </c>
      <c r="AS55" s="47" t="str">
        <f t="shared" si="102"/>
        <v/>
      </c>
      <c r="AT55" s="47" t="str">
        <f t="shared" si="98"/>
        <v/>
      </c>
      <c r="AU55" s="47" t="str">
        <f t="shared" si="98"/>
        <v/>
      </c>
      <c r="AV55" s="47" t="str">
        <f t="shared" si="98"/>
        <v/>
      </c>
      <c r="AW55" s="47" t="str">
        <f t="shared" si="98"/>
        <v/>
      </c>
      <c r="AX55" s="47" t="str">
        <f t="shared" si="98"/>
        <v/>
      </c>
      <c r="AY55" s="47" t="str">
        <f t="shared" si="98"/>
        <v/>
      </c>
      <c r="AZ55" s="47" t="str">
        <f t="shared" si="98"/>
        <v/>
      </c>
      <c r="BA55" s="47" t="str">
        <f t="shared" si="98"/>
        <v/>
      </c>
      <c r="BB55" s="47" t="str">
        <f t="shared" si="98"/>
        <v/>
      </c>
      <c r="BC55" s="47" t="str">
        <f t="shared" si="98"/>
        <v/>
      </c>
      <c r="BD55" s="47" t="str">
        <f t="shared" si="98"/>
        <v/>
      </c>
      <c r="BE55" s="47" t="str">
        <f t="shared" si="98"/>
        <v/>
      </c>
      <c r="BF55" s="47" t="str">
        <f t="shared" si="98"/>
        <v/>
      </c>
      <c r="BG55" s="47" t="str">
        <f t="shared" si="98"/>
        <v/>
      </c>
      <c r="BH55" s="47" t="str">
        <f t="shared" si="98"/>
        <v/>
      </c>
      <c r="BI55" s="47" t="str">
        <f t="shared" si="99"/>
        <v/>
      </c>
      <c r="BJ55" s="47" t="str">
        <f t="shared" si="99"/>
        <v/>
      </c>
      <c r="BK55" s="47" t="str">
        <f t="shared" si="99"/>
        <v/>
      </c>
      <c r="BL55" s="47" t="str">
        <f t="shared" si="99"/>
        <v/>
      </c>
      <c r="BM55" s="47" t="str">
        <f t="shared" si="99"/>
        <v/>
      </c>
      <c r="BN55" s="47" t="str">
        <f t="shared" si="99"/>
        <v/>
      </c>
      <c r="BO55" s="47" t="str">
        <f t="shared" si="99"/>
        <v/>
      </c>
      <c r="BP55" s="47" t="str">
        <f t="shared" si="99"/>
        <v/>
      </c>
      <c r="BQ55" s="47" t="str">
        <f t="shared" si="99"/>
        <v/>
      </c>
      <c r="BR55" s="47" t="str">
        <f t="shared" si="99"/>
        <v/>
      </c>
      <c r="BS55" s="47" t="str">
        <f t="shared" si="99"/>
        <v/>
      </c>
      <c r="BT55" s="47" t="str">
        <f t="shared" si="99"/>
        <v/>
      </c>
      <c r="BU55" s="47" t="str">
        <f t="shared" si="99"/>
        <v/>
      </c>
      <c r="BV55" s="47" t="str">
        <f t="shared" si="99"/>
        <v/>
      </c>
      <c r="BW55" s="47" t="str">
        <f t="shared" si="99"/>
        <v/>
      </c>
      <c r="BX55" s="47" t="str">
        <f t="shared" ref="BX55:CM70" si="129">IF(ISNONTEXT($AC55),BY55-$AC55,"")</f>
        <v/>
      </c>
      <c r="BY55" s="47" t="str">
        <f t="shared" si="129"/>
        <v/>
      </c>
      <c r="BZ55" s="47" t="str">
        <f t="shared" si="129"/>
        <v/>
      </c>
      <c r="CA55" s="47" t="str">
        <f t="shared" si="129"/>
        <v/>
      </c>
      <c r="CB55" s="47" t="str">
        <f t="shared" si="129"/>
        <v/>
      </c>
      <c r="CC55" s="47" t="str">
        <f t="shared" si="129"/>
        <v/>
      </c>
      <c r="CD55" s="47" t="str">
        <f t="shared" si="129"/>
        <v/>
      </c>
      <c r="CE55" s="47" t="str">
        <f t="shared" si="129"/>
        <v/>
      </c>
      <c r="CF55" s="47" t="str">
        <f t="shared" si="129"/>
        <v/>
      </c>
      <c r="CG55" s="47" t="str">
        <f t="shared" si="129"/>
        <v/>
      </c>
      <c r="CH55" s="47" t="str">
        <f t="shared" si="129"/>
        <v/>
      </c>
      <c r="CI55" s="47" t="str">
        <f t="shared" si="129"/>
        <v/>
      </c>
      <c r="CJ55" s="47" t="str">
        <f t="shared" si="129"/>
        <v/>
      </c>
      <c r="CK55" s="47" t="str">
        <f t="shared" si="129"/>
        <v/>
      </c>
      <c r="CL55" s="47" t="str">
        <f t="shared" si="129"/>
        <v/>
      </c>
      <c r="CM55" s="47" t="str">
        <f t="shared" si="129"/>
        <v/>
      </c>
      <c r="CN55" s="47" t="str">
        <f t="shared" si="100"/>
        <v/>
      </c>
      <c r="CO55" s="47" t="str">
        <f t="shared" si="100"/>
        <v/>
      </c>
      <c r="CP55" s="47" t="str">
        <f t="shared" si="100"/>
        <v/>
      </c>
      <c r="CQ55" s="47" t="str">
        <f t="shared" si="100"/>
        <v/>
      </c>
      <c r="CR55" s="47" t="str">
        <f t="shared" si="100"/>
        <v/>
      </c>
      <c r="CS55" s="47" t="str">
        <f t="shared" si="100"/>
        <v/>
      </c>
      <c r="CT55" s="47" t="str">
        <f t="shared" si="100"/>
        <v/>
      </c>
      <c r="CU55" s="47" t="str">
        <f t="shared" si="100"/>
        <v/>
      </c>
      <c r="CV55" s="47" t="str">
        <f t="shared" si="100"/>
        <v/>
      </c>
      <c r="CW55" s="47" t="str">
        <f t="shared" si="100"/>
        <v/>
      </c>
      <c r="CX55" s="47" t="str">
        <f t="shared" si="100"/>
        <v/>
      </c>
      <c r="CY55" s="47" t="str">
        <f t="shared" si="100"/>
        <v/>
      </c>
      <c r="CZ55" s="47" t="str">
        <f t="shared" si="101"/>
        <v/>
      </c>
      <c r="DA55" s="47" t="str">
        <f t="shared" si="101"/>
        <v/>
      </c>
      <c r="DB55" s="47" t="str">
        <f t="shared" si="101"/>
        <v/>
      </c>
      <c r="DC55" s="47" t="str">
        <f t="shared" si="101"/>
        <v/>
      </c>
      <c r="DD55" s="47" t="str">
        <f t="shared" si="101"/>
        <v/>
      </c>
      <c r="DE55" s="47" t="str">
        <f t="shared" si="101"/>
        <v/>
      </c>
      <c r="DF55" s="47" t="str">
        <f t="shared" si="101"/>
        <v/>
      </c>
      <c r="DG55" s="47" t="str">
        <f t="shared" si="101"/>
        <v/>
      </c>
      <c r="DH55" s="47" t="str">
        <f t="shared" si="101"/>
        <v/>
      </c>
      <c r="DI55" s="47" t="str">
        <f t="shared" si="101"/>
        <v/>
      </c>
      <c r="DJ55" s="47" t="str">
        <f t="shared" si="101"/>
        <v/>
      </c>
      <c r="DK55" s="47" t="str">
        <f t="shared" si="101"/>
        <v/>
      </c>
      <c r="DL55" s="47" t="str">
        <f t="shared" si="101"/>
        <v/>
      </c>
      <c r="DM55" s="47" t="str">
        <f t="shared" si="101"/>
        <v/>
      </c>
      <c r="DN55" s="47" t="str">
        <f t="shared" si="101"/>
        <v/>
      </c>
      <c r="DO55" s="47" t="str">
        <f t="shared" ref="DO55:DY70" si="130">IF(ISNONTEXT($AC55),DP55-$AC55,"")</f>
        <v/>
      </c>
      <c r="DP55" s="47" t="str">
        <f t="shared" si="130"/>
        <v/>
      </c>
      <c r="DQ55" s="47" t="str">
        <f t="shared" si="130"/>
        <v/>
      </c>
      <c r="DR55" s="47" t="str">
        <f t="shared" si="130"/>
        <v/>
      </c>
      <c r="DS55" s="47" t="str">
        <f t="shared" si="130"/>
        <v/>
      </c>
      <c r="DT55" s="47" t="str">
        <f t="shared" si="130"/>
        <v/>
      </c>
      <c r="DU55" s="47" t="str">
        <f t="shared" si="130"/>
        <v/>
      </c>
      <c r="DV55" s="47" t="str">
        <f t="shared" si="130"/>
        <v/>
      </c>
      <c r="DW55" s="47" t="str">
        <f t="shared" si="130"/>
        <v/>
      </c>
      <c r="DX55" s="47" t="str">
        <f t="shared" si="130"/>
        <v/>
      </c>
      <c r="DY55" s="47" t="str">
        <f t="shared" si="130"/>
        <v/>
      </c>
      <c r="DZ55" s="179" t="str">
        <f t="shared" si="35"/>
        <v/>
      </c>
      <c r="EA55" s="47" t="str">
        <f t="shared" si="127"/>
        <v/>
      </c>
      <c r="EB55" s="47" t="str">
        <f t="shared" si="127"/>
        <v/>
      </c>
      <c r="EC55" s="47" t="str">
        <f t="shared" si="127"/>
        <v/>
      </c>
      <c r="ED55" s="47" t="str">
        <f t="shared" si="127"/>
        <v/>
      </c>
      <c r="EE55" s="47" t="str">
        <f t="shared" si="127"/>
        <v/>
      </c>
      <c r="EF55" s="47" t="str">
        <f t="shared" si="127"/>
        <v/>
      </c>
      <c r="EG55" s="47" t="str">
        <f t="shared" si="127"/>
        <v/>
      </c>
      <c r="EH55" s="47" t="str">
        <f t="shared" si="127"/>
        <v/>
      </c>
      <c r="EI55" s="47" t="str">
        <f t="shared" si="127"/>
        <v/>
      </c>
      <c r="EJ55" s="47" t="str">
        <f t="shared" si="127"/>
        <v/>
      </c>
      <c r="EK55" s="47" t="str">
        <f t="shared" si="127"/>
        <v/>
      </c>
      <c r="EL55" s="47" t="str">
        <f t="shared" si="127"/>
        <v/>
      </c>
      <c r="EM55" s="47" t="str">
        <f t="shared" si="127"/>
        <v/>
      </c>
      <c r="EN55" s="47" t="str">
        <f t="shared" si="127"/>
        <v/>
      </c>
      <c r="EO55" s="47" t="str">
        <f t="shared" si="127"/>
        <v/>
      </c>
      <c r="EP55" s="47" t="str">
        <f t="shared" si="127"/>
        <v/>
      </c>
      <c r="EQ55" s="47" t="str">
        <f t="shared" si="128"/>
        <v/>
      </c>
      <c r="ER55" s="47" t="str">
        <f t="shared" si="128"/>
        <v/>
      </c>
      <c r="ES55" s="47" t="str">
        <f t="shared" si="128"/>
        <v/>
      </c>
      <c r="ET55" s="47" t="str">
        <f t="shared" si="128"/>
        <v/>
      </c>
      <c r="EU55" s="47" t="str">
        <f t="shared" si="128"/>
        <v/>
      </c>
      <c r="EV55" s="47" t="str">
        <f t="shared" si="128"/>
        <v/>
      </c>
      <c r="EW55" s="47" t="str">
        <f t="shared" si="128"/>
        <v/>
      </c>
      <c r="EX55" s="47" t="str">
        <f t="shared" si="128"/>
        <v/>
      </c>
      <c r="EY55" s="47" t="str">
        <f t="shared" si="128"/>
        <v/>
      </c>
      <c r="EZ55" s="47" t="str">
        <f t="shared" si="128"/>
        <v/>
      </c>
      <c r="FA55" s="47" t="str">
        <f t="shared" si="128"/>
        <v/>
      </c>
      <c r="FB55" s="47" t="str">
        <f t="shared" si="128"/>
        <v/>
      </c>
      <c r="FC55" s="47" t="str">
        <f t="shared" si="128"/>
        <v/>
      </c>
      <c r="FD55" s="47" t="str">
        <f t="shared" si="128"/>
        <v/>
      </c>
      <c r="FE55" s="47" t="str">
        <f t="shared" si="126"/>
        <v/>
      </c>
      <c r="FF55" s="47" t="str">
        <f t="shared" si="117"/>
        <v/>
      </c>
      <c r="FG55" s="47" t="str">
        <f t="shared" si="117"/>
        <v/>
      </c>
      <c r="FH55" s="47" t="str">
        <f t="shared" si="117"/>
        <v/>
      </c>
      <c r="FI55" s="47" t="str">
        <f t="shared" si="117"/>
        <v/>
      </c>
      <c r="FJ55" s="47" t="str">
        <f t="shared" si="117"/>
        <v/>
      </c>
      <c r="FK55" s="47" t="str">
        <f t="shared" si="117"/>
        <v/>
      </c>
      <c r="FL55" s="47" t="str">
        <f t="shared" si="117"/>
        <v/>
      </c>
      <c r="FM55" s="47" t="str">
        <f t="shared" si="117"/>
        <v/>
      </c>
      <c r="FN55" s="47" t="str">
        <f t="shared" si="117"/>
        <v/>
      </c>
      <c r="FO55" s="47" t="str">
        <f t="shared" si="117"/>
        <v/>
      </c>
      <c r="FP55" s="47" t="str">
        <f t="shared" si="117"/>
        <v/>
      </c>
      <c r="FQ55" s="47" t="str">
        <f t="shared" si="106"/>
        <v/>
      </c>
      <c r="FR55" s="47" t="str">
        <f t="shared" si="106"/>
        <v/>
      </c>
      <c r="FS55" s="47" t="str">
        <f t="shared" si="106"/>
        <v/>
      </c>
      <c r="FT55" s="47" t="str">
        <f t="shared" si="106"/>
        <v/>
      </c>
      <c r="FU55" s="47" t="str">
        <f t="shared" si="106"/>
        <v/>
      </c>
      <c r="FV55" s="47" t="str">
        <f t="shared" si="106"/>
        <v/>
      </c>
      <c r="FW55" s="47" t="str">
        <f t="shared" si="106"/>
        <v/>
      </c>
      <c r="FX55" s="47" t="str">
        <f t="shared" si="106"/>
        <v/>
      </c>
      <c r="FY55" s="47" t="str">
        <f t="shared" si="106"/>
        <v/>
      </c>
      <c r="FZ55" s="47" t="str">
        <f t="shared" si="106"/>
        <v/>
      </c>
      <c r="GA55" s="47" t="str">
        <f t="shared" si="106"/>
        <v/>
      </c>
      <c r="GB55" s="47" t="str">
        <f t="shared" si="106"/>
        <v/>
      </c>
      <c r="GC55" s="47" t="str">
        <f t="shared" si="106"/>
        <v/>
      </c>
      <c r="GD55" s="47" t="str">
        <f t="shared" si="106"/>
        <v/>
      </c>
      <c r="GE55" s="47" t="str">
        <f t="shared" si="106"/>
        <v/>
      </c>
      <c r="GF55" s="47" t="str">
        <f t="shared" si="106"/>
        <v/>
      </c>
      <c r="GG55" s="47" t="str">
        <f t="shared" si="107"/>
        <v/>
      </c>
      <c r="GH55" s="47" t="str">
        <f t="shared" si="107"/>
        <v/>
      </c>
      <c r="GI55" s="47" t="str">
        <f t="shared" si="107"/>
        <v/>
      </c>
      <c r="GJ55" s="47" t="str">
        <f t="shared" si="107"/>
        <v/>
      </c>
      <c r="GK55" s="47" t="str">
        <f t="shared" si="107"/>
        <v/>
      </c>
      <c r="GL55" s="47" t="str">
        <f t="shared" si="107"/>
        <v/>
      </c>
      <c r="GM55" s="47" t="str">
        <f t="shared" si="107"/>
        <v/>
      </c>
      <c r="GN55" s="47" t="str">
        <f t="shared" si="107"/>
        <v/>
      </c>
      <c r="GO55" s="47" t="str">
        <f t="shared" si="107"/>
        <v/>
      </c>
      <c r="GP55" s="47" t="str">
        <f t="shared" si="107"/>
        <v/>
      </c>
      <c r="GQ55" s="47" t="str">
        <f t="shared" si="107"/>
        <v/>
      </c>
      <c r="GR55" s="47" t="str">
        <f t="shared" si="107"/>
        <v/>
      </c>
      <c r="GS55" s="47" t="str">
        <f t="shared" si="107"/>
        <v/>
      </c>
      <c r="GT55" s="47" t="str">
        <f t="shared" si="107"/>
        <v/>
      </c>
      <c r="GU55" s="47" t="str">
        <f t="shared" si="107"/>
        <v/>
      </c>
      <c r="GV55" s="47" t="str">
        <f t="shared" si="107"/>
        <v/>
      </c>
      <c r="GW55" s="47" t="str">
        <f t="shared" si="108"/>
        <v/>
      </c>
      <c r="GX55" s="47" t="str">
        <f t="shared" si="108"/>
        <v/>
      </c>
      <c r="GY55" s="47" t="str">
        <f t="shared" si="108"/>
        <v/>
      </c>
      <c r="GZ55" s="47" t="str">
        <f t="shared" si="108"/>
        <v/>
      </c>
      <c r="HA55" s="47" t="str">
        <f t="shared" si="108"/>
        <v/>
      </c>
      <c r="HB55" s="47" t="str">
        <f t="shared" si="108"/>
        <v/>
      </c>
      <c r="HC55" s="47" t="str">
        <f t="shared" si="108"/>
        <v/>
      </c>
      <c r="HD55" s="47" t="str">
        <f t="shared" si="108"/>
        <v/>
      </c>
      <c r="HE55" s="47" t="str">
        <f t="shared" si="108"/>
        <v/>
      </c>
      <c r="HF55" s="47" t="str">
        <f t="shared" si="108"/>
        <v/>
      </c>
      <c r="HG55" s="47" t="str">
        <f t="shared" si="108"/>
        <v/>
      </c>
      <c r="HH55" s="47" t="str">
        <f t="shared" si="108"/>
        <v/>
      </c>
      <c r="HI55" s="47" t="str">
        <f t="shared" si="108"/>
        <v/>
      </c>
      <c r="HJ55" s="47" t="str">
        <f t="shared" si="108"/>
        <v/>
      </c>
      <c r="HK55" s="47" t="str">
        <f t="shared" si="108"/>
        <v/>
      </c>
      <c r="HL55" s="47" t="str">
        <f t="shared" si="108"/>
        <v/>
      </c>
      <c r="HM55" s="47" t="str">
        <f t="shared" si="109"/>
        <v/>
      </c>
      <c r="HN55" s="47" t="str">
        <f t="shared" si="109"/>
        <v/>
      </c>
      <c r="HO55" s="47" t="str">
        <f t="shared" si="109"/>
        <v/>
      </c>
      <c r="HP55" s="47" t="str">
        <f t="shared" si="77"/>
        <v/>
      </c>
      <c r="HQ55" s="47" t="str">
        <f t="shared" si="77"/>
        <v/>
      </c>
      <c r="HR55" s="47" t="str">
        <f t="shared" si="46"/>
        <v/>
      </c>
      <c r="HS55" s="47" t="str">
        <f t="shared" si="16"/>
        <v/>
      </c>
      <c r="HT55" s="47" t="str">
        <f t="shared" si="16"/>
        <v/>
      </c>
      <c r="HU55" s="47" t="str">
        <f t="shared" si="16"/>
        <v/>
      </c>
      <c r="HV55" s="47" t="str">
        <f t="shared" si="16"/>
        <v/>
      </c>
      <c r="HW55" s="165" t="e">
        <f t="shared" si="104"/>
        <v>#N/A</v>
      </c>
      <c r="HX55" s="165" t="e">
        <f t="shared" si="104"/>
        <v>#N/A</v>
      </c>
      <c r="HY55" s="165" t="e">
        <f t="shared" si="104"/>
        <v>#N/A</v>
      </c>
      <c r="HZ55" s="165" t="e">
        <f t="shared" si="104"/>
        <v>#N/A</v>
      </c>
      <c r="IA55" s="165" t="e">
        <f t="shared" si="103"/>
        <v>#N/A</v>
      </c>
      <c r="IB55" s="165" t="e">
        <f t="shared" si="103"/>
        <v>#N/A</v>
      </c>
      <c r="IC55" s="165" t="e">
        <f t="shared" si="103"/>
        <v>#N/A</v>
      </c>
      <c r="ID55" s="165" t="e">
        <f t="shared" si="103"/>
        <v>#N/A</v>
      </c>
      <c r="IE55" s="165" t="e">
        <f t="shared" si="103"/>
        <v>#N/A</v>
      </c>
      <c r="IF55" s="165" t="e">
        <f t="shared" si="103"/>
        <v>#N/A</v>
      </c>
      <c r="IG55" s="165" t="e">
        <f t="shared" si="103"/>
        <v>#N/A</v>
      </c>
      <c r="IH55" s="165" t="e">
        <f t="shared" si="103"/>
        <v>#N/A</v>
      </c>
      <c r="II55" s="165" t="e">
        <f t="shared" si="103"/>
        <v>#N/A</v>
      </c>
      <c r="IJ55" s="165" t="e">
        <f t="shared" si="103"/>
        <v>#N/A</v>
      </c>
      <c r="IK55" s="165" t="e">
        <f t="shared" si="103"/>
        <v>#N/A</v>
      </c>
      <c r="IL55" s="165" t="e">
        <f t="shared" si="103"/>
        <v>#N/A</v>
      </c>
      <c r="IM55" s="165" t="e">
        <f t="shared" si="103"/>
        <v>#N/A</v>
      </c>
      <c r="IN55" s="165" t="e">
        <f t="shared" si="103"/>
        <v>#N/A</v>
      </c>
      <c r="IO55" s="165" t="e">
        <f t="shared" si="103"/>
        <v>#N/A</v>
      </c>
      <c r="IP55" s="165" t="e">
        <f t="shared" si="110"/>
        <v>#N/A</v>
      </c>
      <c r="IQ55" s="165" t="e">
        <f t="shared" si="110"/>
        <v>#N/A</v>
      </c>
      <c r="IR55" s="165" t="e">
        <f t="shared" si="110"/>
        <v>#N/A</v>
      </c>
      <c r="IS55" s="165" t="e">
        <f t="shared" si="110"/>
        <v>#N/A</v>
      </c>
      <c r="IT55" s="165" t="e">
        <f t="shared" si="110"/>
        <v>#N/A</v>
      </c>
      <c r="IU55" s="165" t="e">
        <f t="shared" si="110"/>
        <v>#N/A</v>
      </c>
      <c r="IV55" s="165" t="e">
        <f t="shared" si="110"/>
        <v>#N/A</v>
      </c>
      <c r="IW55" s="165" t="e">
        <f t="shared" si="110"/>
        <v>#N/A</v>
      </c>
      <c r="IX55" s="165" t="e">
        <f t="shared" si="110"/>
        <v>#N/A</v>
      </c>
      <c r="IY55" s="165" t="e">
        <f t="shared" si="110"/>
        <v>#N/A</v>
      </c>
      <c r="IZ55" s="165" t="e">
        <f t="shared" si="110"/>
        <v>#N/A</v>
      </c>
      <c r="JA55" s="165" t="e">
        <f t="shared" si="110"/>
        <v>#N/A</v>
      </c>
      <c r="JB55" s="165" t="e">
        <f t="shared" si="110"/>
        <v>#N/A</v>
      </c>
      <c r="JC55" s="165" t="e">
        <f t="shared" si="110"/>
        <v>#N/A</v>
      </c>
      <c r="JD55" s="165" t="e">
        <f t="shared" si="110"/>
        <v>#N/A</v>
      </c>
      <c r="JE55" s="165" t="e">
        <f t="shared" si="118"/>
        <v>#N/A</v>
      </c>
      <c r="JF55" s="165" t="e">
        <f t="shared" si="118"/>
        <v>#N/A</v>
      </c>
      <c r="JG55" s="165" t="e">
        <f t="shared" si="118"/>
        <v>#N/A</v>
      </c>
      <c r="JH55" s="165" t="e">
        <f t="shared" si="118"/>
        <v>#N/A</v>
      </c>
      <c r="JI55" s="165" t="e">
        <f t="shared" si="118"/>
        <v>#N/A</v>
      </c>
      <c r="JJ55" s="165" t="e">
        <f t="shared" si="118"/>
        <v>#N/A</v>
      </c>
      <c r="JK55" s="165" t="e">
        <f t="shared" si="118"/>
        <v>#N/A</v>
      </c>
      <c r="JL55" s="165" t="e">
        <f t="shared" si="118"/>
        <v>#N/A</v>
      </c>
      <c r="JM55" s="165" t="e">
        <f t="shared" si="118"/>
        <v>#N/A</v>
      </c>
      <c r="JN55" s="165" t="e">
        <f t="shared" si="118"/>
        <v>#N/A</v>
      </c>
      <c r="JO55" s="165" t="e">
        <f t="shared" si="118"/>
        <v>#N/A</v>
      </c>
      <c r="JP55" s="165" t="e">
        <f t="shared" si="118"/>
        <v>#N/A</v>
      </c>
      <c r="JQ55" s="165" t="e">
        <f t="shared" si="118"/>
        <v>#N/A</v>
      </c>
      <c r="JR55" s="165" t="e">
        <f t="shared" si="118"/>
        <v>#N/A</v>
      </c>
      <c r="JS55" s="165" t="e">
        <f t="shared" si="118"/>
        <v>#N/A</v>
      </c>
      <c r="JT55" s="165" t="e">
        <f t="shared" si="111"/>
        <v>#N/A</v>
      </c>
      <c r="JU55" s="165" t="e">
        <f t="shared" si="111"/>
        <v>#N/A</v>
      </c>
      <c r="JV55" s="165" t="e">
        <f t="shared" si="111"/>
        <v>#N/A</v>
      </c>
      <c r="JW55" s="165" t="e">
        <f t="shared" si="111"/>
        <v>#N/A</v>
      </c>
      <c r="JX55" s="165" t="e">
        <f t="shared" si="111"/>
        <v>#N/A</v>
      </c>
      <c r="JY55" s="165" t="e">
        <f t="shared" si="111"/>
        <v>#N/A</v>
      </c>
      <c r="JZ55" s="165" t="e">
        <f t="shared" si="111"/>
        <v>#N/A</v>
      </c>
      <c r="KA55" s="165" t="e">
        <f t="shared" si="111"/>
        <v>#N/A</v>
      </c>
      <c r="KB55" s="165" t="e">
        <f t="shared" si="111"/>
        <v>#N/A</v>
      </c>
      <c r="KC55" s="165" t="e">
        <f t="shared" si="111"/>
        <v>#N/A</v>
      </c>
      <c r="KD55" s="165" t="e">
        <f t="shared" si="111"/>
        <v>#N/A</v>
      </c>
      <c r="KE55" s="165" t="e">
        <f t="shared" si="111"/>
        <v>#N/A</v>
      </c>
      <c r="KF55" s="165" t="e">
        <f t="shared" si="111"/>
        <v>#N/A</v>
      </c>
      <c r="KG55" s="165" t="e">
        <f t="shared" si="111"/>
        <v>#N/A</v>
      </c>
      <c r="KH55" s="165" t="e">
        <f t="shared" si="111"/>
        <v>#N/A</v>
      </c>
      <c r="KI55" s="165" t="e">
        <f t="shared" si="111"/>
        <v>#N/A</v>
      </c>
      <c r="KJ55" s="165" t="e">
        <f t="shared" si="119"/>
        <v>#N/A</v>
      </c>
      <c r="KK55" s="165" t="e">
        <f t="shared" si="119"/>
        <v>#N/A</v>
      </c>
      <c r="KL55" s="165" t="e">
        <f t="shared" si="119"/>
        <v>#N/A</v>
      </c>
      <c r="KM55" s="165" t="e">
        <f t="shared" si="119"/>
        <v>#N/A</v>
      </c>
      <c r="KN55" s="165" t="e">
        <f t="shared" si="119"/>
        <v>#N/A</v>
      </c>
      <c r="KO55" s="165" t="e">
        <f t="shared" si="119"/>
        <v>#N/A</v>
      </c>
      <c r="KP55" s="165" t="e">
        <f t="shared" si="119"/>
        <v>#N/A</v>
      </c>
      <c r="KQ55" s="165" t="e">
        <f t="shared" si="119"/>
        <v>#N/A</v>
      </c>
      <c r="KR55" s="165" t="e">
        <f t="shared" si="119"/>
        <v>#N/A</v>
      </c>
      <c r="KS55" s="165" t="e">
        <f t="shared" si="119"/>
        <v>#N/A</v>
      </c>
      <c r="KT55" s="165" t="e">
        <f t="shared" si="119"/>
        <v>#N/A</v>
      </c>
      <c r="KU55" s="165" t="e">
        <f t="shared" si="119"/>
        <v>#N/A</v>
      </c>
      <c r="KV55" s="165" t="e">
        <f t="shared" si="119"/>
        <v>#N/A</v>
      </c>
      <c r="KW55" s="165" t="e">
        <f t="shared" si="119"/>
        <v>#N/A</v>
      </c>
      <c r="KX55" s="165" t="e">
        <f t="shared" si="119"/>
        <v>#N/A</v>
      </c>
      <c r="KY55" s="165" t="e">
        <f t="shared" si="119"/>
        <v>#N/A</v>
      </c>
      <c r="KZ55" s="165" t="e">
        <f t="shared" si="112"/>
        <v>#N/A</v>
      </c>
      <c r="LA55" s="165" t="e">
        <f t="shared" si="112"/>
        <v>#N/A</v>
      </c>
      <c r="LB55" s="165" t="e">
        <f t="shared" si="112"/>
        <v>#N/A</v>
      </c>
      <c r="LC55" s="165" t="e">
        <f t="shared" si="112"/>
        <v>#N/A</v>
      </c>
      <c r="LD55" s="165" t="e">
        <f t="shared" si="112"/>
        <v>#N/A</v>
      </c>
      <c r="LE55" s="165" t="e">
        <f t="shared" si="112"/>
        <v>#N/A</v>
      </c>
      <c r="LF55" s="165" t="e">
        <f t="shared" si="112"/>
        <v>#N/A</v>
      </c>
      <c r="LG55" s="165" t="e">
        <f t="shared" si="112"/>
        <v>#N/A</v>
      </c>
      <c r="LH55" s="165" t="e">
        <f t="shared" si="112"/>
        <v>#N/A</v>
      </c>
      <c r="LI55" s="165" t="e">
        <f t="shared" si="112"/>
        <v>#N/A</v>
      </c>
      <c r="LJ55" s="165" t="e">
        <f t="shared" si="112"/>
        <v>#N/A</v>
      </c>
      <c r="LK55" s="165" t="e">
        <f t="shared" si="112"/>
        <v>#N/A</v>
      </c>
      <c r="LL55" s="165" t="e">
        <f t="shared" si="112"/>
        <v>#N/A</v>
      </c>
      <c r="LM55" s="165" t="e">
        <f t="shared" si="112"/>
        <v>#N/A</v>
      </c>
      <c r="LN55" s="165" t="e">
        <f t="shared" si="112"/>
        <v>#N/A</v>
      </c>
      <c r="LO55" s="165" t="e">
        <f t="shared" si="120"/>
        <v>#N/A</v>
      </c>
      <c r="LP55" s="165" t="e">
        <f t="shared" si="120"/>
        <v>#N/A</v>
      </c>
      <c r="LQ55" s="165" t="e">
        <f t="shared" si="121"/>
        <v>#N/A</v>
      </c>
      <c r="LR55" s="165" t="e">
        <f t="shared" si="121"/>
        <v>#N/A</v>
      </c>
      <c r="LS55" s="165" t="e">
        <f t="shared" si="121"/>
        <v>#N/A</v>
      </c>
      <c r="LT55" s="165" t="e">
        <f t="shared" si="121"/>
        <v>#N/A</v>
      </c>
      <c r="LU55" s="165" t="e">
        <f t="shared" si="121"/>
        <v>#N/A</v>
      </c>
      <c r="LV55" s="165" t="e">
        <f t="shared" si="121"/>
        <v>#N/A</v>
      </c>
      <c r="LW55" s="165" t="e">
        <f t="shared" si="121"/>
        <v>#N/A</v>
      </c>
      <c r="LX55" s="165" t="e">
        <f t="shared" si="121"/>
        <v>#N/A</v>
      </c>
      <c r="LY55" s="165" t="e">
        <f t="shared" si="121"/>
        <v>#N/A</v>
      </c>
      <c r="LZ55" s="165" t="e">
        <f t="shared" si="121"/>
        <v>#N/A</v>
      </c>
      <c r="MA55" s="165" t="e">
        <f t="shared" si="121"/>
        <v>#N/A</v>
      </c>
      <c r="MB55" s="165" t="e">
        <f t="shared" si="121"/>
        <v>#N/A</v>
      </c>
      <c r="MC55" s="165" t="e">
        <f t="shared" si="121"/>
        <v>#N/A</v>
      </c>
      <c r="MD55" s="165" t="e">
        <f t="shared" si="121"/>
        <v>#N/A</v>
      </c>
      <c r="ME55" s="165" t="e">
        <f t="shared" si="121"/>
        <v>#N/A</v>
      </c>
      <c r="MF55" s="165" t="e">
        <f t="shared" si="113"/>
        <v>#N/A</v>
      </c>
      <c r="MG55" s="165" t="e">
        <f t="shared" si="113"/>
        <v>#N/A</v>
      </c>
      <c r="MH55" s="165" t="e">
        <f t="shared" si="113"/>
        <v>#N/A</v>
      </c>
      <c r="MI55" s="165" t="e">
        <f t="shared" si="113"/>
        <v>#N/A</v>
      </c>
      <c r="MJ55" s="165" t="e">
        <f t="shared" si="113"/>
        <v>#N/A</v>
      </c>
      <c r="MK55" s="165" t="e">
        <f t="shared" si="113"/>
        <v>#N/A</v>
      </c>
      <c r="ML55" s="165" t="e">
        <f t="shared" si="113"/>
        <v>#N/A</v>
      </c>
      <c r="MM55" s="165" t="e">
        <f t="shared" si="113"/>
        <v>#N/A</v>
      </c>
      <c r="MN55" s="165" t="e">
        <f t="shared" si="113"/>
        <v>#N/A</v>
      </c>
      <c r="MO55" s="165" t="e">
        <f t="shared" si="113"/>
        <v>#N/A</v>
      </c>
      <c r="MP55" s="165" t="e">
        <f t="shared" si="113"/>
        <v>#N/A</v>
      </c>
      <c r="MQ55" s="165" t="e">
        <f t="shared" si="113"/>
        <v>#N/A</v>
      </c>
      <c r="MR55" s="165" t="e">
        <f t="shared" si="113"/>
        <v>#N/A</v>
      </c>
      <c r="MS55" s="165" t="e">
        <f t="shared" si="113"/>
        <v>#N/A</v>
      </c>
      <c r="MT55" s="165" t="e">
        <f t="shared" si="113"/>
        <v>#N/A</v>
      </c>
      <c r="MU55" s="165" t="e">
        <f t="shared" si="113"/>
        <v>#N/A</v>
      </c>
      <c r="MV55" s="165" t="e">
        <f t="shared" si="122"/>
        <v>#N/A</v>
      </c>
      <c r="MW55" s="165" t="e">
        <f t="shared" si="122"/>
        <v>#N/A</v>
      </c>
      <c r="MX55" s="165" t="e">
        <f t="shared" si="122"/>
        <v>#N/A</v>
      </c>
      <c r="MY55" s="165" t="e">
        <f t="shared" si="122"/>
        <v>#N/A</v>
      </c>
      <c r="MZ55" s="165" t="e">
        <f t="shared" si="122"/>
        <v>#N/A</v>
      </c>
      <c r="NA55" s="165" t="e">
        <f t="shared" si="122"/>
        <v>#N/A</v>
      </c>
      <c r="NB55" s="165" t="e">
        <f t="shared" si="122"/>
        <v>#N/A</v>
      </c>
      <c r="NC55" s="165" t="e">
        <f t="shared" si="122"/>
        <v>#N/A</v>
      </c>
      <c r="ND55" s="165" t="e">
        <f t="shared" si="122"/>
        <v>#N/A</v>
      </c>
      <c r="NE55" s="165" t="e">
        <f t="shared" si="122"/>
        <v>#N/A</v>
      </c>
      <c r="NF55" s="165" t="e">
        <f t="shared" si="122"/>
        <v>#N/A</v>
      </c>
      <c r="NG55" s="165" t="e">
        <f t="shared" si="122"/>
        <v>#N/A</v>
      </c>
      <c r="NH55" s="165" t="e">
        <f t="shared" si="122"/>
        <v>#N/A</v>
      </c>
      <c r="NI55" s="165" t="e">
        <f t="shared" si="122"/>
        <v>#N/A</v>
      </c>
      <c r="NJ55" s="165" t="e">
        <f t="shared" si="122"/>
        <v>#N/A</v>
      </c>
      <c r="NK55" s="165" t="e">
        <f t="shared" si="122"/>
        <v>#N/A</v>
      </c>
      <c r="NL55" s="165" t="e">
        <f t="shared" si="114"/>
        <v>#N/A</v>
      </c>
      <c r="NM55" s="165" t="e">
        <f t="shared" si="114"/>
        <v>#N/A</v>
      </c>
      <c r="NN55" s="165" t="e">
        <f t="shared" si="114"/>
        <v>#N/A</v>
      </c>
      <c r="NO55" s="165" t="e">
        <f t="shared" si="114"/>
        <v>#N/A</v>
      </c>
      <c r="NP55" s="165" t="e">
        <f t="shared" si="114"/>
        <v>#N/A</v>
      </c>
      <c r="NQ55" s="165" t="e">
        <f t="shared" si="114"/>
        <v>#N/A</v>
      </c>
      <c r="NR55" s="165" t="e">
        <f t="shared" si="114"/>
        <v>#N/A</v>
      </c>
      <c r="NS55" s="165" t="e">
        <f t="shared" si="114"/>
        <v>#N/A</v>
      </c>
      <c r="NT55" s="165" t="e">
        <f t="shared" si="114"/>
        <v>#N/A</v>
      </c>
      <c r="NU55" s="165" t="e">
        <f t="shared" si="114"/>
        <v>#N/A</v>
      </c>
      <c r="NV55" s="165" t="e">
        <f t="shared" si="114"/>
        <v>#N/A</v>
      </c>
      <c r="NW55" s="165" t="e">
        <f t="shared" si="114"/>
        <v>#N/A</v>
      </c>
      <c r="NX55" s="165" t="e">
        <f t="shared" si="114"/>
        <v>#N/A</v>
      </c>
      <c r="NY55" s="165" t="e">
        <f t="shared" si="114"/>
        <v>#N/A</v>
      </c>
      <c r="NZ55" s="165" t="e">
        <f t="shared" si="114"/>
        <v>#N/A</v>
      </c>
      <c r="OA55" s="165" t="e">
        <f t="shared" si="123"/>
        <v>#N/A</v>
      </c>
      <c r="OB55" s="165" t="e">
        <f t="shared" si="123"/>
        <v>#N/A</v>
      </c>
      <c r="OC55" s="165" t="e">
        <f t="shared" si="124"/>
        <v>#N/A</v>
      </c>
      <c r="OD55" s="165" t="e">
        <f t="shared" si="124"/>
        <v>#N/A</v>
      </c>
      <c r="OE55" s="165" t="e">
        <f t="shared" si="124"/>
        <v>#N/A</v>
      </c>
      <c r="OF55" s="165" t="e">
        <f t="shared" si="124"/>
        <v>#N/A</v>
      </c>
      <c r="OG55" s="165" t="e">
        <f t="shared" si="124"/>
        <v>#N/A</v>
      </c>
      <c r="OH55" s="165" t="e">
        <f t="shared" si="124"/>
        <v>#N/A</v>
      </c>
      <c r="OI55" s="165" t="e">
        <f t="shared" si="124"/>
        <v>#N/A</v>
      </c>
      <c r="OJ55" s="165" t="e">
        <f t="shared" si="124"/>
        <v>#N/A</v>
      </c>
      <c r="OK55" s="165" t="e">
        <f t="shared" si="124"/>
        <v>#N/A</v>
      </c>
      <c r="OL55" s="165" t="e">
        <f t="shared" si="124"/>
        <v>#N/A</v>
      </c>
      <c r="OM55" s="165" t="e">
        <f t="shared" si="124"/>
        <v>#N/A</v>
      </c>
      <c r="ON55" s="165" t="e">
        <f t="shared" si="124"/>
        <v>#N/A</v>
      </c>
      <c r="OO55" s="165" t="e">
        <f t="shared" si="124"/>
        <v>#N/A</v>
      </c>
      <c r="OP55" s="165" t="e">
        <f t="shared" si="124"/>
        <v>#N/A</v>
      </c>
      <c r="OQ55" s="165" t="e">
        <f t="shared" si="124"/>
        <v>#N/A</v>
      </c>
      <c r="OR55" s="165" t="e">
        <f t="shared" si="115"/>
        <v>#N/A</v>
      </c>
      <c r="OS55" s="165" t="e">
        <f t="shared" si="115"/>
        <v>#N/A</v>
      </c>
      <c r="OT55" s="165" t="e">
        <f t="shared" si="115"/>
        <v>#N/A</v>
      </c>
      <c r="OU55" s="165" t="e">
        <f t="shared" si="115"/>
        <v>#N/A</v>
      </c>
      <c r="OV55" s="165" t="e">
        <f t="shared" si="115"/>
        <v>#N/A</v>
      </c>
      <c r="OW55" s="165" t="e">
        <f t="shared" si="115"/>
        <v>#N/A</v>
      </c>
      <c r="OX55" s="165" t="e">
        <f t="shared" si="115"/>
        <v>#N/A</v>
      </c>
      <c r="OY55" s="165" t="e">
        <f t="shared" si="115"/>
        <v>#N/A</v>
      </c>
      <c r="OZ55" s="165" t="e">
        <f t="shared" si="115"/>
        <v>#N/A</v>
      </c>
      <c r="PA55" s="165" t="e">
        <f t="shared" si="115"/>
        <v>#N/A</v>
      </c>
      <c r="PB55" s="165" t="e">
        <f t="shared" si="115"/>
        <v>#N/A</v>
      </c>
      <c r="PC55" s="165" t="e">
        <f t="shared" si="115"/>
        <v>#N/A</v>
      </c>
      <c r="PD55" s="165" t="e">
        <f t="shared" si="115"/>
        <v>#N/A</v>
      </c>
      <c r="PE55" s="165" t="e">
        <f t="shared" si="115"/>
        <v>#N/A</v>
      </c>
      <c r="PF55" s="165" t="e">
        <f t="shared" si="115"/>
        <v>#N/A</v>
      </c>
      <c r="PG55" s="165" t="e">
        <f t="shared" si="115"/>
        <v>#N/A</v>
      </c>
      <c r="PH55" s="165" t="e">
        <f t="shared" si="125"/>
        <v>#N/A</v>
      </c>
      <c r="PI55" s="165" t="e">
        <f t="shared" si="125"/>
        <v>#N/A</v>
      </c>
      <c r="PJ55" s="165" t="e">
        <f t="shared" si="125"/>
        <v>#N/A</v>
      </c>
      <c r="PK55" s="165" t="e">
        <f t="shared" si="125"/>
        <v>#N/A</v>
      </c>
      <c r="PL55" s="165" t="e">
        <f t="shared" si="125"/>
        <v>#N/A</v>
      </c>
      <c r="PM55" s="165" t="e">
        <f t="shared" si="125"/>
        <v>#N/A</v>
      </c>
      <c r="PN55" s="165" t="e">
        <f t="shared" si="125"/>
        <v>#N/A</v>
      </c>
      <c r="PO55" s="165" t="e">
        <f t="shared" si="125"/>
        <v>#N/A</v>
      </c>
    </row>
    <row r="56" spans="1:431" hidden="1" x14ac:dyDescent="0.45">
      <c r="A56" s="362"/>
      <c r="B56" s="368" t="str">
        <f>IF($R56="","",ROUND(_xlfn.NORM.INV(ABS(VLOOKUP($T$1,VLookups!$A$43:$B$44,2,FALSE)-B$2),$N56,$R56),0))</f>
        <v/>
      </c>
      <c r="C56" s="374" t="str">
        <f t="shared" si="36"/>
        <v/>
      </c>
      <c r="D56" s="375" t="str">
        <f t="shared" si="37"/>
        <v/>
      </c>
      <c r="E56" s="105"/>
      <c r="F56" s="113"/>
      <c r="G56" s="118" t="str">
        <f t="shared" si="30"/>
        <v/>
      </c>
      <c r="H56" s="91"/>
      <c r="I56" s="118" t="str">
        <f t="shared" si="31"/>
        <v/>
      </c>
      <c r="J56" s="113"/>
      <c r="K56" s="106"/>
      <c r="L56" s="120" t="str">
        <f t="shared" si="0"/>
        <v/>
      </c>
      <c r="M56" s="120" t="str">
        <f t="shared" si="1"/>
        <v/>
      </c>
      <c r="N56" s="71" t="str">
        <f t="shared" si="32"/>
        <v/>
      </c>
      <c r="O56" s="23"/>
      <c r="P56" s="55"/>
      <c r="Q56" s="298"/>
      <c r="R56" s="72" t="str">
        <f>IF(AND(G56&gt;0,H56&gt;0,I56&gt;0),IF(ISBLANK(Q56),IF(ISBLANK(O56),"",(I56-G56)*VLOOKUP(O56,VLookups!$A$4:$B$13,2,FALSE)),Q56),"")</f>
        <v/>
      </c>
      <c r="S56" s="73" t="str">
        <f t="shared" si="2"/>
        <v/>
      </c>
      <c r="T56" s="91"/>
      <c r="U56" s="265" t="str">
        <f>IF(AND(T56&gt;0,H56&gt;0,NOT(R56="")),ABS(VLOOKUP($T$1,VLookups!$A$43:$B$44,2,FALSE)-_xlfn.NORM.DIST(T56,N56,R56,TRUE)),"")</f>
        <v/>
      </c>
      <c r="V56" s="90" t="str">
        <f>IF(AND($G56&gt;0,$H56&gt;0,$I56&gt;0,NOT(ISBLANK($O56))),_xlfn.NORM.INV(ABS(VLOOKUP($T$1,VLookups!$A$43:$B$44,2,FALSE)-V$3),$N56,$R56),"")</f>
        <v/>
      </c>
      <c r="W56" s="89" t="str">
        <f>IF(AND($G56&gt;0,$H56&gt;0,$I56&gt;0,NOT(ISBLANK($O56))),_xlfn.NORM.INV(ABS(VLOOKUP($T$1,VLookups!$A$43:$B$44,2,FALSE)-W$3),$N56,$R56),"")</f>
        <v/>
      </c>
      <c r="X56" s="90" t="str">
        <f>IF(AND($G56&gt;0,$H56&gt;0,$I56&gt;0,NOT(ISBLANK($O56))),_xlfn.NORM.INV(ABS(VLOOKUP($T$1,VLookups!$A$43:$B$44,2,FALSE)-X$3),$N56,$R56),"")</f>
        <v/>
      </c>
      <c r="Y56" s="89" t="str">
        <f>IF(AND($G56&gt;0,$H56&gt;0,$I56&gt;0,NOT(ISBLANK($O56))),_xlfn.NORM.INV(ABS(VLOOKUP($T$1,VLookups!$A$43:$B$44,2,FALSE)-Y$3),$N56,$R56),"")</f>
        <v/>
      </c>
      <c r="Z56" s="90" t="str">
        <f>IF(AND($G56&gt;0,$H56&gt;0,$I56&gt;0,NOT(ISBLANK($O56))),_xlfn.NORM.INV(ABS(VLOOKUP($T$1,VLookups!$A$43:$B$44,2,FALSE)-Z$3),$N56,$R56),"")</f>
        <v/>
      </c>
      <c r="AA56" s="89" t="str">
        <f>IF(AND($G56&gt;0,$H56&gt;0,$I56&gt;0,NOT(ISBLANK($O56))),_xlfn.NORM.INV(ABS(VLOOKUP($T$1,VLookups!$A$43:$B$44,2,FALSE)-AA$3),$N56,$R56),"")</f>
        <v/>
      </c>
      <c r="AB56" s="5"/>
      <c r="AC56" s="164" t="str">
        <f t="shared" si="33"/>
        <v/>
      </c>
      <c r="AD56" s="47" t="str">
        <f t="shared" si="102"/>
        <v/>
      </c>
      <c r="AE56" s="47" t="str">
        <f t="shared" si="102"/>
        <v/>
      </c>
      <c r="AF56" s="47" t="str">
        <f t="shared" si="102"/>
        <v/>
      </c>
      <c r="AG56" s="47" t="str">
        <f t="shared" si="102"/>
        <v/>
      </c>
      <c r="AH56" s="47" t="str">
        <f t="shared" si="102"/>
        <v/>
      </c>
      <c r="AI56" s="47" t="str">
        <f t="shared" si="102"/>
        <v/>
      </c>
      <c r="AJ56" s="47" t="str">
        <f t="shared" si="102"/>
        <v/>
      </c>
      <c r="AK56" s="47" t="str">
        <f t="shared" si="102"/>
        <v/>
      </c>
      <c r="AL56" s="47" t="str">
        <f t="shared" si="102"/>
        <v/>
      </c>
      <c r="AM56" s="47" t="str">
        <f t="shared" si="102"/>
        <v/>
      </c>
      <c r="AN56" s="47" t="str">
        <f t="shared" si="102"/>
        <v/>
      </c>
      <c r="AO56" s="47" t="str">
        <f t="shared" si="102"/>
        <v/>
      </c>
      <c r="AP56" s="47" t="str">
        <f t="shared" si="102"/>
        <v/>
      </c>
      <c r="AQ56" s="47" t="str">
        <f t="shared" si="102"/>
        <v/>
      </c>
      <c r="AR56" s="47" t="str">
        <f t="shared" si="102"/>
        <v/>
      </c>
      <c r="AS56" s="47" t="str">
        <f t="shared" ref="AS56:BH71" si="131">IF(ISNONTEXT($AC56),AT56-$AC56,"")</f>
        <v/>
      </c>
      <c r="AT56" s="47" t="str">
        <f t="shared" si="131"/>
        <v/>
      </c>
      <c r="AU56" s="47" t="str">
        <f t="shared" si="131"/>
        <v/>
      </c>
      <c r="AV56" s="47" t="str">
        <f t="shared" si="131"/>
        <v/>
      </c>
      <c r="AW56" s="47" t="str">
        <f t="shared" si="131"/>
        <v/>
      </c>
      <c r="AX56" s="47" t="str">
        <f t="shared" si="131"/>
        <v/>
      </c>
      <c r="AY56" s="47" t="str">
        <f t="shared" si="131"/>
        <v/>
      </c>
      <c r="AZ56" s="47" t="str">
        <f t="shared" si="131"/>
        <v/>
      </c>
      <c r="BA56" s="47" t="str">
        <f t="shared" si="131"/>
        <v/>
      </c>
      <c r="BB56" s="47" t="str">
        <f t="shared" si="131"/>
        <v/>
      </c>
      <c r="BC56" s="47" t="str">
        <f t="shared" si="131"/>
        <v/>
      </c>
      <c r="BD56" s="47" t="str">
        <f t="shared" si="131"/>
        <v/>
      </c>
      <c r="BE56" s="47" t="str">
        <f t="shared" si="131"/>
        <v/>
      </c>
      <c r="BF56" s="47" t="str">
        <f t="shared" si="131"/>
        <v/>
      </c>
      <c r="BG56" s="47" t="str">
        <f t="shared" si="131"/>
        <v/>
      </c>
      <c r="BH56" s="47" t="str">
        <f t="shared" si="131"/>
        <v/>
      </c>
      <c r="BI56" s="47" t="str">
        <f t="shared" ref="BI56:BX71" si="132">IF(ISNONTEXT($AC56),BJ56-$AC56,"")</f>
        <v/>
      </c>
      <c r="BJ56" s="47" t="str">
        <f t="shared" si="132"/>
        <v/>
      </c>
      <c r="BK56" s="47" t="str">
        <f t="shared" si="132"/>
        <v/>
      </c>
      <c r="BL56" s="47" t="str">
        <f t="shared" si="132"/>
        <v/>
      </c>
      <c r="BM56" s="47" t="str">
        <f t="shared" si="132"/>
        <v/>
      </c>
      <c r="BN56" s="47" t="str">
        <f t="shared" si="132"/>
        <v/>
      </c>
      <c r="BO56" s="47" t="str">
        <f t="shared" si="132"/>
        <v/>
      </c>
      <c r="BP56" s="47" t="str">
        <f t="shared" si="132"/>
        <v/>
      </c>
      <c r="BQ56" s="47" t="str">
        <f t="shared" si="132"/>
        <v/>
      </c>
      <c r="BR56" s="47" t="str">
        <f t="shared" si="132"/>
        <v/>
      </c>
      <c r="BS56" s="47" t="str">
        <f t="shared" si="132"/>
        <v/>
      </c>
      <c r="BT56" s="47" t="str">
        <f t="shared" si="132"/>
        <v/>
      </c>
      <c r="BU56" s="47" t="str">
        <f t="shared" si="132"/>
        <v/>
      </c>
      <c r="BV56" s="47" t="str">
        <f t="shared" si="132"/>
        <v/>
      </c>
      <c r="BW56" s="47" t="str">
        <f t="shared" si="132"/>
        <v/>
      </c>
      <c r="BX56" s="47" t="str">
        <f t="shared" si="132"/>
        <v/>
      </c>
      <c r="BY56" s="47" t="str">
        <f t="shared" si="129"/>
        <v/>
      </c>
      <c r="BZ56" s="47" t="str">
        <f t="shared" si="129"/>
        <v/>
      </c>
      <c r="CA56" s="47" t="str">
        <f t="shared" si="129"/>
        <v/>
      </c>
      <c r="CB56" s="47" t="str">
        <f t="shared" si="129"/>
        <v/>
      </c>
      <c r="CC56" s="47" t="str">
        <f t="shared" si="129"/>
        <v/>
      </c>
      <c r="CD56" s="47" t="str">
        <f t="shared" si="129"/>
        <v/>
      </c>
      <c r="CE56" s="47" t="str">
        <f t="shared" si="129"/>
        <v/>
      </c>
      <c r="CF56" s="47" t="str">
        <f t="shared" si="129"/>
        <v/>
      </c>
      <c r="CG56" s="47" t="str">
        <f t="shared" si="129"/>
        <v/>
      </c>
      <c r="CH56" s="47" t="str">
        <f t="shared" si="129"/>
        <v/>
      </c>
      <c r="CI56" s="47" t="str">
        <f t="shared" si="129"/>
        <v/>
      </c>
      <c r="CJ56" s="47" t="str">
        <f t="shared" si="129"/>
        <v/>
      </c>
      <c r="CK56" s="47" t="str">
        <f t="shared" si="129"/>
        <v/>
      </c>
      <c r="CL56" s="47" t="str">
        <f t="shared" si="129"/>
        <v/>
      </c>
      <c r="CM56" s="47" t="str">
        <f t="shared" si="129"/>
        <v/>
      </c>
      <c r="CN56" s="47" t="str">
        <f t="shared" ref="CN56:DC71" si="133">IF(ISNONTEXT($AC56),CO56-$AC56,"")</f>
        <v/>
      </c>
      <c r="CO56" s="47" t="str">
        <f t="shared" si="133"/>
        <v/>
      </c>
      <c r="CP56" s="47" t="str">
        <f t="shared" si="133"/>
        <v/>
      </c>
      <c r="CQ56" s="47" t="str">
        <f t="shared" si="133"/>
        <v/>
      </c>
      <c r="CR56" s="47" t="str">
        <f t="shared" si="133"/>
        <v/>
      </c>
      <c r="CS56" s="47" t="str">
        <f t="shared" si="133"/>
        <v/>
      </c>
      <c r="CT56" s="47" t="str">
        <f t="shared" si="133"/>
        <v/>
      </c>
      <c r="CU56" s="47" t="str">
        <f t="shared" si="133"/>
        <v/>
      </c>
      <c r="CV56" s="47" t="str">
        <f t="shared" si="133"/>
        <v/>
      </c>
      <c r="CW56" s="47" t="str">
        <f t="shared" si="133"/>
        <v/>
      </c>
      <c r="CX56" s="47" t="str">
        <f t="shared" si="133"/>
        <v/>
      </c>
      <c r="CY56" s="47" t="str">
        <f t="shared" si="133"/>
        <v/>
      </c>
      <c r="CZ56" s="47" t="str">
        <f t="shared" si="133"/>
        <v/>
      </c>
      <c r="DA56" s="47" t="str">
        <f t="shared" si="133"/>
        <v/>
      </c>
      <c r="DB56" s="47" t="str">
        <f t="shared" si="133"/>
        <v/>
      </c>
      <c r="DC56" s="47" t="str">
        <f t="shared" si="133"/>
        <v/>
      </c>
      <c r="DD56" s="47" t="str">
        <f t="shared" ref="DD56:DS71" si="134">IF(ISNONTEXT($AC56),DE56-$AC56,"")</f>
        <v/>
      </c>
      <c r="DE56" s="47" t="str">
        <f t="shared" si="134"/>
        <v/>
      </c>
      <c r="DF56" s="47" t="str">
        <f t="shared" si="134"/>
        <v/>
      </c>
      <c r="DG56" s="47" t="str">
        <f t="shared" si="134"/>
        <v/>
      </c>
      <c r="DH56" s="47" t="str">
        <f t="shared" si="134"/>
        <v/>
      </c>
      <c r="DI56" s="47" t="str">
        <f t="shared" si="134"/>
        <v/>
      </c>
      <c r="DJ56" s="47" t="str">
        <f t="shared" si="134"/>
        <v/>
      </c>
      <c r="DK56" s="47" t="str">
        <f t="shared" si="134"/>
        <v/>
      </c>
      <c r="DL56" s="47" t="str">
        <f t="shared" si="134"/>
        <v/>
      </c>
      <c r="DM56" s="47" t="str">
        <f t="shared" si="134"/>
        <v/>
      </c>
      <c r="DN56" s="47" t="str">
        <f t="shared" si="134"/>
        <v/>
      </c>
      <c r="DO56" s="47" t="str">
        <f t="shared" si="134"/>
        <v/>
      </c>
      <c r="DP56" s="47" t="str">
        <f t="shared" si="134"/>
        <v/>
      </c>
      <c r="DQ56" s="47" t="str">
        <f t="shared" si="134"/>
        <v/>
      </c>
      <c r="DR56" s="47" t="str">
        <f t="shared" si="134"/>
        <v/>
      </c>
      <c r="DS56" s="47" t="str">
        <f t="shared" si="134"/>
        <v/>
      </c>
      <c r="DT56" s="47" t="str">
        <f t="shared" si="130"/>
        <v/>
      </c>
      <c r="DU56" s="47" t="str">
        <f t="shared" si="130"/>
        <v/>
      </c>
      <c r="DV56" s="47" t="str">
        <f t="shared" si="130"/>
        <v/>
      </c>
      <c r="DW56" s="47" t="str">
        <f t="shared" si="130"/>
        <v/>
      </c>
      <c r="DX56" s="47" t="str">
        <f t="shared" si="130"/>
        <v/>
      </c>
      <c r="DY56" s="47" t="str">
        <f t="shared" si="130"/>
        <v/>
      </c>
      <c r="DZ56" s="179" t="str">
        <f t="shared" si="35"/>
        <v/>
      </c>
      <c r="EA56" s="47" t="str">
        <f t="shared" si="127"/>
        <v/>
      </c>
      <c r="EB56" s="47" t="str">
        <f t="shared" si="127"/>
        <v/>
      </c>
      <c r="EC56" s="47" t="str">
        <f t="shared" si="127"/>
        <v/>
      </c>
      <c r="ED56" s="47" t="str">
        <f t="shared" si="127"/>
        <v/>
      </c>
      <c r="EE56" s="47" t="str">
        <f t="shared" si="127"/>
        <v/>
      </c>
      <c r="EF56" s="47" t="str">
        <f t="shared" si="127"/>
        <v/>
      </c>
      <c r="EG56" s="47" t="str">
        <f t="shared" si="127"/>
        <v/>
      </c>
      <c r="EH56" s="47" t="str">
        <f t="shared" si="127"/>
        <v/>
      </c>
      <c r="EI56" s="47" t="str">
        <f t="shared" si="127"/>
        <v/>
      </c>
      <c r="EJ56" s="47" t="str">
        <f t="shared" si="127"/>
        <v/>
      </c>
      <c r="EK56" s="47" t="str">
        <f t="shared" si="127"/>
        <v/>
      </c>
      <c r="EL56" s="47" t="str">
        <f t="shared" si="127"/>
        <v/>
      </c>
      <c r="EM56" s="47" t="str">
        <f t="shared" si="127"/>
        <v/>
      </c>
      <c r="EN56" s="47" t="str">
        <f t="shared" si="127"/>
        <v/>
      </c>
      <c r="EO56" s="47" t="str">
        <f t="shared" si="127"/>
        <v/>
      </c>
      <c r="EP56" s="47" t="str">
        <f t="shared" si="127"/>
        <v/>
      </c>
      <c r="EQ56" s="47" t="str">
        <f t="shared" si="128"/>
        <v/>
      </c>
      <c r="ER56" s="47" t="str">
        <f t="shared" si="128"/>
        <v/>
      </c>
      <c r="ES56" s="47" t="str">
        <f t="shared" si="128"/>
        <v/>
      </c>
      <c r="ET56" s="47" t="str">
        <f t="shared" si="128"/>
        <v/>
      </c>
      <c r="EU56" s="47" t="str">
        <f t="shared" si="128"/>
        <v/>
      </c>
      <c r="EV56" s="47" t="str">
        <f t="shared" si="128"/>
        <v/>
      </c>
      <c r="EW56" s="47" t="str">
        <f t="shared" si="128"/>
        <v/>
      </c>
      <c r="EX56" s="47" t="str">
        <f t="shared" si="128"/>
        <v/>
      </c>
      <c r="EY56" s="47" t="str">
        <f t="shared" si="128"/>
        <v/>
      </c>
      <c r="EZ56" s="47" t="str">
        <f t="shared" si="128"/>
        <v/>
      </c>
      <c r="FA56" s="47" t="str">
        <f t="shared" si="128"/>
        <v/>
      </c>
      <c r="FB56" s="47" t="str">
        <f t="shared" si="128"/>
        <v/>
      </c>
      <c r="FC56" s="47" t="str">
        <f t="shared" si="128"/>
        <v/>
      </c>
      <c r="FD56" s="47" t="str">
        <f t="shared" si="128"/>
        <v/>
      </c>
      <c r="FE56" s="47" t="str">
        <f t="shared" si="126"/>
        <v/>
      </c>
      <c r="FF56" s="47" t="str">
        <f t="shared" si="117"/>
        <v/>
      </c>
      <c r="FG56" s="47" t="str">
        <f t="shared" si="117"/>
        <v/>
      </c>
      <c r="FH56" s="47" t="str">
        <f t="shared" si="117"/>
        <v/>
      </c>
      <c r="FI56" s="47" t="str">
        <f t="shared" si="117"/>
        <v/>
      </c>
      <c r="FJ56" s="47" t="str">
        <f t="shared" si="117"/>
        <v/>
      </c>
      <c r="FK56" s="47" t="str">
        <f t="shared" si="117"/>
        <v/>
      </c>
      <c r="FL56" s="47" t="str">
        <f t="shared" si="117"/>
        <v/>
      </c>
      <c r="FM56" s="47" t="str">
        <f t="shared" si="117"/>
        <v/>
      </c>
      <c r="FN56" s="47" t="str">
        <f t="shared" si="117"/>
        <v/>
      </c>
      <c r="FO56" s="47" t="str">
        <f t="shared" si="117"/>
        <v/>
      </c>
      <c r="FP56" s="47" t="str">
        <f t="shared" si="117"/>
        <v/>
      </c>
      <c r="FQ56" s="47" t="str">
        <f t="shared" si="106"/>
        <v/>
      </c>
      <c r="FR56" s="47" t="str">
        <f t="shared" si="106"/>
        <v/>
      </c>
      <c r="FS56" s="47" t="str">
        <f t="shared" si="106"/>
        <v/>
      </c>
      <c r="FT56" s="47" t="str">
        <f t="shared" si="106"/>
        <v/>
      </c>
      <c r="FU56" s="47" t="str">
        <f t="shared" si="106"/>
        <v/>
      </c>
      <c r="FV56" s="47" t="str">
        <f t="shared" si="106"/>
        <v/>
      </c>
      <c r="FW56" s="47" t="str">
        <f t="shared" si="106"/>
        <v/>
      </c>
      <c r="FX56" s="47" t="str">
        <f t="shared" si="106"/>
        <v/>
      </c>
      <c r="FY56" s="47" t="str">
        <f t="shared" si="106"/>
        <v/>
      </c>
      <c r="FZ56" s="47" t="str">
        <f t="shared" si="106"/>
        <v/>
      </c>
      <c r="GA56" s="47" t="str">
        <f t="shared" si="106"/>
        <v/>
      </c>
      <c r="GB56" s="47" t="str">
        <f t="shared" si="106"/>
        <v/>
      </c>
      <c r="GC56" s="47" t="str">
        <f t="shared" si="106"/>
        <v/>
      </c>
      <c r="GD56" s="47" t="str">
        <f t="shared" si="106"/>
        <v/>
      </c>
      <c r="GE56" s="47" t="str">
        <f t="shared" si="106"/>
        <v/>
      </c>
      <c r="GF56" s="47" t="str">
        <f t="shared" si="106"/>
        <v/>
      </c>
      <c r="GG56" s="47" t="str">
        <f t="shared" si="107"/>
        <v/>
      </c>
      <c r="GH56" s="47" t="str">
        <f t="shared" si="107"/>
        <v/>
      </c>
      <c r="GI56" s="47" t="str">
        <f t="shared" si="107"/>
        <v/>
      </c>
      <c r="GJ56" s="47" t="str">
        <f t="shared" si="107"/>
        <v/>
      </c>
      <c r="GK56" s="47" t="str">
        <f t="shared" si="107"/>
        <v/>
      </c>
      <c r="GL56" s="47" t="str">
        <f t="shared" si="107"/>
        <v/>
      </c>
      <c r="GM56" s="47" t="str">
        <f t="shared" si="107"/>
        <v/>
      </c>
      <c r="GN56" s="47" t="str">
        <f t="shared" si="107"/>
        <v/>
      </c>
      <c r="GO56" s="47" t="str">
        <f t="shared" si="107"/>
        <v/>
      </c>
      <c r="GP56" s="47" t="str">
        <f t="shared" si="107"/>
        <v/>
      </c>
      <c r="GQ56" s="47" t="str">
        <f t="shared" si="107"/>
        <v/>
      </c>
      <c r="GR56" s="47" t="str">
        <f t="shared" si="107"/>
        <v/>
      </c>
      <c r="GS56" s="47" t="str">
        <f t="shared" si="107"/>
        <v/>
      </c>
      <c r="GT56" s="47" t="str">
        <f t="shared" si="107"/>
        <v/>
      </c>
      <c r="GU56" s="47" t="str">
        <f t="shared" si="107"/>
        <v/>
      </c>
      <c r="GV56" s="47" t="str">
        <f t="shared" si="107"/>
        <v/>
      </c>
      <c r="GW56" s="47" t="str">
        <f t="shared" si="108"/>
        <v/>
      </c>
      <c r="GX56" s="47" t="str">
        <f t="shared" si="108"/>
        <v/>
      </c>
      <c r="GY56" s="47" t="str">
        <f t="shared" si="108"/>
        <v/>
      </c>
      <c r="GZ56" s="47" t="str">
        <f t="shared" si="108"/>
        <v/>
      </c>
      <c r="HA56" s="47" t="str">
        <f t="shared" si="108"/>
        <v/>
      </c>
      <c r="HB56" s="47" t="str">
        <f t="shared" si="108"/>
        <v/>
      </c>
      <c r="HC56" s="47" t="str">
        <f t="shared" si="108"/>
        <v/>
      </c>
      <c r="HD56" s="47" t="str">
        <f t="shared" si="108"/>
        <v/>
      </c>
      <c r="HE56" s="47" t="str">
        <f t="shared" si="108"/>
        <v/>
      </c>
      <c r="HF56" s="47" t="str">
        <f t="shared" si="108"/>
        <v/>
      </c>
      <c r="HG56" s="47" t="str">
        <f t="shared" si="108"/>
        <v/>
      </c>
      <c r="HH56" s="47" t="str">
        <f t="shared" si="108"/>
        <v/>
      </c>
      <c r="HI56" s="47" t="str">
        <f t="shared" si="108"/>
        <v/>
      </c>
      <c r="HJ56" s="47" t="str">
        <f t="shared" si="108"/>
        <v/>
      </c>
      <c r="HK56" s="47" t="str">
        <f t="shared" si="108"/>
        <v/>
      </c>
      <c r="HL56" s="47" t="str">
        <f t="shared" si="108"/>
        <v/>
      </c>
      <c r="HM56" s="47" t="str">
        <f t="shared" si="109"/>
        <v/>
      </c>
      <c r="HN56" s="47" t="str">
        <f t="shared" si="109"/>
        <v/>
      </c>
      <c r="HO56" s="47" t="str">
        <f t="shared" si="109"/>
        <v/>
      </c>
      <c r="HP56" s="47" t="str">
        <f t="shared" si="77"/>
        <v/>
      </c>
      <c r="HQ56" s="47" t="str">
        <f t="shared" si="77"/>
        <v/>
      </c>
      <c r="HR56" s="47" t="str">
        <f t="shared" si="46"/>
        <v/>
      </c>
      <c r="HS56" s="47" t="str">
        <f t="shared" si="16"/>
        <v/>
      </c>
      <c r="HT56" s="47" t="str">
        <f t="shared" si="16"/>
        <v/>
      </c>
      <c r="HU56" s="47" t="str">
        <f t="shared" si="16"/>
        <v/>
      </c>
      <c r="HV56" s="47" t="str">
        <f t="shared" si="16"/>
        <v/>
      </c>
      <c r="HW56" s="165" t="e">
        <f t="shared" si="104"/>
        <v>#N/A</v>
      </c>
      <c r="HX56" s="165" t="e">
        <f t="shared" si="104"/>
        <v>#N/A</v>
      </c>
      <c r="HY56" s="165" t="e">
        <f t="shared" si="104"/>
        <v>#N/A</v>
      </c>
      <c r="HZ56" s="165" t="e">
        <f t="shared" si="104"/>
        <v>#N/A</v>
      </c>
      <c r="IA56" s="165" t="e">
        <f t="shared" si="103"/>
        <v>#N/A</v>
      </c>
      <c r="IB56" s="165" t="e">
        <f t="shared" si="103"/>
        <v>#N/A</v>
      </c>
      <c r="IC56" s="165" t="e">
        <f t="shared" si="103"/>
        <v>#N/A</v>
      </c>
      <c r="ID56" s="165" t="e">
        <f t="shared" si="103"/>
        <v>#N/A</v>
      </c>
      <c r="IE56" s="165" t="e">
        <f t="shared" si="103"/>
        <v>#N/A</v>
      </c>
      <c r="IF56" s="165" t="e">
        <f t="shared" si="103"/>
        <v>#N/A</v>
      </c>
      <c r="IG56" s="165" t="e">
        <f t="shared" si="103"/>
        <v>#N/A</v>
      </c>
      <c r="IH56" s="165" t="e">
        <f t="shared" si="103"/>
        <v>#N/A</v>
      </c>
      <c r="II56" s="165" t="e">
        <f t="shared" si="103"/>
        <v>#N/A</v>
      </c>
      <c r="IJ56" s="165" t="e">
        <f t="shared" si="103"/>
        <v>#N/A</v>
      </c>
      <c r="IK56" s="165" t="e">
        <f t="shared" si="103"/>
        <v>#N/A</v>
      </c>
      <c r="IL56" s="165" t="e">
        <f t="shared" si="103"/>
        <v>#N/A</v>
      </c>
      <c r="IM56" s="165" t="e">
        <f t="shared" si="103"/>
        <v>#N/A</v>
      </c>
      <c r="IN56" s="165" t="e">
        <f t="shared" si="103"/>
        <v>#N/A</v>
      </c>
      <c r="IO56" s="165" t="e">
        <f t="shared" si="103"/>
        <v>#N/A</v>
      </c>
      <c r="IP56" s="165" t="e">
        <f t="shared" si="110"/>
        <v>#N/A</v>
      </c>
      <c r="IQ56" s="165" t="e">
        <f t="shared" si="110"/>
        <v>#N/A</v>
      </c>
      <c r="IR56" s="165" t="e">
        <f t="shared" si="110"/>
        <v>#N/A</v>
      </c>
      <c r="IS56" s="165" t="e">
        <f t="shared" si="110"/>
        <v>#N/A</v>
      </c>
      <c r="IT56" s="165" t="e">
        <f t="shared" si="110"/>
        <v>#N/A</v>
      </c>
      <c r="IU56" s="165" t="e">
        <f t="shared" si="110"/>
        <v>#N/A</v>
      </c>
      <c r="IV56" s="165" t="e">
        <f t="shared" si="110"/>
        <v>#N/A</v>
      </c>
      <c r="IW56" s="165" t="e">
        <f t="shared" si="110"/>
        <v>#N/A</v>
      </c>
      <c r="IX56" s="165" t="e">
        <f t="shared" si="110"/>
        <v>#N/A</v>
      </c>
      <c r="IY56" s="165" t="e">
        <f t="shared" si="110"/>
        <v>#N/A</v>
      </c>
      <c r="IZ56" s="165" t="e">
        <f t="shared" si="110"/>
        <v>#N/A</v>
      </c>
      <c r="JA56" s="165" t="e">
        <f t="shared" si="110"/>
        <v>#N/A</v>
      </c>
      <c r="JB56" s="165" t="e">
        <f t="shared" si="110"/>
        <v>#N/A</v>
      </c>
      <c r="JC56" s="165" t="e">
        <f t="shared" si="110"/>
        <v>#N/A</v>
      </c>
      <c r="JD56" s="165" t="e">
        <f t="shared" si="110"/>
        <v>#N/A</v>
      </c>
      <c r="JE56" s="165" t="e">
        <f t="shared" si="118"/>
        <v>#N/A</v>
      </c>
      <c r="JF56" s="165" t="e">
        <f t="shared" si="118"/>
        <v>#N/A</v>
      </c>
      <c r="JG56" s="165" t="e">
        <f t="shared" si="118"/>
        <v>#N/A</v>
      </c>
      <c r="JH56" s="165" t="e">
        <f t="shared" si="118"/>
        <v>#N/A</v>
      </c>
      <c r="JI56" s="165" t="e">
        <f t="shared" si="118"/>
        <v>#N/A</v>
      </c>
      <c r="JJ56" s="165" t="e">
        <f t="shared" si="118"/>
        <v>#N/A</v>
      </c>
      <c r="JK56" s="165" t="e">
        <f t="shared" si="118"/>
        <v>#N/A</v>
      </c>
      <c r="JL56" s="165" t="e">
        <f t="shared" si="118"/>
        <v>#N/A</v>
      </c>
      <c r="JM56" s="165" t="e">
        <f t="shared" si="118"/>
        <v>#N/A</v>
      </c>
      <c r="JN56" s="165" t="e">
        <f t="shared" si="118"/>
        <v>#N/A</v>
      </c>
      <c r="JO56" s="165" t="e">
        <f t="shared" si="118"/>
        <v>#N/A</v>
      </c>
      <c r="JP56" s="165" t="e">
        <f t="shared" si="118"/>
        <v>#N/A</v>
      </c>
      <c r="JQ56" s="165" t="e">
        <f t="shared" si="118"/>
        <v>#N/A</v>
      </c>
      <c r="JR56" s="165" t="e">
        <f t="shared" si="118"/>
        <v>#N/A</v>
      </c>
      <c r="JS56" s="165" t="e">
        <f t="shared" si="118"/>
        <v>#N/A</v>
      </c>
      <c r="JT56" s="165" t="e">
        <f t="shared" si="111"/>
        <v>#N/A</v>
      </c>
      <c r="JU56" s="165" t="e">
        <f t="shared" si="111"/>
        <v>#N/A</v>
      </c>
      <c r="JV56" s="165" t="e">
        <f t="shared" si="111"/>
        <v>#N/A</v>
      </c>
      <c r="JW56" s="165" t="e">
        <f t="shared" si="111"/>
        <v>#N/A</v>
      </c>
      <c r="JX56" s="165" t="e">
        <f t="shared" si="111"/>
        <v>#N/A</v>
      </c>
      <c r="JY56" s="165" t="e">
        <f t="shared" si="111"/>
        <v>#N/A</v>
      </c>
      <c r="JZ56" s="165" t="e">
        <f t="shared" si="111"/>
        <v>#N/A</v>
      </c>
      <c r="KA56" s="165" t="e">
        <f t="shared" si="111"/>
        <v>#N/A</v>
      </c>
      <c r="KB56" s="165" t="e">
        <f t="shared" si="111"/>
        <v>#N/A</v>
      </c>
      <c r="KC56" s="165" t="e">
        <f t="shared" si="111"/>
        <v>#N/A</v>
      </c>
      <c r="KD56" s="165" t="e">
        <f t="shared" si="111"/>
        <v>#N/A</v>
      </c>
      <c r="KE56" s="165" t="e">
        <f t="shared" si="111"/>
        <v>#N/A</v>
      </c>
      <c r="KF56" s="165" t="e">
        <f t="shared" si="111"/>
        <v>#N/A</v>
      </c>
      <c r="KG56" s="165" t="e">
        <f t="shared" si="111"/>
        <v>#N/A</v>
      </c>
      <c r="KH56" s="165" t="e">
        <f t="shared" si="111"/>
        <v>#N/A</v>
      </c>
      <c r="KI56" s="165" t="e">
        <f t="shared" si="111"/>
        <v>#N/A</v>
      </c>
      <c r="KJ56" s="165" t="e">
        <f t="shared" si="119"/>
        <v>#N/A</v>
      </c>
      <c r="KK56" s="165" t="e">
        <f t="shared" si="119"/>
        <v>#N/A</v>
      </c>
      <c r="KL56" s="165" t="e">
        <f t="shared" si="119"/>
        <v>#N/A</v>
      </c>
      <c r="KM56" s="165" t="e">
        <f t="shared" si="119"/>
        <v>#N/A</v>
      </c>
      <c r="KN56" s="165" t="e">
        <f t="shared" si="119"/>
        <v>#N/A</v>
      </c>
      <c r="KO56" s="165" t="e">
        <f t="shared" si="119"/>
        <v>#N/A</v>
      </c>
      <c r="KP56" s="165" t="e">
        <f t="shared" si="119"/>
        <v>#N/A</v>
      </c>
      <c r="KQ56" s="165" t="e">
        <f t="shared" si="119"/>
        <v>#N/A</v>
      </c>
      <c r="KR56" s="165" t="e">
        <f t="shared" si="119"/>
        <v>#N/A</v>
      </c>
      <c r="KS56" s="165" t="e">
        <f t="shared" si="119"/>
        <v>#N/A</v>
      </c>
      <c r="KT56" s="165" t="e">
        <f t="shared" si="119"/>
        <v>#N/A</v>
      </c>
      <c r="KU56" s="165" t="e">
        <f t="shared" si="119"/>
        <v>#N/A</v>
      </c>
      <c r="KV56" s="165" t="e">
        <f t="shared" si="119"/>
        <v>#N/A</v>
      </c>
      <c r="KW56" s="165" t="e">
        <f t="shared" si="119"/>
        <v>#N/A</v>
      </c>
      <c r="KX56" s="165" t="e">
        <f t="shared" si="119"/>
        <v>#N/A</v>
      </c>
      <c r="KY56" s="165" t="e">
        <f t="shared" si="119"/>
        <v>#N/A</v>
      </c>
      <c r="KZ56" s="165" t="e">
        <f t="shared" si="112"/>
        <v>#N/A</v>
      </c>
      <c r="LA56" s="165" t="e">
        <f t="shared" si="112"/>
        <v>#N/A</v>
      </c>
      <c r="LB56" s="165" t="e">
        <f t="shared" si="112"/>
        <v>#N/A</v>
      </c>
      <c r="LC56" s="165" t="e">
        <f t="shared" si="112"/>
        <v>#N/A</v>
      </c>
      <c r="LD56" s="165" t="e">
        <f t="shared" si="112"/>
        <v>#N/A</v>
      </c>
      <c r="LE56" s="165" t="e">
        <f t="shared" si="112"/>
        <v>#N/A</v>
      </c>
      <c r="LF56" s="165" t="e">
        <f t="shared" si="112"/>
        <v>#N/A</v>
      </c>
      <c r="LG56" s="165" t="e">
        <f t="shared" si="112"/>
        <v>#N/A</v>
      </c>
      <c r="LH56" s="165" t="e">
        <f t="shared" si="112"/>
        <v>#N/A</v>
      </c>
      <c r="LI56" s="165" t="e">
        <f t="shared" si="112"/>
        <v>#N/A</v>
      </c>
      <c r="LJ56" s="165" t="e">
        <f t="shared" si="112"/>
        <v>#N/A</v>
      </c>
      <c r="LK56" s="165" t="e">
        <f t="shared" si="112"/>
        <v>#N/A</v>
      </c>
      <c r="LL56" s="165" t="e">
        <f t="shared" si="112"/>
        <v>#N/A</v>
      </c>
      <c r="LM56" s="165" t="e">
        <f t="shared" si="112"/>
        <v>#N/A</v>
      </c>
      <c r="LN56" s="165" t="e">
        <f t="shared" si="112"/>
        <v>#N/A</v>
      </c>
      <c r="LO56" s="165" t="e">
        <f t="shared" si="120"/>
        <v>#N/A</v>
      </c>
      <c r="LP56" s="165" t="e">
        <f t="shared" si="120"/>
        <v>#N/A</v>
      </c>
      <c r="LQ56" s="165" t="e">
        <f t="shared" si="121"/>
        <v>#N/A</v>
      </c>
      <c r="LR56" s="165" t="e">
        <f t="shared" si="121"/>
        <v>#N/A</v>
      </c>
      <c r="LS56" s="165" t="e">
        <f t="shared" si="121"/>
        <v>#N/A</v>
      </c>
      <c r="LT56" s="165" t="e">
        <f t="shared" si="121"/>
        <v>#N/A</v>
      </c>
      <c r="LU56" s="165" t="e">
        <f t="shared" si="121"/>
        <v>#N/A</v>
      </c>
      <c r="LV56" s="165" t="e">
        <f t="shared" si="121"/>
        <v>#N/A</v>
      </c>
      <c r="LW56" s="165" t="e">
        <f t="shared" si="121"/>
        <v>#N/A</v>
      </c>
      <c r="LX56" s="165" t="e">
        <f t="shared" si="121"/>
        <v>#N/A</v>
      </c>
      <c r="LY56" s="165" t="e">
        <f t="shared" si="121"/>
        <v>#N/A</v>
      </c>
      <c r="LZ56" s="165" t="e">
        <f t="shared" si="121"/>
        <v>#N/A</v>
      </c>
      <c r="MA56" s="165" t="e">
        <f t="shared" si="121"/>
        <v>#N/A</v>
      </c>
      <c r="MB56" s="165" t="e">
        <f t="shared" si="121"/>
        <v>#N/A</v>
      </c>
      <c r="MC56" s="165" t="e">
        <f t="shared" si="121"/>
        <v>#N/A</v>
      </c>
      <c r="MD56" s="165" t="e">
        <f t="shared" si="121"/>
        <v>#N/A</v>
      </c>
      <c r="ME56" s="165" t="e">
        <f t="shared" si="121"/>
        <v>#N/A</v>
      </c>
      <c r="MF56" s="165" t="e">
        <f t="shared" si="113"/>
        <v>#N/A</v>
      </c>
      <c r="MG56" s="165" t="e">
        <f t="shared" si="113"/>
        <v>#N/A</v>
      </c>
      <c r="MH56" s="165" t="e">
        <f t="shared" si="113"/>
        <v>#N/A</v>
      </c>
      <c r="MI56" s="165" t="e">
        <f t="shared" si="113"/>
        <v>#N/A</v>
      </c>
      <c r="MJ56" s="165" t="e">
        <f t="shared" si="113"/>
        <v>#N/A</v>
      </c>
      <c r="MK56" s="165" t="e">
        <f t="shared" si="113"/>
        <v>#N/A</v>
      </c>
      <c r="ML56" s="165" t="e">
        <f t="shared" si="113"/>
        <v>#N/A</v>
      </c>
      <c r="MM56" s="165" t="e">
        <f t="shared" si="113"/>
        <v>#N/A</v>
      </c>
      <c r="MN56" s="165" t="e">
        <f t="shared" si="113"/>
        <v>#N/A</v>
      </c>
      <c r="MO56" s="165" t="e">
        <f t="shared" si="113"/>
        <v>#N/A</v>
      </c>
      <c r="MP56" s="165" t="e">
        <f t="shared" si="113"/>
        <v>#N/A</v>
      </c>
      <c r="MQ56" s="165" t="e">
        <f t="shared" si="113"/>
        <v>#N/A</v>
      </c>
      <c r="MR56" s="165" t="e">
        <f t="shared" si="113"/>
        <v>#N/A</v>
      </c>
      <c r="MS56" s="165" t="e">
        <f t="shared" si="113"/>
        <v>#N/A</v>
      </c>
      <c r="MT56" s="165" t="e">
        <f t="shared" si="113"/>
        <v>#N/A</v>
      </c>
      <c r="MU56" s="165" t="e">
        <f t="shared" si="113"/>
        <v>#N/A</v>
      </c>
      <c r="MV56" s="165" t="e">
        <f t="shared" si="122"/>
        <v>#N/A</v>
      </c>
      <c r="MW56" s="165" t="e">
        <f t="shared" si="122"/>
        <v>#N/A</v>
      </c>
      <c r="MX56" s="165" t="e">
        <f t="shared" si="122"/>
        <v>#N/A</v>
      </c>
      <c r="MY56" s="165" t="e">
        <f t="shared" si="122"/>
        <v>#N/A</v>
      </c>
      <c r="MZ56" s="165" t="e">
        <f t="shared" si="122"/>
        <v>#N/A</v>
      </c>
      <c r="NA56" s="165" t="e">
        <f t="shared" si="122"/>
        <v>#N/A</v>
      </c>
      <c r="NB56" s="165" t="e">
        <f t="shared" si="122"/>
        <v>#N/A</v>
      </c>
      <c r="NC56" s="165" t="e">
        <f t="shared" si="122"/>
        <v>#N/A</v>
      </c>
      <c r="ND56" s="165" t="e">
        <f t="shared" si="122"/>
        <v>#N/A</v>
      </c>
      <c r="NE56" s="165" t="e">
        <f t="shared" si="122"/>
        <v>#N/A</v>
      </c>
      <c r="NF56" s="165" t="e">
        <f t="shared" si="122"/>
        <v>#N/A</v>
      </c>
      <c r="NG56" s="165" t="e">
        <f t="shared" si="122"/>
        <v>#N/A</v>
      </c>
      <c r="NH56" s="165" t="e">
        <f t="shared" si="122"/>
        <v>#N/A</v>
      </c>
      <c r="NI56" s="165" t="e">
        <f t="shared" si="122"/>
        <v>#N/A</v>
      </c>
      <c r="NJ56" s="165" t="e">
        <f t="shared" si="122"/>
        <v>#N/A</v>
      </c>
      <c r="NK56" s="165" t="e">
        <f t="shared" si="122"/>
        <v>#N/A</v>
      </c>
      <c r="NL56" s="165" t="e">
        <f t="shared" si="114"/>
        <v>#N/A</v>
      </c>
      <c r="NM56" s="165" t="e">
        <f t="shared" si="114"/>
        <v>#N/A</v>
      </c>
      <c r="NN56" s="165" t="e">
        <f t="shared" si="114"/>
        <v>#N/A</v>
      </c>
      <c r="NO56" s="165" t="e">
        <f t="shared" si="114"/>
        <v>#N/A</v>
      </c>
      <c r="NP56" s="165" t="e">
        <f t="shared" si="114"/>
        <v>#N/A</v>
      </c>
      <c r="NQ56" s="165" t="e">
        <f t="shared" si="114"/>
        <v>#N/A</v>
      </c>
      <c r="NR56" s="165" t="e">
        <f t="shared" si="114"/>
        <v>#N/A</v>
      </c>
      <c r="NS56" s="165" t="e">
        <f t="shared" si="114"/>
        <v>#N/A</v>
      </c>
      <c r="NT56" s="165" t="e">
        <f t="shared" si="114"/>
        <v>#N/A</v>
      </c>
      <c r="NU56" s="165" t="e">
        <f t="shared" si="114"/>
        <v>#N/A</v>
      </c>
      <c r="NV56" s="165" t="e">
        <f t="shared" si="114"/>
        <v>#N/A</v>
      </c>
      <c r="NW56" s="165" t="e">
        <f t="shared" si="114"/>
        <v>#N/A</v>
      </c>
      <c r="NX56" s="165" t="e">
        <f t="shared" si="114"/>
        <v>#N/A</v>
      </c>
      <c r="NY56" s="165" t="e">
        <f t="shared" si="114"/>
        <v>#N/A</v>
      </c>
      <c r="NZ56" s="165" t="e">
        <f t="shared" si="114"/>
        <v>#N/A</v>
      </c>
      <c r="OA56" s="165" t="e">
        <f t="shared" si="123"/>
        <v>#N/A</v>
      </c>
      <c r="OB56" s="165" t="e">
        <f t="shared" si="123"/>
        <v>#N/A</v>
      </c>
      <c r="OC56" s="165" t="e">
        <f t="shared" si="124"/>
        <v>#N/A</v>
      </c>
      <c r="OD56" s="165" t="e">
        <f t="shared" si="124"/>
        <v>#N/A</v>
      </c>
      <c r="OE56" s="165" t="e">
        <f t="shared" si="124"/>
        <v>#N/A</v>
      </c>
      <c r="OF56" s="165" t="e">
        <f t="shared" si="124"/>
        <v>#N/A</v>
      </c>
      <c r="OG56" s="165" t="e">
        <f t="shared" si="124"/>
        <v>#N/A</v>
      </c>
      <c r="OH56" s="165" t="e">
        <f t="shared" si="124"/>
        <v>#N/A</v>
      </c>
      <c r="OI56" s="165" t="e">
        <f t="shared" si="124"/>
        <v>#N/A</v>
      </c>
      <c r="OJ56" s="165" t="e">
        <f t="shared" si="124"/>
        <v>#N/A</v>
      </c>
      <c r="OK56" s="165" t="e">
        <f t="shared" si="124"/>
        <v>#N/A</v>
      </c>
      <c r="OL56" s="165" t="e">
        <f t="shared" si="124"/>
        <v>#N/A</v>
      </c>
      <c r="OM56" s="165" t="e">
        <f t="shared" si="124"/>
        <v>#N/A</v>
      </c>
      <c r="ON56" s="165" t="e">
        <f t="shared" si="124"/>
        <v>#N/A</v>
      </c>
      <c r="OO56" s="165" t="e">
        <f t="shared" si="124"/>
        <v>#N/A</v>
      </c>
      <c r="OP56" s="165" t="e">
        <f t="shared" si="124"/>
        <v>#N/A</v>
      </c>
      <c r="OQ56" s="165" t="e">
        <f t="shared" si="124"/>
        <v>#N/A</v>
      </c>
      <c r="OR56" s="165" t="e">
        <f t="shared" si="115"/>
        <v>#N/A</v>
      </c>
      <c r="OS56" s="165" t="e">
        <f t="shared" si="115"/>
        <v>#N/A</v>
      </c>
      <c r="OT56" s="165" t="e">
        <f t="shared" si="115"/>
        <v>#N/A</v>
      </c>
      <c r="OU56" s="165" t="e">
        <f t="shared" si="115"/>
        <v>#N/A</v>
      </c>
      <c r="OV56" s="165" t="e">
        <f t="shared" si="115"/>
        <v>#N/A</v>
      </c>
      <c r="OW56" s="165" t="e">
        <f t="shared" si="115"/>
        <v>#N/A</v>
      </c>
      <c r="OX56" s="165" t="e">
        <f t="shared" si="115"/>
        <v>#N/A</v>
      </c>
      <c r="OY56" s="165" t="e">
        <f t="shared" si="115"/>
        <v>#N/A</v>
      </c>
      <c r="OZ56" s="165" t="e">
        <f t="shared" si="115"/>
        <v>#N/A</v>
      </c>
      <c r="PA56" s="165" t="e">
        <f t="shared" si="115"/>
        <v>#N/A</v>
      </c>
      <c r="PB56" s="165" t="e">
        <f t="shared" si="115"/>
        <v>#N/A</v>
      </c>
      <c r="PC56" s="165" t="e">
        <f t="shared" si="115"/>
        <v>#N/A</v>
      </c>
      <c r="PD56" s="165" t="e">
        <f t="shared" si="115"/>
        <v>#N/A</v>
      </c>
      <c r="PE56" s="165" t="e">
        <f t="shared" si="115"/>
        <v>#N/A</v>
      </c>
      <c r="PF56" s="165" t="e">
        <f t="shared" si="115"/>
        <v>#N/A</v>
      </c>
      <c r="PG56" s="165" t="e">
        <f t="shared" si="115"/>
        <v>#N/A</v>
      </c>
      <c r="PH56" s="165" t="e">
        <f t="shared" si="125"/>
        <v>#N/A</v>
      </c>
      <c r="PI56" s="165" t="e">
        <f t="shared" si="125"/>
        <v>#N/A</v>
      </c>
      <c r="PJ56" s="165" t="e">
        <f t="shared" si="125"/>
        <v>#N/A</v>
      </c>
      <c r="PK56" s="165" t="e">
        <f t="shared" si="125"/>
        <v>#N/A</v>
      </c>
      <c r="PL56" s="165" t="e">
        <f t="shared" si="125"/>
        <v>#N/A</v>
      </c>
      <c r="PM56" s="165" t="e">
        <f t="shared" si="125"/>
        <v>#N/A</v>
      </c>
      <c r="PN56" s="165" t="e">
        <f t="shared" si="125"/>
        <v>#N/A</v>
      </c>
      <c r="PO56" s="165" t="e">
        <f t="shared" si="125"/>
        <v>#N/A</v>
      </c>
    </row>
    <row r="57" spans="1:431" hidden="1" x14ac:dyDescent="0.45">
      <c r="A57" s="362"/>
      <c r="B57" s="368" t="str">
        <f>IF($R57="","",ROUND(_xlfn.NORM.INV(ABS(VLOOKUP($T$1,VLookups!$A$43:$B$44,2,FALSE)-B$2),$N57,$R57),0))</f>
        <v/>
      </c>
      <c r="C57" s="374" t="str">
        <f t="shared" si="36"/>
        <v/>
      </c>
      <c r="D57" s="375" t="str">
        <f t="shared" si="37"/>
        <v/>
      </c>
      <c r="E57" s="105"/>
      <c r="F57" s="113"/>
      <c r="G57" s="118" t="str">
        <f t="shared" si="30"/>
        <v/>
      </c>
      <c r="H57" s="91"/>
      <c r="I57" s="118" t="str">
        <f t="shared" si="31"/>
        <v/>
      </c>
      <c r="J57" s="113"/>
      <c r="K57" s="106"/>
      <c r="L57" s="120" t="str">
        <f t="shared" si="0"/>
        <v/>
      </c>
      <c r="M57" s="120" t="str">
        <f t="shared" si="1"/>
        <v/>
      </c>
      <c r="N57" s="71" t="str">
        <f t="shared" si="32"/>
        <v/>
      </c>
      <c r="O57" s="23"/>
      <c r="P57" s="55"/>
      <c r="Q57" s="298"/>
      <c r="R57" s="72" t="str">
        <f>IF(AND(G57&gt;0,H57&gt;0,I57&gt;0),IF(ISBLANK(Q57),IF(ISBLANK(O57),"",(I57-G57)*VLOOKUP(O57,VLookups!$A$4:$B$13,2,FALSE)),Q57),"")</f>
        <v/>
      </c>
      <c r="S57" s="73" t="str">
        <f t="shared" si="2"/>
        <v/>
      </c>
      <c r="T57" s="91"/>
      <c r="U57" s="265" t="str">
        <f>IF(AND(T57&gt;0,H57&gt;0,NOT(R57="")),ABS(VLOOKUP($T$1,VLookups!$A$43:$B$44,2,FALSE)-_xlfn.NORM.DIST(T57,N57,R57,TRUE)),"")</f>
        <v/>
      </c>
      <c r="V57" s="90" t="str">
        <f>IF(AND($G57&gt;0,$H57&gt;0,$I57&gt;0,NOT(ISBLANK($O57))),_xlfn.NORM.INV(ABS(VLOOKUP($T$1,VLookups!$A$43:$B$44,2,FALSE)-V$3),$N57,$R57),"")</f>
        <v/>
      </c>
      <c r="W57" s="89" t="str">
        <f>IF(AND($G57&gt;0,$H57&gt;0,$I57&gt;0,NOT(ISBLANK($O57))),_xlfn.NORM.INV(ABS(VLOOKUP($T$1,VLookups!$A$43:$B$44,2,FALSE)-W$3),$N57,$R57),"")</f>
        <v/>
      </c>
      <c r="X57" s="90" t="str">
        <f>IF(AND($G57&gt;0,$H57&gt;0,$I57&gt;0,NOT(ISBLANK($O57))),_xlfn.NORM.INV(ABS(VLOOKUP($T$1,VLookups!$A$43:$B$44,2,FALSE)-X$3),$N57,$R57),"")</f>
        <v/>
      </c>
      <c r="Y57" s="89" t="str">
        <f>IF(AND($G57&gt;0,$H57&gt;0,$I57&gt;0,NOT(ISBLANK($O57))),_xlfn.NORM.INV(ABS(VLOOKUP($T$1,VLookups!$A$43:$B$44,2,FALSE)-Y$3),$N57,$R57),"")</f>
        <v/>
      </c>
      <c r="Z57" s="90" t="str">
        <f>IF(AND($G57&gt;0,$H57&gt;0,$I57&gt;0,NOT(ISBLANK($O57))),_xlfn.NORM.INV(ABS(VLOOKUP($T$1,VLookups!$A$43:$B$44,2,FALSE)-Z$3),$N57,$R57),"")</f>
        <v/>
      </c>
      <c r="AA57" s="89" t="str">
        <f>IF(AND($G57&gt;0,$H57&gt;0,$I57&gt;0,NOT(ISBLANK($O57))),_xlfn.NORM.INV(ABS(VLOOKUP($T$1,VLookups!$A$43:$B$44,2,FALSE)-AA$3),$N57,$R57),"")</f>
        <v/>
      </c>
      <c r="AB57" s="5"/>
      <c r="AC57" s="164" t="str">
        <f t="shared" si="33"/>
        <v/>
      </c>
      <c r="AD57" s="47" t="str">
        <f t="shared" ref="AD57:AS72" si="135">IF(ISNONTEXT($AC57),AE57-$AC57,"")</f>
        <v/>
      </c>
      <c r="AE57" s="47" t="str">
        <f t="shared" si="135"/>
        <v/>
      </c>
      <c r="AF57" s="47" t="str">
        <f t="shared" si="135"/>
        <v/>
      </c>
      <c r="AG57" s="47" t="str">
        <f t="shared" si="135"/>
        <v/>
      </c>
      <c r="AH57" s="47" t="str">
        <f t="shared" si="135"/>
        <v/>
      </c>
      <c r="AI57" s="47" t="str">
        <f t="shared" si="135"/>
        <v/>
      </c>
      <c r="AJ57" s="47" t="str">
        <f t="shared" si="135"/>
        <v/>
      </c>
      <c r="AK57" s="47" t="str">
        <f t="shared" si="135"/>
        <v/>
      </c>
      <c r="AL57" s="47" t="str">
        <f t="shared" si="135"/>
        <v/>
      </c>
      <c r="AM57" s="47" t="str">
        <f t="shared" si="135"/>
        <v/>
      </c>
      <c r="AN57" s="47" t="str">
        <f t="shared" si="135"/>
        <v/>
      </c>
      <c r="AO57" s="47" t="str">
        <f t="shared" si="135"/>
        <v/>
      </c>
      <c r="AP57" s="47" t="str">
        <f t="shared" si="135"/>
        <v/>
      </c>
      <c r="AQ57" s="47" t="str">
        <f t="shared" si="135"/>
        <v/>
      </c>
      <c r="AR57" s="47" t="str">
        <f t="shared" si="135"/>
        <v/>
      </c>
      <c r="AS57" s="47" t="str">
        <f t="shared" si="135"/>
        <v/>
      </c>
      <c r="AT57" s="47" t="str">
        <f t="shared" si="131"/>
        <v/>
      </c>
      <c r="AU57" s="47" t="str">
        <f t="shared" si="131"/>
        <v/>
      </c>
      <c r="AV57" s="47" t="str">
        <f t="shared" si="131"/>
        <v/>
      </c>
      <c r="AW57" s="47" t="str">
        <f t="shared" si="131"/>
        <v/>
      </c>
      <c r="AX57" s="47" t="str">
        <f t="shared" si="131"/>
        <v/>
      </c>
      <c r="AY57" s="47" t="str">
        <f t="shared" si="131"/>
        <v/>
      </c>
      <c r="AZ57" s="47" t="str">
        <f t="shared" si="131"/>
        <v/>
      </c>
      <c r="BA57" s="47" t="str">
        <f t="shared" si="131"/>
        <v/>
      </c>
      <c r="BB57" s="47" t="str">
        <f t="shared" si="131"/>
        <v/>
      </c>
      <c r="BC57" s="47" t="str">
        <f t="shared" si="131"/>
        <v/>
      </c>
      <c r="BD57" s="47" t="str">
        <f t="shared" si="131"/>
        <v/>
      </c>
      <c r="BE57" s="47" t="str">
        <f t="shared" si="131"/>
        <v/>
      </c>
      <c r="BF57" s="47" t="str">
        <f t="shared" si="131"/>
        <v/>
      </c>
      <c r="BG57" s="47" t="str">
        <f t="shared" si="131"/>
        <v/>
      </c>
      <c r="BH57" s="47" t="str">
        <f t="shared" si="131"/>
        <v/>
      </c>
      <c r="BI57" s="47" t="str">
        <f t="shared" si="132"/>
        <v/>
      </c>
      <c r="BJ57" s="47" t="str">
        <f t="shared" si="132"/>
        <v/>
      </c>
      <c r="BK57" s="47" t="str">
        <f t="shared" si="132"/>
        <v/>
      </c>
      <c r="BL57" s="47" t="str">
        <f t="shared" si="132"/>
        <v/>
      </c>
      <c r="BM57" s="47" t="str">
        <f t="shared" si="132"/>
        <v/>
      </c>
      <c r="BN57" s="47" t="str">
        <f t="shared" si="132"/>
        <v/>
      </c>
      <c r="BO57" s="47" t="str">
        <f t="shared" si="132"/>
        <v/>
      </c>
      <c r="BP57" s="47" t="str">
        <f t="shared" si="132"/>
        <v/>
      </c>
      <c r="BQ57" s="47" t="str">
        <f t="shared" si="132"/>
        <v/>
      </c>
      <c r="BR57" s="47" t="str">
        <f t="shared" si="132"/>
        <v/>
      </c>
      <c r="BS57" s="47" t="str">
        <f t="shared" si="132"/>
        <v/>
      </c>
      <c r="BT57" s="47" t="str">
        <f t="shared" si="132"/>
        <v/>
      </c>
      <c r="BU57" s="47" t="str">
        <f t="shared" si="132"/>
        <v/>
      </c>
      <c r="BV57" s="47" t="str">
        <f t="shared" si="132"/>
        <v/>
      </c>
      <c r="BW57" s="47" t="str">
        <f t="shared" si="132"/>
        <v/>
      </c>
      <c r="BX57" s="47" t="str">
        <f t="shared" si="132"/>
        <v/>
      </c>
      <c r="BY57" s="47" t="str">
        <f t="shared" si="129"/>
        <v/>
      </c>
      <c r="BZ57" s="47" t="str">
        <f t="shared" si="129"/>
        <v/>
      </c>
      <c r="CA57" s="47" t="str">
        <f t="shared" si="129"/>
        <v/>
      </c>
      <c r="CB57" s="47" t="str">
        <f t="shared" si="129"/>
        <v/>
      </c>
      <c r="CC57" s="47" t="str">
        <f t="shared" si="129"/>
        <v/>
      </c>
      <c r="CD57" s="47" t="str">
        <f t="shared" si="129"/>
        <v/>
      </c>
      <c r="CE57" s="47" t="str">
        <f t="shared" si="129"/>
        <v/>
      </c>
      <c r="CF57" s="47" t="str">
        <f t="shared" si="129"/>
        <v/>
      </c>
      <c r="CG57" s="47" t="str">
        <f t="shared" si="129"/>
        <v/>
      </c>
      <c r="CH57" s="47" t="str">
        <f t="shared" si="129"/>
        <v/>
      </c>
      <c r="CI57" s="47" t="str">
        <f t="shared" si="129"/>
        <v/>
      </c>
      <c r="CJ57" s="47" t="str">
        <f t="shared" si="129"/>
        <v/>
      </c>
      <c r="CK57" s="47" t="str">
        <f t="shared" si="129"/>
        <v/>
      </c>
      <c r="CL57" s="47" t="str">
        <f t="shared" si="129"/>
        <v/>
      </c>
      <c r="CM57" s="47" t="str">
        <f t="shared" si="129"/>
        <v/>
      </c>
      <c r="CN57" s="47" t="str">
        <f t="shared" si="133"/>
        <v/>
      </c>
      <c r="CO57" s="47" t="str">
        <f t="shared" si="133"/>
        <v/>
      </c>
      <c r="CP57" s="47" t="str">
        <f t="shared" si="133"/>
        <v/>
      </c>
      <c r="CQ57" s="47" t="str">
        <f t="shared" si="133"/>
        <v/>
      </c>
      <c r="CR57" s="47" t="str">
        <f t="shared" si="133"/>
        <v/>
      </c>
      <c r="CS57" s="47" t="str">
        <f t="shared" si="133"/>
        <v/>
      </c>
      <c r="CT57" s="47" t="str">
        <f t="shared" si="133"/>
        <v/>
      </c>
      <c r="CU57" s="47" t="str">
        <f t="shared" si="133"/>
        <v/>
      </c>
      <c r="CV57" s="47" t="str">
        <f t="shared" si="133"/>
        <v/>
      </c>
      <c r="CW57" s="47" t="str">
        <f t="shared" si="133"/>
        <v/>
      </c>
      <c r="CX57" s="47" t="str">
        <f t="shared" si="133"/>
        <v/>
      </c>
      <c r="CY57" s="47" t="str">
        <f t="shared" si="133"/>
        <v/>
      </c>
      <c r="CZ57" s="47" t="str">
        <f t="shared" si="133"/>
        <v/>
      </c>
      <c r="DA57" s="47" t="str">
        <f t="shared" si="133"/>
        <v/>
      </c>
      <c r="DB57" s="47" t="str">
        <f t="shared" si="133"/>
        <v/>
      </c>
      <c r="DC57" s="47" t="str">
        <f t="shared" si="133"/>
        <v/>
      </c>
      <c r="DD57" s="47" t="str">
        <f t="shared" si="134"/>
        <v/>
      </c>
      <c r="DE57" s="47" t="str">
        <f t="shared" si="134"/>
        <v/>
      </c>
      <c r="DF57" s="47" t="str">
        <f t="shared" si="134"/>
        <v/>
      </c>
      <c r="DG57" s="47" t="str">
        <f t="shared" si="134"/>
        <v/>
      </c>
      <c r="DH57" s="47" t="str">
        <f t="shared" si="134"/>
        <v/>
      </c>
      <c r="DI57" s="47" t="str">
        <f t="shared" si="134"/>
        <v/>
      </c>
      <c r="DJ57" s="47" t="str">
        <f t="shared" si="134"/>
        <v/>
      </c>
      <c r="DK57" s="47" t="str">
        <f t="shared" si="134"/>
        <v/>
      </c>
      <c r="DL57" s="47" t="str">
        <f t="shared" si="134"/>
        <v/>
      </c>
      <c r="DM57" s="47" t="str">
        <f t="shared" si="134"/>
        <v/>
      </c>
      <c r="DN57" s="47" t="str">
        <f t="shared" si="134"/>
        <v/>
      </c>
      <c r="DO57" s="47" t="str">
        <f t="shared" si="134"/>
        <v/>
      </c>
      <c r="DP57" s="47" t="str">
        <f t="shared" si="134"/>
        <v/>
      </c>
      <c r="DQ57" s="47" t="str">
        <f t="shared" si="134"/>
        <v/>
      </c>
      <c r="DR57" s="47" t="str">
        <f t="shared" si="134"/>
        <v/>
      </c>
      <c r="DS57" s="47" t="str">
        <f t="shared" si="134"/>
        <v/>
      </c>
      <c r="DT57" s="47" t="str">
        <f t="shared" si="130"/>
        <v/>
      </c>
      <c r="DU57" s="47" t="str">
        <f t="shared" si="130"/>
        <v/>
      </c>
      <c r="DV57" s="47" t="str">
        <f t="shared" si="130"/>
        <v/>
      </c>
      <c r="DW57" s="47" t="str">
        <f t="shared" si="130"/>
        <v/>
      </c>
      <c r="DX57" s="47" t="str">
        <f t="shared" si="130"/>
        <v/>
      </c>
      <c r="DY57" s="47" t="str">
        <f t="shared" si="130"/>
        <v/>
      </c>
      <c r="DZ57" s="179" t="str">
        <f t="shared" si="35"/>
        <v/>
      </c>
      <c r="EA57" s="47" t="str">
        <f t="shared" si="127"/>
        <v/>
      </c>
      <c r="EB57" s="47" t="str">
        <f t="shared" si="127"/>
        <v/>
      </c>
      <c r="EC57" s="47" t="str">
        <f t="shared" si="127"/>
        <v/>
      </c>
      <c r="ED57" s="47" t="str">
        <f t="shared" si="127"/>
        <v/>
      </c>
      <c r="EE57" s="47" t="str">
        <f t="shared" si="127"/>
        <v/>
      </c>
      <c r="EF57" s="47" t="str">
        <f t="shared" si="127"/>
        <v/>
      </c>
      <c r="EG57" s="47" t="str">
        <f t="shared" si="127"/>
        <v/>
      </c>
      <c r="EH57" s="47" t="str">
        <f t="shared" si="127"/>
        <v/>
      </c>
      <c r="EI57" s="47" t="str">
        <f t="shared" si="127"/>
        <v/>
      </c>
      <c r="EJ57" s="47" t="str">
        <f t="shared" si="127"/>
        <v/>
      </c>
      <c r="EK57" s="47" t="str">
        <f t="shared" si="127"/>
        <v/>
      </c>
      <c r="EL57" s="47" t="str">
        <f t="shared" si="127"/>
        <v/>
      </c>
      <c r="EM57" s="47" t="str">
        <f t="shared" si="127"/>
        <v/>
      </c>
      <c r="EN57" s="47" t="str">
        <f t="shared" si="127"/>
        <v/>
      </c>
      <c r="EO57" s="47" t="str">
        <f t="shared" si="127"/>
        <v/>
      </c>
      <c r="EP57" s="47" t="str">
        <f t="shared" si="127"/>
        <v/>
      </c>
      <c r="EQ57" s="47" t="str">
        <f t="shared" si="128"/>
        <v/>
      </c>
      <c r="ER57" s="47" t="str">
        <f t="shared" si="128"/>
        <v/>
      </c>
      <c r="ES57" s="47" t="str">
        <f t="shared" si="128"/>
        <v/>
      </c>
      <c r="ET57" s="47" t="str">
        <f t="shared" si="128"/>
        <v/>
      </c>
      <c r="EU57" s="47" t="str">
        <f t="shared" si="128"/>
        <v/>
      </c>
      <c r="EV57" s="47" t="str">
        <f t="shared" si="128"/>
        <v/>
      </c>
      <c r="EW57" s="47" t="str">
        <f t="shared" si="128"/>
        <v/>
      </c>
      <c r="EX57" s="47" t="str">
        <f t="shared" si="128"/>
        <v/>
      </c>
      <c r="EY57" s="47" t="str">
        <f t="shared" si="128"/>
        <v/>
      </c>
      <c r="EZ57" s="47" t="str">
        <f t="shared" si="128"/>
        <v/>
      </c>
      <c r="FA57" s="47" t="str">
        <f t="shared" si="128"/>
        <v/>
      </c>
      <c r="FB57" s="47" t="str">
        <f t="shared" si="128"/>
        <v/>
      </c>
      <c r="FC57" s="47" t="str">
        <f t="shared" si="128"/>
        <v/>
      </c>
      <c r="FD57" s="47" t="str">
        <f t="shared" si="128"/>
        <v/>
      </c>
      <c r="FE57" s="47" t="str">
        <f t="shared" si="126"/>
        <v/>
      </c>
      <c r="FF57" s="47" t="str">
        <f t="shared" si="117"/>
        <v/>
      </c>
      <c r="FG57" s="47" t="str">
        <f t="shared" si="117"/>
        <v/>
      </c>
      <c r="FH57" s="47" t="str">
        <f t="shared" si="117"/>
        <v/>
      </c>
      <c r="FI57" s="47" t="str">
        <f t="shared" si="117"/>
        <v/>
      </c>
      <c r="FJ57" s="47" t="str">
        <f t="shared" si="117"/>
        <v/>
      </c>
      <c r="FK57" s="47" t="str">
        <f t="shared" si="117"/>
        <v/>
      </c>
      <c r="FL57" s="47" t="str">
        <f t="shared" si="117"/>
        <v/>
      </c>
      <c r="FM57" s="47" t="str">
        <f t="shared" si="117"/>
        <v/>
      </c>
      <c r="FN57" s="47" t="str">
        <f t="shared" si="117"/>
        <v/>
      </c>
      <c r="FO57" s="47" t="str">
        <f t="shared" si="117"/>
        <v/>
      </c>
      <c r="FP57" s="47" t="str">
        <f t="shared" si="117"/>
        <v/>
      </c>
      <c r="FQ57" s="47" t="str">
        <f t="shared" si="106"/>
        <v/>
      </c>
      <c r="FR57" s="47" t="str">
        <f t="shared" si="106"/>
        <v/>
      </c>
      <c r="FS57" s="47" t="str">
        <f t="shared" si="106"/>
        <v/>
      </c>
      <c r="FT57" s="47" t="str">
        <f t="shared" si="106"/>
        <v/>
      </c>
      <c r="FU57" s="47" t="str">
        <f t="shared" si="106"/>
        <v/>
      </c>
      <c r="FV57" s="47" t="str">
        <f t="shared" si="106"/>
        <v/>
      </c>
      <c r="FW57" s="47" t="str">
        <f t="shared" si="106"/>
        <v/>
      </c>
      <c r="FX57" s="47" t="str">
        <f t="shared" si="106"/>
        <v/>
      </c>
      <c r="FY57" s="47" t="str">
        <f t="shared" si="106"/>
        <v/>
      </c>
      <c r="FZ57" s="47" t="str">
        <f t="shared" si="106"/>
        <v/>
      </c>
      <c r="GA57" s="47" t="str">
        <f t="shared" si="106"/>
        <v/>
      </c>
      <c r="GB57" s="47" t="str">
        <f t="shared" si="106"/>
        <v/>
      </c>
      <c r="GC57" s="47" t="str">
        <f t="shared" si="106"/>
        <v/>
      </c>
      <c r="GD57" s="47" t="str">
        <f t="shared" si="106"/>
        <v/>
      </c>
      <c r="GE57" s="47" t="str">
        <f t="shared" si="106"/>
        <v/>
      </c>
      <c r="GF57" s="47" t="str">
        <f t="shared" si="106"/>
        <v/>
      </c>
      <c r="GG57" s="47" t="str">
        <f t="shared" si="107"/>
        <v/>
      </c>
      <c r="GH57" s="47" t="str">
        <f t="shared" si="107"/>
        <v/>
      </c>
      <c r="GI57" s="47" t="str">
        <f t="shared" si="107"/>
        <v/>
      </c>
      <c r="GJ57" s="47" t="str">
        <f t="shared" si="107"/>
        <v/>
      </c>
      <c r="GK57" s="47" t="str">
        <f t="shared" si="107"/>
        <v/>
      </c>
      <c r="GL57" s="47" t="str">
        <f t="shared" si="107"/>
        <v/>
      </c>
      <c r="GM57" s="47" t="str">
        <f t="shared" si="107"/>
        <v/>
      </c>
      <c r="GN57" s="47" t="str">
        <f t="shared" si="107"/>
        <v/>
      </c>
      <c r="GO57" s="47" t="str">
        <f t="shared" si="107"/>
        <v/>
      </c>
      <c r="GP57" s="47" t="str">
        <f t="shared" si="107"/>
        <v/>
      </c>
      <c r="GQ57" s="47" t="str">
        <f t="shared" si="107"/>
        <v/>
      </c>
      <c r="GR57" s="47" t="str">
        <f t="shared" si="107"/>
        <v/>
      </c>
      <c r="GS57" s="47" t="str">
        <f t="shared" si="107"/>
        <v/>
      </c>
      <c r="GT57" s="47" t="str">
        <f t="shared" si="107"/>
        <v/>
      </c>
      <c r="GU57" s="47" t="str">
        <f t="shared" si="107"/>
        <v/>
      </c>
      <c r="GV57" s="47" t="str">
        <f t="shared" si="107"/>
        <v/>
      </c>
      <c r="GW57" s="47" t="str">
        <f t="shared" si="108"/>
        <v/>
      </c>
      <c r="GX57" s="47" t="str">
        <f t="shared" si="108"/>
        <v/>
      </c>
      <c r="GY57" s="47" t="str">
        <f t="shared" si="108"/>
        <v/>
      </c>
      <c r="GZ57" s="47" t="str">
        <f t="shared" si="108"/>
        <v/>
      </c>
      <c r="HA57" s="47" t="str">
        <f t="shared" si="108"/>
        <v/>
      </c>
      <c r="HB57" s="47" t="str">
        <f t="shared" si="108"/>
        <v/>
      </c>
      <c r="HC57" s="47" t="str">
        <f t="shared" si="108"/>
        <v/>
      </c>
      <c r="HD57" s="47" t="str">
        <f t="shared" si="108"/>
        <v/>
      </c>
      <c r="HE57" s="47" t="str">
        <f t="shared" si="108"/>
        <v/>
      </c>
      <c r="HF57" s="47" t="str">
        <f t="shared" si="108"/>
        <v/>
      </c>
      <c r="HG57" s="47" t="str">
        <f t="shared" si="108"/>
        <v/>
      </c>
      <c r="HH57" s="47" t="str">
        <f t="shared" si="108"/>
        <v/>
      </c>
      <c r="HI57" s="47" t="str">
        <f t="shared" si="108"/>
        <v/>
      </c>
      <c r="HJ57" s="47" t="str">
        <f t="shared" si="108"/>
        <v/>
      </c>
      <c r="HK57" s="47" t="str">
        <f t="shared" si="108"/>
        <v/>
      </c>
      <c r="HL57" s="47" t="str">
        <f t="shared" si="108"/>
        <v/>
      </c>
      <c r="HM57" s="47" t="str">
        <f t="shared" si="109"/>
        <v/>
      </c>
      <c r="HN57" s="47" t="str">
        <f t="shared" si="109"/>
        <v/>
      </c>
      <c r="HO57" s="47" t="str">
        <f t="shared" si="109"/>
        <v/>
      </c>
      <c r="HP57" s="47" t="str">
        <f t="shared" si="77"/>
        <v/>
      </c>
      <c r="HQ57" s="47" t="str">
        <f t="shared" si="77"/>
        <v/>
      </c>
      <c r="HR57" s="47" t="str">
        <f t="shared" si="46"/>
        <v/>
      </c>
      <c r="HS57" s="47" t="str">
        <f t="shared" si="16"/>
        <v/>
      </c>
      <c r="HT57" s="47" t="str">
        <f t="shared" si="16"/>
        <v/>
      </c>
      <c r="HU57" s="47" t="str">
        <f t="shared" si="16"/>
        <v/>
      </c>
      <c r="HV57" s="47" t="str">
        <f t="shared" si="16"/>
        <v/>
      </c>
      <c r="HW57" s="165" t="e">
        <f t="shared" si="104"/>
        <v>#N/A</v>
      </c>
      <c r="HX57" s="165" t="e">
        <f t="shared" si="104"/>
        <v>#N/A</v>
      </c>
      <c r="HY57" s="165" t="e">
        <f t="shared" si="104"/>
        <v>#N/A</v>
      </c>
      <c r="HZ57" s="165" t="e">
        <f t="shared" si="104"/>
        <v>#N/A</v>
      </c>
      <c r="IA57" s="165" t="e">
        <f t="shared" si="103"/>
        <v>#N/A</v>
      </c>
      <c r="IB57" s="165" t="e">
        <f t="shared" si="103"/>
        <v>#N/A</v>
      </c>
      <c r="IC57" s="165" t="e">
        <f t="shared" si="103"/>
        <v>#N/A</v>
      </c>
      <c r="ID57" s="165" t="e">
        <f t="shared" si="103"/>
        <v>#N/A</v>
      </c>
      <c r="IE57" s="165" t="e">
        <f t="shared" si="103"/>
        <v>#N/A</v>
      </c>
      <c r="IF57" s="165" t="e">
        <f t="shared" si="103"/>
        <v>#N/A</v>
      </c>
      <c r="IG57" s="165" t="e">
        <f t="shared" si="103"/>
        <v>#N/A</v>
      </c>
      <c r="IH57" s="165" t="e">
        <f t="shared" si="103"/>
        <v>#N/A</v>
      </c>
      <c r="II57" s="165" t="e">
        <f t="shared" si="103"/>
        <v>#N/A</v>
      </c>
      <c r="IJ57" s="165" t="e">
        <f t="shared" si="103"/>
        <v>#N/A</v>
      </c>
      <c r="IK57" s="165" t="e">
        <f t="shared" si="103"/>
        <v>#N/A</v>
      </c>
      <c r="IL57" s="165" t="e">
        <f t="shared" si="103"/>
        <v>#N/A</v>
      </c>
      <c r="IM57" s="165" t="e">
        <f t="shared" si="103"/>
        <v>#N/A</v>
      </c>
      <c r="IN57" s="165" t="e">
        <f t="shared" si="103"/>
        <v>#N/A</v>
      </c>
      <c r="IO57" s="165" t="e">
        <f t="shared" si="103"/>
        <v>#N/A</v>
      </c>
      <c r="IP57" s="165" t="e">
        <f t="shared" si="110"/>
        <v>#N/A</v>
      </c>
      <c r="IQ57" s="165" t="e">
        <f t="shared" si="110"/>
        <v>#N/A</v>
      </c>
      <c r="IR57" s="165" t="e">
        <f t="shared" si="110"/>
        <v>#N/A</v>
      </c>
      <c r="IS57" s="165" t="e">
        <f t="shared" si="110"/>
        <v>#N/A</v>
      </c>
      <c r="IT57" s="165" t="e">
        <f t="shared" si="110"/>
        <v>#N/A</v>
      </c>
      <c r="IU57" s="165" t="e">
        <f t="shared" si="110"/>
        <v>#N/A</v>
      </c>
      <c r="IV57" s="165" t="e">
        <f t="shared" si="110"/>
        <v>#N/A</v>
      </c>
      <c r="IW57" s="165" t="e">
        <f t="shared" si="110"/>
        <v>#N/A</v>
      </c>
      <c r="IX57" s="165" t="e">
        <f t="shared" si="110"/>
        <v>#N/A</v>
      </c>
      <c r="IY57" s="165" t="e">
        <f t="shared" si="110"/>
        <v>#N/A</v>
      </c>
      <c r="IZ57" s="165" t="e">
        <f t="shared" si="110"/>
        <v>#N/A</v>
      </c>
      <c r="JA57" s="165" t="e">
        <f t="shared" si="110"/>
        <v>#N/A</v>
      </c>
      <c r="JB57" s="165" t="e">
        <f t="shared" si="110"/>
        <v>#N/A</v>
      </c>
      <c r="JC57" s="165" t="e">
        <f t="shared" si="110"/>
        <v>#N/A</v>
      </c>
      <c r="JD57" s="165" t="e">
        <f t="shared" si="110"/>
        <v>#N/A</v>
      </c>
      <c r="JE57" s="165" t="e">
        <f t="shared" si="118"/>
        <v>#N/A</v>
      </c>
      <c r="JF57" s="165" t="e">
        <f t="shared" si="118"/>
        <v>#N/A</v>
      </c>
      <c r="JG57" s="165" t="e">
        <f t="shared" si="118"/>
        <v>#N/A</v>
      </c>
      <c r="JH57" s="165" t="e">
        <f t="shared" si="118"/>
        <v>#N/A</v>
      </c>
      <c r="JI57" s="165" t="e">
        <f t="shared" si="118"/>
        <v>#N/A</v>
      </c>
      <c r="JJ57" s="165" t="e">
        <f t="shared" si="118"/>
        <v>#N/A</v>
      </c>
      <c r="JK57" s="165" t="e">
        <f t="shared" si="118"/>
        <v>#N/A</v>
      </c>
      <c r="JL57" s="165" t="e">
        <f t="shared" si="118"/>
        <v>#N/A</v>
      </c>
      <c r="JM57" s="165" t="e">
        <f t="shared" si="118"/>
        <v>#N/A</v>
      </c>
      <c r="JN57" s="165" t="e">
        <f t="shared" si="118"/>
        <v>#N/A</v>
      </c>
      <c r="JO57" s="165" t="e">
        <f t="shared" si="118"/>
        <v>#N/A</v>
      </c>
      <c r="JP57" s="165" t="e">
        <f t="shared" si="118"/>
        <v>#N/A</v>
      </c>
      <c r="JQ57" s="165" t="e">
        <f t="shared" si="118"/>
        <v>#N/A</v>
      </c>
      <c r="JR57" s="165" t="e">
        <f t="shared" si="118"/>
        <v>#N/A</v>
      </c>
      <c r="JS57" s="165" t="e">
        <f t="shared" si="118"/>
        <v>#N/A</v>
      </c>
      <c r="JT57" s="165" t="e">
        <f t="shared" si="111"/>
        <v>#N/A</v>
      </c>
      <c r="JU57" s="165" t="e">
        <f t="shared" si="111"/>
        <v>#N/A</v>
      </c>
      <c r="JV57" s="165" t="e">
        <f t="shared" si="111"/>
        <v>#N/A</v>
      </c>
      <c r="JW57" s="165" t="e">
        <f t="shared" si="111"/>
        <v>#N/A</v>
      </c>
      <c r="JX57" s="165" t="e">
        <f t="shared" si="111"/>
        <v>#N/A</v>
      </c>
      <c r="JY57" s="165" t="e">
        <f t="shared" si="111"/>
        <v>#N/A</v>
      </c>
      <c r="JZ57" s="165" t="e">
        <f t="shared" si="111"/>
        <v>#N/A</v>
      </c>
      <c r="KA57" s="165" t="e">
        <f t="shared" si="111"/>
        <v>#N/A</v>
      </c>
      <c r="KB57" s="165" t="e">
        <f t="shared" si="111"/>
        <v>#N/A</v>
      </c>
      <c r="KC57" s="165" t="e">
        <f t="shared" si="111"/>
        <v>#N/A</v>
      </c>
      <c r="KD57" s="165" t="e">
        <f t="shared" si="111"/>
        <v>#N/A</v>
      </c>
      <c r="KE57" s="165" t="e">
        <f t="shared" si="111"/>
        <v>#N/A</v>
      </c>
      <c r="KF57" s="165" t="e">
        <f t="shared" si="111"/>
        <v>#N/A</v>
      </c>
      <c r="KG57" s="165" t="e">
        <f t="shared" si="111"/>
        <v>#N/A</v>
      </c>
      <c r="KH57" s="165" t="e">
        <f t="shared" si="111"/>
        <v>#N/A</v>
      </c>
      <c r="KI57" s="165" t="e">
        <f t="shared" si="111"/>
        <v>#N/A</v>
      </c>
      <c r="KJ57" s="165" t="e">
        <f t="shared" si="119"/>
        <v>#N/A</v>
      </c>
      <c r="KK57" s="165" t="e">
        <f t="shared" si="119"/>
        <v>#N/A</v>
      </c>
      <c r="KL57" s="165" t="e">
        <f t="shared" si="119"/>
        <v>#N/A</v>
      </c>
      <c r="KM57" s="165" t="e">
        <f t="shared" si="119"/>
        <v>#N/A</v>
      </c>
      <c r="KN57" s="165" t="e">
        <f t="shared" si="119"/>
        <v>#N/A</v>
      </c>
      <c r="KO57" s="165" t="e">
        <f t="shared" si="119"/>
        <v>#N/A</v>
      </c>
      <c r="KP57" s="165" t="e">
        <f t="shared" si="119"/>
        <v>#N/A</v>
      </c>
      <c r="KQ57" s="165" t="e">
        <f t="shared" si="119"/>
        <v>#N/A</v>
      </c>
      <c r="KR57" s="165" t="e">
        <f t="shared" si="119"/>
        <v>#N/A</v>
      </c>
      <c r="KS57" s="165" t="e">
        <f t="shared" si="119"/>
        <v>#N/A</v>
      </c>
      <c r="KT57" s="165" t="e">
        <f t="shared" si="119"/>
        <v>#N/A</v>
      </c>
      <c r="KU57" s="165" t="e">
        <f t="shared" si="119"/>
        <v>#N/A</v>
      </c>
      <c r="KV57" s="165" t="e">
        <f t="shared" si="119"/>
        <v>#N/A</v>
      </c>
      <c r="KW57" s="165" t="e">
        <f t="shared" si="119"/>
        <v>#N/A</v>
      </c>
      <c r="KX57" s="165" t="e">
        <f t="shared" si="119"/>
        <v>#N/A</v>
      </c>
      <c r="KY57" s="165" t="e">
        <f t="shared" si="119"/>
        <v>#N/A</v>
      </c>
      <c r="KZ57" s="165" t="e">
        <f t="shared" si="112"/>
        <v>#N/A</v>
      </c>
      <c r="LA57" s="165" t="e">
        <f t="shared" si="112"/>
        <v>#N/A</v>
      </c>
      <c r="LB57" s="165" t="e">
        <f t="shared" si="112"/>
        <v>#N/A</v>
      </c>
      <c r="LC57" s="165" t="e">
        <f t="shared" si="112"/>
        <v>#N/A</v>
      </c>
      <c r="LD57" s="165" t="e">
        <f t="shared" si="112"/>
        <v>#N/A</v>
      </c>
      <c r="LE57" s="165" t="e">
        <f t="shared" si="112"/>
        <v>#N/A</v>
      </c>
      <c r="LF57" s="165" t="e">
        <f t="shared" si="112"/>
        <v>#N/A</v>
      </c>
      <c r="LG57" s="165" t="e">
        <f t="shared" si="112"/>
        <v>#N/A</v>
      </c>
      <c r="LH57" s="165" t="e">
        <f t="shared" si="112"/>
        <v>#N/A</v>
      </c>
      <c r="LI57" s="165" t="e">
        <f t="shared" si="112"/>
        <v>#N/A</v>
      </c>
      <c r="LJ57" s="165" t="e">
        <f t="shared" si="112"/>
        <v>#N/A</v>
      </c>
      <c r="LK57" s="165" t="e">
        <f t="shared" si="112"/>
        <v>#N/A</v>
      </c>
      <c r="LL57" s="165" t="e">
        <f t="shared" si="112"/>
        <v>#N/A</v>
      </c>
      <c r="LM57" s="165" t="e">
        <f t="shared" si="112"/>
        <v>#N/A</v>
      </c>
      <c r="LN57" s="165" t="e">
        <f t="shared" si="112"/>
        <v>#N/A</v>
      </c>
      <c r="LO57" s="165" t="e">
        <f t="shared" si="120"/>
        <v>#N/A</v>
      </c>
      <c r="LP57" s="165" t="e">
        <f t="shared" si="120"/>
        <v>#N/A</v>
      </c>
      <c r="LQ57" s="165" t="e">
        <f t="shared" si="121"/>
        <v>#N/A</v>
      </c>
      <c r="LR57" s="165" t="e">
        <f t="shared" si="121"/>
        <v>#N/A</v>
      </c>
      <c r="LS57" s="165" t="e">
        <f t="shared" si="121"/>
        <v>#N/A</v>
      </c>
      <c r="LT57" s="165" t="e">
        <f t="shared" si="121"/>
        <v>#N/A</v>
      </c>
      <c r="LU57" s="165" t="e">
        <f t="shared" si="121"/>
        <v>#N/A</v>
      </c>
      <c r="LV57" s="165" t="e">
        <f t="shared" si="121"/>
        <v>#N/A</v>
      </c>
      <c r="LW57" s="165" t="e">
        <f t="shared" si="121"/>
        <v>#N/A</v>
      </c>
      <c r="LX57" s="165" t="e">
        <f t="shared" si="121"/>
        <v>#N/A</v>
      </c>
      <c r="LY57" s="165" t="e">
        <f t="shared" si="121"/>
        <v>#N/A</v>
      </c>
      <c r="LZ57" s="165" t="e">
        <f t="shared" si="121"/>
        <v>#N/A</v>
      </c>
      <c r="MA57" s="165" t="e">
        <f t="shared" si="121"/>
        <v>#N/A</v>
      </c>
      <c r="MB57" s="165" t="e">
        <f t="shared" si="121"/>
        <v>#N/A</v>
      </c>
      <c r="MC57" s="165" t="e">
        <f t="shared" si="121"/>
        <v>#N/A</v>
      </c>
      <c r="MD57" s="165" t="e">
        <f t="shared" si="121"/>
        <v>#N/A</v>
      </c>
      <c r="ME57" s="165" t="e">
        <f t="shared" si="121"/>
        <v>#N/A</v>
      </c>
      <c r="MF57" s="165" t="e">
        <f t="shared" si="113"/>
        <v>#N/A</v>
      </c>
      <c r="MG57" s="165" t="e">
        <f t="shared" si="113"/>
        <v>#N/A</v>
      </c>
      <c r="MH57" s="165" t="e">
        <f t="shared" si="113"/>
        <v>#N/A</v>
      </c>
      <c r="MI57" s="165" t="e">
        <f t="shared" si="113"/>
        <v>#N/A</v>
      </c>
      <c r="MJ57" s="165" t="e">
        <f t="shared" si="113"/>
        <v>#N/A</v>
      </c>
      <c r="MK57" s="165" t="e">
        <f t="shared" si="113"/>
        <v>#N/A</v>
      </c>
      <c r="ML57" s="165" t="e">
        <f t="shared" si="113"/>
        <v>#N/A</v>
      </c>
      <c r="MM57" s="165" t="e">
        <f t="shared" si="113"/>
        <v>#N/A</v>
      </c>
      <c r="MN57" s="165" t="e">
        <f t="shared" si="113"/>
        <v>#N/A</v>
      </c>
      <c r="MO57" s="165" t="e">
        <f t="shared" si="113"/>
        <v>#N/A</v>
      </c>
      <c r="MP57" s="165" t="e">
        <f t="shared" si="113"/>
        <v>#N/A</v>
      </c>
      <c r="MQ57" s="165" t="e">
        <f t="shared" si="113"/>
        <v>#N/A</v>
      </c>
      <c r="MR57" s="165" t="e">
        <f t="shared" si="113"/>
        <v>#N/A</v>
      </c>
      <c r="MS57" s="165" t="e">
        <f t="shared" si="113"/>
        <v>#N/A</v>
      </c>
      <c r="MT57" s="165" t="e">
        <f t="shared" si="113"/>
        <v>#N/A</v>
      </c>
      <c r="MU57" s="165" t="e">
        <f t="shared" si="113"/>
        <v>#N/A</v>
      </c>
      <c r="MV57" s="165" t="e">
        <f t="shared" si="122"/>
        <v>#N/A</v>
      </c>
      <c r="MW57" s="165" t="e">
        <f t="shared" si="122"/>
        <v>#N/A</v>
      </c>
      <c r="MX57" s="165" t="e">
        <f t="shared" si="122"/>
        <v>#N/A</v>
      </c>
      <c r="MY57" s="165" t="e">
        <f t="shared" si="122"/>
        <v>#N/A</v>
      </c>
      <c r="MZ57" s="165" t="e">
        <f t="shared" si="122"/>
        <v>#N/A</v>
      </c>
      <c r="NA57" s="165" t="e">
        <f t="shared" si="122"/>
        <v>#N/A</v>
      </c>
      <c r="NB57" s="165" t="e">
        <f t="shared" si="122"/>
        <v>#N/A</v>
      </c>
      <c r="NC57" s="165" t="e">
        <f t="shared" si="122"/>
        <v>#N/A</v>
      </c>
      <c r="ND57" s="165" t="e">
        <f t="shared" si="122"/>
        <v>#N/A</v>
      </c>
      <c r="NE57" s="165" t="e">
        <f t="shared" si="122"/>
        <v>#N/A</v>
      </c>
      <c r="NF57" s="165" t="e">
        <f t="shared" si="122"/>
        <v>#N/A</v>
      </c>
      <c r="NG57" s="165" t="e">
        <f t="shared" si="122"/>
        <v>#N/A</v>
      </c>
      <c r="NH57" s="165" t="e">
        <f t="shared" si="122"/>
        <v>#N/A</v>
      </c>
      <c r="NI57" s="165" t="e">
        <f t="shared" si="122"/>
        <v>#N/A</v>
      </c>
      <c r="NJ57" s="165" t="e">
        <f t="shared" si="122"/>
        <v>#N/A</v>
      </c>
      <c r="NK57" s="165" t="e">
        <f t="shared" si="122"/>
        <v>#N/A</v>
      </c>
      <c r="NL57" s="165" t="e">
        <f t="shared" si="114"/>
        <v>#N/A</v>
      </c>
      <c r="NM57" s="165" t="e">
        <f t="shared" si="114"/>
        <v>#N/A</v>
      </c>
      <c r="NN57" s="165" t="e">
        <f t="shared" si="114"/>
        <v>#N/A</v>
      </c>
      <c r="NO57" s="165" t="e">
        <f t="shared" si="114"/>
        <v>#N/A</v>
      </c>
      <c r="NP57" s="165" t="e">
        <f t="shared" si="114"/>
        <v>#N/A</v>
      </c>
      <c r="NQ57" s="165" t="e">
        <f t="shared" si="114"/>
        <v>#N/A</v>
      </c>
      <c r="NR57" s="165" t="e">
        <f t="shared" si="114"/>
        <v>#N/A</v>
      </c>
      <c r="NS57" s="165" t="e">
        <f t="shared" si="114"/>
        <v>#N/A</v>
      </c>
      <c r="NT57" s="165" t="e">
        <f t="shared" si="114"/>
        <v>#N/A</v>
      </c>
      <c r="NU57" s="165" t="e">
        <f t="shared" si="114"/>
        <v>#N/A</v>
      </c>
      <c r="NV57" s="165" t="e">
        <f t="shared" si="114"/>
        <v>#N/A</v>
      </c>
      <c r="NW57" s="165" t="e">
        <f t="shared" si="114"/>
        <v>#N/A</v>
      </c>
      <c r="NX57" s="165" t="e">
        <f t="shared" si="114"/>
        <v>#N/A</v>
      </c>
      <c r="NY57" s="165" t="e">
        <f t="shared" si="114"/>
        <v>#N/A</v>
      </c>
      <c r="NZ57" s="165" t="e">
        <f t="shared" si="114"/>
        <v>#N/A</v>
      </c>
      <c r="OA57" s="165" t="e">
        <f t="shared" si="123"/>
        <v>#N/A</v>
      </c>
      <c r="OB57" s="165" t="e">
        <f t="shared" si="123"/>
        <v>#N/A</v>
      </c>
      <c r="OC57" s="165" t="e">
        <f t="shared" si="124"/>
        <v>#N/A</v>
      </c>
      <c r="OD57" s="165" t="e">
        <f t="shared" si="124"/>
        <v>#N/A</v>
      </c>
      <c r="OE57" s="165" t="e">
        <f t="shared" si="124"/>
        <v>#N/A</v>
      </c>
      <c r="OF57" s="165" t="e">
        <f t="shared" si="124"/>
        <v>#N/A</v>
      </c>
      <c r="OG57" s="165" t="e">
        <f t="shared" si="124"/>
        <v>#N/A</v>
      </c>
      <c r="OH57" s="165" t="e">
        <f t="shared" si="124"/>
        <v>#N/A</v>
      </c>
      <c r="OI57" s="165" t="e">
        <f t="shared" si="124"/>
        <v>#N/A</v>
      </c>
      <c r="OJ57" s="165" t="e">
        <f t="shared" si="124"/>
        <v>#N/A</v>
      </c>
      <c r="OK57" s="165" t="e">
        <f t="shared" si="124"/>
        <v>#N/A</v>
      </c>
      <c r="OL57" s="165" t="e">
        <f t="shared" si="124"/>
        <v>#N/A</v>
      </c>
      <c r="OM57" s="165" t="e">
        <f t="shared" si="124"/>
        <v>#N/A</v>
      </c>
      <c r="ON57" s="165" t="e">
        <f t="shared" si="124"/>
        <v>#N/A</v>
      </c>
      <c r="OO57" s="165" t="e">
        <f t="shared" si="124"/>
        <v>#N/A</v>
      </c>
      <c r="OP57" s="165" t="e">
        <f t="shared" si="124"/>
        <v>#N/A</v>
      </c>
      <c r="OQ57" s="165" t="e">
        <f t="shared" si="124"/>
        <v>#N/A</v>
      </c>
      <c r="OR57" s="165" t="e">
        <f t="shared" si="115"/>
        <v>#N/A</v>
      </c>
      <c r="OS57" s="165" t="e">
        <f t="shared" si="115"/>
        <v>#N/A</v>
      </c>
      <c r="OT57" s="165" t="e">
        <f t="shared" si="115"/>
        <v>#N/A</v>
      </c>
      <c r="OU57" s="165" t="e">
        <f t="shared" si="115"/>
        <v>#N/A</v>
      </c>
      <c r="OV57" s="165" t="e">
        <f t="shared" si="115"/>
        <v>#N/A</v>
      </c>
      <c r="OW57" s="165" t="e">
        <f t="shared" si="115"/>
        <v>#N/A</v>
      </c>
      <c r="OX57" s="165" t="e">
        <f t="shared" si="115"/>
        <v>#N/A</v>
      </c>
      <c r="OY57" s="165" t="e">
        <f t="shared" si="115"/>
        <v>#N/A</v>
      </c>
      <c r="OZ57" s="165" t="e">
        <f t="shared" si="115"/>
        <v>#N/A</v>
      </c>
      <c r="PA57" s="165" t="e">
        <f t="shared" si="115"/>
        <v>#N/A</v>
      </c>
      <c r="PB57" s="165" t="e">
        <f t="shared" si="115"/>
        <v>#N/A</v>
      </c>
      <c r="PC57" s="165" t="e">
        <f t="shared" si="115"/>
        <v>#N/A</v>
      </c>
      <c r="PD57" s="165" t="e">
        <f t="shared" si="115"/>
        <v>#N/A</v>
      </c>
      <c r="PE57" s="165" t="e">
        <f t="shared" si="115"/>
        <v>#N/A</v>
      </c>
      <c r="PF57" s="165" t="e">
        <f t="shared" si="115"/>
        <v>#N/A</v>
      </c>
      <c r="PG57" s="165" t="e">
        <f t="shared" si="115"/>
        <v>#N/A</v>
      </c>
      <c r="PH57" s="165" t="e">
        <f t="shared" si="125"/>
        <v>#N/A</v>
      </c>
      <c r="PI57" s="165" t="e">
        <f t="shared" si="125"/>
        <v>#N/A</v>
      </c>
      <c r="PJ57" s="165" t="e">
        <f t="shared" si="125"/>
        <v>#N/A</v>
      </c>
      <c r="PK57" s="165" t="e">
        <f t="shared" si="125"/>
        <v>#N/A</v>
      </c>
      <c r="PL57" s="165" t="e">
        <f t="shared" si="125"/>
        <v>#N/A</v>
      </c>
      <c r="PM57" s="165" t="e">
        <f t="shared" si="125"/>
        <v>#N/A</v>
      </c>
      <c r="PN57" s="165" t="e">
        <f t="shared" si="125"/>
        <v>#N/A</v>
      </c>
      <c r="PO57" s="165" t="e">
        <f t="shared" si="125"/>
        <v>#N/A</v>
      </c>
    </row>
    <row r="58" spans="1:431" hidden="1" x14ac:dyDescent="0.45">
      <c r="A58" s="362"/>
      <c r="B58" s="368" t="str">
        <f>IF($R58="","",ROUND(_xlfn.NORM.INV(ABS(VLOOKUP($T$1,VLookups!$A$43:$B$44,2,FALSE)-B$2),$N58,$R58),0))</f>
        <v/>
      </c>
      <c r="C58" s="374" t="str">
        <f t="shared" si="36"/>
        <v/>
      </c>
      <c r="D58" s="375" t="str">
        <f t="shared" si="37"/>
        <v/>
      </c>
      <c r="E58" s="105"/>
      <c r="F58" s="113"/>
      <c r="G58" s="118" t="str">
        <f t="shared" si="30"/>
        <v/>
      </c>
      <c r="H58" s="91"/>
      <c r="I58" s="118" t="str">
        <f t="shared" si="31"/>
        <v/>
      </c>
      <c r="J58" s="113"/>
      <c r="K58" s="106"/>
      <c r="L58" s="120" t="str">
        <f t="shared" si="0"/>
        <v/>
      </c>
      <c r="M58" s="120" t="str">
        <f t="shared" si="1"/>
        <v/>
      </c>
      <c r="N58" s="71" t="str">
        <f t="shared" si="32"/>
        <v/>
      </c>
      <c r="O58" s="23"/>
      <c r="P58" s="55"/>
      <c r="Q58" s="298"/>
      <c r="R58" s="72" t="str">
        <f>IF(AND(G58&gt;0,H58&gt;0,I58&gt;0),IF(ISBLANK(Q58),IF(ISBLANK(O58),"",(I58-G58)*VLOOKUP(O58,VLookups!$A$4:$B$13,2,FALSE)),Q58),"")</f>
        <v/>
      </c>
      <c r="S58" s="73" t="str">
        <f t="shared" si="2"/>
        <v/>
      </c>
      <c r="T58" s="91"/>
      <c r="U58" s="265" t="str">
        <f>IF(AND(T58&gt;0,H58&gt;0,NOT(R58="")),ABS(VLOOKUP($T$1,VLookups!$A$43:$B$44,2,FALSE)-_xlfn.NORM.DIST(T58,N58,R58,TRUE)),"")</f>
        <v/>
      </c>
      <c r="V58" s="90" t="str">
        <f>IF(AND($G58&gt;0,$H58&gt;0,$I58&gt;0,NOT(ISBLANK($O58))),_xlfn.NORM.INV(ABS(VLOOKUP($T$1,VLookups!$A$43:$B$44,2,FALSE)-V$3),$N58,$R58),"")</f>
        <v/>
      </c>
      <c r="W58" s="89" t="str">
        <f>IF(AND($G58&gt;0,$H58&gt;0,$I58&gt;0,NOT(ISBLANK($O58))),_xlfn.NORM.INV(ABS(VLOOKUP($T$1,VLookups!$A$43:$B$44,2,FALSE)-W$3),$N58,$R58),"")</f>
        <v/>
      </c>
      <c r="X58" s="90" t="str">
        <f>IF(AND($G58&gt;0,$H58&gt;0,$I58&gt;0,NOT(ISBLANK($O58))),_xlfn.NORM.INV(ABS(VLOOKUP($T$1,VLookups!$A$43:$B$44,2,FALSE)-X$3),$N58,$R58),"")</f>
        <v/>
      </c>
      <c r="Y58" s="89" t="str">
        <f>IF(AND($G58&gt;0,$H58&gt;0,$I58&gt;0,NOT(ISBLANK($O58))),_xlfn.NORM.INV(ABS(VLOOKUP($T$1,VLookups!$A$43:$B$44,2,FALSE)-Y$3),$N58,$R58),"")</f>
        <v/>
      </c>
      <c r="Z58" s="90" t="str">
        <f>IF(AND($G58&gt;0,$H58&gt;0,$I58&gt;0,NOT(ISBLANK($O58))),_xlfn.NORM.INV(ABS(VLOOKUP($T$1,VLookups!$A$43:$B$44,2,FALSE)-Z$3),$N58,$R58),"")</f>
        <v/>
      </c>
      <c r="AA58" s="89" t="str">
        <f>IF(AND($G58&gt;0,$H58&gt;0,$I58&gt;0,NOT(ISBLANK($O58))),_xlfn.NORM.INV(ABS(VLOOKUP($T$1,VLookups!$A$43:$B$44,2,FALSE)-AA$3),$N58,$R58),"")</f>
        <v/>
      </c>
      <c r="AB58" s="5"/>
      <c r="AC58" s="164" t="str">
        <f t="shared" si="33"/>
        <v/>
      </c>
      <c r="AD58" s="47" t="str">
        <f t="shared" si="135"/>
        <v/>
      </c>
      <c r="AE58" s="47" t="str">
        <f t="shared" si="135"/>
        <v/>
      </c>
      <c r="AF58" s="47" t="str">
        <f t="shared" si="135"/>
        <v/>
      </c>
      <c r="AG58" s="47" t="str">
        <f t="shared" si="135"/>
        <v/>
      </c>
      <c r="AH58" s="47" t="str">
        <f t="shared" si="135"/>
        <v/>
      </c>
      <c r="AI58" s="47" t="str">
        <f t="shared" si="135"/>
        <v/>
      </c>
      <c r="AJ58" s="47" t="str">
        <f t="shared" si="135"/>
        <v/>
      </c>
      <c r="AK58" s="47" t="str">
        <f t="shared" si="135"/>
        <v/>
      </c>
      <c r="AL58" s="47" t="str">
        <f t="shared" si="135"/>
        <v/>
      </c>
      <c r="AM58" s="47" t="str">
        <f t="shared" si="135"/>
        <v/>
      </c>
      <c r="AN58" s="47" t="str">
        <f t="shared" si="135"/>
        <v/>
      </c>
      <c r="AO58" s="47" t="str">
        <f t="shared" si="135"/>
        <v/>
      </c>
      <c r="AP58" s="47" t="str">
        <f t="shared" si="135"/>
        <v/>
      </c>
      <c r="AQ58" s="47" t="str">
        <f t="shared" si="135"/>
        <v/>
      </c>
      <c r="AR58" s="47" t="str">
        <f t="shared" si="135"/>
        <v/>
      </c>
      <c r="AS58" s="47" t="str">
        <f t="shared" si="135"/>
        <v/>
      </c>
      <c r="AT58" s="47" t="str">
        <f t="shared" si="131"/>
        <v/>
      </c>
      <c r="AU58" s="47" t="str">
        <f t="shared" si="131"/>
        <v/>
      </c>
      <c r="AV58" s="47" t="str">
        <f t="shared" si="131"/>
        <v/>
      </c>
      <c r="AW58" s="47" t="str">
        <f t="shared" si="131"/>
        <v/>
      </c>
      <c r="AX58" s="47" t="str">
        <f t="shared" si="131"/>
        <v/>
      </c>
      <c r="AY58" s="47" t="str">
        <f t="shared" si="131"/>
        <v/>
      </c>
      <c r="AZ58" s="47" t="str">
        <f t="shared" si="131"/>
        <v/>
      </c>
      <c r="BA58" s="47" t="str">
        <f t="shared" si="131"/>
        <v/>
      </c>
      <c r="BB58" s="47" t="str">
        <f t="shared" si="131"/>
        <v/>
      </c>
      <c r="BC58" s="47" t="str">
        <f t="shared" si="131"/>
        <v/>
      </c>
      <c r="BD58" s="47" t="str">
        <f t="shared" si="131"/>
        <v/>
      </c>
      <c r="BE58" s="47" t="str">
        <f t="shared" si="131"/>
        <v/>
      </c>
      <c r="BF58" s="47" t="str">
        <f t="shared" si="131"/>
        <v/>
      </c>
      <c r="BG58" s="47" t="str">
        <f t="shared" si="131"/>
        <v/>
      </c>
      <c r="BH58" s="47" t="str">
        <f t="shared" si="131"/>
        <v/>
      </c>
      <c r="BI58" s="47" t="str">
        <f t="shared" si="132"/>
        <v/>
      </c>
      <c r="BJ58" s="47" t="str">
        <f t="shared" si="132"/>
        <v/>
      </c>
      <c r="BK58" s="47" t="str">
        <f t="shared" si="132"/>
        <v/>
      </c>
      <c r="BL58" s="47" t="str">
        <f t="shared" si="132"/>
        <v/>
      </c>
      <c r="BM58" s="47" t="str">
        <f t="shared" si="132"/>
        <v/>
      </c>
      <c r="BN58" s="47" t="str">
        <f t="shared" si="132"/>
        <v/>
      </c>
      <c r="BO58" s="47" t="str">
        <f t="shared" si="132"/>
        <v/>
      </c>
      <c r="BP58" s="47" t="str">
        <f t="shared" si="132"/>
        <v/>
      </c>
      <c r="BQ58" s="47" t="str">
        <f t="shared" si="132"/>
        <v/>
      </c>
      <c r="BR58" s="47" t="str">
        <f t="shared" si="132"/>
        <v/>
      </c>
      <c r="BS58" s="47" t="str">
        <f t="shared" si="132"/>
        <v/>
      </c>
      <c r="BT58" s="47" t="str">
        <f t="shared" si="132"/>
        <v/>
      </c>
      <c r="BU58" s="47" t="str">
        <f t="shared" si="132"/>
        <v/>
      </c>
      <c r="BV58" s="47" t="str">
        <f t="shared" si="132"/>
        <v/>
      </c>
      <c r="BW58" s="47" t="str">
        <f t="shared" si="132"/>
        <v/>
      </c>
      <c r="BX58" s="47" t="str">
        <f t="shared" si="132"/>
        <v/>
      </c>
      <c r="BY58" s="47" t="str">
        <f t="shared" si="129"/>
        <v/>
      </c>
      <c r="BZ58" s="47" t="str">
        <f t="shared" si="129"/>
        <v/>
      </c>
      <c r="CA58" s="47" t="str">
        <f t="shared" si="129"/>
        <v/>
      </c>
      <c r="CB58" s="47" t="str">
        <f t="shared" si="129"/>
        <v/>
      </c>
      <c r="CC58" s="47" t="str">
        <f t="shared" si="129"/>
        <v/>
      </c>
      <c r="CD58" s="47" t="str">
        <f t="shared" si="129"/>
        <v/>
      </c>
      <c r="CE58" s="47" t="str">
        <f t="shared" si="129"/>
        <v/>
      </c>
      <c r="CF58" s="47" t="str">
        <f t="shared" si="129"/>
        <v/>
      </c>
      <c r="CG58" s="47" t="str">
        <f t="shared" si="129"/>
        <v/>
      </c>
      <c r="CH58" s="47" t="str">
        <f t="shared" si="129"/>
        <v/>
      </c>
      <c r="CI58" s="47" t="str">
        <f t="shared" si="129"/>
        <v/>
      </c>
      <c r="CJ58" s="47" t="str">
        <f t="shared" si="129"/>
        <v/>
      </c>
      <c r="CK58" s="47" t="str">
        <f t="shared" si="129"/>
        <v/>
      </c>
      <c r="CL58" s="47" t="str">
        <f t="shared" si="129"/>
        <v/>
      </c>
      <c r="CM58" s="47" t="str">
        <f t="shared" si="129"/>
        <v/>
      </c>
      <c r="CN58" s="47" t="str">
        <f t="shared" si="133"/>
        <v/>
      </c>
      <c r="CO58" s="47" t="str">
        <f t="shared" si="133"/>
        <v/>
      </c>
      <c r="CP58" s="47" t="str">
        <f t="shared" si="133"/>
        <v/>
      </c>
      <c r="CQ58" s="47" t="str">
        <f t="shared" si="133"/>
        <v/>
      </c>
      <c r="CR58" s="47" t="str">
        <f t="shared" si="133"/>
        <v/>
      </c>
      <c r="CS58" s="47" t="str">
        <f t="shared" si="133"/>
        <v/>
      </c>
      <c r="CT58" s="47" t="str">
        <f t="shared" si="133"/>
        <v/>
      </c>
      <c r="CU58" s="47" t="str">
        <f t="shared" si="133"/>
        <v/>
      </c>
      <c r="CV58" s="47" t="str">
        <f t="shared" si="133"/>
        <v/>
      </c>
      <c r="CW58" s="47" t="str">
        <f t="shared" si="133"/>
        <v/>
      </c>
      <c r="CX58" s="47" t="str">
        <f t="shared" si="133"/>
        <v/>
      </c>
      <c r="CY58" s="47" t="str">
        <f t="shared" si="133"/>
        <v/>
      </c>
      <c r="CZ58" s="47" t="str">
        <f t="shared" si="133"/>
        <v/>
      </c>
      <c r="DA58" s="47" t="str">
        <f t="shared" si="133"/>
        <v/>
      </c>
      <c r="DB58" s="47" t="str">
        <f t="shared" si="133"/>
        <v/>
      </c>
      <c r="DC58" s="47" t="str">
        <f t="shared" si="133"/>
        <v/>
      </c>
      <c r="DD58" s="47" t="str">
        <f t="shared" si="134"/>
        <v/>
      </c>
      <c r="DE58" s="47" t="str">
        <f t="shared" si="134"/>
        <v/>
      </c>
      <c r="DF58" s="47" t="str">
        <f t="shared" si="134"/>
        <v/>
      </c>
      <c r="DG58" s="47" t="str">
        <f t="shared" si="134"/>
        <v/>
      </c>
      <c r="DH58" s="47" t="str">
        <f t="shared" si="134"/>
        <v/>
      </c>
      <c r="DI58" s="47" t="str">
        <f t="shared" si="134"/>
        <v/>
      </c>
      <c r="DJ58" s="47" t="str">
        <f t="shared" si="134"/>
        <v/>
      </c>
      <c r="DK58" s="47" t="str">
        <f t="shared" si="134"/>
        <v/>
      </c>
      <c r="DL58" s="47" t="str">
        <f t="shared" si="134"/>
        <v/>
      </c>
      <c r="DM58" s="47" t="str">
        <f t="shared" si="134"/>
        <v/>
      </c>
      <c r="DN58" s="47" t="str">
        <f t="shared" si="134"/>
        <v/>
      </c>
      <c r="DO58" s="47" t="str">
        <f t="shared" si="134"/>
        <v/>
      </c>
      <c r="DP58" s="47" t="str">
        <f t="shared" si="134"/>
        <v/>
      </c>
      <c r="DQ58" s="47" t="str">
        <f t="shared" si="134"/>
        <v/>
      </c>
      <c r="DR58" s="47" t="str">
        <f t="shared" si="134"/>
        <v/>
      </c>
      <c r="DS58" s="47" t="str">
        <f t="shared" si="134"/>
        <v/>
      </c>
      <c r="DT58" s="47" t="str">
        <f t="shared" si="130"/>
        <v/>
      </c>
      <c r="DU58" s="47" t="str">
        <f t="shared" si="130"/>
        <v/>
      </c>
      <c r="DV58" s="47" t="str">
        <f t="shared" si="130"/>
        <v/>
      </c>
      <c r="DW58" s="47" t="str">
        <f t="shared" si="130"/>
        <v/>
      </c>
      <c r="DX58" s="47" t="str">
        <f t="shared" si="130"/>
        <v/>
      </c>
      <c r="DY58" s="47" t="str">
        <f t="shared" si="130"/>
        <v/>
      </c>
      <c r="DZ58" s="179" t="str">
        <f t="shared" si="35"/>
        <v/>
      </c>
      <c r="EA58" s="47" t="str">
        <f t="shared" si="127"/>
        <v/>
      </c>
      <c r="EB58" s="47" t="str">
        <f t="shared" si="127"/>
        <v/>
      </c>
      <c r="EC58" s="47" t="str">
        <f t="shared" si="127"/>
        <v/>
      </c>
      <c r="ED58" s="47" t="str">
        <f t="shared" si="127"/>
        <v/>
      </c>
      <c r="EE58" s="47" t="str">
        <f t="shared" si="127"/>
        <v/>
      </c>
      <c r="EF58" s="47" t="str">
        <f t="shared" si="127"/>
        <v/>
      </c>
      <c r="EG58" s="47" t="str">
        <f t="shared" si="127"/>
        <v/>
      </c>
      <c r="EH58" s="47" t="str">
        <f t="shared" si="127"/>
        <v/>
      </c>
      <c r="EI58" s="47" t="str">
        <f t="shared" si="127"/>
        <v/>
      </c>
      <c r="EJ58" s="47" t="str">
        <f t="shared" si="127"/>
        <v/>
      </c>
      <c r="EK58" s="47" t="str">
        <f t="shared" si="127"/>
        <v/>
      </c>
      <c r="EL58" s="47" t="str">
        <f t="shared" si="127"/>
        <v/>
      </c>
      <c r="EM58" s="47" t="str">
        <f t="shared" si="127"/>
        <v/>
      </c>
      <c r="EN58" s="47" t="str">
        <f t="shared" si="127"/>
        <v/>
      </c>
      <c r="EO58" s="47" t="str">
        <f t="shared" si="127"/>
        <v/>
      </c>
      <c r="EP58" s="47" t="str">
        <f t="shared" si="127"/>
        <v/>
      </c>
      <c r="EQ58" s="47" t="str">
        <f t="shared" si="128"/>
        <v/>
      </c>
      <c r="ER58" s="47" t="str">
        <f t="shared" si="128"/>
        <v/>
      </c>
      <c r="ES58" s="47" t="str">
        <f t="shared" si="128"/>
        <v/>
      </c>
      <c r="ET58" s="47" t="str">
        <f t="shared" si="128"/>
        <v/>
      </c>
      <c r="EU58" s="47" t="str">
        <f t="shared" si="128"/>
        <v/>
      </c>
      <c r="EV58" s="47" t="str">
        <f t="shared" si="128"/>
        <v/>
      </c>
      <c r="EW58" s="47" t="str">
        <f t="shared" si="128"/>
        <v/>
      </c>
      <c r="EX58" s="47" t="str">
        <f t="shared" si="128"/>
        <v/>
      </c>
      <c r="EY58" s="47" t="str">
        <f t="shared" si="128"/>
        <v/>
      </c>
      <c r="EZ58" s="47" t="str">
        <f t="shared" si="128"/>
        <v/>
      </c>
      <c r="FA58" s="47" t="str">
        <f t="shared" si="128"/>
        <v/>
      </c>
      <c r="FB58" s="47" t="str">
        <f t="shared" si="128"/>
        <v/>
      </c>
      <c r="FC58" s="47" t="str">
        <f t="shared" si="128"/>
        <v/>
      </c>
      <c r="FD58" s="47" t="str">
        <f t="shared" si="128"/>
        <v/>
      </c>
      <c r="FE58" s="47" t="str">
        <f t="shared" si="126"/>
        <v/>
      </c>
      <c r="FF58" s="47" t="str">
        <f t="shared" si="117"/>
        <v/>
      </c>
      <c r="FG58" s="47" t="str">
        <f t="shared" si="117"/>
        <v/>
      </c>
      <c r="FH58" s="47" t="str">
        <f t="shared" si="117"/>
        <v/>
      </c>
      <c r="FI58" s="47" t="str">
        <f t="shared" si="117"/>
        <v/>
      </c>
      <c r="FJ58" s="47" t="str">
        <f t="shared" si="117"/>
        <v/>
      </c>
      <c r="FK58" s="47" t="str">
        <f t="shared" si="117"/>
        <v/>
      </c>
      <c r="FL58" s="47" t="str">
        <f t="shared" si="117"/>
        <v/>
      </c>
      <c r="FM58" s="47" t="str">
        <f t="shared" si="117"/>
        <v/>
      </c>
      <c r="FN58" s="47" t="str">
        <f t="shared" si="117"/>
        <v/>
      </c>
      <c r="FO58" s="47" t="str">
        <f t="shared" si="117"/>
        <v/>
      </c>
      <c r="FP58" s="47" t="str">
        <f t="shared" si="117"/>
        <v/>
      </c>
      <c r="FQ58" s="47" t="str">
        <f t="shared" si="106"/>
        <v/>
      </c>
      <c r="FR58" s="47" t="str">
        <f t="shared" si="106"/>
        <v/>
      </c>
      <c r="FS58" s="47" t="str">
        <f t="shared" si="106"/>
        <v/>
      </c>
      <c r="FT58" s="47" t="str">
        <f t="shared" si="106"/>
        <v/>
      </c>
      <c r="FU58" s="47" t="str">
        <f t="shared" si="106"/>
        <v/>
      </c>
      <c r="FV58" s="47" t="str">
        <f t="shared" si="106"/>
        <v/>
      </c>
      <c r="FW58" s="47" t="str">
        <f t="shared" si="106"/>
        <v/>
      </c>
      <c r="FX58" s="47" t="str">
        <f t="shared" si="106"/>
        <v/>
      </c>
      <c r="FY58" s="47" t="str">
        <f t="shared" si="106"/>
        <v/>
      </c>
      <c r="FZ58" s="47" t="str">
        <f t="shared" si="106"/>
        <v/>
      </c>
      <c r="GA58" s="47" t="str">
        <f t="shared" si="106"/>
        <v/>
      </c>
      <c r="GB58" s="47" t="str">
        <f t="shared" si="106"/>
        <v/>
      </c>
      <c r="GC58" s="47" t="str">
        <f t="shared" si="106"/>
        <v/>
      </c>
      <c r="GD58" s="47" t="str">
        <f t="shared" si="106"/>
        <v/>
      </c>
      <c r="GE58" s="47" t="str">
        <f t="shared" si="106"/>
        <v/>
      </c>
      <c r="GF58" s="47" t="str">
        <f t="shared" si="106"/>
        <v/>
      </c>
      <c r="GG58" s="47" t="str">
        <f t="shared" si="107"/>
        <v/>
      </c>
      <c r="GH58" s="47" t="str">
        <f t="shared" si="107"/>
        <v/>
      </c>
      <c r="GI58" s="47" t="str">
        <f t="shared" si="107"/>
        <v/>
      </c>
      <c r="GJ58" s="47" t="str">
        <f t="shared" si="107"/>
        <v/>
      </c>
      <c r="GK58" s="47" t="str">
        <f t="shared" si="107"/>
        <v/>
      </c>
      <c r="GL58" s="47" t="str">
        <f t="shared" si="107"/>
        <v/>
      </c>
      <c r="GM58" s="47" t="str">
        <f t="shared" si="107"/>
        <v/>
      </c>
      <c r="GN58" s="47" t="str">
        <f t="shared" si="107"/>
        <v/>
      </c>
      <c r="GO58" s="47" t="str">
        <f t="shared" si="107"/>
        <v/>
      </c>
      <c r="GP58" s="47" t="str">
        <f t="shared" si="107"/>
        <v/>
      </c>
      <c r="GQ58" s="47" t="str">
        <f t="shared" si="107"/>
        <v/>
      </c>
      <c r="GR58" s="47" t="str">
        <f t="shared" si="107"/>
        <v/>
      </c>
      <c r="GS58" s="47" t="str">
        <f t="shared" si="107"/>
        <v/>
      </c>
      <c r="GT58" s="47" t="str">
        <f t="shared" si="107"/>
        <v/>
      </c>
      <c r="GU58" s="47" t="str">
        <f t="shared" si="107"/>
        <v/>
      </c>
      <c r="GV58" s="47" t="str">
        <f t="shared" si="107"/>
        <v/>
      </c>
      <c r="GW58" s="47" t="str">
        <f t="shared" si="108"/>
        <v/>
      </c>
      <c r="GX58" s="47" t="str">
        <f t="shared" si="108"/>
        <v/>
      </c>
      <c r="GY58" s="47" t="str">
        <f t="shared" si="108"/>
        <v/>
      </c>
      <c r="GZ58" s="47" t="str">
        <f t="shared" si="108"/>
        <v/>
      </c>
      <c r="HA58" s="47" t="str">
        <f t="shared" si="108"/>
        <v/>
      </c>
      <c r="HB58" s="47" t="str">
        <f t="shared" si="108"/>
        <v/>
      </c>
      <c r="HC58" s="47" t="str">
        <f t="shared" si="108"/>
        <v/>
      </c>
      <c r="HD58" s="47" t="str">
        <f t="shared" si="108"/>
        <v/>
      </c>
      <c r="HE58" s="47" t="str">
        <f t="shared" si="108"/>
        <v/>
      </c>
      <c r="HF58" s="47" t="str">
        <f t="shared" si="108"/>
        <v/>
      </c>
      <c r="HG58" s="47" t="str">
        <f t="shared" si="108"/>
        <v/>
      </c>
      <c r="HH58" s="47" t="str">
        <f t="shared" si="108"/>
        <v/>
      </c>
      <c r="HI58" s="47" t="str">
        <f t="shared" si="108"/>
        <v/>
      </c>
      <c r="HJ58" s="47" t="str">
        <f t="shared" si="108"/>
        <v/>
      </c>
      <c r="HK58" s="47" t="str">
        <f t="shared" si="108"/>
        <v/>
      </c>
      <c r="HL58" s="47" t="str">
        <f t="shared" si="108"/>
        <v/>
      </c>
      <c r="HM58" s="47" t="str">
        <f t="shared" si="109"/>
        <v/>
      </c>
      <c r="HN58" s="47" t="str">
        <f t="shared" si="109"/>
        <v/>
      </c>
      <c r="HO58" s="47" t="str">
        <f t="shared" si="109"/>
        <v/>
      </c>
      <c r="HP58" s="47" t="str">
        <f t="shared" si="77"/>
        <v/>
      </c>
      <c r="HQ58" s="47" t="str">
        <f t="shared" si="77"/>
        <v/>
      </c>
      <c r="HR58" s="47" t="str">
        <f t="shared" si="46"/>
        <v/>
      </c>
      <c r="HS58" s="47" t="str">
        <f t="shared" si="16"/>
        <v/>
      </c>
      <c r="HT58" s="47" t="str">
        <f t="shared" si="16"/>
        <v/>
      </c>
      <c r="HU58" s="47" t="str">
        <f t="shared" si="16"/>
        <v/>
      </c>
      <c r="HV58" s="47" t="str">
        <f t="shared" si="16"/>
        <v/>
      </c>
      <c r="HW58" s="165" t="e">
        <f t="shared" si="104"/>
        <v>#N/A</v>
      </c>
      <c r="HX58" s="165" t="e">
        <f t="shared" si="104"/>
        <v>#N/A</v>
      </c>
      <c r="HY58" s="165" t="e">
        <f t="shared" si="104"/>
        <v>#N/A</v>
      </c>
      <c r="HZ58" s="165" t="e">
        <f t="shared" si="104"/>
        <v>#N/A</v>
      </c>
      <c r="IA58" s="165" t="e">
        <f t="shared" si="103"/>
        <v>#N/A</v>
      </c>
      <c r="IB58" s="165" t="e">
        <f t="shared" si="103"/>
        <v>#N/A</v>
      </c>
      <c r="IC58" s="165" t="e">
        <f t="shared" si="103"/>
        <v>#N/A</v>
      </c>
      <c r="ID58" s="165" t="e">
        <f t="shared" si="103"/>
        <v>#N/A</v>
      </c>
      <c r="IE58" s="165" t="e">
        <f t="shared" si="103"/>
        <v>#N/A</v>
      </c>
      <c r="IF58" s="165" t="e">
        <f t="shared" si="103"/>
        <v>#N/A</v>
      </c>
      <c r="IG58" s="165" t="e">
        <f t="shared" si="103"/>
        <v>#N/A</v>
      </c>
      <c r="IH58" s="165" t="e">
        <f t="shared" si="103"/>
        <v>#N/A</v>
      </c>
      <c r="II58" s="165" t="e">
        <f t="shared" si="103"/>
        <v>#N/A</v>
      </c>
      <c r="IJ58" s="165" t="e">
        <f t="shared" si="103"/>
        <v>#N/A</v>
      </c>
      <c r="IK58" s="165" t="e">
        <f t="shared" si="103"/>
        <v>#N/A</v>
      </c>
      <c r="IL58" s="165" t="e">
        <f t="shared" si="103"/>
        <v>#N/A</v>
      </c>
      <c r="IM58" s="165" t="e">
        <f t="shared" si="103"/>
        <v>#N/A</v>
      </c>
      <c r="IN58" s="165" t="e">
        <f t="shared" si="103"/>
        <v>#N/A</v>
      </c>
      <c r="IO58" s="165" t="e">
        <f t="shared" si="103"/>
        <v>#N/A</v>
      </c>
      <c r="IP58" s="165" t="e">
        <f t="shared" si="110"/>
        <v>#N/A</v>
      </c>
      <c r="IQ58" s="165" t="e">
        <f t="shared" si="110"/>
        <v>#N/A</v>
      </c>
      <c r="IR58" s="165" t="e">
        <f t="shared" si="110"/>
        <v>#N/A</v>
      </c>
      <c r="IS58" s="165" t="e">
        <f t="shared" si="110"/>
        <v>#N/A</v>
      </c>
      <c r="IT58" s="165" t="e">
        <f t="shared" si="110"/>
        <v>#N/A</v>
      </c>
      <c r="IU58" s="165" t="e">
        <f t="shared" si="110"/>
        <v>#N/A</v>
      </c>
      <c r="IV58" s="165" t="e">
        <f t="shared" si="110"/>
        <v>#N/A</v>
      </c>
      <c r="IW58" s="165" t="e">
        <f t="shared" si="110"/>
        <v>#N/A</v>
      </c>
      <c r="IX58" s="165" t="e">
        <f t="shared" si="110"/>
        <v>#N/A</v>
      </c>
      <c r="IY58" s="165" t="e">
        <f t="shared" si="110"/>
        <v>#N/A</v>
      </c>
      <c r="IZ58" s="165" t="e">
        <f t="shared" si="110"/>
        <v>#N/A</v>
      </c>
      <c r="JA58" s="165" t="e">
        <f t="shared" si="110"/>
        <v>#N/A</v>
      </c>
      <c r="JB58" s="165" t="e">
        <f t="shared" si="110"/>
        <v>#N/A</v>
      </c>
      <c r="JC58" s="165" t="e">
        <f t="shared" si="110"/>
        <v>#N/A</v>
      </c>
      <c r="JD58" s="165" t="e">
        <f t="shared" si="110"/>
        <v>#N/A</v>
      </c>
      <c r="JE58" s="165" t="e">
        <f t="shared" si="118"/>
        <v>#N/A</v>
      </c>
      <c r="JF58" s="165" t="e">
        <f t="shared" si="118"/>
        <v>#N/A</v>
      </c>
      <c r="JG58" s="165" t="e">
        <f t="shared" si="118"/>
        <v>#N/A</v>
      </c>
      <c r="JH58" s="165" t="e">
        <f t="shared" si="118"/>
        <v>#N/A</v>
      </c>
      <c r="JI58" s="165" t="e">
        <f t="shared" si="118"/>
        <v>#N/A</v>
      </c>
      <c r="JJ58" s="165" t="e">
        <f t="shared" si="118"/>
        <v>#N/A</v>
      </c>
      <c r="JK58" s="165" t="e">
        <f t="shared" si="118"/>
        <v>#N/A</v>
      </c>
      <c r="JL58" s="165" t="e">
        <f t="shared" si="118"/>
        <v>#N/A</v>
      </c>
      <c r="JM58" s="165" t="e">
        <f t="shared" si="118"/>
        <v>#N/A</v>
      </c>
      <c r="JN58" s="165" t="e">
        <f t="shared" si="118"/>
        <v>#N/A</v>
      </c>
      <c r="JO58" s="165" t="e">
        <f t="shared" si="118"/>
        <v>#N/A</v>
      </c>
      <c r="JP58" s="165" t="e">
        <f t="shared" si="118"/>
        <v>#N/A</v>
      </c>
      <c r="JQ58" s="165" t="e">
        <f t="shared" si="118"/>
        <v>#N/A</v>
      </c>
      <c r="JR58" s="165" t="e">
        <f t="shared" si="118"/>
        <v>#N/A</v>
      </c>
      <c r="JS58" s="165" t="e">
        <f t="shared" si="118"/>
        <v>#N/A</v>
      </c>
      <c r="JT58" s="165" t="e">
        <f t="shared" si="111"/>
        <v>#N/A</v>
      </c>
      <c r="JU58" s="165" t="e">
        <f t="shared" si="111"/>
        <v>#N/A</v>
      </c>
      <c r="JV58" s="165" t="e">
        <f t="shared" si="111"/>
        <v>#N/A</v>
      </c>
      <c r="JW58" s="165" t="e">
        <f t="shared" si="111"/>
        <v>#N/A</v>
      </c>
      <c r="JX58" s="165" t="e">
        <f t="shared" si="111"/>
        <v>#N/A</v>
      </c>
      <c r="JY58" s="165" t="e">
        <f t="shared" si="111"/>
        <v>#N/A</v>
      </c>
      <c r="JZ58" s="165" t="e">
        <f t="shared" si="111"/>
        <v>#N/A</v>
      </c>
      <c r="KA58" s="165" t="e">
        <f t="shared" si="111"/>
        <v>#N/A</v>
      </c>
      <c r="KB58" s="165" t="e">
        <f t="shared" si="111"/>
        <v>#N/A</v>
      </c>
      <c r="KC58" s="165" t="e">
        <f t="shared" si="111"/>
        <v>#N/A</v>
      </c>
      <c r="KD58" s="165" t="e">
        <f t="shared" si="111"/>
        <v>#N/A</v>
      </c>
      <c r="KE58" s="165" t="e">
        <f t="shared" si="111"/>
        <v>#N/A</v>
      </c>
      <c r="KF58" s="165" t="e">
        <f t="shared" si="111"/>
        <v>#N/A</v>
      </c>
      <c r="KG58" s="165" t="e">
        <f t="shared" si="111"/>
        <v>#N/A</v>
      </c>
      <c r="KH58" s="165" t="e">
        <f t="shared" si="111"/>
        <v>#N/A</v>
      </c>
      <c r="KI58" s="165" t="e">
        <f t="shared" si="111"/>
        <v>#N/A</v>
      </c>
      <c r="KJ58" s="165" t="e">
        <f t="shared" si="119"/>
        <v>#N/A</v>
      </c>
      <c r="KK58" s="165" t="e">
        <f t="shared" si="119"/>
        <v>#N/A</v>
      </c>
      <c r="KL58" s="165" t="e">
        <f t="shared" si="119"/>
        <v>#N/A</v>
      </c>
      <c r="KM58" s="165" t="e">
        <f t="shared" si="119"/>
        <v>#N/A</v>
      </c>
      <c r="KN58" s="165" t="e">
        <f t="shared" si="119"/>
        <v>#N/A</v>
      </c>
      <c r="KO58" s="165" t="e">
        <f t="shared" si="119"/>
        <v>#N/A</v>
      </c>
      <c r="KP58" s="165" t="e">
        <f t="shared" si="119"/>
        <v>#N/A</v>
      </c>
      <c r="KQ58" s="165" t="e">
        <f t="shared" si="119"/>
        <v>#N/A</v>
      </c>
      <c r="KR58" s="165" t="e">
        <f t="shared" si="119"/>
        <v>#N/A</v>
      </c>
      <c r="KS58" s="165" t="e">
        <f t="shared" si="119"/>
        <v>#N/A</v>
      </c>
      <c r="KT58" s="165" t="e">
        <f t="shared" si="119"/>
        <v>#N/A</v>
      </c>
      <c r="KU58" s="165" t="e">
        <f t="shared" si="119"/>
        <v>#N/A</v>
      </c>
      <c r="KV58" s="165" t="e">
        <f t="shared" si="119"/>
        <v>#N/A</v>
      </c>
      <c r="KW58" s="165" t="e">
        <f t="shared" si="119"/>
        <v>#N/A</v>
      </c>
      <c r="KX58" s="165" t="e">
        <f t="shared" si="119"/>
        <v>#N/A</v>
      </c>
      <c r="KY58" s="165" t="e">
        <f t="shared" si="119"/>
        <v>#N/A</v>
      </c>
      <c r="KZ58" s="165" t="e">
        <f t="shared" si="112"/>
        <v>#N/A</v>
      </c>
      <c r="LA58" s="165" t="e">
        <f t="shared" si="112"/>
        <v>#N/A</v>
      </c>
      <c r="LB58" s="165" t="e">
        <f t="shared" si="112"/>
        <v>#N/A</v>
      </c>
      <c r="LC58" s="165" t="e">
        <f t="shared" si="112"/>
        <v>#N/A</v>
      </c>
      <c r="LD58" s="165" t="e">
        <f t="shared" si="112"/>
        <v>#N/A</v>
      </c>
      <c r="LE58" s="165" t="e">
        <f t="shared" si="112"/>
        <v>#N/A</v>
      </c>
      <c r="LF58" s="165" t="e">
        <f t="shared" si="112"/>
        <v>#N/A</v>
      </c>
      <c r="LG58" s="165" t="e">
        <f t="shared" si="112"/>
        <v>#N/A</v>
      </c>
      <c r="LH58" s="165" t="e">
        <f t="shared" si="112"/>
        <v>#N/A</v>
      </c>
      <c r="LI58" s="165" t="e">
        <f t="shared" si="112"/>
        <v>#N/A</v>
      </c>
      <c r="LJ58" s="165" t="e">
        <f t="shared" si="112"/>
        <v>#N/A</v>
      </c>
      <c r="LK58" s="165" t="e">
        <f t="shared" si="112"/>
        <v>#N/A</v>
      </c>
      <c r="LL58" s="165" t="e">
        <f t="shared" si="112"/>
        <v>#N/A</v>
      </c>
      <c r="LM58" s="165" t="e">
        <f t="shared" si="112"/>
        <v>#N/A</v>
      </c>
      <c r="LN58" s="165" t="e">
        <f t="shared" si="112"/>
        <v>#N/A</v>
      </c>
      <c r="LO58" s="165" t="e">
        <f t="shared" si="120"/>
        <v>#N/A</v>
      </c>
      <c r="LP58" s="165" t="e">
        <f t="shared" si="120"/>
        <v>#N/A</v>
      </c>
      <c r="LQ58" s="165" t="e">
        <f t="shared" si="121"/>
        <v>#N/A</v>
      </c>
      <c r="LR58" s="165" t="e">
        <f t="shared" si="121"/>
        <v>#N/A</v>
      </c>
      <c r="LS58" s="165" t="e">
        <f t="shared" si="121"/>
        <v>#N/A</v>
      </c>
      <c r="LT58" s="165" t="e">
        <f t="shared" si="121"/>
        <v>#N/A</v>
      </c>
      <c r="LU58" s="165" t="e">
        <f t="shared" si="121"/>
        <v>#N/A</v>
      </c>
      <c r="LV58" s="165" t="e">
        <f t="shared" si="121"/>
        <v>#N/A</v>
      </c>
      <c r="LW58" s="165" t="e">
        <f t="shared" si="121"/>
        <v>#N/A</v>
      </c>
      <c r="LX58" s="165" t="e">
        <f t="shared" si="121"/>
        <v>#N/A</v>
      </c>
      <c r="LY58" s="165" t="e">
        <f t="shared" si="121"/>
        <v>#N/A</v>
      </c>
      <c r="LZ58" s="165" t="e">
        <f t="shared" si="121"/>
        <v>#N/A</v>
      </c>
      <c r="MA58" s="165" t="e">
        <f t="shared" si="121"/>
        <v>#N/A</v>
      </c>
      <c r="MB58" s="165" t="e">
        <f t="shared" si="121"/>
        <v>#N/A</v>
      </c>
      <c r="MC58" s="165" t="e">
        <f t="shared" si="121"/>
        <v>#N/A</v>
      </c>
      <c r="MD58" s="165" t="e">
        <f t="shared" si="121"/>
        <v>#N/A</v>
      </c>
      <c r="ME58" s="165" t="e">
        <f t="shared" si="121"/>
        <v>#N/A</v>
      </c>
      <c r="MF58" s="165" t="e">
        <f t="shared" si="113"/>
        <v>#N/A</v>
      </c>
      <c r="MG58" s="165" t="e">
        <f t="shared" si="113"/>
        <v>#N/A</v>
      </c>
      <c r="MH58" s="165" t="e">
        <f t="shared" si="113"/>
        <v>#N/A</v>
      </c>
      <c r="MI58" s="165" t="e">
        <f t="shared" si="113"/>
        <v>#N/A</v>
      </c>
      <c r="MJ58" s="165" t="e">
        <f t="shared" si="113"/>
        <v>#N/A</v>
      </c>
      <c r="MK58" s="165" t="e">
        <f t="shared" si="113"/>
        <v>#N/A</v>
      </c>
      <c r="ML58" s="165" t="e">
        <f t="shared" si="113"/>
        <v>#N/A</v>
      </c>
      <c r="MM58" s="165" t="e">
        <f t="shared" si="113"/>
        <v>#N/A</v>
      </c>
      <c r="MN58" s="165" t="e">
        <f t="shared" si="113"/>
        <v>#N/A</v>
      </c>
      <c r="MO58" s="165" t="e">
        <f t="shared" si="113"/>
        <v>#N/A</v>
      </c>
      <c r="MP58" s="165" t="e">
        <f t="shared" si="113"/>
        <v>#N/A</v>
      </c>
      <c r="MQ58" s="165" t="e">
        <f t="shared" si="113"/>
        <v>#N/A</v>
      </c>
      <c r="MR58" s="165" t="e">
        <f t="shared" si="113"/>
        <v>#N/A</v>
      </c>
      <c r="MS58" s="165" t="e">
        <f t="shared" si="113"/>
        <v>#N/A</v>
      </c>
      <c r="MT58" s="165" t="e">
        <f t="shared" si="113"/>
        <v>#N/A</v>
      </c>
      <c r="MU58" s="165" t="e">
        <f t="shared" si="113"/>
        <v>#N/A</v>
      </c>
      <c r="MV58" s="165" t="e">
        <f t="shared" si="122"/>
        <v>#N/A</v>
      </c>
      <c r="MW58" s="165" t="e">
        <f t="shared" si="122"/>
        <v>#N/A</v>
      </c>
      <c r="MX58" s="165" t="e">
        <f t="shared" si="122"/>
        <v>#N/A</v>
      </c>
      <c r="MY58" s="165" t="e">
        <f t="shared" si="122"/>
        <v>#N/A</v>
      </c>
      <c r="MZ58" s="165" t="e">
        <f t="shared" si="122"/>
        <v>#N/A</v>
      </c>
      <c r="NA58" s="165" t="e">
        <f t="shared" si="122"/>
        <v>#N/A</v>
      </c>
      <c r="NB58" s="165" t="e">
        <f t="shared" si="122"/>
        <v>#N/A</v>
      </c>
      <c r="NC58" s="165" t="e">
        <f t="shared" si="122"/>
        <v>#N/A</v>
      </c>
      <c r="ND58" s="165" t="e">
        <f t="shared" si="122"/>
        <v>#N/A</v>
      </c>
      <c r="NE58" s="165" t="e">
        <f t="shared" si="122"/>
        <v>#N/A</v>
      </c>
      <c r="NF58" s="165" t="e">
        <f t="shared" si="122"/>
        <v>#N/A</v>
      </c>
      <c r="NG58" s="165" t="e">
        <f t="shared" si="122"/>
        <v>#N/A</v>
      </c>
      <c r="NH58" s="165" t="e">
        <f t="shared" si="122"/>
        <v>#N/A</v>
      </c>
      <c r="NI58" s="165" t="e">
        <f t="shared" si="122"/>
        <v>#N/A</v>
      </c>
      <c r="NJ58" s="165" t="e">
        <f t="shared" si="122"/>
        <v>#N/A</v>
      </c>
      <c r="NK58" s="165" t="e">
        <f t="shared" si="122"/>
        <v>#N/A</v>
      </c>
      <c r="NL58" s="165" t="e">
        <f t="shared" si="114"/>
        <v>#N/A</v>
      </c>
      <c r="NM58" s="165" t="e">
        <f t="shared" si="114"/>
        <v>#N/A</v>
      </c>
      <c r="NN58" s="165" t="e">
        <f t="shared" si="114"/>
        <v>#N/A</v>
      </c>
      <c r="NO58" s="165" t="e">
        <f t="shared" si="114"/>
        <v>#N/A</v>
      </c>
      <c r="NP58" s="165" t="e">
        <f t="shared" si="114"/>
        <v>#N/A</v>
      </c>
      <c r="NQ58" s="165" t="e">
        <f t="shared" si="114"/>
        <v>#N/A</v>
      </c>
      <c r="NR58" s="165" t="e">
        <f t="shared" si="114"/>
        <v>#N/A</v>
      </c>
      <c r="NS58" s="165" t="e">
        <f t="shared" si="114"/>
        <v>#N/A</v>
      </c>
      <c r="NT58" s="165" t="e">
        <f t="shared" si="114"/>
        <v>#N/A</v>
      </c>
      <c r="NU58" s="165" t="e">
        <f t="shared" si="114"/>
        <v>#N/A</v>
      </c>
      <c r="NV58" s="165" t="e">
        <f t="shared" si="114"/>
        <v>#N/A</v>
      </c>
      <c r="NW58" s="165" t="e">
        <f t="shared" si="114"/>
        <v>#N/A</v>
      </c>
      <c r="NX58" s="165" t="e">
        <f t="shared" si="114"/>
        <v>#N/A</v>
      </c>
      <c r="NY58" s="165" t="e">
        <f t="shared" si="114"/>
        <v>#N/A</v>
      </c>
      <c r="NZ58" s="165" t="e">
        <f t="shared" si="114"/>
        <v>#N/A</v>
      </c>
      <c r="OA58" s="165" t="e">
        <f t="shared" si="123"/>
        <v>#N/A</v>
      </c>
      <c r="OB58" s="165" t="e">
        <f t="shared" si="123"/>
        <v>#N/A</v>
      </c>
      <c r="OC58" s="165" t="e">
        <f t="shared" si="124"/>
        <v>#N/A</v>
      </c>
      <c r="OD58" s="165" t="e">
        <f t="shared" si="124"/>
        <v>#N/A</v>
      </c>
      <c r="OE58" s="165" t="e">
        <f t="shared" si="124"/>
        <v>#N/A</v>
      </c>
      <c r="OF58" s="165" t="e">
        <f t="shared" si="124"/>
        <v>#N/A</v>
      </c>
      <c r="OG58" s="165" t="e">
        <f t="shared" si="124"/>
        <v>#N/A</v>
      </c>
      <c r="OH58" s="165" t="e">
        <f t="shared" si="124"/>
        <v>#N/A</v>
      </c>
      <c r="OI58" s="165" t="e">
        <f t="shared" si="124"/>
        <v>#N/A</v>
      </c>
      <c r="OJ58" s="165" t="e">
        <f t="shared" si="124"/>
        <v>#N/A</v>
      </c>
      <c r="OK58" s="165" t="e">
        <f t="shared" si="124"/>
        <v>#N/A</v>
      </c>
      <c r="OL58" s="165" t="e">
        <f t="shared" si="124"/>
        <v>#N/A</v>
      </c>
      <c r="OM58" s="165" t="e">
        <f t="shared" si="124"/>
        <v>#N/A</v>
      </c>
      <c r="ON58" s="165" t="e">
        <f t="shared" si="124"/>
        <v>#N/A</v>
      </c>
      <c r="OO58" s="165" t="e">
        <f t="shared" si="124"/>
        <v>#N/A</v>
      </c>
      <c r="OP58" s="165" t="e">
        <f t="shared" si="124"/>
        <v>#N/A</v>
      </c>
      <c r="OQ58" s="165" t="e">
        <f t="shared" si="124"/>
        <v>#N/A</v>
      </c>
      <c r="OR58" s="165" t="e">
        <f t="shared" si="115"/>
        <v>#N/A</v>
      </c>
      <c r="OS58" s="165" t="e">
        <f t="shared" si="115"/>
        <v>#N/A</v>
      </c>
      <c r="OT58" s="165" t="e">
        <f t="shared" si="115"/>
        <v>#N/A</v>
      </c>
      <c r="OU58" s="165" t="e">
        <f t="shared" si="115"/>
        <v>#N/A</v>
      </c>
      <c r="OV58" s="165" t="e">
        <f t="shared" si="115"/>
        <v>#N/A</v>
      </c>
      <c r="OW58" s="165" t="e">
        <f t="shared" si="115"/>
        <v>#N/A</v>
      </c>
      <c r="OX58" s="165" t="e">
        <f t="shared" si="115"/>
        <v>#N/A</v>
      </c>
      <c r="OY58" s="165" t="e">
        <f t="shared" si="115"/>
        <v>#N/A</v>
      </c>
      <c r="OZ58" s="165" t="e">
        <f t="shared" si="115"/>
        <v>#N/A</v>
      </c>
      <c r="PA58" s="165" t="e">
        <f t="shared" si="115"/>
        <v>#N/A</v>
      </c>
      <c r="PB58" s="165" t="e">
        <f t="shared" si="115"/>
        <v>#N/A</v>
      </c>
      <c r="PC58" s="165" t="e">
        <f t="shared" si="115"/>
        <v>#N/A</v>
      </c>
      <c r="PD58" s="165" t="e">
        <f t="shared" si="115"/>
        <v>#N/A</v>
      </c>
      <c r="PE58" s="165" t="e">
        <f t="shared" si="115"/>
        <v>#N/A</v>
      </c>
      <c r="PF58" s="165" t="e">
        <f t="shared" si="115"/>
        <v>#N/A</v>
      </c>
      <c r="PG58" s="165" t="e">
        <f t="shared" si="115"/>
        <v>#N/A</v>
      </c>
      <c r="PH58" s="165" t="e">
        <f t="shared" si="125"/>
        <v>#N/A</v>
      </c>
      <c r="PI58" s="165" t="e">
        <f t="shared" si="125"/>
        <v>#N/A</v>
      </c>
      <c r="PJ58" s="165" t="e">
        <f t="shared" si="125"/>
        <v>#N/A</v>
      </c>
      <c r="PK58" s="165" t="e">
        <f t="shared" si="125"/>
        <v>#N/A</v>
      </c>
      <c r="PL58" s="165" t="e">
        <f t="shared" si="125"/>
        <v>#N/A</v>
      </c>
      <c r="PM58" s="165" t="e">
        <f t="shared" si="125"/>
        <v>#N/A</v>
      </c>
      <c r="PN58" s="165" t="e">
        <f t="shared" si="125"/>
        <v>#N/A</v>
      </c>
      <c r="PO58" s="165" t="e">
        <f t="shared" si="125"/>
        <v>#N/A</v>
      </c>
    </row>
    <row r="59" spans="1:431" hidden="1" x14ac:dyDescent="0.45">
      <c r="A59" s="362"/>
      <c r="B59" s="368" t="str">
        <f>IF($R59="","",ROUND(_xlfn.NORM.INV(ABS(VLOOKUP($T$1,VLookups!$A$43:$B$44,2,FALSE)-B$2),$N59,$R59),0))</f>
        <v/>
      </c>
      <c r="C59" s="374" t="str">
        <f t="shared" si="36"/>
        <v/>
      </c>
      <c r="D59" s="375" t="str">
        <f t="shared" si="37"/>
        <v/>
      </c>
      <c r="E59" s="105"/>
      <c r="F59" s="113"/>
      <c r="G59" s="118" t="str">
        <f t="shared" si="30"/>
        <v/>
      </c>
      <c r="H59" s="91"/>
      <c r="I59" s="118" t="str">
        <f t="shared" si="31"/>
        <v/>
      </c>
      <c r="J59" s="113"/>
      <c r="K59" s="106"/>
      <c r="L59" s="120" t="str">
        <f t="shared" si="0"/>
        <v/>
      </c>
      <c r="M59" s="120" t="str">
        <f t="shared" si="1"/>
        <v/>
      </c>
      <c r="N59" s="71" t="str">
        <f t="shared" si="32"/>
        <v/>
      </c>
      <c r="O59" s="23"/>
      <c r="P59" s="55"/>
      <c r="Q59" s="298"/>
      <c r="R59" s="72" t="str">
        <f>IF(AND(G59&gt;0,H59&gt;0,I59&gt;0),IF(ISBLANK(Q59),IF(ISBLANK(O59),"",(I59-G59)*VLOOKUP(O59,VLookups!$A$4:$B$13,2,FALSE)),Q59),"")</f>
        <v/>
      </c>
      <c r="S59" s="73" t="str">
        <f t="shared" si="2"/>
        <v/>
      </c>
      <c r="T59" s="91"/>
      <c r="U59" s="265" t="str">
        <f>IF(AND(T59&gt;0,H59&gt;0,NOT(R59="")),ABS(VLOOKUP($T$1,VLookups!$A$43:$B$44,2,FALSE)-_xlfn.NORM.DIST(T59,N59,R59,TRUE)),"")</f>
        <v/>
      </c>
      <c r="V59" s="90" t="str">
        <f>IF(AND($G59&gt;0,$H59&gt;0,$I59&gt;0,NOT(ISBLANK($O59))),_xlfn.NORM.INV(ABS(VLOOKUP($T$1,VLookups!$A$43:$B$44,2,FALSE)-V$3),$N59,$R59),"")</f>
        <v/>
      </c>
      <c r="W59" s="89" t="str">
        <f>IF(AND($G59&gt;0,$H59&gt;0,$I59&gt;0,NOT(ISBLANK($O59))),_xlfn.NORM.INV(ABS(VLOOKUP($T$1,VLookups!$A$43:$B$44,2,FALSE)-W$3),$N59,$R59),"")</f>
        <v/>
      </c>
      <c r="X59" s="90" t="str">
        <f>IF(AND($G59&gt;0,$H59&gt;0,$I59&gt;0,NOT(ISBLANK($O59))),_xlfn.NORM.INV(ABS(VLOOKUP($T$1,VLookups!$A$43:$B$44,2,FALSE)-X$3),$N59,$R59),"")</f>
        <v/>
      </c>
      <c r="Y59" s="89" t="str">
        <f>IF(AND($G59&gt;0,$H59&gt;0,$I59&gt;0,NOT(ISBLANK($O59))),_xlfn.NORM.INV(ABS(VLOOKUP($T$1,VLookups!$A$43:$B$44,2,FALSE)-Y$3),$N59,$R59),"")</f>
        <v/>
      </c>
      <c r="Z59" s="90" t="str">
        <f>IF(AND($G59&gt;0,$H59&gt;0,$I59&gt;0,NOT(ISBLANK($O59))),_xlfn.NORM.INV(ABS(VLOOKUP($T$1,VLookups!$A$43:$B$44,2,FALSE)-Z$3),$N59,$R59),"")</f>
        <v/>
      </c>
      <c r="AA59" s="89" t="str">
        <f>IF(AND($G59&gt;0,$H59&gt;0,$I59&gt;0,NOT(ISBLANK($O59))),_xlfn.NORM.INV(ABS(VLOOKUP($T$1,VLookups!$A$43:$B$44,2,FALSE)-AA$3),$N59,$R59),"")</f>
        <v/>
      </c>
      <c r="AB59" s="5"/>
      <c r="AC59" s="164" t="str">
        <f t="shared" si="33"/>
        <v/>
      </c>
      <c r="AD59" s="47" t="str">
        <f t="shared" si="135"/>
        <v/>
      </c>
      <c r="AE59" s="47" t="str">
        <f t="shared" si="135"/>
        <v/>
      </c>
      <c r="AF59" s="47" t="str">
        <f t="shared" si="135"/>
        <v/>
      </c>
      <c r="AG59" s="47" t="str">
        <f t="shared" si="135"/>
        <v/>
      </c>
      <c r="AH59" s="47" t="str">
        <f t="shared" si="135"/>
        <v/>
      </c>
      <c r="AI59" s="47" t="str">
        <f t="shared" si="135"/>
        <v/>
      </c>
      <c r="AJ59" s="47" t="str">
        <f t="shared" si="135"/>
        <v/>
      </c>
      <c r="AK59" s="47" t="str">
        <f t="shared" si="135"/>
        <v/>
      </c>
      <c r="AL59" s="47" t="str">
        <f t="shared" si="135"/>
        <v/>
      </c>
      <c r="AM59" s="47" t="str">
        <f t="shared" si="135"/>
        <v/>
      </c>
      <c r="AN59" s="47" t="str">
        <f t="shared" si="135"/>
        <v/>
      </c>
      <c r="AO59" s="47" t="str">
        <f t="shared" si="135"/>
        <v/>
      </c>
      <c r="AP59" s="47" t="str">
        <f t="shared" si="135"/>
        <v/>
      </c>
      <c r="AQ59" s="47" t="str">
        <f t="shared" si="135"/>
        <v/>
      </c>
      <c r="AR59" s="47" t="str">
        <f t="shared" si="135"/>
        <v/>
      </c>
      <c r="AS59" s="47" t="str">
        <f t="shared" si="135"/>
        <v/>
      </c>
      <c r="AT59" s="47" t="str">
        <f t="shared" si="131"/>
        <v/>
      </c>
      <c r="AU59" s="47" t="str">
        <f t="shared" si="131"/>
        <v/>
      </c>
      <c r="AV59" s="47" t="str">
        <f t="shared" si="131"/>
        <v/>
      </c>
      <c r="AW59" s="47" t="str">
        <f t="shared" si="131"/>
        <v/>
      </c>
      <c r="AX59" s="47" t="str">
        <f t="shared" si="131"/>
        <v/>
      </c>
      <c r="AY59" s="47" t="str">
        <f t="shared" si="131"/>
        <v/>
      </c>
      <c r="AZ59" s="47" t="str">
        <f t="shared" si="131"/>
        <v/>
      </c>
      <c r="BA59" s="47" t="str">
        <f t="shared" si="131"/>
        <v/>
      </c>
      <c r="BB59" s="47" t="str">
        <f t="shared" si="131"/>
        <v/>
      </c>
      <c r="BC59" s="47" t="str">
        <f t="shared" si="131"/>
        <v/>
      </c>
      <c r="BD59" s="47" t="str">
        <f t="shared" si="131"/>
        <v/>
      </c>
      <c r="BE59" s="47" t="str">
        <f t="shared" si="131"/>
        <v/>
      </c>
      <c r="BF59" s="47" t="str">
        <f t="shared" si="131"/>
        <v/>
      </c>
      <c r="BG59" s="47" t="str">
        <f t="shared" si="131"/>
        <v/>
      </c>
      <c r="BH59" s="47" t="str">
        <f t="shared" si="131"/>
        <v/>
      </c>
      <c r="BI59" s="47" t="str">
        <f t="shared" si="132"/>
        <v/>
      </c>
      <c r="BJ59" s="47" t="str">
        <f t="shared" si="132"/>
        <v/>
      </c>
      <c r="BK59" s="47" t="str">
        <f t="shared" si="132"/>
        <v/>
      </c>
      <c r="BL59" s="47" t="str">
        <f t="shared" si="132"/>
        <v/>
      </c>
      <c r="BM59" s="47" t="str">
        <f t="shared" si="132"/>
        <v/>
      </c>
      <c r="BN59" s="47" t="str">
        <f t="shared" si="132"/>
        <v/>
      </c>
      <c r="BO59" s="47" t="str">
        <f t="shared" si="132"/>
        <v/>
      </c>
      <c r="BP59" s="47" t="str">
        <f t="shared" si="132"/>
        <v/>
      </c>
      <c r="BQ59" s="47" t="str">
        <f t="shared" si="132"/>
        <v/>
      </c>
      <c r="BR59" s="47" t="str">
        <f t="shared" si="132"/>
        <v/>
      </c>
      <c r="BS59" s="47" t="str">
        <f t="shared" si="132"/>
        <v/>
      </c>
      <c r="BT59" s="47" t="str">
        <f t="shared" si="132"/>
        <v/>
      </c>
      <c r="BU59" s="47" t="str">
        <f t="shared" si="132"/>
        <v/>
      </c>
      <c r="BV59" s="47" t="str">
        <f t="shared" si="132"/>
        <v/>
      </c>
      <c r="BW59" s="47" t="str">
        <f t="shared" si="132"/>
        <v/>
      </c>
      <c r="BX59" s="47" t="str">
        <f t="shared" si="132"/>
        <v/>
      </c>
      <c r="BY59" s="47" t="str">
        <f t="shared" si="129"/>
        <v/>
      </c>
      <c r="BZ59" s="47" t="str">
        <f t="shared" si="129"/>
        <v/>
      </c>
      <c r="CA59" s="47" t="str">
        <f t="shared" si="129"/>
        <v/>
      </c>
      <c r="CB59" s="47" t="str">
        <f t="shared" si="129"/>
        <v/>
      </c>
      <c r="CC59" s="47" t="str">
        <f t="shared" si="129"/>
        <v/>
      </c>
      <c r="CD59" s="47" t="str">
        <f t="shared" si="129"/>
        <v/>
      </c>
      <c r="CE59" s="47" t="str">
        <f t="shared" si="129"/>
        <v/>
      </c>
      <c r="CF59" s="47" t="str">
        <f t="shared" si="129"/>
        <v/>
      </c>
      <c r="CG59" s="47" t="str">
        <f t="shared" si="129"/>
        <v/>
      </c>
      <c r="CH59" s="47" t="str">
        <f t="shared" si="129"/>
        <v/>
      </c>
      <c r="CI59" s="47" t="str">
        <f t="shared" si="129"/>
        <v/>
      </c>
      <c r="CJ59" s="47" t="str">
        <f t="shared" si="129"/>
        <v/>
      </c>
      <c r="CK59" s="47" t="str">
        <f t="shared" si="129"/>
        <v/>
      </c>
      <c r="CL59" s="47" t="str">
        <f t="shared" si="129"/>
        <v/>
      </c>
      <c r="CM59" s="47" t="str">
        <f t="shared" si="129"/>
        <v/>
      </c>
      <c r="CN59" s="47" t="str">
        <f t="shared" si="133"/>
        <v/>
      </c>
      <c r="CO59" s="47" t="str">
        <f t="shared" si="133"/>
        <v/>
      </c>
      <c r="CP59" s="47" t="str">
        <f t="shared" si="133"/>
        <v/>
      </c>
      <c r="CQ59" s="47" t="str">
        <f t="shared" si="133"/>
        <v/>
      </c>
      <c r="CR59" s="47" t="str">
        <f t="shared" si="133"/>
        <v/>
      </c>
      <c r="CS59" s="47" t="str">
        <f t="shared" si="133"/>
        <v/>
      </c>
      <c r="CT59" s="47" t="str">
        <f t="shared" si="133"/>
        <v/>
      </c>
      <c r="CU59" s="47" t="str">
        <f t="shared" si="133"/>
        <v/>
      </c>
      <c r="CV59" s="47" t="str">
        <f t="shared" si="133"/>
        <v/>
      </c>
      <c r="CW59" s="47" t="str">
        <f t="shared" si="133"/>
        <v/>
      </c>
      <c r="CX59" s="47" t="str">
        <f t="shared" si="133"/>
        <v/>
      </c>
      <c r="CY59" s="47" t="str">
        <f t="shared" si="133"/>
        <v/>
      </c>
      <c r="CZ59" s="47" t="str">
        <f t="shared" si="133"/>
        <v/>
      </c>
      <c r="DA59" s="47" t="str">
        <f t="shared" si="133"/>
        <v/>
      </c>
      <c r="DB59" s="47" t="str">
        <f t="shared" si="133"/>
        <v/>
      </c>
      <c r="DC59" s="47" t="str">
        <f t="shared" si="133"/>
        <v/>
      </c>
      <c r="DD59" s="47" t="str">
        <f t="shared" si="134"/>
        <v/>
      </c>
      <c r="DE59" s="47" t="str">
        <f t="shared" si="134"/>
        <v/>
      </c>
      <c r="DF59" s="47" t="str">
        <f t="shared" si="134"/>
        <v/>
      </c>
      <c r="DG59" s="47" t="str">
        <f t="shared" si="134"/>
        <v/>
      </c>
      <c r="DH59" s="47" t="str">
        <f t="shared" si="134"/>
        <v/>
      </c>
      <c r="DI59" s="47" t="str">
        <f t="shared" si="134"/>
        <v/>
      </c>
      <c r="DJ59" s="47" t="str">
        <f t="shared" si="134"/>
        <v/>
      </c>
      <c r="DK59" s="47" t="str">
        <f t="shared" si="134"/>
        <v/>
      </c>
      <c r="DL59" s="47" t="str">
        <f t="shared" si="134"/>
        <v/>
      </c>
      <c r="DM59" s="47" t="str">
        <f t="shared" si="134"/>
        <v/>
      </c>
      <c r="DN59" s="47" t="str">
        <f t="shared" si="134"/>
        <v/>
      </c>
      <c r="DO59" s="47" t="str">
        <f t="shared" si="134"/>
        <v/>
      </c>
      <c r="DP59" s="47" t="str">
        <f t="shared" si="134"/>
        <v/>
      </c>
      <c r="DQ59" s="47" t="str">
        <f t="shared" si="134"/>
        <v/>
      </c>
      <c r="DR59" s="47" t="str">
        <f t="shared" si="134"/>
        <v/>
      </c>
      <c r="DS59" s="47" t="str">
        <f t="shared" si="134"/>
        <v/>
      </c>
      <c r="DT59" s="47" t="str">
        <f t="shared" si="130"/>
        <v/>
      </c>
      <c r="DU59" s="47" t="str">
        <f t="shared" si="130"/>
        <v/>
      </c>
      <c r="DV59" s="47" t="str">
        <f t="shared" si="130"/>
        <v/>
      </c>
      <c r="DW59" s="47" t="str">
        <f t="shared" si="130"/>
        <v/>
      </c>
      <c r="DX59" s="47" t="str">
        <f t="shared" si="130"/>
        <v/>
      </c>
      <c r="DY59" s="47" t="str">
        <f t="shared" si="130"/>
        <v/>
      </c>
      <c r="DZ59" s="179" t="str">
        <f t="shared" si="35"/>
        <v/>
      </c>
      <c r="EA59" s="47" t="str">
        <f t="shared" si="127"/>
        <v/>
      </c>
      <c r="EB59" s="47" t="str">
        <f t="shared" si="127"/>
        <v/>
      </c>
      <c r="EC59" s="47" t="str">
        <f t="shared" si="127"/>
        <v/>
      </c>
      <c r="ED59" s="47" t="str">
        <f t="shared" si="127"/>
        <v/>
      </c>
      <c r="EE59" s="47" t="str">
        <f t="shared" si="127"/>
        <v/>
      </c>
      <c r="EF59" s="47" t="str">
        <f t="shared" si="127"/>
        <v/>
      </c>
      <c r="EG59" s="47" t="str">
        <f t="shared" si="127"/>
        <v/>
      </c>
      <c r="EH59" s="47" t="str">
        <f t="shared" si="127"/>
        <v/>
      </c>
      <c r="EI59" s="47" t="str">
        <f t="shared" si="127"/>
        <v/>
      </c>
      <c r="EJ59" s="47" t="str">
        <f t="shared" si="127"/>
        <v/>
      </c>
      <c r="EK59" s="47" t="str">
        <f t="shared" si="127"/>
        <v/>
      </c>
      <c r="EL59" s="47" t="str">
        <f t="shared" si="127"/>
        <v/>
      </c>
      <c r="EM59" s="47" t="str">
        <f t="shared" si="127"/>
        <v/>
      </c>
      <c r="EN59" s="47" t="str">
        <f t="shared" si="127"/>
        <v/>
      </c>
      <c r="EO59" s="47" t="str">
        <f t="shared" si="127"/>
        <v/>
      </c>
      <c r="EP59" s="47" t="str">
        <f t="shared" si="127"/>
        <v/>
      </c>
      <c r="EQ59" s="47" t="str">
        <f t="shared" si="128"/>
        <v/>
      </c>
      <c r="ER59" s="47" t="str">
        <f t="shared" si="128"/>
        <v/>
      </c>
      <c r="ES59" s="47" t="str">
        <f t="shared" si="128"/>
        <v/>
      </c>
      <c r="ET59" s="47" t="str">
        <f t="shared" si="128"/>
        <v/>
      </c>
      <c r="EU59" s="47" t="str">
        <f t="shared" si="128"/>
        <v/>
      </c>
      <c r="EV59" s="47" t="str">
        <f t="shared" si="128"/>
        <v/>
      </c>
      <c r="EW59" s="47" t="str">
        <f t="shared" si="128"/>
        <v/>
      </c>
      <c r="EX59" s="47" t="str">
        <f t="shared" si="128"/>
        <v/>
      </c>
      <c r="EY59" s="47" t="str">
        <f t="shared" si="128"/>
        <v/>
      </c>
      <c r="EZ59" s="47" t="str">
        <f t="shared" si="128"/>
        <v/>
      </c>
      <c r="FA59" s="47" t="str">
        <f t="shared" si="128"/>
        <v/>
      </c>
      <c r="FB59" s="47" t="str">
        <f t="shared" si="128"/>
        <v/>
      </c>
      <c r="FC59" s="47" t="str">
        <f t="shared" si="128"/>
        <v/>
      </c>
      <c r="FD59" s="47" t="str">
        <f t="shared" si="128"/>
        <v/>
      </c>
      <c r="FE59" s="47" t="str">
        <f t="shared" si="126"/>
        <v/>
      </c>
      <c r="FF59" s="47" t="str">
        <f t="shared" si="117"/>
        <v/>
      </c>
      <c r="FG59" s="47" t="str">
        <f t="shared" si="117"/>
        <v/>
      </c>
      <c r="FH59" s="47" t="str">
        <f t="shared" si="117"/>
        <v/>
      </c>
      <c r="FI59" s="47" t="str">
        <f t="shared" si="117"/>
        <v/>
      </c>
      <c r="FJ59" s="47" t="str">
        <f t="shared" si="117"/>
        <v/>
      </c>
      <c r="FK59" s="47" t="str">
        <f t="shared" si="117"/>
        <v/>
      </c>
      <c r="FL59" s="47" t="str">
        <f t="shared" si="117"/>
        <v/>
      </c>
      <c r="FM59" s="47" t="str">
        <f t="shared" si="117"/>
        <v/>
      </c>
      <c r="FN59" s="47" t="str">
        <f t="shared" si="117"/>
        <v/>
      </c>
      <c r="FO59" s="47" t="str">
        <f t="shared" si="117"/>
        <v/>
      </c>
      <c r="FP59" s="47" t="str">
        <f t="shared" si="117"/>
        <v/>
      </c>
      <c r="FQ59" s="47" t="str">
        <f t="shared" si="106"/>
        <v/>
      </c>
      <c r="FR59" s="47" t="str">
        <f t="shared" si="106"/>
        <v/>
      </c>
      <c r="FS59" s="47" t="str">
        <f t="shared" si="106"/>
        <v/>
      </c>
      <c r="FT59" s="47" t="str">
        <f t="shared" si="106"/>
        <v/>
      </c>
      <c r="FU59" s="47" t="str">
        <f t="shared" si="106"/>
        <v/>
      </c>
      <c r="FV59" s="47" t="str">
        <f t="shared" si="106"/>
        <v/>
      </c>
      <c r="FW59" s="47" t="str">
        <f t="shared" si="106"/>
        <v/>
      </c>
      <c r="FX59" s="47" t="str">
        <f t="shared" si="106"/>
        <v/>
      </c>
      <c r="FY59" s="47" t="str">
        <f t="shared" si="106"/>
        <v/>
      </c>
      <c r="FZ59" s="47" t="str">
        <f t="shared" si="106"/>
        <v/>
      </c>
      <c r="GA59" s="47" t="str">
        <f t="shared" si="106"/>
        <v/>
      </c>
      <c r="GB59" s="47" t="str">
        <f t="shared" si="106"/>
        <v/>
      </c>
      <c r="GC59" s="47" t="str">
        <f t="shared" si="106"/>
        <v/>
      </c>
      <c r="GD59" s="47" t="str">
        <f t="shared" si="106"/>
        <v/>
      </c>
      <c r="GE59" s="47" t="str">
        <f t="shared" si="106"/>
        <v/>
      </c>
      <c r="GF59" s="47" t="str">
        <f t="shared" si="106"/>
        <v/>
      </c>
      <c r="GG59" s="47" t="str">
        <f t="shared" si="107"/>
        <v/>
      </c>
      <c r="GH59" s="47" t="str">
        <f t="shared" si="107"/>
        <v/>
      </c>
      <c r="GI59" s="47" t="str">
        <f t="shared" si="107"/>
        <v/>
      </c>
      <c r="GJ59" s="47" t="str">
        <f t="shared" si="107"/>
        <v/>
      </c>
      <c r="GK59" s="47" t="str">
        <f t="shared" si="107"/>
        <v/>
      </c>
      <c r="GL59" s="47" t="str">
        <f t="shared" si="107"/>
        <v/>
      </c>
      <c r="GM59" s="47" t="str">
        <f t="shared" si="107"/>
        <v/>
      </c>
      <c r="GN59" s="47" t="str">
        <f t="shared" si="107"/>
        <v/>
      </c>
      <c r="GO59" s="47" t="str">
        <f t="shared" si="107"/>
        <v/>
      </c>
      <c r="GP59" s="47" t="str">
        <f t="shared" si="107"/>
        <v/>
      </c>
      <c r="GQ59" s="47" t="str">
        <f t="shared" si="107"/>
        <v/>
      </c>
      <c r="GR59" s="47" t="str">
        <f t="shared" si="107"/>
        <v/>
      </c>
      <c r="GS59" s="47" t="str">
        <f t="shared" si="107"/>
        <v/>
      </c>
      <c r="GT59" s="47" t="str">
        <f t="shared" si="107"/>
        <v/>
      </c>
      <c r="GU59" s="47" t="str">
        <f t="shared" si="107"/>
        <v/>
      </c>
      <c r="GV59" s="47" t="str">
        <f t="shared" si="107"/>
        <v/>
      </c>
      <c r="GW59" s="47" t="str">
        <f t="shared" si="108"/>
        <v/>
      </c>
      <c r="GX59" s="47" t="str">
        <f t="shared" si="108"/>
        <v/>
      </c>
      <c r="GY59" s="47" t="str">
        <f t="shared" si="108"/>
        <v/>
      </c>
      <c r="GZ59" s="47" t="str">
        <f t="shared" si="108"/>
        <v/>
      </c>
      <c r="HA59" s="47" t="str">
        <f t="shared" si="108"/>
        <v/>
      </c>
      <c r="HB59" s="47" t="str">
        <f t="shared" si="108"/>
        <v/>
      </c>
      <c r="HC59" s="47" t="str">
        <f t="shared" si="108"/>
        <v/>
      </c>
      <c r="HD59" s="47" t="str">
        <f t="shared" si="108"/>
        <v/>
      </c>
      <c r="HE59" s="47" t="str">
        <f t="shared" si="108"/>
        <v/>
      </c>
      <c r="HF59" s="47" t="str">
        <f t="shared" si="108"/>
        <v/>
      </c>
      <c r="HG59" s="47" t="str">
        <f t="shared" si="108"/>
        <v/>
      </c>
      <c r="HH59" s="47" t="str">
        <f t="shared" si="108"/>
        <v/>
      </c>
      <c r="HI59" s="47" t="str">
        <f t="shared" si="108"/>
        <v/>
      </c>
      <c r="HJ59" s="47" t="str">
        <f t="shared" si="108"/>
        <v/>
      </c>
      <c r="HK59" s="47" t="str">
        <f t="shared" si="108"/>
        <v/>
      </c>
      <c r="HL59" s="47" t="str">
        <f t="shared" si="108"/>
        <v/>
      </c>
      <c r="HM59" s="47" t="str">
        <f t="shared" si="109"/>
        <v/>
      </c>
      <c r="HN59" s="47" t="str">
        <f t="shared" si="109"/>
        <v/>
      </c>
      <c r="HO59" s="47" t="str">
        <f t="shared" si="109"/>
        <v/>
      </c>
      <c r="HP59" s="47" t="str">
        <f t="shared" si="77"/>
        <v/>
      </c>
      <c r="HQ59" s="47" t="str">
        <f t="shared" si="77"/>
        <v/>
      </c>
      <c r="HR59" s="47" t="str">
        <f t="shared" si="46"/>
        <v/>
      </c>
      <c r="HS59" s="47" t="str">
        <f t="shared" si="16"/>
        <v/>
      </c>
      <c r="HT59" s="47" t="str">
        <f t="shared" si="16"/>
        <v/>
      </c>
      <c r="HU59" s="47" t="str">
        <f t="shared" si="16"/>
        <v/>
      </c>
      <c r="HV59" s="47" t="str">
        <f t="shared" si="16"/>
        <v/>
      </c>
      <c r="HW59" s="165" t="e">
        <f t="shared" si="104"/>
        <v>#N/A</v>
      </c>
      <c r="HX59" s="165" t="e">
        <f t="shared" si="104"/>
        <v>#N/A</v>
      </c>
      <c r="HY59" s="165" t="e">
        <f t="shared" si="104"/>
        <v>#N/A</v>
      </c>
      <c r="HZ59" s="165" t="e">
        <f t="shared" si="104"/>
        <v>#N/A</v>
      </c>
      <c r="IA59" s="165" t="e">
        <f t="shared" si="103"/>
        <v>#N/A</v>
      </c>
      <c r="IB59" s="165" t="e">
        <f t="shared" si="103"/>
        <v>#N/A</v>
      </c>
      <c r="IC59" s="165" t="e">
        <f t="shared" si="103"/>
        <v>#N/A</v>
      </c>
      <c r="ID59" s="165" t="e">
        <f t="shared" si="103"/>
        <v>#N/A</v>
      </c>
      <c r="IE59" s="165" t="e">
        <f t="shared" si="103"/>
        <v>#N/A</v>
      </c>
      <c r="IF59" s="165" t="e">
        <f t="shared" si="103"/>
        <v>#N/A</v>
      </c>
      <c r="IG59" s="165" t="e">
        <f t="shared" si="103"/>
        <v>#N/A</v>
      </c>
      <c r="IH59" s="165" t="e">
        <f t="shared" si="103"/>
        <v>#N/A</v>
      </c>
      <c r="II59" s="165" t="e">
        <f t="shared" si="103"/>
        <v>#N/A</v>
      </c>
      <c r="IJ59" s="165" t="e">
        <f t="shared" si="103"/>
        <v>#N/A</v>
      </c>
      <c r="IK59" s="165" t="e">
        <f t="shared" si="103"/>
        <v>#N/A</v>
      </c>
      <c r="IL59" s="165" t="e">
        <f t="shared" si="103"/>
        <v>#N/A</v>
      </c>
      <c r="IM59" s="165" t="e">
        <f t="shared" si="103"/>
        <v>#N/A</v>
      </c>
      <c r="IN59" s="165" t="e">
        <f t="shared" si="103"/>
        <v>#N/A</v>
      </c>
      <c r="IO59" s="165" t="e">
        <f t="shared" si="103"/>
        <v>#N/A</v>
      </c>
      <c r="IP59" s="165" t="e">
        <f t="shared" si="110"/>
        <v>#N/A</v>
      </c>
      <c r="IQ59" s="165" t="e">
        <f t="shared" si="110"/>
        <v>#N/A</v>
      </c>
      <c r="IR59" s="165" t="e">
        <f t="shared" si="110"/>
        <v>#N/A</v>
      </c>
      <c r="IS59" s="165" t="e">
        <f t="shared" si="110"/>
        <v>#N/A</v>
      </c>
      <c r="IT59" s="165" t="e">
        <f t="shared" si="110"/>
        <v>#N/A</v>
      </c>
      <c r="IU59" s="165" t="e">
        <f t="shared" si="110"/>
        <v>#N/A</v>
      </c>
      <c r="IV59" s="165" t="e">
        <f t="shared" si="110"/>
        <v>#N/A</v>
      </c>
      <c r="IW59" s="165" t="e">
        <f t="shared" si="110"/>
        <v>#N/A</v>
      </c>
      <c r="IX59" s="165" t="e">
        <f t="shared" si="110"/>
        <v>#N/A</v>
      </c>
      <c r="IY59" s="165" t="e">
        <f t="shared" si="110"/>
        <v>#N/A</v>
      </c>
      <c r="IZ59" s="165" t="e">
        <f t="shared" si="110"/>
        <v>#N/A</v>
      </c>
      <c r="JA59" s="165" t="e">
        <f t="shared" si="110"/>
        <v>#N/A</v>
      </c>
      <c r="JB59" s="165" t="e">
        <f t="shared" si="110"/>
        <v>#N/A</v>
      </c>
      <c r="JC59" s="165" t="e">
        <f t="shared" si="110"/>
        <v>#N/A</v>
      </c>
      <c r="JD59" s="165" t="e">
        <f t="shared" si="110"/>
        <v>#N/A</v>
      </c>
      <c r="JE59" s="165" t="e">
        <f t="shared" si="118"/>
        <v>#N/A</v>
      </c>
      <c r="JF59" s="165" t="e">
        <f t="shared" si="118"/>
        <v>#N/A</v>
      </c>
      <c r="JG59" s="165" t="e">
        <f t="shared" si="118"/>
        <v>#N/A</v>
      </c>
      <c r="JH59" s="165" t="e">
        <f t="shared" si="118"/>
        <v>#N/A</v>
      </c>
      <c r="JI59" s="165" t="e">
        <f t="shared" si="118"/>
        <v>#N/A</v>
      </c>
      <c r="JJ59" s="165" t="e">
        <f t="shared" si="118"/>
        <v>#N/A</v>
      </c>
      <c r="JK59" s="165" t="e">
        <f t="shared" si="118"/>
        <v>#N/A</v>
      </c>
      <c r="JL59" s="165" t="e">
        <f t="shared" si="118"/>
        <v>#N/A</v>
      </c>
      <c r="JM59" s="165" t="e">
        <f t="shared" si="118"/>
        <v>#N/A</v>
      </c>
      <c r="JN59" s="165" t="e">
        <f t="shared" si="118"/>
        <v>#N/A</v>
      </c>
      <c r="JO59" s="165" t="e">
        <f t="shared" si="118"/>
        <v>#N/A</v>
      </c>
      <c r="JP59" s="165" t="e">
        <f t="shared" si="118"/>
        <v>#N/A</v>
      </c>
      <c r="JQ59" s="165" t="e">
        <f t="shared" si="118"/>
        <v>#N/A</v>
      </c>
      <c r="JR59" s="165" t="e">
        <f t="shared" si="118"/>
        <v>#N/A</v>
      </c>
      <c r="JS59" s="165" t="e">
        <f t="shared" si="118"/>
        <v>#N/A</v>
      </c>
      <c r="JT59" s="165" t="e">
        <f t="shared" si="111"/>
        <v>#N/A</v>
      </c>
      <c r="JU59" s="165" t="e">
        <f t="shared" si="111"/>
        <v>#N/A</v>
      </c>
      <c r="JV59" s="165" t="e">
        <f t="shared" si="111"/>
        <v>#N/A</v>
      </c>
      <c r="JW59" s="165" t="e">
        <f t="shared" si="111"/>
        <v>#N/A</v>
      </c>
      <c r="JX59" s="165" t="e">
        <f t="shared" si="111"/>
        <v>#N/A</v>
      </c>
      <c r="JY59" s="165" t="e">
        <f t="shared" si="111"/>
        <v>#N/A</v>
      </c>
      <c r="JZ59" s="165" t="e">
        <f t="shared" si="111"/>
        <v>#N/A</v>
      </c>
      <c r="KA59" s="165" t="e">
        <f t="shared" si="111"/>
        <v>#N/A</v>
      </c>
      <c r="KB59" s="165" t="e">
        <f t="shared" si="111"/>
        <v>#N/A</v>
      </c>
      <c r="KC59" s="165" t="e">
        <f t="shared" si="111"/>
        <v>#N/A</v>
      </c>
      <c r="KD59" s="165" t="e">
        <f t="shared" si="111"/>
        <v>#N/A</v>
      </c>
      <c r="KE59" s="165" t="e">
        <f t="shared" si="111"/>
        <v>#N/A</v>
      </c>
      <c r="KF59" s="165" t="e">
        <f t="shared" si="111"/>
        <v>#N/A</v>
      </c>
      <c r="KG59" s="165" t="e">
        <f t="shared" si="111"/>
        <v>#N/A</v>
      </c>
      <c r="KH59" s="165" t="e">
        <f t="shared" si="111"/>
        <v>#N/A</v>
      </c>
      <c r="KI59" s="165" t="e">
        <f t="shared" si="111"/>
        <v>#N/A</v>
      </c>
      <c r="KJ59" s="165" t="e">
        <f t="shared" si="119"/>
        <v>#N/A</v>
      </c>
      <c r="KK59" s="165" t="e">
        <f t="shared" si="119"/>
        <v>#N/A</v>
      </c>
      <c r="KL59" s="165" t="e">
        <f t="shared" si="119"/>
        <v>#N/A</v>
      </c>
      <c r="KM59" s="165" t="e">
        <f t="shared" si="119"/>
        <v>#N/A</v>
      </c>
      <c r="KN59" s="165" t="e">
        <f t="shared" si="119"/>
        <v>#N/A</v>
      </c>
      <c r="KO59" s="165" t="e">
        <f t="shared" si="119"/>
        <v>#N/A</v>
      </c>
      <c r="KP59" s="165" t="e">
        <f t="shared" si="119"/>
        <v>#N/A</v>
      </c>
      <c r="KQ59" s="165" t="e">
        <f t="shared" si="119"/>
        <v>#N/A</v>
      </c>
      <c r="KR59" s="165" t="e">
        <f t="shared" si="119"/>
        <v>#N/A</v>
      </c>
      <c r="KS59" s="165" t="e">
        <f t="shared" si="119"/>
        <v>#N/A</v>
      </c>
      <c r="KT59" s="165" t="e">
        <f t="shared" si="119"/>
        <v>#N/A</v>
      </c>
      <c r="KU59" s="165" t="e">
        <f t="shared" si="119"/>
        <v>#N/A</v>
      </c>
      <c r="KV59" s="165" t="e">
        <f t="shared" si="119"/>
        <v>#N/A</v>
      </c>
      <c r="KW59" s="165" t="e">
        <f t="shared" si="119"/>
        <v>#N/A</v>
      </c>
      <c r="KX59" s="165" t="e">
        <f t="shared" si="119"/>
        <v>#N/A</v>
      </c>
      <c r="KY59" s="165" t="e">
        <f t="shared" si="119"/>
        <v>#N/A</v>
      </c>
      <c r="KZ59" s="165" t="e">
        <f t="shared" si="112"/>
        <v>#N/A</v>
      </c>
      <c r="LA59" s="165" t="e">
        <f t="shared" si="112"/>
        <v>#N/A</v>
      </c>
      <c r="LB59" s="165" t="e">
        <f t="shared" si="112"/>
        <v>#N/A</v>
      </c>
      <c r="LC59" s="165" t="e">
        <f t="shared" si="112"/>
        <v>#N/A</v>
      </c>
      <c r="LD59" s="165" t="e">
        <f t="shared" si="112"/>
        <v>#N/A</v>
      </c>
      <c r="LE59" s="165" t="e">
        <f t="shared" si="112"/>
        <v>#N/A</v>
      </c>
      <c r="LF59" s="165" t="e">
        <f t="shared" si="112"/>
        <v>#N/A</v>
      </c>
      <c r="LG59" s="165" t="e">
        <f t="shared" si="112"/>
        <v>#N/A</v>
      </c>
      <c r="LH59" s="165" t="e">
        <f t="shared" si="112"/>
        <v>#N/A</v>
      </c>
      <c r="LI59" s="165" t="e">
        <f t="shared" si="112"/>
        <v>#N/A</v>
      </c>
      <c r="LJ59" s="165" t="e">
        <f t="shared" si="112"/>
        <v>#N/A</v>
      </c>
      <c r="LK59" s="165" t="e">
        <f t="shared" si="112"/>
        <v>#N/A</v>
      </c>
      <c r="LL59" s="165" t="e">
        <f t="shared" si="112"/>
        <v>#N/A</v>
      </c>
      <c r="LM59" s="165" t="e">
        <f t="shared" si="112"/>
        <v>#N/A</v>
      </c>
      <c r="LN59" s="165" t="e">
        <f t="shared" si="112"/>
        <v>#N/A</v>
      </c>
      <c r="LO59" s="165" t="e">
        <f t="shared" si="120"/>
        <v>#N/A</v>
      </c>
      <c r="LP59" s="165" t="e">
        <f t="shared" si="120"/>
        <v>#N/A</v>
      </c>
      <c r="LQ59" s="165" t="e">
        <f t="shared" si="121"/>
        <v>#N/A</v>
      </c>
      <c r="LR59" s="165" t="e">
        <f t="shared" si="121"/>
        <v>#N/A</v>
      </c>
      <c r="LS59" s="165" t="e">
        <f t="shared" si="121"/>
        <v>#N/A</v>
      </c>
      <c r="LT59" s="165" t="e">
        <f t="shared" si="121"/>
        <v>#N/A</v>
      </c>
      <c r="LU59" s="165" t="e">
        <f t="shared" si="121"/>
        <v>#N/A</v>
      </c>
      <c r="LV59" s="165" t="e">
        <f t="shared" si="121"/>
        <v>#N/A</v>
      </c>
      <c r="LW59" s="165" t="e">
        <f t="shared" si="121"/>
        <v>#N/A</v>
      </c>
      <c r="LX59" s="165" t="e">
        <f t="shared" si="121"/>
        <v>#N/A</v>
      </c>
      <c r="LY59" s="165" t="e">
        <f t="shared" si="121"/>
        <v>#N/A</v>
      </c>
      <c r="LZ59" s="165" t="e">
        <f t="shared" si="121"/>
        <v>#N/A</v>
      </c>
      <c r="MA59" s="165" t="e">
        <f t="shared" si="121"/>
        <v>#N/A</v>
      </c>
      <c r="MB59" s="165" t="e">
        <f t="shared" si="121"/>
        <v>#N/A</v>
      </c>
      <c r="MC59" s="165" t="e">
        <f t="shared" si="121"/>
        <v>#N/A</v>
      </c>
      <c r="MD59" s="165" t="e">
        <f t="shared" si="121"/>
        <v>#N/A</v>
      </c>
      <c r="ME59" s="165" t="e">
        <f t="shared" si="121"/>
        <v>#N/A</v>
      </c>
      <c r="MF59" s="165" t="e">
        <f t="shared" si="113"/>
        <v>#N/A</v>
      </c>
      <c r="MG59" s="165" t="e">
        <f t="shared" si="113"/>
        <v>#N/A</v>
      </c>
      <c r="MH59" s="165" t="e">
        <f t="shared" si="113"/>
        <v>#N/A</v>
      </c>
      <c r="MI59" s="165" t="e">
        <f t="shared" si="113"/>
        <v>#N/A</v>
      </c>
      <c r="MJ59" s="165" t="e">
        <f t="shared" si="113"/>
        <v>#N/A</v>
      </c>
      <c r="MK59" s="165" t="e">
        <f t="shared" si="113"/>
        <v>#N/A</v>
      </c>
      <c r="ML59" s="165" t="e">
        <f t="shared" si="113"/>
        <v>#N/A</v>
      </c>
      <c r="MM59" s="165" t="e">
        <f t="shared" si="113"/>
        <v>#N/A</v>
      </c>
      <c r="MN59" s="165" t="e">
        <f t="shared" si="113"/>
        <v>#N/A</v>
      </c>
      <c r="MO59" s="165" t="e">
        <f t="shared" si="113"/>
        <v>#N/A</v>
      </c>
      <c r="MP59" s="165" t="e">
        <f t="shared" si="113"/>
        <v>#N/A</v>
      </c>
      <c r="MQ59" s="165" t="e">
        <f t="shared" si="113"/>
        <v>#N/A</v>
      </c>
      <c r="MR59" s="165" t="e">
        <f t="shared" si="113"/>
        <v>#N/A</v>
      </c>
      <c r="MS59" s="165" t="e">
        <f t="shared" si="113"/>
        <v>#N/A</v>
      </c>
      <c r="MT59" s="165" t="e">
        <f t="shared" si="113"/>
        <v>#N/A</v>
      </c>
      <c r="MU59" s="165" t="e">
        <f t="shared" si="113"/>
        <v>#N/A</v>
      </c>
      <c r="MV59" s="165" t="e">
        <f t="shared" si="122"/>
        <v>#N/A</v>
      </c>
      <c r="MW59" s="165" t="e">
        <f t="shared" si="122"/>
        <v>#N/A</v>
      </c>
      <c r="MX59" s="165" t="e">
        <f t="shared" si="122"/>
        <v>#N/A</v>
      </c>
      <c r="MY59" s="165" t="e">
        <f t="shared" si="122"/>
        <v>#N/A</v>
      </c>
      <c r="MZ59" s="165" t="e">
        <f t="shared" si="122"/>
        <v>#N/A</v>
      </c>
      <c r="NA59" s="165" t="e">
        <f t="shared" si="122"/>
        <v>#N/A</v>
      </c>
      <c r="NB59" s="165" t="e">
        <f t="shared" si="122"/>
        <v>#N/A</v>
      </c>
      <c r="NC59" s="165" t="e">
        <f t="shared" si="122"/>
        <v>#N/A</v>
      </c>
      <c r="ND59" s="165" t="e">
        <f t="shared" si="122"/>
        <v>#N/A</v>
      </c>
      <c r="NE59" s="165" t="e">
        <f t="shared" si="122"/>
        <v>#N/A</v>
      </c>
      <c r="NF59" s="165" t="e">
        <f t="shared" si="122"/>
        <v>#N/A</v>
      </c>
      <c r="NG59" s="165" t="e">
        <f t="shared" si="122"/>
        <v>#N/A</v>
      </c>
      <c r="NH59" s="165" t="e">
        <f t="shared" si="122"/>
        <v>#N/A</v>
      </c>
      <c r="NI59" s="165" t="e">
        <f t="shared" si="122"/>
        <v>#N/A</v>
      </c>
      <c r="NJ59" s="165" t="e">
        <f t="shared" si="122"/>
        <v>#N/A</v>
      </c>
      <c r="NK59" s="165" t="e">
        <f t="shared" si="122"/>
        <v>#N/A</v>
      </c>
      <c r="NL59" s="165" t="e">
        <f t="shared" si="114"/>
        <v>#N/A</v>
      </c>
      <c r="NM59" s="165" t="e">
        <f t="shared" si="114"/>
        <v>#N/A</v>
      </c>
      <c r="NN59" s="165" t="e">
        <f t="shared" si="114"/>
        <v>#N/A</v>
      </c>
      <c r="NO59" s="165" t="e">
        <f t="shared" si="114"/>
        <v>#N/A</v>
      </c>
      <c r="NP59" s="165" t="e">
        <f t="shared" si="114"/>
        <v>#N/A</v>
      </c>
      <c r="NQ59" s="165" t="e">
        <f t="shared" si="114"/>
        <v>#N/A</v>
      </c>
      <c r="NR59" s="165" t="e">
        <f t="shared" si="114"/>
        <v>#N/A</v>
      </c>
      <c r="NS59" s="165" t="e">
        <f t="shared" si="114"/>
        <v>#N/A</v>
      </c>
      <c r="NT59" s="165" t="e">
        <f t="shared" si="114"/>
        <v>#N/A</v>
      </c>
      <c r="NU59" s="165" t="e">
        <f t="shared" si="114"/>
        <v>#N/A</v>
      </c>
      <c r="NV59" s="165" t="e">
        <f t="shared" si="114"/>
        <v>#N/A</v>
      </c>
      <c r="NW59" s="165" t="e">
        <f t="shared" si="114"/>
        <v>#N/A</v>
      </c>
      <c r="NX59" s="165" t="e">
        <f t="shared" si="114"/>
        <v>#N/A</v>
      </c>
      <c r="NY59" s="165" t="e">
        <f t="shared" si="114"/>
        <v>#N/A</v>
      </c>
      <c r="NZ59" s="165" t="e">
        <f t="shared" si="114"/>
        <v>#N/A</v>
      </c>
      <c r="OA59" s="165" t="e">
        <f t="shared" si="123"/>
        <v>#N/A</v>
      </c>
      <c r="OB59" s="165" t="e">
        <f t="shared" si="123"/>
        <v>#N/A</v>
      </c>
      <c r="OC59" s="165" t="e">
        <f t="shared" si="124"/>
        <v>#N/A</v>
      </c>
      <c r="OD59" s="165" t="e">
        <f t="shared" si="124"/>
        <v>#N/A</v>
      </c>
      <c r="OE59" s="165" t="e">
        <f t="shared" si="124"/>
        <v>#N/A</v>
      </c>
      <c r="OF59" s="165" t="e">
        <f t="shared" si="124"/>
        <v>#N/A</v>
      </c>
      <c r="OG59" s="165" t="e">
        <f t="shared" si="124"/>
        <v>#N/A</v>
      </c>
      <c r="OH59" s="165" t="e">
        <f t="shared" si="124"/>
        <v>#N/A</v>
      </c>
      <c r="OI59" s="165" t="e">
        <f t="shared" si="124"/>
        <v>#N/A</v>
      </c>
      <c r="OJ59" s="165" t="e">
        <f t="shared" si="124"/>
        <v>#N/A</v>
      </c>
      <c r="OK59" s="165" t="e">
        <f t="shared" si="124"/>
        <v>#N/A</v>
      </c>
      <c r="OL59" s="165" t="e">
        <f t="shared" si="124"/>
        <v>#N/A</v>
      </c>
      <c r="OM59" s="165" t="e">
        <f t="shared" si="124"/>
        <v>#N/A</v>
      </c>
      <c r="ON59" s="165" t="e">
        <f t="shared" si="124"/>
        <v>#N/A</v>
      </c>
      <c r="OO59" s="165" t="e">
        <f t="shared" si="124"/>
        <v>#N/A</v>
      </c>
      <c r="OP59" s="165" t="e">
        <f t="shared" si="124"/>
        <v>#N/A</v>
      </c>
      <c r="OQ59" s="165" t="e">
        <f t="shared" si="124"/>
        <v>#N/A</v>
      </c>
      <c r="OR59" s="165" t="e">
        <f t="shared" si="115"/>
        <v>#N/A</v>
      </c>
      <c r="OS59" s="165" t="e">
        <f t="shared" si="115"/>
        <v>#N/A</v>
      </c>
      <c r="OT59" s="165" t="e">
        <f t="shared" si="115"/>
        <v>#N/A</v>
      </c>
      <c r="OU59" s="165" t="e">
        <f t="shared" si="115"/>
        <v>#N/A</v>
      </c>
      <c r="OV59" s="165" t="e">
        <f t="shared" si="115"/>
        <v>#N/A</v>
      </c>
      <c r="OW59" s="165" t="e">
        <f t="shared" si="115"/>
        <v>#N/A</v>
      </c>
      <c r="OX59" s="165" t="e">
        <f t="shared" si="115"/>
        <v>#N/A</v>
      </c>
      <c r="OY59" s="165" t="e">
        <f t="shared" si="115"/>
        <v>#N/A</v>
      </c>
      <c r="OZ59" s="165" t="e">
        <f t="shared" si="115"/>
        <v>#N/A</v>
      </c>
      <c r="PA59" s="165" t="e">
        <f t="shared" si="115"/>
        <v>#N/A</v>
      </c>
      <c r="PB59" s="165" t="e">
        <f t="shared" si="115"/>
        <v>#N/A</v>
      </c>
      <c r="PC59" s="165" t="e">
        <f t="shared" si="115"/>
        <v>#N/A</v>
      </c>
      <c r="PD59" s="165" t="e">
        <f t="shared" si="115"/>
        <v>#N/A</v>
      </c>
      <c r="PE59" s="165" t="e">
        <f t="shared" si="115"/>
        <v>#N/A</v>
      </c>
      <c r="PF59" s="165" t="e">
        <f t="shared" si="115"/>
        <v>#N/A</v>
      </c>
      <c r="PG59" s="165" t="e">
        <f t="shared" si="115"/>
        <v>#N/A</v>
      </c>
      <c r="PH59" s="165" t="e">
        <f t="shared" si="125"/>
        <v>#N/A</v>
      </c>
      <c r="PI59" s="165" t="e">
        <f t="shared" si="125"/>
        <v>#N/A</v>
      </c>
      <c r="PJ59" s="165" t="e">
        <f t="shared" si="125"/>
        <v>#N/A</v>
      </c>
      <c r="PK59" s="165" t="e">
        <f t="shared" si="125"/>
        <v>#N/A</v>
      </c>
      <c r="PL59" s="165" t="e">
        <f t="shared" si="125"/>
        <v>#N/A</v>
      </c>
      <c r="PM59" s="165" t="e">
        <f t="shared" si="125"/>
        <v>#N/A</v>
      </c>
      <c r="PN59" s="165" t="e">
        <f t="shared" si="125"/>
        <v>#N/A</v>
      </c>
      <c r="PO59" s="165" t="e">
        <f t="shared" si="125"/>
        <v>#N/A</v>
      </c>
    </row>
    <row r="60" spans="1:431" hidden="1" x14ac:dyDescent="0.45">
      <c r="A60" s="362"/>
      <c r="B60" s="368" t="str">
        <f>IF($R60="","",ROUND(_xlfn.NORM.INV(ABS(VLOOKUP($T$1,VLookups!$A$43:$B$44,2,FALSE)-B$2),$N60,$R60),0))</f>
        <v/>
      </c>
      <c r="C60" s="374" t="str">
        <f t="shared" si="36"/>
        <v/>
      </c>
      <c r="D60" s="375" t="str">
        <f t="shared" si="37"/>
        <v/>
      </c>
      <c r="E60" s="105"/>
      <c r="F60" s="113"/>
      <c r="G60" s="118" t="str">
        <f t="shared" si="30"/>
        <v/>
      </c>
      <c r="H60" s="91"/>
      <c r="I60" s="118" t="str">
        <f t="shared" si="31"/>
        <v/>
      </c>
      <c r="J60" s="113"/>
      <c r="K60" s="106"/>
      <c r="L60" s="120" t="str">
        <f t="shared" si="0"/>
        <v/>
      </c>
      <c r="M60" s="120" t="str">
        <f t="shared" si="1"/>
        <v/>
      </c>
      <c r="N60" s="71" t="str">
        <f t="shared" si="32"/>
        <v/>
      </c>
      <c r="O60" s="23"/>
      <c r="P60" s="55"/>
      <c r="Q60" s="298"/>
      <c r="R60" s="72" t="str">
        <f>IF(AND(G60&gt;0,H60&gt;0,I60&gt;0),IF(ISBLANK(Q60),IF(ISBLANK(O60),"",(I60-G60)*VLOOKUP(O60,VLookups!$A$4:$B$13,2,FALSE)),Q60),"")</f>
        <v/>
      </c>
      <c r="S60" s="73" t="str">
        <f t="shared" si="2"/>
        <v/>
      </c>
      <c r="T60" s="91"/>
      <c r="U60" s="265" t="str">
        <f>IF(AND(T60&gt;0,H60&gt;0,NOT(R60="")),ABS(VLOOKUP($T$1,VLookups!$A$43:$B$44,2,FALSE)-_xlfn.NORM.DIST(T60,N60,R60,TRUE)),"")</f>
        <v/>
      </c>
      <c r="V60" s="90" t="str">
        <f>IF(AND($G60&gt;0,$H60&gt;0,$I60&gt;0,NOT(ISBLANK($O60))),_xlfn.NORM.INV(ABS(VLOOKUP($T$1,VLookups!$A$43:$B$44,2,FALSE)-V$3),$N60,$R60),"")</f>
        <v/>
      </c>
      <c r="W60" s="89" t="str">
        <f>IF(AND($G60&gt;0,$H60&gt;0,$I60&gt;0,NOT(ISBLANK($O60))),_xlfn.NORM.INV(ABS(VLOOKUP($T$1,VLookups!$A$43:$B$44,2,FALSE)-W$3),$N60,$R60),"")</f>
        <v/>
      </c>
      <c r="X60" s="90" t="str">
        <f>IF(AND($G60&gt;0,$H60&gt;0,$I60&gt;0,NOT(ISBLANK($O60))),_xlfn.NORM.INV(ABS(VLOOKUP($T$1,VLookups!$A$43:$B$44,2,FALSE)-X$3),$N60,$R60),"")</f>
        <v/>
      </c>
      <c r="Y60" s="89" t="str">
        <f>IF(AND($G60&gt;0,$H60&gt;0,$I60&gt;0,NOT(ISBLANK($O60))),_xlfn.NORM.INV(ABS(VLOOKUP($T$1,VLookups!$A$43:$B$44,2,FALSE)-Y$3),$N60,$R60),"")</f>
        <v/>
      </c>
      <c r="Z60" s="90" t="str">
        <f>IF(AND($G60&gt;0,$H60&gt;0,$I60&gt;0,NOT(ISBLANK($O60))),_xlfn.NORM.INV(ABS(VLOOKUP($T$1,VLookups!$A$43:$B$44,2,FALSE)-Z$3),$N60,$R60),"")</f>
        <v/>
      </c>
      <c r="AA60" s="89" t="str">
        <f>IF(AND($G60&gt;0,$H60&gt;0,$I60&gt;0,NOT(ISBLANK($O60))),_xlfn.NORM.INV(ABS(VLOOKUP($T$1,VLookups!$A$43:$B$44,2,FALSE)-AA$3),$N60,$R60),"")</f>
        <v/>
      </c>
      <c r="AB60" s="5"/>
      <c r="AC60" s="164" t="str">
        <f t="shared" si="33"/>
        <v/>
      </c>
      <c r="AD60" s="47" t="str">
        <f t="shared" si="135"/>
        <v/>
      </c>
      <c r="AE60" s="47" t="str">
        <f t="shared" si="135"/>
        <v/>
      </c>
      <c r="AF60" s="47" t="str">
        <f t="shared" si="135"/>
        <v/>
      </c>
      <c r="AG60" s="47" t="str">
        <f t="shared" si="135"/>
        <v/>
      </c>
      <c r="AH60" s="47" t="str">
        <f t="shared" si="135"/>
        <v/>
      </c>
      <c r="AI60" s="47" t="str">
        <f t="shared" si="135"/>
        <v/>
      </c>
      <c r="AJ60" s="47" t="str">
        <f t="shared" si="135"/>
        <v/>
      </c>
      <c r="AK60" s="47" t="str">
        <f t="shared" si="135"/>
        <v/>
      </c>
      <c r="AL60" s="47" t="str">
        <f t="shared" si="135"/>
        <v/>
      </c>
      <c r="AM60" s="47" t="str">
        <f t="shared" si="135"/>
        <v/>
      </c>
      <c r="AN60" s="47" t="str">
        <f t="shared" si="135"/>
        <v/>
      </c>
      <c r="AO60" s="47" t="str">
        <f t="shared" si="135"/>
        <v/>
      </c>
      <c r="AP60" s="47" t="str">
        <f t="shared" si="135"/>
        <v/>
      </c>
      <c r="AQ60" s="47" t="str">
        <f t="shared" si="135"/>
        <v/>
      </c>
      <c r="AR60" s="47" t="str">
        <f t="shared" si="135"/>
        <v/>
      </c>
      <c r="AS60" s="47" t="str">
        <f t="shared" si="135"/>
        <v/>
      </c>
      <c r="AT60" s="47" t="str">
        <f t="shared" si="131"/>
        <v/>
      </c>
      <c r="AU60" s="47" t="str">
        <f t="shared" si="131"/>
        <v/>
      </c>
      <c r="AV60" s="47" t="str">
        <f t="shared" si="131"/>
        <v/>
      </c>
      <c r="AW60" s="47" t="str">
        <f t="shared" si="131"/>
        <v/>
      </c>
      <c r="AX60" s="47" t="str">
        <f t="shared" si="131"/>
        <v/>
      </c>
      <c r="AY60" s="47" t="str">
        <f t="shared" si="131"/>
        <v/>
      </c>
      <c r="AZ60" s="47" t="str">
        <f t="shared" si="131"/>
        <v/>
      </c>
      <c r="BA60" s="47" t="str">
        <f t="shared" si="131"/>
        <v/>
      </c>
      <c r="BB60" s="47" t="str">
        <f t="shared" si="131"/>
        <v/>
      </c>
      <c r="BC60" s="47" t="str">
        <f t="shared" si="131"/>
        <v/>
      </c>
      <c r="BD60" s="47" t="str">
        <f t="shared" si="131"/>
        <v/>
      </c>
      <c r="BE60" s="47" t="str">
        <f t="shared" si="131"/>
        <v/>
      </c>
      <c r="BF60" s="47" t="str">
        <f t="shared" si="131"/>
        <v/>
      </c>
      <c r="BG60" s="47" t="str">
        <f t="shared" si="131"/>
        <v/>
      </c>
      <c r="BH60" s="47" t="str">
        <f t="shared" si="131"/>
        <v/>
      </c>
      <c r="BI60" s="47" t="str">
        <f t="shared" si="132"/>
        <v/>
      </c>
      <c r="BJ60" s="47" t="str">
        <f t="shared" si="132"/>
        <v/>
      </c>
      <c r="BK60" s="47" t="str">
        <f t="shared" si="132"/>
        <v/>
      </c>
      <c r="BL60" s="47" t="str">
        <f t="shared" si="132"/>
        <v/>
      </c>
      <c r="BM60" s="47" t="str">
        <f t="shared" si="132"/>
        <v/>
      </c>
      <c r="BN60" s="47" t="str">
        <f t="shared" si="132"/>
        <v/>
      </c>
      <c r="BO60" s="47" t="str">
        <f t="shared" si="132"/>
        <v/>
      </c>
      <c r="BP60" s="47" t="str">
        <f t="shared" si="132"/>
        <v/>
      </c>
      <c r="BQ60" s="47" t="str">
        <f t="shared" si="132"/>
        <v/>
      </c>
      <c r="BR60" s="47" t="str">
        <f t="shared" si="132"/>
        <v/>
      </c>
      <c r="BS60" s="47" t="str">
        <f t="shared" si="132"/>
        <v/>
      </c>
      <c r="BT60" s="47" t="str">
        <f t="shared" si="132"/>
        <v/>
      </c>
      <c r="BU60" s="47" t="str">
        <f t="shared" si="132"/>
        <v/>
      </c>
      <c r="BV60" s="47" t="str">
        <f t="shared" si="132"/>
        <v/>
      </c>
      <c r="BW60" s="47" t="str">
        <f t="shared" si="132"/>
        <v/>
      </c>
      <c r="BX60" s="47" t="str">
        <f t="shared" si="132"/>
        <v/>
      </c>
      <c r="BY60" s="47" t="str">
        <f t="shared" si="129"/>
        <v/>
      </c>
      <c r="BZ60" s="47" t="str">
        <f t="shared" si="129"/>
        <v/>
      </c>
      <c r="CA60" s="47" t="str">
        <f t="shared" si="129"/>
        <v/>
      </c>
      <c r="CB60" s="47" t="str">
        <f t="shared" si="129"/>
        <v/>
      </c>
      <c r="CC60" s="47" t="str">
        <f t="shared" si="129"/>
        <v/>
      </c>
      <c r="CD60" s="47" t="str">
        <f t="shared" si="129"/>
        <v/>
      </c>
      <c r="CE60" s="47" t="str">
        <f t="shared" si="129"/>
        <v/>
      </c>
      <c r="CF60" s="47" t="str">
        <f t="shared" si="129"/>
        <v/>
      </c>
      <c r="CG60" s="47" t="str">
        <f t="shared" si="129"/>
        <v/>
      </c>
      <c r="CH60" s="47" t="str">
        <f t="shared" si="129"/>
        <v/>
      </c>
      <c r="CI60" s="47" t="str">
        <f t="shared" si="129"/>
        <v/>
      </c>
      <c r="CJ60" s="47" t="str">
        <f t="shared" si="129"/>
        <v/>
      </c>
      <c r="CK60" s="47" t="str">
        <f t="shared" si="129"/>
        <v/>
      </c>
      <c r="CL60" s="47" t="str">
        <f t="shared" si="129"/>
        <v/>
      </c>
      <c r="CM60" s="47" t="str">
        <f t="shared" si="129"/>
        <v/>
      </c>
      <c r="CN60" s="47" t="str">
        <f t="shared" si="133"/>
        <v/>
      </c>
      <c r="CO60" s="47" t="str">
        <f t="shared" si="133"/>
        <v/>
      </c>
      <c r="CP60" s="47" t="str">
        <f t="shared" si="133"/>
        <v/>
      </c>
      <c r="CQ60" s="47" t="str">
        <f t="shared" si="133"/>
        <v/>
      </c>
      <c r="CR60" s="47" t="str">
        <f t="shared" si="133"/>
        <v/>
      </c>
      <c r="CS60" s="47" t="str">
        <f t="shared" si="133"/>
        <v/>
      </c>
      <c r="CT60" s="47" t="str">
        <f t="shared" si="133"/>
        <v/>
      </c>
      <c r="CU60" s="47" t="str">
        <f t="shared" si="133"/>
        <v/>
      </c>
      <c r="CV60" s="47" t="str">
        <f t="shared" si="133"/>
        <v/>
      </c>
      <c r="CW60" s="47" t="str">
        <f t="shared" si="133"/>
        <v/>
      </c>
      <c r="CX60" s="47" t="str">
        <f t="shared" si="133"/>
        <v/>
      </c>
      <c r="CY60" s="47" t="str">
        <f t="shared" si="133"/>
        <v/>
      </c>
      <c r="CZ60" s="47" t="str">
        <f t="shared" si="133"/>
        <v/>
      </c>
      <c r="DA60" s="47" t="str">
        <f t="shared" si="133"/>
        <v/>
      </c>
      <c r="DB60" s="47" t="str">
        <f t="shared" si="133"/>
        <v/>
      </c>
      <c r="DC60" s="47" t="str">
        <f t="shared" si="133"/>
        <v/>
      </c>
      <c r="DD60" s="47" t="str">
        <f t="shared" si="134"/>
        <v/>
      </c>
      <c r="DE60" s="47" t="str">
        <f t="shared" si="134"/>
        <v/>
      </c>
      <c r="DF60" s="47" t="str">
        <f t="shared" si="134"/>
        <v/>
      </c>
      <c r="DG60" s="47" t="str">
        <f t="shared" si="134"/>
        <v/>
      </c>
      <c r="DH60" s="47" t="str">
        <f t="shared" si="134"/>
        <v/>
      </c>
      <c r="DI60" s="47" t="str">
        <f t="shared" si="134"/>
        <v/>
      </c>
      <c r="DJ60" s="47" t="str">
        <f t="shared" si="134"/>
        <v/>
      </c>
      <c r="DK60" s="47" t="str">
        <f t="shared" si="134"/>
        <v/>
      </c>
      <c r="DL60" s="47" t="str">
        <f t="shared" si="134"/>
        <v/>
      </c>
      <c r="DM60" s="47" t="str">
        <f t="shared" si="134"/>
        <v/>
      </c>
      <c r="DN60" s="47" t="str">
        <f t="shared" si="134"/>
        <v/>
      </c>
      <c r="DO60" s="47" t="str">
        <f t="shared" si="134"/>
        <v/>
      </c>
      <c r="DP60" s="47" t="str">
        <f t="shared" si="134"/>
        <v/>
      </c>
      <c r="DQ60" s="47" t="str">
        <f t="shared" si="134"/>
        <v/>
      </c>
      <c r="DR60" s="47" t="str">
        <f t="shared" si="134"/>
        <v/>
      </c>
      <c r="DS60" s="47" t="str">
        <f t="shared" si="134"/>
        <v/>
      </c>
      <c r="DT60" s="47" t="str">
        <f t="shared" si="130"/>
        <v/>
      </c>
      <c r="DU60" s="47" t="str">
        <f t="shared" si="130"/>
        <v/>
      </c>
      <c r="DV60" s="47" t="str">
        <f t="shared" si="130"/>
        <v/>
      </c>
      <c r="DW60" s="47" t="str">
        <f t="shared" si="130"/>
        <v/>
      </c>
      <c r="DX60" s="47" t="str">
        <f t="shared" si="130"/>
        <v/>
      </c>
      <c r="DY60" s="47" t="str">
        <f t="shared" si="130"/>
        <v/>
      </c>
      <c r="DZ60" s="179" t="str">
        <f t="shared" si="35"/>
        <v/>
      </c>
      <c r="EA60" s="47" t="str">
        <f t="shared" si="127"/>
        <v/>
      </c>
      <c r="EB60" s="47" t="str">
        <f t="shared" si="127"/>
        <v/>
      </c>
      <c r="EC60" s="47" t="str">
        <f t="shared" si="127"/>
        <v/>
      </c>
      <c r="ED60" s="47" t="str">
        <f t="shared" si="127"/>
        <v/>
      </c>
      <c r="EE60" s="47" t="str">
        <f t="shared" si="127"/>
        <v/>
      </c>
      <c r="EF60" s="47" t="str">
        <f t="shared" si="127"/>
        <v/>
      </c>
      <c r="EG60" s="47" t="str">
        <f t="shared" si="127"/>
        <v/>
      </c>
      <c r="EH60" s="47" t="str">
        <f t="shared" si="127"/>
        <v/>
      </c>
      <c r="EI60" s="47" t="str">
        <f t="shared" si="127"/>
        <v/>
      </c>
      <c r="EJ60" s="47" t="str">
        <f t="shared" si="127"/>
        <v/>
      </c>
      <c r="EK60" s="47" t="str">
        <f t="shared" si="127"/>
        <v/>
      </c>
      <c r="EL60" s="47" t="str">
        <f t="shared" si="127"/>
        <v/>
      </c>
      <c r="EM60" s="47" t="str">
        <f t="shared" si="127"/>
        <v/>
      </c>
      <c r="EN60" s="47" t="str">
        <f t="shared" si="127"/>
        <v/>
      </c>
      <c r="EO60" s="47" t="str">
        <f t="shared" si="127"/>
        <v/>
      </c>
      <c r="EP60" s="47" t="str">
        <f t="shared" si="127"/>
        <v/>
      </c>
      <c r="EQ60" s="47" t="str">
        <f t="shared" si="128"/>
        <v/>
      </c>
      <c r="ER60" s="47" t="str">
        <f t="shared" si="128"/>
        <v/>
      </c>
      <c r="ES60" s="47" t="str">
        <f t="shared" si="128"/>
        <v/>
      </c>
      <c r="ET60" s="47" t="str">
        <f t="shared" si="128"/>
        <v/>
      </c>
      <c r="EU60" s="47" t="str">
        <f t="shared" si="128"/>
        <v/>
      </c>
      <c r="EV60" s="47" t="str">
        <f t="shared" si="128"/>
        <v/>
      </c>
      <c r="EW60" s="47" t="str">
        <f t="shared" si="128"/>
        <v/>
      </c>
      <c r="EX60" s="47" t="str">
        <f t="shared" si="128"/>
        <v/>
      </c>
      <c r="EY60" s="47" t="str">
        <f t="shared" si="128"/>
        <v/>
      </c>
      <c r="EZ60" s="47" t="str">
        <f t="shared" si="128"/>
        <v/>
      </c>
      <c r="FA60" s="47" t="str">
        <f t="shared" si="128"/>
        <v/>
      </c>
      <c r="FB60" s="47" t="str">
        <f t="shared" si="128"/>
        <v/>
      </c>
      <c r="FC60" s="47" t="str">
        <f t="shared" si="128"/>
        <v/>
      </c>
      <c r="FD60" s="47" t="str">
        <f t="shared" si="128"/>
        <v/>
      </c>
      <c r="FE60" s="47" t="str">
        <f t="shared" si="126"/>
        <v/>
      </c>
      <c r="FF60" s="47" t="str">
        <f t="shared" si="117"/>
        <v/>
      </c>
      <c r="FG60" s="47" t="str">
        <f t="shared" si="117"/>
        <v/>
      </c>
      <c r="FH60" s="47" t="str">
        <f t="shared" si="117"/>
        <v/>
      </c>
      <c r="FI60" s="47" t="str">
        <f t="shared" si="117"/>
        <v/>
      </c>
      <c r="FJ60" s="47" t="str">
        <f t="shared" si="117"/>
        <v/>
      </c>
      <c r="FK60" s="47" t="str">
        <f t="shared" si="117"/>
        <v/>
      </c>
      <c r="FL60" s="47" t="str">
        <f t="shared" si="117"/>
        <v/>
      </c>
      <c r="FM60" s="47" t="str">
        <f t="shared" si="117"/>
        <v/>
      </c>
      <c r="FN60" s="47" t="str">
        <f t="shared" si="117"/>
        <v/>
      </c>
      <c r="FO60" s="47" t="str">
        <f t="shared" si="117"/>
        <v/>
      </c>
      <c r="FP60" s="47" t="str">
        <f t="shared" si="117"/>
        <v/>
      </c>
      <c r="FQ60" s="47" t="str">
        <f t="shared" si="106"/>
        <v/>
      </c>
      <c r="FR60" s="47" t="str">
        <f t="shared" si="106"/>
        <v/>
      </c>
      <c r="FS60" s="47" t="str">
        <f t="shared" si="106"/>
        <v/>
      </c>
      <c r="FT60" s="47" t="str">
        <f t="shared" si="106"/>
        <v/>
      </c>
      <c r="FU60" s="47" t="str">
        <f t="shared" si="106"/>
        <v/>
      </c>
      <c r="FV60" s="47" t="str">
        <f t="shared" si="106"/>
        <v/>
      </c>
      <c r="FW60" s="47" t="str">
        <f t="shared" si="106"/>
        <v/>
      </c>
      <c r="FX60" s="47" t="str">
        <f t="shared" si="106"/>
        <v/>
      </c>
      <c r="FY60" s="47" t="str">
        <f t="shared" si="106"/>
        <v/>
      </c>
      <c r="FZ60" s="47" t="str">
        <f t="shared" si="106"/>
        <v/>
      </c>
      <c r="GA60" s="47" t="str">
        <f t="shared" si="106"/>
        <v/>
      </c>
      <c r="GB60" s="47" t="str">
        <f t="shared" si="106"/>
        <v/>
      </c>
      <c r="GC60" s="47" t="str">
        <f t="shared" si="106"/>
        <v/>
      </c>
      <c r="GD60" s="47" t="str">
        <f t="shared" si="106"/>
        <v/>
      </c>
      <c r="GE60" s="47" t="str">
        <f t="shared" si="106"/>
        <v/>
      </c>
      <c r="GF60" s="47" t="str">
        <f t="shared" si="106"/>
        <v/>
      </c>
      <c r="GG60" s="47" t="str">
        <f t="shared" si="107"/>
        <v/>
      </c>
      <c r="GH60" s="47" t="str">
        <f t="shared" si="107"/>
        <v/>
      </c>
      <c r="GI60" s="47" t="str">
        <f t="shared" si="107"/>
        <v/>
      </c>
      <c r="GJ60" s="47" t="str">
        <f t="shared" si="107"/>
        <v/>
      </c>
      <c r="GK60" s="47" t="str">
        <f t="shared" si="107"/>
        <v/>
      </c>
      <c r="GL60" s="47" t="str">
        <f t="shared" si="107"/>
        <v/>
      </c>
      <c r="GM60" s="47" t="str">
        <f t="shared" si="107"/>
        <v/>
      </c>
      <c r="GN60" s="47" t="str">
        <f t="shared" si="107"/>
        <v/>
      </c>
      <c r="GO60" s="47" t="str">
        <f t="shared" si="107"/>
        <v/>
      </c>
      <c r="GP60" s="47" t="str">
        <f t="shared" si="107"/>
        <v/>
      </c>
      <c r="GQ60" s="47" t="str">
        <f t="shared" si="107"/>
        <v/>
      </c>
      <c r="GR60" s="47" t="str">
        <f t="shared" si="107"/>
        <v/>
      </c>
      <c r="GS60" s="47" t="str">
        <f t="shared" si="107"/>
        <v/>
      </c>
      <c r="GT60" s="47" t="str">
        <f t="shared" si="107"/>
        <v/>
      </c>
      <c r="GU60" s="47" t="str">
        <f t="shared" si="107"/>
        <v/>
      </c>
      <c r="GV60" s="47" t="str">
        <f t="shared" si="107"/>
        <v/>
      </c>
      <c r="GW60" s="47" t="str">
        <f t="shared" si="108"/>
        <v/>
      </c>
      <c r="GX60" s="47" t="str">
        <f t="shared" si="108"/>
        <v/>
      </c>
      <c r="GY60" s="47" t="str">
        <f t="shared" si="108"/>
        <v/>
      </c>
      <c r="GZ60" s="47" t="str">
        <f t="shared" si="108"/>
        <v/>
      </c>
      <c r="HA60" s="47" t="str">
        <f t="shared" si="108"/>
        <v/>
      </c>
      <c r="HB60" s="47" t="str">
        <f t="shared" si="108"/>
        <v/>
      </c>
      <c r="HC60" s="47" t="str">
        <f t="shared" si="108"/>
        <v/>
      </c>
      <c r="HD60" s="47" t="str">
        <f t="shared" si="108"/>
        <v/>
      </c>
      <c r="HE60" s="47" t="str">
        <f t="shared" si="108"/>
        <v/>
      </c>
      <c r="HF60" s="47" t="str">
        <f t="shared" si="108"/>
        <v/>
      </c>
      <c r="HG60" s="47" t="str">
        <f t="shared" si="108"/>
        <v/>
      </c>
      <c r="HH60" s="47" t="str">
        <f t="shared" si="108"/>
        <v/>
      </c>
      <c r="HI60" s="47" t="str">
        <f t="shared" si="108"/>
        <v/>
      </c>
      <c r="HJ60" s="47" t="str">
        <f t="shared" si="108"/>
        <v/>
      </c>
      <c r="HK60" s="47" t="str">
        <f t="shared" si="108"/>
        <v/>
      </c>
      <c r="HL60" s="47" t="str">
        <f t="shared" si="108"/>
        <v/>
      </c>
      <c r="HM60" s="47" t="str">
        <f t="shared" si="109"/>
        <v/>
      </c>
      <c r="HN60" s="47" t="str">
        <f t="shared" si="109"/>
        <v/>
      </c>
      <c r="HO60" s="47" t="str">
        <f t="shared" si="109"/>
        <v/>
      </c>
      <c r="HP60" s="47" t="str">
        <f t="shared" si="77"/>
        <v/>
      </c>
      <c r="HQ60" s="47" t="str">
        <f t="shared" si="77"/>
        <v/>
      </c>
      <c r="HR60" s="47" t="str">
        <f t="shared" si="46"/>
        <v/>
      </c>
      <c r="HS60" s="47" t="str">
        <f t="shared" si="16"/>
        <v/>
      </c>
      <c r="HT60" s="47" t="str">
        <f t="shared" si="16"/>
        <v/>
      </c>
      <c r="HU60" s="47" t="str">
        <f t="shared" si="16"/>
        <v/>
      </c>
      <c r="HV60" s="47" t="str">
        <f t="shared" si="16"/>
        <v/>
      </c>
      <c r="HW60" s="165" t="e">
        <f t="shared" si="104"/>
        <v>#N/A</v>
      </c>
      <c r="HX60" s="165" t="e">
        <f t="shared" si="104"/>
        <v>#N/A</v>
      </c>
      <c r="HY60" s="165" t="e">
        <f t="shared" si="104"/>
        <v>#N/A</v>
      </c>
      <c r="HZ60" s="165" t="e">
        <f t="shared" si="104"/>
        <v>#N/A</v>
      </c>
      <c r="IA60" s="165" t="e">
        <f t="shared" si="103"/>
        <v>#N/A</v>
      </c>
      <c r="IB60" s="165" t="e">
        <f t="shared" si="103"/>
        <v>#N/A</v>
      </c>
      <c r="IC60" s="165" t="e">
        <f t="shared" si="103"/>
        <v>#N/A</v>
      </c>
      <c r="ID60" s="165" t="e">
        <f t="shared" si="103"/>
        <v>#N/A</v>
      </c>
      <c r="IE60" s="165" t="e">
        <f t="shared" si="103"/>
        <v>#N/A</v>
      </c>
      <c r="IF60" s="165" t="e">
        <f t="shared" si="103"/>
        <v>#N/A</v>
      </c>
      <c r="IG60" s="165" t="e">
        <f t="shared" si="103"/>
        <v>#N/A</v>
      </c>
      <c r="IH60" s="165" t="e">
        <f t="shared" si="103"/>
        <v>#N/A</v>
      </c>
      <c r="II60" s="165" t="e">
        <f t="shared" si="103"/>
        <v>#N/A</v>
      </c>
      <c r="IJ60" s="165" t="e">
        <f t="shared" si="103"/>
        <v>#N/A</v>
      </c>
      <c r="IK60" s="165" t="e">
        <f t="shared" si="103"/>
        <v>#N/A</v>
      </c>
      <c r="IL60" s="165" t="e">
        <f t="shared" si="103"/>
        <v>#N/A</v>
      </c>
      <c r="IM60" s="165" t="e">
        <f t="shared" si="103"/>
        <v>#N/A</v>
      </c>
      <c r="IN60" s="165" t="e">
        <f t="shared" si="103"/>
        <v>#N/A</v>
      </c>
      <c r="IO60" s="165" t="e">
        <f t="shared" si="103"/>
        <v>#N/A</v>
      </c>
      <c r="IP60" s="165" t="e">
        <f t="shared" si="110"/>
        <v>#N/A</v>
      </c>
      <c r="IQ60" s="165" t="e">
        <f t="shared" si="110"/>
        <v>#N/A</v>
      </c>
      <c r="IR60" s="165" t="e">
        <f t="shared" si="110"/>
        <v>#N/A</v>
      </c>
      <c r="IS60" s="165" t="e">
        <f t="shared" si="110"/>
        <v>#N/A</v>
      </c>
      <c r="IT60" s="165" t="e">
        <f t="shared" si="110"/>
        <v>#N/A</v>
      </c>
      <c r="IU60" s="165" t="e">
        <f t="shared" si="110"/>
        <v>#N/A</v>
      </c>
      <c r="IV60" s="165" t="e">
        <f t="shared" si="110"/>
        <v>#N/A</v>
      </c>
      <c r="IW60" s="165" t="e">
        <f t="shared" si="110"/>
        <v>#N/A</v>
      </c>
      <c r="IX60" s="165" t="e">
        <f t="shared" si="110"/>
        <v>#N/A</v>
      </c>
      <c r="IY60" s="165" t="e">
        <f t="shared" si="110"/>
        <v>#N/A</v>
      </c>
      <c r="IZ60" s="165" t="e">
        <f t="shared" si="110"/>
        <v>#N/A</v>
      </c>
      <c r="JA60" s="165" t="e">
        <f t="shared" si="110"/>
        <v>#N/A</v>
      </c>
      <c r="JB60" s="165" t="e">
        <f t="shared" si="110"/>
        <v>#N/A</v>
      </c>
      <c r="JC60" s="165" t="e">
        <f t="shared" si="110"/>
        <v>#N/A</v>
      </c>
      <c r="JD60" s="165" t="e">
        <f t="shared" si="110"/>
        <v>#N/A</v>
      </c>
      <c r="JE60" s="165" t="e">
        <f t="shared" si="118"/>
        <v>#N/A</v>
      </c>
      <c r="JF60" s="165" t="e">
        <f t="shared" si="118"/>
        <v>#N/A</v>
      </c>
      <c r="JG60" s="165" t="e">
        <f t="shared" si="118"/>
        <v>#N/A</v>
      </c>
      <c r="JH60" s="165" t="e">
        <f t="shared" si="118"/>
        <v>#N/A</v>
      </c>
      <c r="JI60" s="165" t="e">
        <f t="shared" si="118"/>
        <v>#N/A</v>
      </c>
      <c r="JJ60" s="165" t="e">
        <f t="shared" si="118"/>
        <v>#N/A</v>
      </c>
      <c r="JK60" s="165" t="e">
        <f t="shared" si="118"/>
        <v>#N/A</v>
      </c>
      <c r="JL60" s="165" t="e">
        <f t="shared" si="118"/>
        <v>#N/A</v>
      </c>
      <c r="JM60" s="165" t="e">
        <f t="shared" si="118"/>
        <v>#N/A</v>
      </c>
      <c r="JN60" s="165" t="e">
        <f t="shared" si="118"/>
        <v>#N/A</v>
      </c>
      <c r="JO60" s="165" t="e">
        <f t="shared" si="118"/>
        <v>#N/A</v>
      </c>
      <c r="JP60" s="165" t="e">
        <f t="shared" si="118"/>
        <v>#N/A</v>
      </c>
      <c r="JQ60" s="165" t="e">
        <f t="shared" si="118"/>
        <v>#N/A</v>
      </c>
      <c r="JR60" s="165" t="e">
        <f t="shared" si="118"/>
        <v>#N/A</v>
      </c>
      <c r="JS60" s="165" t="e">
        <f t="shared" si="118"/>
        <v>#N/A</v>
      </c>
      <c r="JT60" s="165" t="e">
        <f t="shared" si="111"/>
        <v>#N/A</v>
      </c>
      <c r="JU60" s="165" t="e">
        <f t="shared" si="111"/>
        <v>#N/A</v>
      </c>
      <c r="JV60" s="165" t="e">
        <f t="shared" si="111"/>
        <v>#N/A</v>
      </c>
      <c r="JW60" s="165" t="e">
        <f t="shared" si="111"/>
        <v>#N/A</v>
      </c>
      <c r="JX60" s="165" t="e">
        <f t="shared" si="111"/>
        <v>#N/A</v>
      </c>
      <c r="JY60" s="165" t="e">
        <f t="shared" si="111"/>
        <v>#N/A</v>
      </c>
      <c r="JZ60" s="165" t="e">
        <f t="shared" si="111"/>
        <v>#N/A</v>
      </c>
      <c r="KA60" s="165" t="e">
        <f t="shared" si="111"/>
        <v>#N/A</v>
      </c>
      <c r="KB60" s="165" t="e">
        <f t="shared" si="111"/>
        <v>#N/A</v>
      </c>
      <c r="KC60" s="165" t="e">
        <f t="shared" si="111"/>
        <v>#N/A</v>
      </c>
      <c r="KD60" s="165" t="e">
        <f t="shared" si="111"/>
        <v>#N/A</v>
      </c>
      <c r="KE60" s="165" t="e">
        <f t="shared" si="111"/>
        <v>#N/A</v>
      </c>
      <c r="KF60" s="165" t="e">
        <f t="shared" si="111"/>
        <v>#N/A</v>
      </c>
      <c r="KG60" s="165" t="e">
        <f t="shared" si="111"/>
        <v>#N/A</v>
      </c>
      <c r="KH60" s="165" t="e">
        <f t="shared" si="111"/>
        <v>#N/A</v>
      </c>
      <c r="KI60" s="165" t="e">
        <f t="shared" si="111"/>
        <v>#N/A</v>
      </c>
      <c r="KJ60" s="165" t="e">
        <f t="shared" si="119"/>
        <v>#N/A</v>
      </c>
      <c r="KK60" s="165" t="e">
        <f t="shared" si="119"/>
        <v>#N/A</v>
      </c>
      <c r="KL60" s="165" t="e">
        <f t="shared" si="119"/>
        <v>#N/A</v>
      </c>
      <c r="KM60" s="165" t="e">
        <f t="shared" si="119"/>
        <v>#N/A</v>
      </c>
      <c r="KN60" s="165" t="e">
        <f t="shared" si="119"/>
        <v>#N/A</v>
      </c>
      <c r="KO60" s="165" t="e">
        <f t="shared" si="119"/>
        <v>#N/A</v>
      </c>
      <c r="KP60" s="165" t="e">
        <f t="shared" si="119"/>
        <v>#N/A</v>
      </c>
      <c r="KQ60" s="165" t="e">
        <f t="shared" si="119"/>
        <v>#N/A</v>
      </c>
      <c r="KR60" s="165" t="e">
        <f t="shared" si="119"/>
        <v>#N/A</v>
      </c>
      <c r="KS60" s="165" t="e">
        <f t="shared" si="119"/>
        <v>#N/A</v>
      </c>
      <c r="KT60" s="165" t="e">
        <f t="shared" si="119"/>
        <v>#N/A</v>
      </c>
      <c r="KU60" s="165" t="e">
        <f t="shared" si="119"/>
        <v>#N/A</v>
      </c>
      <c r="KV60" s="165" t="e">
        <f t="shared" si="119"/>
        <v>#N/A</v>
      </c>
      <c r="KW60" s="165" t="e">
        <f t="shared" si="119"/>
        <v>#N/A</v>
      </c>
      <c r="KX60" s="165" t="e">
        <f t="shared" si="119"/>
        <v>#N/A</v>
      </c>
      <c r="KY60" s="165" t="e">
        <f t="shared" si="119"/>
        <v>#N/A</v>
      </c>
      <c r="KZ60" s="165" t="e">
        <f t="shared" si="112"/>
        <v>#N/A</v>
      </c>
      <c r="LA60" s="165" t="e">
        <f t="shared" si="112"/>
        <v>#N/A</v>
      </c>
      <c r="LB60" s="165" t="e">
        <f t="shared" si="112"/>
        <v>#N/A</v>
      </c>
      <c r="LC60" s="165" t="e">
        <f t="shared" si="112"/>
        <v>#N/A</v>
      </c>
      <c r="LD60" s="165" t="e">
        <f t="shared" si="112"/>
        <v>#N/A</v>
      </c>
      <c r="LE60" s="165" t="e">
        <f t="shared" si="112"/>
        <v>#N/A</v>
      </c>
      <c r="LF60" s="165" t="e">
        <f t="shared" si="112"/>
        <v>#N/A</v>
      </c>
      <c r="LG60" s="165" t="e">
        <f t="shared" si="112"/>
        <v>#N/A</v>
      </c>
      <c r="LH60" s="165" t="e">
        <f t="shared" si="112"/>
        <v>#N/A</v>
      </c>
      <c r="LI60" s="165" t="e">
        <f t="shared" si="112"/>
        <v>#N/A</v>
      </c>
      <c r="LJ60" s="165" t="e">
        <f t="shared" si="112"/>
        <v>#N/A</v>
      </c>
      <c r="LK60" s="165" t="e">
        <f t="shared" si="112"/>
        <v>#N/A</v>
      </c>
      <c r="LL60" s="165" t="e">
        <f t="shared" si="112"/>
        <v>#N/A</v>
      </c>
      <c r="LM60" s="165" t="e">
        <f t="shared" si="112"/>
        <v>#N/A</v>
      </c>
      <c r="LN60" s="165" t="e">
        <f t="shared" si="112"/>
        <v>#N/A</v>
      </c>
      <c r="LO60" s="165" t="e">
        <f t="shared" si="120"/>
        <v>#N/A</v>
      </c>
      <c r="LP60" s="165" t="e">
        <f t="shared" si="120"/>
        <v>#N/A</v>
      </c>
      <c r="LQ60" s="165" t="e">
        <f t="shared" si="121"/>
        <v>#N/A</v>
      </c>
      <c r="LR60" s="165" t="e">
        <f t="shared" si="121"/>
        <v>#N/A</v>
      </c>
      <c r="LS60" s="165" t="e">
        <f t="shared" si="121"/>
        <v>#N/A</v>
      </c>
      <c r="LT60" s="165" t="e">
        <f t="shared" si="121"/>
        <v>#N/A</v>
      </c>
      <c r="LU60" s="165" t="e">
        <f t="shared" si="121"/>
        <v>#N/A</v>
      </c>
      <c r="LV60" s="165" t="e">
        <f t="shared" si="121"/>
        <v>#N/A</v>
      </c>
      <c r="LW60" s="165" t="e">
        <f t="shared" si="121"/>
        <v>#N/A</v>
      </c>
      <c r="LX60" s="165" t="e">
        <f t="shared" si="121"/>
        <v>#N/A</v>
      </c>
      <c r="LY60" s="165" t="e">
        <f t="shared" si="121"/>
        <v>#N/A</v>
      </c>
      <c r="LZ60" s="165" t="e">
        <f t="shared" si="121"/>
        <v>#N/A</v>
      </c>
      <c r="MA60" s="165" t="e">
        <f t="shared" si="121"/>
        <v>#N/A</v>
      </c>
      <c r="MB60" s="165" t="e">
        <f t="shared" si="121"/>
        <v>#N/A</v>
      </c>
      <c r="MC60" s="165" t="e">
        <f t="shared" si="121"/>
        <v>#N/A</v>
      </c>
      <c r="MD60" s="165" t="e">
        <f t="shared" si="121"/>
        <v>#N/A</v>
      </c>
      <c r="ME60" s="165" t="e">
        <f t="shared" si="121"/>
        <v>#N/A</v>
      </c>
      <c r="MF60" s="165" t="e">
        <f t="shared" si="113"/>
        <v>#N/A</v>
      </c>
      <c r="MG60" s="165" t="e">
        <f t="shared" si="113"/>
        <v>#N/A</v>
      </c>
      <c r="MH60" s="165" t="e">
        <f t="shared" si="113"/>
        <v>#N/A</v>
      </c>
      <c r="MI60" s="165" t="e">
        <f t="shared" si="113"/>
        <v>#N/A</v>
      </c>
      <c r="MJ60" s="165" t="e">
        <f t="shared" si="113"/>
        <v>#N/A</v>
      </c>
      <c r="MK60" s="165" t="e">
        <f t="shared" si="113"/>
        <v>#N/A</v>
      </c>
      <c r="ML60" s="165" t="e">
        <f t="shared" si="113"/>
        <v>#N/A</v>
      </c>
      <c r="MM60" s="165" t="e">
        <f t="shared" si="113"/>
        <v>#N/A</v>
      </c>
      <c r="MN60" s="165" t="e">
        <f t="shared" si="113"/>
        <v>#N/A</v>
      </c>
      <c r="MO60" s="165" t="e">
        <f t="shared" si="113"/>
        <v>#N/A</v>
      </c>
      <c r="MP60" s="165" t="e">
        <f t="shared" si="113"/>
        <v>#N/A</v>
      </c>
      <c r="MQ60" s="165" t="e">
        <f t="shared" si="113"/>
        <v>#N/A</v>
      </c>
      <c r="MR60" s="165" t="e">
        <f t="shared" si="113"/>
        <v>#N/A</v>
      </c>
      <c r="MS60" s="165" t="e">
        <f t="shared" si="113"/>
        <v>#N/A</v>
      </c>
      <c r="MT60" s="165" t="e">
        <f t="shared" si="113"/>
        <v>#N/A</v>
      </c>
      <c r="MU60" s="165" t="e">
        <f t="shared" si="113"/>
        <v>#N/A</v>
      </c>
      <c r="MV60" s="165" t="e">
        <f t="shared" si="122"/>
        <v>#N/A</v>
      </c>
      <c r="MW60" s="165" t="e">
        <f t="shared" si="122"/>
        <v>#N/A</v>
      </c>
      <c r="MX60" s="165" t="e">
        <f t="shared" si="122"/>
        <v>#N/A</v>
      </c>
      <c r="MY60" s="165" t="e">
        <f t="shared" si="122"/>
        <v>#N/A</v>
      </c>
      <c r="MZ60" s="165" t="e">
        <f t="shared" si="122"/>
        <v>#N/A</v>
      </c>
      <c r="NA60" s="165" t="e">
        <f t="shared" si="122"/>
        <v>#N/A</v>
      </c>
      <c r="NB60" s="165" t="e">
        <f t="shared" si="122"/>
        <v>#N/A</v>
      </c>
      <c r="NC60" s="165" t="e">
        <f t="shared" si="122"/>
        <v>#N/A</v>
      </c>
      <c r="ND60" s="165" t="e">
        <f t="shared" si="122"/>
        <v>#N/A</v>
      </c>
      <c r="NE60" s="165" t="e">
        <f t="shared" si="122"/>
        <v>#N/A</v>
      </c>
      <c r="NF60" s="165" t="e">
        <f t="shared" si="122"/>
        <v>#N/A</v>
      </c>
      <c r="NG60" s="165" t="e">
        <f t="shared" si="122"/>
        <v>#N/A</v>
      </c>
      <c r="NH60" s="165" t="e">
        <f t="shared" si="122"/>
        <v>#N/A</v>
      </c>
      <c r="NI60" s="165" t="e">
        <f t="shared" si="122"/>
        <v>#N/A</v>
      </c>
      <c r="NJ60" s="165" t="e">
        <f t="shared" si="122"/>
        <v>#N/A</v>
      </c>
      <c r="NK60" s="165" t="e">
        <f t="shared" si="122"/>
        <v>#N/A</v>
      </c>
      <c r="NL60" s="165" t="e">
        <f t="shared" si="114"/>
        <v>#N/A</v>
      </c>
      <c r="NM60" s="165" t="e">
        <f t="shared" si="114"/>
        <v>#N/A</v>
      </c>
      <c r="NN60" s="165" t="e">
        <f t="shared" si="114"/>
        <v>#N/A</v>
      </c>
      <c r="NO60" s="165" t="e">
        <f t="shared" si="114"/>
        <v>#N/A</v>
      </c>
      <c r="NP60" s="165" t="e">
        <f t="shared" si="114"/>
        <v>#N/A</v>
      </c>
      <c r="NQ60" s="165" t="e">
        <f t="shared" si="114"/>
        <v>#N/A</v>
      </c>
      <c r="NR60" s="165" t="e">
        <f t="shared" si="114"/>
        <v>#N/A</v>
      </c>
      <c r="NS60" s="165" t="e">
        <f t="shared" si="114"/>
        <v>#N/A</v>
      </c>
      <c r="NT60" s="165" t="e">
        <f t="shared" si="114"/>
        <v>#N/A</v>
      </c>
      <c r="NU60" s="165" t="e">
        <f t="shared" si="114"/>
        <v>#N/A</v>
      </c>
      <c r="NV60" s="165" t="e">
        <f t="shared" si="114"/>
        <v>#N/A</v>
      </c>
      <c r="NW60" s="165" t="e">
        <f t="shared" si="114"/>
        <v>#N/A</v>
      </c>
      <c r="NX60" s="165" t="e">
        <f t="shared" si="114"/>
        <v>#N/A</v>
      </c>
      <c r="NY60" s="165" t="e">
        <f t="shared" si="114"/>
        <v>#N/A</v>
      </c>
      <c r="NZ60" s="165" t="e">
        <f t="shared" si="114"/>
        <v>#N/A</v>
      </c>
      <c r="OA60" s="165" t="e">
        <f t="shared" si="123"/>
        <v>#N/A</v>
      </c>
      <c r="OB60" s="165" t="e">
        <f t="shared" si="123"/>
        <v>#N/A</v>
      </c>
      <c r="OC60" s="165" t="e">
        <f t="shared" si="124"/>
        <v>#N/A</v>
      </c>
      <c r="OD60" s="165" t="e">
        <f t="shared" si="124"/>
        <v>#N/A</v>
      </c>
      <c r="OE60" s="165" t="e">
        <f t="shared" si="124"/>
        <v>#N/A</v>
      </c>
      <c r="OF60" s="165" t="e">
        <f t="shared" si="124"/>
        <v>#N/A</v>
      </c>
      <c r="OG60" s="165" t="e">
        <f t="shared" si="124"/>
        <v>#N/A</v>
      </c>
      <c r="OH60" s="165" t="e">
        <f t="shared" si="124"/>
        <v>#N/A</v>
      </c>
      <c r="OI60" s="165" t="e">
        <f t="shared" si="124"/>
        <v>#N/A</v>
      </c>
      <c r="OJ60" s="165" t="e">
        <f t="shared" si="124"/>
        <v>#N/A</v>
      </c>
      <c r="OK60" s="165" t="e">
        <f t="shared" si="124"/>
        <v>#N/A</v>
      </c>
      <c r="OL60" s="165" t="e">
        <f t="shared" si="124"/>
        <v>#N/A</v>
      </c>
      <c r="OM60" s="165" t="e">
        <f t="shared" si="124"/>
        <v>#N/A</v>
      </c>
      <c r="ON60" s="165" t="e">
        <f t="shared" si="124"/>
        <v>#N/A</v>
      </c>
      <c r="OO60" s="165" t="e">
        <f t="shared" si="124"/>
        <v>#N/A</v>
      </c>
      <c r="OP60" s="165" t="e">
        <f t="shared" si="124"/>
        <v>#N/A</v>
      </c>
      <c r="OQ60" s="165" t="e">
        <f t="shared" si="124"/>
        <v>#N/A</v>
      </c>
      <c r="OR60" s="165" t="e">
        <f t="shared" si="115"/>
        <v>#N/A</v>
      </c>
      <c r="OS60" s="165" t="e">
        <f t="shared" si="115"/>
        <v>#N/A</v>
      </c>
      <c r="OT60" s="165" t="e">
        <f t="shared" si="115"/>
        <v>#N/A</v>
      </c>
      <c r="OU60" s="165" t="e">
        <f t="shared" si="115"/>
        <v>#N/A</v>
      </c>
      <c r="OV60" s="165" t="e">
        <f t="shared" si="115"/>
        <v>#N/A</v>
      </c>
      <c r="OW60" s="165" t="e">
        <f t="shared" si="115"/>
        <v>#N/A</v>
      </c>
      <c r="OX60" s="165" t="e">
        <f t="shared" si="115"/>
        <v>#N/A</v>
      </c>
      <c r="OY60" s="165" t="e">
        <f t="shared" si="115"/>
        <v>#N/A</v>
      </c>
      <c r="OZ60" s="165" t="e">
        <f t="shared" si="115"/>
        <v>#N/A</v>
      </c>
      <c r="PA60" s="165" t="e">
        <f t="shared" si="115"/>
        <v>#N/A</v>
      </c>
      <c r="PB60" s="165" t="e">
        <f t="shared" si="115"/>
        <v>#N/A</v>
      </c>
      <c r="PC60" s="165" t="e">
        <f t="shared" si="115"/>
        <v>#N/A</v>
      </c>
      <c r="PD60" s="165" t="e">
        <f t="shared" si="115"/>
        <v>#N/A</v>
      </c>
      <c r="PE60" s="165" t="e">
        <f t="shared" si="115"/>
        <v>#N/A</v>
      </c>
      <c r="PF60" s="165" t="e">
        <f t="shared" si="115"/>
        <v>#N/A</v>
      </c>
      <c r="PG60" s="165" t="e">
        <f t="shared" si="115"/>
        <v>#N/A</v>
      </c>
      <c r="PH60" s="165" t="e">
        <f t="shared" si="125"/>
        <v>#N/A</v>
      </c>
      <c r="PI60" s="165" t="e">
        <f t="shared" si="125"/>
        <v>#N/A</v>
      </c>
      <c r="PJ60" s="165" t="e">
        <f t="shared" si="125"/>
        <v>#N/A</v>
      </c>
      <c r="PK60" s="165" t="e">
        <f t="shared" si="125"/>
        <v>#N/A</v>
      </c>
      <c r="PL60" s="165" t="e">
        <f t="shared" si="125"/>
        <v>#N/A</v>
      </c>
      <c r="PM60" s="165" t="e">
        <f t="shared" si="125"/>
        <v>#N/A</v>
      </c>
      <c r="PN60" s="165" t="e">
        <f t="shared" si="125"/>
        <v>#N/A</v>
      </c>
      <c r="PO60" s="165" t="e">
        <f t="shared" si="125"/>
        <v>#N/A</v>
      </c>
    </row>
    <row r="61" spans="1:431" hidden="1" x14ac:dyDescent="0.45">
      <c r="A61" s="362"/>
      <c r="B61" s="368" t="str">
        <f>IF($R61="","",ROUND(_xlfn.NORM.INV(ABS(VLOOKUP($T$1,VLookups!$A$43:$B$44,2,FALSE)-B$2),$N61,$R61),0))</f>
        <v/>
      </c>
      <c r="C61" s="374" t="str">
        <f t="shared" si="36"/>
        <v/>
      </c>
      <c r="D61" s="375" t="str">
        <f t="shared" si="37"/>
        <v/>
      </c>
      <c r="E61" s="105"/>
      <c r="F61" s="113"/>
      <c r="G61" s="118" t="str">
        <f t="shared" si="30"/>
        <v/>
      </c>
      <c r="H61" s="91"/>
      <c r="I61" s="118" t="str">
        <f t="shared" si="31"/>
        <v/>
      </c>
      <c r="J61" s="113"/>
      <c r="K61" s="106"/>
      <c r="L61" s="120" t="str">
        <f t="shared" si="0"/>
        <v/>
      </c>
      <c r="M61" s="120" t="str">
        <f t="shared" si="1"/>
        <v/>
      </c>
      <c r="N61" s="71" t="str">
        <f t="shared" si="32"/>
        <v/>
      </c>
      <c r="O61" s="23"/>
      <c r="P61" s="55"/>
      <c r="Q61" s="298"/>
      <c r="R61" s="72" t="str">
        <f>IF(AND(G61&gt;0,H61&gt;0,I61&gt;0),IF(ISBLANK(Q61),IF(ISBLANK(O61),"",(I61-G61)*VLOOKUP(O61,VLookups!$A$4:$B$13,2,FALSE)),Q61),"")</f>
        <v/>
      </c>
      <c r="S61" s="73" t="str">
        <f t="shared" si="2"/>
        <v/>
      </c>
      <c r="T61" s="91"/>
      <c r="U61" s="265" t="str">
        <f>IF(AND(T61&gt;0,H61&gt;0,NOT(R61="")),ABS(VLOOKUP($T$1,VLookups!$A$43:$B$44,2,FALSE)-_xlfn.NORM.DIST(T61,N61,R61,TRUE)),"")</f>
        <v/>
      </c>
      <c r="V61" s="90" t="str">
        <f>IF(AND($G61&gt;0,$H61&gt;0,$I61&gt;0,NOT(ISBLANK($O61))),_xlfn.NORM.INV(ABS(VLOOKUP($T$1,VLookups!$A$43:$B$44,2,FALSE)-V$3),$N61,$R61),"")</f>
        <v/>
      </c>
      <c r="W61" s="89" t="str">
        <f>IF(AND($G61&gt;0,$H61&gt;0,$I61&gt;0,NOT(ISBLANK($O61))),_xlfn.NORM.INV(ABS(VLOOKUP($T$1,VLookups!$A$43:$B$44,2,FALSE)-W$3),$N61,$R61),"")</f>
        <v/>
      </c>
      <c r="X61" s="90" t="str">
        <f>IF(AND($G61&gt;0,$H61&gt;0,$I61&gt;0,NOT(ISBLANK($O61))),_xlfn.NORM.INV(ABS(VLOOKUP($T$1,VLookups!$A$43:$B$44,2,FALSE)-X$3),$N61,$R61),"")</f>
        <v/>
      </c>
      <c r="Y61" s="89" t="str">
        <f>IF(AND($G61&gt;0,$H61&gt;0,$I61&gt;0,NOT(ISBLANK($O61))),_xlfn.NORM.INV(ABS(VLOOKUP($T$1,VLookups!$A$43:$B$44,2,FALSE)-Y$3),$N61,$R61),"")</f>
        <v/>
      </c>
      <c r="Z61" s="90" t="str">
        <f>IF(AND($G61&gt;0,$H61&gt;0,$I61&gt;0,NOT(ISBLANK($O61))),_xlfn.NORM.INV(ABS(VLOOKUP($T$1,VLookups!$A$43:$B$44,2,FALSE)-Z$3),$N61,$R61),"")</f>
        <v/>
      </c>
      <c r="AA61" s="89" t="str">
        <f>IF(AND($G61&gt;0,$H61&gt;0,$I61&gt;0,NOT(ISBLANK($O61))),_xlfn.NORM.INV(ABS(VLOOKUP($T$1,VLookups!$A$43:$B$44,2,FALSE)-AA$3),$N61,$R61),"")</f>
        <v/>
      </c>
      <c r="AB61" s="5"/>
      <c r="AC61" s="164" t="str">
        <f t="shared" si="33"/>
        <v/>
      </c>
      <c r="AD61" s="47" t="str">
        <f t="shared" si="135"/>
        <v/>
      </c>
      <c r="AE61" s="47" t="str">
        <f t="shared" si="135"/>
        <v/>
      </c>
      <c r="AF61" s="47" t="str">
        <f t="shared" si="135"/>
        <v/>
      </c>
      <c r="AG61" s="47" t="str">
        <f t="shared" si="135"/>
        <v/>
      </c>
      <c r="AH61" s="47" t="str">
        <f t="shared" si="135"/>
        <v/>
      </c>
      <c r="AI61" s="47" t="str">
        <f t="shared" si="135"/>
        <v/>
      </c>
      <c r="AJ61" s="47" t="str">
        <f t="shared" si="135"/>
        <v/>
      </c>
      <c r="AK61" s="47" t="str">
        <f t="shared" si="135"/>
        <v/>
      </c>
      <c r="AL61" s="47" t="str">
        <f t="shared" si="135"/>
        <v/>
      </c>
      <c r="AM61" s="47" t="str">
        <f t="shared" si="135"/>
        <v/>
      </c>
      <c r="AN61" s="47" t="str">
        <f t="shared" si="135"/>
        <v/>
      </c>
      <c r="AO61" s="47" t="str">
        <f t="shared" si="135"/>
        <v/>
      </c>
      <c r="AP61" s="47" t="str">
        <f t="shared" si="135"/>
        <v/>
      </c>
      <c r="AQ61" s="47" t="str">
        <f t="shared" si="135"/>
        <v/>
      </c>
      <c r="AR61" s="47" t="str">
        <f t="shared" si="135"/>
        <v/>
      </c>
      <c r="AS61" s="47" t="str">
        <f t="shared" si="135"/>
        <v/>
      </c>
      <c r="AT61" s="47" t="str">
        <f t="shared" si="131"/>
        <v/>
      </c>
      <c r="AU61" s="47" t="str">
        <f t="shared" si="131"/>
        <v/>
      </c>
      <c r="AV61" s="47" t="str">
        <f t="shared" si="131"/>
        <v/>
      </c>
      <c r="AW61" s="47" t="str">
        <f t="shared" si="131"/>
        <v/>
      </c>
      <c r="AX61" s="47" t="str">
        <f t="shared" si="131"/>
        <v/>
      </c>
      <c r="AY61" s="47" t="str">
        <f t="shared" si="131"/>
        <v/>
      </c>
      <c r="AZ61" s="47" t="str">
        <f t="shared" si="131"/>
        <v/>
      </c>
      <c r="BA61" s="47" t="str">
        <f t="shared" si="131"/>
        <v/>
      </c>
      <c r="BB61" s="47" t="str">
        <f t="shared" si="131"/>
        <v/>
      </c>
      <c r="BC61" s="47" t="str">
        <f t="shared" si="131"/>
        <v/>
      </c>
      <c r="BD61" s="47" t="str">
        <f t="shared" si="131"/>
        <v/>
      </c>
      <c r="BE61" s="47" t="str">
        <f t="shared" si="131"/>
        <v/>
      </c>
      <c r="BF61" s="47" t="str">
        <f t="shared" si="131"/>
        <v/>
      </c>
      <c r="BG61" s="47" t="str">
        <f t="shared" si="131"/>
        <v/>
      </c>
      <c r="BH61" s="47" t="str">
        <f t="shared" si="131"/>
        <v/>
      </c>
      <c r="BI61" s="47" t="str">
        <f t="shared" si="132"/>
        <v/>
      </c>
      <c r="BJ61" s="47" t="str">
        <f t="shared" si="132"/>
        <v/>
      </c>
      <c r="BK61" s="47" t="str">
        <f t="shared" si="132"/>
        <v/>
      </c>
      <c r="BL61" s="47" t="str">
        <f t="shared" si="132"/>
        <v/>
      </c>
      <c r="BM61" s="47" t="str">
        <f t="shared" si="132"/>
        <v/>
      </c>
      <c r="BN61" s="47" t="str">
        <f t="shared" si="132"/>
        <v/>
      </c>
      <c r="BO61" s="47" t="str">
        <f t="shared" si="132"/>
        <v/>
      </c>
      <c r="BP61" s="47" t="str">
        <f t="shared" si="132"/>
        <v/>
      </c>
      <c r="BQ61" s="47" t="str">
        <f t="shared" si="132"/>
        <v/>
      </c>
      <c r="BR61" s="47" t="str">
        <f t="shared" si="132"/>
        <v/>
      </c>
      <c r="BS61" s="47" t="str">
        <f t="shared" si="132"/>
        <v/>
      </c>
      <c r="BT61" s="47" t="str">
        <f t="shared" si="132"/>
        <v/>
      </c>
      <c r="BU61" s="47" t="str">
        <f t="shared" si="132"/>
        <v/>
      </c>
      <c r="BV61" s="47" t="str">
        <f t="shared" si="132"/>
        <v/>
      </c>
      <c r="BW61" s="47" t="str">
        <f t="shared" si="132"/>
        <v/>
      </c>
      <c r="BX61" s="47" t="str">
        <f t="shared" si="132"/>
        <v/>
      </c>
      <c r="BY61" s="47" t="str">
        <f t="shared" si="129"/>
        <v/>
      </c>
      <c r="BZ61" s="47" t="str">
        <f t="shared" si="129"/>
        <v/>
      </c>
      <c r="CA61" s="47" t="str">
        <f t="shared" si="129"/>
        <v/>
      </c>
      <c r="CB61" s="47" t="str">
        <f t="shared" si="129"/>
        <v/>
      </c>
      <c r="CC61" s="47" t="str">
        <f t="shared" si="129"/>
        <v/>
      </c>
      <c r="CD61" s="47" t="str">
        <f t="shared" si="129"/>
        <v/>
      </c>
      <c r="CE61" s="47" t="str">
        <f t="shared" si="129"/>
        <v/>
      </c>
      <c r="CF61" s="47" t="str">
        <f t="shared" si="129"/>
        <v/>
      </c>
      <c r="CG61" s="47" t="str">
        <f t="shared" si="129"/>
        <v/>
      </c>
      <c r="CH61" s="47" t="str">
        <f t="shared" si="129"/>
        <v/>
      </c>
      <c r="CI61" s="47" t="str">
        <f t="shared" si="129"/>
        <v/>
      </c>
      <c r="CJ61" s="47" t="str">
        <f t="shared" si="129"/>
        <v/>
      </c>
      <c r="CK61" s="47" t="str">
        <f t="shared" si="129"/>
        <v/>
      </c>
      <c r="CL61" s="47" t="str">
        <f t="shared" si="129"/>
        <v/>
      </c>
      <c r="CM61" s="47" t="str">
        <f t="shared" si="129"/>
        <v/>
      </c>
      <c r="CN61" s="47" t="str">
        <f t="shared" si="133"/>
        <v/>
      </c>
      <c r="CO61" s="47" t="str">
        <f t="shared" si="133"/>
        <v/>
      </c>
      <c r="CP61" s="47" t="str">
        <f t="shared" si="133"/>
        <v/>
      </c>
      <c r="CQ61" s="47" t="str">
        <f t="shared" si="133"/>
        <v/>
      </c>
      <c r="CR61" s="47" t="str">
        <f t="shared" si="133"/>
        <v/>
      </c>
      <c r="CS61" s="47" t="str">
        <f t="shared" si="133"/>
        <v/>
      </c>
      <c r="CT61" s="47" t="str">
        <f t="shared" si="133"/>
        <v/>
      </c>
      <c r="CU61" s="47" t="str">
        <f t="shared" si="133"/>
        <v/>
      </c>
      <c r="CV61" s="47" t="str">
        <f t="shared" si="133"/>
        <v/>
      </c>
      <c r="CW61" s="47" t="str">
        <f t="shared" si="133"/>
        <v/>
      </c>
      <c r="CX61" s="47" t="str">
        <f t="shared" si="133"/>
        <v/>
      </c>
      <c r="CY61" s="47" t="str">
        <f t="shared" si="133"/>
        <v/>
      </c>
      <c r="CZ61" s="47" t="str">
        <f t="shared" si="133"/>
        <v/>
      </c>
      <c r="DA61" s="47" t="str">
        <f t="shared" si="133"/>
        <v/>
      </c>
      <c r="DB61" s="47" t="str">
        <f t="shared" si="133"/>
        <v/>
      </c>
      <c r="DC61" s="47" t="str">
        <f t="shared" si="133"/>
        <v/>
      </c>
      <c r="DD61" s="47" t="str">
        <f t="shared" si="134"/>
        <v/>
      </c>
      <c r="DE61" s="47" t="str">
        <f t="shared" si="134"/>
        <v/>
      </c>
      <c r="DF61" s="47" t="str">
        <f t="shared" si="134"/>
        <v/>
      </c>
      <c r="DG61" s="47" t="str">
        <f t="shared" si="134"/>
        <v/>
      </c>
      <c r="DH61" s="47" t="str">
        <f t="shared" si="134"/>
        <v/>
      </c>
      <c r="DI61" s="47" t="str">
        <f t="shared" si="134"/>
        <v/>
      </c>
      <c r="DJ61" s="47" t="str">
        <f t="shared" si="134"/>
        <v/>
      </c>
      <c r="DK61" s="47" t="str">
        <f t="shared" si="134"/>
        <v/>
      </c>
      <c r="DL61" s="47" t="str">
        <f t="shared" si="134"/>
        <v/>
      </c>
      <c r="DM61" s="47" t="str">
        <f t="shared" si="134"/>
        <v/>
      </c>
      <c r="DN61" s="47" t="str">
        <f t="shared" si="134"/>
        <v/>
      </c>
      <c r="DO61" s="47" t="str">
        <f t="shared" si="134"/>
        <v/>
      </c>
      <c r="DP61" s="47" t="str">
        <f t="shared" si="134"/>
        <v/>
      </c>
      <c r="DQ61" s="47" t="str">
        <f t="shared" si="134"/>
        <v/>
      </c>
      <c r="DR61" s="47" t="str">
        <f t="shared" si="134"/>
        <v/>
      </c>
      <c r="DS61" s="47" t="str">
        <f t="shared" si="134"/>
        <v/>
      </c>
      <c r="DT61" s="47" t="str">
        <f t="shared" si="130"/>
        <v/>
      </c>
      <c r="DU61" s="47" t="str">
        <f t="shared" si="130"/>
        <v/>
      </c>
      <c r="DV61" s="47" t="str">
        <f t="shared" si="130"/>
        <v/>
      </c>
      <c r="DW61" s="47" t="str">
        <f t="shared" si="130"/>
        <v/>
      </c>
      <c r="DX61" s="47" t="str">
        <f t="shared" si="130"/>
        <v/>
      </c>
      <c r="DY61" s="47" t="str">
        <f t="shared" si="130"/>
        <v/>
      </c>
      <c r="DZ61" s="179" t="str">
        <f t="shared" si="35"/>
        <v/>
      </c>
      <c r="EA61" s="47" t="str">
        <f t="shared" si="127"/>
        <v/>
      </c>
      <c r="EB61" s="47" t="str">
        <f t="shared" si="127"/>
        <v/>
      </c>
      <c r="EC61" s="47" t="str">
        <f t="shared" si="127"/>
        <v/>
      </c>
      <c r="ED61" s="47" t="str">
        <f t="shared" si="127"/>
        <v/>
      </c>
      <c r="EE61" s="47" t="str">
        <f t="shared" si="127"/>
        <v/>
      </c>
      <c r="EF61" s="47" t="str">
        <f t="shared" si="127"/>
        <v/>
      </c>
      <c r="EG61" s="47" t="str">
        <f t="shared" si="127"/>
        <v/>
      </c>
      <c r="EH61" s="47" t="str">
        <f t="shared" si="127"/>
        <v/>
      </c>
      <c r="EI61" s="47" t="str">
        <f t="shared" si="127"/>
        <v/>
      </c>
      <c r="EJ61" s="47" t="str">
        <f t="shared" si="127"/>
        <v/>
      </c>
      <c r="EK61" s="47" t="str">
        <f t="shared" si="127"/>
        <v/>
      </c>
      <c r="EL61" s="47" t="str">
        <f t="shared" si="127"/>
        <v/>
      </c>
      <c r="EM61" s="47" t="str">
        <f t="shared" si="127"/>
        <v/>
      </c>
      <c r="EN61" s="47" t="str">
        <f t="shared" si="127"/>
        <v/>
      </c>
      <c r="EO61" s="47" t="str">
        <f t="shared" si="127"/>
        <v/>
      </c>
      <c r="EP61" s="47" t="str">
        <f t="shared" si="127"/>
        <v/>
      </c>
      <c r="EQ61" s="47" t="str">
        <f t="shared" si="128"/>
        <v/>
      </c>
      <c r="ER61" s="47" t="str">
        <f t="shared" si="128"/>
        <v/>
      </c>
      <c r="ES61" s="47" t="str">
        <f t="shared" si="128"/>
        <v/>
      </c>
      <c r="ET61" s="47" t="str">
        <f t="shared" si="128"/>
        <v/>
      </c>
      <c r="EU61" s="47" t="str">
        <f t="shared" si="128"/>
        <v/>
      </c>
      <c r="EV61" s="47" t="str">
        <f t="shared" si="128"/>
        <v/>
      </c>
      <c r="EW61" s="47" t="str">
        <f t="shared" si="128"/>
        <v/>
      </c>
      <c r="EX61" s="47" t="str">
        <f t="shared" si="128"/>
        <v/>
      </c>
      <c r="EY61" s="47" t="str">
        <f t="shared" si="128"/>
        <v/>
      </c>
      <c r="EZ61" s="47" t="str">
        <f t="shared" si="128"/>
        <v/>
      </c>
      <c r="FA61" s="47" t="str">
        <f t="shared" si="128"/>
        <v/>
      </c>
      <c r="FB61" s="47" t="str">
        <f t="shared" si="128"/>
        <v/>
      </c>
      <c r="FC61" s="47" t="str">
        <f t="shared" si="128"/>
        <v/>
      </c>
      <c r="FD61" s="47" t="str">
        <f t="shared" si="128"/>
        <v/>
      </c>
      <c r="FE61" s="47" t="str">
        <f t="shared" si="126"/>
        <v/>
      </c>
      <c r="FF61" s="47" t="str">
        <f t="shared" si="117"/>
        <v/>
      </c>
      <c r="FG61" s="47" t="str">
        <f t="shared" si="117"/>
        <v/>
      </c>
      <c r="FH61" s="47" t="str">
        <f t="shared" si="117"/>
        <v/>
      </c>
      <c r="FI61" s="47" t="str">
        <f t="shared" si="117"/>
        <v/>
      </c>
      <c r="FJ61" s="47" t="str">
        <f t="shared" si="117"/>
        <v/>
      </c>
      <c r="FK61" s="47" t="str">
        <f t="shared" si="117"/>
        <v/>
      </c>
      <c r="FL61" s="47" t="str">
        <f t="shared" si="117"/>
        <v/>
      </c>
      <c r="FM61" s="47" t="str">
        <f t="shared" si="117"/>
        <v/>
      </c>
      <c r="FN61" s="47" t="str">
        <f t="shared" si="117"/>
        <v/>
      </c>
      <c r="FO61" s="47" t="str">
        <f t="shared" si="117"/>
        <v/>
      </c>
      <c r="FP61" s="47" t="str">
        <f t="shared" si="117"/>
        <v/>
      </c>
      <c r="FQ61" s="47" t="str">
        <f t="shared" si="106"/>
        <v/>
      </c>
      <c r="FR61" s="47" t="str">
        <f t="shared" si="106"/>
        <v/>
      </c>
      <c r="FS61" s="47" t="str">
        <f t="shared" si="106"/>
        <v/>
      </c>
      <c r="FT61" s="47" t="str">
        <f t="shared" si="106"/>
        <v/>
      </c>
      <c r="FU61" s="47" t="str">
        <f t="shared" si="106"/>
        <v/>
      </c>
      <c r="FV61" s="47" t="str">
        <f t="shared" si="106"/>
        <v/>
      </c>
      <c r="FW61" s="47" t="str">
        <f t="shared" si="106"/>
        <v/>
      </c>
      <c r="FX61" s="47" t="str">
        <f t="shared" si="106"/>
        <v/>
      </c>
      <c r="FY61" s="47" t="str">
        <f t="shared" si="106"/>
        <v/>
      </c>
      <c r="FZ61" s="47" t="str">
        <f t="shared" si="106"/>
        <v/>
      </c>
      <c r="GA61" s="47" t="str">
        <f t="shared" si="106"/>
        <v/>
      </c>
      <c r="GB61" s="47" t="str">
        <f t="shared" si="106"/>
        <v/>
      </c>
      <c r="GC61" s="47" t="str">
        <f t="shared" si="106"/>
        <v/>
      </c>
      <c r="GD61" s="47" t="str">
        <f t="shared" si="106"/>
        <v/>
      </c>
      <c r="GE61" s="47" t="str">
        <f t="shared" si="106"/>
        <v/>
      </c>
      <c r="GF61" s="47" t="str">
        <f t="shared" si="106"/>
        <v/>
      </c>
      <c r="GG61" s="47" t="str">
        <f t="shared" si="107"/>
        <v/>
      </c>
      <c r="GH61" s="47" t="str">
        <f t="shared" si="107"/>
        <v/>
      </c>
      <c r="GI61" s="47" t="str">
        <f t="shared" si="107"/>
        <v/>
      </c>
      <c r="GJ61" s="47" t="str">
        <f t="shared" si="107"/>
        <v/>
      </c>
      <c r="GK61" s="47" t="str">
        <f t="shared" si="107"/>
        <v/>
      </c>
      <c r="GL61" s="47" t="str">
        <f t="shared" si="107"/>
        <v/>
      </c>
      <c r="GM61" s="47" t="str">
        <f t="shared" si="107"/>
        <v/>
      </c>
      <c r="GN61" s="47" t="str">
        <f t="shared" si="107"/>
        <v/>
      </c>
      <c r="GO61" s="47" t="str">
        <f t="shared" si="107"/>
        <v/>
      </c>
      <c r="GP61" s="47" t="str">
        <f t="shared" si="107"/>
        <v/>
      </c>
      <c r="GQ61" s="47" t="str">
        <f t="shared" si="107"/>
        <v/>
      </c>
      <c r="GR61" s="47" t="str">
        <f t="shared" si="107"/>
        <v/>
      </c>
      <c r="GS61" s="47" t="str">
        <f t="shared" si="107"/>
        <v/>
      </c>
      <c r="GT61" s="47" t="str">
        <f t="shared" si="107"/>
        <v/>
      </c>
      <c r="GU61" s="47" t="str">
        <f t="shared" si="107"/>
        <v/>
      </c>
      <c r="GV61" s="47" t="str">
        <f t="shared" si="107"/>
        <v/>
      </c>
      <c r="GW61" s="47" t="str">
        <f t="shared" si="108"/>
        <v/>
      </c>
      <c r="GX61" s="47" t="str">
        <f t="shared" si="108"/>
        <v/>
      </c>
      <c r="GY61" s="47" t="str">
        <f t="shared" si="108"/>
        <v/>
      </c>
      <c r="GZ61" s="47" t="str">
        <f t="shared" si="108"/>
        <v/>
      </c>
      <c r="HA61" s="47" t="str">
        <f t="shared" si="108"/>
        <v/>
      </c>
      <c r="HB61" s="47" t="str">
        <f t="shared" si="108"/>
        <v/>
      </c>
      <c r="HC61" s="47" t="str">
        <f t="shared" si="108"/>
        <v/>
      </c>
      <c r="HD61" s="47" t="str">
        <f t="shared" si="108"/>
        <v/>
      </c>
      <c r="HE61" s="47" t="str">
        <f t="shared" si="108"/>
        <v/>
      </c>
      <c r="HF61" s="47" t="str">
        <f t="shared" si="108"/>
        <v/>
      </c>
      <c r="HG61" s="47" t="str">
        <f t="shared" si="108"/>
        <v/>
      </c>
      <c r="HH61" s="47" t="str">
        <f t="shared" si="108"/>
        <v/>
      </c>
      <c r="HI61" s="47" t="str">
        <f t="shared" si="108"/>
        <v/>
      </c>
      <c r="HJ61" s="47" t="str">
        <f t="shared" si="108"/>
        <v/>
      </c>
      <c r="HK61" s="47" t="str">
        <f t="shared" si="108"/>
        <v/>
      </c>
      <c r="HL61" s="47" t="str">
        <f t="shared" si="108"/>
        <v/>
      </c>
      <c r="HM61" s="47" t="str">
        <f t="shared" si="109"/>
        <v/>
      </c>
      <c r="HN61" s="47" t="str">
        <f t="shared" si="109"/>
        <v/>
      </c>
      <c r="HO61" s="47" t="str">
        <f t="shared" si="109"/>
        <v/>
      </c>
      <c r="HP61" s="47" t="str">
        <f t="shared" si="77"/>
        <v/>
      </c>
      <c r="HQ61" s="47" t="str">
        <f t="shared" si="77"/>
        <v/>
      </c>
      <c r="HR61" s="47" t="str">
        <f t="shared" si="46"/>
        <v/>
      </c>
      <c r="HS61" s="47" t="str">
        <f t="shared" si="16"/>
        <v/>
      </c>
      <c r="HT61" s="47" t="str">
        <f t="shared" si="16"/>
        <v/>
      </c>
      <c r="HU61" s="47" t="str">
        <f t="shared" si="16"/>
        <v/>
      </c>
      <c r="HV61" s="47" t="str">
        <f t="shared" si="16"/>
        <v/>
      </c>
      <c r="HW61" s="165" t="e">
        <f t="shared" si="104"/>
        <v>#N/A</v>
      </c>
      <c r="HX61" s="165" t="e">
        <f t="shared" si="104"/>
        <v>#N/A</v>
      </c>
      <c r="HY61" s="165" t="e">
        <f t="shared" si="104"/>
        <v>#N/A</v>
      </c>
      <c r="HZ61" s="165" t="e">
        <f t="shared" si="104"/>
        <v>#N/A</v>
      </c>
      <c r="IA61" s="165" t="e">
        <f t="shared" si="103"/>
        <v>#N/A</v>
      </c>
      <c r="IB61" s="165" t="e">
        <f t="shared" si="103"/>
        <v>#N/A</v>
      </c>
      <c r="IC61" s="165" t="e">
        <f t="shared" si="103"/>
        <v>#N/A</v>
      </c>
      <c r="ID61" s="165" t="e">
        <f t="shared" si="103"/>
        <v>#N/A</v>
      </c>
      <c r="IE61" s="165" t="e">
        <f t="shared" si="103"/>
        <v>#N/A</v>
      </c>
      <c r="IF61" s="165" t="e">
        <f t="shared" si="103"/>
        <v>#N/A</v>
      </c>
      <c r="IG61" s="165" t="e">
        <f t="shared" si="103"/>
        <v>#N/A</v>
      </c>
      <c r="IH61" s="165" t="e">
        <f t="shared" si="103"/>
        <v>#N/A</v>
      </c>
      <c r="II61" s="165" t="e">
        <f t="shared" si="103"/>
        <v>#N/A</v>
      </c>
      <c r="IJ61" s="165" t="e">
        <f t="shared" si="103"/>
        <v>#N/A</v>
      </c>
      <c r="IK61" s="165" t="e">
        <f t="shared" si="103"/>
        <v>#N/A</v>
      </c>
      <c r="IL61" s="165" t="e">
        <f t="shared" si="103"/>
        <v>#N/A</v>
      </c>
      <c r="IM61" s="165" t="e">
        <f t="shared" si="103"/>
        <v>#N/A</v>
      </c>
      <c r="IN61" s="165" t="e">
        <f t="shared" si="103"/>
        <v>#N/A</v>
      </c>
      <c r="IO61" s="165" t="e">
        <f t="shared" si="103"/>
        <v>#N/A</v>
      </c>
      <c r="IP61" s="165" t="e">
        <f t="shared" si="110"/>
        <v>#N/A</v>
      </c>
      <c r="IQ61" s="165" t="e">
        <f t="shared" si="110"/>
        <v>#N/A</v>
      </c>
      <c r="IR61" s="165" t="e">
        <f t="shared" si="110"/>
        <v>#N/A</v>
      </c>
      <c r="IS61" s="165" t="e">
        <f t="shared" si="110"/>
        <v>#N/A</v>
      </c>
      <c r="IT61" s="165" t="e">
        <f t="shared" si="110"/>
        <v>#N/A</v>
      </c>
      <c r="IU61" s="165" t="e">
        <f t="shared" si="110"/>
        <v>#N/A</v>
      </c>
      <c r="IV61" s="165" t="e">
        <f t="shared" si="110"/>
        <v>#N/A</v>
      </c>
      <c r="IW61" s="165" t="e">
        <f t="shared" si="110"/>
        <v>#N/A</v>
      </c>
      <c r="IX61" s="165" t="e">
        <f t="shared" si="110"/>
        <v>#N/A</v>
      </c>
      <c r="IY61" s="165" t="e">
        <f t="shared" si="110"/>
        <v>#N/A</v>
      </c>
      <c r="IZ61" s="165" t="e">
        <f t="shared" si="110"/>
        <v>#N/A</v>
      </c>
      <c r="JA61" s="165" t="e">
        <f t="shared" si="110"/>
        <v>#N/A</v>
      </c>
      <c r="JB61" s="165" t="e">
        <f t="shared" si="110"/>
        <v>#N/A</v>
      </c>
      <c r="JC61" s="165" t="e">
        <f t="shared" si="110"/>
        <v>#N/A</v>
      </c>
      <c r="JD61" s="165" t="e">
        <f t="shared" si="110"/>
        <v>#N/A</v>
      </c>
      <c r="JE61" s="165" t="e">
        <f t="shared" si="118"/>
        <v>#N/A</v>
      </c>
      <c r="JF61" s="165" t="e">
        <f t="shared" si="118"/>
        <v>#N/A</v>
      </c>
      <c r="JG61" s="165" t="e">
        <f t="shared" si="118"/>
        <v>#N/A</v>
      </c>
      <c r="JH61" s="165" t="e">
        <f t="shared" si="118"/>
        <v>#N/A</v>
      </c>
      <c r="JI61" s="165" t="e">
        <f t="shared" si="118"/>
        <v>#N/A</v>
      </c>
      <c r="JJ61" s="165" t="e">
        <f t="shared" si="118"/>
        <v>#N/A</v>
      </c>
      <c r="JK61" s="165" t="e">
        <f t="shared" si="118"/>
        <v>#N/A</v>
      </c>
      <c r="JL61" s="165" t="e">
        <f t="shared" si="118"/>
        <v>#N/A</v>
      </c>
      <c r="JM61" s="165" t="e">
        <f t="shared" si="118"/>
        <v>#N/A</v>
      </c>
      <c r="JN61" s="165" t="e">
        <f t="shared" si="118"/>
        <v>#N/A</v>
      </c>
      <c r="JO61" s="165" t="e">
        <f t="shared" si="118"/>
        <v>#N/A</v>
      </c>
      <c r="JP61" s="165" t="e">
        <f t="shared" si="118"/>
        <v>#N/A</v>
      </c>
      <c r="JQ61" s="165" t="e">
        <f t="shared" si="118"/>
        <v>#N/A</v>
      </c>
      <c r="JR61" s="165" t="e">
        <f t="shared" si="118"/>
        <v>#N/A</v>
      </c>
      <c r="JS61" s="165" t="e">
        <f t="shared" si="118"/>
        <v>#N/A</v>
      </c>
      <c r="JT61" s="165" t="e">
        <f t="shared" si="111"/>
        <v>#N/A</v>
      </c>
      <c r="JU61" s="165" t="e">
        <f t="shared" si="111"/>
        <v>#N/A</v>
      </c>
      <c r="JV61" s="165" t="e">
        <f t="shared" si="111"/>
        <v>#N/A</v>
      </c>
      <c r="JW61" s="165" t="e">
        <f t="shared" si="111"/>
        <v>#N/A</v>
      </c>
      <c r="JX61" s="165" t="e">
        <f t="shared" si="111"/>
        <v>#N/A</v>
      </c>
      <c r="JY61" s="165" t="e">
        <f t="shared" si="111"/>
        <v>#N/A</v>
      </c>
      <c r="JZ61" s="165" t="e">
        <f t="shared" si="111"/>
        <v>#N/A</v>
      </c>
      <c r="KA61" s="165" t="e">
        <f t="shared" si="111"/>
        <v>#N/A</v>
      </c>
      <c r="KB61" s="165" t="e">
        <f t="shared" si="111"/>
        <v>#N/A</v>
      </c>
      <c r="KC61" s="165" t="e">
        <f t="shared" si="111"/>
        <v>#N/A</v>
      </c>
      <c r="KD61" s="165" t="e">
        <f t="shared" si="111"/>
        <v>#N/A</v>
      </c>
      <c r="KE61" s="165" t="e">
        <f t="shared" si="111"/>
        <v>#N/A</v>
      </c>
      <c r="KF61" s="165" t="e">
        <f t="shared" si="111"/>
        <v>#N/A</v>
      </c>
      <c r="KG61" s="165" t="e">
        <f t="shared" si="111"/>
        <v>#N/A</v>
      </c>
      <c r="KH61" s="165" t="e">
        <f t="shared" si="111"/>
        <v>#N/A</v>
      </c>
      <c r="KI61" s="165" t="e">
        <f t="shared" si="111"/>
        <v>#N/A</v>
      </c>
      <c r="KJ61" s="165" t="e">
        <f t="shared" si="119"/>
        <v>#N/A</v>
      </c>
      <c r="KK61" s="165" t="e">
        <f t="shared" si="119"/>
        <v>#N/A</v>
      </c>
      <c r="KL61" s="165" t="e">
        <f t="shared" si="119"/>
        <v>#N/A</v>
      </c>
      <c r="KM61" s="165" t="e">
        <f t="shared" si="119"/>
        <v>#N/A</v>
      </c>
      <c r="KN61" s="165" t="e">
        <f t="shared" si="119"/>
        <v>#N/A</v>
      </c>
      <c r="KO61" s="165" t="e">
        <f t="shared" si="119"/>
        <v>#N/A</v>
      </c>
      <c r="KP61" s="165" t="e">
        <f t="shared" si="119"/>
        <v>#N/A</v>
      </c>
      <c r="KQ61" s="165" t="e">
        <f t="shared" si="119"/>
        <v>#N/A</v>
      </c>
      <c r="KR61" s="165" t="e">
        <f t="shared" si="119"/>
        <v>#N/A</v>
      </c>
      <c r="KS61" s="165" t="e">
        <f t="shared" si="119"/>
        <v>#N/A</v>
      </c>
      <c r="KT61" s="165" t="e">
        <f t="shared" si="119"/>
        <v>#N/A</v>
      </c>
      <c r="KU61" s="165" t="e">
        <f t="shared" si="119"/>
        <v>#N/A</v>
      </c>
      <c r="KV61" s="165" t="e">
        <f t="shared" si="119"/>
        <v>#N/A</v>
      </c>
      <c r="KW61" s="165" t="e">
        <f t="shared" si="119"/>
        <v>#N/A</v>
      </c>
      <c r="KX61" s="165" t="e">
        <f t="shared" si="119"/>
        <v>#N/A</v>
      </c>
      <c r="KY61" s="165" t="e">
        <f t="shared" si="119"/>
        <v>#N/A</v>
      </c>
      <c r="KZ61" s="165" t="e">
        <f t="shared" si="112"/>
        <v>#N/A</v>
      </c>
      <c r="LA61" s="165" t="e">
        <f t="shared" si="112"/>
        <v>#N/A</v>
      </c>
      <c r="LB61" s="165" t="e">
        <f t="shared" si="112"/>
        <v>#N/A</v>
      </c>
      <c r="LC61" s="165" t="e">
        <f t="shared" si="112"/>
        <v>#N/A</v>
      </c>
      <c r="LD61" s="165" t="e">
        <f t="shared" si="112"/>
        <v>#N/A</v>
      </c>
      <c r="LE61" s="165" t="e">
        <f t="shared" si="112"/>
        <v>#N/A</v>
      </c>
      <c r="LF61" s="165" t="e">
        <f t="shared" si="112"/>
        <v>#N/A</v>
      </c>
      <c r="LG61" s="165" t="e">
        <f t="shared" si="112"/>
        <v>#N/A</v>
      </c>
      <c r="LH61" s="165" t="e">
        <f t="shared" si="112"/>
        <v>#N/A</v>
      </c>
      <c r="LI61" s="165" t="e">
        <f t="shared" si="112"/>
        <v>#N/A</v>
      </c>
      <c r="LJ61" s="165" t="e">
        <f t="shared" si="112"/>
        <v>#N/A</v>
      </c>
      <c r="LK61" s="165" t="e">
        <f t="shared" si="112"/>
        <v>#N/A</v>
      </c>
      <c r="LL61" s="165" t="e">
        <f t="shared" si="112"/>
        <v>#N/A</v>
      </c>
      <c r="LM61" s="165" t="e">
        <f t="shared" si="112"/>
        <v>#N/A</v>
      </c>
      <c r="LN61" s="165" t="e">
        <f t="shared" si="112"/>
        <v>#N/A</v>
      </c>
      <c r="LO61" s="165" t="e">
        <f t="shared" si="120"/>
        <v>#N/A</v>
      </c>
      <c r="LP61" s="165" t="e">
        <f t="shared" si="120"/>
        <v>#N/A</v>
      </c>
      <c r="LQ61" s="165" t="e">
        <f t="shared" si="121"/>
        <v>#N/A</v>
      </c>
      <c r="LR61" s="165" t="e">
        <f t="shared" si="121"/>
        <v>#N/A</v>
      </c>
      <c r="LS61" s="165" t="e">
        <f t="shared" si="121"/>
        <v>#N/A</v>
      </c>
      <c r="LT61" s="165" t="e">
        <f t="shared" si="121"/>
        <v>#N/A</v>
      </c>
      <c r="LU61" s="165" t="e">
        <f t="shared" si="121"/>
        <v>#N/A</v>
      </c>
      <c r="LV61" s="165" t="e">
        <f t="shared" si="121"/>
        <v>#N/A</v>
      </c>
      <c r="LW61" s="165" t="e">
        <f t="shared" si="121"/>
        <v>#N/A</v>
      </c>
      <c r="LX61" s="165" t="e">
        <f t="shared" si="121"/>
        <v>#N/A</v>
      </c>
      <c r="LY61" s="165" t="e">
        <f t="shared" si="121"/>
        <v>#N/A</v>
      </c>
      <c r="LZ61" s="165" t="e">
        <f t="shared" si="121"/>
        <v>#N/A</v>
      </c>
      <c r="MA61" s="165" t="e">
        <f t="shared" si="121"/>
        <v>#N/A</v>
      </c>
      <c r="MB61" s="165" t="e">
        <f t="shared" si="121"/>
        <v>#N/A</v>
      </c>
      <c r="MC61" s="165" t="e">
        <f t="shared" si="121"/>
        <v>#N/A</v>
      </c>
      <c r="MD61" s="165" t="e">
        <f t="shared" si="121"/>
        <v>#N/A</v>
      </c>
      <c r="ME61" s="165" t="e">
        <f t="shared" si="121"/>
        <v>#N/A</v>
      </c>
      <c r="MF61" s="165" t="e">
        <f t="shared" si="113"/>
        <v>#N/A</v>
      </c>
      <c r="MG61" s="165" t="e">
        <f t="shared" si="113"/>
        <v>#N/A</v>
      </c>
      <c r="MH61" s="165" t="e">
        <f t="shared" si="113"/>
        <v>#N/A</v>
      </c>
      <c r="MI61" s="165" t="e">
        <f t="shared" si="113"/>
        <v>#N/A</v>
      </c>
      <c r="MJ61" s="165" t="e">
        <f t="shared" si="113"/>
        <v>#N/A</v>
      </c>
      <c r="MK61" s="165" t="e">
        <f t="shared" si="113"/>
        <v>#N/A</v>
      </c>
      <c r="ML61" s="165" t="e">
        <f t="shared" si="113"/>
        <v>#N/A</v>
      </c>
      <c r="MM61" s="165" t="e">
        <f t="shared" si="113"/>
        <v>#N/A</v>
      </c>
      <c r="MN61" s="165" t="e">
        <f t="shared" si="113"/>
        <v>#N/A</v>
      </c>
      <c r="MO61" s="165" t="e">
        <f t="shared" si="113"/>
        <v>#N/A</v>
      </c>
      <c r="MP61" s="165" t="e">
        <f t="shared" si="113"/>
        <v>#N/A</v>
      </c>
      <c r="MQ61" s="165" t="e">
        <f t="shared" si="113"/>
        <v>#N/A</v>
      </c>
      <c r="MR61" s="165" t="e">
        <f t="shared" si="113"/>
        <v>#N/A</v>
      </c>
      <c r="MS61" s="165" t="e">
        <f t="shared" si="113"/>
        <v>#N/A</v>
      </c>
      <c r="MT61" s="165" t="e">
        <f t="shared" si="113"/>
        <v>#N/A</v>
      </c>
      <c r="MU61" s="165" t="e">
        <f t="shared" si="113"/>
        <v>#N/A</v>
      </c>
      <c r="MV61" s="165" t="e">
        <f t="shared" si="122"/>
        <v>#N/A</v>
      </c>
      <c r="MW61" s="165" t="e">
        <f t="shared" si="122"/>
        <v>#N/A</v>
      </c>
      <c r="MX61" s="165" t="e">
        <f t="shared" si="122"/>
        <v>#N/A</v>
      </c>
      <c r="MY61" s="165" t="e">
        <f t="shared" si="122"/>
        <v>#N/A</v>
      </c>
      <c r="MZ61" s="165" t="e">
        <f t="shared" si="122"/>
        <v>#N/A</v>
      </c>
      <c r="NA61" s="165" t="e">
        <f t="shared" si="122"/>
        <v>#N/A</v>
      </c>
      <c r="NB61" s="165" t="e">
        <f t="shared" si="122"/>
        <v>#N/A</v>
      </c>
      <c r="NC61" s="165" t="e">
        <f t="shared" si="122"/>
        <v>#N/A</v>
      </c>
      <c r="ND61" s="165" t="e">
        <f t="shared" si="122"/>
        <v>#N/A</v>
      </c>
      <c r="NE61" s="165" t="e">
        <f t="shared" si="122"/>
        <v>#N/A</v>
      </c>
      <c r="NF61" s="165" t="e">
        <f t="shared" si="122"/>
        <v>#N/A</v>
      </c>
      <c r="NG61" s="165" t="e">
        <f t="shared" si="122"/>
        <v>#N/A</v>
      </c>
      <c r="NH61" s="165" t="e">
        <f t="shared" si="122"/>
        <v>#N/A</v>
      </c>
      <c r="NI61" s="165" t="e">
        <f t="shared" si="122"/>
        <v>#N/A</v>
      </c>
      <c r="NJ61" s="165" t="e">
        <f t="shared" si="122"/>
        <v>#N/A</v>
      </c>
      <c r="NK61" s="165" t="e">
        <f t="shared" si="122"/>
        <v>#N/A</v>
      </c>
      <c r="NL61" s="165" t="e">
        <f t="shared" si="114"/>
        <v>#N/A</v>
      </c>
      <c r="NM61" s="165" t="e">
        <f t="shared" si="114"/>
        <v>#N/A</v>
      </c>
      <c r="NN61" s="165" t="e">
        <f t="shared" si="114"/>
        <v>#N/A</v>
      </c>
      <c r="NO61" s="165" t="e">
        <f t="shared" si="114"/>
        <v>#N/A</v>
      </c>
      <c r="NP61" s="165" t="e">
        <f t="shared" si="114"/>
        <v>#N/A</v>
      </c>
      <c r="NQ61" s="165" t="e">
        <f t="shared" si="114"/>
        <v>#N/A</v>
      </c>
      <c r="NR61" s="165" t="e">
        <f t="shared" si="114"/>
        <v>#N/A</v>
      </c>
      <c r="NS61" s="165" t="e">
        <f t="shared" si="114"/>
        <v>#N/A</v>
      </c>
      <c r="NT61" s="165" t="e">
        <f t="shared" si="114"/>
        <v>#N/A</v>
      </c>
      <c r="NU61" s="165" t="e">
        <f t="shared" si="114"/>
        <v>#N/A</v>
      </c>
      <c r="NV61" s="165" t="e">
        <f t="shared" si="114"/>
        <v>#N/A</v>
      </c>
      <c r="NW61" s="165" t="e">
        <f t="shared" si="114"/>
        <v>#N/A</v>
      </c>
      <c r="NX61" s="165" t="e">
        <f t="shared" si="114"/>
        <v>#N/A</v>
      </c>
      <c r="NY61" s="165" t="e">
        <f t="shared" si="114"/>
        <v>#N/A</v>
      </c>
      <c r="NZ61" s="165" t="e">
        <f t="shared" si="114"/>
        <v>#N/A</v>
      </c>
      <c r="OA61" s="165" t="e">
        <f t="shared" si="123"/>
        <v>#N/A</v>
      </c>
      <c r="OB61" s="165" t="e">
        <f t="shared" si="123"/>
        <v>#N/A</v>
      </c>
      <c r="OC61" s="165" t="e">
        <f t="shared" si="124"/>
        <v>#N/A</v>
      </c>
      <c r="OD61" s="165" t="e">
        <f t="shared" si="124"/>
        <v>#N/A</v>
      </c>
      <c r="OE61" s="165" t="e">
        <f t="shared" si="124"/>
        <v>#N/A</v>
      </c>
      <c r="OF61" s="165" t="e">
        <f t="shared" si="124"/>
        <v>#N/A</v>
      </c>
      <c r="OG61" s="165" t="e">
        <f t="shared" si="124"/>
        <v>#N/A</v>
      </c>
      <c r="OH61" s="165" t="e">
        <f t="shared" si="124"/>
        <v>#N/A</v>
      </c>
      <c r="OI61" s="165" t="e">
        <f t="shared" si="124"/>
        <v>#N/A</v>
      </c>
      <c r="OJ61" s="165" t="e">
        <f t="shared" si="124"/>
        <v>#N/A</v>
      </c>
      <c r="OK61" s="165" t="e">
        <f t="shared" si="124"/>
        <v>#N/A</v>
      </c>
      <c r="OL61" s="165" t="e">
        <f t="shared" si="124"/>
        <v>#N/A</v>
      </c>
      <c r="OM61" s="165" t="e">
        <f t="shared" si="124"/>
        <v>#N/A</v>
      </c>
      <c r="ON61" s="165" t="e">
        <f t="shared" si="124"/>
        <v>#N/A</v>
      </c>
      <c r="OO61" s="165" t="e">
        <f t="shared" si="124"/>
        <v>#N/A</v>
      </c>
      <c r="OP61" s="165" t="e">
        <f t="shared" si="124"/>
        <v>#N/A</v>
      </c>
      <c r="OQ61" s="165" t="e">
        <f t="shared" si="124"/>
        <v>#N/A</v>
      </c>
      <c r="OR61" s="165" t="e">
        <f t="shared" si="115"/>
        <v>#N/A</v>
      </c>
      <c r="OS61" s="165" t="e">
        <f t="shared" si="115"/>
        <v>#N/A</v>
      </c>
      <c r="OT61" s="165" t="e">
        <f t="shared" si="115"/>
        <v>#N/A</v>
      </c>
      <c r="OU61" s="165" t="e">
        <f t="shared" si="115"/>
        <v>#N/A</v>
      </c>
      <c r="OV61" s="165" t="e">
        <f t="shared" si="115"/>
        <v>#N/A</v>
      </c>
      <c r="OW61" s="165" t="e">
        <f t="shared" si="115"/>
        <v>#N/A</v>
      </c>
      <c r="OX61" s="165" t="e">
        <f t="shared" si="115"/>
        <v>#N/A</v>
      </c>
      <c r="OY61" s="165" t="e">
        <f t="shared" si="115"/>
        <v>#N/A</v>
      </c>
      <c r="OZ61" s="165" t="e">
        <f t="shared" si="115"/>
        <v>#N/A</v>
      </c>
      <c r="PA61" s="165" t="e">
        <f t="shared" si="115"/>
        <v>#N/A</v>
      </c>
      <c r="PB61" s="165" t="e">
        <f t="shared" si="115"/>
        <v>#N/A</v>
      </c>
      <c r="PC61" s="165" t="e">
        <f t="shared" si="115"/>
        <v>#N/A</v>
      </c>
      <c r="PD61" s="165" t="e">
        <f t="shared" si="115"/>
        <v>#N/A</v>
      </c>
      <c r="PE61" s="165" t="e">
        <f t="shared" si="115"/>
        <v>#N/A</v>
      </c>
      <c r="PF61" s="165" t="e">
        <f t="shared" si="115"/>
        <v>#N/A</v>
      </c>
      <c r="PG61" s="165" t="e">
        <f t="shared" si="115"/>
        <v>#N/A</v>
      </c>
      <c r="PH61" s="165" t="e">
        <f t="shared" si="125"/>
        <v>#N/A</v>
      </c>
      <c r="PI61" s="165" t="e">
        <f t="shared" si="125"/>
        <v>#N/A</v>
      </c>
      <c r="PJ61" s="165" t="e">
        <f t="shared" si="125"/>
        <v>#N/A</v>
      </c>
      <c r="PK61" s="165" t="e">
        <f t="shared" si="125"/>
        <v>#N/A</v>
      </c>
      <c r="PL61" s="165" t="e">
        <f t="shared" si="125"/>
        <v>#N/A</v>
      </c>
      <c r="PM61" s="165" t="e">
        <f t="shared" si="125"/>
        <v>#N/A</v>
      </c>
      <c r="PN61" s="165" t="e">
        <f t="shared" si="125"/>
        <v>#N/A</v>
      </c>
      <c r="PO61" s="165" t="e">
        <f t="shared" si="125"/>
        <v>#N/A</v>
      </c>
    </row>
    <row r="62" spans="1:431" hidden="1" x14ac:dyDescent="0.45">
      <c r="A62" s="362"/>
      <c r="B62" s="368" t="str">
        <f>IF($R62="","",ROUND(_xlfn.NORM.INV(ABS(VLOOKUP($T$1,VLookups!$A$43:$B$44,2,FALSE)-B$2),$N62,$R62),0))</f>
        <v/>
      </c>
      <c r="C62" s="374" t="str">
        <f t="shared" si="36"/>
        <v/>
      </c>
      <c r="D62" s="375" t="str">
        <f t="shared" si="37"/>
        <v/>
      </c>
      <c r="E62" s="105"/>
      <c r="F62" s="113"/>
      <c r="G62" s="118" t="str">
        <f t="shared" si="30"/>
        <v/>
      </c>
      <c r="H62" s="91"/>
      <c r="I62" s="118" t="str">
        <f t="shared" si="31"/>
        <v/>
      </c>
      <c r="J62" s="113"/>
      <c r="K62" s="106"/>
      <c r="L62" s="120" t="str">
        <f t="shared" si="0"/>
        <v/>
      </c>
      <c r="M62" s="120" t="str">
        <f t="shared" si="1"/>
        <v/>
      </c>
      <c r="N62" s="71" t="str">
        <f t="shared" si="32"/>
        <v/>
      </c>
      <c r="O62" s="23"/>
      <c r="P62" s="55"/>
      <c r="Q62" s="298"/>
      <c r="R62" s="72" t="str">
        <f>IF(AND(G62&gt;0,H62&gt;0,I62&gt;0),IF(ISBLANK(Q62),IF(ISBLANK(O62),"",(I62-G62)*VLOOKUP(O62,VLookups!$A$4:$B$13,2,FALSE)),Q62),"")</f>
        <v/>
      </c>
      <c r="S62" s="73" t="str">
        <f t="shared" si="2"/>
        <v/>
      </c>
      <c r="T62" s="91"/>
      <c r="U62" s="265" t="str">
        <f>IF(AND(T62&gt;0,H62&gt;0,NOT(R62="")),ABS(VLOOKUP($T$1,VLookups!$A$43:$B$44,2,FALSE)-_xlfn.NORM.DIST(T62,N62,R62,TRUE)),"")</f>
        <v/>
      </c>
      <c r="V62" s="90" t="str">
        <f>IF(AND($G62&gt;0,$H62&gt;0,$I62&gt;0,NOT(ISBLANK($O62))),_xlfn.NORM.INV(ABS(VLOOKUP($T$1,VLookups!$A$43:$B$44,2,FALSE)-V$3),$N62,$R62),"")</f>
        <v/>
      </c>
      <c r="W62" s="89" t="str">
        <f>IF(AND($G62&gt;0,$H62&gt;0,$I62&gt;0,NOT(ISBLANK($O62))),_xlfn.NORM.INV(ABS(VLOOKUP($T$1,VLookups!$A$43:$B$44,2,FALSE)-W$3),$N62,$R62),"")</f>
        <v/>
      </c>
      <c r="X62" s="90" t="str">
        <f>IF(AND($G62&gt;0,$H62&gt;0,$I62&gt;0,NOT(ISBLANK($O62))),_xlfn.NORM.INV(ABS(VLOOKUP($T$1,VLookups!$A$43:$B$44,2,FALSE)-X$3),$N62,$R62),"")</f>
        <v/>
      </c>
      <c r="Y62" s="89" t="str">
        <f>IF(AND($G62&gt;0,$H62&gt;0,$I62&gt;0,NOT(ISBLANK($O62))),_xlfn.NORM.INV(ABS(VLOOKUP($T$1,VLookups!$A$43:$B$44,2,FALSE)-Y$3),$N62,$R62),"")</f>
        <v/>
      </c>
      <c r="Z62" s="90" t="str">
        <f>IF(AND($G62&gt;0,$H62&gt;0,$I62&gt;0,NOT(ISBLANK($O62))),_xlfn.NORM.INV(ABS(VLOOKUP($T$1,VLookups!$A$43:$B$44,2,FALSE)-Z$3),$N62,$R62),"")</f>
        <v/>
      </c>
      <c r="AA62" s="89" t="str">
        <f>IF(AND($G62&gt;0,$H62&gt;0,$I62&gt;0,NOT(ISBLANK($O62))),_xlfn.NORM.INV(ABS(VLOOKUP($T$1,VLookups!$A$43:$B$44,2,FALSE)-AA$3),$N62,$R62),"")</f>
        <v/>
      </c>
      <c r="AB62" s="5"/>
      <c r="AC62" s="164" t="str">
        <f t="shared" si="33"/>
        <v/>
      </c>
      <c r="AD62" s="47" t="str">
        <f t="shared" si="135"/>
        <v/>
      </c>
      <c r="AE62" s="47" t="str">
        <f t="shared" si="135"/>
        <v/>
      </c>
      <c r="AF62" s="47" t="str">
        <f t="shared" si="135"/>
        <v/>
      </c>
      <c r="AG62" s="47" t="str">
        <f t="shared" si="135"/>
        <v/>
      </c>
      <c r="AH62" s="47" t="str">
        <f t="shared" si="135"/>
        <v/>
      </c>
      <c r="AI62" s="47" t="str">
        <f t="shared" si="135"/>
        <v/>
      </c>
      <c r="AJ62" s="47" t="str">
        <f t="shared" si="135"/>
        <v/>
      </c>
      <c r="AK62" s="47" t="str">
        <f t="shared" si="135"/>
        <v/>
      </c>
      <c r="AL62" s="47" t="str">
        <f t="shared" si="135"/>
        <v/>
      </c>
      <c r="AM62" s="47" t="str">
        <f t="shared" si="135"/>
        <v/>
      </c>
      <c r="AN62" s="47" t="str">
        <f t="shared" si="135"/>
        <v/>
      </c>
      <c r="AO62" s="47" t="str">
        <f t="shared" si="135"/>
        <v/>
      </c>
      <c r="AP62" s="47" t="str">
        <f t="shared" si="135"/>
        <v/>
      </c>
      <c r="AQ62" s="47" t="str">
        <f t="shared" si="135"/>
        <v/>
      </c>
      <c r="AR62" s="47" t="str">
        <f t="shared" si="135"/>
        <v/>
      </c>
      <c r="AS62" s="47" t="str">
        <f t="shared" si="135"/>
        <v/>
      </c>
      <c r="AT62" s="47" t="str">
        <f t="shared" si="131"/>
        <v/>
      </c>
      <c r="AU62" s="47" t="str">
        <f t="shared" si="131"/>
        <v/>
      </c>
      <c r="AV62" s="47" t="str">
        <f t="shared" si="131"/>
        <v/>
      </c>
      <c r="AW62" s="47" t="str">
        <f t="shared" si="131"/>
        <v/>
      </c>
      <c r="AX62" s="47" t="str">
        <f t="shared" si="131"/>
        <v/>
      </c>
      <c r="AY62" s="47" t="str">
        <f t="shared" si="131"/>
        <v/>
      </c>
      <c r="AZ62" s="47" t="str">
        <f t="shared" si="131"/>
        <v/>
      </c>
      <c r="BA62" s="47" t="str">
        <f t="shared" si="131"/>
        <v/>
      </c>
      <c r="BB62" s="47" t="str">
        <f t="shared" si="131"/>
        <v/>
      </c>
      <c r="BC62" s="47" t="str">
        <f t="shared" si="131"/>
        <v/>
      </c>
      <c r="BD62" s="47" t="str">
        <f t="shared" si="131"/>
        <v/>
      </c>
      <c r="BE62" s="47" t="str">
        <f t="shared" si="131"/>
        <v/>
      </c>
      <c r="BF62" s="47" t="str">
        <f t="shared" si="131"/>
        <v/>
      </c>
      <c r="BG62" s="47" t="str">
        <f t="shared" si="131"/>
        <v/>
      </c>
      <c r="BH62" s="47" t="str">
        <f t="shared" si="131"/>
        <v/>
      </c>
      <c r="BI62" s="47" t="str">
        <f t="shared" si="132"/>
        <v/>
      </c>
      <c r="BJ62" s="47" t="str">
        <f t="shared" si="132"/>
        <v/>
      </c>
      <c r="BK62" s="47" t="str">
        <f t="shared" si="132"/>
        <v/>
      </c>
      <c r="BL62" s="47" t="str">
        <f t="shared" si="132"/>
        <v/>
      </c>
      <c r="BM62" s="47" t="str">
        <f t="shared" si="132"/>
        <v/>
      </c>
      <c r="BN62" s="47" t="str">
        <f t="shared" si="132"/>
        <v/>
      </c>
      <c r="BO62" s="47" t="str">
        <f t="shared" si="132"/>
        <v/>
      </c>
      <c r="BP62" s="47" t="str">
        <f t="shared" si="132"/>
        <v/>
      </c>
      <c r="BQ62" s="47" t="str">
        <f t="shared" si="132"/>
        <v/>
      </c>
      <c r="BR62" s="47" t="str">
        <f t="shared" si="132"/>
        <v/>
      </c>
      <c r="BS62" s="47" t="str">
        <f t="shared" si="132"/>
        <v/>
      </c>
      <c r="BT62" s="47" t="str">
        <f t="shared" si="132"/>
        <v/>
      </c>
      <c r="BU62" s="47" t="str">
        <f t="shared" si="132"/>
        <v/>
      </c>
      <c r="BV62" s="47" t="str">
        <f t="shared" si="132"/>
        <v/>
      </c>
      <c r="BW62" s="47" t="str">
        <f t="shared" si="132"/>
        <v/>
      </c>
      <c r="BX62" s="47" t="str">
        <f t="shared" si="132"/>
        <v/>
      </c>
      <c r="BY62" s="47" t="str">
        <f t="shared" si="129"/>
        <v/>
      </c>
      <c r="BZ62" s="47" t="str">
        <f t="shared" si="129"/>
        <v/>
      </c>
      <c r="CA62" s="47" t="str">
        <f t="shared" si="129"/>
        <v/>
      </c>
      <c r="CB62" s="47" t="str">
        <f t="shared" si="129"/>
        <v/>
      </c>
      <c r="CC62" s="47" t="str">
        <f t="shared" si="129"/>
        <v/>
      </c>
      <c r="CD62" s="47" t="str">
        <f t="shared" si="129"/>
        <v/>
      </c>
      <c r="CE62" s="47" t="str">
        <f t="shared" si="129"/>
        <v/>
      </c>
      <c r="CF62" s="47" t="str">
        <f t="shared" si="129"/>
        <v/>
      </c>
      <c r="CG62" s="47" t="str">
        <f t="shared" si="129"/>
        <v/>
      </c>
      <c r="CH62" s="47" t="str">
        <f t="shared" si="129"/>
        <v/>
      </c>
      <c r="CI62" s="47" t="str">
        <f t="shared" si="129"/>
        <v/>
      </c>
      <c r="CJ62" s="47" t="str">
        <f t="shared" si="129"/>
        <v/>
      </c>
      <c r="CK62" s="47" t="str">
        <f t="shared" si="129"/>
        <v/>
      </c>
      <c r="CL62" s="47" t="str">
        <f t="shared" si="129"/>
        <v/>
      </c>
      <c r="CM62" s="47" t="str">
        <f t="shared" si="129"/>
        <v/>
      </c>
      <c r="CN62" s="47" t="str">
        <f t="shared" si="133"/>
        <v/>
      </c>
      <c r="CO62" s="47" t="str">
        <f t="shared" si="133"/>
        <v/>
      </c>
      <c r="CP62" s="47" t="str">
        <f t="shared" si="133"/>
        <v/>
      </c>
      <c r="CQ62" s="47" t="str">
        <f t="shared" si="133"/>
        <v/>
      </c>
      <c r="CR62" s="47" t="str">
        <f t="shared" si="133"/>
        <v/>
      </c>
      <c r="CS62" s="47" t="str">
        <f t="shared" si="133"/>
        <v/>
      </c>
      <c r="CT62" s="47" t="str">
        <f t="shared" si="133"/>
        <v/>
      </c>
      <c r="CU62" s="47" t="str">
        <f t="shared" si="133"/>
        <v/>
      </c>
      <c r="CV62" s="47" t="str">
        <f t="shared" si="133"/>
        <v/>
      </c>
      <c r="CW62" s="47" t="str">
        <f t="shared" si="133"/>
        <v/>
      </c>
      <c r="CX62" s="47" t="str">
        <f t="shared" si="133"/>
        <v/>
      </c>
      <c r="CY62" s="47" t="str">
        <f t="shared" si="133"/>
        <v/>
      </c>
      <c r="CZ62" s="47" t="str">
        <f t="shared" si="133"/>
        <v/>
      </c>
      <c r="DA62" s="47" t="str">
        <f t="shared" si="133"/>
        <v/>
      </c>
      <c r="DB62" s="47" t="str">
        <f t="shared" si="133"/>
        <v/>
      </c>
      <c r="DC62" s="47" t="str">
        <f t="shared" si="133"/>
        <v/>
      </c>
      <c r="DD62" s="47" t="str">
        <f t="shared" si="134"/>
        <v/>
      </c>
      <c r="DE62" s="47" t="str">
        <f t="shared" si="134"/>
        <v/>
      </c>
      <c r="DF62" s="47" t="str">
        <f t="shared" si="134"/>
        <v/>
      </c>
      <c r="DG62" s="47" t="str">
        <f t="shared" si="134"/>
        <v/>
      </c>
      <c r="DH62" s="47" t="str">
        <f t="shared" si="134"/>
        <v/>
      </c>
      <c r="DI62" s="47" t="str">
        <f t="shared" si="134"/>
        <v/>
      </c>
      <c r="DJ62" s="47" t="str">
        <f t="shared" si="134"/>
        <v/>
      </c>
      <c r="DK62" s="47" t="str">
        <f t="shared" si="134"/>
        <v/>
      </c>
      <c r="DL62" s="47" t="str">
        <f t="shared" si="134"/>
        <v/>
      </c>
      <c r="DM62" s="47" t="str">
        <f t="shared" si="134"/>
        <v/>
      </c>
      <c r="DN62" s="47" t="str">
        <f t="shared" si="134"/>
        <v/>
      </c>
      <c r="DO62" s="47" t="str">
        <f t="shared" si="134"/>
        <v/>
      </c>
      <c r="DP62" s="47" t="str">
        <f t="shared" si="134"/>
        <v/>
      </c>
      <c r="DQ62" s="47" t="str">
        <f t="shared" si="134"/>
        <v/>
      </c>
      <c r="DR62" s="47" t="str">
        <f t="shared" si="134"/>
        <v/>
      </c>
      <c r="DS62" s="47" t="str">
        <f t="shared" si="134"/>
        <v/>
      </c>
      <c r="DT62" s="47" t="str">
        <f t="shared" si="130"/>
        <v/>
      </c>
      <c r="DU62" s="47" t="str">
        <f t="shared" si="130"/>
        <v/>
      </c>
      <c r="DV62" s="47" t="str">
        <f t="shared" si="130"/>
        <v/>
      </c>
      <c r="DW62" s="47" t="str">
        <f t="shared" si="130"/>
        <v/>
      </c>
      <c r="DX62" s="47" t="str">
        <f t="shared" si="130"/>
        <v/>
      </c>
      <c r="DY62" s="47" t="str">
        <f t="shared" si="130"/>
        <v/>
      </c>
      <c r="DZ62" s="179" t="str">
        <f t="shared" si="35"/>
        <v/>
      </c>
      <c r="EA62" s="47" t="str">
        <f t="shared" si="127"/>
        <v/>
      </c>
      <c r="EB62" s="47" t="str">
        <f t="shared" si="127"/>
        <v/>
      </c>
      <c r="EC62" s="47" t="str">
        <f t="shared" si="127"/>
        <v/>
      </c>
      <c r="ED62" s="47" t="str">
        <f t="shared" si="127"/>
        <v/>
      </c>
      <c r="EE62" s="47" t="str">
        <f t="shared" si="127"/>
        <v/>
      </c>
      <c r="EF62" s="47" t="str">
        <f t="shared" si="127"/>
        <v/>
      </c>
      <c r="EG62" s="47" t="str">
        <f t="shared" si="127"/>
        <v/>
      </c>
      <c r="EH62" s="47" t="str">
        <f t="shared" si="127"/>
        <v/>
      </c>
      <c r="EI62" s="47" t="str">
        <f t="shared" si="127"/>
        <v/>
      </c>
      <c r="EJ62" s="47" t="str">
        <f t="shared" si="127"/>
        <v/>
      </c>
      <c r="EK62" s="47" t="str">
        <f t="shared" si="127"/>
        <v/>
      </c>
      <c r="EL62" s="47" t="str">
        <f t="shared" si="127"/>
        <v/>
      </c>
      <c r="EM62" s="47" t="str">
        <f t="shared" si="127"/>
        <v/>
      </c>
      <c r="EN62" s="47" t="str">
        <f t="shared" si="127"/>
        <v/>
      </c>
      <c r="EO62" s="47" t="str">
        <f t="shared" si="127"/>
        <v/>
      </c>
      <c r="EP62" s="47" t="str">
        <f t="shared" si="127"/>
        <v/>
      </c>
      <c r="EQ62" s="47" t="str">
        <f t="shared" si="128"/>
        <v/>
      </c>
      <c r="ER62" s="47" t="str">
        <f t="shared" si="128"/>
        <v/>
      </c>
      <c r="ES62" s="47" t="str">
        <f t="shared" si="128"/>
        <v/>
      </c>
      <c r="ET62" s="47" t="str">
        <f t="shared" si="128"/>
        <v/>
      </c>
      <c r="EU62" s="47" t="str">
        <f t="shared" si="128"/>
        <v/>
      </c>
      <c r="EV62" s="47" t="str">
        <f t="shared" si="128"/>
        <v/>
      </c>
      <c r="EW62" s="47" t="str">
        <f t="shared" si="128"/>
        <v/>
      </c>
      <c r="EX62" s="47" t="str">
        <f t="shared" si="128"/>
        <v/>
      </c>
      <c r="EY62" s="47" t="str">
        <f t="shared" si="128"/>
        <v/>
      </c>
      <c r="EZ62" s="47" t="str">
        <f t="shared" si="128"/>
        <v/>
      </c>
      <c r="FA62" s="47" t="str">
        <f t="shared" si="128"/>
        <v/>
      </c>
      <c r="FB62" s="47" t="str">
        <f t="shared" si="128"/>
        <v/>
      </c>
      <c r="FC62" s="47" t="str">
        <f t="shared" si="128"/>
        <v/>
      </c>
      <c r="FD62" s="47" t="str">
        <f t="shared" si="128"/>
        <v/>
      </c>
      <c r="FE62" s="47" t="str">
        <f t="shared" si="126"/>
        <v/>
      </c>
      <c r="FF62" s="47" t="str">
        <f t="shared" si="117"/>
        <v/>
      </c>
      <c r="FG62" s="47" t="str">
        <f t="shared" si="117"/>
        <v/>
      </c>
      <c r="FH62" s="47" t="str">
        <f t="shared" si="117"/>
        <v/>
      </c>
      <c r="FI62" s="47" t="str">
        <f t="shared" si="117"/>
        <v/>
      </c>
      <c r="FJ62" s="47" t="str">
        <f t="shared" si="117"/>
        <v/>
      </c>
      <c r="FK62" s="47" t="str">
        <f t="shared" si="117"/>
        <v/>
      </c>
      <c r="FL62" s="47" t="str">
        <f t="shared" si="117"/>
        <v/>
      </c>
      <c r="FM62" s="47" t="str">
        <f t="shared" si="117"/>
        <v/>
      </c>
      <c r="FN62" s="47" t="str">
        <f t="shared" si="117"/>
        <v/>
      </c>
      <c r="FO62" s="47" t="str">
        <f t="shared" si="117"/>
        <v/>
      </c>
      <c r="FP62" s="47" t="str">
        <f t="shared" si="117"/>
        <v/>
      </c>
      <c r="FQ62" s="47" t="str">
        <f t="shared" si="106"/>
        <v/>
      </c>
      <c r="FR62" s="47" t="str">
        <f t="shared" si="106"/>
        <v/>
      </c>
      <c r="FS62" s="47" t="str">
        <f t="shared" si="106"/>
        <v/>
      </c>
      <c r="FT62" s="47" t="str">
        <f t="shared" si="106"/>
        <v/>
      </c>
      <c r="FU62" s="47" t="str">
        <f t="shared" si="106"/>
        <v/>
      </c>
      <c r="FV62" s="47" t="str">
        <f t="shared" si="106"/>
        <v/>
      </c>
      <c r="FW62" s="47" t="str">
        <f t="shared" si="106"/>
        <v/>
      </c>
      <c r="FX62" s="47" t="str">
        <f t="shared" si="106"/>
        <v/>
      </c>
      <c r="FY62" s="47" t="str">
        <f t="shared" si="106"/>
        <v/>
      </c>
      <c r="FZ62" s="47" t="str">
        <f t="shared" si="106"/>
        <v/>
      </c>
      <c r="GA62" s="47" t="str">
        <f t="shared" si="106"/>
        <v/>
      </c>
      <c r="GB62" s="47" t="str">
        <f t="shared" si="106"/>
        <v/>
      </c>
      <c r="GC62" s="47" t="str">
        <f t="shared" si="106"/>
        <v/>
      </c>
      <c r="GD62" s="47" t="str">
        <f t="shared" si="106"/>
        <v/>
      </c>
      <c r="GE62" s="47" t="str">
        <f t="shared" si="106"/>
        <v/>
      </c>
      <c r="GF62" s="47" t="str">
        <f t="shared" si="106"/>
        <v/>
      </c>
      <c r="GG62" s="47" t="str">
        <f t="shared" si="107"/>
        <v/>
      </c>
      <c r="GH62" s="47" t="str">
        <f t="shared" si="107"/>
        <v/>
      </c>
      <c r="GI62" s="47" t="str">
        <f t="shared" si="107"/>
        <v/>
      </c>
      <c r="GJ62" s="47" t="str">
        <f t="shared" si="107"/>
        <v/>
      </c>
      <c r="GK62" s="47" t="str">
        <f t="shared" si="107"/>
        <v/>
      </c>
      <c r="GL62" s="47" t="str">
        <f t="shared" si="107"/>
        <v/>
      </c>
      <c r="GM62" s="47" t="str">
        <f t="shared" si="107"/>
        <v/>
      </c>
      <c r="GN62" s="47" t="str">
        <f t="shared" si="107"/>
        <v/>
      </c>
      <c r="GO62" s="47" t="str">
        <f t="shared" si="107"/>
        <v/>
      </c>
      <c r="GP62" s="47" t="str">
        <f t="shared" si="107"/>
        <v/>
      </c>
      <c r="GQ62" s="47" t="str">
        <f t="shared" si="107"/>
        <v/>
      </c>
      <c r="GR62" s="47" t="str">
        <f t="shared" si="107"/>
        <v/>
      </c>
      <c r="GS62" s="47" t="str">
        <f t="shared" si="107"/>
        <v/>
      </c>
      <c r="GT62" s="47" t="str">
        <f t="shared" si="107"/>
        <v/>
      </c>
      <c r="GU62" s="47" t="str">
        <f t="shared" si="107"/>
        <v/>
      </c>
      <c r="GV62" s="47" t="str">
        <f t="shared" si="107"/>
        <v/>
      </c>
      <c r="GW62" s="47" t="str">
        <f t="shared" si="108"/>
        <v/>
      </c>
      <c r="GX62" s="47" t="str">
        <f t="shared" si="108"/>
        <v/>
      </c>
      <c r="GY62" s="47" t="str">
        <f t="shared" si="108"/>
        <v/>
      </c>
      <c r="GZ62" s="47" t="str">
        <f t="shared" si="108"/>
        <v/>
      </c>
      <c r="HA62" s="47" t="str">
        <f t="shared" si="108"/>
        <v/>
      </c>
      <c r="HB62" s="47" t="str">
        <f t="shared" si="108"/>
        <v/>
      </c>
      <c r="HC62" s="47" t="str">
        <f t="shared" si="108"/>
        <v/>
      </c>
      <c r="HD62" s="47" t="str">
        <f t="shared" si="108"/>
        <v/>
      </c>
      <c r="HE62" s="47" t="str">
        <f t="shared" si="108"/>
        <v/>
      </c>
      <c r="HF62" s="47" t="str">
        <f t="shared" si="108"/>
        <v/>
      </c>
      <c r="HG62" s="47" t="str">
        <f t="shared" si="108"/>
        <v/>
      </c>
      <c r="HH62" s="47" t="str">
        <f t="shared" si="108"/>
        <v/>
      </c>
      <c r="HI62" s="47" t="str">
        <f t="shared" si="108"/>
        <v/>
      </c>
      <c r="HJ62" s="47" t="str">
        <f t="shared" si="108"/>
        <v/>
      </c>
      <c r="HK62" s="47" t="str">
        <f t="shared" si="108"/>
        <v/>
      </c>
      <c r="HL62" s="47" t="str">
        <f t="shared" si="108"/>
        <v/>
      </c>
      <c r="HM62" s="47" t="str">
        <f t="shared" si="109"/>
        <v/>
      </c>
      <c r="HN62" s="47" t="str">
        <f t="shared" si="109"/>
        <v/>
      </c>
      <c r="HO62" s="47" t="str">
        <f t="shared" si="109"/>
        <v/>
      </c>
      <c r="HP62" s="47" t="str">
        <f t="shared" si="77"/>
        <v/>
      </c>
      <c r="HQ62" s="47" t="str">
        <f t="shared" si="77"/>
        <v/>
      </c>
      <c r="HR62" s="47" t="str">
        <f t="shared" si="46"/>
        <v/>
      </c>
      <c r="HS62" s="47" t="str">
        <f t="shared" si="16"/>
        <v/>
      </c>
      <c r="HT62" s="47" t="str">
        <f t="shared" si="16"/>
        <v/>
      </c>
      <c r="HU62" s="47" t="str">
        <f t="shared" si="16"/>
        <v/>
      </c>
      <c r="HV62" s="47" t="str">
        <f t="shared" si="16"/>
        <v/>
      </c>
      <c r="HW62" s="165" t="e">
        <f t="shared" si="104"/>
        <v>#N/A</v>
      </c>
      <c r="HX62" s="165" t="e">
        <f t="shared" si="104"/>
        <v>#N/A</v>
      </c>
      <c r="HY62" s="165" t="e">
        <f t="shared" si="104"/>
        <v>#N/A</v>
      </c>
      <c r="HZ62" s="165" t="e">
        <f t="shared" si="104"/>
        <v>#N/A</v>
      </c>
      <c r="IA62" s="165" t="e">
        <f t="shared" si="103"/>
        <v>#N/A</v>
      </c>
      <c r="IB62" s="165" t="e">
        <f t="shared" si="103"/>
        <v>#N/A</v>
      </c>
      <c r="IC62" s="165" t="e">
        <f t="shared" si="103"/>
        <v>#N/A</v>
      </c>
      <c r="ID62" s="165" t="e">
        <f t="shared" si="103"/>
        <v>#N/A</v>
      </c>
      <c r="IE62" s="165" t="e">
        <f t="shared" si="103"/>
        <v>#N/A</v>
      </c>
      <c r="IF62" s="165" t="e">
        <f t="shared" si="103"/>
        <v>#N/A</v>
      </c>
      <c r="IG62" s="165" t="e">
        <f t="shared" si="103"/>
        <v>#N/A</v>
      </c>
      <c r="IH62" s="165" t="e">
        <f t="shared" si="103"/>
        <v>#N/A</v>
      </c>
      <c r="II62" s="165" t="e">
        <f t="shared" si="103"/>
        <v>#N/A</v>
      </c>
      <c r="IJ62" s="165" t="e">
        <f t="shared" si="103"/>
        <v>#N/A</v>
      </c>
      <c r="IK62" s="165" t="e">
        <f t="shared" si="103"/>
        <v>#N/A</v>
      </c>
      <c r="IL62" s="165" t="e">
        <f t="shared" si="103"/>
        <v>#N/A</v>
      </c>
      <c r="IM62" s="165" t="e">
        <f t="shared" si="103"/>
        <v>#N/A</v>
      </c>
      <c r="IN62" s="165" t="e">
        <f t="shared" si="103"/>
        <v>#N/A</v>
      </c>
      <c r="IO62" s="165" t="e">
        <f t="shared" si="103"/>
        <v>#N/A</v>
      </c>
      <c r="IP62" s="165" t="e">
        <f t="shared" si="110"/>
        <v>#N/A</v>
      </c>
      <c r="IQ62" s="165" t="e">
        <f t="shared" si="110"/>
        <v>#N/A</v>
      </c>
      <c r="IR62" s="165" t="e">
        <f t="shared" si="110"/>
        <v>#N/A</v>
      </c>
      <c r="IS62" s="165" t="e">
        <f t="shared" si="110"/>
        <v>#N/A</v>
      </c>
      <c r="IT62" s="165" t="e">
        <f t="shared" si="110"/>
        <v>#N/A</v>
      </c>
      <c r="IU62" s="165" t="e">
        <f t="shared" si="110"/>
        <v>#N/A</v>
      </c>
      <c r="IV62" s="165" t="e">
        <f t="shared" si="110"/>
        <v>#N/A</v>
      </c>
      <c r="IW62" s="165" t="e">
        <f t="shared" si="110"/>
        <v>#N/A</v>
      </c>
      <c r="IX62" s="165" t="e">
        <f t="shared" si="110"/>
        <v>#N/A</v>
      </c>
      <c r="IY62" s="165" t="e">
        <f t="shared" si="110"/>
        <v>#N/A</v>
      </c>
      <c r="IZ62" s="165" t="e">
        <f t="shared" si="110"/>
        <v>#N/A</v>
      </c>
      <c r="JA62" s="165" t="e">
        <f t="shared" si="110"/>
        <v>#N/A</v>
      </c>
      <c r="JB62" s="165" t="e">
        <f t="shared" si="110"/>
        <v>#N/A</v>
      </c>
      <c r="JC62" s="165" t="e">
        <f t="shared" si="110"/>
        <v>#N/A</v>
      </c>
      <c r="JD62" s="165" t="e">
        <f t="shared" si="110"/>
        <v>#N/A</v>
      </c>
      <c r="JE62" s="165" t="e">
        <f t="shared" si="118"/>
        <v>#N/A</v>
      </c>
      <c r="JF62" s="165" t="e">
        <f t="shared" si="118"/>
        <v>#N/A</v>
      </c>
      <c r="JG62" s="165" t="e">
        <f t="shared" si="118"/>
        <v>#N/A</v>
      </c>
      <c r="JH62" s="165" t="e">
        <f t="shared" si="118"/>
        <v>#N/A</v>
      </c>
      <c r="JI62" s="165" t="e">
        <f t="shared" si="118"/>
        <v>#N/A</v>
      </c>
      <c r="JJ62" s="165" t="e">
        <f t="shared" si="118"/>
        <v>#N/A</v>
      </c>
      <c r="JK62" s="165" t="e">
        <f t="shared" si="118"/>
        <v>#N/A</v>
      </c>
      <c r="JL62" s="165" t="e">
        <f t="shared" si="118"/>
        <v>#N/A</v>
      </c>
      <c r="JM62" s="165" t="e">
        <f t="shared" si="118"/>
        <v>#N/A</v>
      </c>
      <c r="JN62" s="165" t="e">
        <f t="shared" si="118"/>
        <v>#N/A</v>
      </c>
      <c r="JO62" s="165" t="e">
        <f t="shared" si="118"/>
        <v>#N/A</v>
      </c>
      <c r="JP62" s="165" t="e">
        <f t="shared" si="118"/>
        <v>#N/A</v>
      </c>
      <c r="JQ62" s="165" t="e">
        <f t="shared" si="118"/>
        <v>#N/A</v>
      </c>
      <c r="JR62" s="165" t="e">
        <f t="shared" si="118"/>
        <v>#N/A</v>
      </c>
      <c r="JS62" s="165" t="e">
        <f t="shared" si="118"/>
        <v>#N/A</v>
      </c>
      <c r="JT62" s="165" t="e">
        <f t="shared" si="111"/>
        <v>#N/A</v>
      </c>
      <c r="JU62" s="165" t="e">
        <f t="shared" si="111"/>
        <v>#N/A</v>
      </c>
      <c r="JV62" s="165" t="e">
        <f t="shared" si="111"/>
        <v>#N/A</v>
      </c>
      <c r="JW62" s="165" t="e">
        <f t="shared" si="111"/>
        <v>#N/A</v>
      </c>
      <c r="JX62" s="165" t="e">
        <f t="shared" si="111"/>
        <v>#N/A</v>
      </c>
      <c r="JY62" s="165" t="e">
        <f t="shared" si="111"/>
        <v>#N/A</v>
      </c>
      <c r="JZ62" s="165" t="e">
        <f t="shared" si="111"/>
        <v>#N/A</v>
      </c>
      <c r="KA62" s="165" t="e">
        <f t="shared" si="111"/>
        <v>#N/A</v>
      </c>
      <c r="KB62" s="165" t="e">
        <f t="shared" si="111"/>
        <v>#N/A</v>
      </c>
      <c r="KC62" s="165" t="e">
        <f t="shared" si="111"/>
        <v>#N/A</v>
      </c>
      <c r="KD62" s="165" t="e">
        <f t="shared" si="111"/>
        <v>#N/A</v>
      </c>
      <c r="KE62" s="165" t="e">
        <f t="shared" si="111"/>
        <v>#N/A</v>
      </c>
      <c r="KF62" s="165" t="e">
        <f t="shared" si="111"/>
        <v>#N/A</v>
      </c>
      <c r="KG62" s="165" t="e">
        <f t="shared" si="111"/>
        <v>#N/A</v>
      </c>
      <c r="KH62" s="165" t="e">
        <f t="shared" si="111"/>
        <v>#N/A</v>
      </c>
      <c r="KI62" s="165" t="e">
        <f t="shared" si="111"/>
        <v>#N/A</v>
      </c>
      <c r="KJ62" s="165" t="e">
        <f t="shared" si="119"/>
        <v>#N/A</v>
      </c>
      <c r="KK62" s="165" t="e">
        <f t="shared" si="119"/>
        <v>#N/A</v>
      </c>
      <c r="KL62" s="165" t="e">
        <f t="shared" si="119"/>
        <v>#N/A</v>
      </c>
      <c r="KM62" s="165" t="e">
        <f t="shared" si="119"/>
        <v>#N/A</v>
      </c>
      <c r="KN62" s="165" t="e">
        <f t="shared" si="119"/>
        <v>#N/A</v>
      </c>
      <c r="KO62" s="165" t="e">
        <f t="shared" si="119"/>
        <v>#N/A</v>
      </c>
      <c r="KP62" s="165" t="e">
        <f t="shared" si="119"/>
        <v>#N/A</v>
      </c>
      <c r="KQ62" s="165" t="e">
        <f t="shared" si="119"/>
        <v>#N/A</v>
      </c>
      <c r="KR62" s="165" t="e">
        <f t="shared" si="119"/>
        <v>#N/A</v>
      </c>
      <c r="KS62" s="165" t="e">
        <f t="shared" si="119"/>
        <v>#N/A</v>
      </c>
      <c r="KT62" s="165" t="e">
        <f t="shared" si="119"/>
        <v>#N/A</v>
      </c>
      <c r="KU62" s="165" t="e">
        <f t="shared" si="119"/>
        <v>#N/A</v>
      </c>
      <c r="KV62" s="165" t="e">
        <f t="shared" si="119"/>
        <v>#N/A</v>
      </c>
      <c r="KW62" s="165" t="e">
        <f t="shared" si="119"/>
        <v>#N/A</v>
      </c>
      <c r="KX62" s="165" t="e">
        <f t="shared" si="119"/>
        <v>#N/A</v>
      </c>
      <c r="KY62" s="165" t="e">
        <f t="shared" si="119"/>
        <v>#N/A</v>
      </c>
      <c r="KZ62" s="165" t="e">
        <f t="shared" si="112"/>
        <v>#N/A</v>
      </c>
      <c r="LA62" s="165" t="e">
        <f t="shared" si="112"/>
        <v>#N/A</v>
      </c>
      <c r="LB62" s="165" t="e">
        <f t="shared" si="112"/>
        <v>#N/A</v>
      </c>
      <c r="LC62" s="165" t="e">
        <f t="shared" si="112"/>
        <v>#N/A</v>
      </c>
      <c r="LD62" s="165" t="e">
        <f t="shared" si="112"/>
        <v>#N/A</v>
      </c>
      <c r="LE62" s="165" t="e">
        <f t="shared" si="112"/>
        <v>#N/A</v>
      </c>
      <c r="LF62" s="165" t="e">
        <f t="shared" si="112"/>
        <v>#N/A</v>
      </c>
      <c r="LG62" s="165" t="e">
        <f t="shared" si="112"/>
        <v>#N/A</v>
      </c>
      <c r="LH62" s="165" t="e">
        <f t="shared" si="112"/>
        <v>#N/A</v>
      </c>
      <c r="LI62" s="165" t="e">
        <f t="shared" si="112"/>
        <v>#N/A</v>
      </c>
      <c r="LJ62" s="165" t="e">
        <f t="shared" si="112"/>
        <v>#N/A</v>
      </c>
      <c r="LK62" s="165" t="e">
        <f t="shared" si="112"/>
        <v>#N/A</v>
      </c>
      <c r="LL62" s="165" t="e">
        <f t="shared" si="112"/>
        <v>#N/A</v>
      </c>
      <c r="LM62" s="165" t="e">
        <f t="shared" si="112"/>
        <v>#N/A</v>
      </c>
      <c r="LN62" s="165" t="e">
        <f t="shared" si="112"/>
        <v>#N/A</v>
      </c>
      <c r="LO62" s="165" t="e">
        <f t="shared" si="120"/>
        <v>#N/A</v>
      </c>
      <c r="LP62" s="165" t="e">
        <f t="shared" si="120"/>
        <v>#N/A</v>
      </c>
      <c r="LQ62" s="165" t="e">
        <f t="shared" si="121"/>
        <v>#N/A</v>
      </c>
      <c r="LR62" s="165" t="e">
        <f t="shared" si="121"/>
        <v>#N/A</v>
      </c>
      <c r="LS62" s="165" t="e">
        <f t="shared" si="121"/>
        <v>#N/A</v>
      </c>
      <c r="LT62" s="165" t="e">
        <f t="shared" si="121"/>
        <v>#N/A</v>
      </c>
      <c r="LU62" s="165" t="e">
        <f t="shared" si="121"/>
        <v>#N/A</v>
      </c>
      <c r="LV62" s="165" t="e">
        <f t="shared" si="121"/>
        <v>#N/A</v>
      </c>
      <c r="LW62" s="165" t="e">
        <f t="shared" si="121"/>
        <v>#N/A</v>
      </c>
      <c r="LX62" s="165" t="e">
        <f t="shared" si="121"/>
        <v>#N/A</v>
      </c>
      <c r="LY62" s="165" t="e">
        <f t="shared" si="121"/>
        <v>#N/A</v>
      </c>
      <c r="LZ62" s="165" t="e">
        <f t="shared" si="121"/>
        <v>#N/A</v>
      </c>
      <c r="MA62" s="165" t="e">
        <f t="shared" si="121"/>
        <v>#N/A</v>
      </c>
      <c r="MB62" s="165" t="e">
        <f t="shared" si="121"/>
        <v>#N/A</v>
      </c>
      <c r="MC62" s="165" t="e">
        <f t="shared" si="121"/>
        <v>#N/A</v>
      </c>
      <c r="MD62" s="165" t="e">
        <f t="shared" si="121"/>
        <v>#N/A</v>
      </c>
      <c r="ME62" s="165" t="e">
        <f t="shared" si="121"/>
        <v>#N/A</v>
      </c>
      <c r="MF62" s="165" t="e">
        <f t="shared" si="113"/>
        <v>#N/A</v>
      </c>
      <c r="MG62" s="165" t="e">
        <f t="shared" si="113"/>
        <v>#N/A</v>
      </c>
      <c r="MH62" s="165" t="e">
        <f t="shared" si="113"/>
        <v>#N/A</v>
      </c>
      <c r="MI62" s="165" t="e">
        <f t="shared" si="113"/>
        <v>#N/A</v>
      </c>
      <c r="MJ62" s="165" t="e">
        <f t="shared" si="113"/>
        <v>#N/A</v>
      </c>
      <c r="MK62" s="165" t="e">
        <f t="shared" si="113"/>
        <v>#N/A</v>
      </c>
      <c r="ML62" s="165" t="e">
        <f t="shared" si="113"/>
        <v>#N/A</v>
      </c>
      <c r="MM62" s="165" t="e">
        <f t="shared" si="113"/>
        <v>#N/A</v>
      </c>
      <c r="MN62" s="165" t="e">
        <f t="shared" si="113"/>
        <v>#N/A</v>
      </c>
      <c r="MO62" s="165" t="e">
        <f t="shared" si="113"/>
        <v>#N/A</v>
      </c>
      <c r="MP62" s="165" t="e">
        <f t="shared" si="113"/>
        <v>#N/A</v>
      </c>
      <c r="MQ62" s="165" t="e">
        <f t="shared" si="113"/>
        <v>#N/A</v>
      </c>
      <c r="MR62" s="165" t="e">
        <f t="shared" si="113"/>
        <v>#N/A</v>
      </c>
      <c r="MS62" s="165" t="e">
        <f t="shared" si="113"/>
        <v>#N/A</v>
      </c>
      <c r="MT62" s="165" t="e">
        <f t="shared" si="113"/>
        <v>#N/A</v>
      </c>
      <c r="MU62" s="165" t="e">
        <f t="shared" si="113"/>
        <v>#N/A</v>
      </c>
      <c r="MV62" s="165" t="e">
        <f t="shared" si="122"/>
        <v>#N/A</v>
      </c>
      <c r="MW62" s="165" t="e">
        <f t="shared" si="122"/>
        <v>#N/A</v>
      </c>
      <c r="MX62" s="165" t="e">
        <f t="shared" si="122"/>
        <v>#N/A</v>
      </c>
      <c r="MY62" s="165" t="e">
        <f t="shared" si="122"/>
        <v>#N/A</v>
      </c>
      <c r="MZ62" s="165" t="e">
        <f t="shared" si="122"/>
        <v>#N/A</v>
      </c>
      <c r="NA62" s="165" t="e">
        <f t="shared" si="122"/>
        <v>#N/A</v>
      </c>
      <c r="NB62" s="165" t="e">
        <f t="shared" si="122"/>
        <v>#N/A</v>
      </c>
      <c r="NC62" s="165" t="e">
        <f t="shared" si="122"/>
        <v>#N/A</v>
      </c>
      <c r="ND62" s="165" t="e">
        <f t="shared" si="122"/>
        <v>#N/A</v>
      </c>
      <c r="NE62" s="165" t="e">
        <f t="shared" si="122"/>
        <v>#N/A</v>
      </c>
      <c r="NF62" s="165" t="e">
        <f t="shared" si="122"/>
        <v>#N/A</v>
      </c>
      <c r="NG62" s="165" t="e">
        <f t="shared" si="122"/>
        <v>#N/A</v>
      </c>
      <c r="NH62" s="165" t="e">
        <f t="shared" si="122"/>
        <v>#N/A</v>
      </c>
      <c r="NI62" s="165" t="e">
        <f t="shared" si="122"/>
        <v>#N/A</v>
      </c>
      <c r="NJ62" s="165" t="e">
        <f t="shared" si="122"/>
        <v>#N/A</v>
      </c>
      <c r="NK62" s="165" t="e">
        <f t="shared" si="122"/>
        <v>#N/A</v>
      </c>
      <c r="NL62" s="165" t="e">
        <f t="shared" si="114"/>
        <v>#N/A</v>
      </c>
      <c r="NM62" s="165" t="e">
        <f t="shared" si="114"/>
        <v>#N/A</v>
      </c>
      <c r="NN62" s="165" t="e">
        <f t="shared" si="114"/>
        <v>#N/A</v>
      </c>
      <c r="NO62" s="165" t="e">
        <f t="shared" si="114"/>
        <v>#N/A</v>
      </c>
      <c r="NP62" s="165" t="e">
        <f t="shared" si="114"/>
        <v>#N/A</v>
      </c>
      <c r="NQ62" s="165" t="e">
        <f t="shared" si="114"/>
        <v>#N/A</v>
      </c>
      <c r="NR62" s="165" t="e">
        <f t="shared" si="114"/>
        <v>#N/A</v>
      </c>
      <c r="NS62" s="165" t="e">
        <f t="shared" si="114"/>
        <v>#N/A</v>
      </c>
      <c r="NT62" s="165" t="e">
        <f t="shared" si="114"/>
        <v>#N/A</v>
      </c>
      <c r="NU62" s="165" t="e">
        <f t="shared" si="114"/>
        <v>#N/A</v>
      </c>
      <c r="NV62" s="165" t="e">
        <f t="shared" si="114"/>
        <v>#N/A</v>
      </c>
      <c r="NW62" s="165" t="e">
        <f t="shared" si="114"/>
        <v>#N/A</v>
      </c>
      <c r="NX62" s="165" t="e">
        <f t="shared" si="114"/>
        <v>#N/A</v>
      </c>
      <c r="NY62" s="165" t="e">
        <f t="shared" si="114"/>
        <v>#N/A</v>
      </c>
      <c r="NZ62" s="165" t="e">
        <f t="shared" si="114"/>
        <v>#N/A</v>
      </c>
      <c r="OA62" s="165" t="e">
        <f t="shared" si="123"/>
        <v>#N/A</v>
      </c>
      <c r="OB62" s="165" t="e">
        <f t="shared" si="123"/>
        <v>#N/A</v>
      </c>
      <c r="OC62" s="165" t="e">
        <f t="shared" si="124"/>
        <v>#N/A</v>
      </c>
      <c r="OD62" s="165" t="e">
        <f t="shared" si="124"/>
        <v>#N/A</v>
      </c>
      <c r="OE62" s="165" t="e">
        <f t="shared" si="124"/>
        <v>#N/A</v>
      </c>
      <c r="OF62" s="165" t="e">
        <f t="shared" si="124"/>
        <v>#N/A</v>
      </c>
      <c r="OG62" s="165" t="e">
        <f t="shared" si="124"/>
        <v>#N/A</v>
      </c>
      <c r="OH62" s="165" t="e">
        <f t="shared" si="124"/>
        <v>#N/A</v>
      </c>
      <c r="OI62" s="165" t="e">
        <f t="shared" si="124"/>
        <v>#N/A</v>
      </c>
      <c r="OJ62" s="165" t="e">
        <f t="shared" si="124"/>
        <v>#N/A</v>
      </c>
      <c r="OK62" s="165" t="e">
        <f t="shared" si="124"/>
        <v>#N/A</v>
      </c>
      <c r="OL62" s="165" t="e">
        <f t="shared" si="124"/>
        <v>#N/A</v>
      </c>
      <c r="OM62" s="165" t="e">
        <f t="shared" si="124"/>
        <v>#N/A</v>
      </c>
      <c r="ON62" s="165" t="e">
        <f t="shared" si="124"/>
        <v>#N/A</v>
      </c>
      <c r="OO62" s="165" t="e">
        <f t="shared" si="124"/>
        <v>#N/A</v>
      </c>
      <c r="OP62" s="165" t="e">
        <f t="shared" si="124"/>
        <v>#N/A</v>
      </c>
      <c r="OQ62" s="165" t="e">
        <f t="shared" si="124"/>
        <v>#N/A</v>
      </c>
      <c r="OR62" s="165" t="e">
        <f t="shared" si="115"/>
        <v>#N/A</v>
      </c>
      <c r="OS62" s="165" t="e">
        <f t="shared" si="115"/>
        <v>#N/A</v>
      </c>
      <c r="OT62" s="165" t="e">
        <f t="shared" si="115"/>
        <v>#N/A</v>
      </c>
      <c r="OU62" s="165" t="e">
        <f t="shared" si="115"/>
        <v>#N/A</v>
      </c>
      <c r="OV62" s="165" t="e">
        <f t="shared" si="115"/>
        <v>#N/A</v>
      </c>
      <c r="OW62" s="165" t="e">
        <f t="shared" si="115"/>
        <v>#N/A</v>
      </c>
      <c r="OX62" s="165" t="e">
        <f t="shared" si="115"/>
        <v>#N/A</v>
      </c>
      <c r="OY62" s="165" t="e">
        <f t="shared" si="115"/>
        <v>#N/A</v>
      </c>
      <c r="OZ62" s="165" t="e">
        <f t="shared" si="115"/>
        <v>#N/A</v>
      </c>
      <c r="PA62" s="165" t="e">
        <f t="shared" si="115"/>
        <v>#N/A</v>
      </c>
      <c r="PB62" s="165" t="e">
        <f t="shared" si="115"/>
        <v>#N/A</v>
      </c>
      <c r="PC62" s="165" t="e">
        <f t="shared" si="115"/>
        <v>#N/A</v>
      </c>
      <c r="PD62" s="165" t="e">
        <f t="shared" si="115"/>
        <v>#N/A</v>
      </c>
      <c r="PE62" s="165" t="e">
        <f t="shared" si="115"/>
        <v>#N/A</v>
      </c>
      <c r="PF62" s="165" t="e">
        <f t="shared" si="115"/>
        <v>#N/A</v>
      </c>
      <c r="PG62" s="165" t="e">
        <f t="shared" si="115"/>
        <v>#N/A</v>
      </c>
      <c r="PH62" s="165" t="e">
        <f t="shared" si="125"/>
        <v>#N/A</v>
      </c>
      <c r="PI62" s="165" t="e">
        <f t="shared" si="125"/>
        <v>#N/A</v>
      </c>
      <c r="PJ62" s="165" t="e">
        <f t="shared" si="125"/>
        <v>#N/A</v>
      </c>
      <c r="PK62" s="165" t="e">
        <f t="shared" si="125"/>
        <v>#N/A</v>
      </c>
      <c r="PL62" s="165" t="e">
        <f t="shared" si="125"/>
        <v>#N/A</v>
      </c>
      <c r="PM62" s="165" t="e">
        <f t="shared" si="125"/>
        <v>#N/A</v>
      </c>
      <c r="PN62" s="165" t="e">
        <f t="shared" si="125"/>
        <v>#N/A</v>
      </c>
      <c r="PO62" s="165" t="e">
        <f t="shared" si="125"/>
        <v>#N/A</v>
      </c>
    </row>
    <row r="63" spans="1:431" hidden="1" x14ac:dyDescent="0.45">
      <c r="A63" s="362"/>
      <c r="B63" s="368" t="str">
        <f>IF($R63="","",ROUND(_xlfn.NORM.INV(ABS(VLOOKUP($T$1,VLookups!$A$43:$B$44,2,FALSE)-B$2),$N63,$R63),0))</f>
        <v/>
      </c>
      <c r="C63" s="374" t="str">
        <f t="shared" si="36"/>
        <v/>
      </c>
      <c r="D63" s="375" t="str">
        <f t="shared" si="37"/>
        <v/>
      </c>
      <c r="E63" s="105"/>
      <c r="F63" s="113"/>
      <c r="G63" s="118" t="str">
        <f t="shared" si="30"/>
        <v/>
      </c>
      <c r="H63" s="91"/>
      <c r="I63" s="118" t="str">
        <f t="shared" si="31"/>
        <v/>
      </c>
      <c r="J63" s="113"/>
      <c r="K63" s="106"/>
      <c r="L63" s="120" t="str">
        <f t="shared" si="0"/>
        <v/>
      </c>
      <c r="M63" s="120" t="str">
        <f t="shared" si="1"/>
        <v/>
      </c>
      <c r="N63" s="71" t="str">
        <f t="shared" si="32"/>
        <v/>
      </c>
      <c r="O63" s="23"/>
      <c r="P63" s="55"/>
      <c r="Q63" s="298"/>
      <c r="R63" s="72" t="str">
        <f>IF(AND(G63&gt;0,H63&gt;0,I63&gt;0),IF(ISBLANK(Q63),IF(ISBLANK(O63),"",(I63-G63)*VLOOKUP(O63,VLookups!$A$4:$B$13,2,FALSE)),Q63),"")</f>
        <v/>
      </c>
      <c r="S63" s="73" t="str">
        <f t="shared" si="2"/>
        <v/>
      </c>
      <c r="T63" s="91"/>
      <c r="U63" s="265" t="str">
        <f>IF(AND(T63&gt;0,H63&gt;0,NOT(R63="")),ABS(VLOOKUP($T$1,VLookups!$A$43:$B$44,2,FALSE)-_xlfn.NORM.DIST(T63,N63,R63,TRUE)),"")</f>
        <v/>
      </c>
      <c r="V63" s="90" t="str">
        <f>IF(AND($G63&gt;0,$H63&gt;0,$I63&gt;0,NOT(ISBLANK($O63))),_xlfn.NORM.INV(ABS(VLOOKUP($T$1,VLookups!$A$43:$B$44,2,FALSE)-V$3),$N63,$R63),"")</f>
        <v/>
      </c>
      <c r="W63" s="89" t="str">
        <f>IF(AND($G63&gt;0,$H63&gt;0,$I63&gt;0,NOT(ISBLANK($O63))),_xlfn.NORM.INV(ABS(VLOOKUP($T$1,VLookups!$A$43:$B$44,2,FALSE)-W$3),$N63,$R63),"")</f>
        <v/>
      </c>
      <c r="X63" s="90" t="str">
        <f>IF(AND($G63&gt;0,$H63&gt;0,$I63&gt;0,NOT(ISBLANK($O63))),_xlfn.NORM.INV(ABS(VLOOKUP($T$1,VLookups!$A$43:$B$44,2,FALSE)-X$3),$N63,$R63),"")</f>
        <v/>
      </c>
      <c r="Y63" s="89" t="str">
        <f>IF(AND($G63&gt;0,$H63&gt;0,$I63&gt;0,NOT(ISBLANK($O63))),_xlfn.NORM.INV(ABS(VLOOKUP($T$1,VLookups!$A$43:$B$44,2,FALSE)-Y$3),$N63,$R63),"")</f>
        <v/>
      </c>
      <c r="Z63" s="90" t="str">
        <f>IF(AND($G63&gt;0,$H63&gt;0,$I63&gt;0,NOT(ISBLANK($O63))),_xlfn.NORM.INV(ABS(VLOOKUP($T$1,VLookups!$A$43:$B$44,2,FALSE)-Z$3),$N63,$R63),"")</f>
        <v/>
      </c>
      <c r="AA63" s="89" t="str">
        <f>IF(AND($G63&gt;0,$H63&gt;0,$I63&gt;0,NOT(ISBLANK($O63))),_xlfn.NORM.INV(ABS(VLOOKUP($T$1,VLookups!$A$43:$B$44,2,FALSE)-AA$3),$N63,$R63),"")</f>
        <v/>
      </c>
      <c r="AB63" s="5"/>
      <c r="AC63" s="164" t="str">
        <f t="shared" si="33"/>
        <v/>
      </c>
      <c r="AD63" s="47" t="str">
        <f t="shared" si="135"/>
        <v/>
      </c>
      <c r="AE63" s="47" t="str">
        <f t="shared" si="135"/>
        <v/>
      </c>
      <c r="AF63" s="47" t="str">
        <f t="shared" si="135"/>
        <v/>
      </c>
      <c r="AG63" s="47" t="str">
        <f t="shared" si="135"/>
        <v/>
      </c>
      <c r="AH63" s="47" t="str">
        <f t="shared" si="135"/>
        <v/>
      </c>
      <c r="AI63" s="47" t="str">
        <f t="shared" si="135"/>
        <v/>
      </c>
      <c r="AJ63" s="47" t="str">
        <f t="shared" si="135"/>
        <v/>
      </c>
      <c r="AK63" s="47" t="str">
        <f t="shared" si="135"/>
        <v/>
      </c>
      <c r="AL63" s="47" t="str">
        <f t="shared" si="135"/>
        <v/>
      </c>
      <c r="AM63" s="47" t="str">
        <f t="shared" si="135"/>
        <v/>
      </c>
      <c r="AN63" s="47" t="str">
        <f t="shared" si="135"/>
        <v/>
      </c>
      <c r="AO63" s="47" t="str">
        <f t="shared" si="135"/>
        <v/>
      </c>
      <c r="AP63" s="47" t="str">
        <f t="shared" si="135"/>
        <v/>
      </c>
      <c r="AQ63" s="47" t="str">
        <f t="shared" si="135"/>
        <v/>
      </c>
      <c r="AR63" s="47" t="str">
        <f t="shared" si="135"/>
        <v/>
      </c>
      <c r="AS63" s="47" t="str">
        <f t="shared" si="135"/>
        <v/>
      </c>
      <c r="AT63" s="47" t="str">
        <f t="shared" si="131"/>
        <v/>
      </c>
      <c r="AU63" s="47" t="str">
        <f t="shared" si="131"/>
        <v/>
      </c>
      <c r="AV63" s="47" t="str">
        <f t="shared" si="131"/>
        <v/>
      </c>
      <c r="AW63" s="47" t="str">
        <f t="shared" si="131"/>
        <v/>
      </c>
      <c r="AX63" s="47" t="str">
        <f t="shared" si="131"/>
        <v/>
      </c>
      <c r="AY63" s="47" t="str">
        <f t="shared" si="131"/>
        <v/>
      </c>
      <c r="AZ63" s="47" t="str">
        <f t="shared" si="131"/>
        <v/>
      </c>
      <c r="BA63" s="47" t="str">
        <f t="shared" si="131"/>
        <v/>
      </c>
      <c r="BB63" s="47" t="str">
        <f t="shared" si="131"/>
        <v/>
      </c>
      <c r="BC63" s="47" t="str">
        <f t="shared" si="131"/>
        <v/>
      </c>
      <c r="BD63" s="47" t="str">
        <f t="shared" si="131"/>
        <v/>
      </c>
      <c r="BE63" s="47" t="str">
        <f t="shared" si="131"/>
        <v/>
      </c>
      <c r="BF63" s="47" t="str">
        <f t="shared" si="131"/>
        <v/>
      </c>
      <c r="BG63" s="47" t="str">
        <f t="shared" si="131"/>
        <v/>
      </c>
      <c r="BH63" s="47" t="str">
        <f t="shared" si="131"/>
        <v/>
      </c>
      <c r="BI63" s="47" t="str">
        <f t="shared" si="132"/>
        <v/>
      </c>
      <c r="BJ63" s="47" t="str">
        <f t="shared" si="132"/>
        <v/>
      </c>
      <c r="BK63" s="47" t="str">
        <f t="shared" si="132"/>
        <v/>
      </c>
      <c r="BL63" s="47" t="str">
        <f t="shared" si="132"/>
        <v/>
      </c>
      <c r="BM63" s="47" t="str">
        <f t="shared" si="132"/>
        <v/>
      </c>
      <c r="BN63" s="47" t="str">
        <f t="shared" si="132"/>
        <v/>
      </c>
      <c r="BO63" s="47" t="str">
        <f t="shared" si="132"/>
        <v/>
      </c>
      <c r="BP63" s="47" t="str">
        <f t="shared" si="132"/>
        <v/>
      </c>
      <c r="BQ63" s="47" t="str">
        <f t="shared" si="132"/>
        <v/>
      </c>
      <c r="BR63" s="47" t="str">
        <f t="shared" si="132"/>
        <v/>
      </c>
      <c r="BS63" s="47" t="str">
        <f t="shared" si="132"/>
        <v/>
      </c>
      <c r="BT63" s="47" t="str">
        <f t="shared" si="132"/>
        <v/>
      </c>
      <c r="BU63" s="47" t="str">
        <f t="shared" si="132"/>
        <v/>
      </c>
      <c r="BV63" s="47" t="str">
        <f t="shared" si="132"/>
        <v/>
      </c>
      <c r="BW63" s="47" t="str">
        <f t="shared" si="132"/>
        <v/>
      </c>
      <c r="BX63" s="47" t="str">
        <f t="shared" si="132"/>
        <v/>
      </c>
      <c r="BY63" s="47" t="str">
        <f t="shared" si="129"/>
        <v/>
      </c>
      <c r="BZ63" s="47" t="str">
        <f t="shared" si="129"/>
        <v/>
      </c>
      <c r="CA63" s="47" t="str">
        <f t="shared" si="129"/>
        <v/>
      </c>
      <c r="CB63" s="47" t="str">
        <f t="shared" si="129"/>
        <v/>
      </c>
      <c r="CC63" s="47" t="str">
        <f t="shared" si="129"/>
        <v/>
      </c>
      <c r="CD63" s="47" t="str">
        <f t="shared" si="129"/>
        <v/>
      </c>
      <c r="CE63" s="47" t="str">
        <f t="shared" si="129"/>
        <v/>
      </c>
      <c r="CF63" s="47" t="str">
        <f t="shared" si="129"/>
        <v/>
      </c>
      <c r="CG63" s="47" t="str">
        <f t="shared" si="129"/>
        <v/>
      </c>
      <c r="CH63" s="47" t="str">
        <f t="shared" si="129"/>
        <v/>
      </c>
      <c r="CI63" s="47" t="str">
        <f t="shared" si="129"/>
        <v/>
      </c>
      <c r="CJ63" s="47" t="str">
        <f t="shared" si="129"/>
        <v/>
      </c>
      <c r="CK63" s="47" t="str">
        <f t="shared" si="129"/>
        <v/>
      </c>
      <c r="CL63" s="47" t="str">
        <f t="shared" si="129"/>
        <v/>
      </c>
      <c r="CM63" s="47" t="str">
        <f t="shared" si="129"/>
        <v/>
      </c>
      <c r="CN63" s="47" t="str">
        <f t="shared" si="133"/>
        <v/>
      </c>
      <c r="CO63" s="47" t="str">
        <f t="shared" si="133"/>
        <v/>
      </c>
      <c r="CP63" s="47" t="str">
        <f t="shared" si="133"/>
        <v/>
      </c>
      <c r="CQ63" s="47" t="str">
        <f t="shared" si="133"/>
        <v/>
      </c>
      <c r="CR63" s="47" t="str">
        <f t="shared" si="133"/>
        <v/>
      </c>
      <c r="CS63" s="47" t="str">
        <f t="shared" si="133"/>
        <v/>
      </c>
      <c r="CT63" s="47" t="str">
        <f t="shared" si="133"/>
        <v/>
      </c>
      <c r="CU63" s="47" t="str">
        <f t="shared" si="133"/>
        <v/>
      </c>
      <c r="CV63" s="47" t="str">
        <f t="shared" si="133"/>
        <v/>
      </c>
      <c r="CW63" s="47" t="str">
        <f t="shared" si="133"/>
        <v/>
      </c>
      <c r="CX63" s="47" t="str">
        <f t="shared" si="133"/>
        <v/>
      </c>
      <c r="CY63" s="47" t="str">
        <f t="shared" si="133"/>
        <v/>
      </c>
      <c r="CZ63" s="47" t="str">
        <f t="shared" si="133"/>
        <v/>
      </c>
      <c r="DA63" s="47" t="str">
        <f t="shared" si="133"/>
        <v/>
      </c>
      <c r="DB63" s="47" t="str">
        <f t="shared" si="133"/>
        <v/>
      </c>
      <c r="DC63" s="47" t="str">
        <f t="shared" si="133"/>
        <v/>
      </c>
      <c r="DD63" s="47" t="str">
        <f t="shared" si="134"/>
        <v/>
      </c>
      <c r="DE63" s="47" t="str">
        <f t="shared" si="134"/>
        <v/>
      </c>
      <c r="DF63" s="47" t="str">
        <f t="shared" si="134"/>
        <v/>
      </c>
      <c r="DG63" s="47" t="str">
        <f t="shared" si="134"/>
        <v/>
      </c>
      <c r="DH63" s="47" t="str">
        <f t="shared" si="134"/>
        <v/>
      </c>
      <c r="DI63" s="47" t="str">
        <f t="shared" si="134"/>
        <v/>
      </c>
      <c r="DJ63" s="47" t="str">
        <f t="shared" si="134"/>
        <v/>
      </c>
      <c r="DK63" s="47" t="str">
        <f t="shared" si="134"/>
        <v/>
      </c>
      <c r="DL63" s="47" t="str">
        <f t="shared" si="134"/>
        <v/>
      </c>
      <c r="DM63" s="47" t="str">
        <f t="shared" si="134"/>
        <v/>
      </c>
      <c r="DN63" s="47" t="str">
        <f t="shared" si="134"/>
        <v/>
      </c>
      <c r="DO63" s="47" t="str">
        <f t="shared" si="134"/>
        <v/>
      </c>
      <c r="DP63" s="47" t="str">
        <f t="shared" si="134"/>
        <v/>
      </c>
      <c r="DQ63" s="47" t="str">
        <f t="shared" si="134"/>
        <v/>
      </c>
      <c r="DR63" s="47" t="str">
        <f t="shared" si="134"/>
        <v/>
      </c>
      <c r="DS63" s="47" t="str">
        <f t="shared" si="134"/>
        <v/>
      </c>
      <c r="DT63" s="47" t="str">
        <f t="shared" si="130"/>
        <v/>
      </c>
      <c r="DU63" s="47" t="str">
        <f t="shared" si="130"/>
        <v/>
      </c>
      <c r="DV63" s="47" t="str">
        <f t="shared" si="130"/>
        <v/>
      </c>
      <c r="DW63" s="47" t="str">
        <f t="shared" si="130"/>
        <v/>
      </c>
      <c r="DX63" s="47" t="str">
        <f t="shared" si="130"/>
        <v/>
      </c>
      <c r="DY63" s="47" t="str">
        <f t="shared" si="130"/>
        <v/>
      </c>
      <c r="DZ63" s="179" t="str">
        <f t="shared" si="35"/>
        <v/>
      </c>
      <c r="EA63" s="47" t="str">
        <f t="shared" si="127"/>
        <v/>
      </c>
      <c r="EB63" s="47" t="str">
        <f t="shared" si="127"/>
        <v/>
      </c>
      <c r="EC63" s="47" t="str">
        <f t="shared" si="127"/>
        <v/>
      </c>
      <c r="ED63" s="47" t="str">
        <f t="shared" si="127"/>
        <v/>
      </c>
      <c r="EE63" s="47" t="str">
        <f t="shared" si="127"/>
        <v/>
      </c>
      <c r="EF63" s="47" t="str">
        <f t="shared" si="127"/>
        <v/>
      </c>
      <c r="EG63" s="47" t="str">
        <f t="shared" si="127"/>
        <v/>
      </c>
      <c r="EH63" s="47" t="str">
        <f t="shared" si="127"/>
        <v/>
      </c>
      <c r="EI63" s="47" t="str">
        <f t="shared" si="127"/>
        <v/>
      </c>
      <c r="EJ63" s="47" t="str">
        <f t="shared" si="127"/>
        <v/>
      </c>
      <c r="EK63" s="47" t="str">
        <f t="shared" si="127"/>
        <v/>
      </c>
      <c r="EL63" s="47" t="str">
        <f t="shared" si="127"/>
        <v/>
      </c>
      <c r="EM63" s="47" t="str">
        <f t="shared" si="127"/>
        <v/>
      </c>
      <c r="EN63" s="47" t="str">
        <f t="shared" si="127"/>
        <v/>
      </c>
      <c r="EO63" s="47" t="str">
        <f t="shared" si="127"/>
        <v/>
      </c>
      <c r="EP63" s="47" t="str">
        <f t="shared" si="127"/>
        <v/>
      </c>
      <c r="EQ63" s="47" t="str">
        <f t="shared" si="128"/>
        <v/>
      </c>
      <c r="ER63" s="47" t="str">
        <f t="shared" si="128"/>
        <v/>
      </c>
      <c r="ES63" s="47" t="str">
        <f t="shared" si="128"/>
        <v/>
      </c>
      <c r="ET63" s="47" t="str">
        <f t="shared" si="128"/>
        <v/>
      </c>
      <c r="EU63" s="47" t="str">
        <f t="shared" si="128"/>
        <v/>
      </c>
      <c r="EV63" s="47" t="str">
        <f t="shared" si="128"/>
        <v/>
      </c>
      <c r="EW63" s="47" t="str">
        <f t="shared" si="128"/>
        <v/>
      </c>
      <c r="EX63" s="47" t="str">
        <f t="shared" si="128"/>
        <v/>
      </c>
      <c r="EY63" s="47" t="str">
        <f t="shared" si="128"/>
        <v/>
      </c>
      <c r="EZ63" s="47" t="str">
        <f t="shared" si="128"/>
        <v/>
      </c>
      <c r="FA63" s="47" t="str">
        <f t="shared" si="128"/>
        <v/>
      </c>
      <c r="FB63" s="47" t="str">
        <f t="shared" si="128"/>
        <v/>
      </c>
      <c r="FC63" s="47" t="str">
        <f t="shared" si="128"/>
        <v/>
      </c>
      <c r="FD63" s="47" t="str">
        <f t="shared" si="128"/>
        <v/>
      </c>
      <c r="FE63" s="47" t="str">
        <f t="shared" si="126"/>
        <v/>
      </c>
      <c r="FF63" s="47" t="str">
        <f t="shared" si="117"/>
        <v/>
      </c>
      <c r="FG63" s="47" t="str">
        <f t="shared" si="117"/>
        <v/>
      </c>
      <c r="FH63" s="47" t="str">
        <f t="shared" si="117"/>
        <v/>
      </c>
      <c r="FI63" s="47" t="str">
        <f t="shared" si="117"/>
        <v/>
      </c>
      <c r="FJ63" s="47" t="str">
        <f t="shared" si="117"/>
        <v/>
      </c>
      <c r="FK63" s="47" t="str">
        <f t="shared" si="117"/>
        <v/>
      </c>
      <c r="FL63" s="47" t="str">
        <f t="shared" si="117"/>
        <v/>
      </c>
      <c r="FM63" s="47" t="str">
        <f t="shared" si="117"/>
        <v/>
      </c>
      <c r="FN63" s="47" t="str">
        <f t="shared" si="117"/>
        <v/>
      </c>
      <c r="FO63" s="47" t="str">
        <f t="shared" si="117"/>
        <v/>
      </c>
      <c r="FP63" s="47" t="str">
        <f t="shared" si="117"/>
        <v/>
      </c>
      <c r="FQ63" s="47" t="str">
        <f t="shared" si="106"/>
        <v/>
      </c>
      <c r="FR63" s="47" t="str">
        <f t="shared" si="106"/>
        <v/>
      </c>
      <c r="FS63" s="47" t="str">
        <f t="shared" si="106"/>
        <v/>
      </c>
      <c r="FT63" s="47" t="str">
        <f t="shared" si="106"/>
        <v/>
      </c>
      <c r="FU63" s="47" t="str">
        <f t="shared" si="106"/>
        <v/>
      </c>
      <c r="FV63" s="47" t="str">
        <f t="shared" si="106"/>
        <v/>
      </c>
      <c r="FW63" s="47" t="str">
        <f t="shared" si="106"/>
        <v/>
      </c>
      <c r="FX63" s="47" t="str">
        <f t="shared" si="106"/>
        <v/>
      </c>
      <c r="FY63" s="47" t="str">
        <f t="shared" si="106"/>
        <v/>
      </c>
      <c r="FZ63" s="47" t="str">
        <f t="shared" si="106"/>
        <v/>
      </c>
      <c r="GA63" s="47" t="str">
        <f t="shared" si="106"/>
        <v/>
      </c>
      <c r="GB63" s="47" t="str">
        <f t="shared" si="106"/>
        <v/>
      </c>
      <c r="GC63" s="47" t="str">
        <f t="shared" si="106"/>
        <v/>
      </c>
      <c r="GD63" s="47" t="str">
        <f t="shared" si="106"/>
        <v/>
      </c>
      <c r="GE63" s="47" t="str">
        <f t="shared" si="106"/>
        <v/>
      </c>
      <c r="GF63" s="47" t="str">
        <f t="shared" si="106"/>
        <v/>
      </c>
      <c r="GG63" s="47" t="str">
        <f t="shared" si="107"/>
        <v/>
      </c>
      <c r="GH63" s="47" t="str">
        <f t="shared" si="107"/>
        <v/>
      </c>
      <c r="GI63" s="47" t="str">
        <f t="shared" si="107"/>
        <v/>
      </c>
      <c r="GJ63" s="47" t="str">
        <f t="shared" si="107"/>
        <v/>
      </c>
      <c r="GK63" s="47" t="str">
        <f t="shared" si="107"/>
        <v/>
      </c>
      <c r="GL63" s="47" t="str">
        <f t="shared" si="107"/>
        <v/>
      </c>
      <c r="GM63" s="47" t="str">
        <f t="shared" si="107"/>
        <v/>
      </c>
      <c r="GN63" s="47" t="str">
        <f t="shared" si="107"/>
        <v/>
      </c>
      <c r="GO63" s="47" t="str">
        <f t="shared" si="107"/>
        <v/>
      </c>
      <c r="GP63" s="47" t="str">
        <f t="shared" si="107"/>
        <v/>
      </c>
      <c r="GQ63" s="47" t="str">
        <f t="shared" si="107"/>
        <v/>
      </c>
      <c r="GR63" s="47" t="str">
        <f t="shared" si="107"/>
        <v/>
      </c>
      <c r="GS63" s="47" t="str">
        <f t="shared" si="107"/>
        <v/>
      </c>
      <c r="GT63" s="47" t="str">
        <f t="shared" si="107"/>
        <v/>
      </c>
      <c r="GU63" s="47" t="str">
        <f t="shared" si="107"/>
        <v/>
      </c>
      <c r="GV63" s="47" t="str">
        <f t="shared" si="107"/>
        <v/>
      </c>
      <c r="GW63" s="47" t="str">
        <f t="shared" si="108"/>
        <v/>
      </c>
      <c r="GX63" s="47" t="str">
        <f t="shared" si="108"/>
        <v/>
      </c>
      <c r="GY63" s="47" t="str">
        <f t="shared" si="108"/>
        <v/>
      </c>
      <c r="GZ63" s="47" t="str">
        <f t="shared" si="108"/>
        <v/>
      </c>
      <c r="HA63" s="47" t="str">
        <f t="shared" si="108"/>
        <v/>
      </c>
      <c r="HB63" s="47" t="str">
        <f t="shared" si="108"/>
        <v/>
      </c>
      <c r="HC63" s="47" t="str">
        <f t="shared" si="108"/>
        <v/>
      </c>
      <c r="HD63" s="47" t="str">
        <f t="shared" si="108"/>
        <v/>
      </c>
      <c r="HE63" s="47" t="str">
        <f t="shared" si="108"/>
        <v/>
      </c>
      <c r="HF63" s="47" t="str">
        <f t="shared" si="108"/>
        <v/>
      </c>
      <c r="HG63" s="47" t="str">
        <f t="shared" si="108"/>
        <v/>
      </c>
      <c r="HH63" s="47" t="str">
        <f t="shared" si="108"/>
        <v/>
      </c>
      <c r="HI63" s="47" t="str">
        <f t="shared" si="108"/>
        <v/>
      </c>
      <c r="HJ63" s="47" t="str">
        <f t="shared" si="108"/>
        <v/>
      </c>
      <c r="HK63" s="47" t="str">
        <f t="shared" si="108"/>
        <v/>
      </c>
      <c r="HL63" s="47" t="str">
        <f t="shared" si="108"/>
        <v/>
      </c>
      <c r="HM63" s="47" t="str">
        <f t="shared" si="109"/>
        <v/>
      </c>
      <c r="HN63" s="47" t="str">
        <f t="shared" si="109"/>
        <v/>
      </c>
      <c r="HO63" s="47" t="str">
        <f t="shared" si="109"/>
        <v/>
      </c>
      <c r="HP63" s="47" t="str">
        <f t="shared" si="77"/>
        <v/>
      </c>
      <c r="HQ63" s="47" t="str">
        <f t="shared" si="77"/>
        <v/>
      </c>
      <c r="HR63" s="47" t="str">
        <f t="shared" si="46"/>
        <v/>
      </c>
      <c r="HS63" s="47" t="str">
        <f t="shared" si="16"/>
        <v/>
      </c>
      <c r="HT63" s="47" t="str">
        <f t="shared" si="16"/>
        <v/>
      </c>
      <c r="HU63" s="47" t="str">
        <f t="shared" si="16"/>
        <v/>
      </c>
      <c r="HV63" s="47" t="str">
        <f t="shared" si="16"/>
        <v/>
      </c>
      <c r="HW63" s="165" t="e">
        <f t="shared" si="104"/>
        <v>#N/A</v>
      </c>
      <c r="HX63" s="165" t="e">
        <f t="shared" si="104"/>
        <v>#N/A</v>
      </c>
      <c r="HY63" s="165" t="e">
        <f t="shared" si="104"/>
        <v>#N/A</v>
      </c>
      <c r="HZ63" s="165" t="e">
        <f t="shared" si="104"/>
        <v>#N/A</v>
      </c>
      <c r="IA63" s="165" t="e">
        <f t="shared" si="104"/>
        <v>#N/A</v>
      </c>
      <c r="IB63" s="165" t="e">
        <f t="shared" si="104"/>
        <v>#N/A</v>
      </c>
      <c r="IC63" s="165" t="e">
        <f t="shared" si="104"/>
        <v>#N/A</v>
      </c>
      <c r="ID63" s="165" t="e">
        <f t="shared" si="104"/>
        <v>#N/A</v>
      </c>
      <c r="IE63" s="165" t="e">
        <f t="shared" si="104"/>
        <v>#N/A</v>
      </c>
      <c r="IF63" s="165" t="e">
        <f t="shared" si="104"/>
        <v>#N/A</v>
      </c>
      <c r="IG63" s="165" t="e">
        <f t="shared" si="104"/>
        <v>#N/A</v>
      </c>
      <c r="IH63" s="165" t="e">
        <f t="shared" si="104"/>
        <v>#N/A</v>
      </c>
      <c r="II63" s="165" t="e">
        <f t="shared" si="104"/>
        <v>#N/A</v>
      </c>
      <c r="IJ63" s="165" t="e">
        <f t="shared" si="104"/>
        <v>#N/A</v>
      </c>
      <c r="IK63" s="165" t="e">
        <f t="shared" si="104"/>
        <v>#N/A</v>
      </c>
      <c r="IL63" s="165" t="e">
        <f t="shared" si="104"/>
        <v>#N/A</v>
      </c>
      <c r="IM63" s="165" t="e">
        <f t="shared" ref="IA63:IP78" si="136">IF(ISNONTEXT($R63),_xlfn.NORM.DIST(AT63,$N63,$R63,FALSE),NA())</f>
        <v>#N/A</v>
      </c>
      <c r="IN63" s="165" t="e">
        <f t="shared" si="136"/>
        <v>#N/A</v>
      </c>
      <c r="IO63" s="165" t="e">
        <f t="shared" si="136"/>
        <v>#N/A</v>
      </c>
      <c r="IP63" s="165" t="e">
        <f t="shared" si="110"/>
        <v>#N/A</v>
      </c>
      <c r="IQ63" s="165" t="e">
        <f t="shared" si="110"/>
        <v>#N/A</v>
      </c>
      <c r="IR63" s="165" t="e">
        <f t="shared" si="110"/>
        <v>#N/A</v>
      </c>
      <c r="IS63" s="165" t="e">
        <f t="shared" si="110"/>
        <v>#N/A</v>
      </c>
      <c r="IT63" s="165" t="e">
        <f t="shared" si="110"/>
        <v>#N/A</v>
      </c>
      <c r="IU63" s="165" t="e">
        <f t="shared" si="110"/>
        <v>#N/A</v>
      </c>
      <c r="IV63" s="165" t="e">
        <f t="shared" si="110"/>
        <v>#N/A</v>
      </c>
      <c r="IW63" s="165" t="e">
        <f t="shared" si="110"/>
        <v>#N/A</v>
      </c>
      <c r="IX63" s="165" t="e">
        <f t="shared" si="110"/>
        <v>#N/A</v>
      </c>
      <c r="IY63" s="165" t="e">
        <f t="shared" si="110"/>
        <v>#N/A</v>
      </c>
      <c r="IZ63" s="165" t="e">
        <f t="shared" si="110"/>
        <v>#N/A</v>
      </c>
      <c r="JA63" s="165" t="e">
        <f t="shared" si="110"/>
        <v>#N/A</v>
      </c>
      <c r="JB63" s="165" t="e">
        <f t="shared" si="110"/>
        <v>#N/A</v>
      </c>
      <c r="JC63" s="165" t="e">
        <f t="shared" si="110"/>
        <v>#N/A</v>
      </c>
      <c r="JD63" s="165" t="e">
        <f t="shared" si="110"/>
        <v>#N/A</v>
      </c>
      <c r="JE63" s="165" t="e">
        <f t="shared" si="118"/>
        <v>#N/A</v>
      </c>
      <c r="JF63" s="165" t="e">
        <f t="shared" si="118"/>
        <v>#N/A</v>
      </c>
      <c r="JG63" s="165" t="e">
        <f t="shared" si="118"/>
        <v>#N/A</v>
      </c>
      <c r="JH63" s="165" t="e">
        <f t="shared" si="118"/>
        <v>#N/A</v>
      </c>
      <c r="JI63" s="165" t="e">
        <f t="shared" si="118"/>
        <v>#N/A</v>
      </c>
      <c r="JJ63" s="165" t="e">
        <f t="shared" si="118"/>
        <v>#N/A</v>
      </c>
      <c r="JK63" s="165" t="e">
        <f t="shared" si="118"/>
        <v>#N/A</v>
      </c>
      <c r="JL63" s="165" t="e">
        <f t="shared" si="118"/>
        <v>#N/A</v>
      </c>
      <c r="JM63" s="165" t="e">
        <f t="shared" si="118"/>
        <v>#N/A</v>
      </c>
      <c r="JN63" s="165" t="e">
        <f t="shared" si="118"/>
        <v>#N/A</v>
      </c>
      <c r="JO63" s="165" t="e">
        <f t="shared" si="118"/>
        <v>#N/A</v>
      </c>
      <c r="JP63" s="165" t="e">
        <f t="shared" si="118"/>
        <v>#N/A</v>
      </c>
      <c r="JQ63" s="165" t="e">
        <f t="shared" si="118"/>
        <v>#N/A</v>
      </c>
      <c r="JR63" s="165" t="e">
        <f t="shared" si="118"/>
        <v>#N/A</v>
      </c>
      <c r="JS63" s="165" t="e">
        <f t="shared" si="118"/>
        <v>#N/A</v>
      </c>
      <c r="JT63" s="165" t="e">
        <f t="shared" si="111"/>
        <v>#N/A</v>
      </c>
      <c r="JU63" s="165" t="e">
        <f t="shared" si="111"/>
        <v>#N/A</v>
      </c>
      <c r="JV63" s="165" t="e">
        <f t="shared" si="111"/>
        <v>#N/A</v>
      </c>
      <c r="JW63" s="165" t="e">
        <f t="shared" si="111"/>
        <v>#N/A</v>
      </c>
      <c r="JX63" s="165" t="e">
        <f t="shared" si="111"/>
        <v>#N/A</v>
      </c>
      <c r="JY63" s="165" t="e">
        <f t="shared" si="111"/>
        <v>#N/A</v>
      </c>
      <c r="JZ63" s="165" t="e">
        <f t="shared" si="111"/>
        <v>#N/A</v>
      </c>
      <c r="KA63" s="165" t="e">
        <f t="shared" si="111"/>
        <v>#N/A</v>
      </c>
      <c r="KB63" s="165" t="e">
        <f t="shared" si="111"/>
        <v>#N/A</v>
      </c>
      <c r="KC63" s="165" t="e">
        <f t="shared" si="111"/>
        <v>#N/A</v>
      </c>
      <c r="KD63" s="165" t="e">
        <f t="shared" si="111"/>
        <v>#N/A</v>
      </c>
      <c r="KE63" s="165" t="e">
        <f t="shared" si="111"/>
        <v>#N/A</v>
      </c>
      <c r="KF63" s="165" t="e">
        <f t="shared" si="111"/>
        <v>#N/A</v>
      </c>
      <c r="KG63" s="165" t="e">
        <f t="shared" si="111"/>
        <v>#N/A</v>
      </c>
      <c r="KH63" s="165" t="e">
        <f t="shared" si="111"/>
        <v>#N/A</v>
      </c>
      <c r="KI63" s="165" t="e">
        <f t="shared" si="111"/>
        <v>#N/A</v>
      </c>
      <c r="KJ63" s="165" t="e">
        <f t="shared" si="119"/>
        <v>#N/A</v>
      </c>
      <c r="KK63" s="165" t="e">
        <f t="shared" si="119"/>
        <v>#N/A</v>
      </c>
      <c r="KL63" s="165" t="e">
        <f t="shared" si="119"/>
        <v>#N/A</v>
      </c>
      <c r="KM63" s="165" t="e">
        <f t="shared" si="119"/>
        <v>#N/A</v>
      </c>
      <c r="KN63" s="165" t="e">
        <f t="shared" si="119"/>
        <v>#N/A</v>
      </c>
      <c r="KO63" s="165" t="e">
        <f t="shared" si="119"/>
        <v>#N/A</v>
      </c>
      <c r="KP63" s="165" t="e">
        <f t="shared" si="119"/>
        <v>#N/A</v>
      </c>
      <c r="KQ63" s="165" t="e">
        <f t="shared" si="119"/>
        <v>#N/A</v>
      </c>
      <c r="KR63" s="165" t="e">
        <f t="shared" si="119"/>
        <v>#N/A</v>
      </c>
      <c r="KS63" s="165" t="e">
        <f t="shared" si="119"/>
        <v>#N/A</v>
      </c>
      <c r="KT63" s="165" t="e">
        <f t="shared" si="119"/>
        <v>#N/A</v>
      </c>
      <c r="KU63" s="165" t="e">
        <f t="shared" si="119"/>
        <v>#N/A</v>
      </c>
      <c r="KV63" s="165" t="e">
        <f t="shared" si="119"/>
        <v>#N/A</v>
      </c>
      <c r="KW63" s="165" t="e">
        <f t="shared" si="119"/>
        <v>#N/A</v>
      </c>
      <c r="KX63" s="165" t="e">
        <f t="shared" si="119"/>
        <v>#N/A</v>
      </c>
      <c r="KY63" s="165" t="e">
        <f t="shared" si="119"/>
        <v>#N/A</v>
      </c>
      <c r="KZ63" s="165" t="e">
        <f t="shared" si="112"/>
        <v>#N/A</v>
      </c>
      <c r="LA63" s="165" t="e">
        <f t="shared" si="112"/>
        <v>#N/A</v>
      </c>
      <c r="LB63" s="165" t="e">
        <f t="shared" si="112"/>
        <v>#N/A</v>
      </c>
      <c r="LC63" s="165" t="e">
        <f t="shared" si="112"/>
        <v>#N/A</v>
      </c>
      <c r="LD63" s="165" t="e">
        <f t="shared" si="112"/>
        <v>#N/A</v>
      </c>
      <c r="LE63" s="165" t="e">
        <f t="shared" si="112"/>
        <v>#N/A</v>
      </c>
      <c r="LF63" s="165" t="e">
        <f t="shared" si="112"/>
        <v>#N/A</v>
      </c>
      <c r="LG63" s="165" t="e">
        <f t="shared" si="112"/>
        <v>#N/A</v>
      </c>
      <c r="LH63" s="165" t="e">
        <f t="shared" si="112"/>
        <v>#N/A</v>
      </c>
      <c r="LI63" s="165" t="e">
        <f t="shared" si="112"/>
        <v>#N/A</v>
      </c>
      <c r="LJ63" s="165" t="e">
        <f t="shared" si="112"/>
        <v>#N/A</v>
      </c>
      <c r="LK63" s="165" t="e">
        <f t="shared" si="112"/>
        <v>#N/A</v>
      </c>
      <c r="LL63" s="165" t="e">
        <f t="shared" si="112"/>
        <v>#N/A</v>
      </c>
      <c r="LM63" s="165" t="e">
        <f t="shared" si="112"/>
        <v>#N/A</v>
      </c>
      <c r="LN63" s="165" t="e">
        <f t="shared" si="112"/>
        <v>#N/A</v>
      </c>
      <c r="LO63" s="165" t="e">
        <f t="shared" si="120"/>
        <v>#N/A</v>
      </c>
      <c r="LP63" s="165" t="e">
        <f t="shared" si="120"/>
        <v>#N/A</v>
      </c>
      <c r="LQ63" s="165" t="e">
        <f t="shared" si="121"/>
        <v>#N/A</v>
      </c>
      <c r="LR63" s="165" t="e">
        <f t="shared" si="121"/>
        <v>#N/A</v>
      </c>
      <c r="LS63" s="165" t="e">
        <f t="shared" si="121"/>
        <v>#N/A</v>
      </c>
      <c r="LT63" s="165" t="e">
        <f t="shared" si="121"/>
        <v>#N/A</v>
      </c>
      <c r="LU63" s="165" t="e">
        <f t="shared" si="121"/>
        <v>#N/A</v>
      </c>
      <c r="LV63" s="165" t="e">
        <f t="shared" si="121"/>
        <v>#N/A</v>
      </c>
      <c r="LW63" s="165" t="e">
        <f t="shared" si="121"/>
        <v>#N/A</v>
      </c>
      <c r="LX63" s="165" t="e">
        <f t="shared" si="121"/>
        <v>#N/A</v>
      </c>
      <c r="LY63" s="165" t="e">
        <f t="shared" si="121"/>
        <v>#N/A</v>
      </c>
      <c r="LZ63" s="165" t="e">
        <f t="shared" si="121"/>
        <v>#N/A</v>
      </c>
      <c r="MA63" s="165" t="e">
        <f t="shared" si="121"/>
        <v>#N/A</v>
      </c>
      <c r="MB63" s="165" t="e">
        <f t="shared" si="121"/>
        <v>#N/A</v>
      </c>
      <c r="MC63" s="165" t="e">
        <f t="shared" si="121"/>
        <v>#N/A</v>
      </c>
      <c r="MD63" s="165" t="e">
        <f t="shared" si="121"/>
        <v>#N/A</v>
      </c>
      <c r="ME63" s="165" t="e">
        <f t="shared" si="121"/>
        <v>#N/A</v>
      </c>
      <c r="MF63" s="165" t="e">
        <f t="shared" si="113"/>
        <v>#N/A</v>
      </c>
      <c r="MG63" s="165" t="e">
        <f t="shared" si="113"/>
        <v>#N/A</v>
      </c>
      <c r="MH63" s="165" t="e">
        <f t="shared" si="113"/>
        <v>#N/A</v>
      </c>
      <c r="MI63" s="165" t="e">
        <f t="shared" si="113"/>
        <v>#N/A</v>
      </c>
      <c r="MJ63" s="165" t="e">
        <f t="shared" si="113"/>
        <v>#N/A</v>
      </c>
      <c r="MK63" s="165" t="e">
        <f t="shared" si="113"/>
        <v>#N/A</v>
      </c>
      <c r="ML63" s="165" t="e">
        <f t="shared" si="113"/>
        <v>#N/A</v>
      </c>
      <c r="MM63" s="165" t="e">
        <f t="shared" si="113"/>
        <v>#N/A</v>
      </c>
      <c r="MN63" s="165" t="e">
        <f t="shared" si="113"/>
        <v>#N/A</v>
      </c>
      <c r="MO63" s="165" t="e">
        <f t="shared" si="113"/>
        <v>#N/A</v>
      </c>
      <c r="MP63" s="165" t="e">
        <f t="shared" si="113"/>
        <v>#N/A</v>
      </c>
      <c r="MQ63" s="165" t="e">
        <f t="shared" si="113"/>
        <v>#N/A</v>
      </c>
      <c r="MR63" s="165" t="e">
        <f t="shared" si="113"/>
        <v>#N/A</v>
      </c>
      <c r="MS63" s="165" t="e">
        <f t="shared" si="113"/>
        <v>#N/A</v>
      </c>
      <c r="MT63" s="165" t="e">
        <f t="shared" si="113"/>
        <v>#N/A</v>
      </c>
      <c r="MU63" s="165" t="e">
        <f t="shared" si="113"/>
        <v>#N/A</v>
      </c>
      <c r="MV63" s="165" t="e">
        <f t="shared" si="122"/>
        <v>#N/A</v>
      </c>
      <c r="MW63" s="165" t="e">
        <f t="shared" si="122"/>
        <v>#N/A</v>
      </c>
      <c r="MX63" s="165" t="e">
        <f t="shared" si="122"/>
        <v>#N/A</v>
      </c>
      <c r="MY63" s="165" t="e">
        <f t="shared" si="122"/>
        <v>#N/A</v>
      </c>
      <c r="MZ63" s="165" t="e">
        <f t="shared" si="122"/>
        <v>#N/A</v>
      </c>
      <c r="NA63" s="165" t="e">
        <f t="shared" si="122"/>
        <v>#N/A</v>
      </c>
      <c r="NB63" s="165" t="e">
        <f t="shared" si="122"/>
        <v>#N/A</v>
      </c>
      <c r="NC63" s="165" t="e">
        <f t="shared" si="122"/>
        <v>#N/A</v>
      </c>
      <c r="ND63" s="165" t="e">
        <f t="shared" si="122"/>
        <v>#N/A</v>
      </c>
      <c r="NE63" s="165" t="e">
        <f t="shared" si="122"/>
        <v>#N/A</v>
      </c>
      <c r="NF63" s="165" t="e">
        <f t="shared" si="122"/>
        <v>#N/A</v>
      </c>
      <c r="NG63" s="165" t="e">
        <f t="shared" si="122"/>
        <v>#N/A</v>
      </c>
      <c r="NH63" s="165" t="e">
        <f t="shared" si="122"/>
        <v>#N/A</v>
      </c>
      <c r="NI63" s="165" t="e">
        <f t="shared" si="122"/>
        <v>#N/A</v>
      </c>
      <c r="NJ63" s="165" t="e">
        <f t="shared" si="122"/>
        <v>#N/A</v>
      </c>
      <c r="NK63" s="165" t="e">
        <f t="shared" si="122"/>
        <v>#N/A</v>
      </c>
      <c r="NL63" s="165" t="e">
        <f t="shared" si="114"/>
        <v>#N/A</v>
      </c>
      <c r="NM63" s="165" t="e">
        <f t="shared" si="114"/>
        <v>#N/A</v>
      </c>
      <c r="NN63" s="165" t="e">
        <f t="shared" si="114"/>
        <v>#N/A</v>
      </c>
      <c r="NO63" s="165" t="e">
        <f t="shared" si="114"/>
        <v>#N/A</v>
      </c>
      <c r="NP63" s="165" t="e">
        <f t="shared" si="114"/>
        <v>#N/A</v>
      </c>
      <c r="NQ63" s="165" t="e">
        <f t="shared" si="114"/>
        <v>#N/A</v>
      </c>
      <c r="NR63" s="165" t="e">
        <f t="shared" si="114"/>
        <v>#N/A</v>
      </c>
      <c r="NS63" s="165" t="e">
        <f t="shared" si="114"/>
        <v>#N/A</v>
      </c>
      <c r="NT63" s="165" t="e">
        <f t="shared" si="114"/>
        <v>#N/A</v>
      </c>
      <c r="NU63" s="165" t="e">
        <f t="shared" si="114"/>
        <v>#N/A</v>
      </c>
      <c r="NV63" s="165" t="e">
        <f t="shared" si="114"/>
        <v>#N/A</v>
      </c>
      <c r="NW63" s="165" t="e">
        <f t="shared" si="114"/>
        <v>#N/A</v>
      </c>
      <c r="NX63" s="165" t="e">
        <f t="shared" si="114"/>
        <v>#N/A</v>
      </c>
      <c r="NY63" s="165" t="e">
        <f t="shared" si="114"/>
        <v>#N/A</v>
      </c>
      <c r="NZ63" s="165" t="e">
        <f t="shared" si="114"/>
        <v>#N/A</v>
      </c>
      <c r="OA63" s="165" t="e">
        <f t="shared" si="123"/>
        <v>#N/A</v>
      </c>
      <c r="OB63" s="165" t="e">
        <f t="shared" si="123"/>
        <v>#N/A</v>
      </c>
      <c r="OC63" s="165" t="e">
        <f t="shared" si="124"/>
        <v>#N/A</v>
      </c>
      <c r="OD63" s="165" t="e">
        <f t="shared" si="124"/>
        <v>#N/A</v>
      </c>
      <c r="OE63" s="165" t="e">
        <f t="shared" si="124"/>
        <v>#N/A</v>
      </c>
      <c r="OF63" s="165" t="e">
        <f t="shared" si="124"/>
        <v>#N/A</v>
      </c>
      <c r="OG63" s="165" t="e">
        <f t="shared" si="124"/>
        <v>#N/A</v>
      </c>
      <c r="OH63" s="165" t="e">
        <f t="shared" si="124"/>
        <v>#N/A</v>
      </c>
      <c r="OI63" s="165" t="e">
        <f t="shared" si="124"/>
        <v>#N/A</v>
      </c>
      <c r="OJ63" s="165" t="e">
        <f t="shared" si="124"/>
        <v>#N/A</v>
      </c>
      <c r="OK63" s="165" t="e">
        <f t="shared" si="124"/>
        <v>#N/A</v>
      </c>
      <c r="OL63" s="165" t="e">
        <f t="shared" si="124"/>
        <v>#N/A</v>
      </c>
      <c r="OM63" s="165" t="e">
        <f t="shared" si="124"/>
        <v>#N/A</v>
      </c>
      <c r="ON63" s="165" t="e">
        <f t="shared" si="124"/>
        <v>#N/A</v>
      </c>
      <c r="OO63" s="165" t="e">
        <f t="shared" si="124"/>
        <v>#N/A</v>
      </c>
      <c r="OP63" s="165" t="e">
        <f t="shared" si="124"/>
        <v>#N/A</v>
      </c>
      <c r="OQ63" s="165" t="e">
        <f t="shared" si="124"/>
        <v>#N/A</v>
      </c>
      <c r="OR63" s="165" t="e">
        <f t="shared" si="115"/>
        <v>#N/A</v>
      </c>
      <c r="OS63" s="165" t="e">
        <f t="shared" si="115"/>
        <v>#N/A</v>
      </c>
      <c r="OT63" s="165" t="e">
        <f t="shared" si="115"/>
        <v>#N/A</v>
      </c>
      <c r="OU63" s="165" t="e">
        <f t="shared" si="115"/>
        <v>#N/A</v>
      </c>
      <c r="OV63" s="165" t="e">
        <f t="shared" si="115"/>
        <v>#N/A</v>
      </c>
      <c r="OW63" s="165" t="e">
        <f t="shared" si="115"/>
        <v>#N/A</v>
      </c>
      <c r="OX63" s="165" t="e">
        <f t="shared" si="115"/>
        <v>#N/A</v>
      </c>
      <c r="OY63" s="165" t="e">
        <f t="shared" si="115"/>
        <v>#N/A</v>
      </c>
      <c r="OZ63" s="165" t="e">
        <f t="shared" si="115"/>
        <v>#N/A</v>
      </c>
      <c r="PA63" s="165" t="e">
        <f t="shared" si="115"/>
        <v>#N/A</v>
      </c>
      <c r="PB63" s="165" t="e">
        <f t="shared" si="115"/>
        <v>#N/A</v>
      </c>
      <c r="PC63" s="165" t="e">
        <f t="shared" si="115"/>
        <v>#N/A</v>
      </c>
      <c r="PD63" s="165" t="e">
        <f t="shared" si="115"/>
        <v>#N/A</v>
      </c>
      <c r="PE63" s="165" t="e">
        <f t="shared" si="115"/>
        <v>#N/A</v>
      </c>
      <c r="PF63" s="165" t="e">
        <f t="shared" si="115"/>
        <v>#N/A</v>
      </c>
      <c r="PG63" s="165" t="e">
        <f t="shared" si="115"/>
        <v>#N/A</v>
      </c>
      <c r="PH63" s="165" t="e">
        <f t="shared" si="125"/>
        <v>#N/A</v>
      </c>
      <c r="PI63" s="165" t="e">
        <f t="shared" si="125"/>
        <v>#N/A</v>
      </c>
      <c r="PJ63" s="165" t="e">
        <f t="shared" si="125"/>
        <v>#N/A</v>
      </c>
      <c r="PK63" s="165" t="e">
        <f t="shared" si="125"/>
        <v>#N/A</v>
      </c>
      <c r="PL63" s="165" t="e">
        <f t="shared" si="125"/>
        <v>#N/A</v>
      </c>
      <c r="PM63" s="165" t="e">
        <f t="shared" si="125"/>
        <v>#N/A</v>
      </c>
      <c r="PN63" s="165" t="e">
        <f t="shared" si="125"/>
        <v>#N/A</v>
      </c>
      <c r="PO63" s="165" t="e">
        <f t="shared" si="125"/>
        <v>#N/A</v>
      </c>
    </row>
    <row r="64" spans="1:431" hidden="1" x14ac:dyDescent="0.45">
      <c r="A64" s="362"/>
      <c r="B64" s="368" t="str">
        <f>IF($R64="","",ROUND(_xlfn.NORM.INV(ABS(VLOOKUP($T$1,VLookups!$A$43:$B$44,2,FALSE)-B$2),$N64,$R64),0))</f>
        <v/>
      </c>
      <c r="C64" s="374" t="str">
        <f t="shared" si="36"/>
        <v/>
      </c>
      <c r="D64" s="375" t="str">
        <f t="shared" si="37"/>
        <v/>
      </c>
      <c r="E64" s="105"/>
      <c r="F64" s="113"/>
      <c r="G64" s="118" t="str">
        <f t="shared" si="30"/>
        <v/>
      </c>
      <c r="H64" s="91"/>
      <c r="I64" s="118" t="str">
        <f t="shared" si="31"/>
        <v/>
      </c>
      <c r="J64" s="113"/>
      <c r="K64" s="106"/>
      <c r="L64" s="120" t="str">
        <f t="shared" si="0"/>
        <v/>
      </c>
      <c r="M64" s="120" t="str">
        <f t="shared" si="1"/>
        <v/>
      </c>
      <c r="N64" s="71" t="str">
        <f t="shared" si="32"/>
        <v/>
      </c>
      <c r="O64" s="23"/>
      <c r="P64" s="55"/>
      <c r="Q64" s="298"/>
      <c r="R64" s="72" t="str">
        <f>IF(AND(G64&gt;0,H64&gt;0,I64&gt;0),IF(ISBLANK(Q64),IF(ISBLANK(O64),"",(I64-G64)*VLOOKUP(O64,VLookups!$A$4:$B$13,2,FALSE)),Q64),"")</f>
        <v/>
      </c>
      <c r="S64" s="73" t="str">
        <f t="shared" si="2"/>
        <v/>
      </c>
      <c r="T64" s="91"/>
      <c r="U64" s="265" t="str">
        <f>IF(AND(T64&gt;0,H64&gt;0,NOT(R64="")),ABS(VLOOKUP($T$1,VLookups!$A$43:$B$44,2,FALSE)-_xlfn.NORM.DIST(T64,N64,R64,TRUE)),"")</f>
        <v/>
      </c>
      <c r="V64" s="90" t="str">
        <f>IF(AND($G64&gt;0,$H64&gt;0,$I64&gt;0,NOT(ISBLANK($O64))),_xlfn.NORM.INV(ABS(VLOOKUP($T$1,VLookups!$A$43:$B$44,2,FALSE)-V$3),$N64,$R64),"")</f>
        <v/>
      </c>
      <c r="W64" s="89" t="str">
        <f>IF(AND($G64&gt;0,$H64&gt;0,$I64&gt;0,NOT(ISBLANK($O64))),_xlfn.NORM.INV(ABS(VLOOKUP($T$1,VLookups!$A$43:$B$44,2,FALSE)-W$3),$N64,$R64),"")</f>
        <v/>
      </c>
      <c r="X64" s="90" t="str">
        <f>IF(AND($G64&gt;0,$H64&gt;0,$I64&gt;0,NOT(ISBLANK($O64))),_xlfn.NORM.INV(ABS(VLOOKUP($T$1,VLookups!$A$43:$B$44,2,FALSE)-X$3),$N64,$R64),"")</f>
        <v/>
      </c>
      <c r="Y64" s="89" t="str">
        <f>IF(AND($G64&gt;0,$H64&gt;0,$I64&gt;0,NOT(ISBLANK($O64))),_xlfn.NORM.INV(ABS(VLOOKUP($T$1,VLookups!$A$43:$B$44,2,FALSE)-Y$3),$N64,$R64),"")</f>
        <v/>
      </c>
      <c r="Z64" s="90" t="str">
        <f>IF(AND($G64&gt;0,$H64&gt;0,$I64&gt;0,NOT(ISBLANK($O64))),_xlfn.NORM.INV(ABS(VLOOKUP($T$1,VLookups!$A$43:$B$44,2,FALSE)-Z$3),$N64,$R64),"")</f>
        <v/>
      </c>
      <c r="AA64" s="89" t="str">
        <f>IF(AND($G64&gt;0,$H64&gt;0,$I64&gt;0,NOT(ISBLANK($O64))),_xlfn.NORM.INV(ABS(VLOOKUP($T$1,VLookups!$A$43:$B$44,2,FALSE)-AA$3),$N64,$R64),"")</f>
        <v/>
      </c>
      <c r="AB64" s="5"/>
      <c r="AC64" s="164" t="str">
        <f t="shared" si="33"/>
        <v/>
      </c>
      <c r="AD64" s="47" t="str">
        <f t="shared" si="135"/>
        <v/>
      </c>
      <c r="AE64" s="47" t="str">
        <f t="shared" si="135"/>
        <v/>
      </c>
      <c r="AF64" s="47" t="str">
        <f t="shared" si="135"/>
        <v/>
      </c>
      <c r="AG64" s="47" t="str">
        <f t="shared" si="135"/>
        <v/>
      </c>
      <c r="AH64" s="47" t="str">
        <f t="shared" si="135"/>
        <v/>
      </c>
      <c r="AI64" s="47" t="str">
        <f t="shared" si="135"/>
        <v/>
      </c>
      <c r="AJ64" s="47" t="str">
        <f t="shared" si="135"/>
        <v/>
      </c>
      <c r="AK64" s="47" t="str">
        <f t="shared" si="135"/>
        <v/>
      </c>
      <c r="AL64" s="47" t="str">
        <f t="shared" si="135"/>
        <v/>
      </c>
      <c r="AM64" s="47" t="str">
        <f t="shared" si="135"/>
        <v/>
      </c>
      <c r="AN64" s="47" t="str">
        <f t="shared" si="135"/>
        <v/>
      </c>
      <c r="AO64" s="47" t="str">
        <f t="shared" si="135"/>
        <v/>
      </c>
      <c r="AP64" s="47" t="str">
        <f t="shared" si="135"/>
        <v/>
      </c>
      <c r="AQ64" s="47" t="str">
        <f t="shared" si="135"/>
        <v/>
      </c>
      <c r="AR64" s="47" t="str">
        <f t="shared" si="135"/>
        <v/>
      </c>
      <c r="AS64" s="47" t="str">
        <f t="shared" si="135"/>
        <v/>
      </c>
      <c r="AT64" s="47" t="str">
        <f t="shared" si="131"/>
        <v/>
      </c>
      <c r="AU64" s="47" t="str">
        <f t="shared" si="131"/>
        <v/>
      </c>
      <c r="AV64" s="47" t="str">
        <f t="shared" si="131"/>
        <v/>
      </c>
      <c r="AW64" s="47" t="str">
        <f t="shared" si="131"/>
        <v/>
      </c>
      <c r="AX64" s="47" t="str">
        <f t="shared" si="131"/>
        <v/>
      </c>
      <c r="AY64" s="47" t="str">
        <f t="shared" si="131"/>
        <v/>
      </c>
      <c r="AZ64" s="47" t="str">
        <f t="shared" si="131"/>
        <v/>
      </c>
      <c r="BA64" s="47" t="str">
        <f t="shared" si="131"/>
        <v/>
      </c>
      <c r="BB64" s="47" t="str">
        <f t="shared" si="131"/>
        <v/>
      </c>
      <c r="BC64" s="47" t="str">
        <f t="shared" si="131"/>
        <v/>
      </c>
      <c r="BD64" s="47" t="str">
        <f t="shared" si="131"/>
        <v/>
      </c>
      <c r="BE64" s="47" t="str">
        <f t="shared" si="131"/>
        <v/>
      </c>
      <c r="BF64" s="47" t="str">
        <f t="shared" si="131"/>
        <v/>
      </c>
      <c r="BG64" s="47" t="str">
        <f t="shared" si="131"/>
        <v/>
      </c>
      <c r="BH64" s="47" t="str">
        <f t="shared" si="131"/>
        <v/>
      </c>
      <c r="BI64" s="47" t="str">
        <f t="shared" si="132"/>
        <v/>
      </c>
      <c r="BJ64" s="47" t="str">
        <f t="shared" si="132"/>
        <v/>
      </c>
      <c r="BK64" s="47" t="str">
        <f t="shared" si="132"/>
        <v/>
      </c>
      <c r="BL64" s="47" t="str">
        <f t="shared" si="132"/>
        <v/>
      </c>
      <c r="BM64" s="47" t="str">
        <f t="shared" si="132"/>
        <v/>
      </c>
      <c r="BN64" s="47" t="str">
        <f t="shared" si="132"/>
        <v/>
      </c>
      <c r="BO64" s="47" t="str">
        <f t="shared" si="132"/>
        <v/>
      </c>
      <c r="BP64" s="47" t="str">
        <f t="shared" si="132"/>
        <v/>
      </c>
      <c r="BQ64" s="47" t="str">
        <f t="shared" si="132"/>
        <v/>
      </c>
      <c r="BR64" s="47" t="str">
        <f t="shared" si="132"/>
        <v/>
      </c>
      <c r="BS64" s="47" t="str">
        <f t="shared" si="132"/>
        <v/>
      </c>
      <c r="BT64" s="47" t="str">
        <f t="shared" si="132"/>
        <v/>
      </c>
      <c r="BU64" s="47" t="str">
        <f t="shared" si="132"/>
        <v/>
      </c>
      <c r="BV64" s="47" t="str">
        <f t="shared" si="132"/>
        <v/>
      </c>
      <c r="BW64" s="47" t="str">
        <f t="shared" si="132"/>
        <v/>
      </c>
      <c r="BX64" s="47" t="str">
        <f t="shared" si="132"/>
        <v/>
      </c>
      <c r="BY64" s="47" t="str">
        <f t="shared" si="129"/>
        <v/>
      </c>
      <c r="BZ64" s="47" t="str">
        <f t="shared" si="129"/>
        <v/>
      </c>
      <c r="CA64" s="47" t="str">
        <f t="shared" si="129"/>
        <v/>
      </c>
      <c r="CB64" s="47" t="str">
        <f t="shared" si="129"/>
        <v/>
      </c>
      <c r="CC64" s="47" t="str">
        <f t="shared" si="129"/>
        <v/>
      </c>
      <c r="CD64" s="47" t="str">
        <f t="shared" si="129"/>
        <v/>
      </c>
      <c r="CE64" s="47" t="str">
        <f t="shared" si="129"/>
        <v/>
      </c>
      <c r="CF64" s="47" t="str">
        <f t="shared" si="129"/>
        <v/>
      </c>
      <c r="CG64" s="47" t="str">
        <f t="shared" si="129"/>
        <v/>
      </c>
      <c r="CH64" s="47" t="str">
        <f t="shared" si="129"/>
        <v/>
      </c>
      <c r="CI64" s="47" t="str">
        <f t="shared" si="129"/>
        <v/>
      </c>
      <c r="CJ64" s="47" t="str">
        <f t="shared" si="129"/>
        <v/>
      </c>
      <c r="CK64" s="47" t="str">
        <f t="shared" si="129"/>
        <v/>
      </c>
      <c r="CL64" s="47" t="str">
        <f t="shared" si="129"/>
        <v/>
      </c>
      <c r="CM64" s="47" t="str">
        <f t="shared" si="129"/>
        <v/>
      </c>
      <c r="CN64" s="47" t="str">
        <f t="shared" si="133"/>
        <v/>
      </c>
      <c r="CO64" s="47" t="str">
        <f t="shared" si="133"/>
        <v/>
      </c>
      <c r="CP64" s="47" t="str">
        <f t="shared" si="133"/>
        <v/>
      </c>
      <c r="CQ64" s="47" t="str">
        <f t="shared" si="133"/>
        <v/>
      </c>
      <c r="CR64" s="47" t="str">
        <f t="shared" si="133"/>
        <v/>
      </c>
      <c r="CS64" s="47" t="str">
        <f t="shared" si="133"/>
        <v/>
      </c>
      <c r="CT64" s="47" t="str">
        <f t="shared" si="133"/>
        <v/>
      </c>
      <c r="CU64" s="47" t="str">
        <f t="shared" si="133"/>
        <v/>
      </c>
      <c r="CV64" s="47" t="str">
        <f t="shared" si="133"/>
        <v/>
      </c>
      <c r="CW64" s="47" t="str">
        <f t="shared" si="133"/>
        <v/>
      </c>
      <c r="CX64" s="47" t="str">
        <f t="shared" si="133"/>
        <v/>
      </c>
      <c r="CY64" s="47" t="str">
        <f t="shared" si="133"/>
        <v/>
      </c>
      <c r="CZ64" s="47" t="str">
        <f t="shared" si="133"/>
        <v/>
      </c>
      <c r="DA64" s="47" t="str">
        <f t="shared" si="133"/>
        <v/>
      </c>
      <c r="DB64" s="47" t="str">
        <f t="shared" si="133"/>
        <v/>
      </c>
      <c r="DC64" s="47" t="str">
        <f t="shared" si="133"/>
        <v/>
      </c>
      <c r="DD64" s="47" t="str">
        <f t="shared" si="134"/>
        <v/>
      </c>
      <c r="DE64" s="47" t="str">
        <f t="shared" si="134"/>
        <v/>
      </c>
      <c r="DF64" s="47" t="str">
        <f t="shared" si="134"/>
        <v/>
      </c>
      <c r="DG64" s="47" t="str">
        <f t="shared" si="134"/>
        <v/>
      </c>
      <c r="DH64" s="47" t="str">
        <f t="shared" si="134"/>
        <v/>
      </c>
      <c r="DI64" s="47" t="str">
        <f t="shared" si="134"/>
        <v/>
      </c>
      <c r="DJ64" s="47" t="str">
        <f t="shared" si="134"/>
        <v/>
      </c>
      <c r="DK64" s="47" t="str">
        <f t="shared" si="134"/>
        <v/>
      </c>
      <c r="DL64" s="47" t="str">
        <f t="shared" si="134"/>
        <v/>
      </c>
      <c r="DM64" s="47" t="str">
        <f t="shared" si="134"/>
        <v/>
      </c>
      <c r="DN64" s="47" t="str">
        <f t="shared" si="134"/>
        <v/>
      </c>
      <c r="DO64" s="47" t="str">
        <f t="shared" si="134"/>
        <v/>
      </c>
      <c r="DP64" s="47" t="str">
        <f t="shared" si="134"/>
        <v/>
      </c>
      <c r="DQ64" s="47" t="str">
        <f t="shared" si="134"/>
        <v/>
      </c>
      <c r="DR64" s="47" t="str">
        <f t="shared" si="134"/>
        <v/>
      </c>
      <c r="DS64" s="47" t="str">
        <f t="shared" si="134"/>
        <v/>
      </c>
      <c r="DT64" s="47" t="str">
        <f t="shared" si="130"/>
        <v/>
      </c>
      <c r="DU64" s="47" t="str">
        <f t="shared" si="130"/>
        <v/>
      </c>
      <c r="DV64" s="47" t="str">
        <f t="shared" si="130"/>
        <v/>
      </c>
      <c r="DW64" s="47" t="str">
        <f t="shared" si="130"/>
        <v/>
      </c>
      <c r="DX64" s="47" t="str">
        <f t="shared" si="130"/>
        <v/>
      </c>
      <c r="DY64" s="47" t="str">
        <f t="shared" si="130"/>
        <v/>
      </c>
      <c r="DZ64" s="179" t="str">
        <f t="shared" si="35"/>
        <v/>
      </c>
      <c r="EA64" s="47" t="str">
        <f t="shared" si="127"/>
        <v/>
      </c>
      <c r="EB64" s="47" t="str">
        <f t="shared" si="127"/>
        <v/>
      </c>
      <c r="EC64" s="47" t="str">
        <f t="shared" si="127"/>
        <v/>
      </c>
      <c r="ED64" s="47" t="str">
        <f t="shared" si="127"/>
        <v/>
      </c>
      <c r="EE64" s="47" t="str">
        <f t="shared" si="127"/>
        <v/>
      </c>
      <c r="EF64" s="47" t="str">
        <f t="shared" si="127"/>
        <v/>
      </c>
      <c r="EG64" s="47" t="str">
        <f t="shared" si="127"/>
        <v/>
      </c>
      <c r="EH64" s="47" t="str">
        <f t="shared" si="127"/>
        <v/>
      </c>
      <c r="EI64" s="47" t="str">
        <f t="shared" si="127"/>
        <v/>
      </c>
      <c r="EJ64" s="47" t="str">
        <f t="shared" si="127"/>
        <v/>
      </c>
      <c r="EK64" s="47" t="str">
        <f t="shared" si="127"/>
        <v/>
      </c>
      <c r="EL64" s="47" t="str">
        <f t="shared" si="127"/>
        <v/>
      </c>
      <c r="EM64" s="47" t="str">
        <f t="shared" si="127"/>
        <v/>
      </c>
      <c r="EN64" s="47" t="str">
        <f t="shared" si="127"/>
        <v/>
      </c>
      <c r="EO64" s="47" t="str">
        <f t="shared" si="127"/>
        <v/>
      </c>
      <c r="EP64" s="47" t="str">
        <f t="shared" si="127"/>
        <v/>
      </c>
      <c r="EQ64" s="47" t="str">
        <f t="shared" si="128"/>
        <v/>
      </c>
      <c r="ER64" s="47" t="str">
        <f t="shared" si="128"/>
        <v/>
      </c>
      <c r="ES64" s="47" t="str">
        <f t="shared" si="128"/>
        <v/>
      </c>
      <c r="ET64" s="47" t="str">
        <f t="shared" si="128"/>
        <v/>
      </c>
      <c r="EU64" s="47" t="str">
        <f t="shared" si="128"/>
        <v/>
      </c>
      <c r="EV64" s="47" t="str">
        <f t="shared" si="128"/>
        <v/>
      </c>
      <c r="EW64" s="47" t="str">
        <f t="shared" si="128"/>
        <v/>
      </c>
      <c r="EX64" s="47" t="str">
        <f t="shared" si="128"/>
        <v/>
      </c>
      <c r="EY64" s="47" t="str">
        <f t="shared" si="128"/>
        <v/>
      </c>
      <c r="EZ64" s="47" t="str">
        <f t="shared" si="128"/>
        <v/>
      </c>
      <c r="FA64" s="47" t="str">
        <f t="shared" si="128"/>
        <v/>
      </c>
      <c r="FB64" s="47" t="str">
        <f t="shared" si="128"/>
        <v/>
      </c>
      <c r="FC64" s="47" t="str">
        <f t="shared" si="128"/>
        <v/>
      </c>
      <c r="FD64" s="47" t="str">
        <f t="shared" si="128"/>
        <v/>
      </c>
      <c r="FE64" s="47" t="str">
        <f t="shared" si="126"/>
        <v/>
      </c>
      <c r="FF64" s="47" t="str">
        <f t="shared" si="117"/>
        <v/>
      </c>
      <c r="FG64" s="47" t="str">
        <f t="shared" si="117"/>
        <v/>
      </c>
      <c r="FH64" s="47" t="str">
        <f t="shared" si="117"/>
        <v/>
      </c>
      <c r="FI64" s="47" t="str">
        <f t="shared" si="117"/>
        <v/>
      </c>
      <c r="FJ64" s="47" t="str">
        <f t="shared" si="117"/>
        <v/>
      </c>
      <c r="FK64" s="47" t="str">
        <f t="shared" si="117"/>
        <v/>
      </c>
      <c r="FL64" s="47" t="str">
        <f t="shared" si="117"/>
        <v/>
      </c>
      <c r="FM64" s="47" t="str">
        <f t="shared" si="117"/>
        <v/>
      </c>
      <c r="FN64" s="47" t="str">
        <f t="shared" si="117"/>
        <v/>
      </c>
      <c r="FO64" s="47" t="str">
        <f t="shared" si="117"/>
        <v/>
      </c>
      <c r="FP64" s="47" t="str">
        <f t="shared" si="117"/>
        <v/>
      </c>
      <c r="FQ64" s="47" t="str">
        <f t="shared" si="106"/>
        <v/>
      </c>
      <c r="FR64" s="47" t="str">
        <f t="shared" si="106"/>
        <v/>
      </c>
      <c r="FS64" s="47" t="str">
        <f t="shared" si="106"/>
        <v/>
      </c>
      <c r="FT64" s="47" t="str">
        <f t="shared" si="106"/>
        <v/>
      </c>
      <c r="FU64" s="47" t="str">
        <f t="shared" si="106"/>
        <v/>
      </c>
      <c r="FV64" s="47" t="str">
        <f t="shared" si="106"/>
        <v/>
      </c>
      <c r="FW64" s="47" t="str">
        <f t="shared" si="106"/>
        <v/>
      </c>
      <c r="FX64" s="47" t="str">
        <f t="shared" si="106"/>
        <v/>
      </c>
      <c r="FY64" s="47" t="str">
        <f t="shared" si="106"/>
        <v/>
      </c>
      <c r="FZ64" s="47" t="str">
        <f t="shared" si="106"/>
        <v/>
      </c>
      <c r="GA64" s="47" t="str">
        <f t="shared" si="106"/>
        <v/>
      </c>
      <c r="GB64" s="47" t="str">
        <f t="shared" si="106"/>
        <v/>
      </c>
      <c r="GC64" s="47" t="str">
        <f t="shared" si="106"/>
        <v/>
      </c>
      <c r="GD64" s="47" t="str">
        <f t="shared" si="106"/>
        <v/>
      </c>
      <c r="GE64" s="47" t="str">
        <f t="shared" si="106"/>
        <v/>
      </c>
      <c r="GF64" s="47" t="str">
        <f t="shared" si="106"/>
        <v/>
      </c>
      <c r="GG64" s="47" t="str">
        <f t="shared" si="107"/>
        <v/>
      </c>
      <c r="GH64" s="47" t="str">
        <f t="shared" si="107"/>
        <v/>
      </c>
      <c r="GI64" s="47" t="str">
        <f t="shared" si="107"/>
        <v/>
      </c>
      <c r="GJ64" s="47" t="str">
        <f t="shared" si="107"/>
        <v/>
      </c>
      <c r="GK64" s="47" t="str">
        <f t="shared" si="107"/>
        <v/>
      </c>
      <c r="GL64" s="47" t="str">
        <f t="shared" si="107"/>
        <v/>
      </c>
      <c r="GM64" s="47" t="str">
        <f t="shared" si="107"/>
        <v/>
      </c>
      <c r="GN64" s="47" t="str">
        <f t="shared" si="107"/>
        <v/>
      </c>
      <c r="GO64" s="47" t="str">
        <f t="shared" si="107"/>
        <v/>
      </c>
      <c r="GP64" s="47" t="str">
        <f t="shared" si="107"/>
        <v/>
      </c>
      <c r="GQ64" s="47" t="str">
        <f t="shared" si="107"/>
        <v/>
      </c>
      <c r="GR64" s="47" t="str">
        <f t="shared" si="107"/>
        <v/>
      </c>
      <c r="GS64" s="47" t="str">
        <f t="shared" si="107"/>
        <v/>
      </c>
      <c r="GT64" s="47" t="str">
        <f t="shared" si="107"/>
        <v/>
      </c>
      <c r="GU64" s="47" t="str">
        <f t="shared" si="107"/>
        <v/>
      </c>
      <c r="GV64" s="47" t="str">
        <f t="shared" si="107"/>
        <v/>
      </c>
      <c r="GW64" s="47" t="str">
        <f t="shared" si="108"/>
        <v/>
      </c>
      <c r="GX64" s="47" t="str">
        <f t="shared" si="108"/>
        <v/>
      </c>
      <c r="GY64" s="47" t="str">
        <f t="shared" si="108"/>
        <v/>
      </c>
      <c r="GZ64" s="47" t="str">
        <f t="shared" si="108"/>
        <v/>
      </c>
      <c r="HA64" s="47" t="str">
        <f t="shared" si="108"/>
        <v/>
      </c>
      <c r="HB64" s="47" t="str">
        <f t="shared" si="108"/>
        <v/>
      </c>
      <c r="HC64" s="47" t="str">
        <f t="shared" si="108"/>
        <v/>
      </c>
      <c r="HD64" s="47" t="str">
        <f t="shared" si="108"/>
        <v/>
      </c>
      <c r="HE64" s="47" t="str">
        <f t="shared" si="108"/>
        <v/>
      </c>
      <c r="HF64" s="47" t="str">
        <f t="shared" si="108"/>
        <v/>
      </c>
      <c r="HG64" s="47" t="str">
        <f t="shared" si="108"/>
        <v/>
      </c>
      <c r="HH64" s="47" t="str">
        <f t="shared" si="108"/>
        <v/>
      </c>
      <c r="HI64" s="47" t="str">
        <f t="shared" si="108"/>
        <v/>
      </c>
      <c r="HJ64" s="47" t="str">
        <f t="shared" si="108"/>
        <v/>
      </c>
      <c r="HK64" s="47" t="str">
        <f t="shared" si="108"/>
        <v/>
      </c>
      <c r="HL64" s="47" t="str">
        <f t="shared" si="108"/>
        <v/>
      </c>
      <c r="HM64" s="47" t="str">
        <f t="shared" si="109"/>
        <v/>
      </c>
      <c r="HN64" s="47" t="str">
        <f t="shared" si="109"/>
        <v/>
      </c>
      <c r="HO64" s="47" t="str">
        <f t="shared" si="109"/>
        <v/>
      </c>
      <c r="HP64" s="47" t="str">
        <f t="shared" si="77"/>
        <v/>
      </c>
      <c r="HQ64" s="47" t="str">
        <f t="shared" si="77"/>
        <v/>
      </c>
      <c r="HR64" s="47" t="str">
        <f t="shared" si="46"/>
        <v/>
      </c>
      <c r="HS64" s="47" t="str">
        <f t="shared" si="16"/>
        <v/>
      </c>
      <c r="HT64" s="47" t="str">
        <f t="shared" si="16"/>
        <v/>
      </c>
      <c r="HU64" s="47" t="str">
        <f t="shared" si="16"/>
        <v/>
      </c>
      <c r="HV64" s="47" t="str">
        <f t="shared" si="16"/>
        <v/>
      </c>
      <c r="HW64" s="165" t="e">
        <f t="shared" si="104"/>
        <v>#N/A</v>
      </c>
      <c r="HX64" s="165" t="e">
        <f t="shared" si="104"/>
        <v>#N/A</v>
      </c>
      <c r="HY64" s="165" t="e">
        <f t="shared" si="104"/>
        <v>#N/A</v>
      </c>
      <c r="HZ64" s="165" t="e">
        <f t="shared" si="104"/>
        <v>#N/A</v>
      </c>
      <c r="IA64" s="165" t="e">
        <f t="shared" si="136"/>
        <v>#N/A</v>
      </c>
      <c r="IB64" s="165" t="e">
        <f t="shared" si="136"/>
        <v>#N/A</v>
      </c>
      <c r="IC64" s="165" t="e">
        <f t="shared" si="136"/>
        <v>#N/A</v>
      </c>
      <c r="ID64" s="165" t="e">
        <f t="shared" si="136"/>
        <v>#N/A</v>
      </c>
      <c r="IE64" s="165" t="e">
        <f t="shared" si="136"/>
        <v>#N/A</v>
      </c>
      <c r="IF64" s="165" t="e">
        <f t="shared" si="136"/>
        <v>#N/A</v>
      </c>
      <c r="IG64" s="165" t="e">
        <f t="shared" si="136"/>
        <v>#N/A</v>
      </c>
      <c r="IH64" s="165" t="e">
        <f t="shared" si="136"/>
        <v>#N/A</v>
      </c>
      <c r="II64" s="165" t="e">
        <f t="shared" si="136"/>
        <v>#N/A</v>
      </c>
      <c r="IJ64" s="165" t="e">
        <f t="shared" si="136"/>
        <v>#N/A</v>
      </c>
      <c r="IK64" s="165" t="e">
        <f t="shared" si="136"/>
        <v>#N/A</v>
      </c>
      <c r="IL64" s="165" t="e">
        <f t="shared" si="136"/>
        <v>#N/A</v>
      </c>
      <c r="IM64" s="165" t="e">
        <f t="shared" si="136"/>
        <v>#N/A</v>
      </c>
      <c r="IN64" s="165" t="e">
        <f t="shared" si="136"/>
        <v>#N/A</v>
      </c>
      <c r="IO64" s="165" t="e">
        <f t="shared" si="136"/>
        <v>#N/A</v>
      </c>
      <c r="IP64" s="165" t="e">
        <f t="shared" si="110"/>
        <v>#N/A</v>
      </c>
      <c r="IQ64" s="165" t="e">
        <f t="shared" si="110"/>
        <v>#N/A</v>
      </c>
      <c r="IR64" s="165" t="e">
        <f t="shared" si="110"/>
        <v>#N/A</v>
      </c>
      <c r="IS64" s="165" t="e">
        <f t="shared" si="110"/>
        <v>#N/A</v>
      </c>
      <c r="IT64" s="165" t="e">
        <f t="shared" si="110"/>
        <v>#N/A</v>
      </c>
      <c r="IU64" s="165" t="e">
        <f t="shared" si="110"/>
        <v>#N/A</v>
      </c>
      <c r="IV64" s="165" t="e">
        <f t="shared" si="110"/>
        <v>#N/A</v>
      </c>
      <c r="IW64" s="165" t="e">
        <f t="shared" si="110"/>
        <v>#N/A</v>
      </c>
      <c r="IX64" s="165" t="e">
        <f t="shared" si="110"/>
        <v>#N/A</v>
      </c>
      <c r="IY64" s="165" t="e">
        <f t="shared" si="110"/>
        <v>#N/A</v>
      </c>
      <c r="IZ64" s="165" t="e">
        <f t="shared" si="110"/>
        <v>#N/A</v>
      </c>
      <c r="JA64" s="165" t="e">
        <f t="shared" si="110"/>
        <v>#N/A</v>
      </c>
      <c r="JB64" s="165" t="e">
        <f t="shared" si="110"/>
        <v>#N/A</v>
      </c>
      <c r="JC64" s="165" t="e">
        <f t="shared" si="110"/>
        <v>#N/A</v>
      </c>
      <c r="JD64" s="165" t="e">
        <f t="shared" si="110"/>
        <v>#N/A</v>
      </c>
      <c r="JE64" s="165" t="e">
        <f t="shared" si="118"/>
        <v>#N/A</v>
      </c>
      <c r="JF64" s="165" t="e">
        <f t="shared" si="118"/>
        <v>#N/A</v>
      </c>
      <c r="JG64" s="165" t="e">
        <f t="shared" si="118"/>
        <v>#N/A</v>
      </c>
      <c r="JH64" s="165" t="e">
        <f t="shared" si="118"/>
        <v>#N/A</v>
      </c>
      <c r="JI64" s="165" t="e">
        <f t="shared" si="118"/>
        <v>#N/A</v>
      </c>
      <c r="JJ64" s="165" t="e">
        <f t="shared" si="118"/>
        <v>#N/A</v>
      </c>
      <c r="JK64" s="165" t="e">
        <f t="shared" si="118"/>
        <v>#N/A</v>
      </c>
      <c r="JL64" s="165" t="e">
        <f t="shared" si="118"/>
        <v>#N/A</v>
      </c>
      <c r="JM64" s="165" t="e">
        <f t="shared" si="118"/>
        <v>#N/A</v>
      </c>
      <c r="JN64" s="165" t="e">
        <f t="shared" si="118"/>
        <v>#N/A</v>
      </c>
      <c r="JO64" s="165" t="e">
        <f t="shared" si="118"/>
        <v>#N/A</v>
      </c>
      <c r="JP64" s="165" t="e">
        <f t="shared" si="118"/>
        <v>#N/A</v>
      </c>
      <c r="JQ64" s="165" t="e">
        <f t="shared" si="118"/>
        <v>#N/A</v>
      </c>
      <c r="JR64" s="165" t="e">
        <f t="shared" si="118"/>
        <v>#N/A</v>
      </c>
      <c r="JS64" s="165" t="e">
        <f t="shared" si="118"/>
        <v>#N/A</v>
      </c>
      <c r="JT64" s="165" t="e">
        <f t="shared" si="111"/>
        <v>#N/A</v>
      </c>
      <c r="JU64" s="165" t="e">
        <f t="shared" si="111"/>
        <v>#N/A</v>
      </c>
      <c r="JV64" s="165" t="e">
        <f t="shared" si="111"/>
        <v>#N/A</v>
      </c>
      <c r="JW64" s="165" t="e">
        <f t="shared" si="111"/>
        <v>#N/A</v>
      </c>
      <c r="JX64" s="165" t="e">
        <f t="shared" si="111"/>
        <v>#N/A</v>
      </c>
      <c r="JY64" s="165" t="e">
        <f t="shared" si="111"/>
        <v>#N/A</v>
      </c>
      <c r="JZ64" s="165" t="e">
        <f t="shared" si="111"/>
        <v>#N/A</v>
      </c>
      <c r="KA64" s="165" t="e">
        <f t="shared" si="111"/>
        <v>#N/A</v>
      </c>
      <c r="KB64" s="165" t="e">
        <f t="shared" si="111"/>
        <v>#N/A</v>
      </c>
      <c r="KC64" s="165" t="e">
        <f t="shared" si="111"/>
        <v>#N/A</v>
      </c>
      <c r="KD64" s="165" t="e">
        <f t="shared" si="111"/>
        <v>#N/A</v>
      </c>
      <c r="KE64" s="165" t="e">
        <f t="shared" si="111"/>
        <v>#N/A</v>
      </c>
      <c r="KF64" s="165" t="e">
        <f t="shared" si="111"/>
        <v>#N/A</v>
      </c>
      <c r="KG64" s="165" t="e">
        <f t="shared" si="111"/>
        <v>#N/A</v>
      </c>
      <c r="KH64" s="165" t="e">
        <f t="shared" si="111"/>
        <v>#N/A</v>
      </c>
      <c r="KI64" s="165" t="e">
        <f t="shared" si="111"/>
        <v>#N/A</v>
      </c>
      <c r="KJ64" s="165" t="e">
        <f t="shared" si="119"/>
        <v>#N/A</v>
      </c>
      <c r="KK64" s="165" t="e">
        <f t="shared" si="119"/>
        <v>#N/A</v>
      </c>
      <c r="KL64" s="165" t="e">
        <f t="shared" si="119"/>
        <v>#N/A</v>
      </c>
      <c r="KM64" s="165" t="e">
        <f t="shared" si="119"/>
        <v>#N/A</v>
      </c>
      <c r="KN64" s="165" t="e">
        <f t="shared" si="119"/>
        <v>#N/A</v>
      </c>
      <c r="KO64" s="165" t="e">
        <f t="shared" si="119"/>
        <v>#N/A</v>
      </c>
      <c r="KP64" s="165" t="e">
        <f t="shared" si="119"/>
        <v>#N/A</v>
      </c>
      <c r="KQ64" s="165" t="e">
        <f t="shared" si="119"/>
        <v>#N/A</v>
      </c>
      <c r="KR64" s="165" t="e">
        <f t="shared" si="119"/>
        <v>#N/A</v>
      </c>
      <c r="KS64" s="165" t="e">
        <f t="shared" si="119"/>
        <v>#N/A</v>
      </c>
      <c r="KT64" s="165" t="e">
        <f t="shared" si="119"/>
        <v>#N/A</v>
      </c>
      <c r="KU64" s="165" t="e">
        <f t="shared" si="119"/>
        <v>#N/A</v>
      </c>
      <c r="KV64" s="165" t="e">
        <f t="shared" si="119"/>
        <v>#N/A</v>
      </c>
      <c r="KW64" s="165" t="e">
        <f t="shared" si="119"/>
        <v>#N/A</v>
      </c>
      <c r="KX64" s="165" t="e">
        <f t="shared" si="119"/>
        <v>#N/A</v>
      </c>
      <c r="KY64" s="165" t="e">
        <f t="shared" si="119"/>
        <v>#N/A</v>
      </c>
      <c r="KZ64" s="165" t="e">
        <f t="shared" si="112"/>
        <v>#N/A</v>
      </c>
      <c r="LA64" s="165" t="e">
        <f t="shared" si="112"/>
        <v>#N/A</v>
      </c>
      <c r="LB64" s="165" t="e">
        <f t="shared" si="112"/>
        <v>#N/A</v>
      </c>
      <c r="LC64" s="165" t="e">
        <f t="shared" si="112"/>
        <v>#N/A</v>
      </c>
      <c r="LD64" s="165" t="e">
        <f t="shared" si="112"/>
        <v>#N/A</v>
      </c>
      <c r="LE64" s="165" t="e">
        <f t="shared" si="112"/>
        <v>#N/A</v>
      </c>
      <c r="LF64" s="165" t="e">
        <f t="shared" si="112"/>
        <v>#N/A</v>
      </c>
      <c r="LG64" s="165" t="e">
        <f t="shared" si="112"/>
        <v>#N/A</v>
      </c>
      <c r="LH64" s="165" t="e">
        <f t="shared" si="112"/>
        <v>#N/A</v>
      </c>
      <c r="LI64" s="165" t="e">
        <f t="shared" si="112"/>
        <v>#N/A</v>
      </c>
      <c r="LJ64" s="165" t="e">
        <f t="shared" si="112"/>
        <v>#N/A</v>
      </c>
      <c r="LK64" s="165" t="e">
        <f t="shared" si="112"/>
        <v>#N/A</v>
      </c>
      <c r="LL64" s="165" t="e">
        <f t="shared" si="112"/>
        <v>#N/A</v>
      </c>
      <c r="LM64" s="165" t="e">
        <f t="shared" si="112"/>
        <v>#N/A</v>
      </c>
      <c r="LN64" s="165" t="e">
        <f t="shared" si="112"/>
        <v>#N/A</v>
      </c>
      <c r="LO64" s="165" t="e">
        <f t="shared" si="120"/>
        <v>#N/A</v>
      </c>
      <c r="LP64" s="165" t="e">
        <f t="shared" si="120"/>
        <v>#N/A</v>
      </c>
      <c r="LQ64" s="165" t="e">
        <f t="shared" si="121"/>
        <v>#N/A</v>
      </c>
      <c r="LR64" s="165" t="e">
        <f t="shared" si="121"/>
        <v>#N/A</v>
      </c>
      <c r="LS64" s="165" t="e">
        <f t="shared" si="121"/>
        <v>#N/A</v>
      </c>
      <c r="LT64" s="165" t="e">
        <f t="shared" si="121"/>
        <v>#N/A</v>
      </c>
      <c r="LU64" s="165" t="e">
        <f t="shared" si="121"/>
        <v>#N/A</v>
      </c>
      <c r="LV64" s="165" t="e">
        <f t="shared" si="121"/>
        <v>#N/A</v>
      </c>
      <c r="LW64" s="165" t="e">
        <f t="shared" si="121"/>
        <v>#N/A</v>
      </c>
      <c r="LX64" s="165" t="e">
        <f t="shared" si="121"/>
        <v>#N/A</v>
      </c>
      <c r="LY64" s="165" t="e">
        <f t="shared" si="121"/>
        <v>#N/A</v>
      </c>
      <c r="LZ64" s="165" t="e">
        <f t="shared" si="121"/>
        <v>#N/A</v>
      </c>
      <c r="MA64" s="165" t="e">
        <f t="shared" si="121"/>
        <v>#N/A</v>
      </c>
      <c r="MB64" s="165" t="e">
        <f t="shared" si="121"/>
        <v>#N/A</v>
      </c>
      <c r="MC64" s="165" t="e">
        <f t="shared" si="121"/>
        <v>#N/A</v>
      </c>
      <c r="MD64" s="165" t="e">
        <f t="shared" si="121"/>
        <v>#N/A</v>
      </c>
      <c r="ME64" s="165" t="e">
        <f t="shared" si="121"/>
        <v>#N/A</v>
      </c>
      <c r="MF64" s="165" t="e">
        <f t="shared" si="113"/>
        <v>#N/A</v>
      </c>
      <c r="MG64" s="165" t="e">
        <f t="shared" si="113"/>
        <v>#N/A</v>
      </c>
      <c r="MH64" s="165" t="e">
        <f t="shared" si="113"/>
        <v>#N/A</v>
      </c>
      <c r="MI64" s="165" t="e">
        <f t="shared" si="113"/>
        <v>#N/A</v>
      </c>
      <c r="MJ64" s="165" t="e">
        <f t="shared" si="113"/>
        <v>#N/A</v>
      </c>
      <c r="MK64" s="165" t="e">
        <f t="shared" si="113"/>
        <v>#N/A</v>
      </c>
      <c r="ML64" s="165" t="e">
        <f t="shared" si="113"/>
        <v>#N/A</v>
      </c>
      <c r="MM64" s="165" t="e">
        <f t="shared" si="113"/>
        <v>#N/A</v>
      </c>
      <c r="MN64" s="165" t="e">
        <f t="shared" si="113"/>
        <v>#N/A</v>
      </c>
      <c r="MO64" s="165" t="e">
        <f t="shared" si="113"/>
        <v>#N/A</v>
      </c>
      <c r="MP64" s="165" t="e">
        <f t="shared" si="113"/>
        <v>#N/A</v>
      </c>
      <c r="MQ64" s="165" t="e">
        <f t="shared" si="113"/>
        <v>#N/A</v>
      </c>
      <c r="MR64" s="165" t="e">
        <f t="shared" si="113"/>
        <v>#N/A</v>
      </c>
      <c r="MS64" s="165" t="e">
        <f t="shared" si="113"/>
        <v>#N/A</v>
      </c>
      <c r="MT64" s="165" t="e">
        <f t="shared" si="113"/>
        <v>#N/A</v>
      </c>
      <c r="MU64" s="165" t="e">
        <f t="shared" si="113"/>
        <v>#N/A</v>
      </c>
      <c r="MV64" s="165" t="e">
        <f t="shared" si="122"/>
        <v>#N/A</v>
      </c>
      <c r="MW64" s="165" t="e">
        <f t="shared" si="122"/>
        <v>#N/A</v>
      </c>
      <c r="MX64" s="165" t="e">
        <f t="shared" si="122"/>
        <v>#N/A</v>
      </c>
      <c r="MY64" s="165" t="e">
        <f t="shared" si="122"/>
        <v>#N/A</v>
      </c>
      <c r="MZ64" s="165" t="e">
        <f t="shared" si="122"/>
        <v>#N/A</v>
      </c>
      <c r="NA64" s="165" t="e">
        <f t="shared" si="122"/>
        <v>#N/A</v>
      </c>
      <c r="NB64" s="165" t="e">
        <f t="shared" si="122"/>
        <v>#N/A</v>
      </c>
      <c r="NC64" s="165" t="e">
        <f t="shared" si="122"/>
        <v>#N/A</v>
      </c>
      <c r="ND64" s="165" t="e">
        <f t="shared" si="122"/>
        <v>#N/A</v>
      </c>
      <c r="NE64" s="165" t="e">
        <f t="shared" si="122"/>
        <v>#N/A</v>
      </c>
      <c r="NF64" s="165" t="e">
        <f t="shared" si="122"/>
        <v>#N/A</v>
      </c>
      <c r="NG64" s="165" t="e">
        <f t="shared" si="122"/>
        <v>#N/A</v>
      </c>
      <c r="NH64" s="165" t="e">
        <f t="shared" si="122"/>
        <v>#N/A</v>
      </c>
      <c r="NI64" s="165" t="e">
        <f t="shared" si="122"/>
        <v>#N/A</v>
      </c>
      <c r="NJ64" s="165" t="e">
        <f t="shared" si="122"/>
        <v>#N/A</v>
      </c>
      <c r="NK64" s="165" t="e">
        <f t="shared" si="122"/>
        <v>#N/A</v>
      </c>
      <c r="NL64" s="165" t="e">
        <f t="shared" si="114"/>
        <v>#N/A</v>
      </c>
      <c r="NM64" s="165" t="e">
        <f t="shared" si="114"/>
        <v>#N/A</v>
      </c>
      <c r="NN64" s="165" t="e">
        <f t="shared" si="114"/>
        <v>#N/A</v>
      </c>
      <c r="NO64" s="165" t="e">
        <f t="shared" si="114"/>
        <v>#N/A</v>
      </c>
      <c r="NP64" s="165" t="e">
        <f t="shared" si="114"/>
        <v>#N/A</v>
      </c>
      <c r="NQ64" s="165" t="e">
        <f t="shared" si="114"/>
        <v>#N/A</v>
      </c>
      <c r="NR64" s="165" t="e">
        <f t="shared" si="114"/>
        <v>#N/A</v>
      </c>
      <c r="NS64" s="165" t="e">
        <f t="shared" si="114"/>
        <v>#N/A</v>
      </c>
      <c r="NT64" s="165" t="e">
        <f t="shared" si="114"/>
        <v>#N/A</v>
      </c>
      <c r="NU64" s="165" t="e">
        <f t="shared" si="114"/>
        <v>#N/A</v>
      </c>
      <c r="NV64" s="165" t="e">
        <f t="shared" si="114"/>
        <v>#N/A</v>
      </c>
      <c r="NW64" s="165" t="e">
        <f t="shared" si="114"/>
        <v>#N/A</v>
      </c>
      <c r="NX64" s="165" t="e">
        <f t="shared" si="114"/>
        <v>#N/A</v>
      </c>
      <c r="NY64" s="165" t="e">
        <f t="shared" si="114"/>
        <v>#N/A</v>
      </c>
      <c r="NZ64" s="165" t="e">
        <f t="shared" si="114"/>
        <v>#N/A</v>
      </c>
      <c r="OA64" s="165" t="e">
        <f t="shared" si="123"/>
        <v>#N/A</v>
      </c>
      <c r="OB64" s="165" t="e">
        <f t="shared" si="123"/>
        <v>#N/A</v>
      </c>
      <c r="OC64" s="165" t="e">
        <f t="shared" si="124"/>
        <v>#N/A</v>
      </c>
      <c r="OD64" s="165" t="e">
        <f t="shared" si="124"/>
        <v>#N/A</v>
      </c>
      <c r="OE64" s="165" t="e">
        <f t="shared" si="124"/>
        <v>#N/A</v>
      </c>
      <c r="OF64" s="165" t="e">
        <f t="shared" si="124"/>
        <v>#N/A</v>
      </c>
      <c r="OG64" s="165" t="e">
        <f t="shared" si="124"/>
        <v>#N/A</v>
      </c>
      <c r="OH64" s="165" t="e">
        <f t="shared" si="124"/>
        <v>#N/A</v>
      </c>
      <c r="OI64" s="165" t="e">
        <f t="shared" si="124"/>
        <v>#N/A</v>
      </c>
      <c r="OJ64" s="165" t="e">
        <f t="shared" si="124"/>
        <v>#N/A</v>
      </c>
      <c r="OK64" s="165" t="e">
        <f t="shared" si="124"/>
        <v>#N/A</v>
      </c>
      <c r="OL64" s="165" t="e">
        <f t="shared" si="124"/>
        <v>#N/A</v>
      </c>
      <c r="OM64" s="165" t="e">
        <f t="shared" si="124"/>
        <v>#N/A</v>
      </c>
      <c r="ON64" s="165" t="e">
        <f t="shared" si="124"/>
        <v>#N/A</v>
      </c>
      <c r="OO64" s="165" t="e">
        <f t="shared" si="124"/>
        <v>#N/A</v>
      </c>
      <c r="OP64" s="165" t="e">
        <f t="shared" si="124"/>
        <v>#N/A</v>
      </c>
      <c r="OQ64" s="165" t="e">
        <f t="shared" si="124"/>
        <v>#N/A</v>
      </c>
      <c r="OR64" s="165" t="e">
        <f t="shared" si="115"/>
        <v>#N/A</v>
      </c>
      <c r="OS64" s="165" t="e">
        <f t="shared" si="115"/>
        <v>#N/A</v>
      </c>
      <c r="OT64" s="165" t="e">
        <f t="shared" si="115"/>
        <v>#N/A</v>
      </c>
      <c r="OU64" s="165" t="e">
        <f t="shared" si="115"/>
        <v>#N/A</v>
      </c>
      <c r="OV64" s="165" t="e">
        <f t="shared" si="115"/>
        <v>#N/A</v>
      </c>
      <c r="OW64" s="165" t="e">
        <f t="shared" si="115"/>
        <v>#N/A</v>
      </c>
      <c r="OX64" s="165" t="e">
        <f t="shared" si="115"/>
        <v>#N/A</v>
      </c>
      <c r="OY64" s="165" t="e">
        <f t="shared" si="115"/>
        <v>#N/A</v>
      </c>
      <c r="OZ64" s="165" t="e">
        <f t="shared" si="115"/>
        <v>#N/A</v>
      </c>
      <c r="PA64" s="165" t="e">
        <f t="shared" si="115"/>
        <v>#N/A</v>
      </c>
      <c r="PB64" s="165" t="e">
        <f t="shared" si="115"/>
        <v>#N/A</v>
      </c>
      <c r="PC64" s="165" t="e">
        <f t="shared" si="115"/>
        <v>#N/A</v>
      </c>
      <c r="PD64" s="165" t="e">
        <f t="shared" si="115"/>
        <v>#N/A</v>
      </c>
      <c r="PE64" s="165" t="e">
        <f t="shared" si="115"/>
        <v>#N/A</v>
      </c>
      <c r="PF64" s="165" t="e">
        <f t="shared" si="115"/>
        <v>#N/A</v>
      </c>
      <c r="PG64" s="165" t="e">
        <f t="shared" si="115"/>
        <v>#N/A</v>
      </c>
      <c r="PH64" s="165" t="e">
        <f t="shared" si="125"/>
        <v>#N/A</v>
      </c>
      <c r="PI64" s="165" t="e">
        <f t="shared" si="125"/>
        <v>#N/A</v>
      </c>
      <c r="PJ64" s="165" t="e">
        <f t="shared" si="125"/>
        <v>#N/A</v>
      </c>
      <c r="PK64" s="165" t="e">
        <f t="shared" si="125"/>
        <v>#N/A</v>
      </c>
      <c r="PL64" s="165" t="e">
        <f t="shared" si="125"/>
        <v>#N/A</v>
      </c>
      <c r="PM64" s="165" t="e">
        <f t="shared" si="125"/>
        <v>#N/A</v>
      </c>
      <c r="PN64" s="165" t="e">
        <f t="shared" si="125"/>
        <v>#N/A</v>
      </c>
      <c r="PO64" s="165" t="e">
        <f t="shared" si="125"/>
        <v>#N/A</v>
      </c>
    </row>
    <row r="65" spans="1:431" hidden="1" x14ac:dyDescent="0.45">
      <c r="A65" s="362"/>
      <c r="B65" s="368" t="str">
        <f>IF($R65="","",ROUND(_xlfn.NORM.INV(ABS(VLOOKUP($T$1,VLookups!$A$43:$B$44,2,FALSE)-B$2),$N65,$R65),0))</f>
        <v/>
      </c>
      <c r="C65" s="374" t="str">
        <f t="shared" si="36"/>
        <v/>
      </c>
      <c r="D65" s="375" t="str">
        <f t="shared" si="37"/>
        <v/>
      </c>
      <c r="E65" s="105"/>
      <c r="F65" s="113"/>
      <c r="G65" s="118" t="str">
        <f t="shared" si="30"/>
        <v/>
      </c>
      <c r="H65" s="91"/>
      <c r="I65" s="118" t="str">
        <f t="shared" si="31"/>
        <v/>
      </c>
      <c r="J65" s="113"/>
      <c r="K65" s="106"/>
      <c r="L65" s="120" t="str">
        <f t="shared" si="0"/>
        <v/>
      </c>
      <c r="M65" s="120" t="str">
        <f t="shared" si="1"/>
        <v/>
      </c>
      <c r="N65" s="71" t="str">
        <f t="shared" si="32"/>
        <v/>
      </c>
      <c r="O65" s="23"/>
      <c r="P65" s="55"/>
      <c r="Q65" s="298"/>
      <c r="R65" s="72" t="str">
        <f>IF(AND(G65&gt;0,H65&gt;0,I65&gt;0),IF(ISBLANK(Q65),IF(ISBLANK(O65),"",(I65-G65)*VLOOKUP(O65,VLookups!$A$4:$B$13,2,FALSE)),Q65),"")</f>
        <v/>
      </c>
      <c r="S65" s="73" t="str">
        <f t="shared" si="2"/>
        <v/>
      </c>
      <c r="T65" s="91"/>
      <c r="U65" s="265" t="str">
        <f>IF(AND(T65&gt;0,H65&gt;0,NOT(R65="")),ABS(VLOOKUP($T$1,VLookups!$A$43:$B$44,2,FALSE)-_xlfn.NORM.DIST(T65,N65,R65,TRUE)),"")</f>
        <v/>
      </c>
      <c r="V65" s="90" t="str">
        <f>IF(AND($G65&gt;0,$H65&gt;0,$I65&gt;0,NOT(ISBLANK($O65))),_xlfn.NORM.INV(ABS(VLOOKUP($T$1,VLookups!$A$43:$B$44,2,FALSE)-V$3),$N65,$R65),"")</f>
        <v/>
      </c>
      <c r="W65" s="89" t="str">
        <f>IF(AND($G65&gt;0,$H65&gt;0,$I65&gt;0,NOT(ISBLANK($O65))),_xlfn.NORM.INV(ABS(VLOOKUP($T$1,VLookups!$A$43:$B$44,2,FALSE)-W$3),$N65,$R65),"")</f>
        <v/>
      </c>
      <c r="X65" s="90" t="str">
        <f>IF(AND($G65&gt;0,$H65&gt;0,$I65&gt;0,NOT(ISBLANK($O65))),_xlfn.NORM.INV(ABS(VLOOKUP($T$1,VLookups!$A$43:$B$44,2,FALSE)-X$3),$N65,$R65),"")</f>
        <v/>
      </c>
      <c r="Y65" s="89" t="str">
        <f>IF(AND($G65&gt;0,$H65&gt;0,$I65&gt;0,NOT(ISBLANK($O65))),_xlfn.NORM.INV(ABS(VLOOKUP($T$1,VLookups!$A$43:$B$44,2,FALSE)-Y$3),$N65,$R65),"")</f>
        <v/>
      </c>
      <c r="Z65" s="90" t="str">
        <f>IF(AND($G65&gt;0,$H65&gt;0,$I65&gt;0,NOT(ISBLANK($O65))),_xlfn.NORM.INV(ABS(VLOOKUP($T$1,VLookups!$A$43:$B$44,2,FALSE)-Z$3),$N65,$R65),"")</f>
        <v/>
      </c>
      <c r="AA65" s="89" t="str">
        <f>IF(AND($G65&gt;0,$H65&gt;0,$I65&gt;0,NOT(ISBLANK($O65))),_xlfn.NORM.INV(ABS(VLOOKUP($T$1,VLookups!$A$43:$B$44,2,FALSE)-AA$3),$N65,$R65),"")</f>
        <v/>
      </c>
      <c r="AB65" s="5"/>
      <c r="AC65" s="164" t="str">
        <f t="shared" si="33"/>
        <v/>
      </c>
      <c r="AD65" s="47" t="str">
        <f t="shared" si="135"/>
        <v/>
      </c>
      <c r="AE65" s="47" t="str">
        <f t="shared" si="135"/>
        <v/>
      </c>
      <c r="AF65" s="47" t="str">
        <f t="shared" si="135"/>
        <v/>
      </c>
      <c r="AG65" s="47" t="str">
        <f t="shared" si="135"/>
        <v/>
      </c>
      <c r="AH65" s="47" t="str">
        <f t="shared" si="135"/>
        <v/>
      </c>
      <c r="AI65" s="47" t="str">
        <f t="shared" si="135"/>
        <v/>
      </c>
      <c r="AJ65" s="47" t="str">
        <f t="shared" si="135"/>
        <v/>
      </c>
      <c r="AK65" s="47" t="str">
        <f t="shared" si="135"/>
        <v/>
      </c>
      <c r="AL65" s="47" t="str">
        <f t="shared" si="135"/>
        <v/>
      </c>
      <c r="AM65" s="47" t="str">
        <f t="shared" si="135"/>
        <v/>
      </c>
      <c r="AN65" s="47" t="str">
        <f t="shared" si="135"/>
        <v/>
      </c>
      <c r="AO65" s="47" t="str">
        <f t="shared" si="135"/>
        <v/>
      </c>
      <c r="AP65" s="47" t="str">
        <f t="shared" si="135"/>
        <v/>
      </c>
      <c r="AQ65" s="47" t="str">
        <f t="shared" si="135"/>
        <v/>
      </c>
      <c r="AR65" s="47" t="str">
        <f t="shared" si="135"/>
        <v/>
      </c>
      <c r="AS65" s="47" t="str">
        <f t="shared" si="135"/>
        <v/>
      </c>
      <c r="AT65" s="47" t="str">
        <f t="shared" si="131"/>
        <v/>
      </c>
      <c r="AU65" s="47" t="str">
        <f t="shared" si="131"/>
        <v/>
      </c>
      <c r="AV65" s="47" t="str">
        <f t="shared" si="131"/>
        <v/>
      </c>
      <c r="AW65" s="47" t="str">
        <f t="shared" si="131"/>
        <v/>
      </c>
      <c r="AX65" s="47" t="str">
        <f t="shared" si="131"/>
        <v/>
      </c>
      <c r="AY65" s="47" t="str">
        <f t="shared" si="131"/>
        <v/>
      </c>
      <c r="AZ65" s="47" t="str">
        <f t="shared" si="131"/>
        <v/>
      </c>
      <c r="BA65" s="47" t="str">
        <f t="shared" si="131"/>
        <v/>
      </c>
      <c r="BB65" s="47" t="str">
        <f t="shared" si="131"/>
        <v/>
      </c>
      <c r="BC65" s="47" t="str">
        <f t="shared" si="131"/>
        <v/>
      </c>
      <c r="BD65" s="47" t="str">
        <f t="shared" si="131"/>
        <v/>
      </c>
      <c r="BE65" s="47" t="str">
        <f t="shared" si="131"/>
        <v/>
      </c>
      <c r="BF65" s="47" t="str">
        <f t="shared" si="131"/>
        <v/>
      </c>
      <c r="BG65" s="47" t="str">
        <f t="shared" si="131"/>
        <v/>
      </c>
      <c r="BH65" s="47" t="str">
        <f t="shared" si="131"/>
        <v/>
      </c>
      <c r="BI65" s="47" t="str">
        <f t="shared" si="132"/>
        <v/>
      </c>
      <c r="BJ65" s="47" t="str">
        <f t="shared" si="132"/>
        <v/>
      </c>
      <c r="BK65" s="47" t="str">
        <f t="shared" si="132"/>
        <v/>
      </c>
      <c r="BL65" s="47" t="str">
        <f t="shared" si="132"/>
        <v/>
      </c>
      <c r="BM65" s="47" t="str">
        <f t="shared" si="132"/>
        <v/>
      </c>
      <c r="BN65" s="47" t="str">
        <f t="shared" si="132"/>
        <v/>
      </c>
      <c r="BO65" s="47" t="str">
        <f t="shared" si="132"/>
        <v/>
      </c>
      <c r="BP65" s="47" t="str">
        <f t="shared" si="132"/>
        <v/>
      </c>
      <c r="BQ65" s="47" t="str">
        <f t="shared" si="132"/>
        <v/>
      </c>
      <c r="BR65" s="47" t="str">
        <f t="shared" si="132"/>
        <v/>
      </c>
      <c r="BS65" s="47" t="str">
        <f t="shared" si="132"/>
        <v/>
      </c>
      <c r="BT65" s="47" t="str">
        <f t="shared" si="132"/>
        <v/>
      </c>
      <c r="BU65" s="47" t="str">
        <f t="shared" si="132"/>
        <v/>
      </c>
      <c r="BV65" s="47" t="str">
        <f t="shared" si="132"/>
        <v/>
      </c>
      <c r="BW65" s="47" t="str">
        <f t="shared" si="132"/>
        <v/>
      </c>
      <c r="BX65" s="47" t="str">
        <f t="shared" si="132"/>
        <v/>
      </c>
      <c r="BY65" s="47" t="str">
        <f t="shared" si="129"/>
        <v/>
      </c>
      <c r="BZ65" s="47" t="str">
        <f t="shared" si="129"/>
        <v/>
      </c>
      <c r="CA65" s="47" t="str">
        <f t="shared" si="129"/>
        <v/>
      </c>
      <c r="CB65" s="47" t="str">
        <f t="shared" si="129"/>
        <v/>
      </c>
      <c r="CC65" s="47" t="str">
        <f t="shared" si="129"/>
        <v/>
      </c>
      <c r="CD65" s="47" t="str">
        <f t="shared" si="129"/>
        <v/>
      </c>
      <c r="CE65" s="47" t="str">
        <f t="shared" si="129"/>
        <v/>
      </c>
      <c r="CF65" s="47" t="str">
        <f t="shared" si="129"/>
        <v/>
      </c>
      <c r="CG65" s="47" t="str">
        <f t="shared" si="129"/>
        <v/>
      </c>
      <c r="CH65" s="47" t="str">
        <f t="shared" si="129"/>
        <v/>
      </c>
      <c r="CI65" s="47" t="str">
        <f t="shared" si="129"/>
        <v/>
      </c>
      <c r="CJ65" s="47" t="str">
        <f t="shared" si="129"/>
        <v/>
      </c>
      <c r="CK65" s="47" t="str">
        <f t="shared" si="129"/>
        <v/>
      </c>
      <c r="CL65" s="47" t="str">
        <f t="shared" si="129"/>
        <v/>
      </c>
      <c r="CM65" s="47" t="str">
        <f t="shared" si="129"/>
        <v/>
      </c>
      <c r="CN65" s="47" t="str">
        <f t="shared" si="133"/>
        <v/>
      </c>
      <c r="CO65" s="47" t="str">
        <f t="shared" si="133"/>
        <v/>
      </c>
      <c r="CP65" s="47" t="str">
        <f t="shared" si="133"/>
        <v/>
      </c>
      <c r="CQ65" s="47" t="str">
        <f t="shared" si="133"/>
        <v/>
      </c>
      <c r="CR65" s="47" t="str">
        <f t="shared" si="133"/>
        <v/>
      </c>
      <c r="CS65" s="47" t="str">
        <f t="shared" si="133"/>
        <v/>
      </c>
      <c r="CT65" s="47" t="str">
        <f t="shared" si="133"/>
        <v/>
      </c>
      <c r="CU65" s="47" t="str">
        <f t="shared" si="133"/>
        <v/>
      </c>
      <c r="CV65" s="47" t="str">
        <f t="shared" si="133"/>
        <v/>
      </c>
      <c r="CW65" s="47" t="str">
        <f t="shared" si="133"/>
        <v/>
      </c>
      <c r="CX65" s="47" t="str">
        <f t="shared" si="133"/>
        <v/>
      </c>
      <c r="CY65" s="47" t="str">
        <f t="shared" si="133"/>
        <v/>
      </c>
      <c r="CZ65" s="47" t="str">
        <f t="shared" si="133"/>
        <v/>
      </c>
      <c r="DA65" s="47" t="str">
        <f t="shared" si="133"/>
        <v/>
      </c>
      <c r="DB65" s="47" t="str">
        <f t="shared" si="133"/>
        <v/>
      </c>
      <c r="DC65" s="47" t="str">
        <f t="shared" si="133"/>
        <v/>
      </c>
      <c r="DD65" s="47" t="str">
        <f t="shared" si="134"/>
        <v/>
      </c>
      <c r="DE65" s="47" t="str">
        <f t="shared" si="134"/>
        <v/>
      </c>
      <c r="DF65" s="47" t="str">
        <f t="shared" si="134"/>
        <v/>
      </c>
      <c r="DG65" s="47" t="str">
        <f t="shared" si="134"/>
        <v/>
      </c>
      <c r="DH65" s="47" t="str">
        <f t="shared" si="134"/>
        <v/>
      </c>
      <c r="DI65" s="47" t="str">
        <f t="shared" si="134"/>
        <v/>
      </c>
      <c r="DJ65" s="47" t="str">
        <f t="shared" si="134"/>
        <v/>
      </c>
      <c r="DK65" s="47" t="str">
        <f t="shared" si="134"/>
        <v/>
      </c>
      <c r="DL65" s="47" t="str">
        <f t="shared" si="134"/>
        <v/>
      </c>
      <c r="DM65" s="47" t="str">
        <f t="shared" si="134"/>
        <v/>
      </c>
      <c r="DN65" s="47" t="str">
        <f t="shared" si="134"/>
        <v/>
      </c>
      <c r="DO65" s="47" t="str">
        <f t="shared" si="134"/>
        <v/>
      </c>
      <c r="DP65" s="47" t="str">
        <f t="shared" si="134"/>
        <v/>
      </c>
      <c r="DQ65" s="47" t="str">
        <f t="shared" si="134"/>
        <v/>
      </c>
      <c r="DR65" s="47" t="str">
        <f t="shared" si="134"/>
        <v/>
      </c>
      <c r="DS65" s="47" t="str">
        <f t="shared" si="134"/>
        <v/>
      </c>
      <c r="DT65" s="47" t="str">
        <f t="shared" si="130"/>
        <v/>
      </c>
      <c r="DU65" s="47" t="str">
        <f t="shared" si="130"/>
        <v/>
      </c>
      <c r="DV65" s="47" t="str">
        <f t="shared" si="130"/>
        <v/>
      </c>
      <c r="DW65" s="47" t="str">
        <f t="shared" si="130"/>
        <v/>
      </c>
      <c r="DX65" s="47" t="str">
        <f t="shared" si="130"/>
        <v/>
      </c>
      <c r="DY65" s="47" t="str">
        <f t="shared" si="130"/>
        <v/>
      </c>
      <c r="DZ65" s="179" t="str">
        <f t="shared" si="35"/>
        <v/>
      </c>
      <c r="EA65" s="47" t="str">
        <f t="shared" si="127"/>
        <v/>
      </c>
      <c r="EB65" s="47" t="str">
        <f t="shared" si="127"/>
        <v/>
      </c>
      <c r="EC65" s="47" t="str">
        <f t="shared" si="127"/>
        <v/>
      </c>
      <c r="ED65" s="47" t="str">
        <f t="shared" si="127"/>
        <v/>
      </c>
      <c r="EE65" s="47" t="str">
        <f t="shared" si="127"/>
        <v/>
      </c>
      <c r="EF65" s="47" t="str">
        <f t="shared" si="127"/>
        <v/>
      </c>
      <c r="EG65" s="47" t="str">
        <f t="shared" si="127"/>
        <v/>
      </c>
      <c r="EH65" s="47" t="str">
        <f t="shared" si="127"/>
        <v/>
      </c>
      <c r="EI65" s="47" t="str">
        <f t="shared" si="127"/>
        <v/>
      </c>
      <c r="EJ65" s="47" t="str">
        <f t="shared" si="127"/>
        <v/>
      </c>
      <c r="EK65" s="47" t="str">
        <f t="shared" si="127"/>
        <v/>
      </c>
      <c r="EL65" s="47" t="str">
        <f t="shared" si="127"/>
        <v/>
      </c>
      <c r="EM65" s="47" t="str">
        <f t="shared" si="127"/>
        <v/>
      </c>
      <c r="EN65" s="47" t="str">
        <f t="shared" si="127"/>
        <v/>
      </c>
      <c r="EO65" s="47" t="str">
        <f t="shared" si="127"/>
        <v/>
      </c>
      <c r="EP65" s="47" t="str">
        <f t="shared" si="127"/>
        <v/>
      </c>
      <c r="EQ65" s="47" t="str">
        <f t="shared" si="128"/>
        <v/>
      </c>
      <c r="ER65" s="47" t="str">
        <f t="shared" si="128"/>
        <v/>
      </c>
      <c r="ES65" s="47" t="str">
        <f t="shared" si="128"/>
        <v/>
      </c>
      <c r="ET65" s="47" t="str">
        <f t="shared" si="128"/>
        <v/>
      </c>
      <c r="EU65" s="47" t="str">
        <f t="shared" si="128"/>
        <v/>
      </c>
      <c r="EV65" s="47" t="str">
        <f t="shared" si="128"/>
        <v/>
      </c>
      <c r="EW65" s="47" t="str">
        <f t="shared" si="128"/>
        <v/>
      </c>
      <c r="EX65" s="47" t="str">
        <f t="shared" si="128"/>
        <v/>
      </c>
      <c r="EY65" s="47" t="str">
        <f t="shared" si="128"/>
        <v/>
      </c>
      <c r="EZ65" s="47" t="str">
        <f t="shared" si="128"/>
        <v/>
      </c>
      <c r="FA65" s="47" t="str">
        <f t="shared" si="128"/>
        <v/>
      </c>
      <c r="FB65" s="47" t="str">
        <f t="shared" si="128"/>
        <v/>
      </c>
      <c r="FC65" s="47" t="str">
        <f t="shared" si="128"/>
        <v/>
      </c>
      <c r="FD65" s="47" t="str">
        <f t="shared" si="128"/>
        <v/>
      </c>
      <c r="FE65" s="47" t="str">
        <f t="shared" si="126"/>
        <v/>
      </c>
      <c r="FF65" s="47" t="str">
        <f t="shared" si="117"/>
        <v/>
      </c>
      <c r="FG65" s="47" t="str">
        <f t="shared" si="117"/>
        <v/>
      </c>
      <c r="FH65" s="47" t="str">
        <f t="shared" si="117"/>
        <v/>
      </c>
      <c r="FI65" s="47" t="str">
        <f t="shared" si="117"/>
        <v/>
      </c>
      <c r="FJ65" s="47" t="str">
        <f t="shared" si="117"/>
        <v/>
      </c>
      <c r="FK65" s="47" t="str">
        <f t="shared" si="117"/>
        <v/>
      </c>
      <c r="FL65" s="47" t="str">
        <f t="shared" si="117"/>
        <v/>
      </c>
      <c r="FM65" s="47" t="str">
        <f t="shared" si="117"/>
        <v/>
      </c>
      <c r="FN65" s="47" t="str">
        <f t="shared" si="117"/>
        <v/>
      </c>
      <c r="FO65" s="47" t="str">
        <f t="shared" si="117"/>
        <v/>
      </c>
      <c r="FP65" s="47" t="str">
        <f t="shared" si="117"/>
        <v/>
      </c>
      <c r="FQ65" s="47" t="str">
        <f t="shared" si="106"/>
        <v/>
      </c>
      <c r="FR65" s="47" t="str">
        <f t="shared" si="106"/>
        <v/>
      </c>
      <c r="FS65" s="47" t="str">
        <f t="shared" si="106"/>
        <v/>
      </c>
      <c r="FT65" s="47" t="str">
        <f t="shared" si="106"/>
        <v/>
      </c>
      <c r="FU65" s="47" t="str">
        <f t="shared" si="106"/>
        <v/>
      </c>
      <c r="FV65" s="47" t="str">
        <f t="shared" si="106"/>
        <v/>
      </c>
      <c r="FW65" s="47" t="str">
        <f t="shared" si="106"/>
        <v/>
      </c>
      <c r="FX65" s="47" t="str">
        <f t="shared" si="106"/>
        <v/>
      </c>
      <c r="FY65" s="47" t="str">
        <f t="shared" si="106"/>
        <v/>
      </c>
      <c r="FZ65" s="47" t="str">
        <f t="shared" si="106"/>
        <v/>
      </c>
      <c r="GA65" s="47" t="str">
        <f t="shared" si="106"/>
        <v/>
      </c>
      <c r="GB65" s="47" t="str">
        <f t="shared" si="106"/>
        <v/>
      </c>
      <c r="GC65" s="47" t="str">
        <f t="shared" si="106"/>
        <v/>
      </c>
      <c r="GD65" s="47" t="str">
        <f t="shared" si="106"/>
        <v/>
      </c>
      <c r="GE65" s="47" t="str">
        <f t="shared" si="106"/>
        <v/>
      </c>
      <c r="GF65" s="47" t="str">
        <f t="shared" si="106"/>
        <v/>
      </c>
      <c r="GG65" s="47" t="str">
        <f t="shared" si="107"/>
        <v/>
      </c>
      <c r="GH65" s="47" t="str">
        <f t="shared" si="107"/>
        <v/>
      </c>
      <c r="GI65" s="47" t="str">
        <f t="shared" si="107"/>
        <v/>
      </c>
      <c r="GJ65" s="47" t="str">
        <f t="shared" si="107"/>
        <v/>
      </c>
      <c r="GK65" s="47" t="str">
        <f t="shared" si="107"/>
        <v/>
      </c>
      <c r="GL65" s="47" t="str">
        <f t="shared" si="107"/>
        <v/>
      </c>
      <c r="GM65" s="47" t="str">
        <f t="shared" si="107"/>
        <v/>
      </c>
      <c r="GN65" s="47" t="str">
        <f t="shared" si="107"/>
        <v/>
      </c>
      <c r="GO65" s="47" t="str">
        <f t="shared" si="107"/>
        <v/>
      </c>
      <c r="GP65" s="47" t="str">
        <f t="shared" si="107"/>
        <v/>
      </c>
      <c r="GQ65" s="47" t="str">
        <f t="shared" si="107"/>
        <v/>
      </c>
      <c r="GR65" s="47" t="str">
        <f t="shared" si="107"/>
        <v/>
      </c>
      <c r="GS65" s="47" t="str">
        <f t="shared" si="107"/>
        <v/>
      </c>
      <c r="GT65" s="47" t="str">
        <f t="shared" si="107"/>
        <v/>
      </c>
      <c r="GU65" s="47" t="str">
        <f t="shared" si="107"/>
        <v/>
      </c>
      <c r="GV65" s="47" t="str">
        <f t="shared" si="107"/>
        <v/>
      </c>
      <c r="GW65" s="47" t="str">
        <f t="shared" si="108"/>
        <v/>
      </c>
      <c r="GX65" s="47" t="str">
        <f t="shared" si="108"/>
        <v/>
      </c>
      <c r="GY65" s="47" t="str">
        <f t="shared" si="108"/>
        <v/>
      </c>
      <c r="GZ65" s="47" t="str">
        <f t="shared" si="108"/>
        <v/>
      </c>
      <c r="HA65" s="47" t="str">
        <f t="shared" si="108"/>
        <v/>
      </c>
      <c r="HB65" s="47" t="str">
        <f t="shared" si="108"/>
        <v/>
      </c>
      <c r="HC65" s="47" t="str">
        <f t="shared" si="108"/>
        <v/>
      </c>
      <c r="HD65" s="47" t="str">
        <f t="shared" si="108"/>
        <v/>
      </c>
      <c r="HE65" s="47" t="str">
        <f t="shared" si="108"/>
        <v/>
      </c>
      <c r="HF65" s="47" t="str">
        <f t="shared" si="108"/>
        <v/>
      </c>
      <c r="HG65" s="47" t="str">
        <f t="shared" si="108"/>
        <v/>
      </c>
      <c r="HH65" s="47" t="str">
        <f t="shared" si="108"/>
        <v/>
      </c>
      <c r="HI65" s="47" t="str">
        <f t="shared" si="108"/>
        <v/>
      </c>
      <c r="HJ65" s="47" t="str">
        <f t="shared" si="108"/>
        <v/>
      </c>
      <c r="HK65" s="47" t="str">
        <f t="shared" si="108"/>
        <v/>
      </c>
      <c r="HL65" s="47" t="str">
        <f t="shared" si="108"/>
        <v/>
      </c>
      <c r="HM65" s="47" t="str">
        <f t="shared" si="109"/>
        <v/>
      </c>
      <c r="HN65" s="47" t="str">
        <f t="shared" si="109"/>
        <v/>
      </c>
      <c r="HO65" s="47" t="str">
        <f t="shared" si="109"/>
        <v/>
      </c>
      <c r="HP65" s="47" t="str">
        <f t="shared" si="77"/>
        <v/>
      </c>
      <c r="HQ65" s="47" t="str">
        <f t="shared" si="77"/>
        <v/>
      </c>
      <c r="HR65" s="47" t="str">
        <f t="shared" si="46"/>
        <v/>
      </c>
      <c r="HS65" s="47" t="str">
        <f t="shared" si="16"/>
        <v/>
      </c>
      <c r="HT65" s="47" t="str">
        <f t="shared" si="16"/>
        <v/>
      </c>
      <c r="HU65" s="47" t="str">
        <f t="shared" si="16"/>
        <v/>
      </c>
      <c r="HV65" s="47" t="str">
        <f t="shared" si="16"/>
        <v/>
      </c>
      <c r="HW65" s="165" t="e">
        <f t="shared" si="104"/>
        <v>#N/A</v>
      </c>
      <c r="HX65" s="165" t="e">
        <f t="shared" si="104"/>
        <v>#N/A</v>
      </c>
      <c r="HY65" s="165" t="e">
        <f t="shared" si="104"/>
        <v>#N/A</v>
      </c>
      <c r="HZ65" s="165" t="e">
        <f t="shared" si="104"/>
        <v>#N/A</v>
      </c>
      <c r="IA65" s="165" t="e">
        <f t="shared" si="136"/>
        <v>#N/A</v>
      </c>
      <c r="IB65" s="165" t="e">
        <f t="shared" si="136"/>
        <v>#N/A</v>
      </c>
      <c r="IC65" s="165" t="e">
        <f t="shared" si="136"/>
        <v>#N/A</v>
      </c>
      <c r="ID65" s="165" t="e">
        <f t="shared" si="136"/>
        <v>#N/A</v>
      </c>
      <c r="IE65" s="165" t="e">
        <f t="shared" si="136"/>
        <v>#N/A</v>
      </c>
      <c r="IF65" s="165" t="e">
        <f t="shared" si="136"/>
        <v>#N/A</v>
      </c>
      <c r="IG65" s="165" t="e">
        <f t="shared" si="136"/>
        <v>#N/A</v>
      </c>
      <c r="IH65" s="165" t="e">
        <f t="shared" si="136"/>
        <v>#N/A</v>
      </c>
      <c r="II65" s="165" t="e">
        <f t="shared" si="136"/>
        <v>#N/A</v>
      </c>
      <c r="IJ65" s="165" t="e">
        <f t="shared" si="136"/>
        <v>#N/A</v>
      </c>
      <c r="IK65" s="165" t="e">
        <f t="shared" si="136"/>
        <v>#N/A</v>
      </c>
      <c r="IL65" s="165" t="e">
        <f t="shared" si="136"/>
        <v>#N/A</v>
      </c>
      <c r="IM65" s="165" t="e">
        <f t="shared" si="136"/>
        <v>#N/A</v>
      </c>
      <c r="IN65" s="165" t="e">
        <f t="shared" si="136"/>
        <v>#N/A</v>
      </c>
      <c r="IO65" s="165" t="e">
        <f t="shared" si="136"/>
        <v>#N/A</v>
      </c>
      <c r="IP65" s="165" t="e">
        <f t="shared" si="110"/>
        <v>#N/A</v>
      </c>
      <c r="IQ65" s="165" t="e">
        <f t="shared" si="110"/>
        <v>#N/A</v>
      </c>
      <c r="IR65" s="165" t="e">
        <f t="shared" si="110"/>
        <v>#N/A</v>
      </c>
      <c r="IS65" s="165" t="e">
        <f t="shared" si="110"/>
        <v>#N/A</v>
      </c>
      <c r="IT65" s="165" t="e">
        <f t="shared" si="110"/>
        <v>#N/A</v>
      </c>
      <c r="IU65" s="165" t="e">
        <f t="shared" si="110"/>
        <v>#N/A</v>
      </c>
      <c r="IV65" s="165" t="e">
        <f t="shared" si="110"/>
        <v>#N/A</v>
      </c>
      <c r="IW65" s="165" t="e">
        <f t="shared" si="110"/>
        <v>#N/A</v>
      </c>
      <c r="IX65" s="165" t="e">
        <f t="shared" si="110"/>
        <v>#N/A</v>
      </c>
      <c r="IY65" s="165" t="e">
        <f t="shared" si="110"/>
        <v>#N/A</v>
      </c>
      <c r="IZ65" s="165" t="e">
        <f t="shared" si="110"/>
        <v>#N/A</v>
      </c>
      <c r="JA65" s="165" t="e">
        <f t="shared" si="110"/>
        <v>#N/A</v>
      </c>
      <c r="JB65" s="165" t="e">
        <f t="shared" si="110"/>
        <v>#N/A</v>
      </c>
      <c r="JC65" s="165" t="e">
        <f t="shared" si="110"/>
        <v>#N/A</v>
      </c>
      <c r="JD65" s="165" t="e">
        <f t="shared" si="110"/>
        <v>#N/A</v>
      </c>
      <c r="JE65" s="165" t="e">
        <f t="shared" si="118"/>
        <v>#N/A</v>
      </c>
      <c r="JF65" s="165" t="e">
        <f t="shared" si="118"/>
        <v>#N/A</v>
      </c>
      <c r="JG65" s="165" t="e">
        <f t="shared" si="118"/>
        <v>#N/A</v>
      </c>
      <c r="JH65" s="165" t="e">
        <f t="shared" si="118"/>
        <v>#N/A</v>
      </c>
      <c r="JI65" s="165" t="e">
        <f t="shared" si="118"/>
        <v>#N/A</v>
      </c>
      <c r="JJ65" s="165" t="e">
        <f t="shared" si="118"/>
        <v>#N/A</v>
      </c>
      <c r="JK65" s="165" t="e">
        <f t="shared" si="118"/>
        <v>#N/A</v>
      </c>
      <c r="JL65" s="165" t="e">
        <f t="shared" si="118"/>
        <v>#N/A</v>
      </c>
      <c r="JM65" s="165" t="e">
        <f t="shared" si="118"/>
        <v>#N/A</v>
      </c>
      <c r="JN65" s="165" t="e">
        <f t="shared" si="118"/>
        <v>#N/A</v>
      </c>
      <c r="JO65" s="165" t="e">
        <f t="shared" si="118"/>
        <v>#N/A</v>
      </c>
      <c r="JP65" s="165" t="e">
        <f t="shared" si="118"/>
        <v>#N/A</v>
      </c>
      <c r="JQ65" s="165" t="e">
        <f t="shared" si="118"/>
        <v>#N/A</v>
      </c>
      <c r="JR65" s="165" t="e">
        <f t="shared" si="118"/>
        <v>#N/A</v>
      </c>
      <c r="JS65" s="165" t="e">
        <f t="shared" si="118"/>
        <v>#N/A</v>
      </c>
      <c r="JT65" s="165" t="e">
        <f t="shared" si="111"/>
        <v>#N/A</v>
      </c>
      <c r="JU65" s="165" t="e">
        <f t="shared" si="111"/>
        <v>#N/A</v>
      </c>
      <c r="JV65" s="165" t="e">
        <f t="shared" si="111"/>
        <v>#N/A</v>
      </c>
      <c r="JW65" s="165" t="e">
        <f t="shared" si="111"/>
        <v>#N/A</v>
      </c>
      <c r="JX65" s="165" t="e">
        <f t="shared" si="111"/>
        <v>#N/A</v>
      </c>
      <c r="JY65" s="165" t="e">
        <f t="shared" si="111"/>
        <v>#N/A</v>
      </c>
      <c r="JZ65" s="165" t="e">
        <f t="shared" si="111"/>
        <v>#N/A</v>
      </c>
      <c r="KA65" s="165" t="e">
        <f t="shared" si="111"/>
        <v>#N/A</v>
      </c>
      <c r="KB65" s="165" t="e">
        <f t="shared" si="111"/>
        <v>#N/A</v>
      </c>
      <c r="KC65" s="165" t="e">
        <f t="shared" si="111"/>
        <v>#N/A</v>
      </c>
      <c r="KD65" s="165" t="e">
        <f t="shared" si="111"/>
        <v>#N/A</v>
      </c>
      <c r="KE65" s="165" t="e">
        <f t="shared" si="111"/>
        <v>#N/A</v>
      </c>
      <c r="KF65" s="165" t="e">
        <f t="shared" si="111"/>
        <v>#N/A</v>
      </c>
      <c r="KG65" s="165" t="e">
        <f t="shared" si="111"/>
        <v>#N/A</v>
      </c>
      <c r="KH65" s="165" t="e">
        <f t="shared" si="111"/>
        <v>#N/A</v>
      </c>
      <c r="KI65" s="165" t="e">
        <f t="shared" si="111"/>
        <v>#N/A</v>
      </c>
      <c r="KJ65" s="165" t="e">
        <f t="shared" si="119"/>
        <v>#N/A</v>
      </c>
      <c r="KK65" s="165" t="e">
        <f t="shared" si="119"/>
        <v>#N/A</v>
      </c>
      <c r="KL65" s="165" t="e">
        <f t="shared" si="119"/>
        <v>#N/A</v>
      </c>
      <c r="KM65" s="165" t="e">
        <f t="shared" si="119"/>
        <v>#N/A</v>
      </c>
      <c r="KN65" s="165" t="e">
        <f t="shared" si="119"/>
        <v>#N/A</v>
      </c>
      <c r="KO65" s="165" t="e">
        <f t="shared" si="119"/>
        <v>#N/A</v>
      </c>
      <c r="KP65" s="165" t="e">
        <f t="shared" si="119"/>
        <v>#N/A</v>
      </c>
      <c r="KQ65" s="165" t="e">
        <f t="shared" si="119"/>
        <v>#N/A</v>
      </c>
      <c r="KR65" s="165" t="e">
        <f t="shared" si="119"/>
        <v>#N/A</v>
      </c>
      <c r="KS65" s="165" t="e">
        <f t="shared" si="119"/>
        <v>#N/A</v>
      </c>
      <c r="KT65" s="165" t="e">
        <f t="shared" si="119"/>
        <v>#N/A</v>
      </c>
      <c r="KU65" s="165" t="e">
        <f t="shared" si="119"/>
        <v>#N/A</v>
      </c>
      <c r="KV65" s="165" t="e">
        <f t="shared" si="119"/>
        <v>#N/A</v>
      </c>
      <c r="KW65" s="165" t="e">
        <f t="shared" si="119"/>
        <v>#N/A</v>
      </c>
      <c r="KX65" s="165" t="e">
        <f t="shared" si="119"/>
        <v>#N/A</v>
      </c>
      <c r="KY65" s="165" t="e">
        <f t="shared" si="119"/>
        <v>#N/A</v>
      </c>
      <c r="KZ65" s="165" t="e">
        <f t="shared" si="112"/>
        <v>#N/A</v>
      </c>
      <c r="LA65" s="165" t="e">
        <f t="shared" si="112"/>
        <v>#N/A</v>
      </c>
      <c r="LB65" s="165" t="e">
        <f t="shared" si="112"/>
        <v>#N/A</v>
      </c>
      <c r="LC65" s="165" t="e">
        <f t="shared" si="112"/>
        <v>#N/A</v>
      </c>
      <c r="LD65" s="165" t="e">
        <f t="shared" si="112"/>
        <v>#N/A</v>
      </c>
      <c r="LE65" s="165" t="e">
        <f t="shared" si="112"/>
        <v>#N/A</v>
      </c>
      <c r="LF65" s="165" t="e">
        <f t="shared" si="112"/>
        <v>#N/A</v>
      </c>
      <c r="LG65" s="165" t="e">
        <f t="shared" si="112"/>
        <v>#N/A</v>
      </c>
      <c r="LH65" s="165" t="e">
        <f t="shared" si="112"/>
        <v>#N/A</v>
      </c>
      <c r="LI65" s="165" t="e">
        <f t="shared" si="112"/>
        <v>#N/A</v>
      </c>
      <c r="LJ65" s="165" t="e">
        <f t="shared" si="112"/>
        <v>#N/A</v>
      </c>
      <c r="LK65" s="165" t="e">
        <f t="shared" si="112"/>
        <v>#N/A</v>
      </c>
      <c r="LL65" s="165" t="e">
        <f t="shared" si="112"/>
        <v>#N/A</v>
      </c>
      <c r="LM65" s="165" t="e">
        <f t="shared" si="112"/>
        <v>#N/A</v>
      </c>
      <c r="LN65" s="165" t="e">
        <f t="shared" si="112"/>
        <v>#N/A</v>
      </c>
      <c r="LO65" s="165" t="e">
        <f t="shared" si="120"/>
        <v>#N/A</v>
      </c>
      <c r="LP65" s="165" t="e">
        <f t="shared" si="120"/>
        <v>#N/A</v>
      </c>
      <c r="LQ65" s="165" t="e">
        <f t="shared" si="121"/>
        <v>#N/A</v>
      </c>
      <c r="LR65" s="165" t="e">
        <f t="shared" si="121"/>
        <v>#N/A</v>
      </c>
      <c r="LS65" s="165" t="e">
        <f t="shared" si="121"/>
        <v>#N/A</v>
      </c>
      <c r="LT65" s="165" t="e">
        <f t="shared" si="121"/>
        <v>#N/A</v>
      </c>
      <c r="LU65" s="165" t="e">
        <f t="shared" si="121"/>
        <v>#N/A</v>
      </c>
      <c r="LV65" s="165" t="e">
        <f t="shared" si="121"/>
        <v>#N/A</v>
      </c>
      <c r="LW65" s="165" t="e">
        <f t="shared" si="121"/>
        <v>#N/A</v>
      </c>
      <c r="LX65" s="165" t="e">
        <f t="shared" si="121"/>
        <v>#N/A</v>
      </c>
      <c r="LY65" s="165" t="e">
        <f t="shared" si="121"/>
        <v>#N/A</v>
      </c>
      <c r="LZ65" s="165" t="e">
        <f t="shared" si="121"/>
        <v>#N/A</v>
      </c>
      <c r="MA65" s="165" t="e">
        <f t="shared" si="121"/>
        <v>#N/A</v>
      </c>
      <c r="MB65" s="165" t="e">
        <f t="shared" si="121"/>
        <v>#N/A</v>
      </c>
      <c r="MC65" s="165" t="e">
        <f t="shared" si="121"/>
        <v>#N/A</v>
      </c>
      <c r="MD65" s="165" t="e">
        <f t="shared" si="121"/>
        <v>#N/A</v>
      </c>
      <c r="ME65" s="165" t="e">
        <f t="shared" si="121"/>
        <v>#N/A</v>
      </c>
      <c r="MF65" s="165" t="e">
        <f t="shared" si="113"/>
        <v>#N/A</v>
      </c>
      <c r="MG65" s="165" t="e">
        <f t="shared" si="113"/>
        <v>#N/A</v>
      </c>
      <c r="MH65" s="165" t="e">
        <f t="shared" si="113"/>
        <v>#N/A</v>
      </c>
      <c r="MI65" s="165" t="e">
        <f t="shared" si="113"/>
        <v>#N/A</v>
      </c>
      <c r="MJ65" s="165" t="e">
        <f t="shared" si="113"/>
        <v>#N/A</v>
      </c>
      <c r="MK65" s="165" t="e">
        <f t="shared" si="113"/>
        <v>#N/A</v>
      </c>
      <c r="ML65" s="165" t="e">
        <f t="shared" si="113"/>
        <v>#N/A</v>
      </c>
      <c r="MM65" s="165" t="e">
        <f t="shared" si="113"/>
        <v>#N/A</v>
      </c>
      <c r="MN65" s="165" t="e">
        <f t="shared" si="113"/>
        <v>#N/A</v>
      </c>
      <c r="MO65" s="165" t="e">
        <f t="shared" si="113"/>
        <v>#N/A</v>
      </c>
      <c r="MP65" s="165" t="e">
        <f t="shared" si="113"/>
        <v>#N/A</v>
      </c>
      <c r="MQ65" s="165" t="e">
        <f t="shared" si="113"/>
        <v>#N/A</v>
      </c>
      <c r="MR65" s="165" t="e">
        <f t="shared" si="113"/>
        <v>#N/A</v>
      </c>
      <c r="MS65" s="165" t="e">
        <f t="shared" si="113"/>
        <v>#N/A</v>
      </c>
      <c r="MT65" s="165" t="e">
        <f t="shared" si="113"/>
        <v>#N/A</v>
      </c>
      <c r="MU65" s="165" t="e">
        <f t="shared" si="113"/>
        <v>#N/A</v>
      </c>
      <c r="MV65" s="165" t="e">
        <f t="shared" si="122"/>
        <v>#N/A</v>
      </c>
      <c r="MW65" s="165" t="e">
        <f t="shared" si="122"/>
        <v>#N/A</v>
      </c>
      <c r="MX65" s="165" t="e">
        <f t="shared" si="122"/>
        <v>#N/A</v>
      </c>
      <c r="MY65" s="165" t="e">
        <f t="shared" si="122"/>
        <v>#N/A</v>
      </c>
      <c r="MZ65" s="165" t="e">
        <f t="shared" si="122"/>
        <v>#N/A</v>
      </c>
      <c r="NA65" s="165" t="e">
        <f t="shared" si="122"/>
        <v>#N/A</v>
      </c>
      <c r="NB65" s="165" t="e">
        <f t="shared" si="122"/>
        <v>#N/A</v>
      </c>
      <c r="NC65" s="165" t="e">
        <f t="shared" si="122"/>
        <v>#N/A</v>
      </c>
      <c r="ND65" s="165" t="e">
        <f t="shared" si="122"/>
        <v>#N/A</v>
      </c>
      <c r="NE65" s="165" t="e">
        <f t="shared" si="122"/>
        <v>#N/A</v>
      </c>
      <c r="NF65" s="165" t="e">
        <f t="shared" si="122"/>
        <v>#N/A</v>
      </c>
      <c r="NG65" s="165" t="e">
        <f t="shared" si="122"/>
        <v>#N/A</v>
      </c>
      <c r="NH65" s="165" t="e">
        <f t="shared" si="122"/>
        <v>#N/A</v>
      </c>
      <c r="NI65" s="165" t="e">
        <f t="shared" si="122"/>
        <v>#N/A</v>
      </c>
      <c r="NJ65" s="165" t="e">
        <f t="shared" si="122"/>
        <v>#N/A</v>
      </c>
      <c r="NK65" s="165" t="e">
        <f t="shared" si="122"/>
        <v>#N/A</v>
      </c>
      <c r="NL65" s="165" t="e">
        <f t="shared" si="114"/>
        <v>#N/A</v>
      </c>
      <c r="NM65" s="165" t="e">
        <f t="shared" si="114"/>
        <v>#N/A</v>
      </c>
      <c r="NN65" s="165" t="e">
        <f t="shared" si="114"/>
        <v>#N/A</v>
      </c>
      <c r="NO65" s="165" t="e">
        <f t="shared" si="114"/>
        <v>#N/A</v>
      </c>
      <c r="NP65" s="165" t="e">
        <f t="shared" si="114"/>
        <v>#N/A</v>
      </c>
      <c r="NQ65" s="165" t="e">
        <f t="shared" si="114"/>
        <v>#N/A</v>
      </c>
      <c r="NR65" s="165" t="e">
        <f t="shared" si="114"/>
        <v>#N/A</v>
      </c>
      <c r="NS65" s="165" t="e">
        <f t="shared" si="114"/>
        <v>#N/A</v>
      </c>
      <c r="NT65" s="165" t="e">
        <f t="shared" si="114"/>
        <v>#N/A</v>
      </c>
      <c r="NU65" s="165" t="e">
        <f t="shared" si="114"/>
        <v>#N/A</v>
      </c>
      <c r="NV65" s="165" t="e">
        <f t="shared" si="114"/>
        <v>#N/A</v>
      </c>
      <c r="NW65" s="165" t="e">
        <f t="shared" si="114"/>
        <v>#N/A</v>
      </c>
      <c r="NX65" s="165" t="e">
        <f t="shared" si="114"/>
        <v>#N/A</v>
      </c>
      <c r="NY65" s="165" t="e">
        <f t="shared" si="114"/>
        <v>#N/A</v>
      </c>
      <c r="NZ65" s="165" t="e">
        <f t="shared" si="114"/>
        <v>#N/A</v>
      </c>
      <c r="OA65" s="165" t="e">
        <f t="shared" si="123"/>
        <v>#N/A</v>
      </c>
      <c r="OB65" s="165" t="e">
        <f t="shared" si="123"/>
        <v>#N/A</v>
      </c>
      <c r="OC65" s="165" t="e">
        <f t="shared" si="124"/>
        <v>#N/A</v>
      </c>
      <c r="OD65" s="165" t="e">
        <f t="shared" si="124"/>
        <v>#N/A</v>
      </c>
      <c r="OE65" s="165" t="e">
        <f t="shared" si="124"/>
        <v>#N/A</v>
      </c>
      <c r="OF65" s="165" t="e">
        <f t="shared" si="124"/>
        <v>#N/A</v>
      </c>
      <c r="OG65" s="165" t="e">
        <f t="shared" si="124"/>
        <v>#N/A</v>
      </c>
      <c r="OH65" s="165" t="e">
        <f t="shared" si="124"/>
        <v>#N/A</v>
      </c>
      <c r="OI65" s="165" t="e">
        <f t="shared" si="124"/>
        <v>#N/A</v>
      </c>
      <c r="OJ65" s="165" t="e">
        <f t="shared" si="124"/>
        <v>#N/A</v>
      </c>
      <c r="OK65" s="165" t="e">
        <f t="shared" si="124"/>
        <v>#N/A</v>
      </c>
      <c r="OL65" s="165" t="e">
        <f t="shared" si="124"/>
        <v>#N/A</v>
      </c>
      <c r="OM65" s="165" t="e">
        <f t="shared" si="124"/>
        <v>#N/A</v>
      </c>
      <c r="ON65" s="165" t="e">
        <f t="shared" si="124"/>
        <v>#N/A</v>
      </c>
      <c r="OO65" s="165" t="e">
        <f t="shared" si="124"/>
        <v>#N/A</v>
      </c>
      <c r="OP65" s="165" t="e">
        <f t="shared" si="124"/>
        <v>#N/A</v>
      </c>
      <c r="OQ65" s="165" t="e">
        <f t="shared" si="124"/>
        <v>#N/A</v>
      </c>
      <c r="OR65" s="165" t="e">
        <f t="shared" si="115"/>
        <v>#N/A</v>
      </c>
      <c r="OS65" s="165" t="e">
        <f t="shared" si="115"/>
        <v>#N/A</v>
      </c>
      <c r="OT65" s="165" t="e">
        <f t="shared" si="115"/>
        <v>#N/A</v>
      </c>
      <c r="OU65" s="165" t="e">
        <f t="shared" si="115"/>
        <v>#N/A</v>
      </c>
      <c r="OV65" s="165" t="e">
        <f t="shared" si="115"/>
        <v>#N/A</v>
      </c>
      <c r="OW65" s="165" t="e">
        <f t="shared" si="115"/>
        <v>#N/A</v>
      </c>
      <c r="OX65" s="165" t="e">
        <f t="shared" si="115"/>
        <v>#N/A</v>
      </c>
      <c r="OY65" s="165" t="e">
        <f t="shared" si="115"/>
        <v>#N/A</v>
      </c>
      <c r="OZ65" s="165" t="e">
        <f t="shared" si="115"/>
        <v>#N/A</v>
      </c>
      <c r="PA65" s="165" t="e">
        <f t="shared" si="115"/>
        <v>#N/A</v>
      </c>
      <c r="PB65" s="165" t="e">
        <f t="shared" si="115"/>
        <v>#N/A</v>
      </c>
      <c r="PC65" s="165" t="e">
        <f t="shared" si="115"/>
        <v>#N/A</v>
      </c>
      <c r="PD65" s="165" t="e">
        <f t="shared" si="115"/>
        <v>#N/A</v>
      </c>
      <c r="PE65" s="165" t="e">
        <f t="shared" si="115"/>
        <v>#N/A</v>
      </c>
      <c r="PF65" s="165" t="e">
        <f t="shared" si="115"/>
        <v>#N/A</v>
      </c>
      <c r="PG65" s="165" t="e">
        <f t="shared" si="115"/>
        <v>#N/A</v>
      </c>
      <c r="PH65" s="165" t="e">
        <f t="shared" si="125"/>
        <v>#N/A</v>
      </c>
      <c r="PI65" s="165" t="e">
        <f t="shared" si="125"/>
        <v>#N/A</v>
      </c>
      <c r="PJ65" s="165" t="e">
        <f t="shared" si="125"/>
        <v>#N/A</v>
      </c>
      <c r="PK65" s="165" t="e">
        <f t="shared" si="125"/>
        <v>#N/A</v>
      </c>
      <c r="PL65" s="165" t="e">
        <f t="shared" si="125"/>
        <v>#N/A</v>
      </c>
      <c r="PM65" s="165" t="e">
        <f t="shared" si="125"/>
        <v>#N/A</v>
      </c>
      <c r="PN65" s="165" t="e">
        <f t="shared" si="125"/>
        <v>#N/A</v>
      </c>
      <c r="PO65" s="165" t="e">
        <f t="shared" si="125"/>
        <v>#N/A</v>
      </c>
    </row>
    <row r="66" spans="1:431" hidden="1" x14ac:dyDescent="0.45">
      <c r="A66" s="362"/>
      <c r="B66" s="368" t="str">
        <f>IF($R66="","",ROUND(_xlfn.NORM.INV(ABS(VLOOKUP($T$1,VLookups!$A$43:$B$44,2,FALSE)-B$2),$N66,$R66),0))</f>
        <v/>
      </c>
      <c r="C66" s="374" t="str">
        <f t="shared" si="36"/>
        <v/>
      </c>
      <c r="D66" s="375" t="str">
        <f t="shared" si="37"/>
        <v/>
      </c>
      <c r="E66" s="105"/>
      <c r="F66" s="113"/>
      <c r="G66" s="118" t="str">
        <f t="shared" si="30"/>
        <v/>
      </c>
      <c r="H66" s="91"/>
      <c r="I66" s="118" t="str">
        <f t="shared" si="31"/>
        <v/>
      </c>
      <c r="J66" s="113"/>
      <c r="K66" s="106"/>
      <c r="L66" s="120" t="str">
        <f t="shared" si="0"/>
        <v/>
      </c>
      <c r="M66" s="120" t="str">
        <f t="shared" si="1"/>
        <v/>
      </c>
      <c r="N66" s="71" t="str">
        <f t="shared" si="32"/>
        <v/>
      </c>
      <c r="O66" s="23"/>
      <c r="P66" s="55"/>
      <c r="Q66" s="298"/>
      <c r="R66" s="72" t="str">
        <f>IF(AND(G66&gt;0,H66&gt;0,I66&gt;0),IF(ISBLANK(Q66),IF(ISBLANK(O66),"",(I66-G66)*VLOOKUP(O66,VLookups!$A$4:$B$13,2,FALSE)),Q66),"")</f>
        <v/>
      </c>
      <c r="S66" s="73" t="str">
        <f t="shared" si="2"/>
        <v/>
      </c>
      <c r="T66" s="91"/>
      <c r="U66" s="265" t="str">
        <f>IF(AND(T66&gt;0,H66&gt;0,NOT(R66="")),ABS(VLOOKUP($T$1,VLookups!$A$43:$B$44,2,FALSE)-_xlfn.NORM.DIST(T66,N66,R66,TRUE)),"")</f>
        <v/>
      </c>
      <c r="V66" s="90" t="str">
        <f>IF(AND($G66&gt;0,$H66&gt;0,$I66&gt;0,NOT(ISBLANK($O66))),_xlfn.NORM.INV(ABS(VLOOKUP($T$1,VLookups!$A$43:$B$44,2,FALSE)-V$3),$N66,$R66),"")</f>
        <v/>
      </c>
      <c r="W66" s="89" t="str">
        <f>IF(AND($G66&gt;0,$H66&gt;0,$I66&gt;0,NOT(ISBLANK($O66))),_xlfn.NORM.INV(ABS(VLOOKUP($T$1,VLookups!$A$43:$B$44,2,FALSE)-W$3),$N66,$R66),"")</f>
        <v/>
      </c>
      <c r="X66" s="90" t="str">
        <f>IF(AND($G66&gt;0,$H66&gt;0,$I66&gt;0,NOT(ISBLANK($O66))),_xlfn.NORM.INV(ABS(VLOOKUP($T$1,VLookups!$A$43:$B$44,2,FALSE)-X$3),$N66,$R66),"")</f>
        <v/>
      </c>
      <c r="Y66" s="89" t="str">
        <f>IF(AND($G66&gt;0,$H66&gt;0,$I66&gt;0,NOT(ISBLANK($O66))),_xlfn.NORM.INV(ABS(VLOOKUP($T$1,VLookups!$A$43:$B$44,2,FALSE)-Y$3),$N66,$R66),"")</f>
        <v/>
      </c>
      <c r="Z66" s="90" t="str">
        <f>IF(AND($G66&gt;0,$H66&gt;0,$I66&gt;0,NOT(ISBLANK($O66))),_xlfn.NORM.INV(ABS(VLOOKUP($T$1,VLookups!$A$43:$B$44,2,FALSE)-Z$3),$N66,$R66),"")</f>
        <v/>
      </c>
      <c r="AA66" s="89" t="str">
        <f>IF(AND($G66&gt;0,$H66&gt;0,$I66&gt;0,NOT(ISBLANK($O66))),_xlfn.NORM.INV(ABS(VLOOKUP($T$1,VLookups!$A$43:$B$44,2,FALSE)-AA$3),$N66,$R66),"")</f>
        <v/>
      </c>
      <c r="AB66" s="5"/>
      <c r="AC66" s="164" t="str">
        <f t="shared" si="33"/>
        <v/>
      </c>
      <c r="AD66" s="47" t="str">
        <f t="shared" si="135"/>
        <v/>
      </c>
      <c r="AE66" s="47" t="str">
        <f t="shared" si="135"/>
        <v/>
      </c>
      <c r="AF66" s="47" t="str">
        <f t="shared" si="135"/>
        <v/>
      </c>
      <c r="AG66" s="47" t="str">
        <f t="shared" si="135"/>
        <v/>
      </c>
      <c r="AH66" s="47" t="str">
        <f t="shared" si="135"/>
        <v/>
      </c>
      <c r="AI66" s="47" t="str">
        <f t="shared" si="135"/>
        <v/>
      </c>
      <c r="AJ66" s="47" t="str">
        <f t="shared" si="135"/>
        <v/>
      </c>
      <c r="AK66" s="47" t="str">
        <f t="shared" si="135"/>
        <v/>
      </c>
      <c r="AL66" s="47" t="str">
        <f t="shared" si="135"/>
        <v/>
      </c>
      <c r="AM66" s="47" t="str">
        <f t="shared" si="135"/>
        <v/>
      </c>
      <c r="AN66" s="47" t="str">
        <f t="shared" si="135"/>
        <v/>
      </c>
      <c r="AO66" s="47" t="str">
        <f t="shared" si="135"/>
        <v/>
      </c>
      <c r="AP66" s="47" t="str">
        <f t="shared" si="135"/>
        <v/>
      </c>
      <c r="AQ66" s="47" t="str">
        <f t="shared" si="135"/>
        <v/>
      </c>
      <c r="AR66" s="47" t="str">
        <f t="shared" si="135"/>
        <v/>
      </c>
      <c r="AS66" s="47" t="str">
        <f t="shared" si="135"/>
        <v/>
      </c>
      <c r="AT66" s="47" t="str">
        <f t="shared" si="131"/>
        <v/>
      </c>
      <c r="AU66" s="47" t="str">
        <f t="shared" si="131"/>
        <v/>
      </c>
      <c r="AV66" s="47" t="str">
        <f t="shared" si="131"/>
        <v/>
      </c>
      <c r="AW66" s="47" t="str">
        <f t="shared" si="131"/>
        <v/>
      </c>
      <c r="AX66" s="47" t="str">
        <f t="shared" si="131"/>
        <v/>
      </c>
      <c r="AY66" s="47" t="str">
        <f t="shared" si="131"/>
        <v/>
      </c>
      <c r="AZ66" s="47" t="str">
        <f t="shared" si="131"/>
        <v/>
      </c>
      <c r="BA66" s="47" t="str">
        <f t="shared" si="131"/>
        <v/>
      </c>
      <c r="BB66" s="47" t="str">
        <f t="shared" si="131"/>
        <v/>
      </c>
      <c r="BC66" s="47" t="str">
        <f t="shared" si="131"/>
        <v/>
      </c>
      <c r="BD66" s="47" t="str">
        <f t="shared" si="131"/>
        <v/>
      </c>
      <c r="BE66" s="47" t="str">
        <f t="shared" si="131"/>
        <v/>
      </c>
      <c r="BF66" s="47" t="str">
        <f t="shared" si="131"/>
        <v/>
      </c>
      <c r="BG66" s="47" t="str">
        <f t="shared" si="131"/>
        <v/>
      </c>
      <c r="BH66" s="47" t="str">
        <f t="shared" si="131"/>
        <v/>
      </c>
      <c r="BI66" s="47" t="str">
        <f t="shared" si="132"/>
        <v/>
      </c>
      <c r="BJ66" s="47" t="str">
        <f t="shared" si="132"/>
        <v/>
      </c>
      <c r="BK66" s="47" t="str">
        <f t="shared" si="132"/>
        <v/>
      </c>
      <c r="BL66" s="47" t="str">
        <f t="shared" si="132"/>
        <v/>
      </c>
      <c r="BM66" s="47" t="str">
        <f t="shared" si="132"/>
        <v/>
      </c>
      <c r="BN66" s="47" t="str">
        <f t="shared" si="132"/>
        <v/>
      </c>
      <c r="BO66" s="47" t="str">
        <f t="shared" si="132"/>
        <v/>
      </c>
      <c r="BP66" s="47" t="str">
        <f t="shared" si="132"/>
        <v/>
      </c>
      <c r="BQ66" s="47" t="str">
        <f t="shared" si="132"/>
        <v/>
      </c>
      <c r="BR66" s="47" t="str">
        <f t="shared" si="132"/>
        <v/>
      </c>
      <c r="BS66" s="47" t="str">
        <f t="shared" si="132"/>
        <v/>
      </c>
      <c r="BT66" s="47" t="str">
        <f t="shared" si="132"/>
        <v/>
      </c>
      <c r="BU66" s="47" t="str">
        <f t="shared" si="132"/>
        <v/>
      </c>
      <c r="BV66" s="47" t="str">
        <f t="shared" si="132"/>
        <v/>
      </c>
      <c r="BW66" s="47" t="str">
        <f t="shared" si="132"/>
        <v/>
      </c>
      <c r="BX66" s="47" t="str">
        <f t="shared" si="132"/>
        <v/>
      </c>
      <c r="BY66" s="47" t="str">
        <f t="shared" si="129"/>
        <v/>
      </c>
      <c r="BZ66" s="47" t="str">
        <f t="shared" si="129"/>
        <v/>
      </c>
      <c r="CA66" s="47" t="str">
        <f t="shared" si="129"/>
        <v/>
      </c>
      <c r="CB66" s="47" t="str">
        <f t="shared" si="129"/>
        <v/>
      </c>
      <c r="CC66" s="47" t="str">
        <f t="shared" si="129"/>
        <v/>
      </c>
      <c r="CD66" s="47" t="str">
        <f t="shared" si="129"/>
        <v/>
      </c>
      <c r="CE66" s="47" t="str">
        <f t="shared" si="129"/>
        <v/>
      </c>
      <c r="CF66" s="47" t="str">
        <f t="shared" si="129"/>
        <v/>
      </c>
      <c r="CG66" s="47" t="str">
        <f t="shared" si="129"/>
        <v/>
      </c>
      <c r="CH66" s="47" t="str">
        <f t="shared" si="129"/>
        <v/>
      </c>
      <c r="CI66" s="47" t="str">
        <f t="shared" si="129"/>
        <v/>
      </c>
      <c r="CJ66" s="47" t="str">
        <f t="shared" si="129"/>
        <v/>
      </c>
      <c r="CK66" s="47" t="str">
        <f t="shared" si="129"/>
        <v/>
      </c>
      <c r="CL66" s="47" t="str">
        <f t="shared" si="129"/>
        <v/>
      </c>
      <c r="CM66" s="47" t="str">
        <f t="shared" si="129"/>
        <v/>
      </c>
      <c r="CN66" s="47" t="str">
        <f t="shared" si="133"/>
        <v/>
      </c>
      <c r="CO66" s="47" t="str">
        <f t="shared" si="133"/>
        <v/>
      </c>
      <c r="CP66" s="47" t="str">
        <f t="shared" si="133"/>
        <v/>
      </c>
      <c r="CQ66" s="47" t="str">
        <f t="shared" si="133"/>
        <v/>
      </c>
      <c r="CR66" s="47" t="str">
        <f t="shared" si="133"/>
        <v/>
      </c>
      <c r="CS66" s="47" t="str">
        <f t="shared" si="133"/>
        <v/>
      </c>
      <c r="CT66" s="47" t="str">
        <f t="shared" si="133"/>
        <v/>
      </c>
      <c r="CU66" s="47" t="str">
        <f t="shared" si="133"/>
        <v/>
      </c>
      <c r="CV66" s="47" t="str">
        <f t="shared" si="133"/>
        <v/>
      </c>
      <c r="CW66" s="47" t="str">
        <f t="shared" si="133"/>
        <v/>
      </c>
      <c r="CX66" s="47" t="str">
        <f t="shared" si="133"/>
        <v/>
      </c>
      <c r="CY66" s="47" t="str">
        <f t="shared" si="133"/>
        <v/>
      </c>
      <c r="CZ66" s="47" t="str">
        <f t="shared" si="133"/>
        <v/>
      </c>
      <c r="DA66" s="47" t="str">
        <f t="shared" si="133"/>
        <v/>
      </c>
      <c r="DB66" s="47" t="str">
        <f t="shared" si="133"/>
        <v/>
      </c>
      <c r="DC66" s="47" t="str">
        <f t="shared" si="133"/>
        <v/>
      </c>
      <c r="DD66" s="47" t="str">
        <f t="shared" si="134"/>
        <v/>
      </c>
      <c r="DE66" s="47" t="str">
        <f t="shared" si="134"/>
        <v/>
      </c>
      <c r="DF66" s="47" t="str">
        <f t="shared" si="134"/>
        <v/>
      </c>
      <c r="DG66" s="47" t="str">
        <f t="shared" si="134"/>
        <v/>
      </c>
      <c r="DH66" s="47" t="str">
        <f t="shared" si="134"/>
        <v/>
      </c>
      <c r="DI66" s="47" t="str">
        <f t="shared" si="134"/>
        <v/>
      </c>
      <c r="DJ66" s="47" t="str">
        <f t="shared" si="134"/>
        <v/>
      </c>
      <c r="DK66" s="47" t="str">
        <f t="shared" si="134"/>
        <v/>
      </c>
      <c r="DL66" s="47" t="str">
        <f t="shared" si="134"/>
        <v/>
      </c>
      <c r="DM66" s="47" t="str">
        <f t="shared" si="134"/>
        <v/>
      </c>
      <c r="DN66" s="47" t="str">
        <f t="shared" si="134"/>
        <v/>
      </c>
      <c r="DO66" s="47" t="str">
        <f t="shared" si="134"/>
        <v/>
      </c>
      <c r="DP66" s="47" t="str">
        <f t="shared" si="134"/>
        <v/>
      </c>
      <c r="DQ66" s="47" t="str">
        <f t="shared" si="134"/>
        <v/>
      </c>
      <c r="DR66" s="47" t="str">
        <f t="shared" si="134"/>
        <v/>
      </c>
      <c r="DS66" s="47" t="str">
        <f t="shared" si="134"/>
        <v/>
      </c>
      <c r="DT66" s="47" t="str">
        <f t="shared" si="130"/>
        <v/>
      </c>
      <c r="DU66" s="47" t="str">
        <f t="shared" si="130"/>
        <v/>
      </c>
      <c r="DV66" s="47" t="str">
        <f t="shared" si="130"/>
        <v/>
      </c>
      <c r="DW66" s="47" t="str">
        <f t="shared" si="130"/>
        <v/>
      </c>
      <c r="DX66" s="47" t="str">
        <f t="shared" si="130"/>
        <v/>
      </c>
      <c r="DY66" s="47" t="str">
        <f t="shared" si="130"/>
        <v/>
      </c>
      <c r="DZ66" s="179" t="str">
        <f t="shared" si="35"/>
        <v/>
      </c>
      <c r="EA66" s="47" t="str">
        <f t="shared" si="127"/>
        <v/>
      </c>
      <c r="EB66" s="47" t="str">
        <f t="shared" si="127"/>
        <v/>
      </c>
      <c r="EC66" s="47" t="str">
        <f t="shared" si="127"/>
        <v/>
      </c>
      <c r="ED66" s="47" t="str">
        <f t="shared" si="127"/>
        <v/>
      </c>
      <c r="EE66" s="47" t="str">
        <f t="shared" si="127"/>
        <v/>
      </c>
      <c r="EF66" s="47" t="str">
        <f t="shared" si="127"/>
        <v/>
      </c>
      <c r="EG66" s="47" t="str">
        <f t="shared" si="127"/>
        <v/>
      </c>
      <c r="EH66" s="47" t="str">
        <f t="shared" si="127"/>
        <v/>
      </c>
      <c r="EI66" s="47" t="str">
        <f t="shared" si="127"/>
        <v/>
      </c>
      <c r="EJ66" s="47" t="str">
        <f t="shared" si="127"/>
        <v/>
      </c>
      <c r="EK66" s="47" t="str">
        <f t="shared" si="127"/>
        <v/>
      </c>
      <c r="EL66" s="47" t="str">
        <f t="shared" si="127"/>
        <v/>
      </c>
      <c r="EM66" s="47" t="str">
        <f t="shared" si="127"/>
        <v/>
      </c>
      <c r="EN66" s="47" t="str">
        <f t="shared" si="127"/>
        <v/>
      </c>
      <c r="EO66" s="47" t="str">
        <f t="shared" si="127"/>
        <v/>
      </c>
      <c r="EP66" s="47" t="str">
        <f t="shared" si="127"/>
        <v/>
      </c>
      <c r="EQ66" s="47" t="str">
        <f t="shared" si="128"/>
        <v/>
      </c>
      <c r="ER66" s="47" t="str">
        <f t="shared" si="128"/>
        <v/>
      </c>
      <c r="ES66" s="47" t="str">
        <f t="shared" si="128"/>
        <v/>
      </c>
      <c r="ET66" s="47" t="str">
        <f t="shared" si="128"/>
        <v/>
      </c>
      <c r="EU66" s="47" t="str">
        <f t="shared" si="128"/>
        <v/>
      </c>
      <c r="EV66" s="47" t="str">
        <f t="shared" si="128"/>
        <v/>
      </c>
      <c r="EW66" s="47" t="str">
        <f t="shared" si="128"/>
        <v/>
      </c>
      <c r="EX66" s="47" t="str">
        <f t="shared" si="128"/>
        <v/>
      </c>
      <c r="EY66" s="47" t="str">
        <f t="shared" si="128"/>
        <v/>
      </c>
      <c r="EZ66" s="47" t="str">
        <f t="shared" si="128"/>
        <v/>
      </c>
      <c r="FA66" s="47" t="str">
        <f t="shared" si="128"/>
        <v/>
      </c>
      <c r="FB66" s="47" t="str">
        <f t="shared" si="128"/>
        <v/>
      </c>
      <c r="FC66" s="47" t="str">
        <f t="shared" si="128"/>
        <v/>
      </c>
      <c r="FD66" s="47" t="str">
        <f t="shared" si="128"/>
        <v/>
      </c>
      <c r="FE66" s="47" t="str">
        <f t="shared" si="126"/>
        <v/>
      </c>
      <c r="FF66" s="47" t="str">
        <f t="shared" si="117"/>
        <v/>
      </c>
      <c r="FG66" s="47" t="str">
        <f t="shared" si="117"/>
        <v/>
      </c>
      <c r="FH66" s="47" t="str">
        <f t="shared" si="117"/>
        <v/>
      </c>
      <c r="FI66" s="47" t="str">
        <f t="shared" si="117"/>
        <v/>
      </c>
      <c r="FJ66" s="47" t="str">
        <f t="shared" si="117"/>
        <v/>
      </c>
      <c r="FK66" s="47" t="str">
        <f t="shared" si="117"/>
        <v/>
      </c>
      <c r="FL66" s="47" t="str">
        <f t="shared" si="117"/>
        <v/>
      </c>
      <c r="FM66" s="47" t="str">
        <f t="shared" si="117"/>
        <v/>
      </c>
      <c r="FN66" s="47" t="str">
        <f t="shared" si="117"/>
        <v/>
      </c>
      <c r="FO66" s="47" t="str">
        <f t="shared" si="117"/>
        <v/>
      </c>
      <c r="FP66" s="47" t="str">
        <f t="shared" si="117"/>
        <v/>
      </c>
      <c r="FQ66" s="47" t="str">
        <f t="shared" si="106"/>
        <v/>
      </c>
      <c r="FR66" s="47" t="str">
        <f t="shared" si="106"/>
        <v/>
      </c>
      <c r="FS66" s="47" t="str">
        <f t="shared" si="106"/>
        <v/>
      </c>
      <c r="FT66" s="47" t="str">
        <f t="shared" si="106"/>
        <v/>
      </c>
      <c r="FU66" s="47" t="str">
        <f t="shared" si="106"/>
        <v/>
      </c>
      <c r="FV66" s="47" t="str">
        <f t="shared" si="106"/>
        <v/>
      </c>
      <c r="FW66" s="47" t="str">
        <f t="shared" si="106"/>
        <v/>
      </c>
      <c r="FX66" s="47" t="str">
        <f t="shared" si="106"/>
        <v/>
      </c>
      <c r="FY66" s="47" t="str">
        <f t="shared" si="106"/>
        <v/>
      </c>
      <c r="FZ66" s="47" t="str">
        <f t="shared" si="106"/>
        <v/>
      </c>
      <c r="GA66" s="47" t="str">
        <f t="shared" si="106"/>
        <v/>
      </c>
      <c r="GB66" s="47" t="str">
        <f t="shared" si="106"/>
        <v/>
      </c>
      <c r="GC66" s="47" t="str">
        <f t="shared" si="106"/>
        <v/>
      </c>
      <c r="GD66" s="47" t="str">
        <f t="shared" si="106"/>
        <v/>
      </c>
      <c r="GE66" s="47" t="str">
        <f t="shared" si="106"/>
        <v/>
      </c>
      <c r="GF66" s="47" t="str">
        <f t="shared" si="106"/>
        <v/>
      </c>
      <c r="GG66" s="47" t="str">
        <f t="shared" si="107"/>
        <v/>
      </c>
      <c r="GH66" s="47" t="str">
        <f t="shared" si="107"/>
        <v/>
      </c>
      <c r="GI66" s="47" t="str">
        <f t="shared" si="107"/>
        <v/>
      </c>
      <c r="GJ66" s="47" t="str">
        <f t="shared" si="107"/>
        <v/>
      </c>
      <c r="GK66" s="47" t="str">
        <f t="shared" si="107"/>
        <v/>
      </c>
      <c r="GL66" s="47" t="str">
        <f t="shared" si="107"/>
        <v/>
      </c>
      <c r="GM66" s="47" t="str">
        <f t="shared" si="107"/>
        <v/>
      </c>
      <c r="GN66" s="47" t="str">
        <f t="shared" si="107"/>
        <v/>
      </c>
      <c r="GO66" s="47" t="str">
        <f t="shared" si="107"/>
        <v/>
      </c>
      <c r="GP66" s="47" t="str">
        <f t="shared" si="107"/>
        <v/>
      </c>
      <c r="GQ66" s="47" t="str">
        <f t="shared" si="107"/>
        <v/>
      </c>
      <c r="GR66" s="47" t="str">
        <f t="shared" si="107"/>
        <v/>
      </c>
      <c r="GS66" s="47" t="str">
        <f t="shared" si="107"/>
        <v/>
      </c>
      <c r="GT66" s="47" t="str">
        <f t="shared" si="107"/>
        <v/>
      </c>
      <c r="GU66" s="47" t="str">
        <f t="shared" si="107"/>
        <v/>
      </c>
      <c r="GV66" s="47" t="str">
        <f t="shared" si="107"/>
        <v/>
      </c>
      <c r="GW66" s="47" t="str">
        <f t="shared" si="108"/>
        <v/>
      </c>
      <c r="GX66" s="47" t="str">
        <f t="shared" si="108"/>
        <v/>
      </c>
      <c r="GY66" s="47" t="str">
        <f t="shared" si="108"/>
        <v/>
      </c>
      <c r="GZ66" s="47" t="str">
        <f t="shared" si="108"/>
        <v/>
      </c>
      <c r="HA66" s="47" t="str">
        <f t="shared" si="108"/>
        <v/>
      </c>
      <c r="HB66" s="47" t="str">
        <f t="shared" si="108"/>
        <v/>
      </c>
      <c r="HC66" s="47" t="str">
        <f t="shared" si="108"/>
        <v/>
      </c>
      <c r="HD66" s="47" t="str">
        <f t="shared" si="108"/>
        <v/>
      </c>
      <c r="HE66" s="47" t="str">
        <f t="shared" si="108"/>
        <v/>
      </c>
      <c r="HF66" s="47" t="str">
        <f t="shared" si="108"/>
        <v/>
      </c>
      <c r="HG66" s="47" t="str">
        <f t="shared" si="108"/>
        <v/>
      </c>
      <c r="HH66" s="47" t="str">
        <f t="shared" si="108"/>
        <v/>
      </c>
      <c r="HI66" s="47" t="str">
        <f t="shared" si="108"/>
        <v/>
      </c>
      <c r="HJ66" s="47" t="str">
        <f t="shared" si="108"/>
        <v/>
      </c>
      <c r="HK66" s="47" t="str">
        <f t="shared" si="108"/>
        <v/>
      </c>
      <c r="HL66" s="47" t="str">
        <f t="shared" si="108"/>
        <v/>
      </c>
      <c r="HM66" s="47" t="str">
        <f t="shared" si="109"/>
        <v/>
      </c>
      <c r="HN66" s="47" t="str">
        <f t="shared" si="109"/>
        <v/>
      </c>
      <c r="HO66" s="47" t="str">
        <f t="shared" si="109"/>
        <v/>
      </c>
      <c r="HP66" s="47" t="str">
        <f t="shared" si="77"/>
        <v/>
      </c>
      <c r="HQ66" s="47" t="str">
        <f t="shared" si="77"/>
        <v/>
      </c>
      <c r="HR66" s="47" t="str">
        <f t="shared" si="46"/>
        <v/>
      </c>
      <c r="HS66" s="47" t="str">
        <f t="shared" si="16"/>
        <v/>
      </c>
      <c r="HT66" s="47" t="str">
        <f t="shared" si="16"/>
        <v/>
      </c>
      <c r="HU66" s="47" t="str">
        <f t="shared" si="16"/>
        <v/>
      </c>
      <c r="HV66" s="47" t="str">
        <f t="shared" si="16"/>
        <v/>
      </c>
      <c r="HW66" s="165" t="e">
        <f t="shared" si="104"/>
        <v>#N/A</v>
      </c>
      <c r="HX66" s="165" t="e">
        <f t="shared" si="104"/>
        <v>#N/A</v>
      </c>
      <c r="HY66" s="165" t="e">
        <f t="shared" si="104"/>
        <v>#N/A</v>
      </c>
      <c r="HZ66" s="165" t="e">
        <f t="shared" si="104"/>
        <v>#N/A</v>
      </c>
      <c r="IA66" s="165" t="e">
        <f t="shared" si="136"/>
        <v>#N/A</v>
      </c>
      <c r="IB66" s="165" t="e">
        <f t="shared" si="136"/>
        <v>#N/A</v>
      </c>
      <c r="IC66" s="165" t="e">
        <f t="shared" si="136"/>
        <v>#N/A</v>
      </c>
      <c r="ID66" s="165" t="e">
        <f t="shared" si="136"/>
        <v>#N/A</v>
      </c>
      <c r="IE66" s="165" t="e">
        <f t="shared" si="136"/>
        <v>#N/A</v>
      </c>
      <c r="IF66" s="165" t="e">
        <f t="shared" si="136"/>
        <v>#N/A</v>
      </c>
      <c r="IG66" s="165" t="e">
        <f t="shared" si="136"/>
        <v>#N/A</v>
      </c>
      <c r="IH66" s="165" t="e">
        <f t="shared" si="136"/>
        <v>#N/A</v>
      </c>
      <c r="II66" s="165" t="e">
        <f t="shared" si="136"/>
        <v>#N/A</v>
      </c>
      <c r="IJ66" s="165" t="e">
        <f t="shared" si="136"/>
        <v>#N/A</v>
      </c>
      <c r="IK66" s="165" t="e">
        <f t="shared" si="136"/>
        <v>#N/A</v>
      </c>
      <c r="IL66" s="165" t="e">
        <f t="shared" si="136"/>
        <v>#N/A</v>
      </c>
      <c r="IM66" s="165" t="e">
        <f t="shared" si="136"/>
        <v>#N/A</v>
      </c>
      <c r="IN66" s="165" t="e">
        <f t="shared" si="136"/>
        <v>#N/A</v>
      </c>
      <c r="IO66" s="165" t="e">
        <f t="shared" si="136"/>
        <v>#N/A</v>
      </c>
      <c r="IP66" s="165" t="e">
        <f t="shared" si="110"/>
        <v>#N/A</v>
      </c>
      <c r="IQ66" s="165" t="e">
        <f t="shared" si="110"/>
        <v>#N/A</v>
      </c>
      <c r="IR66" s="165" t="e">
        <f t="shared" si="110"/>
        <v>#N/A</v>
      </c>
      <c r="IS66" s="165" t="e">
        <f t="shared" si="110"/>
        <v>#N/A</v>
      </c>
      <c r="IT66" s="165" t="e">
        <f t="shared" si="110"/>
        <v>#N/A</v>
      </c>
      <c r="IU66" s="165" t="e">
        <f t="shared" si="110"/>
        <v>#N/A</v>
      </c>
      <c r="IV66" s="165" t="e">
        <f t="shared" si="110"/>
        <v>#N/A</v>
      </c>
      <c r="IW66" s="165" t="e">
        <f t="shared" si="110"/>
        <v>#N/A</v>
      </c>
      <c r="IX66" s="165" t="e">
        <f t="shared" si="110"/>
        <v>#N/A</v>
      </c>
      <c r="IY66" s="165" t="e">
        <f t="shared" si="110"/>
        <v>#N/A</v>
      </c>
      <c r="IZ66" s="165" t="e">
        <f t="shared" si="110"/>
        <v>#N/A</v>
      </c>
      <c r="JA66" s="165" t="e">
        <f t="shared" si="110"/>
        <v>#N/A</v>
      </c>
      <c r="JB66" s="165" t="e">
        <f t="shared" si="110"/>
        <v>#N/A</v>
      </c>
      <c r="JC66" s="165" t="e">
        <f t="shared" si="110"/>
        <v>#N/A</v>
      </c>
      <c r="JD66" s="165" t="e">
        <f t="shared" si="110"/>
        <v>#N/A</v>
      </c>
      <c r="JE66" s="165" t="e">
        <f t="shared" si="118"/>
        <v>#N/A</v>
      </c>
      <c r="JF66" s="165" t="e">
        <f t="shared" si="118"/>
        <v>#N/A</v>
      </c>
      <c r="JG66" s="165" t="e">
        <f t="shared" si="118"/>
        <v>#N/A</v>
      </c>
      <c r="JH66" s="165" t="e">
        <f t="shared" si="118"/>
        <v>#N/A</v>
      </c>
      <c r="JI66" s="165" t="e">
        <f t="shared" si="118"/>
        <v>#N/A</v>
      </c>
      <c r="JJ66" s="165" t="e">
        <f t="shared" si="118"/>
        <v>#N/A</v>
      </c>
      <c r="JK66" s="165" t="e">
        <f t="shared" si="118"/>
        <v>#N/A</v>
      </c>
      <c r="JL66" s="165" t="e">
        <f t="shared" si="118"/>
        <v>#N/A</v>
      </c>
      <c r="JM66" s="165" t="e">
        <f t="shared" si="118"/>
        <v>#N/A</v>
      </c>
      <c r="JN66" s="165" t="e">
        <f t="shared" si="118"/>
        <v>#N/A</v>
      </c>
      <c r="JO66" s="165" t="e">
        <f t="shared" si="118"/>
        <v>#N/A</v>
      </c>
      <c r="JP66" s="165" t="e">
        <f t="shared" si="118"/>
        <v>#N/A</v>
      </c>
      <c r="JQ66" s="165" t="e">
        <f t="shared" si="118"/>
        <v>#N/A</v>
      </c>
      <c r="JR66" s="165" t="e">
        <f t="shared" si="118"/>
        <v>#N/A</v>
      </c>
      <c r="JS66" s="165" t="e">
        <f t="shared" si="118"/>
        <v>#N/A</v>
      </c>
      <c r="JT66" s="165" t="e">
        <f t="shared" si="111"/>
        <v>#N/A</v>
      </c>
      <c r="JU66" s="165" t="e">
        <f t="shared" si="111"/>
        <v>#N/A</v>
      </c>
      <c r="JV66" s="165" t="e">
        <f t="shared" si="111"/>
        <v>#N/A</v>
      </c>
      <c r="JW66" s="165" t="e">
        <f t="shared" si="111"/>
        <v>#N/A</v>
      </c>
      <c r="JX66" s="165" t="e">
        <f t="shared" si="111"/>
        <v>#N/A</v>
      </c>
      <c r="JY66" s="165" t="e">
        <f t="shared" si="111"/>
        <v>#N/A</v>
      </c>
      <c r="JZ66" s="165" t="e">
        <f t="shared" si="111"/>
        <v>#N/A</v>
      </c>
      <c r="KA66" s="165" t="e">
        <f t="shared" si="111"/>
        <v>#N/A</v>
      </c>
      <c r="KB66" s="165" t="e">
        <f t="shared" si="111"/>
        <v>#N/A</v>
      </c>
      <c r="KC66" s="165" t="e">
        <f t="shared" si="111"/>
        <v>#N/A</v>
      </c>
      <c r="KD66" s="165" t="e">
        <f t="shared" si="111"/>
        <v>#N/A</v>
      </c>
      <c r="KE66" s="165" t="e">
        <f t="shared" si="111"/>
        <v>#N/A</v>
      </c>
      <c r="KF66" s="165" t="e">
        <f t="shared" si="111"/>
        <v>#N/A</v>
      </c>
      <c r="KG66" s="165" t="e">
        <f t="shared" si="111"/>
        <v>#N/A</v>
      </c>
      <c r="KH66" s="165" t="e">
        <f t="shared" si="111"/>
        <v>#N/A</v>
      </c>
      <c r="KI66" s="165" t="e">
        <f t="shared" si="111"/>
        <v>#N/A</v>
      </c>
      <c r="KJ66" s="165" t="e">
        <f t="shared" si="119"/>
        <v>#N/A</v>
      </c>
      <c r="KK66" s="165" t="e">
        <f t="shared" si="119"/>
        <v>#N/A</v>
      </c>
      <c r="KL66" s="165" t="e">
        <f t="shared" si="119"/>
        <v>#N/A</v>
      </c>
      <c r="KM66" s="165" t="e">
        <f t="shared" si="119"/>
        <v>#N/A</v>
      </c>
      <c r="KN66" s="165" t="e">
        <f t="shared" si="119"/>
        <v>#N/A</v>
      </c>
      <c r="KO66" s="165" t="e">
        <f t="shared" si="119"/>
        <v>#N/A</v>
      </c>
      <c r="KP66" s="165" t="e">
        <f t="shared" si="119"/>
        <v>#N/A</v>
      </c>
      <c r="KQ66" s="165" t="e">
        <f t="shared" si="119"/>
        <v>#N/A</v>
      </c>
      <c r="KR66" s="165" t="e">
        <f t="shared" si="119"/>
        <v>#N/A</v>
      </c>
      <c r="KS66" s="165" t="e">
        <f t="shared" si="119"/>
        <v>#N/A</v>
      </c>
      <c r="KT66" s="165" t="e">
        <f t="shared" si="119"/>
        <v>#N/A</v>
      </c>
      <c r="KU66" s="165" t="e">
        <f t="shared" si="119"/>
        <v>#N/A</v>
      </c>
      <c r="KV66" s="165" t="e">
        <f t="shared" si="119"/>
        <v>#N/A</v>
      </c>
      <c r="KW66" s="165" t="e">
        <f t="shared" si="119"/>
        <v>#N/A</v>
      </c>
      <c r="KX66" s="165" t="e">
        <f t="shared" si="119"/>
        <v>#N/A</v>
      </c>
      <c r="KY66" s="165" t="e">
        <f t="shared" si="119"/>
        <v>#N/A</v>
      </c>
      <c r="KZ66" s="165" t="e">
        <f t="shared" si="112"/>
        <v>#N/A</v>
      </c>
      <c r="LA66" s="165" t="e">
        <f t="shared" si="112"/>
        <v>#N/A</v>
      </c>
      <c r="LB66" s="165" t="e">
        <f t="shared" si="112"/>
        <v>#N/A</v>
      </c>
      <c r="LC66" s="165" t="e">
        <f t="shared" si="112"/>
        <v>#N/A</v>
      </c>
      <c r="LD66" s="165" t="e">
        <f t="shared" si="112"/>
        <v>#N/A</v>
      </c>
      <c r="LE66" s="165" t="e">
        <f t="shared" si="112"/>
        <v>#N/A</v>
      </c>
      <c r="LF66" s="165" t="e">
        <f t="shared" si="112"/>
        <v>#N/A</v>
      </c>
      <c r="LG66" s="165" t="e">
        <f t="shared" si="112"/>
        <v>#N/A</v>
      </c>
      <c r="LH66" s="165" t="e">
        <f t="shared" si="112"/>
        <v>#N/A</v>
      </c>
      <c r="LI66" s="165" t="e">
        <f t="shared" si="112"/>
        <v>#N/A</v>
      </c>
      <c r="LJ66" s="165" t="e">
        <f t="shared" si="112"/>
        <v>#N/A</v>
      </c>
      <c r="LK66" s="165" t="e">
        <f t="shared" si="112"/>
        <v>#N/A</v>
      </c>
      <c r="LL66" s="165" t="e">
        <f t="shared" si="112"/>
        <v>#N/A</v>
      </c>
      <c r="LM66" s="165" t="e">
        <f t="shared" si="112"/>
        <v>#N/A</v>
      </c>
      <c r="LN66" s="165" t="e">
        <f t="shared" si="112"/>
        <v>#N/A</v>
      </c>
      <c r="LO66" s="165" t="e">
        <f t="shared" si="120"/>
        <v>#N/A</v>
      </c>
      <c r="LP66" s="165" t="e">
        <f t="shared" si="120"/>
        <v>#N/A</v>
      </c>
      <c r="LQ66" s="165" t="e">
        <f t="shared" si="121"/>
        <v>#N/A</v>
      </c>
      <c r="LR66" s="165" t="e">
        <f t="shared" si="121"/>
        <v>#N/A</v>
      </c>
      <c r="LS66" s="165" t="e">
        <f t="shared" si="121"/>
        <v>#N/A</v>
      </c>
      <c r="LT66" s="165" t="e">
        <f t="shared" si="121"/>
        <v>#N/A</v>
      </c>
      <c r="LU66" s="165" t="e">
        <f t="shared" si="121"/>
        <v>#N/A</v>
      </c>
      <c r="LV66" s="165" t="e">
        <f t="shared" si="121"/>
        <v>#N/A</v>
      </c>
      <c r="LW66" s="165" t="e">
        <f t="shared" si="121"/>
        <v>#N/A</v>
      </c>
      <c r="LX66" s="165" t="e">
        <f t="shared" si="121"/>
        <v>#N/A</v>
      </c>
      <c r="LY66" s="165" t="e">
        <f t="shared" si="121"/>
        <v>#N/A</v>
      </c>
      <c r="LZ66" s="165" t="e">
        <f t="shared" si="121"/>
        <v>#N/A</v>
      </c>
      <c r="MA66" s="165" t="e">
        <f t="shared" si="121"/>
        <v>#N/A</v>
      </c>
      <c r="MB66" s="165" t="e">
        <f t="shared" si="121"/>
        <v>#N/A</v>
      </c>
      <c r="MC66" s="165" t="e">
        <f t="shared" si="121"/>
        <v>#N/A</v>
      </c>
      <c r="MD66" s="165" t="e">
        <f t="shared" si="121"/>
        <v>#N/A</v>
      </c>
      <c r="ME66" s="165" t="e">
        <f t="shared" si="121"/>
        <v>#N/A</v>
      </c>
      <c r="MF66" s="165" t="e">
        <f t="shared" si="113"/>
        <v>#N/A</v>
      </c>
      <c r="MG66" s="165" t="e">
        <f t="shared" si="113"/>
        <v>#N/A</v>
      </c>
      <c r="MH66" s="165" t="e">
        <f t="shared" si="113"/>
        <v>#N/A</v>
      </c>
      <c r="MI66" s="165" t="e">
        <f t="shared" si="113"/>
        <v>#N/A</v>
      </c>
      <c r="MJ66" s="165" t="e">
        <f t="shared" si="113"/>
        <v>#N/A</v>
      </c>
      <c r="MK66" s="165" t="e">
        <f t="shared" si="113"/>
        <v>#N/A</v>
      </c>
      <c r="ML66" s="165" t="e">
        <f t="shared" si="113"/>
        <v>#N/A</v>
      </c>
      <c r="MM66" s="165" t="e">
        <f t="shared" si="113"/>
        <v>#N/A</v>
      </c>
      <c r="MN66" s="165" t="e">
        <f t="shared" si="113"/>
        <v>#N/A</v>
      </c>
      <c r="MO66" s="165" t="e">
        <f t="shared" si="113"/>
        <v>#N/A</v>
      </c>
      <c r="MP66" s="165" t="e">
        <f t="shared" si="113"/>
        <v>#N/A</v>
      </c>
      <c r="MQ66" s="165" t="e">
        <f t="shared" si="113"/>
        <v>#N/A</v>
      </c>
      <c r="MR66" s="165" t="e">
        <f t="shared" si="113"/>
        <v>#N/A</v>
      </c>
      <c r="MS66" s="165" t="e">
        <f t="shared" si="113"/>
        <v>#N/A</v>
      </c>
      <c r="MT66" s="165" t="e">
        <f t="shared" si="113"/>
        <v>#N/A</v>
      </c>
      <c r="MU66" s="165" t="e">
        <f t="shared" si="113"/>
        <v>#N/A</v>
      </c>
      <c r="MV66" s="165" t="e">
        <f t="shared" si="122"/>
        <v>#N/A</v>
      </c>
      <c r="MW66" s="165" t="e">
        <f t="shared" si="122"/>
        <v>#N/A</v>
      </c>
      <c r="MX66" s="165" t="e">
        <f t="shared" si="122"/>
        <v>#N/A</v>
      </c>
      <c r="MY66" s="165" t="e">
        <f t="shared" si="122"/>
        <v>#N/A</v>
      </c>
      <c r="MZ66" s="165" t="e">
        <f t="shared" si="122"/>
        <v>#N/A</v>
      </c>
      <c r="NA66" s="165" t="e">
        <f t="shared" si="122"/>
        <v>#N/A</v>
      </c>
      <c r="NB66" s="165" t="e">
        <f t="shared" si="122"/>
        <v>#N/A</v>
      </c>
      <c r="NC66" s="165" t="e">
        <f t="shared" si="122"/>
        <v>#N/A</v>
      </c>
      <c r="ND66" s="165" t="e">
        <f t="shared" si="122"/>
        <v>#N/A</v>
      </c>
      <c r="NE66" s="165" t="e">
        <f t="shared" si="122"/>
        <v>#N/A</v>
      </c>
      <c r="NF66" s="165" t="e">
        <f t="shared" si="122"/>
        <v>#N/A</v>
      </c>
      <c r="NG66" s="165" t="e">
        <f t="shared" si="122"/>
        <v>#N/A</v>
      </c>
      <c r="NH66" s="165" t="e">
        <f t="shared" si="122"/>
        <v>#N/A</v>
      </c>
      <c r="NI66" s="165" t="e">
        <f t="shared" si="122"/>
        <v>#N/A</v>
      </c>
      <c r="NJ66" s="165" t="e">
        <f t="shared" si="122"/>
        <v>#N/A</v>
      </c>
      <c r="NK66" s="165" t="e">
        <f t="shared" si="122"/>
        <v>#N/A</v>
      </c>
      <c r="NL66" s="165" t="e">
        <f t="shared" si="114"/>
        <v>#N/A</v>
      </c>
      <c r="NM66" s="165" t="e">
        <f t="shared" si="114"/>
        <v>#N/A</v>
      </c>
      <c r="NN66" s="165" t="e">
        <f t="shared" si="114"/>
        <v>#N/A</v>
      </c>
      <c r="NO66" s="165" t="e">
        <f t="shared" si="114"/>
        <v>#N/A</v>
      </c>
      <c r="NP66" s="165" t="e">
        <f t="shared" si="114"/>
        <v>#N/A</v>
      </c>
      <c r="NQ66" s="165" t="e">
        <f t="shared" si="114"/>
        <v>#N/A</v>
      </c>
      <c r="NR66" s="165" t="e">
        <f t="shared" si="114"/>
        <v>#N/A</v>
      </c>
      <c r="NS66" s="165" t="e">
        <f t="shared" si="114"/>
        <v>#N/A</v>
      </c>
      <c r="NT66" s="165" t="e">
        <f t="shared" si="114"/>
        <v>#N/A</v>
      </c>
      <c r="NU66" s="165" t="e">
        <f t="shared" si="114"/>
        <v>#N/A</v>
      </c>
      <c r="NV66" s="165" t="e">
        <f t="shared" si="114"/>
        <v>#N/A</v>
      </c>
      <c r="NW66" s="165" t="e">
        <f t="shared" si="114"/>
        <v>#N/A</v>
      </c>
      <c r="NX66" s="165" t="e">
        <f t="shared" si="114"/>
        <v>#N/A</v>
      </c>
      <c r="NY66" s="165" t="e">
        <f t="shared" si="114"/>
        <v>#N/A</v>
      </c>
      <c r="NZ66" s="165" t="e">
        <f t="shared" si="114"/>
        <v>#N/A</v>
      </c>
      <c r="OA66" s="165" t="e">
        <f t="shared" si="123"/>
        <v>#N/A</v>
      </c>
      <c r="OB66" s="165" t="e">
        <f t="shared" si="123"/>
        <v>#N/A</v>
      </c>
      <c r="OC66" s="165" t="e">
        <f t="shared" si="124"/>
        <v>#N/A</v>
      </c>
      <c r="OD66" s="165" t="e">
        <f t="shared" si="124"/>
        <v>#N/A</v>
      </c>
      <c r="OE66" s="165" t="e">
        <f t="shared" si="124"/>
        <v>#N/A</v>
      </c>
      <c r="OF66" s="165" t="e">
        <f t="shared" si="124"/>
        <v>#N/A</v>
      </c>
      <c r="OG66" s="165" t="e">
        <f t="shared" si="124"/>
        <v>#N/A</v>
      </c>
      <c r="OH66" s="165" t="e">
        <f t="shared" si="124"/>
        <v>#N/A</v>
      </c>
      <c r="OI66" s="165" t="e">
        <f t="shared" si="124"/>
        <v>#N/A</v>
      </c>
      <c r="OJ66" s="165" t="e">
        <f t="shared" si="124"/>
        <v>#N/A</v>
      </c>
      <c r="OK66" s="165" t="e">
        <f t="shared" si="124"/>
        <v>#N/A</v>
      </c>
      <c r="OL66" s="165" t="e">
        <f t="shared" si="124"/>
        <v>#N/A</v>
      </c>
      <c r="OM66" s="165" t="e">
        <f t="shared" si="124"/>
        <v>#N/A</v>
      </c>
      <c r="ON66" s="165" t="e">
        <f t="shared" si="124"/>
        <v>#N/A</v>
      </c>
      <c r="OO66" s="165" t="e">
        <f t="shared" si="124"/>
        <v>#N/A</v>
      </c>
      <c r="OP66" s="165" t="e">
        <f t="shared" si="124"/>
        <v>#N/A</v>
      </c>
      <c r="OQ66" s="165" t="e">
        <f t="shared" si="124"/>
        <v>#N/A</v>
      </c>
      <c r="OR66" s="165" t="e">
        <f t="shared" si="115"/>
        <v>#N/A</v>
      </c>
      <c r="OS66" s="165" t="e">
        <f t="shared" si="115"/>
        <v>#N/A</v>
      </c>
      <c r="OT66" s="165" t="e">
        <f t="shared" si="115"/>
        <v>#N/A</v>
      </c>
      <c r="OU66" s="165" t="e">
        <f t="shared" si="115"/>
        <v>#N/A</v>
      </c>
      <c r="OV66" s="165" t="e">
        <f t="shared" si="115"/>
        <v>#N/A</v>
      </c>
      <c r="OW66" s="165" t="e">
        <f t="shared" si="115"/>
        <v>#N/A</v>
      </c>
      <c r="OX66" s="165" t="e">
        <f t="shared" si="115"/>
        <v>#N/A</v>
      </c>
      <c r="OY66" s="165" t="e">
        <f t="shared" si="115"/>
        <v>#N/A</v>
      </c>
      <c r="OZ66" s="165" t="e">
        <f t="shared" si="115"/>
        <v>#N/A</v>
      </c>
      <c r="PA66" s="165" t="e">
        <f t="shared" si="115"/>
        <v>#N/A</v>
      </c>
      <c r="PB66" s="165" t="e">
        <f t="shared" si="115"/>
        <v>#N/A</v>
      </c>
      <c r="PC66" s="165" t="e">
        <f t="shared" si="115"/>
        <v>#N/A</v>
      </c>
      <c r="PD66" s="165" t="e">
        <f t="shared" si="115"/>
        <v>#N/A</v>
      </c>
      <c r="PE66" s="165" t="e">
        <f t="shared" si="115"/>
        <v>#N/A</v>
      </c>
      <c r="PF66" s="165" t="e">
        <f t="shared" si="115"/>
        <v>#N/A</v>
      </c>
      <c r="PG66" s="165" t="e">
        <f t="shared" si="115"/>
        <v>#N/A</v>
      </c>
      <c r="PH66" s="165" t="e">
        <f t="shared" si="125"/>
        <v>#N/A</v>
      </c>
      <c r="PI66" s="165" t="e">
        <f t="shared" si="125"/>
        <v>#N/A</v>
      </c>
      <c r="PJ66" s="165" t="e">
        <f t="shared" si="125"/>
        <v>#N/A</v>
      </c>
      <c r="PK66" s="165" t="e">
        <f t="shared" si="125"/>
        <v>#N/A</v>
      </c>
      <c r="PL66" s="165" t="e">
        <f t="shared" si="125"/>
        <v>#N/A</v>
      </c>
      <c r="PM66" s="165" t="e">
        <f t="shared" si="125"/>
        <v>#N/A</v>
      </c>
      <c r="PN66" s="165" t="e">
        <f t="shared" si="125"/>
        <v>#N/A</v>
      </c>
      <c r="PO66" s="165" t="e">
        <f t="shared" si="125"/>
        <v>#N/A</v>
      </c>
    </row>
    <row r="67" spans="1:431" hidden="1" x14ac:dyDescent="0.45">
      <c r="A67" s="362"/>
      <c r="B67" s="368" t="str">
        <f>IF($R67="","",ROUND(_xlfn.NORM.INV(ABS(VLOOKUP($T$1,VLookups!$A$43:$B$44,2,FALSE)-B$2),$N67,$R67),0))</f>
        <v/>
      </c>
      <c r="C67" s="374" t="str">
        <f t="shared" si="36"/>
        <v/>
      </c>
      <c r="D67" s="375" t="str">
        <f t="shared" si="37"/>
        <v/>
      </c>
      <c r="E67" s="105"/>
      <c r="F67" s="113"/>
      <c r="G67" s="118" t="str">
        <f t="shared" si="30"/>
        <v/>
      </c>
      <c r="H67" s="91"/>
      <c r="I67" s="118" t="str">
        <f t="shared" si="31"/>
        <v/>
      </c>
      <c r="J67" s="113"/>
      <c r="K67" s="106"/>
      <c r="L67" s="120" t="str">
        <f t="shared" si="0"/>
        <v/>
      </c>
      <c r="M67" s="120" t="str">
        <f t="shared" si="1"/>
        <v/>
      </c>
      <c r="N67" s="71" t="str">
        <f t="shared" si="32"/>
        <v/>
      </c>
      <c r="O67" s="23"/>
      <c r="P67" s="55"/>
      <c r="Q67" s="298"/>
      <c r="R67" s="72" t="str">
        <f>IF(AND(G67&gt;0,H67&gt;0,I67&gt;0),IF(ISBLANK(Q67),IF(ISBLANK(O67),"",(I67-G67)*VLOOKUP(O67,VLookups!$A$4:$B$13,2,FALSE)),Q67),"")</f>
        <v/>
      </c>
      <c r="S67" s="73" t="str">
        <f t="shared" si="2"/>
        <v/>
      </c>
      <c r="T67" s="91"/>
      <c r="U67" s="265" t="str">
        <f>IF(AND(T67&gt;0,H67&gt;0,NOT(R67="")),ABS(VLOOKUP($T$1,VLookups!$A$43:$B$44,2,FALSE)-_xlfn.NORM.DIST(T67,N67,R67,TRUE)),"")</f>
        <v/>
      </c>
      <c r="V67" s="90" t="str">
        <f>IF(AND($G67&gt;0,$H67&gt;0,$I67&gt;0,NOT(ISBLANK($O67))),_xlfn.NORM.INV(ABS(VLOOKUP($T$1,VLookups!$A$43:$B$44,2,FALSE)-V$3),$N67,$R67),"")</f>
        <v/>
      </c>
      <c r="W67" s="89" t="str">
        <f>IF(AND($G67&gt;0,$H67&gt;0,$I67&gt;0,NOT(ISBLANK($O67))),_xlfn.NORM.INV(ABS(VLOOKUP($T$1,VLookups!$A$43:$B$44,2,FALSE)-W$3),$N67,$R67),"")</f>
        <v/>
      </c>
      <c r="X67" s="90" t="str">
        <f>IF(AND($G67&gt;0,$H67&gt;0,$I67&gt;0,NOT(ISBLANK($O67))),_xlfn.NORM.INV(ABS(VLOOKUP($T$1,VLookups!$A$43:$B$44,2,FALSE)-X$3),$N67,$R67),"")</f>
        <v/>
      </c>
      <c r="Y67" s="89" t="str">
        <f>IF(AND($G67&gt;0,$H67&gt;0,$I67&gt;0,NOT(ISBLANK($O67))),_xlfn.NORM.INV(ABS(VLOOKUP($T$1,VLookups!$A$43:$B$44,2,FALSE)-Y$3),$N67,$R67),"")</f>
        <v/>
      </c>
      <c r="Z67" s="90" t="str">
        <f>IF(AND($G67&gt;0,$H67&gt;0,$I67&gt;0,NOT(ISBLANK($O67))),_xlfn.NORM.INV(ABS(VLOOKUP($T$1,VLookups!$A$43:$B$44,2,FALSE)-Z$3),$N67,$R67),"")</f>
        <v/>
      </c>
      <c r="AA67" s="89" t="str">
        <f>IF(AND($G67&gt;0,$H67&gt;0,$I67&gt;0,NOT(ISBLANK($O67))),_xlfn.NORM.INV(ABS(VLOOKUP($T$1,VLookups!$A$43:$B$44,2,FALSE)-AA$3),$N67,$R67),"")</f>
        <v/>
      </c>
      <c r="AB67" s="5"/>
      <c r="AC67" s="164" t="str">
        <f t="shared" si="33"/>
        <v/>
      </c>
      <c r="AD67" s="47" t="str">
        <f t="shared" si="135"/>
        <v/>
      </c>
      <c r="AE67" s="47" t="str">
        <f t="shared" si="135"/>
        <v/>
      </c>
      <c r="AF67" s="47" t="str">
        <f t="shared" si="135"/>
        <v/>
      </c>
      <c r="AG67" s="47" t="str">
        <f t="shared" si="135"/>
        <v/>
      </c>
      <c r="AH67" s="47" t="str">
        <f t="shared" si="135"/>
        <v/>
      </c>
      <c r="AI67" s="47" t="str">
        <f t="shared" si="135"/>
        <v/>
      </c>
      <c r="AJ67" s="47" t="str">
        <f t="shared" si="135"/>
        <v/>
      </c>
      <c r="AK67" s="47" t="str">
        <f t="shared" si="135"/>
        <v/>
      </c>
      <c r="AL67" s="47" t="str">
        <f t="shared" si="135"/>
        <v/>
      </c>
      <c r="AM67" s="47" t="str">
        <f t="shared" si="135"/>
        <v/>
      </c>
      <c r="AN67" s="47" t="str">
        <f t="shared" si="135"/>
        <v/>
      </c>
      <c r="AO67" s="47" t="str">
        <f t="shared" si="135"/>
        <v/>
      </c>
      <c r="AP67" s="47" t="str">
        <f t="shared" si="135"/>
        <v/>
      </c>
      <c r="AQ67" s="47" t="str">
        <f t="shared" si="135"/>
        <v/>
      </c>
      <c r="AR67" s="47" t="str">
        <f t="shared" si="135"/>
        <v/>
      </c>
      <c r="AS67" s="47" t="str">
        <f t="shared" si="135"/>
        <v/>
      </c>
      <c r="AT67" s="47" t="str">
        <f t="shared" si="131"/>
        <v/>
      </c>
      <c r="AU67" s="47" t="str">
        <f t="shared" si="131"/>
        <v/>
      </c>
      <c r="AV67" s="47" t="str">
        <f t="shared" si="131"/>
        <v/>
      </c>
      <c r="AW67" s="47" t="str">
        <f t="shared" si="131"/>
        <v/>
      </c>
      <c r="AX67" s="47" t="str">
        <f t="shared" si="131"/>
        <v/>
      </c>
      <c r="AY67" s="47" t="str">
        <f t="shared" si="131"/>
        <v/>
      </c>
      <c r="AZ67" s="47" t="str">
        <f t="shared" si="131"/>
        <v/>
      </c>
      <c r="BA67" s="47" t="str">
        <f t="shared" si="131"/>
        <v/>
      </c>
      <c r="BB67" s="47" t="str">
        <f t="shared" si="131"/>
        <v/>
      </c>
      <c r="BC67" s="47" t="str">
        <f t="shared" si="131"/>
        <v/>
      </c>
      <c r="BD67" s="47" t="str">
        <f t="shared" si="131"/>
        <v/>
      </c>
      <c r="BE67" s="47" t="str">
        <f t="shared" si="131"/>
        <v/>
      </c>
      <c r="BF67" s="47" t="str">
        <f t="shared" si="131"/>
        <v/>
      </c>
      <c r="BG67" s="47" t="str">
        <f t="shared" si="131"/>
        <v/>
      </c>
      <c r="BH67" s="47" t="str">
        <f t="shared" si="131"/>
        <v/>
      </c>
      <c r="BI67" s="47" t="str">
        <f t="shared" si="132"/>
        <v/>
      </c>
      <c r="BJ67" s="47" t="str">
        <f t="shared" si="132"/>
        <v/>
      </c>
      <c r="BK67" s="47" t="str">
        <f t="shared" si="132"/>
        <v/>
      </c>
      <c r="BL67" s="47" t="str">
        <f t="shared" si="132"/>
        <v/>
      </c>
      <c r="BM67" s="47" t="str">
        <f t="shared" si="132"/>
        <v/>
      </c>
      <c r="BN67" s="47" t="str">
        <f t="shared" si="132"/>
        <v/>
      </c>
      <c r="BO67" s="47" t="str">
        <f t="shared" si="132"/>
        <v/>
      </c>
      <c r="BP67" s="47" t="str">
        <f t="shared" si="132"/>
        <v/>
      </c>
      <c r="BQ67" s="47" t="str">
        <f t="shared" si="132"/>
        <v/>
      </c>
      <c r="BR67" s="47" t="str">
        <f t="shared" si="132"/>
        <v/>
      </c>
      <c r="BS67" s="47" t="str">
        <f t="shared" si="132"/>
        <v/>
      </c>
      <c r="BT67" s="47" t="str">
        <f t="shared" si="132"/>
        <v/>
      </c>
      <c r="BU67" s="47" t="str">
        <f t="shared" si="132"/>
        <v/>
      </c>
      <c r="BV67" s="47" t="str">
        <f t="shared" si="132"/>
        <v/>
      </c>
      <c r="BW67" s="47" t="str">
        <f t="shared" si="132"/>
        <v/>
      </c>
      <c r="BX67" s="47" t="str">
        <f t="shared" si="132"/>
        <v/>
      </c>
      <c r="BY67" s="47" t="str">
        <f t="shared" si="129"/>
        <v/>
      </c>
      <c r="BZ67" s="47" t="str">
        <f t="shared" si="129"/>
        <v/>
      </c>
      <c r="CA67" s="47" t="str">
        <f t="shared" si="129"/>
        <v/>
      </c>
      <c r="CB67" s="47" t="str">
        <f t="shared" si="129"/>
        <v/>
      </c>
      <c r="CC67" s="47" t="str">
        <f t="shared" si="129"/>
        <v/>
      </c>
      <c r="CD67" s="47" t="str">
        <f t="shared" si="129"/>
        <v/>
      </c>
      <c r="CE67" s="47" t="str">
        <f t="shared" si="129"/>
        <v/>
      </c>
      <c r="CF67" s="47" t="str">
        <f t="shared" si="129"/>
        <v/>
      </c>
      <c r="CG67" s="47" t="str">
        <f t="shared" si="129"/>
        <v/>
      </c>
      <c r="CH67" s="47" t="str">
        <f t="shared" si="129"/>
        <v/>
      </c>
      <c r="CI67" s="47" t="str">
        <f t="shared" si="129"/>
        <v/>
      </c>
      <c r="CJ67" s="47" t="str">
        <f t="shared" si="129"/>
        <v/>
      </c>
      <c r="CK67" s="47" t="str">
        <f t="shared" si="129"/>
        <v/>
      </c>
      <c r="CL67" s="47" t="str">
        <f t="shared" si="129"/>
        <v/>
      </c>
      <c r="CM67" s="47" t="str">
        <f t="shared" si="129"/>
        <v/>
      </c>
      <c r="CN67" s="47" t="str">
        <f t="shared" si="133"/>
        <v/>
      </c>
      <c r="CO67" s="47" t="str">
        <f t="shared" si="133"/>
        <v/>
      </c>
      <c r="CP67" s="47" t="str">
        <f t="shared" si="133"/>
        <v/>
      </c>
      <c r="CQ67" s="47" t="str">
        <f t="shared" si="133"/>
        <v/>
      </c>
      <c r="CR67" s="47" t="str">
        <f t="shared" si="133"/>
        <v/>
      </c>
      <c r="CS67" s="47" t="str">
        <f t="shared" si="133"/>
        <v/>
      </c>
      <c r="CT67" s="47" t="str">
        <f t="shared" si="133"/>
        <v/>
      </c>
      <c r="CU67" s="47" t="str">
        <f t="shared" si="133"/>
        <v/>
      </c>
      <c r="CV67" s="47" t="str">
        <f t="shared" si="133"/>
        <v/>
      </c>
      <c r="CW67" s="47" t="str">
        <f t="shared" si="133"/>
        <v/>
      </c>
      <c r="CX67" s="47" t="str">
        <f t="shared" si="133"/>
        <v/>
      </c>
      <c r="CY67" s="47" t="str">
        <f t="shared" si="133"/>
        <v/>
      </c>
      <c r="CZ67" s="47" t="str">
        <f t="shared" si="133"/>
        <v/>
      </c>
      <c r="DA67" s="47" t="str">
        <f t="shared" si="133"/>
        <v/>
      </c>
      <c r="DB67" s="47" t="str">
        <f t="shared" si="133"/>
        <v/>
      </c>
      <c r="DC67" s="47" t="str">
        <f t="shared" si="133"/>
        <v/>
      </c>
      <c r="DD67" s="47" t="str">
        <f t="shared" si="134"/>
        <v/>
      </c>
      <c r="DE67" s="47" t="str">
        <f t="shared" si="134"/>
        <v/>
      </c>
      <c r="DF67" s="47" t="str">
        <f t="shared" si="134"/>
        <v/>
      </c>
      <c r="DG67" s="47" t="str">
        <f t="shared" si="134"/>
        <v/>
      </c>
      <c r="DH67" s="47" t="str">
        <f t="shared" si="134"/>
        <v/>
      </c>
      <c r="DI67" s="47" t="str">
        <f t="shared" si="134"/>
        <v/>
      </c>
      <c r="DJ67" s="47" t="str">
        <f t="shared" si="134"/>
        <v/>
      </c>
      <c r="DK67" s="47" t="str">
        <f t="shared" si="134"/>
        <v/>
      </c>
      <c r="DL67" s="47" t="str">
        <f t="shared" si="134"/>
        <v/>
      </c>
      <c r="DM67" s="47" t="str">
        <f t="shared" si="134"/>
        <v/>
      </c>
      <c r="DN67" s="47" t="str">
        <f t="shared" si="134"/>
        <v/>
      </c>
      <c r="DO67" s="47" t="str">
        <f t="shared" si="134"/>
        <v/>
      </c>
      <c r="DP67" s="47" t="str">
        <f t="shared" si="134"/>
        <v/>
      </c>
      <c r="DQ67" s="47" t="str">
        <f t="shared" si="134"/>
        <v/>
      </c>
      <c r="DR67" s="47" t="str">
        <f t="shared" si="134"/>
        <v/>
      </c>
      <c r="DS67" s="47" t="str">
        <f t="shared" si="134"/>
        <v/>
      </c>
      <c r="DT67" s="47" t="str">
        <f t="shared" si="130"/>
        <v/>
      </c>
      <c r="DU67" s="47" t="str">
        <f t="shared" si="130"/>
        <v/>
      </c>
      <c r="DV67" s="47" t="str">
        <f t="shared" si="130"/>
        <v/>
      </c>
      <c r="DW67" s="47" t="str">
        <f t="shared" si="130"/>
        <v/>
      </c>
      <c r="DX67" s="47" t="str">
        <f t="shared" si="130"/>
        <v/>
      </c>
      <c r="DY67" s="47" t="str">
        <f t="shared" si="130"/>
        <v/>
      </c>
      <c r="DZ67" s="179" t="str">
        <f t="shared" si="35"/>
        <v/>
      </c>
      <c r="EA67" s="47" t="str">
        <f t="shared" si="127"/>
        <v/>
      </c>
      <c r="EB67" s="47" t="str">
        <f t="shared" si="127"/>
        <v/>
      </c>
      <c r="EC67" s="47" t="str">
        <f t="shared" si="127"/>
        <v/>
      </c>
      <c r="ED67" s="47" t="str">
        <f t="shared" si="127"/>
        <v/>
      </c>
      <c r="EE67" s="47" t="str">
        <f t="shared" si="127"/>
        <v/>
      </c>
      <c r="EF67" s="47" t="str">
        <f t="shared" si="127"/>
        <v/>
      </c>
      <c r="EG67" s="47" t="str">
        <f t="shared" si="127"/>
        <v/>
      </c>
      <c r="EH67" s="47" t="str">
        <f t="shared" si="127"/>
        <v/>
      </c>
      <c r="EI67" s="47" t="str">
        <f t="shared" si="127"/>
        <v/>
      </c>
      <c r="EJ67" s="47" t="str">
        <f t="shared" si="127"/>
        <v/>
      </c>
      <c r="EK67" s="47" t="str">
        <f t="shared" si="127"/>
        <v/>
      </c>
      <c r="EL67" s="47" t="str">
        <f t="shared" si="127"/>
        <v/>
      </c>
      <c r="EM67" s="47" t="str">
        <f t="shared" si="127"/>
        <v/>
      </c>
      <c r="EN67" s="47" t="str">
        <f t="shared" si="127"/>
        <v/>
      </c>
      <c r="EO67" s="47" t="str">
        <f t="shared" si="127"/>
        <v/>
      </c>
      <c r="EP67" s="47" t="str">
        <f t="shared" si="127"/>
        <v/>
      </c>
      <c r="EQ67" s="47" t="str">
        <f t="shared" si="128"/>
        <v/>
      </c>
      <c r="ER67" s="47" t="str">
        <f t="shared" si="128"/>
        <v/>
      </c>
      <c r="ES67" s="47" t="str">
        <f t="shared" si="128"/>
        <v/>
      </c>
      <c r="ET67" s="47" t="str">
        <f t="shared" si="128"/>
        <v/>
      </c>
      <c r="EU67" s="47" t="str">
        <f t="shared" si="128"/>
        <v/>
      </c>
      <c r="EV67" s="47" t="str">
        <f t="shared" si="128"/>
        <v/>
      </c>
      <c r="EW67" s="47" t="str">
        <f t="shared" si="128"/>
        <v/>
      </c>
      <c r="EX67" s="47" t="str">
        <f t="shared" si="128"/>
        <v/>
      </c>
      <c r="EY67" s="47" t="str">
        <f t="shared" si="128"/>
        <v/>
      </c>
      <c r="EZ67" s="47" t="str">
        <f t="shared" si="128"/>
        <v/>
      </c>
      <c r="FA67" s="47" t="str">
        <f t="shared" si="128"/>
        <v/>
      </c>
      <c r="FB67" s="47" t="str">
        <f t="shared" si="128"/>
        <v/>
      </c>
      <c r="FC67" s="47" t="str">
        <f t="shared" si="128"/>
        <v/>
      </c>
      <c r="FD67" s="47" t="str">
        <f t="shared" si="128"/>
        <v/>
      </c>
      <c r="FE67" s="47" t="str">
        <f t="shared" si="126"/>
        <v/>
      </c>
      <c r="FF67" s="47" t="str">
        <f t="shared" si="117"/>
        <v/>
      </c>
      <c r="FG67" s="47" t="str">
        <f t="shared" si="117"/>
        <v/>
      </c>
      <c r="FH67" s="47" t="str">
        <f t="shared" si="117"/>
        <v/>
      </c>
      <c r="FI67" s="47" t="str">
        <f t="shared" si="117"/>
        <v/>
      </c>
      <c r="FJ67" s="47" t="str">
        <f t="shared" si="117"/>
        <v/>
      </c>
      <c r="FK67" s="47" t="str">
        <f t="shared" si="117"/>
        <v/>
      </c>
      <c r="FL67" s="47" t="str">
        <f t="shared" si="117"/>
        <v/>
      </c>
      <c r="FM67" s="47" t="str">
        <f t="shared" si="117"/>
        <v/>
      </c>
      <c r="FN67" s="47" t="str">
        <f t="shared" si="117"/>
        <v/>
      </c>
      <c r="FO67" s="47" t="str">
        <f t="shared" si="117"/>
        <v/>
      </c>
      <c r="FP67" s="47" t="str">
        <f t="shared" si="117"/>
        <v/>
      </c>
      <c r="FQ67" s="47" t="str">
        <f t="shared" si="106"/>
        <v/>
      </c>
      <c r="FR67" s="47" t="str">
        <f t="shared" si="106"/>
        <v/>
      </c>
      <c r="FS67" s="47" t="str">
        <f t="shared" si="106"/>
        <v/>
      </c>
      <c r="FT67" s="47" t="str">
        <f t="shared" si="106"/>
        <v/>
      </c>
      <c r="FU67" s="47" t="str">
        <f t="shared" si="106"/>
        <v/>
      </c>
      <c r="FV67" s="47" t="str">
        <f t="shared" si="106"/>
        <v/>
      </c>
      <c r="FW67" s="47" t="str">
        <f t="shared" si="106"/>
        <v/>
      </c>
      <c r="FX67" s="47" t="str">
        <f t="shared" si="106"/>
        <v/>
      </c>
      <c r="FY67" s="47" t="str">
        <f t="shared" si="106"/>
        <v/>
      </c>
      <c r="FZ67" s="47" t="str">
        <f t="shared" si="106"/>
        <v/>
      </c>
      <c r="GA67" s="47" t="str">
        <f t="shared" si="106"/>
        <v/>
      </c>
      <c r="GB67" s="47" t="str">
        <f t="shared" si="106"/>
        <v/>
      </c>
      <c r="GC67" s="47" t="str">
        <f t="shared" ref="GC67:GR83" si="137">IF(ISNONTEXT($AC67),GB67+$AC67,"")</f>
        <v/>
      </c>
      <c r="GD67" s="47" t="str">
        <f t="shared" si="137"/>
        <v/>
      </c>
      <c r="GE67" s="47" t="str">
        <f t="shared" si="137"/>
        <v/>
      </c>
      <c r="GF67" s="47" t="str">
        <f t="shared" si="137"/>
        <v/>
      </c>
      <c r="GG67" s="47" t="str">
        <f t="shared" si="107"/>
        <v/>
      </c>
      <c r="GH67" s="47" t="str">
        <f t="shared" si="107"/>
        <v/>
      </c>
      <c r="GI67" s="47" t="str">
        <f t="shared" si="107"/>
        <v/>
      </c>
      <c r="GJ67" s="47" t="str">
        <f t="shared" si="107"/>
        <v/>
      </c>
      <c r="GK67" s="47" t="str">
        <f t="shared" si="107"/>
        <v/>
      </c>
      <c r="GL67" s="47" t="str">
        <f t="shared" si="107"/>
        <v/>
      </c>
      <c r="GM67" s="47" t="str">
        <f t="shared" si="107"/>
        <v/>
      </c>
      <c r="GN67" s="47" t="str">
        <f t="shared" si="107"/>
        <v/>
      </c>
      <c r="GO67" s="47" t="str">
        <f t="shared" si="107"/>
        <v/>
      </c>
      <c r="GP67" s="47" t="str">
        <f t="shared" si="107"/>
        <v/>
      </c>
      <c r="GQ67" s="47" t="str">
        <f t="shared" si="107"/>
        <v/>
      </c>
      <c r="GR67" s="47" t="str">
        <f t="shared" si="107"/>
        <v/>
      </c>
      <c r="GS67" s="47" t="str">
        <f t="shared" ref="GS67:HH83" si="138">IF(ISNONTEXT($AC67),GR67+$AC67,"")</f>
        <v/>
      </c>
      <c r="GT67" s="47" t="str">
        <f t="shared" si="138"/>
        <v/>
      </c>
      <c r="GU67" s="47" t="str">
        <f t="shared" si="138"/>
        <v/>
      </c>
      <c r="GV67" s="47" t="str">
        <f t="shared" si="138"/>
        <v/>
      </c>
      <c r="GW67" s="47" t="str">
        <f t="shared" si="108"/>
        <v/>
      </c>
      <c r="GX67" s="47" t="str">
        <f t="shared" si="108"/>
        <v/>
      </c>
      <c r="GY67" s="47" t="str">
        <f t="shared" si="108"/>
        <v/>
      </c>
      <c r="GZ67" s="47" t="str">
        <f t="shared" si="108"/>
        <v/>
      </c>
      <c r="HA67" s="47" t="str">
        <f t="shared" si="108"/>
        <v/>
      </c>
      <c r="HB67" s="47" t="str">
        <f t="shared" si="108"/>
        <v/>
      </c>
      <c r="HC67" s="47" t="str">
        <f t="shared" si="108"/>
        <v/>
      </c>
      <c r="HD67" s="47" t="str">
        <f t="shared" si="108"/>
        <v/>
      </c>
      <c r="HE67" s="47" t="str">
        <f t="shared" si="108"/>
        <v/>
      </c>
      <c r="HF67" s="47" t="str">
        <f t="shared" si="108"/>
        <v/>
      </c>
      <c r="HG67" s="47" t="str">
        <f t="shared" si="108"/>
        <v/>
      </c>
      <c r="HH67" s="47" t="str">
        <f t="shared" si="108"/>
        <v/>
      </c>
      <c r="HI67" s="47" t="str">
        <f t="shared" ref="HI67:HL103" si="139">IF(ISNONTEXT($AC67),HH67+$AC67,"")</f>
        <v/>
      </c>
      <c r="HJ67" s="47" t="str">
        <f t="shared" si="139"/>
        <v/>
      </c>
      <c r="HK67" s="47" t="str">
        <f t="shared" si="139"/>
        <v/>
      </c>
      <c r="HL67" s="47" t="str">
        <f t="shared" si="139"/>
        <v/>
      </c>
      <c r="HM67" s="47" t="str">
        <f t="shared" si="109"/>
        <v/>
      </c>
      <c r="HN67" s="47" t="str">
        <f t="shared" si="109"/>
        <v/>
      </c>
      <c r="HO67" s="47" t="str">
        <f t="shared" si="109"/>
        <v/>
      </c>
      <c r="HP67" s="47" t="str">
        <f t="shared" si="77"/>
        <v/>
      </c>
      <c r="HQ67" s="47" t="str">
        <f t="shared" si="77"/>
        <v/>
      </c>
      <c r="HR67" s="47" t="str">
        <f t="shared" si="46"/>
        <v/>
      </c>
      <c r="HS67" s="47" t="str">
        <f t="shared" si="16"/>
        <v/>
      </c>
      <c r="HT67" s="47" t="str">
        <f t="shared" si="16"/>
        <v/>
      </c>
      <c r="HU67" s="47" t="str">
        <f t="shared" si="16"/>
        <v/>
      </c>
      <c r="HV67" s="47" t="str">
        <f t="shared" ref="HV67:HV103" si="140">IF(ISNONTEXT($AC67),HU67+$AC67,"")</f>
        <v/>
      </c>
      <c r="HW67" s="165" t="e">
        <f t="shared" si="104"/>
        <v>#N/A</v>
      </c>
      <c r="HX67" s="165" t="e">
        <f t="shared" si="104"/>
        <v>#N/A</v>
      </c>
      <c r="HY67" s="165" t="e">
        <f t="shared" si="104"/>
        <v>#N/A</v>
      </c>
      <c r="HZ67" s="165" t="e">
        <f t="shared" si="104"/>
        <v>#N/A</v>
      </c>
      <c r="IA67" s="165" t="e">
        <f t="shared" si="136"/>
        <v>#N/A</v>
      </c>
      <c r="IB67" s="165" t="e">
        <f t="shared" si="136"/>
        <v>#N/A</v>
      </c>
      <c r="IC67" s="165" t="e">
        <f t="shared" si="136"/>
        <v>#N/A</v>
      </c>
      <c r="ID67" s="165" t="e">
        <f t="shared" si="136"/>
        <v>#N/A</v>
      </c>
      <c r="IE67" s="165" t="e">
        <f t="shared" si="136"/>
        <v>#N/A</v>
      </c>
      <c r="IF67" s="165" t="e">
        <f t="shared" si="136"/>
        <v>#N/A</v>
      </c>
      <c r="IG67" s="165" t="e">
        <f t="shared" si="136"/>
        <v>#N/A</v>
      </c>
      <c r="IH67" s="165" t="e">
        <f t="shared" si="136"/>
        <v>#N/A</v>
      </c>
      <c r="II67" s="165" t="e">
        <f t="shared" si="136"/>
        <v>#N/A</v>
      </c>
      <c r="IJ67" s="165" t="e">
        <f t="shared" si="136"/>
        <v>#N/A</v>
      </c>
      <c r="IK67" s="165" t="e">
        <f t="shared" si="136"/>
        <v>#N/A</v>
      </c>
      <c r="IL67" s="165" t="e">
        <f t="shared" si="136"/>
        <v>#N/A</v>
      </c>
      <c r="IM67" s="165" t="e">
        <f t="shared" si="136"/>
        <v>#N/A</v>
      </c>
      <c r="IN67" s="165" t="e">
        <f t="shared" si="136"/>
        <v>#N/A</v>
      </c>
      <c r="IO67" s="165" t="e">
        <f t="shared" si="136"/>
        <v>#N/A</v>
      </c>
      <c r="IP67" s="165" t="e">
        <f t="shared" si="136"/>
        <v>#N/A</v>
      </c>
      <c r="IQ67" s="165" t="e">
        <f t="shared" ref="IP67:JE82" si="141">IF(ISNONTEXT($R67),_xlfn.NORM.DIST(AX67,$N67,$R67,FALSE),NA())</f>
        <v>#N/A</v>
      </c>
      <c r="IR67" s="165" t="e">
        <f t="shared" si="141"/>
        <v>#N/A</v>
      </c>
      <c r="IS67" s="165" t="e">
        <f t="shared" si="141"/>
        <v>#N/A</v>
      </c>
      <c r="IT67" s="165" t="e">
        <f t="shared" si="141"/>
        <v>#N/A</v>
      </c>
      <c r="IU67" s="165" t="e">
        <f t="shared" si="141"/>
        <v>#N/A</v>
      </c>
      <c r="IV67" s="165" t="e">
        <f t="shared" si="141"/>
        <v>#N/A</v>
      </c>
      <c r="IW67" s="165" t="e">
        <f t="shared" si="141"/>
        <v>#N/A</v>
      </c>
      <c r="IX67" s="165" t="e">
        <f t="shared" si="141"/>
        <v>#N/A</v>
      </c>
      <c r="IY67" s="165" t="e">
        <f t="shared" si="141"/>
        <v>#N/A</v>
      </c>
      <c r="IZ67" s="165" t="e">
        <f t="shared" si="141"/>
        <v>#N/A</v>
      </c>
      <c r="JA67" s="165" t="e">
        <f t="shared" si="141"/>
        <v>#N/A</v>
      </c>
      <c r="JB67" s="165" t="e">
        <f t="shared" si="141"/>
        <v>#N/A</v>
      </c>
      <c r="JC67" s="165" t="e">
        <f t="shared" si="141"/>
        <v>#N/A</v>
      </c>
      <c r="JD67" s="165" t="e">
        <f t="shared" si="141"/>
        <v>#N/A</v>
      </c>
      <c r="JE67" s="165" t="e">
        <f t="shared" si="118"/>
        <v>#N/A</v>
      </c>
      <c r="JF67" s="165" t="e">
        <f t="shared" si="118"/>
        <v>#N/A</v>
      </c>
      <c r="JG67" s="165" t="e">
        <f t="shared" si="118"/>
        <v>#N/A</v>
      </c>
      <c r="JH67" s="165" t="e">
        <f t="shared" si="118"/>
        <v>#N/A</v>
      </c>
      <c r="JI67" s="165" t="e">
        <f t="shared" si="118"/>
        <v>#N/A</v>
      </c>
      <c r="JJ67" s="165" t="e">
        <f t="shared" si="118"/>
        <v>#N/A</v>
      </c>
      <c r="JK67" s="165" t="e">
        <f t="shared" si="118"/>
        <v>#N/A</v>
      </c>
      <c r="JL67" s="165" t="e">
        <f t="shared" si="118"/>
        <v>#N/A</v>
      </c>
      <c r="JM67" s="165" t="e">
        <f t="shared" si="118"/>
        <v>#N/A</v>
      </c>
      <c r="JN67" s="165" t="e">
        <f t="shared" si="118"/>
        <v>#N/A</v>
      </c>
      <c r="JO67" s="165" t="e">
        <f t="shared" si="118"/>
        <v>#N/A</v>
      </c>
      <c r="JP67" s="165" t="e">
        <f t="shared" si="118"/>
        <v>#N/A</v>
      </c>
      <c r="JQ67" s="165" t="e">
        <f t="shared" si="118"/>
        <v>#N/A</v>
      </c>
      <c r="JR67" s="165" t="e">
        <f t="shared" si="118"/>
        <v>#N/A</v>
      </c>
      <c r="JS67" s="165" t="e">
        <f t="shared" si="118"/>
        <v>#N/A</v>
      </c>
      <c r="JT67" s="165" t="e">
        <f t="shared" si="118"/>
        <v>#N/A</v>
      </c>
      <c r="JU67" s="165" t="e">
        <f t="shared" ref="JT67:KI82" si="142">IF(ISNONTEXT($R67),_xlfn.NORM.DIST(CB67,$N67,$R67,FALSE),NA())</f>
        <v>#N/A</v>
      </c>
      <c r="JV67" s="165" t="e">
        <f t="shared" si="142"/>
        <v>#N/A</v>
      </c>
      <c r="JW67" s="165" t="e">
        <f t="shared" si="142"/>
        <v>#N/A</v>
      </c>
      <c r="JX67" s="165" t="e">
        <f t="shared" si="142"/>
        <v>#N/A</v>
      </c>
      <c r="JY67" s="165" t="e">
        <f t="shared" si="142"/>
        <v>#N/A</v>
      </c>
      <c r="JZ67" s="165" t="e">
        <f t="shared" si="142"/>
        <v>#N/A</v>
      </c>
      <c r="KA67" s="165" t="e">
        <f t="shared" si="142"/>
        <v>#N/A</v>
      </c>
      <c r="KB67" s="165" t="e">
        <f t="shared" si="142"/>
        <v>#N/A</v>
      </c>
      <c r="KC67" s="165" t="e">
        <f t="shared" si="142"/>
        <v>#N/A</v>
      </c>
      <c r="KD67" s="165" t="e">
        <f t="shared" si="142"/>
        <v>#N/A</v>
      </c>
      <c r="KE67" s="165" t="e">
        <f t="shared" si="142"/>
        <v>#N/A</v>
      </c>
      <c r="KF67" s="165" t="e">
        <f t="shared" si="142"/>
        <v>#N/A</v>
      </c>
      <c r="KG67" s="165" t="e">
        <f t="shared" si="142"/>
        <v>#N/A</v>
      </c>
      <c r="KH67" s="165" t="e">
        <f t="shared" si="142"/>
        <v>#N/A</v>
      </c>
      <c r="KI67" s="165" t="e">
        <f t="shared" si="142"/>
        <v>#N/A</v>
      </c>
      <c r="KJ67" s="165" t="e">
        <f t="shared" si="119"/>
        <v>#N/A</v>
      </c>
      <c r="KK67" s="165" t="e">
        <f t="shared" si="119"/>
        <v>#N/A</v>
      </c>
      <c r="KL67" s="165" t="e">
        <f t="shared" si="119"/>
        <v>#N/A</v>
      </c>
      <c r="KM67" s="165" t="e">
        <f t="shared" si="119"/>
        <v>#N/A</v>
      </c>
      <c r="KN67" s="165" t="e">
        <f t="shared" si="119"/>
        <v>#N/A</v>
      </c>
      <c r="KO67" s="165" t="e">
        <f t="shared" si="119"/>
        <v>#N/A</v>
      </c>
      <c r="KP67" s="165" t="e">
        <f t="shared" si="119"/>
        <v>#N/A</v>
      </c>
      <c r="KQ67" s="165" t="e">
        <f t="shared" si="119"/>
        <v>#N/A</v>
      </c>
      <c r="KR67" s="165" t="e">
        <f t="shared" si="119"/>
        <v>#N/A</v>
      </c>
      <c r="KS67" s="165" t="e">
        <f t="shared" si="119"/>
        <v>#N/A</v>
      </c>
      <c r="KT67" s="165" t="e">
        <f t="shared" si="119"/>
        <v>#N/A</v>
      </c>
      <c r="KU67" s="165" t="e">
        <f t="shared" si="119"/>
        <v>#N/A</v>
      </c>
      <c r="KV67" s="165" t="e">
        <f t="shared" si="119"/>
        <v>#N/A</v>
      </c>
      <c r="KW67" s="165" t="e">
        <f t="shared" si="119"/>
        <v>#N/A</v>
      </c>
      <c r="KX67" s="165" t="e">
        <f t="shared" si="119"/>
        <v>#N/A</v>
      </c>
      <c r="KY67" s="165" t="e">
        <f t="shared" ref="KY67:LN82" si="143">IF(ISNONTEXT($R67),_xlfn.NORM.DIST(DF67,$N67,$R67,FALSE),NA())</f>
        <v>#N/A</v>
      </c>
      <c r="KZ67" s="165" t="e">
        <f t="shared" si="143"/>
        <v>#N/A</v>
      </c>
      <c r="LA67" s="165" t="e">
        <f t="shared" si="143"/>
        <v>#N/A</v>
      </c>
      <c r="LB67" s="165" t="e">
        <f t="shared" si="143"/>
        <v>#N/A</v>
      </c>
      <c r="LC67" s="165" t="e">
        <f t="shared" si="143"/>
        <v>#N/A</v>
      </c>
      <c r="LD67" s="165" t="e">
        <f t="shared" si="143"/>
        <v>#N/A</v>
      </c>
      <c r="LE67" s="165" t="e">
        <f t="shared" si="143"/>
        <v>#N/A</v>
      </c>
      <c r="LF67" s="165" t="e">
        <f t="shared" si="143"/>
        <v>#N/A</v>
      </c>
      <c r="LG67" s="165" t="e">
        <f t="shared" si="143"/>
        <v>#N/A</v>
      </c>
      <c r="LH67" s="165" t="e">
        <f t="shared" si="143"/>
        <v>#N/A</v>
      </c>
      <c r="LI67" s="165" t="e">
        <f t="shared" si="143"/>
        <v>#N/A</v>
      </c>
      <c r="LJ67" s="165" t="e">
        <f t="shared" si="143"/>
        <v>#N/A</v>
      </c>
      <c r="LK67" s="165" t="e">
        <f t="shared" si="143"/>
        <v>#N/A</v>
      </c>
      <c r="LL67" s="165" t="e">
        <f t="shared" si="143"/>
        <v>#N/A</v>
      </c>
      <c r="LM67" s="165" t="e">
        <f t="shared" si="143"/>
        <v>#N/A</v>
      </c>
      <c r="LN67" s="165" t="e">
        <f t="shared" si="143"/>
        <v>#N/A</v>
      </c>
      <c r="LO67" s="165" t="e">
        <f t="shared" si="120"/>
        <v>#N/A</v>
      </c>
      <c r="LP67" s="165" t="e">
        <f t="shared" si="120"/>
        <v>#N/A</v>
      </c>
      <c r="LQ67" s="165" t="e">
        <f t="shared" si="121"/>
        <v>#N/A</v>
      </c>
      <c r="LR67" s="165" t="e">
        <f t="shared" si="121"/>
        <v>#N/A</v>
      </c>
      <c r="LS67" s="165" t="e">
        <f t="shared" si="121"/>
        <v>#N/A</v>
      </c>
      <c r="LT67" s="165" t="e">
        <f t="shared" si="121"/>
        <v>#N/A</v>
      </c>
      <c r="LU67" s="165" t="e">
        <f t="shared" si="121"/>
        <v>#N/A</v>
      </c>
      <c r="LV67" s="165" t="e">
        <f t="shared" si="121"/>
        <v>#N/A</v>
      </c>
      <c r="LW67" s="165" t="e">
        <f t="shared" si="121"/>
        <v>#N/A</v>
      </c>
      <c r="LX67" s="165" t="e">
        <f t="shared" si="121"/>
        <v>#N/A</v>
      </c>
      <c r="LY67" s="165" t="e">
        <f t="shared" si="121"/>
        <v>#N/A</v>
      </c>
      <c r="LZ67" s="165" t="e">
        <f t="shared" si="121"/>
        <v>#N/A</v>
      </c>
      <c r="MA67" s="165" t="e">
        <f t="shared" si="121"/>
        <v>#N/A</v>
      </c>
      <c r="MB67" s="165" t="e">
        <f t="shared" si="121"/>
        <v>#N/A</v>
      </c>
      <c r="MC67" s="165" t="e">
        <f t="shared" si="121"/>
        <v>#N/A</v>
      </c>
      <c r="MD67" s="165" t="e">
        <f t="shared" si="121"/>
        <v>#N/A</v>
      </c>
      <c r="ME67" s="165" t="e">
        <f t="shared" si="121"/>
        <v>#N/A</v>
      </c>
      <c r="MF67" s="165" t="e">
        <f t="shared" si="121"/>
        <v>#N/A</v>
      </c>
      <c r="MG67" s="165" t="e">
        <f t="shared" ref="MF67:MU82" si="144">IF(ISNONTEXT($R67),_xlfn.NORM.DIST(EN67,$N67,$R67,FALSE),NA())</f>
        <v>#N/A</v>
      </c>
      <c r="MH67" s="165" t="e">
        <f t="shared" si="144"/>
        <v>#N/A</v>
      </c>
      <c r="MI67" s="165" t="e">
        <f t="shared" si="144"/>
        <v>#N/A</v>
      </c>
      <c r="MJ67" s="165" t="e">
        <f t="shared" si="144"/>
        <v>#N/A</v>
      </c>
      <c r="MK67" s="165" t="e">
        <f t="shared" si="144"/>
        <v>#N/A</v>
      </c>
      <c r="ML67" s="165" t="e">
        <f t="shared" si="144"/>
        <v>#N/A</v>
      </c>
      <c r="MM67" s="165" t="e">
        <f t="shared" si="144"/>
        <v>#N/A</v>
      </c>
      <c r="MN67" s="165" t="e">
        <f t="shared" si="144"/>
        <v>#N/A</v>
      </c>
      <c r="MO67" s="165" t="e">
        <f t="shared" si="144"/>
        <v>#N/A</v>
      </c>
      <c r="MP67" s="165" t="e">
        <f t="shared" si="144"/>
        <v>#N/A</v>
      </c>
      <c r="MQ67" s="165" t="e">
        <f t="shared" si="144"/>
        <v>#N/A</v>
      </c>
      <c r="MR67" s="165" t="e">
        <f t="shared" si="144"/>
        <v>#N/A</v>
      </c>
      <c r="MS67" s="165" t="e">
        <f t="shared" si="144"/>
        <v>#N/A</v>
      </c>
      <c r="MT67" s="165" t="e">
        <f t="shared" si="144"/>
        <v>#N/A</v>
      </c>
      <c r="MU67" s="165" t="e">
        <f t="shared" si="144"/>
        <v>#N/A</v>
      </c>
      <c r="MV67" s="165" t="e">
        <f t="shared" si="122"/>
        <v>#N/A</v>
      </c>
      <c r="MW67" s="165" t="e">
        <f t="shared" si="122"/>
        <v>#N/A</v>
      </c>
      <c r="MX67" s="165" t="e">
        <f t="shared" si="122"/>
        <v>#N/A</v>
      </c>
      <c r="MY67" s="165" t="e">
        <f t="shared" si="122"/>
        <v>#N/A</v>
      </c>
      <c r="MZ67" s="165" t="e">
        <f t="shared" si="122"/>
        <v>#N/A</v>
      </c>
      <c r="NA67" s="165" t="e">
        <f t="shared" si="122"/>
        <v>#N/A</v>
      </c>
      <c r="NB67" s="165" t="e">
        <f t="shared" si="122"/>
        <v>#N/A</v>
      </c>
      <c r="NC67" s="165" t="e">
        <f t="shared" si="122"/>
        <v>#N/A</v>
      </c>
      <c r="ND67" s="165" t="e">
        <f t="shared" si="122"/>
        <v>#N/A</v>
      </c>
      <c r="NE67" s="165" t="e">
        <f t="shared" si="122"/>
        <v>#N/A</v>
      </c>
      <c r="NF67" s="165" t="e">
        <f t="shared" si="122"/>
        <v>#N/A</v>
      </c>
      <c r="NG67" s="165" t="e">
        <f t="shared" si="122"/>
        <v>#N/A</v>
      </c>
      <c r="NH67" s="165" t="e">
        <f t="shared" si="122"/>
        <v>#N/A</v>
      </c>
      <c r="NI67" s="165" t="e">
        <f t="shared" si="122"/>
        <v>#N/A</v>
      </c>
      <c r="NJ67" s="165" t="e">
        <f t="shared" si="122"/>
        <v>#N/A</v>
      </c>
      <c r="NK67" s="165" t="e">
        <f t="shared" ref="NK67:NZ82" si="145">IF(ISNONTEXT($R67),_xlfn.NORM.DIST(FR67,$N67,$R67,FALSE),NA())</f>
        <v>#N/A</v>
      </c>
      <c r="NL67" s="165" t="e">
        <f t="shared" si="145"/>
        <v>#N/A</v>
      </c>
      <c r="NM67" s="165" t="e">
        <f t="shared" si="145"/>
        <v>#N/A</v>
      </c>
      <c r="NN67" s="165" t="e">
        <f t="shared" si="145"/>
        <v>#N/A</v>
      </c>
      <c r="NO67" s="165" t="e">
        <f t="shared" si="145"/>
        <v>#N/A</v>
      </c>
      <c r="NP67" s="165" t="e">
        <f t="shared" si="145"/>
        <v>#N/A</v>
      </c>
      <c r="NQ67" s="165" t="e">
        <f t="shared" si="145"/>
        <v>#N/A</v>
      </c>
      <c r="NR67" s="165" t="e">
        <f t="shared" si="145"/>
        <v>#N/A</v>
      </c>
      <c r="NS67" s="165" t="e">
        <f t="shared" si="145"/>
        <v>#N/A</v>
      </c>
      <c r="NT67" s="165" t="e">
        <f t="shared" si="145"/>
        <v>#N/A</v>
      </c>
      <c r="NU67" s="165" t="e">
        <f t="shared" si="145"/>
        <v>#N/A</v>
      </c>
      <c r="NV67" s="165" t="e">
        <f t="shared" si="145"/>
        <v>#N/A</v>
      </c>
      <c r="NW67" s="165" t="e">
        <f t="shared" si="145"/>
        <v>#N/A</v>
      </c>
      <c r="NX67" s="165" t="e">
        <f t="shared" si="145"/>
        <v>#N/A</v>
      </c>
      <c r="NY67" s="165" t="e">
        <f t="shared" si="145"/>
        <v>#N/A</v>
      </c>
      <c r="NZ67" s="165" t="e">
        <f t="shared" si="145"/>
        <v>#N/A</v>
      </c>
      <c r="OA67" s="165" t="e">
        <f t="shared" si="123"/>
        <v>#N/A</v>
      </c>
      <c r="OB67" s="165" t="e">
        <f t="shared" si="123"/>
        <v>#N/A</v>
      </c>
      <c r="OC67" s="165" t="e">
        <f t="shared" si="124"/>
        <v>#N/A</v>
      </c>
      <c r="OD67" s="165" t="e">
        <f t="shared" si="124"/>
        <v>#N/A</v>
      </c>
      <c r="OE67" s="165" t="e">
        <f t="shared" si="124"/>
        <v>#N/A</v>
      </c>
      <c r="OF67" s="165" t="e">
        <f t="shared" si="124"/>
        <v>#N/A</v>
      </c>
      <c r="OG67" s="165" t="e">
        <f t="shared" si="124"/>
        <v>#N/A</v>
      </c>
      <c r="OH67" s="165" t="e">
        <f t="shared" si="124"/>
        <v>#N/A</v>
      </c>
      <c r="OI67" s="165" t="e">
        <f t="shared" si="124"/>
        <v>#N/A</v>
      </c>
      <c r="OJ67" s="165" t="e">
        <f t="shared" si="124"/>
        <v>#N/A</v>
      </c>
      <c r="OK67" s="165" t="e">
        <f t="shared" si="124"/>
        <v>#N/A</v>
      </c>
      <c r="OL67" s="165" t="e">
        <f t="shared" si="124"/>
        <v>#N/A</v>
      </c>
      <c r="OM67" s="165" t="e">
        <f t="shared" si="124"/>
        <v>#N/A</v>
      </c>
      <c r="ON67" s="165" t="e">
        <f t="shared" si="124"/>
        <v>#N/A</v>
      </c>
      <c r="OO67" s="165" t="e">
        <f t="shared" si="124"/>
        <v>#N/A</v>
      </c>
      <c r="OP67" s="165" t="e">
        <f t="shared" si="124"/>
        <v>#N/A</v>
      </c>
      <c r="OQ67" s="165" t="e">
        <f t="shared" si="124"/>
        <v>#N/A</v>
      </c>
      <c r="OR67" s="165" t="e">
        <f t="shared" si="124"/>
        <v>#N/A</v>
      </c>
      <c r="OS67" s="165" t="e">
        <f t="shared" ref="OR67:PG82" si="146">IF(ISNONTEXT($R67),_xlfn.NORM.DIST(GZ67,$N67,$R67,FALSE),NA())</f>
        <v>#N/A</v>
      </c>
      <c r="OT67" s="165" t="e">
        <f t="shared" si="146"/>
        <v>#N/A</v>
      </c>
      <c r="OU67" s="165" t="e">
        <f t="shared" si="146"/>
        <v>#N/A</v>
      </c>
      <c r="OV67" s="165" t="e">
        <f t="shared" si="146"/>
        <v>#N/A</v>
      </c>
      <c r="OW67" s="165" t="e">
        <f t="shared" si="146"/>
        <v>#N/A</v>
      </c>
      <c r="OX67" s="165" t="e">
        <f t="shared" si="146"/>
        <v>#N/A</v>
      </c>
      <c r="OY67" s="165" t="e">
        <f t="shared" si="146"/>
        <v>#N/A</v>
      </c>
      <c r="OZ67" s="165" t="e">
        <f t="shared" si="146"/>
        <v>#N/A</v>
      </c>
      <c r="PA67" s="165" t="e">
        <f t="shared" si="146"/>
        <v>#N/A</v>
      </c>
      <c r="PB67" s="165" t="e">
        <f t="shared" si="146"/>
        <v>#N/A</v>
      </c>
      <c r="PC67" s="165" t="e">
        <f t="shared" si="146"/>
        <v>#N/A</v>
      </c>
      <c r="PD67" s="165" t="e">
        <f t="shared" si="146"/>
        <v>#N/A</v>
      </c>
      <c r="PE67" s="165" t="e">
        <f t="shared" si="146"/>
        <v>#N/A</v>
      </c>
      <c r="PF67" s="165" t="e">
        <f t="shared" si="146"/>
        <v>#N/A</v>
      </c>
      <c r="PG67" s="165" t="e">
        <f t="shared" si="146"/>
        <v>#N/A</v>
      </c>
      <c r="PH67" s="165" t="e">
        <f t="shared" si="125"/>
        <v>#N/A</v>
      </c>
      <c r="PI67" s="165" t="e">
        <f t="shared" si="125"/>
        <v>#N/A</v>
      </c>
      <c r="PJ67" s="165" t="e">
        <f t="shared" si="125"/>
        <v>#N/A</v>
      </c>
      <c r="PK67" s="165" t="e">
        <f t="shared" si="125"/>
        <v>#N/A</v>
      </c>
      <c r="PL67" s="165" t="e">
        <f t="shared" si="125"/>
        <v>#N/A</v>
      </c>
      <c r="PM67" s="165" t="e">
        <f t="shared" si="125"/>
        <v>#N/A</v>
      </c>
      <c r="PN67" s="165" t="e">
        <f t="shared" si="125"/>
        <v>#N/A</v>
      </c>
      <c r="PO67" s="165" t="e">
        <f t="shared" si="125"/>
        <v>#N/A</v>
      </c>
    </row>
    <row r="68" spans="1:431" hidden="1" x14ac:dyDescent="0.45">
      <c r="A68" s="362"/>
      <c r="B68" s="368" t="str">
        <f>IF($R68="","",ROUND(_xlfn.NORM.INV(ABS(VLOOKUP($T$1,VLookups!$A$43:$B$44,2,FALSE)-B$2),$N68,$R68),0))</f>
        <v/>
      </c>
      <c r="C68" s="374" t="str">
        <f t="shared" si="36"/>
        <v/>
      </c>
      <c r="D68" s="375" t="str">
        <f t="shared" si="37"/>
        <v/>
      </c>
      <c r="E68" s="105"/>
      <c r="F68" s="113"/>
      <c r="G68" s="118" t="str">
        <f t="shared" si="30"/>
        <v/>
      </c>
      <c r="H68" s="91"/>
      <c r="I68" s="118" t="str">
        <f t="shared" si="31"/>
        <v/>
      </c>
      <c r="J68" s="113"/>
      <c r="K68" s="106"/>
      <c r="L68" s="120" t="str">
        <f t="shared" ref="L68:L103" si="147">IF(OR(ISBLANK(H68),ISBLANK(I68),ISBLANK(G68)),"",IF(AND(G68&gt;0,H68&gt;0,I68&gt;0),IF(H68&gt;G68,IF(I68&gt;H68,1,-1),-1)))</f>
        <v/>
      </c>
      <c r="M68" s="120" t="str">
        <f t="shared" ref="M68:M103" si="148">IF(OR(ISBLANK(G68),ISBLANK(H68),ISBLANK(I68)),"",IFERROR(MIN(H68-G68,I68-H68)/MAX(H68-G68,I68-H68),""))</f>
        <v/>
      </c>
      <c r="N68" s="71" t="str">
        <f t="shared" si="32"/>
        <v/>
      </c>
      <c r="O68" s="23"/>
      <c r="P68" s="55"/>
      <c r="Q68" s="298"/>
      <c r="R68" s="72" t="str">
        <f>IF(AND(G68&gt;0,H68&gt;0,I68&gt;0),IF(ISBLANK(Q68),IF(ISBLANK(O68),"",(I68-G68)*VLOOKUP(O68,VLookups!$A$4:$B$13,2,FALSE)),Q68),"")</f>
        <v/>
      </c>
      <c r="S68" s="73" t="str">
        <f t="shared" ref="S68:S103" si="149">IF(R68="","",R68^2)</f>
        <v/>
      </c>
      <c r="T68" s="91"/>
      <c r="U68" s="265" t="str">
        <f>IF(AND(T68&gt;0,H68&gt;0,NOT(R68="")),ABS(VLOOKUP($T$1,VLookups!$A$43:$B$44,2,FALSE)-_xlfn.NORM.DIST(T68,N68,R68,TRUE)),"")</f>
        <v/>
      </c>
      <c r="V68" s="90" t="str">
        <f>IF(AND($G68&gt;0,$H68&gt;0,$I68&gt;0,NOT(ISBLANK($O68))),_xlfn.NORM.INV(ABS(VLOOKUP($T$1,VLookups!$A$43:$B$44,2,FALSE)-V$3),$N68,$R68),"")</f>
        <v/>
      </c>
      <c r="W68" s="89" t="str">
        <f>IF(AND($G68&gt;0,$H68&gt;0,$I68&gt;0,NOT(ISBLANK($O68))),_xlfn.NORM.INV(ABS(VLOOKUP($T$1,VLookups!$A$43:$B$44,2,FALSE)-W$3),$N68,$R68),"")</f>
        <v/>
      </c>
      <c r="X68" s="90" t="str">
        <f>IF(AND($G68&gt;0,$H68&gt;0,$I68&gt;0,NOT(ISBLANK($O68))),_xlfn.NORM.INV(ABS(VLOOKUP($T$1,VLookups!$A$43:$B$44,2,FALSE)-X$3),$N68,$R68),"")</f>
        <v/>
      </c>
      <c r="Y68" s="89" t="str">
        <f>IF(AND($G68&gt;0,$H68&gt;0,$I68&gt;0,NOT(ISBLANK($O68))),_xlfn.NORM.INV(ABS(VLOOKUP($T$1,VLookups!$A$43:$B$44,2,FALSE)-Y$3),$N68,$R68),"")</f>
        <v/>
      </c>
      <c r="Z68" s="90" t="str">
        <f>IF(AND($G68&gt;0,$H68&gt;0,$I68&gt;0,NOT(ISBLANK($O68))),_xlfn.NORM.INV(ABS(VLOOKUP($T$1,VLookups!$A$43:$B$44,2,FALSE)-Z$3),$N68,$R68),"")</f>
        <v/>
      </c>
      <c r="AA68" s="89" t="str">
        <f>IF(AND($G68&gt;0,$H68&gt;0,$I68&gt;0,NOT(ISBLANK($O68))),_xlfn.NORM.INV(ABS(VLOOKUP($T$1,VLookups!$A$43:$B$44,2,FALSE)-AA$3),$N68,$R68),"")</f>
        <v/>
      </c>
      <c r="AB68" s="5"/>
      <c r="AC68" s="164" t="str">
        <f t="shared" si="33"/>
        <v/>
      </c>
      <c r="AD68" s="47" t="str">
        <f t="shared" si="135"/>
        <v/>
      </c>
      <c r="AE68" s="47" t="str">
        <f t="shared" si="135"/>
        <v/>
      </c>
      <c r="AF68" s="47" t="str">
        <f t="shared" si="135"/>
        <v/>
      </c>
      <c r="AG68" s="47" t="str">
        <f t="shared" si="135"/>
        <v/>
      </c>
      <c r="AH68" s="47" t="str">
        <f t="shared" si="135"/>
        <v/>
      </c>
      <c r="AI68" s="47" t="str">
        <f t="shared" si="135"/>
        <v/>
      </c>
      <c r="AJ68" s="47" t="str">
        <f t="shared" si="135"/>
        <v/>
      </c>
      <c r="AK68" s="47" t="str">
        <f t="shared" si="135"/>
        <v/>
      </c>
      <c r="AL68" s="47" t="str">
        <f t="shared" si="135"/>
        <v/>
      </c>
      <c r="AM68" s="47" t="str">
        <f t="shared" si="135"/>
        <v/>
      </c>
      <c r="AN68" s="47" t="str">
        <f t="shared" si="135"/>
        <v/>
      </c>
      <c r="AO68" s="47" t="str">
        <f t="shared" si="135"/>
        <v/>
      </c>
      <c r="AP68" s="47" t="str">
        <f t="shared" si="135"/>
        <v/>
      </c>
      <c r="AQ68" s="47" t="str">
        <f t="shared" si="135"/>
        <v/>
      </c>
      <c r="AR68" s="47" t="str">
        <f t="shared" si="135"/>
        <v/>
      </c>
      <c r="AS68" s="47" t="str">
        <f t="shared" si="135"/>
        <v/>
      </c>
      <c r="AT68" s="47" t="str">
        <f t="shared" si="131"/>
        <v/>
      </c>
      <c r="AU68" s="47" t="str">
        <f t="shared" si="131"/>
        <v/>
      </c>
      <c r="AV68" s="47" t="str">
        <f t="shared" si="131"/>
        <v/>
      </c>
      <c r="AW68" s="47" t="str">
        <f t="shared" si="131"/>
        <v/>
      </c>
      <c r="AX68" s="47" t="str">
        <f t="shared" si="131"/>
        <v/>
      </c>
      <c r="AY68" s="47" t="str">
        <f t="shared" si="131"/>
        <v/>
      </c>
      <c r="AZ68" s="47" t="str">
        <f t="shared" si="131"/>
        <v/>
      </c>
      <c r="BA68" s="47" t="str">
        <f t="shared" si="131"/>
        <v/>
      </c>
      <c r="BB68" s="47" t="str">
        <f t="shared" si="131"/>
        <v/>
      </c>
      <c r="BC68" s="47" t="str">
        <f t="shared" si="131"/>
        <v/>
      </c>
      <c r="BD68" s="47" t="str">
        <f t="shared" si="131"/>
        <v/>
      </c>
      <c r="BE68" s="47" t="str">
        <f t="shared" si="131"/>
        <v/>
      </c>
      <c r="BF68" s="47" t="str">
        <f t="shared" si="131"/>
        <v/>
      </c>
      <c r="BG68" s="47" t="str">
        <f t="shared" si="131"/>
        <v/>
      </c>
      <c r="BH68" s="47" t="str">
        <f t="shared" si="131"/>
        <v/>
      </c>
      <c r="BI68" s="47" t="str">
        <f t="shared" si="132"/>
        <v/>
      </c>
      <c r="BJ68" s="47" t="str">
        <f t="shared" si="132"/>
        <v/>
      </c>
      <c r="BK68" s="47" t="str">
        <f t="shared" si="132"/>
        <v/>
      </c>
      <c r="BL68" s="47" t="str">
        <f t="shared" si="132"/>
        <v/>
      </c>
      <c r="BM68" s="47" t="str">
        <f t="shared" si="132"/>
        <v/>
      </c>
      <c r="BN68" s="47" t="str">
        <f t="shared" si="132"/>
        <v/>
      </c>
      <c r="BO68" s="47" t="str">
        <f t="shared" si="132"/>
        <v/>
      </c>
      <c r="BP68" s="47" t="str">
        <f t="shared" si="132"/>
        <v/>
      </c>
      <c r="BQ68" s="47" t="str">
        <f t="shared" si="132"/>
        <v/>
      </c>
      <c r="BR68" s="47" t="str">
        <f t="shared" si="132"/>
        <v/>
      </c>
      <c r="BS68" s="47" t="str">
        <f t="shared" si="132"/>
        <v/>
      </c>
      <c r="BT68" s="47" t="str">
        <f t="shared" si="132"/>
        <v/>
      </c>
      <c r="BU68" s="47" t="str">
        <f t="shared" si="132"/>
        <v/>
      </c>
      <c r="BV68" s="47" t="str">
        <f t="shared" si="132"/>
        <v/>
      </c>
      <c r="BW68" s="47" t="str">
        <f t="shared" si="132"/>
        <v/>
      </c>
      <c r="BX68" s="47" t="str">
        <f t="shared" si="132"/>
        <v/>
      </c>
      <c r="BY68" s="47" t="str">
        <f t="shared" si="129"/>
        <v/>
      </c>
      <c r="BZ68" s="47" t="str">
        <f t="shared" si="129"/>
        <v/>
      </c>
      <c r="CA68" s="47" t="str">
        <f t="shared" si="129"/>
        <v/>
      </c>
      <c r="CB68" s="47" t="str">
        <f t="shared" si="129"/>
        <v/>
      </c>
      <c r="CC68" s="47" t="str">
        <f t="shared" si="129"/>
        <v/>
      </c>
      <c r="CD68" s="47" t="str">
        <f t="shared" si="129"/>
        <v/>
      </c>
      <c r="CE68" s="47" t="str">
        <f t="shared" si="129"/>
        <v/>
      </c>
      <c r="CF68" s="47" t="str">
        <f t="shared" si="129"/>
        <v/>
      </c>
      <c r="CG68" s="47" t="str">
        <f t="shared" si="129"/>
        <v/>
      </c>
      <c r="CH68" s="47" t="str">
        <f t="shared" si="129"/>
        <v/>
      </c>
      <c r="CI68" s="47" t="str">
        <f t="shared" si="129"/>
        <v/>
      </c>
      <c r="CJ68" s="47" t="str">
        <f t="shared" si="129"/>
        <v/>
      </c>
      <c r="CK68" s="47" t="str">
        <f t="shared" si="129"/>
        <v/>
      </c>
      <c r="CL68" s="47" t="str">
        <f t="shared" si="129"/>
        <v/>
      </c>
      <c r="CM68" s="47" t="str">
        <f t="shared" si="129"/>
        <v/>
      </c>
      <c r="CN68" s="47" t="str">
        <f t="shared" si="133"/>
        <v/>
      </c>
      <c r="CO68" s="47" t="str">
        <f t="shared" si="133"/>
        <v/>
      </c>
      <c r="CP68" s="47" t="str">
        <f t="shared" si="133"/>
        <v/>
      </c>
      <c r="CQ68" s="47" t="str">
        <f t="shared" si="133"/>
        <v/>
      </c>
      <c r="CR68" s="47" t="str">
        <f t="shared" si="133"/>
        <v/>
      </c>
      <c r="CS68" s="47" t="str">
        <f t="shared" si="133"/>
        <v/>
      </c>
      <c r="CT68" s="47" t="str">
        <f t="shared" si="133"/>
        <v/>
      </c>
      <c r="CU68" s="47" t="str">
        <f t="shared" si="133"/>
        <v/>
      </c>
      <c r="CV68" s="47" t="str">
        <f t="shared" si="133"/>
        <v/>
      </c>
      <c r="CW68" s="47" t="str">
        <f t="shared" si="133"/>
        <v/>
      </c>
      <c r="CX68" s="47" t="str">
        <f t="shared" si="133"/>
        <v/>
      </c>
      <c r="CY68" s="47" t="str">
        <f t="shared" si="133"/>
        <v/>
      </c>
      <c r="CZ68" s="47" t="str">
        <f t="shared" si="133"/>
        <v/>
      </c>
      <c r="DA68" s="47" t="str">
        <f t="shared" si="133"/>
        <v/>
      </c>
      <c r="DB68" s="47" t="str">
        <f t="shared" si="133"/>
        <v/>
      </c>
      <c r="DC68" s="47" t="str">
        <f t="shared" si="133"/>
        <v/>
      </c>
      <c r="DD68" s="47" t="str">
        <f t="shared" si="134"/>
        <v/>
      </c>
      <c r="DE68" s="47" t="str">
        <f t="shared" si="134"/>
        <v/>
      </c>
      <c r="DF68" s="47" t="str">
        <f t="shared" si="134"/>
        <v/>
      </c>
      <c r="DG68" s="47" t="str">
        <f t="shared" si="134"/>
        <v/>
      </c>
      <c r="DH68" s="47" t="str">
        <f t="shared" si="134"/>
        <v/>
      </c>
      <c r="DI68" s="47" t="str">
        <f t="shared" si="134"/>
        <v/>
      </c>
      <c r="DJ68" s="47" t="str">
        <f t="shared" si="134"/>
        <v/>
      </c>
      <c r="DK68" s="47" t="str">
        <f t="shared" si="134"/>
        <v/>
      </c>
      <c r="DL68" s="47" t="str">
        <f t="shared" si="134"/>
        <v/>
      </c>
      <c r="DM68" s="47" t="str">
        <f t="shared" si="134"/>
        <v/>
      </c>
      <c r="DN68" s="47" t="str">
        <f t="shared" si="134"/>
        <v/>
      </c>
      <c r="DO68" s="47" t="str">
        <f t="shared" si="134"/>
        <v/>
      </c>
      <c r="DP68" s="47" t="str">
        <f t="shared" si="134"/>
        <v/>
      </c>
      <c r="DQ68" s="47" t="str">
        <f t="shared" si="134"/>
        <v/>
      </c>
      <c r="DR68" s="47" t="str">
        <f t="shared" si="134"/>
        <v/>
      </c>
      <c r="DS68" s="47" t="str">
        <f t="shared" si="134"/>
        <v/>
      </c>
      <c r="DT68" s="47" t="str">
        <f t="shared" si="130"/>
        <v/>
      </c>
      <c r="DU68" s="47" t="str">
        <f t="shared" si="130"/>
        <v/>
      </c>
      <c r="DV68" s="47" t="str">
        <f t="shared" si="130"/>
        <v/>
      </c>
      <c r="DW68" s="47" t="str">
        <f t="shared" si="130"/>
        <v/>
      </c>
      <c r="DX68" s="47" t="str">
        <f t="shared" si="130"/>
        <v/>
      </c>
      <c r="DY68" s="47" t="str">
        <f t="shared" si="130"/>
        <v/>
      </c>
      <c r="DZ68" s="179" t="str">
        <f t="shared" si="35"/>
        <v/>
      </c>
      <c r="EA68" s="47" t="str">
        <f t="shared" si="127"/>
        <v/>
      </c>
      <c r="EB68" s="47" t="str">
        <f t="shared" si="127"/>
        <v/>
      </c>
      <c r="EC68" s="47" t="str">
        <f t="shared" si="127"/>
        <v/>
      </c>
      <c r="ED68" s="47" t="str">
        <f t="shared" si="127"/>
        <v/>
      </c>
      <c r="EE68" s="47" t="str">
        <f t="shared" si="127"/>
        <v/>
      </c>
      <c r="EF68" s="47" t="str">
        <f t="shared" si="127"/>
        <v/>
      </c>
      <c r="EG68" s="47" t="str">
        <f t="shared" si="127"/>
        <v/>
      </c>
      <c r="EH68" s="47" t="str">
        <f t="shared" si="127"/>
        <v/>
      </c>
      <c r="EI68" s="47" t="str">
        <f t="shared" si="127"/>
        <v/>
      </c>
      <c r="EJ68" s="47" t="str">
        <f t="shared" si="127"/>
        <v/>
      </c>
      <c r="EK68" s="47" t="str">
        <f t="shared" si="127"/>
        <v/>
      </c>
      <c r="EL68" s="47" t="str">
        <f t="shared" si="127"/>
        <v/>
      </c>
      <c r="EM68" s="47" t="str">
        <f t="shared" si="127"/>
        <v/>
      </c>
      <c r="EN68" s="47" t="str">
        <f t="shared" si="127"/>
        <v/>
      </c>
      <c r="EO68" s="47" t="str">
        <f t="shared" si="127"/>
        <v/>
      </c>
      <c r="EP68" s="47" t="str">
        <f t="shared" si="127"/>
        <v/>
      </c>
      <c r="EQ68" s="47" t="str">
        <f t="shared" si="128"/>
        <v/>
      </c>
      <c r="ER68" s="47" t="str">
        <f t="shared" si="128"/>
        <v/>
      </c>
      <c r="ES68" s="47" t="str">
        <f t="shared" si="128"/>
        <v/>
      </c>
      <c r="ET68" s="47" t="str">
        <f t="shared" si="128"/>
        <v/>
      </c>
      <c r="EU68" s="47" t="str">
        <f t="shared" si="128"/>
        <v/>
      </c>
      <c r="EV68" s="47" t="str">
        <f t="shared" si="128"/>
        <v/>
      </c>
      <c r="EW68" s="47" t="str">
        <f t="shared" si="128"/>
        <v/>
      </c>
      <c r="EX68" s="47" t="str">
        <f t="shared" si="128"/>
        <v/>
      </c>
      <c r="EY68" s="47" t="str">
        <f t="shared" si="128"/>
        <v/>
      </c>
      <c r="EZ68" s="47" t="str">
        <f t="shared" si="128"/>
        <v/>
      </c>
      <c r="FA68" s="47" t="str">
        <f t="shared" si="128"/>
        <v/>
      </c>
      <c r="FB68" s="47" t="str">
        <f t="shared" si="128"/>
        <v/>
      </c>
      <c r="FC68" s="47" t="str">
        <f t="shared" si="128"/>
        <v/>
      </c>
      <c r="FD68" s="47" t="str">
        <f t="shared" si="128"/>
        <v/>
      </c>
      <c r="FE68" s="47" t="str">
        <f t="shared" si="126"/>
        <v/>
      </c>
      <c r="FF68" s="47" t="str">
        <f t="shared" si="117"/>
        <v/>
      </c>
      <c r="FG68" s="47" t="str">
        <f t="shared" si="117"/>
        <v/>
      </c>
      <c r="FH68" s="47" t="str">
        <f t="shared" si="117"/>
        <v/>
      </c>
      <c r="FI68" s="47" t="str">
        <f t="shared" si="117"/>
        <v/>
      </c>
      <c r="FJ68" s="47" t="str">
        <f t="shared" si="117"/>
        <v/>
      </c>
      <c r="FK68" s="47" t="str">
        <f t="shared" si="117"/>
        <v/>
      </c>
      <c r="FL68" s="47" t="str">
        <f t="shared" si="117"/>
        <v/>
      </c>
      <c r="FM68" s="47" t="str">
        <f t="shared" si="117"/>
        <v/>
      </c>
      <c r="FN68" s="47" t="str">
        <f t="shared" si="117"/>
        <v/>
      </c>
      <c r="FO68" s="47" t="str">
        <f t="shared" si="117"/>
        <v/>
      </c>
      <c r="FP68" s="47" t="str">
        <f t="shared" si="117"/>
        <v/>
      </c>
      <c r="FQ68" s="47" t="str">
        <f t="shared" si="117"/>
        <v/>
      </c>
      <c r="FR68" s="47" t="str">
        <f t="shared" si="117"/>
        <v/>
      </c>
      <c r="FS68" s="47" t="str">
        <f t="shared" si="117"/>
        <v/>
      </c>
      <c r="FT68" s="47" t="str">
        <f t="shared" si="117"/>
        <v/>
      </c>
      <c r="FU68" s="47" t="str">
        <f t="shared" si="117"/>
        <v/>
      </c>
      <c r="FV68" s="47" t="str">
        <f t="shared" ref="FV68:GK92" si="150">IF(ISNONTEXT($AC68),FU68+$AC68,"")</f>
        <v/>
      </c>
      <c r="FW68" s="47" t="str">
        <f t="shared" si="150"/>
        <v/>
      </c>
      <c r="FX68" s="47" t="str">
        <f t="shared" si="150"/>
        <v/>
      </c>
      <c r="FY68" s="47" t="str">
        <f t="shared" si="150"/>
        <v/>
      </c>
      <c r="FZ68" s="47" t="str">
        <f t="shared" si="150"/>
        <v/>
      </c>
      <c r="GA68" s="47" t="str">
        <f t="shared" si="150"/>
        <v/>
      </c>
      <c r="GB68" s="47" t="str">
        <f t="shared" si="150"/>
        <v/>
      </c>
      <c r="GC68" s="47" t="str">
        <f t="shared" si="137"/>
        <v/>
      </c>
      <c r="GD68" s="47" t="str">
        <f t="shared" si="137"/>
        <v/>
      </c>
      <c r="GE68" s="47" t="str">
        <f t="shared" si="137"/>
        <v/>
      </c>
      <c r="GF68" s="47" t="str">
        <f t="shared" si="137"/>
        <v/>
      </c>
      <c r="GG68" s="47" t="str">
        <f t="shared" si="137"/>
        <v/>
      </c>
      <c r="GH68" s="47" t="str">
        <f t="shared" si="137"/>
        <v/>
      </c>
      <c r="GI68" s="47" t="str">
        <f t="shared" si="137"/>
        <v/>
      </c>
      <c r="GJ68" s="47" t="str">
        <f t="shared" si="137"/>
        <v/>
      </c>
      <c r="GK68" s="47" t="str">
        <f t="shared" si="137"/>
        <v/>
      </c>
      <c r="GL68" s="47" t="str">
        <f t="shared" si="137"/>
        <v/>
      </c>
      <c r="GM68" s="47" t="str">
        <f t="shared" si="137"/>
        <v/>
      </c>
      <c r="GN68" s="47" t="str">
        <f t="shared" si="137"/>
        <v/>
      </c>
      <c r="GO68" s="47" t="str">
        <f t="shared" si="137"/>
        <v/>
      </c>
      <c r="GP68" s="47" t="str">
        <f t="shared" si="137"/>
        <v/>
      </c>
      <c r="GQ68" s="47" t="str">
        <f t="shared" si="137"/>
        <v/>
      </c>
      <c r="GR68" s="47" t="str">
        <f t="shared" si="137"/>
        <v/>
      </c>
      <c r="GS68" s="47" t="str">
        <f t="shared" si="138"/>
        <v/>
      </c>
      <c r="GT68" s="47" t="str">
        <f t="shared" si="138"/>
        <v/>
      </c>
      <c r="GU68" s="47" t="str">
        <f t="shared" si="138"/>
        <v/>
      </c>
      <c r="GV68" s="47" t="str">
        <f t="shared" si="138"/>
        <v/>
      </c>
      <c r="GW68" s="47" t="str">
        <f t="shared" si="138"/>
        <v/>
      </c>
      <c r="GX68" s="47" t="str">
        <f t="shared" si="138"/>
        <v/>
      </c>
      <c r="GY68" s="47" t="str">
        <f t="shared" si="138"/>
        <v/>
      </c>
      <c r="GZ68" s="47" t="str">
        <f t="shared" si="138"/>
        <v/>
      </c>
      <c r="HA68" s="47" t="str">
        <f t="shared" si="138"/>
        <v/>
      </c>
      <c r="HB68" s="47" t="str">
        <f t="shared" si="138"/>
        <v/>
      </c>
      <c r="HC68" s="47" t="str">
        <f t="shared" si="138"/>
        <v/>
      </c>
      <c r="HD68" s="47" t="str">
        <f t="shared" si="138"/>
        <v/>
      </c>
      <c r="HE68" s="47" t="str">
        <f t="shared" si="138"/>
        <v/>
      </c>
      <c r="HF68" s="47" t="str">
        <f t="shared" si="138"/>
        <v/>
      </c>
      <c r="HG68" s="47" t="str">
        <f t="shared" si="138"/>
        <v/>
      </c>
      <c r="HH68" s="47" t="str">
        <f t="shared" si="138"/>
        <v/>
      </c>
      <c r="HI68" s="47" t="str">
        <f t="shared" si="139"/>
        <v/>
      </c>
      <c r="HJ68" s="47" t="str">
        <f t="shared" si="139"/>
        <v/>
      </c>
      <c r="HK68" s="47" t="str">
        <f t="shared" si="139"/>
        <v/>
      </c>
      <c r="HL68" s="47" t="str">
        <f t="shared" si="139"/>
        <v/>
      </c>
      <c r="HM68" s="47" t="str">
        <f t="shared" si="109"/>
        <v/>
      </c>
      <c r="HN68" s="47" t="str">
        <f t="shared" si="109"/>
        <v/>
      </c>
      <c r="HO68" s="47" t="str">
        <f t="shared" si="109"/>
        <v/>
      </c>
      <c r="HP68" s="47" t="str">
        <f t="shared" si="77"/>
        <v/>
      </c>
      <c r="HQ68" s="47" t="str">
        <f t="shared" si="77"/>
        <v/>
      </c>
      <c r="HR68" s="47" t="str">
        <f t="shared" si="46"/>
        <v/>
      </c>
      <c r="HS68" s="47" t="str">
        <f t="shared" si="46"/>
        <v/>
      </c>
      <c r="HT68" s="47" t="str">
        <f t="shared" si="46"/>
        <v/>
      </c>
      <c r="HU68" s="47" t="str">
        <f t="shared" si="46"/>
        <v/>
      </c>
      <c r="HV68" s="47" t="str">
        <f t="shared" si="140"/>
        <v/>
      </c>
      <c r="HW68" s="165" t="e">
        <f t="shared" si="104"/>
        <v>#N/A</v>
      </c>
      <c r="HX68" s="165" t="e">
        <f t="shared" si="104"/>
        <v>#N/A</v>
      </c>
      <c r="HY68" s="165" t="e">
        <f t="shared" si="104"/>
        <v>#N/A</v>
      </c>
      <c r="HZ68" s="165" t="e">
        <f t="shared" si="104"/>
        <v>#N/A</v>
      </c>
      <c r="IA68" s="165" t="e">
        <f t="shared" si="136"/>
        <v>#N/A</v>
      </c>
      <c r="IB68" s="165" t="e">
        <f t="shared" si="136"/>
        <v>#N/A</v>
      </c>
      <c r="IC68" s="165" t="e">
        <f t="shared" si="136"/>
        <v>#N/A</v>
      </c>
      <c r="ID68" s="165" t="e">
        <f t="shared" si="136"/>
        <v>#N/A</v>
      </c>
      <c r="IE68" s="165" t="e">
        <f t="shared" si="136"/>
        <v>#N/A</v>
      </c>
      <c r="IF68" s="165" t="e">
        <f t="shared" si="136"/>
        <v>#N/A</v>
      </c>
      <c r="IG68" s="165" t="e">
        <f t="shared" si="136"/>
        <v>#N/A</v>
      </c>
      <c r="IH68" s="165" t="e">
        <f t="shared" si="136"/>
        <v>#N/A</v>
      </c>
      <c r="II68" s="165" t="e">
        <f t="shared" si="136"/>
        <v>#N/A</v>
      </c>
      <c r="IJ68" s="165" t="e">
        <f t="shared" si="136"/>
        <v>#N/A</v>
      </c>
      <c r="IK68" s="165" t="e">
        <f t="shared" si="136"/>
        <v>#N/A</v>
      </c>
      <c r="IL68" s="165" t="e">
        <f t="shared" si="136"/>
        <v>#N/A</v>
      </c>
      <c r="IM68" s="165" t="e">
        <f t="shared" si="136"/>
        <v>#N/A</v>
      </c>
      <c r="IN68" s="165" t="e">
        <f t="shared" si="136"/>
        <v>#N/A</v>
      </c>
      <c r="IO68" s="165" t="e">
        <f t="shared" si="136"/>
        <v>#N/A</v>
      </c>
      <c r="IP68" s="165" t="e">
        <f t="shared" si="141"/>
        <v>#N/A</v>
      </c>
      <c r="IQ68" s="165" t="e">
        <f t="shared" si="141"/>
        <v>#N/A</v>
      </c>
      <c r="IR68" s="165" t="e">
        <f t="shared" si="141"/>
        <v>#N/A</v>
      </c>
      <c r="IS68" s="165" t="e">
        <f t="shared" si="141"/>
        <v>#N/A</v>
      </c>
      <c r="IT68" s="165" t="e">
        <f t="shared" si="141"/>
        <v>#N/A</v>
      </c>
      <c r="IU68" s="165" t="e">
        <f t="shared" si="141"/>
        <v>#N/A</v>
      </c>
      <c r="IV68" s="165" t="e">
        <f t="shared" si="141"/>
        <v>#N/A</v>
      </c>
      <c r="IW68" s="165" t="e">
        <f t="shared" si="141"/>
        <v>#N/A</v>
      </c>
      <c r="IX68" s="165" t="e">
        <f t="shared" si="141"/>
        <v>#N/A</v>
      </c>
      <c r="IY68" s="165" t="e">
        <f t="shared" si="141"/>
        <v>#N/A</v>
      </c>
      <c r="IZ68" s="165" t="e">
        <f t="shared" si="141"/>
        <v>#N/A</v>
      </c>
      <c r="JA68" s="165" t="e">
        <f t="shared" si="141"/>
        <v>#N/A</v>
      </c>
      <c r="JB68" s="165" t="e">
        <f t="shared" si="141"/>
        <v>#N/A</v>
      </c>
      <c r="JC68" s="165" t="e">
        <f t="shared" si="141"/>
        <v>#N/A</v>
      </c>
      <c r="JD68" s="165" t="e">
        <f t="shared" si="141"/>
        <v>#N/A</v>
      </c>
      <c r="JE68" s="165" t="e">
        <f t="shared" si="141"/>
        <v>#N/A</v>
      </c>
      <c r="JF68" s="165" t="e">
        <f t="shared" ref="JE68:JT83" si="151">IF(ISNONTEXT($R68),_xlfn.NORM.DIST(BM68,$N68,$R68,FALSE),NA())</f>
        <v>#N/A</v>
      </c>
      <c r="JG68" s="165" t="e">
        <f t="shared" si="151"/>
        <v>#N/A</v>
      </c>
      <c r="JH68" s="165" t="e">
        <f t="shared" si="151"/>
        <v>#N/A</v>
      </c>
      <c r="JI68" s="165" t="e">
        <f t="shared" si="151"/>
        <v>#N/A</v>
      </c>
      <c r="JJ68" s="165" t="e">
        <f t="shared" si="151"/>
        <v>#N/A</v>
      </c>
      <c r="JK68" s="165" t="e">
        <f t="shared" si="151"/>
        <v>#N/A</v>
      </c>
      <c r="JL68" s="165" t="e">
        <f t="shared" si="151"/>
        <v>#N/A</v>
      </c>
      <c r="JM68" s="165" t="e">
        <f t="shared" si="151"/>
        <v>#N/A</v>
      </c>
      <c r="JN68" s="165" t="e">
        <f t="shared" si="151"/>
        <v>#N/A</v>
      </c>
      <c r="JO68" s="165" t="e">
        <f t="shared" si="151"/>
        <v>#N/A</v>
      </c>
      <c r="JP68" s="165" t="e">
        <f t="shared" si="151"/>
        <v>#N/A</v>
      </c>
      <c r="JQ68" s="165" t="e">
        <f t="shared" si="151"/>
        <v>#N/A</v>
      </c>
      <c r="JR68" s="165" t="e">
        <f t="shared" si="151"/>
        <v>#N/A</v>
      </c>
      <c r="JS68" s="165" t="e">
        <f t="shared" si="151"/>
        <v>#N/A</v>
      </c>
      <c r="JT68" s="165" t="e">
        <f t="shared" si="142"/>
        <v>#N/A</v>
      </c>
      <c r="JU68" s="165" t="e">
        <f t="shared" si="142"/>
        <v>#N/A</v>
      </c>
      <c r="JV68" s="165" t="e">
        <f t="shared" si="142"/>
        <v>#N/A</v>
      </c>
      <c r="JW68" s="165" t="e">
        <f t="shared" si="142"/>
        <v>#N/A</v>
      </c>
      <c r="JX68" s="165" t="e">
        <f t="shared" si="142"/>
        <v>#N/A</v>
      </c>
      <c r="JY68" s="165" t="e">
        <f t="shared" si="142"/>
        <v>#N/A</v>
      </c>
      <c r="JZ68" s="165" t="e">
        <f t="shared" si="142"/>
        <v>#N/A</v>
      </c>
      <c r="KA68" s="165" t="e">
        <f t="shared" si="142"/>
        <v>#N/A</v>
      </c>
      <c r="KB68" s="165" t="e">
        <f t="shared" si="142"/>
        <v>#N/A</v>
      </c>
      <c r="KC68" s="165" t="e">
        <f t="shared" si="142"/>
        <v>#N/A</v>
      </c>
      <c r="KD68" s="165" t="e">
        <f t="shared" si="142"/>
        <v>#N/A</v>
      </c>
      <c r="KE68" s="165" t="e">
        <f t="shared" si="142"/>
        <v>#N/A</v>
      </c>
      <c r="KF68" s="165" t="e">
        <f t="shared" si="142"/>
        <v>#N/A</v>
      </c>
      <c r="KG68" s="165" t="e">
        <f t="shared" si="142"/>
        <v>#N/A</v>
      </c>
      <c r="KH68" s="165" t="e">
        <f t="shared" si="142"/>
        <v>#N/A</v>
      </c>
      <c r="KI68" s="165" t="e">
        <f t="shared" si="142"/>
        <v>#N/A</v>
      </c>
      <c r="KJ68" s="165" t="e">
        <f t="shared" ref="KJ68:KY83" si="152">IF(ISNONTEXT($R68),_xlfn.NORM.DIST(CQ68,$N68,$R68,FALSE),NA())</f>
        <v>#N/A</v>
      </c>
      <c r="KK68" s="165" t="e">
        <f t="shared" si="152"/>
        <v>#N/A</v>
      </c>
      <c r="KL68" s="165" t="e">
        <f t="shared" si="152"/>
        <v>#N/A</v>
      </c>
      <c r="KM68" s="165" t="e">
        <f t="shared" si="152"/>
        <v>#N/A</v>
      </c>
      <c r="KN68" s="165" t="e">
        <f t="shared" si="152"/>
        <v>#N/A</v>
      </c>
      <c r="KO68" s="165" t="e">
        <f t="shared" si="152"/>
        <v>#N/A</v>
      </c>
      <c r="KP68" s="165" t="e">
        <f t="shared" si="152"/>
        <v>#N/A</v>
      </c>
      <c r="KQ68" s="165" t="e">
        <f t="shared" si="152"/>
        <v>#N/A</v>
      </c>
      <c r="KR68" s="165" t="e">
        <f t="shared" si="152"/>
        <v>#N/A</v>
      </c>
      <c r="KS68" s="165" t="e">
        <f t="shared" si="152"/>
        <v>#N/A</v>
      </c>
      <c r="KT68" s="165" t="e">
        <f t="shared" si="152"/>
        <v>#N/A</v>
      </c>
      <c r="KU68" s="165" t="e">
        <f t="shared" si="152"/>
        <v>#N/A</v>
      </c>
      <c r="KV68" s="165" t="e">
        <f t="shared" si="152"/>
        <v>#N/A</v>
      </c>
      <c r="KW68" s="165" t="e">
        <f t="shared" si="152"/>
        <v>#N/A</v>
      </c>
      <c r="KX68" s="165" t="e">
        <f t="shared" si="152"/>
        <v>#N/A</v>
      </c>
      <c r="KY68" s="165" t="e">
        <f t="shared" si="152"/>
        <v>#N/A</v>
      </c>
      <c r="KZ68" s="165" t="e">
        <f t="shared" si="143"/>
        <v>#N/A</v>
      </c>
      <c r="LA68" s="165" t="e">
        <f t="shared" si="143"/>
        <v>#N/A</v>
      </c>
      <c r="LB68" s="165" t="e">
        <f t="shared" si="143"/>
        <v>#N/A</v>
      </c>
      <c r="LC68" s="165" t="e">
        <f t="shared" si="143"/>
        <v>#N/A</v>
      </c>
      <c r="LD68" s="165" t="e">
        <f t="shared" si="143"/>
        <v>#N/A</v>
      </c>
      <c r="LE68" s="165" t="e">
        <f t="shared" si="143"/>
        <v>#N/A</v>
      </c>
      <c r="LF68" s="165" t="e">
        <f t="shared" si="143"/>
        <v>#N/A</v>
      </c>
      <c r="LG68" s="165" t="e">
        <f t="shared" si="143"/>
        <v>#N/A</v>
      </c>
      <c r="LH68" s="165" t="e">
        <f t="shared" si="143"/>
        <v>#N/A</v>
      </c>
      <c r="LI68" s="165" t="e">
        <f t="shared" si="143"/>
        <v>#N/A</v>
      </c>
      <c r="LJ68" s="165" t="e">
        <f t="shared" si="143"/>
        <v>#N/A</v>
      </c>
      <c r="LK68" s="165" t="e">
        <f t="shared" si="143"/>
        <v>#N/A</v>
      </c>
      <c r="LL68" s="165" t="e">
        <f t="shared" si="143"/>
        <v>#N/A</v>
      </c>
      <c r="LM68" s="165" t="e">
        <f t="shared" si="143"/>
        <v>#N/A</v>
      </c>
      <c r="LN68" s="165" t="e">
        <f t="shared" si="143"/>
        <v>#N/A</v>
      </c>
      <c r="LO68" s="165" t="e">
        <f t="shared" ref="LO68:MD83" si="153">IF(ISNONTEXT($R68),_xlfn.NORM.DIST(DV68,$N68,$R68,FALSE),NA())</f>
        <v>#N/A</v>
      </c>
      <c r="LP68" s="165" t="e">
        <f t="shared" si="153"/>
        <v>#N/A</v>
      </c>
      <c r="LQ68" s="165" t="e">
        <f t="shared" si="153"/>
        <v>#N/A</v>
      </c>
      <c r="LR68" s="165" t="e">
        <f t="shared" si="153"/>
        <v>#N/A</v>
      </c>
      <c r="LS68" s="165" t="e">
        <f t="shared" si="153"/>
        <v>#N/A</v>
      </c>
      <c r="LT68" s="165" t="e">
        <f t="shared" si="153"/>
        <v>#N/A</v>
      </c>
      <c r="LU68" s="165" t="e">
        <f t="shared" si="153"/>
        <v>#N/A</v>
      </c>
      <c r="LV68" s="165" t="e">
        <f t="shared" si="153"/>
        <v>#N/A</v>
      </c>
      <c r="LW68" s="165" t="e">
        <f t="shared" si="153"/>
        <v>#N/A</v>
      </c>
      <c r="LX68" s="165" t="e">
        <f t="shared" si="153"/>
        <v>#N/A</v>
      </c>
      <c r="LY68" s="165" t="e">
        <f t="shared" si="153"/>
        <v>#N/A</v>
      </c>
      <c r="LZ68" s="165" t="e">
        <f t="shared" si="153"/>
        <v>#N/A</v>
      </c>
      <c r="MA68" s="165" t="e">
        <f t="shared" si="153"/>
        <v>#N/A</v>
      </c>
      <c r="MB68" s="165" t="e">
        <f t="shared" si="153"/>
        <v>#N/A</v>
      </c>
      <c r="MC68" s="165" t="e">
        <f t="shared" si="153"/>
        <v>#N/A</v>
      </c>
      <c r="MD68" s="165" t="e">
        <f t="shared" si="153"/>
        <v>#N/A</v>
      </c>
      <c r="ME68" s="165" t="e">
        <f t="shared" ref="LQ68:MF83" si="154">IF(ISNONTEXT($R68),_xlfn.NORM.DIST(EL68,$N68,$R68,FALSE),NA())</f>
        <v>#N/A</v>
      </c>
      <c r="MF68" s="165" t="e">
        <f t="shared" si="144"/>
        <v>#N/A</v>
      </c>
      <c r="MG68" s="165" t="e">
        <f t="shared" si="144"/>
        <v>#N/A</v>
      </c>
      <c r="MH68" s="165" t="e">
        <f t="shared" si="144"/>
        <v>#N/A</v>
      </c>
      <c r="MI68" s="165" t="e">
        <f t="shared" si="144"/>
        <v>#N/A</v>
      </c>
      <c r="MJ68" s="165" t="e">
        <f t="shared" si="144"/>
        <v>#N/A</v>
      </c>
      <c r="MK68" s="165" t="e">
        <f t="shared" si="144"/>
        <v>#N/A</v>
      </c>
      <c r="ML68" s="165" t="e">
        <f t="shared" si="144"/>
        <v>#N/A</v>
      </c>
      <c r="MM68" s="165" t="e">
        <f t="shared" si="144"/>
        <v>#N/A</v>
      </c>
      <c r="MN68" s="165" t="e">
        <f t="shared" si="144"/>
        <v>#N/A</v>
      </c>
      <c r="MO68" s="165" t="e">
        <f t="shared" si="144"/>
        <v>#N/A</v>
      </c>
      <c r="MP68" s="165" t="e">
        <f t="shared" si="144"/>
        <v>#N/A</v>
      </c>
      <c r="MQ68" s="165" t="e">
        <f t="shared" si="144"/>
        <v>#N/A</v>
      </c>
      <c r="MR68" s="165" t="e">
        <f t="shared" si="144"/>
        <v>#N/A</v>
      </c>
      <c r="MS68" s="165" t="e">
        <f t="shared" si="144"/>
        <v>#N/A</v>
      </c>
      <c r="MT68" s="165" t="e">
        <f t="shared" si="144"/>
        <v>#N/A</v>
      </c>
      <c r="MU68" s="165" t="e">
        <f t="shared" si="144"/>
        <v>#N/A</v>
      </c>
      <c r="MV68" s="165" t="e">
        <f t="shared" ref="MV68:NK83" si="155">IF(ISNONTEXT($R68),_xlfn.NORM.DIST(FC68,$N68,$R68,FALSE),NA())</f>
        <v>#N/A</v>
      </c>
      <c r="MW68" s="165" t="e">
        <f t="shared" si="155"/>
        <v>#N/A</v>
      </c>
      <c r="MX68" s="165" t="e">
        <f t="shared" si="155"/>
        <v>#N/A</v>
      </c>
      <c r="MY68" s="165" t="e">
        <f t="shared" si="155"/>
        <v>#N/A</v>
      </c>
      <c r="MZ68" s="165" t="e">
        <f t="shared" si="155"/>
        <v>#N/A</v>
      </c>
      <c r="NA68" s="165" t="e">
        <f t="shared" si="155"/>
        <v>#N/A</v>
      </c>
      <c r="NB68" s="165" t="e">
        <f t="shared" si="155"/>
        <v>#N/A</v>
      </c>
      <c r="NC68" s="165" t="e">
        <f t="shared" si="155"/>
        <v>#N/A</v>
      </c>
      <c r="ND68" s="165" t="e">
        <f t="shared" si="155"/>
        <v>#N/A</v>
      </c>
      <c r="NE68" s="165" t="e">
        <f t="shared" si="155"/>
        <v>#N/A</v>
      </c>
      <c r="NF68" s="165" t="e">
        <f t="shared" si="155"/>
        <v>#N/A</v>
      </c>
      <c r="NG68" s="165" t="e">
        <f t="shared" si="155"/>
        <v>#N/A</v>
      </c>
      <c r="NH68" s="165" t="e">
        <f t="shared" si="155"/>
        <v>#N/A</v>
      </c>
      <c r="NI68" s="165" t="e">
        <f t="shared" si="155"/>
        <v>#N/A</v>
      </c>
      <c r="NJ68" s="165" t="e">
        <f t="shared" si="155"/>
        <v>#N/A</v>
      </c>
      <c r="NK68" s="165" t="e">
        <f t="shared" si="155"/>
        <v>#N/A</v>
      </c>
      <c r="NL68" s="165" t="e">
        <f t="shared" si="145"/>
        <v>#N/A</v>
      </c>
      <c r="NM68" s="165" t="e">
        <f t="shared" si="145"/>
        <v>#N/A</v>
      </c>
      <c r="NN68" s="165" t="e">
        <f t="shared" si="145"/>
        <v>#N/A</v>
      </c>
      <c r="NO68" s="165" t="e">
        <f t="shared" si="145"/>
        <v>#N/A</v>
      </c>
      <c r="NP68" s="165" t="e">
        <f t="shared" si="145"/>
        <v>#N/A</v>
      </c>
      <c r="NQ68" s="165" t="e">
        <f t="shared" si="145"/>
        <v>#N/A</v>
      </c>
      <c r="NR68" s="165" t="e">
        <f t="shared" si="145"/>
        <v>#N/A</v>
      </c>
      <c r="NS68" s="165" t="e">
        <f t="shared" si="145"/>
        <v>#N/A</v>
      </c>
      <c r="NT68" s="165" t="e">
        <f t="shared" si="145"/>
        <v>#N/A</v>
      </c>
      <c r="NU68" s="165" t="e">
        <f t="shared" si="145"/>
        <v>#N/A</v>
      </c>
      <c r="NV68" s="165" t="e">
        <f t="shared" si="145"/>
        <v>#N/A</v>
      </c>
      <c r="NW68" s="165" t="e">
        <f t="shared" si="145"/>
        <v>#N/A</v>
      </c>
      <c r="NX68" s="165" t="e">
        <f t="shared" si="145"/>
        <v>#N/A</v>
      </c>
      <c r="NY68" s="165" t="e">
        <f t="shared" si="145"/>
        <v>#N/A</v>
      </c>
      <c r="NZ68" s="165" t="e">
        <f t="shared" si="145"/>
        <v>#N/A</v>
      </c>
      <c r="OA68" s="165" t="e">
        <f t="shared" ref="OA68:OP83" si="156">IF(ISNONTEXT($R68),_xlfn.NORM.DIST(GH68,$N68,$R68,FALSE),NA())</f>
        <v>#N/A</v>
      </c>
      <c r="OB68" s="165" t="e">
        <f t="shared" si="156"/>
        <v>#N/A</v>
      </c>
      <c r="OC68" s="165" t="e">
        <f t="shared" si="156"/>
        <v>#N/A</v>
      </c>
      <c r="OD68" s="165" t="e">
        <f t="shared" si="156"/>
        <v>#N/A</v>
      </c>
      <c r="OE68" s="165" t="e">
        <f t="shared" si="156"/>
        <v>#N/A</v>
      </c>
      <c r="OF68" s="165" t="e">
        <f t="shared" si="156"/>
        <v>#N/A</v>
      </c>
      <c r="OG68" s="165" t="e">
        <f t="shared" si="156"/>
        <v>#N/A</v>
      </c>
      <c r="OH68" s="165" t="e">
        <f t="shared" si="156"/>
        <v>#N/A</v>
      </c>
      <c r="OI68" s="165" t="e">
        <f t="shared" si="156"/>
        <v>#N/A</v>
      </c>
      <c r="OJ68" s="165" t="e">
        <f t="shared" si="156"/>
        <v>#N/A</v>
      </c>
      <c r="OK68" s="165" t="e">
        <f t="shared" si="156"/>
        <v>#N/A</v>
      </c>
      <c r="OL68" s="165" t="e">
        <f t="shared" si="156"/>
        <v>#N/A</v>
      </c>
      <c r="OM68" s="165" t="e">
        <f t="shared" si="156"/>
        <v>#N/A</v>
      </c>
      <c r="ON68" s="165" t="e">
        <f t="shared" si="156"/>
        <v>#N/A</v>
      </c>
      <c r="OO68" s="165" t="e">
        <f t="shared" si="156"/>
        <v>#N/A</v>
      </c>
      <c r="OP68" s="165" t="e">
        <f t="shared" si="156"/>
        <v>#N/A</v>
      </c>
      <c r="OQ68" s="165" t="e">
        <f t="shared" ref="OC68:OR83" si="157">IF(ISNONTEXT($R68),_xlfn.NORM.DIST(GX68,$N68,$R68,FALSE),NA())</f>
        <v>#N/A</v>
      </c>
      <c r="OR68" s="165" t="e">
        <f t="shared" si="146"/>
        <v>#N/A</v>
      </c>
      <c r="OS68" s="165" t="e">
        <f t="shared" si="146"/>
        <v>#N/A</v>
      </c>
      <c r="OT68" s="165" t="e">
        <f t="shared" si="146"/>
        <v>#N/A</v>
      </c>
      <c r="OU68" s="165" t="e">
        <f t="shared" si="146"/>
        <v>#N/A</v>
      </c>
      <c r="OV68" s="165" t="e">
        <f t="shared" si="146"/>
        <v>#N/A</v>
      </c>
      <c r="OW68" s="165" t="e">
        <f t="shared" si="146"/>
        <v>#N/A</v>
      </c>
      <c r="OX68" s="165" t="e">
        <f t="shared" si="146"/>
        <v>#N/A</v>
      </c>
      <c r="OY68" s="165" t="e">
        <f t="shared" si="146"/>
        <v>#N/A</v>
      </c>
      <c r="OZ68" s="165" t="e">
        <f t="shared" si="146"/>
        <v>#N/A</v>
      </c>
      <c r="PA68" s="165" t="e">
        <f t="shared" si="146"/>
        <v>#N/A</v>
      </c>
      <c r="PB68" s="165" t="e">
        <f t="shared" si="146"/>
        <v>#N/A</v>
      </c>
      <c r="PC68" s="165" t="e">
        <f t="shared" si="146"/>
        <v>#N/A</v>
      </c>
      <c r="PD68" s="165" t="e">
        <f t="shared" si="146"/>
        <v>#N/A</v>
      </c>
      <c r="PE68" s="165" t="e">
        <f t="shared" si="146"/>
        <v>#N/A</v>
      </c>
      <c r="PF68" s="165" t="e">
        <f t="shared" si="146"/>
        <v>#N/A</v>
      </c>
      <c r="PG68" s="165" t="e">
        <f t="shared" si="146"/>
        <v>#N/A</v>
      </c>
      <c r="PH68" s="165" t="e">
        <f t="shared" ref="PH68:PO83" si="158">IF(ISNONTEXT($R68),_xlfn.NORM.DIST(HO68,$N68,$R68,FALSE),NA())</f>
        <v>#N/A</v>
      </c>
      <c r="PI68" s="165" t="e">
        <f t="shared" si="158"/>
        <v>#N/A</v>
      </c>
      <c r="PJ68" s="165" t="e">
        <f t="shared" si="158"/>
        <v>#N/A</v>
      </c>
      <c r="PK68" s="165" t="e">
        <f t="shared" si="158"/>
        <v>#N/A</v>
      </c>
      <c r="PL68" s="165" t="e">
        <f t="shared" si="158"/>
        <v>#N/A</v>
      </c>
      <c r="PM68" s="165" t="e">
        <f t="shared" si="158"/>
        <v>#N/A</v>
      </c>
      <c r="PN68" s="165" t="e">
        <f t="shared" si="158"/>
        <v>#N/A</v>
      </c>
      <c r="PO68" s="165" t="e">
        <f t="shared" si="158"/>
        <v>#N/A</v>
      </c>
    </row>
    <row r="69" spans="1:431" hidden="1" x14ac:dyDescent="0.45">
      <c r="A69" s="362"/>
      <c r="B69" s="368" t="str">
        <f>IF($R69="","",ROUND(_xlfn.NORM.INV(ABS(VLOOKUP($T$1,VLookups!$A$43:$B$44,2,FALSE)-B$2),$N69,$R69),0))</f>
        <v/>
      </c>
      <c r="C69" s="374" t="str">
        <f t="shared" si="36"/>
        <v/>
      </c>
      <c r="D69" s="375" t="str">
        <f t="shared" si="37"/>
        <v/>
      </c>
      <c r="E69" s="105"/>
      <c r="F69" s="113"/>
      <c r="G69" s="118" t="str">
        <f t="shared" ref="G69:G103" si="159">IF(ISBLANK(H69),"",IF(NOT(ISBLANK(F69)),F69,IF(NOT(ISBLANK(E69)),H69*(1+E69),H69*(1+$G$2))))</f>
        <v/>
      </c>
      <c r="H69" s="91"/>
      <c r="I69" s="118" t="str">
        <f t="shared" ref="I69:I103" si="160">IF(ISBLANK(H69),"",IF(NOT(ISBLANK(J69)),J69,IF(NOT(ISBLANK(K69)),H69*(1+K69),H69*(1+$I$2))))</f>
        <v/>
      </c>
      <c r="J69" s="113"/>
      <c r="K69" s="106"/>
      <c r="L69" s="120" t="str">
        <f t="shared" si="147"/>
        <v/>
      </c>
      <c r="M69" s="120" t="str">
        <f t="shared" si="148"/>
        <v/>
      </c>
      <c r="N69" s="71" t="str">
        <f t="shared" ref="N69:N103" si="161">IF(AND(G69&gt;0,H69&gt;0,I69&gt;0),(G69+(4*H69)+I69)/6,"")</f>
        <v/>
      </c>
      <c r="O69" s="23"/>
      <c r="P69" s="55"/>
      <c r="Q69" s="298"/>
      <c r="R69" s="72" t="str">
        <f>IF(AND(G69&gt;0,H69&gt;0,I69&gt;0),IF(ISBLANK(Q69),IF(ISBLANK(O69),"",(I69-G69)*VLOOKUP(O69,VLookups!$A$4:$B$13,2,FALSE)),Q69),"")</f>
        <v/>
      </c>
      <c r="S69" s="73" t="str">
        <f t="shared" si="149"/>
        <v/>
      </c>
      <c r="T69" s="91"/>
      <c r="U69" s="265" t="str">
        <f>IF(AND(T69&gt;0,H69&gt;0,NOT(R69="")),ABS(VLOOKUP($T$1,VLookups!$A$43:$B$44,2,FALSE)-_xlfn.NORM.DIST(T69,N69,R69,TRUE)),"")</f>
        <v/>
      </c>
      <c r="V69" s="90" t="str">
        <f>IF(AND($G69&gt;0,$H69&gt;0,$I69&gt;0,NOT(ISBLANK($O69))),_xlfn.NORM.INV(ABS(VLOOKUP($T$1,VLookups!$A$43:$B$44,2,FALSE)-V$3),$N69,$R69),"")</f>
        <v/>
      </c>
      <c r="W69" s="89" t="str">
        <f>IF(AND($G69&gt;0,$H69&gt;0,$I69&gt;0,NOT(ISBLANK($O69))),_xlfn.NORM.INV(ABS(VLOOKUP($T$1,VLookups!$A$43:$B$44,2,FALSE)-W$3),$N69,$R69),"")</f>
        <v/>
      </c>
      <c r="X69" s="90" t="str">
        <f>IF(AND($G69&gt;0,$H69&gt;0,$I69&gt;0,NOT(ISBLANK($O69))),_xlfn.NORM.INV(ABS(VLOOKUP($T$1,VLookups!$A$43:$B$44,2,FALSE)-X$3),$N69,$R69),"")</f>
        <v/>
      </c>
      <c r="Y69" s="89" t="str">
        <f>IF(AND($G69&gt;0,$H69&gt;0,$I69&gt;0,NOT(ISBLANK($O69))),_xlfn.NORM.INV(ABS(VLOOKUP($T$1,VLookups!$A$43:$B$44,2,FALSE)-Y$3),$N69,$R69),"")</f>
        <v/>
      </c>
      <c r="Z69" s="90" t="str">
        <f>IF(AND($G69&gt;0,$H69&gt;0,$I69&gt;0,NOT(ISBLANK($O69))),_xlfn.NORM.INV(ABS(VLOOKUP($T$1,VLookups!$A$43:$B$44,2,FALSE)-Z$3),$N69,$R69),"")</f>
        <v/>
      </c>
      <c r="AA69" s="89" t="str">
        <f>IF(AND($G69&gt;0,$H69&gt;0,$I69&gt;0,NOT(ISBLANK($O69))),_xlfn.NORM.INV(ABS(VLOOKUP($T$1,VLookups!$A$43:$B$44,2,FALSE)-AA$3),$N69,$R69),"")</f>
        <v/>
      </c>
      <c r="AB69" s="5"/>
      <c r="AC69" s="164" t="str">
        <f t="shared" ref="AC69:AC103" si="162">IF(AND(G69&gt;0,H69&gt;0,I69&gt;0),ABS(I69-G69)/200,"")</f>
        <v/>
      </c>
      <c r="AD69" s="47" t="str">
        <f t="shared" si="135"/>
        <v/>
      </c>
      <c r="AE69" s="47" t="str">
        <f t="shared" si="135"/>
        <v/>
      </c>
      <c r="AF69" s="47" t="str">
        <f t="shared" si="135"/>
        <v/>
      </c>
      <c r="AG69" s="47" t="str">
        <f t="shared" si="135"/>
        <v/>
      </c>
      <c r="AH69" s="47" t="str">
        <f t="shared" si="135"/>
        <v/>
      </c>
      <c r="AI69" s="47" t="str">
        <f t="shared" si="135"/>
        <v/>
      </c>
      <c r="AJ69" s="47" t="str">
        <f t="shared" si="135"/>
        <v/>
      </c>
      <c r="AK69" s="47" t="str">
        <f t="shared" si="135"/>
        <v/>
      </c>
      <c r="AL69" s="47" t="str">
        <f t="shared" si="135"/>
        <v/>
      </c>
      <c r="AM69" s="47" t="str">
        <f t="shared" si="135"/>
        <v/>
      </c>
      <c r="AN69" s="47" t="str">
        <f t="shared" si="135"/>
        <v/>
      </c>
      <c r="AO69" s="47" t="str">
        <f t="shared" si="135"/>
        <v/>
      </c>
      <c r="AP69" s="47" t="str">
        <f t="shared" si="135"/>
        <v/>
      </c>
      <c r="AQ69" s="47" t="str">
        <f t="shared" si="135"/>
        <v/>
      </c>
      <c r="AR69" s="47" t="str">
        <f t="shared" si="135"/>
        <v/>
      </c>
      <c r="AS69" s="47" t="str">
        <f t="shared" si="135"/>
        <v/>
      </c>
      <c r="AT69" s="47" t="str">
        <f t="shared" si="131"/>
        <v/>
      </c>
      <c r="AU69" s="47" t="str">
        <f t="shared" si="131"/>
        <v/>
      </c>
      <c r="AV69" s="47" t="str">
        <f t="shared" si="131"/>
        <v/>
      </c>
      <c r="AW69" s="47" t="str">
        <f t="shared" si="131"/>
        <v/>
      </c>
      <c r="AX69" s="47" t="str">
        <f t="shared" si="131"/>
        <v/>
      </c>
      <c r="AY69" s="47" t="str">
        <f t="shared" si="131"/>
        <v/>
      </c>
      <c r="AZ69" s="47" t="str">
        <f t="shared" si="131"/>
        <v/>
      </c>
      <c r="BA69" s="47" t="str">
        <f t="shared" si="131"/>
        <v/>
      </c>
      <c r="BB69" s="47" t="str">
        <f t="shared" si="131"/>
        <v/>
      </c>
      <c r="BC69" s="47" t="str">
        <f t="shared" si="131"/>
        <v/>
      </c>
      <c r="BD69" s="47" t="str">
        <f t="shared" si="131"/>
        <v/>
      </c>
      <c r="BE69" s="47" t="str">
        <f t="shared" si="131"/>
        <v/>
      </c>
      <c r="BF69" s="47" t="str">
        <f t="shared" si="131"/>
        <v/>
      </c>
      <c r="BG69" s="47" t="str">
        <f t="shared" si="131"/>
        <v/>
      </c>
      <c r="BH69" s="47" t="str">
        <f t="shared" si="131"/>
        <v/>
      </c>
      <c r="BI69" s="47" t="str">
        <f t="shared" si="132"/>
        <v/>
      </c>
      <c r="BJ69" s="47" t="str">
        <f t="shared" si="132"/>
        <v/>
      </c>
      <c r="BK69" s="47" t="str">
        <f t="shared" si="132"/>
        <v/>
      </c>
      <c r="BL69" s="47" t="str">
        <f t="shared" si="132"/>
        <v/>
      </c>
      <c r="BM69" s="47" t="str">
        <f t="shared" si="132"/>
        <v/>
      </c>
      <c r="BN69" s="47" t="str">
        <f t="shared" si="132"/>
        <v/>
      </c>
      <c r="BO69" s="47" t="str">
        <f t="shared" si="132"/>
        <v/>
      </c>
      <c r="BP69" s="47" t="str">
        <f t="shared" si="132"/>
        <v/>
      </c>
      <c r="BQ69" s="47" t="str">
        <f t="shared" si="132"/>
        <v/>
      </c>
      <c r="BR69" s="47" t="str">
        <f t="shared" si="132"/>
        <v/>
      </c>
      <c r="BS69" s="47" t="str">
        <f t="shared" si="132"/>
        <v/>
      </c>
      <c r="BT69" s="47" t="str">
        <f t="shared" si="132"/>
        <v/>
      </c>
      <c r="BU69" s="47" t="str">
        <f t="shared" si="132"/>
        <v/>
      </c>
      <c r="BV69" s="47" t="str">
        <f t="shared" si="132"/>
        <v/>
      </c>
      <c r="BW69" s="47" t="str">
        <f t="shared" si="132"/>
        <v/>
      </c>
      <c r="BX69" s="47" t="str">
        <f t="shared" si="132"/>
        <v/>
      </c>
      <c r="BY69" s="47" t="str">
        <f t="shared" si="129"/>
        <v/>
      </c>
      <c r="BZ69" s="47" t="str">
        <f t="shared" si="129"/>
        <v/>
      </c>
      <c r="CA69" s="47" t="str">
        <f t="shared" si="129"/>
        <v/>
      </c>
      <c r="CB69" s="47" t="str">
        <f t="shared" si="129"/>
        <v/>
      </c>
      <c r="CC69" s="47" t="str">
        <f t="shared" si="129"/>
        <v/>
      </c>
      <c r="CD69" s="47" t="str">
        <f t="shared" si="129"/>
        <v/>
      </c>
      <c r="CE69" s="47" t="str">
        <f t="shared" si="129"/>
        <v/>
      </c>
      <c r="CF69" s="47" t="str">
        <f t="shared" si="129"/>
        <v/>
      </c>
      <c r="CG69" s="47" t="str">
        <f t="shared" si="129"/>
        <v/>
      </c>
      <c r="CH69" s="47" t="str">
        <f t="shared" si="129"/>
        <v/>
      </c>
      <c r="CI69" s="47" t="str">
        <f t="shared" si="129"/>
        <v/>
      </c>
      <c r="CJ69" s="47" t="str">
        <f t="shared" si="129"/>
        <v/>
      </c>
      <c r="CK69" s="47" t="str">
        <f t="shared" si="129"/>
        <v/>
      </c>
      <c r="CL69" s="47" t="str">
        <f t="shared" si="129"/>
        <v/>
      </c>
      <c r="CM69" s="47" t="str">
        <f t="shared" si="129"/>
        <v/>
      </c>
      <c r="CN69" s="47" t="str">
        <f t="shared" si="133"/>
        <v/>
      </c>
      <c r="CO69" s="47" t="str">
        <f t="shared" si="133"/>
        <v/>
      </c>
      <c r="CP69" s="47" t="str">
        <f t="shared" si="133"/>
        <v/>
      </c>
      <c r="CQ69" s="47" t="str">
        <f t="shared" si="133"/>
        <v/>
      </c>
      <c r="CR69" s="47" t="str">
        <f t="shared" si="133"/>
        <v/>
      </c>
      <c r="CS69" s="47" t="str">
        <f t="shared" si="133"/>
        <v/>
      </c>
      <c r="CT69" s="47" t="str">
        <f t="shared" si="133"/>
        <v/>
      </c>
      <c r="CU69" s="47" t="str">
        <f t="shared" si="133"/>
        <v/>
      </c>
      <c r="CV69" s="47" t="str">
        <f t="shared" si="133"/>
        <v/>
      </c>
      <c r="CW69" s="47" t="str">
        <f t="shared" si="133"/>
        <v/>
      </c>
      <c r="CX69" s="47" t="str">
        <f t="shared" si="133"/>
        <v/>
      </c>
      <c r="CY69" s="47" t="str">
        <f t="shared" si="133"/>
        <v/>
      </c>
      <c r="CZ69" s="47" t="str">
        <f t="shared" si="133"/>
        <v/>
      </c>
      <c r="DA69" s="47" t="str">
        <f t="shared" si="133"/>
        <v/>
      </c>
      <c r="DB69" s="47" t="str">
        <f t="shared" si="133"/>
        <v/>
      </c>
      <c r="DC69" s="47" t="str">
        <f t="shared" si="133"/>
        <v/>
      </c>
      <c r="DD69" s="47" t="str">
        <f t="shared" si="134"/>
        <v/>
      </c>
      <c r="DE69" s="47" t="str">
        <f t="shared" si="134"/>
        <v/>
      </c>
      <c r="DF69" s="47" t="str">
        <f t="shared" si="134"/>
        <v/>
      </c>
      <c r="DG69" s="47" t="str">
        <f t="shared" si="134"/>
        <v/>
      </c>
      <c r="DH69" s="47" t="str">
        <f t="shared" si="134"/>
        <v/>
      </c>
      <c r="DI69" s="47" t="str">
        <f t="shared" si="134"/>
        <v/>
      </c>
      <c r="DJ69" s="47" t="str">
        <f t="shared" si="134"/>
        <v/>
      </c>
      <c r="DK69" s="47" t="str">
        <f t="shared" si="134"/>
        <v/>
      </c>
      <c r="DL69" s="47" t="str">
        <f t="shared" si="134"/>
        <v/>
      </c>
      <c r="DM69" s="47" t="str">
        <f t="shared" si="134"/>
        <v/>
      </c>
      <c r="DN69" s="47" t="str">
        <f t="shared" si="134"/>
        <v/>
      </c>
      <c r="DO69" s="47" t="str">
        <f t="shared" si="134"/>
        <v/>
      </c>
      <c r="DP69" s="47" t="str">
        <f t="shared" si="134"/>
        <v/>
      </c>
      <c r="DQ69" s="47" t="str">
        <f t="shared" si="134"/>
        <v/>
      </c>
      <c r="DR69" s="47" t="str">
        <f t="shared" si="134"/>
        <v/>
      </c>
      <c r="DS69" s="47" t="str">
        <f t="shared" si="134"/>
        <v/>
      </c>
      <c r="DT69" s="47" t="str">
        <f t="shared" si="130"/>
        <v/>
      </c>
      <c r="DU69" s="47" t="str">
        <f t="shared" si="130"/>
        <v/>
      </c>
      <c r="DV69" s="47" t="str">
        <f t="shared" si="130"/>
        <v/>
      </c>
      <c r="DW69" s="47" t="str">
        <f t="shared" si="130"/>
        <v/>
      </c>
      <c r="DX69" s="47" t="str">
        <f t="shared" si="130"/>
        <v/>
      </c>
      <c r="DY69" s="47" t="str">
        <f t="shared" si="130"/>
        <v/>
      </c>
      <c r="DZ69" s="179" t="str">
        <f t="shared" ref="DZ69:DZ103" si="163">IF(ISNONTEXT($AC69),H69,"")</f>
        <v/>
      </c>
      <c r="EA69" s="47" t="str">
        <f t="shared" si="127"/>
        <v/>
      </c>
      <c r="EB69" s="47" t="str">
        <f t="shared" si="127"/>
        <v/>
      </c>
      <c r="EC69" s="47" t="str">
        <f t="shared" si="127"/>
        <v/>
      </c>
      <c r="ED69" s="47" t="str">
        <f t="shared" si="127"/>
        <v/>
      </c>
      <c r="EE69" s="47" t="str">
        <f t="shared" si="127"/>
        <v/>
      </c>
      <c r="EF69" s="47" t="str">
        <f t="shared" si="127"/>
        <v/>
      </c>
      <c r="EG69" s="47" t="str">
        <f t="shared" si="127"/>
        <v/>
      </c>
      <c r="EH69" s="47" t="str">
        <f t="shared" si="127"/>
        <v/>
      </c>
      <c r="EI69" s="47" t="str">
        <f t="shared" si="127"/>
        <v/>
      </c>
      <c r="EJ69" s="47" t="str">
        <f t="shared" si="127"/>
        <v/>
      </c>
      <c r="EK69" s="47" t="str">
        <f t="shared" si="127"/>
        <v/>
      </c>
      <c r="EL69" s="47" t="str">
        <f t="shared" si="127"/>
        <v/>
      </c>
      <c r="EM69" s="47" t="str">
        <f t="shared" si="127"/>
        <v/>
      </c>
      <c r="EN69" s="47" t="str">
        <f t="shared" si="127"/>
        <v/>
      </c>
      <c r="EO69" s="47" t="str">
        <f t="shared" si="127"/>
        <v/>
      </c>
      <c r="EP69" s="47" t="str">
        <f t="shared" ref="EP69:FE103" si="164">IF(ISNONTEXT($AC69),EO69+$AC69,"")</f>
        <v/>
      </c>
      <c r="EQ69" s="47" t="str">
        <f t="shared" si="128"/>
        <v/>
      </c>
      <c r="ER69" s="47" t="str">
        <f t="shared" si="128"/>
        <v/>
      </c>
      <c r="ES69" s="47" t="str">
        <f t="shared" si="128"/>
        <v/>
      </c>
      <c r="ET69" s="47" t="str">
        <f t="shared" si="128"/>
        <v/>
      </c>
      <c r="EU69" s="47" t="str">
        <f t="shared" si="128"/>
        <v/>
      </c>
      <c r="EV69" s="47" t="str">
        <f t="shared" si="128"/>
        <v/>
      </c>
      <c r="EW69" s="47" t="str">
        <f t="shared" si="128"/>
        <v/>
      </c>
      <c r="EX69" s="47" t="str">
        <f t="shared" si="128"/>
        <v/>
      </c>
      <c r="EY69" s="47" t="str">
        <f t="shared" si="128"/>
        <v/>
      </c>
      <c r="EZ69" s="47" t="str">
        <f t="shared" si="128"/>
        <v/>
      </c>
      <c r="FA69" s="47" t="str">
        <f t="shared" si="128"/>
        <v/>
      </c>
      <c r="FB69" s="47" t="str">
        <f t="shared" si="128"/>
        <v/>
      </c>
      <c r="FC69" s="47" t="str">
        <f t="shared" si="128"/>
        <v/>
      </c>
      <c r="FD69" s="47" t="str">
        <f t="shared" si="128"/>
        <v/>
      </c>
      <c r="FE69" s="47" t="str">
        <f t="shared" si="126"/>
        <v/>
      </c>
      <c r="FF69" s="47" t="str">
        <f t="shared" si="117"/>
        <v/>
      </c>
      <c r="FG69" s="47" t="str">
        <f t="shared" si="117"/>
        <v/>
      </c>
      <c r="FH69" s="47" t="str">
        <f t="shared" si="117"/>
        <v/>
      </c>
      <c r="FI69" s="47" t="str">
        <f t="shared" si="117"/>
        <v/>
      </c>
      <c r="FJ69" s="47" t="str">
        <f t="shared" si="117"/>
        <v/>
      </c>
      <c r="FK69" s="47" t="str">
        <f t="shared" si="117"/>
        <v/>
      </c>
      <c r="FL69" s="47" t="str">
        <f t="shared" si="117"/>
        <v/>
      </c>
      <c r="FM69" s="47" t="str">
        <f t="shared" si="117"/>
        <v/>
      </c>
      <c r="FN69" s="47" t="str">
        <f t="shared" si="117"/>
        <v/>
      </c>
      <c r="FO69" s="47" t="str">
        <f t="shared" si="117"/>
        <v/>
      </c>
      <c r="FP69" s="47" t="str">
        <f t="shared" si="117"/>
        <v/>
      </c>
      <c r="FQ69" s="47" t="str">
        <f t="shared" si="117"/>
        <v/>
      </c>
      <c r="FR69" s="47" t="str">
        <f t="shared" si="117"/>
        <v/>
      </c>
      <c r="FS69" s="47" t="str">
        <f t="shared" si="117"/>
        <v/>
      </c>
      <c r="FT69" s="47" t="str">
        <f t="shared" si="117"/>
        <v/>
      </c>
      <c r="FU69" s="47" t="str">
        <f t="shared" si="117"/>
        <v/>
      </c>
      <c r="FV69" s="47" t="str">
        <f t="shared" si="150"/>
        <v/>
      </c>
      <c r="FW69" s="47" t="str">
        <f t="shared" si="150"/>
        <v/>
      </c>
      <c r="FX69" s="47" t="str">
        <f t="shared" si="150"/>
        <v/>
      </c>
      <c r="FY69" s="47" t="str">
        <f t="shared" si="150"/>
        <v/>
      </c>
      <c r="FZ69" s="47" t="str">
        <f t="shared" si="150"/>
        <v/>
      </c>
      <c r="GA69" s="47" t="str">
        <f t="shared" si="150"/>
        <v/>
      </c>
      <c r="GB69" s="47" t="str">
        <f t="shared" si="150"/>
        <v/>
      </c>
      <c r="GC69" s="47" t="str">
        <f t="shared" si="137"/>
        <v/>
      </c>
      <c r="GD69" s="47" t="str">
        <f t="shared" si="137"/>
        <v/>
      </c>
      <c r="GE69" s="47" t="str">
        <f t="shared" si="137"/>
        <v/>
      </c>
      <c r="GF69" s="47" t="str">
        <f t="shared" si="137"/>
        <v/>
      </c>
      <c r="GG69" s="47" t="str">
        <f t="shared" si="137"/>
        <v/>
      </c>
      <c r="GH69" s="47" t="str">
        <f t="shared" si="137"/>
        <v/>
      </c>
      <c r="GI69" s="47" t="str">
        <f t="shared" si="137"/>
        <v/>
      </c>
      <c r="GJ69" s="47" t="str">
        <f t="shared" si="137"/>
        <v/>
      </c>
      <c r="GK69" s="47" t="str">
        <f t="shared" si="137"/>
        <v/>
      </c>
      <c r="GL69" s="47" t="str">
        <f t="shared" si="137"/>
        <v/>
      </c>
      <c r="GM69" s="47" t="str">
        <f t="shared" si="137"/>
        <v/>
      </c>
      <c r="GN69" s="47" t="str">
        <f t="shared" si="137"/>
        <v/>
      </c>
      <c r="GO69" s="47" t="str">
        <f t="shared" si="137"/>
        <v/>
      </c>
      <c r="GP69" s="47" t="str">
        <f t="shared" si="137"/>
        <v/>
      </c>
      <c r="GQ69" s="47" t="str">
        <f t="shared" si="137"/>
        <v/>
      </c>
      <c r="GR69" s="47" t="str">
        <f t="shared" si="137"/>
        <v/>
      </c>
      <c r="GS69" s="47" t="str">
        <f t="shared" si="138"/>
        <v/>
      </c>
      <c r="GT69" s="47" t="str">
        <f t="shared" si="138"/>
        <v/>
      </c>
      <c r="GU69" s="47" t="str">
        <f t="shared" si="138"/>
        <v/>
      </c>
      <c r="GV69" s="47" t="str">
        <f t="shared" si="138"/>
        <v/>
      </c>
      <c r="GW69" s="47" t="str">
        <f t="shared" si="138"/>
        <v/>
      </c>
      <c r="GX69" s="47" t="str">
        <f t="shared" si="138"/>
        <v/>
      </c>
      <c r="GY69" s="47" t="str">
        <f t="shared" si="138"/>
        <v/>
      </c>
      <c r="GZ69" s="47" t="str">
        <f t="shared" si="138"/>
        <v/>
      </c>
      <c r="HA69" s="47" t="str">
        <f t="shared" si="138"/>
        <v/>
      </c>
      <c r="HB69" s="47" t="str">
        <f t="shared" si="138"/>
        <v/>
      </c>
      <c r="HC69" s="47" t="str">
        <f t="shared" si="138"/>
        <v/>
      </c>
      <c r="HD69" s="47" t="str">
        <f t="shared" si="138"/>
        <v/>
      </c>
      <c r="HE69" s="47" t="str">
        <f t="shared" si="138"/>
        <v/>
      </c>
      <c r="HF69" s="47" t="str">
        <f t="shared" si="138"/>
        <v/>
      </c>
      <c r="HG69" s="47" t="str">
        <f t="shared" si="138"/>
        <v/>
      </c>
      <c r="HH69" s="47" t="str">
        <f t="shared" si="138"/>
        <v/>
      </c>
      <c r="HI69" s="47" t="str">
        <f t="shared" si="139"/>
        <v/>
      </c>
      <c r="HJ69" s="47" t="str">
        <f t="shared" si="139"/>
        <v/>
      </c>
      <c r="HK69" s="47" t="str">
        <f t="shared" si="139"/>
        <v/>
      </c>
      <c r="HL69" s="47" t="str">
        <f t="shared" si="139"/>
        <v/>
      </c>
      <c r="HM69" s="47" t="str">
        <f t="shared" si="109"/>
        <v/>
      </c>
      <c r="HN69" s="47" t="str">
        <f t="shared" si="109"/>
        <v/>
      </c>
      <c r="HO69" s="47" t="str">
        <f t="shared" si="109"/>
        <v/>
      </c>
      <c r="HP69" s="47" t="str">
        <f t="shared" si="77"/>
        <v/>
      </c>
      <c r="HQ69" s="47" t="str">
        <f t="shared" si="77"/>
        <v/>
      </c>
      <c r="HR69" s="47" t="str">
        <f t="shared" si="46"/>
        <v/>
      </c>
      <c r="HS69" s="47" t="str">
        <f t="shared" si="46"/>
        <v/>
      </c>
      <c r="HT69" s="47" t="str">
        <f t="shared" si="46"/>
        <v/>
      </c>
      <c r="HU69" s="47" t="str">
        <f t="shared" si="46"/>
        <v/>
      </c>
      <c r="HV69" s="47" t="str">
        <f t="shared" si="140"/>
        <v/>
      </c>
      <c r="HW69" s="165" t="e">
        <f t="shared" si="104"/>
        <v>#N/A</v>
      </c>
      <c r="HX69" s="165" t="e">
        <f t="shared" si="104"/>
        <v>#N/A</v>
      </c>
      <c r="HY69" s="165" t="e">
        <f t="shared" si="104"/>
        <v>#N/A</v>
      </c>
      <c r="HZ69" s="165" t="e">
        <f t="shared" si="104"/>
        <v>#N/A</v>
      </c>
      <c r="IA69" s="165" t="e">
        <f t="shared" si="136"/>
        <v>#N/A</v>
      </c>
      <c r="IB69" s="165" t="e">
        <f t="shared" si="136"/>
        <v>#N/A</v>
      </c>
      <c r="IC69" s="165" t="e">
        <f t="shared" si="136"/>
        <v>#N/A</v>
      </c>
      <c r="ID69" s="165" t="e">
        <f t="shared" si="136"/>
        <v>#N/A</v>
      </c>
      <c r="IE69" s="165" t="e">
        <f t="shared" si="136"/>
        <v>#N/A</v>
      </c>
      <c r="IF69" s="165" t="e">
        <f t="shared" si="136"/>
        <v>#N/A</v>
      </c>
      <c r="IG69" s="165" t="e">
        <f t="shared" si="136"/>
        <v>#N/A</v>
      </c>
      <c r="IH69" s="165" t="e">
        <f t="shared" si="136"/>
        <v>#N/A</v>
      </c>
      <c r="II69" s="165" t="e">
        <f t="shared" si="136"/>
        <v>#N/A</v>
      </c>
      <c r="IJ69" s="165" t="e">
        <f t="shared" si="136"/>
        <v>#N/A</v>
      </c>
      <c r="IK69" s="165" t="e">
        <f t="shared" si="136"/>
        <v>#N/A</v>
      </c>
      <c r="IL69" s="165" t="e">
        <f t="shared" si="136"/>
        <v>#N/A</v>
      </c>
      <c r="IM69" s="165" t="e">
        <f t="shared" si="136"/>
        <v>#N/A</v>
      </c>
      <c r="IN69" s="165" t="e">
        <f t="shared" si="136"/>
        <v>#N/A</v>
      </c>
      <c r="IO69" s="165" t="e">
        <f t="shared" si="136"/>
        <v>#N/A</v>
      </c>
      <c r="IP69" s="165" t="e">
        <f t="shared" si="141"/>
        <v>#N/A</v>
      </c>
      <c r="IQ69" s="165" t="e">
        <f t="shared" si="141"/>
        <v>#N/A</v>
      </c>
      <c r="IR69" s="165" t="e">
        <f t="shared" si="141"/>
        <v>#N/A</v>
      </c>
      <c r="IS69" s="165" t="e">
        <f t="shared" si="141"/>
        <v>#N/A</v>
      </c>
      <c r="IT69" s="165" t="e">
        <f t="shared" si="141"/>
        <v>#N/A</v>
      </c>
      <c r="IU69" s="165" t="e">
        <f t="shared" si="141"/>
        <v>#N/A</v>
      </c>
      <c r="IV69" s="165" t="e">
        <f t="shared" si="141"/>
        <v>#N/A</v>
      </c>
      <c r="IW69" s="165" t="e">
        <f t="shared" si="141"/>
        <v>#N/A</v>
      </c>
      <c r="IX69" s="165" t="e">
        <f t="shared" si="141"/>
        <v>#N/A</v>
      </c>
      <c r="IY69" s="165" t="e">
        <f t="shared" si="141"/>
        <v>#N/A</v>
      </c>
      <c r="IZ69" s="165" t="e">
        <f t="shared" si="141"/>
        <v>#N/A</v>
      </c>
      <c r="JA69" s="165" t="e">
        <f t="shared" si="141"/>
        <v>#N/A</v>
      </c>
      <c r="JB69" s="165" t="e">
        <f t="shared" si="141"/>
        <v>#N/A</v>
      </c>
      <c r="JC69" s="165" t="e">
        <f t="shared" si="141"/>
        <v>#N/A</v>
      </c>
      <c r="JD69" s="165" t="e">
        <f t="shared" si="141"/>
        <v>#N/A</v>
      </c>
      <c r="JE69" s="165" t="e">
        <f t="shared" si="151"/>
        <v>#N/A</v>
      </c>
      <c r="JF69" s="165" t="e">
        <f t="shared" si="151"/>
        <v>#N/A</v>
      </c>
      <c r="JG69" s="165" t="e">
        <f t="shared" si="151"/>
        <v>#N/A</v>
      </c>
      <c r="JH69" s="165" t="e">
        <f t="shared" si="151"/>
        <v>#N/A</v>
      </c>
      <c r="JI69" s="165" t="e">
        <f t="shared" si="151"/>
        <v>#N/A</v>
      </c>
      <c r="JJ69" s="165" t="e">
        <f t="shared" si="151"/>
        <v>#N/A</v>
      </c>
      <c r="JK69" s="165" t="e">
        <f t="shared" si="151"/>
        <v>#N/A</v>
      </c>
      <c r="JL69" s="165" t="e">
        <f t="shared" si="151"/>
        <v>#N/A</v>
      </c>
      <c r="JM69" s="165" t="e">
        <f t="shared" si="151"/>
        <v>#N/A</v>
      </c>
      <c r="JN69" s="165" t="e">
        <f t="shared" si="151"/>
        <v>#N/A</v>
      </c>
      <c r="JO69" s="165" t="e">
        <f t="shared" si="151"/>
        <v>#N/A</v>
      </c>
      <c r="JP69" s="165" t="e">
        <f t="shared" si="151"/>
        <v>#N/A</v>
      </c>
      <c r="JQ69" s="165" t="e">
        <f t="shared" si="151"/>
        <v>#N/A</v>
      </c>
      <c r="JR69" s="165" t="e">
        <f t="shared" si="151"/>
        <v>#N/A</v>
      </c>
      <c r="JS69" s="165" t="e">
        <f t="shared" si="151"/>
        <v>#N/A</v>
      </c>
      <c r="JT69" s="165" t="e">
        <f t="shared" si="142"/>
        <v>#N/A</v>
      </c>
      <c r="JU69" s="165" t="e">
        <f t="shared" si="142"/>
        <v>#N/A</v>
      </c>
      <c r="JV69" s="165" t="e">
        <f t="shared" si="142"/>
        <v>#N/A</v>
      </c>
      <c r="JW69" s="165" t="e">
        <f t="shared" si="142"/>
        <v>#N/A</v>
      </c>
      <c r="JX69" s="165" t="e">
        <f t="shared" si="142"/>
        <v>#N/A</v>
      </c>
      <c r="JY69" s="165" t="e">
        <f t="shared" si="142"/>
        <v>#N/A</v>
      </c>
      <c r="JZ69" s="165" t="e">
        <f t="shared" si="142"/>
        <v>#N/A</v>
      </c>
      <c r="KA69" s="165" t="e">
        <f t="shared" si="142"/>
        <v>#N/A</v>
      </c>
      <c r="KB69" s="165" t="e">
        <f t="shared" si="142"/>
        <v>#N/A</v>
      </c>
      <c r="KC69" s="165" t="e">
        <f t="shared" si="142"/>
        <v>#N/A</v>
      </c>
      <c r="KD69" s="165" t="e">
        <f t="shared" si="142"/>
        <v>#N/A</v>
      </c>
      <c r="KE69" s="165" t="e">
        <f t="shared" si="142"/>
        <v>#N/A</v>
      </c>
      <c r="KF69" s="165" t="e">
        <f t="shared" si="142"/>
        <v>#N/A</v>
      </c>
      <c r="KG69" s="165" t="e">
        <f t="shared" si="142"/>
        <v>#N/A</v>
      </c>
      <c r="KH69" s="165" t="e">
        <f t="shared" si="142"/>
        <v>#N/A</v>
      </c>
      <c r="KI69" s="165" t="e">
        <f t="shared" si="142"/>
        <v>#N/A</v>
      </c>
      <c r="KJ69" s="165" t="e">
        <f t="shared" si="152"/>
        <v>#N/A</v>
      </c>
      <c r="KK69" s="165" t="e">
        <f t="shared" si="152"/>
        <v>#N/A</v>
      </c>
      <c r="KL69" s="165" t="e">
        <f t="shared" si="152"/>
        <v>#N/A</v>
      </c>
      <c r="KM69" s="165" t="e">
        <f t="shared" si="152"/>
        <v>#N/A</v>
      </c>
      <c r="KN69" s="165" t="e">
        <f t="shared" si="152"/>
        <v>#N/A</v>
      </c>
      <c r="KO69" s="165" t="e">
        <f t="shared" si="152"/>
        <v>#N/A</v>
      </c>
      <c r="KP69" s="165" t="e">
        <f t="shared" si="152"/>
        <v>#N/A</v>
      </c>
      <c r="KQ69" s="165" t="e">
        <f t="shared" si="152"/>
        <v>#N/A</v>
      </c>
      <c r="KR69" s="165" t="e">
        <f t="shared" si="152"/>
        <v>#N/A</v>
      </c>
      <c r="KS69" s="165" t="e">
        <f t="shared" si="152"/>
        <v>#N/A</v>
      </c>
      <c r="KT69" s="165" t="e">
        <f t="shared" si="152"/>
        <v>#N/A</v>
      </c>
      <c r="KU69" s="165" t="e">
        <f t="shared" si="152"/>
        <v>#N/A</v>
      </c>
      <c r="KV69" s="165" t="e">
        <f t="shared" si="152"/>
        <v>#N/A</v>
      </c>
      <c r="KW69" s="165" t="e">
        <f t="shared" si="152"/>
        <v>#N/A</v>
      </c>
      <c r="KX69" s="165" t="e">
        <f t="shared" si="152"/>
        <v>#N/A</v>
      </c>
      <c r="KY69" s="165" t="e">
        <f t="shared" si="152"/>
        <v>#N/A</v>
      </c>
      <c r="KZ69" s="165" t="e">
        <f t="shared" si="143"/>
        <v>#N/A</v>
      </c>
      <c r="LA69" s="165" t="e">
        <f t="shared" si="143"/>
        <v>#N/A</v>
      </c>
      <c r="LB69" s="165" t="e">
        <f t="shared" si="143"/>
        <v>#N/A</v>
      </c>
      <c r="LC69" s="165" t="e">
        <f t="shared" si="143"/>
        <v>#N/A</v>
      </c>
      <c r="LD69" s="165" t="e">
        <f t="shared" si="143"/>
        <v>#N/A</v>
      </c>
      <c r="LE69" s="165" t="e">
        <f t="shared" si="143"/>
        <v>#N/A</v>
      </c>
      <c r="LF69" s="165" t="e">
        <f t="shared" si="143"/>
        <v>#N/A</v>
      </c>
      <c r="LG69" s="165" t="e">
        <f t="shared" si="143"/>
        <v>#N/A</v>
      </c>
      <c r="LH69" s="165" t="e">
        <f t="shared" si="143"/>
        <v>#N/A</v>
      </c>
      <c r="LI69" s="165" t="e">
        <f t="shared" si="143"/>
        <v>#N/A</v>
      </c>
      <c r="LJ69" s="165" t="e">
        <f t="shared" si="143"/>
        <v>#N/A</v>
      </c>
      <c r="LK69" s="165" t="e">
        <f t="shared" si="143"/>
        <v>#N/A</v>
      </c>
      <c r="LL69" s="165" t="e">
        <f t="shared" si="143"/>
        <v>#N/A</v>
      </c>
      <c r="LM69" s="165" t="e">
        <f t="shared" si="143"/>
        <v>#N/A</v>
      </c>
      <c r="LN69" s="165" t="e">
        <f t="shared" si="143"/>
        <v>#N/A</v>
      </c>
      <c r="LO69" s="165" t="e">
        <f t="shared" si="153"/>
        <v>#N/A</v>
      </c>
      <c r="LP69" s="165" t="e">
        <f t="shared" si="153"/>
        <v>#N/A</v>
      </c>
      <c r="LQ69" s="165" t="e">
        <f t="shared" si="154"/>
        <v>#N/A</v>
      </c>
      <c r="LR69" s="165" t="e">
        <f t="shared" si="154"/>
        <v>#N/A</v>
      </c>
      <c r="LS69" s="165" t="e">
        <f t="shared" si="154"/>
        <v>#N/A</v>
      </c>
      <c r="LT69" s="165" t="e">
        <f t="shared" si="154"/>
        <v>#N/A</v>
      </c>
      <c r="LU69" s="165" t="e">
        <f t="shared" si="154"/>
        <v>#N/A</v>
      </c>
      <c r="LV69" s="165" t="e">
        <f t="shared" si="154"/>
        <v>#N/A</v>
      </c>
      <c r="LW69" s="165" t="e">
        <f t="shared" si="154"/>
        <v>#N/A</v>
      </c>
      <c r="LX69" s="165" t="e">
        <f t="shared" si="154"/>
        <v>#N/A</v>
      </c>
      <c r="LY69" s="165" t="e">
        <f t="shared" si="154"/>
        <v>#N/A</v>
      </c>
      <c r="LZ69" s="165" t="e">
        <f t="shared" si="154"/>
        <v>#N/A</v>
      </c>
      <c r="MA69" s="165" t="e">
        <f t="shared" si="154"/>
        <v>#N/A</v>
      </c>
      <c r="MB69" s="165" t="e">
        <f t="shared" si="154"/>
        <v>#N/A</v>
      </c>
      <c r="MC69" s="165" t="e">
        <f t="shared" si="154"/>
        <v>#N/A</v>
      </c>
      <c r="MD69" s="165" t="e">
        <f t="shared" si="154"/>
        <v>#N/A</v>
      </c>
      <c r="ME69" s="165" t="e">
        <f t="shared" si="154"/>
        <v>#N/A</v>
      </c>
      <c r="MF69" s="165" t="e">
        <f t="shared" si="144"/>
        <v>#N/A</v>
      </c>
      <c r="MG69" s="165" t="e">
        <f t="shared" si="144"/>
        <v>#N/A</v>
      </c>
      <c r="MH69" s="165" t="e">
        <f t="shared" si="144"/>
        <v>#N/A</v>
      </c>
      <c r="MI69" s="165" t="e">
        <f t="shared" si="144"/>
        <v>#N/A</v>
      </c>
      <c r="MJ69" s="165" t="e">
        <f t="shared" si="144"/>
        <v>#N/A</v>
      </c>
      <c r="MK69" s="165" t="e">
        <f t="shared" si="144"/>
        <v>#N/A</v>
      </c>
      <c r="ML69" s="165" t="e">
        <f t="shared" si="144"/>
        <v>#N/A</v>
      </c>
      <c r="MM69" s="165" t="e">
        <f t="shared" si="144"/>
        <v>#N/A</v>
      </c>
      <c r="MN69" s="165" t="e">
        <f t="shared" si="144"/>
        <v>#N/A</v>
      </c>
      <c r="MO69" s="165" t="e">
        <f t="shared" si="144"/>
        <v>#N/A</v>
      </c>
      <c r="MP69" s="165" t="e">
        <f t="shared" si="144"/>
        <v>#N/A</v>
      </c>
      <c r="MQ69" s="165" t="e">
        <f t="shared" si="144"/>
        <v>#N/A</v>
      </c>
      <c r="MR69" s="165" t="e">
        <f t="shared" si="144"/>
        <v>#N/A</v>
      </c>
      <c r="MS69" s="165" t="e">
        <f t="shared" si="144"/>
        <v>#N/A</v>
      </c>
      <c r="MT69" s="165" t="e">
        <f t="shared" si="144"/>
        <v>#N/A</v>
      </c>
      <c r="MU69" s="165" t="e">
        <f t="shared" si="144"/>
        <v>#N/A</v>
      </c>
      <c r="MV69" s="165" t="e">
        <f t="shared" si="155"/>
        <v>#N/A</v>
      </c>
      <c r="MW69" s="165" t="e">
        <f t="shared" si="155"/>
        <v>#N/A</v>
      </c>
      <c r="MX69" s="165" t="e">
        <f t="shared" si="155"/>
        <v>#N/A</v>
      </c>
      <c r="MY69" s="165" t="e">
        <f t="shared" si="155"/>
        <v>#N/A</v>
      </c>
      <c r="MZ69" s="165" t="e">
        <f t="shared" si="155"/>
        <v>#N/A</v>
      </c>
      <c r="NA69" s="165" t="e">
        <f t="shared" si="155"/>
        <v>#N/A</v>
      </c>
      <c r="NB69" s="165" t="e">
        <f t="shared" si="155"/>
        <v>#N/A</v>
      </c>
      <c r="NC69" s="165" t="e">
        <f t="shared" si="155"/>
        <v>#N/A</v>
      </c>
      <c r="ND69" s="165" t="e">
        <f t="shared" si="155"/>
        <v>#N/A</v>
      </c>
      <c r="NE69" s="165" t="e">
        <f t="shared" si="155"/>
        <v>#N/A</v>
      </c>
      <c r="NF69" s="165" t="e">
        <f t="shared" si="155"/>
        <v>#N/A</v>
      </c>
      <c r="NG69" s="165" t="e">
        <f t="shared" si="155"/>
        <v>#N/A</v>
      </c>
      <c r="NH69" s="165" t="e">
        <f t="shared" si="155"/>
        <v>#N/A</v>
      </c>
      <c r="NI69" s="165" t="e">
        <f t="shared" si="155"/>
        <v>#N/A</v>
      </c>
      <c r="NJ69" s="165" t="e">
        <f t="shared" si="155"/>
        <v>#N/A</v>
      </c>
      <c r="NK69" s="165" t="e">
        <f t="shared" si="155"/>
        <v>#N/A</v>
      </c>
      <c r="NL69" s="165" t="e">
        <f t="shared" si="145"/>
        <v>#N/A</v>
      </c>
      <c r="NM69" s="165" t="e">
        <f t="shared" si="145"/>
        <v>#N/A</v>
      </c>
      <c r="NN69" s="165" t="e">
        <f t="shared" si="145"/>
        <v>#N/A</v>
      </c>
      <c r="NO69" s="165" t="e">
        <f t="shared" si="145"/>
        <v>#N/A</v>
      </c>
      <c r="NP69" s="165" t="e">
        <f t="shared" si="145"/>
        <v>#N/A</v>
      </c>
      <c r="NQ69" s="165" t="e">
        <f t="shared" si="145"/>
        <v>#N/A</v>
      </c>
      <c r="NR69" s="165" t="e">
        <f t="shared" si="145"/>
        <v>#N/A</v>
      </c>
      <c r="NS69" s="165" t="e">
        <f t="shared" si="145"/>
        <v>#N/A</v>
      </c>
      <c r="NT69" s="165" t="e">
        <f t="shared" si="145"/>
        <v>#N/A</v>
      </c>
      <c r="NU69" s="165" t="e">
        <f t="shared" si="145"/>
        <v>#N/A</v>
      </c>
      <c r="NV69" s="165" t="e">
        <f t="shared" si="145"/>
        <v>#N/A</v>
      </c>
      <c r="NW69" s="165" t="e">
        <f t="shared" si="145"/>
        <v>#N/A</v>
      </c>
      <c r="NX69" s="165" t="e">
        <f t="shared" si="145"/>
        <v>#N/A</v>
      </c>
      <c r="NY69" s="165" t="e">
        <f t="shared" si="145"/>
        <v>#N/A</v>
      </c>
      <c r="NZ69" s="165" t="e">
        <f t="shared" si="145"/>
        <v>#N/A</v>
      </c>
      <c r="OA69" s="165" t="e">
        <f t="shared" si="156"/>
        <v>#N/A</v>
      </c>
      <c r="OB69" s="165" t="e">
        <f t="shared" si="156"/>
        <v>#N/A</v>
      </c>
      <c r="OC69" s="165" t="e">
        <f t="shared" si="157"/>
        <v>#N/A</v>
      </c>
      <c r="OD69" s="165" t="e">
        <f t="shared" si="157"/>
        <v>#N/A</v>
      </c>
      <c r="OE69" s="165" t="e">
        <f t="shared" si="157"/>
        <v>#N/A</v>
      </c>
      <c r="OF69" s="165" t="e">
        <f t="shared" si="157"/>
        <v>#N/A</v>
      </c>
      <c r="OG69" s="165" t="e">
        <f t="shared" si="157"/>
        <v>#N/A</v>
      </c>
      <c r="OH69" s="165" t="e">
        <f t="shared" si="157"/>
        <v>#N/A</v>
      </c>
      <c r="OI69" s="165" t="e">
        <f t="shared" si="157"/>
        <v>#N/A</v>
      </c>
      <c r="OJ69" s="165" t="e">
        <f t="shared" si="157"/>
        <v>#N/A</v>
      </c>
      <c r="OK69" s="165" t="e">
        <f t="shared" si="157"/>
        <v>#N/A</v>
      </c>
      <c r="OL69" s="165" t="e">
        <f t="shared" si="157"/>
        <v>#N/A</v>
      </c>
      <c r="OM69" s="165" t="e">
        <f t="shared" si="157"/>
        <v>#N/A</v>
      </c>
      <c r="ON69" s="165" t="e">
        <f t="shared" si="157"/>
        <v>#N/A</v>
      </c>
      <c r="OO69" s="165" t="e">
        <f t="shared" si="157"/>
        <v>#N/A</v>
      </c>
      <c r="OP69" s="165" t="e">
        <f t="shared" si="157"/>
        <v>#N/A</v>
      </c>
      <c r="OQ69" s="165" t="e">
        <f t="shared" si="157"/>
        <v>#N/A</v>
      </c>
      <c r="OR69" s="165" t="e">
        <f t="shared" si="146"/>
        <v>#N/A</v>
      </c>
      <c r="OS69" s="165" t="e">
        <f t="shared" si="146"/>
        <v>#N/A</v>
      </c>
      <c r="OT69" s="165" t="e">
        <f t="shared" si="146"/>
        <v>#N/A</v>
      </c>
      <c r="OU69" s="165" t="e">
        <f t="shared" si="146"/>
        <v>#N/A</v>
      </c>
      <c r="OV69" s="165" t="e">
        <f t="shared" si="146"/>
        <v>#N/A</v>
      </c>
      <c r="OW69" s="165" t="e">
        <f t="shared" si="146"/>
        <v>#N/A</v>
      </c>
      <c r="OX69" s="165" t="e">
        <f t="shared" si="146"/>
        <v>#N/A</v>
      </c>
      <c r="OY69" s="165" t="e">
        <f t="shared" si="146"/>
        <v>#N/A</v>
      </c>
      <c r="OZ69" s="165" t="e">
        <f t="shared" si="146"/>
        <v>#N/A</v>
      </c>
      <c r="PA69" s="165" t="e">
        <f t="shared" si="146"/>
        <v>#N/A</v>
      </c>
      <c r="PB69" s="165" t="e">
        <f t="shared" si="146"/>
        <v>#N/A</v>
      </c>
      <c r="PC69" s="165" t="e">
        <f t="shared" si="146"/>
        <v>#N/A</v>
      </c>
      <c r="PD69" s="165" t="e">
        <f t="shared" si="146"/>
        <v>#N/A</v>
      </c>
      <c r="PE69" s="165" t="e">
        <f t="shared" si="146"/>
        <v>#N/A</v>
      </c>
      <c r="PF69" s="165" t="e">
        <f t="shared" si="146"/>
        <v>#N/A</v>
      </c>
      <c r="PG69" s="165" t="e">
        <f t="shared" si="146"/>
        <v>#N/A</v>
      </c>
      <c r="PH69" s="165" t="e">
        <f t="shared" si="158"/>
        <v>#N/A</v>
      </c>
      <c r="PI69" s="165" t="e">
        <f t="shared" si="158"/>
        <v>#N/A</v>
      </c>
      <c r="PJ69" s="165" t="e">
        <f t="shared" si="158"/>
        <v>#N/A</v>
      </c>
      <c r="PK69" s="165" t="e">
        <f t="shared" si="158"/>
        <v>#N/A</v>
      </c>
      <c r="PL69" s="165" t="e">
        <f t="shared" si="158"/>
        <v>#N/A</v>
      </c>
      <c r="PM69" s="165" t="e">
        <f t="shared" si="158"/>
        <v>#N/A</v>
      </c>
      <c r="PN69" s="165" t="e">
        <f t="shared" si="158"/>
        <v>#N/A</v>
      </c>
      <c r="PO69" s="165" t="e">
        <f t="shared" si="158"/>
        <v>#N/A</v>
      </c>
    </row>
    <row r="70" spans="1:431" hidden="1" x14ac:dyDescent="0.45">
      <c r="A70" s="362"/>
      <c r="B70" s="368" t="str">
        <f>IF($R70="","",ROUND(_xlfn.NORM.INV(ABS(VLOOKUP($T$1,VLookups!$A$43:$B$44,2,FALSE)-B$2),$N70,$R70),0))</f>
        <v/>
      </c>
      <c r="C70" s="374" t="str">
        <f t="shared" ref="C70:C103" si="165">IF(OR(D69="",B70=""),"",WORKDAY(C69,B69,$B$109:$B$150))</f>
        <v/>
      </c>
      <c r="D70" s="375" t="str">
        <f t="shared" ref="D70:D103" si="166">IFERROR(IF(B70="","",WORKDAY(C70,B70-1,$B$109:$B$150)),"")</f>
        <v/>
      </c>
      <c r="E70" s="105"/>
      <c r="F70" s="113"/>
      <c r="G70" s="118" t="str">
        <f t="shared" si="159"/>
        <v/>
      </c>
      <c r="H70" s="91"/>
      <c r="I70" s="118" t="str">
        <f t="shared" si="160"/>
        <v/>
      </c>
      <c r="J70" s="113"/>
      <c r="K70" s="106"/>
      <c r="L70" s="120" t="str">
        <f t="shared" si="147"/>
        <v/>
      </c>
      <c r="M70" s="120" t="str">
        <f t="shared" si="148"/>
        <v/>
      </c>
      <c r="N70" s="71" t="str">
        <f t="shared" si="161"/>
        <v/>
      </c>
      <c r="O70" s="23"/>
      <c r="P70" s="55"/>
      <c r="Q70" s="298"/>
      <c r="R70" s="72" t="str">
        <f>IF(AND(G70&gt;0,H70&gt;0,I70&gt;0),IF(ISBLANK(Q70),IF(ISBLANK(O70),"",(I70-G70)*VLOOKUP(O70,VLookups!$A$4:$B$13,2,FALSE)),Q70),"")</f>
        <v/>
      </c>
      <c r="S70" s="73" t="str">
        <f t="shared" si="149"/>
        <v/>
      </c>
      <c r="T70" s="91"/>
      <c r="U70" s="265" t="str">
        <f>IF(AND(T70&gt;0,H70&gt;0,NOT(R70="")),ABS(VLOOKUP($T$1,VLookups!$A$43:$B$44,2,FALSE)-_xlfn.NORM.DIST(T70,N70,R70,TRUE)),"")</f>
        <v/>
      </c>
      <c r="V70" s="90" t="str">
        <f>IF(AND($G70&gt;0,$H70&gt;0,$I70&gt;0,NOT(ISBLANK($O70))),_xlfn.NORM.INV(ABS(VLOOKUP($T$1,VLookups!$A$43:$B$44,2,FALSE)-V$3),$N70,$R70),"")</f>
        <v/>
      </c>
      <c r="W70" s="89" t="str">
        <f>IF(AND($G70&gt;0,$H70&gt;0,$I70&gt;0,NOT(ISBLANK($O70))),_xlfn.NORM.INV(ABS(VLOOKUP($T$1,VLookups!$A$43:$B$44,2,FALSE)-W$3),$N70,$R70),"")</f>
        <v/>
      </c>
      <c r="X70" s="90" t="str">
        <f>IF(AND($G70&gt;0,$H70&gt;0,$I70&gt;0,NOT(ISBLANK($O70))),_xlfn.NORM.INV(ABS(VLOOKUP($T$1,VLookups!$A$43:$B$44,2,FALSE)-X$3),$N70,$R70),"")</f>
        <v/>
      </c>
      <c r="Y70" s="89" t="str">
        <f>IF(AND($G70&gt;0,$H70&gt;0,$I70&gt;0,NOT(ISBLANK($O70))),_xlfn.NORM.INV(ABS(VLOOKUP($T$1,VLookups!$A$43:$B$44,2,FALSE)-Y$3),$N70,$R70),"")</f>
        <v/>
      </c>
      <c r="Z70" s="90" t="str">
        <f>IF(AND($G70&gt;0,$H70&gt;0,$I70&gt;0,NOT(ISBLANK($O70))),_xlfn.NORM.INV(ABS(VLOOKUP($T$1,VLookups!$A$43:$B$44,2,FALSE)-Z$3),$N70,$R70),"")</f>
        <v/>
      </c>
      <c r="AA70" s="89" t="str">
        <f>IF(AND($G70&gt;0,$H70&gt;0,$I70&gt;0,NOT(ISBLANK($O70))),_xlfn.NORM.INV(ABS(VLOOKUP($T$1,VLookups!$A$43:$B$44,2,FALSE)-AA$3),$N70,$R70),"")</f>
        <v/>
      </c>
      <c r="AB70" s="5"/>
      <c r="AC70" s="164" t="str">
        <f t="shared" si="162"/>
        <v/>
      </c>
      <c r="AD70" s="47" t="str">
        <f t="shared" si="135"/>
        <v/>
      </c>
      <c r="AE70" s="47" t="str">
        <f t="shared" si="135"/>
        <v/>
      </c>
      <c r="AF70" s="47" t="str">
        <f t="shared" si="135"/>
        <v/>
      </c>
      <c r="AG70" s="47" t="str">
        <f t="shared" si="135"/>
        <v/>
      </c>
      <c r="AH70" s="47" t="str">
        <f t="shared" si="135"/>
        <v/>
      </c>
      <c r="AI70" s="47" t="str">
        <f t="shared" si="135"/>
        <v/>
      </c>
      <c r="AJ70" s="47" t="str">
        <f t="shared" si="135"/>
        <v/>
      </c>
      <c r="AK70" s="47" t="str">
        <f t="shared" si="135"/>
        <v/>
      </c>
      <c r="AL70" s="47" t="str">
        <f t="shared" si="135"/>
        <v/>
      </c>
      <c r="AM70" s="47" t="str">
        <f t="shared" si="135"/>
        <v/>
      </c>
      <c r="AN70" s="47" t="str">
        <f t="shared" si="135"/>
        <v/>
      </c>
      <c r="AO70" s="47" t="str">
        <f t="shared" si="135"/>
        <v/>
      </c>
      <c r="AP70" s="47" t="str">
        <f t="shared" si="135"/>
        <v/>
      </c>
      <c r="AQ70" s="47" t="str">
        <f t="shared" si="135"/>
        <v/>
      </c>
      <c r="AR70" s="47" t="str">
        <f t="shared" si="135"/>
        <v/>
      </c>
      <c r="AS70" s="47" t="str">
        <f t="shared" si="135"/>
        <v/>
      </c>
      <c r="AT70" s="47" t="str">
        <f t="shared" si="131"/>
        <v/>
      </c>
      <c r="AU70" s="47" t="str">
        <f t="shared" si="131"/>
        <v/>
      </c>
      <c r="AV70" s="47" t="str">
        <f t="shared" si="131"/>
        <v/>
      </c>
      <c r="AW70" s="47" t="str">
        <f t="shared" si="131"/>
        <v/>
      </c>
      <c r="AX70" s="47" t="str">
        <f t="shared" si="131"/>
        <v/>
      </c>
      <c r="AY70" s="47" t="str">
        <f t="shared" si="131"/>
        <v/>
      </c>
      <c r="AZ70" s="47" t="str">
        <f t="shared" si="131"/>
        <v/>
      </c>
      <c r="BA70" s="47" t="str">
        <f t="shared" si="131"/>
        <v/>
      </c>
      <c r="BB70" s="47" t="str">
        <f t="shared" si="131"/>
        <v/>
      </c>
      <c r="BC70" s="47" t="str">
        <f t="shared" si="131"/>
        <v/>
      </c>
      <c r="BD70" s="47" t="str">
        <f t="shared" si="131"/>
        <v/>
      </c>
      <c r="BE70" s="47" t="str">
        <f t="shared" si="131"/>
        <v/>
      </c>
      <c r="BF70" s="47" t="str">
        <f t="shared" si="131"/>
        <v/>
      </c>
      <c r="BG70" s="47" t="str">
        <f t="shared" si="131"/>
        <v/>
      </c>
      <c r="BH70" s="47" t="str">
        <f t="shared" si="131"/>
        <v/>
      </c>
      <c r="BI70" s="47" t="str">
        <f t="shared" si="132"/>
        <v/>
      </c>
      <c r="BJ70" s="47" t="str">
        <f t="shared" si="132"/>
        <v/>
      </c>
      <c r="BK70" s="47" t="str">
        <f t="shared" si="132"/>
        <v/>
      </c>
      <c r="BL70" s="47" t="str">
        <f t="shared" si="132"/>
        <v/>
      </c>
      <c r="BM70" s="47" t="str">
        <f t="shared" si="132"/>
        <v/>
      </c>
      <c r="BN70" s="47" t="str">
        <f t="shared" si="132"/>
        <v/>
      </c>
      <c r="BO70" s="47" t="str">
        <f t="shared" si="132"/>
        <v/>
      </c>
      <c r="BP70" s="47" t="str">
        <f t="shared" si="132"/>
        <v/>
      </c>
      <c r="BQ70" s="47" t="str">
        <f t="shared" si="132"/>
        <v/>
      </c>
      <c r="BR70" s="47" t="str">
        <f t="shared" si="132"/>
        <v/>
      </c>
      <c r="BS70" s="47" t="str">
        <f t="shared" si="132"/>
        <v/>
      </c>
      <c r="BT70" s="47" t="str">
        <f t="shared" si="132"/>
        <v/>
      </c>
      <c r="BU70" s="47" t="str">
        <f t="shared" si="132"/>
        <v/>
      </c>
      <c r="BV70" s="47" t="str">
        <f t="shared" si="132"/>
        <v/>
      </c>
      <c r="BW70" s="47" t="str">
        <f t="shared" si="132"/>
        <v/>
      </c>
      <c r="BX70" s="47" t="str">
        <f t="shared" si="132"/>
        <v/>
      </c>
      <c r="BY70" s="47" t="str">
        <f t="shared" si="129"/>
        <v/>
      </c>
      <c r="BZ70" s="47" t="str">
        <f t="shared" si="129"/>
        <v/>
      </c>
      <c r="CA70" s="47" t="str">
        <f t="shared" si="129"/>
        <v/>
      </c>
      <c r="CB70" s="47" t="str">
        <f t="shared" si="129"/>
        <v/>
      </c>
      <c r="CC70" s="47" t="str">
        <f t="shared" si="129"/>
        <v/>
      </c>
      <c r="CD70" s="47" t="str">
        <f t="shared" si="129"/>
        <v/>
      </c>
      <c r="CE70" s="47" t="str">
        <f t="shared" si="129"/>
        <v/>
      </c>
      <c r="CF70" s="47" t="str">
        <f t="shared" si="129"/>
        <v/>
      </c>
      <c r="CG70" s="47" t="str">
        <f t="shared" si="129"/>
        <v/>
      </c>
      <c r="CH70" s="47" t="str">
        <f t="shared" si="129"/>
        <v/>
      </c>
      <c r="CI70" s="47" t="str">
        <f t="shared" si="129"/>
        <v/>
      </c>
      <c r="CJ70" s="47" t="str">
        <f t="shared" si="129"/>
        <v/>
      </c>
      <c r="CK70" s="47" t="str">
        <f t="shared" si="129"/>
        <v/>
      </c>
      <c r="CL70" s="47" t="str">
        <f t="shared" si="129"/>
        <v/>
      </c>
      <c r="CM70" s="47" t="str">
        <f t="shared" si="129"/>
        <v/>
      </c>
      <c r="CN70" s="47" t="str">
        <f t="shared" si="133"/>
        <v/>
      </c>
      <c r="CO70" s="47" t="str">
        <f t="shared" si="133"/>
        <v/>
      </c>
      <c r="CP70" s="47" t="str">
        <f t="shared" si="133"/>
        <v/>
      </c>
      <c r="CQ70" s="47" t="str">
        <f t="shared" si="133"/>
        <v/>
      </c>
      <c r="CR70" s="47" t="str">
        <f t="shared" si="133"/>
        <v/>
      </c>
      <c r="CS70" s="47" t="str">
        <f t="shared" si="133"/>
        <v/>
      </c>
      <c r="CT70" s="47" t="str">
        <f t="shared" si="133"/>
        <v/>
      </c>
      <c r="CU70" s="47" t="str">
        <f t="shared" si="133"/>
        <v/>
      </c>
      <c r="CV70" s="47" t="str">
        <f t="shared" si="133"/>
        <v/>
      </c>
      <c r="CW70" s="47" t="str">
        <f t="shared" si="133"/>
        <v/>
      </c>
      <c r="CX70" s="47" t="str">
        <f t="shared" si="133"/>
        <v/>
      </c>
      <c r="CY70" s="47" t="str">
        <f t="shared" si="133"/>
        <v/>
      </c>
      <c r="CZ70" s="47" t="str">
        <f t="shared" si="133"/>
        <v/>
      </c>
      <c r="DA70" s="47" t="str">
        <f t="shared" si="133"/>
        <v/>
      </c>
      <c r="DB70" s="47" t="str">
        <f t="shared" si="133"/>
        <v/>
      </c>
      <c r="DC70" s="47" t="str">
        <f t="shared" si="133"/>
        <v/>
      </c>
      <c r="DD70" s="47" t="str">
        <f t="shared" si="134"/>
        <v/>
      </c>
      <c r="DE70" s="47" t="str">
        <f t="shared" si="134"/>
        <v/>
      </c>
      <c r="DF70" s="47" t="str">
        <f t="shared" si="134"/>
        <v/>
      </c>
      <c r="DG70" s="47" t="str">
        <f t="shared" si="134"/>
        <v/>
      </c>
      <c r="DH70" s="47" t="str">
        <f t="shared" si="134"/>
        <v/>
      </c>
      <c r="DI70" s="47" t="str">
        <f t="shared" si="134"/>
        <v/>
      </c>
      <c r="DJ70" s="47" t="str">
        <f t="shared" si="134"/>
        <v/>
      </c>
      <c r="DK70" s="47" t="str">
        <f t="shared" si="134"/>
        <v/>
      </c>
      <c r="DL70" s="47" t="str">
        <f t="shared" si="134"/>
        <v/>
      </c>
      <c r="DM70" s="47" t="str">
        <f t="shared" si="134"/>
        <v/>
      </c>
      <c r="DN70" s="47" t="str">
        <f t="shared" si="134"/>
        <v/>
      </c>
      <c r="DO70" s="47" t="str">
        <f t="shared" si="134"/>
        <v/>
      </c>
      <c r="DP70" s="47" t="str">
        <f t="shared" si="134"/>
        <v/>
      </c>
      <c r="DQ70" s="47" t="str">
        <f t="shared" si="134"/>
        <v/>
      </c>
      <c r="DR70" s="47" t="str">
        <f t="shared" si="134"/>
        <v/>
      </c>
      <c r="DS70" s="47" t="str">
        <f t="shared" si="134"/>
        <v/>
      </c>
      <c r="DT70" s="47" t="str">
        <f t="shared" si="130"/>
        <v/>
      </c>
      <c r="DU70" s="47" t="str">
        <f t="shared" si="130"/>
        <v/>
      </c>
      <c r="DV70" s="47" t="str">
        <f t="shared" si="130"/>
        <v/>
      </c>
      <c r="DW70" s="47" t="str">
        <f t="shared" si="130"/>
        <v/>
      </c>
      <c r="DX70" s="47" t="str">
        <f t="shared" si="130"/>
        <v/>
      </c>
      <c r="DY70" s="47" t="str">
        <f t="shared" si="130"/>
        <v/>
      </c>
      <c r="DZ70" s="179" t="str">
        <f t="shared" si="163"/>
        <v/>
      </c>
      <c r="EA70" s="47" t="str">
        <f t="shared" ref="EA70:EO86" si="167">IF(ISNONTEXT($AC70),DZ70+$AC70,"")</f>
        <v/>
      </c>
      <c r="EB70" s="47" t="str">
        <f t="shared" si="167"/>
        <v/>
      </c>
      <c r="EC70" s="47" t="str">
        <f t="shared" si="167"/>
        <v/>
      </c>
      <c r="ED70" s="47" t="str">
        <f t="shared" si="167"/>
        <v/>
      </c>
      <c r="EE70" s="47" t="str">
        <f t="shared" si="167"/>
        <v/>
      </c>
      <c r="EF70" s="47" t="str">
        <f t="shared" si="167"/>
        <v/>
      </c>
      <c r="EG70" s="47" t="str">
        <f t="shared" si="167"/>
        <v/>
      </c>
      <c r="EH70" s="47" t="str">
        <f t="shared" si="167"/>
        <v/>
      </c>
      <c r="EI70" s="47" t="str">
        <f t="shared" si="167"/>
        <v/>
      </c>
      <c r="EJ70" s="47" t="str">
        <f t="shared" si="167"/>
        <v/>
      </c>
      <c r="EK70" s="47" t="str">
        <f t="shared" si="167"/>
        <v/>
      </c>
      <c r="EL70" s="47" t="str">
        <f t="shared" si="167"/>
        <v/>
      </c>
      <c r="EM70" s="47" t="str">
        <f t="shared" si="167"/>
        <v/>
      </c>
      <c r="EN70" s="47" t="str">
        <f t="shared" si="167"/>
        <v/>
      </c>
      <c r="EO70" s="47" t="str">
        <f t="shared" si="167"/>
        <v/>
      </c>
      <c r="EP70" s="47" t="str">
        <f t="shared" si="164"/>
        <v/>
      </c>
      <c r="EQ70" s="47" t="str">
        <f t="shared" si="128"/>
        <v/>
      </c>
      <c r="ER70" s="47" t="str">
        <f t="shared" si="128"/>
        <v/>
      </c>
      <c r="ES70" s="47" t="str">
        <f t="shared" si="128"/>
        <v/>
      </c>
      <c r="ET70" s="47" t="str">
        <f t="shared" si="128"/>
        <v/>
      </c>
      <c r="EU70" s="47" t="str">
        <f t="shared" si="128"/>
        <v/>
      </c>
      <c r="EV70" s="47" t="str">
        <f t="shared" si="128"/>
        <v/>
      </c>
      <c r="EW70" s="47" t="str">
        <f t="shared" si="128"/>
        <v/>
      </c>
      <c r="EX70" s="47" t="str">
        <f t="shared" si="128"/>
        <v/>
      </c>
      <c r="EY70" s="47" t="str">
        <f t="shared" si="128"/>
        <v/>
      </c>
      <c r="EZ70" s="47" t="str">
        <f t="shared" si="128"/>
        <v/>
      </c>
      <c r="FA70" s="47" t="str">
        <f t="shared" si="128"/>
        <v/>
      </c>
      <c r="FB70" s="47" t="str">
        <f t="shared" si="128"/>
        <v/>
      </c>
      <c r="FC70" s="47" t="str">
        <f t="shared" si="128"/>
        <v/>
      </c>
      <c r="FD70" s="47" t="str">
        <f t="shared" si="128"/>
        <v/>
      </c>
      <c r="FE70" s="47" t="str">
        <f t="shared" si="126"/>
        <v/>
      </c>
      <c r="FF70" s="47" t="str">
        <f t="shared" si="117"/>
        <v/>
      </c>
      <c r="FG70" s="47" t="str">
        <f t="shared" si="117"/>
        <v/>
      </c>
      <c r="FH70" s="47" t="str">
        <f t="shared" si="117"/>
        <v/>
      </c>
      <c r="FI70" s="47" t="str">
        <f t="shared" si="117"/>
        <v/>
      </c>
      <c r="FJ70" s="47" t="str">
        <f t="shared" si="117"/>
        <v/>
      </c>
      <c r="FK70" s="47" t="str">
        <f t="shared" si="117"/>
        <v/>
      </c>
      <c r="FL70" s="47" t="str">
        <f t="shared" si="117"/>
        <v/>
      </c>
      <c r="FM70" s="47" t="str">
        <f t="shared" si="117"/>
        <v/>
      </c>
      <c r="FN70" s="47" t="str">
        <f t="shared" si="117"/>
        <v/>
      </c>
      <c r="FO70" s="47" t="str">
        <f t="shared" si="117"/>
        <v/>
      </c>
      <c r="FP70" s="47" t="str">
        <f t="shared" si="117"/>
        <v/>
      </c>
      <c r="FQ70" s="47" t="str">
        <f t="shared" si="117"/>
        <v/>
      </c>
      <c r="FR70" s="47" t="str">
        <f t="shared" si="117"/>
        <v/>
      </c>
      <c r="FS70" s="47" t="str">
        <f t="shared" si="117"/>
        <v/>
      </c>
      <c r="FT70" s="47" t="str">
        <f t="shared" si="117"/>
        <v/>
      </c>
      <c r="FU70" s="47" t="str">
        <f t="shared" si="117"/>
        <v/>
      </c>
      <c r="FV70" s="47" t="str">
        <f t="shared" si="150"/>
        <v/>
      </c>
      <c r="FW70" s="47" t="str">
        <f t="shared" si="150"/>
        <v/>
      </c>
      <c r="FX70" s="47" t="str">
        <f t="shared" si="150"/>
        <v/>
      </c>
      <c r="FY70" s="47" t="str">
        <f t="shared" si="150"/>
        <v/>
      </c>
      <c r="FZ70" s="47" t="str">
        <f t="shared" si="150"/>
        <v/>
      </c>
      <c r="GA70" s="47" t="str">
        <f t="shared" si="150"/>
        <v/>
      </c>
      <c r="GB70" s="47" t="str">
        <f t="shared" si="150"/>
        <v/>
      </c>
      <c r="GC70" s="47" t="str">
        <f t="shared" si="137"/>
        <v/>
      </c>
      <c r="GD70" s="47" t="str">
        <f t="shared" si="137"/>
        <v/>
      </c>
      <c r="GE70" s="47" t="str">
        <f t="shared" si="137"/>
        <v/>
      </c>
      <c r="GF70" s="47" t="str">
        <f t="shared" si="137"/>
        <v/>
      </c>
      <c r="GG70" s="47" t="str">
        <f t="shared" si="137"/>
        <v/>
      </c>
      <c r="GH70" s="47" t="str">
        <f t="shared" si="137"/>
        <v/>
      </c>
      <c r="GI70" s="47" t="str">
        <f t="shared" si="137"/>
        <v/>
      </c>
      <c r="GJ70" s="47" t="str">
        <f t="shared" si="137"/>
        <v/>
      </c>
      <c r="GK70" s="47" t="str">
        <f t="shared" si="137"/>
        <v/>
      </c>
      <c r="GL70" s="47" t="str">
        <f t="shared" si="137"/>
        <v/>
      </c>
      <c r="GM70" s="47" t="str">
        <f t="shared" si="137"/>
        <v/>
      </c>
      <c r="GN70" s="47" t="str">
        <f t="shared" si="137"/>
        <v/>
      </c>
      <c r="GO70" s="47" t="str">
        <f t="shared" si="137"/>
        <v/>
      </c>
      <c r="GP70" s="47" t="str">
        <f t="shared" si="137"/>
        <v/>
      </c>
      <c r="GQ70" s="47" t="str">
        <f t="shared" si="137"/>
        <v/>
      </c>
      <c r="GR70" s="47" t="str">
        <f t="shared" si="137"/>
        <v/>
      </c>
      <c r="GS70" s="47" t="str">
        <f t="shared" si="138"/>
        <v/>
      </c>
      <c r="GT70" s="47" t="str">
        <f t="shared" si="138"/>
        <v/>
      </c>
      <c r="GU70" s="47" t="str">
        <f t="shared" si="138"/>
        <v/>
      </c>
      <c r="GV70" s="47" t="str">
        <f t="shared" si="138"/>
        <v/>
      </c>
      <c r="GW70" s="47" t="str">
        <f t="shared" si="138"/>
        <v/>
      </c>
      <c r="GX70" s="47" t="str">
        <f t="shared" si="138"/>
        <v/>
      </c>
      <c r="GY70" s="47" t="str">
        <f t="shared" si="138"/>
        <v/>
      </c>
      <c r="GZ70" s="47" t="str">
        <f t="shared" si="138"/>
        <v/>
      </c>
      <c r="HA70" s="47" t="str">
        <f t="shared" si="138"/>
        <v/>
      </c>
      <c r="HB70" s="47" t="str">
        <f t="shared" si="138"/>
        <v/>
      </c>
      <c r="HC70" s="47" t="str">
        <f t="shared" si="138"/>
        <v/>
      </c>
      <c r="HD70" s="47" t="str">
        <f t="shared" si="138"/>
        <v/>
      </c>
      <c r="HE70" s="47" t="str">
        <f t="shared" si="138"/>
        <v/>
      </c>
      <c r="HF70" s="47" t="str">
        <f t="shared" si="138"/>
        <v/>
      </c>
      <c r="HG70" s="47" t="str">
        <f t="shared" si="138"/>
        <v/>
      </c>
      <c r="HH70" s="47" t="str">
        <f t="shared" si="138"/>
        <v/>
      </c>
      <c r="HI70" s="47" t="str">
        <f t="shared" si="139"/>
        <v/>
      </c>
      <c r="HJ70" s="47" t="str">
        <f t="shared" si="139"/>
        <v/>
      </c>
      <c r="HK70" s="47" t="str">
        <f t="shared" si="139"/>
        <v/>
      </c>
      <c r="HL70" s="47" t="str">
        <f t="shared" si="139"/>
        <v/>
      </c>
      <c r="HM70" s="47" t="str">
        <f t="shared" si="109"/>
        <v/>
      </c>
      <c r="HN70" s="47" t="str">
        <f t="shared" si="109"/>
        <v/>
      </c>
      <c r="HO70" s="47" t="str">
        <f t="shared" si="109"/>
        <v/>
      </c>
      <c r="HP70" s="47" t="str">
        <f t="shared" si="77"/>
        <v/>
      </c>
      <c r="HQ70" s="47" t="str">
        <f t="shared" si="77"/>
        <v/>
      </c>
      <c r="HR70" s="47" t="str">
        <f t="shared" si="46"/>
        <v/>
      </c>
      <c r="HS70" s="47" t="str">
        <f t="shared" si="46"/>
        <v/>
      </c>
      <c r="HT70" s="47" t="str">
        <f t="shared" si="46"/>
        <v/>
      </c>
      <c r="HU70" s="47" t="str">
        <f t="shared" si="46"/>
        <v/>
      </c>
      <c r="HV70" s="47" t="str">
        <f t="shared" si="140"/>
        <v/>
      </c>
      <c r="HW70" s="165" t="e">
        <f t="shared" si="104"/>
        <v>#N/A</v>
      </c>
      <c r="HX70" s="165" t="e">
        <f t="shared" si="104"/>
        <v>#N/A</v>
      </c>
      <c r="HY70" s="165" t="e">
        <f t="shared" si="104"/>
        <v>#N/A</v>
      </c>
      <c r="HZ70" s="165" t="e">
        <f t="shared" si="104"/>
        <v>#N/A</v>
      </c>
      <c r="IA70" s="165" t="e">
        <f t="shared" si="136"/>
        <v>#N/A</v>
      </c>
      <c r="IB70" s="165" t="e">
        <f t="shared" si="136"/>
        <v>#N/A</v>
      </c>
      <c r="IC70" s="165" t="e">
        <f t="shared" si="136"/>
        <v>#N/A</v>
      </c>
      <c r="ID70" s="165" t="e">
        <f t="shared" si="136"/>
        <v>#N/A</v>
      </c>
      <c r="IE70" s="165" t="e">
        <f t="shared" si="136"/>
        <v>#N/A</v>
      </c>
      <c r="IF70" s="165" t="e">
        <f t="shared" si="136"/>
        <v>#N/A</v>
      </c>
      <c r="IG70" s="165" t="e">
        <f t="shared" si="136"/>
        <v>#N/A</v>
      </c>
      <c r="IH70" s="165" t="e">
        <f t="shared" si="136"/>
        <v>#N/A</v>
      </c>
      <c r="II70" s="165" t="e">
        <f t="shared" si="136"/>
        <v>#N/A</v>
      </c>
      <c r="IJ70" s="165" t="e">
        <f t="shared" si="136"/>
        <v>#N/A</v>
      </c>
      <c r="IK70" s="165" t="e">
        <f t="shared" si="136"/>
        <v>#N/A</v>
      </c>
      <c r="IL70" s="165" t="e">
        <f t="shared" si="136"/>
        <v>#N/A</v>
      </c>
      <c r="IM70" s="165" t="e">
        <f t="shared" si="136"/>
        <v>#N/A</v>
      </c>
      <c r="IN70" s="165" t="e">
        <f t="shared" si="136"/>
        <v>#N/A</v>
      </c>
      <c r="IO70" s="165" t="e">
        <f t="shared" si="136"/>
        <v>#N/A</v>
      </c>
      <c r="IP70" s="165" t="e">
        <f t="shared" si="141"/>
        <v>#N/A</v>
      </c>
      <c r="IQ70" s="165" t="e">
        <f t="shared" si="141"/>
        <v>#N/A</v>
      </c>
      <c r="IR70" s="165" t="e">
        <f t="shared" si="141"/>
        <v>#N/A</v>
      </c>
      <c r="IS70" s="165" t="e">
        <f t="shared" si="141"/>
        <v>#N/A</v>
      </c>
      <c r="IT70" s="165" t="e">
        <f t="shared" si="141"/>
        <v>#N/A</v>
      </c>
      <c r="IU70" s="165" t="e">
        <f t="shared" si="141"/>
        <v>#N/A</v>
      </c>
      <c r="IV70" s="165" t="e">
        <f t="shared" si="141"/>
        <v>#N/A</v>
      </c>
      <c r="IW70" s="165" t="e">
        <f t="shared" si="141"/>
        <v>#N/A</v>
      </c>
      <c r="IX70" s="165" t="e">
        <f t="shared" si="141"/>
        <v>#N/A</v>
      </c>
      <c r="IY70" s="165" t="e">
        <f t="shared" si="141"/>
        <v>#N/A</v>
      </c>
      <c r="IZ70" s="165" t="e">
        <f t="shared" si="141"/>
        <v>#N/A</v>
      </c>
      <c r="JA70" s="165" t="e">
        <f t="shared" si="141"/>
        <v>#N/A</v>
      </c>
      <c r="JB70" s="165" t="e">
        <f t="shared" si="141"/>
        <v>#N/A</v>
      </c>
      <c r="JC70" s="165" t="e">
        <f t="shared" si="141"/>
        <v>#N/A</v>
      </c>
      <c r="JD70" s="165" t="e">
        <f t="shared" si="141"/>
        <v>#N/A</v>
      </c>
      <c r="JE70" s="165" t="e">
        <f t="shared" si="151"/>
        <v>#N/A</v>
      </c>
      <c r="JF70" s="165" t="e">
        <f t="shared" si="151"/>
        <v>#N/A</v>
      </c>
      <c r="JG70" s="165" t="e">
        <f t="shared" si="151"/>
        <v>#N/A</v>
      </c>
      <c r="JH70" s="165" t="e">
        <f t="shared" si="151"/>
        <v>#N/A</v>
      </c>
      <c r="JI70" s="165" t="e">
        <f t="shared" si="151"/>
        <v>#N/A</v>
      </c>
      <c r="JJ70" s="165" t="e">
        <f t="shared" si="151"/>
        <v>#N/A</v>
      </c>
      <c r="JK70" s="165" t="e">
        <f t="shared" si="151"/>
        <v>#N/A</v>
      </c>
      <c r="JL70" s="165" t="e">
        <f t="shared" si="151"/>
        <v>#N/A</v>
      </c>
      <c r="JM70" s="165" t="e">
        <f t="shared" si="151"/>
        <v>#N/A</v>
      </c>
      <c r="JN70" s="165" t="e">
        <f t="shared" si="151"/>
        <v>#N/A</v>
      </c>
      <c r="JO70" s="165" t="e">
        <f t="shared" si="151"/>
        <v>#N/A</v>
      </c>
      <c r="JP70" s="165" t="e">
        <f t="shared" si="151"/>
        <v>#N/A</v>
      </c>
      <c r="JQ70" s="165" t="e">
        <f t="shared" si="151"/>
        <v>#N/A</v>
      </c>
      <c r="JR70" s="165" t="e">
        <f t="shared" si="151"/>
        <v>#N/A</v>
      </c>
      <c r="JS70" s="165" t="e">
        <f t="shared" si="151"/>
        <v>#N/A</v>
      </c>
      <c r="JT70" s="165" t="e">
        <f t="shared" si="142"/>
        <v>#N/A</v>
      </c>
      <c r="JU70" s="165" t="e">
        <f t="shared" si="142"/>
        <v>#N/A</v>
      </c>
      <c r="JV70" s="165" t="e">
        <f t="shared" si="142"/>
        <v>#N/A</v>
      </c>
      <c r="JW70" s="165" t="e">
        <f t="shared" si="142"/>
        <v>#N/A</v>
      </c>
      <c r="JX70" s="165" t="e">
        <f t="shared" si="142"/>
        <v>#N/A</v>
      </c>
      <c r="JY70" s="165" t="e">
        <f t="shared" si="142"/>
        <v>#N/A</v>
      </c>
      <c r="JZ70" s="165" t="e">
        <f t="shared" si="142"/>
        <v>#N/A</v>
      </c>
      <c r="KA70" s="165" t="e">
        <f t="shared" si="142"/>
        <v>#N/A</v>
      </c>
      <c r="KB70" s="165" t="e">
        <f t="shared" si="142"/>
        <v>#N/A</v>
      </c>
      <c r="KC70" s="165" t="e">
        <f t="shared" si="142"/>
        <v>#N/A</v>
      </c>
      <c r="KD70" s="165" t="e">
        <f t="shared" si="142"/>
        <v>#N/A</v>
      </c>
      <c r="KE70" s="165" t="e">
        <f t="shared" si="142"/>
        <v>#N/A</v>
      </c>
      <c r="KF70" s="165" t="e">
        <f t="shared" si="142"/>
        <v>#N/A</v>
      </c>
      <c r="KG70" s="165" t="e">
        <f t="shared" si="142"/>
        <v>#N/A</v>
      </c>
      <c r="KH70" s="165" t="e">
        <f t="shared" si="142"/>
        <v>#N/A</v>
      </c>
      <c r="KI70" s="165" t="e">
        <f t="shared" si="142"/>
        <v>#N/A</v>
      </c>
      <c r="KJ70" s="165" t="e">
        <f t="shared" si="152"/>
        <v>#N/A</v>
      </c>
      <c r="KK70" s="165" t="e">
        <f t="shared" si="152"/>
        <v>#N/A</v>
      </c>
      <c r="KL70" s="165" t="e">
        <f t="shared" si="152"/>
        <v>#N/A</v>
      </c>
      <c r="KM70" s="165" t="e">
        <f t="shared" si="152"/>
        <v>#N/A</v>
      </c>
      <c r="KN70" s="165" t="e">
        <f t="shared" si="152"/>
        <v>#N/A</v>
      </c>
      <c r="KO70" s="165" t="e">
        <f t="shared" si="152"/>
        <v>#N/A</v>
      </c>
      <c r="KP70" s="165" t="e">
        <f t="shared" si="152"/>
        <v>#N/A</v>
      </c>
      <c r="KQ70" s="165" t="e">
        <f t="shared" si="152"/>
        <v>#N/A</v>
      </c>
      <c r="KR70" s="165" t="e">
        <f t="shared" si="152"/>
        <v>#N/A</v>
      </c>
      <c r="KS70" s="165" t="e">
        <f t="shared" si="152"/>
        <v>#N/A</v>
      </c>
      <c r="KT70" s="165" t="e">
        <f t="shared" si="152"/>
        <v>#N/A</v>
      </c>
      <c r="KU70" s="165" t="e">
        <f t="shared" si="152"/>
        <v>#N/A</v>
      </c>
      <c r="KV70" s="165" t="e">
        <f t="shared" si="152"/>
        <v>#N/A</v>
      </c>
      <c r="KW70" s="165" t="e">
        <f t="shared" si="152"/>
        <v>#N/A</v>
      </c>
      <c r="KX70" s="165" t="e">
        <f t="shared" si="152"/>
        <v>#N/A</v>
      </c>
      <c r="KY70" s="165" t="e">
        <f t="shared" si="152"/>
        <v>#N/A</v>
      </c>
      <c r="KZ70" s="165" t="e">
        <f t="shared" si="143"/>
        <v>#N/A</v>
      </c>
      <c r="LA70" s="165" t="e">
        <f t="shared" si="143"/>
        <v>#N/A</v>
      </c>
      <c r="LB70" s="165" t="e">
        <f t="shared" si="143"/>
        <v>#N/A</v>
      </c>
      <c r="LC70" s="165" t="e">
        <f t="shared" si="143"/>
        <v>#N/A</v>
      </c>
      <c r="LD70" s="165" t="e">
        <f t="shared" si="143"/>
        <v>#N/A</v>
      </c>
      <c r="LE70" s="165" t="e">
        <f t="shared" si="143"/>
        <v>#N/A</v>
      </c>
      <c r="LF70" s="165" t="e">
        <f t="shared" si="143"/>
        <v>#N/A</v>
      </c>
      <c r="LG70" s="165" t="e">
        <f t="shared" si="143"/>
        <v>#N/A</v>
      </c>
      <c r="LH70" s="165" t="e">
        <f t="shared" si="143"/>
        <v>#N/A</v>
      </c>
      <c r="LI70" s="165" t="e">
        <f t="shared" si="143"/>
        <v>#N/A</v>
      </c>
      <c r="LJ70" s="165" t="e">
        <f t="shared" si="143"/>
        <v>#N/A</v>
      </c>
      <c r="LK70" s="165" t="e">
        <f t="shared" si="143"/>
        <v>#N/A</v>
      </c>
      <c r="LL70" s="165" t="e">
        <f t="shared" si="143"/>
        <v>#N/A</v>
      </c>
      <c r="LM70" s="165" t="e">
        <f t="shared" si="143"/>
        <v>#N/A</v>
      </c>
      <c r="LN70" s="165" t="e">
        <f t="shared" si="143"/>
        <v>#N/A</v>
      </c>
      <c r="LO70" s="165" t="e">
        <f t="shared" si="153"/>
        <v>#N/A</v>
      </c>
      <c r="LP70" s="165" t="e">
        <f t="shared" si="153"/>
        <v>#N/A</v>
      </c>
      <c r="LQ70" s="165" t="e">
        <f t="shared" si="154"/>
        <v>#N/A</v>
      </c>
      <c r="LR70" s="165" t="e">
        <f t="shared" si="154"/>
        <v>#N/A</v>
      </c>
      <c r="LS70" s="165" t="e">
        <f t="shared" si="154"/>
        <v>#N/A</v>
      </c>
      <c r="LT70" s="165" t="e">
        <f t="shared" si="154"/>
        <v>#N/A</v>
      </c>
      <c r="LU70" s="165" t="e">
        <f t="shared" si="154"/>
        <v>#N/A</v>
      </c>
      <c r="LV70" s="165" t="e">
        <f t="shared" si="154"/>
        <v>#N/A</v>
      </c>
      <c r="LW70" s="165" t="e">
        <f t="shared" si="154"/>
        <v>#N/A</v>
      </c>
      <c r="LX70" s="165" t="e">
        <f t="shared" si="154"/>
        <v>#N/A</v>
      </c>
      <c r="LY70" s="165" t="e">
        <f t="shared" si="154"/>
        <v>#N/A</v>
      </c>
      <c r="LZ70" s="165" t="e">
        <f t="shared" si="154"/>
        <v>#N/A</v>
      </c>
      <c r="MA70" s="165" t="e">
        <f t="shared" si="154"/>
        <v>#N/A</v>
      </c>
      <c r="MB70" s="165" t="e">
        <f t="shared" si="154"/>
        <v>#N/A</v>
      </c>
      <c r="MC70" s="165" t="e">
        <f t="shared" si="154"/>
        <v>#N/A</v>
      </c>
      <c r="MD70" s="165" t="e">
        <f t="shared" si="154"/>
        <v>#N/A</v>
      </c>
      <c r="ME70" s="165" t="e">
        <f t="shared" si="154"/>
        <v>#N/A</v>
      </c>
      <c r="MF70" s="165" t="e">
        <f t="shared" si="144"/>
        <v>#N/A</v>
      </c>
      <c r="MG70" s="165" t="e">
        <f t="shared" si="144"/>
        <v>#N/A</v>
      </c>
      <c r="MH70" s="165" t="e">
        <f t="shared" si="144"/>
        <v>#N/A</v>
      </c>
      <c r="MI70" s="165" t="e">
        <f t="shared" si="144"/>
        <v>#N/A</v>
      </c>
      <c r="MJ70" s="165" t="e">
        <f t="shared" si="144"/>
        <v>#N/A</v>
      </c>
      <c r="MK70" s="165" t="e">
        <f t="shared" si="144"/>
        <v>#N/A</v>
      </c>
      <c r="ML70" s="165" t="e">
        <f t="shared" si="144"/>
        <v>#N/A</v>
      </c>
      <c r="MM70" s="165" t="e">
        <f t="shared" si="144"/>
        <v>#N/A</v>
      </c>
      <c r="MN70" s="165" t="e">
        <f t="shared" si="144"/>
        <v>#N/A</v>
      </c>
      <c r="MO70" s="165" t="e">
        <f t="shared" si="144"/>
        <v>#N/A</v>
      </c>
      <c r="MP70" s="165" t="e">
        <f t="shared" si="144"/>
        <v>#N/A</v>
      </c>
      <c r="MQ70" s="165" t="e">
        <f t="shared" si="144"/>
        <v>#N/A</v>
      </c>
      <c r="MR70" s="165" t="e">
        <f t="shared" si="144"/>
        <v>#N/A</v>
      </c>
      <c r="MS70" s="165" t="e">
        <f t="shared" si="144"/>
        <v>#N/A</v>
      </c>
      <c r="MT70" s="165" t="e">
        <f t="shared" si="144"/>
        <v>#N/A</v>
      </c>
      <c r="MU70" s="165" t="e">
        <f t="shared" si="144"/>
        <v>#N/A</v>
      </c>
      <c r="MV70" s="165" t="e">
        <f t="shared" si="155"/>
        <v>#N/A</v>
      </c>
      <c r="MW70" s="165" t="e">
        <f t="shared" si="155"/>
        <v>#N/A</v>
      </c>
      <c r="MX70" s="165" t="e">
        <f t="shared" si="155"/>
        <v>#N/A</v>
      </c>
      <c r="MY70" s="165" t="e">
        <f t="shared" si="155"/>
        <v>#N/A</v>
      </c>
      <c r="MZ70" s="165" t="e">
        <f t="shared" si="155"/>
        <v>#N/A</v>
      </c>
      <c r="NA70" s="165" t="e">
        <f t="shared" si="155"/>
        <v>#N/A</v>
      </c>
      <c r="NB70" s="165" t="e">
        <f t="shared" si="155"/>
        <v>#N/A</v>
      </c>
      <c r="NC70" s="165" t="e">
        <f t="shared" si="155"/>
        <v>#N/A</v>
      </c>
      <c r="ND70" s="165" t="e">
        <f t="shared" si="155"/>
        <v>#N/A</v>
      </c>
      <c r="NE70" s="165" t="e">
        <f t="shared" si="155"/>
        <v>#N/A</v>
      </c>
      <c r="NF70" s="165" t="e">
        <f t="shared" si="155"/>
        <v>#N/A</v>
      </c>
      <c r="NG70" s="165" t="e">
        <f t="shared" si="155"/>
        <v>#N/A</v>
      </c>
      <c r="NH70" s="165" t="e">
        <f t="shared" si="155"/>
        <v>#N/A</v>
      </c>
      <c r="NI70" s="165" t="e">
        <f t="shared" si="155"/>
        <v>#N/A</v>
      </c>
      <c r="NJ70" s="165" t="e">
        <f t="shared" si="155"/>
        <v>#N/A</v>
      </c>
      <c r="NK70" s="165" t="e">
        <f t="shared" si="155"/>
        <v>#N/A</v>
      </c>
      <c r="NL70" s="165" t="e">
        <f t="shared" si="145"/>
        <v>#N/A</v>
      </c>
      <c r="NM70" s="165" t="e">
        <f t="shared" si="145"/>
        <v>#N/A</v>
      </c>
      <c r="NN70" s="165" t="e">
        <f t="shared" si="145"/>
        <v>#N/A</v>
      </c>
      <c r="NO70" s="165" t="e">
        <f t="shared" si="145"/>
        <v>#N/A</v>
      </c>
      <c r="NP70" s="165" t="e">
        <f t="shared" si="145"/>
        <v>#N/A</v>
      </c>
      <c r="NQ70" s="165" t="e">
        <f t="shared" si="145"/>
        <v>#N/A</v>
      </c>
      <c r="NR70" s="165" t="e">
        <f t="shared" si="145"/>
        <v>#N/A</v>
      </c>
      <c r="NS70" s="165" t="e">
        <f t="shared" si="145"/>
        <v>#N/A</v>
      </c>
      <c r="NT70" s="165" t="e">
        <f t="shared" si="145"/>
        <v>#N/A</v>
      </c>
      <c r="NU70" s="165" t="e">
        <f t="shared" si="145"/>
        <v>#N/A</v>
      </c>
      <c r="NV70" s="165" t="e">
        <f t="shared" si="145"/>
        <v>#N/A</v>
      </c>
      <c r="NW70" s="165" t="e">
        <f t="shared" si="145"/>
        <v>#N/A</v>
      </c>
      <c r="NX70" s="165" t="e">
        <f t="shared" si="145"/>
        <v>#N/A</v>
      </c>
      <c r="NY70" s="165" t="e">
        <f t="shared" si="145"/>
        <v>#N/A</v>
      </c>
      <c r="NZ70" s="165" t="e">
        <f t="shared" si="145"/>
        <v>#N/A</v>
      </c>
      <c r="OA70" s="165" t="e">
        <f t="shared" si="156"/>
        <v>#N/A</v>
      </c>
      <c r="OB70" s="165" t="e">
        <f t="shared" si="156"/>
        <v>#N/A</v>
      </c>
      <c r="OC70" s="165" t="e">
        <f t="shared" si="157"/>
        <v>#N/A</v>
      </c>
      <c r="OD70" s="165" t="e">
        <f t="shared" si="157"/>
        <v>#N/A</v>
      </c>
      <c r="OE70" s="165" t="e">
        <f t="shared" si="157"/>
        <v>#N/A</v>
      </c>
      <c r="OF70" s="165" t="e">
        <f t="shared" si="157"/>
        <v>#N/A</v>
      </c>
      <c r="OG70" s="165" t="e">
        <f t="shared" si="157"/>
        <v>#N/A</v>
      </c>
      <c r="OH70" s="165" t="e">
        <f t="shared" si="157"/>
        <v>#N/A</v>
      </c>
      <c r="OI70" s="165" t="e">
        <f t="shared" si="157"/>
        <v>#N/A</v>
      </c>
      <c r="OJ70" s="165" t="e">
        <f t="shared" si="157"/>
        <v>#N/A</v>
      </c>
      <c r="OK70" s="165" t="e">
        <f t="shared" si="157"/>
        <v>#N/A</v>
      </c>
      <c r="OL70" s="165" t="e">
        <f t="shared" si="157"/>
        <v>#N/A</v>
      </c>
      <c r="OM70" s="165" t="e">
        <f t="shared" si="157"/>
        <v>#N/A</v>
      </c>
      <c r="ON70" s="165" t="e">
        <f t="shared" si="157"/>
        <v>#N/A</v>
      </c>
      <c r="OO70" s="165" t="e">
        <f t="shared" si="157"/>
        <v>#N/A</v>
      </c>
      <c r="OP70" s="165" t="e">
        <f t="shared" si="157"/>
        <v>#N/A</v>
      </c>
      <c r="OQ70" s="165" t="e">
        <f t="shared" si="157"/>
        <v>#N/A</v>
      </c>
      <c r="OR70" s="165" t="e">
        <f t="shared" si="146"/>
        <v>#N/A</v>
      </c>
      <c r="OS70" s="165" t="e">
        <f t="shared" si="146"/>
        <v>#N/A</v>
      </c>
      <c r="OT70" s="165" t="e">
        <f t="shared" si="146"/>
        <v>#N/A</v>
      </c>
      <c r="OU70" s="165" t="e">
        <f t="shared" si="146"/>
        <v>#N/A</v>
      </c>
      <c r="OV70" s="165" t="e">
        <f t="shared" si="146"/>
        <v>#N/A</v>
      </c>
      <c r="OW70" s="165" t="e">
        <f t="shared" si="146"/>
        <v>#N/A</v>
      </c>
      <c r="OX70" s="165" t="e">
        <f t="shared" si="146"/>
        <v>#N/A</v>
      </c>
      <c r="OY70" s="165" t="e">
        <f t="shared" si="146"/>
        <v>#N/A</v>
      </c>
      <c r="OZ70" s="165" t="e">
        <f t="shared" si="146"/>
        <v>#N/A</v>
      </c>
      <c r="PA70" s="165" t="e">
        <f t="shared" si="146"/>
        <v>#N/A</v>
      </c>
      <c r="PB70" s="165" t="e">
        <f t="shared" si="146"/>
        <v>#N/A</v>
      </c>
      <c r="PC70" s="165" t="e">
        <f t="shared" si="146"/>
        <v>#N/A</v>
      </c>
      <c r="PD70" s="165" t="e">
        <f t="shared" si="146"/>
        <v>#N/A</v>
      </c>
      <c r="PE70" s="165" t="e">
        <f t="shared" si="146"/>
        <v>#N/A</v>
      </c>
      <c r="PF70" s="165" t="e">
        <f t="shared" si="146"/>
        <v>#N/A</v>
      </c>
      <c r="PG70" s="165" t="e">
        <f t="shared" si="146"/>
        <v>#N/A</v>
      </c>
      <c r="PH70" s="165" t="e">
        <f t="shared" si="158"/>
        <v>#N/A</v>
      </c>
      <c r="PI70" s="165" t="e">
        <f t="shared" si="158"/>
        <v>#N/A</v>
      </c>
      <c r="PJ70" s="165" t="e">
        <f t="shared" si="158"/>
        <v>#N/A</v>
      </c>
      <c r="PK70" s="165" t="e">
        <f t="shared" si="158"/>
        <v>#N/A</v>
      </c>
      <c r="PL70" s="165" t="e">
        <f t="shared" si="158"/>
        <v>#N/A</v>
      </c>
      <c r="PM70" s="165" t="e">
        <f t="shared" si="158"/>
        <v>#N/A</v>
      </c>
      <c r="PN70" s="165" t="e">
        <f t="shared" si="158"/>
        <v>#N/A</v>
      </c>
      <c r="PO70" s="165" t="e">
        <f t="shared" si="158"/>
        <v>#N/A</v>
      </c>
    </row>
    <row r="71" spans="1:431" hidden="1" x14ac:dyDescent="0.45">
      <c r="A71" s="362"/>
      <c r="B71" s="368" t="str">
        <f>IF($R71="","",ROUND(_xlfn.NORM.INV(ABS(VLOOKUP($T$1,VLookups!$A$43:$B$44,2,FALSE)-B$2),$N71,$R71),0))</f>
        <v/>
      </c>
      <c r="C71" s="374" t="str">
        <f t="shared" si="165"/>
        <v/>
      </c>
      <c r="D71" s="375" t="str">
        <f t="shared" si="166"/>
        <v/>
      </c>
      <c r="E71" s="105"/>
      <c r="F71" s="113"/>
      <c r="G71" s="118" t="str">
        <f t="shared" si="159"/>
        <v/>
      </c>
      <c r="H71" s="91"/>
      <c r="I71" s="118" t="str">
        <f t="shared" si="160"/>
        <v/>
      </c>
      <c r="J71" s="113"/>
      <c r="K71" s="106"/>
      <c r="L71" s="120" t="str">
        <f t="shared" si="147"/>
        <v/>
      </c>
      <c r="M71" s="120" t="str">
        <f t="shared" si="148"/>
        <v/>
      </c>
      <c r="N71" s="71" t="str">
        <f t="shared" si="161"/>
        <v/>
      </c>
      <c r="O71" s="23"/>
      <c r="P71" s="55"/>
      <c r="Q71" s="298"/>
      <c r="R71" s="72" t="str">
        <f>IF(AND(G71&gt;0,H71&gt;0,I71&gt;0),IF(ISBLANK(Q71),IF(ISBLANK(O71),"",(I71-G71)*VLOOKUP(O71,VLookups!$A$4:$B$13,2,FALSE)),Q71),"")</f>
        <v/>
      </c>
      <c r="S71" s="73" t="str">
        <f t="shared" si="149"/>
        <v/>
      </c>
      <c r="T71" s="91"/>
      <c r="U71" s="265" t="str">
        <f>IF(AND(T71&gt;0,H71&gt;0,NOT(R71="")),ABS(VLOOKUP($T$1,VLookups!$A$43:$B$44,2,FALSE)-_xlfn.NORM.DIST(T71,N71,R71,TRUE)),"")</f>
        <v/>
      </c>
      <c r="V71" s="90" t="str">
        <f>IF(AND($G71&gt;0,$H71&gt;0,$I71&gt;0,NOT(ISBLANK($O71))),_xlfn.NORM.INV(ABS(VLOOKUP($T$1,VLookups!$A$43:$B$44,2,FALSE)-V$3),$N71,$R71),"")</f>
        <v/>
      </c>
      <c r="W71" s="89" t="str">
        <f>IF(AND($G71&gt;0,$H71&gt;0,$I71&gt;0,NOT(ISBLANK($O71))),_xlfn.NORM.INV(ABS(VLOOKUP($T$1,VLookups!$A$43:$B$44,2,FALSE)-W$3),$N71,$R71),"")</f>
        <v/>
      </c>
      <c r="X71" s="90" t="str">
        <f>IF(AND($G71&gt;0,$H71&gt;0,$I71&gt;0,NOT(ISBLANK($O71))),_xlfn.NORM.INV(ABS(VLOOKUP($T$1,VLookups!$A$43:$B$44,2,FALSE)-X$3),$N71,$R71),"")</f>
        <v/>
      </c>
      <c r="Y71" s="89" t="str">
        <f>IF(AND($G71&gt;0,$H71&gt;0,$I71&gt;0,NOT(ISBLANK($O71))),_xlfn.NORM.INV(ABS(VLOOKUP($T$1,VLookups!$A$43:$B$44,2,FALSE)-Y$3),$N71,$R71),"")</f>
        <v/>
      </c>
      <c r="Z71" s="90" t="str">
        <f>IF(AND($G71&gt;0,$H71&gt;0,$I71&gt;0,NOT(ISBLANK($O71))),_xlfn.NORM.INV(ABS(VLOOKUP($T$1,VLookups!$A$43:$B$44,2,FALSE)-Z$3),$N71,$R71),"")</f>
        <v/>
      </c>
      <c r="AA71" s="89" t="str">
        <f>IF(AND($G71&gt;0,$H71&gt;0,$I71&gt;0,NOT(ISBLANK($O71))),_xlfn.NORM.INV(ABS(VLOOKUP($T$1,VLookups!$A$43:$B$44,2,FALSE)-AA$3),$N71,$R71),"")</f>
        <v/>
      </c>
      <c r="AB71" s="5"/>
      <c r="AC71" s="164" t="str">
        <f t="shared" si="162"/>
        <v/>
      </c>
      <c r="AD71" s="47" t="str">
        <f t="shared" si="135"/>
        <v/>
      </c>
      <c r="AE71" s="47" t="str">
        <f t="shared" si="135"/>
        <v/>
      </c>
      <c r="AF71" s="47" t="str">
        <f t="shared" si="135"/>
        <v/>
      </c>
      <c r="AG71" s="47" t="str">
        <f t="shared" si="135"/>
        <v/>
      </c>
      <c r="AH71" s="47" t="str">
        <f t="shared" si="135"/>
        <v/>
      </c>
      <c r="AI71" s="47" t="str">
        <f t="shared" si="135"/>
        <v/>
      </c>
      <c r="AJ71" s="47" t="str">
        <f t="shared" si="135"/>
        <v/>
      </c>
      <c r="AK71" s="47" t="str">
        <f t="shared" si="135"/>
        <v/>
      </c>
      <c r="AL71" s="47" t="str">
        <f t="shared" si="135"/>
        <v/>
      </c>
      <c r="AM71" s="47" t="str">
        <f t="shared" si="135"/>
        <v/>
      </c>
      <c r="AN71" s="47" t="str">
        <f t="shared" si="135"/>
        <v/>
      </c>
      <c r="AO71" s="47" t="str">
        <f t="shared" si="135"/>
        <v/>
      </c>
      <c r="AP71" s="47" t="str">
        <f t="shared" si="135"/>
        <v/>
      </c>
      <c r="AQ71" s="47" t="str">
        <f t="shared" si="135"/>
        <v/>
      </c>
      <c r="AR71" s="47" t="str">
        <f t="shared" si="135"/>
        <v/>
      </c>
      <c r="AS71" s="47" t="str">
        <f t="shared" si="135"/>
        <v/>
      </c>
      <c r="AT71" s="47" t="str">
        <f t="shared" si="131"/>
        <v/>
      </c>
      <c r="AU71" s="47" t="str">
        <f t="shared" si="131"/>
        <v/>
      </c>
      <c r="AV71" s="47" t="str">
        <f t="shared" si="131"/>
        <v/>
      </c>
      <c r="AW71" s="47" t="str">
        <f t="shared" si="131"/>
        <v/>
      </c>
      <c r="AX71" s="47" t="str">
        <f t="shared" si="131"/>
        <v/>
      </c>
      <c r="AY71" s="47" t="str">
        <f t="shared" si="131"/>
        <v/>
      </c>
      <c r="AZ71" s="47" t="str">
        <f t="shared" si="131"/>
        <v/>
      </c>
      <c r="BA71" s="47" t="str">
        <f t="shared" si="131"/>
        <v/>
      </c>
      <c r="BB71" s="47" t="str">
        <f t="shared" si="131"/>
        <v/>
      </c>
      <c r="BC71" s="47" t="str">
        <f t="shared" si="131"/>
        <v/>
      </c>
      <c r="BD71" s="47" t="str">
        <f t="shared" si="131"/>
        <v/>
      </c>
      <c r="BE71" s="47" t="str">
        <f t="shared" si="131"/>
        <v/>
      </c>
      <c r="BF71" s="47" t="str">
        <f t="shared" si="131"/>
        <v/>
      </c>
      <c r="BG71" s="47" t="str">
        <f t="shared" si="131"/>
        <v/>
      </c>
      <c r="BH71" s="47" t="str">
        <f t="shared" si="131"/>
        <v/>
      </c>
      <c r="BI71" s="47" t="str">
        <f t="shared" si="132"/>
        <v/>
      </c>
      <c r="BJ71" s="47" t="str">
        <f t="shared" si="132"/>
        <v/>
      </c>
      <c r="BK71" s="47" t="str">
        <f t="shared" si="132"/>
        <v/>
      </c>
      <c r="BL71" s="47" t="str">
        <f t="shared" si="132"/>
        <v/>
      </c>
      <c r="BM71" s="47" t="str">
        <f t="shared" si="132"/>
        <v/>
      </c>
      <c r="BN71" s="47" t="str">
        <f t="shared" si="132"/>
        <v/>
      </c>
      <c r="BO71" s="47" t="str">
        <f t="shared" si="132"/>
        <v/>
      </c>
      <c r="BP71" s="47" t="str">
        <f t="shared" si="132"/>
        <v/>
      </c>
      <c r="BQ71" s="47" t="str">
        <f t="shared" si="132"/>
        <v/>
      </c>
      <c r="BR71" s="47" t="str">
        <f t="shared" si="132"/>
        <v/>
      </c>
      <c r="BS71" s="47" t="str">
        <f t="shared" si="132"/>
        <v/>
      </c>
      <c r="BT71" s="47" t="str">
        <f t="shared" si="132"/>
        <v/>
      </c>
      <c r="BU71" s="47" t="str">
        <f t="shared" si="132"/>
        <v/>
      </c>
      <c r="BV71" s="47" t="str">
        <f t="shared" si="132"/>
        <v/>
      </c>
      <c r="BW71" s="47" t="str">
        <f t="shared" si="132"/>
        <v/>
      </c>
      <c r="BX71" s="47" t="str">
        <f t="shared" ref="BX71:CM86" si="168">IF(ISNONTEXT($AC71),BY71-$AC71,"")</f>
        <v/>
      </c>
      <c r="BY71" s="47" t="str">
        <f t="shared" si="168"/>
        <v/>
      </c>
      <c r="BZ71" s="47" t="str">
        <f t="shared" si="168"/>
        <v/>
      </c>
      <c r="CA71" s="47" t="str">
        <f t="shared" si="168"/>
        <v/>
      </c>
      <c r="CB71" s="47" t="str">
        <f t="shared" si="168"/>
        <v/>
      </c>
      <c r="CC71" s="47" t="str">
        <f t="shared" si="168"/>
        <v/>
      </c>
      <c r="CD71" s="47" t="str">
        <f t="shared" si="168"/>
        <v/>
      </c>
      <c r="CE71" s="47" t="str">
        <f t="shared" si="168"/>
        <v/>
      </c>
      <c r="CF71" s="47" t="str">
        <f t="shared" si="168"/>
        <v/>
      </c>
      <c r="CG71" s="47" t="str">
        <f t="shared" si="168"/>
        <v/>
      </c>
      <c r="CH71" s="47" t="str">
        <f t="shared" si="168"/>
        <v/>
      </c>
      <c r="CI71" s="47" t="str">
        <f t="shared" si="168"/>
        <v/>
      </c>
      <c r="CJ71" s="47" t="str">
        <f t="shared" si="168"/>
        <v/>
      </c>
      <c r="CK71" s="47" t="str">
        <f t="shared" si="168"/>
        <v/>
      </c>
      <c r="CL71" s="47" t="str">
        <f t="shared" si="168"/>
        <v/>
      </c>
      <c r="CM71" s="47" t="str">
        <f t="shared" si="168"/>
        <v/>
      </c>
      <c r="CN71" s="47" t="str">
        <f t="shared" si="133"/>
        <v/>
      </c>
      <c r="CO71" s="47" t="str">
        <f t="shared" si="133"/>
        <v/>
      </c>
      <c r="CP71" s="47" t="str">
        <f t="shared" si="133"/>
        <v/>
      </c>
      <c r="CQ71" s="47" t="str">
        <f t="shared" si="133"/>
        <v/>
      </c>
      <c r="CR71" s="47" t="str">
        <f t="shared" si="133"/>
        <v/>
      </c>
      <c r="CS71" s="47" t="str">
        <f t="shared" si="133"/>
        <v/>
      </c>
      <c r="CT71" s="47" t="str">
        <f t="shared" si="133"/>
        <v/>
      </c>
      <c r="CU71" s="47" t="str">
        <f t="shared" si="133"/>
        <v/>
      </c>
      <c r="CV71" s="47" t="str">
        <f t="shared" si="133"/>
        <v/>
      </c>
      <c r="CW71" s="47" t="str">
        <f t="shared" si="133"/>
        <v/>
      </c>
      <c r="CX71" s="47" t="str">
        <f t="shared" si="133"/>
        <v/>
      </c>
      <c r="CY71" s="47" t="str">
        <f t="shared" si="133"/>
        <v/>
      </c>
      <c r="CZ71" s="47" t="str">
        <f t="shared" si="133"/>
        <v/>
      </c>
      <c r="DA71" s="47" t="str">
        <f t="shared" si="133"/>
        <v/>
      </c>
      <c r="DB71" s="47" t="str">
        <f t="shared" si="133"/>
        <v/>
      </c>
      <c r="DC71" s="47" t="str">
        <f t="shared" ref="DC71:DR86" si="169">IF(ISNONTEXT($AC71),DD71-$AC71,"")</f>
        <v/>
      </c>
      <c r="DD71" s="47" t="str">
        <f t="shared" si="169"/>
        <v/>
      </c>
      <c r="DE71" s="47" t="str">
        <f t="shared" si="169"/>
        <v/>
      </c>
      <c r="DF71" s="47" t="str">
        <f t="shared" si="169"/>
        <v/>
      </c>
      <c r="DG71" s="47" t="str">
        <f t="shared" si="169"/>
        <v/>
      </c>
      <c r="DH71" s="47" t="str">
        <f t="shared" si="169"/>
        <v/>
      </c>
      <c r="DI71" s="47" t="str">
        <f t="shared" si="169"/>
        <v/>
      </c>
      <c r="DJ71" s="47" t="str">
        <f t="shared" si="169"/>
        <v/>
      </c>
      <c r="DK71" s="47" t="str">
        <f t="shared" si="169"/>
        <v/>
      </c>
      <c r="DL71" s="47" t="str">
        <f t="shared" si="169"/>
        <v/>
      </c>
      <c r="DM71" s="47" t="str">
        <f t="shared" si="169"/>
        <v/>
      </c>
      <c r="DN71" s="47" t="str">
        <f t="shared" si="169"/>
        <v/>
      </c>
      <c r="DO71" s="47" t="str">
        <f t="shared" si="169"/>
        <v/>
      </c>
      <c r="DP71" s="47" t="str">
        <f t="shared" si="169"/>
        <v/>
      </c>
      <c r="DQ71" s="47" t="str">
        <f t="shared" si="169"/>
        <v/>
      </c>
      <c r="DR71" s="47" t="str">
        <f t="shared" si="169"/>
        <v/>
      </c>
      <c r="DS71" s="47" t="str">
        <f t="shared" si="134"/>
        <v/>
      </c>
      <c r="DT71" s="47" t="str">
        <f t="shared" ref="DT71:DY71" si="170">IF(ISNONTEXT($AC71),DU71-$AC71,"")</f>
        <v/>
      </c>
      <c r="DU71" s="47" t="str">
        <f t="shared" si="170"/>
        <v/>
      </c>
      <c r="DV71" s="47" t="str">
        <f t="shared" si="170"/>
        <v/>
      </c>
      <c r="DW71" s="47" t="str">
        <f t="shared" si="170"/>
        <v/>
      </c>
      <c r="DX71" s="47" t="str">
        <f t="shared" si="170"/>
        <v/>
      </c>
      <c r="DY71" s="47" t="str">
        <f t="shared" si="170"/>
        <v/>
      </c>
      <c r="DZ71" s="179" t="str">
        <f t="shared" si="163"/>
        <v/>
      </c>
      <c r="EA71" s="47" t="str">
        <f t="shared" si="167"/>
        <v/>
      </c>
      <c r="EB71" s="47" t="str">
        <f t="shared" si="167"/>
        <v/>
      </c>
      <c r="EC71" s="47" t="str">
        <f t="shared" si="167"/>
        <v/>
      </c>
      <c r="ED71" s="47" t="str">
        <f t="shared" si="167"/>
        <v/>
      </c>
      <c r="EE71" s="47" t="str">
        <f t="shared" si="167"/>
        <v/>
      </c>
      <c r="EF71" s="47" t="str">
        <f t="shared" si="167"/>
        <v/>
      </c>
      <c r="EG71" s="47" t="str">
        <f t="shared" si="167"/>
        <v/>
      </c>
      <c r="EH71" s="47" t="str">
        <f t="shared" si="167"/>
        <v/>
      </c>
      <c r="EI71" s="47" t="str">
        <f t="shared" si="167"/>
        <v/>
      </c>
      <c r="EJ71" s="47" t="str">
        <f t="shared" si="167"/>
        <v/>
      </c>
      <c r="EK71" s="47" t="str">
        <f t="shared" si="167"/>
        <v/>
      </c>
      <c r="EL71" s="47" t="str">
        <f t="shared" si="167"/>
        <v/>
      </c>
      <c r="EM71" s="47" t="str">
        <f t="shared" si="167"/>
        <v/>
      </c>
      <c r="EN71" s="47" t="str">
        <f t="shared" si="167"/>
        <v/>
      </c>
      <c r="EO71" s="47" t="str">
        <f t="shared" si="167"/>
        <v/>
      </c>
      <c r="EP71" s="47" t="str">
        <f t="shared" si="164"/>
        <v/>
      </c>
      <c r="EQ71" s="47" t="str">
        <f t="shared" si="128"/>
        <v/>
      </c>
      <c r="ER71" s="47" t="str">
        <f t="shared" si="128"/>
        <v/>
      </c>
      <c r="ES71" s="47" t="str">
        <f t="shared" si="128"/>
        <v/>
      </c>
      <c r="ET71" s="47" t="str">
        <f t="shared" si="128"/>
        <v/>
      </c>
      <c r="EU71" s="47" t="str">
        <f t="shared" si="128"/>
        <v/>
      </c>
      <c r="EV71" s="47" t="str">
        <f t="shared" si="128"/>
        <v/>
      </c>
      <c r="EW71" s="47" t="str">
        <f t="shared" si="128"/>
        <v/>
      </c>
      <c r="EX71" s="47" t="str">
        <f t="shared" si="128"/>
        <v/>
      </c>
      <c r="EY71" s="47" t="str">
        <f t="shared" si="128"/>
        <v/>
      </c>
      <c r="EZ71" s="47" t="str">
        <f t="shared" si="128"/>
        <v/>
      </c>
      <c r="FA71" s="47" t="str">
        <f t="shared" si="128"/>
        <v/>
      </c>
      <c r="FB71" s="47" t="str">
        <f t="shared" si="128"/>
        <v/>
      </c>
      <c r="FC71" s="47" t="str">
        <f t="shared" si="128"/>
        <v/>
      </c>
      <c r="FD71" s="47" t="str">
        <f t="shared" si="128"/>
        <v/>
      </c>
      <c r="FE71" s="47" t="str">
        <f t="shared" si="126"/>
        <v/>
      </c>
      <c r="FF71" s="47" t="str">
        <f t="shared" si="117"/>
        <v/>
      </c>
      <c r="FG71" s="47" t="str">
        <f t="shared" si="117"/>
        <v/>
      </c>
      <c r="FH71" s="47" t="str">
        <f t="shared" si="117"/>
        <v/>
      </c>
      <c r="FI71" s="47" t="str">
        <f t="shared" si="117"/>
        <v/>
      </c>
      <c r="FJ71" s="47" t="str">
        <f t="shared" si="117"/>
        <v/>
      </c>
      <c r="FK71" s="47" t="str">
        <f t="shared" si="117"/>
        <v/>
      </c>
      <c r="FL71" s="47" t="str">
        <f t="shared" si="117"/>
        <v/>
      </c>
      <c r="FM71" s="47" t="str">
        <f t="shared" si="117"/>
        <v/>
      </c>
      <c r="FN71" s="47" t="str">
        <f t="shared" si="117"/>
        <v/>
      </c>
      <c r="FO71" s="47" t="str">
        <f t="shared" si="117"/>
        <v/>
      </c>
      <c r="FP71" s="47" t="str">
        <f t="shared" si="117"/>
        <v/>
      </c>
      <c r="FQ71" s="47" t="str">
        <f t="shared" si="117"/>
        <v/>
      </c>
      <c r="FR71" s="47" t="str">
        <f t="shared" si="117"/>
        <v/>
      </c>
      <c r="FS71" s="47" t="str">
        <f t="shared" si="117"/>
        <v/>
      </c>
      <c r="FT71" s="47" t="str">
        <f t="shared" si="117"/>
        <v/>
      </c>
      <c r="FU71" s="47" t="str">
        <f t="shared" si="117"/>
        <v/>
      </c>
      <c r="FV71" s="47" t="str">
        <f t="shared" si="150"/>
        <v/>
      </c>
      <c r="FW71" s="47" t="str">
        <f t="shared" si="150"/>
        <v/>
      </c>
      <c r="FX71" s="47" t="str">
        <f t="shared" si="150"/>
        <v/>
      </c>
      <c r="FY71" s="47" t="str">
        <f t="shared" si="150"/>
        <v/>
      </c>
      <c r="FZ71" s="47" t="str">
        <f t="shared" si="150"/>
        <v/>
      </c>
      <c r="GA71" s="47" t="str">
        <f t="shared" si="150"/>
        <v/>
      </c>
      <c r="GB71" s="47" t="str">
        <f t="shared" si="150"/>
        <v/>
      </c>
      <c r="GC71" s="47" t="str">
        <f t="shared" si="137"/>
        <v/>
      </c>
      <c r="GD71" s="47" t="str">
        <f t="shared" si="137"/>
        <v/>
      </c>
      <c r="GE71" s="47" t="str">
        <f t="shared" si="137"/>
        <v/>
      </c>
      <c r="GF71" s="47" t="str">
        <f t="shared" si="137"/>
        <v/>
      </c>
      <c r="GG71" s="47" t="str">
        <f t="shared" si="137"/>
        <v/>
      </c>
      <c r="GH71" s="47" t="str">
        <f t="shared" si="137"/>
        <v/>
      </c>
      <c r="GI71" s="47" t="str">
        <f t="shared" si="137"/>
        <v/>
      </c>
      <c r="GJ71" s="47" t="str">
        <f t="shared" si="137"/>
        <v/>
      </c>
      <c r="GK71" s="47" t="str">
        <f t="shared" si="137"/>
        <v/>
      </c>
      <c r="GL71" s="47" t="str">
        <f t="shared" si="137"/>
        <v/>
      </c>
      <c r="GM71" s="47" t="str">
        <f t="shared" si="137"/>
        <v/>
      </c>
      <c r="GN71" s="47" t="str">
        <f t="shared" si="137"/>
        <v/>
      </c>
      <c r="GO71" s="47" t="str">
        <f t="shared" si="137"/>
        <v/>
      </c>
      <c r="GP71" s="47" t="str">
        <f t="shared" si="137"/>
        <v/>
      </c>
      <c r="GQ71" s="47" t="str">
        <f t="shared" si="137"/>
        <v/>
      </c>
      <c r="GR71" s="47" t="str">
        <f t="shared" si="137"/>
        <v/>
      </c>
      <c r="GS71" s="47" t="str">
        <f t="shared" si="138"/>
        <v/>
      </c>
      <c r="GT71" s="47" t="str">
        <f t="shared" si="138"/>
        <v/>
      </c>
      <c r="GU71" s="47" t="str">
        <f t="shared" si="138"/>
        <v/>
      </c>
      <c r="GV71" s="47" t="str">
        <f t="shared" si="138"/>
        <v/>
      </c>
      <c r="GW71" s="47" t="str">
        <f t="shared" si="138"/>
        <v/>
      </c>
      <c r="GX71" s="47" t="str">
        <f t="shared" si="138"/>
        <v/>
      </c>
      <c r="GY71" s="47" t="str">
        <f t="shared" si="138"/>
        <v/>
      </c>
      <c r="GZ71" s="47" t="str">
        <f t="shared" si="138"/>
        <v/>
      </c>
      <c r="HA71" s="47" t="str">
        <f t="shared" si="138"/>
        <v/>
      </c>
      <c r="HB71" s="47" t="str">
        <f t="shared" si="138"/>
        <v/>
      </c>
      <c r="HC71" s="47" t="str">
        <f t="shared" si="138"/>
        <v/>
      </c>
      <c r="HD71" s="47" t="str">
        <f t="shared" si="138"/>
        <v/>
      </c>
      <c r="HE71" s="47" t="str">
        <f t="shared" si="138"/>
        <v/>
      </c>
      <c r="HF71" s="47" t="str">
        <f t="shared" si="138"/>
        <v/>
      </c>
      <c r="HG71" s="47" t="str">
        <f t="shared" si="138"/>
        <v/>
      </c>
      <c r="HH71" s="47" t="str">
        <f t="shared" si="138"/>
        <v/>
      </c>
      <c r="HI71" s="47" t="str">
        <f t="shared" si="139"/>
        <v/>
      </c>
      <c r="HJ71" s="47" t="str">
        <f t="shared" si="139"/>
        <v/>
      </c>
      <c r="HK71" s="47" t="str">
        <f t="shared" si="139"/>
        <v/>
      </c>
      <c r="HL71" s="47" t="str">
        <f t="shared" si="139"/>
        <v/>
      </c>
      <c r="HM71" s="47" t="str">
        <f t="shared" si="109"/>
        <v/>
      </c>
      <c r="HN71" s="47" t="str">
        <f t="shared" si="109"/>
        <v/>
      </c>
      <c r="HO71" s="47" t="str">
        <f t="shared" si="109"/>
        <v/>
      </c>
      <c r="HP71" s="47" t="str">
        <f t="shared" si="77"/>
        <v/>
      </c>
      <c r="HQ71" s="47" t="str">
        <f t="shared" si="77"/>
        <v/>
      </c>
      <c r="HR71" s="47" t="str">
        <f t="shared" si="46"/>
        <v/>
      </c>
      <c r="HS71" s="47" t="str">
        <f t="shared" si="46"/>
        <v/>
      </c>
      <c r="HT71" s="47" t="str">
        <f t="shared" si="46"/>
        <v/>
      </c>
      <c r="HU71" s="47" t="str">
        <f t="shared" si="46"/>
        <v/>
      </c>
      <c r="HV71" s="47" t="str">
        <f t="shared" si="140"/>
        <v/>
      </c>
      <c r="HW71" s="165" t="e">
        <f t="shared" si="104"/>
        <v>#N/A</v>
      </c>
      <c r="HX71" s="165" t="e">
        <f t="shared" si="104"/>
        <v>#N/A</v>
      </c>
      <c r="HY71" s="165" t="e">
        <f t="shared" si="104"/>
        <v>#N/A</v>
      </c>
      <c r="HZ71" s="165" t="e">
        <f t="shared" si="104"/>
        <v>#N/A</v>
      </c>
      <c r="IA71" s="165" t="e">
        <f t="shared" si="136"/>
        <v>#N/A</v>
      </c>
      <c r="IB71" s="165" t="e">
        <f t="shared" si="136"/>
        <v>#N/A</v>
      </c>
      <c r="IC71" s="165" t="e">
        <f t="shared" si="136"/>
        <v>#N/A</v>
      </c>
      <c r="ID71" s="165" t="e">
        <f t="shared" si="136"/>
        <v>#N/A</v>
      </c>
      <c r="IE71" s="165" t="e">
        <f t="shared" si="136"/>
        <v>#N/A</v>
      </c>
      <c r="IF71" s="165" t="e">
        <f t="shared" si="136"/>
        <v>#N/A</v>
      </c>
      <c r="IG71" s="165" t="e">
        <f t="shared" si="136"/>
        <v>#N/A</v>
      </c>
      <c r="IH71" s="165" t="e">
        <f t="shared" si="136"/>
        <v>#N/A</v>
      </c>
      <c r="II71" s="165" t="e">
        <f t="shared" si="136"/>
        <v>#N/A</v>
      </c>
      <c r="IJ71" s="165" t="e">
        <f t="shared" si="136"/>
        <v>#N/A</v>
      </c>
      <c r="IK71" s="165" t="e">
        <f t="shared" si="136"/>
        <v>#N/A</v>
      </c>
      <c r="IL71" s="165" t="e">
        <f t="shared" si="136"/>
        <v>#N/A</v>
      </c>
      <c r="IM71" s="165" t="e">
        <f t="shared" si="136"/>
        <v>#N/A</v>
      </c>
      <c r="IN71" s="165" t="e">
        <f t="shared" si="136"/>
        <v>#N/A</v>
      </c>
      <c r="IO71" s="165" t="e">
        <f t="shared" si="136"/>
        <v>#N/A</v>
      </c>
      <c r="IP71" s="165" t="e">
        <f t="shared" si="141"/>
        <v>#N/A</v>
      </c>
      <c r="IQ71" s="165" t="e">
        <f t="shared" si="141"/>
        <v>#N/A</v>
      </c>
      <c r="IR71" s="165" t="e">
        <f t="shared" si="141"/>
        <v>#N/A</v>
      </c>
      <c r="IS71" s="165" t="e">
        <f t="shared" si="141"/>
        <v>#N/A</v>
      </c>
      <c r="IT71" s="165" t="e">
        <f t="shared" si="141"/>
        <v>#N/A</v>
      </c>
      <c r="IU71" s="165" t="e">
        <f t="shared" si="141"/>
        <v>#N/A</v>
      </c>
      <c r="IV71" s="165" t="e">
        <f t="shared" si="141"/>
        <v>#N/A</v>
      </c>
      <c r="IW71" s="165" t="e">
        <f t="shared" si="141"/>
        <v>#N/A</v>
      </c>
      <c r="IX71" s="165" t="e">
        <f t="shared" si="141"/>
        <v>#N/A</v>
      </c>
      <c r="IY71" s="165" t="e">
        <f t="shared" si="141"/>
        <v>#N/A</v>
      </c>
      <c r="IZ71" s="165" t="e">
        <f t="shared" si="141"/>
        <v>#N/A</v>
      </c>
      <c r="JA71" s="165" t="e">
        <f t="shared" si="141"/>
        <v>#N/A</v>
      </c>
      <c r="JB71" s="165" t="e">
        <f t="shared" si="141"/>
        <v>#N/A</v>
      </c>
      <c r="JC71" s="165" t="e">
        <f t="shared" si="141"/>
        <v>#N/A</v>
      </c>
      <c r="JD71" s="165" t="e">
        <f t="shared" si="141"/>
        <v>#N/A</v>
      </c>
      <c r="JE71" s="165" t="e">
        <f t="shared" si="151"/>
        <v>#N/A</v>
      </c>
      <c r="JF71" s="165" t="e">
        <f t="shared" si="151"/>
        <v>#N/A</v>
      </c>
      <c r="JG71" s="165" t="e">
        <f t="shared" si="151"/>
        <v>#N/A</v>
      </c>
      <c r="JH71" s="165" t="e">
        <f t="shared" si="151"/>
        <v>#N/A</v>
      </c>
      <c r="JI71" s="165" t="e">
        <f t="shared" si="151"/>
        <v>#N/A</v>
      </c>
      <c r="JJ71" s="165" t="e">
        <f t="shared" si="151"/>
        <v>#N/A</v>
      </c>
      <c r="JK71" s="165" t="e">
        <f t="shared" si="151"/>
        <v>#N/A</v>
      </c>
      <c r="JL71" s="165" t="e">
        <f t="shared" si="151"/>
        <v>#N/A</v>
      </c>
      <c r="JM71" s="165" t="e">
        <f t="shared" si="151"/>
        <v>#N/A</v>
      </c>
      <c r="JN71" s="165" t="e">
        <f t="shared" si="151"/>
        <v>#N/A</v>
      </c>
      <c r="JO71" s="165" t="e">
        <f t="shared" si="151"/>
        <v>#N/A</v>
      </c>
      <c r="JP71" s="165" t="e">
        <f t="shared" si="151"/>
        <v>#N/A</v>
      </c>
      <c r="JQ71" s="165" t="e">
        <f t="shared" si="151"/>
        <v>#N/A</v>
      </c>
      <c r="JR71" s="165" t="e">
        <f t="shared" si="151"/>
        <v>#N/A</v>
      </c>
      <c r="JS71" s="165" t="e">
        <f t="shared" si="151"/>
        <v>#N/A</v>
      </c>
      <c r="JT71" s="165" t="e">
        <f t="shared" si="142"/>
        <v>#N/A</v>
      </c>
      <c r="JU71" s="165" t="e">
        <f t="shared" si="142"/>
        <v>#N/A</v>
      </c>
      <c r="JV71" s="165" t="e">
        <f t="shared" si="142"/>
        <v>#N/A</v>
      </c>
      <c r="JW71" s="165" t="e">
        <f t="shared" si="142"/>
        <v>#N/A</v>
      </c>
      <c r="JX71" s="165" t="e">
        <f t="shared" si="142"/>
        <v>#N/A</v>
      </c>
      <c r="JY71" s="165" t="e">
        <f t="shared" si="142"/>
        <v>#N/A</v>
      </c>
      <c r="JZ71" s="165" t="e">
        <f t="shared" si="142"/>
        <v>#N/A</v>
      </c>
      <c r="KA71" s="165" t="e">
        <f t="shared" si="142"/>
        <v>#N/A</v>
      </c>
      <c r="KB71" s="165" t="e">
        <f t="shared" si="142"/>
        <v>#N/A</v>
      </c>
      <c r="KC71" s="165" t="e">
        <f t="shared" si="142"/>
        <v>#N/A</v>
      </c>
      <c r="KD71" s="165" t="e">
        <f t="shared" si="142"/>
        <v>#N/A</v>
      </c>
      <c r="KE71" s="165" t="e">
        <f t="shared" si="142"/>
        <v>#N/A</v>
      </c>
      <c r="KF71" s="165" t="e">
        <f t="shared" si="142"/>
        <v>#N/A</v>
      </c>
      <c r="KG71" s="165" t="e">
        <f t="shared" si="142"/>
        <v>#N/A</v>
      </c>
      <c r="KH71" s="165" t="e">
        <f t="shared" si="142"/>
        <v>#N/A</v>
      </c>
      <c r="KI71" s="165" t="e">
        <f t="shared" si="142"/>
        <v>#N/A</v>
      </c>
      <c r="KJ71" s="165" t="e">
        <f t="shared" si="152"/>
        <v>#N/A</v>
      </c>
      <c r="KK71" s="165" t="e">
        <f t="shared" si="152"/>
        <v>#N/A</v>
      </c>
      <c r="KL71" s="165" t="e">
        <f t="shared" si="152"/>
        <v>#N/A</v>
      </c>
      <c r="KM71" s="165" t="e">
        <f t="shared" si="152"/>
        <v>#N/A</v>
      </c>
      <c r="KN71" s="165" t="e">
        <f t="shared" si="152"/>
        <v>#N/A</v>
      </c>
      <c r="KO71" s="165" t="e">
        <f t="shared" si="152"/>
        <v>#N/A</v>
      </c>
      <c r="KP71" s="165" t="e">
        <f t="shared" si="152"/>
        <v>#N/A</v>
      </c>
      <c r="KQ71" s="165" t="e">
        <f t="shared" si="152"/>
        <v>#N/A</v>
      </c>
      <c r="KR71" s="165" t="e">
        <f t="shared" si="152"/>
        <v>#N/A</v>
      </c>
      <c r="KS71" s="165" t="e">
        <f t="shared" si="152"/>
        <v>#N/A</v>
      </c>
      <c r="KT71" s="165" t="e">
        <f t="shared" si="152"/>
        <v>#N/A</v>
      </c>
      <c r="KU71" s="165" t="e">
        <f t="shared" si="152"/>
        <v>#N/A</v>
      </c>
      <c r="KV71" s="165" t="e">
        <f t="shared" si="152"/>
        <v>#N/A</v>
      </c>
      <c r="KW71" s="165" t="e">
        <f t="shared" si="152"/>
        <v>#N/A</v>
      </c>
      <c r="KX71" s="165" t="e">
        <f t="shared" si="152"/>
        <v>#N/A</v>
      </c>
      <c r="KY71" s="165" t="e">
        <f t="shared" si="152"/>
        <v>#N/A</v>
      </c>
      <c r="KZ71" s="165" t="e">
        <f t="shared" si="143"/>
        <v>#N/A</v>
      </c>
      <c r="LA71" s="165" t="e">
        <f t="shared" si="143"/>
        <v>#N/A</v>
      </c>
      <c r="LB71" s="165" t="e">
        <f t="shared" si="143"/>
        <v>#N/A</v>
      </c>
      <c r="LC71" s="165" t="e">
        <f t="shared" si="143"/>
        <v>#N/A</v>
      </c>
      <c r="LD71" s="165" t="e">
        <f t="shared" si="143"/>
        <v>#N/A</v>
      </c>
      <c r="LE71" s="165" t="e">
        <f t="shared" si="143"/>
        <v>#N/A</v>
      </c>
      <c r="LF71" s="165" t="e">
        <f t="shared" si="143"/>
        <v>#N/A</v>
      </c>
      <c r="LG71" s="165" t="e">
        <f t="shared" si="143"/>
        <v>#N/A</v>
      </c>
      <c r="LH71" s="165" t="e">
        <f t="shared" si="143"/>
        <v>#N/A</v>
      </c>
      <c r="LI71" s="165" t="e">
        <f t="shared" si="143"/>
        <v>#N/A</v>
      </c>
      <c r="LJ71" s="165" t="e">
        <f t="shared" si="143"/>
        <v>#N/A</v>
      </c>
      <c r="LK71" s="165" t="e">
        <f t="shared" si="143"/>
        <v>#N/A</v>
      </c>
      <c r="LL71" s="165" t="e">
        <f t="shared" si="143"/>
        <v>#N/A</v>
      </c>
      <c r="LM71" s="165" t="e">
        <f t="shared" si="143"/>
        <v>#N/A</v>
      </c>
      <c r="LN71" s="165" t="e">
        <f t="shared" si="143"/>
        <v>#N/A</v>
      </c>
      <c r="LO71" s="165" t="e">
        <f t="shared" si="153"/>
        <v>#N/A</v>
      </c>
      <c r="LP71" s="165" t="e">
        <f t="shared" si="153"/>
        <v>#N/A</v>
      </c>
      <c r="LQ71" s="165" t="e">
        <f t="shared" si="154"/>
        <v>#N/A</v>
      </c>
      <c r="LR71" s="165" t="e">
        <f t="shared" si="154"/>
        <v>#N/A</v>
      </c>
      <c r="LS71" s="165" t="e">
        <f t="shared" si="154"/>
        <v>#N/A</v>
      </c>
      <c r="LT71" s="165" t="e">
        <f t="shared" si="154"/>
        <v>#N/A</v>
      </c>
      <c r="LU71" s="165" t="e">
        <f t="shared" si="154"/>
        <v>#N/A</v>
      </c>
      <c r="LV71" s="165" t="e">
        <f t="shared" si="154"/>
        <v>#N/A</v>
      </c>
      <c r="LW71" s="165" t="e">
        <f t="shared" si="154"/>
        <v>#N/A</v>
      </c>
      <c r="LX71" s="165" t="e">
        <f t="shared" si="154"/>
        <v>#N/A</v>
      </c>
      <c r="LY71" s="165" t="e">
        <f t="shared" si="154"/>
        <v>#N/A</v>
      </c>
      <c r="LZ71" s="165" t="e">
        <f t="shared" si="154"/>
        <v>#N/A</v>
      </c>
      <c r="MA71" s="165" t="e">
        <f t="shared" si="154"/>
        <v>#N/A</v>
      </c>
      <c r="MB71" s="165" t="e">
        <f t="shared" si="154"/>
        <v>#N/A</v>
      </c>
      <c r="MC71" s="165" t="e">
        <f t="shared" si="154"/>
        <v>#N/A</v>
      </c>
      <c r="MD71" s="165" t="e">
        <f t="shared" si="154"/>
        <v>#N/A</v>
      </c>
      <c r="ME71" s="165" t="e">
        <f t="shared" si="154"/>
        <v>#N/A</v>
      </c>
      <c r="MF71" s="165" t="e">
        <f t="shared" si="144"/>
        <v>#N/A</v>
      </c>
      <c r="MG71" s="165" t="e">
        <f t="shared" si="144"/>
        <v>#N/A</v>
      </c>
      <c r="MH71" s="165" t="e">
        <f t="shared" si="144"/>
        <v>#N/A</v>
      </c>
      <c r="MI71" s="165" t="e">
        <f t="shared" si="144"/>
        <v>#N/A</v>
      </c>
      <c r="MJ71" s="165" t="e">
        <f t="shared" si="144"/>
        <v>#N/A</v>
      </c>
      <c r="MK71" s="165" t="e">
        <f t="shared" si="144"/>
        <v>#N/A</v>
      </c>
      <c r="ML71" s="165" t="e">
        <f t="shared" si="144"/>
        <v>#N/A</v>
      </c>
      <c r="MM71" s="165" t="e">
        <f t="shared" si="144"/>
        <v>#N/A</v>
      </c>
      <c r="MN71" s="165" t="e">
        <f t="shared" si="144"/>
        <v>#N/A</v>
      </c>
      <c r="MO71" s="165" t="e">
        <f t="shared" si="144"/>
        <v>#N/A</v>
      </c>
      <c r="MP71" s="165" t="e">
        <f t="shared" si="144"/>
        <v>#N/A</v>
      </c>
      <c r="MQ71" s="165" t="e">
        <f t="shared" si="144"/>
        <v>#N/A</v>
      </c>
      <c r="MR71" s="165" t="e">
        <f t="shared" si="144"/>
        <v>#N/A</v>
      </c>
      <c r="MS71" s="165" t="e">
        <f t="shared" si="144"/>
        <v>#N/A</v>
      </c>
      <c r="MT71" s="165" t="e">
        <f t="shared" si="144"/>
        <v>#N/A</v>
      </c>
      <c r="MU71" s="165" t="e">
        <f t="shared" si="144"/>
        <v>#N/A</v>
      </c>
      <c r="MV71" s="165" t="e">
        <f t="shared" si="155"/>
        <v>#N/A</v>
      </c>
      <c r="MW71" s="165" t="e">
        <f t="shared" si="155"/>
        <v>#N/A</v>
      </c>
      <c r="MX71" s="165" t="e">
        <f t="shared" si="155"/>
        <v>#N/A</v>
      </c>
      <c r="MY71" s="165" t="e">
        <f t="shared" si="155"/>
        <v>#N/A</v>
      </c>
      <c r="MZ71" s="165" t="e">
        <f t="shared" si="155"/>
        <v>#N/A</v>
      </c>
      <c r="NA71" s="165" t="e">
        <f t="shared" si="155"/>
        <v>#N/A</v>
      </c>
      <c r="NB71" s="165" t="e">
        <f t="shared" si="155"/>
        <v>#N/A</v>
      </c>
      <c r="NC71" s="165" t="e">
        <f t="shared" si="155"/>
        <v>#N/A</v>
      </c>
      <c r="ND71" s="165" t="e">
        <f t="shared" si="155"/>
        <v>#N/A</v>
      </c>
      <c r="NE71" s="165" t="e">
        <f t="shared" si="155"/>
        <v>#N/A</v>
      </c>
      <c r="NF71" s="165" t="e">
        <f t="shared" si="155"/>
        <v>#N/A</v>
      </c>
      <c r="NG71" s="165" t="e">
        <f t="shared" si="155"/>
        <v>#N/A</v>
      </c>
      <c r="NH71" s="165" t="e">
        <f t="shared" si="155"/>
        <v>#N/A</v>
      </c>
      <c r="NI71" s="165" t="e">
        <f t="shared" si="155"/>
        <v>#N/A</v>
      </c>
      <c r="NJ71" s="165" t="e">
        <f t="shared" si="155"/>
        <v>#N/A</v>
      </c>
      <c r="NK71" s="165" t="e">
        <f t="shared" si="155"/>
        <v>#N/A</v>
      </c>
      <c r="NL71" s="165" t="e">
        <f t="shared" si="145"/>
        <v>#N/A</v>
      </c>
      <c r="NM71" s="165" t="e">
        <f t="shared" si="145"/>
        <v>#N/A</v>
      </c>
      <c r="NN71" s="165" t="e">
        <f t="shared" si="145"/>
        <v>#N/A</v>
      </c>
      <c r="NO71" s="165" t="e">
        <f t="shared" si="145"/>
        <v>#N/A</v>
      </c>
      <c r="NP71" s="165" t="e">
        <f t="shared" si="145"/>
        <v>#N/A</v>
      </c>
      <c r="NQ71" s="165" t="e">
        <f t="shared" si="145"/>
        <v>#N/A</v>
      </c>
      <c r="NR71" s="165" t="e">
        <f t="shared" si="145"/>
        <v>#N/A</v>
      </c>
      <c r="NS71" s="165" t="e">
        <f t="shared" si="145"/>
        <v>#N/A</v>
      </c>
      <c r="NT71" s="165" t="e">
        <f t="shared" si="145"/>
        <v>#N/A</v>
      </c>
      <c r="NU71" s="165" t="e">
        <f t="shared" si="145"/>
        <v>#N/A</v>
      </c>
      <c r="NV71" s="165" t="e">
        <f t="shared" si="145"/>
        <v>#N/A</v>
      </c>
      <c r="NW71" s="165" t="e">
        <f t="shared" si="145"/>
        <v>#N/A</v>
      </c>
      <c r="NX71" s="165" t="e">
        <f t="shared" si="145"/>
        <v>#N/A</v>
      </c>
      <c r="NY71" s="165" t="e">
        <f t="shared" si="145"/>
        <v>#N/A</v>
      </c>
      <c r="NZ71" s="165" t="e">
        <f t="shared" si="145"/>
        <v>#N/A</v>
      </c>
      <c r="OA71" s="165" t="e">
        <f t="shared" si="156"/>
        <v>#N/A</v>
      </c>
      <c r="OB71" s="165" t="e">
        <f t="shared" si="156"/>
        <v>#N/A</v>
      </c>
      <c r="OC71" s="165" t="e">
        <f t="shared" si="157"/>
        <v>#N/A</v>
      </c>
      <c r="OD71" s="165" t="e">
        <f t="shared" si="157"/>
        <v>#N/A</v>
      </c>
      <c r="OE71" s="165" t="e">
        <f t="shared" si="157"/>
        <v>#N/A</v>
      </c>
      <c r="OF71" s="165" t="e">
        <f t="shared" si="157"/>
        <v>#N/A</v>
      </c>
      <c r="OG71" s="165" t="e">
        <f t="shared" si="157"/>
        <v>#N/A</v>
      </c>
      <c r="OH71" s="165" t="e">
        <f t="shared" si="157"/>
        <v>#N/A</v>
      </c>
      <c r="OI71" s="165" t="e">
        <f t="shared" si="157"/>
        <v>#N/A</v>
      </c>
      <c r="OJ71" s="165" t="e">
        <f t="shared" si="157"/>
        <v>#N/A</v>
      </c>
      <c r="OK71" s="165" t="e">
        <f t="shared" si="157"/>
        <v>#N/A</v>
      </c>
      <c r="OL71" s="165" t="e">
        <f t="shared" si="157"/>
        <v>#N/A</v>
      </c>
      <c r="OM71" s="165" t="e">
        <f t="shared" si="157"/>
        <v>#N/A</v>
      </c>
      <c r="ON71" s="165" t="e">
        <f t="shared" si="157"/>
        <v>#N/A</v>
      </c>
      <c r="OO71" s="165" t="e">
        <f t="shared" si="157"/>
        <v>#N/A</v>
      </c>
      <c r="OP71" s="165" t="e">
        <f t="shared" si="157"/>
        <v>#N/A</v>
      </c>
      <c r="OQ71" s="165" t="e">
        <f t="shared" si="157"/>
        <v>#N/A</v>
      </c>
      <c r="OR71" s="165" t="e">
        <f t="shared" si="146"/>
        <v>#N/A</v>
      </c>
      <c r="OS71" s="165" t="e">
        <f t="shared" si="146"/>
        <v>#N/A</v>
      </c>
      <c r="OT71" s="165" t="e">
        <f t="shared" si="146"/>
        <v>#N/A</v>
      </c>
      <c r="OU71" s="165" t="e">
        <f t="shared" si="146"/>
        <v>#N/A</v>
      </c>
      <c r="OV71" s="165" t="e">
        <f t="shared" si="146"/>
        <v>#N/A</v>
      </c>
      <c r="OW71" s="165" t="e">
        <f t="shared" si="146"/>
        <v>#N/A</v>
      </c>
      <c r="OX71" s="165" t="e">
        <f t="shared" si="146"/>
        <v>#N/A</v>
      </c>
      <c r="OY71" s="165" t="e">
        <f t="shared" si="146"/>
        <v>#N/A</v>
      </c>
      <c r="OZ71" s="165" t="e">
        <f t="shared" si="146"/>
        <v>#N/A</v>
      </c>
      <c r="PA71" s="165" t="e">
        <f t="shared" si="146"/>
        <v>#N/A</v>
      </c>
      <c r="PB71" s="165" t="e">
        <f t="shared" si="146"/>
        <v>#N/A</v>
      </c>
      <c r="PC71" s="165" t="e">
        <f t="shared" si="146"/>
        <v>#N/A</v>
      </c>
      <c r="PD71" s="165" t="e">
        <f t="shared" si="146"/>
        <v>#N/A</v>
      </c>
      <c r="PE71" s="165" t="e">
        <f t="shared" si="146"/>
        <v>#N/A</v>
      </c>
      <c r="PF71" s="165" t="e">
        <f t="shared" si="146"/>
        <v>#N/A</v>
      </c>
      <c r="PG71" s="165" t="e">
        <f t="shared" si="146"/>
        <v>#N/A</v>
      </c>
      <c r="PH71" s="165" t="e">
        <f t="shared" si="158"/>
        <v>#N/A</v>
      </c>
      <c r="PI71" s="165" t="e">
        <f t="shared" si="158"/>
        <v>#N/A</v>
      </c>
      <c r="PJ71" s="165" t="e">
        <f t="shared" si="158"/>
        <v>#N/A</v>
      </c>
      <c r="PK71" s="165" t="e">
        <f t="shared" si="158"/>
        <v>#N/A</v>
      </c>
      <c r="PL71" s="165" t="e">
        <f t="shared" si="158"/>
        <v>#N/A</v>
      </c>
      <c r="PM71" s="165" t="e">
        <f t="shared" si="158"/>
        <v>#N/A</v>
      </c>
      <c r="PN71" s="165" t="e">
        <f t="shared" si="158"/>
        <v>#N/A</v>
      </c>
      <c r="PO71" s="165" t="e">
        <f t="shared" si="158"/>
        <v>#N/A</v>
      </c>
    </row>
    <row r="72" spans="1:431" hidden="1" x14ac:dyDescent="0.45">
      <c r="A72" s="362"/>
      <c r="B72" s="368" t="str">
        <f>IF($R72="","",ROUND(_xlfn.NORM.INV(ABS(VLOOKUP($T$1,VLookups!$A$43:$B$44,2,FALSE)-B$2),$N72,$R72),0))</f>
        <v/>
      </c>
      <c r="C72" s="374" t="str">
        <f t="shared" si="165"/>
        <v/>
      </c>
      <c r="D72" s="375" t="str">
        <f t="shared" si="166"/>
        <v/>
      </c>
      <c r="E72" s="105"/>
      <c r="F72" s="113"/>
      <c r="G72" s="118" t="str">
        <f t="shared" si="159"/>
        <v/>
      </c>
      <c r="H72" s="91"/>
      <c r="I72" s="118" t="str">
        <f t="shared" si="160"/>
        <v/>
      </c>
      <c r="J72" s="113"/>
      <c r="K72" s="106"/>
      <c r="L72" s="120" t="str">
        <f t="shared" si="147"/>
        <v/>
      </c>
      <c r="M72" s="120" t="str">
        <f t="shared" si="148"/>
        <v/>
      </c>
      <c r="N72" s="71" t="str">
        <f t="shared" si="161"/>
        <v/>
      </c>
      <c r="O72" s="23"/>
      <c r="P72" s="55"/>
      <c r="Q72" s="298"/>
      <c r="R72" s="72" t="str">
        <f>IF(AND(G72&gt;0,H72&gt;0,I72&gt;0),IF(ISBLANK(Q72),IF(ISBLANK(O72),"",(I72-G72)*VLOOKUP(O72,VLookups!$A$4:$B$13,2,FALSE)),Q72),"")</f>
        <v/>
      </c>
      <c r="S72" s="73" t="str">
        <f t="shared" si="149"/>
        <v/>
      </c>
      <c r="T72" s="91"/>
      <c r="U72" s="265" t="str">
        <f>IF(AND(T72&gt;0,H72&gt;0,NOT(R72="")),ABS(VLOOKUP($T$1,VLookups!$A$43:$B$44,2,FALSE)-_xlfn.NORM.DIST(T72,N72,R72,TRUE)),"")</f>
        <v/>
      </c>
      <c r="V72" s="90" t="str">
        <f>IF(AND($G72&gt;0,$H72&gt;0,$I72&gt;0,NOT(ISBLANK($O72))),_xlfn.NORM.INV(ABS(VLOOKUP($T$1,VLookups!$A$43:$B$44,2,FALSE)-V$3),$N72,$R72),"")</f>
        <v/>
      </c>
      <c r="W72" s="89" t="str">
        <f>IF(AND($G72&gt;0,$H72&gt;0,$I72&gt;0,NOT(ISBLANK($O72))),_xlfn.NORM.INV(ABS(VLOOKUP($T$1,VLookups!$A$43:$B$44,2,FALSE)-W$3),$N72,$R72),"")</f>
        <v/>
      </c>
      <c r="X72" s="90" t="str">
        <f>IF(AND($G72&gt;0,$H72&gt;0,$I72&gt;0,NOT(ISBLANK($O72))),_xlfn.NORM.INV(ABS(VLOOKUP($T$1,VLookups!$A$43:$B$44,2,FALSE)-X$3),$N72,$R72),"")</f>
        <v/>
      </c>
      <c r="Y72" s="89" t="str">
        <f>IF(AND($G72&gt;0,$H72&gt;0,$I72&gt;0,NOT(ISBLANK($O72))),_xlfn.NORM.INV(ABS(VLOOKUP($T$1,VLookups!$A$43:$B$44,2,FALSE)-Y$3),$N72,$R72),"")</f>
        <v/>
      </c>
      <c r="Z72" s="90" t="str">
        <f>IF(AND($G72&gt;0,$H72&gt;0,$I72&gt;0,NOT(ISBLANK($O72))),_xlfn.NORM.INV(ABS(VLOOKUP($T$1,VLookups!$A$43:$B$44,2,FALSE)-Z$3),$N72,$R72),"")</f>
        <v/>
      </c>
      <c r="AA72" s="89" t="str">
        <f>IF(AND($G72&gt;0,$H72&gt;0,$I72&gt;0,NOT(ISBLANK($O72))),_xlfn.NORM.INV(ABS(VLOOKUP($T$1,VLookups!$A$43:$B$44,2,FALSE)-AA$3),$N72,$R72),"")</f>
        <v/>
      </c>
      <c r="AB72" s="5"/>
      <c r="AC72" s="164" t="str">
        <f t="shared" si="162"/>
        <v/>
      </c>
      <c r="AD72" s="47" t="str">
        <f t="shared" si="135"/>
        <v/>
      </c>
      <c r="AE72" s="47" t="str">
        <f t="shared" si="135"/>
        <v/>
      </c>
      <c r="AF72" s="47" t="str">
        <f t="shared" si="135"/>
        <v/>
      </c>
      <c r="AG72" s="47" t="str">
        <f t="shared" si="135"/>
        <v/>
      </c>
      <c r="AH72" s="47" t="str">
        <f t="shared" si="135"/>
        <v/>
      </c>
      <c r="AI72" s="47" t="str">
        <f t="shared" si="135"/>
        <v/>
      </c>
      <c r="AJ72" s="47" t="str">
        <f t="shared" si="135"/>
        <v/>
      </c>
      <c r="AK72" s="47" t="str">
        <f t="shared" si="135"/>
        <v/>
      </c>
      <c r="AL72" s="47" t="str">
        <f t="shared" si="135"/>
        <v/>
      </c>
      <c r="AM72" s="47" t="str">
        <f t="shared" si="135"/>
        <v/>
      </c>
      <c r="AN72" s="47" t="str">
        <f t="shared" si="135"/>
        <v/>
      </c>
      <c r="AO72" s="47" t="str">
        <f t="shared" si="135"/>
        <v/>
      </c>
      <c r="AP72" s="47" t="str">
        <f t="shared" si="135"/>
        <v/>
      </c>
      <c r="AQ72" s="47" t="str">
        <f t="shared" si="135"/>
        <v/>
      </c>
      <c r="AR72" s="47" t="str">
        <f t="shared" si="135"/>
        <v/>
      </c>
      <c r="AS72" s="47" t="str">
        <f t="shared" ref="AS72:BH87" si="171">IF(ISNONTEXT($AC72),AT72-$AC72,"")</f>
        <v/>
      </c>
      <c r="AT72" s="47" t="str">
        <f t="shared" si="171"/>
        <v/>
      </c>
      <c r="AU72" s="47" t="str">
        <f t="shared" si="171"/>
        <v/>
      </c>
      <c r="AV72" s="47" t="str">
        <f t="shared" si="171"/>
        <v/>
      </c>
      <c r="AW72" s="47" t="str">
        <f t="shared" si="171"/>
        <v/>
      </c>
      <c r="AX72" s="47" t="str">
        <f t="shared" si="171"/>
        <v/>
      </c>
      <c r="AY72" s="47" t="str">
        <f t="shared" si="171"/>
        <v/>
      </c>
      <c r="AZ72" s="47" t="str">
        <f t="shared" si="171"/>
        <v/>
      </c>
      <c r="BA72" s="47" t="str">
        <f t="shared" si="171"/>
        <v/>
      </c>
      <c r="BB72" s="47" t="str">
        <f t="shared" si="171"/>
        <v/>
      </c>
      <c r="BC72" s="47" t="str">
        <f t="shared" si="171"/>
        <v/>
      </c>
      <c r="BD72" s="47" t="str">
        <f t="shared" si="171"/>
        <v/>
      </c>
      <c r="BE72" s="47" t="str">
        <f t="shared" si="171"/>
        <v/>
      </c>
      <c r="BF72" s="47" t="str">
        <f t="shared" si="171"/>
        <v/>
      </c>
      <c r="BG72" s="47" t="str">
        <f t="shared" si="171"/>
        <v/>
      </c>
      <c r="BH72" s="47" t="str">
        <f t="shared" si="171"/>
        <v/>
      </c>
      <c r="BI72" s="47" t="str">
        <f t="shared" ref="BI72:BX87" si="172">IF(ISNONTEXT($AC72),BJ72-$AC72,"")</f>
        <v/>
      </c>
      <c r="BJ72" s="47" t="str">
        <f t="shared" si="172"/>
        <v/>
      </c>
      <c r="BK72" s="47" t="str">
        <f t="shared" si="172"/>
        <v/>
      </c>
      <c r="BL72" s="47" t="str">
        <f t="shared" si="172"/>
        <v/>
      </c>
      <c r="BM72" s="47" t="str">
        <f t="shared" si="172"/>
        <v/>
      </c>
      <c r="BN72" s="47" t="str">
        <f t="shared" si="172"/>
        <v/>
      </c>
      <c r="BO72" s="47" t="str">
        <f t="shared" si="172"/>
        <v/>
      </c>
      <c r="BP72" s="47" t="str">
        <f t="shared" si="172"/>
        <v/>
      </c>
      <c r="BQ72" s="47" t="str">
        <f t="shared" si="172"/>
        <v/>
      </c>
      <c r="BR72" s="47" t="str">
        <f t="shared" si="172"/>
        <v/>
      </c>
      <c r="BS72" s="47" t="str">
        <f t="shared" si="172"/>
        <v/>
      </c>
      <c r="BT72" s="47" t="str">
        <f t="shared" si="172"/>
        <v/>
      </c>
      <c r="BU72" s="47" t="str">
        <f t="shared" si="172"/>
        <v/>
      </c>
      <c r="BV72" s="47" t="str">
        <f t="shared" si="172"/>
        <v/>
      </c>
      <c r="BW72" s="47" t="str">
        <f t="shared" si="172"/>
        <v/>
      </c>
      <c r="BX72" s="47" t="str">
        <f t="shared" si="172"/>
        <v/>
      </c>
      <c r="BY72" s="47" t="str">
        <f t="shared" si="168"/>
        <v/>
      </c>
      <c r="BZ72" s="47" t="str">
        <f t="shared" si="168"/>
        <v/>
      </c>
      <c r="CA72" s="47" t="str">
        <f t="shared" si="168"/>
        <v/>
      </c>
      <c r="CB72" s="47" t="str">
        <f t="shared" si="168"/>
        <v/>
      </c>
      <c r="CC72" s="47" t="str">
        <f t="shared" si="168"/>
        <v/>
      </c>
      <c r="CD72" s="47" t="str">
        <f t="shared" si="168"/>
        <v/>
      </c>
      <c r="CE72" s="47" t="str">
        <f t="shared" si="168"/>
        <v/>
      </c>
      <c r="CF72" s="47" t="str">
        <f t="shared" si="168"/>
        <v/>
      </c>
      <c r="CG72" s="47" t="str">
        <f t="shared" si="168"/>
        <v/>
      </c>
      <c r="CH72" s="47" t="str">
        <f t="shared" si="168"/>
        <v/>
      </c>
      <c r="CI72" s="47" t="str">
        <f t="shared" si="168"/>
        <v/>
      </c>
      <c r="CJ72" s="47" t="str">
        <f t="shared" si="168"/>
        <v/>
      </c>
      <c r="CK72" s="47" t="str">
        <f t="shared" si="168"/>
        <v/>
      </c>
      <c r="CL72" s="47" t="str">
        <f t="shared" si="168"/>
        <v/>
      </c>
      <c r="CM72" s="47" t="str">
        <f t="shared" si="168"/>
        <v/>
      </c>
      <c r="CN72" s="47" t="str">
        <f t="shared" ref="CN72:DC87" si="173">IF(ISNONTEXT($AC72),CO72-$AC72,"")</f>
        <v/>
      </c>
      <c r="CO72" s="47" t="str">
        <f t="shared" si="173"/>
        <v/>
      </c>
      <c r="CP72" s="47" t="str">
        <f t="shared" si="173"/>
        <v/>
      </c>
      <c r="CQ72" s="47" t="str">
        <f t="shared" si="173"/>
        <v/>
      </c>
      <c r="CR72" s="47" t="str">
        <f t="shared" si="173"/>
        <v/>
      </c>
      <c r="CS72" s="47" t="str">
        <f t="shared" si="173"/>
        <v/>
      </c>
      <c r="CT72" s="47" t="str">
        <f t="shared" si="173"/>
        <v/>
      </c>
      <c r="CU72" s="47" t="str">
        <f t="shared" si="173"/>
        <v/>
      </c>
      <c r="CV72" s="47" t="str">
        <f t="shared" si="173"/>
        <v/>
      </c>
      <c r="CW72" s="47" t="str">
        <f t="shared" si="173"/>
        <v/>
      </c>
      <c r="CX72" s="47" t="str">
        <f t="shared" si="173"/>
        <v/>
      </c>
      <c r="CY72" s="47" t="str">
        <f t="shared" si="173"/>
        <v/>
      </c>
      <c r="CZ72" s="47" t="str">
        <f t="shared" si="173"/>
        <v/>
      </c>
      <c r="DA72" s="47" t="str">
        <f t="shared" si="173"/>
        <v/>
      </c>
      <c r="DB72" s="47" t="str">
        <f t="shared" si="173"/>
        <v/>
      </c>
      <c r="DC72" s="47" t="str">
        <f t="shared" si="173"/>
        <v/>
      </c>
      <c r="DD72" s="47" t="str">
        <f t="shared" si="169"/>
        <v/>
      </c>
      <c r="DE72" s="47" t="str">
        <f t="shared" si="169"/>
        <v/>
      </c>
      <c r="DF72" s="47" t="str">
        <f t="shared" si="169"/>
        <v/>
      </c>
      <c r="DG72" s="47" t="str">
        <f t="shared" si="169"/>
        <v/>
      </c>
      <c r="DH72" s="47" t="str">
        <f t="shared" si="169"/>
        <v/>
      </c>
      <c r="DI72" s="47" t="str">
        <f t="shared" si="169"/>
        <v/>
      </c>
      <c r="DJ72" s="47" t="str">
        <f t="shared" si="169"/>
        <v/>
      </c>
      <c r="DK72" s="47" t="str">
        <f t="shared" si="169"/>
        <v/>
      </c>
      <c r="DL72" s="47" t="str">
        <f t="shared" si="169"/>
        <v/>
      </c>
      <c r="DM72" s="47" t="str">
        <f t="shared" si="169"/>
        <v/>
      </c>
      <c r="DN72" s="47" t="str">
        <f t="shared" si="169"/>
        <v/>
      </c>
      <c r="DO72" s="47" t="str">
        <f t="shared" si="169"/>
        <v/>
      </c>
      <c r="DP72" s="47" t="str">
        <f t="shared" si="169"/>
        <v/>
      </c>
      <c r="DQ72" s="47" t="str">
        <f t="shared" si="169"/>
        <v/>
      </c>
      <c r="DR72" s="47" t="str">
        <f t="shared" si="169"/>
        <v/>
      </c>
      <c r="DS72" s="47" t="str">
        <f t="shared" ref="DS72:DY87" si="174">IF(ISNONTEXT($AC72),DT72-$AC72,"")</f>
        <v/>
      </c>
      <c r="DT72" s="47" t="str">
        <f t="shared" si="174"/>
        <v/>
      </c>
      <c r="DU72" s="47" t="str">
        <f t="shared" si="174"/>
        <v/>
      </c>
      <c r="DV72" s="47" t="str">
        <f t="shared" si="174"/>
        <v/>
      </c>
      <c r="DW72" s="47" t="str">
        <f t="shared" si="174"/>
        <v/>
      </c>
      <c r="DX72" s="47" t="str">
        <f t="shared" si="174"/>
        <v/>
      </c>
      <c r="DY72" s="47" t="str">
        <f t="shared" si="174"/>
        <v/>
      </c>
      <c r="DZ72" s="179" t="str">
        <f t="shared" si="163"/>
        <v/>
      </c>
      <c r="EA72" s="47" t="str">
        <f t="shared" si="167"/>
        <v/>
      </c>
      <c r="EB72" s="47" t="str">
        <f t="shared" si="167"/>
        <v/>
      </c>
      <c r="EC72" s="47" t="str">
        <f t="shared" si="167"/>
        <v/>
      </c>
      <c r="ED72" s="47" t="str">
        <f t="shared" si="167"/>
        <v/>
      </c>
      <c r="EE72" s="47" t="str">
        <f t="shared" si="167"/>
        <v/>
      </c>
      <c r="EF72" s="47" t="str">
        <f t="shared" si="167"/>
        <v/>
      </c>
      <c r="EG72" s="47" t="str">
        <f t="shared" si="167"/>
        <v/>
      </c>
      <c r="EH72" s="47" t="str">
        <f t="shared" si="167"/>
        <v/>
      </c>
      <c r="EI72" s="47" t="str">
        <f t="shared" si="167"/>
        <v/>
      </c>
      <c r="EJ72" s="47" t="str">
        <f t="shared" si="167"/>
        <v/>
      </c>
      <c r="EK72" s="47" t="str">
        <f t="shared" si="167"/>
        <v/>
      </c>
      <c r="EL72" s="47" t="str">
        <f t="shared" si="167"/>
        <v/>
      </c>
      <c r="EM72" s="47" t="str">
        <f t="shared" si="167"/>
        <v/>
      </c>
      <c r="EN72" s="47" t="str">
        <f t="shared" si="167"/>
        <v/>
      </c>
      <c r="EO72" s="47" t="str">
        <f t="shared" si="167"/>
        <v/>
      </c>
      <c r="EP72" s="47" t="str">
        <f t="shared" si="164"/>
        <v/>
      </c>
      <c r="EQ72" s="47" t="str">
        <f t="shared" si="128"/>
        <v/>
      </c>
      <c r="ER72" s="47" t="str">
        <f t="shared" si="128"/>
        <v/>
      </c>
      <c r="ES72" s="47" t="str">
        <f t="shared" si="128"/>
        <v/>
      </c>
      <c r="ET72" s="47" t="str">
        <f t="shared" ref="ET72:FI92" si="175">IF(ISNONTEXT($AC72),ES72+$AC72,"")</f>
        <v/>
      </c>
      <c r="EU72" s="47" t="str">
        <f t="shared" si="175"/>
        <v/>
      </c>
      <c r="EV72" s="47" t="str">
        <f t="shared" si="175"/>
        <v/>
      </c>
      <c r="EW72" s="47" t="str">
        <f t="shared" si="175"/>
        <v/>
      </c>
      <c r="EX72" s="47" t="str">
        <f t="shared" si="175"/>
        <v/>
      </c>
      <c r="EY72" s="47" t="str">
        <f t="shared" si="175"/>
        <v/>
      </c>
      <c r="EZ72" s="47" t="str">
        <f t="shared" si="175"/>
        <v/>
      </c>
      <c r="FA72" s="47" t="str">
        <f t="shared" si="175"/>
        <v/>
      </c>
      <c r="FB72" s="47" t="str">
        <f t="shared" si="175"/>
        <v/>
      </c>
      <c r="FC72" s="47" t="str">
        <f t="shared" si="175"/>
        <v/>
      </c>
      <c r="FD72" s="47" t="str">
        <f t="shared" si="175"/>
        <v/>
      </c>
      <c r="FE72" s="47" t="str">
        <f t="shared" si="126"/>
        <v/>
      </c>
      <c r="FF72" s="47" t="str">
        <f t="shared" si="117"/>
        <v/>
      </c>
      <c r="FG72" s="47" t="str">
        <f t="shared" si="117"/>
        <v/>
      </c>
      <c r="FH72" s="47" t="str">
        <f t="shared" si="117"/>
        <v/>
      </c>
      <c r="FI72" s="47" t="str">
        <f t="shared" si="117"/>
        <v/>
      </c>
      <c r="FJ72" s="47" t="str">
        <f t="shared" si="117"/>
        <v/>
      </c>
      <c r="FK72" s="47" t="str">
        <f t="shared" si="117"/>
        <v/>
      </c>
      <c r="FL72" s="47" t="str">
        <f t="shared" si="117"/>
        <v/>
      </c>
      <c r="FM72" s="47" t="str">
        <f t="shared" si="117"/>
        <v/>
      </c>
      <c r="FN72" s="47" t="str">
        <f t="shared" si="117"/>
        <v/>
      </c>
      <c r="FO72" s="47" t="str">
        <f t="shared" si="117"/>
        <v/>
      </c>
      <c r="FP72" s="47" t="str">
        <f t="shared" si="117"/>
        <v/>
      </c>
      <c r="FQ72" s="47" t="str">
        <f t="shared" si="117"/>
        <v/>
      </c>
      <c r="FR72" s="47" t="str">
        <f t="shared" si="117"/>
        <v/>
      </c>
      <c r="FS72" s="47" t="str">
        <f t="shared" si="117"/>
        <v/>
      </c>
      <c r="FT72" s="47" t="str">
        <f t="shared" si="117"/>
        <v/>
      </c>
      <c r="FU72" s="47" t="str">
        <f t="shared" ref="FU72:GJ103" si="176">IF(ISNONTEXT($AC72),FT72+$AC72,"")</f>
        <v/>
      </c>
      <c r="FV72" s="47" t="str">
        <f t="shared" si="150"/>
        <v/>
      </c>
      <c r="FW72" s="47" t="str">
        <f t="shared" si="150"/>
        <v/>
      </c>
      <c r="FX72" s="47" t="str">
        <f t="shared" si="150"/>
        <v/>
      </c>
      <c r="FY72" s="47" t="str">
        <f t="shared" si="150"/>
        <v/>
      </c>
      <c r="FZ72" s="47" t="str">
        <f t="shared" si="150"/>
        <v/>
      </c>
      <c r="GA72" s="47" t="str">
        <f t="shared" si="150"/>
        <v/>
      </c>
      <c r="GB72" s="47" t="str">
        <f t="shared" si="150"/>
        <v/>
      </c>
      <c r="GC72" s="47" t="str">
        <f t="shared" si="137"/>
        <v/>
      </c>
      <c r="GD72" s="47" t="str">
        <f t="shared" si="137"/>
        <v/>
      </c>
      <c r="GE72" s="47" t="str">
        <f t="shared" si="137"/>
        <v/>
      </c>
      <c r="GF72" s="47" t="str">
        <f t="shared" si="137"/>
        <v/>
      </c>
      <c r="GG72" s="47" t="str">
        <f t="shared" si="137"/>
        <v/>
      </c>
      <c r="GH72" s="47" t="str">
        <f t="shared" si="137"/>
        <v/>
      </c>
      <c r="GI72" s="47" t="str">
        <f t="shared" si="137"/>
        <v/>
      </c>
      <c r="GJ72" s="47" t="str">
        <f t="shared" si="137"/>
        <v/>
      </c>
      <c r="GK72" s="47" t="str">
        <f t="shared" si="137"/>
        <v/>
      </c>
      <c r="GL72" s="47" t="str">
        <f t="shared" si="137"/>
        <v/>
      </c>
      <c r="GM72" s="47" t="str">
        <f t="shared" si="137"/>
        <v/>
      </c>
      <c r="GN72" s="47" t="str">
        <f t="shared" si="137"/>
        <v/>
      </c>
      <c r="GO72" s="47" t="str">
        <f t="shared" si="137"/>
        <v/>
      </c>
      <c r="GP72" s="47" t="str">
        <f t="shared" si="137"/>
        <v/>
      </c>
      <c r="GQ72" s="47" t="str">
        <f t="shared" si="137"/>
        <v/>
      </c>
      <c r="GR72" s="47" t="str">
        <f t="shared" si="137"/>
        <v/>
      </c>
      <c r="GS72" s="47" t="str">
        <f t="shared" si="138"/>
        <v/>
      </c>
      <c r="GT72" s="47" t="str">
        <f t="shared" si="138"/>
        <v/>
      </c>
      <c r="GU72" s="47" t="str">
        <f t="shared" si="138"/>
        <v/>
      </c>
      <c r="GV72" s="47" t="str">
        <f t="shared" si="138"/>
        <v/>
      </c>
      <c r="GW72" s="47" t="str">
        <f t="shared" si="138"/>
        <v/>
      </c>
      <c r="GX72" s="47" t="str">
        <f t="shared" si="138"/>
        <v/>
      </c>
      <c r="GY72" s="47" t="str">
        <f t="shared" si="138"/>
        <v/>
      </c>
      <c r="GZ72" s="47" t="str">
        <f t="shared" si="138"/>
        <v/>
      </c>
      <c r="HA72" s="47" t="str">
        <f t="shared" si="138"/>
        <v/>
      </c>
      <c r="HB72" s="47" t="str">
        <f t="shared" si="138"/>
        <v/>
      </c>
      <c r="HC72" s="47" t="str">
        <f t="shared" si="138"/>
        <v/>
      </c>
      <c r="HD72" s="47" t="str">
        <f t="shared" si="138"/>
        <v/>
      </c>
      <c r="HE72" s="47" t="str">
        <f t="shared" si="138"/>
        <v/>
      </c>
      <c r="HF72" s="47" t="str">
        <f t="shared" si="138"/>
        <v/>
      </c>
      <c r="HG72" s="47" t="str">
        <f t="shared" si="138"/>
        <v/>
      </c>
      <c r="HH72" s="47" t="str">
        <f t="shared" si="138"/>
        <v/>
      </c>
      <c r="HI72" s="47" t="str">
        <f t="shared" si="139"/>
        <v/>
      </c>
      <c r="HJ72" s="47" t="str">
        <f t="shared" si="139"/>
        <v/>
      </c>
      <c r="HK72" s="47" t="str">
        <f t="shared" si="139"/>
        <v/>
      </c>
      <c r="HL72" s="47" t="str">
        <f t="shared" si="139"/>
        <v/>
      </c>
      <c r="HM72" s="47" t="str">
        <f t="shared" si="109"/>
        <v/>
      </c>
      <c r="HN72" s="47" t="str">
        <f t="shared" si="109"/>
        <v/>
      </c>
      <c r="HO72" s="47" t="str">
        <f t="shared" si="109"/>
        <v/>
      </c>
      <c r="HP72" s="47" t="str">
        <f t="shared" si="77"/>
        <v/>
      </c>
      <c r="HQ72" s="47" t="str">
        <f t="shared" si="77"/>
        <v/>
      </c>
      <c r="HR72" s="47" t="str">
        <f t="shared" si="46"/>
        <v/>
      </c>
      <c r="HS72" s="47" t="str">
        <f t="shared" si="46"/>
        <v/>
      </c>
      <c r="HT72" s="47" t="str">
        <f t="shared" si="46"/>
        <v/>
      </c>
      <c r="HU72" s="47" t="str">
        <f t="shared" si="46"/>
        <v/>
      </c>
      <c r="HV72" s="47" t="str">
        <f t="shared" si="140"/>
        <v/>
      </c>
      <c r="HW72" s="165" t="e">
        <f t="shared" si="104"/>
        <v>#N/A</v>
      </c>
      <c r="HX72" s="165" t="e">
        <f t="shared" si="104"/>
        <v>#N/A</v>
      </c>
      <c r="HY72" s="165" t="e">
        <f t="shared" si="104"/>
        <v>#N/A</v>
      </c>
      <c r="HZ72" s="165" t="e">
        <f t="shared" si="104"/>
        <v>#N/A</v>
      </c>
      <c r="IA72" s="165" t="e">
        <f t="shared" si="136"/>
        <v>#N/A</v>
      </c>
      <c r="IB72" s="165" t="e">
        <f t="shared" si="136"/>
        <v>#N/A</v>
      </c>
      <c r="IC72" s="165" t="e">
        <f t="shared" si="136"/>
        <v>#N/A</v>
      </c>
      <c r="ID72" s="165" t="e">
        <f t="shared" si="136"/>
        <v>#N/A</v>
      </c>
      <c r="IE72" s="165" t="e">
        <f t="shared" si="136"/>
        <v>#N/A</v>
      </c>
      <c r="IF72" s="165" t="e">
        <f t="shared" si="136"/>
        <v>#N/A</v>
      </c>
      <c r="IG72" s="165" t="e">
        <f t="shared" si="136"/>
        <v>#N/A</v>
      </c>
      <c r="IH72" s="165" t="e">
        <f t="shared" si="136"/>
        <v>#N/A</v>
      </c>
      <c r="II72" s="165" t="e">
        <f t="shared" si="136"/>
        <v>#N/A</v>
      </c>
      <c r="IJ72" s="165" t="e">
        <f t="shared" si="136"/>
        <v>#N/A</v>
      </c>
      <c r="IK72" s="165" t="e">
        <f t="shared" si="136"/>
        <v>#N/A</v>
      </c>
      <c r="IL72" s="165" t="e">
        <f t="shared" si="136"/>
        <v>#N/A</v>
      </c>
      <c r="IM72" s="165" t="e">
        <f t="shared" si="136"/>
        <v>#N/A</v>
      </c>
      <c r="IN72" s="165" t="e">
        <f t="shared" si="136"/>
        <v>#N/A</v>
      </c>
      <c r="IO72" s="165" t="e">
        <f t="shared" si="136"/>
        <v>#N/A</v>
      </c>
      <c r="IP72" s="165" t="e">
        <f t="shared" si="141"/>
        <v>#N/A</v>
      </c>
      <c r="IQ72" s="165" t="e">
        <f t="shared" si="141"/>
        <v>#N/A</v>
      </c>
      <c r="IR72" s="165" t="e">
        <f t="shared" si="141"/>
        <v>#N/A</v>
      </c>
      <c r="IS72" s="165" t="e">
        <f t="shared" si="141"/>
        <v>#N/A</v>
      </c>
      <c r="IT72" s="165" t="e">
        <f t="shared" si="141"/>
        <v>#N/A</v>
      </c>
      <c r="IU72" s="165" t="e">
        <f t="shared" si="141"/>
        <v>#N/A</v>
      </c>
      <c r="IV72" s="165" t="e">
        <f t="shared" si="141"/>
        <v>#N/A</v>
      </c>
      <c r="IW72" s="165" t="e">
        <f t="shared" si="141"/>
        <v>#N/A</v>
      </c>
      <c r="IX72" s="165" t="e">
        <f t="shared" si="141"/>
        <v>#N/A</v>
      </c>
      <c r="IY72" s="165" t="e">
        <f t="shared" si="141"/>
        <v>#N/A</v>
      </c>
      <c r="IZ72" s="165" t="e">
        <f t="shared" si="141"/>
        <v>#N/A</v>
      </c>
      <c r="JA72" s="165" t="e">
        <f t="shared" si="141"/>
        <v>#N/A</v>
      </c>
      <c r="JB72" s="165" t="e">
        <f t="shared" si="141"/>
        <v>#N/A</v>
      </c>
      <c r="JC72" s="165" t="e">
        <f t="shared" si="141"/>
        <v>#N/A</v>
      </c>
      <c r="JD72" s="165" t="e">
        <f t="shared" si="141"/>
        <v>#N/A</v>
      </c>
      <c r="JE72" s="165" t="e">
        <f t="shared" si="151"/>
        <v>#N/A</v>
      </c>
      <c r="JF72" s="165" t="e">
        <f t="shared" si="151"/>
        <v>#N/A</v>
      </c>
      <c r="JG72" s="165" t="e">
        <f t="shared" si="151"/>
        <v>#N/A</v>
      </c>
      <c r="JH72" s="165" t="e">
        <f t="shared" si="151"/>
        <v>#N/A</v>
      </c>
      <c r="JI72" s="165" t="e">
        <f t="shared" si="151"/>
        <v>#N/A</v>
      </c>
      <c r="JJ72" s="165" t="e">
        <f t="shared" si="151"/>
        <v>#N/A</v>
      </c>
      <c r="JK72" s="165" t="e">
        <f t="shared" si="151"/>
        <v>#N/A</v>
      </c>
      <c r="JL72" s="165" t="e">
        <f t="shared" si="151"/>
        <v>#N/A</v>
      </c>
      <c r="JM72" s="165" t="e">
        <f t="shared" si="151"/>
        <v>#N/A</v>
      </c>
      <c r="JN72" s="165" t="e">
        <f t="shared" si="151"/>
        <v>#N/A</v>
      </c>
      <c r="JO72" s="165" t="e">
        <f t="shared" si="151"/>
        <v>#N/A</v>
      </c>
      <c r="JP72" s="165" t="e">
        <f t="shared" si="151"/>
        <v>#N/A</v>
      </c>
      <c r="JQ72" s="165" t="e">
        <f t="shared" si="151"/>
        <v>#N/A</v>
      </c>
      <c r="JR72" s="165" t="e">
        <f t="shared" si="151"/>
        <v>#N/A</v>
      </c>
      <c r="JS72" s="165" t="e">
        <f t="shared" si="151"/>
        <v>#N/A</v>
      </c>
      <c r="JT72" s="165" t="e">
        <f t="shared" si="142"/>
        <v>#N/A</v>
      </c>
      <c r="JU72" s="165" t="e">
        <f t="shared" si="142"/>
        <v>#N/A</v>
      </c>
      <c r="JV72" s="165" t="e">
        <f t="shared" si="142"/>
        <v>#N/A</v>
      </c>
      <c r="JW72" s="165" t="e">
        <f t="shared" si="142"/>
        <v>#N/A</v>
      </c>
      <c r="JX72" s="165" t="e">
        <f t="shared" si="142"/>
        <v>#N/A</v>
      </c>
      <c r="JY72" s="165" t="e">
        <f t="shared" si="142"/>
        <v>#N/A</v>
      </c>
      <c r="JZ72" s="165" t="e">
        <f t="shared" si="142"/>
        <v>#N/A</v>
      </c>
      <c r="KA72" s="165" t="e">
        <f t="shared" si="142"/>
        <v>#N/A</v>
      </c>
      <c r="KB72" s="165" t="e">
        <f t="shared" si="142"/>
        <v>#N/A</v>
      </c>
      <c r="KC72" s="165" t="e">
        <f t="shared" si="142"/>
        <v>#N/A</v>
      </c>
      <c r="KD72" s="165" t="e">
        <f t="shared" si="142"/>
        <v>#N/A</v>
      </c>
      <c r="KE72" s="165" t="e">
        <f t="shared" si="142"/>
        <v>#N/A</v>
      </c>
      <c r="KF72" s="165" t="e">
        <f t="shared" si="142"/>
        <v>#N/A</v>
      </c>
      <c r="KG72" s="165" t="e">
        <f t="shared" si="142"/>
        <v>#N/A</v>
      </c>
      <c r="KH72" s="165" t="e">
        <f t="shared" si="142"/>
        <v>#N/A</v>
      </c>
      <c r="KI72" s="165" t="e">
        <f t="shared" si="142"/>
        <v>#N/A</v>
      </c>
      <c r="KJ72" s="165" t="e">
        <f t="shared" si="152"/>
        <v>#N/A</v>
      </c>
      <c r="KK72" s="165" t="e">
        <f t="shared" si="152"/>
        <v>#N/A</v>
      </c>
      <c r="KL72" s="165" t="e">
        <f t="shared" si="152"/>
        <v>#N/A</v>
      </c>
      <c r="KM72" s="165" t="e">
        <f t="shared" si="152"/>
        <v>#N/A</v>
      </c>
      <c r="KN72" s="165" t="e">
        <f t="shared" si="152"/>
        <v>#N/A</v>
      </c>
      <c r="KO72" s="165" t="e">
        <f t="shared" si="152"/>
        <v>#N/A</v>
      </c>
      <c r="KP72" s="165" t="e">
        <f t="shared" si="152"/>
        <v>#N/A</v>
      </c>
      <c r="KQ72" s="165" t="e">
        <f t="shared" si="152"/>
        <v>#N/A</v>
      </c>
      <c r="KR72" s="165" t="e">
        <f t="shared" si="152"/>
        <v>#N/A</v>
      </c>
      <c r="KS72" s="165" t="e">
        <f t="shared" si="152"/>
        <v>#N/A</v>
      </c>
      <c r="KT72" s="165" t="e">
        <f t="shared" si="152"/>
        <v>#N/A</v>
      </c>
      <c r="KU72" s="165" t="e">
        <f t="shared" si="152"/>
        <v>#N/A</v>
      </c>
      <c r="KV72" s="165" t="e">
        <f t="shared" si="152"/>
        <v>#N/A</v>
      </c>
      <c r="KW72" s="165" t="e">
        <f t="shared" si="152"/>
        <v>#N/A</v>
      </c>
      <c r="KX72" s="165" t="e">
        <f t="shared" si="152"/>
        <v>#N/A</v>
      </c>
      <c r="KY72" s="165" t="e">
        <f t="shared" si="152"/>
        <v>#N/A</v>
      </c>
      <c r="KZ72" s="165" t="e">
        <f t="shared" si="143"/>
        <v>#N/A</v>
      </c>
      <c r="LA72" s="165" t="e">
        <f t="shared" si="143"/>
        <v>#N/A</v>
      </c>
      <c r="LB72" s="165" t="e">
        <f t="shared" si="143"/>
        <v>#N/A</v>
      </c>
      <c r="LC72" s="165" t="e">
        <f t="shared" si="143"/>
        <v>#N/A</v>
      </c>
      <c r="LD72" s="165" t="e">
        <f t="shared" si="143"/>
        <v>#N/A</v>
      </c>
      <c r="LE72" s="165" t="e">
        <f t="shared" si="143"/>
        <v>#N/A</v>
      </c>
      <c r="LF72" s="165" t="e">
        <f t="shared" si="143"/>
        <v>#N/A</v>
      </c>
      <c r="LG72" s="165" t="e">
        <f t="shared" si="143"/>
        <v>#N/A</v>
      </c>
      <c r="LH72" s="165" t="e">
        <f t="shared" si="143"/>
        <v>#N/A</v>
      </c>
      <c r="LI72" s="165" t="e">
        <f t="shared" si="143"/>
        <v>#N/A</v>
      </c>
      <c r="LJ72" s="165" t="e">
        <f t="shared" si="143"/>
        <v>#N/A</v>
      </c>
      <c r="LK72" s="165" t="e">
        <f t="shared" si="143"/>
        <v>#N/A</v>
      </c>
      <c r="LL72" s="165" t="e">
        <f t="shared" si="143"/>
        <v>#N/A</v>
      </c>
      <c r="LM72" s="165" t="e">
        <f t="shared" si="143"/>
        <v>#N/A</v>
      </c>
      <c r="LN72" s="165" t="e">
        <f t="shared" si="143"/>
        <v>#N/A</v>
      </c>
      <c r="LO72" s="165" t="e">
        <f t="shared" si="153"/>
        <v>#N/A</v>
      </c>
      <c r="LP72" s="165" t="e">
        <f t="shared" si="153"/>
        <v>#N/A</v>
      </c>
      <c r="LQ72" s="165" t="e">
        <f t="shared" si="154"/>
        <v>#N/A</v>
      </c>
      <c r="LR72" s="165" t="e">
        <f t="shared" si="154"/>
        <v>#N/A</v>
      </c>
      <c r="LS72" s="165" t="e">
        <f t="shared" si="154"/>
        <v>#N/A</v>
      </c>
      <c r="LT72" s="165" t="e">
        <f t="shared" si="154"/>
        <v>#N/A</v>
      </c>
      <c r="LU72" s="165" t="e">
        <f t="shared" si="154"/>
        <v>#N/A</v>
      </c>
      <c r="LV72" s="165" t="e">
        <f t="shared" si="154"/>
        <v>#N/A</v>
      </c>
      <c r="LW72" s="165" t="e">
        <f t="shared" si="154"/>
        <v>#N/A</v>
      </c>
      <c r="LX72" s="165" t="e">
        <f t="shared" si="154"/>
        <v>#N/A</v>
      </c>
      <c r="LY72" s="165" t="e">
        <f t="shared" si="154"/>
        <v>#N/A</v>
      </c>
      <c r="LZ72" s="165" t="e">
        <f t="shared" si="154"/>
        <v>#N/A</v>
      </c>
      <c r="MA72" s="165" t="e">
        <f t="shared" si="154"/>
        <v>#N/A</v>
      </c>
      <c r="MB72" s="165" t="e">
        <f t="shared" si="154"/>
        <v>#N/A</v>
      </c>
      <c r="MC72" s="165" t="e">
        <f t="shared" si="154"/>
        <v>#N/A</v>
      </c>
      <c r="MD72" s="165" t="e">
        <f t="shared" si="154"/>
        <v>#N/A</v>
      </c>
      <c r="ME72" s="165" t="e">
        <f t="shared" si="154"/>
        <v>#N/A</v>
      </c>
      <c r="MF72" s="165" t="e">
        <f t="shared" si="144"/>
        <v>#N/A</v>
      </c>
      <c r="MG72" s="165" t="e">
        <f t="shared" si="144"/>
        <v>#N/A</v>
      </c>
      <c r="MH72" s="165" t="e">
        <f t="shared" si="144"/>
        <v>#N/A</v>
      </c>
      <c r="MI72" s="165" t="e">
        <f t="shared" si="144"/>
        <v>#N/A</v>
      </c>
      <c r="MJ72" s="165" t="e">
        <f t="shared" si="144"/>
        <v>#N/A</v>
      </c>
      <c r="MK72" s="165" t="e">
        <f t="shared" si="144"/>
        <v>#N/A</v>
      </c>
      <c r="ML72" s="165" t="e">
        <f t="shared" si="144"/>
        <v>#N/A</v>
      </c>
      <c r="MM72" s="165" t="e">
        <f t="shared" si="144"/>
        <v>#N/A</v>
      </c>
      <c r="MN72" s="165" t="e">
        <f t="shared" si="144"/>
        <v>#N/A</v>
      </c>
      <c r="MO72" s="165" t="e">
        <f t="shared" si="144"/>
        <v>#N/A</v>
      </c>
      <c r="MP72" s="165" t="e">
        <f t="shared" si="144"/>
        <v>#N/A</v>
      </c>
      <c r="MQ72" s="165" t="e">
        <f t="shared" si="144"/>
        <v>#N/A</v>
      </c>
      <c r="MR72" s="165" t="e">
        <f t="shared" si="144"/>
        <v>#N/A</v>
      </c>
      <c r="MS72" s="165" t="e">
        <f t="shared" si="144"/>
        <v>#N/A</v>
      </c>
      <c r="MT72" s="165" t="e">
        <f t="shared" si="144"/>
        <v>#N/A</v>
      </c>
      <c r="MU72" s="165" t="e">
        <f t="shared" si="144"/>
        <v>#N/A</v>
      </c>
      <c r="MV72" s="165" t="e">
        <f t="shared" si="155"/>
        <v>#N/A</v>
      </c>
      <c r="MW72" s="165" t="e">
        <f t="shared" si="155"/>
        <v>#N/A</v>
      </c>
      <c r="MX72" s="165" t="e">
        <f t="shared" si="155"/>
        <v>#N/A</v>
      </c>
      <c r="MY72" s="165" t="e">
        <f t="shared" si="155"/>
        <v>#N/A</v>
      </c>
      <c r="MZ72" s="165" t="e">
        <f t="shared" si="155"/>
        <v>#N/A</v>
      </c>
      <c r="NA72" s="165" t="e">
        <f t="shared" si="155"/>
        <v>#N/A</v>
      </c>
      <c r="NB72" s="165" t="e">
        <f t="shared" si="155"/>
        <v>#N/A</v>
      </c>
      <c r="NC72" s="165" t="e">
        <f t="shared" si="155"/>
        <v>#N/A</v>
      </c>
      <c r="ND72" s="165" t="e">
        <f t="shared" si="155"/>
        <v>#N/A</v>
      </c>
      <c r="NE72" s="165" t="e">
        <f t="shared" si="155"/>
        <v>#N/A</v>
      </c>
      <c r="NF72" s="165" t="e">
        <f t="shared" si="155"/>
        <v>#N/A</v>
      </c>
      <c r="NG72" s="165" t="e">
        <f t="shared" si="155"/>
        <v>#N/A</v>
      </c>
      <c r="NH72" s="165" t="e">
        <f t="shared" si="155"/>
        <v>#N/A</v>
      </c>
      <c r="NI72" s="165" t="e">
        <f t="shared" si="155"/>
        <v>#N/A</v>
      </c>
      <c r="NJ72" s="165" t="e">
        <f t="shared" si="155"/>
        <v>#N/A</v>
      </c>
      <c r="NK72" s="165" t="e">
        <f t="shared" si="155"/>
        <v>#N/A</v>
      </c>
      <c r="NL72" s="165" t="e">
        <f t="shared" si="145"/>
        <v>#N/A</v>
      </c>
      <c r="NM72" s="165" t="e">
        <f t="shared" si="145"/>
        <v>#N/A</v>
      </c>
      <c r="NN72" s="165" t="e">
        <f t="shared" si="145"/>
        <v>#N/A</v>
      </c>
      <c r="NO72" s="165" t="e">
        <f t="shared" si="145"/>
        <v>#N/A</v>
      </c>
      <c r="NP72" s="165" t="e">
        <f t="shared" si="145"/>
        <v>#N/A</v>
      </c>
      <c r="NQ72" s="165" t="e">
        <f t="shared" si="145"/>
        <v>#N/A</v>
      </c>
      <c r="NR72" s="165" t="e">
        <f t="shared" si="145"/>
        <v>#N/A</v>
      </c>
      <c r="NS72" s="165" t="e">
        <f t="shared" si="145"/>
        <v>#N/A</v>
      </c>
      <c r="NT72" s="165" t="e">
        <f t="shared" si="145"/>
        <v>#N/A</v>
      </c>
      <c r="NU72" s="165" t="e">
        <f t="shared" si="145"/>
        <v>#N/A</v>
      </c>
      <c r="NV72" s="165" t="e">
        <f t="shared" si="145"/>
        <v>#N/A</v>
      </c>
      <c r="NW72" s="165" t="e">
        <f t="shared" si="145"/>
        <v>#N/A</v>
      </c>
      <c r="NX72" s="165" t="e">
        <f t="shared" si="145"/>
        <v>#N/A</v>
      </c>
      <c r="NY72" s="165" t="e">
        <f t="shared" si="145"/>
        <v>#N/A</v>
      </c>
      <c r="NZ72" s="165" t="e">
        <f t="shared" si="145"/>
        <v>#N/A</v>
      </c>
      <c r="OA72" s="165" t="e">
        <f t="shared" si="156"/>
        <v>#N/A</v>
      </c>
      <c r="OB72" s="165" t="e">
        <f t="shared" si="156"/>
        <v>#N/A</v>
      </c>
      <c r="OC72" s="165" t="e">
        <f t="shared" si="157"/>
        <v>#N/A</v>
      </c>
      <c r="OD72" s="165" t="e">
        <f t="shared" si="157"/>
        <v>#N/A</v>
      </c>
      <c r="OE72" s="165" t="e">
        <f t="shared" si="157"/>
        <v>#N/A</v>
      </c>
      <c r="OF72" s="165" t="e">
        <f t="shared" si="157"/>
        <v>#N/A</v>
      </c>
      <c r="OG72" s="165" t="e">
        <f t="shared" si="157"/>
        <v>#N/A</v>
      </c>
      <c r="OH72" s="165" t="e">
        <f t="shared" si="157"/>
        <v>#N/A</v>
      </c>
      <c r="OI72" s="165" t="e">
        <f t="shared" si="157"/>
        <v>#N/A</v>
      </c>
      <c r="OJ72" s="165" t="e">
        <f t="shared" si="157"/>
        <v>#N/A</v>
      </c>
      <c r="OK72" s="165" t="e">
        <f t="shared" si="157"/>
        <v>#N/A</v>
      </c>
      <c r="OL72" s="165" t="e">
        <f t="shared" si="157"/>
        <v>#N/A</v>
      </c>
      <c r="OM72" s="165" t="e">
        <f t="shared" si="157"/>
        <v>#N/A</v>
      </c>
      <c r="ON72" s="165" t="e">
        <f t="shared" si="157"/>
        <v>#N/A</v>
      </c>
      <c r="OO72" s="165" t="e">
        <f t="shared" si="157"/>
        <v>#N/A</v>
      </c>
      <c r="OP72" s="165" t="e">
        <f t="shared" si="157"/>
        <v>#N/A</v>
      </c>
      <c r="OQ72" s="165" t="e">
        <f t="shared" si="157"/>
        <v>#N/A</v>
      </c>
      <c r="OR72" s="165" t="e">
        <f t="shared" si="146"/>
        <v>#N/A</v>
      </c>
      <c r="OS72" s="165" t="e">
        <f t="shared" si="146"/>
        <v>#N/A</v>
      </c>
      <c r="OT72" s="165" t="e">
        <f t="shared" si="146"/>
        <v>#N/A</v>
      </c>
      <c r="OU72" s="165" t="e">
        <f t="shared" si="146"/>
        <v>#N/A</v>
      </c>
      <c r="OV72" s="165" t="e">
        <f t="shared" si="146"/>
        <v>#N/A</v>
      </c>
      <c r="OW72" s="165" t="e">
        <f t="shared" si="146"/>
        <v>#N/A</v>
      </c>
      <c r="OX72" s="165" t="e">
        <f t="shared" si="146"/>
        <v>#N/A</v>
      </c>
      <c r="OY72" s="165" t="e">
        <f t="shared" si="146"/>
        <v>#N/A</v>
      </c>
      <c r="OZ72" s="165" t="e">
        <f t="shared" si="146"/>
        <v>#N/A</v>
      </c>
      <c r="PA72" s="165" t="e">
        <f t="shared" si="146"/>
        <v>#N/A</v>
      </c>
      <c r="PB72" s="165" t="e">
        <f t="shared" si="146"/>
        <v>#N/A</v>
      </c>
      <c r="PC72" s="165" t="e">
        <f t="shared" si="146"/>
        <v>#N/A</v>
      </c>
      <c r="PD72" s="165" t="e">
        <f t="shared" si="146"/>
        <v>#N/A</v>
      </c>
      <c r="PE72" s="165" t="e">
        <f t="shared" si="146"/>
        <v>#N/A</v>
      </c>
      <c r="PF72" s="165" t="e">
        <f t="shared" si="146"/>
        <v>#N/A</v>
      </c>
      <c r="PG72" s="165" t="e">
        <f t="shared" si="146"/>
        <v>#N/A</v>
      </c>
      <c r="PH72" s="165" t="e">
        <f t="shared" si="158"/>
        <v>#N/A</v>
      </c>
      <c r="PI72" s="165" t="e">
        <f t="shared" si="158"/>
        <v>#N/A</v>
      </c>
      <c r="PJ72" s="165" t="e">
        <f t="shared" si="158"/>
        <v>#N/A</v>
      </c>
      <c r="PK72" s="165" t="e">
        <f t="shared" si="158"/>
        <v>#N/A</v>
      </c>
      <c r="PL72" s="165" t="e">
        <f t="shared" si="158"/>
        <v>#N/A</v>
      </c>
      <c r="PM72" s="165" t="e">
        <f t="shared" si="158"/>
        <v>#N/A</v>
      </c>
      <c r="PN72" s="165" t="e">
        <f t="shared" si="158"/>
        <v>#N/A</v>
      </c>
      <c r="PO72" s="165" t="e">
        <f t="shared" si="158"/>
        <v>#N/A</v>
      </c>
    </row>
    <row r="73" spans="1:431" hidden="1" x14ac:dyDescent="0.45">
      <c r="A73" s="362"/>
      <c r="B73" s="368" t="str">
        <f>IF($R73="","",ROUND(_xlfn.NORM.INV(ABS(VLOOKUP($T$1,VLookups!$A$43:$B$44,2,FALSE)-B$2),$N73,$R73),0))</f>
        <v/>
      </c>
      <c r="C73" s="374" t="str">
        <f t="shared" si="165"/>
        <v/>
      </c>
      <c r="D73" s="375" t="str">
        <f t="shared" si="166"/>
        <v/>
      </c>
      <c r="E73" s="105"/>
      <c r="F73" s="113"/>
      <c r="G73" s="118" t="str">
        <f t="shared" si="159"/>
        <v/>
      </c>
      <c r="H73" s="91"/>
      <c r="I73" s="118" t="str">
        <f t="shared" si="160"/>
        <v/>
      </c>
      <c r="J73" s="113"/>
      <c r="K73" s="106"/>
      <c r="L73" s="120" t="str">
        <f t="shared" si="147"/>
        <v/>
      </c>
      <c r="M73" s="120" t="str">
        <f t="shared" si="148"/>
        <v/>
      </c>
      <c r="N73" s="71" t="str">
        <f t="shared" si="161"/>
        <v/>
      </c>
      <c r="O73" s="23"/>
      <c r="P73" s="55"/>
      <c r="Q73" s="298"/>
      <c r="R73" s="72" t="str">
        <f>IF(AND(G73&gt;0,H73&gt;0,I73&gt;0),IF(ISBLANK(Q73),IF(ISBLANK(O73),"",(I73-G73)*VLOOKUP(O73,VLookups!$A$4:$B$13,2,FALSE)),Q73),"")</f>
        <v/>
      </c>
      <c r="S73" s="73" t="str">
        <f t="shared" si="149"/>
        <v/>
      </c>
      <c r="T73" s="91"/>
      <c r="U73" s="265" t="str">
        <f>IF(AND(T73&gt;0,H73&gt;0,NOT(R73="")),ABS(VLOOKUP($T$1,VLookups!$A$43:$B$44,2,FALSE)-_xlfn.NORM.DIST(T73,N73,R73,TRUE)),"")</f>
        <v/>
      </c>
      <c r="V73" s="90" t="str">
        <f>IF(AND($G73&gt;0,$H73&gt;0,$I73&gt;0,NOT(ISBLANK($O73))),_xlfn.NORM.INV(ABS(VLOOKUP($T$1,VLookups!$A$43:$B$44,2,FALSE)-V$3),$N73,$R73),"")</f>
        <v/>
      </c>
      <c r="W73" s="89" t="str">
        <f>IF(AND($G73&gt;0,$H73&gt;0,$I73&gt;0,NOT(ISBLANK($O73))),_xlfn.NORM.INV(ABS(VLOOKUP($T$1,VLookups!$A$43:$B$44,2,FALSE)-W$3),$N73,$R73),"")</f>
        <v/>
      </c>
      <c r="X73" s="90" t="str">
        <f>IF(AND($G73&gt;0,$H73&gt;0,$I73&gt;0,NOT(ISBLANK($O73))),_xlfn.NORM.INV(ABS(VLOOKUP($T$1,VLookups!$A$43:$B$44,2,FALSE)-X$3),$N73,$R73),"")</f>
        <v/>
      </c>
      <c r="Y73" s="89" t="str">
        <f>IF(AND($G73&gt;0,$H73&gt;0,$I73&gt;0,NOT(ISBLANK($O73))),_xlfn.NORM.INV(ABS(VLOOKUP($T$1,VLookups!$A$43:$B$44,2,FALSE)-Y$3),$N73,$R73),"")</f>
        <v/>
      </c>
      <c r="Z73" s="90" t="str">
        <f>IF(AND($G73&gt;0,$H73&gt;0,$I73&gt;0,NOT(ISBLANK($O73))),_xlfn.NORM.INV(ABS(VLOOKUP($T$1,VLookups!$A$43:$B$44,2,FALSE)-Z$3),$N73,$R73),"")</f>
        <v/>
      </c>
      <c r="AA73" s="89" t="str">
        <f>IF(AND($G73&gt;0,$H73&gt;0,$I73&gt;0,NOT(ISBLANK($O73))),_xlfn.NORM.INV(ABS(VLOOKUP($T$1,VLookups!$A$43:$B$44,2,FALSE)-AA$3),$N73,$R73),"")</f>
        <v/>
      </c>
      <c r="AB73" s="5"/>
      <c r="AC73" s="164" t="str">
        <f t="shared" si="162"/>
        <v/>
      </c>
      <c r="AD73" s="47" t="str">
        <f t="shared" ref="AD73:AS88" si="177">IF(ISNONTEXT($AC73),AE73-$AC73,"")</f>
        <v/>
      </c>
      <c r="AE73" s="47" t="str">
        <f t="shared" si="177"/>
        <v/>
      </c>
      <c r="AF73" s="47" t="str">
        <f t="shared" si="177"/>
        <v/>
      </c>
      <c r="AG73" s="47" t="str">
        <f t="shared" si="177"/>
        <v/>
      </c>
      <c r="AH73" s="47" t="str">
        <f t="shared" si="177"/>
        <v/>
      </c>
      <c r="AI73" s="47" t="str">
        <f t="shared" si="177"/>
        <v/>
      </c>
      <c r="AJ73" s="47" t="str">
        <f t="shared" si="177"/>
        <v/>
      </c>
      <c r="AK73" s="47" t="str">
        <f t="shared" si="177"/>
        <v/>
      </c>
      <c r="AL73" s="47" t="str">
        <f t="shared" si="177"/>
        <v/>
      </c>
      <c r="AM73" s="47" t="str">
        <f t="shared" si="177"/>
        <v/>
      </c>
      <c r="AN73" s="47" t="str">
        <f t="shared" si="177"/>
        <v/>
      </c>
      <c r="AO73" s="47" t="str">
        <f t="shared" si="177"/>
        <v/>
      </c>
      <c r="AP73" s="47" t="str">
        <f t="shared" si="177"/>
        <v/>
      </c>
      <c r="AQ73" s="47" t="str">
        <f t="shared" si="177"/>
        <v/>
      </c>
      <c r="AR73" s="47" t="str">
        <f t="shared" si="177"/>
        <v/>
      </c>
      <c r="AS73" s="47" t="str">
        <f t="shared" si="177"/>
        <v/>
      </c>
      <c r="AT73" s="47" t="str">
        <f t="shared" si="171"/>
        <v/>
      </c>
      <c r="AU73" s="47" t="str">
        <f t="shared" si="171"/>
        <v/>
      </c>
      <c r="AV73" s="47" t="str">
        <f t="shared" si="171"/>
        <v/>
      </c>
      <c r="AW73" s="47" t="str">
        <f t="shared" si="171"/>
        <v/>
      </c>
      <c r="AX73" s="47" t="str">
        <f t="shared" si="171"/>
        <v/>
      </c>
      <c r="AY73" s="47" t="str">
        <f t="shared" si="171"/>
        <v/>
      </c>
      <c r="AZ73" s="47" t="str">
        <f t="shared" si="171"/>
        <v/>
      </c>
      <c r="BA73" s="47" t="str">
        <f t="shared" si="171"/>
        <v/>
      </c>
      <c r="BB73" s="47" t="str">
        <f t="shared" si="171"/>
        <v/>
      </c>
      <c r="BC73" s="47" t="str">
        <f t="shared" si="171"/>
        <v/>
      </c>
      <c r="BD73" s="47" t="str">
        <f t="shared" si="171"/>
        <v/>
      </c>
      <c r="BE73" s="47" t="str">
        <f t="shared" si="171"/>
        <v/>
      </c>
      <c r="BF73" s="47" t="str">
        <f t="shared" si="171"/>
        <v/>
      </c>
      <c r="BG73" s="47" t="str">
        <f t="shared" si="171"/>
        <v/>
      </c>
      <c r="BH73" s="47" t="str">
        <f t="shared" si="171"/>
        <v/>
      </c>
      <c r="BI73" s="47" t="str">
        <f t="shared" si="172"/>
        <v/>
      </c>
      <c r="BJ73" s="47" t="str">
        <f t="shared" si="172"/>
        <v/>
      </c>
      <c r="BK73" s="47" t="str">
        <f t="shared" si="172"/>
        <v/>
      </c>
      <c r="BL73" s="47" t="str">
        <f t="shared" si="172"/>
        <v/>
      </c>
      <c r="BM73" s="47" t="str">
        <f t="shared" si="172"/>
        <v/>
      </c>
      <c r="BN73" s="47" t="str">
        <f t="shared" si="172"/>
        <v/>
      </c>
      <c r="BO73" s="47" t="str">
        <f t="shared" si="172"/>
        <v/>
      </c>
      <c r="BP73" s="47" t="str">
        <f t="shared" si="172"/>
        <v/>
      </c>
      <c r="BQ73" s="47" t="str">
        <f t="shared" si="172"/>
        <v/>
      </c>
      <c r="BR73" s="47" t="str">
        <f t="shared" si="172"/>
        <v/>
      </c>
      <c r="BS73" s="47" t="str">
        <f t="shared" si="172"/>
        <v/>
      </c>
      <c r="BT73" s="47" t="str">
        <f t="shared" si="172"/>
        <v/>
      </c>
      <c r="BU73" s="47" t="str">
        <f t="shared" si="172"/>
        <v/>
      </c>
      <c r="BV73" s="47" t="str">
        <f t="shared" si="172"/>
        <v/>
      </c>
      <c r="BW73" s="47" t="str">
        <f t="shared" si="172"/>
        <v/>
      </c>
      <c r="BX73" s="47" t="str">
        <f t="shared" si="172"/>
        <v/>
      </c>
      <c r="BY73" s="47" t="str">
        <f t="shared" si="168"/>
        <v/>
      </c>
      <c r="BZ73" s="47" t="str">
        <f t="shared" si="168"/>
        <v/>
      </c>
      <c r="CA73" s="47" t="str">
        <f t="shared" si="168"/>
        <v/>
      </c>
      <c r="CB73" s="47" t="str">
        <f t="shared" si="168"/>
        <v/>
      </c>
      <c r="CC73" s="47" t="str">
        <f t="shared" si="168"/>
        <v/>
      </c>
      <c r="CD73" s="47" t="str">
        <f t="shared" si="168"/>
        <v/>
      </c>
      <c r="CE73" s="47" t="str">
        <f t="shared" si="168"/>
        <v/>
      </c>
      <c r="CF73" s="47" t="str">
        <f t="shared" si="168"/>
        <v/>
      </c>
      <c r="CG73" s="47" t="str">
        <f t="shared" si="168"/>
        <v/>
      </c>
      <c r="CH73" s="47" t="str">
        <f t="shared" si="168"/>
        <v/>
      </c>
      <c r="CI73" s="47" t="str">
        <f t="shared" si="168"/>
        <v/>
      </c>
      <c r="CJ73" s="47" t="str">
        <f t="shared" si="168"/>
        <v/>
      </c>
      <c r="CK73" s="47" t="str">
        <f t="shared" si="168"/>
        <v/>
      </c>
      <c r="CL73" s="47" t="str">
        <f t="shared" si="168"/>
        <v/>
      </c>
      <c r="CM73" s="47" t="str">
        <f t="shared" si="168"/>
        <v/>
      </c>
      <c r="CN73" s="47" t="str">
        <f t="shared" si="173"/>
        <v/>
      </c>
      <c r="CO73" s="47" t="str">
        <f t="shared" si="173"/>
        <v/>
      </c>
      <c r="CP73" s="47" t="str">
        <f t="shared" si="173"/>
        <v/>
      </c>
      <c r="CQ73" s="47" t="str">
        <f t="shared" si="173"/>
        <v/>
      </c>
      <c r="CR73" s="47" t="str">
        <f t="shared" si="173"/>
        <v/>
      </c>
      <c r="CS73" s="47" t="str">
        <f t="shared" si="173"/>
        <v/>
      </c>
      <c r="CT73" s="47" t="str">
        <f t="shared" si="173"/>
        <v/>
      </c>
      <c r="CU73" s="47" t="str">
        <f t="shared" si="173"/>
        <v/>
      </c>
      <c r="CV73" s="47" t="str">
        <f t="shared" si="173"/>
        <v/>
      </c>
      <c r="CW73" s="47" t="str">
        <f t="shared" si="173"/>
        <v/>
      </c>
      <c r="CX73" s="47" t="str">
        <f t="shared" si="173"/>
        <v/>
      </c>
      <c r="CY73" s="47" t="str">
        <f t="shared" si="173"/>
        <v/>
      </c>
      <c r="CZ73" s="47" t="str">
        <f t="shared" si="173"/>
        <v/>
      </c>
      <c r="DA73" s="47" t="str">
        <f t="shared" si="173"/>
        <v/>
      </c>
      <c r="DB73" s="47" t="str">
        <f t="shared" si="173"/>
        <v/>
      </c>
      <c r="DC73" s="47" t="str">
        <f t="shared" si="173"/>
        <v/>
      </c>
      <c r="DD73" s="47" t="str">
        <f t="shared" si="169"/>
        <v/>
      </c>
      <c r="DE73" s="47" t="str">
        <f t="shared" si="169"/>
        <v/>
      </c>
      <c r="DF73" s="47" t="str">
        <f t="shared" si="169"/>
        <v/>
      </c>
      <c r="DG73" s="47" t="str">
        <f t="shared" si="169"/>
        <v/>
      </c>
      <c r="DH73" s="47" t="str">
        <f t="shared" si="169"/>
        <v/>
      </c>
      <c r="DI73" s="47" t="str">
        <f t="shared" si="169"/>
        <v/>
      </c>
      <c r="DJ73" s="47" t="str">
        <f t="shared" si="169"/>
        <v/>
      </c>
      <c r="DK73" s="47" t="str">
        <f t="shared" si="169"/>
        <v/>
      </c>
      <c r="DL73" s="47" t="str">
        <f t="shared" si="169"/>
        <v/>
      </c>
      <c r="DM73" s="47" t="str">
        <f t="shared" si="169"/>
        <v/>
      </c>
      <c r="DN73" s="47" t="str">
        <f t="shared" si="169"/>
        <v/>
      </c>
      <c r="DO73" s="47" t="str">
        <f t="shared" si="169"/>
        <v/>
      </c>
      <c r="DP73" s="47" t="str">
        <f t="shared" si="169"/>
        <v/>
      </c>
      <c r="DQ73" s="47" t="str">
        <f t="shared" si="169"/>
        <v/>
      </c>
      <c r="DR73" s="47" t="str">
        <f t="shared" si="169"/>
        <v/>
      </c>
      <c r="DS73" s="47" t="str">
        <f t="shared" si="174"/>
        <v/>
      </c>
      <c r="DT73" s="47" t="str">
        <f t="shared" si="174"/>
        <v/>
      </c>
      <c r="DU73" s="47" t="str">
        <f t="shared" si="174"/>
        <v/>
      </c>
      <c r="DV73" s="47" t="str">
        <f t="shared" si="174"/>
        <v/>
      </c>
      <c r="DW73" s="47" t="str">
        <f t="shared" si="174"/>
        <v/>
      </c>
      <c r="DX73" s="47" t="str">
        <f t="shared" si="174"/>
        <v/>
      </c>
      <c r="DY73" s="47" t="str">
        <f t="shared" si="174"/>
        <v/>
      </c>
      <c r="DZ73" s="179" t="str">
        <f t="shared" si="163"/>
        <v/>
      </c>
      <c r="EA73" s="47" t="str">
        <f t="shared" si="167"/>
        <v/>
      </c>
      <c r="EB73" s="47" t="str">
        <f t="shared" si="167"/>
        <v/>
      </c>
      <c r="EC73" s="47" t="str">
        <f t="shared" si="167"/>
        <v/>
      </c>
      <c r="ED73" s="47" t="str">
        <f t="shared" si="167"/>
        <v/>
      </c>
      <c r="EE73" s="47" t="str">
        <f t="shared" si="167"/>
        <v/>
      </c>
      <c r="EF73" s="47" t="str">
        <f t="shared" si="167"/>
        <v/>
      </c>
      <c r="EG73" s="47" t="str">
        <f t="shared" si="167"/>
        <v/>
      </c>
      <c r="EH73" s="47" t="str">
        <f t="shared" si="167"/>
        <v/>
      </c>
      <c r="EI73" s="47" t="str">
        <f t="shared" si="167"/>
        <v/>
      </c>
      <c r="EJ73" s="47" t="str">
        <f t="shared" si="167"/>
        <v/>
      </c>
      <c r="EK73" s="47" t="str">
        <f t="shared" si="167"/>
        <v/>
      </c>
      <c r="EL73" s="47" t="str">
        <f t="shared" si="167"/>
        <v/>
      </c>
      <c r="EM73" s="47" t="str">
        <f t="shared" si="167"/>
        <v/>
      </c>
      <c r="EN73" s="47" t="str">
        <f t="shared" si="167"/>
        <v/>
      </c>
      <c r="EO73" s="47" t="str">
        <f t="shared" si="167"/>
        <v/>
      </c>
      <c r="EP73" s="47" t="str">
        <f t="shared" si="164"/>
        <v/>
      </c>
      <c r="EQ73" s="47" t="str">
        <f t="shared" si="164"/>
        <v/>
      </c>
      <c r="ER73" s="47" t="str">
        <f t="shared" si="164"/>
        <v/>
      </c>
      <c r="ES73" s="47" t="str">
        <f t="shared" si="164"/>
        <v/>
      </c>
      <c r="ET73" s="47" t="str">
        <f t="shared" si="175"/>
        <v/>
      </c>
      <c r="EU73" s="47" t="str">
        <f t="shared" si="175"/>
        <v/>
      </c>
      <c r="EV73" s="47" t="str">
        <f t="shared" si="175"/>
        <v/>
      </c>
      <c r="EW73" s="47" t="str">
        <f t="shared" si="175"/>
        <v/>
      </c>
      <c r="EX73" s="47" t="str">
        <f t="shared" si="175"/>
        <v/>
      </c>
      <c r="EY73" s="47" t="str">
        <f t="shared" si="175"/>
        <v/>
      </c>
      <c r="EZ73" s="47" t="str">
        <f t="shared" si="175"/>
        <v/>
      </c>
      <c r="FA73" s="47" t="str">
        <f t="shared" si="175"/>
        <v/>
      </c>
      <c r="FB73" s="47" t="str">
        <f t="shared" si="175"/>
        <v/>
      </c>
      <c r="FC73" s="47" t="str">
        <f t="shared" si="175"/>
        <v/>
      </c>
      <c r="FD73" s="47" t="str">
        <f t="shared" si="175"/>
        <v/>
      </c>
      <c r="FE73" s="47" t="str">
        <f t="shared" si="126"/>
        <v/>
      </c>
      <c r="FF73" s="47" t="str">
        <f t="shared" si="126"/>
        <v/>
      </c>
      <c r="FG73" s="47" t="str">
        <f t="shared" si="126"/>
        <v/>
      </c>
      <c r="FH73" s="47" t="str">
        <f t="shared" si="126"/>
        <v/>
      </c>
      <c r="FI73" s="47" t="str">
        <f t="shared" si="126"/>
        <v/>
      </c>
      <c r="FJ73" s="47" t="str">
        <f t="shared" si="126"/>
        <v/>
      </c>
      <c r="FK73" s="47" t="str">
        <f t="shared" si="126"/>
        <v/>
      </c>
      <c r="FL73" s="47" t="str">
        <f t="shared" si="126"/>
        <v/>
      </c>
      <c r="FM73" s="47" t="str">
        <f t="shared" si="126"/>
        <v/>
      </c>
      <c r="FN73" s="47" t="str">
        <f t="shared" si="126"/>
        <v/>
      </c>
      <c r="FO73" s="47" t="str">
        <f t="shared" si="126"/>
        <v/>
      </c>
      <c r="FP73" s="47" t="str">
        <f t="shared" si="126"/>
        <v/>
      </c>
      <c r="FQ73" s="47" t="str">
        <f t="shared" si="126"/>
        <v/>
      </c>
      <c r="FR73" s="47" t="str">
        <f t="shared" si="126"/>
        <v/>
      </c>
      <c r="FS73" s="47" t="str">
        <f t="shared" si="126"/>
        <v/>
      </c>
      <c r="FT73" s="47" t="str">
        <f t="shared" si="126"/>
        <v/>
      </c>
      <c r="FU73" s="47" t="str">
        <f t="shared" si="176"/>
        <v/>
      </c>
      <c r="FV73" s="47" t="str">
        <f t="shared" si="150"/>
        <v/>
      </c>
      <c r="FW73" s="47" t="str">
        <f t="shared" si="150"/>
        <v/>
      </c>
      <c r="FX73" s="47" t="str">
        <f t="shared" si="150"/>
        <v/>
      </c>
      <c r="FY73" s="47" t="str">
        <f t="shared" si="150"/>
        <v/>
      </c>
      <c r="FZ73" s="47" t="str">
        <f t="shared" si="150"/>
        <v/>
      </c>
      <c r="GA73" s="47" t="str">
        <f t="shared" si="150"/>
        <v/>
      </c>
      <c r="GB73" s="47" t="str">
        <f t="shared" si="150"/>
        <v/>
      </c>
      <c r="GC73" s="47" t="str">
        <f t="shared" si="137"/>
        <v/>
      </c>
      <c r="GD73" s="47" t="str">
        <f t="shared" si="137"/>
        <v/>
      </c>
      <c r="GE73" s="47" t="str">
        <f t="shared" si="137"/>
        <v/>
      </c>
      <c r="GF73" s="47" t="str">
        <f t="shared" si="137"/>
        <v/>
      </c>
      <c r="GG73" s="47" t="str">
        <f t="shared" si="137"/>
        <v/>
      </c>
      <c r="GH73" s="47" t="str">
        <f t="shared" si="137"/>
        <v/>
      </c>
      <c r="GI73" s="47" t="str">
        <f t="shared" si="137"/>
        <v/>
      </c>
      <c r="GJ73" s="47" t="str">
        <f t="shared" si="137"/>
        <v/>
      </c>
      <c r="GK73" s="47" t="str">
        <f t="shared" si="137"/>
        <v/>
      </c>
      <c r="GL73" s="47" t="str">
        <f t="shared" si="137"/>
        <v/>
      </c>
      <c r="GM73" s="47" t="str">
        <f t="shared" si="137"/>
        <v/>
      </c>
      <c r="GN73" s="47" t="str">
        <f t="shared" si="137"/>
        <v/>
      </c>
      <c r="GO73" s="47" t="str">
        <f t="shared" si="137"/>
        <v/>
      </c>
      <c r="GP73" s="47" t="str">
        <f t="shared" si="137"/>
        <v/>
      </c>
      <c r="GQ73" s="47" t="str">
        <f t="shared" si="137"/>
        <v/>
      </c>
      <c r="GR73" s="47" t="str">
        <f t="shared" si="137"/>
        <v/>
      </c>
      <c r="GS73" s="47" t="str">
        <f t="shared" si="138"/>
        <v/>
      </c>
      <c r="GT73" s="47" t="str">
        <f t="shared" si="138"/>
        <v/>
      </c>
      <c r="GU73" s="47" t="str">
        <f t="shared" si="138"/>
        <v/>
      </c>
      <c r="GV73" s="47" t="str">
        <f t="shared" si="138"/>
        <v/>
      </c>
      <c r="GW73" s="47" t="str">
        <f t="shared" si="138"/>
        <v/>
      </c>
      <c r="GX73" s="47" t="str">
        <f t="shared" si="138"/>
        <v/>
      </c>
      <c r="GY73" s="47" t="str">
        <f t="shared" si="138"/>
        <v/>
      </c>
      <c r="GZ73" s="47" t="str">
        <f t="shared" si="138"/>
        <v/>
      </c>
      <c r="HA73" s="47" t="str">
        <f t="shared" si="138"/>
        <v/>
      </c>
      <c r="HB73" s="47" t="str">
        <f t="shared" si="138"/>
        <v/>
      </c>
      <c r="HC73" s="47" t="str">
        <f t="shared" si="138"/>
        <v/>
      </c>
      <c r="HD73" s="47" t="str">
        <f t="shared" si="138"/>
        <v/>
      </c>
      <c r="HE73" s="47" t="str">
        <f t="shared" si="138"/>
        <v/>
      </c>
      <c r="HF73" s="47" t="str">
        <f t="shared" si="138"/>
        <v/>
      </c>
      <c r="HG73" s="47" t="str">
        <f t="shared" si="138"/>
        <v/>
      </c>
      <c r="HH73" s="47" t="str">
        <f t="shared" si="138"/>
        <v/>
      </c>
      <c r="HI73" s="47" t="str">
        <f t="shared" si="139"/>
        <v/>
      </c>
      <c r="HJ73" s="47" t="str">
        <f t="shared" si="139"/>
        <v/>
      </c>
      <c r="HK73" s="47" t="str">
        <f t="shared" si="139"/>
        <v/>
      </c>
      <c r="HL73" s="47" t="str">
        <f t="shared" si="139"/>
        <v/>
      </c>
      <c r="HM73" s="47" t="str">
        <f t="shared" si="109"/>
        <v/>
      </c>
      <c r="HN73" s="47" t="str">
        <f t="shared" si="109"/>
        <v/>
      </c>
      <c r="HO73" s="47" t="str">
        <f t="shared" si="109"/>
        <v/>
      </c>
      <c r="HP73" s="47" t="str">
        <f t="shared" si="77"/>
        <v/>
      </c>
      <c r="HQ73" s="47" t="str">
        <f t="shared" si="77"/>
        <v/>
      </c>
      <c r="HR73" s="47" t="str">
        <f t="shared" si="46"/>
        <v/>
      </c>
      <c r="HS73" s="47" t="str">
        <f t="shared" si="46"/>
        <v/>
      </c>
      <c r="HT73" s="47" t="str">
        <f t="shared" si="46"/>
        <v/>
      </c>
      <c r="HU73" s="47" t="str">
        <f t="shared" si="46"/>
        <v/>
      </c>
      <c r="HV73" s="47" t="str">
        <f t="shared" si="140"/>
        <v/>
      </c>
      <c r="HW73" s="165" t="e">
        <f t="shared" si="104"/>
        <v>#N/A</v>
      </c>
      <c r="HX73" s="165" t="e">
        <f t="shared" si="104"/>
        <v>#N/A</v>
      </c>
      <c r="HY73" s="165" t="e">
        <f t="shared" si="104"/>
        <v>#N/A</v>
      </c>
      <c r="HZ73" s="165" t="e">
        <f t="shared" si="104"/>
        <v>#N/A</v>
      </c>
      <c r="IA73" s="165" t="e">
        <f t="shared" si="136"/>
        <v>#N/A</v>
      </c>
      <c r="IB73" s="165" t="e">
        <f t="shared" si="136"/>
        <v>#N/A</v>
      </c>
      <c r="IC73" s="165" t="e">
        <f t="shared" si="136"/>
        <v>#N/A</v>
      </c>
      <c r="ID73" s="165" t="e">
        <f t="shared" si="136"/>
        <v>#N/A</v>
      </c>
      <c r="IE73" s="165" t="e">
        <f t="shared" si="136"/>
        <v>#N/A</v>
      </c>
      <c r="IF73" s="165" t="e">
        <f t="shared" si="136"/>
        <v>#N/A</v>
      </c>
      <c r="IG73" s="165" t="e">
        <f t="shared" si="136"/>
        <v>#N/A</v>
      </c>
      <c r="IH73" s="165" t="e">
        <f t="shared" si="136"/>
        <v>#N/A</v>
      </c>
      <c r="II73" s="165" t="e">
        <f t="shared" si="136"/>
        <v>#N/A</v>
      </c>
      <c r="IJ73" s="165" t="e">
        <f t="shared" si="136"/>
        <v>#N/A</v>
      </c>
      <c r="IK73" s="165" t="e">
        <f t="shared" si="136"/>
        <v>#N/A</v>
      </c>
      <c r="IL73" s="165" t="e">
        <f t="shared" si="136"/>
        <v>#N/A</v>
      </c>
      <c r="IM73" s="165" t="e">
        <f t="shared" si="136"/>
        <v>#N/A</v>
      </c>
      <c r="IN73" s="165" t="e">
        <f t="shared" si="136"/>
        <v>#N/A</v>
      </c>
      <c r="IO73" s="165" t="e">
        <f t="shared" si="136"/>
        <v>#N/A</v>
      </c>
      <c r="IP73" s="165" t="e">
        <f t="shared" si="141"/>
        <v>#N/A</v>
      </c>
      <c r="IQ73" s="165" t="e">
        <f t="shared" si="141"/>
        <v>#N/A</v>
      </c>
      <c r="IR73" s="165" t="e">
        <f t="shared" si="141"/>
        <v>#N/A</v>
      </c>
      <c r="IS73" s="165" t="e">
        <f t="shared" si="141"/>
        <v>#N/A</v>
      </c>
      <c r="IT73" s="165" t="e">
        <f t="shared" si="141"/>
        <v>#N/A</v>
      </c>
      <c r="IU73" s="165" t="e">
        <f t="shared" si="141"/>
        <v>#N/A</v>
      </c>
      <c r="IV73" s="165" t="e">
        <f t="shared" si="141"/>
        <v>#N/A</v>
      </c>
      <c r="IW73" s="165" t="e">
        <f t="shared" si="141"/>
        <v>#N/A</v>
      </c>
      <c r="IX73" s="165" t="e">
        <f t="shared" si="141"/>
        <v>#N/A</v>
      </c>
      <c r="IY73" s="165" t="e">
        <f t="shared" si="141"/>
        <v>#N/A</v>
      </c>
      <c r="IZ73" s="165" t="e">
        <f t="shared" si="141"/>
        <v>#N/A</v>
      </c>
      <c r="JA73" s="165" t="e">
        <f t="shared" si="141"/>
        <v>#N/A</v>
      </c>
      <c r="JB73" s="165" t="e">
        <f t="shared" si="141"/>
        <v>#N/A</v>
      </c>
      <c r="JC73" s="165" t="e">
        <f t="shared" si="141"/>
        <v>#N/A</v>
      </c>
      <c r="JD73" s="165" t="e">
        <f t="shared" si="141"/>
        <v>#N/A</v>
      </c>
      <c r="JE73" s="165" t="e">
        <f t="shared" si="151"/>
        <v>#N/A</v>
      </c>
      <c r="JF73" s="165" t="e">
        <f t="shared" si="151"/>
        <v>#N/A</v>
      </c>
      <c r="JG73" s="165" t="e">
        <f t="shared" si="151"/>
        <v>#N/A</v>
      </c>
      <c r="JH73" s="165" t="e">
        <f t="shared" si="151"/>
        <v>#N/A</v>
      </c>
      <c r="JI73" s="165" t="e">
        <f t="shared" si="151"/>
        <v>#N/A</v>
      </c>
      <c r="JJ73" s="165" t="e">
        <f t="shared" si="151"/>
        <v>#N/A</v>
      </c>
      <c r="JK73" s="165" t="e">
        <f t="shared" si="151"/>
        <v>#N/A</v>
      </c>
      <c r="JL73" s="165" t="e">
        <f t="shared" si="151"/>
        <v>#N/A</v>
      </c>
      <c r="JM73" s="165" t="e">
        <f t="shared" si="151"/>
        <v>#N/A</v>
      </c>
      <c r="JN73" s="165" t="e">
        <f t="shared" si="151"/>
        <v>#N/A</v>
      </c>
      <c r="JO73" s="165" t="e">
        <f t="shared" si="151"/>
        <v>#N/A</v>
      </c>
      <c r="JP73" s="165" t="e">
        <f t="shared" si="151"/>
        <v>#N/A</v>
      </c>
      <c r="JQ73" s="165" t="e">
        <f t="shared" si="151"/>
        <v>#N/A</v>
      </c>
      <c r="JR73" s="165" t="e">
        <f t="shared" si="151"/>
        <v>#N/A</v>
      </c>
      <c r="JS73" s="165" t="e">
        <f t="shared" si="151"/>
        <v>#N/A</v>
      </c>
      <c r="JT73" s="165" t="e">
        <f t="shared" si="142"/>
        <v>#N/A</v>
      </c>
      <c r="JU73" s="165" t="e">
        <f t="shared" si="142"/>
        <v>#N/A</v>
      </c>
      <c r="JV73" s="165" t="e">
        <f t="shared" si="142"/>
        <v>#N/A</v>
      </c>
      <c r="JW73" s="165" t="e">
        <f t="shared" si="142"/>
        <v>#N/A</v>
      </c>
      <c r="JX73" s="165" t="e">
        <f t="shared" si="142"/>
        <v>#N/A</v>
      </c>
      <c r="JY73" s="165" t="e">
        <f t="shared" si="142"/>
        <v>#N/A</v>
      </c>
      <c r="JZ73" s="165" t="e">
        <f t="shared" si="142"/>
        <v>#N/A</v>
      </c>
      <c r="KA73" s="165" t="e">
        <f t="shared" si="142"/>
        <v>#N/A</v>
      </c>
      <c r="KB73" s="165" t="e">
        <f t="shared" si="142"/>
        <v>#N/A</v>
      </c>
      <c r="KC73" s="165" t="e">
        <f t="shared" si="142"/>
        <v>#N/A</v>
      </c>
      <c r="KD73" s="165" t="e">
        <f t="shared" si="142"/>
        <v>#N/A</v>
      </c>
      <c r="KE73" s="165" t="e">
        <f t="shared" si="142"/>
        <v>#N/A</v>
      </c>
      <c r="KF73" s="165" t="e">
        <f t="shared" si="142"/>
        <v>#N/A</v>
      </c>
      <c r="KG73" s="165" t="e">
        <f t="shared" si="142"/>
        <v>#N/A</v>
      </c>
      <c r="KH73" s="165" t="e">
        <f t="shared" si="142"/>
        <v>#N/A</v>
      </c>
      <c r="KI73" s="165" t="e">
        <f t="shared" si="142"/>
        <v>#N/A</v>
      </c>
      <c r="KJ73" s="165" t="e">
        <f t="shared" si="152"/>
        <v>#N/A</v>
      </c>
      <c r="KK73" s="165" t="e">
        <f t="shared" si="152"/>
        <v>#N/A</v>
      </c>
      <c r="KL73" s="165" t="e">
        <f t="shared" si="152"/>
        <v>#N/A</v>
      </c>
      <c r="KM73" s="165" t="e">
        <f t="shared" si="152"/>
        <v>#N/A</v>
      </c>
      <c r="KN73" s="165" t="e">
        <f t="shared" si="152"/>
        <v>#N/A</v>
      </c>
      <c r="KO73" s="165" t="e">
        <f t="shared" si="152"/>
        <v>#N/A</v>
      </c>
      <c r="KP73" s="165" t="e">
        <f t="shared" si="152"/>
        <v>#N/A</v>
      </c>
      <c r="KQ73" s="165" t="e">
        <f t="shared" si="152"/>
        <v>#N/A</v>
      </c>
      <c r="KR73" s="165" t="e">
        <f t="shared" si="152"/>
        <v>#N/A</v>
      </c>
      <c r="KS73" s="165" t="e">
        <f t="shared" si="152"/>
        <v>#N/A</v>
      </c>
      <c r="KT73" s="165" t="e">
        <f t="shared" si="152"/>
        <v>#N/A</v>
      </c>
      <c r="KU73" s="165" t="e">
        <f t="shared" si="152"/>
        <v>#N/A</v>
      </c>
      <c r="KV73" s="165" t="e">
        <f t="shared" si="152"/>
        <v>#N/A</v>
      </c>
      <c r="KW73" s="165" t="e">
        <f t="shared" si="152"/>
        <v>#N/A</v>
      </c>
      <c r="KX73" s="165" t="e">
        <f t="shared" si="152"/>
        <v>#N/A</v>
      </c>
      <c r="KY73" s="165" t="e">
        <f t="shared" si="152"/>
        <v>#N/A</v>
      </c>
      <c r="KZ73" s="165" t="e">
        <f t="shared" si="143"/>
        <v>#N/A</v>
      </c>
      <c r="LA73" s="165" t="e">
        <f t="shared" si="143"/>
        <v>#N/A</v>
      </c>
      <c r="LB73" s="165" t="e">
        <f t="shared" si="143"/>
        <v>#N/A</v>
      </c>
      <c r="LC73" s="165" t="e">
        <f t="shared" si="143"/>
        <v>#N/A</v>
      </c>
      <c r="LD73" s="165" t="e">
        <f t="shared" si="143"/>
        <v>#N/A</v>
      </c>
      <c r="LE73" s="165" t="e">
        <f t="shared" si="143"/>
        <v>#N/A</v>
      </c>
      <c r="LF73" s="165" t="e">
        <f t="shared" si="143"/>
        <v>#N/A</v>
      </c>
      <c r="LG73" s="165" t="e">
        <f t="shared" si="143"/>
        <v>#N/A</v>
      </c>
      <c r="LH73" s="165" t="e">
        <f t="shared" si="143"/>
        <v>#N/A</v>
      </c>
      <c r="LI73" s="165" t="e">
        <f t="shared" si="143"/>
        <v>#N/A</v>
      </c>
      <c r="LJ73" s="165" t="e">
        <f t="shared" si="143"/>
        <v>#N/A</v>
      </c>
      <c r="LK73" s="165" t="e">
        <f t="shared" si="143"/>
        <v>#N/A</v>
      </c>
      <c r="LL73" s="165" t="e">
        <f t="shared" si="143"/>
        <v>#N/A</v>
      </c>
      <c r="LM73" s="165" t="e">
        <f t="shared" si="143"/>
        <v>#N/A</v>
      </c>
      <c r="LN73" s="165" t="e">
        <f t="shared" si="143"/>
        <v>#N/A</v>
      </c>
      <c r="LO73" s="165" t="e">
        <f t="shared" si="153"/>
        <v>#N/A</v>
      </c>
      <c r="LP73" s="165" t="e">
        <f t="shared" si="153"/>
        <v>#N/A</v>
      </c>
      <c r="LQ73" s="165" t="e">
        <f t="shared" si="154"/>
        <v>#N/A</v>
      </c>
      <c r="LR73" s="165" t="e">
        <f t="shared" si="154"/>
        <v>#N/A</v>
      </c>
      <c r="LS73" s="165" t="e">
        <f t="shared" si="154"/>
        <v>#N/A</v>
      </c>
      <c r="LT73" s="165" t="e">
        <f t="shared" si="154"/>
        <v>#N/A</v>
      </c>
      <c r="LU73" s="165" t="e">
        <f t="shared" si="154"/>
        <v>#N/A</v>
      </c>
      <c r="LV73" s="165" t="e">
        <f t="shared" si="154"/>
        <v>#N/A</v>
      </c>
      <c r="LW73" s="165" t="e">
        <f t="shared" si="154"/>
        <v>#N/A</v>
      </c>
      <c r="LX73" s="165" t="e">
        <f t="shared" si="154"/>
        <v>#N/A</v>
      </c>
      <c r="LY73" s="165" t="e">
        <f t="shared" si="154"/>
        <v>#N/A</v>
      </c>
      <c r="LZ73" s="165" t="e">
        <f t="shared" si="154"/>
        <v>#N/A</v>
      </c>
      <c r="MA73" s="165" t="e">
        <f t="shared" si="154"/>
        <v>#N/A</v>
      </c>
      <c r="MB73" s="165" t="e">
        <f t="shared" si="154"/>
        <v>#N/A</v>
      </c>
      <c r="MC73" s="165" t="e">
        <f t="shared" si="154"/>
        <v>#N/A</v>
      </c>
      <c r="MD73" s="165" t="e">
        <f t="shared" si="154"/>
        <v>#N/A</v>
      </c>
      <c r="ME73" s="165" t="e">
        <f t="shared" si="154"/>
        <v>#N/A</v>
      </c>
      <c r="MF73" s="165" t="e">
        <f t="shared" si="144"/>
        <v>#N/A</v>
      </c>
      <c r="MG73" s="165" t="e">
        <f t="shared" si="144"/>
        <v>#N/A</v>
      </c>
      <c r="MH73" s="165" t="e">
        <f t="shared" si="144"/>
        <v>#N/A</v>
      </c>
      <c r="MI73" s="165" t="e">
        <f t="shared" si="144"/>
        <v>#N/A</v>
      </c>
      <c r="MJ73" s="165" t="e">
        <f t="shared" si="144"/>
        <v>#N/A</v>
      </c>
      <c r="MK73" s="165" t="e">
        <f t="shared" si="144"/>
        <v>#N/A</v>
      </c>
      <c r="ML73" s="165" t="e">
        <f t="shared" si="144"/>
        <v>#N/A</v>
      </c>
      <c r="MM73" s="165" t="e">
        <f t="shared" si="144"/>
        <v>#N/A</v>
      </c>
      <c r="MN73" s="165" t="e">
        <f t="shared" si="144"/>
        <v>#N/A</v>
      </c>
      <c r="MO73" s="165" t="e">
        <f t="shared" si="144"/>
        <v>#N/A</v>
      </c>
      <c r="MP73" s="165" t="e">
        <f t="shared" si="144"/>
        <v>#N/A</v>
      </c>
      <c r="MQ73" s="165" t="e">
        <f t="shared" si="144"/>
        <v>#N/A</v>
      </c>
      <c r="MR73" s="165" t="e">
        <f t="shared" si="144"/>
        <v>#N/A</v>
      </c>
      <c r="MS73" s="165" t="e">
        <f t="shared" si="144"/>
        <v>#N/A</v>
      </c>
      <c r="MT73" s="165" t="e">
        <f t="shared" si="144"/>
        <v>#N/A</v>
      </c>
      <c r="MU73" s="165" t="e">
        <f t="shared" si="144"/>
        <v>#N/A</v>
      </c>
      <c r="MV73" s="165" t="e">
        <f t="shared" si="155"/>
        <v>#N/A</v>
      </c>
      <c r="MW73" s="165" t="e">
        <f t="shared" si="155"/>
        <v>#N/A</v>
      </c>
      <c r="MX73" s="165" t="e">
        <f t="shared" si="155"/>
        <v>#N/A</v>
      </c>
      <c r="MY73" s="165" t="e">
        <f t="shared" si="155"/>
        <v>#N/A</v>
      </c>
      <c r="MZ73" s="165" t="e">
        <f t="shared" si="155"/>
        <v>#N/A</v>
      </c>
      <c r="NA73" s="165" t="e">
        <f t="shared" si="155"/>
        <v>#N/A</v>
      </c>
      <c r="NB73" s="165" t="e">
        <f t="shared" si="155"/>
        <v>#N/A</v>
      </c>
      <c r="NC73" s="165" t="e">
        <f t="shared" si="155"/>
        <v>#N/A</v>
      </c>
      <c r="ND73" s="165" t="e">
        <f t="shared" si="155"/>
        <v>#N/A</v>
      </c>
      <c r="NE73" s="165" t="e">
        <f t="shared" si="155"/>
        <v>#N/A</v>
      </c>
      <c r="NF73" s="165" t="e">
        <f t="shared" si="155"/>
        <v>#N/A</v>
      </c>
      <c r="NG73" s="165" t="e">
        <f t="shared" si="155"/>
        <v>#N/A</v>
      </c>
      <c r="NH73" s="165" t="e">
        <f t="shared" si="155"/>
        <v>#N/A</v>
      </c>
      <c r="NI73" s="165" t="e">
        <f t="shared" si="155"/>
        <v>#N/A</v>
      </c>
      <c r="NJ73" s="165" t="e">
        <f t="shared" si="155"/>
        <v>#N/A</v>
      </c>
      <c r="NK73" s="165" t="e">
        <f t="shared" si="155"/>
        <v>#N/A</v>
      </c>
      <c r="NL73" s="165" t="e">
        <f t="shared" si="145"/>
        <v>#N/A</v>
      </c>
      <c r="NM73" s="165" t="e">
        <f t="shared" si="145"/>
        <v>#N/A</v>
      </c>
      <c r="NN73" s="165" t="e">
        <f t="shared" si="145"/>
        <v>#N/A</v>
      </c>
      <c r="NO73" s="165" t="e">
        <f t="shared" si="145"/>
        <v>#N/A</v>
      </c>
      <c r="NP73" s="165" t="e">
        <f t="shared" si="145"/>
        <v>#N/A</v>
      </c>
      <c r="NQ73" s="165" t="e">
        <f t="shared" si="145"/>
        <v>#N/A</v>
      </c>
      <c r="NR73" s="165" t="e">
        <f t="shared" si="145"/>
        <v>#N/A</v>
      </c>
      <c r="NS73" s="165" t="e">
        <f t="shared" si="145"/>
        <v>#N/A</v>
      </c>
      <c r="NT73" s="165" t="e">
        <f t="shared" si="145"/>
        <v>#N/A</v>
      </c>
      <c r="NU73" s="165" t="e">
        <f t="shared" si="145"/>
        <v>#N/A</v>
      </c>
      <c r="NV73" s="165" t="e">
        <f t="shared" si="145"/>
        <v>#N/A</v>
      </c>
      <c r="NW73" s="165" t="e">
        <f t="shared" si="145"/>
        <v>#N/A</v>
      </c>
      <c r="NX73" s="165" t="e">
        <f t="shared" si="145"/>
        <v>#N/A</v>
      </c>
      <c r="NY73" s="165" t="e">
        <f t="shared" si="145"/>
        <v>#N/A</v>
      </c>
      <c r="NZ73" s="165" t="e">
        <f t="shared" si="145"/>
        <v>#N/A</v>
      </c>
      <c r="OA73" s="165" t="e">
        <f t="shared" si="156"/>
        <v>#N/A</v>
      </c>
      <c r="OB73" s="165" t="e">
        <f t="shared" si="156"/>
        <v>#N/A</v>
      </c>
      <c r="OC73" s="165" t="e">
        <f t="shared" si="157"/>
        <v>#N/A</v>
      </c>
      <c r="OD73" s="165" t="e">
        <f t="shared" si="157"/>
        <v>#N/A</v>
      </c>
      <c r="OE73" s="165" t="e">
        <f t="shared" si="157"/>
        <v>#N/A</v>
      </c>
      <c r="OF73" s="165" t="e">
        <f t="shared" si="157"/>
        <v>#N/A</v>
      </c>
      <c r="OG73" s="165" t="e">
        <f t="shared" si="157"/>
        <v>#N/A</v>
      </c>
      <c r="OH73" s="165" t="e">
        <f t="shared" si="157"/>
        <v>#N/A</v>
      </c>
      <c r="OI73" s="165" t="e">
        <f t="shared" si="157"/>
        <v>#N/A</v>
      </c>
      <c r="OJ73" s="165" t="e">
        <f t="shared" si="157"/>
        <v>#N/A</v>
      </c>
      <c r="OK73" s="165" t="e">
        <f t="shared" si="157"/>
        <v>#N/A</v>
      </c>
      <c r="OL73" s="165" t="e">
        <f t="shared" si="157"/>
        <v>#N/A</v>
      </c>
      <c r="OM73" s="165" t="e">
        <f t="shared" si="157"/>
        <v>#N/A</v>
      </c>
      <c r="ON73" s="165" t="e">
        <f t="shared" si="157"/>
        <v>#N/A</v>
      </c>
      <c r="OO73" s="165" t="e">
        <f t="shared" si="157"/>
        <v>#N/A</v>
      </c>
      <c r="OP73" s="165" t="e">
        <f t="shared" si="157"/>
        <v>#N/A</v>
      </c>
      <c r="OQ73" s="165" t="e">
        <f t="shared" si="157"/>
        <v>#N/A</v>
      </c>
      <c r="OR73" s="165" t="e">
        <f t="shared" si="146"/>
        <v>#N/A</v>
      </c>
      <c r="OS73" s="165" t="e">
        <f t="shared" si="146"/>
        <v>#N/A</v>
      </c>
      <c r="OT73" s="165" t="e">
        <f t="shared" si="146"/>
        <v>#N/A</v>
      </c>
      <c r="OU73" s="165" t="e">
        <f t="shared" si="146"/>
        <v>#N/A</v>
      </c>
      <c r="OV73" s="165" t="e">
        <f t="shared" si="146"/>
        <v>#N/A</v>
      </c>
      <c r="OW73" s="165" t="e">
        <f t="shared" si="146"/>
        <v>#N/A</v>
      </c>
      <c r="OX73" s="165" t="e">
        <f t="shared" si="146"/>
        <v>#N/A</v>
      </c>
      <c r="OY73" s="165" t="e">
        <f t="shared" si="146"/>
        <v>#N/A</v>
      </c>
      <c r="OZ73" s="165" t="e">
        <f t="shared" si="146"/>
        <v>#N/A</v>
      </c>
      <c r="PA73" s="165" t="e">
        <f t="shared" si="146"/>
        <v>#N/A</v>
      </c>
      <c r="PB73" s="165" t="e">
        <f t="shared" si="146"/>
        <v>#N/A</v>
      </c>
      <c r="PC73" s="165" t="e">
        <f t="shared" si="146"/>
        <v>#N/A</v>
      </c>
      <c r="PD73" s="165" t="e">
        <f t="shared" si="146"/>
        <v>#N/A</v>
      </c>
      <c r="PE73" s="165" t="e">
        <f t="shared" si="146"/>
        <v>#N/A</v>
      </c>
      <c r="PF73" s="165" t="e">
        <f t="shared" si="146"/>
        <v>#N/A</v>
      </c>
      <c r="PG73" s="165" t="e">
        <f t="shared" si="146"/>
        <v>#N/A</v>
      </c>
      <c r="PH73" s="165" t="e">
        <f t="shared" si="158"/>
        <v>#N/A</v>
      </c>
      <c r="PI73" s="165" t="e">
        <f t="shared" si="158"/>
        <v>#N/A</v>
      </c>
      <c r="PJ73" s="165" t="e">
        <f t="shared" si="158"/>
        <v>#N/A</v>
      </c>
      <c r="PK73" s="165" t="e">
        <f t="shared" si="158"/>
        <v>#N/A</v>
      </c>
      <c r="PL73" s="165" t="e">
        <f t="shared" si="158"/>
        <v>#N/A</v>
      </c>
      <c r="PM73" s="165" t="e">
        <f t="shared" si="158"/>
        <v>#N/A</v>
      </c>
      <c r="PN73" s="165" t="e">
        <f t="shared" si="158"/>
        <v>#N/A</v>
      </c>
      <c r="PO73" s="165" t="e">
        <f t="shared" si="158"/>
        <v>#N/A</v>
      </c>
    </row>
    <row r="74" spans="1:431" hidden="1" x14ac:dyDescent="0.45">
      <c r="A74" s="362"/>
      <c r="B74" s="368" t="str">
        <f>IF($R74="","",ROUND(_xlfn.NORM.INV(ABS(VLOOKUP($T$1,VLookups!$A$43:$B$44,2,FALSE)-B$2),$N74,$R74),0))</f>
        <v/>
      </c>
      <c r="C74" s="374" t="str">
        <f t="shared" si="165"/>
        <v/>
      </c>
      <c r="D74" s="375" t="str">
        <f t="shared" si="166"/>
        <v/>
      </c>
      <c r="E74" s="105"/>
      <c r="F74" s="113"/>
      <c r="G74" s="118" t="str">
        <f t="shared" si="159"/>
        <v/>
      </c>
      <c r="H74" s="91"/>
      <c r="I74" s="118" t="str">
        <f t="shared" si="160"/>
        <v/>
      </c>
      <c r="J74" s="113"/>
      <c r="K74" s="106"/>
      <c r="L74" s="120" t="str">
        <f t="shared" si="147"/>
        <v/>
      </c>
      <c r="M74" s="120" t="str">
        <f t="shared" si="148"/>
        <v/>
      </c>
      <c r="N74" s="71" t="str">
        <f t="shared" si="161"/>
        <v/>
      </c>
      <c r="O74" s="23"/>
      <c r="P74" s="55"/>
      <c r="Q74" s="298"/>
      <c r="R74" s="72" t="str">
        <f>IF(AND(G74&gt;0,H74&gt;0,I74&gt;0),IF(ISBLANK(Q74),IF(ISBLANK(O74),"",(I74-G74)*VLOOKUP(O74,VLookups!$A$4:$B$13,2,FALSE)),Q74),"")</f>
        <v/>
      </c>
      <c r="S74" s="73" t="str">
        <f t="shared" si="149"/>
        <v/>
      </c>
      <c r="T74" s="91"/>
      <c r="U74" s="265" t="str">
        <f>IF(AND(T74&gt;0,H74&gt;0,NOT(R74="")),ABS(VLOOKUP($T$1,VLookups!$A$43:$B$44,2,FALSE)-_xlfn.NORM.DIST(T74,N74,R74,TRUE)),"")</f>
        <v/>
      </c>
      <c r="V74" s="90" t="str">
        <f>IF(AND($G74&gt;0,$H74&gt;0,$I74&gt;0,NOT(ISBLANK($O74))),_xlfn.NORM.INV(ABS(VLOOKUP($T$1,VLookups!$A$43:$B$44,2,FALSE)-V$3),$N74,$R74),"")</f>
        <v/>
      </c>
      <c r="W74" s="89" t="str">
        <f>IF(AND($G74&gt;0,$H74&gt;0,$I74&gt;0,NOT(ISBLANK($O74))),_xlfn.NORM.INV(ABS(VLOOKUP($T$1,VLookups!$A$43:$B$44,2,FALSE)-W$3),$N74,$R74),"")</f>
        <v/>
      </c>
      <c r="X74" s="90" t="str">
        <f>IF(AND($G74&gt;0,$H74&gt;0,$I74&gt;0,NOT(ISBLANK($O74))),_xlfn.NORM.INV(ABS(VLOOKUP($T$1,VLookups!$A$43:$B$44,2,FALSE)-X$3),$N74,$R74),"")</f>
        <v/>
      </c>
      <c r="Y74" s="89" t="str">
        <f>IF(AND($G74&gt;0,$H74&gt;0,$I74&gt;0,NOT(ISBLANK($O74))),_xlfn.NORM.INV(ABS(VLOOKUP($T$1,VLookups!$A$43:$B$44,2,FALSE)-Y$3),$N74,$R74),"")</f>
        <v/>
      </c>
      <c r="Z74" s="90" t="str">
        <f>IF(AND($G74&gt;0,$H74&gt;0,$I74&gt;0,NOT(ISBLANK($O74))),_xlfn.NORM.INV(ABS(VLOOKUP($T$1,VLookups!$A$43:$B$44,2,FALSE)-Z$3),$N74,$R74),"")</f>
        <v/>
      </c>
      <c r="AA74" s="89" t="str">
        <f>IF(AND($G74&gt;0,$H74&gt;0,$I74&gt;0,NOT(ISBLANK($O74))),_xlfn.NORM.INV(ABS(VLOOKUP($T$1,VLookups!$A$43:$B$44,2,FALSE)-AA$3),$N74,$R74),"")</f>
        <v/>
      </c>
      <c r="AB74" s="5"/>
      <c r="AC74" s="164" t="str">
        <f t="shared" si="162"/>
        <v/>
      </c>
      <c r="AD74" s="47" t="str">
        <f t="shared" si="177"/>
        <v/>
      </c>
      <c r="AE74" s="47" t="str">
        <f t="shared" si="177"/>
        <v/>
      </c>
      <c r="AF74" s="47" t="str">
        <f t="shared" si="177"/>
        <v/>
      </c>
      <c r="AG74" s="47" t="str">
        <f t="shared" si="177"/>
        <v/>
      </c>
      <c r="AH74" s="47" t="str">
        <f t="shared" si="177"/>
        <v/>
      </c>
      <c r="AI74" s="47" t="str">
        <f t="shared" si="177"/>
        <v/>
      </c>
      <c r="AJ74" s="47" t="str">
        <f t="shared" si="177"/>
        <v/>
      </c>
      <c r="AK74" s="47" t="str">
        <f t="shared" si="177"/>
        <v/>
      </c>
      <c r="AL74" s="47" t="str">
        <f t="shared" si="177"/>
        <v/>
      </c>
      <c r="AM74" s="47" t="str">
        <f t="shared" si="177"/>
        <v/>
      </c>
      <c r="AN74" s="47" t="str">
        <f t="shared" si="177"/>
        <v/>
      </c>
      <c r="AO74" s="47" t="str">
        <f t="shared" si="177"/>
        <v/>
      </c>
      <c r="AP74" s="47" t="str">
        <f t="shared" si="177"/>
        <v/>
      </c>
      <c r="AQ74" s="47" t="str">
        <f t="shared" si="177"/>
        <v/>
      </c>
      <c r="AR74" s="47" t="str">
        <f t="shared" si="177"/>
        <v/>
      </c>
      <c r="AS74" s="47" t="str">
        <f t="shared" si="177"/>
        <v/>
      </c>
      <c r="AT74" s="47" t="str">
        <f t="shared" si="171"/>
        <v/>
      </c>
      <c r="AU74" s="47" t="str">
        <f t="shared" si="171"/>
        <v/>
      </c>
      <c r="AV74" s="47" t="str">
        <f t="shared" si="171"/>
        <v/>
      </c>
      <c r="AW74" s="47" t="str">
        <f t="shared" si="171"/>
        <v/>
      </c>
      <c r="AX74" s="47" t="str">
        <f t="shared" si="171"/>
        <v/>
      </c>
      <c r="AY74" s="47" t="str">
        <f t="shared" si="171"/>
        <v/>
      </c>
      <c r="AZ74" s="47" t="str">
        <f t="shared" si="171"/>
        <v/>
      </c>
      <c r="BA74" s="47" t="str">
        <f t="shared" si="171"/>
        <v/>
      </c>
      <c r="BB74" s="47" t="str">
        <f t="shared" si="171"/>
        <v/>
      </c>
      <c r="BC74" s="47" t="str">
        <f t="shared" si="171"/>
        <v/>
      </c>
      <c r="BD74" s="47" t="str">
        <f t="shared" si="171"/>
        <v/>
      </c>
      <c r="BE74" s="47" t="str">
        <f t="shared" si="171"/>
        <v/>
      </c>
      <c r="BF74" s="47" t="str">
        <f t="shared" si="171"/>
        <v/>
      </c>
      <c r="BG74" s="47" t="str">
        <f t="shared" si="171"/>
        <v/>
      </c>
      <c r="BH74" s="47" t="str">
        <f t="shared" si="171"/>
        <v/>
      </c>
      <c r="BI74" s="47" t="str">
        <f t="shared" si="172"/>
        <v/>
      </c>
      <c r="BJ74" s="47" t="str">
        <f t="shared" si="172"/>
        <v/>
      </c>
      <c r="BK74" s="47" t="str">
        <f t="shared" si="172"/>
        <v/>
      </c>
      <c r="BL74" s="47" t="str">
        <f t="shared" si="172"/>
        <v/>
      </c>
      <c r="BM74" s="47" t="str">
        <f t="shared" si="172"/>
        <v/>
      </c>
      <c r="BN74" s="47" t="str">
        <f t="shared" si="172"/>
        <v/>
      </c>
      <c r="BO74" s="47" t="str">
        <f t="shared" si="172"/>
        <v/>
      </c>
      <c r="BP74" s="47" t="str">
        <f t="shared" si="172"/>
        <v/>
      </c>
      <c r="BQ74" s="47" t="str">
        <f t="shared" si="172"/>
        <v/>
      </c>
      <c r="BR74" s="47" t="str">
        <f t="shared" si="172"/>
        <v/>
      </c>
      <c r="BS74" s="47" t="str">
        <f t="shared" si="172"/>
        <v/>
      </c>
      <c r="BT74" s="47" t="str">
        <f t="shared" si="172"/>
        <v/>
      </c>
      <c r="BU74" s="47" t="str">
        <f t="shared" si="172"/>
        <v/>
      </c>
      <c r="BV74" s="47" t="str">
        <f t="shared" si="172"/>
        <v/>
      </c>
      <c r="BW74" s="47" t="str">
        <f t="shared" si="172"/>
        <v/>
      </c>
      <c r="BX74" s="47" t="str">
        <f t="shared" si="172"/>
        <v/>
      </c>
      <c r="BY74" s="47" t="str">
        <f t="shared" si="168"/>
        <v/>
      </c>
      <c r="BZ74" s="47" t="str">
        <f t="shared" si="168"/>
        <v/>
      </c>
      <c r="CA74" s="47" t="str">
        <f t="shared" si="168"/>
        <v/>
      </c>
      <c r="CB74" s="47" t="str">
        <f t="shared" si="168"/>
        <v/>
      </c>
      <c r="CC74" s="47" t="str">
        <f t="shared" si="168"/>
        <v/>
      </c>
      <c r="CD74" s="47" t="str">
        <f t="shared" si="168"/>
        <v/>
      </c>
      <c r="CE74" s="47" t="str">
        <f t="shared" si="168"/>
        <v/>
      </c>
      <c r="CF74" s="47" t="str">
        <f t="shared" si="168"/>
        <v/>
      </c>
      <c r="CG74" s="47" t="str">
        <f t="shared" si="168"/>
        <v/>
      </c>
      <c r="CH74" s="47" t="str">
        <f t="shared" si="168"/>
        <v/>
      </c>
      <c r="CI74" s="47" t="str">
        <f t="shared" si="168"/>
        <v/>
      </c>
      <c r="CJ74" s="47" t="str">
        <f t="shared" si="168"/>
        <v/>
      </c>
      <c r="CK74" s="47" t="str">
        <f t="shared" si="168"/>
        <v/>
      </c>
      <c r="CL74" s="47" t="str">
        <f t="shared" si="168"/>
        <v/>
      </c>
      <c r="CM74" s="47" t="str">
        <f t="shared" si="168"/>
        <v/>
      </c>
      <c r="CN74" s="47" t="str">
        <f t="shared" si="173"/>
        <v/>
      </c>
      <c r="CO74" s="47" t="str">
        <f t="shared" si="173"/>
        <v/>
      </c>
      <c r="CP74" s="47" t="str">
        <f t="shared" si="173"/>
        <v/>
      </c>
      <c r="CQ74" s="47" t="str">
        <f t="shared" si="173"/>
        <v/>
      </c>
      <c r="CR74" s="47" t="str">
        <f t="shared" si="173"/>
        <v/>
      </c>
      <c r="CS74" s="47" t="str">
        <f t="shared" si="173"/>
        <v/>
      </c>
      <c r="CT74" s="47" t="str">
        <f t="shared" si="173"/>
        <v/>
      </c>
      <c r="CU74" s="47" t="str">
        <f t="shared" si="173"/>
        <v/>
      </c>
      <c r="CV74" s="47" t="str">
        <f t="shared" si="173"/>
        <v/>
      </c>
      <c r="CW74" s="47" t="str">
        <f t="shared" si="173"/>
        <v/>
      </c>
      <c r="CX74" s="47" t="str">
        <f t="shared" si="173"/>
        <v/>
      </c>
      <c r="CY74" s="47" t="str">
        <f t="shared" si="173"/>
        <v/>
      </c>
      <c r="CZ74" s="47" t="str">
        <f t="shared" si="173"/>
        <v/>
      </c>
      <c r="DA74" s="47" t="str">
        <f t="shared" si="173"/>
        <v/>
      </c>
      <c r="DB74" s="47" t="str">
        <f t="shared" si="173"/>
        <v/>
      </c>
      <c r="DC74" s="47" t="str">
        <f t="shared" si="173"/>
        <v/>
      </c>
      <c r="DD74" s="47" t="str">
        <f t="shared" si="169"/>
        <v/>
      </c>
      <c r="DE74" s="47" t="str">
        <f t="shared" si="169"/>
        <v/>
      </c>
      <c r="DF74" s="47" t="str">
        <f t="shared" si="169"/>
        <v/>
      </c>
      <c r="DG74" s="47" t="str">
        <f t="shared" si="169"/>
        <v/>
      </c>
      <c r="DH74" s="47" t="str">
        <f t="shared" si="169"/>
        <v/>
      </c>
      <c r="DI74" s="47" t="str">
        <f t="shared" si="169"/>
        <v/>
      </c>
      <c r="DJ74" s="47" t="str">
        <f t="shared" si="169"/>
        <v/>
      </c>
      <c r="DK74" s="47" t="str">
        <f t="shared" si="169"/>
        <v/>
      </c>
      <c r="DL74" s="47" t="str">
        <f t="shared" si="169"/>
        <v/>
      </c>
      <c r="DM74" s="47" t="str">
        <f t="shared" si="169"/>
        <v/>
      </c>
      <c r="DN74" s="47" t="str">
        <f t="shared" si="169"/>
        <v/>
      </c>
      <c r="DO74" s="47" t="str">
        <f t="shared" si="169"/>
        <v/>
      </c>
      <c r="DP74" s="47" t="str">
        <f t="shared" si="169"/>
        <v/>
      </c>
      <c r="DQ74" s="47" t="str">
        <f t="shared" si="169"/>
        <v/>
      </c>
      <c r="DR74" s="47" t="str">
        <f t="shared" si="169"/>
        <v/>
      </c>
      <c r="DS74" s="47" t="str">
        <f t="shared" si="174"/>
        <v/>
      </c>
      <c r="DT74" s="47" t="str">
        <f t="shared" si="174"/>
        <v/>
      </c>
      <c r="DU74" s="47" t="str">
        <f t="shared" si="174"/>
        <v/>
      </c>
      <c r="DV74" s="47" t="str">
        <f t="shared" si="174"/>
        <v/>
      </c>
      <c r="DW74" s="47" t="str">
        <f t="shared" si="174"/>
        <v/>
      </c>
      <c r="DX74" s="47" t="str">
        <f t="shared" si="174"/>
        <v/>
      </c>
      <c r="DY74" s="47" t="str">
        <f t="shared" si="174"/>
        <v/>
      </c>
      <c r="DZ74" s="179" t="str">
        <f t="shared" si="163"/>
        <v/>
      </c>
      <c r="EA74" s="47" t="str">
        <f t="shared" si="167"/>
        <v/>
      </c>
      <c r="EB74" s="47" t="str">
        <f t="shared" si="167"/>
        <v/>
      </c>
      <c r="EC74" s="47" t="str">
        <f t="shared" si="167"/>
        <v/>
      </c>
      <c r="ED74" s="47" t="str">
        <f t="shared" si="167"/>
        <v/>
      </c>
      <c r="EE74" s="47" t="str">
        <f t="shared" si="167"/>
        <v/>
      </c>
      <c r="EF74" s="47" t="str">
        <f t="shared" si="167"/>
        <v/>
      </c>
      <c r="EG74" s="47" t="str">
        <f t="shared" si="167"/>
        <v/>
      </c>
      <c r="EH74" s="47" t="str">
        <f t="shared" si="167"/>
        <v/>
      </c>
      <c r="EI74" s="47" t="str">
        <f t="shared" si="167"/>
        <v/>
      </c>
      <c r="EJ74" s="47" t="str">
        <f t="shared" si="167"/>
        <v/>
      </c>
      <c r="EK74" s="47" t="str">
        <f t="shared" si="167"/>
        <v/>
      </c>
      <c r="EL74" s="47" t="str">
        <f t="shared" si="167"/>
        <v/>
      </c>
      <c r="EM74" s="47" t="str">
        <f t="shared" si="167"/>
        <v/>
      </c>
      <c r="EN74" s="47" t="str">
        <f t="shared" si="167"/>
        <v/>
      </c>
      <c r="EO74" s="47" t="str">
        <f t="shared" si="167"/>
        <v/>
      </c>
      <c r="EP74" s="47" t="str">
        <f t="shared" si="164"/>
        <v/>
      </c>
      <c r="EQ74" s="47" t="str">
        <f t="shared" si="164"/>
        <v/>
      </c>
      <c r="ER74" s="47" t="str">
        <f t="shared" si="164"/>
        <v/>
      </c>
      <c r="ES74" s="47" t="str">
        <f t="shared" si="164"/>
        <v/>
      </c>
      <c r="ET74" s="47" t="str">
        <f t="shared" si="175"/>
        <v/>
      </c>
      <c r="EU74" s="47" t="str">
        <f t="shared" si="175"/>
        <v/>
      </c>
      <c r="EV74" s="47" t="str">
        <f t="shared" si="175"/>
        <v/>
      </c>
      <c r="EW74" s="47" t="str">
        <f t="shared" si="175"/>
        <v/>
      </c>
      <c r="EX74" s="47" t="str">
        <f t="shared" si="175"/>
        <v/>
      </c>
      <c r="EY74" s="47" t="str">
        <f t="shared" si="175"/>
        <v/>
      </c>
      <c r="EZ74" s="47" t="str">
        <f t="shared" si="175"/>
        <v/>
      </c>
      <c r="FA74" s="47" t="str">
        <f t="shared" si="175"/>
        <v/>
      </c>
      <c r="FB74" s="47" t="str">
        <f t="shared" si="175"/>
        <v/>
      </c>
      <c r="FC74" s="47" t="str">
        <f t="shared" si="175"/>
        <v/>
      </c>
      <c r="FD74" s="47" t="str">
        <f t="shared" si="175"/>
        <v/>
      </c>
      <c r="FE74" s="47" t="str">
        <f t="shared" si="126"/>
        <v/>
      </c>
      <c r="FF74" s="47" t="str">
        <f t="shared" si="126"/>
        <v/>
      </c>
      <c r="FG74" s="47" t="str">
        <f t="shared" si="126"/>
        <v/>
      </c>
      <c r="FH74" s="47" t="str">
        <f t="shared" si="126"/>
        <v/>
      </c>
      <c r="FI74" s="47" t="str">
        <f t="shared" si="126"/>
        <v/>
      </c>
      <c r="FJ74" s="47" t="str">
        <f t="shared" si="126"/>
        <v/>
      </c>
      <c r="FK74" s="47" t="str">
        <f t="shared" si="126"/>
        <v/>
      </c>
      <c r="FL74" s="47" t="str">
        <f t="shared" si="126"/>
        <v/>
      </c>
      <c r="FM74" s="47" t="str">
        <f t="shared" si="126"/>
        <v/>
      </c>
      <c r="FN74" s="47" t="str">
        <f t="shared" si="126"/>
        <v/>
      </c>
      <c r="FO74" s="47" t="str">
        <f t="shared" si="126"/>
        <v/>
      </c>
      <c r="FP74" s="47" t="str">
        <f t="shared" si="126"/>
        <v/>
      </c>
      <c r="FQ74" s="47" t="str">
        <f t="shared" si="126"/>
        <v/>
      </c>
      <c r="FR74" s="47" t="str">
        <f t="shared" si="126"/>
        <v/>
      </c>
      <c r="FS74" s="47" t="str">
        <f t="shared" si="126"/>
        <v/>
      </c>
      <c r="FT74" s="47" t="str">
        <f t="shared" si="126"/>
        <v/>
      </c>
      <c r="FU74" s="47" t="str">
        <f t="shared" si="176"/>
        <v/>
      </c>
      <c r="FV74" s="47" t="str">
        <f t="shared" si="150"/>
        <v/>
      </c>
      <c r="FW74" s="47" t="str">
        <f t="shared" si="150"/>
        <v/>
      </c>
      <c r="FX74" s="47" t="str">
        <f t="shared" si="150"/>
        <v/>
      </c>
      <c r="FY74" s="47" t="str">
        <f t="shared" si="150"/>
        <v/>
      </c>
      <c r="FZ74" s="47" t="str">
        <f t="shared" si="150"/>
        <v/>
      </c>
      <c r="GA74" s="47" t="str">
        <f t="shared" si="150"/>
        <v/>
      </c>
      <c r="GB74" s="47" t="str">
        <f t="shared" si="150"/>
        <v/>
      </c>
      <c r="GC74" s="47" t="str">
        <f t="shared" si="137"/>
        <v/>
      </c>
      <c r="GD74" s="47" t="str">
        <f t="shared" si="137"/>
        <v/>
      </c>
      <c r="GE74" s="47" t="str">
        <f t="shared" si="137"/>
        <v/>
      </c>
      <c r="GF74" s="47" t="str">
        <f t="shared" si="137"/>
        <v/>
      </c>
      <c r="GG74" s="47" t="str">
        <f t="shared" si="137"/>
        <v/>
      </c>
      <c r="GH74" s="47" t="str">
        <f t="shared" si="137"/>
        <v/>
      </c>
      <c r="GI74" s="47" t="str">
        <f t="shared" si="137"/>
        <v/>
      </c>
      <c r="GJ74" s="47" t="str">
        <f t="shared" si="137"/>
        <v/>
      </c>
      <c r="GK74" s="47" t="str">
        <f t="shared" si="137"/>
        <v/>
      </c>
      <c r="GL74" s="47" t="str">
        <f t="shared" si="137"/>
        <v/>
      </c>
      <c r="GM74" s="47" t="str">
        <f t="shared" si="137"/>
        <v/>
      </c>
      <c r="GN74" s="47" t="str">
        <f t="shared" si="137"/>
        <v/>
      </c>
      <c r="GO74" s="47" t="str">
        <f t="shared" si="137"/>
        <v/>
      </c>
      <c r="GP74" s="47" t="str">
        <f t="shared" si="137"/>
        <v/>
      </c>
      <c r="GQ74" s="47" t="str">
        <f t="shared" si="137"/>
        <v/>
      </c>
      <c r="GR74" s="47" t="str">
        <f t="shared" si="137"/>
        <v/>
      </c>
      <c r="GS74" s="47" t="str">
        <f t="shared" si="138"/>
        <v/>
      </c>
      <c r="GT74" s="47" t="str">
        <f t="shared" si="138"/>
        <v/>
      </c>
      <c r="GU74" s="47" t="str">
        <f t="shared" si="138"/>
        <v/>
      </c>
      <c r="GV74" s="47" t="str">
        <f t="shared" si="138"/>
        <v/>
      </c>
      <c r="GW74" s="47" t="str">
        <f t="shared" si="138"/>
        <v/>
      </c>
      <c r="GX74" s="47" t="str">
        <f t="shared" si="138"/>
        <v/>
      </c>
      <c r="GY74" s="47" t="str">
        <f t="shared" si="138"/>
        <v/>
      </c>
      <c r="GZ74" s="47" t="str">
        <f t="shared" si="138"/>
        <v/>
      </c>
      <c r="HA74" s="47" t="str">
        <f t="shared" si="138"/>
        <v/>
      </c>
      <c r="HB74" s="47" t="str">
        <f t="shared" si="138"/>
        <v/>
      </c>
      <c r="HC74" s="47" t="str">
        <f t="shared" si="138"/>
        <v/>
      </c>
      <c r="HD74" s="47" t="str">
        <f t="shared" si="138"/>
        <v/>
      </c>
      <c r="HE74" s="47" t="str">
        <f t="shared" si="138"/>
        <v/>
      </c>
      <c r="HF74" s="47" t="str">
        <f t="shared" si="138"/>
        <v/>
      </c>
      <c r="HG74" s="47" t="str">
        <f t="shared" si="138"/>
        <v/>
      </c>
      <c r="HH74" s="47" t="str">
        <f t="shared" si="138"/>
        <v/>
      </c>
      <c r="HI74" s="47" t="str">
        <f t="shared" si="139"/>
        <v/>
      </c>
      <c r="HJ74" s="47" t="str">
        <f t="shared" si="139"/>
        <v/>
      </c>
      <c r="HK74" s="47" t="str">
        <f t="shared" si="139"/>
        <v/>
      </c>
      <c r="HL74" s="47" t="str">
        <f t="shared" si="139"/>
        <v/>
      </c>
      <c r="HM74" s="47" t="str">
        <f t="shared" si="109"/>
        <v/>
      </c>
      <c r="HN74" s="47" t="str">
        <f t="shared" si="109"/>
        <v/>
      </c>
      <c r="HO74" s="47" t="str">
        <f t="shared" si="109"/>
        <v/>
      </c>
      <c r="HP74" s="47" t="str">
        <f t="shared" si="77"/>
        <v/>
      </c>
      <c r="HQ74" s="47" t="str">
        <f t="shared" si="77"/>
        <v/>
      </c>
      <c r="HR74" s="47" t="str">
        <f t="shared" si="46"/>
        <v/>
      </c>
      <c r="HS74" s="47" t="str">
        <f t="shared" si="46"/>
        <v/>
      </c>
      <c r="HT74" s="47" t="str">
        <f t="shared" si="46"/>
        <v/>
      </c>
      <c r="HU74" s="47" t="str">
        <f t="shared" si="46"/>
        <v/>
      </c>
      <c r="HV74" s="47" t="str">
        <f t="shared" si="140"/>
        <v/>
      </c>
      <c r="HW74" s="165" t="e">
        <f t="shared" si="104"/>
        <v>#N/A</v>
      </c>
      <c r="HX74" s="165" t="e">
        <f t="shared" si="104"/>
        <v>#N/A</v>
      </c>
      <c r="HY74" s="165" t="e">
        <f t="shared" si="104"/>
        <v>#N/A</v>
      </c>
      <c r="HZ74" s="165" t="e">
        <f t="shared" si="104"/>
        <v>#N/A</v>
      </c>
      <c r="IA74" s="165" t="e">
        <f t="shared" si="136"/>
        <v>#N/A</v>
      </c>
      <c r="IB74" s="165" t="e">
        <f t="shared" si="136"/>
        <v>#N/A</v>
      </c>
      <c r="IC74" s="165" t="e">
        <f t="shared" si="136"/>
        <v>#N/A</v>
      </c>
      <c r="ID74" s="165" t="e">
        <f t="shared" si="136"/>
        <v>#N/A</v>
      </c>
      <c r="IE74" s="165" t="e">
        <f t="shared" si="136"/>
        <v>#N/A</v>
      </c>
      <c r="IF74" s="165" t="e">
        <f t="shared" si="136"/>
        <v>#N/A</v>
      </c>
      <c r="IG74" s="165" t="e">
        <f t="shared" si="136"/>
        <v>#N/A</v>
      </c>
      <c r="IH74" s="165" t="e">
        <f t="shared" si="136"/>
        <v>#N/A</v>
      </c>
      <c r="II74" s="165" t="e">
        <f t="shared" si="136"/>
        <v>#N/A</v>
      </c>
      <c r="IJ74" s="165" t="e">
        <f t="shared" si="136"/>
        <v>#N/A</v>
      </c>
      <c r="IK74" s="165" t="e">
        <f t="shared" si="136"/>
        <v>#N/A</v>
      </c>
      <c r="IL74" s="165" t="e">
        <f t="shared" si="136"/>
        <v>#N/A</v>
      </c>
      <c r="IM74" s="165" t="e">
        <f t="shared" si="136"/>
        <v>#N/A</v>
      </c>
      <c r="IN74" s="165" t="e">
        <f t="shared" si="136"/>
        <v>#N/A</v>
      </c>
      <c r="IO74" s="165" t="e">
        <f t="shared" si="136"/>
        <v>#N/A</v>
      </c>
      <c r="IP74" s="165" t="e">
        <f t="shared" si="141"/>
        <v>#N/A</v>
      </c>
      <c r="IQ74" s="165" t="e">
        <f t="shared" si="141"/>
        <v>#N/A</v>
      </c>
      <c r="IR74" s="165" t="e">
        <f t="shared" si="141"/>
        <v>#N/A</v>
      </c>
      <c r="IS74" s="165" t="e">
        <f t="shared" si="141"/>
        <v>#N/A</v>
      </c>
      <c r="IT74" s="165" t="e">
        <f t="shared" si="141"/>
        <v>#N/A</v>
      </c>
      <c r="IU74" s="165" t="e">
        <f t="shared" si="141"/>
        <v>#N/A</v>
      </c>
      <c r="IV74" s="165" t="e">
        <f t="shared" si="141"/>
        <v>#N/A</v>
      </c>
      <c r="IW74" s="165" t="e">
        <f t="shared" si="141"/>
        <v>#N/A</v>
      </c>
      <c r="IX74" s="165" t="e">
        <f t="shared" si="141"/>
        <v>#N/A</v>
      </c>
      <c r="IY74" s="165" t="e">
        <f t="shared" si="141"/>
        <v>#N/A</v>
      </c>
      <c r="IZ74" s="165" t="e">
        <f t="shared" si="141"/>
        <v>#N/A</v>
      </c>
      <c r="JA74" s="165" t="e">
        <f t="shared" si="141"/>
        <v>#N/A</v>
      </c>
      <c r="JB74" s="165" t="e">
        <f t="shared" si="141"/>
        <v>#N/A</v>
      </c>
      <c r="JC74" s="165" t="e">
        <f t="shared" si="141"/>
        <v>#N/A</v>
      </c>
      <c r="JD74" s="165" t="e">
        <f t="shared" si="141"/>
        <v>#N/A</v>
      </c>
      <c r="JE74" s="165" t="e">
        <f t="shared" si="151"/>
        <v>#N/A</v>
      </c>
      <c r="JF74" s="165" t="e">
        <f t="shared" si="151"/>
        <v>#N/A</v>
      </c>
      <c r="JG74" s="165" t="e">
        <f t="shared" si="151"/>
        <v>#N/A</v>
      </c>
      <c r="JH74" s="165" t="e">
        <f t="shared" si="151"/>
        <v>#N/A</v>
      </c>
      <c r="JI74" s="165" t="e">
        <f t="shared" si="151"/>
        <v>#N/A</v>
      </c>
      <c r="JJ74" s="165" t="e">
        <f t="shared" si="151"/>
        <v>#N/A</v>
      </c>
      <c r="JK74" s="165" t="e">
        <f t="shared" si="151"/>
        <v>#N/A</v>
      </c>
      <c r="JL74" s="165" t="e">
        <f t="shared" si="151"/>
        <v>#N/A</v>
      </c>
      <c r="JM74" s="165" t="e">
        <f t="shared" si="151"/>
        <v>#N/A</v>
      </c>
      <c r="JN74" s="165" t="e">
        <f t="shared" si="151"/>
        <v>#N/A</v>
      </c>
      <c r="JO74" s="165" t="e">
        <f t="shared" si="151"/>
        <v>#N/A</v>
      </c>
      <c r="JP74" s="165" t="e">
        <f t="shared" si="151"/>
        <v>#N/A</v>
      </c>
      <c r="JQ74" s="165" t="e">
        <f t="shared" si="151"/>
        <v>#N/A</v>
      </c>
      <c r="JR74" s="165" t="e">
        <f t="shared" si="151"/>
        <v>#N/A</v>
      </c>
      <c r="JS74" s="165" t="e">
        <f t="shared" si="151"/>
        <v>#N/A</v>
      </c>
      <c r="JT74" s="165" t="e">
        <f t="shared" si="142"/>
        <v>#N/A</v>
      </c>
      <c r="JU74" s="165" t="e">
        <f t="shared" si="142"/>
        <v>#N/A</v>
      </c>
      <c r="JV74" s="165" t="e">
        <f t="shared" si="142"/>
        <v>#N/A</v>
      </c>
      <c r="JW74" s="165" t="e">
        <f t="shared" si="142"/>
        <v>#N/A</v>
      </c>
      <c r="JX74" s="165" t="e">
        <f t="shared" si="142"/>
        <v>#N/A</v>
      </c>
      <c r="JY74" s="165" t="e">
        <f t="shared" si="142"/>
        <v>#N/A</v>
      </c>
      <c r="JZ74" s="165" t="e">
        <f t="shared" si="142"/>
        <v>#N/A</v>
      </c>
      <c r="KA74" s="165" t="e">
        <f t="shared" si="142"/>
        <v>#N/A</v>
      </c>
      <c r="KB74" s="165" t="e">
        <f t="shared" si="142"/>
        <v>#N/A</v>
      </c>
      <c r="KC74" s="165" t="e">
        <f t="shared" si="142"/>
        <v>#N/A</v>
      </c>
      <c r="KD74" s="165" t="e">
        <f t="shared" si="142"/>
        <v>#N/A</v>
      </c>
      <c r="KE74" s="165" t="e">
        <f t="shared" si="142"/>
        <v>#N/A</v>
      </c>
      <c r="KF74" s="165" t="e">
        <f t="shared" si="142"/>
        <v>#N/A</v>
      </c>
      <c r="KG74" s="165" t="e">
        <f t="shared" si="142"/>
        <v>#N/A</v>
      </c>
      <c r="KH74" s="165" t="e">
        <f t="shared" si="142"/>
        <v>#N/A</v>
      </c>
      <c r="KI74" s="165" t="e">
        <f t="shared" si="142"/>
        <v>#N/A</v>
      </c>
      <c r="KJ74" s="165" t="e">
        <f t="shared" si="152"/>
        <v>#N/A</v>
      </c>
      <c r="KK74" s="165" t="e">
        <f t="shared" si="152"/>
        <v>#N/A</v>
      </c>
      <c r="KL74" s="165" t="e">
        <f t="shared" si="152"/>
        <v>#N/A</v>
      </c>
      <c r="KM74" s="165" t="e">
        <f t="shared" si="152"/>
        <v>#N/A</v>
      </c>
      <c r="KN74" s="165" t="e">
        <f t="shared" si="152"/>
        <v>#N/A</v>
      </c>
      <c r="KO74" s="165" t="e">
        <f t="shared" si="152"/>
        <v>#N/A</v>
      </c>
      <c r="KP74" s="165" t="e">
        <f t="shared" si="152"/>
        <v>#N/A</v>
      </c>
      <c r="KQ74" s="165" t="e">
        <f t="shared" si="152"/>
        <v>#N/A</v>
      </c>
      <c r="KR74" s="165" t="e">
        <f t="shared" si="152"/>
        <v>#N/A</v>
      </c>
      <c r="KS74" s="165" t="e">
        <f t="shared" si="152"/>
        <v>#N/A</v>
      </c>
      <c r="KT74" s="165" t="e">
        <f t="shared" si="152"/>
        <v>#N/A</v>
      </c>
      <c r="KU74" s="165" t="e">
        <f t="shared" si="152"/>
        <v>#N/A</v>
      </c>
      <c r="KV74" s="165" t="e">
        <f t="shared" si="152"/>
        <v>#N/A</v>
      </c>
      <c r="KW74" s="165" t="e">
        <f t="shared" si="152"/>
        <v>#N/A</v>
      </c>
      <c r="KX74" s="165" t="e">
        <f t="shared" si="152"/>
        <v>#N/A</v>
      </c>
      <c r="KY74" s="165" t="e">
        <f t="shared" si="152"/>
        <v>#N/A</v>
      </c>
      <c r="KZ74" s="165" t="e">
        <f t="shared" si="143"/>
        <v>#N/A</v>
      </c>
      <c r="LA74" s="165" t="e">
        <f t="shared" si="143"/>
        <v>#N/A</v>
      </c>
      <c r="LB74" s="165" t="e">
        <f t="shared" si="143"/>
        <v>#N/A</v>
      </c>
      <c r="LC74" s="165" t="e">
        <f t="shared" si="143"/>
        <v>#N/A</v>
      </c>
      <c r="LD74" s="165" t="e">
        <f t="shared" si="143"/>
        <v>#N/A</v>
      </c>
      <c r="LE74" s="165" t="e">
        <f t="shared" si="143"/>
        <v>#N/A</v>
      </c>
      <c r="LF74" s="165" t="e">
        <f t="shared" si="143"/>
        <v>#N/A</v>
      </c>
      <c r="LG74" s="165" t="e">
        <f t="shared" si="143"/>
        <v>#N/A</v>
      </c>
      <c r="LH74" s="165" t="e">
        <f t="shared" si="143"/>
        <v>#N/A</v>
      </c>
      <c r="LI74" s="165" t="e">
        <f t="shared" si="143"/>
        <v>#N/A</v>
      </c>
      <c r="LJ74" s="165" t="e">
        <f t="shared" si="143"/>
        <v>#N/A</v>
      </c>
      <c r="LK74" s="165" t="e">
        <f t="shared" si="143"/>
        <v>#N/A</v>
      </c>
      <c r="LL74" s="165" t="e">
        <f t="shared" si="143"/>
        <v>#N/A</v>
      </c>
      <c r="LM74" s="165" t="e">
        <f t="shared" si="143"/>
        <v>#N/A</v>
      </c>
      <c r="LN74" s="165" t="e">
        <f t="shared" si="143"/>
        <v>#N/A</v>
      </c>
      <c r="LO74" s="165" t="e">
        <f t="shared" si="153"/>
        <v>#N/A</v>
      </c>
      <c r="LP74" s="165" t="e">
        <f t="shared" si="153"/>
        <v>#N/A</v>
      </c>
      <c r="LQ74" s="165" t="e">
        <f t="shared" si="154"/>
        <v>#N/A</v>
      </c>
      <c r="LR74" s="165" t="e">
        <f t="shared" si="154"/>
        <v>#N/A</v>
      </c>
      <c r="LS74" s="165" t="e">
        <f t="shared" si="154"/>
        <v>#N/A</v>
      </c>
      <c r="LT74" s="165" t="e">
        <f t="shared" si="154"/>
        <v>#N/A</v>
      </c>
      <c r="LU74" s="165" t="e">
        <f t="shared" si="154"/>
        <v>#N/A</v>
      </c>
      <c r="LV74" s="165" t="e">
        <f t="shared" si="154"/>
        <v>#N/A</v>
      </c>
      <c r="LW74" s="165" t="e">
        <f t="shared" si="154"/>
        <v>#N/A</v>
      </c>
      <c r="LX74" s="165" t="e">
        <f t="shared" si="154"/>
        <v>#N/A</v>
      </c>
      <c r="LY74" s="165" t="e">
        <f t="shared" si="154"/>
        <v>#N/A</v>
      </c>
      <c r="LZ74" s="165" t="e">
        <f t="shared" si="154"/>
        <v>#N/A</v>
      </c>
      <c r="MA74" s="165" t="e">
        <f t="shared" si="154"/>
        <v>#N/A</v>
      </c>
      <c r="MB74" s="165" t="e">
        <f t="shared" si="154"/>
        <v>#N/A</v>
      </c>
      <c r="MC74" s="165" t="e">
        <f t="shared" si="154"/>
        <v>#N/A</v>
      </c>
      <c r="MD74" s="165" t="e">
        <f t="shared" si="154"/>
        <v>#N/A</v>
      </c>
      <c r="ME74" s="165" t="e">
        <f t="shared" si="154"/>
        <v>#N/A</v>
      </c>
      <c r="MF74" s="165" t="e">
        <f t="shared" si="144"/>
        <v>#N/A</v>
      </c>
      <c r="MG74" s="165" t="e">
        <f t="shared" si="144"/>
        <v>#N/A</v>
      </c>
      <c r="MH74" s="165" t="e">
        <f t="shared" si="144"/>
        <v>#N/A</v>
      </c>
      <c r="MI74" s="165" t="e">
        <f t="shared" si="144"/>
        <v>#N/A</v>
      </c>
      <c r="MJ74" s="165" t="e">
        <f t="shared" si="144"/>
        <v>#N/A</v>
      </c>
      <c r="MK74" s="165" t="e">
        <f t="shared" si="144"/>
        <v>#N/A</v>
      </c>
      <c r="ML74" s="165" t="e">
        <f t="shared" si="144"/>
        <v>#N/A</v>
      </c>
      <c r="MM74" s="165" t="e">
        <f t="shared" si="144"/>
        <v>#N/A</v>
      </c>
      <c r="MN74" s="165" t="e">
        <f t="shared" si="144"/>
        <v>#N/A</v>
      </c>
      <c r="MO74" s="165" t="e">
        <f t="shared" si="144"/>
        <v>#N/A</v>
      </c>
      <c r="MP74" s="165" t="e">
        <f t="shared" si="144"/>
        <v>#N/A</v>
      </c>
      <c r="MQ74" s="165" t="e">
        <f t="shared" si="144"/>
        <v>#N/A</v>
      </c>
      <c r="MR74" s="165" t="e">
        <f t="shared" si="144"/>
        <v>#N/A</v>
      </c>
      <c r="MS74" s="165" t="e">
        <f t="shared" si="144"/>
        <v>#N/A</v>
      </c>
      <c r="MT74" s="165" t="e">
        <f t="shared" si="144"/>
        <v>#N/A</v>
      </c>
      <c r="MU74" s="165" t="e">
        <f t="shared" si="144"/>
        <v>#N/A</v>
      </c>
      <c r="MV74" s="165" t="e">
        <f t="shared" si="155"/>
        <v>#N/A</v>
      </c>
      <c r="MW74" s="165" t="e">
        <f t="shared" si="155"/>
        <v>#N/A</v>
      </c>
      <c r="MX74" s="165" t="e">
        <f t="shared" si="155"/>
        <v>#N/A</v>
      </c>
      <c r="MY74" s="165" t="e">
        <f t="shared" si="155"/>
        <v>#N/A</v>
      </c>
      <c r="MZ74" s="165" t="e">
        <f t="shared" si="155"/>
        <v>#N/A</v>
      </c>
      <c r="NA74" s="165" t="e">
        <f t="shared" si="155"/>
        <v>#N/A</v>
      </c>
      <c r="NB74" s="165" t="e">
        <f t="shared" si="155"/>
        <v>#N/A</v>
      </c>
      <c r="NC74" s="165" t="e">
        <f t="shared" si="155"/>
        <v>#N/A</v>
      </c>
      <c r="ND74" s="165" t="e">
        <f t="shared" si="155"/>
        <v>#N/A</v>
      </c>
      <c r="NE74" s="165" t="e">
        <f t="shared" si="155"/>
        <v>#N/A</v>
      </c>
      <c r="NF74" s="165" t="e">
        <f t="shared" si="155"/>
        <v>#N/A</v>
      </c>
      <c r="NG74" s="165" t="e">
        <f t="shared" si="155"/>
        <v>#N/A</v>
      </c>
      <c r="NH74" s="165" t="e">
        <f t="shared" si="155"/>
        <v>#N/A</v>
      </c>
      <c r="NI74" s="165" t="e">
        <f t="shared" si="155"/>
        <v>#N/A</v>
      </c>
      <c r="NJ74" s="165" t="e">
        <f t="shared" si="155"/>
        <v>#N/A</v>
      </c>
      <c r="NK74" s="165" t="e">
        <f t="shared" si="155"/>
        <v>#N/A</v>
      </c>
      <c r="NL74" s="165" t="e">
        <f t="shared" si="145"/>
        <v>#N/A</v>
      </c>
      <c r="NM74" s="165" t="e">
        <f t="shared" si="145"/>
        <v>#N/A</v>
      </c>
      <c r="NN74" s="165" t="e">
        <f t="shared" si="145"/>
        <v>#N/A</v>
      </c>
      <c r="NO74" s="165" t="e">
        <f t="shared" si="145"/>
        <v>#N/A</v>
      </c>
      <c r="NP74" s="165" t="e">
        <f t="shared" si="145"/>
        <v>#N/A</v>
      </c>
      <c r="NQ74" s="165" t="e">
        <f t="shared" si="145"/>
        <v>#N/A</v>
      </c>
      <c r="NR74" s="165" t="e">
        <f t="shared" si="145"/>
        <v>#N/A</v>
      </c>
      <c r="NS74" s="165" t="e">
        <f t="shared" si="145"/>
        <v>#N/A</v>
      </c>
      <c r="NT74" s="165" t="e">
        <f t="shared" si="145"/>
        <v>#N/A</v>
      </c>
      <c r="NU74" s="165" t="e">
        <f t="shared" si="145"/>
        <v>#N/A</v>
      </c>
      <c r="NV74" s="165" t="e">
        <f t="shared" si="145"/>
        <v>#N/A</v>
      </c>
      <c r="NW74" s="165" t="e">
        <f t="shared" si="145"/>
        <v>#N/A</v>
      </c>
      <c r="NX74" s="165" t="e">
        <f t="shared" si="145"/>
        <v>#N/A</v>
      </c>
      <c r="NY74" s="165" t="e">
        <f t="shared" si="145"/>
        <v>#N/A</v>
      </c>
      <c r="NZ74" s="165" t="e">
        <f t="shared" si="145"/>
        <v>#N/A</v>
      </c>
      <c r="OA74" s="165" t="e">
        <f t="shared" si="156"/>
        <v>#N/A</v>
      </c>
      <c r="OB74" s="165" t="e">
        <f t="shared" si="156"/>
        <v>#N/A</v>
      </c>
      <c r="OC74" s="165" t="e">
        <f t="shared" si="157"/>
        <v>#N/A</v>
      </c>
      <c r="OD74" s="165" t="e">
        <f t="shared" si="157"/>
        <v>#N/A</v>
      </c>
      <c r="OE74" s="165" t="e">
        <f t="shared" si="157"/>
        <v>#N/A</v>
      </c>
      <c r="OF74" s="165" t="e">
        <f t="shared" si="157"/>
        <v>#N/A</v>
      </c>
      <c r="OG74" s="165" t="e">
        <f t="shared" si="157"/>
        <v>#N/A</v>
      </c>
      <c r="OH74" s="165" t="e">
        <f t="shared" si="157"/>
        <v>#N/A</v>
      </c>
      <c r="OI74" s="165" t="e">
        <f t="shared" si="157"/>
        <v>#N/A</v>
      </c>
      <c r="OJ74" s="165" t="e">
        <f t="shared" si="157"/>
        <v>#N/A</v>
      </c>
      <c r="OK74" s="165" t="e">
        <f t="shared" si="157"/>
        <v>#N/A</v>
      </c>
      <c r="OL74" s="165" t="e">
        <f t="shared" si="157"/>
        <v>#N/A</v>
      </c>
      <c r="OM74" s="165" t="e">
        <f t="shared" si="157"/>
        <v>#N/A</v>
      </c>
      <c r="ON74" s="165" t="e">
        <f t="shared" si="157"/>
        <v>#N/A</v>
      </c>
      <c r="OO74" s="165" t="e">
        <f t="shared" si="157"/>
        <v>#N/A</v>
      </c>
      <c r="OP74" s="165" t="e">
        <f t="shared" si="157"/>
        <v>#N/A</v>
      </c>
      <c r="OQ74" s="165" t="e">
        <f t="shared" si="157"/>
        <v>#N/A</v>
      </c>
      <c r="OR74" s="165" t="e">
        <f t="shared" si="146"/>
        <v>#N/A</v>
      </c>
      <c r="OS74" s="165" t="e">
        <f t="shared" si="146"/>
        <v>#N/A</v>
      </c>
      <c r="OT74" s="165" t="e">
        <f t="shared" si="146"/>
        <v>#N/A</v>
      </c>
      <c r="OU74" s="165" t="e">
        <f t="shared" si="146"/>
        <v>#N/A</v>
      </c>
      <c r="OV74" s="165" t="e">
        <f t="shared" si="146"/>
        <v>#N/A</v>
      </c>
      <c r="OW74" s="165" t="e">
        <f t="shared" si="146"/>
        <v>#N/A</v>
      </c>
      <c r="OX74" s="165" t="e">
        <f t="shared" si="146"/>
        <v>#N/A</v>
      </c>
      <c r="OY74" s="165" t="e">
        <f t="shared" si="146"/>
        <v>#N/A</v>
      </c>
      <c r="OZ74" s="165" t="e">
        <f t="shared" si="146"/>
        <v>#N/A</v>
      </c>
      <c r="PA74" s="165" t="e">
        <f t="shared" si="146"/>
        <v>#N/A</v>
      </c>
      <c r="PB74" s="165" t="e">
        <f t="shared" si="146"/>
        <v>#N/A</v>
      </c>
      <c r="PC74" s="165" t="e">
        <f t="shared" si="146"/>
        <v>#N/A</v>
      </c>
      <c r="PD74" s="165" t="e">
        <f t="shared" si="146"/>
        <v>#N/A</v>
      </c>
      <c r="PE74" s="165" t="e">
        <f t="shared" si="146"/>
        <v>#N/A</v>
      </c>
      <c r="PF74" s="165" t="e">
        <f t="shared" si="146"/>
        <v>#N/A</v>
      </c>
      <c r="PG74" s="165" t="e">
        <f t="shared" si="146"/>
        <v>#N/A</v>
      </c>
      <c r="PH74" s="165" t="e">
        <f t="shared" si="158"/>
        <v>#N/A</v>
      </c>
      <c r="PI74" s="165" t="e">
        <f t="shared" si="158"/>
        <v>#N/A</v>
      </c>
      <c r="PJ74" s="165" t="e">
        <f t="shared" si="158"/>
        <v>#N/A</v>
      </c>
      <c r="PK74" s="165" t="e">
        <f t="shared" si="158"/>
        <v>#N/A</v>
      </c>
      <c r="PL74" s="165" t="e">
        <f t="shared" si="158"/>
        <v>#N/A</v>
      </c>
      <c r="PM74" s="165" t="e">
        <f t="shared" si="158"/>
        <v>#N/A</v>
      </c>
      <c r="PN74" s="165" t="e">
        <f t="shared" si="158"/>
        <v>#N/A</v>
      </c>
      <c r="PO74" s="165" t="e">
        <f t="shared" si="158"/>
        <v>#N/A</v>
      </c>
    </row>
    <row r="75" spans="1:431" hidden="1" x14ac:dyDescent="0.45">
      <c r="A75" s="362"/>
      <c r="B75" s="368" t="str">
        <f>IF($R75="","",ROUND(_xlfn.NORM.INV(ABS(VLOOKUP($T$1,VLookups!$A$43:$B$44,2,FALSE)-B$2),$N75,$R75),0))</f>
        <v/>
      </c>
      <c r="C75" s="374" t="str">
        <f t="shared" si="165"/>
        <v/>
      </c>
      <c r="D75" s="375" t="str">
        <f t="shared" si="166"/>
        <v/>
      </c>
      <c r="E75" s="105"/>
      <c r="F75" s="113"/>
      <c r="G75" s="118" t="str">
        <f t="shared" si="159"/>
        <v/>
      </c>
      <c r="H75" s="91"/>
      <c r="I75" s="118" t="str">
        <f t="shared" si="160"/>
        <v/>
      </c>
      <c r="J75" s="113"/>
      <c r="K75" s="106"/>
      <c r="L75" s="120" t="str">
        <f t="shared" si="147"/>
        <v/>
      </c>
      <c r="M75" s="120" t="str">
        <f t="shared" si="148"/>
        <v/>
      </c>
      <c r="N75" s="71" t="str">
        <f t="shared" si="161"/>
        <v/>
      </c>
      <c r="O75" s="23"/>
      <c r="P75" s="55"/>
      <c r="Q75" s="298"/>
      <c r="R75" s="72" t="str">
        <f>IF(AND(G75&gt;0,H75&gt;0,I75&gt;0),IF(ISBLANK(Q75),IF(ISBLANK(O75),"",(I75-G75)*VLOOKUP(O75,VLookups!$A$4:$B$13,2,FALSE)),Q75),"")</f>
        <v/>
      </c>
      <c r="S75" s="73" t="str">
        <f t="shared" si="149"/>
        <v/>
      </c>
      <c r="T75" s="91"/>
      <c r="U75" s="265" t="str">
        <f>IF(AND(T75&gt;0,H75&gt;0,NOT(R75="")),ABS(VLOOKUP($T$1,VLookups!$A$43:$B$44,2,FALSE)-_xlfn.NORM.DIST(T75,N75,R75,TRUE)),"")</f>
        <v/>
      </c>
      <c r="V75" s="90" t="str">
        <f>IF(AND($G75&gt;0,$H75&gt;0,$I75&gt;0,NOT(ISBLANK($O75))),_xlfn.NORM.INV(ABS(VLOOKUP($T$1,VLookups!$A$43:$B$44,2,FALSE)-V$3),$N75,$R75),"")</f>
        <v/>
      </c>
      <c r="W75" s="89" t="str">
        <f>IF(AND($G75&gt;0,$H75&gt;0,$I75&gt;0,NOT(ISBLANK($O75))),_xlfn.NORM.INV(ABS(VLOOKUP($T$1,VLookups!$A$43:$B$44,2,FALSE)-W$3),$N75,$R75),"")</f>
        <v/>
      </c>
      <c r="X75" s="90" t="str">
        <f>IF(AND($G75&gt;0,$H75&gt;0,$I75&gt;0,NOT(ISBLANK($O75))),_xlfn.NORM.INV(ABS(VLOOKUP($T$1,VLookups!$A$43:$B$44,2,FALSE)-X$3),$N75,$R75),"")</f>
        <v/>
      </c>
      <c r="Y75" s="89" t="str">
        <f>IF(AND($G75&gt;0,$H75&gt;0,$I75&gt;0,NOT(ISBLANK($O75))),_xlfn.NORM.INV(ABS(VLOOKUP($T$1,VLookups!$A$43:$B$44,2,FALSE)-Y$3),$N75,$R75),"")</f>
        <v/>
      </c>
      <c r="Z75" s="90" t="str">
        <f>IF(AND($G75&gt;0,$H75&gt;0,$I75&gt;0,NOT(ISBLANK($O75))),_xlfn.NORM.INV(ABS(VLOOKUP($T$1,VLookups!$A$43:$B$44,2,FALSE)-Z$3),$N75,$R75),"")</f>
        <v/>
      </c>
      <c r="AA75" s="89" t="str">
        <f>IF(AND($G75&gt;0,$H75&gt;0,$I75&gt;0,NOT(ISBLANK($O75))),_xlfn.NORM.INV(ABS(VLOOKUP($T$1,VLookups!$A$43:$B$44,2,FALSE)-AA$3),$N75,$R75),"")</f>
        <v/>
      </c>
      <c r="AB75" s="5"/>
      <c r="AC75" s="164" t="str">
        <f t="shared" si="162"/>
        <v/>
      </c>
      <c r="AD75" s="47" t="str">
        <f t="shared" si="177"/>
        <v/>
      </c>
      <c r="AE75" s="47" t="str">
        <f t="shared" si="177"/>
        <v/>
      </c>
      <c r="AF75" s="47" t="str">
        <f t="shared" si="177"/>
        <v/>
      </c>
      <c r="AG75" s="47" t="str">
        <f t="shared" si="177"/>
        <v/>
      </c>
      <c r="AH75" s="47" t="str">
        <f t="shared" si="177"/>
        <v/>
      </c>
      <c r="AI75" s="47" t="str">
        <f t="shared" si="177"/>
        <v/>
      </c>
      <c r="AJ75" s="47" t="str">
        <f t="shared" si="177"/>
        <v/>
      </c>
      <c r="AK75" s="47" t="str">
        <f t="shared" si="177"/>
        <v/>
      </c>
      <c r="AL75" s="47" t="str">
        <f t="shared" si="177"/>
        <v/>
      </c>
      <c r="AM75" s="47" t="str">
        <f t="shared" si="177"/>
        <v/>
      </c>
      <c r="AN75" s="47" t="str">
        <f t="shared" si="177"/>
        <v/>
      </c>
      <c r="AO75" s="47" t="str">
        <f t="shared" si="177"/>
        <v/>
      </c>
      <c r="AP75" s="47" t="str">
        <f t="shared" si="177"/>
        <v/>
      </c>
      <c r="AQ75" s="47" t="str">
        <f t="shared" si="177"/>
        <v/>
      </c>
      <c r="AR75" s="47" t="str">
        <f t="shared" si="177"/>
        <v/>
      </c>
      <c r="AS75" s="47" t="str">
        <f t="shared" si="177"/>
        <v/>
      </c>
      <c r="AT75" s="47" t="str">
        <f t="shared" si="171"/>
        <v/>
      </c>
      <c r="AU75" s="47" t="str">
        <f t="shared" si="171"/>
        <v/>
      </c>
      <c r="AV75" s="47" t="str">
        <f t="shared" si="171"/>
        <v/>
      </c>
      <c r="AW75" s="47" t="str">
        <f t="shared" si="171"/>
        <v/>
      </c>
      <c r="AX75" s="47" t="str">
        <f t="shared" si="171"/>
        <v/>
      </c>
      <c r="AY75" s="47" t="str">
        <f t="shared" si="171"/>
        <v/>
      </c>
      <c r="AZ75" s="47" t="str">
        <f t="shared" si="171"/>
        <v/>
      </c>
      <c r="BA75" s="47" t="str">
        <f t="shared" si="171"/>
        <v/>
      </c>
      <c r="BB75" s="47" t="str">
        <f t="shared" si="171"/>
        <v/>
      </c>
      <c r="BC75" s="47" t="str">
        <f t="shared" si="171"/>
        <v/>
      </c>
      <c r="BD75" s="47" t="str">
        <f t="shared" si="171"/>
        <v/>
      </c>
      <c r="BE75" s="47" t="str">
        <f t="shared" si="171"/>
        <v/>
      </c>
      <c r="BF75" s="47" t="str">
        <f t="shared" si="171"/>
        <v/>
      </c>
      <c r="BG75" s="47" t="str">
        <f t="shared" si="171"/>
        <v/>
      </c>
      <c r="BH75" s="47" t="str">
        <f t="shared" si="171"/>
        <v/>
      </c>
      <c r="BI75" s="47" t="str">
        <f t="shared" si="172"/>
        <v/>
      </c>
      <c r="BJ75" s="47" t="str">
        <f t="shared" si="172"/>
        <v/>
      </c>
      <c r="BK75" s="47" t="str">
        <f t="shared" si="172"/>
        <v/>
      </c>
      <c r="BL75" s="47" t="str">
        <f t="shared" si="172"/>
        <v/>
      </c>
      <c r="BM75" s="47" t="str">
        <f t="shared" si="172"/>
        <v/>
      </c>
      <c r="BN75" s="47" t="str">
        <f t="shared" si="172"/>
        <v/>
      </c>
      <c r="BO75" s="47" t="str">
        <f t="shared" si="172"/>
        <v/>
      </c>
      <c r="BP75" s="47" t="str">
        <f t="shared" si="172"/>
        <v/>
      </c>
      <c r="BQ75" s="47" t="str">
        <f t="shared" si="172"/>
        <v/>
      </c>
      <c r="BR75" s="47" t="str">
        <f t="shared" si="172"/>
        <v/>
      </c>
      <c r="BS75" s="47" t="str">
        <f t="shared" si="172"/>
        <v/>
      </c>
      <c r="BT75" s="47" t="str">
        <f t="shared" si="172"/>
        <v/>
      </c>
      <c r="BU75" s="47" t="str">
        <f t="shared" si="172"/>
        <v/>
      </c>
      <c r="BV75" s="47" t="str">
        <f t="shared" si="172"/>
        <v/>
      </c>
      <c r="BW75" s="47" t="str">
        <f t="shared" si="172"/>
        <v/>
      </c>
      <c r="BX75" s="47" t="str">
        <f t="shared" si="172"/>
        <v/>
      </c>
      <c r="BY75" s="47" t="str">
        <f t="shared" si="168"/>
        <v/>
      </c>
      <c r="BZ75" s="47" t="str">
        <f t="shared" si="168"/>
        <v/>
      </c>
      <c r="CA75" s="47" t="str">
        <f t="shared" si="168"/>
        <v/>
      </c>
      <c r="CB75" s="47" t="str">
        <f t="shared" si="168"/>
        <v/>
      </c>
      <c r="CC75" s="47" t="str">
        <f t="shared" si="168"/>
        <v/>
      </c>
      <c r="CD75" s="47" t="str">
        <f t="shared" si="168"/>
        <v/>
      </c>
      <c r="CE75" s="47" t="str">
        <f t="shared" si="168"/>
        <v/>
      </c>
      <c r="CF75" s="47" t="str">
        <f t="shared" si="168"/>
        <v/>
      </c>
      <c r="CG75" s="47" t="str">
        <f t="shared" si="168"/>
        <v/>
      </c>
      <c r="CH75" s="47" t="str">
        <f t="shared" si="168"/>
        <v/>
      </c>
      <c r="CI75" s="47" t="str">
        <f t="shared" si="168"/>
        <v/>
      </c>
      <c r="CJ75" s="47" t="str">
        <f t="shared" si="168"/>
        <v/>
      </c>
      <c r="CK75" s="47" t="str">
        <f t="shared" si="168"/>
        <v/>
      </c>
      <c r="CL75" s="47" t="str">
        <f t="shared" si="168"/>
        <v/>
      </c>
      <c r="CM75" s="47" t="str">
        <f t="shared" si="168"/>
        <v/>
      </c>
      <c r="CN75" s="47" t="str">
        <f t="shared" si="173"/>
        <v/>
      </c>
      <c r="CO75" s="47" t="str">
        <f t="shared" si="173"/>
        <v/>
      </c>
      <c r="CP75" s="47" t="str">
        <f t="shared" si="173"/>
        <v/>
      </c>
      <c r="CQ75" s="47" t="str">
        <f t="shared" si="173"/>
        <v/>
      </c>
      <c r="CR75" s="47" t="str">
        <f t="shared" si="173"/>
        <v/>
      </c>
      <c r="CS75" s="47" t="str">
        <f t="shared" si="173"/>
        <v/>
      </c>
      <c r="CT75" s="47" t="str">
        <f t="shared" si="173"/>
        <v/>
      </c>
      <c r="CU75" s="47" t="str">
        <f t="shared" si="173"/>
        <v/>
      </c>
      <c r="CV75" s="47" t="str">
        <f t="shared" si="173"/>
        <v/>
      </c>
      <c r="CW75" s="47" t="str">
        <f t="shared" si="173"/>
        <v/>
      </c>
      <c r="CX75" s="47" t="str">
        <f t="shared" si="173"/>
        <v/>
      </c>
      <c r="CY75" s="47" t="str">
        <f t="shared" si="173"/>
        <v/>
      </c>
      <c r="CZ75" s="47" t="str">
        <f t="shared" si="173"/>
        <v/>
      </c>
      <c r="DA75" s="47" t="str">
        <f t="shared" si="173"/>
        <v/>
      </c>
      <c r="DB75" s="47" t="str">
        <f t="shared" si="173"/>
        <v/>
      </c>
      <c r="DC75" s="47" t="str">
        <f t="shared" si="173"/>
        <v/>
      </c>
      <c r="DD75" s="47" t="str">
        <f t="shared" si="169"/>
        <v/>
      </c>
      <c r="DE75" s="47" t="str">
        <f t="shared" si="169"/>
        <v/>
      </c>
      <c r="DF75" s="47" t="str">
        <f t="shared" si="169"/>
        <v/>
      </c>
      <c r="DG75" s="47" t="str">
        <f t="shared" si="169"/>
        <v/>
      </c>
      <c r="DH75" s="47" t="str">
        <f t="shared" si="169"/>
        <v/>
      </c>
      <c r="DI75" s="47" t="str">
        <f t="shared" si="169"/>
        <v/>
      </c>
      <c r="DJ75" s="47" t="str">
        <f t="shared" si="169"/>
        <v/>
      </c>
      <c r="DK75" s="47" t="str">
        <f t="shared" si="169"/>
        <v/>
      </c>
      <c r="DL75" s="47" t="str">
        <f t="shared" si="169"/>
        <v/>
      </c>
      <c r="DM75" s="47" t="str">
        <f t="shared" si="169"/>
        <v/>
      </c>
      <c r="DN75" s="47" t="str">
        <f t="shared" si="169"/>
        <v/>
      </c>
      <c r="DO75" s="47" t="str">
        <f t="shared" si="169"/>
        <v/>
      </c>
      <c r="DP75" s="47" t="str">
        <f t="shared" si="169"/>
        <v/>
      </c>
      <c r="DQ75" s="47" t="str">
        <f t="shared" si="169"/>
        <v/>
      </c>
      <c r="DR75" s="47" t="str">
        <f t="shared" si="169"/>
        <v/>
      </c>
      <c r="DS75" s="47" t="str">
        <f t="shared" si="174"/>
        <v/>
      </c>
      <c r="DT75" s="47" t="str">
        <f t="shared" si="174"/>
        <v/>
      </c>
      <c r="DU75" s="47" t="str">
        <f t="shared" si="174"/>
        <v/>
      </c>
      <c r="DV75" s="47" t="str">
        <f t="shared" si="174"/>
        <v/>
      </c>
      <c r="DW75" s="47" t="str">
        <f t="shared" si="174"/>
        <v/>
      </c>
      <c r="DX75" s="47" t="str">
        <f t="shared" si="174"/>
        <v/>
      </c>
      <c r="DY75" s="47" t="str">
        <f t="shared" si="174"/>
        <v/>
      </c>
      <c r="DZ75" s="179" t="str">
        <f t="shared" si="163"/>
        <v/>
      </c>
      <c r="EA75" s="47" t="str">
        <f t="shared" si="167"/>
        <v/>
      </c>
      <c r="EB75" s="47" t="str">
        <f t="shared" si="167"/>
        <v/>
      </c>
      <c r="EC75" s="47" t="str">
        <f t="shared" si="167"/>
        <v/>
      </c>
      <c r="ED75" s="47" t="str">
        <f t="shared" si="167"/>
        <v/>
      </c>
      <c r="EE75" s="47" t="str">
        <f t="shared" si="167"/>
        <v/>
      </c>
      <c r="EF75" s="47" t="str">
        <f t="shared" si="167"/>
        <v/>
      </c>
      <c r="EG75" s="47" t="str">
        <f t="shared" si="167"/>
        <v/>
      </c>
      <c r="EH75" s="47" t="str">
        <f t="shared" si="167"/>
        <v/>
      </c>
      <c r="EI75" s="47" t="str">
        <f t="shared" si="167"/>
        <v/>
      </c>
      <c r="EJ75" s="47" t="str">
        <f t="shared" si="167"/>
        <v/>
      </c>
      <c r="EK75" s="47" t="str">
        <f t="shared" si="167"/>
        <v/>
      </c>
      <c r="EL75" s="47" t="str">
        <f t="shared" si="167"/>
        <v/>
      </c>
      <c r="EM75" s="47" t="str">
        <f t="shared" si="167"/>
        <v/>
      </c>
      <c r="EN75" s="47" t="str">
        <f t="shared" si="167"/>
        <v/>
      </c>
      <c r="EO75" s="47" t="str">
        <f t="shared" si="167"/>
        <v/>
      </c>
      <c r="EP75" s="47" t="str">
        <f t="shared" si="164"/>
        <v/>
      </c>
      <c r="EQ75" s="47" t="str">
        <f t="shared" si="164"/>
        <v/>
      </c>
      <c r="ER75" s="47" t="str">
        <f t="shared" si="164"/>
        <v/>
      </c>
      <c r="ES75" s="47" t="str">
        <f t="shared" si="164"/>
        <v/>
      </c>
      <c r="ET75" s="47" t="str">
        <f t="shared" si="175"/>
        <v/>
      </c>
      <c r="EU75" s="47" t="str">
        <f t="shared" si="175"/>
        <v/>
      </c>
      <c r="EV75" s="47" t="str">
        <f t="shared" si="175"/>
        <v/>
      </c>
      <c r="EW75" s="47" t="str">
        <f t="shared" si="175"/>
        <v/>
      </c>
      <c r="EX75" s="47" t="str">
        <f t="shared" si="175"/>
        <v/>
      </c>
      <c r="EY75" s="47" t="str">
        <f t="shared" si="175"/>
        <v/>
      </c>
      <c r="EZ75" s="47" t="str">
        <f t="shared" si="175"/>
        <v/>
      </c>
      <c r="FA75" s="47" t="str">
        <f t="shared" si="175"/>
        <v/>
      </c>
      <c r="FB75" s="47" t="str">
        <f t="shared" si="175"/>
        <v/>
      </c>
      <c r="FC75" s="47" t="str">
        <f t="shared" si="175"/>
        <v/>
      </c>
      <c r="FD75" s="47" t="str">
        <f t="shared" si="175"/>
        <v/>
      </c>
      <c r="FE75" s="47" t="str">
        <f t="shared" si="126"/>
        <v/>
      </c>
      <c r="FF75" s="47" t="str">
        <f t="shared" si="126"/>
        <v/>
      </c>
      <c r="FG75" s="47" t="str">
        <f t="shared" si="126"/>
        <v/>
      </c>
      <c r="FH75" s="47" t="str">
        <f t="shared" si="126"/>
        <v/>
      </c>
      <c r="FI75" s="47" t="str">
        <f t="shared" si="126"/>
        <v/>
      </c>
      <c r="FJ75" s="47" t="str">
        <f t="shared" si="126"/>
        <v/>
      </c>
      <c r="FK75" s="47" t="str">
        <f t="shared" si="126"/>
        <v/>
      </c>
      <c r="FL75" s="47" t="str">
        <f t="shared" si="126"/>
        <v/>
      </c>
      <c r="FM75" s="47" t="str">
        <f t="shared" si="126"/>
        <v/>
      </c>
      <c r="FN75" s="47" t="str">
        <f t="shared" si="126"/>
        <v/>
      </c>
      <c r="FO75" s="47" t="str">
        <f t="shared" si="126"/>
        <v/>
      </c>
      <c r="FP75" s="47" t="str">
        <f t="shared" si="126"/>
        <v/>
      </c>
      <c r="FQ75" s="47" t="str">
        <f t="shared" si="126"/>
        <v/>
      </c>
      <c r="FR75" s="47" t="str">
        <f t="shared" si="126"/>
        <v/>
      </c>
      <c r="FS75" s="47" t="str">
        <f t="shared" si="126"/>
        <v/>
      </c>
      <c r="FT75" s="47" t="str">
        <f t="shared" si="126"/>
        <v/>
      </c>
      <c r="FU75" s="47" t="str">
        <f t="shared" si="176"/>
        <v/>
      </c>
      <c r="FV75" s="47" t="str">
        <f t="shared" si="150"/>
        <v/>
      </c>
      <c r="FW75" s="47" t="str">
        <f t="shared" si="150"/>
        <v/>
      </c>
      <c r="FX75" s="47" t="str">
        <f t="shared" si="150"/>
        <v/>
      </c>
      <c r="FY75" s="47" t="str">
        <f t="shared" si="150"/>
        <v/>
      </c>
      <c r="FZ75" s="47" t="str">
        <f t="shared" si="150"/>
        <v/>
      </c>
      <c r="GA75" s="47" t="str">
        <f t="shared" si="150"/>
        <v/>
      </c>
      <c r="GB75" s="47" t="str">
        <f t="shared" si="150"/>
        <v/>
      </c>
      <c r="GC75" s="47" t="str">
        <f t="shared" si="137"/>
        <v/>
      </c>
      <c r="GD75" s="47" t="str">
        <f t="shared" si="137"/>
        <v/>
      </c>
      <c r="GE75" s="47" t="str">
        <f t="shared" si="137"/>
        <v/>
      </c>
      <c r="GF75" s="47" t="str">
        <f t="shared" si="137"/>
        <v/>
      </c>
      <c r="GG75" s="47" t="str">
        <f t="shared" si="137"/>
        <v/>
      </c>
      <c r="GH75" s="47" t="str">
        <f t="shared" si="137"/>
        <v/>
      </c>
      <c r="GI75" s="47" t="str">
        <f t="shared" si="137"/>
        <v/>
      </c>
      <c r="GJ75" s="47" t="str">
        <f t="shared" si="137"/>
        <v/>
      </c>
      <c r="GK75" s="47" t="str">
        <f t="shared" si="137"/>
        <v/>
      </c>
      <c r="GL75" s="47" t="str">
        <f t="shared" si="137"/>
        <v/>
      </c>
      <c r="GM75" s="47" t="str">
        <f t="shared" si="137"/>
        <v/>
      </c>
      <c r="GN75" s="47" t="str">
        <f t="shared" si="137"/>
        <v/>
      </c>
      <c r="GO75" s="47" t="str">
        <f t="shared" si="137"/>
        <v/>
      </c>
      <c r="GP75" s="47" t="str">
        <f t="shared" si="137"/>
        <v/>
      </c>
      <c r="GQ75" s="47" t="str">
        <f t="shared" si="137"/>
        <v/>
      </c>
      <c r="GR75" s="47" t="str">
        <f t="shared" si="137"/>
        <v/>
      </c>
      <c r="GS75" s="47" t="str">
        <f t="shared" si="138"/>
        <v/>
      </c>
      <c r="GT75" s="47" t="str">
        <f t="shared" si="138"/>
        <v/>
      </c>
      <c r="GU75" s="47" t="str">
        <f t="shared" si="138"/>
        <v/>
      </c>
      <c r="GV75" s="47" t="str">
        <f t="shared" si="138"/>
        <v/>
      </c>
      <c r="GW75" s="47" t="str">
        <f t="shared" si="138"/>
        <v/>
      </c>
      <c r="GX75" s="47" t="str">
        <f t="shared" si="138"/>
        <v/>
      </c>
      <c r="GY75" s="47" t="str">
        <f t="shared" si="138"/>
        <v/>
      </c>
      <c r="GZ75" s="47" t="str">
        <f t="shared" si="138"/>
        <v/>
      </c>
      <c r="HA75" s="47" t="str">
        <f t="shared" si="138"/>
        <v/>
      </c>
      <c r="HB75" s="47" t="str">
        <f t="shared" si="138"/>
        <v/>
      </c>
      <c r="HC75" s="47" t="str">
        <f t="shared" si="138"/>
        <v/>
      </c>
      <c r="HD75" s="47" t="str">
        <f t="shared" si="138"/>
        <v/>
      </c>
      <c r="HE75" s="47" t="str">
        <f t="shared" si="138"/>
        <v/>
      </c>
      <c r="HF75" s="47" t="str">
        <f t="shared" si="138"/>
        <v/>
      </c>
      <c r="HG75" s="47" t="str">
        <f t="shared" si="138"/>
        <v/>
      </c>
      <c r="HH75" s="47" t="str">
        <f t="shared" si="138"/>
        <v/>
      </c>
      <c r="HI75" s="47" t="str">
        <f t="shared" si="139"/>
        <v/>
      </c>
      <c r="HJ75" s="47" t="str">
        <f t="shared" si="139"/>
        <v/>
      </c>
      <c r="HK75" s="47" t="str">
        <f t="shared" si="139"/>
        <v/>
      </c>
      <c r="HL75" s="47" t="str">
        <f t="shared" si="139"/>
        <v/>
      </c>
      <c r="HM75" s="47" t="str">
        <f t="shared" si="109"/>
        <v/>
      </c>
      <c r="HN75" s="47" t="str">
        <f t="shared" si="109"/>
        <v/>
      </c>
      <c r="HO75" s="47" t="str">
        <f t="shared" si="109"/>
        <v/>
      </c>
      <c r="HP75" s="47" t="str">
        <f t="shared" si="77"/>
        <v/>
      </c>
      <c r="HQ75" s="47" t="str">
        <f t="shared" si="77"/>
        <v/>
      </c>
      <c r="HR75" s="47" t="str">
        <f t="shared" si="46"/>
        <v/>
      </c>
      <c r="HS75" s="47" t="str">
        <f t="shared" si="46"/>
        <v/>
      </c>
      <c r="HT75" s="47" t="str">
        <f t="shared" si="46"/>
        <v/>
      </c>
      <c r="HU75" s="47" t="str">
        <f t="shared" si="46"/>
        <v/>
      </c>
      <c r="HV75" s="47" t="str">
        <f t="shared" si="140"/>
        <v/>
      </c>
      <c r="HW75" s="165" t="e">
        <f t="shared" si="104"/>
        <v>#N/A</v>
      </c>
      <c r="HX75" s="165" t="e">
        <f t="shared" si="104"/>
        <v>#N/A</v>
      </c>
      <c r="HY75" s="165" t="e">
        <f t="shared" si="104"/>
        <v>#N/A</v>
      </c>
      <c r="HZ75" s="165" t="e">
        <f t="shared" si="104"/>
        <v>#N/A</v>
      </c>
      <c r="IA75" s="165" t="e">
        <f t="shared" si="136"/>
        <v>#N/A</v>
      </c>
      <c r="IB75" s="165" t="e">
        <f t="shared" si="136"/>
        <v>#N/A</v>
      </c>
      <c r="IC75" s="165" t="e">
        <f t="shared" si="136"/>
        <v>#N/A</v>
      </c>
      <c r="ID75" s="165" t="e">
        <f t="shared" si="136"/>
        <v>#N/A</v>
      </c>
      <c r="IE75" s="165" t="e">
        <f t="shared" si="136"/>
        <v>#N/A</v>
      </c>
      <c r="IF75" s="165" t="e">
        <f t="shared" si="136"/>
        <v>#N/A</v>
      </c>
      <c r="IG75" s="165" t="e">
        <f t="shared" si="136"/>
        <v>#N/A</v>
      </c>
      <c r="IH75" s="165" t="e">
        <f t="shared" si="136"/>
        <v>#N/A</v>
      </c>
      <c r="II75" s="165" t="e">
        <f t="shared" si="136"/>
        <v>#N/A</v>
      </c>
      <c r="IJ75" s="165" t="e">
        <f t="shared" si="136"/>
        <v>#N/A</v>
      </c>
      <c r="IK75" s="165" t="e">
        <f t="shared" si="136"/>
        <v>#N/A</v>
      </c>
      <c r="IL75" s="165" t="e">
        <f t="shared" si="136"/>
        <v>#N/A</v>
      </c>
      <c r="IM75" s="165" t="e">
        <f t="shared" si="136"/>
        <v>#N/A</v>
      </c>
      <c r="IN75" s="165" t="e">
        <f t="shared" si="136"/>
        <v>#N/A</v>
      </c>
      <c r="IO75" s="165" t="e">
        <f t="shared" si="136"/>
        <v>#N/A</v>
      </c>
      <c r="IP75" s="165" t="e">
        <f t="shared" si="141"/>
        <v>#N/A</v>
      </c>
      <c r="IQ75" s="165" t="e">
        <f t="shared" si="141"/>
        <v>#N/A</v>
      </c>
      <c r="IR75" s="165" t="e">
        <f t="shared" si="141"/>
        <v>#N/A</v>
      </c>
      <c r="IS75" s="165" t="e">
        <f t="shared" si="141"/>
        <v>#N/A</v>
      </c>
      <c r="IT75" s="165" t="e">
        <f t="shared" si="141"/>
        <v>#N/A</v>
      </c>
      <c r="IU75" s="165" t="e">
        <f t="shared" si="141"/>
        <v>#N/A</v>
      </c>
      <c r="IV75" s="165" t="e">
        <f t="shared" si="141"/>
        <v>#N/A</v>
      </c>
      <c r="IW75" s="165" t="e">
        <f t="shared" si="141"/>
        <v>#N/A</v>
      </c>
      <c r="IX75" s="165" t="e">
        <f t="shared" si="141"/>
        <v>#N/A</v>
      </c>
      <c r="IY75" s="165" t="e">
        <f t="shared" si="141"/>
        <v>#N/A</v>
      </c>
      <c r="IZ75" s="165" t="e">
        <f t="shared" si="141"/>
        <v>#N/A</v>
      </c>
      <c r="JA75" s="165" t="e">
        <f t="shared" si="141"/>
        <v>#N/A</v>
      </c>
      <c r="JB75" s="165" t="e">
        <f t="shared" si="141"/>
        <v>#N/A</v>
      </c>
      <c r="JC75" s="165" t="e">
        <f t="shared" si="141"/>
        <v>#N/A</v>
      </c>
      <c r="JD75" s="165" t="e">
        <f t="shared" si="141"/>
        <v>#N/A</v>
      </c>
      <c r="JE75" s="165" t="e">
        <f t="shared" si="151"/>
        <v>#N/A</v>
      </c>
      <c r="JF75" s="165" t="e">
        <f t="shared" si="151"/>
        <v>#N/A</v>
      </c>
      <c r="JG75" s="165" t="e">
        <f t="shared" si="151"/>
        <v>#N/A</v>
      </c>
      <c r="JH75" s="165" t="e">
        <f t="shared" si="151"/>
        <v>#N/A</v>
      </c>
      <c r="JI75" s="165" t="e">
        <f t="shared" si="151"/>
        <v>#N/A</v>
      </c>
      <c r="JJ75" s="165" t="e">
        <f t="shared" si="151"/>
        <v>#N/A</v>
      </c>
      <c r="JK75" s="165" t="e">
        <f t="shared" si="151"/>
        <v>#N/A</v>
      </c>
      <c r="JL75" s="165" t="e">
        <f t="shared" si="151"/>
        <v>#N/A</v>
      </c>
      <c r="JM75" s="165" t="e">
        <f t="shared" si="151"/>
        <v>#N/A</v>
      </c>
      <c r="JN75" s="165" t="e">
        <f t="shared" si="151"/>
        <v>#N/A</v>
      </c>
      <c r="JO75" s="165" t="e">
        <f t="shared" si="151"/>
        <v>#N/A</v>
      </c>
      <c r="JP75" s="165" t="e">
        <f t="shared" si="151"/>
        <v>#N/A</v>
      </c>
      <c r="JQ75" s="165" t="e">
        <f t="shared" si="151"/>
        <v>#N/A</v>
      </c>
      <c r="JR75" s="165" t="e">
        <f t="shared" si="151"/>
        <v>#N/A</v>
      </c>
      <c r="JS75" s="165" t="e">
        <f t="shared" si="151"/>
        <v>#N/A</v>
      </c>
      <c r="JT75" s="165" t="e">
        <f t="shared" si="142"/>
        <v>#N/A</v>
      </c>
      <c r="JU75" s="165" t="e">
        <f t="shared" si="142"/>
        <v>#N/A</v>
      </c>
      <c r="JV75" s="165" t="e">
        <f t="shared" si="142"/>
        <v>#N/A</v>
      </c>
      <c r="JW75" s="165" t="e">
        <f t="shared" si="142"/>
        <v>#N/A</v>
      </c>
      <c r="JX75" s="165" t="e">
        <f t="shared" si="142"/>
        <v>#N/A</v>
      </c>
      <c r="JY75" s="165" t="e">
        <f t="shared" si="142"/>
        <v>#N/A</v>
      </c>
      <c r="JZ75" s="165" t="e">
        <f t="shared" si="142"/>
        <v>#N/A</v>
      </c>
      <c r="KA75" s="165" t="e">
        <f t="shared" si="142"/>
        <v>#N/A</v>
      </c>
      <c r="KB75" s="165" t="e">
        <f t="shared" si="142"/>
        <v>#N/A</v>
      </c>
      <c r="KC75" s="165" t="e">
        <f t="shared" si="142"/>
        <v>#N/A</v>
      </c>
      <c r="KD75" s="165" t="e">
        <f t="shared" si="142"/>
        <v>#N/A</v>
      </c>
      <c r="KE75" s="165" t="e">
        <f t="shared" si="142"/>
        <v>#N/A</v>
      </c>
      <c r="KF75" s="165" t="e">
        <f t="shared" si="142"/>
        <v>#N/A</v>
      </c>
      <c r="KG75" s="165" t="e">
        <f t="shared" si="142"/>
        <v>#N/A</v>
      </c>
      <c r="KH75" s="165" t="e">
        <f t="shared" si="142"/>
        <v>#N/A</v>
      </c>
      <c r="KI75" s="165" t="e">
        <f t="shared" si="142"/>
        <v>#N/A</v>
      </c>
      <c r="KJ75" s="165" t="e">
        <f t="shared" si="152"/>
        <v>#N/A</v>
      </c>
      <c r="KK75" s="165" t="e">
        <f t="shared" si="152"/>
        <v>#N/A</v>
      </c>
      <c r="KL75" s="165" t="e">
        <f t="shared" si="152"/>
        <v>#N/A</v>
      </c>
      <c r="KM75" s="165" t="e">
        <f t="shared" si="152"/>
        <v>#N/A</v>
      </c>
      <c r="KN75" s="165" t="e">
        <f t="shared" si="152"/>
        <v>#N/A</v>
      </c>
      <c r="KO75" s="165" t="e">
        <f t="shared" si="152"/>
        <v>#N/A</v>
      </c>
      <c r="KP75" s="165" t="e">
        <f t="shared" si="152"/>
        <v>#N/A</v>
      </c>
      <c r="KQ75" s="165" t="e">
        <f t="shared" si="152"/>
        <v>#N/A</v>
      </c>
      <c r="KR75" s="165" t="e">
        <f t="shared" si="152"/>
        <v>#N/A</v>
      </c>
      <c r="KS75" s="165" t="e">
        <f t="shared" si="152"/>
        <v>#N/A</v>
      </c>
      <c r="KT75" s="165" t="e">
        <f t="shared" si="152"/>
        <v>#N/A</v>
      </c>
      <c r="KU75" s="165" t="e">
        <f t="shared" si="152"/>
        <v>#N/A</v>
      </c>
      <c r="KV75" s="165" t="e">
        <f t="shared" si="152"/>
        <v>#N/A</v>
      </c>
      <c r="KW75" s="165" t="e">
        <f t="shared" si="152"/>
        <v>#N/A</v>
      </c>
      <c r="KX75" s="165" t="e">
        <f t="shared" si="152"/>
        <v>#N/A</v>
      </c>
      <c r="KY75" s="165" t="e">
        <f t="shared" si="152"/>
        <v>#N/A</v>
      </c>
      <c r="KZ75" s="165" t="e">
        <f t="shared" si="143"/>
        <v>#N/A</v>
      </c>
      <c r="LA75" s="165" t="e">
        <f t="shared" si="143"/>
        <v>#N/A</v>
      </c>
      <c r="LB75" s="165" t="e">
        <f t="shared" si="143"/>
        <v>#N/A</v>
      </c>
      <c r="LC75" s="165" t="e">
        <f t="shared" si="143"/>
        <v>#N/A</v>
      </c>
      <c r="LD75" s="165" t="e">
        <f t="shared" si="143"/>
        <v>#N/A</v>
      </c>
      <c r="LE75" s="165" t="e">
        <f t="shared" si="143"/>
        <v>#N/A</v>
      </c>
      <c r="LF75" s="165" t="e">
        <f t="shared" si="143"/>
        <v>#N/A</v>
      </c>
      <c r="LG75" s="165" t="e">
        <f t="shared" si="143"/>
        <v>#N/A</v>
      </c>
      <c r="LH75" s="165" t="e">
        <f t="shared" si="143"/>
        <v>#N/A</v>
      </c>
      <c r="LI75" s="165" t="e">
        <f t="shared" si="143"/>
        <v>#N/A</v>
      </c>
      <c r="LJ75" s="165" t="e">
        <f t="shared" si="143"/>
        <v>#N/A</v>
      </c>
      <c r="LK75" s="165" t="e">
        <f t="shared" si="143"/>
        <v>#N/A</v>
      </c>
      <c r="LL75" s="165" t="e">
        <f t="shared" si="143"/>
        <v>#N/A</v>
      </c>
      <c r="LM75" s="165" t="e">
        <f t="shared" si="143"/>
        <v>#N/A</v>
      </c>
      <c r="LN75" s="165" t="e">
        <f t="shared" si="143"/>
        <v>#N/A</v>
      </c>
      <c r="LO75" s="165" t="e">
        <f t="shared" si="153"/>
        <v>#N/A</v>
      </c>
      <c r="LP75" s="165" t="e">
        <f t="shared" si="153"/>
        <v>#N/A</v>
      </c>
      <c r="LQ75" s="165" t="e">
        <f t="shared" si="154"/>
        <v>#N/A</v>
      </c>
      <c r="LR75" s="165" t="e">
        <f t="shared" si="154"/>
        <v>#N/A</v>
      </c>
      <c r="LS75" s="165" t="e">
        <f t="shared" si="154"/>
        <v>#N/A</v>
      </c>
      <c r="LT75" s="165" t="e">
        <f t="shared" si="154"/>
        <v>#N/A</v>
      </c>
      <c r="LU75" s="165" t="e">
        <f t="shared" si="154"/>
        <v>#N/A</v>
      </c>
      <c r="LV75" s="165" t="e">
        <f t="shared" si="154"/>
        <v>#N/A</v>
      </c>
      <c r="LW75" s="165" t="e">
        <f t="shared" si="154"/>
        <v>#N/A</v>
      </c>
      <c r="LX75" s="165" t="e">
        <f t="shared" si="154"/>
        <v>#N/A</v>
      </c>
      <c r="LY75" s="165" t="e">
        <f t="shared" si="154"/>
        <v>#N/A</v>
      </c>
      <c r="LZ75" s="165" t="e">
        <f t="shared" si="154"/>
        <v>#N/A</v>
      </c>
      <c r="MA75" s="165" t="e">
        <f t="shared" si="154"/>
        <v>#N/A</v>
      </c>
      <c r="MB75" s="165" t="e">
        <f t="shared" si="154"/>
        <v>#N/A</v>
      </c>
      <c r="MC75" s="165" t="e">
        <f t="shared" si="154"/>
        <v>#N/A</v>
      </c>
      <c r="MD75" s="165" t="e">
        <f t="shared" si="154"/>
        <v>#N/A</v>
      </c>
      <c r="ME75" s="165" t="e">
        <f t="shared" si="154"/>
        <v>#N/A</v>
      </c>
      <c r="MF75" s="165" t="e">
        <f t="shared" si="144"/>
        <v>#N/A</v>
      </c>
      <c r="MG75" s="165" t="e">
        <f t="shared" si="144"/>
        <v>#N/A</v>
      </c>
      <c r="MH75" s="165" t="e">
        <f t="shared" si="144"/>
        <v>#N/A</v>
      </c>
      <c r="MI75" s="165" t="e">
        <f t="shared" si="144"/>
        <v>#N/A</v>
      </c>
      <c r="MJ75" s="165" t="e">
        <f t="shared" si="144"/>
        <v>#N/A</v>
      </c>
      <c r="MK75" s="165" t="e">
        <f t="shared" si="144"/>
        <v>#N/A</v>
      </c>
      <c r="ML75" s="165" t="e">
        <f t="shared" si="144"/>
        <v>#N/A</v>
      </c>
      <c r="MM75" s="165" t="e">
        <f t="shared" si="144"/>
        <v>#N/A</v>
      </c>
      <c r="MN75" s="165" t="e">
        <f t="shared" si="144"/>
        <v>#N/A</v>
      </c>
      <c r="MO75" s="165" t="e">
        <f t="shared" si="144"/>
        <v>#N/A</v>
      </c>
      <c r="MP75" s="165" t="e">
        <f t="shared" si="144"/>
        <v>#N/A</v>
      </c>
      <c r="MQ75" s="165" t="e">
        <f t="shared" si="144"/>
        <v>#N/A</v>
      </c>
      <c r="MR75" s="165" t="e">
        <f t="shared" si="144"/>
        <v>#N/A</v>
      </c>
      <c r="MS75" s="165" t="e">
        <f t="shared" si="144"/>
        <v>#N/A</v>
      </c>
      <c r="MT75" s="165" t="e">
        <f t="shared" si="144"/>
        <v>#N/A</v>
      </c>
      <c r="MU75" s="165" t="e">
        <f t="shared" si="144"/>
        <v>#N/A</v>
      </c>
      <c r="MV75" s="165" t="e">
        <f t="shared" si="155"/>
        <v>#N/A</v>
      </c>
      <c r="MW75" s="165" t="e">
        <f t="shared" si="155"/>
        <v>#N/A</v>
      </c>
      <c r="MX75" s="165" t="e">
        <f t="shared" si="155"/>
        <v>#N/A</v>
      </c>
      <c r="MY75" s="165" t="e">
        <f t="shared" si="155"/>
        <v>#N/A</v>
      </c>
      <c r="MZ75" s="165" t="e">
        <f t="shared" si="155"/>
        <v>#N/A</v>
      </c>
      <c r="NA75" s="165" t="e">
        <f t="shared" si="155"/>
        <v>#N/A</v>
      </c>
      <c r="NB75" s="165" t="e">
        <f t="shared" si="155"/>
        <v>#N/A</v>
      </c>
      <c r="NC75" s="165" t="e">
        <f t="shared" si="155"/>
        <v>#N/A</v>
      </c>
      <c r="ND75" s="165" t="e">
        <f t="shared" si="155"/>
        <v>#N/A</v>
      </c>
      <c r="NE75" s="165" t="e">
        <f t="shared" si="155"/>
        <v>#N/A</v>
      </c>
      <c r="NF75" s="165" t="e">
        <f t="shared" si="155"/>
        <v>#N/A</v>
      </c>
      <c r="NG75" s="165" t="e">
        <f t="shared" si="155"/>
        <v>#N/A</v>
      </c>
      <c r="NH75" s="165" t="e">
        <f t="shared" si="155"/>
        <v>#N/A</v>
      </c>
      <c r="NI75" s="165" t="e">
        <f t="shared" si="155"/>
        <v>#N/A</v>
      </c>
      <c r="NJ75" s="165" t="e">
        <f t="shared" si="155"/>
        <v>#N/A</v>
      </c>
      <c r="NK75" s="165" t="e">
        <f t="shared" si="155"/>
        <v>#N/A</v>
      </c>
      <c r="NL75" s="165" t="e">
        <f t="shared" si="145"/>
        <v>#N/A</v>
      </c>
      <c r="NM75" s="165" t="e">
        <f t="shared" si="145"/>
        <v>#N/A</v>
      </c>
      <c r="NN75" s="165" t="e">
        <f t="shared" si="145"/>
        <v>#N/A</v>
      </c>
      <c r="NO75" s="165" t="e">
        <f t="shared" si="145"/>
        <v>#N/A</v>
      </c>
      <c r="NP75" s="165" t="e">
        <f t="shared" si="145"/>
        <v>#N/A</v>
      </c>
      <c r="NQ75" s="165" t="e">
        <f t="shared" si="145"/>
        <v>#N/A</v>
      </c>
      <c r="NR75" s="165" t="e">
        <f t="shared" si="145"/>
        <v>#N/A</v>
      </c>
      <c r="NS75" s="165" t="e">
        <f t="shared" si="145"/>
        <v>#N/A</v>
      </c>
      <c r="NT75" s="165" t="e">
        <f t="shared" si="145"/>
        <v>#N/A</v>
      </c>
      <c r="NU75" s="165" t="e">
        <f t="shared" si="145"/>
        <v>#N/A</v>
      </c>
      <c r="NV75" s="165" t="e">
        <f t="shared" si="145"/>
        <v>#N/A</v>
      </c>
      <c r="NW75" s="165" t="e">
        <f t="shared" si="145"/>
        <v>#N/A</v>
      </c>
      <c r="NX75" s="165" t="e">
        <f t="shared" si="145"/>
        <v>#N/A</v>
      </c>
      <c r="NY75" s="165" t="e">
        <f t="shared" si="145"/>
        <v>#N/A</v>
      </c>
      <c r="NZ75" s="165" t="e">
        <f t="shared" si="145"/>
        <v>#N/A</v>
      </c>
      <c r="OA75" s="165" t="e">
        <f t="shared" si="156"/>
        <v>#N/A</v>
      </c>
      <c r="OB75" s="165" t="e">
        <f t="shared" si="156"/>
        <v>#N/A</v>
      </c>
      <c r="OC75" s="165" t="e">
        <f t="shared" si="157"/>
        <v>#N/A</v>
      </c>
      <c r="OD75" s="165" t="e">
        <f t="shared" si="157"/>
        <v>#N/A</v>
      </c>
      <c r="OE75" s="165" t="e">
        <f t="shared" si="157"/>
        <v>#N/A</v>
      </c>
      <c r="OF75" s="165" t="e">
        <f t="shared" si="157"/>
        <v>#N/A</v>
      </c>
      <c r="OG75" s="165" t="e">
        <f t="shared" si="157"/>
        <v>#N/A</v>
      </c>
      <c r="OH75" s="165" t="e">
        <f t="shared" si="157"/>
        <v>#N/A</v>
      </c>
      <c r="OI75" s="165" t="e">
        <f t="shared" si="157"/>
        <v>#N/A</v>
      </c>
      <c r="OJ75" s="165" t="e">
        <f t="shared" si="157"/>
        <v>#N/A</v>
      </c>
      <c r="OK75" s="165" t="e">
        <f t="shared" si="157"/>
        <v>#N/A</v>
      </c>
      <c r="OL75" s="165" t="e">
        <f t="shared" si="157"/>
        <v>#N/A</v>
      </c>
      <c r="OM75" s="165" t="e">
        <f t="shared" si="157"/>
        <v>#N/A</v>
      </c>
      <c r="ON75" s="165" t="e">
        <f t="shared" si="157"/>
        <v>#N/A</v>
      </c>
      <c r="OO75" s="165" t="e">
        <f t="shared" si="157"/>
        <v>#N/A</v>
      </c>
      <c r="OP75" s="165" t="e">
        <f t="shared" si="157"/>
        <v>#N/A</v>
      </c>
      <c r="OQ75" s="165" t="e">
        <f t="shared" si="157"/>
        <v>#N/A</v>
      </c>
      <c r="OR75" s="165" t="e">
        <f t="shared" si="146"/>
        <v>#N/A</v>
      </c>
      <c r="OS75" s="165" t="e">
        <f t="shared" si="146"/>
        <v>#N/A</v>
      </c>
      <c r="OT75" s="165" t="e">
        <f t="shared" si="146"/>
        <v>#N/A</v>
      </c>
      <c r="OU75" s="165" t="e">
        <f t="shared" si="146"/>
        <v>#N/A</v>
      </c>
      <c r="OV75" s="165" t="e">
        <f t="shared" si="146"/>
        <v>#N/A</v>
      </c>
      <c r="OW75" s="165" t="e">
        <f t="shared" si="146"/>
        <v>#N/A</v>
      </c>
      <c r="OX75" s="165" t="e">
        <f t="shared" si="146"/>
        <v>#N/A</v>
      </c>
      <c r="OY75" s="165" t="e">
        <f t="shared" si="146"/>
        <v>#N/A</v>
      </c>
      <c r="OZ75" s="165" t="e">
        <f t="shared" si="146"/>
        <v>#N/A</v>
      </c>
      <c r="PA75" s="165" t="e">
        <f t="shared" si="146"/>
        <v>#N/A</v>
      </c>
      <c r="PB75" s="165" t="e">
        <f t="shared" si="146"/>
        <v>#N/A</v>
      </c>
      <c r="PC75" s="165" t="e">
        <f t="shared" si="146"/>
        <v>#N/A</v>
      </c>
      <c r="PD75" s="165" t="e">
        <f t="shared" si="146"/>
        <v>#N/A</v>
      </c>
      <c r="PE75" s="165" t="e">
        <f t="shared" si="146"/>
        <v>#N/A</v>
      </c>
      <c r="PF75" s="165" t="e">
        <f t="shared" si="146"/>
        <v>#N/A</v>
      </c>
      <c r="PG75" s="165" t="e">
        <f t="shared" si="146"/>
        <v>#N/A</v>
      </c>
      <c r="PH75" s="165" t="e">
        <f t="shared" si="158"/>
        <v>#N/A</v>
      </c>
      <c r="PI75" s="165" t="e">
        <f t="shared" si="158"/>
        <v>#N/A</v>
      </c>
      <c r="PJ75" s="165" t="e">
        <f t="shared" si="158"/>
        <v>#N/A</v>
      </c>
      <c r="PK75" s="165" t="e">
        <f t="shared" si="158"/>
        <v>#N/A</v>
      </c>
      <c r="PL75" s="165" t="e">
        <f t="shared" si="158"/>
        <v>#N/A</v>
      </c>
      <c r="PM75" s="165" t="e">
        <f t="shared" si="158"/>
        <v>#N/A</v>
      </c>
      <c r="PN75" s="165" t="e">
        <f t="shared" si="158"/>
        <v>#N/A</v>
      </c>
      <c r="PO75" s="165" t="e">
        <f t="shared" si="158"/>
        <v>#N/A</v>
      </c>
    </row>
    <row r="76" spans="1:431" hidden="1" x14ac:dyDescent="0.45">
      <c r="A76" s="362"/>
      <c r="B76" s="368" t="str">
        <f>IF($R76="","",ROUND(_xlfn.NORM.INV(ABS(VLOOKUP($T$1,VLookups!$A$43:$B$44,2,FALSE)-B$2),$N76,$R76),0))</f>
        <v/>
      </c>
      <c r="C76" s="374" t="str">
        <f t="shared" si="165"/>
        <v/>
      </c>
      <c r="D76" s="375" t="str">
        <f t="shared" si="166"/>
        <v/>
      </c>
      <c r="E76" s="105"/>
      <c r="F76" s="113"/>
      <c r="G76" s="118" t="str">
        <f t="shared" si="159"/>
        <v/>
      </c>
      <c r="H76" s="91"/>
      <c r="I76" s="118" t="str">
        <f t="shared" si="160"/>
        <v/>
      </c>
      <c r="J76" s="113"/>
      <c r="K76" s="106"/>
      <c r="L76" s="120" t="str">
        <f t="shared" si="147"/>
        <v/>
      </c>
      <c r="M76" s="120" t="str">
        <f t="shared" si="148"/>
        <v/>
      </c>
      <c r="N76" s="71" t="str">
        <f t="shared" si="161"/>
        <v/>
      </c>
      <c r="O76" s="23"/>
      <c r="P76" s="55"/>
      <c r="Q76" s="298"/>
      <c r="R76" s="72" t="str">
        <f>IF(AND(G76&gt;0,H76&gt;0,I76&gt;0),IF(ISBLANK(Q76),IF(ISBLANK(O76),"",(I76-G76)*VLOOKUP(O76,VLookups!$A$4:$B$13,2,FALSE)),Q76),"")</f>
        <v/>
      </c>
      <c r="S76" s="73" t="str">
        <f t="shared" si="149"/>
        <v/>
      </c>
      <c r="T76" s="91"/>
      <c r="U76" s="265" t="str">
        <f>IF(AND(T76&gt;0,H76&gt;0,NOT(R76="")),ABS(VLOOKUP($T$1,VLookups!$A$43:$B$44,2,FALSE)-_xlfn.NORM.DIST(T76,N76,R76,TRUE)),"")</f>
        <v/>
      </c>
      <c r="V76" s="90" t="str">
        <f>IF(AND($G76&gt;0,$H76&gt;0,$I76&gt;0,NOT(ISBLANK($O76))),_xlfn.NORM.INV(ABS(VLOOKUP($T$1,VLookups!$A$43:$B$44,2,FALSE)-V$3),$N76,$R76),"")</f>
        <v/>
      </c>
      <c r="W76" s="89" t="str">
        <f>IF(AND($G76&gt;0,$H76&gt;0,$I76&gt;0,NOT(ISBLANK($O76))),_xlfn.NORM.INV(ABS(VLOOKUP($T$1,VLookups!$A$43:$B$44,2,FALSE)-W$3),$N76,$R76),"")</f>
        <v/>
      </c>
      <c r="X76" s="90" t="str">
        <f>IF(AND($G76&gt;0,$H76&gt;0,$I76&gt;0,NOT(ISBLANK($O76))),_xlfn.NORM.INV(ABS(VLOOKUP($T$1,VLookups!$A$43:$B$44,2,FALSE)-X$3),$N76,$R76),"")</f>
        <v/>
      </c>
      <c r="Y76" s="89" t="str">
        <f>IF(AND($G76&gt;0,$H76&gt;0,$I76&gt;0,NOT(ISBLANK($O76))),_xlfn.NORM.INV(ABS(VLOOKUP($T$1,VLookups!$A$43:$B$44,2,FALSE)-Y$3),$N76,$R76),"")</f>
        <v/>
      </c>
      <c r="Z76" s="90" t="str">
        <f>IF(AND($G76&gt;0,$H76&gt;0,$I76&gt;0,NOT(ISBLANK($O76))),_xlfn.NORM.INV(ABS(VLOOKUP($T$1,VLookups!$A$43:$B$44,2,FALSE)-Z$3),$N76,$R76),"")</f>
        <v/>
      </c>
      <c r="AA76" s="89" t="str">
        <f>IF(AND($G76&gt;0,$H76&gt;0,$I76&gt;0,NOT(ISBLANK($O76))),_xlfn.NORM.INV(ABS(VLOOKUP($T$1,VLookups!$A$43:$B$44,2,FALSE)-AA$3),$N76,$R76),"")</f>
        <v/>
      </c>
      <c r="AB76" s="5"/>
      <c r="AC76" s="164" t="str">
        <f t="shared" si="162"/>
        <v/>
      </c>
      <c r="AD76" s="47" t="str">
        <f t="shared" si="177"/>
        <v/>
      </c>
      <c r="AE76" s="47" t="str">
        <f t="shared" si="177"/>
        <v/>
      </c>
      <c r="AF76" s="47" t="str">
        <f t="shared" si="177"/>
        <v/>
      </c>
      <c r="AG76" s="47" t="str">
        <f t="shared" si="177"/>
        <v/>
      </c>
      <c r="AH76" s="47" t="str">
        <f t="shared" si="177"/>
        <v/>
      </c>
      <c r="AI76" s="47" t="str">
        <f t="shared" si="177"/>
        <v/>
      </c>
      <c r="AJ76" s="47" t="str">
        <f t="shared" si="177"/>
        <v/>
      </c>
      <c r="AK76" s="47" t="str">
        <f t="shared" si="177"/>
        <v/>
      </c>
      <c r="AL76" s="47" t="str">
        <f t="shared" si="177"/>
        <v/>
      </c>
      <c r="AM76" s="47" t="str">
        <f t="shared" si="177"/>
        <v/>
      </c>
      <c r="AN76" s="47" t="str">
        <f t="shared" si="177"/>
        <v/>
      </c>
      <c r="AO76" s="47" t="str">
        <f t="shared" si="177"/>
        <v/>
      </c>
      <c r="AP76" s="47" t="str">
        <f t="shared" si="177"/>
        <v/>
      </c>
      <c r="AQ76" s="47" t="str">
        <f t="shared" si="177"/>
        <v/>
      </c>
      <c r="AR76" s="47" t="str">
        <f t="shared" si="177"/>
        <v/>
      </c>
      <c r="AS76" s="47" t="str">
        <f t="shared" si="177"/>
        <v/>
      </c>
      <c r="AT76" s="47" t="str">
        <f t="shared" si="171"/>
        <v/>
      </c>
      <c r="AU76" s="47" t="str">
        <f t="shared" si="171"/>
        <v/>
      </c>
      <c r="AV76" s="47" t="str">
        <f t="shared" si="171"/>
        <v/>
      </c>
      <c r="AW76" s="47" t="str">
        <f t="shared" si="171"/>
        <v/>
      </c>
      <c r="AX76" s="47" t="str">
        <f t="shared" si="171"/>
        <v/>
      </c>
      <c r="AY76" s="47" t="str">
        <f t="shared" si="171"/>
        <v/>
      </c>
      <c r="AZ76" s="47" t="str">
        <f t="shared" si="171"/>
        <v/>
      </c>
      <c r="BA76" s="47" t="str">
        <f t="shared" si="171"/>
        <v/>
      </c>
      <c r="BB76" s="47" t="str">
        <f t="shared" si="171"/>
        <v/>
      </c>
      <c r="BC76" s="47" t="str">
        <f t="shared" si="171"/>
        <v/>
      </c>
      <c r="BD76" s="47" t="str">
        <f t="shared" si="171"/>
        <v/>
      </c>
      <c r="BE76" s="47" t="str">
        <f t="shared" si="171"/>
        <v/>
      </c>
      <c r="BF76" s="47" t="str">
        <f t="shared" si="171"/>
        <v/>
      </c>
      <c r="BG76" s="47" t="str">
        <f t="shared" si="171"/>
        <v/>
      </c>
      <c r="BH76" s="47" t="str">
        <f t="shared" si="171"/>
        <v/>
      </c>
      <c r="BI76" s="47" t="str">
        <f t="shared" si="172"/>
        <v/>
      </c>
      <c r="BJ76" s="47" t="str">
        <f t="shared" si="172"/>
        <v/>
      </c>
      <c r="BK76" s="47" t="str">
        <f t="shared" si="172"/>
        <v/>
      </c>
      <c r="BL76" s="47" t="str">
        <f t="shared" si="172"/>
        <v/>
      </c>
      <c r="BM76" s="47" t="str">
        <f t="shared" si="172"/>
        <v/>
      </c>
      <c r="BN76" s="47" t="str">
        <f t="shared" si="172"/>
        <v/>
      </c>
      <c r="BO76" s="47" t="str">
        <f t="shared" si="172"/>
        <v/>
      </c>
      <c r="BP76" s="47" t="str">
        <f t="shared" si="172"/>
        <v/>
      </c>
      <c r="BQ76" s="47" t="str">
        <f t="shared" si="172"/>
        <v/>
      </c>
      <c r="BR76" s="47" t="str">
        <f t="shared" si="172"/>
        <v/>
      </c>
      <c r="BS76" s="47" t="str">
        <f t="shared" si="172"/>
        <v/>
      </c>
      <c r="BT76" s="47" t="str">
        <f t="shared" si="172"/>
        <v/>
      </c>
      <c r="BU76" s="47" t="str">
        <f t="shared" si="172"/>
        <v/>
      </c>
      <c r="BV76" s="47" t="str">
        <f t="shared" si="172"/>
        <v/>
      </c>
      <c r="BW76" s="47" t="str">
        <f t="shared" si="172"/>
        <v/>
      </c>
      <c r="BX76" s="47" t="str">
        <f t="shared" si="172"/>
        <v/>
      </c>
      <c r="BY76" s="47" t="str">
        <f t="shared" si="168"/>
        <v/>
      </c>
      <c r="BZ76" s="47" t="str">
        <f t="shared" si="168"/>
        <v/>
      </c>
      <c r="CA76" s="47" t="str">
        <f t="shared" si="168"/>
        <v/>
      </c>
      <c r="CB76" s="47" t="str">
        <f t="shared" si="168"/>
        <v/>
      </c>
      <c r="CC76" s="47" t="str">
        <f t="shared" si="168"/>
        <v/>
      </c>
      <c r="CD76" s="47" t="str">
        <f t="shared" si="168"/>
        <v/>
      </c>
      <c r="CE76" s="47" t="str">
        <f t="shared" si="168"/>
        <v/>
      </c>
      <c r="CF76" s="47" t="str">
        <f t="shared" si="168"/>
        <v/>
      </c>
      <c r="CG76" s="47" t="str">
        <f t="shared" si="168"/>
        <v/>
      </c>
      <c r="CH76" s="47" t="str">
        <f t="shared" si="168"/>
        <v/>
      </c>
      <c r="CI76" s="47" t="str">
        <f t="shared" si="168"/>
        <v/>
      </c>
      <c r="CJ76" s="47" t="str">
        <f t="shared" si="168"/>
        <v/>
      </c>
      <c r="CK76" s="47" t="str">
        <f t="shared" si="168"/>
        <v/>
      </c>
      <c r="CL76" s="47" t="str">
        <f t="shared" si="168"/>
        <v/>
      </c>
      <c r="CM76" s="47" t="str">
        <f t="shared" si="168"/>
        <v/>
      </c>
      <c r="CN76" s="47" t="str">
        <f t="shared" si="173"/>
        <v/>
      </c>
      <c r="CO76" s="47" t="str">
        <f t="shared" si="173"/>
        <v/>
      </c>
      <c r="CP76" s="47" t="str">
        <f t="shared" si="173"/>
        <v/>
      </c>
      <c r="CQ76" s="47" t="str">
        <f t="shared" si="173"/>
        <v/>
      </c>
      <c r="CR76" s="47" t="str">
        <f t="shared" si="173"/>
        <v/>
      </c>
      <c r="CS76" s="47" t="str">
        <f t="shared" si="173"/>
        <v/>
      </c>
      <c r="CT76" s="47" t="str">
        <f t="shared" si="173"/>
        <v/>
      </c>
      <c r="CU76" s="47" t="str">
        <f t="shared" si="173"/>
        <v/>
      </c>
      <c r="CV76" s="47" t="str">
        <f t="shared" si="173"/>
        <v/>
      </c>
      <c r="CW76" s="47" t="str">
        <f t="shared" si="173"/>
        <v/>
      </c>
      <c r="CX76" s="47" t="str">
        <f t="shared" si="173"/>
        <v/>
      </c>
      <c r="CY76" s="47" t="str">
        <f t="shared" si="173"/>
        <v/>
      </c>
      <c r="CZ76" s="47" t="str">
        <f t="shared" si="173"/>
        <v/>
      </c>
      <c r="DA76" s="47" t="str">
        <f t="shared" si="173"/>
        <v/>
      </c>
      <c r="DB76" s="47" t="str">
        <f t="shared" si="173"/>
        <v/>
      </c>
      <c r="DC76" s="47" t="str">
        <f t="shared" si="173"/>
        <v/>
      </c>
      <c r="DD76" s="47" t="str">
        <f t="shared" si="169"/>
        <v/>
      </c>
      <c r="DE76" s="47" t="str">
        <f t="shared" si="169"/>
        <v/>
      </c>
      <c r="DF76" s="47" t="str">
        <f t="shared" si="169"/>
        <v/>
      </c>
      <c r="DG76" s="47" t="str">
        <f t="shared" si="169"/>
        <v/>
      </c>
      <c r="DH76" s="47" t="str">
        <f t="shared" si="169"/>
        <v/>
      </c>
      <c r="DI76" s="47" t="str">
        <f t="shared" si="169"/>
        <v/>
      </c>
      <c r="DJ76" s="47" t="str">
        <f t="shared" si="169"/>
        <v/>
      </c>
      <c r="DK76" s="47" t="str">
        <f t="shared" si="169"/>
        <v/>
      </c>
      <c r="DL76" s="47" t="str">
        <f t="shared" si="169"/>
        <v/>
      </c>
      <c r="DM76" s="47" t="str">
        <f t="shared" si="169"/>
        <v/>
      </c>
      <c r="DN76" s="47" t="str">
        <f t="shared" si="169"/>
        <v/>
      </c>
      <c r="DO76" s="47" t="str">
        <f t="shared" si="169"/>
        <v/>
      </c>
      <c r="DP76" s="47" t="str">
        <f t="shared" si="169"/>
        <v/>
      </c>
      <c r="DQ76" s="47" t="str">
        <f t="shared" si="169"/>
        <v/>
      </c>
      <c r="DR76" s="47" t="str">
        <f t="shared" si="169"/>
        <v/>
      </c>
      <c r="DS76" s="47" t="str">
        <f t="shared" si="174"/>
        <v/>
      </c>
      <c r="DT76" s="47" t="str">
        <f t="shared" si="174"/>
        <v/>
      </c>
      <c r="DU76" s="47" t="str">
        <f t="shared" si="174"/>
        <v/>
      </c>
      <c r="DV76" s="47" t="str">
        <f t="shared" si="174"/>
        <v/>
      </c>
      <c r="DW76" s="47" t="str">
        <f t="shared" si="174"/>
        <v/>
      </c>
      <c r="DX76" s="47" t="str">
        <f t="shared" si="174"/>
        <v/>
      </c>
      <c r="DY76" s="47" t="str">
        <f t="shared" si="174"/>
        <v/>
      </c>
      <c r="DZ76" s="179" t="str">
        <f t="shared" si="163"/>
        <v/>
      </c>
      <c r="EA76" s="47" t="str">
        <f t="shared" si="167"/>
        <v/>
      </c>
      <c r="EB76" s="47" t="str">
        <f t="shared" si="167"/>
        <v/>
      </c>
      <c r="EC76" s="47" t="str">
        <f t="shared" si="167"/>
        <v/>
      </c>
      <c r="ED76" s="47" t="str">
        <f t="shared" si="167"/>
        <v/>
      </c>
      <c r="EE76" s="47" t="str">
        <f t="shared" si="167"/>
        <v/>
      </c>
      <c r="EF76" s="47" t="str">
        <f t="shared" si="167"/>
        <v/>
      </c>
      <c r="EG76" s="47" t="str">
        <f t="shared" si="167"/>
        <v/>
      </c>
      <c r="EH76" s="47" t="str">
        <f t="shared" si="167"/>
        <v/>
      </c>
      <c r="EI76" s="47" t="str">
        <f t="shared" si="167"/>
        <v/>
      </c>
      <c r="EJ76" s="47" t="str">
        <f t="shared" si="167"/>
        <v/>
      </c>
      <c r="EK76" s="47" t="str">
        <f t="shared" si="167"/>
        <v/>
      </c>
      <c r="EL76" s="47" t="str">
        <f t="shared" si="167"/>
        <v/>
      </c>
      <c r="EM76" s="47" t="str">
        <f t="shared" si="167"/>
        <v/>
      </c>
      <c r="EN76" s="47" t="str">
        <f t="shared" si="167"/>
        <v/>
      </c>
      <c r="EO76" s="47" t="str">
        <f t="shared" si="167"/>
        <v/>
      </c>
      <c r="EP76" s="47" t="str">
        <f t="shared" si="164"/>
        <v/>
      </c>
      <c r="EQ76" s="47" t="str">
        <f t="shared" si="164"/>
        <v/>
      </c>
      <c r="ER76" s="47" t="str">
        <f t="shared" si="164"/>
        <v/>
      </c>
      <c r="ES76" s="47" t="str">
        <f t="shared" si="164"/>
        <v/>
      </c>
      <c r="ET76" s="47" t="str">
        <f t="shared" si="175"/>
        <v/>
      </c>
      <c r="EU76" s="47" t="str">
        <f t="shared" si="175"/>
        <v/>
      </c>
      <c r="EV76" s="47" t="str">
        <f t="shared" si="175"/>
        <v/>
      </c>
      <c r="EW76" s="47" t="str">
        <f t="shared" si="175"/>
        <v/>
      </c>
      <c r="EX76" s="47" t="str">
        <f t="shared" si="175"/>
        <v/>
      </c>
      <c r="EY76" s="47" t="str">
        <f t="shared" si="175"/>
        <v/>
      </c>
      <c r="EZ76" s="47" t="str">
        <f t="shared" si="175"/>
        <v/>
      </c>
      <c r="FA76" s="47" t="str">
        <f t="shared" si="175"/>
        <v/>
      </c>
      <c r="FB76" s="47" t="str">
        <f t="shared" si="175"/>
        <v/>
      </c>
      <c r="FC76" s="47" t="str">
        <f t="shared" si="175"/>
        <v/>
      </c>
      <c r="FD76" s="47" t="str">
        <f t="shared" si="175"/>
        <v/>
      </c>
      <c r="FE76" s="47" t="str">
        <f t="shared" si="126"/>
        <v/>
      </c>
      <c r="FF76" s="47" t="str">
        <f t="shared" si="126"/>
        <v/>
      </c>
      <c r="FG76" s="47" t="str">
        <f t="shared" si="126"/>
        <v/>
      </c>
      <c r="FH76" s="47" t="str">
        <f t="shared" si="126"/>
        <v/>
      </c>
      <c r="FI76" s="47" t="str">
        <f t="shared" si="126"/>
        <v/>
      </c>
      <c r="FJ76" s="47" t="str">
        <f t="shared" si="126"/>
        <v/>
      </c>
      <c r="FK76" s="47" t="str">
        <f t="shared" si="126"/>
        <v/>
      </c>
      <c r="FL76" s="47" t="str">
        <f t="shared" si="126"/>
        <v/>
      </c>
      <c r="FM76" s="47" t="str">
        <f t="shared" si="126"/>
        <v/>
      </c>
      <c r="FN76" s="47" t="str">
        <f t="shared" si="126"/>
        <v/>
      </c>
      <c r="FO76" s="47" t="str">
        <f t="shared" si="126"/>
        <v/>
      </c>
      <c r="FP76" s="47" t="str">
        <f t="shared" si="126"/>
        <v/>
      </c>
      <c r="FQ76" s="47" t="str">
        <f t="shared" si="126"/>
        <v/>
      </c>
      <c r="FR76" s="47" t="str">
        <f t="shared" si="126"/>
        <v/>
      </c>
      <c r="FS76" s="47" t="str">
        <f t="shared" si="126"/>
        <v/>
      </c>
      <c r="FT76" s="47" t="str">
        <f t="shared" si="126"/>
        <v/>
      </c>
      <c r="FU76" s="47" t="str">
        <f t="shared" si="176"/>
        <v/>
      </c>
      <c r="FV76" s="47" t="str">
        <f t="shared" si="150"/>
        <v/>
      </c>
      <c r="FW76" s="47" t="str">
        <f t="shared" si="150"/>
        <v/>
      </c>
      <c r="FX76" s="47" t="str">
        <f t="shared" si="150"/>
        <v/>
      </c>
      <c r="FY76" s="47" t="str">
        <f t="shared" si="150"/>
        <v/>
      </c>
      <c r="FZ76" s="47" t="str">
        <f t="shared" si="150"/>
        <v/>
      </c>
      <c r="GA76" s="47" t="str">
        <f t="shared" si="150"/>
        <v/>
      </c>
      <c r="GB76" s="47" t="str">
        <f t="shared" si="150"/>
        <v/>
      </c>
      <c r="GC76" s="47" t="str">
        <f t="shared" si="137"/>
        <v/>
      </c>
      <c r="GD76" s="47" t="str">
        <f t="shared" si="137"/>
        <v/>
      </c>
      <c r="GE76" s="47" t="str">
        <f t="shared" si="137"/>
        <v/>
      </c>
      <c r="GF76" s="47" t="str">
        <f t="shared" si="137"/>
        <v/>
      </c>
      <c r="GG76" s="47" t="str">
        <f t="shared" si="137"/>
        <v/>
      </c>
      <c r="GH76" s="47" t="str">
        <f t="shared" si="137"/>
        <v/>
      </c>
      <c r="GI76" s="47" t="str">
        <f t="shared" si="137"/>
        <v/>
      </c>
      <c r="GJ76" s="47" t="str">
        <f t="shared" si="137"/>
        <v/>
      </c>
      <c r="GK76" s="47" t="str">
        <f t="shared" si="137"/>
        <v/>
      </c>
      <c r="GL76" s="47" t="str">
        <f t="shared" si="137"/>
        <v/>
      </c>
      <c r="GM76" s="47" t="str">
        <f t="shared" si="137"/>
        <v/>
      </c>
      <c r="GN76" s="47" t="str">
        <f t="shared" si="137"/>
        <v/>
      </c>
      <c r="GO76" s="47" t="str">
        <f t="shared" si="137"/>
        <v/>
      </c>
      <c r="GP76" s="47" t="str">
        <f t="shared" si="137"/>
        <v/>
      </c>
      <c r="GQ76" s="47" t="str">
        <f t="shared" si="137"/>
        <v/>
      </c>
      <c r="GR76" s="47" t="str">
        <f t="shared" si="137"/>
        <v/>
      </c>
      <c r="GS76" s="47" t="str">
        <f t="shared" si="138"/>
        <v/>
      </c>
      <c r="GT76" s="47" t="str">
        <f t="shared" si="138"/>
        <v/>
      </c>
      <c r="GU76" s="47" t="str">
        <f t="shared" si="138"/>
        <v/>
      </c>
      <c r="GV76" s="47" t="str">
        <f t="shared" si="138"/>
        <v/>
      </c>
      <c r="GW76" s="47" t="str">
        <f t="shared" si="138"/>
        <v/>
      </c>
      <c r="GX76" s="47" t="str">
        <f t="shared" si="138"/>
        <v/>
      </c>
      <c r="GY76" s="47" t="str">
        <f t="shared" si="138"/>
        <v/>
      </c>
      <c r="GZ76" s="47" t="str">
        <f t="shared" si="138"/>
        <v/>
      </c>
      <c r="HA76" s="47" t="str">
        <f t="shared" si="138"/>
        <v/>
      </c>
      <c r="HB76" s="47" t="str">
        <f t="shared" si="138"/>
        <v/>
      </c>
      <c r="HC76" s="47" t="str">
        <f t="shared" si="138"/>
        <v/>
      </c>
      <c r="HD76" s="47" t="str">
        <f t="shared" si="138"/>
        <v/>
      </c>
      <c r="HE76" s="47" t="str">
        <f t="shared" si="138"/>
        <v/>
      </c>
      <c r="HF76" s="47" t="str">
        <f t="shared" si="138"/>
        <v/>
      </c>
      <c r="HG76" s="47" t="str">
        <f t="shared" si="138"/>
        <v/>
      </c>
      <c r="HH76" s="47" t="str">
        <f t="shared" si="138"/>
        <v/>
      </c>
      <c r="HI76" s="47" t="str">
        <f t="shared" si="139"/>
        <v/>
      </c>
      <c r="HJ76" s="47" t="str">
        <f t="shared" si="139"/>
        <v/>
      </c>
      <c r="HK76" s="47" t="str">
        <f t="shared" si="139"/>
        <v/>
      </c>
      <c r="HL76" s="47" t="str">
        <f t="shared" si="139"/>
        <v/>
      </c>
      <c r="HM76" s="47" t="str">
        <f t="shared" si="109"/>
        <v/>
      </c>
      <c r="HN76" s="47" t="str">
        <f t="shared" si="109"/>
        <v/>
      </c>
      <c r="HO76" s="47" t="str">
        <f t="shared" si="109"/>
        <v/>
      </c>
      <c r="HP76" s="47" t="str">
        <f t="shared" si="77"/>
        <v/>
      </c>
      <c r="HQ76" s="47" t="str">
        <f t="shared" si="77"/>
        <v/>
      </c>
      <c r="HR76" s="47" t="str">
        <f t="shared" si="46"/>
        <v/>
      </c>
      <c r="HS76" s="47" t="str">
        <f t="shared" si="46"/>
        <v/>
      </c>
      <c r="HT76" s="47" t="str">
        <f t="shared" si="46"/>
        <v/>
      </c>
      <c r="HU76" s="47" t="str">
        <f t="shared" si="46"/>
        <v/>
      </c>
      <c r="HV76" s="47" t="str">
        <f t="shared" si="140"/>
        <v/>
      </c>
      <c r="HW76" s="165" t="e">
        <f t="shared" si="104"/>
        <v>#N/A</v>
      </c>
      <c r="HX76" s="165" t="e">
        <f t="shared" si="104"/>
        <v>#N/A</v>
      </c>
      <c r="HY76" s="165" t="e">
        <f t="shared" si="104"/>
        <v>#N/A</v>
      </c>
      <c r="HZ76" s="165" t="e">
        <f t="shared" si="104"/>
        <v>#N/A</v>
      </c>
      <c r="IA76" s="165" t="e">
        <f t="shared" si="136"/>
        <v>#N/A</v>
      </c>
      <c r="IB76" s="165" t="e">
        <f t="shared" si="136"/>
        <v>#N/A</v>
      </c>
      <c r="IC76" s="165" t="e">
        <f t="shared" si="136"/>
        <v>#N/A</v>
      </c>
      <c r="ID76" s="165" t="e">
        <f t="shared" si="136"/>
        <v>#N/A</v>
      </c>
      <c r="IE76" s="165" t="e">
        <f t="shared" si="136"/>
        <v>#N/A</v>
      </c>
      <c r="IF76" s="165" t="e">
        <f t="shared" si="136"/>
        <v>#N/A</v>
      </c>
      <c r="IG76" s="165" t="e">
        <f t="shared" si="136"/>
        <v>#N/A</v>
      </c>
      <c r="IH76" s="165" t="e">
        <f t="shared" si="136"/>
        <v>#N/A</v>
      </c>
      <c r="II76" s="165" t="e">
        <f t="shared" si="136"/>
        <v>#N/A</v>
      </c>
      <c r="IJ76" s="165" t="e">
        <f t="shared" si="136"/>
        <v>#N/A</v>
      </c>
      <c r="IK76" s="165" t="e">
        <f t="shared" si="136"/>
        <v>#N/A</v>
      </c>
      <c r="IL76" s="165" t="e">
        <f t="shared" si="136"/>
        <v>#N/A</v>
      </c>
      <c r="IM76" s="165" t="e">
        <f t="shared" si="136"/>
        <v>#N/A</v>
      </c>
      <c r="IN76" s="165" t="e">
        <f t="shared" si="136"/>
        <v>#N/A</v>
      </c>
      <c r="IO76" s="165" t="e">
        <f t="shared" si="136"/>
        <v>#N/A</v>
      </c>
      <c r="IP76" s="165" t="e">
        <f t="shared" si="141"/>
        <v>#N/A</v>
      </c>
      <c r="IQ76" s="165" t="e">
        <f t="shared" si="141"/>
        <v>#N/A</v>
      </c>
      <c r="IR76" s="165" t="e">
        <f t="shared" si="141"/>
        <v>#N/A</v>
      </c>
      <c r="IS76" s="165" t="e">
        <f t="shared" si="141"/>
        <v>#N/A</v>
      </c>
      <c r="IT76" s="165" t="e">
        <f t="shared" si="141"/>
        <v>#N/A</v>
      </c>
      <c r="IU76" s="165" t="e">
        <f t="shared" si="141"/>
        <v>#N/A</v>
      </c>
      <c r="IV76" s="165" t="e">
        <f t="shared" si="141"/>
        <v>#N/A</v>
      </c>
      <c r="IW76" s="165" t="e">
        <f t="shared" si="141"/>
        <v>#N/A</v>
      </c>
      <c r="IX76" s="165" t="e">
        <f t="shared" si="141"/>
        <v>#N/A</v>
      </c>
      <c r="IY76" s="165" t="e">
        <f t="shared" si="141"/>
        <v>#N/A</v>
      </c>
      <c r="IZ76" s="165" t="e">
        <f t="shared" si="141"/>
        <v>#N/A</v>
      </c>
      <c r="JA76" s="165" t="e">
        <f t="shared" si="141"/>
        <v>#N/A</v>
      </c>
      <c r="JB76" s="165" t="e">
        <f t="shared" si="141"/>
        <v>#N/A</v>
      </c>
      <c r="JC76" s="165" t="e">
        <f t="shared" si="141"/>
        <v>#N/A</v>
      </c>
      <c r="JD76" s="165" t="e">
        <f t="shared" si="141"/>
        <v>#N/A</v>
      </c>
      <c r="JE76" s="165" t="e">
        <f t="shared" si="151"/>
        <v>#N/A</v>
      </c>
      <c r="JF76" s="165" t="e">
        <f t="shared" si="151"/>
        <v>#N/A</v>
      </c>
      <c r="JG76" s="165" t="e">
        <f t="shared" si="151"/>
        <v>#N/A</v>
      </c>
      <c r="JH76" s="165" t="e">
        <f t="shared" si="151"/>
        <v>#N/A</v>
      </c>
      <c r="JI76" s="165" t="e">
        <f t="shared" si="151"/>
        <v>#N/A</v>
      </c>
      <c r="JJ76" s="165" t="e">
        <f t="shared" si="151"/>
        <v>#N/A</v>
      </c>
      <c r="JK76" s="165" t="e">
        <f t="shared" si="151"/>
        <v>#N/A</v>
      </c>
      <c r="JL76" s="165" t="e">
        <f t="shared" si="151"/>
        <v>#N/A</v>
      </c>
      <c r="JM76" s="165" t="e">
        <f t="shared" si="151"/>
        <v>#N/A</v>
      </c>
      <c r="JN76" s="165" t="e">
        <f t="shared" si="151"/>
        <v>#N/A</v>
      </c>
      <c r="JO76" s="165" t="e">
        <f t="shared" si="151"/>
        <v>#N/A</v>
      </c>
      <c r="JP76" s="165" t="e">
        <f t="shared" si="151"/>
        <v>#N/A</v>
      </c>
      <c r="JQ76" s="165" t="e">
        <f t="shared" si="151"/>
        <v>#N/A</v>
      </c>
      <c r="JR76" s="165" t="e">
        <f t="shared" si="151"/>
        <v>#N/A</v>
      </c>
      <c r="JS76" s="165" t="e">
        <f t="shared" si="151"/>
        <v>#N/A</v>
      </c>
      <c r="JT76" s="165" t="e">
        <f t="shared" si="142"/>
        <v>#N/A</v>
      </c>
      <c r="JU76" s="165" t="e">
        <f t="shared" si="142"/>
        <v>#N/A</v>
      </c>
      <c r="JV76" s="165" t="e">
        <f t="shared" si="142"/>
        <v>#N/A</v>
      </c>
      <c r="JW76" s="165" t="e">
        <f t="shared" si="142"/>
        <v>#N/A</v>
      </c>
      <c r="JX76" s="165" t="e">
        <f t="shared" si="142"/>
        <v>#N/A</v>
      </c>
      <c r="JY76" s="165" t="e">
        <f t="shared" si="142"/>
        <v>#N/A</v>
      </c>
      <c r="JZ76" s="165" t="e">
        <f t="shared" si="142"/>
        <v>#N/A</v>
      </c>
      <c r="KA76" s="165" t="e">
        <f t="shared" si="142"/>
        <v>#N/A</v>
      </c>
      <c r="KB76" s="165" t="e">
        <f t="shared" si="142"/>
        <v>#N/A</v>
      </c>
      <c r="KC76" s="165" t="e">
        <f t="shared" si="142"/>
        <v>#N/A</v>
      </c>
      <c r="KD76" s="165" t="e">
        <f t="shared" si="142"/>
        <v>#N/A</v>
      </c>
      <c r="KE76" s="165" t="e">
        <f t="shared" si="142"/>
        <v>#N/A</v>
      </c>
      <c r="KF76" s="165" t="e">
        <f t="shared" si="142"/>
        <v>#N/A</v>
      </c>
      <c r="KG76" s="165" t="e">
        <f t="shared" si="142"/>
        <v>#N/A</v>
      </c>
      <c r="KH76" s="165" t="e">
        <f t="shared" si="142"/>
        <v>#N/A</v>
      </c>
      <c r="KI76" s="165" t="e">
        <f t="shared" si="142"/>
        <v>#N/A</v>
      </c>
      <c r="KJ76" s="165" t="e">
        <f t="shared" si="152"/>
        <v>#N/A</v>
      </c>
      <c r="KK76" s="165" t="e">
        <f t="shared" si="152"/>
        <v>#N/A</v>
      </c>
      <c r="KL76" s="165" t="e">
        <f t="shared" si="152"/>
        <v>#N/A</v>
      </c>
      <c r="KM76" s="165" t="e">
        <f t="shared" si="152"/>
        <v>#N/A</v>
      </c>
      <c r="KN76" s="165" t="e">
        <f t="shared" si="152"/>
        <v>#N/A</v>
      </c>
      <c r="KO76" s="165" t="e">
        <f t="shared" si="152"/>
        <v>#N/A</v>
      </c>
      <c r="KP76" s="165" t="e">
        <f t="shared" si="152"/>
        <v>#N/A</v>
      </c>
      <c r="KQ76" s="165" t="e">
        <f t="shared" si="152"/>
        <v>#N/A</v>
      </c>
      <c r="KR76" s="165" t="e">
        <f t="shared" si="152"/>
        <v>#N/A</v>
      </c>
      <c r="KS76" s="165" t="e">
        <f t="shared" si="152"/>
        <v>#N/A</v>
      </c>
      <c r="KT76" s="165" t="e">
        <f t="shared" si="152"/>
        <v>#N/A</v>
      </c>
      <c r="KU76" s="165" t="e">
        <f t="shared" si="152"/>
        <v>#N/A</v>
      </c>
      <c r="KV76" s="165" t="e">
        <f t="shared" si="152"/>
        <v>#N/A</v>
      </c>
      <c r="KW76" s="165" t="e">
        <f t="shared" si="152"/>
        <v>#N/A</v>
      </c>
      <c r="KX76" s="165" t="e">
        <f t="shared" si="152"/>
        <v>#N/A</v>
      </c>
      <c r="KY76" s="165" t="e">
        <f t="shared" si="152"/>
        <v>#N/A</v>
      </c>
      <c r="KZ76" s="165" t="e">
        <f t="shared" si="143"/>
        <v>#N/A</v>
      </c>
      <c r="LA76" s="165" t="e">
        <f t="shared" si="143"/>
        <v>#N/A</v>
      </c>
      <c r="LB76" s="165" t="e">
        <f t="shared" si="143"/>
        <v>#N/A</v>
      </c>
      <c r="LC76" s="165" t="e">
        <f t="shared" si="143"/>
        <v>#N/A</v>
      </c>
      <c r="LD76" s="165" t="e">
        <f t="shared" si="143"/>
        <v>#N/A</v>
      </c>
      <c r="LE76" s="165" t="e">
        <f t="shared" si="143"/>
        <v>#N/A</v>
      </c>
      <c r="LF76" s="165" t="e">
        <f t="shared" si="143"/>
        <v>#N/A</v>
      </c>
      <c r="LG76" s="165" t="e">
        <f t="shared" si="143"/>
        <v>#N/A</v>
      </c>
      <c r="LH76" s="165" t="e">
        <f t="shared" si="143"/>
        <v>#N/A</v>
      </c>
      <c r="LI76" s="165" t="e">
        <f t="shared" si="143"/>
        <v>#N/A</v>
      </c>
      <c r="LJ76" s="165" t="e">
        <f t="shared" si="143"/>
        <v>#N/A</v>
      </c>
      <c r="LK76" s="165" t="e">
        <f t="shared" si="143"/>
        <v>#N/A</v>
      </c>
      <c r="LL76" s="165" t="e">
        <f t="shared" si="143"/>
        <v>#N/A</v>
      </c>
      <c r="LM76" s="165" t="e">
        <f t="shared" si="143"/>
        <v>#N/A</v>
      </c>
      <c r="LN76" s="165" t="e">
        <f t="shared" si="143"/>
        <v>#N/A</v>
      </c>
      <c r="LO76" s="165" t="e">
        <f t="shared" si="153"/>
        <v>#N/A</v>
      </c>
      <c r="LP76" s="165" t="e">
        <f t="shared" si="153"/>
        <v>#N/A</v>
      </c>
      <c r="LQ76" s="165" t="e">
        <f t="shared" si="154"/>
        <v>#N/A</v>
      </c>
      <c r="LR76" s="165" t="e">
        <f t="shared" si="154"/>
        <v>#N/A</v>
      </c>
      <c r="LS76" s="165" t="e">
        <f t="shared" si="154"/>
        <v>#N/A</v>
      </c>
      <c r="LT76" s="165" t="e">
        <f t="shared" si="154"/>
        <v>#N/A</v>
      </c>
      <c r="LU76" s="165" t="e">
        <f t="shared" si="154"/>
        <v>#N/A</v>
      </c>
      <c r="LV76" s="165" t="e">
        <f t="shared" si="154"/>
        <v>#N/A</v>
      </c>
      <c r="LW76" s="165" t="e">
        <f t="shared" si="154"/>
        <v>#N/A</v>
      </c>
      <c r="LX76" s="165" t="e">
        <f t="shared" si="154"/>
        <v>#N/A</v>
      </c>
      <c r="LY76" s="165" t="e">
        <f t="shared" si="154"/>
        <v>#N/A</v>
      </c>
      <c r="LZ76" s="165" t="e">
        <f t="shared" si="154"/>
        <v>#N/A</v>
      </c>
      <c r="MA76" s="165" t="e">
        <f t="shared" si="154"/>
        <v>#N/A</v>
      </c>
      <c r="MB76" s="165" t="e">
        <f t="shared" si="154"/>
        <v>#N/A</v>
      </c>
      <c r="MC76" s="165" t="e">
        <f t="shared" si="154"/>
        <v>#N/A</v>
      </c>
      <c r="MD76" s="165" t="e">
        <f t="shared" si="154"/>
        <v>#N/A</v>
      </c>
      <c r="ME76" s="165" t="e">
        <f t="shared" si="154"/>
        <v>#N/A</v>
      </c>
      <c r="MF76" s="165" t="e">
        <f t="shared" si="144"/>
        <v>#N/A</v>
      </c>
      <c r="MG76" s="165" t="e">
        <f t="shared" si="144"/>
        <v>#N/A</v>
      </c>
      <c r="MH76" s="165" t="e">
        <f t="shared" si="144"/>
        <v>#N/A</v>
      </c>
      <c r="MI76" s="165" t="e">
        <f t="shared" si="144"/>
        <v>#N/A</v>
      </c>
      <c r="MJ76" s="165" t="e">
        <f t="shared" si="144"/>
        <v>#N/A</v>
      </c>
      <c r="MK76" s="165" t="e">
        <f t="shared" si="144"/>
        <v>#N/A</v>
      </c>
      <c r="ML76" s="165" t="e">
        <f t="shared" si="144"/>
        <v>#N/A</v>
      </c>
      <c r="MM76" s="165" t="e">
        <f t="shared" si="144"/>
        <v>#N/A</v>
      </c>
      <c r="MN76" s="165" t="e">
        <f t="shared" si="144"/>
        <v>#N/A</v>
      </c>
      <c r="MO76" s="165" t="e">
        <f t="shared" si="144"/>
        <v>#N/A</v>
      </c>
      <c r="MP76" s="165" t="e">
        <f t="shared" si="144"/>
        <v>#N/A</v>
      </c>
      <c r="MQ76" s="165" t="e">
        <f t="shared" si="144"/>
        <v>#N/A</v>
      </c>
      <c r="MR76" s="165" t="e">
        <f t="shared" si="144"/>
        <v>#N/A</v>
      </c>
      <c r="MS76" s="165" t="e">
        <f t="shared" si="144"/>
        <v>#N/A</v>
      </c>
      <c r="MT76" s="165" t="e">
        <f t="shared" si="144"/>
        <v>#N/A</v>
      </c>
      <c r="MU76" s="165" t="e">
        <f t="shared" si="144"/>
        <v>#N/A</v>
      </c>
      <c r="MV76" s="165" t="e">
        <f t="shared" si="155"/>
        <v>#N/A</v>
      </c>
      <c r="MW76" s="165" t="e">
        <f t="shared" si="155"/>
        <v>#N/A</v>
      </c>
      <c r="MX76" s="165" t="e">
        <f t="shared" si="155"/>
        <v>#N/A</v>
      </c>
      <c r="MY76" s="165" t="e">
        <f t="shared" si="155"/>
        <v>#N/A</v>
      </c>
      <c r="MZ76" s="165" t="e">
        <f t="shared" si="155"/>
        <v>#N/A</v>
      </c>
      <c r="NA76" s="165" t="e">
        <f t="shared" si="155"/>
        <v>#N/A</v>
      </c>
      <c r="NB76" s="165" t="e">
        <f t="shared" si="155"/>
        <v>#N/A</v>
      </c>
      <c r="NC76" s="165" t="e">
        <f t="shared" si="155"/>
        <v>#N/A</v>
      </c>
      <c r="ND76" s="165" t="e">
        <f t="shared" si="155"/>
        <v>#N/A</v>
      </c>
      <c r="NE76" s="165" t="e">
        <f t="shared" si="155"/>
        <v>#N/A</v>
      </c>
      <c r="NF76" s="165" t="e">
        <f t="shared" si="155"/>
        <v>#N/A</v>
      </c>
      <c r="NG76" s="165" t="e">
        <f t="shared" si="155"/>
        <v>#N/A</v>
      </c>
      <c r="NH76" s="165" t="e">
        <f t="shared" si="155"/>
        <v>#N/A</v>
      </c>
      <c r="NI76" s="165" t="e">
        <f t="shared" si="155"/>
        <v>#N/A</v>
      </c>
      <c r="NJ76" s="165" t="e">
        <f t="shared" si="155"/>
        <v>#N/A</v>
      </c>
      <c r="NK76" s="165" t="e">
        <f t="shared" si="155"/>
        <v>#N/A</v>
      </c>
      <c r="NL76" s="165" t="e">
        <f t="shared" si="145"/>
        <v>#N/A</v>
      </c>
      <c r="NM76" s="165" t="e">
        <f t="shared" si="145"/>
        <v>#N/A</v>
      </c>
      <c r="NN76" s="165" t="e">
        <f t="shared" si="145"/>
        <v>#N/A</v>
      </c>
      <c r="NO76" s="165" t="e">
        <f t="shared" si="145"/>
        <v>#N/A</v>
      </c>
      <c r="NP76" s="165" t="e">
        <f t="shared" si="145"/>
        <v>#N/A</v>
      </c>
      <c r="NQ76" s="165" t="e">
        <f t="shared" si="145"/>
        <v>#N/A</v>
      </c>
      <c r="NR76" s="165" t="e">
        <f t="shared" si="145"/>
        <v>#N/A</v>
      </c>
      <c r="NS76" s="165" t="e">
        <f t="shared" si="145"/>
        <v>#N/A</v>
      </c>
      <c r="NT76" s="165" t="e">
        <f t="shared" si="145"/>
        <v>#N/A</v>
      </c>
      <c r="NU76" s="165" t="e">
        <f t="shared" si="145"/>
        <v>#N/A</v>
      </c>
      <c r="NV76" s="165" t="e">
        <f t="shared" si="145"/>
        <v>#N/A</v>
      </c>
      <c r="NW76" s="165" t="e">
        <f t="shared" si="145"/>
        <v>#N/A</v>
      </c>
      <c r="NX76" s="165" t="e">
        <f t="shared" si="145"/>
        <v>#N/A</v>
      </c>
      <c r="NY76" s="165" t="e">
        <f t="shared" si="145"/>
        <v>#N/A</v>
      </c>
      <c r="NZ76" s="165" t="e">
        <f t="shared" si="145"/>
        <v>#N/A</v>
      </c>
      <c r="OA76" s="165" t="e">
        <f t="shared" si="156"/>
        <v>#N/A</v>
      </c>
      <c r="OB76" s="165" t="e">
        <f t="shared" si="156"/>
        <v>#N/A</v>
      </c>
      <c r="OC76" s="165" t="e">
        <f t="shared" si="157"/>
        <v>#N/A</v>
      </c>
      <c r="OD76" s="165" t="e">
        <f t="shared" si="157"/>
        <v>#N/A</v>
      </c>
      <c r="OE76" s="165" t="e">
        <f t="shared" si="157"/>
        <v>#N/A</v>
      </c>
      <c r="OF76" s="165" t="e">
        <f t="shared" si="157"/>
        <v>#N/A</v>
      </c>
      <c r="OG76" s="165" t="e">
        <f t="shared" si="157"/>
        <v>#N/A</v>
      </c>
      <c r="OH76" s="165" t="e">
        <f t="shared" si="157"/>
        <v>#N/A</v>
      </c>
      <c r="OI76" s="165" t="e">
        <f t="shared" si="157"/>
        <v>#N/A</v>
      </c>
      <c r="OJ76" s="165" t="e">
        <f t="shared" si="157"/>
        <v>#N/A</v>
      </c>
      <c r="OK76" s="165" t="e">
        <f t="shared" si="157"/>
        <v>#N/A</v>
      </c>
      <c r="OL76" s="165" t="e">
        <f t="shared" si="157"/>
        <v>#N/A</v>
      </c>
      <c r="OM76" s="165" t="e">
        <f t="shared" si="157"/>
        <v>#N/A</v>
      </c>
      <c r="ON76" s="165" t="e">
        <f t="shared" si="157"/>
        <v>#N/A</v>
      </c>
      <c r="OO76" s="165" t="e">
        <f t="shared" si="157"/>
        <v>#N/A</v>
      </c>
      <c r="OP76" s="165" t="e">
        <f t="shared" si="157"/>
        <v>#N/A</v>
      </c>
      <c r="OQ76" s="165" t="e">
        <f t="shared" si="157"/>
        <v>#N/A</v>
      </c>
      <c r="OR76" s="165" t="e">
        <f t="shared" si="146"/>
        <v>#N/A</v>
      </c>
      <c r="OS76" s="165" t="e">
        <f t="shared" si="146"/>
        <v>#N/A</v>
      </c>
      <c r="OT76" s="165" t="e">
        <f t="shared" si="146"/>
        <v>#N/A</v>
      </c>
      <c r="OU76" s="165" t="e">
        <f t="shared" si="146"/>
        <v>#N/A</v>
      </c>
      <c r="OV76" s="165" t="e">
        <f t="shared" si="146"/>
        <v>#N/A</v>
      </c>
      <c r="OW76" s="165" t="e">
        <f t="shared" si="146"/>
        <v>#N/A</v>
      </c>
      <c r="OX76" s="165" t="e">
        <f t="shared" si="146"/>
        <v>#N/A</v>
      </c>
      <c r="OY76" s="165" t="e">
        <f t="shared" si="146"/>
        <v>#N/A</v>
      </c>
      <c r="OZ76" s="165" t="e">
        <f t="shared" si="146"/>
        <v>#N/A</v>
      </c>
      <c r="PA76" s="165" t="e">
        <f t="shared" si="146"/>
        <v>#N/A</v>
      </c>
      <c r="PB76" s="165" t="e">
        <f t="shared" si="146"/>
        <v>#N/A</v>
      </c>
      <c r="PC76" s="165" t="e">
        <f t="shared" si="146"/>
        <v>#N/A</v>
      </c>
      <c r="PD76" s="165" t="e">
        <f t="shared" si="146"/>
        <v>#N/A</v>
      </c>
      <c r="PE76" s="165" t="e">
        <f t="shared" si="146"/>
        <v>#N/A</v>
      </c>
      <c r="PF76" s="165" t="e">
        <f t="shared" si="146"/>
        <v>#N/A</v>
      </c>
      <c r="PG76" s="165" t="e">
        <f t="shared" si="146"/>
        <v>#N/A</v>
      </c>
      <c r="PH76" s="165" t="e">
        <f t="shared" si="158"/>
        <v>#N/A</v>
      </c>
      <c r="PI76" s="165" t="e">
        <f t="shared" si="158"/>
        <v>#N/A</v>
      </c>
      <c r="PJ76" s="165" t="e">
        <f t="shared" si="158"/>
        <v>#N/A</v>
      </c>
      <c r="PK76" s="165" t="e">
        <f t="shared" si="158"/>
        <v>#N/A</v>
      </c>
      <c r="PL76" s="165" t="e">
        <f t="shared" si="158"/>
        <v>#N/A</v>
      </c>
      <c r="PM76" s="165" t="e">
        <f t="shared" si="158"/>
        <v>#N/A</v>
      </c>
      <c r="PN76" s="165" t="e">
        <f t="shared" si="158"/>
        <v>#N/A</v>
      </c>
      <c r="PO76" s="165" t="e">
        <f t="shared" si="158"/>
        <v>#N/A</v>
      </c>
    </row>
    <row r="77" spans="1:431" hidden="1" x14ac:dyDescent="0.45">
      <c r="A77" s="362"/>
      <c r="B77" s="368" t="str">
        <f>IF($R77="","",ROUND(_xlfn.NORM.INV(ABS(VLOOKUP($T$1,VLookups!$A$43:$B$44,2,FALSE)-B$2),$N77,$R77),0))</f>
        <v/>
      </c>
      <c r="C77" s="374" t="str">
        <f t="shared" si="165"/>
        <v/>
      </c>
      <c r="D77" s="375" t="str">
        <f t="shared" si="166"/>
        <v/>
      </c>
      <c r="E77" s="105"/>
      <c r="F77" s="113"/>
      <c r="G77" s="118" t="str">
        <f t="shared" si="159"/>
        <v/>
      </c>
      <c r="H77" s="91"/>
      <c r="I77" s="118" t="str">
        <f t="shared" si="160"/>
        <v/>
      </c>
      <c r="J77" s="113"/>
      <c r="K77" s="106"/>
      <c r="L77" s="120" t="str">
        <f t="shared" si="147"/>
        <v/>
      </c>
      <c r="M77" s="120" t="str">
        <f t="shared" si="148"/>
        <v/>
      </c>
      <c r="N77" s="71" t="str">
        <f t="shared" si="161"/>
        <v/>
      </c>
      <c r="O77" s="23"/>
      <c r="P77" s="55"/>
      <c r="Q77" s="298"/>
      <c r="R77" s="72" t="str">
        <f>IF(AND(G77&gt;0,H77&gt;0,I77&gt;0),IF(ISBLANK(Q77),IF(ISBLANK(O77),"",(I77-G77)*VLOOKUP(O77,VLookups!$A$4:$B$13,2,FALSE)),Q77),"")</f>
        <v/>
      </c>
      <c r="S77" s="73" t="str">
        <f t="shared" si="149"/>
        <v/>
      </c>
      <c r="T77" s="91"/>
      <c r="U77" s="265" t="str">
        <f>IF(AND(T77&gt;0,H77&gt;0,NOT(R77="")),ABS(VLOOKUP($T$1,VLookups!$A$43:$B$44,2,FALSE)-_xlfn.NORM.DIST(T77,N77,R77,TRUE)),"")</f>
        <v/>
      </c>
      <c r="V77" s="90" t="str">
        <f>IF(AND($G77&gt;0,$H77&gt;0,$I77&gt;0,NOT(ISBLANK($O77))),_xlfn.NORM.INV(ABS(VLOOKUP($T$1,VLookups!$A$43:$B$44,2,FALSE)-V$3),$N77,$R77),"")</f>
        <v/>
      </c>
      <c r="W77" s="89" t="str">
        <f>IF(AND($G77&gt;0,$H77&gt;0,$I77&gt;0,NOT(ISBLANK($O77))),_xlfn.NORM.INV(ABS(VLOOKUP($T$1,VLookups!$A$43:$B$44,2,FALSE)-W$3),$N77,$R77),"")</f>
        <v/>
      </c>
      <c r="X77" s="90" t="str">
        <f>IF(AND($G77&gt;0,$H77&gt;0,$I77&gt;0,NOT(ISBLANK($O77))),_xlfn.NORM.INV(ABS(VLOOKUP($T$1,VLookups!$A$43:$B$44,2,FALSE)-X$3),$N77,$R77),"")</f>
        <v/>
      </c>
      <c r="Y77" s="89" t="str">
        <f>IF(AND($G77&gt;0,$H77&gt;0,$I77&gt;0,NOT(ISBLANK($O77))),_xlfn.NORM.INV(ABS(VLOOKUP($T$1,VLookups!$A$43:$B$44,2,FALSE)-Y$3),$N77,$R77),"")</f>
        <v/>
      </c>
      <c r="Z77" s="90" t="str">
        <f>IF(AND($G77&gt;0,$H77&gt;0,$I77&gt;0,NOT(ISBLANK($O77))),_xlfn.NORM.INV(ABS(VLOOKUP($T$1,VLookups!$A$43:$B$44,2,FALSE)-Z$3),$N77,$R77),"")</f>
        <v/>
      </c>
      <c r="AA77" s="89" t="str">
        <f>IF(AND($G77&gt;0,$H77&gt;0,$I77&gt;0,NOT(ISBLANK($O77))),_xlfn.NORM.INV(ABS(VLOOKUP($T$1,VLookups!$A$43:$B$44,2,FALSE)-AA$3),$N77,$R77),"")</f>
        <v/>
      </c>
      <c r="AB77" s="5"/>
      <c r="AC77" s="164" t="str">
        <f t="shared" si="162"/>
        <v/>
      </c>
      <c r="AD77" s="47" t="str">
        <f t="shared" si="177"/>
        <v/>
      </c>
      <c r="AE77" s="47" t="str">
        <f t="shared" si="177"/>
        <v/>
      </c>
      <c r="AF77" s="47" t="str">
        <f t="shared" si="177"/>
        <v/>
      </c>
      <c r="AG77" s="47" t="str">
        <f t="shared" si="177"/>
        <v/>
      </c>
      <c r="AH77" s="47" t="str">
        <f t="shared" si="177"/>
        <v/>
      </c>
      <c r="AI77" s="47" t="str">
        <f t="shared" si="177"/>
        <v/>
      </c>
      <c r="AJ77" s="47" t="str">
        <f t="shared" si="177"/>
        <v/>
      </c>
      <c r="AK77" s="47" t="str">
        <f t="shared" si="177"/>
        <v/>
      </c>
      <c r="AL77" s="47" t="str">
        <f t="shared" si="177"/>
        <v/>
      </c>
      <c r="AM77" s="47" t="str">
        <f t="shared" si="177"/>
        <v/>
      </c>
      <c r="AN77" s="47" t="str">
        <f t="shared" si="177"/>
        <v/>
      </c>
      <c r="AO77" s="47" t="str">
        <f t="shared" si="177"/>
        <v/>
      </c>
      <c r="AP77" s="47" t="str">
        <f t="shared" si="177"/>
        <v/>
      </c>
      <c r="AQ77" s="47" t="str">
        <f t="shared" si="177"/>
        <v/>
      </c>
      <c r="AR77" s="47" t="str">
        <f t="shared" si="177"/>
        <v/>
      </c>
      <c r="AS77" s="47" t="str">
        <f t="shared" si="177"/>
        <v/>
      </c>
      <c r="AT77" s="47" t="str">
        <f t="shared" si="171"/>
        <v/>
      </c>
      <c r="AU77" s="47" t="str">
        <f t="shared" si="171"/>
        <v/>
      </c>
      <c r="AV77" s="47" t="str">
        <f t="shared" si="171"/>
        <v/>
      </c>
      <c r="AW77" s="47" t="str">
        <f t="shared" si="171"/>
        <v/>
      </c>
      <c r="AX77" s="47" t="str">
        <f t="shared" si="171"/>
        <v/>
      </c>
      <c r="AY77" s="47" t="str">
        <f t="shared" si="171"/>
        <v/>
      </c>
      <c r="AZ77" s="47" t="str">
        <f t="shared" si="171"/>
        <v/>
      </c>
      <c r="BA77" s="47" t="str">
        <f t="shared" si="171"/>
        <v/>
      </c>
      <c r="BB77" s="47" t="str">
        <f t="shared" si="171"/>
        <v/>
      </c>
      <c r="BC77" s="47" t="str">
        <f t="shared" si="171"/>
        <v/>
      </c>
      <c r="BD77" s="47" t="str">
        <f t="shared" si="171"/>
        <v/>
      </c>
      <c r="BE77" s="47" t="str">
        <f t="shared" si="171"/>
        <v/>
      </c>
      <c r="BF77" s="47" t="str">
        <f t="shared" si="171"/>
        <v/>
      </c>
      <c r="BG77" s="47" t="str">
        <f t="shared" si="171"/>
        <v/>
      </c>
      <c r="BH77" s="47" t="str">
        <f t="shared" si="171"/>
        <v/>
      </c>
      <c r="BI77" s="47" t="str">
        <f t="shared" si="172"/>
        <v/>
      </c>
      <c r="BJ77" s="47" t="str">
        <f t="shared" si="172"/>
        <v/>
      </c>
      <c r="BK77" s="47" t="str">
        <f t="shared" si="172"/>
        <v/>
      </c>
      <c r="BL77" s="47" t="str">
        <f t="shared" si="172"/>
        <v/>
      </c>
      <c r="BM77" s="47" t="str">
        <f t="shared" si="172"/>
        <v/>
      </c>
      <c r="BN77" s="47" t="str">
        <f t="shared" si="172"/>
        <v/>
      </c>
      <c r="BO77" s="47" t="str">
        <f t="shared" si="172"/>
        <v/>
      </c>
      <c r="BP77" s="47" t="str">
        <f t="shared" si="172"/>
        <v/>
      </c>
      <c r="BQ77" s="47" t="str">
        <f t="shared" si="172"/>
        <v/>
      </c>
      <c r="BR77" s="47" t="str">
        <f t="shared" si="172"/>
        <v/>
      </c>
      <c r="BS77" s="47" t="str">
        <f t="shared" si="172"/>
        <v/>
      </c>
      <c r="BT77" s="47" t="str">
        <f t="shared" si="172"/>
        <v/>
      </c>
      <c r="BU77" s="47" t="str">
        <f t="shared" si="172"/>
        <v/>
      </c>
      <c r="BV77" s="47" t="str">
        <f t="shared" si="172"/>
        <v/>
      </c>
      <c r="BW77" s="47" t="str">
        <f t="shared" si="172"/>
        <v/>
      </c>
      <c r="BX77" s="47" t="str">
        <f t="shared" si="172"/>
        <v/>
      </c>
      <c r="BY77" s="47" t="str">
        <f t="shared" si="168"/>
        <v/>
      </c>
      <c r="BZ77" s="47" t="str">
        <f t="shared" si="168"/>
        <v/>
      </c>
      <c r="CA77" s="47" t="str">
        <f t="shared" si="168"/>
        <v/>
      </c>
      <c r="CB77" s="47" t="str">
        <f t="shared" si="168"/>
        <v/>
      </c>
      <c r="CC77" s="47" t="str">
        <f t="shared" si="168"/>
        <v/>
      </c>
      <c r="CD77" s="47" t="str">
        <f t="shared" si="168"/>
        <v/>
      </c>
      <c r="CE77" s="47" t="str">
        <f t="shared" si="168"/>
        <v/>
      </c>
      <c r="CF77" s="47" t="str">
        <f t="shared" si="168"/>
        <v/>
      </c>
      <c r="CG77" s="47" t="str">
        <f t="shared" si="168"/>
        <v/>
      </c>
      <c r="CH77" s="47" t="str">
        <f t="shared" si="168"/>
        <v/>
      </c>
      <c r="CI77" s="47" t="str">
        <f t="shared" si="168"/>
        <v/>
      </c>
      <c r="CJ77" s="47" t="str">
        <f t="shared" si="168"/>
        <v/>
      </c>
      <c r="CK77" s="47" t="str">
        <f t="shared" si="168"/>
        <v/>
      </c>
      <c r="CL77" s="47" t="str">
        <f t="shared" si="168"/>
        <v/>
      </c>
      <c r="CM77" s="47" t="str">
        <f t="shared" si="168"/>
        <v/>
      </c>
      <c r="CN77" s="47" t="str">
        <f t="shared" si="173"/>
        <v/>
      </c>
      <c r="CO77" s="47" t="str">
        <f t="shared" si="173"/>
        <v/>
      </c>
      <c r="CP77" s="47" t="str">
        <f t="shared" si="173"/>
        <v/>
      </c>
      <c r="CQ77" s="47" t="str">
        <f t="shared" si="173"/>
        <v/>
      </c>
      <c r="CR77" s="47" t="str">
        <f t="shared" si="173"/>
        <v/>
      </c>
      <c r="CS77" s="47" t="str">
        <f t="shared" si="173"/>
        <v/>
      </c>
      <c r="CT77" s="47" t="str">
        <f t="shared" si="173"/>
        <v/>
      </c>
      <c r="CU77" s="47" t="str">
        <f t="shared" si="173"/>
        <v/>
      </c>
      <c r="CV77" s="47" t="str">
        <f t="shared" si="173"/>
        <v/>
      </c>
      <c r="CW77" s="47" t="str">
        <f t="shared" si="173"/>
        <v/>
      </c>
      <c r="CX77" s="47" t="str">
        <f t="shared" si="173"/>
        <v/>
      </c>
      <c r="CY77" s="47" t="str">
        <f t="shared" si="173"/>
        <v/>
      </c>
      <c r="CZ77" s="47" t="str">
        <f t="shared" si="173"/>
        <v/>
      </c>
      <c r="DA77" s="47" t="str">
        <f t="shared" si="173"/>
        <v/>
      </c>
      <c r="DB77" s="47" t="str">
        <f t="shared" si="173"/>
        <v/>
      </c>
      <c r="DC77" s="47" t="str">
        <f t="shared" si="173"/>
        <v/>
      </c>
      <c r="DD77" s="47" t="str">
        <f t="shared" si="169"/>
        <v/>
      </c>
      <c r="DE77" s="47" t="str">
        <f t="shared" si="169"/>
        <v/>
      </c>
      <c r="DF77" s="47" t="str">
        <f t="shared" si="169"/>
        <v/>
      </c>
      <c r="DG77" s="47" t="str">
        <f t="shared" si="169"/>
        <v/>
      </c>
      <c r="DH77" s="47" t="str">
        <f t="shared" si="169"/>
        <v/>
      </c>
      <c r="DI77" s="47" t="str">
        <f t="shared" si="169"/>
        <v/>
      </c>
      <c r="DJ77" s="47" t="str">
        <f t="shared" si="169"/>
        <v/>
      </c>
      <c r="DK77" s="47" t="str">
        <f t="shared" si="169"/>
        <v/>
      </c>
      <c r="DL77" s="47" t="str">
        <f t="shared" si="169"/>
        <v/>
      </c>
      <c r="DM77" s="47" t="str">
        <f t="shared" si="169"/>
        <v/>
      </c>
      <c r="DN77" s="47" t="str">
        <f t="shared" si="169"/>
        <v/>
      </c>
      <c r="DO77" s="47" t="str">
        <f t="shared" si="169"/>
        <v/>
      </c>
      <c r="DP77" s="47" t="str">
        <f t="shared" si="169"/>
        <v/>
      </c>
      <c r="DQ77" s="47" t="str">
        <f t="shared" si="169"/>
        <v/>
      </c>
      <c r="DR77" s="47" t="str">
        <f t="shared" si="169"/>
        <v/>
      </c>
      <c r="DS77" s="47" t="str">
        <f t="shared" si="174"/>
        <v/>
      </c>
      <c r="DT77" s="47" t="str">
        <f t="shared" si="174"/>
        <v/>
      </c>
      <c r="DU77" s="47" t="str">
        <f t="shared" si="174"/>
        <v/>
      </c>
      <c r="DV77" s="47" t="str">
        <f t="shared" si="174"/>
        <v/>
      </c>
      <c r="DW77" s="47" t="str">
        <f t="shared" si="174"/>
        <v/>
      </c>
      <c r="DX77" s="47" t="str">
        <f t="shared" si="174"/>
        <v/>
      </c>
      <c r="DY77" s="47" t="str">
        <f t="shared" si="174"/>
        <v/>
      </c>
      <c r="DZ77" s="179" t="str">
        <f t="shared" si="163"/>
        <v/>
      </c>
      <c r="EA77" s="47" t="str">
        <f t="shared" si="167"/>
        <v/>
      </c>
      <c r="EB77" s="47" t="str">
        <f t="shared" si="167"/>
        <v/>
      </c>
      <c r="EC77" s="47" t="str">
        <f t="shared" si="167"/>
        <v/>
      </c>
      <c r="ED77" s="47" t="str">
        <f t="shared" si="167"/>
        <v/>
      </c>
      <c r="EE77" s="47" t="str">
        <f t="shared" si="167"/>
        <v/>
      </c>
      <c r="EF77" s="47" t="str">
        <f t="shared" si="167"/>
        <v/>
      </c>
      <c r="EG77" s="47" t="str">
        <f t="shared" si="167"/>
        <v/>
      </c>
      <c r="EH77" s="47" t="str">
        <f t="shared" si="167"/>
        <v/>
      </c>
      <c r="EI77" s="47" t="str">
        <f t="shared" si="167"/>
        <v/>
      </c>
      <c r="EJ77" s="47" t="str">
        <f t="shared" si="167"/>
        <v/>
      </c>
      <c r="EK77" s="47" t="str">
        <f t="shared" si="167"/>
        <v/>
      </c>
      <c r="EL77" s="47" t="str">
        <f t="shared" si="167"/>
        <v/>
      </c>
      <c r="EM77" s="47" t="str">
        <f t="shared" si="167"/>
        <v/>
      </c>
      <c r="EN77" s="47" t="str">
        <f t="shared" si="167"/>
        <v/>
      </c>
      <c r="EO77" s="47" t="str">
        <f t="shared" si="167"/>
        <v/>
      </c>
      <c r="EP77" s="47" t="str">
        <f t="shared" si="164"/>
        <v/>
      </c>
      <c r="EQ77" s="47" t="str">
        <f t="shared" si="164"/>
        <v/>
      </c>
      <c r="ER77" s="47" t="str">
        <f t="shared" si="164"/>
        <v/>
      </c>
      <c r="ES77" s="47" t="str">
        <f t="shared" si="164"/>
        <v/>
      </c>
      <c r="ET77" s="47" t="str">
        <f t="shared" si="175"/>
        <v/>
      </c>
      <c r="EU77" s="47" t="str">
        <f t="shared" si="175"/>
        <v/>
      </c>
      <c r="EV77" s="47" t="str">
        <f t="shared" si="175"/>
        <v/>
      </c>
      <c r="EW77" s="47" t="str">
        <f t="shared" si="175"/>
        <v/>
      </c>
      <c r="EX77" s="47" t="str">
        <f t="shared" si="175"/>
        <v/>
      </c>
      <c r="EY77" s="47" t="str">
        <f t="shared" si="175"/>
        <v/>
      </c>
      <c r="EZ77" s="47" t="str">
        <f t="shared" si="175"/>
        <v/>
      </c>
      <c r="FA77" s="47" t="str">
        <f t="shared" si="175"/>
        <v/>
      </c>
      <c r="FB77" s="47" t="str">
        <f t="shared" si="175"/>
        <v/>
      </c>
      <c r="FC77" s="47" t="str">
        <f t="shared" si="175"/>
        <v/>
      </c>
      <c r="FD77" s="47" t="str">
        <f t="shared" si="175"/>
        <v/>
      </c>
      <c r="FE77" s="47" t="str">
        <f t="shared" si="126"/>
        <v/>
      </c>
      <c r="FF77" s="47" t="str">
        <f t="shared" si="126"/>
        <v/>
      </c>
      <c r="FG77" s="47" t="str">
        <f t="shared" si="126"/>
        <v/>
      </c>
      <c r="FH77" s="47" t="str">
        <f t="shared" si="126"/>
        <v/>
      </c>
      <c r="FI77" s="47" t="str">
        <f t="shared" si="126"/>
        <v/>
      </c>
      <c r="FJ77" s="47" t="str">
        <f t="shared" si="126"/>
        <v/>
      </c>
      <c r="FK77" s="47" t="str">
        <f t="shared" si="126"/>
        <v/>
      </c>
      <c r="FL77" s="47" t="str">
        <f t="shared" si="126"/>
        <v/>
      </c>
      <c r="FM77" s="47" t="str">
        <f t="shared" si="126"/>
        <v/>
      </c>
      <c r="FN77" s="47" t="str">
        <f t="shared" si="126"/>
        <v/>
      </c>
      <c r="FO77" s="47" t="str">
        <f t="shared" si="126"/>
        <v/>
      </c>
      <c r="FP77" s="47" t="str">
        <f t="shared" si="126"/>
        <v/>
      </c>
      <c r="FQ77" s="47" t="str">
        <f t="shared" si="126"/>
        <v/>
      </c>
      <c r="FR77" s="47" t="str">
        <f t="shared" si="126"/>
        <v/>
      </c>
      <c r="FS77" s="47" t="str">
        <f t="shared" si="126"/>
        <v/>
      </c>
      <c r="FT77" s="47" t="str">
        <f t="shared" si="126"/>
        <v/>
      </c>
      <c r="FU77" s="47" t="str">
        <f t="shared" si="176"/>
        <v/>
      </c>
      <c r="FV77" s="47" t="str">
        <f t="shared" si="150"/>
        <v/>
      </c>
      <c r="FW77" s="47" t="str">
        <f t="shared" si="150"/>
        <v/>
      </c>
      <c r="FX77" s="47" t="str">
        <f t="shared" si="150"/>
        <v/>
      </c>
      <c r="FY77" s="47" t="str">
        <f t="shared" si="150"/>
        <v/>
      </c>
      <c r="FZ77" s="47" t="str">
        <f t="shared" si="150"/>
        <v/>
      </c>
      <c r="GA77" s="47" t="str">
        <f t="shared" si="150"/>
        <v/>
      </c>
      <c r="GB77" s="47" t="str">
        <f t="shared" si="150"/>
        <v/>
      </c>
      <c r="GC77" s="47" t="str">
        <f t="shared" si="137"/>
        <v/>
      </c>
      <c r="GD77" s="47" t="str">
        <f t="shared" si="137"/>
        <v/>
      </c>
      <c r="GE77" s="47" t="str">
        <f t="shared" si="137"/>
        <v/>
      </c>
      <c r="GF77" s="47" t="str">
        <f t="shared" si="137"/>
        <v/>
      </c>
      <c r="GG77" s="47" t="str">
        <f t="shared" si="137"/>
        <v/>
      </c>
      <c r="GH77" s="47" t="str">
        <f t="shared" si="137"/>
        <v/>
      </c>
      <c r="GI77" s="47" t="str">
        <f t="shared" si="137"/>
        <v/>
      </c>
      <c r="GJ77" s="47" t="str">
        <f t="shared" si="137"/>
        <v/>
      </c>
      <c r="GK77" s="47" t="str">
        <f t="shared" si="137"/>
        <v/>
      </c>
      <c r="GL77" s="47" t="str">
        <f t="shared" si="137"/>
        <v/>
      </c>
      <c r="GM77" s="47" t="str">
        <f t="shared" si="137"/>
        <v/>
      </c>
      <c r="GN77" s="47" t="str">
        <f t="shared" si="137"/>
        <v/>
      </c>
      <c r="GO77" s="47" t="str">
        <f t="shared" si="137"/>
        <v/>
      </c>
      <c r="GP77" s="47" t="str">
        <f t="shared" si="137"/>
        <v/>
      </c>
      <c r="GQ77" s="47" t="str">
        <f t="shared" si="137"/>
        <v/>
      </c>
      <c r="GR77" s="47" t="str">
        <f t="shared" si="137"/>
        <v/>
      </c>
      <c r="GS77" s="47" t="str">
        <f t="shared" si="138"/>
        <v/>
      </c>
      <c r="GT77" s="47" t="str">
        <f t="shared" si="138"/>
        <v/>
      </c>
      <c r="GU77" s="47" t="str">
        <f t="shared" si="138"/>
        <v/>
      </c>
      <c r="GV77" s="47" t="str">
        <f t="shared" si="138"/>
        <v/>
      </c>
      <c r="GW77" s="47" t="str">
        <f t="shared" si="138"/>
        <v/>
      </c>
      <c r="GX77" s="47" t="str">
        <f t="shared" si="138"/>
        <v/>
      </c>
      <c r="GY77" s="47" t="str">
        <f t="shared" si="138"/>
        <v/>
      </c>
      <c r="GZ77" s="47" t="str">
        <f t="shared" si="138"/>
        <v/>
      </c>
      <c r="HA77" s="47" t="str">
        <f t="shared" si="138"/>
        <v/>
      </c>
      <c r="HB77" s="47" t="str">
        <f t="shared" si="138"/>
        <v/>
      </c>
      <c r="HC77" s="47" t="str">
        <f t="shared" si="138"/>
        <v/>
      </c>
      <c r="HD77" s="47" t="str">
        <f t="shared" si="138"/>
        <v/>
      </c>
      <c r="HE77" s="47" t="str">
        <f t="shared" si="138"/>
        <v/>
      </c>
      <c r="HF77" s="47" t="str">
        <f t="shared" si="138"/>
        <v/>
      </c>
      <c r="HG77" s="47" t="str">
        <f t="shared" si="138"/>
        <v/>
      </c>
      <c r="HH77" s="47" t="str">
        <f t="shared" si="138"/>
        <v/>
      </c>
      <c r="HI77" s="47" t="str">
        <f t="shared" si="139"/>
        <v/>
      </c>
      <c r="HJ77" s="47" t="str">
        <f t="shared" si="139"/>
        <v/>
      </c>
      <c r="HK77" s="47" t="str">
        <f t="shared" si="139"/>
        <v/>
      </c>
      <c r="HL77" s="47" t="str">
        <f t="shared" si="139"/>
        <v/>
      </c>
      <c r="HM77" s="47" t="str">
        <f t="shared" si="109"/>
        <v/>
      </c>
      <c r="HN77" s="47" t="str">
        <f t="shared" si="109"/>
        <v/>
      </c>
      <c r="HO77" s="47" t="str">
        <f t="shared" si="109"/>
        <v/>
      </c>
      <c r="HP77" s="47" t="str">
        <f t="shared" si="77"/>
        <v/>
      </c>
      <c r="HQ77" s="47" t="str">
        <f t="shared" si="77"/>
        <v/>
      </c>
      <c r="HR77" s="47" t="str">
        <f t="shared" si="46"/>
        <v/>
      </c>
      <c r="HS77" s="47" t="str">
        <f t="shared" si="46"/>
        <v/>
      </c>
      <c r="HT77" s="47" t="str">
        <f t="shared" si="46"/>
        <v/>
      </c>
      <c r="HU77" s="47" t="str">
        <f t="shared" si="46"/>
        <v/>
      </c>
      <c r="HV77" s="47" t="str">
        <f t="shared" si="140"/>
        <v/>
      </c>
      <c r="HW77" s="165" t="e">
        <f t="shared" si="104"/>
        <v>#N/A</v>
      </c>
      <c r="HX77" s="165" t="e">
        <f t="shared" si="104"/>
        <v>#N/A</v>
      </c>
      <c r="HY77" s="165" t="e">
        <f t="shared" si="104"/>
        <v>#N/A</v>
      </c>
      <c r="HZ77" s="165" t="e">
        <f t="shared" si="104"/>
        <v>#N/A</v>
      </c>
      <c r="IA77" s="165" t="e">
        <f t="shared" si="136"/>
        <v>#N/A</v>
      </c>
      <c r="IB77" s="165" t="e">
        <f t="shared" si="136"/>
        <v>#N/A</v>
      </c>
      <c r="IC77" s="165" t="e">
        <f t="shared" si="136"/>
        <v>#N/A</v>
      </c>
      <c r="ID77" s="165" t="e">
        <f t="shared" si="136"/>
        <v>#N/A</v>
      </c>
      <c r="IE77" s="165" t="e">
        <f t="shared" si="136"/>
        <v>#N/A</v>
      </c>
      <c r="IF77" s="165" t="e">
        <f t="shared" si="136"/>
        <v>#N/A</v>
      </c>
      <c r="IG77" s="165" t="e">
        <f t="shared" si="136"/>
        <v>#N/A</v>
      </c>
      <c r="IH77" s="165" t="e">
        <f t="shared" si="136"/>
        <v>#N/A</v>
      </c>
      <c r="II77" s="165" t="e">
        <f t="shared" si="136"/>
        <v>#N/A</v>
      </c>
      <c r="IJ77" s="165" t="e">
        <f t="shared" si="136"/>
        <v>#N/A</v>
      </c>
      <c r="IK77" s="165" t="e">
        <f t="shared" si="136"/>
        <v>#N/A</v>
      </c>
      <c r="IL77" s="165" t="e">
        <f t="shared" si="136"/>
        <v>#N/A</v>
      </c>
      <c r="IM77" s="165" t="e">
        <f t="shared" si="136"/>
        <v>#N/A</v>
      </c>
      <c r="IN77" s="165" t="e">
        <f t="shared" si="136"/>
        <v>#N/A</v>
      </c>
      <c r="IO77" s="165" t="e">
        <f t="shared" si="136"/>
        <v>#N/A</v>
      </c>
      <c r="IP77" s="165" t="e">
        <f t="shared" si="141"/>
        <v>#N/A</v>
      </c>
      <c r="IQ77" s="165" t="e">
        <f t="shared" si="141"/>
        <v>#N/A</v>
      </c>
      <c r="IR77" s="165" t="e">
        <f t="shared" si="141"/>
        <v>#N/A</v>
      </c>
      <c r="IS77" s="165" t="e">
        <f t="shared" si="141"/>
        <v>#N/A</v>
      </c>
      <c r="IT77" s="165" t="e">
        <f t="shared" si="141"/>
        <v>#N/A</v>
      </c>
      <c r="IU77" s="165" t="e">
        <f t="shared" si="141"/>
        <v>#N/A</v>
      </c>
      <c r="IV77" s="165" t="e">
        <f t="shared" si="141"/>
        <v>#N/A</v>
      </c>
      <c r="IW77" s="165" t="e">
        <f t="shared" si="141"/>
        <v>#N/A</v>
      </c>
      <c r="IX77" s="165" t="e">
        <f t="shared" si="141"/>
        <v>#N/A</v>
      </c>
      <c r="IY77" s="165" t="e">
        <f t="shared" si="141"/>
        <v>#N/A</v>
      </c>
      <c r="IZ77" s="165" t="e">
        <f t="shared" si="141"/>
        <v>#N/A</v>
      </c>
      <c r="JA77" s="165" t="e">
        <f t="shared" si="141"/>
        <v>#N/A</v>
      </c>
      <c r="JB77" s="165" t="e">
        <f t="shared" si="141"/>
        <v>#N/A</v>
      </c>
      <c r="JC77" s="165" t="e">
        <f t="shared" si="141"/>
        <v>#N/A</v>
      </c>
      <c r="JD77" s="165" t="e">
        <f t="shared" si="141"/>
        <v>#N/A</v>
      </c>
      <c r="JE77" s="165" t="e">
        <f t="shared" si="151"/>
        <v>#N/A</v>
      </c>
      <c r="JF77" s="165" t="e">
        <f t="shared" si="151"/>
        <v>#N/A</v>
      </c>
      <c r="JG77" s="165" t="e">
        <f t="shared" si="151"/>
        <v>#N/A</v>
      </c>
      <c r="JH77" s="165" t="e">
        <f t="shared" si="151"/>
        <v>#N/A</v>
      </c>
      <c r="JI77" s="165" t="e">
        <f t="shared" si="151"/>
        <v>#N/A</v>
      </c>
      <c r="JJ77" s="165" t="e">
        <f t="shared" si="151"/>
        <v>#N/A</v>
      </c>
      <c r="JK77" s="165" t="e">
        <f t="shared" si="151"/>
        <v>#N/A</v>
      </c>
      <c r="JL77" s="165" t="e">
        <f t="shared" si="151"/>
        <v>#N/A</v>
      </c>
      <c r="JM77" s="165" t="e">
        <f t="shared" si="151"/>
        <v>#N/A</v>
      </c>
      <c r="JN77" s="165" t="e">
        <f t="shared" si="151"/>
        <v>#N/A</v>
      </c>
      <c r="JO77" s="165" t="e">
        <f t="shared" si="151"/>
        <v>#N/A</v>
      </c>
      <c r="JP77" s="165" t="e">
        <f t="shared" si="151"/>
        <v>#N/A</v>
      </c>
      <c r="JQ77" s="165" t="e">
        <f t="shared" si="151"/>
        <v>#N/A</v>
      </c>
      <c r="JR77" s="165" t="e">
        <f t="shared" si="151"/>
        <v>#N/A</v>
      </c>
      <c r="JS77" s="165" t="e">
        <f t="shared" si="151"/>
        <v>#N/A</v>
      </c>
      <c r="JT77" s="165" t="e">
        <f t="shared" si="142"/>
        <v>#N/A</v>
      </c>
      <c r="JU77" s="165" t="e">
        <f t="shared" si="142"/>
        <v>#N/A</v>
      </c>
      <c r="JV77" s="165" t="e">
        <f t="shared" si="142"/>
        <v>#N/A</v>
      </c>
      <c r="JW77" s="165" t="e">
        <f t="shared" si="142"/>
        <v>#N/A</v>
      </c>
      <c r="JX77" s="165" t="e">
        <f t="shared" si="142"/>
        <v>#N/A</v>
      </c>
      <c r="JY77" s="165" t="e">
        <f t="shared" si="142"/>
        <v>#N/A</v>
      </c>
      <c r="JZ77" s="165" t="e">
        <f t="shared" si="142"/>
        <v>#N/A</v>
      </c>
      <c r="KA77" s="165" t="e">
        <f t="shared" si="142"/>
        <v>#N/A</v>
      </c>
      <c r="KB77" s="165" t="e">
        <f t="shared" si="142"/>
        <v>#N/A</v>
      </c>
      <c r="KC77" s="165" t="e">
        <f t="shared" si="142"/>
        <v>#N/A</v>
      </c>
      <c r="KD77" s="165" t="e">
        <f t="shared" si="142"/>
        <v>#N/A</v>
      </c>
      <c r="KE77" s="165" t="e">
        <f t="shared" si="142"/>
        <v>#N/A</v>
      </c>
      <c r="KF77" s="165" t="e">
        <f t="shared" si="142"/>
        <v>#N/A</v>
      </c>
      <c r="KG77" s="165" t="e">
        <f t="shared" si="142"/>
        <v>#N/A</v>
      </c>
      <c r="KH77" s="165" t="e">
        <f t="shared" si="142"/>
        <v>#N/A</v>
      </c>
      <c r="KI77" s="165" t="e">
        <f t="shared" si="142"/>
        <v>#N/A</v>
      </c>
      <c r="KJ77" s="165" t="e">
        <f t="shared" si="152"/>
        <v>#N/A</v>
      </c>
      <c r="KK77" s="165" t="e">
        <f t="shared" si="152"/>
        <v>#N/A</v>
      </c>
      <c r="KL77" s="165" t="e">
        <f t="shared" si="152"/>
        <v>#N/A</v>
      </c>
      <c r="KM77" s="165" t="e">
        <f t="shared" si="152"/>
        <v>#N/A</v>
      </c>
      <c r="KN77" s="165" t="e">
        <f t="shared" si="152"/>
        <v>#N/A</v>
      </c>
      <c r="KO77" s="165" t="e">
        <f t="shared" si="152"/>
        <v>#N/A</v>
      </c>
      <c r="KP77" s="165" t="e">
        <f t="shared" si="152"/>
        <v>#N/A</v>
      </c>
      <c r="KQ77" s="165" t="e">
        <f t="shared" si="152"/>
        <v>#N/A</v>
      </c>
      <c r="KR77" s="165" t="e">
        <f t="shared" si="152"/>
        <v>#N/A</v>
      </c>
      <c r="KS77" s="165" t="e">
        <f t="shared" si="152"/>
        <v>#N/A</v>
      </c>
      <c r="KT77" s="165" t="e">
        <f t="shared" si="152"/>
        <v>#N/A</v>
      </c>
      <c r="KU77" s="165" t="e">
        <f t="shared" si="152"/>
        <v>#N/A</v>
      </c>
      <c r="KV77" s="165" t="e">
        <f t="shared" si="152"/>
        <v>#N/A</v>
      </c>
      <c r="KW77" s="165" t="e">
        <f t="shared" si="152"/>
        <v>#N/A</v>
      </c>
      <c r="KX77" s="165" t="e">
        <f t="shared" si="152"/>
        <v>#N/A</v>
      </c>
      <c r="KY77" s="165" t="e">
        <f t="shared" si="152"/>
        <v>#N/A</v>
      </c>
      <c r="KZ77" s="165" t="e">
        <f t="shared" si="143"/>
        <v>#N/A</v>
      </c>
      <c r="LA77" s="165" t="e">
        <f t="shared" si="143"/>
        <v>#N/A</v>
      </c>
      <c r="LB77" s="165" t="e">
        <f t="shared" si="143"/>
        <v>#N/A</v>
      </c>
      <c r="LC77" s="165" t="e">
        <f t="shared" si="143"/>
        <v>#N/A</v>
      </c>
      <c r="LD77" s="165" t="e">
        <f t="shared" si="143"/>
        <v>#N/A</v>
      </c>
      <c r="LE77" s="165" t="e">
        <f t="shared" si="143"/>
        <v>#N/A</v>
      </c>
      <c r="LF77" s="165" t="e">
        <f t="shared" si="143"/>
        <v>#N/A</v>
      </c>
      <c r="LG77" s="165" t="e">
        <f t="shared" si="143"/>
        <v>#N/A</v>
      </c>
      <c r="LH77" s="165" t="e">
        <f t="shared" si="143"/>
        <v>#N/A</v>
      </c>
      <c r="LI77" s="165" t="e">
        <f t="shared" si="143"/>
        <v>#N/A</v>
      </c>
      <c r="LJ77" s="165" t="e">
        <f t="shared" si="143"/>
        <v>#N/A</v>
      </c>
      <c r="LK77" s="165" t="e">
        <f t="shared" si="143"/>
        <v>#N/A</v>
      </c>
      <c r="LL77" s="165" t="e">
        <f t="shared" si="143"/>
        <v>#N/A</v>
      </c>
      <c r="LM77" s="165" t="e">
        <f t="shared" si="143"/>
        <v>#N/A</v>
      </c>
      <c r="LN77" s="165" t="e">
        <f t="shared" si="143"/>
        <v>#N/A</v>
      </c>
      <c r="LO77" s="165" t="e">
        <f t="shared" si="153"/>
        <v>#N/A</v>
      </c>
      <c r="LP77" s="165" t="e">
        <f t="shared" si="153"/>
        <v>#N/A</v>
      </c>
      <c r="LQ77" s="165" t="e">
        <f t="shared" si="154"/>
        <v>#N/A</v>
      </c>
      <c r="LR77" s="165" t="e">
        <f t="shared" si="154"/>
        <v>#N/A</v>
      </c>
      <c r="LS77" s="165" t="e">
        <f t="shared" si="154"/>
        <v>#N/A</v>
      </c>
      <c r="LT77" s="165" t="e">
        <f t="shared" si="154"/>
        <v>#N/A</v>
      </c>
      <c r="LU77" s="165" t="e">
        <f t="shared" si="154"/>
        <v>#N/A</v>
      </c>
      <c r="LV77" s="165" t="e">
        <f t="shared" si="154"/>
        <v>#N/A</v>
      </c>
      <c r="LW77" s="165" t="e">
        <f t="shared" si="154"/>
        <v>#N/A</v>
      </c>
      <c r="LX77" s="165" t="e">
        <f t="shared" si="154"/>
        <v>#N/A</v>
      </c>
      <c r="LY77" s="165" t="e">
        <f t="shared" si="154"/>
        <v>#N/A</v>
      </c>
      <c r="LZ77" s="165" t="e">
        <f t="shared" si="154"/>
        <v>#N/A</v>
      </c>
      <c r="MA77" s="165" t="e">
        <f t="shared" si="154"/>
        <v>#N/A</v>
      </c>
      <c r="MB77" s="165" t="e">
        <f t="shared" si="154"/>
        <v>#N/A</v>
      </c>
      <c r="MC77" s="165" t="e">
        <f t="shared" si="154"/>
        <v>#N/A</v>
      </c>
      <c r="MD77" s="165" t="e">
        <f t="shared" si="154"/>
        <v>#N/A</v>
      </c>
      <c r="ME77" s="165" t="e">
        <f t="shared" si="154"/>
        <v>#N/A</v>
      </c>
      <c r="MF77" s="165" t="e">
        <f t="shared" si="144"/>
        <v>#N/A</v>
      </c>
      <c r="MG77" s="165" t="e">
        <f t="shared" si="144"/>
        <v>#N/A</v>
      </c>
      <c r="MH77" s="165" t="e">
        <f t="shared" si="144"/>
        <v>#N/A</v>
      </c>
      <c r="MI77" s="165" t="e">
        <f t="shared" si="144"/>
        <v>#N/A</v>
      </c>
      <c r="MJ77" s="165" t="e">
        <f t="shared" si="144"/>
        <v>#N/A</v>
      </c>
      <c r="MK77" s="165" t="e">
        <f t="shared" si="144"/>
        <v>#N/A</v>
      </c>
      <c r="ML77" s="165" t="e">
        <f t="shared" si="144"/>
        <v>#N/A</v>
      </c>
      <c r="MM77" s="165" t="e">
        <f t="shared" si="144"/>
        <v>#N/A</v>
      </c>
      <c r="MN77" s="165" t="e">
        <f t="shared" si="144"/>
        <v>#N/A</v>
      </c>
      <c r="MO77" s="165" t="e">
        <f t="shared" si="144"/>
        <v>#N/A</v>
      </c>
      <c r="MP77" s="165" t="e">
        <f t="shared" si="144"/>
        <v>#N/A</v>
      </c>
      <c r="MQ77" s="165" t="e">
        <f t="shared" si="144"/>
        <v>#N/A</v>
      </c>
      <c r="MR77" s="165" t="e">
        <f t="shared" si="144"/>
        <v>#N/A</v>
      </c>
      <c r="MS77" s="165" t="e">
        <f t="shared" si="144"/>
        <v>#N/A</v>
      </c>
      <c r="MT77" s="165" t="e">
        <f t="shared" si="144"/>
        <v>#N/A</v>
      </c>
      <c r="MU77" s="165" t="e">
        <f t="shared" si="144"/>
        <v>#N/A</v>
      </c>
      <c r="MV77" s="165" t="e">
        <f t="shared" si="155"/>
        <v>#N/A</v>
      </c>
      <c r="MW77" s="165" t="e">
        <f t="shared" si="155"/>
        <v>#N/A</v>
      </c>
      <c r="MX77" s="165" t="e">
        <f t="shared" si="155"/>
        <v>#N/A</v>
      </c>
      <c r="MY77" s="165" t="e">
        <f t="shared" si="155"/>
        <v>#N/A</v>
      </c>
      <c r="MZ77" s="165" t="e">
        <f t="shared" si="155"/>
        <v>#N/A</v>
      </c>
      <c r="NA77" s="165" t="e">
        <f t="shared" si="155"/>
        <v>#N/A</v>
      </c>
      <c r="NB77" s="165" t="e">
        <f t="shared" si="155"/>
        <v>#N/A</v>
      </c>
      <c r="NC77" s="165" t="e">
        <f t="shared" si="155"/>
        <v>#N/A</v>
      </c>
      <c r="ND77" s="165" t="e">
        <f t="shared" si="155"/>
        <v>#N/A</v>
      </c>
      <c r="NE77" s="165" t="e">
        <f t="shared" si="155"/>
        <v>#N/A</v>
      </c>
      <c r="NF77" s="165" t="e">
        <f t="shared" si="155"/>
        <v>#N/A</v>
      </c>
      <c r="NG77" s="165" t="e">
        <f t="shared" si="155"/>
        <v>#N/A</v>
      </c>
      <c r="NH77" s="165" t="e">
        <f t="shared" si="155"/>
        <v>#N/A</v>
      </c>
      <c r="NI77" s="165" t="e">
        <f t="shared" si="155"/>
        <v>#N/A</v>
      </c>
      <c r="NJ77" s="165" t="e">
        <f t="shared" si="155"/>
        <v>#N/A</v>
      </c>
      <c r="NK77" s="165" t="e">
        <f t="shared" si="155"/>
        <v>#N/A</v>
      </c>
      <c r="NL77" s="165" t="e">
        <f t="shared" si="145"/>
        <v>#N/A</v>
      </c>
      <c r="NM77" s="165" t="e">
        <f t="shared" si="145"/>
        <v>#N/A</v>
      </c>
      <c r="NN77" s="165" t="e">
        <f t="shared" si="145"/>
        <v>#N/A</v>
      </c>
      <c r="NO77" s="165" t="e">
        <f t="shared" si="145"/>
        <v>#N/A</v>
      </c>
      <c r="NP77" s="165" t="e">
        <f t="shared" si="145"/>
        <v>#N/A</v>
      </c>
      <c r="NQ77" s="165" t="e">
        <f t="shared" si="145"/>
        <v>#N/A</v>
      </c>
      <c r="NR77" s="165" t="e">
        <f t="shared" si="145"/>
        <v>#N/A</v>
      </c>
      <c r="NS77" s="165" t="e">
        <f t="shared" si="145"/>
        <v>#N/A</v>
      </c>
      <c r="NT77" s="165" t="e">
        <f t="shared" si="145"/>
        <v>#N/A</v>
      </c>
      <c r="NU77" s="165" t="e">
        <f t="shared" si="145"/>
        <v>#N/A</v>
      </c>
      <c r="NV77" s="165" t="e">
        <f t="shared" si="145"/>
        <v>#N/A</v>
      </c>
      <c r="NW77" s="165" t="e">
        <f t="shared" si="145"/>
        <v>#N/A</v>
      </c>
      <c r="NX77" s="165" t="e">
        <f t="shared" si="145"/>
        <v>#N/A</v>
      </c>
      <c r="NY77" s="165" t="e">
        <f t="shared" si="145"/>
        <v>#N/A</v>
      </c>
      <c r="NZ77" s="165" t="e">
        <f t="shared" si="145"/>
        <v>#N/A</v>
      </c>
      <c r="OA77" s="165" t="e">
        <f t="shared" si="156"/>
        <v>#N/A</v>
      </c>
      <c r="OB77" s="165" t="e">
        <f t="shared" si="156"/>
        <v>#N/A</v>
      </c>
      <c r="OC77" s="165" t="e">
        <f t="shared" si="157"/>
        <v>#N/A</v>
      </c>
      <c r="OD77" s="165" t="e">
        <f t="shared" si="157"/>
        <v>#N/A</v>
      </c>
      <c r="OE77" s="165" t="e">
        <f t="shared" si="157"/>
        <v>#N/A</v>
      </c>
      <c r="OF77" s="165" t="e">
        <f t="shared" si="157"/>
        <v>#N/A</v>
      </c>
      <c r="OG77" s="165" t="e">
        <f t="shared" si="157"/>
        <v>#N/A</v>
      </c>
      <c r="OH77" s="165" t="e">
        <f t="shared" si="157"/>
        <v>#N/A</v>
      </c>
      <c r="OI77" s="165" t="e">
        <f t="shared" si="157"/>
        <v>#N/A</v>
      </c>
      <c r="OJ77" s="165" t="e">
        <f t="shared" si="157"/>
        <v>#N/A</v>
      </c>
      <c r="OK77" s="165" t="e">
        <f t="shared" si="157"/>
        <v>#N/A</v>
      </c>
      <c r="OL77" s="165" t="e">
        <f t="shared" si="157"/>
        <v>#N/A</v>
      </c>
      <c r="OM77" s="165" t="e">
        <f t="shared" si="157"/>
        <v>#N/A</v>
      </c>
      <c r="ON77" s="165" t="e">
        <f t="shared" si="157"/>
        <v>#N/A</v>
      </c>
      <c r="OO77" s="165" t="e">
        <f t="shared" si="157"/>
        <v>#N/A</v>
      </c>
      <c r="OP77" s="165" t="e">
        <f t="shared" si="157"/>
        <v>#N/A</v>
      </c>
      <c r="OQ77" s="165" t="e">
        <f t="shared" si="157"/>
        <v>#N/A</v>
      </c>
      <c r="OR77" s="165" t="e">
        <f t="shared" si="146"/>
        <v>#N/A</v>
      </c>
      <c r="OS77" s="165" t="e">
        <f t="shared" si="146"/>
        <v>#N/A</v>
      </c>
      <c r="OT77" s="165" t="e">
        <f t="shared" si="146"/>
        <v>#N/A</v>
      </c>
      <c r="OU77" s="165" t="e">
        <f t="shared" si="146"/>
        <v>#N/A</v>
      </c>
      <c r="OV77" s="165" t="e">
        <f t="shared" si="146"/>
        <v>#N/A</v>
      </c>
      <c r="OW77" s="165" t="e">
        <f t="shared" si="146"/>
        <v>#N/A</v>
      </c>
      <c r="OX77" s="165" t="e">
        <f t="shared" si="146"/>
        <v>#N/A</v>
      </c>
      <c r="OY77" s="165" t="e">
        <f t="shared" si="146"/>
        <v>#N/A</v>
      </c>
      <c r="OZ77" s="165" t="e">
        <f t="shared" si="146"/>
        <v>#N/A</v>
      </c>
      <c r="PA77" s="165" t="e">
        <f t="shared" si="146"/>
        <v>#N/A</v>
      </c>
      <c r="PB77" s="165" t="e">
        <f t="shared" si="146"/>
        <v>#N/A</v>
      </c>
      <c r="PC77" s="165" t="e">
        <f t="shared" si="146"/>
        <v>#N/A</v>
      </c>
      <c r="PD77" s="165" t="e">
        <f t="shared" si="146"/>
        <v>#N/A</v>
      </c>
      <c r="PE77" s="165" t="e">
        <f t="shared" si="146"/>
        <v>#N/A</v>
      </c>
      <c r="PF77" s="165" t="e">
        <f t="shared" si="146"/>
        <v>#N/A</v>
      </c>
      <c r="PG77" s="165" t="e">
        <f t="shared" si="146"/>
        <v>#N/A</v>
      </c>
      <c r="PH77" s="165" t="e">
        <f t="shared" si="158"/>
        <v>#N/A</v>
      </c>
      <c r="PI77" s="165" t="e">
        <f t="shared" si="158"/>
        <v>#N/A</v>
      </c>
      <c r="PJ77" s="165" t="e">
        <f t="shared" si="158"/>
        <v>#N/A</v>
      </c>
      <c r="PK77" s="165" t="e">
        <f t="shared" si="158"/>
        <v>#N/A</v>
      </c>
      <c r="PL77" s="165" t="e">
        <f t="shared" si="158"/>
        <v>#N/A</v>
      </c>
      <c r="PM77" s="165" t="e">
        <f t="shared" si="158"/>
        <v>#N/A</v>
      </c>
      <c r="PN77" s="165" t="e">
        <f t="shared" si="158"/>
        <v>#N/A</v>
      </c>
      <c r="PO77" s="165" t="e">
        <f t="shared" si="158"/>
        <v>#N/A</v>
      </c>
    </row>
    <row r="78" spans="1:431" hidden="1" x14ac:dyDescent="0.45">
      <c r="A78" s="362"/>
      <c r="B78" s="368" t="str">
        <f>IF($R78="","",ROUND(_xlfn.NORM.INV(ABS(VLOOKUP($T$1,VLookups!$A$43:$B$44,2,FALSE)-B$2),$N78,$R78),0))</f>
        <v/>
      </c>
      <c r="C78" s="374" t="str">
        <f t="shared" si="165"/>
        <v/>
      </c>
      <c r="D78" s="375" t="str">
        <f t="shared" si="166"/>
        <v/>
      </c>
      <c r="E78" s="105"/>
      <c r="F78" s="113"/>
      <c r="G78" s="118" t="str">
        <f t="shared" si="159"/>
        <v/>
      </c>
      <c r="H78" s="91"/>
      <c r="I78" s="118" t="str">
        <f t="shared" si="160"/>
        <v/>
      </c>
      <c r="J78" s="113"/>
      <c r="K78" s="106"/>
      <c r="L78" s="120" t="str">
        <f t="shared" si="147"/>
        <v/>
      </c>
      <c r="M78" s="120" t="str">
        <f t="shared" si="148"/>
        <v/>
      </c>
      <c r="N78" s="71" t="str">
        <f t="shared" si="161"/>
        <v/>
      </c>
      <c r="O78" s="23"/>
      <c r="P78" s="55"/>
      <c r="Q78" s="298"/>
      <c r="R78" s="72" t="str">
        <f>IF(AND(G78&gt;0,H78&gt;0,I78&gt;0),IF(ISBLANK(Q78),IF(ISBLANK(O78),"",(I78-G78)*VLOOKUP(O78,VLookups!$A$4:$B$13,2,FALSE)),Q78),"")</f>
        <v/>
      </c>
      <c r="S78" s="73" t="str">
        <f t="shared" si="149"/>
        <v/>
      </c>
      <c r="T78" s="91"/>
      <c r="U78" s="265" t="str">
        <f>IF(AND(T78&gt;0,H78&gt;0,NOT(R78="")),ABS(VLOOKUP($T$1,VLookups!$A$43:$B$44,2,FALSE)-_xlfn.NORM.DIST(T78,N78,R78,TRUE)),"")</f>
        <v/>
      </c>
      <c r="V78" s="90" t="str">
        <f>IF(AND($G78&gt;0,$H78&gt;0,$I78&gt;0,NOT(ISBLANK($O78))),_xlfn.NORM.INV(ABS(VLOOKUP($T$1,VLookups!$A$43:$B$44,2,FALSE)-V$3),$N78,$R78),"")</f>
        <v/>
      </c>
      <c r="W78" s="89" t="str">
        <f>IF(AND($G78&gt;0,$H78&gt;0,$I78&gt;0,NOT(ISBLANK($O78))),_xlfn.NORM.INV(ABS(VLOOKUP($T$1,VLookups!$A$43:$B$44,2,FALSE)-W$3),$N78,$R78),"")</f>
        <v/>
      </c>
      <c r="X78" s="90" t="str">
        <f>IF(AND($G78&gt;0,$H78&gt;0,$I78&gt;0,NOT(ISBLANK($O78))),_xlfn.NORM.INV(ABS(VLOOKUP($T$1,VLookups!$A$43:$B$44,2,FALSE)-X$3),$N78,$R78),"")</f>
        <v/>
      </c>
      <c r="Y78" s="89" t="str">
        <f>IF(AND($G78&gt;0,$H78&gt;0,$I78&gt;0,NOT(ISBLANK($O78))),_xlfn.NORM.INV(ABS(VLOOKUP($T$1,VLookups!$A$43:$B$44,2,FALSE)-Y$3),$N78,$R78),"")</f>
        <v/>
      </c>
      <c r="Z78" s="90" t="str">
        <f>IF(AND($G78&gt;0,$H78&gt;0,$I78&gt;0,NOT(ISBLANK($O78))),_xlfn.NORM.INV(ABS(VLOOKUP($T$1,VLookups!$A$43:$B$44,2,FALSE)-Z$3),$N78,$R78),"")</f>
        <v/>
      </c>
      <c r="AA78" s="89" t="str">
        <f>IF(AND($G78&gt;0,$H78&gt;0,$I78&gt;0,NOT(ISBLANK($O78))),_xlfn.NORM.INV(ABS(VLOOKUP($T$1,VLookups!$A$43:$B$44,2,FALSE)-AA$3),$N78,$R78),"")</f>
        <v/>
      </c>
      <c r="AB78" s="5"/>
      <c r="AC78" s="164" t="str">
        <f t="shared" si="162"/>
        <v/>
      </c>
      <c r="AD78" s="47" t="str">
        <f t="shared" si="177"/>
        <v/>
      </c>
      <c r="AE78" s="47" t="str">
        <f t="shared" si="177"/>
        <v/>
      </c>
      <c r="AF78" s="47" t="str">
        <f t="shared" si="177"/>
        <v/>
      </c>
      <c r="AG78" s="47" t="str">
        <f t="shared" si="177"/>
        <v/>
      </c>
      <c r="AH78" s="47" t="str">
        <f t="shared" si="177"/>
        <v/>
      </c>
      <c r="AI78" s="47" t="str">
        <f t="shared" si="177"/>
        <v/>
      </c>
      <c r="AJ78" s="47" t="str">
        <f t="shared" si="177"/>
        <v/>
      </c>
      <c r="AK78" s="47" t="str">
        <f t="shared" si="177"/>
        <v/>
      </c>
      <c r="AL78" s="47" t="str">
        <f t="shared" si="177"/>
        <v/>
      </c>
      <c r="AM78" s="47" t="str">
        <f t="shared" si="177"/>
        <v/>
      </c>
      <c r="AN78" s="47" t="str">
        <f t="shared" si="177"/>
        <v/>
      </c>
      <c r="AO78" s="47" t="str">
        <f t="shared" si="177"/>
        <v/>
      </c>
      <c r="AP78" s="47" t="str">
        <f t="shared" si="177"/>
        <v/>
      </c>
      <c r="AQ78" s="47" t="str">
        <f t="shared" si="177"/>
        <v/>
      </c>
      <c r="AR78" s="47" t="str">
        <f t="shared" si="177"/>
        <v/>
      </c>
      <c r="AS78" s="47" t="str">
        <f t="shared" si="177"/>
        <v/>
      </c>
      <c r="AT78" s="47" t="str">
        <f t="shared" si="171"/>
        <v/>
      </c>
      <c r="AU78" s="47" t="str">
        <f t="shared" si="171"/>
        <v/>
      </c>
      <c r="AV78" s="47" t="str">
        <f t="shared" si="171"/>
        <v/>
      </c>
      <c r="AW78" s="47" t="str">
        <f t="shared" si="171"/>
        <v/>
      </c>
      <c r="AX78" s="47" t="str">
        <f t="shared" si="171"/>
        <v/>
      </c>
      <c r="AY78" s="47" t="str">
        <f t="shared" si="171"/>
        <v/>
      </c>
      <c r="AZ78" s="47" t="str">
        <f t="shared" si="171"/>
        <v/>
      </c>
      <c r="BA78" s="47" t="str">
        <f t="shared" si="171"/>
        <v/>
      </c>
      <c r="BB78" s="47" t="str">
        <f t="shared" si="171"/>
        <v/>
      </c>
      <c r="BC78" s="47" t="str">
        <f t="shared" si="171"/>
        <v/>
      </c>
      <c r="BD78" s="47" t="str">
        <f t="shared" si="171"/>
        <v/>
      </c>
      <c r="BE78" s="47" t="str">
        <f t="shared" si="171"/>
        <v/>
      </c>
      <c r="BF78" s="47" t="str">
        <f t="shared" si="171"/>
        <v/>
      </c>
      <c r="BG78" s="47" t="str">
        <f t="shared" si="171"/>
        <v/>
      </c>
      <c r="BH78" s="47" t="str">
        <f t="shared" si="171"/>
        <v/>
      </c>
      <c r="BI78" s="47" t="str">
        <f t="shared" si="172"/>
        <v/>
      </c>
      <c r="BJ78" s="47" t="str">
        <f t="shared" si="172"/>
        <v/>
      </c>
      <c r="BK78" s="47" t="str">
        <f t="shared" si="172"/>
        <v/>
      </c>
      <c r="BL78" s="47" t="str">
        <f t="shared" si="172"/>
        <v/>
      </c>
      <c r="BM78" s="47" t="str">
        <f t="shared" si="172"/>
        <v/>
      </c>
      <c r="BN78" s="47" t="str">
        <f t="shared" si="172"/>
        <v/>
      </c>
      <c r="BO78" s="47" t="str">
        <f t="shared" si="172"/>
        <v/>
      </c>
      <c r="BP78" s="47" t="str">
        <f t="shared" si="172"/>
        <v/>
      </c>
      <c r="BQ78" s="47" t="str">
        <f t="shared" si="172"/>
        <v/>
      </c>
      <c r="BR78" s="47" t="str">
        <f t="shared" si="172"/>
        <v/>
      </c>
      <c r="BS78" s="47" t="str">
        <f t="shared" si="172"/>
        <v/>
      </c>
      <c r="BT78" s="47" t="str">
        <f t="shared" si="172"/>
        <v/>
      </c>
      <c r="BU78" s="47" t="str">
        <f t="shared" si="172"/>
        <v/>
      </c>
      <c r="BV78" s="47" t="str">
        <f t="shared" si="172"/>
        <v/>
      </c>
      <c r="BW78" s="47" t="str">
        <f t="shared" si="172"/>
        <v/>
      </c>
      <c r="BX78" s="47" t="str">
        <f t="shared" si="172"/>
        <v/>
      </c>
      <c r="BY78" s="47" t="str">
        <f t="shared" si="168"/>
        <v/>
      </c>
      <c r="BZ78" s="47" t="str">
        <f t="shared" si="168"/>
        <v/>
      </c>
      <c r="CA78" s="47" t="str">
        <f t="shared" si="168"/>
        <v/>
      </c>
      <c r="CB78" s="47" t="str">
        <f t="shared" si="168"/>
        <v/>
      </c>
      <c r="CC78" s="47" t="str">
        <f t="shared" si="168"/>
        <v/>
      </c>
      <c r="CD78" s="47" t="str">
        <f t="shared" si="168"/>
        <v/>
      </c>
      <c r="CE78" s="47" t="str">
        <f t="shared" si="168"/>
        <v/>
      </c>
      <c r="CF78" s="47" t="str">
        <f t="shared" si="168"/>
        <v/>
      </c>
      <c r="CG78" s="47" t="str">
        <f t="shared" si="168"/>
        <v/>
      </c>
      <c r="CH78" s="47" t="str">
        <f t="shared" si="168"/>
        <v/>
      </c>
      <c r="CI78" s="47" t="str">
        <f t="shared" si="168"/>
        <v/>
      </c>
      <c r="CJ78" s="47" t="str">
        <f t="shared" si="168"/>
        <v/>
      </c>
      <c r="CK78" s="47" t="str">
        <f t="shared" si="168"/>
        <v/>
      </c>
      <c r="CL78" s="47" t="str">
        <f t="shared" si="168"/>
        <v/>
      </c>
      <c r="CM78" s="47" t="str">
        <f t="shared" si="168"/>
        <v/>
      </c>
      <c r="CN78" s="47" t="str">
        <f t="shared" si="173"/>
        <v/>
      </c>
      <c r="CO78" s="47" t="str">
        <f t="shared" si="173"/>
        <v/>
      </c>
      <c r="CP78" s="47" t="str">
        <f t="shared" si="173"/>
        <v/>
      </c>
      <c r="CQ78" s="47" t="str">
        <f t="shared" si="173"/>
        <v/>
      </c>
      <c r="CR78" s="47" t="str">
        <f t="shared" si="173"/>
        <v/>
      </c>
      <c r="CS78" s="47" t="str">
        <f t="shared" si="173"/>
        <v/>
      </c>
      <c r="CT78" s="47" t="str">
        <f t="shared" si="173"/>
        <v/>
      </c>
      <c r="CU78" s="47" t="str">
        <f t="shared" si="173"/>
        <v/>
      </c>
      <c r="CV78" s="47" t="str">
        <f t="shared" si="173"/>
        <v/>
      </c>
      <c r="CW78" s="47" t="str">
        <f t="shared" si="173"/>
        <v/>
      </c>
      <c r="CX78" s="47" t="str">
        <f t="shared" si="173"/>
        <v/>
      </c>
      <c r="CY78" s="47" t="str">
        <f t="shared" si="173"/>
        <v/>
      </c>
      <c r="CZ78" s="47" t="str">
        <f t="shared" si="173"/>
        <v/>
      </c>
      <c r="DA78" s="47" t="str">
        <f t="shared" si="173"/>
        <v/>
      </c>
      <c r="DB78" s="47" t="str">
        <f t="shared" si="173"/>
        <v/>
      </c>
      <c r="DC78" s="47" t="str">
        <f t="shared" si="173"/>
        <v/>
      </c>
      <c r="DD78" s="47" t="str">
        <f t="shared" si="169"/>
        <v/>
      </c>
      <c r="DE78" s="47" t="str">
        <f t="shared" si="169"/>
        <v/>
      </c>
      <c r="DF78" s="47" t="str">
        <f t="shared" si="169"/>
        <v/>
      </c>
      <c r="DG78" s="47" t="str">
        <f t="shared" si="169"/>
        <v/>
      </c>
      <c r="DH78" s="47" t="str">
        <f t="shared" si="169"/>
        <v/>
      </c>
      <c r="DI78" s="47" t="str">
        <f t="shared" si="169"/>
        <v/>
      </c>
      <c r="DJ78" s="47" t="str">
        <f t="shared" si="169"/>
        <v/>
      </c>
      <c r="DK78" s="47" t="str">
        <f t="shared" si="169"/>
        <v/>
      </c>
      <c r="DL78" s="47" t="str">
        <f t="shared" si="169"/>
        <v/>
      </c>
      <c r="DM78" s="47" t="str">
        <f t="shared" si="169"/>
        <v/>
      </c>
      <c r="DN78" s="47" t="str">
        <f t="shared" si="169"/>
        <v/>
      </c>
      <c r="DO78" s="47" t="str">
        <f t="shared" si="169"/>
        <v/>
      </c>
      <c r="DP78" s="47" t="str">
        <f t="shared" si="169"/>
        <v/>
      </c>
      <c r="DQ78" s="47" t="str">
        <f t="shared" si="169"/>
        <v/>
      </c>
      <c r="DR78" s="47" t="str">
        <f t="shared" si="169"/>
        <v/>
      </c>
      <c r="DS78" s="47" t="str">
        <f t="shared" si="174"/>
        <v/>
      </c>
      <c r="DT78" s="47" t="str">
        <f t="shared" si="174"/>
        <v/>
      </c>
      <c r="DU78" s="47" t="str">
        <f t="shared" si="174"/>
        <v/>
      </c>
      <c r="DV78" s="47" t="str">
        <f t="shared" si="174"/>
        <v/>
      </c>
      <c r="DW78" s="47" t="str">
        <f t="shared" si="174"/>
        <v/>
      </c>
      <c r="DX78" s="47" t="str">
        <f t="shared" si="174"/>
        <v/>
      </c>
      <c r="DY78" s="47" t="str">
        <f t="shared" si="174"/>
        <v/>
      </c>
      <c r="DZ78" s="179" t="str">
        <f t="shared" si="163"/>
        <v/>
      </c>
      <c r="EA78" s="47" t="str">
        <f t="shared" si="167"/>
        <v/>
      </c>
      <c r="EB78" s="47" t="str">
        <f t="shared" si="167"/>
        <v/>
      </c>
      <c r="EC78" s="47" t="str">
        <f t="shared" si="167"/>
        <v/>
      </c>
      <c r="ED78" s="47" t="str">
        <f t="shared" si="167"/>
        <v/>
      </c>
      <c r="EE78" s="47" t="str">
        <f t="shared" si="167"/>
        <v/>
      </c>
      <c r="EF78" s="47" t="str">
        <f t="shared" si="167"/>
        <v/>
      </c>
      <c r="EG78" s="47" t="str">
        <f t="shared" si="167"/>
        <v/>
      </c>
      <c r="EH78" s="47" t="str">
        <f t="shared" si="167"/>
        <v/>
      </c>
      <c r="EI78" s="47" t="str">
        <f t="shared" si="167"/>
        <v/>
      </c>
      <c r="EJ78" s="47" t="str">
        <f t="shared" si="167"/>
        <v/>
      </c>
      <c r="EK78" s="47" t="str">
        <f t="shared" si="167"/>
        <v/>
      </c>
      <c r="EL78" s="47" t="str">
        <f t="shared" si="167"/>
        <v/>
      </c>
      <c r="EM78" s="47" t="str">
        <f t="shared" si="167"/>
        <v/>
      </c>
      <c r="EN78" s="47" t="str">
        <f t="shared" si="167"/>
        <v/>
      </c>
      <c r="EO78" s="47" t="str">
        <f t="shared" si="167"/>
        <v/>
      </c>
      <c r="EP78" s="47" t="str">
        <f t="shared" si="164"/>
        <v/>
      </c>
      <c r="EQ78" s="47" t="str">
        <f t="shared" si="164"/>
        <v/>
      </c>
      <c r="ER78" s="47" t="str">
        <f t="shared" si="164"/>
        <v/>
      </c>
      <c r="ES78" s="47" t="str">
        <f t="shared" si="164"/>
        <v/>
      </c>
      <c r="ET78" s="47" t="str">
        <f t="shared" si="175"/>
        <v/>
      </c>
      <c r="EU78" s="47" t="str">
        <f t="shared" si="175"/>
        <v/>
      </c>
      <c r="EV78" s="47" t="str">
        <f t="shared" si="175"/>
        <v/>
      </c>
      <c r="EW78" s="47" t="str">
        <f t="shared" si="175"/>
        <v/>
      </c>
      <c r="EX78" s="47" t="str">
        <f t="shared" si="175"/>
        <v/>
      </c>
      <c r="EY78" s="47" t="str">
        <f t="shared" si="175"/>
        <v/>
      </c>
      <c r="EZ78" s="47" t="str">
        <f t="shared" si="175"/>
        <v/>
      </c>
      <c r="FA78" s="47" t="str">
        <f t="shared" si="175"/>
        <v/>
      </c>
      <c r="FB78" s="47" t="str">
        <f t="shared" si="175"/>
        <v/>
      </c>
      <c r="FC78" s="47" t="str">
        <f t="shared" si="175"/>
        <v/>
      </c>
      <c r="FD78" s="47" t="str">
        <f t="shared" si="175"/>
        <v/>
      </c>
      <c r="FE78" s="47" t="str">
        <f t="shared" si="126"/>
        <v/>
      </c>
      <c r="FF78" s="47" t="str">
        <f t="shared" si="126"/>
        <v/>
      </c>
      <c r="FG78" s="47" t="str">
        <f t="shared" si="126"/>
        <v/>
      </c>
      <c r="FH78" s="47" t="str">
        <f t="shared" si="126"/>
        <v/>
      </c>
      <c r="FI78" s="47" t="str">
        <f t="shared" si="126"/>
        <v/>
      </c>
      <c r="FJ78" s="47" t="str">
        <f t="shared" si="126"/>
        <v/>
      </c>
      <c r="FK78" s="47" t="str">
        <f t="shared" si="126"/>
        <v/>
      </c>
      <c r="FL78" s="47" t="str">
        <f t="shared" si="126"/>
        <v/>
      </c>
      <c r="FM78" s="47" t="str">
        <f t="shared" si="126"/>
        <v/>
      </c>
      <c r="FN78" s="47" t="str">
        <f t="shared" si="126"/>
        <v/>
      </c>
      <c r="FO78" s="47" t="str">
        <f t="shared" si="126"/>
        <v/>
      </c>
      <c r="FP78" s="47" t="str">
        <f t="shared" si="126"/>
        <v/>
      </c>
      <c r="FQ78" s="47" t="str">
        <f t="shared" si="126"/>
        <v/>
      </c>
      <c r="FR78" s="47" t="str">
        <f t="shared" si="126"/>
        <v/>
      </c>
      <c r="FS78" s="47" t="str">
        <f t="shared" si="126"/>
        <v/>
      </c>
      <c r="FT78" s="47" t="str">
        <f t="shared" si="126"/>
        <v/>
      </c>
      <c r="FU78" s="47" t="str">
        <f t="shared" si="176"/>
        <v/>
      </c>
      <c r="FV78" s="47" t="str">
        <f t="shared" si="150"/>
        <v/>
      </c>
      <c r="FW78" s="47" t="str">
        <f t="shared" si="150"/>
        <v/>
      </c>
      <c r="FX78" s="47" t="str">
        <f t="shared" si="150"/>
        <v/>
      </c>
      <c r="FY78" s="47" t="str">
        <f t="shared" si="150"/>
        <v/>
      </c>
      <c r="FZ78" s="47" t="str">
        <f t="shared" si="150"/>
        <v/>
      </c>
      <c r="GA78" s="47" t="str">
        <f t="shared" si="150"/>
        <v/>
      </c>
      <c r="GB78" s="47" t="str">
        <f t="shared" si="150"/>
        <v/>
      </c>
      <c r="GC78" s="47" t="str">
        <f t="shared" si="137"/>
        <v/>
      </c>
      <c r="GD78" s="47" t="str">
        <f t="shared" si="137"/>
        <v/>
      </c>
      <c r="GE78" s="47" t="str">
        <f t="shared" si="137"/>
        <v/>
      </c>
      <c r="GF78" s="47" t="str">
        <f t="shared" si="137"/>
        <v/>
      </c>
      <c r="GG78" s="47" t="str">
        <f t="shared" si="137"/>
        <v/>
      </c>
      <c r="GH78" s="47" t="str">
        <f t="shared" si="137"/>
        <v/>
      </c>
      <c r="GI78" s="47" t="str">
        <f t="shared" si="137"/>
        <v/>
      </c>
      <c r="GJ78" s="47" t="str">
        <f t="shared" si="137"/>
        <v/>
      </c>
      <c r="GK78" s="47" t="str">
        <f t="shared" si="137"/>
        <v/>
      </c>
      <c r="GL78" s="47" t="str">
        <f t="shared" si="137"/>
        <v/>
      </c>
      <c r="GM78" s="47" t="str">
        <f t="shared" si="137"/>
        <v/>
      </c>
      <c r="GN78" s="47" t="str">
        <f t="shared" si="137"/>
        <v/>
      </c>
      <c r="GO78" s="47" t="str">
        <f t="shared" si="137"/>
        <v/>
      </c>
      <c r="GP78" s="47" t="str">
        <f t="shared" si="137"/>
        <v/>
      </c>
      <c r="GQ78" s="47" t="str">
        <f t="shared" si="137"/>
        <v/>
      </c>
      <c r="GR78" s="47" t="str">
        <f t="shared" si="137"/>
        <v/>
      </c>
      <c r="GS78" s="47" t="str">
        <f t="shared" si="138"/>
        <v/>
      </c>
      <c r="GT78" s="47" t="str">
        <f t="shared" si="138"/>
        <v/>
      </c>
      <c r="GU78" s="47" t="str">
        <f t="shared" si="138"/>
        <v/>
      </c>
      <c r="GV78" s="47" t="str">
        <f t="shared" si="138"/>
        <v/>
      </c>
      <c r="GW78" s="47" t="str">
        <f t="shared" si="138"/>
        <v/>
      </c>
      <c r="GX78" s="47" t="str">
        <f t="shared" si="138"/>
        <v/>
      </c>
      <c r="GY78" s="47" t="str">
        <f t="shared" si="138"/>
        <v/>
      </c>
      <c r="GZ78" s="47" t="str">
        <f t="shared" si="138"/>
        <v/>
      </c>
      <c r="HA78" s="47" t="str">
        <f t="shared" si="138"/>
        <v/>
      </c>
      <c r="HB78" s="47" t="str">
        <f t="shared" si="138"/>
        <v/>
      </c>
      <c r="HC78" s="47" t="str">
        <f t="shared" si="138"/>
        <v/>
      </c>
      <c r="HD78" s="47" t="str">
        <f t="shared" si="138"/>
        <v/>
      </c>
      <c r="HE78" s="47" t="str">
        <f t="shared" si="138"/>
        <v/>
      </c>
      <c r="HF78" s="47" t="str">
        <f t="shared" si="138"/>
        <v/>
      </c>
      <c r="HG78" s="47" t="str">
        <f t="shared" si="138"/>
        <v/>
      </c>
      <c r="HH78" s="47" t="str">
        <f t="shared" si="138"/>
        <v/>
      </c>
      <c r="HI78" s="47" t="str">
        <f t="shared" si="139"/>
        <v/>
      </c>
      <c r="HJ78" s="47" t="str">
        <f t="shared" si="139"/>
        <v/>
      </c>
      <c r="HK78" s="47" t="str">
        <f t="shared" si="139"/>
        <v/>
      </c>
      <c r="HL78" s="47" t="str">
        <f t="shared" si="139"/>
        <v/>
      </c>
      <c r="HM78" s="47" t="str">
        <f t="shared" si="109"/>
        <v/>
      </c>
      <c r="HN78" s="47" t="str">
        <f t="shared" si="109"/>
        <v/>
      </c>
      <c r="HO78" s="47" t="str">
        <f t="shared" si="109"/>
        <v/>
      </c>
      <c r="HP78" s="47" t="str">
        <f t="shared" si="77"/>
        <v/>
      </c>
      <c r="HQ78" s="47" t="str">
        <f t="shared" si="77"/>
        <v/>
      </c>
      <c r="HR78" s="47" t="str">
        <f t="shared" si="46"/>
        <v/>
      </c>
      <c r="HS78" s="47" t="str">
        <f t="shared" si="46"/>
        <v/>
      </c>
      <c r="HT78" s="47" t="str">
        <f t="shared" si="46"/>
        <v/>
      </c>
      <c r="HU78" s="47" t="str">
        <f t="shared" si="46"/>
        <v/>
      </c>
      <c r="HV78" s="47" t="str">
        <f t="shared" si="140"/>
        <v/>
      </c>
      <c r="HW78" s="165" t="e">
        <f t="shared" si="104"/>
        <v>#N/A</v>
      </c>
      <c r="HX78" s="165" t="e">
        <f t="shared" si="104"/>
        <v>#N/A</v>
      </c>
      <c r="HY78" s="165" t="e">
        <f t="shared" si="104"/>
        <v>#N/A</v>
      </c>
      <c r="HZ78" s="165" t="e">
        <f t="shared" si="104"/>
        <v>#N/A</v>
      </c>
      <c r="IA78" s="165" t="e">
        <f t="shared" si="136"/>
        <v>#N/A</v>
      </c>
      <c r="IB78" s="165" t="e">
        <f t="shared" si="136"/>
        <v>#N/A</v>
      </c>
      <c r="IC78" s="165" t="e">
        <f t="shared" si="136"/>
        <v>#N/A</v>
      </c>
      <c r="ID78" s="165" t="e">
        <f t="shared" si="136"/>
        <v>#N/A</v>
      </c>
      <c r="IE78" s="165" t="e">
        <f t="shared" si="136"/>
        <v>#N/A</v>
      </c>
      <c r="IF78" s="165" t="e">
        <f t="shared" si="136"/>
        <v>#N/A</v>
      </c>
      <c r="IG78" s="165" t="e">
        <f t="shared" si="136"/>
        <v>#N/A</v>
      </c>
      <c r="IH78" s="165" t="e">
        <f t="shared" si="136"/>
        <v>#N/A</v>
      </c>
      <c r="II78" s="165" t="e">
        <f t="shared" si="136"/>
        <v>#N/A</v>
      </c>
      <c r="IJ78" s="165" t="e">
        <f t="shared" si="136"/>
        <v>#N/A</v>
      </c>
      <c r="IK78" s="165" t="e">
        <f t="shared" si="136"/>
        <v>#N/A</v>
      </c>
      <c r="IL78" s="165" t="e">
        <f t="shared" si="136"/>
        <v>#N/A</v>
      </c>
      <c r="IM78" s="165" t="e">
        <f t="shared" si="136"/>
        <v>#N/A</v>
      </c>
      <c r="IN78" s="165" t="e">
        <f t="shared" si="136"/>
        <v>#N/A</v>
      </c>
      <c r="IO78" s="165" t="e">
        <f t="shared" si="136"/>
        <v>#N/A</v>
      </c>
      <c r="IP78" s="165" t="e">
        <f t="shared" si="141"/>
        <v>#N/A</v>
      </c>
      <c r="IQ78" s="165" t="e">
        <f t="shared" si="141"/>
        <v>#N/A</v>
      </c>
      <c r="IR78" s="165" t="e">
        <f t="shared" si="141"/>
        <v>#N/A</v>
      </c>
      <c r="IS78" s="165" t="e">
        <f t="shared" si="141"/>
        <v>#N/A</v>
      </c>
      <c r="IT78" s="165" t="e">
        <f t="shared" si="141"/>
        <v>#N/A</v>
      </c>
      <c r="IU78" s="165" t="e">
        <f t="shared" si="141"/>
        <v>#N/A</v>
      </c>
      <c r="IV78" s="165" t="e">
        <f t="shared" si="141"/>
        <v>#N/A</v>
      </c>
      <c r="IW78" s="165" t="e">
        <f t="shared" si="141"/>
        <v>#N/A</v>
      </c>
      <c r="IX78" s="165" t="e">
        <f t="shared" si="141"/>
        <v>#N/A</v>
      </c>
      <c r="IY78" s="165" t="e">
        <f t="shared" si="141"/>
        <v>#N/A</v>
      </c>
      <c r="IZ78" s="165" t="e">
        <f t="shared" si="141"/>
        <v>#N/A</v>
      </c>
      <c r="JA78" s="165" t="e">
        <f t="shared" si="141"/>
        <v>#N/A</v>
      </c>
      <c r="JB78" s="165" t="e">
        <f t="shared" si="141"/>
        <v>#N/A</v>
      </c>
      <c r="JC78" s="165" t="e">
        <f t="shared" si="141"/>
        <v>#N/A</v>
      </c>
      <c r="JD78" s="165" t="e">
        <f t="shared" si="141"/>
        <v>#N/A</v>
      </c>
      <c r="JE78" s="165" t="e">
        <f t="shared" si="151"/>
        <v>#N/A</v>
      </c>
      <c r="JF78" s="165" t="e">
        <f t="shared" si="151"/>
        <v>#N/A</v>
      </c>
      <c r="JG78" s="165" t="e">
        <f t="shared" si="151"/>
        <v>#N/A</v>
      </c>
      <c r="JH78" s="165" t="e">
        <f t="shared" si="151"/>
        <v>#N/A</v>
      </c>
      <c r="JI78" s="165" t="e">
        <f t="shared" si="151"/>
        <v>#N/A</v>
      </c>
      <c r="JJ78" s="165" t="e">
        <f t="shared" si="151"/>
        <v>#N/A</v>
      </c>
      <c r="JK78" s="165" t="e">
        <f t="shared" si="151"/>
        <v>#N/A</v>
      </c>
      <c r="JL78" s="165" t="e">
        <f t="shared" si="151"/>
        <v>#N/A</v>
      </c>
      <c r="JM78" s="165" t="e">
        <f t="shared" si="151"/>
        <v>#N/A</v>
      </c>
      <c r="JN78" s="165" t="e">
        <f t="shared" si="151"/>
        <v>#N/A</v>
      </c>
      <c r="JO78" s="165" t="e">
        <f t="shared" si="151"/>
        <v>#N/A</v>
      </c>
      <c r="JP78" s="165" t="e">
        <f t="shared" si="151"/>
        <v>#N/A</v>
      </c>
      <c r="JQ78" s="165" t="e">
        <f t="shared" si="151"/>
        <v>#N/A</v>
      </c>
      <c r="JR78" s="165" t="e">
        <f t="shared" si="151"/>
        <v>#N/A</v>
      </c>
      <c r="JS78" s="165" t="e">
        <f t="shared" si="151"/>
        <v>#N/A</v>
      </c>
      <c r="JT78" s="165" t="e">
        <f t="shared" si="142"/>
        <v>#N/A</v>
      </c>
      <c r="JU78" s="165" t="e">
        <f t="shared" si="142"/>
        <v>#N/A</v>
      </c>
      <c r="JV78" s="165" t="e">
        <f t="shared" si="142"/>
        <v>#N/A</v>
      </c>
      <c r="JW78" s="165" t="e">
        <f t="shared" si="142"/>
        <v>#N/A</v>
      </c>
      <c r="JX78" s="165" t="e">
        <f t="shared" si="142"/>
        <v>#N/A</v>
      </c>
      <c r="JY78" s="165" t="e">
        <f t="shared" si="142"/>
        <v>#N/A</v>
      </c>
      <c r="JZ78" s="165" t="e">
        <f t="shared" si="142"/>
        <v>#N/A</v>
      </c>
      <c r="KA78" s="165" t="e">
        <f t="shared" si="142"/>
        <v>#N/A</v>
      </c>
      <c r="KB78" s="165" t="e">
        <f t="shared" si="142"/>
        <v>#N/A</v>
      </c>
      <c r="KC78" s="165" t="e">
        <f t="shared" si="142"/>
        <v>#N/A</v>
      </c>
      <c r="KD78" s="165" t="e">
        <f t="shared" si="142"/>
        <v>#N/A</v>
      </c>
      <c r="KE78" s="165" t="e">
        <f t="shared" si="142"/>
        <v>#N/A</v>
      </c>
      <c r="KF78" s="165" t="e">
        <f t="shared" si="142"/>
        <v>#N/A</v>
      </c>
      <c r="KG78" s="165" t="e">
        <f t="shared" si="142"/>
        <v>#N/A</v>
      </c>
      <c r="KH78" s="165" t="e">
        <f t="shared" si="142"/>
        <v>#N/A</v>
      </c>
      <c r="KI78" s="165" t="e">
        <f t="shared" si="142"/>
        <v>#N/A</v>
      </c>
      <c r="KJ78" s="165" t="e">
        <f t="shared" si="152"/>
        <v>#N/A</v>
      </c>
      <c r="KK78" s="165" t="e">
        <f t="shared" si="152"/>
        <v>#N/A</v>
      </c>
      <c r="KL78" s="165" t="e">
        <f t="shared" si="152"/>
        <v>#N/A</v>
      </c>
      <c r="KM78" s="165" t="e">
        <f t="shared" si="152"/>
        <v>#N/A</v>
      </c>
      <c r="KN78" s="165" t="e">
        <f t="shared" si="152"/>
        <v>#N/A</v>
      </c>
      <c r="KO78" s="165" t="e">
        <f t="shared" si="152"/>
        <v>#N/A</v>
      </c>
      <c r="KP78" s="165" t="e">
        <f t="shared" si="152"/>
        <v>#N/A</v>
      </c>
      <c r="KQ78" s="165" t="e">
        <f t="shared" si="152"/>
        <v>#N/A</v>
      </c>
      <c r="KR78" s="165" t="e">
        <f t="shared" si="152"/>
        <v>#N/A</v>
      </c>
      <c r="KS78" s="165" t="e">
        <f t="shared" si="152"/>
        <v>#N/A</v>
      </c>
      <c r="KT78" s="165" t="e">
        <f t="shared" si="152"/>
        <v>#N/A</v>
      </c>
      <c r="KU78" s="165" t="e">
        <f t="shared" si="152"/>
        <v>#N/A</v>
      </c>
      <c r="KV78" s="165" t="e">
        <f t="shared" si="152"/>
        <v>#N/A</v>
      </c>
      <c r="KW78" s="165" t="e">
        <f t="shared" si="152"/>
        <v>#N/A</v>
      </c>
      <c r="KX78" s="165" t="e">
        <f t="shared" si="152"/>
        <v>#N/A</v>
      </c>
      <c r="KY78" s="165" t="e">
        <f t="shared" si="152"/>
        <v>#N/A</v>
      </c>
      <c r="KZ78" s="165" t="e">
        <f t="shared" si="143"/>
        <v>#N/A</v>
      </c>
      <c r="LA78" s="165" t="e">
        <f t="shared" si="143"/>
        <v>#N/A</v>
      </c>
      <c r="LB78" s="165" t="e">
        <f t="shared" si="143"/>
        <v>#N/A</v>
      </c>
      <c r="LC78" s="165" t="e">
        <f t="shared" si="143"/>
        <v>#N/A</v>
      </c>
      <c r="LD78" s="165" t="e">
        <f t="shared" si="143"/>
        <v>#N/A</v>
      </c>
      <c r="LE78" s="165" t="e">
        <f t="shared" si="143"/>
        <v>#N/A</v>
      </c>
      <c r="LF78" s="165" t="e">
        <f t="shared" si="143"/>
        <v>#N/A</v>
      </c>
      <c r="LG78" s="165" t="e">
        <f t="shared" si="143"/>
        <v>#N/A</v>
      </c>
      <c r="LH78" s="165" t="e">
        <f t="shared" si="143"/>
        <v>#N/A</v>
      </c>
      <c r="LI78" s="165" t="e">
        <f t="shared" si="143"/>
        <v>#N/A</v>
      </c>
      <c r="LJ78" s="165" t="e">
        <f t="shared" si="143"/>
        <v>#N/A</v>
      </c>
      <c r="LK78" s="165" t="e">
        <f t="shared" si="143"/>
        <v>#N/A</v>
      </c>
      <c r="LL78" s="165" t="e">
        <f t="shared" si="143"/>
        <v>#N/A</v>
      </c>
      <c r="LM78" s="165" t="e">
        <f t="shared" si="143"/>
        <v>#N/A</v>
      </c>
      <c r="LN78" s="165" t="e">
        <f t="shared" si="143"/>
        <v>#N/A</v>
      </c>
      <c r="LO78" s="165" t="e">
        <f t="shared" si="153"/>
        <v>#N/A</v>
      </c>
      <c r="LP78" s="165" t="e">
        <f t="shared" si="153"/>
        <v>#N/A</v>
      </c>
      <c r="LQ78" s="165" t="e">
        <f t="shared" si="154"/>
        <v>#N/A</v>
      </c>
      <c r="LR78" s="165" t="e">
        <f t="shared" si="154"/>
        <v>#N/A</v>
      </c>
      <c r="LS78" s="165" t="e">
        <f t="shared" si="154"/>
        <v>#N/A</v>
      </c>
      <c r="LT78" s="165" t="e">
        <f t="shared" si="154"/>
        <v>#N/A</v>
      </c>
      <c r="LU78" s="165" t="e">
        <f t="shared" si="154"/>
        <v>#N/A</v>
      </c>
      <c r="LV78" s="165" t="e">
        <f t="shared" si="154"/>
        <v>#N/A</v>
      </c>
      <c r="LW78" s="165" t="e">
        <f t="shared" si="154"/>
        <v>#N/A</v>
      </c>
      <c r="LX78" s="165" t="e">
        <f t="shared" si="154"/>
        <v>#N/A</v>
      </c>
      <c r="LY78" s="165" t="e">
        <f t="shared" si="154"/>
        <v>#N/A</v>
      </c>
      <c r="LZ78" s="165" t="e">
        <f t="shared" si="154"/>
        <v>#N/A</v>
      </c>
      <c r="MA78" s="165" t="e">
        <f t="shared" si="154"/>
        <v>#N/A</v>
      </c>
      <c r="MB78" s="165" t="e">
        <f t="shared" si="154"/>
        <v>#N/A</v>
      </c>
      <c r="MC78" s="165" t="e">
        <f t="shared" si="154"/>
        <v>#N/A</v>
      </c>
      <c r="MD78" s="165" t="e">
        <f t="shared" si="154"/>
        <v>#N/A</v>
      </c>
      <c r="ME78" s="165" t="e">
        <f t="shared" si="154"/>
        <v>#N/A</v>
      </c>
      <c r="MF78" s="165" t="e">
        <f t="shared" si="144"/>
        <v>#N/A</v>
      </c>
      <c r="MG78" s="165" t="e">
        <f t="shared" si="144"/>
        <v>#N/A</v>
      </c>
      <c r="MH78" s="165" t="e">
        <f t="shared" si="144"/>
        <v>#N/A</v>
      </c>
      <c r="MI78" s="165" t="e">
        <f t="shared" si="144"/>
        <v>#N/A</v>
      </c>
      <c r="MJ78" s="165" t="e">
        <f t="shared" si="144"/>
        <v>#N/A</v>
      </c>
      <c r="MK78" s="165" t="e">
        <f t="shared" si="144"/>
        <v>#N/A</v>
      </c>
      <c r="ML78" s="165" t="e">
        <f t="shared" si="144"/>
        <v>#N/A</v>
      </c>
      <c r="MM78" s="165" t="e">
        <f t="shared" si="144"/>
        <v>#N/A</v>
      </c>
      <c r="MN78" s="165" t="e">
        <f t="shared" si="144"/>
        <v>#N/A</v>
      </c>
      <c r="MO78" s="165" t="e">
        <f t="shared" si="144"/>
        <v>#N/A</v>
      </c>
      <c r="MP78" s="165" t="e">
        <f t="shared" si="144"/>
        <v>#N/A</v>
      </c>
      <c r="MQ78" s="165" t="e">
        <f t="shared" si="144"/>
        <v>#N/A</v>
      </c>
      <c r="MR78" s="165" t="e">
        <f t="shared" si="144"/>
        <v>#N/A</v>
      </c>
      <c r="MS78" s="165" t="e">
        <f t="shared" si="144"/>
        <v>#N/A</v>
      </c>
      <c r="MT78" s="165" t="e">
        <f t="shared" si="144"/>
        <v>#N/A</v>
      </c>
      <c r="MU78" s="165" t="e">
        <f t="shared" si="144"/>
        <v>#N/A</v>
      </c>
      <c r="MV78" s="165" t="e">
        <f t="shared" si="155"/>
        <v>#N/A</v>
      </c>
      <c r="MW78" s="165" t="e">
        <f t="shared" si="155"/>
        <v>#N/A</v>
      </c>
      <c r="MX78" s="165" t="e">
        <f t="shared" si="155"/>
        <v>#N/A</v>
      </c>
      <c r="MY78" s="165" t="e">
        <f t="shared" si="155"/>
        <v>#N/A</v>
      </c>
      <c r="MZ78" s="165" t="e">
        <f t="shared" si="155"/>
        <v>#N/A</v>
      </c>
      <c r="NA78" s="165" t="e">
        <f t="shared" si="155"/>
        <v>#N/A</v>
      </c>
      <c r="NB78" s="165" t="e">
        <f t="shared" si="155"/>
        <v>#N/A</v>
      </c>
      <c r="NC78" s="165" t="e">
        <f t="shared" si="155"/>
        <v>#N/A</v>
      </c>
      <c r="ND78" s="165" t="e">
        <f t="shared" si="155"/>
        <v>#N/A</v>
      </c>
      <c r="NE78" s="165" t="e">
        <f t="shared" si="155"/>
        <v>#N/A</v>
      </c>
      <c r="NF78" s="165" t="e">
        <f t="shared" si="155"/>
        <v>#N/A</v>
      </c>
      <c r="NG78" s="165" t="e">
        <f t="shared" si="155"/>
        <v>#N/A</v>
      </c>
      <c r="NH78" s="165" t="e">
        <f t="shared" si="155"/>
        <v>#N/A</v>
      </c>
      <c r="NI78" s="165" t="e">
        <f t="shared" si="155"/>
        <v>#N/A</v>
      </c>
      <c r="NJ78" s="165" t="e">
        <f t="shared" si="155"/>
        <v>#N/A</v>
      </c>
      <c r="NK78" s="165" t="e">
        <f t="shared" si="155"/>
        <v>#N/A</v>
      </c>
      <c r="NL78" s="165" t="e">
        <f t="shared" si="145"/>
        <v>#N/A</v>
      </c>
      <c r="NM78" s="165" t="e">
        <f t="shared" si="145"/>
        <v>#N/A</v>
      </c>
      <c r="NN78" s="165" t="e">
        <f t="shared" si="145"/>
        <v>#N/A</v>
      </c>
      <c r="NO78" s="165" t="e">
        <f t="shared" si="145"/>
        <v>#N/A</v>
      </c>
      <c r="NP78" s="165" t="e">
        <f t="shared" si="145"/>
        <v>#N/A</v>
      </c>
      <c r="NQ78" s="165" t="e">
        <f t="shared" si="145"/>
        <v>#N/A</v>
      </c>
      <c r="NR78" s="165" t="e">
        <f t="shared" si="145"/>
        <v>#N/A</v>
      </c>
      <c r="NS78" s="165" t="e">
        <f t="shared" si="145"/>
        <v>#N/A</v>
      </c>
      <c r="NT78" s="165" t="e">
        <f t="shared" si="145"/>
        <v>#N/A</v>
      </c>
      <c r="NU78" s="165" t="e">
        <f t="shared" si="145"/>
        <v>#N/A</v>
      </c>
      <c r="NV78" s="165" t="e">
        <f t="shared" si="145"/>
        <v>#N/A</v>
      </c>
      <c r="NW78" s="165" t="e">
        <f t="shared" si="145"/>
        <v>#N/A</v>
      </c>
      <c r="NX78" s="165" t="e">
        <f t="shared" si="145"/>
        <v>#N/A</v>
      </c>
      <c r="NY78" s="165" t="e">
        <f t="shared" si="145"/>
        <v>#N/A</v>
      </c>
      <c r="NZ78" s="165" t="e">
        <f t="shared" si="145"/>
        <v>#N/A</v>
      </c>
      <c r="OA78" s="165" t="e">
        <f t="shared" si="156"/>
        <v>#N/A</v>
      </c>
      <c r="OB78" s="165" t="e">
        <f t="shared" si="156"/>
        <v>#N/A</v>
      </c>
      <c r="OC78" s="165" t="e">
        <f t="shared" si="157"/>
        <v>#N/A</v>
      </c>
      <c r="OD78" s="165" t="e">
        <f t="shared" si="157"/>
        <v>#N/A</v>
      </c>
      <c r="OE78" s="165" t="e">
        <f t="shared" si="157"/>
        <v>#N/A</v>
      </c>
      <c r="OF78" s="165" t="e">
        <f t="shared" si="157"/>
        <v>#N/A</v>
      </c>
      <c r="OG78" s="165" t="e">
        <f t="shared" si="157"/>
        <v>#N/A</v>
      </c>
      <c r="OH78" s="165" t="e">
        <f t="shared" si="157"/>
        <v>#N/A</v>
      </c>
      <c r="OI78" s="165" t="e">
        <f t="shared" si="157"/>
        <v>#N/A</v>
      </c>
      <c r="OJ78" s="165" t="e">
        <f t="shared" si="157"/>
        <v>#N/A</v>
      </c>
      <c r="OK78" s="165" t="e">
        <f t="shared" si="157"/>
        <v>#N/A</v>
      </c>
      <c r="OL78" s="165" t="e">
        <f t="shared" si="157"/>
        <v>#N/A</v>
      </c>
      <c r="OM78" s="165" t="e">
        <f t="shared" si="157"/>
        <v>#N/A</v>
      </c>
      <c r="ON78" s="165" t="e">
        <f t="shared" si="157"/>
        <v>#N/A</v>
      </c>
      <c r="OO78" s="165" t="e">
        <f t="shared" si="157"/>
        <v>#N/A</v>
      </c>
      <c r="OP78" s="165" t="e">
        <f t="shared" si="157"/>
        <v>#N/A</v>
      </c>
      <c r="OQ78" s="165" t="e">
        <f t="shared" si="157"/>
        <v>#N/A</v>
      </c>
      <c r="OR78" s="165" t="e">
        <f t="shared" si="146"/>
        <v>#N/A</v>
      </c>
      <c r="OS78" s="165" t="e">
        <f t="shared" si="146"/>
        <v>#N/A</v>
      </c>
      <c r="OT78" s="165" t="e">
        <f t="shared" si="146"/>
        <v>#N/A</v>
      </c>
      <c r="OU78" s="165" t="e">
        <f t="shared" si="146"/>
        <v>#N/A</v>
      </c>
      <c r="OV78" s="165" t="e">
        <f t="shared" si="146"/>
        <v>#N/A</v>
      </c>
      <c r="OW78" s="165" t="e">
        <f t="shared" si="146"/>
        <v>#N/A</v>
      </c>
      <c r="OX78" s="165" t="e">
        <f t="shared" si="146"/>
        <v>#N/A</v>
      </c>
      <c r="OY78" s="165" t="e">
        <f t="shared" si="146"/>
        <v>#N/A</v>
      </c>
      <c r="OZ78" s="165" t="e">
        <f t="shared" si="146"/>
        <v>#N/A</v>
      </c>
      <c r="PA78" s="165" t="e">
        <f t="shared" si="146"/>
        <v>#N/A</v>
      </c>
      <c r="PB78" s="165" t="e">
        <f t="shared" si="146"/>
        <v>#N/A</v>
      </c>
      <c r="PC78" s="165" t="e">
        <f t="shared" si="146"/>
        <v>#N/A</v>
      </c>
      <c r="PD78" s="165" t="e">
        <f t="shared" si="146"/>
        <v>#N/A</v>
      </c>
      <c r="PE78" s="165" t="e">
        <f t="shared" si="146"/>
        <v>#N/A</v>
      </c>
      <c r="PF78" s="165" t="e">
        <f t="shared" si="146"/>
        <v>#N/A</v>
      </c>
      <c r="PG78" s="165" t="e">
        <f t="shared" si="146"/>
        <v>#N/A</v>
      </c>
      <c r="PH78" s="165" t="e">
        <f t="shared" si="158"/>
        <v>#N/A</v>
      </c>
      <c r="PI78" s="165" t="e">
        <f t="shared" si="158"/>
        <v>#N/A</v>
      </c>
      <c r="PJ78" s="165" t="e">
        <f t="shared" si="158"/>
        <v>#N/A</v>
      </c>
      <c r="PK78" s="165" t="e">
        <f t="shared" si="158"/>
        <v>#N/A</v>
      </c>
      <c r="PL78" s="165" t="e">
        <f t="shared" si="158"/>
        <v>#N/A</v>
      </c>
      <c r="PM78" s="165" t="e">
        <f t="shared" si="158"/>
        <v>#N/A</v>
      </c>
      <c r="PN78" s="165" t="e">
        <f t="shared" si="158"/>
        <v>#N/A</v>
      </c>
      <c r="PO78" s="165" t="e">
        <f t="shared" si="158"/>
        <v>#N/A</v>
      </c>
    </row>
    <row r="79" spans="1:431" hidden="1" x14ac:dyDescent="0.45">
      <c r="A79" s="362"/>
      <c r="B79" s="368" t="str">
        <f>IF($R79="","",ROUND(_xlfn.NORM.INV(ABS(VLOOKUP($T$1,VLookups!$A$43:$B$44,2,FALSE)-B$2),$N79,$R79),0))</f>
        <v/>
      </c>
      <c r="C79" s="374" t="str">
        <f t="shared" si="165"/>
        <v/>
      </c>
      <c r="D79" s="375" t="str">
        <f t="shared" si="166"/>
        <v/>
      </c>
      <c r="E79" s="105"/>
      <c r="F79" s="113"/>
      <c r="G79" s="118" t="str">
        <f t="shared" si="159"/>
        <v/>
      </c>
      <c r="H79" s="91"/>
      <c r="I79" s="118" t="str">
        <f t="shared" si="160"/>
        <v/>
      </c>
      <c r="J79" s="113"/>
      <c r="K79" s="106"/>
      <c r="L79" s="120" t="str">
        <f t="shared" si="147"/>
        <v/>
      </c>
      <c r="M79" s="120" t="str">
        <f t="shared" si="148"/>
        <v/>
      </c>
      <c r="N79" s="71" t="str">
        <f t="shared" si="161"/>
        <v/>
      </c>
      <c r="O79" s="23"/>
      <c r="P79" s="55"/>
      <c r="Q79" s="298"/>
      <c r="R79" s="72" t="str">
        <f>IF(AND(G79&gt;0,H79&gt;0,I79&gt;0),IF(ISBLANK(Q79),IF(ISBLANK(O79),"",(I79-G79)*VLOOKUP(O79,VLookups!$A$4:$B$13,2,FALSE)),Q79),"")</f>
        <v/>
      </c>
      <c r="S79" s="73" t="str">
        <f t="shared" si="149"/>
        <v/>
      </c>
      <c r="T79" s="91"/>
      <c r="U79" s="265" t="str">
        <f>IF(AND(T79&gt;0,H79&gt;0,NOT(R79="")),ABS(VLOOKUP($T$1,VLookups!$A$43:$B$44,2,FALSE)-_xlfn.NORM.DIST(T79,N79,R79,TRUE)),"")</f>
        <v/>
      </c>
      <c r="V79" s="90" t="str">
        <f>IF(AND($G79&gt;0,$H79&gt;0,$I79&gt;0,NOT(ISBLANK($O79))),_xlfn.NORM.INV(ABS(VLOOKUP($T$1,VLookups!$A$43:$B$44,2,FALSE)-V$3),$N79,$R79),"")</f>
        <v/>
      </c>
      <c r="W79" s="89" t="str">
        <f>IF(AND($G79&gt;0,$H79&gt;0,$I79&gt;0,NOT(ISBLANK($O79))),_xlfn.NORM.INV(ABS(VLOOKUP($T$1,VLookups!$A$43:$B$44,2,FALSE)-W$3),$N79,$R79),"")</f>
        <v/>
      </c>
      <c r="X79" s="90" t="str">
        <f>IF(AND($G79&gt;0,$H79&gt;0,$I79&gt;0,NOT(ISBLANK($O79))),_xlfn.NORM.INV(ABS(VLOOKUP($T$1,VLookups!$A$43:$B$44,2,FALSE)-X$3),$N79,$R79),"")</f>
        <v/>
      </c>
      <c r="Y79" s="89" t="str">
        <f>IF(AND($G79&gt;0,$H79&gt;0,$I79&gt;0,NOT(ISBLANK($O79))),_xlfn.NORM.INV(ABS(VLOOKUP($T$1,VLookups!$A$43:$B$44,2,FALSE)-Y$3),$N79,$R79),"")</f>
        <v/>
      </c>
      <c r="Z79" s="90" t="str">
        <f>IF(AND($G79&gt;0,$H79&gt;0,$I79&gt;0,NOT(ISBLANK($O79))),_xlfn.NORM.INV(ABS(VLOOKUP($T$1,VLookups!$A$43:$B$44,2,FALSE)-Z$3),$N79,$R79),"")</f>
        <v/>
      </c>
      <c r="AA79" s="89" t="str">
        <f>IF(AND($G79&gt;0,$H79&gt;0,$I79&gt;0,NOT(ISBLANK($O79))),_xlfn.NORM.INV(ABS(VLOOKUP($T$1,VLookups!$A$43:$B$44,2,FALSE)-AA$3),$N79,$R79),"")</f>
        <v/>
      </c>
      <c r="AB79" s="5"/>
      <c r="AC79" s="164" t="str">
        <f t="shared" si="162"/>
        <v/>
      </c>
      <c r="AD79" s="47" t="str">
        <f t="shared" si="177"/>
        <v/>
      </c>
      <c r="AE79" s="47" t="str">
        <f t="shared" si="177"/>
        <v/>
      </c>
      <c r="AF79" s="47" t="str">
        <f t="shared" si="177"/>
        <v/>
      </c>
      <c r="AG79" s="47" t="str">
        <f t="shared" si="177"/>
        <v/>
      </c>
      <c r="AH79" s="47" t="str">
        <f t="shared" si="177"/>
        <v/>
      </c>
      <c r="AI79" s="47" t="str">
        <f t="shared" si="177"/>
        <v/>
      </c>
      <c r="AJ79" s="47" t="str">
        <f t="shared" si="177"/>
        <v/>
      </c>
      <c r="AK79" s="47" t="str">
        <f t="shared" si="177"/>
        <v/>
      </c>
      <c r="AL79" s="47" t="str">
        <f t="shared" si="177"/>
        <v/>
      </c>
      <c r="AM79" s="47" t="str">
        <f t="shared" si="177"/>
        <v/>
      </c>
      <c r="AN79" s="47" t="str">
        <f t="shared" si="177"/>
        <v/>
      </c>
      <c r="AO79" s="47" t="str">
        <f t="shared" si="177"/>
        <v/>
      </c>
      <c r="AP79" s="47" t="str">
        <f t="shared" si="177"/>
        <v/>
      </c>
      <c r="AQ79" s="47" t="str">
        <f t="shared" si="177"/>
        <v/>
      </c>
      <c r="AR79" s="47" t="str">
        <f t="shared" si="177"/>
        <v/>
      </c>
      <c r="AS79" s="47" t="str">
        <f t="shared" si="177"/>
        <v/>
      </c>
      <c r="AT79" s="47" t="str">
        <f t="shared" si="171"/>
        <v/>
      </c>
      <c r="AU79" s="47" t="str">
        <f t="shared" si="171"/>
        <v/>
      </c>
      <c r="AV79" s="47" t="str">
        <f t="shared" si="171"/>
        <v/>
      </c>
      <c r="AW79" s="47" t="str">
        <f t="shared" si="171"/>
        <v/>
      </c>
      <c r="AX79" s="47" t="str">
        <f t="shared" si="171"/>
        <v/>
      </c>
      <c r="AY79" s="47" t="str">
        <f t="shared" si="171"/>
        <v/>
      </c>
      <c r="AZ79" s="47" t="str">
        <f t="shared" si="171"/>
        <v/>
      </c>
      <c r="BA79" s="47" t="str">
        <f t="shared" si="171"/>
        <v/>
      </c>
      <c r="BB79" s="47" t="str">
        <f t="shared" si="171"/>
        <v/>
      </c>
      <c r="BC79" s="47" t="str">
        <f t="shared" si="171"/>
        <v/>
      </c>
      <c r="BD79" s="47" t="str">
        <f t="shared" si="171"/>
        <v/>
      </c>
      <c r="BE79" s="47" t="str">
        <f t="shared" si="171"/>
        <v/>
      </c>
      <c r="BF79" s="47" t="str">
        <f t="shared" si="171"/>
        <v/>
      </c>
      <c r="BG79" s="47" t="str">
        <f t="shared" si="171"/>
        <v/>
      </c>
      <c r="BH79" s="47" t="str">
        <f t="shared" si="171"/>
        <v/>
      </c>
      <c r="BI79" s="47" t="str">
        <f t="shared" si="172"/>
        <v/>
      </c>
      <c r="BJ79" s="47" t="str">
        <f t="shared" si="172"/>
        <v/>
      </c>
      <c r="BK79" s="47" t="str">
        <f t="shared" si="172"/>
        <v/>
      </c>
      <c r="BL79" s="47" t="str">
        <f t="shared" si="172"/>
        <v/>
      </c>
      <c r="BM79" s="47" t="str">
        <f t="shared" si="172"/>
        <v/>
      </c>
      <c r="BN79" s="47" t="str">
        <f t="shared" si="172"/>
        <v/>
      </c>
      <c r="BO79" s="47" t="str">
        <f t="shared" si="172"/>
        <v/>
      </c>
      <c r="BP79" s="47" t="str">
        <f t="shared" si="172"/>
        <v/>
      </c>
      <c r="BQ79" s="47" t="str">
        <f t="shared" si="172"/>
        <v/>
      </c>
      <c r="BR79" s="47" t="str">
        <f t="shared" si="172"/>
        <v/>
      </c>
      <c r="BS79" s="47" t="str">
        <f t="shared" si="172"/>
        <v/>
      </c>
      <c r="BT79" s="47" t="str">
        <f t="shared" si="172"/>
        <v/>
      </c>
      <c r="BU79" s="47" t="str">
        <f t="shared" si="172"/>
        <v/>
      </c>
      <c r="BV79" s="47" t="str">
        <f t="shared" si="172"/>
        <v/>
      </c>
      <c r="BW79" s="47" t="str">
        <f t="shared" si="172"/>
        <v/>
      </c>
      <c r="BX79" s="47" t="str">
        <f t="shared" si="172"/>
        <v/>
      </c>
      <c r="BY79" s="47" t="str">
        <f t="shared" si="168"/>
        <v/>
      </c>
      <c r="BZ79" s="47" t="str">
        <f t="shared" si="168"/>
        <v/>
      </c>
      <c r="CA79" s="47" t="str">
        <f t="shared" si="168"/>
        <v/>
      </c>
      <c r="CB79" s="47" t="str">
        <f t="shared" si="168"/>
        <v/>
      </c>
      <c r="CC79" s="47" t="str">
        <f t="shared" si="168"/>
        <v/>
      </c>
      <c r="CD79" s="47" t="str">
        <f t="shared" si="168"/>
        <v/>
      </c>
      <c r="CE79" s="47" t="str">
        <f t="shared" si="168"/>
        <v/>
      </c>
      <c r="CF79" s="47" t="str">
        <f t="shared" si="168"/>
        <v/>
      </c>
      <c r="CG79" s="47" t="str">
        <f t="shared" si="168"/>
        <v/>
      </c>
      <c r="CH79" s="47" t="str">
        <f t="shared" si="168"/>
        <v/>
      </c>
      <c r="CI79" s="47" t="str">
        <f t="shared" si="168"/>
        <v/>
      </c>
      <c r="CJ79" s="47" t="str">
        <f t="shared" si="168"/>
        <v/>
      </c>
      <c r="CK79" s="47" t="str">
        <f t="shared" si="168"/>
        <v/>
      </c>
      <c r="CL79" s="47" t="str">
        <f t="shared" si="168"/>
        <v/>
      </c>
      <c r="CM79" s="47" t="str">
        <f t="shared" si="168"/>
        <v/>
      </c>
      <c r="CN79" s="47" t="str">
        <f t="shared" si="173"/>
        <v/>
      </c>
      <c r="CO79" s="47" t="str">
        <f t="shared" si="173"/>
        <v/>
      </c>
      <c r="CP79" s="47" t="str">
        <f t="shared" si="173"/>
        <v/>
      </c>
      <c r="CQ79" s="47" t="str">
        <f t="shared" si="173"/>
        <v/>
      </c>
      <c r="CR79" s="47" t="str">
        <f t="shared" si="173"/>
        <v/>
      </c>
      <c r="CS79" s="47" t="str">
        <f t="shared" si="173"/>
        <v/>
      </c>
      <c r="CT79" s="47" t="str">
        <f t="shared" si="173"/>
        <v/>
      </c>
      <c r="CU79" s="47" t="str">
        <f t="shared" si="173"/>
        <v/>
      </c>
      <c r="CV79" s="47" t="str">
        <f t="shared" si="173"/>
        <v/>
      </c>
      <c r="CW79" s="47" t="str">
        <f t="shared" si="173"/>
        <v/>
      </c>
      <c r="CX79" s="47" t="str">
        <f t="shared" si="173"/>
        <v/>
      </c>
      <c r="CY79" s="47" t="str">
        <f t="shared" si="173"/>
        <v/>
      </c>
      <c r="CZ79" s="47" t="str">
        <f t="shared" si="173"/>
        <v/>
      </c>
      <c r="DA79" s="47" t="str">
        <f t="shared" si="173"/>
        <v/>
      </c>
      <c r="DB79" s="47" t="str">
        <f t="shared" si="173"/>
        <v/>
      </c>
      <c r="DC79" s="47" t="str">
        <f t="shared" si="173"/>
        <v/>
      </c>
      <c r="DD79" s="47" t="str">
        <f t="shared" si="169"/>
        <v/>
      </c>
      <c r="DE79" s="47" t="str">
        <f t="shared" si="169"/>
        <v/>
      </c>
      <c r="DF79" s="47" t="str">
        <f t="shared" si="169"/>
        <v/>
      </c>
      <c r="DG79" s="47" t="str">
        <f t="shared" si="169"/>
        <v/>
      </c>
      <c r="DH79" s="47" t="str">
        <f t="shared" si="169"/>
        <v/>
      </c>
      <c r="DI79" s="47" t="str">
        <f t="shared" si="169"/>
        <v/>
      </c>
      <c r="DJ79" s="47" t="str">
        <f t="shared" si="169"/>
        <v/>
      </c>
      <c r="DK79" s="47" t="str">
        <f t="shared" si="169"/>
        <v/>
      </c>
      <c r="DL79" s="47" t="str">
        <f t="shared" si="169"/>
        <v/>
      </c>
      <c r="DM79" s="47" t="str">
        <f t="shared" si="169"/>
        <v/>
      </c>
      <c r="DN79" s="47" t="str">
        <f t="shared" si="169"/>
        <v/>
      </c>
      <c r="DO79" s="47" t="str">
        <f t="shared" si="169"/>
        <v/>
      </c>
      <c r="DP79" s="47" t="str">
        <f t="shared" si="169"/>
        <v/>
      </c>
      <c r="DQ79" s="47" t="str">
        <f t="shared" si="169"/>
        <v/>
      </c>
      <c r="DR79" s="47" t="str">
        <f t="shared" si="169"/>
        <v/>
      </c>
      <c r="DS79" s="47" t="str">
        <f t="shared" si="174"/>
        <v/>
      </c>
      <c r="DT79" s="47" t="str">
        <f t="shared" si="174"/>
        <v/>
      </c>
      <c r="DU79" s="47" t="str">
        <f t="shared" si="174"/>
        <v/>
      </c>
      <c r="DV79" s="47" t="str">
        <f t="shared" si="174"/>
        <v/>
      </c>
      <c r="DW79" s="47" t="str">
        <f t="shared" si="174"/>
        <v/>
      </c>
      <c r="DX79" s="47" t="str">
        <f t="shared" si="174"/>
        <v/>
      </c>
      <c r="DY79" s="47" t="str">
        <f t="shared" si="174"/>
        <v/>
      </c>
      <c r="DZ79" s="179" t="str">
        <f t="shared" si="163"/>
        <v/>
      </c>
      <c r="EA79" s="47" t="str">
        <f t="shared" si="167"/>
        <v/>
      </c>
      <c r="EB79" s="47" t="str">
        <f t="shared" si="167"/>
        <v/>
      </c>
      <c r="EC79" s="47" t="str">
        <f t="shared" si="167"/>
        <v/>
      </c>
      <c r="ED79" s="47" t="str">
        <f t="shared" si="167"/>
        <v/>
      </c>
      <c r="EE79" s="47" t="str">
        <f t="shared" si="167"/>
        <v/>
      </c>
      <c r="EF79" s="47" t="str">
        <f t="shared" si="167"/>
        <v/>
      </c>
      <c r="EG79" s="47" t="str">
        <f t="shared" si="167"/>
        <v/>
      </c>
      <c r="EH79" s="47" t="str">
        <f t="shared" si="167"/>
        <v/>
      </c>
      <c r="EI79" s="47" t="str">
        <f t="shared" si="167"/>
        <v/>
      </c>
      <c r="EJ79" s="47" t="str">
        <f t="shared" si="167"/>
        <v/>
      </c>
      <c r="EK79" s="47" t="str">
        <f t="shared" si="167"/>
        <v/>
      </c>
      <c r="EL79" s="47" t="str">
        <f t="shared" si="167"/>
        <v/>
      </c>
      <c r="EM79" s="47" t="str">
        <f t="shared" si="167"/>
        <v/>
      </c>
      <c r="EN79" s="47" t="str">
        <f t="shared" si="167"/>
        <v/>
      </c>
      <c r="EO79" s="47" t="str">
        <f t="shared" si="167"/>
        <v/>
      </c>
      <c r="EP79" s="47" t="str">
        <f t="shared" si="164"/>
        <v/>
      </c>
      <c r="EQ79" s="47" t="str">
        <f t="shared" si="164"/>
        <v/>
      </c>
      <c r="ER79" s="47" t="str">
        <f t="shared" si="164"/>
        <v/>
      </c>
      <c r="ES79" s="47" t="str">
        <f t="shared" si="164"/>
        <v/>
      </c>
      <c r="ET79" s="47" t="str">
        <f t="shared" si="175"/>
        <v/>
      </c>
      <c r="EU79" s="47" t="str">
        <f t="shared" si="175"/>
        <v/>
      </c>
      <c r="EV79" s="47" t="str">
        <f t="shared" si="175"/>
        <v/>
      </c>
      <c r="EW79" s="47" t="str">
        <f t="shared" si="175"/>
        <v/>
      </c>
      <c r="EX79" s="47" t="str">
        <f t="shared" si="175"/>
        <v/>
      </c>
      <c r="EY79" s="47" t="str">
        <f t="shared" si="175"/>
        <v/>
      </c>
      <c r="EZ79" s="47" t="str">
        <f t="shared" si="175"/>
        <v/>
      </c>
      <c r="FA79" s="47" t="str">
        <f t="shared" si="175"/>
        <v/>
      </c>
      <c r="FB79" s="47" t="str">
        <f t="shared" si="175"/>
        <v/>
      </c>
      <c r="FC79" s="47" t="str">
        <f t="shared" si="175"/>
        <v/>
      </c>
      <c r="FD79" s="47" t="str">
        <f t="shared" si="175"/>
        <v/>
      </c>
      <c r="FE79" s="47" t="str">
        <f t="shared" si="126"/>
        <v/>
      </c>
      <c r="FF79" s="47" t="str">
        <f t="shared" si="126"/>
        <v/>
      </c>
      <c r="FG79" s="47" t="str">
        <f t="shared" si="126"/>
        <v/>
      </c>
      <c r="FH79" s="47" t="str">
        <f t="shared" si="126"/>
        <v/>
      </c>
      <c r="FI79" s="47" t="str">
        <f t="shared" si="126"/>
        <v/>
      </c>
      <c r="FJ79" s="47" t="str">
        <f t="shared" si="126"/>
        <v/>
      </c>
      <c r="FK79" s="47" t="str">
        <f t="shared" si="126"/>
        <v/>
      </c>
      <c r="FL79" s="47" t="str">
        <f t="shared" si="126"/>
        <v/>
      </c>
      <c r="FM79" s="47" t="str">
        <f t="shared" si="126"/>
        <v/>
      </c>
      <c r="FN79" s="47" t="str">
        <f t="shared" si="126"/>
        <v/>
      </c>
      <c r="FO79" s="47" t="str">
        <f t="shared" si="126"/>
        <v/>
      </c>
      <c r="FP79" s="47" t="str">
        <f t="shared" si="126"/>
        <v/>
      </c>
      <c r="FQ79" s="47" t="str">
        <f t="shared" si="126"/>
        <v/>
      </c>
      <c r="FR79" s="47" t="str">
        <f t="shared" si="126"/>
        <v/>
      </c>
      <c r="FS79" s="47" t="str">
        <f t="shared" si="126"/>
        <v/>
      </c>
      <c r="FT79" s="47" t="str">
        <f t="shared" si="126"/>
        <v/>
      </c>
      <c r="FU79" s="47" t="str">
        <f t="shared" si="176"/>
        <v/>
      </c>
      <c r="FV79" s="47" t="str">
        <f t="shared" si="150"/>
        <v/>
      </c>
      <c r="FW79" s="47" t="str">
        <f t="shared" si="150"/>
        <v/>
      </c>
      <c r="FX79" s="47" t="str">
        <f t="shared" si="150"/>
        <v/>
      </c>
      <c r="FY79" s="47" t="str">
        <f t="shared" si="150"/>
        <v/>
      </c>
      <c r="FZ79" s="47" t="str">
        <f t="shared" si="150"/>
        <v/>
      </c>
      <c r="GA79" s="47" t="str">
        <f t="shared" si="150"/>
        <v/>
      </c>
      <c r="GB79" s="47" t="str">
        <f t="shared" si="150"/>
        <v/>
      </c>
      <c r="GC79" s="47" t="str">
        <f t="shared" si="137"/>
        <v/>
      </c>
      <c r="GD79" s="47" t="str">
        <f t="shared" si="137"/>
        <v/>
      </c>
      <c r="GE79" s="47" t="str">
        <f t="shared" si="137"/>
        <v/>
      </c>
      <c r="GF79" s="47" t="str">
        <f t="shared" si="137"/>
        <v/>
      </c>
      <c r="GG79" s="47" t="str">
        <f t="shared" si="137"/>
        <v/>
      </c>
      <c r="GH79" s="47" t="str">
        <f t="shared" si="137"/>
        <v/>
      </c>
      <c r="GI79" s="47" t="str">
        <f t="shared" si="137"/>
        <v/>
      </c>
      <c r="GJ79" s="47" t="str">
        <f t="shared" si="137"/>
        <v/>
      </c>
      <c r="GK79" s="47" t="str">
        <f t="shared" si="137"/>
        <v/>
      </c>
      <c r="GL79" s="47" t="str">
        <f t="shared" si="137"/>
        <v/>
      </c>
      <c r="GM79" s="47" t="str">
        <f t="shared" si="137"/>
        <v/>
      </c>
      <c r="GN79" s="47" t="str">
        <f t="shared" si="137"/>
        <v/>
      </c>
      <c r="GO79" s="47" t="str">
        <f t="shared" si="137"/>
        <v/>
      </c>
      <c r="GP79" s="47" t="str">
        <f t="shared" si="137"/>
        <v/>
      </c>
      <c r="GQ79" s="47" t="str">
        <f t="shared" si="137"/>
        <v/>
      </c>
      <c r="GR79" s="47" t="str">
        <f t="shared" si="137"/>
        <v/>
      </c>
      <c r="GS79" s="47" t="str">
        <f t="shared" si="138"/>
        <v/>
      </c>
      <c r="GT79" s="47" t="str">
        <f t="shared" si="138"/>
        <v/>
      </c>
      <c r="GU79" s="47" t="str">
        <f t="shared" si="138"/>
        <v/>
      </c>
      <c r="GV79" s="47" t="str">
        <f t="shared" si="138"/>
        <v/>
      </c>
      <c r="GW79" s="47" t="str">
        <f t="shared" si="138"/>
        <v/>
      </c>
      <c r="GX79" s="47" t="str">
        <f t="shared" si="138"/>
        <v/>
      </c>
      <c r="GY79" s="47" t="str">
        <f t="shared" si="138"/>
        <v/>
      </c>
      <c r="GZ79" s="47" t="str">
        <f t="shared" si="138"/>
        <v/>
      </c>
      <c r="HA79" s="47" t="str">
        <f t="shared" si="138"/>
        <v/>
      </c>
      <c r="HB79" s="47" t="str">
        <f t="shared" si="138"/>
        <v/>
      </c>
      <c r="HC79" s="47" t="str">
        <f t="shared" si="138"/>
        <v/>
      </c>
      <c r="HD79" s="47" t="str">
        <f t="shared" si="138"/>
        <v/>
      </c>
      <c r="HE79" s="47" t="str">
        <f t="shared" si="138"/>
        <v/>
      </c>
      <c r="HF79" s="47" t="str">
        <f t="shared" si="138"/>
        <v/>
      </c>
      <c r="HG79" s="47" t="str">
        <f t="shared" si="138"/>
        <v/>
      </c>
      <c r="HH79" s="47" t="str">
        <f t="shared" si="138"/>
        <v/>
      </c>
      <c r="HI79" s="47" t="str">
        <f t="shared" si="139"/>
        <v/>
      </c>
      <c r="HJ79" s="47" t="str">
        <f t="shared" si="139"/>
        <v/>
      </c>
      <c r="HK79" s="47" t="str">
        <f t="shared" si="139"/>
        <v/>
      </c>
      <c r="HL79" s="47" t="str">
        <f t="shared" si="139"/>
        <v/>
      </c>
      <c r="HM79" s="47" t="str">
        <f t="shared" si="109"/>
        <v/>
      </c>
      <c r="HN79" s="47" t="str">
        <f t="shared" si="109"/>
        <v/>
      </c>
      <c r="HO79" s="47" t="str">
        <f t="shared" si="109"/>
        <v/>
      </c>
      <c r="HP79" s="47" t="str">
        <f t="shared" si="77"/>
        <v/>
      </c>
      <c r="HQ79" s="47" t="str">
        <f t="shared" si="77"/>
        <v/>
      </c>
      <c r="HR79" s="47" t="str">
        <f t="shared" si="46"/>
        <v/>
      </c>
      <c r="HS79" s="47" t="str">
        <f t="shared" si="46"/>
        <v/>
      </c>
      <c r="HT79" s="47" t="str">
        <f t="shared" si="46"/>
        <v/>
      </c>
      <c r="HU79" s="47" t="str">
        <f t="shared" si="46"/>
        <v/>
      </c>
      <c r="HV79" s="47" t="str">
        <f t="shared" si="140"/>
        <v/>
      </c>
      <c r="HW79" s="165" t="e">
        <f t="shared" si="104"/>
        <v>#N/A</v>
      </c>
      <c r="HX79" s="165" t="e">
        <f t="shared" si="104"/>
        <v>#N/A</v>
      </c>
      <c r="HY79" s="165" t="e">
        <f t="shared" si="104"/>
        <v>#N/A</v>
      </c>
      <c r="HZ79" s="165" t="e">
        <f t="shared" si="104"/>
        <v>#N/A</v>
      </c>
      <c r="IA79" s="165" t="e">
        <f t="shared" si="104"/>
        <v>#N/A</v>
      </c>
      <c r="IB79" s="165" t="e">
        <f t="shared" si="104"/>
        <v>#N/A</v>
      </c>
      <c r="IC79" s="165" t="e">
        <f t="shared" si="104"/>
        <v>#N/A</v>
      </c>
      <c r="ID79" s="165" t="e">
        <f t="shared" si="104"/>
        <v>#N/A</v>
      </c>
      <c r="IE79" s="165" t="e">
        <f t="shared" si="104"/>
        <v>#N/A</v>
      </c>
      <c r="IF79" s="165" t="e">
        <f t="shared" si="104"/>
        <v>#N/A</v>
      </c>
      <c r="IG79" s="165" t="e">
        <f t="shared" si="104"/>
        <v>#N/A</v>
      </c>
      <c r="IH79" s="165" t="e">
        <f t="shared" si="104"/>
        <v>#N/A</v>
      </c>
      <c r="II79" s="165" t="e">
        <f t="shared" si="104"/>
        <v>#N/A</v>
      </c>
      <c r="IJ79" s="165" t="e">
        <f t="shared" si="104"/>
        <v>#N/A</v>
      </c>
      <c r="IK79" s="165" t="e">
        <f t="shared" si="104"/>
        <v>#N/A</v>
      </c>
      <c r="IL79" s="165" t="e">
        <f t="shared" si="104"/>
        <v>#N/A</v>
      </c>
      <c r="IM79" s="165" t="e">
        <f t="shared" ref="IA79:IP94" si="178">IF(ISNONTEXT($R79),_xlfn.NORM.DIST(AT79,$N79,$R79,FALSE),NA())</f>
        <v>#N/A</v>
      </c>
      <c r="IN79" s="165" t="e">
        <f t="shared" si="178"/>
        <v>#N/A</v>
      </c>
      <c r="IO79" s="165" t="e">
        <f t="shared" si="178"/>
        <v>#N/A</v>
      </c>
      <c r="IP79" s="165" t="e">
        <f t="shared" si="141"/>
        <v>#N/A</v>
      </c>
      <c r="IQ79" s="165" t="e">
        <f t="shared" si="141"/>
        <v>#N/A</v>
      </c>
      <c r="IR79" s="165" t="e">
        <f t="shared" si="141"/>
        <v>#N/A</v>
      </c>
      <c r="IS79" s="165" t="e">
        <f t="shared" si="141"/>
        <v>#N/A</v>
      </c>
      <c r="IT79" s="165" t="e">
        <f t="shared" si="141"/>
        <v>#N/A</v>
      </c>
      <c r="IU79" s="165" t="e">
        <f t="shared" si="141"/>
        <v>#N/A</v>
      </c>
      <c r="IV79" s="165" t="e">
        <f t="shared" si="141"/>
        <v>#N/A</v>
      </c>
      <c r="IW79" s="165" t="e">
        <f t="shared" si="141"/>
        <v>#N/A</v>
      </c>
      <c r="IX79" s="165" t="e">
        <f t="shared" si="141"/>
        <v>#N/A</v>
      </c>
      <c r="IY79" s="165" t="e">
        <f t="shared" si="141"/>
        <v>#N/A</v>
      </c>
      <c r="IZ79" s="165" t="e">
        <f t="shared" si="141"/>
        <v>#N/A</v>
      </c>
      <c r="JA79" s="165" t="e">
        <f t="shared" si="141"/>
        <v>#N/A</v>
      </c>
      <c r="JB79" s="165" t="e">
        <f t="shared" si="141"/>
        <v>#N/A</v>
      </c>
      <c r="JC79" s="165" t="e">
        <f t="shared" si="141"/>
        <v>#N/A</v>
      </c>
      <c r="JD79" s="165" t="e">
        <f t="shared" si="141"/>
        <v>#N/A</v>
      </c>
      <c r="JE79" s="165" t="e">
        <f t="shared" si="151"/>
        <v>#N/A</v>
      </c>
      <c r="JF79" s="165" t="e">
        <f t="shared" si="151"/>
        <v>#N/A</v>
      </c>
      <c r="JG79" s="165" t="e">
        <f t="shared" si="151"/>
        <v>#N/A</v>
      </c>
      <c r="JH79" s="165" t="e">
        <f t="shared" si="151"/>
        <v>#N/A</v>
      </c>
      <c r="JI79" s="165" t="e">
        <f t="shared" si="151"/>
        <v>#N/A</v>
      </c>
      <c r="JJ79" s="165" t="e">
        <f t="shared" si="151"/>
        <v>#N/A</v>
      </c>
      <c r="JK79" s="165" t="e">
        <f t="shared" si="151"/>
        <v>#N/A</v>
      </c>
      <c r="JL79" s="165" t="e">
        <f t="shared" si="151"/>
        <v>#N/A</v>
      </c>
      <c r="JM79" s="165" t="e">
        <f t="shared" si="151"/>
        <v>#N/A</v>
      </c>
      <c r="JN79" s="165" t="e">
        <f t="shared" si="151"/>
        <v>#N/A</v>
      </c>
      <c r="JO79" s="165" t="e">
        <f t="shared" si="151"/>
        <v>#N/A</v>
      </c>
      <c r="JP79" s="165" t="e">
        <f t="shared" si="151"/>
        <v>#N/A</v>
      </c>
      <c r="JQ79" s="165" t="e">
        <f t="shared" si="151"/>
        <v>#N/A</v>
      </c>
      <c r="JR79" s="165" t="e">
        <f t="shared" si="151"/>
        <v>#N/A</v>
      </c>
      <c r="JS79" s="165" t="e">
        <f t="shared" si="151"/>
        <v>#N/A</v>
      </c>
      <c r="JT79" s="165" t="e">
        <f t="shared" si="142"/>
        <v>#N/A</v>
      </c>
      <c r="JU79" s="165" t="e">
        <f t="shared" si="142"/>
        <v>#N/A</v>
      </c>
      <c r="JV79" s="165" t="e">
        <f t="shared" si="142"/>
        <v>#N/A</v>
      </c>
      <c r="JW79" s="165" t="e">
        <f t="shared" si="142"/>
        <v>#N/A</v>
      </c>
      <c r="JX79" s="165" t="e">
        <f t="shared" si="142"/>
        <v>#N/A</v>
      </c>
      <c r="JY79" s="165" t="e">
        <f t="shared" si="142"/>
        <v>#N/A</v>
      </c>
      <c r="JZ79" s="165" t="e">
        <f t="shared" si="142"/>
        <v>#N/A</v>
      </c>
      <c r="KA79" s="165" t="e">
        <f t="shared" si="142"/>
        <v>#N/A</v>
      </c>
      <c r="KB79" s="165" t="e">
        <f t="shared" si="142"/>
        <v>#N/A</v>
      </c>
      <c r="KC79" s="165" t="e">
        <f t="shared" si="142"/>
        <v>#N/A</v>
      </c>
      <c r="KD79" s="165" t="e">
        <f t="shared" si="142"/>
        <v>#N/A</v>
      </c>
      <c r="KE79" s="165" t="e">
        <f t="shared" si="142"/>
        <v>#N/A</v>
      </c>
      <c r="KF79" s="165" t="e">
        <f t="shared" si="142"/>
        <v>#N/A</v>
      </c>
      <c r="KG79" s="165" t="e">
        <f t="shared" si="142"/>
        <v>#N/A</v>
      </c>
      <c r="KH79" s="165" t="e">
        <f t="shared" si="142"/>
        <v>#N/A</v>
      </c>
      <c r="KI79" s="165" t="e">
        <f t="shared" si="142"/>
        <v>#N/A</v>
      </c>
      <c r="KJ79" s="165" t="e">
        <f t="shared" si="152"/>
        <v>#N/A</v>
      </c>
      <c r="KK79" s="165" t="e">
        <f t="shared" si="152"/>
        <v>#N/A</v>
      </c>
      <c r="KL79" s="165" t="e">
        <f t="shared" si="152"/>
        <v>#N/A</v>
      </c>
      <c r="KM79" s="165" t="e">
        <f t="shared" si="152"/>
        <v>#N/A</v>
      </c>
      <c r="KN79" s="165" t="e">
        <f t="shared" si="152"/>
        <v>#N/A</v>
      </c>
      <c r="KO79" s="165" t="e">
        <f t="shared" si="152"/>
        <v>#N/A</v>
      </c>
      <c r="KP79" s="165" t="e">
        <f t="shared" si="152"/>
        <v>#N/A</v>
      </c>
      <c r="KQ79" s="165" t="e">
        <f t="shared" si="152"/>
        <v>#N/A</v>
      </c>
      <c r="KR79" s="165" t="e">
        <f t="shared" si="152"/>
        <v>#N/A</v>
      </c>
      <c r="KS79" s="165" t="e">
        <f t="shared" si="152"/>
        <v>#N/A</v>
      </c>
      <c r="KT79" s="165" t="e">
        <f t="shared" si="152"/>
        <v>#N/A</v>
      </c>
      <c r="KU79" s="165" t="e">
        <f t="shared" si="152"/>
        <v>#N/A</v>
      </c>
      <c r="KV79" s="165" t="e">
        <f t="shared" si="152"/>
        <v>#N/A</v>
      </c>
      <c r="KW79" s="165" t="e">
        <f t="shared" si="152"/>
        <v>#N/A</v>
      </c>
      <c r="KX79" s="165" t="e">
        <f t="shared" si="152"/>
        <v>#N/A</v>
      </c>
      <c r="KY79" s="165" t="e">
        <f t="shared" si="152"/>
        <v>#N/A</v>
      </c>
      <c r="KZ79" s="165" t="e">
        <f t="shared" si="143"/>
        <v>#N/A</v>
      </c>
      <c r="LA79" s="165" t="e">
        <f t="shared" si="143"/>
        <v>#N/A</v>
      </c>
      <c r="LB79" s="165" t="e">
        <f t="shared" si="143"/>
        <v>#N/A</v>
      </c>
      <c r="LC79" s="165" t="e">
        <f t="shared" si="143"/>
        <v>#N/A</v>
      </c>
      <c r="LD79" s="165" t="e">
        <f t="shared" si="143"/>
        <v>#N/A</v>
      </c>
      <c r="LE79" s="165" t="e">
        <f t="shared" si="143"/>
        <v>#N/A</v>
      </c>
      <c r="LF79" s="165" t="e">
        <f t="shared" si="143"/>
        <v>#N/A</v>
      </c>
      <c r="LG79" s="165" t="e">
        <f t="shared" si="143"/>
        <v>#N/A</v>
      </c>
      <c r="LH79" s="165" t="e">
        <f t="shared" si="143"/>
        <v>#N/A</v>
      </c>
      <c r="LI79" s="165" t="e">
        <f t="shared" si="143"/>
        <v>#N/A</v>
      </c>
      <c r="LJ79" s="165" t="e">
        <f t="shared" si="143"/>
        <v>#N/A</v>
      </c>
      <c r="LK79" s="165" t="e">
        <f t="shared" si="143"/>
        <v>#N/A</v>
      </c>
      <c r="LL79" s="165" t="e">
        <f t="shared" si="143"/>
        <v>#N/A</v>
      </c>
      <c r="LM79" s="165" t="e">
        <f t="shared" si="143"/>
        <v>#N/A</v>
      </c>
      <c r="LN79" s="165" t="e">
        <f t="shared" si="143"/>
        <v>#N/A</v>
      </c>
      <c r="LO79" s="165" t="e">
        <f t="shared" si="153"/>
        <v>#N/A</v>
      </c>
      <c r="LP79" s="165" t="e">
        <f t="shared" si="153"/>
        <v>#N/A</v>
      </c>
      <c r="LQ79" s="165" t="e">
        <f t="shared" si="154"/>
        <v>#N/A</v>
      </c>
      <c r="LR79" s="165" t="e">
        <f t="shared" si="154"/>
        <v>#N/A</v>
      </c>
      <c r="LS79" s="165" t="e">
        <f t="shared" si="154"/>
        <v>#N/A</v>
      </c>
      <c r="LT79" s="165" t="e">
        <f t="shared" si="154"/>
        <v>#N/A</v>
      </c>
      <c r="LU79" s="165" t="e">
        <f t="shared" si="154"/>
        <v>#N/A</v>
      </c>
      <c r="LV79" s="165" t="e">
        <f t="shared" si="154"/>
        <v>#N/A</v>
      </c>
      <c r="LW79" s="165" t="e">
        <f t="shared" si="154"/>
        <v>#N/A</v>
      </c>
      <c r="LX79" s="165" t="e">
        <f t="shared" si="154"/>
        <v>#N/A</v>
      </c>
      <c r="LY79" s="165" t="e">
        <f t="shared" si="154"/>
        <v>#N/A</v>
      </c>
      <c r="LZ79" s="165" t="e">
        <f t="shared" si="154"/>
        <v>#N/A</v>
      </c>
      <c r="MA79" s="165" t="e">
        <f t="shared" si="154"/>
        <v>#N/A</v>
      </c>
      <c r="MB79" s="165" t="e">
        <f t="shared" si="154"/>
        <v>#N/A</v>
      </c>
      <c r="MC79" s="165" t="e">
        <f t="shared" si="154"/>
        <v>#N/A</v>
      </c>
      <c r="MD79" s="165" t="e">
        <f t="shared" si="154"/>
        <v>#N/A</v>
      </c>
      <c r="ME79" s="165" t="e">
        <f t="shared" si="154"/>
        <v>#N/A</v>
      </c>
      <c r="MF79" s="165" t="e">
        <f t="shared" si="144"/>
        <v>#N/A</v>
      </c>
      <c r="MG79" s="165" t="e">
        <f t="shared" si="144"/>
        <v>#N/A</v>
      </c>
      <c r="MH79" s="165" t="e">
        <f t="shared" si="144"/>
        <v>#N/A</v>
      </c>
      <c r="MI79" s="165" t="e">
        <f t="shared" si="144"/>
        <v>#N/A</v>
      </c>
      <c r="MJ79" s="165" t="e">
        <f t="shared" si="144"/>
        <v>#N/A</v>
      </c>
      <c r="MK79" s="165" t="e">
        <f t="shared" si="144"/>
        <v>#N/A</v>
      </c>
      <c r="ML79" s="165" t="e">
        <f t="shared" si="144"/>
        <v>#N/A</v>
      </c>
      <c r="MM79" s="165" t="e">
        <f t="shared" si="144"/>
        <v>#N/A</v>
      </c>
      <c r="MN79" s="165" t="e">
        <f t="shared" si="144"/>
        <v>#N/A</v>
      </c>
      <c r="MO79" s="165" t="e">
        <f t="shared" si="144"/>
        <v>#N/A</v>
      </c>
      <c r="MP79" s="165" t="e">
        <f t="shared" si="144"/>
        <v>#N/A</v>
      </c>
      <c r="MQ79" s="165" t="e">
        <f t="shared" si="144"/>
        <v>#N/A</v>
      </c>
      <c r="MR79" s="165" t="e">
        <f t="shared" si="144"/>
        <v>#N/A</v>
      </c>
      <c r="MS79" s="165" t="e">
        <f t="shared" si="144"/>
        <v>#N/A</v>
      </c>
      <c r="MT79" s="165" t="e">
        <f t="shared" si="144"/>
        <v>#N/A</v>
      </c>
      <c r="MU79" s="165" t="e">
        <f t="shared" si="144"/>
        <v>#N/A</v>
      </c>
      <c r="MV79" s="165" t="e">
        <f t="shared" si="155"/>
        <v>#N/A</v>
      </c>
      <c r="MW79" s="165" t="e">
        <f t="shared" si="155"/>
        <v>#N/A</v>
      </c>
      <c r="MX79" s="165" t="e">
        <f t="shared" si="155"/>
        <v>#N/A</v>
      </c>
      <c r="MY79" s="165" t="e">
        <f t="shared" si="155"/>
        <v>#N/A</v>
      </c>
      <c r="MZ79" s="165" t="e">
        <f t="shared" si="155"/>
        <v>#N/A</v>
      </c>
      <c r="NA79" s="165" t="e">
        <f t="shared" si="155"/>
        <v>#N/A</v>
      </c>
      <c r="NB79" s="165" t="e">
        <f t="shared" si="155"/>
        <v>#N/A</v>
      </c>
      <c r="NC79" s="165" t="e">
        <f t="shared" si="155"/>
        <v>#N/A</v>
      </c>
      <c r="ND79" s="165" t="e">
        <f t="shared" si="155"/>
        <v>#N/A</v>
      </c>
      <c r="NE79" s="165" t="e">
        <f t="shared" si="155"/>
        <v>#N/A</v>
      </c>
      <c r="NF79" s="165" t="e">
        <f t="shared" si="155"/>
        <v>#N/A</v>
      </c>
      <c r="NG79" s="165" t="e">
        <f t="shared" si="155"/>
        <v>#N/A</v>
      </c>
      <c r="NH79" s="165" t="e">
        <f t="shared" si="155"/>
        <v>#N/A</v>
      </c>
      <c r="NI79" s="165" t="e">
        <f t="shared" si="155"/>
        <v>#N/A</v>
      </c>
      <c r="NJ79" s="165" t="e">
        <f t="shared" si="155"/>
        <v>#N/A</v>
      </c>
      <c r="NK79" s="165" t="e">
        <f t="shared" si="155"/>
        <v>#N/A</v>
      </c>
      <c r="NL79" s="165" t="e">
        <f t="shared" si="145"/>
        <v>#N/A</v>
      </c>
      <c r="NM79" s="165" t="e">
        <f t="shared" si="145"/>
        <v>#N/A</v>
      </c>
      <c r="NN79" s="165" t="e">
        <f t="shared" si="145"/>
        <v>#N/A</v>
      </c>
      <c r="NO79" s="165" t="e">
        <f t="shared" si="145"/>
        <v>#N/A</v>
      </c>
      <c r="NP79" s="165" t="e">
        <f t="shared" si="145"/>
        <v>#N/A</v>
      </c>
      <c r="NQ79" s="165" t="e">
        <f t="shared" si="145"/>
        <v>#N/A</v>
      </c>
      <c r="NR79" s="165" t="e">
        <f t="shared" si="145"/>
        <v>#N/A</v>
      </c>
      <c r="NS79" s="165" t="e">
        <f t="shared" si="145"/>
        <v>#N/A</v>
      </c>
      <c r="NT79" s="165" t="e">
        <f t="shared" si="145"/>
        <v>#N/A</v>
      </c>
      <c r="NU79" s="165" t="e">
        <f t="shared" si="145"/>
        <v>#N/A</v>
      </c>
      <c r="NV79" s="165" t="e">
        <f t="shared" si="145"/>
        <v>#N/A</v>
      </c>
      <c r="NW79" s="165" t="e">
        <f t="shared" si="145"/>
        <v>#N/A</v>
      </c>
      <c r="NX79" s="165" t="e">
        <f t="shared" si="145"/>
        <v>#N/A</v>
      </c>
      <c r="NY79" s="165" t="e">
        <f t="shared" si="145"/>
        <v>#N/A</v>
      </c>
      <c r="NZ79" s="165" t="e">
        <f t="shared" si="145"/>
        <v>#N/A</v>
      </c>
      <c r="OA79" s="165" t="e">
        <f t="shared" si="156"/>
        <v>#N/A</v>
      </c>
      <c r="OB79" s="165" t="e">
        <f t="shared" si="156"/>
        <v>#N/A</v>
      </c>
      <c r="OC79" s="165" t="e">
        <f t="shared" si="157"/>
        <v>#N/A</v>
      </c>
      <c r="OD79" s="165" t="e">
        <f t="shared" si="157"/>
        <v>#N/A</v>
      </c>
      <c r="OE79" s="165" t="e">
        <f t="shared" si="157"/>
        <v>#N/A</v>
      </c>
      <c r="OF79" s="165" t="e">
        <f t="shared" si="157"/>
        <v>#N/A</v>
      </c>
      <c r="OG79" s="165" t="e">
        <f t="shared" si="157"/>
        <v>#N/A</v>
      </c>
      <c r="OH79" s="165" t="e">
        <f t="shared" si="157"/>
        <v>#N/A</v>
      </c>
      <c r="OI79" s="165" t="e">
        <f t="shared" si="157"/>
        <v>#N/A</v>
      </c>
      <c r="OJ79" s="165" t="e">
        <f t="shared" si="157"/>
        <v>#N/A</v>
      </c>
      <c r="OK79" s="165" t="e">
        <f t="shared" si="157"/>
        <v>#N/A</v>
      </c>
      <c r="OL79" s="165" t="e">
        <f t="shared" si="157"/>
        <v>#N/A</v>
      </c>
      <c r="OM79" s="165" t="e">
        <f t="shared" si="157"/>
        <v>#N/A</v>
      </c>
      <c r="ON79" s="165" t="e">
        <f t="shared" si="157"/>
        <v>#N/A</v>
      </c>
      <c r="OO79" s="165" t="e">
        <f t="shared" si="157"/>
        <v>#N/A</v>
      </c>
      <c r="OP79" s="165" t="e">
        <f t="shared" si="157"/>
        <v>#N/A</v>
      </c>
      <c r="OQ79" s="165" t="e">
        <f t="shared" si="157"/>
        <v>#N/A</v>
      </c>
      <c r="OR79" s="165" t="e">
        <f t="shared" si="146"/>
        <v>#N/A</v>
      </c>
      <c r="OS79" s="165" t="e">
        <f t="shared" si="146"/>
        <v>#N/A</v>
      </c>
      <c r="OT79" s="165" t="e">
        <f t="shared" si="146"/>
        <v>#N/A</v>
      </c>
      <c r="OU79" s="165" t="e">
        <f t="shared" si="146"/>
        <v>#N/A</v>
      </c>
      <c r="OV79" s="165" t="e">
        <f t="shared" si="146"/>
        <v>#N/A</v>
      </c>
      <c r="OW79" s="165" t="e">
        <f t="shared" si="146"/>
        <v>#N/A</v>
      </c>
      <c r="OX79" s="165" t="e">
        <f t="shared" si="146"/>
        <v>#N/A</v>
      </c>
      <c r="OY79" s="165" t="e">
        <f t="shared" si="146"/>
        <v>#N/A</v>
      </c>
      <c r="OZ79" s="165" t="e">
        <f t="shared" si="146"/>
        <v>#N/A</v>
      </c>
      <c r="PA79" s="165" t="e">
        <f t="shared" si="146"/>
        <v>#N/A</v>
      </c>
      <c r="PB79" s="165" t="e">
        <f t="shared" si="146"/>
        <v>#N/A</v>
      </c>
      <c r="PC79" s="165" t="e">
        <f t="shared" si="146"/>
        <v>#N/A</v>
      </c>
      <c r="PD79" s="165" t="e">
        <f t="shared" si="146"/>
        <v>#N/A</v>
      </c>
      <c r="PE79" s="165" t="e">
        <f t="shared" si="146"/>
        <v>#N/A</v>
      </c>
      <c r="PF79" s="165" t="e">
        <f t="shared" si="146"/>
        <v>#N/A</v>
      </c>
      <c r="PG79" s="165" t="e">
        <f t="shared" si="146"/>
        <v>#N/A</v>
      </c>
      <c r="PH79" s="165" t="e">
        <f t="shared" si="158"/>
        <v>#N/A</v>
      </c>
      <c r="PI79" s="165" t="e">
        <f t="shared" si="158"/>
        <v>#N/A</v>
      </c>
      <c r="PJ79" s="165" t="e">
        <f t="shared" si="158"/>
        <v>#N/A</v>
      </c>
      <c r="PK79" s="165" t="e">
        <f t="shared" si="158"/>
        <v>#N/A</v>
      </c>
      <c r="PL79" s="165" t="e">
        <f t="shared" si="158"/>
        <v>#N/A</v>
      </c>
      <c r="PM79" s="165" t="e">
        <f t="shared" si="158"/>
        <v>#N/A</v>
      </c>
      <c r="PN79" s="165" t="e">
        <f t="shared" si="158"/>
        <v>#N/A</v>
      </c>
      <c r="PO79" s="165" t="e">
        <f t="shared" si="158"/>
        <v>#N/A</v>
      </c>
    </row>
    <row r="80" spans="1:431" hidden="1" x14ac:dyDescent="0.45">
      <c r="A80" s="362"/>
      <c r="B80" s="368" t="str">
        <f>IF($R80="","",ROUND(_xlfn.NORM.INV(ABS(VLOOKUP($T$1,VLookups!$A$43:$B$44,2,FALSE)-B$2),$N80,$R80),0))</f>
        <v/>
      </c>
      <c r="C80" s="374" t="str">
        <f t="shared" si="165"/>
        <v/>
      </c>
      <c r="D80" s="375" t="str">
        <f t="shared" si="166"/>
        <v/>
      </c>
      <c r="E80" s="105"/>
      <c r="F80" s="113"/>
      <c r="G80" s="118" t="str">
        <f t="shared" si="159"/>
        <v/>
      </c>
      <c r="H80" s="91"/>
      <c r="I80" s="118" t="str">
        <f t="shared" si="160"/>
        <v/>
      </c>
      <c r="J80" s="113"/>
      <c r="K80" s="106"/>
      <c r="L80" s="120" t="str">
        <f t="shared" si="147"/>
        <v/>
      </c>
      <c r="M80" s="120" t="str">
        <f t="shared" si="148"/>
        <v/>
      </c>
      <c r="N80" s="71" t="str">
        <f t="shared" si="161"/>
        <v/>
      </c>
      <c r="O80" s="23"/>
      <c r="P80" s="55"/>
      <c r="Q80" s="298"/>
      <c r="R80" s="72" t="str">
        <f>IF(AND(G80&gt;0,H80&gt;0,I80&gt;0),IF(ISBLANK(Q80),IF(ISBLANK(O80),"",(I80-G80)*VLOOKUP(O80,VLookups!$A$4:$B$13,2,FALSE)),Q80),"")</f>
        <v/>
      </c>
      <c r="S80" s="73" t="str">
        <f t="shared" si="149"/>
        <v/>
      </c>
      <c r="T80" s="91"/>
      <c r="U80" s="265" t="str">
        <f>IF(AND(T80&gt;0,H80&gt;0,NOT(R80="")),ABS(VLOOKUP($T$1,VLookups!$A$43:$B$44,2,FALSE)-_xlfn.NORM.DIST(T80,N80,R80,TRUE)),"")</f>
        <v/>
      </c>
      <c r="V80" s="90" t="str">
        <f>IF(AND($G80&gt;0,$H80&gt;0,$I80&gt;0,NOT(ISBLANK($O80))),_xlfn.NORM.INV(ABS(VLOOKUP($T$1,VLookups!$A$43:$B$44,2,FALSE)-V$3),$N80,$R80),"")</f>
        <v/>
      </c>
      <c r="W80" s="89" t="str">
        <f>IF(AND($G80&gt;0,$H80&gt;0,$I80&gt;0,NOT(ISBLANK($O80))),_xlfn.NORM.INV(ABS(VLOOKUP($T$1,VLookups!$A$43:$B$44,2,FALSE)-W$3),$N80,$R80),"")</f>
        <v/>
      </c>
      <c r="X80" s="90" t="str">
        <f>IF(AND($G80&gt;0,$H80&gt;0,$I80&gt;0,NOT(ISBLANK($O80))),_xlfn.NORM.INV(ABS(VLOOKUP($T$1,VLookups!$A$43:$B$44,2,FALSE)-X$3),$N80,$R80),"")</f>
        <v/>
      </c>
      <c r="Y80" s="89" t="str">
        <f>IF(AND($G80&gt;0,$H80&gt;0,$I80&gt;0,NOT(ISBLANK($O80))),_xlfn.NORM.INV(ABS(VLOOKUP($T$1,VLookups!$A$43:$B$44,2,FALSE)-Y$3),$N80,$R80),"")</f>
        <v/>
      </c>
      <c r="Z80" s="90" t="str">
        <f>IF(AND($G80&gt;0,$H80&gt;0,$I80&gt;0,NOT(ISBLANK($O80))),_xlfn.NORM.INV(ABS(VLOOKUP($T$1,VLookups!$A$43:$B$44,2,FALSE)-Z$3),$N80,$R80),"")</f>
        <v/>
      </c>
      <c r="AA80" s="89" t="str">
        <f>IF(AND($G80&gt;0,$H80&gt;0,$I80&gt;0,NOT(ISBLANK($O80))),_xlfn.NORM.INV(ABS(VLOOKUP($T$1,VLookups!$A$43:$B$44,2,FALSE)-AA$3),$N80,$R80),"")</f>
        <v/>
      </c>
      <c r="AB80" s="5"/>
      <c r="AC80" s="164" t="str">
        <f t="shared" si="162"/>
        <v/>
      </c>
      <c r="AD80" s="47" t="str">
        <f t="shared" si="177"/>
        <v/>
      </c>
      <c r="AE80" s="47" t="str">
        <f t="shared" si="177"/>
        <v/>
      </c>
      <c r="AF80" s="47" t="str">
        <f t="shared" si="177"/>
        <v/>
      </c>
      <c r="AG80" s="47" t="str">
        <f t="shared" si="177"/>
        <v/>
      </c>
      <c r="AH80" s="47" t="str">
        <f t="shared" si="177"/>
        <v/>
      </c>
      <c r="AI80" s="47" t="str">
        <f t="shared" si="177"/>
        <v/>
      </c>
      <c r="AJ80" s="47" t="str">
        <f t="shared" si="177"/>
        <v/>
      </c>
      <c r="AK80" s="47" t="str">
        <f t="shared" si="177"/>
        <v/>
      </c>
      <c r="AL80" s="47" t="str">
        <f t="shared" si="177"/>
        <v/>
      </c>
      <c r="AM80" s="47" t="str">
        <f t="shared" si="177"/>
        <v/>
      </c>
      <c r="AN80" s="47" t="str">
        <f t="shared" si="177"/>
        <v/>
      </c>
      <c r="AO80" s="47" t="str">
        <f t="shared" si="177"/>
        <v/>
      </c>
      <c r="AP80" s="47" t="str">
        <f t="shared" si="177"/>
        <v/>
      </c>
      <c r="AQ80" s="47" t="str">
        <f t="shared" si="177"/>
        <v/>
      </c>
      <c r="AR80" s="47" t="str">
        <f t="shared" si="177"/>
        <v/>
      </c>
      <c r="AS80" s="47" t="str">
        <f t="shared" si="177"/>
        <v/>
      </c>
      <c r="AT80" s="47" t="str">
        <f t="shared" si="171"/>
        <v/>
      </c>
      <c r="AU80" s="47" t="str">
        <f t="shared" si="171"/>
        <v/>
      </c>
      <c r="AV80" s="47" t="str">
        <f t="shared" si="171"/>
        <v/>
      </c>
      <c r="AW80" s="47" t="str">
        <f t="shared" si="171"/>
        <v/>
      </c>
      <c r="AX80" s="47" t="str">
        <f t="shared" si="171"/>
        <v/>
      </c>
      <c r="AY80" s="47" t="str">
        <f t="shared" si="171"/>
        <v/>
      </c>
      <c r="AZ80" s="47" t="str">
        <f t="shared" si="171"/>
        <v/>
      </c>
      <c r="BA80" s="47" t="str">
        <f t="shared" si="171"/>
        <v/>
      </c>
      <c r="BB80" s="47" t="str">
        <f t="shared" si="171"/>
        <v/>
      </c>
      <c r="BC80" s="47" t="str">
        <f t="shared" si="171"/>
        <v/>
      </c>
      <c r="BD80" s="47" t="str">
        <f t="shared" si="171"/>
        <v/>
      </c>
      <c r="BE80" s="47" t="str">
        <f t="shared" si="171"/>
        <v/>
      </c>
      <c r="BF80" s="47" t="str">
        <f t="shared" si="171"/>
        <v/>
      </c>
      <c r="BG80" s="47" t="str">
        <f t="shared" si="171"/>
        <v/>
      </c>
      <c r="BH80" s="47" t="str">
        <f t="shared" si="171"/>
        <v/>
      </c>
      <c r="BI80" s="47" t="str">
        <f t="shared" si="172"/>
        <v/>
      </c>
      <c r="BJ80" s="47" t="str">
        <f t="shared" si="172"/>
        <v/>
      </c>
      <c r="BK80" s="47" t="str">
        <f t="shared" si="172"/>
        <v/>
      </c>
      <c r="BL80" s="47" t="str">
        <f t="shared" si="172"/>
        <v/>
      </c>
      <c r="BM80" s="47" t="str">
        <f t="shared" si="172"/>
        <v/>
      </c>
      <c r="BN80" s="47" t="str">
        <f t="shared" si="172"/>
        <v/>
      </c>
      <c r="BO80" s="47" t="str">
        <f t="shared" si="172"/>
        <v/>
      </c>
      <c r="BP80" s="47" t="str">
        <f t="shared" si="172"/>
        <v/>
      </c>
      <c r="BQ80" s="47" t="str">
        <f t="shared" si="172"/>
        <v/>
      </c>
      <c r="BR80" s="47" t="str">
        <f t="shared" si="172"/>
        <v/>
      </c>
      <c r="BS80" s="47" t="str">
        <f t="shared" si="172"/>
        <v/>
      </c>
      <c r="BT80" s="47" t="str">
        <f t="shared" si="172"/>
        <v/>
      </c>
      <c r="BU80" s="47" t="str">
        <f t="shared" si="172"/>
        <v/>
      </c>
      <c r="BV80" s="47" t="str">
        <f t="shared" si="172"/>
        <v/>
      </c>
      <c r="BW80" s="47" t="str">
        <f t="shared" si="172"/>
        <v/>
      </c>
      <c r="BX80" s="47" t="str">
        <f t="shared" si="172"/>
        <v/>
      </c>
      <c r="BY80" s="47" t="str">
        <f t="shared" si="168"/>
        <v/>
      </c>
      <c r="BZ80" s="47" t="str">
        <f t="shared" si="168"/>
        <v/>
      </c>
      <c r="CA80" s="47" t="str">
        <f t="shared" si="168"/>
        <v/>
      </c>
      <c r="CB80" s="47" t="str">
        <f t="shared" si="168"/>
        <v/>
      </c>
      <c r="CC80" s="47" t="str">
        <f t="shared" si="168"/>
        <v/>
      </c>
      <c r="CD80" s="47" t="str">
        <f t="shared" si="168"/>
        <v/>
      </c>
      <c r="CE80" s="47" t="str">
        <f t="shared" si="168"/>
        <v/>
      </c>
      <c r="CF80" s="47" t="str">
        <f t="shared" si="168"/>
        <v/>
      </c>
      <c r="CG80" s="47" t="str">
        <f t="shared" si="168"/>
        <v/>
      </c>
      <c r="CH80" s="47" t="str">
        <f t="shared" si="168"/>
        <v/>
      </c>
      <c r="CI80" s="47" t="str">
        <f t="shared" si="168"/>
        <v/>
      </c>
      <c r="CJ80" s="47" t="str">
        <f t="shared" si="168"/>
        <v/>
      </c>
      <c r="CK80" s="47" t="str">
        <f t="shared" si="168"/>
        <v/>
      </c>
      <c r="CL80" s="47" t="str">
        <f t="shared" si="168"/>
        <v/>
      </c>
      <c r="CM80" s="47" t="str">
        <f t="shared" si="168"/>
        <v/>
      </c>
      <c r="CN80" s="47" t="str">
        <f t="shared" si="173"/>
        <v/>
      </c>
      <c r="CO80" s="47" t="str">
        <f t="shared" si="173"/>
        <v/>
      </c>
      <c r="CP80" s="47" t="str">
        <f t="shared" si="173"/>
        <v/>
      </c>
      <c r="CQ80" s="47" t="str">
        <f t="shared" si="173"/>
        <v/>
      </c>
      <c r="CR80" s="47" t="str">
        <f t="shared" si="173"/>
        <v/>
      </c>
      <c r="CS80" s="47" t="str">
        <f t="shared" si="173"/>
        <v/>
      </c>
      <c r="CT80" s="47" t="str">
        <f t="shared" si="173"/>
        <v/>
      </c>
      <c r="CU80" s="47" t="str">
        <f t="shared" si="173"/>
        <v/>
      </c>
      <c r="CV80" s="47" t="str">
        <f t="shared" si="173"/>
        <v/>
      </c>
      <c r="CW80" s="47" t="str">
        <f t="shared" si="173"/>
        <v/>
      </c>
      <c r="CX80" s="47" t="str">
        <f t="shared" si="173"/>
        <v/>
      </c>
      <c r="CY80" s="47" t="str">
        <f t="shared" si="173"/>
        <v/>
      </c>
      <c r="CZ80" s="47" t="str">
        <f t="shared" si="173"/>
        <v/>
      </c>
      <c r="DA80" s="47" t="str">
        <f t="shared" si="173"/>
        <v/>
      </c>
      <c r="DB80" s="47" t="str">
        <f t="shared" si="173"/>
        <v/>
      </c>
      <c r="DC80" s="47" t="str">
        <f t="shared" si="173"/>
        <v/>
      </c>
      <c r="DD80" s="47" t="str">
        <f t="shared" si="169"/>
        <v/>
      </c>
      <c r="DE80" s="47" t="str">
        <f t="shared" si="169"/>
        <v/>
      </c>
      <c r="DF80" s="47" t="str">
        <f t="shared" si="169"/>
        <v/>
      </c>
      <c r="DG80" s="47" t="str">
        <f t="shared" si="169"/>
        <v/>
      </c>
      <c r="DH80" s="47" t="str">
        <f t="shared" si="169"/>
        <v/>
      </c>
      <c r="DI80" s="47" t="str">
        <f t="shared" si="169"/>
        <v/>
      </c>
      <c r="DJ80" s="47" t="str">
        <f t="shared" si="169"/>
        <v/>
      </c>
      <c r="DK80" s="47" t="str">
        <f t="shared" si="169"/>
        <v/>
      </c>
      <c r="DL80" s="47" t="str">
        <f t="shared" si="169"/>
        <v/>
      </c>
      <c r="DM80" s="47" t="str">
        <f t="shared" si="169"/>
        <v/>
      </c>
      <c r="DN80" s="47" t="str">
        <f t="shared" si="169"/>
        <v/>
      </c>
      <c r="DO80" s="47" t="str">
        <f t="shared" si="169"/>
        <v/>
      </c>
      <c r="DP80" s="47" t="str">
        <f t="shared" si="169"/>
        <v/>
      </c>
      <c r="DQ80" s="47" t="str">
        <f t="shared" si="169"/>
        <v/>
      </c>
      <c r="DR80" s="47" t="str">
        <f t="shared" si="169"/>
        <v/>
      </c>
      <c r="DS80" s="47" t="str">
        <f t="shared" si="174"/>
        <v/>
      </c>
      <c r="DT80" s="47" t="str">
        <f t="shared" si="174"/>
        <v/>
      </c>
      <c r="DU80" s="47" t="str">
        <f t="shared" si="174"/>
        <v/>
      </c>
      <c r="DV80" s="47" t="str">
        <f t="shared" si="174"/>
        <v/>
      </c>
      <c r="DW80" s="47" t="str">
        <f t="shared" si="174"/>
        <v/>
      </c>
      <c r="DX80" s="47" t="str">
        <f t="shared" si="174"/>
        <v/>
      </c>
      <c r="DY80" s="47" t="str">
        <f t="shared" si="174"/>
        <v/>
      </c>
      <c r="DZ80" s="179" t="str">
        <f t="shared" si="163"/>
        <v/>
      </c>
      <c r="EA80" s="47" t="str">
        <f t="shared" si="167"/>
        <v/>
      </c>
      <c r="EB80" s="47" t="str">
        <f t="shared" si="167"/>
        <v/>
      </c>
      <c r="EC80" s="47" t="str">
        <f t="shared" si="167"/>
        <v/>
      </c>
      <c r="ED80" s="47" t="str">
        <f t="shared" si="167"/>
        <v/>
      </c>
      <c r="EE80" s="47" t="str">
        <f t="shared" si="167"/>
        <v/>
      </c>
      <c r="EF80" s="47" t="str">
        <f t="shared" si="167"/>
        <v/>
      </c>
      <c r="EG80" s="47" t="str">
        <f t="shared" si="167"/>
        <v/>
      </c>
      <c r="EH80" s="47" t="str">
        <f t="shared" si="167"/>
        <v/>
      </c>
      <c r="EI80" s="47" t="str">
        <f t="shared" si="167"/>
        <v/>
      </c>
      <c r="EJ80" s="47" t="str">
        <f t="shared" si="167"/>
        <v/>
      </c>
      <c r="EK80" s="47" t="str">
        <f t="shared" si="167"/>
        <v/>
      </c>
      <c r="EL80" s="47" t="str">
        <f t="shared" si="167"/>
        <v/>
      </c>
      <c r="EM80" s="47" t="str">
        <f t="shared" si="167"/>
        <v/>
      </c>
      <c r="EN80" s="47" t="str">
        <f t="shared" si="167"/>
        <v/>
      </c>
      <c r="EO80" s="47" t="str">
        <f t="shared" si="167"/>
        <v/>
      </c>
      <c r="EP80" s="47" t="str">
        <f t="shared" si="164"/>
        <v/>
      </c>
      <c r="EQ80" s="47" t="str">
        <f t="shared" si="164"/>
        <v/>
      </c>
      <c r="ER80" s="47" t="str">
        <f t="shared" si="164"/>
        <v/>
      </c>
      <c r="ES80" s="47" t="str">
        <f t="shared" si="164"/>
        <v/>
      </c>
      <c r="ET80" s="47" t="str">
        <f t="shared" si="175"/>
        <v/>
      </c>
      <c r="EU80" s="47" t="str">
        <f t="shared" si="175"/>
        <v/>
      </c>
      <c r="EV80" s="47" t="str">
        <f t="shared" si="175"/>
        <v/>
      </c>
      <c r="EW80" s="47" t="str">
        <f t="shared" si="175"/>
        <v/>
      </c>
      <c r="EX80" s="47" t="str">
        <f t="shared" si="175"/>
        <v/>
      </c>
      <c r="EY80" s="47" t="str">
        <f t="shared" si="175"/>
        <v/>
      </c>
      <c r="EZ80" s="47" t="str">
        <f t="shared" si="175"/>
        <v/>
      </c>
      <c r="FA80" s="47" t="str">
        <f t="shared" si="175"/>
        <v/>
      </c>
      <c r="FB80" s="47" t="str">
        <f t="shared" si="175"/>
        <v/>
      </c>
      <c r="FC80" s="47" t="str">
        <f t="shared" si="175"/>
        <v/>
      </c>
      <c r="FD80" s="47" t="str">
        <f t="shared" si="175"/>
        <v/>
      </c>
      <c r="FE80" s="47" t="str">
        <f t="shared" si="126"/>
        <v/>
      </c>
      <c r="FF80" s="47" t="str">
        <f t="shared" si="126"/>
        <v/>
      </c>
      <c r="FG80" s="47" t="str">
        <f t="shared" si="126"/>
        <v/>
      </c>
      <c r="FH80" s="47" t="str">
        <f t="shared" si="126"/>
        <v/>
      </c>
      <c r="FI80" s="47" t="str">
        <f t="shared" si="126"/>
        <v/>
      </c>
      <c r="FJ80" s="47" t="str">
        <f t="shared" si="126"/>
        <v/>
      </c>
      <c r="FK80" s="47" t="str">
        <f t="shared" si="126"/>
        <v/>
      </c>
      <c r="FL80" s="47" t="str">
        <f t="shared" si="126"/>
        <v/>
      </c>
      <c r="FM80" s="47" t="str">
        <f t="shared" si="126"/>
        <v/>
      </c>
      <c r="FN80" s="47" t="str">
        <f t="shared" si="126"/>
        <v/>
      </c>
      <c r="FO80" s="47" t="str">
        <f t="shared" si="126"/>
        <v/>
      </c>
      <c r="FP80" s="47" t="str">
        <f t="shared" si="126"/>
        <v/>
      </c>
      <c r="FQ80" s="47" t="str">
        <f t="shared" si="126"/>
        <v/>
      </c>
      <c r="FR80" s="47" t="str">
        <f t="shared" si="126"/>
        <v/>
      </c>
      <c r="FS80" s="47" t="str">
        <f t="shared" si="126"/>
        <v/>
      </c>
      <c r="FT80" s="47" t="str">
        <f t="shared" si="126"/>
        <v/>
      </c>
      <c r="FU80" s="47" t="str">
        <f t="shared" si="176"/>
        <v/>
      </c>
      <c r="FV80" s="47" t="str">
        <f t="shared" si="150"/>
        <v/>
      </c>
      <c r="FW80" s="47" t="str">
        <f t="shared" si="150"/>
        <v/>
      </c>
      <c r="FX80" s="47" t="str">
        <f t="shared" si="150"/>
        <v/>
      </c>
      <c r="FY80" s="47" t="str">
        <f t="shared" si="150"/>
        <v/>
      </c>
      <c r="FZ80" s="47" t="str">
        <f t="shared" si="150"/>
        <v/>
      </c>
      <c r="GA80" s="47" t="str">
        <f t="shared" si="150"/>
        <v/>
      </c>
      <c r="GB80" s="47" t="str">
        <f t="shared" si="150"/>
        <v/>
      </c>
      <c r="GC80" s="47" t="str">
        <f t="shared" si="137"/>
        <v/>
      </c>
      <c r="GD80" s="47" t="str">
        <f t="shared" si="137"/>
        <v/>
      </c>
      <c r="GE80" s="47" t="str">
        <f t="shared" si="137"/>
        <v/>
      </c>
      <c r="GF80" s="47" t="str">
        <f t="shared" si="137"/>
        <v/>
      </c>
      <c r="GG80" s="47" t="str">
        <f t="shared" si="137"/>
        <v/>
      </c>
      <c r="GH80" s="47" t="str">
        <f t="shared" si="137"/>
        <v/>
      </c>
      <c r="GI80" s="47" t="str">
        <f t="shared" si="137"/>
        <v/>
      </c>
      <c r="GJ80" s="47" t="str">
        <f t="shared" si="137"/>
        <v/>
      </c>
      <c r="GK80" s="47" t="str">
        <f t="shared" si="137"/>
        <v/>
      </c>
      <c r="GL80" s="47" t="str">
        <f t="shared" si="137"/>
        <v/>
      </c>
      <c r="GM80" s="47" t="str">
        <f t="shared" si="137"/>
        <v/>
      </c>
      <c r="GN80" s="47" t="str">
        <f t="shared" si="137"/>
        <v/>
      </c>
      <c r="GO80" s="47" t="str">
        <f t="shared" si="137"/>
        <v/>
      </c>
      <c r="GP80" s="47" t="str">
        <f t="shared" si="137"/>
        <v/>
      </c>
      <c r="GQ80" s="47" t="str">
        <f t="shared" si="137"/>
        <v/>
      </c>
      <c r="GR80" s="47" t="str">
        <f t="shared" si="137"/>
        <v/>
      </c>
      <c r="GS80" s="47" t="str">
        <f t="shared" si="138"/>
        <v/>
      </c>
      <c r="GT80" s="47" t="str">
        <f t="shared" si="138"/>
        <v/>
      </c>
      <c r="GU80" s="47" t="str">
        <f t="shared" si="138"/>
        <v/>
      </c>
      <c r="GV80" s="47" t="str">
        <f t="shared" si="138"/>
        <v/>
      </c>
      <c r="GW80" s="47" t="str">
        <f t="shared" si="138"/>
        <v/>
      </c>
      <c r="GX80" s="47" t="str">
        <f t="shared" si="138"/>
        <v/>
      </c>
      <c r="GY80" s="47" t="str">
        <f t="shared" si="138"/>
        <v/>
      </c>
      <c r="GZ80" s="47" t="str">
        <f t="shared" si="138"/>
        <v/>
      </c>
      <c r="HA80" s="47" t="str">
        <f t="shared" si="138"/>
        <v/>
      </c>
      <c r="HB80" s="47" t="str">
        <f t="shared" si="138"/>
        <v/>
      </c>
      <c r="HC80" s="47" t="str">
        <f t="shared" si="138"/>
        <v/>
      </c>
      <c r="HD80" s="47" t="str">
        <f t="shared" si="138"/>
        <v/>
      </c>
      <c r="HE80" s="47" t="str">
        <f t="shared" si="138"/>
        <v/>
      </c>
      <c r="HF80" s="47" t="str">
        <f t="shared" si="138"/>
        <v/>
      </c>
      <c r="HG80" s="47" t="str">
        <f t="shared" si="138"/>
        <v/>
      </c>
      <c r="HH80" s="47" t="str">
        <f t="shared" si="138"/>
        <v/>
      </c>
      <c r="HI80" s="47" t="str">
        <f t="shared" si="139"/>
        <v/>
      </c>
      <c r="HJ80" s="47" t="str">
        <f t="shared" si="139"/>
        <v/>
      </c>
      <c r="HK80" s="47" t="str">
        <f t="shared" si="139"/>
        <v/>
      </c>
      <c r="HL80" s="47" t="str">
        <f t="shared" si="139"/>
        <v/>
      </c>
      <c r="HM80" s="47" t="str">
        <f t="shared" si="109"/>
        <v/>
      </c>
      <c r="HN80" s="47" t="str">
        <f t="shared" si="109"/>
        <v/>
      </c>
      <c r="HO80" s="47" t="str">
        <f t="shared" si="109"/>
        <v/>
      </c>
      <c r="HP80" s="47" t="str">
        <f t="shared" si="77"/>
        <v/>
      </c>
      <c r="HQ80" s="47" t="str">
        <f t="shared" si="77"/>
        <v/>
      </c>
      <c r="HR80" s="47" t="str">
        <f t="shared" si="46"/>
        <v/>
      </c>
      <c r="HS80" s="47" t="str">
        <f t="shared" si="46"/>
        <v/>
      </c>
      <c r="HT80" s="47" t="str">
        <f t="shared" si="46"/>
        <v/>
      </c>
      <c r="HU80" s="47" t="str">
        <f t="shared" si="46"/>
        <v/>
      </c>
      <c r="HV80" s="47" t="str">
        <f t="shared" si="140"/>
        <v/>
      </c>
      <c r="HW80" s="165" t="e">
        <f t="shared" ref="HW80:IL104" si="179">IF(ISNONTEXT($R80),_xlfn.NORM.DIST(AD80,$N80,$R80,FALSE),NA())</f>
        <v>#N/A</v>
      </c>
      <c r="HX80" s="165" t="e">
        <f t="shared" si="179"/>
        <v>#N/A</v>
      </c>
      <c r="HY80" s="165" t="e">
        <f t="shared" si="179"/>
        <v>#N/A</v>
      </c>
      <c r="HZ80" s="165" t="e">
        <f t="shared" si="179"/>
        <v>#N/A</v>
      </c>
      <c r="IA80" s="165" t="e">
        <f t="shared" si="178"/>
        <v>#N/A</v>
      </c>
      <c r="IB80" s="165" t="e">
        <f t="shared" si="178"/>
        <v>#N/A</v>
      </c>
      <c r="IC80" s="165" t="e">
        <f t="shared" si="178"/>
        <v>#N/A</v>
      </c>
      <c r="ID80" s="165" t="e">
        <f t="shared" si="178"/>
        <v>#N/A</v>
      </c>
      <c r="IE80" s="165" t="e">
        <f t="shared" si="178"/>
        <v>#N/A</v>
      </c>
      <c r="IF80" s="165" t="e">
        <f t="shared" si="178"/>
        <v>#N/A</v>
      </c>
      <c r="IG80" s="165" t="e">
        <f t="shared" si="178"/>
        <v>#N/A</v>
      </c>
      <c r="IH80" s="165" t="e">
        <f t="shared" si="178"/>
        <v>#N/A</v>
      </c>
      <c r="II80" s="165" t="e">
        <f t="shared" si="178"/>
        <v>#N/A</v>
      </c>
      <c r="IJ80" s="165" t="e">
        <f t="shared" si="178"/>
        <v>#N/A</v>
      </c>
      <c r="IK80" s="165" t="e">
        <f t="shared" si="178"/>
        <v>#N/A</v>
      </c>
      <c r="IL80" s="165" t="e">
        <f t="shared" si="178"/>
        <v>#N/A</v>
      </c>
      <c r="IM80" s="165" t="e">
        <f t="shared" si="178"/>
        <v>#N/A</v>
      </c>
      <c r="IN80" s="165" t="e">
        <f t="shared" si="178"/>
        <v>#N/A</v>
      </c>
      <c r="IO80" s="165" t="e">
        <f t="shared" si="178"/>
        <v>#N/A</v>
      </c>
      <c r="IP80" s="165" t="e">
        <f t="shared" si="141"/>
        <v>#N/A</v>
      </c>
      <c r="IQ80" s="165" t="e">
        <f t="shared" si="141"/>
        <v>#N/A</v>
      </c>
      <c r="IR80" s="165" t="e">
        <f t="shared" si="141"/>
        <v>#N/A</v>
      </c>
      <c r="IS80" s="165" t="e">
        <f t="shared" si="141"/>
        <v>#N/A</v>
      </c>
      <c r="IT80" s="165" t="e">
        <f t="shared" si="141"/>
        <v>#N/A</v>
      </c>
      <c r="IU80" s="165" t="e">
        <f t="shared" si="141"/>
        <v>#N/A</v>
      </c>
      <c r="IV80" s="165" t="e">
        <f t="shared" si="141"/>
        <v>#N/A</v>
      </c>
      <c r="IW80" s="165" t="e">
        <f t="shared" si="141"/>
        <v>#N/A</v>
      </c>
      <c r="IX80" s="165" t="e">
        <f t="shared" si="141"/>
        <v>#N/A</v>
      </c>
      <c r="IY80" s="165" t="e">
        <f t="shared" si="141"/>
        <v>#N/A</v>
      </c>
      <c r="IZ80" s="165" t="e">
        <f t="shared" si="141"/>
        <v>#N/A</v>
      </c>
      <c r="JA80" s="165" t="e">
        <f t="shared" si="141"/>
        <v>#N/A</v>
      </c>
      <c r="JB80" s="165" t="e">
        <f t="shared" si="141"/>
        <v>#N/A</v>
      </c>
      <c r="JC80" s="165" t="e">
        <f t="shared" si="141"/>
        <v>#N/A</v>
      </c>
      <c r="JD80" s="165" t="e">
        <f t="shared" si="141"/>
        <v>#N/A</v>
      </c>
      <c r="JE80" s="165" t="e">
        <f t="shared" si="151"/>
        <v>#N/A</v>
      </c>
      <c r="JF80" s="165" t="e">
        <f t="shared" si="151"/>
        <v>#N/A</v>
      </c>
      <c r="JG80" s="165" t="e">
        <f t="shared" si="151"/>
        <v>#N/A</v>
      </c>
      <c r="JH80" s="165" t="e">
        <f t="shared" si="151"/>
        <v>#N/A</v>
      </c>
      <c r="JI80" s="165" t="e">
        <f t="shared" si="151"/>
        <v>#N/A</v>
      </c>
      <c r="JJ80" s="165" t="e">
        <f t="shared" si="151"/>
        <v>#N/A</v>
      </c>
      <c r="JK80" s="165" t="e">
        <f t="shared" si="151"/>
        <v>#N/A</v>
      </c>
      <c r="JL80" s="165" t="e">
        <f t="shared" si="151"/>
        <v>#N/A</v>
      </c>
      <c r="JM80" s="165" t="e">
        <f t="shared" si="151"/>
        <v>#N/A</v>
      </c>
      <c r="JN80" s="165" t="e">
        <f t="shared" si="151"/>
        <v>#N/A</v>
      </c>
      <c r="JO80" s="165" t="e">
        <f t="shared" si="151"/>
        <v>#N/A</v>
      </c>
      <c r="JP80" s="165" t="e">
        <f t="shared" si="151"/>
        <v>#N/A</v>
      </c>
      <c r="JQ80" s="165" t="e">
        <f t="shared" si="151"/>
        <v>#N/A</v>
      </c>
      <c r="JR80" s="165" t="e">
        <f t="shared" si="151"/>
        <v>#N/A</v>
      </c>
      <c r="JS80" s="165" t="e">
        <f t="shared" si="151"/>
        <v>#N/A</v>
      </c>
      <c r="JT80" s="165" t="e">
        <f t="shared" si="142"/>
        <v>#N/A</v>
      </c>
      <c r="JU80" s="165" t="e">
        <f t="shared" si="142"/>
        <v>#N/A</v>
      </c>
      <c r="JV80" s="165" t="e">
        <f t="shared" si="142"/>
        <v>#N/A</v>
      </c>
      <c r="JW80" s="165" t="e">
        <f t="shared" si="142"/>
        <v>#N/A</v>
      </c>
      <c r="JX80" s="165" t="e">
        <f t="shared" si="142"/>
        <v>#N/A</v>
      </c>
      <c r="JY80" s="165" t="e">
        <f t="shared" si="142"/>
        <v>#N/A</v>
      </c>
      <c r="JZ80" s="165" t="e">
        <f t="shared" si="142"/>
        <v>#N/A</v>
      </c>
      <c r="KA80" s="165" t="e">
        <f t="shared" si="142"/>
        <v>#N/A</v>
      </c>
      <c r="KB80" s="165" t="e">
        <f t="shared" si="142"/>
        <v>#N/A</v>
      </c>
      <c r="KC80" s="165" t="e">
        <f t="shared" si="142"/>
        <v>#N/A</v>
      </c>
      <c r="KD80" s="165" t="e">
        <f t="shared" si="142"/>
        <v>#N/A</v>
      </c>
      <c r="KE80" s="165" t="e">
        <f t="shared" si="142"/>
        <v>#N/A</v>
      </c>
      <c r="KF80" s="165" t="e">
        <f t="shared" si="142"/>
        <v>#N/A</v>
      </c>
      <c r="KG80" s="165" t="e">
        <f t="shared" si="142"/>
        <v>#N/A</v>
      </c>
      <c r="KH80" s="165" t="e">
        <f t="shared" si="142"/>
        <v>#N/A</v>
      </c>
      <c r="KI80" s="165" t="e">
        <f t="shared" si="142"/>
        <v>#N/A</v>
      </c>
      <c r="KJ80" s="165" t="e">
        <f t="shared" si="152"/>
        <v>#N/A</v>
      </c>
      <c r="KK80" s="165" t="e">
        <f t="shared" si="152"/>
        <v>#N/A</v>
      </c>
      <c r="KL80" s="165" t="e">
        <f t="shared" si="152"/>
        <v>#N/A</v>
      </c>
      <c r="KM80" s="165" t="e">
        <f t="shared" si="152"/>
        <v>#N/A</v>
      </c>
      <c r="KN80" s="165" t="e">
        <f t="shared" si="152"/>
        <v>#N/A</v>
      </c>
      <c r="KO80" s="165" t="e">
        <f t="shared" si="152"/>
        <v>#N/A</v>
      </c>
      <c r="KP80" s="165" t="e">
        <f t="shared" si="152"/>
        <v>#N/A</v>
      </c>
      <c r="KQ80" s="165" t="e">
        <f t="shared" si="152"/>
        <v>#N/A</v>
      </c>
      <c r="KR80" s="165" t="e">
        <f t="shared" si="152"/>
        <v>#N/A</v>
      </c>
      <c r="KS80" s="165" t="e">
        <f t="shared" si="152"/>
        <v>#N/A</v>
      </c>
      <c r="KT80" s="165" t="e">
        <f t="shared" si="152"/>
        <v>#N/A</v>
      </c>
      <c r="KU80" s="165" t="e">
        <f t="shared" si="152"/>
        <v>#N/A</v>
      </c>
      <c r="KV80" s="165" t="e">
        <f t="shared" si="152"/>
        <v>#N/A</v>
      </c>
      <c r="KW80" s="165" t="e">
        <f t="shared" si="152"/>
        <v>#N/A</v>
      </c>
      <c r="KX80" s="165" t="e">
        <f t="shared" si="152"/>
        <v>#N/A</v>
      </c>
      <c r="KY80" s="165" t="e">
        <f t="shared" si="152"/>
        <v>#N/A</v>
      </c>
      <c r="KZ80" s="165" t="e">
        <f t="shared" si="143"/>
        <v>#N/A</v>
      </c>
      <c r="LA80" s="165" t="e">
        <f t="shared" si="143"/>
        <v>#N/A</v>
      </c>
      <c r="LB80" s="165" t="e">
        <f t="shared" si="143"/>
        <v>#N/A</v>
      </c>
      <c r="LC80" s="165" t="e">
        <f t="shared" si="143"/>
        <v>#N/A</v>
      </c>
      <c r="LD80" s="165" t="e">
        <f t="shared" si="143"/>
        <v>#N/A</v>
      </c>
      <c r="LE80" s="165" t="e">
        <f t="shared" si="143"/>
        <v>#N/A</v>
      </c>
      <c r="LF80" s="165" t="e">
        <f t="shared" si="143"/>
        <v>#N/A</v>
      </c>
      <c r="LG80" s="165" t="e">
        <f t="shared" si="143"/>
        <v>#N/A</v>
      </c>
      <c r="LH80" s="165" t="e">
        <f t="shared" si="143"/>
        <v>#N/A</v>
      </c>
      <c r="LI80" s="165" t="e">
        <f t="shared" si="143"/>
        <v>#N/A</v>
      </c>
      <c r="LJ80" s="165" t="e">
        <f t="shared" si="143"/>
        <v>#N/A</v>
      </c>
      <c r="LK80" s="165" t="e">
        <f t="shared" si="143"/>
        <v>#N/A</v>
      </c>
      <c r="LL80" s="165" t="e">
        <f t="shared" si="143"/>
        <v>#N/A</v>
      </c>
      <c r="LM80" s="165" t="e">
        <f t="shared" si="143"/>
        <v>#N/A</v>
      </c>
      <c r="LN80" s="165" t="e">
        <f t="shared" si="143"/>
        <v>#N/A</v>
      </c>
      <c r="LO80" s="165" t="e">
        <f t="shared" si="153"/>
        <v>#N/A</v>
      </c>
      <c r="LP80" s="165" t="e">
        <f t="shared" si="153"/>
        <v>#N/A</v>
      </c>
      <c r="LQ80" s="165" t="e">
        <f t="shared" si="154"/>
        <v>#N/A</v>
      </c>
      <c r="LR80" s="165" t="e">
        <f t="shared" si="154"/>
        <v>#N/A</v>
      </c>
      <c r="LS80" s="165" t="e">
        <f t="shared" si="154"/>
        <v>#N/A</v>
      </c>
      <c r="LT80" s="165" t="e">
        <f t="shared" si="154"/>
        <v>#N/A</v>
      </c>
      <c r="LU80" s="165" t="e">
        <f t="shared" si="154"/>
        <v>#N/A</v>
      </c>
      <c r="LV80" s="165" t="e">
        <f t="shared" si="154"/>
        <v>#N/A</v>
      </c>
      <c r="LW80" s="165" t="e">
        <f t="shared" si="154"/>
        <v>#N/A</v>
      </c>
      <c r="LX80" s="165" t="e">
        <f t="shared" si="154"/>
        <v>#N/A</v>
      </c>
      <c r="LY80" s="165" t="e">
        <f t="shared" si="154"/>
        <v>#N/A</v>
      </c>
      <c r="LZ80" s="165" t="e">
        <f t="shared" si="154"/>
        <v>#N/A</v>
      </c>
      <c r="MA80" s="165" t="e">
        <f t="shared" si="154"/>
        <v>#N/A</v>
      </c>
      <c r="MB80" s="165" t="e">
        <f t="shared" si="154"/>
        <v>#N/A</v>
      </c>
      <c r="MC80" s="165" t="e">
        <f t="shared" si="154"/>
        <v>#N/A</v>
      </c>
      <c r="MD80" s="165" t="e">
        <f t="shared" si="154"/>
        <v>#N/A</v>
      </c>
      <c r="ME80" s="165" t="e">
        <f t="shared" si="154"/>
        <v>#N/A</v>
      </c>
      <c r="MF80" s="165" t="e">
        <f t="shared" si="144"/>
        <v>#N/A</v>
      </c>
      <c r="MG80" s="165" t="e">
        <f t="shared" si="144"/>
        <v>#N/A</v>
      </c>
      <c r="MH80" s="165" t="e">
        <f t="shared" si="144"/>
        <v>#N/A</v>
      </c>
      <c r="MI80" s="165" t="e">
        <f t="shared" si="144"/>
        <v>#N/A</v>
      </c>
      <c r="MJ80" s="165" t="e">
        <f t="shared" si="144"/>
        <v>#N/A</v>
      </c>
      <c r="MK80" s="165" t="e">
        <f t="shared" si="144"/>
        <v>#N/A</v>
      </c>
      <c r="ML80" s="165" t="e">
        <f t="shared" si="144"/>
        <v>#N/A</v>
      </c>
      <c r="MM80" s="165" t="e">
        <f t="shared" si="144"/>
        <v>#N/A</v>
      </c>
      <c r="MN80" s="165" t="e">
        <f t="shared" si="144"/>
        <v>#N/A</v>
      </c>
      <c r="MO80" s="165" t="e">
        <f t="shared" si="144"/>
        <v>#N/A</v>
      </c>
      <c r="MP80" s="165" t="e">
        <f t="shared" si="144"/>
        <v>#N/A</v>
      </c>
      <c r="MQ80" s="165" t="e">
        <f t="shared" si="144"/>
        <v>#N/A</v>
      </c>
      <c r="MR80" s="165" t="e">
        <f t="shared" si="144"/>
        <v>#N/A</v>
      </c>
      <c r="MS80" s="165" t="e">
        <f t="shared" si="144"/>
        <v>#N/A</v>
      </c>
      <c r="MT80" s="165" t="e">
        <f t="shared" si="144"/>
        <v>#N/A</v>
      </c>
      <c r="MU80" s="165" t="e">
        <f t="shared" si="144"/>
        <v>#N/A</v>
      </c>
      <c r="MV80" s="165" t="e">
        <f t="shared" si="155"/>
        <v>#N/A</v>
      </c>
      <c r="MW80" s="165" t="e">
        <f t="shared" si="155"/>
        <v>#N/A</v>
      </c>
      <c r="MX80" s="165" t="e">
        <f t="shared" si="155"/>
        <v>#N/A</v>
      </c>
      <c r="MY80" s="165" t="e">
        <f t="shared" si="155"/>
        <v>#N/A</v>
      </c>
      <c r="MZ80" s="165" t="e">
        <f t="shared" si="155"/>
        <v>#N/A</v>
      </c>
      <c r="NA80" s="165" t="e">
        <f t="shared" si="155"/>
        <v>#N/A</v>
      </c>
      <c r="NB80" s="165" t="e">
        <f t="shared" si="155"/>
        <v>#N/A</v>
      </c>
      <c r="NC80" s="165" t="e">
        <f t="shared" si="155"/>
        <v>#N/A</v>
      </c>
      <c r="ND80" s="165" t="e">
        <f t="shared" si="155"/>
        <v>#N/A</v>
      </c>
      <c r="NE80" s="165" t="e">
        <f t="shared" si="155"/>
        <v>#N/A</v>
      </c>
      <c r="NF80" s="165" t="e">
        <f t="shared" si="155"/>
        <v>#N/A</v>
      </c>
      <c r="NG80" s="165" t="e">
        <f t="shared" si="155"/>
        <v>#N/A</v>
      </c>
      <c r="NH80" s="165" t="e">
        <f t="shared" si="155"/>
        <v>#N/A</v>
      </c>
      <c r="NI80" s="165" t="e">
        <f t="shared" si="155"/>
        <v>#N/A</v>
      </c>
      <c r="NJ80" s="165" t="e">
        <f t="shared" si="155"/>
        <v>#N/A</v>
      </c>
      <c r="NK80" s="165" t="e">
        <f t="shared" si="155"/>
        <v>#N/A</v>
      </c>
      <c r="NL80" s="165" t="e">
        <f t="shared" si="145"/>
        <v>#N/A</v>
      </c>
      <c r="NM80" s="165" t="e">
        <f t="shared" si="145"/>
        <v>#N/A</v>
      </c>
      <c r="NN80" s="165" t="e">
        <f t="shared" si="145"/>
        <v>#N/A</v>
      </c>
      <c r="NO80" s="165" t="e">
        <f t="shared" si="145"/>
        <v>#N/A</v>
      </c>
      <c r="NP80" s="165" t="e">
        <f t="shared" si="145"/>
        <v>#N/A</v>
      </c>
      <c r="NQ80" s="165" t="e">
        <f t="shared" si="145"/>
        <v>#N/A</v>
      </c>
      <c r="NR80" s="165" t="e">
        <f t="shared" si="145"/>
        <v>#N/A</v>
      </c>
      <c r="NS80" s="165" t="e">
        <f t="shared" si="145"/>
        <v>#N/A</v>
      </c>
      <c r="NT80" s="165" t="e">
        <f t="shared" si="145"/>
        <v>#N/A</v>
      </c>
      <c r="NU80" s="165" t="e">
        <f t="shared" si="145"/>
        <v>#N/A</v>
      </c>
      <c r="NV80" s="165" t="e">
        <f t="shared" si="145"/>
        <v>#N/A</v>
      </c>
      <c r="NW80" s="165" t="e">
        <f t="shared" si="145"/>
        <v>#N/A</v>
      </c>
      <c r="NX80" s="165" t="e">
        <f t="shared" si="145"/>
        <v>#N/A</v>
      </c>
      <c r="NY80" s="165" t="e">
        <f t="shared" si="145"/>
        <v>#N/A</v>
      </c>
      <c r="NZ80" s="165" t="e">
        <f t="shared" si="145"/>
        <v>#N/A</v>
      </c>
      <c r="OA80" s="165" t="e">
        <f t="shared" si="156"/>
        <v>#N/A</v>
      </c>
      <c r="OB80" s="165" t="e">
        <f t="shared" si="156"/>
        <v>#N/A</v>
      </c>
      <c r="OC80" s="165" t="e">
        <f t="shared" si="157"/>
        <v>#N/A</v>
      </c>
      <c r="OD80" s="165" t="e">
        <f t="shared" si="157"/>
        <v>#N/A</v>
      </c>
      <c r="OE80" s="165" t="e">
        <f t="shared" si="157"/>
        <v>#N/A</v>
      </c>
      <c r="OF80" s="165" t="e">
        <f t="shared" si="157"/>
        <v>#N/A</v>
      </c>
      <c r="OG80" s="165" t="e">
        <f t="shared" si="157"/>
        <v>#N/A</v>
      </c>
      <c r="OH80" s="165" t="e">
        <f t="shared" si="157"/>
        <v>#N/A</v>
      </c>
      <c r="OI80" s="165" t="e">
        <f t="shared" si="157"/>
        <v>#N/A</v>
      </c>
      <c r="OJ80" s="165" t="e">
        <f t="shared" si="157"/>
        <v>#N/A</v>
      </c>
      <c r="OK80" s="165" t="e">
        <f t="shared" si="157"/>
        <v>#N/A</v>
      </c>
      <c r="OL80" s="165" t="e">
        <f t="shared" si="157"/>
        <v>#N/A</v>
      </c>
      <c r="OM80" s="165" t="e">
        <f t="shared" si="157"/>
        <v>#N/A</v>
      </c>
      <c r="ON80" s="165" t="e">
        <f t="shared" si="157"/>
        <v>#N/A</v>
      </c>
      <c r="OO80" s="165" t="e">
        <f t="shared" si="157"/>
        <v>#N/A</v>
      </c>
      <c r="OP80" s="165" t="e">
        <f t="shared" si="157"/>
        <v>#N/A</v>
      </c>
      <c r="OQ80" s="165" t="e">
        <f t="shared" si="157"/>
        <v>#N/A</v>
      </c>
      <c r="OR80" s="165" t="e">
        <f t="shared" si="146"/>
        <v>#N/A</v>
      </c>
      <c r="OS80" s="165" t="e">
        <f t="shared" si="146"/>
        <v>#N/A</v>
      </c>
      <c r="OT80" s="165" t="e">
        <f t="shared" si="146"/>
        <v>#N/A</v>
      </c>
      <c r="OU80" s="165" t="e">
        <f t="shared" si="146"/>
        <v>#N/A</v>
      </c>
      <c r="OV80" s="165" t="e">
        <f t="shared" si="146"/>
        <v>#N/A</v>
      </c>
      <c r="OW80" s="165" t="e">
        <f t="shared" si="146"/>
        <v>#N/A</v>
      </c>
      <c r="OX80" s="165" t="e">
        <f t="shared" si="146"/>
        <v>#N/A</v>
      </c>
      <c r="OY80" s="165" t="e">
        <f t="shared" si="146"/>
        <v>#N/A</v>
      </c>
      <c r="OZ80" s="165" t="e">
        <f t="shared" si="146"/>
        <v>#N/A</v>
      </c>
      <c r="PA80" s="165" t="e">
        <f t="shared" si="146"/>
        <v>#N/A</v>
      </c>
      <c r="PB80" s="165" t="e">
        <f t="shared" si="146"/>
        <v>#N/A</v>
      </c>
      <c r="PC80" s="165" t="e">
        <f t="shared" si="146"/>
        <v>#N/A</v>
      </c>
      <c r="PD80" s="165" t="e">
        <f t="shared" si="146"/>
        <v>#N/A</v>
      </c>
      <c r="PE80" s="165" t="e">
        <f t="shared" si="146"/>
        <v>#N/A</v>
      </c>
      <c r="PF80" s="165" t="e">
        <f t="shared" si="146"/>
        <v>#N/A</v>
      </c>
      <c r="PG80" s="165" t="e">
        <f t="shared" si="146"/>
        <v>#N/A</v>
      </c>
      <c r="PH80" s="165" t="e">
        <f t="shared" si="158"/>
        <v>#N/A</v>
      </c>
      <c r="PI80" s="165" t="e">
        <f t="shared" si="158"/>
        <v>#N/A</v>
      </c>
      <c r="PJ80" s="165" t="e">
        <f t="shared" si="158"/>
        <v>#N/A</v>
      </c>
      <c r="PK80" s="165" t="e">
        <f t="shared" si="158"/>
        <v>#N/A</v>
      </c>
      <c r="PL80" s="165" t="e">
        <f t="shared" si="158"/>
        <v>#N/A</v>
      </c>
      <c r="PM80" s="165" t="e">
        <f t="shared" si="158"/>
        <v>#N/A</v>
      </c>
      <c r="PN80" s="165" t="e">
        <f t="shared" si="158"/>
        <v>#N/A</v>
      </c>
      <c r="PO80" s="165" t="e">
        <f t="shared" si="158"/>
        <v>#N/A</v>
      </c>
    </row>
    <row r="81" spans="1:431" hidden="1" x14ac:dyDescent="0.45">
      <c r="A81" s="362"/>
      <c r="B81" s="368" t="str">
        <f>IF($R81="","",ROUND(_xlfn.NORM.INV(ABS(VLOOKUP($T$1,VLookups!$A$43:$B$44,2,FALSE)-B$2),$N81,$R81),0))</f>
        <v/>
      </c>
      <c r="C81" s="374" t="str">
        <f t="shared" si="165"/>
        <v/>
      </c>
      <c r="D81" s="375" t="str">
        <f t="shared" si="166"/>
        <v/>
      </c>
      <c r="E81" s="105"/>
      <c r="F81" s="113"/>
      <c r="G81" s="118" t="str">
        <f t="shared" si="159"/>
        <v/>
      </c>
      <c r="H81" s="91"/>
      <c r="I81" s="118" t="str">
        <f t="shared" si="160"/>
        <v/>
      </c>
      <c r="J81" s="113"/>
      <c r="K81" s="106"/>
      <c r="L81" s="120" t="str">
        <f t="shared" si="147"/>
        <v/>
      </c>
      <c r="M81" s="120" t="str">
        <f t="shared" si="148"/>
        <v/>
      </c>
      <c r="N81" s="71" t="str">
        <f t="shared" si="161"/>
        <v/>
      </c>
      <c r="O81" s="23"/>
      <c r="P81" s="55"/>
      <c r="Q81" s="298"/>
      <c r="R81" s="72" t="str">
        <f>IF(AND(G81&gt;0,H81&gt;0,I81&gt;0),IF(ISBLANK(Q81),IF(ISBLANK(O81),"",(I81-G81)*VLOOKUP(O81,VLookups!$A$4:$B$13,2,FALSE)),Q81),"")</f>
        <v/>
      </c>
      <c r="S81" s="73" t="str">
        <f t="shared" si="149"/>
        <v/>
      </c>
      <c r="T81" s="91"/>
      <c r="U81" s="265" t="str">
        <f>IF(AND(T81&gt;0,H81&gt;0,NOT(R81="")),ABS(VLOOKUP($T$1,VLookups!$A$43:$B$44,2,FALSE)-_xlfn.NORM.DIST(T81,N81,R81,TRUE)),"")</f>
        <v/>
      </c>
      <c r="V81" s="90" t="str">
        <f>IF(AND($G81&gt;0,$H81&gt;0,$I81&gt;0,NOT(ISBLANK($O81))),_xlfn.NORM.INV(ABS(VLOOKUP($T$1,VLookups!$A$43:$B$44,2,FALSE)-V$3),$N81,$R81),"")</f>
        <v/>
      </c>
      <c r="W81" s="89" t="str">
        <f>IF(AND($G81&gt;0,$H81&gt;0,$I81&gt;0,NOT(ISBLANK($O81))),_xlfn.NORM.INV(ABS(VLOOKUP($T$1,VLookups!$A$43:$B$44,2,FALSE)-W$3),$N81,$R81),"")</f>
        <v/>
      </c>
      <c r="X81" s="90" t="str">
        <f>IF(AND($G81&gt;0,$H81&gt;0,$I81&gt;0,NOT(ISBLANK($O81))),_xlfn.NORM.INV(ABS(VLOOKUP($T$1,VLookups!$A$43:$B$44,2,FALSE)-X$3),$N81,$R81),"")</f>
        <v/>
      </c>
      <c r="Y81" s="89" t="str">
        <f>IF(AND($G81&gt;0,$H81&gt;0,$I81&gt;0,NOT(ISBLANK($O81))),_xlfn.NORM.INV(ABS(VLOOKUP($T$1,VLookups!$A$43:$B$44,2,FALSE)-Y$3),$N81,$R81),"")</f>
        <v/>
      </c>
      <c r="Z81" s="90" t="str">
        <f>IF(AND($G81&gt;0,$H81&gt;0,$I81&gt;0,NOT(ISBLANK($O81))),_xlfn.NORM.INV(ABS(VLOOKUP($T$1,VLookups!$A$43:$B$44,2,FALSE)-Z$3),$N81,$R81),"")</f>
        <v/>
      </c>
      <c r="AA81" s="89" t="str">
        <f>IF(AND($G81&gt;0,$H81&gt;0,$I81&gt;0,NOT(ISBLANK($O81))),_xlfn.NORM.INV(ABS(VLOOKUP($T$1,VLookups!$A$43:$B$44,2,FALSE)-AA$3),$N81,$R81),"")</f>
        <v/>
      </c>
      <c r="AB81" s="5"/>
      <c r="AC81" s="164" t="str">
        <f t="shared" si="162"/>
        <v/>
      </c>
      <c r="AD81" s="47" t="str">
        <f t="shared" si="177"/>
        <v/>
      </c>
      <c r="AE81" s="47" t="str">
        <f t="shared" si="177"/>
        <v/>
      </c>
      <c r="AF81" s="47" t="str">
        <f t="shared" si="177"/>
        <v/>
      </c>
      <c r="AG81" s="47" t="str">
        <f t="shared" si="177"/>
        <v/>
      </c>
      <c r="AH81" s="47" t="str">
        <f t="shared" si="177"/>
        <v/>
      </c>
      <c r="AI81" s="47" t="str">
        <f t="shared" si="177"/>
        <v/>
      </c>
      <c r="AJ81" s="47" t="str">
        <f t="shared" si="177"/>
        <v/>
      </c>
      <c r="AK81" s="47" t="str">
        <f t="shared" si="177"/>
        <v/>
      </c>
      <c r="AL81" s="47" t="str">
        <f t="shared" si="177"/>
        <v/>
      </c>
      <c r="AM81" s="47" t="str">
        <f t="shared" si="177"/>
        <v/>
      </c>
      <c r="AN81" s="47" t="str">
        <f t="shared" si="177"/>
        <v/>
      </c>
      <c r="AO81" s="47" t="str">
        <f t="shared" si="177"/>
        <v/>
      </c>
      <c r="AP81" s="47" t="str">
        <f t="shared" si="177"/>
        <v/>
      </c>
      <c r="AQ81" s="47" t="str">
        <f t="shared" si="177"/>
        <v/>
      </c>
      <c r="AR81" s="47" t="str">
        <f t="shared" si="177"/>
        <v/>
      </c>
      <c r="AS81" s="47" t="str">
        <f t="shared" si="177"/>
        <v/>
      </c>
      <c r="AT81" s="47" t="str">
        <f t="shared" si="171"/>
        <v/>
      </c>
      <c r="AU81" s="47" t="str">
        <f t="shared" si="171"/>
        <v/>
      </c>
      <c r="AV81" s="47" t="str">
        <f t="shared" si="171"/>
        <v/>
      </c>
      <c r="AW81" s="47" t="str">
        <f t="shared" si="171"/>
        <v/>
      </c>
      <c r="AX81" s="47" t="str">
        <f t="shared" si="171"/>
        <v/>
      </c>
      <c r="AY81" s="47" t="str">
        <f t="shared" si="171"/>
        <v/>
      </c>
      <c r="AZ81" s="47" t="str">
        <f t="shared" si="171"/>
        <v/>
      </c>
      <c r="BA81" s="47" t="str">
        <f t="shared" si="171"/>
        <v/>
      </c>
      <c r="BB81" s="47" t="str">
        <f t="shared" si="171"/>
        <v/>
      </c>
      <c r="BC81" s="47" t="str">
        <f t="shared" si="171"/>
        <v/>
      </c>
      <c r="BD81" s="47" t="str">
        <f t="shared" si="171"/>
        <v/>
      </c>
      <c r="BE81" s="47" t="str">
        <f t="shared" si="171"/>
        <v/>
      </c>
      <c r="BF81" s="47" t="str">
        <f t="shared" si="171"/>
        <v/>
      </c>
      <c r="BG81" s="47" t="str">
        <f t="shared" si="171"/>
        <v/>
      </c>
      <c r="BH81" s="47" t="str">
        <f t="shared" si="171"/>
        <v/>
      </c>
      <c r="BI81" s="47" t="str">
        <f t="shared" si="172"/>
        <v/>
      </c>
      <c r="BJ81" s="47" t="str">
        <f t="shared" si="172"/>
        <v/>
      </c>
      <c r="BK81" s="47" t="str">
        <f t="shared" si="172"/>
        <v/>
      </c>
      <c r="BL81" s="47" t="str">
        <f t="shared" si="172"/>
        <v/>
      </c>
      <c r="BM81" s="47" t="str">
        <f t="shared" si="172"/>
        <v/>
      </c>
      <c r="BN81" s="47" t="str">
        <f t="shared" si="172"/>
        <v/>
      </c>
      <c r="BO81" s="47" t="str">
        <f t="shared" si="172"/>
        <v/>
      </c>
      <c r="BP81" s="47" t="str">
        <f t="shared" si="172"/>
        <v/>
      </c>
      <c r="BQ81" s="47" t="str">
        <f t="shared" si="172"/>
        <v/>
      </c>
      <c r="BR81" s="47" t="str">
        <f t="shared" si="172"/>
        <v/>
      </c>
      <c r="BS81" s="47" t="str">
        <f t="shared" si="172"/>
        <v/>
      </c>
      <c r="BT81" s="47" t="str">
        <f t="shared" si="172"/>
        <v/>
      </c>
      <c r="BU81" s="47" t="str">
        <f t="shared" si="172"/>
        <v/>
      </c>
      <c r="BV81" s="47" t="str">
        <f t="shared" si="172"/>
        <v/>
      </c>
      <c r="BW81" s="47" t="str">
        <f t="shared" si="172"/>
        <v/>
      </c>
      <c r="BX81" s="47" t="str">
        <f t="shared" si="172"/>
        <v/>
      </c>
      <c r="BY81" s="47" t="str">
        <f t="shared" si="168"/>
        <v/>
      </c>
      <c r="BZ81" s="47" t="str">
        <f t="shared" si="168"/>
        <v/>
      </c>
      <c r="CA81" s="47" t="str">
        <f t="shared" si="168"/>
        <v/>
      </c>
      <c r="CB81" s="47" t="str">
        <f t="shared" si="168"/>
        <v/>
      </c>
      <c r="CC81" s="47" t="str">
        <f t="shared" si="168"/>
        <v/>
      </c>
      <c r="CD81" s="47" t="str">
        <f t="shared" si="168"/>
        <v/>
      </c>
      <c r="CE81" s="47" t="str">
        <f t="shared" si="168"/>
        <v/>
      </c>
      <c r="CF81" s="47" t="str">
        <f t="shared" si="168"/>
        <v/>
      </c>
      <c r="CG81" s="47" t="str">
        <f t="shared" si="168"/>
        <v/>
      </c>
      <c r="CH81" s="47" t="str">
        <f t="shared" si="168"/>
        <v/>
      </c>
      <c r="CI81" s="47" t="str">
        <f t="shared" si="168"/>
        <v/>
      </c>
      <c r="CJ81" s="47" t="str">
        <f t="shared" si="168"/>
        <v/>
      </c>
      <c r="CK81" s="47" t="str">
        <f t="shared" si="168"/>
        <v/>
      </c>
      <c r="CL81" s="47" t="str">
        <f t="shared" si="168"/>
        <v/>
      </c>
      <c r="CM81" s="47" t="str">
        <f t="shared" si="168"/>
        <v/>
      </c>
      <c r="CN81" s="47" t="str">
        <f t="shared" si="173"/>
        <v/>
      </c>
      <c r="CO81" s="47" t="str">
        <f t="shared" si="173"/>
        <v/>
      </c>
      <c r="CP81" s="47" t="str">
        <f t="shared" si="173"/>
        <v/>
      </c>
      <c r="CQ81" s="47" t="str">
        <f t="shared" si="173"/>
        <v/>
      </c>
      <c r="CR81" s="47" t="str">
        <f t="shared" si="173"/>
        <v/>
      </c>
      <c r="CS81" s="47" t="str">
        <f t="shared" si="173"/>
        <v/>
      </c>
      <c r="CT81" s="47" t="str">
        <f t="shared" si="173"/>
        <v/>
      </c>
      <c r="CU81" s="47" t="str">
        <f t="shared" si="173"/>
        <v/>
      </c>
      <c r="CV81" s="47" t="str">
        <f t="shared" si="173"/>
        <v/>
      </c>
      <c r="CW81" s="47" t="str">
        <f t="shared" si="173"/>
        <v/>
      </c>
      <c r="CX81" s="47" t="str">
        <f t="shared" si="173"/>
        <v/>
      </c>
      <c r="CY81" s="47" t="str">
        <f t="shared" si="173"/>
        <v/>
      </c>
      <c r="CZ81" s="47" t="str">
        <f t="shared" si="173"/>
        <v/>
      </c>
      <c r="DA81" s="47" t="str">
        <f t="shared" si="173"/>
        <v/>
      </c>
      <c r="DB81" s="47" t="str">
        <f t="shared" si="173"/>
        <v/>
      </c>
      <c r="DC81" s="47" t="str">
        <f t="shared" si="173"/>
        <v/>
      </c>
      <c r="DD81" s="47" t="str">
        <f t="shared" si="169"/>
        <v/>
      </c>
      <c r="DE81" s="47" t="str">
        <f t="shared" si="169"/>
        <v/>
      </c>
      <c r="DF81" s="47" t="str">
        <f t="shared" si="169"/>
        <v/>
      </c>
      <c r="DG81" s="47" t="str">
        <f t="shared" si="169"/>
        <v/>
      </c>
      <c r="DH81" s="47" t="str">
        <f t="shared" si="169"/>
        <v/>
      </c>
      <c r="DI81" s="47" t="str">
        <f t="shared" si="169"/>
        <v/>
      </c>
      <c r="DJ81" s="47" t="str">
        <f t="shared" si="169"/>
        <v/>
      </c>
      <c r="DK81" s="47" t="str">
        <f t="shared" si="169"/>
        <v/>
      </c>
      <c r="DL81" s="47" t="str">
        <f t="shared" si="169"/>
        <v/>
      </c>
      <c r="DM81" s="47" t="str">
        <f t="shared" si="169"/>
        <v/>
      </c>
      <c r="DN81" s="47" t="str">
        <f t="shared" si="169"/>
        <v/>
      </c>
      <c r="DO81" s="47" t="str">
        <f t="shared" si="169"/>
        <v/>
      </c>
      <c r="DP81" s="47" t="str">
        <f t="shared" si="169"/>
        <v/>
      </c>
      <c r="DQ81" s="47" t="str">
        <f t="shared" si="169"/>
        <v/>
      </c>
      <c r="DR81" s="47" t="str">
        <f t="shared" si="169"/>
        <v/>
      </c>
      <c r="DS81" s="47" t="str">
        <f t="shared" si="174"/>
        <v/>
      </c>
      <c r="DT81" s="47" t="str">
        <f t="shared" si="174"/>
        <v/>
      </c>
      <c r="DU81" s="47" t="str">
        <f t="shared" si="174"/>
        <v/>
      </c>
      <c r="DV81" s="47" t="str">
        <f t="shared" si="174"/>
        <v/>
      </c>
      <c r="DW81" s="47" t="str">
        <f t="shared" si="174"/>
        <v/>
      </c>
      <c r="DX81" s="47" t="str">
        <f t="shared" si="174"/>
        <v/>
      </c>
      <c r="DY81" s="47" t="str">
        <f t="shared" si="174"/>
        <v/>
      </c>
      <c r="DZ81" s="179" t="str">
        <f t="shared" si="163"/>
        <v/>
      </c>
      <c r="EA81" s="47" t="str">
        <f t="shared" si="167"/>
        <v/>
      </c>
      <c r="EB81" s="47" t="str">
        <f t="shared" si="167"/>
        <v/>
      </c>
      <c r="EC81" s="47" t="str">
        <f t="shared" si="167"/>
        <v/>
      </c>
      <c r="ED81" s="47" t="str">
        <f t="shared" si="167"/>
        <v/>
      </c>
      <c r="EE81" s="47" t="str">
        <f t="shared" si="167"/>
        <v/>
      </c>
      <c r="EF81" s="47" t="str">
        <f t="shared" si="167"/>
        <v/>
      </c>
      <c r="EG81" s="47" t="str">
        <f t="shared" si="167"/>
        <v/>
      </c>
      <c r="EH81" s="47" t="str">
        <f t="shared" si="167"/>
        <v/>
      </c>
      <c r="EI81" s="47" t="str">
        <f t="shared" si="167"/>
        <v/>
      </c>
      <c r="EJ81" s="47" t="str">
        <f t="shared" si="167"/>
        <v/>
      </c>
      <c r="EK81" s="47" t="str">
        <f t="shared" si="167"/>
        <v/>
      </c>
      <c r="EL81" s="47" t="str">
        <f t="shared" si="167"/>
        <v/>
      </c>
      <c r="EM81" s="47" t="str">
        <f t="shared" si="167"/>
        <v/>
      </c>
      <c r="EN81" s="47" t="str">
        <f t="shared" si="167"/>
        <v/>
      </c>
      <c r="EO81" s="47" t="str">
        <f t="shared" si="167"/>
        <v/>
      </c>
      <c r="EP81" s="47" t="str">
        <f t="shared" si="164"/>
        <v/>
      </c>
      <c r="EQ81" s="47" t="str">
        <f t="shared" si="164"/>
        <v/>
      </c>
      <c r="ER81" s="47" t="str">
        <f t="shared" si="164"/>
        <v/>
      </c>
      <c r="ES81" s="47" t="str">
        <f t="shared" si="164"/>
        <v/>
      </c>
      <c r="ET81" s="47" t="str">
        <f t="shared" si="175"/>
        <v/>
      </c>
      <c r="EU81" s="47" t="str">
        <f t="shared" si="175"/>
        <v/>
      </c>
      <c r="EV81" s="47" t="str">
        <f t="shared" si="175"/>
        <v/>
      </c>
      <c r="EW81" s="47" t="str">
        <f t="shared" si="175"/>
        <v/>
      </c>
      <c r="EX81" s="47" t="str">
        <f t="shared" si="175"/>
        <v/>
      </c>
      <c r="EY81" s="47" t="str">
        <f t="shared" si="175"/>
        <v/>
      </c>
      <c r="EZ81" s="47" t="str">
        <f t="shared" si="175"/>
        <v/>
      </c>
      <c r="FA81" s="47" t="str">
        <f t="shared" si="175"/>
        <v/>
      </c>
      <c r="FB81" s="47" t="str">
        <f t="shared" si="175"/>
        <v/>
      </c>
      <c r="FC81" s="47" t="str">
        <f t="shared" si="175"/>
        <v/>
      </c>
      <c r="FD81" s="47" t="str">
        <f t="shared" si="175"/>
        <v/>
      </c>
      <c r="FE81" s="47" t="str">
        <f t="shared" si="126"/>
        <v/>
      </c>
      <c r="FF81" s="47" t="str">
        <f t="shared" si="126"/>
        <v/>
      </c>
      <c r="FG81" s="47" t="str">
        <f t="shared" si="126"/>
        <v/>
      </c>
      <c r="FH81" s="47" t="str">
        <f t="shared" si="126"/>
        <v/>
      </c>
      <c r="FI81" s="47" t="str">
        <f t="shared" si="126"/>
        <v/>
      </c>
      <c r="FJ81" s="47" t="str">
        <f t="shared" si="126"/>
        <v/>
      </c>
      <c r="FK81" s="47" t="str">
        <f t="shared" si="126"/>
        <v/>
      </c>
      <c r="FL81" s="47" t="str">
        <f t="shared" si="126"/>
        <v/>
      </c>
      <c r="FM81" s="47" t="str">
        <f t="shared" si="126"/>
        <v/>
      </c>
      <c r="FN81" s="47" t="str">
        <f t="shared" si="126"/>
        <v/>
      </c>
      <c r="FO81" s="47" t="str">
        <f t="shared" si="126"/>
        <v/>
      </c>
      <c r="FP81" s="47" t="str">
        <f t="shared" si="126"/>
        <v/>
      </c>
      <c r="FQ81" s="47" t="str">
        <f t="shared" si="126"/>
        <v/>
      </c>
      <c r="FR81" s="47" t="str">
        <f t="shared" si="126"/>
        <v/>
      </c>
      <c r="FS81" s="47" t="str">
        <f t="shared" si="126"/>
        <v/>
      </c>
      <c r="FT81" s="47" t="str">
        <f t="shared" si="126"/>
        <v/>
      </c>
      <c r="FU81" s="47" t="str">
        <f t="shared" si="176"/>
        <v/>
      </c>
      <c r="FV81" s="47" t="str">
        <f t="shared" si="150"/>
        <v/>
      </c>
      <c r="FW81" s="47" t="str">
        <f t="shared" si="150"/>
        <v/>
      </c>
      <c r="FX81" s="47" t="str">
        <f t="shared" si="150"/>
        <v/>
      </c>
      <c r="FY81" s="47" t="str">
        <f t="shared" si="150"/>
        <v/>
      </c>
      <c r="FZ81" s="47" t="str">
        <f t="shared" si="150"/>
        <v/>
      </c>
      <c r="GA81" s="47" t="str">
        <f t="shared" si="150"/>
        <v/>
      </c>
      <c r="GB81" s="47" t="str">
        <f t="shared" si="150"/>
        <v/>
      </c>
      <c r="GC81" s="47" t="str">
        <f t="shared" si="137"/>
        <v/>
      </c>
      <c r="GD81" s="47" t="str">
        <f t="shared" si="137"/>
        <v/>
      </c>
      <c r="GE81" s="47" t="str">
        <f t="shared" si="137"/>
        <v/>
      </c>
      <c r="GF81" s="47" t="str">
        <f t="shared" si="137"/>
        <v/>
      </c>
      <c r="GG81" s="47" t="str">
        <f t="shared" si="137"/>
        <v/>
      </c>
      <c r="GH81" s="47" t="str">
        <f t="shared" si="137"/>
        <v/>
      </c>
      <c r="GI81" s="47" t="str">
        <f t="shared" si="137"/>
        <v/>
      </c>
      <c r="GJ81" s="47" t="str">
        <f t="shared" si="137"/>
        <v/>
      </c>
      <c r="GK81" s="47" t="str">
        <f t="shared" si="137"/>
        <v/>
      </c>
      <c r="GL81" s="47" t="str">
        <f t="shared" si="137"/>
        <v/>
      </c>
      <c r="GM81" s="47" t="str">
        <f t="shared" si="137"/>
        <v/>
      </c>
      <c r="GN81" s="47" t="str">
        <f t="shared" si="137"/>
        <v/>
      </c>
      <c r="GO81" s="47" t="str">
        <f t="shared" si="137"/>
        <v/>
      </c>
      <c r="GP81" s="47" t="str">
        <f t="shared" si="137"/>
        <v/>
      </c>
      <c r="GQ81" s="47" t="str">
        <f t="shared" si="137"/>
        <v/>
      </c>
      <c r="GR81" s="47" t="str">
        <f t="shared" si="137"/>
        <v/>
      </c>
      <c r="GS81" s="47" t="str">
        <f t="shared" si="138"/>
        <v/>
      </c>
      <c r="GT81" s="47" t="str">
        <f t="shared" si="138"/>
        <v/>
      </c>
      <c r="GU81" s="47" t="str">
        <f t="shared" si="138"/>
        <v/>
      </c>
      <c r="GV81" s="47" t="str">
        <f t="shared" si="138"/>
        <v/>
      </c>
      <c r="GW81" s="47" t="str">
        <f t="shared" si="138"/>
        <v/>
      </c>
      <c r="GX81" s="47" t="str">
        <f t="shared" si="138"/>
        <v/>
      </c>
      <c r="GY81" s="47" t="str">
        <f t="shared" si="138"/>
        <v/>
      </c>
      <c r="GZ81" s="47" t="str">
        <f t="shared" si="138"/>
        <v/>
      </c>
      <c r="HA81" s="47" t="str">
        <f t="shared" si="138"/>
        <v/>
      </c>
      <c r="HB81" s="47" t="str">
        <f t="shared" si="138"/>
        <v/>
      </c>
      <c r="HC81" s="47" t="str">
        <f t="shared" si="138"/>
        <v/>
      </c>
      <c r="HD81" s="47" t="str">
        <f t="shared" si="138"/>
        <v/>
      </c>
      <c r="HE81" s="47" t="str">
        <f t="shared" si="138"/>
        <v/>
      </c>
      <c r="HF81" s="47" t="str">
        <f t="shared" si="138"/>
        <v/>
      </c>
      <c r="HG81" s="47" t="str">
        <f t="shared" si="138"/>
        <v/>
      </c>
      <c r="HH81" s="47" t="str">
        <f t="shared" si="138"/>
        <v/>
      </c>
      <c r="HI81" s="47" t="str">
        <f t="shared" si="139"/>
        <v/>
      </c>
      <c r="HJ81" s="47" t="str">
        <f t="shared" si="139"/>
        <v/>
      </c>
      <c r="HK81" s="47" t="str">
        <f t="shared" si="139"/>
        <v/>
      </c>
      <c r="HL81" s="47" t="str">
        <f t="shared" si="139"/>
        <v/>
      </c>
      <c r="HM81" s="47" t="str">
        <f t="shared" si="109"/>
        <v/>
      </c>
      <c r="HN81" s="47" t="str">
        <f t="shared" si="109"/>
        <v/>
      </c>
      <c r="HO81" s="47" t="str">
        <f t="shared" si="109"/>
        <v/>
      </c>
      <c r="HP81" s="47" t="str">
        <f t="shared" si="77"/>
        <v/>
      </c>
      <c r="HQ81" s="47" t="str">
        <f t="shared" si="77"/>
        <v/>
      </c>
      <c r="HR81" s="47" t="str">
        <f t="shared" si="46"/>
        <v/>
      </c>
      <c r="HS81" s="47" t="str">
        <f t="shared" si="46"/>
        <v/>
      </c>
      <c r="HT81" s="47" t="str">
        <f t="shared" si="46"/>
        <v/>
      </c>
      <c r="HU81" s="47" t="str">
        <f t="shared" si="46"/>
        <v/>
      </c>
      <c r="HV81" s="47" t="str">
        <f t="shared" si="140"/>
        <v/>
      </c>
      <c r="HW81" s="165" t="e">
        <f t="shared" si="179"/>
        <v>#N/A</v>
      </c>
      <c r="HX81" s="165" t="e">
        <f t="shared" si="179"/>
        <v>#N/A</v>
      </c>
      <c r="HY81" s="165" t="e">
        <f t="shared" si="179"/>
        <v>#N/A</v>
      </c>
      <c r="HZ81" s="165" t="e">
        <f t="shared" si="179"/>
        <v>#N/A</v>
      </c>
      <c r="IA81" s="165" t="e">
        <f t="shared" si="178"/>
        <v>#N/A</v>
      </c>
      <c r="IB81" s="165" t="e">
        <f t="shared" si="178"/>
        <v>#N/A</v>
      </c>
      <c r="IC81" s="165" t="e">
        <f t="shared" si="178"/>
        <v>#N/A</v>
      </c>
      <c r="ID81" s="165" t="e">
        <f t="shared" si="178"/>
        <v>#N/A</v>
      </c>
      <c r="IE81" s="165" t="e">
        <f t="shared" si="178"/>
        <v>#N/A</v>
      </c>
      <c r="IF81" s="165" t="e">
        <f t="shared" si="178"/>
        <v>#N/A</v>
      </c>
      <c r="IG81" s="165" t="e">
        <f t="shared" si="178"/>
        <v>#N/A</v>
      </c>
      <c r="IH81" s="165" t="e">
        <f t="shared" si="178"/>
        <v>#N/A</v>
      </c>
      <c r="II81" s="165" t="e">
        <f t="shared" si="178"/>
        <v>#N/A</v>
      </c>
      <c r="IJ81" s="165" t="e">
        <f t="shared" si="178"/>
        <v>#N/A</v>
      </c>
      <c r="IK81" s="165" t="e">
        <f t="shared" si="178"/>
        <v>#N/A</v>
      </c>
      <c r="IL81" s="165" t="e">
        <f t="shared" si="178"/>
        <v>#N/A</v>
      </c>
      <c r="IM81" s="165" t="e">
        <f t="shared" si="178"/>
        <v>#N/A</v>
      </c>
      <c r="IN81" s="165" t="e">
        <f t="shared" si="178"/>
        <v>#N/A</v>
      </c>
      <c r="IO81" s="165" t="e">
        <f t="shared" si="178"/>
        <v>#N/A</v>
      </c>
      <c r="IP81" s="165" t="e">
        <f t="shared" si="141"/>
        <v>#N/A</v>
      </c>
      <c r="IQ81" s="165" t="e">
        <f t="shared" si="141"/>
        <v>#N/A</v>
      </c>
      <c r="IR81" s="165" t="e">
        <f t="shared" si="141"/>
        <v>#N/A</v>
      </c>
      <c r="IS81" s="165" t="e">
        <f t="shared" si="141"/>
        <v>#N/A</v>
      </c>
      <c r="IT81" s="165" t="e">
        <f t="shared" si="141"/>
        <v>#N/A</v>
      </c>
      <c r="IU81" s="165" t="e">
        <f t="shared" si="141"/>
        <v>#N/A</v>
      </c>
      <c r="IV81" s="165" t="e">
        <f t="shared" si="141"/>
        <v>#N/A</v>
      </c>
      <c r="IW81" s="165" t="e">
        <f t="shared" si="141"/>
        <v>#N/A</v>
      </c>
      <c r="IX81" s="165" t="e">
        <f t="shared" si="141"/>
        <v>#N/A</v>
      </c>
      <c r="IY81" s="165" t="e">
        <f t="shared" si="141"/>
        <v>#N/A</v>
      </c>
      <c r="IZ81" s="165" t="e">
        <f t="shared" si="141"/>
        <v>#N/A</v>
      </c>
      <c r="JA81" s="165" t="e">
        <f t="shared" si="141"/>
        <v>#N/A</v>
      </c>
      <c r="JB81" s="165" t="e">
        <f t="shared" si="141"/>
        <v>#N/A</v>
      </c>
      <c r="JC81" s="165" t="e">
        <f t="shared" si="141"/>
        <v>#N/A</v>
      </c>
      <c r="JD81" s="165" t="e">
        <f t="shared" si="141"/>
        <v>#N/A</v>
      </c>
      <c r="JE81" s="165" t="e">
        <f t="shared" si="151"/>
        <v>#N/A</v>
      </c>
      <c r="JF81" s="165" t="e">
        <f t="shared" si="151"/>
        <v>#N/A</v>
      </c>
      <c r="JG81" s="165" t="e">
        <f t="shared" si="151"/>
        <v>#N/A</v>
      </c>
      <c r="JH81" s="165" t="e">
        <f t="shared" si="151"/>
        <v>#N/A</v>
      </c>
      <c r="JI81" s="165" t="e">
        <f t="shared" si="151"/>
        <v>#N/A</v>
      </c>
      <c r="JJ81" s="165" t="e">
        <f t="shared" si="151"/>
        <v>#N/A</v>
      </c>
      <c r="JK81" s="165" t="e">
        <f t="shared" si="151"/>
        <v>#N/A</v>
      </c>
      <c r="JL81" s="165" t="e">
        <f t="shared" si="151"/>
        <v>#N/A</v>
      </c>
      <c r="JM81" s="165" t="e">
        <f t="shared" si="151"/>
        <v>#N/A</v>
      </c>
      <c r="JN81" s="165" t="e">
        <f t="shared" si="151"/>
        <v>#N/A</v>
      </c>
      <c r="JO81" s="165" t="e">
        <f t="shared" si="151"/>
        <v>#N/A</v>
      </c>
      <c r="JP81" s="165" t="e">
        <f t="shared" si="151"/>
        <v>#N/A</v>
      </c>
      <c r="JQ81" s="165" t="e">
        <f t="shared" si="151"/>
        <v>#N/A</v>
      </c>
      <c r="JR81" s="165" t="e">
        <f t="shared" si="151"/>
        <v>#N/A</v>
      </c>
      <c r="JS81" s="165" t="e">
        <f t="shared" si="151"/>
        <v>#N/A</v>
      </c>
      <c r="JT81" s="165" t="e">
        <f t="shared" si="142"/>
        <v>#N/A</v>
      </c>
      <c r="JU81" s="165" t="e">
        <f t="shared" si="142"/>
        <v>#N/A</v>
      </c>
      <c r="JV81" s="165" t="e">
        <f t="shared" si="142"/>
        <v>#N/A</v>
      </c>
      <c r="JW81" s="165" t="e">
        <f t="shared" si="142"/>
        <v>#N/A</v>
      </c>
      <c r="JX81" s="165" t="e">
        <f t="shared" si="142"/>
        <v>#N/A</v>
      </c>
      <c r="JY81" s="165" t="e">
        <f t="shared" si="142"/>
        <v>#N/A</v>
      </c>
      <c r="JZ81" s="165" t="e">
        <f t="shared" si="142"/>
        <v>#N/A</v>
      </c>
      <c r="KA81" s="165" t="e">
        <f t="shared" si="142"/>
        <v>#N/A</v>
      </c>
      <c r="KB81" s="165" t="e">
        <f t="shared" si="142"/>
        <v>#N/A</v>
      </c>
      <c r="KC81" s="165" t="e">
        <f t="shared" si="142"/>
        <v>#N/A</v>
      </c>
      <c r="KD81" s="165" t="e">
        <f t="shared" si="142"/>
        <v>#N/A</v>
      </c>
      <c r="KE81" s="165" t="e">
        <f t="shared" si="142"/>
        <v>#N/A</v>
      </c>
      <c r="KF81" s="165" t="e">
        <f t="shared" si="142"/>
        <v>#N/A</v>
      </c>
      <c r="KG81" s="165" t="e">
        <f t="shared" si="142"/>
        <v>#N/A</v>
      </c>
      <c r="KH81" s="165" t="e">
        <f t="shared" si="142"/>
        <v>#N/A</v>
      </c>
      <c r="KI81" s="165" t="e">
        <f t="shared" si="142"/>
        <v>#N/A</v>
      </c>
      <c r="KJ81" s="165" t="e">
        <f t="shared" si="152"/>
        <v>#N/A</v>
      </c>
      <c r="KK81" s="165" t="e">
        <f t="shared" si="152"/>
        <v>#N/A</v>
      </c>
      <c r="KL81" s="165" t="e">
        <f t="shared" si="152"/>
        <v>#N/A</v>
      </c>
      <c r="KM81" s="165" t="e">
        <f t="shared" si="152"/>
        <v>#N/A</v>
      </c>
      <c r="KN81" s="165" t="e">
        <f t="shared" si="152"/>
        <v>#N/A</v>
      </c>
      <c r="KO81" s="165" t="e">
        <f t="shared" si="152"/>
        <v>#N/A</v>
      </c>
      <c r="KP81" s="165" t="e">
        <f t="shared" si="152"/>
        <v>#N/A</v>
      </c>
      <c r="KQ81" s="165" t="e">
        <f t="shared" si="152"/>
        <v>#N/A</v>
      </c>
      <c r="KR81" s="165" t="e">
        <f t="shared" si="152"/>
        <v>#N/A</v>
      </c>
      <c r="KS81" s="165" t="e">
        <f t="shared" si="152"/>
        <v>#N/A</v>
      </c>
      <c r="KT81" s="165" t="e">
        <f t="shared" si="152"/>
        <v>#N/A</v>
      </c>
      <c r="KU81" s="165" t="e">
        <f t="shared" si="152"/>
        <v>#N/A</v>
      </c>
      <c r="KV81" s="165" t="e">
        <f t="shared" si="152"/>
        <v>#N/A</v>
      </c>
      <c r="KW81" s="165" t="e">
        <f t="shared" si="152"/>
        <v>#N/A</v>
      </c>
      <c r="KX81" s="165" t="e">
        <f t="shared" si="152"/>
        <v>#N/A</v>
      </c>
      <c r="KY81" s="165" t="e">
        <f t="shared" si="152"/>
        <v>#N/A</v>
      </c>
      <c r="KZ81" s="165" t="e">
        <f t="shared" si="143"/>
        <v>#N/A</v>
      </c>
      <c r="LA81" s="165" t="e">
        <f t="shared" si="143"/>
        <v>#N/A</v>
      </c>
      <c r="LB81" s="165" t="e">
        <f t="shared" si="143"/>
        <v>#N/A</v>
      </c>
      <c r="LC81" s="165" t="e">
        <f t="shared" si="143"/>
        <v>#N/A</v>
      </c>
      <c r="LD81" s="165" t="e">
        <f t="shared" si="143"/>
        <v>#N/A</v>
      </c>
      <c r="LE81" s="165" t="e">
        <f t="shared" si="143"/>
        <v>#N/A</v>
      </c>
      <c r="LF81" s="165" t="e">
        <f t="shared" si="143"/>
        <v>#N/A</v>
      </c>
      <c r="LG81" s="165" t="e">
        <f t="shared" si="143"/>
        <v>#N/A</v>
      </c>
      <c r="LH81" s="165" t="e">
        <f t="shared" si="143"/>
        <v>#N/A</v>
      </c>
      <c r="LI81" s="165" t="e">
        <f t="shared" si="143"/>
        <v>#N/A</v>
      </c>
      <c r="LJ81" s="165" t="e">
        <f t="shared" si="143"/>
        <v>#N/A</v>
      </c>
      <c r="LK81" s="165" t="e">
        <f t="shared" si="143"/>
        <v>#N/A</v>
      </c>
      <c r="LL81" s="165" t="e">
        <f t="shared" si="143"/>
        <v>#N/A</v>
      </c>
      <c r="LM81" s="165" t="e">
        <f t="shared" si="143"/>
        <v>#N/A</v>
      </c>
      <c r="LN81" s="165" t="e">
        <f t="shared" si="143"/>
        <v>#N/A</v>
      </c>
      <c r="LO81" s="165" t="e">
        <f t="shared" si="153"/>
        <v>#N/A</v>
      </c>
      <c r="LP81" s="165" t="e">
        <f t="shared" si="153"/>
        <v>#N/A</v>
      </c>
      <c r="LQ81" s="165" t="e">
        <f t="shared" si="154"/>
        <v>#N/A</v>
      </c>
      <c r="LR81" s="165" t="e">
        <f t="shared" si="154"/>
        <v>#N/A</v>
      </c>
      <c r="LS81" s="165" t="e">
        <f t="shared" si="154"/>
        <v>#N/A</v>
      </c>
      <c r="LT81" s="165" t="e">
        <f t="shared" si="154"/>
        <v>#N/A</v>
      </c>
      <c r="LU81" s="165" t="e">
        <f t="shared" si="154"/>
        <v>#N/A</v>
      </c>
      <c r="LV81" s="165" t="e">
        <f t="shared" si="154"/>
        <v>#N/A</v>
      </c>
      <c r="LW81" s="165" t="e">
        <f t="shared" si="154"/>
        <v>#N/A</v>
      </c>
      <c r="LX81" s="165" t="e">
        <f t="shared" si="154"/>
        <v>#N/A</v>
      </c>
      <c r="LY81" s="165" t="e">
        <f t="shared" si="154"/>
        <v>#N/A</v>
      </c>
      <c r="LZ81" s="165" t="e">
        <f t="shared" si="154"/>
        <v>#N/A</v>
      </c>
      <c r="MA81" s="165" t="e">
        <f t="shared" si="154"/>
        <v>#N/A</v>
      </c>
      <c r="MB81" s="165" t="e">
        <f t="shared" si="154"/>
        <v>#N/A</v>
      </c>
      <c r="MC81" s="165" t="e">
        <f t="shared" si="154"/>
        <v>#N/A</v>
      </c>
      <c r="MD81" s="165" t="e">
        <f t="shared" si="154"/>
        <v>#N/A</v>
      </c>
      <c r="ME81" s="165" t="e">
        <f t="shared" si="154"/>
        <v>#N/A</v>
      </c>
      <c r="MF81" s="165" t="e">
        <f t="shared" si="144"/>
        <v>#N/A</v>
      </c>
      <c r="MG81" s="165" t="e">
        <f t="shared" si="144"/>
        <v>#N/A</v>
      </c>
      <c r="MH81" s="165" t="e">
        <f t="shared" si="144"/>
        <v>#N/A</v>
      </c>
      <c r="MI81" s="165" t="e">
        <f t="shared" si="144"/>
        <v>#N/A</v>
      </c>
      <c r="MJ81" s="165" t="e">
        <f t="shared" si="144"/>
        <v>#N/A</v>
      </c>
      <c r="MK81" s="165" t="e">
        <f t="shared" si="144"/>
        <v>#N/A</v>
      </c>
      <c r="ML81" s="165" t="e">
        <f t="shared" si="144"/>
        <v>#N/A</v>
      </c>
      <c r="MM81" s="165" t="e">
        <f t="shared" si="144"/>
        <v>#N/A</v>
      </c>
      <c r="MN81" s="165" t="e">
        <f t="shared" si="144"/>
        <v>#N/A</v>
      </c>
      <c r="MO81" s="165" t="e">
        <f t="shared" si="144"/>
        <v>#N/A</v>
      </c>
      <c r="MP81" s="165" t="e">
        <f t="shared" si="144"/>
        <v>#N/A</v>
      </c>
      <c r="MQ81" s="165" t="e">
        <f t="shared" si="144"/>
        <v>#N/A</v>
      </c>
      <c r="MR81" s="165" t="e">
        <f t="shared" si="144"/>
        <v>#N/A</v>
      </c>
      <c r="MS81" s="165" t="e">
        <f t="shared" si="144"/>
        <v>#N/A</v>
      </c>
      <c r="MT81" s="165" t="e">
        <f t="shared" si="144"/>
        <v>#N/A</v>
      </c>
      <c r="MU81" s="165" t="e">
        <f t="shared" si="144"/>
        <v>#N/A</v>
      </c>
      <c r="MV81" s="165" t="e">
        <f t="shared" si="155"/>
        <v>#N/A</v>
      </c>
      <c r="MW81" s="165" t="e">
        <f t="shared" si="155"/>
        <v>#N/A</v>
      </c>
      <c r="MX81" s="165" t="e">
        <f t="shared" si="155"/>
        <v>#N/A</v>
      </c>
      <c r="MY81" s="165" t="e">
        <f t="shared" si="155"/>
        <v>#N/A</v>
      </c>
      <c r="MZ81" s="165" t="e">
        <f t="shared" si="155"/>
        <v>#N/A</v>
      </c>
      <c r="NA81" s="165" t="e">
        <f t="shared" si="155"/>
        <v>#N/A</v>
      </c>
      <c r="NB81" s="165" t="e">
        <f t="shared" si="155"/>
        <v>#N/A</v>
      </c>
      <c r="NC81" s="165" t="e">
        <f t="shared" si="155"/>
        <v>#N/A</v>
      </c>
      <c r="ND81" s="165" t="e">
        <f t="shared" si="155"/>
        <v>#N/A</v>
      </c>
      <c r="NE81" s="165" t="e">
        <f t="shared" si="155"/>
        <v>#N/A</v>
      </c>
      <c r="NF81" s="165" t="e">
        <f t="shared" si="155"/>
        <v>#N/A</v>
      </c>
      <c r="NG81" s="165" t="e">
        <f t="shared" si="155"/>
        <v>#N/A</v>
      </c>
      <c r="NH81" s="165" t="e">
        <f t="shared" si="155"/>
        <v>#N/A</v>
      </c>
      <c r="NI81" s="165" t="e">
        <f t="shared" si="155"/>
        <v>#N/A</v>
      </c>
      <c r="NJ81" s="165" t="e">
        <f t="shared" si="155"/>
        <v>#N/A</v>
      </c>
      <c r="NK81" s="165" t="e">
        <f t="shared" si="155"/>
        <v>#N/A</v>
      </c>
      <c r="NL81" s="165" t="e">
        <f t="shared" si="145"/>
        <v>#N/A</v>
      </c>
      <c r="NM81" s="165" t="e">
        <f t="shared" si="145"/>
        <v>#N/A</v>
      </c>
      <c r="NN81" s="165" t="e">
        <f t="shared" si="145"/>
        <v>#N/A</v>
      </c>
      <c r="NO81" s="165" t="e">
        <f t="shared" si="145"/>
        <v>#N/A</v>
      </c>
      <c r="NP81" s="165" t="e">
        <f t="shared" si="145"/>
        <v>#N/A</v>
      </c>
      <c r="NQ81" s="165" t="e">
        <f t="shared" si="145"/>
        <v>#N/A</v>
      </c>
      <c r="NR81" s="165" t="e">
        <f t="shared" si="145"/>
        <v>#N/A</v>
      </c>
      <c r="NS81" s="165" t="e">
        <f t="shared" si="145"/>
        <v>#N/A</v>
      </c>
      <c r="NT81" s="165" t="e">
        <f t="shared" si="145"/>
        <v>#N/A</v>
      </c>
      <c r="NU81" s="165" t="e">
        <f t="shared" si="145"/>
        <v>#N/A</v>
      </c>
      <c r="NV81" s="165" t="e">
        <f t="shared" si="145"/>
        <v>#N/A</v>
      </c>
      <c r="NW81" s="165" t="e">
        <f t="shared" si="145"/>
        <v>#N/A</v>
      </c>
      <c r="NX81" s="165" t="e">
        <f t="shared" si="145"/>
        <v>#N/A</v>
      </c>
      <c r="NY81" s="165" t="e">
        <f t="shared" si="145"/>
        <v>#N/A</v>
      </c>
      <c r="NZ81" s="165" t="e">
        <f t="shared" si="145"/>
        <v>#N/A</v>
      </c>
      <c r="OA81" s="165" t="e">
        <f t="shared" si="156"/>
        <v>#N/A</v>
      </c>
      <c r="OB81" s="165" t="e">
        <f t="shared" si="156"/>
        <v>#N/A</v>
      </c>
      <c r="OC81" s="165" t="e">
        <f t="shared" si="157"/>
        <v>#N/A</v>
      </c>
      <c r="OD81" s="165" t="e">
        <f t="shared" si="157"/>
        <v>#N/A</v>
      </c>
      <c r="OE81" s="165" t="e">
        <f t="shared" si="157"/>
        <v>#N/A</v>
      </c>
      <c r="OF81" s="165" t="e">
        <f t="shared" si="157"/>
        <v>#N/A</v>
      </c>
      <c r="OG81" s="165" t="e">
        <f t="shared" si="157"/>
        <v>#N/A</v>
      </c>
      <c r="OH81" s="165" t="e">
        <f t="shared" si="157"/>
        <v>#N/A</v>
      </c>
      <c r="OI81" s="165" t="e">
        <f t="shared" si="157"/>
        <v>#N/A</v>
      </c>
      <c r="OJ81" s="165" t="e">
        <f t="shared" si="157"/>
        <v>#N/A</v>
      </c>
      <c r="OK81" s="165" t="e">
        <f t="shared" si="157"/>
        <v>#N/A</v>
      </c>
      <c r="OL81" s="165" t="e">
        <f t="shared" si="157"/>
        <v>#N/A</v>
      </c>
      <c r="OM81" s="165" t="e">
        <f t="shared" si="157"/>
        <v>#N/A</v>
      </c>
      <c r="ON81" s="165" t="e">
        <f t="shared" si="157"/>
        <v>#N/A</v>
      </c>
      <c r="OO81" s="165" t="e">
        <f t="shared" si="157"/>
        <v>#N/A</v>
      </c>
      <c r="OP81" s="165" t="e">
        <f t="shared" si="157"/>
        <v>#N/A</v>
      </c>
      <c r="OQ81" s="165" t="e">
        <f t="shared" si="157"/>
        <v>#N/A</v>
      </c>
      <c r="OR81" s="165" t="e">
        <f t="shared" si="146"/>
        <v>#N/A</v>
      </c>
      <c r="OS81" s="165" t="e">
        <f t="shared" si="146"/>
        <v>#N/A</v>
      </c>
      <c r="OT81" s="165" t="e">
        <f t="shared" si="146"/>
        <v>#N/A</v>
      </c>
      <c r="OU81" s="165" t="e">
        <f t="shared" si="146"/>
        <v>#N/A</v>
      </c>
      <c r="OV81" s="165" t="e">
        <f t="shared" si="146"/>
        <v>#N/A</v>
      </c>
      <c r="OW81" s="165" t="e">
        <f t="shared" si="146"/>
        <v>#N/A</v>
      </c>
      <c r="OX81" s="165" t="e">
        <f t="shared" si="146"/>
        <v>#N/A</v>
      </c>
      <c r="OY81" s="165" t="e">
        <f t="shared" si="146"/>
        <v>#N/A</v>
      </c>
      <c r="OZ81" s="165" t="e">
        <f t="shared" si="146"/>
        <v>#N/A</v>
      </c>
      <c r="PA81" s="165" t="e">
        <f t="shared" si="146"/>
        <v>#N/A</v>
      </c>
      <c r="PB81" s="165" t="e">
        <f t="shared" si="146"/>
        <v>#N/A</v>
      </c>
      <c r="PC81" s="165" t="e">
        <f t="shared" si="146"/>
        <v>#N/A</v>
      </c>
      <c r="PD81" s="165" t="e">
        <f t="shared" si="146"/>
        <v>#N/A</v>
      </c>
      <c r="PE81" s="165" t="e">
        <f t="shared" si="146"/>
        <v>#N/A</v>
      </c>
      <c r="PF81" s="165" t="e">
        <f t="shared" si="146"/>
        <v>#N/A</v>
      </c>
      <c r="PG81" s="165" t="e">
        <f t="shared" si="146"/>
        <v>#N/A</v>
      </c>
      <c r="PH81" s="165" t="e">
        <f t="shared" si="158"/>
        <v>#N/A</v>
      </c>
      <c r="PI81" s="165" t="e">
        <f t="shared" si="158"/>
        <v>#N/A</v>
      </c>
      <c r="PJ81" s="165" t="e">
        <f t="shared" si="158"/>
        <v>#N/A</v>
      </c>
      <c r="PK81" s="165" t="e">
        <f t="shared" si="158"/>
        <v>#N/A</v>
      </c>
      <c r="PL81" s="165" t="e">
        <f t="shared" si="158"/>
        <v>#N/A</v>
      </c>
      <c r="PM81" s="165" t="e">
        <f t="shared" si="158"/>
        <v>#N/A</v>
      </c>
      <c r="PN81" s="165" t="e">
        <f t="shared" si="158"/>
        <v>#N/A</v>
      </c>
      <c r="PO81" s="165" t="e">
        <f t="shared" si="158"/>
        <v>#N/A</v>
      </c>
    </row>
    <row r="82" spans="1:431" hidden="1" x14ac:dyDescent="0.45">
      <c r="A82" s="362"/>
      <c r="B82" s="368" t="str">
        <f>IF($R82="","",ROUND(_xlfn.NORM.INV(ABS(VLOOKUP($T$1,VLookups!$A$43:$B$44,2,FALSE)-B$2),$N82,$R82),0))</f>
        <v/>
      </c>
      <c r="C82" s="374" t="str">
        <f t="shared" si="165"/>
        <v/>
      </c>
      <c r="D82" s="375" t="str">
        <f t="shared" si="166"/>
        <v/>
      </c>
      <c r="E82" s="105"/>
      <c r="F82" s="113"/>
      <c r="G82" s="118" t="str">
        <f t="shared" si="159"/>
        <v/>
      </c>
      <c r="H82" s="91"/>
      <c r="I82" s="118" t="str">
        <f t="shared" si="160"/>
        <v/>
      </c>
      <c r="J82" s="113"/>
      <c r="K82" s="106"/>
      <c r="L82" s="120" t="str">
        <f t="shared" si="147"/>
        <v/>
      </c>
      <c r="M82" s="120" t="str">
        <f t="shared" si="148"/>
        <v/>
      </c>
      <c r="N82" s="71" t="str">
        <f t="shared" si="161"/>
        <v/>
      </c>
      <c r="O82" s="23"/>
      <c r="P82" s="55"/>
      <c r="Q82" s="298"/>
      <c r="R82" s="72" t="str">
        <f>IF(AND(G82&gt;0,H82&gt;0,I82&gt;0),IF(ISBLANK(Q82),IF(ISBLANK(O82),"",(I82-G82)*VLOOKUP(O82,VLookups!$A$4:$B$13,2,FALSE)),Q82),"")</f>
        <v/>
      </c>
      <c r="S82" s="73" t="str">
        <f t="shared" si="149"/>
        <v/>
      </c>
      <c r="T82" s="91"/>
      <c r="U82" s="265" t="str">
        <f>IF(AND(T82&gt;0,H82&gt;0,NOT(R82="")),ABS(VLOOKUP($T$1,VLookups!$A$43:$B$44,2,FALSE)-_xlfn.NORM.DIST(T82,N82,R82,TRUE)),"")</f>
        <v/>
      </c>
      <c r="V82" s="90" t="str">
        <f>IF(AND($G82&gt;0,$H82&gt;0,$I82&gt;0,NOT(ISBLANK($O82))),_xlfn.NORM.INV(ABS(VLOOKUP($T$1,VLookups!$A$43:$B$44,2,FALSE)-V$3),$N82,$R82),"")</f>
        <v/>
      </c>
      <c r="W82" s="89" t="str">
        <f>IF(AND($G82&gt;0,$H82&gt;0,$I82&gt;0,NOT(ISBLANK($O82))),_xlfn.NORM.INV(ABS(VLOOKUP($T$1,VLookups!$A$43:$B$44,2,FALSE)-W$3),$N82,$R82),"")</f>
        <v/>
      </c>
      <c r="X82" s="90" t="str">
        <f>IF(AND($G82&gt;0,$H82&gt;0,$I82&gt;0,NOT(ISBLANK($O82))),_xlfn.NORM.INV(ABS(VLOOKUP($T$1,VLookups!$A$43:$B$44,2,FALSE)-X$3),$N82,$R82),"")</f>
        <v/>
      </c>
      <c r="Y82" s="89" t="str">
        <f>IF(AND($G82&gt;0,$H82&gt;0,$I82&gt;0,NOT(ISBLANK($O82))),_xlfn.NORM.INV(ABS(VLOOKUP($T$1,VLookups!$A$43:$B$44,2,FALSE)-Y$3),$N82,$R82),"")</f>
        <v/>
      </c>
      <c r="Z82" s="90" t="str">
        <f>IF(AND($G82&gt;0,$H82&gt;0,$I82&gt;0,NOT(ISBLANK($O82))),_xlfn.NORM.INV(ABS(VLOOKUP($T$1,VLookups!$A$43:$B$44,2,FALSE)-Z$3),$N82,$R82),"")</f>
        <v/>
      </c>
      <c r="AA82" s="89" t="str">
        <f>IF(AND($G82&gt;0,$H82&gt;0,$I82&gt;0,NOT(ISBLANK($O82))),_xlfn.NORM.INV(ABS(VLOOKUP($T$1,VLookups!$A$43:$B$44,2,FALSE)-AA$3),$N82,$R82),"")</f>
        <v/>
      </c>
      <c r="AB82" s="5"/>
      <c r="AC82" s="164" t="str">
        <f t="shared" si="162"/>
        <v/>
      </c>
      <c r="AD82" s="47" t="str">
        <f t="shared" si="177"/>
        <v/>
      </c>
      <c r="AE82" s="47" t="str">
        <f t="shared" si="177"/>
        <v/>
      </c>
      <c r="AF82" s="47" t="str">
        <f t="shared" si="177"/>
        <v/>
      </c>
      <c r="AG82" s="47" t="str">
        <f t="shared" si="177"/>
        <v/>
      </c>
      <c r="AH82" s="47" t="str">
        <f t="shared" si="177"/>
        <v/>
      </c>
      <c r="AI82" s="47" t="str">
        <f t="shared" si="177"/>
        <v/>
      </c>
      <c r="AJ82" s="47" t="str">
        <f t="shared" si="177"/>
        <v/>
      </c>
      <c r="AK82" s="47" t="str">
        <f t="shared" si="177"/>
        <v/>
      </c>
      <c r="AL82" s="47" t="str">
        <f t="shared" si="177"/>
        <v/>
      </c>
      <c r="AM82" s="47" t="str">
        <f t="shared" si="177"/>
        <v/>
      </c>
      <c r="AN82" s="47" t="str">
        <f t="shared" si="177"/>
        <v/>
      </c>
      <c r="AO82" s="47" t="str">
        <f t="shared" si="177"/>
        <v/>
      </c>
      <c r="AP82" s="47" t="str">
        <f t="shared" si="177"/>
        <v/>
      </c>
      <c r="AQ82" s="47" t="str">
        <f t="shared" si="177"/>
        <v/>
      </c>
      <c r="AR82" s="47" t="str">
        <f t="shared" si="177"/>
        <v/>
      </c>
      <c r="AS82" s="47" t="str">
        <f t="shared" si="177"/>
        <v/>
      </c>
      <c r="AT82" s="47" t="str">
        <f t="shared" si="171"/>
        <v/>
      </c>
      <c r="AU82" s="47" t="str">
        <f t="shared" si="171"/>
        <v/>
      </c>
      <c r="AV82" s="47" t="str">
        <f t="shared" si="171"/>
        <v/>
      </c>
      <c r="AW82" s="47" t="str">
        <f t="shared" si="171"/>
        <v/>
      </c>
      <c r="AX82" s="47" t="str">
        <f t="shared" si="171"/>
        <v/>
      </c>
      <c r="AY82" s="47" t="str">
        <f t="shared" si="171"/>
        <v/>
      </c>
      <c r="AZ82" s="47" t="str">
        <f t="shared" si="171"/>
        <v/>
      </c>
      <c r="BA82" s="47" t="str">
        <f t="shared" si="171"/>
        <v/>
      </c>
      <c r="BB82" s="47" t="str">
        <f t="shared" si="171"/>
        <v/>
      </c>
      <c r="BC82" s="47" t="str">
        <f t="shared" si="171"/>
        <v/>
      </c>
      <c r="BD82" s="47" t="str">
        <f t="shared" si="171"/>
        <v/>
      </c>
      <c r="BE82" s="47" t="str">
        <f t="shared" si="171"/>
        <v/>
      </c>
      <c r="BF82" s="47" t="str">
        <f t="shared" si="171"/>
        <v/>
      </c>
      <c r="BG82" s="47" t="str">
        <f t="shared" si="171"/>
        <v/>
      </c>
      <c r="BH82" s="47" t="str">
        <f t="shared" si="171"/>
        <v/>
      </c>
      <c r="BI82" s="47" t="str">
        <f t="shared" si="172"/>
        <v/>
      </c>
      <c r="BJ82" s="47" t="str">
        <f t="shared" si="172"/>
        <v/>
      </c>
      <c r="BK82" s="47" t="str">
        <f t="shared" si="172"/>
        <v/>
      </c>
      <c r="BL82" s="47" t="str">
        <f t="shared" si="172"/>
        <v/>
      </c>
      <c r="BM82" s="47" t="str">
        <f t="shared" si="172"/>
        <v/>
      </c>
      <c r="BN82" s="47" t="str">
        <f t="shared" si="172"/>
        <v/>
      </c>
      <c r="BO82" s="47" t="str">
        <f t="shared" si="172"/>
        <v/>
      </c>
      <c r="BP82" s="47" t="str">
        <f t="shared" si="172"/>
        <v/>
      </c>
      <c r="BQ82" s="47" t="str">
        <f t="shared" si="172"/>
        <v/>
      </c>
      <c r="BR82" s="47" t="str">
        <f t="shared" si="172"/>
        <v/>
      </c>
      <c r="BS82" s="47" t="str">
        <f t="shared" si="172"/>
        <v/>
      </c>
      <c r="BT82" s="47" t="str">
        <f t="shared" si="172"/>
        <v/>
      </c>
      <c r="BU82" s="47" t="str">
        <f t="shared" si="172"/>
        <v/>
      </c>
      <c r="BV82" s="47" t="str">
        <f t="shared" si="172"/>
        <v/>
      </c>
      <c r="BW82" s="47" t="str">
        <f t="shared" si="172"/>
        <v/>
      </c>
      <c r="BX82" s="47" t="str">
        <f t="shared" si="172"/>
        <v/>
      </c>
      <c r="BY82" s="47" t="str">
        <f t="shared" si="168"/>
        <v/>
      </c>
      <c r="BZ82" s="47" t="str">
        <f t="shared" si="168"/>
        <v/>
      </c>
      <c r="CA82" s="47" t="str">
        <f t="shared" si="168"/>
        <v/>
      </c>
      <c r="CB82" s="47" t="str">
        <f t="shared" si="168"/>
        <v/>
      </c>
      <c r="CC82" s="47" t="str">
        <f t="shared" si="168"/>
        <v/>
      </c>
      <c r="CD82" s="47" t="str">
        <f t="shared" si="168"/>
        <v/>
      </c>
      <c r="CE82" s="47" t="str">
        <f t="shared" si="168"/>
        <v/>
      </c>
      <c r="CF82" s="47" t="str">
        <f t="shared" si="168"/>
        <v/>
      </c>
      <c r="CG82" s="47" t="str">
        <f t="shared" si="168"/>
        <v/>
      </c>
      <c r="CH82" s="47" t="str">
        <f t="shared" si="168"/>
        <v/>
      </c>
      <c r="CI82" s="47" t="str">
        <f t="shared" si="168"/>
        <v/>
      </c>
      <c r="CJ82" s="47" t="str">
        <f t="shared" si="168"/>
        <v/>
      </c>
      <c r="CK82" s="47" t="str">
        <f t="shared" si="168"/>
        <v/>
      </c>
      <c r="CL82" s="47" t="str">
        <f t="shared" si="168"/>
        <v/>
      </c>
      <c r="CM82" s="47" t="str">
        <f t="shared" si="168"/>
        <v/>
      </c>
      <c r="CN82" s="47" t="str">
        <f t="shared" si="173"/>
        <v/>
      </c>
      <c r="CO82" s="47" t="str">
        <f t="shared" si="173"/>
        <v/>
      </c>
      <c r="CP82" s="47" t="str">
        <f t="shared" si="173"/>
        <v/>
      </c>
      <c r="CQ82" s="47" t="str">
        <f t="shared" si="173"/>
        <v/>
      </c>
      <c r="CR82" s="47" t="str">
        <f t="shared" si="173"/>
        <v/>
      </c>
      <c r="CS82" s="47" t="str">
        <f t="shared" si="173"/>
        <v/>
      </c>
      <c r="CT82" s="47" t="str">
        <f t="shared" si="173"/>
        <v/>
      </c>
      <c r="CU82" s="47" t="str">
        <f t="shared" si="173"/>
        <v/>
      </c>
      <c r="CV82" s="47" t="str">
        <f t="shared" si="173"/>
        <v/>
      </c>
      <c r="CW82" s="47" t="str">
        <f t="shared" si="173"/>
        <v/>
      </c>
      <c r="CX82" s="47" t="str">
        <f t="shared" si="173"/>
        <v/>
      </c>
      <c r="CY82" s="47" t="str">
        <f t="shared" si="173"/>
        <v/>
      </c>
      <c r="CZ82" s="47" t="str">
        <f t="shared" si="173"/>
        <v/>
      </c>
      <c r="DA82" s="47" t="str">
        <f t="shared" si="173"/>
        <v/>
      </c>
      <c r="DB82" s="47" t="str">
        <f t="shared" si="173"/>
        <v/>
      </c>
      <c r="DC82" s="47" t="str">
        <f t="shared" si="173"/>
        <v/>
      </c>
      <c r="DD82" s="47" t="str">
        <f t="shared" si="169"/>
        <v/>
      </c>
      <c r="DE82" s="47" t="str">
        <f t="shared" si="169"/>
        <v/>
      </c>
      <c r="DF82" s="47" t="str">
        <f t="shared" si="169"/>
        <v/>
      </c>
      <c r="DG82" s="47" t="str">
        <f t="shared" si="169"/>
        <v/>
      </c>
      <c r="DH82" s="47" t="str">
        <f t="shared" si="169"/>
        <v/>
      </c>
      <c r="DI82" s="47" t="str">
        <f t="shared" si="169"/>
        <v/>
      </c>
      <c r="DJ82" s="47" t="str">
        <f t="shared" si="169"/>
        <v/>
      </c>
      <c r="DK82" s="47" t="str">
        <f t="shared" si="169"/>
        <v/>
      </c>
      <c r="DL82" s="47" t="str">
        <f t="shared" si="169"/>
        <v/>
      </c>
      <c r="DM82" s="47" t="str">
        <f t="shared" si="169"/>
        <v/>
      </c>
      <c r="DN82" s="47" t="str">
        <f t="shared" si="169"/>
        <v/>
      </c>
      <c r="DO82" s="47" t="str">
        <f t="shared" si="169"/>
        <v/>
      </c>
      <c r="DP82" s="47" t="str">
        <f t="shared" si="169"/>
        <v/>
      </c>
      <c r="DQ82" s="47" t="str">
        <f t="shared" si="169"/>
        <v/>
      </c>
      <c r="DR82" s="47" t="str">
        <f t="shared" si="169"/>
        <v/>
      </c>
      <c r="DS82" s="47" t="str">
        <f t="shared" si="174"/>
        <v/>
      </c>
      <c r="DT82" s="47" t="str">
        <f t="shared" si="174"/>
        <v/>
      </c>
      <c r="DU82" s="47" t="str">
        <f t="shared" si="174"/>
        <v/>
      </c>
      <c r="DV82" s="47" t="str">
        <f t="shared" si="174"/>
        <v/>
      </c>
      <c r="DW82" s="47" t="str">
        <f t="shared" si="174"/>
        <v/>
      </c>
      <c r="DX82" s="47" t="str">
        <f t="shared" si="174"/>
        <v/>
      </c>
      <c r="DY82" s="47" t="str">
        <f t="shared" si="174"/>
        <v/>
      </c>
      <c r="DZ82" s="179" t="str">
        <f t="shared" si="163"/>
        <v/>
      </c>
      <c r="EA82" s="47" t="str">
        <f t="shared" si="167"/>
        <v/>
      </c>
      <c r="EB82" s="47" t="str">
        <f t="shared" si="167"/>
        <v/>
      </c>
      <c r="EC82" s="47" t="str">
        <f t="shared" si="167"/>
        <v/>
      </c>
      <c r="ED82" s="47" t="str">
        <f t="shared" si="167"/>
        <v/>
      </c>
      <c r="EE82" s="47" t="str">
        <f t="shared" si="167"/>
        <v/>
      </c>
      <c r="EF82" s="47" t="str">
        <f t="shared" si="167"/>
        <v/>
      </c>
      <c r="EG82" s="47" t="str">
        <f t="shared" si="167"/>
        <v/>
      </c>
      <c r="EH82" s="47" t="str">
        <f t="shared" si="167"/>
        <v/>
      </c>
      <c r="EI82" s="47" t="str">
        <f t="shared" si="167"/>
        <v/>
      </c>
      <c r="EJ82" s="47" t="str">
        <f t="shared" si="167"/>
        <v/>
      </c>
      <c r="EK82" s="47" t="str">
        <f t="shared" si="167"/>
        <v/>
      </c>
      <c r="EL82" s="47" t="str">
        <f t="shared" si="167"/>
        <v/>
      </c>
      <c r="EM82" s="47" t="str">
        <f t="shared" si="167"/>
        <v/>
      </c>
      <c r="EN82" s="47" t="str">
        <f t="shared" si="167"/>
        <v/>
      </c>
      <c r="EO82" s="47" t="str">
        <f t="shared" si="167"/>
        <v/>
      </c>
      <c r="EP82" s="47" t="str">
        <f t="shared" si="164"/>
        <v/>
      </c>
      <c r="EQ82" s="47" t="str">
        <f t="shared" si="164"/>
        <v/>
      </c>
      <c r="ER82" s="47" t="str">
        <f t="shared" si="164"/>
        <v/>
      </c>
      <c r="ES82" s="47" t="str">
        <f t="shared" si="164"/>
        <v/>
      </c>
      <c r="ET82" s="47" t="str">
        <f t="shared" si="175"/>
        <v/>
      </c>
      <c r="EU82" s="47" t="str">
        <f t="shared" si="175"/>
        <v/>
      </c>
      <c r="EV82" s="47" t="str">
        <f t="shared" si="175"/>
        <v/>
      </c>
      <c r="EW82" s="47" t="str">
        <f t="shared" si="175"/>
        <v/>
      </c>
      <c r="EX82" s="47" t="str">
        <f t="shared" si="175"/>
        <v/>
      </c>
      <c r="EY82" s="47" t="str">
        <f t="shared" si="175"/>
        <v/>
      </c>
      <c r="EZ82" s="47" t="str">
        <f t="shared" si="175"/>
        <v/>
      </c>
      <c r="FA82" s="47" t="str">
        <f t="shared" si="175"/>
        <v/>
      </c>
      <c r="FB82" s="47" t="str">
        <f t="shared" si="175"/>
        <v/>
      </c>
      <c r="FC82" s="47" t="str">
        <f t="shared" si="175"/>
        <v/>
      </c>
      <c r="FD82" s="47" t="str">
        <f t="shared" si="175"/>
        <v/>
      </c>
      <c r="FE82" s="47" t="str">
        <f t="shared" si="126"/>
        <v/>
      </c>
      <c r="FF82" s="47" t="str">
        <f t="shared" si="126"/>
        <v/>
      </c>
      <c r="FG82" s="47" t="str">
        <f t="shared" si="126"/>
        <v/>
      </c>
      <c r="FH82" s="47" t="str">
        <f t="shared" si="126"/>
        <v/>
      </c>
      <c r="FI82" s="47" t="str">
        <f t="shared" si="126"/>
        <v/>
      </c>
      <c r="FJ82" s="47" t="str">
        <f t="shared" si="126"/>
        <v/>
      </c>
      <c r="FK82" s="47" t="str">
        <f t="shared" si="126"/>
        <v/>
      </c>
      <c r="FL82" s="47" t="str">
        <f t="shared" si="126"/>
        <v/>
      </c>
      <c r="FM82" s="47" t="str">
        <f t="shared" si="126"/>
        <v/>
      </c>
      <c r="FN82" s="47" t="str">
        <f t="shared" si="126"/>
        <v/>
      </c>
      <c r="FO82" s="47" t="str">
        <f t="shared" si="126"/>
        <v/>
      </c>
      <c r="FP82" s="47" t="str">
        <f t="shared" si="126"/>
        <v/>
      </c>
      <c r="FQ82" s="47" t="str">
        <f t="shared" si="126"/>
        <v/>
      </c>
      <c r="FR82" s="47" t="str">
        <f t="shared" si="126"/>
        <v/>
      </c>
      <c r="FS82" s="47" t="str">
        <f t="shared" si="126"/>
        <v/>
      </c>
      <c r="FT82" s="47" t="str">
        <f t="shared" si="126"/>
        <v/>
      </c>
      <c r="FU82" s="47" t="str">
        <f t="shared" si="176"/>
        <v/>
      </c>
      <c r="FV82" s="47" t="str">
        <f t="shared" si="150"/>
        <v/>
      </c>
      <c r="FW82" s="47" t="str">
        <f t="shared" si="150"/>
        <v/>
      </c>
      <c r="FX82" s="47" t="str">
        <f t="shared" si="150"/>
        <v/>
      </c>
      <c r="FY82" s="47" t="str">
        <f t="shared" si="150"/>
        <v/>
      </c>
      <c r="FZ82" s="47" t="str">
        <f t="shared" si="150"/>
        <v/>
      </c>
      <c r="GA82" s="47" t="str">
        <f t="shared" si="150"/>
        <v/>
      </c>
      <c r="GB82" s="47" t="str">
        <f t="shared" si="150"/>
        <v/>
      </c>
      <c r="GC82" s="47" t="str">
        <f t="shared" si="137"/>
        <v/>
      </c>
      <c r="GD82" s="47" t="str">
        <f t="shared" si="137"/>
        <v/>
      </c>
      <c r="GE82" s="47" t="str">
        <f t="shared" si="137"/>
        <v/>
      </c>
      <c r="GF82" s="47" t="str">
        <f t="shared" si="137"/>
        <v/>
      </c>
      <c r="GG82" s="47" t="str">
        <f t="shared" si="137"/>
        <v/>
      </c>
      <c r="GH82" s="47" t="str">
        <f t="shared" si="137"/>
        <v/>
      </c>
      <c r="GI82" s="47" t="str">
        <f t="shared" si="137"/>
        <v/>
      </c>
      <c r="GJ82" s="47" t="str">
        <f t="shared" si="137"/>
        <v/>
      </c>
      <c r="GK82" s="47" t="str">
        <f t="shared" si="137"/>
        <v/>
      </c>
      <c r="GL82" s="47" t="str">
        <f t="shared" si="137"/>
        <v/>
      </c>
      <c r="GM82" s="47" t="str">
        <f t="shared" si="137"/>
        <v/>
      </c>
      <c r="GN82" s="47" t="str">
        <f t="shared" si="137"/>
        <v/>
      </c>
      <c r="GO82" s="47" t="str">
        <f t="shared" si="137"/>
        <v/>
      </c>
      <c r="GP82" s="47" t="str">
        <f t="shared" si="137"/>
        <v/>
      </c>
      <c r="GQ82" s="47" t="str">
        <f t="shared" si="137"/>
        <v/>
      </c>
      <c r="GR82" s="47" t="str">
        <f t="shared" si="137"/>
        <v/>
      </c>
      <c r="GS82" s="47" t="str">
        <f t="shared" si="138"/>
        <v/>
      </c>
      <c r="GT82" s="47" t="str">
        <f t="shared" si="138"/>
        <v/>
      </c>
      <c r="GU82" s="47" t="str">
        <f t="shared" si="138"/>
        <v/>
      </c>
      <c r="GV82" s="47" t="str">
        <f t="shared" si="138"/>
        <v/>
      </c>
      <c r="GW82" s="47" t="str">
        <f t="shared" si="138"/>
        <v/>
      </c>
      <c r="GX82" s="47" t="str">
        <f t="shared" si="138"/>
        <v/>
      </c>
      <c r="GY82" s="47" t="str">
        <f t="shared" si="138"/>
        <v/>
      </c>
      <c r="GZ82" s="47" t="str">
        <f t="shared" si="138"/>
        <v/>
      </c>
      <c r="HA82" s="47" t="str">
        <f t="shared" si="138"/>
        <v/>
      </c>
      <c r="HB82" s="47" t="str">
        <f t="shared" si="138"/>
        <v/>
      </c>
      <c r="HC82" s="47" t="str">
        <f t="shared" si="138"/>
        <v/>
      </c>
      <c r="HD82" s="47" t="str">
        <f t="shared" si="138"/>
        <v/>
      </c>
      <c r="HE82" s="47" t="str">
        <f t="shared" si="138"/>
        <v/>
      </c>
      <c r="HF82" s="47" t="str">
        <f t="shared" si="138"/>
        <v/>
      </c>
      <c r="HG82" s="47" t="str">
        <f t="shared" si="138"/>
        <v/>
      </c>
      <c r="HH82" s="47" t="str">
        <f t="shared" si="138"/>
        <v/>
      </c>
      <c r="HI82" s="47" t="str">
        <f t="shared" si="139"/>
        <v/>
      </c>
      <c r="HJ82" s="47" t="str">
        <f t="shared" si="139"/>
        <v/>
      </c>
      <c r="HK82" s="47" t="str">
        <f t="shared" si="139"/>
        <v/>
      </c>
      <c r="HL82" s="47" t="str">
        <f t="shared" si="139"/>
        <v/>
      </c>
      <c r="HM82" s="47" t="str">
        <f t="shared" si="109"/>
        <v/>
      </c>
      <c r="HN82" s="47" t="str">
        <f t="shared" si="109"/>
        <v/>
      </c>
      <c r="HO82" s="47" t="str">
        <f t="shared" si="109"/>
        <v/>
      </c>
      <c r="HP82" s="47" t="str">
        <f t="shared" si="77"/>
        <v/>
      </c>
      <c r="HQ82" s="47" t="str">
        <f t="shared" si="77"/>
        <v/>
      </c>
      <c r="HR82" s="47" t="str">
        <f t="shared" si="46"/>
        <v/>
      </c>
      <c r="HS82" s="47" t="str">
        <f t="shared" si="46"/>
        <v/>
      </c>
      <c r="HT82" s="47" t="str">
        <f t="shared" si="46"/>
        <v/>
      </c>
      <c r="HU82" s="47" t="str">
        <f t="shared" si="46"/>
        <v/>
      </c>
      <c r="HV82" s="47" t="str">
        <f t="shared" si="140"/>
        <v/>
      </c>
      <c r="HW82" s="165" t="e">
        <f t="shared" si="179"/>
        <v>#N/A</v>
      </c>
      <c r="HX82" s="165" t="e">
        <f t="shared" si="179"/>
        <v>#N/A</v>
      </c>
      <c r="HY82" s="165" t="e">
        <f t="shared" si="179"/>
        <v>#N/A</v>
      </c>
      <c r="HZ82" s="165" t="e">
        <f t="shared" si="179"/>
        <v>#N/A</v>
      </c>
      <c r="IA82" s="165" t="e">
        <f t="shared" si="178"/>
        <v>#N/A</v>
      </c>
      <c r="IB82" s="165" t="e">
        <f t="shared" si="178"/>
        <v>#N/A</v>
      </c>
      <c r="IC82" s="165" t="e">
        <f t="shared" si="178"/>
        <v>#N/A</v>
      </c>
      <c r="ID82" s="165" t="e">
        <f t="shared" si="178"/>
        <v>#N/A</v>
      </c>
      <c r="IE82" s="165" t="e">
        <f t="shared" si="178"/>
        <v>#N/A</v>
      </c>
      <c r="IF82" s="165" t="e">
        <f t="shared" si="178"/>
        <v>#N/A</v>
      </c>
      <c r="IG82" s="165" t="e">
        <f t="shared" si="178"/>
        <v>#N/A</v>
      </c>
      <c r="IH82" s="165" t="e">
        <f t="shared" si="178"/>
        <v>#N/A</v>
      </c>
      <c r="II82" s="165" t="e">
        <f t="shared" si="178"/>
        <v>#N/A</v>
      </c>
      <c r="IJ82" s="165" t="e">
        <f t="shared" si="178"/>
        <v>#N/A</v>
      </c>
      <c r="IK82" s="165" t="e">
        <f t="shared" si="178"/>
        <v>#N/A</v>
      </c>
      <c r="IL82" s="165" t="e">
        <f t="shared" si="178"/>
        <v>#N/A</v>
      </c>
      <c r="IM82" s="165" t="e">
        <f t="shared" si="178"/>
        <v>#N/A</v>
      </c>
      <c r="IN82" s="165" t="e">
        <f t="shared" si="178"/>
        <v>#N/A</v>
      </c>
      <c r="IO82" s="165" t="e">
        <f t="shared" si="178"/>
        <v>#N/A</v>
      </c>
      <c r="IP82" s="165" t="e">
        <f t="shared" si="141"/>
        <v>#N/A</v>
      </c>
      <c r="IQ82" s="165" t="e">
        <f t="shared" si="141"/>
        <v>#N/A</v>
      </c>
      <c r="IR82" s="165" t="e">
        <f t="shared" si="141"/>
        <v>#N/A</v>
      </c>
      <c r="IS82" s="165" t="e">
        <f t="shared" si="141"/>
        <v>#N/A</v>
      </c>
      <c r="IT82" s="165" t="e">
        <f t="shared" si="141"/>
        <v>#N/A</v>
      </c>
      <c r="IU82" s="165" t="e">
        <f t="shared" si="141"/>
        <v>#N/A</v>
      </c>
      <c r="IV82" s="165" t="e">
        <f t="shared" si="141"/>
        <v>#N/A</v>
      </c>
      <c r="IW82" s="165" t="e">
        <f t="shared" si="141"/>
        <v>#N/A</v>
      </c>
      <c r="IX82" s="165" t="e">
        <f t="shared" si="141"/>
        <v>#N/A</v>
      </c>
      <c r="IY82" s="165" t="e">
        <f t="shared" si="141"/>
        <v>#N/A</v>
      </c>
      <c r="IZ82" s="165" t="e">
        <f t="shared" si="141"/>
        <v>#N/A</v>
      </c>
      <c r="JA82" s="165" t="e">
        <f t="shared" si="141"/>
        <v>#N/A</v>
      </c>
      <c r="JB82" s="165" t="e">
        <f t="shared" si="141"/>
        <v>#N/A</v>
      </c>
      <c r="JC82" s="165" t="e">
        <f t="shared" si="141"/>
        <v>#N/A</v>
      </c>
      <c r="JD82" s="165" t="e">
        <f t="shared" si="141"/>
        <v>#N/A</v>
      </c>
      <c r="JE82" s="165" t="e">
        <f t="shared" si="151"/>
        <v>#N/A</v>
      </c>
      <c r="JF82" s="165" t="e">
        <f t="shared" si="151"/>
        <v>#N/A</v>
      </c>
      <c r="JG82" s="165" t="e">
        <f t="shared" si="151"/>
        <v>#N/A</v>
      </c>
      <c r="JH82" s="165" t="e">
        <f t="shared" si="151"/>
        <v>#N/A</v>
      </c>
      <c r="JI82" s="165" t="e">
        <f t="shared" si="151"/>
        <v>#N/A</v>
      </c>
      <c r="JJ82" s="165" t="e">
        <f t="shared" si="151"/>
        <v>#N/A</v>
      </c>
      <c r="JK82" s="165" t="e">
        <f t="shared" si="151"/>
        <v>#N/A</v>
      </c>
      <c r="JL82" s="165" t="e">
        <f t="shared" si="151"/>
        <v>#N/A</v>
      </c>
      <c r="JM82" s="165" t="e">
        <f t="shared" si="151"/>
        <v>#N/A</v>
      </c>
      <c r="JN82" s="165" t="e">
        <f t="shared" si="151"/>
        <v>#N/A</v>
      </c>
      <c r="JO82" s="165" t="e">
        <f t="shared" si="151"/>
        <v>#N/A</v>
      </c>
      <c r="JP82" s="165" t="e">
        <f t="shared" si="151"/>
        <v>#N/A</v>
      </c>
      <c r="JQ82" s="165" t="e">
        <f t="shared" si="151"/>
        <v>#N/A</v>
      </c>
      <c r="JR82" s="165" t="e">
        <f t="shared" si="151"/>
        <v>#N/A</v>
      </c>
      <c r="JS82" s="165" t="e">
        <f t="shared" si="151"/>
        <v>#N/A</v>
      </c>
      <c r="JT82" s="165" t="e">
        <f t="shared" si="142"/>
        <v>#N/A</v>
      </c>
      <c r="JU82" s="165" t="e">
        <f t="shared" si="142"/>
        <v>#N/A</v>
      </c>
      <c r="JV82" s="165" t="e">
        <f t="shared" si="142"/>
        <v>#N/A</v>
      </c>
      <c r="JW82" s="165" t="e">
        <f t="shared" si="142"/>
        <v>#N/A</v>
      </c>
      <c r="JX82" s="165" t="e">
        <f t="shared" si="142"/>
        <v>#N/A</v>
      </c>
      <c r="JY82" s="165" t="e">
        <f t="shared" si="142"/>
        <v>#N/A</v>
      </c>
      <c r="JZ82" s="165" t="e">
        <f t="shared" si="142"/>
        <v>#N/A</v>
      </c>
      <c r="KA82" s="165" t="e">
        <f t="shared" si="142"/>
        <v>#N/A</v>
      </c>
      <c r="KB82" s="165" t="e">
        <f t="shared" si="142"/>
        <v>#N/A</v>
      </c>
      <c r="KC82" s="165" t="e">
        <f t="shared" si="142"/>
        <v>#N/A</v>
      </c>
      <c r="KD82" s="165" t="e">
        <f t="shared" si="142"/>
        <v>#N/A</v>
      </c>
      <c r="KE82" s="165" t="e">
        <f t="shared" si="142"/>
        <v>#N/A</v>
      </c>
      <c r="KF82" s="165" t="e">
        <f t="shared" si="142"/>
        <v>#N/A</v>
      </c>
      <c r="KG82" s="165" t="e">
        <f t="shared" si="142"/>
        <v>#N/A</v>
      </c>
      <c r="KH82" s="165" t="e">
        <f t="shared" si="142"/>
        <v>#N/A</v>
      </c>
      <c r="KI82" s="165" t="e">
        <f t="shared" si="142"/>
        <v>#N/A</v>
      </c>
      <c r="KJ82" s="165" t="e">
        <f t="shared" si="152"/>
        <v>#N/A</v>
      </c>
      <c r="KK82" s="165" t="e">
        <f t="shared" si="152"/>
        <v>#N/A</v>
      </c>
      <c r="KL82" s="165" t="e">
        <f t="shared" si="152"/>
        <v>#N/A</v>
      </c>
      <c r="KM82" s="165" t="e">
        <f t="shared" si="152"/>
        <v>#N/A</v>
      </c>
      <c r="KN82" s="165" t="e">
        <f t="shared" si="152"/>
        <v>#N/A</v>
      </c>
      <c r="KO82" s="165" t="e">
        <f t="shared" si="152"/>
        <v>#N/A</v>
      </c>
      <c r="KP82" s="165" t="e">
        <f t="shared" si="152"/>
        <v>#N/A</v>
      </c>
      <c r="KQ82" s="165" t="e">
        <f t="shared" si="152"/>
        <v>#N/A</v>
      </c>
      <c r="KR82" s="165" t="e">
        <f t="shared" si="152"/>
        <v>#N/A</v>
      </c>
      <c r="KS82" s="165" t="e">
        <f t="shared" si="152"/>
        <v>#N/A</v>
      </c>
      <c r="KT82" s="165" t="e">
        <f t="shared" si="152"/>
        <v>#N/A</v>
      </c>
      <c r="KU82" s="165" t="e">
        <f t="shared" si="152"/>
        <v>#N/A</v>
      </c>
      <c r="KV82" s="165" t="e">
        <f t="shared" si="152"/>
        <v>#N/A</v>
      </c>
      <c r="KW82" s="165" t="e">
        <f t="shared" si="152"/>
        <v>#N/A</v>
      </c>
      <c r="KX82" s="165" t="e">
        <f t="shared" si="152"/>
        <v>#N/A</v>
      </c>
      <c r="KY82" s="165" t="e">
        <f t="shared" si="152"/>
        <v>#N/A</v>
      </c>
      <c r="KZ82" s="165" t="e">
        <f t="shared" si="143"/>
        <v>#N/A</v>
      </c>
      <c r="LA82" s="165" t="e">
        <f t="shared" si="143"/>
        <v>#N/A</v>
      </c>
      <c r="LB82" s="165" t="e">
        <f t="shared" si="143"/>
        <v>#N/A</v>
      </c>
      <c r="LC82" s="165" t="e">
        <f t="shared" si="143"/>
        <v>#N/A</v>
      </c>
      <c r="LD82" s="165" t="e">
        <f t="shared" si="143"/>
        <v>#N/A</v>
      </c>
      <c r="LE82" s="165" t="e">
        <f t="shared" si="143"/>
        <v>#N/A</v>
      </c>
      <c r="LF82" s="165" t="e">
        <f t="shared" si="143"/>
        <v>#N/A</v>
      </c>
      <c r="LG82" s="165" t="e">
        <f t="shared" si="143"/>
        <v>#N/A</v>
      </c>
      <c r="LH82" s="165" t="e">
        <f t="shared" si="143"/>
        <v>#N/A</v>
      </c>
      <c r="LI82" s="165" t="e">
        <f t="shared" si="143"/>
        <v>#N/A</v>
      </c>
      <c r="LJ82" s="165" t="e">
        <f t="shared" si="143"/>
        <v>#N/A</v>
      </c>
      <c r="LK82" s="165" t="e">
        <f t="shared" si="143"/>
        <v>#N/A</v>
      </c>
      <c r="LL82" s="165" t="e">
        <f t="shared" si="143"/>
        <v>#N/A</v>
      </c>
      <c r="LM82" s="165" t="e">
        <f t="shared" si="143"/>
        <v>#N/A</v>
      </c>
      <c r="LN82" s="165" t="e">
        <f t="shared" si="143"/>
        <v>#N/A</v>
      </c>
      <c r="LO82" s="165" t="e">
        <f t="shared" si="153"/>
        <v>#N/A</v>
      </c>
      <c r="LP82" s="165" t="e">
        <f t="shared" si="153"/>
        <v>#N/A</v>
      </c>
      <c r="LQ82" s="165" t="e">
        <f t="shared" si="154"/>
        <v>#N/A</v>
      </c>
      <c r="LR82" s="165" t="e">
        <f t="shared" si="154"/>
        <v>#N/A</v>
      </c>
      <c r="LS82" s="165" t="e">
        <f t="shared" si="154"/>
        <v>#N/A</v>
      </c>
      <c r="LT82" s="165" t="e">
        <f t="shared" si="154"/>
        <v>#N/A</v>
      </c>
      <c r="LU82" s="165" t="e">
        <f t="shared" si="154"/>
        <v>#N/A</v>
      </c>
      <c r="LV82" s="165" t="e">
        <f t="shared" si="154"/>
        <v>#N/A</v>
      </c>
      <c r="LW82" s="165" t="e">
        <f t="shared" si="154"/>
        <v>#N/A</v>
      </c>
      <c r="LX82" s="165" t="e">
        <f t="shared" si="154"/>
        <v>#N/A</v>
      </c>
      <c r="LY82" s="165" t="e">
        <f t="shared" si="154"/>
        <v>#N/A</v>
      </c>
      <c r="LZ82" s="165" t="e">
        <f t="shared" si="154"/>
        <v>#N/A</v>
      </c>
      <c r="MA82" s="165" t="e">
        <f t="shared" si="154"/>
        <v>#N/A</v>
      </c>
      <c r="MB82" s="165" t="e">
        <f t="shared" si="154"/>
        <v>#N/A</v>
      </c>
      <c r="MC82" s="165" t="e">
        <f t="shared" si="154"/>
        <v>#N/A</v>
      </c>
      <c r="MD82" s="165" t="e">
        <f t="shared" si="154"/>
        <v>#N/A</v>
      </c>
      <c r="ME82" s="165" t="e">
        <f t="shared" si="154"/>
        <v>#N/A</v>
      </c>
      <c r="MF82" s="165" t="e">
        <f t="shared" si="144"/>
        <v>#N/A</v>
      </c>
      <c r="MG82" s="165" t="e">
        <f t="shared" si="144"/>
        <v>#N/A</v>
      </c>
      <c r="MH82" s="165" t="e">
        <f t="shared" si="144"/>
        <v>#N/A</v>
      </c>
      <c r="MI82" s="165" t="e">
        <f t="shared" si="144"/>
        <v>#N/A</v>
      </c>
      <c r="MJ82" s="165" t="e">
        <f t="shared" si="144"/>
        <v>#N/A</v>
      </c>
      <c r="MK82" s="165" t="e">
        <f t="shared" si="144"/>
        <v>#N/A</v>
      </c>
      <c r="ML82" s="165" t="e">
        <f t="shared" si="144"/>
        <v>#N/A</v>
      </c>
      <c r="MM82" s="165" t="e">
        <f t="shared" si="144"/>
        <v>#N/A</v>
      </c>
      <c r="MN82" s="165" t="e">
        <f t="shared" si="144"/>
        <v>#N/A</v>
      </c>
      <c r="MO82" s="165" t="e">
        <f t="shared" si="144"/>
        <v>#N/A</v>
      </c>
      <c r="MP82" s="165" t="e">
        <f t="shared" si="144"/>
        <v>#N/A</v>
      </c>
      <c r="MQ82" s="165" t="e">
        <f t="shared" si="144"/>
        <v>#N/A</v>
      </c>
      <c r="MR82" s="165" t="e">
        <f t="shared" si="144"/>
        <v>#N/A</v>
      </c>
      <c r="MS82" s="165" t="e">
        <f t="shared" si="144"/>
        <v>#N/A</v>
      </c>
      <c r="MT82" s="165" t="e">
        <f t="shared" si="144"/>
        <v>#N/A</v>
      </c>
      <c r="MU82" s="165" t="e">
        <f t="shared" si="144"/>
        <v>#N/A</v>
      </c>
      <c r="MV82" s="165" t="e">
        <f t="shared" si="155"/>
        <v>#N/A</v>
      </c>
      <c r="MW82" s="165" t="e">
        <f t="shared" si="155"/>
        <v>#N/A</v>
      </c>
      <c r="MX82" s="165" t="e">
        <f t="shared" si="155"/>
        <v>#N/A</v>
      </c>
      <c r="MY82" s="165" t="e">
        <f t="shared" si="155"/>
        <v>#N/A</v>
      </c>
      <c r="MZ82" s="165" t="e">
        <f t="shared" si="155"/>
        <v>#N/A</v>
      </c>
      <c r="NA82" s="165" t="e">
        <f t="shared" si="155"/>
        <v>#N/A</v>
      </c>
      <c r="NB82" s="165" t="e">
        <f t="shared" si="155"/>
        <v>#N/A</v>
      </c>
      <c r="NC82" s="165" t="e">
        <f t="shared" si="155"/>
        <v>#N/A</v>
      </c>
      <c r="ND82" s="165" t="e">
        <f t="shared" si="155"/>
        <v>#N/A</v>
      </c>
      <c r="NE82" s="165" t="e">
        <f t="shared" si="155"/>
        <v>#N/A</v>
      </c>
      <c r="NF82" s="165" t="e">
        <f t="shared" si="155"/>
        <v>#N/A</v>
      </c>
      <c r="NG82" s="165" t="e">
        <f t="shared" si="155"/>
        <v>#N/A</v>
      </c>
      <c r="NH82" s="165" t="e">
        <f t="shared" si="155"/>
        <v>#N/A</v>
      </c>
      <c r="NI82" s="165" t="e">
        <f t="shared" si="155"/>
        <v>#N/A</v>
      </c>
      <c r="NJ82" s="165" t="e">
        <f t="shared" si="155"/>
        <v>#N/A</v>
      </c>
      <c r="NK82" s="165" t="e">
        <f t="shared" si="155"/>
        <v>#N/A</v>
      </c>
      <c r="NL82" s="165" t="e">
        <f t="shared" si="145"/>
        <v>#N/A</v>
      </c>
      <c r="NM82" s="165" t="e">
        <f t="shared" si="145"/>
        <v>#N/A</v>
      </c>
      <c r="NN82" s="165" t="e">
        <f t="shared" si="145"/>
        <v>#N/A</v>
      </c>
      <c r="NO82" s="165" t="e">
        <f t="shared" si="145"/>
        <v>#N/A</v>
      </c>
      <c r="NP82" s="165" t="e">
        <f t="shared" si="145"/>
        <v>#N/A</v>
      </c>
      <c r="NQ82" s="165" t="e">
        <f t="shared" si="145"/>
        <v>#N/A</v>
      </c>
      <c r="NR82" s="165" t="e">
        <f t="shared" si="145"/>
        <v>#N/A</v>
      </c>
      <c r="NS82" s="165" t="e">
        <f t="shared" si="145"/>
        <v>#N/A</v>
      </c>
      <c r="NT82" s="165" t="e">
        <f t="shared" si="145"/>
        <v>#N/A</v>
      </c>
      <c r="NU82" s="165" t="e">
        <f t="shared" si="145"/>
        <v>#N/A</v>
      </c>
      <c r="NV82" s="165" t="e">
        <f t="shared" si="145"/>
        <v>#N/A</v>
      </c>
      <c r="NW82" s="165" t="e">
        <f t="shared" si="145"/>
        <v>#N/A</v>
      </c>
      <c r="NX82" s="165" t="e">
        <f t="shared" si="145"/>
        <v>#N/A</v>
      </c>
      <c r="NY82" s="165" t="e">
        <f t="shared" si="145"/>
        <v>#N/A</v>
      </c>
      <c r="NZ82" s="165" t="e">
        <f t="shared" si="145"/>
        <v>#N/A</v>
      </c>
      <c r="OA82" s="165" t="e">
        <f t="shared" si="156"/>
        <v>#N/A</v>
      </c>
      <c r="OB82" s="165" t="e">
        <f t="shared" si="156"/>
        <v>#N/A</v>
      </c>
      <c r="OC82" s="165" t="e">
        <f t="shared" si="157"/>
        <v>#N/A</v>
      </c>
      <c r="OD82" s="165" t="e">
        <f t="shared" si="157"/>
        <v>#N/A</v>
      </c>
      <c r="OE82" s="165" t="e">
        <f t="shared" si="157"/>
        <v>#N/A</v>
      </c>
      <c r="OF82" s="165" t="e">
        <f t="shared" si="157"/>
        <v>#N/A</v>
      </c>
      <c r="OG82" s="165" t="e">
        <f t="shared" si="157"/>
        <v>#N/A</v>
      </c>
      <c r="OH82" s="165" t="e">
        <f t="shared" si="157"/>
        <v>#N/A</v>
      </c>
      <c r="OI82" s="165" t="e">
        <f t="shared" si="157"/>
        <v>#N/A</v>
      </c>
      <c r="OJ82" s="165" t="e">
        <f t="shared" si="157"/>
        <v>#N/A</v>
      </c>
      <c r="OK82" s="165" t="e">
        <f t="shared" si="157"/>
        <v>#N/A</v>
      </c>
      <c r="OL82" s="165" t="e">
        <f t="shared" si="157"/>
        <v>#N/A</v>
      </c>
      <c r="OM82" s="165" t="e">
        <f t="shared" si="157"/>
        <v>#N/A</v>
      </c>
      <c r="ON82" s="165" t="e">
        <f t="shared" si="157"/>
        <v>#N/A</v>
      </c>
      <c r="OO82" s="165" t="e">
        <f t="shared" si="157"/>
        <v>#N/A</v>
      </c>
      <c r="OP82" s="165" t="e">
        <f t="shared" si="157"/>
        <v>#N/A</v>
      </c>
      <c r="OQ82" s="165" t="e">
        <f t="shared" si="157"/>
        <v>#N/A</v>
      </c>
      <c r="OR82" s="165" t="e">
        <f t="shared" si="146"/>
        <v>#N/A</v>
      </c>
      <c r="OS82" s="165" t="e">
        <f t="shared" si="146"/>
        <v>#N/A</v>
      </c>
      <c r="OT82" s="165" t="e">
        <f t="shared" si="146"/>
        <v>#N/A</v>
      </c>
      <c r="OU82" s="165" t="e">
        <f t="shared" si="146"/>
        <v>#N/A</v>
      </c>
      <c r="OV82" s="165" t="e">
        <f t="shared" si="146"/>
        <v>#N/A</v>
      </c>
      <c r="OW82" s="165" t="e">
        <f t="shared" si="146"/>
        <v>#N/A</v>
      </c>
      <c r="OX82" s="165" t="e">
        <f t="shared" si="146"/>
        <v>#N/A</v>
      </c>
      <c r="OY82" s="165" t="e">
        <f t="shared" si="146"/>
        <v>#N/A</v>
      </c>
      <c r="OZ82" s="165" t="e">
        <f t="shared" si="146"/>
        <v>#N/A</v>
      </c>
      <c r="PA82" s="165" t="e">
        <f t="shared" si="146"/>
        <v>#N/A</v>
      </c>
      <c r="PB82" s="165" t="e">
        <f t="shared" si="146"/>
        <v>#N/A</v>
      </c>
      <c r="PC82" s="165" t="e">
        <f t="shared" si="146"/>
        <v>#N/A</v>
      </c>
      <c r="PD82" s="165" t="e">
        <f t="shared" si="146"/>
        <v>#N/A</v>
      </c>
      <c r="PE82" s="165" t="e">
        <f t="shared" si="146"/>
        <v>#N/A</v>
      </c>
      <c r="PF82" s="165" t="e">
        <f t="shared" si="146"/>
        <v>#N/A</v>
      </c>
      <c r="PG82" s="165" t="e">
        <f t="shared" si="146"/>
        <v>#N/A</v>
      </c>
      <c r="PH82" s="165" t="e">
        <f t="shared" si="158"/>
        <v>#N/A</v>
      </c>
      <c r="PI82" s="165" t="e">
        <f t="shared" si="158"/>
        <v>#N/A</v>
      </c>
      <c r="PJ82" s="165" t="e">
        <f t="shared" si="158"/>
        <v>#N/A</v>
      </c>
      <c r="PK82" s="165" t="e">
        <f t="shared" si="158"/>
        <v>#N/A</v>
      </c>
      <c r="PL82" s="165" t="e">
        <f t="shared" si="158"/>
        <v>#N/A</v>
      </c>
      <c r="PM82" s="165" t="e">
        <f t="shared" si="158"/>
        <v>#N/A</v>
      </c>
      <c r="PN82" s="165" t="e">
        <f t="shared" si="158"/>
        <v>#N/A</v>
      </c>
      <c r="PO82" s="165" t="e">
        <f t="shared" si="158"/>
        <v>#N/A</v>
      </c>
    </row>
    <row r="83" spans="1:431" hidden="1" x14ac:dyDescent="0.45">
      <c r="A83" s="362"/>
      <c r="B83" s="368" t="str">
        <f>IF($R83="","",ROUND(_xlfn.NORM.INV(ABS(VLOOKUP($T$1,VLookups!$A$43:$B$44,2,FALSE)-B$2),$N83,$R83),0))</f>
        <v/>
      </c>
      <c r="C83" s="374" t="str">
        <f t="shared" si="165"/>
        <v/>
      </c>
      <c r="D83" s="375" t="str">
        <f t="shared" si="166"/>
        <v/>
      </c>
      <c r="E83" s="105"/>
      <c r="F83" s="113"/>
      <c r="G83" s="118" t="str">
        <f t="shared" si="159"/>
        <v/>
      </c>
      <c r="H83" s="91"/>
      <c r="I83" s="118" t="str">
        <f t="shared" si="160"/>
        <v/>
      </c>
      <c r="J83" s="113"/>
      <c r="K83" s="106"/>
      <c r="L83" s="120" t="str">
        <f t="shared" si="147"/>
        <v/>
      </c>
      <c r="M83" s="120" t="str">
        <f t="shared" si="148"/>
        <v/>
      </c>
      <c r="N83" s="71" t="str">
        <f t="shared" si="161"/>
        <v/>
      </c>
      <c r="O83" s="23"/>
      <c r="P83" s="55"/>
      <c r="Q83" s="298"/>
      <c r="R83" s="72" t="str">
        <f>IF(AND(G83&gt;0,H83&gt;0,I83&gt;0),IF(ISBLANK(Q83),IF(ISBLANK(O83),"",(I83-G83)*VLOOKUP(O83,VLookups!$A$4:$B$13,2,FALSE)),Q83),"")</f>
        <v/>
      </c>
      <c r="S83" s="73" t="str">
        <f t="shared" si="149"/>
        <v/>
      </c>
      <c r="T83" s="91"/>
      <c r="U83" s="265" t="str">
        <f>IF(AND(T83&gt;0,H83&gt;0,NOT(R83="")),ABS(VLOOKUP($T$1,VLookups!$A$43:$B$44,2,FALSE)-_xlfn.NORM.DIST(T83,N83,R83,TRUE)),"")</f>
        <v/>
      </c>
      <c r="V83" s="90" t="str">
        <f>IF(AND($G83&gt;0,$H83&gt;0,$I83&gt;0,NOT(ISBLANK($O83))),_xlfn.NORM.INV(ABS(VLOOKUP($T$1,VLookups!$A$43:$B$44,2,FALSE)-V$3),$N83,$R83),"")</f>
        <v/>
      </c>
      <c r="W83" s="89" t="str">
        <f>IF(AND($G83&gt;0,$H83&gt;0,$I83&gt;0,NOT(ISBLANK($O83))),_xlfn.NORM.INV(ABS(VLOOKUP($T$1,VLookups!$A$43:$B$44,2,FALSE)-W$3),$N83,$R83),"")</f>
        <v/>
      </c>
      <c r="X83" s="90" t="str">
        <f>IF(AND($G83&gt;0,$H83&gt;0,$I83&gt;0,NOT(ISBLANK($O83))),_xlfn.NORM.INV(ABS(VLOOKUP($T$1,VLookups!$A$43:$B$44,2,FALSE)-X$3),$N83,$R83),"")</f>
        <v/>
      </c>
      <c r="Y83" s="89" t="str">
        <f>IF(AND($G83&gt;0,$H83&gt;0,$I83&gt;0,NOT(ISBLANK($O83))),_xlfn.NORM.INV(ABS(VLOOKUP($T$1,VLookups!$A$43:$B$44,2,FALSE)-Y$3),$N83,$R83),"")</f>
        <v/>
      </c>
      <c r="Z83" s="90" t="str">
        <f>IF(AND($G83&gt;0,$H83&gt;0,$I83&gt;0,NOT(ISBLANK($O83))),_xlfn.NORM.INV(ABS(VLOOKUP($T$1,VLookups!$A$43:$B$44,2,FALSE)-Z$3),$N83,$R83),"")</f>
        <v/>
      </c>
      <c r="AA83" s="89" t="str">
        <f>IF(AND($G83&gt;0,$H83&gt;0,$I83&gt;0,NOT(ISBLANK($O83))),_xlfn.NORM.INV(ABS(VLOOKUP($T$1,VLookups!$A$43:$B$44,2,FALSE)-AA$3),$N83,$R83),"")</f>
        <v/>
      </c>
      <c r="AB83" s="5"/>
      <c r="AC83" s="164" t="str">
        <f t="shared" si="162"/>
        <v/>
      </c>
      <c r="AD83" s="47" t="str">
        <f t="shared" si="177"/>
        <v/>
      </c>
      <c r="AE83" s="47" t="str">
        <f t="shared" si="177"/>
        <v/>
      </c>
      <c r="AF83" s="47" t="str">
        <f t="shared" si="177"/>
        <v/>
      </c>
      <c r="AG83" s="47" t="str">
        <f t="shared" si="177"/>
        <v/>
      </c>
      <c r="AH83" s="47" t="str">
        <f t="shared" si="177"/>
        <v/>
      </c>
      <c r="AI83" s="47" t="str">
        <f t="shared" si="177"/>
        <v/>
      </c>
      <c r="AJ83" s="47" t="str">
        <f t="shared" si="177"/>
        <v/>
      </c>
      <c r="AK83" s="47" t="str">
        <f t="shared" si="177"/>
        <v/>
      </c>
      <c r="AL83" s="47" t="str">
        <f t="shared" si="177"/>
        <v/>
      </c>
      <c r="AM83" s="47" t="str">
        <f t="shared" si="177"/>
        <v/>
      </c>
      <c r="AN83" s="47" t="str">
        <f t="shared" si="177"/>
        <v/>
      </c>
      <c r="AO83" s="47" t="str">
        <f t="shared" si="177"/>
        <v/>
      </c>
      <c r="AP83" s="47" t="str">
        <f t="shared" si="177"/>
        <v/>
      </c>
      <c r="AQ83" s="47" t="str">
        <f t="shared" si="177"/>
        <v/>
      </c>
      <c r="AR83" s="47" t="str">
        <f t="shared" si="177"/>
        <v/>
      </c>
      <c r="AS83" s="47" t="str">
        <f t="shared" si="177"/>
        <v/>
      </c>
      <c r="AT83" s="47" t="str">
        <f t="shared" si="171"/>
        <v/>
      </c>
      <c r="AU83" s="47" t="str">
        <f t="shared" si="171"/>
        <v/>
      </c>
      <c r="AV83" s="47" t="str">
        <f t="shared" si="171"/>
        <v/>
      </c>
      <c r="AW83" s="47" t="str">
        <f t="shared" si="171"/>
        <v/>
      </c>
      <c r="AX83" s="47" t="str">
        <f t="shared" si="171"/>
        <v/>
      </c>
      <c r="AY83" s="47" t="str">
        <f t="shared" si="171"/>
        <v/>
      </c>
      <c r="AZ83" s="47" t="str">
        <f t="shared" si="171"/>
        <v/>
      </c>
      <c r="BA83" s="47" t="str">
        <f t="shared" si="171"/>
        <v/>
      </c>
      <c r="BB83" s="47" t="str">
        <f t="shared" si="171"/>
        <v/>
      </c>
      <c r="BC83" s="47" t="str">
        <f t="shared" si="171"/>
        <v/>
      </c>
      <c r="BD83" s="47" t="str">
        <f t="shared" si="171"/>
        <v/>
      </c>
      <c r="BE83" s="47" t="str">
        <f t="shared" si="171"/>
        <v/>
      </c>
      <c r="BF83" s="47" t="str">
        <f t="shared" si="171"/>
        <v/>
      </c>
      <c r="BG83" s="47" t="str">
        <f t="shared" si="171"/>
        <v/>
      </c>
      <c r="BH83" s="47" t="str">
        <f t="shared" si="171"/>
        <v/>
      </c>
      <c r="BI83" s="47" t="str">
        <f t="shared" si="172"/>
        <v/>
      </c>
      <c r="BJ83" s="47" t="str">
        <f t="shared" si="172"/>
        <v/>
      </c>
      <c r="BK83" s="47" t="str">
        <f t="shared" si="172"/>
        <v/>
      </c>
      <c r="BL83" s="47" t="str">
        <f t="shared" si="172"/>
        <v/>
      </c>
      <c r="BM83" s="47" t="str">
        <f t="shared" si="172"/>
        <v/>
      </c>
      <c r="BN83" s="47" t="str">
        <f t="shared" si="172"/>
        <v/>
      </c>
      <c r="BO83" s="47" t="str">
        <f t="shared" si="172"/>
        <v/>
      </c>
      <c r="BP83" s="47" t="str">
        <f t="shared" si="172"/>
        <v/>
      </c>
      <c r="BQ83" s="47" t="str">
        <f t="shared" si="172"/>
        <v/>
      </c>
      <c r="BR83" s="47" t="str">
        <f t="shared" si="172"/>
        <v/>
      </c>
      <c r="BS83" s="47" t="str">
        <f t="shared" si="172"/>
        <v/>
      </c>
      <c r="BT83" s="47" t="str">
        <f t="shared" si="172"/>
        <v/>
      </c>
      <c r="BU83" s="47" t="str">
        <f t="shared" si="172"/>
        <v/>
      </c>
      <c r="BV83" s="47" t="str">
        <f t="shared" si="172"/>
        <v/>
      </c>
      <c r="BW83" s="47" t="str">
        <f t="shared" si="172"/>
        <v/>
      </c>
      <c r="BX83" s="47" t="str">
        <f t="shared" si="172"/>
        <v/>
      </c>
      <c r="BY83" s="47" t="str">
        <f t="shared" si="168"/>
        <v/>
      </c>
      <c r="BZ83" s="47" t="str">
        <f t="shared" si="168"/>
        <v/>
      </c>
      <c r="CA83" s="47" t="str">
        <f t="shared" si="168"/>
        <v/>
      </c>
      <c r="CB83" s="47" t="str">
        <f t="shared" si="168"/>
        <v/>
      </c>
      <c r="CC83" s="47" t="str">
        <f t="shared" si="168"/>
        <v/>
      </c>
      <c r="CD83" s="47" t="str">
        <f t="shared" si="168"/>
        <v/>
      </c>
      <c r="CE83" s="47" t="str">
        <f t="shared" si="168"/>
        <v/>
      </c>
      <c r="CF83" s="47" t="str">
        <f t="shared" si="168"/>
        <v/>
      </c>
      <c r="CG83" s="47" t="str">
        <f t="shared" si="168"/>
        <v/>
      </c>
      <c r="CH83" s="47" t="str">
        <f t="shared" si="168"/>
        <v/>
      </c>
      <c r="CI83" s="47" t="str">
        <f t="shared" si="168"/>
        <v/>
      </c>
      <c r="CJ83" s="47" t="str">
        <f t="shared" si="168"/>
        <v/>
      </c>
      <c r="CK83" s="47" t="str">
        <f t="shared" si="168"/>
        <v/>
      </c>
      <c r="CL83" s="47" t="str">
        <f t="shared" si="168"/>
        <v/>
      </c>
      <c r="CM83" s="47" t="str">
        <f t="shared" si="168"/>
        <v/>
      </c>
      <c r="CN83" s="47" t="str">
        <f t="shared" si="173"/>
        <v/>
      </c>
      <c r="CO83" s="47" t="str">
        <f t="shared" si="173"/>
        <v/>
      </c>
      <c r="CP83" s="47" t="str">
        <f t="shared" si="173"/>
        <v/>
      </c>
      <c r="CQ83" s="47" t="str">
        <f t="shared" si="173"/>
        <v/>
      </c>
      <c r="CR83" s="47" t="str">
        <f t="shared" si="173"/>
        <v/>
      </c>
      <c r="CS83" s="47" t="str">
        <f t="shared" si="173"/>
        <v/>
      </c>
      <c r="CT83" s="47" t="str">
        <f t="shared" si="173"/>
        <v/>
      </c>
      <c r="CU83" s="47" t="str">
        <f t="shared" si="173"/>
        <v/>
      </c>
      <c r="CV83" s="47" t="str">
        <f t="shared" si="173"/>
        <v/>
      </c>
      <c r="CW83" s="47" t="str">
        <f t="shared" si="173"/>
        <v/>
      </c>
      <c r="CX83" s="47" t="str">
        <f t="shared" si="173"/>
        <v/>
      </c>
      <c r="CY83" s="47" t="str">
        <f t="shared" si="173"/>
        <v/>
      </c>
      <c r="CZ83" s="47" t="str">
        <f t="shared" si="173"/>
        <v/>
      </c>
      <c r="DA83" s="47" t="str">
        <f t="shared" si="173"/>
        <v/>
      </c>
      <c r="DB83" s="47" t="str">
        <f t="shared" si="173"/>
        <v/>
      </c>
      <c r="DC83" s="47" t="str">
        <f t="shared" si="173"/>
        <v/>
      </c>
      <c r="DD83" s="47" t="str">
        <f t="shared" si="169"/>
        <v/>
      </c>
      <c r="DE83" s="47" t="str">
        <f t="shared" si="169"/>
        <v/>
      </c>
      <c r="DF83" s="47" t="str">
        <f t="shared" si="169"/>
        <v/>
      </c>
      <c r="DG83" s="47" t="str">
        <f t="shared" si="169"/>
        <v/>
      </c>
      <c r="DH83" s="47" t="str">
        <f t="shared" si="169"/>
        <v/>
      </c>
      <c r="DI83" s="47" t="str">
        <f t="shared" si="169"/>
        <v/>
      </c>
      <c r="DJ83" s="47" t="str">
        <f t="shared" si="169"/>
        <v/>
      </c>
      <c r="DK83" s="47" t="str">
        <f t="shared" si="169"/>
        <v/>
      </c>
      <c r="DL83" s="47" t="str">
        <f t="shared" si="169"/>
        <v/>
      </c>
      <c r="DM83" s="47" t="str">
        <f t="shared" si="169"/>
        <v/>
      </c>
      <c r="DN83" s="47" t="str">
        <f t="shared" si="169"/>
        <v/>
      </c>
      <c r="DO83" s="47" t="str">
        <f t="shared" si="169"/>
        <v/>
      </c>
      <c r="DP83" s="47" t="str">
        <f t="shared" si="169"/>
        <v/>
      </c>
      <c r="DQ83" s="47" t="str">
        <f t="shared" si="169"/>
        <v/>
      </c>
      <c r="DR83" s="47" t="str">
        <f t="shared" si="169"/>
        <v/>
      </c>
      <c r="DS83" s="47" t="str">
        <f t="shared" si="174"/>
        <v/>
      </c>
      <c r="DT83" s="47" t="str">
        <f t="shared" si="174"/>
        <v/>
      </c>
      <c r="DU83" s="47" t="str">
        <f t="shared" si="174"/>
        <v/>
      </c>
      <c r="DV83" s="47" t="str">
        <f t="shared" si="174"/>
        <v/>
      </c>
      <c r="DW83" s="47" t="str">
        <f t="shared" si="174"/>
        <v/>
      </c>
      <c r="DX83" s="47" t="str">
        <f t="shared" si="174"/>
        <v/>
      </c>
      <c r="DY83" s="47" t="str">
        <f t="shared" si="174"/>
        <v/>
      </c>
      <c r="DZ83" s="179" t="str">
        <f t="shared" si="163"/>
        <v/>
      </c>
      <c r="EA83" s="47" t="str">
        <f t="shared" si="167"/>
        <v/>
      </c>
      <c r="EB83" s="47" t="str">
        <f t="shared" si="167"/>
        <v/>
      </c>
      <c r="EC83" s="47" t="str">
        <f t="shared" si="167"/>
        <v/>
      </c>
      <c r="ED83" s="47" t="str">
        <f t="shared" si="167"/>
        <v/>
      </c>
      <c r="EE83" s="47" t="str">
        <f t="shared" si="167"/>
        <v/>
      </c>
      <c r="EF83" s="47" t="str">
        <f t="shared" si="167"/>
        <v/>
      </c>
      <c r="EG83" s="47" t="str">
        <f t="shared" si="167"/>
        <v/>
      </c>
      <c r="EH83" s="47" t="str">
        <f t="shared" si="167"/>
        <v/>
      </c>
      <c r="EI83" s="47" t="str">
        <f t="shared" si="167"/>
        <v/>
      </c>
      <c r="EJ83" s="47" t="str">
        <f t="shared" si="167"/>
        <v/>
      </c>
      <c r="EK83" s="47" t="str">
        <f t="shared" si="167"/>
        <v/>
      </c>
      <c r="EL83" s="47" t="str">
        <f t="shared" si="167"/>
        <v/>
      </c>
      <c r="EM83" s="47" t="str">
        <f t="shared" si="167"/>
        <v/>
      </c>
      <c r="EN83" s="47" t="str">
        <f t="shared" si="167"/>
        <v/>
      </c>
      <c r="EO83" s="47" t="str">
        <f t="shared" si="167"/>
        <v/>
      </c>
      <c r="EP83" s="47" t="str">
        <f t="shared" si="164"/>
        <v/>
      </c>
      <c r="EQ83" s="47" t="str">
        <f t="shared" si="164"/>
        <v/>
      </c>
      <c r="ER83" s="47" t="str">
        <f t="shared" si="164"/>
        <v/>
      </c>
      <c r="ES83" s="47" t="str">
        <f t="shared" si="164"/>
        <v/>
      </c>
      <c r="ET83" s="47" t="str">
        <f t="shared" si="175"/>
        <v/>
      </c>
      <c r="EU83" s="47" t="str">
        <f t="shared" si="175"/>
        <v/>
      </c>
      <c r="EV83" s="47" t="str">
        <f t="shared" si="175"/>
        <v/>
      </c>
      <c r="EW83" s="47" t="str">
        <f t="shared" si="175"/>
        <v/>
      </c>
      <c r="EX83" s="47" t="str">
        <f t="shared" si="175"/>
        <v/>
      </c>
      <c r="EY83" s="47" t="str">
        <f t="shared" si="175"/>
        <v/>
      </c>
      <c r="EZ83" s="47" t="str">
        <f t="shared" si="175"/>
        <v/>
      </c>
      <c r="FA83" s="47" t="str">
        <f t="shared" si="175"/>
        <v/>
      </c>
      <c r="FB83" s="47" t="str">
        <f t="shared" si="175"/>
        <v/>
      </c>
      <c r="FC83" s="47" t="str">
        <f t="shared" si="175"/>
        <v/>
      </c>
      <c r="FD83" s="47" t="str">
        <f t="shared" si="175"/>
        <v/>
      </c>
      <c r="FE83" s="47" t="str">
        <f t="shared" si="126"/>
        <v/>
      </c>
      <c r="FF83" s="47" t="str">
        <f t="shared" si="126"/>
        <v/>
      </c>
      <c r="FG83" s="47" t="str">
        <f t="shared" si="126"/>
        <v/>
      </c>
      <c r="FH83" s="47" t="str">
        <f t="shared" si="126"/>
        <v/>
      </c>
      <c r="FI83" s="47" t="str">
        <f t="shared" si="126"/>
        <v/>
      </c>
      <c r="FJ83" s="47" t="str">
        <f t="shared" si="126"/>
        <v/>
      </c>
      <c r="FK83" s="47" t="str">
        <f t="shared" si="126"/>
        <v/>
      </c>
      <c r="FL83" s="47" t="str">
        <f t="shared" si="126"/>
        <v/>
      </c>
      <c r="FM83" s="47" t="str">
        <f t="shared" si="126"/>
        <v/>
      </c>
      <c r="FN83" s="47" t="str">
        <f t="shared" si="126"/>
        <v/>
      </c>
      <c r="FO83" s="47" t="str">
        <f t="shared" si="126"/>
        <v/>
      </c>
      <c r="FP83" s="47" t="str">
        <f t="shared" si="126"/>
        <v/>
      </c>
      <c r="FQ83" s="47" t="str">
        <f t="shared" si="126"/>
        <v/>
      </c>
      <c r="FR83" s="47" t="str">
        <f t="shared" si="126"/>
        <v/>
      </c>
      <c r="FS83" s="47" t="str">
        <f t="shared" si="126"/>
        <v/>
      </c>
      <c r="FT83" s="47" t="str">
        <f t="shared" si="126"/>
        <v/>
      </c>
      <c r="FU83" s="47" t="str">
        <f t="shared" si="176"/>
        <v/>
      </c>
      <c r="FV83" s="47" t="str">
        <f t="shared" si="150"/>
        <v/>
      </c>
      <c r="FW83" s="47" t="str">
        <f t="shared" si="150"/>
        <v/>
      </c>
      <c r="FX83" s="47" t="str">
        <f t="shared" si="150"/>
        <v/>
      </c>
      <c r="FY83" s="47" t="str">
        <f t="shared" si="150"/>
        <v/>
      </c>
      <c r="FZ83" s="47" t="str">
        <f t="shared" si="150"/>
        <v/>
      </c>
      <c r="GA83" s="47" t="str">
        <f t="shared" si="150"/>
        <v/>
      </c>
      <c r="GB83" s="47" t="str">
        <f t="shared" si="150"/>
        <v/>
      </c>
      <c r="GC83" s="47" t="str">
        <f t="shared" si="137"/>
        <v/>
      </c>
      <c r="GD83" s="47" t="str">
        <f t="shared" si="137"/>
        <v/>
      </c>
      <c r="GE83" s="47" t="str">
        <f t="shared" si="137"/>
        <v/>
      </c>
      <c r="GF83" s="47" t="str">
        <f t="shared" si="137"/>
        <v/>
      </c>
      <c r="GG83" s="47" t="str">
        <f t="shared" si="137"/>
        <v/>
      </c>
      <c r="GH83" s="47" t="str">
        <f t="shared" si="137"/>
        <v/>
      </c>
      <c r="GI83" s="47" t="str">
        <f t="shared" si="137"/>
        <v/>
      </c>
      <c r="GJ83" s="47" t="str">
        <f t="shared" si="137"/>
        <v/>
      </c>
      <c r="GK83" s="47" t="str">
        <f t="shared" si="137"/>
        <v/>
      </c>
      <c r="GL83" s="47" t="str">
        <f t="shared" si="137"/>
        <v/>
      </c>
      <c r="GM83" s="47" t="str">
        <f t="shared" si="137"/>
        <v/>
      </c>
      <c r="GN83" s="47" t="str">
        <f t="shared" ref="GN83:HC99" si="180">IF(ISNONTEXT($AC83),GM83+$AC83,"")</f>
        <v/>
      </c>
      <c r="GO83" s="47" t="str">
        <f t="shared" si="180"/>
        <v/>
      </c>
      <c r="GP83" s="47" t="str">
        <f t="shared" si="180"/>
        <v/>
      </c>
      <c r="GQ83" s="47" t="str">
        <f t="shared" si="180"/>
        <v/>
      </c>
      <c r="GR83" s="47" t="str">
        <f t="shared" si="180"/>
        <v/>
      </c>
      <c r="GS83" s="47" t="str">
        <f t="shared" si="138"/>
        <v/>
      </c>
      <c r="GT83" s="47" t="str">
        <f t="shared" si="138"/>
        <v/>
      </c>
      <c r="GU83" s="47" t="str">
        <f t="shared" si="138"/>
        <v/>
      </c>
      <c r="GV83" s="47" t="str">
        <f t="shared" si="138"/>
        <v/>
      </c>
      <c r="GW83" s="47" t="str">
        <f t="shared" si="138"/>
        <v/>
      </c>
      <c r="GX83" s="47" t="str">
        <f t="shared" si="138"/>
        <v/>
      </c>
      <c r="GY83" s="47" t="str">
        <f t="shared" si="138"/>
        <v/>
      </c>
      <c r="GZ83" s="47" t="str">
        <f t="shared" si="138"/>
        <v/>
      </c>
      <c r="HA83" s="47" t="str">
        <f t="shared" si="138"/>
        <v/>
      </c>
      <c r="HB83" s="47" t="str">
        <f t="shared" si="138"/>
        <v/>
      </c>
      <c r="HC83" s="47" t="str">
        <f t="shared" si="138"/>
        <v/>
      </c>
      <c r="HD83" s="47" t="str">
        <f t="shared" ref="HD83:HH103" si="181">IF(ISNONTEXT($AC83),HC83+$AC83,"")</f>
        <v/>
      </c>
      <c r="HE83" s="47" t="str">
        <f t="shared" si="181"/>
        <v/>
      </c>
      <c r="HF83" s="47" t="str">
        <f t="shared" si="181"/>
        <v/>
      </c>
      <c r="HG83" s="47" t="str">
        <f t="shared" si="181"/>
        <v/>
      </c>
      <c r="HH83" s="47" t="str">
        <f t="shared" si="181"/>
        <v/>
      </c>
      <c r="HI83" s="47" t="str">
        <f t="shared" si="139"/>
        <v/>
      </c>
      <c r="HJ83" s="47" t="str">
        <f t="shared" si="139"/>
        <v/>
      </c>
      <c r="HK83" s="47" t="str">
        <f t="shared" si="139"/>
        <v/>
      </c>
      <c r="HL83" s="47" t="str">
        <f t="shared" si="139"/>
        <v/>
      </c>
      <c r="HM83" s="47" t="str">
        <f t="shared" si="109"/>
        <v/>
      </c>
      <c r="HN83" s="47" t="str">
        <f t="shared" si="109"/>
        <v/>
      </c>
      <c r="HO83" s="47" t="str">
        <f t="shared" si="109"/>
        <v/>
      </c>
      <c r="HP83" s="47" t="str">
        <f t="shared" si="77"/>
        <v/>
      </c>
      <c r="HQ83" s="47" t="str">
        <f t="shared" si="77"/>
        <v/>
      </c>
      <c r="HR83" s="47" t="str">
        <f t="shared" si="77"/>
        <v/>
      </c>
      <c r="HS83" s="47" t="str">
        <f t="shared" si="77"/>
        <v/>
      </c>
      <c r="HT83" s="47" t="str">
        <f t="shared" si="77"/>
        <v/>
      </c>
      <c r="HU83" s="47" t="str">
        <f t="shared" si="77"/>
        <v/>
      </c>
      <c r="HV83" s="47" t="str">
        <f t="shared" si="140"/>
        <v/>
      </c>
      <c r="HW83" s="165" t="e">
        <f t="shared" si="179"/>
        <v>#N/A</v>
      </c>
      <c r="HX83" s="165" t="e">
        <f t="shared" si="179"/>
        <v>#N/A</v>
      </c>
      <c r="HY83" s="165" t="e">
        <f t="shared" si="179"/>
        <v>#N/A</v>
      </c>
      <c r="HZ83" s="165" t="e">
        <f t="shared" si="179"/>
        <v>#N/A</v>
      </c>
      <c r="IA83" s="165" t="e">
        <f t="shared" si="178"/>
        <v>#N/A</v>
      </c>
      <c r="IB83" s="165" t="e">
        <f t="shared" si="178"/>
        <v>#N/A</v>
      </c>
      <c r="IC83" s="165" t="e">
        <f t="shared" si="178"/>
        <v>#N/A</v>
      </c>
      <c r="ID83" s="165" t="e">
        <f t="shared" si="178"/>
        <v>#N/A</v>
      </c>
      <c r="IE83" s="165" t="e">
        <f t="shared" si="178"/>
        <v>#N/A</v>
      </c>
      <c r="IF83" s="165" t="e">
        <f t="shared" si="178"/>
        <v>#N/A</v>
      </c>
      <c r="IG83" s="165" t="e">
        <f t="shared" si="178"/>
        <v>#N/A</v>
      </c>
      <c r="IH83" s="165" t="e">
        <f t="shared" si="178"/>
        <v>#N/A</v>
      </c>
      <c r="II83" s="165" t="e">
        <f t="shared" si="178"/>
        <v>#N/A</v>
      </c>
      <c r="IJ83" s="165" t="e">
        <f t="shared" si="178"/>
        <v>#N/A</v>
      </c>
      <c r="IK83" s="165" t="e">
        <f t="shared" si="178"/>
        <v>#N/A</v>
      </c>
      <c r="IL83" s="165" t="e">
        <f t="shared" si="178"/>
        <v>#N/A</v>
      </c>
      <c r="IM83" s="165" t="e">
        <f t="shared" si="178"/>
        <v>#N/A</v>
      </c>
      <c r="IN83" s="165" t="e">
        <f t="shared" si="178"/>
        <v>#N/A</v>
      </c>
      <c r="IO83" s="165" t="e">
        <f t="shared" si="178"/>
        <v>#N/A</v>
      </c>
      <c r="IP83" s="165" t="e">
        <f t="shared" si="178"/>
        <v>#N/A</v>
      </c>
      <c r="IQ83" s="165" t="e">
        <f t="shared" ref="IP83:JE98" si="182">IF(ISNONTEXT($R83),_xlfn.NORM.DIST(AX83,$N83,$R83,FALSE),NA())</f>
        <v>#N/A</v>
      </c>
      <c r="IR83" s="165" t="e">
        <f t="shared" si="182"/>
        <v>#N/A</v>
      </c>
      <c r="IS83" s="165" t="e">
        <f t="shared" si="182"/>
        <v>#N/A</v>
      </c>
      <c r="IT83" s="165" t="e">
        <f t="shared" si="182"/>
        <v>#N/A</v>
      </c>
      <c r="IU83" s="165" t="e">
        <f t="shared" si="182"/>
        <v>#N/A</v>
      </c>
      <c r="IV83" s="165" t="e">
        <f t="shared" si="182"/>
        <v>#N/A</v>
      </c>
      <c r="IW83" s="165" t="e">
        <f t="shared" si="182"/>
        <v>#N/A</v>
      </c>
      <c r="IX83" s="165" t="e">
        <f t="shared" si="182"/>
        <v>#N/A</v>
      </c>
      <c r="IY83" s="165" t="e">
        <f t="shared" si="182"/>
        <v>#N/A</v>
      </c>
      <c r="IZ83" s="165" t="e">
        <f t="shared" si="182"/>
        <v>#N/A</v>
      </c>
      <c r="JA83" s="165" t="e">
        <f t="shared" si="182"/>
        <v>#N/A</v>
      </c>
      <c r="JB83" s="165" t="e">
        <f t="shared" si="182"/>
        <v>#N/A</v>
      </c>
      <c r="JC83" s="165" t="e">
        <f t="shared" si="182"/>
        <v>#N/A</v>
      </c>
      <c r="JD83" s="165" t="e">
        <f t="shared" si="182"/>
        <v>#N/A</v>
      </c>
      <c r="JE83" s="165" t="e">
        <f t="shared" si="151"/>
        <v>#N/A</v>
      </c>
      <c r="JF83" s="165" t="e">
        <f t="shared" si="151"/>
        <v>#N/A</v>
      </c>
      <c r="JG83" s="165" t="e">
        <f t="shared" si="151"/>
        <v>#N/A</v>
      </c>
      <c r="JH83" s="165" t="e">
        <f t="shared" si="151"/>
        <v>#N/A</v>
      </c>
      <c r="JI83" s="165" t="e">
        <f t="shared" si="151"/>
        <v>#N/A</v>
      </c>
      <c r="JJ83" s="165" t="e">
        <f t="shared" si="151"/>
        <v>#N/A</v>
      </c>
      <c r="JK83" s="165" t="e">
        <f t="shared" si="151"/>
        <v>#N/A</v>
      </c>
      <c r="JL83" s="165" t="e">
        <f t="shared" si="151"/>
        <v>#N/A</v>
      </c>
      <c r="JM83" s="165" t="e">
        <f t="shared" si="151"/>
        <v>#N/A</v>
      </c>
      <c r="JN83" s="165" t="e">
        <f t="shared" si="151"/>
        <v>#N/A</v>
      </c>
      <c r="JO83" s="165" t="e">
        <f t="shared" si="151"/>
        <v>#N/A</v>
      </c>
      <c r="JP83" s="165" t="e">
        <f t="shared" si="151"/>
        <v>#N/A</v>
      </c>
      <c r="JQ83" s="165" t="e">
        <f t="shared" si="151"/>
        <v>#N/A</v>
      </c>
      <c r="JR83" s="165" t="e">
        <f t="shared" si="151"/>
        <v>#N/A</v>
      </c>
      <c r="JS83" s="165" t="e">
        <f t="shared" si="151"/>
        <v>#N/A</v>
      </c>
      <c r="JT83" s="165" t="e">
        <f t="shared" si="151"/>
        <v>#N/A</v>
      </c>
      <c r="JU83" s="165" t="e">
        <f t="shared" ref="JT83:KI98" si="183">IF(ISNONTEXT($R83),_xlfn.NORM.DIST(CB83,$N83,$R83,FALSE),NA())</f>
        <v>#N/A</v>
      </c>
      <c r="JV83" s="165" t="e">
        <f t="shared" si="183"/>
        <v>#N/A</v>
      </c>
      <c r="JW83" s="165" t="e">
        <f t="shared" si="183"/>
        <v>#N/A</v>
      </c>
      <c r="JX83" s="165" t="e">
        <f t="shared" si="183"/>
        <v>#N/A</v>
      </c>
      <c r="JY83" s="165" t="e">
        <f t="shared" si="183"/>
        <v>#N/A</v>
      </c>
      <c r="JZ83" s="165" t="e">
        <f t="shared" si="183"/>
        <v>#N/A</v>
      </c>
      <c r="KA83" s="165" t="e">
        <f t="shared" si="183"/>
        <v>#N/A</v>
      </c>
      <c r="KB83" s="165" t="e">
        <f t="shared" si="183"/>
        <v>#N/A</v>
      </c>
      <c r="KC83" s="165" t="e">
        <f t="shared" si="183"/>
        <v>#N/A</v>
      </c>
      <c r="KD83" s="165" t="e">
        <f t="shared" si="183"/>
        <v>#N/A</v>
      </c>
      <c r="KE83" s="165" t="e">
        <f t="shared" si="183"/>
        <v>#N/A</v>
      </c>
      <c r="KF83" s="165" t="e">
        <f t="shared" si="183"/>
        <v>#N/A</v>
      </c>
      <c r="KG83" s="165" t="e">
        <f t="shared" si="183"/>
        <v>#N/A</v>
      </c>
      <c r="KH83" s="165" t="e">
        <f t="shared" si="183"/>
        <v>#N/A</v>
      </c>
      <c r="KI83" s="165" t="e">
        <f t="shared" si="183"/>
        <v>#N/A</v>
      </c>
      <c r="KJ83" s="165" t="e">
        <f t="shared" si="152"/>
        <v>#N/A</v>
      </c>
      <c r="KK83" s="165" t="e">
        <f t="shared" si="152"/>
        <v>#N/A</v>
      </c>
      <c r="KL83" s="165" t="e">
        <f t="shared" si="152"/>
        <v>#N/A</v>
      </c>
      <c r="KM83" s="165" t="e">
        <f t="shared" si="152"/>
        <v>#N/A</v>
      </c>
      <c r="KN83" s="165" t="e">
        <f t="shared" si="152"/>
        <v>#N/A</v>
      </c>
      <c r="KO83" s="165" t="e">
        <f t="shared" si="152"/>
        <v>#N/A</v>
      </c>
      <c r="KP83" s="165" t="e">
        <f t="shared" si="152"/>
        <v>#N/A</v>
      </c>
      <c r="KQ83" s="165" t="e">
        <f t="shared" si="152"/>
        <v>#N/A</v>
      </c>
      <c r="KR83" s="165" t="e">
        <f t="shared" si="152"/>
        <v>#N/A</v>
      </c>
      <c r="KS83" s="165" t="e">
        <f t="shared" si="152"/>
        <v>#N/A</v>
      </c>
      <c r="KT83" s="165" t="e">
        <f t="shared" si="152"/>
        <v>#N/A</v>
      </c>
      <c r="KU83" s="165" t="e">
        <f t="shared" si="152"/>
        <v>#N/A</v>
      </c>
      <c r="KV83" s="165" t="e">
        <f t="shared" si="152"/>
        <v>#N/A</v>
      </c>
      <c r="KW83" s="165" t="e">
        <f t="shared" si="152"/>
        <v>#N/A</v>
      </c>
      <c r="KX83" s="165" t="e">
        <f t="shared" si="152"/>
        <v>#N/A</v>
      </c>
      <c r="KY83" s="165" t="e">
        <f t="shared" ref="KY83:LN98" si="184">IF(ISNONTEXT($R83),_xlfn.NORM.DIST(DF83,$N83,$R83,FALSE),NA())</f>
        <v>#N/A</v>
      </c>
      <c r="KZ83" s="165" t="e">
        <f t="shared" si="184"/>
        <v>#N/A</v>
      </c>
      <c r="LA83" s="165" t="e">
        <f t="shared" si="184"/>
        <v>#N/A</v>
      </c>
      <c r="LB83" s="165" t="e">
        <f t="shared" si="184"/>
        <v>#N/A</v>
      </c>
      <c r="LC83" s="165" t="e">
        <f t="shared" si="184"/>
        <v>#N/A</v>
      </c>
      <c r="LD83" s="165" t="e">
        <f t="shared" si="184"/>
        <v>#N/A</v>
      </c>
      <c r="LE83" s="165" t="e">
        <f t="shared" si="184"/>
        <v>#N/A</v>
      </c>
      <c r="LF83" s="165" t="e">
        <f t="shared" si="184"/>
        <v>#N/A</v>
      </c>
      <c r="LG83" s="165" t="e">
        <f t="shared" si="184"/>
        <v>#N/A</v>
      </c>
      <c r="LH83" s="165" t="e">
        <f t="shared" si="184"/>
        <v>#N/A</v>
      </c>
      <c r="LI83" s="165" t="e">
        <f t="shared" si="184"/>
        <v>#N/A</v>
      </c>
      <c r="LJ83" s="165" t="e">
        <f t="shared" si="184"/>
        <v>#N/A</v>
      </c>
      <c r="LK83" s="165" t="e">
        <f t="shared" si="184"/>
        <v>#N/A</v>
      </c>
      <c r="LL83" s="165" t="e">
        <f t="shared" si="184"/>
        <v>#N/A</v>
      </c>
      <c r="LM83" s="165" t="e">
        <f t="shared" si="184"/>
        <v>#N/A</v>
      </c>
      <c r="LN83" s="165" t="e">
        <f t="shared" si="184"/>
        <v>#N/A</v>
      </c>
      <c r="LO83" s="165" t="e">
        <f t="shared" si="153"/>
        <v>#N/A</v>
      </c>
      <c r="LP83" s="165" t="e">
        <f t="shared" si="153"/>
        <v>#N/A</v>
      </c>
      <c r="LQ83" s="165" t="e">
        <f t="shared" si="154"/>
        <v>#N/A</v>
      </c>
      <c r="LR83" s="165" t="e">
        <f t="shared" si="154"/>
        <v>#N/A</v>
      </c>
      <c r="LS83" s="165" t="e">
        <f t="shared" si="154"/>
        <v>#N/A</v>
      </c>
      <c r="LT83" s="165" t="e">
        <f t="shared" si="154"/>
        <v>#N/A</v>
      </c>
      <c r="LU83" s="165" t="e">
        <f t="shared" si="154"/>
        <v>#N/A</v>
      </c>
      <c r="LV83" s="165" t="e">
        <f t="shared" si="154"/>
        <v>#N/A</v>
      </c>
      <c r="LW83" s="165" t="e">
        <f t="shared" si="154"/>
        <v>#N/A</v>
      </c>
      <c r="LX83" s="165" t="e">
        <f t="shared" si="154"/>
        <v>#N/A</v>
      </c>
      <c r="LY83" s="165" t="e">
        <f t="shared" si="154"/>
        <v>#N/A</v>
      </c>
      <c r="LZ83" s="165" t="e">
        <f t="shared" si="154"/>
        <v>#N/A</v>
      </c>
      <c r="MA83" s="165" t="e">
        <f t="shared" si="154"/>
        <v>#N/A</v>
      </c>
      <c r="MB83" s="165" t="e">
        <f t="shared" si="154"/>
        <v>#N/A</v>
      </c>
      <c r="MC83" s="165" t="e">
        <f t="shared" si="154"/>
        <v>#N/A</v>
      </c>
      <c r="MD83" s="165" t="e">
        <f t="shared" si="154"/>
        <v>#N/A</v>
      </c>
      <c r="ME83" s="165" t="e">
        <f t="shared" si="154"/>
        <v>#N/A</v>
      </c>
      <c r="MF83" s="165" t="e">
        <f t="shared" si="154"/>
        <v>#N/A</v>
      </c>
      <c r="MG83" s="165" t="e">
        <f t="shared" ref="MF83:MU98" si="185">IF(ISNONTEXT($R83),_xlfn.NORM.DIST(EN83,$N83,$R83,FALSE),NA())</f>
        <v>#N/A</v>
      </c>
      <c r="MH83" s="165" t="e">
        <f t="shared" si="185"/>
        <v>#N/A</v>
      </c>
      <c r="MI83" s="165" t="e">
        <f t="shared" si="185"/>
        <v>#N/A</v>
      </c>
      <c r="MJ83" s="165" t="e">
        <f t="shared" si="185"/>
        <v>#N/A</v>
      </c>
      <c r="MK83" s="165" t="e">
        <f t="shared" si="185"/>
        <v>#N/A</v>
      </c>
      <c r="ML83" s="165" t="e">
        <f t="shared" si="185"/>
        <v>#N/A</v>
      </c>
      <c r="MM83" s="165" t="e">
        <f t="shared" si="185"/>
        <v>#N/A</v>
      </c>
      <c r="MN83" s="165" t="e">
        <f t="shared" si="185"/>
        <v>#N/A</v>
      </c>
      <c r="MO83" s="165" t="e">
        <f t="shared" si="185"/>
        <v>#N/A</v>
      </c>
      <c r="MP83" s="165" t="e">
        <f t="shared" si="185"/>
        <v>#N/A</v>
      </c>
      <c r="MQ83" s="165" t="e">
        <f t="shared" si="185"/>
        <v>#N/A</v>
      </c>
      <c r="MR83" s="165" t="e">
        <f t="shared" si="185"/>
        <v>#N/A</v>
      </c>
      <c r="MS83" s="165" t="e">
        <f t="shared" si="185"/>
        <v>#N/A</v>
      </c>
      <c r="MT83" s="165" t="e">
        <f t="shared" si="185"/>
        <v>#N/A</v>
      </c>
      <c r="MU83" s="165" t="e">
        <f t="shared" si="185"/>
        <v>#N/A</v>
      </c>
      <c r="MV83" s="165" t="e">
        <f t="shared" si="155"/>
        <v>#N/A</v>
      </c>
      <c r="MW83" s="165" t="e">
        <f t="shared" si="155"/>
        <v>#N/A</v>
      </c>
      <c r="MX83" s="165" t="e">
        <f t="shared" si="155"/>
        <v>#N/A</v>
      </c>
      <c r="MY83" s="165" t="e">
        <f t="shared" si="155"/>
        <v>#N/A</v>
      </c>
      <c r="MZ83" s="165" t="e">
        <f t="shared" si="155"/>
        <v>#N/A</v>
      </c>
      <c r="NA83" s="165" t="e">
        <f t="shared" si="155"/>
        <v>#N/A</v>
      </c>
      <c r="NB83" s="165" t="e">
        <f t="shared" si="155"/>
        <v>#N/A</v>
      </c>
      <c r="NC83" s="165" t="e">
        <f t="shared" si="155"/>
        <v>#N/A</v>
      </c>
      <c r="ND83" s="165" t="e">
        <f t="shared" si="155"/>
        <v>#N/A</v>
      </c>
      <c r="NE83" s="165" t="e">
        <f t="shared" si="155"/>
        <v>#N/A</v>
      </c>
      <c r="NF83" s="165" t="e">
        <f t="shared" si="155"/>
        <v>#N/A</v>
      </c>
      <c r="NG83" s="165" t="e">
        <f t="shared" si="155"/>
        <v>#N/A</v>
      </c>
      <c r="NH83" s="165" t="e">
        <f t="shared" si="155"/>
        <v>#N/A</v>
      </c>
      <c r="NI83" s="165" t="e">
        <f t="shared" si="155"/>
        <v>#N/A</v>
      </c>
      <c r="NJ83" s="165" t="e">
        <f t="shared" si="155"/>
        <v>#N/A</v>
      </c>
      <c r="NK83" s="165" t="e">
        <f t="shared" ref="NK83:NZ98" si="186">IF(ISNONTEXT($R83),_xlfn.NORM.DIST(FR83,$N83,$R83,FALSE),NA())</f>
        <v>#N/A</v>
      </c>
      <c r="NL83" s="165" t="e">
        <f t="shared" si="186"/>
        <v>#N/A</v>
      </c>
      <c r="NM83" s="165" t="e">
        <f t="shared" si="186"/>
        <v>#N/A</v>
      </c>
      <c r="NN83" s="165" t="e">
        <f t="shared" si="186"/>
        <v>#N/A</v>
      </c>
      <c r="NO83" s="165" t="e">
        <f t="shared" si="186"/>
        <v>#N/A</v>
      </c>
      <c r="NP83" s="165" t="e">
        <f t="shared" si="186"/>
        <v>#N/A</v>
      </c>
      <c r="NQ83" s="165" t="e">
        <f t="shared" si="186"/>
        <v>#N/A</v>
      </c>
      <c r="NR83" s="165" t="e">
        <f t="shared" si="186"/>
        <v>#N/A</v>
      </c>
      <c r="NS83" s="165" t="e">
        <f t="shared" si="186"/>
        <v>#N/A</v>
      </c>
      <c r="NT83" s="165" t="e">
        <f t="shared" si="186"/>
        <v>#N/A</v>
      </c>
      <c r="NU83" s="165" t="e">
        <f t="shared" si="186"/>
        <v>#N/A</v>
      </c>
      <c r="NV83" s="165" t="e">
        <f t="shared" si="186"/>
        <v>#N/A</v>
      </c>
      <c r="NW83" s="165" t="e">
        <f t="shared" si="186"/>
        <v>#N/A</v>
      </c>
      <c r="NX83" s="165" t="e">
        <f t="shared" si="186"/>
        <v>#N/A</v>
      </c>
      <c r="NY83" s="165" t="e">
        <f t="shared" si="186"/>
        <v>#N/A</v>
      </c>
      <c r="NZ83" s="165" t="e">
        <f t="shared" si="186"/>
        <v>#N/A</v>
      </c>
      <c r="OA83" s="165" t="e">
        <f t="shared" si="156"/>
        <v>#N/A</v>
      </c>
      <c r="OB83" s="165" t="e">
        <f t="shared" si="156"/>
        <v>#N/A</v>
      </c>
      <c r="OC83" s="165" t="e">
        <f t="shared" si="157"/>
        <v>#N/A</v>
      </c>
      <c r="OD83" s="165" t="e">
        <f t="shared" si="157"/>
        <v>#N/A</v>
      </c>
      <c r="OE83" s="165" t="e">
        <f t="shared" si="157"/>
        <v>#N/A</v>
      </c>
      <c r="OF83" s="165" t="e">
        <f t="shared" si="157"/>
        <v>#N/A</v>
      </c>
      <c r="OG83" s="165" t="e">
        <f t="shared" si="157"/>
        <v>#N/A</v>
      </c>
      <c r="OH83" s="165" t="e">
        <f t="shared" si="157"/>
        <v>#N/A</v>
      </c>
      <c r="OI83" s="165" t="e">
        <f t="shared" si="157"/>
        <v>#N/A</v>
      </c>
      <c r="OJ83" s="165" t="e">
        <f t="shared" si="157"/>
        <v>#N/A</v>
      </c>
      <c r="OK83" s="165" t="e">
        <f t="shared" si="157"/>
        <v>#N/A</v>
      </c>
      <c r="OL83" s="165" t="e">
        <f t="shared" si="157"/>
        <v>#N/A</v>
      </c>
      <c r="OM83" s="165" t="e">
        <f t="shared" si="157"/>
        <v>#N/A</v>
      </c>
      <c r="ON83" s="165" t="e">
        <f t="shared" si="157"/>
        <v>#N/A</v>
      </c>
      <c r="OO83" s="165" t="e">
        <f t="shared" si="157"/>
        <v>#N/A</v>
      </c>
      <c r="OP83" s="165" t="e">
        <f t="shared" si="157"/>
        <v>#N/A</v>
      </c>
      <c r="OQ83" s="165" t="e">
        <f t="shared" si="157"/>
        <v>#N/A</v>
      </c>
      <c r="OR83" s="165" t="e">
        <f t="shared" si="157"/>
        <v>#N/A</v>
      </c>
      <c r="OS83" s="165" t="e">
        <f t="shared" ref="OR83:PG98" si="187">IF(ISNONTEXT($R83),_xlfn.NORM.DIST(GZ83,$N83,$R83,FALSE),NA())</f>
        <v>#N/A</v>
      </c>
      <c r="OT83" s="165" t="e">
        <f t="shared" si="187"/>
        <v>#N/A</v>
      </c>
      <c r="OU83" s="165" t="e">
        <f t="shared" si="187"/>
        <v>#N/A</v>
      </c>
      <c r="OV83" s="165" t="e">
        <f t="shared" si="187"/>
        <v>#N/A</v>
      </c>
      <c r="OW83" s="165" t="e">
        <f t="shared" si="187"/>
        <v>#N/A</v>
      </c>
      <c r="OX83" s="165" t="e">
        <f t="shared" si="187"/>
        <v>#N/A</v>
      </c>
      <c r="OY83" s="165" t="e">
        <f t="shared" si="187"/>
        <v>#N/A</v>
      </c>
      <c r="OZ83" s="165" t="e">
        <f t="shared" si="187"/>
        <v>#N/A</v>
      </c>
      <c r="PA83" s="165" t="e">
        <f t="shared" si="187"/>
        <v>#N/A</v>
      </c>
      <c r="PB83" s="165" t="e">
        <f t="shared" si="187"/>
        <v>#N/A</v>
      </c>
      <c r="PC83" s="165" t="e">
        <f t="shared" si="187"/>
        <v>#N/A</v>
      </c>
      <c r="PD83" s="165" t="e">
        <f t="shared" si="187"/>
        <v>#N/A</v>
      </c>
      <c r="PE83" s="165" t="e">
        <f t="shared" si="187"/>
        <v>#N/A</v>
      </c>
      <c r="PF83" s="165" t="e">
        <f t="shared" si="187"/>
        <v>#N/A</v>
      </c>
      <c r="PG83" s="165" t="e">
        <f t="shared" si="187"/>
        <v>#N/A</v>
      </c>
      <c r="PH83" s="165" t="e">
        <f t="shared" si="158"/>
        <v>#N/A</v>
      </c>
      <c r="PI83" s="165" t="e">
        <f t="shared" si="158"/>
        <v>#N/A</v>
      </c>
      <c r="PJ83" s="165" t="e">
        <f t="shared" si="158"/>
        <v>#N/A</v>
      </c>
      <c r="PK83" s="165" t="e">
        <f t="shared" si="158"/>
        <v>#N/A</v>
      </c>
      <c r="PL83" s="165" t="e">
        <f t="shared" si="158"/>
        <v>#N/A</v>
      </c>
      <c r="PM83" s="165" t="e">
        <f t="shared" si="158"/>
        <v>#N/A</v>
      </c>
      <c r="PN83" s="165" t="e">
        <f t="shared" si="158"/>
        <v>#N/A</v>
      </c>
      <c r="PO83" s="165" t="e">
        <f t="shared" si="158"/>
        <v>#N/A</v>
      </c>
    </row>
    <row r="84" spans="1:431" hidden="1" x14ac:dyDescent="0.45">
      <c r="A84" s="362"/>
      <c r="B84" s="368" t="str">
        <f>IF($R84="","",ROUND(_xlfn.NORM.INV(ABS(VLOOKUP($T$1,VLookups!$A$43:$B$44,2,FALSE)-B$2),$N84,$R84),0))</f>
        <v/>
      </c>
      <c r="C84" s="374" t="str">
        <f t="shared" si="165"/>
        <v/>
      </c>
      <c r="D84" s="375" t="str">
        <f t="shared" si="166"/>
        <v/>
      </c>
      <c r="E84" s="105"/>
      <c r="F84" s="113"/>
      <c r="G84" s="118" t="str">
        <f t="shared" si="159"/>
        <v/>
      </c>
      <c r="H84" s="91"/>
      <c r="I84" s="118" t="str">
        <f t="shared" si="160"/>
        <v/>
      </c>
      <c r="J84" s="113"/>
      <c r="K84" s="106"/>
      <c r="L84" s="120" t="str">
        <f t="shared" si="147"/>
        <v/>
      </c>
      <c r="M84" s="120" t="str">
        <f t="shared" si="148"/>
        <v/>
      </c>
      <c r="N84" s="71" t="str">
        <f t="shared" si="161"/>
        <v/>
      </c>
      <c r="O84" s="23"/>
      <c r="P84" s="55"/>
      <c r="Q84" s="298"/>
      <c r="R84" s="72" t="str">
        <f>IF(AND(G84&gt;0,H84&gt;0,I84&gt;0),IF(ISBLANK(Q84),IF(ISBLANK(O84),"",(I84-G84)*VLOOKUP(O84,VLookups!$A$4:$B$13,2,FALSE)),Q84),"")</f>
        <v/>
      </c>
      <c r="S84" s="73" t="str">
        <f t="shared" si="149"/>
        <v/>
      </c>
      <c r="T84" s="91"/>
      <c r="U84" s="265" t="str">
        <f>IF(AND(T84&gt;0,H84&gt;0,NOT(R84="")),ABS(VLOOKUP($T$1,VLookups!$A$43:$B$44,2,FALSE)-_xlfn.NORM.DIST(T84,N84,R84,TRUE)),"")</f>
        <v/>
      </c>
      <c r="V84" s="90" t="str">
        <f>IF(AND($G84&gt;0,$H84&gt;0,$I84&gt;0,NOT(ISBLANK($O84))),_xlfn.NORM.INV(ABS(VLOOKUP($T$1,VLookups!$A$43:$B$44,2,FALSE)-V$3),$N84,$R84),"")</f>
        <v/>
      </c>
      <c r="W84" s="89" t="str">
        <f>IF(AND($G84&gt;0,$H84&gt;0,$I84&gt;0,NOT(ISBLANK($O84))),_xlfn.NORM.INV(ABS(VLOOKUP($T$1,VLookups!$A$43:$B$44,2,FALSE)-W$3),$N84,$R84),"")</f>
        <v/>
      </c>
      <c r="X84" s="90" t="str">
        <f>IF(AND($G84&gt;0,$H84&gt;0,$I84&gt;0,NOT(ISBLANK($O84))),_xlfn.NORM.INV(ABS(VLOOKUP($T$1,VLookups!$A$43:$B$44,2,FALSE)-X$3),$N84,$R84),"")</f>
        <v/>
      </c>
      <c r="Y84" s="89" t="str">
        <f>IF(AND($G84&gt;0,$H84&gt;0,$I84&gt;0,NOT(ISBLANK($O84))),_xlfn.NORM.INV(ABS(VLOOKUP($T$1,VLookups!$A$43:$B$44,2,FALSE)-Y$3),$N84,$R84),"")</f>
        <v/>
      </c>
      <c r="Z84" s="90" t="str">
        <f>IF(AND($G84&gt;0,$H84&gt;0,$I84&gt;0,NOT(ISBLANK($O84))),_xlfn.NORM.INV(ABS(VLOOKUP($T$1,VLookups!$A$43:$B$44,2,FALSE)-Z$3),$N84,$R84),"")</f>
        <v/>
      </c>
      <c r="AA84" s="89" t="str">
        <f>IF(AND($G84&gt;0,$H84&gt;0,$I84&gt;0,NOT(ISBLANK($O84))),_xlfn.NORM.INV(ABS(VLOOKUP($T$1,VLookups!$A$43:$B$44,2,FALSE)-AA$3),$N84,$R84),"")</f>
        <v/>
      </c>
      <c r="AB84" s="5"/>
      <c r="AC84" s="164" t="str">
        <f t="shared" si="162"/>
        <v/>
      </c>
      <c r="AD84" s="47" t="str">
        <f t="shared" si="177"/>
        <v/>
      </c>
      <c r="AE84" s="47" t="str">
        <f t="shared" si="177"/>
        <v/>
      </c>
      <c r="AF84" s="47" t="str">
        <f t="shared" si="177"/>
        <v/>
      </c>
      <c r="AG84" s="47" t="str">
        <f t="shared" si="177"/>
        <v/>
      </c>
      <c r="AH84" s="47" t="str">
        <f t="shared" si="177"/>
        <v/>
      </c>
      <c r="AI84" s="47" t="str">
        <f t="shared" si="177"/>
        <v/>
      </c>
      <c r="AJ84" s="47" t="str">
        <f t="shared" si="177"/>
        <v/>
      </c>
      <c r="AK84" s="47" t="str">
        <f t="shared" si="177"/>
        <v/>
      </c>
      <c r="AL84" s="47" t="str">
        <f t="shared" si="177"/>
        <v/>
      </c>
      <c r="AM84" s="47" t="str">
        <f t="shared" si="177"/>
        <v/>
      </c>
      <c r="AN84" s="47" t="str">
        <f t="shared" si="177"/>
        <v/>
      </c>
      <c r="AO84" s="47" t="str">
        <f t="shared" si="177"/>
        <v/>
      </c>
      <c r="AP84" s="47" t="str">
        <f t="shared" si="177"/>
        <v/>
      </c>
      <c r="AQ84" s="47" t="str">
        <f t="shared" si="177"/>
        <v/>
      </c>
      <c r="AR84" s="47" t="str">
        <f t="shared" si="177"/>
        <v/>
      </c>
      <c r="AS84" s="47" t="str">
        <f t="shared" si="177"/>
        <v/>
      </c>
      <c r="AT84" s="47" t="str">
        <f t="shared" si="171"/>
        <v/>
      </c>
      <c r="AU84" s="47" t="str">
        <f t="shared" si="171"/>
        <v/>
      </c>
      <c r="AV84" s="47" t="str">
        <f t="shared" si="171"/>
        <v/>
      </c>
      <c r="AW84" s="47" t="str">
        <f t="shared" si="171"/>
        <v/>
      </c>
      <c r="AX84" s="47" t="str">
        <f t="shared" si="171"/>
        <v/>
      </c>
      <c r="AY84" s="47" t="str">
        <f t="shared" si="171"/>
        <v/>
      </c>
      <c r="AZ84" s="47" t="str">
        <f t="shared" si="171"/>
        <v/>
      </c>
      <c r="BA84" s="47" t="str">
        <f t="shared" si="171"/>
        <v/>
      </c>
      <c r="BB84" s="47" t="str">
        <f t="shared" si="171"/>
        <v/>
      </c>
      <c r="BC84" s="47" t="str">
        <f t="shared" si="171"/>
        <v/>
      </c>
      <c r="BD84" s="47" t="str">
        <f t="shared" si="171"/>
        <v/>
      </c>
      <c r="BE84" s="47" t="str">
        <f t="shared" si="171"/>
        <v/>
      </c>
      <c r="BF84" s="47" t="str">
        <f t="shared" si="171"/>
        <v/>
      </c>
      <c r="BG84" s="47" t="str">
        <f t="shared" si="171"/>
        <v/>
      </c>
      <c r="BH84" s="47" t="str">
        <f t="shared" si="171"/>
        <v/>
      </c>
      <c r="BI84" s="47" t="str">
        <f t="shared" si="172"/>
        <v/>
      </c>
      <c r="BJ84" s="47" t="str">
        <f t="shared" si="172"/>
        <v/>
      </c>
      <c r="BK84" s="47" t="str">
        <f t="shared" si="172"/>
        <v/>
      </c>
      <c r="BL84" s="47" t="str">
        <f t="shared" si="172"/>
        <v/>
      </c>
      <c r="BM84" s="47" t="str">
        <f t="shared" si="172"/>
        <v/>
      </c>
      <c r="BN84" s="47" t="str">
        <f t="shared" si="172"/>
        <v/>
      </c>
      <c r="BO84" s="47" t="str">
        <f t="shared" si="172"/>
        <v/>
      </c>
      <c r="BP84" s="47" t="str">
        <f t="shared" si="172"/>
        <v/>
      </c>
      <c r="BQ84" s="47" t="str">
        <f t="shared" si="172"/>
        <v/>
      </c>
      <c r="BR84" s="47" t="str">
        <f t="shared" si="172"/>
        <v/>
      </c>
      <c r="BS84" s="47" t="str">
        <f t="shared" si="172"/>
        <v/>
      </c>
      <c r="BT84" s="47" t="str">
        <f t="shared" si="172"/>
        <v/>
      </c>
      <c r="BU84" s="47" t="str">
        <f t="shared" si="172"/>
        <v/>
      </c>
      <c r="BV84" s="47" t="str">
        <f t="shared" si="172"/>
        <v/>
      </c>
      <c r="BW84" s="47" t="str">
        <f t="shared" si="172"/>
        <v/>
      </c>
      <c r="BX84" s="47" t="str">
        <f t="shared" si="172"/>
        <v/>
      </c>
      <c r="BY84" s="47" t="str">
        <f t="shared" si="168"/>
        <v/>
      </c>
      <c r="BZ84" s="47" t="str">
        <f t="shared" si="168"/>
        <v/>
      </c>
      <c r="CA84" s="47" t="str">
        <f t="shared" si="168"/>
        <v/>
      </c>
      <c r="CB84" s="47" t="str">
        <f t="shared" si="168"/>
        <v/>
      </c>
      <c r="CC84" s="47" t="str">
        <f t="shared" si="168"/>
        <v/>
      </c>
      <c r="CD84" s="47" t="str">
        <f t="shared" si="168"/>
        <v/>
      </c>
      <c r="CE84" s="47" t="str">
        <f t="shared" si="168"/>
        <v/>
      </c>
      <c r="CF84" s="47" t="str">
        <f t="shared" si="168"/>
        <v/>
      </c>
      <c r="CG84" s="47" t="str">
        <f t="shared" si="168"/>
        <v/>
      </c>
      <c r="CH84" s="47" t="str">
        <f t="shared" si="168"/>
        <v/>
      </c>
      <c r="CI84" s="47" t="str">
        <f t="shared" si="168"/>
        <v/>
      </c>
      <c r="CJ84" s="47" t="str">
        <f t="shared" si="168"/>
        <v/>
      </c>
      <c r="CK84" s="47" t="str">
        <f t="shared" si="168"/>
        <v/>
      </c>
      <c r="CL84" s="47" t="str">
        <f t="shared" si="168"/>
        <v/>
      </c>
      <c r="CM84" s="47" t="str">
        <f t="shared" si="168"/>
        <v/>
      </c>
      <c r="CN84" s="47" t="str">
        <f t="shared" si="173"/>
        <v/>
      </c>
      <c r="CO84" s="47" t="str">
        <f t="shared" si="173"/>
        <v/>
      </c>
      <c r="CP84" s="47" t="str">
        <f t="shared" si="173"/>
        <v/>
      </c>
      <c r="CQ84" s="47" t="str">
        <f t="shared" si="173"/>
        <v/>
      </c>
      <c r="CR84" s="47" t="str">
        <f t="shared" si="173"/>
        <v/>
      </c>
      <c r="CS84" s="47" t="str">
        <f t="shared" si="173"/>
        <v/>
      </c>
      <c r="CT84" s="47" t="str">
        <f t="shared" si="173"/>
        <v/>
      </c>
      <c r="CU84" s="47" t="str">
        <f t="shared" si="173"/>
        <v/>
      </c>
      <c r="CV84" s="47" t="str">
        <f t="shared" si="173"/>
        <v/>
      </c>
      <c r="CW84" s="47" t="str">
        <f t="shared" si="173"/>
        <v/>
      </c>
      <c r="CX84" s="47" t="str">
        <f t="shared" si="173"/>
        <v/>
      </c>
      <c r="CY84" s="47" t="str">
        <f t="shared" si="173"/>
        <v/>
      </c>
      <c r="CZ84" s="47" t="str">
        <f t="shared" si="173"/>
        <v/>
      </c>
      <c r="DA84" s="47" t="str">
        <f t="shared" si="173"/>
        <v/>
      </c>
      <c r="DB84" s="47" t="str">
        <f t="shared" si="173"/>
        <v/>
      </c>
      <c r="DC84" s="47" t="str">
        <f t="shared" si="173"/>
        <v/>
      </c>
      <c r="DD84" s="47" t="str">
        <f t="shared" si="169"/>
        <v/>
      </c>
      <c r="DE84" s="47" t="str">
        <f t="shared" si="169"/>
        <v/>
      </c>
      <c r="DF84" s="47" t="str">
        <f t="shared" si="169"/>
        <v/>
      </c>
      <c r="DG84" s="47" t="str">
        <f t="shared" si="169"/>
        <v/>
      </c>
      <c r="DH84" s="47" t="str">
        <f t="shared" si="169"/>
        <v/>
      </c>
      <c r="DI84" s="47" t="str">
        <f t="shared" si="169"/>
        <v/>
      </c>
      <c r="DJ84" s="47" t="str">
        <f t="shared" si="169"/>
        <v/>
      </c>
      <c r="DK84" s="47" t="str">
        <f t="shared" si="169"/>
        <v/>
      </c>
      <c r="DL84" s="47" t="str">
        <f t="shared" si="169"/>
        <v/>
      </c>
      <c r="DM84" s="47" t="str">
        <f t="shared" si="169"/>
        <v/>
      </c>
      <c r="DN84" s="47" t="str">
        <f t="shared" si="169"/>
        <v/>
      </c>
      <c r="DO84" s="47" t="str">
        <f t="shared" si="169"/>
        <v/>
      </c>
      <c r="DP84" s="47" t="str">
        <f t="shared" si="169"/>
        <v/>
      </c>
      <c r="DQ84" s="47" t="str">
        <f t="shared" si="169"/>
        <v/>
      </c>
      <c r="DR84" s="47" t="str">
        <f t="shared" si="169"/>
        <v/>
      </c>
      <c r="DS84" s="47" t="str">
        <f t="shared" si="174"/>
        <v/>
      </c>
      <c r="DT84" s="47" t="str">
        <f t="shared" si="174"/>
        <v/>
      </c>
      <c r="DU84" s="47" t="str">
        <f t="shared" si="174"/>
        <v/>
      </c>
      <c r="DV84" s="47" t="str">
        <f t="shared" si="174"/>
        <v/>
      </c>
      <c r="DW84" s="47" t="str">
        <f t="shared" si="174"/>
        <v/>
      </c>
      <c r="DX84" s="47" t="str">
        <f t="shared" si="174"/>
        <v/>
      </c>
      <c r="DY84" s="47" t="str">
        <f t="shared" si="174"/>
        <v/>
      </c>
      <c r="DZ84" s="179" t="str">
        <f t="shared" si="163"/>
        <v/>
      </c>
      <c r="EA84" s="47" t="str">
        <f t="shared" si="167"/>
        <v/>
      </c>
      <c r="EB84" s="47" t="str">
        <f t="shared" si="167"/>
        <v/>
      </c>
      <c r="EC84" s="47" t="str">
        <f t="shared" si="167"/>
        <v/>
      </c>
      <c r="ED84" s="47" t="str">
        <f t="shared" si="167"/>
        <v/>
      </c>
      <c r="EE84" s="47" t="str">
        <f t="shared" si="167"/>
        <v/>
      </c>
      <c r="EF84" s="47" t="str">
        <f t="shared" si="167"/>
        <v/>
      </c>
      <c r="EG84" s="47" t="str">
        <f t="shared" si="167"/>
        <v/>
      </c>
      <c r="EH84" s="47" t="str">
        <f t="shared" si="167"/>
        <v/>
      </c>
      <c r="EI84" s="47" t="str">
        <f t="shared" si="167"/>
        <v/>
      </c>
      <c r="EJ84" s="47" t="str">
        <f t="shared" si="167"/>
        <v/>
      </c>
      <c r="EK84" s="47" t="str">
        <f t="shared" si="167"/>
        <v/>
      </c>
      <c r="EL84" s="47" t="str">
        <f t="shared" si="167"/>
        <v/>
      </c>
      <c r="EM84" s="47" t="str">
        <f t="shared" si="167"/>
        <v/>
      </c>
      <c r="EN84" s="47" t="str">
        <f t="shared" si="167"/>
        <v/>
      </c>
      <c r="EO84" s="47" t="str">
        <f t="shared" si="167"/>
        <v/>
      </c>
      <c r="EP84" s="47" t="str">
        <f t="shared" si="164"/>
        <v/>
      </c>
      <c r="EQ84" s="47" t="str">
        <f t="shared" si="164"/>
        <v/>
      </c>
      <c r="ER84" s="47" t="str">
        <f t="shared" si="164"/>
        <v/>
      </c>
      <c r="ES84" s="47" t="str">
        <f t="shared" si="164"/>
        <v/>
      </c>
      <c r="ET84" s="47" t="str">
        <f t="shared" si="175"/>
        <v/>
      </c>
      <c r="EU84" s="47" t="str">
        <f t="shared" si="175"/>
        <v/>
      </c>
      <c r="EV84" s="47" t="str">
        <f t="shared" si="175"/>
        <v/>
      </c>
      <c r="EW84" s="47" t="str">
        <f t="shared" si="175"/>
        <v/>
      </c>
      <c r="EX84" s="47" t="str">
        <f t="shared" si="175"/>
        <v/>
      </c>
      <c r="EY84" s="47" t="str">
        <f t="shared" si="175"/>
        <v/>
      </c>
      <c r="EZ84" s="47" t="str">
        <f t="shared" si="175"/>
        <v/>
      </c>
      <c r="FA84" s="47" t="str">
        <f t="shared" si="175"/>
        <v/>
      </c>
      <c r="FB84" s="47" t="str">
        <f t="shared" si="175"/>
        <v/>
      </c>
      <c r="FC84" s="47" t="str">
        <f t="shared" si="175"/>
        <v/>
      </c>
      <c r="FD84" s="47" t="str">
        <f t="shared" si="175"/>
        <v/>
      </c>
      <c r="FE84" s="47" t="str">
        <f t="shared" si="126"/>
        <v/>
      </c>
      <c r="FF84" s="47" t="str">
        <f t="shared" si="126"/>
        <v/>
      </c>
      <c r="FG84" s="47" t="str">
        <f t="shared" si="126"/>
        <v/>
      </c>
      <c r="FH84" s="47" t="str">
        <f t="shared" si="126"/>
        <v/>
      </c>
      <c r="FI84" s="47" t="str">
        <f t="shared" si="126"/>
        <v/>
      </c>
      <c r="FJ84" s="47" t="str">
        <f t="shared" si="126"/>
        <v/>
      </c>
      <c r="FK84" s="47" t="str">
        <f t="shared" si="126"/>
        <v/>
      </c>
      <c r="FL84" s="47" t="str">
        <f t="shared" si="126"/>
        <v/>
      </c>
      <c r="FM84" s="47" t="str">
        <f t="shared" si="126"/>
        <v/>
      </c>
      <c r="FN84" s="47" t="str">
        <f t="shared" si="126"/>
        <v/>
      </c>
      <c r="FO84" s="47" t="str">
        <f t="shared" si="126"/>
        <v/>
      </c>
      <c r="FP84" s="47" t="str">
        <f t="shared" si="126"/>
        <v/>
      </c>
      <c r="FQ84" s="47" t="str">
        <f t="shared" si="126"/>
        <v/>
      </c>
      <c r="FR84" s="47" t="str">
        <f t="shared" si="126"/>
        <v/>
      </c>
      <c r="FS84" s="47" t="str">
        <f t="shared" si="126"/>
        <v/>
      </c>
      <c r="FT84" s="47" t="str">
        <f t="shared" si="126"/>
        <v/>
      </c>
      <c r="FU84" s="47" t="str">
        <f t="shared" si="176"/>
        <v/>
      </c>
      <c r="FV84" s="47" t="str">
        <f t="shared" si="150"/>
        <v/>
      </c>
      <c r="FW84" s="47" t="str">
        <f t="shared" si="150"/>
        <v/>
      </c>
      <c r="FX84" s="47" t="str">
        <f t="shared" si="150"/>
        <v/>
      </c>
      <c r="FY84" s="47" t="str">
        <f t="shared" si="150"/>
        <v/>
      </c>
      <c r="FZ84" s="47" t="str">
        <f t="shared" si="150"/>
        <v/>
      </c>
      <c r="GA84" s="47" t="str">
        <f t="shared" si="150"/>
        <v/>
      </c>
      <c r="GB84" s="47" t="str">
        <f t="shared" si="150"/>
        <v/>
      </c>
      <c r="GC84" s="47" t="str">
        <f t="shared" si="150"/>
        <v/>
      </c>
      <c r="GD84" s="47" t="str">
        <f t="shared" si="150"/>
        <v/>
      </c>
      <c r="GE84" s="47" t="str">
        <f t="shared" si="150"/>
        <v/>
      </c>
      <c r="GF84" s="47" t="str">
        <f t="shared" si="150"/>
        <v/>
      </c>
      <c r="GG84" s="47" t="str">
        <f t="shared" si="150"/>
        <v/>
      </c>
      <c r="GH84" s="47" t="str">
        <f t="shared" si="150"/>
        <v/>
      </c>
      <c r="GI84" s="47" t="str">
        <f t="shared" si="150"/>
        <v/>
      </c>
      <c r="GJ84" s="47" t="str">
        <f t="shared" si="150"/>
        <v/>
      </c>
      <c r="GK84" s="47" t="str">
        <f t="shared" si="150"/>
        <v/>
      </c>
      <c r="GL84" s="47" t="str">
        <f t="shared" ref="GL84:GW103" si="188">IF(ISNONTEXT($AC84),GK84+$AC84,"")</f>
        <v/>
      </c>
      <c r="GM84" s="47" t="str">
        <f t="shared" si="188"/>
        <v/>
      </c>
      <c r="GN84" s="47" t="str">
        <f t="shared" si="180"/>
        <v/>
      </c>
      <c r="GO84" s="47" t="str">
        <f t="shared" si="180"/>
        <v/>
      </c>
      <c r="GP84" s="47" t="str">
        <f t="shared" si="180"/>
        <v/>
      </c>
      <c r="GQ84" s="47" t="str">
        <f t="shared" si="180"/>
        <v/>
      </c>
      <c r="GR84" s="47" t="str">
        <f t="shared" si="180"/>
        <v/>
      </c>
      <c r="GS84" s="47" t="str">
        <f t="shared" si="180"/>
        <v/>
      </c>
      <c r="GT84" s="47" t="str">
        <f t="shared" si="180"/>
        <v/>
      </c>
      <c r="GU84" s="47" t="str">
        <f t="shared" si="180"/>
        <v/>
      </c>
      <c r="GV84" s="47" t="str">
        <f t="shared" si="180"/>
        <v/>
      </c>
      <c r="GW84" s="47" t="str">
        <f t="shared" si="180"/>
        <v/>
      </c>
      <c r="GX84" s="47" t="str">
        <f t="shared" si="180"/>
        <v/>
      </c>
      <c r="GY84" s="47" t="str">
        <f t="shared" si="180"/>
        <v/>
      </c>
      <c r="GZ84" s="47" t="str">
        <f t="shared" si="180"/>
        <v/>
      </c>
      <c r="HA84" s="47" t="str">
        <f t="shared" si="180"/>
        <v/>
      </c>
      <c r="HB84" s="47" t="str">
        <f t="shared" si="180"/>
        <v/>
      </c>
      <c r="HC84" s="47" t="str">
        <f t="shared" si="180"/>
        <v/>
      </c>
      <c r="HD84" s="47" t="str">
        <f t="shared" si="181"/>
        <v/>
      </c>
      <c r="HE84" s="47" t="str">
        <f t="shared" si="181"/>
        <v/>
      </c>
      <c r="HF84" s="47" t="str">
        <f t="shared" si="181"/>
        <v/>
      </c>
      <c r="HG84" s="47" t="str">
        <f t="shared" si="181"/>
        <v/>
      </c>
      <c r="HH84" s="47" t="str">
        <f t="shared" si="181"/>
        <v/>
      </c>
      <c r="HI84" s="47" t="str">
        <f t="shared" si="139"/>
        <v/>
      </c>
      <c r="HJ84" s="47" t="str">
        <f t="shared" si="139"/>
        <v/>
      </c>
      <c r="HK84" s="47" t="str">
        <f t="shared" si="139"/>
        <v/>
      </c>
      <c r="HL84" s="47" t="str">
        <f t="shared" si="139"/>
        <v/>
      </c>
      <c r="HM84" s="47" t="str">
        <f t="shared" si="109"/>
        <v/>
      </c>
      <c r="HN84" s="47" t="str">
        <f t="shared" si="109"/>
        <v/>
      </c>
      <c r="HO84" s="47" t="str">
        <f t="shared" si="109"/>
        <v/>
      </c>
      <c r="HP84" s="47" t="str">
        <f t="shared" si="77"/>
        <v/>
      </c>
      <c r="HQ84" s="47" t="str">
        <f t="shared" si="77"/>
        <v/>
      </c>
      <c r="HR84" s="47" t="str">
        <f t="shared" si="77"/>
        <v/>
      </c>
      <c r="HS84" s="47" t="str">
        <f t="shared" si="77"/>
        <v/>
      </c>
      <c r="HT84" s="47" t="str">
        <f t="shared" si="77"/>
        <v/>
      </c>
      <c r="HU84" s="47" t="str">
        <f t="shared" si="77"/>
        <v/>
      </c>
      <c r="HV84" s="47" t="str">
        <f t="shared" si="140"/>
        <v/>
      </c>
      <c r="HW84" s="165" t="e">
        <f t="shared" si="179"/>
        <v>#N/A</v>
      </c>
      <c r="HX84" s="165" t="e">
        <f t="shared" si="179"/>
        <v>#N/A</v>
      </c>
      <c r="HY84" s="165" t="e">
        <f t="shared" si="179"/>
        <v>#N/A</v>
      </c>
      <c r="HZ84" s="165" t="e">
        <f t="shared" si="179"/>
        <v>#N/A</v>
      </c>
      <c r="IA84" s="165" t="e">
        <f t="shared" si="178"/>
        <v>#N/A</v>
      </c>
      <c r="IB84" s="165" t="e">
        <f t="shared" si="178"/>
        <v>#N/A</v>
      </c>
      <c r="IC84" s="165" t="e">
        <f t="shared" si="178"/>
        <v>#N/A</v>
      </c>
      <c r="ID84" s="165" t="e">
        <f t="shared" si="178"/>
        <v>#N/A</v>
      </c>
      <c r="IE84" s="165" t="e">
        <f t="shared" si="178"/>
        <v>#N/A</v>
      </c>
      <c r="IF84" s="165" t="e">
        <f t="shared" si="178"/>
        <v>#N/A</v>
      </c>
      <c r="IG84" s="165" t="e">
        <f t="shared" si="178"/>
        <v>#N/A</v>
      </c>
      <c r="IH84" s="165" t="e">
        <f t="shared" si="178"/>
        <v>#N/A</v>
      </c>
      <c r="II84" s="165" t="e">
        <f t="shared" si="178"/>
        <v>#N/A</v>
      </c>
      <c r="IJ84" s="165" t="e">
        <f t="shared" si="178"/>
        <v>#N/A</v>
      </c>
      <c r="IK84" s="165" t="e">
        <f t="shared" si="178"/>
        <v>#N/A</v>
      </c>
      <c r="IL84" s="165" t="e">
        <f t="shared" si="178"/>
        <v>#N/A</v>
      </c>
      <c r="IM84" s="165" t="e">
        <f t="shared" si="178"/>
        <v>#N/A</v>
      </c>
      <c r="IN84" s="165" t="e">
        <f t="shared" si="178"/>
        <v>#N/A</v>
      </c>
      <c r="IO84" s="165" t="e">
        <f t="shared" si="178"/>
        <v>#N/A</v>
      </c>
      <c r="IP84" s="165" t="e">
        <f t="shared" si="182"/>
        <v>#N/A</v>
      </c>
      <c r="IQ84" s="165" t="e">
        <f t="shared" si="182"/>
        <v>#N/A</v>
      </c>
      <c r="IR84" s="165" t="e">
        <f t="shared" si="182"/>
        <v>#N/A</v>
      </c>
      <c r="IS84" s="165" t="e">
        <f t="shared" si="182"/>
        <v>#N/A</v>
      </c>
      <c r="IT84" s="165" t="e">
        <f t="shared" si="182"/>
        <v>#N/A</v>
      </c>
      <c r="IU84" s="165" t="e">
        <f t="shared" si="182"/>
        <v>#N/A</v>
      </c>
      <c r="IV84" s="165" t="e">
        <f t="shared" si="182"/>
        <v>#N/A</v>
      </c>
      <c r="IW84" s="165" t="e">
        <f t="shared" si="182"/>
        <v>#N/A</v>
      </c>
      <c r="IX84" s="165" t="e">
        <f t="shared" si="182"/>
        <v>#N/A</v>
      </c>
      <c r="IY84" s="165" t="e">
        <f t="shared" si="182"/>
        <v>#N/A</v>
      </c>
      <c r="IZ84" s="165" t="e">
        <f t="shared" si="182"/>
        <v>#N/A</v>
      </c>
      <c r="JA84" s="165" t="e">
        <f t="shared" si="182"/>
        <v>#N/A</v>
      </c>
      <c r="JB84" s="165" t="e">
        <f t="shared" si="182"/>
        <v>#N/A</v>
      </c>
      <c r="JC84" s="165" t="e">
        <f t="shared" si="182"/>
        <v>#N/A</v>
      </c>
      <c r="JD84" s="165" t="e">
        <f t="shared" si="182"/>
        <v>#N/A</v>
      </c>
      <c r="JE84" s="165" t="e">
        <f t="shared" si="182"/>
        <v>#N/A</v>
      </c>
      <c r="JF84" s="165" t="e">
        <f t="shared" ref="JE84:JT99" si="189">IF(ISNONTEXT($R84),_xlfn.NORM.DIST(BM84,$N84,$R84,FALSE),NA())</f>
        <v>#N/A</v>
      </c>
      <c r="JG84" s="165" t="e">
        <f t="shared" si="189"/>
        <v>#N/A</v>
      </c>
      <c r="JH84" s="165" t="e">
        <f t="shared" si="189"/>
        <v>#N/A</v>
      </c>
      <c r="JI84" s="165" t="e">
        <f t="shared" si="189"/>
        <v>#N/A</v>
      </c>
      <c r="JJ84" s="165" t="e">
        <f t="shared" si="189"/>
        <v>#N/A</v>
      </c>
      <c r="JK84" s="165" t="e">
        <f t="shared" si="189"/>
        <v>#N/A</v>
      </c>
      <c r="JL84" s="165" t="e">
        <f t="shared" si="189"/>
        <v>#N/A</v>
      </c>
      <c r="JM84" s="165" t="e">
        <f t="shared" si="189"/>
        <v>#N/A</v>
      </c>
      <c r="JN84" s="165" t="e">
        <f t="shared" si="189"/>
        <v>#N/A</v>
      </c>
      <c r="JO84" s="165" t="e">
        <f t="shared" si="189"/>
        <v>#N/A</v>
      </c>
      <c r="JP84" s="165" t="e">
        <f t="shared" si="189"/>
        <v>#N/A</v>
      </c>
      <c r="JQ84" s="165" t="e">
        <f t="shared" si="189"/>
        <v>#N/A</v>
      </c>
      <c r="JR84" s="165" t="e">
        <f t="shared" si="189"/>
        <v>#N/A</v>
      </c>
      <c r="JS84" s="165" t="e">
        <f t="shared" si="189"/>
        <v>#N/A</v>
      </c>
      <c r="JT84" s="165" t="e">
        <f t="shared" si="183"/>
        <v>#N/A</v>
      </c>
      <c r="JU84" s="165" t="e">
        <f t="shared" si="183"/>
        <v>#N/A</v>
      </c>
      <c r="JV84" s="165" t="e">
        <f t="shared" si="183"/>
        <v>#N/A</v>
      </c>
      <c r="JW84" s="165" t="e">
        <f t="shared" si="183"/>
        <v>#N/A</v>
      </c>
      <c r="JX84" s="165" t="e">
        <f t="shared" si="183"/>
        <v>#N/A</v>
      </c>
      <c r="JY84" s="165" t="e">
        <f t="shared" si="183"/>
        <v>#N/A</v>
      </c>
      <c r="JZ84" s="165" t="e">
        <f t="shared" si="183"/>
        <v>#N/A</v>
      </c>
      <c r="KA84" s="165" t="e">
        <f t="shared" si="183"/>
        <v>#N/A</v>
      </c>
      <c r="KB84" s="165" t="e">
        <f t="shared" si="183"/>
        <v>#N/A</v>
      </c>
      <c r="KC84" s="165" t="e">
        <f t="shared" si="183"/>
        <v>#N/A</v>
      </c>
      <c r="KD84" s="165" t="e">
        <f t="shared" si="183"/>
        <v>#N/A</v>
      </c>
      <c r="KE84" s="165" t="e">
        <f t="shared" si="183"/>
        <v>#N/A</v>
      </c>
      <c r="KF84" s="165" t="e">
        <f t="shared" si="183"/>
        <v>#N/A</v>
      </c>
      <c r="KG84" s="165" t="e">
        <f t="shared" si="183"/>
        <v>#N/A</v>
      </c>
      <c r="KH84" s="165" t="e">
        <f t="shared" si="183"/>
        <v>#N/A</v>
      </c>
      <c r="KI84" s="165" t="e">
        <f t="shared" si="183"/>
        <v>#N/A</v>
      </c>
      <c r="KJ84" s="165" t="e">
        <f t="shared" ref="KJ84:KY99" si="190">IF(ISNONTEXT($R84),_xlfn.NORM.DIST(CQ84,$N84,$R84,FALSE),NA())</f>
        <v>#N/A</v>
      </c>
      <c r="KK84" s="165" t="e">
        <f t="shared" si="190"/>
        <v>#N/A</v>
      </c>
      <c r="KL84" s="165" t="e">
        <f t="shared" si="190"/>
        <v>#N/A</v>
      </c>
      <c r="KM84" s="165" t="e">
        <f t="shared" si="190"/>
        <v>#N/A</v>
      </c>
      <c r="KN84" s="165" t="e">
        <f t="shared" si="190"/>
        <v>#N/A</v>
      </c>
      <c r="KO84" s="165" t="e">
        <f t="shared" si="190"/>
        <v>#N/A</v>
      </c>
      <c r="KP84" s="165" t="e">
        <f t="shared" si="190"/>
        <v>#N/A</v>
      </c>
      <c r="KQ84" s="165" t="e">
        <f t="shared" si="190"/>
        <v>#N/A</v>
      </c>
      <c r="KR84" s="165" t="e">
        <f t="shared" si="190"/>
        <v>#N/A</v>
      </c>
      <c r="KS84" s="165" t="e">
        <f t="shared" si="190"/>
        <v>#N/A</v>
      </c>
      <c r="KT84" s="165" t="e">
        <f t="shared" si="190"/>
        <v>#N/A</v>
      </c>
      <c r="KU84" s="165" t="e">
        <f t="shared" si="190"/>
        <v>#N/A</v>
      </c>
      <c r="KV84" s="165" t="e">
        <f t="shared" si="190"/>
        <v>#N/A</v>
      </c>
      <c r="KW84" s="165" t="e">
        <f t="shared" si="190"/>
        <v>#N/A</v>
      </c>
      <c r="KX84" s="165" t="e">
        <f t="shared" si="190"/>
        <v>#N/A</v>
      </c>
      <c r="KY84" s="165" t="e">
        <f t="shared" si="190"/>
        <v>#N/A</v>
      </c>
      <c r="KZ84" s="165" t="e">
        <f t="shared" si="184"/>
        <v>#N/A</v>
      </c>
      <c r="LA84" s="165" t="e">
        <f t="shared" si="184"/>
        <v>#N/A</v>
      </c>
      <c r="LB84" s="165" t="e">
        <f t="shared" si="184"/>
        <v>#N/A</v>
      </c>
      <c r="LC84" s="165" t="e">
        <f t="shared" si="184"/>
        <v>#N/A</v>
      </c>
      <c r="LD84" s="165" t="e">
        <f t="shared" si="184"/>
        <v>#N/A</v>
      </c>
      <c r="LE84" s="165" t="e">
        <f t="shared" si="184"/>
        <v>#N/A</v>
      </c>
      <c r="LF84" s="165" t="e">
        <f t="shared" si="184"/>
        <v>#N/A</v>
      </c>
      <c r="LG84" s="165" t="e">
        <f t="shared" si="184"/>
        <v>#N/A</v>
      </c>
      <c r="LH84" s="165" t="e">
        <f t="shared" si="184"/>
        <v>#N/A</v>
      </c>
      <c r="LI84" s="165" t="e">
        <f t="shared" si="184"/>
        <v>#N/A</v>
      </c>
      <c r="LJ84" s="165" t="e">
        <f t="shared" si="184"/>
        <v>#N/A</v>
      </c>
      <c r="LK84" s="165" t="e">
        <f t="shared" si="184"/>
        <v>#N/A</v>
      </c>
      <c r="LL84" s="165" t="e">
        <f t="shared" si="184"/>
        <v>#N/A</v>
      </c>
      <c r="LM84" s="165" t="e">
        <f t="shared" si="184"/>
        <v>#N/A</v>
      </c>
      <c r="LN84" s="165" t="e">
        <f t="shared" si="184"/>
        <v>#N/A</v>
      </c>
      <c r="LO84" s="165" t="e">
        <f t="shared" ref="LO84:MD99" si="191">IF(ISNONTEXT($R84),_xlfn.NORM.DIST(DV84,$N84,$R84,FALSE),NA())</f>
        <v>#N/A</v>
      </c>
      <c r="LP84" s="165" t="e">
        <f t="shared" si="191"/>
        <v>#N/A</v>
      </c>
      <c r="LQ84" s="165" t="e">
        <f t="shared" si="191"/>
        <v>#N/A</v>
      </c>
      <c r="LR84" s="165" t="e">
        <f t="shared" si="191"/>
        <v>#N/A</v>
      </c>
      <c r="LS84" s="165" t="e">
        <f t="shared" si="191"/>
        <v>#N/A</v>
      </c>
      <c r="LT84" s="165" t="e">
        <f t="shared" si="191"/>
        <v>#N/A</v>
      </c>
      <c r="LU84" s="165" t="e">
        <f t="shared" si="191"/>
        <v>#N/A</v>
      </c>
      <c r="LV84" s="165" t="e">
        <f t="shared" si="191"/>
        <v>#N/A</v>
      </c>
      <c r="LW84" s="165" t="e">
        <f t="shared" si="191"/>
        <v>#N/A</v>
      </c>
      <c r="LX84" s="165" t="e">
        <f t="shared" si="191"/>
        <v>#N/A</v>
      </c>
      <c r="LY84" s="165" t="e">
        <f t="shared" si="191"/>
        <v>#N/A</v>
      </c>
      <c r="LZ84" s="165" t="e">
        <f t="shared" si="191"/>
        <v>#N/A</v>
      </c>
      <c r="MA84" s="165" t="e">
        <f t="shared" si="191"/>
        <v>#N/A</v>
      </c>
      <c r="MB84" s="165" t="e">
        <f t="shared" si="191"/>
        <v>#N/A</v>
      </c>
      <c r="MC84" s="165" t="e">
        <f t="shared" si="191"/>
        <v>#N/A</v>
      </c>
      <c r="MD84" s="165" t="e">
        <f t="shared" si="191"/>
        <v>#N/A</v>
      </c>
      <c r="ME84" s="165" t="e">
        <f t="shared" ref="LQ84:MF99" si="192">IF(ISNONTEXT($R84),_xlfn.NORM.DIST(EL84,$N84,$R84,FALSE),NA())</f>
        <v>#N/A</v>
      </c>
      <c r="MF84" s="165" t="e">
        <f t="shared" si="185"/>
        <v>#N/A</v>
      </c>
      <c r="MG84" s="165" t="e">
        <f t="shared" si="185"/>
        <v>#N/A</v>
      </c>
      <c r="MH84" s="165" t="e">
        <f t="shared" si="185"/>
        <v>#N/A</v>
      </c>
      <c r="MI84" s="165" t="e">
        <f t="shared" si="185"/>
        <v>#N/A</v>
      </c>
      <c r="MJ84" s="165" t="e">
        <f t="shared" si="185"/>
        <v>#N/A</v>
      </c>
      <c r="MK84" s="165" t="e">
        <f t="shared" si="185"/>
        <v>#N/A</v>
      </c>
      <c r="ML84" s="165" t="e">
        <f t="shared" si="185"/>
        <v>#N/A</v>
      </c>
      <c r="MM84" s="165" t="e">
        <f t="shared" si="185"/>
        <v>#N/A</v>
      </c>
      <c r="MN84" s="165" t="e">
        <f t="shared" si="185"/>
        <v>#N/A</v>
      </c>
      <c r="MO84" s="165" t="e">
        <f t="shared" si="185"/>
        <v>#N/A</v>
      </c>
      <c r="MP84" s="165" t="e">
        <f t="shared" si="185"/>
        <v>#N/A</v>
      </c>
      <c r="MQ84" s="165" t="e">
        <f t="shared" si="185"/>
        <v>#N/A</v>
      </c>
      <c r="MR84" s="165" t="e">
        <f t="shared" si="185"/>
        <v>#N/A</v>
      </c>
      <c r="MS84" s="165" t="e">
        <f t="shared" si="185"/>
        <v>#N/A</v>
      </c>
      <c r="MT84" s="165" t="e">
        <f t="shared" si="185"/>
        <v>#N/A</v>
      </c>
      <c r="MU84" s="165" t="e">
        <f t="shared" si="185"/>
        <v>#N/A</v>
      </c>
      <c r="MV84" s="165" t="e">
        <f t="shared" ref="MV84:NK99" si="193">IF(ISNONTEXT($R84),_xlfn.NORM.DIST(FC84,$N84,$R84,FALSE),NA())</f>
        <v>#N/A</v>
      </c>
      <c r="MW84" s="165" t="e">
        <f t="shared" si="193"/>
        <v>#N/A</v>
      </c>
      <c r="MX84" s="165" t="e">
        <f t="shared" si="193"/>
        <v>#N/A</v>
      </c>
      <c r="MY84" s="165" t="e">
        <f t="shared" si="193"/>
        <v>#N/A</v>
      </c>
      <c r="MZ84" s="165" t="e">
        <f t="shared" si="193"/>
        <v>#N/A</v>
      </c>
      <c r="NA84" s="165" t="e">
        <f t="shared" si="193"/>
        <v>#N/A</v>
      </c>
      <c r="NB84" s="165" t="e">
        <f t="shared" si="193"/>
        <v>#N/A</v>
      </c>
      <c r="NC84" s="165" t="e">
        <f t="shared" si="193"/>
        <v>#N/A</v>
      </c>
      <c r="ND84" s="165" t="e">
        <f t="shared" si="193"/>
        <v>#N/A</v>
      </c>
      <c r="NE84" s="165" t="e">
        <f t="shared" si="193"/>
        <v>#N/A</v>
      </c>
      <c r="NF84" s="165" t="e">
        <f t="shared" si="193"/>
        <v>#N/A</v>
      </c>
      <c r="NG84" s="165" t="e">
        <f t="shared" si="193"/>
        <v>#N/A</v>
      </c>
      <c r="NH84" s="165" t="e">
        <f t="shared" si="193"/>
        <v>#N/A</v>
      </c>
      <c r="NI84" s="165" t="e">
        <f t="shared" si="193"/>
        <v>#N/A</v>
      </c>
      <c r="NJ84" s="165" t="e">
        <f t="shared" si="193"/>
        <v>#N/A</v>
      </c>
      <c r="NK84" s="165" t="e">
        <f t="shared" si="193"/>
        <v>#N/A</v>
      </c>
      <c r="NL84" s="165" t="e">
        <f t="shared" si="186"/>
        <v>#N/A</v>
      </c>
      <c r="NM84" s="165" t="e">
        <f t="shared" si="186"/>
        <v>#N/A</v>
      </c>
      <c r="NN84" s="165" t="e">
        <f t="shared" si="186"/>
        <v>#N/A</v>
      </c>
      <c r="NO84" s="165" t="e">
        <f t="shared" si="186"/>
        <v>#N/A</v>
      </c>
      <c r="NP84" s="165" t="e">
        <f t="shared" si="186"/>
        <v>#N/A</v>
      </c>
      <c r="NQ84" s="165" t="e">
        <f t="shared" si="186"/>
        <v>#N/A</v>
      </c>
      <c r="NR84" s="165" t="e">
        <f t="shared" si="186"/>
        <v>#N/A</v>
      </c>
      <c r="NS84" s="165" t="e">
        <f t="shared" si="186"/>
        <v>#N/A</v>
      </c>
      <c r="NT84" s="165" t="e">
        <f t="shared" si="186"/>
        <v>#N/A</v>
      </c>
      <c r="NU84" s="165" t="e">
        <f t="shared" si="186"/>
        <v>#N/A</v>
      </c>
      <c r="NV84" s="165" t="e">
        <f t="shared" si="186"/>
        <v>#N/A</v>
      </c>
      <c r="NW84" s="165" t="e">
        <f t="shared" si="186"/>
        <v>#N/A</v>
      </c>
      <c r="NX84" s="165" t="e">
        <f t="shared" si="186"/>
        <v>#N/A</v>
      </c>
      <c r="NY84" s="165" t="e">
        <f t="shared" si="186"/>
        <v>#N/A</v>
      </c>
      <c r="NZ84" s="165" t="e">
        <f t="shared" si="186"/>
        <v>#N/A</v>
      </c>
      <c r="OA84" s="165" t="e">
        <f t="shared" ref="OA84:OP99" si="194">IF(ISNONTEXT($R84),_xlfn.NORM.DIST(GH84,$N84,$R84,FALSE),NA())</f>
        <v>#N/A</v>
      </c>
      <c r="OB84" s="165" t="e">
        <f t="shared" si="194"/>
        <v>#N/A</v>
      </c>
      <c r="OC84" s="165" t="e">
        <f t="shared" si="194"/>
        <v>#N/A</v>
      </c>
      <c r="OD84" s="165" t="e">
        <f t="shared" si="194"/>
        <v>#N/A</v>
      </c>
      <c r="OE84" s="165" t="e">
        <f t="shared" si="194"/>
        <v>#N/A</v>
      </c>
      <c r="OF84" s="165" t="e">
        <f t="shared" si="194"/>
        <v>#N/A</v>
      </c>
      <c r="OG84" s="165" t="e">
        <f t="shared" si="194"/>
        <v>#N/A</v>
      </c>
      <c r="OH84" s="165" t="e">
        <f t="shared" si="194"/>
        <v>#N/A</v>
      </c>
      <c r="OI84" s="165" t="e">
        <f t="shared" si="194"/>
        <v>#N/A</v>
      </c>
      <c r="OJ84" s="165" t="e">
        <f t="shared" si="194"/>
        <v>#N/A</v>
      </c>
      <c r="OK84" s="165" t="e">
        <f t="shared" si="194"/>
        <v>#N/A</v>
      </c>
      <c r="OL84" s="165" t="e">
        <f t="shared" si="194"/>
        <v>#N/A</v>
      </c>
      <c r="OM84" s="165" t="e">
        <f t="shared" si="194"/>
        <v>#N/A</v>
      </c>
      <c r="ON84" s="165" t="e">
        <f t="shared" si="194"/>
        <v>#N/A</v>
      </c>
      <c r="OO84" s="165" t="e">
        <f t="shared" si="194"/>
        <v>#N/A</v>
      </c>
      <c r="OP84" s="165" t="e">
        <f t="shared" si="194"/>
        <v>#N/A</v>
      </c>
      <c r="OQ84" s="165" t="e">
        <f t="shared" ref="OC84:OR99" si="195">IF(ISNONTEXT($R84),_xlfn.NORM.DIST(GX84,$N84,$R84,FALSE),NA())</f>
        <v>#N/A</v>
      </c>
      <c r="OR84" s="165" t="e">
        <f t="shared" si="187"/>
        <v>#N/A</v>
      </c>
      <c r="OS84" s="165" t="e">
        <f t="shared" si="187"/>
        <v>#N/A</v>
      </c>
      <c r="OT84" s="165" t="e">
        <f t="shared" si="187"/>
        <v>#N/A</v>
      </c>
      <c r="OU84" s="165" t="e">
        <f t="shared" si="187"/>
        <v>#N/A</v>
      </c>
      <c r="OV84" s="165" t="e">
        <f t="shared" si="187"/>
        <v>#N/A</v>
      </c>
      <c r="OW84" s="165" t="e">
        <f t="shared" si="187"/>
        <v>#N/A</v>
      </c>
      <c r="OX84" s="165" t="e">
        <f t="shared" si="187"/>
        <v>#N/A</v>
      </c>
      <c r="OY84" s="165" t="e">
        <f t="shared" si="187"/>
        <v>#N/A</v>
      </c>
      <c r="OZ84" s="165" t="e">
        <f t="shared" si="187"/>
        <v>#N/A</v>
      </c>
      <c r="PA84" s="165" t="e">
        <f t="shared" si="187"/>
        <v>#N/A</v>
      </c>
      <c r="PB84" s="165" t="e">
        <f t="shared" si="187"/>
        <v>#N/A</v>
      </c>
      <c r="PC84" s="165" t="e">
        <f t="shared" si="187"/>
        <v>#N/A</v>
      </c>
      <c r="PD84" s="165" t="e">
        <f t="shared" si="187"/>
        <v>#N/A</v>
      </c>
      <c r="PE84" s="165" t="e">
        <f t="shared" si="187"/>
        <v>#N/A</v>
      </c>
      <c r="PF84" s="165" t="e">
        <f t="shared" si="187"/>
        <v>#N/A</v>
      </c>
      <c r="PG84" s="165" t="e">
        <f t="shared" si="187"/>
        <v>#N/A</v>
      </c>
      <c r="PH84" s="165" t="e">
        <f t="shared" ref="PH84:PO99" si="196">IF(ISNONTEXT($R84),_xlfn.NORM.DIST(HO84,$N84,$R84,FALSE),NA())</f>
        <v>#N/A</v>
      </c>
      <c r="PI84" s="165" t="e">
        <f t="shared" si="196"/>
        <v>#N/A</v>
      </c>
      <c r="PJ84" s="165" t="e">
        <f t="shared" si="196"/>
        <v>#N/A</v>
      </c>
      <c r="PK84" s="165" t="e">
        <f t="shared" si="196"/>
        <v>#N/A</v>
      </c>
      <c r="PL84" s="165" t="e">
        <f t="shared" si="196"/>
        <v>#N/A</v>
      </c>
      <c r="PM84" s="165" t="e">
        <f t="shared" si="196"/>
        <v>#N/A</v>
      </c>
      <c r="PN84" s="165" t="e">
        <f t="shared" si="196"/>
        <v>#N/A</v>
      </c>
      <c r="PO84" s="165" t="e">
        <f t="shared" si="196"/>
        <v>#N/A</v>
      </c>
    </row>
    <row r="85" spans="1:431" hidden="1" x14ac:dyDescent="0.45">
      <c r="A85" s="362"/>
      <c r="B85" s="368" t="str">
        <f>IF($R85="","",ROUND(_xlfn.NORM.INV(ABS(VLOOKUP($T$1,VLookups!$A$43:$B$44,2,FALSE)-B$2),$N85,$R85),0))</f>
        <v/>
      </c>
      <c r="C85" s="374" t="str">
        <f t="shared" si="165"/>
        <v/>
      </c>
      <c r="D85" s="375" t="str">
        <f t="shared" si="166"/>
        <v/>
      </c>
      <c r="E85" s="105"/>
      <c r="F85" s="113"/>
      <c r="G85" s="118" t="str">
        <f t="shared" si="159"/>
        <v/>
      </c>
      <c r="H85" s="91"/>
      <c r="I85" s="118" t="str">
        <f t="shared" si="160"/>
        <v/>
      </c>
      <c r="J85" s="113"/>
      <c r="K85" s="106"/>
      <c r="L85" s="120" t="str">
        <f t="shared" si="147"/>
        <v/>
      </c>
      <c r="M85" s="120" t="str">
        <f t="shared" si="148"/>
        <v/>
      </c>
      <c r="N85" s="71" t="str">
        <f t="shared" si="161"/>
        <v/>
      </c>
      <c r="O85" s="23"/>
      <c r="P85" s="55"/>
      <c r="Q85" s="298"/>
      <c r="R85" s="72" t="str">
        <f>IF(AND(G85&gt;0,H85&gt;0,I85&gt;0),IF(ISBLANK(Q85),IF(ISBLANK(O85),"",(I85-G85)*VLOOKUP(O85,VLookups!$A$4:$B$13,2,FALSE)),Q85),"")</f>
        <v/>
      </c>
      <c r="S85" s="73" t="str">
        <f t="shared" si="149"/>
        <v/>
      </c>
      <c r="T85" s="91"/>
      <c r="U85" s="265" t="str">
        <f>IF(AND(T85&gt;0,H85&gt;0,NOT(R85="")),ABS(VLOOKUP($T$1,VLookups!$A$43:$B$44,2,FALSE)-_xlfn.NORM.DIST(T85,N85,R85,TRUE)),"")</f>
        <v/>
      </c>
      <c r="V85" s="90" t="str">
        <f>IF(AND($G85&gt;0,$H85&gt;0,$I85&gt;0,NOT(ISBLANK($O85))),_xlfn.NORM.INV(ABS(VLOOKUP($T$1,VLookups!$A$43:$B$44,2,FALSE)-V$3),$N85,$R85),"")</f>
        <v/>
      </c>
      <c r="W85" s="89" t="str">
        <f>IF(AND($G85&gt;0,$H85&gt;0,$I85&gt;0,NOT(ISBLANK($O85))),_xlfn.NORM.INV(ABS(VLOOKUP($T$1,VLookups!$A$43:$B$44,2,FALSE)-W$3),$N85,$R85),"")</f>
        <v/>
      </c>
      <c r="X85" s="90" t="str">
        <f>IF(AND($G85&gt;0,$H85&gt;0,$I85&gt;0,NOT(ISBLANK($O85))),_xlfn.NORM.INV(ABS(VLOOKUP($T$1,VLookups!$A$43:$B$44,2,FALSE)-X$3),$N85,$R85),"")</f>
        <v/>
      </c>
      <c r="Y85" s="89" t="str">
        <f>IF(AND($G85&gt;0,$H85&gt;0,$I85&gt;0,NOT(ISBLANK($O85))),_xlfn.NORM.INV(ABS(VLOOKUP($T$1,VLookups!$A$43:$B$44,2,FALSE)-Y$3),$N85,$R85),"")</f>
        <v/>
      </c>
      <c r="Z85" s="90" t="str">
        <f>IF(AND($G85&gt;0,$H85&gt;0,$I85&gt;0,NOT(ISBLANK($O85))),_xlfn.NORM.INV(ABS(VLOOKUP($T$1,VLookups!$A$43:$B$44,2,FALSE)-Z$3),$N85,$R85),"")</f>
        <v/>
      </c>
      <c r="AA85" s="89" t="str">
        <f>IF(AND($G85&gt;0,$H85&gt;0,$I85&gt;0,NOT(ISBLANK($O85))),_xlfn.NORM.INV(ABS(VLOOKUP($T$1,VLookups!$A$43:$B$44,2,FALSE)-AA$3),$N85,$R85),"")</f>
        <v/>
      </c>
      <c r="AB85" s="5"/>
      <c r="AC85" s="164" t="str">
        <f t="shared" si="162"/>
        <v/>
      </c>
      <c r="AD85" s="47" t="str">
        <f t="shared" si="177"/>
        <v/>
      </c>
      <c r="AE85" s="47" t="str">
        <f t="shared" si="177"/>
        <v/>
      </c>
      <c r="AF85" s="47" t="str">
        <f t="shared" si="177"/>
        <v/>
      </c>
      <c r="AG85" s="47" t="str">
        <f t="shared" si="177"/>
        <v/>
      </c>
      <c r="AH85" s="47" t="str">
        <f t="shared" si="177"/>
        <v/>
      </c>
      <c r="AI85" s="47" t="str">
        <f t="shared" si="177"/>
        <v/>
      </c>
      <c r="AJ85" s="47" t="str">
        <f t="shared" si="177"/>
        <v/>
      </c>
      <c r="AK85" s="47" t="str">
        <f t="shared" si="177"/>
        <v/>
      </c>
      <c r="AL85" s="47" t="str">
        <f t="shared" si="177"/>
        <v/>
      </c>
      <c r="AM85" s="47" t="str">
        <f t="shared" si="177"/>
        <v/>
      </c>
      <c r="AN85" s="47" t="str">
        <f t="shared" si="177"/>
        <v/>
      </c>
      <c r="AO85" s="47" t="str">
        <f t="shared" si="177"/>
        <v/>
      </c>
      <c r="AP85" s="47" t="str">
        <f t="shared" si="177"/>
        <v/>
      </c>
      <c r="AQ85" s="47" t="str">
        <f t="shared" si="177"/>
        <v/>
      </c>
      <c r="AR85" s="47" t="str">
        <f t="shared" si="177"/>
        <v/>
      </c>
      <c r="AS85" s="47" t="str">
        <f t="shared" si="177"/>
        <v/>
      </c>
      <c r="AT85" s="47" t="str">
        <f t="shared" si="171"/>
        <v/>
      </c>
      <c r="AU85" s="47" t="str">
        <f t="shared" si="171"/>
        <v/>
      </c>
      <c r="AV85" s="47" t="str">
        <f t="shared" si="171"/>
        <v/>
      </c>
      <c r="AW85" s="47" t="str">
        <f t="shared" si="171"/>
        <v/>
      </c>
      <c r="AX85" s="47" t="str">
        <f t="shared" si="171"/>
        <v/>
      </c>
      <c r="AY85" s="47" t="str">
        <f t="shared" si="171"/>
        <v/>
      </c>
      <c r="AZ85" s="47" t="str">
        <f t="shared" si="171"/>
        <v/>
      </c>
      <c r="BA85" s="47" t="str">
        <f t="shared" si="171"/>
        <v/>
      </c>
      <c r="BB85" s="47" t="str">
        <f t="shared" si="171"/>
        <v/>
      </c>
      <c r="BC85" s="47" t="str">
        <f t="shared" si="171"/>
        <v/>
      </c>
      <c r="BD85" s="47" t="str">
        <f t="shared" si="171"/>
        <v/>
      </c>
      <c r="BE85" s="47" t="str">
        <f t="shared" si="171"/>
        <v/>
      </c>
      <c r="BF85" s="47" t="str">
        <f t="shared" si="171"/>
        <v/>
      </c>
      <c r="BG85" s="47" t="str">
        <f t="shared" si="171"/>
        <v/>
      </c>
      <c r="BH85" s="47" t="str">
        <f t="shared" si="171"/>
        <v/>
      </c>
      <c r="BI85" s="47" t="str">
        <f t="shared" si="172"/>
        <v/>
      </c>
      <c r="BJ85" s="47" t="str">
        <f t="shared" si="172"/>
        <v/>
      </c>
      <c r="BK85" s="47" t="str">
        <f t="shared" si="172"/>
        <v/>
      </c>
      <c r="BL85" s="47" t="str">
        <f t="shared" si="172"/>
        <v/>
      </c>
      <c r="BM85" s="47" t="str">
        <f t="shared" si="172"/>
        <v/>
      </c>
      <c r="BN85" s="47" t="str">
        <f t="shared" si="172"/>
        <v/>
      </c>
      <c r="BO85" s="47" t="str">
        <f t="shared" si="172"/>
        <v/>
      </c>
      <c r="BP85" s="47" t="str">
        <f t="shared" si="172"/>
        <v/>
      </c>
      <c r="BQ85" s="47" t="str">
        <f t="shared" si="172"/>
        <v/>
      </c>
      <c r="BR85" s="47" t="str">
        <f t="shared" si="172"/>
        <v/>
      </c>
      <c r="BS85" s="47" t="str">
        <f t="shared" si="172"/>
        <v/>
      </c>
      <c r="BT85" s="47" t="str">
        <f t="shared" si="172"/>
        <v/>
      </c>
      <c r="BU85" s="47" t="str">
        <f t="shared" si="172"/>
        <v/>
      </c>
      <c r="BV85" s="47" t="str">
        <f t="shared" si="172"/>
        <v/>
      </c>
      <c r="BW85" s="47" t="str">
        <f t="shared" si="172"/>
        <v/>
      </c>
      <c r="BX85" s="47" t="str">
        <f t="shared" si="172"/>
        <v/>
      </c>
      <c r="BY85" s="47" t="str">
        <f t="shared" si="168"/>
        <v/>
      </c>
      <c r="BZ85" s="47" t="str">
        <f t="shared" si="168"/>
        <v/>
      </c>
      <c r="CA85" s="47" t="str">
        <f t="shared" si="168"/>
        <v/>
      </c>
      <c r="CB85" s="47" t="str">
        <f t="shared" si="168"/>
        <v/>
      </c>
      <c r="CC85" s="47" t="str">
        <f t="shared" si="168"/>
        <v/>
      </c>
      <c r="CD85" s="47" t="str">
        <f t="shared" si="168"/>
        <v/>
      </c>
      <c r="CE85" s="47" t="str">
        <f t="shared" si="168"/>
        <v/>
      </c>
      <c r="CF85" s="47" t="str">
        <f t="shared" si="168"/>
        <v/>
      </c>
      <c r="CG85" s="47" t="str">
        <f t="shared" si="168"/>
        <v/>
      </c>
      <c r="CH85" s="47" t="str">
        <f t="shared" si="168"/>
        <v/>
      </c>
      <c r="CI85" s="47" t="str">
        <f t="shared" si="168"/>
        <v/>
      </c>
      <c r="CJ85" s="47" t="str">
        <f t="shared" si="168"/>
        <v/>
      </c>
      <c r="CK85" s="47" t="str">
        <f t="shared" si="168"/>
        <v/>
      </c>
      <c r="CL85" s="47" t="str">
        <f t="shared" si="168"/>
        <v/>
      </c>
      <c r="CM85" s="47" t="str">
        <f t="shared" si="168"/>
        <v/>
      </c>
      <c r="CN85" s="47" t="str">
        <f t="shared" si="173"/>
        <v/>
      </c>
      <c r="CO85" s="47" t="str">
        <f t="shared" si="173"/>
        <v/>
      </c>
      <c r="CP85" s="47" t="str">
        <f t="shared" si="173"/>
        <v/>
      </c>
      <c r="CQ85" s="47" t="str">
        <f t="shared" si="173"/>
        <v/>
      </c>
      <c r="CR85" s="47" t="str">
        <f t="shared" si="173"/>
        <v/>
      </c>
      <c r="CS85" s="47" t="str">
        <f t="shared" si="173"/>
        <v/>
      </c>
      <c r="CT85" s="47" t="str">
        <f t="shared" si="173"/>
        <v/>
      </c>
      <c r="CU85" s="47" t="str">
        <f t="shared" si="173"/>
        <v/>
      </c>
      <c r="CV85" s="47" t="str">
        <f t="shared" si="173"/>
        <v/>
      </c>
      <c r="CW85" s="47" t="str">
        <f t="shared" si="173"/>
        <v/>
      </c>
      <c r="CX85" s="47" t="str">
        <f t="shared" si="173"/>
        <v/>
      </c>
      <c r="CY85" s="47" t="str">
        <f t="shared" si="173"/>
        <v/>
      </c>
      <c r="CZ85" s="47" t="str">
        <f t="shared" si="173"/>
        <v/>
      </c>
      <c r="DA85" s="47" t="str">
        <f t="shared" si="173"/>
        <v/>
      </c>
      <c r="DB85" s="47" t="str">
        <f t="shared" si="173"/>
        <v/>
      </c>
      <c r="DC85" s="47" t="str">
        <f t="shared" si="173"/>
        <v/>
      </c>
      <c r="DD85" s="47" t="str">
        <f t="shared" si="169"/>
        <v/>
      </c>
      <c r="DE85" s="47" t="str">
        <f t="shared" si="169"/>
        <v/>
      </c>
      <c r="DF85" s="47" t="str">
        <f t="shared" si="169"/>
        <v/>
      </c>
      <c r="DG85" s="47" t="str">
        <f t="shared" si="169"/>
        <v/>
      </c>
      <c r="DH85" s="47" t="str">
        <f t="shared" si="169"/>
        <v/>
      </c>
      <c r="DI85" s="47" t="str">
        <f t="shared" si="169"/>
        <v/>
      </c>
      <c r="DJ85" s="47" t="str">
        <f t="shared" si="169"/>
        <v/>
      </c>
      <c r="DK85" s="47" t="str">
        <f t="shared" si="169"/>
        <v/>
      </c>
      <c r="DL85" s="47" t="str">
        <f t="shared" si="169"/>
        <v/>
      </c>
      <c r="DM85" s="47" t="str">
        <f t="shared" si="169"/>
        <v/>
      </c>
      <c r="DN85" s="47" t="str">
        <f t="shared" si="169"/>
        <v/>
      </c>
      <c r="DO85" s="47" t="str">
        <f t="shared" si="169"/>
        <v/>
      </c>
      <c r="DP85" s="47" t="str">
        <f t="shared" si="169"/>
        <v/>
      </c>
      <c r="DQ85" s="47" t="str">
        <f t="shared" si="169"/>
        <v/>
      </c>
      <c r="DR85" s="47" t="str">
        <f t="shared" si="169"/>
        <v/>
      </c>
      <c r="DS85" s="47" t="str">
        <f t="shared" si="174"/>
        <v/>
      </c>
      <c r="DT85" s="47" t="str">
        <f t="shared" si="174"/>
        <v/>
      </c>
      <c r="DU85" s="47" t="str">
        <f t="shared" si="174"/>
        <v/>
      </c>
      <c r="DV85" s="47" t="str">
        <f t="shared" si="174"/>
        <v/>
      </c>
      <c r="DW85" s="47" t="str">
        <f t="shared" si="174"/>
        <v/>
      </c>
      <c r="DX85" s="47" t="str">
        <f t="shared" si="174"/>
        <v/>
      </c>
      <c r="DY85" s="47" t="str">
        <f t="shared" si="174"/>
        <v/>
      </c>
      <c r="DZ85" s="179" t="str">
        <f t="shared" si="163"/>
        <v/>
      </c>
      <c r="EA85" s="47" t="str">
        <f t="shared" si="167"/>
        <v/>
      </c>
      <c r="EB85" s="47" t="str">
        <f t="shared" si="167"/>
        <v/>
      </c>
      <c r="EC85" s="47" t="str">
        <f t="shared" si="167"/>
        <v/>
      </c>
      <c r="ED85" s="47" t="str">
        <f t="shared" si="167"/>
        <v/>
      </c>
      <c r="EE85" s="47" t="str">
        <f t="shared" si="167"/>
        <v/>
      </c>
      <c r="EF85" s="47" t="str">
        <f t="shared" si="167"/>
        <v/>
      </c>
      <c r="EG85" s="47" t="str">
        <f t="shared" si="167"/>
        <v/>
      </c>
      <c r="EH85" s="47" t="str">
        <f t="shared" si="167"/>
        <v/>
      </c>
      <c r="EI85" s="47" t="str">
        <f t="shared" si="167"/>
        <v/>
      </c>
      <c r="EJ85" s="47" t="str">
        <f t="shared" si="167"/>
        <v/>
      </c>
      <c r="EK85" s="47" t="str">
        <f t="shared" si="167"/>
        <v/>
      </c>
      <c r="EL85" s="47" t="str">
        <f t="shared" si="167"/>
        <v/>
      </c>
      <c r="EM85" s="47" t="str">
        <f t="shared" si="167"/>
        <v/>
      </c>
      <c r="EN85" s="47" t="str">
        <f t="shared" si="167"/>
        <v/>
      </c>
      <c r="EO85" s="47" t="str">
        <f t="shared" si="167"/>
        <v/>
      </c>
      <c r="EP85" s="47" t="str">
        <f t="shared" si="164"/>
        <v/>
      </c>
      <c r="EQ85" s="47" t="str">
        <f t="shared" si="164"/>
        <v/>
      </c>
      <c r="ER85" s="47" t="str">
        <f t="shared" si="164"/>
        <v/>
      </c>
      <c r="ES85" s="47" t="str">
        <f t="shared" si="164"/>
        <v/>
      </c>
      <c r="ET85" s="47" t="str">
        <f t="shared" si="175"/>
        <v/>
      </c>
      <c r="EU85" s="47" t="str">
        <f t="shared" si="175"/>
        <v/>
      </c>
      <c r="EV85" s="47" t="str">
        <f t="shared" si="175"/>
        <v/>
      </c>
      <c r="EW85" s="47" t="str">
        <f t="shared" si="175"/>
        <v/>
      </c>
      <c r="EX85" s="47" t="str">
        <f t="shared" si="175"/>
        <v/>
      </c>
      <c r="EY85" s="47" t="str">
        <f t="shared" si="175"/>
        <v/>
      </c>
      <c r="EZ85" s="47" t="str">
        <f t="shared" si="175"/>
        <v/>
      </c>
      <c r="FA85" s="47" t="str">
        <f t="shared" si="175"/>
        <v/>
      </c>
      <c r="FB85" s="47" t="str">
        <f t="shared" si="175"/>
        <v/>
      </c>
      <c r="FC85" s="47" t="str">
        <f t="shared" si="175"/>
        <v/>
      </c>
      <c r="FD85" s="47" t="str">
        <f t="shared" si="175"/>
        <v/>
      </c>
      <c r="FE85" s="47" t="str">
        <f t="shared" si="126"/>
        <v/>
      </c>
      <c r="FF85" s="47" t="str">
        <f t="shared" si="126"/>
        <v/>
      </c>
      <c r="FG85" s="47" t="str">
        <f t="shared" si="126"/>
        <v/>
      </c>
      <c r="FH85" s="47" t="str">
        <f t="shared" si="126"/>
        <v/>
      </c>
      <c r="FI85" s="47" t="str">
        <f t="shared" si="126"/>
        <v/>
      </c>
      <c r="FJ85" s="47" t="str">
        <f t="shared" si="126"/>
        <v/>
      </c>
      <c r="FK85" s="47" t="str">
        <f t="shared" si="126"/>
        <v/>
      </c>
      <c r="FL85" s="47" t="str">
        <f t="shared" si="126"/>
        <v/>
      </c>
      <c r="FM85" s="47" t="str">
        <f t="shared" si="126"/>
        <v/>
      </c>
      <c r="FN85" s="47" t="str">
        <f t="shared" si="126"/>
        <v/>
      </c>
      <c r="FO85" s="47" t="str">
        <f t="shared" si="126"/>
        <v/>
      </c>
      <c r="FP85" s="47" t="str">
        <f t="shared" si="126"/>
        <v/>
      </c>
      <c r="FQ85" s="47" t="str">
        <f t="shared" si="126"/>
        <v/>
      </c>
      <c r="FR85" s="47" t="str">
        <f t="shared" si="126"/>
        <v/>
      </c>
      <c r="FS85" s="47" t="str">
        <f t="shared" si="126"/>
        <v/>
      </c>
      <c r="FT85" s="47" t="str">
        <f t="shared" si="126"/>
        <v/>
      </c>
      <c r="FU85" s="47" t="str">
        <f t="shared" si="176"/>
        <v/>
      </c>
      <c r="FV85" s="47" t="str">
        <f t="shared" si="150"/>
        <v/>
      </c>
      <c r="FW85" s="47" t="str">
        <f t="shared" si="150"/>
        <v/>
      </c>
      <c r="FX85" s="47" t="str">
        <f t="shared" si="150"/>
        <v/>
      </c>
      <c r="FY85" s="47" t="str">
        <f t="shared" si="150"/>
        <v/>
      </c>
      <c r="FZ85" s="47" t="str">
        <f t="shared" si="150"/>
        <v/>
      </c>
      <c r="GA85" s="47" t="str">
        <f t="shared" si="150"/>
        <v/>
      </c>
      <c r="GB85" s="47" t="str">
        <f t="shared" si="150"/>
        <v/>
      </c>
      <c r="GC85" s="47" t="str">
        <f t="shared" si="150"/>
        <v/>
      </c>
      <c r="GD85" s="47" t="str">
        <f t="shared" si="150"/>
        <v/>
      </c>
      <c r="GE85" s="47" t="str">
        <f t="shared" si="150"/>
        <v/>
      </c>
      <c r="GF85" s="47" t="str">
        <f t="shared" si="150"/>
        <v/>
      </c>
      <c r="GG85" s="47" t="str">
        <f t="shared" si="150"/>
        <v/>
      </c>
      <c r="GH85" s="47" t="str">
        <f t="shared" si="150"/>
        <v/>
      </c>
      <c r="GI85" s="47" t="str">
        <f t="shared" si="150"/>
        <v/>
      </c>
      <c r="GJ85" s="47" t="str">
        <f t="shared" si="150"/>
        <v/>
      </c>
      <c r="GK85" s="47" t="str">
        <f t="shared" si="150"/>
        <v/>
      </c>
      <c r="GL85" s="47" t="str">
        <f t="shared" si="188"/>
        <v/>
      </c>
      <c r="GM85" s="47" t="str">
        <f t="shared" si="188"/>
        <v/>
      </c>
      <c r="GN85" s="47" t="str">
        <f t="shared" si="180"/>
        <v/>
      </c>
      <c r="GO85" s="47" t="str">
        <f t="shared" si="180"/>
        <v/>
      </c>
      <c r="GP85" s="47" t="str">
        <f t="shared" si="180"/>
        <v/>
      </c>
      <c r="GQ85" s="47" t="str">
        <f t="shared" si="180"/>
        <v/>
      </c>
      <c r="GR85" s="47" t="str">
        <f t="shared" si="180"/>
        <v/>
      </c>
      <c r="GS85" s="47" t="str">
        <f t="shared" si="180"/>
        <v/>
      </c>
      <c r="GT85" s="47" t="str">
        <f t="shared" si="180"/>
        <v/>
      </c>
      <c r="GU85" s="47" t="str">
        <f t="shared" si="180"/>
        <v/>
      </c>
      <c r="GV85" s="47" t="str">
        <f t="shared" si="180"/>
        <v/>
      </c>
      <c r="GW85" s="47" t="str">
        <f t="shared" si="180"/>
        <v/>
      </c>
      <c r="GX85" s="47" t="str">
        <f t="shared" si="180"/>
        <v/>
      </c>
      <c r="GY85" s="47" t="str">
        <f t="shared" si="180"/>
        <v/>
      </c>
      <c r="GZ85" s="47" t="str">
        <f t="shared" si="180"/>
        <v/>
      </c>
      <c r="HA85" s="47" t="str">
        <f t="shared" si="180"/>
        <v/>
      </c>
      <c r="HB85" s="47" t="str">
        <f t="shared" si="180"/>
        <v/>
      </c>
      <c r="HC85" s="47" t="str">
        <f t="shared" si="180"/>
        <v/>
      </c>
      <c r="HD85" s="47" t="str">
        <f t="shared" si="181"/>
        <v/>
      </c>
      <c r="HE85" s="47" t="str">
        <f t="shared" si="181"/>
        <v/>
      </c>
      <c r="HF85" s="47" t="str">
        <f t="shared" si="181"/>
        <v/>
      </c>
      <c r="HG85" s="47" t="str">
        <f t="shared" si="181"/>
        <v/>
      </c>
      <c r="HH85" s="47" t="str">
        <f t="shared" si="181"/>
        <v/>
      </c>
      <c r="HI85" s="47" t="str">
        <f t="shared" si="139"/>
        <v/>
      </c>
      <c r="HJ85" s="47" t="str">
        <f t="shared" si="139"/>
        <v/>
      </c>
      <c r="HK85" s="47" t="str">
        <f t="shared" si="139"/>
        <v/>
      </c>
      <c r="HL85" s="47" t="str">
        <f t="shared" si="139"/>
        <v/>
      </c>
      <c r="HM85" s="47" t="str">
        <f t="shared" si="109"/>
        <v/>
      </c>
      <c r="HN85" s="47" t="str">
        <f t="shared" si="109"/>
        <v/>
      </c>
      <c r="HO85" s="47" t="str">
        <f t="shared" si="109"/>
        <v/>
      </c>
      <c r="HP85" s="47" t="str">
        <f t="shared" si="77"/>
        <v/>
      </c>
      <c r="HQ85" s="47" t="str">
        <f t="shared" si="77"/>
        <v/>
      </c>
      <c r="HR85" s="47" t="str">
        <f t="shared" si="77"/>
        <v/>
      </c>
      <c r="HS85" s="47" t="str">
        <f t="shared" si="77"/>
        <v/>
      </c>
      <c r="HT85" s="47" t="str">
        <f t="shared" si="77"/>
        <v/>
      </c>
      <c r="HU85" s="47" t="str">
        <f t="shared" si="77"/>
        <v/>
      </c>
      <c r="HV85" s="47" t="str">
        <f t="shared" si="140"/>
        <v/>
      </c>
      <c r="HW85" s="165" t="e">
        <f t="shared" si="179"/>
        <v>#N/A</v>
      </c>
      <c r="HX85" s="165" t="e">
        <f t="shared" si="179"/>
        <v>#N/A</v>
      </c>
      <c r="HY85" s="165" t="e">
        <f t="shared" si="179"/>
        <v>#N/A</v>
      </c>
      <c r="HZ85" s="165" t="e">
        <f t="shared" si="179"/>
        <v>#N/A</v>
      </c>
      <c r="IA85" s="165" t="e">
        <f t="shared" si="178"/>
        <v>#N/A</v>
      </c>
      <c r="IB85" s="165" t="e">
        <f t="shared" si="178"/>
        <v>#N/A</v>
      </c>
      <c r="IC85" s="165" t="e">
        <f t="shared" si="178"/>
        <v>#N/A</v>
      </c>
      <c r="ID85" s="165" t="e">
        <f t="shared" si="178"/>
        <v>#N/A</v>
      </c>
      <c r="IE85" s="165" t="e">
        <f t="shared" si="178"/>
        <v>#N/A</v>
      </c>
      <c r="IF85" s="165" t="e">
        <f t="shared" si="178"/>
        <v>#N/A</v>
      </c>
      <c r="IG85" s="165" t="e">
        <f t="shared" si="178"/>
        <v>#N/A</v>
      </c>
      <c r="IH85" s="165" t="e">
        <f t="shared" si="178"/>
        <v>#N/A</v>
      </c>
      <c r="II85" s="165" t="e">
        <f t="shared" si="178"/>
        <v>#N/A</v>
      </c>
      <c r="IJ85" s="165" t="e">
        <f t="shared" si="178"/>
        <v>#N/A</v>
      </c>
      <c r="IK85" s="165" t="e">
        <f t="shared" si="178"/>
        <v>#N/A</v>
      </c>
      <c r="IL85" s="165" t="e">
        <f t="shared" si="178"/>
        <v>#N/A</v>
      </c>
      <c r="IM85" s="165" t="e">
        <f t="shared" si="178"/>
        <v>#N/A</v>
      </c>
      <c r="IN85" s="165" t="e">
        <f t="shared" si="178"/>
        <v>#N/A</v>
      </c>
      <c r="IO85" s="165" t="e">
        <f t="shared" si="178"/>
        <v>#N/A</v>
      </c>
      <c r="IP85" s="165" t="e">
        <f t="shared" si="182"/>
        <v>#N/A</v>
      </c>
      <c r="IQ85" s="165" t="e">
        <f t="shared" si="182"/>
        <v>#N/A</v>
      </c>
      <c r="IR85" s="165" t="e">
        <f t="shared" si="182"/>
        <v>#N/A</v>
      </c>
      <c r="IS85" s="165" t="e">
        <f t="shared" si="182"/>
        <v>#N/A</v>
      </c>
      <c r="IT85" s="165" t="e">
        <f t="shared" si="182"/>
        <v>#N/A</v>
      </c>
      <c r="IU85" s="165" t="e">
        <f t="shared" si="182"/>
        <v>#N/A</v>
      </c>
      <c r="IV85" s="165" t="e">
        <f t="shared" si="182"/>
        <v>#N/A</v>
      </c>
      <c r="IW85" s="165" t="e">
        <f t="shared" si="182"/>
        <v>#N/A</v>
      </c>
      <c r="IX85" s="165" t="e">
        <f t="shared" si="182"/>
        <v>#N/A</v>
      </c>
      <c r="IY85" s="165" t="e">
        <f t="shared" si="182"/>
        <v>#N/A</v>
      </c>
      <c r="IZ85" s="165" t="e">
        <f t="shared" si="182"/>
        <v>#N/A</v>
      </c>
      <c r="JA85" s="165" t="e">
        <f t="shared" si="182"/>
        <v>#N/A</v>
      </c>
      <c r="JB85" s="165" t="e">
        <f t="shared" si="182"/>
        <v>#N/A</v>
      </c>
      <c r="JC85" s="165" t="e">
        <f t="shared" si="182"/>
        <v>#N/A</v>
      </c>
      <c r="JD85" s="165" t="e">
        <f t="shared" si="182"/>
        <v>#N/A</v>
      </c>
      <c r="JE85" s="165" t="e">
        <f t="shared" si="189"/>
        <v>#N/A</v>
      </c>
      <c r="JF85" s="165" t="e">
        <f t="shared" si="189"/>
        <v>#N/A</v>
      </c>
      <c r="JG85" s="165" t="e">
        <f t="shared" si="189"/>
        <v>#N/A</v>
      </c>
      <c r="JH85" s="165" t="e">
        <f t="shared" si="189"/>
        <v>#N/A</v>
      </c>
      <c r="JI85" s="165" t="e">
        <f t="shared" si="189"/>
        <v>#N/A</v>
      </c>
      <c r="JJ85" s="165" t="e">
        <f t="shared" si="189"/>
        <v>#N/A</v>
      </c>
      <c r="JK85" s="165" t="e">
        <f t="shared" si="189"/>
        <v>#N/A</v>
      </c>
      <c r="JL85" s="165" t="e">
        <f t="shared" si="189"/>
        <v>#N/A</v>
      </c>
      <c r="JM85" s="165" t="e">
        <f t="shared" si="189"/>
        <v>#N/A</v>
      </c>
      <c r="JN85" s="165" t="e">
        <f t="shared" si="189"/>
        <v>#N/A</v>
      </c>
      <c r="JO85" s="165" t="e">
        <f t="shared" si="189"/>
        <v>#N/A</v>
      </c>
      <c r="JP85" s="165" t="e">
        <f t="shared" si="189"/>
        <v>#N/A</v>
      </c>
      <c r="JQ85" s="165" t="e">
        <f t="shared" si="189"/>
        <v>#N/A</v>
      </c>
      <c r="JR85" s="165" t="e">
        <f t="shared" si="189"/>
        <v>#N/A</v>
      </c>
      <c r="JS85" s="165" t="e">
        <f t="shared" si="189"/>
        <v>#N/A</v>
      </c>
      <c r="JT85" s="165" t="e">
        <f t="shared" si="183"/>
        <v>#N/A</v>
      </c>
      <c r="JU85" s="165" t="e">
        <f t="shared" si="183"/>
        <v>#N/A</v>
      </c>
      <c r="JV85" s="165" t="e">
        <f t="shared" si="183"/>
        <v>#N/A</v>
      </c>
      <c r="JW85" s="165" t="e">
        <f t="shared" si="183"/>
        <v>#N/A</v>
      </c>
      <c r="JX85" s="165" t="e">
        <f t="shared" si="183"/>
        <v>#N/A</v>
      </c>
      <c r="JY85" s="165" t="e">
        <f t="shared" si="183"/>
        <v>#N/A</v>
      </c>
      <c r="JZ85" s="165" t="e">
        <f t="shared" si="183"/>
        <v>#N/A</v>
      </c>
      <c r="KA85" s="165" t="e">
        <f t="shared" si="183"/>
        <v>#N/A</v>
      </c>
      <c r="KB85" s="165" t="e">
        <f t="shared" si="183"/>
        <v>#N/A</v>
      </c>
      <c r="KC85" s="165" t="e">
        <f t="shared" si="183"/>
        <v>#N/A</v>
      </c>
      <c r="KD85" s="165" t="e">
        <f t="shared" si="183"/>
        <v>#N/A</v>
      </c>
      <c r="KE85" s="165" t="e">
        <f t="shared" si="183"/>
        <v>#N/A</v>
      </c>
      <c r="KF85" s="165" t="e">
        <f t="shared" si="183"/>
        <v>#N/A</v>
      </c>
      <c r="KG85" s="165" t="e">
        <f t="shared" si="183"/>
        <v>#N/A</v>
      </c>
      <c r="KH85" s="165" t="e">
        <f t="shared" si="183"/>
        <v>#N/A</v>
      </c>
      <c r="KI85" s="165" t="e">
        <f t="shared" si="183"/>
        <v>#N/A</v>
      </c>
      <c r="KJ85" s="165" t="e">
        <f t="shared" si="190"/>
        <v>#N/A</v>
      </c>
      <c r="KK85" s="165" t="e">
        <f t="shared" si="190"/>
        <v>#N/A</v>
      </c>
      <c r="KL85" s="165" t="e">
        <f t="shared" si="190"/>
        <v>#N/A</v>
      </c>
      <c r="KM85" s="165" t="e">
        <f t="shared" si="190"/>
        <v>#N/A</v>
      </c>
      <c r="KN85" s="165" t="e">
        <f t="shared" si="190"/>
        <v>#N/A</v>
      </c>
      <c r="KO85" s="165" t="e">
        <f t="shared" si="190"/>
        <v>#N/A</v>
      </c>
      <c r="KP85" s="165" t="e">
        <f t="shared" si="190"/>
        <v>#N/A</v>
      </c>
      <c r="KQ85" s="165" t="e">
        <f t="shared" si="190"/>
        <v>#N/A</v>
      </c>
      <c r="KR85" s="165" t="e">
        <f t="shared" si="190"/>
        <v>#N/A</v>
      </c>
      <c r="KS85" s="165" t="e">
        <f t="shared" si="190"/>
        <v>#N/A</v>
      </c>
      <c r="KT85" s="165" t="e">
        <f t="shared" si="190"/>
        <v>#N/A</v>
      </c>
      <c r="KU85" s="165" t="e">
        <f t="shared" si="190"/>
        <v>#N/A</v>
      </c>
      <c r="KV85" s="165" t="e">
        <f t="shared" si="190"/>
        <v>#N/A</v>
      </c>
      <c r="KW85" s="165" t="e">
        <f t="shared" si="190"/>
        <v>#N/A</v>
      </c>
      <c r="KX85" s="165" t="e">
        <f t="shared" si="190"/>
        <v>#N/A</v>
      </c>
      <c r="KY85" s="165" t="e">
        <f t="shared" si="190"/>
        <v>#N/A</v>
      </c>
      <c r="KZ85" s="165" t="e">
        <f t="shared" si="184"/>
        <v>#N/A</v>
      </c>
      <c r="LA85" s="165" t="e">
        <f t="shared" si="184"/>
        <v>#N/A</v>
      </c>
      <c r="LB85" s="165" t="e">
        <f t="shared" si="184"/>
        <v>#N/A</v>
      </c>
      <c r="LC85" s="165" t="e">
        <f t="shared" si="184"/>
        <v>#N/A</v>
      </c>
      <c r="LD85" s="165" t="e">
        <f t="shared" si="184"/>
        <v>#N/A</v>
      </c>
      <c r="LE85" s="165" t="e">
        <f t="shared" si="184"/>
        <v>#N/A</v>
      </c>
      <c r="LF85" s="165" t="e">
        <f t="shared" si="184"/>
        <v>#N/A</v>
      </c>
      <c r="LG85" s="165" t="e">
        <f t="shared" si="184"/>
        <v>#N/A</v>
      </c>
      <c r="LH85" s="165" t="e">
        <f t="shared" si="184"/>
        <v>#N/A</v>
      </c>
      <c r="LI85" s="165" t="e">
        <f t="shared" si="184"/>
        <v>#N/A</v>
      </c>
      <c r="LJ85" s="165" t="e">
        <f t="shared" si="184"/>
        <v>#N/A</v>
      </c>
      <c r="LK85" s="165" t="e">
        <f t="shared" si="184"/>
        <v>#N/A</v>
      </c>
      <c r="LL85" s="165" t="e">
        <f t="shared" si="184"/>
        <v>#N/A</v>
      </c>
      <c r="LM85" s="165" t="e">
        <f t="shared" si="184"/>
        <v>#N/A</v>
      </c>
      <c r="LN85" s="165" t="e">
        <f t="shared" si="184"/>
        <v>#N/A</v>
      </c>
      <c r="LO85" s="165" t="e">
        <f t="shared" si="191"/>
        <v>#N/A</v>
      </c>
      <c r="LP85" s="165" t="e">
        <f t="shared" si="191"/>
        <v>#N/A</v>
      </c>
      <c r="LQ85" s="165" t="e">
        <f t="shared" si="192"/>
        <v>#N/A</v>
      </c>
      <c r="LR85" s="165" t="e">
        <f t="shared" si="192"/>
        <v>#N/A</v>
      </c>
      <c r="LS85" s="165" t="e">
        <f t="shared" si="192"/>
        <v>#N/A</v>
      </c>
      <c r="LT85" s="165" t="e">
        <f t="shared" si="192"/>
        <v>#N/A</v>
      </c>
      <c r="LU85" s="165" t="e">
        <f t="shared" si="192"/>
        <v>#N/A</v>
      </c>
      <c r="LV85" s="165" t="e">
        <f t="shared" si="192"/>
        <v>#N/A</v>
      </c>
      <c r="LW85" s="165" t="e">
        <f t="shared" si="192"/>
        <v>#N/A</v>
      </c>
      <c r="LX85" s="165" t="e">
        <f t="shared" si="192"/>
        <v>#N/A</v>
      </c>
      <c r="LY85" s="165" t="e">
        <f t="shared" si="192"/>
        <v>#N/A</v>
      </c>
      <c r="LZ85" s="165" t="e">
        <f t="shared" si="192"/>
        <v>#N/A</v>
      </c>
      <c r="MA85" s="165" t="e">
        <f t="shared" si="192"/>
        <v>#N/A</v>
      </c>
      <c r="MB85" s="165" t="e">
        <f t="shared" si="192"/>
        <v>#N/A</v>
      </c>
      <c r="MC85" s="165" t="e">
        <f t="shared" si="192"/>
        <v>#N/A</v>
      </c>
      <c r="MD85" s="165" t="e">
        <f t="shared" si="192"/>
        <v>#N/A</v>
      </c>
      <c r="ME85" s="165" t="e">
        <f t="shared" si="192"/>
        <v>#N/A</v>
      </c>
      <c r="MF85" s="165" t="e">
        <f t="shared" si="185"/>
        <v>#N/A</v>
      </c>
      <c r="MG85" s="165" t="e">
        <f t="shared" si="185"/>
        <v>#N/A</v>
      </c>
      <c r="MH85" s="165" t="e">
        <f t="shared" si="185"/>
        <v>#N/A</v>
      </c>
      <c r="MI85" s="165" t="e">
        <f t="shared" si="185"/>
        <v>#N/A</v>
      </c>
      <c r="MJ85" s="165" t="e">
        <f t="shared" si="185"/>
        <v>#N/A</v>
      </c>
      <c r="MK85" s="165" t="e">
        <f t="shared" si="185"/>
        <v>#N/A</v>
      </c>
      <c r="ML85" s="165" t="e">
        <f t="shared" si="185"/>
        <v>#N/A</v>
      </c>
      <c r="MM85" s="165" t="e">
        <f t="shared" si="185"/>
        <v>#N/A</v>
      </c>
      <c r="MN85" s="165" t="e">
        <f t="shared" si="185"/>
        <v>#N/A</v>
      </c>
      <c r="MO85" s="165" t="e">
        <f t="shared" si="185"/>
        <v>#N/A</v>
      </c>
      <c r="MP85" s="165" t="e">
        <f t="shared" si="185"/>
        <v>#N/A</v>
      </c>
      <c r="MQ85" s="165" t="e">
        <f t="shared" si="185"/>
        <v>#N/A</v>
      </c>
      <c r="MR85" s="165" t="e">
        <f t="shared" si="185"/>
        <v>#N/A</v>
      </c>
      <c r="MS85" s="165" t="e">
        <f t="shared" si="185"/>
        <v>#N/A</v>
      </c>
      <c r="MT85" s="165" t="e">
        <f t="shared" si="185"/>
        <v>#N/A</v>
      </c>
      <c r="MU85" s="165" t="e">
        <f t="shared" si="185"/>
        <v>#N/A</v>
      </c>
      <c r="MV85" s="165" t="e">
        <f t="shared" si="193"/>
        <v>#N/A</v>
      </c>
      <c r="MW85" s="165" t="e">
        <f t="shared" si="193"/>
        <v>#N/A</v>
      </c>
      <c r="MX85" s="165" t="e">
        <f t="shared" si="193"/>
        <v>#N/A</v>
      </c>
      <c r="MY85" s="165" t="e">
        <f t="shared" si="193"/>
        <v>#N/A</v>
      </c>
      <c r="MZ85" s="165" t="e">
        <f t="shared" si="193"/>
        <v>#N/A</v>
      </c>
      <c r="NA85" s="165" t="e">
        <f t="shared" si="193"/>
        <v>#N/A</v>
      </c>
      <c r="NB85" s="165" t="e">
        <f t="shared" si="193"/>
        <v>#N/A</v>
      </c>
      <c r="NC85" s="165" t="e">
        <f t="shared" si="193"/>
        <v>#N/A</v>
      </c>
      <c r="ND85" s="165" t="e">
        <f t="shared" si="193"/>
        <v>#N/A</v>
      </c>
      <c r="NE85" s="165" t="e">
        <f t="shared" si="193"/>
        <v>#N/A</v>
      </c>
      <c r="NF85" s="165" t="e">
        <f t="shared" si="193"/>
        <v>#N/A</v>
      </c>
      <c r="NG85" s="165" t="e">
        <f t="shared" si="193"/>
        <v>#N/A</v>
      </c>
      <c r="NH85" s="165" t="e">
        <f t="shared" si="193"/>
        <v>#N/A</v>
      </c>
      <c r="NI85" s="165" t="e">
        <f t="shared" si="193"/>
        <v>#N/A</v>
      </c>
      <c r="NJ85" s="165" t="e">
        <f t="shared" si="193"/>
        <v>#N/A</v>
      </c>
      <c r="NK85" s="165" t="e">
        <f t="shared" si="193"/>
        <v>#N/A</v>
      </c>
      <c r="NL85" s="165" t="e">
        <f t="shared" si="186"/>
        <v>#N/A</v>
      </c>
      <c r="NM85" s="165" t="e">
        <f t="shared" si="186"/>
        <v>#N/A</v>
      </c>
      <c r="NN85" s="165" t="e">
        <f t="shared" si="186"/>
        <v>#N/A</v>
      </c>
      <c r="NO85" s="165" t="e">
        <f t="shared" si="186"/>
        <v>#N/A</v>
      </c>
      <c r="NP85" s="165" t="e">
        <f t="shared" si="186"/>
        <v>#N/A</v>
      </c>
      <c r="NQ85" s="165" t="e">
        <f t="shared" si="186"/>
        <v>#N/A</v>
      </c>
      <c r="NR85" s="165" t="e">
        <f t="shared" si="186"/>
        <v>#N/A</v>
      </c>
      <c r="NS85" s="165" t="e">
        <f t="shared" si="186"/>
        <v>#N/A</v>
      </c>
      <c r="NT85" s="165" t="e">
        <f t="shared" si="186"/>
        <v>#N/A</v>
      </c>
      <c r="NU85" s="165" t="e">
        <f t="shared" si="186"/>
        <v>#N/A</v>
      </c>
      <c r="NV85" s="165" t="e">
        <f t="shared" si="186"/>
        <v>#N/A</v>
      </c>
      <c r="NW85" s="165" t="e">
        <f t="shared" si="186"/>
        <v>#N/A</v>
      </c>
      <c r="NX85" s="165" t="e">
        <f t="shared" si="186"/>
        <v>#N/A</v>
      </c>
      <c r="NY85" s="165" t="e">
        <f t="shared" si="186"/>
        <v>#N/A</v>
      </c>
      <c r="NZ85" s="165" t="e">
        <f t="shared" si="186"/>
        <v>#N/A</v>
      </c>
      <c r="OA85" s="165" t="e">
        <f t="shared" si="194"/>
        <v>#N/A</v>
      </c>
      <c r="OB85" s="165" t="e">
        <f t="shared" si="194"/>
        <v>#N/A</v>
      </c>
      <c r="OC85" s="165" t="e">
        <f t="shared" si="195"/>
        <v>#N/A</v>
      </c>
      <c r="OD85" s="165" t="e">
        <f t="shared" si="195"/>
        <v>#N/A</v>
      </c>
      <c r="OE85" s="165" t="e">
        <f t="shared" si="195"/>
        <v>#N/A</v>
      </c>
      <c r="OF85" s="165" t="e">
        <f t="shared" si="195"/>
        <v>#N/A</v>
      </c>
      <c r="OG85" s="165" t="e">
        <f t="shared" si="195"/>
        <v>#N/A</v>
      </c>
      <c r="OH85" s="165" t="e">
        <f t="shared" si="195"/>
        <v>#N/A</v>
      </c>
      <c r="OI85" s="165" t="e">
        <f t="shared" si="195"/>
        <v>#N/A</v>
      </c>
      <c r="OJ85" s="165" t="e">
        <f t="shared" si="195"/>
        <v>#N/A</v>
      </c>
      <c r="OK85" s="165" t="e">
        <f t="shared" si="195"/>
        <v>#N/A</v>
      </c>
      <c r="OL85" s="165" t="e">
        <f t="shared" si="195"/>
        <v>#N/A</v>
      </c>
      <c r="OM85" s="165" t="e">
        <f t="shared" si="195"/>
        <v>#N/A</v>
      </c>
      <c r="ON85" s="165" t="e">
        <f t="shared" si="195"/>
        <v>#N/A</v>
      </c>
      <c r="OO85" s="165" t="e">
        <f t="shared" si="195"/>
        <v>#N/A</v>
      </c>
      <c r="OP85" s="165" t="e">
        <f t="shared" si="195"/>
        <v>#N/A</v>
      </c>
      <c r="OQ85" s="165" t="e">
        <f t="shared" si="195"/>
        <v>#N/A</v>
      </c>
      <c r="OR85" s="165" t="e">
        <f t="shared" si="187"/>
        <v>#N/A</v>
      </c>
      <c r="OS85" s="165" t="e">
        <f t="shared" si="187"/>
        <v>#N/A</v>
      </c>
      <c r="OT85" s="165" t="e">
        <f t="shared" si="187"/>
        <v>#N/A</v>
      </c>
      <c r="OU85" s="165" t="e">
        <f t="shared" si="187"/>
        <v>#N/A</v>
      </c>
      <c r="OV85" s="165" t="e">
        <f t="shared" si="187"/>
        <v>#N/A</v>
      </c>
      <c r="OW85" s="165" t="e">
        <f t="shared" si="187"/>
        <v>#N/A</v>
      </c>
      <c r="OX85" s="165" t="e">
        <f t="shared" si="187"/>
        <v>#N/A</v>
      </c>
      <c r="OY85" s="165" t="e">
        <f t="shared" si="187"/>
        <v>#N/A</v>
      </c>
      <c r="OZ85" s="165" t="e">
        <f t="shared" si="187"/>
        <v>#N/A</v>
      </c>
      <c r="PA85" s="165" t="e">
        <f t="shared" si="187"/>
        <v>#N/A</v>
      </c>
      <c r="PB85" s="165" t="e">
        <f t="shared" si="187"/>
        <v>#N/A</v>
      </c>
      <c r="PC85" s="165" t="e">
        <f t="shared" si="187"/>
        <v>#N/A</v>
      </c>
      <c r="PD85" s="165" t="e">
        <f t="shared" si="187"/>
        <v>#N/A</v>
      </c>
      <c r="PE85" s="165" t="e">
        <f t="shared" si="187"/>
        <v>#N/A</v>
      </c>
      <c r="PF85" s="165" t="e">
        <f t="shared" si="187"/>
        <v>#N/A</v>
      </c>
      <c r="PG85" s="165" t="e">
        <f t="shared" si="187"/>
        <v>#N/A</v>
      </c>
      <c r="PH85" s="165" t="e">
        <f t="shared" si="196"/>
        <v>#N/A</v>
      </c>
      <c r="PI85" s="165" t="e">
        <f t="shared" si="196"/>
        <v>#N/A</v>
      </c>
      <c r="PJ85" s="165" t="e">
        <f t="shared" si="196"/>
        <v>#N/A</v>
      </c>
      <c r="PK85" s="165" t="e">
        <f t="shared" si="196"/>
        <v>#N/A</v>
      </c>
      <c r="PL85" s="165" t="e">
        <f t="shared" si="196"/>
        <v>#N/A</v>
      </c>
      <c r="PM85" s="165" t="e">
        <f t="shared" si="196"/>
        <v>#N/A</v>
      </c>
      <c r="PN85" s="165" t="e">
        <f t="shared" si="196"/>
        <v>#N/A</v>
      </c>
      <c r="PO85" s="165" t="e">
        <f t="shared" si="196"/>
        <v>#N/A</v>
      </c>
    </row>
    <row r="86" spans="1:431" hidden="1" x14ac:dyDescent="0.45">
      <c r="A86" s="362"/>
      <c r="B86" s="368" t="str">
        <f>IF($R86="","",ROUND(_xlfn.NORM.INV(ABS(VLOOKUP($T$1,VLookups!$A$43:$B$44,2,FALSE)-B$2),$N86,$R86),0))</f>
        <v/>
      </c>
      <c r="C86" s="374" t="str">
        <f t="shared" si="165"/>
        <v/>
      </c>
      <c r="D86" s="375" t="str">
        <f t="shared" si="166"/>
        <v/>
      </c>
      <c r="E86" s="105"/>
      <c r="F86" s="113"/>
      <c r="G86" s="118" t="str">
        <f t="shared" si="159"/>
        <v/>
      </c>
      <c r="H86" s="91"/>
      <c r="I86" s="118" t="str">
        <f t="shared" si="160"/>
        <v/>
      </c>
      <c r="J86" s="113"/>
      <c r="K86" s="106"/>
      <c r="L86" s="120" t="str">
        <f t="shared" si="147"/>
        <v/>
      </c>
      <c r="M86" s="120" t="str">
        <f t="shared" si="148"/>
        <v/>
      </c>
      <c r="N86" s="71" t="str">
        <f t="shared" si="161"/>
        <v/>
      </c>
      <c r="O86" s="23"/>
      <c r="P86" s="55"/>
      <c r="Q86" s="298"/>
      <c r="R86" s="72" t="str">
        <f>IF(AND(G86&gt;0,H86&gt;0,I86&gt;0),IF(ISBLANK(Q86),IF(ISBLANK(O86),"",(I86-G86)*VLOOKUP(O86,VLookups!$A$4:$B$13,2,FALSE)),Q86),"")</f>
        <v/>
      </c>
      <c r="S86" s="73" t="str">
        <f t="shared" si="149"/>
        <v/>
      </c>
      <c r="T86" s="91"/>
      <c r="U86" s="265" t="str">
        <f>IF(AND(T86&gt;0,H86&gt;0,NOT(R86="")),ABS(VLOOKUP($T$1,VLookups!$A$43:$B$44,2,FALSE)-_xlfn.NORM.DIST(T86,N86,R86,TRUE)),"")</f>
        <v/>
      </c>
      <c r="V86" s="90" t="str">
        <f>IF(AND($G86&gt;0,$H86&gt;0,$I86&gt;0,NOT(ISBLANK($O86))),_xlfn.NORM.INV(ABS(VLOOKUP($T$1,VLookups!$A$43:$B$44,2,FALSE)-V$3),$N86,$R86),"")</f>
        <v/>
      </c>
      <c r="W86" s="89" t="str">
        <f>IF(AND($G86&gt;0,$H86&gt;0,$I86&gt;0,NOT(ISBLANK($O86))),_xlfn.NORM.INV(ABS(VLOOKUP($T$1,VLookups!$A$43:$B$44,2,FALSE)-W$3),$N86,$R86),"")</f>
        <v/>
      </c>
      <c r="X86" s="90" t="str">
        <f>IF(AND($G86&gt;0,$H86&gt;0,$I86&gt;0,NOT(ISBLANK($O86))),_xlfn.NORM.INV(ABS(VLOOKUP($T$1,VLookups!$A$43:$B$44,2,FALSE)-X$3),$N86,$R86),"")</f>
        <v/>
      </c>
      <c r="Y86" s="89" t="str">
        <f>IF(AND($G86&gt;0,$H86&gt;0,$I86&gt;0,NOT(ISBLANK($O86))),_xlfn.NORM.INV(ABS(VLOOKUP($T$1,VLookups!$A$43:$B$44,2,FALSE)-Y$3),$N86,$R86),"")</f>
        <v/>
      </c>
      <c r="Z86" s="90" t="str">
        <f>IF(AND($G86&gt;0,$H86&gt;0,$I86&gt;0,NOT(ISBLANK($O86))),_xlfn.NORM.INV(ABS(VLOOKUP($T$1,VLookups!$A$43:$B$44,2,FALSE)-Z$3),$N86,$R86),"")</f>
        <v/>
      </c>
      <c r="AA86" s="89" t="str">
        <f>IF(AND($G86&gt;0,$H86&gt;0,$I86&gt;0,NOT(ISBLANK($O86))),_xlfn.NORM.INV(ABS(VLOOKUP($T$1,VLookups!$A$43:$B$44,2,FALSE)-AA$3),$N86,$R86),"")</f>
        <v/>
      </c>
      <c r="AB86" s="5"/>
      <c r="AC86" s="164" t="str">
        <f t="shared" si="162"/>
        <v/>
      </c>
      <c r="AD86" s="47" t="str">
        <f t="shared" si="177"/>
        <v/>
      </c>
      <c r="AE86" s="47" t="str">
        <f t="shared" si="177"/>
        <v/>
      </c>
      <c r="AF86" s="47" t="str">
        <f t="shared" si="177"/>
        <v/>
      </c>
      <c r="AG86" s="47" t="str">
        <f t="shared" si="177"/>
        <v/>
      </c>
      <c r="AH86" s="47" t="str">
        <f t="shared" si="177"/>
        <v/>
      </c>
      <c r="AI86" s="47" t="str">
        <f t="shared" si="177"/>
        <v/>
      </c>
      <c r="AJ86" s="47" t="str">
        <f t="shared" si="177"/>
        <v/>
      </c>
      <c r="AK86" s="47" t="str">
        <f t="shared" si="177"/>
        <v/>
      </c>
      <c r="AL86" s="47" t="str">
        <f t="shared" si="177"/>
        <v/>
      </c>
      <c r="AM86" s="47" t="str">
        <f t="shared" si="177"/>
        <v/>
      </c>
      <c r="AN86" s="47" t="str">
        <f t="shared" si="177"/>
        <v/>
      </c>
      <c r="AO86" s="47" t="str">
        <f t="shared" si="177"/>
        <v/>
      </c>
      <c r="AP86" s="47" t="str">
        <f t="shared" si="177"/>
        <v/>
      </c>
      <c r="AQ86" s="47" t="str">
        <f t="shared" si="177"/>
        <v/>
      </c>
      <c r="AR86" s="47" t="str">
        <f t="shared" si="177"/>
        <v/>
      </c>
      <c r="AS86" s="47" t="str">
        <f t="shared" si="177"/>
        <v/>
      </c>
      <c r="AT86" s="47" t="str">
        <f t="shared" si="171"/>
        <v/>
      </c>
      <c r="AU86" s="47" t="str">
        <f t="shared" si="171"/>
        <v/>
      </c>
      <c r="AV86" s="47" t="str">
        <f t="shared" si="171"/>
        <v/>
      </c>
      <c r="AW86" s="47" t="str">
        <f t="shared" si="171"/>
        <v/>
      </c>
      <c r="AX86" s="47" t="str">
        <f t="shared" si="171"/>
        <v/>
      </c>
      <c r="AY86" s="47" t="str">
        <f t="shared" si="171"/>
        <v/>
      </c>
      <c r="AZ86" s="47" t="str">
        <f t="shared" si="171"/>
        <v/>
      </c>
      <c r="BA86" s="47" t="str">
        <f t="shared" si="171"/>
        <v/>
      </c>
      <c r="BB86" s="47" t="str">
        <f t="shared" si="171"/>
        <v/>
      </c>
      <c r="BC86" s="47" t="str">
        <f t="shared" si="171"/>
        <v/>
      </c>
      <c r="BD86" s="47" t="str">
        <f t="shared" si="171"/>
        <v/>
      </c>
      <c r="BE86" s="47" t="str">
        <f t="shared" si="171"/>
        <v/>
      </c>
      <c r="BF86" s="47" t="str">
        <f t="shared" si="171"/>
        <v/>
      </c>
      <c r="BG86" s="47" t="str">
        <f t="shared" si="171"/>
        <v/>
      </c>
      <c r="BH86" s="47" t="str">
        <f t="shared" si="171"/>
        <v/>
      </c>
      <c r="BI86" s="47" t="str">
        <f t="shared" si="172"/>
        <v/>
      </c>
      <c r="BJ86" s="47" t="str">
        <f t="shared" si="172"/>
        <v/>
      </c>
      <c r="BK86" s="47" t="str">
        <f t="shared" si="172"/>
        <v/>
      </c>
      <c r="BL86" s="47" t="str">
        <f t="shared" si="172"/>
        <v/>
      </c>
      <c r="BM86" s="47" t="str">
        <f t="shared" si="172"/>
        <v/>
      </c>
      <c r="BN86" s="47" t="str">
        <f t="shared" si="172"/>
        <v/>
      </c>
      <c r="BO86" s="47" t="str">
        <f t="shared" si="172"/>
        <v/>
      </c>
      <c r="BP86" s="47" t="str">
        <f t="shared" si="172"/>
        <v/>
      </c>
      <c r="BQ86" s="47" t="str">
        <f t="shared" si="172"/>
        <v/>
      </c>
      <c r="BR86" s="47" t="str">
        <f t="shared" si="172"/>
        <v/>
      </c>
      <c r="BS86" s="47" t="str">
        <f t="shared" si="172"/>
        <v/>
      </c>
      <c r="BT86" s="47" t="str">
        <f t="shared" si="172"/>
        <v/>
      </c>
      <c r="BU86" s="47" t="str">
        <f t="shared" si="172"/>
        <v/>
      </c>
      <c r="BV86" s="47" t="str">
        <f t="shared" si="172"/>
        <v/>
      </c>
      <c r="BW86" s="47" t="str">
        <f t="shared" si="172"/>
        <v/>
      </c>
      <c r="BX86" s="47" t="str">
        <f t="shared" si="172"/>
        <v/>
      </c>
      <c r="BY86" s="47" t="str">
        <f t="shared" si="168"/>
        <v/>
      </c>
      <c r="BZ86" s="47" t="str">
        <f t="shared" si="168"/>
        <v/>
      </c>
      <c r="CA86" s="47" t="str">
        <f t="shared" si="168"/>
        <v/>
      </c>
      <c r="CB86" s="47" t="str">
        <f t="shared" si="168"/>
        <v/>
      </c>
      <c r="CC86" s="47" t="str">
        <f t="shared" si="168"/>
        <v/>
      </c>
      <c r="CD86" s="47" t="str">
        <f t="shared" si="168"/>
        <v/>
      </c>
      <c r="CE86" s="47" t="str">
        <f t="shared" si="168"/>
        <v/>
      </c>
      <c r="CF86" s="47" t="str">
        <f t="shared" si="168"/>
        <v/>
      </c>
      <c r="CG86" s="47" t="str">
        <f t="shared" si="168"/>
        <v/>
      </c>
      <c r="CH86" s="47" t="str">
        <f t="shared" si="168"/>
        <v/>
      </c>
      <c r="CI86" s="47" t="str">
        <f t="shared" si="168"/>
        <v/>
      </c>
      <c r="CJ86" s="47" t="str">
        <f t="shared" si="168"/>
        <v/>
      </c>
      <c r="CK86" s="47" t="str">
        <f t="shared" si="168"/>
        <v/>
      </c>
      <c r="CL86" s="47" t="str">
        <f t="shared" si="168"/>
        <v/>
      </c>
      <c r="CM86" s="47" t="str">
        <f t="shared" si="168"/>
        <v/>
      </c>
      <c r="CN86" s="47" t="str">
        <f t="shared" si="173"/>
        <v/>
      </c>
      <c r="CO86" s="47" t="str">
        <f t="shared" si="173"/>
        <v/>
      </c>
      <c r="CP86" s="47" t="str">
        <f t="shared" si="173"/>
        <v/>
      </c>
      <c r="CQ86" s="47" t="str">
        <f t="shared" si="173"/>
        <v/>
      </c>
      <c r="CR86" s="47" t="str">
        <f t="shared" si="173"/>
        <v/>
      </c>
      <c r="CS86" s="47" t="str">
        <f t="shared" si="173"/>
        <v/>
      </c>
      <c r="CT86" s="47" t="str">
        <f t="shared" si="173"/>
        <v/>
      </c>
      <c r="CU86" s="47" t="str">
        <f t="shared" si="173"/>
        <v/>
      </c>
      <c r="CV86" s="47" t="str">
        <f t="shared" si="173"/>
        <v/>
      </c>
      <c r="CW86" s="47" t="str">
        <f t="shared" si="173"/>
        <v/>
      </c>
      <c r="CX86" s="47" t="str">
        <f t="shared" si="173"/>
        <v/>
      </c>
      <c r="CY86" s="47" t="str">
        <f t="shared" si="173"/>
        <v/>
      </c>
      <c r="CZ86" s="47" t="str">
        <f t="shared" si="173"/>
        <v/>
      </c>
      <c r="DA86" s="47" t="str">
        <f t="shared" si="173"/>
        <v/>
      </c>
      <c r="DB86" s="47" t="str">
        <f t="shared" si="173"/>
        <v/>
      </c>
      <c r="DC86" s="47" t="str">
        <f t="shared" si="173"/>
        <v/>
      </c>
      <c r="DD86" s="47" t="str">
        <f t="shared" si="169"/>
        <v/>
      </c>
      <c r="DE86" s="47" t="str">
        <f t="shared" si="169"/>
        <v/>
      </c>
      <c r="DF86" s="47" t="str">
        <f t="shared" si="169"/>
        <v/>
      </c>
      <c r="DG86" s="47" t="str">
        <f t="shared" si="169"/>
        <v/>
      </c>
      <c r="DH86" s="47" t="str">
        <f t="shared" si="169"/>
        <v/>
      </c>
      <c r="DI86" s="47" t="str">
        <f t="shared" si="169"/>
        <v/>
      </c>
      <c r="DJ86" s="47" t="str">
        <f t="shared" si="169"/>
        <v/>
      </c>
      <c r="DK86" s="47" t="str">
        <f t="shared" si="169"/>
        <v/>
      </c>
      <c r="DL86" s="47" t="str">
        <f t="shared" si="169"/>
        <v/>
      </c>
      <c r="DM86" s="47" t="str">
        <f t="shared" si="169"/>
        <v/>
      </c>
      <c r="DN86" s="47" t="str">
        <f t="shared" si="169"/>
        <v/>
      </c>
      <c r="DO86" s="47" t="str">
        <f t="shared" si="169"/>
        <v/>
      </c>
      <c r="DP86" s="47" t="str">
        <f t="shared" si="169"/>
        <v/>
      </c>
      <c r="DQ86" s="47" t="str">
        <f t="shared" si="169"/>
        <v/>
      </c>
      <c r="DR86" s="47" t="str">
        <f t="shared" si="169"/>
        <v/>
      </c>
      <c r="DS86" s="47" t="str">
        <f t="shared" si="174"/>
        <v/>
      </c>
      <c r="DT86" s="47" t="str">
        <f t="shared" si="174"/>
        <v/>
      </c>
      <c r="DU86" s="47" t="str">
        <f t="shared" si="174"/>
        <v/>
      </c>
      <c r="DV86" s="47" t="str">
        <f t="shared" si="174"/>
        <v/>
      </c>
      <c r="DW86" s="47" t="str">
        <f t="shared" si="174"/>
        <v/>
      </c>
      <c r="DX86" s="47" t="str">
        <f t="shared" si="174"/>
        <v/>
      </c>
      <c r="DY86" s="47" t="str">
        <f t="shared" si="174"/>
        <v/>
      </c>
      <c r="DZ86" s="179" t="str">
        <f t="shared" si="163"/>
        <v/>
      </c>
      <c r="EA86" s="47" t="str">
        <f t="shared" si="167"/>
        <v/>
      </c>
      <c r="EB86" s="47" t="str">
        <f t="shared" si="167"/>
        <v/>
      </c>
      <c r="EC86" s="47" t="str">
        <f t="shared" si="167"/>
        <v/>
      </c>
      <c r="ED86" s="47" t="str">
        <f t="shared" si="167"/>
        <v/>
      </c>
      <c r="EE86" s="47" t="str">
        <f t="shared" si="167"/>
        <v/>
      </c>
      <c r="EF86" s="47" t="str">
        <f t="shared" si="167"/>
        <v/>
      </c>
      <c r="EG86" s="47" t="str">
        <f t="shared" si="167"/>
        <v/>
      </c>
      <c r="EH86" s="47" t="str">
        <f t="shared" si="167"/>
        <v/>
      </c>
      <c r="EI86" s="47" t="str">
        <f t="shared" si="167"/>
        <v/>
      </c>
      <c r="EJ86" s="47" t="str">
        <f t="shared" si="167"/>
        <v/>
      </c>
      <c r="EK86" s="47" t="str">
        <f t="shared" si="167"/>
        <v/>
      </c>
      <c r="EL86" s="47" t="str">
        <f t="shared" si="167"/>
        <v/>
      </c>
      <c r="EM86" s="47" t="str">
        <f t="shared" si="167"/>
        <v/>
      </c>
      <c r="EN86" s="47" t="str">
        <f t="shared" si="167"/>
        <v/>
      </c>
      <c r="EO86" s="47" t="str">
        <f t="shared" si="167"/>
        <v/>
      </c>
      <c r="EP86" s="47" t="str">
        <f t="shared" si="164"/>
        <v/>
      </c>
      <c r="EQ86" s="47" t="str">
        <f t="shared" si="164"/>
        <v/>
      </c>
      <c r="ER86" s="47" t="str">
        <f t="shared" si="164"/>
        <v/>
      </c>
      <c r="ES86" s="47" t="str">
        <f t="shared" si="164"/>
        <v/>
      </c>
      <c r="ET86" s="47" t="str">
        <f t="shared" si="175"/>
        <v/>
      </c>
      <c r="EU86" s="47" t="str">
        <f t="shared" si="175"/>
        <v/>
      </c>
      <c r="EV86" s="47" t="str">
        <f t="shared" si="175"/>
        <v/>
      </c>
      <c r="EW86" s="47" t="str">
        <f t="shared" si="175"/>
        <v/>
      </c>
      <c r="EX86" s="47" t="str">
        <f t="shared" si="175"/>
        <v/>
      </c>
      <c r="EY86" s="47" t="str">
        <f t="shared" si="175"/>
        <v/>
      </c>
      <c r="EZ86" s="47" t="str">
        <f t="shared" si="175"/>
        <v/>
      </c>
      <c r="FA86" s="47" t="str">
        <f t="shared" si="175"/>
        <v/>
      </c>
      <c r="FB86" s="47" t="str">
        <f t="shared" si="175"/>
        <v/>
      </c>
      <c r="FC86" s="47" t="str">
        <f t="shared" si="175"/>
        <v/>
      </c>
      <c r="FD86" s="47" t="str">
        <f t="shared" si="175"/>
        <v/>
      </c>
      <c r="FE86" s="47" t="str">
        <f t="shared" si="126"/>
        <v/>
      </c>
      <c r="FF86" s="47" t="str">
        <f t="shared" si="126"/>
        <v/>
      </c>
      <c r="FG86" s="47" t="str">
        <f t="shared" si="126"/>
        <v/>
      </c>
      <c r="FH86" s="47" t="str">
        <f t="shared" si="126"/>
        <v/>
      </c>
      <c r="FI86" s="47" t="str">
        <f t="shared" si="126"/>
        <v/>
      </c>
      <c r="FJ86" s="47" t="str">
        <f t="shared" si="126"/>
        <v/>
      </c>
      <c r="FK86" s="47" t="str">
        <f t="shared" si="126"/>
        <v/>
      </c>
      <c r="FL86" s="47" t="str">
        <f t="shared" si="126"/>
        <v/>
      </c>
      <c r="FM86" s="47" t="str">
        <f t="shared" si="126"/>
        <v/>
      </c>
      <c r="FN86" s="47" t="str">
        <f t="shared" si="126"/>
        <v/>
      </c>
      <c r="FO86" s="47" t="str">
        <f t="shared" si="126"/>
        <v/>
      </c>
      <c r="FP86" s="47" t="str">
        <f t="shared" si="126"/>
        <v/>
      </c>
      <c r="FQ86" s="47" t="str">
        <f t="shared" si="126"/>
        <v/>
      </c>
      <c r="FR86" s="47" t="str">
        <f t="shared" si="126"/>
        <v/>
      </c>
      <c r="FS86" s="47" t="str">
        <f t="shared" si="126"/>
        <v/>
      </c>
      <c r="FT86" s="47" t="str">
        <f t="shared" si="126"/>
        <v/>
      </c>
      <c r="FU86" s="47" t="str">
        <f t="shared" si="176"/>
        <v/>
      </c>
      <c r="FV86" s="47" t="str">
        <f t="shared" si="150"/>
        <v/>
      </c>
      <c r="FW86" s="47" t="str">
        <f t="shared" si="150"/>
        <v/>
      </c>
      <c r="FX86" s="47" t="str">
        <f t="shared" si="150"/>
        <v/>
      </c>
      <c r="FY86" s="47" t="str">
        <f t="shared" si="150"/>
        <v/>
      </c>
      <c r="FZ86" s="47" t="str">
        <f t="shared" si="150"/>
        <v/>
      </c>
      <c r="GA86" s="47" t="str">
        <f t="shared" si="150"/>
        <v/>
      </c>
      <c r="GB86" s="47" t="str">
        <f t="shared" si="150"/>
        <v/>
      </c>
      <c r="GC86" s="47" t="str">
        <f t="shared" si="150"/>
        <v/>
      </c>
      <c r="GD86" s="47" t="str">
        <f t="shared" si="150"/>
        <v/>
      </c>
      <c r="GE86" s="47" t="str">
        <f t="shared" si="150"/>
        <v/>
      </c>
      <c r="GF86" s="47" t="str">
        <f t="shared" si="150"/>
        <v/>
      </c>
      <c r="GG86" s="47" t="str">
        <f t="shared" si="150"/>
        <v/>
      </c>
      <c r="GH86" s="47" t="str">
        <f t="shared" si="150"/>
        <v/>
      </c>
      <c r="GI86" s="47" t="str">
        <f t="shared" si="150"/>
        <v/>
      </c>
      <c r="GJ86" s="47" t="str">
        <f t="shared" si="150"/>
        <v/>
      </c>
      <c r="GK86" s="47" t="str">
        <f t="shared" si="150"/>
        <v/>
      </c>
      <c r="GL86" s="47" t="str">
        <f t="shared" si="188"/>
        <v/>
      </c>
      <c r="GM86" s="47" t="str">
        <f t="shared" si="188"/>
        <v/>
      </c>
      <c r="GN86" s="47" t="str">
        <f t="shared" si="180"/>
        <v/>
      </c>
      <c r="GO86" s="47" t="str">
        <f t="shared" si="180"/>
        <v/>
      </c>
      <c r="GP86" s="47" t="str">
        <f t="shared" si="180"/>
        <v/>
      </c>
      <c r="GQ86" s="47" t="str">
        <f t="shared" si="180"/>
        <v/>
      </c>
      <c r="GR86" s="47" t="str">
        <f t="shared" si="180"/>
        <v/>
      </c>
      <c r="GS86" s="47" t="str">
        <f t="shared" si="180"/>
        <v/>
      </c>
      <c r="GT86" s="47" t="str">
        <f t="shared" si="180"/>
        <v/>
      </c>
      <c r="GU86" s="47" t="str">
        <f t="shared" si="180"/>
        <v/>
      </c>
      <c r="GV86" s="47" t="str">
        <f t="shared" si="180"/>
        <v/>
      </c>
      <c r="GW86" s="47" t="str">
        <f t="shared" si="180"/>
        <v/>
      </c>
      <c r="GX86" s="47" t="str">
        <f t="shared" si="180"/>
        <v/>
      </c>
      <c r="GY86" s="47" t="str">
        <f t="shared" si="180"/>
        <v/>
      </c>
      <c r="GZ86" s="47" t="str">
        <f t="shared" si="180"/>
        <v/>
      </c>
      <c r="HA86" s="47" t="str">
        <f t="shared" si="180"/>
        <v/>
      </c>
      <c r="HB86" s="47" t="str">
        <f t="shared" si="180"/>
        <v/>
      </c>
      <c r="HC86" s="47" t="str">
        <f t="shared" si="180"/>
        <v/>
      </c>
      <c r="HD86" s="47" t="str">
        <f t="shared" si="181"/>
        <v/>
      </c>
      <c r="HE86" s="47" t="str">
        <f t="shared" si="181"/>
        <v/>
      </c>
      <c r="HF86" s="47" t="str">
        <f t="shared" si="181"/>
        <v/>
      </c>
      <c r="HG86" s="47" t="str">
        <f t="shared" si="181"/>
        <v/>
      </c>
      <c r="HH86" s="47" t="str">
        <f t="shared" si="181"/>
        <v/>
      </c>
      <c r="HI86" s="47" t="str">
        <f t="shared" si="139"/>
        <v/>
      </c>
      <c r="HJ86" s="47" t="str">
        <f t="shared" si="139"/>
        <v/>
      </c>
      <c r="HK86" s="47" t="str">
        <f t="shared" si="139"/>
        <v/>
      </c>
      <c r="HL86" s="47" t="str">
        <f t="shared" si="139"/>
        <v/>
      </c>
      <c r="HM86" s="47" t="str">
        <f t="shared" si="109"/>
        <v/>
      </c>
      <c r="HN86" s="47" t="str">
        <f t="shared" si="109"/>
        <v/>
      </c>
      <c r="HO86" s="47" t="str">
        <f t="shared" si="109"/>
        <v/>
      </c>
      <c r="HP86" s="47" t="str">
        <f t="shared" si="77"/>
        <v/>
      </c>
      <c r="HQ86" s="47" t="str">
        <f t="shared" si="77"/>
        <v/>
      </c>
      <c r="HR86" s="47" t="str">
        <f t="shared" si="77"/>
        <v/>
      </c>
      <c r="HS86" s="47" t="str">
        <f t="shared" si="77"/>
        <v/>
      </c>
      <c r="HT86" s="47" t="str">
        <f t="shared" si="77"/>
        <v/>
      </c>
      <c r="HU86" s="47" t="str">
        <f t="shared" si="77"/>
        <v/>
      </c>
      <c r="HV86" s="47" t="str">
        <f t="shared" si="140"/>
        <v/>
      </c>
      <c r="HW86" s="165" t="e">
        <f t="shared" si="179"/>
        <v>#N/A</v>
      </c>
      <c r="HX86" s="165" t="e">
        <f t="shared" si="179"/>
        <v>#N/A</v>
      </c>
      <c r="HY86" s="165" t="e">
        <f t="shared" si="179"/>
        <v>#N/A</v>
      </c>
      <c r="HZ86" s="165" t="e">
        <f t="shared" si="179"/>
        <v>#N/A</v>
      </c>
      <c r="IA86" s="165" t="e">
        <f t="shared" si="178"/>
        <v>#N/A</v>
      </c>
      <c r="IB86" s="165" t="e">
        <f t="shared" si="178"/>
        <v>#N/A</v>
      </c>
      <c r="IC86" s="165" t="e">
        <f t="shared" si="178"/>
        <v>#N/A</v>
      </c>
      <c r="ID86" s="165" t="e">
        <f t="shared" si="178"/>
        <v>#N/A</v>
      </c>
      <c r="IE86" s="165" t="e">
        <f t="shared" si="178"/>
        <v>#N/A</v>
      </c>
      <c r="IF86" s="165" t="e">
        <f t="shared" si="178"/>
        <v>#N/A</v>
      </c>
      <c r="IG86" s="165" t="e">
        <f t="shared" si="178"/>
        <v>#N/A</v>
      </c>
      <c r="IH86" s="165" t="e">
        <f t="shared" si="178"/>
        <v>#N/A</v>
      </c>
      <c r="II86" s="165" t="e">
        <f t="shared" si="178"/>
        <v>#N/A</v>
      </c>
      <c r="IJ86" s="165" t="e">
        <f t="shared" si="178"/>
        <v>#N/A</v>
      </c>
      <c r="IK86" s="165" t="e">
        <f t="shared" si="178"/>
        <v>#N/A</v>
      </c>
      <c r="IL86" s="165" t="e">
        <f t="shared" si="178"/>
        <v>#N/A</v>
      </c>
      <c r="IM86" s="165" t="e">
        <f t="shared" si="178"/>
        <v>#N/A</v>
      </c>
      <c r="IN86" s="165" t="e">
        <f t="shared" si="178"/>
        <v>#N/A</v>
      </c>
      <c r="IO86" s="165" t="e">
        <f t="shared" si="178"/>
        <v>#N/A</v>
      </c>
      <c r="IP86" s="165" t="e">
        <f t="shared" si="182"/>
        <v>#N/A</v>
      </c>
      <c r="IQ86" s="165" t="e">
        <f t="shared" si="182"/>
        <v>#N/A</v>
      </c>
      <c r="IR86" s="165" t="e">
        <f t="shared" si="182"/>
        <v>#N/A</v>
      </c>
      <c r="IS86" s="165" t="e">
        <f t="shared" si="182"/>
        <v>#N/A</v>
      </c>
      <c r="IT86" s="165" t="e">
        <f t="shared" si="182"/>
        <v>#N/A</v>
      </c>
      <c r="IU86" s="165" t="e">
        <f t="shared" si="182"/>
        <v>#N/A</v>
      </c>
      <c r="IV86" s="165" t="e">
        <f t="shared" si="182"/>
        <v>#N/A</v>
      </c>
      <c r="IW86" s="165" t="e">
        <f t="shared" si="182"/>
        <v>#N/A</v>
      </c>
      <c r="IX86" s="165" t="e">
        <f t="shared" si="182"/>
        <v>#N/A</v>
      </c>
      <c r="IY86" s="165" t="e">
        <f t="shared" si="182"/>
        <v>#N/A</v>
      </c>
      <c r="IZ86" s="165" t="e">
        <f t="shared" si="182"/>
        <v>#N/A</v>
      </c>
      <c r="JA86" s="165" t="e">
        <f t="shared" si="182"/>
        <v>#N/A</v>
      </c>
      <c r="JB86" s="165" t="e">
        <f t="shared" si="182"/>
        <v>#N/A</v>
      </c>
      <c r="JC86" s="165" t="e">
        <f t="shared" si="182"/>
        <v>#N/A</v>
      </c>
      <c r="JD86" s="165" t="e">
        <f t="shared" si="182"/>
        <v>#N/A</v>
      </c>
      <c r="JE86" s="165" t="e">
        <f t="shared" si="189"/>
        <v>#N/A</v>
      </c>
      <c r="JF86" s="165" t="e">
        <f t="shared" si="189"/>
        <v>#N/A</v>
      </c>
      <c r="JG86" s="165" t="e">
        <f t="shared" si="189"/>
        <v>#N/A</v>
      </c>
      <c r="JH86" s="165" t="e">
        <f t="shared" si="189"/>
        <v>#N/A</v>
      </c>
      <c r="JI86" s="165" t="e">
        <f t="shared" si="189"/>
        <v>#N/A</v>
      </c>
      <c r="JJ86" s="165" t="e">
        <f t="shared" si="189"/>
        <v>#N/A</v>
      </c>
      <c r="JK86" s="165" t="e">
        <f t="shared" si="189"/>
        <v>#N/A</v>
      </c>
      <c r="JL86" s="165" t="e">
        <f t="shared" si="189"/>
        <v>#N/A</v>
      </c>
      <c r="JM86" s="165" t="e">
        <f t="shared" si="189"/>
        <v>#N/A</v>
      </c>
      <c r="JN86" s="165" t="e">
        <f t="shared" si="189"/>
        <v>#N/A</v>
      </c>
      <c r="JO86" s="165" t="e">
        <f t="shared" si="189"/>
        <v>#N/A</v>
      </c>
      <c r="JP86" s="165" t="e">
        <f t="shared" si="189"/>
        <v>#N/A</v>
      </c>
      <c r="JQ86" s="165" t="e">
        <f t="shared" si="189"/>
        <v>#N/A</v>
      </c>
      <c r="JR86" s="165" t="e">
        <f t="shared" si="189"/>
        <v>#N/A</v>
      </c>
      <c r="JS86" s="165" t="e">
        <f t="shared" si="189"/>
        <v>#N/A</v>
      </c>
      <c r="JT86" s="165" t="e">
        <f t="shared" si="183"/>
        <v>#N/A</v>
      </c>
      <c r="JU86" s="165" t="e">
        <f t="shared" si="183"/>
        <v>#N/A</v>
      </c>
      <c r="JV86" s="165" t="e">
        <f t="shared" si="183"/>
        <v>#N/A</v>
      </c>
      <c r="JW86" s="165" t="e">
        <f t="shared" si="183"/>
        <v>#N/A</v>
      </c>
      <c r="JX86" s="165" t="e">
        <f t="shared" si="183"/>
        <v>#N/A</v>
      </c>
      <c r="JY86" s="165" t="e">
        <f t="shared" si="183"/>
        <v>#N/A</v>
      </c>
      <c r="JZ86" s="165" t="e">
        <f t="shared" si="183"/>
        <v>#N/A</v>
      </c>
      <c r="KA86" s="165" t="e">
        <f t="shared" si="183"/>
        <v>#N/A</v>
      </c>
      <c r="KB86" s="165" t="e">
        <f t="shared" si="183"/>
        <v>#N/A</v>
      </c>
      <c r="KC86" s="165" t="e">
        <f t="shared" si="183"/>
        <v>#N/A</v>
      </c>
      <c r="KD86" s="165" t="e">
        <f t="shared" si="183"/>
        <v>#N/A</v>
      </c>
      <c r="KE86" s="165" t="e">
        <f t="shared" si="183"/>
        <v>#N/A</v>
      </c>
      <c r="KF86" s="165" t="e">
        <f t="shared" si="183"/>
        <v>#N/A</v>
      </c>
      <c r="KG86" s="165" t="e">
        <f t="shared" si="183"/>
        <v>#N/A</v>
      </c>
      <c r="KH86" s="165" t="e">
        <f t="shared" si="183"/>
        <v>#N/A</v>
      </c>
      <c r="KI86" s="165" t="e">
        <f t="shared" si="183"/>
        <v>#N/A</v>
      </c>
      <c r="KJ86" s="165" t="e">
        <f t="shared" si="190"/>
        <v>#N/A</v>
      </c>
      <c r="KK86" s="165" t="e">
        <f t="shared" si="190"/>
        <v>#N/A</v>
      </c>
      <c r="KL86" s="165" t="e">
        <f t="shared" si="190"/>
        <v>#N/A</v>
      </c>
      <c r="KM86" s="165" t="e">
        <f t="shared" si="190"/>
        <v>#N/A</v>
      </c>
      <c r="KN86" s="165" t="e">
        <f t="shared" si="190"/>
        <v>#N/A</v>
      </c>
      <c r="KO86" s="165" t="e">
        <f t="shared" si="190"/>
        <v>#N/A</v>
      </c>
      <c r="KP86" s="165" t="e">
        <f t="shared" si="190"/>
        <v>#N/A</v>
      </c>
      <c r="KQ86" s="165" t="e">
        <f t="shared" si="190"/>
        <v>#N/A</v>
      </c>
      <c r="KR86" s="165" t="e">
        <f t="shared" si="190"/>
        <v>#N/A</v>
      </c>
      <c r="KS86" s="165" t="e">
        <f t="shared" si="190"/>
        <v>#N/A</v>
      </c>
      <c r="KT86" s="165" t="e">
        <f t="shared" si="190"/>
        <v>#N/A</v>
      </c>
      <c r="KU86" s="165" t="e">
        <f t="shared" si="190"/>
        <v>#N/A</v>
      </c>
      <c r="KV86" s="165" t="e">
        <f t="shared" si="190"/>
        <v>#N/A</v>
      </c>
      <c r="KW86" s="165" t="e">
        <f t="shared" si="190"/>
        <v>#N/A</v>
      </c>
      <c r="KX86" s="165" t="e">
        <f t="shared" si="190"/>
        <v>#N/A</v>
      </c>
      <c r="KY86" s="165" t="e">
        <f t="shared" si="190"/>
        <v>#N/A</v>
      </c>
      <c r="KZ86" s="165" t="e">
        <f t="shared" si="184"/>
        <v>#N/A</v>
      </c>
      <c r="LA86" s="165" t="e">
        <f t="shared" si="184"/>
        <v>#N/A</v>
      </c>
      <c r="LB86" s="165" t="e">
        <f t="shared" si="184"/>
        <v>#N/A</v>
      </c>
      <c r="LC86" s="165" t="e">
        <f t="shared" si="184"/>
        <v>#N/A</v>
      </c>
      <c r="LD86" s="165" t="e">
        <f t="shared" si="184"/>
        <v>#N/A</v>
      </c>
      <c r="LE86" s="165" t="e">
        <f t="shared" si="184"/>
        <v>#N/A</v>
      </c>
      <c r="LF86" s="165" t="e">
        <f t="shared" si="184"/>
        <v>#N/A</v>
      </c>
      <c r="LG86" s="165" t="e">
        <f t="shared" si="184"/>
        <v>#N/A</v>
      </c>
      <c r="LH86" s="165" t="e">
        <f t="shared" si="184"/>
        <v>#N/A</v>
      </c>
      <c r="LI86" s="165" t="e">
        <f t="shared" si="184"/>
        <v>#N/A</v>
      </c>
      <c r="LJ86" s="165" t="e">
        <f t="shared" si="184"/>
        <v>#N/A</v>
      </c>
      <c r="LK86" s="165" t="e">
        <f t="shared" si="184"/>
        <v>#N/A</v>
      </c>
      <c r="LL86" s="165" t="e">
        <f t="shared" si="184"/>
        <v>#N/A</v>
      </c>
      <c r="LM86" s="165" t="e">
        <f t="shared" si="184"/>
        <v>#N/A</v>
      </c>
      <c r="LN86" s="165" t="e">
        <f t="shared" si="184"/>
        <v>#N/A</v>
      </c>
      <c r="LO86" s="165" t="e">
        <f t="shared" si="191"/>
        <v>#N/A</v>
      </c>
      <c r="LP86" s="165" t="e">
        <f t="shared" si="191"/>
        <v>#N/A</v>
      </c>
      <c r="LQ86" s="165" t="e">
        <f t="shared" si="192"/>
        <v>#N/A</v>
      </c>
      <c r="LR86" s="165" t="e">
        <f t="shared" si="192"/>
        <v>#N/A</v>
      </c>
      <c r="LS86" s="165" t="e">
        <f t="shared" si="192"/>
        <v>#N/A</v>
      </c>
      <c r="LT86" s="165" t="e">
        <f t="shared" si="192"/>
        <v>#N/A</v>
      </c>
      <c r="LU86" s="165" t="e">
        <f t="shared" si="192"/>
        <v>#N/A</v>
      </c>
      <c r="LV86" s="165" t="e">
        <f t="shared" si="192"/>
        <v>#N/A</v>
      </c>
      <c r="LW86" s="165" t="e">
        <f t="shared" si="192"/>
        <v>#N/A</v>
      </c>
      <c r="LX86" s="165" t="e">
        <f t="shared" si="192"/>
        <v>#N/A</v>
      </c>
      <c r="LY86" s="165" t="e">
        <f t="shared" si="192"/>
        <v>#N/A</v>
      </c>
      <c r="LZ86" s="165" t="e">
        <f t="shared" si="192"/>
        <v>#N/A</v>
      </c>
      <c r="MA86" s="165" t="e">
        <f t="shared" si="192"/>
        <v>#N/A</v>
      </c>
      <c r="MB86" s="165" t="e">
        <f t="shared" si="192"/>
        <v>#N/A</v>
      </c>
      <c r="MC86" s="165" t="e">
        <f t="shared" si="192"/>
        <v>#N/A</v>
      </c>
      <c r="MD86" s="165" t="e">
        <f t="shared" si="192"/>
        <v>#N/A</v>
      </c>
      <c r="ME86" s="165" t="e">
        <f t="shared" si="192"/>
        <v>#N/A</v>
      </c>
      <c r="MF86" s="165" t="e">
        <f t="shared" si="185"/>
        <v>#N/A</v>
      </c>
      <c r="MG86" s="165" t="e">
        <f t="shared" si="185"/>
        <v>#N/A</v>
      </c>
      <c r="MH86" s="165" t="e">
        <f t="shared" si="185"/>
        <v>#N/A</v>
      </c>
      <c r="MI86" s="165" t="e">
        <f t="shared" si="185"/>
        <v>#N/A</v>
      </c>
      <c r="MJ86" s="165" t="e">
        <f t="shared" si="185"/>
        <v>#N/A</v>
      </c>
      <c r="MK86" s="165" t="e">
        <f t="shared" si="185"/>
        <v>#N/A</v>
      </c>
      <c r="ML86" s="165" t="e">
        <f t="shared" si="185"/>
        <v>#N/A</v>
      </c>
      <c r="MM86" s="165" t="e">
        <f t="shared" si="185"/>
        <v>#N/A</v>
      </c>
      <c r="MN86" s="165" t="e">
        <f t="shared" si="185"/>
        <v>#N/A</v>
      </c>
      <c r="MO86" s="165" t="e">
        <f t="shared" si="185"/>
        <v>#N/A</v>
      </c>
      <c r="MP86" s="165" t="e">
        <f t="shared" si="185"/>
        <v>#N/A</v>
      </c>
      <c r="MQ86" s="165" t="e">
        <f t="shared" si="185"/>
        <v>#N/A</v>
      </c>
      <c r="MR86" s="165" t="e">
        <f t="shared" si="185"/>
        <v>#N/A</v>
      </c>
      <c r="MS86" s="165" t="e">
        <f t="shared" si="185"/>
        <v>#N/A</v>
      </c>
      <c r="MT86" s="165" t="e">
        <f t="shared" si="185"/>
        <v>#N/A</v>
      </c>
      <c r="MU86" s="165" t="e">
        <f t="shared" si="185"/>
        <v>#N/A</v>
      </c>
      <c r="MV86" s="165" t="e">
        <f t="shared" si="193"/>
        <v>#N/A</v>
      </c>
      <c r="MW86" s="165" t="e">
        <f t="shared" si="193"/>
        <v>#N/A</v>
      </c>
      <c r="MX86" s="165" t="e">
        <f t="shared" si="193"/>
        <v>#N/A</v>
      </c>
      <c r="MY86" s="165" t="e">
        <f t="shared" si="193"/>
        <v>#N/A</v>
      </c>
      <c r="MZ86" s="165" t="e">
        <f t="shared" si="193"/>
        <v>#N/A</v>
      </c>
      <c r="NA86" s="165" t="e">
        <f t="shared" si="193"/>
        <v>#N/A</v>
      </c>
      <c r="NB86" s="165" t="e">
        <f t="shared" si="193"/>
        <v>#N/A</v>
      </c>
      <c r="NC86" s="165" t="e">
        <f t="shared" si="193"/>
        <v>#N/A</v>
      </c>
      <c r="ND86" s="165" t="e">
        <f t="shared" si="193"/>
        <v>#N/A</v>
      </c>
      <c r="NE86" s="165" t="e">
        <f t="shared" si="193"/>
        <v>#N/A</v>
      </c>
      <c r="NF86" s="165" t="e">
        <f t="shared" si="193"/>
        <v>#N/A</v>
      </c>
      <c r="NG86" s="165" t="e">
        <f t="shared" si="193"/>
        <v>#N/A</v>
      </c>
      <c r="NH86" s="165" t="e">
        <f t="shared" si="193"/>
        <v>#N/A</v>
      </c>
      <c r="NI86" s="165" t="e">
        <f t="shared" si="193"/>
        <v>#N/A</v>
      </c>
      <c r="NJ86" s="165" t="e">
        <f t="shared" si="193"/>
        <v>#N/A</v>
      </c>
      <c r="NK86" s="165" t="e">
        <f t="shared" si="193"/>
        <v>#N/A</v>
      </c>
      <c r="NL86" s="165" t="e">
        <f t="shared" si="186"/>
        <v>#N/A</v>
      </c>
      <c r="NM86" s="165" t="e">
        <f t="shared" si="186"/>
        <v>#N/A</v>
      </c>
      <c r="NN86" s="165" t="e">
        <f t="shared" si="186"/>
        <v>#N/A</v>
      </c>
      <c r="NO86" s="165" t="e">
        <f t="shared" si="186"/>
        <v>#N/A</v>
      </c>
      <c r="NP86" s="165" t="e">
        <f t="shared" si="186"/>
        <v>#N/A</v>
      </c>
      <c r="NQ86" s="165" t="e">
        <f t="shared" si="186"/>
        <v>#N/A</v>
      </c>
      <c r="NR86" s="165" t="e">
        <f t="shared" si="186"/>
        <v>#N/A</v>
      </c>
      <c r="NS86" s="165" t="e">
        <f t="shared" si="186"/>
        <v>#N/A</v>
      </c>
      <c r="NT86" s="165" t="e">
        <f t="shared" si="186"/>
        <v>#N/A</v>
      </c>
      <c r="NU86" s="165" t="e">
        <f t="shared" si="186"/>
        <v>#N/A</v>
      </c>
      <c r="NV86" s="165" t="e">
        <f t="shared" si="186"/>
        <v>#N/A</v>
      </c>
      <c r="NW86" s="165" t="e">
        <f t="shared" si="186"/>
        <v>#N/A</v>
      </c>
      <c r="NX86" s="165" t="e">
        <f t="shared" si="186"/>
        <v>#N/A</v>
      </c>
      <c r="NY86" s="165" t="e">
        <f t="shared" si="186"/>
        <v>#N/A</v>
      </c>
      <c r="NZ86" s="165" t="e">
        <f t="shared" si="186"/>
        <v>#N/A</v>
      </c>
      <c r="OA86" s="165" t="e">
        <f t="shared" si="194"/>
        <v>#N/A</v>
      </c>
      <c r="OB86" s="165" t="e">
        <f t="shared" si="194"/>
        <v>#N/A</v>
      </c>
      <c r="OC86" s="165" t="e">
        <f t="shared" si="195"/>
        <v>#N/A</v>
      </c>
      <c r="OD86" s="165" t="e">
        <f t="shared" si="195"/>
        <v>#N/A</v>
      </c>
      <c r="OE86" s="165" t="e">
        <f t="shared" si="195"/>
        <v>#N/A</v>
      </c>
      <c r="OF86" s="165" t="e">
        <f t="shared" si="195"/>
        <v>#N/A</v>
      </c>
      <c r="OG86" s="165" t="e">
        <f t="shared" si="195"/>
        <v>#N/A</v>
      </c>
      <c r="OH86" s="165" t="e">
        <f t="shared" si="195"/>
        <v>#N/A</v>
      </c>
      <c r="OI86" s="165" t="e">
        <f t="shared" si="195"/>
        <v>#N/A</v>
      </c>
      <c r="OJ86" s="165" t="e">
        <f t="shared" si="195"/>
        <v>#N/A</v>
      </c>
      <c r="OK86" s="165" t="e">
        <f t="shared" si="195"/>
        <v>#N/A</v>
      </c>
      <c r="OL86" s="165" t="e">
        <f t="shared" si="195"/>
        <v>#N/A</v>
      </c>
      <c r="OM86" s="165" t="e">
        <f t="shared" si="195"/>
        <v>#N/A</v>
      </c>
      <c r="ON86" s="165" t="e">
        <f t="shared" si="195"/>
        <v>#N/A</v>
      </c>
      <c r="OO86" s="165" t="e">
        <f t="shared" si="195"/>
        <v>#N/A</v>
      </c>
      <c r="OP86" s="165" t="e">
        <f t="shared" si="195"/>
        <v>#N/A</v>
      </c>
      <c r="OQ86" s="165" t="e">
        <f t="shared" si="195"/>
        <v>#N/A</v>
      </c>
      <c r="OR86" s="165" t="e">
        <f t="shared" si="187"/>
        <v>#N/A</v>
      </c>
      <c r="OS86" s="165" t="e">
        <f t="shared" si="187"/>
        <v>#N/A</v>
      </c>
      <c r="OT86" s="165" t="e">
        <f t="shared" si="187"/>
        <v>#N/A</v>
      </c>
      <c r="OU86" s="165" t="e">
        <f t="shared" si="187"/>
        <v>#N/A</v>
      </c>
      <c r="OV86" s="165" t="e">
        <f t="shared" si="187"/>
        <v>#N/A</v>
      </c>
      <c r="OW86" s="165" t="e">
        <f t="shared" si="187"/>
        <v>#N/A</v>
      </c>
      <c r="OX86" s="165" t="e">
        <f t="shared" si="187"/>
        <v>#N/A</v>
      </c>
      <c r="OY86" s="165" t="e">
        <f t="shared" si="187"/>
        <v>#N/A</v>
      </c>
      <c r="OZ86" s="165" t="e">
        <f t="shared" si="187"/>
        <v>#N/A</v>
      </c>
      <c r="PA86" s="165" t="e">
        <f t="shared" si="187"/>
        <v>#N/A</v>
      </c>
      <c r="PB86" s="165" t="e">
        <f t="shared" si="187"/>
        <v>#N/A</v>
      </c>
      <c r="PC86" s="165" t="e">
        <f t="shared" si="187"/>
        <v>#N/A</v>
      </c>
      <c r="PD86" s="165" t="e">
        <f t="shared" si="187"/>
        <v>#N/A</v>
      </c>
      <c r="PE86" s="165" t="e">
        <f t="shared" si="187"/>
        <v>#N/A</v>
      </c>
      <c r="PF86" s="165" t="e">
        <f t="shared" si="187"/>
        <v>#N/A</v>
      </c>
      <c r="PG86" s="165" t="e">
        <f t="shared" si="187"/>
        <v>#N/A</v>
      </c>
      <c r="PH86" s="165" t="e">
        <f t="shared" si="196"/>
        <v>#N/A</v>
      </c>
      <c r="PI86" s="165" t="e">
        <f t="shared" si="196"/>
        <v>#N/A</v>
      </c>
      <c r="PJ86" s="165" t="e">
        <f t="shared" si="196"/>
        <v>#N/A</v>
      </c>
      <c r="PK86" s="165" t="e">
        <f t="shared" si="196"/>
        <v>#N/A</v>
      </c>
      <c r="PL86" s="165" t="e">
        <f t="shared" si="196"/>
        <v>#N/A</v>
      </c>
      <c r="PM86" s="165" t="e">
        <f t="shared" si="196"/>
        <v>#N/A</v>
      </c>
      <c r="PN86" s="165" t="e">
        <f t="shared" si="196"/>
        <v>#N/A</v>
      </c>
      <c r="PO86" s="165" t="e">
        <f t="shared" si="196"/>
        <v>#N/A</v>
      </c>
    </row>
    <row r="87" spans="1:431" hidden="1" x14ac:dyDescent="0.45">
      <c r="A87" s="362"/>
      <c r="B87" s="368" t="str">
        <f>IF($R87="","",ROUND(_xlfn.NORM.INV(ABS(VLOOKUP($T$1,VLookups!$A$43:$B$44,2,FALSE)-B$2),$N87,$R87),0))</f>
        <v/>
      </c>
      <c r="C87" s="374" t="str">
        <f t="shared" si="165"/>
        <v/>
      </c>
      <c r="D87" s="375" t="str">
        <f t="shared" si="166"/>
        <v/>
      </c>
      <c r="E87" s="105"/>
      <c r="F87" s="113"/>
      <c r="G87" s="118" t="str">
        <f t="shared" si="159"/>
        <v/>
      </c>
      <c r="H87" s="91"/>
      <c r="I87" s="118" t="str">
        <f t="shared" si="160"/>
        <v/>
      </c>
      <c r="J87" s="113"/>
      <c r="K87" s="106"/>
      <c r="L87" s="120" t="str">
        <f t="shared" si="147"/>
        <v/>
      </c>
      <c r="M87" s="120" t="str">
        <f t="shared" si="148"/>
        <v/>
      </c>
      <c r="N87" s="71" t="str">
        <f t="shared" si="161"/>
        <v/>
      </c>
      <c r="O87" s="23"/>
      <c r="P87" s="55"/>
      <c r="Q87" s="298"/>
      <c r="R87" s="72" t="str">
        <f>IF(AND(G87&gt;0,H87&gt;0,I87&gt;0),IF(ISBLANK(Q87),IF(ISBLANK(O87),"",(I87-G87)*VLOOKUP(O87,VLookups!$A$4:$B$13,2,FALSE)),Q87),"")</f>
        <v/>
      </c>
      <c r="S87" s="73" t="str">
        <f t="shared" si="149"/>
        <v/>
      </c>
      <c r="T87" s="91"/>
      <c r="U87" s="265" t="str">
        <f>IF(AND(T87&gt;0,H87&gt;0,NOT(R87="")),ABS(VLOOKUP($T$1,VLookups!$A$43:$B$44,2,FALSE)-_xlfn.NORM.DIST(T87,N87,R87,TRUE)),"")</f>
        <v/>
      </c>
      <c r="V87" s="90" t="str">
        <f>IF(AND($G87&gt;0,$H87&gt;0,$I87&gt;0,NOT(ISBLANK($O87))),_xlfn.NORM.INV(ABS(VLOOKUP($T$1,VLookups!$A$43:$B$44,2,FALSE)-V$3),$N87,$R87),"")</f>
        <v/>
      </c>
      <c r="W87" s="89" t="str">
        <f>IF(AND($G87&gt;0,$H87&gt;0,$I87&gt;0,NOT(ISBLANK($O87))),_xlfn.NORM.INV(ABS(VLOOKUP($T$1,VLookups!$A$43:$B$44,2,FALSE)-W$3),$N87,$R87),"")</f>
        <v/>
      </c>
      <c r="X87" s="90" t="str">
        <f>IF(AND($G87&gt;0,$H87&gt;0,$I87&gt;0,NOT(ISBLANK($O87))),_xlfn.NORM.INV(ABS(VLOOKUP($T$1,VLookups!$A$43:$B$44,2,FALSE)-X$3),$N87,$R87),"")</f>
        <v/>
      </c>
      <c r="Y87" s="89" t="str">
        <f>IF(AND($G87&gt;0,$H87&gt;0,$I87&gt;0,NOT(ISBLANK($O87))),_xlfn.NORM.INV(ABS(VLOOKUP($T$1,VLookups!$A$43:$B$44,2,FALSE)-Y$3),$N87,$R87),"")</f>
        <v/>
      </c>
      <c r="Z87" s="90" t="str">
        <f>IF(AND($G87&gt;0,$H87&gt;0,$I87&gt;0,NOT(ISBLANK($O87))),_xlfn.NORM.INV(ABS(VLOOKUP($T$1,VLookups!$A$43:$B$44,2,FALSE)-Z$3),$N87,$R87),"")</f>
        <v/>
      </c>
      <c r="AA87" s="89" t="str">
        <f>IF(AND($G87&gt;0,$H87&gt;0,$I87&gt;0,NOT(ISBLANK($O87))),_xlfn.NORM.INV(ABS(VLOOKUP($T$1,VLookups!$A$43:$B$44,2,FALSE)-AA$3),$N87,$R87),"")</f>
        <v/>
      </c>
      <c r="AB87" s="5"/>
      <c r="AC87" s="164" t="str">
        <f t="shared" si="162"/>
        <v/>
      </c>
      <c r="AD87" s="47" t="str">
        <f t="shared" si="177"/>
        <v/>
      </c>
      <c r="AE87" s="47" t="str">
        <f t="shared" si="177"/>
        <v/>
      </c>
      <c r="AF87" s="47" t="str">
        <f t="shared" si="177"/>
        <v/>
      </c>
      <c r="AG87" s="47" t="str">
        <f t="shared" si="177"/>
        <v/>
      </c>
      <c r="AH87" s="47" t="str">
        <f t="shared" si="177"/>
        <v/>
      </c>
      <c r="AI87" s="47" t="str">
        <f t="shared" si="177"/>
        <v/>
      </c>
      <c r="AJ87" s="47" t="str">
        <f t="shared" si="177"/>
        <v/>
      </c>
      <c r="AK87" s="47" t="str">
        <f t="shared" si="177"/>
        <v/>
      </c>
      <c r="AL87" s="47" t="str">
        <f t="shared" si="177"/>
        <v/>
      </c>
      <c r="AM87" s="47" t="str">
        <f t="shared" si="177"/>
        <v/>
      </c>
      <c r="AN87" s="47" t="str">
        <f t="shared" si="177"/>
        <v/>
      </c>
      <c r="AO87" s="47" t="str">
        <f t="shared" si="177"/>
        <v/>
      </c>
      <c r="AP87" s="47" t="str">
        <f t="shared" si="177"/>
        <v/>
      </c>
      <c r="AQ87" s="47" t="str">
        <f t="shared" si="177"/>
        <v/>
      </c>
      <c r="AR87" s="47" t="str">
        <f t="shared" si="177"/>
        <v/>
      </c>
      <c r="AS87" s="47" t="str">
        <f t="shared" si="177"/>
        <v/>
      </c>
      <c r="AT87" s="47" t="str">
        <f t="shared" si="171"/>
        <v/>
      </c>
      <c r="AU87" s="47" t="str">
        <f t="shared" si="171"/>
        <v/>
      </c>
      <c r="AV87" s="47" t="str">
        <f t="shared" si="171"/>
        <v/>
      </c>
      <c r="AW87" s="47" t="str">
        <f t="shared" si="171"/>
        <v/>
      </c>
      <c r="AX87" s="47" t="str">
        <f t="shared" si="171"/>
        <v/>
      </c>
      <c r="AY87" s="47" t="str">
        <f t="shared" si="171"/>
        <v/>
      </c>
      <c r="AZ87" s="47" t="str">
        <f t="shared" si="171"/>
        <v/>
      </c>
      <c r="BA87" s="47" t="str">
        <f t="shared" si="171"/>
        <v/>
      </c>
      <c r="BB87" s="47" t="str">
        <f t="shared" si="171"/>
        <v/>
      </c>
      <c r="BC87" s="47" t="str">
        <f t="shared" si="171"/>
        <v/>
      </c>
      <c r="BD87" s="47" t="str">
        <f t="shared" si="171"/>
        <v/>
      </c>
      <c r="BE87" s="47" t="str">
        <f t="shared" si="171"/>
        <v/>
      </c>
      <c r="BF87" s="47" t="str">
        <f t="shared" si="171"/>
        <v/>
      </c>
      <c r="BG87" s="47" t="str">
        <f t="shared" si="171"/>
        <v/>
      </c>
      <c r="BH87" s="47" t="str">
        <f t="shared" si="171"/>
        <v/>
      </c>
      <c r="BI87" s="47" t="str">
        <f t="shared" si="172"/>
        <v/>
      </c>
      <c r="BJ87" s="47" t="str">
        <f t="shared" si="172"/>
        <v/>
      </c>
      <c r="BK87" s="47" t="str">
        <f t="shared" si="172"/>
        <v/>
      </c>
      <c r="BL87" s="47" t="str">
        <f t="shared" si="172"/>
        <v/>
      </c>
      <c r="BM87" s="47" t="str">
        <f t="shared" si="172"/>
        <v/>
      </c>
      <c r="BN87" s="47" t="str">
        <f t="shared" si="172"/>
        <v/>
      </c>
      <c r="BO87" s="47" t="str">
        <f t="shared" si="172"/>
        <v/>
      </c>
      <c r="BP87" s="47" t="str">
        <f t="shared" si="172"/>
        <v/>
      </c>
      <c r="BQ87" s="47" t="str">
        <f t="shared" si="172"/>
        <v/>
      </c>
      <c r="BR87" s="47" t="str">
        <f t="shared" si="172"/>
        <v/>
      </c>
      <c r="BS87" s="47" t="str">
        <f t="shared" si="172"/>
        <v/>
      </c>
      <c r="BT87" s="47" t="str">
        <f t="shared" si="172"/>
        <v/>
      </c>
      <c r="BU87" s="47" t="str">
        <f t="shared" si="172"/>
        <v/>
      </c>
      <c r="BV87" s="47" t="str">
        <f t="shared" si="172"/>
        <v/>
      </c>
      <c r="BW87" s="47" t="str">
        <f t="shared" si="172"/>
        <v/>
      </c>
      <c r="BX87" s="47" t="str">
        <f t="shared" ref="BX87:CM102" si="197">IF(ISNONTEXT($AC87),BY87-$AC87,"")</f>
        <v/>
      </c>
      <c r="BY87" s="47" t="str">
        <f t="shared" si="197"/>
        <v/>
      </c>
      <c r="BZ87" s="47" t="str">
        <f t="shared" si="197"/>
        <v/>
      </c>
      <c r="CA87" s="47" t="str">
        <f t="shared" si="197"/>
        <v/>
      </c>
      <c r="CB87" s="47" t="str">
        <f t="shared" si="197"/>
        <v/>
      </c>
      <c r="CC87" s="47" t="str">
        <f t="shared" si="197"/>
        <v/>
      </c>
      <c r="CD87" s="47" t="str">
        <f t="shared" si="197"/>
        <v/>
      </c>
      <c r="CE87" s="47" t="str">
        <f t="shared" si="197"/>
        <v/>
      </c>
      <c r="CF87" s="47" t="str">
        <f t="shared" si="197"/>
        <v/>
      </c>
      <c r="CG87" s="47" t="str">
        <f t="shared" si="197"/>
        <v/>
      </c>
      <c r="CH87" s="47" t="str">
        <f t="shared" si="197"/>
        <v/>
      </c>
      <c r="CI87" s="47" t="str">
        <f t="shared" si="197"/>
        <v/>
      </c>
      <c r="CJ87" s="47" t="str">
        <f t="shared" si="197"/>
        <v/>
      </c>
      <c r="CK87" s="47" t="str">
        <f t="shared" si="197"/>
        <v/>
      </c>
      <c r="CL87" s="47" t="str">
        <f t="shared" si="197"/>
        <v/>
      </c>
      <c r="CM87" s="47" t="str">
        <f t="shared" si="197"/>
        <v/>
      </c>
      <c r="CN87" s="47" t="str">
        <f t="shared" si="173"/>
        <v/>
      </c>
      <c r="CO87" s="47" t="str">
        <f t="shared" si="173"/>
        <v/>
      </c>
      <c r="CP87" s="47" t="str">
        <f t="shared" si="173"/>
        <v/>
      </c>
      <c r="CQ87" s="47" t="str">
        <f t="shared" si="173"/>
        <v/>
      </c>
      <c r="CR87" s="47" t="str">
        <f t="shared" si="173"/>
        <v/>
      </c>
      <c r="CS87" s="47" t="str">
        <f t="shared" si="173"/>
        <v/>
      </c>
      <c r="CT87" s="47" t="str">
        <f t="shared" si="173"/>
        <v/>
      </c>
      <c r="CU87" s="47" t="str">
        <f t="shared" si="173"/>
        <v/>
      </c>
      <c r="CV87" s="47" t="str">
        <f t="shared" si="173"/>
        <v/>
      </c>
      <c r="CW87" s="47" t="str">
        <f t="shared" si="173"/>
        <v/>
      </c>
      <c r="CX87" s="47" t="str">
        <f t="shared" si="173"/>
        <v/>
      </c>
      <c r="CY87" s="47" t="str">
        <f t="shared" si="173"/>
        <v/>
      </c>
      <c r="CZ87" s="47" t="str">
        <f t="shared" si="173"/>
        <v/>
      </c>
      <c r="DA87" s="47" t="str">
        <f t="shared" si="173"/>
        <v/>
      </c>
      <c r="DB87" s="47" t="str">
        <f t="shared" si="173"/>
        <v/>
      </c>
      <c r="DC87" s="47" t="str">
        <f t="shared" ref="DC87:DR102" si="198">IF(ISNONTEXT($AC87),DD87-$AC87,"")</f>
        <v/>
      </c>
      <c r="DD87" s="47" t="str">
        <f t="shared" si="198"/>
        <v/>
      </c>
      <c r="DE87" s="47" t="str">
        <f t="shared" si="198"/>
        <v/>
      </c>
      <c r="DF87" s="47" t="str">
        <f t="shared" si="198"/>
        <v/>
      </c>
      <c r="DG87" s="47" t="str">
        <f t="shared" si="198"/>
        <v/>
      </c>
      <c r="DH87" s="47" t="str">
        <f t="shared" si="198"/>
        <v/>
      </c>
      <c r="DI87" s="47" t="str">
        <f t="shared" si="198"/>
        <v/>
      </c>
      <c r="DJ87" s="47" t="str">
        <f t="shared" si="198"/>
        <v/>
      </c>
      <c r="DK87" s="47" t="str">
        <f t="shared" si="198"/>
        <v/>
      </c>
      <c r="DL87" s="47" t="str">
        <f t="shared" si="198"/>
        <v/>
      </c>
      <c r="DM87" s="47" t="str">
        <f t="shared" si="198"/>
        <v/>
      </c>
      <c r="DN87" s="47" t="str">
        <f t="shared" si="198"/>
        <v/>
      </c>
      <c r="DO87" s="47" t="str">
        <f t="shared" si="198"/>
        <v/>
      </c>
      <c r="DP87" s="47" t="str">
        <f t="shared" si="198"/>
        <v/>
      </c>
      <c r="DQ87" s="47" t="str">
        <f t="shared" si="198"/>
        <v/>
      </c>
      <c r="DR87" s="47" t="str">
        <f t="shared" si="198"/>
        <v/>
      </c>
      <c r="DS87" s="47" t="str">
        <f t="shared" si="174"/>
        <v/>
      </c>
      <c r="DT87" s="47" t="str">
        <f t="shared" si="174"/>
        <v/>
      </c>
      <c r="DU87" s="47" t="str">
        <f t="shared" si="174"/>
        <v/>
      </c>
      <c r="DV87" s="47" t="str">
        <f t="shared" si="174"/>
        <v/>
      </c>
      <c r="DW87" s="47" t="str">
        <f t="shared" si="174"/>
        <v/>
      </c>
      <c r="DX87" s="47" t="str">
        <f t="shared" si="174"/>
        <v/>
      </c>
      <c r="DY87" s="47" t="str">
        <f t="shared" si="174"/>
        <v/>
      </c>
      <c r="DZ87" s="179" t="str">
        <f t="shared" si="163"/>
        <v/>
      </c>
      <c r="EA87" s="47" t="str">
        <f t="shared" ref="EA87:EO103" si="199">IF(ISNONTEXT($AC87),DZ87+$AC87,"")</f>
        <v/>
      </c>
      <c r="EB87" s="47" t="str">
        <f t="shared" si="199"/>
        <v/>
      </c>
      <c r="EC87" s="47" t="str">
        <f t="shared" si="199"/>
        <v/>
      </c>
      <c r="ED87" s="47" t="str">
        <f t="shared" si="199"/>
        <v/>
      </c>
      <c r="EE87" s="47" t="str">
        <f t="shared" si="199"/>
        <v/>
      </c>
      <c r="EF87" s="47" t="str">
        <f t="shared" si="199"/>
        <v/>
      </c>
      <c r="EG87" s="47" t="str">
        <f t="shared" si="199"/>
        <v/>
      </c>
      <c r="EH87" s="47" t="str">
        <f t="shared" si="199"/>
        <v/>
      </c>
      <c r="EI87" s="47" t="str">
        <f t="shared" si="199"/>
        <v/>
      </c>
      <c r="EJ87" s="47" t="str">
        <f t="shared" si="199"/>
        <v/>
      </c>
      <c r="EK87" s="47" t="str">
        <f t="shared" si="199"/>
        <v/>
      </c>
      <c r="EL87" s="47" t="str">
        <f t="shared" si="199"/>
        <v/>
      </c>
      <c r="EM87" s="47" t="str">
        <f t="shared" si="199"/>
        <v/>
      </c>
      <c r="EN87" s="47" t="str">
        <f t="shared" si="199"/>
        <v/>
      </c>
      <c r="EO87" s="47" t="str">
        <f t="shared" si="199"/>
        <v/>
      </c>
      <c r="EP87" s="47" t="str">
        <f t="shared" si="164"/>
        <v/>
      </c>
      <c r="EQ87" s="47" t="str">
        <f t="shared" si="164"/>
        <v/>
      </c>
      <c r="ER87" s="47" t="str">
        <f t="shared" si="164"/>
        <v/>
      </c>
      <c r="ES87" s="47" t="str">
        <f t="shared" si="164"/>
        <v/>
      </c>
      <c r="ET87" s="47" t="str">
        <f t="shared" si="175"/>
        <v/>
      </c>
      <c r="EU87" s="47" t="str">
        <f t="shared" si="175"/>
        <v/>
      </c>
      <c r="EV87" s="47" t="str">
        <f t="shared" si="175"/>
        <v/>
      </c>
      <c r="EW87" s="47" t="str">
        <f t="shared" si="175"/>
        <v/>
      </c>
      <c r="EX87" s="47" t="str">
        <f t="shared" si="175"/>
        <v/>
      </c>
      <c r="EY87" s="47" t="str">
        <f t="shared" si="175"/>
        <v/>
      </c>
      <c r="EZ87" s="47" t="str">
        <f t="shared" si="175"/>
        <v/>
      </c>
      <c r="FA87" s="47" t="str">
        <f t="shared" si="175"/>
        <v/>
      </c>
      <c r="FB87" s="47" t="str">
        <f t="shared" si="175"/>
        <v/>
      </c>
      <c r="FC87" s="47" t="str">
        <f t="shared" si="175"/>
        <v/>
      </c>
      <c r="FD87" s="47" t="str">
        <f t="shared" si="175"/>
        <v/>
      </c>
      <c r="FE87" s="47" t="str">
        <f t="shared" si="126"/>
        <v/>
      </c>
      <c r="FF87" s="47" t="str">
        <f t="shared" si="126"/>
        <v/>
      </c>
      <c r="FG87" s="47" t="str">
        <f t="shared" si="126"/>
        <v/>
      </c>
      <c r="FH87" s="47" t="str">
        <f t="shared" si="126"/>
        <v/>
      </c>
      <c r="FI87" s="47" t="str">
        <f t="shared" si="126"/>
        <v/>
      </c>
      <c r="FJ87" s="47" t="str">
        <f t="shared" si="126"/>
        <v/>
      </c>
      <c r="FK87" s="47" t="str">
        <f t="shared" si="126"/>
        <v/>
      </c>
      <c r="FL87" s="47" t="str">
        <f t="shared" si="126"/>
        <v/>
      </c>
      <c r="FM87" s="47" t="str">
        <f t="shared" si="126"/>
        <v/>
      </c>
      <c r="FN87" s="47" t="str">
        <f t="shared" si="126"/>
        <v/>
      </c>
      <c r="FO87" s="47" t="str">
        <f t="shared" si="126"/>
        <v/>
      </c>
      <c r="FP87" s="47" t="str">
        <f t="shared" ref="FP87:FT103" si="200">IF(ISNONTEXT($AC87),FO87+$AC87,"")</f>
        <v/>
      </c>
      <c r="FQ87" s="47" t="str">
        <f t="shared" si="200"/>
        <v/>
      </c>
      <c r="FR87" s="47" t="str">
        <f t="shared" si="200"/>
        <v/>
      </c>
      <c r="FS87" s="47" t="str">
        <f t="shared" si="200"/>
        <v/>
      </c>
      <c r="FT87" s="47" t="str">
        <f t="shared" si="200"/>
        <v/>
      </c>
      <c r="FU87" s="47" t="str">
        <f t="shared" si="176"/>
        <v/>
      </c>
      <c r="FV87" s="47" t="str">
        <f t="shared" si="150"/>
        <v/>
      </c>
      <c r="FW87" s="47" t="str">
        <f t="shared" si="150"/>
        <v/>
      </c>
      <c r="FX87" s="47" t="str">
        <f t="shared" si="150"/>
        <v/>
      </c>
      <c r="FY87" s="47" t="str">
        <f t="shared" si="150"/>
        <v/>
      </c>
      <c r="FZ87" s="47" t="str">
        <f t="shared" si="150"/>
        <v/>
      </c>
      <c r="GA87" s="47" t="str">
        <f t="shared" si="150"/>
        <v/>
      </c>
      <c r="GB87" s="47" t="str">
        <f t="shared" si="150"/>
        <v/>
      </c>
      <c r="GC87" s="47" t="str">
        <f t="shared" si="150"/>
        <v/>
      </c>
      <c r="GD87" s="47" t="str">
        <f t="shared" si="150"/>
        <v/>
      </c>
      <c r="GE87" s="47" t="str">
        <f t="shared" si="150"/>
        <v/>
      </c>
      <c r="GF87" s="47" t="str">
        <f t="shared" si="150"/>
        <v/>
      </c>
      <c r="GG87" s="47" t="str">
        <f t="shared" si="150"/>
        <v/>
      </c>
      <c r="GH87" s="47" t="str">
        <f t="shared" si="150"/>
        <v/>
      </c>
      <c r="GI87" s="47" t="str">
        <f t="shared" si="150"/>
        <v/>
      </c>
      <c r="GJ87" s="47" t="str">
        <f t="shared" si="150"/>
        <v/>
      </c>
      <c r="GK87" s="47" t="str">
        <f t="shared" si="150"/>
        <v/>
      </c>
      <c r="GL87" s="47" t="str">
        <f t="shared" si="188"/>
        <v/>
      </c>
      <c r="GM87" s="47" t="str">
        <f t="shared" si="188"/>
        <v/>
      </c>
      <c r="GN87" s="47" t="str">
        <f t="shared" si="180"/>
        <v/>
      </c>
      <c r="GO87" s="47" t="str">
        <f t="shared" si="180"/>
        <v/>
      </c>
      <c r="GP87" s="47" t="str">
        <f t="shared" si="180"/>
        <v/>
      </c>
      <c r="GQ87" s="47" t="str">
        <f t="shared" si="180"/>
        <v/>
      </c>
      <c r="GR87" s="47" t="str">
        <f t="shared" si="180"/>
        <v/>
      </c>
      <c r="GS87" s="47" t="str">
        <f t="shared" si="180"/>
        <v/>
      </c>
      <c r="GT87" s="47" t="str">
        <f t="shared" si="180"/>
        <v/>
      </c>
      <c r="GU87" s="47" t="str">
        <f t="shared" si="180"/>
        <v/>
      </c>
      <c r="GV87" s="47" t="str">
        <f t="shared" si="180"/>
        <v/>
      </c>
      <c r="GW87" s="47" t="str">
        <f t="shared" si="180"/>
        <v/>
      </c>
      <c r="GX87" s="47" t="str">
        <f t="shared" si="180"/>
        <v/>
      </c>
      <c r="GY87" s="47" t="str">
        <f t="shared" si="180"/>
        <v/>
      </c>
      <c r="GZ87" s="47" t="str">
        <f t="shared" si="180"/>
        <v/>
      </c>
      <c r="HA87" s="47" t="str">
        <f t="shared" si="180"/>
        <v/>
      </c>
      <c r="HB87" s="47" t="str">
        <f t="shared" si="180"/>
        <v/>
      </c>
      <c r="HC87" s="47" t="str">
        <f t="shared" si="180"/>
        <v/>
      </c>
      <c r="HD87" s="47" t="str">
        <f t="shared" si="181"/>
        <v/>
      </c>
      <c r="HE87" s="47" t="str">
        <f t="shared" si="181"/>
        <v/>
      </c>
      <c r="HF87" s="47" t="str">
        <f t="shared" si="181"/>
        <v/>
      </c>
      <c r="HG87" s="47" t="str">
        <f t="shared" si="181"/>
        <v/>
      </c>
      <c r="HH87" s="47" t="str">
        <f t="shared" si="181"/>
        <v/>
      </c>
      <c r="HI87" s="47" t="str">
        <f t="shared" si="139"/>
        <v/>
      </c>
      <c r="HJ87" s="47" t="str">
        <f t="shared" si="139"/>
        <v/>
      </c>
      <c r="HK87" s="47" t="str">
        <f t="shared" si="139"/>
        <v/>
      </c>
      <c r="HL87" s="47" t="str">
        <f t="shared" si="139"/>
        <v/>
      </c>
      <c r="HM87" s="47" t="str">
        <f t="shared" si="109"/>
        <v/>
      </c>
      <c r="HN87" s="47" t="str">
        <f t="shared" si="109"/>
        <v/>
      </c>
      <c r="HO87" s="47" t="str">
        <f t="shared" si="109"/>
        <v/>
      </c>
      <c r="HP87" s="47" t="str">
        <f t="shared" si="77"/>
        <v/>
      </c>
      <c r="HQ87" s="47" t="str">
        <f t="shared" si="77"/>
        <v/>
      </c>
      <c r="HR87" s="47" t="str">
        <f t="shared" si="77"/>
        <v/>
      </c>
      <c r="HS87" s="47" t="str">
        <f t="shared" si="77"/>
        <v/>
      </c>
      <c r="HT87" s="47" t="str">
        <f t="shared" si="77"/>
        <v/>
      </c>
      <c r="HU87" s="47" t="str">
        <f t="shared" si="77"/>
        <v/>
      </c>
      <c r="HV87" s="47" t="str">
        <f t="shared" si="140"/>
        <v/>
      </c>
      <c r="HW87" s="165" t="e">
        <f t="shared" si="179"/>
        <v>#N/A</v>
      </c>
      <c r="HX87" s="165" t="e">
        <f t="shared" si="179"/>
        <v>#N/A</v>
      </c>
      <c r="HY87" s="165" t="e">
        <f t="shared" si="179"/>
        <v>#N/A</v>
      </c>
      <c r="HZ87" s="165" t="e">
        <f t="shared" si="179"/>
        <v>#N/A</v>
      </c>
      <c r="IA87" s="165" t="e">
        <f t="shared" si="178"/>
        <v>#N/A</v>
      </c>
      <c r="IB87" s="165" t="e">
        <f t="shared" si="178"/>
        <v>#N/A</v>
      </c>
      <c r="IC87" s="165" t="e">
        <f t="shared" si="178"/>
        <v>#N/A</v>
      </c>
      <c r="ID87" s="165" t="e">
        <f t="shared" si="178"/>
        <v>#N/A</v>
      </c>
      <c r="IE87" s="165" t="e">
        <f t="shared" si="178"/>
        <v>#N/A</v>
      </c>
      <c r="IF87" s="165" t="e">
        <f t="shared" si="178"/>
        <v>#N/A</v>
      </c>
      <c r="IG87" s="165" t="e">
        <f t="shared" si="178"/>
        <v>#N/A</v>
      </c>
      <c r="IH87" s="165" t="e">
        <f t="shared" si="178"/>
        <v>#N/A</v>
      </c>
      <c r="II87" s="165" t="e">
        <f t="shared" si="178"/>
        <v>#N/A</v>
      </c>
      <c r="IJ87" s="165" t="e">
        <f t="shared" si="178"/>
        <v>#N/A</v>
      </c>
      <c r="IK87" s="165" t="e">
        <f t="shared" si="178"/>
        <v>#N/A</v>
      </c>
      <c r="IL87" s="165" t="e">
        <f t="shared" si="178"/>
        <v>#N/A</v>
      </c>
      <c r="IM87" s="165" t="e">
        <f t="shared" si="178"/>
        <v>#N/A</v>
      </c>
      <c r="IN87" s="165" t="e">
        <f t="shared" si="178"/>
        <v>#N/A</v>
      </c>
      <c r="IO87" s="165" t="e">
        <f t="shared" si="178"/>
        <v>#N/A</v>
      </c>
      <c r="IP87" s="165" t="e">
        <f t="shared" si="182"/>
        <v>#N/A</v>
      </c>
      <c r="IQ87" s="165" t="e">
        <f t="shared" si="182"/>
        <v>#N/A</v>
      </c>
      <c r="IR87" s="165" t="e">
        <f t="shared" si="182"/>
        <v>#N/A</v>
      </c>
      <c r="IS87" s="165" t="e">
        <f t="shared" si="182"/>
        <v>#N/A</v>
      </c>
      <c r="IT87" s="165" t="e">
        <f t="shared" si="182"/>
        <v>#N/A</v>
      </c>
      <c r="IU87" s="165" t="e">
        <f t="shared" si="182"/>
        <v>#N/A</v>
      </c>
      <c r="IV87" s="165" t="e">
        <f t="shared" si="182"/>
        <v>#N/A</v>
      </c>
      <c r="IW87" s="165" t="e">
        <f t="shared" si="182"/>
        <v>#N/A</v>
      </c>
      <c r="IX87" s="165" t="e">
        <f t="shared" si="182"/>
        <v>#N/A</v>
      </c>
      <c r="IY87" s="165" t="e">
        <f t="shared" si="182"/>
        <v>#N/A</v>
      </c>
      <c r="IZ87" s="165" t="e">
        <f t="shared" si="182"/>
        <v>#N/A</v>
      </c>
      <c r="JA87" s="165" t="e">
        <f t="shared" si="182"/>
        <v>#N/A</v>
      </c>
      <c r="JB87" s="165" t="e">
        <f t="shared" si="182"/>
        <v>#N/A</v>
      </c>
      <c r="JC87" s="165" t="e">
        <f t="shared" si="182"/>
        <v>#N/A</v>
      </c>
      <c r="JD87" s="165" t="e">
        <f t="shared" si="182"/>
        <v>#N/A</v>
      </c>
      <c r="JE87" s="165" t="e">
        <f t="shared" si="189"/>
        <v>#N/A</v>
      </c>
      <c r="JF87" s="165" t="e">
        <f t="shared" si="189"/>
        <v>#N/A</v>
      </c>
      <c r="JG87" s="165" t="e">
        <f t="shared" si="189"/>
        <v>#N/A</v>
      </c>
      <c r="JH87" s="165" t="e">
        <f t="shared" si="189"/>
        <v>#N/A</v>
      </c>
      <c r="JI87" s="165" t="e">
        <f t="shared" si="189"/>
        <v>#N/A</v>
      </c>
      <c r="JJ87" s="165" t="e">
        <f t="shared" si="189"/>
        <v>#N/A</v>
      </c>
      <c r="JK87" s="165" t="e">
        <f t="shared" si="189"/>
        <v>#N/A</v>
      </c>
      <c r="JL87" s="165" t="e">
        <f t="shared" si="189"/>
        <v>#N/A</v>
      </c>
      <c r="JM87" s="165" t="e">
        <f t="shared" si="189"/>
        <v>#N/A</v>
      </c>
      <c r="JN87" s="165" t="e">
        <f t="shared" si="189"/>
        <v>#N/A</v>
      </c>
      <c r="JO87" s="165" t="e">
        <f t="shared" si="189"/>
        <v>#N/A</v>
      </c>
      <c r="JP87" s="165" t="e">
        <f t="shared" si="189"/>
        <v>#N/A</v>
      </c>
      <c r="JQ87" s="165" t="e">
        <f t="shared" si="189"/>
        <v>#N/A</v>
      </c>
      <c r="JR87" s="165" t="e">
        <f t="shared" si="189"/>
        <v>#N/A</v>
      </c>
      <c r="JS87" s="165" t="e">
        <f t="shared" si="189"/>
        <v>#N/A</v>
      </c>
      <c r="JT87" s="165" t="e">
        <f t="shared" si="183"/>
        <v>#N/A</v>
      </c>
      <c r="JU87" s="165" t="e">
        <f t="shared" si="183"/>
        <v>#N/A</v>
      </c>
      <c r="JV87" s="165" t="e">
        <f t="shared" si="183"/>
        <v>#N/A</v>
      </c>
      <c r="JW87" s="165" t="e">
        <f t="shared" si="183"/>
        <v>#N/A</v>
      </c>
      <c r="JX87" s="165" t="e">
        <f t="shared" si="183"/>
        <v>#N/A</v>
      </c>
      <c r="JY87" s="165" t="e">
        <f t="shared" si="183"/>
        <v>#N/A</v>
      </c>
      <c r="JZ87" s="165" t="e">
        <f t="shared" si="183"/>
        <v>#N/A</v>
      </c>
      <c r="KA87" s="165" t="e">
        <f t="shared" si="183"/>
        <v>#N/A</v>
      </c>
      <c r="KB87" s="165" t="e">
        <f t="shared" si="183"/>
        <v>#N/A</v>
      </c>
      <c r="KC87" s="165" t="e">
        <f t="shared" si="183"/>
        <v>#N/A</v>
      </c>
      <c r="KD87" s="165" t="e">
        <f t="shared" si="183"/>
        <v>#N/A</v>
      </c>
      <c r="KE87" s="165" t="e">
        <f t="shared" si="183"/>
        <v>#N/A</v>
      </c>
      <c r="KF87" s="165" t="e">
        <f t="shared" si="183"/>
        <v>#N/A</v>
      </c>
      <c r="KG87" s="165" t="e">
        <f t="shared" si="183"/>
        <v>#N/A</v>
      </c>
      <c r="KH87" s="165" t="e">
        <f t="shared" si="183"/>
        <v>#N/A</v>
      </c>
      <c r="KI87" s="165" t="e">
        <f t="shared" si="183"/>
        <v>#N/A</v>
      </c>
      <c r="KJ87" s="165" t="e">
        <f t="shared" si="190"/>
        <v>#N/A</v>
      </c>
      <c r="KK87" s="165" t="e">
        <f t="shared" si="190"/>
        <v>#N/A</v>
      </c>
      <c r="KL87" s="165" t="e">
        <f t="shared" si="190"/>
        <v>#N/A</v>
      </c>
      <c r="KM87" s="165" t="e">
        <f t="shared" si="190"/>
        <v>#N/A</v>
      </c>
      <c r="KN87" s="165" t="e">
        <f t="shared" si="190"/>
        <v>#N/A</v>
      </c>
      <c r="KO87" s="165" t="e">
        <f t="shared" si="190"/>
        <v>#N/A</v>
      </c>
      <c r="KP87" s="165" t="e">
        <f t="shared" si="190"/>
        <v>#N/A</v>
      </c>
      <c r="KQ87" s="165" t="e">
        <f t="shared" si="190"/>
        <v>#N/A</v>
      </c>
      <c r="KR87" s="165" t="e">
        <f t="shared" si="190"/>
        <v>#N/A</v>
      </c>
      <c r="KS87" s="165" t="e">
        <f t="shared" si="190"/>
        <v>#N/A</v>
      </c>
      <c r="KT87" s="165" t="e">
        <f t="shared" si="190"/>
        <v>#N/A</v>
      </c>
      <c r="KU87" s="165" t="e">
        <f t="shared" si="190"/>
        <v>#N/A</v>
      </c>
      <c r="KV87" s="165" t="e">
        <f t="shared" si="190"/>
        <v>#N/A</v>
      </c>
      <c r="KW87" s="165" t="e">
        <f t="shared" si="190"/>
        <v>#N/A</v>
      </c>
      <c r="KX87" s="165" t="e">
        <f t="shared" si="190"/>
        <v>#N/A</v>
      </c>
      <c r="KY87" s="165" t="e">
        <f t="shared" si="190"/>
        <v>#N/A</v>
      </c>
      <c r="KZ87" s="165" t="e">
        <f t="shared" si="184"/>
        <v>#N/A</v>
      </c>
      <c r="LA87" s="165" t="e">
        <f t="shared" si="184"/>
        <v>#N/A</v>
      </c>
      <c r="LB87" s="165" t="e">
        <f t="shared" si="184"/>
        <v>#N/A</v>
      </c>
      <c r="LC87" s="165" t="e">
        <f t="shared" si="184"/>
        <v>#N/A</v>
      </c>
      <c r="LD87" s="165" t="e">
        <f t="shared" si="184"/>
        <v>#N/A</v>
      </c>
      <c r="LE87" s="165" t="e">
        <f t="shared" si="184"/>
        <v>#N/A</v>
      </c>
      <c r="LF87" s="165" t="e">
        <f t="shared" si="184"/>
        <v>#N/A</v>
      </c>
      <c r="LG87" s="165" t="e">
        <f t="shared" si="184"/>
        <v>#N/A</v>
      </c>
      <c r="LH87" s="165" t="e">
        <f t="shared" si="184"/>
        <v>#N/A</v>
      </c>
      <c r="LI87" s="165" t="e">
        <f t="shared" si="184"/>
        <v>#N/A</v>
      </c>
      <c r="LJ87" s="165" t="e">
        <f t="shared" si="184"/>
        <v>#N/A</v>
      </c>
      <c r="LK87" s="165" t="e">
        <f t="shared" si="184"/>
        <v>#N/A</v>
      </c>
      <c r="LL87" s="165" t="e">
        <f t="shared" si="184"/>
        <v>#N/A</v>
      </c>
      <c r="LM87" s="165" t="e">
        <f t="shared" si="184"/>
        <v>#N/A</v>
      </c>
      <c r="LN87" s="165" t="e">
        <f t="shared" si="184"/>
        <v>#N/A</v>
      </c>
      <c r="LO87" s="165" t="e">
        <f t="shared" si="191"/>
        <v>#N/A</v>
      </c>
      <c r="LP87" s="165" t="e">
        <f t="shared" si="191"/>
        <v>#N/A</v>
      </c>
      <c r="LQ87" s="165" t="e">
        <f t="shared" si="192"/>
        <v>#N/A</v>
      </c>
      <c r="LR87" s="165" t="e">
        <f t="shared" si="192"/>
        <v>#N/A</v>
      </c>
      <c r="LS87" s="165" t="e">
        <f t="shared" si="192"/>
        <v>#N/A</v>
      </c>
      <c r="LT87" s="165" t="e">
        <f t="shared" si="192"/>
        <v>#N/A</v>
      </c>
      <c r="LU87" s="165" t="e">
        <f t="shared" si="192"/>
        <v>#N/A</v>
      </c>
      <c r="LV87" s="165" t="e">
        <f t="shared" si="192"/>
        <v>#N/A</v>
      </c>
      <c r="LW87" s="165" t="e">
        <f t="shared" si="192"/>
        <v>#N/A</v>
      </c>
      <c r="LX87" s="165" t="e">
        <f t="shared" si="192"/>
        <v>#N/A</v>
      </c>
      <c r="LY87" s="165" t="e">
        <f t="shared" si="192"/>
        <v>#N/A</v>
      </c>
      <c r="LZ87" s="165" t="e">
        <f t="shared" si="192"/>
        <v>#N/A</v>
      </c>
      <c r="MA87" s="165" t="e">
        <f t="shared" si="192"/>
        <v>#N/A</v>
      </c>
      <c r="MB87" s="165" t="e">
        <f t="shared" si="192"/>
        <v>#N/A</v>
      </c>
      <c r="MC87" s="165" t="e">
        <f t="shared" si="192"/>
        <v>#N/A</v>
      </c>
      <c r="MD87" s="165" t="e">
        <f t="shared" si="192"/>
        <v>#N/A</v>
      </c>
      <c r="ME87" s="165" t="e">
        <f t="shared" si="192"/>
        <v>#N/A</v>
      </c>
      <c r="MF87" s="165" t="e">
        <f t="shared" si="185"/>
        <v>#N/A</v>
      </c>
      <c r="MG87" s="165" t="e">
        <f t="shared" si="185"/>
        <v>#N/A</v>
      </c>
      <c r="MH87" s="165" t="e">
        <f t="shared" si="185"/>
        <v>#N/A</v>
      </c>
      <c r="MI87" s="165" t="e">
        <f t="shared" si="185"/>
        <v>#N/A</v>
      </c>
      <c r="MJ87" s="165" t="e">
        <f t="shared" si="185"/>
        <v>#N/A</v>
      </c>
      <c r="MK87" s="165" t="e">
        <f t="shared" si="185"/>
        <v>#N/A</v>
      </c>
      <c r="ML87" s="165" t="e">
        <f t="shared" si="185"/>
        <v>#N/A</v>
      </c>
      <c r="MM87" s="165" t="e">
        <f t="shared" si="185"/>
        <v>#N/A</v>
      </c>
      <c r="MN87" s="165" t="e">
        <f t="shared" si="185"/>
        <v>#N/A</v>
      </c>
      <c r="MO87" s="165" t="e">
        <f t="shared" si="185"/>
        <v>#N/A</v>
      </c>
      <c r="MP87" s="165" t="e">
        <f t="shared" si="185"/>
        <v>#N/A</v>
      </c>
      <c r="MQ87" s="165" t="e">
        <f t="shared" si="185"/>
        <v>#N/A</v>
      </c>
      <c r="MR87" s="165" t="e">
        <f t="shared" si="185"/>
        <v>#N/A</v>
      </c>
      <c r="MS87" s="165" t="e">
        <f t="shared" si="185"/>
        <v>#N/A</v>
      </c>
      <c r="MT87" s="165" t="e">
        <f t="shared" si="185"/>
        <v>#N/A</v>
      </c>
      <c r="MU87" s="165" t="e">
        <f t="shared" si="185"/>
        <v>#N/A</v>
      </c>
      <c r="MV87" s="165" t="e">
        <f t="shared" si="193"/>
        <v>#N/A</v>
      </c>
      <c r="MW87" s="165" t="e">
        <f t="shared" si="193"/>
        <v>#N/A</v>
      </c>
      <c r="MX87" s="165" t="e">
        <f t="shared" si="193"/>
        <v>#N/A</v>
      </c>
      <c r="MY87" s="165" t="e">
        <f t="shared" si="193"/>
        <v>#N/A</v>
      </c>
      <c r="MZ87" s="165" t="e">
        <f t="shared" si="193"/>
        <v>#N/A</v>
      </c>
      <c r="NA87" s="165" t="e">
        <f t="shared" si="193"/>
        <v>#N/A</v>
      </c>
      <c r="NB87" s="165" t="e">
        <f t="shared" si="193"/>
        <v>#N/A</v>
      </c>
      <c r="NC87" s="165" t="e">
        <f t="shared" si="193"/>
        <v>#N/A</v>
      </c>
      <c r="ND87" s="165" t="e">
        <f t="shared" si="193"/>
        <v>#N/A</v>
      </c>
      <c r="NE87" s="165" t="e">
        <f t="shared" si="193"/>
        <v>#N/A</v>
      </c>
      <c r="NF87" s="165" t="e">
        <f t="shared" si="193"/>
        <v>#N/A</v>
      </c>
      <c r="NG87" s="165" t="e">
        <f t="shared" si="193"/>
        <v>#N/A</v>
      </c>
      <c r="NH87" s="165" t="e">
        <f t="shared" si="193"/>
        <v>#N/A</v>
      </c>
      <c r="NI87" s="165" t="e">
        <f t="shared" si="193"/>
        <v>#N/A</v>
      </c>
      <c r="NJ87" s="165" t="e">
        <f t="shared" si="193"/>
        <v>#N/A</v>
      </c>
      <c r="NK87" s="165" t="e">
        <f t="shared" si="193"/>
        <v>#N/A</v>
      </c>
      <c r="NL87" s="165" t="e">
        <f t="shared" si="186"/>
        <v>#N/A</v>
      </c>
      <c r="NM87" s="165" t="e">
        <f t="shared" si="186"/>
        <v>#N/A</v>
      </c>
      <c r="NN87" s="165" t="e">
        <f t="shared" si="186"/>
        <v>#N/A</v>
      </c>
      <c r="NO87" s="165" t="e">
        <f t="shared" si="186"/>
        <v>#N/A</v>
      </c>
      <c r="NP87" s="165" t="e">
        <f t="shared" si="186"/>
        <v>#N/A</v>
      </c>
      <c r="NQ87" s="165" t="e">
        <f t="shared" si="186"/>
        <v>#N/A</v>
      </c>
      <c r="NR87" s="165" t="e">
        <f t="shared" si="186"/>
        <v>#N/A</v>
      </c>
      <c r="NS87" s="165" t="e">
        <f t="shared" si="186"/>
        <v>#N/A</v>
      </c>
      <c r="NT87" s="165" t="e">
        <f t="shared" si="186"/>
        <v>#N/A</v>
      </c>
      <c r="NU87" s="165" t="e">
        <f t="shared" si="186"/>
        <v>#N/A</v>
      </c>
      <c r="NV87" s="165" t="e">
        <f t="shared" si="186"/>
        <v>#N/A</v>
      </c>
      <c r="NW87" s="165" t="e">
        <f t="shared" si="186"/>
        <v>#N/A</v>
      </c>
      <c r="NX87" s="165" t="e">
        <f t="shared" si="186"/>
        <v>#N/A</v>
      </c>
      <c r="NY87" s="165" t="e">
        <f t="shared" si="186"/>
        <v>#N/A</v>
      </c>
      <c r="NZ87" s="165" t="e">
        <f t="shared" si="186"/>
        <v>#N/A</v>
      </c>
      <c r="OA87" s="165" t="e">
        <f t="shared" si="194"/>
        <v>#N/A</v>
      </c>
      <c r="OB87" s="165" t="e">
        <f t="shared" si="194"/>
        <v>#N/A</v>
      </c>
      <c r="OC87" s="165" t="e">
        <f t="shared" si="195"/>
        <v>#N/A</v>
      </c>
      <c r="OD87" s="165" t="e">
        <f t="shared" si="195"/>
        <v>#N/A</v>
      </c>
      <c r="OE87" s="165" t="e">
        <f t="shared" si="195"/>
        <v>#N/A</v>
      </c>
      <c r="OF87" s="165" t="e">
        <f t="shared" si="195"/>
        <v>#N/A</v>
      </c>
      <c r="OG87" s="165" t="e">
        <f t="shared" si="195"/>
        <v>#N/A</v>
      </c>
      <c r="OH87" s="165" t="e">
        <f t="shared" si="195"/>
        <v>#N/A</v>
      </c>
      <c r="OI87" s="165" t="e">
        <f t="shared" si="195"/>
        <v>#N/A</v>
      </c>
      <c r="OJ87" s="165" t="e">
        <f t="shared" si="195"/>
        <v>#N/A</v>
      </c>
      <c r="OK87" s="165" t="e">
        <f t="shared" si="195"/>
        <v>#N/A</v>
      </c>
      <c r="OL87" s="165" t="e">
        <f t="shared" si="195"/>
        <v>#N/A</v>
      </c>
      <c r="OM87" s="165" t="e">
        <f t="shared" si="195"/>
        <v>#N/A</v>
      </c>
      <c r="ON87" s="165" t="e">
        <f t="shared" si="195"/>
        <v>#N/A</v>
      </c>
      <c r="OO87" s="165" t="e">
        <f t="shared" si="195"/>
        <v>#N/A</v>
      </c>
      <c r="OP87" s="165" t="e">
        <f t="shared" si="195"/>
        <v>#N/A</v>
      </c>
      <c r="OQ87" s="165" t="e">
        <f t="shared" si="195"/>
        <v>#N/A</v>
      </c>
      <c r="OR87" s="165" t="e">
        <f t="shared" si="187"/>
        <v>#N/A</v>
      </c>
      <c r="OS87" s="165" t="e">
        <f t="shared" si="187"/>
        <v>#N/A</v>
      </c>
      <c r="OT87" s="165" t="e">
        <f t="shared" si="187"/>
        <v>#N/A</v>
      </c>
      <c r="OU87" s="165" t="e">
        <f t="shared" si="187"/>
        <v>#N/A</v>
      </c>
      <c r="OV87" s="165" t="e">
        <f t="shared" si="187"/>
        <v>#N/A</v>
      </c>
      <c r="OW87" s="165" t="e">
        <f t="shared" si="187"/>
        <v>#N/A</v>
      </c>
      <c r="OX87" s="165" t="e">
        <f t="shared" si="187"/>
        <v>#N/A</v>
      </c>
      <c r="OY87" s="165" t="e">
        <f t="shared" si="187"/>
        <v>#N/A</v>
      </c>
      <c r="OZ87" s="165" t="e">
        <f t="shared" si="187"/>
        <v>#N/A</v>
      </c>
      <c r="PA87" s="165" t="e">
        <f t="shared" si="187"/>
        <v>#N/A</v>
      </c>
      <c r="PB87" s="165" t="e">
        <f t="shared" si="187"/>
        <v>#N/A</v>
      </c>
      <c r="PC87" s="165" t="e">
        <f t="shared" si="187"/>
        <v>#N/A</v>
      </c>
      <c r="PD87" s="165" t="e">
        <f t="shared" si="187"/>
        <v>#N/A</v>
      </c>
      <c r="PE87" s="165" t="e">
        <f t="shared" si="187"/>
        <v>#N/A</v>
      </c>
      <c r="PF87" s="165" t="e">
        <f t="shared" si="187"/>
        <v>#N/A</v>
      </c>
      <c r="PG87" s="165" t="e">
        <f t="shared" si="187"/>
        <v>#N/A</v>
      </c>
      <c r="PH87" s="165" t="e">
        <f t="shared" si="196"/>
        <v>#N/A</v>
      </c>
      <c r="PI87" s="165" t="e">
        <f t="shared" si="196"/>
        <v>#N/A</v>
      </c>
      <c r="PJ87" s="165" t="e">
        <f t="shared" si="196"/>
        <v>#N/A</v>
      </c>
      <c r="PK87" s="165" t="e">
        <f t="shared" si="196"/>
        <v>#N/A</v>
      </c>
      <c r="PL87" s="165" t="e">
        <f t="shared" si="196"/>
        <v>#N/A</v>
      </c>
      <c r="PM87" s="165" t="e">
        <f t="shared" si="196"/>
        <v>#N/A</v>
      </c>
      <c r="PN87" s="165" t="e">
        <f t="shared" si="196"/>
        <v>#N/A</v>
      </c>
      <c r="PO87" s="165" t="e">
        <f t="shared" si="196"/>
        <v>#N/A</v>
      </c>
    </row>
    <row r="88" spans="1:431" hidden="1" x14ac:dyDescent="0.45">
      <c r="A88" s="362"/>
      <c r="B88" s="368" t="str">
        <f>IF($R88="","",ROUND(_xlfn.NORM.INV(ABS(VLOOKUP($T$1,VLookups!$A$43:$B$44,2,FALSE)-B$2),$N88,$R88),0))</f>
        <v/>
      </c>
      <c r="C88" s="374" t="str">
        <f t="shared" si="165"/>
        <v/>
      </c>
      <c r="D88" s="375" t="str">
        <f t="shared" si="166"/>
        <v/>
      </c>
      <c r="E88" s="105"/>
      <c r="F88" s="113"/>
      <c r="G88" s="118" t="str">
        <f t="shared" si="159"/>
        <v/>
      </c>
      <c r="H88" s="91"/>
      <c r="I88" s="118" t="str">
        <f t="shared" si="160"/>
        <v/>
      </c>
      <c r="J88" s="113"/>
      <c r="K88" s="106"/>
      <c r="L88" s="120" t="str">
        <f t="shared" si="147"/>
        <v/>
      </c>
      <c r="M88" s="120" t="str">
        <f t="shared" si="148"/>
        <v/>
      </c>
      <c r="N88" s="71" t="str">
        <f t="shared" si="161"/>
        <v/>
      </c>
      <c r="O88" s="23"/>
      <c r="P88" s="55"/>
      <c r="Q88" s="298"/>
      <c r="R88" s="72" t="str">
        <f>IF(AND(G88&gt;0,H88&gt;0,I88&gt;0),IF(ISBLANK(Q88),IF(ISBLANK(O88),"",(I88-G88)*VLOOKUP(O88,VLookups!$A$4:$B$13,2,FALSE)),Q88),"")</f>
        <v/>
      </c>
      <c r="S88" s="73" t="str">
        <f t="shared" si="149"/>
        <v/>
      </c>
      <c r="T88" s="91"/>
      <c r="U88" s="265" t="str">
        <f>IF(AND(T88&gt;0,H88&gt;0,NOT(R88="")),ABS(VLOOKUP($T$1,VLookups!$A$43:$B$44,2,FALSE)-_xlfn.NORM.DIST(T88,N88,R88,TRUE)),"")</f>
        <v/>
      </c>
      <c r="V88" s="90" t="str">
        <f>IF(AND($G88&gt;0,$H88&gt;0,$I88&gt;0,NOT(ISBLANK($O88))),_xlfn.NORM.INV(ABS(VLOOKUP($T$1,VLookups!$A$43:$B$44,2,FALSE)-V$3),$N88,$R88),"")</f>
        <v/>
      </c>
      <c r="W88" s="89" t="str">
        <f>IF(AND($G88&gt;0,$H88&gt;0,$I88&gt;0,NOT(ISBLANK($O88))),_xlfn.NORM.INV(ABS(VLOOKUP($T$1,VLookups!$A$43:$B$44,2,FALSE)-W$3),$N88,$R88),"")</f>
        <v/>
      </c>
      <c r="X88" s="90" t="str">
        <f>IF(AND($G88&gt;0,$H88&gt;0,$I88&gt;0,NOT(ISBLANK($O88))),_xlfn.NORM.INV(ABS(VLOOKUP($T$1,VLookups!$A$43:$B$44,2,FALSE)-X$3),$N88,$R88),"")</f>
        <v/>
      </c>
      <c r="Y88" s="89" t="str">
        <f>IF(AND($G88&gt;0,$H88&gt;0,$I88&gt;0,NOT(ISBLANK($O88))),_xlfn.NORM.INV(ABS(VLOOKUP($T$1,VLookups!$A$43:$B$44,2,FALSE)-Y$3),$N88,$R88),"")</f>
        <v/>
      </c>
      <c r="Z88" s="90" t="str">
        <f>IF(AND($G88&gt;0,$H88&gt;0,$I88&gt;0,NOT(ISBLANK($O88))),_xlfn.NORM.INV(ABS(VLOOKUP($T$1,VLookups!$A$43:$B$44,2,FALSE)-Z$3),$N88,$R88),"")</f>
        <v/>
      </c>
      <c r="AA88" s="89" t="str">
        <f>IF(AND($G88&gt;0,$H88&gt;0,$I88&gt;0,NOT(ISBLANK($O88))),_xlfn.NORM.INV(ABS(VLOOKUP($T$1,VLookups!$A$43:$B$44,2,FALSE)-AA$3),$N88,$R88),"")</f>
        <v/>
      </c>
      <c r="AB88" s="5"/>
      <c r="AC88" s="164" t="str">
        <f t="shared" si="162"/>
        <v/>
      </c>
      <c r="AD88" s="47" t="str">
        <f t="shared" si="177"/>
        <v/>
      </c>
      <c r="AE88" s="47" t="str">
        <f t="shared" si="177"/>
        <v/>
      </c>
      <c r="AF88" s="47" t="str">
        <f t="shared" si="177"/>
        <v/>
      </c>
      <c r="AG88" s="47" t="str">
        <f t="shared" si="177"/>
        <v/>
      </c>
      <c r="AH88" s="47" t="str">
        <f t="shared" si="177"/>
        <v/>
      </c>
      <c r="AI88" s="47" t="str">
        <f t="shared" si="177"/>
        <v/>
      </c>
      <c r="AJ88" s="47" t="str">
        <f t="shared" si="177"/>
        <v/>
      </c>
      <c r="AK88" s="47" t="str">
        <f t="shared" si="177"/>
        <v/>
      </c>
      <c r="AL88" s="47" t="str">
        <f t="shared" si="177"/>
        <v/>
      </c>
      <c r="AM88" s="47" t="str">
        <f t="shared" si="177"/>
        <v/>
      </c>
      <c r="AN88" s="47" t="str">
        <f t="shared" si="177"/>
        <v/>
      </c>
      <c r="AO88" s="47" t="str">
        <f t="shared" si="177"/>
        <v/>
      </c>
      <c r="AP88" s="47" t="str">
        <f t="shared" si="177"/>
        <v/>
      </c>
      <c r="AQ88" s="47" t="str">
        <f t="shared" si="177"/>
        <v/>
      </c>
      <c r="AR88" s="47" t="str">
        <f t="shared" si="177"/>
        <v/>
      </c>
      <c r="AS88" s="47" t="str">
        <f t="shared" ref="AS88:BH103" si="201">IF(ISNONTEXT($AC88),AT88-$AC88,"")</f>
        <v/>
      </c>
      <c r="AT88" s="47" t="str">
        <f t="shared" si="201"/>
        <v/>
      </c>
      <c r="AU88" s="47" t="str">
        <f t="shared" si="201"/>
        <v/>
      </c>
      <c r="AV88" s="47" t="str">
        <f t="shared" si="201"/>
        <v/>
      </c>
      <c r="AW88" s="47" t="str">
        <f t="shared" si="201"/>
        <v/>
      </c>
      <c r="AX88" s="47" t="str">
        <f t="shared" si="201"/>
        <v/>
      </c>
      <c r="AY88" s="47" t="str">
        <f t="shared" si="201"/>
        <v/>
      </c>
      <c r="AZ88" s="47" t="str">
        <f t="shared" si="201"/>
        <v/>
      </c>
      <c r="BA88" s="47" t="str">
        <f t="shared" si="201"/>
        <v/>
      </c>
      <c r="BB88" s="47" t="str">
        <f t="shared" si="201"/>
        <v/>
      </c>
      <c r="BC88" s="47" t="str">
        <f t="shared" si="201"/>
        <v/>
      </c>
      <c r="BD88" s="47" t="str">
        <f t="shared" si="201"/>
        <v/>
      </c>
      <c r="BE88" s="47" t="str">
        <f t="shared" si="201"/>
        <v/>
      </c>
      <c r="BF88" s="47" t="str">
        <f t="shared" si="201"/>
        <v/>
      </c>
      <c r="BG88" s="47" t="str">
        <f t="shared" si="201"/>
        <v/>
      </c>
      <c r="BH88" s="47" t="str">
        <f t="shared" si="201"/>
        <v/>
      </c>
      <c r="BI88" s="47" t="str">
        <f t="shared" ref="BI88:BX103" si="202">IF(ISNONTEXT($AC88),BJ88-$AC88,"")</f>
        <v/>
      </c>
      <c r="BJ88" s="47" t="str">
        <f t="shared" si="202"/>
        <v/>
      </c>
      <c r="BK88" s="47" t="str">
        <f t="shared" si="202"/>
        <v/>
      </c>
      <c r="BL88" s="47" t="str">
        <f t="shared" si="202"/>
        <v/>
      </c>
      <c r="BM88" s="47" t="str">
        <f t="shared" si="202"/>
        <v/>
      </c>
      <c r="BN88" s="47" t="str">
        <f t="shared" si="202"/>
        <v/>
      </c>
      <c r="BO88" s="47" t="str">
        <f t="shared" si="202"/>
        <v/>
      </c>
      <c r="BP88" s="47" t="str">
        <f t="shared" si="202"/>
        <v/>
      </c>
      <c r="BQ88" s="47" t="str">
        <f t="shared" si="202"/>
        <v/>
      </c>
      <c r="BR88" s="47" t="str">
        <f t="shared" si="202"/>
        <v/>
      </c>
      <c r="BS88" s="47" t="str">
        <f t="shared" si="202"/>
        <v/>
      </c>
      <c r="BT88" s="47" t="str">
        <f t="shared" si="202"/>
        <v/>
      </c>
      <c r="BU88" s="47" t="str">
        <f t="shared" si="202"/>
        <v/>
      </c>
      <c r="BV88" s="47" t="str">
        <f t="shared" si="202"/>
        <v/>
      </c>
      <c r="BW88" s="47" t="str">
        <f t="shared" si="202"/>
        <v/>
      </c>
      <c r="BX88" s="47" t="str">
        <f t="shared" si="202"/>
        <v/>
      </c>
      <c r="BY88" s="47" t="str">
        <f t="shared" si="197"/>
        <v/>
      </c>
      <c r="BZ88" s="47" t="str">
        <f t="shared" si="197"/>
        <v/>
      </c>
      <c r="CA88" s="47" t="str">
        <f t="shared" si="197"/>
        <v/>
      </c>
      <c r="CB88" s="47" t="str">
        <f t="shared" si="197"/>
        <v/>
      </c>
      <c r="CC88" s="47" t="str">
        <f t="shared" si="197"/>
        <v/>
      </c>
      <c r="CD88" s="47" t="str">
        <f t="shared" si="197"/>
        <v/>
      </c>
      <c r="CE88" s="47" t="str">
        <f t="shared" si="197"/>
        <v/>
      </c>
      <c r="CF88" s="47" t="str">
        <f t="shared" si="197"/>
        <v/>
      </c>
      <c r="CG88" s="47" t="str">
        <f t="shared" si="197"/>
        <v/>
      </c>
      <c r="CH88" s="47" t="str">
        <f t="shared" si="197"/>
        <v/>
      </c>
      <c r="CI88" s="47" t="str">
        <f t="shared" si="197"/>
        <v/>
      </c>
      <c r="CJ88" s="47" t="str">
        <f t="shared" si="197"/>
        <v/>
      </c>
      <c r="CK88" s="47" t="str">
        <f t="shared" si="197"/>
        <v/>
      </c>
      <c r="CL88" s="47" t="str">
        <f t="shared" si="197"/>
        <v/>
      </c>
      <c r="CM88" s="47" t="str">
        <f t="shared" si="197"/>
        <v/>
      </c>
      <c r="CN88" s="47" t="str">
        <f t="shared" ref="CN88:DC103" si="203">IF(ISNONTEXT($AC88),CO88-$AC88,"")</f>
        <v/>
      </c>
      <c r="CO88" s="47" t="str">
        <f t="shared" si="203"/>
        <v/>
      </c>
      <c r="CP88" s="47" t="str">
        <f t="shared" si="203"/>
        <v/>
      </c>
      <c r="CQ88" s="47" t="str">
        <f t="shared" si="203"/>
        <v/>
      </c>
      <c r="CR88" s="47" t="str">
        <f t="shared" si="203"/>
        <v/>
      </c>
      <c r="CS88" s="47" t="str">
        <f t="shared" si="203"/>
        <v/>
      </c>
      <c r="CT88" s="47" t="str">
        <f t="shared" si="203"/>
        <v/>
      </c>
      <c r="CU88" s="47" t="str">
        <f t="shared" si="203"/>
        <v/>
      </c>
      <c r="CV88" s="47" t="str">
        <f t="shared" si="203"/>
        <v/>
      </c>
      <c r="CW88" s="47" t="str">
        <f t="shared" si="203"/>
        <v/>
      </c>
      <c r="CX88" s="47" t="str">
        <f t="shared" si="203"/>
        <v/>
      </c>
      <c r="CY88" s="47" t="str">
        <f t="shared" si="203"/>
        <v/>
      </c>
      <c r="CZ88" s="47" t="str">
        <f t="shared" si="203"/>
        <v/>
      </c>
      <c r="DA88" s="47" t="str">
        <f t="shared" si="203"/>
        <v/>
      </c>
      <c r="DB88" s="47" t="str">
        <f t="shared" si="203"/>
        <v/>
      </c>
      <c r="DC88" s="47" t="str">
        <f t="shared" si="203"/>
        <v/>
      </c>
      <c r="DD88" s="47" t="str">
        <f t="shared" si="198"/>
        <v/>
      </c>
      <c r="DE88" s="47" t="str">
        <f t="shared" si="198"/>
        <v/>
      </c>
      <c r="DF88" s="47" t="str">
        <f t="shared" si="198"/>
        <v/>
      </c>
      <c r="DG88" s="47" t="str">
        <f t="shared" si="198"/>
        <v/>
      </c>
      <c r="DH88" s="47" t="str">
        <f t="shared" si="198"/>
        <v/>
      </c>
      <c r="DI88" s="47" t="str">
        <f t="shared" si="198"/>
        <v/>
      </c>
      <c r="DJ88" s="47" t="str">
        <f t="shared" si="198"/>
        <v/>
      </c>
      <c r="DK88" s="47" t="str">
        <f t="shared" si="198"/>
        <v/>
      </c>
      <c r="DL88" s="47" t="str">
        <f t="shared" si="198"/>
        <v/>
      </c>
      <c r="DM88" s="47" t="str">
        <f t="shared" si="198"/>
        <v/>
      </c>
      <c r="DN88" s="47" t="str">
        <f t="shared" si="198"/>
        <v/>
      </c>
      <c r="DO88" s="47" t="str">
        <f t="shared" si="198"/>
        <v/>
      </c>
      <c r="DP88" s="47" t="str">
        <f t="shared" si="198"/>
        <v/>
      </c>
      <c r="DQ88" s="47" t="str">
        <f t="shared" si="198"/>
        <v/>
      </c>
      <c r="DR88" s="47" t="str">
        <f t="shared" si="198"/>
        <v/>
      </c>
      <c r="DS88" s="47" t="str">
        <f t="shared" ref="DS88:DY103" si="204">IF(ISNONTEXT($AC88),DT88-$AC88,"")</f>
        <v/>
      </c>
      <c r="DT88" s="47" t="str">
        <f t="shared" si="204"/>
        <v/>
      </c>
      <c r="DU88" s="47" t="str">
        <f t="shared" si="204"/>
        <v/>
      </c>
      <c r="DV88" s="47" t="str">
        <f t="shared" si="204"/>
        <v/>
      </c>
      <c r="DW88" s="47" t="str">
        <f t="shared" si="204"/>
        <v/>
      </c>
      <c r="DX88" s="47" t="str">
        <f t="shared" si="204"/>
        <v/>
      </c>
      <c r="DY88" s="47" t="str">
        <f t="shared" si="204"/>
        <v/>
      </c>
      <c r="DZ88" s="179" t="str">
        <f t="shared" si="163"/>
        <v/>
      </c>
      <c r="EA88" s="47" t="str">
        <f t="shared" si="199"/>
        <v/>
      </c>
      <c r="EB88" s="47" t="str">
        <f t="shared" si="199"/>
        <v/>
      </c>
      <c r="EC88" s="47" t="str">
        <f t="shared" si="199"/>
        <v/>
      </c>
      <c r="ED88" s="47" t="str">
        <f t="shared" si="199"/>
        <v/>
      </c>
      <c r="EE88" s="47" t="str">
        <f t="shared" si="199"/>
        <v/>
      </c>
      <c r="EF88" s="47" t="str">
        <f t="shared" si="199"/>
        <v/>
      </c>
      <c r="EG88" s="47" t="str">
        <f t="shared" si="199"/>
        <v/>
      </c>
      <c r="EH88" s="47" t="str">
        <f t="shared" si="199"/>
        <v/>
      </c>
      <c r="EI88" s="47" t="str">
        <f t="shared" si="199"/>
        <v/>
      </c>
      <c r="EJ88" s="47" t="str">
        <f t="shared" si="199"/>
        <v/>
      </c>
      <c r="EK88" s="47" t="str">
        <f t="shared" si="199"/>
        <v/>
      </c>
      <c r="EL88" s="47" t="str">
        <f t="shared" si="199"/>
        <v/>
      </c>
      <c r="EM88" s="47" t="str">
        <f t="shared" si="199"/>
        <v/>
      </c>
      <c r="EN88" s="47" t="str">
        <f t="shared" si="199"/>
        <v/>
      </c>
      <c r="EO88" s="47" t="str">
        <f t="shared" si="199"/>
        <v/>
      </c>
      <c r="EP88" s="47" t="str">
        <f t="shared" si="164"/>
        <v/>
      </c>
      <c r="EQ88" s="47" t="str">
        <f t="shared" si="164"/>
        <v/>
      </c>
      <c r="ER88" s="47" t="str">
        <f t="shared" si="164"/>
        <v/>
      </c>
      <c r="ES88" s="47" t="str">
        <f t="shared" si="164"/>
        <v/>
      </c>
      <c r="ET88" s="47" t="str">
        <f t="shared" si="175"/>
        <v/>
      </c>
      <c r="EU88" s="47" t="str">
        <f t="shared" si="175"/>
        <v/>
      </c>
      <c r="EV88" s="47" t="str">
        <f t="shared" si="175"/>
        <v/>
      </c>
      <c r="EW88" s="47" t="str">
        <f t="shared" si="175"/>
        <v/>
      </c>
      <c r="EX88" s="47" t="str">
        <f t="shared" si="175"/>
        <v/>
      </c>
      <c r="EY88" s="47" t="str">
        <f t="shared" si="175"/>
        <v/>
      </c>
      <c r="EZ88" s="47" t="str">
        <f t="shared" si="175"/>
        <v/>
      </c>
      <c r="FA88" s="47" t="str">
        <f t="shared" si="175"/>
        <v/>
      </c>
      <c r="FB88" s="47" t="str">
        <f t="shared" si="175"/>
        <v/>
      </c>
      <c r="FC88" s="47" t="str">
        <f t="shared" si="175"/>
        <v/>
      </c>
      <c r="FD88" s="47" t="str">
        <f t="shared" si="175"/>
        <v/>
      </c>
      <c r="FE88" s="47" t="str">
        <f t="shared" si="175"/>
        <v/>
      </c>
      <c r="FF88" s="47" t="str">
        <f t="shared" si="175"/>
        <v/>
      </c>
      <c r="FG88" s="47" t="str">
        <f t="shared" si="175"/>
        <v/>
      </c>
      <c r="FH88" s="47" t="str">
        <f t="shared" si="175"/>
        <v/>
      </c>
      <c r="FI88" s="47" t="str">
        <f t="shared" si="175"/>
        <v/>
      </c>
      <c r="FJ88" s="47" t="str">
        <f t="shared" ref="FJ88:FO103" si="205">IF(ISNONTEXT($AC88),FI88+$AC88,"")</f>
        <v/>
      </c>
      <c r="FK88" s="47" t="str">
        <f t="shared" si="205"/>
        <v/>
      </c>
      <c r="FL88" s="47" t="str">
        <f t="shared" si="205"/>
        <v/>
      </c>
      <c r="FM88" s="47" t="str">
        <f t="shared" si="205"/>
        <v/>
      </c>
      <c r="FN88" s="47" t="str">
        <f t="shared" si="205"/>
        <v/>
      </c>
      <c r="FO88" s="47" t="str">
        <f t="shared" si="205"/>
        <v/>
      </c>
      <c r="FP88" s="47" t="str">
        <f t="shared" si="200"/>
        <v/>
      </c>
      <c r="FQ88" s="47" t="str">
        <f t="shared" si="200"/>
        <v/>
      </c>
      <c r="FR88" s="47" t="str">
        <f t="shared" si="200"/>
        <v/>
      </c>
      <c r="FS88" s="47" t="str">
        <f t="shared" si="200"/>
        <v/>
      </c>
      <c r="FT88" s="47" t="str">
        <f t="shared" si="200"/>
        <v/>
      </c>
      <c r="FU88" s="47" t="str">
        <f t="shared" si="176"/>
        <v/>
      </c>
      <c r="FV88" s="47" t="str">
        <f t="shared" si="150"/>
        <v/>
      </c>
      <c r="FW88" s="47" t="str">
        <f t="shared" si="150"/>
        <v/>
      </c>
      <c r="FX88" s="47" t="str">
        <f t="shared" si="150"/>
        <v/>
      </c>
      <c r="FY88" s="47" t="str">
        <f t="shared" si="150"/>
        <v/>
      </c>
      <c r="FZ88" s="47" t="str">
        <f t="shared" si="150"/>
        <v/>
      </c>
      <c r="GA88" s="47" t="str">
        <f t="shared" si="150"/>
        <v/>
      </c>
      <c r="GB88" s="47" t="str">
        <f t="shared" si="150"/>
        <v/>
      </c>
      <c r="GC88" s="47" t="str">
        <f t="shared" si="150"/>
        <v/>
      </c>
      <c r="GD88" s="47" t="str">
        <f t="shared" si="150"/>
        <v/>
      </c>
      <c r="GE88" s="47" t="str">
        <f t="shared" si="150"/>
        <v/>
      </c>
      <c r="GF88" s="47" t="str">
        <f t="shared" si="150"/>
        <v/>
      </c>
      <c r="GG88" s="47" t="str">
        <f t="shared" si="150"/>
        <v/>
      </c>
      <c r="GH88" s="47" t="str">
        <f t="shared" si="150"/>
        <v/>
      </c>
      <c r="GI88" s="47" t="str">
        <f t="shared" si="150"/>
        <v/>
      </c>
      <c r="GJ88" s="47" t="str">
        <f t="shared" si="150"/>
        <v/>
      </c>
      <c r="GK88" s="47" t="str">
        <f t="shared" si="150"/>
        <v/>
      </c>
      <c r="GL88" s="47" t="str">
        <f t="shared" si="188"/>
        <v/>
      </c>
      <c r="GM88" s="47" t="str">
        <f t="shared" si="188"/>
        <v/>
      </c>
      <c r="GN88" s="47" t="str">
        <f t="shared" si="180"/>
        <v/>
      </c>
      <c r="GO88" s="47" t="str">
        <f t="shared" si="180"/>
        <v/>
      </c>
      <c r="GP88" s="47" t="str">
        <f t="shared" si="180"/>
        <v/>
      </c>
      <c r="GQ88" s="47" t="str">
        <f t="shared" si="180"/>
        <v/>
      </c>
      <c r="GR88" s="47" t="str">
        <f t="shared" si="180"/>
        <v/>
      </c>
      <c r="GS88" s="47" t="str">
        <f t="shared" si="180"/>
        <v/>
      </c>
      <c r="GT88" s="47" t="str">
        <f t="shared" si="180"/>
        <v/>
      </c>
      <c r="GU88" s="47" t="str">
        <f t="shared" si="180"/>
        <v/>
      </c>
      <c r="GV88" s="47" t="str">
        <f t="shared" si="180"/>
        <v/>
      </c>
      <c r="GW88" s="47" t="str">
        <f t="shared" si="180"/>
        <v/>
      </c>
      <c r="GX88" s="47" t="str">
        <f t="shared" si="180"/>
        <v/>
      </c>
      <c r="GY88" s="47" t="str">
        <f t="shared" si="180"/>
        <v/>
      </c>
      <c r="GZ88" s="47" t="str">
        <f t="shared" si="180"/>
        <v/>
      </c>
      <c r="HA88" s="47" t="str">
        <f t="shared" si="180"/>
        <v/>
      </c>
      <c r="HB88" s="47" t="str">
        <f t="shared" si="180"/>
        <v/>
      </c>
      <c r="HC88" s="47" t="str">
        <f t="shared" si="180"/>
        <v/>
      </c>
      <c r="HD88" s="47" t="str">
        <f t="shared" si="181"/>
        <v/>
      </c>
      <c r="HE88" s="47" t="str">
        <f t="shared" si="181"/>
        <v/>
      </c>
      <c r="HF88" s="47" t="str">
        <f t="shared" si="181"/>
        <v/>
      </c>
      <c r="HG88" s="47" t="str">
        <f t="shared" si="181"/>
        <v/>
      </c>
      <c r="HH88" s="47" t="str">
        <f t="shared" si="181"/>
        <v/>
      </c>
      <c r="HI88" s="47" t="str">
        <f t="shared" si="139"/>
        <v/>
      </c>
      <c r="HJ88" s="47" t="str">
        <f t="shared" si="139"/>
        <v/>
      </c>
      <c r="HK88" s="47" t="str">
        <f t="shared" si="139"/>
        <v/>
      </c>
      <c r="HL88" s="47" t="str">
        <f t="shared" si="139"/>
        <v/>
      </c>
      <c r="HM88" s="47" t="str">
        <f t="shared" si="109"/>
        <v/>
      </c>
      <c r="HN88" s="47" t="str">
        <f t="shared" si="109"/>
        <v/>
      </c>
      <c r="HO88" s="47" t="str">
        <f t="shared" si="109"/>
        <v/>
      </c>
      <c r="HP88" s="47" t="str">
        <f t="shared" si="77"/>
        <v/>
      </c>
      <c r="HQ88" s="47" t="str">
        <f t="shared" si="77"/>
        <v/>
      </c>
      <c r="HR88" s="47" t="str">
        <f t="shared" si="77"/>
        <v/>
      </c>
      <c r="HS88" s="47" t="str">
        <f t="shared" si="77"/>
        <v/>
      </c>
      <c r="HT88" s="47" t="str">
        <f t="shared" si="77"/>
        <v/>
      </c>
      <c r="HU88" s="47" t="str">
        <f t="shared" si="77"/>
        <v/>
      </c>
      <c r="HV88" s="47" t="str">
        <f t="shared" si="140"/>
        <v/>
      </c>
      <c r="HW88" s="165" t="e">
        <f t="shared" si="179"/>
        <v>#N/A</v>
      </c>
      <c r="HX88" s="165" t="e">
        <f t="shared" si="179"/>
        <v>#N/A</v>
      </c>
      <c r="HY88" s="165" t="e">
        <f t="shared" si="179"/>
        <v>#N/A</v>
      </c>
      <c r="HZ88" s="165" t="e">
        <f t="shared" si="179"/>
        <v>#N/A</v>
      </c>
      <c r="IA88" s="165" t="e">
        <f t="shared" si="178"/>
        <v>#N/A</v>
      </c>
      <c r="IB88" s="165" t="e">
        <f t="shared" si="178"/>
        <v>#N/A</v>
      </c>
      <c r="IC88" s="165" t="e">
        <f t="shared" si="178"/>
        <v>#N/A</v>
      </c>
      <c r="ID88" s="165" t="e">
        <f t="shared" si="178"/>
        <v>#N/A</v>
      </c>
      <c r="IE88" s="165" t="e">
        <f t="shared" si="178"/>
        <v>#N/A</v>
      </c>
      <c r="IF88" s="165" t="e">
        <f t="shared" si="178"/>
        <v>#N/A</v>
      </c>
      <c r="IG88" s="165" t="e">
        <f t="shared" si="178"/>
        <v>#N/A</v>
      </c>
      <c r="IH88" s="165" t="e">
        <f t="shared" si="178"/>
        <v>#N/A</v>
      </c>
      <c r="II88" s="165" t="e">
        <f t="shared" si="178"/>
        <v>#N/A</v>
      </c>
      <c r="IJ88" s="165" t="e">
        <f t="shared" si="178"/>
        <v>#N/A</v>
      </c>
      <c r="IK88" s="165" t="e">
        <f t="shared" si="178"/>
        <v>#N/A</v>
      </c>
      <c r="IL88" s="165" t="e">
        <f t="shared" si="178"/>
        <v>#N/A</v>
      </c>
      <c r="IM88" s="165" t="e">
        <f t="shared" si="178"/>
        <v>#N/A</v>
      </c>
      <c r="IN88" s="165" t="e">
        <f t="shared" si="178"/>
        <v>#N/A</v>
      </c>
      <c r="IO88" s="165" t="e">
        <f t="shared" si="178"/>
        <v>#N/A</v>
      </c>
      <c r="IP88" s="165" t="e">
        <f t="shared" si="182"/>
        <v>#N/A</v>
      </c>
      <c r="IQ88" s="165" t="e">
        <f t="shared" si="182"/>
        <v>#N/A</v>
      </c>
      <c r="IR88" s="165" t="e">
        <f t="shared" si="182"/>
        <v>#N/A</v>
      </c>
      <c r="IS88" s="165" t="e">
        <f t="shared" si="182"/>
        <v>#N/A</v>
      </c>
      <c r="IT88" s="165" t="e">
        <f t="shared" si="182"/>
        <v>#N/A</v>
      </c>
      <c r="IU88" s="165" t="e">
        <f t="shared" si="182"/>
        <v>#N/A</v>
      </c>
      <c r="IV88" s="165" t="e">
        <f t="shared" si="182"/>
        <v>#N/A</v>
      </c>
      <c r="IW88" s="165" t="e">
        <f t="shared" si="182"/>
        <v>#N/A</v>
      </c>
      <c r="IX88" s="165" t="e">
        <f t="shared" si="182"/>
        <v>#N/A</v>
      </c>
      <c r="IY88" s="165" t="e">
        <f t="shared" si="182"/>
        <v>#N/A</v>
      </c>
      <c r="IZ88" s="165" t="e">
        <f t="shared" si="182"/>
        <v>#N/A</v>
      </c>
      <c r="JA88" s="165" t="e">
        <f t="shared" si="182"/>
        <v>#N/A</v>
      </c>
      <c r="JB88" s="165" t="e">
        <f t="shared" si="182"/>
        <v>#N/A</v>
      </c>
      <c r="JC88" s="165" t="e">
        <f t="shared" si="182"/>
        <v>#N/A</v>
      </c>
      <c r="JD88" s="165" t="e">
        <f t="shared" si="182"/>
        <v>#N/A</v>
      </c>
      <c r="JE88" s="165" t="e">
        <f t="shared" si="189"/>
        <v>#N/A</v>
      </c>
      <c r="JF88" s="165" t="e">
        <f t="shared" si="189"/>
        <v>#N/A</v>
      </c>
      <c r="JG88" s="165" t="e">
        <f t="shared" si="189"/>
        <v>#N/A</v>
      </c>
      <c r="JH88" s="165" t="e">
        <f t="shared" si="189"/>
        <v>#N/A</v>
      </c>
      <c r="JI88" s="165" t="e">
        <f t="shared" si="189"/>
        <v>#N/A</v>
      </c>
      <c r="JJ88" s="165" t="e">
        <f t="shared" si="189"/>
        <v>#N/A</v>
      </c>
      <c r="JK88" s="165" t="e">
        <f t="shared" si="189"/>
        <v>#N/A</v>
      </c>
      <c r="JL88" s="165" t="e">
        <f t="shared" si="189"/>
        <v>#N/A</v>
      </c>
      <c r="JM88" s="165" t="e">
        <f t="shared" si="189"/>
        <v>#N/A</v>
      </c>
      <c r="JN88" s="165" t="e">
        <f t="shared" si="189"/>
        <v>#N/A</v>
      </c>
      <c r="JO88" s="165" t="e">
        <f t="shared" si="189"/>
        <v>#N/A</v>
      </c>
      <c r="JP88" s="165" t="e">
        <f t="shared" si="189"/>
        <v>#N/A</v>
      </c>
      <c r="JQ88" s="165" t="e">
        <f t="shared" si="189"/>
        <v>#N/A</v>
      </c>
      <c r="JR88" s="165" t="e">
        <f t="shared" si="189"/>
        <v>#N/A</v>
      </c>
      <c r="JS88" s="165" t="e">
        <f t="shared" si="189"/>
        <v>#N/A</v>
      </c>
      <c r="JT88" s="165" t="e">
        <f t="shared" si="183"/>
        <v>#N/A</v>
      </c>
      <c r="JU88" s="165" t="e">
        <f t="shared" si="183"/>
        <v>#N/A</v>
      </c>
      <c r="JV88" s="165" t="e">
        <f t="shared" si="183"/>
        <v>#N/A</v>
      </c>
      <c r="JW88" s="165" t="e">
        <f t="shared" si="183"/>
        <v>#N/A</v>
      </c>
      <c r="JX88" s="165" t="e">
        <f t="shared" si="183"/>
        <v>#N/A</v>
      </c>
      <c r="JY88" s="165" t="e">
        <f t="shared" si="183"/>
        <v>#N/A</v>
      </c>
      <c r="JZ88" s="165" t="e">
        <f t="shared" si="183"/>
        <v>#N/A</v>
      </c>
      <c r="KA88" s="165" t="e">
        <f t="shared" si="183"/>
        <v>#N/A</v>
      </c>
      <c r="KB88" s="165" t="e">
        <f t="shared" si="183"/>
        <v>#N/A</v>
      </c>
      <c r="KC88" s="165" t="e">
        <f t="shared" si="183"/>
        <v>#N/A</v>
      </c>
      <c r="KD88" s="165" t="e">
        <f t="shared" si="183"/>
        <v>#N/A</v>
      </c>
      <c r="KE88" s="165" t="e">
        <f t="shared" si="183"/>
        <v>#N/A</v>
      </c>
      <c r="KF88" s="165" t="e">
        <f t="shared" si="183"/>
        <v>#N/A</v>
      </c>
      <c r="KG88" s="165" t="e">
        <f t="shared" si="183"/>
        <v>#N/A</v>
      </c>
      <c r="KH88" s="165" t="e">
        <f t="shared" si="183"/>
        <v>#N/A</v>
      </c>
      <c r="KI88" s="165" t="e">
        <f t="shared" si="183"/>
        <v>#N/A</v>
      </c>
      <c r="KJ88" s="165" t="e">
        <f t="shared" si="190"/>
        <v>#N/A</v>
      </c>
      <c r="KK88" s="165" t="e">
        <f t="shared" si="190"/>
        <v>#N/A</v>
      </c>
      <c r="KL88" s="165" t="e">
        <f t="shared" si="190"/>
        <v>#N/A</v>
      </c>
      <c r="KM88" s="165" t="e">
        <f t="shared" si="190"/>
        <v>#N/A</v>
      </c>
      <c r="KN88" s="165" t="e">
        <f t="shared" si="190"/>
        <v>#N/A</v>
      </c>
      <c r="KO88" s="165" t="e">
        <f t="shared" si="190"/>
        <v>#N/A</v>
      </c>
      <c r="KP88" s="165" t="e">
        <f t="shared" si="190"/>
        <v>#N/A</v>
      </c>
      <c r="KQ88" s="165" t="e">
        <f t="shared" si="190"/>
        <v>#N/A</v>
      </c>
      <c r="KR88" s="165" t="e">
        <f t="shared" si="190"/>
        <v>#N/A</v>
      </c>
      <c r="KS88" s="165" t="e">
        <f t="shared" si="190"/>
        <v>#N/A</v>
      </c>
      <c r="KT88" s="165" t="e">
        <f t="shared" si="190"/>
        <v>#N/A</v>
      </c>
      <c r="KU88" s="165" t="e">
        <f t="shared" si="190"/>
        <v>#N/A</v>
      </c>
      <c r="KV88" s="165" t="e">
        <f t="shared" si="190"/>
        <v>#N/A</v>
      </c>
      <c r="KW88" s="165" t="e">
        <f t="shared" si="190"/>
        <v>#N/A</v>
      </c>
      <c r="KX88" s="165" t="e">
        <f t="shared" si="190"/>
        <v>#N/A</v>
      </c>
      <c r="KY88" s="165" t="e">
        <f t="shared" si="190"/>
        <v>#N/A</v>
      </c>
      <c r="KZ88" s="165" t="e">
        <f t="shared" si="184"/>
        <v>#N/A</v>
      </c>
      <c r="LA88" s="165" t="e">
        <f t="shared" si="184"/>
        <v>#N/A</v>
      </c>
      <c r="LB88" s="165" t="e">
        <f t="shared" si="184"/>
        <v>#N/A</v>
      </c>
      <c r="LC88" s="165" t="e">
        <f t="shared" si="184"/>
        <v>#N/A</v>
      </c>
      <c r="LD88" s="165" t="e">
        <f t="shared" si="184"/>
        <v>#N/A</v>
      </c>
      <c r="LE88" s="165" t="e">
        <f t="shared" si="184"/>
        <v>#N/A</v>
      </c>
      <c r="LF88" s="165" t="e">
        <f t="shared" si="184"/>
        <v>#N/A</v>
      </c>
      <c r="LG88" s="165" t="e">
        <f t="shared" si="184"/>
        <v>#N/A</v>
      </c>
      <c r="LH88" s="165" t="e">
        <f t="shared" si="184"/>
        <v>#N/A</v>
      </c>
      <c r="LI88" s="165" t="e">
        <f t="shared" si="184"/>
        <v>#N/A</v>
      </c>
      <c r="LJ88" s="165" t="e">
        <f t="shared" si="184"/>
        <v>#N/A</v>
      </c>
      <c r="LK88" s="165" t="e">
        <f t="shared" si="184"/>
        <v>#N/A</v>
      </c>
      <c r="LL88" s="165" t="e">
        <f t="shared" si="184"/>
        <v>#N/A</v>
      </c>
      <c r="LM88" s="165" t="e">
        <f t="shared" si="184"/>
        <v>#N/A</v>
      </c>
      <c r="LN88" s="165" t="e">
        <f t="shared" si="184"/>
        <v>#N/A</v>
      </c>
      <c r="LO88" s="165" t="e">
        <f t="shared" si="191"/>
        <v>#N/A</v>
      </c>
      <c r="LP88" s="165" t="e">
        <f t="shared" si="191"/>
        <v>#N/A</v>
      </c>
      <c r="LQ88" s="165" t="e">
        <f t="shared" si="192"/>
        <v>#N/A</v>
      </c>
      <c r="LR88" s="165" t="e">
        <f t="shared" si="192"/>
        <v>#N/A</v>
      </c>
      <c r="LS88" s="165" t="e">
        <f t="shared" si="192"/>
        <v>#N/A</v>
      </c>
      <c r="LT88" s="165" t="e">
        <f t="shared" si="192"/>
        <v>#N/A</v>
      </c>
      <c r="LU88" s="165" t="e">
        <f t="shared" si="192"/>
        <v>#N/A</v>
      </c>
      <c r="LV88" s="165" t="e">
        <f t="shared" si="192"/>
        <v>#N/A</v>
      </c>
      <c r="LW88" s="165" t="e">
        <f t="shared" si="192"/>
        <v>#N/A</v>
      </c>
      <c r="LX88" s="165" t="e">
        <f t="shared" si="192"/>
        <v>#N/A</v>
      </c>
      <c r="LY88" s="165" t="e">
        <f t="shared" si="192"/>
        <v>#N/A</v>
      </c>
      <c r="LZ88" s="165" t="e">
        <f t="shared" si="192"/>
        <v>#N/A</v>
      </c>
      <c r="MA88" s="165" t="e">
        <f t="shared" si="192"/>
        <v>#N/A</v>
      </c>
      <c r="MB88" s="165" t="e">
        <f t="shared" si="192"/>
        <v>#N/A</v>
      </c>
      <c r="MC88" s="165" t="e">
        <f t="shared" si="192"/>
        <v>#N/A</v>
      </c>
      <c r="MD88" s="165" t="e">
        <f t="shared" si="192"/>
        <v>#N/A</v>
      </c>
      <c r="ME88" s="165" t="e">
        <f t="shared" si="192"/>
        <v>#N/A</v>
      </c>
      <c r="MF88" s="165" t="e">
        <f t="shared" si="185"/>
        <v>#N/A</v>
      </c>
      <c r="MG88" s="165" t="e">
        <f t="shared" si="185"/>
        <v>#N/A</v>
      </c>
      <c r="MH88" s="165" t="e">
        <f t="shared" si="185"/>
        <v>#N/A</v>
      </c>
      <c r="MI88" s="165" t="e">
        <f t="shared" si="185"/>
        <v>#N/A</v>
      </c>
      <c r="MJ88" s="165" t="e">
        <f t="shared" si="185"/>
        <v>#N/A</v>
      </c>
      <c r="MK88" s="165" t="e">
        <f t="shared" si="185"/>
        <v>#N/A</v>
      </c>
      <c r="ML88" s="165" t="e">
        <f t="shared" si="185"/>
        <v>#N/A</v>
      </c>
      <c r="MM88" s="165" t="e">
        <f t="shared" si="185"/>
        <v>#N/A</v>
      </c>
      <c r="MN88" s="165" t="e">
        <f t="shared" si="185"/>
        <v>#N/A</v>
      </c>
      <c r="MO88" s="165" t="e">
        <f t="shared" si="185"/>
        <v>#N/A</v>
      </c>
      <c r="MP88" s="165" t="e">
        <f t="shared" si="185"/>
        <v>#N/A</v>
      </c>
      <c r="MQ88" s="165" t="e">
        <f t="shared" si="185"/>
        <v>#N/A</v>
      </c>
      <c r="MR88" s="165" t="e">
        <f t="shared" si="185"/>
        <v>#N/A</v>
      </c>
      <c r="MS88" s="165" t="e">
        <f t="shared" si="185"/>
        <v>#N/A</v>
      </c>
      <c r="MT88" s="165" t="e">
        <f t="shared" si="185"/>
        <v>#N/A</v>
      </c>
      <c r="MU88" s="165" t="e">
        <f t="shared" si="185"/>
        <v>#N/A</v>
      </c>
      <c r="MV88" s="165" t="e">
        <f t="shared" si="193"/>
        <v>#N/A</v>
      </c>
      <c r="MW88" s="165" t="e">
        <f t="shared" si="193"/>
        <v>#N/A</v>
      </c>
      <c r="MX88" s="165" t="e">
        <f t="shared" si="193"/>
        <v>#N/A</v>
      </c>
      <c r="MY88" s="165" t="e">
        <f t="shared" si="193"/>
        <v>#N/A</v>
      </c>
      <c r="MZ88" s="165" t="e">
        <f t="shared" si="193"/>
        <v>#N/A</v>
      </c>
      <c r="NA88" s="165" t="e">
        <f t="shared" si="193"/>
        <v>#N/A</v>
      </c>
      <c r="NB88" s="165" t="e">
        <f t="shared" si="193"/>
        <v>#N/A</v>
      </c>
      <c r="NC88" s="165" t="e">
        <f t="shared" si="193"/>
        <v>#N/A</v>
      </c>
      <c r="ND88" s="165" t="e">
        <f t="shared" si="193"/>
        <v>#N/A</v>
      </c>
      <c r="NE88" s="165" t="e">
        <f t="shared" si="193"/>
        <v>#N/A</v>
      </c>
      <c r="NF88" s="165" t="e">
        <f t="shared" si="193"/>
        <v>#N/A</v>
      </c>
      <c r="NG88" s="165" t="e">
        <f t="shared" si="193"/>
        <v>#N/A</v>
      </c>
      <c r="NH88" s="165" t="e">
        <f t="shared" si="193"/>
        <v>#N/A</v>
      </c>
      <c r="NI88" s="165" t="e">
        <f t="shared" si="193"/>
        <v>#N/A</v>
      </c>
      <c r="NJ88" s="165" t="e">
        <f t="shared" si="193"/>
        <v>#N/A</v>
      </c>
      <c r="NK88" s="165" t="e">
        <f t="shared" si="193"/>
        <v>#N/A</v>
      </c>
      <c r="NL88" s="165" t="e">
        <f t="shared" si="186"/>
        <v>#N/A</v>
      </c>
      <c r="NM88" s="165" t="e">
        <f t="shared" si="186"/>
        <v>#N/A</v>
      </c>
      <c r="NN88" s="165" t="e">
        <f t="shared" si="186"/>
        <v>#N/A</v>
      </c>
      <c r="NO88" s="165" t="e">
        <f t="shared" si="186"/>
        <v>#N/A</v>
      </c>
      <c r="NP88" s="165" t="e">
        <f t="shared" si="186"/>
        <v>#N/A</v>
      </c>
      <c r="NQ88" s="165" t="e">
        <f t="shared" si="186"/>
        <v>#N/A</v>
      </c>
      <c r="NR88" s="165" t="e">
        <f t="shared" si="186"/>
        <v>#N/A</v>
      </c>
      <c r="NS88" s="165" t="e">
        <f t="shared" si="186"/>
        <v>#N/A</v>
      </c>
      <c r="NT88" s="165" t="e">
        <f t="shared" si="186"/>
        <v>#N/A</v>
      </c>
      <c r="NU88" s="165" t="e">
        <f t="shared" si="186"/>
        <v>#N/A</v>
      </c>
      <c r="NV88" s="165" t="e">
        <f t="shared" si="186"/>
        <v>#N/A</v>
      </c>
      <c r="NW88" s="165" t="e">
        <f t="shared" si="186"/>
        <v>#N/A</v>
      </c>
      <c r="NX88" s="165" t="e">
        <f t="shared" si="186"/>
        <v>#N/A</v>
      </c>
      <c r="NY88" s="165" t="e">
        <f t="shared" si="186"/>
        <v>#N/A</v>
      </c>
      <c r="NZ88" s="165" t="e">
        <f t="shared" si="186"/>
        <v>#N/A</v>
      </c>
      <c r="OA88" s="165" t="e">
        <f t="shared" si="194"/>
        <v>#N/A</v>
      </c>
      <c r="OB88" s="165" t="e">
        <f t="shared" si="194"/>
        <v>#N/A</v>
      </c>
      <c r="OC88" s="165" t="e">
        <f t="shared" si="195"/>
        <v>#N/A</v>
      </c>
      <c r="OD88" s="165" t="e">
        <f t="shared" si="195"/>
        <v>#N/A</v>
      </c>
      <c r="OE88" s="165" t="e">
        <f t="shared" si="195"/>
        <v>#N/A</v>
      </c>
      <c r="OF88" s="165" t="e">
        <f t="shared" si="195"/>
        <v>#N/A</v>
      </c>
      <c r="OG88" s="165" t="e">
        <f t="shared" si="195"/>
        <v>#N/A</v>
      </c>
      <c r="OH88" s="165" t="e">
        <f t="shared" si="195"/>
        <v>#N/A</v>
      </c>
      <c r="OI88" s="165" t="e">
        <f t="shared" si="195"/>
        <v>#N/A</v>
      </c>
      <c r="OJ88" s="165" t="e">
        <f t="shared" si="195"/>
        <v>#N/A</v>
      </c>
      <c r="OK88" s="165" t="e">
        <f t="shared" si="195"/>
        <v>#N/A</v>
      </c>
      <c r="OL88" s="165" t="e">
        <f t="shared" si="195"/>
        <v>#N/A</v>
      </c>
      <c r="OM88" s="165" t="e">
        <f t="shared" si="195"/>
        <v>#N/A</v>
      </c>
      <c r="ON88" s="165" t="e">
        <f t="shared" si="195"/>
        <v>#N/A</v>
      </c>
      <c r="OO88" s="165" t="e">
        <f t="shared" si="195"/>
        <v>#N/A</v>
      </c>
      <c r="OP88" s="165" t="e">
        <f t="shared" si="195"/>
        <v>#N/A</v>
      </c>
      <c r="OQ88" s="165" t="e">
        <f t="shared" si="195"/>
        <v>#N/A</v>
      </c>
      <c r="OR88" s="165" t="e">
        <f t="shared" si="187"/>
        <v>#N/A</v>
      </c>
      <c r="OS88" s="165" t="e">
        <f t="shared" si="187"/>
        <v>#N/A</v>
      </c>
      <c r="OT88" s="165" t="e">
        <f t="shared" si="187"/>
        <v>#N/A</v>
      </c>
      <c r="OU88" s="165" t="e">
        <f t="shared" si="187"/>
        <v>#N/A</v>
      </c>
      <c r="OV88" s="165" t="e">
        <f t="shared" si="187"/>
        <v>#N/A</v>
      </c>
      <c r="OW88" s="165" t="e">
        <f t="shared" si="187"/>
        <v>#N/A</v>
      </c>
      <c r="OX88" s="165" t="e">
        <f t="shared" si="187"/>
        <v>#N/A</v>
      </c>
      <c r="OY88" s="165" t="e">
        <f t="shared" si="187"/>
        <v>#N/A</v>
      </c>
      <c r="OZ88" s="165" t="e">
        <f t="shared" si="187"/>
        <v>#N/A</v>
      </c>
      <c r="PA88" s="165" t="e">
        <f t="shared" si="187"/>
        <v>#N/A</v>
      </c>
      <c r="PB88" s="165" t="e">
        <f t="shared" si="187"/>
        <v>#N/A</v>
      </c>
      <c r="PC88" s="165" t="e">
        <f t="shared" si="187"/>
        <v>#N/A</v>
      </c>
      <c r="PD88" s="165" t="e">
        <f t="shared" si="187"/>
        <v>#N/A</v>
      </c>
      <c r="PE88" s="165" t="e">
        <f t="shared" si="187"/>
        <v>#N/A</v>
      </c>
      <c r="PF88" s="165" t="e">
        <f t="shared" si="187"/>
        <v>#N/A</v>
      </c>
      <c r="PG88" s="165" t="e">
        <f t="shared" si="187"/>
        <v>#N/A</v>
      </c>
      <c r="PH88" s="165" t="e">
        <f t="shared" si="196"/>
        <v>#N/A</v>
      </c>
      <c r="PI88" s="165" t="e">
        <f t="shared" si="196"/>
        <v>#N/A</v>
      </c>
      <c r="PJ88" s="165" t="e">
        <f t="shared" si="196"/>
        <v>#N/A</v>
      </c>
      <c r="PK88" s="165" t="e">
        <f t="shared" si="196"/>
        <v>#N/A</v>
      </c>
      <c r="PL88" s="165" t="e">
        <f t="shared" si="196"/>
        <v>#N/A</v>
      </c>
      <c r="PM88" s="165" t="e">
        <f t="shared" si="196"/>
        <v>#N/A</v>
      </c>
      <c r="PN88" s="165" t="e">
        <f t="shared" si="196"/>
        <v>#N/A</v>
      </c>
      <c r="PO88" s="165" t="e">
        <f t="shared" si="196"/>
        <v>#N/A</v>
      </c>
    </row>
    <row r="89" spans="1:431" hidden="1" x14ac:dyDescent="0.45">
      <c r="A89" s="362"/>
      <c r="B89" s="368" t="str">
        <f>IF($R89="","",ROUND(_xlfn.NORM.INV(ABS(VLOOKUP($T$1,VLookups!$A$43:$B$44,2,FALSE)-B$2),$N89,$R89),0))</f>
        <v/>
      </c>
      <c r="C89" s="374" t="str">
        <f t="shared" si="165"/>
        <v/>
      </c>
      <c r="D89" s="375" t="str">
        <f t="shared" si="166"/>
        <v/>
      </c>
      <c r="E89" s="105"/>
      <c r="F89" s="113"/>
      <c r="G89" s="118" t="str">
        <f t="shared" si="159"/>
        <v/>
      </c>
      <c r="H89" s="91"/>
      <c r="I89" s="118" t="str">
        <f t="shared" si="160"/>
        <v/>
      </c>
      <c r="J89" s="113"/>
      <c r="K89" s="106"/>
      <c r="L89" s="120" t="str">
        <f t="shared" si="147"/>
        <v/>
      </c>
      <c r="M89" s="120" t="str">
        <f t="shared" si="148"/>
        <v/>
      </c>
      <c r="N89" s="71" t="str">
        <f t="shared" si="161"/>
        <v/>
      </c>
      <c r="O89" s="23"/>
      <c r="P89" s="55"/>
      <c r="Q89" s="298"/>
      <c r="R89" s="72" t="str">
        <f>IF(AND(G89&gt;0,H89&gt;0,I89&gt;0),IF(ISBLANK(Q89),IF(ISBLANK(O89),"",(I89-G89)*VLOOKUP(O89,VLookups!$A$4:$B$13,2,FALSE)),Q89),"")</f>
        <v/>
      </c>
      <c r="S89" s="73" t="str">
        <f t="shared" si="149"/>
        <v/>
      </c>
      <c r="T89" s="91"/>
      <c r="U89" s="265" t="str">
        <f>IF(AND(T89&gt;0,H89&gt;0,NOT(R89="")),ABS(VLOOKUP($T$1,VLookups!$A$43:$B$44,2,FALSE)-_xlfn.NORM.DIST(T89,N89,R89,TRUE)),"")</f>
        <v/>
      </c>
      <c r="V89" s="90" t="str">
        <f>IF(AND($G89&gt;0,$H89&gt;0,$I89&gt;0,NOT(ISBLANK($O89))),_xlfn.NORM.INV(ABS(VLOOKUP($T$1,VLookups!$A$43:$B$44,2,FALSE)-V$3),$N89,$R89),"")</f>
        <v/>
      </c>
      <c r="W89" s="89" t="str">
        <f>IF(AND($G89&gt;0,$H89&gt;0,$I89&gt;0,NOT(ISBLANK($O89))),_xlfn.NORM.INV(ABS(VLOOKUP($T$1,VLookups!$A$43:$B$44,2,FALSE)-W$3),$N89,$R89),"")</f>
        <v/>
      </c>
      <c r="X89" s="90" t="str">
        <f>IF(AND($G89&gt;0,$H89&gt;0,$I89&gt;0,NOT(ISBLANK($O89))),_xlfn.NORM.INV(ABS(VLOOKUP($T$1,VLookups!$A$43:$B$44,2,FALSE)-X$3),$N89,$R89),"")</f>
        <v/>
      </c>
      <c r="Y89" s="89" t="str">
        <f>IF(AND($G89&gt;0,$H89&gt;0,$I89&gt;0,NOT(ISBLANK($O89))),_xlfn.NORM.INV(ABS(VLOOKUP($T$1,VLookups!$A$43:$B$44,2,FALSE)-Y$3),$N89,$R89),"")</f>
        <v/>
      </c>
      <c r="Z89" s="90" t="str">
        <f>IF(AND($G89&gt;0,$H89&gt;0,$I89&gt;0,NOT(ISBLANK($O89))),_xlfn.NORM.INV(ABS(VLOOKUP($T$1,VLookups!$A$43:$B$44,2,FALSE)-Z$3),$N89,$R89),"")</f>
        <v/>
      </c>
      <c r="AA89" s="89" t="str">
        <f>IF(AND($G89&gt;0,$H89&gt;0,$I89&gt;0,NOT(ISBLANK($O89))),_xlfn.NORM.INV(ABS(VLOOKUP($T$1,VLookups!$A$43:$B$44,2,FALSE)-AA$3),$N89,$R89),"")</f>
        <v/>
      </c>
      <c r="AB89" s="5"/>
      <c r="AC89" s="164" t="str">
        <f t="shared" si="162"/>
        <v/>
      </c>
      <c r="AD89" s="47" t="str">
        <f t="shared" ref="AD89:AS103" si="206">IF(ISNONTEXT($AC89),AE89-$AC89,"")</f>
        <v/>
      </c>
      <c r="AE89" s="47" t="str">
        <f t="shared" si="206"/>
        <v/>
      </c>
      <c r="AF89" s="47" t="str">
        <f t="shared" si="206"/>
        <v/>
      </c>
      <c r="AG89" s="47" t="str">
        <f t="shared" si="206"/>
        <v/>
      </c>
      <c r="AH89" s="47" t="str">
        <f t="shared" si="206"/>
        <v/>
      </c>
      <c r="AI89" s="47" t="str">
        <f t="shared" si="206"/>
        <v/>
      </c>
      <c r="AJ89" s="47" t="str">
        <f t="shared" si="206"/>
        <v/>
      </c>
      <c r="AK89" s="47" t="str">
        <f t="shared" si="206"/>
        <v/>
      </c>
      <c r="AL89" s="47" t="str">
        <f t="shared" si="206"/>
        <v/>
      </c>
      <c r="AM89" s="47" t="str">
        <f t="shared" si="206"/>
        <v/>
      </c>
      <c r="AN89" s="47" t="str">
        <f t="shared" si="206"/>
        <v/>
      </c>
      <c r="AO89" s="47" t="str">
        <f t="shared" si="206"/>
        <v/>
      </c>
      <c r="AP89" s="47" t="str">
        <f t="shared" si="206"/>
        <v/>
      </c>
      <c r="AQ89" s="47" t="str">
        <f t="shared" si="206"/>
        <v/>
      </c>
      <c r="AR89" s="47" t="str">
        <f t="shared" si="206"/>
        <v/>
      </c>
      <c r="AS89" s="47" t="str">
        <f t="shared" si="206"/>
        <v/>
      </c>
      <c r="AT89" s="47" t="str">
        <f t="shared" si="201"/>
        <v/>
      </c>
      <c r="AU89" s="47" t="str">
        <f t="shared" si="201"/>
        <v/>
      </c>
      <c r="AV89" s="47" t="str">
        <f t="shared" si="201"/>
        <v/>
      </c>
      <c r="AW89" s="47" t="str">
        <f t="shared" si="201"/>
        <v/>
      </c>
      <c r="AX89" s="47" t="str">
        <f t="shared" si="201"/>
        <v/>
      </c>
      <c r="AY89" s="47" t="str">
        <f t="shared" si="201"/>
        <v/>
      </c>
      <c r="AZ89" s="47" t="str">
        <f t="shared" si="201"/>
        <v/>
      </c>
      <c r="BA89" s="47" t="str">
        <f t="shared" si="201"/>
        <v/>
      </c>
      <c r="BB89" s="47" t="str">
        <f t="shared" si="201"/>
        <v/>
      </c>
      <c r="BC89" s="47" t="str">
        <f t="shared" si="201"/>
        <v/>
      </c>
      <c r="BD89" s="47" t="str">
        <f t="shared" si="201"/>
        <v/>
      </c>
      <c r="BE89" s="47" t="str">
        <f t="shared" si="201"/>
        <v/>
      </c>
      <c r="BF89" s="47" t="str">
        <f t="shared" si="201"/>
        <v/>
      </c>
      <c r="BG89" s="47" t="str">
        <f t="shared" si="201"/>
        <v/>
      </c>
      <c r="BH89" s="47" t="str">
        <f t="shared" si="201"/>
        <v/>
      </c>
      <c r="BI89" s="47" t="str">
        <f t="shared" si="202"/>
        <v/>
      </c>
      <c r="BJ89" s="47" t="str">
        <f t="shared" si="202"/>
        <v/>
      </c>
      <c r="BK89" s="47" t="str">
        <f t="shared" si="202"/>
        <v/>
      </c>
      <c r="BL89" s="47" t="str">
        <f t="shared" si="202"/>
        <v/>
      </c>
      <c r="BM89" s="47" t="str">
        <f t="shared" si="202"/>
        <v/>
      </c>
      <c r="BN89" s="47" t="str">
        <f t="shared" si="202"/>
        <v/>
      </c>
      <c r="BO89" s="47" t="str">
        <f t="shared" si="202"/>
        <v/>
      </c>
      <c r="BP89" s="47" t="str">
        <f t="shared" si="202"/>
        <v/>
      </c>
      <c r="BQ89" s="47" t="str">
        <f t="shared" si="202"/>
        <v/>
      </c>
      <c r="BR89" s="47" t="str">
        <f t="shared" si="202"/>
        <v/>
      </c>
      <c r="BS89" s="47" t="str">
        <f t="shared" si="202"/>
        <v/>
      </c>
      <c r="BT89" s="47" t="str">
        <f t="shared" si="202"/>
        <v/>
      </c>
      <c r="BU89" s="47" t="str">
        <f t="shared" si="202"/>
        <v/>
      </c>
      <c r="BV89" s="47" t="str">
        <f t="shared" si="202"/>
        <v/>
      </c>
      <c r="BW89" s="47" t="str">
        <f t="shared" si="202"/>
        <v/>
      </c>
      <c r="BX89" s="47" t="str">
        <f t="shared" si="202"/>
        <v/>
      </c>
      <c r="BY89" s="47" t="str">
        <f t="shared" si="197"/>
        <v/>
      </c>
      <c r="BZ89" s="47" t="str">
        <f t="shared" si="197"/>
        <v/>
      </c>
      <c r="CA89" s="47" t="str">
        <f t="shared" si="197"/>
        <v/>
      </c>
      <c r="CB89" s="47" t="str">
        <f t="shared" si="197"/>
        <v/>
      </c>
      <c r="CC89" s="47" t="str">
        <f t="shared" si="197"/>
        <v/>
      </c>
      <c r="CD89" s="47" t="str">
        <f t="shared" si="197"/>
        <v/>
      </c>
      <c r="CE89" s="47" t="str">
        <f t="shared" si="197"/>
        <v/>
      </c>
      <c r="CF89" s="47" t="str">
        <f t="shared" si="197"/>
        <v/>
      </c>
      <c r="CG89" s="47" t="str">
        <f t="shared" si="197"/>
        <v/>
      </c>
      <c r="CH89" s="47" t="str">
        <f t="shared" si="197"/>
        <v/>
      </c>
      <c r="CI89" s="47" t="str">
        <f t="shared" si="197"/>
        <v/>
      </c>
      <c r="CJ89" s="47" t="str">
        <f t="shared" si="197"/>
        <v/>
      </c>
      <c r="CK89" s="47" t="str">
        <f t="shared" si="197"/>
        <v/>
      </c>
      <c r="CL89" s="47" t="str">
        <f t="shared" si="197"/>
        <v/>
      </c>
      <c r="CM89" s="47" t="str">
        <f t="shared" si="197"/>
        <v/>
      </c>
      <c r="CN89" s="47" t="str">
        <f t="shared" si="203"/>
        <v/>
      </c>
      <c r="CO89" s="47" t="str">
        <f t="shared" si="203"/>
        <v/>
      </c>
      <c r="CP89" s="47" t="str">
        <f t="shared" si="203"/>
        <v/>
      </c>
      <c r="CQ89" s="47" t="str">
        <f t="shared" si="203"/>
        <v/>
      </c>
      <c r="CR89" s="47" t="str">
        <f t="shared" si="203"/>
        <v/>
      </c>
      <c r="CS89" s="47" t="str">
        <f t="shared" si="203"/>
        <v/>
      </c>
      <c r="CT89" s="47" t="str">
        <f t="shared" si="203"/>
        <v/>
      </c>
      <c r="CU89" s="47" t="str">
        <f t="shared" si="203"/>
        <v/>
      </c>
      <c r="CV89" s="47" t="str">
        <f t="shared" si="203"/>
        <v/>
      </c>
      <c r="CW89" s="47" t="str">
        <f t="shared" si="203"/>
        <v/>
      </c>
      <c r="CX89" s="47" t="str">
        <f t="shared" si="203"/>
        <v/>
      </c>
      <c r="CY89" s="47" t="str">
        <f t="shared" si="203"/>
        <v/>
      </c>
      <c r="CZ89" s="47" t="str">
        <f t="shared" si="203"/>
        <v/>
      </c>
      <c r="DA89" s="47" t="str">
        <f t="shared" si="203"/>
        <v/>
      </c>
      <c r="DB89" s="47" t="str">
        <f t="shared" si="203"/>
        <v/>
      </c>
      <c r="DC89" s="47" t="str">
        <f t="shared" si="203"/>
        <v/>
      </c>
      <c r="DD89" s="47" t="str">
        <f t="shared" si="198"/>
        <v/>
      </c>
      <c r="DE89" s="47" t="str">
        <f t="shared" si="198"/>
        <v/>
      </c>
      <c r="DF89" s="47" t="str">
        <f t="shared" si="198"/>
        <v/>
      </c>
      <c r="DG89" s="47" t="str">
        <f t="shared" si="198"/>
        <v/>
      </c>
      <c r="DH89" s="47" t="str">
        <f t="shared" si="198"/>
        <v/>
      </c>
      <c r="DI89" s="47" t="str">
        <f t="shared" si="198"/>
        <v/>
      </c>
      <c r="DJ89" s="47" t="str">
        <f t="shared" si="198"/>
        <v/>
      </c>
      <c r="DK89" s="47" t="str">
        <f t="shared" si="198"/>
        <v/>
      </c>
      <c r="DL89" s="47" t="str">
        <f t="shared" si="198"/>
        <v/>
      </c>
      <c r="DM89" s="47" t="str">
        <f t="shared" si="198"/>
        <v/>
      </c>
      <c r="DN89" s="47" t="str">
        <f t="shared" si="198"/>
        <v/>
      </c>
      <c r="DO89" s="47" t="str">
        <f t="shared" si="198"/>
        <v/>
      </c>
      <c r="DP89" s="47" t="str">
        <f t="shared" si="198"/>
        <v/>
      </c>
      <c r="DQ89" s="47" t="str">
        <f t="shared" si="198"/>
        <v/>
      </c>
      <c r="DR89" s="47" t="str">
        <f t="shared" si="198"/>
        <v/>
      </c>
      <c r="DS89" s="47" t="str">
        <f t="shared" si="204"/>
        <v/>
      </c>
      <c r="DT89" s="47" t="str">
        <f t="shared" si="204"/>
        <v/>
      </c>
      <c r="DU89" s="47" t="str">
        <f t="shared" si="204"/>
        <v/>
      </c>
      <c r="DV89" s="47" t="str">
        <f t="shared" si="204"/>
        <v/>
      </c>
      <c r="DW89" s="47" t="str">
        <f t="shared" si="204"/>
        <v/>
      </c>
      <c r="DX89" s="47" t="str">
        <f t="shared" si="204"/>
        <v/>
      </c>
      <c r="DY89" s="47" t="str">
        <f t="shared" si="204"/>
        <v/>
      </c>
      <c r="DZ89" s="179" t="str">
        <f t="shared" si="163"/>
        <v/>
      </c>
      <c r="EA89" s="47" t="str">
        <f t="shared" si="199"/>
        <v/>
      </c>
      <c r="EB89" s="47" t="str">
        <f t="shared" si="199"/>
        <v/>
      </c>
      <c r="EC89" s="47" t="str">
        <f t="shared" si="199"/>
        <v/>
      </c>
      <c r="ED89" s="47" t="str">
        <f t="shared" si="199"/>
        <v/>
      </c>
      <c r="EE89" s="47" t="str">
        <f t="shared" si="199"/>
        <v/>
      </c>
      <c r="EF89" s="47" t="str">
        <f t="shared" si="199"/>
        <v/>
      </c>
      <c r="EG89" s="47" t="str">
        <f t="shared" si="199"/>
        <v/>
      </c>
      <c r="EH89" s="47" t="str">
        <f t="shared" si="199"/>
        <v/>
      </c>
      <c r="EI89" s="47" t="str">
        <f t="shared" si="199"/>
        <v/>
      </c>
      <c r="EJ89" s="47" t="str">
        <f t="shared" si="199"/>
        <v/>
      </c>
      <c r="EK89" s="47" t="str">
        <f t="shared" si="199"/>
        <v/>
      </c>
      <c r="EL89" s="47" t="str">
        <f t="shared" si="199"/>
        <v/>
      </c>
      <c r="EM89" s="47" t="str">
        <f t="shared" si="199"/>
        <v/>
      </c>
      <c r="EN89" s="47" t="str">
        <f t="shared" si="199"/>
        <v/>
      </c>
      <c r="EO89" s="47" t="str">
        <f t="shared" si="199"/>
        <v/>
      </c>
      <c r="EP89" s="47" t="str">
        <f t="shared" si="164"/>
        <v/>
      </c>
      <c r="EQ89" s="47" t="str">
        <f t="shared" si="164"/>
        <v/>
      </c>
      <c r="ER89" s="47" t="str">
        <f t="shared" si="164"/>
        <v/>
      </c>
      <c r="ES89" s="47" t="str">
        <f t="shared" si="164"/>
        <v/>
      </c>
      <c r="ET89" s="47" t="str">
        <f t="shared" si="175"/>
        <v/>
      </c>
      <c r="EU89" s="47" t="str">
        <f t="shared" si="175"/>
        <v/>
      </c>
      <c r="EV89" s="47" t="str">
        <f t="shared" si="175"/>
        <v/>
      </c>
      <c r="EW89" s="47" t="str">
        <f t="shared" si="175"/>
        <v/>
      </c>
      <c r="EX89" s="47" t="str">
        <f t="shared" si="175"/>
        <v/>
      </c>
      <c r="EY89" s="47" t="str">
        <f t="shared" si="175"/>
        <v/>
      </c>
      <c r="EZ89" s="47" t="str">
        <f t="shared" si="175"/>
        <v/>
      </c>
      <c r="FA89" s="47" t="str">
        <f t="shared" si="175"/>
        <v/>
      </c>
      <c r="FB89" s="47" t="str">
        <f t="shared" si="175"/>
        <v/>
      </c>
      <c r="FC89" s="47" t="str">
        <f t="shared" si="175"/>
        <v/>
      </c>
      <c r="FD89" s="47" t="str">
        <f t="shared" si="175"/>
        <v/>
      </c>
      <c r="FE89" s="47" t="str">
        <f t="shared" si="175"/>
        <v/>
      </c>
      <c r="FF89" s="47" t="str">
        <f t="shared" si="175"/>
        <v/>
      </c>
      <c r="FG89" s="47" t="str">
        <f t="shared" si="175"/>
        <v/>
      </c>
      <c r="FH89" s="47" t="str">
        <f t="shared" si="175"/>
        <v/>
      </c>
      <c r="FI89" s="47" t="str">
        <f t="shared" si="175"/>
        <v/>
      </c>
      <c r="FJ89" s="47" t="str">
        <f t="shared" si="205"/>
        <v/>
      </c>
      <c r="FK89" s="47" t="str">
        <f t="shared" si="205"/>
        <v/>
      </c>
      <c r="FL89" s="47" t="str">
        <f t="shared" si="205"/>
        <v/>
      </c>
      <c r="FM89" s="47" t="str">
        <f t="shared" si="205"/>
        <v/>
      </c>
      <c r="FN89" s="47" t="str">
        <f t="shared" si="205"/>
        <v/>
      </c>
      <c r="FO89" s="47" t="str">
        <f t="shared" si="205"/>
        <v/>
      </c>
      <c r="FP89" s="47" t="str">
        <f t="shared" si="200"/>
        <v/>
      </c>
      <c r="FQ89" s="47" t="str">
        <f t="shared" si="200"/>
        <v/>
      </c>
      <c r="FR89" s="47" t="str">
        <f t="shared" si="200"/>
        <v/>
      </c>
      <c r="FS89" s="47" t="str">
        <f t="shared" si="200"/>
        <v/>
      </c>
      <c r="FT89" s="47" t="str">
        <f t="shared" si="200"/>
        <v/>
      </c>
      <c r="FU89" s="47" t="str">
        <f t="shared" si="176"/>
        <v/>
      </c>
      <c r="FV89" s="47" t="str">
        <f t="shared" si="150"/>
        <v/>
      </c>
      <c r="FW89" s="47" t="str">
        <f t="shared" si="150"/>
        <v/>
      </c>
      <c r="FX89" s="47" t="str">
        <f t="shared" si="150"/>
        <v/>
      </c>
      <c r="FY89" s="47" t="str">
        <f t="shared" si="150"/>
        <v/>
      </c>
      <c r="FZ89" s="47" t="str">
        <f t="shared" si="150"/>
        <v/>
      </c>
      <c r="GA89" s="47" t="str">
        <f t="shared" si="150"/>
        <v/>
      </c>
      <c r="GB89" s="47" t="str">
        <f t="shared" si="150"/>
        <v/>
      </c>
      <c r="GC89" s="47" t="str">
        <f t="shared" si="150"/>
        <v/>
      </c>
      <c r="GD89" s="47" t="str">
        <f t="shared" si="150"/>
        <v/>
      </c>
      <c r="GE89" s="47" t="str">
        <f t="shared" si="150"/>
        <v/>
      </c>
      <c r="GF89" s="47" t="str">
        <f t="shared" si="150"/>
        <v/>
      </c>
      <c r="GG89" s="47" t="str">
        <f t="shared" si="150"/>
        <v/>
      </c>
      <c r="GH89" s="47" t="str">
        <f t="shared" si="150"/>
        <v/>
      </c>
      <c r="GI89" s="47" t="str">
        <f t="shared" si="150"/>
        <v/>
      </c>
      <c r="GJ89" s="47" t="str">
        <f t="shared" si="150"/>
        <v/>
      </c>
      <c r="GK89" s="47" t="str">
        <f t="shared" si="150"/>
        <v/>
      </c>
      <c r="GL89" s="47" t="str">
        <f t="shared" si="188"/>
        <v/>
      </c>
      <c r="GM89" s="47" t="str">
        <f t="shared" si="188"/>
        <v/>
      </c>
      <c r="GN89" s="47" t="str">
        <f t="shared" si="180"/>
        <v/>
      </c>
      <c r="GO89" s="47" t="str">
        <f t="shared" si="180"/>
        <v/>
      </c>
      <c r="GP89" s="47" t="str">
        <f t="shared" si="180"/>
        <v/>
      </c>
      <c r="GQ89" s="47" t="str">
        <f t="shared" si="180"/>
        <v/>
      </c>
      <c r="GR89" s="47" t="str">
        <f t="shared" si="180"/>
        <v/>
      </c>
      <c r="GS89" s="47" t="str">
        <f t="shared" si="180"/>
        <v/>
      </c>
      <c r="GT89" s="47" t="str">
        <f t="shared" si="180"/>
        <v/>
      </c>
      <c r="GU89" s="47" t="str">
        <f t="shared" si="180"/>
        <v/>
      </c>
      <c r="GV89" s="47" t="str">
        <f t="shared" si="180"/>
        <v/>
      </c>
      <c r="GW89" s="47" t="str">
        <f t="shared" si="180"/>
        <v/>
      </c>
      <c r="GX89" s="47" t="str">
        <f t="shared" si="180"/>
        <v/>
      </c>
      <c r="GY89" s="47" t="str">
        <f t="shared" si="180"/>
        <v/>
      </c>
      <c r="GZ89" s="47" t="str">
        <f t="shared" si="180"/>
        <v/>
      </c>
      <c r="HA89" s="47" t="str">
        <f t="shared" si="180"/>
        <v/>
      </c>
      <c r="HB89" s="47" t="str">
        <f t="shared" si="180"/>
        <v/>
      </c>
      <c r="HC89" s="47" t="str">
        <f t="shared" si="180"/>
        <v/>
      </c>
      <c r="HD89" s="47" t="str">
        <f t="shared" si="181"/>
        <v/>
      </c>
      <c r="HE89" s="47" t="str">
        <f t="shared" si="181"/>
        <v/>
      </c>
      <c r="HF89" s="47" t="str">
        <f t="shared" si="181"/>
        <v/>
      </c>
      <c r="HG89" s="47" t="str">
        <f t="shared" si="181"/>
        <v/>
      </c>
      <c r="HH89" s="47" t="str">
        <f t="shared" si="181"/>
        <v/>
      </c>
      <c r="HI89" s="47" t="str">
        <f t="shared" si="139"/>
        <v/>
      </c>
      <c r="HJ89" s="47" t="str">
        <f t="shared" si="139"/>
        <v/>
      </c>
      <c r="HK89" s="47" t="str">
        <f t="shared" si="139"/>
        <v/>
      </c>
      <c r="HL89" s="47" t="str">
        <f t="shared" si="139"/>
        <v/>
      </c>
      <c r="HM89" s="47" t="str">
        <f t="shared" si="109"/>
        <v/>
      </c>
      <c r="HN89" s="47" t="str">
        <f t="shared" si="109"/>
        <v/>
      </c>
      <c r="HO89" s="47" t="str">
        <f t="shared" si="109"/>
        <v/>
      </c>
      <c r="HP89" s="47" t="str">
        <f t="shared" si="77"/>
        <v/>
      </c>
      <c r="HQ89" s="47" t="str">
        <f t="shared" si="77"/>
        <v/>
      </c>
      <c r="HR89" s="47" t="str">
        <f t="shared" si="77"/>
        <v/>
      </c>
      <c r="HS89" s="47" t="str">
        <f t="shared" si="77"/>
        <v/>
      </c>
      <c r="HT89" s="47" t="str">
        <f t="shared" si="77"/>
        <v/>
      </c>
      <c r="HU89" s="47" t="str">
        <f t="shared" si="77"/>
        <v/>
      </c>
      <c r="HV89" s="47" t="str">
        <f t="shared" si="140"/>
        <v/>
      </c>
      <c r="HW89" s="165" t="e">
        <f t="shared" si="179"/>
        <v>#N/A</v>
      </c>
      <c r="HX89" s="165" t="e">
        <f t="shared" si="179"/>
        <v>#N/A</v>
      </c>
      <c r="HY89" s="165" t="e">
        <f t="shared" si="179"/>
        <v>#N/A</v>
      </c>
      <c r="HZ89" s="165" t="e">
        <f t="shared" si="179"/>
        <v>#N/A</v>
      </c>
      <c r="IA89" s="165" t="e">
        <f t="shared" si="178"/>
        <v>#N/A</v>
      </c>
      <c r="IB89" s="165" t="e">
        <f t="shared" si="178"/>
        <v>#N/A</v>
      </c>
      <c r="IC89" s="165" t="e">
        <f t="shared" si="178"/>
        <v>#N/A</v>
      </c>
      <c r="ID89" s="165" t="e">
        <f t="shared" si="178"/>
        <v>#N/A</v>
      </c>
      <c r="IE89" s="165" t="e">
        <f t="shared" si="178"/>
        <v>#N/A</v>
      </c>
      <c r="IF89" s="165" t="e">
        <f t="shared" si="178"/>
        <v>#N/A</v>
      </c>
      <c r="IG89" s="165" t="e">
        <f t="shared" si="178"/>
        <v>#N/A</v>
      </c>
      <c r="IH89" s="165" t="e">
        <f t="shared" si="178"/>
        <v>#N/A</v>
      </c>
      <c r="II89" s="165" t="e">
        <f t="shared" si="178"/>
        <v>#N/A</v>
      </c>
      <c r="IJ89" s="165" t="e">
        <f t="shared" si="178"/>
        <v>#N/A</v>
      </c>
      <c r="IK89" s="165" t="e">
        <f t="shared" si="178"/>
        <v>#N/A</v>
      </c>
      <c r="IL89" s="165" t="e">
        <f t="shared" si="178"/>
        <v>#N/A</v>
      </c>
      <c r="IM89" s="165" t="e">
        <f t="shared" si="178"/>
        <v>#N/A</v>
      </c>
      <c r="IN89" s="165" t="e">
        <f t="shared" si="178"/>
        <v>#N/A</v>
      </c>
      <c r="IO89" s="165" t="e">
        <f t="shared" si="178"/>
        <v>#N/A</v>
      </c>
      <c r="IP89" s="165" t="e">
        <f t="shared" si="182"/>
        <v>#N/A</v>
      </c>
      <c r="IQ89" s="165" t="e">
        <f t="shared" si="182"/>
        <v>#N/A</v>
      </c>
      <c r="IR89" s="165" t="e">
        <f t="shared" si="182"/>
        <v>#N/A</v>
      </c>
      <c r="IS89" s="165" t="e">
        <f t="shared" si="182"/>
        <v>#N/A</v>
      </c>
      <c r="IT89" s="165" t="e">
        <f t="shared" si="182"/>
        <v>#N/A</v>
      </c>
      <c r="IU89" s="165" t="e">
        <f t="shared" si="182"/>
        <v>#N/A</v>
      </c>
      <c r="IV89" s="165" t="e">
        <f t="shared" si="182"/>
        <v>#N/A</v>
      </c>
      <c r="IW89" s="165" t="e">
        <f t="shared" si="182"/>
        <v>#N/A</v>
      </c>
      <c r="IX89" s="165" t="e">
        <f t="shared" si="182"/>
        <v>#N/A</v>
      </c>
      <c r="IY89" s="165" t="e">
        <f t="shared" si="182"/>
        <v>#N/A</v>
      </c>
      <c r="IZ89" s="165" t="e">
        <f t="shared" si="182"/>
        <v>#N/A</v>
      </c>
      <c r="JA89" s="165" t="e">
        <f t="shared" si="182"/>
        <v>#N/A</v>
      </c>
      <c r="JB89" s="165" t="e">
        <f t="shared" si="182"/>
        <v>#N/A</v>
      </c>
      <c r="JC89" s="165" t="e">
        <f t="shared" si="182"/>
        <v>#N/A</v>
      </c>
      <c r="JD89" s="165" t="e">
        <f t="shared" si="182"/>
        <v>#N/A</v>
      </c>
      <c r="JE89" s="165" t="e">
        <f t="shared" si="189"/>
        <v>#N/A</v>
      </c>
      <c r="JF89" s="165" t="e">
        <f t="shared" si="189"/>
        <v>#N/A</v>
      </c>
      <c r="JG89" s="165" t="e">
        <f t="shared" si="189"/>
        <v>#N/A</v>
      </c>
      <c r="JH89" s="165" t="e">
        <f t="shared" si="189"/>
        <v>#N/A</v>
      </c>
      <c r="JI89" s="165" t="e">
        <f t="shared" si="189"/>
        <v>#N/A</v>
      </c>
      <c r="JJ89" s="165" t="e">
        <f t="shared" si="189"/>
        <v>#N/A</v>
      </c>
      <c r="JK89" s="165" t="e">
        <f t="shared" si="189"/>
        <v>#N/A</v>
      </c>
      <c r="JL89" s="165" t="e">
        <f t="shared" si="189"/>
        <v>#N/A</v>
      </c>
      <c r="JM89" s="165" t="e">
        <f t="shared" si="189"/>
        <v>#N/A</v>
      </c>
      <c r="JN89" s="165" t="e">
        <f t="shared" si="189"/>
        <v>#N/A</v>
      </c>
      <c r="JO89" s="165" t="e">
        <f t="shared" si="189"/>
        <v>#N/A</v>
      </c>
      <c r="JP89" s="165" t="e">
        <f t="shared" si="189"/>
        <v>#N/A</v>
      </c>
      <c r="JQ89" s="165" t="e">
        <f t="shared" si="189"/>
        <v>#N/A</v>
      </c>
      <c r="JR89" s="165" t="e">
        <f t="shared" si="189"/>
        <v>#N/A</v>
      </c>
      <c r="JS89" s="165" t="e">
        <f t="shared" si="189"/>
        <v>#N/A</v>
      </c>
      <c r="JT89" s="165" t="e">
        <f t="shared" si="183"/>
        <v>#N/A</v>
      </c>
      <c r="JU89" s="165" t="e">
        <f t="shared" si="183"/>
        <v>#N/A</v>
      </c>
      <c r="JV89" s="165" t="e">
        <f t="shared" si="183"/>
        <v>#N/A</v>
      </c>
      <c r="JW89" s="165" t="e">
        <f t="shared" si="183"/>
        <v>#N/A</v>
      </c>
      <c r="JX89" s="165" t="e">
        <f t="shared" si="183"/>
        <v>#N/A</v>
      </c>
      <c r="JY89" s="165" t="e">
        <f t="shared" si="183"/>
        <v>#N/A</v>
      </c>
      <c r="JZ89" s="165" t="e">
        <f t="shared" si="183"/>
        <v>#N/A</v>
      </c>
      <c r="KA89" s="165" t="e">
        <f t="shared" si="183"/>
        <v>#N/A</v>
      </c>
      <c r="KB89" s="165" t="e">
        <f t="shared" si="183"/>
        <v>#N/A</v>
      </c>
      <c r="KC89" s="165" t="e">
        <f t="shared" si="183"/>
        <v>#N/A</v>
      </c>
      <c r="KD89" s="165" t="e">
        <f t="shared" si="183"/>
        <v>#N/A</v>
      </c>
      <c r="KE89" s="165" t="e">
        <f t="shared" si="183"/>
        <v>#N/A</v>
      </c>
      <c r="KF89" s="165" t="e">
        <f t="shared" si="183"/>
        <v>#N/A</v>
      </c>
      <c r="KG89" s="165" t="e">
        <f t="shared" si="183"/>
        <v>#N/A</v>
      </c>
      <c r="KH89" s="165" t="e">
        <f t="shared" si="183"/>
        <v>#N/A</v>
      </c>
      <c r="KI89" s="165" t="e">
        <f t="shared" si="183"/>
        <v>#N/A</v>
      </c>
      <c r="KJ89" s="165" t="e">
        <f t="shared" si="190"/>
        <v>#N/A</v>
      </c>
      <c r="KK89" s="165" t="e">
        <f t="shared" si="190"/>
        <v>#N/A</v>
      </c>
      <c r="KL89" s="165" t="e">
        <f t="shared" si="190"/>
        <v>#N/A</v>
      </c>
      <c r="KM89" s="165" t="e">
        <f t="shared" si="190"/>
        <v>#N/A</v>
      </c>
      <c r="KN89" s="165" t="e">
        <f t="shared" si="190"/>
        <v>#N/A</v>
      </c>
      <c r="KO89" s="165" t="e">
        <f t="shared" si="190"/>
        <v>#N/A</v>
      </c>
      <c r="KP89" s="165" t="e">
        <f t="shared" si="190"/>
        <v>#N/A</v>
      </c>
      <c r="KQ89" s="165" t="e">
        <f t="shared" si="190"/>
        <v>#N/A</v>
      </c>
      <c r="KR89" s="165" t="e">
        <f t="shared" si="190"/>
        <v>#N/A</v>
      </c>
      <c r="KS89" s="165" t="e">
        <f t="shared" si="190"/>
        <v>#N/A</v>
      </c>
      <c r="KT89" s="165" t="e">
        <f t="shared" si="190"/>
        <v>#N/A</v>
      </c>
      <c r="KU89" s="165" t="e">
        <f t="shared" si="190"/>
        <v>#N/A</v>
      </c>
      <c r="KV89" s="165" t="e">
        <f t="shared" si="190"/>
        <v>#N/A</v>
      </c>
      <c r="KW89" s="165" t="e">
        <f t="shared" si="190"/>
        <v>#N/A</v>
      </c>
      <c r="KX89" s="165" t="e">
        <f t="shared" si="190"/>
        <v>#N/A</v>
      </c>
      <c r="KY89" s="165" t="e">
        <f t="shared" si="190"/>
        <v>#N/A</v>
      </c>
      <c r="KZ89" s="165" t="e">
        <f t="shared" si="184"/>
        <v>#N/A</v>
      </c>
      <c r="LA89" s="165" t="e">
        <f t="shared" si="184"/>
        <v>#N/A</v>
      </c>
      <c r="LB89" s="165" t="e">
        <f t="shared" si="184"/>
        <v>#N/A</v>
      </c>
      <c r="LC89" s="165" t="e">
        <f t="shared" si="184"/>
        <v>#N/A</v>
      </c>
      <c r="LD89" s="165" t="e">
        <f t="shared" si="184"/>
        <v>#N/A</v>
      </c>
      <c r="LE89" s="165" t="e">
        <f t="shared" si="184"/>
        <v>#N/A</v>
      </c>
      <c r="LF89" s="165" t="e">
        <f t="shared" si="184"/>
        <v>#N/A</v>
      </c>
      <c r="LG89" s="165" t="e">
        <f t="shared" si="184"/>
        <v>#N/A</v>
      </c>
      <c r="LH89" s="165" t="e">
        <f t="shared" si="184"/>
        <v>#N/A</v>
      </c>
      <c r="LI89" s="165" t="e">
        <f t="shared" si="184"/>
        <v>#N/A</v>
      </c>
      <c r="LJ89" s="165" t="e">
        <f t="shared" si="184"/>
        <v>#N/A</v>
      </c>
      <c r="LK89" s="165" t="e">
        <f t="shared" si="184"/>
        <v>#N/A</v>
      </c>
      <c r="LL89" s="165" t="e">
        <f t="shared" si="184"/>
        <v>#N/A</v>
      </c>
      <c r="LM89" s="165" t="e">
        <f t="shared" si="184"/>
        <v>#N/A</v>
      </c>
      <c r="LN89" s="165" t="e">
        <f t="shared" si="184"/>
        <v>#N/A</v>
      </c>
      <c r="LO89" s="165" t="e">
        <f t="shared" si="191"/>
        <v>#N/A</v>
      </c>
      <c r="LP89" s="165" t="e">
        <f t="shared" si="191"/>
        <v>#N/A</v>
      </c>
      <c r="LQ89" s="165" t="e">
        <f t="shared" si="192"/>
        <v>#N/A</v>
      </c>
      <c r="LR89" s="165" t="e">
        <f t="shared" si="192"/>
        <v>#N/A</v>
      </c>
      <c r="LS89" s="165" t="e">
        <f t="shared" si="192"/>
        <v>#N/A</v>
      </c>
      <c r="LT89" s="165" t="e">
        <f t="shared" si="192"/>
        <v>#N/A</v>
      </c>
      <c r="LU89" s="165" t="e">
        <f t="shared" si="192"/>
        <v>#N/A</v>
      </c>
      <c r="LV89" s="165" t="e">
        <f t="shared" si="192"/>
        <v>#N/A</v>
      </c>
      <c r="LW89" s="165" t="e">
        <f t="shared" si="192"/>
        <v>#N/A</v>
      </c>
      <c r="LX89" s="165" t="e">
        <f t="shared" si="192"/>
        <v>#N/A</v>
      </c>
      <c r="LY89" s="165" t="e">
        <f t="shared" si="192"/>
        <v>#N/A</v>
      </c>
      <c r="LZ89" s="165" t="e">
        <f t="shared" si="192"/>
        <v>#N/A</v>
      </c>
      <c r="MA89" s="165" t="e">
        <f t="shared" si="192"/>
        <v>#N/A</v>
      </c>
      <c r="MB89" s="165" t="e">
        <f t="shared" si="192"/>
        <v>#N/A</v>
      </c>
      <c r="MC89" s="165" t="e">
        <f t="shared" si="192"/>
        <v>#N/A</v>
      </c>
      <c r="MD89" s="165" t="e">
        <f t="shared" si="192"/>
        <v>#N/A</v>
      </c>
      <c r="ME89" s="165" t="e">
        <f t="shared" si="192"/>
        <v>#N/A</v>
      </c>
      <c r="MF89" s="165" t="e">
        <f t="shared" si="185"/>
        <v>#N/A</v>
      </c>
      <c r="MG89" s="165" t="e">
        <f t="shared" si="185"/>
        <v>#N/A</v>
      </c>
      <c r="MH89" s="165" t="e">
        <f t="shared" si="185"/>
        <v>#N/A</v>
      </c>
      <c r="MI89" s="165" t="e">
        <f t="shared" si="185"/>
        <v>#N/A</v>
      </c>
      <c r="MJ89" s="165" t="e">
        <f t="shared" si="185"/>
        <v>#N/A</v>
      </c>
      <c r="MK89" s="165" t="e">
        <f t="shared" si="185"/>
        <v>#N/A</v>
      </c>
      <c r="ML89" s="165" t="e">
        <f t="shared" si="185"/>
        <v>#N/A</v>
      </c>
      <c r="MM89" s="165" t="e">
        <f t="shared" si="185"/>
        <v>#N/A</v>
      </c>
      <c r="MN89" s="165" t="e">
        <f t="shared" si="185"/>
        <v>#N/A</v>
      </c>
      <c r="MO89" s="165" t="e">
        <f t="shared" si="185"/>
        <v>#N/A</v>
      </c>
      <c r="MP89" s="165" t="e">
        <f t="shared" si="185"/>
        <v>#N/A</v>
      </c>
      <c r="MQ89" s="165" t="e">
        <f t="shared" si="185"/>
        <v>#N/A</v>
      </c>
      <c r="MR89" s="165" t="e">
        <f t="shared" si="185"/>
        <v>#N/A</v>
      </c>
      <c r="MS89" s="165" t="e">
        <f t="shared" si="185"/>
        <v>#N/A</v>
      </c>
      <c r="MT89" s="165" t="e">
        <f t="shared" si="185"/>
        <v>#N/A</v>
      </c>
      <c r="MU89" s="165" t="e">
        <f t="shared" si="185"/>
        <v>#N/A</v>
      </c>
      <c r="MV89" s="165" t="e">
        <f t="shared" si="193"/>
        <v>#N/A</v>
      </c>
      <c r="MW89" s="165" t="e">
        <f t="shared" si="193"/>
        <v>#N/A</v>
      </c>
      <c r="MX89" s="165" t="e">
        <f t="shared" si="193"/>
        <v>#N/A</v>
      </c>
      <c r="MY89" s="165" t="e">
        <f t="shared" si="193"/>
        <v>#N/A</v>
      </c>
      <c r="MZ89" s="165" t="e">
        <f t="shared" si="193"/>
        <v>#N/A</v>
      </c>
      <c r="NA89" s="165" t="e">
        <f t="shared" si="193"/>
        <v>#N/A</v>
      </c>
      <c r="NB89" s="165" t="e">
        <f t="shared" si="193"/>
        <v>#N/A</v>
      </c>
      <c r="NC89" s="165" t="e">
        <f t="shared" si="193"/>
        <v>#N/A</v>
      </c>
      <c r="ND89" s="165" t="e">
        <f t="shared" si="193"/>
        <v>#N/A</v>
      </c>
      <c r="NE89" s="165" t="e">
        <f t="shared" si="193"/>
        <v>#N/A</v>
      </c>
      <c r="NF89" s="165" t="e">
        <f t="shared" si="193"/>
        <v>#N/A</v>
      </c>
      <c r="NG89" s="165" t="e">
        <f t="shared" si="193"/>
        <v>#N/A</v>
      </c>
      <c r="NH89" s="165" t="e">
        <f t="shared" si="193"/>
        <v>#N/A</v>
      </c>
      <c r="NI89" s="165" t="e">
        <f t="shared" si="193"/>
        <v>#N/A</v>
      </c>
      <c r="NJ89" s="165" t="e">
        <f t="shared" si="193"/>
        <v>#N/A</v>
      </c>
      <c r="NK89" s="165" t="e">
        <f t="shared" si="193"/>
        <v>#N/A</v>
      </c>
      <c r="NL89" s="165" t="e">
        <f t="shared" si="186"/>
        <v>#N/A</v>
      </c>
      <c r="NM89" s="165" t="e">
        <f t="shared" si="186"/>
        <v>#N/A</v>
      </c>
      <c r="NN89" s="165" t="e">
        <f t="shared" si="186"/>
        <v>#N/A</v>
      </c>
      <c r="NO89" s="165" t="e">
        <f t="shared" si="186"/>
        <v>#N/A</v>
      </c>
      <c r="NP89" s="165" t="e">
        <f t="shared" si="186"/>
        <v>#N/A</v>
      </c>
      <c r="NQ89" s="165" t="e">
        <f t="shared" si="186"/>
        <v>#N/A</v>
      </c>
      <c r="NR89" s="165" t="e">
        <f t="shared" si="186"/>
        <v>#N/A</v>
      </c>
      <c r="NS89" s="165" t="e">
        <f t="shared" si="186"/>
        <v>#N/A</v>
      </c>
      <c r="NT89" s="165" t="e">
        <f t="shared" si="186"/>
        <v>#N/A</v>
      </c>
      <c r="NU89" s="165" t="e">
        <f t="shared" si="186"/>
        <v>#N/A</v>
      </c>
      <c r="NV89" s="165" t="e">
        <f t="shared" si="186"/>
        <v>#N/A</v>
      </c>
      <c r="NW89" s="165" t="e">
        <f t="shared" si="186"/>
        <v>#N/A</v>
      </c>
      <c r="NX89" s="165" t="e">
        <f t="shared" si="186"/>
        <v>#N/A</v>
      </c>
      <c r="NY89" s="165" t="e">
        <f t="shared" si="186"/>
        <v>#N/A</v>
      </c>
      <c r="NZ89" s="165" t="e">
        <f t="shared" si="186"/>
        <v>#N/A</v>
      </c>
      <c r="OA89" s="165" t="e">
        <f t="shared" si="194"/>
        <v>#N/A</v>
      </c>
      <c r="OB89" s="165" t="e">
        <f t="shared" si="194"/>
        <v>#N/A</v>
      </c>
      <c r="OC89" s="165" t="e">
        <f t="shared" si="195"/>
        <v>#N/A</v>
      </c>
      <c r="OD89" s="165" t="e">
        <f t="shared" si="195"/>
        <v>#N/A</v>
      </c>
      <c r="OE89" s="165" t="e">
        <f t="shared" si="195"/>
        <v>#N/A</v>
      </c>
      <c r="OF89" s="165" t="e">
        <f t="shared" si="195"/>
        <v>#N/A</v>
      </c>
      <c r="OG89" s="165" t="e">
        <f t="shared" si="195"/>
        <v>#N/A</v>
      </c>
      <c r="OH89" s="165" t="e">
        <f t="shared" si="195"/>
        <v>#N/A</v>
      </c>
      <c r="OI89" s="165" t="e">
        <f t="shared" si="195"/>
        <v>#N/A</v>
      </c>
      <c r="OJ89" s="165" t="e">
        <f t="shared" si="195"/>
        <v>#N/A</v>
      </c>
      <c r="OK89" s="165" t="e">
        <f t="shared" si="195"/>
        <v>#N/A</v>
      </c>
      <c r="OL89" s="165" t="e">
        <f t="shared" si="195"/>
        <v>#N/A</v>
      </c>
      <c r="OM89" s="165" t="e">
        <f t="shared" si="195"/>
        <v>#N/A</v>
      </c>
      <c r="ON89" s="165" t="e">
        <f t="shared" si="195"/>
        <v>#N/A</v>
      </c>
      <c r="OO89" s="165" t="e">
        <f t="shared" si="195"/>
        <v>#N/A</v>
      </c>
      <c r="OP89" s="165" t="e">
        <f t="shared" si="195"/>
        <v>#N/A</v>
      </c>
      <c r="OQ89" s="165" t="e">
        <f t="shared" si="195"/>
        <v>#N/A</v>
      </c>
      <c r="OR89" s="165" t="e">
        <f t="shared" si="187"/>
        <v>#N/A</v>
      </c>
      <c r="OS89" s="165" t="e">
        <f t="shared" si="187"/>
        <v>#N/A</v>
      </c>
      <c r="OT89" s="165" t="e">
        <f t="shared" si="187"/>
        <v>#N/A</v>
      </c>
      <c r="OU89" s="165" t="e">
        <f t="shared" si="187"/>
        <v>#N/A</v>
      </c>
      <c r="OV89" s="165" t="e">
        <f t="shared" si="187"/>
        <v>#N/A</v>
      </c>
      <c r="OW89" s="165" t="e">
        <f t="shared" si="187"/>
        <v>#N/A</v>
      </c>
      <c r="OX89" s="165" t="e">
        <f t="shared" si="187"/>
        <v>#N/A</v>
      </c>
      <c r="OY89" s="165" t="e">
        <f t="shared" si="187"/>
        <v>#N/A</v>
      </c>
      <c r="OZ89" s="165" t="e">
        <f t="shared" si="187"/>
        <v>#N/A</v>
      </c>
      <c r="PA89" s="165" t="e">
        <f t="shared" si="187"/>
        <v>#N/A</v>
      </c>
      <c r="PB89" s="165" t="e">
        <f t="shared" si="187"/>
        <v>#N/A</v>
      </c>
      <c r="PC89" s="165" t="e">
        <f t="shared" si="187"/>
        <v>#N/A</v>
      </c>
      <c r="PD89" s="165" t="e">
        <f t="shared" si="187"/>
        <v>#N/A</v>
      </c>
      <c r="PE89" s="165" t="e">
        <f t="shared" si="187"/>
        <v>#N/A</v>
      </c>
      <c r="PF89" s="165" t="e">
        <f t="shared" si="187"/>
        <v>#N/A</v>
      </c>
      <c r="PG89" s="165" t="e">
        <f t="shared" si="187"/>
        <v>#N/A</v>
      </c>
      <c r="PH89" s="165" t="e">
        <f t="shared" si="196"/>
        <v>#N/A</v>
      </c>
      <c r="PI89" s="165" t="e">
        <f t="shared" si="196"/>
        <v>#N/A</v>
      </c>
      <c r="PJ89" s="165" t="e">
        <f t="shared" si="196"/>
        <v>#N/A</v>
      </c>
      <c r="PK89" s="165" t="e">
        <f t="shared" si="196"/>
        <v>#N/A</v>
      </c>
      <c r="PL89" s="165" t="e">
        <f t="shared" si="196"/>
        <v>#N/A</v>
      </c>
      <c r="PM89" s="165" t="e">
        <f t="shared" si="196"/>
        <v>#N/A</v>
      </c>
      <c r="PN89" s="165" t="e">
        <f t="shared" si="196"/>
        <v>#N/A</v>
      </c>
      <c r="PO89" s="165" t="e">
        <f t="shared" si="196"/>
        <v>#N/A</v>
      </c>
    </row>
    <row r="90" spans="1:431" hidden="1" x14ac:dyDescent="0.45">
      <c r="A90" s="362"/>
      <c r="B90" s="368" t="str">
        <f>IF($R90="","",ROUND(_xlfn.NORM.INV(ABS(VLOOKUP($T$1,VLookups!$A$43:$B$44,2,FALSE)-B$2),$N90,$R90),0))</f>
        <v/>
      </c>
      <c r="C90" s="374" t="str">
        <f t="shared" si="165"/>
        <v/>
      </c>
      <c r="D90" s="375" t="str">
        <f t="shared" si="166"/>
        <v/>
      </c>
      <c r="E90" s="105"/>
      <c r="F90" s="113"/>
      <c r="G90" s="118" t="str">
        <f t="shared" si="159"/>
        <v/>
      </c>
      <c r="H90" s="91"/>
      <c r="I90" s="118" t="str">
        <f t="shared" si="160"/>
        <v/>
      </c>
      <c r="J90" s="113"/>
      <c r="K90" s="106"/>
      <c r="L90" s="120" t="str">
        <f t="shared" si="147"/>
        <v/>
      </c>
      <c r="M90" s="120" t="str">
        <f t="shared" si="148"/>
        <v/>
      </c>
      <c r="N90" s="71" t="str">
        <f t="shared" si="161"/>
        <v/>
      </c>
      <c r="O90" s="23"/>
      <c r="P90" s="55"/>
      <c r="Q90" s="298"/>
      <c r="R90" s="72" t="str">
        <f>IF(AND(G90&gt;0,H90&gt;0,I90&gt;0),IF(ISBLANK(Q90),IF(ISBLANK(O90),"",(I90-G90)*VLOOKUP(O90,VLookups!$A$4:$B$13,2,FALSE)),Q90),"")</f>
        <v/>
      </c>
      <c r="S90" s="73" t="str">
        <f t="shared" si="149"/>
        <v/>
      </c>
      <c r="T90" s="91"/>
      <c r="U90" s="265" t="str">
        <f>IF(AND(T90&gt;0,H90&gt;0,NOT(R90="")),ABS(VLOOKUP($T$1,VLookups!$A$43:$B$44,2,FALSE)-_xlfn.NORM.DIST(T90,N90,R90,TRUE)),"")</f>
        <v/>
      </c>
      <c r="V90" s="90" t="str">
        <f>IF(AND($G90&gt;0,$H90&gt;0,$I90&gt;0,NOT(ISBLANK($O90))),_xlfn.NORM.INV(ABS(VLOOKUP($T$1,VLookups!$A$43:$B$44,2,FALSE)-V$3),$N90,$R90),"")</f>
        <v/>
      </c>
      <c r="W90" s="89" t="str">
        <f>IF(AND($G90&gt;0,$H90&gt;0,$I90&gt;0,NOT(ISBLANK($O90))),_xlfn.NORM.INV(ABS(VLOOKUP($T$1,VLookups!$A$43:$B$44,2,FALSE)-W$3),$N90,$R90),"")</f>
        <v/>
      </c>
      <c r="X90" s="90" t="str">
        <f>IF(AND($G90&gt;0,$H90&gt;0,$I90&gt;0,NOT(ISBLANK($O90))),_xlfn.NORM.INV(ABS(VLOOKUP($T$1,VLookups!$A$43:$B$44,2,FALSE)-X$3),$N90,$R90),"")</f>
        <v/>
      </c>
      <c r="Y90" s="89" t="str">
        <f>IF(AND($G90&gt;0,$H90&gt;0,$I90&gt;0,NOT(ISBLANK($O90))),_xlfn.NORM.INV(ABS(VLOOKUP($T$1,VLookups!$A$43:$B$44,2,FALSE)-Y$3),$N90,$R90),"")</f>
        <v/>
      </c>
      <c r="Z90" s="90" t="str">
        <f>IF(AND($G90&gt;0,$H90&gt;0,$I90&gt;0,NOT(ISBLANK($O90))),_xlfn.NORM.INV(ABS(VLOOKUP($T$1,VLookups!$A$43:$B$44,2,FALSE)-Z$3),$N90,$R90),"")</f>
        <v/>
      </c>
      <c r="AA90" s="89" t="str">
        <f>IF(AND($G90&gt;0,$H90&gt;0,$I90&gt;0,NOT(ISBLANK($O90))),_xlfn.NORM.INV(ABS(VLOOKUP($T$1,VLookups!$A$43:$B$44,2,FALSE)-AA$3),$N90,$R90),"")</f>
        <v/>
      </c>
      <c r="AB90" s="5"/>
      <c r="AC90" s="164" t="str">
        <f t="shared" si="162"/>
        <v/>
      </c>
      <c r="AD90" s="47" t="str">
        <f t="shared" si="206"/>
        <v/>
      </c>
      <c r="AE90" s="47" t="str">
        <f t="shared" si="206"/>
        <v/>
      </c>
      <c r="AF90" s="47" t="str">
        <f t="shared" si="206"/>
        <v/>
      </c>
      <c r="AG90" s="47" t="str">
        <f t="shared" si="206"/>
        <v/>
      </c>
      <c r="AH90" s="47" t="str">
        <f t="shared" si="206"/>
        <v/>
      </c>
      <c r="AI90" s="47" t="str">
        <f t="shared" si="206"/>
        <v/>
      </c>
      <c r="AJ90" s="47" t="str">
        <f t="shared" si="206"/>
        <v/>
      </c>
      <c r="AK90" s="47" t="str">
        <f t="shared" si="206"/>
        <v/>
      </c>
      <c r="AL90" s="47" t="str">
        <f t="shared" si="206"/>
        <v/>
      </c>
      <c r="AM90" s="47" t="str">
        <f t="shared" si="206"/>
        <v/>
      </c>
      <c r="AN90" s="47" t="str">
        <f t="shared" si="206"/>
        <v/>
      </c>
      <c r="AO90" s="47" t="str">
        <f t="shared" si="206"/>
        <v/>
      </c>
      <c r="AP90" s="47" t="str">
        <f t="shared" si="206"/>
        <v/>
      </c>
      <c r="AQ90" s="47" t="str">
        <f t="shared" si="206"/>
        <v/>
      </c>
      <c r="AR90" s="47" t="str">
        <f t="shared" si="206"/>
        <v/>
      </c>
      <c r="AS90" s="47" t="str">
        <f t="shared" si="206"/>
        <v/>
      </c>
      <c r="AT90" s="47" t="str">
        <f t="shared" si="201"/>
        <v/>
      </c>
      <c r="AU90" s="47" t="str">
        <f t="shared" si="201"/>
        <v/>
      </c>
      <c r="AV90" s="47" t="str">
        <f t="shared" si="201"/>
        <v/>
      </c>
      <c r="AW90" s="47" t="str">
        <f t="shared" si="201"/>
        <v/>
      </c>
      <c r="AX90" s="47" t="str">
        <f t="shared" si="201"/>
        <v/>
      </c>
      <c r="AY90" s="47" t="str">
        <f t="shared" si="201"/>
        <v/>
      </c>
      <c r="AZ90" s="47" t="str">
        <f t="shared" si="201"/>
        <v/>
      </c>
      <c r="BA90" s="47" t="str">
        <f t="shared" si="201"/>
        <v/>
      </c>
      <c r="BB90" s="47" t="str">
        <f t="shared" si="201"/>
        <v/>
      </c>
      <c r="BC90" s="47" t="str">
        <f t="shared" si="201"/>
        <v/>
      </c>
      <c r="BD90" s="47" t="str">
        <f t="shared" si="201"/>
        <v/>
      </c>
      <c r="BE90" s="47" t="str">
        <f t="shared" si="201"/>
        <v/>
      </c>
      <c r="BF90" s="47" t="str">
        <f t="shared" si="201"/>
        <v/>
      </c>
      <c r="BG90" s="47" t="str">
        <f t="shared" si="201"/>
        <v/>
      </c>
      <c r="BH90" s="47" t="str">
        <f t="shared" si="201"/>
        <v/>
      </c>
      <c r="BI90" s="47" t="str">
        <f t="shared" si="202"/>
        <v/>
      </c>
      <c r="BJ90" s="47" t="str">
        <f t="shared" si="202"/>
        <v/>
      </c>
      <c r="BK90" s="47" t="str">
        <f t="shared" si="202"/>
        <v/>
      </c>
      <c r="BL90" s="47" t="str">
        <f t="shared" si="202"/>
        <v/>
      </c>
      <c r="BM90" s="47" t="str">
        <f t="shared" si="202"/>
        <v/>
      </c>
      <c r="BN90" s="47" t="str">
        <f t="shared" si="202"/>
        <v/>
      </c>
      <c r="BO90" s="47" t="str">
        <f t="shared" si="202"/>
        <v/>
      </c>
      <c r="BP90" s="47" t="str">
        <f t="shared" si="202"/>
        <v/>
      </c>
      <c r="BQ90" s="47" t="str">
        <f t="shared" si="202"/>
        <v/>
      </c>
      <c r="BR90" s="47" t="str">
        <f t="shared" si="202"/>
        <v/>
      </c>
      <c r="BS90" s="47" t="str">
        <f t="shared" si="202"/>
        <v/>
      </c>
      <c r="BT90" s="47" t="str">
        <f t="shared" si="202"/>
        <v/>
      </c>
      <c r="BU90" s="47" t="str">
        <f t="shared" si="202"/>
        <v/>
      </c>
      <c r="BV90" s="47" t="str">
        <f t="shared" si="202"/>
        <v/>
      </c>
      <c r="BW90" s="47" t="str">
        <f t="shared" si="202"/>
        <v/>
      </c>
      <c r="BX90" s="47" t="str">
        <f t="shared" si="202"/>
        <v/>
      </c>
      <c r="BY90" s="47" t="str">
        <f t="shared" si="197"/>
        <v/>
      </c>
      <c r="BZ90" s="47" t="str">
        <f t="shared" si="197"/>
        <v/>
      </c>
      <c r="CA90" s="47" t="str">
        <f t="shared" si="197"/>
        <v/>
      </c>
      <c r="CB90" s="47" t="str">
        <f t="shared" si="197"/>
        <v/>
      </c>
      <c r="CC90" s="47" t="str">
        <f t="shared" si="197"/>
        <v/>
      </c>
      <c r="CD90" s="47" t="str">
        <f t="shared" si="197"/>
        <v/>
      </c>
      <c r="CE90" s="47" t="str">
        <f t="shared" si="197"/>
        <v/>
      </c>
      <c r="CF90" s="47" t="str">
        <f t="shared" si="197"/>
        <v/>
      </c>
      <c r="CG90" s="47" t="str">
        <f t="shared" si="197"/>
        <v/>
      </c>
      <c r="CH90" s="47" t="str">
        <f t="shared" si="197"/>
        <v/>
      </c>
      <c r="CI90" s="47" t="str">
        <f t="shared" si="197"/>
        <v/>
      </c>
      <c r="CJ90" s="47" t="str">
        <f t="shared" si="197"/>
        <v/>
      </c>
      <c r="CK90" s="47" t="str">
        <f t="shared" si="197"/>
        <v/>
      </c>
      <c r="CL90" s="47" t="str">
        <f t="shared" si="197"/>
        <v/>
      </c>
      <c r="CM90" s="47" t="str">
        <f t="shared" si="197"/>
        <v/>
      </c>
      <c r="CN90" s="47" t="str">
        <f t="shared" si="203"/>
        <v/>
      </c>
      <c r="CO90" s="47" t="str">
        <f t="shared" si="203"/>
        <v/>
      </c>
      <c r="CP90" s="47" t="str">
        <f t="shared" si="203"/>
        <v/>
      </c>
      <c r="CQ90" s="47" t="str">
        <f t="shared" si="203"/>
        <v/>
      </c>
      <c r="CR90" s="47" t="str">
        <f t="shared" si="203"/>
        <v/>
      </c>
      <c r="CS90" s="47" t="str">
        <f t="shared" si="203"/>
        <v/>
      </c>
      <c r="CT90" s="47" t="str">
        <f t="shared" si="203"/>
        <v/>
      </c>
      <c r="CU90" s="47" t="str">
        <f t="shared" si="203"/>
        <v/>
      </c>
      <c r="CV90" s="47" t="str">
        <f t="shared" si="203"/>
        <v/>
      </c>
      <c r="CW90" s="47" t="str">
        <f t="shared" si="203"/>
        <v/>
      </c>
      <c r="CX90" s="47" t="str">
        <f t="shared" si="203"/>
        <v/>
      </c>
      <c r="CY90" s="47" t="str">
        <f t="shared" si="203"/>
        <v/>
      </c>
      <c r="CZ90" s="47" t="str">
        <f t="shared" si="203"/>
        <v/>
      </c>
      <c r="DA90" s="47" t="str">
        <f t="shared" si="203"/>
        <v/>
      </c>
      <c r="DB90" s="47" t="str">
        <f t="shared" si="203"/>
        <v/>
      </c>
      <c r="DC90" s="47" t="str">
        <f t="shared" si="203"/>
        <v/>
      </c>
      <c r="DD90" s="47" t="str">
        <f t="shared" si="198"/>
        <v/>
      </c>
      <c r="DE90" s="47" t="str">
        <f t="shared" si="198"/>
        <v/>
      </c>
      <c r="DF90" s="47" t="str">
        <f t="shared" si="198"/>
        <v/>
      </c>
      <c r="DG90" s="47" t="str">
        <f t="shared" si="198"/>
        <v/>
      </c>
      <c r="DH90" s="47" t="str">
        <f t="shared" si="198"/>
        <v/>
      </c>
      <c r="DI90" s="47" t="str">
        <f t="shared" si="198"/>
        <v/>
      </c>
      <c r="DJ90" s="47" t="str">
        <f t="shared" si="198"/>
        <v/>
      </c>
      <c r="DK90" s="47" t="str">
        <f t="shared" si="198"/>
        <v/>
      </c>
      <c r="DL90" s="47" t="str">
        <f t="shared" si="198"/>
        <v/>
      </c>
      <c r="DM90" s="47" t="str">
        <f t="shared" si="198"/>
        <v/>
      </c>
      <c r="DN90" s="47" t="str">
        <f t="shared" si="198"/>
        <v/>
      </c>
      <c r="DO90" s="47" t="str">
        <f t="shared" si="198"/>
        <v/>
      </c>
      <c r="DP90" s="47" t="str">
        <f t="shared" si="198"/>
        <v/>
      </c>
      <c r="DQ90" s="47" t="str">
        <f t="shared" si="198"/>
        <v/>
      </c>
      <c r="DR90" s="47" t="str">
        <f t="shared" si="198"/>
        <v/>
      </c>
      <c r="DS90" s="47" t="str">
        <f t="shared" si="204"/>
        <v/>
      </c>
      <c r="DT90" s="47" t="str">
        <f t="shared" si="204"/>
        <v/>
      </c>
      <c r="DU90" s="47" t="str">
        <f t="shared" si="204"/>
        <v/>
      </c>
      <c r="DV90" s="47" t="str">
        <f t="shared" si="204"/>
        <v/>
      </c>
      <c r="DW90" s="47" t="str">
        <f t="shared" si="204"/>
        <v/>
      </c>
      <c r="DX90" s="47" t="str">
        <f t="shared" si="204"/>
        <v/>
      </c>
      <c r="DY90" s="47" t="str">
        <f t="shared" si="204"/>
        <v/>
      </c>
      <c r="DZ90" s="179" t="str">
        <f t="shared" si="163"/>
        <v/>
      </c>
      <c r="EA90" s="47" t="str">
        <f t="shared" si="199"/>
        <v/>
      </c>
      <c r="EB90" s="47" t="str">
        <f t="shared" si="199"/>
        <v/>
      </c>
      <c r="EC90" s="47" t="str">
        <f t="shared" si="199"/>
        <v/>
      </c>
      <c r="ED90" s="47" t="str">
        <f t="shared" si="199"/>
        <v/>
      </c>
      <c r="EE90" s="47" t="str">
        <f t="shared" si="199"/>
        <v/>
      </c>
      <c r="EF90" s="47" t="str">
        <f t="shared" si="199"/>
        <v/>
      </c>
      <c r="EG90" s="47" t="str">
        <f t="shared" si="199"/>
        <v/>
      </c>
      <c r="EH90" s="47" t="str">
        <f t="shared" si="199"/>
        <v/>
      </c>
      <c r="EI90" s="47" t="str">
        <f t="shared" si="199"/>
        <v/>
      </c>
      <c r="EJ90" s="47" t="str">
        <f t="shared" si="199"/>
        <v/>
      </c>
      <c r="EK90" s="47" t="str">
        <f t="shared" si="199"/>
        <v/>
      </c>
      <c r="EL90" s="47" t="str">
        <f t="shared" si="199"/>
        <v/>
      </c>
      <c r="EM90" s="47" t="str">
        <f t="shared" si="199"/>
        <v/>
      </c>
      <c r="EN90" s="47" t="str">
        <f t="shared" si="199"/>
        <v/>
      </c>
      <c r="EO90" s="47" t="str">
        <f t="shared" si="199"/>
        <v/>
      </c>
      <c r="EP90" s="47" t="str">
        <f t="shared" si="164"/>
        <v/>
      </c>
      <c r="EQ90" s="47" t="str">
        <f t="shared" si="164"/>
        <v/>
      </c>
      <c r="ER90" s="47" t="str">
        <f t="shared" si="164"/>
        <v/>
      </c>
      <c r="ES90" s="47" t="str">
        <f t="shared" si="164"/>
        <v/>
      </c>
      <c r="ET90" s="47" t="str">
        <f t="shared" si="175"/>
        <v/>
      </c>
      <c r="EU90" s="47" t="str">
        <f t="shared" si="175"/>
        <v/>
      </c>
      <c r="EV90" s="47" t="str">
        <f t="shared" si="175"/>
        <v/>
      </c>
      <c r="EW90" s="47" t="str">
        <f t="shared" si="175"/>
        <v/>
      </c>
      <c r="EX90" s="47" t="str">
        <f t="shared" si="175"/>
        <v/>
      </c>
      <c r="EY90" s="47" t="str">
        <f t="shared" si="175"/>
        <v/>
      </c>
      <c r="EZ90" s="47" t="str">
        <f t="shared" si="175"/>
        <v/>
      </c>
      <c r="FA90" s="47" t="str">
        <f t="shared" si="175"/>
        <v/>
      </c>
      <c r="FB90" s="47" t="str">
        <f t="shared" si="175"/>
        <v/>
      </c>
      <c r="FC90" s="47" t="str">
        <f t="shared" si="175"/>
        <v/>
      </c>
      <c r="FD90" s="47" t="str">
        <f t="shared" si="175"/>
        <v/>
      </c>
      <c r="FE90" s="47" t="str">
        <f t="shared" si="175"/>
        <v/>
      </c>
      <c r="FF90" s="47" t="str">
        <f t="shared" si="175"/>
        <v/>
      </c>
      <c r="FG90" s="47" t="str">
        <f t="shared" si="175"/>
        <v/>
      </c>
      <c r="FH90" s="47" t="str">
        <f t="shared" si="175"/>
        <v/>
      </c>
      <c r="FI90" s="47" t="str">
        <f t="shared" si="175"/>
        <v/>
      </c>
      <c r="FJ90" s="47" t="str">
        <f t="shared" si="205"/>
        <v/>
      </c>
      <c r="FK90" s="47" t="str">
        <f t="shared" si="205"/>
        <v/>
      </c>
      <c r="FL90" s="47" t="str">
        <f t="shared" si="205"/>
        <v/>
      </c>
      <c r="FM90" s="47" t="str">
        <f t="shared" si="205"/>
        <v/>
      </c>
      <c r="FN90" s="47" t="str">
        <f t="shared" si="205"/>
        <v/>
      </c>
      <c r="FO90" s="47" t="str">
        <f t="shared" si="205"/>
        <v/>
      </c>
      <c r="FP90" s="47" t="str">
        <f t="shared" si="200"/>
        <v/>
      </c>
      <c r="FQ90" s="47" t="str">
        <f t="shared" si="200"/>
        <v/>
      </c>
      <c r="FR90" s="47" t="str">
        <f t="shared" si="200"/>
        <v/>
      </c>
      <c r="FS90" s="47" t="str">
        <f t="shared" si="200"/>
        <v/>
      </c>
      <c r="FT90" s="47" t="str">
        <f t="shared" si="200"/>
        <v/>
      </c>
      <c r="FU90" s="47" t="str">
        <f t="shared" si="176"/>
        <v/>
      </c>
      <c r="FV90" s="47" t="str">
        <f t="shared" si="150"/>
        <v/>
      </c>
      <c r="FW90" s="47" t="str">
        <f t="shared" si="150"/>
        <v/>
      </c>
      <c r="FX90" s="47" t="str">
        <f t="shared" si="150"/>
        <v/>
      </c>
      <c r="FY90" s="47" t="str">
        <f t="shared" si="150"/>
        <v/>
      </c>
      <c r="FZ90" s="47" t="str">
        <f t="shared" si="150"/>
        <v/>
      </c>
      <c r="GA90" s="47" t="str">
        <f t="shared" si="150"/>
        <v/>
      </c>
      <c r="GB90" s="47" t="str">
        <f t="shared" si="150"/>
        <v/>
      </c>
      <c r="GC90" s="47" t="str">
        <f t="shared" si="150"/>
        <v/>
      </c>
      <c r="GD90" s="47" t="str">
        <f t="shared" si="150"/>
        <v/>
      </c>
      <c r="GE90" s="47" t="str">
        <f t="shared" si="150"/>
        <v/>
      </c>
      <c r="GF90" s="47" t="str">
        <f t="shared" si="150"/>
        <v/>
      </c>
      <c r="GG90" s="47" t="str">
        <f t="shared" si="150"/>
        <v/>
      </c>
      <c r="GH90" s="47" t="str">
        <f t="shared" si="150"/>
        <v/>
      </c>
      <c r="GI90" s="47" t="str">
        <f t="shared" si="150"/>
        <v/>
      </c>
      <c r="GJ90" s="47" t="str">
        <f t="shared" si="150"/>
        <v/>
      </c>
      <c r="GK90" s="47" t="str">
        <f t="shared" si="150"/>
        <v/>
      </c>
      <c r="GL90" s="47" t="str">
        <f t="shared" si="188"/>
        <v/>
      </c>
      <c r="GM90" s="47" t="str">
        <f t="shared" si="188"/>
        <v/>
      </c>
      <c r="GN90" s="47" t="str">
        <f t="shared" si="180"/>
        <v/>
      </c>
      <c r="GO90" s="47" t="str">
        <f t="shared" si="180"/>
        <v/>
      </c>
      <c r="GP90" s="47" t="str">
        <f t="shared" si="180"/>
        <v/>
      </c>
      <c r="GQ90" s="47" t="str">
        <f t="shared" si="180"/>
        <v/>
      </c>
      <c r="GR90" s="47" t="str">
        <f t="shared" si="180"/>
        <v/>
      </c>
      <c r="GS90" s="47" t="str">
        <f t="shared" si="180"/>
        <v/>
      </c>
      <c r="GT90" s="47" t="str">
        <f t="shared" si="180"/>
        <v/>
      </c>
      <c r="GU90" s="47" t="str">
        <f t="shared" si="180"/>
        <v/>
      </c>
      <c r="GV90" s="47" t="str">
        <f t="shared" si="180"/>
        <v/>
      </c>
      <c r="GW90" s="47" t="str">
        <f t="shared" si="180"/>
        <v/>
      </c>
      <c r="GX90" s="47" t="str">
        <f t="shared" si="180"/>
        <v/>
      </c>
      <c r="GY90" s="47" t="str">
        <f t="shared" si="180"/>
        <v/>
      </c>
      <c r="GZ90" s="47" t="str">
        <f t="shared" si="180"/>
        <v/>
      </c>
      <c r="HA90" s="47" t="str">
        <f t="shared" si="180"/>
        <v/>
      </c>
      <c r="HB90" s="47" t="str">
        <f t="shared" si="180"/>
        <v/>
      </c>
      <c r="HC90" s="47" t="str">
        <f t="shared" si="180"/>
        <v/>
      </c>
      <c r="HD90" s="47" t="str">
        <f t="shared" si="181"/>
        <v/>
      </c>
      <c r="HE90" s="47" t="str">
        <f t="shared" si="181"/>
        <v/>
      </c>
      <c r="HF90" s="47" t="str">
        <f t="shared" si="181"/>
        <v/>
      </c>
      <c r="HG90" s="47" t="str">
        <f t="shared" si="181"/>
        <v/>
      </c>
      <c r="HH90" s="47" t="str">
        <f t="shared" si="181"/>
        <v/>
      </c>
      <c r="HI90" s="47" t="str">
        <f t="shared" si="139"/>
        <v/>
      </c>
      <c r="HJ90" s="47" t="str">
        <f t="shared" si="139"/>
        <v/>
      </c>
      <c r="HK90" s="47" t="str">
        <f t="shared" si="139"/>
        <v/>
      </c>
      <c r="HL90" s="47" t="str">
        <f t="shared" si="139"/>
        <v/>
      </c>
      <c r="HM90" s="47" t="str">
        <f t="shared" si="109"/>
        <v/>
      </c>
      <c r="HN90" s="47" t="str">
        <f t="shared" si="109"/>
        <v/>
      </c>
      <c r="HO90" s="47" t="str">
        <f t="shared" si="109"/>
        <v/>
      </c>
      <c r="HP90" s="47" t="str">
        <f t="shared" si="77"/>
        <v/>
      </c>
      <c r="HQ90" s="47" t="str">
        <f t="shared" si="77"/>
        <v/>
      </c>
      <c r="HR90" s="47" t="str">
        <f t="shared" si="77"/>
        <v/>
      </c>
      <c r="HS90" s="47" t="str">
        <f t="shared" si="77"/>
        <v/>
      </c>
      <c r="HT90" s="47" t="str">
        <f t="shared" si="77"/>
        <v/>
      </c>
      <c r="HU90" s="47" t="str">
        <f t="shared" si="77"/>
        <v/>
      </c>
      <c r="HV90" s="47" t="str">
        <f t="shared" si="140"/>
        <v/>
      </c>
      <c r="HW90" s="165" t="e">
        <f t="shared" si="179"/>
        <v>#N/A</v>
      </c>
      <c r="HX90" s="165" t="e">
        <f t="shared" si="179"/>
        <v>#N/A</v>
      </c>
      <c r="HY90" s="165" t="e">
        <f t="shared" si="179"/>
        <v>#N/A</v>
      </c>
      <c r="HZ90" s="165" t="e">
        <f t="shared" si="179"/>
        <v>#N/A</v>
      </c>
      <c r="IA90" s="165" t="e">
        <f t="shared" si="178"/>
        <v>#N/A</v>
      </c>
      <c r="IB90" s="165" t="e">
        <f t="shared" si="178"/>
        <v>#N/A</v>
      </c>
      <c r="IC90" s="165" t="e">
        <f t="shared" si="178"/>
        <v>#N/A</v>
      </c>
      <c r="ID90" s="165" t="e">
        <f t="shared" si="178"/>
        <v>#N/A</v>
      </c>
      <c r="IE90" s="165" t="e">
        <f t="shared" si="178"/>
        <v>#N/A</v>
      </c>
      <c r="IF90" s="165" t="e">
        <f t="shared" si="178"/>
        <v>#N/A</v>
      </c>
      <c r="IG90" s="165" t="e">
        <f t="shared" si="178"/>
        <v>#N/A</v>
      </c>
      <c r="IH90" s="165" t="e">
        <f t="shared" si="178"/>
        <v>#N/A</v>
      </c>
      <c r="II90" s="165" t="e">
        <f t="shared" si="178"/>
        <v>#N/A</v>
      </c>
      <c r="IJ90" s="165" t="e">
        <f t="shared" si="178"/>
        <v>#N/A</v>
      </c>
      <c r="IK90" s="165" t="e">
        <f t="shared" si="178"/>
        <v>#N/A</v>
      </c>
      <c r="IL90" s="165" t="e">
        <f t="shared" si="178"/>
        <v>#N/A</v>
      </c>
      <c r="IM90" s="165" t="e">
        <f t="shared" si="178"/>
        <v>#N/A</v>
      </c>
      <c r="IN90" s="165" t="e">
        <f t="shared" si="178"/>
        <v>#N/A</v>
      </c>
      <c r="IO90" s="165" t="e">
        <f t="shared" si="178"/>
        <v>#N/A</v>
      </c>
      <c r="IP90" s="165" t="e">
        <f t="shared" si="182"/>
        <v>#N/A</v>
      </c>
      <c r="IQ90" s="165" t="e">
        <f t="shared" si="182"/>
        <v>#N/A</v>
      </c>
      <c r="IR90" s="165" t="e">
        <f t="shared" si="182"/>
        <v>#N/A</v>
      </c>
      <c r="IS90" s="165" t="e">
        <f t="shared" si="182"/>
        <v>#N/A</v>
      </c>
      <c r="IT90" s="165" t="e">
        <f t="shared" si="182"/>
        <v>#N/A</v>
      </c>
      <c r="IU90" s="165" t="e">
        <f t="shared" si="182"/>
        <v>#N/A</v>
      </c>
      <c r="IV90" s="165" t="e">
        <f t="shared" si="182"/>
        <v>#N/A</v>
      </c>
      <c r="IW90" s="165" t="e">
        <f t="shared" si="182"/>
        <v>#N/A</v>
      </c>
      <c r="IX90" s="165" t="e">
        <f t="shared" si="182"/>
        <v>#N/A</v>
      </c>
      <c r="IY90" s="165" t="e">
        <f t="shared" si="182"/>
        <v>#N/A</v>
      </c>
      <c r="IZ90" s="165" t="e">
        <f t="shared" si="182"/>
        <v>#N/A</v>
      </c>
      <c r="JA90" s="165" t="e">
        <f t="shared" si="182"/>
        <v>#N/A</v>
      </c>
      <c r="JB90" s="165" t="e">
        <f t="shared" si="182"/>
        <v>#N/A</v>
      </c>
      <c r="JC90" s="165" t="e">
        <f t="shared" si="182"/>
        <v>#N/A</v>
      </c>
      <c r="JD90" s="165" t="e">
        <f t="shared" si="182"/>
        <v>#N/A</v>
      </c>
      <c r="JE90" s="165" t="e">
        <f t="shared" si="189"/>
        <v>#N/A</v>
      </c>
      <c r="JF90" s="165" t="e">
        <f t="shared" si="189"/>
        <v>#N/A</v>
      </c>
      <c r="JG90" s="165" t="e">
        <f t="shared" si="189"/>
        <v>#N/A</v>
      </c>
      <c r="JH90" s="165" t="e">
        <f t="shared" si="189"/>
        <v>#N/A</v>
      </c>
      <c r="JI90" s="165" t="e">
        <f t="shared" si="189"/>
        <v>#N/A</v>
      </c>
      <c r="JJ90" s="165" t="e">
        <f t="shared" si="189"/>
        <v>#N/A</v>
      </c>
      <c r="JK90" s="165" t="e">
        <f t="shared" si="189"/>
        <v>#N/A</v>
      </c>
      <c r="JL90" s="165" t="e">
        <f t="shared" si="189"/>
        <v>#N/A</v>
      </c>
      <c r="JM90" s="165" t="e">
        <f t="shared" si="189"/>
        <v>#N/A</v>
      </c>
      <c r="JN90" s="165" t="e">
        <f t="shared" si="189"/>
        <v>#N/A</v>
      </c>
      <c r="JO90" s="165" t="e">
        <f t="shared" si="189"/>
        <v>#N/A</v>
      </c>
      <c r="JP90" s="165" t="e">
        <f t="shared" si="189"/>
        <v>#N/A</v>
      </c>
      <c r="JQ90" s="165" t="e">
        <f t="shared" si="189"/>
        <v>#N/A</v>
      </c>
      <c r="JR90" s="165" t="e">
        <f t="shared" si="189"/>
        <v>#N/A</v>
      </c>
      <c r="JS90" s="165" t="e">
        <f t="shared" si="189"/>
        <v>#N/A</v>
      </c>
      <c r="JT90" s="165" t="e">
        <f t="shared" si="183"/>
        <v>#N/A</v>
      </c>
      <c r="JU90" s="165" t="e">
        <f t="shared" si="183"/>
        <v>#N/A</v>
      </c>
      <c r="JV90" s="165" t="e">
        <f t="shared" si="183"/>
        <v>#N/A</v>
      </c>
      <c r="JW90" s="165" t="e">
        <f t="shared" si="183"/>
        <v>#N/A</v>
      </c>
      <c r="JX90" s="165" t="e">
        <f t="shared" si="183"/>
        <v>#N/A</v>
      </c>
      <c r="JY90" s="165" t="e">
        <f t="shared" si="183"/>
        <v>#N/A</v>
      </c>
      <c r="JZ90" s="165" t="e">
        <f t="shared" si="183"/>
        <v>#N/A</v>
      </c>
      <c r="KA90" s="165" t="e">
        <f t="shared" si="183"/>
        <v>#N/A</v>
      </c>
      <c r="KB90" s="165" t="e">
        <f t="shared" si="183"/>
        <v>#N/A</v>
      </c>
      <c r="KC90" s="165" t="e">
        <f t="shared" si="183"/>
        <v>#N/A</v>
      </c>
      <c r="KD90" s="165" t="e">
        <f t="shared" si="183"/>
        <v>#N/A</v>
      </c>
      <c r="KE90" s="165" t="e">
        <f t="shared" si="183"/>
        <v>#N/A</v>
      </c>
      <c r="KF90" s="165" t="e">
        <f t="shared" si="183"/>
        <v>#N/A</v>
      </c>
      <c r="KG90" s="165" t="e">
        <f t="shared" si="183"/>
        <v>#N/A</v>
      </c>
      <c r="KH90" s="165" t="e">
        <f t="shared" si="183"/>
        <v>#N/A</v>
      </c>
      <c r="KI90" s="165" t="e">
        <f t="shared" si="183"/>
        <v>#N/A</v>
      </c>
      <c r="KJ90" s="165" t="e">
        <f t="shared" si="190"/>
        <v>#N/A</v>
      </c>
      <c r="KK90" s="165" t="e">
        <f t="shared" si="190"/>
        <v>#N/A</v>
      </c>
      <c r="KL90" s="165" t="e">
        <f t="shared" si="190"/>
        <v>#N/A</v>
      </c>
      <c r="KM90" s="165" t="e">
        <f t="shared" si="190"/>
        <v>#N/A</v>
      </c>
      <c r="KN90" s="165" t="e">
        <f t="shared" si="190"/>
        <v>#N/A</v>
      </c>
      <c r="KO90" s="165" t="e">
        <f t="shared" si="190"/>
        <v>#N/A</v>
      </c>
      <c r="KP90" s="165" t="e">
        <f t="shared" si="190"/>
        <v>#N/A</v>
      </c>
      <c r="KQ90" s="165" t="e">
        <f t="shared" si="190"/>
        <v>#N/A</v>
      </c>
      <c r="KR90" s="165" t="e">
        <f t="shared" si="190"/>
        <v>#N/A</v>
      </c>
      <c r="KS90" s="165" t="e">
        <f t="shared" si="190"/>
        <v>#N/A</v>
      </c>
      <c r="KT90" s="165" t="e">
        <f t="shared" si="190"/>
        <v>#N/A</v>
      </c>
      <c r="KU90" s="165" t="e">
        <f t="shared" si="190"/>
        <v>#N/A</v>
      </c>
      <c r="KV90" s="165" t="e">
        <f t="shared" si="190"/>
        <v>#N/A</v>
      </c>
      <c r="KW90" s="165" t="e">
        <f t="shared" si="190"/>
        <v>#N/A</v>
      </c>
      <c r="KX90" s="165" t="e">
        <f t="shared" si="190"/>
        <v>#N/A</v>
      </c>
      <c r="KY90" s="165" t="e">
        <f t="shared" si="190"/>
        <v>#N/A</v>
      </c>
      <c r="KZ90" s="165" t="e">
        <f t="shared" si="184"/>
        <v>#N/A</v>
      </c>
      <c r="LA90" s="165" t="e">
        <f t="shared" si="184"/>
        <v>#N/A</v>
      </c>
      <c r="LB90" s="165" t="e">
        <f t="shared" si="184"/>
        <v>#N/A</v>
      </c>
      <c r="LC90" s="165" t="e">
        <f t="shared" si="184"/>
        <v>#N/A</v>
      </c>
      <c r="LD90" s="165" t="e">
        <f t="shared" si="184"/>
        <v>#N/A</v>
      </c>
      <c r="LE90" s="165" t="e">
        <f t="shared" si="184"/>
        <v>#N/A</v>
      </c>
      <c r="LF90" s="165" t="e">
        <f t="shared" si="184"/>
        <v>#N/A</v>
      </c>
      <c r="LG90" s="165" t="e">
        <f t="shared" si="184"/>
        <v>#N/A</v>
      </c>
      <c r="LH90" s="165" t="e">
        <f t="shared" si="184"/>
        <v>#N/A</v>
      </c>
      <c r="LI90" s="165" t="e">
        <f t="shared" si="184"/>
        <v>#N/A</v>
      </c>
      <c r="LJ90" s="165" t="e">
        <f t="shared" si="184"/>
        <v>#N/A</v>
      </c>
      <c r="LK90" s="165" t="e">
        <f t="shared" si="184"/>
        <v>#N/A</v>
      </c>
      <c r="LL90" s="165" t="e">
        <f t="shared" si="184"/>
        <v>#N/A</v>
      </c>
      <c r="LM90" s="165" t="e">
        <f t="shared" si="184"/>
        <v>#N/A</v>
      </c>
      <c r="LN90" s="165" t="e">
        <f t="shared" si="184"/>
        <v>#N/A</v>
      </c>
      <c r="LO90" s="165" t="e">
        <f t="shared" si="191"/>
        <v>#N/A</v>
      </c>
      <c r="LP90" s="165" t="e">
        <f t="shared" si="191"/>
        <v>#N/A</v>
      </c>
      <c r="LQ90" s="165" t="e">
        <f t="shared" si="192"/>
        <v>#N/A</v>
      </c>
      <c r="LR90" s="165" t="e">
        <f t="shared" si="192"/>
        <v>#N/A</v>
      </c>
      <c r="LS90" s="165" t="e">
        <f t="shared" si="192"/>
        <v>#N/A</v>
      </c>
      <c r="LT90" s="165" t="e">
        <f t="shared" si="192"/>
        <v>#N/A</v>
      </c>
      <c r="LU90" s="165" t="e">
        <f t="shared" si="192"/>
        <v>#N/A</v>
      </c>
      <c r="LV90" s="165" t="e">
        <f t="shared" si="192"/>
        <v>#N/A</v>
      </c>
      <c r="LW90" s="165" t="e">
        <f t="shared" si="192"/>
        <v>#N/A</v>
      </c>
      <c r="LX90" s="165" t="e">
        <f t="shared" si="192"/>
        <v>#N/A</v>
      </c>
      <c r="LY90" s="165" t="e">
        <f t="shared" si="192"/>
        <v>#N/A</v>
      </c>
      <c r="LZ90" s="165" t="e">
        <f t="shared" si="192"/>
        <v>#N/A</v>
      </c>
      <c r="MA90" s="165" t="e">
        <f t="shared" si="192"/>
        <v>#N/A</v>
      </c>
      <c r="MB90" s="165" t="e">
        <f t="shared" si="192"/>
        <v>#N/A</v>
      </c>
      <c r="MC90" s="165" t="e">
        <f t="shared" si="192"/>
        <v>#N/A</v>
      </c>
      <c r="MD90" s="165" t="e">
        <f t="shared" si="192"/>
        <v>#N/A</v>
      </c>
      <c r="ME90" s="165" t="e">
        <f t="shared" si="192"/>
        <v>#N/A</v>
      </c>
      <c r="MF90" s="165" t="e">
        <f t="shared" si="185"/>
        <v>#N/A</v>
      </c>
      <c r="MG90" s="165" t="e">
        <f t="shared" si="185"/>
        <v>#N/A</v>
      </c>
      <c r="MH90" s="165" t="e">
        <f t="shared" si="185"/>
        <v>#N/A</v>
      </c>
      <c r="MI90" s="165" t="e">
        <f t="shared" si="185"/>
        <v>#N/A</v>
      </c>
      <c r="MJ90" s="165" t="e">
        <f t="shared" si="185"/>
        <v>#N/A</v>
      </c>
      <c r="MK90" s="165" t="e">
        <f t="shared" si="185"/>
        <v>#N/A</v>
      </c>
      <c r="ML90" s="165" t="e">
        <f t="shared" si="185"/>
        <v>#N/A</v>
      </c>
      <c r="MM90" s="165" t="e">
        <f t="shared" si="185"/>
        <v>#N/A</v>
      </c>
      <c r="MN90" s="165" t="e">
        <f t="shared" si="185"/>
        <v>#N/A</v>
      </c>
      <c r="MO90" s="165" t="e">
        <f t="shared" si="185"/>
        <v>#N/A</v>
      </c>
      <c r="MP90" s="165" t="e">
        <f t="shared" si="185"/>
        <v>#N/A</v>
      </c>
      <c r="MQ90" s="165" t="e">
        <f t="shared" si="185"/>
        <v>#N/A</v>
      </c>
      <c r="MR90" s="165" t="e">
        <f t="shared" si="185"/>
        <v>#N/A</v>
      </c>
      <c r="MS90" s="165" t="e">
        <f t="shared" si="185"/>
        <v>#N/A</v>
      </c>
      <c r="MT90" s="165" t="e">
        <f t="shared" si="185"/>
        <v>#N/A</v>
      </c>
      <c r="MU90" s="165" t="e">
        <f t="shared" si="185"/>
        <v>#N/A</v>
      </c>
      <c r="MV90" s="165" t="e">
        <f t="shared" si="193"/>
        <v>#N/A</v>
      </c>
      <c r="MW90" s="165" t="e">
        <f t="shared" si="193"/>
        <v>#N/A</v>
      </c>
      <c r="MX90" s="165" t="e">
        <f t="shared" si="193"/>
        <v>#N/A</v>
      </c>
      <c r="MY90" s="165" t="e">
        <f t="shared" si="193"/>
        <v>#N/A</v>
      </c>
      <c r="MZ90" s="165" t="e">
        <f t="shared" si="193"/>
        <v>#N/A</v>
      </c>
      <c r="NA90" s="165" t="e">
        <f t="shared" si="193"/>
        <v>#N/A</v>
      </c>
      <c r="NB90" s="165" t="e">
        <f t="shared" si="193"/>
        <v>#N/A</v>
      </c>
      <c r="NC90" s="165" t="e">
        <f t="shared" si="193"/>
        <v>#N/A</v>
      </c>
      <c r="ND90" s="165" t="e">
        <f t="shared" si="193"/>
        <v>#N/A</v>
      </c>
      <c r="NE90" s="165" t="e">
        <f t="shared" si="193"/>
        <v>#N/A</v>
      </c>
      <c r="NF90" s="165" t="e">
        <f t="shared" si="193"/>
        <v>#N/A</v>
      </c>
      <c r="NG90" s="165" t="e">
        <f t="shared" si="193"/>
        <v>#N/A</v>
      </c>
      <c r="NH90" s="165" t="e">
        <f t="shared" si="193"/>
        <v>#N/A</v>
      </c>
      <c r="NI90" s="165" t="e">
        <f t="shared" si="193"/>
        <v>#N/A</v>
      </c>
      <c r="NJ90" s="165" t="e">
        <f t="shared" si="193"/>
        <v>#N/A</v>
      </c>
      <c r="NK90" s="165" t="e">
        <f t="shared" si="193"/>
        <v>#N/A</v>
      </c>
      <c r="NL90" s="165" t="e">
        <f t="shared" si="186"/>
        <v>#N/A</v>
      </c>
      <c r="NM90" s="165" t="e">
        <f t="shared" si="186"/>
        <v>#N/A</v>
      </c>
      <c r="NN90" s="165" t="e">
        <f t="shared" si="186"/>
        <v>#N/A</v>
      </c>
      <c r="NO90" s="165" t="e">
        <f t="shared" si="186"/>
        <v>#N/A</v>
      </c>
      <c r="NP90" s="165" t="e">
        <f t="shared" si="186"/>
        <v>#N/A</v>
      </c>
      <c r="NQ90" s="165" t="e">
        <f t="shared" si="186"/>
        <v>#N/A</v>
      </c>
      <c r="NR90" s="165" t="e">
        <f t="shared" si="186"/>
        <v>#N/A</v>
      </c>
      <c r="NS90" s="165" t="e">
        <f t="shared" si="186"/>
        <v>#N/A</v>
      </c>
      <c r="NT90" s="165" t="e">
        <f t="shared" si="186"/>
        <v>#N/A</v>
      </c>
      <c r="NU90" s="165" t="e">
        <f t="shared" si="186"/>
        <v>#N/A</v>
      </c>
      <c r="NV90" s="165" t="e">
        <f t="shared" si="186"/>
        <v>#N/A</v>
      </c>
      <c r="NW90" s="165" t="e">
        <f t="shared" si="186"/>
        <v>#N/A</v>
      </c>
      <c r="NX90" s="165" t="e">
        <f t="shared" si="186"/>
        <v>#N/A</v>
      </c>
      <c r="NY90" s="165" t="e">
        <f t="shared" si="186"/>
        <v>#N/A</v>
      </c>
      <c r="NZ90" s="165" t="e">
        <f t="shared" si="186"/>
        <v>#N/A</v>
      </c>
      <c r="OA90" s="165" t="e">
        <f t="shared" si="194"/>
        <v>#N/A</v>
      </c>
      <c r="OB90" s="165" t="e">
        <f t="shared" si="194"/>
        <v>#N/A</v>
      </c>
      <c r="OC90" s="165" t="e">
        <f t="shared" si="195"/>
        <v>#N/A</v>
      </c>
      <c r="OD90" s="165" t="e">
        <f t="shared" si="195"/>
        <v>#N/A</v>
      </c>
      <c r="OE90" s="165" t="e">
        <f t="shared" si="195"/>
        <v>#N/A</v>
      </c>
      <c r="OF90" s="165" t="e">
        <f t="shared" si="195"/>
        <v>#N/A</v>
      </c>
      <c r="OG90" s="165" t="e">
        <f t="shared" si="195"/>
        <v>#N/A</v>
      </c>
      <c r="OH90" s="165" t="e">
        <f t="shared" si="195"/>
        <v>#N/A</v>
      </c>
      <c r="OI90" s="165" t="e">
        <f t="shared" si="195"/>
        <v>#N/A</v>
      </c>
      <c r="OJ90" s="165" t="e">
        <f t="shared" si="195"/>
        <v>#N/A</v>
      </c>
      <c r="OK90" s="165" t="e">
        <f t="shared" si="195"/>
        <v>#N/A</v>
      </c>
      <c r="OL90" s="165" t="e">
        <f t="shared" si="195"/>
        <v>#N/A</v>
      </c>
      <c r="OM90" s="165" t="e">
        <f t="shared" si="195"/>
        <v>#N/A</v>
      </c>
      <c r="ON90" s="165" t="e">
        <f t="shared" si="195"/>
        <v>#N/A</v>
      </c>
      <c r="OO90" s="165" t="e">
        <f t="shared" si="195"/>
        <v>#N/A</v>
      </c>
      <c r="OP90" s="165" t="e">
        <f t="shared" si="195"/>
        <v>#N/A</v>
      </c>
      <c r="OQ90" s="165" t="e">
        <f t="shared" si="195"/>
        <v>#N/A</v>
      </c>
      <c r="OR90" s="165" t="e">
        <f t="shared" si="187"/>
        <v>#N/A</v>
      </c>
      <c r="OS90" s="165" t="e">
        <f t="shared" si="187"/>
        <v>#N/A</v>
      </c>
      <c r="OT90" s="165" t="e">
        <f t="shared" si="187"/>
        <v>#N/A</v>
      </c>
      <c r="OU90" s="165" t="e">
        <f t="shared" si="187"/>
        <v>#N/A</v>
      </c>
      <c r="OV90" s="165" t="e">
        <f t="shared" si="187"/>
        <v>#N/A</v>
      </c>
      <c r="OW90" s="165" t="e">
        <f t="shared" si="187"/>
        <v>#N/A</v>
      </c>
      <c r="OX90" s="165" t="e">
        <f t="shared" si="187"/>
        <v>#N/A</v>
      </c>
      <c r="OY90" s="165" t="e">
        <f t="shared" si="187"/>
        <v>#N/A</v>
      </c>
      <c r="OZ90" s="165" t="e">
        <f t="shared" si="187"/>
        <v>#N/A</v>
      </c>
      <c r="PA90" s="165" t="e">
        <f t="shared" si="187"/>
        <v>#N/A</v>
      </c>
      <c r="PB90" s="165" t="e">
        <f t="shared" si="187"/>
        <v>#N/A</v>
      </c>
      <c r="PC90" s="165" t="e">
        <f t="shared" si="187"/>
        <v>#N/A</v>
      </c>
      <c r="PD90" s="165" t="e">
        <f t="shared" si="187"/>
        <v>#N/A</v>
      </c>
      <c r="PE90" s="165" t="e">
        <f t="shared" si="187"/>
        <v>#N/A</v>
      </c>
      <c r="PF90" s="165" t="e">
        <f t="shared" si="187"/>
        <v>#N/A</v>
      </c>
      <c r="PG90" s="165" t="e">
        <f t="shared" si="187"/>
        <v>#N/A</v>
      </c>
      <c r="PH90" s="165" t="e">
        <f t="shared" si="196"/>
        <v>#N/A</v>
      </c>
      <c r="PI90" s="165" t="e">
        <f t="shared" si="196"/>
        <v>#N/A</v>
      </c>
      <c r="PJ90" s="165" t="e">
        <f t="shared" si="196"/>
        <v>#N/A</v>
      </c>
      <c r="PK90" s="165" t="e">
        <f t="shared" si="196"/>
        <v>#N/A</v>
      </c>
      <c r="PL90" s="165" t="e">
        <f t="shared" si="196"/>
        <v>#N/A</v>
      </c>
      <c r="PM90" s="165" t="e">
        <f t="shared" si="196"/>
        <v>#N/A</v>
      </c>
      <c r="PN90" s="165" t="e">
        <f t="shared" si="196"/>
        <v>#N/A</v>
      </c>
      <c r="PO90" s="165" t="e">
        <f t="shared" si="196"/>
        <v>#N/A</v>
      </c>
    </row>
    <row r="91" spans="1:431" hidden="1" x14ac:dyDescent="0.45">
      <c r="A91" s="362"/>
      <c r="B91" s="368" t="str">
        <f>IF($R91="","",ROUND(_xlfn.NORM.INV(ABS(VLOOKUP($T$1,VLookups!$A$43:$B$44,2,FALSE)-B$2),$N91,$R91),0))</f>
        <v/>
      </c>
      <c r="C91" s="374" t="str">
        <f t="shared" si="165"/>
        <v/>
      </c>
      <c r="D91" s="375" t="str">
        <f t="shared" si="166"/>
        <v/>
      </c>
      <c r="E91" s="105"/>
      <c r="F91" s="113"/>
      <c r="G91" s="118" t="str">
        <f t="shared" si="159"/>
        <v/>
      </c>
      <c r="H91" s="91"/>
      <c r="I91" s="118" t="str">
        <f t="shared" si="160"/>
        <v/>
      </c>
      <c r="J91" s="113"/>
      <c r="K91" s="106"/>
      <c r="L91" s="120" t="str">
        <f t="shared" si="147"/>
        <v/>
      </c>
      <c r="M91" s="120" t="str">
        <f t="shared" si="148"/>
        <v/>
      </c>
      <c r="N91" s="71" t="str">
        <f t="shared" si="161"/>
        <v/>
      </c>
      <c r="O91" s="23"/>
      <c r="P91" s="55"/>
      <c r="Q91" s="298"/>
      <c r="R91" s="72" t="str">
        <f>IF(AND(G91&gt;0,H91&gt;0,I91&gt;0),IF(ISBLANK(Q91),IF(ISBLANK(O91),"",(I91-G91)*VLOOKUP(O91,VLookups!$A$4:$B$13,2,FALSE)),Q91),"")</f>
        <v/>
      </c>
      <c r="S91" s="73" t="str">
        <f t="shared" si="149"/>
        <v/>
      </c>
      <c r="T91" s="91"/>
      <c r="U91" s="265" t="str">
        <f>IF(AND(T91&gt;0,H91&gt;0,NOT(R91="")),ABS(VLOOKUP($T$1,VLookups!$A$43:$B$44,2,FALSE)-_xlfn.NORM.DIST(T91,N91,R91,TRUE)),"")</f>
        <v/>
      </c>
      <c r="V91" s="90" t="str">
        <f>IF(AND($G91&gt;0,$H91&gt;0,$I91&gt;0,NOT(ISBLANK($O91))),_xlfn.NORM.INV(ABS(VLOOKUP($T$1,VLookups!$A$43:$B$44,2,FALSE)-V$3),$N91,$R91),"")</f>
        <v/>
      </c>
      <c r="W91" s="89" t="str">
        <f>IF(AND($G91&gt;0,$H91&gt;0,$I91&gt;0,NOT(ISBLANK($O91))),_xlfn.NORM.INV(ABS(VLOOKUP($T$1,VLookups!$A$43:$B$44,2,FALSE)-W$3),$N91,$R91),"")</f>
        <v/>
      </c>
      <c r="X91" s="90" t="str">
        <f>IF(AND($G91&gt;0,$H91&gt;0,$I91&gt;0,NOT(ISBLANK($O91))),_xlfn.NORM.INV(ABS(VLOOKUP($T$1,VLookups!$A$43:$B$44,2,FALSE)-X$3),$N91,$R91),"")</f>
        <v/>
      </c>
      <c r="Y91" s="89" t="str">
        <f>IF(AND($G91&gt;0,$H91&gt;0,$I91&gt;0,NOT(ISBLANK($O91))),_xlfn.NORM.INV(ABS(VLOOKUP($T$1,VLookups!$A$43:$B$44,2,FALSE)-Y$3),$N91,$R91),"")</f>
        <v/>
      </c>
      <c r="Z91" s="90" t="str">
        <f>IF(AND($G91&gt;0,$H91&gt;0,$I91&gt;0,NOT(ISBLANK($O91))),_xlfn.NORM.INV(ABS(VLOOKUP($T$1,VLookups!$A$43:$B$44,2,FALSE)-Z$3),$N91,$R91),"")</f>
        <v/>
      </c>
      <c r="AA91" s="89" t="str">
        <f>IF(AND($G91&gt;0,$H91&gt;0,$I91&gt;0,NOT(ISBLANK($O91))),_xlfn.NORM.INV(ABS(VLOOKUP($T$1,VLookups!$A$43:$B$44,2,FALSE)-AA$3),$N91,$R91),"")</f>
        <v/>
      </c>
      <c r="AB91" s="5"/>
      <c r="AC91" s="164" t="str">
        <f t="shared" si="162"/>
        <v/>
      </c>
      <c r="AD91" s="47" t="str">
        <f t="shared" si="206"/>
        <v/>
      </c>
      <c r="AE91" s="47" t="str">
        <f t="shared" si="206"/>
        <v/>
      </c>
      <c r="AF91" s="47" t="str">
        <f t="shared" si="206"/>
        <v/>
      </c>
      <c r="AG91" s="47" t="str">
        <f t="shared" si="206"/>
        <v/>
      </c>
      <c r="AH91" s="47" t="str">
        <f t="shared" si="206"/>
        <v/>
      </c>
      <c r="AI91" s="47" t="str">
        <f t="shared" si="206"/>
        <v/>
      </c>
      <c r="AJ91" s="47" t="str">
        <f t="shared" si="206"/>
        <v/>
      </c>
      <c r="AK91" s="47" t="str">
        <f t="shared" si="206"/>
        <v/>
      </c>
      <c r="AL91" s="47" t="str">
        <f t="shared" si="206"/>
        <v/>
      </c>
      <c r="AM91" s="47" t="str">
        <f t="shared" si="206"/>
        <v/>
      </c>
      <c r="AN91" s="47" t="str">
        <f t="shared" si="206"/>
        <v/>
      </c>
      <c r="AO91" s="47" t="str">
        <f t="shared" si="206"/>
        <v/>
      </c>
      <c r="AP91" s="47" t="str">
        <f t="shared" si="206"/>
        <v/>
      </c>
      <c r="AQ91" s="47" t="str">
        <f t="shared" si="206"/>
        <v/>
      </c>
      <c r="AR91" s="47" t="str">
        <f t="shared" si="206"/>
        <v/>
      </c>
      <c r="AS91" s="47" t="str">
        <f t="shared" si="206"/>
        <v/>
      </c>
      <c r="AT91" s="47" t="str">
        <f t="shared" si="201"/>
        <v/>
      </c>
      <c r="AU91" s="47" t="str">
        <f t="shared" si="201"/>
        <v/>
      </c>
      <c r="AV91" s="47" t="str">
        <f t="shared" si="201"/>
        <v/>
      </c>
      <c r="AW91" s="47" t="str">
        <f t="shared" si="201"/>
        <v/>
      </c>
      <c r="AX91" s="47" t="str">
        <f t="shared" si="201"/>
        <v/>
      </c>
      <c r="AY91" s="47" t="str">
        <f t="shared" si="201"/>
        <v/>
      </c>
      <c r="AZ91" s="47" t="str">
        <f t="shared" si="201"/>
        <v/>
      </c>
      <c r="BA91" s="47" t="str">
        <f t="shared" si="201"/>
        <v/>
      </c>
      <c r="BB91" s="47" t="str">
        <f t="shared" si="201"/>
        <v/>
      </c>
      <c r="BC91" s="47" t="str">
        <f t="shared" si="201"/>
        <v/>
      </c>
      <c r="BD91" s="47" t="str">
        <f t="shared" si="201"/>
        <v/>
      </c>
      <c r="BE91" s="47" t="str">
        <f t="shared" si="201"/>
        <v/>
      </c>
      <c r="BF91" s="47" t="str">
        <f t="shared" si="201"/>
        <v/>
      </c>
      <c r="BG91" s="47" t="str">
        <f t="shared" si="201"/>
        <v/>
      </c>
      <c r="BH91" s="47" t="str">
        <f t="shared" si="201"/>
        <v/>
      </c>
      <c r="BI91" s="47" t="str">
        <f t="shared" si="202"/>
        <v/>
      </c>
      <c r="BJ91" s="47" t="str">
        <f t="shared" si="202"/>
        <v/>
      </c>
      <c r="BK91" s="47" t="str">
        <f t="shared" si="202"/>
        <v/>
      </c>
      <c r="BL91" s="47" t="str">
        <f t="shared" si="202"/>
        <v/>
      </c>
      <c r="BM91" s="47" t="str">
        <f t="shared" si="202"/>
        <v/>
      </c>
      <c r="BN91" s="47" t="str">
        <f t="shared" si="202"/>
        <v/>
      </c>
      <c r="BO91" s="47" t="str">
        <f t="shared" si="202"/>
        <v/>
      </c>
      <c r="BP91" s="47" t="str">
        <f t="shared" si="202"/>
        <v/>
      </c>
      <c r="BQ91" s="47" t="str">
        <f t="shared" si="202"/>
        <v/>
      </c>
      <c r="BR91" s="47" t="str">
        <f t="shared" si="202"/>
        <v/>
      </c>
      <c r="BS91" s="47" t="str">
        <f t="shared" si="202"/>
        <v/>
      </c>
      <c r="BT91" s="47" t="str">
        <f t="shared" si="202"/>
        <v/>
      </c>
      <c r="BU91" s="47" t="str">
        <f t="shared" si="202"/>
        <v/>
      </c>
      <c r="BV91" s="47" t="str">
        <f t="shared" si="202"/>
        <v/>
      </c>
      <c r="BW91" s="47" t="str">
        <f t="shared" si="202"/>
        <v/>
      </c>
      <c r="BX91" s="47" t="str">
        <f t="shared" si="202"/>
        <v/>
      </c>
      <c r="BY91" s="47" t="str">
        <f t="shared" si="197"/>
        <v/>
      </c>
      <c r="BZ91" s="47" t="str">
        <f t="shared" si="197"/>
        <v/>
      </c>
      <c r="CA91" s="47" t="str">
        <f t="shared" si="197"/>
        <v/>
      </c>
      <c r="CB91" s="47" t="str">
        <f t="shared" si="197"/>
        <v/>
      </c>
      <c r="CC91" s="47" t="str">
        <f t="shared" si="197"/>
        <v/>
      </c>
      <c r="CD91" s="47" t="str">
        <f t="shared" si="197"/>
        <v/>
      </c>
      <c r="CE91" s="47" t="str">
        <f t="shared" si="197"/>
        <v/>
      </c>
      <c r="CF91" s="47" t="str">
        <f t="shared" si="197"/>
        <v/>
      </c>
      <c r="CG91" s="47" t="str">
        <f t="shared" si="197"/>
        <v/>
      </c>
      <c r="CH91" s="47" t="str">
        <f t="shared" si="197"/>
        <v/>
      </c>
      <c r="CI91" s="47" t="str">
        <f t="shared" si="197"/>
        <v/>
      </c>
      <c r="CJ91" s="47" t="str">
        <f t="shared" si="197"/>
        <v/>
      </c>
      <c r="CK91" s="47" t="str">
        <f t="shared" si="197"/>
        <v/>
      </c>
      <c r="CL91" s="47" t="str">
        <f t="shared" si="197"/>
        <v/>
      </c>
      <c r="CM91" s="47" t="str">
        <f t="shared" si="197"/>
        <v/>
      </c>
      <c r="CN91" s="47" t="str">
        <f t="shared" si="203"/>
        <v/>
      </c>
      <c r="CO91" s="47" t="str">
        <f t="shared" si="203"/>
        <v/>
      </c>
      <c r="CP91" s="47" t="str">
        <f t="shared" si="203"/>
        <v/>
      </c>
      <c r="CQ91" s="47" t="str">
        <f t="shared" si="203"/>
        <v/>
      </c>
      <c r="CR91" s="47" t="str">
        <f t="shared" si="203"/>
        <v/>
      </c>
      <c r="CS91" s="47" t="str">
        <f t="shared" si="203"/>
        <v/>
      </c>
      <c r="CT91" s="47" t="str">
        <f t="shared" si="203"/>
        <v/>
      </c>
      <c r="CU91" s="47" t="str">
        <f t="shared" si="203"/>
        <v/>
      </c>
      <c r="CV91" s="47" t="str">
        <f t="shared" si="203"/>
        <v/>
      </c>
      <c r="CW91" s="47" t="str">
        <f t="shared" si="203"/>
        <v/>
      </c>
      <c r="CX91" s="47" t="str">
        <f t="shared" si="203"/>
        <v/>
      </c>
      <c r="CY91" s="47" t="str">
        <f t="shared" si="203"/>
        <v/>
      </c>
      <c r="CZ91" s="47" t="str">
        <f t="shared" si="203"/>
        <v/>
      </c>
      <c r="DA91" s="47" t="str">
        <f t="shared" si="203"/>
        <v/>
      </c>
      <c r="DB91" s="47" t="str">
        <f t="shared" si="203"/>
        <v/>
      </c>
      <c r="DC91" s="47" t="str">
        <f t="shared" si="203"/>
        <v/>
      </c>
      <c r="DD91" s="47" t="str">
        <f t="shared" si="198"/>
        <v/>
      </c>
      <c r="DE91" s="47" t="str">
        <f t="shared" si="198"/>
        <v/>
      </c>
      <c r="DF91" s="47" t="str">
        <f t="shared" si="198"/>
        <v/>
      </c>
      <c r="DG91" s="47" t="str">
        <f t="shared" si="198"/>
        <v/>
      </c>
      <c r="DH91" s="47" t="str">
        <f t="shared" si="198"/>
        <v/>
      </c>
      <c r="DI91" s="47" t="str">
        <f t="shared" si="198"/>
        <v/>
      </c>
      <c r="DJ91" s="47" t="str">
        <f t="shared" si="198"/>
        <v/>
      </c>
      <c r="DK91" s="47" t="str">
        <f t="shared" si="198"/>
        <v/>
      </c>
      <c r="DL91" s="47" t="str">
        <f t="shared" si="198"/>
        <v/>
      </c>
      <c r="DM91" s="47" t="str">
        <f t="shared" si="198"/>
        <v/>
      </c>
      <c r="DN91" s="47" t="str">
        <f t="shared" si="198"/>
        <v/>
      </c>
      <c r="DO91" s="47" t="str">
        <f t="shared" si="198"/>
        <v/>
      </c>
      <c r="DP91" s="47" t="str">
        <f t="shared" si="198"/>
        <v/>
      </c>
      <c r="DQ91" s="47" t="str">
        <f t="shared" si="198"/>
        <v/>
      </c>
      <c r="DR91" s="47" t="str">
        <f t="shared" si="198"/>
        <v/>
      </c>
      <c r="DS91" s="47" t="str">
        <f t="shared" si="204"/>
        <v/>
      </c>
      <c r="DT91" s="47" t="str">
        <f t="shared" si="204"/>
        <v/>
      </c>
      <c r="DU91" s="47" t="str">
        <f t="shared" si="204"/>
        <v/>
      </c>
      <c r="DV91" s="47" t="str">
        <f t="shared" si="204"/>
        <v/>
      </c>
      <c r="DW91" s="47" t="str">
        <f t="shared" si="204"/>
        <v/>
      </c>
      <c r="DX91" s="47" t="str">
        <f t="shared" si="204"/>
        <v/>
      </c>
      <c r="DY91" s="47" t="str">
        <f t="shared" si="204"/>
        <v/>
      </c>
      <c r="DZ91" s="179" t="str">
        <f t="shared" si="163"/>
        <v/>
      </c>
      <c r="EA91" s="47" t="str">
        <f t="shared" si="199"/>
        <v/>
      </c>
      <c r="EB91" s="47" t="str">
        <f t="shared" si="199"/>
        <v/>
      </c>
      <c r="EC91" s="47" t="str">
        <f t="shared" si="199"/>
        <v/>
      </c>
      <c r="ED91" s="47" t="str">
        <f t="shared" si="199"/>
        <v/>
      </c>
      <c r="EE91" s="47" t="str">
        <f t="shared" si="199"/>
        <v/>
      </c>
      <c r="EF91" s="47" t="str">
        <f t="shared" si="199"/>
        <v/>
      </c>
      <c r="EG91" s="47" t="str">
        <f t="shared" si="199"/>
        <v/>
      </c>
      <c r="EH91" s="47" t="str">
        <f t="shared" si="199"/>
        <v/>
      </c>
      <c r="EI91" s="47" t="str">
        <f t="shared" si="199"/>
        <v/>
      </c>
      <c r="EJ91" s="47" t="str">
        <f t="shared" si="199"/>
        <v/>
      </c>
      <c r="EK91" s="47" t="str">
        <f t="shared" si="199"/>
        <v/>
      </c>
      <c r="EL91" s="47" t="str">
        <f t="shared" si="199"/>
        <v/>
      </c>
      <c r="EM91" s="47" t="str">
        <f t="shared" si="199"/>
        <v/>
      </c>
      <c r="EN91" s="47" t="str">
        <f t="shared" si="199"/>
        <v/>
      </c>
      <c r="EO91" s="47" t="str">
        <f t="shared" si="199"/>
        <v/>
      </c>
      <c r="EP91" s="47" t="str">
        <f t="shared" si="164"/>
        <v/>
      </c>
      <c r="EQ91" s="47" t="str">
        <f t="shared" si="164"/>
        <v/>
      </c>
      <c r="ER91" s="47" t="str">
        <f t="shared" si="164"/>
        <v/>
      </c>
      <c r="ES91" s="47" t="str">
        <f t="shared" si="164"/>
        <v/>
      </c>
      <c r="ET91" s="47" t="str">
        <f t="shared" si="175"/>
        <v/>
      </c>
      <c r="EU91" s="47" t="str">
        <f t="shared" si="175"/>
        <v/>
      </c>
      <c r="EV91" s="47" t="str">
        <f t="shared" si="175"/>
        <v/>
      </c>
      <c r="EW91" s="47" t="str">
        <f t="shared" si="175"/>
        <v/>
      </c>
      <c r="EX91" s="47" t="str">
        <f t="shared" si="175"/>
        <v/>
      </c>
      <c r="EY91" s="47" t="str">
        <f t="shared" si="175"/>
        <v/>
      </c>
      <c r="EZ91" s="47" t="str">
        <f t="shared" si="175"/>
        <v/>
      </c>
      <c r="FA91" s="47" t="str">
        <f t="shared" si="175"/>
        <v/>
      </c>
      <c r="FB91" s="47" t="str">
        <f t="shared" si="175"/>
        <v/>
      </c>
      <c r="FC91" s="47" t="str">
        <f t="shared" si="175"/>
        <v/>
      </c>
      <c r="FD91" s="47" t="str">
        <f t="shared" si="175"/>
        <v/>
      </c>
      <c r="FE91" s="47" t="str">
        <f t="shared" si="175"/>
        <v/>
      </c>
      <c r="FF91" s="47" t="str">
        <f t="shared" si="175"/>
        <v/>
      </c>
      <c r="FG91" s="47" t="str">
        <f t="shared" si="175"/>
        <v/>
      </c>
      <c r="FH91" s="47" t="str">
        <f t="shared" si="175"/>
        <v/>
      </c>
      <c r="FI91" s="47" t="str">
        <f t="shared" si="175"/>
        <v/>
      </c>
      <c r="FJ91" s="47" t="str">
        <f t="shared" si="205"/>
        <v/>
      </c>
      <c r="FK91" s="47" t="str">
        <f t="shared" si="205"/>
        <v/>
      </c>
      <c r="FL91" s="47" t="str">
        <f t="shared" si="205"/>
        <v/>
      </c>
      <c r="FM91" s="47" t="str">
        <f t="shared" si="205"/>
        <v/>
      </c>
      <c r="FN91" s="47" t="str">
        <f t="shared" si="205"/>
        <v/>
      </c>
      <c r="FO91" s="47" t="str">
        <f t="shared" si="205"/>
        <v/>
      </c>
      <c r="FP91" s="47" t="str">
        <f t="shared" si="200"/>
        <v/>
      </c>
      <c r="FQ91" s="47" t="str">
        <f t="shared" si="200"/>
        <v/>
      </c>
      <c r="FR91" s="47" t="str">
        <f t="shared" si="200"/>
        <v/>
      </c>
      <c r="FS91" s="47" t="str">
        <f t="shared" si="200"/>
        <v/>
      </c>
      <c r="FT91" s="47" t="str">
        <f t="shared" si="200"/>
        <v/>
      </c>
      <c r="FU91" s="47" t="str">
        <f t="shared" si="176"/>
        <v/>
      </c>
      <c r="FV91" s="47" t="str">
        <f t="shared" si="150"/>
        <v/>
      </c>
      <c r="FW91" s="47" t="str">
        <f t="shared" si="150"/>
        <v/>
      </c>
      <c r="FX91" s="47" t="str">
        <f t="shared" si="150"/>
        <v/>
      </c>
      <c r="FY91" s="47" t="str">
        <f t="shared" si="150"/>
        <v/>
      </c>
      <c r="FZ91" s="47" t="str">
        <f t="shared" si="150"/>
        <v/>
      </c>
      <c r="GA91" s="47" t="str">
        <f t="shared" si="150"/>
        <v/>
      </c>
      <c r="GB91" s="47" t="str">
        <f t="shared" si="150"/>
        <v/>
      </c>
      <c r="GC91" s="47" t="str">
        <f t="shared" si="150"/>
        <v/>
      </c>
      <c r="GD91" s="47" t="str">
        <f t="shared" si="150"/>
        <v/>
      </c>
      <c r="GE91" s="47" t="str">
        <f t="shared" si="150"/>
        <v/>
      </c>
      <c r="GF91" s="47" t="str">
        <f t="shared" si="150"/>
        <v/>
      </c>
      <c r="GG91" s="47" t="str">
        <f t="shared" si="150"/>
        <v/>
      </c>
      <c r="GH91" s="47" t="str">
        <f t="shared" si="150"/>
        <v/>
      </c>
      <c r="GI91" s="47" t="str">
        <f t="shared" si="150"/>
        <v/>
      </c>
      <c r="GJ91" s="47" t="str">
        <f t="shared" si="150"/>
        <v/>
      </c>
      <c r="GK91" s="47" t="str">
        <f t="shared" si="150"/>
        <v/>
      </c>
      <c r="GL91" s="47" t="str">
        <f t="shared" si="188"/>
        <v/>
      </c>
      <c r="GM91" s="47" t="str">
        <f t="shared" si="188"/>
        <v/>
      </c>
      <c r="GN91" s="47" t="str">
        <f t="shared" si="180"/>
        <v/>
      </c>
      <c r="GO91" s="47" t="str">
        <f t="shared" si="180"/>
        <v/>
      </c>
      <c r="GP91" s="47" t="str">
        <f t="shared" si="180"/>
        <v/>
      </c>
      <c r="GQ91" s="47" t="str">
        <f t="shared" si="180"/>
        <v/>
      </c>
      <c r="GR91" s="47" t="str">
        <f t="shared" si="180"/>
        <v/>
      </c>
      <c r="GS91" s="47" t="str">
        <f t="shared" si="180"/>
        <v/>
      </c>
      <c r="GT91" s="47" t="str">
        <f t="shared" si="180"/>
        <v/>
      </c>
      <c r="GU91" s="47" t="str">
        <f t="shared" si="180"/>
        <v/>
      </c>
      <c r="GV91" s="47" t="str">
        <f t="shared" si="180"/>
        <v/>
      </c>
      <c r="GW91" s="47" t="str">
        <f t="shared" si="180"/>
        <v/>
      </c>
      <c r="GX91" s="47" t="str">
        <f t="shared" si="180"/>
        <v/>
      </c>
      <c r="GY91" s="47" t="str">
        <f t="shared" si="180"/>
        <v/>
      </c>
      <c r="GZ91" s="47" t="str">
        <f t="shared" si="180"/>
        <v/>
      </c>
      <c r="HA91" s="47" t="str">
        <f t="shared" si="180"/>
        <v/>
      </c>
      <c r="HB91" s="47" t="str">
        <f t="shared" si="180"/>
        <v/>
      </c>
      <c r="HC91" s="47" t="str">
        <f t="shared" si="180"/>
        <v/>
      </c>
      <c r="HD91" s="47" t="str">
        <f t="shared" si="181"/>
        <v/>
      </c>
      <c r="HE91" s="47" t="str">
        <f t="shared" si="181"/>
        <v/>
      </c>
      <c r="HF91" s="47" t="str">
        <f t="shared" si="181"/>
        <v/>
      </c>
      <c r="HG91" s="47" t="str">
        <f t="shared" si="181"/>
        <v/>
      </c>
      <c r="HH91" s="47" t="str">
        <f t="shared" si="181"/>
        <v/>
      </c>
      <c r="HI91" s="47" t="str">
        <f t="shared" si="139"/>
        <v/>
      </c>
      <c r="HJ91" s="47" t="str">
        <f t="shared" si="139"/>
        <v/>
      </c>
      <c r="HK91" s="47" t="str">
        <f t="shared" si="139"/>
        <v/>
      </c>
      <c r="HL91" s="47" t="str">
        <f t="shared" si="139"/>
        <v/>
      </c>
      <c r="HM91" s="47" t="str">
        <f t="shared" si="109"/>
        <v/>
      </c>
      <c r="HN91" s="47" t="str">
        <f t="shared" si="109"/>
        <v/>
      </c>
      <c r="HO91" s="47" t="str">
        <f t="shared" si="109"/>
        <v/>
      </c>
      <c r="HP91" s="47" t="str">
        <f t="shared" si="77"/>
        <v/>
      </c>
      <c r="HQ91" s="47" t="str">
        <f t="shared" si="77"/>
        <v/>
      </c>
      <c r="HR91" s="47" t="str">
        <f t="shared" si="77"/>
        <v/>
      </c>
      <c r="HS91" s="47" t="str">
        <f t="shared" si="77"/>
        <v/>
      </c>
      <c r="HT91" s="47" t="str">
        <f t="shared" si="77"/>
        <v/>
      </c>
      <c r="HU91" s="47" t="str">
        <f t="shared" si="77"/>
        <v/>
      </c>
      <c r="HV91" s="47" t="str">
        <f t="shared" si="140"/>
        <v/>
      </c>
      <c r="HW91" s="165" t="e">
        <f t="shared" si="179"/>
        <v>#N/A</v>
      </c>
      <c r="HX91" s="165" t="e">
        <f t="shared" si="179"/>
        <v>#N/A</v>
      </c>
      <c r="HY91" s="165" t="e">
        <f t="shared" si="179"/>
        <v>#N/A</v>
      </c>
      <c r="HZ91" s="165" t="e">
        <f t="shared" si="179"/>
        <v>#N/A</v>
      </c>
      <c r="IA91" s="165" t="e">
        <f t="shared" si="178"/>
        <v>#N/A</v>
      </c>
      <c r="IB91" s="165" t="e">
        <f t="shared" si="178"/>
        <v>#N/A</v>
      </c>
      <c r="IC91" s="165" t="e">
        <f t="shared" si="178"/>
        <v>#N/A</v>
      </c>
      <c r="ID91" s="165" t="e">
        <f t="shared" si="178"/>
        <v>#N/A</v>
      </c>
      <c r="IE91" s="165" t="e">
        <f t="shared" si="178"/>
        <v>#N/A</v>
      </c>
      <c r="IF91" s="165" t="e">
        <f t="shared" si="178"/>
        <v>#N/A</v>
      </c>
      <c r="IG91" s="165" t="e">
        <f t="shared" si="178"/>
        <v>#N/A</v>
      </c>
      <c r="IH91" s="165" t="e">
        <f t="shared" si="178"/>
        <v>#N/A</v>
      </c>
      <c r="II91" s="165" t="e">
        <f t="shared" si="178"/>
        <v>#N/A</v>
      </c>
      <c r="IJ91" s="165" t="e">
        <f t="shared" si="178"/>
        <v>#N/A</v>
      </c>
      <c r="IK91" s="165" t="e">
        <f t="shared" si="178"/>
        <v>#N/A</v>
      </c>
      <c r="IL91" s="165" t="e">
        <f t="shared" si="178"/>
        <v>#N/A</v>
      </c>
      <c r="IM91" s="165" t="e">
        <f t="shared" si="178"/>
        <v>#N/A</v>
      </c>
      <c r="IN91" s="165" t="e">
        <f t="shared" si="178"/>
        <v>#N/A</v>
      </c>
      <c r="IO91" s="165" t="e">
        <f t="shared" si="178"/>
        <v>#N/A</v>
      </c>
      <c r="IP91" s="165" t="e">
        <f t="shared" si="182"/>
        <v>#N/A</v>
      </c>
      <c r="IQ91" s="165" t="e">
        <f t="shared" si="182"/>
        <v>#N/A</v>
      </c>
      <c r="IR91" s="165" t="e">
        <f t="shared" si="182"/>
        <v>#N/A</v>
      </c>
      <c r="IS91" s="165" t="e">
        <f t="shared" si="182"/>
        <v>#N/A</v>
      </c>
      <c r="IT91" s="165" t="e">
        <f t="shared" si="182"/>
        <v>#N/A</v>
      </c>
      <c r="IU91" s="165" t="e">
        <f t="shared" si="182"/>
        <v>#N/A</v>
      </c>
      <c r="IV91" s="165" t="e">
        <f t="shared" si="182"/>
        <v>#N/A</v>
      </c>
      <c r="IW91" s="165" t="e">
        <f t="shared" si="182"/>
        <v>#N/A</v>
      </c>
      <c r="IX91" s="165" t="e">
        <f t="shared" si="182"/>
        <v>#N/A</v>
      </c>
      <c r="IY91" s="165" t="e">
        <f t="shared" si="182"/>
        <v>#N/A</v>
      </c>
      <c r="IZ91" s="165" t="e">
        <f t="shared" si="182"/>
        <v>#N/A</v>
      </c>
      <c r="JA91" s="165" t="e">
        <f t="shared" si="182"/>
        <v>#N/A</v>
      </c>
      <c r="JB91" s="165" t="e">
        <f t="shared" si="182"/>
        <v>#N/A</v>
      </c>
      <c r="JC91" s="165" t="e">
        <f t="shared" si="182"/>
        <v>#N/A</v>
      </c>
      <c r="JD91" s="165" t="e">
        <f t="shared" si="182"/>
        <v>#N/A</v>
      </c>
      <c r="JE91" s="165" t="e">
        <f t="shared" si="189"/>
        <v>#N/A</v>
      </c>
      <c r="JF91" s="165" t="e">
        <f t="shared" si="189"/>
        <v>#N/A</v>
      </c>
      <c r="JG91" s="165" t="e">
        <f t="shared" si="189"/>
        <v>#N/A</v>
      </c>
      <c r="JH91" s="165" t="e">
        <f t="shared" si="189"/>
        <v>#N/A</v>
      </c>
      <c r="JI91" s="165" t="e">
        <f t="shared" si="189"/>
        <v>#N/A</v>
      </c>
      <c r="JJ91" s="165" t="e">
        <f t="shared" si="189"/>
        <v>#N/A</v>
      </c>
      <c r="JK91" s="165" t="e">
        <f t="shared" si="189"/>
        <v>#N/A</v>
      </c>
      <c r="JL91" s="165" t="e">
        <f t="shared" si="189"/>
        <v>#N/A</v>
      </c>
      <c r="JM91" s="165" t="e">
        <f t="shared" si="189"/>
        <v>#N/A</v>
      </c>
      <c r="JN91" s="165" t="e">
        <f t="shared" si="189"/>
        <v>#N/A</v>
      </c>
      <c r="JO91" s="165" t="e">
        <f t="shared" si="189"/>
        <v>#N/A</v>
      </c>
      <c r="JP91" s="165" t="e">
        <f t="shared" si="189"/>
        <v>#N/A</v>
      </c>
      <c r="JQ91" s="165" t="e">
        <f t="shared" si="189"/>
        <v>#N/A</v>
      </c>
      <c r="JR91" s="165" t="e">
        <f t="shared" si="189"/>
        <v>#N/A</v>
      </c>
      <c r="JS91" s="165" t="e">
        <f t="shared" si="189"/>
        <v>#N/A</v>
      </c>
      <c r="JT91" s="165" t="e">
        <f t="shared" si="183"/>
        <v>#N/A</v>
      </c>
      <c r="JU91" s="165" t="e">
        <f t="shared" si="183"/>
        <v>#N/A</v>
      </c>
      <c r="JV91" s="165" t="e">
        <f t="shared" si="183"/>
        <v>#N/A</v>
      </c>
      <c r="JW91" s="165" t="e">
        <f t="shared" si="183"/>
        <v>#N/A</v>
      </c>
      <c r="JX91" s="165" t="e">
        <f t="shared" si="183"/>
        <v>#N/A</v>
      </c>
      <c r="JY91" s="165" t="e">
        <f t="shared" si="183"/>
        <v>#N/A</v>
      </c>
      <c r="JZ91" s="165" t="e">
        <f t="shared" si="183"/>
        <v>#N/A</v>
      </c>
      <c r="KA91" s="165" t="e">
        <f t="shared" si="183"/>
        <v>#N/A</v>
      </c>
      <c r="KB91" s="165" t="e">
        <f t="shared" si="183"/>
        <v>#N/A</v>
      </c>
      <c r="KC91" s="165" t="e">
        <f t="shared" si="183"/>
        <v>#N/A</v>
      </c>
      <c r="KD91" s="165" t="e">
        <f t="shared" si="183"/>
        <v>#N/A</v>
      </c>
      <c r="KE91" s="165" t="e">
        <f t="shared" si="183"/>
        <v>#N/A</v>
      </c>
      <c r="KF91" s="165" t="e">
        <f t="shared" si="183"/>
        <v>#N/A</v>
      </c>
      <c r="KG91" s="165" t="e">
        <f t="shared" si="183"/>
        <v>#N/A</v>
      </c>
      <c r="KH91" s="165" t="e">
        <f t="shared" si="183"/>
        <v>#N/A</v>
      </c>
      <c r="KI91" s="165" t="e">
        <f t="shared" si="183"/>
        <v>#N/A</v>
      </c>
      <c r="KJ91" s="165" t="e">
        <f t="shared" si="190"/>
        <v>#N/A</v>
      </c>
      <c r="KK91" s="165" t="e">
        <f t="shared" si="190"/>
        <v>#N/A</v>
      </c>
      <c r="KL91" s="165" t="e">
        <f t="shared" si="190"/>
        <v>#N/A</v>
      </c>
      <c r="KM91" s="165" t="e">
        <f t="shared" si="190"/>
        <v>#N/A</v>
      </c>
      <c r="KN91" s="165" t="e">
        <f t="shared" si="190"/>
        <v>#N/A</v>
      </c>
      <c r="KO91" s="165" t="e">
        <f t="shared" si="190"/>
        <v>#N/A</v>
      </c>
      <c r="KP91" s="165" t="e">
        <f t="shared" si="190"/>
        <v>#N/A</v>
      </c>
      <c r="KQ91" s="165" t="e">
        <f t="shared" si="190"/>
        <v>#N/A</v>
      </c>
      <c r="KR91" s="165" t="e">
        <f t="shared" si="190"/>
        <v>#N/A</v>
      </c>
      <c r="KS91" s="165" t="e">
        <f t="shared" si="190"/>
        <v>#N/A</v>
      </c>
      <c r="KT91" s="165" t="e">
        <f t="shared" si="190"/>
        <v>#N/A</v>
      </c>
      <c r="KU91" s="165" t="e">
        <f t="shared" si="190"/>
        <v>#N/A</v>
      </c>
      <c r="KV91" s="165" t="e">
        <f t="shared" si="190"/>
        <v>#N/A</v>
      </c>
      <c r="KW91" s="165" t="e">
        <f t="shared" si="190"/>
        <v>#N/A</v>
      </c>
      <c r="KX91" s="165" t="e">
        <f t="shared" si="190"/>
        <v>#N/A</v>
      </c>
      <c r="KY91" s="165" t="e">
        <f t="shared" si="190"/>
        <v>#N/A</v>
      </c>
      <c r="KZ91" s="165" t="e">
        <f t="shared" si="184"/>
        <v>#N/A</v>
      </c>
      <c r="LA91" s="165" t="e">
        <f t="shared" si="184"/>
        <v>#N/A</v>
      </c>
      <c r="LB91" s="165" t="e">
        <f t="shared" si="184"/>
        <v>#N/A</v>
      </c>
      <c r="LC91" s="165" t="e">
        <f t="shared" si="184"/>
        <v>#N/A</v>
      </c>
      <c r="LD91" s="165" t="e">
        <f t="shared" si="184"/>
        <v>#N/A</v>
      </c>
      <c r="LE91" s="165" t="e">
        <f t="shared" si="184"/>
        <v>#N/A</v>
      </c>
      <c r="LF91" s="165" t="e">
        <f t="shared" si="184"/>
        <v>#N/A</v>
      </c>
      <c r="LG91" s="165" t="e">
        <f t="shared" si="184"/>
        <v>#N/A</v>
      </c>
      <c r="LH91" s="165" t="e">
        <f t="shared" si="184"/>
        <v>#N/A</v>
      </c>
      <c r="LI91" s="165" t="e">
        <f t="shared" si="184"/>
        <v>#N/A</v>
      </c>
      <c r="LJ91" s="165" t="e">
        <f t="shared" si="184"/>
        <v>#N/A</v>
      </c>
      <c r="LK91" s="165" t="e">
        <f t="shared" si="184"/>
        <v>#N/A</v>
      </c>
      <c r="LL91" s="165" t="e">
        <f t="shared" si="184"/>
        <v>#N/A</v>
      </c>
      <c r="LM91" s="165" t="e">
        <f t="shared" si="184"/>
        <v>#N/A</v>
      </c>
      <c r="LN91" s="165" t="e">
        <f t="shared" si="184"/>
        <v>#N/A</v>
      </c>
      <c r="LO91" s="165" t="e">
        <f t="shared" si="191"/>
        <v>#N/A</v>
      </c>
      <c r="LP91" s="165" t="e">
        <f t="shared" si="191"/>
        <v>#N/A</v>
      </c>
      <c r="LQ91" s="165" t="e">
        <f t="shared" si="192"/>
        <v>#N/A</v>
      </c>
      <c r="LR91" s="165" t="e">
        <f t="shared" si="192"/>
        <v>#N/A</v>
      </c>
      <c r="LS91" s="165" t="e">
        <f t="shared" si="192"/>
        <v>#N/A</v>
      </c>
      <c r="LT91" s="165" t="e">
        <f t="shared" si="192"/>
        <v>#N/A</v>
      </c>
      <c r="LU91" s="165" t="e">
        <f t="shared" si="192"/>
        <v>#N/A</v>
      </c>
      <c r="LV91" s="165" t="e">
        <f t="shared" si="192"/>
        <v>#N/A</v>
      </c>
      <c r="LW91" s="165" t="e">
        <f t="shared" si="192"/>
        <v>#N/A</v>
      </c>
      <c r="LX91" s="165" t="e">
        <f t="shared" si="192"/>
        <v>#N/A</v>
      </c>
      <c r="LY91" s="165" t="e">
        <f t="shared" si="192"/>
        <v>#N/A</v>
      </c>
      <c r="LZ91" s="165" t="e">
        <f t="shared" si="192"/>
        <v>#N/A</v>
      </c>
      <c r="MA91" s="165" t="e">
        <f t="shared" si="192"/>
        <v>#N/A</v>
      </c>
      <c r="MB91" s="165" t="e">
        <f t="shared" si="192"/>
        <v>#N/A</v>
      </c>
      <c r="MC91" s="165" t="e">
        <f t="shared" si="192"/>
        <v>#N/A</v>
      </c>
      <c r="MD91" s="165" t="e">
        <f t="shared" si="192"/>
        <v>#N/A</v>
      </c>
      <c r="ME91" s="165" t="e">
        <f t="shared" si="192"/>
        <v>#N/A</v>
      </c>
      <c r="MF91" s="165" t="e">
        <f t="shared" si="185"/>
        <v>#N/A</v>
      </c>
      <c r="MG91" s="165" t="e">
        <f t="shared" si="185"/>
        <v>#N/A</v>
      </c>
      <c r="MH91" s="165" t="e">
        <f t="shared" si="185"/>
        <v>#N/A</v>
      </c>
      <c r="MI91" s="165" t="e">
        <f t="shared" si="185"/>
        <v>#N/A</v>
      </c>
      <c r="MJ91" s="165" t="e">
        <f t="shared" si="185"/>
        <v>#N/A</v>
      </c>
      <c r="MK91" s="165" t="e">
        <f t="shared" si="185"/>
        <v>#N/A</v>
      </c>
      <c r="ML91" s="165" t="e">
        <f t="shared" si="185"/>
        <v>#N/A</v>
      </c>
      <c r="MM91" s="165" t="e">
        <f t="shared" si="185"/>
        <v>#N/A</v>
      </c>
      <c r="MN91" s="165" t="e">
        <f t="shared" si="185"/>
        <v>#N/A</v>
      </c>
      <c r="MO91" s="165" t="e">
        <f t="shared" si="185"/>
        <v>#N/A</v>
      </c>
      <c r="MP91" s="165" t="e">
        <f t="shared" si="185"/>
        <v>#N/A</v>
      </c>
      <c r="MQ91" s="165" t="e">
        <f t="shared" si="185"/>
        <v>#N/A</v>
      </c>
      <c r="MR91" s="165" t="e">
        <f t="shared" si="185"/>
        <v>#N/A</v>
      </c>
      <c r="MS91" s="165" t="e">
        <f t="shared" si="185"/>
        <v>#N/A</v>
      </c>
      <c r="MT91" s="165" t="e">
        <f t="shared" si="185"/>
        <v>#N/A</v>
      </c>
      <c r="MU91" s="165" t="e">
        <f t="shared" si="185"/>
        <v>#N/A</v>
      </c>
      <c r="MV91" s="165" t="e">
        <f t="shared" si="193"/>
        <v>#N/A</v>
      </c>
      <c r="MW91" s="165" t="e">
        <f t="shared" si="193"/>
        <v>#N/A</v>
      </c>
      <c r="MX91" s="165" t="e">
        <f t="shared" si="193"/>
        <v>#N/A</v>
      </c>
      <c r="MY91" s="165" t="e">
        <f t="shared" si="193"/>
        <v>#N/A</v>
      </c>
      <c r="MZ91" s="165" t="e">
        <f t="shared" si="193"/>
        <v>#N/A</v>
      </c>
      <c r="NA91" s="165" t="e">
        <f t="shared" si="193"/>
        <v>#N/A</v>
      </c>
      <c r="NB91" s="165" t="e">
        <f t="shared" si="193"/>
        <v>#N/A</v>
      </c>
      <c r="NC91" s="165" t="e">
        <f t="shared" si="193"/>
        <v>#N/A</v>
      </c>
      <c r="ND91" s="165" t="e">
        <f t="shared" si="193"/>
        <v>#N/A</v>
      </c>
      <c r="NE91" s="165" t="e">
        <f t="shared" si="193"/>
        <v>#N/A</v>
      </c>
      <c r="NF91" s="165" t="e">
        <f t="shared" si="193"/>
        <v>#N/A</v>
      </c>
      <c r="NG91" s="165" t="e">
        <f t="shared" si="193"/>
        <v>#N/A</v>
      </c>
      <c r="NH91" s="165" t="e">
        <f t="shared" si="193"/>
        <v>#N/A</v>
      </c>
      <c r="NI91" s="165" t="e">
        <f t="shared" si="193"/>
        <v>#N/A</v>
      </c>
      <c r="NJ91" s="165" t="e">
        <f t="shared" si="193"/>
        <v>#N/A</v>
      </c>
      <c r="NK91" s="165" t="e">
        <f t="shared" si="193"/>
        <v>#N/A</v>
      </c>
      <c r="NL91" s="165" t="e">
        <f t="shared" si="186"/>
        <v>#N/A</v>
      </c>
      <c r="NM91" s="165" t="e">
        <f t="shared" si="186"/>
        <v>#N/A</v>
      </c>
      <c r="NN91" s="165" t="e">
        <f t="shared" si="186"/>
        <v>#N/A</v>
      </c>
      <c r="NO91" s="165" t="e">
        <f t="shared" si="186"/>
        <v>#N/A</v>
      </c>
      <c r="NP91" s="165" t="e">
        <f t="shared" si="186"/>
        <v>#N/A</v>
      </c>
      <c r="NQ91" s="165" t="e">
        <f t="shared" si="186"/>
        <v>#N/A</v>
      </c>
      <c r="NR91" s="165" t="e">
        <f t="shared" si="186"/>
        <v>#N/A</v>
      </c>
      <c r="NS91" s="165" t="e">
        <f t="shared" si="186"/>
        <v>#N/A</v>
      </c>
      <c r="NT91" s="165" t="e">
        <f t="shared" si="186"/>
        <v>#N/A</v>
      </c>
      <c r="NU91" s="165" t="e">
        <f t="shared" si="186"/>
        <v>#N/A</v>
      </c>
      <c r="NV91" s="165" t="e">
        <f t="shared" si="186"/>
        <v>#N/A</v>
      </c>
      <c r="NW91" s="165" t="e">
        <f t="shared" si="186"/>
        <v>#N/A</v>
      </c>
      <c r="NX91" s="165" t="e">
        <f t="shared" si="186"/>
        <v>#N/A</v>
      </c>
      <c r="NY91" s="165" t="e">
        <f t="shared" si="186"/>
        <v>#N/A</v>
      </c>
      <c r="NZ91" s="165" t="e">
        <f t="shared" si="186"/>
        <v>#N/A</v>
      </c>
      <c r="OA91" s="165" t="e">
        <f t="shared" si="194"/>
        <v>#N/A</v>
      </c>
      <c r="OB91" s="165" t="e">
        <f t="shared" si="194"/>
        <v>#N/A</v>
      </c>
      <c r="OC91" s="165" t="e">
        <f t="shared" si="195"/>
        <v>#N/A</v>
      </c>
      <c r="OD91" s="165" t="e">
        <f t="shared" si="195"/>
        <v>#N/A</v>
      </c>
      <c r="OE91" s="165" t="e">
        <f t="shared" si="195"/>
        <v>#N/A</v>
      </c>
      <c r="OF91" s="165" t="e">
        <f t="shared" si="195"/>
        <v>#N/A</v>
      </c>
      <c r="OG91" s="165" t="e">
        <f t="shared" si="195"/>
        <v>#N/A</v>
      </c>
      <c r="OH91" s="165" t="e">
        <f t="shared" si="195"/>
        <v>#N/A</v>
      </c>
      <c r="OI91" s="165" t="e">
        <f t="shared" si="195"/>
        <v>#N/A</v>
      </c>
      <c r="OJ91" s="165" t="e">
        <f t="shared" si="195"/>
        <v>#N/A</v>
      </c>
      <c r="OK91" s="165" t="e">
        <f t="shared" si="195"/>
        <v>#N/A</v>
      </c>
      <c r="OL91" s="165" t="e">
        <f t="shared" si="195"/>
        <v>#N/A</v>
      </c>
      <c r="OM91" s="165" t="e">
        <f t="shared" si="195"/>
        <v>#N/A</v>
      </c>
      <c r="ON91" s="165" t="e">
        <f t="shared" si="195"/>
        <v>#N/A</v>
      </c>
      <c r="OO91" s="165" t="e">
        <f t="shared" si="195"/>
        <v>#N/A</v>
      </c>
      <c r="OP91" s="165" t="e">
        <f t="shared" si="195"/>
        <v>#N/A</v>
      </c>
      <c r="OQ91" s="165" t="e">
        <f t="shared" si="195"/>
        <v>#N/A</v>
      </c>
      <c r="OR91" s="165" t="e">
        <f t="shared" si="187"/>
        <v>#N/A</v>
      </c>
      <c r="OS91" s="165" t="e">
        <f t="shared" si="187"/>
        <v>#N/A</v>
      </c>
      <c r="OT91" s="165" t="e">
        <f t="shared" si="187"/>
        <v>#N/A</v>
      </c>
      <c r="OU91" s="165" t="e">
        <f t="shared" si="187"/>
        <v>#N/A</v>
      </c>
      <c r="OV91" s="165" t="e">
        <f t="shared" si="187"/>
        <v>#N/A</v>
      </c>
      <c r="OW91" s="165" t="e">
        <f t="shared" si="187"/>
        <v>#N/A</v>
      </c>
      <c r="OX91" s="165" t="e">
        <f t="shared" si="187"/>
        <v>#N/A</v>
      </c>
      <c r="OY91" s="165" t="e">
        <f t="shared" si="187"/>
        <v>#N/A</v>
      </c>
      <c r="OZ91" s="165" t="e">
        <f t="shared" si="187"/>
        <v>#N/A</v>
      </c>
      <c r="PA91" s="165" t="e">
        <f t="shared" si="187"/>
        <v>#N/A</v>
      </c>
      <c r="PB91" s="165" t="e">
        <f t="shared" si="187"/>
        <v>#N/A</v>
      </c>
      <c r="PC91" s="165" t="e">
        <f t="shared" si="187"/>
        <v>#N/A</v>
      </c>
      <c r="PD91" s="165" t="e">
        <f t="shared" si="187"/>
        <v>#N/A</v>
      </c>
      <c r="PE91" s="165" t="e">
        <f t="shared" si="187"/>
        <v>#N/A</v>
      </c>
      <c r="PF91" s="165" t="e">
        <f t="shared" si="187"/>
        <v>#N/A</v>
      </c>
      <c r="PG91" s="165" t="e">
        <f t="shared" si="187"/>
        <v>#N/A</v>
      </c>
      <c r="PH91" s="165" t="e">
        <f t="shared" si="196"/>
        <v>#N/A</v>
      </c>
      <c r="PI91" s="165" t="e">
        <f t="shared" si="196"/>
        <v>#N/A</v>
      </c>
      <c r="PJ91" s="165" t="e">
        <f t="shared" si="196"/>
        <v>#N/A</v>
      </c>
      <c r="PK91" s="165" t="e">
        <f t="shared" si="196"/>
        <v>#N/A</v>
      </c>
      <c r="PL91" s="165" t="e">
        <f t="shared" si="196"/>
        <v>#N/A</v>
      </c>
      <c r="PM91" s="165" t="e">
        <f t="shared" si="196"/>
        <v>#N/A</v>
      </c>
      <c r="PN91" s="165" t="e">
        <f t="shared" si="196"/>
        <v>#N/A</v>
      </c>
      <c r="PO91" s="165" t="e">
        <f t="shared" si="196"/>
        <v>#N/A</v>
      </c>
    </row>
    <row r="92" spans="1:431" hidden="1" x14ac:dyDescent="0.45">
      <c r="A92" s="362"/>
      <c r="B92" s="368" t="str">
        <f>IF($R92="","",ROUND(_xlfn.NORM.INV(ABS(VLOOKUP($T$1,VLookups!$A$43:$B$44,2,FALSE)-B$2),$N92,$R92),0))</f>
        <v/>
      </c>
      <c r="C92" s="374" t="str">
        <f t="shared" si="165"/>
        <v/>
      </c>
      <c r="D92" s="375" t="str">
        <f t="shared" si="166"/>
        <v/>
      </c>
      <c r="E92" s="105"/>
      <c r="F92" s="113"/>
      <c r="G92" s="118" t="str">
        <f t="shared" si="159"/>
        <v/>
      </c>
      <c r="H92" s="91"/>
      <c r="I92" s="118" t="str">
        <f t="shared" si="160"/>
        <v/>
      </c>
      <c r="J92" s="113"/>
      <c r="K92" s="106"/>
      <c r="L92" s="120" t="str">
        <f t="shared" si="147"/>
        <v/>
      </c>
      <c r="M92" s="120" t="str">
        <f t="shared" si="148"/>
        <v/>
      </c>
      <c r="N92" s="71" t="str">
        <f t="shared" si="161"/>
        <v/>
      </c>
      <c r="O92" s="23"/>
      <c r="P92" s="55"/>
      <c r="Q92" s="298"/>
      <c r="R92" s="72" t="str">
        <f>IF(AND(G92&gt;0,H92&gt;0,I92&gt;0),IF(ISBLANK(Q92),IF(ISBLANK(O92),"",(I92-G92)*VLOOKUP(O92,VLookups!$A$4:$B$13,2,FALSE)),Q92),"")</f>
        <v/>
      </c>
      <c r="S92" s="73" t="str">
        <f t="shared" si="149"/>
        <v/>
      </c>
      <c r="T92" s="91"/>
      <c r="U92" s="265" t="str">
        <f>IF(AND(T92&gt;0,H92&gt;0,NOT(R92="")),ABS(VLOOKUP($T$1,VLookups!$A$43:$B$44,2,FALSE)-_xlfn.NORM.DIST(T92,N92,R92,TRUE)),"")</f>
        <v/>
      </c>
      <c r="V92" s="90" t="str">
        <f>IF(AND($G92&gt;0,$H92&gt;0,$I92&gt;0,NOT(ISBLANK($O92))),_xlfn.NORM.INV(ABS(VLOOKUP($T$1,VLookups!$A$43:$B$44,2,FALSE)-V$3),$N92,$R92),"")</f>
        <v/>
      </c>
      <c r="W92" s="89" t="str">
        <f>IF(AND($G92&gt;0,$H92&gt;0,$I92&gt;0,NOT(ISBLANK($O92))),_xlfn.NORM.INV(ABS(VLOOKUP($T$1,VLookups!$A$43:$B$44,2,FALSE)-W$3),$N92,$R92),"")</f>
        <v/>
      </c>
      <c r="X92" s="90" t="str">
        <f>IF(AND($G92&gt;0,$H92&gt;0,$I92&gt;0,NOT(ISBLANK($O92))),_xlfn.NORM.INV(ABS(VLOOKUP($T$1,VLookups!$A$43:$B$44,2,FALSE)-X$3),$N92,$R92),"")</f>
        <v/>
      </c>
      <c r="Y92" s="89" t="str">
        <f>IF(AND($G92&gt;0,$H92&gt;0,$I92&gt;0,NOT(ISBLANK($O92))),_xlfn.NORM.INV(ABS(VLOOKUP($T$1,VLookups!$A$43:$B$44,2,FALSE)-Y$3),$N92,$R92),"")</f>
        <v/>
      </c>
      <c r="Z92" s="90" t="str">
        <f>IF(AND($G92&gt;0,$H92&gt;0,$I92&gt;0,NOT(ISBLANK($O92))),_xlfn.NORM.INV(ABS(VLOOKUP($T$1,VLookups!$A$43:$B$44,2,FALSE)-Z$3),$N92,$R92),"")</f>
        <v/>
      </c>
      <c r="AA92" s="89" t="str">
        <f>IF(AND($G92&gt;0,$H92&gt;0,$I92&gt;0,NOT(ISBLANK($O92))),_xlfn.NORM.INV(ABS(VLOOKUP($T$1,VLookups!$A$43:$B$44,2,FALSE)-AA$3),$N92,$R92),"")</f>
        <v/>
      </c>
      <c r="AB92" s="5"/>
      <c r="AC92" s="164" t="str">
        <f t="shared" si="162"/>
        <v/>
      </c>
      <c r="AD92" s="47" t="str">
        <f t="shared" si="206"/>
        <v/>
      </c>
      <c r="AE92" s="47" t="str">
        <f t="shared" si="206"/>
        <v/>
      </c>
      <c r="AF92" s="47" t="str">
        <f t="shared" si="206"/>
        <v/>
      </c>
      <c r="AG92" s="47" t="str">
        <f t="shared" si="206"/>
        <v/>
      </c>
      <c r="AH92" s="47" t="str">
        <f t="shared" si="206"/>
        <v/>
      </c>
      <c r="AI92" s="47" t="str">
        <f t="shared" si="206"/>
        <v/>
      </c>
      <c r="AJ92" s="47" t="str">
        <f t="shared" si="206"/>
        <v/>
      </c>
      <c r="AK92" s="47" t="str">
        <f t="shared" si="206"/>
        <v/>
      </c>
      <c r="AL92" s="47" t="str">
        <f t="shared" si="206"/>
        <v/>
      </c>
      <c r="AM92" s="47" t="str">
        <f t="shared" si="206"/>
        <v/>
      </c>
      <c r="AN92" s="47" t="str">
        <f t="shared" si="206"/>
        <v/>
      </c>
      <c r="AO92" s="47" t="str">
        <f t="shared" si="206"/>
        <v/>
      </c>
      <c r="AP92" s="47" t="str">
        <f t="shared" si="206"/>
        <v/>
      </c>
      <c r="AQ92" s="47" t="str">
        <f t="shared" si="206"/>
        <v/>
      </c>
      <c r="AR92" s="47" t="str">
        <f t="shared" si="206"/>
        <v/>
      </c>
      <c r="AS92" s="47" t="str">
        <f t="shared" si="206"/>
        <v/>
      </c>
      <c r="AT92" s="47" t="str">
        <f t="shared" si="201"/>
        <v/>
      </c>
      <c r="AU92" s="47" t="str">
        <f t="shared" si="201"/>
        <v/>
      </c>
      <c r="AV92" s="47" t="str">
        <f t="shared" si="201"/>
        <v/>
      </c>
      <c r="AW92" s="47" t="str">
        <f t="shared" si="201"/>
        <v/>
      </c>
      <c r="AX92" s="47" t="str">
        <f t="shared" si="201"/>
        <v/>
      </c>
      <c r="AY92" s="47" t="str">
        <f t="shared" si="201"/>
        <v/>
      </c>
      <c r="AZ92" s="47" t="str">
        <f t="shared" si="201"/>
        <v/>
      </c>
      <c r="BA92" s="47" t="str">
        <f t="shared" si="201"/>
        <v/>
      </c>
      <c r="BB92" s="47" t="str">
        <f t="shared" si="201"/>
        <v/>
      </c>
      <c r="BC92" s="47" t="str">
        <f t="shared" si="201"/>
        <v/>
      </c>
      <c r="BD92" s="47" t="str">
        <f t="shared" si="201"/>
        <v/>
      </c>
      <c r="BE92" s="47" t="str">
        <f t="shared" si="201"/>
        <v/>
      </c>
      <c r="BF92" s="47" t="str">
        <f t="shared" si="201"/>
        <v/>
      </c>
      <c r="BG92" s="47" t="str">
        <f t="shared" si="201"/>
        <v/>
      </c>
      <c r="BH92" s="47" t="str">
        <f t="shared" si="201"/>
        <v/>
      </c>
      <c r="BI92" s="47" t="str">
        <f t="shared" si="202"/>
        <v/>
      </c>
      <c r="BJ92" s="47" t="str">
        <f t="shared" si="202"/>
        <v/>
      </c>
      <c r="BK92" s="47" t="str">
        <f t="shared" si="202"/>
        <v/>
      </c>
      <c r="BL92" s="47" t="str">
        <f t="shared" si="202"/>
        <v/>
      </c>
      <c r="BM92" s="47" t="str">
        <f t="shared" si="202"/>
        <v/>
      </c>
      <c r="BN92" s="47" t="str">
        <f t="shared" si="202"/>
        <v/>
      </c>
      <c r="BO92" s="47" t="str">
        <f t="shared" si="202"/>
        <v/>
      </c>
      <c r="BP92" s="47" t="str">
        <f t="shared" si="202"/>
        <v/>
      </c>
      <c r="BQ92" s="47" t="str">
        <f t="shared" si="202"/>
        <v/>
      </c>
      <c r="BR92" s="47" t="str">
        <f t="shared" si="202"/>
        <v/>
      </c>
      <c r="BS92" s="47" t="str">
        <f t="shared" si="202"/>
        <v/>
      </c>
      <c r="BT92" s="47" t="str">
        <f t="shared" si="202"/>
        <v/>
      </c>
      <c r="BU92" s="47" t="str">
        <f t="shared" si="202"/>
        <v/>
      </c>
      <c r="BV92" s="47" t="str">
        <f t="shared" si="202"/>
        <v/>
      </c>
      <c r="BW92" s="47" t="str">
        <f t="shared" si="202"/>
        <v/>
      </c>
      <c r="BX92" s="47" t="str">
        <f t="shared" si="202"/>
        <v/>
      </c>
      <c r="BY92" s="47" t="str">
        <f t="shared" si="197"/>
        <v/>
      </c>
      <c r="BZ92" s="47" t="str">
        <f t="shared" si="197"/>
        <v/>
      </c>
      <c r="CA92" s="47" t="str">
        <f t="shared" si="197"/>
        <v/>
      </c>
      <c r="CB92" s="47" t="str">
        <f t="shared" si="197"/>
        <v/>
      </c>
      <c r="CC92" s="47" t="str">
        <f t="shared" si="197"/>
        <v/>
      </c>
      <c r="CD92" s="47" t="str">
        <f t="shared" si="197"/>
        <v/>
      </c>
      <c r="CE92" s="47" t="str">
        <f t="shared" si="197"/>
        <v/>
      </c>
      <c r="CF92" s="47" t="str">
        <f t="shared" si="197"/>
        <v/>
      </c>
      <c r="CG92" s="47" t="str">
        <f t="shared" si="197"/>
        <v/>
      </c>
      <c r="CH92" s="47" t="str">
        <f t="shared" si="197"/>
        <v/>
      </c>
      <c r="CI92" s="47" t="str">
        <f t="shared" si="197"/>
        <v/>
      </c>
      <c r="CJ92" s="47" t="str">
        <f t="shared" si="197"/>
        <v/>
      </c>
      <c r="CK92" s="47" t="str">
        <f t="shared" si="197"/>
        <v/>
      </c>
      <c r="CL92" s="47" t="str">
        <f t="shared" si="197"/>
        <v/>
      </c>
      <c r="CM92" s="47" t="str">
        <f t="shared" si="197"/>
        <v/>
      </c>
      <c r="CN92" s="47" t="str">
        <f t="shared" si="203"/>
        <v/>
      </c>
      <c r="CO92" s="47" t="str">
        <f t="shared" si="203"/>
        <v/>
      </c>
      <c r="CP92" s="47" t="str">
        <f t="shared" si="203"/>
        <v/>
      </c>
      <c r="CQ92" s="47" t="str">
        <f t="shared" si="203"/>
        <v/>
      </c>
      <c r="CR92" s="47" t="str">
        <f t="shared" si="203"/>
        <v/>
      </c>
      <c r="CS92" s="47" t="str">
        <f t="shared" si="203"/>
        <v/>
      </c>
      <c r="CT92" s="47" t="str">
        <f t="shared" si="203"/>
        <v/>
      </c>
      <c r="CU92" s="47" t="str">
        <f t="shared" si="203"/>
        <v/>
      </c>
      <c r="CV92" s="47" t="str">
        <f t="shared" si="203"/>
        <v/>
      </c>
      <c r="CW92" s="47" t="str">
        <f t="shared" si="203"/>
        <v/>
      </c>
      <c r="CX92" s="47" t="str">
        <f t="shared" si="203"/>
        <v/>
      </c>
      <c r="CY92" s="47" t="str">
        <f t="shared" si="203"/>
        <v/>
      </c>
      <c r="CZ92" s="47" t="str">
        <f t="shared" si="203"/>
        <v/>
      </c>
      <c r="DA92" s="47" t="str">
        <f t="shared" si="203"/>
        <v/>
      </c>
      <c r="DB92" s="47" t="str">
        <f t="shared" si="203"/>
        <v/>
      </c>
      <c r="DC92" s="47" t="str">
        <f t="shared" si="203"/>
        <v/>
      </c>
      <c r="DD92" s="47" t="str">
        <f t="shared" si="198"/>
        <v/>
      </c>
      <c r="DE92" s="47" t="str">
        <f t="shared" si="198"/>
        <v/>
      </c>
      <c r="DF92" s="47" t="str">
        <f t="shared" si="198"/>
        <v/>
      </c>
      <c r="DG92" s="47" t="str">
        <f t="shared" si="198"/>
        <v/>
      </c>
      <c r="DH92" s="47" t="str">
        <f t="shared" si="198"/>
        <v/>
      </c>
      <c r="DI92" s="47" t="str">
        <f t="shared" si="198"/>
        <v/>
      </c>
      <c r="DJ92" s="47" t="str">
        <f t="shared" si="198"/>
        <v/>
      </c>
      <c r="DK92" s="47" t="str">
        <f t="shared" si="198"/>
        <v/>
      </c>
      <c r="DL92" s="47" t="str">
        <f t="shared" si="198"/>
        <v/>
      </c>
      <c r="DM92" s="47" t="str">
        <f t="shared" si="198"/>
        <v/>
      </c>
      <c r="DN92" s="47" t="str">
        <f t="shared" si="198"/>
        <v/>
      </c>
      <c r="DO92" s="47" t="str">
        <f t="shared" si="198"/>
        <v/>
      </c>
      <c r="DP92" s="47" t="str">
        <f t="shared" si="198"/>
        <v/>
      </c>
      <c r="DQ92" s="47" t="str">
        <f t="shared" si="198"/>
        <v/>
      </c>
      <c r="DR92" s="47" t="str">
        <f t="shared" si="198"/>
        <v/>
      </c>
      <c r="DS92" s="47" t="str">
        <f t="shared" si="204"/>
        <v/>
      </c>
      <c r="DT92" s="47" t="str">
        <f t="shared" si="204"/>
        <v/>
      </c>
      <c r="DU92" s="47" t="str">
        <f t="shared" si="204"/>
        <v/>
      </c>
      <c r="DV92" s="47" t="str">
        <f t="shared" si="204"/>
        <v/>
      </c>
      <c r="DW92" s="47" t="str">
        <f t="shared" si="204"/>
        <v/>
      </c>
      <c r="DX92" s="47" t="str">
        <f t="shared" si="204"/>
        <v/>
      </c>
      <c r="DY92" s="47" t="str">
        <f t="shared" si="204"/>
        <v/>
      </c>
      <c r="DZ92" s="179" t="str">
        <f t="shared" si="163"/>
        <v/>
      </c>
      <c r="EA92" s="47" t="str">
        <f t="shared" si="199"/>
        <v/>
      </c>
      <c r="EB92" s="47" t="str">
        <f t="shared" si="199"/>
        <v/>
      </c>
      <c r="EC92" s="47" t="str">
        <f t="shared" si="199"/>
        <v/>
      </c>
      <c r="ED92" s="47" t="str">
        <f t="shared" si="199"/>
        <v/>
      </c>
      <c r="EE92" s="47" t="str">
        <f t="shared" si="199"/>
        <v/>
      </c>
      <c r="EF92" s="47" t="str">
        <f t="shared" si="199"/>
        <v/>
      </c>
      <c r="EG92" s="47" t="str">
        <f t="shared" si="199"/>
        <v/>
      </c>
      <c r="EH92" s="47" t="str">
        <f t="shared" si="199"/>
        <v/>
      </c>
      <c r="EI92" s="47" t="str">
        <f t="shared" si="199"/>
        <v/>
      </c>
      <c r="EJ92" s="47" t="str">
        <f t="shared" si="199"/>
        <v/>
      </c>
      <c r="EK92" s="47" t="str">
        <f t="shared" si="199"/>
        <v/>
      </c>
      <c r="EL92" s="47" t="str">
        <f t="shared" si="199"/>
        <v/>
      </c>
      <c r="EM92" s="47" t="str">
        <f t="shared" si="199"/>
        <v/>
      </c>
      <c r="EN92" s="47" t="str">
        <f t="shared" si="199"/>
        <v/>
      </c>
      <c r="EO92" s="47" t="str">
        <f t="shared" si="199"/>
        <v/>
      </c>
      <c r="EP92" s="47" t="str">
        <f t="shared" si="164"/>
        <v/>
      </c>
      <c r="EQ92" s="47" t="str">
        <f t="shared" si="164"/>
        <v/>
      </c>
      <c r="ER92" s="47" t="str">
        <f t="shared" si="164"/>
        <v/>
      </c>
      <c r="ES92" s="47" t="str">
        <f t="shared" si="164"/>
        <v/>
      </c>
      <c r="ET92" s="47" t="str">
        <f t="shared" si="175"/>
        <v/>
      </c>
      <c r="EU92" s="47" t="str">
        <f t="shared" si="175"/>
        <v/>
      </c>
      <c r="EV92" s="47" t="str">
        <f t="shared" si="175"/>
        <v/>
      </c>
      <c r="EW92" s="47" t="str">
        <f t="shared" si="175"/>
        <v/>
      </c>
      <c r="EX92" s="47" t="str">
        <f t="shared" si="175"/>
        <v/>
      </c>
      <c r="EY92" s="47" t="str">
        <f t="shared" si="175"/>
        <v/>
      </c>
      <c r="EZ92" s="47" t="str">
        <f t="shared" si="175"/>
        <v/>
      </c>
      <c r="FA92" s="47" t="str">
        <f t="shared" si="175"/>
        <v/>
      </c>
      <c r="FB92" s="47" t="str">
        <f t="shared" si="175"/>
        <v/>
      </c>
      <c r="FC92" s="47" t="str">
        <f t="shared" si="175"/>
        <v/>
      </c>
      <c r="FD92" s="47" t="str">
        <f t="shared" si="175"/>
        <v/>
      </c>
      <c r="FE92" s="47" t="str">
        <f t="shared" si="175"/>
        <v/>
      </c>
      <c r="FF92" s="47" t="str">
        <f t="shared" si="175"/>
        <v/>
      </c>
      <c r="FG92" s="47" t="str">
        <f t="shared" si="175"/>
        <v/>
      </c>
      <c r="FH92" s="47" t="str">
        <f t="shared" si="175"/>
        <v/>
      </c>
      <c r="FI92" s="47" t="str">
        <f t="shared" ref="FI92:FI103" si="207">IF(ISNONTEXT($AC92),FH92+$AC92,"")</f>
        <v/>
      </c>
      <c r="FJ92" s="47" t="str">
        <f t="shared" si="205"/>
        <v/>
      </c>
      <c r="FK92" s="47" t="str">
        <f t="shared" si="205"/>
        <v/>
      </c>
      <c r="FL92" s="47" t="str">
        <f t="shared" si="205"/>
        <v/>
      </c>
      <c r="FM92" s="47" t="str">
        <f t="shared" si="205"/>
        <v/>
      </c>
      <c r="FN92" s="47" t="str">
        <f t="shared" si="205"/>
        <v/>
      </c>
      <c r="FO92" s="47" t="str">
        <f t="shared" si="205"/>
        <v/>
      </c>
      <c r="FP92" s="47" t="str">
        <f t="shared" si="200"/>
        <v/>
      </c>
      <c r="FQ92" s="47" t="str">
        <f t="shared" si="200"/>
        <v/>
      </c>
      <c r="FR92" s="47" t="str">
        <f t="shared" si="200"/>
        <v/>
      </c>
      <c r="FS92" s="47" t="str">
        <f t="shared" si="200"/>
        <v/>
      </c>
      <c r="FT92" s="47" t="str">
        <f t="shared" si="200"/>
        <v/>
      </c>
      <c r="FU92" s="47" t="str">
        <f t="shared" si="176"/>
        <v/>
      </c>
      <c r="FV92" s="47" t="str">
        <f t="shared" si="150"/>
        <v/>
      </c>
      <c r="FW92" s="47" t="str">
        <f t="shared" si="150"/>
        <v/>
      </c>
      <c r="FX92" s="47" t="str">
        <f t="shared" si="150"/>
        <v/>
      </c>
      <c r="FY92" s="47" t="str">
        <f t="shared" si="150"/>
        <v/>
      </c>
      <c r="FZ92" s="47" t="str">
        <f t="shared" si="150"/>
        <v/>
      </c>
      <c r="GA92" s="47" t="str">
        <f t="shared" si="150"/>
        <v/>
      </c>
      <c r="GB92" s="47" t="str">
        <f t="shared" si="150"/>
        <v/>
      </c>
      <c r="GC92" s="47" t="str">
        <f t="shared" si="150"/>
        <v/>
      </c>
      <c r="GD92" s="47" t="str">
        <f t="shared" si="150"/>
        <v/>
      </c>
      <c r="GE92" s="47" t="str">
        <f t="shared" si="150"/>
        <v/>
      </c>
      <c r="GF92" s="47" t="str">
        <f t="shared" si="150"/>
        <v/>
      </c>
      <c r="GG92" s="47" t="str">
        <f t="shared" si="150"/>
        <v/>
      </c>
      <c r="GH92" s="47" t="str">
        <f t="shared" si="150"/>
        <v/>
      </c>
      <c r="GI92" s="47" t="str">
        <f t="shared" si="150"/>
        <v/>
      </c>
      <c r="GJ92" s="47" t="str">
        <f t="shared" si="150"/>
        <v/>
      </c>
      <c r="GK92" s="47" t="str">
        <f t="shared" ref="GK92:GK103" si="208">IF(ISNONTEXT($AC92),GJ92+$AC92,"")</f>
        <v/>
      </c>
      <c r="GL92" s="47" t="str">
        <f t="shared" si="188"/>
        <v/>
      </c>
      <c r="GM92" s="47" t="str">
        <f t="shared" si="188"/>
        <v/>
      </c>
      <c r="GN92" s="47" t="str">
        <f t="shared" si="180"/>
        <v/>
      </c>
      <c r="GO92" s="47" t="str">
        <f t="shared" si="180"/>
        <v/>
      </c>
      <c r="GP92" s="47" t="str">
        <f t="shared" si="180"/>
        <v/>
      </c>
      <c r="GQ92" s="47" t="str">
        <f t="shared" si="180"/>
        <v/>
      </c>
      <c r="GR92" s="47" t="str">
        <f t="shared" si="180"/>
        <v/>
      </c>
      <c r="GS92" s="47" t="str">
        <f t="shared" si="180"/>
        <v/>
      </c>
      <c r="GT92" s="47" t="str">
        <f t="shared" si="180"/>
        <v/>
      </c>
      <c r="GU92" s="47" t="str">
        <f t="shared" si="180"/>
        <v/>
      </c>
      <c r="GV92" s="47" t="str">
        <f t="shared" si="180"/>
        <v/>
      </c>
      <c r="GW92" s="47" t="str">
        <f t="shared" si="180"/>
        <v/>
      </c>
      <c r="GX92" s="47" t="str">
        <f t="shared" si="180"/>
        <v/>
      </c>
      <c r="GY92" s="47" t="str">
        <f t="shared" si="180"/>
        <v/>
      </c>
      <c r="GZ92" s="47" t="str">
        <f t="shared" si="180"/>
        <v/>
      </c>
      <c r="HA92" s="47" t="str">
        <f t="shared" si="180"/>
        <v/>
      </c>
      <c r="HB92" s="47" t="str">
        <f t="shared" si="180"/>
        <v/>
      </c>
      <c r="HC92" s="47" t="str">
        <f t="shared" si="180"/>
        <v/>
      </c>
      <c r="HD92" s="47" t="str">
        <f t="shared" si="181"/>
        <v/>
      </c>
      <c r="HE92" s="47" t="str">
        <f t="shared" si="181"/>
        <v/>
      </c>
      <c r="HF92" s="47" t="str">
        <f t="shared" si="181"/>
        <v/>
      </c>
      <c r="HG92" s="47" t="str">
        <f t="shared" si="181"/>
        <v/>
      </c>
      <c r="HH92" s="47" t="str">
        <f t="shared" si="181"/>
        <v/>
      </c>
      <c r="HI92" s="47" t="str">
        <f t="shared" si="139"/>
        <v/>
      </c>
      <c r="HJ92" s="47" t="str">
        <f t="shared" si="139"/>
        <v/>
      </c>
      <c r="HK92" s="47" t="str">
        <f t="shared" si="139"/>
        <v/>
      </c>
      <c r="HL92" s="47" t="str">
        <f t="shared" si="139"/>
        <v/>
      </c>
      <c r="HM92" s="47" t="str">
        <f t="shared" si="109"/>
        <v/>
      </c>
      <c r="HN92" s="47" t="str">
        <f t="shared" si="109"/>
        <v/>
      </c>
      <c r="HO92" s="47" t="str">
        <f t="shared" si="109"/>
        <v/>
      </c>
      <c r="HP92" s="47" t="str">
        <f t="shared" si="77"/>
        <v/>
      </c>
      <c r="HQ92" s="47" t="str">
        <f t="shared" si="77"/>
        <v/>
      </c>
      <c r="HR92" s="47" t="str">
        <f t="shared" si="77"/>
        <v/>
      </c>
      <c r="HS92" s="47" t="str">
        <f t="shared" si="77"/>
        <v/>
      </c>
      <c r="HT92" s="47" t="str">
        <f t="shared" si="77"/>
        <v/>
      </c>
      <c r="HU92" s="47" t="str">
        <f t="shared" si="77"/>
        <v/>
      </c>
      <c r="HV92" s="47" t="str">
        <f t="shared" si="140"/>
        <v/>
      </c>
      <c r="HW92" s="165" t="e">
        <f t="shared" si="179"/>
        <v>#N/A</v>
      </c>
      <c r="HX92" s="165" t="e">
        <f t="shared" si="179"/>
        <v>#N/A</v>
      </c>
      <c r="HY92" s="165" t="e">
        <f t="shared" si="179"/>
        <v>#N/A</v>
      </c>
      <c r="HZ92" s="165" t="e">
        <f t="shared" si="179"/>
        <v>#N/A</v>
      </c>
      <c r="IA92" s="165" t="e">
        <f t="shared" si="178"/>
        <v>#N/A</v>
      </c>
      <c r="IB92" s="165" t="e">
        <f t="shared" si="178"/>
        <v>#N/A</v>
      </c>
      <c r="IC92" s="165" t="e">
        <f t="shared" si="178"/>
        <v>#N/A</v>
      </c>
      <c r="ID92" s="165" t="e">
        <f t="shared" si="178"/>
        <v>#N/A</v>
      </c>
      <c r="IE92" s="165" t="e">
        <f t="shared" si="178"/>
        <v>#N/A</v>
      </c>
      <c r="IF92" s="165" t="e">
        <f t="shared" si="178"/>
        <v>#N/A</v>
      </c>
      <c r="IG92" s="165" t="e">
        <f t="shared" si="178"/>
        <v>#N/A</v>
      </c>
      <c r="IH92" s="165" t="e">
        <f t="shared" si="178"/>
        <v>#N/A</v>
      </c>
      <c r="II92" s="165" t="e">
        <f t="shared" si="178"/>
        <v>#N/A</v>
      </c>
      <c r="IJ92" s="165" t="e">
        <f t="shared" si="178"/>
        <v>#N/A</v>
      </c>
      <c r="IK92" s="165" t="e">
        <f t="shared" si="178"/>
        <v>#N/A</v>
      </c>
      <c r="IL92" s="165" t="e">
        <f t="shared" si="178"/>
        <v>#N/A</v>
      </c>
      <c r="IM92" s="165" t="e">
        <f t="shared" si="178"/>
        <v>#N/A</v>
      </c>
      <c r="IN92" s="165" t="e">
        <f t="shared" si="178"/>
        <v>#N/A</v>
      </c>
      <c r="IO92" s="165" t="e">
        <f t="shared" si="178"/>
        <v>#N/A</v>
      </c>
      <c r="IP92" s="165" t="e">
        <f t="shared" si="182"/>
        <v>#N/A</v>
      </c>
      <c r="IQ92" s="165" t="e">
        <f t="shared" si="182"/>
        <v>#N/A</v>
      </c>
      <c r="IR92" s="165" t="e">
        <f t="shared" si="182"/>
        <v>#N/A</v>
      </c>
      <c r="IS92" s="165" t="e">
        <f t="shared" si="182"/>
        <v>#N/A</v>
      </c>
      <c r="IT92" s="165" t="e">
        <f t="shared" si="182"/>
        <v>#N/A</v>
      </c>
      <c r="IU92" s="165" t="e">
        <f t="shared" si="182"/>
        <v>#N/A</v>
      </c>
      <c r="IV92" s="165" t="e">
        <f t="shared" si="182"/>
        <v>#N/A</v>
      </c>
      <c r="IW92" s="165" t="e">
        <f t="shared" si="182"/>
        <v>#N/A</v>
      </c>
      <c r="IX92" s="165" t="e">
        <f t="shared" si="182"/>
        <v>#N/A</v>
      </c>
      <c r="IY92" s="165" t="e">
        <f t="shared" si="182"/>
        <v>#N/A</v>
      </c>
      <c r="IZ92" s="165" t="e">
        <f t="shared" si="182"/>
        <v>#N/A</v>
      </c>
      <c r="JA92" s="165" t="e">
        <f t="shared" si="182"/>
        <v>#N/A</v>
      </c>
      <c r="JB92" s="165" t="e">
        <f t="shared" si="182"/>
        <v>#N/A</v>
      </c>
      <c r="JC92" s="165" t="e">
        <f t="shared" si="182"/>
        <v>#N/A</v>
      </c>
      <c r="JD92" s="165" t="e">
        <f t="shared" si="182"/>
        <v>#N/A</v>
      </c>
      <c r="JE92" s="165" t="e">
        <f t="shared" si="189"/>
        <v>#N/A</v>
      </c>
      <c r="JF92" s="165" t="e">
        <f t="shared" si="189"/>
        <v>#N/A</v>
      </c>
      <c r="JG92" s="165" t="e">
        <f t="shared" si="189"/>
        <v>#N/A</v>
      </c>
      <c r="JH92" s="165" t="e">
        <f t="shared" si="189"/>
        <v>#N/A</v>
      </c>
      <c r="JI92" s="165" t="e">
        <f t="shared" si="189"/>
        <v>#N/A</v>
      </c>
      <c r="JJ92" s="165" t="e">
        <f t="shared" si="189"/>
        <v>#N/A</v>
      </c>
      <c r="JK92" s="165" t="e">
        <f t="shared" si="189"/>
        <v>#N/A</v>
      </c>
      <c r="JL92" s="165" t="e">
        <f t="shared" si="189"/>
        <v>#N/A</v>
      </c>
      <c r="JM92" s="165" t="e">
        <f t="shared" si="189"/>
        <v>#N/A</v>
      </c>
      <c r="JN92" s="165" t="e">
        <f t="shared" si="189"/>
        <v>#N/A</v>
      </c>
      <c r="JO92" s="165" t="e">
        <f t="shared" si="189"/>
        <v>#N/A</v>
      </c>
      <c r="JP92" s="165" t="e">
        <f t="shared" si="189"/>
        <v>#N/A</v>
      </c>
      <c r="JQ92" s="165" t="e">
        <f t="shared" si="189"/>
        <v>#N/A</v>
      </c>
      <c r="JR92" s="165" t="e">
        <f t="shared" si="189"/>
        <v>#N/A</v>
      </c>
      <c r="JS92" s="165" t="e">
        <f t="shared" si="189"/>
        <v>#N/A</v>
      </c>
      <c r="JT92" s="165" t="e">
        <f t="shared" si="183"/>
        <v>#N/A</v>
      </c>
      <c r="JU92" s="165" t="e">
        <f t="shared" si="183"/>
        <v>#N/A</v>
      </c>
      <c r="JV92" s="165" t="e">
        <f t="shared" si="183"/>
        <v>#N/A</v>
      </c>
      <c r="JW92" s="165" t="e">
        <f t="shared" si="183"/>
        <v>#N/A</v>
      </c>
      <c r="JX92" s="165" t="e">
        <f t="shared" si="183"/>
        <v>#N/A</v>
      </c>
      <c r="JY92" s="165" t="e">
        <f t="shared" si="183"/>
        <v>#N/A</v>
      </c>
      <c r="JZ92" s="165" t="e">
        <f t="shared" si="183"/>
        <v>#N/A</v>
      </c>
      <c r="KA92" s="165" t="e">
        <f t="shared" si="183"/>
        <v>#N/A</v>
      </c>
      <c r="KB92" s="165" t="e">
        <f t="shared" si="183"/>
        <v>#N/A</v>
      </c>
      <c r="KC92" s="165" t="e">
        <f t="shared" si="183"/>
        <v>#N/A</v>
      </c>
      <c r="KD92" s="165" t="e">
        <f t="shared" si="183"/>
        <v>#N/A</v>
      </c>
      <c r="KE92" s="165" t="e">
        <f t="shared" si="183"/>
        <v>#N/A</v>
      </c>
      <c r="KF92" s="165" t="e">
        <f t="shared" si="183"/>
        <v>#N/A</v>
      </c>
      <c r="KG92" s="165" t="e">
        <f t="shared" si="183"/>
        <v>#N/A</v>
      </c>
      <c r="KH92" s="165" t="e">
        <f t="shared" si="183"/>
        <v>#N/A</v>
      </c>
      <c r="KI92" s="165" t="e">
        <f t="shared" si="183"/>
        <v>#N/A</v>
      </c>
      <c r="KJ92" s="165" t="e">
        <f t="shared" si="190"/>
        <v>#N/A</v>
      </c>
      <c r="KK92" s="165" t="e">
        <f t="shared" si="190"/>
        <v>#N/A</v>
      </c>
      <c r="KL92" s="165" t="e">
        <f t="shared" si="190"/>
        <v>#N/A</v>
      </c>
      <c r="KM92" s="165" t="e">
        <f t="shared" si="190"/>
        <v>#N/A</v>
      </c>
      <c r="KN92" s="165" t="e">
        <f t="shared" si="190"/>
        <v>#N/A</v>
      </c>
      <c r="KO92" s="165" t="e">
        <f t="shared" si="190"/>
        <v>#N/A</v>
      </c>
      <c r="KP92" s="165" t="e">
        <f t="shared" si="190"/>
        <v>#N/A</v>
      </c>
      <c r="KQ92" s="165" t="e">
        <f t="shared" si="190"/>
        <v>#N/A</v>
      </c>
      <c r="KR92" s="165" t="e">
        <f t="shared" si="190"/>
        <v>#N/A</v>
      </c>
      <c r="KS92" s="165" t="e">
        <f t="shared" si="190"/>
        <v>#N/A</v>
      </c>
      <c r="KT92" s="165" t="e">
        <f t="shared" si="190"/>
        <v>#N/A</v>
      </c>
      <c r="KU92" s="165" t="e">
        <f t="shared" si="190"/>
        <v>#N/A</v>
      </c>
      <c r="KV92" s="165" t="e">
        <f t="shared" si="190"/>
        <v>#N/A</v>
      </c>
      <c r="KW92" s="165" t="e">
        <f t="shared" si="190"/>
        <v>#N/A</v>
      </c>
      <c r="KX92" s="165" t="e">
        <f t="shared" si="190"/>
        <v>#N/A</v>
      </c>
      <c r="KY92" s="165" t="e">
        <f t="shared" si="190"/>
        <v>#N/A</v>
      </c>
      <c r="KZ92" s="165" t="e">
        <f t="shared" si="184"/>
        <v>#N/A</v>
      </c>
      <c r="LA92" s="165" t="e">
        <f t="shared" si="184"/>
        <v>#N/A</v>
      </c>
      <c r="LB92" s="165" t="e">
        <f t="shared" si="184"/>
        <v>#N/A</v>
      </c>
      <c r="LC92" s="165" t="e">
        <f t="shared" si="184"/>
        <v>#N/A</v>
      </c>
      <c r="LD92" s="165" t="e">
        <f t="shared" si="184"/>
        <v>#N/A</v>
      </c>
      <c r="LE92" s="165" t="e">
        <f t="shared" si="184"/>
        <v>#N/A</v>
      </c>
      <c r="LF92" s="165" t="e">
        <f t="shared" si="184"/>
        <v>#N/A</v>
      </c>
      <c r="LG92" s="165" t="e">
        <f t="shared" si="184"/>
        <v>#N/A</v>
      </c>
      <c r="LH92" s="165" t="e">
        <f t="shared" si="184"/>
        <v>#N/A</v>
      </c>
      <c r="LI92" s="165" t="e">
        <f t="shared" si="184"/>
        <v>#N/A</v>
      </c>
      <c r="LJ92" s="165" t="e">
        <f t="shared" si="184"/>
        <v>#N/A</v>
      </c>
      <c r="LK92" s="165" t="e">
        <f t="shared" si="184"/>
        <v>#N/A</v>
      </c>
      <c r="LL92" s="165" t="e">
        <f t="shared" si="184"/>
        <v>#N/A</v>
      </c>
      <c r="LM92" s="165" t="e">
        <f t="shared" si="184"/>
        <v>#N/A</v>
      </c>
      <c r="LN92" s="165" t="e">
        <f t="shared" si="184"/>
        <v>#N/A</v>
      </c>
      <c r="LO92" s="165" t="e">
        <f t="shared" si="191"/>
        <v>#N/A</v>
      </c>
      <c r="LP92" s="165" t="e">
        <f t="shared" si="191"/>
        <v>#N/A</v>
      </c>
      <c r="LQ92" s="165" t="e">
        <f t="shared" si="192"/>
        <v>#N/A</v>
      </c>
      <c r="LR92" s="165" t="e">
        <f t="shared" si="192"/>
        <v>#N/A</v>
      </c>
      <c r="LS92" s="165" t="e">
        <f t="shared" si="192"/>
        <v>#N/A</v>
      </c>
      <c r="LT92" s="165" t="e">
        <f t="shared" si="192"/>
        <v>#N/A</v>
      </c>
      <c r="LU92" s="165" t="e">
        <f t="shared" si="192"/>
        <v>#N/A</v>
      </c>
      <c r="LV92" s="165" t="e">
        <f t="shared" si="192"/>
        <v>#N/A</v>
      </c>
      <c r="LW92" s="165" t="e">
        <f t="shared" si="192"/>
        <v>#N/A</v>
      </c>
      <c r="LX92" s="165" t="e">
        <f t="shared" si="192"/>
        <v>#N/A</v>
      </c>
      <c r="LY92" s="165" t="e">
        <f t="shared" si="192"/>
        <v>#N/A</v>
      </c>
      <c r="LZ92" s="165" t="e">
        <f t="shared" si="192"/>
        <v>#N/A</v>
      </c>
      <c r="MA92" s="165" t="e">
        <f t="shared" si="192"/>
        <v>#N/A</v>
      </c>
      <c r="MB92" s="165" t="e">
        <f t="shared" si="192"/>
        <v>#N/A</v>
      </c>
      <c r="MC92" s="165" t="e">
        <f t="shared" si="192"/>
        <v>#N/A</v>
      </c>
      <c r="MD92" s="165" t="e">
        <f t="shared" si="192"/>
        <v>#N/A</v>
      </c>
      <c r="ME92" s="165" t="e">
        <f t="shared" si="192"/>
        <v>#N/A</v>
      </c>
      <c r="MF92" s="165" t="e">
        <f t="shared" si="185"/>
        <v>#N/A</v>
      </c>
      <c r="MG92" s="165" t="e">
        <f t="shared" si="185"/>
        <v>#N/A</v>
      </c>
      <c r="MH92" s="165" t="e">
        <f t="shared" si="185"/>
        <v>#N/A</v>
      </c>
      <c r="MI92" s="165" t="e">
        <f t="shared" si="185"/>
        <v>#N/A</v>
      </c>
      <c r="MJ92" s="165" t="e">
        <f t="shared" si="185"/>
        <v>#N/A</v>
      </c>
      <c r="MK92" s="165" t="e">
        <f t="shared" si="185"/>
        <v>#N/A</v>
      </c>
      <c r="ML92" s="165" t="e">
        <f t="shared" si="185"/>
        <v>#N/A</v>
      </c>
      <c r="MM92" s="165" t="e">
        <f t="shared" si="185"/>
        <v>#N/A</v>
      </c>
      <c r="MN92" s="165" t="e">
        <f t="shared" si="185"/>
        <v>#N/A</v>
      </c>
      <c r="MO92" s="165" t="e">
        <f t="shared" si="185"/>
        <v>#N/A</v>
      </c>
      <c r="MP92" s="165" t="e">
        <f t="shared" si="185"/>
        <v>#N/A</v>
      </c>
      <c r="MQ92" s="165" t="e">
        <f t="shared" si="185"/>
        <v>#N/A</v>
      </c>
      <c r="MR92" s="165" t="e">
        <f t="shared" si="185"/>
        <v>#N/A</v>
      </c>
      <c r="MS92" s="165" t="e">
        <f t="shared" si="185"/>
        <v>#N/A</v>
      </c>
      <c r="MT92" s="165" t="e">
        <f t="shared" si="185"/>
        <v>#N/A</v>
      </c>
      <c r="MU92" s="165" t="e">
        <f t="shared" si="185"/>
        <v>#N/A</v>
      </c>
      <c r="MV92" s="165" t="e">
        <f t="shared" si="193"/>
        <v>#N/A</v>
      </c>
      <c r="MW92" s="165" t="e">
        <f t="shared" si="193"/>
        <v>#N/A</v>
      </c>
      <c r="MX92" s="165" t="e">
        <f t="shared" si="193"/>
        <v>#N/A</v>
      </c>
      <c r="MY92" s="165" t="e">
        <f t="shared" si="193"/>
        <v>#N/A</v>
      </c>
      <c r="MZ92" s="165" t="e">
        <f t="shared" si="193"/>
        <v>#N/A</v>
      </c>
      <c r="NA92" s="165" t="e">
        <f t="shared" si="193"/>
        <v>#N/A</v>
      </c>
      <c r="NB92" s="165" t="e">
        <f t="shared" si="193"/>
        <v>#N/A</v>
      </c>
      <c r="NC92" s="165" t="e">
        <f t="shared" si="193"/>
        <v>#N/A</v>
      </c>
      <c r="ND92" s="165" t="e">
        <f t="shared" si="193"/>
        <v>#N/A</v>
      </c>
      <c r="NE92" s="165" t="e">
        <f t="shared" si="193"/>
        <v>#N/A</v>
      </c>
      <c r="NF92" s="165" t="e">
        <f t="shared" si="193"/>
        <v>#N/A</v>
      </c>
      <c r="NG92" s="165" t="e">
        <f t="shared" si="193"/>
        <v>#N/A</v>
      </c>
      <c r="NH92" s="165" t="e">
        <f t="shared" si="193"/>
        <v>#N/A</v>
      </c>
      <c r="NI92" s="165" t="e">
        <f t="shared" si="193"/>
        <v>#N/A</v>
      </c>
      <c r="NJ92" s="165" t="e">
        <f t="shared" si="193"/>
        <v>#N/A</v>
      </c>
      <c r="NK92" s="165" t="e">
        <f t="shared" si="193"/>
        <v>#N/A</v>
      </c>
      <c r="NL92" s="165" t="e">
        <f t="shared" si="186"/>
        <v>#N/A</v>
      </c>
      <c r="NM92" s="165" t="e">
        <f t="shared" si="186"/>
        <v>#N/A</v>
      </c>
      <c r="NN92" s="165" t="e">
        <f t="shared" si="186"/>
        <v>#N/A</v>
      </c>
      <c r="NO92" s="165" t="e">
        <f t="shared" si="186"/>
        <v>#N/A</v>
      </c>
      <c r="NP92" s="165" t="e">
        <f t="shared" si="186"/>
        <v>#N/A</v>
      </c>
      <c r="NQ92" s="165" t="e">
        <f t="shared" si="186"/>
        <v>#N/A</v>
      </c>
      <c r="NR92" s="165" t="e">
        <f t="shared" si="186"/>
        <v>#N/A</v>
      </c>
      <c r="NS92" s="165" t="e">
        <f t="shared" si="186"/>
        <v>#N/A</v>
      </c>
      <c r="NT92" s="165" t="e">
        <f t="shared" si="186"/>
        <v>#N/A</v>
      </c>
      <c r="NU92" s="165" t="e">
        <f t="shared" si="186"/>
        <v>#N/A</v>
      </c>
      <c r="NV92" s="165" t="e">
        <f t="shared" si="186"/>
        <v>#N/A</v>
      </c>
      <c r="NW92" s="165" t="e">
        <f t="shared" si="186"/>
        <v>#N/A</v>
      </c>
      <c r="NX92" s="165" t="e">
        <f t="shared" si="186"/>
        <v>#N/A</v>
      </c>
      <c r="NY92" s="165" t="e">
        <f t="shared" si="186"/>
        <v>#N/A</v>
      </c>
      <c r="NZ92" s="165" t="e">
        <f t="shared" si="186"/>
        <v>#N/A</v>
      </c>
      <c r="OA92" s="165" t="e">
        <f t="shared" si="194"/>
        <v>#N/A</v>
      </c>
      <c r="OB92" s="165" t="e">
        <f t="shared" si="194"/>
        <v>#N/A</v>
      </c>
      <c r="OC92" s="165" t="e">
        <f t="shared" si="195"/>
        <v>#N/A</v>
      </c>
      <c r="OD92" s="165" t="e">
        <f t="shared" si="195"/>
        <v>#N/A</v>
      </c>
      <c r="OE92" s="165" t="e">
        <f t="shared" si="195"/>
        <v>#N/A</v>
      </c>
      <c r="OF92" s="165" t="e">
        <f t="shared" si="195"/>
        <v>#N/A</v>
      </c>
      <c r="OG92" s="165" t="e">
        <f t="shared" si="195"/>
        <v>#N/A</v>
      </c>
      <c r="OH92" s="165" t="e">
        <f t="shared" si="195"/>
        <v>#N/A</v>
      </c>
      <c r="OI92" s="165" t="e">
        <f t="shared" si="195"/>
        <v>#N/A</v>
      </c>
      <c r="OJ92" s="165" t="e">
        <f t="shared" si="195"/>
        <v>#N/A</v>
      </c>
      <c r="OK92" s="165" t="e">
        <f t="shared" si="195"/>
        <v>#N/A</v>
      </c>
      <c r="OL92" s="165" t="e">
        <f t="shared" si="195"/>
        <v>#N/A</v>
      </c>
      <c r="OM92" s="165" t="e">
        <f t="shared" si="195"/>
        <v>#N/A</v>
      </c>
      <c r="ON92" s="165" t="e">
        <f t="shared" si="195"/>
        <v>#N/A</v>
      </c>
      <c r="OO92" s="165" t="e">
        <f t="shared" si="195"/>
        <v>#N/A</v>
      </c>
      <c r="OP92" s="165" t="e">
        <f t="shared" si="195"/>
        <v>#N/A</v>
      </c>
      <c r="OQ92" s="165" t="e">
        <f t="shared" si="195"/>
        <v>#N/A</v>
      </c>
      <c r="OR92" s="165" t="e">
        <f t="shared" si="187"/>
        <v>#N/A</v>
      </c>
      <c r="OS92" s="165" t="e">
        <f t="shared" si="187"/>
        <v>#N/A</v>
      </c>
      <c r="OT92" s="165" t="e">
        <f t="shared" si="187"/>
        <v>#N/A</v>
      </c>
      <c r="OU92" s="165" t="e">
        <f t="shared" si="187"/>
        <v>#N/A</v>
      </c>
      <c r="OV92" s="165" t="e">
        <f t="shared" si="187"/>
        <v>#N/A</v>
      </c>
      <c r="OW92" s="165" t="e">
        <f t="shared" si="187"/>
        <v>#N/A</v>
      </c>
      <c r="OX92" s="165" t="e">
        <f t="shared" si="187"/>
        <v>#N/A</v>
      </c>
      <c r="OY92" s="165" t="e">
        <f t="shared" si="187"/>
        <v>#N/A</v>
      </c>
      <c r="OZ92" s="165" t="e">
        <f t="shared" si="187"/>
        <v>#N/A</v>
      </c>
      <c r="PA92" s="165" t="e">
        <f t="shared" si="187"/>
        <v>#N/A</v>
      </c>
      <c r="PB92" s="165" t="e">
        <f t="shared" si="187"/>
        <v>#N/A</v>
      </c>
      <c r="PC92" s="165" t="e">
        <f t="shared" si="187"/>
        <v>#N/A</v>
      </c>
      <c r="PD92" s="165" t="e">
        <f t="shared" si="187"/>
        <v>#N/A</v>
      </c>
      <c r="PE92" s="165" t="e">
        <f t="shared" si="187"/>
        <v>#N/A</v>
      </c>
      <c r="PF92" s="165" t="e">
        <f t="shared" si="187"/>
        <v>#N/A</v>
      </c>
      <c r="PG92" s="165" t="e">
        <f t="shared" si="187"/>
        <v>#N/A</v>
      </c>
      <c r="PH92" s="165" t="e">
        <f t="shared" si="196"/>
        <v>#N/A</v>
      </c>
      <c r="PI92" s="165" t="e">
        <f t="shared" si="196"/>
        <v>#N/A</v>
      </c>
      <c r="PJ92" s="165" t="e">
        <f t="shared" si="196"/>
        <v>#N/A</v>
      </c>
      <c r="PK92" s="165" t="e">
        <f t="shared" si="196"/>
        <v>#N/A</v>
      </c>
      <c r="PL92" s="165" t="e">
        <f t="shared" si="196"/>
        <v>#N/A</v>
      </c>
      <c r="PM92" s="165" t="e">
        <f t="shared" si="196"/>
        <v>#N/A</v>
      </c>
      <c r="PN92" s="165" t="e">
        <f t="shared" si="196"/>
        <v>#N/A</v>
      </c>
      <c r="PO92" s="165" t="e">
        <f t="shared" si="196"/>
        <v>#N/A</v>
      </c>
    </row>
    <row r="93" spans="1:431" hidden="1" x14ac:dyDescent="0.45">
      <c r="A93" s="362"/>
      <c r="B93" s="368" t="str">
        <f>IF($R93="","",ROUND(_xlfn.NORM.INV(ABS(VLOOKUP($T$1,VLookups!$A$43:$B$44,2,FALSE)-B$2),$N93,$R93),0))</f>
        <v/>
      </c>
      <c r="C93" s="374" t="str">
        <f t="shared" si="165"/>
        <v/>
      </c>
      <c r="D93" s="375" t="str">
        <f t="shared" si="166"/>
        <v/>
      </c>
      <c r="E93" s="105"/>
      <c r="F93" s="113"/>
      <c r="G93" s="118" t="str">
        <f t="shared" si="159"/>
        <v/>
      </c>
      <c r="H93" s="91"/>
      <c r="I93" s="118" t="str">
        <f t="shared" si="160"/>
        <v/>
      </c>
      <c r="J93" s="113"/>
      <c r="K93" s="106"/>
      <c r="L93" s="120" t="str">
        <f t="shared" si="147"/>
        <v/>
      </c>
      <c r="M93" s="120" t="str">
        <f t="shared" si="148"/>
        <v/>
      </c>
      <c r="N93" s="71" t="str">
        <f t="shared" si="161"/>
        <v/>
      </c>
      <c r="O93" s="23"/>
      <c r="P93" s="55"/>
      <c r="Q93" s="298"/>
      <c r="R93" s="72" t="str">
        <f>IF(AND(G93&gt;0,H93&gt;0,I93&gt;0),IF(ISBLANK(Q93),IF(ISBLANK(O93),"",(I93-G93)*VLOOKUP(O93,VLookups!$A$4:$B$13,2,FALSE)),Q93),"")</f>
        <v/>
      </c>
      <c r="S93" s="73" t="str">
        <f t="shared" si="149"/>
        <v/>
      </c>
      <c r="T93" s="91"/>
      <c r="U93" s="265" t="str">
        <f>IF(AND(T93&gt;0,H93&gt;0,NOT(R93="")),ABS(VLOOKUP($T$1,VLookups!$A$43:$B$44,2,FALSE)-_xlfn.NORM.DIST(T93,N93,R93,TRUE)),"")</f>
        <v/>
      </c>
      <c r="V93" s="90" t="str">
        <f>IF(AND($G93&gt;0,$H93&gt;0,$I93&gt;0,NOT(ISBLANK($O93))),_xlfn.NORM.INV(ABS(VLOOKUP($T$1,VLookups!$A$43:$B$44,2,FALSE)-V$3),$N93,$R93),"")</f>
        <v/>
      </c>
      <c r="W93" s="89" t="str">
        <f>IF(AND($G93&gt;0,$H93&gt;0,$I93&gt;0,NOT(ISBLANK($O93))),_xlfn.NORM.INV(ABS(VLOOKUP($T$1,VLookups!$A$43:$B$44,2,FALSE)-W$3),$N93,$R93),"")</f>
        <v/>
      </c>
      <c r="X93" s="90" t="str">
        <f>IF(AND($G93&gt;0,$H93&gt;0,$I93&gt;0,NOT(ISBLANK($O93))),_xlfn.NORM.INV(ABS(VLOOKUP($T$1,VLookups!$A$43:$B$44,2,FALSE)-X$3),$N93,$R93),"")</f>
        <v/>
      </c>
      <c r="Y93" s="89" t="str">
        <f>IF(AND($G93&gt;0,$H93&gt;0,$I93&gt;0,NOT(ISBLANK($O93))),_xlfn.NORM.INV(ABS(VLOOKUP($T$1,VLookups!$A$43:$B$44,2,FALSE)-Y$3),$N93,$R93),"")</f>
        <v/>
      </c>
      <c r="Z93" s="90" t="str">
        <f>IF(AND($G93&gt;0,$H93&gt;0,$I93&gt;0,NOT(ISBLANK($O93))),_xlfn.NORM.INV(ABS(VLOOKUP($T$1,VLookups!$A$43:$B$44,2,FALSE)-Z$3),$N93,$R93),"")</f>
        <v/>
      </c>
      <c r="AA93" s="89" t="str">
        <f>IF(AND($G93&gt;0,$H93&gt;0,$I93&gt;0,NOT(ISBLANK($O93))),_xlfn.NORM.INV(ABS(VLOOKUP($T$1,VLookups!$A$43:$B$44,2,FALSE)-AA$3),$N93,$R93),"")</f>
        <v/>
      </c>
      <c r="AB93" s="5"/>
      <c r="AC93" s="164" t="str">
        <f t="shared" si="162"/>
        <v/>
      </c>
      <c r="AD93" s="47" t="str">
        <f t="shared" si="206"/>
        <v/>
      </c>
      <c r="AE93" s="47" t="str">
        <f t="shared" si="206"/>
        <v/>
      </c>
      <c r="AF93" s="47" t="str">
        <f t="shared" si="206"/>
        <v/>
      </c>
      <c r="AG93" s="47" t="str">
        <f t="shared" si="206"/>
        <v/>
      </c>
      <c r="AH93" s="47" t="str">
        <f t="shared" si="206"/>
        <v/>
      </c>
      <c r="AI93" s="47" t="str">
        <f t="shared" si="206"/>
        <v/>
      </c>
      <c r="AJ93" s="47" t="str">
        <f t="shared" si="206"/>
        <v/>
      </c>
      <c r="AK93" s="47" t="str">
        <f t="shared" si="206"/>
        <v/>
      </c>
      <c r="AL93" s="47" t="str">
        <f t="shared" si="206"/>
        <v/>
      </c>
      <c r="AM93" s="47" t="str">
        <f t="shared" si="206"/>
        <v/>
      </c>
      <c r="AN93" s="47" t="str">
        <f t="shared" si="206"/>
        <v/>
      </c>
      <c r="AO93" s="47" t="str">
        <f t="shared" si="206"/>
        <v/>
      </c>
      <c r="AP93" s="47" t="str">
        <f t="shared" si="206"/>
        <v/>
      </c>
      <c r="AQ93" s="47" t="str">
        <f t="shared" si="206"/>
        <v/>
      </c>
      <c r="AR93" s="47" t="str">
        <f t="shared" si="206"/>
        <v/>
      </c>
      <c r="AS93" s="47" t="str">
        <f t="shared" si="206"/>
        <v/>
      </c>
      <c r="AT93" s="47" t="str">
        <f t="shared" si="201"/>
        <v/>
      </c>
      <c r="AU93" s="47" t="str">
        <f t="shared" si="201"/>
        <v/>
      </c>
      <c r="AV93" s="47" t="str">
        <f t="shared" si="201"/>
        <v/>
      </c>
      <c r="AW93" s="47" t="str">
        <f t="shared" si="201"/>
        <v/>
      </c>
      <c r="AX93" s="47" t="str">
        <f t="shared" si="201"/>
        <v/>
      </c>
      <c r="AY93" s="47" t="str">
        <f t="shared" si="201"/>
        <v/>
      </c>
      <c r="AZ93" s="47" t="str">
        <f t="shared" si="201"/>
        <v/>
      </c>
      <c r="BA93" s="47" t="str">
        <f t="shared" si="201"/>
        <v/>
      </c>
      <c r="BB93" s="47" t="str">
        <f t="shared" si="201"/>
        <v/>
      </c>
      <c r="BC93" s="47" t="str">
        <f t="shared" si="201"/>
        <v/>
      </c>
      <c r="BD93" s="47" t="str">
        <f t="shared" si="201"/>
        <v/>
      </c>
      <c r="BE93" s="47" t="str">
        <f t="shared" si="201"/>
        <v/>
      </c>
      <c r="BF93" s="47" t="str">
        <f t="shared" si="201"/>
        <v/>
      </c>
      <c r="BG93" s="47" t="str">
        <f t="shared" si="201"/>
        <v/>
      </c>
      <c r="BH93" s="47" t="str">
        <f t="shared" si="201"/>
        <v/>
      </c>
      <c r="BI93" s="47" t="str">
        <f t="shared" si="202"/>
        <v/>
      </c>
      <c r="BJ93" s="47" t="str">
        <f t="shared" si="202"/>
        <v/>
      </c>
      <c r="BK93" s="47" t="str">
        <f t="shared" si="202"/>
        <v/>
      </c>
      <c r="BL93" s="47" t="str">
        <f t="shared" si="202"/>
        <v/>
      </c>
      <c r="BM93" s="47" t="str">
        <f t="shared" si="202"/>
        <v/>
      </c>
      <c r="BN93" s="47" t="str">
        <f t="shared" si="202"/>
        <v/>
      </c>
      <c r="BO93" s="47" t="str">
        <f t="shared" si="202"/>
        <v/>
      </c>
      <c r="BP93" s="47" t="str">
        <f t="shared" si="202"/>
        <v/>
      </c>
      <c r="BQ93" s="47" t="str">
        <f t="shared" si="202"/>
        <v/>
      </c>
      <c r="BR93" s="47" t="str">
        <f t="shared" si="202"/>
        <v/>
      </c>
      <c r="BS93" s="47" t="str">
        <f t="shared" si="202"/>
        <v/>
      </c>
      <c r="BT93" s="47" t="str">
        <f t="shared" si="202"/>
        <v/>
      </c>
      <c r="BU93" s="47" t="str">
        <f t="shared" si="202"/>
        <v/>
      </c>
      <c r="BV93" s="47" t="str">
        <f t="shared" si="202"/>
        <v/>
      </c>
      <c r="BW93" s="47" t="str">
        <f t="shared" si="202"/>
        <v/>
      </c>
      <c r="BX93" s="47" t="str">
        <f t="shared" si="202"/>
        <v/>
      </c>
      <c r="BY93" s="47" t="str">
        <f t="shared" si="197"/>
        <v/>
      </c>
      <c r="BZ93" s="47" t="str">
        <f t="shared" si="197"/>
        <v/>
      </c>
      <c r="CA93" s="47" t="str">
        <f t="shared" si="197"/>
        <v/>
      </c>
      <c r="CB93" s="47" t="str">
        <f t="shared" si="197"/>
        <v/>
      </c>
      <c r="CC93" s="47" t="str">
        <f t="shared" si="197"/>
        <v/>
      </c>
      <c r="CD93" s="47" t="str">
        <f t="shared" si="197"/>
        <v/>
      </c>
      <c r="CE93" s="47" t="str">
        <f t="shared" si="197"/>
        <v/>
      </c>
      <c r="CF93" s="47" t="str">
        <f t="shared" si="197"/>
        <v/>
      </c>
      <c r="CG93" s="47" t="str">
        <f t="shared" si="197"/>
        <v/>
      </c>
      <c r="CH93" s="47" t="str">
        <f t="shared" si="197"/>
        <v/>
      </c>
      <c r="CI93" s="47" t="str">
        <f t="shared" si="197"/>
        <v/>
      </c>
      <c r="CJ93" s="47" t="str">
        <f t="shared" si="197"/>
        <v/>
      </c>
      <c r="CK93" s="47" t="str">
        <f t="shared" si="197"/>
        <v/>
      </c>
      <c r="CL93" s="47" t="str">
        <f t="shared" si="197"/>
        <v/>
      </c>
      <c r="CM93" s="47" t="str">
        <f t="shared" si="197"/>
        <v/>
      </c>
      <c r="CN93" s="47" t="str">
        <f t="shared" si="203"/>
        <v/>
      </c>
      <c r="CO93" s="47" t="str">
        <f t="shared" si="203"/>
        <v/>
      </c>
      <c r="CP93" s="47" t="str">
        <f t="shared" si="203"/>
        <v/>
      </c>
      <c r="CQ93" s="47" t="str">
        <f t="shared" si="203"/>
        <v/>
      </c>
      <c r="CR93" s="47" t="str">
        <f t="shared" si="203"/>
        <v/>
      </c>
      <c r="CS93" s="47" t="str">
        <f t="shared" si="203"/>
        <v/>
      </c>
      <c r="CT93" s="47" t="str">
        <f t="shared" si="203"/>
        <v/>
      </c>
      <c r="CU93" s="47" t="str">
        <f t="shared" si="203"/>
        <v/>
      </c>
      <c r="CV93" s="47" t="str">
        <f t="shared" si="203"/>
        <v/>
      </c>
      <c r="CW93" s="47" t="str">
        <f t="shared" si="203"/>
        <v/>
      </c>
      <c r="CX93" s="47" t="str">
        <f t="shared" si="203"/>
        <v/>
      </c>
      <c r="CY93" s="47" t="str">
        <f t="shared" si="203"/>
        <v/>
      </c>
      <c r="CZ93" s="47" t="str">
        <f t="shared" si="203"/>
        <v/>
      </c>
      <c r="DA93" s="47" t="str">
        <f t="shared" si="203"/>
        <v/>
      </c>
      <c r="DB93" s="47" t="str">
        <f t="shared" si="203"/>
        <v/>
      </c>
      <c r="DC93" s="47" t="str">
        <f t="shared" si="203"/>
        <v/>
      </c>
      <c r="DD93" s="47" t="str">
        <f t="shared" si="198"/>
        <v/>
      </c>
      <c r="DE93" s="47" t="str">
        <f t="shared" si="198"/>
        <v/>
      </c>
      <c r="DF93" s="47" t="str">
        <f t="shared" si="198"/>
        <v/>
      </c>
      <c r="DG93" s="47" t="str">
        <f t="shared" si="198"/>
        <v/>
      </c>
      <c r="DH93" s="47" t="str">
        <f t="shared" si="198"/>
        <v/>
      </c>
      <c r="DI93" s="47" t="str">
        <f t="shared" si="198"/>
        <v/>
      </c>
      <c r="DJ93" s="47" t="str">
        <f t="shared" si="198"/>
        <v/>
      </c>
      <c r="DK93" s="47" t="str">
        <f t="shared" si="198"/>
        <v/>
      </c>
      <c r="DL93" s="47" t="str">
        <f t="shared" si="198"/>
        <v/>
      </c>
      <c r="DM93" s="47" t="str">
        <f t="shared" si="198"/>
        <v/>
      </c>
      <c r="DN93" s="47" t="str">
        <f t="shared" si="198"/>
        <v/>
      </c>
      <c r="DO93" s="47" t="str">
        <f t="shared" si="198"/>
        <v/>
      </c>
      <c r="DP93" s="47" t="str">
        <f t="shared" si="198"/>
        <v/>
      </c>
      <c r="DQ93" s="47" t="str">
        <f t="shared" si="198"/>
        <v/>
      </c>
      <c r="DR93" s="47" t="str">
        <f t="shared" si="198"/>
        <v/>
      </c>
      <c r="DS93" s="47" t="str">
        <f t="shared" si="204"/>
        <v/>
      </c>
      <c r="DT93" s="47" t="str">
        <f t="shared" si="204"/>
        <v/>
      </c>
      <c r="DU93" s="47" t="str">
        <f t="shared" si="204"/>
        <v/>
      </c>
      <c r="DV93" s="47" t="str">
        <f t="shared" si="204"/>
        <v/>
      </c>
      <c r="DW93" s="47" t="str">
        <f t="shared" si="204"/>
        <v/>
      </c>
      <c r="DX93" s="47" t="str">
        <f t="shared" si="204"/>
        <v/>
      </c>
      <c r="DY93" s="47" t="str">
        <f t="shared" si="204"/>
        <v/>
      </c>
      <c r="DZ93" s="179" t="str">
        <f t="shared" si="163"/>
        <v/>
      </c>
      <c r="EA93" s="47" t="str">
        <f t="shared" si="199"/>
        <v/>
      </c>
      <c r="EB93" s="47" t="str">
        <f t="shared" si="199"/>
        <v/>
      </c>
      <c r="EC93" s="47" t="str">
        <f t="shared" si="199"/>
        <v/>
      </c>
      <c r="ED93" s="47" t="str">
        <f t="shared" si="199"/>
        <v/>
      </c>
      <c r="EE93" s="47" t="str">
        <f t="shared" si="199"/>
        <v/>
      </c>
      <c r="EF93" s="47" t="str">
        <f t="shared" si="199"/>
        <v/>
      </c>
      <c r="EG93" s="47" t="str">
        <f t="shared" si="199"/>
        <v/>
      </c>
      <c r="EH93" s="47" t="str">
        <f t="shared" si="199"/>
        <v/>
      </c>
      <c r="EI93" s="47" t="str">
        <f t="shared" si="199"/>
        <v/>
      </c>
      <c r="EJ93" s="47" t="str">
        <f t="shared" si="199"/>
        <v/>
      </c>
      <c r="EK93" s="47" t="str">
        <f t="shared" si="199"/>
        <v/>
      </c>
      <c r="EL93" s="47" t="str">
        <f t="shared" si="199"/>
        <v/>
      </c>
      <c r="EM93" s="47" t="str">
        <f t="shared" si="199"/>
        <v/>
      </c>
      <c r="EN93" s="47" t="str">
        <f t="shared" si="199"/>
        <v/>
      </c>
      <c r="EO93" s="47" t="str">
        <f t="shared" si="199"/>
        <v/>
      </c>
      <c r="EP93" s="47" t="str">
        <f t="shared" si="164"/>
        <v/>
      </c>
      <c r="EQ93" s="47" t="str">
        <f t="shared" si="164"/>
        <v/>
      </c>
      <c r="ER93" s="47" t="str">
        <f t="shared" si="164"/>
        <v/>
      </c>
      <c r="ES93" s="47" t="str">
        <f t="shared" si="164"/>
        <v/>
      </c>
      <c r="ET93" s="47" t="str">
        <f t="shared" si="164"/>
        <v/>
      </c>
      <c r="EU93" s="47" t="str">
        <f t="shared" si="164"/>
        <v/>
      </c>
      <c r="EV93" s="47" t="str">
        <f t="shared" si="164"/>
        <v/>
      </c>
      <c r="EW93" s="47" t="str">
        <f t="shared" si="164"/>
        <v/>
      </c>
      <c r="EX93" s="47" t="str">
        <f t="shared" si="164"/>
        <v/>
      </c>
      <c r="EY93" s="47" t="str">
        <f t="shared" si="164"/>
        <v/>
      </c>
      <c r="EZ93" s="47" t="str">
        <f t="shared" si="164"/>
        <v/>
      </c>
      <c r="FA93" s="47" t="str">
        <f t="shared" si="164"/>
        <v/>
      </c>
      <c r="FB93" s="47" t="str">
        <f t="shared" si="164"/>
        <v/>
      </c>
      <c r="FC93" s="47" t="str">
        <f t="shared" si="164"/>
        <v/>
      </c>
      <c r="FD93" s="47" t="str">
        <f t="shared" si="164"/>
        <v/>
      </c>
      <c r="FE93" s="47" t="str">
        <f t="shared" si="164"/>
        <v/>
      </c>
      <c r="FF93" s="47" t="str">
        <f t="shared" ref="FF93:FH103" si="209">IF(ISNONTEXT($AC93),FE93+$AC93,"")</f>
        <v/>
      </c>
      <c r="FG93" s="47" t="str">
        <f t="shared" si="209"/>
        <v/>
      </c>
      <c r="FH93" s="47" t="str">
        <f t="shared" si="209"/>
        <v/>
      </c>
      <c r="FI93" s="47" t="str">
        <f t="shared" si="207"/>
        <v/>
      </c>
      <c r="FJ93" s="47" t="str">
        <f t="shared" si="205"/>
        <v/>
      </c>
      <c r="FK93" s="47" t="str">
        <f t="shared" si="205"/>
        <v/>
      </c>
      <c r="FL93" s="47" t="str">
        <f t="shared" si="205"/>
        <v/>
      </c>
      <c r="FM93" s="47" t="str">
        <f t="shared" si="205"/>
        <v/>
      </c>
      <c r="FN93" s="47" t="str">
        <f t="shared" si="205"/>
        <v/>
      </c>
      <c r="FO93" s="47" t="str">
        <f t="shared" si="205"/>
        <v/>
      </c>
      <c r="FP93" s="47" t="str">
        <f t="shared" si="200"/>
        <v/>
      </c>
      <c r="FQ93" s="47" t="str">
        <f t="shared" si="200"/>
        <v/>
      </c>
      <c r="FR93" s="47" t="str">
        <f t="shared" si="200"/>
        <v/>
      </c>
      <c r="FS93" s="47" t="str">
        <f t="shared" si="200"/>
        <v/>
      </c>
      <c r="FT93" s="47" t="str">
        <f t="shared" si="200"/>
        <v/>
      </c>
      <c r="FU93" s="47" t="str">
        <f t="shared" si="176"/>
        <v/>
      </c>
      <c r="FV93" s="47" t="str">
        <f t="shared" si="176"/>
        <v/>
      </c>
      <c r="FW93" s="47" t="str">
        <f t="shared" si="176"/>
        <v/>
      </c>
      <c r="FX93" s="47" t="str">
        <f t="shared" si="176"/>
        <v/>
      </c>
      <c r="FY93" s="47" t="str">
        <f t="shared" si="176"/>
        <v/>
      </c>
      <c r="FZ93" s="47" t="str">
        <f t="shared" si="176"/>
        <v/>
      </c>
      <c r="GA93" s="47" t="str">
        <f t="shared" si="176"/>
        <v/>
      </c>
      <c r="GB93" s="47" t="str">
        <f t="shared" si="176"/>
        <v/>
      </c>
      <c r="GC93" s="47" t="str">
        <f t="shared" si="176"/>
        <v/>
      </c>
      <c r="GD93" s="47" t="str">
        <f t="shared" si="176"/>
        <v/>
      </c>
      <c r="GE93" s="47" t="str">
        <f t="shared" si="176"/>
        <v/>
      </c>
      <c r="GF93" s="47" t="str">
        <f t="shared" si="176"/>
        <v/>
      </c>
      <c r="GG93" s="47" t="str">
        <f t="shared" si="176"/>
        <v/>
      </c>
      <c r="GH93" s="47" t="str">
        <f t="shared" si="176"/>
        <v/>
      </c>
      <c r="GI93" s="47" t="str">
        <f t="shared" si="176"/>
        <v/>
      </c>
      <c r="GJ93" s="47" t="str">
        <f t="shared" si="176"/>
        <v/>
      </c>
      <c r="GK93" s="47" t="str">
        <f t="shared" si="208"/>
        <v/>
      </c>
      <c r="GL93" s="47" t="str">
        <f t="shared" si="188"/>
        <v/>
      </c>
      <c r="GM93" s="47" t="str">
        <f t="shared" si="188"/>
        <v/>
      </c>
      <c r="GN93" s="47" t="str">
        <f t="shared" si="180"/>
        <v/>
      </c>
      <c r="GO93" s="47" t="str">
        <f t="shared" si="180"/>
        <v/>
      </c>
      <c r="GP93" s="47" t="str">
        <f t="shared" si="180"/>
        <v/>
      </c>
      <c r="GQ93" s="47" t="str">
        <f t="shared" si="180"/>
        <v/>
      </c>
      <c r="GR93" s="47" t="str">
        <f t="shared" si="180"/>
        <v/>
      </c>
      <c r="GS93" s="47" t="str">
        <f t="shared" si="180"/>
        <v/>
      </c>
      <c r="GT93" s="47" t="str">
        <f t="shared" si="180"/>
        <v/>
      </c>
      <c r="GU93" s="47" t="str">
        <f t="shared" si="180"/>
        <v/>
      </c>
      <c r="GV93" s="47" t="str">
        <f t="shared" si="180"/>
        <v/>
      </c>
      <c r="GW93" s="47" t="str">
        <f t="shared" si="180"/>
        <v/>
      </c>
      <c r="GX93" s="47" t="str">
        <f t="shared" si="180"/>
        <v/>
      </c>
      <c r="GY93" s="47" t="str">
        <f t="shared" si="180"/>
        <v/>
      </c>
      <c r="GZ93" s="47" t="str">
        <f t="shared" si="180"/>
        <v/>
      </c>
      <c r="HA93" s="47" t="str">
        <f t="shared" si="180"/>
        <v/>
      </c>
      <c r="HB93" s="47" t="str">
        <f t="shared" si="180"/>
        <v/>
      </c>
      <c r="HC93" s="47" t="str">
        <f t="shared" si="180"/>
        <v/>
      </c>
      <c r="HD93" s="47" t="str">
        <f t="shared" si="181"/>
        <v/>
      </c>
      <c r="HE93" s="47" t="str">
        <f t="shared" si="181"/>
        <v/>
      </c>
      <c r="HF93" s="47" t="str">
        <f t="shared" si="181"/>
        <v/>
      </c>
      <c r="HG93" s="47" t="str">
        <f t="shared" si="181"/>
        <v/>
      </c>
      <c r="HH93" s="47" t="str">
        <f t="shared" si="181"/>
        <v/>
      </c>
      <c r="HI93" s="47" t="str">
        <f t="shared" si="139"/>
        <v/>
      </c>
      <c r="HJ93" s="47" t="str">
        <f t="shared" si="139"/>
        <v/>
      </c>
      <c r="HK93" s="47" t="str">
        <f t="shared" si="139"/>
        <v/>
      </c>
      <c r="HL93" s="47" t="str">
        <f t="shared" si="139"/>
        <v/>
      </c>
      <c r="HM93" s="47" t="str">
        <f t="shared" si="109"/>
        <v/>
      </c>
      <c r="HN93" s="47" t="str">
        <f t="shared" si="109"/>
        <v/>
      </c>
      <c r="HO93" s="47" t="str">
        <f t="shared" si="109"/>
        <v/>
      </c>
      <c r="HP93" s="47" t="str">
        <f t="shared" si="77"/>
        <v/>
      </c>
      <c r="HQ93" s="47" t="str">
        <f t="shared" si="77"/>
        <v/>
      </c>
      <c r="HR93" s="47" t="str">
        <f t="shared" si="77"/>
        <v/>
      </c>
      <c r="HS93" s="47" t="str">
        <f t="shared" si="77"/>
        <v/>
      </c>
      <c r="HT93" s="47" t="str">
        <f t="shared" si="77"/>
        <v/>
      </c>
      <c r="HU93" s="47" t="str">
        <f t="shared" si="77"/>
        <v/>
      </c>
      <c r="HV93" s="47" t="str">
        <f t="shared" si="140"/>
        <v/>
      </c>
      <c r="HW93" s="165" t="e">
        <f t="shared" si="179"/>
        <v>#N/A</v>
      </c>
      <c r="HX93" s="165" t="e">
        <f t="shared" si="179"/>
        <v>#N/A</v>
      </c>
      <c r="HY93" s="165" t="e">
        <f t="shared" si="179"/>
        <v>#N/A</v>
      </c>
      <c r="HZ93" s="165" t="e">
        <f t="shared" si="179"/>
        <v>#N/A</v>
      </c>
      <c r="IA93" s="165" t="e">
        <f t="shared" si="178"/>
        <v>#N/A</v>
      </c>
      <c r="IB93" s="165" t="e">
        <f t="shared" si="178"/>
        <v>#N/A</v>
      </c>
      <c r="IC93" s="165" t="e">
        <f t="shared" si="178"/>
        <v>#N/A</v>
      </c>
      <c r="ID93" s="165" t="e">
        <f t="shared" si="178"/>
        <v>#N/A</v>
      </c>
      <c r="IE93" s="165" t="e">
        <f t="shared" si="178"/>
        <v>#N/A</v>
      </c>
      <c r="IF93" s="165" t="e">
        <f t="shared" si="178"/>
        <v>#N/A</v>
      </c>
      <c r="IG93" s="165" t="e">
        <f t="shared" si="178"/>
        <v>#N/A</v>
      </c>
      <c r="IH93" s="165" t="e">
        <f t="shared" si="178"/>
        <v>#N/A</v>
      </c>
      <c r="II93" s="165" t="e">
        <f t="shared" si="178"/>
        <v>#N/A</v>
      </c>
      <c r="IJ93" s="165" t="e">
        <f t="shared" si="178"/>
        <v>#N/A</v>
      </c>
      <c r="IK93" s="165" t="e">
        <f t="shared" si="178"/>
        <v>#N/A</v>
      </c>
      <c r="IL93" s="165" t="e">
        <f t="shared" si="178"/>
        <v>#N/A</v>
      </c>
      <c r="IM93" s="165" t="e">
        <f t="shared" si="178"/>
        <v>#N/A</v>
      </c>
      <c r="IN93" s="165" t="e">
        <f t="shared" si="178"/>
        <v>#N/A</v>
      </c>
      <c r="IO93" s="165" t="e">
        <f t="shared" si="178"/>
        <v>#N/A</v>
      </c>
      <c r="IP93" s="165" t="e">
        <f t="shared" si="182"/>
        <v>#N/A</v>
      </c>
      <c r="IQ93" s="165" t="e">
        <f t="shared" si="182"/>
        <v>#N/A</v>
      </c>
      <c r="IR93" s="165" t="e">
        <f t="shared" si="182"/>
        <v>#N/A</v>
      </c>
      <c r="IS93" s="165" t="e">
        <f t="shared" si="182"/>
        <v>#N/A</v>
      </c>
      <c r="IT93" s="165" t="e">
        <f t="shared" si="182"/>
        <v>#N/A</v>
      </c>
      <c r="IU93" s="165" t="e">
        <f t="shared" si="182"/>
        <v>#N/A</v>
      </c>
      <c r="IV93" s="165" t="e">
        <f t="shared" si="182"/>
        <v>#N/A</v>
      </c>
      <c r="IW93" s="165" t="e">
        <f t="shared" si="182"/>
        <v>#N/A</v>
      </c>
      <c r="IX93" s="165" t="e">
        <f t="shared" si="182"/>
        <v>#N/A</v>
      </c>
      <c r="IY93" s="165" t="e">
        <f t="shared" si="182"/>
        <v>#N/A</v>
      </c>
      <c r="IZ93" s="165" t="e">
        <f t="shared" si="182"/>
        <v>#N/A</v>
      </c>
      <c r="JA93" s="165" t="e">
        <f t="shared" si="182"/>
        <v>#N/A</v>
      </c>
      <c r="JB93" s="165" t="e">
        <f t="shared" si="182"/>
        <v>#N/A</v>
      </c>
      <c r="JC93" s="165" t="e">
        <f t="shared" si="182"/>
        <v>#N/A</v>
      </c>
      <c r="JD93" s="165" t="e">
        <f t="shared" si="182"/>
        <v>#N/A</v>
      </c>
      <c r="JE93" s="165" t="e">
        <f t="shared" si="189"/>
        <v>#N/A</v>
      </c>
      <c r="JF93" s="165" t="e">
        <f t="shared" si="189"/>
        <v>#N/A</v>
      </c>
      <c r="JG93" s="165" t="e">
        <f t="shared" si="189"/>
        <v>#N/A</v>
      </c>
      <c r="JH93" s="165" t="e">
        <f t="shared" si="189"/>
        <v>#N/A</v>
      </c>
      <c r="JI93" s="165" t="e">
        <f t="shared" si="189"/>
        <v>#N/A</v>
      </c>
      <c r="JJ93" s="165" t="e">
        <f t="shared" si="189"/>
        <v>#N/A</v>
      </c>
      <c r="JK93" s="165" t="e">
        <f t="shared" si="189"/>
        <v>#N/A</v>
      </c>
      <c r="JL93" s="165" t="e">
        <f t="shared" si="189"/>
        <v>#N/A</v>
      </c>
      <c r="JM93" s="165" t="e">
        <f t="shared" si="189"/>
        <v>#N/A</v>
      </c>
      <c r="JN93" s="165" t="e">
        <f t="shared" si="189"/>
        <v>#N/A</v>
      </c>
      <c r="JO93" s="165" t="e">
        <f t="shared" si="189"/>
        <v>#N/A</v>
      </c>
      <c r="JP93" s="165" t="e">
        <f t="shared" si="189"/>
        <v>#N/A</v>
      </c>
      <c r="JQ93" s="165" t="e">
        <f t="shared" si="189"/>
        <v>#N/A</v>
      </c>
      <c r="JR93" s="165" t="e">
        <f t="shared" si="189"/>
        <v>#N/A</v>
      </c>
      <c r="JS93" s="165" t="e">
        <f t="shared" si="189"/>
        <v>#N/A</v>
      </c>
      <c r="JT93" s="165" t="e">
        <f t="shared" si="183"/>
        <v>#N/A</v>
      </c>
      <c r="JU93" s="165" t="e">
        <f t="shared" si="183"/>
        <v>#N/A</v>
      </c>
      <c r="JV93" s="165" t="e">
        <f t="shared" si="183"/>
        <v>#N/A</v>
      </c>
      <c r="JW93" s="165" t="e">
        <f t="shared" si="183"/>
        <v>#N/A</v>
      </c>
      <c r="JX93" s="165" t="e">
        <f t="shared" si="183"/>
        <v>#N/A</v>
      </c>
      <c r="JY93" s="165" t="e">
        <f t="shared" si="183"/>
        <v>#N/A</v>
      </c>
      <c r="JZ93" s="165" t="e">
        <f t="shared" si="183"/>
        <v>#N/A</v>
      </c>
      <c r="KA93" s="165" t="e">
        <f t="shared" si="183"/>
        <v>#N/A</v>
      </c>
      <c r="KB93" s="165" t="e">
        <f t="shared" si="183"/>
        <v>#N/A</v>
      </c>
      <c r="KC93" s="165" t="e">
        <f t="shared" si="183"/>
        <v>#N/A</v>
      </c>
      <c r="KD93" s="165" t="e">
        <f t="shared" si="183"/>
        <v>#N/A</v>
      </c>
      <c r="KE93" s="165" t="e">
        <f t="shared" si="183"/>
        <v>#N/A</v>
      </c>
      <c r="KF93" s="165" t="e">
        <f t="shared" si="183"/>
        <v>#N/A</v>
      </c>
      <c r="KG93" s="165" t="e">
        <f t="shared" si="183"/>
        <v>#N/A</v>
      </c>
      <c r="KH93" s="165" t="e">
        <f t="shared" si="183"/>
        <v>#N/A</v>
      </c>
      <c r="KI93" s="165" t="e">
        <f t="shared" si="183"/>
        <v>#N/A</v>
      </c>
      <c r="KJ93" s="165" t="e">
        <f t="shared" si="190"/>
        <v>#N/A</v>
      </c>
      <c r="KK93" s="165" t="e">
        <f t="shared" si="190"/>
        <v>#N/A</v>
      </c>
      <c r="KL93" s="165" t="e">
        <f t="shared" si="190"/>
        <v>#N/A</v>
      </c>
      <c r="KM93" s="165" t="e">
        <f t="shared" si="190"/>
        <v>#N/A</v>
      </c>
      <c r="KN93" s="165" t="e">
        <f t="shared" si="190"/>
        <v>#N/A</v>
      </c>
      <c r="KO93" s="165" t="e">
        <f t="shared" si="190"/>
        <v>#N/A</v>
      </c>
      <c r="KP93" s="165" t="e">
        <f t="shared" si="190"/>
        <v>#N/A</v>
      </c>
      <c r="KQ93" s="165" t="e">
        <f t="shared" si="190"/>
        <v>#N/A</v>
      </c>
      <c r="KR93" s="165" t="e">
        <f t="shared" si="190"/>
        <v>#N/A</v>
      </c>
      <c r="KS93" s="165" t="e">
        <f t="shared" si="190"/>
        <v>#N/A</v>
      </c>
      <c r="KT93" s="165" t="e">
        <f t="shared" si="190"/>
        <v>#N/A</v>
      </c>
      <c r="KU93" s="165" t="e">
        <f t="shared" si="190"/>
        <v>#N/A</v>
      </c>
      <c r="KV93" s="165" t="e">
        <f t="shared" si="190"/>
        <v>#N/A</v>
      </c>
      <c r="KW93" s="165" t="e">
        <f t="shared" si="190"/>
        <v>#N/A</v>
      </c>
      <c r="KX93" s="165" t="e">
        <f t="shared" si="190"/>
        <v>#N/A</v>
      </c>
      <c r="KY93" s="165" t="e">
        <f t="shared" si="190"/>
        <v>#N/A</v>
      </c>
      <c r="KZ93" s="165" t="e">
        <f t="shared" si="184"/>
        <v>#N/A</v>
      </c>
      <c r="LA93" s="165" t="e">
        <f t="shared" si="184"/>
        <v>#N/A</v>
      </c>
      <c r="LB93" s="165" t="e">
        <f t="shared" si="184"/>
        <v>#N/A</v>
      </c>
      <c r="LC93" s="165" t="e">
        <f t="shared" si="184"/>
        <v>#N/A</v>
      </c>
      <c r="LD93" s="165" t="e">
        <f t="shared" si="184"/>
        <v>#N/A</v>
      </c>
      <c r="LE93" s="165" t="e">
        <f t="shared" si="184"/>
        <v>#N/A</v>
      </c>
      <c r="LF93" s="165" t="e">
        <f t="shared" si="184"/>
        <v>#N/A</v>
      </c>
      <c r="LG93" s="165" t="e">
        <f t="shared" si="184"/>
        <v>#N/A</v>
      </c>
      <c r="LH93" s="165" t="e">
        <f t="shared" si="184"/>
        <v>#N/A</v>
      </c>
      <c r="LI93" s="165" t="e">
        <f t="shared" si="184"/>
        <v>#N/A</v>
      </c>
      <c r="LJ93" s="165" t="e">
        <f t="shared" si="184"/>
        <v>#N/A</v>
      </c>
      <c r="LK93" s="165" t="e">
        <f t="shared" si="184"/>
        <v>#N/A</v>
      </c>
      <c r="LL93" s="165" t="e">
        <f t="shared" si="184"/>
        <v>#N/A</v>
      </c>
      <c r="LM93" s="165" t="e">
        <f t="shared" si="184"/>
        <v>#N/A</v>
      </c>
      <c r="LN93" s="165" t="e">
        <f t="shared" si="184"/>
        <v>#N/A</v>
      </c>
      <c r="LO93" s="165" t="e">
        <f t="shared" si="191"/>
        <v>#N/A</v>
      </c>
      <c r="LP93" s="165" t="e">
        <f t="shared" si="191"/>
        <v>#N/A</v>
      </c>
      <c r="LQ93" s="165" t="e">
        <f t="shared" si="192"/>
        <v>#N/A</v>
      </c>
      <c r="LR93" s="165" t="e">
        <f t="shared" si="192"/>
        <v>#N/A</v>
      </c>
      <c r="LS93" s="165" t="e">
        <f t="shared" si="192"/>
        <v>#N/A</v>
      </c>
      <c r="LT93" s="165" t="e">
        <f t="shared" si="192"/>
        <v>#N/A</v>
      </c>
      <c r="LU93" s="165" t="e">
        <f t="shared" si="192"/>
        <v>#N/A</v>
      </c>
      <c r="LV93" s="165" t="e">
        <f t="shared" si="192"/>
        <v>#N/A</v>
      </c>
      <c r="LW93" s="165" t="e">
        <f t="shared" si="192"/>
        <v>#N/A</v>
      </c>
      <c r="LX93" s="165" t="e">
        <f t="shared" si="192"/>
        <v>#N/A</v>
      </c>
      <c r="LY93" s="165" t="e">
        <f t="shared" si="192"/>
        <v>#N/A</v>
      </c>
      <c r="LZ93" s="165" t="e">
        <f t="shared" si="192"/>
        <v>#N/A</v>
      </c>
      <c r="MA93" s="165" t="e">
        <f t="shared" si="192"/>
        <v>#N/A</v>
      </c>
      <c r="MB93" s="165" t="e">
        <f t="shared" si="192"/>
        <v>#N/A</v>
      </c>
      <c r="MC93" s="165" t="e">
        <f t="shared" si="192"/>
        <v>#N/A</v>
      </c>
      <c r="MD93" s="165" t="e">
        <f t="shared" si="192"/>
        <v>#N/A</v>
      </c>
      <c r="ME93" s="165" t="e">
        <f t="shared" si="192"/>
        <v>#N/A</v>
      </c>
      <c r="MF93" s="165" t="e">
        <f t="shared" si="185"/>
        <v>#N/A</v>
      </c>
      <c r="MG93" s="165" t="e">
        <f t="shared" si="185"/>
        <v>#N/A</v>
      </c>
      <c r="MH93" s="165" t="e">
        <f t="shared" si="185"/>
        <v>#N/A</v>
      </c>
      <c r="MI93" s="165" t="e">
        <f t="shared" si="185"/>
        <v>#N/A</v>
      </c>
      <c r="MJ93" s="165" t="e">
        <f t="shared" si="185"/>
        <v>#N/A</v>
      </c>
      <c r="MK93" s="165" t="e">
        <f t="shared" si="185"/>
        <v>#N/A</v>
      </c>
      <c r="ML93" s="165" t="e">
        <f t="shared" si="185"/>
        <v>#N/A</v>
      </c>
      <c r="MM93" s="165" t="e">
        <f t="shared" si="185"/>
        <v>#N/A</v>
      </c>
      <c r="MN93" s="165" t="e">
        <f t="shared" si="185"/>
        <v>#N/A</v>
      </c>
      <c r="MO93" s="165" t="e">
        <f t="shared" si="185"/>
        <v>#N/A</v>
      </c>
      <c r="MP93" s="165" t="e">
        <f t="shared" si="185"/>
        <v>#N/A</v>
      </c>
      <c r="MQ93" s="165" t="e">
        <f t="shared" si="185"/>
        <v>#N/A</v>
      </c>
      <c r="MR93" s="165" t="e">
        <f t="shared" si="185"/>
        <v>#N/A</v>
      </c>
      <c r="MS93" s="165" t="e">
        <f t="shared" si="185"/>
        <v>#N/A</v>
      </c>
      <c r="MT93" s="165" t="e">
        <f t="shared" si="185"/>
        <v>#N/A</v>
      </c>
      <c r="MU93" s="165" t="e">
        <f t="shared" si="185"/>
        <v>#N/A</v>
      </c>
      <c r="MV93" s="165" t="e">
        <f t="shared" si="193"/>
        <v>#N/A</v>
      </c>
      <c r="MW93" s="165" t="e">
        <f t="shared" si="193"/>
        <v>#N/A</v>
      </c>
      <c r="MX93" s="165" t="e">
        <f t="shared" si="193"/>
        <v>#N/A</v>
      </c>
      <c r="MY93" s="165" t="e">
        <f t="shared" si="193"/>
        <v>#N/A</v>
      </c>
      <c r="MZ93" s="165" t="e">
        <f t="shared" si="193"/>
        <v>#N/A</v>
      </c>
      <c r="NA93" s="165" t="e">
        <f t="shared" si="193"/>
        <v>#N/A</v>
      </c>
      <c r="NB93" s="165" t="e">
        <f t="shared" si="193"/>
        <v>#N/A</v>
      </c>
      <c r="NC93" s="165" t="e">
        <f t="shared" si="193"/>
        <v>#N/A</v>
      </c>
      <c r="ND93" s="165" t="e">
        <f t="shared" si="193"/>
        <v>#N/A</v>
      </c>
      <c r="NE93" s="165" t="e">
        <f t="shared" si="193"/>
        <v>#N/A</v>
      </c>
      <c r="NF93" s="165" t="e">
        <f t="shared" si="193"/>
        <v>#N/A</v>
      </c>
      <c r="NG93" s="165" t="e">
        <f t="shared" si="193"/>
        <v>#N/A</v>
      </c>
      <c r="NH93" s="165" t="e">
        <f t="shared" si="193"/>
        <v>#N/A</v>
      </c>
      <c r="NI93" s="165" t="e">
        <f t="shared" si="193"/>
        <v>#N/A</v>
      </c>
      <c r="NJ93" s="165" t="e">
        <f t="shared" si="193"/>
        <v>#N/A</v>
      </c>
      <c r="NK93" s="165" t="e">
        <f t="shared" si="193"/>
        <v>#N/A</v>
      </c>
      <c r="NL93" s="165" t="e">
        <f t="shared" si="186"/>
        <v>#N/A</v>
      </c>
      <c r="NM93" s="165" t="e">
        <f t="shared" si="186"/>
        <v>#N/A</v>
      </c>
      <c r="NN93" s="165" t="e">
        <f t="shared" si="186"/>
        <v>#N/A</v>
      </c>
      <c r="NO93" s="165" t="e">
        <f t="shared" si="186"/>
        <v>#N/A</v>
      </c>
      <c r="NP93" s="165" t="e">
        <f t="shared" si="186"/>
        <v>#N/A</v>
      </c>
      <c r="NQ93" s="165" t="e">
        <f t="shared" si="186"/>
        <v>#N/A</v>
      </c>
      <c r="NR93" s="165" t="e">
        <f t="shared" si="186"/>
        <v>#N/A</v>
      </c>
      <c r="NS93" s="165" t="e">
        <f t="shared" si="186"/>
        <v>#N/A</v>
      </c>
      <c r="NT93" s="165" t="e">
        <f t="shared" si="186"/>
        <v>#N/A</v>
      </c>
      <c r="NU93" s="165" t="e">
        <f t="shared" si="186"/>
        <v>#N/A</v>
      </c>
      <c r="NV93" s="165" t="e">
        <f t="shared" si="186"/>
        <v>#N/A</v>
      </c>
      <c r="NW93" s="165" t="e">
        <f t="shared" si="186"/>
        <v>#N/A</v>
      </c>
      <c r="NX93" s="165" t="e">
        <f t="shared" si="186"/>
        <v>#N/A</v>
      </c>
      <c r="NY93" s="165" t="e">
        <f t="shared" si="186"/>
        <v>#N/A</v>
      </c>
      <c r="NZ93" s="165" t="e">
        <f t="shared" si="186"/>
        <v>#N/A</v>
      </c>
      <c r="OA93" s="165" t="e">
        <f t="shared" si="194"/>
        <v>#N/A</v>
      </c>
      <c r="OB93" s="165" t="e">
        <f t="shared" si="194"/>
        <v>#N/A</v>
      </c>
      <c r="OC93" s="165" t="e">
        <f t="shared" si="195"/>
        <v>#N/A</v>
      </c>
      <c r="OD93" s="165" t="e">
        <f t="shared" si="195"/>
        <v>#N/A</v>
      </c>
      <c r="OE93" s="165" t="e">
        <f t="shared" si="195"/>
        <v>#N/A</v>
      </c>
      <c r="OF93" s="165" t="e">
        <f t="shared" si="195"/>
        <v>#N/A</v>
      </c>
      <c r="OG93" s="165" t="e">
        <f t="shared" si="195"/>
        <v>#N/A</v>
      </c>
      <c r="OH93" s="165" t="e">
        <f t="shared" si="195"/>
        <v>#N/A</v>
      </c>
      <c r="OI93" s="165" t="e">
        <f t="shared" si="195"/>
        <v>#N/A</v>
      </c>
      <c r="OJ93" s="165" t="e">
        <f t="shared" si="195"/>
        <v>#N/A</v>
      </c>
      <c r="OK93" s="165" t="e">
        <f t="shared" si="195"/>
        <v>#N/A</v>
      </c>
      <c r="OL93" s="165" t="e">
        <f t="shared" si="195"/>
        <v>#N/A</v>
      </c>
      <c r="OM93" s="165" t="e">
        <f t="shared" si="195"/>
        <v>#N/A</v>
      </c>
      <c r="ON93" s="165" t="e">
        <f t="shared" si="195"/>
        <v>#N/A</v>
      </c>
      <c r="OO93" s="165" t="e">
        <f t="shared" si="195"/>
        <v>#N/A</v>
      </c>
      <c r="OP93" s="165" t="e">
        <f t="shared" si="195"/>
        <v>#N/A</v>
      </c>
      <c r="OQ93" s="165" t="e">
        <f t="shared" si="195"/>
        <v>#N/A</v>
      </c>
      <c r="OR93" s="165" t="e">
        <f t="shared" si="187"/>
        <v>#N/A</v>
      </c>
      <c r="OS93" s="165" t="e">
        <f t="shared" si="187"/>
        <v>#N/A</v>
      </c>
      <c r="OT93" s="165" t="e">
        <f t="shared" si="187"/>
        <v>#N/A</v>
      </c>
      <c r="OU93" s="165" t="e">
        <f t="shared" si="187"/>
        <v>#N/A</v>
      </c>
      <c r="OV93" s="165" t="e">
        <f t="shared" si="187"/>
        <v>#N/A</v>
      </c>
      <c r="OW93" s="165" t="e">
        <f t="shared" si="187"/>
        <v>#N/A</v>
      </c>
      <c r="OX93" s="165" t="e">
        <f t="shared" si="187"/>
        <v>#N/A</v>
      </c>
      <c r="OY93" s="165" t="e">
        <f t="shared" si="187"/>
        <v>#N/A</v>
      </c>
      <c r="OZ93" s="165" t="e">
        <f t="shared" si="187"/>
        <v>#N/A</v>
      </c>
      <c r="PA93" s="165" t="e">
        <f t="shared" si="187"/>
        <v>#N/A</v>
      </c>
      <c r="PB93" s="165" t="e">
        <f t="shared" si="187"/>
        <v>#N/A</v>
      </c>
      <c r="PC93" s="165" t="e">
        <f t="shared" si="187"/>
        <v>#N/A</v>
      </c>
      <c r="PD93" s="165" t="e">
        <f t="shared" si="187"/>
        <v>#N/A</v>
      </c>
      <c r="PE93" s="165" t="e">
        <f t="shared" si="187"/>
        <v>#N/A</v>
      </c>
      <c r="PF93" s="165" t="e">
        <f t="shared" si="187"/>
        <v>#N/A</v>
      </c>
      <c r="PG93" s="165" t="e">
        <f t="shared" si="187"/>
        <v>#N/A</v>
      </c>
      <c r="PH93" s="165" t="e">
        <f t="shared" si="196"/>
        <v>#N/A</v>
      </c>
      <c r="PI93" s="165" t="e">
        <f t="shared" si="196"/>
        <v>#N/A</v>
      </c>
      <c r="PJ93" s="165" t="e">
        <f t="shared" si="196"/>
        <v>#N/A</v>
      </c>
      <c r="PK93" s="165" t="e">
        <f t="shared" si="196"/>
        <v>#N/A</v>
      </c>
      <c r="PL93" s="165" t="e">
        <f t="shared" si="196"/>
        <v>#N/A</v>
      </c>
      <c r="PM93" s="165" t="e">
        <f t="shared" si="196"/>
        <v>#N/A</v>
      </c>
      <c r="PN93" s="165" t="e">
        <f t="shared" si="196"/>
        <v>#N/A</v>
      </c>
      <c r="PO93" s="165" t="e">
        <f t="shared" si="196"/>
        <v>#N/A</v>
      </c>
    </row>
    <row r="94" spans="1:431" hidden="1" x14ac:dyDescent="0.45">
      <c r="A94" s="362"/>
      <c r="B94" s="368" t="str">
        <f>IF($R94="","",ROUND(_xlfn.NORM.INV(ABS(VLOOKUP($T$1,VLookups!$A$43:$B$44,2,FALSE)-B$2),$N94,$R94),0))</f>
        <v/>
      </c>
      <c r="C94" s="374" t="str">
        <f t="shared" si="165"/>
        <v/>
      </c>
      <c r="D94" s="375" t="str">
        <f t="shared" si="166"/>
        <v/>
      </c>
      <c r="E94" s="105"/>
      <c r="F94" s="113"/>
      <c r="G94" s="118" t="str">
        <f t="shared" si="159"/>
        <v/>
      </c>
      <c r="H94" s="91"/>
      <c r="I94" s="118" t="str">
        <f t="shared" si="160"/>
        <v/>
      </c>
      <c r="J94" s="113"/>
      <c r="K94" s="106"/>
      <c r="L94" s="120" t="str">
        <f t="shared" si="147"/>
        <v/>
      </c>
      <c r="M94" s="120" t="str">
        <f t="shared" si="148"/>
        <v/>
      </c>
      <c r="N94" s="71" t="str">
        <f t="shared" si="161"/>
        <v/>
      </c>
      <c r="O94" s="23"/>
      <c r="P94" s="55"/>
      <c r="Q94" s="298"/>
      <c r="R94" s="72" t="str">
        <f>IF(AND(G94&gt;0,H94&gt;0,I94&gt;0),IF(ISBLANK(Q94),IF(ISBLANK(O94),"",(I94-G94)*VLOOKUP(O94,VLookups!$A$4:$B$13,2,FALSE)),Q94),"")</f>
        <v/>
      </c>
      <c r="S94" s="73" t="str">
        <f t="shared" si="149"/>
        <v/>
      </c>
      <c r="T94" s="91"/>
      <c r="U94" s="265" t="str">
        <f>IF(AND(T94&gt;0,H94&gt;0,NOT(R94="")),ABS(VLOOKUP($T$1,VLookups!$A$43:$B$44,2,FALSE)-_xlfn.NORM.DIST(T94,N94,R94,TRUE)),"")</f>
        <v/>
      </c>
      <c r="V94" s="90" t="str">
        <f>IF(AND($G94&gt;0,$H94&gt;0,$I94&gt;0,NOT(ISBLANK($O94))),_xlfn.NORM.INV(ABS(VLOOKUP($T$1,VLookups!$A$43:$B$44,2,FALSE)-V$3),$N94,$R94),"")</f>
        <v/>
      </c>
      <c r="W94" s="89" t="str">
        <f>IF(AND($G94&gt;0,$H94&gt;0,$I94&gt;0,NOT(ISBLANK($O94))),_xlfn.NORM.INV(ABS(VLOOKUP($T$1,VLookups!$A$43:$B$44,2,FALSE)-W$3),$N94,$R94),"")</f>
        <v/>
      </c>
      <c r="X94" s="90" t="str">
        <f>IF(AND($G94&gt;0,$H94&gt;0,$I94&gt;0,NOT(ISBLANK($O94))),_xlfn.NORM.INV(ABS(VLOOKUP($T$1,VLookups!$A$43:$B$44,2,FALSE)-X$3),$N94,$R94),"")</f>
        <v/>
      </c>
      <c r="Y94" s="89" t="str">
        <f>IF(AND($G94&gt;0,$H94&gt;0,$I94&gt;0,NOT(ISBLANK($O94))),_xlfn.NORM.INV(ABS(VLOOKUP($T$1,VLookups!$A$43:$B$44,2,FALSE)-Y$3),$N94,$R94),"")</f>
        <v/>
      </c>
      <c r="Z94" s="90" t="str">
        <f>IF(AND($G94&gt;0,$H94&gt;0,$I94&gt;0,NOT(ISBLANK($O94))),_xlfn.NORM.INV(ABS(VLOOKUP($T$1,VLookups!$A$43:$B$44,2,FALSE)-Z$3),$N94,$R94),"")</f>
        <v/>
      </c>
      <c r="AA94" s="89" t="str">
        <f>IF(AND($G94&gt;0,$H94&gt;0,$I94&gt;0,NOT(ISBLANK($O94))),_xlfn.NORM.INV(ABS(VLOOKUP($T$1,VLookups!$A$43:$B$44,2,FALSE)-AA$3),$N94,$R94),"")</f>
        <v/>
      </c>
      <c r="AB94" s="5"/>
      <c r="AC94" s="164" t="str">
        <f t="shared" si="162"/>
        <v/>
      </c>
      <c r="AD94" s="47" t="str">
        <f t="shared" si="206"/>
        <v/>
      </c>
      <c r="AE94" s="47" t="str">
        <f t="shared" si="206"/>
        <v/>
      </c>
      <c r="AF94" s="47" t="str">
        <f t="shared" si="206"/>
        <v/>
      </c>
      <c r="AG94" s="47" t="str">
        <f t="shared" si="206"/>
        <v/>
      </c>
      <c r="AH94" s="47" t="str">
        <f t="shared" si="206"/>
        <v/>
      </c>
      <c r="AI94" s="47" t="str">
        <f t="shared" si="206"/>
        <v/>
      </c>
      <c r="AJ94" s="47" t="str">
        <f t="shared" si="206"/>
        <v/>
      </c>
      <c r="AK94" s="47" t="str">
        <f t="shared" si="206"/>
        <v/>
      </c>
      <c r="AL94" s="47" t="str">
        <f t="shared" si="206"/>
        <v/>
      </c>
      <c r="AM94" s="47" t="str">
        <f t="shared" si="206"/>
        <v/>
      </c>
      <c r="AN94" s="47" t="str">
        <f t="shared" si="206"/>
        <v/>
      </c>
      <c r="AO94" s="47" t="str">
        <f t="shared" si="206"/>
        <v/>
      </c>
      <c r="AP94" s="47" t="str">
        <f t="shared" si="206"/>
        <v/>
      </c>
      <c r="AQ94" s="47" t="str">
        <f t="shared" si="206"/>
        <v/>
      </c>
      <c r="AR94" s="47" t="str">
        <f t="shared" si="206"/>
        <v/>
      </c>
      <c r="AS94" s="47" t="str">
        <f t="shared" si="206"/>
        <v/>
      </c>
      <c r="AT94" s="47" t="str">
        <f t="shared" si="201"/>
        <v/>
      </c>
      <c r="AU94" s="47" t="str">
        <f t="shared" si="201"/>
        <v/>
      </c>
      <c r="AV94" s="47" t="str">
        <f t="shared" si="201"/>
        <v/>
      </c>
      <c r="AW94" s="47" t="str">
        <f t="shared" si="201"/>
        <v/>
      </c>
      <c r="AX94" s="47" t="str">
        <f t="shared" si="201"/>
        <v/>
      </c>
      <c r="AY94" s="47" t="str">
        <f t="shared" si="201"/>
        <v/>
      </c>
      <c r="AZ94" s="47" t="str">
        <f t="shared" si="201"/>
        <v/>
      </c>
      <c r="BA94" s="47" t="str">
        <f t="shared" si="201"/>
        <v/>
      </c>
      <c r="BB94" s="47" t="str">
        <f t="shared" si="201"/>
        <v/>
      </c>
      <c r="BC94" s="47" t="str">
        <f t="shared" si="201"/>
        <v/>
      </c>
      <c r="BD94" s="47" t="str">
        <f t="shared" si="201"/>
        <v/>
      </c>
      <c r="BE94" s="47" t="str">
        <f t="shared" si="201"/>
        <v/>
      </c>
      <c r="BF94" s="47" t="str">
        <f t="shared" si="201"/>
        <v/>
      </c>
      <c r="BG94" s="47" t="str">
        <f t="shared" si="201"/>
        <v/>
      </c>
      <c r="BH94" s="47" t="str">
        <f t="shared" si="201"/>
        <v/>
      </c>
      <c r="BI94" s="47" t="str">
        <f t="shared" si="202"/>
        <v/>
      </c>
      <c r="BJ94" s="47" t="str">
        <f t="shared" si="202"/>
        <v/>
      </c>
      <c r="BK94" s="47" t="str">
        <f t="shared" si="202"/>
        <v/>
      </c>
      <c r="BL94" s="47" t="str">
        <f t="shared" si="202"/>
        <v/>
      </c>
      <c r="BM94" s="47" t="str">
        <f t="shared" si="202"/>
        <v/>
      </c>
      <c r="BN94" s="47" t="str">
        <f t="shared" si="202"/>
        <v/>
      </c>
      <c r="BO94" s="47" t="str">
        <f t="shared" si="202"/>
        <v/>
      </c>
      <c r="BP94" s="47" t="str">
        <f t="shared" si="202"/>
        <v/>
      </c>
      <c r="BQ94" s="47" t="str">
        <f t="shared" si="202"/>
        <v/>
      </c>
      <c r="BR94" s="47" t="str">
        <f t="shared" si="202"/>
        <v/>
      </c>
      <c r="BS94" s="47" t="str">
        <f t="shared" si="202"/>
        <v/>
      </c>
      <c r="BT94" s="47" t="str">
        <f t="shared" si="202"/>
        <v/>
      </c>
      <c r="BU94" s="47" t="str">
        <f t="shared" si="202"/>
        <v/>
      </c>
      <c r="BV94" s="47" t="str">
        <f t="shared" si="202"/>
        <v/>
      </c>
      <c r="BW94" s="47" t="str">
        <f t="shared" si="202"/>
        <v/>
      </c>
      <c r="BX94" s="47" t="str">
        <f t="shared" si="202"/>
        <v/>
      </c>
      <c r="BY94" s="47" t="str">
        <f t="shared" si="197"/>
        <v/>
      </c>
      <c r="BZ94" s="47" t="str">
        <f t="shared" si="197"/>
        <v/>
      </c>
      <c r="CA94" s="47" t="str">
        <f t="shared" si="197"/>
        <v/>
      </c>
      <c r="CB94" s="47" t="str">
        <f t="shared" si="197"/>
        <v/>
      </c>
      <c r="CC94" s="47" t="str">
        <f t="shared" si="197"/>
        <v/>
      </c>
      <c r="CD94" s="47" t="str">
        <f t="shared" si="197"/>
        <v/>
      </c>
      <c r="CE94" s="47" t="str">
        <f t="shared" si="197"/>
        <v/>
      </c>
      <c r="CF94" s="47" t="str">
        <f t="shared" si="197"/>
        <v/>
      </c>
      <c r="CG94" s="47" t="str">
        <f t="shared" si="197"/>
        <v/>
      </c>
      <c r="CH94" s="47" t="str">
        <f t="shared" si="197"/>
        <v/>
      </c>
      <c r="CI94" s="47" t="str">
        <f t="shared" si="197"/>
        <v/>
      </c>
      <c r="CJ94" s="47" t="str">
        <f t="shared" si="197"/>
        <v/>
      </c>
      <c r="CK94" s="47" t="str">
        <f t="shared" si="197"/>
        <v/>
      </c>
      <c r="CL94" s="47" t="str">
        <f t="shared" si="197"/>
        <v/>
      </c>
      <c r="CM94" s="47" t="str">
        <f t="shared" si="197"/>
        <v/>
      </c>
      <c r="CN94" s="47" t="str">
        <f t="shared" si="203"/>
        <v/>
      </c>
      <c r="CO94" s="47" t="str">
        <f t="shared" si="203"/>
        <v/>
      </c>
      <c r="CP94" s="47" t="str">
        <f t="shared" si="203"/>
        <v/>
      </c>
      <c r="CQ94" s="47" t="str">
        <f t="shared" si="203"/>
        <v/>
      </c>
      <c r="CR94" s="47" t="str">
        <f t="shared" si="203"/>
        <v/>
      </c>
      <c r="CS94" s="47" t="str">
        <f t="shared" si="203"/>
        <v/>
      </c>
      <c r="CT94" s="47" t="str">
        <f t="shared" si="203"/>
        <v/>
      </c>
      <c r="CU94" s="47" t="str">
        <f t="shared" si="203"/>
        <v/>
      </c>
      <c r="CV94" s="47" t="str">
        <f t="shared" si="203"/>
        <v/>
      </c>
      <c r="CW94" s="47" t="str">
        <f t="shared" si="203"/>
        <v/>
      </c>
      <c r="CX94" s="47" t="str">
        <f t="shared" si="203"/>
        <v/>
      </c>
      <c r="CY94" s="47" t="str">
        <f t="shared" si="203"/>
        <v/>
      </c>
      <c r="CZ94" s="47" t="str">
        <f t="shared" si="203"/>
        <v/>
      </c>
      <c r="DA94" s="47" t="str">
        <f t="shared" si="203"/>
        <v/>
      </c>
      <c r="DB94" s="47" t="str">
        <f t="shared" si="203"/>
        <v/>
      </c>
      <c r="DC94" s="47" t="str">
        <f t="shared" si="203"/>
        <v/>
      </c>
      <c r="DD94" s="47" t="str">
        <f t="shared" si="198"/>
        <v/>
      </c>
      <c r="DE94" s="47" t="str">
        <f t="shared" si="198"/>
        <v/>
      </c>
      <c r="DF94" s="47" t="str">
        <f t="shared" si="198"/>
        <v/>
      </c>
      <c r="DG94" s="47" t="str">
        <f t="shared" si="198"/>
        <v/>
      </c>
      <c r="DH94" s="47" t="str">
        <f t="shared" si="198"/>
        <v/>
      </c>
      <c r="DI94" s="47" t="str">
        <f t="shared" si="198"/>
        <v/>
      </c>
      <c r="DJ94" s="47" t="str">
        <f t="shared" si="198"/>
        <v/>
      </c>
      <c r="DK94" s="47" t="str">
        <f t="shared" si="198"/>
        <v/>
      </c>
      <c r="DL94" s="47" t="str">
        <f t="shared" si="198"/>
        <v/>
      </c>
      <c r="DM94" s="47" t="str">
        <f t="shared" si="198"/>
        <v/>
      </c>
      <c r="DN94" s="47" t="str">
        <f t="shared" si="198"/>
        <v/>
      </c>
      <c r="DO94" s="47" t="str">
        <f t="shared" si="198"/>
        <v/>
      </c>
      <c r="DP94" s="47" t="str">
        <f t="shared" si="198"/>
        <v/>
      </c>
      <c r="DQ94" s="47" t="str">
        <f t="shared" si="198"/>
        <v/>
      </c>
      <c r="DR94" s="47" t="str">
        <f t="shared" si="198"/>
        <v/>
      </c>
      <c r="DS94" s="47" t="str">
        <f t="shared" si="204"/>
        <v/>
      </c>
      <c r="DT94" s="47" t="str">
        <f t="shared" si="204"/>
        <v/>
      </c>
      <c r="DU94" s="47" t="str">
        <f t="shared" si="204"/>
        <v/>
      </c>
      <c r="DV94" s="47" t="str">
        <f t="shared" si="204"/>
        <v/>
      </c>
      <c r="DW94" s="47" t="str">
        <f t="shared" si="204"/>
        <v/>
      </c>
      <c r="DX94" s="47" t="str">
        <f t="shared" si="204"/>
        <v/>
      </c>
      <c r="DY94" s="47" t="str">
        <f t="shared" si="204"/>
        <v/>
      </c>
      <c r="DZ94" s="179" t="str">
        <f t="shared" si="163"/>
        <v/>
      </c>
      <c r="EA94" s="47" t="str">
        <f t="shared" si="199"/>
        <v/>
      </c>
      <c r="EB94" s="47" t="str">
        <f t="shared" si="199"/>
        <v/>
      </c>
      <c r="EC94" s="47" t="str">
        <f t="shared" si="199"/>
        <v/>
      </c>
      <c r="ED94" s="47" t="str">
        <f t="shared" si="199"/>
        <v/>
      </c>
      <c r="EE94" s="47" t="str">
        <f t="shared" si="199"/>
        <v/>
      </c>
      <c r="EF94" s="47" t="str">
        <f t="shared" si="199"/>
        <v/>
      </c>
      <c r="EG94" s="47" t="str">
        <f t="shared" si="199"/>
        <v/>
      </c>
      <c r="EH94" s="47" t="str">
        <f t="shared" si="199"/>
        <v/>
      </c>
      <c r="EI94" s="47" t="str">
        <f t="shared" si="199"/>
        <v/>
      </c>
      <c r="EJ94" s="47" t="str">
        <f t="shared" si="199"/>
        <v/>
      </c>
      <c r="EK94" s="47" t="str">
        <f t="shared" si="199"/>
        <v/>
      </c>
      <c r="EL94" s="47" t="str">
        <f t="shared" si="199"/>
        <v/>
      </c>
      <c r="EM94" s="47" t="str">
        <f t="shared" si="199"/>
        <v/>
      </c>
      <c r="EN94" s="47" t="str">
        <f t="shared" si="199"/>
        <v/>
      </c>
      <c r="EO94" s="47" t="str">
        <f t="shared" si="199"/>
        <v/>
      </c>
      <c r="EP94" s="47" t="str">
        <f t="shared" si="164"/>
        <v/>
      </c>
      <c r="EQ94" s="47" t="str">
        <f t="shared" si="164"/>
        <v/>
      </c>
      <c r="ER94" s="47" t="str">
        <f t="shared" si="164"/>
        <v/>
      </c>
      <c r="ES94" s="47" t="str">
        <f t="shared" si="164"/>
        <v/>
      </c>
      <c r="ET94" s="47" t="str">
        <f t="shared" si="164"/>
        <v/>
      </c>
      <c r="EU94" s="47" t="str">
        <f t="shared" si="164"/>
        <v/>
      </c>
      <c r="EV94" s="47" t="str">
        <f t="shared" si="164"/>
        <v/>
      </c>
      <c r="EW94" s="47" t="str">
        <f t="shared" si="164"/>
        <v/>
      </c>
      <c r="EX94" s="47" t="str">
        <f t="shared" si="164"/>
        <v/>
      </c>
      <c r="EY94" s="47" t="str">
        <f t="shared" si="164"/>
        <v/>
      </c>
      <c r="EZ94" s="47" t="str">
        <f t="shared" si="164"/>
        <v/>
      </c>
      <c r="FA94" s="47" t="str">
        <f t="shared" si="164"/>
        <v/>
      </c>
      <c r="FB94" s="47" t="str">
        <f t="shared" si="164"/>
        <v/>
      </c>
      <c r="FC94" s="47" t="str">
        <f t="shared" si="164"/>
        <v/>
      </c>
      <c r="FD94" s="47" t="str">
        <f t="shared" si="164"/>
        <v/>
      </c>
      <c r="FE94" s="47" t="str">
        <f t="shared" si="164"/>
        <v/>
      </c>
      <c r="FF94" s="47" t="str">
        <f t="shared" si="209"/>
        <v/>
      </c>
      <c r="FG94" s="47" t="str">
        <f t="shared" si="209"/>
        <v/>
      </c>
      <c r="FH94" s="47" t="str">
        <f t="shared" si="209"/>
        <v/>
      </c>
      <c r="FI94" s="47" t="str">
        <f t="shared" si="207"/>
        <v/>
      </c>
      <c r="FJ94" s="47" t="str">
        <f t="shared" si="205"/>
        <v/>
      </c>
      <c r="FK94" s="47" t="str">
        <f t="shared" si="205"/>
        <v/>
      </c>
      <c r="FL94" s="47" t="str">
        <f t="shared" si="205"/>
        <v/>
      </c>
      <c r="FM94" s="47" t="str">
        <f t="shared" si="205"/>
        <v/>
      </c>
      <c r="FN94" s="47" t="str">
        <f t="shared" si="205"/>
        <v/>
      </c>
      <c r="FO94" s="47" t="str">
        <f t="shared" si="205"/>
        <v/>
      </c>
      <c r="FP94" s="47" t="str">
        <f t="shared" si="200"/>
        <v/>
      </c>
      <c r="FQ94" s="47" t="str">
        <f t="shared" si="200"/>
        <v/>
      </c>
      <c r="FR94" s="47" t="str">
        <f t="shared" si="200"/>
        <v/>
      </c>
      <c r="FS94" s="47" t="str">
        <f t="shared" si="200"/>
        <v/>
      </c>
      <c r="FT94" s="47" t="str">
        <f t="shared" si="200"/>
        <v/>
      </c>
      <c r="FU94" s="47" t="str">
        <f t="shared" si="176"/>
        <v/>
      </c>
      <c r="FV94" s="47" t="str">
        <f t="shared" si="176"/>
        <v/>
      </c>
      <c r="FW94" s="47" t="str">
        <f t="shared" si="176"/>
        <v/>
      </c>
      <c r="FX94" s="47" t="str">
        <f t="shared" si="176"/>
        <v/>
      </c>
      <c r="FY94" s="47" t="str">
        <f t="shared" si="176"/>
        <v/>
      </c>
      <c r="FZ94" s="47" t="str">
        <f t="shared" si="176"/>
        <v/>
      </c>
      <c r="GA94" s="47" t="str">
        <f t="shared" si="176"/>
        <v/>
      </c>
      <c r="GB94" s="47" t="str">
        <f t="shared" si="176"/>
        <v/>
      </c>
      <c r="GC94" s="47" t="str">
        <f t="shared" si="176"/>
        <v/>
      </c>
      <c r="GD94" s="47" t="str">
        <f t="shared" si="176"/>
        <v/>
      </c>
      <c r="GE94" s="47" t="str">
        <f t="shared" si="176"/>
        <v/>
      </c>
      <c r="GF94" s="47" t="str">
        <f t="shared" si="176"/>
        <v/>
      </c>
      <c r="GG94" s="47" t="str">
        <f t="shared" si="176"/>
        <v/>
      </c>
      <c r="GH94" s="47" t="str">
        <f t="shared" si="176"/>
        <v/>
      </c>
      <c r="GI94" s="47" t="str">
        <f t="shared" si="176"/>
        <v/>
      </c>
      <c r="GJ94" s="47" t="str">
        <f t="shared" si="176"/>
        <v/>
      </c>
      <c r="GK94" s="47" t="str">
        <f t="shared" si="208"/>
        <v/>
      </c>
      <c r="GL94" s="47" t="str">
        <f t="shared" si="188"/>
        <v/>
      </c>
      <c r="GM94" s="47" t="str">
        <f t="shared" si="188"/>
        <v/>
      </c>
      <c r="GN94" s="47" t="str">
        <f t="shared" si="180"/>
        <v/>
      </c>
      <c r="GO94" s="47" t="str">
        <f t="shared" si="180"/>
        <v/>
      </c>
      <c r="GP94" s="47" t="str">
        <f t="shared" si="180"/>
        <v/>
      </c>
      <c r="GQ94" s="47" t="str">
        <f t="shared" si="180"/>
        <v/>
      </c>
      <c r="GR94" s="47" t="str">
        <f t="shared" si="180"/>
        <v/>
      </c>
      <c r="GS94" s="47" t="str">
        <f t="shared" si="180"/>
        <v/>
      </c>
      <c r="GT94" s="47" t="str">
        <f t="shared" si="180"/>
        <v/>
      </c>
      <c r="GU94" s="47" t="str">
        <f t="shared" si="180"/>
        <v/>
      </c>
      <c r="GV94" s="47" t="str">
        <f t="shared" si="180"/>
        <v/>
      </c>
      <c r="GW94" s="47" t="str">
        <f t="shared" si="180"/>
        <v/>
      </c>
      <c r="GX94" s="47" t="str">
        <f t="shared" si="180"/>
        <v/>
      </c>
      <c r="GY94" s="47" t="str">
        <f t="shared" si="180"/>
        <v/>
      </c>
      <c r="GZ94" s="47" t="str">
        <f t="shared" si="180"/>
        <v/>
      </c>
      <c r="HA94" s="47" t="str">
        <f t="shared" si="180"/>
        <v/>
      </c>
      <c r="HB94" s="47" t="str">
        <f t="shared" si="180"/>
        <v/>
      </c>
      <c r="HC94" s="47" t="str">
        <f t="shared" si="180"/>
        <v/>
      </c>
      <c r="HD94" s="47" t="str">
        <f t="shared" si="181"/>
        <v/>
      </c>
      <c r="HE94" s="47" t="str">
        <f t="shared" si="181"/>
        <v/>
      </c>
      <c r="HF94" s="47" t="str">
        <f t="shared" si="181"/>
        <v/>
      </c>
      <c r="HG94" s="47" t="str">
        <f t="shared" si="181"/>
        <v/>
      </c>
      <c r="HH94" s="47" t="str">
        <f t="shared" si="181"/>
        <v/>
      </c>
      <c r="HI94" s="47" t="str">
        <f t="shared" si="139"/>
        <v/>
      </c>
      <c r="HJ94" s="47" t="str">
        <f t="shared" si="139"/>
        <v/>
      </c>
      <c r="HK94" s="47" t="str">
        <f t="shared" si="139"/>
        <v/>
      </c>
      <c r="HL94" s="47" t="str">
        <f t="shared" si="139"/>
        <v/>
      </c>
      <c r="HM94" s="47" t="str">
        <f t="shared" si="109"/>
        <v/>
      </c>
      <c r="HN94" s="47" t="str">
        <f t="shared" si="109"/>
        <v/>
      </c>
      <c r="HO94" s="47" t="str">
        <f t="shared" si="109"/>
        <v/>
      </c>
      <c r="HP94" s="47" t="str">
        <f t="shared" si="77"/>
        <v/>
      </c>
      <c r="HQ94" s="47" t="str">
        <f t="shared" si="77"/>
        <v/>
      </c>
      <c r="HR94" s="47" t="str">
        <f t="shared" si="77"/>
        <v/>
      </c>
      <c r="HS94" s="47" t="str">
        <f t="shared" si="77"/>
        <v/>
      </c>
      <c r="HT94" s="47" t="str">
        <f t="shared" si="77"/>
        <v/>
      </c>
      <c r="HU94" s="47" t="str">
        <f t="shared" si="77"/>
        <v/>
      </c>
      <c r="HV94" s="47" t="str">
        <f t="shared" si="140"/>
        <v/>
      </c>
      <c r="HW94" s="165" t="e">
        <f t="shared" si="179"/>
        <v>#N/A</v>
      </c>
      <c r="HX94" s="165" t="e">
        <f t="shared" si="179"/>
        <v>#N/A</v>
      </c>
      <c r="HY94" s="165" t="e">
        <f t="shared" si="179"/>
        <v>#N/A</v>
      </c>
      <c r="HZ94" s="165" t="e">
        <f t="shared" si="179"/>
        <v>#N/A</v>
      </c>
      <c r="IA94" s="165" t="e">
        <f t="shared" si="178"/>
        <v>#N/A</v>
      </c>
      <c r="IB94" s="165" t="e">
        <f t="shared" si="178"/>
        <v>#N/A</v>
      </c>
      <c r="IC94" s="165" t="e">
        <f t="shared" si="178"/>
        <v>#N/A</v>
      </c>
      <c r="ID94" s="165" t="e">
        <f t="shared" si="178"/>
        <v>#N/A</v>
      </c>
      <c r="IE94" s="165" t="e">
        <f t="shared" si="178"/>
        <v>#N/A</v>
      </c>
      <c r="IF94" s="165" t="e">
        <f t="shared" si="178"/>
        <v>#N/A</v>
      </c>
      <c r="IG94" s="165" t="e">
        <f t="shared" si="178"/>
        <v>#N/A</v>
      </c>
      <c r="IH94" s="165" t="e">
        <f t="shared" si="178"/>
        <v>#N/A</v>
      </c>
      <c r="II94" s="165" t="e">
        <f t="shared" si="178"/>
        <v>#N/A</v>
      </c>
      <c r="IJ94" s="165" t="e">
        <f t="shared" si="178"/>
        <v>#N/A</v>
      </c>
      <c r="IK94" s="165" t="e">
        <f t="shared" si="178"/>
        <v>#N/A</v>
      </c>
      <c r="IL94" s="165" t="e">
        <f t="shared" si="178"/>
        <v>#N/A</v>
      </c>
      <c r="IM94" s="165" t="e">
        <f t="shared" si="178"/>
        <v>#N/A</v>
      </c>
      <c r="IN94" s="165" t="e">
        <f t="shared" si="178"/>
        <v>#N/A</v>
      </c>
      <c r="IO94" s="165" t="e">
        <f t="shared" si="178"/>
        <v>#N/A</v>
      </c>
      <c r="IP94" s="165" t="e">
        <f t="shared" si="182"/>
        <v>#N/A</v>
      </c>
      <c r="IQ94" s="165" t="e">
        <f t="shared" si="182"/>
        <v>#N/A</v>
      </c>
      <c r="IR94" s="165" t="e">
        <f t="shared" si="182"/>
        <v>#N/A</v>
      </c>
      <c r="IS94" s="165" t="e">
        <f t="shared" si="182"/>
        <v>#N/A</v>
      </c>
      <c r="IT94" s="165" t="e">
        <f t="shared" si="182"/>
        <v>#N/A</v>
      </c>
      <c r="IU94" s="165" t="e">
        <f t="shared" si="182"/>
        <v>#N/A</v>
      </c>
      <c r="IV94" s="165" t="e">
        <f t="shared" si="182"/>
        <v>#N/A</v>
      </c>
      <c r="IW94" s="165" t="e">
        <f t="shared" si="182"/>
        <v>#N/A</v>
      </c>
      <c r="IX94" s="165" t="e">
        <f t="shared" si="182"/>
        <v>#N/A</v>
      </c>
      <c r="IY94" s="165" t="e">
        <f t="shared" si="182"/>
        <v>#N/A</v>
      </c>
      <c r="IZ94" s="165" t="e">
        <f t="shared" si="182"/>
        <v>#N/A</v>
      </c>
      <c r="JA94" s="165" t="e">
        <f t="shared" si="182"/>
        <v>#N/A</v>
      </c>
      <c r="JB94" s="165" t="e">
        <f t="shared" si="182"/>
        <v>#N/A</v>
      </c>
      <c r="JC94" s="165" t="e">
        <f t="shared" si="182"/>
        <v>#N/A</v>
      </c>
      <c r="JD94" s="165" t="e">
        <f t="shared" si="182"/>
        <v>#N/A</v>
      </c>
      <c r="JE94" s="165" t="e">
        <f t="shared" si="189"/>
        <v>#N/A</v>
      </c>
      <c r="JF94" s="165" t="e">
        <f t="shared" si="189"/>
        <v>#N/A</v>
      </c>
      <c r="JG94" s="165" t="e">
        <f t="shared" si="189"/>
        <v>#N/A</v>
      </c>
      <c r="JH94" s="165" t="e">
        <f t="shared" si="189"/>
        <v>#N/A</v>
      </c>
      <c r="JI94" s="165" t="e">
        <f t="shared" si="189"/>
        <v>#N/A</v>
      </c>
      <c r="JJ94" s="165" t="e">
        <f t="shared" si="189"/>
        <v>#N/A</v>
      </c>
      <c r="JK94" s="165" t="e">
        <f t="shared" si="189"/>
        <v>#N/A</v>
      </c>
      <c r="JL94" s="165" t="e">
        <f t="shared" si="189"/>
        <v>#N/A</v>
      </c>
      <c r="JM94" s="165" t="e">
        <f t="shared" si="189"/>
        <v>#N/A</v>
      </c>
      <c r="JN94" s="165" t="e">
        <f t="shared" si="189"/>
        <v>#N/A</v>
      </c>
      <c r="JO94" s="165" t="e">
        <f t="shared" si="189"/>
        <v>#N/A</v>
      </c>
      <c r="JP94" s="165" t="e">
        <f t="shared" si="189"/>
        <v>#N/A</v>
      </c>
      <c r="JQ94" s="165" t="e">
        <f t="shared" si="189"/>
        <v>#N/A</v>
      </c>
      <c r="JR94" s="165" t="e">
        <f t="shared" si="189"/>
        <v>#N/A</v>
      </c>
      <c r="JS94" s="165" t="e">
        <f t="shared" si="189"/>
        <v>#N/A</v>
      </c>
      <c r="JT94" s="165" t="e">
        <f t="shared" si="183"/>
        <v>#N/A</v>
      </c>
      <c r="JU94" s="165" t="e">
        <f t="shared" si="183"/>
        <v>#N/A</v>
      </c>
      <c r="JV94" s="165" t="e">
        <f t="shared" si="183"/>
        <v>#N/A</v>
      </c>
      <c r="JW94" s="165" t="e">
        <f t="shared" si="183"/>
        <v>#N/A</v>
      </c>
      <c r="JX94" s="165" t="e">
        <f t="shared" si="183"/>
        <v>#N/A</v>
      </c>
      <c r="JY94" s="165" t="e">
        <f t="shared" si="183"/>
        <v>#N/A</v>
      </c>
      <c r="JZ94" s="165" t="e">
        <f t="shared" si="183"/>
        <v>#N/A</v>
      </c>
      <c r="KA94" s="165" t="e">
        <f t="shared" si="183"/>
        <v>#N/A</v>
      </c>
      <c r="KB94" s="165" t="e">
        <f t="shared" si="183"/>
        <v>#N/A</v>
      </c>
      <c r="KC94" s="165" t="e">
        <f t="shared" si="183"/>
        <v>#N/A</v>
      </c>
      <c r="KD94" s="165" t="e">
        <f t="shared" si="183"/>
        <v>#N/A</v>
      </c>
      <c r="KE94" s="165" t="e">
        <f t="shared" si="183"/>
        <v>#N/A</v>
      </c>
      <c r="KF94" s="165" t="e">
        <f t="shared" si="183"/>
        <v>#N/A</v>
      </c>
      <c r="KG94" s="165" t="e">
        <f t="shared" si="183"/>
        <v>#N/A</v>
      </c>
      <c r="KH94" s="165" t="e">
        <f t="shared" si="183"/>
        <v>#N/A</v>
      </c>
      <c r="KI94" s="165" t="e">
        <f t="shared" si="183"/>
        <v>#N/A</v>
      </c>
      <c r="KJ94" s="165" t="e">
        <f t="shared" si="190"/>
        <v>#N/A</v>
      </c>
      <c r="KK94" s="165" t="e">
        <f t="shared" si="190"/>
        <v>#N/A</v>
      </c>
      <c r="KL94" s="165" t="e">
        <f t="shared" si="190"/>
        <v>#N/A</v>
      </c>
      <c r="KM94" s="165" t="e">
        <f t="shared" si="190"/>
        <v>#N/A</v>
      </c>
      <c r="KN94" s="165" t="e">
        <f t="shared" si="190"/>
        <v>#N/A</v>
      </c>
      <c r="KO94" s="165" t="e">
        <f t="shared" si="190"/>
        <v>#N/A</v>
      </c>
      <c r="KP94" s="165" t="e">
        <f t="shared" si="190"/>
        <v>#N/A</v>
      </c>
      <c r="KQ94" s="165" t="e">
        <f t="shared" si="190"/>
        <v>#N/A</v>
      </c>
      <c r="KR94" s="165" t="e">
        <f t="shared" si="190"/>
        <v>#N/A</v>
      </c>
      <c r="KS94" s="165" t="e">
        <f t="shared" si="190"/>
        <v>#N/A</v>
      </c>
      <c r="KT94" s="165" t="e">
        <f t="shared" si="190"/>
        <v>#N/A</v>
      </c>
      <c r="KU94" s="165" t="e">
        <f t="shared" si="190"/>
        <v>#N/A</v>
      </c>
      <c r="KV94" s="165" t="e">
        <f t="shared" si="190"/>
        <v>#N/A</v>
      </c>
      <c r="KW94" s="165" t="e">
        <f t="shared" si="190"/>
        <v>#N/A</v>
      </c>
      <c r="KX94" s="165" t="e">
        <f t="shared" si="190"/>
        <v>#N/A</v>
      </c>
      <c r="KY94" s="165" t="e">
        <f t="shared" si="190"/>
        <v>#N/A</v>
      </c>
      <c r="KZ94" s="165" t="e">
        <f t="shared" si="184"/>
        <v>#N/A</v>
      </c>
      <c r="LA94" s="165" t="e">
        <f t="shared" si="184"/>
        <v>#N/A</v>
      </c>
      <c r="LB94" s="165" t="e">
        <f t="shared" si="184"/>
        <v>#N/A</v>
      </c>
      <c r="LC94" s="165" t="e">
        <f t="shared" si="184"/>
        <v>#N/A</v>
      </c>
      <c r="LD94" s="165" t="e">
        <f t="shared" si="184"/>
        <v>#N/A</v>
      </c>
      <c r="LE94" s="165" t="e">
        <f t="shared" si="184"/>
        <v>#N/A</v>
      </c>
      <c r="LF94" s="165" t="e">
        <f t="shared" si="184"/>
        <v>#N/A</v>
      </c>
      <c r="LG94" s="165" t="e">
        <f t="shared" si="184"/>
        <v>#N/A</v>
      </c>
      <c r="LH94" s="165" t="e">
        <f t="shared" si="184"/>
        <v>#N/A</v>
      </c>
      <c r="LI94" s="165" t="e">
        <f t="shared" si="184"/>
        <v>#N/A</v>
      </c>
      <c r="LJ94" s="165" t="e">
        <f t="shared" si="184"/>
        <v>#N/A</v>
      </c>
      <c r="LK94" s="165" t="e">
        <f t="shared" si="184"/>
        <v>#N/A</v>
      </c>
      <c r="LL94" s="165" t="e">
        <f t="shared" si="184"/>
        <v>#N/A</v>
      </c>
      <c r="LM94" s="165" t="e">
        <f t="shared" si="184"/>
        <v>#N/A</v>
      </c>
      <c r="LN94" s="165" t="e">
        <f t="shared" si="184"/>
        <v>#N/A</v>
      </c>
      <c r="LO94" s="165" t="e">
        <f t="shared" si="191"/>
        <v>#N/A</v>
      </c>
      <c r="LP94" s="165" t="e">
        <f t="shared" si="191"/>
        <v>#N/A</v>
      </c>
      <c r="LQ94" s="165" t="e">
        <f t="shared" si="192"/>
        <v>#N/A</v>
      </c>
      <c r="LR94" s="165" t="e">
        <f t="shared" si="192"/>
        <v>#N/A</v>
      </c>
      <c r="LS94" s="165" t="e">
        <f t="shared" si="192"/>
        <v>#N/A</v>
      </c>
      <c r="LT94" s="165" t="e">
        <f t="shared" si="192"/>
        <v>#N/A</v>
      </c>
      <c r="LU94" s="165" t="e">
        <f t="shared" si="192"/>
        <v>#N/A</v>
      </c>
      <c r="LV94" s="165" t="e">
        <f t="shared" si="192"/>
        <v>#N/A</v>
      </c>
      <c r="LW94" s="165" t="e">
        <f t="shared" si="192"/>
        <v>#N/A</v>
      </c>
      <c r="LX94" s="165" t="e">
        <f t="shared" si="192"/>
        <v>#N/A</v>
      </c>
      <c r="LY94" s="165" t="e">
        <f t="shared" si="192"/>
        <v>#N/A</v>
      </c>
      <c r="LZ94" s="165" t="e">
        <f t="shared" si="192"/>
        <v>#N/A</v>
      </c>
      <c r="MA94" s="165" t="e">
        <f t="shared" si="192"/>
        <v>#N/A</v>
      </c>
      <c r="MB94" s="165" t="e">
        <f t="shared" si="192"/>
        <v>#N/A</v>
      </c>
      <c r="MC94" s="165" t="e">
        <f t="shared" si="192"/>
        <v>#N/A</v>
      </c>
      <c r="MD94" s="165" t="e">
        <f t="shared" si="192"/>
        <v>#N/A</v>
      </c>
      <c r="ME94" s="165" t="e">
        <f t="shared" si="192"/>
        <v>#N/A</v>
      </c>
      <c r="MF94" s="165" t="e">
        <f t="shared" si="185"/>
        <v>#N/A</v>
      </c>
      <c r="MG94" s="165" t="e">
        <f t="shared" si="185"/>
        <v>#N/A</v>
      </c>
      <c r="MH94" s="165" t="e">
        <f t="shared" si="185"/>
        <v>#N/A</v>
      </c>
      <c r="MI94" s="165" t="e">
        <f t="shared" si="185"/>
        <v>#N/A</v>
      </c>
      <c r="MJ94" s="165" t="e">
        <f t="shared" si="185"/>
        <v>#N/A</v>
      </c>
      <c r="MK94" s="165" t="e">
        <f t="shared" si="185"/>
        <v>#N/A</v>
      </c>
      <c r="ML94" s="165" t="e">
        <f t="shared" si="185"/>
        <v>#N/A</v>
      </c>
      <c r="MM94" s="165" t="e">
        <f t="shared" si="185"/>
        <v>#N/A</v>
      </c>
      <c r="MN94" s="165" t="e">
        <f t="shared" si="185"/>
        <v>#N/A</v>
      </c>
      <c r="MO94" s="165" t="e">
        <f t="shared" si="185"/>
        <v>#N/A</v>
      </c>
      <c r="MP94" s="165" t="e">
        <f t="shared" si="185"/>
        <v>#N/A</v>
      </c>
      <c r="MQ94" s="165" t="e">
        <f t="shared" si="185"/>
        <v>#N/A</v>
      </c>
      <c r="MR94" s="165" t="e">
        <f t="shared" si="185"/>
        <v>#N/A</v>
      </c>
      <c r="MS94" s="165" t="e">
        <f t="shared" si="185"/>
        <v>#N/A</v>
      </c>
      <c r="MT94" s="165" t="e">
        <f t="shared" si="185"/>
        <v>#N/A</v>
      </c>
      <c r="MU94" s="165" t="e">
        <f t="shared" si="185"/>
        <v>#N/A</v>
      </c>
      <c r="MV94" s="165" t="e">
        <f t="shared" si="193"/>
        <v>#N/A</v>
      </c>
      <c r="MW94" s="165" t="e">
        <f t="shared" si="193"/>
        <v>#N/A</v>
      </c>
      <c r="MX94" s="165" t="e">
        <f t="shared" si="193"/>
        <v>#N/A</v>
      </c>
      <c r="MY94" s="165" t="e">
        <f t="shared" si="193"/>
        <v>#N/A</v>
      </c>
      <c r="MZ94" s="165" t="e">
        <f t="shared" si="193"/>
        <v>#N/A</v>
      </c>
      <c r="NA94" s="165" t="e">
        <f t="shared" si="193"/>
        <v>#N/A</v>
      </c>
      <c r="NB94" s="165" t="e">
        <f t="shared" si="193"/>
        <v>#N/A</v>
      </c>
      <c r="NC94" s="165" t="e">
        <f t="shared" si="193"/>
        <v>#N/A</v>
      </c>
      <c r="ND94" s="165" t="e">
        <f t="shared" si="193"/>
        <v>#N/A</v>
      </c>
      <c r="NE94" s="165" t="e">
        <f t="shared" si="193"/>
        <v>#N/A</v>
      </c>
      <c r="NF94" s="165" t="e">
        <f t="shared" si="193"/>
        <v>#N/A</v>
      </c>
      <c r="NG94" s="165" t="e">
        <f t="shared" si="193"/>
        <v>#N/A</v>
      </c>
      <c r="NH94" s="165" t="e">
        <f t="shared" si="193"/>
        <v>#N/A</v>
      </c>
      <c r="NI94" s="165" t="e">
        <f t="shared" si="193"/>
        <v>#N/A</v>
      </c>
      <c r="NJ94" s="165" t="e">
        <f t="shared" si="193"/>
        <v>#N/A</v>
      </c>
      <c r="NK94" s="165" t="e">
        <f t="shared" si="193"/>
        <v>#N/A</v>
      </c>
      <c r="NL94" s="165" t="e">
        <f t="shared" si="186"/>
        <v>#N/A</v>
      </c>
      <c r="NM94" s="165" t="e">
        <f t="shared" si="186"/>
        <v>#N/A</v>
      </c>
      <c r="NN94" s="165" t="e">
        <f t="shared" si="186"/>
        <v>#N/A</v>
      </c>
      <c r="NO94" s="165" t="e">
        <f t="shared" si="186"/>
        <v>#N/A</v>
      </c>
      <c r="NP94" s="165" t="e">
        <f t="shared" si="186"/>
        <v>#N/A</v>
      </c>
      <c r="NQ94" s="165" t="e">
        <f t="shared" si="186"/>
        <v>#N/A</v>
      </c>
      <c r="NR94" s="165" t="e">
        <f t="shared" si="186"/>
        <v>#N/A</v>
      </c>
      <c r="NS94" s="165" t="e">
        <f t="shared" si="186"/>
        <v>#N/A</v>
      </c>
      <c r="NT94" s="165" t="e">
        <f t="shared" si="186"/>
        <v>#N/A</v>
      </c>
      <c r="NU94" s="165" t="e">
        <f t="shared" si="186"/>
        <v>#N/A</v>
      </c>
      <c r="NV94" s="165" t="e">
        <f t="shared" si="186"/>
        <v>#N/A</v>
      </c>
      <c r="NW94" s="165" t="e">
        <f t="shared" si="186"/>
        <v>#N/A</v>
      </c>
      <c r="NX94" s="165" t="e">
        <f t="shared" si="186"/>
        <v>#N/A</v>
      </c>
      <c r="NY94" s="165" t="e">
        <f t="shared" si="186"/>
        <v>#N/A</v>
      </c>
      <c r="NZ94" s="165" t="e">
        <f t="shared" si="186"/>
        <v>#N/A</v>
      </c>
      <c r="OA94" s="165" t="e">
        <f t="shared" si="194"/>
        <v>#N/A</v>
      </c>
      <c r="OB94" s="165" t="e">
        <f t="shared" si="194"/>
        <v>#N/A</v>
      </c>
      <c r="OC94" s="165" t="e">
        <f t="shared" si="195"/>
        <v>#N/A</v>
      </c>
      <c r="OD94" s="165" t="e">
        <f t="shared" si="195"/>
        <v>#N/A</v>
      </c>
      <c r="OE94" s="165" t="e">
        <f t="shared" si="195"/>
        <v>#N/A</v>
      </c>
      <c r="OF94" s="165" t="e">
        <f t="shared" si="195"/>
        <v>#N/A</v>
      </c>
      <c r="OG94" s="165" t="e">
        <f t="shared" si="195"/>
        <v>#N/A</v>
      </c>
      <c r="OH94" s="165" t="e">
        <f t="shared" si="195"/>
        <v>#N/A</v>
      </c>
      <c r="OI94" s="165" t="e">
        <f t="shared" si="195"/>
        <v>#N/A</v>
      </c>
      <c r="OJ94" s="165" t="e">
        <f t="shared" si="195"/>
        <v>#N/A</v>
      </c>
      <c r="OK94" s="165" t="e">
        <f t="shared" si="195"/>
        <v>#N/A</v>
      </c>
      <c r="OL94" s="165" t="e">
        <f t="shared" si="195"/>
        <v>#N/A</v>
      </c>
      <c r="OM94" s="165" t="e">
        <f t="shared" si="195"/>
        <v>#N/A</v>
      </c>
      <c r="ON94" s="165" t="e">
        <f t="shared" si="195"/>
        <v>#N/A</v>
      </c>
      <c r="OO94" s="165" t="e">
        <f t="shared" si="195"/>
        <v>#N/A</v>
      </c>
      <c r="OP94" s="165" t="e">
        <f t="shared" si="195"/>
        <v>#N/A</v>
      </c>
      <c r="OQ94" s="165" t="e">
        <f t="shared" si="195"/>
        <v>#N/A</v>
      </c>
      <c r="OR94" s="165" t="e">
        <f t="shared" si="187"/>
        <v>#N/A</v>
      </c>
      <c r="OS94" s="165" t="e">
        <f t="shared" si="187"/>
        <v>#N/A</v>
      </c>
      <c r="OT94" s="165" t="e">
        <f t="shared" si="187"/>
        <v>#N/A</v>
      </c>
      <c r="OU94" s="165" t="e">
        <f t="shared" si="187"/>
        <v>#N/A</v>
      </c>
      <c r="OV94" s="165" t="e">
        <f t="shared" si="187"/>
        <v>#N/A</v>
      </c>
      <c r="OW94" s="165" t="e">
        <f t="shared" si="187"/>
        <v>#N/A</v>
      </c>
      <c r="OX94" s="165" t="e">
        <f t="shared" si="187"/>
        <v>#N/A</v>
      </c>
      <c r="OY94" s="165" t="e">
        <f t="shared" si="187"/>
        <v>#N/A</v>
      </c>
      <c r="OZ94" s="165" t="e">
        <f t="shared" si="187"/>
        <v>#N/A</v>
      </c>
      <c r="PA94" s="165" t="e">
        <f t="shared" si="187"/>
        <v>#N/A</v>
      </c>
      <c r="PB94" s="165" t="e">
        <f t="shared" si="187"/>
        <v>#N/A</v>
      </c>
      <c r="PC94" s="165" t="e">
        <f t="shared" si="187"/>
        <v>#N/A</v>
      </c>
      <c r="PD94" s="165" t="e">
        <f t="shared" si="187"/>
        <v>#N/A</v>
      </c>
      <c r="PE94" s="165" t="e">
        <f t="shared" si="187"/>
        <v>#N/A</v>
      </c>
      <c r="PF94" s="165" t="e">
        <f t="shared" si="187"/>
        <v>#N/A</v>
      </c>
      <c r="PG94" s="165" t="e">
        <f t="shared" si="187"/>
        <v>#N/A</v>
      </c>
      <c r="PH94" s="165" t="e">
        <f t="shared" si="196"/>
        <v>#N/A</v>
      </c>
      <c r="PI94" s="165" t="e">
        <f t="shared" si="196"/>
        <v>#N/A</v>
      </c>
      <c r="PJ94" s="165" t="e">
        <f t="shared" si="196"/>
        <v>#N/A</v>
      </c>
      <c r="PK94" s="165" t="e">
        <f t="shared" si="196"/>
        <v>#N/A</v>
      </c>
      <c r="PL94" s="165" t="e">
        <f t="shared" si="196"/>
        <v>#N/A</v>
      </c>
      <c r="PM94" s="165" t="e">
        <f t="shared" si="196"/>
        <v>#N/A</v>
      </c>
      <c r="PN94" s="165" t="e">
        <f t="shared" si="196"/>
        <v>#N/A</v>
      </c>
      <c r="PO94" s="165" t="e">
        <f t="shared" si="196"/>
        <v>#N/A</v>
      </c>
    </row>
    <row r="95" spans="1:431" hidden="1" x14ac:dyDescent="0.45">
      <c r="A95" s="362"/>
      <c r="B95" s="368" t="str">
        <f>IF($R95="","",ROUND(_xlfn.NORM.INV(ABS(VLOOKUP($T$1,VLookups!$A$43:$B$44,2,FALSE)-B$2),$N95,$R95),0))</f>
        <v/>
      </c>
      <c r="C95" s="374" t="str">
        <f t="shared" si="165"/>
        <v/>
      </c>
      <c r="D95" s="375" t="str">
        <f t="shared" si="166"/>
        <v/>
      </c>
      <c r="E95" s="105"/>
      <c r="F95" s="113"/>
      <c r="G95" s="118" t="str">
        <f t="shared" si="159"/>
        <v/>
      </c>
      <c r="H95" s="91"/>
      <c r="I95" s="118" t="str">
        <f t="shared" si="160"/>
        <v/>
      </c>
      <c r="J95" s="113"/>
      <c r="K95" s="106"/>
      <c r="L95" s="120" t="str">
        <f t="shared" si="147"/>
        <v/>
      </c>
      <c r="M95" s="120" t="str">
        <f t="shared" si="148"/>
        <v/>
      </c>
      <c r="N95" s="71" t="str">
        <f t="shared" si="161"/>
        <v/>
      </c>
      <c r="O95" s="23"/>
      <c r="P95" s="55"/>
      <c r="Q95" s="298"/>
      <c r="R95" s="72" t="str">
        <f>IF(AND(G95&gt;0,H95&gt;0,I95&gt;0),IF(ISBLANK(Q95),IF(ISBLANK(O95),"",(I95-G95)*VLOOKUP(O95,VLookups!$A$4:$B$13,2,FALSE)),Q95),"")</f>
        <v/>
      </c>
      <c r="S95" s="73" t="str">
        <f t="shared" si="149"/>
        <v/>
      </c>
      <c r="T95" s="91"/>
      <c r="U95" s="265" t="str">
        <f>IF(AND(T95&gt;0,H95&gt;0,NOT(R95="")),ABS(VLOOKUP($T$1,VLookups!$A$43:$B$44,2,FALSE)-_xlfn.NORM.DIST(T95,N95,R95,TRUE)),"")</f>
        <v/>
      </c>
      <c r="V95" s="90" t="str">
        <f>IF(AND($G95&gt;0,$H95&gt;0,$I95&gt;0,NOT(ISBLANK($O95))),_xlfn.NORM.INV(ABS(VLOOKUP($T$1,VLookups!$A$43:$B$44,2,FALSE)-V$3),$N95,$R95),"")</f>
        <v/>
      </c>
      <c r="W95" s="89" t="str">
        <f>IF(AND($G95&gt;0,$H95&gt;0,$I95&gt;0,NOT(ISBLANK($O95))),_xlfn.NORM.INV(ABS(VLOOKUP($T$1,VLookups!$A$43:$B$44,2,FALSE)-W$3),$N95,$R95),"")</f>
        <v/>
      </c>
      <c r="X95" s="90" t="str">
        <f>IF(AND($G95&gt;0,$H95&gt;0,$I95&gt;0,NOT(ISBLANK($O95))),_xlfn.NORM.INV(ABS(VLOOKUP($T$1,VLookups!$A$43:$B$44,2,FALSE)-X$3),$N95,$R95),"")</f>
        <v/>
      </c>
      <c r="Y95" s="89" t="str">
        <f>IF(AND($G95&gt;0,$H95&gt;0,$I95&gt;0,NOT(ISBLANK($O95))),_xlfn.NORM.INV(ABS(VLOOKUP($T$1,VLookups!$A$43:$B$44,2,FALSE)-Y$3),$N95,$R95),"")</f>
        <v/>
      </c>
      <c r="Z95" s="90" t="str">
        <f>IF(AND($G95&gt;0,$H95&gt;0,$I95&gt;0,NOT(ISBLANK($O95))),_xlfn.NORM.INV(ABS(VLOOKUP($T$1,VLookups!$A$43:$B$44,2,FALSE)-Z$3),$N95,$R95),"")</f>
        <v/>
      </c>
      <c r="AA95" s="89" t="str">
        <f>IF(AND($G95&gt;0,$H95&gt;0,$I95&gt;0,NOT(ISBLANK($O95))),_xlfn.NORM.INV(ABS(VLOOKUP($T$1,VLookups!$A$43:$B$44,2,FALSE)-AA$3),$N95,$R95),"")</f>
        <v/>
      </c>
      <c r="AB95" s="5"/>
      <c r="AC95" s="164" t="str">
        <f t="shared" si="162"/>
        <v/>
      </c>
      <c r="AD95" s="47" t="str">
        <f t="shared" si="206"/>
        <v/>
      </c>
      <c r="AE95" s="47" t="str">
        <f t="shared" si="206"/>
        <v/>
      </c>
      <c r="AF95" s="47" t="str">
        <f t="shared" si="206"/>
        <v/>
      </c>
      <c r="AG95" s="47" t="str">
        <f t="shared" si="206"/>
        <v/>
      </c>
      <c r="AH95" s="47" t="str">
        <f t="shared" si="206"/>
        <v/>
      </c>
      <c r="AI95" s="47" t="str">
        <f t="shared" si="206"/>
        <v/>
      </c>
      <c r="AJ95" s="47" t="str">
        <f t="shared" si="206"/>
        <v/>
      </c>
      <c r="AK95" s="47" t="str">
        <f t="shared" si="206"/>
        <v/>
      </c>
      <c r="AL95" s="47" t="str">
        <f t="shared" si="206"/>
        <v/>
      </c>
      <c r="AM95" s="47" t="str">
        <f t="shared" si="206"/>
        <v/>
      </c>
      <c r="AN95" s="47" t="str">
        <f t="shared" si="206"/>
        <v/>
      </c>
      <c r="AO95" s="47" t="str">
        <f t="shared" si="206"/>
        <v/>
      </c>
      <c r="AP95" s="47" t="str">
        <f t="shared" si="206"/>
        <v/>
      </c>
      <c r="AQ95" s="47" t="str">
        <f t="shared" si="206"/>
        <v/>
      </c>
      <c r="AR95" s="47" t="str">
        <f t="shared" si="206"/>
        <v/>
      </c>
      <c r="AS95" s="47" t="str">
        <f t="shared" si="206"/>
        <v/>
      </c>
      <c r="AT95" s="47" t="str">
        <f t="shared" si="201"/>
        <v/>
      </c>
      <c r="AU95" s="47" t="str">
        <f t="shared" si="201"/>
        <v/>
      </c>
      <c r="AV95" s="47" t="str">
        <f t="shared" si="201"/>
        <v/>
      </c>
      <c r="AW95" s="47" t="str">
        <f t="shared" si="201"/>
        <v/>
      </c>
      <c r="AX95" s="47" t="str">
        <f t="shared" si="201"/>
        <v/>
      </c>
      <c r="AY95" s="47" t="str">
        <f t="shared" si="201"/>
        <v/>
      </c>
      <c r="AZ95" s="47" t="str">
        <f t="shared" si="201"/>
        <v/>
      </c>
      <c r="BA95" s="47" t="str">
        <f t="shared" si="201"/>
        <v/>
      </c>
      <c r="BB95" s="47" t="str">
        <f t="shared" si="201"/>
        <v/>
      </c>
      <c r="BC95" s="47" t="str">
        <f t="shared" si="201"/>
        <v/>
      </c>
      <c r="BD95" s="47" t="str">
        <f t="shared" si="201"/>
        <v/>
      </c>
      <c r="BE95" s="47" t="str">
        <f t="shared" si="201"/>
        <v/>
      </c>
      <c r="BF95" s="47" t="str">
        <f t="shared" si="201"/>
        <v/>
      </c>
      <c r="BG95" s="47" t="str">
        <f t="shared" si="201"/>
        <v/>
      </c>
      <c r="BH95" s="47" t="str">
        <f t="shared" si="201"/>
        <v/>
      </c>
      <c r="BI95" s="47" t="str">
        <f t="shared" si="202"/>
        <v/>
      </c>
      <c r="BJ95" s="47" t="str">
        <f t="shared" si="202"/>
        <v/>
      </c>
      <c r="BK95" s="47" t="str">
        <f t="shared" si="202"/>
        <v/>
      </c>
      <c r="BL95" s="47" t="str">
        <f t="shared" si="202"/>
        <v/>
      </c>
      <c r="BM95" s="47" t="str">
        <f t="shared" si="202"/>
        <v/>
      </c>
      <c r="BN95" s="47" t="str">
        <f t="shared" si="202"/>
        <v/>
      </c>
      <c r="BO95" s="47" t="str">
        <f t="shared" si="202"/>
        <v/>
      </c>
      <c r="BP95" s="47" t="str">
        <f t="shared" si="202"/>
        <v/>
      </c>
      <c r="BQ95" s="47" t="str">
        <f t="shared" si="202"/>
        <v/>
      </c>
      <c r="BR95" s="47" t="str">
        <f t="shared" si="202"/>
        <v/>
      </c>
      <c r="BS95" s="47" t="str">
        <f t="shared" si="202"/>
        <v/>
      </c>
      <c r="BT95" s="47" t="str">
        <f t="shared" si="202"/>
        <v/>
      </c>
      <c r="BU95" s="47" t="str">
        <f t="shared" si="202"/>
        <v/>
      </c>
      <c r="BV95" s="47" t="str">
        <f t="shared" si="202"/>
        <v/>
      </c>
      <c r="BW95" s="47" t="str">
        <f t="shared" si="202"/>
        <v/>
      </c>
      <c r="BX95" s="47" t="str">
        <f t="shared" si="202"/>
        <v/>
      </c>
      <c r="BY95" s="47" t="str">
        <f t="shared" si="197"/>
        <v/>
      </c>
      <c r="BZ95" s="47" t="str">
        <f t="shared" si="197"/>
        <v/>
      </c>
      <c r="CA95" s="47" t="str">
        <f t="shared" si="197"/>
        <v/>
      </c>
      <c r="CB95" s="47" t="str">
        <f t="shared" si="197"/>
        <v/>
      </c>
      <c r="CC95" s="47" t="str">
        <f t="shared" si="197"/>
        <v/>
      </c>
      <c r="CD95" s="47" t="str">
        <f t="shared" si="197"/>
        <v/>
      </c>
      <c r="CE95" s="47" t="str">
        <f t="shared" si="197"/>
        <v/>
      </c>
      <c r="CF95" s="47" t="str">
        <f t="shared" si="197"/>
        <v/>
      </c>
      <c r="CG95" s="47" t="str">
        <f t="shared" si="197"/>
        <v/>
      </c>
      <c r="CH95" s="47" t="str">
        <f t="shared" si="197"/>
        <v/>
      </c>
      <c r="CI95" s="47" t="str">
        <f t="shared" si="197"/>
        <v/>
      </c>
      <c r="CJ95" s="47" t="str">
        <f t="shared" si="197"/>
        <v/>
      </c>
      <c r="CK95" s="47" t="str">
        <f t="shared" si="197"/>
        <v/>
      </c>
      <c r="CL95" s="47" t="str">
        <f t="shared" si="197"/>
        <v/>
      </c>
      <c r="CM95" s="47" t="str">
        <f t="shared" si="197"/>
        <v/>
      </c>
      <c r="CN95" s="47" t="str">
        <f t="shared" si="203"/>
        <v/>
      </c>
      <c r="CO95" s="47" t="str">
        <f t="shared" si="203"/>
        <v/>
      </c>
      <c r="CP95" s="47" t="str">
        <f t="shared" si="203"/>
        <v/>
      </c>
      <c r="CQ95" s="47" t="str">
        <f t="shared" si="203"/>
        <v/>
      </c>
      <c r="CR95" s="47" t="str">
        <f t="shared" si="203"/>
        <v/>
      </c>
      <c r="CS95" s="47" t="str">
        <f t="shared" si="203"/>
        <v/>
      </c>
      <c r="CT95" s="47" t="str">
        <f t="shared" si="203"/>
        <v/>
      </c>
      <c r="CU95" s="47" t="str">
        <f t="shared" si="203"/>
        <v/>
      </c>
      <c r="CV95" s="47" t="str">
        <f t="shared" si="203"/>
        <v/>
      </c>
      <c r="CW95" s="47" t="str">
        <f t="shared" si="203"/>
        <v/>
      </c>
      <c r="CX95" s="47" t="str">
        <f t="shared" si="203"/>
        <v/>
      </c>
      <c r="CY95" s="47" t="str">
        <f t="shared" si="203"/>
        <v/>
      </c>
      <c r="CZ95" s="47" t="str">
        <f t="shared" si="203"/>
        <v/>
      </c>
      <c r="DA95" s="47" t="str">
        <f t="shared" si="203"/>
        <v/>
      </c>
      <c r="DB95" s="47" t="str">
        <f t="shared" si="203"/>
        <v/>
      </c>
      <c r="DC95" s="47" t="str">
        <f t="shared" si="203"/>
        <v/>
      </c>
      <c r="DD95" s="47" t="str">
        <f t="shared" si="198"/>
        <v/>
      </c>
      <c r="DE95" s="47" t="str">
        <f t="shared" si="198"/>
        <v/>
      </c>
      <c r="DF95" s="47" t="str">
        <f t="shared" si="198"/>
        <v/>
      </c>
      <c r="DG95" s="47" t="str">
        <f t="shared" si="198"/>
        <v/>
      </c>
      <c r="DH95" s="47" t="str">
        <f t="shared" si="198"/>
        <v/>
      </c>
      <c r="DI95" s="47" t="str">
        <f t="shared" si="198"/>
        <v/>
      </c>
      <c r="DJ95" s="47" t="str">
        <f t="shared" si="198"/>
        <v/>
      </c>
      <c r="DK95" s="47" t="str">
        <f t="shared" si="198"/>
        <v/>
      </c>
      <c r="DL95" s="47" t="str">
        <f t="shared" si="198"/>
        <v/>
      </c>
      <c r="DM95" s="47" t="str">
        <f t="shared" si="198"/>
        <v/>
      </c>
      <c r="DN95" s="47" t="str">
        <f t="shared" si="198"/>
        <v/>
      </c>
      <c r="DO95" s="47" t="str">
        <f t="shared" si="198"/>
        <v/>
      </c>
      <c r="DP95" s="47" t="str">
        <f t="shared" si="198"/>
        <v/>
      </c>
      <c r="DQ95" s="47" t="str">
        <f t="shared" si="198"/>
        <v/>
      </c>
      <c r="DR95" s="47" t="str">
        <f t="shared" si="198"/>
        <v/>
      </c>
      <c r="DS95" s="47" t="str">
        <f t="shared" si="204"/>
        <v/>
      </c>
      <c r="DT95" s="47" t="str">
        <f t="shared" si="204"/>
        <v/>
      </c>
      <c r="DU95" s="47" t="str">
        <f t="shared" si="204"/>
        <v/>
      </c>
      <c r="DV95" s="47" t="str">
        <f t="shared" si="204"/>
        <v/>
      </c>
      <c r="DW95" s="47" t="str">
        <f t="shared" si="204"/>
        <v/>
      </c>
      <c r="DX95" s="47" t="str">
        <f t="shared" si="204"/>
        <v/>
      </c>
      <c r="DY95" s="47" t="str">
        <f t="shared" si="204"/>
        <v/>
      </c>
      <c r="DZ95" s="179" t="str">
        <f t="shared" si="163"/>
        <v/>
      </c>
      <c r="EA95" s="47" t="str">
        <f t="shared" si="199"/>
        <v/>
      </c>
      <c r="EB95" s="47" t="str">
        <f t="shared" si="199"/>
        <v/>
      </c>
      <c r="EC95" s="47" t="str">
        <f t="shared" si="199"/>
        <v/>
      </c>
      <c r="ED95" s="47" t="str">
        <f t="shared" si="199"/>
        <v/>
      </c>
      <c r="EE95" s="47" t="str">
        <f t="shared" si="199"/>
        <v/>
      </c>
      <c r="EF95" s="47" t="str">
        <f t="shared" si="199"/>
        <v/>
      </c>
      <c r="EG95" s="47" t="str">
        <f t="shared" si="199"/>
        <v/>
      </c>
      <c r="EH95" s="47" t="str">
        <f t="shared" si="199"/>
        <v/>
      </c>
      <c r="EI95" s="47" t="str">
        <f t="shared" si="199"/>
        <v/>
      </c>
      <c r="EJ95" s="47" t="str">
        <f t="shared" si="199"/>
        <v/>
      </c>
      <c r="EK95" s="47" t="str">
        <f t="shared" si="199"/>
        <v/>
      </c>
      <c r="EL95" s="47" t="str">
        <f t="shared" si="199"/>
        <v/>
      </c>
      <c r="EM95" s="47" t="str">
        <f t="shared" si="199"/>
        <v/>
      </c>
      <c r="EN95" s="47" t="str">
        <f t="shared" si="199"/>
        <v/>
      </c>
      <c r="EO95" s="47" t="str">
        <f t="shared" si="199"/>
        <v/>
      </c>
      <c r="EP95" s="47" t="str">
        <f t="shared" si="164"/>
        <v/>
      </c>
      <c r="EQ95" s="47" t="str">
        <f t="shared" si="164"/>
        <v/>
      </c>
      <c r="ER95" s="47" t="str">
        <f t="shared" si="164"/>
        <v/>
      </c>
      <c r="ES95" s="47" t="str">
        <f t="shared" si="164"/>
        <v/>
      </c>
      <c r="ET95" s="47" t="str">
        <f t="shared" si="164"/>
        <v/>
      </c>
      <c r="EU95" s="47" t="str">
        <f t="shared" si="164"/>
        <v/>
      </c>
      <c r="EV95" s="47" t="str">
        <f t="shared" si="164"/>
        <v/>
      </c>
      <c r="EW95" s="47" t="str">
        <f t="shared" si="164"/>
        <v/>
      </c>
      <c r="EX95" s="47" t="str">
        <f t="shared" si="164"/>
        <v/>
      </c>
      <c r="EY95" s="47" t="str">
        <f t="shared" si="164"/>
        <v/>
      </c>
      <c r="EZ95" s="47" t="str">
        <f t="shared" si="164"/>
        <v/>
      </c>
      <c r="FA95" s="47" t="str">
        <f t="shared" si="164"/>
        <v/>
      </c>
      <c r="FB95" s="47" t="str">
        <f t="shared" si="164"/>
        <v/>
      </c>
      <c r="FC95" s="47" t="str">
        <f t="shared" si="164"/>
        <v/>
      </c>
      <c r="FD95" s="47" t="str">
        <f t="shared" si="164"/>
        <v/>
      </c>
      <c r="FE95" s="47" t="str">
        <f t="shared" si="164"/>
        <v/>
      </c>
      <c r="FF95" s="47" t="str">
        <f t="shared" si="209"/>
        <v/>
      </c>
      <c r="FG95" s="47" t="str">
        <f t="shared" si="209"/>
        <v/>
      </c>
      <c r="FH95" s="47" t="str">
        <f t="shared" si="209"/>
        <v/>
      </c>
      <c r="FI95" s="47" t="str">
        <f t="shared" si="207"/>
        <v/>
      </c>
      <c r="FJ95" s="47" t="str">
        <f t="shared" si="205"/>
        <v/>
      </c>
      <c r="FK95" s="47" t="str">
        <f t="shared" si="205"/>
        <v/>
      </c>
      <c r="FL95" s="47" t="str">
        <f t="shared" si="205"/>
        <v/>
      </c>
      <c r="FM95" s="47" t="str">
        <f t="shared" si="205"/>
        <v/>
      </c>
      <c r="FN95" s="47" t="str">
        <f t="shared" si="205"/>
        <v/>
      </c>
      <c r="FO95" s="47" t="str">
        <f t="shared" si="205"/>
        <v/>
      </c>
      <c r="FP95" s="47" t="str">
        <f t="shared" si="200"/>
        <v/>
      </c>
      <c r="FQ95" s="47" t="str">
        <f t="shared" si="200"/>
        <v/>
      </c>
      <c r="FR95" s="47" t="str">
        <f t="shared" si="200"/>
        <v/>
      </c>
      <c r="FS95" s="47" t="str">
        <f t="shared" si="200"/>
        <v/>
      </c>
      <c r="FT95" s="47" t="str">
        <f t="shared" si="200"/>
        <v/>
      </c>
      <c r="FU95" s="47" t="str">
        <f t="shared" si="176"/>
        <v/>
      </c>
      <c r="FV95" s="47" t="str">
        <f t="shared" si="176"/>
        <v/>
      </c>
      <c r="FW95" s="47" t="str">
        <f t="shared" si="176"/>
        <v/>
      </c>
      <c r="FX95" s="47" t="str">
        <f t="shared" si="176"/>
        <v/>
      </c>
      <c r="FY95" s="47" t="str">
        <f t="shared" si="176"/>
        <v/>
      </c>
      <c r="FZ95" s="47" t="str">
        <f t="shared" si="176"/>
        <v/>
      </c>
      <c r="GA95" s="47" t="str">
        <f t="shared" si="176"/>
        <v/>
      </c>
      <c r="GB95" s="47" t="str">
        <f t="shared" si="176"/>
        <v/>
      </c>
      <c r="GC95" s="47" t="str">
        <f t="shared" si="176"/>
        <v/>
      </c>
      <c r="GD95" s="47" t="str">
        <f t="shared" si="176"/>
        <v/>
      </c>
      <c r="GE95" s="47" t="str">
        <f t="shared" si="176"/>
        <v/>
      </c>
      <c r="GF95" s="47" t="str">
        <f t="shared" si="176"/>
        <v/>
      </c>
      <c r="GG95" s="47" t="str">
        <f t="shared" si="176"/>
        <v/>
      </c>
      <c r="GH95" s="47" t="str">
        <f t="shared" si="176"/>
        <v/>
      </c>
      <c r="GI95" s="47" t="str">
        <f t="shared" si="176"/>
        <v/>
      </c>
      <c r="GJ95" s="47" t="str">
        <f t="shared" si="176"/>
        <v/>
      </c>
      <c r="GK95" s="47" t="str">
        <f t="shared" si="208"/>
        <v/>
      </c>
      <c r="GL95" s="47" t="str">
        <f t="shared" si="188"/>
        <v/>
      </c>
      <c r="GM95" s="47" t="str">
        <f t="shared" si="188"/>
        <v/>
      </c>
      <c r="GN95" s="47" t="str">
        <f t="shared" si="180"/>
        <v/>
      </c>
      <c r="GO95" s="47" t="str">
        <f t="shared" si="180"/>
        <v/>
      </c>
      <c r="GP95" s="47" t="str">
        <f t="shared" si="180"/>
        <v/>
      </c>
      <c r="GQ95" s="47" t="str">
        <f t="shared" si="180"/>
        <v/>
      </c>
      <c r="GR95" s="47" t="str">
        <f t="shared" si="180"/>
        <v/>
      </c>
      <c r="GS95" s="47" t="str">
        <f t="shared" si="180"/>
        <v/>
      </c>
      <c r="GT95" s="47" t="str">
        <f t="shared" si="180"/>
        <v/>
      </c>
      <c r="GU95" s="47" t="str">
        <f t="shared" si="180"/>
        <v/>
      </c>
      <c r="GV95" s="47" t="str">
        <f t="shared" si="180"/>
        <v/>
      </c>
      <c r="GW95" s="47" t="str">
        <f t="shared" si="180"/>
        <v/>
      </c>
      <c r="GX95" s="47" t="str">
        <f t="shared" si="180"/>
        <v/>
      </c>
      <c r="GY95" s="47" t="str">
        <f t="shared" si="180"/>
        <v/>
      </c>
      <c r="GZ95" s="47" t="str">
        <f t="shared" si="180"/>
        <v/>
      </c>
      <c r="HA95" s="47" t="str">
        <f t="shared" si="180"/>
        <v/>
      </c>
      <c r="HB95" s="47" t="str">
        <f t="shared" si="180"/>
        <v/>
      </c>
      <c r="HC95" s="47" t="str">
        <f t="shared" si="180"/>
        <v/>
      </c>
      <c r="HD95" s="47" t="str">
        <f t="shared" si="181"/>
        <v/>
      </c>
      <c r="HE95" s="47" t="str">
        <f t="shared" si="181"/>
        <v/>
      </c>
      <c r="HF95" s="47" t="str">
        <f t="shared" si="181"/>
        <v/>
      </c>
      <c r="HG95" s="47" t="str">
        <f t="shared" si="181"/>
        <v/>
      </c>
      <c r="HH95" s="47" t="str">
        <f t="shared" si="181"/>
        <v/>
      </c>
      <c r="HI95" s="47" t="str">
        <f t="shared" si="139"/>
        <v/>
      </c>
      <c r="HJ95" s="47" t="str">
        <f t="shared" si="139"/>
        <v/>
      </c>
      <c r="HK95" s="47" t="str">
        <f t="shared" si="139"/>
        <v/>
      </c>
      <c r="HL95" s="47" t="str">
        <f t="shared" si="139"/>
        <v/>
      </c>
      <c r="HM95" s="47" t="str">
        <f t="shared" si="109"/>
        <v/>
      </c>
      <c r="HN95" s="47" t="str">
        <f t="shared" si="109"/>
        <v/>
      </c>
      <c r="HO95" s="47" t="str">
        <f t="shared" si="109"/>
        <v/>
      </c>
      <c r="HP95" s="47" t="str">
        <f t="shared" si="77"/>
        <v/>
      </c>
      <c r="HQ95" s="47" t="str">
        <f t="shared" si="77"/>
        <v/>
      </c>
      <c r="HR95" s="47" t="str">
        <f t="shared" si="77"/>
        <v/>
      </c>
      <c r="HS95" s="47" t="str">
        <f t="shared" si="77"/>
        <v/>
      </c>
      <c r="HT95" s="47" t="str">
        <f t="shared" si="77"/>
        <v/>
      </c>
      <c r="HU95" s="47" t="str">
        <f t="shared" si="77"/>
        <v/>
      </c>
      <c r="HV95" s="47" t="str">
        <f t="shared" si="140"/>
        <v/>
      </c>
      <c r="HW95" s="165" t="e">
        <f t="shared" si="179"/>
        <v>#N/A</v>
      </c>
      <c r="HX95" s="165" t="e">
        <f t="shared" si="179"/>
        <v>#N/A</v>
      </c>
      <c r="HY95" s="165" t="e">
        <f t="shared" si="179"/>
        <v>#N/A</v>
      </c>
      <c r="HZ95" s="165" t="e">
        <f t="shared" si="179"/>
        <v>#N/A</v>
      </c>
      <c r="IA95" s="165" t="e">
        <f t="shared" si="179"/>
        <v>#N/A</v>
      </c>
      <c r="IB95" s="165" t="e">
        <f t="shared" si="179"/>
        <v>#N/A</v>
      </c>
      <c r="IC95" s="165" t="e">
        <f t="shared" si="179"/>
        <v>#N/A</v>
      </c>
      <c r="ID95" s="165" t="e">
        <f t="shared" si="179"/>
        <v>#N/A</v>
      </c>
      <c r="IE95" s="165" t="e">
        <f t="shared" si="179"/>
        <v>#N/A</v>
      </c>
      <c r="IF95" s="165" t="e">
        <f t="shared" si="179"/>
        <v>#N/A</v>
      </c>
      <c r="IG95" s="165" t="e">
        <f t="shared" si="179"/>
        <v>#N/A</v>
      </c>
      <c r="IH95" s="165" t="e">
        <f t="shared" si="179"/>
        <v>#N/A</v>
      </c>
      <c r="II95" s="165" t="e">
        <f t="shared" si="179"/>
        <v>#N/A</v>
      </c>
      <c r="IJ95" s="165" t="e">
        <f t="shared" si="179"/>
        <v>#N/A</v>
      </c>
      <c r="IK95" s="165" t="e">
        <f t="shared" si="179"/>
        <v>#N/A</v>
      </c>
      <c r="IL95" s="165" t="e">
        <f t="shared" si="179"/>
        <v>#N/A</v>
      </c>
      <c r="IM95" s="165" t="e">
        <f t="shared" ref="IA95:IP104" si="210">IF(ISNONTEXT($R95),_xlfn.NORM.DIST(AT95,$N95,$R95,FALSE),NA())</f>
        <v>#N/A</v>
      </c>
      <c r="IN95" s="165" t="e">
        <f t="shared" si="210"/>
        <v>#N/A</v>
      </c>
      <c r="IO95" s="165" t="e">
        <f t="shared" si="210"/>
        <v>#N/A</v>
      </c>
      <c r="IP95" s="165" t="e">
        <f t="shared" si="182"/>
        <v>#N/A</v>
      </c>
      <c r="IQ95" s="165" t="e">
        <f t="shared" si="182"/>
        <v>#N/A</v>
      </c>
      <c r="IR95" s="165" t="e">
        <f t="shared" si="182"/>
        <v>#N/A</v>
      </c>
      <c r="IS95" s="165" t="e">
        <f t="shared" si="182"/>
        <v>#N/A</v>
      </c>
      <c r="IT95" s="165" t="e">
        <f t="shared" si="182"/>
        <v>#N/A</v>
      </c>
      <c r="IU95" s="165" t="e">
        <f t="shared" si="182"/>
        <v>#N/A</v>
      </c>
      <c r="IV95" s="165" t="e">
        <f t="shared" si="182"/>
        <v>#N/A</v>
      </c>
      <c r="IW95" s="165" t="e">
        <f t="shared" si="182"/>
        <v>#N/A</v>
      </c>
      <c r="IX95" s="165" t="e">
        <f t="shared" si="182"/>
        <v>#N/A</v>
      </c>
      <c r="IY95" s="165" t="e">
        <f t="shared" si="182"/>
        <v>#N/A</v>
      </c>
      <c r="IZ95" s="165" t="e">
        <f t="shared" si="182"/>
        <v>#N/A</v>
      </c>
      <c r="JA95" s="165" t="e">
        <f t="shared" si="182"/>
        <v>#N/A</v>
      </c>
      <c r="JB95" s="165" t="e">
        <f t="shared" si="182"/>
        <v>#N/A</v>
      </c>
      <c r="JC95" s="165" t="e">
        <f t="shared" si="182"/>
        <v>#N/A</v>
      </c>
      <c r="JD95" s="165" t="e">
        <f t="shared" si="182"/>
        <v>#N/A</v>
      </c>
      <c r="JE95" s="165" t="e">
        <f t="shared" si="189"/>
        <v>#N/A</v>
      </c>
      <c r="JF95" s="165" t="e">
        <f t="shared" si="189"/>
        <v>#N/A</v>
      </c>
      <c r="JG95" s="165" t="e">
        <f t="shared" si="189"/>
        <v>#N/A</v>
      </c>
      <c r="JH95" s="165" t="e">
        <f t="shared" si="189"/>
        <v>#N/A</v>
      </c>
      <c r="JI95" s="165" t="e">
        <f t="shared" si="189"/>
        <v>#N/A</v>
      </c>
      <c r="JJ95" s="165" t="e">
        <f t="shared" si="189"/>
        <v>#N/A</v>
      </c>
      <c r="JK95" s="165" t="e">
        <f t="shared" si="189"/>
        <v>#N/A</v>
      </c>
      <c r="JL95" s="165" t="e">
        <f t="shared" si="189"/>
        <v>#N/A</v>
      </c>
      <c r="JM95" s="165" t="e">
        <f t="shared" si="189"/>
        <v>#N/A</v>
      </c>
      <c r="JN95" s="165" t="e">
        <f t="shared" si="189"/>
        <v>#N/A</v>
      </c>
      <c r="JO95" s="165" t="e">
        <f t="shared" si="189"/>
        <v>#N/A</v>
      </c>
      <c r="JP95" s="165" t="e">
        <f t="shared" si="189"/>
        <v>#N/A</v>
      </c>
      <c r="JQ95" s="165" t="e">
        <f t="shared" si="189"/>
        <v>#N/A</v>
      </c>
      <c r="JR95" s="165" t="e">
        <f t="shared" si="189"/>
        <v>#N/A</v>
      </c>
      <c r="JS95" s="165" t="e">
        <f t="shared" si="189"/>
        <v>#N/A</v>
      </c>
      <c r="JT95" s="165" t="e">
        <f t="shared" si="183"/>
        <v>#N/A</v>
      </c>
      <c r="JU95" s="165" t="e">
        <f t="shared" si="183"/>
        <v>#N/A</v>
      </c>
      <c r="JV95" s="165" t="e">
        <f t="shared" si="183"/>
        <v>#N/A</v>
      </c>
      <c r="JW95" s="165" t="e">
        <f t="shared" si="183"/>
        <v>#N/A</v>
      </c>
      <c r="JX95" s="165" t="e">
        <f t="shared" si="183"/>
        <v>#N/A</v>
      </c>
      <c r="JY95" s="165" t="e">
        <f t="shared" si="183"/>
        <v>#N/A</v>
      </c>
      <c r="JZ95" s="165" t="e">
        <f t="shared" si="183"/>
        <v>#N/A</v>
      </c>
      <c r="KA95" s="165" t="e">
        <f t="shared" si="183"/>
        <v>#N/A</v>
      </c>
      <c r="KB95" s="165" t="e">
        <f t="shared" si="183"/>
        <v>#N/A</v>
      </c>
      <c r="KC95" s="165" t="e">
        <f t="shared" si="183"/>
        <v>#N/A</v>
      </c>
      <c r="KD95" s="165" t="e">
        <f t="shared" si="183"/>
        <v>#N/A</v>
      </c>
      <c r="KE95" s="165" t="e">
        <f t="shared" si="183"/>
        <v>#N/A</v>
      </c>
      <c r="KF95" s="165" t="e">
        <f t="shared" si="183"/>
        <v>#N/A</v>
      </c>
      <c r="KG95" s="165" t="e">
        <f t="shared" si="183"/>
        <v>#N/A</v>
      </c>
      <c r="KH95" s="165" t="e">
        <f t="shared" si="183"/>
        <v>#N/A</v>
      </c>
      <c r="KI95" s="165" t="e">
        <f t="shared" si="183"/>
        <v>#N/A</v>
      </c>
      <c r="KJ95" s="165" t="e">
        <f t="shared" si="190"/>
        <v>#N/A</v>
      </c>
      <c r="KK95" s="165" t="e">
        <f t="shared" si="190"/>
        <v>#N/A</v>
      </c>
      <c r="KL95" s="165" t="e">
        <f t="shared" si="190"/>
        <v>#N/A</v>
      </c>
      <c r="KM95" s="165" t="e">
        <f t="shared" si="190"/>
        <v>#N/A</v>
      </c>
      <c r="KN95" s="165" t="e">
        <f t="shared" si="190"/>
        <v>#N/A</v>
      </c>
      <c r="KO95" s="165" t="e">
        <f t="shared" si="190"/>
        <v>#N/A</v>
      </c>
      <c r="KP95" s="165" t="e">
        <f t="shared" si="190"/>
        <v>#N/A</v>
      </c>
      <c r="KQ95" s="165" t="e">
        <f t="shared" si="190"/>
        <v>#N/A</v>
      </c>
      <c r="KR95" s="165" t="e">
        <f t="shared" si="190"/>
        <v>#N/A</v>
      </c>
      <c r="KS95" s="165" t="e">
        <f t="shared" si="190"/>
        <v>#N/A</v>
      </c>
      <c r="KT95" s="165" t="e">
        <f t="shared" si="190"/>
        <v>#N/A</v>
      </c>
      <c r="KU95" s="165" t="e">
        <f t="shared" si="190"/>
        <v>#N/A</v>
      </c>
      <c r="KV95" s="165" t="e">
        <f t="shared" si="190"/>
        <v>#N/A</v>
      </c>
      <c r="KW95" s="165" t="e">
        <f t="shared" si="190"/>
        <v>#N/A</v>
      </c>
      <c r="KX95" s="165" t="e">
        <f t="shared" si="190"/>
        <v>#N/A</v>
      </c>
      <c r="KY95" s="165" t="e">
        <f t="shared" si="190"/>
        <v>#N/A</v>
      </c>
      <c r="KZ95" s="165" t="e">
        <f t="shared" si="184"/>
        <v>#N/A</v>
      </c>
      <c r="LA95" s="165" t="e">
        <f t="shared" si="184"/>
        <v>#N/A</v>
      </c>
      <c r="LB95" s="165" t="e">
        <f t="shared" si="184"/>
        <v>#N/A</v>
      </c>
      <c r="LC95" s="165" t="e">
        <f t="shared" si="184"/>
        <v>#N/A</v>
      </c>
      <c r="LD95" s="165" t="e">
        <f t="shared" si="184"/>
        <v>#N/A</v>
      </c>
      <c r="LE95" s="165" t="e">
        <f t="shared" si="184"/>
        <v>#N/A</v>
      </c>
      <c r="LF95" s="165" t="e">
        <f t="shared" si="184"/>
        <v>#N/A</v>
      </c>
      <c r="LG95" s="165" t="e">
        <f t="shared" si="184"/>
        <v>#N/A</v>
      </c>
      <c r="LH95" s="165" t="e">
        <f t="shared" si="184"/>
        <v>#N/A</v>
      </c>
      <c r="LI95" s="165" t="e">
        <f t="shared" si="184"/>
        <v>#N/A</v>
      </c>
      <c r="LJ95" s="165" t="e">
        <f t="shared" si="184"/>
        <v>#N/A</v>
      </c>
      <c r="LK95" s="165" t="e">
        <f t="shared" si="184"/>
        <v>#N/A</v>
      </c>
      <c r="LL95" s="165" t="e">
        <f t="shared" si="184"/>
        <v>#N/A</v>
      </c>
      <c r="LM95" s="165" t="e">
        <f t="shared" si="184"/>
        <v>#N/A</v>
      </c>
      <c r="LN95" s="165" t="e">
        <f t="shared" si="184"/>
        <v>#N/A</v>
      </c>
      <c r="LO95" s="165" t="e">
        <f t="shared" si="191"/>
        <v>#N/A</v>
      </c>
      <c r="LP95" s="165" t="e">
        <f t="shared" si="191"/>
        <v>#N/A</v>
      </c>
      <c r="LQ95" s="165" t="e">
        <f t="shared" si="192"/>
        <v>#N/A</v>
      </c>
      <c r="LR95" s="165" t="e">
        <f t="shared" si="192"/>
        <v>#N/A</v>
      </c>
      <c r="LS95" s="165" t="e">
        <f t="shared" si="192"/>
        <v>#N/A</v>
      </c>
      <c r="LT95" s="165" t="e">
        <f t="shared" si="192"/>
        <v>#N/A</v>
      </c>
      <c r="LU95" s="165" t="e">
        <f t="shared" si="192"/>
        <v>#N/A</v>
      </c>
      <c r="LV95" s="165" t="e">
        <f t="shared" si="192"/>
        <v>#N/A</v>
      </c>
      <c r="LW95" s="165" t="e">
        <f t="shared" si="192"/>
        <v>#N/A</v>
      </c>
      <c r="LX95" s="165" t="e">
        <f t="shared" si="192"/>
        <v>#N/A</v>
      </c>
      <c r="LY95" s="165" t="e">
        <f t="shared" si="192"/>
        <v>#N/A</v>
      </c>
      <c r="LZ95" s="165" t="e">
        <f t="shared" si="192"/>
        <v>#N/A</v>
      </c>
      <c r="MA95" s="165" t="e">
        <f t="shared" si="192"/>
        <v>#N/A</v>
      </c>
      <c r="MB95" s="165" t="e">
        <f t="shared" si="192"/>
        <v>#N/A</v>
      </c>
      <c r="MC95" s="165" t="e">
        <f t="shared" si="192"/>
        <v>#N/A</v>
      </c>
      <c r="MD95" s="165" t="e">
        <f t="shared" si="192"/>
        <v>#N/A</v>
      </c>
      <c r="ME95" s="165" t="e">
        <f t="shared" si="192"/>
        <v>#N/A</v>
      </c>
      <c r="MF95" s="165" t="e">
        <f t="shared" si="185"/>
        <v>#N/A</v>
      </c>
      <c r="MG95" s="165" t="e">
        <f t="shared" si="185"/>
        <v>#N/A</v>
      </c>
      <c r="MH95" s="165" t="e">
        <f t="shared" si="185"/>
        <v>#N/A</v>
      </c>
      <c r="MI95" s="165" t="e">
        <f t="shared" si="185"/>
        <v>#N/A</v>
      </c>
      <c r="MJ95" s="165" t="e">
        <f t="shared" si="185"/>
        <v>#N/A</v>
      </c>
      <c r="MK95" s="165" t="e">
        <f t="shared" si="185"/>
        <v>#N/A</v>
      </c>
      <c r="ML95" s="165" t="e">
        <f t="shared" si="185"/>
        <v>#N/A</v>
      </c>
      <c r="MM95" s="165" t="e">
        <f t="shared" si="185"/>
        <v>#N/A</v>
      </c>
      <c r="MN95" s="165" t="e">
        <f t="shared" si="185"/>
        <v>#N/A</v>
      </c>
      <c r="MO95" s="165" t="e">
        <f t="shared" si="185"/>
        <v>#N/A</v>
      </c>
      <c r="MP95" s="165" t="e">
        <f t="shared" si="185"/>
        <v>#N/A</v>
      </c>
      <c r="MQ95" s="165" t="e">
        <f t="shared" si="185"/>
        <v>#N/A</v>
      </c>
      <c r="MR95" s="165" t="e">
        <f t="shared" si="185"/>
        <v>#N/A</v>
      </c>
      <c r="MS95" s="165" t="e">
        <f t="shared" si="185"/>
        <v>#N/A</v>
      </c>
      <c r="MT95" s="165" t="e">
        <f t="shared" si="185"/>
        <v>#N/A</v>
      </c>
      <c r="MU95" s="165" t="e">
        <f t="shared" si="185"/>
        <v>#N/A</v>
      </c>
      <c r="MV95" s="165" t="e">
        <f t="shared" si="193"/>
        <v>#N/A</v>
      </c>
      <c r="MW95" s="165" t="e">
        <f t="shared" si="193"/>
        <v>#N/A</v>
      </c>
      <c r="MX95" s="165" t="e">
        <f t="shared" si="193"/>
        <v>#N/A</v>
      </c>
      <c r="MY95" s="165" t="e">
        <f t="shared" si="193"/>
        <v>#N/A</v>
      </c>
      <c r="MZ95" s="165" t="e">
        <f t="shared" si="193"/>
        <v>#N/A</v>
      </c>
      <c r="NA95" s="165" t="e">
        <f t="shared" si="193"/>
        <v>#N/A</v>
      </c>
      <c r="NB95" s="165" t="e">
        <f t="shared" si="193"/>
        <v>#N/A</v>
      </c>
      <c r="NC95" s="165" t="e">
        <f t="shared" si="193"/>
        <v>#N/A</v>
      </c>
      <c r="ND95" s="165" t="e">
        <f t="shared" si="193"/>
        <v>#N/A</v>
      </c>
      <c r="NE95" s="165" t="e">
        <f t="shared" si="193"/>
        <v>#N/A</v>
      </c>
      <c r="NF95" s="165" t="e">
        <f t="shared" si="193"/>
        <v>#N/A</v>
      </c>
      <c r="NG95" s="165" t="e">
        <f t="shared" si="193"/>
        <v>#N/A</v>
      </c>
      <c r="NH95" s="165" t="e">
        <f t="shared" si="193"/>
        <v>#N/A</v>
      </c>
      <c r="NI95" s="165" t="e">
        <f t="shared" si="193"/>
        <v>#N/A</v>
      </c>
      <c r="NJ95" s="165" t="e">
        <f t="shared" si="193"/>
        <v>#N/A</v>
      </c>
      <c r="NK95" s="165" t="e">
        <f t="shared" si="193"/>
        <v>#N/A</v>
      </c>
      <c r="NL95" s="165" t="e">
        <f t="shared" si="186"/>
        <v>#N/A</v>
      </c>
      <c r="NM95" s="165" t="e">
        <f t="shared" si="186"/>
        <v>#N/A</v>
      </c>
      <c r="NN95" s="165" t="e">
        <f t="shared" si="186"/>
        <v>#N/A</v>
      </c>
      <c r="NO95" s="165" t="e">
        <f t="shared" si="186"/>
        <v>#N/A</v>
      </c>
      <c r="NP95" s="165" t="e">
        <f t="shared" si="186"/>
        <v>#N/A</v>
      </c>
      <c r="NQ95" s="165" t="e">
        <f t="shared" si="186"/>
        <v>#N/A</v>
      </c>
      <c r="NR95" s="165" t="e">
        <f t="shared" si="186"/>
        <v>#N/A</v>
      </c>
      <c r="NS95" s="165" t="e">
        <f t="shared" si="186"/>
        <v>#N/A</v>
      </c>
      <c r="NT95" s="165" t="e">
        <f t="shared" si="186"/>
        <v>#N/A</v>
      </c>
      <c r="NU95" s="165" t="e">
        <f t="shared" si="186"/>
        <v>#N/A</v>
      </c>
      <c r="NV95" s="165" t="e">
        <f t="shared" si="186"/>
        <v>#N/A</v>
      </c>
      <c r="NW95" s="165" t="e">
        <f t="shared" si="186"/>
        <v>#N/A</v>
      </c>
      <c r="NX95" s="165" t="e">
        <f t="shared" si="186"/>
        <v>#N/A</v>
      </c>
      <c r="NY95" s="165" t="e">
        <f t="shared" si="186"/>
        <v>#N/A</v>
      </c>
      <c r="NZ95" s="165" t="e">
        <f t="shared" si="186"/>
        <v>#N/A</v>
      </c>
      <c r="OA95" s="165" t="e">
        <f t="shared" si="194"/>
        <v>#N/A</v>
      </c>
      <c r="OB95" s="165" t="e">
        <f t="shared" si="194"/>
        <v>#N/A</v>
      </c>
      <c r="OC95" s="165" t="e">
        <f t="shared" si="195"/>
        <v>#N/A</v>
      </c>
      <c r="OD95" s="165" t="e">
        <f t="shared" si="195"/>
        <v>#N/A</v>
      </c>
      <c r="OE95" s="165" t="e">
        <f t="shared" si="195"/>
        <v>#N/A</v>
      </c>
      <c r="OF95" s="165" t="e">
        <f t="shared" si="195"/>
        <v>#N/A</v>
      </c>
      <c r="OG95" s="165" t="e">
        <f t="shared" si="195"/>
        <v>#N/A</v>
      </c>
      <c r="OH95" s="165" t="e">
        <f t="shared" si="195"/>
        <v>#N/A</v>
      </c>
      <c r="OI95" s="165" t="e">
        <f t="shared" si="195"/>
        <v>#N/A</v>
      </c>
      <c r="OJ95" s="165" t="e">
        <f t="shared" si="195"/>
        <v>#N/A</v>
      </c>
      <c r="OK95" s="165" t="e">
        <f t="shared" si="195"/>
        <v>#N/A</v>
      </c>
      <c r="OL95" s="165" t="e">
        <f t="shared" si="195"/>
        <v>#N/A</v>
      </c>
      <c r="OM95" s="165" t="e">
        <f t="shared" si="195"/>
        <v>#N/A</v>
      </c>
      <c r="ON95" s="165" t="e">
        <f t="shared" si="195"/>
        <v>#N/A</v>
      </c>
      <c r="OO95" s="165" t="e">
        <f t="shared" si="195"/>
        <v>#N/A</v>
      </c>
      <c r="OP95" s="165" t="e">
        <f t="shared" si="195"/>
        <v>#N/A</v>
      </c>
      <c r="OQ95" s="165" t="e">
        <f t="shared" si="195"/>
        <v>#N/A</v>
      </c>
      <c r="OR95" s="165" t="e">
        <f t="shared" si="187"/>
        <v>#N/A</v>
      </c>
      <c r="OS95" s="165" t="e">
        <f t="shared" si="187"/>
        <v>#N/A</v>
      </c>
      <c r="OT95" s="165" t="e">
        <f t="shared" si="187"/>
        <v>#N/A</v>
      </c>
      <c r="OU95" s="165" t="e">
        <f t="shared" si="187"/>
        <v>#N/A</v>
      </c>
      <c r="OV95" s="165" t="e">
        <f t="shared" si="187"/>
        <v>#N/A</v>
      </c>
      <c r="OW95" s="165" t="e">
        <f t="shared" si="187"/>
        <v>#N/A</v>
      </c>
      <c r="OX95" s="165" t="e">
        <f t="shared" si="187"/>
        <v>#N/A</v>
      </c>
      <c r="OY95" s="165" t="e">
        <f t="shared" si="187"/>
        <v>#N/A</v>
      </c>
      <c r="OZ95" s="165" t="e">
        <f t="shared" si="187"/>
        <v>#N/A</v>
      </c>
      <c r="PA95" s="165" t="e">
        <f t="shared" si="187"/>
        <v>#N/A</v>
      </c>
      <c r="PB95" s="165" t="e">
        <f t="shared" si="187"/>
        <v>#N/A</v>
      </c>
      <c r="PC95" s="165" t="e">
        <f t="shared" si="187"/>
        <v>#N/A</v>
      </c>
      <c r="PD95" s="165" t="e">
        <f t="shared" si="187"/>
        <v>#N/A</v>
      </c>
      <c r="PE95" s="165" t="e">
        <f t="shared" si="187"/>
        <v>#N/A</v>
      </c>
      <c r="PF95" s="165" t="e">
        <f t="shared" si="187"/>
        <v>#N/A</v>
      </c>
      <c r="PG95" s="165" t="e">
        <f t="shared" si="187"/>
        <v>#N/A</v>
      </c>
      <c r="PH95" s="165" t="e">
        <f t="shared" si="196"/>
        <v>#N/A</v>
      </c>
      <c r="PI95" s="165" t="e">
        <f t="shared" si="196"/>
        <v>#N/A</v>
      </c>
      <c r="PJ95" s="165" t="e">
        <f t="shared" si="196"/>
        <v>#N/A</v>
      </c>
      <c r="PK95" s="165" t="e">
        <f t="shared" si="196"/>
        <v>#N/A</v>
      </c>
      <c r="PL95" s="165" t="e">
        <f t="shared" si="196"/>
        <v>#N/A</v>
      </c>
      <c r="PM95" s="165" t="e">
        <f t="shared" si="196"/>
        <v>#N/A</v>
      </c>
      <c r="PN95" s="165" t="e">
        <f t="shared" si="196"/>
        <v>#N/A</v>
      </c>
      <c r="PO95" s="165" t="e">
        <f t="shared" si="196"/>
        <v>#N/A</v>
      </c>
    </row>
    <row r="96" spans="1:431" hidden="1" x14ac:dyDescent="0.45">
      <c r="A96" s="362"/>
      <c r="B96" s="368" t="str">
        <f>IF($R96="","",ROUND(_xlfn.NORM.INV(ABS(VLOOKUP($T$1,VLookups!$A$43:$B$44,2,FALSE)-B$2),$N96,$R96),0))</f>
        <v/>
      </c>
      <c r="C96" s="374" t="str">
        <f t="shared" si="165"/>
        <v/>
      </c>
      <c r="D96" s="375" t="str">
        <f t="shared" si="166"/>
        <v/>
      </c>
      <c r="E96" s="105"/>
      <c r="F96" s="113"/>
      <c r="G96" s="118" t="str">
        <f t="shared" si="159"/>
        <v/>
      </c>
      <c r="H96" s="91"/>
      <c r="I96" s="118" t="str">
        <f t="shared" si="160"/>
        <v/>
      </c>
      <c r="J96" s="113"/>
      <c r="K96" s="106"/>
      <c r="L96" s="120" t="str">
        <f t="shared" si="147"/>
        <v/>
      </c>
      <c r="M96" s="120" t="str">
        <f t="shared" si="148"/>
        <v/>
      </c>
      <c r="N96" s="71" t="str">
        <f t="shared" si="161"/>
        <v/>
      </c>
      <c r="O96" s="23"/>
      <c r="P96" s="55"/>
      <c r="Q96" s="298"/>
      <c r="R96" s="72" t="str">
        <f>IF(AND(G96&gt;0,H96&gt;0,I96&gt;0),IF(ISBLANK(Q96),IF(ISBLANK(O96),"",(I96-G96)*VLOOKUP(O96,VLookups!$A$4:$B$13,2,FALSE)),Q96),"")</f>
        <v/>
      </c>
      <c r="S96" s="73" t="str">
        <f t="shared" si="149"/>
        <v/>
      </c>
      <c r="T96" s="91"/>
      <c r="U96" s="265" t="str">
        <f>IF(AND(T96&gt;0,H96&gt;0,NOT(R96="")),ABS(VLOOKUP($T$1,VLookups!$A$43:$B$44,2,FALSE)-_xlfn.NORM.DIST(T96,N96,R96,TRUE)),"")</f>
        <v/>
      </c>
      <c r="V96" s="90" t="str">
        <f>IF(AND($G96&gt;0,$H96&gt;0,$I96&gt;0,NOT(ISBLANK($O96))),_xlfn.NORM.INV(ABS(VLOOKUP($T$1,VLookups!$A$43:$B$44,2,FALSE)-V$3),$N96,$R96),"")</f>
        <v/>
      </c>
      <c r="W96" s="89" t="str">
        <f>IF(AND($G96&gt;0,$H96&gt;0,$I96&gt;0,NOT(ISBLANK($O96))),_xlfn.NORM.INV(ABS(VLOOKUP($T$1,VLookups!$A$43:$B$44,2,FALSE)-W$3),$N96,$R96),"")</f>
        <v/>
      </c>
      <c r="X96" s="90" t="str">
        <f>IF(AND($G96&gt;0,$H96&gt;0,$I96&gt;0,NOT(ISBLANK($O96))),_xlfn.NORM.INV(ABS(VLOOKUP($T$1,VLookups!$A$43:$B$44,2,FALSE)-X$3),$N96,$R96),"")</f>
        <v/>
      </c>
      <c r="Y96" s="89" t="str">
        <f>IF(AND($G96&gt;0,$H96&gt;0,$I96&gt;0,NOT(ISBLANK($O96))),_xlfn.NORM.INV(ABS(VLOOKUP($T$1,VLookups!$A$43:$B$44,2,FALSE)-Y$3),$N96,$R96),"")</f>
        <v/>
      </c>
      <c r="Z96" s="90" t="str">
        <f>IF(AND($G96&gt;0,$H96&gt;0,$I96&gt;0,NOT(ISBLANK($O96))),_xlfn.NORM.INV(ABS(VLOOKUP($T$1,VLookups!$A$43:$B$44,2,FALSE)-Z$3),$N96,$R96),"")</f>
        <v/>
      </c>
      <c r="AA96" s="89" t="str">
        <f>IF(AND($G96&gt;0,$H96&gt;0,$I96&gt;0,NOT(ISBLANK($O96))),_xlfn.NORM.INV(ABS(VLOOKUP($T$1,VLookups!$A$43:$B$44,2,FALSE)-AA$3),$N96,$R96),"")</f>
        <v/>
      </c>
      <c r="AB96" s="5"/>
      <c r="AC96" s="164" t="str">
        <f t="shared" si="162"/>
        <v/>
      </c>
      <c r="AD96" s="47" t="str">
        <f t="shared" si="206"/>
        <v/>
      </c>
      <c r="AE96" s="47" t="str">
        <f t="shared" si="206"/>
        <v/>
      </c>
      <c r="AF96" s="47" t="str">
        <f t="shared" si="206"/>
        <v/>
      </c>
      <c r="AG96" s="47" t="str">
        <f t="shared" si="206"/>
        <v/>
      </c>
      <c r="AH96" s="47" t="str">
        <f t="shared" si="206"/>
        <v/>
      </c>
      <c r="AI96" s="47" t="str">
        <f t="shared" si="206"/>
        <v/>
      </c>
      <c r="AJ96" s="47" t="str">
        <f t="shared" si="206"/>
        <v/>
      </c>
      <c r="AK96" s="47" t="str">
        <f t="shared" si="206"/>
        <v/>
      </c>
      <c r="AL96" s="47" t="str">
        <f t="shared" si="206"/>
        <v/>
      </c>
      <c r="AM96" s="47" t="str">
        <f t="shared" si="206"/>
        <v/>
      </c>
      <c r="AN96" s="47" t="str">
        <f t="shared" si="206"/>
        <v/>
      </c>
      <c r="AO96" s="47" t="str">
        <f t="shared" si="206"/>
        <v/>
      </c>
      <c r="AP96" s="47" t="str">
        <f t="shared" si="206"/>
        <v/>
      </c>
      <c r="AQ96" s="47" t="str">
        <f t="shared" si="206"/>
        <v/>
      </c>
      <c r="AR96" s="47" t="str">
        <f t="shared" si="206"/>
        <v/>
      </c>
      <c r="AS96" s="47" t="str">
        <f t="shared" si="206"/>
        <v/>
      </c>
      <c r="AT96" s="47" t="str">
        <f t="shared" si="201"/>
        <v/>
      </c>
      <c r="AU96" s="47" t="str">
        <f t="shared" si="201"/>
        <v/>
      </c>
      <c r="AV96" s="47" t="str">
        <f t="shared" si="201"/>
        <v/>
      </c>
      <c r="AW96" s="47" t="str">
        <f t="shared" si="201"/>
        <v/>
      </c>
      <c r="AX96" s="47" t="str">
        <f t="shared" si="201"/>
        <v/>
      </c>
      <c r="AY96" s="47" t="str">
        <f t="shared" si="201"/>
        <v/>
      </c>
      <c r="AZ96" s="47" t="str">
        <f t="shared" si="201"/>
        <v/>
      </c>
      <c r="BA96" s="47" t="str">
        <f t="shared" si="201"/>
        <v/>
      </c>
      <c r="BB96" s="47" t="str">
        <f t="shared" si="201"/>
        <v/>
      </c>
      <c r="BC96" s="47" t="str">
        <f t="shared" si="201"/>
        <v/>
      </c>
      <c r="BD96" s="47" t="str">
        <f t="shared" si="201"/>
        <v/>
      </c>
      <c r="BE96" s="47" t="str">
        <f t="shared" si="201"/>
        <v/>
      </c>
      <c r="BF96" s="47" t="str">
        <f t="shared" si="201"/>
        <v/>
      </c>
      <c r="BG96" s="47" t="str">
        <f t="shared" si="201"/>
        <v/>
      </c>
      <c r="BH96" s="47" t="str">
        <f t="shared" si="201"/>
        <v/>
      </c>
      <c r="BI96" s="47" t="str">
        <f t="shared" si="202"/>
        <v/>
      </c>
      <c r="BJ96" s="47" t="str">
        <f t="shared" si="202"/>
        <v/>
      </c>
      <c r="BK96" s="47" t="str">
        <f t="shared" si="202"/>
        <v/>
      </c>
      <c r="BL96" s="47" t="str">
        <f t="shared" si="202"/>
        <v/>
      </c>
      <c r="BM96" s="47" t="str">
        <f t="shared" si="202"/>
        <v/>
      </c>
      <c r="BN96" s="47" t="str">
        <f t="shared" si="202"/>
        <v/>
      </c>
      <c r="BO96" s="47" t="str">
        <f t="shared" si="202"/>
        <v/>
      </c>
      <c r="BP96" s="47" t="str">
        <f t="shared" si="202"/>
        <v/>
      </c>
      <c r="BQ96" s="47" t="str">
        <f t="shared" si="202"/>
        <v/>
      </c>
      <c r="BR96" s="47" t="str">
        <f t="shared" si="202"/>
        <v/>
      </c>
      <c r="BS96" s="47" t="str">
        <f t="shared" si="202"/>
        <v/>
      </c>
      <c r="BT96" s="47" t="str">
        <f t="shared" si="202"/>
        <v/>
      </c>
      <c r="BU96" s="47" t="str">
        <f t="shared" si="202"/>
        <v/>
      </c>
      <c r="BV96" s="47" t="str">
        <f t="shared" si="202"/>
        <v/>
      </c>
      <c r="BW96" s="47" t="str">
        <f t="shared" si="202"/>
        <v/>
      </c>
      <c r="BX96" s="47" t="str">
        <f t="shared" si="202"/>
        <v/>
      </c>
      <c r="BY96" s="47" t="str">
        <f t="shared" si="197"/>
        <v/>
      </c>
      <c r="BZ96" s="47" t="str">
        <f t="shared" si="197"/>
        <v/>
      </c>
      <c r="CA96" s="47" t="str">
        <f t="shared" si="197"/>
        <v/>
      </c>
      <c r="CB96" s="47" t="str">
        <f t="shared" si="197"/>
        <v/>
      </c>
      <c r="CC96" s="47" t="str">
        <f t="shared" si="197"/>
        <v/>
      </c>
      <c r="CD96" s="47" t="str">
        <f t="shared" si="197"/>
        <v/>
      </c>
      <c r="CE96" s="47" t="str">
        <f t="shared" si="197"/>
        <v/>
      </c>
      <c r="CF96" s="47" t="str">
        <f t="shared" si="197"/>
        <v/>
      </c>
      <c r="CG96" s="47" t="str">
        <f t="shared" si="197"/>
        <v/>
      </c>
      <c r="CH96" s="47" t="str">
        <f t="shared" si="197"/>
        <v/>
      </c>
      <c r="CI96" s="47" t="str">
        <f t="shared" si="197"/>
        <v/>
      </c>
      <c r="CJ96" s="47" t="str">
        <f t="shared" si="197"/>
        <v/>
      </c>
      <c r="CK96" s="47" t="str">
        <f t="shared" si="197"/>
        <v/>
      </c>
      <c r="CL96" s="47" t="str">
        <f t="shared" si="197"/>
        <v/>
      </c>
      <c r="CM96" s="47" t="str">
        <f t="shared" si="197"/>
        <v/>
      </c>
      <c r="CN96" s="47" t="str">
        <f t="shared" si="203"/>
        <v/>
      </c>
      <c r="CO96" s="47" t="str">
        <f t="shared" si="203"/>
        <v/>
      </c>
      <c r="CP96" s="47" t="str">
        <f t="shared" si="203"/>
        <v/>
      </c>
      <c r="CQ96" s="47" t="str">
        <f t="shared" si="203"/>
        <v/>
      </c>
      <c r="CR96" s="47" t="str">
        <f t="shared" si="203"/>
        <v/>
      </c>
      <c r="CS96" s="47" t="str">
        <f t="shared" si="203"/>
        <v/>
      </c>
      <c r="CT96" s="47" t="str">
        <f t="shared" si="203"/>
        <v/>
      </c>
      <c r="CU96" s="47" t="str">
        <f t="shared" si="203"/>
        <v/>
      </c>
      <c r="CV96" s="47" t="str">
        <f t="shared" si="203"/>
        <v/>
      </c>
      <c r="CW96" s="47" t="str">
        <f t="shared" si="203"/>
        <v/>
      </c>
      <c r="CX96" s="47" t="str">
        <f t="shared" si="203"/>
        <v/>
      </c>
      <c r="CY96" s="47" t="str">
        <f t="shared" si="203"/>
        <v/>
      </c>
      <c r="CZ96" s="47" t="str">
        <f t="shared" si="203"/>
        <v/>
      </c>
      <c r="DA96" s="47" t="str">
        <f t="shared" si="203"/>
        <v/>
      </c>
      <c r="DB96" s="47" t="str">
        <f t="shared" si="203"/>
        <v/>
      </c>
      <c r="DC96" s="47" t="str">
        <f t="shared" si="203"/>
        <v/>
      </c>
      <c r="DD96" s="47" t="str">
        <f t="shared" si="198"/>
        <v/>
      </c>
      <c r="DE96" s="47" t="str">
        <f t="shared" si="198"/>
        <v/>
      </c>
      <c r="DF96" s="47" t="str">
        <f t="shared" si="198"/>
        <v/>
      </c>
      <c r="DG96" s="47" t="str">
        <f t="shared" si="198"/>
        <v/>
      </c>
      <c r="DH96" s="47" t="str">
        <f t="shared" si="198"/>
        <v/>
      </c>
      <c r="DI96" s="47" t="str">
        <f t="shared" si="198"/>
        <v/>
      </c>
      <c r="DJ96" s="47" t="str">
        <f t="shared" si="198"/>
        <v/>
      </c>
      <c r="DK96" s="47" t="str">
        <f t="shared" si="198"/>
        <v/>
      </c>
      <c r="DL96" s="47" t="str">
        <f t="shared" si="198"/>
        <v/>
      </c>
      <c r="DM96" s="47" t="str">
        <f t="shared" si="198"/>
        <v/>
      </c>
      <c r="DN96" s="47" t="str">
        <f t="shared" si="198"/>
        <v/>
      </c>
      <c r="DO96" s="47" t="str">
        <f t="shared" si="198"/>
        <v/>
      </c>
      <c r="DP96" s="47" t="str">
        <f t="shared" si="198"/>
        <v/>
      </c>
      <c r="DQ96" s="47" t="str">
        <f t="shared" si="198"/>
        <v/>
      </c>
      <c r="DR96" s="47" t="str">
        <f t="shared" si="198"/>
        <v/>
      </c>
      <c r="DS96" s="47" t="str">
        <f t="shared" si="204"/>
        <v/>
      </c>
      <c r="DT96" s="47" t="str">
        <f t="shared" si="204"/>
        <v/>
      </c>
      <c r="DU96" s="47" t="str">
        <f t="shared" si="204"/>
        <v/>
      </c>
      <c r="DV96" s="47" t="str">
        <f t="shared" si="204"/>
        <v/>
      </c>
      <c r="DW96" s="47" t="str">
        <f t="shared" si="204"/>
        <v/>
      </c>
      <c r="DX96" s="47" t="str">
        <f t="shared" si="204"/>
        <v/>
      </c>
      <c r="DY96" s="47" t="str">
        <f t="shared" si="204"/>
        <v/>
      </c>
      <c r="DZ96" s="179" t="str">
        <f t="shared" si="163"/>
        <v/>
      </c>
      <c r="EA96" s="47" t="str">
        <f t="shared" si="199"/>
        <v/>
      </c>
      <c r="EB96" s="47" t="str">
        <f t="shared" si="199"/>
        <v/>
      </c>
      <c r="EC96" s="47" t="str">
        <f t="shared" si="199"/>
        <v/>
      </c>
      <c r="ED96" s="47" t="str">
        <f t="shared" si="199"/>
        <v/>
      </c>
      <c r="EE96" s="47" t="str">
        <f t="shared" si="199"/>
        <v/>
      </c>
      <c r="EF96" s="47" t="str">
        <f t="shared" si="199"/>
        <v/>
      </c>
      <c r="EG96" s="47" t="str">
        <f t="shared" si="199"/>
        <v/>
      </c>
      <c r="EH96" s="47" t="str">
        <f t="shared" si="199"/>
        <v/>
      </c>
      <c r="EI96" s="47" t="str">
        <f t="shared" si="199"/>
        <v/>
      </c>
      <c r="EJ96" s="47" t="str">
        <f t="shared" si="199"/>
        <v/>
      </c>
      <c r="EK96" s="47" t="str">
        <f t="shared" si="199"/>
        <v/>
      </c>
      <c r="EL96" s="47" t="str">
        <f t="shared" si="199"/>
        <v/>
      </c>
      <c r="EM96" s="47" t="str">
        <f t="shared" si="199"/>
        <v/>
      </c>
      <c r="EN96" s="47" t="str">
        <f t="shared" si="199"/>
        <v/>
      </c>
      <c r="EO96" s="47" t="str">
        <f t="shared" si="199"/>
        <v/>
      </c>
      <c r="EP96" s="47" t="str">
        <f t="shared" si="164"/>
        <v/>
      </c>
      <c r="EQ96" s="47" t="str">
        <f t="shared" si="164"/>
        <v/>
      </c>
      <c r="ER96" s="47" t="str">
        <f t="shared" si="164"/>
        <v/>
      </c>
      <c r="ES96" s="47" t="str">
        <f t="shared" si="164"/>
        <v/>
      </c>
      <c r="ET96" s="47" t="str">
        <f t="shared" si="164"/>
        <v/>
      </c>
      <c r="EU96" s="47" t="str">
        <f t="shared" si="164"/>
        <v/>
      </c>
      <c r="EV96" s="47" t="str">
        <f t="shared" si="164"/>
        <v/>
      </c>
      <c r="EW96" s="47" t="str">
        <f t="shared" si="164"/>
        <v/>
      </c>
      <c r="EX96" s="47" t="str">
        <f t="shared" si="164"/>
        <v/>
      </c>
      <c r="EY96" s="47" t="str">
        <f t="shared" si="164"/>
        <v/>
      </c>
      <c r="EZ96" s="47" t="str">
        <f t="shared" si="164"/>
        <v/>
      </c>
      <c r="FA96" s="47" t="str">
        <f t="shared" si="164"/>
        <v/>
      </c>
      <c r="FB96" s="47" t="str">
        <f t="shared" si="164"/>
        <v/>
      </c>
      <c r="FC96" s="47" t="str">
        <f t="shared" si="164"/>
        <v/>
      </c>
      <c r="FD96" s="47" t="str">
        <f t="shared" si="164"/>
        <v/>
      </c>
      <c r="FE96" s="47" t="str">
        <f t="shared" si="164"/>
        <v/>
      </c>
      <c r="FF96" s="47" t="str">
        <f t="shared" si="209"/>
        <v/>
      </c>
      <c r="FG96" s="47" t="str">
        <f t="shared" si="209"/>
        <v/>
      </c>
      <c r="FH96" s="47" t="str">
        <f t="shared" si="209"/>
        <v/>
      </c>
      <c r="FI96" s="47" t="str">
        <f t="shared" si="207"/>
        <v/>
      </c>
      <c r="FJ96" s="47" t="str">
        <f t="shared" si="205"/>
        <v/>
      </c>
      <c r="FK96" s="47" t="str">
        <f t="shared" si="205"/>
        <v/>
      </c>
      <c r="FL96" s="47" t="str">
        <f t="shared" si="205"/>
        <v/>
      </c>
      <c r="FM96" s="47" t="str">
        <f t="shared" si="205"/>
        <v/>
      </c>
      <c r="FN96" s="47" t="str">
        <f t="shared" si="205"/>
        <v/>
      </c>
      <c r="FO96" s="47" t="str">
        <f t="shared" si="205"/>
        <v/>
      </c>
      <c r="FP96" s="47" t="str">
        <f t="shared" si="200"/>
        <v/>
      </c>
      <c r="FQ96" s="47" t="str">
        <f t="shared" si="200"/>
        <v/>
      </c>
      <c r="FR96" s="47" t="str">
        <f t="shared" si="200"/>
        <v/>
      </c>
      <c r="FS96" s="47" t="str">
        <f t="shared" si="200"/>
        <v/>
      </c>
      <c r="FT96" s="47" t="str">
        <f t="shared" si="200"/>
        <v/>
      </c>
      <c r="FU96" s="47" t="str">
        <f t="shared" si="176"/>
        <v/>
      </c>
      <c r="FV96" s="47" t="str">
        <f t="shared" si="176"/>
        <v/>
      </c>
      <c r="FW96" s="47" t="str">
        <f t="shared" si="176"/>
        <v/>
      </c>
      <c r="FX96" s="47" t="str">
        <f t="shared" si="176"/>
        <v/>
      </c>
      <c r="FY96" s="47" t="str">
        <f t="shared" si="176"/>
        <v/>
      </c>
      <c r="FZ96" s="47" t="str">
        <f t="shared" si="176"/>
        <v/>
      </c>
      <c r="GA96" s="47" t="str">
        <f t="shared" si="176"/>
        <v/>
      </c>
      <c r="GB96" s="47" t="str">
        <f t="shared" si="176"/>
        <v/>
      </c>
      <c r="GC96" s="47" t="str">
        <f t="shared" si="176"/>
        <v/>
      </c>
      <c r="GD96" s="47" t="str">
        <f t="shared" si="176"/>
        <v/>
      </c>
      <c r="GE96" s="47" t="str">
        <f t="shared" si="176"/>
        <v/>
      </c>
      <c r="GF96" s="47" t="str">
        <f t="shared" si="176"/>
        <v/>
      </c>
      <c r="GG96" s="47" t="str">
        <f t="shared" si="176"/>
        <v/>
      </c>
      <c r="GH96" s="47" t="str">
        <f t="shared" si="176"/>
        <v/>
      </c>
      <c r="GI96" s="47" t="str">
        <f t="shared" si="176"/>
        <v/>
      </c>
      <c r="GJ96" s="47" t="str">
        <f t="shared" si="176"/>
        <v/>
      </c>
      <c r="GK96" s="47" t="str">
        <f t="shared" si="208"/>
        <v/>
      </c>
      <c r="GL96" s="47" t="str">
        <f t="shared" si="188"/>
        <v/>
      </c>
      <c r="GM96" s="47" t="str">
        <f t="shared" si="188"/>
        <v/>
      </c>
      <c r="GN96" s="47" t="str">
        <f t="shared" si="180"/>
        <v/>
      </c>
      <c r="GO96" s="47" t="str">
        <f t="shared" si="180"/>
        <v/>
      </c>
      <c r="GP96" s="47" t="str">
        <f t="shared" si="180"/>
        <v/>
      </c>
      <c r="GQ96" s="47" t="str">
        <f t="shared" si="180"/>
        <v/>
      </c>
      <c r="GR96" s="47" t="str">
        <f t="shared" si="180"/>
        <v/>
      </c>
      <c r="GS96" s="47" t="str">
        <f t="shared" si="180"/>
        <v/>
      </c>
      <c r="GT96" s="47" t="str">
        <f t="shared" si="180"/>
        <v/>
      </c>
      <c r="GU96" s="47" t="str">
        <f t="shared" si="180"/>
        <v/>
      </c>
      <c r="GV96" s="47" t="str">
        <f t="shared" si="180"/>
        <v/>
      </c>
      <c r="GW96" s="47" t="str">
        <f t="shared" si="180"/>
        <v/>
      </c>
      <c r="GX96" s="47" t="str">
        <f t="shared" si="180"/>
        <v/>
      </c>
      <c r="GY96" s="47" t="str">
        <f t="shared" si="180"/>
        <v/>
      </c>
      <c r="GZ96" s="47" t="str">
        <f t="shared" si="180"/>
        <v/>
      </c>
      <c r="HA96" s="47" t="str">
        <f t="shared" si="180"/>
        <v/>
      </c>
      <c r="HB96" s="47" t="str">
        <f t="shared" si="180"/>
        <v/>
      </c>
      <c r="HC96" s="47" t="str">
        <f t="shared" si="180"/>
        <v/>
      </c>
      <c r="HD96" s="47" t="str">
        <f t="shared" si="181"/>
        <v/>
      </c>
      <c r="HE96" s="47" t="str">
        <f t="shared" si="181"/>
        <v/>
      </c>
      <c r="HF96" s="47" t="str">
        <f t="shared" si="181"/>
        <v/>
      </c>
      <c r="HG96" s="47" t="str">
        <f t="shared" si="181"/>
        <v/>
      </c>
      <c r="HH96" s="47" t="str">
        <f t="shared" si="181"/>
        <v/>
      </c>
      <c r="HI96" s="47" t="str">
        <f t="shared" si="139"/>
        <v/>
      </c>
      <c r="HJ96" s="47" t="str">
        <f t="shared" si="139"/>
        <v/>
      </c>
      <c r="HK96" s="47" t="str">
        <f t="shared" si="139"/>
        <v/>
      </c>
      <c r="HL96" s="47" t="str">
        <f t="shared" si="139"/>
        <v/>
      </c>
      <c r="HM96" s="47" t="str">
        <f t="shared" si="109"/>
        <v/>
      </c>
      <c r="HN96" s="47" t="str">
        <f t="shared" si="109"/>
        <v/>
      </c>
      <c r="HO96" s="47" t="str">
        <f t="shared" si="109"/>
        <v/>
      </c>
      <c r="HP96" s="47" t="str">
        <f t="shared" si="77"/>
        <v/>
      </c>
      <c r="HQ96" s="47" t="str">
        <f t="shared" si="77"/>
        <v/>
      </c>
      <c r="HR96" s="47" t="str">
        <f t="shared" si="77"/>
        <v/>
      </c>
      <c r="HS96" s="47" t="str">
        <f t="shared" si="77"/>
        <v/>
      </c>
      <c r="HT96" s="47" t="str">
        <f t="shared" si="77"/>
        <v/>
      </c>
      <c r="HU96" s="47" t="str">
        <f t="shared" si="77"/>
        <v/>
      </c>
      <c r="HV96" s="47" t="str">
        <f t="shared" si="140"/>
        <v/>
      </c>
      <c r="HW96" s="165" t="e">
        <f t="shared" si="179"/>
        <v>#N/A</v>
      </c>
      <c r="HX96" s="165" t="e">
        <f t="shared" si="179"/>
        <v>#N/A</v>
      </c>
      <c r="HY96" s="165" t="e">
        <f t="shared" si="179"/>
        <v>#N/A</v>
      </c>
      <c r="HZ96" s="165" t="e">
        <f t="shared" si="179"/>
        <v>#N/A</v>
      </c>
      <c r="IA96" s="165" t="e">
        <f t="shared" si="210"/>
        <v>#N/A</v>
      </c>
      <c r="IB96" s="165" t="e">
        <f t="shared" si="210"/>
        <v>#N/A</v>
      </c>
      <c r="IC96" s="165" t="e">
        <f t="shared" si="210"/>
        <v>#N/A</v>
      </c>
      <c r="ID96" s="165" t="e">
        <f t="shared" si="210"/>
        <v>#N/A</v>
      </c>
      <c r="IE96" s="165" t="e">
        <f t="shared" si="210"/>
        <v>#N/A</v>
      </c>
      <c r="IF96" s="165" t="e">
        <f t="shared" si="210"/>
        <v>#N/A</v>
      </c>
      <c r="IG96" s="165" t="e">
        <f t="shared" si="210"/>
        <v>#N/A</v>
      </c>
      <c r="IH96" s="165" t="e">
        <f t="shared" si="210"/>
        <v>#N/A</v>
      </c>
      <c r="II96" s="165" t="e">
        <f t="shared" si="210"/>
        <v>#N/A</v>
      </c>
      <c r="IJ96" s="165" t="e">
        <f t="shared" si="210"/>
        <v>#N/A</v>
      </c>
      <c r="IK96" s="165" t="e">
        <f t="shared" si="210"/>
        <v>#N/A</v>
      </c>
      <c r="IL96" s="165" t="e">
        <f t="shared" si="210"/>
        <v>#N/A</v>
      </c>
      <c r="IM96" s="165" t="e">
        <f t="shared" si="210"/>
        <v>#N/A</v>
      </c>
      <c r="IN96" s="165" t="e">
        <f t="shared" si="210"/>
        <v>#N/A</v>
      </c>
      <c r="IO96" s="165" t="e">
        <f t="shared" si="210"/>
        <v>#N/A</v>
      </c>
      <c r="IP96" s="165" t="e">
        <f t="shared" si="182"/>
        <v>#N/A</v>
      </c>
      <c r="IQ96" s="165" t="e">
        <f t="shared" si="182"/>
        <v>#N/A</v>
      </c>
      <c r="IR96" s="165" t="e">
        <f t="shared" si="182"/>
        <v>#N/A</v>
      </c>
      <c r="IS96" s="165" t="e">
        <f t="shared" si="182"/>
        <v>#N/A</v>
      </c>
      <c r="IT96" s="165" t="e">
        <f t="shared" si="182"/>
        <v>#N/A</v>
      </c>
      <c r="IU96" s="165" t="e">
        <f t="shared" si="182"/>
        <v>#N/A</v>
      </c>
      <c r="IV96" s="165" t="e">
        <f t="shared" si="182"/>
        <v>#N/A</v>
      </c>
      <c r="IW96" s="165" t="e">
        <f t="shared" si="182"/>
        <v>#N/A</v>
      </c>
      <c r="IX96" s="165" t="e">
        <f t="shared" si="182"/>
        <v>#N/A</v>
      </c>
      <c r="IY96" s="165" t="e">
        <f t="shared" si="182"/>
        <v>#N/A</v>
      </c>
      <c r="IZ96" s="165" t="e">
        <f t="shared" si="182"/>
        <v>#N/A</v>
      </c>
      <c r="JA96" s="165" t="e">
        <f t="shared" si="182"/>
        <v>#N/A</v>
      </c>
      <c r="JB96" s="165" t="e">
        <f t="shared" si="182"/>
        <v>#N/A</v>
      </c>
      <c r="JC96" s="165" t="e">
        <f t="shared" si="182"/>
        <v>#N/A</v>
      </c>
      <c r="JD96" s="165" t="e">
        <f t="shared" si="182"/>
        <v>#N/A</v>
      </c>
      <c r="JE96" s="165" t="e">
        <f t="shared" si="189"/>
        <v>#N/A</v>
      </c>
      <c r="JF96" s="165" t="e">
        <f t="shared" si="189"/>
        <v>#N/A</v>
      </c>
      <c r="JG96" s="165" t="e">
        <f t="shared" si="189"/>
        <v>#N/A</v>
      </c>
      <c r="JH96" s="165" t="e">
        <f t="shared" si="189"/>
        <v>#N/A</v>
      </c>
      <c r="JI96" s="165" t="e">
        <f t="shared" si="189"/>
        <v>#N/A</v>
      </c>
      <c r="JJ96" s="165" t="e">
        <f t="shared" si="189"/>
        <v>#N/A</v>
      </c>
      <c r="JK96" s="165" t="e">
        <f t="shared" si="189"/>
        <v>#N/A</v>
      </c>
      <c r="JL96" s="165" t="e">
        <f t="shared" si="189"/>
        <v>#N/A</v>
      </c>
      <c r="JM96" s="165" t="e">
        <f t="shared" si="189"/>
        <v>#N/A</v>
      </c>
      <c r="JN96" s="165" t="e">
        <f t="shared" si="189"/>
        <v>#N/A</v>
      </c>
      <c r="JO96" s="165" t="e">
        <f t="shared" si="189"/>
        <v>#N/A</v>
      </c>
      <c r="JP96" s="165" t="e">
        <f t="shared" si="189"/>
        <v>#N/A</v>
      </c>
      <c r="JQ96" s="165" t="e">
        <f t="shared" si="189"/>
        <v>#N/A</v>
      </c>
      <c r="JR96" s="165" t="e">
        <f t="shared" si="189"/>
        <v>#N/A</v>
      </c>
      <c r="JS96" s="165" t="e">
        <f t="shared" si="189"/>
        <v>#N/A</v>
      </c>
      <c r="JT96" s="165" t="e">
        <f t="shared" si="183"/>
        <v>#N/A</v>
      </c>
      <c r="JU96" s="165" t="e">
        <f t="shared" si="183"/>
        <v>#N/A</v>
      </c>
      <c r="JV96" s="165" t="e">
        <f t="shared" si="183"/>
        <v>#N/A</v>
      </c>
      <c r="JW96" s="165" t="e">
        <f t="shared" si="183"/>
        <v>#N/A</v>
      </c>
      <c r="JX96" s="165" t="e">
        <f t="shared" si="183"/>
        <v>#N/A</v>
      </c>
      <c r="JY96" s="165" t="e">
        <f t="shared" si="183"/>
        <v>#N/A</v>
      </c>
      <c r="JZ96" s="165" t="e">
        <f t="shared" si="183"/>
        <v>#N/A</v>
      </c>
      <c r="KA96" s="165" t="e">
        <f t="shared" si="183"/>
        <v>#N/A</v>
      </c>
      <c r="KB96" s="165" t="e">
        <f t="shared" si="183"/>
        <v>#N/A</v>
      </c>
      <c r="KC96" s="165" t="e">
        <f t="shared" si="183"/>
        <v>#N/A</v>
      </c>
      <c r="KD96" s="165" t="e">
        <f t="shared" si="183"/>
        <v>#N/A</v>
      </c>
      <c r="KE96" s="165" t="e">
        <f t="shared" si="183"/>
        <v>#N/A</v>
      </c>
      <c r="KF96" s="165" t="e">
        <f t="shared" si="183"/>
        <v>#N/A</v>
      </c>
      <c r="KG96" s="165" t="e">
        <f t="shared" si="183"/>
        <v>#N/A</v>
      </c>
      <c r="KH96" s="165" t="e">
        <f t="shared" si="183"/>
        <v>#N/A</v>
      </c>
      <c r="KI96" s="165" t="e">
        <f t="shared" si="183"/>
        <v>#N/A</v>
      </c>
      <c r="KJ96" s="165" t="e">
        <f t="shared" si="190"/>
        <v>#N/A</v>
      </c>
      <c r="KK96" s="165" t="e">
        <f t="shared" si="190"/>
        <v>#N/A</v>
      </c>
      <c r="KL96" s="165" t="e">
        <f t="shared" si="190"/>
        <v>#N/A</v>
      </c>
      <c r="KM96" s="165" t="e">
        <f t="shared" si="190"/>
        <v>#N/A</v>
      </c>
      <c r="KN96" s="165" t="e">
        <f t="shared" si="190"/>
        <v>#N/A</v>
      </c>
      <c r="KO96" s="165" t="e">
        <f t="shared" si="190"/>
        <v>#N/A</v>
      </c>
      <c r="KP96" s="165" t="e">
        <f t="shared" si="190"/>
        <v>#N/A</v>
      </c>
      <c r="KQ96" s="165" t="e">
        <f t="shared" si="190"/>
        <v>#N/A</v>
      </c>
      <c r="KR96" s="165" t="e">
        <f t="shared" si="190"/>
        <v>#N/A</v>
      </c>
      <c r="KS96" s="165" t="e">
        <f t="shared" si="190"/>
        <v>#N/A</v>
      </c>
      <c r="KT96" s="165" t="e">
        <f t="shared" si="190"/>
        <v>#N/A</v>
      </c>
      <c r="KU96" s="165" t="e">
        <f t="shared" si="190"/>
        <v>#N/A</v>
      </c>
      <c r="KV96" s="165" t="e">
        <f t="shared" si="190"/>
        <v>#N/A</v>
      </c>
      <c r="KW96" s="165" t="e">
        <f t="shared" si="190"/>
        <v>#N/A</v>
      </c>
      <c r="KX96" s="165" t="e">
        <f t="shared" si="190"/>
        <v>#N/A</v>
      </c>
      <c r="KY96" s="165" t="e">
        <f t="shared" si="190"/>
        <v>#N/A</v>
      </c>
      <c r="KZ96" s="165" t="e">
        <f t="shared" si="184"/>
        <v>#N/A</v>
      </c>
      <c r="LA96" s="165" t="e">
        <f t="shared" si="184"/>
        <v>#N/A</v>
      </c>
      <c r="LB96" s="165" t="e">
        <f t="shared" si="184"/>
        <v>#N/A</v>
      </c>
      <c r="LC96" s="165" t="e">
        <f t="shared" si="184"/>
        <v>#N/A</v>
      </c>
      <c r="LD96" s="165" t="e">
        <f t="shared" si="184"/>
        <v>#N/A</v>
      </c>
      <c r="LE96" s="165" t="e">
        <f t="shared" si="184"/>
        <v>#N/A</v>
      </c>
      <c r="LF96" s="165" t="e">
        <f t="shared" si="184"/>
        <v>#N/A</v>
      </c>
      <c r="LG96" s="165" t="e">
        <f t="shared" si="184"/>
        <v>#N/A</v>
      </c>
      <c r="LH96" s="165" t="e">
        <f t="shared" si="184"/>
        <v>#N/A</v>
      </c>
      <c r="LI96" s="165" t="e">
        <f t="shared" si="184"/>
        <v>#N/A</v>
      </c>
      <c r="LJ96" s="165" t="e">
        <f t="shared" si="184"/>
        <v>#N/A</v>
      </c>
      <c r="LK96" s="165" t="e">
        <f t="shared" si="184"/>
        <v>#N/A</v>
      </c>
      <c r="LL96" s="165" t="e">
        <f t="shared" si="184"/>
        <v>#N/A</v>
      </c>
      <c r="LM96" s="165" t="e">
        <f t="shared" si="184"/>
        <v>#N/A</v>
      </c>
      <c r="LN96" s="165" t="e">
        <f t="shared" si="184"/>
        <v>#N/A</v>
      </c>
      <c r="LO96" s="165" t="e">
        <f t="shared" si="191"/>
        <v>#N/A</v>
      </c>
      <c r="LP96" s="165" t="e">
        <f t="shared" si="191"/>
        <v>#N/A</v>
      </c>
      <c r="LQ96" s="165" t="e">
        <f t="shared" si="192"/>
        <v>#N/A</v>
      </c>
      <c r="LR96" s="165" t="e">
        <f t="shared" si="192"/>
        <v>#N/A</v>
      </c>
      <c r="LS96" s="165" t="e">
        <f t="shared" si="192"/>
        <v>#N/A</v>
      </c>
      <c r="LT96" s="165" t="e">
        <f t="shared" si="192"/>
        <v>#N/A</v>
      </c>
      <c r="LU96" s="165" t="e">
        <f t="shared" si="192"/>
        <v>#N/A</v>
      </c>
      <c r="LV96" s="165" t="e">
        <f t="shared" si="192"/>
        <v>#N/A</v>
      </c>
      <c r="LW96" s="165" t="e">
        <f t="shared" si="192"/>
        <v>#N/A</v>
      </c>
      <c r="LX96" s="165" t="e">
        <f t="shared" si="192"/>
        <v>#N/A</v>
      </c>
      <c r="LY96" s="165" t="e">
        <f t="shared" si="192"/>
        <v>#N/A</v>
      </c>
      <c r="LZ96" s="165" t="e">
        <f t="shared" si="192"/>
        <v>#N/A</v>
      </c>
      <c r="MA96" s="165" t="e">
        <f t="shared" si="192"/>
        <v>#N/A</v>
      </c>
      <c r="MB96" s="165" t="e">
        <f t="shared" si="192"/>
        <v>#N/A</v>
      </c>
      <c r="MC96" s="165" t="e">
        <f t="shared" si="192"/>
        <v>#N/A</v>
      </c>
      <c r="MD96" s="165" t="e">
        <f t="shared" si="192"/>
        <v>#N/A</v>
      </c>
      <c r="ME96" s="165" t="e">
        <f t="shared" si="192"/>
        <v>#N/A</v>
      </c>
      <c r="MF96" s="165" t="e">
        <f t="shared" si="185"/>
        <v>#N/A</v>
      </c>
      <c r="MG96" s="165" t="e">
        <f t="shared" si="185"/>
        <v>#N/A</v>
      </c>
      <c r="MH96" s="165" t="e">
        <f t="shared" si="185"/>
        <v>#N/A</v>
      </c>
      <c r="MI96" s="165" t="e">
        <f t="shared" si="185"/>
        <v>#N/A</v>
      </c>
      <c r="MJ96" s="165" t="e">
        <f t="shared" si="185"/>
        <v>#N/A</v>
      </c>
      <c r="MK96" s="165" t="e">
        <f t="shared" si="185"/>
        <v>#N/A</v>
      </c>
      <c r="ML96" s="165" t="e">
        <f t="shared" si="185"/>
        <v>#N/A</v>
      </c>
      <c r="MM96" s="165" t="e">
        <f t="shared" si="185"/>
        <v>#N/A</v>
      </c>
      <c r="MN96" s="165" t="e">
        <f t="shared" si="185"/>
        <v>#N/A</v>
      </c>
      <c r="MO96" s="165" t="e">
        <f t="shared" si="185"/>
        <v>#N/A</v>
      </c>
      <c r="MP96" s="165" t="e">
        <f t="shared" si="185"/>
        <v>#N/A</v>
      </c>
      <c r="MQ96" s="165" t="e">
        <f t="shared" si="185"/>
        <v>#N/A</v>
      </c>
      <c r="MR96" s="165" t="e">
        <f t="shared" si="185"/>
        <v>#N/A</v>
      </c>
      <c r="MS96" s="165" t="e">
        <f t="shared" si="185"/>
        <v>#N/A</v>
      </c>
      <c r="MT96" s="165" t="e">
        <f t="shared" si="185"/>
        <v>#N/A</v>
      </c>
      <c r="MU96" s="165" t="e">
        <f t="shared" si="185"/>
        <v>#N/A</v>
      </c>
      <c r="MV96" s="165" t="e">
        <f t="shared" si="193"/>
        <v>#N/A</v>
      </c>
      <c r="MW96" s="165" t="e">
        <f t="shared" si="193"/>
        <v>#N/A</v>
      </c>
      <c r="MX96" s="165" t="e">
        <f t="shared" si="193"/>
        <v>#N/A</v>
      </c>
      <c r="MY96" s="165" t="e">
        <f t="shared" si="193"/>
        <v>#N/A</v>
      </c>
      <c r="MZ96" s="165" t="e">
        <f t="shared" si="193"/>
        <v>#N/A</v>
      </c>
      <c r="NA96" s="165" t="e">
        <f t="shared" si="193"/>
        <v>#N/A</v>
      </c>
      <c r="NB96" s="165" t="e">
        <f t="shared" si="193"/>
        <v>#N/A</v>
      </c>
      <c r="NC96" s="165" t="e">
        <f t="shared" si="193"/>
        <v>#N/A</v>
      </c>
      <c r="ND96" s="165" t="e">
        <f t="shared" si="193"/>
        <v>#N/A</v>
      </c>
      <c r="NE96" s="165" t="e">
        <f t="shared" si="193"/>
        <v>#N/A</v>
      </c>
      <c r="NF96" s="165" t="e">
        <f t="shared" si="193"/>
        <v>#N/A</v>
      </c>
      <c r="NG96" s="165" t="e">
        <f t="shared" si="193"/>
        <v>#N/A</v>
      </c>
      <c r="NH96" s="165" t="e">
        <f t="shared" si="193"/>
        <v>#N/A</v>
      </c>
      <c r="NI96" s="165" t="e">
        <f t="shared" si="193"/>
        <v>#N/A</v>
      </c>
      <c r="NJ96" s="165" t="e">
        <f t="shared" si="193"/>
        <v>#N/A</v>
      </c>
      <c r="NK96" s="165" t="e">
        <f t="shared" si="193"/>
        <v>#N/A</v>
      </c>
      <c r="NL96" s="165" t="e">
        <f t="shared" si="186"/>
        <v>#N/A</v>
      </c>
      <c r="NM96" s="165" t="e">
        <f t="shared" si="186"/>
        <v>#N/A</v>
      </c>
      <c r="NN96" s="165" t="e">
        <f t="shared" si="186"/>
        <v>#N/A</v>
      </c>
      <c r="NO96" s="165" t="e">
        <f t="shared" si="186"/>
        <v>#N/A</v>
      </c>
      <c r="NP96" s="165" t="e">
        <f t="shared" si="186"/>
        <v>#N/A</v>
      </c>
      <c r="NQ96" s="165" t="e">
        <f t="shared" si="186"/>
        <v>#N/A</v>
      </c>
      <c r="NR96" s="165" t="e">
        <f t="shared" si="186"/>
        <v>#N/A</v>
      </c>
      <c r="NS96" s="165" t="e">
        <f t="shared" si="186"/>
        <v>#N/A</v>
      </c>
      <c r="NT96" s="165" t="e">
        <f t="shared" si="186"/>
        <v>#N/A</v>
      </c>
      <c r="NU96" s="165" t="e">
        <f t="shared" si="186"/>
        <v>#N/A</v>
      </c>
      <c r="NV96" s="165" t="e">
        <f t="shared" si="186"/>
        <v>#N/A</v>
      </c>
      <c r="NW96" s="165" t="e">
        <f t="shared" si="186"/>
        <v>#N/A</v>
      </c>
      <c r="NX96" s="165" t="e">
        <f t="shared" si="186"/>
        <v>#N/A</v>
      </c>
      <c r="NY96" s="165" t="e">
        <f t="shared" si="186"/>
        <v>#N/A</v>
      </c>
      <c r="NZ96" s="165" t="e">
        <f t="shared" si="186"/>
        <v>#N/A</v>
      </c>
      <c r="OA96" s="165" t="e">
        <f t="shared" si="194"/>
        <v>#N/A</v>
      </c>
      <c r="OB96" s="165" t="e">
        <f t="shared" si="194"/>
        <v>#N/A</v>
      </c>
      <c r="OC96" s="165" t="e">
        <f t="shared" si="195"/>
        <v>#N/A</v>
      </c>
      <c r="OD96" s="165" t="e">
        <f t="shared" si="195"/>
        <v>#N/A</v>
      </c>
      <c r="OE96" s="165" t="e">
        <f t="shared" si="195"/>
        <v>#N/A</v>
      </c>
      <c r="OF96" s="165" t="e">
        <f t="shared" si="195"/>
        <v>#N/A</v>
      </c>
      <c r="OG96" s="165" t="e">
        <f t="shared" si="195"/>
        <v>#N/A</v>
      </c>
      <c r="OH96" s="165" t="e">
        <f t="shared" si="195"/>
        <v>#N/A</v>
      </c>
      <c r="OI96" s="165" t="e">
        <f t="shared" si="195"/>
        <v>#N/A</v>
      </c>
      <c r="OJ96" s="165" t="e">
        <f t="shared" si="195"/>
        <v>#N/A</v>
      </c>
      <c r="OK96" s="165" t="e">
        <f t="shared" si="195"/>
        <v>#N/A</v>
      </c>
      <c r="OL96" s="165" t="e">
        <f t="shared" si="195"/>
        <v>#N/A</v>
      </c>
      <c r="OM96" s="165" t="e">
        <f t="shared" si="195"/>
        <v>#N/A</v>
      </c>
      <c r="ON96" s="165" t="e">
        <f t="shared" si="195"/>
        <v>#N/A</v>
      </c>
      <c r="OO96" s="165" t="e">
        <f t="shared" si="195"/>
        <v>#N/A</v>
      </c>
      <c r="OP96" s="165" t="e">
        <f t="shared" si="195"/>
        <v>#N/A</v>
      </c>
      <c r="OQ96" s="165" t="e">
        <f t="shared" si="195"/>
        <v>#N/A</v>
      </c>
      <c r="OR96" s="165" t="e">
        <f t="shared" si="187"/>
        <v>#N/A</v>
      </c>
      <c r="OS96" s="165" t="e">
        <f t="shared" si="187"/>
        <v>#N/A</v>
      </c>
      <c r="OT96" s="165" t="e">
        <f t="shared" si="187"/>
        <v>#N/A</v>
      </c>
      <c r="OU96" s="165" t="e">
        <f t="shared" si="187"/>
        <v>#N/A</v>
      </c>
      <c r="OV96" s="165" t="e">
        <f t="shared" si="187"/>
        <v>#N/A</v>
      </c>
      <c r="OW96" s="165" t="e">
        <f t="shared" si="187"/>
        <v>#N/A</v>
      </c>
      <c r="OX96" s="165" t="e">
        <f t="shared" si="187"/>
        <v>#N/A</v>
      </c>
      <c r="OY96" s="165" t="e">
        <f t="shared" si="187"/>
        <v>#N/A</v>
      </c>
      <c r="OZ96" s="165" t="e">
        <f t="shared" si="187"/>
        <v>#N/A</v>
      </c>
      <c r="PA96" s="165" t="e">
        <f t="shared" si="187"/>
        <v>#N/A</v>
      </c>
      <c r="PB96" s="165" t="e">
        <f t="shared" si="187"/>
        <v>#N/A</v>
      </c>
      <c r="PC96" s="165" t="e">
        <f t="shared" si="187"/>
        <v>#N/A</v>
      </c>
      <c r="PD96" s="165" t="e">
        <f t="shared" si="187"/>
        <v>#N/A</v>
      </c>
      <c r="PE96" s="165" t="e">
        <f t="shared" si="187"/>
        <v>#N/A</v>
      </c>
      <c r="PF96" s="165" t="e">
        <f t="shared" si="187"/>
        <v>#N/A</v>
      </c>
      <c r="PG96" s="165" t="e">
        <f t="shared" si="187"/>
        <v>#N/A</v>
      </c>
      <c r="PH96" s="165" t="e">
        <f t="shared" si="196"/>
        <v>#N/A</v>
      </c>
      <c r="PI96" s="165" t="e">
        <f t="shared" si="196"/>
        <v>#N/A</v>
      </c>
      <c r="PJ96" s="165" t="e">
        <f t="shared" si="196"/>
        <v>#N/A</v>
      </c>
      <c r="PK96" s="165" t="e">
        <f t="shared" si="196"/>
        <v>#N/A</v>
      </c>
      <c r="PL96" s="165" t="e">
        <f t="shared" si="196"/>
        <v>#N/A</v>
      </c>
      <c r="PM96" s="165" t="e">
        <f t="shared" si="196"/>
        <v>#N/A</v>
      </c>
      <c r="PN96" s="165" t="e">
        <f t="shared" si="196"/>
        <v>#N/A</v>
      </c>
      <c r="PO96" s="165" t="e">
        <f t="shared" si="196"/>
        <v>#N/A</v>
      </c>
    </row>
    <row r="97" spans="1:431" hidden="1" x14ac:dyDescent="0.45">
      <c r="A97" s="362"/>
      <c r="B97" s="368" t="str">
        <f>IF($R97="","",ROUND(_xlfn.NORM.INV(ABS(VLOOKUP($T$1,VLookups!$A$43:$B$44,2,FALSE)-B$2),$N97,$R97),0))</f>
        <v/>
      </c>
      <c r="C97" s="374" t="str">
        <f t="shared" si="165"/>
        <v/>
      </c>
      <c r="D97" s="375" t="str">
        <f t="shared" si="166"/>
        <v/>
      </c>
      <c r="E97" s="105"/>
      <c r="F97" s="113"/>
      <c r="G97" s="118" t="str">
        <f t="shared" si="159"/>
        <v/>
      </c>
      <c r="H97" s="91"/>
      <c r="I97" s="118" t="str">
        <f t="shared" si="160"/>
        <v/>
      </c>
      <c r="J97" s="113"/>
      <c r="K97" s="106"/>
      <c r="L97" s="120" t="str">
        <f t="shared" si="147"/>
        <v/>
      </c>
      <c r="M97" s="120" t="str">
        <f t="shared" si="148"/>
        <v/>
      </c>
      <c r="N97" s="71" t="str">
        <f t="shared" si="161"/>
        <v/>
      </c>
      <c r="O97" s="23"/>
      <c r="P97" s="55"/>
      <c r="Q97" s="298"/>
      <c r="R97" s="72" t="str">
        <f>IF(AND(G97&gt;0,H97&gt;0,I97&gt;0),IF(ISBLANK(Q97),IF(ISBLANK(O97),"",(I97-G97)*VLOOKUP(O97,VLookups!$A$4:$B$13,2,FALSE)),Q97),"")</f>
        <v/>
      </c>
      <c r="S97" s="73" t="str">
        <f t="shared" si="149"/>
        <v/>
      </c>
      <c r="T97" s="91"/>
      <c r="U97" s="265" t="str">
        <f>IF(AND(T97&gt;0,H97&gt;0,NOT(R97="")),ABS(VLOOKUP($T$1,VLookups!$A$43:$B$44,2,FALSE)-_xlfn.NORM.DIST(T97,N97,R97,TRUE)),"")</f>
        <v/>
      </c>
      <c r="V97" s="90" t="str">
        <f>IF(AND($G97&gt;0,$H97&gt;0,$I97&gt;0,NOT(ISBLANK($O97))),_xlfn.NORM.INV(ABS(VLOOKUP($T$1,VLookups!$A$43:$B$44,2,FALSE)-V$3),$N97,$R97),"")</f>
        <v/>
      </c>
      <c r="W97" s="89" t="str">
        <f>IF(AND($G97&gt;0,$H97&gt;0,$I97&gt;0,NOT(ISBLANK($O97))),_xlfn.NORM.INV(ABS(VLOOKUP($T$1,VLookups!$A$43:$B$44,2,FALSE)-W$3),$N97,$R97),"")</f>
        <v/>
      </c>
      <c r="X97" s="90" t="str">
        <f>IF(AND($G97&gt;0,$H97&gt;0,$I97&gt;0,NOT(ISBLANK($O97))),_xlfn.NORM.INV(ABS(VLOOKUP($T$1,VLookups!$A$43:$B$44,2,FALSE)-X$3),$N97,$R97),"")</f>
        <v/>
      </c>
      <c r="Y97" s="89" t="str">
        <f>IF(AND($G97&gt;0,$H97&gt;0,$I97&gt;0,NOT(ISBLANK($O97))),_xlfn.NORM.INV(ABS(VLOOKUP($T$1,VLookups!$A$43:$B$44,2,FALSE)-Y$3),$N97,$R97),"")</f>
        <v/>
      </c>
      <c r="Z97" s="90" t="str">
        <f>IF(AND($G97&gt;0,$H97&gt;0,$I97&gt;0,NOT(ISBLANK($O97))),_xlfn.NORM.INV(ABS(VLOOKUP($T$1,VLookups!$A$43:$B$44,2,FALSE)-Z$3),$N97,$R97),"")</f>
        <v/>
      </c>
      <c r="AA97" s="89" t="str">
        <f>IF(AND($G97&gt;0,$H97&gt;0,$I97&gt;0,NOT(ISBLANK($O97))),_xlfn.NORM.INV(ABS(VLOOKUP($T$1,VLookups!$A$43:$B$44,2,FALSE)-AA$3),$N97,$R97),"")</f>
        <v/>
      </c>
      <c r="AB97" s="5"/>
      <c r="AC97" s="164" t="str">
        <f t="shared" si="162"/>
        <v/>
      </c>
      <c r="AD97" s="47" t="str">
        <f t="shared" si="206"/>
        <v/>
      </c>
      <c r="AE97" s="47" t="str">
        <f t="shared" si="206"/>
        <v/>
      </c>
      <c r="AF97" s="47" t="str">
        <f t="shared" si="206"/>
        <v/>
      </c>
      <c r="AG97" s="47" t="str">
        <f t="shared" si="206"/>
        <v/>
      </c>
      <c r="AH97" s="47" t="str">
        <f t="shared" si="206"/>
        <v/>
      </c>
      <c r="AI97" s="47" t="str">
        <f t="shared" si="206"/>
        <v/>
      </c>
      <c r="AJ97" s="47" t="str">
        <f t="shared" si="206"/>
        <v/>
      </c>
      <c r="AK97" s="47" t="str">
        <f t="shared" si="206"/>
        <v/>
      </c>
      <c r="AL97" s="47" t="str">
        <f t="shared" si="206"/>
        <v/>
      </c>
      <c r="AM97" s="47" t="str">
        <f t="shared" si="206"/>
        <v/>
      </c>
      <c r="AN97" s="47" t="str">
        <f t="shared" si="206"/>
        <v/>
      </c>
      <c r="AO97" s="47" t="str">
        <f t="shared" si="206"/>
        <v/>
      </c>
      <c r="AP97" s="47" t="str">
        <f t="shared" si="206"/>
        <v/>
      </c>
      <c r="AQ97" s="47" t="str">
        <f t="shared" si="206"/>
        <v/>
      </c>
      <c r="AR97" s="47" t="str">
        <f t="shared" si="206"/>
        <v/>
      </c>
      <c r="AS97" s="47" t="str">
        <f t="shared" si="206"/>
        <v/>
      </c>
      <c r="AT97" s="47" t="str">
        <f t="shared" si="201"/>
        <v/>
      </c>
      <c r="AU97" s="47" t="str">
        <f t="shared" si="201"/>
        <v/>
      </c>
      <c r="AV97" s="47" t="str">
        <f t="shared" si="201"/>
        <v/>
      </c>
      <c r="AW97" s="47" t="str">
        <f t="shared" si="201"/>
        <v/>
      </c>
      <c r="AX97" s="47" t="str">
        <f t="shared" si="201"/>
        <v/>
      </c>
      <c r="AY97" s="47" t="str">
        <f t="shared" si="201"/>
        <v/>
      </c>
      <c r="AZ97" s="47" t="str">
        <f t="shared" si="201"/>
        <v/>
      </c>
      <c r="BA97" s="47" t="str">
        <f t="shared" si="201"/>
        <v/>
      </c>
      <c r="BB97" s="47" t="str">
        <f t="shared" si="201"/>
        <v/>
      </c>
      <c r="BC97" s="47" t="str">
        <f t="shared" si="201"/>
        <v/>
      </c>
      <c r="BD97" s="47" t="str">
        <f t="shared" si="201"/>
        <v/>
      </c>
      <c r="BE97" s="47" t="str">
        <f t="shared" si="201"/>
        <v/>
      </c>
      <c r="BF97" s="47" t="str">
        <f t="shared" si="201"/>
        <v/>
      </c>
      <c r="BG97" s="47" t="str">
        <f t="shared" si="201"/>
        <v/>
      </c>
      <c r="BH97" s="47" t="str">
        <f t="shared" si="201"/>
        <v/>
      </c>
      <c r="BI97" s="47" t="str">
        <f t="shared" si="202"/>
        <v/>
      </c>
      <c r="BJ97" s="47" t="str">
        <f t="shared" si="202"/>
        <v/>
      </c>
      <c r="BK97" s="47" t="str">
        <f t="shared" si="202"/>
        <v/>
      </c>
      <c r="BL97" s="47" t="str">
        <f t="shared" si="202"/>
        <v/>
      </c>
      <c r="BM97" s="47" t="str">
        <f t="shared" si="202"/>
        <v/>
      </c>
      <c r="BN97" s="47" t="str">
        <f t="shared" si="202"/>
        <v/>
      </c>
      <c r="BO97" s="47" t="str">
        <f t="shared" si="202"/>
        <v/>
      </c>
      <c r="BP97" s="47" t="str">
        <f t="shared" si="202"/>
        <v/>
      </c>
      <c r="BQ97" s="47" t="str">
        <f t="shared" si="202"/>
        <v/>
      </c>
      <c r="BR97" s="47" t="str">
        <f t="shared" si="202"/>
        <v/>
      </c>
      <c r="BS97" s="47" t="str">
        <f t="shared" si="202"/>
        <v/>
      </c>
      <c r="BT97" s="47" t="str">
        <f t="shared" si="202"/>
        <v/>
      </c>
      <c r="BU97" s="47" t="str">
        <f t="shared" si="202"/>
        <v/>
      </c>
      <c r="BV97" s="47" t="str">
        <f t="shared" si="202"/>
        <v/>
      </c>
      <c r="BW97" s="47" t="str">
        <f t="shared" si="202"/>
        <v/>
      </c>
      <c r="BX97" s="47" t="str">
        <f t="shared" si="202"/>
        <v/>
      </c>
      <c r="BY97" s="47" t="str">
        <f t="shared" si="197"/>
        <v/>
      </c>
      <c r="BZ97" s="47" t="str">
        <f t="shared" si="197"/>
        <v/>
      </c>
      <c r="CA97" s="47" t="str">
        <f t="shared" si="197"/>
        <v/>
      </c>
      <c r="CB97" s="47" t="str">
        <f t="shared" si="197"/>
        <v/>
      </c>
      <c r="CC97" s="47" t="str">
        <f t="shared" si="197"/>
        <v/>
      </c>
      <c r="CD97" s="47" t="str">
        <f t="shared" si="197"/>
        <v/>
      </c>
      <c r="CE97" s="47" t="str">
        <f t="shared" si="197"/>
        <v/>
      </c>
      <c r="CF97" s="47" t="str">
        <f t="shared" si="197"/>
        <v/>
      </c>
      <c r="CG97" s="47" t="str">
        <f t="shared" si="197"/>
        <v/>
      </c>
      <c r="CH97" s="47" t="str">
        <f t="shared" si="197"/>
        <v/>
      </c>
      <c r="CI97" s="47" t="str">
        <f t="shared" si="197"/>
        <v/>
      </c>
      <c r="CJ97" s="47" t="str">
        <f t="shared" si="197"/>
        <v/>
      </c>
      <c r="CK97" s="47" t="str">
        <f t="shared" si="197"/>
        <v/>
      </c>
      <c r="CL97" s="47" t="str">
        <f t="shared" si="197"/>
        <v/>
      </c>
      <c r="CM97" s="47" t="str">
        <f t="shared" si="197"/>
        <v/>
      </c>
      <c r="CN97" s="47" t="str">
        <f t="shared" si="203"/>
        <v/>
      </c>
      <c r="CO97" s="47" t="str">
        <f t="shared" si="203"/>
        <v/>
      </c>
      <c r="CP97" s="47" t="str">
        <f t="shared" si="203"/>
        <v/>
      </c>
      <c r="CQ97" s="47" t="str">
        <f t="shared" si="203"/>
        <v/>
      </c>
      <c r="CR97" s="47" t="str">
        <f t="shared" si="203"/>
        <v/>
      </c>
      <c r="CS97" s="47" t="str">
        <f t="shared" si="203"/>
        <v/>
      </c>
      <c r="CT97" s="47" t="str">
        <f t="shared" si="203"/>
        <v/>
      </c>
      <c r="CU97" s="47" t="str">
        <f t="shared" si="203"/>
        <v/>
      </c>
      <c r="CV97" s="47" t="str">
        <f t="shared" si="203"/>
        <v/>
      </c>
      <c r="CW97" s="47" t="str">
        <f t="shared" si="203"/>
        <v/>
      </c>
      <c r="CX97" s="47" t="str">
        <f t="shared" si="203"/>
        <v/>
      </c>
      <c r="CY97" s="47" t="str">
        <f t="shared" si="203"/>
        <v/>
      </c>
      <c r="CZ97" s="47" t="str">
        <f t="shared" si="203"/>
        <v/>
      </c>
      <c r="DA97" s="47" t="str">
        <f t="shared" si="203"/>
        <v/>
      </c>
      <c r="DB97" s="47" t="str">
        <f t="shared" si="203"/>
        <v/>
      </c>
      <c r="DC97" s="47" t="str">
        <f t="shared" si="203"/>
        <v/>
      </c>
      <c r="DD97" s="47" t="str">
        <f t="shared" si="198"/>
        <v/>
      </c>
      <c r="DE97" s="47" t="str">
        <f t="shared" si="198"/>
        <v/>
      </c>
      <c r="DF97" s="47" t="str">
        <f t="shared" si="198"/>
        <v/>
      </c>
      <c r="DG97" s="47" t="str">
        <f t="shared" si="198"/>
        <v/>
      </c>
      <c r="DH97" s="47" t="str">
        <f t="shared" si="198"/>
        <v/>
      </c>
      <c r="DI97" s="47" t="str">
        <f t="shared" si="198"/>
        <v/>
      </c>
      <c r="DJ97" s="47" t="str">
        <f t="shared" si="198"/>
        <v/>
      </c>
      <c r="DK97" s="47" t="str">
        <f t="shared" si="198"/>
        <v/>
      </c>
      <c r="DL97" s="47" t="str">
        <f t="shared" si="198"/>
        <v/>
      </c>
      <c r="DM97" s="47" t="str">
        <f t="shared" si="198"/>
        <v/>
      </c>
      <c r="DN97" s="47" t="str">
        <f t="shared" si="198"/>
        <v/>
      </c>
      <c r="DO97" s="47" t="str">
        <f t="shared" si="198"/>
        <v/>
      </c>
      <c r="DP97" s="47" t="str">
        <f t="shared" si="198"/>
        <v/>
      </c>
      <c r="DQ97" s="47" t="str">
        <f t="shared" si="198"/>
        <v/>
      </c>
      <c r="DR97" s="47" t="str">
        <f t="shared" si="198"/>
        <v/>
      </c>
      <c r="DS97" s="47" t="str">
        <f t="shared" si="204"/>
        <v/>
      </c>
      <c r="DT97" s="47" t="str">
        <f t="shared" si="204"/>
        <v/>
      </c>
      <c r="DU97" s="47" t="str">
        <f t="shared" si="204"/>
        <v/>
      </c>
      <c r="DV97" s="47" t="str">
        <f t="shared" si="204"/>
        <v/>
      </c>
      <c r="DW97" s="47" t="str">
        <f t="shared" si="204"/>
        <v/>
      </c>
      <c r="DX97" s="47" t="str">
        <f t="shared" si="204"/>
        <v/>
      </c>
      <c r="DY97" s="47" t="str">
        <f t="shared" si="204"/>
        <v/>
      </c>
      <c r="DZ97" s="179" t="str">
        <f t="shared" si="163"/>
        <v/>
      </c>
      <c r="EA97" s="47" t="str">
        <f t="shared" si="199"/>
        <v/>
      </c>
      <c r="EB97" s="47" t="str">
        <f t="shared" si="199"/>
        <v/>
      </c>
      <c r="EC97" s="47" t="str">
        <f t="shared" si="199"/>
        <v/>
      </c>
      <c r="ED97" s="47" t="str">
        <f t="shared" si="199"/>
        <v/>
      </c>
      <c r="EE97" s="47" t="str">
        <f t="shared" si="199"/>
        <v/>
      </c>
      <c r="EF97" s="47" t="str">
        <f t="shared" si="199"/>
        <v/>
      </c>
      <c r="EG97" s="47" t="str">
        <f t="shared" si="199"/>
        <v/>
      </c>
      <c r="EH97" s="47" t="str">
        <f t="shared" si="199"/>
        <v/>
      </c>
      <c r="EI97" s="47" t="str">
        <f t="shared" si="199"/>
        <v/>
      </c>
      <c r="EJ97" s="47" t="str">
        <f t="shared" si="199"/>
        <v/>
      </c>
      <c r="EK97" s="47" t="str">
        <f t="shared" si="199"/>
        <v/>
      </c>
      <c r="EL97" s="47" t="str">
        <f t="shared" si="199"/>
        <v/>
      </c>
      <c r="EM97" s="47" t="str">
        <f t="shared" si="199"/>
        <v/>
      </c>
      <c r="EN97" s="47" t="str">
        <f t="shared" si="199"/>
        <v/>
      </c>
      <c r="EO97" s="47" t="str">
        <f t="shared" si="199"/>
        <v/>
      </c>
      <c r="EP97" s="47" t="str">
        <f t="shared" si="164"/>
        <v/>
      </c>
      <c r="EQ97" s="47" t="str">
        <f t="shared" si="164"/>
        <v/>
      </c>
      <c r="ER97" s="47" t="str">
        <f t="shared" si="164"/>
        <v/>
      </c>
      <c r="ES97" s="47" t="str">
        <f t="shared" si="164"/>
        <v/>
      </c>
      <c r="ET97" s="47" t="str">
        <f t="shared" si="164"/>
        <v/>
      </c>
      <c r="EU97" s="47" t="str">
        <f t="shared" si="164"/>
        <v/>
      </c>
      <c r="EV97" s="47" t="str">
        <f t="shared" si="164"/>
        <v/>
      </c>
      <c r="EW97" s="47" t="str">
        <f t="shared" si="164"/>
        <v/>
      </c>
      <c r="EX97" s="47" t="str">
        <f t="shared" si="164"/>
        <v/>
      </c>
      <c r="EY97" s="47" t="str">
        <f t="shared" si="164"/>
        <v/>
      </c>
      <c r="EZ97" s="47" t="str">
        <f t="shared" si="164"/>
        <v/>
      </c>
      <c r="FA97" s="47" t="str">
        <f t="shared" si="164"/>
        <v/>
      </c>
      <c r="FB97" s="47" t="str">
        <f t="shared" si="164"/>
        <v/>
      </c>
      <c r="FC97" s="47" t="str">
        <f t="shared" si="164"/>
        <v/>
      </c>
      <c r="FD97" s="47" t="str">
        <f t="shared" si="164"/>
        <v/>
      </c>
      <c r="FE97" s="47" t="str">
        <f t="shared" si="164"/>
        <v/>
      </c>
      <c r="FF97" s="47" t="str">
        <f t="shared" si="209"/>
        <v/>
      </c>
      <c r="FG97" s="47" t="str">
        <f t="shared" si="209"/>
        <v/>
      </c>
      <c r="FH97" s="47" t="str">
        <f t="shared" si="209"/>
        <v/>
      </c>
      <c r="FI97" s="47" t="str">
        <f t="shared" si="207"/>
        <v/>
      </c>
      <c r="FJ97" s="47" t="str">
        <f t="shared" si="205"/>
        <v/>
      </c>
      <c r="FK97" s="47" t="str">
        <f t="shared" si="205"/>
        <v/>
      </c>
      <c r="FL97" s="47" t="str">
        <f t="shared" si="205"/>
        <v/>
      </c>
      <c r="FM97" s="47" t="str">
        <f t="shared" si="205"/>
        <v/>
      </c>
      <c r="FN97" s="47" t="str">
        <f t="shared" si="205"/>
        <v/>
      </c>
      <c r="FO97" s="47" t="str">
        <f t="shared" si="205"/>
        <v/>
      </c>
      <c r="FP97" s="47" t="str">
        <f t="shared" si="200"/>
        <v/>
      </c>
      <c r="FQ97" s="47" t="str">
        <f t="shared" si="200"/>
        <v/>
      </c>
      <c r="FR97" s="47" t="str">
        <f t="shared" si="200"/>
        <v/>
      </c>
      <c r="FS97" s="47" t="str">
        <f t="shared" si="200"/>
        <v/>
      </c>
      <c r="FT97" s="47" t="str">
        <f t="shared" si="200"/>
        <v/>
      </c>
      <c r="FU97" s="47" t="str">
        <f t="shared" si="176"/>
        <v/>
      </c>
      <c r="FV97" s="47" t="str">
        <f t="shared" si="176"/>
        <v/>
      </c>
      <c r="FW97" s="47" t="str">
        <f t="shared" si="176"/>
        <v/>
      </c>
      <c r="FX97" s="47" t="str">
        <f t="shared" si="176"/>
        <v/>
      </c>
      <c r="FY97" s="47" t="str">
        <f t="shared" si="176"/>
        <v/>
      </c>
      <c r="FZ97" s="47" t="str">
        <f t="shared" si="176"/>
        <v/>
      </c>
      <c r="GA97" s="47" t="str">
        <f t="shared" si="176"/>
        <v/>
      </c>
      <c r="GB97" s="47" t="str">
        <f t="shared" si="176"/>
        <v/>
      </c>
      <c r="GC97" s="47" t="str">
        <f t="shared" si="176"/>
        <v/>
      </c>
      <c r="GD97" s="47" t="str">
        <f t="shared" si="176"/>
        <v/>
      </c>
      <c r="GE97" s="47" t="str">
        <f t="shared" si="176"/>
        <v/>
      </c>
      <c r="GF97" s="47" t="str">
        <f t="shared" si="176"/>
        <v/>
      </c>
      <c r="GG97" s="47" t="str">
        <f t="shared" si="176"/>
        <v/>
      </c>
      <c r="GH97" s="47" t="str">
        <f t="shared" si="176"/>
        <v/>
      </c>
      <c r="GI97" s="47" t="str">
        <f t="shared" si="176"/>
        <v/>
      </c>
      <c r="GJ97" s="47" t="str">
        <f t="shared" si="176"/>
        <v/>
      </c>
      <c r="GK97" s="47" t="str">
        <f t="shared" si="208"/>
        <v/>
      </c>
      <c r="GL97" s="47" t="str">
        <f t="shared" si="188"/>
        <v/>
      </c>
      <c r="GM97" s="47" t="str">
        <f t="shared" si="188"/>
        <v/>
      </c>
      <c r="GN97" s="47" t="str">
        <f t="shared" si="180"/>
        <v/>
      </c>
      <c r="GO97" s="47" t="str">
        <f t="shared" si="180"/>
        <v/>
      </c>
      <c r="GP97" s="47" t="str">
        <f t="shared" si="180"/>
        <v/>
      </c>
      <c r="GQ97" s="47" t="str">
        <f t="shared" si="180"/>
        <v/>
      </c>
      <c r="GR97" s="47" t="str">
        <f t="shared" si="180"/>
        <v/>
      </c>
      <c r="GS97" s="47" t="str">
        <f t="shared" si="180"/>
        <v/>
      </c>
      <c r="GT97" s="47" t="str">
        <f t="shared" si="180"/>
        <v/>
      </c>
      <c r="GU97" s="47" t="str">
        <f t="shared" si="180"/>
        <v/>
      </c>
      <c r="GV97" s="47" t="str">
        <f t="shared" si="180"/>
        <v/>
      </c>
      <c r="GW97" s="47" t="str">
        <f t="shared" si="180"/>
        <v/>
      </c>
      <c r="GX97" s="47" t="str">
        <f t="shared" si="180"/>
        <v/>
      </c>
      <c r="GY97" s="47" t="str">
        <f t="shared" si="180"/>
        <v/>
      </c>
      <c r="GZ97" s="47" t="str">
        <f t="shared" si="180"/>
        <v/>
      </c>
      <c r="HA97" s="47" t="str">
        <f t="shared" si="180"/>
        <v/>
      </c>
      <c r="HB97" s="47" t="str">
        <f t="shared" si="180"/>
        <v/>
      </c>
      <c r="HC97" s="47" t="str">
        <f t="shared" si="180"/>
        <v/>
      </c>
      <c r="HD97" s="47" t="str">
        <f t="shared" si="181"/>
        <v/>
      </c>
      <c r="HE97" s="47" t="str">
        <f t="shared" si="181"/>
        <v/>
      </c>
      <c r="HF97" s="47" t="str">
        <f t="shared" si="181"/>
        <v/>
      </c>
      <c r="HG97" s="47" t="str">
        <f t="shared" si="181"/>
        <v/>
      </c>
      <c r="HH97" s="47" t="str">
        <f t="shared" si="181"/>
        <v/>
      </c>
      <c r="HI97" s="47" t="str">
        <f t="shared" si="139"/>
        <v/>
      </c>
      <c r="HJ97" s="47" t="str">
        <f t="shared" si="139"/>
        <v/>
      </c>
      <c r="HK97" s="47" t="str">
        <f t="shared" si="139"/>
        <v/>
      </c>
      <c r="HL97" s="47" t="str">
        <f t="shared" si="139"/>
        <v/>
      </c>
      <c r="HM97" s="47" t="str">
        <f t="shared" si="109"/>
        <v/>
      </c>
      <c r="HN97" s="47" t="str">
        <f t="shared" si="109"/>
        <v/>
      </c>
      <c r="HO97" s="47" t="str">
        <f t="shared" si="109"/>
        <v/>
      </c>
      <c r="HP97" s="47" t="str">
        <f t="shared" si="77"/>
        <v/>
      </c>
      <c r="HQ97" s="47" t="str">
        <f t="shared" si="77"/>
        <v/>
      </c>
      <c r="HR97" s="47" t="str">
        <f t="shared" si="77"/>
        <v/>
      </c>
      <c r="HS97" s="47" t="str">
        <f t="shared" si="77"/>
        <v/>
      </c>
      <c r="HT97" s="47" t="str">
        <f t="shared" si="77"/>
        <v/>
      </c>
      <c r="HU97" s="47" t="str">
        <f t="shared" si="77"/>
        <v/>
      </c>
      <c r="HV97" s="47" t="str">
        <f t="shared" si="140"/>
        <v/>
      </c>
      <c r="HW97" s="165" t="e">
        <f t="shared" si="179"/>
        <v>#N/A</v>
      </c>
      <c r="HX97" s="165" t="e">
        <f t="shared" si="179"/>
        <v>#N/A</v>
      </c>
      <c r="HY97" s="165" t="e">
        <f t="shared" si="179"/>
        <v>#N/A</v>
      </c>
      <c r="HZ97" s="165" t="e">
        <f t="shared" si="179"/>
        <v>#N/A</v>
      </c>
      <c r="IA97" s="165" t="e">
        <f t="shared" si="210"/>
        <v>#N/A</v>
      </c>
      <c r="IB97" s="165" t="e">
        <f t="shared" si="210"/>
        <v>#N/A</v>
      </c>
      <c r="IC97" s="165" t="e">
        <f t="shared" si="210"/>
        <v>#N/A</v>
      </c>
      <c r="ID97" s="165" t="e">
        <f t="shared" si="210"/>
        <v>#N/A</v>
      </c>
      <c r="IE97" s="165" t="e">
        <f t="shared" si="210"/>
        <v>#N/A</v>
      </c>
      <c r="IF97" s="165" t="e">
        <f t="shared" si="210"/>
        <v>#N/A</v>
      </c>
      <c r="IG97" s="165" t="e">
        <f t="shared" si="210"/>
        <v>#N/A</v>
      </c>
      <c r="IH97" s="165" t="e">
        <f t="shared" si="210"/>
        <v>#N/A</v>
      </c>
      <c r="II97" s="165" t="e">
        <f t="shared" si="210"/>
        <v>#N/A</v>
      </c>
      <c r="IJ97" s="165" t="e">
        <f t="shared" si="210"/>
        <v>#N/A</v>
      </c>
      <c r="IK97" s="165" t="e">
        <f t="shared" si="210"/>
        <v>#N/A</v>
      </c>
      <c r="IL97" s="165" t="e">
        <f t="shared" si="210"/>
        <v>#N/A</v>
      </c>
      <c r="IM97" s="165" t="e">
        <f t="shared" si="210"/>
        <v>#N/A</v>
      </c>
      <c r="IN97" s="165" t="e">
        <f t="shared" si="210"/>
        <v>#N/A</v>
      </c>
      <c r="IO97" s="165" t="e">
        <f t="shared" si="210"/>
        <v>#N/A</v>
      </c>
      <c r="IP97" s="165" t="e">
        <f t="shared" si="182"/>
        <v>#N/A</v>
      </c>
      <c r="IQ97" s="165" t="e">
        <f t="shared" si="182"/>
        <v>#N/A</v>
      </c>
      <c r="IR97" s="165" t="e">
        <f t="shared" si="182"/>
        <v>#N/A</v>
      </c>
      <c r="IS97" s="165" t="e">
        <f t="shared" si="182"/>
        <v>#N/A</v>
      </c>
      <c r="IT97" s="165" t="e">
        <f t="shared" si="182"/>
        <v>#N/A</v>
      </c>
      <c r="IU97" s="165" t="e">
        <f t="shared" si="182"/>
        <v>#N/A</v>
      </c>
      <c r="IV97" s="165" t="e">
        <f t="shared" si="182"/>
        <v>#N/A</v>
      </c>
      <c r="IW97" s="165" t="e">
        <f t="shared" si="182"/>
        <v>#N/A</v>
      </c>
      <c r="IX97" s="165" t="e">
        <f t="shared" si="182"/>
        <v>#N/A</v>
      </c>
      <c r="IY97" s="165" t="e">
        <f t="shared" si="182"/>
        <v>#N/A</v>
      </c>
      <c r="IZ97" s="165" t="e">
        <f t="shared" si="182"/>
        <v>#N/A</v>
      </c>
      <c r="JA97" s="165" t="e">
        <f t="shared" si="182"/>
        <v>#N/A</v>
      </c>
      <c r="JB97" s="165" t="e">
        <f t="shared" si="182"/>
        <v>#N/A</v>
      </c>
      <c r="JC97" s="165" t="e">
        <f t="shared" si="182"/>
        <v>#N/A</v>
      </c>
      <c r="JD97" s="165" t="e">
        <f t="shared" si="182"/>
        <v>#N/A</v>
      </c>
      <c r="JE97" s="165" t="e">
        <f t="shared" si="189"/>
        <v>#N/A</v>
      </c>
      <c r="JF97" s="165" t="e">
        <f t="shared" si="189"/>
        <v>#N/A</v>
      </c>
      <c r="JG97" s="165" t="e">
        <f t="shared" si="189"/>
        <v>#N/A</v>
      </c>
      <c r="JH97" s="165" t="e">
        <f t="shared" si="189"/>
        <v>#N/A</v>
      </c>
      <c r="JI97" s="165" t="e">
        <f t="shared" si="189"/>
        <v>#N/A</v>
      </c>
      <c r="JJ97" s="165" t="e">
        <f t="shared" si="189"/>
        <v>#N/A</v>
      </c>
      <c r="JK97" s="165" t="e">
        <f t="shared" si="189"/>
        <v>#N/A</v>
      </c>
      <c r="JL97" s="165" t="e">
        <f t="shared" si="189"/>
        <v>#N/A</v>
      </c>
      <c r="JM97" s="165" t="e">
        <f t="shared" si="189"/>
        <v>#N/A</v>
      </c>
      <c r="JN97" s="165" t="e">
        <f t="shared" si="189"/>
        <v>#N/A</v>
      </c>
      <c r="JO97" s="165" t="e">
        <f t="shared" si="189"/>
        <v>#N/A</v>
      </c>
      <c r="JP97" s="165" t="e">
        <f t="shared" si="189"/>
        <v>#N/A</v>
      </c>
      <c r="JQ97" s="165" t="e">
        <f t="shared" si="189"/>
        <v>#N/A</v>
      </c>
      <c r="JR97" s="165" t="e">
        <f t="shared" si="189"/>
        <v>#N/A</v>
      </c>
      <c r="JS97" s="165" t="e">
        <f t="shared" si="189"/>
        <v>#N/A</v>
      </c>
      <c r="JT97" s="165" t="e">
        <f t="shared" si="183"/>
        <v>#N/A</v>
      </c>
      <c r="JU97" s="165" t="e">
        <f t="shared" si="183"/>
        <v>#N/A</v>
      </c>
      <c r="JV97" s="165" t="e">
        <f t="shared" si="183"/>
        <v>#N/A</v>
      </c>
      <c r="JW97" s="165" t="e">
        <f t="shared" si="183"/>
        <v>#N/A</v>
      </c>
      <c r="JX97" s="165" t="e">
        <f t="shared" si="183"/>
        <v>#N/A</v>
      </c>
      <c r="JY97" s="165" t="e">
        <f t="shared" si="183"/>
        <v>#N/A</v>
      </c>
      <c r="JZ97" s="165" t="e">
        <f t="shared" si="183"/>
        <v>#N/A</v>
      </c>
      <c r="KA97" s="165" t="e">
        <f t="shared" si="183"/>
        <v>#N/A</v>
      </c>
      <c r="KB97" s="165" t="e">
        <f t="shared" si="183"/>
        <v>#N/A</v>
      </c>
      <c r="KC97" s="165" t="e">
        <f t="shared" si="183"/>
        <v>#N/A</v>
      </c>
      <c r="KD97" s="165" t="e">
        <f t="shared" si="183"/>
        <v>#N/A</v>
      </c>
      <c r="KE97" s="165" t="e">
        <f t="shared" si="183"/>
        <v>#N/A</v>
      </c>
      <c r="KF97" s="165" t="e">
        <f t="shared" si="183"/>
        <v>#N/A</v>
      </c>
      <c r="KG97" s="165" t="e">
        <f t="shared" si="183"/>
        <v>#N/A</v>
      </c>
      <c r="KH97" s="165" t="e">
        <f t="shared" si="183"/>
        <v>#N/A</v>
      </c>
      <c r="KI97" s="165" t="e">
        <f t="shared" si="183"/>
        <v>#N/A</v>
      </c>
      <c r="KJ97" s="165" t="e">
        <f t="shared" si="190"/>
        <v>#N/A</v>
      </c>
      <c r="KK97" s="165" t="e">
        <f t="shared" si="190"/>
        <v>#N/A</v>
      </c>
      <c r="KL97" s="165" t="e">
        <f t="shared" si="190"/>
        <v>#N/A</v>
      </c>
      <c r="KM97" s="165" t="e">
        <f t="shared" si="190"/>
        <v>#N/A</v>
      </c>
      <c r="KN97" s="165" t="e">
        <f t="shared" si="190"/>
        <v>#N/A</v>
      </c>
      <c r="KO97" s="165" t="e">
        <f t="shared" si="190"/>
        <v>#N/A</v>
      </c>
      <c r="KP97" s="165" t="e">
        <f t="shared" si="190"/>
        <v>#N/A</v>
      </c>
      <c r="KQ97" s="165" t="e">
        <f t="shared" si="190"/>
        <v>#N/A</v>
      </c>
      <c r="KR97" s="165" t="e">
        <f t="shared" si="190"/>
        <v>#N/A</v>
      </c>
      <c r="KS97" s="165" t="e">
        <f t="shared" si="190"/>
        <v>#N/A</v>
      </c>
      <c r="KT97" s="165" t="e">
        <f t="shared" si="190"/>
        <v>#N/A</v>
      </c>
      <c r="KU97" s="165" t="e">
        <f t="shared" si="190"/>
        <v>#N/A</v>
      </c>
      <c r="KV97" s="165" t="e">
        <f t="shared" si="190"/>
        <v>#N/A</v>
      </c>
      <c r="KW97" s="165" t="e">
        <f t="shared" si="190"/>
        <v>#N/A</v>
      </c>
      <c r="KX97" s="165" t="e">
        <f t="shared" si="190"/>
        <v>#N/A</v>
      </c>
      <c r="KY97" s="165" t="e">
        <f t="shared" si="190"/>
        <v>#N/A</v>
      </c>
      <c r="KZ97" s="165" t="e">
        <f t="shared" si="184"/>
        <v>#N/A</v>
      </c>
      <c r="LA97" s="165" t="e">
        <f t="shared" si="184"/>
        <v>#N/A</v>
      </c>
      <c r="LB97" s="165" t="e">
        <f t="shared" si="184"/>
        <v>#N/A</v>
      </c>
      <c r="LC97" s="165" t="e">
        <f t="shared" si="184"/>
        <v>#N/A</v>
      </c>
      <c r="LD97" s="165" t="e">
        <f t="shared" si="184"/>
        <v>#N/A</v>
      </c>
      <c r="LE97" s="165" t="e">
        <f t="shared" si="184"/>
        <v>#N/A</v>
      </c>
      <c r="LF97" s="165" t="e">
        <f t="shared" si="184"/>
        <v>#N/A</v>
      </c>
      <c r="LG97" s="165" t="e">
        <f t="shared" si="184"/>
        <v>#N/A</v>
      </c>
      <c r="LH97" s="165" t="e">
        <f t="shared" si="184"/>
        <v>#N/A</v>
      </c>
      <c r="LI97" s="165" t="e">
        <f t="shared" si="184"/>
        <v>#N/A</v>
      </c>
      <c r="LJ97" s="165" t="e">
        <f t="shared" si="184"/>
        <v>#N/A</v>
      </c>
      <c r="LK97" s="165" t="e">
        <f t="shared" si="184"/>
        <v>#N/A</v>
      </c>
      <c r="LL97" s="165" t="e">
        <f t="shared" si="184"/>
        <v>#N/A</v>
      </c>
      <c r="LM97" s="165" t="e">
        <f t="shared" si="184"/>
        <v>#N/A</v>
      </c>
      <c r="LN97" s="165" t="e">
        <f t="shared" si="184"/>
        <v>#N/A</v>
      </c>
      <c r="LO97" s="165" t="e">
        <f t="shared" si="191"/>
        <v>#N/A</v>
      </c>
      <c r="LP97" s="165" t="e">
        <f t="shared" si="191"/>
        <v>#N/A</v>
      </c>
      <c r="LQ97" s="165" t="e">
        <f t="shared" si="192"/>
        <v>#N/A</v>
      </c>
      <c r="LR97" s="165" t="e">
        <f t="shared" si="192"/>
        <v>#N/A</v>
      </c>
      <c r="LS97" s="165" t="e">
        <f t="shared" si="192"/>
        <v>#N/A</v>
      </c>
      <c r="LT97" s="165" t="e">
        <f t="shared" si="192"/>
        <v>#N/A</v>
      </c>
      <c r="LU97" s="165" t="e">
        <f t="shared" si="192"/>
        <v>#N/A</v>
      </c>
      <c r="LV97" s="165" t="e">
        <f t="shared" si="192"/>
        <v>#N/A</v>
      </c>
      <c r="LW97" s="165" t="e">
        <f t="shared" si="192"/>
        <v>#N/A</v>
      </c>
      <c r="LX97" s="165" t="e">
        <f t="shared" si="192"/>
        <v>#N/A</v>
      </c>
      <c r="LY97" s="165" t="e">
        <f t="shared" si="192"/>
        <v>#N/A</v>
      </c>
      <c r="LZ97" s="165" t="e">
        <f t="shared" si="192"/>
        <v>#N/A</v>
      </c>
      <c r="MA97" s="165" t="e">
        <f t="shared" si="192"/>
        <v>#N/A</v>
      </c>
      <c r="MB97" s="165" t="e">
        <f t="shared" si="192"/>
        <v>#N/A</v>
      </c>
      <c r="MC97" s="165" t="e">
        <f t="shared" si="192"/>
        <v>#N/A</v>
      </c>
      <c r="MD97" s="165" t="e">
        <f t="shared" si="192"/>
        <v>#N/A</v>
      </c>
      <c r="ME97" s="165" t="e">
        <f t="shared" si="192"/>
        <v>#N/A</v>
      </c>
      <c r="MF97" s="165" t="e">
        <f t="shared" si="185"/>
        <v>#N/A</v>
      </c>
      <c r="MG97" s="165" t="e">
        <f t="shared" si="185"/>
        <v>#N/A</v>
      </c>
      <c r="MH97" s="165" t="e">
        <f t="shared" si="185"/>
        <v>#N/A</v>
      </c>
      <c r="MI97" s="165" t="e">
        <f t="shared" si="185"/>
        <v>#N/A</v>
      </c>
      <c r="MJ97" s="165" t="e">
        <f t="shared" si="185"/>
        <v>#N/A</v>
      </c>
      <c r="MK97" s="165" t="e">
        <f t="shared" si="185"/>
        <v>#N/A</v>
      </c>
      <c r="ML97" s="165" t="e">
        <f t="shared" si="185"/>
        <v>#N/A</v>
      </c>
      <c r="MM97" s="165" t="e">
        <f t="shared" si="185"/>
        <v>#N/A</v>
      </c>
      <c r="MN97" s="165" t="e">
        <f t="shared" si="185"/>
        <v>#N/A</v>
      </c>
      <c r="MO97" s="165" t="e">
        <f t="shared" si="185"/>
        <v>#N/A</v>
      </c>
      <c r="MP97" s="165" t="e">
        <f t="shared" si="185"/>
        <v>#N/A</v>
      </c>
      <c r="MQ97" s="165" t="e">
        <f t="shared" si="185"/>
        <v>#N/A</v>
      </c>
      <c r="MR97" s="165" t="e">
        <f t="shared" si="185"/>
        <v>#N/A</v>
      </c>
      <c r="MS97" s="165" t="e">
        <f t="shared" si="185"/>
        <v>#N/A</v>
      </c>
      <c r="MT97" s="165" t="e">
        <f t="shared" si="185"/>
        <v>#N/A</v>
      </c>
      <c r="MU97" s="165" t="e">
        <f t="shared" si="185"/>
        <v>#N/A</v>
      </c>
      <c r="MV97" s="165" t="e">
        <f t="shared" si="193"/>
        <v>#N/A</v>
      </c>
      <c r="MW97" s="165" t="e">
        <f t="shared" si="193"/>
        <v>#N/A</v>
      </c>
      <c r="MX97" s="165" t="e">
        <f t="shared" si="193"/>
        <v>#N/A</v>
      </c>
      <c r="MY97" s="165" t="e">
        <f t="shared" si="193"/>
        <v>#N/A</v>
      </c>
      <c r="MZ97" s="165" t="e">
        <f t="shared" si="193"/>
        <v>#N/A</v>
      </c>
      <c r="NA97" s="165" t="e">
        <f t="shared" si="193"/>
        <v>#N/A</v>
      </c>
      <c r="NB97" s="165" t="e">
        <f t="shared" si="193"/>
        <v>#N/A</v>
      </c>
      <c r="NC97" s="165" t="e">
        <f t="shared" si="193"/>
        <v>#N/A</v>
      </c>
      <c r="ND97" s="165" t="e">
        <f t="shared" si="193"/>
        <v>#N/A</v>
      </c>
      <c r="NE97" s="165" t="e">
        <f t="shared" si="193"/>
        <v>#N/A</v>
      </c>
      <c r="NF97" s="165" t="e">
        <f t="shared" si="193"/>
        <v>#N/A</v>
      </c>
      <c r="NG97" s="165" t="e">
        <f t="shared" si="193"/>
        <v>#N/A</v>
      </c>
      <c r="NH97" s="165" t="e">
        <f t="shared" si="193"/>
        <v>#N/A</v>
      </c>
      <c r="NI97" s="165" t="e">
        <f t="shared" si="193"/>
        <v>#N/A</v>
      </c>
      <c r="NJ97" s="165" t="e">
        <f t="shared" si="193"/>
        <v>#N/A</v>
      </c>
      <c r="NK97" s="165" t="e">
        <f t="shared" si="193"/>
        <v>#N/A</v>
      </c>
      <c r="NL97" s="165" t="e">
        <f t="shared" si="186"/>
        <v>#N/A</v>
      </c>
      <c r="NM97" s="165" t="e">
        <f t="shared" si="186"/>
        <v>#N/A</v>
      </c>
      <c r="NN97" s="165" t="e">
        <f t="shared" si="186"/>
        <v>#N/A</v>
      </c>
      <c r="NO97" s="165" t="e">
        <f t="shared" si="186"/>
        <v>#N/A</v>
      </c>
      <c r="NP97" s="165" t="e">
        <f t="shared" si="186"/>
        <v>#N/A</v>
      </c>
      <c r="NQ97" s="165" t="e">
        <f t="shared" si="186"/>
        <v>#N/A</v>
      </c>
      <c r="NR97" s="165" t="e">
        <f t="shared" si="186"/>
        <v>#N/A</v>
      </c>
      <c r="NS97" s="165" t="e">
        <f t="shared" si="186"/>
        <v>#N/A</v>
      </c>
      <c r="NT97" s="165" t="e">
        <f t="shared" si="186"/>
        <v>#N/A</v>
      </c>
      <c r="NU97" s="165" t="e">
        <f t="shared" si="186"/>
        <v>#N/A</v>
      </c>
      <c r="NV97" s="165" t="e">
        <f t="shared" si="186"/>
        <v>#N/A</v>
      </c>
      <c r="NW97" s="165" t="e">
        <f t="shared" si="186"/>
        <v>#N/A</v>
      </c>
      <c r="NX97" s="165" t="e">
        <f t="shared" si="186"/>
        <v>#N/A</v>
      </c>
      <c r="NY97" s="165" t="e">
        <f t="shared" si="186"/>
        <v>#N/A</v>
      </c>
      <c r="NZ97" s="165" t="e">
        <f t="shared" si="186"/>
        <v>#N/A</v>
      </c>
      <c r="OA97" s="165" t="e">
        <f t="shared" si="194"/>
        <v>#N/A</v>
      </c>
      <c r="OB97" s="165" t="e">
        <f t="shared" si="194"/>
        <v>#N/A</v>
      </c>
      <c r="OC97" s="165" t="e">
        <f t="shared" si="195"/>
        <v>#N/A</v>
      </c>
      <c r="OD97" s="165" t="e">
        <f t="shared" si="195"/>
        <v>#N/A</v>
      </c>
      <c r="OE97" s="165" t="e">
        <f t="shared" si="195"/>
        <v>#N/A</v>
      </c>
      <c r="OF97" s="165" t="e">
        <f t="shared" si="195"/>
        <v>#N/A</v>
      </c>
      <c r="OG97" s="165" t="e">
        <f t="shared" si="195"/>
        <v>#N/A</v>
      </c>
      <c r="OH97" s="165" t="e">
        <f t="shared" si="195"/>
        <v>#N/A</v>
      </c>
      <c r="OI97" s="165" t="e">
        <f t="shared" si="195"/>
        <v>#N/A</v>
      </c>
      <c r="OJ97" s="165" t="e">
        <f t="shared" si="195"/>
        <v>#N/A</v>
      </c>
      <c r="OK97" s="165" t="e">
        <f t="shared" si="195"/>
        <v>#N/A</v>
      </c>
      <c r="OL97" s="165" t="e">
        <f t="shared" si="195"/>
        <v>#N/A</v>
      </c>
      <c r="OM97" s="165" t="e">
        <f t="shared" si="195"/>
        <v>#N/A</v>
      </c>
      <c r="ON97" s="165" t="e">
        <f t="shared" si="195"/>
        <v>#N/A</v>
      </c>
      <c r="OO97" s="165" t="e">
        <f t="shared" si="195"/>
        <v>#N/A</v>
      </c>
      <c r="OP97" s="165" t="e">
        <f t="shared" si="195"/>
        <v>#N/A</v>
      </c>
      <c r="OQ97" s="165" t="e">
        <f t="shared" si="195"/>
        <v>#N/A</v>
      </c>
      <c r="OR97" s="165" t="e">
        <f t="shared" si="187"/>
        <v>#N/A</v>
      </c>
      <c r="OS97" s="165" t="e">
        <f t="shared" si="187"/>
        <v>#N/A</v>
      </c>
      <c r="OT97" s="165" t="e">
        <f t="shared" si="187"/>
        <v>#N/A</v>
      </c>
      <c r="OU97" s="165" t="e">
        <f t="shared" si="187"/>
        <v>#N/A</v>
      </c>
      <c r="OV97" s="165" t="e">
        <f t="shared" si="187"/>
        <v>#N/A</v>
      </c>
      <c r="OW97" s="165" t="e">
        <f t="shared" si="187"/>
        <v>#N/A</v>
      </c>
      <c r="OX97" s="165" t="e">
        <f t="shared" si="187"/>
        <v>#N/A</v>
      </c>
      <c r="OY97" s="165" t="e">
        <f t="shared" si="187"/>
        <v>#N/A</v>
      </c>
      <c r="OZ97" s="165" t="e">
        <f t="shared" si="187"/>
        <v>#N/A</v>
      </c>
      <c r="PA97" s="165" t="e">
        <f t="shared" si="187"/>
        <v>#N/A</v>
      </c>
      <c r="PB97" s="165" t="e">
        <f t="shared" si="187"/>
        <v>#N/A</v>
      </c>
      <c r="PC97" s="165" t="e">
        <f t="shared" si="187"/>
        <v>#N/A</v>
      </c>
      <c r="PD97" s="165" t="e">
        <f t="shared" si="187"/>
        <v>#N/A</v>
      </c>
      <c r="PE97" s="165" t="e">
        <f t="shared" si="187"/>
        <v>#N/A</v>
      </c>
      <c r="PF97" s="165" t="e">
        <f t="shared" si="187"/>
        <v>#N/A</v>
      </c>
      <c r="PG97" s="165" t="e">
        <f t="shared" si="187"/>
        <v>#N/A</v>
      </c>
      <c r="PH97" s="165" t="e">
        <f t="shared" si="196"/>
        <v>#N/A</v>
      </c>
      <c r="PI97" s="165" t="e">
        <f t="shared" si="196"/>
        <v>#N/A</v>
      </c>
      <c r="PJ97" s="165" t="e">
        <f t="shared" si="196"/>
        <v>#N/A</v>
      </c>
      <c r="PK97" s="165" t="e">
        <f t="shared" si="196"/>
        <v>#N/A</v>
      </c>
      <c r="PL97" s="165" t="e">
        <f t="shared" si="196"/>
        <v>#N/A</v>
      </c>
      <c r="PM97" s="165" t="e">
        <f t="shared" si="196"/>
        <v>#N/A</v>
      </c>
      <c r="PN97" s="165" t="e">
        <f t="shared" si="196"/>
        <v>#N/A</v>
      </c>
      <c r="PO97" s="165" t="e">
        <f t="shared" si="196"/>
        <v>#N/A</v>
      </c>
    </row>
    <row r="98" spans="1:431" hidden="1" x14ac:dyDescent="0.45">
      <c r="A98" s="362"/>
      <c r="B98" s="368" t="str">
        <f>IF($R98="","",ROUND(_xlfn.NORM.INV(ABS(VLOOKUP($T$1,VLookups!$A$43:$B$44,2,FALSE)-B$2),$N98,$R98),0))</f>
        <v/>
      </c>
      <c r="C98" s="374" t="str">
        <f t="shared" si="165"/>
        <v/>
      </c>
      <c r="D98" s="375" t="str">
        <f t="shared" si="166"/>
        <v/>
      </c>
      <c r="E98" s="105"/>
      <c r="F98" s="113"/>
      <c r="G98" s="118" t="str">
        <f t="shared" si="159"/>
        <v/>
      </c>
      <c r="H98" s="91"/>
      <c r="I98" s="118" t="str">
        <f t="shared" si="160"/>
        <v/>
      </c>
      <c r="J98" s="113"/>
      <c r="K98" s="106"/>
      <c r="L98" s="120" t="str">
        <f t="shared" si="147"/>
        <v/>
      </c>
      <c r="M98" s="120" t="str">
        <f t="shared" si="148"/>
        <v/>
      </c>
      <c r="N98" s="71" t="str">
        <f t="shared" si="161"/>
        <v/>
      </c>
      <c r="O98" s="23"/>
      <c r="P98" s="55"/>
      <c r="Q98" s="298"/>
      <c r="R98" s="72" t="str">
        <f>IF(AND(G98&gt;0,H98&gt;0,I98&gt;0),IF(ISBLANK(Q98),IF(ISBLANK(O98),"",(I98-G98)*VLOOKUP(O98,VLookups!$A$4:$B$13,2,FALSE)),Q98),"")</f>
        <v/>
      </c>
      <c r="S98" s="73" t="str">
        <f t="shared" si="149"/>
        <v/>
      </c>
      <c r="T98" s="91"/>
      <c r="U98" s="265" t="str">
        <f>IF(AND(T98&gt;0,H98&gt;0,NOT(R98="")),ABS(VLOOKUP($T$1,VLookups!$A$43:$B$44,2,FALSE)-_xlfn.NORM.DIST(T98,N98,R98,TRUE)),"")</f>
        <v/>
      </c>
      <c r="V98" s="90" t="str">
        <f>IF(AND($G98&gt;0,$H98&gt;0,$I98&gt;0,NOT(ISBLANK($O98))),_xlfn.NORM.INV(ABS(VLOOKUP($T$1,VLookups!$A$43:$B$44,2,FALSE)-V$3),$N98,$R98),"")</f>
        <v/>
      </c>
      <c r="W98" s="89" t="str">
        <f>IF(AND($G98&gt;0,$H98&gt;0,$I98&gt;0,NOT(ISBLANK($O98))),_xlfn.NORM.INV(ABS(VLOOKUP($T$1,VLookups!$A$43:$B$44,2,FALSE)-W$3),$N98,$R98),"")</f>
        <v/>
      </c>
      <c r="X98" s="90" t="str">
        <f>IF(AND($G98&gt;0,$H98&gt;0,$I98&gt;0,NOT(ISBLANK($O98))),_xlfn.NORM.INV(ABS(VLOOKUP($T$1,VLookups!$A$43:$B$44,2,FALSE)-X$3),$N98,$R98),"")</f>
        <v/>
      </c>
      <c r="Y98" s="89" t="str">
        <f>IF(AND($G98&gt;0,$H98&gt;0,$I98&gt;0,NOT(ISBLANK($O98))),_xlfn.NORM.INV(ABS(VLOOKUP($T$1,VLookups!$A$43:$B$44,2,FALSE)-Y$3),$N98,$R98),"")</f>
        <v/>
      </c>
      <c r="Z98" s="90" t="str">
        <f>IF(AND($G98&gt;0,$H98&gt;0,$I98&gt;0,NOT(ISBLANK($O98))),_xlfn.NORM.INV(ABS(VLOOKUP($T$1,VLookups!$A$43:$B$44,2,FALSE)-Z$3),$N98,$R98),"")</f>
        <v/>
      </c>
      <c r="AA98" s="89" t="str">
        <f>IF(AND($G98&gt;0,$H98&gt;0,$I98&gt;0,NOT(ISBLANK($O98))),_xlfn.NORM.INV(ABS(VLOOKUP($T$1,VLookups!$A$43:$B$44,2,FALSE)-AA$3),$N98,$R98),"")</f>
        <v/>
      </c>
      <c r="AB98" s="5"/>
      <c r="AC98" s="164" t="str">
        <f t="shared" si="162"/>
        <v/>
      </c>
      <c r="AD98" s="47" t="str">
        <f t="shared" si="206"/>
        <v/>
      </c>
      <c r="AE98" s="47" t="str">
        <f t="shared" si="206"/>
        <v/>
      </c>
      <c r="AF98" s="47" t="str">
        <f t="shared" si="206"/>
        <v/>
      </c>
      <c r="AG98" s="47" t="str">
        <f t="shared" si="206"/>
        <v/>
      </c>
      <c r="AH98" s="47" t="str">
        <f t="shared" si="206"/>
        <v/>
      </c>
      <c r="AI98" s="47" t="str">
        <f t="shared" si="206"/>
        <v/>
      </c>
      <c r="AJ98" s="47" t="str">
        <f t="shared" si="206"/>
        <v/>
      </c>
      <c r="AK98" s="47" t="str">
        <f t="shared" si="206"/>
        <v/>
      </c>
      <c r="AL98" s="47" t="str">
        <f t="shared" si="206"/>
        <v/>
      </c>
      <c r="AM98" s="47" t="str">
        <f t="shared" si="206"/>
        <v/>
      </c>
      <c r="AN98" s="47" t="str">
        <f t="shared" si="206"/>
        <v/>
      </c>
      <c r="AO98" s="47" t="str">
        <f t="shared" si="206"/>
        <v/>
      </c>
      <c r="AP98" s="47" t="str">
        <f t="shared" si="206"/>
        <v/>
      </c>
      <c r="AQ98" s="47" t="str">
        <f t="shared" si="206"/>
        <v/>
      </c>
      <c r="AR98" s="47" t="str">
        <f t="shared" si="206"/>
        <v/>
      </c>
      <c r="AS98" s="47" t="str">
        <f t="shared" si="206"/>
        <v/>
      </c>
      <c r="AT98" s="47" t="str">
        <f t="shared" si="201"/>
        <v/>
      </c>
      <c r="AU98" s="47" t="str">
        <f t="shared" si="201"/>
        <v/>
      </c>
      <c r="AV98" s="47" t="str">
        <f t="shared" si="201"/>
        <v/>
      </c>
      <c r="AW98" s="47" t="str">
        <f t="shared" si="201"/>
        <v/>
      </c>
      <c r="AX98" s="47" t="str">
        <f t="shared" si="201"/>
        <v/>
      </c>
      <c r="AY98" s="47" t="str">
        <f t="shared" si="201"/>
        <v/>
      </c>
      <c r="AZ98" s="47" t="str">
        <f t="shared" si="201"/>
        <v/>
      </c>
      <c r="BA98" s="47" t="str">
        <f t="shared" si="201"/>
        <v/>
      </c>
      <c r="BB98" s="47" t="str">
        <f t="shared" si="201"/>
        <v/>
      </c>
      <c r="BC98" s="47" t="str">
        <f t="shared" si="201"/>
        <v/>
      </c>
      <c r="BD98" s="47" t="str">
        <f t="shared" si="201"/>
        <v/>
      </c>
      <c r="BE98" s="47" t="str">
        <f t="shared" si="201"/>
        <v/>
      </c>
      <c r="BF98" s="47" t="str">
        <f t="shared" si="201"/>
        <v/>
      </c>
      <c r="BG98" s="47" t="str">
        <f t="shared" si="201"/>
        <v/>
      </c>
      <c r="BH98" s="47" t="str">
        <f t="shared" si="201"/>
        <v/>
      </c>
      <c r="BI98" s="47" t="str">
        <f t="shared" si="202"/>
        <v/>
      </c>
      <c r="BJ98" s="47" t="str">
        <f t="shared" si="202"/>
        <v/>
      </c>
      <c r="BK98" s="47" t="str">
        <f t="shared" si="202"/>
        <v/>
      </c>
      <c r="BL98" s="47" t="str">
        <f t="shared" si="202"/>
        <v/>
      </c>
      <c r="BM98" s="47" t="str">
        <f t="shared" si="202"/>
        <v/>
      </c>
      <c r="BN98" s="47" t="str">
        <f t="shared" si="202"/>
        <v/>
      </c>
      <c r="BO98" s="47" t="str">
        <f t="shared" si="202"/>
        <v/>
      </c>
      <c r="BP98" s="47" t="str">
        <f t="shared" si="202"/>
        <v/>
      </c>
      <c r="BQ98" s="47" t="str">
        <f t="shared" si="202"/>
        <v/>
      </c>
      <c r="BR98" s="47" t="str">
        <f t="shared" si="202"/>
        <v/>
      </c>
      <c r="BS98" s="47" t="str">
        <f t="shared" si="202"/>
        <v/>
      </c>
      <c r="BT98" s="47" t="str">
        <f t="shared" si="202"/>
        <v/>
      </c>
      <c r="BU98" s="47" t="str">
        <f t="shared" si="202"/>
        <v/>
      </c>
      <c r="BV98" s="47" t="str">
        <f t="shared" si="202"/>
        <v/>
      </c>
      <c r="BW98" s="47" t="str">
        <f t="shared" si="202"/>
        <v/>
      </c>
      <c r="BX98" s="47" t="str">
        <f t="shared" si="202"/>
        <v/>
      </c>
      <c r="BY98" s="47" t="str">
        <f t="shared" si="197"/>
        <v/>
      </c>
      <c r="BZ98" s="47" t="str">
        <f t="shared" si="197"/>
        <v/>
      </c>
      <c r="CA98" s="47" t="str">
        <f t="shared" si="197"/>
        <v/>
      </c>
      <c r="CB98" s="47" t="str">
        <f t="shared" si="197"/>
        <v/>
      </c>
      <c r="CC98" s="47" t="str">
        <f t="shared" si="197"/>
        <v/>
      </c>
      <c r="CD98" s="47" t="str">
        <f t="shared" si="197"/>
        <v/>
      </c>
      <c r="CE98" s="47" t="str">
        <f t="shared" si="197"/>
        <v/>
      </c>
      <c r="CF98" s="47" t="str">
        <f t="shared" si="197"/>
        <v/>
      </c>
      <c r="CG98" s="47" t="str">
        <f t="shared" si="197"/>
        <v/>
      </c>
      <c r="CH98" s="47" t="str">
        <f t="shared" si="197"/>
        <v/>
      </c>
      <c r="CI98" s="47" t="str">
        <f t="shared" si="197"/>
        <v/>
      </c>
      <c r="CJ98" s="47" t="str">
        <f t="shared" si="197"/>
        <v/>
      </c>
      <c r="CK98" s="47" t="str">
        <f t="shared" si="197"/>
        <v/>
      </c>
      <c r="CL98" s="47" t="str">
        <f t="shared" si="197"/>
        <v/>
      </c>
      <c r="CM98" s="47" t="str">
        <f t="shared" si="197"/>
        <v/>
      </c>
      <c r="CN98" s="47" t="str">
        <f t="shared" si="203"/>
        <v/>
      </c>
      <c r="CO98" s="47" t="str">
        <f t="shared" si="203"/>
        <v/>
      </c>
      <c r="CP98" s="47" t="str">
        <f t="shared" si="203"/>
        <v/>
      </c>
      <c r="CQ98" s="47" t="str">
        <f t="shared" si="203"/>
        <v/>
      </c>
      <c r="CR98" s="47" t="str">
        <f t="shared" si="203"/>
        <v/>
      </c>
      <c r="CS98" s="47" t="str">
        <f t="shared" si="203"/>
        <v/>
      </c>
      <c r="CT98" s="47" t="str">
        <f t="shared" si="203"/>
        <v/>
      </c>
      <c r="CU98" s="47" t="str">
        <f t="shared" si="203"/>
        <v/>
      </c>
      <c r="CV98" s="47" t="str">
        <f t="shared" si="203"/>
        <v/>
      </c>
      <c r="CW98" s="47" t="str">
        <f t="shared" si="203"/>
        <v/>
      </c>
      <c r="CX98" s="47" t="str">
        <f t="shared" si="203"/>
        <v/>
      </c>
      <c r="CY98" s="47" t="str">
        <f t="shared" si="203"/>
        <v/>
      </c>
      <c r="CZ98" s="47" t="str">
        <f t="shared" si="203"/>
        <v/>
      </c>
      <c r="DA98" s="47" t="str">
        <f t="shared" si="203"/>
        <v/>
      </c>
      <c r="DB98" s="47" t="str">
        <f t="shared" si="203"/>
        <v/>
      </c>
      <c r="DC98" s="47" t="str">
        <f t="shared" si="203"/>
        <v/>
      </c>
      <c r="DD98" s="47" t="str">
        <f t="shared" si="198"/>
        <v/>
      </c>
      <c r="DE98" s="47" t="str">
        <f t="shared" si="198"/>
        <v/>
      </c>
      <c r="DF98" s="47" t="str">
        <f t="shared" si="198"/>
        <v/>
      </c>
      <c r="DG98" s="47" t="str">
        <f t="shared" si="198"/>
        <v/>
      </c>
      <c r="DH98" s="47" t="str">
        <f t="shared" si="198"/>
        <v/>
      </c>
      <c r="DI98" s="47" t="str">
        <f t="shared" si="198"/>
        <v/>
      </c>
      <c r="DJ98" s="47" t="str">
        <f t="shared" si="198"/>
        <v/>
      </c>
      <c r="DK98" s="47" t="str">
        <f t="shared" si="198"/>
        <v/>
      </c>
      <c r="DL98" s="47" t="str">
        <f t="shared" si="198"/>
        <v/>
      </c>
      <c r="DM98" s="47" t="str">
        <f t="shared" si="198"/>
        <v/>
      </c>
      <c r="DN98" s="47" t="str">
        <f t="shared" si="198"/>
        <v/>
      </c>
      <c r="DO98" s="47" t="str">
        <f t="shared" si="198"/>
        <v/>
      </c>
      <c r="DP98" s="47" t="str">
        <f t="shared" si="198"/>
        <v/>
      </c>
      <c r="DQ98" s="47" t="str">
        <f t="shared" si="198"/>
        <v/>
      </c>
      <c r="DR98" s="47" t="str">
        <f t="shared" si="198"/>
        <v/>
      </c>
      <c r="DS98" s="47" t="str">
        <f t="shared" si="204"/>
        <v/>
      </c>
      <c r="DT98" s="47" t="str">
        <f t="shared" si="204"/>
        <v/>
      </c>
      <c r="DU98" s="47" t="str">
        <f t="shared" si="204"/>
        <v/>
      </c>
      <c r="DV98" s="47" t="str">
        <f t="shared" si="204"/>
        <v/>
      </c>
      <c r="DW98" s="47" t="str">
        <f t="shared" si="204"/>
        <v/>
      </c>
      <c r="DX98" s="47" t="str">
        <f t="shared" si="204"/>
        <v/>
      </c>
      <c r="DY98" s="47" t="str">
        <f t="shared" si="204"/>
        <v/>
      </c>
      <c r="DZ98" s="179" t="str">
        <f t="shared" si="163"/>
        <v/>
      </c>
      <c r="EA98" s="47" t="str">
        <f t="shared" si="199"/>
        <v/>
      </c>
      <c r="EB98" s="47" t="str">
        <f t="shared" si="199"/>
        <v/>
      </c>
      <c r="EC98" s="47" t="str">
        <f t="shared" si="199"/>
        <v/>
      </c>
      <c r="ED98" s="47" t="str">
        <f t="shared" si="199"/>
        <v/>
      </c>
      <c r="EE98" s="47" t="str">
        <f t="shared" si="199"/>
        <v/>
      </c>
      <c r="EF98" s="47" t="str">
        <f t="shared" si="199"/>
        <v/>
      </c>
      <c r="EG98" s="47" t="str">
        <f t="shared" si="199"/>
        <v/>
      </c>
      <c r="EH98" s="47" t="str">
        <f t="shared" si="199"/>
        <v/>
      </c>
      <c r="EI98" s="47" t="str">
        <f t="shared" si="199"/>
        <v/>
      </c>
      <c r="EJ98" s="47" t="str">
        <f t="shared" si="199"/>
        <v/>
      </c>
      <c r="EK98" s="47" t="str">
        <f t="shared" si="199"/>
        <v/>
      </c>
      <c r="EL98" s="47" t="str">
        <f t="shared" si="199"/>
        <v/>
      </c>
      <c r="EM98" s="47" t="str">
        <f t="shared" si="199"/>
        <v/>
      </c>
      <c r="EN98" s="47" t="str">
        <f t="shared" si="199"/>
        <v/>
      </c>
      <c r="EO98" s="47" t="str">
        <f t="shared" si="199"/>
        <v/>
      </c>
      <c r="EP98" s="47" t="str">
        <f t="shared" si="164"/>
        <v/>
      </c>
      <c r="EQ98" s="47" t="str">
        <f t="shared" si="164"/>
        <v/>
      </c>
      <c r="ER98" s="47" t="str">
        <f t="shared" si="164"/>
        <v/>
      </c>
      <c r="ES98" s="47" t="str">
        <f t="shared" si="164"/>
        <v/>
      </c>
      <c r="ET98" s="47" t="str">
        <f t="shared" si="164"/>
        <v/>
      </c>
      <c r="EU98" s="47" t="str">
        <f t="shared" si="164"/>
        <v/>
      </c>
      <c r="EV98" s="47" t="str">
        <f t="shared" si="164"/>
        <v/>
      </c>
      <c r="EW98" s="47" t="str">
        <f t="shared" si="164"/>
        <v/>
      </c>
      <c r="EX98" s="47" t="str">
        <f t="shared" si="164"/>
        <v/>
      </c>
      <c r="EY98" s="47" t="str">
        <f t="shared" si="164"/>
        <v/>
      </c>
      <c r="EZ98" s="47" t="str">
        <f t="shared" si="164"/>
        <v/>
      </c>
      <c r="FA98" s="47" t="str">
        <f t="shared" si="164"/>
        <v/>
      </c>
      <c r="FB98" s="47" t="str">
        <f t="shared" si="164"/>
        <v/>
      </c>
      <c r="FC98" s="47" t="str">
        <f t="shared" si="164"/>
        <v/>
      </c>
      <c r="FD98" s="47" t="str">
        <f t="shared" si="164"/>
        <v/>
      </c>
      <c r="FE98" s="47" t="str">
        <f t="shared" si="164"/>
        <v/>
      </c>
      <c r="FF98" s="47" t="str">
        <f t="shared" si="209"/>
        <v/>
      </c>
      <c r="FG98" s="47" t="str">
        <f t="shared" si="209"/>
        <v/>
      </c>
      <c r="FH98" s="47" t="str">
        <f t="shared" si="209"/>
        <v/>
      </c>
      <c r="FI98" s="47" t="str">
        <f t="shared" si="207"/>
        <v/>
      </c>
      <c r="FJ98" s="47" t="str">
        <f t="shared" si="205"/>
        <v/>
      </c>
      <c r="FK98" s="47" t="str">
        <f t="shared" si="205"/>
        <v/>
      </c>
      <c r="FL98" s="47" t="str">
        <f t="shared" si="205"/>
        <v/>
      </c>
      <c r="FM98" s="47" t="str">
        <f t="shared" si="205"/>
        <v/>
      </c>
      <c r="FN98" s="47" t="str">
        <f t="shared" si="205"/>
        <v/>
      </c>
      <c r="FO98" s="47" t="str">
        <f t="shared" si="205"/>
        <v/>
      </c>
      <c r="FP98" s="47" t="str">
        <f t="shared" si="200"/>
        <v/>
      </c>
      <c r="FQ98" s="47" t="str">
        <f t="shared" si="200"/>
        <v/>
      </c>
      <c r="FR98" s="47" t="str">
        <f t="shared" si="200"/>
        <v/>
      </c>
      <c r="FS98" s="47" t="str">
        <f t="shared" si="200"/>
        <v/>
      </c>
      <c r="FT98" s="47" t="str">
        <f t="shared" si="200"/>
        <v/>
      </c>
      <c r="FU98" s="47" t="str">
        <f t="shared" si="176"/>
        <v/>
      </c>
      <c r="FV98" s="47" t="str">
        <f t="shared" si="176"/>
        <v/>
      </c>
      <c r="FW98" s="47" t="str">
        <f t="shared" si="176"/>
        <v/>
      </c>
      <c r="FX98" s="47" t="str">
        <f t="shared" si="176"/>
        <v/>
      </c>
      <c r="FY98" s="47" t="str">
        <f t="shared" si="176"/>
        <v/>
      </c>
      <c r="FZ98" s="47" t="str">
        <f t="shared" si="176"/>
        <v/>
      </c>
      <c r="GA98" s="47" t="str">
        <f t="shared" si="176"/>
        <v/>
      </c>
      <c r="GB98" s="47" t="str">
        <f t="shared" si="176"/>
        <v/>
      </c>
      <c r="GC98" s="47" t="str">
        <f t="shared" si="176"/>
        <v/>
      </c>
      <c r="GD98" s="47" t="str">
        <f t="shared" si="176"/>
        <v/>
      </c>
      <c r="GE98" s="47" t="str">
        <f t="shared" si="176"/>
        <v/>
      </c>
      <c r="GF98" s="47" t="str">
        <f t="shared" si="176"/>
        <v/>
      </c>
      <c r="GG98" s="47" t="str">
        <f t="shared" si="176"/>
        <v/>
      </c>
      <c r="GH98" s="47" t="str">
        <f t="shared" si="176"/>
        <v/>
      </c>
      <c r="GI98" s="47" t="str">
        <f t="shared" si="176"/>
        <v/>
      </c>
      <c r="GJ98" s="47" t="str">
        <f t="shared" si="176"/>
        <v/>
      </c>
      <c r="GK98" s="47" t="str">
        <f t="shared" si="208"/>
        <v/>
      </c>
      <c r="GL98" s="47" t="str">
        <f t="shared" si="188"/>
        <v/>
      </c>
      <c r="GM98" s="47" t="str">
        <f t="shared" si="188"/>
        <v/>
      </c>
      <c r="GN98" s="47" t="str">
        <f t="shared" si="180"/>
        <v/>
      </c>
      <c r="GO98" s="47" t="str">
        <f t="shared" si="180"/>
        <v/>
      </c>
      <c r="GP98" s="47" t="str">
        <f t="shared" si="180"/>
        <v/>
      </c>
      <c r="GQ98" s="47" t="str">
        <f t="shared" si="180"/>
        <v/>
      </c>
      <c r="GR98" s="47" t="str">
        <f t="shared" si="180"/>
        <v/>
      </c>
      <c r="GS98" s="47" t="str">
        <f t="shared" si="180"/>
        <v/>
      </c>
      <c r="GT98" s="47" t="str">
        <f t="shared" si="180"/>
        <v/>
      </c>
      <c r="GU98" s="47" t="str">
        <f t="shared" si="180"/>
        <v/>
      </c>
      <c r="GV98" s="47" t="str">
        <f t="shared" si="180"/>
        <v/>
      </c>
      <c r="GW98" s="47" t="str">
        <f t="shared" si="180"/>
        <v/>
      </c>
      <c r="GX98" s="47" t="str">
        <f t="shared" si="180"/>
        <v/>
      </c>
      <c r="GY98" s="47" t="str">
        <f t="shared" si="180"/>
        <v/>
      </c>
      <c r="GZ98" s="47" t="str">
        <f t="shared" si="180"/>
        <v/>
      </c>
      <c r="HA98" s="47" t="str">
        <f t="shared" si="180"/>
        <v/>
      </c>
      <c r="HB98" s="47" t="str">
        <f t="shared" si="180"/>
        <v/>
      </c>
      <c r="HC98" s="47" t="str">
        <f t="shared" si="180"/>
        <v/>
      </c>
      <c r="HD98" s="47" t="str">
        <f t="shared" si="181"/>
        <v/>
      </c>
      <c r="HE98" s="47" t="str">
        <f t="shared" si="181"/>
        <v/>
      </c>
      <c r="HF98" s="47" t="str">
        <f t="shared" si="181"/>
        <v/>
      </c>
      <c r="HG98" s="47" t="str">
        <f t="shared" si="181"/>
        <v/>
      </c>
      <c r="HH98" s="47" t="str">
        <f t="shared" si="181"/>
        <v/>
      </c>
      <c r="HI98" s="47" t="str">
        <f t="shared" si="139"/>
        <v/>
      </c>
      <c r="HJ98" s="47" t="str">
        <f t="shared" si="139"/>
        <v/>
      </c>
      <c r="HK98" s="47" t="str">
        <f t="shared" si="139"/>
        <v/>
      </c>
      <c r="HL98" s="47" t="str">
        <f t="shared" si="139"/>
        <v/>
      </c>
      <c r="HM98" s="47" t="str">
        <f t="shared" si="109"/>
        <v/>
      </c>
      <c r="HN98" s="47" t="str">
        <f t="shared" si="109"/>
        <v/>
      </c>
      <c r="HO98" s="47" t="str">
        <f t="shared" si="109"/>
        <v/>
      </c>
      <c r="HP98" s="47" t="str">
        <f t="shared" si="77"/>
        <v/>
      </c>
      <c r="HQ98" s="47" t="str">
        <f t="shared" si="77"/>
        <v/>
      </c>
      <c r="HR98" s="47" t="str">
        <f t="shared" si="77"/>
        <v/>
      </c>
      <c r="HS98" s="47" t="str">
        <f t="shared" si="77"/>
        <v/>
      </c>
      <c r="HT98" s="47" t="str">
        <f t="shared" si="77"/>
        <v/>
      </c>
      <c r="HU98" s="47" t="str">
        <f t="shared" si="77"/>
        <v/>
      </c>
      <c r="HV98" s="47" t="str">
        <f t="shared" si="140"/>
        <v/>
      </c>
      <c r="HW98" s="165" t="e">
        <f t="shared" si="179"/>
        <v>#N/A</v>
      </c>
      <c r="HX98" s="165" t="e">
        <f t="shared" si="179"/>
        <v>#N/A</v>
      </c>
      <c r="HY98" s="165" t="e">
        <f t="shared" si="179"/>
        <v>#N/A</v>
      </c>
      <c r="HZ98" s="165" t="e">
        <f t="shared" si="179"/>
        <v>#N/A</v>
      </c>
      <c r="IA98" s="165" t="e">
        <f t="shared" si="210"/>
        <v>#N/A</v>
      </c>
      <c r="IB98" s="165" t="e">
        <f t="shared" si="210"/>
        <v>#N/A</v>
      </c>
      <c r="IC98" s="165" t="e">
        <f t="shared" si="210"/>
        <v>#N/A</v>
      </c>
      <c r="ID98" s="165" t="e">
        <f t="shared" si="210"/>
        <v>#N/A</v>
      </c>
      <c r="IE98" s="165" t="e">
        <f t="shared" si="210"/>
        <v>#N/A</v>
      </c>
      <c r="IF98" s="165" t="e">
        <f t="shared" si="210"/>
        <v>#N/A</v>
      </c>
      <c r="IG98" s="165" t="e">
        <f t="shared" si="210"/>
        <v>#N/A</v>
      </c>
      <c r="IH98" s="165" t="e">
        <f t="shared" si="210"/>
        <v>#N/A</v>
      </c>
      <c r="II98" s="165" t="e">
        <f t="shared" si="210"/>
        <v>#N/A</v>
      </c>
      <c r="IJ98" s="165" t="e">
        <f t="shared" si="210"/>
        <v>#N/A</v>
      </c>
      <c r="IK98" s="165" t="e">
        <f t="shared" si="210"/>
        <v>#N/A</v>
      </c>
      <c r="IL98" s="165" t="e">
        <f t="shared" si="210"/>
        <v>#N/A</v>
      </c>
      <c r="IM98" s="165" t="e">
        <f t="shared" si="210"/>
        <v>#N/A</v>
      </c>
      <c r="IN98" s="165" t="e">
        <f t="shared" si="210"/>
        <v>#N/A</v>
      </c>
      <c r="IO98" s="165" t="e">
        <f t="shared" si="210"/>
        <v>#N/A</v>
      </c>
      <c r="IP98" s="165" t="e">
        <f t="shared" si="182"/>
        <v>#N/A</v>
      </c>
      <c r="IQ98" s="165" t="e">
        <f t="shared" si="182"/>
        <v>#N/A</v>
      </c>
      <c r="IR98" s="165" t="e">
        <f t="shared" si="182"/>
        <v>#N/A</v>
      </c>
      <c r="IS98" s="165" t="e">
        <f t="shared" si="182"/>
        <v>#N/A</v>
      </c>
      <c r="IT98" s="165" t="e">
        <f t="shared" si="182"/>
        <v>#N/A</v>
      </c>
      <c r="IU98" s="165" t="e">
        <f t="shared" si="182"/>
        <v>#N/A</v>
      </c>
      <c r="IV98" s="165" t="e">
        <f t="shared" si="182"/>
        <v>#N/A</v>
      </c>
      <c r="IW98" s="165" t="e">
        <f t="shared" si="182"/>
        <v>#N/A</v>
      </c>
      <c r="IX98" s="165" t="e">
        <f t="shared" si="182"/>
        <v>#N/A</v>
      </c>
      <c r="IY98" s="165" t="e">
        <f t="shared" si="182"/>
        <v>#N/A</v>
      </c>
      <c r="IZ98" s="165" t="e">
        <f t="shared" si="182"/>
        <v>#N/A</v>
      </c>
      <c r="JA98" s="165" t="e">
        <f t="shared" si="182"/>
        <v>#N/A</v>
      </c>
      <c r="JB98" s="165" t="e">
        <f t="shared" si="182"/>
        <v>#N/A</v>
      </c>
      <c r="JC98" s="165" t="e">
        <f t="shared" si="182"/>
        <v>#N/A</v>
      </c>
      <c r="JD98" s="165" t="e">
        <f t="shared" si="182"/>
        <v>#N/A</v>
      </c>
      <c r="JE98" s="165" t="e">
        <f t="shared" si="189"/>
        <v>#N/A</v>
      </c>
      <c r="JF98" s="165" t="e">
        <f t="shared" si="189"/>
        <v>#N/A</v>
      </c>
      <c r="JG98" s="165" t="e">
        <f t="shared" si="189"/>
        <v>#N/A</v>
      </c>
      <c r="JH98" s="165" t="e">
        <f t="shared" si="189"/>
        <v>#N/A</v>
      </c>
      <c r="JI98" s="165" t="e">
        <f t="shared" si="189"/>
        <v>#N/A</v>
      </c>
      <c r="JJ98" s="165" t="e">
        <f t="shared" si="189"/>
        <v>#N/A</v>
      </c>
      <c r="JK98" s="165" t="e">
        <f t="shared" si="189"/>
        <v>#N/A</v>
      </c>
      <c r="JL98" s="165" t="e">
        <f t="shared" si="189"/>
        <v>#N/A</v>
      </c>
      <c r="JM98" s="165" t="e">
        <f t="shared" si="189"/>
        <v>#N/A</v>
      </c>
      <c r="JN98" s="165" t="e">
        <f t="shared" si="189"/>
        <v>#N/A</v>
      </c>
      <c r="JO98" s="165" t="e">
        <f t="shared" si="189"/>
        <v>#N/A</v>
      </c>
      <c r="JP98" s="165" t="e">
        <f t="shared" si="189"/>
        <v>#N/A</v>
      </c>
      <c r="JQ98" s="165" t="e">
        <f t="shared" si="189"/>
        <v>#N/A</v>
      </c>
      <c r="JR98" s="165" t="e">
        <f t="shared" si="189"/>
        <v>#N/A</v>
      </c>
      <c r="JS98" s="165" t="e">
        <f t="shared" si="189"/>
        <v>#N/A</v>
      </c>
      <c r="JT98" s="165" t="e">
        <f t="shared" si="183"/>
        <v>#N/A</v>
      </c>
      <c r="JU98" s="165" t="e">
        <f t="shared" si="183"/>
        <v>#N/A</v>
      </c>
      <c r="JV98" s="165" t="e">
        <f t="shared" si="183"/>
        <v>#N/A</v>
      </c>
      <c r="JW98" s="165" t="e">
        <f t="shared" si="183"/>
        <v>#N/A</v>
      </c>
      <c r="JX98" s="165" t="e">
        <f t="shared" si="183"/>
        <v>#N/A</v>
      </c>
      <c r="JY98" s="165" t="e">
        <f t="shared" si="183"/>
        <v>#N/A</v>
      </c>
      <c r="JZ98" s="165" t="e">
        <f t="shared" si="183"/>
        <v>#N/A</v>
      </c>
      <c r="KA98" s="165" t="e">
        <f t="shared" si="183"/>
        <v>#N/A</v>
      </c>
      <c r="KB98" s="165" t="e">
        <f t="shared" si="183"/>
        <v>#N/A</v>
      </c>
      <c r="KC98" s="165" t="e">
        <f t="shared" si="183"/>
        <v>#N/A</v>
      </c>
      <c r="KD98" s="165" t="e">
        <f t="shared" si="183"/>
        <v>#N/A</v>
      </c>
      <c r="KE98" s="165" t="e">
        <f t="shared" si="183"/>
        <v>#N/A</v>
      </c>
      <c r="KF98" s="165" t="e">
        <f t="shared" si="183"/>
        <v>#N/A</v>
      </c>
      <c r="KG98" s="165" t="e">
        <f t="shared" si="183"/>
        <v>#N/A</v>
      </c>
      <c r="KH98" s="165" t="e">
        <f t="shared" si="183"/>
        <v>#N/A</v>
      </c>
      <c r="KI98" s="165" t="e">
        <f t="shared" si="183"/>
        <v>#N/A</v>
      </c>
      <c r="KJ98" s="165" t="e">
        <f t="shared" si="190"/>
        <v>#N/A</v>
      </c>
      <c r="KK98" s="165" t="e">
        <f t="shared" si="190"/>
        <v>#N/A</v>
      </c>
      <c r="KL98" s="165" t="e">
        <f t="shared" si="190"/>
        <v>#N/A</v>
      </c>
      <c r="KM98" s="165" t="e">
        <f t="shared" si="190"/>
        <v>#N/A</v>
      </c>
      <c r="KN98" s="165" t="e">
        <f t="shared" si="190"/>
        <v>#N/A</v>
      </c>
      <c r="KO98" s="165" t="e">
        <f t="shared" si="190"/>
        <v>#N/A</v>
      </c>
      <c r="KP98" s="165" t="e">
        <f t="shared" si="190"/>
        <v>#N/A</v>
      </c>
      <c r="KQ98" s="165" t="e">
        <f t="shared" si="190"/>
        <v>#N/A</v>
      </c>
      <c r="KR98" s="165" t="e">
        <f t="shared" si="190"/>
        <v>#N/A</v>
      </c>
      <c r="KS98" s="165" t="e">
        <f t="shared" si="190"/>
        <v>#N/A</v>
      </c>
      <c r="KT98" s="165" t="e">
        <f t="shared" si="190"/>
        <v>#N/A</v>
      </c>
      <c r="KU98" s="165" t="e">
        <f t="shared" si="190"/>
        <v>#N/A</v>
      </c>
      <c r="KV98" s="165" t="e">
        <f t="shared" si="190"/>
        <v>#N/A</v>
      </c>
      <c r="KW98" s="165" t="e">
        <f t="shared" si="190"/>
        <v>#N/A</v>
      </c>
      <c r="KX98" s="165" t="e">
        <f t="shared" si="190"/>
        <v>#N/A</v>
      </c>
      <c r="KY98" s="165" t="e">
        <f t="shared" si="190"/>
        <v>#N/A</v>
      </c>
      <c r="KZ98" s="165" t="e">
        <f t="shared" si="184"/>
        <v>#N/A</v>
      </c>
      <c r="LA98" s="165" t="e">
        <f t="shared" si="184"/>
        <v>#N/A</v>
      </c>
      <c r="LB98" s="165" t="e">
        <f t="shared" si="184"/>
        <v>#N/A</v>
      </c>
      <c r="LC98" s="165" t="e">
        <f t="shared" si="184"/>
        <v>#N/A</v>
      </c>
      <c r="LD98" s="165" t="e">
        <f t="shared" si="184"/>
        <v>#N/A</v>
      </c>
      <c r="LE98" s="165" t="e">
        <f t="shared" si="184"/>
        <v>#N/A</v>
      </c>
      <c r="LF98" s="165" t="e">
        <f t="shared" si="184"/>
        <v>#N/A</v>
      </c>
      <c r="LG98" s="165" t="e">
        <f t="shared" si="184"/>
        <v>#N/A</v>
      </c>
      <c r="LH98" s="165" t="e">
        <f t="shared" si="184"/>
        <v>#N/A</v>
      </c>
      <c r="LI98" s="165" t="e">
        <f t="shared" si="184"/>
        <v>#N/A</v>
      </c>
      <c r="LJ98" s="165" t="e">
        <f t="shared" si="184"/>
        <v>#N/A</v>
      </c>
      <c r="LK98" s="165" t="e">
        <f t="shared" si="184"/>
        <v>#N/A</v>
      </c>
      <c r="LL98" s="165" t="e">
        <f t="shared" si="184"/>
        <v>#N/A</v>
      </c>
      <c r="LM98" s="165" t="e">
        <f t="shared" si="184"/>
        <v>#N/A</v>
      </c>
      <c r="LN98" s="165" t="e">
        <f t="shared" si="184"/>
        <v>#N/A</v>
      </c>
      <c r="LO98" s="165" t="e">
        <f t="shared" si="191"/>
        <v>#N/A</v>
      </c>
      <c r="LP98" s="165" t="e">
        <f t="shared" si="191"/>
        <v>#N/A</v>
      </c>
      <c r="LQ98" s="165" t="e">
        <f t="shared" si="192"/>
        <v>#N/A</v>
      </c>
      <c r="LR98" s="165" t="e">
        <f t="shared" si="192"/>
        <v>#N/A</v>
      </c>
      <c r="LS98" s="165" t="e">
        <f t="shared" si="192"/>
        <v>#N/A</v>
      </c>
      <c r="LT98" s="165" t="e">
        <f t="shared" si="192"/>
        <v>#N/A</v>
      </c>
      <c r="LU98" s="165" t="e">
        <f t="shared" si="192"/>
        <v>#N/A</v>
      </c>
      <c r="LV98" s="165" t="e">
        <f t="shared" si="192"/>
        <v>#N/A</v>
      </c>
      <c r="LW98" s="165" t="e">
        <f t="shared" si="192"/>
        <v>#N/A</v>
      </c>
      <c r="LX98" s="165" t="e">
        <f t="shared" si="192"/>
        <v>#N/A</v>
      </c>
      <c r="LY98" s="165" t="e">
        <f t="shared" si="192"/>
        <v>#N/A</v>
      </c>
      <c r="LZ98" s="165" t="e">
        <f t="shared" si="192"/>
        <v>#N/A</v>
      </c>
      <c r="MA98" s="165" t="e">
        <f t="shared" si="192"/>
        <v>#N/A</v>
      </c>
      <c r="MB98" s="165" t="e">
        <f t="shared" si="192"/>
        <v>#N/A</v>
      </c>
      <c r="MC98" s="165" t="e">
        <f t="shared" si="192"/>
        <v>#N/A</v>
      </c>
      <c r="MD98" s="165" t="e">
        <f t="shared" si="192"/>
        <v>#N/A</v>
      </c>
      <c r="ME98" s="165" t="e">
        <f t="shared" si="192"/>
        <v>#N/A</v>
      </c>
      <c r="MF98" s="165" t="e">
        <f t="shared" si="185"/>
        <v>#N/A</v>
      </c>
      <c r="MG98" s="165" t="e">
        <f t="shared" si="185"/>
        <v>#N/A</v>
      </c>
      <c r="MH98" s="165" t="e">
        <f t="shared" si="185"/>
        <v>#N/A</v>
      </c>
      <c r="MI98" s="165" t="e">
        <f t="shared" si="185"/>
        <v>#N/A</v>
      </c>
      <c r="MJ98" s="165" t="e">
        <f t="shared" si="185"/>
        <v>#N/A</v>
      </c>
      <c r="MK98" s="165" t="e">
        <f t="shared" si="185"/>
        <v>#N/A</v>
      </c>
      <c r="ML98" s="165" t="e">
        <f t="shared" si="185"/>
        <v>#N/A</v>
      </c>
      <c r="MM98" s="165" t="e">
        <f t="shared" si="185"/>
        <v>#N/A</v>
      </c>
      <c r="MN98" s="165" t="e">
        <f t="shared" si="185"/>
        <v>#N/A</v>
      </c>
      <c r="MO98" s="165" t="e">
        <f t="shared" si="185"/>
        <v>#N/A</v>
      </c>
      <c r="MP98" s="165" t="e">
        <f t="shared" si="185"/>
        <v>#N/A</v>
      </c>
      <c r="MQ98" s="165" t="e">
        <f t="shared" si="185"/>
        <v>#N/A</v>
      </c>
      <c r="MR98" s="165" t="e">
        <f t="shared" si="185"/>
        <v>#N/A</v>
      </c>
      <c r="MS98" s="165" t="e">
        <f t="shared" si="185"/>
        <v>#N/A</v>
      </c>
      <c r="MT98" s="165" t="e">
        <f t="shared" si="185"/>
        <v>#N/A</v>
      </c>
      <c r="MU98" s="165" t="e">
        <f t="shared" si="185"/>
        <v>#N/A</v>
      </c>
      <c r="MV98" s="165" t="e">
        <f t="shared" si="193"/>
        <v>#N/A</v>
      </c>
      <c r="MW98" s="165" t="e">
        <f t="shared" si="193"/>
        <v>#N/A</v>
      </c>
      <c r="MX98" s="165" t="e">
        <f t="shared" si="193"/>
        <v>#N/A</v>
      </c>
      <c r="MY98" s="165" t="e">
        <f t="shared" si="193"/>
        <v>#N/A</v>
      </c>
      <c r="MZ98" s="165" t="e">
        <f t="shared" si="193"/>
        <v>#N/A</v>
      </c>
      <c r="NA98" s="165" t="e">
        <f t="shared" si="193"/>
        <v>#N/A</v>
      </c>
      <c r="NB98" s="165" t="e">
        <f t="shared" si="193"/>
        <v>#N/A</v>
      </c>
      <c r="NC98" s="165" t="e">
        <f t="shared" si="193"/>
        <v>#N/A</v>
      </c>
      <c r="ND98" s="165" t="e">
        <f t="shared" si="193"/>
        <v>#N/A</v>
      </c>
      <c r="NE98" s="165" t="e">
        <f t="shared" si="193"/>
        <v>#N/A</v>
      </c>
      <c r="NF98" s="165" t="e">
        <f t="shared" si="193"/>
        <v>#N/A</v>
      </c>
      <c r="NG98" s="165" t="e">
        <f t="shared" si="193"/>
        <v>#N/A</v>
      </c>
      <c r="NH98" s="165" t="e">
        <f t="shared" si="193"/>
        <v>#N/A</v>
      </c>
      <c r="NI98" s="165" t="e">
        <f t="shared" si="193"/>
        <v>#N/A</v>
      </c>
      <c r="NJ98" s="165" t="e">
        <f t="shared" si="193"/>
        <v>#N/A</v>
      </c>
      <c r="NK98" s="165" t="e">
        <f t="shared" si="193"/>
        <v>#N/A</v>
      </c>
      <c r="NL98" s="165" t="e">
        <f t="shared" si="186"/>
        <v>#N/A</v>
      </c>
      <c r="NM98" s="165" t="e">
        <f t="shared" si="186"/>
        <v>#N/A</v>
      </c>
      <c r="NN98" s="165" t="e">
        <f t="shared" si="186"/>
        <v>#N/A</v>
      </c>
      <c r="NO98" s="165" t="e">
        <f t="shared" si="186"/>
        <v>#N/A</v>
      </c>
      <c r="NP98" s="165" t="e">
        <f t="shared" si="186"/>
        <v>#N/A</v>
      </c>
      <c r="NQ98" s="165" t="e">
        <f t="shared" si="186"/>
        <v>#N/A</v>
      </c>
      <c r="NR98" s="165" t="e">
        <f t="shared" si="186"/>
        <v>#N/A</v>
      </c>
      <c r="NS98" s="165" t="e">
        <f t="shared" si="186"/>
        <v>#N/A</v>
      </c>
      <c r="NT98" s="165" t="e">
        <f t="shared" si="186"/>
        <v>#N/A</v>
      </c>
      <c r="NU98" s="165" t="e">
        <f t="shared" si="186"/>
        <v>#N/A</v>
      </c>
      <c r="NV98" s="165" t="e">
        <f t="shared" si="186"/>
        <v>#N/A</v>
      </c>
      <c r="NW98" s="165" t="e">
        <f t="shared" si="186"/>
        <v>#N/A</v>
      </c>
      <c r="NX98" s="165" t="e">
        <f t="shared" si="186"/>
        <v>#N/A</v>
      </c>
      <c r="NY98" s="165" t="e">
        <f t="shared" si="186"/>
        <v>#N/A</v>
      </c>
      <c r="NZ98" s="165" t="e">
        <f t="shared" si="186"/>
        <v>#N/A</v>
      </c>
      <c r="OA98" s="165" t="e">
        <f t="shared" si="194"/>
        <v>#N/A</v>
      </c>
      <c r="OB98" s="165" t="e">
        <f t="shared" si="194"/>
        <v>#N/A</v>
      </c>
      <c r="OC98" s="165" t="e">
        <f t="shared" si="195"/>
        <v>#N/A</v>
      </c>
      <c r="OD98" s="165" t="e">
        <f t="shared" si="195"/>
        <v>#N/A</v>
      </c>
      <c r="OE98" s="165" t="e">
        <f t="shared" si="195"/>
        <v>#N/A</v>
      </c>
      <c r="OF98" s="165" t="e">
        <f t="shared" si="195"/>
        <v>#N/A</v>
      </c>
      <c r="OG98" s="165" t="e">
        <f t="shared" si="195"/>
        <v>#N/A</v>
      </c>
      <c r="OH98" s="165" t="e">
        <f t="shared" si="195"/>
        <v>#N/A</v>
      </c>
      <c r="OI98" s="165" t="e">
        <f t="shared" si="195"/>
        <v>#N/A</v>
      </c>
      <c r="OJ98" s="165" t="e">
        <f t="shared" si="195"/>
        <v>#N/A</v>
      </c>
      <c r="OK98" s="165" t="e">
        <f t="shared" si="195"/>
        <v>#N/A</v>
      </c>
      <c r="OL98" s="165" t="e">
        <f t="shared" si="195"/>
        <v>#N/A</v>
      </c>
      <c r="OM98" s="165" t="e">
        <f t="shared" si="195"/>
        <v>#N/A</v>
      </c>
      <c r="ON98" s="165" t="e">
        <f t="shared" si="195"/>
        <v>#N/A</v>
      </c>
      <c r="OO98" s="165" t="e">
        <f t="shared" si="195"/>
        <v>#N/A</v>
      </c>
      <c r="OP98" s="165" t="e">
        <f t="shared" si="195"/>
        <v>#N/A</v>
      </c>
      <c r="OQ98" s="165" t="e">
        <f t="shared" si="195"/>
        <v>#N/A</v>
      </c>
      <c r="OR98" s="165" t="e">
        <f t="shared" si="187"/>
        <v>#N/A</v>
      </c>
      <c r="OS98" s="165" t="e">
        <f t="shared" si="187"/>
        <v>#N/A</v>
      </c>
      <c r="OT98" s="165" t="e">
        <f t="shared" si="187"/>
        <v>#N/A</v>
      </c>
      <c r="OU98" s="165" t="e">
        <f t="shared" si="187"/>
        <v>#N/A</v>
      </c>
      <c r="OV98" s="165" t="e">
        <f t="shared" si="187"/>
        <v>#N/A</v>
      </c>
      <c r="OW98" s="165" t="e">
        <f t="shared" si="187"/>
        <v>#N/A</v>
      </c>
      <c r="OX98" s="165" t="e">
        <f t="shared" si="187"/>
        <v>#N/A</v>
      </c>
      <c r="OY98" s="165" t="e">
        <f t="shared" si="187"/>
        <v>#N/A</v>
      </c>
      <c r="OZ98" s="165" t="e">
        <f t="shared" si="187"/>
        <v>#N/A</v>
      </c>
      <c r="PA98" s="165" t="e">
        <f t="shared" si="187"/>
        <v>#N/A</v>
      </c>
      <c r="PB98" s="165" t="e">
        <f t="shared" si="187"/>
        <v>#N/A</v>
      </c>
      <c r="PC98" s="165" t="e">
        <f t="shared" si="187"/>
        <v>#N/A</v>
      </c>
      <c r="PD98" s="165" t="e">
        <f t="shared" si="187"/>
        <v>#N/A</v>
      </c>
      <c r="PE98" s="165" t="e">
        <f t="shared" si="187"/>
        <v>#N/A</v>
      </c>
      <c r="PF98" s="165" t="e">
        <f t="shared" si="187"/>
        <v>#N/A</v>
      </c>
      <c r="PG98" s="165" t="e">
        <f t="shared" si="187"/>
        <v>#N/A</v>
      </c>
      <c r="PH98" s="165" t="e">
        <f t="shared" si="196"/>
        <v>#N/A</v>
      </c>
      <c r="PI98" s="165" t="e">
        <f t="shared" si="196"/>
        <v>#N/A</v>
      </c>
      <c r="PJ98" s="165" t="e">
        <f t="shared" si="196"/>
        <v>#N/A</v>
      </c>
      <c r="PK98" s="165" t="e">
        <f t="shared" si="196"/>
        <v>#N/A</v>
      </c>
      <c r="PL98" s="165" t="e">
        <f t="shared" si="196"/>
        <v>#N/A</v>
      </c>
      <c r="PM98" s="165" t="e">
        <f t="shared" si="196"/>
        <v>#N/A</v>
      </c>
      <c r="PN98" s="165" t="e">
        <f t="shared" si="196"/>
        <v>#N/A</v>
      </c>
      <c r="PO98" s="165" t="e">
        <f t="shared" si="196"/>
        <v>#N/A</v>
      </c>
    </row>
    <row r="99" spans="1:431" hidden="1" x14ac:dyDescent="0.45">
      <c r="A99" s="362"/>
      <c r="B99" s="368" t="str">
        <f>IF($R99="","",ROUND(_xlfn.NORM.INV(ABS(VLOOKUP($T$1,VLookups!$A$43:$B$44,2,FALSE)-B$2),$N99,$R99),0))</f>
        <v/>
      </c>
      <c r="C99" s="374" t="str">
        <f t="shared" si="165"/>
        <v/>
      </c>
      <c r="D99" s="375" t="str">
        <f t="shared" si="166"/>
        <v/>
      </c>
      <c r="E99" s="105"/>
      <c r="F99" s="113"/>
      <c r="G99" s="118" t="str">
        <f t="shared" si="159"/>
        <v/>
      </c>
      <c r="H99" s="91"/>
      <c r="I99" s="118" t="str">
        <f t="shared" si="160"/>
        <v/>
      </c>
      <c r="J99" s="113"/>
      <c r="K99" s="106"/>
      <c r="L99" s="120" t="str">
        <f t="shared" si="147"/>
        <v/>
      </c>
      <c r="M99" s="120" t="str">
        <f t="shared" si="148"/>
        <v/>
      </c>
      <c r="N99" s="71" t="str">
        <f t="shared" si="161"/>
        <v/>
      </c>
      <c r="O99" s="23"/>
      <c r="P99" s="55"/>
      <c r="Q99" s="298"/>
      <c r="R99" s="72" t="str">
        <f>IF(AND(G99&gt;0,H99&gt;0,I99&gt;0),IF(ISBLANK(Q99),IF(ISBLANK(O99),"",(I99-G99)*VLOOKUP(O99,VLookups!$A$4:$B$13,2,FALSE)),Q99),"")</f>
        <v/>
      </c>
      <c r="S99" s="73" t="str">
        <f t="shared" si="149"/>
        <v/>
      </c>
      <c r="T99" s="91"/>
      <c r="U99" s="265" t="str">
        <f>IF(AND(T99&gt;0,H99&gt;0,NOT(R99="")),ABS(VLOOKUP($T$1,VLookups!$A$43:$B$44,2,FALSE)-_xlfn.NORM.DIST(T99,N99,R99,TRUE)),"")</f>
        <v/>
      </c>
      <c r="V99" s="90" t="str">
        <f>IF(AND($G99&gt;0,$H99&gt;0,$I99&gt;0,NOT(ISBLANK($O99))),_xlfn.NORM.INV(ABS(VLOOKUP($T$1,VLookups!$A$43:$B$44,2,FALSE)-V$3),$N99,$R99),"")</f>
        <v/>
      </c>
      <c r="W99" s="89" t="str">
        <f>IF(AND($G99&gt;0,$H99&gt;0,$I99&gt;0,NOT(ISBLANK($O99))),_xlfn.NORM.INV(ABS(VLOOKUP($T$1,VLookups!$A$43:$B$44,2,FALSE)-W$3),$N99,$R99),"")</f>
        <v/>
      </c>
      <c r="X99" s="90" t="str">
        <f>IF(AND($G99&gt;0,$H99&gt;0,$I99&gt;0,NOT(ISBLANK($O99))),_xlfn.NORM.INV(ABS(VLOOKUP($T$1,VLookups!$A$43:$B$44,2,FALSE)-X$3),$N99,$R99),"")</f>
        <v/>
      </c>
      <c r="Y99" s="89" t="str">
        <f>IF(AND($G99&gt;0,$H99&gt;0,$I99&gt;0,NOT(ISBLANK($O99))),_xlfn.NORM.INV(ABS(VLOOKUP($T$1,VLookups!$A$43:$B$44,2,FALSE)-Y$3),$N99,$R99),"")</f>
        <v/>
      </c>
      <c r="Z99" s="90" t="str">
        <f>IF(AND($G99&gt;0,$H99&gt;0,$I99&gt;0,NOT(ISBLANK($O99))),_xlfn.NORM.INV(ABS(VLOOKUP($T$1,VLookups!$A$43:$B$44,2,FALSE)-Z$3),$N99,$R99),"")</f>
        <v/>
      </c>
      <c r="AA99" s="89" t="str">
        <f>IF(AND($G99&gt;0,$H99&gt;0,$I99&gt;0,NOT(ISBLANK($O99))),_xlfn.NORM.INV(ABS(VLOOKUP($T$1,VLookups!$A$43:$B$44,2,FALSE)-AA$3),$N99,$R99),"")</f>
        <v/>
      </c>
      <c r="AB99" s="5"/>
      <c r="AC99" s="164" t="str">
        <f t="shared" si="162"/>
        <v/>
      </c>
      <c r="AD99" s="47" t="str">
        <f t="shared" si="206"/>
        <v/>
      </c>
      <c r="AE99" s="47" t="str">
        <f t="shared" si="206"/>
        <v/>
      </c>
      <c r="AF99" s="47" t="str">
        <f t="shared" si="206"/>
        <v/>
      </c>
      <c r="AG99" s="47" t="str">
        <f t="shared" si="206"/>
        <v/>
      </c>
      <c r="AH99" s="47" t="str">
        <f t="shared" si="206"/>
        <v/>
      </c>
      <c r="AI99" s="47" t="str">
        <f t="shared" si="206"/>
        <v/>
      </c>
      <c r="AJ99" s="47" t="str">
        <f t="shared" si="206"/>
        <v/>
      </c>
      <c r="AK99" s="47" t="str">
        <f t="shared" si="206"/>
        <v/>
      </c>
      <c r="AL99" s="47" t="str">
        <f t="shared" si="206"/>
        <v/>
      </c>
      <c r="AM99" s="47" t="str">
        <f t="shared" si="206"/>
        <v/>
      </c>
      <c r="AN99" s="47" t="str">
        <f t="shared" si="206"/>
        <v/>
      </c>
      <c r="AO99" s="47" t="str">
        <f t="shared" si="206"/>
        <v/>
      </c>
      <c r="AP99" s="47" t="str">
        <f t="shared" si="206"/>
        <v/>
      </c>
      <c r="AQ99" s="47" t="str">
        <f t="shared" si="206"/>
        <v/>
      </c>
      <c r="AR99" s="47" t="str">
        <f t="shared" si="206"/>
        <v/>
      </c>
      <c r="AS99" s="47" t="str">
        <f t="shared" si="206"/>
        <v/>
      </c>
      <c r="AT99" s="47" t="str">
        <f t="shared" si="201"/>
        <v/>
      </c>
      <c r="AU99" s="47" t="str">
        <f t="shared" si="201"/>
        <v/>
      </c>
      <c r="AV99" s="47" t="str">
        <f t="shared" si="201"/>
        <v/>
      </c>
      <c r="AW99" s="47" t="str">
        <f t="shared" si="201"/>
        <v/>
      </c>
      <c r="AX99" s="47" t="str">
        <f t="shared" si="201"/>
        <v/>
      </c>
      <c r="AY99" s="47" t="str">
        <f t="shared" si="201"/>
        <v/>
      </c>
      <c r="AZ99" s="47" t="str">
        <f t="shared" si="201"/>
        <v/>
      </c>
      <c r="BA99" s="47" t="str">
        <f t="shared" si="201"/>
        <v/>
      </c>
      <c r="BB99" s="47" t="str">
        <f t="shared" si="201"/>
        <v/>
      </c>
      <c r="BC99" s="47" t="str">
        <f t="shared" si="201"/>
        <v/>
      </c>
      <c r="BD99" s="47" t="str">
        <f t="shared" si="201"/>
        <v/>
      </c>
      <c r="BE99" s="47" t="str">
        <f t="shared" si="201"/>
        <v/>
      </c>
      <c r="BF99" s="47" t="str">
        <f t="shared" si="201"/>
        <v/>
      </c>
      <c r="BG99" s="47" t="str">
        <f t="shared" si="201"/>
        <v/>
      </c>
      <c r="BH99" s="47" t="str">
        <f t="shared" si="201"/>
        <v/>
      </c>
      <c r="BI99" s="47" t="str">
        <f t="shared" si="202"/>
        <v/>
      </c>
      <c r="BJ99" s="47" t="str">
        <f t="shared" si="202"/>
        <v/>
      </c>
      <c r="BK99" s="47" t="str">
        <f t="shared" si="202"/>
        <v/>
      </c>
      <c r="BL99" s="47" t="str">
        <f t="shared" si="202"/>
        <v/>
      </c>
      <c r="BM99" s="47" t="str">
        <f t="shared" si="202"/>
        <v/>
      </c>
      <c r="BN99" s="47" t="str">
        <f t="shared" si="202"/>
        <v/>
      </c>
      <c r="BO99" s="47" t="str">
        <f t="shared" si="202"/>
        <v/>
      </c>
      <c r="BP99" s="47" t="str">
        <f t="shared" si="202"/>
        <v/>
      </c>
      <c r="BQ99" s="47" t="str">
        <f t="shared" si="202"/>
        <v/>
      </c>
      <c r="BR99" s="47" t="str">
        <f t="shared" si="202"/>
        <v/>
      </c>
      <c r="BS99" s="47" t="str">
        <f t="shared" si="202"/>
        <v/>
      </c>
      <c r="BT99" s="47" t="str">
        <f t="shared" si="202"/>
        <v/>
      </c>
      <c r="BU99" s="47" t="str">
        <f t="shared" si="202"/>
        <v/>
      </c>
      <c r="BV99" s="47" t="str">
        <f t="shared" si="202"/>
        <v/>
      </c>
      <c r="BW99" s="47" t="str">
        <f t="shared" si="202"/>
        <v/>
      </c>
      <c r="BX99" s="47" t="str">
        <f t="shared" si="202"/>
        <v/>
      </c>
      <c r="BY99" s="47" t="str">
        <f t="shared" si="197"/>
        <v/>
      </c>
      <c r="BZ99" s="47" t="str">
        <f t="shared" si="197"/>
        <v/>
      </c>
      <c r="CA99" s="47" t="str">
        <f t="shared" si="197"/>
        <v/>
      </c>
      <c r="CB99" s="47" t="str">
        <f t="shared" si="197"/>
        <v/>
      </c>
      <c r="CC99" s="47" t="str">
        <f t="shared" si="197"/>
        <v/>
      </c>
      <c r="CD99" s="47" t="str">
        <f t="shared" si="197"/>
        <v/>
      </c>
      <c r="CE99" s="47" t="str">
        <f t="shared" si="197"/>
        <v/>
      </c>
      <c r="CF99" s="47" t="str">
        <f t="shared" si="197"/>
        <v/>
      </c>
      <c r="CG99" s="47" t="str">
        <f t="shared" si="197"/>
        <v/>
      </c>
      <c r="CH99" s="47" t="str">
        <f t="shared" si="197"/>
        <v/>
      </c>
      <c r="CI99" s="47" t="str">
        <f t="shared" si="197"/>
        <v/>
      </c>
      <c r="CJ99" s="47" t="str">
        <f t="shared" si="197"/>
        <v/>
      </c>
      <c r="CK99" s="47" t="str">
        <f t="shared" si="197"/>
        <v/>
      </c>
      <c r="CL99" s="47" t="str">
        <f t="shared" si="197"/>
        <v/>
      </c>
      <c r="CM99" s="47" t="str">
        <f t="shared" si="197"/>
        <v/>
      </c>
      <c r="CN99" s="47" t="str">
        <f t="shared" si="203"/>
        <v/>
      </c>
      <c r="CO99" s="47" t="str">
        <f t="shared" si="203"/>
        <v/>
      </c>
      <c r="CP99" s="47" t="str">
        <f t="shared" si="203"/>
        <v/>
      </c>
      <c r="CQ99" s="47" t="str">
        <f t="shared" si="203"/>
        <v/>
      </c>
      <c r="CR99" s="47" t="str">
        <f t="shared" si="203"/>
        <v/>
      </c>
      <c r="CS99" s="47" t="str">
        <f t="shared" si="203"/>
        <v/>
      </c>
      <c r="CT99" s="47" t="str">
        <f t="shared" si="203"/>
        <v/>
      </c>
      <c r="CU99" s="47" t="str">
        <f t="shared" si="203"/>
        <v/>
      </c>
      <c r="CV99" s="47" t="str">
        <f t="shared" si="203"/>
        <v/>
      </c>
      <c r="CW99" s="47" t="str">
        <f t="shared" si="203"/>
        <v/>
      </c>
      <c r="CX99" s="47" t="str">
        <f t="shared" si="203"/>
        <v/>
      </c>
      <c r="CY99" s="47" t="str">
        <f t="shared" si="203"/>
        <v/>
      </c>
      <c r="CZ99" s="47" t="str">
        <f t="shared" si="203"/>
        <v/>
      </c>
      <c r="DA99" s="47" t="str">
        <f t="shared" si="203"/>
        <v/>
      </c>
      <c r="DB99" s="47" t="str">
        <f t="shared" si="203"/>
        <v/>
      </c>
      <c r="DC99" s="47" t="str">
        <f t="shared" si="203"/>
        <v/>
      </c>
      <c r="DD99" s="47" t="str">
        <f t="shared" si="198"/>
        <v/>
      </c>
      <c r="DE99" s="47" t="str">
        <f t="shared" si="198"/>
        <v/>
      </c>
      <c r="DF99" s="47" t="str">
        <f t="shared" si="198"/>
        <v/>
      </c>
      <c r="DG99" s="47" t="str">
        <f t="shared" si="198"/>
        <v/>
      </c>
      <c r="DH99" s="47" t="str">
        <f t="shared" si="198"/>
        <v/>
      </c>
      <c r="DI99" s="47" t="str">
        <f t="shared" si="198"/>
        <v/>
      </c>
      <c r="DJ99" s="47" t="str">
        <f t="shared" si="198"/>
        <v/>
      </c>
      <c r="DK99" s="47" t="str">
        <f t="shared" si="198"/>
        <v/>
      </c>
      <c r="DL99" s="47" t="str">
        <f t="shared" si="198"/>
        <v/>
      </c>
      <c r="DM99" s="47" t="str">
        <f t="shared" si="198"/>
        <v/>
      </c>
      <c r="DN99" s="47" t="str">
        <f t="shared" si="198"/>
        <v/>
      </c>
      <c r="DO99" s="47" t="str">
        <f t="shared" si="198"/>
        <v/>
      </c>
      <c r="DP99" s="47" t="str">
        <f t="shared" si="198"/>
        <v/>
      </c>
      <c r="DQ99" s="47" t="str">
        <f t="shared" si="198"/>
        <v/>
      </c>
      <c r="DR99" s="47" t="str">
        <f t="shared" si="198"/>
        <v/>
      </c>
      <c r="DS99" s="47" t="str">
        <f t="shared" si="204"/>
        <v/>
      </c>
      <c r="DT99" s="47" t="str">
        <f t="shared" si="204"/>
        <v/>
      </c>
      <c r="DU99" s="47" t="str">
        <f t="shared" si="204"/>
        <v/>
      </c>
      <c r="DV99" s="47" t="str">
        <f t="shared" si="204"/>
        <v/>
      </c>
      <c r="DW99" s="47" t="str">
        <f t="shared" si="204"/>
        <v/>
      </c>
      <c r="DX99" s="47" t="str">
        <f t="shared" si="204"/>
        <v/>
      </c>
      <c r="DY99" s="47" t="str">
        <f t="shared" si="204"/>
        <v/>
      </c>
      <c r="DZ99" s="179" t="str">
        <f t="shared" si="163"/>
        <v/>
      </c>
      <c r="EA99" s="47" t="str">
        <f t="shared" si="199"/>
        <v/>
      </c>
      <c r="EB99" s="47" t="str">
        <f t="shared" si="199"/>
        <v/>
      </c>
      <c r="EC99" s="47" t="str">
        <f t="shared" si="199"/>
        <v/>
      </c>
      <c r="ED99" s="47" t="str">
        <f t="shared" si="199"/>
        <v/>
      </c>
      <c r="EE99" s="47" t="str">
        <f t="shared" si="199"/>
        <v/>
      </c>
      <c r="EF99" s="47" t="str">
        <f t="shared" si="199"/>
        <v/>
      </c>
      <c r="EG99" s="47" t="str">
        <f t="shared" si="199"/>
        <v/>
      </c>
      <c r="EH99" s="47" t="str">
        <f t="shared" si="199"/>
        <v/>
      </c>
      <c r="EI99" s="47" t="str">
        <f t="shared" si="199"/>
        <v/>
      </c>
      <c r="EJ99" s="47" t="str">
        <f t="shared" si="199"/>
        <v/>
      </c>
      <c r="EK99" s="47" t="str">
        <f t="shared" si="199"/>
        <v/>
      </c>
      <c r="EL99" s="47" t="str">
        <f t="shared" si="199"/>
        <v/>
      </c>
      <c r="EM99" s="47" t="str">
        <f t="shared" si="199"/>
        <v/>
      </c>
      <c r="EN99" s="47" t="str">
        <f t="shared" si="199"/>
        <v/>
      </c>
      <c r="EO99" s="47" t="str">
        <f t="shared" si="199"/>
        <v/>
      </c>
      <c r="EP99" s="47" t="str">
        <f t="shared" si="164"/>
        <v/>
      </c>
      <c r="EQ99" s="47" t="str">
        <f t="shared" si="164"/>
        <v/>
      </c>
      <c r="ER99" s="47" t="str">
        <f t="shared" si="164"/>
        <v/>
      </c>
      <c r="ES99" s="47" t="str">
        <f t="shared" si="164"/>
        <v/>
      </c>
      <c r="ET99" s="47" t="str">
        <f t="shared" si="164"/>
        <v/>
      </c>
      <c r="EU99" s="47" t="str">
        <f t="shared" si="164"/>
        <v/>
      </c>
      <c r="EV99" s="47" t="str">
        <f t="shared" si="164"/>
        <v/>
      </c>
      <c r="EW99" s="47" t="str">
        <f t="shared" si="164"/>
        <v/>
      </c>
      <c r="EX99" s="47" t="str">
        <f t="shared" si="164"/>
        <v/>
      </c>
      <c r="EY99" s="47" t="str">
        <f t="shared" si="164"/>
        <v/>
      </c>
      <c r="EZ99" s="47" t="str">
        <f t="shared" si="164"/>
        <v/>
      </c>
      <c r="FA99" s="47" t="str">
        <f t="shared" si="164"/>
        <v/>
      </c>
      <c r="FB99" s="47" t="str">
        <f t="shared" si="164"/>
        <v/>
      </c>
      <c r="FC99" s="47" t="str">
        <f t="shared" si="164"/>
        <v/>
      </c>
      <c r="FD99" s="47" t="str">
        <f t="shared" si="164"/>
        <v/>
      </c>
      <c r="FE99" s="47" t="str">
        <f t="shared" si="164"/>
        <v/>
      </c>
      <c r="FF99" s="47" t="str">
        <f t="shared" si="209"/>
        <v/>
      </c>
      <c r="FG99" s="47" t="str">
        <f t="shared" si="209"/>
        <v/>
      </c>
      <c r="FH99" s="47" t="str">
        <f t="shared" si="209"/>
        <v/>
      </c>
      <c r="FI99" s="47" t="str">
        <f t="shared" si="207"/>
        <v/>
      </c>
      <c r="FJ99" s="47" t="str">
        <f t="shared" si="205"/>
        <v/>
      </c>
      <c r="FK99" s="47" t="str">
        <f t="shared" si="205"/>
        <v/>
      </c>
      <c r="FL99" s="47" t="str">
        <f t="shared" si="205"/>
        <v/>
      </c>
      <c r="FM99" s="47" t="str">
        <f t="shared" si="205"/>
        <v/>
      </c>
      <c r="FN99" s="47" t="str">
        <f t="shared" si="205"/>
        <v/>
      </c>
      <c r="FO99" s="47" t="str">
        <f t="shared" si="205"/>
        <v/>
      </c>
      <c r="FP99" s="47" t="str">
        <f t="shared" si="200"/>
        <v/>
      </c>
      <c r="FQ99" s="47" t="str">
        <f t="shared" si="200"/>
        <v/>
      </c>
      <c r="FR99" s="47" t="str">
        <f t="shared" si="200"/>
        <v/>
      </c>
      <c r="FS99" s="47" t="str">
        <f t="shared" si="200"/>
        <v/>
      </c>
      <c r="FT99" s="47" t="str">
        <f t="shared" si="200"/>
        <v/>
      </c>
      <c r="FU99" s="47" t="str">
        <f t="shared" si="176"/>
        <v/>
      </c>
      <c r="FV99" s="47" t="str">
        <f t="shared" si="176"/>
        <v/>
      </c>
      <c r="FW99" s="47" t="str">
        <f t="shared" si="176"/>
        <v/>
      </c>
      <c r="FX99" s="47" t="str">
        <f t="shared" si="176"/>
        <v/>
      </c>
      <c r="FY99" s="47" t="str">
        <f t="shared" si="176"/>
        <v/>
      </c>
      <c r="FZ99" s="47" t="str">
        <f t="shared" si="176"/>
        <v/>
      </c>
      <c r="GA99" s="47" t="str">
        <f t="shared" si="176"/>
        <v/>
      </c>
      <c r="GB99" s="47" t="str">
        <f t="shared" si="176"/>
        <v/>
      </c>
      <c r="GC99" s="47" t="str">
        <f t="shared" si="176"/>
        <v/>
      </c>
      <c r="GD99" s="47" t="str">
        <f t="shared" si="176"/>
        <v/>
      </c>
      <c r="GE99" s="47" t="str">
        <f t="shared" si="176"/>
        <v/>
      </c>
      <c r="GF99" s="47" t="str">
        <f t="shared" si="176"/>
        <v/>
      </c>
      <c r="GG99" s="47" t="str">
        <f t="shared" si="176"/>
        <v/>
      </c>
      <c r="GH99" s="47" t="str">
        <f t="shared" si="176"/>
        <v/>
      </c>
      <c r="GI99" s="47" t="str">
        <f t="shared" si="176"/>
        <v/>
      </c>
      <c r="GJ99" s="47" t="str">
        <f t="shared" si="176"/>
        <v/>
      </c>
      <c r="GK99" s="47" t="str">
        <f t="shared" si="208"/>
        <v/>
      </c>
      <c r="GL99" s="47" t="str">
        <f t="shared" si="188"/>
        <v/>
      </c>
      <c r="GM99" s="47" t="str">
        <f t="shared" si="188"/>
        <v/>
      </c>
      <c r="GN99" s="47" t="str">
        <f t="shared" si="180"/>
        <v/>
      </c>
      <c r="GO99" s="47" t="str">
        <f t="shared" si="180"/>
        <v/>
      </c>
      <c r="GP99" s="47" t="str">
        <f t="shared" si="180"/>
        <v/>
      </c>
      <c r="GQ99" s="47" t="str">
        <f t="shared" si="180"/>
        <v/>
      </c>
      <c r="GR99" s="47" t="str">
        <f t="shared" si="180"/>
        <v/>
      </c>
      <c r="GS99" s="47" t="str">
        <f t="shared" si="180"/>
        <v/>
      </c>
      <c r="GT99" s="47" t="str">
        <f t="shared" si="180"/>
        <v/>
      </c>
      <c r="GU99" s="47" t="str">
        <f t="shared" si="180"/>
        <v/>
      </c>
      <c r="GV99" s="47" t="str">
        <f t="shared" si="180"/>
        <v/>
      </c>
      <c r="GW99" s="47" t="str">
        <f t="shared" si="180"/>
        <v/>
      </c>
      <c r="GX99" s="47" t="str">
        <f t="shared" ref="GX99:HC103" si="211">IF(ISNONTEXT($AC99),GW99+$AC99,"")</f>
        <v/>
      </c>
      <c r="GY99" s="47" t="str">
        <f t="shared" si="211"/>
        <v/>
      </c>
      <c r="GZ99" s="47" t="str">
        <f t="shared" si="211"/>
        <v/>
      </c>
      <c r="HA99" s="47" t="str">
        <f t="shared" si="211"/>
        <v/>
      </c>
      <c r="HB99" s="47" t="str">
        <f t="shared" si="211"/>
        <v/>
      </c>
      <c r="HC99" s="47" t="str">
        <f t="shared" si="211"/>
        <v/>
      </c>
      <c r="HD99" s="47" t="str">
        <f t="shared" si="181"/>
        <v/>
      </c>
      <c r="HE99" s="47" t="str">
        <f t="shared" si="181"/>
        <v/>
      </c>
      <c r="HF99" s="47" t="str">
        <f t="shared" si="181"/>
        <v/>
      </c>
      <c r="HG99" s="47" t="str">
        <f t="shared" si="181"/>
        <v/>
      </c>
      <c r="HH99" s="47" t="str">
        <f t="shared" si="181"/>
        <v/>
      </c>
      <c r="HI99" s="47" t="str">
        <f t="shared" si="139"/>
        <v/>
      </c>
      <c r="HJ99" s="47" t="str">
        <f t="shared" si="139"/>
        <v/>
      </c>
      <c r="HK99" s="47" t="str">
        <f t="shared" si="139"/>
        <v/>
      </c>
      <c r="HL99" s="47" t="str">
        <f t="shared" si="139"/>
        <v/>
      </c>
      <c r="HM99" s="47" t="str">
        <f t="shared" si="109"/>
        <v/>
      </c>
      <c r="HN99" s="47" t="str">
        <f t="shared" si="109"/>
        <v/>
      </c>
      <c r="HO99" s="47" t="str">
        <f t="shared" si="109"/>
        <v/>
      </c>
      <c r="HP99" s="47" t="str">
        <f t="shared" si="109"/>
        <v/>
      </c>
      <c r="HQ99" s="47" t="str">
        <f t="shared" si="109"/>
        <v/>
      </c>
      <c r="HR99" s="47" t="str">
        <f t="shared" si="109"/>
        <v/>
      </c>
      <c r="HS99" s="47" t="str">
        <f t="shared" si="109"/>
        <v/>
      </c>
      <c r="HT99" s="47" t="str">
        <f t="shared" si="109"/>
        <v/>
      </c>
      <c r="HU99" s="47" t="str">
        <f t="shared" si="109"/>
        <v/>
      </c>
      <c r="HV99" s="47" t="str">
        <f t="shared" si="140"/>
        <v/>
      </c>
      <c r="HW99" s="165" t="e">
        <f t="shared" si="179"/>
        <v>#N/A</v>
      </c>
      <c r="HX99" s="165" t="e">
        <f t="shared" si="179"/>
        <v>#N/A</v>
      </c>
      <c r="HY99" s="165" t="e">
        <f t="shared" si="179"/>
        <v>#N/A</v>
      </c>
      <c r="HZ99" s="165" t="e">
        <f t="shared" si="179"/>
        <v>#N/A</v>
      </c>
      <c r="IA99" s="165" t="e">
        <f t="shared" si="210"/>
        <v>#N/A</v>
      </c>
      <c r="IB99" s="165" t="e">
        <f t="shared" si="210"/>
        <v>#N/A</v>
      </c>
      <c r="IC99" s="165" t="e">
        <f t="shared" si="210"/>
        <v>#N/A</v>
      </c>
      <c r="ID99" s="165" t="e">
        <f t="shared" si="210"/>
        <v>#N/A</v>
      </c>
      <c r="IE99" s="165" t="e">
        <f t="shared" si="210"/>
        <v>#N/A</v>
      </c>
      <c r="IF99" s="165" t="e">
        <f t="shared" si="210"/>
        <v>#N/A</v>
      </c>
      <c r="IG99" s="165" t="e">
        <f t="shared" si="210"/>
        <v>#N/A</v>
      </c>
      <c r="IH99" s="165" t="e">
        <f t="shared" si="210"/>
        <v>#N/A</v>
      </c>
      <c r="II99" s="165" t="e">
        <f t="shared" si="210"/>
        <v>#N/A</v>
      </c>
      <c r="IJ99" s="165" t="e">
        <f t="shared" si="210"/>
        <v>#N/A</v>
      </c>
      <c r="IK99" s="165" t="e">
        <f t="shared" si="210"/>
        <v>#N/A</v>
      </c>
      <c r="IL99" s="165" t="e">
        <f t="shared" si="210"/>
        <v>#N/A</v>
      </c>
      <c r="IM99" s="165" t="e">
        <f t="shared" si="210"/>
        <v>#N/A</v>
      </c>
      <c r="IN99" s="165" t="e">
        <f t="shared" si="210"/>
        <v>#N/A</v>
      </c>
      <c r="IO99" s="165" t="e">
        <f t="shared" si="210"/>
        <v>#N/A</v>
      </c>
      <c r="IP99" s="165" t="e">
        <f t="shared" si="210"/>
        <v>#N/A</v>
      </c>
      <c r="IQ99" s="165" t="e">
        <f t="shared" ref="IP99:JE104" si="212">IF(ISNONTEXT($R99),_xlfn.NORM.DIST(AX99,$N99,$R99,FALSE),NA())</f>
        <v>#N/A</v>
      </c>
      <c r="IR99" s="165" t="e">
        <f t="shared" si="212"/>
        <v>#N/A</v>
      </c>
      <c r="IS99" s="165" t="e">
        <f t="shared" si="212"/>
        <v>#N/A</v>
      </c>
      <c r="IT99" s="165" t="e">
        <f t="shared" si="212"/>
        <v>#N/A</v>
      </c>
      <c r="IU99" s="165" t="e">
        <f t="shared" si="212"/>
        <v>#N/A</v>
      </c>
      <c r="IV99" s="165" t="e">
        <f t="shared" si="212"/>
        <v>#N/A</v>
      </c>
      <c r="IW99" s="165" t="e">
        <f t="shared" si="212"/>
        <v>#N/A</v>
      </c>
      <c r="IX99" s="165" t="e">
        <f t="shared" si="212"/>
        <v>#N/A</v>
      </c>
      <c r="IY99" s="165" t="e">
        <f t="shared" si="212"/>
        <v>#N/A</v>
      </c>
      <c r="IZ99" s="165" t="e">
        <f t="shared" si="212"/>
        <v>#N/A</v>
      </c>
      <c r="JA99" s="165" t="e">
        <f t="shared" si="212"/>
        <v>#N/A</v>
      </c>
      <c r="JB99" s="165" t="e">
        <f t="shared" si="212"/>
        <v>#N/A</v>
      </c>
      <c r="JC99" s="165" t="e">
        <f t="shared" si="212"/>
        <v>#N/A</v>
      </c>
      <c r="JD99" s="165" t="e">
        <f t="shared" si="212"/>
        <v>#N/A</v>
      </c>
      <c r="JE99" s="165" t="e">
        <f t="shared" si="189"/>
        <v>#N/A</v>
      </c>
      <c r="JF99" s="165" t="e">
        <f t="shared" si="189"/>
        <v>#N/A</v>
      </c>
      <c r="JG99" s="165" t="e">
        <f t="shared" si="189"/>
        <v>#N/A</v>
      </c>
      <c r="JH99" s="165" t="e">
        <f t="shared" si="189"/>
        <v>#N/A</v>
      </c>
      <c r="JI99" s="165" t="e">
        <f t="shared" si="189"/>
        <v>#N/A</v>
      </c>
      <c r="JJ99" s="165" t="e">
        <f t="shared" si="189"/>
        <v>#N/A</v>
      </c>
      <c r="JK99" s="165" t="e">
        <f t="shared" si="189"/>
        <v>#N/A</v>
      </c>
      <c r="JL99" s="165" t="e">
        <f t="shared" si="189"/>
        <v>#N/A</v>
      </c>
      <c r="JM99" s="165" t="e">
        <f t="shared" si="189"/>
        <v>#N/A</v>
      </c>
      <c r="JN99" s="165" t="e">
        <f t="shared" si="189"/>
        <v>#N/A</v>
      </c>
      <c r="JO99" s="165" t="e">
        <f t="shared" si="189"/>
        <v>#N/A</v>
      </c>
      <c r="JP99" s="165" t="e">
        <f t="shared" si="189"/>
        <v>#N/A</v>
      </c>
      <c r="JQ99" s="165" t="e">
        <f t="shared" si="189"/>
        <v>#N/A</v>
      </c>
      <c r="JR99" s="165" t="e">
        <f t="shared" si="189"/>
        <v>#N/A</v>
      </c>
      <c r="JS99" s="165" t="e">
        <f t="shared" si="189"/>
        <v>#N/A</v>
      </c>
      <c r="JT99" s="165" t="e">
        <f t="shared" si="189"/>
        <v>#N/A</v>
      </c>
      <c r="JU99" s="165" t="e">
        <f t="shared" ref="JT99:KI104" si="213">IF(ISNONTEXT($R99),_xlfn.NORM.DIST(CB99,$N99,$R99,FALSE),NA())</f>
        <v>#N/A</v>
      </c>
      <c r="JV99" s="165" t="e">
        <f t="shared" si="213"/>
        <v>#N/A</v>
      </c>
      <c r="JW99" s="165" t="e">
        <f t="shared" si="213"/>
        <v>#N/A</v>
      </c>
      <c r="JX99" s="165" t="e">
        <f t="shared" si="213"/>
        <v>#N/A</v>
      </c>
      <c r="JY99" s="165" t="e">
        <f t="shared" si="213"/>
        <v>#N/A</v>
      </c>
      <c r="JZ99" s="165" t="e">
        <f t="shared" si="213"/>
        <v>#N/A</v>
      </c>
      <c r="KA99" s="165" t="e">
        <f t="shared" si="213"/>
        <v>#N/A</v>
      </c>
      <c r="KB99" s="165" t="e">
        <f t="shared" si="213"/>
        <v>#N/A</v>
      </c>
      <c r="KC99" s="165" t="e">
        <f t="shared" si="213"/>
        <v>#N/A</v>
      </c>
      <c r="KD99" s="165" t="e">
        <f t="shared" si="213"/>
        <v>#N/A</v>
      </c>
      <c r="KE99" s="165" t="e">
        <f t="shared" si="213"/>
        <v>#N/A</v>
      </c>
      <c r="KF99" s="165" t="e">
        <f t="shared" si="213"/>
        <v>#N/A</v>
      </c>
      <c r="KG99" s="165" t="e">
        <f t="shared" si="213"/>
        <v>#N/A</v>
      </c>
      <c r="KH99" s="165" t="e">
        <f t="shared" si="213"/>
        <v>#N/A</v>
      </c>
      <c r="KI99" s="165" t="e">
        <f t="shared" si="213"/>
        <v>#N/A</v>
      </c>
      <c r="KJ99" s="165" t="e">
        <f t="shared" si="190"/>
        <v>#N/A</v>
      </c>
      <c r="KK99" s="165" t="e">
        <f t="shared" si="190"/>
        <v>#N/A</v>
      </c>
      <c r="KL99" s="165" t="e">
        <f t="shared" si="190"/>
        <v>#N/A</v>
      </c>
      <c r="KM99" s="165" t="e">
        <f t="shared" si="190"/>
        <v>#N/A</v>
      </c>
      <c r="KN99" s="165" t="e">
        <f t="shared" si="190"/>
        <v>#N/A</v>
      </c>
      <c r="KO99" s="165" t="e">
        <f t="shared" si="190"/>
        <v>#N/A</v>
      </c>
      <c r="KP99" s="165" t="e">
        <f t="shared" si="190"/>
        <v>#N/A</v>
      </c>
      <c r="KQ99" s="165" t="e">
        <f t="shared" si="190"/>
        <v>#N/A</v>
      </c>
      <c r="KR99" s="165" t="e">
        <f t="shared" si="190"/>
        <v>#N/A</v>
      </c>
      <c r="KS99" s="165" t="e">
        <f t="shared" si="190"/>
        <v>#N/A</v>
      </c>
      <c r="KT99" s="165" t="e">
        <f t="shared" si="190"/>
        <v>#N/A</v>
      </c>
      <c r="KU99" s="165" t="e">
        <f t="shared" si="190"/>
        <v>#N/A</v>
      </c>
      <c r="KV99" s="165" t="e">
        <f t="shared" si="190"/>
        <v>#N/A</v>
      </c>
      <c r="KW99" s="165" t="e">
        <f t="shared" si="190"/>
        <v>#N/A</v>
      </c>
      <c r="KX99" s="165" t="e">
        <f t="shared" si="190"/>
        <v>#N/A</v>
      </c>
      <c r="KY99" s="165" t="e">
        <f t="shared" ref="KY99:LN104" si="214">IF(ISNONTEXT($R99),_xlfn.NORM.DIST(DF99,$N99,$R99,FALSE),NA())</f>
        <v>#N/A</v>
      </c>
      <c r="KZ99" s="165" t="e">
        <f t="shared" si="214"/>
        <v>#N/A</v>
      </c>
      <c r="LA99" s="165" t="e">
        <f t="shared" si="214"/>
        <v>#N/A</v>
      </c>
      <c r="LB99" s="165" t="e">
        <f t="shared" si="214"/>
        <v>#N/A</v>
      </c>
      <c r="LC99" s="165" t="e">
        <f t="shared" si="214"/>
        <v>#N/A</v>
      </c>
      <c r="LD99" s="165" t="e">
        <f t="shared" si="214"/>
        <v>#N/A</v>
      </c>
      <c r="LE99" s="165" t="e">
        <f t="shared" si="214"/>
        <v>#N/A</v>
      </c>
      <c r="LF99" s="165" t="e">
        <f t="shared" si="214"/>
        <v>#N/A</v>
      </c>
      <c r="LG99" s="165" t="e">
        <f t="shared" si="214"/>
        <v>#N/A</v>
      </c>
      <c r="LH99" s="165" t="e">
        <f t="shared" si="214"/>
        <v>#N/A</v>
      </c>
      <c r="LI99" s="165" t="e">
        <f t="shared" si="214"/>
        <v>#N/A</v>
      </c>
      <c r="LJ99" s="165" t="e">
        <f t="shared" si="214"/>
        <v>#N/A</v>
      </c>
      <c r="LK99" s="165" t="e">
        <f t="shared" si="214"/>
        <v>#N/A</v>
      </c>
      <c r="LL99" s="165" t="e">
        <f t="shared" si="214"/>
        <v>#N/A</v>
      </c>
      <c r="LM99" s="165" t="e">
        <f t="shared" si="214"/>
        <v>#N/A</v>
      </c>
      <c r="LN99" s="165" t="e">
        <f t="shared" si="214"/>
        <v>#N/A</v>
      </c>
      <c r="LO99" s="165" t="e">
        <f t="shared" si="191"/>
        <v>#N/A</v>
      </c>
      <c r="LP99" s="165" t="e">
        <f t="shared" si="191"/>
        <v>#N/A</v>
      </c>
      <c r="LQ99" s="165" t="e">
        <f t="shared" si="192"/>
        <v>#N/A</v>
      </c>
      <c r="LR99" s="165" t="e">
        <f t="shared" si="192"/>
        <v>#N/A</v>
      </c>
      <c r="LS99" s="165" t="e">
        <f t="shared" si="192"/>
        <v>#N/A</v>
      </c>
      <c r="LT99" s="165" t="e">
        <f t="shared" si="192"/>
        <v>#N/A</v>
      </c>
      <c r="LU99" s="165" t="e">
        <f t="shared" si="192"/>
        <v>#N/A</v>
      </c>
      <c r="LV99" s="165" t="e">
        <f t="shared" si="192"/>
        <v>#N/A</v>
      </c>
      <c r="LW99" s="165" t="e">
        <f t="shared" si="192"/>
        <v>#N/A</v>
      </c>
      <c r="LX99" s="165" t="e">
        <f t="shared" si="192"/>
        <v>#N/A</v>
      </c>
      <c r="LY99" s="165" t="e">
        <f t="shared" si="192"/>
        <v>#N/A</v>
      </c>
      <c r="LZ99" s="165" t="e">
        <f t="shared" si="192"/>
        <v>#N/A</v>
      </c>
      <c r="MA99" s="165" t="e">
        <f t="shared" si="192"/>
        <v>#N/A</v>
      </c>
      <c r="MB99" s="165" t="e">
        <f t="shared" si="192"/>
        <v>#N/A</v>
      </c>
      <c r="MC99" s="165" t="e">
        <f t="shared" si="192"/>
        <v>#N/A</v>
      </c>
      <c r="MD99" s="165" t="e">
        <f t="shared" si="192"/>
        <v>#N/A</v>
      </c>
      <c r="ME99" s="165" t="e">
        <f t="shared" si="192"/>
        <v>#N/A</v>
      </c>
      <c r="MF99" s="165" t="e">
        <f t="shared" si="192"/>
        <v>#N/A</v>
      </c>
      <c r="MG99" s="165" t="e">
        <f t="shared" ref="MF99:MU104" si="215">IF(ISNONTEXT($R99),_xlfn.NORM.DIST(EN99,$N99,$R99,FALSE),NA())</f>
        <v>#N/A</v>
      </c>
      <c r="MH99" s="165" t="e">
        <f t="shared" si="215"/>
        <v>#N/A</v>
      </c>
      <c r="MI99" s="165" t="e">
        <f t="shared" si="215"/>
        <v>#N/A</v>
      </c>
      <c r="MJ99" s="165" t="e">
        <f t="shared" si="215"/>
        <v>#N/A</v>
      </c>
      <c r="MK99" s="165" t="e">
        <f t="shared" si="215"/>
        <v>#N/A</v>
      </c>
      <c r="ML99" s="165" t="e">
        <f t="shared" si="215"/>
        <v>#N/A</v>
      </c>
      <c r="MM99" s="165" t="e">
        <f t="shared" si="215"/>
        <v>#N/A</v>
      </c>
      <c r="MN99" s="165" t="e">
        <f t="shared" si="215"/>
        <v>#N/A</v>
      </c>
      <c r="MO99" s="165" t="e">
        <f t="shared" si="215"/>
        <v>#N/A</v>
      </c>
      <c r="MP99" s="165" t="e">
        <f t="shared" si="215"/>
        <v>#N/A</v>
      </c>
      <c r="MQ99" s="165" t="e">
        <f t="shared" si="215"/>
        <v>#N/A</v>
      </c>
      <c r="MR99" s="165" t="e">
        <f t="shared" si="215"/>
        <v>#N/A</v>
      </c>
      <c r="MS99" s="165" t="e">
        <f t="shared" si="215"/>
        <v>#N/A</v>
      </c>
      <c r="MT99" s="165" t="e">
        <f t="shared" si="215"/>
        <v>#N/A</v>
      </c>
      <c r="MU99" s="165" t="e">
        <f t="shared" si="215"/>
        <v>#N/A</v>
      </c>
      <c r="MV99" s="165" t="e">
        <f t="shared" si="193"/>
        <v>#N/A</v>
      </c>
      <c r="MW99" s="165" t="e">
        <f t="shared" si="193"/>
        <v>#N/A</v>
      </c>
      <c r="MX99" s="165" t="e">
        <f t="shared" si="193"/>
        <v>#N/A</v>
      </c>
      <c r="MY99" s="165" t="e">
        <f t="shared" si="193"/>
        <v>#N/A</v>
      </c>
      <c r="MZ99" s="165" t="e">
        <f t="shared" si="193"/>
        <v>#N/A</v>
      </c>
      <c r="NA99" s="165" t="e">
        <f t="shared" si="193"/>
        <v>#N/A</v>
      </c>
      <c r="NB99" s="165" t="e">
        <f t="shared" si="193"/>
        <v>#N/A</v>
      </c>
      <c r="NC99" s="165" t="e">
        <f t="shared" si="193"/>
        <v>#N/A</v>
      </c>
      <c r="ND99" s="165" t="e">
        <f t="shared" si="193"/>
        <v>#N/A</v>
      </c>
      <c r="NE99" s="165" t="e">
        <f t="shared" si="193"/>
        <v>#N/A</v>
      </c>
      <c r="NF99" s="165" t="e">
        <f t="shared" si="193"/>
        <v>#N/A</v>
      </c>
      <c r="NG99" s="165" t="e">
        <f t="shared" si="193"/>
        <v>#N/A</v>
      </c>
      <c r="NH99" s="165" t="e">
        <f t="shared" si="193"/>
        <v>#N/A</v>
      </c>
      <c r="NI99" s="165" t="e">
        <f t="shared" si="193"/>
        <v>#N/A</v>
      </c>
      <c r="NJ99" s="165" t="e">
        <f t="shared" si="193"/>
        <v>#N/A</v>
      </c>
      <c r="NK99" s="165" t="e">
        <f t="shared" ref="NK99:NZ104" si="216">IF(ISNONTEXT($R99),_xlfn.NORM.DIST(FR99,$N99,$R99,FALSE),NA())</f>
        <v>#N/A</v>
      </c>
      <c r="NL99" s="165" t="e">
        <f t="shared" si="216"/>
        <v>#N/A</v>
      </c>
      <c r="NM99" s="165" t="e">
        <f t="shared" si="216"/>
        <v>#N/A</v>
      </c>
      <c r="NN99" s="165" t="e">
        <f t="shared" si="216"/>
        <v>#N/A</v>
      </c>
      <c r="NO99" s="165" t="e">
        <f t="shared" si="216"/>
        <v>#N/A</v>
      </c>
      <c r="NP99" s="165" t="e">
        <f t="shared" si="216"/>
        <v>#N/A</v>
      </c>
      <c r="NQ99" s="165" t="e">
        <f t="shared" si="216"/>
        <v>#N/A</v>
      </c>
      <c r="NR99" s="165" t="e">
        <f t="shared" si="216"/>
        <v>#N/A</v>
      </c>
      <c r="NS99" s="165" t="e">
        <f t="shared" si="216"/>
        <v>#N/A</v>
      </c>
      <c r="NT99" s="165" t="e">
        <f t="shared" si="216"/>
        <v>#N/A</v>
      </c>
      <c r="NU99" s="165" t="e">
        <f t="shared" si="216"/>
        <v>#N/A</v>
      </c>
      <c r="NV99" s="165" t="e">
        <f t="shared" si="216"/>
        <v>#N/A</v>
      </c>
      <c r="NW99" s="165" t="e">
        <f t="shared" si="216"/>
        <v>#N/A</v>
      </c>
      <c r="NX99" s="165" t="e">
        <f t="shared" si="216"/>
        <v>#N/A</v>
      </c>
      <c r="NY99" s="165" t="e">
        <f t="shared" si="216"/>
        <v>#N/A</v>
      </c>
      <c r="NZ99" s="165" t="e">
        <f t="shared" si="216"/>
        <v>#N/A</v>
      </c>
      <c r="OA99" s="165" t="e">
        <f t="shared" si="194"/>
        <v>#N/A</v>
      </c>
      <c r="OB99" s="165" t="e">
        <f t="shared" si="194"/>
        <v>#N/A</v>
      </c>
      <c r="OC99" s="165" t="e">
        <f t="shared" si="195"/>
        <v>#N/A</v>
      </c>
      <c r="OD99" s="165" t="e">
        <f t="shared" si="195"/>
        <v>#N/A</v>
      </c>
      <c r="OE99" s="165" t="e">
        <f t="shared" si="195"/>
        <v>#N/A</v>
      </c>
      <c r="OF99" s="165" t="e">
        <f t="shared" si="195"/>
        <v>#N/A</v>
      </c>
      <c r="OG99" s="165" t="e">
        <f t="shared" si="195"/>
        <v>#N/A</v>
      </c>
      <c r="OH99" s="165" t="e">
        <f t="shared" si="195"/>
        <v>#N/A</v>
      </c>
      <c r="OI99" s="165" t="e">
        <f t="shared" si="195"/>
        <v>#N/A</v>
      </c>
      <c r="OJ99" s="165" t="e">
        <f t="shared" si="195"/>
        <v>#N/A</v>
      </c>
      <c r="OK99" s="165" t="e">
        <f t="shared" si="195"/>
        <v>#N/A</v>
      </c>
      <c r="OL99" s="165" t="e">
        <f t="shared" si="195"/>
        <v>#N/A</v>
      </c>
      <c r="OM99" s="165" t="e">
        <f t="shared" si="195"/>
        <v>#N/A</v>
      </c>
      <c r="ON99" s="165" t="e">
        <f t="shared" si="195"/>
        <v>#N/A</v>
      </c>
      <c r="OO99" s="165" t="e">
        <f t="shared" si="195"/>
        <v>#N/A</v>
      </c>
      <c r="OP99" s="165" t="e">
        <f t="shared" si="195"/>
        <v>#N/A</v>
      </c>
      <c r="OQ99" s="165" t="e">
        <f t="shared" si="195"/>
        <v>#N/A</v>
      </c>
      <c r="OR99" s="165" t="e">
        <f t="shared" si="195"/>
        <v>#N/A</v>
      </c>
      <c r="OS99" s="165" t="e">
        <f t="shared" ref="OR99:PG104" si="217">IF(ISNONTEXT($R99),_xlfn.NORM.DIST(GZ99,$N99,$R99,FALSE),NA())</f>
        <v>#N/A</v>
      </c>
      <c r="OT99" s="165" t="e">
        <f t="shared" si="217"/>
        <v>#N/A</v>
      </c>
      <c r="OU99" s="165" t="e">
        <f t="shared" si="217"/>
        <v>#N/A</v>
      </c>
      <c r="OV99" s="165" t="e">
        <f t="shared" si="217"/>
        <v>#N/A</v>
      </c>
      <c r="OW99" s="165" t="e">
        <f t="shared" si="217"/>
        <v>#N/A</v>
      </c>
      <c r="OX99" s="165" t="e">
        <f t="shared" si="217"/>
        <v>#N/A</v>
      </c>
      <c r="OY99" s="165" t="e">
        <f t="shared" si="217"/>
        <v>#N/A</v>
      </c>
      <c r="OZ99" s="165" t="e">
        <f t="shared" si="217"/>
        <v>#N/A</v>
      </c>
      <c r="PA99" s="165" t="e">
        <f t="shared" si="217"/>
        <v>#N/A</v>
      </c>
      <c r="PB99" s="165" t="e">
        <f t="shared" si="217"/>
        <v>#N/A</v>
      </c>
      <c r="PC99" s="165" t="e">
        <f t="shared" si="217"/>
        <v>#N/A</v>
      </c>
      <c r="PD99" s="165" t="e">
        <f t="shared" si="217"/>
        <v>#N/A</v>
      </c>
      <c r="PE99" s="165" t="e">
        <f t="shared" si="217"/>
        <v>#N/A</v>
      </c>
      <c r="PF99" s="165" t="e">
        <f t="shared" si="217"/>
        <v>#N/A</v>
      </c>
      <c r="PG99" s="165" t="e">
        <f t="shared" si="217"/>
        <v>#N/A</v>
      </c>
      <c r="PH99" s="165" t="e">
        <f t="shared" si="196"/>
        <v>#N/A</v>
      </c>
      <c r="PI99" s="165" t="e">
        <f t="shared" si="196"/>
        <v>#N/A</v>
      </c>
      <c r="PJ99" s="165" t="e">
        <f t="shared" si="196"/>
        <v>#N/A</v>
      </c>
      <c r="PK99" s="165" t="e">
        <f t="shared" si="196"/>
        <v>#N/A</v>
      </c>
      <c r="PL99" s="165" t="e">
        <f t="shared" si="196"/>
        <v>#N/A</v>
      </c>
      <c r="PM99" s="165" t="e">
        <f t="shared" si="196"/>
        <v>#N/A</v>
      </c>
      <c r="PN99" s="165" t="e">
        <f t="shared" si="196"/>
        <v>#N/A</v>
      </c>
      <c r="PO99" s="165" t="e">
        <f t="shared" si="196"/>
        <v>#N/A</v>
      </c>
    </row>
    <row r="100" spans="1:431" hidden="1" x14ac:dyDescent="0.45">
      <c r="A100" s="362"/>
      <c r="B100" s="368" t="str">
        <f>IF($R100="","",ROUND(_xlfn.NORM.INV(ABS(VLOOKUP($T$1,VLookups!$A$43:$B$44,2,FALSE)-B$2),$N100,$R100),0))</f>
        <v/>
      </c>
      <c r="C100" s="374" t="str">
        <f t="shared" si="165"/>
        <v/>
      </c>
      <c r="D100" s="375" t="str">
        <f t="shared" si="166"/>
        <v/>
      </c>
      <c r="E100" s="105"/>
      <c r="F100" s="113"/>
      <c r="G100" s="118" t="str">
        <f t="shared" si="159"/>
        <v/>
      </c>
      <c r="H100" s="91"/>
      <c r="I100" s="118" t="str">
        <f t="shared" si="160"/>
        <v/>
      </c>
      <c r="J100" s="113"/>
      <c r="K100" s="106"/>
      <c r="L100" s="120" t="str">
        <f t="shared" si="147"/>
        <v/>
      </c>
      <c r="M100" s="120" t="str">
        <f t="shared" si="148"/>
        <v/>
      </c>
      <c r="N100" s="71" t="str">
        <f t="shared" si="161"/>
        <v/>
      </c>
      <c r="O100" s="23"/>
      <c r="P100" s="55"/>
      <c r="Q100" s="298"/>
      <c r="R100" s="72" t="str">
        <f>IF(AND(G100&gt;0,H100&gt;0,I100&gt;0),IF(ISBLANK(Q100),IF(ISBLANK(O100),"",(I100-G100)*VLOOKUP(O100,VLookups!$A$4:$B$13,2,FALSE)),Q100),"")</f>
        <v/>
      </c>
      <c r="S100" s="73" t="str">
        <f t="shared" si="149"/>
        <v/>
      </c>
      <c r="T100" s="91"/>
      <c r="U100" s="265" t="str">
        <f>IF(AND(T100&gt;0,H100&gt;0,NOT(R100="")),ABS(VLOOKUP($T$1,VLookups!$A$43:$B$44,2,FALSE)-_xlfn.NORM.DIST(T100,N100,R100,TRUE)),"")</f>
        <v/>
      </c>
      <c r="V100" s="90" t="str">
        <f>IF(AND($G100&gt;0,$H100&gt;0,$I100&gt;0,NOT(ISBLANK($O100))),_xlfn.NORM.INV(ABS(VLOOKUP($T$1,VLookups!$A$43:$B$44,2,FALSE)-V$3),$N100,$R100),"")</f>
        <v/>
      </c>
      <c r="W100" s="89" t="str">
        <f>IF(AND($G100&gt;0,$H100&gt;0,$I100&gt;0,NOT(ISBLANK($O100))),_xlfn.NORM.INV(ABS(VLOOKUP($T$1,VLookups!$A$43:$B$44,2,FALSE)-W$3),$N100,$R100),"")</f>
        <v/>
      </c>
      <c r="X100" s="90" t="str">
        <f>IF(AND($G100&gt;0,$H100&gt;0,$I100&gt;0,NOT(ISBLANK($O100))),_xlfn.NORM.INV(ABS(VLOOKUP($T$1,VLookups!$A$43:$B$44,2,FALSE)-X$3),$N100,$R100),"")</f>
        <v/>
      </c>
      <c r="Y100" s="89" t="str">
        <f>IF(AND($G100&gt;0,$H100&gt;0,$I100&gt;0,NOT(ISBLANK($O100))),_xlfn.NORM.INV(ABS(VLOOKUP($T$1,VLookups!$A$43:$B$44,2,FALSE)-Y$3),$N100,$R100),"")</f>
        <v/>
      </c>
      <c r="Z100" s="90" t="str">
        <f>IF(AND($G100&gt;0,$H100&gt;0,$I100&gt;0,NOT(ISBLANK($O100))),_xlfn.NORM.INV(ABS(VLOOKUP($T$1,VLookups!$A$43:$B$44,2,FALSE)-Z$3),$N100,$R100),"")</f>
        <v/>
      </c>
      <c r="AA100" s="89" t="str">
        <f>IF(AND($G100&gt;0,$H100&gt;0,$I100&gt;0,NOT(ISBLANK($O100))),_xlfn.NORM.INV(ABS(VLOOKUP($T$1,VLookups!$A$43:$B$44,2,FALSE)-AA$3),$N100,$R100),"")</f>
        <v/>
      </c>
      <c r="AB100" s="5"/>
      <c r="AC100" s="164" t="str">
        <f t="shared" si="162"/>
        <v/>
      </c>
      <c r="AD100" s="47" t="str">
        <f t="shared" si="206"/>
        <v/>
      </c>
      <c r="AE100" s="47" t="str">
        <f t="shared" si="206"/>
        <v/>
      </c>
      <c r="AF100" s="47" t="str">
        <f t="shared" si="206"/>
        <v/>
      </c>
      <c r="AG100" s="47" t="str">
        <f t="shared" si="206"/>
        <v/>
      </c>
      <c r="AH100" s="47" t="str">
        <f t="shared" si="206"/>
        <v/>
      </c>
      <c r="AI100" s="47" t="str">
        <f t="shared" si="206"/>
        <v/>
      </c>
      <c r="AJ100" s="47" t="str">
        <f t="shared" si="206"/>
        <v/>
      </c>
      <c r="AK100" s="47" t="str">
        <f t="shared" si="206"/>
        <v/>
      </c>
      <c r="AL100" s="47" t="str">
        <f t="shared" si="206"/>
        <v/>
      </c>
      <c r="AM100" s="47" t="str">
        <f t="shared" si="206"/>
        <v/>
      </c>
      <c r="AN100" s="47" t="str">
        <f t="shared" si="206"/>
        <v/>
      </c>
      <c r="AO100" s="47" t="str">
        <f t="shared" si="206"/>
        <v/>
      </c>
      <c r="AP100" s="47" t="str">
        <f t="shared" si="206"/>
        <v/>
      </c>
      <c r="AQ100" s="47" t="str">
        <f t="shared" si="206"/>
        <v/>
      </c>
      <c r="AR100" s="47" t="str">
        <f t="shared" si="206"/>
        <v/>
      </c>
      <c r="AS100" s="47" t="str">
        <f t="shared" si="206"/>
        <v/>
      </c>
      <c r="AT100" s="47" t="str">
        <f t="shared" si="201"/>
        <v/>
      </c>
      <c r="AU100" s="47" t="str">
        <f t="shared" si="201"/>
        <v/>
      </c>
      <c r="AV100" s="47" t="str">
        <f t="shared" si="201"/>
        <v/>
      </c>
      <c r="AW100" s="47" t="str">
        <f t="shared" si="201"/>
        <v/>
      </c>
      <c r="AX100" s="47" t="str">
        <f t="shared" si="201"/>
        <v/>
      </c>
      <c r="AY100" s="47" t="str">
        <f t="shared" si="201"/>
        <v/>
      </c>
      <c r="AZ100" s="47" t="str">
        <f t="shared" si="201"/>
        <v/>
      </c>
      <c r="BA100" s="47" t="str">
        <f t="shared" si="201"/>
        <v/>
      </c>
      <c r="BB100" s="47" t="str">
        <f t="shared" si="201"/>
        <v/>
      </c>
      <c r="BC100" s="47" t="str">
        <f t="shared" si="201"/>
        <v/>
      </c>
      <c r="BD100" s="47" t="str">
        <f t="shared" si="201"/>
        <v/>
      </c>
      <c r="BE100" s="47" t="str">
        <f t="shared" si="201"/>
        <v/>
      </c>
      <c r="BF100" s="47" t="str">
        <f t="shared" si="201"/>
        <v/>
      </c>
      <c r="BG100" s="47" t="str">
        <f t="shared" si="201"/>
        <v/>
      </c>
      <c r="BH100" s="47" t="str">
        <f t="shared" si="201"/>
        <v/>
      </c>
      <c r="BI100" s="47" t="str">
        <f t="shared" si="202"/>
        <v/>
      </c>
      <c r="BJ100" s="47" t="str">
        <f t="shared" si="202"/>
        <v/>
      </c>
      <c r="BK100" s="47" t="str">
        <f t="shared" si="202"/>
        <v/>
      </c>
      <c r="BL100" s="47" t="str">
        <f t="shared" si="202"/>
        <v/>
      </c>
      <c r="BM100" s="47" t="str">
        <f t="shared" si="202"/>
        <v/>
      </c>
      <c r="BN100" s="47" t="str">
        <f t="shared" si="202"/>
        <v/>
      </c>
      <c r="BO100" s="47" t="str">
        <f t="shared" si="202"/>
        <v/>
      </c>
      <c r="BP100" s="47" t="str">
        <f t="shared" si="202"/>
        <v/>
      </c>
      <c r="BQ100" s="47" t="str">
        <f t="shared" si="202"/>
        <v/>
      </c>
      <c r="BR100" s="47" t="str">
        <f t="shared" si="202"/>
        <v/>
      </c>
      <c r="BS100" s="47" t="str">
        <f t="shared" si="202"/>
        <v/>
      </c>
      <c r="BT100" s="47" t="str">
        <f t="shared" si="202"/>
        <v/>
      </c>
      <c r="BU100" s="47" t="str">
        <f t="shared" si="202"/>
        <v/>
      </c>
      <c r="BV100" s="47" t="str">
        <f t="shared" si="202"/>
        <v/>
      </c>
      <c r="BW100" s="47" t="str">
        <f t="shared" si="202"/>
        <v/>
      </c>
      <c r="BX100" s="47" t="str">
        <f t="shared" si="202"/>
        <v/>
      </c>
      <c r="BY100" s="47" t="str">
        <f t="shared" si="197"/>
        <v/>
      </c>
      <c r="BZ100" s="47" t="str">
        <f t="shared" si="197"/>
        <v/>
      </c>
      <c r="CA100" s="47" t="str">
        <f t="shared" si="197"/>
        <v/>
      </c>
      <c r="CB100" s="47" t="str">
        <f t="shared" si="197"/>
        <v/>
      </c>
      <c r="CC100" s="47" t="str">
        <f t="shared" si="197"/>
        <v/>
      </c>
      <c r="CD100" s="47" t="str">
        <f t="shared" si="197"/>
        <v/>
      </c>
      <c r="CE100" s="47" t="str">
        <f t="shared" si="197"/>
        <v/>
      </c>
      <c r="CF100" s="47" t="str">
        <f t="shared" si="197"/>
        <v/>
      </c>
      <c r="CG100" s="47" t="str">
        <f t="shared" si="197"/>
        <v/>
      </c>
      <c r="CH100" s="47" t="str">
        <f t="shared" si="197"/>
        <v/>
      </c>
      <c r="CI100" s="47" t="str">
        <f t="shared" si="197"/>
        <v/>
      </c>
      <c r="CJ100" s="47" t="str">
        <f t="shared" si="197"/>
        <v/>
      </c>
      <c r="CK100" s="47" t="str">
        <f t="shared" si="197"/>
        <v/>
      </c>
      <c r="CL100" s="47" t="str">
        <f t="shared" si="197"/>
        <v/>
      </c>
      <c r="CM100" s="47" t="str">
        <f t="shared" si="197"/>
        <v/>
      </c>
      <c r="CN100" s="47" t="str">
        <f t="shared" si="203"/>
        <v/>
      </c>
      <c r="CO100" s="47" t="str">
        <f t="shared" si="203"/>
        <v/>
      </c>
      <c r="CP100" s="47" t="str">
        <f t="shared" si="203"/>
        <v/>
      </c>
      <c r="CQ100" s="47" t="str">
        <f t="shared" si="203"/>
        <v/>
      </c>
      <c r="CR100" s="47" t="str">
        <f t="shared" si="203"/>
        <v/>
      </c>
      <c r="CS100" s="47" t="str">
        <f t="shared" si="203"/>
        <v/>
      </c>
      <c r="CT100" s="47" t="str">
        <f t="shared" si="203"/>
        <v/>
      </c>
      <c r="CU100" s="47" t="str">
        <f t="shared" si="203"/>
        <v/>
      </c>
      <c r="CV100" s="47" t="str">
        <f t="shared" si="203"/>
        <v/>
      </c>
      <c r="CW100" s="47" t="str">
        <f t="shared" si="203"/>
        <v/>
      </c>
      <c r="CX100" s="47" t="str">
        <f t="shared" si="203"/>
        <v/>
      </c>
      <c r="CY100" s="47" t="str">
        <f t="shared" si="203"/>
        <v/>
      </c>
      <c r="CZ100" s="47" t="str">
        <f t="shared" si="203"/>
        <v/>
      </c>
      <c r="DA100" s="47" t="str">
        <f t="shared" si="203"/>
        <v/>
      </c>
      <c r="DB100" s="47" t="str">
        <f t="shared" si="203"/>
        <v/>
      </c>
      <c r="DC100" s="47" t="str">
        <f t="shared" si="203"/>
        <v/>
      </c>
      <c r="DD100" s="47" t="str">
        <f t="shared" si="198"/>
        <v/>
      </c>
      <c r="DE100" s="47" t="str">
        <f t="shared" si="198"/>
        <v/>
      </c>
      <c r="DF100" s="47" t="str">
        <f t="shared" si="198"/>
        <v/>
      </c>
      <c r="DG100" s="47" t="str">
        <f t="shared" si="198"/>
        <v/>
      </c>
      <c r="DH100" s="47" t="str">
        <f t="shared" si="198"/>
        <v/>
      </c>
      <c r="DI100" s="47" t="str">
        <f t="shared" si="198"/>
        <v/>
      </c>
      <c r="DJ100" s="47" t="str">
        <f t="shared" si="198"/>
        <v/>
      </c>
      <c r="DK100" s="47" t="str">
        <f t="shared" si="198"/>
        <v/>
      </c>
      <c r="DL100" s="47" t="str">
        <f t="shared" si="198"/>
        <v/>
      </c>
      <c r="DM100" s="47" t="str">
        <f t="shared" si="198"/>
        <v/>
      </c>
      <c r="DN100" s="47" t="str">
        <f t="shared" si="198"/>
        <v/>
      </c>
      <c r="DO100" s="47" t="str">
        <f t="shared" si="198"/>
        <v/>
      </c>
      <c r="DP100" s="47" t="str">
        <f t="shared" si="198"/>
        <v/>
      </c>
      <c r="DQ100" s="47" t="str">
        <f t="shared" si="198"/>
        <v/>
      </c>
      <c r="DR100" s="47" t="str">
        <f t="shared" si="198"/>
        <v/>
      </c>
      <c r="DS100" s="47" t="str">
        <f t="shared" si="204"/>
        <v/>
      </c>
      <c r="DT100" s="47" t="str">
        <f t="shared" si="204"/>
        <v/>
      </c>
      <c r="DU100" s="47" t="str">
        <f t="shared" si="204"/>
        <v/>
      </c>
      <c r="DV100" s="47" t="str">
        <f t="shared" si="204"/>
        <v/>
      </c>
      <c r="DW100" s="47" t="str">
        <f t="shared" si="204"/>
        <v/>
      </c>
      <c r="DX100" s="47" t="str">
        <f t="shared" si="204"/>
        <v/>
      </c>
      <c r="DY100" s="47" t="str">
        <f t="shared" si="204"/>
        <v/>
      </c>
      <c r="DZ100" s="179" t="str">
        <f t="shared" si="163"/>
        <v/>
      </c>
      <c r="EA100" s="47" t="str">
        <f t="shared" si="199"/>
        <v/>
      </c>
      <c r="EB100" s="47" t="str">
        <f t="shared" si="199"/>
        <v/>
      </c>
      <c r="EC100" s="47" t="str">
        <f t="shared" si="199"/>
        <v/>
      </c>
      <c r="ED100" s="47" t="str">
        <f t="shared" si="199"/>
        <v/>
      </c>
      <c r="EE100" s="47" t="str">
        <f t="shared" si="199"/>
        <v/>
      </c>
      <c r="EF100" s="47" t="str">
        <f t="shared" si="199"/>
        <v/>
      </c>
      <c r="EG100" s="47" t="str">
        <f t="shared" si="199"/>
        <v/>
      </c>
      <c r="EH100" s="47" t="str">
        <f t="shared" si="199"/>
        <v/>
      </c>
      <c r="EI100" s="47" t="str">
        <f t="shared" si="199"/>
        <v/>
      </c>
      <c r="EJ100" s="47" t="str">
        <f t="shared" si="199"/>
        <v/>
      </c>
      <c r="EK100" s="47" t="str">
        <f t="shared" si="199"/>
        <v/>
      </c>
      <c r="EL100" s="47" t="str">
        <f t="shared" si="199"/>
        <v/>
      </c>
      <c r="EM100" s="47" t="str">
        <f t="shared" si="199"/>
        <v/>
      </c>
      <c r="EN100" s="47" t="str">
        <f t="shared" si="199"/>
        <v/>
      </c>
      <c r="EO100" s="47" t="str">
        <f t="shared" si="199"/>
        <v/>
      </c>
      <c r="EP100" s="47" t="str">
        <f t="shared" si="164"/>
        <v/>
      </c>
      <c r="EQ100" s="47" t="str">
        <f t="shared" si="164"/>
        <v/>
      </c>
      <c r="ER100" s="47" t="str">
        <f t="shared" si="164"/>
        <v/>
      </c>
      <c r="ES100" s="47" t="str">
        <f t="shared" si="164"/>
        <v/>
      </c>
      <c r="ET100" s="47" t="str">
        <f t="shared" si="164"/>
        <v/>
      </c>
      <c r="EU100" s="47" t="str">
        <f t="shared" si="164"/>
        <v/>
      </c>
      <c r="EV100" s="47" t="str">
        <f t="shared" si="164"/>
        <v/>
      </c>
      <c r="EW100" s="47" t="str">
        <f t="shared" si="164"/>
        <v/>
      </c>
      <c r="EX100" s="47" t="str">
        <f t="shared" si="164"/>
        <v/>
      </c>
      <c r="EY100" s="47" t="str">
        <f t="shared" si="164"/>
        <v/>
      </c>
      <c r="EZ100" s="47" t="str">
        <f t="shared" si="164"/>
        <v/>
      </c>
      <c r="FA100" s="47" t="str">
        <f t="shared" si="164"/>
        <v/>
      </c>
      <c r="FB100" s="47" t="str">
        <f t="shared" si="164"/>
        <v/>
      </c>
      <c r="FC100" s="47" t="str">
        <f t="shared" si="164"/>
        <v/>
      </c>
      <c r="FD100" s="47" t="str">
        <f t="shared" si="164"/>
        <v/>
      </c>
      <c r="FE100" s="47" t="str">
        <f t="shared" si="164"/>
        <v/>
      </c>
      <c r="FF100" s="47" t="str">
        <f t="shared" si="209"/>
        <v/>
      </c>
      <c r="FG100" s="47" t="str">
        <f t="shared" si="209"/>
        <v/>
      </c>
      <c r="FH100" s="47" t="str">
        <f t="shared" si="209"/>
        <v/>
      </c>
      <c r="FI100" s="47" t="str">
        <f t="shared" si="207"/>
        <v/>
      </c>
      <c r="FJ100" s="47" t="str">
        <f t="shared" si="205"/>
        <v/>
      </c>
      <c r="FK100" s="47" t="str">
        <f t="shared" si="205"/>
        <v/>
      </c>
      <c r="FL100" s="47" t="str">
        <f t="shared" si="205"/>
        <v/>
      </c>
      <c r="FM100" s="47" t="str">
        <f t="shared" si="205"/>
        <v/>
      </c>
      <c r="FN100" s="47" t="str">
        <f t="shared" si="205"/>
        <v/>
      </c>
      <c r="FO100" s="47" t="str">
        <f t="shared" si="205"/>
        <v/>
      </c>
      <c r="FP100" s="47" t="str">
        <f t="shared" si="200"/>
        <v/>
      </c>
      <c r="FQ100" s="47" t="str">
        <f t="shared" si="200"/>
        <v/>
      </c>
      <c r="FR100" s="47" t="str">
        <f t="shared" si="200"/>
        <v/>
      </c>
      <c r="FS100" s="47" t="str">
        <f t="shared" si="200"/>
        <v/>
      </c>
      <c r="FT100" s="47" t="str">
        <f t="shared" si="200"/>
        <v/>
      </c>
      <c r="FU100" s="47" t="str">
        <f t="shared" si="176"/>
        <v/>
      </c>
      <c r="FV100" s="47" t="str">
        <f t="shared" si="176"/>
        <v/>
      </c>
      <c r="FW100" s="47" t="str">
        <f t="shared" si="176"/>
        <v/>
      </c>
      <c r="FX100" s="47" t="str">
        <f t="shared" si="176"/>
        <v/>
      </c>
      <c r="FY100" s="47" t="str">
        <f t="shared" si="176"/>
        <v/>
      </c>
      <c r="FZ100" s="47" t="str">
        <f t="shared" si="176"/>
        <v/>
      </c>
      <c r="GA100" s="47" t="str">
        <f t="shared" si="176"/>
        <v/>
      </c>
      <c r="GB100" s="47" t="str">
        <f t="shared" si="176"/>
        <v/>
      </c>
      <c r="GC100" s="47" t="str">
        <f t="shared" si="176"/>
        <v/>
      </c>
      <c r="GD100" s="47" t="str">
        <f t="shared" si="176"/>
        <v/>
      </c>
      <c r="GE100" s="47" t="str">
        <f t="shared" si="176"/>
        <v/>
      </c>
      <c r="GF100" s="47" t="str">
        <f t="shared" si="176"/>
        <v/>
      </c>
      <c r="GG100" s="47" t="str">
        <f t="shared" si="176"/>
        <v/>
      </c>
      <c r="GH100" s="47" t="str">
        <f t="shared" si="176"/>
        <v/>
      </c>
      <c r="GI100" s="47" t="str">
        <f t="shared" si="176"/>
        <v/>
      </c>
      <c r="GJ100" s="47" t="str">
        <f t="shared" si="176"/>
        <v/>
      </c>
      <c r="GK100" s="47" t="str">
        <f t="shared" si="208"/>
        <v/>
      </c>
      <c r="GL100" s="47" t="str">
        <f t="shared" si="188"/>
        <v/>
      </c>
      <c r="GM100" s="47" t="str">
        <f t="shared" si="188"/>
        <v/>
      </c>
      <c r="GN100" s="47" t="str">
        <f t="shared" si="188"/>
        <v/>
      </c>
      <c r="GO100" s="47" t="str">
        <f t="shared" si="188"/>
        <v/>
      </c>
      <c r="GP100" s="47" t="str">
        <f t="shared" si="188"/>
        <v/>
      </c>
      <c r="GQ100" s="47" t="str">
        <f t="shared" si="188"/>
        <v/>
      </c>
      <c r="GR100" s="47" t="str">
        <f t="shared" si="188"/>
        <v/>
      </c>
      <c r="GS100" s="47" t="str">
        <f t="shared" si="188"/>
        <v/>
      </c>
      <c r="GT100" s="47" t="str">
        <f t="shared" si="188"/>
        <v/>
      </c>
      <c r="GU100" s="47" t="str">
        <f t="shared" si="188"/>
        <v/>
      </c>
      <c r="GV100" s="47" t="str">
        <f t="shared" si="188"/>
        <v/>
      </c>
      <c r="GW100" s="47" t="str">
        <f t="shared" si="188"/>
        <v/>
      </c>
      <c r="GX100" s="47" t="str">
        <f t="shared" si="211"/>
        <v/>
      </c>
      <c r="GY100" s="47" t="str">
        <f t="shared" si="211"/>
        <v/>
      </c>
      <c r="GZ100" s="47" t="str">
        <f t="shared" si="211"/>
        <v/>
      </c>
      <c r="HA100" s="47" t="str">
        <f t="shared" si="211"/>
        <v/>
      </c>
      <c r="HB100" s="47" t="str">
        <f t="shared" si="211"/>
        <v/>
      </c>
      <c r="HC100" s="47" t="str">
        <f t="shared" si="211"/>
        <v/>
      </c>
      <c r="HD100" s="47" t="str">
        <f t="shared" si="181"/>
        <v/>
      </c>
      <c r="HE100" s="47" t="str">
        <f t="shared" si="181"/>
        <v/>
      </c>
      <c r="HF100" s="47" t="str">
        <f t="shared" si="181"/>
        <v/>
      </c>
      <c r="HG100" s="47" t="str">
        <f t="shared" si="181"/>
        <v/>
      </c>
      <c r="HH100" s="47" t="str">
        <f t="shared" si="181"/>
        <v/>
      </c>
      <c r="HI100" s="47" t="str">
        <f t="shared" si="139"/>
        <v/>
      </c>
      <c r="HJ100" s="47" t="str">
        <f t="shared" si="139"/>
        <v/>
      </c>
      <c r="HK100" s="47" t="str">
        <f t="shared" si="139"/>
        <v/>
      </c>
      <c r="HL100" s="47" t="str">
        <f t="shared" si="139"/>
        <v/>
      </c>
      <c r="HM100" s="47" t="str">
        <f t="shared" si="109"/>
        <v/>
      </c>
      <c r="HN100" s="47" t="str">
        <f t="shared" si="109"/>
        <v/>
      </c>
      <c r="HO100" s="47" t="str">
        <f t="shared" si="109"/>
        <v/>
      </c>
      <c r="HP100" s="47" t="str">
        <f t="shared" si="109"/>
        <v/>
      </c>
      <c r="HQ100" s="47" t="str">
        <f t="shared" si="109"/>
        <v/>
      </c>
      <c r="HR100" s="47" t="str">
        <f t="shared" si="109"/>
        <v/>
      </c>
      <c r="HS100" s="47" t="str">
        <f t="shared" si="109"/>
        <v/>
      </c>
      <c r="HT100" s="47" t="str">
        <f t="shared" si="109"/>
        <v/>
      </c>
      <c r="HU100" s="47" t="str">
        <f t="shared" si="109"/>
        <v/>
      </c>
      <c r="HV100" s="47" t="str">
        <f t="shared" si="140"/>
        <v/>
      </c>
      <c r="HW100" s="165" t="e">
        <f t="shared" si="179"/>
        <v>#N/A</v>
      </c>
      <c r="HX100" s="165" t="e">
        <f t="shared" si="179"/>
        <v>#N/A</v>
      </c>
      <c r="HY100" s="165" t="e">
        <f t="shared" si="179"/>
        <v>#N/A</v>
      </c>
      <c r="HZ100" s="165" t="e">
        <f t="shared" si="179"/>
        <v>#N/A</v>
      </c>
      <c r="IA100" s="165" t="e">
        <f t="shared" si="210"/>
        <v>#N/A</v>
      </c>
      <c r="IB100" s="165" t="e">
        <f t="shared" si="210"/>
        <v>#N/A</v>
      </c>
      <c r="IC100" s="165" t="e">
        <f t="shared" si="210"/>
        <v>#N/A</v>
      </c>
      <c r="ID100" s="165" t="e">
        <f t="shared" si="210"/>
        <v>#N/A</v>
      </c>
      <c r="IE100" s="165" t="e">
        <f t="shared" si="210"/>
        <v>#N/A</v>
      </c>
      <c r="IF100" s="165" t="e">
        <f t="shared" si="210"/>
        <v>#N/A</v>
      </c>
      <c r="IG100" s="165" t="e">
        <f t="shared" si="210"/>
        <v>#N/A</v>
      </c>
      <c r="IH100" s="165" t="e">
        <f t="shared" si="210"/>
        <v>#N/A</v>
      </c>
      <c r="II100" s="165" t="e">
        <f t="shared" si="210"/>
        <v>#N/A</v>
      </c>
      <c r="IJ100" s="165" t="e">
        <f t="shared" si="210"/>
        <v>#N/A</v>
      </c>
      <c r="IK100" s="165" t="e">
        <f t="shared" si="210"/>
        <v>#N/A</v>
      </c>
      <c r="IL100" s="165" t="e">
        <f t="shared" si="210"/>
        <v>#N/A</v>
      </c>
      <c r="IM100" s="165" t="e">
        <f t="shared" si="210"/>
        <v>#N/A</v>
      </c>
      <c r="IN100" s="165" t="e">
        <f t="shared" si="210"/>
        <v>#N/A</v>
      </c>
      <c r="IO100" s="165" t="e">
        <f t="shared" si="210"/>
        <v>#N/A</v>
      </c>
      <c r="IP100" s="165" t="e">
        <f t="shared" si="212"/>
        <v>#N/A</v>
      </c>
      <c r="IQ100" s="165" t="e">
        <f t="shared" si="212"/>
        <v>#N/A</v>
      </c>
      <c r="IR100" s="165" t="e">
        <f t="shared" si="212"/>
        <v>#N/A</v>
      </c>
      <c r="IS100" s="165" t="e">
        <f t="shared" si="212"/>
        <v>#N/A</v>
      </c>
      <c r="IT100" s="165" t="e">
        <f t="shared" si="212"/>
        <v>#N/A</v>
      </c>
      <c r="IU100" s="165" t="e">
        <f t="shared" si="212"/>
        <v>#N/A</v>
      </c>
      <c r="IV100" s="165" t="e">
        <f t="shared" si="212"/>
        <v>#N/A</v>
      </c>
      <c r="IW100" s="165" t="e">
        <f t="shared" si="212"/>
        <v>#N/A</v>
      </c>
      <c r="IX100" s="165" t="e">
        <f t="shared" si="212"/>
        <v>#N/A</v>
      </c>
      <c r="IY100" s="165" t="e">
        <f t="shared" si="212"/>
        <v>#N/A</v>
      </c>
      <c r="IZ100" s="165" t="e">
        <f t="shared" si="212"/>
        <v>#N/A</v>
      </c>
      <c r="JA100" s="165" t="e">
        <f t="shared" si="212"/>
        <v>#N/A</v>
      </c>
      <c r="JB100" s="165" t="e">
        <f t="shared" si="212"/>
        <v>#N/A</v>
      </c>
      <c r="JC100" s="165" t="e">
        <f t="shared" si="212"/>
        <v>#N/A</v>
      </c>
      <c r="JD100" s="165" t="e">
        <f t="shared" si="212"/>
        <v>#N/A</v>
      </c>
      <c r="JE100" s="165" t="e">
        <f t="shared" si="212"/>
        <v>#N/A</v>
      </c>
      <c r="JF100" s="165" t="e">
        <f t="shared" ref="JE100:JS104" si="218">IF(ISNONTEXT($R100),_xlfn.NORM.DIST(BM100,$N100,$R100,FALSE),NA())</f>
        <v>#N/A</v>
      </c>
      <c r="JG100" s="165" t="e">
        <f t="shared" si="218"/>
        <v>#N/A</v>
      </c>
      <c r="JH100" s="165" t="e">
        <f t="shared" si="218"/>
        <v>#N/A</v>
      </c>
      <c r="JI100" s="165" t="e">
        <f t="shared" si="218"/>
        <v>#N/A</v>
      </c>
      <c r="JJ100" s="165" t="e">
        <f t="shared" si="218"/>
        <v>#N/A</v>
      </c>
      <c r="JK100" s="165" t="e">
        <f t="shared" si="218"/>
        <v>#N/A</v>
      </c>
      <c r="JL100" s="165" t="e">
        <f t="shared" si="218"/>
        <v>#N/A</v>
      </c>
      <c r="JM100" s="165" t="e">
        <f t="shared" si="218"/>
        <v>#N/A</v>
      </c>
      <c r="JN100" s="165" t="e">
        <f t="shared" si="218"/>
        <v>#N/A</v>
      </c>
      <c r="JO100" s="165" t="e">
        <f t="shared" si="218"/>
        <v>#N/A</v>
      </c>
      <c r="JP100" s="165" t="e">
        <f t="shared" si="218"/>
        <v>#N/A</v>
      </c>
      <c r="JQ100" s="165" t="e">
        <f t="shared" si="218"/>
        <v>#N/A</v>
      </c>
      <c r="JR100" s="165" t="e">
        <f t="shared" si="218"/>
        <v>#N/A</v>
      </c>
      <c r="JS100" s="165" t="e">
        <f t="shared" si="218"/>
        <v>#N/A</v>
      </c>
      <c r="JT100" s="165" t="e">
        <f t="shared" si="213"/>
        <v>#N/A</v>
      </c>
      <c r="JU100" s="165" t="e">
        <f t="shared" si="213"/>
        <v>#N/A</v>
      </c>
      <c r="JV100" s="165" t="e">
        <f t="shared" si="213"/>
        <v>#N/A</v>
      </c>
      <c r="JW100" s="165" t="e">
        <f t="shared" si="213"/>
        <v>#N/A</v>
      </c>
      <c r="JX100" s="165" t="e">
        <f t="shared" si="213"/>
        <v>#N/A</v>
      </c>
      <c r="JY100" s="165" t="e">
        <f t="shared" si="213"/>
        <v>#N/A</v>
      </c>
      <c r="JZ100" s="165" t="e">
        <f t="shared" si="213"/>
        <v>#N/A</v>
      </c>
      <c r="KA100" s="165" t="e">
        <f t="shared" si="213"/>
        <v>#N/A</v>
      </c>
      <c r="KB100" s="165" t="e">
        <f t="shared" si="213"/>
        <v>#N/A</v>
      </c>
      <c r="KC100" s="165" t="e">
        <f t="shared" si="213"/>
        <v>#N/A</v>
      </c>
      <c r="KD100" s="165" t="e">
        <f t="shared" si="213"/>
        <v>#N/A</v>
      </c>
      <c r="KE100" s="165" t="e">
        <f t="shared" si="213"/>
        <v>#N/A</v>
      </c>
      <c r="KF100" s="165" t="e">
        <f t="shared" si="213"/>
        <v>#N/A</v>
      </c>
      <c r="KG100" s="165" t="e">
        <f t="shared" si="213"/>
        <v>#N/A</v>
      </c>
      <c r="KH100" s="165" t="e">
        <f t="shared" si="213"/>
        <v>#N/A</v>
      </c>
      <c r="KI100" s="165" t="e">
        <f t="shared" si="213"/>
        <v>#N/A</v>
      </c>
      <c r="KJ100" s="165" t="e">
        <f t="shared" ref="KJ100:KY104" si="219">IF(ISNONTEXT($R100),_xlfn.NORM.DIST(CQ100,$N100,$R100,FALSE),NA())</f>
        <v>#N/A</v>
      </c>
      <c r="KK100" s="165" t="e">
        <f t="shared" si="219"/>
        <v>#N/A</v>
      </c>
      <c r="KL100" s="165" t="e">
        <f t="shared" si="219"/>
        <v>#N/A</v>
      </c>
      <c r="KM100" s="165" t="e">
        <f t="shared" si="219"/>
        <v>#N/A</v>
      </c>
      <c r="KN100" s="165" t="e">
        <f t="shared" si="219"/>
        <v>#N/A</v>
      </c>
      <c r="KO100" s="165" t="e">
        <f t="shared" si="219"/>
        <v>#N/A</v>
      </c>
      <c r="KP100" s="165" t="e">
        <f t="shared" si="219"/>
        <v>#N/A</v>
      </c>
      <c r="KQ100" s="165" t="e">
        <f t="shared" si="219"/>
        <v>#N/A</v>
      </c>
      <c r="KR100" s="165" t="e">
        <f t="shared" si="219"/>
        <v>#N/A</v>
      </c>
      <c r="KS100" s="165" t="e">
        <f t="shared" si="219"/>
        <v>#N/A</v>
      </c>
      <c r="KT100" s="165" t="e">
        <f t="shared" si="219"/>
        <v>#N/A</v>
      </c>
      <c r="KU100" s="165" t="e">
        <f t="shared" si="219"/>
        <v>#N/A</v>
      </c>
      <c r="KV100" s="165" t="e">
        <f t="shared" si="219"/>
        <v>#N/A</v>
      </c>
      <c r="KW100" s="165" t="e">
        <f t="shared" si="219"/>
        <v>#N/A</v>
      </c>
      <c r="KX100" s="165" t="e">
        <f t="shared" si="219"/>
        <v>#N/A</v>
      </c>
      <c r="KY100" s="165" t="e">
        <f t="shared" si="219"/>
        <v>#N/A</v>
      </c>
      <c r="KZ100" s="165" t="e">
        <f t="shared" si="214"/>
        <v>#N/A</v>
      </c>
      <c r="LA100" s="165" t="e">
        <f t="shared" si="214"/>
        <v>#N/A</v>
      </c>
      <c r="LB100" s="165" t="e">
        <f t="shared" si="214"/>
        <v>#N/A</v>
      </c>
      <c r="LC100" s="165" t="e">
        <f t="shared" si="214"/>
        <v>#N/A</v>
      </c>
      <c r="LD100" s="165" t="e">
        <f t="shared" si="214"/>
        <v>#N/A</v>
      </c>
      <c r="LE100" s="165" t="e">
        <f t="shared" si="214"/>
        <v>#N/A</v>
      </c>
      <c r="LF100" s="165" t="e">
        <f t="shared" si="214"/>
        <v>#N/A</v>
      </c>
      <c r="LG100" s="165" t="e">
        <f t="shared" si="214"/>
        <v>#N/A</v>
      </c>
      <c r="LH100" s="165" t="e">
        <f t="shared" si="214"/>
        <v>#N/A</v>
      </c>
      <c r="LI100" s="165" t="e">
        <f t="shared" si="214"/>
        <v>#N/A</v>
      </c>
      <c r="LJ100" s="165" t="e">
        <f t="shared" si="214"/>
        <v>#N/A</v>
      </c>
      <c r="LK100" s="165" t="e">
        <f t="shared" si="214"/>
        <v>#N/A</v>
      </c>
      <c r="LL100" s="165" t="e">
        <f t="shared" si="214"/>
        <v>#N/A</v>
      </c>
      <c r="LM100" s="165" t="e">
        <f t="shared" si="214"/>
        <v>#N/A</v>
      </c>
      <c r="LN100" s="165" t="e">
        <f t="shared" si="214"/>
        <v>#N/A</v>
      </c>
      <c r="LO100" s="165" t="e">
        <f t="shared" ref="LO100:MD104" si="220">IF(ISNONTEXT($R100),_xlfn.NORM.DIST(DV100,$N100,$R100,FALSE),NA())</f>
        <v>#N/A</v>
      </c>
      <c r="LP100" s="165" t="e">
        <f t="shared" si="220"/>
        <v>#N/A</v>
      </c>
      <c r="LQ100" s="165" t="e">
        <f t="shared" si="220"/>
        <v>#N/A</v>
      </c>
      <c r="LR100" s="165" t="e">
        <f t="shared" si="220"/>
        <v>#N/A</v>
      </c>
      <c r="LS100" s="165" t="e">
        <f t="shared" si="220"/>
        <v>#N/A</v>
      </c>
      <c r="LT100" s="165" t="e">
        <f t="shared" si="220"/>
        <v>#N/A</v>
      </c>
      <c r="LU100" s="165" t="e">
        <f t="shared" si="220"/>
        <v>#N/A</v>
      </c>
      <c r="LV100" s="165" t="e">
        <f t="shared" si="220"/>
        <v>#N/A</v>
      </c>
      <c r="LW100" s="165" t="e">
        <f t="shared" si="220"/>
        <v>#N/A</v>
      </c>
      <c r="LX100" s="165" t="e">
        <f t="shared" si="220"/>
        <v>#N/A</v>
      </c>
      <c r="LY100" s="165" t="e">
        <f t="shared" si="220"/>
        <v>#N/A</v>
      </c>
      <c r="LZ100" s="165" t="e">
        <f t="shared" si="220"/>
        <v>#N/A</v>
      </c>
      <c r="MA100" s="165" t="e">
        <f t="shared" si="220"/>
        <v>#N/A</v>
      </c>
      <c r="MB100" s="165" t="e">
        <f t="shared" si="220"/>
        <v>#N/A</v>
      </c>
      <c r="MC100" s="165" t="e">
        <f t="shared" si="220"/>
        <v>#N/A</v>
      </c>
      <c r="MD100" s="165" t="e">
        <f t="shared" si="220"/>
        <v>#N/A</v>
      </c>
      <c r="ME100" s="165" t="e">
        <f t="shared" ref="LQ100:ME104" si="221">IF(ISNONTEXT($R100),_xlfn.NORM.DIST(EL100,$N100,$R100,FALSE),NA())</f>
        <v>#N/A</v>
      </c>
      <c r="MF100" s="165" t="e">
        <f t="shared" si="215"/>
        <v>#N/A</v>
      </c>
      <c r="MG100" s="165" t="e">
        <f t="shared" si="215"/>
        <v>#N/A</v>
      </c>
      <c r="MH100" s="165" t="e">
        <f t="shared" si="215"/>
        <v>#N/A</v>
      </c>
      <c r="MI100" s="165" t="e">
        <f t="shared" si="215"/>
        <v>#N/A</v>
      </c>
      <c r="MJ100" s="165" t="e">
        <f t="shared" si="215"/>
        <v>#N/A</v>
      </c>
      <c r="MK100" s="165" t="e">
        <f t="shared" si="215"/>
        <v>#N/A</v>
      </c>
      <c r="ML100" s="165" t="e">
        <f t="shared" si="215"/>
        <v>#N/A</v>
      </c>
      <c r="MM100" s="165" t="e">
        <f t="shared" si="215"/>
        <v>#N/A</v>
      </c>
      <c r="MN100" s="165" t="e">
        <f t="shared" si="215"/>
        <v>#N/A</v>
      </c>
      <c r="MO100" s="165" t="e">
        <f t="shared" si="215"/>
        <v>#N/A</v>
      </c>
      <c r="MP100" s="165" t="e">
        <f t="shared" si="215"/>
        <v>#N/A</v>
      </c>
      <c r="MQ100" s="165" t="e">
        <f t="shared" si="215"/>
        <v>#N/A</v>
      </c>
      <c r="MR100" s="165" t="e">
        <f t="shared" si="215"/>
        <v>#N/A</v>
      </c>
      <c r="MS100" s="165" t="e">
        <f t="shared" si="215"/>
        <v>#N/A</v>
      </c>
      <c r="MT100" s="165" t="e">
        <f t="shared" si="215"/>
        <v>#N/A</v>
      </c>
      <c r="MU100" s="165" t="e">
        <f t="shared" si="215"/>
        <v>#N/A</v>
      </c>
      <c r="MV100" s="165" t="e">
        <f t="shared" ref="MV100:NK104" si="222">IF(ISNONTEXT($R100),_xlfn.NORM.DIST(FC100,$N100,$R100,FALSE),NA())</f>
        <v>#N/A</v>
      </c>
      <c r="MW100" s="165" t="e">
        <f t="shared" si="222"/>
        <v>#N/A</v>
      </c>
      <c r="MX100" s="165" t="e">
        <f t="shared" si="222"/>
        <v>#N/A</v>
      </c>
      <c r="MY100" s="165" t="e">
        <f t="shared" si="222"/>
        <v>#N/A</v>
      </c>
      <c r="MZ100" s="165" t="e">
        <f t="shared" si="222"/>
        <v>#N/A</v>
      </c>
      <c r="NA100" s="165" t="e">
        <f t="shared" si="222"/>
        <v>#N/A</v>
      </c>
      <c r="NB100" s="165" t="e">
        <f t="shared" si="222"/>
        <v>#N/A</v>
      </c>
      <c r="NC100" s="165" t="e">
        <f t="shared" si="222"/>
        <v>#N/A</v>
      </c>
      <c r="ND100" s="165" t="e">
        <f t="shared" si="222"/>
        <v>#N/A</v>
      </c>
      <c r="NE100" s="165" t="e">
        <f t="shared" si="222"/>
        <v>#N/A</v>
      </c>
      <c r="NF100" s="165" t="e">
        <f t="shared" si="222"/>
        <v>#N/A</v>
      </c>
      <c r="NG100" s="165" t="e">
        <f t="shared" si="222"/>
        <v>#N/A</v>
      </c>
      <c r="NH100" s="165" t="e">
        <f t="shared" si="222"/>
        <v>#N/A</v>
      </c>
      <c r="NI100" s="165" t="e">
        <f t="shared" si="222"/>
        <v>#N/A</v>
      </c>
      <c r="NJ100" s="165" t="e">
        <f t="shared" si="222"/>
        <v>#N/A</v>
      </c>
      <c r="NK100" s="165" t="e">
        <f t="shared" si="222"/>
        <v>#N/A</v>
      </c>
      <c r="NL100" s="165" t="e">
        <f t="shared" si="216"/>
        <v>#N/A</v>
      </c>
      <c r="NM100" s="165" t="e">
        <f t="shared" si="216"/>
        <v>#N/A</v>
      </c>
      <c r="NN100" s="165" t="e">
        <f t="shared" si="216"/>
        <v>#N/A</v>
      </c>
      <c r="NO100" s="165" t="e">
        <f t="shared" si="216"/>
        <v>#N/A</v>
      </c>
      <c r="NP100" s="165" t="e">
        <f t="shared" si="216"/>
        <v>#N/A</v>
      </c>
      <c r="NQ100" s="165" t="e">
        <f t="shared" si="216"/>
        <v>#N/A</v>
      </c>
      <c r="NR100" s="165" t="e">
        <f t="shared" si="216"/>
        <v>#N/A</v>
      </c>
      <c r="NS100" s="165" t="e">
        <f t="shared" si="216"/>
        <v>#N/A</v>
      </c>
      <c r="NT100" s="165" t="e">
        <f t="shared" si="216"/>
        <v>#N/A</v>
      </c>
      <c r="NU100" s="165" t="e">
        <f t="shared" si="216"/>
        <v>#N/A</v>
      </c>
      <c r="NV100" s="165" t="e">
        <f t="shared" si="216"/>
        <v>#N/A</v>
      </c>
      <c r="NW100" s="165" t="e">
        <f t="shared" si="216"/>
        <v>#N/A</v>
      </c>
      <c r="NX100" s="165" t="e">
        <f t="shared" si="216"/>
        <v>#N/A</v>
      </c>
      <c r="NY100" s="165" t="e">
        <f t="shared" si="216"/>
        <v>#N/A</v>
      </c>
      <c r="NZ100" s="165" t="e">
        <f t="shared" si="216"/>
        <v>#N/A</v>
      </c>
      <c r="OA100" s="165" t="e">
        <f t="shared" ref="OA100:OP104" si="223">IF(ISNONTEXT($R100),_xlfn.NORM.DIST(GH100,$N100,$R100,FALSE),NA())</f>
        <v>#N/A</v>
      </c>
      <c r="OB100" s="165" t="e">
        <f t="shared" si="223"/>
        <v>#N/A</v>
      </c>
      <c r="OC100" s="165" t="e">
        <f t="shared" si="223"/>
        <v>#N/A</v>
      </c>
      <c r="OD100" s="165" t="e">
        <f t="shared" si="223"/>
        <v>#N/A</v>
      </c>
      <c r="OE100" s="165" t="e">
        <f t="shared" si="223"/>
        <v>#N/A</v>
      </c>
      <c r="OF100" s="165" t="e">
        <f t="shared" si="223"/>
        <v>#N/A</v>
      </c>
      <c r="OG100" s="165" t="e">
        <f t="shared" si="223"/>
        <v>#N/A</v>
      </c>
      <c r="OH100" s="165" t="e">
        <f t="shared" si="223"/>
        <v>#N/A</v>
      </c>
      <c r="OI100" s="165" t="e">
        <f t="shared" si="223"/>
        <v>#N/A</v>
      </c>
      <c r="OJ100" s="165" t="e">
        <f t="shared" si="223"/>
        <v>#N/A</v>
      </c>
      <c r="OK100" s="165" t="e">
        <f t="shared" si="223"/>
        <v>#N/A</v>
      </c>
      <c r="OL100" s="165" t="e">
        <f t="shared" si="223"/>
        <v>#N/A</v>
      </c>
      <c r="OM100" s="165" t="e">
        <f t="shared" si="223"/>
        <v>#N/A</v>
      </c>
      <c r="ON100" s="165" t="e">
        <f t="shared" si="223"/>
        <v>#N/A</v>
      </c>
      <c r="OO100" s="165" t="e">
        <f t="shared" si="223"/>
        <v>#N/A</v>
      </c>
      <c r="OP100" s="165" t="e">
        <f t="shared" si="223"/>
        <v>#N/A</v>
      </c>
      <c r="OQ100" s="165" t="e">
        <f t="shared" ref="OC100:OQ104" si="224">IF(ISNONTEXT($R100),_xlfn.NORM.DIST(GX100,$N100,$R100,FALSE),NA())</f>
        <v>#N/A</v>
      </c>
      <c r="OR100" s="165" t="e">
        <f t="shared" si="217"/>
        <v>#N/A</v>
      </c>
      <c r="OS100" s="165" t="e">
        <f t="shared" si="217"/>
        <v>#N/A</v>
      </c>
      <c r="OT100" s="165" t="e">
        <f t="shared" si="217"/>
        <v>#N/A</v>
      </c>
      <c r="OU100" s="165" t="e">
        <f t="shared" si="217"/>
        <v>#N/A</v>
      </c>
      <c r="OV100" s="165" t="e">
        <f t="shared" si="217"/>
        <v>#N/A</v>
      </c>
      <c r="OW100" s="165" t="e">
        <f t="shared" si="217"/>
        <v>#N/A</v>
      </c>
      <c r="OX100" s="165" t="e">
        <f t="shared" si="217"/>
        <v>#N/A</v>
      </c>
      <c r="OY100" s="165" t="e">
        <f t="shared" si="217"/>
        <v>#N/A</v>
      </c>
      <c r="OZ100" s="165" t="e">
        <f t="shared" si="217"/>
        <v>#N/A</v>
      </c>
      <c r="PA100" s="165" t="e">
        <f t="shared" si="217"/>
        <v>#N/A</v>
      </c>
      <c r="PB100" s="165" t="e">
        <f t="shared" si="217"/>
        <v>#N/A</v>
      </c>
      <c r="PC100" s="165" t="e">
        <f t="shared" si="217"/>
        <v>#N/A</v>
      </c>
      <c r="PD100" s="165" t="e">
        <f t="shared" si="217"/>
        <v>#N/A</v>
      </c>
      <c r="PE100" s="165" t="e">
        <f t="shared" si="217"/>
        <v>#N/A</v>
      </c>
      <c r="PF100" s="165" t="e">
        <f t="shared" si="217"/>
        <v>#N/A</v>
      </c>
      <c r="PG100" s="165" t="e">
        <f t="shared" si="217"/>
        <v>#N/A</v>
      </c>
      <c r="PH100" s="165" t="e">
        <f t="shared" ref="PH100:PO104" si="225">IF(ISNONTEXT($R100),_xlfn.NORM.DIST(HO100,$N100,$R100,FALSE),NA())</f>
        <v>#N/A</v>
      </c>
      <c r="PI100" s="165" t="e">
        <f t="shared" si="225"/>
        <v>#N/A</v>
      </c>
      <c r="PJ100" s="165" t="e">
        <f t="shared" si="225"/>
        <v>#N/A</v>
      </c>
      <c r="PK100" s="165" t="e">
        <f t="shared" si="225"/>
        <v>#N/A</v>
      </c>
      <c r="PL100" s="165" t="e">
        <f t="shared" si="225"/>
        <v>#N/A</v>
      </c>
      <c r="PM100" s="165" t="e">
        <f t="shared" si="225"/>
        <v>#N/A</v>
      </c>
      <c r="PN100" s="165" t="e">
        <f t="shared" si="225"/>
        <v>#N/A</v>
      </c>
      <c r="PO100" s="165" t="e">
        <f t="shared" si="225"/>
        <v>#N/A</v>
      </c>
    </row>
    <row r="101" spans="1:431" hidden="1" x14ac:dyDescent="0.45">
      <c r="A101" s="362"/>
      <c r="B101" s="368" t="str">
        <f>IF($R101="","",ROUND(_xlfn.NORM.INV(ABS(VLOOKUP($T$1,VLookups!$A$43:$B$44,2,FALSE)-B$2),$N101,$R101),0))</f>
        <v/>
      </c>
      <c r="C101" s="374" t="str">
        <f t="shared" si="165"/>
        <v/>
      </c>
      <c r="D101" s="375" t="str">
        <f t="shared" si="166"/>
        <v/>
      </c>
      <c r="E101" s="105"/>
      <c r="F101" s="113"/>
      <c r="G101" s="118" t="str">
        <f t="shared" si="159"/>
        <v/>
      </c>
      <c r="H101" s="91"/>
      <c r="I101" s="118" t="str">
        <f t="shared" si="160"/>
        <v/>
      </c>
      <c r="J101" s="113"/>
      <c r="K101" s="106"/>
      <c r="L101" s="120" t="str">
        <f t="shared" si="147"/>
        <v/>
      </c>
      <c r="M101" s="120" t="str">
        <f t="shared" si="148"/>
        <v/>
      </c>
      <c r="N101" s="71" t="str">
        <f t="shared" si="161"/>
        <v/>
      </c>
      <c r="O101" s="23"/>
      <c r="P101" s="55"/>
      <c r="Q101" s="298"/>
      <c r="R101" s="72" t="str">
        <f>IF(AND(G101&gt;0,H101&gt;0,I101&gt;0),IF(ISBLANK(Q101),IF(ISBLANK(O101),"",(I101-G101)*VLOOKUP(O101,VLookups!$A$4:$B$13,2,FALSE)),Q101),"")</f>
        <v/>
      </c>
      <c r="S101" s="73" t="str">
        <f t="shared" si="149"/>
        <v/>
      </c>
      <c r="T101" s="91"/>
      <c r="U101" s="265" t="str">
        <f>IF(AND(T101&gt;0,H101&gt;0,NOT(R101="")),ABS(VLOOKUP($T$1,VLookups!$A$43:$B$44,2,FALSE)-_xlfn.NORM.DIST(T101,N101,R101,TRUE)),"")</f>
        <v/>
      </c>
      <c r="V101" s="90" t="str">
        <f>IF(AND($G101&gt;0,$H101&gt;0,$I101&gt;0,NOT(ISBLANK($O101))),_xlfn.NORM.INV(ABS(VLOOKUP($T$1,VLookups!$A$43:$B$44,2,FALSE)-V$3),$N101,$R101),"")</f>
        <v/>
      </c>
      <c r="W101" s="89" t="str">
        <f>IF(AND($G101&gt;0,$H101&gt;0,$I101&gt;0,NOT(ISBLANK($O101))),_xlfn.NORM.INV(ABS(VLOOKUP($T$1,VLookups!$A$43:$B$44,2,FALSE)-W$3),$N101,$R101),"")</f>
        <v/>
      </c>
      <c r="X101" s="90" t="str">
        <f>IF(AND($G101&gt;0,$H101&gt;0,$I101&gt;0,NOT(ISBLANK($O101))),_xlfn.NORM.INV(ABS(VLOOKUP($T$1,VLookups!$A$43:$B$44,2,FALSE)-X$3),$N101,$R101),"")</f>
        <v/>
      </c>
      <c r="Y101" s="89" t="str">
        <f>IF(AND($G101&gt;0,$H101&gt;0,$I101&gt;0,NOT(ISBLANK($O101))),_xlfn.NORM.INV(ABS(VLOOKUP($T$1,VLookups!$A$43:$B$44,2,FALSE)-Y$3),$N101,$R101),"")</f>
        <v/>
      </c>
      <c r="Z101" s="90" t="str">
        <f>IF(AND($G101&gt;0,$H101&gt;0,$I101&gt;0,NOT(ISBLANK($O101))),_xlfn.NORM.INV(ABS(VLOOKUP($T$1,VLookups!$A$43:$B$44,2,FALSE)-Z$3),$N101,$R101),"")</f>
        <v/>
      </c>
      <c r="AA101" s="89" t="str">
        <f>IF(AND($G101&gt;0,$H101&gt;0,$I101&gt;0,NOT(ISBLANK($O101))),_xlfn.NORM.INV(ABS(VLOOKUP($T$1,VLookups!$A$43:$B$44,2,FALSE)-AA$3),$N101,$R101),"")</f>
        <v/>
      </c>
      <c r="AB101" s="5"/>
      <c r="AC101" s="164" t="str">
        <f t="shared" si="162"/>
        <v/>
      </c>
      <c r="AD101" s="47" t="str">
        <f t="shared" si="206"/>
        <v/>
      </c>
      <c r="AE101" s="47" t="str">
        <f t="shared" si="206"/>
        <v/>
      </c>
      <c r="AF101" s="47" t="str">
        <f t="shared" si="206"/>
        <v/>
      </c>
      <c r="AG101" s="47" t="str">
        <f t="shared" si="206"/>
        <v/>
      </c>
      <c r="AH101" s="47" t="str">
        <f t="shared" si="206"/>
        <v/>
      </c>
      <c r="AI101" s="47" t="str">
        <f t="shared" si="206"/>
        <v/>
      </c>
      <c r="AJ101" s="47" t="str">
        <f t="shared" si="206"/>
        <v/>
      </c>
      <c r="AK101" s="47" t="str">
        <f t="shared" si="206"/>
        <v/>
      </c>
      <c r="AL101" s="47" t="str">
        <f t="shared" si="206"/>
        <v/>
      </c>
      <c r="AM101" s="47" t="str">
        <f t="shared" si="206"/>
        <v/>
      </c>
      <c r="AN101" s="47" t="str">
        <f t="shared" si="206"/>
        <v/>
      </c>
      <c r="AO101" s="47" t="str">
        <f t="shared" si="206"/>
        <v/>
      </c>
      <c r="AP101" s="47" t="str">
        <f t="shared" si="206"/>
        <v/>
      </c>
      <c r="AQ101" s="47" t="str">
        <f t="shared" si="206"/>
        <v/>
      </c>
      <c r="AR101" s="47" t="str">
        <f t="shared" si="206"/>
        <v/>
      </c>
      <c r="AS101" s="47" t="str">
        <f t="shared" si="206"/>
        <v/>
      </c>
      <c r="AT101" s="47" t="str">
        <f t="shared" si="201"/>
        <v/>
      </c>
      <c r="AU101" s="47" t="str">
        <f t="shared" si="201"/>
        <v/>
      </c>
      <c r="AV101" s="47" t="str">
        <f t="shared" si="201"/>
        <v/>
      </c>
      <c r="AW101" s="47" t="str">
        <f t="shared" si="201"/>
        <v/>
      </c>
      <c r="AX101" s="47" t="str">
        <f t="shared" si="201"/>
        <v/>
      </c>
      <c r="AY101" s="47" t="str">
        <f t="shared" si="201"/>
        <v/>
      </c>
      <c r="AZ101" s="47" t="str">
        <f t="shared" si="201"/>
        <v/>
      </c>
      <c r="BA101" s="47" t="str">
        <f t="shared" si="201"/>
        <v/>
      </c>
      <c r="BB101" s="47" t="str">
        <f t="shared" si="201"/>
        <v/>
      </c>
      <c r="BC101" s="47" t="str">
        <f t="shared" si="201"/>
        <v/>
      </c>
      <c r="BD101" s="47" t="str">
        <f t="shared" si="201"/>
        <v/>
      </c>
      <c r="BE101" s="47" t="str">
        <f t="shared" si="201"/>
        <v/>
      </c>
      <c r="BF101" s="47" t="str">
        <f t="shared" si="201"/>
        <v/>
      </c>
      <c r="BG101" s="47" t="str">
        <f t="shared" si="201"/>
        <v/>
      </c>
      <c r="BH101" s="47" t="str">
        <f t="shared" si="201"/>
        <v/>
      </c>
      <c r="BI101" s="47" t="str">
        <f t="shared" si="202"/>
        <v/>
      </c>
      <c r="BJ101" s="47" t="str">
        <f t="shared" si="202"/>
        <v/>
      </c>
      <c r="BK101" s="47" t="str">
        <f t="shared" si="202"/>
        <v/>
      </c>
      <c r="BL101" s="47" t="str">
        <f t="shared" si="202"/>
        <v/>
      </c>
      <c r="BM101" s="47" t="str">
        <f t="shared" si="202"/>
        <v/>
      </c>
      <c r="BN101" s="47" t="str">
        <f t="shared" si="202"/>
        <v/>
      </c>
      <c r="BO101" s="47" t="str">
        <f t="shared" si="202"/>
        <v/>
      </c>
      <c r="BP101" s="47" t="str">
        <f t="shared" si="202"/>
        <v/>
      </c>
      <c r="BQ101" s="47" t="str">
        <f t="shared" si="202"/>
        <v/>
      </c>
      <c r="BR101" s="47" t="str">
        <f t="shared" si="202"/>
        <v/>
      </c>
      <c r="BS101" s="47" t="str">
        <f t="shared" si="202"/>
        <v/>
      </c>
      <c r="BT101" s="47" t="str">
        <f t="shared" si="202"/>
        <v/>
      </c>
      <c r="BU101" s="47" t="str">
        <f t="shared" si="202"/>
        <v/>
      </c>
      <c r="BV101" s="47" t="str">
        <f t="shared" si="202"/>
        <v/>
      </c>
      <c r="BW101" s="47" t="str">
        <f t="shared" si="202"/>
        <v/>
      </c>
      <c r="BX101" s="47" t="str">
        <f t="shared" si="202"/>
        <v/>
      </c>
      <c r="BY101" s="47" t="str">
        <f t="shared" si="197"/>
        <v/>
      </c>
      <c r="BZ101" s="47" t="str">
        <f t="shared" si="197"/>
        <v/>
      </c>
      <c r="CA101" s="47" t="str">
        <f t="shared" si="197"/>
        <v/>
      </c>
      <c r="CB101" s="47" t="str">
        <f t="shared" si="197"/>
        <v/>
      </c>
      <c r="CC101" s="47" t="str">
        <f t="shared" si="197"/>
        <v/>
      </c>
      <c r="CD101" s="47" t="str">
        <f t="shared" si="197"/>
        <v/>
      </c>
      <c r="CE101" s="47" t="str">
        <f t="shared" si="197"/>
        <v/>
      </c>
      <c r="CF101" s="47" t="str">
        <f t="shared" si="197"/>
        <v/>
      </c>
      <c r="CG101" s="47" t="str">
        <f t="shared" si="197"/>
        <v/>
      </c>
      <c r="CH101" s="47" t="str">
        <f t="shared" si="197"/>
        <v/>
      </c>
      <c r="CI101" s="47" t="str">
        <f t="shared" si="197"/>
        <v/>
      </c>
      <c r="CJ101" s="47" t="str">
        <f t="shared" si="197"/>
        <v/>
      </c>
      <c r="CK101" s="47" t="str">
        <f t="shared" si="197"/>
        <v/>
      </c>
      <c r="CL101" s="47" t="str">
        <f t="shared" si="197"/>
        <v/>
      </c>
      <c r="CM101" s="47" t="str">
        <f t="shared" si="197"/>
        <v/>
      </c>
      <c r="CN101" s="47" t="str">
        <f t="shared" si="203"/>
        <v/>
      </c>
      <c r="CO101" s="47" t="str">
        <f t="shared" si="203"/>
        <v/>
      </c>
      <c r="CP101" s="47" t="str">
        <f t="shared" si="203"/>
        <v/>
      </c>
      <c r="CQ101" s="47" t="str">
        <f t="shared" si="203"/>
        <v/>
      </c>
      <c r="CR101" s="47" t="str">
        <f t="shared" si="203"/>
        <v/>
      </c>
      <c r="CS101" s="47" t="str">
        <f t="shared" si="203"/>
        <v/>
      </c>
      <c r="CT101" s="47" t="str">
        <f t="shared" si="203"/>
        <v/>
      </c>
      <c r="CU101" s="47" t="str">
        <f t="shared" si="203"/>
        <v/>
      </c>
      <c r="CV101" s="47" t="str">
        <f t="shared" si="203"/>
        <v/>
      </c>
      <c r="CW101" s="47" t="str">
        <f t="shared" si="203"/>
        <v/>
      </c>
      <c r="CX101" s="47" t="str">
        <f t="shared" si="203"/>
        <v/>
      </c>
      <c r="CY101" s="47" t="str">
        <f t="shared" si="203"/>
        <v/>
      </c>
      <c r="CZ101" s="47" t="str">
        <f t="shared" si="203"/>
        <v/>
      </c>
      <c r="DA101" s="47" t="str">
        <f t="shared" si="203"/>
        <v/>
      </c>
      <c r="DB101" s="47" t="str">
        <f t="shared" si="203"/>
        <v/>
      </c>
      <c r="DC101" s="47" t="str">
        <f t="shared" si="203"/>
        <v/>
      </c>
      <c r="DD101" s="47" t="str">
        <f t="shared" si="198"/>
        <v/>
      </c>
      <c r="DE101" s="47" t="str">
        <f t="shared" si="198"/>
        <v/>
      </c>
      <c r="DF101" s="47" t="str">
        <f t="shared" si="198"/>
        <v/>
      </c>
      <c r="DG101" s="47" t="str">
        <f t="shared" si="198"/>
        <v/>
      </c>
      <c r="DH101" s="47" t="str">
        <f t="shared" si="198"/>
        <v/>
      </c>
      <c r="DI101" s="47" t="str">
        <f t="shared" si="198"/>
        <v/>
      </c>
      <c r="DJ101" s="47" t="str">
        <f t="shared" si="198"/>
        <v/>
      </c>
      <c r="DK101" s="47" t="str">
        <f t="shared" si="198"/>
        <v/>
      </c>
      <c r="DL101" s="47" t="str">
        <f t="shared" si="198"/>
        <v/>
      </c>
      <c r="DM101" s="47" t="str">
        <f t="shared" si="198"/>
        <v/>
      </c>
      <c r="DN101" s="47" t="str">
        <f t="shared" si="198"/>
        <v/>
      </c>
      <c r="DO101" s="47" t="str">
        <f t="shared" si="198"/>
        <v/>
      </c>
      <c r="DP101" s="47" t="str">
        <f t="shared" si="198"/>
        <v/>
      </c>
      <c r="DQ101" s="47" t="str">
        <f t="shared" si="198"/>
        <v/>
      </c>
      <c r="DR101" s="47" t="str">
        <f t="shared" si="198"/>
        <v/>
      </c>
      <c r="DS101" s="47" t="str">
        <f t="shared" si="204"/>
        <v/>
      </c>
      <c r="DT101" s="47" t="str">
        <f t="shared" si="204"/>
        <v/>
      </c>
      <c r="DU101" s="47" t="str">
        <f t="shared" si="204"/>
        <v/>
      </c>
      <c r="DV101" s="47" t="str">
        <f t="shared" si="204"/>
        <v/>
      </c>
      <c r="DW101" s="47" t="str">
        <f t="shared" si="204"/>
        <v/>
      </c>
      <c r="DX101" s="47" t="str">
        <f t="shared" si="204"/>
        <v/>
      </c>
      <c r="DY101" s="47" t="str">
        <f t="shared" si="204"/>
        <v/>
      </c>
      <c r="DZ101" s="179" t="str">
        <f t="shared" si="163"/>
        <v/>
      </c>
      <c r="EA101" s="47" t="str">
        <f t="shared" si="199"/>
        <v/>
      </c>
      <c r="EB101" s="47" t="str">
        <f t="shared" si="199"/>
        <v/>
      </c>
      <c r="EC101" s="47" t="str">
        <f t="shared" si="199"/>
        <v/>
      </c>
      <c r="ED101" s="47" t="str">
        <f t="shared" si="199"/>
        <v/>
      </c>
      <c r="EE101" s="47" t="str">
        <f t="shared" si="199"/>
        <v/>
      </c>
      <c r="EF101" s="47" t="str">
        <f t="shared" si="199"/>
        <v/>
      </c>
      <c r="EG101" s="47" t="str">
        <f t="shared" si="199"/>
        <v/>
      </c>
      <c r="EH101" s="47" t="str">
        <f t="shared" si="199"/>
        <v/>
      </c>
      <c r="EI101" s="47" t="str">
        <f t="shared" si="199"/>
        <v/>
      </c>
      <c r="EJ101" s="47" t="str">
        <f t="shared" si="199"/>
        <v/>
      </c>
      <c r="EK101" s="47" t="str">
        <f t="shared" si="199"/>
        <v/>
      </c>
      <c r="EL101" s="47" t="str">
        <f t="shared" si="199"/>
        <v/>
      </c>
      <c r="EM101" s="47" t="str">
        <f t="shared" si="199"/>
        <v/>
      </c>
      <c r="EN101" s="47" t="str">
        <f t="shared" si="199"/>
        <v/>
      </c>
      <c r="EO101" s="47" t="str">
        <f t="shared" si="199"/>
        <v/>
      </c>
      <c r="EP101" s="47" t="str">
        <f t="shared" si="164"/>
        <v/>
      </c>
      <c r="EQ101" s="47" t="str">
        <f t="shared" si="164"/>
        <v/>
      </c>
      <c r="ER101" s="47" t="str">
        <f t="shared" si="164"/>
        <v/>
      </c>
      <c r="ES101" s="47" t="str">
        <f t="shared" si="164"/>
        <v/>
      </c>
      <c r="ET101" s="47" t="str">
        <f t="shared" si="164"/>
        <v/>
      </c>
      <c r="EU101" s="47" t="str">
        <f t="shared" si="164"/>
        <v/>
      </c>
      <c r="EV101" s="47" t="str">
        <f t="shared" si="164"/>
        <v/>
      </c>
      <c r="EW101" s="47" t="str">
        <f t="shared" si="164"/>
        <v/>
      </c>
      <c r="EX101" s="47" t="str">
        <f t="shared" si="164"/>
        <v/>
      </c>
      <c r="EY101" s="47" t="str">
        <f t="shared" si="164"/>
        <v/>
      </c>
      <c r="EZ101" s="47" t="str">
        <f t="shared" si="164"/>
        <v/>
      </c>
      <c r="FA101" s="47" t="str">
        <f t="shared" si="164"/>
        <v/>
      </c>
      <c r="FB101" s="47" t="str">
        <f t="shared" si="164"/>
        <v/>
      </c>
      <c r="FC101" s="47" t="str">
        <f t="shared" si="164"/>
        <v/>
      </c>
      <c r="FD101" s="47" t="str">
        <f t="shared" si="164"/>
        <v/>
      </c>
      <c r="FE101" s="47" t="str">
        <f t="shared" si="164"/>
        <v/>
      </c>
      <c r="FF101" s="47" t="str">
        <f t="shared" si="209"/>
        <v/>
      </c>
      <c r="FG101" s="47" t="str">
        <f t="shared" si="209"/>
        <v/>
      </c>
      <c r="FH101" s="47" t="str">
        <f t="shared" si="209"/>
        <v/>
      </c>
      <c r="FI101" s="47" t="str">
        <f t="shared" si="207"/>
        <v/>
      </c>
      <c r="FJ101" s="47" t="str">
        <f t="shared" si="205"/>
        <v/>
      </c>
      <c r="FK101" s="47" t="str">
        <f t="shared" si="205"/>
        <v/>
      </c>
      <c r="FL101" s="47" t="str">
        <f t="shared" si="205"/>
        <v/>
      </c>
      <c r="FM101" s="47" t="str">
        <f t="shared" si="205"/>
        <v/>
      </c>
      <c r="FN101" s="47" t="str">
        <f t="shared" si="205"/>
        <v/>
      </c>
      <c r="FO101" s="47" t="str">
        <f t="shared" si="205"/>
        <v/>
      </c>
      <c r="FP101" s="47" t="str">
        <f t="shared" si="200"/>
        <v/>
      </c>
      <c r="FQ101" s="47" t="str">
        <f t="shared" si="200"/>
        <v/>
      </c>
      <c r="FR101" s="47" t="str">
        <f t="shared" si="200"/>
        <v/>
      </c>
      <c r="FS101" s="47" t="str">
        <f t="shared" si="200"/>
        <v/>
      </c>
      <c r="FT101" s="47" t="str">
        <f t="shared" si="200"/>
        <v/>
      </c>
      <c r="FU101" s="47" t="str">
        <f t="shared" si="176"/>
        <v/>
      </c>
      <c r="FV101" s="47" t="str">
        <f t="shared" si="176"/>
        <v/>
      </c>
      <c r="FW101" s="47" t="str">
        <f t="shared" si="176"/>
        <v/>
      </c>
      <c r="FX101" s="47" t="str">
        <f t="shared" si="176"/>
        <v/>
      </c>
      <c r="FY101" s="47" t="str">
        <f t="shared" si="176"/>
        <v/>
      </c>
      <c r="FZ101" s="47" t="str">
        <f t="shared" si="176"/>
        <v/>
      </c>
      <c r="GA101" s="47" t="str">
        <f t="shared" si="176"/>
        <v/>
      </c>
      <c r="GB101" s="47" t="str">
        <f t="shared" si="176"/>
        <v/>
      </c>
      <c r="GC101" s="47" t="str">
        <f t="shared" si="176"/>
        <v/>
      </c>
      <c r="GD101" s="47" t="str">
        <f t="shared" si="176"/>
        <v/>
      </c>
      <c r="GE101" s="47" t="str">
        <f t="shared" si="176"/>
        <v/>
      </c>
      <c r="GF101" s="47" t="str">
        <f t="shared" si="176"/>
        <v/>
      </c>
      <c r="GG101" s="47" t="str">
        <f t="shared" si="176"/>
        <v/>
      </c>
      <c r="GH101" s="47" t="str">
        <f t="shared" si="176"/>
        <v/>
      </c>
      <c r="GI101" s="47" t="str">
        <f t="shared" si="176"/>
        <v/>
      </c>
      <c r="GJ101" s="47" t="str">
        <f t="shared" si="176"/>
        <v/>
      </c>
      <c r="GK101" s="47" t="str">
        <f t="shared" si="208"/>
        <v/>
      </c>
      <c r="GL101" s="47" t="str">
        <f t="shared" si="188"/>
        <v/>
      </c>
      <c r="GM101" s="47" t="str">
        <f t="shared" si="188"/>
        <v/>
      </c>
      <c r="GN101" s="47" t="str">
        <f t="shared" si="188"/>
        <v/>
      </c>
      <c r="GO101" s="47" t="str">
        <f t="shared" si="188"/>
        <v/>
      </c>
      <c r="GP101" s="47" t="str">
        <f t="shared" si="188"/>
        <v/>
      </c>
      <c r="GQ101" s="47" t="str">
        <f t="shared" si="188"/>
        <v/>
      </c>
      <c r="GR101" s="47" t="str">
        <f t="shared" si="188"/>
        <v/>
      </c>
      <c r="GS101" s="47" t="str">
        <f t="shared" si="188"/>
        <v/>
      </c>
      <c r="GT101" s="47" t="str">
        <f t="shared" si="188"/>
        <v/>
      </c>
      <c r="GU101" s="47" t="str">
        <f t="shared" si="188"/>
        <v/>
      </c>
      <c r="GV101" s="47" t="str">
        <f t="shared" si="188"/>
        <v/>
      </c>
      <c r="GW101" s="47" t="str">
        <f t="shared" si="188"/>
        <v/>
      </c>
      <c r="GX101" s="47" t="str">
        <f t="shared" si="211"/>
        <v/>
      </c>
      <c r="GY101" s="47" t="str">
        <f t="shared" si="211"/>
        <v/>
      </c>
      <c r="GZ101" s="47" t="str">
        <f t="shared" si="211"/>
        <v/>
      </c>
      <c r="HA101" s="47" t="str">
        <f t="shared" si="211"/>
        <v/>
      </c>
      <c r="HB101" s="47" t="str">
        <f t="shared" si="211"/>
        <v/>
      </c>
      <c r="HC101" s="47" t="str">
        <f t="shared" si="211"/>
        <v/>
      </c>
      <c r="HD101" s="47" t="str">
        <f t="shared" si="181"/>
        <v/>
      </c>
      <c r="HE101" s="47" t="str">
        <f t="shared" si="181"/>
        <v/>
      </c>
      <c r="HF101" s="47" t="str">
        <f t="shared" si="181"/>
        <v/>
      </c>
      <c r="HG101" s="47" t="str">
        <f t="shared" si="181"/>
        <v/>
      </c>
      <c r="HH101" s="47" t="str">
        <f t="shared" si="181"/>
        <v/>
      </c>
      <c r="HI101" s="47" t="str">
        <f t="shared" si="139"/>
        <v/>
      </c>
      <c r="HJ101" s="47" t="str">
        <f t="shared" si="139"/>
        <v/>
      </c>
      <c r="HK101" s="47" t="str">
        <f t="shared" si="139"/>
        <v/>
      </c>
      <c r="HL101" s="47" t="str">
        <f t="shared" si="139"/>
        <v/>
      </c>
      <c r="HM101" s="47" t="str">
        <f t="shared" si="109"/>
        <v/>
      </c>
      <c r="HN101" s="47" t="str">
        <f t="shared" si="109"/>
        <v/>
      </c>
      <c r="HO101" s="47" t="str">
        <f t="shared" si="109"/>
        <v/>
      </c>
      <c r="HP101" s="47" t="str">
        <f t="shared" si="109"/>
        <v/>
      </c>
      <c r="HQ101" s="47" t="str">
        <f t="shared" si="109"/>
        <v/>
      </c>
      <c r="HR101" s="47" t="str">
        <f t="shared" si="109"/>
        <v/>
      </c>
      <c r="HS101" s="47" t="str">
        <f t="shared" si="109"/>
        <v/>
      </c>
      <c r="HT101" s="47" t="str">
        <f t="shared" si="109"/>
        <v/>
      </c>
      <c r="HU101" s="47" t="str">
        <f t="shared" si="109"/>
        <v/>
      </c>
      <c r="HV101" s="47" t="str">
        <f t="shared" si="140"/>
        <v/>
      </c>
      <c r="HW101" s="165" t="e">
        <f t="shared" si="179"/>
        <v>#N/A</v>
      </c>
      <c r="HX101" s="165" t="e">
        <f t="shared" si="179"/>
        <v>#N/A</v>
      </c>
      <c r="HY101" s="165" t="e">
        <f t="shared" si="179"/>
        <v>#N/A</v>
      </c>
      <c r="HZ101" s="165" t="e">
        <f t="shared" si="179"/>
        <v>#N/A</v>
      </c>
      <c r="IA101" s="165" t="e">
        <f t="shared" si="210"/>
        <v>#N/A</v>
      </c>
      <c r="IB101" s="165" t="e">
        <f t="shared" si="210"/>
        <v>#N/A</v>
      </c>
      <c r="IC101" s="165" t="e">
        <f t="shared" si="210"/>
        <v>#N/A</v>
      </c>
      <c r="ID101" s="165" t="e">
        <f t="shared" si="210"/>
        <v>#N/A</v>
      </c>
      <c r="IE101" s="165" t="e">
        <f t="shared" si="210"/>
        <v>#N/A</v>
      </c>
      <c r="IF101" s="165" t="e">
        <f t="shared" si="210"/>
        <v>#N/A</v>
      </c>
      <c r="IG101" s="165" t="e">
        <f t="shared" si="210"/>
        <v>#N/A</v>
      </c>
      <c r="IH101" s="165" t="e">
        <f t="shared" si="210"/>
        <v>#N/A</v>
      </c>
      <c r="II101" s="165" t="e">
        <f t="shared" si="210"/>
        <v>#N/A</v>
      </c>
      <c r="IJ101" s="165" t="e">
        <f t="shared" si="210"/>
        <v>#N/A</v>
      </c>
      <c r="IK101" s="165" t="e">
        <f t="shared" si="210"/>
        <v>#N/A</v>
      </c>
      <c r="IL101" s="165" t="e">
        <f t="shared" si="210"/>
        <v>#N/A</v>
      </c>
      <c r="IM101" s="165" t="e">
        <f t="shared" si="210"/>
        <v>#N/A</v>
      </c>
      <c r="IN101" s="165" t="e">
        <f t="shared" si="210"/>
        <v>#N/A</v>
      </c>
      <c r="IO101" s="165" t="e">
        <f t="shared" si="210"/>
        <v>#N/A</v>
      </c>
      <c r="IP101" s="165" t="e">
        <f t="shared" si="212"/>
        <v>#N/A</v>
      </c>
      <c r="IQ101" s="165" t="e">
        <f t="shared" si="212"/>
        <v>#N/A</v>
      </c>
      <c r="IR101" s="165" t="e">
        <f t="shared" si="212"/>
        <v>#N/A</v>
      </c>
      <c r="IS101" s="165" t="e">
        <f t="shared" si="212"/>
        <v>#N/A</v>
      </c>
      <c r="IT101" s="165" t="e">
        <f t="shared" si="212"/>
        <v>#N/A</v>
      </c>
      <c r="IU101" s="165" t="e">
        <f t="shared" si="212"/>
        <v>#N/A</v>
      </c>
      <c r="IV101" s="165" t="e">
        <f t="shared" si="212"/>
        <v>#N/A</v>
      </c>
      <c r="IW101" s="165" t="e">
        <f t="shared" si="212"/>
        <v>#N/A</v>
      </c>
      <c r="IX101" s="165" t="e">
        <f t="shared" si="212"/>
        <v>#N/A</v>
      </c>
      <c r="IY101" s="165" t="e">
        <f t="shared" si="212"/>
        <v>#N/A</v>
      </c>
      <c r="IZ101" s="165" t="e">
        <f t="shared" si="212"/>
        <v>#N/A</v>
      </c>
      <c r="JA101" s="165" t="e">
        <f t="shared" si="212"/>
        <v>#N/A</v>
      </c>
      <c r="JB101" s="165" t="e">
        <f t="shared" si="212"/>
        <v>#N/A</v>
      </c>
      <c r="JC101" s="165" t="e">
        <f t="shared" si="212"/>
        <v>#N/A</v>
      </c>
      <c r="JD101" s="165" t="e">
        <f t="shared" si="212"/>
        <v>#N/A</v>
      </c>
      <c r="JE101" s="165" t="e">
        <f t="shared" si="218"/>
        <v>#N/A</v>
      </c>
      <c r="JF101" s="165" t="e">
        <f t="shared" si="218"/>
        <v>#N/A</v>
      </c>
      <c r="JG101" s="165" t="e">
        <f t="shared" si="218"/>
        <v>#N/A</v>
      </c>
      <c r="JH101" s="165" t="e">
        <f t="shared" si="218"/>
        <v>#N/A</v>
      </c>
      <c r="JI101" s="165" t="e">
        <f t="shared" si="218"/>
        <v>#N/A</v>
      </c>
      <c r="JJ101" s="165" t="e">
        <f t="shared" si="218"/>
        <v>#N/A</v>
      </c>
      <c r="JK101" s="165" t="e">
        <f t="shared" si="218"/>
        <v>#N/A</v>
      </c>
      <c r="JL101" s="165" t="e">
        <f t="shared" si="218"/>
        <v>#N/A</v>
      </c>
      <c r="JM101" s="165" t="e">
        <f t="shared" si="218"/>
        <v>#N/A</v>
      </c>
      <c r="JN101" s="165" t="e">
        <f t="shared" si="218"/>
        <v>#N/A</v>
      </c>
      <c r="JO101" s="165" t="e">
        <f t="shared" si="218"/>
        <v>#N/A</v>
      </c>
      <c r="JP101" s="165" t="e">
        <f t="shared" si="218"/>
        <v>#N/A</v>
      </c>
      <c r="JQ101" s="165" t="e">
        <f t="shared" si="218"/>
        <v>#N/A</v>
      </c>
      <c r="JR101" s="165" t="e">
        <f t="shared" si="218"/>
        <v>#N/A</v>
      </c>
      <c r="JS101" s="165" t="e">
        <f t="shared" si="218"/>
        <v>#N/A</v>
      </c>
      <c r="JT101" s="165" t="e">
        <f t="shared" si="213"/>
        <v>#N/A</v>
      </c>
      <c r="JU101" s="165" t="e">
        <f t="shared" si="213"/>
        <v>#N/A</v>
      </c>
      <c r="JV101" s="165" t="e">
        <f t="shared" si="213"/>
        <v>#N/A</v>
      </c>
      <c r="JW101" s="165" t="e">
        <f t="shared" si="213"/>
        <v>#N/A</v>
      </c>
      <c r="JX101" s="165" t="e">
        <f t="shared" si="213"/>
        <v>#N/A</v>
      </c>
      <c r="JY101" s="165" t="e">
        <f t="shared" si="213"/>
        <v>#N/A</v>
      </c>
      <c r="JZ101" s="165" t="e">
        <f t="shared" si="213"/>
        <v>#N/A</v>
      </c>
      <c r="KA101" s="165" t="e">
        <f t="shared" si="213"/>
        <v>#N/A</v>
      </c>
      <c r="KB101" s="165" t="e">
        <f t="shared" si="213"/>
        <v>#N/A</v>
      </c>
      <c r="KC101" s="165" t="e">
        <f t="shared" si="213"/>
        <v>#N/A</v>
      </c>
      <c r="KD101" s="165" t="e">
        <f t="shared" si="213"/>
        <v>#N/A</v>
      </c>
      <c r="KE101" s="165" t="e">
        <f t="shared" si="213"/>
        <v>#N/A</v>
      </c>
      <c r="KF101" s="165" t="e">
        <f t="shared" si="213"/>
        <v>#N/A</v>
      </c>
      <c r="KG101" s="165" t="e">
        <f t="shared" si="213"/>
        <v>#N/A</v>
      </c>
      <c r="KH101" s="165" t="e">
        <f t="shared" si="213"/>
        <v>#N/A</v>
      </c>
      <c r="KI101" s="165" t="e">
        <f t="shared" si="213"/>
        <v>#N/A</v>
      </c>
      <c r="KJ101" s="165" t="e">
        <f t="shared" si="219"/>
        <v>#N/A</v>
      </c>
      <c r="KK101" s="165" t="e">
        <f t="shared" si="219"/>
        <v>#N/A</v>
      </c>
      <c r="KL101" s="165" t="e">
        <f t="shared" si="219"/>
        <v>#N/A</v>
      </c>
      <c r="KM101" s="165" t="e">
        <f t="shared" si="219"/>
        <v>#N/A</v>
      </c>
      <c r="KN101" s="165" t="e">
        <f t="shared" si="219"/>
        <v>#N/A</v>
      </c>
      <c r="KO101" s="165" t="e">
        <f t="shared" si="219"/>
        <v>#N/A</v>
      </c>
      <c r="KP101" s="165" t="e">
        <f t="shared" si="219"/>
        <v>#N/A</v>
      </c>
      <c r="KQ101" s="165" t="e">
        <f t="shared" si="219"/>
        <v>#N/A</v>
      </c>
      <c r="KR101" s="165" t="e">
        <f t="shared" si="219"/>
        <v>#N/A</v>
      </c>
      <c r="KS101" s="165" t="e">
        <f t="shared" si="219"/>
        <v>#N/A</v>
      </c>
      <c r="KT101" s="165" t="e">
        <f t="shared" si="219"/>
        <v>#N/A</v>
      </c>
      <c r="KU101" s="165" t="e">
        <f t="shared" si="219"/>
        <v>#N/A</v>
      </c>
      <c r="KV101" s="165" t="e">
        <f t="shared" si="219"/>
        <v>#N/A</v>
      </c>
      <c r="KW101" s="165" t="e">
        <f t="shared" si="219"/>
        <v>#N/A</v>
      </c>
      <c r="KX101" s="165" t="e">
        <f t="shared" si="219"/>
        <v>#N/A</v>
      </c>
      <c r="KY101" s="165" t="e">
        <f t="shared" si="219"/>
        <v>#N/A</v>
      </c>
      <c r="KZ101" s="165" t="e">
        <f t="shared" si="214"/>
        <v>#N/A</v>
      </c>
      <c r="LA101" s="165" t="e">
        <f t="shared" si="214"/>
        <v>#N/A</v>
      </c>
      <c r="LB101" s="165" t="e">
        <f t="shared" si="214"/>
        <v>#N/A</v>
      </c>
      <c r="LC101" s="165" t="e">
        <f t="shared" si="214"/>
        <v>#N/A</v>
      </c>
      <c r="LD101" s="165" t="e">
        <f t="shared" si="214"/>
        <v>#N/A</v>
      </c>
      <c r="LE101" s="165" t="e">
        <f t="shared" si="214"/>
        <v>#N/A</v>
      </c>
      <c r="LF101" s="165" t="e">
        <f t="shared" si="214"/>
        <v>#N/A</v>
      </c>
      <c r="LG101" s="165" t="e">
        <f t="shared" si="214"/>
        <v>#N/A</v>
      </c>
      <c r="LH101" s="165" t="e">
        <f t="shared" si="214"/>
        <v>#N/A</v>
      </c>
      <c r="LI101" s="165" t="e">
        <f t="shared" si="214"/>
        <v>#N/A</v>
      </c>
      <c r="LJ101" s="165" t="e">
        <f t="shared" si="214"/>
        <v>#N/A</v>
      </c>
      <c r="LK101" s="165" t="e">
        <f t="shared" si="214"/>
        <v>#N/A</v>
      </c>
      <c r="LL101" s="165" t="e">
        <f t="shared" si="214"/>
        <v>#N/A</v>
      </c>
      <c r="LM101" s="165" t="e">
        <f t="shared" si="214"/>
        <v>#N/A</v>
      </c>
      <c r="LN101" s="165" t="e">
        <f t="shared" si="214"/>
        <v>#N/A</v>
      </c>
      <c r="LO101" s="165" t="e">
        <f t="shared" si="220"/>
        <v>#N/A</v>
      </c>
      <c r="LP101" s="165" t="e">
        <f t="shared" si="220"/>
        <v>#N/A</v>
      </c>
      <c r="LQ101" s="165" t="e">
        <f t="shared" si="221"/>
        <v>#N/A</v>
      </c>
      <c r="LR101" s="165" t="e">
        <f t="shared" si="221"/>
        <v>#N/A</v>
      </c>
      <c r="LS101" s="165" t="e">
        <f t="shared" si="221"/>
        <v>#N/A</v>
      </c>
      <c r="LT101" s="165" t="e">
        <f t="shared" si="221"/>
        <v>#N/A</v>
      </c>
      <c r="LU101" s="165" t="e">
        <f t="shared" si="221"/>
        <v>#N/A</v>
      </c>
      <c r="LV101" s="165" t="e">
        <f t="shared" si="221"/>
        <v>#N/A</v>
      </c>
      <c r="LW101" s="165" t="e">
        <f t="shared" si="221"/>
        <v>#N/A</v>
      </c>
      <c r="LX101" s="165" t="e">
        <f t="shared" si="221"/>
        <v>#N/A</v>
      </c>
      <c r="LY101" s="165" t="e">
        <f t="shared" si="221"/>
        <v>#N/A</v>
      </c>
      <c r="LZ101" s="165" t="e">
        <f t="shared" si="221"/>
        <v>#N/A</v>
      </c>
      <c r="MA101" s="165" t="e">
        <f t="shared" si="221"/>
        <v>#N/A</v>
      </c>
      <c r="MB101" s="165" t="e">
        <f t="shared" si="221"/>
        <v>#N/A</v>
      </c>
      <c r="MC101" s="165" t="e">
        <f t="shared" si="221"/>
        <v>#N/A</v>
      </c>
      <c r="MD101" s="165" t="e">
        <f t="shared" si="221"/>
        <v>#N/A</v>
      </c>
      <c r="ME101" s="165" t="e">
        <f t="shared" si="221"/>
        <v>#N/A</v>
      </c>
      <c r="MF101" s="165" t="e">
        <f t="shared" si="215"/>
        <v>#N/A</v>
      </c>
      <c r="MG101" s="165" t="e">
        <f t="shared" si="215"/>
        <v>#N/A</v>
      </c>
      <c r="MH101" s="165" t="e">
        <f t="shared" si="215"/>
        <v>#N/A</v>
      </c>
      <c r="MI101" s="165" t="e">
        <f t="shared" si="215"/>
        <v>#N/A</v>
      </c>
      <c r="MJ101" s="165" t="e">
        <f t="shared" si="215"/>
        <v>#N/A</v>
      </c>
      <c r="MK101" s="165" t="e">
        <f t="shared" si="215"/>
        <v>#N/A</v>
      </c>
      <c r="ML101" s="165" t="e">
        <f t="shared" si="215"/>
        <v>#N/A</v>
      </c>
      <c r="MM101" s="165" t="e">
        <f t="shared" si="215"/>
        <v>#N/A</v>
      </c>
      <c r="MN101" s="165" t="e">
        <f t="shared" si="215"/>
        <v>#N/A</v>
      </c>
      <c r="MO101" s="165" t="e">
        <f t="shared" si="215"/>
        <v>#N/A</v>
      </c>
      <c r="MP101" s="165" t="e">
        <f t="shared" si="215"/>
        <v>#N/A</v>
      </c>
      <c r="MQ101" s="165" t="e">
        <f t="shared" si="215"/>
        <v>#N/A</v>
      </c>
      <c r="MR101" s="165" t="e">
        <f t="shared" si="215"/>
        <v>#N/A</v>
      </c>
      <c r="MS101" s="165" t="e">
        <f t="shared" si="215"/>
        <v>#N/A</v>
      </c>
      <c r="MT101" s="165" t="e">
        <f t="shared" si="215"/>
        <v>#N/A</v>
      </c>
      <c r="MU101" s="165" t="e">
        <f t="shared" si="215"/>
        <v>#N/A</v>
      </c>
      <c r="MV101" s="165" t="e">
        <f t="shared" si="222"/>
        <v>#N/A</v>
      </c>
      <c r="MW101" s="165" t="e">
        <f t="shared" si="222"/>
        <v>#N/A</v>
      </c>
      <c r="MX101" s="165" t="e">
        <f t="shared" si="222"/>
        <v>#N/A</v>
      </c>
      <c r="MY101" s="165" t="e">
        <f t="shared" si="222"/>
        <v>#N/A</v>
      </c>
      <c r="MZ101" s="165" t="e">
        <f t="shared" si="222"/>
        <v>#N/A</v>
      </c>
      <c r="NA101" s="165" t="e">
        <f t="shared" si="222"/>
        <v>#N/A</v>
      </c>
      <c r="NB101" s="165" t="e">
        <f t="shared" si="222"/>
        <v>#N/A</v>
      </c>
      <c r="NC101" s="165" t="e">
        <f t="shared" si="222"/>
        <v>#N/A</v>
      </c>
      <c r="ND101" s="165" t="e">
        <f t="shared" si="222"/>
        <v>#N/A</v>
      </c>
      <c r="NE101" s="165" t="e">
        <f t="shared" si="222"/>
        <v>#N/A</v>
      </c>
      <c r="NF101" s="165" t="e">
        <f t="shared" si="222"/>
        <v>#N/A</v>
      </c>
      <c r="NG101" s="165" t="e">
        <f t="shared" si="222"/>
        <v>#N/A</v>
      </c>
      <c r="NH101" s="165" t="e">
        <f t="shared" si="222"/>
        <v>#N/A</v>
      </c>
      <c r="NI101" s="165" t="e">
        <f t="shared" si="222"/>
        <v>#N/A</v>
      </c>
      <c r="NJ101" s="165" t="e">
        <f t="shared" si="222"/>
        <v>#N/A</v>
      </c>
      <c r="NK101" s="165" t="e">
        <f t="shared" si="222"/>
        <v>#N/A</v>
      </c>
      <c r="NL101" s="165" t="e">
        <f t="shared" si="216"/>
        <v>#N/A</v>
      </c>
      <c r="NM101" s="165" t="e">
        <f t="shared" si="216"/>
        <v>#N/A</v>
      </c>
      <c r="NN101" s="165" t="e">
        <f t="shared" si="216"/>
        <v>#N/A</v>
      </c>
      <c r="NO101" s="165" t="e">
        <f t="shared" si="216"/>
        <v>#N/A</v>
      </c>
      <c r="NP101" s="165" t="e">
        <f t="shared" si="216"/>
        <v>#N/A</v>
      </c>
      <c r="NQ101" s="165" t="e">
        <f t="shared" si="216"/>
        <v>#N/A</v>
      </c>
      <c r="NR101" s="165" t="e">
        <f t="shared" si="216"/>
        <v>#N/A</v>
      </c>
      <c r="NS101" s="165" t="e">
        <f t="shared" si="216"/>
        <v>#N/A</v>
      </c>
      <c r="NT101" s="165" t="e">
        <f t="shared" si="216"/>
        <v>#N/A</v>
      </c>
      <c r="NU101" s="165" t="e">
        <f t="shared" si="216"/>
        <v>#N/A</v>
      </c>
      <c r="NV101" s="165" t="e">
        <f t="shared" si="216"/>
        <v>#N/A</v>
      </c>
      <c r="NW101" s="165" t="e">
        <f t="shared" si="216"/>
        <v>#N/A</v>
      </c>
      <c r="NX101" s="165" t="e">
        <f t="shared" si="216"/>
        <v>#N/A</v>
      </c>
      <c r="NY101" s="165" t="e">
        <f t="shared" si="216"/>
        <v>#N/A</v>
      </c>
      <c r="NZ101" s="165" t="e">
        <f t="shared" si="216"/>
        <v>#N/A</v>
      </c>
      <c r="OA101" s="165" t="e">
        <f t="shared" si="223"/>
        <v>#N/A</v>
      </c>
      <c r="OB101" s="165" t="e">
        <f t="shared" si="223"/>
        <v>#N/A</v>
      </c>
      <c r="OC101" s="165" t="e">
        <f t="shared" si="224"/>
        <v>#N/A</v>
      </c>
      <c r="OD101" s="165" t="e">
        <f t="shared" si="224"/>
        <v>#N/A</v>
      </c>
      <c r="OE101" s="165" t="e">
        <f t="shared" si="224"/>
        <v>#N/A</v>
      </c>
      <c r="OF101" s="165" t="e">
        <f t="shared" si="224"/>
        <v>#N/A</v>
      </c>
      <c r="OG101" s="165" t="e">
        <f t="shared" si="224"/>
        <v>#N/A</v>
      </c>
      <c r="OH101" s="165" t="e">
        <f t="shared" si="224"/>
        <v>#N/A</v>
      </c>
      <c r="OI101" s="165" t="e">
        <f t="shared" si="224"/>
        <v>#N/A</v>
      </c>
      <c r="OJ101" s="165" t="e">
        <f t="shared" si="224"/>
        <v>#N/A</v>
      </c>
      <c r="OK101" s="165" t="e">
        <f t="shared" si="224"/>
        <v>#N/A</v>
      </c>
      <c r="OL101" s="165" t="e">
        <f t="shared" si="224"/>
        <v>#N/A</v>
      </c>
      <c r="OM101" s="165" t="e">
        <f t="shared" si="224"/>
        <v>#N/A</v>
      </c>
      <c r="ON101" s="165" t="e">
        <f t="shared" si="224"/>
        <v>#N/A</v>
      </c>
      <c r="OO101" s="165" t="e">
        <f t="shared" si="224"/>
        <v>#N/A</v>
      </c>
      <c r="OP101" s="165" t="e">
        <f t="shared" si="224"/>
        <v>#N/A</v>
      </c>
      <c r="OQ101" s="165" t="e">
        <f t="shared" si="224"/>
        <v>#N/A</v>
      </c>
      <c r="OR101" s="165" t="e">
        <f t="shared" si="217"/>
        <v>#N/A</v>
      </c>
      <c r="OS101" s="165" t="e">
        <f t="shared" si="217"/>
        <v>#N/A</v>
      </c>
      <c r="OT101" s="165" t="e">
        <f t="shared" si="217"/>
        <v>#N/A</v>
      </c>
      <c r="OU101" s="165" t="e">
        <f t="shared" si="217"/>
        <v>#N/A</v>
      </c>
      <c r="OV101" s="165" t="e">
        <f t="shared" si="217"/>
        <v>#N/A</v>
      </c>
      <c r="OW101" s="165" t="e">
        <f t="shared" si="217"/>
        <v>#N/A</v>
      </c>
      <c r="OX101" s="165" t="e">
        <f t="shared" si="217"/>
        <v>#N/A</v>
      </c>
      <c r="OY101" s="165" t="e">
        <f t="shared" si="217"/>
        <v>#N/A</v>
      </c>
      <c r="OZ101" s="165" t="e">
        <f t="shared" si="217"/>
        <v>#N/A</v>
      </c>
      <c r="PA101" s="165" t="e">
        <f t="shared" si="217"/>
        <v>#N/A</v>
      </c>
      <c r="PB101" s="165" t="e">
        <f t="shared" si="217"/>
        <v>#N/A</v>
      </c>
      <c r="PC101" s="165" t="e">
        <f t="shared" si="217"/>
        <v>#N/A</v>
      </c>
      <c r="PD101" s="165" t="e">
        <f t="shared" si="217"/>
        <v>#N/A</v>
      </c>
      <c r="PE101" s="165" t="e">
        <f t="shared" si="217"/>
        <v>#N/A</v>
      </c>
      <c r="PF101" s="165" t="e">
        <f t="shared" si="217"/>
        <v>#N/A</v>
      </c>
      <c r="PG101" s="165" t="e">
        <f t="shared" si="217"/>
        <v>#N/A</v>
      </c>
      <c r="PH101" s="165" t="e">
        <f t="shared" si="225"/>
        <v>#N/A</v>
      </c>
      <c r="PI101" s="165" t="e">
        <f t="shared" si="225"/>
        <v>#N/A</v>
      </c>
      <c r="PJ101" s="165" t="e">
        <f t="shared" si="225"/>
        <v>#N/A</v>
      </c>
      <c r="PK101" s="165" t="e">
        <f t="shared" si="225"/>
        <v>#N/A</v>
      </c>
      <c r="PL101" s="165" t="e">
        <f t="shared" si="225"/>
        <v>#N/A</v>
      </c>
      <c r="PM101" s="165" t="e">
        <f t="shared" si="225"/>
        <v>#N/A</v>
      </c>
      <c r="PN101" s="165" t="e">
        <f t="shared" si="225"/>
        <v>#N/A</v>
      </c>
      <c r="PO101" s="165" t="e">
        <f t="shared" si="225"/>
        <v>#N/A</v>
      </c>
    </row>
    <row r="102" spans="1:431" hidden="1" x14ac:dyDescent="0.45">
      <c r="A102" s="362"/>
      <c r="B102" s="368" t="str">
        <f>IF($R102="","",ROUND(_xlfn.NORM.INV(ABS(VLOOKUP($T$1,VLookups!$A$43:$B$44,2,FALSE)-B$2),$N102,$R102),0))</f>
        <v/>
      </c>
      <c r="C102" s="374" t="str">
        <f t="shared" si="165"/>
        <v/>
      </c>
      <c r="D102" s="375" t="str">
        <f t="shared" si="166"/>
        <v/>
      </c>
      <c r="E102" s="105"/>
      <c r="F102" s="113"/>
      <c r="G102" s="118" t="str">
        <f t="shared" si="159"/>
        <v/>
      </c>
      <c r="H102" s="91"/>
      <c r="I102" s="118" t="str">
        <f t="shared" si="160"/>
        <v/>
      </c>
      <c r="J102" s="113"/>
      <c r="K102" s="106"/>
      <c r="L102" s="120" t="str">
        <f t="shared" si="147"/>
        <v/>
      </c>
      <c r="M102" s="120" t="str">
        <f t="shared" si="148"/>
        <v/>
      </c>
      <c r="N102" s="71" t="str">
        <f t="shared" si="161"/>
        <v/>
      </c>
      <c r="O102" s="23"/>
      <c r="P102" s="55"/>
      <c r="Q102" s="298"/>
      <c r="R102" s="72" t="str">
        <f>IF(AND(G102&gt;0,H102&gt;0,I102&gt;0),IF(ISBLANK(Q102),IF(ISBLANK(O102),"",(I102-G102)*VLOOKUP(O102,VLookups!$A$4:$B$13,2,FALSE)),Q102),"")</f>
        <v/>
      </c>
      <c r="S102" s="73" t="str">
        <f t="shared" si="149"/>
        <v/>
      </c>
      <c r="T102" s="91"/>
      <c r="U102" s="265" t="str">
        <f>IF(AND(T102&gt;0,H102&gt;0,NOT(R102="")),ABS(VLOOKUP($T$1,VLookups!$A$43:$B$44,2,FALSE)-_xlfn.NORM.DIST(T102,N102,R102,TRUE)),"")</f>
        <v/>
      </c>
      <c r="V102" s="90" t="str">
        <f>IF(AND($G102&gt;0,$H102&gt;0,$I102&gt;0,NOT(ISBLANK($O102))),_xlfn.NORM.INV(ABS(VLOOKUP($T$1,VLookups!$A$43:$B$44,2,FALSE)-V$3),$N102,$R102),"")</f>
        <v/>
      </c>
      <c r="W102" s="89" t="str">
        <f>IF(AND($G102&gt;0,$H102&gt;0,$I102&gt;0,NOT(ISBLANK($O102))),_xlfn.NORM.INV(ABS(VLOOKUP($T$1,VLookups!$A$43:$B$44,2,FALSE)-W$3),$N102,$R102),"")</f>
        <v/>
      </c>
      <c r="X102" s="90" t="str">
        <f>IF(AND($G102&gt;0,$H102&gt;0,$I102&gt;0,NOT(ISBLANK($O102))),_xlfn.NORM.INV(ABS(VLOOKUP($T$1,VLookups!$A$43:$B$44,2,FALSE)-X$3),$N102,$R102),"")</f>
        <v/>
      </c>
      <c r="Y102" s="89" t="str">
        <f>IF(AND($G102&gt;0,$H102&gt;0,$I102&gt;0,NOT(ISBLANK($O102))),_xlfn.NORM.INV(ABS(VLOOKUP($T$1,VLookups!$A$43:$B$44,2,FALSE)-Y$3),$N102,$R102),"")</f>
        <v/>
      </c>
      <c r="Z102" s="90" t="str">
        <f>IF(AND($G102&gt;0,$H102&gt;0,$I102&gt;0,NOT(ISBLANK($O102))),_xlfn.NORM.INV(ABS(VLOOKUP($T$1,VLookups!$A$43:$B$44,2,FALSE)-Z$3),$N102,$R102),"")</f>
        <v/>
      </c>
      <c r="AA102" s="89" t="str">
        <f>IF(AND($G102&gt;0,$H102&gt;0,$I102&gt;0,NOT(ISBLANK($O102))),_xlfn.NORM.INV(ABS(VLOOKUP($T$1,VLookups!$A$43:$B$44,2,FALSE)-AA$3),$N102,$R102),"")</f>
        <v/>
      </c>
      <c r="AB102" s="5"/>
      <c r="AC102" s="164" t="str">
        <f t="shared" si="162"/>
        <v/>
      </c>
      <c r="AD102" s="47" t="str">
        <f t="shared" si="206"/>
        <v/>
      </c>
      <c r="AE102" s="47" t="str">
        <f t="shared" si="206"/>
        <v/>
      </c>
      <c r="AF102" s="47" t="str">
        <f t="shared" si="206"/>
        <v/>
      </c>
      <c r="AG102" s="47" t="str">
        <f t="shared" si="206"/>
        <v/>
      </c>
      <c r="AH102" s="47" t="str">
        <f t="shared" si="206"/>
        <v/>
      </c>
      <c r="AI102" s="47" t="str">
        <f t="shared" si="206"/>
        <v/>
      </c>
      <c r="AJ102" s="47" t="str">
        <f t="shared" si="206"/>
        <v/>
      </c>
      <c r="AK102" s="47" t="str">
        <f t="shared" si="206"/>
        <v/>
      </c>
      <c r="AL102" s="47" t="str">
        <f t="shared" si="206"/>
        <v/>
      </c>
      <c r="AM102" s="47" t="str">
        <f t="shared" si="206"/>
        <v/>
      </c>
      <c r="AN102" s="47" t="str">
        <f t="shared" si="206"/>
        <v/>
      </c>
      <c r="AO102" s="47" t="str">
        <f t="shared" si="206"/>
        <v/>
      </c>
      <c r="AP102" s="47" t="str">
        <f t="shared" si="206"/>
        <v/>
      </c>
      <c r="AQ102" s="47" t="str">
        <f t="shared" si="206"/>
        <v/>
      </c>
      <c r="AR102" s="47" t="str">
        <f t="shared" si="206"/>
        <v/>
      </c>
      <c r="AS102" s="47" t="str">
        <f t="shared" si="206"/>
        <v/>
      </c>
      <c r="AT102" s="47" t="str">
        <f t="shared" si="201"/>
        <v/>
      </c>
      <c r="AU102" s="47" t="str">
        <f t="shared" si="201"/>
        <v/>
      </c>
      <c r="AV102" s="47" t="str">
        <f t="shared" si="201"/>
        <v/>
      </c>
      <c r="AW102" s="47" t="str">
        <f t="shared" si="201"/>
        <v/>
      </c>
      <c r="AX102" s="47" t="str">
        <f t="shared" si="201"/>
        <v/>
      </c>
      <c r="AY102" s="47" t="str">
        <f t="shared" si="201"/>
        <v/>
      </c>
      <c r="AZ102" s="47" t="str">
        <f t="shared" si="201"/>
        <v/>
      </c>
      <c r="BA102" s="47" t="str">
        <f t="shared" si="201"/>
        <v/>
      </c>
      <c r="BB102" s="47" t="str">
        <f t="shared" si="201"/>
        <v/>
      </c>
      <c r="BC102" s="47" t="str">
        <f t="shared" si="201"/>
        <v/>
      </c>
      <c r="BD102" s="47" t="str">
        <f t="shared" si="201"/>
        <v/>
      </c>
      <c r="BE102" s="47" t="str">
        <f t="shared" si="201"/>
        <v/>
      </c>
      <c r="BF102" s="47" t="str">
        <f t="shared" si="201"/>
        <v/>
      </c>
      <c r="BG102" s="47" t="str">
        <f t="shared" si="201"/>
        <v/>
      </c>
      <c r="BH102" s="47" t="str">
        <f t="shared" si="201"/>
        <v/>
      </c>
      <c r="BI102" s="47" t="str">
        <f t="shared" si="202"/>
        <v/>
      </c>
      <c r="BJ102" s="47" t="str">
        <f t="shared" si="202"/>
        <v/>
      </c>
      <c r="BK102" s="47" t="str">
        <f t="shared" si="202"/>
        <v/>
      </c>
      <c r="BL102" s="47" t="str">
        <f t="shared" si="202"/>
        <v/>
      </c>
      <c r="BM102" s="47" t="str">
        <f t="shared" si="202"/>
        <v/>
      </c>
      <c r="BN102" s="47" t="str">
        <f t="shared" si="202"/>
        <v/>
      </c>
      <c r="BO102" s="47" t="str">
        <f t="shared" si="202"/>
        <v/>
      </c>
      <c r="BP102" s="47" t="str">
        <f t="shared" si="202"/>
        <v/>
      </c>
      <c r="BQ102" s="47" t="str">
        <f t="shared" si="202"/>
        <v/>
      </c>
      <c r="BR102" s="47" t="str">
        <f t="shared" si="202"/>
        <v/>
      </c>
      <c r="BS102" s="47" t="str">
        <f t="shared" si="202"/>
        <v/>
      </c>
      <c r="BT102" s="47" t="str">
        <f t="shared" si="202"/>
        <v/>
      </c>
      <c r="BU102" s="47" t="str">
        <f t="shared" si="202"/>
        <v/>
      </c>
      <c r="BV102" s="47" t="str">
        <f t="shared" si="202"/>
        <v/>
      </c>
      <c r="BW102" s="47" t="str">
        <f t="shared" si="202"/>
        <v/>
      </c>
      <c r="BX102" s="47" t="str">
        <f t="shared" si="202"/>
        <v/>
      </c>
      <c r="BY102" s="47" t="str">
        <f t="shared" si="197"/>
        <v/>
      </c>
      <c r="BZ102" s="47" t="str">
        <f t="shared" si="197"/>
        <v/>
      </c>
      <c r="CA102" s="47" t="str">
        <f t="shared" si="197"/>
        <v/>
      </c>
      <c r="CB102" s="47" t="str">
        <f t="shared" si="197"/>
        <v/>
      </c>
      <c r="CC102" s="47" t="str">
        <f t="shared" si="197"/>
        <v/>
      </c>
      <c r="CD102" s="47" t="str">
        <f t="shared" si="197"/>
        <v/>
      </c>
      <c r="CE102" s="47" t="str">
        <f t="shared" si="197"/>
        <v/>
      </c>
      <c r="CF102" s="47" t="str">
        <f t="shared" si="197"/>
        <v/>
      </c>
      <c r="CG102" s="47" t="str">
        <f t="shared" si="197"/>
        <v/>
      </c>
      <c r="CH102" s="47" t="str">
        <f t="shared" si="197"/>
        <v/>
      </c>
      <c r="CI102" s="47" t="str">
        <f t="shared" si="197"/>
        <v/>
      </c>
      <c r="CJ102" s="47" t="str">
        <f t="shared" si="197"/>
        <v/>
      </c>
      <c r="CK102" s="47" t="str">
        <f t="shared" si="197"/>
        <v/>
      </c>
      <c r="CL102" s="47" t="str">
        <f t="shared" si="197"/>
        <v/>
      </c>
      <c r="CM102" s="47" t="str">
        <f t="shared" si="197"/>
        <v/>
      </c>
      <c r="CN102" s="47" t="str">
        <f t="shared" si="203"/>
        <v/>
      </c>
      <c r="CO102" s="47" t="str">
        <f t="shared" si="203"/>
        <v/>
      </c>
      <c r="CP102" s="47" t="str">
        <f t="shared" si="203"/>
        <v/>
      </c>
      <c r="CQ102" s="47" t="str">
        <f t="shared" si="203"/>
        <v/>
      </c>
      <c r="CR102" s="47" t="str">
        <f t="shared" si="203"/>
        <v/>
      </c>
      <c r="CS102" s="47" t="str">
        <f t="shared" si="203"/>
        <v/>
      </c>
      <c r="CT102" s="47" t="str">
        <f t="shared" si="203"/>
        <v/>
      </c>
      <c r="CU102" s="47" t="str">
        <f t="shared" si="203"/>
        <v/>
      </c>
      <c r="CV102" s="47" t="str">
        <f t="shared" si="203"/>
        <v/>
      </c>
      <c r="CW102" s="47" t="str">
        <f t="shared" si="203"/>
        <v/>
      </c>
      <c r="CX102" s="47" t="str">
        <f t="shared" si="203"/>
        <v/>
      </c>
      <c r="CY102" s="47" t="str">
        <f t="shared" si="203"/>
        <v/>
      </c>
      <c r="CZ102" s="47" t="str">
        <f t="shared" si="203"/>
        <v/>
      </c>
      <c r="DA102" s="47" t="str">
        <f t="shared" si="203"/>
        <v/>
      </c>
      <c r="DB102" s="47" t="str">
        <f t="shared" si="203"/>
        <v/>
      </c>
      <c r="DC102" s="47" t="str">
        <f t="shared" si="203"/>
        <v/>
      </c>
      <c r="DD102" s="47" t="str">
        <f t="shared" si="198"/>
        <v/>
      </c>
      <c r="DE102" s="47" t="str">
        <f t="shared" si="198"/>
        <v/>
      </c>
      <c r="DF102" s="47" t="str">
        <f t="shared" si="198"/>
        <v/>
      </c>
      <c r="DG102" s="47" t="str">
        <f t="shared" si="198"/>
        <v/>
      </c>
      <c r="DH102" s="47" t="str">
        <f t="shared" si="198"/>
        <v/>
      </c>
      <c r="DI102" s="47" t="str">
        <f t="shared" si="198"/>
        <v/>
      </c>
      <c r="DJ102" s="47" t="str">
        <f t="shared" si="198"/>
        <v/>
      </c>
      <c r="DK102" s="47" t="str">
        <f t="shared" si="198"/>
        <v/>
      </c>
      <c r="DL102" s="47" t="str">
        <f t="shared" si="198"/>
        <v/>
      </c>
      <c r="DM102" s="47" t="str">
        <f t="shared" si="198"/>
        <v/>
      </c>
      <c r="DN102" s="47" t="str">
        <f t="shared" si="198"/>
        <v/>
      </c>
      <c r="DO102" s="47" t="str">
        <f t="shared" si="198"/>
        <v/>
      </c>
      <c r="DP102" s="47" t="str">
        <f t="shared" si="198"/>
        <v/>
      </c>
      <c r="DQ102" s="47" t="str">
        <f t="shared" si="198"/>
        <v/>
      </c>
      <c r="DR102" s="47" t="str">
        <f t="shared" si="198"/>
        <v/>
      </c>
      <c r="DS102" s="47" t="str">
        <f t="shared" si="204"/>
        <v/>
      </c>
      <c r="DT102" s="47" t="str">
        <f t="shared" si="204"/>
        <v/>
      </c>
      <c r="DU102" s="47" t="str">
        <f t="shared" si="204"/>
        <v/>
      </c>
      <c r="DV102" s="47" t="str">
        <f t="shared" si="204"/>
        <v/>
      </c>
      <c r="DW102" s="47" t="str">
        <f t="shared" si="204"/>
        <v/>
      </c>
      <c r="DX102" s="47" t="str">
        <f t="shared" si="204"/>
        <v/>
      </c>
      <c r="DY102" s="47" t="str">
        <f t="shared" si="204"/>
        <v/>
      </c>
      <c r="DZ102" s="179" t="str">
        <f t="shared" si="163"/>
        <v/>
      </c>
      <c r="EA102" s="47" t="str">
        <f t="shared" si="199"/>
        <v/>
      </c>
      <c r="EB102" s="47" t="str">
        <f t="shared" si="199"/>
        <v/>
      </c>
      <c r="EC102" s="47" t="str">
        <f t="shared" si="199"/>
        <v/>
      </c>
      <c r="ED102" s="47" t="str">
        <f t="shared" si="199"/>
        <v/>
      </c>
      <c r="EE102" s="47" t="str">
        <f t="shared" si="199"/>
        <v/>
      </c>
      <c r="EF102" s="47" t="str">
        <f t="shared" si="199"/>
        <v/>
      </c>
      <c r="EG102" s="47" t="str">
        <f t="shared" si="199"/>
        <v/>
      </c>
      <c r="EH102" s="47" t="str">
        <f t="shared" si="199"/>
        <v/>
      </c>
      <c r="EI102" s="47" t="str">
        <f t="shared" si="199"/>
        <v/>
      </c>
      <c r="EJ102" s="47" t="str">
        <f t="shared" si="199"/>
        <v/>
      </c>
      <c r="EK102" s="47" t="str">
        <f t="shared" si="199"/>
        <v/>
      </c>
      <c r="EL102" s="47" t="str">
        <f t="shared" si="199"/>
        <v/>
      </c>
      <c r="EM102" s="47" t="str">
        <f t="shared" si="199"/>
        <v/>
      </c>
      <c r="EN102" s="47" t="str">
        <f t="shared" si="199"/>
        <v/>
      </c>
      <c r="EO102" s="47" t="str">
        <f t="shared" si="199"/>
        <v/>
      </c>
      <c r="EP102" s="47" t="str">
        <f t="shared" si="164"/>
        <v/>
      </c>
      <c r="EQ102" s="47" t="str">
        <f t="shared" si="164"/>
        <v/>
      </c>
      <c r="ER102" s="47" t="str">
        <f t="shared" si="164"/>
        <v/>
      </c>
      <c r="ES102" s="47" t="str">
        <f t="shared" si="164"/>
        <v/>
      </c>
      <c r="ET102" s="47" t="str">
        <f t="shared" si="164"/>
        <v/>
      </c>
      <c r="EU102" s="47" t="str">
        <f t="shared" si="164"/>
        <v/>
      </c>
      <c r="EV102" s="47" t="str">
        <f t="shared" si="164"/>
        <v/>
      </c>
      <c r="EW102" s="47" t="str">
        <f t="shared" si="164"/>
        <v/>
      </c>
      <c r="EX102" s="47" t="str">
        <f t="shared" si="164"/>
        <v/>
      </c>
      <c r="EY102" s="47" t="str">
        <f t="shared" si="164"/>
        <v/>
      </c>
      <c r="EZ102" s="47" t="str">
        <f t="shared" si="164"/>
        <v/>
      </c>
      <c r="FA102" s="47" t="str">
        <f t="shared" si="164"/>
        <v/>
      </c>
      <c r="FB102" s="47" t="str">
        <f t="shared" si="164"/>
        <v/>
      </c>
      <c r="FC102" s="47" t="str">
        <f t="shared" si="164"/>
        <v/>
      </c>
      <c r="FD102" s="47" t="str">
        <f t="shared" si="164"/>
        <v/>
      </c>
      <c r="FE102" s="47" t="str">
        <f t="shared" si="164"/>
        <v/>
      </c>
      <c r="FF102" s="47" t="str">
        <f t="shared" si="209"/>
        <v/>
      </c>
      <c r="FG102" s="47" t="str">
        <f t="shared" si="209"/>
        <v/>
      </c>
      <c r="FH102" s="47" t="str">
        <f t="shared" si="209"/>
        <v/>
      </c>
      <c r="FI102" s="47" t="str">
        <f t="shared" si="207"/>
        <v/>
      </c>
      <c r="FJ102" s="47" t="str">
        <f t="shared" si="205"/>
        <v/>
      </c>
      <c r="FK102" s="47" t="str">
        <f t="shared" si="205"/>
        <v/>
      </c>
      <c r="FL102" s="47" t="str">
        <f t="shared" si="205"/>
        <v/>
      </c>
      <c r="FM102" s="47" t="str">
        <f t="shared" si="205"/>
        <v/>
      </c>
      <c r="FN102" s="47" t="str">
        <f t="shared" si="205"/>
        <v/>
      </c>
      <c r="FO102" s="47" t="str">
        <f t="shared" si="205"/>
        <v/>
      </c>
      <c r="FP102" s="47" t="str">
        <f t="shared" si="200"/>
        <v/>
      </c>
      <c r="FQ102" s="47" t="str">
        <f t="shared" si="200"/>
        <v/>
      </c>
      <c r="FR102" s="47" t="str">
        <f t="shared" si="200"/>
        <v/>
      </c>
      <c r="FS102" s="47" t="str">
        <f t="shared" si="200"/>
        <v/>
      </c>
      <c r="FT102" s="47" t="str">
        <f t="shared" si="200"/>
        <v/>
      </c>
      <c r="FU102" s="47" t="str">
        <f t="shared" si="176"/>
        <v/>
      </c>
      <c r="FV102" s="47" t="str">
        <f t="shared" si="176"/>
        <v/>
      </c>
      <c r="FW102" s="47" t="str">
        <f t="shared" si="176"/>
        <v/>
      </c>
      <c r="FX102" s="47" t="str">
        <f t="shared" si="176"/>
        <v/>
      </c>
      <c r="FY102" s="47" t="str">
        <f t="shared" si="176"/>
        <v/>
      </c>
      <c r="FZ102" s="47" t="str">
        <f t="shared" si="176"/>
        <v/>
      </c>
      <c r="GA102" s="47" t="str">
        <f t="shared" si="176"/>
        <v/>
      </c>
      <c r="GB102" s="47" t="str">
        <f t="shared" si="176"/>
        <v/>
      </c>
      <c r="GC102" s="47" t="str">
        <f t="shared" si="176"/>
        <v/>
      </c>
      <c r="GD102" s="47" t="str">
        <f t="shared" si="176"/>
        <v/>
      </c>
      <c r="GE102" s="47" t="str">
        <f t="shared" si="176"/>
        <v/>
      </c>
      <c r="GF102" s="47" t="str">
        <f t="shared" si="176"/>
        <v/>
      </c>
      <c r="GG102" s="47" t="str">
        <f t="shared" si="176"/>
        <v/>
      </c>
      <c r="GH102" s="47" t="str">
        <f t="shared" si="176"/>
        <v/>
      </c>
      <c r="GI102" s="47" t="str">
        <f t="shared" si="176"/>
        <v/>
      </c>
      <c r="GJ102" s="47" t="str">
        <f t="shared" si="176"/>
        <v/>
      </c>
      <c r="GK102" s="47" t="str">
        <f t="shared" si="208"/>
        <v/>
      </c>
      <c r="GL102" s="47" t="str">
        <f t="shared" si="188"/>
        <v/>
      </c>
      <c r="GM102" s="47" t="str">
        <f t="shared" si="188"/>
        <v/>
      </c>
      <c r="GN102" s="47" t="str">
        <f t="shared" si="188"/>
        <v/>
      </c>
      <c r="GO102" s="47" t="str">
        <f t="shared" si="188"/>
        <v/>
      </c>
      <c r="GP102" s="47" t="str">
        <f t="shared" si="188"/>
        <v/>
      </c>
      <c r="GQ102" s="47" t="str">
        <f t="shared" si="188"/>
        <v/>
      </c>
      <c r="GR102" s="47" t="str">
        <f t="shared" si="188"/>
        <v/>
      </c>
      <c r="GS102" s="47" t="str">
        <f t="shared" si="188"/>
        <v/>
      </c>
      <c r="GT102" s="47" t="str">
        <f t="shared" si="188"/>
        <v/>
      </c>
      <c r="GU102" s="47" t="str">
        <f t="shared" si="188"/>
        <v/>
      </c>
      <c r="GV102" s="47" t="str">
        <f t="shared" si="188"/>
        <v/>
      </c>
      <c r="GW102" s="47" t="str">
        <f t="shared" si="188"/>
        <v/>
      </c>
      <c r="GX102" s="47" t="str">
        <f t="shared" si="211"/>
        <v/>
      </c>
      <c r="GY102" s="47" t="str">
        <f t="shared" si="211"/>
        <v/>
      </c>
      <c r="GZ102" s="47" t="str">
        <f t="shared" si="211"/>
        <v/>
      </c>
      <c r="HA102" s="47" t="str">
        <f t="shared" si="211"/>
        <v/>
      </c>
      <c r="HB102" s="47" t="str">
        <f t="shared" si="211"/>
        <v/>
      </c>
      <c r="HC102" s="47" t="str">
        <f t="shared" si="211"/>
        <v/>
      </c>
      <c r="HD102" s="47" t="str">
        <f t="shared" si="181"/>
        <v/>
      </c>
      <c r="HE102" s="47" t="str">
        <f t="shared" si="181"/>
        <v/>
      </c>
      <c r="HF102" s="47" t="str">
        <f t="shared" si="181"/>
        <v/>
      </c>
      <c r="HG102" s="47" t="str">
        <f t="shared" si="181"/>
        <v/>
      </c>
      <c r="HH102" s="47" t="str">
        <f t="shared" si="181"/>
        <v/>
      </c>
      <c r="HI102" s="47" t="str">
        <f t="shared" si="139"/>
        <v/>
      </c>
      <c r="HJ102" s="47" t="str">
        <f t="shared" si="139"/>
        <v/>
      </c>
      <c r="HK102" s="47" t="str">
        <f t="shared" si="139"/>
        <v/>
      </c>
      <c r="HL102" s="47" t="str">
        <f t="shared" si="139"/>
        <v/>
      </c>
      <c r="HM102" s="47" t="str">
        <f t="shared" si="109"/>
        <v/>
      </c>
      <c r="HN102" s="47" t="str">
        <f t="shared" si="109"/>
        <v/>
      </c>
      <c r="HO102" s="47" t="str">
        <f t="shared" si="109"/>
        <v/>
      </c>
      <c r="HP102" s="47" t="str">
        <f t="shared" si="109"/>
        <v/>
      </c>
      <c r="HQ102" s="47" t="str">
        <f t="shared" si="109"/>
        <v/>
      </c>
      <c r="HR102" s="47" t="str">
        <f t="shared" si="109"/>
        <v/>
      </c>
      <c r="HS102" s="47" t="str">
        <f t="shared" si="109"/>
        <v/>
      </c>
      <c r="HT102" s="47" t="str">
        <f t="shared" si="109"/>
        <v/>
      </c>
      <c r="HU102" s="47" t="str">
        <f t="shared" si="109"/>
        <v/>
      </c>
      <c r="HV102" s="47" t="str">
        <f t="shared" si="140"/>
        <v/>
      </c>
      <c r="HW102" s="165" t="e">
        <f t="shared" si="179"/>
        <v>#N/A</v>
      </c>
      <c r="HX102" s="165" t="e">
        <f t="shared" si="179"/>
        <v>#N/A</v>
      </c>
      <c r="HY102" s="165" t="e">
        <f t="shared" si="179"/>
        <v>#N/A</v>
      </c>
      <c r="HZ102" s="165" t="e">
        <f t="shared" si="179"/>
        <v>#N/A</v>
      </c>
      <c r="IA102" s="165" t="e">
        <f t="shared" si="210"/>
        <v>#N/A</v>
      </c>
      <c r="IB102" s="165" t="e">
        <f t="shared" si="210"/>
        <v>#N/A</v>
      </c>
      <c r="IC102" s="165" t="e">
        <f t="shared" si="210"/>
        <v>#N/A</v>
      </c>
      <c r="ID102" s="165" t="e">
        <f t="shared" si="210"/>
        <v>#N/A</v>
      </c>
      <c r="IE102" s="165" t="e">
        <f t="shared" si="210"/>
        <v>#N/A</v>
      </c>
      <c r="IF102" s="165" t="e">
        <f t="shared" si="210"/>
        <v>#N/A</v>
      </c>
      <c r="IG102" s="165" t="e">
        <f t="shared" si="210"/>
        <v>#N/A</v>
      </c>
      <c r="IH102" s="165" t="e">
        <f t="shared" si="210"/>
        <v>#N/A</v>
      </c>
      <c r="II102" s="165" t="e">
        <f t="shared" si="210"/>
        <v>#N/A</v>
      </c>
      <c r="IJ102" s="165" t="e">
        <f t="shared" si="210"/>
        <v>#N/A</v>
      </c>
      <c r="IK102" s="165" t="e">
        <f t="shared" si="210"/>
        <v>#N/A</v>
      </c>
      <c r="IL102" s="165" t="e">
        <f t="shared" si="210"/>
        <v>#N/A</v>
      </c>
      <c r="IM102" s="165" t="e">
        <f t="shared" si="210"/>
        <v>#N/A</v>
      </c>
      <c r="IN102" s="165" t="e">
        <f t="shared" si="210"/>
        <v>#N/A</v>
      </c>
      <c r="IO102" s="165" t="e">
        <f t="shared" si="210"/>
        <v>#N/A</v>
      </c>
      <c r="IP102" s="165" t="e">
        <f t="shared" si="212"/>
        <v>#N/A</v>
      </c>
      <c r="IQ102" s="165" t="e">
        <f t="shared" si="212"/>
        <v>#N/A</v>
      </c>
      <c r="IR102" s="165" t="e">
        <f t="shared" si="212"/>
        <v>#N/A</v>
      </c>
      <c r="IS102" s="165" t="e">
        <f t="shared" si="212"/>
        <v>#N/A</v>
      </c>
      <c r="IT102" s="165" t="e">
        <f t="shared" si="212"/>
        <v>#N/A</v>
      </c>
      <c r="IU102" s="165" t="e">
        <f t="shared" si="212"/>
        <v>#N/A</v>
      </c>
      <c r="IV102" s="165" t="e">
        <f t="shared" si="212"/>
        <v>#N/A</v>
      </c>
      <c r="IW102" s="165" t="e">
        <f t="shared" si="212"/>
        <v>#N/A</v>
      </c>
      <c r="IX102" s="165" t="e">
        <f t="shared" si="212"/>
        <v>#N/A</v>
      </c>
      <c r="IY102" s="165" t="e">
        <f t="shared" si="212"/>
        <v>#N/A</v>
      </c>
      <c r="IZ102" s="165" t="e">
        <f t="shared" si="212"/>
        <v>#N/A</v>
      </c>
      <c r="JA102" s="165" t="e">
        <f t="shared" si="212"/>
        <v>#N/A</v>
      </c>
      <c r="JB102" s="165" t="e">
        <f t="shared" si="212"/>
        <v>#N/A</v>
      </c>
      <c r="JC102" s="165" t="e">
        <f t="shared" si="212"/>
        <v>#N/A</v>
      </c>
      <c r="JD102" s="165" t="e">
        <f t="shared" si="212"/>
        <v>#N/A</v>
      </c>
      <c r="JE102" s="165" t="e">
        <f t="shared" si="218"/>
        <v>#N/A</v>
      </c>
      <c r="JF102" s="165" t="e">
        <f t="shared" si="218"/>
        <v>#N/A</v>
      </c>
      <c r="JG102" s="165" t="e">
        <f t="shared" si="218"/>
        <v>#N/A</v>
      </c>
      <c r="JH102" s="165" t="e">
        <f t="shared" si="218"/>
        <v>#N/A</v>
      </c>
      <c r="JI102" s="165" t="e">
        <f t="shared" si="218"/>
        <v>#N/A</v>
      </c>
      <c r="JJ102" s="165" t="e">
        <f t="shared" si="218"/>
        <v>#N/A</v>
      </c>
      <c r="JK102" s="165" t="e">
        <f t="shared" si="218"/>
        <v>#N/A</v>
      </c>
      <c r="JL102" s="165" t="e">
        <f t="shared" si="218"/>
        <v>#N/A</v>
      </c>
      <c r="JM102" s="165" t="e">
        <f t="shared" si="218"/>
        <v>#N/A</v>
      </c>
      <c r="JN102" s="165" t="e">
        <f t="shared" si="218"/>
        <v>#N/A</v>
      </c>
      <c r="JO102" s="165" t="e">
        <f t="shared" si="218"/>
        <v>#N/A</v>
      </c>
      <c r="JP102" s="165" t="e">
        <f t="shared" si="218"/>
        <v>#N/A</v>
      </c>
      <c r="JQ102" s="165" t="e">
        <f t="shared" si="218"/>
        <v>#N/A</v>
      </c>
      <c r="JR102" s="165" t="e">
        <f t="shared" si="218"/>
        <v>#N/A</v>
      </c>
      <c r="JS102" s="165" t="e">
        <f t="shared" si="218"/>
        <v>#N/A</v>
      </c>
      <c r="JT102" s="165" t="e">
        <f t="shared" si="213"/>
        <v>#N/A</v>
      </c>
      <c r="JU102" s="165" t="e">
        <f t="shared" si="213"/>
        <v>#N/A</v>
      </c>
      <c r="JV102" s="165" t="e">
        <f t="shared" si="213"/>
        <v>#N/A</v>
      </c>
      <c r="JW102" s="165" t="e">
        <f t="shared" si="213"/>
        <v>#N/A</v>
      </c>
      <c r="JX102" s="165" t="e">
        <f t="shared" si="213"/>
        <v>#N/A</v>
      </c>
      <c r="JY102" s="165" t="e">
        <f t="shared" si="213"/>
        <v>#N/A</v>
      </c>
      <c r="JZ102" s="165" t="e">
        <f t="shared" si="213"/>
        <v>#N/A</v>
      </c>
      <c r="KA102" s="165" t="e">
        <f t="shared" si="213"/>
        <v>#N/A</v>
      </c>
      <c r="KB102" s="165" t="e">
        <f t="shared" si="213"/>
        <v>#N/A</v>
      </c>
      <c r="KC102" s="165" t="e">
        <f t="shared" si="213"/>
        <v>#N/A</v>
      </c>
      <c r="KD102" s="165" t="e">
        <f t="shared" si="213"/>
        <v>#N/A</v>
      </c>
      <c r="KE102" s="165" t="e">
        <f t="shared" si="213"/>
        <v>#N/A</v>
      </c>
      <c r="KF102" s="165" t="e">
        <f t="shared" si="213"/>
        <v>#N/A</v>
      </c>
      <c r="KG102" s="165" t="e">
        <f t="shared" si="213"/>
        <v>#N/A</v>
      </c>
      <c r="KH102" s="165" t="e">
        <f t="shared" si="213"/>
        <v>#N/A</v>
      </c>
      <c r="KI102" s="165" t="e">
        <f t="shared" si="213"/>
        <v>#N/A</v>
      </c>
      <c r="KJ102" s="165" t="e">
        <f t="shared" si="219"/>
        <v>#N/A</v>
      </c>
      <c r="KK102" s="165" t="e">
        <f t="shared" si="219"/>
        <v>#N/A</v>
      </c>
      <c r="KL102" s="165" t="e">
        <f t="shared" si="219"/>
        <v>#N/A</v>
      </c>
      <c r="KM102" s="165" t="e">
        <f t="shared" si="219"/>
        <v>#N/A</v>
      </c>
      <c r="KN102" s="165" t="e">
        <f t="shared" si="219"/>
        <v>#N/A</v>
      </c>
      <c r="KO102" s="165" t="e">
        <f t="shared" si="219"/>
        <v>#N/A</v>
      </c>
      <c r="KP102" s="165" t="e">
        <f t="shared" si="219"/>
        <v>#N/A</v>
      </c>
      <c r="KQ102" s="165" t="e">
        <f t="shared" si="219"/>
        <v>#N/A</v>
      </c>
      <c r="KR102" s="165" t="e">
        <f t="shared" si="219"/>
        <v>#N/A</v>
      </c>
      <c r="KS102" s="165" t="e">
        <f t="shared" si="219"/>
        <v>#N/A</v>
      </c>
      <c r="KT102" s="165" t="e">
        <f t="shared" si="219"/>
        <v>#N/A</v>
      </c>
      <c r="KU102" s="165" t="e">
        <f t="shared" si="219"/>
        <v>#N/A</v>
      </c>
      <c r="KV102" s="165" t="e">
        <f t="shared" si="219"/>
        <v>#N/A</v>
      </c>
      <c r="KW102" s="165" t="e">
        <f t="shared" si="219"/>
        <v>#N/A</v>
      </c>
      <c r="KX102" s="165" t="e">
        <f t="shared" si="219"/>
        <v>#N/A</v>
      </c>
      <c r="KY102" s="165" t="e">
        <f t="shared" si="219"/>
        <v>#N/A</v>
      </c>
      <c r="KZ102" s="165" t="e">
        <f t="shared" si="214"/>
        <v>#N/A</v>
      </c>
      <c r="LA102" s="165" t="e">
        <f t="shared" si="214"/>
        <v>#N/A</v>
      </c>
      <c r="LB102" s="165" t="e">
        <f t="shared" si="214"/>
        <v>#N/A</v>
      </c>
      <c r="LC102" s="165" t="e">
        <f t="shared" si="214"/>
        <v>#N/A</v>
      </c>
      <c r="LD102" s="165" t="e">
        <f t="shared" si="214"/>
        <v>#N/A</v>
      </c>
      <c r="LE102" s="165" t="e">
        <f t="shared" si="214"/>
        <v>#N/A</v>
      </c>
      <c r="LF102" s="165" t="e">
        <f t="shared" si="214"/>
        <v>#N/A</v>
      </c>
      <c r="LG102" s="165" t="e">
        <f t="shared" si="214"/>
        <v>#N/A</v>
      </c>
      <c r="LH102" s="165" t="e">
        <f t="shared" si="214"/>
        <v>#N/A</v>
      </c>
      <c r="LI102" s="165" t="e">
        <f t="shared" si="214"/>
        <v>#N/A</v>
      </c>
      <c r="LJ102" s="165" t="e">
        <f t="shared" si="214"/>
        <v>#N/A</v>
      </c>
      <c r="LK102" s="165" t="e">
        <f t="shared" si="214"/>
        <v>#N/A</v>
      </c>
      <c r="LL102" s="165" t="e">
        <f t="shared" si="214"/>
        <v>#N/A</v>
      </c>
      <c r="LM102" s="165" t="e">
        <f t="shared" si="214"/>
        <v>#N/A</v>
      </c>
      <c r="LN102" s="165" t="e">
        <f t="shared" si="214"/>
        <v>#N/A</v>
      </c>
      <c r="LO102" s="165" t="e">
        <f t="shared" si="220"/>
        <v>#N/A</v>
      </c>
      <c r="LP102" s="165" t="e">
        <f t="shared" si="220"/>
        <v>#N/A</v>
      </c>
      <c r="LQ102" s="165" t="e">
        <f t="shared" si="221"/>
        <v>#N/A</v>
      </c>
      <c r="LR102" s="165" t="e">
        <f t="shared" si="221"/>
        <v>#N/A</v>
      </c>
      <c r="LS102" s="165" t="e">
        <f t="shared" si="221"/>
        <v>#N/A</v>
      </c>
      <c r="LT102" s="165" t="e">
        <f t="shared" si="221"/>
        <v>#N/A</v>
      </c>
      <c r="LU102" s="165" t="e">
        <f t="shared" si="221"/>
        <v>#N/A</v>
      </c>
      <c r="LV102" s="165" t="e">
        <f t="shared" si="221"/>
        <v>#N/A</v>
      </c>
      <c r="LW102" s="165" t="e">
        <f t="shared" si="221"/>
        <v>#N/A</v>
      </c>
      <c r="LX102" s="165" t="e">
        <f t="shared" si="221"/>
        <v>#N/A</v>
      </c>
      <c r="LY102" s="165" t="e">
        <f t="shared" si="221"/>
        <v>#N/A</v>
      </c>
      <c r="LZ102" s="165" t="e">
        <f t="shared" si="221"/>
        <v>#N/A</v>
      </c>
      <c r="MA102" s="165" t="e">
        <f t="shared" si="221"/>
        <v>#N/A</v>
      </c>
      <c r="MB102" s="165" t="e">
        <f t="shared" si="221"/>
        <v>#N/A</v>
      </c>
      <c r="MC102" s="165" t="e">
        <f t="shared" si="221"/>
        <v>#N/A</v>
      </c>
      <c r="MD102" s="165" t="e">
        <f t="shared" si="221"/>
        <v>#N/A</v>
      </c>
      <c r="ME102" s="165" t="e">
        <f t="shared" si="221"/>
        <v>#N/A</v>
      </c>
      <c r="MF102" s="165" t="e">
        <f t="shared" si="215"/>
        <v>#N/A</v>
      </c>
      <c r="MG102" s="165" t="e">
        <f t="shared" si="215"/>
        <v>#N/A</v>
      </c>
      <c r="MH102" s="165" t="e">
        <f t="shared" si="215"/>
        <v>#N/A</v>
      </c>
      <c r="MI102" s="165" t="e">
        <f t="shared" si="215"/>
        <v>#N/A</v>
      </c>
      <c r="MJ102" s="165" t="e">
        <f t="shared" si="215"/>
        <v>#N/A</v>
      </c>
      <c r="MK102" s="165" t="e">
        <f t="shared" si="215"/>
        <v>#N/A</v>
      </c>
      <c r="ML102" s="165" t="e">
        <f t="shared" si="215"/>
        <v>#N/A</v>
      </c>
      <c r="MM102" s="165" t="e">
        <f t="shared" si="215"/>
        <v>#N/A</v>
      </c>
      <c r="MN102" s="165" t="e">
        <f t="shared" si="215"/>
        <v>#N/A</v>
      </c>
      <c r="MO102" s="165" t="e">
        <f t="shared" si="215"/>
        <v>#N/A</v>
      </c>
      <c r="MP102" s="165" t="e">
        <f t="shared" si="215"/>
        <v>#N/A</v>
      </c>
      <c r="MQ102" s="165" t="e">
        <f t="shared" si="215"/>
        <v>#N/A</v>
      </c>
      <c r="MR102" s="165" t="e">
        <f t="shared" si="215"/>
        <v>#N/A</v>
      </c>
      <c r="MS102" s="165" t="e">
        <f t="shared" si="215"/>
        <v>#N/A</v>
      </c>
      <c r="MT102" s="165" t="e">
        <f t="shared" si="215"/>
        <v>#N/A</v>
      </c>
      <c r="MU102" s="165" t="e">
        <f t="shared" si="215"/>
        <v>#N/A</v>
      </c>
      <c r="MV102" s="165" t="e">
        <f t="shared" si="222"/>
        <v>#N/A</v>
      </c>
      <c r="MW102" s="165" t="e">
        <f t="shared" si="222"/>
        <v>#N/A</v>
      </c>
      <c r="MX102" s="165" t="e">
        <f t="shared" si="222"/>
        <v>#N/A</v>
      </c>
      <c r="MY102" s="165" t="e">
        <f t="shared" si="222"/>
        <v>#N/A</v>
      </c>
      <c r="MZ102" s="165" t="e">
        <f t="shared" si="222"/>
        <v>#N/A</v>
      </c>
      <c r="NA102" s="165" t="e">
        <f t="shared" si="222"/>
        <v>#N/A</v>
      </c>
      <c r="NB102" s="165" t="e">
        <f t="shared" si="222"/>
        <v>#N/A</v>
      </c>
      <c r="NC102" s="165" t="e">
        <f t="shared" si="222"/>
        <v>#N/A</v>
      </c>
      <c r="ND102" s="165" t="e">
        <f t="shared" si="222"/>
        <v>#N/A</v>
      </c>
      <c r="NE102" s="165" t="e">
        <f t="shared" si="222"/>
        <v>#N/A</v>
      </c>
      <c r="NF102" s="165" t="e">
        <f t="shared" si="222"/>
        <v>#N/A</v>
      </c>
      <c r="NG102" s="165" t="e">
        <f t="shared" si="222"/>
        <v>#N/A</v>
      </c>
      <c r="NH102" s="165" t="e">
        <f t="shared" si="222"/>
        <v>#N/A</v>
      </c>
      <c r="NI102" s="165" t="e">
        <f t="shared" si="222"/>
        <v>#N/A</v>
      </c>
      <c r="NJ102" s="165" t="e">
        <f t="shared" si="222"/>
        <v>#N/A</v>
      </c>
      <c r="NK102" s="165" t="e">
        <f t="shared" si="222"/>
        <v>#N/A</v>
      </c>
      <c r="NL102" s="165" t="e">
        <f t="shared" si="216"/>
        <v>#N/A</v>
      </c>
      <c r="NM102" s="165" t="e">
        <f t="shared" si="216"/>
        <v>#N/A</v>
      </c>
      <c r="NN102" s="165" t="e">
        <f t="shared" si="216"/>
        <v>#N/A</v>
      </c>
      <c r="NO102" s="165" t="e">
        <f t="shared" si="216"/>
        <v>#N/A</v>
      </c>
      <c r="NP102" s="165" t="e">
        <f t="shared" si="216"/>
        <v>#N/A</v>
      </c>
      <c r="NQ102" s="165" t="e">
        <f t="shared" si="216"/>
        <v>#N/A</v>
      </c>
      <c r="NR102" s="165" t="e">
        <f t="shared" si="216"/>
        <v>#N/A</v>
      </c>
      <c r="NS102" s="165" t="e">
        <f t="shared" si="216"/>
        <v>#N/A</v>
      </c>
      <c r="NT102" s="165" t="e">
        <f t="shared" si="216"/>
        <v>#N/A</v>
      </c>
      <c r="NU102" s="165" t="e">
        <f t="shared" si="216"/>
        <v>#N/A</v>
      </c>
      <c r="NV102" s="165" t="e">
        <f t="shared" si="216"/>
        <v>#N/A</v>
      </c>
      <c r="NW102" s="165" t="e">
        <f t="shared" si="216"/>
        <v>#N/A</v>
      </c>
      <c r="NX102" s="165" t="e">
        <f t="shared" si="216"/>
        <v>#N/A</v>
      </c>
      <c r="NY102" s="165" t="e">
        <f t="shared" si="216"/>
        <v>#N/A</v>
      </c>
      <c r="NZ102" s="165" t="e">
        <f t="shared" si="216"/>
        <v>#N/A</v>
      </c>
      <c r="OA102" s="165" t="e">
        <f t="shared" si="223"/>
        <v>#N/A</v>
      </c>
      <c r="OB102" s="165" t="e">
        <f t="shared" si="223"/>
        <v>#N/A</v>
      </c>
      <c r="OC102" s="165" t="e">
        <f t="shared" si="224"/>
        <v>#N/A</v>
      </c>
      <c r="OD102" s="165" t="e">
        <f t="shared" si="224"/>
        <v>#N/A</v>
      </c>
      <c r="OE102" s="165" t="e">
        <f t="shared" si="224"/>
        <v>#N/A</v>
      </c>
      <c r="OF102" s="165" t="e">
        <f t="shared" si="224"/>
        <v>#N/A</v>
      </c>
      <c r="OG102" s="165" t="e">
        <f t="shared" si="224"/>
        <v>#N/A</v>
      </c>
      <c r="OH102" s="165" t="e">
        <f t="shared" si="224"/>
        <v>#N/A</v>
      </c>
      <c r="OI102" s="165" t="e">
        <f t="shared" si="224"/>
        <v>#N/A</v>
      </c>
      <c r="OJ102" s="165" t="e">
        <f t="shared" si="224"/>
        <v>#N/A</v>
      </c>
      <c r="OK102" s="165" t="e">
        <f t="shared" si="224"/>
        <v>#N/A</v>
      </c>
      <c r="OL102" s="165" t="e">
        <f t="shared" si="224"/>
        <v>#N/A</v>
      </c>
      <c r="OM102" s="165" t="e">
        <f t="shared" si="224"/>
        <v>#N/A</v>
      </c>
      <c r="ON102" s="165" t="e">
        <f t="shared" si="224"/>
        <v>#N/A</v>
      </c>
      <c r="OO102" s="165" t="e">
        <f t="shared" si="224"/>
        <v>#N/A</v>
      </c>
      <c r="OP102" s="165" t="e">
        <f t="shared" si="224"/>
        <v>#N/A</v>
      </c>
      <c r="OQ102" s="165" t="e">
        <f t="shared" si="224"/>
        <v>#N/A</v>
      </c>
      <c r="OR102" s="165" t="e">
        <f t="shared" si="217"/>
        <v>#N/A</v>
      </c>
      <c r="OS102" s="165" t="e">
        <f t="shared" si="217"/>
        <v>#N/A</v>
      </c>
      <c r="OT102" s="165" t="e">
        <f t="shared" si="217"/>
        <v>#N/A</v>
      </c>
      <c r="OU102" s="165" t="e">
        <f t="shared" si="217"/>
        <v>#N/A</v>
      </c>
      <c r="OV102" s="165" t="e">
        <f t="shared" si="217"/>
        <v>#N/A</v>
      </c>
      <c r="OW102" s="165" t="e">
        <f t="shared" si="217"/>
        <v>#N/A</v>
      </c>
      <c r="OX102" s="165" t="e">
        <f t="shared" si="217"/>
        <v>#N/A</v>
      </c>
      <c r="OY102" s="165" t="e">
        <f t="shared" si="217"/>
        <v>#N/A</v>
      </c>
      <c r="OZ102" s="165" t="e">
        <f t="shared" si="217"/>
        <v>#N/A</v>
      </c>
      <c r="PA102" s="165" t="e">
        <f t="shared" si="217"/>
        <v>#N/A</v>
      </c>
      <c r="PB102" s="165" t="e">
        <f t="shared" si="217"/>
        <v>#N/A</v>
      </c>
      <c r="PC102" s="165" t="e">
        <f t="shared" si="217"/>
        <v>#N/A</v>
      </c>
      <c r="PD102" s="165" t="e">
        <f t="shared" si="217"/>
        <v>#N/A</v>
      </c>
      <c r="PE102" s="165" t="e">
        <f t="shared" si="217"/>
        <v>#N/A</v>
      </c>
      <c r="PF102" s="165" t="e">
        <f t="shared" si="217"/>
        <v>#N/A</v>
      </c>
      <c r="PG102" s="165" t="e">
        <f t="shared" si="217"/>
        <v>#N/A</v>
      </c>
      <c r="PH102" s="165" t="e">
        <f t="shared" si="225"/>
        <v>#N/A</v>
      </c>
      <c r="PI102" s="165" t="e">
        <f t="shared" si="225"/>
        <v>#N/A</v>
      </c>
      <c r="PJ102" s="165" t="e">
        <f t="shared" si="225"/>
        <v>#N/A</v>
      </c>
      <c r="PK102" s="165" t="e">
        <f t="shared" si="225"/>
        <v>#N/A</v>
      </c>
      <c r="PL102" s="165" t="e">
        <f t="shared" si="225"/>
        <v>#N/A</v>
      </c>
      <c r="PM102" s="165" t="e">
        <f t="shared" si="225"/>
        <v>#N/A</v>
      </c>
      <c r="PN102" s="165" t="e">
        <f t="shared" si="225"/>
        <v>#N/A</v>
      </c>
      <c r="PO102" s="165" t="e">
        <f t="shared" si="225"/>
        <v>#N/A</v>
      </c>
    </row>
    <row r="103" spans="1:431" hidden="1" x14ac:dyDescent="0.45">
      <c r="A103" s="362"/>
      <c r="B103" s="368" t="str">
        <f>IF($R103="","",ROUND(_xlfn.NORM.INV(ABS(VLOOKUP($T$1,VLookups!$A$43:$B$44,2,FALSE)-B$2),$N103,$R103),0))</f>
        <v/>
      </c>
      <c r="C103" s="374" t="str">
        <f t="shared" si="165"/>
        <v/>
      </c>
      <c r="D103" s="375" t="str">
        <f t="shared" si="166"/>
        <v/>
      </c>
      <c r="E103" s="111"/>
      <c r="F103" s="113"/>
      <c r="G103" s="118" t="str">
        <f t="shared" si="159"/>
        <v/>
      </c>
      <c r="H103" s="91"/>
      <c r="I103" s="118" t="str">
        <f t="shared" si="160"/>
        <v/>
      </c>
      <c r="J103" s="113"/>
      <c r="K103" s="110"/>
      <c r="L103" s="120" t="str">
        <f t="shared" si="147"/>
        <v/>
      </c>
      <c r="M103" s="120" t="str">
        <f t="shared" si="148"/>
        <v/>
      </c>
      <c r="N103" s="71" t="str">
        <f t="shared" si="161"/>
        <v/>
      </c>
      <c r="O103" s="23"/>
      <c r="P103" s="55"/>
      <c r="Q103" s="298"/>
      <c r="R103" s="72" t="str">
        <f>IF(AND(G103&gt;0,H103&gt;0,I103&gt;0),IF(ISBLANK(Q103),IF(ISBLANK(O103),"",(I103-G103)*VLOOKUP(O103,VLookups!$A$4:$B$13,2,FALSE)),Q103),"")</f>
        <v/>
      </c>
      <c r="S103" s="73" t="str">
        <f t="shared" si="149"/>
        <v/>
      </c>
      <c r="T103" s="91"/>
      <c r="U103" s="265" t="str">
        <f>IF(AND(T103&gt;0,H103&gt;0,NOT(R103="")),ABS(VLOOKUP($T$1,VLookups!$A$43:$B$44,2,FALSE)-_xlfn.NORM.DIST(T103,N103,R103,TRUE)),"")</f>
        <v/>
      </c>
      <c r="V103" s="90" t="str">
        <f>IF(AND($G103&gt;0,$H103&gt;0,$I103&gt;0,NOT(ISBLANK($O103))),_xlfn.NORM.INV(ABS(VLOOKUP($T$1,VLookups!$A$43:$B$44,2,FALSE)-V$3),$N103,$R103),"")</f>
        <v/>
      </c>
      <c r="W103" s="89" t="str">
        <f>IF(AND($G103&gt;0,$H103&gt;0,$I103&gt;0,NOT(ISBLANK($O103))),_xlfn.NORM.INV(ABS(VLOOKUP($T$1,VLookups!$A$43:$B$44,2,FALSE)-W$3),$N103,$R103),"")</f>
        <v/>
      </c>
      <c r="X103" s="90" t="str">
        <f>IF(AND($G103&gt;0,$H103&gt;0,$I103&gt;0,NOT(ISBLANK($O103))),_xlfn.NORM.INV(ABS(VLOOKUP($T$1,VLookups!$A$43:$B$44,2,FALSE)-X$3),$N103,$R103),"")</f>
        <v/>
      </c>
      <c r="Y103" s="89" t="str">
        <f>IF(AND($G103&gt;0,$H103&gt;0,$I103&gt;0,NOT(ISBLANK($O103))),_xlfn.NORM.INV(ABS(VLOOKUP($T$1,VLookups!$A$43:$B$44,2,FALSE)-Y$3),$N103,$R103),"")</f>
        <v/>
      </c>
      <c r="Z103" s="90" t="str">
        <f>IF(AND($G103&gt;0,$H103&gt;0,$I103&gt;0,NOT(ISBLANK($O103))),_xlfn.NORM.INV(ABS(VLOOKUP($T$1,VLookups!$A$43:$B$44,2,FALSE)-Z$3),$N103,$R103),"")</f>
        <v/>
      </c>
      <c r="AA103" s="89" t="str">
        <f>IF(AND($G103&gt;0,$H103&gt;0,$I103&gt;0,NOT(ISBLANK($O103))),_xlfn.NORM.INV(ABS(VLOOKUP($T$1,VLookups!$A$43:$B$44,2,FALSE)-AA$3),$N103,$R103),"")</f>
        <v/>
      </c>
      <c r="AB103" s="5"/>
      <c r="AC103" s="164" t="str">
        <f t="shared" si="162"/>
        <v/>
      </c>
      <c r="AD103" s="47" t="str">
        <f t="shared" si="206"/>
        <v/>
      </c>
      <c r="AE103" s="47" t="str">
        <f t="shared" si="206"/>
        <v/>
      </c>
      <c r="AF103" s="47" t="str">
        <f t="shared" si="206"/>
        <v/>
      </c>
      <c r="AG103" s="47" t="str">
        <f t="shared" si="206"/>
        <v/>
      </c>
      <c r="AH103" s="47" t="str">
        <f t="shared" si="206"/>
        <v/>
      </c>
      <c r="AI103" s="47" t="str">
        <f t="shared" si="206"/>
        <v/>
      </c>
      <c r="AJ103" s="47" t="str">
        <f t="shared" si="206"/>
        <v/>
      </c>
      <c r="AK103" s="47" t="str">
        <f t="shared" si="206"/>
        <v/>
      </c>
      <c r="AL103" s="47" t="str">
        <f t="shared" si="206"/>
        <v/>
      </c>
      <c r="AM103" s="47" t="str">
        <f t="shared" si="206"/>
        <v/>
      </c>
      <c r="AN103" s="47" t="str">
        <f t="shared" si="206"/>
        <v/>
      </c>
      <c r="AO103" s="47" t="str">
        <f t="shared" si="206"/>
        <v/>
      </c>
      <c r="AP103" s="47" t="str">
        <f t="shared" si="206"/>
        <v/>
      </c>
      <c r="AQ103" s="47" t="str">
        <f t="shared" si="206"/>
        <v/>
      </c>
      <c r="AR103" s="47" t="str">
        <f t="shared" si="206"/>
        <v/>
      </c>
      <c r="AS103" s="47" t="str">
        <f t="shared" si="206"/>
        <v/>
      </c>
      <c r="AT103" s="47" t="str">
        <f t="shared" si="201"/>
        <v/>
      </c>
      <c r="AU103" s="47" t="str">
        <f t="shared" si="201"/>
        <v/>
      </c>
      <c r="AV103" s="47" t="str">
        <f t="shared" si="201"/>
        <v/>
      </c>
      <c r="AW103" s="47" t="str">
        <f t="shared" si="201"/>
        <v/>
      </c>
      <c r="AX103" s="47" t="str">
        <f t="shared" si="201"/>
        <v/>
      </c>
      <c r="AY103" s="47" t="str">
        <f t="shared" si="201"/>
        <v/>
      </c>
      <c r="AZ103" s="47" t="str">
        <f t="shared" si="201"/>
        <v/>
      </c>
      <c r="BA103" s="47" t="str">
        <f t="shared" si="201"/>
        <v/>
      </c>
      <c r="BB103" s="47" t="str">
        <f t="shared" si="201"/>
        <v/>
      </c>
      <c r="BC103" s="47" t="str">
        <f t="shared" si="201"/>
        <v/>
      </c>
      <c r="BD103" s="47" t="str">
        <f t="shared" si="201"/>
        <v/>
      </c>
      <c r="BE103" s="47" t="str">
        <f t="shared" si="201"/>
        <v/>
      </c>
      <c r="BF103" s="47" t="str">
        <f t="shared" si="201"/>
        <v/>
      </c>
      <c r="BG103" s="47" t="str">
        <f t="shared" si="201"/>
        <v/>
      </c>
      <c r="BH103" s="47" t="str">
        <f t="shared" si="201"/>
        <v/>
      </c>
      <c r="BI103" s="47" t="str">
        <f t="shared" si="202"/>
        <v/>
      </c>
      <c r="BJ103" s="47" t="str">
        <f t="shared" si="202"/>
        <v/>
      </c>
      <c r="BK103" s="47" t="str">
        <f t="shared" si="202"/>
        <v/>
      </c>
      <c r="BL103" s="47" t="str">
        <f t="shared" si="202"/>
        <v/>
      </c>
      <c r="BM103" s="47" t="str">
        <f t="shared" si="202"/>
        <v/>
      </c>
      <c r="BN103" s="47" t="str">
        <f t="shared" si="202"/>
        <v/>
      </c>
      <c r="BO103" s="47" t="str">
        <f t="shared" si="202"/>
        <v/>
      </c>
      <c r="BP103" s="47" t="str">
        <f t="shared" si="202"/>
        <v/>
      </c>
      <c r="BQ103" s="47" t="str">
        <f t="shared" si="202"/>
        <v/>
      </c>
      <c r="BR103" s="47" t="str">
        <f t="shared" si="202"/>
        <v/>
      </c>
      <c r="BS103" s="47" t="str">
        <f t="shared" si="202"/>
        <v/>
      </c>
      <c r="BT103" s="47" t="str">
        <f t="shared" si="202"/>
        <v/>
      </c>
      <c r="BU103" s="47" t="str">
        <f t="shared" si="202"/>
        <v/>
      </c>
      <c r="BV103" s="47" t="str">
        <f t="shared" si="202"/>
        <v/>
      </c>
      <c r="BW103" s="47" t="str">
        <f t="shared" si="202"/>
        <v/>
      </c>
      <c r="BX103" s="47" t="str">
        <f t="shared" ref="BX103:CM103" si="226">IF(ISNONTEXT($AC103),BY103-$AC103,"")</f>
        <v/>
      </c>
      <c r="BY103" s="47" t="str">
        <f t="shared" si="226"/>
        <v/>
      </c>
      <c r="BZ103" s="47" t="str">
        <f t="shared" si="226"/>
        <v/>
      </c>
      <c r="CA103" s="47" t="str">
        <f t="shared" si="226"/>
        <v/>
      </c>
      <c r="CB103" s="47" t="str">
        <f t="shared" si="226"/>
        <v/>
      </c>
      <c r="CC103" s="47" t="str">
        <f t="shared" si="226"/>
        <v/>
      </c>
      <c r="CD103" s="47" t="str">
        <f t="shared" si="226"/>
        <v/>
      </c>
      <c r="CE103" s="47" t="str">
        <f t="shared" si="226"/>
        <v/>
      </c>
      <c r="CF103" s="47" t="str">
        <f t="shared" si="226"/>
        <v/>
      </c>
      <c r="CG103" s="47" t="str">
        <f t="shared" si="226"/>
        <v/>
      </c>
      <c r="CH103" s="47" t="str">
        <f t="shared" si="226"/>
        <v/>
      </c>
      <c r="CI103" s="47" t="str">
        <f t="shared" si="226"/>
        <v/>
      </c>
      <c r="CJ103" s="47" t="str">
        <f t="shared" si="226"/>
        <v/>
      </c>
      <c r="CK103" s="47" t="str">
        <f t="shared" si="226"/>
        <v/>
      </c>
      <c r="CL103" s="47" t="str">
        <f t="shared" si="226"/>
        <v/>
      </c>
      <c r="CM103" s="47" t="str">
        <f t="shared" si="226"/>
        <v/>
      </c>
      <c r="CN103" s="47" t="str">
        <f t="shared" si="203"/>
        <v/>
      </c>
      <c r="CO103" s="47" t="str">
        <f t="shared" si="203"/>
        <v/>
      </c>
      <c r="CP103" s="47" t="str">
        <f t="shared" si="203"/>
        <v/>
      </c>
      <c r="CQ103" s="47" t="str">
        <f t="shared" si="203"/>
        <v/>
      </c>
      <c r="CR103" s="47" t="str">
        <f t="shared" si="203"/>
        <v/>
      </c>
      <c r="CS103" s="47" t="str">
        <f t="shared" si="203"/>
        <v/>
      </c>
      <c r="CT103" s="47" t="str">
        <f t="shared" si="203"/>
        <v/>
      </c>
      <c r="CU103" s="47" t="str">
        <f t="shared" si="203"/>
        <v/>
      </c>
      <c r="CV103" s="47" t="str">
        <f t="shared" si="203"/>
        <v/>
      </c>
      <c r="CW103" s="47" t="str">
        <f t="shared" si="203"/>
        <v/>
      </c>
      <c r="CX103" s="47" t="str">
        <f t="shared" si="203"/>
        <v/>
      </c>
      <c r="CY103" s="47" t="str">
        <f t="shared" si="203"/>
        <v/>
      </c>
      <c r="CZ103" s="47" t="str">
        <f t="shared" si="203"/>
        <v/>
      </c>
      <c r="DA103" s="47" t="str">
        <f t="shared" si="203"/>
        <v/>
      </c>
      <c r="DB103" s="47" t="str">
        <f t="shared" si="203"/>
        <v/>
      </c>
      <c r="DC103" s="47" t="str">
        <f t="shared" ref="DC103:DR103" si="227">IF(ISNONTEXT($AC103),DD103-$AC103,"")</f>
        <v/>
      </c>
      <c r="DD103" s="47" t="str">
        <f t="shared" si="227"/>
        <v/>
      </c>
      <c r="DE103" s="47" t="str">
        <f t="shared" si="227"/>
        <v/>
      </c>
      <c r="DF103" s="47" t="str">
        <f t="shared" si="227"/>
        <v/>
      </c>
      <c r="DG103" s="47" t="str">
        <f t="shared" si="227"/>
        <v/>
      </c>
      <c r="DH103" s="47" t="str">
        <f t="shared" si="227"/>
        <v/>
      </c>
      <c r="DI103" s="47" t="str">
        <f t="shared" si="227"/>
        <v/>
      </c>
      <c r="DJ103" s="47" t="str">
        <f t="shared" si="227"/>
        <v/>
      </c>
      <c r="DK103" s="47" t="str">
        <f t="shared" si="227"/>
        <v/>
      </c>
      <c r="DL103" s="47" t="str">
        <f t="shared" si="227"/>
        <v/>
      </c>
      <c r="DM103" s="47" t="str">
        <f t="shared" si="227"/>
        <v/>
      </c>
      <c r="DN103" s="47" t="str">
        <f t="shared" si="227"/>
        <v/>
      </c>
      <c r="DO103" s="47" t="str">
        <f t="shared" si="227"/>
        <v/>
      </c>
      <c r="DP103" s="47" t="str">
        <f t="shared" si="227"/>
        <v/>
      </c>
      <c r="DQ103" s="47" t="str">
        <f t="shared" si="227"/>
        <v/>
      </c>
      <c r="DR103" s="47" t="str">
        <f t="shared" si="227"/>
        <v/>
      </c>
      <c r="DS103" s="47" t="str">
        <f t="shared" si="204"/>
        <v/>
      </c>
      <c r="DT103" s="47" t="str">
        <f t="shared" si="204"/>
        <v/>
      </c>
      <c r="DU103" s="47" t="str">
        <f t="shared" si="204"/>
        <v/>
      </c>
      <c r="DV103" s="47" t="str">
        <f t="shared" si="204"/>
        <v/>
      </c>
      <c r="DW103" s="47" t="str">
        <f t="shared" si="204"/>
        <v/>
      </c>
      <c r="DX103" s="47" t="str">
        <f t="shared" si="204"/>
        <v/>
      </c>
      <c r="DY103" s="47" t="str">
        <f t="shared" si="204"/>
        <v/>
      </c>
      <c r="DZ103" s="179" t="str">
        <f t="shared" si="163"/>
        <v/>
      </c>
      <c r="EA103" s="47" t="str">
        <f t="shared" si="199"/>
        <v/>
      </c>
      <c r="EB103" s="47" t="str">
        <f t="shared" si="199"/>
        <v/>
      </c>
      <c r="EC103" s="47" t="str">
        <f t="shared" si="199"/>
        <v/>
      </c>
      <c r="ED103" s="47" t="str">
        <f t="shared" si="199"/>
        <v/>
      </c>
      <c r="EE103" s="47" t="str">
        <f t="shared" si="199"/>
        <v/>
      </c>
      <c r="EF103" s="47" t="str">
        <f t="shared" si="199"/>
        <v/>
      </c>
      <c r="EG103" s="47" t="str">
        <f t="shared" si="199"/>
        <v/>
      </c>
      <c r="EH103" s="47" t="str">
        <f t="shared" si="199"/>
        <v/>
      </c>
      <c r="EI103" s="47" t="str">
        <f t="shared" si="199"/>
        <v/>
      </c>
      <c r="EJ103" s="47" t="str">
        <f t="shared" si="199"/>
        <v/>
      </c>
      <c r="EK103" s="47" t="str">
        <f t="shared" si="199"/>
        <v/>
      </c>
      <c r="EL103" s="47" t="str">
        <f t="shared" si="199"/>
        <v/>
      </c>
      <c r="EM103" s="47" t="str">
        <f t="shared" si="199"/>
        <v/>
      </c>
      <c r="EN103" s="47" t="str">
        <f t="shared" si="199"/>
        <v/>
      </c>
      <c r="EO103" s="47" t="str">
        <f t="shared" si="199"/>
        <v/>
      </c>
      <c r="EP103" s="47" t="str">
        <f t="shared" si="164"/>
        <v/>
      </c>
      <c r="EQ103" s="47" t="str">
        <f t="shared" si="164"/>
        <v/>
      </c>
      <c r="ER103" s="47" t="str">
        <f t="shared" si="164"/>
        <v/>
      </c>
      <c r="ES103" s="47" t="str">
        <f t="shared" si="164"/>
        <v/>
      </c>
      <c r="ET103" s="47" t="str">
        <f t="shared" si="164"/>
        <v/>
      </c>
      <c r="EU103" s="47" t="str">
        <f t="shared" si="164"/>
        <v/>
      </c>
      <c r="EV103" s="47" t="str">
        <f t="shared" si="164"/>
        <v/>
      </c>
      <c r="EW103" s="47" t="str">
        <f t="shared" si="164"/>
        <v/>
      </c>
      <c r="EX103" s="47" t="str">
        <f t="shared" si="164"/>
        <v/>
      </c>
      <c r="EY103" s="47" t="str">
        <f t="shared" si="164"/>
        <v/>
      </c>
      <c r="EZ103" s="47" t="str">
        <f t="shared" si="164"/>
        <v/>
      </c>
      <c r="FA103" s="47" t="str">
        <f t="shared" ref="FA103:FE103" si="228">IF(ISNONTEXT($AC103),EZ103+$AC103,"")</f>
        <v/>
      </c>
      <c r="FB103" s="47" t="str">
        <f t="shared" si="228"/>
        <v/>
      </c>
      <c r="FC103" s="47" t="str">
        <f t="shared" si="228"/>
        <v/>
      </c>
      <c r="FD103" s="47" t="str">
        <f t="shared" si="228"/>
        <v/>
      </c>
      <c r="FE103" s="47" t="str">
        <f t="shared" si="228"/>
        <v/>
      </c>
      <c r="FF103" s="47" t="str">
        <f t="shared" si="209"/>
        <v/>
      </c>
      <c r="FG103" s="47" t="str">
        <f t="shared" si="209"/>
        <v/>
      </c>
      <c r="FH103" s="47" t="str">
        <f t="shared" si="209"/>
        <v/>
      </c>
      <c r="FI103" s="47" t="str">
        <f t="shared" si="207"/>
        <v/>
      </c>
      <c r="FJ103" s="47" t="str">
        <f t="shared" si="205"/>
        <v/>
      </c>
      <c r="FK103" s="47" t="str">
        <f t="shared" si="205"/>
        <v/>
      </c>
      <c r="FL103" s="47" t="str">
        <f t="shared" si="205"/>
        <v/>
      </c>
      <c r="FM103" s="47" t="str">
        <f t="shared" si="205"/>
        <v/>
      </c>
      <c r="FN103" s="47" t="str">
        <f t="shared" si="205"/>
        <v/>
      </c>
      <c r="FO103" s="47" t="str">
        <f t="shared" si="205"/>
        <v/>
      </c>
      <c r="FP103" s="47" t="str">
        <f t="shared" si="200"/>
        <v/>
      </c>
      <c r="FQ103" s="47" t="str">
        <f t="shared" si="200"/>
        <v/>
      </c>
      <c r="FR103" s="47" t="str">
        <f t="shared" si="200"/>
        <v/>
      </c>
      <c r="FS103" s="47" t="str">
        <f t="shared" si="200"/>
        <v/>
      </c>
      <c r="FT103" s="47" t="str">
        <f t="shared" si="200"/>
        <v/>
      </c>
      <c r="FU103" s="47" t="str">
        <f t="shared" si="176"/>
        <v/>
      </c>
      <c r="FV103" s="47" t="str">
        <f t="shared" si="176"/>
        <v/>
      </c>
      <c r="FW103" s="47" t="str">
        <f t="shared" si="176"/>
        <v/>
      </c>
      <c r="FX103" s="47" t="str">
        <f t="shared" si="176"/>
        <v/>
      </c>
      <c r="FY103" s="47" t="str">
        <f t="shared" si="176"/>
        <v/>
      </c>
      <c r="FZ103" s="47" t="str">
        <f t="shared" si="176"/>
        <v/>
      </c>
      <c r="GA103" s="47" t="str">
        <f t="shared" si="176"/>
        <v/>
      </c>
      <c r="GB103" s="47" t="str">
        <f t="shared" si="176"/>
        <v/>
      </c>
      <c r="GC103" s="47" t="str">
        <f t="shared" si="176"/>
        <v/>
      </c>
      <c r="GD103" s="47" t="str">
        <f t="shared" si="176"/>
        <v/>
      </c>
      <c r="GE103" s="47" t="str">
        <f t="shared" si="176"/>
        <v/>
      </c>
      <c r="GF103" s="47" t="str">
        <f t="shared" si="176"/>
        <v/>
      </c>
      <c r="GG103" s="47" t="str">
        <f t="shared" si="176"/>
        <v/>
      </c>
      <c r="GH103" s="47" t="str">
        <f t="shared" si="176"/>
        <v/>
      </c>
      <c r="GI103" s="47" t="str">
        <f t="shared" si="176"/>
        <v/>
      </c>
      <c r="GJ103" s="47" t="str">
        <f t="shared" si="176"/>
        <v/>
      </c>
      <c r="GK103" s="47" t="str">
        <f t="shared" si="208"/>
        <v/>
      </c>
      <c r="GL103" s="47" t="str">
        <f t="shared" si="188"/>
        <v/>
      </c>
      <c r="GM103" s="47" t="str">
        <f t="shared" si="188"/>
        <v/>
      </c>
      <c r="GN103" s="47" t="str">
        <f t="shared" si="188"/>
        <v/>
      </c>
      <c r="GO103" s="47" t="str">
        <f t="shared" si="188"/>
        <v/>
      </c>
      <c r="GP103" s="47" t="str">
        <f t="shared" si="188"/>
        <v/>
      </c>
      <c r="GQ103" s="47" t="str">
        <f t="shared" si="188"/>
        <v/>
      </c>
      <c r="GR103" s="47" t="str">
        <f t="shared" si="188"/>
        <v/>
      </c>
      <c r="GS103" s="47" t="str">
        <f t="shared" si="188"/>
        <v/>
      </c>
      <c r="GT103" s="47" t="str">
        <f t="shared" si="188"/>
        <v/>
      </c>
      <c r="GU103" s="47" t="str">
        <f t="shared" si="188"/>
        <v/>
      </c>
      <c r="GV103" s="47" t="str">
        <f t="shared" si="188"/>
        <v/>
      </c>
      <c r="GW103" s="47" t="str">
        <f t="shared" si="188"/>
        <v/>
      </c>
      <c r="GX103" s="47" t="str">
        <f t="shared" si="211"/>
        <v/>
      </c>
      <c r="GY103" s="47" t="str">
        <f t="shared" si="211"/>
        <v/>
      </c>
      <c r="GZ103" s="47" t="str">
        <f t="shared" si="211"/>
        <v/>
      </c>
      <c r="HA103" s="47" t="str">
        <f t="shared" si="211"/>
        <v/>
      </c>
      <c r="HB103" s="47" t="str">
        <f t="shared" si="211"/>
        <v/>
      </c>
      <c r="HC103" s="47" t="str">
        <f t="shared" si="211"/>
        <v/>
      </c>
      <c r="HD103" s="47" t="str">
        <f t="shared" si="181"/>
        <v/>
      </c>
      <c r="HE103" s="47" t="str">
        <f t="shared" si="181"/>
        <v/>
      </c>
      <c r="HF103" s="47" t="str">
        <f t="shared" si="181"/>
        <v/>
      </c>
      <c r="HG103" s="47" t="str">
        <f t="shared" si="181"/>
        <v/>
      </c>
      <c r="HH103" s="47" t="str">
        <f t="shared" si="181"/>
        <v/>
      </c>
      <c r="HI103" s="47" t="str">
        <f t="shared" si="139"/>
        <v/>
      </c>
      <c r="HJ103" s="47" t="str">
        <f t="shared" si="139"/>
        <v/>
      </c>
      <c r="HK103" s="47" t="str">
        <f t="shared" si="139"/>
        <v/>
      </c>
      <c r="HL103" s="47" t="str">
        <f t="shared" si="139"/>
        <v/>
      </c>
      <c r="HM103" s="47" t="str">
        <f t="shared" si="109"/>
        <v/>
      </c>
      <c r="HN103" s="47" t="str">
        <f t="shared" si="109"/>
        <v/>
      </c>
      <c r="HO103" s="47" t="str">
        <f t="shared" si="109"/>
        <v/>
      </c>
      <c r="HP103" s="47" t="str">
        <f t="shared" si="109"/>
        <v/>
      </c>
      <c r="HQ103" s="47" t="str">
        <f t="shared" si="109"/>
        <v/>
      </c>
      <c r="HR103" s="47" t="str">
        <f t="shared" si="109"/>
        <v/>
      </c>
      <c r="HS103" s="47" t="str">
        <f t="shared" si="109"/>
        <v/>
      </c>
      <c r="HT103" s="47" t="str">
        <f t="shared" si="109"/>
        <v/>
      </c>
      <c r="HU103" s="47" t="str">
        <f t="shared" si="109"/>
        <v/>
      </c>
      <c r="HV103" s="47" t="str">
        <f t="shared" si="140"/>
        <v/>
      </c>
      <c r="HW103" s="165" t="e">
        <f t="shared" si="179"/>
        <v>#N/A</v>
      </c>
      <c r="HX103" s="165" t="e">
        <f t="shared" si="179"/>
        <v>#N/A</v>
      </c>
      <c r="HY103" s="165" t="e">
        <f t="shared" si="179"/>
        <v>#N/A</v>
      </c>
      <c r="HZ103" s="165" t="e">
        <f t="shared" si="179"/>
        <v>#N/A</v>
      </c>
      <c r="IA103" s="165" t="e">
        <f t="shared" si="210"/>
        <v>#N/A</v>
      </c>
      <c r="IB103" s="165" t="e">
        <f t="shared" si="210"/>
        <v>#N/A</v>
      </c>
      <c r="IC103" s="165" t="e">
        <f t="shared" si="210"/>
        <v>#N/A</v>
      </c>
      <c r="ID103" s="165" t="e">
        <f t="shared" si="210"/>
        <v>#N/A</v>
      </c>
      <c r="IE103" s="165" t="e">
        <f t="shared" si="210"/>
        <v>#N/A</v>
      </c>
      <c r="IF103" s="165" t="e">
        <f t="shared" si="210"/>
        <v>#N/A</v>
      </c>
      <c r="IG103" s="165" t="e">
        <f t="shared" si="210"/>
        <v>#N/A</v>
      </c>
      <c r="IH103" s="165" t="e">
        <f t="shared" si="210"/>
        <v>#N/A</v>
      </c>
      <c r="II103" s="165" t="e">
        <f t="shared" si="210"/>
        <v>#N/A</v>
      </c>
      <c r="IJ103" s="165" t="e">
        <f t="shared" si="210"/>
        <v>#N/A</v>
      </c>
      <c r="IK103" s="165" t="e">
        <f t="shared" si="210"/>
        <v>#N/A</v>
      </c>
      <c r="IL103" s="165" t="e">
        <f t="shared" si="210"/>
        <v>#N/A</v>
      </c>
      <c r="IM103" s="165" t="e">
        <f t="shared" si="210"/>
        <v>#N/A</v>
      </c>
      <c r="IN103" s="165" t="e">
        <f t="shared" si="210"/>
        <v>#N/A</v>
      </c>
      <c r="IO103" s="165" t="e">
        <f t="shared" si="210"/>
        <v>#N/A</v>
      </c>
      <c r="IP103" s="165" t="e">
        <f t="shared" si="212"/>
        <v>#N/A</v>
      </c>
      <c r="IQ103" s="165" t="e">
        <f t="shared" si="212"/>
        <v>#N/A</v>
      </c>
      <c r="IR103" s="165" t="e">
        <f t="shared" si="212"/>
        <v>#N/A</v>
      </c>
      <c r="IS103" s="165" t="e">
        <f t="shared" si="212"/>
        <v>#N/A</v>
      </c>
      <c r="IT103" s="165" t="e">
        <f t="shared" si="212"/>
        <v>#N/A</v>
      </c>
      <c r="IU103" s="165" t="e">
        <f t="shared" si="212"/>
        <v>#N/A</v>
      </c>
      <c r="IV103" s="165" t="e">
        <f t="shared" si="212"/>
        <v>#N/A</v>
      </c>
      <c r="IW103" s="165" t="e">
        <f t="shared" si="212"/>
        <v>#N/A</v>
      </c>
      <c r="IX103" s="165" t="e">
        <f t="shared" si="212"/>
        <v>#N/A</v>
      </c>
      <c r="IY103" s="165" t="e">
        <f t="shared" si="212"/>
        <v>#N/A</v>
      </c>
      <c r="IZ103" s="165" t="e">
        <f t="shared" si="212"/>
        <v>#N/A</v>
      </c>
      <c r="JA103" s="165" t="e">
        <f t="shared" si="212"/>
        <v>#N/A</v>
      </c>
      <c r="JB103" s="165" t="e">
        <f t="shared" si="212"/>
        <v>#N/A</v>
      </c>
      <c r="JC103" s="165" t="e">
        <f t="shared" si="212"/>
        <v>#N/A</v>
      </c>
      <c r="JD103" s="165" t="e">
        <f t="shared" si="212"/>
        <v>#N/A</v>
      </c>
      <c r="JE103" s="165" t="e">
        <f t="shared" si="218"/>
        <v>#N/A</v>
      </c>
      <c r="JF103" s="165" t="e">
        <f t="shared" si="218"/>
        <v>#N/A</v>
      </c>
      <c r="JG103" s="165" t="e">
        <f t="shared" si="218"/>
        <v>#N/A</v>
      </c>
      <c r="JH103" s="165" t="e">
        <f t="shared" si="218"/>
        <v>#N/A</v>
      </c>
      <c r="JI103" s="165" t="e">
        <f t="shared" si="218"/>
        <v>#N/A</v>
      </c>
      <c r="JJ103" s="165" t="e">
        <f t="shared" si="218"/>
        <v>#N/A</v>
      </c>
      <c r="JK103" s="165" t="e">
        <f t="shared" si="218"/>
        <v>#N/A</v>
      </c>
      <c r="JL103" s="165" t="e">
        <f t="shared" si="218"/>
        <v>#N/A</v>
      </c>
      <c r="JM103" s="165" t="e">
        <f t="shared" si="218"/>
        <v>#N/A</v>
      </c>
      <c r="JN103" s="165" t="e">
        <f t="shared" si="218"/>
        <v>#N/A</v>
      </c>
      <c r="JO103" s="165" t="e">
        <f t="shared" si="218"/>
        <v>#N/A</v>
      </c>
      <c r="JP103" s="165" t="e">
        <f t="shared" si="218"/>
        <v>#N/A</v>
      </c>
      <c r="JQ103" s="165" t="e">
        <f t="shared" si="218"/>
        <v>#N/A</v>
      </c>
      <c r="JR103" s="165" t="e">
        <f t="shared" si="218"/>
        <v>#N/A</v>
      </c>
      <c r="JS103" s="165" t="e">
        <f t="shared" si="218"/>
        <v>#N/A</v>
      </c>
      <c r="JT103" s="165" t="e">
        <f t="shared" si="213"/>
        <v>#N/A</v>
      </c>
      <c r="JU103" s="165" t="e">
        <f t="shared" si="213"/>
        <v>#N/A</v>
      </c>
      <c r="JV103" s="165" t="e">
        <f t="shared" si="213"/>
        <v>#N/A</v>
      </c>
      <c r="JW103" s="165" t="e">
        <f t="shared" si="213"/>
        <v>#N/A</v>
      </c>
      <c r="JX103" s="165" t="e">
        <f t="shared" si="213"/>
        <v>#N/A</v>
      </c>
      <c r="JY103" s="165" t="e">
        <f t="shared" si="213"/>
        <v>#N/A</v>
      </c>
      <c r="JZ103" s="165" t="e">
        <f t="shared" si="213"/>
        <v>#N/A</v>
      </c>
      <c r="KA103" s="165" t="e">
        <f t="shared" si="213"/>
        <v>#N/A</v>
      </c>
      <c r="KB103" s="165" t="e">
        <f t="shared" si="213"/>
        <v>#N/A</v>
      </c>
      <c r="KC103" s="165" t="e">
        <f t="shared" si="213"/>
        <v>#N/A</v>
      </c>
      <c r="KD103" s="165" t="e">
        <f t="shared" si="213"/>
        <v>#N/A</v>
      </c>
      <c r="KE103" s="165" t="e">
        <f t="shared" si="213"/>
        <v>#N/A</v>
      </c>
      <c r="KF103" s="165" t="e">
        <f t="shared" si="213"/>
        <v>#N/A</v>
      </c>
      <c r="KG103" s="165" t="e">
        <f t="shared" si="213"/>
        <v>#N/A</v>
      </c>
      <c r="KH103" s="165" t="e">
        <f t="shared" si="213"/>
        <v>#N/A</v>
      </c>
      <c r="KI103" s="165" t="e">
        <f t="shared" si="213"/>
        <v>#N/A</v>
      </c>
      <c r="KJ103" s="165" t="e">
        <f t="shared" si="219"/>
        <v>#N/A</v>
      </c>
      <c r="KK103" s="165" t="e">
        <f t="shared" si="219"/>
        <v>#N/A</v>
      </c>
      <c r="KL103" s="165" t="e">
        <f t="shared" si="219"/>
        <v>#N/A</v>
      </c>
      <c r="KM103" s="165" t="e">
        <f t="shared" si="219"/>
        <v>#N/A</v>
      </c>
      <c r="KN103" s="165" t="e">
        <f t="shared" si="219"/>
        <v>#N/A</v>
      </c>
      <c r="KO103" s="165" t="e">
        <f t="shared" si="219"/>
        <v>#N/A</v>
      </c>
      <c r="KP103" s="165" t="e">
        <f t="shared" si="219"/>
        <v>#N/A</v>
      </c>
      <c r="KQ103" s="165" t="e">
        <f t="shared" si="219"/>
        <v>#N/A</v>
      </c>
      <c r="KR103" s="165" t="e">
        <f t="shared" si="219"/>
        <v>#N/A</v>
      </c>
      <c r="KS103" s="165" t="e">
        <f t="shared" si="219"/>
        <v>#N/A</v>
      </c>
      <c r="KT103" s="165" t="e">
        <f t="shared" si="219"/>
        <v>#N/A</v>
      </c>
      <c r="KU103" s="165" t="e">
        <f t="shared" si="219"/>
        <v>#N/A</v>
      </c>
      <c r="KV103" s="165" t="e">
        <f t="shared" si="219"/>
        <v>#N/A</v>
      </c>
      <c r="KW103" s="165" t="e">
        <f t="shared" si="219"/>
        <v>#N/A</v>
      </c>
      <c r="KX103" s="165" t="e">
        <f t="shared" si="219"/>
        <v>#N/A</v>
      </c>
      <c r="KY103" s="165" t="e">
        <f t="shared" si="219"/>
        <v>#N/A</v>
      </c>
      <c r="KZ103" s="165" t="e">
        <f t="shared" si="214"/>
        <v>#N/A</v>
      </c>
      <c r="LA103" s="165" t="e">
        <f t="shared" si="214"/>
        <v>#N/A</v>
      </c>
      <c r="LB103" s="165" t="e">
        <f t="shared" si="214"/>
        <v>#N/A</v>
      </c>
      <c r="LC103" s="165" t="e">
        <f t="shared" si="214"/>
        <v>#N/A</v>
      </c>
      <c r="LD103" s="165" t="e">
        <f t="shared" si="214"/>
        <v>#N/A</v>
      </c>
      <c r="LE103" s="165" t="e">
        <f t="shared" si="214"/>
        <v>#N/A</v>
      </c>
      <c r="LF103" s="165" t="e">
        <f t="shared" si="214"/>
        <v>#N/A</v>
      </c>
      <c r="LG103" s="165" t="e">
        <f t="shared" si="214"/>
        <v>#N/A</v>
      </c>
      <c r="LH103" s="165" t="e">
        <f t="shared" si="214"/>
        <v>#N/A</v>
      </c>
      <c r="LI103" s="165" t="e">
        <f t="shared" si="214"/>
        <v>#N/A</v>
      </c>
      <c r="LJ103" s="165" t="e">
        <f t="shared" si="214"/>
        <v>#N/A</v>
      </c>
      <c r="LK103" s="165" t="e">
        <f t="shared" si="214"/>
        <v>#N/A</v>
      </c>
      <c r="LL103" s="165" t="e">
        <f t="shared" si="214"/>
        <v>#N/A</v>
      </c>
      <c r="LM103" s="165" t="e">
        <f t="shared" si="214"/>
        <v>#N/A</v>
      </c>
      <c r="LN103" s="165" t="e">
        <f t="shared" si="214"/>
        <v>#N/A</v>
      </c>
      <c r="LO103" s="165" t="e">
        <f t="shared" si="220"/>
        <v>#N/A</v>
      </c>
      <c r="LP103" s="165" t="e">
        <f t="shared" si="220"/>
        <v>#N/A</v>
      </c>
      <c r="LQ103" s="165" t="e">
        <f t="shared" si="221"/>
        <v>#N/A</v>
      </c>
      <c r="LR103" s="165" t="e">
        <f t="shared" si="221"/>
        <v>#N/A</v>
      </c>
      <c r="LS103" s="165" t="e">
        <f t="shared" si="221"/>
        <v>#N/A</v>
      </c>
      <c r="LT103" s="165" t="e">
        <f t="shared" si="221"/>
        <v>#N/A</v>
      </c>
      <c r="LU103" s="165" t="e">
        <f t="shared" si="221"/>
        <v>#N/A</v>
      </c>
      <c r="LV103" s="165" t="e">
        <f t="shared" si="221"/>
        <v>#N/A</v>
      </c>
      <c r="LW103" s="165" t="e">
        <f t="shared" si="221"/>
        <v>#N/A</v>
      </c>
      <c r="LX103" s="165" t="e">
        <f t="shared" si="221"/>
        <v>#N/A</v>
      </c>
      <c r="LY103" s="165" t="e">
        <f t="shared" si="221"/>
        <v>#N/A</v>
      </c>
      <c r="LZ103" s="165" t="e">
        <f t="shared" si="221"/>
        <v>#N/A</v>
      </c>
      <c r="MA103" s="165" t="e">
        <f t="shared" si="221"/>
        <v>#N/A</v>
      </c>
      <c r="MB103" s="165" t="e">
        <f t="shared" si="221"/>
        <v>#N/A</v>
      </c>
      <c r="MC103" s="165" t="e">
        <f t="shared" si="221"/>
        <v>#N/A</v>
      </c>
      <c r="MD103" s="165" t="e">
        <f t="shared" si="221"/>
        <v>#N/A</v>
      </c>
      <c r="ME103" s="165" t="e">
        <f t="shared" si="221"/>
        <v>#N/A</v>
      </c>
      <c r="MF103" s="165" t="e">
        <f t="shared" si="215"/>
        <v>#N/A</v>
      </c>
      <c r="MG103" s="165" t="e">
        <f t="shared" si="215"/>
        <v>#N/A</v>
      </c>
      <c r="MH103" s="165" t="e">
        <f t="shared" si="215"/>
        <v>#N/A</v>
      </c>
      <c r="MI103" s="165" t="e">
        <f t="shared" si="215"/>
        <v>#N/A</v>
      </c>
      <c r="MJ103" s="165" t="e">
        <f t="shared" si="215"/>
        <v>#N/A</v>
      </c>
      <c r="MK103" s="165" t="e">
        <f t="shared" si="215"/>
        <v>#N/A</v>
      </c>
      <c r="ML103" s="165" t="e">
        <f t="shared" si="215"/>
        <v>#N/A</v>
      </c>
      <c r="MM103" s="165" t="e">
        <f t="shared" si="215"/>
        <v>#N/A</v>
      </c>
      <c r="MN103" s="165" t="e">
        <f t="shared" si="215"/>
        <v>#N/A</v>
      </c>
      <c r="MO103" s="165" t="e">
        <f t="shared" si="215"/>
        <v>#N/A</v>
      </c>
      <c r="MP103" s="165" t="e">
        <f t="shared" si="215"/>
        <v>#N/A</v>
      </c>
      <c r="MQ103" s="165" t="e">
        <f t="shared" si="215"/>
        <v>#N/A</v>
      </c>
      <c r="MR103" s="165" t="e">
        <f t="shared" si="215"/>
        <v>#N/A</v>
      </c>
      <c r="MS103" s="165" t="e">
        <f t="shared" si="215"/>
        <v>#N/A</v>
      </c>
      <c r="MT103" s="165" t="e">
        <f t="shared" si="215"/>
        <v>#N/A</v>
      </c>
      <c r="MU103" s="165" t="e">
        <f t="shared" si="215"/>
        <v>#N/A</v>
      </c>
      <c r="MV103" s="165" t="e">
        <f t="shared" si="222"/>
        <v>#N/A</v>
      </c>
      <c r="MW103" s="165" t="e">
        <f t="shared" si="222"/>
        <v>#N/A</v>
      </c>
      <c r="MX103" s="165" t="e">
        <f t="shared" si="222"/>
        <v>#N/A</v>
      </c>
      <c r="MY103" s="165" t="e">
        <f t="shared" si="222"/>
        <v>#N/A</v>
      </c>
      <c r="MZ103" s="165" t="e">
        <f t="shared" si="222"/>
        <v>#N/A</v>
      </c>
      <c r="NA103" s="165" t="e">
        <f t="shared" si="222"/>
        <v>#N/A</v>
      </c>
      <c r="NB103" s="165" t="e">
        <f t="shared" si="222"/>
        <v>#N/A</v>
      </c>
      <c r="NC103" s="165" t="e">
        <f t="shared" si="222"/>
        <v>#N/A</v>
      </c>
      <c r="ND103" s="165" t="e">
        <f t="shared" si="222"/>
        <v>#N/A</v>
      </c>
      <c r="NE103" s="165" t="e">
        <f t="shared" si="222"/>
        <v>#N/A</v>
      </c>
      <c r="NF103" s="165" t="e">
        <f t="shared" si="222"/>
        <v>#N/A</v>
      </c>
      <c r="NG103" s="165" t="e">
        <f t="shared" si="222"/>
        <v>#N/A</v>
      </c>
      <c r="NH103" s="165" t="e">
        <f t="shared" si="222"/>
        <v>#N/A</v>
      </c>
      <c r="NI103" s="165" t="e">
        <f t="shared" si="222"/>
        <v>#N/A</v>
      </c>
      <c r="NJ103" s="165" t="e">
        <f t="shared" si="222"/>
        <v>#N/A</v>
      </c>
      <c r="NK103" s="165" t="e">
        <f t="shared" si="222"/>
        <v>#N/A</v>
      </c>
      <c r="NL103" s="165" t="e">
        <f t="shared" si="216"/>
        <v>#N/A</v>
      </c>
      <c r="NM103" s="165" t="e">
        <f t="shared" si="216"/>
        <v>#N/A</v>
      </c>
      <c r="NN103" s="165" t="e">
        <f t="shared" si="216"/>
        <v>#N/A</v>
      </c>
      <c r="NO103" s="165" t="e">
        <f t="shared" si="216"/>
        <v>#N/A</v>
      </c>
      <c r="NP103" s="165" t="e">
        <f t="shared" si="216"/>
        <v>#N/A</v>
      </c>
      <c r="NQ103" s="165" t="e">
        <f t="shared" si="216"/>
        <v>#N/A</v>
      </c>
      <c r="NR103" s="165" t="e">
        <f t="shared" si="216"/>
        <v>#N/A</v>
      </c>
      <c r="NS103" s="165" t="e">
        <f t="shared" si="216"/>
        <v>#N/A</v>
      </c>
      <c r="NT103" s="165" t="e">
        <f t="shared" si="216"/>
        <v>#N/A</v>
      </c>
      <c r="NU103" s="165" t="e">
        <f t="shared" si="216"/>
        <v>#N/A</v>
      </c>
      <c r="NV103" s="165" t="e">
        <f t="shared" si="216"/>
        <v>#N/A</v>
      </c>
      <c r="NW103" s="165" t="e">
        <f t="shared" si="216"/>
        <v>#N/A</v>
      </c>
      <c r="NX103" s="165" t="e">
        <f t="shared" si="216"/>
        <v>#N/A</v>
      </c>
      <c r="NY103" s="165" t="e">
        <f t="shared" si="216"/>
        <v>#N/A</v>
      </c>
      <c r="NZ103" s="165" t="e">
        <f t="shared" si="216"/>
        <v>#N/A</v>
      </c>
      <c r="OA103" s="165" t="e">
        <f t="shared" si="223"/>
        <v>#N/A</v>
      </c>
      <c r="OB103" s="165" t="e">
        <f t="shared" si="223"/>
        <v>#N/A</v>
      </c>
      <c r="OC103" s="165" t="e">
        <f t="shared" si="224"/>
        <v>#N/A</v>
      </c>
      <c r="OD103" s="165" t="e">
        <f t="shared" si="224"/>
        <v>#N/A</v>
      </c>
      <c r="OE103" s="165" t="e">
        <f t="shared" si="224"/>
        <v>#N/A</v>
      </c>
      <c r="OF103" s="165" t="e">
        <f t="shared" si="224"/>
        <v>#N/A</v>
      </c>
      <c r="OG103" s="165" t="e">
        <f t="shared" si="224"/>
        <v>#N/A</v>
      </c>
      <c r="OH103" s="165" t="e">
        <f t="shared" si="224"/>
        <v>#N/A</v>
      </c>
      <c r="OI103" s="165" t="e">
        <f t="shared" si="224"/>
        <v>#N/A</v>
      </c>
      <c r="OJ103" s="165" t="e">
        <f t="shared" si="224"/>
        <v>#N/A</v>
      </c>
      <c r="OK103" s="165" t="e">
        <f t="shared" si="224"/>
        <v>#N/A</v>
      </c>
      <c r="OL103" s="165" t="e">
        <f t="shared" si="224"/>
        <v>#N/A</v>
      </c>
      <c r="OM103" s="165" t="e">
        <f t="shared" si="224"/>
        <v>#N/A</v>
      </c>
      <c r="ON103" s="165" t="e">
        <f t="shared" si="224"/>
        <v>#N/A</v>
      </c>
      <c r="OO103" s="165" t="e">
        <f t="shared" si="224"/>
        <v>#N/A</v>
      </c>
      <c r="OP103" s="165" t="e">
        <f t="shared" si="224"/>
        <v>#N/A</v>
      </c>
      <c r="OQ103" s="165" t="e">
        <f t="shared" si="224"/>
        <v>#N/A</v>
      </c>
      <c r="OR103" s="165" t="e">
        <f t="shared" si="217"/>
        <v>#N/A</v>
      </c>
      <c r="OS103" s="165" t="e">
        <f t="shared" si="217"/>
        <v>#N/A</v>
      </c>
      <c r="OT103" s="165" t="e">
        <f t="shared" si="217"/>
        <v>#N/A</v>
      </c>
      <c r="OU103" s="165" t="e">
        <f t="shared" si="217"/>
        <v>#N/A</v>
      </c>
      <c r="OV103" s="165" t="e">
        <f t="shared" si="217"/>
        <v>#N/A</v>
      </c>
      <c r="OW103" s="165" t="e">
        <f t="shared" si="217"/>
        <v>#N/A</v>
      </c>
      <c r="OX103" s="165" t="e">
        <f t="shared" si="217"/>
        <v>#N/A</v>
      </c>
      <c r="OY103" s="165" t="e">
        <f t="shared" si="217"/>
        <v>#N/A</v>
      </c>
      <c r="OZ103" s="165" t="e">
        <f t="shared" si="217"/>
        <v>#N/A</v>
      </c>
      <c r="PA103" s="165" t="e">
        <f t="shared" si="217"/>
        <v>#N/A</v>
      </c>
      <c r="PB103" s="165" t="e">
        <f t="shared" si="217"/>
        <v>#N/A</v>
      </c>
      <c r="PC103" s="165" t="e">
        <f t="shared" si="217"/>
        <v>#N/A</v>
      </c>
      <c r="PD103" s="165" t="e">
        <f t="shared" si="217"/>
        <v>#N/A</v>
      </c>
      <c r="PE103" s="165" t="e">
        <f t="shared" si="217"/>
        <v>#N/A</v>
      </c>
      <c r="PF103" s="165" t="e">
        <f t="shared" si="217"/>
        <v>#N/A</v>
      </c>
      <c r="PG103" s="165" t="e">
        <f t="shared" si="217"/>
        <v>#N/A</v>
      </c>
      <c r="PH103" s="165" t="e">
        <f t="shared" si="225"/>
        <v>#N/A</v>
      </c>
      <c r="PI103" s="165" t="e">
        <f t="shared" si="225"/>
        <v>#N/A</v>
      </c>
      <c r="PJ103" s="165" t="e">
        <f t="shared" si="225"/>
        <v>#N/A</v>
      </c>
      <c r="PK103" s="165" t="e">
        <f t="shared" si="225"/>
        <v>#N/A</v>
      </c>
      <c r="PL103" s="165" t="e">
        <f t="shared" si="225"/>
        <v>#N/A</v>
      </c>
      <c r="PM103" s="165" t="e">
        <f t="shared" si="225"/>
        <v>#N/A</v>
      </c>
      <c r="PN103" s="165" t="e">
        <f t="shared" si="225"/>
        <v>#N/A</v>
      </c>
      <c r="PO103" s="165" t="e">
        <f t="shared" si="225"/>
        <v>#N/A</v>
      </c>
    </row>
    <row r="104" spans="1:431" x14ac:dyDescent="0.45">
      <c r="A104" s="359" t="s">
        <v>849</v>
      </c>
      <c r="B104" s="369">
        <f>SUM(B4:B103)</f>
        <v>233</v>
      </c>
      <c r="E104" s="2"/>
      <c r="F104" s="2"/>
      <c r="G104" s="86">
        <f>SUM(G4:G103)</f>
        <v>137.75</v>
      </c>
      <c r="H104" s="86">
        <f>SUM(H4:H103)</f>
        <v>197</v>
      </c>
      <c r="I104" s="86">
        <f>SUM(I4:I103)</f>
        <v>310</v>
      </c>
      <c r="J104" s="5"/>
      <c r="K104" s="5"/>
      <c r="L104" s="34"/>
      <c r="M104" s="34"/>
      <c r="N104" s="86">
        <f>SUM(N4:N103)</f>
        <v>205.95833333333331</v>
      </c>
      <c r="O104" s="347" t="s">
        <v>994</v>
      </c>
      <c r="P104" s="5"/>
      <c r="R104" s="87">
        <f>IF(R4="","",SQRT(S104))</f>
        <v>15.030593800645402</v>
      </c>
      <c r="S104" s="70">
        <f>IF(S4="","",SUM(S4:S103))</f>
        <v>225.91874999999999</v>
      </c>
      <c r="T104" s="86">
        <f>IF(SUM(T4:T103)=0,"",SUM(T4:T103))</f>
        <v>206</v>
      </c>
      <c r="U104" s="266">
        <f>IF(OR(R104="",T104=""),"",ABS(VLOOKUP($T$1,VLookups!$A$43:$B$44,2,FALSE)-_xlfn.NORM.DIST(T104,N104,R104,TRUE)))</f>
        <v>0.5011059159702782</v>
      </c>
      <c r="V104" s="88">
        <f>SUM(V4:V103)</f>
        <v>164.44279220177808</v>
      </c>
      <c r="W104" s="88">
        <f t="shared" ref="W104:AA104" si="229">SUM(W4:W103)</f>
        <v>247.47387446488858</v>
      </c>
      <c r="X104" s="88">
        <f t="shared" si="229"/>
        <v>239.53333270790921</v>
      </c>
      <c r="Y104" s="88">
        <f t="shared" si="229"/>
        <v>233.22244183975818</v>
      </c>
      <c r="Z104" s="88">
        <f t="shared" si="229"/>
        <v>227.8082594072626</v>
      </c>
      <c r="AA104" s="88">
        <f t="shared" si="229"/>
        <v>222.94615625053896</v>
      </c>
      <c r="AB104" s="5"/>
      <c r="AC104" s="356"/>
      <c r="AD104" s="180">
        <f>IF(AND(G104&gt;0,H104&gt;0,I104&gt;0),N104-(3*R104),"")</f>
        <v>160.86655193139711</v>
      </c>
      <c r="AE104" s="245">
        <f>IF(ISNONTEXT($AD$104),AD104+(($HV$104-$AD$104)/200),"")</f>
        <v>161.31746974541647</v>
      </c>
      <c r="AF104" s="245">
        <f t="shared" ref="AF104:CQ104" si="230">IF(ISNONTEXT($AD$104),AE104+(($HV$104-$AD$104)/200),"")</f>
        <v>161.76838755943584</v>
      </c>
      <c r="AG104" s="245">
        <f t="shared" si="230"/>
        <v>162.2193053734552</v>
      </c>
      <c r="AH104" s="245">
        <f t="shared" si="230"/>
        <v>162.67022318747456</v>
      </c>
      <c r="AI104" s="245">
        <f t="shared" si="230"/>
        <v>163.12114100149392</v>
      </c>
      <c r="AJ104" s="245">
        <f t="shared" si="230"/>
        <v>163.57205881551329</v>
      </c>
      <c r="AK104" s="245">
        <f t="shared" si="230"/>
        <v>164.02297662953265</v>
      </c>
      <c r="AL104" s="245">
        <f t="shared" si="230"/>
        <v>164.47389444355201</v>
      </c>
      <c r="AM104" s="245">
        <f t="shared" si="230"/>
        <v>164.92481225757138</v>
      </c>
      <c r="AN104" s="245">
        <f t="shared" si="230"/>
        <v>165.37573007159074</v>
      </c>
      <c r="AO104" s="245">
        <f t="shared" si="230"/>
        <v>165.8266478856101</v>
      </c>
      <c r="AP104" s="245">
        <f t="shared" si="230"/>
        <v>166.27756569962946</v>
      </c>
      <c r="AQ104" s="245">
        <f t="shared" si="230"/>
        <v>166.72848351364883</v>
      </c>
      <c r="AR104" s="245">
        <f t="shared" si="230"/>
        <v>167.17940132766819</v>
      </c>
      <c r="AS104" s="245">
        <f t="shared" si="230"/>
        <v>167.63031914168755</v>
      </c>
      <c r="AT104" s="245">
        <f t="shared" si="230"/>
        <v>168.08123695570691</v>
      </c>
      <c r="AU104" s="245">
        <f t="shared" si="230"/>
        <v>168.53215476972628</v>
      </c>
      <c r="AV104" s="245">
        <f t="shared" si="230"/>
        <v>168.98307258374564</v>
      </c>
      <c r="AW104" s="245">
        <f t="shared" si="230"/>
        <v>169.433990397765</v>
      </c>
      <c r="AX104" s="245">
        <f t="shared" si="230"/>
        <v>169.88490821178436</v>
      </c>
      <c r="AY104" s="245">
        <f t="shared" si="230"/>
        <v>170.33582602580373</v>
      </c>
      <c r="AZ104" s="245">
        <f t="shared" si="230"/>
        <v>170.78674383982309</v>
      </c>
      <c r="BA104" s="245">
        <f t="shared" si="230"/>
        <v>171.23766165384245</v>
      </c>
      <c r="BB104" s="245">
        <f t="shared" si="230"/>
        <v>171.68857946786181</v>
      </c>
      <c r="BC104" s="245">
        <f t="shared" si="230"/>
        <v>172.13949728188118</v>
      </c>
      <c r="BD104" s="245">
        <f t="shared" si="230"/>
        <v>172.59041509590054</v>
      </c>
      <c r="BE104" s="245">
        <f t="shared" si="230"/>
        <v>173.0413329099199</v>
      </c>
      <c r="BF104" s="245">
        <f t="shared" si="230"/>
        <v>173.49225072393926</v>
      </c>
      <c r="BG104" s="245">
        <f t="shared" si="230"/>
        <v>173.94316853795863</v>
      </c>
      <c r="BH104" s="245">
        <f t="shared" si="230"/>
        <v>174.39408635197799</v>
      </c>
      <c r="BI104" s="245">
        <f t="shared" si="230"/>
        <v>174.84500416599735</v>
      </c>
      <c r="BJ104" s="245">
        <f t="shared" si="230"/>
        <v>175.29592198001671</v>
      </c>
      <c r="BK104" s="245">
        <f t="shared" si="230"/>
        <v>175.74683979403608</v>
      </c>
      <c r="BL104" s="245">
        <f t="shared" si="230"/>
        <v>176.19775760805544</v>
      </c>
      <c r="BM104" s="245">
        <f t="shared" si="230"/>
        <v>176.6486754220748</v>
      </c>
      <c r="BN104" s="245">
        <f t="shared" si="230"/>
        <v>177.09959323609417</v>
      </c>
      <c r="BO104" s="245">
        <f t="shared" si="230"/>
        <v>177.55051105011353</v>
      </c>
      <c r="BP104" s="245">
        <f t="shared" si="230"/>
        <v>178.00142886413289</v>
      </c>
      <c r="BQ104" s="245">
        <f t="shared" si="230"/>
        <v>178.45234667815225</v>
      </c>
      <c r="BR104" s="245">
        <f t="shared" si="230"/>
        <v>178.90326449217162</v>
      </c>
      <c r="BS104" s="245">
        <f t="shared" si="230"/>
        <v>179.35418230619098</v>
      </c>
      <c r="BT104" s="245">
        <f t="shared" si="230"/>
        <v>179.80510012021034</v>
      </c>
      <c r="BU104" s="245">
        <f t="shared" si="230"/>
        <v>180.2560179342297</v>
      </c>
      <c r="BV104" s="245">
        <f t="shared" si="230"/>
        <v>180.70693574824907</v>
      </c>
      <c r="BW104" s="245">
        <f t="shared" si="230"/>
        <v>181.15785356226843</v>
      </c>
      <c r="BX104" s="245">
        <f t="shared" si="230"/>
        <v>181.60877137628779</v>
      </c>
      <c r="BY104" s="245">
        <f t="shared" si="230"/>
        <v>182.05968919030715</v>
      </c>
      <c r="BZ104" s="245">
        <f t="shared" si="230"/>
        <v>182.51060700432652</v>
      </c>
      <c r="CA104" s="245">
        <f t="shared" si="230"/>
        <v>182.96152481834588</v>
      </c>
      <c r="CB104" s="245">
        <f t="shared" si="230"/>
        <v>183.41244263236524</v>
      </c>
      <c r="CC104" s="245">
        <f t="shared" si="230"/>
        <v>183.8633604463846</v>
      </c>
      <c r="CD104" s="245">
        <f t="shared" si="230"/>
        <v>184.31427826040397</v>
      </c>
      <c r="CE104" s="245">
        <f t="shared" si="230"/>
        <v>184.76519607442333</v>
      </c>
      <c r="CF104" s="245">
        <f t="shared" si="230"/>
        <v>185.21611388844269</v>
      </c>
      <c r="CG104" s="245">
        <f t="shared" si="230"/>
        <v>185.66703170246205</v>
      </c>
      <c r="CH104" s="245">
        <f t="shared" si="230"/>
        <v>186.11794951648142</v>
      </c>
      <c r="CI104" s="245">
        <f t="shared" si="230"/>
        <v>186.56886733050078</v>
      </c>
      <c r="CJ104" s="245">
        <f t="shared" si="230"/>
        <v>187.01978514452014</v>
      </c>
      <c r="CK104" s="245">
        <f t="shared" si="230"/>
        <v>187.4707029585395</v>
      </c>
      <c r="CL104" s="245">
        <f t="shared" si="230"/>
        <v>187.92162077255887</v>
      </c>
      <c r="CM104" s="245">
        <f t="shared" si="230"/>
        <v>188.37253858657823</v>
      </c>
      <c r="CN104" s="245">
        <f t="shared" si="230"/>
        <v>188.82345640059759</v>
      </c>
      <c r="CO104" s="245">
        <f t="shared" si="230"/>
        <v>189.27437421461696</v>
      </c>
      <c r="CP104" s="245">
        <f t="shared" si="230"/>
        <v>189.72529202863632</v>
      </c>
      <c r="CQ104" s="245">
        <f t="shared" si="230"/>
        <v>190.17620984265568</v>
      </c>
      <c r="CR104" s="245">
        <f t="shared" ref="CR104:FC104" si="231">IF(ISNONTEXT($AD$104),CQ104+(($HV$104-$AD$104)/200),"")</f>
        <v>190.62712765667504</v>
      </c>
      <c r="CS104" s="245">
        <f t="shared" si="231"/>
        <v>191.07804547069441</v>
      </c>
      <c r="CT104" s="245">
        <f t="shared" si="231"/>
        <v>191.52896328471377</v>
      </c>
      <c r="CU104" s="245">
        <f t="shared" si="231"/>
        <v>191.97988109873313</v>
      </c>
      <c r="CV104" s="245">
        <f t="shared" si="231"/>
        <v>192.43079891275249</v>
      </c>
      <c r="CW104" s="245">
        <f t="shared" si="231"/>
        <v>192.88171672677186</v>
      </c>
      <c r="CX104" s="245">
        <f t="shared" si="231"/>
        <v>193.33263454079122</v>
      </c>
      <c r="CY104" s="245">
        <f t="shared" si="231"/>
        <v>193.78355235481058</v>
      </c>
      <c r="CZ104" s="245">
        <f t="shared" si="231"/>
        <v>194.23447016882994</v>
      </c>
      <c r="DA104" s="245">
        <f t="shared" si="231"/>
        <v>194.68538798284931</v>
      </c>
      <c r="DB104" s="245">
        <f t="shared" si="231"/>
        <v>195.13630579686867</v>
      </c>
      <c r="DC104" s="245">
        <f t="shared" si="231"/>
        <v>195.58722361088803</v>
      </c>
      <c r="DD104" s="245">
        <f t="shared" si="231"/>
        <v>196.03814142490739</v>
      </c>
      <c r="DE104" s="245">
        <f t="shared" si="231"/>
        <v>196.48905923892676</v>
      </c>
      <c r="DF104" s="245">
        <f t="shared" si="231"/>
        <v>196.93997705294612</v>
      </c>
      <c r="DG104" s="245">
        <f t="shared" si="231"/>
        <v>197.39089486696548</v>
      </c>
      <c r="DH104" s="245">
        <f t="shared" si="231"/>
        <v>197.84181268098484</v>
      </c>
      <c r="DI104" s="245">
        <f t="shared" si="231"/>
        <v>198.29273049500421</v>
      </c>
      <c r="DJ104" s="245">
        <f t="shared" si="231"/>
        <v>198.74364830902357</v>
      </c>
      <c r="DK104" s="245">
        <f t="shared" si="231"/>
        <v>199.19456612304293</v>
      </c>
      <c r="DL104" s="245">
        <f t="shared" si="231"/>
        <v>199.64548393706229</v>
      </c>
      <c r="DM104" s="245">
        <f t="shared" si="231"/>
        <v>200.09640175108166</v>
      </c>
      <c r="DN104" s="245">
        <f t="shared" si="231"/>
        <v>200.54731956510102</v>
      </c>
      <c r="DO104" s="245">
        <f t="shared" si="231"/>
        <v>200.99823737912038</v>
      </c>
      <c r="DP104" s="245">
        <f t="shared" si="231"/>
        <v>201.44915519313975</v>
      </c>
      <c r="DQ104" s="245">
        <f t="shared" si="231"/>
        <v>201.90007300715911</v>
      </c>
      <c r="DR104" s="245">
        <f t="shared" si="231"/>
        <v>202.35099082117847</v>
      </c>
      <c r="DS104" s="245">
        <f t="shared" si="231"/>
        <v>202.80190863519783</v>
      </c>
      <c r="DT104" s="245">
        <f t="shared" si="231"/>
        <v>203.2528264492172</v>
      </c>
      <c r="DU104" s="245">
        <f t="shared" si="231"/>
        <v>203.70374426323656</v>
      </c>
      <c r="DV104" s="245">
        <f t="shared" si="231"/>
        <v>204.15466207725592</v>
      </c>
      <c r="DW104" s="245">
        <f t="shared" si="231"/>
        <v>204.60557989127528</v>
      </c>
      <c r="DX104" s="245">
        <f t="shared" si="231"/>
        <v>205.05649770529465</v>
      </c>
      <c r="DY104" s="245">
        <f t="shared" si="231"/>
        <v>205.50741551931401</v>
      </c>
      <c r="DZ104" s="245">
        <f t="shared" si="231"/>
        <v>205.95833333333337</v>
      </c>
      <c r="EA104" s="245">
        <f t="shared" si="231"/>
        <v>206.40925114735273</v>
      </c>
      <c r="EB104" s="245">
        <f t="shared" si="231"/>
        <v>206.8601689613721</v>
      </c>
      <c r="EC104" s="245">
        <f t="shared" si="231"/>
        <v>207.31108677539146</v>
      </c>
      <c r="ED104" s="245">
        <f t="shared" si="231"/>
        <v>207.76200458941082</v>
      </c>
      <c r="EE104" s="245">
        <f t="shared" si="231"/>
        <v>208.21292240343018</v>
      </c>
      <c r="EF104" s="245">
        <f t="shared" si="231"/>
        <v>208.66384021744955</v>
      </c>
      <c r="EG104" s="245">
        <f t="shared" si="231"/>
        <v>209.11475803146891</v>
      </c>
      <c r="EH104" s="245">
        <f t="shared" si="231"/>
        <v>209.56567584548827</v>
      </c>
      <c r="EI104" s="245">
        <f t="shared" si="231"/>
        <v>210.01659365950763</v>
      </c>
      <c r="EJ104" s="245">
        <f t="shared" si="231"/>
        <v>210.467511473527</v>
      </c>
      <c r="EK104" s="245">
        <f t="shared" si="231"/>
        <v>210.91842928754636</v>
      </c>
      <c r="EL104" s="245">
        <f t="shared" si="231"/>
        <v>211.36934710156572</v>
      </c>
      <c r="EM104" s="245">
        <f t="shared" si="231"/>
        <v>211.82026491558508</v>
      </c>
      <c r="EN104" s="245">
        <f t="shared" si="231"/>
        <v>212.27118272960445</v>
      </c>
      <c r="EO104" s="245">
        <f t="shared" si="231"/>
        <v>212.72210054362381</v>
      </c>
      <c r="EP104" s="245">
        <f t="shared" si="231"/>
        <v>213.17301835764317</v>
      </c>
      <c r="EQ104" s="245">
        <f t="shared" si="231"/>
        <v>213.62393617166254</v>
      </c>
      <c r="ER104" s="245">
        <f t="shared" si="231"/>
        <v>214.0748539856819</v>
      </c>
      <c r="ES104" s="245">
        <f t="shared" si="231"/>
        <v>214.52577179970126</v>
      </c>
      <c r="ET104" s="245">
        <f t="shared" si="231"/>
        <v>214.97668961372062</v>
      </c>
      <c r="EU104" s="245">
        <f t="shared" si="231"/>
        <v>215.42760742773999</v>
      </c>
      <c r="EV104" s="245">
        <f t="shared" si="231"/>
        <v>215.87852524175935</v>
      </c>
      <c r="EW104" s="245">
        <f t="shared" si="231"/>
        <v>216.32944305577871</v>
      </c>
      <c r="EX104" s="245">
        <f t="shared" si="231"/>
        <v>216.78036086979807</v>
      </c>
      <c r="EY104" s="245">
        <f t="shared" si="231"/>
        <v>217.23127868381744</v>
      </c>
      <c r="EZ104" s="245">
        <f t="shared" si="231"/>
        <v>217.6821964978368</v>
      </c>
      <c r="FA104" s="245">
        <f t="shared" si="231"/>
        <v>218.13311431185616</v>
      </c>
      <c r="FB104" s="245">
        <f t="shared" si="231"/>
        <v>218.58403212587552</v>
      </c>
      <c r="FC104" s="245">
        <f t="shared" si="231"/>
        <v>219.03494993989489</v>
      </c>
      <c r="FD104" s="245">
        <f t="shared" ref="FD104:HO104" si="232">IF(ISNONTEXT($AD$104),FC104+(($HV$104-$AD$104)/200),"")</f>
        <v>219.48586775391425</v>
      </c>
      <c r="FE104" s="245">
        <f t="shared" si="232"/>
        <v>219.93678556793361</v>
      </c>
      <c r="FF104" s="245">
        <f t="shared" si="232"/>
        <v>220.38770338195297</v>
      </c>
      <c r="FG104" s="245">
        <f t="shared" si="232"/>
        <v>220.83862119597234</v>
      </c>
      <c r="FH104" s="245">
        <f t="shared" si="232"/>
        <v>221.2895390099917</v>
      </c>
      <c r="FI104" s="245">
        <f t="shared" si="232"/>
        <v>221.74045682401106</v>
      </c>
      <c r="FJ104" s="245">
        <f t="shared" si="232"/>
        <v>222.19137463803042</v>
      </c>
      <c r="FK104" s="245">
        <f t="shared" si="232"/>
        <v>222.64229245204979</v>
      </c>
      <c r="FL104" s="245">
        <f t="shared" si="232"/>
        <v>223.09321026606915</v>
      </c>
      <c r="FM104" s="245">
        <f t="shared" si="232"/>
        <v>223.54412808008851</v>
      </c>
      <c r="FN104" s="245">
        <f t="shared" si="232"/>
        <v>223.99504589410788</v>
      </c>
      <c r="FO104" s="245">
        <f t="shared" si="232"/>
        <v>224.44596370812724</v>
      </c>
      <c r="FP104" s="245">
        <f t="shared" si="232"/>
        <v>224.8968815221466</v>
      </c>
      <c r="FQ104" s="245">
        <f t="shared" si="232"/>
        <v>225.34779933616596</v>
      </c>
      <c r="FR104" s="245">
        <f t="shared" si="232"/>
        <v>225.79871715018533</v>
      </c>
      <c r="FS104" s="245">
        <f t="shared" si="232"/>
        <v>226.24963496420469</v>
      </c>
      <c r="FT104" s="245">
        <f t="shared" si="232"/>
        <v>226.70055277822405</v>
      </c>
      <c r="FU104" s="245">
        <f t="shared" si="232"/>
        <v>227.15147059224341</v>
      </c>
      <c r="FV104" s="245">
        <f t="shared" si="232"/>
        <v>227.60238840626278</v>
      </c>
      <c r="FW104" s="245">
        <f t="shared" si="232"/>
        <v>228.05330622028214</v>
      </c>
      <c r="FX104" s="245">
        <f t="shared" si="232"/>
        <v>228.5042240343015</v>
      </c>
      <c r="FY104" s="245">
        <f t="shared" si="232"/>
        <v>228.95514184832086</v>
      </c>
      <c r="FZ104" s="245">
        <f t="shared" si="232"/>
        <v>229.40605966234023</v>
      </c>
      <c r="GA104" s="245">
        <f t="shared" si="232"/>
        <v>229.85697747635959</v>
      </c>
      <c r="GB104" s="245">
        <f t="shared" si="232"/>
        <v>230.30789529037895</v>
      </c>
      <c r="GC104" s="245">
        <f t="shared" si="232"/>
        <v>230.75881310439831</v>
      </c>
      <c r="GD104" s="245">
        <f t="shared" si="232"/>
        <v>231.20973091841768</v>
      </c>
      <c r="GE104" s="245">
        <f t="shared" si="232"/>
        <v>231.66064873243704</v>
      </c>
      <c r="GF104" s="245">
        <f t="shared" si="232"/>
        <v>232.1115665464564</v>
      </c>
      <c r="GG104" s="245">
        <f t="shared" si="232"/>
        <v>232.56248436047576</v>
      </c>
      <c r="GH104" s="245">
        <f t="shared" si="232"/>
        <v>233.01340217449513</v>
      </c>
      <c r="GI104" s="245">
        <f t="shared" si="232"/>
        <v>233.46431998851449</v>
      </c>
      <c r="GJ104" s="245">
        <f t="shared" si="232"/>
        <v>233.91523780253385</v>
      </c>
      <c r="GK104" s="245">
        <f t="shared" si="232"/>
        <v>234.36615561655321</v>
      </c>
      <c r="GL104" s="245">
        <f t="shared" si="232"/>
        <v>234.81707343057258</v>
      </c>
      <c r="GM104" s="245">
        <f t="shared" si="232"/>
        <v>235.26799124459194</v>
      </c>
      <c r="GN104" s="245">
        <f t="shared" si="232"/>
        <v>235.7189090586113</v>
      </c>
      <c r="GO104" s="245">
        <f t="shared" si="232"/>
        <v>236.16982687263067</v>
      </c>
      <c r="GP104" s="245">
        <f t="shared" si="232"/>
        <v>236.62074468665003</v>
      </c>
      <c r="GQ104" s="245">
        <f t="shared" si="232"/>
        <v>237.07166250066939</v>
      </c>
      <c r="GR104" s="245">
        <f t="shared" si="232"/>
        <v>237.52258031468875</v>
      </c>
      <c r="GS104" s="245">
        <f t="shared" si="232"/>
        <v>237.97349812870812</v>
      </c>
      <c r="GT104" s="245">
        <f t="shared" si="232"/>
        <v>238.42441594272748</v>
      </c>
      <c r="GU104" s="245">
        <f t="shared" si="232"/>
        <v>238.87533375674684</v>
      </c>
      <c r="GV104" s="245">
        <f t="shared" si="232"/>
        <v>239.3262515707662</v>
      </c>
      <c r="GW104" s="245">
        <f t="shared" si="232"/>
        <v>239.77716938478557</v>
      </c>
      <c r="GX104" s="245">
        <f t="shared" si="232"/>
        <v>240.22808719880493</v>
      </c>
      <c r="GY104" s="245">
        <f t="shared" si="232"/>
        <v>240.67900501282429</v>
      </c>
      <c r="GZ104" s="245">
        <f t="shared" si="232"/>
        <v>241.12992282684365</v>
      </c>
      <c r="HA104" s="245">
        <f t="shared" si="232"/>
        <v>241.58084064086302</v>
      </c>
      <c r="HB104" s="245">
        <f t="shared" si="232"/>
        <v>242.03175845488238</v>
      </c>
      <c r="HC104" s="245">
        <f t="shared" si="232"/>
        <v>242.48267626890174</v>
      </c>
      <c r="HD104" s="245">
        <f t="shared" si="232"/>
        <v>242.9335940829211</v>
      </c>
      <c r="HE104" s="245">
        <f t="shared" si="232"/>
        <v>243.38451189694047</v>
      </c>
      <c r="HF104" s="245">
        <f t="shared" si="232"/>
        <v>243.83542971095983</v>
      </c>
      <c r="HG104" s="245">
        <f t="shared" si="232"/>
        <v>244.28634752497919</v>
      </c>
      <c r="HH104" s="245">
        <f t="shared" si="232"/>
        <v>244.73726533899855</v>
      </c>
      <c r="HI104" s="245">
        <f t="shared" si="232"/>
        <v>245.18818315301792</v>
      </c>
      <c r="HJ104" s="245">
        <f t="shared" si="232"/>
        <v>245.63910096703728</v>
      </c>
      <c r="HK104" s="245">
        <f t="shared" si="232"/>
        <v>246.09001878105664</v>
      </c>
      <c r="HL104" s="245">
        <f t="shared" si="232"/>
        <v>246.540936595076</v>
      </c>
      <c r="HM104" s="245">
        <f t="shared" si="232"/>
        <v>246.99185440909537</v>
      </c>
      <c r="HN104" s="245">
        <f t="shared" si="232"/>
        <v>247.44277222311473</v>
      </c>
      <c r="HO104" s="245">
        <f t="shared" si="232"/>
        <v>247.89369003713409</v>
      </c>
      <c r="HP104" s="245">
        <f t="shared" ref="HP104:HU104" si="233">IF(ISNONTEXT($AD$104),HO104+(($HV$104-$AD$104)/200),"")</f>
        <v>248.34460785115346</v>
      </c>
      <c r="HQ104" s="245">
        <f t="shared" si="233"/>
        <v>248.79552566517282</v>
      </c>
      <c r="HR104" s="245">
        <f t="shared" si="233"/>
        <v>249.24644347919218</v>
      </c>
      <c r="HS104" s="245">
        <f t="shared" si="233"/>
        <v>249.69736129321154</v>
      </c>
      <c r="HT104" s="245">
        <f t="shared" si="233"/>
        <v>250.14827910723091</v>
      </c>
      <c r="HU104" s="245">
        <f t="shared" si="233"/>
        <v>250.59919692125027</v>
      </c>
      <c r="HV104" s="180">
        <f>IF(ISNONTEXT($AD104),N104+(3*R104),"")</f>
        <v>251.05011473526952</v>
      </c>
      <c r="HW104" s="165">
        <f t="shared" si="179"/>
        <v>2.9485517809334423E-4</v>
      </c>
      <c r="HX104" s="165">
        <f t="shared" si="179"/>
        <v>3.2247780561875242E-4</v>
      </c>
      <c r="HY104" s="165">
        <f t="shared" si="179"/>
        <v>3.5237090001617922E-4</v>
      </c>
      <c r="HZ104" s="165">
        <f t="shared" si="179"/>
        <v>3.8468865318023587E-4</v>
      </c>
      <c r="IA104" s="165">
        <f t="shared" si="210"/>
        <v>4.1959263086433309E-4</v>
      </c>
      <c r="IB104" s="165">
        <f t="shared" si="210"/>
        <v>4.5725184126250995E-4</v>
      </c>
      <c r="IC104" s="165">
        <f t="shared" si="210"/>
        <v>4.978427748782131E-4</v>
      </c>
      <c r="ID104" s="165">
        <f t="shared" si="210"/>
        <v>5.4154941285130837E-4</v>
      </c>
      <c r="IE104" s="165">
        <f t="shared" si="210"/>
        <v>5.8856320086684687E-4</v>
      </c>
      <c r="IF104" s="165">
        <f t="shared" si="210"/>
        <v>6.3908298573853617E-4</v>
      </c>
      <c r="IG104" s="165">
        <f t="shared" si="210"/>
        <v>6.9331491174853962E-4</v>
      </c>
      <c r="IH104" s="165">
        <f t="shared" si="210"/>
        <v>7.5147227383466034E-4</v>
      </c>
      <c r="II104" s="165">
        <f t="shared" si="210"/>
        <v>8.1377532474816692E-4</v>
      </c>
      <c r="IJ104" s="165">
        <f t="shared" si="210"/>
        <v>8.8045103336191163E-4</v>
      </c>
      <c r="IK104" s="165">
        <f t="shared" si="210"/>
        <v>9.5173279139081459E-4</v>
      </c>
      <c r="IL104" s="165">
        <f t="shared" si="210"/>
        <v>1.0278600658965192E-3</v>
      </c>
      <c r="IM104" s="165">
        <f t="shared" si="210"/>
        <v>1.1090779950866142E-3</v>
      </c>
      <c r="IN104" s="165">
        <f t="shared" si="210"/>
        <v>1.1956369250872845E-3</v>
      </c>
      <c r="IO104" s="165">
        <f t="shared" si="210"/>
        <v>1.2877918855678119E-3</v>
      </c>
      <c r="IP104" s="165">
        <f t="shared" si="212"/>
        <v>1.3858020023266035E-3</v>
      </c>
      <c r="IQ104" s="165">
        <f t="shared" si="212"/>
        <v>1.4899298452121928E-3</v>
      </c>
      <c r="IR104" s="165">
        <f t="shared" si="212"/>
        <v>1.600440710048999E-3</v>
      </c>
      <c r="IS104" s="165">
        <f t="shared" si="212"/>
        <v>1.7176018335668948E-3</v>
      </c>
      <c r="IT104" s="165">
        <f t="shared" si="212"/>
        <v>1.8416815406952184E-3</v>
      </c>
      <c r="IU104" s="165">
        <f t="shared" si="212"/>
        <v>1.9729483239755968E-3</v>
      </c>
      <c r="IV104" s="165">
        <f t="shared" si="212"/>
        <v>2.1116698552724271E-3</v>
      </c>
      <c r="IW104" s="165">
        <f t="shared" si="212"/>
        <v>2.2581119304143455E-3</v>
      </c>
      <c r="IX104" s="165">
        <f t="shared" si="212"/>
        <v>2.4125373478823759E-3</v>
      </c>
      <c r="IY104" s="165">
        <f t="shared" si="212"/>
        <v>2.5752047231689321E-3</v>
      </c>
      <c r="IZ104" s="165">
        <f t="shared" si="212"/>
        <v>2.7463672409640937E-3</v>
      </c>
      <c r="JA104" s="165">
        <f t="shared" si="212"/>
        <v>2.9262713478783978E-3</v>
      </c>
      <c r="JB104" s="165">
        <f t="shared" si="212"/>
        <v>3.1151553889822211E-3</v>
      </c>
      <c r="JC104" s="165">
        <f t="shared" si="212"/>
        <v>3.313248192026354E-3</v>
      </c>
      <c r="JD104" s="165">
        <f t="shared" si="212"/>
        <v>3.5207676038033942E-3</v>
      </c>
      <c r="JE104" s="165">
        <f t="shared" si="218"/>
        <v>3.737918983710127E-3</v>
      </c>
      <c r="JF104" s="165">
        <f t="shared" si="218"/>
        <v>3.9648936601731121E-3</v>
      </c>
      <c r="JG104" s="165">
        <f t="shared" si="218"/>
        <v>4.2018673561976588E-3</v>
      </c>
      <c r="JH104" s="165">
        <f t="shared" si="218"/>
        <v>4.4489985908897339E-3</v>
      </c>
      <c r="JI104" s="165">
        <f t="shared" si="218"/>
        <v>4.7064270643749333E-3</v>
      </c>
      <c r="JJ104" s="165">
        <f t="shared" si="218"/>
        <v>4.974272034093387E-3</v>
      </c>
      <c r="JK104" s="165">
        <f t="shared" si="218"/>
        <v>5.2526306909780477E-3</v>
      </c>
      <c r="JL104" s="165">
        <f t="shared" si="218"/>
        <v>5.5415765445206962E-3</v>
      </c>
      <c r="JM104" s="165">
        <f t="shared" si="218"/>
        <v>5.8411578261888765E-3</v>
      </c>
      <c r="JN104" s="165">
        <f t="shared" si="218"/>
        <v>6.151395921072049E-3</v>
      </c>
      <c r="JO104" s="165">
        <f t="shared" si="218"/>
        <v>6.4722838380005046E-3</v>
      </c>
      <c r="JP104" s="165">
        <f t="shared" si="218"/>
        <v>6.8037847286903019E-3</v>
      </c>
      <c r="JQ104" s="165">
        <f t="shared" si="218"/>
        <v>7.1458304667159729E-3</v>
      </c>
      <c r="JR104" s="165">
        <f t="shared" si="218"/>
        <v>7.4983202972946743E-3</v>
      </c>
      <c r="JS104" s="165">
        <f t="shared" si="218"/>
        <v>7.8611195689759824E-3</v>
      </c>
      <c r="JT104" s="165">
        <f t="shared" si="213"/>
        <v>8.2340585583657536E-3</v>
      </c>
      <c r="JU104" s="165">
        <f t="shared" si="213"/>
        <v>8.6169313989664705E-3</v>
      </c>
      <c r="JV104" s="165">
        <f t="shared" si="213"/>
        <v>9.0094951250866036E-3</v>
      </c>
      <c r="JW104" s="165">
        <f t="shared" si="213"/>
        <v>9.4114688415546845E-3</v>
      </c>
      <c r="JX104" s="165">
        <f t="shared" si="213"/>
        <v>9.8225330296675753E-3</v>
      </c>
      <c r="JY104" s="165">
        <f t="shared" si="213"/>
        <v>1.0242328999405447E-2</v>
      </c>
      <c r="JZ104" s="165">
        <f t="shared" si="213"/>
        <v>1.0670458497456922E-2</v>
      </c>
      <c r="KA104" s="165">
        <f t="shared" si="213"/>
        <v>1.1106483480017014E-2</v>
      </c>
      <c r="KB104" s="165">
        <f t="shared" si="213"/>
        <v>1.1549926058648404E-2</v>
      </c>
      <c r="KC104" s="165">
        <f t="shared" si="213"/>
        <v>1.2000268626734882E-2</v>
      </c>
      <c r="KD104" s="165">
        <f t="shared" si="213"/>
        <v>1.2456954173207068E-2</v>
      </c>
      <c r="KE104" s="165">
        <f t="shared" si="213"/>
        <v>1.2919386789288077E-2</v>
      </c>
      <c r="KF104" s="165">
        <f t="shared" si="213"/>
        <v>1.3386932372994998E-2</v>
      </c>
      <c r="KG104" s="165">
        <f t="shared" si="213"/>
        <v>1.3858919535046203E-2</v>
      </c>
      <c r="KH104" s="165">
        <f t="shared" si="213"/>
        <v>1.4334640708670387E-2</v>
      </c>
      <c r="KI104" s="165">
        <f t="shared" si="213"/>
        <v>1.4813353464598398E-2</v>
      </c>
      <c r="KJ104" s="165">
        <f t="shared" si="219"/>
        <v>1.5294282031250337E-2</v>
      </c>
      <c r="KK104" s="165">
        <f t="shared" si="219"/>
        <v>1.5776619018817335E-2</v>
      </c>
      <c r="KL104" s="165">
        <f t="shared" si="219"/>
        <v>1.6259527344588756E-2</v>
      </c>
      <c r="KM104" s="165">
        <f t="shared" si="219"/>
        <v>1.6742142355501106E-2</v>
      </c>
      <c r="KN104" s="165">
        <f t="shared" si="219"/>
        <v>1.7223574142495517E-2</v>
      </c>
      <c r="KO104" s="165">
        <f t="shared" si="219"/>
        <v>1.7702910039876802E-2</v>
      </c>
      <c r="KP104" s="165">
        <f t="shared" si="219"/>
        <v>1.8179217301480397E-2</v>
      </c>
      <c r="KQ104" s="165">
        <f t="shared" si="219"/>
        <v>1.8651545944085288E-2</v>
      </c>
      <c r="KR104" s="165">
        <f t="shared" si="219"/>
        <v>1.9118931747173523E-2</v>
      </c>
      <c r="KS104" s="165">
        <f t="shared" si="219"/>
        <v>1.9580399396841433E-2</v>
      </c>
      <c r="KT104" s="165">
        <f t="shared" si="219"/>
        <v>2.003496576042621E-2</v>
      </c>
      <c r="KU104" s="165">
        <f t="shared" si="219"/>
        <v>2.0481643277235971E-2</v>
      </c>
      <c r="KV104" s="165">
        <f t="shared" si="219"/>
        <v>2.0919443449672396E-2</v>
      </c>
      <c r="KW104" s="165">
        <f t="shared" si="219"/>
        <v>2.134738041802417E-2</v>
      </c>
      <c r="KX104" s="165">
        <f t="shared" si="219"/>
        <v>2.176447460129674E-2</v>
      </c>
      <c r="KY104" s="165">
        <f t="shared" si="219"/>
        <v>2.2169756385638728E-2</v>
      </c>
      <c r="KZ104" s="165">
        <f t="shared" si="214"/>
        <v>2.2562269841237478E-2</v>
      </c>
      <c r="LA104" s="165">
        <f t="shared" si="214"/>
        <v>2.2941076447992877E-2</v>
      </c>
      <c r="LB104" s="165">
        <f t="shared" si="214"/>
        <v>2.330525880984723E-2</v>
      </c>
      <c r="LC104" s="165">
        <f t="shared" si="214"/>
        <v>2.3653924337355945E-2</v>
      </c>
      <c r="LD104" s="165">
        <f t="shared" si="214"/>
        <v>2.39862088779332E-2</v>
      </c>
      <c r="LE104" s="165">
        <f t="shared" si="214"/>
        <v>2.4301280273203198E-2</v>
      </c>
      <c r="LF104" s="165">
        <f t="shared" si="214"/>
        <v>2.459834182303277E-2</v>
      </c>
      <c r="LG104" s="165">
        <f t="shared" si="214"/>
        <v>2.4876635636116612E-2</v>
      </c>
      <c r="LH104" s="165">
        <f t="shared" si="214"/>
        <v>2.513544584743169E-2</v>
      </c>
      <c r="LI104" s="165">
        <f t="shared" si="214"/>
        <v>2.5374101683470946E-2</v>
      </c>
      <c r="LJ104" s="165">
        <f t="shared" si="214"/>
        <v>2.559198035690553E-2</v>
      </c>
      <c r="LK104" s="165">
        <f t="shared" si="214"/>
        <v>2.5788509773204734E-2</v>
      </c>
      <c r="LL104" s="165">
        <f t="shared" si="214"/>
        <v>2.596317103275839E-2</v>
      </c>
      <c r="LM104" s="165">
        <f t="shared" si="214"/>
        <v>2.611550071319033E-2</v>
      </c>
      <c r="LN104" s="165">
        <f t="shared" si="214"/>
        <v>2.6245092917816092E-2</v>
      </c>
      <c r="LO104" s="165">
        <f t="shared" si="220"/>
        <v>2.6351601077573457E-2</v>
      </c>
      <c r="LP104" s="165">
        <f t="shared" si="220"/>
        <v>2.643473949523055E-2</v>
      </c>
      <c r="LQ104" s="165">
        <f t="shared" si="221"/>
        <v>2.6494284622242105E-2</v>
      </c>
      <c r="LR104" s="165">
        <f t="shared" si="221"/>
        <v>2.6530076060266972E-2</v>
      </c>
      <c r="LS104" s="165">
        <f t="shared" si="221"/>
        <v>2.6542017281067261E-2</v>
      </c>
      <c r="LT104" s="165">
        <f t="shared" si="221"/>
        <v>2.6530076060266965E-2</v>
      </c>
      <c r="LU104" s="165">
        <f t="shared" si="221"/>
        <v>2.6494284622242095E-2</v>
      </c>
      <c r="LV104" s="165">
        <f t="shared" si="221"/>
        <v>2.6434739495230532E-2</v>
      </c>
      <c r="LW104" s="165">
        <f t="shared" si="221"/>
        <v>2.6351601077573429E-2</v>
      </c>
      <c r="LX104" s="165">
        <f t="shared" si="221"/>
        <v>2.6245092917816064E-2</v>
      </c>
      <c r="LY104" s="165">
        <f t="shared" si="221"/>
        <v>2.6115500713190298E-2</v>
      </c>
      <c r="LZ104" s="165">
        <f t="shared" si="221"/>
        <v>2.5963171032758352E-2</v>
      </c>
      <c r="MA104" s="165">
        <f t="shared" si="221"/>
        <v>2.5788509773204689E-2</v>
      </c>
      <c r="MB104" s="165">
        <f t="shared" si="221"/>
        <v>2.5591980356905474E-2</v>
      </c>
      <c r="MC104" s="165">
        <f t="shared" si="221"/>
        <v>2.5374101683470891E-2</v>
      </c>
      <c r="MD104" s="165">
        <f t="shared" si="221"/>
        <v>2.5135445847431628E-2</v>
      </c>
      <c r="ME104" s="165">
        <f t="shared" si="221"/>
        <v>2.4876635636116546E-2</v>
      </c>
      <c r="MF104" s="165">
        <f t="shared" si="215"/>
        <v>2.4598341823032697E-2</v>
      </c>
      <c r="MG104" s="165">
        <f t="shared" si="215"/>
        <v>2.4301280273203121E-2</v>
      </c>
      <c r="MH104" s="165">
        <f t="shared" si="215"/>
        <v>2.3986208877933117E-2</v>
      </c>
      <c r="MI104" s="165">
        <f t="shared" si="215"/>
        <v>2.3653924337355858E-2</v>
      </c>
      <c r="MJ104" s="165">
        <f t="shared" si="215"/>
        <v>2.330525880984714E-2</v>
      </c>
      <c r="MK104" s="165">
        <f t="shared" si="215"/>
        <v>2.2941076447992783E-2</v>
      </c>
      <c r="ML104" s="165">
        <f t="shared" si="215"/>
        <v>2.2562269841237381E-2</v>
      </c>
      <c r="MM104" s="165">
        <f t="shared" si="215"/>
        <v>2.2169756385638627E-2</v>
      </c>
      <c r="MN104" s="165">
        <f t="shared" si="215"/>
        <v>2.176447460129664E-2</v>
      </c>
      <c r="MO104" s="165">
        <f t="shared" si="215"/>
        <v>2.1347380418024062E-2</v>
      </c>
      <c r="MP104" s="165">
        <f t="shared" si="215"/>
        <v>2.0919443449672285E-2</v>
      </c>
      <c r="MQ104" s="165">
        <f t="shared" si="215"/>
        <v>2.0481643277235864E-2</v>
      </c>
      <c r="MR104" s="165">
        <f t="shared" si="215"/>
        <v>2.0034965760426095E-2</v>
      </c>
      <c r="MS104" s="165">
        <f t="shared" si="215"/>
        <v>1.9580399396841319E-2</v>
      </c>
      <c r="MT104" s="165">
        <f t="shared" si="215"/>
        <v>1.9118931747173412E-2</v>
      </c>
      <c r="MU104" s="165">
        <f t="shared" si="215"/>
        <v>1.8651545944085173E-2</v>
      </c>
      <c r="MV104" s="165">
        <f t="shared" si="222"/>
        <v>1.8179217301480279E-2</v>
      </c>
      <c r="MW104" s="165">
        <f t="shared" si="222"/>
        <v>1.7702910039876681E-2</v>
      </c>
      <c r="MX104" s="165">
        <f t="shared" si="222"/>
        <v>1.7223574142495392E-2</v>
      </c>
      <c r="MY104" s="165">
        <f t="shared" si="222"/>
        <v>1.6742142355500984E-2</v>
      </c>
      <c r="MZ104" s="165">
        <f t="shared" si="222"/>
        <v>1.6259527344588638E-2</v>
      </c>
      <c r="NA104" s="165">
        <f t="shared" si="222"/>
        <v>1.5776619018817217E-2</v>
      </c>
      <c r="NB104" s="165">
        <f t="shared" si="222"/>
        <v>1.5294282031250215E-2</v>
      </c>
      <c r="NC104" s="165">
        <f t="shared" si="222"/>
        <v>1.4813353464598276E-2</v>
      </c>
      <c r="ND104" s="165">
        <f t="shared" si="222"/>
        <v>1.4334640708670264E-2</v>
      </c>
      <c r="NE104" s="165">
        <f t="shared" si="222"/>
        <v>1.3858919535046085E-2</v>
      </c>
      <c r="NF104" s="165">
        <f t="shared" si="222"/>
        <v>1.3386932372994882E-2</v>
      </c>
      <c r="NG104" s="165">
        <f t="shared" si="222"/>
        <v>1.2919386789287961E-2</v>
      </c>
      <c r="NH104" s="165">
        <f t="shared" si="222"/>
        <v>1.2456954173206953E-2</v>
      </c>
      <c r="NI104" s="165">
        <f t="shared" si="222"/>
        <v>1.2000268626734768E-2</v>
      </c>
      <c r="NJ104" s="165">
        <f t="shared" si="222"/>
        <v>1.1549926058648291E-2</v>
      </c>
      <c r="NK104" s="165">
        <f t="shared" si="222"/>
        <v>1.1106483480016905E-2</v>
      </c>
      <c r="NL104" s="165">
        <f t="shared" si="216"/>
        <v>1.0670458497456813E-2</v>
      </c>
      <c r="NM104" s="165">
        <f t="shared" si="216"/>
        <v>1.0242328999405342E-2</v>
      </c>
      <c r="NN104" s="165">
        <f t="shared" si="216"/>
        <v>9.8225330296674712E-3</v>
      </c>
      <c r="NO104" s="165">
        <f t="shared" si="216"/>
        <v>9.4114688415545822E-3</v>
      </c>
      <c r="NP104" s="165">
        <f t="shared" si="216"/>
        <v>9.0094951250865047E-3</v>
      </c>
      <c r="NQ104" s="165">
        <f t="shared" si="216"/>
        <v>8.6169313989663699E-3</v>
      </c>
      <c r="NR104" s="165">
        <f t="shared" si="216"/>
        <v>8.2340585583656582E-3</v>
      </c>
      <c r="NS104" s="165">
        <f t="shared" si="216"/>
        <v>7.8611195689758887E-3</v>
      </c>
      <c r="NT104" s="165">
        <f t="shared" si="216"/>
        <v>7.4983202972945823E-3</v>
      </c>
      <c r="NU104" s="165">
        <f t="shared" si="216"/>
        <v>7.1458304667158853E-3</v>
      </c>
      <c r="NV104" s="165">
        <f t="shared" si="216"/>
        <v>6.8037847286902186E-3</v>
      </c>
      <c r="NW104" s="165">
        <f t="shared" si="216"/>
        <v>6.4722838380004213E-3</v>
      </c>
      <c r="NX104" s="165">
        <f t="shared" si="216"/>
        <v>6.1513959210719692E-3</v>
      </c>
      <c r="NY104" s="165">
        <f t="shared" si="216"/>
        <v>5.8411578261888001E-3</v>
      </c>
      <c r="NZ104" s="165">
        <f t="shared" si="216"/>
        <v>5.5415765445206207E-3</v>
      </c>
      <c r="OA104" s="165">
        <f t="shared" si="223"/>
        <v>5.2526306909779748E-3</v>
      </c>
      <c r="OB104" s="165">
        <f t="shared" si="223"/>
        <v>4.9742720340933185E-3</v>
      </c>
      <c r="OC104" s="165">
        <f t="shared" si="224"/>
        <v>4.7064270643748666E-3</v>
      </c>
      <c r="OD104" s="165">
        <f t="shared" si="224"/>
        <v>4.4489985908896679E-3</v>
      </c>
      <c r="OE104" s="165">
        <f t="shared" si="224"/>
        <v>4.2018673561975981E-3</v>
      </c>
      <c r="OF104" s="165">
        <f t="shared" si="224"/>
        <v>3.964893660173054E-3</v>
      </c>
      <c r="OG104" s="165">
        <f t="shared" si="224"/>
        <v>3.7379189837100707E-3</v>
      </c>
      <c r="OH104" s="165">
        <f t="shared" si="224"/>
        <v>3.52076760380334E-3</v>
      </c>
      <c r="OI104" s="165">
        <f t="shared" si="224"/>
        <v>3.3132481920263028E-3</v>
      </c>
      <c r="OJ104" s="165">
        <f t="shared" si="224"/>
        <v>3.1151553889821725E-3</v>
      </c>
      <c r="OK104" s="165">
        <f t="shared" si="224"/>
        <v>2.9262713478783509E-3</v>
      </c>
      <c r="OL104" s="165">
        <f t="shared" si="224"/>
        <v>2.7463672409640499E-3</v>
      </c>
      <c r="OM104" s="165">
        <f t="shared" si="224"/>
        <v>2.5752047231688909E-3</v>
      </c>
      <c r="ON104" s="165">
        <f t="shared" si="224"/>
        <v>2.412537347882336E-3</v>
      </c>
      <c r="OO104" s="165">
        <f t="shared" si="224"/>
        <v>2.2581119304143078E-3</v>
      </c>
      <c r="OP104" s="165">
        <f t="shared" si="224"/>
        <v>2.111669855272389E-3</v>
      </c>
      <c r="OQ104" s="165">
        <f t="shared" si="224"/>
        <v>1.9729483239755625E-3</v>
      </c>
      <c r="OR104" s="165">
        <f t="shared" si="217"/>
        <v>1.8416815406951863E-3</v>
      </c>
      <c r="OS104" s="165">
        <f t="shared" si="217"/>
        <v>1.7176018335668646E-3</v>
      </c>
      <c r="OT104" s="165">
        <f t="shared" si="217"/>
        <v>1.6004407100489706E-3</v>
      </c>
      <c r="OU104" s="165">
        <f t="shared" si="217"/>
        <v>1.4899298452121657E-3</v>
      </c>
      <c r="OV104" s="165">
        <f t="shared" si="217"/>
        <v>1.3858020023265777E-3</v>
      </c>
      <c r="OW104" s="165">
        <f t="shared" si="217"/>
        <v>1.2877918855677879E-3</v>
      </c>
      <c r="OX104" s="165">
        <f t="shared" si="217"/>
        <v>1.1956369250872617E-3</v>
      </c>
      <c r="OY104" s="165">
        <f t="shared" si="217"/>
        <v>1.1090779950865934E-3</v>
      </c>
      <c r="OZ104" s="165">
        <f t="shared" si="217"/>
        <v>1.0278600658964996E-3</v>
      </c>
      <c r="PA104" s="165">
        <f t="shared" si="217"/>
        <v>9.5173279139079583E-4</v>
      </c>
      <c r="PB104" s="165">
        <f t="shared" si="217"/>
        <v>8.804510333618945E-4</v>
      </c>
      <c r="PC104" s="165">
        <f t="shared" si="217"/>
        <v>8.1377532474815066E-4</v>
      </c>
      <c r="PD104" s="165">
        <f t="shared" si="217"/>
        <v>7.5147227383464495E-4</v>
      </c>
      <c r="PE104" s="165">
        <f t="shared" si="217"/>
        <v>6.9331491174852552E-4</v>
      </c>
      <c r="PF104" s="165">
        <f t="shared" si="217"/>
        <v>6.3908298573852305E-4</v>
      </c>
      <c r="PG104" s="165">
        <f t="shared" si="217"/>
        <v>5.8856320086683451E-4</v>
      </c>
      <c r="PH104" s="165">
        <f t="shared" si="225"/>
        <v>5.415494128512971E-4</v>
      </c>
      <c r="PI104" s="165">
        <f t="shared" si="225"/>
        <v>4.9784277487820237E-4</v>
      </c>
      <c r="PJ104" s="165">
        <f t="shared" si="225"/>
        <v>4.5725184126250014E-4</v>
      </c>
      <c r="PK104" s="165">
        <f t="shared" si="225"/>
        <v>4.1959263086432372E-4</v>
      </c>
      <c r="PL104" s="165">
        <f t="shared" si="225"/>
        <v>3.8468865318022735E-4</v>
      </c>
      <c r="PM104" s="165">
        <f t="shared" si="225"/>
        <v>3.5237090001617142E-4</v>
      </c>
      <c r="PN104" s="165">
        <f t="shared" si="225"/>
        <v>3.2247780561874527E-4</v>
      </c>
      <c r="PO104" s="165">
        <f t="shared" si="225"/>
        <v>2.9485517809334423E-4</v>
      </c>
    </row>
    <row r="105" spans="1:431" x14ac:dyDescent="0.45">
      <c r="A105" s="2"/>
      <c r="B105" s="370">
        <v>21</v>
      </c>
      <c r="C105" s="371" t="s">
        <v>855</v>
      </c>
      <c r="D105" s="2"/>
      <c r="E105" s="2"/>
      <c r="F105" s="2"/>
      <c r="G105" s="5"/>
      <c r="H105" s="5"/>
      <c r="I105" s="5"/>
      <c r="J105" s="5"/>
      <c r="K105" s="5"/>
      <c r="L105" s="2"/>
      <c r="M105" s="2"/>
      <c r="N105" s="5"/>
      <c r="O105" s="2"/>
      <c r="P105" s="2"/>
      <c r="Q105" s="2"/>
      <c r="R105" s="2"/>
      <c r="S105" s="2"/>
      <c r="T105" s="24"/>
      <c r="U105" s="267"/>
      <c r="V105" s="33"/>
      <c r="W105" s="33"/>
      <c r="X105" s="33"/>
      <c r="Y105" s="33"/>
      <c r="Z105" s="33"/>
      <c r="AA105" s="33"/>
      <c r="AB105" s="5"/>
    </row>
    <row r="106" spans="1:431" ht="15.75" x14ac:dyDescent="0.5">
      <c r="A106" s="2"/>
      <c r="B106" s="382">
        <f>SUM(B104:B105)</f>
        <v>254</v>
      </c>
      <c r="C106" s="383" t="s">
        <v>946</v>
      </c>
      <c r="D106" s="2"/>
      <c r="E106" s="2"/>
      <c r="F106" s="2"/>
      <c r="G106" s="419" t="s">
        <v>75</v>
      </c>
      <c r="H106" s="420"/>
      <c r="I106" s="421"/>
      <c r="J106" s="5"/>
      <c r="K106" s="5"/>
      <c r="L106" s="2"/>
      <c r="M106" s="2"/>
      <c r="N106" s="5"/>
      <c r="O106" s="2"/>
      <c r="P106" s="2"/>
      <c r="Q106" s="2"/>
      <c r="R106" s="31" t="s">
        <v>84</v>
      </c>
      <c r="S106" s="31"/>
      <c r="T106" s="93">
        <v>230</v>
      </c>
      <c r="U106" s="268">
        <f>IF(OR(R104="",T106=""),"",ABS(VLOOKUP($T$1,VLookups!$A$43:$B$44,2,FALSE)-_xlfn.NORM.DIST(T106,N104,R104,TRUE)))</f>
        <v>0.94514693826028351</v>
      </c>
      <c r="V106" s="64">
        <f>IF($R$104="","",_xlfn.NORM.INV(ABS(VLOOKUP($T$1,VLookups!$A$43:$B$44,2,FALSE)-V$3),$N$104,$R104))</f>
        <v>186.69585231705122</v>
      </c>
      <c r="W106" s="65">
        <f>IF($R$104="","",_xlfn.NORM.INV(ABS(VLOOKUP($T$1,VLookups!$A$43:$B$44,2,FALSE)-W$3),$N$104,$R104))</f>
        <v>225.22081434961541</v>
      </c>
      <c r="X106" s="66">
        <f>IF($R$104="","",_xlfn.NORM.INV(ABS(VLOOKUP($T$1,VLookups!$A$43:$B$44,2,FALSE)-X$3),$N$104,$R104))</f>
        <v>221.53654261224057</v>
      </c>
      <c r="Y106" s="67">
        <f>IF($R$104="","",_xlfn.NORM.INV(ABS(VLOOKUP($T$1,VLookups!$A$43:$B$44,2,FALSE)-Y$3),$N$104,$R104))</f>
        <v>218.60840022916591</v>
      </c>
      <c r="Z106" s="68">
        <f>IF($R$104="","",_xlfn.NORM.INV(ABS(VLOOKUP($T$1,VLookups!$A$43:$B$44,2,FALSE)-Z$3),$N$104,$R104))</f>
        <v>216.09631479122942</v>
      </c>
      <c r="AA106" s="69">
        <f>IF($R$104="","",_xlfn.NORM.INV(ABS(VLOOKUP($T$1,VLookups!$A$43:$B$44,2,FALSE)-AA$3),$N$104,$R104))</f>
        <v>213.84038442869806</v>
      </c>
      <c r="AB106" s="5"/>
    </row>
    <row r="107" spans="1:431" x14ac:dyDescent="0.45">
      <c r="A107" s="5"/>
      <c r="B107" s="5"/>
      <c r="C107" s="5"/>
      <c r="D107" s="5"/>
      <c r="E107" s="5"/>
      <c r="F107" s="5"/>
      <c r="J107" s="5"/>
      <c r="K107" s="5"/>
      <c r="L107" s="2"/>
      <c r="M107" s="5"/>
      <c r="N107" s="5"/>
      <c r="O107" s="5"/>
      <c r="P107" s="5"/>
      <c r="AB107" s="5"/>
      <c r="HW107" s="204">
        <f>IF(AND($I$113&gt;0,$I$114&gt;0),IF(OR(AD104&lt;$I$113,AD104=$I$113),HW104,0),"")</f>
        <v>2.9485517809334423E-4</v>
      </c>
      <c r="HX107" s="204">
        <f t="shared" ref="HX107:KI107" si="234">IF(AND($I$113&gt;0,$I$114&gt;0),IF(OR(AE104&lt;$I$113,AE104=$I$113),HX104,0),"")</f>
        <v>3.2247780561875242E-4</v>
      </c>
      <c r="HY107" s="204">
        <f t="shared" si="234"/>
        <v>3.5237090001617922E-4</v>
      </c>
      <c r="HZ107" s="204">
        <f t="shared" si="234"/>
        <v>3.8468865318023587E-4</v>
      </c>
      <c r="IA107" s="204">
        <f t="shared" si="234"/>
        <v>4.1959263086433309E-4</v>
      </c>
      <c r="IB107" s="204">
        <f t="shared" si="234"/>
        <v>4.5725184126250995E-4</v>
      </c>
      <c r="IC107" s="204">
        <f t="shared" si="234"/>
        <v>4.978427748782131E-4</v>
      </c>
      <c r="ID107" s="204">
        <f t="shared" si="234"/>
        <v>5.4154941285130837E-4</v>
      </c>
      <c r="IE107" s="204">
        <f t="shared" si="234"/>
        <v>5.8856320086684687E-4</v>
      </c>
      <c r="IF107" s="204">
        <f t="shared" si="234"/>
        <v>6.3908298573853617E-4</v>
      </c>
      <c r="IG107" s="204">
        <f t="shared" si="234"/>
        <v>6.9331491174853962E-4</v>
      </c>
      <c r="IH107" s="204">
        <f t="shared" si="234"/>
        <v>7.5147227383466034E-4</v>
      </c>
      <c r="II107" s="204">
        <f t="shared" si="234"/>
        <v>8.1377532474816692E-4</v>
      </c>
      <c r="IJ107" s="204">
        <f t="shared" si="234"/>
        <v>8.8045103336191163E-4</v>
      </c>
      <c r="IK107" s="204">
        <f t="shared" si="234"/>
        <v>9.5173279139081459E-4</v>
      </c>
      <c r="IL107" s="204">
        <f t="shared" si="234"/>
        <v>1.0278600658965192E-3</v>
      </c>
      <c r="IM107" s="204">
        <f t="shared" si="234"/>
        <v>1.1090779950866142E-3</v>
      </c>
      <c r="IN107" s="204">
        <f t="shared" si="234"/>
        <v>1.1956369250872845E-3</v>
      </c>
      <c r="IO107" s="204">
        <f t="shared" si="234"/>
        <v>1.2877918855678119E-3</v>
      </c>
      <c r="IP107" s="204">
        <f t="shared" si="234"/>
        <v>1.3858020023266035E-3</v>
      </c>
      <c r="IQ107" s="204">
        <f t="shared" si="234"/>
        <v>1.4899298452121928E-3</v>
      </c>
      <c r="IR107" s="204">
        <f t="shared" si="234"/>
        <v>1.600440710048999E-3</v>
      </c>
      <c r="IS107" s="204">
        <f t="shared" si="234"/>
        <v>1.7176018335668948E-3</v>
      </c>
      <c r="IT107" s="204">
        <f t="shared" si="234"/>
        <v>1.8416815406952184E-3</v>
      </c>
      <c r="IU107" s="204">
        <f t="shared" si="234"/>
        <v>1.9729483239755968E-3</v>
      </c>
      <c r="IV107" s="204">
        <f t="shared" si="234"/>
        <v>2.1116698552724271E-3</v>
      </c>
      <c r="IW107" s="204">
        <f t="shared" si="234"/>
        <v>2.2581119304143455E-3</v>
      </c>
      <c r="IX107" s="204">
        <f t="shared" si="234"/>
        <v>2.4125373478823759E-3</v>
      </c>
      <c r="IY107" s="204">
        <f t="shared" si="234"/>
        <v>2.5752047231689321E-3</v>
      </c>
      <c r="IZ107" s="204">
        <f t="shared" si="234"/>
        <v>2.7463672409640937E-3</v>
      </c>
      <c r="JA107" s="204">
        <f t="shared" si="234"/>
        <v>2.9262713478783978E-3</v>
      </c>
      <c r="JB107" s="204">
        <f t="shared" si="234"/>
        <v>3.1151553889822211E-3</v>
      </c>
      <c r="JC107" s="204">
        <f t="shared" si="234"/>
        <v>3.313248192026354E-3</v>
      </c>
      <c r="JD107" s="204">
        <f t="shared" si="234"/>
        <v>3.5207676038033942E-3</v>
      </c>
      <c r="JE107" s="204">
        <f t="shared" si="234"/>
        <v>3.737918983710127E-3</v>
      </c>
      <c r="JF107" s="204">
        <f t="shared" si="234"/>
        <v>3.9648936601731121E-3</v>
      </c>
      <c r="JG107" s="204">
        <f t="shared" si="234"/>
        <v>4.2018673561976588E-3</v>
      </c>
      <c r="JH107" s="204">
        <f t="shared" si="234"/>
        <v>4.4489985908897339E-3</v>
      </c>
      <c r="JI107" s="204">
        <f t="shared" si="234"/>
        <v>4.7064270643749333E-3</v>
      </c>
      <c r="JJ107" s="204">
        <f t="shared" si="234"/>
        <v>4.974272034093387E-3</v>
      </c>
      <c r="JK107" s="204">
        <f t="shared" si="234"/>
        <v>5.2526306909780477E-3</v>
      </c>
      <c r="JL107" s="204">
        <f t="shared" si="234"/>
        <v>5.5415765445206962E-3</v>
      </c>
      <c r="JM107" s="204">
        <f t="shared" si="234"/>
        <v>5.8411578261888765E-3</v>
      </c>
      <c r="JN107" s="204">
        <f t="shared" si="234"/>
        <v>6.151395921072049E-3</v>
      </c>
      <c r="JO107" s="204">
        <f t="shared" si="234"/>
        <v>6.4722838380005046E-3</v>
      </c>
      <c r="JP107" s="204">
        <f t="shared" si="234"/>
        <v>0</v>
      </c>
      <c r="JQ107" s="204">
        <f t="shared" si="234"/>
        <v>0</v>
      </c>
      <c r="JR107" s="204">
        <f t="shared" si="234"/>
        <v>0</v>
      </c>
      <c r="JS107" s="204">
        <f t="shared" si="234"/>
        <v>0</v>
      </c>
      <c r="JT107" s="204">
        <f t="shared" si="234"/>
        <v>0</v>
      </c>
      <c r="JU107" s="204">
        <f t="shared" si="234"/>
        <v>0</v>
      </c>
      <c r="JV107" s="204">
        <f t="shared" si="234"/>
        <v>0</v>
      </c>
      <c r="JW107" s="204">
        <f t="shared" si="234"/>
        <v>0</v>
      </c>
      <c r="JX107" s="204">
        <f t="shared" si="234"/>
        <v>0</v>
      </c>
      <c r="JY107" s="204">
        <f t="shared" si="234"/>
        <v>0</v>
      </c>
      <c r="JZ107" s="204">
        <f t="shared" si="234"/>
        <v>0</v>
      </c>
      <c r="KA107" s="204">
        <f t="shared" si="234"/>
        <v>0</v>
      </c>
      <c r="KB107" s="204">
        <f t="shared" si="234"/>
        <v>0</v>
      </c>
      <c r="KC107" s="204">
        <f t="shared" si="234"/>
        <v>0</v>
      </c>
      <c r="KD107" s="204">
        <f t="shared" si="234"/>
        <v>0</v>
      </c>
      <c r="KE107" s="204">
        <f t="shared" si="234"/>
        <v>0</v>
      </c>
      <c r="KF107" s="204">
        <f t="shared" si="234"/>
        <v>0</v>
      </c>
      <c r="KG107" s="204">
        <f t="shared" si="234"/>
        <v>0</v>
      </c>
      <c r="KH107" s="204">
        <f t="shared" si="234"/>
        <v>0</v>
      </c>
      <c r="KI107" s="204">
        <f t="shared" si="234"/>
        <v>0</v>
      </c>
      <c r="KJ107" s="204">
        <f t="shared" ref="KJ107:MU107" si="235">IF(AND($I$113&gt;0,$I$114&gt;0),IF(OR(CQ104&lt;$I$113,CQ104=$I$113),KJ104,0),"")</f>
        <v>0</v>
      </c>
      <c r="KK107" s="204">
        <f t="shared" si="235"/>
        <v>0</v>
      </c>
      <c r="KL107" s="204">
        <f t="shared" si="235"/>
        <v>0</v>
      </c>
      <c r="KM107" s="204">
        <f t="shared" si="235"/>
        <v>0</v>
      </c>
      <c r="KN107" s="204">
        <f t="shared" si="235"/>
        <v>0</v>
      </c>
      <c r="KO107" s="204">
        <f t="shared" si="235"/>
        <v>0</v>
      </c>
      <c r="KP107" s="204">
        <f t="shared" si="235"/>
        <v>0</v>
      </c>
      <c r="KQ107" s="204">
        <f t="shared" si="235"/>
        <v>0</v>
      </c>
      <c r="KR107" s="204">
        <f t="shared" si="235"/>
        <v>0</v>
      </c>
      <c r="KS107" s="204">
        <f t="shared" si="235"/>
        <v>0</v>
      </c>
      <c r="KT107" s="204">
        <f t="shared" si="235"/>
        <v>0</v>
      </c>
      <c r="KU107" s="204">
        <f t="shared" si="235"/>
        <v>0</v>
      </c>
      <c r="KV107" s="204">
        <f t="shared" si="235"/>
        <v>0</v>
      </c>
      <c r="KW107" s="204">
        <f t="shared" si="235"/>
        <v>0</v>
      </c>
      <c r="KX107" s="204">
        <f t="shared" si="235"/>
        <v>0</v>
      </c>
      <c r="KY107" s="204">
        <f t="shared" si="235"/>
        <v>0</v>
      </c>
      <c r="KZ107" s="204">
        <f t="shared" si="235"/>
        <v>0</v>
      </c>
      <c r="LA107" s="204">
        <f t="shared" si="235"/>
        <v>0</v>
      </c>
      <c r="LB107" s="204">
        <f t="shared" si="235"/>
        <v>0</v>
      </c>
      <c r="LC107" s="204">
        <f t="shared" si="235"/>
        <v>0</v>
      </c>
      <c r="LD107" s="204">
        <f t="shared" si="235"/>
        <v>0</v>
      </c>
      <c r="LE107" s="204">
        <f t="shared" si="235"/>
        <v>0</v>
      </c>
      <c r="LF107" s="204">
        <f t="shared" si="235"/>
        <v>0</v>
      </c>
      <c r="LG107" s="204">
        <f t="shared" si="235"/>
        <v>0</v>
      </c>
      <c r="LH107" s="204">
        <f t="shared" si="235"/>
        <v>0</v>
      </c>
      <c r="LI107" s="204">
        <f t="shared" si="235"/>
        <v>0</v>
      </c>
      <c r="LJ107" s="204">
        <f t="shared" si="235"/>
        <v>0</v>
      </c>
      <c r="LK107" s="204">
        <f t="shared" si="235"/>
        <v>0</v>
      </c>
      <c r="LL107" s="204">
        <f t="shared" si="235"/>
        <v>0</v>
      </c>
      <c r="LM107" s="204">
        <f t="shared" si="235"/>
        <v>0</v>
      </c>
      <c r="LN107" s="204">
        <f t="shared" si="235"/>
        <v>0</v>
      </c>
      <c r="LO107" s="204">
        <f t="shared" si="235"/>
        <v>0</v>
      </c>
      <c r="LP107" s="204">
        <f t="shared" si="235"/>
        <v>0</v>
      </c>
      <c r="LQ107" s="204">
        <f t="shared" si="235"/>
        <v>0</v>
      </c>
      <c r="LR107" s="204">
        <f t="shared" si="235"/>
        <v>0</v>
      </c>
      <c r="LS107" s="204">
        <f t="shared" si="235"/>
        <v>0</v>
      </c>
      <c r="LT107" s="204">
        <f t="shared" si="235"/>
        <v>0</v>
      </c>
      <c r="LU107" s="204">
        <f t="shared" si="235"/>
        <v>0</v>
      </c>
      <c r="LV107" s="204">
        <f t="shared" si="235"/>
        <v>0</v>
      </c>
      <c r="LW107" s="204">
        <f t="shared" si="235"/>
        <v>0</v>
      </c>
      <c r="LX107" s="204">
        <f t="shared" si="235"/>
        <v>0</v>
      </c>
      <c r="LY107" s="204">
        <f t="shared" si="235"/>
        <v>0</v>
      </c>
      <c r="LZ107" s="204">
        <f t="shared" si="235"/>
        <v>0</v>
      </c>
      <c r="MA107" s="204">
        <f t="shared" si="235"/>
        <v>0</v>
      </c>
      <c r="MB107" s="204">
        <f t="shared" si="235"/>
        <v>0</v>
      </c>
      <c r="MC107" s="204">
        <f t="shared" si="235"/>
        <v>0</v>
      </c>
      <c r="MD107" s="204">
        <f t="shared" si="235"/>
        <v>0</v>
      </c>
      <c r="ME107" s="204">
        <f t="shared" si="235"/>
        <v>0</v>
      </c>
      <c r="MF107" s="204">
        <f t="shared" si="235"/>
        <v>0</v>
      </c>
      <c r="MG107" s="204">
        <f t="shared" si="235"/>
        <v>0</v>
      </c>
      <c r="MH107" s="204">
        <f t="shared" si="235"/>
        <v>0</v>
      </c>
      <c r="MI107" s="204">
        <f t="shared" si="235"/>
        <v>0</v>
      </c>
      <c r="MJ107" s="204">
        <f t="shared" si="235"/>
        <v>0</v>
      </c>
      <c r="MK107" s="204">
        <f t="shared" si="235"/>
        <v>0</v>
      </c>
      <c r="ML107" s="204">
        <f t="shared" si="235"/>
        <v>0</v>
      </c>
      <c r="MM107" s="204">
        <f t="shared" si="235"/>
        <v>0</v>
      </c>
      <c r="MN107" s="204">
        <f t="shared" si="235"/>
        <v>0</v>
      </c>
      <c r="MO107" s="204">
        <f t="shared" si="235"/>
        <v>0</v>
      </c>
      <c r="MP107" s="204">
        <f t="shared" si="235"/>
        <v>0</v>
      </c>
      <c r="MQ107" s="204">
        <f t="shared" si="235"/>
        <v>0</v>
      </c>
      <c r="MR107" s="204">
        <f t="shared" si="235"/>
        <v>0</v>
      </c>
      <c r="MS107" s="204">
        <f t="shared" si="235"/>
        <v>0</v>
      </c>
      <c r="MT107" s="204">
        <f t="shared" si="235"/>
        <v>0</v>
      </c>
      <c r="MU107" s="204">
        <f t="shared" si="235"/>
        <v>0</v>
      </c>
      <c r="MV107" s="204">
        <f t="shared" ref="MV107:PG107" si="236">IF(AND($I$113&gt;0,$I$114&gt;0),IF(OR(FC104&lt;$I$113,FC104=$I$113),MV104,0),"")</f>
        <v>0</v>
      </c>
      <c r="MW107" s="204">
        <f t="shared" si="236"/>
        <v>0</v>
      </c>
      <c r="MX107" s="204">
        <f t="shared" si="236"/>
        <v>0</v>
      </c>
      <c r="MY107" s="204">
        <f t="shared" si="236"/>
        <v>0</v>
      </c>
      <c r="MZ107" s="204">
        <f t="shared" si="236"/>
        <v>0</v>
      </c>
      <c r="NA107" s="204">
        <f t="shared" si="236"/>
        <v>0</v>
      </c>
      <c r="NB107" s="204">
        <f t="shared" si="236"/>
        <v>0</v>
      </c>
      <c r="NC107" s="204">
        <f t="shared" si="236"/>
        <v>0</v>
      </c>
      <c r="ND107" s="204">
        <f t="shared" si="236"/>
        <v>0</v>
      </c>
      <c r="NE107" s="204">
        <f t="shared" si="236"/>
        <v>0</v>
      </c>
      <c r="NF107" s="204">
        <f t="shared" si="236"/>
        <v>0</v>
      </c>
      <c r="NG107" s="204">
        <f t="shared" si="236"/>
        <v>0</v>
      </c>
      <c r="NH107" s="204">
        <f t="shared" si="236"/>
        <v>0</v>
      </c>
      <c r="NI107" s="204">
        <f t="shared" si="236"/>
        <v>0</v>
      </c>
      <c r="NJ107" s="204">
        <f t="shared" si="236"/>
        <v>0</v>
      </c>
      <c r="NK107" s="204">
        <f t="shared" si="236"/>
        <v>0</v>
      </c>
      <c r="NL107" s="204">
        <f t="shared" si="236"/>
        <v>0</v>
      </c>
      <c r="NM107" s="204">
        <f t="shared" si="236"/>
        <v>0</v>
      </c>
      <c r="NN107" s="204">
        <f t="shared" si="236"/>
        <v>0</v>
      </c>
      <c r="NO107" s="204">
        <f t="shared" si="236"/>
        <v>0</v>
      </c>
      <c r="NP107" s="204">
        <f t="shared" si="236"/>
        <v>0</v>
      </c>
      <c r="NQ107" s="204">
        <f t="shared" si="236"/>
        <v>0</v>
      </c>
      <c r="NR107" s="204">
        <f t="shared" si="236"/>
        <v>0</v>
      </c>
      <c r="NS107" s="204">
        <f t="shared" si="236"/>
        <v>0</v>
      </c>
      <c r="NT107" s="204">
        <f t="shared" si="236"/>
        <v>0</v>
      </c>
      <c r="NU107" s="204">
        <f t="shared" si="236"/>
        <v>0</v>
      </c>
      <c r="NV107" s="204">
        <f t="shared" si="236"/>
        <v>0</v>
      </c>
      <c r="NW107" s="204">
        <f t="shared" si="236"/>
        <v>0</v>
      </c>
      <c r="NX107" s="204">
        <f t="shared" si="236"/>
        <v>0</v>
      </c>
      <c r="NY107" s="204">
        <f t="shared" si="236"/>
        <v>0</v>
      </c>
      <c r="NZ107" s="204">
        <f t="shared" si="236"/>
        <v>0</v>
      </c>
      <c r="OA107" s="204">
        <f t="shared" si="236"/>
        <v>0</v>
      </c>
      <c r="OB107" s="204">
        <f t="shared" si="236"/>
        <v>0</v>
      </c>
      <c r="OC107" s="204">
        <f t="shared" si="236"/>
        <v>0</v>
      </c>
      <c r="OD107" s="204">
        <f t="shared" si="236"/>
        <v>0</v>
      </c>
      <c r="OE107" s="204">
        <f t="shared" si="236"/>
        <v>0</v>
      </c>
      <c r="OF107" s="204">
        <f t="shared" si="236"/>
        <v>0</v>
      </c>
      <c r="OG107" s="204">
        <f t="shared" si="236"/>
        <v>0</v>
      </c>
      <c r="OH107" s="204">
        <f t="shared" si="236"/>
        <v>0</v>
      </c>
      <c r="OI107" s="204">
        <f t="shared" si="236"/>
        <v>0</v>
      </c>
      <c r="OJ107" s="204">
        <f t="shared" si="236"/>
        <v>0</v>
      </c>
      <c r="OK107" s="204">
        <f t="shared" si="236"/>
        <v>0</v>
      </c>
      <c r="OL107" s="204">
        <f t="shared" si="236"/>
        <v>0</v>
      </c>
      <c r="OM107" s="204">
        <f t="shared" si="236"/>
        <v>0</v>
      </c>
      <c r="ON107" s="204">
        <f t="shared" si="236"/>
        <v>0</v>
      </c>
      <c r="OO107" s="204">
        <f t="shared" si="236"/>
        <v>0</v>
      </c>
      <c r="OP107" s="204">
        <f t="shared" si="236"/>
        <v>0</v>
      </c>
      <c r="OQ107" s="204">
        <f t="shared" si="236"/>
        <v>0</v>
      </c>
      <c r="OR107" s="204">
        <f t="shared" si="236"/>
        <v>0</v>
      </c>
      <c r="OS107" s="204">
        <f t="shared" si="236"/>
        <v>0</v>
      </c>
      <c r="OT107" s="204">
        <f t="shared" si="236"/>
        <v>0</v>
      </c>
      <c r="OU107" s="204">
        <f t="shared" si="236"/>
        <v>0</v>
      </c>
      <c r="OV107" s="204">
        <f t="shared" si="236"/>
        <v>0</v>
      </c>
      <c r="OW107" s="204">
        <f t="shared" si="236"/>
        <v>0</v>
      </c>
      <c r="OX107" s="204">
        <f t="shared" si="236"/>
        <v>0</v>
      </c>
      <c r="OY107" s="204">
        <f t="shared" si="236"/>
        <v>0</v>
      </c>
      <c r="OZ107" s="204">
        <f t="shared" si="236"/>
        <v>0</v>
      </c>
      <c r="PA107" s="204">
        <f t="shared" si="236"/>
        <v>0</v>
      </c>
      <c r="PB107" s="204">
        <f t="shared" si="236"/>
        <v>0</v>
      </c>
      <c r="PC107" s="204">
        <f t="shared" si="236"/>
        <v>0</v>
      </c>
      <c r="PD107" s="204">
        <f t="shared" si="236"/>
        <v>0</v>
      </c>
      <c r="PE107" s="204">
        <f t="shared" si="236"/>
        <v>0</v>
      </c>
      <c r="PF107" s="204">
        <f t="shared" si="236"/>
        <v>0</v>
      </c>
      <c r="PG107" s="204">
        <f t="shared" si="236"/>
        <v>0</v>
      </c>
      <c r="PH107" s="204">
        <f t="shared" ref="PH107:PO107" si="237">IF(AND($I$113&gt;0,$I$114&gt;0),IF(OR(HO104&lt;$I$113,HO104=$I$113),PH104,0),"")</f>
        <v>0</v>
      </c>
      <c r="PI107" s="204">
        <f t="shared" si="237"/>
        <v>0</v>
      </c>
      <c r="PJ107" s="204">
        <f t="shared" si="237"/>
        <v>0</v>
      </c>
      <c r="PK107" s="204">
        <f t="shared" si="237"/>
        <v>0</v>
      </c>
      <c r="PL107" s="204">
        <f t="shared" si="237"/>
        <v>0</v>
      </c>
      <c r="PM107" s="204">
        <f t="shared" si="237"/>
        <v>0</v>
      </c>
      <c r="PN107" s="204">
        <f t="shared" si="237"/>
        <v>0</v>
      </c>
      <c r="PO107" s="204">
        <f t="shared" si="237"/>
        <v>0</v>
      </c>
    </row>
    <row r="108" spans="1:431" x14ac:dyDescent="0.45">
      <c r="A108" s="54" t="s">
        <v>856</v>
      </c>
      <c r="B108" s="54" t="s">
        <v>15</v>
      </c>
      <c r="C108" s="5"/>
      <c r="D108" s="5"/>
      <c r="E108" s="5"/>
      <c r="G108" s="5"/>
      <c r="H108" s="5"/>
      <c r="I108" s="5"/>
      <c r="J108" s="5"/>
      <c r="K108" s="5"/>
      <c r="L108" s="2"/>
      <c r="M108" s="2"/>
      <c r="N108" s="5"/>
      <c r="O108" s="5"/>
      <c r="P108" s="5"/>
      <c r="Q108" s="5"/>
      <c r="R108" s="5"/>
      <c r="S108" s="5"/>
      <c r="T108" s="5"/>
      <c r="U108" s="5"/>
      <c r="V108" s="5"/>
      <c r="W108" s="5"/>
      <c r="X108" s="5"/>
      <c r="Y108" s="5"/>
      <c r="Z108" s="5"/>
      <c r="AA108" s="5"/>
      <c r="AB108" s="5"/>
      <c r="HW108" s="204">
        <f>IF(AND($I$113&gt;0,$I$114&gt;0),IF(AND(AD104&gt;$I$113,OR(AD104&lt;$I$114,AD104=$I$114)),HW104,0),"")</f>
        <v>0</v>
      </c>
      <c r="HX108" s="204">
        <f t="shared" ref="HX108:KI108" si="238">IF(AND($I$113&gt;0,$I$114&gt;0),IF(AND(AE104&gt;$I$113,OR(AE104&lt;$I$114,AE104=$I$114)),HX104,0),"")</f>
        <v>0</v>
      </c>
      <c r="HY108" s="204">
        <f t="shared" si="238"/>
        <v>0</v>
      </c>
      <c r="HZ108" s="204">
        <f t="shared" si="238"/>
        <v>0</v>
      </c>
      <c r="IA108" s="204">
        <f t="shared" si="238"/>
        <v>0</v>
      </c>
      <c r="IB108" s="204">
        <f t="shared" si="238"/>
        <v>0</v>
      </c>
      <c r="IC108" s="204">
        <f t="shared" si="238"/>
        <v>0</v>
      </c>
      <c r="ID108" s="204">
        <f t="shared" si="238"/>
        <v>0</v>
      </c>
      <c r="IE108" s="204">
        <f t="shared" si="238"/>
        <v>0</v>
      </c>
      <c r="IF108" s="204">
        <f t="shared" si="238"/>
        <v>0</v>
      </c>
      <c r="IG108" s="204">
        <f t="shared" si="238"/>
        <v>0</v>
      </c>
      <c r="IH108" s="204">
        <f t="shared" si="238"/>
        <v>0</v>
      </c>
      <c r="II108" s="204">
        <f t="shared" si="238"/>
        <v>0</v>
      </c>
      <c r="IJ108" s="204">
        <f t="shared" si="238"/>
        <v>0</v>
      </c>
      <c r="IK108" s="204">
        <f t="shared" si="238"/>
        <v>0</v>
      </c>
      <c r="IL108" s="204">
        <f t="shared" si="238"/>
        <v>0</v>
      </c>
      <c r="IM108" s="204">
        <f t="shared" si="238"/>
        <v>0</v>
      </c>
      <c r="IN108" s="204">
        <f t="shared" si="238"/>
        <v>0</v>
      </c>
      <c r="IO108" s="204">
        <f t="shared" si="238"/>
        <v>0</v>
      </c>
      <c r="IP108" s="204">
        <f t="shared" si="238"/>
        <v>0</v>
      </c>
      <c r="IQ108" s="204">
        <f t="shared" si="238"/>
        <v>0</v>
      </c>
      <c r="IR108" s="204">
        <f t="shared" si="238"/>
        <v>0</v>
      </c>
      <c r="IS108" s="204">
        <f t="shared" si="238"/>
        <v>0</v>
      </c>
      <c r="IT108" s="204">
        <f t="shared" si="238"/>
        <v>0</v>
      </c>
      <c r="IU108" s="204">
        <f t="shared" si="238"/>
        <v>0</v>
      </c>
      <c r="IV108" s="204">
        <f t="shared" si="238"/>
        <v>0</v>
      </c>
      <c r="IW108" s="204">
        <f t="shared" si="238"/>
        <v>0</v>
      </c>
      <c r="IX108" s="204">
        <f t="shared" si="238"/>
        <v>0</v>
      </c>
      <c r="IY108" s="204">
        <f t="shared" si="238"/>
        <v>0</v>
      </c>
      <c r="IZ108" s="204">
        <f t="shared" si="238"/>
        <v>0</v>
      </c>
      <c r="JA108" s="204">
        <f t="shared" si="238"/>
        <v>0</v>
      </c>
      <c r="JB108" s="204">
        <f t="shared" si="238"/>
        <v>0</v>
      </c>
      <c r="JC108" s="204">
        <f t="shared" si="238"/>
        <v>0</v>
      </c>
      <c r="JD108" s="204">
        <f t="shared" si="238"/>
        <v>0</v>
      </c>
      <c r="JE108" s="204">
        <f t="shared" si="238"/>
        <v>0</v>
      </c>
      <c r="JF108" s="204">
        <f t="shared" si="238"/>
        <v>0</v>
      </c>
      <c r="JG108" s="204">
        <f t="shared" si="238"/>
        <v>0</v>
      </c>
      <c r="JH108" s="204">
        <f t="shared" si="238"/>
        <v>0</v>
      </c>
      <c r="JI108" s="204">
        <f t="shared" si="238"/>
        <v>0</v>
      </c>
      <c r="JJ108" s="204">
        <f t="shared" si="238"/>
        <v>0</v>
      </c>
      <c r="JK108" s="204">
        <f t="shared" si="238"/>
        <v>0</v>
      </c>
      <c r="JL108" s="204">
        <f t="shared" si="238"/>
        <v>0</v>
      </c>
      <c r="JM108" s="204">
        <f t="shared" si="238"/>
        <v>0</v>
      </c>
      <c r="JN108" s="204">
        <f t="shared" si="238"/>
        <v>0</v>
      </c>
      <c r="JO108" s="204">
        <f t="shared" si="238"/>
        <v>0</v>
      </c>
      <c r="JP108" s="204">
        <f t="shared" si="238"/>
        <v>6.8037847286903019E-3</v>
      </c>
      <c r="JQ108" s="204">
        <f t="shared" si="238"/>
        <v>7.1458304667159729E-3</v>
      </c>
      <c r="JR108" s="204">
        <f t="shared" si="238"/>
        <v>7.4983202972946743E-3</v>
      </c>
      <c r="JS108" s="204">
        <f t="shared" si="238"/>
        <v>7.8611195689759824E-3</v>
      </c>
      <c r="JT108" s="204">
        <f t="shared" si="238"/>
        <v>8.2340585583657536E-3</v>
      </c>
      <c r="JU108" s="204">
        <f t="shared" si="238"/>
        <v>8.6169313989664705E-3</v>
      </c>
      <c r="JV108" s="204">
        <f t="shared" si="238"/>
        <v>9.0094951250866036E-3</v>
      </c>
      <c r="JW108" s="204">
        <f t="shared" si="238"/>
        <v>9.4114688415546845E-3</v>
      </c>
      <c r="JX108" s="204">
        <f t="shared" si="238"/>
        <v>9.8225330296675753E-3</v>
      </c>
      <c r="JY108" s="204">
        <f t="shared" si="238"/>
        <v>1.0242328999405447E-2</v>
      </c>
      <c r="JZ108" s="204">
        <f t="shared" si="238"/>
        <v>1.0670458497456922E-2</v>
      </c>
      <c r="KA108" s="204">
        <f t="shared" si="238"/>
        <v>1.1106483480017014E-2</v>
      </c>
      <c r="KB108" s="204">
        <f t="shared" si="238"/>
        <v>1.1549926058648404E-2</v>
      </c>
      <c r="KC108" s="204">
        <f t="shared" si="238"/>
        <v>1.2000268626734882E-2</v>
      </c>
      <c r="KD108" s="204">
        <f t="shared" si="238"/>
        <v>1.2456954173207068E-2</v>
      </c>
      <c r="KE108" s="204">
        <f t="shared" si="238"/>
        <v>1.2919386789288077E-2</v>
      </c>
      <c r="KF108" s="204">
        <f t="shared" si="238"/>
        <v>1.3386932372994998E-2</v>
      </c>
      <c r="KG108" s="204">
        <f t="shared" si="238"/>
        <v>1.3858919535046203E-2</v>
      </c>
      <c r="KH108" s="204">
        <f t="shared" si="238"/>
        <v>1.4334640708670387E-2</v>
      </c>
      <c r="KI108" s="204">
        <f t="shared" si="238"/>
        <v>1.4813353464598398E-2</v>
      </c>
      <c r="KJ108" s="204">
        <f t="shared" ref="KJ108:MU108" si="239">IF(AND($I$113&gt;0,$I$114&gt;0),IF(AND(CQ104&gt;$I$113,OR(CQ104&lt;$I$114,CQ104=$I$114)),KJ104,0),"")</f>
        <v>1.5294282031250337E-2</v>
      </c>
      <c r="KK108" s="204">
        <f t="shared" si="239"/>
        <v>1.5776619018817335E-2</v>
      </c>
      <c r="KL108" s="204">
        <f t="shared" si="239"/>
        <v>1.6259527344588756E-2</v>
      </c>
      <c r="KM108" s="204">
        <f t="shared" si="239"/>
        <v>1.6742142355501106E-2</v>
      </c>
      <c r="KN108" s="204">
        <f t="shared" si="239"/>
        <v>1.7223574142495517E-2</v>
      </c>
      <c r="KO108" s="204">
        <f t="shared" si="239"/>
        <v>1.7702910039876802E-2</v>
      </c>
      <c r="KP108" s="204">
        <f t="shared" si="239"/>
        <v>1.8179217301480397E-2</v>
      </c>
      <c r="KQ108" s="204">
        <f t="shared" si="239"/>
        <v>1.8651545944085288E-2</v>
      </c>
      <c r="KR108" s="204">
        <f t="shared" si="239"/>
        <v>1.9118931747173523E-2</v>
      </c>
      <c r="KS108" s="204">
        <f t="shared" si="239"/>
        <v>1.9580399396841433E-2</v>
      </c>
      <c r="KT108" s="204">
        <f t="shared" si="239"/>
        <v>2.003496576042621E-2</v>
      </c>
      <c r="KU108" s="204">
        <f t="shared" si="239"/>
        <v>2.0481643277235971E-2</v>
      </c>
      <c r="KV108" s="204">
        <f t="shared" si="239"/>
        <v>2.0919443449672396E-2</v>
      </c>
      <c r="KW108" s="204">
        <f t="shared" si="239"/>
        <v>2.134738041802417E-2</v>
      </c>
      <c r="KX108" s="204">
        <f t="shared" si="239"/>
        <v>2.176447460129674E-2</v>
      </c>
      <c r="KY108" s="204">
        <f t="shared" si="239"/>
        <v>2.2169756385638728E-2</v>
      </c>
      <c r="KZ108" s="204">
        <f t="shared" si="239"/>
        <v>2.2562269841237478E-2</v>
      </c>
      <c r="LA108" s="204">
        <f t="shared" si="239"/>
        <v>2.2941076447992877E-2</v>
      </c>
      <c r="LB108" s="204">
        <f t="shared" si="239"/>
        <v>2.330525880984723E-2</v>
      </c>
      <c r="LC108" s="204">
        <f t="shared" si="239"/>
        <v>2.3653924337355945E-2</v>
      </c>
      <c r="LD108" s="204">
        <f t="shared" si="239"/>
        <v>2.39862088779332E-2</v>
      </c>
      <c r="LE108" s="204">
        <f t="shared" si="239"/>
        <v>2.4301280273203198E-2</v>
      </c>
      <c r="LF108" s="204">
        <f t="shared" si="239"/>
        <v>2.459834182303277E-2</v>
      </c>
      <c r="LG108" s="204">
        <f t="shared" si="239"/>
        <v>2.4876635636116612E-2</v>
      </c>
      <c r="LH108" s="204">
        <f t="shared" si="239"/>
        <v>2.513544584743169E-2</v>
      </c>
      <c r="LI108" s="204">
        <f t="shared" si="239"/>
        <v>2.5374101683470946E-2</v>
      </c>
      <c r="LJ108" s="204">
        <f t="shared" si="239"/>
        <v>2.559198035690553E-2</v>
      </c>
      <c r="LK108" s="204">
        <f t="shared" si="239"/>
        <v>2.5788509773204734E-2</v>
      </c>
      <c r="LL108" s="204">
        <f t="shared" si="239"/>
        <v>2.596317103275839E-2</v>
      </c>
      <c r="LM108" s="204">
        <f t="shared" si="239"/>
        <v>2.611550071319033E-2</v>
      </c>
      <c r="LN108" s="204">
        <f t="shared" si="239"/>
        <v>2.6245092917816092E-2</v>
      </c>
      <c r="LO108" s="204">
        <f t="shared" si="239"/>
        <v>2.6351601077573457E-2</v>
      </c>
      <c r="LP108" s="204">
        <f t="shared" si="239"/>
        <v>2.643473949523055E-2</v>
      </c>
      <c r="LQ108" s="204">
        <f t="shared" si="239"/>
        <v>2.6494284622242105E-2</v>
      </c>
      <c r="LR108" s="204">
        <f t="shared" si="239"/>
        <v>2.6530076060266972E-2</v>
      </c>
      <c r="LS108" s="204">
        <f t="shared" si="239"/>
        <v>2.6542017281067261E-2</v>
      </c>
      <c r="LT108" s="204">
        <f t="shared" si="239"/>
        <v>2.6530076060266965E-2</v>
      </c>
      <c r="LU108" s="204">
        <f t="shared" si="239"/>
        <v>2.6494284622242095E-2</v>
      </c>
      <c r="LV108" s="204">
        <f t="shared" si="239"/>
        <v>2.6434739495230532E-2</v>
      </c>
      <c r="LW108" s="204">
        <f t="shared" si="239"/>
        <v>2.6351601077573429E-2</v>
      </c>
      <c r="LX108" s="204">
        <f t="shared" si="239"/>
        <v>2.6245092917816064E-2</v>
      </c>
      <c r="LY108" s="204">
        <f t="shared" si="239"/>
        <v>2.6115500713190298E-2</v>
      </c>
      <c r="LZ108" s="204">
        <f t="shared" si="239"/>
        <v>2.5963171032758352E-2</v>
      </c>
      <c r="MA108" s="204">
        <f t="shared" si="239"/>
        <v>2.5788509773204689E-2</v>
      </c>
      <c r="MB108" s="204">
        <f t="shared" si="239"/>
        <v>2.5591980356905474E-2</v>
      </c>
      <c r="MC108" s="204">
        <f t="shared" si="239"/>
        <v>2.5374101683470891E-2</v>
      </c>
      <c r="MD108" s="204">
        <f t="shared" si="239"/>
        <v>2.5135445847431628E-2</v>
      </c>
      <c r="ME108" s="204">
        <f t="shared" si="239"/>
        <v>2.4876635636116546E-2</v>
      </c>
      <c r="MF108" s="204">
        <f t="shared" si="239"/>
        <v>2.4598341823032697E-2</v>
      </c>
      <c r="MG108" s="204">
        <f t="shared" si="239"/>
        <v>2.4301280273203121E-2</v>
      </c>
      <c r="MH108" s="204">
        <f t="shared" si="239"/>
        <v>2.3986208877933117E-2</v>
      </c>
      <c r="MI108" s="204">
        <f t="shared" si="239"/>
        <v>2.3653924337355858E-2</v>
      </c>
      <c r="MJ108" s="204">
        <f t="shared" si="239"/>
        <v>2.330525880984714E-2</v>
      </c>
      <c r="MK108" s="204">
        <f t="shared" si="239"/>
        <v>2.2941076447992783E-2</v>
      </c>
      <c r="ML108" s="204">
        <f t="shared" si="239"/>
        <v>2.2562269841237381E-2</v>
      </c>
      <c r="MM108" s="204">
        <f t="shared" si="239"/>
        <v>2.2169756385638627E-2</v>
      </c>
      <c r="MN108" s="204">
        <f t="shared" si="239"/>
        <v>2.176447460129664E-2</v>
      </c>
      <c r="MO108" s="204">
        <f t="shared" si="239"/>
        <v>2.1347380418024062E-2</v>
      </c>
      <c r="MP108" s="204">
        <f t="shared" si="239"/>
        <v>2.0919443449672285E-2</v>
      </c>
      <c r="MQ108" s="204">
        <f t="shared" si="239"/>
        <v>2.0481643277235864E-2</v>
      </c>
      <c r="MR108" s="204">
        <f t="shared" si="239"/>
        <v>2.0034965760426095E-2</v>
      </c>
      <c r="MS108" s="204">
        <f t="shared" si="239"/>
        <v>1.9580399396841319E-2</v>
      </c>
      <c r="MT108" s="204">
        <f t="shared" si="239"/>
        <v>1.9118931747173412E-2</v>
      </c>
      <c r="MU108" s="204">
        <f t="shared" si="239"/>
        <v>1.8651545944085173E-2</v>
      </c>
      <c r="MV108" s="204">
        <f t="shared" ref="MV108:PG108" si="240">IF(AND($I$113&gt;0,$I$114&gt;0),IF(AND(FC104&gt;$I$113,OR(FC104&lt;$I$114,FC104=$I$114)),MV104,0),"")</f>
        <v>1.8179217301480279E-2</v>
      </c>
      <c r="MW108" s="204">
        <f t="shared" si="240"/>
        <v>1.7702910039876681E-2</v>
      </c>
      <c r="MX108" s="204">
        <f t="shared" si="240"/>
        <v>1.7223574142495392E-2</v>
      </c>
      <c r="MY108" s="204">
        <f t="shared" si="240"/>
        <v>1.6742142355500984E-2</v>
      </c>
      <c r="MZ108" s="204">
        <f t="shared" si="240"/>
        <v>1.6259527344588638E-2</v>
      </c>
      <c r="NA108" s="204">
        <f t="shared" si="240"/>
        <v>1.5776619018817217E-2</v>
      </c>
      <c r="NB108" s="204">
        <f t="shared" si="240"/>
        <v>1.5294282031250215E-2</v>
      </c>
      <c r="NC108" s="204">
        <f t="shared" si="240"/>
        <v>1.4813353464598276E-2</v>
      </c>
      <c r="ND108" s="204">
        <f t="shared" si="240"/>
        <v>1.4334640708670264E-2</v>
      </c>
      <c r="NE108" s="204">
        <f t="shared" si="240"/>
        <v>1.3858919535046085E-2</v>
      </c>
      <c r="NF108" s="204">
        <f t="shared" si="240"/>
        <v>1.3386932372994882E-2</v>
      </c>
      <c r="NG108" s="204">
        <f t="shared" si="240"/>
        <v>1.2919386789287961E-2</v>
      </c>
      <c r="NH108" s="204">
        <f t="shared" si="240"/>
        <v>1.2456954173206953E-2</v>
      </c>
      <c r="NI108" s="204">
        <f t="shared" si="240"/>
        <v>1.2000268626734768E-2</v>
      </c>
      <c r="NJ108" s="204">
        <f t="shared" si="240"/>
        <v>1.1549926058648291E-2</v>
      </c>
      <c r="NK108" s="204">
        <f t="shared" si="240"/>
        <v>1.1106483480016905E-2</v>
      </c>
      <c r="NL108" s="204">
        <f t="shared" si="240"/>
        <v>1.0670458497456813E-2</v>
      </c>
      <c r="NM108" s="204">
        <f t="shared" si="240"/>
        <v>1.0242328999405342E-2</v>
      </c>
      <c r="NN108" s="204">
        <f t="shared" si="240"/>
        <v>9.8225330296674712E-3</v>
      </c>
      <c r="NO108" s="204">
        <f t="shared" si="240"/>
        <v>9.4114688415545822E-3</v>
      </c>
      <c r="NP108" s="204">
        <f t="shared" si="240"/>
        <v>9.0094951250865047E-3</v>
      </c>
      <c r="NQ108" s="204">
        <f t="shared" si="240"/>
        <v>8.6169313989663699E-3</v>
      </c>
      <c r="NR108" s="204">
        <f t="shared" si="240"/>
        <v>8.2340585583656582E-3</v>
      </c>
      <c r="NS108" s="204">
        <f t="shared" si="240"/>
        <v>7.8611195689758887E-3</v>
      </c>
      <c r="NT108" s="204">
        <f t="shared" si="240"/>
        <v>7.4983202972945823E-3</v>
      </c>
      <c r="NU108" s="204">
        <f t="shared" si="240"/>
        <v>7.1458304667158853E-3</v>
      </c>
      <c r="NV108" s="204">
        <f t="shared" si="240"/>
        <v>6.8037847286902186E-3</v>
      </c>
      <c r="NW108" s="204">
        <f t="shared" si="240"/>
        <v>0</v>
      </c>
      <c r="NX108" s="204">
        <f t="shared" si="240"/>
        <v>0</v>
      </c>
      <c r="NY108" s="204">
        <f t="shared" si="240"/>
        <v>0</v>
      </c>
      <c r="NZ108" s="204">
        <f t="shared" si="240"/>
        <v>0</v>
      </c>
      <c r="OA108" s="204">
        <f t="shared" si="240"/>
        <v>0</v>
      </c>
      <c r="OB108" s="204">
        <f t="shared" si="240"/>
        <v>0</v>
      </c>
      <c r="OC108" s="204">
        <f t="shared" si="240"/>
        <v>0</v>
      </c>
      <c r="OD108" s="204">
        <f t="shared" si="240"/>
        <v>0</v>
      </c>
      <c r="OE108" s="204">
        <f t="shared" si="240"/>
        <v>0</v>
      </c>
      <c r="OF108" s="204">
        <f t="shared" si="240"/>
        <v>0</v>
      </c>
      <c r="OG108" s="204">
        <f t="shared" si="240"/>
        <v>0</v>
      </c>
      <c r="OH108" s="204">
        <f t="shared" si="240"/>
        <v>0</v>
      </c>
      <c r="OI108" s="204">
        <f t="shared" si="240"/>
        <v>0</v>
      </c>
      <c r="OJ108" s="204">
        <f t="shared" si="240"/>
        <v>0</v>
      </c>
      <c r="OK108" s="204">
        <f t="shared" si="240"/>
        <v>0</v>
      </c>
      <c r="OL108" s="204">
        <f t="shared" si="240"/>
        <v>0</v>
      </c>
      <c r="OM108" s="204">
        <f t="shared" si="240"/>
        <v>0</v>
      </c>
      <c r="ON108" s="204">
        <f t="shared" si="240"/>
        <v>0</v>
      </c>
      <c r="OO108" s="204">
        <f t="shared" si="240"/>
        <v>0</v>
      </c>
      <c r="OP108" s="204">
        <f t="shared" si="240"/>
        <v>0</v>
      </c>
      <c r="OQ108" s="204">
        <f t="shared" si="240"/>
        <v>0</v>
      </c>
      <c r="OR108" s="204">
        <f t="shared" si="240"/>
        <v>0</v>
      </c>
      <c r="OS108" s="204">
        <f t="shared" si="240"/>
        <v>0</v>
      </c>
      <c r="OT108" s="204">
        <f t="shared" si="240"/>
        <v>0</v>
      </c>
      <c r="OU108" s="204">
        <f t="shared" si="240"/>
        <v>0</v>
      </c>
      <c r="OV108" s="204">
        <f t="shared" si="240"/>
        <v>0</v>
      </c>
      <c r="OW108" s="204">
        <f t="shared" si="240"/>
        <v>0</v>
      </c>
      <c r="OX108" s="204">
        <f t="shared" si="240"/>
        <v>0</v>
      </c>
      <c r="OY108" s="204">
        <f t="shared" si="240"/>
        <v>0</v>
      </c>
      <c r="OZ108" s="204">
        <f t="shared" si="240"/>
        <v>0</v>
      </c>
      <c r="PA108" s="204">
        <f t="shared" si="240"/>
        <v>0</v>
      </c>
      <c r="PB108" s="204">
        <f t="shared" si="240"/>
        <v>0</v>
      </c>
      <c r="PC108" s="204">
        <f t="shared" si="240"/>
        <v>0</v>
      </c>
      <c r="PD108" s="204">
        <f t="shared" si="240"/>
        <v>0</v>
      </c>
      <c r="PE108" s="204">
        <f t="shared" si="240"/>
        <v>0</v>
      </c>
      <c r="PF108" s="204">
        <f t="shared" si="240"/>
        <v>0</v>
      </c>
      <c r="PG108" s="204">
        <f t="shared" si="240"/>
        <v>0</v>
      </c>
      <c r="PH108" s="204">
        <f t="shared" ref="PH108:PO108" si="241">IF(AND($I$113&gt;0,$I$114&gt;0),IF(AND(HO104&gt;$I$113,OR(HO104&lt;$I$114,HO104=$I$114)),PH104,0),"")</f>
        <v>0</v>
      </c>
      <c r="PI108" s="204">
        <f t="shared" si="241"/>
        <v>0</v>
      </c>
      <c r="PJ108" s="204">
        <f t="shared" si="241"/>
        <v>0</v>
      </c>
      <c r="PK108" s="204">
        <f t="shared" si="241"/>
        <v>0</v>
      </c>
      <c r="PL108" s="204">
        <f t="shared" si="241"/>
        <v>0</v>
      </c>
      <c r="PM108" s="204">
        <f t="shared" si="241"/>
        <v>0</v>
      </c>
      <c r="PN108" s="204">
        <f t="shared" si="241"/>
        <v>0</v>
      </c>
      <c r="PO108" s="204">
        <f t="shared" si="241"/>
        <v>0</v>
      </c>
    </row>
    <row r="109" spans="1:431" ht="15.75" x14ac:dyDescent="0.5">
      <c r="A109" s="362" t="s">
        <v>990</v>
      </c>
      <c r="B109" s="372">
        <v>46023</v>
      </c>
      <c r="C109" s="5"/>
      <c r="D109" s="5"/>
      <c r="E109" s="5"/>
      <c r="F109" s="5"/>
      <c r="G109" s="5"/>
      <c r="H109" s="31" t="str">
        <f>IF(VLOOKUP(VLookups!$A$81,VLookups!$A$75:$B$77,2,FALSE),"With a confidence interval of","With a credible interval of")</f>
        <v>With a confidence interval of</v>
      </c>
      <c r="I109" s="94">
        <v>0.9</v>
      </c>
      <c r="J109" s="307"/>
      <c r="K109" s="5"/>
      <c r="M109" s="37"/>
      <c r="N109" s="5"/>
      <c r="O109" s="5"/>
      <c r="P109" s="5"/>
      <c r="Q109" s="5"/>
      <c r="R109" s="5"/>
      <c r="S109" s="5"/>
      <c r="T109" s="5"/>
      <c r="U109" s="5"/>
      <c r="V109" s="5"/>
      <c r="W109" s="5"/>
      <c r="X109" s="5"/>
      <c r="Y109" s="5"/>
      <c r="Z109" s="5"/>
      <c r="AA109" s="5"/>
      <c r="AB109" s="5"/>
      <c r="HW109" s="204">
        <f>IF(AND($I$113&gt;0,$I$114&gt;0),IF(AND(AD104&gt;$I$114),HW104,0),"")</f>
        <v>0</v>
      </c>
      <c r="HX109" s="204">
        <f t="shared" ref="HX109:KI109" si="242">IF(AND($I$113&gt;0,$I$114&gt;0),IF(AND(AE104&gt;$I$114),HX104,0),"")</f>
        <v>0</v>
      </c>
      <c r="HY109" s="204">
        <f t="shared" si="242"/>
        <v>0</v>
      </c>
      <c r="HZ109" s="204">
        <f t="shared" si="242"/>
        <v>0</v>
      </c>
      <c r="IA109" s="204">
        <f t="shared" si="242"/>
        <v>0</v>
      </c>
      <c r="IB109" s="204">
        <f t="shared" si="242"/>
        <v>0</v>
      </c>
      <c r="IC109" s="204">
        <f t="shared" si="242"/>
        <v>0</v>
      </c>
      <c r="ID109" s="204">
        <f t="shared" si="242"/>
        <v>0</v>
      </c>
      <c r="IE109" s="204">
        <f t="shared" si="242"/>
        <v>0</v>
      </c>
      <c r="IF109" s="204">
        <f t="shared" si="242"/>
        <v>0</v>
      </c>
      <c r="IG109" s="204">
        <f t="shared" si="242"/>
        <v>0</v>
      </c>
      <c r="IH109" s="204">
        <f t="shared" si="242"/>
        <v>0</v>
      </c>
      <c r="II109" s="204">
        <f t="shared" si="242"/>
        <v>0</v>
      </c>
      <c r="IJ109" s="204">
        <f t="shared" si="242"/>
        <v>0</v>
      </c>
      <c r="IK109" s="204">
        <f t="shared" si="242"/>
        <v>0</v>
      </c>
      <c r="IL109" s="204">
        <f t="shared" si="242"/>
        <v>0</v>
      </c>
      <c r="IM109" s="204">
        <f t="shared" si="242"/>
        <v>0</v>
      </c>
      <c r="IN109" s="204">
        <f t="shared" si="242"/>
        <v>0</v>
      </c>
      <c r="IO109" s="204">
        <f t="shared" si="242"/>
        <v>0</v>
      </c>
      <c r="IP109" s="204">
        <f t="shared" si="242"/>
        <v>0</v>
      </c>
      <c r="IQ109" s="204">
        <f t="shared" si="242"/>
        <v>0</v>
      </c>
      <c r="IR109" s="204">
        <f t="shared" si="242"/>
        <v>0</v>
      </c>
      <c r="IS109" s="204">
        <f t="shared" si="242"/>
        <v>0</v>
      </c>
      <c r="IT109" s="204">
        <f t="shared" si="242"/>
        <v>0</v>
      </c>
      <c r="IU109" s="204">
        <f t="shared" si="242"/>
        <v>0</v>
      </c>
      <c r="IV109" s="204">
        <f t="shared" si="242"/>
        <v>0</v>
      </c>
      <c r="IW109" s="204">
        <f t="shared" si="242"/>
        <v>0</v>
      </c>
      <c r="IX109" s="204">
        <f t="shared" si="242"/>
        <v>0</v>
      </c>
      <c r="IY109" s="204">
        <f t="shared" si="242"/>
        <v>0</v>
      </c>
      <c r="IZ109" s="204">
        <f t="shared" si="242"/>
        <v>0</v>
      </c>
      <c r="JA109" s="204">
        <f t="shared" si="242"/>
        <v>0</v>
      </c>
      <c r="JB109" s="204">
        <f t="shared" si="242"/>
        <v>0</v>
      </c>
      <c r="JC109" s="204">
        <f t="shared" si="242"/>
        <v>0</v>
      </c>
      <c r="JD109" s="204">
        <f t="shared" si="242"/>
        <v>0</v>
      </c>
      <c r="JE109" s="204">
        <f t="shared" si="242"/>
        <v>0</v>
      </c>
      <c r="JF109" s="204">
        <f t="shared" si="242"/>
        <v>0</v>
      </c>
      <c r="JG109" s="204">
        <f t="shared" si="242"/>
        <v>0</v>
      </c>
      <c r="JH109" s="204">
        <f t="shared" si="242"/>
        <v>0</v>
      </c>
      <c r="JI109" s="204">
        <f t="shared" si="242"/>
        <v>0</v>
      </c>
      <c r="JJ109" s="204">
        <f t="shared" si="242"/>
        <v>0</v>
      </c>
      <c r="JK109" s="204">
        <f t="shared" si="242"/>
        <v>0</v>
      </c>
      <c r="JL109" s="204">
        <f t="shared" si="242"/>
        <v>0</v>
      </c>
      <c r="JM109" s="204">
        <f t="shared" si="242"/>
        <v>0</v>
      </c>
      <c r="JN109" s="204">
        <f t="shared" si="242"/>
        <v>0</v>
      </c>
      <c r="JO109" s="204">
        <f t="shared" si="242"/>
        <v>0</v>
      </c>
      <c r="JP109" s="204">
        <f t="shared" si="242"/>
        <v>0</v>
      </c>
      <c r="JQ109" s="204">
        <f t="shared" si="242"/>
        <v>0</v>
      </c>
      <c r="JR109" s="204">
        <f t="shared" si="242"/>
        <v>0</v>
      </c>
      <c r="JS109" s="204">
        <f t="shared" si="242"/>
        <v>0</v>
      </c>
      <c r="JT109" s="204">
        <f t="shared" si="242"/>
        <v>0</v>
      </c>
      <c r="JU109" s="204">
        <f t="shared" si="242"/>
        <v>0</v>
      </c>
      <c r="JV109" s="204">
        <f t="shared" si="242"/>
        <v>0</v>
      </c>
      <c r="JW109" s="204">
        <f t="shared" si="242"/>
        <v>0</v>
      </c>
      <c r="JX109" s="204">
        <f t="shared" si="242"/>
        <v>0</v>
      </c>
      <c r="JY109" s="204">
        <f t="shared" si="242"/>
        <v>0</v>
      </c>
      <c r="JZ109" s="204">
        <f t="shared" si="242"/>
        <v>0</v>
      </c>
      <c r="KA109" s="204">
        <f t="shared" si="242"/>
        <v>0</v>
      </c>
      <c r="KB109" s="204">
        <f t="shared" si="242"/>
        <v>0</v>
      </c>
      <c r="KC109" s="204">
        <f t="shared" si="242"/>
        <v>0</v>
      </c>
      <c r="KD109" s="204">
        <f t="shared" si="242"/>
        <v>0</v>
      </c>
      <c r="KE109" s="204">
        <f t="shared" si="242"/>
        <v>0</v>
      </c>
      <c r="KF109" s="204">
        <f t="shared" si="242"/>
        <v>0</v>
      </c>
      <c r="KG109" s="204">
        <f t="shared" si="242"/>
        <v>0</v>
      </c>
      <c r="KH109" s="204">
        <f t="shared" si="242"/>
        <v>0</v>
      </c>
      <c r="KI109" s="204">
        <f t="shared" si="242"/>
        <v>0</v>
      </c>
      <c r="KJ109" s="204">
        <f t="shared" ref="KJ109:MU109" si="243">IF(AND($I$113&gt;0,$I$114&gt;0),IF(AND(CQ104&gt;$I$114),KJ104,0),"")</f>
        <v>0</v>
      </c>
      <c r="KK109" s="204">
        <f t="shared" si="243"/>
        <v>0</v>
      </c>
      <c r="KL109" s="204">
        <f t="shared" si="243"/>
        <v>0</v>
      </c>
      <c r="KM109" s="204">
        <f t="shared" si="243"/>
        <v>0</v>
      </c>
      <c r="KN109" s="204">
        <f t="shared" si="243"/>
        <v>0</v>
      </c>
      <c r="KO109" s="204">
        <f t="shared" si="243"/>
        <v>0</v>
      </c>
      <c r="KP109" s="204">
        <f t="shared" si="243"/>
        <v>0</v>
      </c>
      <c r="KQ109" s="204">
        <f t="shared" si="243"/>
        <v>0</v>
      </c>
      <c r="KR109" s="204">
        <f t="shared" si="243"/>
        <v>0</v>
      </c>
      <c r="KS109" s="204">
        <f t="shared" si="243"/>
        <v>0</v>
      </c>
      <c r="KT109" s="204">
        <f t="shared" si="243"/>
        <v>0</v>
      </c>
      <c r="KU109" s="204">
        <f t="shared" si="243"/>
        <v>0</v>
      </c>
      <c r="KV109" s="204">
        <f t="shared" si="243"/>
        <v>0</v>
      </c>
      <c r="KW109" s="204">
        <f t="shared" si="243"/>
        <v>0</v>
      </c>
      <c r="KX109" s="204">
        <f t="shared" si="243"/>
        <v>0</v>
      </c>
      <c r="KY109" s="204">
        <f t="shared" si="243"/>
        <v>0</v>
      </c>
      <c r="KZ109" s="204">
        <f t="shared" si="243"/>
        <v>0</v>
      </c>
      <c r="LA109" s="204">
        <f t="shared" si="243"/>
        <v>0</v>
      </c>
      <c r="LB109" s="204">
        <f t="shared" si="243"/>
        <v>0</v>
      </c>
      <c r="LC109" s="204">
        <f t="shared" si="243"/>
        <v>0</v>
      </c>
      <c r="LD109" s="204">
        <f t="shared" si="243"/>
        <v>0</v>
      </c>
      <c r="LE109" s="204">
        <f t="shared" si="243"/>
        <v>0</v>
      </c>
      <c r="LF109" s="204">
        <f t="shared" si="243"/>
        <v>0</v>
      </c>
      <c r="LG109" s="204">
        <f t="shared" si="243"/>
        <v>0</v>
      </c>
      <c r="LH109" s="204">
        <f t="shared" si="243"/>
        <v>0</v>
      </c>
      <c r="LI109" s="204">
        <f t="shared" si="243"/>
        <v>0</v>
      </c>
      <c r="LJ109" s="204">
        <f t="shared" si="243"/>
        <v>0</v>
      </c>
      <c r="LK109" s="204">
        <f t="shared" si="243"/>
        <v>0</v>
      </c>
      <c r="LL109" s="204">
        <f t="shared" si="243"/>
        <v>0</v>
      </c>
      <c r="LM109" s="204">
        <f t="shared" si="243"/>
        <v>0</v>
      </c>
      <c r="LN109" s="204">
        <f t="shared" si="243"/>
        <v>0</v>
      </c>
      <c r="LO109" s="204">
        <f t="shared" si="243"/>
        <v>0</v>
      </c>
      <c r="LP109" s="204">
        <f t="shared" si="243"/>
        <v>0</v>
      </c>
      <c r="LQ109" s="204">
        <f t="shared" si="243"/>
        <v>0</v>
      </c>
      <c r="LR109" s="204">
        <f t="shared" si="243"/>
        <v>0</v>
      </c>
      <c r="LS109" s="204">
        <f t="shared" si="243"/>
        <v>0</v>
      </c>
      <c r="LT109" s="204">
        <f t="shared" si="243"/>
        <v>0</v>
      </c>
      <c r="LU109" s="204">
        <f t="shared" si="243"/>
        <v>0</v>
      </c>
      <c r="LV109" s="204">
        <f t="shared" si="243"/>
        <v>0</v>
      </c>
      <c r="LW109" s="204">
        <f t="shared" si="243"/>
        <v>0</v>
      </c>
      <c r="LX109" s="204">
        <f t="shared" si="243"/>
        <v>0</v>
      </c>
      <c r="LY109" s="204">
        <f t="shared" si="243"/>
        <v>0</v>
      </c>
      <c r="LZ109" s="204">
        <f t="shared" si="243"/>
        <v>0</v>
      </c>
      <c r="MA109" s="204">
        <f t="shared" si="243"/>
        <v>0</v>
      </c>
      <c r="MB109" s="204">
        <f t="shared" si="243"/>
        <v>0</v>
      </c>
      <c r="MC109" s="204">
        <f t="shared" si="243"/>
        <v>0</v>
      </c>
      <c r="MD109" s="204">
        <f t="shared" si="243"/>
        <v>0</v>
      </c>
      <c r="ME109" s="204">
        <f t="shared" si="243"/>
        <v>0</v>
      </c>
      <c r="MF109" s="204">
        <f t="shared" si="243"/>
        <v>0</v>
      </c>
      <c r="MG109" s="204">
        <f t="shared" si="243"/>
        <v>0</v>
      </c>
      <c r="MH109" s="204">
        <f t="shared" si="243"/>
        <v>0</v>
      </c>
      <c r="MI109" s="204">
        <f t="shared" si="243"/>
        <v>0</v>
      </c>
      <c r="MJ109" s="204">
        <f t="shared" si="243"/>
        <v>0</v>
      </c>
      <c r="MK109" s="204">
        <f t="shared" si="243"/>
        <v>0</v>
      </c>
      <c r="ML109" s="204">
        <f t="shared" si="243"/>
        <v>0</v>
      </c>
      <c r="MM109" s="204">
        <f t="shared" si="243"/>
        <v>0</v>
      </c>
      <c r="MN109" s="204">
        <f t="shared" si="243"/>
        <v>0</v>
      </c>
      <c r="MO109" s="204">
        <f t="shared" si="243"/>
        <v>0</v>
      </c>
      <c r="MP109" s="204">
        <f t="shared" si="243"/>
        <v>0</v>
      </c>
      <c r="MQ109" s="204">
        <f t="shared" si="243"/>
        <v>0</v>
      </c>
      <c r="MR109" s="204">
        <f t="shared" si="243"/>
        <v>0</v>
      </c>
      <c r="MS109" s="204">
        <f t="shared" si="243"/>
        <v>0</v>
      </c>
      <c r="MT109" s="204">
        <f t="shared" si="243"/>
        <v>0</v>
      </c>
      <c r="MU109" s="204">
        <f t="shared" si="243"/>
        <v>0</v>
      </c>
      <c r="MV109" s="204">
        <f t="shared" ref="MV109:PG109" si="244">IF(AND($I$113&gt;0,$I$114&gt;0),IF(AND(FC104&gt;$I$114),MV104,0),"")</f>
        <v>0</v>
      </c>
      <c r="MW109" s="204">
        <f t="shared" si="244"/>
        <v>0</v>
      </c>
      <c r="MX109" s="204">
        <f t="shared" si="244"/>
        <v>0</v>
      </c>
      <c r="MY109" s="204">
        <f t="shared" si="244"/>
        <v>0</v>
      </c>
      <c r="MZ109" s="204">
        <f t="shared" si="244"/>
        <v>0</v>
      </c>
      <c r="NA109" s="204">
        <f t="shared" si="244"/>
        <v>0</v>
      </c>
      <c r="NB109" s="204">
        <f t="shared" si="244"/>
        <v>0</v>
      </c>
      <c r="NC109" s="204">
        <f t="shared" si="244"/>
        <v>0</v>
      </c>
      <c r="ND109" s="204">
        <f t="shared" si="244"/>
        <v>0</v>
      </c>
      <c r="NE109" s="204">
        <f t="shared" si="244"/>
        <v>0</v>
      </c>
      <c r="NF109" s="204">
        <f t="shared" si="244"/>
        <v>0</v>
      </c>
      <c r="NG109" s="204">
        <f t="shared" si="244"/>
        <v>0</v>
      </c>
      <c r="NH109" s="204">
        <f t="shared" si="244"/>
        <v>0</v>
      </c>
      <c r="NI109" s="204">
        <f t="shared" si="244"/>
        <v>0</v>
      </c>
      <c r="NJ109" s="204">
        <f t="shared" si="244"/>
        <v>0</v>
      </c>
      <c r="NK109" s="204">
        <f t="shared" si="244"/>
        <v>0</v>
      </c>
      <c r="NL109" s="204">
        <f t="shared" si="244"/>
        <v>0</v>
      </c>
      <c r="NM109" s="204">
        <f t="shared" si="244"/>
        <v>0</v>
      </c>
      <c r="NN109" s="204">
        <f t="shared" si="244"/>
        <v>0</v>
      </c>
      <c r="NO109" s="204">
        <f t="shared" si="244"/>
        <v>0</v>
      </c>
      <c r="NP109" s="204">
        <f t="shared" si="244"/>
        <v>0</v>
      </c>
      <c r="NQ109" s="204">
        <f t="shared" si="244"/>
        <v>0</v>
      </c>
      <c r="NR109" s="204">
        <f t="shared" si="244"/>
        <v>0</v>
      </c>
      <c r="NS109" s="204">
        <f t="shared" si="244"/>
        <v>0</v>
      </c>
      <c r="NT109" s="204">
        <f t="shared" si="244"/>
        <v>0</v>
      </c>
      <c r="NU109" s="204">
        <f t="shared" si="244"/>
        <v>0</v>
      </c>
      <c r="NV109" s="204">
        <f t="shared" si="244"/>
        <v>0</v>
      </c>
      <c r="NW109" s="204">
        <f t="shared" si="244"/>
        <v>6.4722838380004213E-3</v>
      </c>
      <c r="NX109" s="204">
        <f t="shared" si="244"/>
        <v>6.1513959210719692E-3</v>
      </c>
      <c r="NY109" s="204">
        <f t="shared" si="244"/>
        <v>5.8411578261888001E-3</v>
      </c>
      <c r="NZ109" s="204">
        <f t="shared" si="244"/>
        <v>5.5415765445206207E-3</v>
      </c>
      <c r="OA109" s="204">
        <f t="shared" si="244"/>
        <v>5.2526306909779748E-3</v>
      </c>
      <c r="OB109" s="204">
        <f t="shared" si="244"/>
        <v>4.9742720340933185E-3</v>
      </c>
      <c r="OC109" s="204">
        <f t="shared" si="244"/>
        <v>4.7064270643748666E-3</v>
      </c>
      <c r="OD109" s="204">
        <f t="shared" si="244"/>
        <v>4.4489985908896679E-3</v>
      </c>
      <c r="OE109" s="204">
        <f t="shared" si="244"/>
        <v>4.2018673561975981E-3</v>
      </c>
      <c r="OF109" s="204">
        <f t="shared" si="244"/>
        <v>3.964893660173054E-3</v>
      </c>
      <c r="OG109" s="204">
        <f t="shared" si="244"/>
        <v>3.7379189837100707E-3</v>
      </c>
      <c r="OH109" s="204">
        <f t="shared" si="244"/>
        <v>3.52076760380334E-3</v>
      </c>
      <c r="OI109" s="204">
        <f t="shared" si="244"/>
        <v>3.3132481920263028E-3</v>
      </c>
      <c r="OJ109" s="204">
        <f t="shared" si="244"/>
        <v>3.1151553889821725E-3</v>
      </c>
      <c r="OK109" s="204">
        <f t="shared" si="244"/>
        <v>2.9262713478783509E-3</v>
      </c>
      <c r="OL109" s="204">
        <f t="shared" si="244"/>
        <v>2.7463672409640499E-3</v>
      </c>
      <c r="OM109" s="204">
        <f t="shared" si="244"/>
        <v>2.5752047231688909E-3</v>
      </c>
      <c r="ON109" s="204">
        <f t="shared" si="244"/>
        <v>2.412537347882336E-3</v>
      </c>
      <c r="OO109" s="204">
        <f t="shared" si="244"/>
        <v>2.2581119304143078E-3</v>
      </c>
      <c r="OP109" s="204">
        <f t="shared" si="244"/>
        <v>2.111669855272389E-3</v>
      </c>
      <c r="OQ109" s="204">
        <f t="shared" si="244"/>
        <v>1.9729483239755625E-3</v>
      </c>
      <c r="OR109" s="204">
        <f t="shared" si="244"/>
        <v>1.8416815406951863E-3</v>
      </c>
      <c r="OS109" s="204">
        <f t="shared" si="244"/>
        <v>1.7176018335668646E-3</v>
      </c>
      <c r="OT109" s="204">
        <f t="shared" si="244"/>
        <v>1.6004407100489706E-3</v>
      </c>
      <c r="OU109" s="204">
        <f t="shared" si="244"/>
        <v>1.4899298452121657E-3</v>
      </c>
      <c r="OV109" s="204">
        <f t="shared" si="244"/>
        <v>1.3858020023265777E-3</v>
      </c>
      <c r="OW109" s="204">
        <f t="shared" si="244"/>
        <v>1.2877918855677879E-3</v>
      </c>
      <c r="OX109" s="204">
        <f t="shared" si="244"/>
        <v>1.1956369250872617E-3</v>
      </c>
      <c r="OY109" s="204">
        <f t="shared" si="244"/>
        <v>1.1090779950865934E-3</v>
      </c>
      <c r="OZ109" s="204">
        <f t="shared" si="244"/>
        <v>1.0278600658964996E-3</v>
      </c>
      <c r="PA109" s="204">
        <f t="shared" si="244"/>
        <v>9.5173279139079583E-4</v>
      </c>
      <c r="PB109" s="204">
        <f t="shared" si="244"/>
        <v>8.804510333618945E-4</v>
      </c>
      <c r="PC109" s="204">
        <f t="shared" si="244"/>
        <v>8.1377532474815066E-4</v>
      </c>
      <c r="PD109" s="204">
        <f t="shared" si="244"/>
        <v>7.5147227383464495E-4</v>
      </c>
      <c r="PE109" s="204">
        <f t="shared" si="244"/>
        <v>6.9331491174852552E-4</v>
      </c>
      <c r="PF109" s="204">
        <f t="shared" si="244"/>
        <v>6.3908298573852305E-4</v>
      </c>
      <c r="PG109" s="204">
        <f t="shared" si="244"/>
        <v>5.8856320086683451E-4</v>
      </c>
      <c r="PH109" s="204">
        <f t="shared" ref="PH109:PO109" si="245">IF(AND($I$113&gt;0,$I$114&gt;0),IF(AND(HO104&gt;$I$114),PH104,0),"")</f>
        <v>5.415494128512971E-4</v>
      </c>
      <c r="PI109" s="204">
        <f t="shared" si="245"/>
        <v>4.9784277487820237E-4</v>
      </c>
      <c r="PJ109" s="204">
        <f t="shared" si="245"/>
        <v>4.5725184126250014E-4</v>
      </c>
      <c r="PK109" s="204">
        <f t="shared" si="245"/>
        <v>4.1959263086432372E-4</v>
      </c>
      <c r="PL109" s="204">
        <f t="shared" si="245"/>
        <v>3.8468865318022735E-4</v>
      </c>
      <c r="PM109" s="204">
        <f t="shared" si="245"/>
        <v>3.5237090001617142E-4</v>
      </c>
      <c r="PN109" s="204">
        <f t="shared" si="245"/>
        <v>3.2247780561874527E-4</v>
      </c>
      <c r="PO109" s="204">
        <f t="shared" si="245"/>
        <v>2.9485517809334423E-4</v>
      </c>
    </row>
    <row r="110" spans="1:431" ht="15.75" x14ac:dyDescent="0.5">
      <c r="A110" s="362" t="s">
        <v>983</v>
      </c>
      <c r="B110" s="372">
        <v>46041</v>
      </c>
      <c r="C110" s="5"/>
      <c r="D110" s="5"/>
      <c r="E110" s="5"/>
      <c r="F110" s="5"/>
      <c r="H110" s="31" t="s">
        <v>29</v>
      </c>
      <c r="I110" s="74">
        <f>IF(AND(I109&gt;0,I109&lt;1,NOT(R104="")),_xlfn.NORM.INV((1-$I$109)/2,$N$104,$R$104),"")</f>
        <v>181.23520660510741</v>
      </c>
      <c r="J110" s="107"/>
      <c r="K110" s="107"/>
      <c r="L110" s="36"/>
      <c r="M110" s="2"/>
      <c r="N110" s="5"/>
      <c r="O110" s="5"/>
      <c r="P110" s="5"/>
      <c r="Q110" s="5"/>
      <c r="R110" s="5"/>
      <c r="S110" s="5"/>
      <c r="T110" s="5"/>
      <c r="U110" s="5"/>
      <c r="V110" s="5"/>
      <c r="W110" s="5"/>
      <c r="X110" s="5"/>
      <c r="Y110" s="5"/>
      <c r="Z110" s="5"/>
      <c r="AA110" s="5"/>
      <c r="AB110" s="5"/>
      <c r="HW110" s="254">
        <f>MAX(HW107:HW109)</f>
        <v>2.9485517809334423E-4</v>
      </c>
      <c r="HX110" s="254">
        <f t="shared" ref="HX110:KI110" si="246">MAX(HX107:HX109)</f>
        <v>3.2247780561875242E-4</v>
      </c>
      <c r="HY110" s="254">
        <f t="shared" si="246"/>
        <v>3.5237090001617922E-4</v>
      </c>
      <c r="HZ110" s="254">
        <f t="shared" si="246"/>
        <v>3.8468865318023587E-4</v>
      </c>
      <c r="IA110" s="254">
        <f t="shared" si="246"/>
        <v>4.1959263086433309E-4</v>
      </c>
      <c r="IB110" s="254">
        <f t="shared" si="246"/>
        <v>4.5725184126250995E-4</v>
      </c>
      <c r="IC110" s="254">
        <f t="shared" si="246"/>
        <v>4.978427748782131E-4</v>
      </c>
      <c r="ID110" s="254">
        <f t="shared" si="246"/>
        <v>5.4154941285130837E-4</v>
      </c>
      <c r="IE110" s="254">
        <f t="shared" si="246"/>
        <v>5.8856320086684687E-4</v>
      </c>
      <c r="IF110" s="254">
        <f t="shared" si="246"/>
        <v>6.3908298573853617E-4</v>
      </c>
      <c r="IG110" s="254">
        <f t="shared" si="246"/>
        <v>6.9331491174853962E-4</v>
      </c>
      <c r="IH110" s="254">
        <f t="shared" si="246"/>
        <v>7.5147227383466034E-4</v>
      </c>
      <c r="II110" s="254">
        <f t="shared" si="246"/>
        <v>8.1377532474816692E-4</v>
      </c>
      <c r="IJ110" s="254">
        <f t="shared" si="246"/>
        <v>8.8045103336191163E-4</v>
      </c>
      <c r="IK110" s="254">
        <f t="shared" si="246"/>
        <v>9.5173279139081459E-4</v>
      </c>
      <c r="IL110" s="254">
        <f t="shared" si="246"/>
        <v>1.0278600658965192E-3</v>
      </c>
      <c r="IM110" s="254">
        <f t="shared" si="246"/>
        <v>1.1090779950866142E-3</v>
      </c>
      <c r="IN110" s="254">
        <f t="shared" si="246"/>
        <v>1.1956369250872845E-3</v>
      </c>
      <c r="IO110" s="254">
        <f t="shared" si="246"/>
        <v>1.2877918855678119E-3</v>
      </c>
      <c r="IP110" s="254">
        <f t="shared" si="246"/>
        <v>1.3858020023266035E-3</v>
      </c>
      <c r="IQ110" s="254">
        <f t="shared" si="246"/>
        <v>1.4899298452121928E-3</v>
      </c>
      <c r="IR110" s="254">
        <f t="shared" si="246"/>
        <v>1.600440710048999E-3</v>
      </c>
      <c r="IS110" s="254">
        <f t="shared" si="246"/>
        <v>1.7176018335668948E-3</v>
      </c>
      <c r="IT110" s="254">
        <f t="shared" si="246"/>
        <v>1.8416815406952184E-3</v>
      </c>
      <c r="IU110" s="254">
        <f t="shared" si="246"/>
        <v>1.9729483239755968E-3</v>
      </c>
      <c r="IV110" s="254">
        <f t="shared" si="246"/>
        <v>2.1116698552724271E-3</v>
      </c>
      <c r="IW110" s="254">
        <f t="shared" si="246"/>
        <v>2.2581119304143455E-3</v>
      </c>
      <c r="IX110" s="254">
        <f t="shared" si="246"/>
        <v>2.4125373478823759E-3</v>
      </c>
      <c r="IY110" s="254">
        <f t="shared" si="246"/>
        <v>2.5752047231689321E-3</v>
      </c>
      <c r="IZ110" s="254">
        <f t="shared" si="246"/>
        <v>2.7463672409640937E-3</v>
      </c>
      <c r="JA110" s="254">
        <f t="shared" si="246"/>
        <v>2.9262713478783978E-3</v>
      </c>
      <c r="JB110" s="254">
        <f t="shared" si="246"/>
        <v>3.1151553889822211E-3</v>
      </c>
      <c r="JC110" s="254">
        <f t="shared" si="246"/>
        <v>3.313248192026354E-3</v>
      </c>
      <c r="JD110" s="254">
        <f t="shared" si="246"/>
        <v>3.5207676038033942E-3</v>
      </c>
      <c r="JE110" s="254">
        <f t="shared" si="246"/>
        <v>3.737918983710127E-3</v>
      </c>
      <c r="JF110" s="254">
        <f t="shared" si="246"/>
        <v>3.9648936601731121E-3</v>
      </c>
      <c r="JG110" s="254">
        <f t="shared" si="246"/>
        <v>4.2018673561976588E-3</v>
      </c>
      <c r="JH110" s="254">
        <f t="shared" si="246"/>
        <v>4.4489985908897339E-3</v>
      </c>
      <c r="JI110" s="254">
        <f t="shared" si="246"/>
        <v>4.7064270643749333E-3</v>
      </c>
      <c r="JJ110" s="254">
        <f t="shared" si="246"/>
        <v>4.974272034093387E-3</v>
      </c>
      <c r="JK110" s="254">
        <f t="shared" si="246"/>
        <v>5.2526306909780477E-3</v>
      </c>
      <c r="JL110" s="254">
        <f t="shared" si="246"/>
        <v>5.5415765445206962E-3</v>
      </c>
      <c r="JM110" s="254">
        <f t="shared" si="246"/>
        <v>5.8411578261888765E-3</v>
      </c>
      <c r="JN110" s="254">
        <f t="shared" si="246"/>
        <v>6.151395921072049E-3</v>
      </c>
      <c r="JO110" s="254">
        <f t="shared" si="246"/>
        <v>6.4722838380005046E-3</v>
      </c>
      <c r="JP110" s="254">
        <f t="shared" si="246"/>
        <v>6.8037847286903019E-3</v>
      </c>
      <c r="JQ110" s="254">
        <f t="shared" si="246"/>
        <v>7.1458304667159729E-3</v>
      </c>
      <c r="JR110" s="254">
        <f t="shared" si="246"/>
        <v>7.4983202972946743E-3</v>
      </c>
      <c r="JS110" s="254">
        <f t="shared" si="246"/>
        <v>7.8611195689759824E-3</v>
      </c>
      <c r="JT110" s="254">
        <f t="shared" si="246"/>
        <v>8.2340585583657536E-3</v>
      </c>
      <c r="JU110" s="254">
        <f t="shared" si="246"/>
        <v>8.6169313989664705E-3</v>
      </c>
      <c r="JV110" s="254">
        <f t="shared" si="246"/>
        <v>9.0094951250866036E-3</v>
      </c>
      <c r="JW110" s="254">
        <f t="shared" si="246"/>
        <v>9.4114688415546845E-3</v>
      </c>
      <c r="JX110" s="254">
        <f t="shared" si="246"/>
        <v>9.8225330296675753E-3</v>
      </c>
      <c r="JY110" s="254">
        <f t="shared" si="246"/>
        <v>1.0242328999405447E-2</v>
      </c>
      <c r="JZ110" s="254">
        <f t="shared" si="246"/>
        <v>1.0670458497456922E-2</v>
      </c>
      <c r="KA110" s="254">
        <f t="shared" si="246"/>
        <v>1.1106483480017014E-2</v>
      </c>
      <c r="KB110" s="254">
        <f t="shared" si="246"/>
        <v>1.1549926058648404E-2</v>
      </c>
      <c r="KC110" s="254">
        <f t="shared" si="246"/>
        <v>1.2000268626734882E-2</v>
      </c>
      <c r="KD110" s="254">
        <f t="shared" si="246"/>
        <v>1.2456954173207068E-2</v>
      </c>
      <c r="KE110" s="254">
        <f t="shared" si="246"/>
        <v>1.2919386789288077E-2</v>
      </c>
      <c r="KF110" s="254">
        <f t="shared" si="246"/>
        <v>1.3386932372994998E-2</v>
      </c>
      <c r="KG110" s="254">
        <f t="shared" si="246"/>
        <v>1.3858919535046203E-2</v>
      </c>
      <c r="KH110" s="254">
        <f t="shared" si="246"/>
        <v>1.4334640708670387E-2</v>
      </c>
      <c r="KI110" s="254">
        <f t="shared" si="246"/>
        <v>1.4813353464598398E-2</v>
      </c>
      <c r="KJ110" s="254">
        <f t="shared" ref="KJ110:MU110" si="247">MAX(KJ107:KJ109)</f>
        <v>1.5294282031250337E-2</v>
      </c>
      <c r="KK110" s="254">
        <f t="shared" si="247"/>
        <v>1.5776619018817335E-2</v>
      </c>
      <c r="KL110" s="254">
        <f t="shared" si="247"/>
        <v>1.6259527344588756E-2</v>
      </c>
      <c r="KM110" s="254">
        <f t="shared" si="247"/>
        <v>1.6742142355501106E-2</v>
      </c>
      <c r="KN110" s="254">
        <f t="shared" si="247"/>
        <v>1.7223574142495517E-2</v>
      </c>
      <c r="KO110" s="254">
        <f t="shared" si="247"/>
        <v>1.7702910039876802E-2</v>
      </c>
      <c r="KP110" s="254">
        <f t="shared" si="247"/>
        <v>1.8179217301480397E-2</v>
      </c>
      <c r="KQ110" s="254">
        <f t="shared" si="247"/>
        <v>1.8651545944085288E-2</v>
      </c>
      <c r="KR110" s="254">
        <f t="shared" si="247"/>
        <v>1.9118931747173523E-2</v>
      </c>
      <c r="KS110" s="254">
        <f t="shared" si="247"/>
        <v>1.9580399396841433E-2</v>
      </c>
      <c r="KT110" s="254">
        <f t="shared" si="247"/>
        <v>2.003496576042621E-2</v>
      </c>
      <c r="KU110" s="254">
        <f t="shared" si="247"/>
        <v>2.0481643277235971E-2</v>
      </c>
      <c r="KV110" s="254">
        <f t="shared" si="247"/>
        <v>2.0919443449672396E-2</v>
      </c>
      <c r="KW110" s="254">
        <f t="shared" si="247"/>
        <v>2.134738041802417E-2</v>
      </c>
      <c r="KX110" s="254">
        <f t="shared" si="247"/>
        <v>2.176447460129674E-2</v>
      </c>
      <c r="KY110" s="254">
        <f t="shared" si="247"/>
        <v>2.2169756385638728E-2</v>
      </c>
      <c r="KZ110" s="254">
        <f t="shared" si="247"/>
        <v>2.2562269841237478E-2</v>
      </c>
      <c r="LA110" s="254">
        <f t="shared" si="247"/>
        <v>2.2941076447992877E-2</v>
      </c>
      <c r="LB110" s="254">
        <f t="shared" si="247"/>
        <v>2.330525880984723E-2</v>
      </c>
      <c r="LC110" s="254">
        <f t="shared" si="247"/>
        <v>2.3653924337355945E-2</v>
      </c>
      <c r="LD110" s="254">
        <f t="shared" si="247"/>
        <v>2.39862088779332E-2</v>
      </c>
      <c r="LE110" s="254">
        <f t="shared" si="247"/>
        <v>2.4301280273203198E-2</v>
      </c>
      <c r="LF110" s="254">
        <f t="shared" si="247"/>
        <v>2.459834182303277E-2</v>
      </c>
      <c r="LG110" s="254">
        <f t="shared" si="247"/>
        <v>2.4876635636116612E-2</v>
      </c>
      <c r="LH110" s="254">
        <f t="shared" si="247"/>
        <v>2.513544584743169E-2</v>
      </c>
      <c r="LI110" s="254">
        <f t="shared" si="247"/>
        <v>2.5374101683470946E-2</v>
      </c>
      <c r="LJ110" s="254">
        <f t="shared" si="247"/>
        <v>2.559198035690553E-2</v>
      </c>
      <c r="LK110" s="254">
        <f t="shared" si="247"/>
        <v>2.5788509773204734E-2</v>
      </c>
      <c r="LL110" s="254">
        <f t="shared" si="247"/>
        <v>2.596317103275839E-2</v>
      </c>
      <c r="LM110" s="254">
        <f t="shared" si="247"/>
        <v>2.611550071319033E-2</v>
      </c>
      <c r="LN110" s="254">
        <f t="shared" si="247"/>
        <v>2.6245092917816092E-2</v>
      </c>
      <c r="LO110" s="254">
        <f t="shared" si="247"/>
        <v>2.6351601077573457E-2</v>
      </c>
      <c r="LP110" s="254">
        <f t="shared" si="247"/>
        <v>2.643473949523055E-2</v>
      </c>
      <c r="LQ110" s="254">
        <f t="shared" si="247"/>
        <v>2.6494284622242105E-2</v>
      </c>
      <c r="LR110" s="254">
        <f t="shared" si="247"/>
        <v>2.6530076060266972E-2</v>
      </c>
      <c r="LS110" s="254">
        <f t="shared" si="247"/>
        <v>2.6542017281067261E-2</v>
      </c>
      <c r="LT110" s="254">
        <f t="shared" si="247"/>
        <v>2.6530076060266965E-2</v>
      </c>
      <c r="LU110" s="254">
        <f t="shared" si="247"/>
        <v>2.6494284622242095E-2</v>
      </c>
      <c r="LV110" s="254">
        <f t="shared" si="247"/>
        <v>2.6434739495230532E-2</v>
      </c>
      <c r="LW110" s="254">
        <f t="shared" si="247"/>
        <v>2.6351601077573429E-2</v>
      </c>
      <c r="LX110" s="254">
        <f t="shared" si="247"/>
        <v>2.6245092917816064E-2</v>
      </c>
      <c r="LY110" s="254">
        <f t="shared" si="247"/>
        <v>2.6115500713190298E-2</v>
      </c>
      <c r="LZ110" s="254">
        <f t="shared" si="247"/>
        <v>2.5963171032758352E-2</v>
      </c>
      <c r="MA110" s="254">
        <f t="shared" si="247"/>
        <v>2.5788509773204689E-2</v>
      </c>
      <c r="MB110" s="254">
        <f t="shared" si="247"/>
        <v>2.5591980356905474E-2</v>
      </c>
      <c r="MC110" s="254">
        <f t="shared" si="247"/>
        <v>2.5374101683470891E-2</v>
      </c>
      <c r="MD110" s="254">
        <f t="shared" si="247"/>
        <v>2.5135445847431628E-2</v>
      </c>
      <c r="ME110" s="254">
        <f t="shared" si="247"/>
        <v>2.4876635636116546E-2</v>
      </c>
      <c r="MF110" s="254">
        <f t="shared" si="247"/>
        <v>2.4598341823032697E-2</v>
      </c>
      <c r="MG110" s="254">
        <f t="shared" si="247"/>
        <v>2.4301280273203121E-2</v>
      </c>
      <c r="MH110" s="254">
        <f t="shared" si="247"/>
        <v>2.3986208877933117E-2</v>
      </c>
      <c r="MI110" s="254">
        <f t="shared" si="247"/>
        <v>2.3653924337355858E-2</v>
      </c>
      <c r="MJ110" s="254">
        <f t="shared" si="247"/>
        <v>2.330525880984714E-2</v>
      </c>
      <c r="MK110" s="254">
        <f t="shared" si="247"/>
        <v>2.2941076447992783E-2</v>
      </c>
      <c r="ML110" s="254">
        <f t="shared" si="247"/>
        <v>2.2562269841237381E-2</v>
      </c>
      <c r="MM110" s="254">
        <f t="shared" si="247"/>
        <v>2.2169756385638627E-2</v>
      </c>
      <c r="MN110" s="254">
        <f t="shared" si="247"/>
        <v>2.176447460129664E-2</v>
      </c>
      <c r="MO110" s="254">
        <f t="shared" si="247"/>
        <v>2.1347380418024062E-2</v>
      </c>
      <c r="MP110" s="254">
        <f t="shared" si="247"/>
        <v>2.0919443449672285E-2</v>
      </c>
      <c r="MQ110" s="254">
        <f t="shared" si="247"/>
        <v>2.0481643277235864E-2</v>
      </c>
      <c r="MR110" s="254">
        <f t="shared" si="247"/>
        <v>2.0034965760426095E-2</v>
      </c>
      <c r="MS110" s="254">
        <f t="shared" si="247"/>
        <v>1.9580399396841319E-2</v>
      </c>
      <c r="MT110" s="254">
        <f t="shared" si="247"/>
        <v>1.9118931747173412E-2</v>
      </c>
      <c r="MU110" s="254">
        <f t="shared" si="247"/>
        <v>1.8651545944085173E-2</v>
      </c>
      <c r="MV110" s="254">
        <f t="shared" ref="MV110:PG110" si="248">MAX(MV107:MV109)</f>
        <v>1.8179217301480279E-2</v>
      </c>
      <c r="MW110" s="254">
        <f t="shared" si="248"/>
        <v>1.7702910039876681E-2</v>
      </c>
      <c r="MX110" s="254">
        <f t="shared" si="248"/>
        <v>1.7223574142495392E-2</v>
      </c>
      <c r="MY110" s="254">
        <f t="shared" si="248"/>
        <v>1.6742142355500984E-2</v>
      </c>
      <c r="MZ110" s="254">
        <f t="shared" si="248"/>
        <v>1.6259527344588638E-2</v>
      </c>
      <c r="NA110" s="254">
        <f t="shared" si="248"/>
        <v>1.5776619018817217E-2</v>
      </c>
      <c r="NB110" s="254">
        <f t="shared" si="248"/>
        <v>1.5294282031250215E-2</v>
      </c>
      <c r="NC110" s="254">
        <f t="shared" si="248"/>
        <v>1.4813353464598276E-2</v>
      </c>
      <c r="ND110" s="254">
        <f t="shared" si="248"/>
        <v>1.4334640708670264E-2</v>
      </c>
      <c r="NE110" s="254">
        <f t="shared" si="248"/>
        <v>1.3858919535046085E-2</v>
      </c>
      <c r="NF110" s="254">
        <f t="shared" si="248"/>
        <v>1.3386932372994882E-2</v>
      </c>
      <c r="NG110" s="254">
        <f t="shared" si="248"/>
        <v>1.2919386789287961E-2</v>
      </c>
      <c r="NH110" s="254">
        <f t="shared" si="248"/>
        <v>1.2456954173206953E-2</v>
      </c>
      <c r="NI110" s="254">
        <f t="shared" si="248"/>
        <v>1.2000268626734768E-2</v>
      </c>
      <c r="NJ110" s="254">
        <f t="shared" si="248"/>
        <v>1.1549926058648291E-2</v>
      </c>
      <c r="NK110" s="254">
        <f t="shared" si="248"/>
        <v>1.1106483480016905E-2</v>
      </c>
      <c r="NL110" s="254">
        <f t="shared" si="248"/>
        <v>1.0670458497456813E-2</v>
      </c>
      <c r="NM110" s="254">
        <f t="shared" si="248"/>
        <v>1.0242328999405342E-2</v>
      </c>
      <c r="NN110" s="254">
        <f t="shared" si="248"/>
        <v>9.8225330296674712E-3</v>
      </c>
      <c r="NO110" s="254">
        <f t="shared" si="248"/>
        <v>9.4114688415545822E-3</v>
      </c>
      <c r="NP110" s="254">
        <f t="shared" si="248"/>
        <v>9.0094951250865047E-3</v>
      </c>
      <c r="NQ110" s="254">
        <f t="shared" si="248"/>
        <v>8.6169313989663699E-3</v>
      </c>
      <c r="NR110" s="254">
        <f t="shared" si="248"/>
        <v>8.2340585583656582E-3</v>
      </c>
      <c r="NS110" s="254">
        <f t="shared" si="248"/>
        <v>7.8611195689758887E-3</v>
      </c>
      <c r="NT110" s="254">
        <f t="shared" si="248"/>
        <v>7.4983202972945823E-3</v>
      </c>
      <c r="NU110" s="254">
        <f t="shared" si="248"/>
        <v>7.1458304667158853E-3</v>
      </c>
      <c r="NV110" s="254">
        <f t="shared" si="248"/>
        <v>6.8037847286902186E-3</v>
      </c>
      <c r="NW110" s="254">
        <f t="shared" si="248"/>
        <v>6.4722838380004213E-3</v>
      </c>
      <c r="NX110" s="254">
        <f t="shared" si="248"/>
        <v>6.1513959210719692E-3</v>
      </c>
      <c r="NY110" s="254">
        <f t="shared" si="248"/>
        <v>5.8411578261888001E-3</v>
      </c>
      <c r="NZ110" s="254">
        <f t="shared" si="248"/>
        <v>5.5415765445206207E-3</v>
      </c>
      <c r="OA110" s="254">
        <f t="shared" si="248"/>
        <v>5.2526306909779748E-3</v>
      </c>
      <c r="OB110" s="254">
        <f t="shared" si="248"/>
        <v>4.9742720340933185E-3</v>
      </c>
      <c r="OC110" s="254">
        <f t="shared" si="248"/>
        <v>4.7064270643748666E-3</v>
      </c>
      <c r="OD110" s="254">
        <f t="shared" si="248"/>
        <v>4.4489985908896679E-3</v>
      </c>
      <c r="OE110" s="254">
        <f t="shared" si="248"/>
        <v>4.2018673561975981E-3</v>
      </c>
      <c r="OF110" s="254">
        <f t="shared" si="248"/>
        <v>3.964893660173054E-3</v>
      </c>
      <c r="OG110" s="254">
        <f t="shared" si="248"/>
        <v>3.7379189837100707E-3</v>
      </c>
      <c r="OH110" s="254">
        <f t="shared" si="248"/>
        <v>3.52076760380334E-3</v>
      </c>
      <c r="OI110" s="254">
        <f t="shared" si="248"/>
        <v>3.3132481920263028E-3</v>
      </c>
      <c r="OJ110" s="254">
        <f t="shared" si="248"/>
        <v>3.1151553889821725E-3</v>
      </c>
      <c r="OK110" s="254">
        <f t="shared" si="248"/>
        <v>2.9262713478783509E-3</v>
      </c>
      <c r="OL110" s="254">
        <f t="shared" si="248"/>
        <v>2.7463672409640499E-3</v>
      </c>
      <c r="OM110" s="254">
        <f t="shared" si="248"/>
        <v>2.5752047231688909E-3</v>
      </c>
      <c r="ON110" s="254">
        <f t="shared" si="248"/>
        <v>2.412537347882336E-3</v>
      </c>
      <c r="OO110" s="254">
        <f t="shared" si="248"/>
        <v>2.2581119304143078E-3</v>
      </c>
      <c r="OP110" s="254">
        <f t="shared" si="248"/>
        <v>2.111669855272389E-3</v>
      </c>
      <c r="OQ110" s="254">
        <f t="shared" si="248"/>
        <v>1.9729483239755625E-3</v>
      </c>
      <c r="OR110" s="254">
        <f t="shared" si="248"/>
        <v>1.8416815406951863E-3</v>
      </c>
      <c r="OS110" s="254">
        <f t="shared" si="248"/>
        <v>1.7176018335668646E-3</v>
      </c>
      <c r="OT110" s="254">
        <f t="shared" si="248"/>
        <v>1.6004407100489706E-3</v>
      </c>
      <c r="OU110" s="254">
        <f t="shared" si="248"/>
        <v>1.4899298452121657E-3</v>
      </c>
      <c r="OV110" s="254">
        <f t="shared" si="248"/>
        <v>1.3858020023265777E-3</v>
      </c>
      <c r="OW110" s="254">
        <f t="shared" si="248"/>
        <v>1.2877918855677879E-3</v>
      </c>
      <c r="OX110" s="254">
        <f t="shared" si="248"/>
        <v>1.1956369250872617E-3</v>
      </c>
      <c r="OY110" s="254">
        <f t="shared" si="248"/>
        <v>1.1090779950865934E-3</v>
      </c>
      <c r="OZ110" s="254">
        <f t="shared" si="248"/>
        <v>1.0278600658964996E-3</v>
      </c>
      <c r="PA110" s="254">
        <f t="shared" si="248"/>
        <v>9.5173279139079583E-4</v>
      </c>
      <c r="PB110" s="254">
        <f t="shared" si="248"/>
        <v>8.804510333618945E-4</v>
      </c>
      <c r="PC110" s="254">
        <f t="shared" si="248"/>
        <v>8.1377532474815066E-4</v>
      </c>
      <c r="PD110" s="254">
        <f t="shared" si="248"/>
        <v>7.5147227383464495E-4</v>
      </c>
      <c r="PE110" s="254">
        <f t="shared" si="248"/>
        <v>6.9331491174852552E-4</v>
      </c>
      <c r="PF110" s="254">
        <f t="shared" si="248"/>
        <v>6.3908298573852305E-4</v>
      </c>
      <c r="PG110" s="254">
        <f t="shared" si="248"/>
        <v>5.8856320086683451E-4</v>
      </c>
      <c r="PH110" s="254">
        <f t="shared" ref="PH110:PO110" si="249">MAX(PH107:PH109)</f>
        <v>5.415494128512971E-4</v>
      </c>
      <c r="PI110" s="254">
        <f t="shared" si="249"/>
        <v>4.9784277487820237E-4</v>
      </c>
      <c r="PJ110" s="254">
        <f t="shared" si="249"/>
        <v>4.5725184126250014E-4</v>
      </c>
      <c r="PK110" s="254">
        <f t="shared" si="249"/>
        <v>4.1959263086432372E-4</v>
      </c>
      <c r="PL110" s="254">
        <f t="shared" si="249"/>
        <v>3.8468865318022735E-4</v>
      </c>
      <c r="PM110" s="254">
        <f t="shared" si="249"/>
        <v>3.5237090001617142E-4</v>
      </c>
      <c r="PN110" s="254">
        <f t="shared" si="249"/>
        <v>3.2247780561874527E-4</v>
      </c>
      <c r="PO110" s="254">
        <f t="shared" si="249"/>
        <v>2.9485517809334423E-4</v>
      </c>
    </row>
    <row r="111" spans="1:431" ht="15.75" x14ac:dyDescent="0.5">
      <c r="A111" s="362" t="s">
        <v>984</v>
      </c>
      <c r="B111" s="372">
        <v>46069</v>
      </c>
      <c r="C111" s="5"/>
      <c r="D111" s="5"/>
      <c r="E111" s="5"/>
      <c r="F111" s="5"/>
      <c r="G111" s="5"/>
      <c r="H111" s="31" t="s">
        <v>78</v>
      </c>
      <c r="I111" s="74">
        <f>IF(AND(I109&gt;0,I109&lt;1,NOT(R104="")),_xlfn.NORM.INV(($I$109+(1-$I$109)/2),$N$104,$R$104),"")</f>
        <v>230.68146006155922</v>
      </c>
      <c r="J111" s="107"/>
      <c r="K111" s="107"/>
      <c r="L111" s="36"/>
      <c r="M111" s="2"/>
      <c r="N111" s="5"/>
      <c r="O111" s="5"/>
      <c r="P111" s="5"/>
      <c r="Q111" s="5"/>
      <c r="R111" s="5"/>
      <c r="S111" s="5"/>
      <c r="T111" s="5"/>
      <c r="U111" s="5"/>
      <c r="V111" s="5"/>
      <c r="W111" s="5"/>
      <c r="X111" s="5"/>
      <c r="Y111" s="5"/>
      <c r="Z111" s="5"/>
      <c r="AA111" s="5"/>
      <c r="AB111" s="5"/>
    </row>
    <row r="112" spans="1:431" ht="16.899999999999999" x14ac:dyDescent="0.5">
      <c r="A112" s="362" t="s">
        <v>861</v>
      </c>
      <c r="B112" s="372">
        <v>46167</v>
      </c>
      <c r="C112" s="5"/>
      <c r="D112" s="5"/>
      <c r="E112" s="5"/>
      <c r="F112" s="5"/>
      <c r="G112" s="5"/>
      <c r="H112" s="31"/>
      <c r="I112" s="39"/>
      <c r="J112" s="39"/>
      <c r="K112" s="39"/>
      <c r="L112" s="36"/>
      <c r="M112" s="2"/>
      <c r="N112" s="5"/>
      <c r="O112" s="5"/>
      <c r="P112" s="5"/>
      <c r="Q112" s="5"/>
      <c r="R112" s="5"/>
      <c r="S112" s="5"/>
      <c r="T112" s="5"/>
      <c r="U112" s="5"/>
      <c r="V112" s="5"/>
      <c r="W112" s="5"/>
      <c r="X112" s="5"/>
      <c r="Y112" s="5"/>
      <c r="Z112" s="5"/>
      <c r="AA112" s="5"/>
      <c r="AB112" s="5"/>
    </row>
    <row r="113" spans="1:28" ht="15.75" x14ac:dyDescent="0.5">
      <c r="A113" s="362" t="s">
        <v>982</v>
      </c>
      <c r="B113" s="372">
        <v>46192</v>
      </c>
      <c r="C113" s="5"/>
      <c r="D113" s="5"/>
      <c r="E113" s="5"/>
      <c r="F113" s="5"/>
      <c r="G113" s="5"/>
      <c r="H113" s="75" t="s">
        <v>31</v>
      </c>
      <c r="I113" s="95">
        <v>181</v>
      </c>
      <c r="J113" s="108"/>
      <c r="K113" s="43" t="s">
        <v>34</v>
      </c>
      <c r="L113" s="36"/>
      <c r="M113" s="2"/>
      <c r="N113" s="5"/>
      <c r="O113" s="5"/>
      <c r="P113" s="5"/>
      <c r="Q113" s="5"/>
      <c r="R113" s="5"/>
      <c r="S113" s="5"/>
      <c r="T113" s="5"/>
      <c r="U113" s="5"/>
      <c r="V113" s="5"/>
      <c r="W113" s="5"/>
      <c r="X113" s="5"/>
      <c r="Y113" s="5"/>
      <c r="Z113" s="5"/>
      <c r="AA113" s="5"/>
      <c r="AB113" s="5"/>
    </row>
    <row r="114" spans="1:28" ht="15.75" x14ac:dyDescent="0.5">
      <c r="A114" s="362" t="s">
        <v>1002</v>
      </c>
      <c r="B114" s="372">
        <v>46206</v>
      </c>
      <c r="C114" s="5"/>
      <c r="D114" s="5"/>
      <c r="E114" s="5"/>
      <c r="F114" s="5"/>
      <c r="G114" s="5"/>
      <c r="H114" s="75" t="s">
        <v>32</v>
      </c>
      <c r="I114" s="95">
        <v>231</v>
      </c>
      <c r="J114" s="108"/>
      <c r="K114" s="43" t="s">
        <v>35</v>
      </c>
      <c r="L114" s="36"/>
      <c r="M114" s="2"/>
      <c r="N114" s="5"/>
      <c r="O114" s="5"/>
      <c r="P114" s="5"/>
      <c r="Q114" s="5"/>
      <c r="R114" s="5"/>
      <c r="S114" s="5"/>
      <c r="T114" s="5"/>
      <c r="U114" s="5"/>
      <c r="V114" s="5"/>
      <c r="W114" s="5"/>
      <c r="X114" s="5"/>
      <c r="Y114" s="5"/>
      <c r="Z114" s="5"/>
      <c r="AA114" s="5"/>
      <c r="AB114" s="5"/>
    </row>
    <row r="115" spans="1:28" ht="16.899999999999999" x14ac:dyDescent="0.5">
      <c r="A115" s="362" t="s">
        <v>857</v>
      </c>
      <c r="B115" s="372">
        <v>46272</v>
      </c>
      <c r="C115" s="5"/>
      <c r="D115" s="5"/>
      <c r="E115" s="5"/>
      <c r="F115" s="5"/>
      <c r="G115" s="5"/>
      <c r="H115" s="75" t="s">
        <v>79</v>
      </c>
      <c r="I115" s="40">
        <f>IF(AND($I$113&gt;0,$I$114&gt;0,$I$113&lt;$I$114,NOT(R104="")),_xlfn.NORM.DIST($I$114,$N$104,$R$104,TRUE)-_xlfn.NORM.DIST($I$113,$N$104,$R$104,TRUE),"")</f>
        <v>0.90374117551737698</v>
      </c>
      <c r="J115" s="109"/>
      <c r="K115" s="43" t="s">
        <v>60</v>
      </c>
      <c r="L115" s="36"/>
      <c r="M115" s="2"/>
      <c r="N115" s="5"/>
      <c r="O115" s="5"/>
      <c r="P115" s="5"/>
      <c r="Q115" s="5"/>
      <c r="R115" s="5"/>
      <c r="S115" s="5"/>
      <c r="T115" s="5"/>
      <c r="U115" s="5"/>
      <c r="V115" s="5"/>
      <c r="W115" s="5"/>
      <c r="X115" s="5"/>
      <c r="Y115" s="5"/>
      <c r="Z115" s="5"/>
      <c r="AA115" s="5"/>
      <c r="AB115" s="5"/>
    </row>
    <row r="116" spans="1:28" ht="16.899999999999999" x14ac:dyDescent="0.5">
      <c r="A116" s="362" t="s">
        <v>985</v>
      </c>
      <c r="B116" s="372">
        <v>46307</v>
      </c>
      <c r="C116" s="5"/>
      <c r="D116" s="5"/>
      <c r="E116" s="5"/>
      <c r="F116" s="5"/>
      <c r="G116" s="5"/>
      <c r="H116" s="75" t="s">
        <v>225</v>
      </c>
      <c r="I116" s="42">
        <f>IF(AND($I$113&gt;0,$I$114&gt;0,$I$113&lt;$I$114,NOT($R$104="")),_xlfn.NORM.DIST(I113,$N$104,$R$104,TRUE),"")</f>
        <v>4.8406737792180674E-2</v>
      </c>
      <c r="J116" s="109"/>
      <c r="K116" s="43" t="s">
        <v>61</v>
      </c>
      <c r="L116" s="36"/>
      <c r="M116" s="2"/>
      <c r="N116" s="5"/>
      <c r="O116" s="5"/>
      <c r="P116" s="5"/>
      <c r="Q116" s="5"/>
      <c r="R116" s="5"/>
      <c r="S116" s="5"/>
      <c r="T116" s="5"/>
      <c r="U116" s="5"/>
      <c r="V116" s="5"/>
      <c r="W116" s="5"/>
      <c r="X116" s="5"/>
      <c r="Y116" s="5"/>
      <c r="Z116" s="5"/>
      <c r="AA116" s="5"/>
      <c r="AB116" s="5"/>
    </row>
    <row r="117" spans="1:28" ht="16.899999999999999" x14ac:dyDescent="0.5">
      <c r="A117" s="362" t="s">
        <v>986</v>
      </c>
      <c r="B117" s="372">
        <v>46337</v>
      </c>
      <c r="C117" s="5"/>
      <c r="D117" s="5"/>
      <c r="E117" s="5"/>
      <c r="F117" s="5"/>
      <c r="G117" s="5"/>
      <c r="H117" s="75" t="s">
        <v>226</v>
      </c>
      <c r="I117" s="41">
        <f>IF(AND($I$113&gt;0,$I$114&gt;0,$I$113&lt;$I$114,NOT($R$104="")),1-_xlfn.NORM.DIST(I114,$N$104,$R$104,TRUE),"")</f>
        <v>4.7852086690442386E-2</v>
      </c>
      <c r="J117" s="109"/>
      <c r="K117" s="43" t="s">
        <v>59</v>
      </c>
      <c r="L117" s="36"/>
      <c r="M117" s="2"/>
      <c r="N117" s="5"/>
      <c r="O117" s="5"/>
      <c r="P117" s="5"/>
      <c r="Q117" s="5"/>
      <c r="R117" s="5"/>
      <c r="S117" s="5"/>
      <c r="T117" s="5"/>
      <c r="U117" s="5"/>
      <c r="V117" s="5"/>
      <c r="W117" s="5"/>
      <c r="X117" s="5"/>
      <c r="Y117" s="5"/>
      <c r="Z117" s="5"/>
      <c r="AA117" s="5"/>
      <c r="AB117" s="5"/>
    </row>
    <row r="118" spans="1:28" x14ac:dyDescent="0.45">
      <c r="A118" s="362" t="s">
        <v>858</v>
      </c>
      <c r="B118" s="372">
        <v>46352</v>
      </c>
      <c r="C118" s="5"/>
      <c r="D118" s="5"/>
      <c r="E118" s="5"/>
      <c r="F118" s="5"/>
      <c r="G118" s="5"/>
      <c r="H118" s="31"/>
      <c r="I118" s="31"/>
      <c r="J118" s="31"/>
      <c r="K118" s="31"/>
      <c r="L118" s="2"/>
      <c r="M118" s="2"/>
      <c r="N118" s="5"/>
      <c r="O118" s="5"/>
      <c r="P118" s="5"/>
      <c r="Q118" s="5"/>
      <c r="R118" s="5"/>
      <c r="S118" s="5"/>
      <c r="T118" s="5"/>
      <c r="U118" s="5"/>
      <c r="V118" s="5"/>
      <c r="W118" s="5"/>
      <c r="X118" s="5"/>
      <c r="Y118" s="5"/>
      <c r="Z118" s="5"/>
      <c r="AA118" s="5"/>
      <c r="AB118" s="5"/>
    </row>
    <row r="119" spans="1:28" x14ac:dyDescent="0.45">
      <c r="A119" s="362" t="s">
        <v>859</v>
      </c>
      <c r="B119" s="372">
        <v>46353</v>
      </c>
      <c r="C119" s="5"/>
      <c r="D119" s="5"/>
      <c r="E119" s="5"/>
      <c r="F119" s="5"/>
      <c r="G119" s="5"/>
      <c r="H119" s="31"/>
      <c r="I119" s="31"/>
      <c r="J119" s="31"/>
      <c r="K119" s="31"/>
      <c r="L119" s="2"/>
      <c r="M119" s="2"/>
      <c r="N119" s="5"/>
      <c r="O119" s="5"/>
      <c r="P119" s="5"/>
      <c r="Q119" s="5"/>
      <c r="R119" s="5"/>
      <c r="S119" s="5"/>
      <c r="T119" s="5"/>
      <c r="U119" s="5"/>
      <c r="V119" s="5"/>
      <c r="W119" s="5"/>
      <c r="X119" s="5"/>
      <c r="Y119" s="5"/>
      <c r="Z119" s="5"/>
      <c r="AA119" s="5"/>
      <c r="AB119" s="5"/>
    </row>
    <row r="120" spans="1:28" x14ac:dyDescent="0.45">
      <c r="A120" s="362" t="s">
        <v>860</v>
      </c>
      <c r="B120" s="372">
        <v>46377</v>
      </c>
      <c r="C120" s="5"/>
      <c r="D120" s="5"/>
      <c r="E120" s="5"/>
      <c r="F120" s="5"/>
      <c r="G120" s="5"/>
      <c r="H120" s="31"/>
      <c r="I120" s="31"/>
      <c r="J120" s="31"/>
      <c r="K120" s="31"/>
      <c r="L120" s="2"/>
      <c r="M120" s="2"/>
      <c r="N120" s="5"/>
      <c r="O120" s="5"/>
      <c r="P120" s="5"/>
      <c r="Q120" s="5"/>
      <c r="R120" s="5"/>
      <c r="S120" s="5"/>
      <c r="T120" s="5"/>
      <c r="U120" s="5"/>
      <c r="V120" s="5"/>
      <c r="W120" s="5"/>
      <c r="X120" s="5"/>
      <c r="Y120" s="5"/>
      <c r="Z120" s="5"/>
      <c r="AA120" s="5"/>
      <c r="AB120" s="5"/>
    </row>
    <row r="121" spans="1:28" x14ac:dyDescent="0.45">
      <c r="A121" s="362" t="s">
        <v>860</v>
      </c>
      <c r="B121" s="372">
        <v>46378</v>
      </c>
      <c r="C121" s="5"/>
      <c r="D121" s="5"/>
      <c r="E121" s="5"/>
      <c r="F121" s="5"/>
      <c r="G121" s="5"/>
      <c r="H121" s="31"/>
      <c r="I121" s="31"/>
      <c r="J121" s="31"/>
      <c r="K121" s="31"/>
      <c r="L121" s="2"/>
      <c r="M121" s="2"/>
      <c r="N121" s="5"/>
      <c r="O121" s="5"/>
      <c r="P121" s="5"/>
      <c r="Q121" s="5"/>
      <c r="R121" s="5"/>
      <c r="S121" s="5"/>
      <c r="T121" s="5"/>
      <c r="U121" s="5"/>
      <c r="V121" s="5"/>
      <c r="W121" s="5"/>
      <c r="X121" s="5"/>
      <c r="Y121" s="5"/>
      <c r="Z121" s="5"/>
      <c r="AA121" s="5"/>
      <c r="AB121" s="5"/>
    </row>
    <row r="122" spans="1:28" x14ac:dyDescent="0.45">
      <c r="A122" s="362" t="s">
        <v>860</v>
      </c>
      <c r="B122" s="372">
        <v>46379</v>
      </c>
      <c r="C122" s="5"/>
      <c r="D122" s="5"/>
      <c r="E122" s="5"/>
      <c r="F122" s="5"/>
      <c r="G122" s="5"/>
      <c r="H122" s="31"/>
      <c r="I122" s="31"/>
      <c r="J122" s="31"/>
      <c r="K122" s="31"/>
      <c r="L122" s="2"/>
      <c r="M122" s="2"/>
      <c r="N122" s="5"/>
      <c r="O122" s="5"/>
      <c r="P122" s="5"/>
      <c r="Q122" s="5"/>
      <c r="R122" s="5"/>
      <c r="S122" s="5"/>
      <c r="T122" s="5"/>
      <c r="U122" s="5"/>
      <c r="V122" s="5"/>
      <c r="W122" s="5"/>
      <c r="X122" s="5"/>
      <c r="Y122" s="5"/>
      <c r="Z122" s="5"/>
      <c r="AA122" s="5"/>
      <c r="AB122" s="5"/>
    </row>
    <row r="123" spans="1:28" x14ac:dyDescent="0.45">
      <c r="A123" s="362" t="s">
        <v>860</v>
      </c>
      <c r="B123" s="372">
        <v>46380</v>
      </c>
      <c r="C123" s="5"/>
      <c r="D123" s="5"/>
      <c r="E123" s="5"/>
      <c r="F123" s="5"/>
      <c r="G123" s="5"/>
      <c r="H123" s="31"/>
      <c r="I123" s="31"/>
      <c r="J123" s="31"/>
      <c r="K123" s="31"/>
      <c r="L123" s="2"/>
      <c r="M123" s="2"/>
      <c r="N123" s="5"/>
      <c r="O123" s="5"/>
      <c r="P123" s="5"/>
      <c r="Q123" s="5"/>
      <c r="R123" s="5"/>
      <c r="S123" s="5"/>
      <c r="T123" s="5"/>
      <c r="U123" s="5"/>
      <c r="V123" s="5"/>
      <c r="W123" s="5"/>
      <c r="X123" s="5"/>
      <c r="Y123" s="5"/>
      <c r="Z123" s="5"/>
      <c r="AA123" s="5"/>
      <c r="AB123" s="5"/>
    </row>
    <row r="124" spans="1:28" x14ac:dyDescent="0.45">
      <c r="A124" s="362" t="s">
        <v>860</v>
      </c>
      <c r="B124" s="372">
        <v>46381</v>
      </c>
      <c r="C124" s="5"/>
      <c r="D124" s="5"/>
      <c r="E124" s="5"/>
      <c r="F124" s="5"/>
      <c r="G124" s="5"/>
      <c r="H124" s="31"/>
      <c r="I124" s="31"/>
      <c r="J124" s="31"/>
      <c r="K124" s="31"/>
      <c r="L124" s="2"/>
      <c r="M124" s="2"/>
      <c r="N124" s="5"/>
      <c r="O124" s="5"/>
      <c r="P124" s="5"/>
      <c r="Q124" s="5"/>
      <c r="R124" s="5"/>
      <c r="S124" s="5"/>
      <c r="T124" s="5"/>
      <c r="U124" s="5"/>
      <c r="V124" s="5"/>
      <c r="W124" s="5"/>
      <c r="X124" s="5"/>
      <c r="Y124" s="5"/>
      <c r="Z124" s="5"/>
      <c r="AA124" s="5"/>
      <c r="AB124" s="5"/>
    </row>
    <row r="125" spans="1:28" x14ac:dyDescent="0.45">
      <c r="A125" s="362" t="s">
        <v>860</v>
      </c>
      <c r="B125" s="372">
        <v>46384</v>
      </c>
      <c r="C125" s="5"/>
      <c r="D125" s="5"/>
      <c r="E125" s="5"/>
      <c r="F125" s="5"/>
      <c r="G125" s="5"/>
      <c r="H125" s="31"/>
      <c r="I125" s="31"/>
      <c r="J125" s="31"/>
      <c r="K125" s="31"/>
      <c r="L125" s="2"/>
      <c r="M125" s="2"/>
      <c r="N125" s="5"/>
      <c r="O125" s="5"/>
      <c r="P125" s="5"/>
      <c r="Q125" s="5"/>
      <c r="R125" s="5"/>
      <c r="S125" s="5"/>
      <c r="T125" s="5"/>
      <c r="U125" s="5"/>
      <c r="V125" s="5"/>
      <c r="W125" s="5"/>
      <c r="X125" s="5"/>
      <c r="Y125" s="5"/>
      <c r="Z125" s="5"/>
      <c r="AA125" s="5"/>
      <c r="AB125" s="5"/>
    </row>
    <row r="126" spans="1:28" x14ac:dyDescent="0.45">
      <c r="A126" s="362" t="s">
        <v>860</v>
      </c>
      <c r="B126" s="372">
        <v>46385</v>
      </c>
      <c r="C126" s="5"/>
      <c r="D126" s="5"/>
      <c r="E126" s="5"/>
      <c r="F126" s="5"/>
      <c r="G126" s="5"/>
      <c r="H126" s="31"/>
      <c r="I126" s="31"/>
      <c r="J126" s="31"/>
      <c r="K126" s="31"/>
      <c r="L126" s="2"/>
      <c r="M126" s="2"/>
      <c r="N126" s="5"/>
      <c r="O126" s="5"/>
      <c r="P126" s="5"/>
      <c r="Q126" s="5"/>
      <c r="R126" s="5"/>
      <c r="S126" s="5"/>
      <c r="T126" s="5"/>
      <c r="U126" s="5"/>
      <c r="V126" s="5"/>
      <c r="W126" s="5"/>
      <c r="X126" s="5"/>
      <c r="Y126" s="5"/>
      <c r="Z126" s="5"/>
      <c r="AA126" s="5"/>
      <c r="AB126" s="5"/>
    </row>
    <row r="127" spans="1:28" x14ac:dyDescent="0.45">
      <c r="A127" s="362" t="s">
        <v>860</v>
      </c>
      <c r="B127" s="372">
        <v>46386</v>
      </c>
      <c r="C127" s="5"/>
      <c r="D127" s="5"/>
      <c r="E127" s="5"/>
      <c r="F127" s="5"/>
      <c r="G127" s="5"/>
      <c r="H127" s="31"/>
      <c r="I127" s="31"/>
      <c r="J127" s="31"/>
      <c r="K127" s="31"/>
      <c r="L127" s="2"/>
      <c r="M127" s="2"/>
      <c r="N127" s="5"/>
      <c r="O127" s="5"/>
      <c r="P127" s="5"/>
      <c r="Q127" s="5"/>
      <c r="R127" s="5"/>
      <c r="S127" s="5"/>
      <c r="T127" s="5"/>
      <c r="U127" s="5"/>
      <c r="V127" s="5"/>
      <c r="W127" s="5"/>
      <c r="X127" s="5"/>
      <c r="Y127" s="5"/>
      <c r="Z127" s="5"/>
      <c r="AA127" s="5"/>
      <c r="AB127" s="5"/>
    </row>
    <row r="128" spans="1:28" x14ac:dyDescent="0.45">
      <c r="A128" s="362" t="s">
        <v>860</v>
      </c>
      <c r="B128" s="372">
        <v>46387</v>
      </c>
      <c r="C128" s="5"/>
      <c r="D128" s="5"/>
      <c r="E128" s="5"/>
      <c r="F128" s="5"/>
      <c r="G128" s="5"/>
      <c r="H128" s="31"/>
      <c r="I128" s="31"/>
      <c r="J128" s="31"/>
      <c r="K128" s="31"/>
      <c r="L128" s="2"/>
      <c r="M128" s="2"/>
      <c r="N128" s="5"/>
      <c r="O128" s="5"/>
      <c r="P128" s="5"/>
      <c r="Q128" s="5"/>
      <c r="R128" s="5"/>
      <c r="S128" s="5"/>
      <c r="T128" s="5"/>
      <c r="U128" s="5"/>
      <c r="V128" s="5"/>
      <c r="W128" s="5"/>
      <c r="X128" s="5"/>
      <c r="Y128" s="5"/>
      <c r="Z128" s="5"/>
      <c r="AA128" s="5"/>
      <c r="AB128" s="5"/>
    </row>
    <row r="129" spans="1:28" x14ac:dyDescent="0.45">
      <c r="A129" s="362" t="s">
        <v>990</v>
      </c>
      <c r="B129" s="372">
        <v>46388</v>
      </c>
      <c r="C129" s="5"/>
      <c r="D129" s="5"/>
      <c r="E129" s="5"/>
      <c r="F129" s="5"/>
      <c r="G129" s="5"/>
      <c r="H129" s="31"/>
      <c r="I129" s="31"/>
      <c r="J129" s="31"/>
      <c r="K129" s="31"/>
      <c r="L129" s="2"/>
      <c r="M129" s="2"/>
      <c r="N129" s="5"/>
      <c r="O129" s="5"/>
      <c r="P129" s="5"/>
      <c r="Q129" s="5"/>
      <c r="R129" s="5"/>
      <c r="S129" s="5"/>
      <c r="T129" s="5"/>
      <c r="U129" s="5"/>
      <c r="V129" s="5"/>
      <c r="W129" s="5"/>
      <c r="X129" s="5"/>
      <c r="Y129" s="5"/>
      <c r="Z129" s="5"/>
      <c r="AA129" s="5"/>
      <c r="AB129" s="5"/>
    </row>
    <row r="130" spans="1:28" x14ac:dyDescent="0.45">
      <c r="A130" s="362" t="s">
        <v>983</v>
      </c>
      <c r="B130" s="372">
        <v>46405</v>
      </c>
      <c r="C130" s="5"/>
      <c r="D130" s="5"/>
      <c r="E130" s="5"/>
      <c r="F130" s="5"/>
      <c r="G130" s="5"/>
      <c r="H130" s="31"/>
      <c r="I130" s="31"/>
      <c r="J130" s="31"/>
      <c r="K130" s="31"/>
      <c r="L130" s="2"/>
      <c r="M130" s="2"/>
      <c r="N130" s="5"/>
      <c r="O130" s="5"/>
      <c r="P130" s="5"/>
      <c r="Q130" s="5"/>
      <c r="R130" s="5"/>
      <c r="S130" s="5"/>
      <c r="T130" s="5"/>
      <c r="U130" s="5"/>
      <c r="V130" s="5"/>
      <c r="W130" s="5"/>
      <c r="X130" s="5"/>
      <c r="Y130" s="5"/>
      <c r="Z130" s="5"/>
      <c r="AA130" s="5"/>
      <c r="AB130" s="5"/>
    </row>
    <row r="131" spans="1:28" x14ac:dyDescent="0.45">
      <c r="A131" s="362" t="s">
        <v>984</v>
      </c>
      <c r="B131" s="372">
        <v>46433</v>
      </c>
      <c r="C131" s="5"/>
      <c r="D131" s="5"/>
      <c r="E131" s="5"/>
      <c r="F131" s="5"/>
      <c r="G131" s="5"/>
      <c r="H131" s="31"/>
      <c r="I131" s="31"/>
      <c r="J131" s="31"/>
      <c r="K131" s="31"/>
      <c r="L131" s="2"/>
      <c r="M131" s="2"/>
      <c r="N131" s="5"/>
      <c r="O131" s="5"/>
      <c r="P131" s="5"/>
      <c r="Q131" s="5"/>
      <c r="R131" s="5"/>
      <c r="S131" s="5"/>
      <c r="T131" s="5"/>
      <c r="U131" s="5"/>
      <c r="V131" s="5"/>
      <c r="W131" s="5"/>
      <c r="X131" s="5"/>
      <c r="Y131" s="5"/>
      <c r="Z131" s="5"/>
      <c r="AA131" s="5"/>
      <c r="AB131" s="5"/>
    </row>
    <row r="132" spans="1:28" x14ac:dyDescent="0.45">
      <c r="A132" s="362" t="s">
        <v>861</v>
      </c>
      <c r="B132" s="372">
        <v>46538</v>
      </c>
      <c r="C132" s="5"/>
      <c r="D132" s="5"/>
      <c r="E132" s="5"/>
      <c r="F132" s="5"/>
      <c r="G132" s="5"/>
      <c r="H132" s="31"/>
      <c r="I132" s="31"/>
      <c r="J132" s="31"/>
      <c r="K132" s="31"/>
      <c r="L132" s="2"/>
      <c r="M132" s="2"/>
      <c r="N132" s="5"/>
      <c r="O132" s="5"/>
      <c r="P132" s="5"/>
      <c r="Q132" s="5"/>
      <c r="R132" s="5"/>
      <c r="S132" s="5"/>
      <c r="T132" s="5"/>
      <c r="U132" s="5"/>
      <c r="V132" s="5"/>
      <c r="W132" s="5"/>
      <c r="X132" s="5"/>
      <c r="Y132" s="5"/>
      <c r="Z132" s="5"/>
      <c r="AA132" s="5"/>
      <c r="AB132" s="5"/>
    </row>
    <row r="133" spans="1:28" x14ac:dyDescent="0.45">
      <c r="A133" s="362" t="s">
        <v>1001</v>
      </c>
      <c r="B133" s="372">
        <v>46556</v>
      </c>
      <c r="C133" s="5"/>
      <c r="D133" s="5"/>
      <c r="E133" s="5"/>
      <c r="F133" s="5"/>
      <c r="G133" s="5"/>
      <c r="H133" s="31"/>
      <c r="I133" s="31"/>
      <c r="J133" s="31"/>
      <c r="K133" s="31"/>
      <c r="L133" s="2"/>
      <c r="M133" s="2"/>
      <c r="N133" s="5"/>
      <c r="O133" s="5"/>
      <c r="P133" s="5"/>
      <c r="Q133" s="5"/>
      <c r="R133" s="5"/>
      <c r="S133" s="5"/>
      <c r="T133" s="5"/>
      <c r="U133" s="5"/>
      <c r="V133" s="5"/>
      <c r="W133" s="5"/>
      <c r="X133" s="5"/>
      <c r="Y133" s="5"/>
      <c r="Z133" s="5"/>
      <c r="AA133" s="5"/>
      <c r="AB133" s="5"/>
    </row>
    <row r="134" spans="1:28" x14ac:dyDescent="0.45">
      <c r="A134" s="362" t="s">
        <v>1002</v>
      </c>
      <c r="B134" s="372">
        <v>46573</v>
      </c>
      <c r="C134" s="5"/>
      <c r="D134" s="5"/>
      <c r="E134" s="5"/>
      <c r="F134" s="5"/>
      <c r="G134" s="5"/>
      <c r="H134" s="31"/>
      <c r="I134" s="31"/>
      <c r="J134" s="31"/>
      <c r="K134" s="31"/>
      <c r="L134" s="2"/>
      <c r="M134" s="2"/>
      <c r="N134" s="5"/>
      <c r="O134" s="5"/>
      <c r="P134" s="5"/>
      <c r="Q134" s="5"/>
      <c r="R134" s="5"/>
      <c r="S134" s="5"/>
      <c r="T134" s="5"/>
      <c r="U134" s="5"/>
      <c r="V134" s="5"/>
      <c r="W134" s="5"/>
      <c r="X134" s="5"/>
      <c r="Y134" s="5"/>
      <c r="Z134" s="5"/>
      <c r="AA134" s="5"/>
      <c r="AB134" s="5"/>
    </row>
    <row r="135" spans="1:28" x14ac:dyDescent="0.45">
      <c r="A135" s="362" t="s">
        <v>857</v>
      </c>
      <c r="B135" s="372">
        <v>46636</v>
      </c>
      <c r="C135" s="5"/>
      <c r="D135" s="5"/>
      <c r="E135" s="5"/>
      <c r="F135" s="5"/>
      <c r="G135" s="5"/>
      <c r="H135" s="31"/>
      <c r="I135" s="31"/>
      <c r="J135" s="31"/>
      <c r="K135" s="31"/>
      <c r="L135" s="2"/>
      <c r="M135" s="2"/>
      <c r="N135" s="5"/>
      <c r="O135" s="5"/>
      <c r="P135" s="5"/>
      <c r="Q135" s="5"/>
      <c r="R135" s="5"/>
      <c r="S135" s="5"/>
      <c r="T135" s="5"/>
      <c r="U135" s="5"/>
      <c r="V135" s="5"/>
      <c r="W135" s="5"/>
      <c r="X135" s="5"/>
      <c r="Y135" s="5"/>
      <c r="Z135" s="5"/>
      <c r="AA135" s="5"/>
      <c r="AB135" s="5"/>
    </row>
    <row r="136" spans="1:28" x14ac:dyDescent="0.45">
      <c r="A136" s="362" t="s">
        <v>985</v>
      </c>
      <c r="B136" s="372">
        <v>46671</v>
      </c>
      <c r="C136" s="5"/>
      <c r="D136" s="5"/>
      <c r="E136" s="5"/>
      <c r="F136" s="5"/>
      <c r="G136" s="5"/>
      <c r="H136" s="31"/>
      <c r="I136" s="31"/>
      <c r="J136" s="31"/>
      <c r="K136" s="31"/>
      <c r="L136" s="2"/>
      <c r="M136" s="2"/>
      <c r="N136" s="5"/>
      <c r="O136" s="5"/>
      <c r="P136" s="5"/>
      <c r="Q136" s="5"/>
      <c r="R136" s="5"/>
      <c r="S136" s="5"/>
      <c r="T136" s="5"/>
      <c r="U136" s="5"/>
      <c r="V136" s="5"/>
      <c r="W136" s="5"/>
      <c r="X136" s="5"/>
      <c r="Y136" s="5"/>
      <c r="Z136" s="5"/>
      <c r="AA136" s="5"/>
      <c r="AB136" s="5"/>
    </row>
    <row r="137" spans="1:28" x14ac:dyDescent="0.45">
      <c r="A137" s="362" t="s">
        <v>986</v>
      </c>
      <c r="B137" s="372">
        <v>46702</v>
      </c>
      <c r="C137" s="5"/>
      <c r="D137" s="5"/>
      <c r="E137" s="5"/>
      <c r="F137" s="5"/>
      <c r="G137" s="5"/>
      <c r="H137" s="5"/>
      <c r="I137" s="5"/>
      <c r="J137" s="5"/>
      <c r="K137" s="5"/>
      <c r="L137" s="2"/>
      <c r="M137" s="2"/>
      <c r="N137" s="5"/>
      <c r="O137" s="5"/>
      <c r="P137" s="5"/>
      <c r="Q137" s="5"/>
      <c r="R137" s="5"/>
      <c r="S137" s="5"/>
      <c r="T137" s="5"/>
      <c r="U137" s="5"/>
      <c r="V137" s="5"/>
      <c r="W137" s="5"/>
      <c r="X137" s="5"/>
      <c r="Y137" s="5"/>
      <c r="Z137" s="5"/>
      <c r="AA137" s="5"/>
      <c r="AB137" s="5"/>
    </row>
    <row r="138" spans="1:28" x14ac:dyDescent="0.45">
      <c r="A138" s="362" t="s">
        <v>858</v>
      </c>
      <c r="B138" s="372">
        <v>46716</v>
      </c>
      <c r="C138" s="2"/>
      <c r="D138" s="2"/>
      <c r="E138" s="7" t="s">
        <v>7</v>
      </c>
      <c r="F138" s="8"/>
      <c r="G138" s="8"/>
      <c r="H138" s="8"/>
      <c r="I138" s="8"/>
      <c r="J138" s="102"/>
      <c r="K138" s="9"/>
      <c r="L138" s="9"/>
      <c r="M138" s="9"/>
      <c r="N138" s="8"/>
      <c r="O138" s="8"/>
      <c r="P138" s="8"/>
      <c r="Q138" s="32"/>
      <c r="R138" s="8"/>
      <c r="S138" s="8"/>
      <c r="Z138" s="5"/>
      <c r="AA138" s="5"/>
      <c r="AB138" s="5"/>
    </row>
    <row r="139" spans="1:28" x14ac:dyDescent="0.45">
      <c r="A139" s="362" t="s">
        <v>859</v>
      </c>
      <c r="B139" s="372">
        <v>46717</v>
      </c>
      <c r="C139" s="2"/>
      <c r="D139" s="2"/>
      <c r="E139" s="10" t="s">
        <v>76</v>
      </c>
      <c r="F139" s="11"/>
      <c r="G139" s="11"/>
      <c r="H139" s="11"/>
      <c r="I139" s="11"/>
      <c r="J139" s="103"/>
      <c r="K139" s="12"/>
      <c r="L139" s="12"/>
      <c r="M139" s="12"/>
      <c r="N139" s="11"/>
      <c r="O139" s="11"/>
      <c r="P139" s="11"/>
      <c r="Q139" s="13"/>
      <c r="R139" s="11"/>
      <c r="S139" s="11"/>
      <c r="Z139" s="5"/>
      <c r="AA139" s="5"/>
      <c r="AB139" s="5"/>
    </row>
    <row r="140" spans="1:28" x14ac:dyDescent="0.45">
      <c r="A140" s="362" t="s">
        <v>860</v>
      </c>
      <c r="B140" s="372">
        <v>46741</v>
      </c>
      <c r="C140" s="2"/>
      <c r="D140" s="2"/>
      <c r="E140" s="10" t="s">
        <v>86</v>
      </c>
      <c r="F140" s="11"/>
      <c r="G140" s="11"/>
      <c r="H140" s="11"/>
      <c r="I140" s="11"/>
      <c r="J140" s="103"/>
      <c r="K140" s="12"/>
      <c r="L140" s="12"/>
      <c r="M140" s="12"/>
      <c r="N140" s="11"/>
      <c r="O140" s="11"/>
      <c r="P140" s="11"/>
      <c r="Q140" s="13"/>
      <c r="R140" s="11"/>
      <c r="S140" s="11"/>
      <c r="Z140" s="5"/>
      <c r="AA140" s="5"/>
      <c r="AB140" s="5"/>
    </row>
    <row r="141" spans="1:28" x14ac:dyDescent="0.45">
      <c r="A141" s="362" t="s">
        <v>860</v>
      </c>
      <c r="B141" s="372">
        <v>46742</v>
      </c>
      <c r="C141" s="2"/>
      <c r="D141" s="2"/>
      <c r="E141" s="10" t="s">
        <v>52</v>
      </c>
      <c r="F141" s="11"/>
      <c r="G141" s="11"/>
      <c r="H141" s="11"/>
      <c r="I141" s="11"/>
      <c r="J141" s="103"/>
      <c r="K141" s="12"/>
      <c r="L141" s="12"/>
      <c r="M141" s="12"/>
      <c r="N141" s="11"/>
      <c r="O141" s="11"/>
      <c r="P141" s="11"/>
      <c r="Q141" s="13"/>
      <c r="R141" s="11"/>
      <c r="S141" s="11"/>
      <c r="Z141" s="5"/>
      <c r="AA141" s="5"/>
      <c r="AB141" s="5"/>
    </row>
    <row r="142" spans="1:28" x14ac:dyDescent="0.45">
      <c r="A142" s="362" t="s">
        <v>860</v>
      </c>
      <c r="B142" s="372">
        <v>46743</v>
      </c>
      <c r="C142" s="2"/>
      <c r="D142" s="2"/>
      <c r="E142" s="10" t="s">
        <v>940</v>
      </c>
      <c r="F142" s="11"/>
      <c r="G142" s="11"/>
      <c r="H142" s="11"/>
      <c r="I142" s="11"/>
      <c r="J142" s="103"/>
      <c r="K142" s="12"/>
      <c r="L142" s="12"/>
      <c r="M142" s="12"/>
      <c r="N142" s="11"/>
      <c r="O142" s="11"/>
      <c r="P142" s="11"/>
      <c r="Q142" s="13"/>
      <c r="R142" s="11"/>
      <c r="S142" s="11"/>
      <c r="Z142" s="5"/>
      <c r="AA142" s="5"/>
      <c r="AB142" s="5"/>
    </row>
    <row r="143" spans="1:28" x14ac:dyDescent="0.45">
      <c r="A143" s="362" t="s">
        <v>860</v>
      </c>
      <c r="B143" s="372">
        <v>46744</v>
      </c>
      <c r="C143" s="2"/>
      <c r="D143" s="2"/>
      <c r="E143" s="10"/>
      <c r="F143" s="11"/>
      <c r="G143" s="11"/>
      <c r="H143" s="11"/>
      <c r="I143" s="11"/>
      <c r="J143" s="103"/>
      <c r="K143" s="12"/>
      <c r="L143" s="12"/>
      <c r="M143" s="12"/>
      <c r="N143" s="11"/>
      <c r="O143" s="11"/>
      <c r="P143" s="11"/>
      <c r="Q143" s="13"/>
      <c r="R143" s="11"/>
      <c r="S143" s="11"/>
      <c r="Z143" s="5"/>
      <c r="AA143" s="5"/>
      <c r="AB143" s="5"/>
    </row>
    <row r="144" spans="1:28" x14ac:dyDescent="0.45">
      <c r="A144" s="362" t="s">
        <v>860</v>
      </c>
      <c r="B144" s="372">
        <v>46745</v>
      </c>
      <c r="C144" s="2"/>
      <c r="D144" s="2"/>
      <c r="E144" s="14" t="s">
        <v>8</v>
      </c>
      <c r="F144" s="11"/>
      <c r="G144" s="11"/>
      <c r="H144" s="11"/>
      <c r="I144" s="11"/>
      <c r="J144" s="103"/>
      <c r="K144" s="12"/>
      <c r="L144" s="12"/>
      <c r="M144" s="12"/>
      <c r="N144" s="11"/>
      <c r="O144" s="11"/>
      <c r="P144" s="11"/>
      <c r="Q144" s="13"/>
      <c r="R144" s="11"/>
      <c r="S144" s="11"/>
      <c r="Z144" s="5"/>
      <c r="AA144" s="5"/>
      <c r="AB144" s="5"/>
    </row>
    <row r="145" spans="1:28" x14ac:dyDescent="0.45">
      <c r="A145" s="362" t="s">
        <v>860</v>
      </c>
      <c r="B145" s="372">
        <v>46748</v>
      </c>
      <c r="C145" s="2"/>
      <c r="D145" s="2"/>
      <c r="E145" s="10" t="s">
        <v>77</v>
      </c>
      <c r="F145" s="11"/>
      <c r="G145" s="11"/>
      <c r="H145" s="11"/>
      <c r="I145" s="11"/>
      <c r="J145" s="103"/>
      <c r="K145" s="12"/>
      <c r="L145" s="12"/>
      <c r="M145" s="12"/>
      <c r="N145" s="11"/>
      <c r="O145" s="11"/>
      <c r="P145" s="11"/>
      <c r="Q145" s="13"/>
      <c r="R145" s="11"/>
      <c r="S145" s="11"/>
      <c r="Z145" s="5"/>
      <c r="AA145" s="5"/>
      <c r="AB145" s="5"/>
    </row>
    <row r="146" spans="1:28" x14ac:dyDescent="0.45">
      <c r="A146" s="362" t="s">
        <v>860</v>
      </c>
      <c r="B146" s="372">
        <v>46749</v>
      </c>
      <c r="C146" s="2"/>
      <c r="D146" s="2"/>
      <c r="E146" s="15"/>
      <c r="F146" s="16"/>
      <c r="G146" s="16"/>
      <c r="H146" s="16"/>
      <c r="I146" s="16"/>
      <c r="J146" s="104"/>
      <c r="K146" s="17"/>
      <c r="L146" s="17"/>
      <c r="M146" s="17"/>
      <c r="N146" s="16"/>
      <c r="O146" s="16"/>
      <c r="P146" s="16"/>
      <c r="Q146" s="18"/>
      <c r="R146" s="16"/>
      <c r="S146" s="16"/>
      <c r="Z146" s="5"/>
      <c r="AA146" s="5"/>
      <c r="AB146" s="5"/>
    </row>
    <row r="147" spans="1:28" x14ac:dyDescent="0.45">
      <c r="A147" s="362" t="s">
        <v>860</v>
      </c>
      <c r="B147" s="372">
        <v>46750</v>
      </c>
      <c r="C147" s="2"/>
      <c r="D147" s="2"/>
      <c r="E147" s="2"/>
      <c r="F147" s="2"/>
      <c r="G147" s="5"/>
      <c r="H147" s="5"/>
      <c r="I147" s="5"/>
      <c r="J147" s="5"/>
      <c r="K147" s="5"/>
      <c r="L147" s="2"/>
      <c r="M147" s="2"/>
      <c r="N147" s="5"/>
      <c r="O147" s="2"/>
      <c r="P147" s="2"/>
      <c r="Q147" s="5"/>
      <c r="R147" s="5"/>
      <c r="S147" s="5"/>
      <c r="T147" s="5"/>
      <c r="U147" s="5"/>
      <c r="V147" s="5"/>
      <c r="W147" s="5"/>
      <c r="X147" s="5"/>
      <c r="Y147" s="5"/>
      <c r="Z147" s="5"/>
      <c r="AA147" s="5"/>
      <c r="AB147" s="5"/>
    </row>
    <row r="148" spans="1:28" x14ac:dyDescent="0.45">
      <c r="A148" s="362" t="s">
        <v>860</v>
      </c>
      <c r="B148" s="372">
        <v>46751</v>
      </c>
      <c r="C148" s="2"/>
      <c r="D148" s="2"/>
      <c r="E148" s="2"/>
      <c r="F148" s="2"/>
      <c r="G148" s="5"/>
      <c r="H148" s="5"/>
      <c r="I148" s="5"/>
      <c r="J148" s="5"/>
      <c r="K148" s="5"/>
      <c r="L148" s="2"/>
      <c r="M148" s="2"/>
      <c r="N148" s="5"/>
      <c r="O148" s="2"/>
      <c r="P148" s="2"/>
      <c r="Q148" s="5"/>
      <c r="R148" s="5"/>
      <c r="S148" s="5"/>
      <c r="T148" s="5"/>
      <c r="U148" s="5"/>
      <c r="V148" s="5"/>
      <c r="W148" s="5"/>
      <c r="X148" s="5"/>
      <c r="Y148" s="5"/>
      <c r="Z148" s="5"/>
      <c r="AA148" s="5"/>
      <c r="AB148" s="5"/>
    </row>
    <row r="149" spans="1:28" x14ac:dyDescent="0.45">
      <c r="A149" s="362" t="s">
        <v>1003</v>
      </c>
      <c r="B149" s="372">
        <v>46752</v>
      </c>
      <c r="C149" s="2"/>
      <c r="D149" s="2"/>
      <c r="E149" s="2"/>
      <c r="F149" s="2"/>
      <c r="G149" s="5"/>
      <c r="H149" s="5"/>
      <c r="I149" s="5"/>
      <c r="J149" s="5"/>
      <c r="K149" s="5"/>
      <c r="L149" s="2"/>
      <c r="M149" s="2"/>
      <c r="N149" s="5"/>
      <c r="O149" s="2"/>
      <c r="P149" s="2"/>
      <c r="Q149" s="5"/>
      <c r="R149" s="5"/>
      <c r="S149" s="5"/>
      <c r="T149" s="5"/>
      <c r="U149" s="5"/>
      <c r="V149" s="5"/>
      <c r="W149" s="5"/>
      <c r="X149" s="5"/>
      <c r="Y149" s="5"/>
      <c r="Z149" s="5"/>
      <c r="AA149" s="5"/>
      <c r="AB149" s="5"/>
    </row>
    <row r="150" spans="1:28" x14ac:dyDescent="0.45">
      <c r="A150" s="362"/>
      <c r="B150" s="372"/>
      <c r="C150" s="2"/>
      <c r="D150" s="2"/>
      <c r="O150" s="2"/>
      <c r="P150" s="2"/>
      <c r="Q150" s="5"/>
      <c r="R150" s="5"/>
      <c r="S150" s="5"/>
      <c r="T150" s="5"/>
      <c r="U150" s="5"/>
      <c r="V150" s="5"/>
      <c r="W150" s="5"/>
      <c r="X150" s="5"/>
      <c r="Y150" s="5"/>
      <c r="Z150" s="5"/>
      <c r="AA150" s="5"/>
      <c r="AB150" s="5"/>
    </row>
    <row r="151" spans="1:28" x14ac:dyDescent="0.45">
      <c r="A151" s="2"/>
      <c r="B151" s="2"/>
      <c r="C151" s="2"/>
      <c r="D151" s="2"/>
      <c r="O151" s="45"/>
      <c r="P151" s="45"/>
      <c r="Q151" s="5"/>
      <c r="R151" s="5"/>
      <c r="S151" s="5"/>
      <c r="T151" s="5"/>
      <c r="U151" s="5"/>
      <c r="V151" s="5"/>
      <c r="W151" s="5"/>
      <c r="X151" s="5"/>
      <c r="Y151" s="5"/>
      <c r="Z151" s="5"/>
      <c r="AA151" s="5"/>
      <c r="AB151" s="5"/>
    </row>
    <row r="152" spans="1:28" x14ac:dyDescent="0.45">
      <c r="A152" s="2"/>
      <c r="B152" s="2"/>
      <c r="C152" s="2"/>
      <c r="D152" s="2"/>
      <c r="E152" s="19" t="str">
        <f>_xlfn.CONCAT("Version ",'Change Log'!$B$3," – © 2015-",YEAR('Change Log'!$A$3),IF('Change Log'!$C$3="William W. Davis",", William W. Davis, MSPM, PMP",_xlfn.CONCAT(", original copyright holder is William W. Davis, MSPM, PMP; later modified by ",'Change Log'!$C$3)))</f>
        <v>Version 5.2 – © 2015-2025, William W. Davis, MSPM, PMP</v>
      </c>
      <c r="F152" s="2"/>
      <c r="G152" s="5"/>
      <c r="H152" s="5"/>
      <c r="I152" s="5"/>
      <c r="J152" s="5"/>
      <c r="K152" s="5"/>
      <c r="L152" s="2"/>
      <c r="M152" s="2"/>
      <c r="N152" s="5"/>
      <c r="O152" s="45"/>
      <c r="P152" s="45"/>
      <c r="Q152" s="5"/>
      <c r="R152" s="5"/>
      <c r="S152" s="5"/>
      <c r="T152" s="5"/>
      <c r="U152" s="5"/>
      <c r="V152" s="5"/>
      <c r="W152" s="5"/>
      <c r="X152" s="5"/>
      <c r="Y152" s="5"/>
      <c r="Z152" s="5"/>
      <c r="AA152" s="5"/>
      <c r="AB152" s="5"/>
    </row>
    <row r="153" spans="1:28" x14ac:dyDescent="0.45">
      <c r="A153" s="2"/>
      <c r="B153" s="2"/>
      <c r="C153" s="2"/>
      <c r="D153" s="2"/>
      <c r="E153" s="407" t="s">
        <v>135</v>
      </c>
      <c r="F153" s="407"/>
      <c r="G153" s="407"/>
      <c r="H153" s="407"/>
      <c r="I153" s="407"/>
      <c r="J153" s="407"/>
      <c r="K153" s="407"/>
      <c r="L153" s="407"/>
      <c r="M153" s="407"/>
      <c r="N153" s="45"/>
      <c r="O153" s="45"/>
      <c r="P153" s="45"/>
      <c r="Q153" s="5"/>
      <c r="R153" s="5"/>
      <c r="S153" s="5"/>
      <c r="T153" s="5"/>
      <c r="U153" s="5"/>
      <c r="V153" s="5"/>
      <c r="W153" s="5"/>
      <c r="X153" s="5"/>
      <c r="Y153" s="5"/>
      <c r="Z153" s="5"/>
      <c r="AA153" s="5"/>
      <c r="AB153" s="5"/>
    </row>
    <row r="154" spans="1:28" x14ac:dyDescent="0.45">
      <c r="A154" s="2"/>
      <c r="B154" s="2"/>
      <c r="C154" s="2"/>
      <c r="D154" s="2"/>
      <c r="E154" s="407" t="s">
        <v>842</v>
      </c>
      <c r="F154" s="407"/>
      <c r="G154" s="407"/>
      <c r="H154" s="407"/>
      <c r="I154" s="407"/>
      <c r="J154" s="407"/>
      <c r="K154" s="99"/>
      <c r="L154" s="99"/>
      <c r="M154" s="99"/>
      <c r="N154" s="45"/>
      <c r="O154" s="45"/>
      <c r="P154" s="45"/>
      <c r="Q154" s="5"/>
      <c r="R154" s="5"/>
      <c r="S154" s="5"/>
      <c r="T154" s="5"/>
      <c r="U154" s="5"/>
      <c r="V154" s="5"/>
      <c r="W154" s="5"/>
      <c r="X154" s="5"/>
      <c r="Y154" s="5"/>
      <c r="Z154" s="5"/>
      <c r="AA154" s="5"/>
      <c r="AB154" s="5"/>
    </row>
    <row r="155" spans="1:28" x14ac:dyDescent="0.45">
      <c r="A155" s="2"/>
      <c r="B155" s="2"/>
      <c r="C155" s="2"/>
      <c r="D155" s="2"/>
      <c r="E155" s="407" t="s">
        <v>90</v>
      </c>
      <c r="F155" s="407"/>
      <c r="G155" s="407"/>
      <c r="H155" s="407"/>
      <c r="I155" s="99"/>
      <c r="J155" s="99"/>
      <c r="K155" s="99"/>
      <c r="L155" s="99"/>
      <c r="M155" s="99"/>
      <c r="N155" s="99"/>
      <c r="O155" s="45"/>
      <c r="P155" s="45"/>
      <c r="Q155" s="5"/>
      <c r="R155" s="5"/>
      <c r="S155" s="5"/>
      <c r="T155" s="5"/>
      <c r="U155" s="5"/>
      <c r="V155" s="5"/>
      <c r="W155" s="5"/>
      <c r="X155" s="5"/>
      <c r="Y155" s="5"/>
      <c r="Z155" s="5"/>
      <c r="AA155" s="5"/>
      <c r="AB155" s="5"/>
    </row>
    <row r="156" spans="1:28" x14ac:dyDescent="0.45">
      <c r="A156" s="2"/>
      <c r="B156" s="2"/>
      <c r="C156" s="2"/>
      <c r="D156" s="2"/>
      <c r="E156" s="407" t="s">
        <v>207</v>
      </c>
      <c r="F156" s="407"/>
      <c r="G156" s="407"/>
      <c r="H156" s="407"/>
      <c r="I156" s="407"/>
      <c r="J156" s="99"/>
      <c r="K156" s="99"/>
      <c r="L156" s="99"/>
      <c r="M156" s="99"/>
      <c r="N156" s="45"/>
      <c r="O156" s="2"/>
      <c r="P156" s="2"/>
      <c r="Q156" s="5"/>
      <c r="R156" s="5"/>
      <c r="S156" s="5"/>
      <c r="T156" s="5"/>
      <c r="U156" s="5"/>
      <c r="V156" s="5"/>
      <c r="W156" s="5"/>
      <c r="X156" s="5"/>
      <c r="Y156" s="5"/>
      <c r="Z156" s="5"/>
      <c r="AA156" s="5"/>
      <c r="AB156" s="5"/>
    </row>
    <row r="157" spans="1:28" x14ac:dyDescent="0.45">
      <c r="A157" s="2"/>
      <c r="B157" s="2"/>
      <c r="C157" s="2"/>
      <c r="D157" s="2"/>
      <c r="E157" s="407" t="s">
        <v>991</v>
      </c>
      <c r="F157" s="407"/>
      <c r="G157" s="407"/>
      <c r="H157" s="407"/>
      <c r="I157" s="407"/>
      <c r="J157" s="407"/>
      <c r="K157" s="407"/>
      <c r="L157" s="407"/>
      <c r="M157" s="407"/>
      <c r="N157" s="99"/>
      <c r="O157" s="2"/>
      <c r="P157" s="2"/>
      <c r="Q157" s="5"/>
      <c r="R157" s="5"/>
      <c r="S157" s="5"/>
      <c r="T157" s="5"/>
      <c r="U157" s="5"/>
      <c r="V157" s="5"/>
      <c r="W157" s="5"/>
      <c r="X157" s="5"/>
      <c r="Y157" s="5"/>
      <c r="Z157" s="5"/>
      <c r="AA157" s="5"/>
      <c r="AB157" s="5"/>
    </row>
    <row r="158" spans="1:28" x14ac:dyDescent="0.45">
      <c r="A158" s="2"/>
      <c r="B158" s="2"/>
      <c r="C158" s="2"/>
      <c r="D158" s="2"/>
      <c r="E158" s="150" t="s">
        <v>205</v>
      </c>
      <c r="F158" s="2"/>
      <c r="G158" s="5"/>
      <c r="H158" s="5"/>
      <c r="I158" s="5"/>
      <c r="J158" s="5"/>
      <c r="K158" s="5"/>
      <c r="L158" s="2"/>
      <c r="M158" s="2"/>
      <c r="N158" s="5"/>
      <c r="O158" s="2"/>
      <c r="P158" s="2"/>
      <c r="Q158" s="5"/>
      <c r="R158" s="5"/>
      <c r="S158" s="5"/>
      <c r="T158" s="5"/>
      <c r="U158" s="5"/>
      <c r="V158" s="5"/>
      <c r="W158" s="5"/>
      <c r="X158" s="5"/>
      <c r="Y158" s="5"/>
      <c r="Z158" s="5"/>
      <c r="AA158" s="5"/>
      <c r="AB158" s="5"/>
    </row>
    <row r="159" spans="1:28" x14ac:dyDescent="0.45">
      <c r="A159" s="2"/>
      <c r="B159" s="2"/>
      <c r="C159" s="2"/>
      <c r="D159" s="2"/>
      <c r="E159" s="150" t="s">
        <v>88</v>
      </c>
      <c r="F159" s="2"/>
      <c r="G159" s="5"/>
      <c r="H159" s="5"/>
      <c r="I159" s="5"/>
      <c r="J159" s="5"/>
      <c r="K159" s="5"/>
      <c r="L159" s="2"/>
      <c r="M159" s="2"/>
      <c r="N159" s="5"/>
      <c r="O159" s="2"/>
      <c r="P159" s="2"/>
      <c r="Q159" s="5"/>
      <c r="R159" s="5"/>
      <c r="S159" s="5"/>
      <c r="T159" s="5"/>
      <c r="U159" s="5"/>
      <c r="V159" s="5"/>
      <c r="W159" s="5"/>
      <c r="X159" s="5"/>
      <c r="Y159" s="5"/>
      <c r="Z159" s="5"/>
      <c r="AA159" s="5"/>
      <c r="AB159" s="5"/>
    </row>
    <row r="160" spans="1:28" x14ac:dyDescent="0.45">
      <c r="A160" s="2"/>
      <c r="B160" s="2"/>
      <c r="C160" s="2"/>
      <c r="D160" s="2"/>
      <c r="E160" s="150" t="s">
        <v>204</v>
      </c>
      <c r="F160" s="2"/>
      <c r="G160" s="5"/>
      <c r="H160" s="5"/>
      <c r="I160" s="5"/>
      <c r="J160" s="5"/>
      <c r="K160" s="5"/>
      <c r="L160" s="2"/>
      <c r="M160" s="2"/>
      <c r="N160" s="5"/>
      <c r="O160" s="2"/>
      <c r="P160" s="2"/>
      <c r="Q160" s="5"/>
      <c r="R160" s="5"/>
      <c r="S160" s="5"/>
      <c r="T160" s="5"/>
      <c r="U160" s="5"/>
      <c r="V160" s="5"/>
      <c r="W160" s="5"/>
      <c r="X160" s="5"/>
      <c r="Y160" s="5"/>
      <c r="Z160" s="5"/>
      <c r="AA160" s="5"/>
      <c r="AB160" s="5"/>
    </row>
    <row r="161" spans="1:28" x14ac:dyDescent="0.45">
      <c r="A161" s="2"/>
      <c r="B161" s="2"/>
      <c r="C161" s="2"/>
      <c r="D161" s="2"/>
      <c r="E161" s="150" t="s">
        <v>206</v>
      </c>
      <c r="F161" s="2"/>
      <c r="G161" s="5"/>
      <c r="H161" s="5"/>
      <c r="I161" s="5"/>
      <c r="J161" s="5"/>
      <c r="K161" s="5"/>
      <c r="L161" s="2"/>
      <c r="M161" s="2"/>
      <c r="N161" s="5"/>
      <c r="O161" s="2"/>
      <c r="P161" s="2"/>
      <c r="Q161" s="5"/>
      <c r="R161" s="5"/>
      <c r="S161" s="5"/>
      <c r="T161" s="5"/>
      <c r="U161" s="5"/>
      <c r="V161" s="5"/>
      <c r="W161" s="5"/>
      <c r="X161" s="5"/>
      <c r="Y161" s="5"/>
      <c r="Z161" s="5"/>
      <c r="AA161" s="5"/>
      <c r="AB161" s="5"/>
    </row>
    <row r="162" spans="1:28" x14ac:dyDescent="0.45">
      <c r="A162" s="2"/>
      <c r="B162" s="2"/>
      <c r="C162" s="2"/>
      <c r="D162" s="2"/>
      <c r="E162" s="150" t="s">
        <v>745</v>
      </c>
      <c r="F162" s="2"/>
      <c r="G162" s="5"/>
      <c r="H162" s="5"/>
      <c r="I162" s="5"/>
      <c r="J162" s="5"/>
      <c r="K162" s="5"/>
      <c r="L162" s="2"/>
      <c r="M162" s="2"/>
      <c r="N162" s="5"/>
      <c r="O162" s="2"/>
      <c r="P162" s="2"/>
      <c r="Q162" s="5"/>
      <c r="R162" s="5"/>
      <c r="S162" s="5"/>
      <c r="T162" s="5"/>
    </row>
    <row r="163" spans="1:28" x14ac:dyDescent="0.45">
      <c r="E163" s="150" t="s">
        <v>746</v>
      </c>
      <c r="F163" s="2"/>
      <c r="G163" s="5"/>
      <c r="H163" s="5"/>
      <c r="I163" s="5"/>
      <c r="J163" s="5"/>
      <c r="K163" s="5"/>
      <c r="L163" s="2"/>
      <c r="M163" s="2"/>
      <c r="N163" s="5"/>
    </row>
    <row r="164" spans="1:28" x14ac:dyDescent="0.45">
      <c r="E164" s="150"/>
      <c r="F164" s="2"/>
      <c r="G164" s="5"/>
      <c r="H164" s="5"/>
      <c r="I164" s="5"/>
      <c r="J164" s="5"/>
      <c r="K164" s="5"/>
      <c r="L164" s="2"/>
      <c r="M164" s="2"/>
      <c r="N164" s="5"/>
    </row>
    <row r="165" spans="1:28" x14ac:dyDescent="0.45">
      <c r="E165" s="150" t="s">
        <v>747</v>
      </c>
    </row>
    <row r="166" spans="1:28" x14ac:dyDescent="0.45">
      <c r="E166" s="150" t="s">
        <v>87</v>
      </c>
    </row>
    <row r="167" spans="1:28" x14ac:dyDescent="0.45">
      <c r="E167" s="408" t="s">
        <v>752</v>
      </c>
      <c r="F167" s="408"/>
      <c r="G167" s="408"/>
      <c r="H167" s="408"/>
      <c r="I167" s="408"/>
      <c r="J167" s="408"/>
      <c r="K167" s="408"/>
    </row>
    <row r="174" spans="1:28" x14ac:dyDescent="0.45">
      <c r="A174"/>
      <c r="B174"/>
      <c r="C174"/>
      <c r="D174"/>
      <c r="E174"/>
      <c r="F174"/>
      <c r="O174"/>
      <c r="P174"/>
    </row>
    <row r="175" spans="1:28" x14ac:dyDescent="0.45">
      <c r="A175"/>
      <c r="B175"/>
      <c r="C175"/>
      <c r="D175"/>
      <c r="E175"/>
      <c r="F175"/>
      <c r="O175"/>
      <c r="P175"/>
    </row>
    <row r="176" spans="1:28" x14ac:dyDescent="0.45">
      <c r="A176"/>
      <c r="B176"/>
      <c r="C176"/>
      <c r="D176"/>
      <c r="E176"/>
      <c r="F176"/>
      <c r="O176"/>
      <c r="P176"/>
    </row>
    <row r="177" spans="12:13" customFormat="1" x14ac:dyDescent="0.45">
      <c r="L177" s="1"/>
      <c r="M177" s="1"/>
    </row>
    <row r="178" spans="12:13" customFormat="1" x14ac:dyDescent="0.45">
      <c r="L178" s="1"/>
      <c r="M178" s="1"/>
    </row>
    <row r="179" spans="12:13" customFormat="1" x14ac:dyDescent="0.45">
      <c r="L179" s="1"/>
      <c r="M179" s="1"/>
    </row>
    <row r="180" spans="12:13" customFormat="1" x14ac:dyDescent="0.45">
      <c r="L180" s="1"/>
      <c r="M180" s="1"/>
    </row>
    <row r="181" spans="12:13" customFormat="1" x14ac:dyDescent="0.45">
      <c r="L181" s="1"/>
      <c r="M181" s="1"/>
    </row>
    <row r="182" spans="12:13" customFormat="1" x14ac:dyDescent="0.45">
      <c r="L182" s="1"/>
      <c r="M182" s="1"/>
    </row>
    <row r="183" spans="12:13" customFormat="1" x14ac:dyDescent="0.45">
      <c r="L183" s="1"/>
      <c r="M183" s="1"/>
    </row>
    <row r="184" spans="12:13" customFormat="1" x14ac:dyDescent="0.45">
      <c r="L184" s="1"/>
      <c r="M184" s="1"/>
    </row>
    <row r="185" spans="12:13" customFormat="1" x14ac:dyDescent="0.45">
      <c r="L185" s="1"/>
      <c r="M185" s="1"/>
    </row>
    <row r="186" spans="12:13" customFormat="1" x14ac:dyDescent="0.45">
      <c r="L186" s="1"/>
      <c r="M186" s="1"/>
    </row>
    <row r="187" spans="12:13" customFormat="1" x14ac:dyDescent="0.45">
      <c r="L187" s="1"/>
      <c r="M187" s="1"/>
    </row>
    <row r="188" spans="12:13" customFormat="1" x14ac:dyDescent="0.45">
      <c r="L188" s="1"/>
      <c r="M188" s="1"/>
    </row>
    <row r="189" spans="12:13" customFormat="1" x14ac:dyDescent="0.45">
      <c r="L189" s="1"/>
      <c r="M189" s="1"/>
    </row>
    <row r="190" spans="12:13" customFormat="1" x14ac:dyDescent="0.45">
      <c r="L190" s="1"/>
      <c r="M190" s="1"/>
    </row>
    <row r="191" spans="12:13" customFormat="1" x14ac:dyDescent="0.45">
      <c r="L191" s="1"/>
      <c r="M191" s="1"/>
    </row>
    <row r="192" spans="12:13" customFormat="1" x14ac:dyDescent="0.45">
      <c r="L192" s="1"/>
      <c r="M192" s="1"/>
    </row>
    <row r="193" spans="12:13" customFormat="1" x14ac:dyDescent="0.45">
      <c r="L193" s="1"/>
      <c r="M193" s="1"/>
    </row>
    <row r="194" spans="12:13" customFormat="1" x14ac:dyDescent="0.45">
      <c r="L194" s="1"/>
      <c r="M194" s="1"/>
    </row>
    <row r="195" spans="12:13" customFormat="1" x14ac:dyDescent="0.45">
      <c r="L195" s="1"/>
      <c r="M195" s="1"/>
    </row>
    <row r="196" spans="12:13" customFormat="1" x14ac:dyDescent="0.45">
      <c r="L196" s="1"/>
      <c r="M196" s="1"/>
    </row>
    <row r="197" spans="12:13" customFormat="1" x14ac:dyDescent="0.45">
      <c r="L197" s="1"/>
      <c r="M197" s="1"/>
    </row>
    <row r="198" spans="12:13" customFormat="1" x14ac:dyDescent="0.45">
      <c r="L198" s="1"/>
      <c r="M198" s="1"/>
    </row>
    <row r="199" spans="12:13" customFormat="1" x14ac:dyDescent="0.45">
      <c r="L199" s="1"/>
      <c r="M199" s="1"/>
    </row>
    <row r="200" spans="12:13" customFormat="1" x14ac:dyDescent="0.45">
      <c r="L200" s="1"/>
      <c r="M200" s="1"/>
    </row>
    <row r="201" spans="12:13" customFormat="1" x14ac:dyDescent="0.45">
      <c r="L201" s="1"/>
      <c r="M201" s="1"/>
    </row>
    <row r="202" spans="12:13" customFormat="1" x14ac:dyDescent="0.45">
      <c r="L202" s="1"/>
      <c r="M202" s="1"/>
    </row>
    <row r="203" spans="12:13" customFormat="1" x14ac:dyDescent="0.45">
      <c r="L203" s="1"/>
      <c r="M203" s="1"/>
    </row>
    <row r="204" spans="12:13" customFormat="1" x14ac:dyDescent="0.45">
      <c r="L204" s="1"/>
      <c r="M204" s="1"/>
    </row>
    <row r="205" spans="12:13" customFormat="1" x14ac:dyDescent="0.45">
      <c r="L205" s="1"/>
      <c r="M205" s="1"/>
    </row>
    <row r="206" spans="12:13" customFormat="1" x14ac:dyDescent="0.45">
      <c r="L206" s="1"/>
      <c r="M206" s="1"/>
    </row>
    <row r="207" spans="12:13" customFormat="1" x14ac:dyDescent="0.45">
      <c r="L207" s="1"/>
      <c r="M207" s="1"/>
    </row>
    <row r="208" spans="12:13" customFormat="1" x14ac:dyDescent="0.45">
      <c r="L208" s="1"/>
      <c r="M208" s="1"/>
    </row>
    <row r="209" spans="12:13" customFormat="1" x14ac:dyDescent="0.45">
      <c r="L209" s="1"/>
      <c r="M209" s="1"/>
    </row>
    <row r="210" spans="12:13" customFormat="1" x14ac:dyDescent="0.45">
      <c r="L210" s="1"/>
      <c r="M210" s="1"/>
    </row>
    <row r="211" spans="12:13" customFormat="1" x14ac:dyDescent="0.45">
      <c r="L211" s="1"/>
      <c r="M211" s="1"/>
    </row>
    <row r="212" spans="12:13" customFormat="1" x14ac:dyDescent="0.45">
      <c r="L212" s="1"/>
      <c r="M212" s="1"/>
    </row>
    <row r="213" spans="12:13" customFormat="1" x14ac:dyDescent="0.45">
      <c r="L213" s="1"/>
      <c r="M213" s="1"/>
    </row>
    <row r="214" spans="12:13" customFormat="1" x14ac:dyDescent="0.45">
      <c r="L214" s="1"/>
      <c r="M214" s="1"/>
    </row>
    <row r="215" spans="12:13" customFormat="1" x14ac:dyDescent="0.45">
      <c r="L215" s="1"/>
      <c r="M215" s="1"/>
    </row>
    <row r="216" spans="12:13" customFormat="1" x14ac:dyDescent="0.45">
      <c r="L216" s="1"/>
      <c r="M216" s="1"/>
    </row>
    <row r="217" spans="12:13" customFormat="1" x14ac:dyDescent="0.45">
      <c r="L217" s="1"/>
      <c r="M217" s="1"/>
    </row>
    <row r="218" spans="12:13" customFormat="1" x14ac:dyDescent="0.45">
      <c r="L218" s="1"/>
      <c r="M218" s="1"/>
    </row>
    <row r="219" spans="12:13" customFormat="1" x14ac:dyDescent="0.45">
      <c r="L219" s="1"/>
      <c r="M219" s="1"/>
    </row>
    <row r="220" spans="12:13" customFormat="1" x14ac:dyDescent="0.45">
      <c r="L220" s="1"/>
      <c r="M220" s="1"/>
    </row>
    <row r="221" spans="12:13" customFormat="1" x14ac:dyDescent="0.45">
      <c r="L221" s="1"/>
      <c r="M221" s="1"/>
    </row>
    <row r="222" spans="12:13" customFormat="1" x14ac:dyDescent="0.45">
      <c r="L222" s="1"/>
      <c r="M222" s="1"/>
    </row>
    <row r="223" spans="12:13" customFormat="1" x14ac:dyDescent="0.45">
      <c r="L223" s="1"/>
      <c r="M223" s="1"/>
    </row>
    <row r="224" spans="12:13" customFormat="1" x14ac:dyDescent="0.45">
      <c r="L224" s="1"/>
      <c r="M224" s="1"/>
    </row>
    <row r="225" spans="12:13" customFormat="1" x14ac:dyDescent="0.45">
      <c r="L225" s="1"/>
      <c r="M225" s="1"/>
    </row>
    <row r="226" spans="12:13" customFormat="1" x14ac:dyDescent="0.45">
      <c r="L226" s="1"/>
      <c r="M226" s="1"/>
    </row>
    <row r="227" spans="12:13" customFormat="1" x14ac:dyDescent="0.45">
      <c r="L227" s="1"/>
      <c r="M227" s="1"/>
    </row>
    <row r="228" spans="12:13" customFormat="1" x14ac:dyDescent="0.45">
      <c r="L228" s="1"/>
      <c r="M228" s="1"/>
    </row>
    <row r="229" spans="12:13" customFormat="1" x14ac:dyDescent="0.45">
      <c r="L229" s="1"/>
      <c r="M229" s="1"/>
    </row>
    <row r="230" spans="12:13" customFormat="1" x14ac:dyDescent="0.45">
      <c r="L230" s="1"/>
      <c r="M230" s="1"/>
    </row>
    <row r="231" spans="12:13" customFormat="1" x14ac:dyDescent="0.45">
      <c r="L231" s="1"/>
      <c r="M231" s="1"/>
    </row>
    <row r="232" spans="12:13" customFormat="1" x14ac:dyDescent="0.45">
      <c r="L232" s="1"/>
      <c r="M232" s="1"/>
    </row>
    <row r="233" spans="12:13" customFormat="1" x14ac:dyDescent="0.45">
      <c r="L233" s="1"/>
      <c r="M233" s="1"/>
    </row>
    <row r="234" spans="12:13" customFormat="1" x14ac:dyDescent="0.45">
      <c r="L234" s="1"/>
      <c r="M234" s="1"/>
    </row>
    <row r="235" spans="12:13" customFormat="1" x14ac:dyDescent="0.45">
      <c r="L235" s="1"/>
      <c r="M235" s="1"/>
    </row>
    <row r="236" spans="12:13" customFormat="1" x14ac:dyDescent="0.45">
      <c r="L236" s="1"/>
      <c r="M236" s="1"/>
    </row>
    <row r="237" spans="12:13" customFormat="1" x14ac:dyDescent="0.45">
      <c r="L237" s="1"/>
      <c r="M237" s="1"/>
    </row>
    <row r="238" spans="12:13" customFormat="1" x14ac:dyDescent="0.45">
      <c r="L238" s="1"/>
      <c r="M238" s="1"/>
    </row>
    <row r="239" spans="12:13" customFormat="1" x14ac:dyDescent="0.45">
      <c r="L239" s="1"/>
      <c r="M239" s="1"/>
    </row>
    <row r="240" spans="12:13" customFormat="1" x14ac:dyDescent="0.45">
      <c r="L240" s="1"/>
      <c r="M240" s="1"/>
    </row>
    <row r="241" spans="12:13" customFormat="1" x14ac:dyDescent="0.45">
      <c r="L241" s="1"/>
      <c r="M241" s="1"/>
    </row>
    <row r="242" spans="12:13" customFormat="1" x14ac:dyDescent="0.45">
      <c r="L242" s="1"/>
      <c r="M242" s="1"/>
    </row>
    <row r="243" spans="12:13" customFormat="1" x14ac:dyDescent="0.45">
      <c r="L243" s="1"/>
      <c r="M243" s="1"/>
    </row>
    <row r="244" spans="12:13" customFormat="1" x14ac:dyDescent="0.45">
      <c r="L244" s="1"/>
      <c r="M244" s="1"/>
    </row>
    <row r="245" spans="12:13" customFormat="1" x14ac:dyDescent="0.45">
      <c r="L245" s="1"/>
      <c r="M245" s="1"/>
    </row>
    <row r="246" spans="12:13" customFormat="1" x14ac:dyDescent="0.45">
      <c r="L246" s="1"/>
      <c r="M246" s="1"/>
    </row>
    <row r="247" spans="12:13" customFormat="1" x14ac:dyDescent="0.45">
      <c r="L247" s="1"/>
      <c r="M247" s="1"/>
    </row>
    <row r="248" spans="12:13" customFormat="1" x14ac:dyDescent="0.45">
      <c r="L248" s="1"/>
      <c r="M248" s="1"/>
    </row>
    <row r="249" spans="12:13" customFormat="1" x14ac:dyDescent="0.45">
      <c r="L249" s="1"/>
      <c r="M249" s="1"/>
    </row>
    <row r="250" spans="12:13" customFormat="1" x14ac:dyDescent="0.45">
      <c r="L250" s="1"/>
      <c r="M250" s="1"/>
    </row>
    <row r="251" spans="12:13" customFormat="1" x14ac:dyDescent="0.45">
      <c r="L251" s="1"/>
      <c r="M251" s="1"/>
    </row>
    <row r="252" spans="12:13" customFormat="1" x14ac:dyDescent="0.45">
      <c r="L252" s="1"/>
      <c r="M252" s="1"/>
    </row>
    <row r="253" spans="12:13" customFormat="1" x14ac:dyDescent="0.45">
      <c r="L253" s="1"/>
      <c r="M253" s="1"/>
    </row>
    <row r="254" spans="12:13" customFormat="1" x14ac:dyDescent="0.45">
      <c r="L254" s="1"/>
      <c r="M254" s="1"/>
    </row>
    <row r="255" spans="12:13" customFormat="1" x14ac:dyDescent="0.45">
      <c r="L255" s="1"/>
      <c r="M255" s="1"/>
    </row>
    <row r="256" spans="12:13" customFormat="1" x14ac:dyDescent="0.45">
      <c r="L256" s="1"/>
      <c r="M256" s="1"/>
    </row>
    <row r="257" spans="12:13" customFormat="1" x14ac:dyDescent="0.45">
      <c r="L257" s="1"/>
      <c r="M257" s="1"/>
    </row>
    <row r="258" spans="12:13" customFormat="1" x14ac:dyDescent="0.45">
      <c r="L258" s="1"/>
      <c r="M258" s="1"/>
    </row>
    <row r="259" spans="12:13" customFormat="1" x14ac:dyDescent="0.45">
      <c r="L259" s="1"/>
      <c r="M259" s="1"/>
    </row>
    <row r="260" spans="12:13" customFormat="1" x14ac:dyDescent="0.45">
      <c r="L260" s="1"/>
      <c r="M260" s="1"/>
    </row>
    <row r="261" spans="12:13" customFormat="1" x14ac:dyDescent="0.45">
      <c r="L261" s="1"/>
      <c r="M261" s="1"/>
    </row>
    <row r="262" spans="12:13" customFormat="1" x14ac:dyDescent="0.45">
      <c r="L262" s="1"/>
      <c r="M262" s="1"/>
    </row>
    <row r="263" spans="12:13" customFormat="1" x14ac:dyDescent="0.45">
      <c r="L263" s="1"/>
      <c r="M263" s="1"/>
    </row>
    <row r="264" spans="12:13" customFormat="1" x14ac:dyDescent="0.45">
      <c r="L264" s="1"/>
      <c r="M264" s="1"/>
    </row>
    <row r="265" spans="12:13" customFormat="1" x14ac:dyDescent="0.45">
      <c r="L265" s="1"/>
      <c r="M265" s="1"/>
    </row>
    <row r="266" spans="12:13" customFormat="1" x14ac:dyDescent="0.45">
      <c r="L266" s="1"/>
      <c r="M266" s="1"/>
    </row>
    <row r="267" spans="12:13" customFormat="1" x14ac:dyDescent="0.45">
      <c r="L267" s="1"/>
      <c r="M267" s="1"/>
    </row>
    <row r="268" spans="12:13" customFormat="1" x14ac:dyDescent="0.45">
      <c r="L268" s="1"/>
      <c r="M268" s="1"/>
    </row>
    <row r="269" spans="12:13" customFormat="1" x14ac:dyDescent="0.45">
      <c r="L269" s="1"/>
      <c r="M269" s="1"/>
    </row>
    <row r="270" spans="12:13" customFormat="1" x14ac:dyDescent="0.45">
      <c r="L270" s="1"/>
      <c r="M270" s="1"/>
    </row>
    <row r="271" spans="12:13" customFormat="1" x14ac:dyDescent="0.45">
      <c r="L271" s="1"/>
      <c r="M271" s="1"/>
    </row>
    <row r="272" spans="12:13" customFormat="1" x14ac:dyDescent="0.45">
      <c r="L272" s="1"/>
      <c r="M272" s="1"/>
    </row>
    <row r="273" spans="12:13" customFormat="1" x14ac:dyDescent="0.45">
      <c r="L273" s="1"/>
      <c r="M273" s="1"/>
    </row>
    <row r="274" spans="12:13" customFormat="1" x14ac:dyDescent="0.45">
      <c r="L274" s="1"/>
      <c r="M274" s="1"/>
    </row>
    <row r="275" spans="12:13" customFormat="1" x14ac:dyDescent="0.45">
      <c r="L275" s="1"/>
      <c r="M275" s="1"/>
    </row>
    <row r="276" spans="12:13" customFormat="1" x14ac:dyDescent="0.45">
      <c r="L276" s="1"/>
      <c r="M276" s="1"/>
    </row>
    <row r="277" spans="12:13" customFormat="1" x14ac:dyDescent="0.45">
      <c r="L277" s="1"/>
      <c r="M277" s="1"/>
    </row>
    <row r="278" spans="12:13" customFormat="1" x14ac:dyDescent="0.45">
      <c r="L278" s="1"/>
      <c r="M278" s="1"/>
    </row>
    <row r="279" spans="12:13" customFormat="1" x14ac:dyDescent="0.45">
      <c r="L279" s="1"/>
      <c r="M279" s="1"/>
    </row>
    <row r="280" spans="12:13" customFormat="1" x14ac:dyDescent="0.45">
      <c r="L280" s="1"/>
      <c r="M280" s="1"/>
    </row>
    <row r="281" spans="12:13" customFormat="1" x14ac:dyDescent="0.45">
      <c r="L281" s="1"/>
      <c r="M281" s="1"/>
    </row>
    <row r="282" spans="12:13" customFormat="1" x14ac:dyDescent="0.45">
      <c r="L282" s="1"/>
      <c r="M282" s="1"/>
    </row>
    <row r="283" spans="12:13" customFormat="1" x14ac:dyDescent="0.45">
      <c r="L283" s="1"/>
      <c r="M283" s="1"/>
    </row>
    <row r="284" spans="12:13" customFormat="1" x14ac:dyDescent="0.45">
      <c r="L284" s="1"/>
      <c r="M284" s="1"/>
    </row>
    <row r="285" spans="12:13" customFormat="1" x14ac:dyDescent="0.45">
      <c r="L285" s="1"/>
      <c r="M285" s="1"/>
    </row>
    <row r="286" spans="12:13" customFormat="1" x14ac:dyDescent="0.45">
      <c r="L286" s="1"/>
      <c r="M286" s="1"/>
    </row>
    <row r="287" spans="12:13" customFormat="1" x14ac:dyDescent="0.45">
      <c r="L287" s="1"/>
      <c r="M287" s="1"/>
    </row>
    <row r="288" spans="12:13" customFormat="1" x14ac:dyDescent="0.45">
      <c r="L288" s="1"/>
      <c r="M288" s="1"/>
    </row>
    <row r="289" spans="12:13" customFormat="1" x14ac:dyDescent="0.45">
      <c r="L289" s="1"/>
      <c r="M289" s="1"/>
    </row>
    <row r="290" spans="12:13" customFormat="1" x14ac:dyDescent="0.45">
      <c r="L290" s="1"/>
      <c r="M290" s="1"/>
    </row>
    <row r="291" spans="12:13" customFormat="1" x14ac:dyDescent="0.45">
      <c r="L291" s="1"/>
      <c r="M291" s="1"/>
    </row>
    <row r="292" spans="12:13" customFormat="1" x14ac:dyDescent="0.45">
      <c r="L292" s="1"/>
      <c r="M292" s="1"/>
    </row>
    <row r="293" spans="12:13" customFormat="1" x14ac:dyDescent="0.45">
      <c r="L293" s="1"/>
      <c r="M293" s="1"/>
    </row>
    <row r="294" spans="12:13" customFormat="1" x14ac:dyDescent="0.45">
      <c r="L294" s="1"/>
      <c r="M294" s="1"/>
    </row>
    <row r="295" spans="12:13" customFormat="1" x14ac:dyDescent="0.45">
      <c r="L295" s="1"/>
      <c r="M295" s="1"/>
    </row>
    <row r="296" spans="12:13" customFormat="1" x14ac:dyDescent="0.45">
      <c r="L296" s="1"/>
      <c r="M296" s="1"/>
    </row>
    <row r="297" spans="12:13" customFormat="1" x14ac:dyDescent="0.45">
      <c r="L297" s="1"/>
      <c r="M297" s="1"/>
    </row>
    <row r="298" spans="12:13" customFormat="1" x14ac:dyDescent="0.45">
      <c r="L298" s="1"/>
      <c r="M298" s="1"/>
    </row>
    <row r="299" spans="12:13" customFormat="1" x14ac:dyDescent="0.45">
      <c r="L299" s="1"/>
      <c r="M299" s="1"/>
    </row>
    <row r="300" spans="12:13" customFormat="1" x14ac:dyDescent="0.45">
      <c r="L300" s="1"/>
      <c r="M300" s="1"/>
    </row>
    <row r="301" spans="12:13" customFormat="1" x14ac:dyDescent="0.45">
      <c r="L301" s="1"/>
      <c r="M301" s="1"/>
    </row>
    <row r="302" spans="12:13" customFormat="1" x14ac:dyDescent="0.45">
      <c r="L302" s="1"/>
      <c r="M302" s="1"/>
    </row>
    <row r="303" spans="12:13" customFormat="1" x14ac:dyDescent="0.45">
      <c r="L303" s="1"/>
      <c r="M303" s="1"/>
    </row>
    <row r="304" spans="12:13" customFormat="1" x14ac:dyDescent="0.45">
      <c r="L304" s="1"/>
      <c r="M304" s="1"/>
    </row>
    <row r="305" spans="12:13" customFormat="1" x14ac:dyDescent="0.45">
      <c r="L305" s="1"/>
      <c r="M305" s="1"/>
    </row>
    <row r="306" spans="12:13" customFormat="1" x14ac:dyDescent="0.45">
      <c r="L306" s="1"/>
      <c r="M306" s="1"/>
    </row>
    <row r="307" spans="12:13" customFormat="1" x14ac:dyDescent="0.45">
      <c r="L307" s="1"/>
      <c r="M307" s="1"/>
    </row>
    <row r="308" spans="12:13" customFormat="1" x14ac:dyDescent="0.45">
      <c r="L308" s="1"/>
      <c r="M308" s="1"/>
    </row>
    <row r="309" spans="12:13" customFormat="1" x14ac:dyDescent="0.45">
      <c r="L309" s="1"/>
      <c r="M309" s="1"/>
    </row>
    <row r="310" spans="12:13" customFormat="1" x14ac:dyDescent="0.45">
      <c r="L310" s="1"/>
      <c r="M310" s="1"/>
    </row>
    <row r="311" spans="12:13" customFormat="1" x14ac:dyDescent="0.45">
      <c r="L311" s="1"/>
      <c r="M311" s="1"/>
    </row>
    <row r="312" spans="12:13" customFormat="1" x14ac:dyDescent="0.45">
      <c r="L312" s="1"/>
      <c r="M312" s="1"/>
    </row>
    <row r="313" spans="12:13" customFormat="1" x14ac:dyDescent="0.45">
      <c r="L313" s="1"/>
      <c r="M313" s="1"/>
    </row>
    <row r="314" spans="12:13" customFormat="1" x14ac:dyDescent="0.45">
      <c r="L314" s="1"/>
      <c r="M314" s="1"/>
    </row>
    <row r="315" spans="12:13" customFormat="1" x14ac:dyDescent="0.45">
      <c r="L315" s="1"/>
      <c r="M315" s="1"/>
    </row>
    <row r="316" spans="12:13" customFormat="1" x14ac:dyDescent="0.45">
      <c r="L316" s="1"/>
      <c r="M316" s="1"/>
    </row>
    <row r="317" spans="12:13" customFormat="1" x14ac:dyDescent="0.45">
      <c r="L317" s="1"/>
      <c r="M317" s="1"/>
    </row>
    <row r="318" spans="12:13" customFormat="1" x14ac:dyDescent="0.45">
      <c r="L318" s="1"/>
      <c r="M318" s="1"/>
    </row>
    <row r="319" spans="12:13" customFormat="1" x14ac:dyDescent="0.45">
      <c r="L319" s="1"/>
      <c r="M319" s="1"/>
    </row>
    <row r="320" spans="12:13" customFormat="1" x14ac:dyDescent="0.45">
      <c r="L320" s="1"/>
      <c r="M320" s="1"/>
    </row>
    <row r="321" spans="12:13" customFormat="1" x14ac:dyDescent="0.45">
      <c r="L321" s="1"/>
      <c r="M321" s="1"/>
    </row>
    <row r="322" spans="12:13" customFormat="1" x14ac:dyDescent="0.45">
      <c r="L322" s="1"/>
      <c r="M322" s="1"/>
    </row>
    <row r="323" spans="12:13" customFormat="1" x14ac:dyDescent="0.45">
      <c r="L323" s="1"/>
      <c r="M323" s="1"/>
    </row>
    <row r="324" spans="12:13" customFormat="1" x14ac:dyDescent="0.45">
      <c r="L324" s="1"/>
      <c r="M324" s="1"/>
    </row>
    <row r="325" spans="12:13" customFormat="1" x14ac:dyDescent="0.45">
      <c r="L325" s="1"/>
      <c r="M325" s="1"/>
    </row>
    <row r="326" spans="12:13" customFormat="1" x14ac:dyDescent="0.45">
      <c r="L326" s="1"/>
      <c r="M326" s="1"/>
    </row>
    <row r="327" spans="12:13" customFormat="1" x14ac:dyDescent="0.45">
      <c r="L327" s="1"/>
      <c r="M327" s="1"/>
    </row>
    <row r="328" spans="12:13" customFormat="1" x14ac:dyDescent="0.45">
      <c r="L328" s="1"/>
      <c r="M328" s="1"/>
    </row>
    <row r="331" spans="12:13" customFormat="1" x14ac:dyDescent="0.45">
      <c r="L331" s="1"/>
      <c r="M331" s="1"/>
    </row>
    <row r="332" spans="12:13" customFormat="1" x14ac:dyDescent="0.45">
      <c r="L332" s="1"/>
      <c r="M332" s="1"/>
    </row>
    <row r="333" spans="12:13" customFormat="1" x14ac:dyDescent="0.45">
      <c r="L333" s="1"/>
      <c r="M333" s="1"/>
    </row>
    <row r="334" spans="12:13" customFormat="1" x14ac:dyDescent="0.45">
      <c r="L334" s="1"/>
      <c r="M334" s="1"/>
    </row>
    <row r="335" spans="12:13" customFormat="1" x14ac:dyDescent="0.45">
      <c r="L335" s="1"/>
      <c r="M335" s="1"/>
    </row>
    <row r="336" spans="12:13" customFormat="1" x14ac:dyDescent="0.45">
      <c r="L336" s="1"/>
      <c r="M336" s="1"/>
    </row>
    <row r="337" spans="12:13" customFormat="1" x14ac:dyDescent="0.45">
      <c r="L337" s="1"/>
      <c r="M337" s="1"/>
    </row>
    <row r="338" spans="12:13" customFormat="1" x14ac:dyDescent="0.45">
      <c r="L338" s="1"/>
      <c r="M338" s="1"/>
    </row>
    <row r="339" spans="12:13" customFormat="1" x14ac:dyDescent="0.45">
      <c r="L339" s="1"/>
      <c r="M339" s="1"/>
    </row>
    <row r="340" spans="12:13" customFormat="1" x14ac:dyDescent="0.45">
      <c r="L340" s="1"/>
      <c r="M340" s="1"/>
    </row>
    <row r="341" spans="12:13" customFormat="1" x14ac:dyDescent="0.45">
      <c r="L341" s="1"/>
      <c r="M341" s="1"/>
    </row>
    <row r="342" spans="12:13" customFormat="1" x14ac:dyDescent="0.45">
      <c r="L342" s="1"/>
      <c r="M342" s="1"/>
    </row>
    <row r="343" spans="12:13" customFormat="1" x14ac:dyDescent="0.45">
      <c r="L343" s="1"/>
      <c r="M343" s="1"/>
    </row>
    <row r="344" spans="12:13" customFormat="1" x14ac:dyDescent="0.45">
      <c r="L344" s="1"/>
      <c r="M344" s="1"/>
    </row>
    <row r="345" spans="12:13" customFormat="1" x14ac:dyDescent="0.45">
      <c r="L345" s="1"/>
      <c r="M345" s="1"/>
    </row>
    <row r="346" spans="12:13" customFormat="1" x14ac:dyDescent="0.45">
      <c r="L346" s="1"/>
      <c r="M346" s="1"/>
    </row>
  </sheetData>
  <mergeCells count="12">
    <mergeCell ref="E167:K167"/>
    <mergeCell ref="T1:U1"/>
    <mergeCell ref="V1:AA1"/>
    <mergeCell ref="T2:T3"/>
    <mergeCell ref="U2:U3"/>
    <mergeCell ref="V2:AA2"/>
    <mergeCell ref="G106:I106"/>
    <mergeCell ref="E153:M153"/>
    <mergeCell ref="E154:J154"/>
    <mergeCell ref="E155:H155"/>
    <mergeCell ref="E156:I156"/>
    <mergeCell ref="E157:M157"/>
  </mergeCells>
  <conditionalFormatting sqref="L4:L103">
    <cfRule type="iconSet" priority="5">
      <iconSet iconSet="3Symbols2" showValue="0">
        <cfvo type="percent" val="0"/>
        <cfvo type="percent" val="0.5"/>
        <cfvo type="num" val="1"/>
      </iconSet>
    </cfRule>
  </conditionalFormatting>
  <conditionalFormatting sqref="M4:M103">
    <cfRule type="iconSet" priority="6">
      <iconSet showValue="0">
        <cfvo type="percent" val="0"/>
        <cfvo type="num" val="0.2"/>
        <cfvo type="num" val="0.3332"/>
      </iconSet>
    </cfRule>
  </conditionalFormatting>
  <conditionalFormatting sqref="V106:AA106">
    <cfRule type="colorScale" priority="3">
      <colorScale>
        <cfvo type="min"/>
        <cfvo type="max"/>
        <color theme="9" tint="0.79998168889431442"/>
        <color theme="9"/>
      </colorScale>
    </cfRule>
  </conditionalFormatting>
  <dataValidations count="1">
    <dataValidation type="decimal" allowBlank="1" showInputMessage="1" showErrorMessage="1" sqref="V3:AA3" xr:uid="{BE049BFF-EB4E-474A-AA0B-A93F013E4684}">
      <formula1>0.0001</formula1>
      <formula2>0.9999</formula2>
    </dataValidation>
  </dataValidations>
  <hyperlinks>
    <hyperlink ref="E153" r:id="rId1" display="Download more FREE Statistical PERT templates at https://www.statisticalpert.com" xr:uid="{5B45DB71-21AB-44CE-BB8B-C0BB11E0BCEF}"/>
    <hyperlink ref="E154" r:id="rId2" display="Take a Pluralsight course on Statistical PERT" xr:uid="{03B1E00B-EEDC-46FF-AEFE-222E6741A471}"/>
    <hyperlink ref="E155" r:id="rId3" xr:uid="{39BBDF71-55C3-419B-997D-34B5CAD40F39}"/>
    <hyperlink ref="E157" r:id="rId4" display="Follow Statistical PERT on Twitter to learn when new updates are released" xr:uid="{D4D33785-30D4-4EA5-AEE8-991C48493BE7}"/>
    <hyperlink ref="E167" r:id="rId5" display="See the GNU General Public License for more details (http://www.gnu.org/licenses/)." xr:uid="{0F58DFD7-F384-41C3-B8D1-FE4E117EE120}"/>
  </hyperlinks>
  <pageMargins left="0.7" right="0.7" top="0.75" bottom="0.75" header="0.3" footer="0.3"/>
  <pageSetup orientation="portrait" horizontalDpi="300" verticalDpi="300" r:id="rId6"/>
  <drawing r:id="rId7"/>
  <legacyDrawing r:id="rId8"/>
  <extLst>
    <ext xmlns:x14="http://schemas.microsoft.com/office/spreadsheetml/2009/9/main" uri="{78C0D931-6437-407d-A8EE-F0AAD7539E65}">
      <x14:conditionalFormattings>
        <x14:conditionalFormatting xmlns:xm="http://schemas.microsoft.com/office/excel/2006/main">
          <x14:cfRule type="expression" priority="38" id="{003492FC-47CF-44E1-8042-EEC269F785FA}">
            <xm:f>IF($G$106=VLookups!$A$48,TRUE,FALSE)</xm:f>
            <x14:dxf>
              <numFmt numFmtId="9" formatCode="&quot;$&quot;#,##0_);\(&quot;$&quot;#,##0\)"/>
            </x14:dxf>
          </x14:cfRule>
          <xm:sqref>F4:F103 J4:J103 G4:I104 N4:N104 Q4:T106 V4:AA106 I110:K112 I113:J114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A72BFAEE-17DD-4355-8BB4-4DAFC9F3B229}">
          <x14:formula1>
            <xm:f>VLookups!$A$4:$A$13</xm:f>
          </x14:formula1>
          <xm:sqref>P104 O4:O103</xm:sqref>
        </x14:dataValidation>
        <x14:dataValidation type="list" allowBlank="1" showInputMessage="1" showErrorMessage="1" xr:uid="{D77039A4-E8A0-481F-82CC-C69EE2D087B8}">
          <x14:formula1>
            <xm:f>VLookups!$B$16:$B$26</xm:f>
          </x14:formula1>
          <xm:sqref>G2 E4:E103</xm:sqref>
        </x14:dataValidation>
        <x14:dataValidation type="list" allowBlank="1" showInputMessage="1" showErrorMessage="1" xr:uid="{F2D696A8-0D2C-4C04-BF03-A8616D78497F}">
          <x14:formula1>
            <xm:f>VLookups!$B$29:$B$39</xm:f>
          </x14:formula1>
          <xm:sqref>K4:K103 I2</xm:sqref>
        </x14:dataValidation>
        <x14:dataValidation type="list" allowBlank="1" showInputMessage="1" showErrorMessage="1" xr:uid="{DE975E0C-2615-44A6-BBFB-62BDEEE2D65B}">
          <x14:formula1>
            <xm:f>VLookups!$A$43:$A$44</xm:f>
          </x14:formula1>
          <xm:sqref>T1:U1</xm:sqref>
        </x14:dataValidation>
        <x14:dataValidation type="list" allowBlank="1" showInputMessage="1" showErrorMessage="1" xr:uid="{6556071A-09A3-4D63-98D4-9C39139036D9}">
          <x14:formula1>
            <xm:f>VLookups!$A$48:$A$49</xm:f>
          </x14:formula1>
          <xm:sqref>G106:I106</xm:sqref>
        </x14:dataValidation>
      </x14:dataValidations>
    </ext>
    <ext xmlns:x14="http://schemas.microsoft.com/office/spreadsheetml/2009/9/main" uri="{05C60535-1F16-4fd2-B633-F4F36F0B64E0}">
      <x14:sparklineGroups xmlns:xm="http://schemas.microsoft.com/office/excel/2006/main">
        <x14:sparklineGroup displayEmptyCellsAs="gap" displayHidden="1" xr2:uid="{4F9E49EE-E9F1-4228-976D-1243CFBA807F}">
          <x14:colorSeries theme="1"/>
          <x14:colorNegative rgb="FFD00000"/>
          <x14:colorAxis rgb="FF000000"/>
          <x14:colorMarkers rgb="FFD00000"/>
          <x14:colorFirst rgb="FFD00000"/>
          <x14:colorLast rgb="FFD00000"/>
          <x14:colorHigh rgb="FFD00000"/>
          <x14:colorLow rgb="FFD00000"/>
          <x14:sparklines>
            <x14:sparkline>
              <xm:f>'SPERT® Normal Scheduler'!HW4:PO4</xm:f>
              <xm:sqref>P4</xm:sqref>
            </x14:sparkline>
            <x14:sparkline>
              <xm:f>'SPERT® Normal Scheduler'!HW5:PO5</xm:f>
              <xm:sqref>P5</xm:sqref>
            </x14:sparkline>
            <x14:sparkline>
              <xm:f>'SPERT® Normal Scheduler'!HW6:PO6</xm:f>
              <xm:sqref>P6</xm:sqref>
            </x14:sparkline>
            <x14:sparkline>
              <xm:f>'SPERT® Normal Scheduler'!HW7:PO7</xm:f>
              <xm:sqref>P7</xm:sqref>
            </x14:sparkline>
            <x14:sparkline>
              <xm:f>'SPERT® Normal Scheduler'!HW8:PO8</xm:f>
              <xm:sqref>P8</xm:sqref>
            </x14:sparkline>
            <x14:sparkline>
              <xm:f>'SPERT® Normal Scheduler'!HW9:PO9</xm:f>
              <xm:sqref>P9</xm:sqref>
            </x14:sparkline>
            <x14:sparkline>
              <xm:f>'SPERT® Normal Scheduler'!HW10:PO10</xm:f>
              <xm:sqref>P10</xm:sqref>
            </x14:sparkline>
            <x14:sparkline>
              <xm:f>'SPERT® Normal Scheduler'!HW11:PO11</xm:f>
              <xm:sqref>P11</xm:sqref>
            </x14:sparkline>
            <x14:sparkline>
              <xm:f>'SPERT® Normal Scheduler'!HW12:PO12</xm:f>
              <xm:sqref>P12</xm:sqref>
            </x14:sparkline>
            <x14:sparkline>
              <xm:f>'SPERT® Normal Scheduler'!HW13:PO13</xm:f>
              <xm:sqref>P13</xm:sqref>
            </x14:sparkline>
            <x14:sparkline>
              <xm:f>'SPERT® Normal Scheduler'!HW14:PO14</xm:f>
              <xm:sqref>P14</xm:sqref>
            </x14:sparkline>
            <x14:sparkline>
              <xm:f>'SPERT® Normal Scheduler'!HW15:PO15</xm:f>
              <xm:sqref>P15</xm:sqref>
            </x14:sparkline>
            <x14:sparkline>
              <xm:f>'SPERT® Normal Scheduler'!HW16:PO16</xm:f>
              <xm:sqref>P16</xm:sqref>
            </x14:sparkline>
            <x14:sparkline>
              <xm:f>'SPERT® Normal Scheduler'!HW17:PO17</xm:f>
              <xm:sqref>P17</xm:sqref>
            </x14:sparkline>
            <x14:sparkline>
              <xm:f>'SPERT® Normal Scheduler'!HW18:PO18</xm:f>
              <xm:sqref>P18</xm:sqref>
            </x14:sparkline>
            <x14:sparkline>
              <xm:f>'SPERT® Normal Scheduler'!HW19:PO19</xm:f>
              <xm:sqref>P19</xm:sqref>
            </x14:sparkline>
            <x14:sparkline>
              <xm:f>'SPERT® Normal Scheduler'!HW20:PO20</xm:f>
              <xm:sqref>P20</xm:sqref>
            </x14:sparkline>
            <x14:sparkline>
              <xm:f>'SPERT® Normal Scheduler'!HW21:PO21</xm:f>
              <xm:sqref>P21</xm:sqref>
            </x14:sparkline>
            <x14:sparkline>
              <xm:f>'SPERT® Normal Scheduler'!HW22:PO22</xm:f>
              <xm:sqref>P22</xm:sqref>
            </x14:sparkline>
            <x14:sparkline>
              <xm:f>'SPERT® Normal Scheduler'!HW23:PO23</xm:f>
              <xm:sqref>P23</xm:sqref>
            </x14:sparkline>
            <x14:sparkline>
              <xm:f>'SPERT® Normal Scheduler'!HW24:PO24</xm:f>
              <xm:sqref>P24</xm:sqref>
            </x14:sparkline>
            <x14:sparkline>
              <xm:f>'SPERT® Normal Scheduler'!HW25:PO25</xm:f>
              <xm:sqref>P25</xm:sqref>
            </x14:sparkline>
            <x14:sparkline>
              <xm:f>'SPERT® Normal Scheduler'!HW26:PO26</xm:f>
              <xm:sqref>P26</xm:sqref>
            </x14:sparkline>
            <x14:sparkline>
              <xm:f>'SPERT® Normal Scheduler'!HW27:PO27</xm:f>
              <xm:sqref>P27</xm:sqref>
            </x14:sparkline>
            <x14:sparkline>
              <xm:f>'SPERT® Normal Scheduler'!HW28:PO28</xm:f>
              <xm:sqref>P28</xm:sqref>
            </x14:sparkline>
            <x14:sparkline>
              <xm:f>'SPERT® Normal Scheduler'!HW29:PO29</xm:f>
              <xm:sqref>P29</xm:sqref>
            </x14:sparkline>
            <x14:sparkline>
              <xm:f>'SPERT® Normal Scheduler'!HW30:PO30</xm:f>
              <xm:sqref>P30</xm:sqref>
            </x14:sparkline>
            <x14:sparkline>
              <xm:f>'SPERT® Normal Scheduler'!HW31:PO31</xm:f>
              <xm:sqref>P31</xm:sqref>
            </x14:sparkline>
            <x14:sparkline>
              <xm:f>'SPERT® Normal Scheduler'!HW32:PO32</xm:f>
              <xm:sqref>P32</xm:sqref>
            </x14:sparkline>
            <x14:sparkline>
              <xm:f>'SPERT® Normal Scheduler'!HW33:PO33</xm:f>
              <xm:sqref>P33</xm:sqref>
            </x14:sparkline>
            <x14:sparkline>
              <xm:f>'SPERT® Normal Scheduler'!HW34:PO34</xm:f>
              <xm:sqref>P34</xm:sqref>
            </x14:sparkline>
            <x14:sparkline>
              <xm:f>'SPERT® Normal Scheduler'!HW35:PO35</xm:f>
              <xm:sqref>P35</xm:sqref>
            </x14:sparkline>
            <x14:sparkline>
              <xm:f>'SPERT® Normal Scheduler'!HW36:PO36</xm:f>
              <xm:sqref>P36</xm:sqref>
            </x14:sparkline>
            <x14:sparkline>
              <xm:f>'SPERT® Normal Scheduler'!HW37:PO37</xm:f>
              <xm:sqref>P37</xm:sqref>
            </x14:sparkline>
            <x14:sparkline>
              <xm:f>'SPERT® Normal Scheduler'!HW38:PO38</xm:f>
              <xm:sqref>P38</xm:sqref>
            </x14:sparkline>
            <x14:sparkline>
              <xm:f>'SPERT® Normal Scheduler'!HW39:PO39</xm:f>
              <xm:sqref>P39</xm:sqref>
            </x14:sparkline>
            <x14:sparkline>
              <xm:f>'SPERT® Normal Scheduler'!HW40:PO40</xm:f>
              <xm:sqref>P40</xm:sqref>
            </x14:sparkline>
            <x14:sparkline>
              <xm:f>'SPERT® Normal Scheduler'!HW41:PO41</xm:f>
              <xm:sqref>P41</xm:sqref>
            </x14:sparkline>
            <x14:sparkline>
              <xm:f>'SPERT® Normal Scheduler'!HW42:PO42</xm:f>
              <xm:sqref>P42</xm:sqref>
            </x14:sparkline>
            <x14:sparkline>
              <xm:f>'SPERT® Normal Scheduler'!HW43:PO43</xm:f>
              <xm:sqref>P43</xm:sqref>
            </x14:sparkline>
            <x14:sparkline>
              <xm:f>'SPERT® Normal Scheduler'!HW44:PO44</xm:f>
              <xm:sqref>P44</xm:sqref>
            </x14:sparkline>
            <x14:sparkline>
              <xm:f>'SPERT® Normal Scheduler'!HW45:PO45</xm:f>
              <xm:sqref>P45</xm:sqref>
            </x14:sparkline>
            <x14:sparkline>
              <xm:f>'SPERT® Normal Scheduler'!HW46:PO46</xm:f>
              <xm:sqref>P46</xm:sqref>
            </x14:sparkline>
            <x14:sparkline>
              <xm:f>'SPERT® Normal Scheduler'!HW47:PO47</xm:f>
              <xm:sqref>P47</xm:sqref>
            </x14:sparkline>
            <x14:sparkline>
              <xm:f>'SPERT® Normal Scheduler'!HW48:PO48</xm:f>
              <xm:sqref>P48</xm:sqref>
            </x14:sparkline>
            <x14:sparkline>
              <xm:f>'SPERT® Normal Scheduler'!HW49:PO49</xm:f>
              <xm:sqref>P49</xm:sqref>
            </x14:sparkline>
            <x14:sparkline>
              <xm:f>'SPERT® Normal Scheduler'!HW50:PO50</xm:f>
              <xm:sqref>P50</xm:sqref>
            </x14:sparkline>
            <x14:sparkline>
              <xm:f>'SPERT® Normal Scheduler'!HW51:PO51</xm:f>
              <xm:sqref>P51</xm:sqref>
            </x14:sparkline>
            <x14:sparkline>
              <xm:f>'SPERT® Normal Scheduler'!HW52:PO52</xm:f>
              <xm:sqref>P52</xm:sqref>
            </x14:sparkline>
            <x14:sparkline>
              <xm:f>'SPERT® Normal Scheduler'!HW53:PO53</xm:f>
              <xm:sqref>P53</xm:sqref>
            </x14:sparkline>
            <x14:sparkline>
              <xm:f>'SPERT® Normal Scheduler'!HW54:PO54</xm:f>
              <xm:sqref>P54</xm:sqref>
            </x14:sparkline>
            <x14:sparkline>
              <xm:f>'SPERT® Normal Scheduler'!HW55:PO55</xm:f>
              <xm:sqref>P55</xm:sqref>
            </x14:sparkline>
            <x14:sparkline>
              <xm:f>'SPERT® Normal Scheduler'!HW56:PO56</xm:f>
              <xm:sqref>P56</xm:sqref>
            </x14:sparkline>
            <x14:sparkline>
              <xm:f>'SPERT® Normal Scheduler'!HW57:PO57</xm:f>
              <xm:sqref>P57</xm:sqref>
            </x14:sparkline>
            <x14:sparkline>
              <xm:f>'SPERT® Normal Scheduler'!HW58:PO58</xm:f>
              <xm:sqref>P58</xm:sqref>
            </x14:sparkline>
            <x14:sparkline>
              <xm:f>'SPERT® Normal Scheduler'!HW59:PO59</xm:f>
              <xm:sqref>P59</xm:sqref>
            </x14:sparkline>
            <x14:sparkline>
              <xm:f>'SPERT® Normal Scheduler'!HW60:PO60</xm:f>
              <xm:sqref>P60</xm:sqref>
            </x14:sparkline>
            <x14:sparkline>
              <xm:f>'SPERT® Normal Scheduler'!HW61:PO61</xm:f>
              <xm:sqref>P61</xm:sqref>
            </x14:sparkline>
            <x14:sparkline>
              <xm:f>'SPERT® Normal Scheduler'!HW62:PO62</xm:f>
              <xm:sqref>P62</xm:sqref>
            </x14:sparkline>
            <x14:sparkline>
              <xm:f>'SPERT® Normal Scheduler'!HW63:PO63</xm:f>
              <xm:sqref>P63</xm:sqref>
            </x14:sparkline>
            <x14:sparkline>
              <xm:f>'SPERT® Normal Scheduler'!HW64:PO64</xm:f>
              <xm:sqref>P64</xm:sqref>
            </x14:sparkline>
            <x14:sparkline>
              <xm:f>'SPERT® Normal Scheduler'!HW65:PO65</xm:f>
              <xm:sqref>P65</xm:sqref>
            </x14:sparkline>
            <x14:sparkline>
              <xm:f>'SPERT® Normal Scheduler'!HW66:PO66</xm:f>
              <xm:sqref>P66</xm:sqref>
            </x14:sparkline>
            <x14:sparkline>
              <xm:f>'SPERT® Normal Scheduler'!HW67:PO67</xm:f>
              <xm:sqref>P67</xm:sqref>
            </x14:sparkline>
            <x14:sparkline>
              <xm:f>'SPERT® Normal Scheduler'!HW68:PO68</xm:f>
              <xm:sqref>P68</xm:sqref>
            </x14:sparkline>
            <x14:sparkline>
              <xm:f>'SPERT® Normal Scheduler'!HW69:PO69</xm:f>
              <xm:sqref>P69</xm:sqref>
            </x14:sparkline>
            <x14:sparkline>
              <xm:f>'SPERT® Normal Scheduler'!HW70:PO70</xm:f>
              <xm:sqref>P70</xm:sqref>
            </x14:sparkline>
            <x14:sparkline>
              <xm:f>'SPERT® Normal Scheduler'!HW71:PO71</xm:f>
              <xm:sqref>P71</xm:sqref>
            </x14:sparkline>
            <x14:sparkline>
              <xm:f>'SPERT® Normal Scheduler'!HW72:PO72</xm:f>
              <xm:sqref>P72</xm:sqref>
            </x14:sparkline>
            <x14:sparkline>
              <xm:f>'SPERT® Normal Scheduler'!HW73:PO73</xm:f>
              <xm:sqref>P73</xm:sqref>
            </x14:sparkline>
            <x14:sparkline>
              <xm:f>'SPERT® Normal Scheduler'!HW74:PO74</xm:f>
              <xm:sqref>P74</xm:sqref>
            </x14:sparkline>
            <x14:sparkline>
              <xm:f>'SPERT® Normal Scheduler'!HW75:PO75</xm:f>
              <xm:sqref>P75</xm:sqref>
            </x14:sparkline>
            <x14:sparkline>
              <xm:f>'SPERT® Normal Scheduler'!HW76:PO76</xm:f>
              <xm:sqref>P76</xm:sqref>
            </x14:sparkline>
            <x14:sparkline>
              <xm:f>'SPERT® Normal Scheduler'!HW77:PO77</xm:f>
              <xm:sqref>P77</xm:sqref>
            </x14:sparkline>
            <x14:sparkline>
              <xm:f>'SPERT® Normal Scheduler'!HW78:PO78</xm:f>
              <xm:sqref>P78</xm:sqref>
            </x14:sparkline>
            <x14:sparkline>
              <xm:f>'SPERT® Normal Scheduler'!HW79:PO79</xm:f>
              <xm:sqref>P79</xm:sqref>
            </x14:sparkline>
            <x14:sparkline>
              <xm:f>'SPERT® Normal Scheduler'!HW80:PO80</xm:f>
              <xm:sqref>P80</xm:sqref>
            </x14:sparkline>
            <x14:sparkline>
              <xm:f>'SPERT® Normal Scheduler'!HW81:PO81</xm:f>
              <xm:sqref>P81</xm:sqref>
            </x14:sparkline>
            <x14:sparkline>
              <xm:f>'SPERT® Normal Scheduler'!HW82:PO82</xm:f>
              <xm:sqref>P82</xm:sqref>
            </x14:sparkline>
            <x14:sparkline>
              <xm:f>'SPERT® Normal Scheduler'!HW83:PO83</xm:f>
              <xm:sqref>P83</xm:sqref>
            </x14:sparkline>
            <x14:sparkline>
              <xm:f>'SPERT® Normal Scheduler'!HW84:PO84</xm:f>
              <xm:sqref>P84</xm:sqref>
            </x14:sparkline>
            <x14:sparkline>
              <xm:f>'SPERT® Normal Scheduler'!HW85:PO85</xm:f>
              <xm:sqref>P85</xm:sqref>
            </x14:sparkline>
            <x14:sparkline>
              <xm:f>'SPERT® Normal Scheduler'!HW86:PO86</xm:f>
              <xm:sqref>P86</xm:sqref>
            </x14:sparkline>
            <x14:sparkline>
              <xm:f>'SPERT® Normal Scheduler'!HW87:PO87</xm:f>
              <xm:sqref>P87</xm:sqref>
            </x14:sparkline>
            <x14:sparkline>
              <xm:f>'SPERT® Normal Scheduler'!HW88:PO88</xm:f>
              <xm:sqref>P88</xm:sqref>
            </x14:sparkline>
            <x14:sparkline>
              <xm:f>'SPERT® Normal Scheduler'!HW89:PO89</xm:f>
              <xm:sqref>P89</xm:sqref>
            </x14:sparkline>
            <x14:sparkline>
              <xm:f>'SPERT® Normal Scheduler'!HW90:PO90</xm:f>
              <xm:sqref>P90</xm:sqref>
            </x14:sparkline>
            <x14:sparkline>
              <xm:f>'SPERT® Normal Scheduler'!HW91:PO91</xm:f>
              <xm:sqref>P91</xm:sqref>
            </x14:sparkline>
            <x14:sparkline>
              <xm:f>'SPERT® Normal Scheduler'!HW92:PO92</xm:f>
              <xm:sqref>P92</xm:sqref>
            </x14:sparkline>
            <x14:sparkline>
              <xm:f>'SPERT® Normal Scheduler'!HW93:PO93</xm:f>
              <xm:sqref>P93</xm:sqref>
            </x14:sparkline>
            <x14:sparkline>
              <xm:f>'SPERT® Normal Scheduler'!HW94:PO94</xm:f>
              <xm:sqref>P94</xm:sqref>
            </x14:sparkline>
            <x14:sparkline>
              <xm:f>'SPERT® Normal Scheduler'!HW95:PO95</xm:f>
              <xm:sqref>P95</xm:sqref>
            </x14:sparkline>
            <x14:sparkline>
              <xm:f>'SPERT® Normal Scheduler'!HW96:PO96</xm:f>
              <xm:sqref>P96</xm:sqref>
            </x14:sparkline>
            <x14:sparkline>
              <xm:f>'SPERT® Normal Scheduler'!HW97:PO97</xm:f>
              <xm:sqref>P97</xm:sqref>
            </x14:sparkline>
            <x14:sparkline>
              <xm:f>'SPERT® Normal Scheduler'!HW98:PO98</xm:f>
              <xm:sqref>P98</xm:sqref>
            </x14:sparkline>
            <x14:sparkline>
              <xm:f>'SPERT® Normal Scheduler'!HW99:PO99</xm:f>
              <xm:sqref>P99</xm:sqref>
            </x14:sparkline>
            <x14:sparkline>
              <xm:f>'SPERT® Normal Scheduler'!HW100:PO100</xm:f>
              <xm:sqref>P100</xm:sqref>
            </x14:sparkline>
            <x14:sparkline>
              <xm:f>'SPERT® Normal Scheduler'!HW101:PO101</xm:f>
              <xm:sqref>P101</xm:sqref>
            </x14:sparkline>
            <x14:sparkline>
              <xm:f>'SPERT® Normal Scheduler'!HW102:PO102</xm:f>
              <xm:sqref>P102</xm:sqref>
            </x14:sparkline>
            <x14:sparkline>
              <xm:f>'SPERT® Normal Scheduler'!HW103:PO103</xm:f>
              <xm:sqref>P103</xm:sqref>
            </x14:sparkline>
          </x14:sparklines>
        </x14:sparklineGroup>
      </x14:sparklineGroup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9E00F-0C9E-4DEC-92FD-B969F22C9C87}">
  <dimension ref="A1:PI224"/>
  <sheetViews>
    <sheetView showGridLines="0" zoomScaleNormal="100" workbookViewId="0">
      <selection activeCell="B4" sqref="B4"/>
    </sheetView>
  </sheetViews>
  <sheetFormatPr defaultRowHeight="14.25" x14ac:dyDescent="0.45"/>
  <cols>
    <col min="1" max="1" width="5.73046875" style="1" customWidth="1"/>
    <col min="2" max="4" width="13.73046875" customWidth="1"/>
    <col min="5" max="6" width="4.73046875" style="1" customWidth="1"/>
    <col min="7" max="7" width="13.73046875" customWidth="1"/>
    <col min="8" max="8" width="25.73046875" style="1" customWidth="1"/>
    <col min="9" max="9" width="7.73046875" style="1" customWidth="1"/>
    <col min="10" max="11" width="11.73046875" customWidth="1"/>
    <col min="12" max="12" width="13.53125" hidden="1" customWidth="1"/>
    <col min="13" max="13" width="13.73046875" customWidth="1"/>
    <col min="14" max="14" width="10.73046875" customWidth="1"/>
    <col min="15" max="20" width="13.73046875" customWidth="1"/>
    <col min="22" max="224" width="9.06640625" hidden="1" customWidth="1"/>
    <col min="225" max="424" width="0" hidden="1" customWidth="1"/>
  </cols>
  <sheetData>
    <row r="1" spans="1:425" ht="24" customHeight="1" x14ac:dyDescent="0.45">
      <c r="A1" s="52"/>
      <c r="B1" s="52" t="s">
        <v>770</v>
      </c>
      <c r="C1" s="5"/>
      <c r="D1" s="5"/>
      <c r="E1" s="2"/>
      <c r="F1" s="2"/>
      <c r="G1" s="5"/>
      <c r="H1" s="2"/>
      <c r="I1" s="2"/>
      <c r="J1" s="5"/>
      <c r="K1" s="5"/>
      <c r="L1" s="5"/>
      <c r="M1" s="411" t="s">
        <v>72</v>
      </c>
      <c r="N1" s="412"/>
      <c r="O1" s="427" t="str">
        <f>VLOOKUP(M1,VLookups!A43:C44,3,FALSE)</f>
        <v>Show the likelihood that the SPERT estimates will be EQUAL TO or GREATER THAN an uncertainty</v>
      </c>
      <c r="P1" s="427"/>
      <c r="Q1" s="427"/>
      <c r="R1" s="427"/>
      <c r="S1" s="427"/>
      <c r="T1" s="427"/>
      <c r="U1" s="5"/>
    </row>
    <row r="2" spans="1:425" ht="15" customHeight="1" x14ac:dyDescent="0.45">
      <c r="B2" s="25"/>
      <c r="C2" s="25"/>
      <c r="D2" s="25"/>
      <c r="E2" s="26"/>
      <c r="F2" s="26"/>
      <c r="G2" s="25"/>
      <c r="H2" s="26"/>
      <c r="I2" s="26"/>
      <c r="J2" s="5"/>
      <c r="K2" s="5"/>
      <c r="L2" s="5"/>
      <c r="M2" s="431" t="s">
        <v>69</v>
      </c>
      <c r="N2" s="431" t="s">
        <v>70</v>
      </c>
      <c r="O2" s="428" t="s">
        <v>51</v>
      </c>
      <c r="P2" s="429"/>
      <c r="Q2" s="429"/>
      <c r="R2" s="429"/>
      <c r="S2" s="429"/>
      <c r="T2" s="430"/>
      <c r="U2" s="5"/>
      <c r="V2" s="163" t="s">
        <v>173</v>
      </c>
    </row>
    <row r="3" spans="1:425" x14ac:dyDescent="0.45">
      <c r="A3" s="3" t="s">
        <v>5</v>
      </c>
      <c r="B3" s="55" t="s">
        <v>39</v>
      </c>
      <c r="C3" s="55" t="s">
        <v>6</v>
      </c>
      <c r="D3" s="55" t="s">
        <v>40</v>
      </c>
      <c r="E3" s="55"/>
      <c r="F3" s="55"/>
      <c r="G3" s="55" t="s">
        <v>65</v>
      </c>
      <c r="H3" s="55" t="s">
        <v>9</v>
      </c>
      <c r="I3" s="55" t="s">
        <v>167</v>
      </c>
      <c r="J3" s="55" t="s">
        <v>760</v>
      </c>
      <c r="K3" s="55" t="s">
        <v>63</v>
      </c>
      <c r="L3" s="55" t="s">
        <v>81</v>
      </c>
      <c r="M3" s="432"/>
      <c r="N3" s="432"/>
      <c r="O3" s="96">
        <v>0.1</v>
      </c>
      <c r="P3" s="51">
        <v>0.9</v>
      </c>
      <c r="Q3" s="51">
        <v>0.85</v>
      </c>
      <c r="R3" s="51">
        <v>0.8</v>
      </c>
      <c r="S3" s="51">
        <v>0.75</v>
      </c>
      <c r="T3" s="51">
        <v>0.7</v>
      </c>
      <c r="U3" s="5"/>
      <c r="V3" s="163" t="s">
        <v>873</v>
      </c>
      <c r="HP3" s="163" t="s">
        <v>168</v>
      </c>
      <c r="PI3" s="166" t="s">
        <v>904</v>
      </c>
    </row>
    <row r="4" spans="1:425" ht="18" x14ac:dyDescent="0.55000000000000004">
      <c r="A4" s="4">
        <v>1</v>
      </c>
      <c r="B4" s="215">
        <v>60</v>
      </c>
      <c r="C4" s="215">
        <v>120</v>
      </c>
      <c r="D4" s="215">
        <v>180</v>
      </c>
      <c r="E4" s="120">
        <f>IF(OR(ISBLANK(C4),ISBLANK(D4),ISBLANK(B4)),"",IF(AND(B4&gt;0,C4&gt;0,D4&gt;0),IF(C4&gt;B4,IF(D4&gt;C4,1,-1),-1)))</f>
        <v>1</v>
      </c>
      <c r="F4" s="120">
        <f>IF(OR(ISBLANK(B4),ISBLANK(C4),ISBLANK(D4)),"",IFERROR(MIN(C4-B4,D4-C4)/MAX(C4-B4,D4-C4),""))</f>
        <v>1</v>
      </c>
      <c r="G4" s="217">
        <f>IF(AND(B4&gt;0,C4&gt;0,D4&gt;0),(B4+(4*C4)+D4)/6,"")</f>
        <v>120</v>
      </c>
      <c r="H4" s="216" t="s">
        <v>1</v>
      </c>
      <c r="I4" s="55"/>
      <c r="J4" s="389"/>
      <c r="K4" s="218">
        <f>IF(AND(B4&gt;0,C4&gt;0,D4&gt;0),IF(ISBLANK(J4),IF(ISBLANK(H4),"",(D4-B4)*VLOOKUP(H4,VLookups!$A$4:$B$13,2,FALSE)),J4),"")</f>
        <v>24</v>
      </c>
      <c r="L4" s="219">
        <f>IF(K4="","",K4^2)</f>
        <v>576</v>
      </c>
      <c r="M4" s="215">
        <v>150</v>
      </c>
      <c r="N4" s="269">
        <f>IF(AND(M4&gt;0,C4&gt;0,NOT(K4="")),ABS(VLOOKUP($M$1,VLookups!$A$43:$B$44,2,FALSE)-_xlfn.NORM.DIST(M4,G4,K4,TRUE)),"")</f>
        <v>0.89435022633314476</v>
      </c>
      <c r="O4" s="220">
        <f>IF(AND($B4&gt;0,$C4&gt;0,$D4&gt;0,NOT(ISBLANK($H4))),_xlfn.NORM.INV(ABS(VLOOKUP($M$1,VLookups!$A$43:$B$44,2,FALSE)-O$3),$G4,$K4),"")</f>
        <v>89.242762426929588</v>
      </c>
      <c r="P4" s="221">
        <f>IF(AND($B4&gt;0,$C4&gt;0,$D4&gt;0,NOT(ISBLANK($H4))),_xlfn.NORM.INV(ABS(VLOOKUP($M$1,VLookups!$A$43:$B$44,2,FALSE)-P$3),$G4,$K4),"")</f>
        <v>150.75723757307043</v>
      </c>
      <c r="Q4" s="220">
        <f>IF(AND($B4&gt;0,$C4&gt;0,$D4&gt;0,NOT(ISBLANK($H4))),_xlfn.NORM.INV(ABS(VLOOKUP($M$1,VLookups!$A$43:$B$44,2,FALSE)-Q$3),$G4,$K4),"")</f>
        <v>144.87440134785095</v>
      </c>
      <c r="R4" s="221">
        <f>IF(AND($B4&gt;0,$C4&gt;0,$D4&gt;0,NOT(ISBLANK($H4))),_xlfn.NORM.INV(ABS(VLOOKUP($M$1,VLookups!$A$43:$B$44,2,FALSE)-R$3),$G4,$K4),"")</f>
        <v>140.19890960574995</v>
      </c>
      <c r="S4" s="220">
        <f>IF(AND($B4&gt;0,$C4&gt;0,$D4&gt;0,NOT(ISBLANK($H4))),_xlfn.NORM.INV(ABS(VLOOKUP($M$1,VLookups!$A$43:$B$44,2,FALSE)-S$3),$G4,$K4),"")</f>
        <v>136.18775400470597</v>
      </c>
      <c r="T4" s="221">
        <f>IF(AND($B4&gt;0,$C4&gt;0,$D4&gt;0,NOT(ISBLANK($H4))),_xlfn.NORM.INV(ABS(VLOOKUP($M$1,VLookups!$A$43:$B$44,2,FALSE)-T$3),$G4,$K4),"")</f>
        <v>132.58561230499299</v>
      </c>
      <c r="U4" s="5"/>
      <c r="V4" s="164">
        <f>IF(AND(B4&gt;0,C4&gt;0,D4&gt;0),ABS(B4-D4)/(G24*200),"")</f>
        <v>0.8</v>
      </c>
      <c r="W4" s="47">
        <f>IF(ISNONTEXT($V4),X4-$V4,"")</f>
        <v>40.000000000000284</v>
      </c>
      <c r="X4" s="47">
        <f t="shared" ref="X4:CI4" si="0">IF(ISNONTEXT($V4),Y4-$V4,"")</f>
        <v>40.800000000000281</v>
      </c>
      <c r="Y4" s="47">
        <f t="shared" si="0"/>
        <v>41.600000000000279</v>
      </c>
      <c r="Z4" s="47">
        <f t="shared" si="0"/>
        <v>42.400000000000276</v>
      </c>
      <c r="AA4" s="47">
        <f t="shared" si="0"/>
        <v>43.200000000000273</v>
      </c>
      <c r="AB4" s="47">
        <f t="shared" si="0"/>
        <v>44.00000000000027</v>
      </c>
      <c r="AC4" s="47">
        <f t="shared" si="0"/>
        <v>44.800000000000267</v>
      </c>
      <c r="AD4" s="47">
        <f t="shared" si="0"/>
        <v>45.600000000000264</v>
      </c>
      <c r="AE4" s="47">
        <f t="shared" si="0"/>
        <v>46.400000000000261</v>
      </c>
      <c r="AF4" s="47">
        <f t="shared" si="0"/>
        <v>47.200000000000259</v>
      </c>
      <c r="AG4" s="47">
        <f t="shared" si="0"/>
        <v>48.000000000000256</v>
      </c>
      <c r="AH4" s="47">
        <f t="shared" si="0"/>
        <v>48.800000000000253</v>
      </c>
      <c r="AI4" s="47">
        <f t="shared" si="0"/>
        <v>49.60000000000025</v>
      </c>
      <c r="AJ4" s="47">
        <f t="shared" si="0"/>
        <v>50.400000000000247</v>
      </c>
      <c r="AK4" s="47">
        <f t="shared" si="0"/>
        <v>51.200000000000244</v>
      </c>
      <c r="AL4" s="47">
        <f t="shared" si="0"/>
        <v>52.000000000000242</v>
      </c>
      <c r="AM4" s="47">
        <f t="shared" si="0"/>
        <v>52.800000000000239</v>
      </c>
      <c r="AN4" s="47">
        <f t="shared" si="0"/>
        <v>53.600000000000236</v>
      </c>
      <c r="AO4" s="47">
        <f t="shared" si="0"/>
        <v>54.400000000000233</v>
      </c>
      <c r="AP4" s="47">
        <f t="shared" si="0"/>
        <v>55.20000000000023</v>
      </c>
      <c r="AQ4" s="47">
        <f t="shared" si="0"/>
        <v>56.000000000000227</v>
      </c>
      <c r="AR4" s="47">
        <f t="shared" si="0"/>
        <v>56.800000000000225</v>
      </c>
      <c r="AS4" s="47">
        <f t="shared" si="0"/>
        <v>57.600000000000222</v>
      </c>
      <c r="AT4" s="47">
        <f t="shared" si="0"/>
        <v>58.400000000000219</v>
      </c>
      <c r="AU4" s="47">
        <f t="shared" si="0"/>
        <v>59.200000000000216</v>
      </c>
      <c r="AV4" s="47">
        <f t="shared" si="0"/>
        <v>60.000000000000213</v>
      </c>
      <c r="AW4" s="47">
        <f t="shared" si="0"/>
        <v>60.80000000000021</v>
      </c>
      <c r="AX4" s="47">
        <f t="shared" si="0"/>
        <v>61.600000000000207</v>
      </c>
      <c r="AY4" s="47">
        <f t="shared" si="0"/>
        <v>62.400000000000205</v>
      </c>
      <c r="AZ4" s="47">
        <f t="shared" si="0"/>
        <v>63.200000000000202</v>
      </c>
      <c r="BA4" s="47">
        <f t="shared" si="0"/>
        <v>64.000000000000199</v>
      </c>
      <c r="BB4" s="47">
        <f t="shared" si="0"/>
        <v>64.800000000000196</v>
      </c>
      <c r="BC4" s="47">
        <f t="shared" si="0"/>
        <v>65.600000000000193</v>
      </c>
      <c r="BD4" s="47">
        <f t="shared" si="0"/>
        <v>66.40000000000019</v>
      </c>
      <c r="BE4" s="47">
        <f t="shared" si="0"/>
        <v>67.200000000000188</v>
      </c>
      <c r="BF4" s="47">
        <f t="shared" si="0"/>
        <v>68.000000000000185</v>
      </c>
      <c r="BG4" s="47">
        <f t="shared" si="0"/>
        <v>68.800000000000182</v>
      </c>
      <c r="BH4" s="47">
        <f t="shared" si="0"/>
        <v>69.600000000000179</v>
      </c>
      <c r="BI4" s="47">
        <f t="shared" si="0"/>
        <v>70.400000000000176</v>
      </c>
      <c r="BJ4" s="47">
        <f t="shared" si="0"/>
        <v>71.200000000000173</v>
      </c>
      <c r="BK4" s="47">
        <f t="shared" si="0"/>
        <v>72.000000000000171</v>
      </c>
      <c r="BL4" s="47">
        <f t="shared" si="0"/>
        <v>72.800000000000168</v>
      </c>
      <c r="BM4" s="47">
        <f t="shared" si="0"/>
        <v>73.600000000000165</v>
      </c>
      <c r="BN4" s="47">
        <f t="shared" si="0"/>
        <v>74.400000000000162</v>
      </c>
      <c r="BO4" s="47">
        <f t="shared" si="0"/>
        <v>75.200000000000159</v>
      </c>
      <c r="BP4" s="47">
        <f t="shared" si="0"/>
        <v>76.000000000000156</v>
      </c>
      <c r="BQ4" s="47">
        <f t="shared" si="0"/>
        <v>76.800000000000153</v>
      </c>
      <c r="BR4" s="47">
        <f t="shared" si="0"/>
        <v>77.600000000000151</v>
      </c>
      <c r="BS4" s="47">
        <f t="shared" si="0"/>
        <v>78.400000000000148</v>
      </c>
      <c r="BT4" s="47">
        <f t="shared" si="0"/>
        <v>79.200000000000145</v>
      </c>
      <c r="BU4" s="47">
        <f t="shared" si="0"/>
        <v>80.000000000000142</v>
      </c>
      <c r="BV4" s="47">
        <f t="shared" si="0"/>
        <v>80.800000000000139</v>
      </c>
      <c r="BW4" s="47">
        <f t="shared" si="0"/>
        <v>81.600000000000136</v>
      </c>
      <c r="BX4" s="47">
        <f t="shared" si="0"/>
        <v>82.400000000000134</v>
      </c>
      <c r="BY4" s="47">
        <f t="shared" si="0"/>
        <v>83.200000000000131</v>
      </c>
      <c r="BZ4" s="47">
        <f t="shared" si="0"/>
        <v>84.000000000000128</v>
      </c>
      <c r="CA4" s="47">
        <f t="shared" si="0"/>
        <v>84.800000000000125</v>
      </c>
      <c r="CB4" s="47">
        <f t="shared" si="0"/>
        <v>85.600000000000122</v>
      </c>
      <c r="CC4" s="47">
        <f t="shared" si="0"/>
        <v>86.400000000000119</v>
      </c>
      <c r="CD4" s="47">
        <f t="shared" si="0"/>
        <v>87.200000000000117</v>
      </c>
      <c r="CE4" s="47">
        <f t="shared" si="0"/>
        <v>88.000000000000114</v>
      </c>
      <c r="CF4" s="47">
        <f t="shared" si="0"/>
        <v>88.800000000000111</v>
      </c>
      <c r="CG4" s="47">
        <f t="shared" si="0"/>
        <v>89.600000000000108</v>
      </c>
      <c r="CH4" s="47">
        <f t="shared" si="0"/>
        <v>90.400000000000105</v>
      </c>
      <c r="CI4" s="47">
        <f t="shared" si="0"/>
        <v>91.200000000000102</v>
      </c>
      <c r="CJ4" s="47">
        <f t="shared" ref="CJ4:DR4" si="1">IF(ISNONTEXT($V4),CK4-$V4,"")</f>
        <v>92.000000000000099</v>
      </c>
      <c r="CK4" s="47">
        <f t="shared" si="1"/>
        <v>92.800000000000097</v>
      </c>
      <c r="CL4" s="47">
        <f t="shared" si="1"/>
        <v>93.600000000000094</v>
      </c>
      <c r="CM4" s="47">
        <f t="shared" si="1"/>
        <v>94.400000000000091</v>
      </c>
      <c r="CN4" s="47">
        <f t="shared" si="1"/>
        <v>95.200000000000088</v>
      </c>
      <c r="CO4" s="47">
        <f t="shared" si="1"/>
        <v>96.000000000000085</v>
      </c>
      <c r="CP4" s="47">
        <f t="shared" si="1"/>
        <v>96.800000000000082</v>
      </c>
      <c r="CQ4" s="47">
        <f t="shared" si="1"/>
        <v>97.60000000000008</v>
      </c>
      <c r="CR4" s="47">
        <f t="shared" si="1"/>
        <v>98.400000000000077</v>
      </c>
      <c r="CS4" s="47">
        <f t="shared" si="1"/>
        <v>99.200000000000074</v>
      </c>
      <c r="CT4" s="47">
        <f t="shared" si="1"/>
        <v>100.00000000000007</v>
      </c>
      <c r="CU4" s="47">
        <f t="shared" si="1"/>
        <v>100.80000000000007</v>
      </c>
      <c r="CV4" s="47">
        <f t="shared" si="1"/>
        <v>101.60000000000007</v>
      </c>
      <c r="CW4" s="47">
        <f t="shared" si="1"/>
        <v>102.40000000000006</v>
      </c>
      <c r="CX4" s="47">
        <f t="shared" si="1"/>
        <v>103.20000000000006</v>
      </c>
      <c r="CY4" s="47">
        <f t="shared" si="1"/>
        <v>104.00000000000006</v>
      </c>
      <c r="CZ4" s="47">
        <f t="shared" si="1"/>
        <v>104.80000000000005</v>
      </c>
      <c r="DA4" s="47">
        <f t="shared" si="1"/>
        <v>105.60000000000005</v>
      </c>
      <c r="DB4" s="47">
        <f t="shared" si="1"/>
        <v>106.40000000000005</v>
      </c>
      <c r="DC4" s="47">
        <f t="shared" si="1"/>
        <v>107.20000000000005</v>
      </c>
      <c r="DD4" s="47">
        <f t="shared" si="1"/>
        <v>108.00000000000004</v>
      </c>
      <c r="DE4" s="47">
        <f t="shared" si="1"/>
        <v>108.80000000000004</v>
      </c>
      <c r="DF4" s="47">
        <f t="shared" si="1"/>
        <v>109.60000000000004</v>
      </c>
      <c r="DG4" s="47">
        <f t="shared" si="1"/>
        <v>110.40000000000003</v>
      </c>
      <c r="DH4" s="47">
        <f t="shared" si="1"/>
        <v>111.20000000000003</v>
      </c>
      <c r="DI4" s="47">
        <f t="shared" si="1"/>
        <v>112.00000000000003</v>
      </c>
      <c r="DJ4" s="47">
        <f t="shared" si="1"/>
        <v>112.80000000000003</v>
      </c>
      <c r="DK4" s="47">
        <f t="shared" si="1"/>
        <v>113.60000000000002</v>
      </c>
      <c r="DL4" s="47">
        <f t="shared" si="1"/>
        <v>114.40000000000002</v>
      </c>
      <c r="DM4" s="47">
        <f t="shared" si="1"/>
        <v>115.20000000000002</v>
      </c>
      <c r="DN4" s="47">
        <f t="shared" si="1"/>
        <v>116.00000000000001</v>
      </c>
      <c r="DO4" s="47">
        <f t="shared" si="1"/>
        <v>116.80000000000001</v>
      </c>
      <c r="DP4" s="47">
        <f t="shared" si="1"/>
        <v>117.60000000000001</v>
      </c>
      <c r="DQ4" s="47">
        <f t="shared" si="1"/>
        <v>118.4</v>
      </c>
      <c r="DR4" s="47">
        <f t="shared" si="1"/>
        <v>119.2</v>
      </c>
      <c r="DS4" s="179">
        <f>IF(ISNONTEXT($V4),G4,"")</f>
        <v>120</v>
      </c>
      <c r="DT4" s="47">
        <f>IF(ISNONTEXT($V4),DS4+$V4,"")</f>
        <v>120.8</v>
      </c>
      <c r="DU4" s="47">
        <f t="shared" ref="DU4:GF4" si="2">IF(ISNONTEXT($V4),DT4+$V4,"")</f>
        <v>121.6</v>
      </c>
      <c r="DV4" s="47">
        <f t="shared" si="2"/>
        <v>122.39999999999999</v>
      </c>
      <c r="DW4" s="47">
        <f t="shared" si="2"/>
        <v>123.19999999999999</v>
      </c>
      <c r="DX4" s="47">
        <f t="shared" si="2"/>
        <v>123.99999999999999</v>
      </c>
      <c r="DY4" s="47">
        <f t="shared" si="2"/>
        <v>124.79999999999998</v>
      </c>
      <c r="DZ4" s="47">
        <f t="shared" si="2"/>
        <v>125.59999999999998</v>
      </c>
      <c r="EA4" s="47">
        <f t="shared" si="2"/>
        <v>126.39999999999998</v>
      </c>
      <c r="EB4" s="47">
        <f t="shared" si="2"/>
        <v>127.19999999999997</v>
      </c>
      <c r="EC4" s="47">
        <f t="shared" si="2"/>
        <v>127.99999999999997</v>
      </c>
      <c r="ED4" s="47">
        <f t="shared" si="2"/>
        <v>128.79999999999998</v>
      </c>
      <c r="EE4" s="47">
        <f t="shared" si="2"/>
        <v>129.6</v>
      </c>
      <c r="EF4" s="47">
        <f t="shared" si="2"/>
        <v>130.4</v>
      </c>
      <c r="EG4" s="47">
        <f t="shared" si="2"/>
        <v>131.20000000000002</v>
      </c>
      <c r="EH4" s="47">
        <f t="shared" si="2"/>
        <v>132.00000000000003</v>
      </c>
      <c r="EI4" s="47">
        <f t="shared" si="2"/>
        <v>132.80000000000004</v>
      </c>
      <c r="EJ4" s="47">
        <f t="shared" si="2"/>
        <v>133.60000000000005</v>
      </c>
      <c r="EK4" s="47">
        <f t="shared" si="2"/>
        <v>134.40000000000006</v>
      </c>
      <c r="EL4" s="47">
        <f t="shared" si="2"/>
        <v>135.20000000000007</v>
      </c>
      <c r="EM4" s="47">
        <f t="shared" si="2"/>
        <v>136.00000000000009</v>
      </c>
      <c r="EN4" s="47">
        <f t="shared" si="2"/>
        <v>136.8000000000001</v>
      </c>
      <c r="EO4" s="47">
        <f t="shared" si="2"/>
        <v>137.60000000000011</v>
      </c>
      <c r="EP4" s="47">
        <f t="shared" si="2"/>
        <v>138.40000000000012</v>
      </c>
      <c r="EQ4" s="47">
        <f t="shared" si="2"/>
        <v>139.20000000000013</v>
      </c>
      <c r="ER4" s="47">
        <f t="shared" si="2"/>
        <v>140.00000000000014</v>
      </c>
      <c r="ES4" s="47">
        <f t="shared" si="2"/>
        <v>140.80000000000015</v>
      </c>
      <c r="ET4" s="47">
        <f t="shared" si="2"/>
        <v>141.60000000000016</v>
      </c>
      <c r="EU4" s="47">
        <f t="shared" si="2"/>
        <v>142.40000000000018</v>
      </c>
      <c r="EV4" s="47">
        <f t="shared" si="2"/>
        <v>143.20000000000019</v>
      </c>
      <c r="EW4" s="47">
        <f t="shared" si="2"/>
        <v>144.0000000000002</v>
      </c>
      <c r="EX4" s="47">
        <f t="shared" si="2"/>
        <v>144.80000000000021</v>
      </c>
      <c r="EY4" s="47">
        <f t="shared" si="2"/>
        <v>145.60000000000022</v>
      </c>
      <c r="EZ4" s="47">
        <f t="shared" si="2"/>
        <v>146.40000000000023</v>
      </c>
      <c r="FA4" s="47">
        <f t="shared" si="2"/>
        <v>147.20000000000024</v>
      </c>
      <c r="FB4" s="47">
        <f t="shared" si="2"/>
        <v>148.00000000000026</v>
      </c>
      <c r="FC4" s="47">
        <f t="shared" si="2"/>
        <v>148.80000000000027</v>
      </c>
      <c r="FD4" s="47">
        <f t="shared" si="2"/>
        <v>149.60000000000028</v>
      </c>
      <c r="FE4" s="47">
        <f t="shared" si="2"/>
        <v>150.40000000000029</v>
      </c>
      <c r="FF4" s="47">
        <f t="shared" si="2"/>
        <v>151.2000000000003</v>
      </c>
      <c r="FG4" s="47">
        <f t="shared" si="2"/>
        <v>152.00000000000031</v>
      </c>
      <c r="FH4" s="47">
        <f t="shared" si="2"/>
        <v>152.80000000000032</v>
      </c>
      <c r="FI4" s="47">
        <f t="shared" si="2"/>
        <v>153.60000000000034</v>
      </c>
      <c r="FJ4" s="47">
        <f t="shared" si="2"/>
        <v>154.40000000000035</v>
      </c>
      <c r="FK4" s="47">
        <f t="shared" si="2"/>
        <v>155.20000000000036</v>
      </c>
      <c r="FL4" s="47">
        <f t="shared" si="2"/>
        <v>156.00000000000037</v>
      </c>
      <c r="FM4" s="47">
        <f t="shared" si="2"/>
        <v>156.80000000000038</v>
      </c>
      <c r="FN4" s="47">
        <f t="shared" si="2"/>
        <v>157.60000000000039</v>
      </c>
      <c r="FO4" s="47">
        <f t="shared" si="2"/>
        <v>158.4000000000004</v>
      </c>
      <c r="FP4" s="47">
        <f t="shared" si="2"/>
        <v>159.20000000000041</v>
      </c>
      <c r="FQ4" s="47">
        <f t="shared" si="2"/>
        <v>160.00000000000043</v>
      </c>
      <c r="FR4" s="47">
        <f t="shared" si="2"/>
        <v>160.80000000000044</v>
      </c>
      <c r="FS4" s="47">
        <f t="shared" si="2"/>
        <v>161.60000000000045</v>
      </c>
      <c r="FT4" s="47">
        <f t="shared" si="2"/>
        <v>162.40000000000046</v>
      </c>
      <c r="FU4" s="47">
        <f t="shared" si="2"/>
        <v>163.20000000000047</v>
      </c>
      <c r="FV4" s="47">
        <f t="shared" si="2"/>
        <v>164.00000000000048</v>
      </c>
      <c r="FW4" s="47">
        <f t="shared" si="2"/>
        <v>164.80000000000049</v>
      </c>
      <c r="FX4" s="47">
        <f t="shared" si="2"/>
        <v>165.60000000000051</v>
      </c>
      <c r="FY4" s="47">
        <f t="shared" si="2"/>
        <v>166.40000000000052</v>
      </c>
      <c r="FZ4" s="47">
        <f t="shared" si="2"/>
        <v>167.20000000000053</v>
      </c>
      <c r="GA4" s="47">
        <f t="shared" si="2"/>
        <v>168.00000000000054</v>
      </c>
      <c r="GB4" s="47">
        <f t="shared" si="2"/>
        <v>168.80000000000055</v>
      </c>
      <c r="GC4" s="47">
        <f t="shared" si="2"/>
        <v>169.60000000000056</v>
      </c>
      <c r="GD4" s="47">
        <f t="shared" si="2"/>
        <v>170.40000000000057</v>
      </c>
      <c r="GE4" s="47">
        <f t="shared" si="2"/>
        <v>171.20000000000059</v>
      </c>
      <c r="GF4" s="47">
        <f t="shared" si="2"/>
        <v>172.0000000000006</v>
      </c>
      <c r="GG4" s="47">
        <f t="shared" ref="GG4:HO4" si="3">IF(ISNONTEXT($V4),GF4+$V4,"")</f>
        <v>172.80000000000061</v>
      </c>
      <c r="GH4" s="47">
        <f t="shared" si="3"/>
        <v>173.60000000000062</v>
      </c>
      <c r="GI4" s="47">
        <f t="shared" si="3"/>
        <v>174.40000000000063</v>
      </c>
      <c r="GJ4" s="47">
        <f t="shared" si="3"/>
        <v>175.20000000000064</v>
      </c>
      <c r="GK4" s="47">
        <f t="shared" si="3"/>
        <v>176.00000000000065</v>
      </c>
      <c r="GL4" s="47">
        <f t="shared" si="3"/>
        <v>176.80000000000067</v>
      </c>
      <c r="GM4" s="47">
        <f t="shared" si="3"/>
        <v>177.60000000000068</v>
      </c>
      <c r="GN4" s="47">
        <f t="shared" si="3"/>
        <v>178.40000000000069</v>
      </c>
      <c r="GO4" s="47">
        <f t="shared" si="3"/>
        <v>179.2000000000007</v>
      </c>
      <c r="GP4" s="47">
        <f t="shared" si="3"/>
        <v>180.00000000000071</v>
      </c>
      <c r="GQ4" s="47">
        <f t="shared" si="3"/>
        <v>180.80000000000072</v>
      </c>
      <c r="GR4" s="47">
        <f t="shared" si="3"/>
        <v>181.60000000000073</v>
      </c>
      <c r="GS4" s="47">
        <f t="shared" si="3"/>
        <v>182.40000000000074</v>
      </c>
      <c r="GT4" s="47">
        <f t="shared" si="3"/>
        <v>183.20000000000076</v>
      </c>
      <c r="GU4" s="47">
        <f t="shared" si="3"/>
        <v>184.00000000000077</v>
      </c>
      <c r="GV4" s="47">
        <f t="shared" si="3"/>
        <v>184.80000000000078</v>
      </c>
      <c r="GW4" s="47">
        <f t="shared" si="3"/>
        <v>185.60000000000079</v>
      </c>
      <c r="GX4" s="47">
        <f t="shared" si="3"/>
        <v>186.4000000000008</v>
      </c>
      <c r="GY4" s="47">
        <f t="shared" si="3"/>
        <v>187.20000000000081</v>
      </c>
      <c r="GZ4" s="47">
        <f t="shared" si="3"/>
        <v>188.00000000000082</v>
      </c>
      <c r="HA4" s="47">
        <f t="shared" si="3"/>
        <v>188.80000000000084</v>
      </c>
      <c r="HB4" s="47">
        <f t="shared" si="3"/>
        <v>189.60000000000085</v>
      </c>
      <c r="HC4" s="47">
        <f t="shared" si="3"/>
        <v>190.40000000000086</v>
      </c>
      <c r="HD4" s="47">
        <f t="shared" si="3"/>
        <v>191.20000000000087</v>
      </c>
      <c r="HE4" s="47">
        <f t="shared" si="3"/>
        <v>192.00000000000088</v>
      </c>
      <c r="HF4" s="47">
        <f t="shared" si="3"/>
        <v>192.80000000000089</v>
      </c>
      <c r="HG4" s="47">
        <f t="shared" si="3"/>
        <v>193.6000000000009</v>
      </c>
      <c r="HH4" s="47">
        <f t="shared" si="3"/>
        <v>194.40000000000092</v>
      </c>
      <c r="HI4" s="47">
        <f t="shared" si="3"/>
        <v>195.20000000000093</v>
      </c>
      <c r="HJ4" s="47">
        <f t="shared" si="3"/>
        <v>196.00000000000094</v>
      </c>
      <c r="HK4" s="47">
        <f t="shared" si="3"/>
        <v>196.80000000000095</v>
      </c>
      <c r="HL4" s="47">
        <f t="shared" si="3"/>
        <v>197.60000000000096</v>
      </c>
      <c r="HM4" s="47">
        <f t="shared" si="3"/>
        <v>198.40000000000097</v>
      </c>
      <c r="HN4" s="47">
        <f t="shared" si="3"/>
        <v>199.20000000000098</v>
      </c>
      <c r="HO4" s="47">
        <f t="shared" si="3"/>
        <v>200.00000000000099</v>
      </c>
      <c r="HP4" s="165">
        <f>IF(ISNONTEXT($K4),_xlfn.NORM.DIST(W4,$G4,$K4,FALSE),NA())</f>
        <v>6.4261624845465286E-5</v>
      </c>
      <c r="HQ4" s="165">
        <f t="shared" ref="HQ4:KB4" si="4">IF(ISNONTEXT($K4),_xlfn.NORM.DIST(X4,$G4,$K4,FALSE),NA())</f>
        <v>7.1773705793906127E-5</v>
      </c>
      <c r="HR4" s="165">
        <f t="shared" si="4"/>
        <v>8.007491538967009E-5</v>
      </c>
      <c r="HS4" s="165">
        <f t="shared" si="4"/>
        <v>8.9237019668035334E-5</v>
      </c>
      <c r="HT4" s="165">
        <f t="shared" si="4"/>
        <v>9.9337008394372045E-5</v>
      </c>
      <c r="HU4" s="165">
        <f t="shared" si="4"/>
        <v>1.1045733143459165E-4</v>
      </c>
      <c r="HV4" s="165">
        <f t="shared" si="4"/>
        <v>1.2268613001597756E-4</v>
      </c>
      <c r="HW4" s="165">
        <f t="shared" si="4"/>
        <v>1.3611746067500132E-4</v>
      </c>
      <c r="HX4" s="165">
        <f t="shared" si="4"/>
        <v>1.508515095008087E-4</v>
      </c>
      <c r="HY4" s="165">
        <f t="shared" si="4"/>
        <v>1.6699479409651986E-4</v>
      </c>
      <c r="HZ4" s="165">
        <f t="shared" si="4"/>
        <v>1.8466035049742287E-4</v>
      </c>
      <c r="IA4" s="165">
        <f t="shared" si="4"/>
        <v>2.0396790210787868E-4</v>
      </c>
      <c r="IB4" s="165">
        <f t="shared" si="4"/>
        <v>2.2504400754977264E-4</v>
      </c>
      <c r="IC4" s="165">
        <f t="shared" si="4"/>
        <v>2.480221841573347E-4</v>
      </c>
      <c r="ID4" s="165">
        <f t="shared" si="4"/>
        <v>2.7304300370890476E-4</v>
      </c>
      <c r="IE4" s="165">
        <f t="shared" si="4"/>
        <v>3.0025415685872638E-4</v>
      </c>
      <c r="IF4" s="165">
        <f t="shared" si="4"/>
        <v>3.2981048262417439E-4</v>
      </c>
      <c r="IG4" s="165">
        <f t="shared" si="4"/>
        <v>3.6187395919913068E-4</v>
      </c>
      <c r="IH4" s="165">
        <f t="shared" si="4"/>
        <v>3.9661365230572677E-4</v>
      </c>
      <c r="II4" s="165">
        <f t="shared" si="4"/>
        <v>4.342056172676193E-4</v>
      </c>
      <c r="IJ4" s="165">
        <f t="shared" si="4"/>
        <v>4.7483275099157189E-4</v>
      </c>
      <c r="IK4" s="165">
        <f t="shared" si="4"/>
        <v>5.1868459008352127E-4</v>
      </c>
      <c r="IL4" s="165">
        <f t="shared" si="4"/>
        <v>5.6595705140358101E-4</v>
      </c>
      <c r="IM4" s="165">
        <f t="shared" si="4"/>
        <v>6.168521114844434E-4</v>
      </c>
      <c r="IN4" s="165">
        <f t="shared" si="4"/>
        <v>6.715774214020565E-4</v>
      </c>
      <c r="IO4" s="165">
        <f t="shared" si="4"/>
        <v>7.303458538987053E-4</v>
      </c>
      <c r="IP4" s="165">
        <f t="shared" si="4"/>
        <v>7.9337497981877864E-4</v>
      </c>
      <c r="IQ4" s="165">
        <f t="shared" si="4"/>
        <v>8.6088647122827661E-4</v>
      </c>
      <c r="IR4" s="165">
        <f t="shared" si="4"/>
        <v>9.3310542895180674E-4</v>
      </c>
      <c r="IS4" s="165">
        <f t="shared" si="4"/>
        <v>1.0102596326761603E-3</v>
      </c>
      <c r="IT4" s="165">
        <f t="shared" si="4"/>
        <v>1.0925787122379169E-3</v>
      </c>
      <c r="IU4" s="165">
        <f t="shared" si="4"/>
        <v>1.1802932392334041E-3</v>
      </c>
      <c r="IV4" s="165">
        <f t="shared" si="4"/>
        <v>1.273633738661918E-3</v>
      </c>
      <c r="IW4" s="165">
        <f t="shared" si="4"/>
        <v>1.3728296209356197E-3</v>
      </c>
      <c r="IX4" s="165">
        <f t="shared" si="4"/>
        <v>1.478108035259669E-3</v>
      </c>
      <c r="IY4" s="165">
        <f t="shared" si="4"/>
        <v>1.5896926461007751E-3</v>
      </c>
      <c r="IZ4" s="165">
        <f t="shared" si="4"/>
        <v>1.7078023352176189E-3</v>
      </c>
      <c r="JA4" s="165">
        <f t="shared" si="4"/>
        <v>1.8326498325178283E-3</v>
      </c>
      <c r="JB4" s="165">
        <f t="shared" si="4"/>
        <v>1.9644402798280128E-3</v>
      </c>
      <c r="JC4" s="165">
        <f t="shared" si="4"/>
        <v>2.1033697325095182E-3</v>
      </c>
      <c r="JD4" s="165">
        <f t="shared" si="4"/>
        <v>2.2496236047162012E-3</v>
      </c>
      <c r="JE4" s="165">
        <f t="shared" si="4"/>
        <v>2.4033750649639003E-3</v>
      </c>
      <c r="JF4" s="165">
        <f t="shared" si="4"/>
        <v>2.5647833895561705E-3</v>
      </c>
      <c r="JG4" s="165">
        <f t="shared" si="4"/>
        <v>2.7339922822782262E-3</v>
      </c>
      <c r="JH4" s="165">
        <f t="shared" si="4"/>
        <v>2.9111281696215015E-3</v>
      </c>
      <c r="JI4" s="165">
        <f t="shared" si="4"/>
        <v>3.0962984816247491E-3</v>
      </c>
      <c r="JJ4" s="165">
        <f t="shared" si="4"/>
        <v>3.2895899292039611E-3</v>
      </c>
      <c r="JK4" s="165">
        <f t="shared" si="4"/>
        <v>3.4910667895819035E-3</v>
      </c>
      <c r="JL4" s="165">
        <f t="shared" si="4"/>
        <v>3.7007692121080338E-3</v>
      </c>
      <c r="JM4" s="165">
        <f t="shared" si="4"/>
        <v>3.9187115573703296E-3</v>
      </c>
      <c r="JN4" s="165">
        <f t="shared" si="4"/>
        <v>4.1448807830312354E-3</v>
      </c>
      <c r="JO4" s="165">
        <f t="shared" si="4"/>
        <v>4.3792348902604653E-3</v>
      </c>
      <c r="JP4" s="165">
        <f t="shared" si="4"/>
        <v>4.6217014449773568E-3</v>
      </c>
      <c r="JQ4" s="165">
        <f t="shared" si="4"/>
        <v>4.8721761883458968E-3</v>
      </c>
      <c r="JR4" s="165">
        <f t="shared" si="4"/>
        <v>5.1305217510771075E-3</v>
      </c>
      <c r="JS4" s="165">
        <f t="shared" si="4"/>
        <v>5.3965664860788657E-3</v>
      </c>
      <c r="JT4" s="165">
        <f t="shared" si="4"/>
        <v>5.6701034338449635E-3</v>
      </c>
      <c r="JU4" s="165">
        <f t="shared" si="4"/>
        <v>5.9508894346879723E-3</v>
      </c>
      <c r="JV4" s="165">
        <f t="shared" si="4"/>
        <v>6.2386444014894127E-3</v>
      </c>
      <c r="JW4" s="165">
        <f t="shared" si="4"/>
        <v>6.5330507660629009E-3</v>
      </c>
      <c r="JX4" s="165">
        <f t="shared" si="4"/>
        <v>6.833753111499777E-3</v>
      </c>
      <c r="JY4" s="165">
        <f t="shared" si="4"/>
        <v>7.1403580019920171E-3</v>
      </c>
      <c r="JZ4" s="165">
        <f t="shared" si="4"/>
        <v>7.4524340206058989E-3</v>
      </c>
      <c r="KA4" s="165">
        <f t="shared" si="4"/>
        <v>7.7695120243152817E-3</v>
      </c>
      <c r="KB4" s="165">
        <f t="shared" si="4"/>
        <v>8.0910856243005796E-3</v>
      </c>
      <c r="KC4" s="165">
        <f t="shared" ref="KC4:MN4" si="5">IF(ISNONTEXT($K4),_xlfn.NORM.DIST(CJ4,$G4,$K4,FALSE),NA())</f>
        <v>8.4166118980858289E-3</v>
      </c>
      <c r="KD4" s="165">
        <f t="shared" si="5"/>
        <v>8.7455123385302164E-3</v>
      </c>
      <c r="KE4" s="165">
        <f t="shared" si="5"/>
        <v>9.0771740430229796E-3</v>
      </c>
      <c r="KF4" s="165">
        <f t="shared" si="5"/>
        <v>9.4109511444635564E-3</v>
      </c>
      <c r="KG4" s="165">
        <f t="shared" si="5"/>
        <v>9.7461664837568285E-3</v>
      </c>
      <c r="KH4" s="165">
        <f t="shared" si="5"/>
        <v>1.0082113521631009E-2</v>
      </c>
      <c r="KI4" s="165">
        <f t="shared" si="5"/>
        <v>1.0418058485610804E-2</v>
      </c>
      <c r="KJ4" s="165">
        <f t="shared" si="5"/>
        <v>1.0753242745968269E-2</v>
      </c>
      <c r="KK4" s="165">
        <f t="shared" si="5"/>
        <v>1.1086885412448148E-2</v>
      </c>
      <c r="KL4" s="165">
        <f t="shared" si="5"/>
        <v>1.1418186141542882E-2</v>
      </c>
      <c r="KM4" s="165">
        <f t="shared" si="5"/>
        <v>1.1746328142095969E-2</v>
      </c>
      <c r="KN4" s="165">
        <f t="shared" si="5"/>
        <v>1.207048136506181E-2</v>
      </c>
      <c r="KO4" s="165">
        <f t="shared" si="5"/>
        <v>1.2389805861366799E-2</v>
      </c>
      <c r="KP4" s="165">
        <f t="shared" si="5"/>
        <v>1.2703455290021575E-2</v>
      </c>
      <c r="KQ4" s="165">
        <f t="shared" si="5"/>
        <v>1.301058055694841E-2</v>
      </c>
      <c r="KR4" s="165">
        <f t="shared" si="5"/>
        <v>1.3310333563431365E-2</v>
      </c>
      <c r="KS4" s="165">
        <f t="shared" si="5"/>
        <v>1.3601871041688604E-2</v>
      </c>
      <c r="KT4" s="165">
        <f t="shared" si="5"/>
        <v>1.3884358453825003E-2</v>
      </c>
      <c r="KU4" s="165">
        <f t="shared" si="5"/>
        <v>1.4156973929364934E-2</v>
      </c>
      <c r="KV4" s="165">
        <f t="shared" si="5"/>
        <v>1.4418912215705135E-2</v>
      </c>
      <c r="KW4" s="165">
        <f t="shared" si="5"/>
        <v>1.466938861517916E-2</v>
      </c>
      <c r="KX4" s="165">
        <f t="shared" si="5"/>
        <v>1.4907642881998719E-2</v>
      </c>
      <c r="KY4" s="165">
        <f t="shared" si="5"/>
        <v>1.5132943052142425E-2</v>
      </c>
      <c r="KZ4" s="165">
        <f t="shared" si="5"/>
        <v>1.5344589179305148E-2</v>
      </c>
      <c r="LA4" s="165">
        <f t="shared" si="5"/>
        <v>1.5541916950305365E-2</v>
      </c>
      <c r="LB4" s="165">
        <f t="shared" si="5"/>
        <v>1.5724301153874725E-2</v>
      </c>
      <c r="LC4" s="165">
        <f t="shared" si="5"/>
        <v>1.589115897752184E-2</v>
      </c>
      <c r="LD4" s="165">
        <f t="shared" si="5"/>
        <v>1.6041953108167251E-2</v>
      </c>
      <c r="LE4" s="165">
        <f t="shared" si="5"/>
        <v>1.6176194613481121E-2</v>
      </c>
      <c r="LF4" s="165">
        <f t="shared" si="5"/>
        <v>1.6293445582310665E-2</v>
      </c>
      <c r="LG4" s="165">
        <f t="shared" si="5"/>
        <v>1.6393321504247497E-2</v>
      </c>
      <c r="LH4" s="165">
        <f t="shared" si="5"/>
        <v>1.6475493370242403E-2</v>
      </c>
      <c r="LI4" s="165">
        <f t="shared" si="5"/>
        <v>1.6539689478208826E-2</v>
      </c>
      <c r="LJ4" s="165">
        <f t="shared" si="5"/>
        <v>1.6585696929748012E-2</v>
      </c>
      <c r="LK4" s="165">
        <f t="shared" si="5"/>
        <v>1.6613362806457376E-2</v>
      </c>
      <c r="LL4" s="165">
        <f t="shared" si="5"/>
        <v>1.662259501672636E-2</v>
      </c>
      <c r="LM4" s="165">
        <f t="shared" si="5"/>
        <v>1.6613362806457376E-2</v>
      </c>
      <c r="LN4" s="165">
        <f t="shared" si="5"/>
        <v>1.6585696929748012E-2</v>
      </c>
      <c r="LO4" s="165">
        <f t="shared" si="5"/>
        <v>1.6539689478208826E-2</v>
      </c>
      <c r="LP4" s="165">
        <f t="shared" si="5"/>
        <v>1.6475493370242403E-2</v>
      </c>
      <c r="LQ4" s="165">
        <f t="shared" si="5"/>
        <v>1.6393321504247497E-2</v>
      </c>
      <c r="LR4" s="165">
        <f t="shared" si="5"/>
        <v>1.6293445582310665E-2</v>
      </c>
      <c r="LS4" s="165">
        <f t="shared" si="5"/>
        <v>1.6176194613481121E-2</v>
      </c>
      <c r="LT4" s="165">
        <f t="shared" si="5"/>
        <v>1.6041953108167251E-2</v>
      </c>
      <c r="LU4" s="165">
        <f t="shared" si="5"/>
        <v>1.589115897752184E-2</v>
      </c>
      <c r="LV4" s="165">
        <f t="shared" si="5"/>
        <v>1.5724301153874725E-2</v>
      </c>
      <c r="LW4" s="165">
        <f t="shared" si="5"/>
        <v>1.554191695030536E-2</v>
      </c>
      <c r="LX4" s="165">
        <f t="shared" si="5"/>
        <v>1.5344589179305141E-2</v>
      </c>
      <c r="LY4" s="165">
        <f t="shared" si="5"/>
        <v>1.5132943052142415E-2</v>
      </c>
      <c r="LZ4" s="165">
        <f t="shared" si="5"/>
        <v>1.4907642881998702E-2</v>
      </c>
      <c r="MA4" s="165">
        <f t="shared" si="5"/>
        <v>1.4669388615179137E-2</v>
      </c>
      <c r="MB4" s="165">
        <f t="shared" si="5"/>
        <v>1.4418912215705107E-2</v>
      </c>
      <c r="MC4" s="165">
        <f t="shared" si="5"/>
        <v>1.4156973929364901E-2</v>
      </c>
      <c r="MD4" s="165">
        <f t="shared" si="5"/>
        <v>1.3884358453824965E-2</v>
      </c>
      <c r="ME4" s="165">
        <f t="shared" si="5"/>
        <v>1.3601871041688557E-2</v>
      </c>
      <c r="MF4" s="165">
        <f t="shared" si="5"/>
        <v>1.3310333563431313E-2</v>
      </c>
      <c r="MG4" s="165">
        <f t="shared" si="5"/>
        <v>1.3010580556948348E-2</v>
      </c>
      <c r="MH4" s="165">
        <f t="shared" si="5"/>
        <v>1.2703455290021507E-2</v>
      </c>
      <c r="MI4" s="165">
        <f t="shared" si="5"/>
        <v>1.2389805861366726E-2</v>
      </c>
      <c r="MJ4" s="165">
        <f t="shared" si="5"/>
        <v>1.2070481365061728E-2</v>
      </c>
      <c r="MK4" s="165">
        <f t="shared" si="5"/>
        <v>1.1746328142095882E-2</v>
      </c>
      <c r="ML4" s="165">
        <f t="shared" si="5"/>
        <v>1.1418186141542788E-2</v>
      </c>
      <c r="MM4" s="165">
        <f t="shared" si="5"/>
        <v>1.1086885412448049E-2</v>
      </c>
      <c r="MN4" s="165">
        <f t="shared" si="5"/>
        <v>1.0753242745968162E-2</v>
      </c>
      <c r="MO4" s="165">
        <f t="shared" ref="MO4:OZ4" si="6">IF(ISNONTEXT($K4),_xlfn.NORM.DIST(EV4,$G4,$K4,FALSE),NA())</f>
        <v>1.0418058485610691E-2</v>
      </c>
      <c r="MP4" s="165">
        <f t="shared" si="6"/>
        <v>1.0082113521630891E-2</v>
      </c>
      <c r="MQ4" s="165">
        <f t="shared" si="6"/>
        <v>9.7461664837567036E-3</v>
      </c>
      <c r="MR4" s="165">
        <f t="shared" si="6"/>
        <v>9.4109511444634281E-3</v>
      </c>
      <c r="MS4" s="165">
        <f t="shared" si="6"/>
        <v>9.0771740430228443E-3</v>
      </c>
      <c r="MT4" s="165">
        <f t="shared" si="6"/>
        <v>8.7455123385300742E-3</v>
      </c>
      <c r="MU4" s="165">
        <f t="shared" si="6"/>
        <v>8.4166118980856814E-3</v>
      </c>
      <c r="MV4" s="165">
        <f t="shared" si="6"/>
        <v>8.0910856243004321E-3</v>
      </c>
      <c r="MW4" s="165">
        <f t="shared" si="6"/>
        <v>7.7695120243151282E-3</v>
      </c>
      <c r="MX4" s="165">
        <f t="shared" si="6"/>
        <v>7.452434020605741E-3</v>
      </c>
      <c r="MY4" s="165">
        <f t="shared" si="6"/>
        <v>7.1403580019918584E-3</v>
      </c>
      <c r="MZ4" s="165">
        <f t="shared" si="6"/>
        <v>6.8337531114996157E-3</v>
      </c>
      <c r="NA4" s="165">
        <f t="shared" si="6"/>
        <v>6.5330507660627361E-3</v>
      </c>
      <c r="NB4" s="165">
        <f t="shared" si="6"/>
        <v>6.2386444014892479E-3</v>
      </c>
      <c r="NC4" s="165">
        <f t="shared" si="6"/>
        <v>5.9508894346878057E-3</v>
      </c>
      <c r="ND4" s="165">
        <f t="shared" si="6"/>
        <v>5.6701034338447944E-3</v>
      </c>
      <c r="NE4" s="165">
        <f t="shared" si="6"/>
        <v>5.3965664860786975E-3</v>
      </c>
      <c r="NF4" s="165">
        <f t="shared" si="6"/>
        <v>5.1305217510769401E-3</v>
      </c>
      <c r="NG4" s="165">
        <f t="shared" si="6"/>
        <v>4.8721761883457285E-3</v>
      </c>
      <c r="NH4" s="165">
        <f t="shared" si="6"/>
        <v>4.6217014449771911E-3</v>
      </c>
      <c r="NI4" s="165">
        <f t="shared" si="6"/>
        <v>4.3792348902602996E-3</v>
      </c>
      <c r="NJ4" s="165">
        <f t="shared" si="6"/>
        <v>4.1448807830310724E-3</v>
      </c>
      <c r="NK4" s="165">
        <f t="shared" si="6"/>
        <v>3.9187115573701675E-3</v>
      </c>
      <c r="NL4" s="165">
        <f t="shared" si="6"/>
        <v>3.7007692121078747E-3</v>
      </c>
      <c r="NM4" s="165">
        <f t="shared" si="6"/>
        <v>3.4910667895817447E-3</v>
      </c>
      <c r="NN4" s="165">
        <f t="shared" si="6"/>
        <v>3.2895899292038075E-3</v>
      </c>
      <c r="NO4" s="165">
        <f t="shared" si="6"/>
        <v>3.0962984816245978E-3</v>
      </c>
      <c r="NP4" s="165">
        <f t="shared" si="6"/>
        <v>2.9111281696213537E-3</v>
      </c>
      <c r="NQ4" s="165">
        <f t="shared" si="6"/>
        <v>2.7339922822780822E-3</v>
      </c>
      <c r="NR4" s="165">
        <f t="shared" si="6"/>
        <v>2.5647833895560295E-3</v>
      </c>
      <c r="NS4" s="165">
        <f t="shared" si="6"/>
        <v>2.4033750649637628E-3</v>
      </c>
      <c r="NT4" s="165">
        <f t="shared" si="6"/>
        <v>2.2496236047160672E-3</v>
      </c>
      <c r="NU4" s="165">
        <f t="shared" si="6"/>
        <v>2.1033697325093885E-3</v>
      </c>
      <c r="NV4" s="165">
        <f t="shared" si="6"/>
        <v>1.9644402798278879E-3</v>
      </c>
      <c r="NW4" s="165">
        <f t="shared" si="6"/>
        <v>1.8326498325177069E-3</v>
      </c>
      <c r="NX4" s="165">
        <f t="shared" si="6"/>
        <v>1.7078023352175029E-3</v>
      </c>
      <c r="NY4" s="165">
        <f t="shared" si="6"/>
        <v>1.5896926461006636E-3</v>
      </c>
      <c r="NZ4" s="165">
        <f t="shared" si="6"/>
        <v>1.4781080352595606E-3</v>
      </c>
      <c r="OA4" s="165">
        <f t="shared" si="6"/>
        <v>1.372829620935516E-3</v>
      </c>
      <c r="OB4" s="165">
        <f t="shared" si="6"/>
        <v>1.2736337386618196E-3</v>
      </c>
      <c r="OC4" s="165">
        <f t="shared" si="6"/>
        <v>1.1802932392333094E-3</v>
      </c>
      <c r="OD4" s="165">
        <f t="shared" si="6"/>
        <v>1.0925787122378261E-3</v>
      </c>
      <c r="OE4" s="165">
        <f t="shared" si="6"/>
        <v>1.0102596326760742E-3</v>
      </c>
      <c r="OF4" s="165">
        <f t="shared" si="6"/>
        <v>9.3310542895172412E-4</v>
      </c>
      <c r="OG4" s="165">
        <f t="shared" si="6"/>
        <v>8.6088647122819877E-4</v>
      </c>
      <c r="OH4" s="165">
        <f t="shared" si="6"/>
        <v>7.9337497981870459E-4</v>
      </c>
      <c r="OI4" s="165">
        <f t="shared" si="6"/>
        <v>7.3034585389863461E-4</v>
      </c>
      <c r="OJ4" s="165">
        <f t="shared" si="6"/>
        <v>6.7157742140198993E-4</v>
      </c>
      <c r="OK4" s="165">
        <f t="shared" si="6"/>
        <v>6.1685211148438085E-4</v>
      </c>
      <c r="OL4" s="165">
        <f t="shared" si="6"/>
        <v>5.6595705140352148E-4</v>
      </c>
      <c r="OM4" s="165">
        <f t="shared" si="6"/>
        <v>5.1868459008346554E-4</v>
      </c>
      <c r="ON4" s="165">
        <f t="shared" si="6"/>
        <v>4.7483275099151963E-4</v>
      </c>
      <c r="OO4" s="165">
        <f t="shared" si="6"/>
        <v>4.3420561726756991E-4</v>
      </c>
      <c r="OP4" s="165">
        <f t="shared" si="6"/>
        <v>3.9661365230568048E-4</v>
      </c>
      <c r="OQ4" s="165">
        <f t="shared" si="6"/>
        <v>3.6187395919908764E-4</v>
      </c>
      <c r="OR4" s="165">
        <f t="shared" si="6"/>
        <v>3.2981048262413368E-4</v>
      </c>
      <c r="OS4" s="165">
        <f t="shared" si="6"/>
        <v>3.0025415685868854E-4</v>
      </c>
      <c r="OT4" s="165">
        <f t="shared" si="6"/>
        <v>2.7304300370886958E-4</v>
      </c>
      <c r="OU4" s="165">
        <f t="shared" si="6"/>
        <v>2.4802218415730169E-4</v>
      </c>
      <c r="OV4" s="165">
        <f t="shared" si="6"/>
        <v>2.2504400754974206E-4</v>
      </c>
      <c r="OW4" s="165">
        <f t="shared" si="6"/>
        <v>2.0396790210785044E-4</v>
      </c>
      <c r="OX4" s="165">
        <f t="shared" si="6"/>
        <v>1.8466035049739663E-4</v>
      </c>
      <c r="OY4" s="165">
        <f t="shared" si="6"/>
        <v>1.6699479409649554E-4</v>
      </c>
      <c r="OZ4" s="165">
        <f t="shared" si="6"/>
        <v>1.5085150950078631E-4</v>
      </c>
      <c r="PA4" s="165">
        <f t="shared" ref="PA4:PH4" si="7">IF(ISNONTEXT($K4),_xlfn.NORM.DIST(HH4,$G4,$K4,FALSE),NA())</f>
        <v>1.3611746067498053E-4</v>
      </c>
      <c r="PB4" s="165">
        <f t="shared" si="7"/>
        <v>1.2268613001595847E-4</v>
      </c>
      <c r="PC4" s="165">
        <f t="shared" si="7"/>
        <v>1.1045733143457408E-4</v>
      </c>
      <c r="PD4" s="165">
        <f t="shared" si="7"/>
        <v>9.9337008394355822E-5</v>
      </c>
      <c r="PE4" s="165">
        <f t="shared" si="7"/>
        <v>8.9237019668020426E-5</v>
      </c>
      <c r="PF4" s="165">
        <f t="shared" si="7"/>
        <v>8.007491538965651E-5</v>
      </c>
      <c r="PG4" s="165">
        <f t="shared" si="7"/>
        <v>7.1773705793893631E-5</v>
      </c>
      <c r="PH4" s="165">
        <f t="shared" si="7"/>
        <v>6.4261624845453875E-5</v>
      </c>
    </row>
    <row r="5" spans="1:425" hidden="1" x14ac:dyDescent="0.45">
      <c r="A5" s="2"/>
      <c r="B5" s="86">
        <f>SUM(B4:B4)</f>
        <v>60</v>
      </c>
      <c r="C5" s="86">
        <f>SUM(C4:C4)</f>
        <v>120</v>
      </c>
      <c r="D5" s="86">
        <f>SUM(D4:D4)</f>
        <v>180</v>
      </c>
      <c r="E5" s="34"/>
      <c r="F5" s="34"/>
      <c r="G5" s="86">
        <f>SUM(G4:G4)</f>
        <v>120</v>
      </c>
      <c r="H5" s="5"/>
      <c r="I5" s="5"/>
      <c r="J5" s="87">
        <f>IF(K4="","",SQRT(L5))</f>
        <v>24</v>
      </c>
      <c r="K5" s="87"/>
      <c r="L5" s="70">
        <f>IF(L4="","",SUM(L4:L4))</f>
        <v>576</v>
      </c>
      <c r="M5" s="86">
        <f>IF(SUM(M4:M4)=0,"",SUM(M4:M4))</f>
        <v>150</v>
      </c>
      <c r="N5" s="76">
        <f>IF(OR(J5="",M5=""),"",ABS(VLOOKUP($M$1,VLookups!$A$43:$B$44,2,FALSE)-_xlfn.NORM.DIST(M5,G5,J5,TRUE)))</f>
        <v>0.89435022633314476</v>
      </c>
      <c r="O5" s="88">
        <f t="shared" ref="O5:T5" si="8">SUM(O4:O4)</f>
        <v>89.242762426929588</v>
      </c>
      <c r="P5" s="88">
        <f t="shared" si="8"/>
        <v>150.75723757307043</v>
      </c>
      <c r="Q5" s="88">
        <f t="shared" si="8"/>
        <v>144.87440134785095</v>
      </c>
      <c r="R5" s="88">
        <f t="shared" si="8"/>
        <v>140.19890960574995</v>
      </c>
      <c r="S5" s="88">
        <f t="shared" si="8"/>
        <v>136.18775400470597</v>
      </c>
      <c r="T5" s="88">
        <f t="shared" si="8"/>
        <v>132.58561230499299</v>
      </c>
      <c r="U5" s="5"/>
    </row>
    <row r="6" spans="1:425" hidden="1" x14ac:dyDescent="0.45">
      <c r="A6" s="2"/>
      <c r="B6" s="5"/>
      <c r="C6" s="5"/>
      <c r="D6" s="5"/>
      <c r="E6" s="2"/>
      <c r="F6" s="2"/>
      <c r="G6" s="5"/>
      <c r="H6" s="2"/>
      <c r="I6" s="2"/>
      <c r="J6" s="2"/>
      <c r="K6" s="2"/>
      <c r="L6" s="2"/>
      <c r="M6" s="24"/>
      <c r="N6" s="5"/>
      <c r="O6" s="33"/>
      <c r="P6" s="33"/>
      <c r="Q6" s="33"/>
      <c r="R6" s="33"/>
      <c r="S6" s="33"/>
      <c r="T6" s="33"/>
      <c r="U6" s="5"/>
    </row>
    <row r="7" spans="1:425" ht="15.75" hidden="1" x14ac:dyDescent="0.5">
      <c r="A7" s="5"/>
      <c r="B7" s="419" t="s">
        <v>75</v>
      </c>
      <c r="C7" s="420"/>
      <c r="D7" s="421"/>
      <c r="E7" s="5"/>
      <c r="F7" s="5"/>
      <c r="G7" s="5"/>
      <c r="H7" s="5"/>
      <c r="I7" s="5"/>
      <c r="J7" s="31" t="s">
        <v>84</v>
      </c>
      <c r="K7" s="31"/>
      <c r="L7" s="31"/>
      <c r="M7" s="93">
        <v>1000</v>
      </c>
      <c r="N7" s="38">
        <f>IF(OR(J5="",M7=""),"",ABS(VLOOKUP($M$1,VLookups!$A$43:$B$44,2,FALSE)-_xlfn.NORM.DIST(M7,G5,J5,TRUE)))</f>
        <v>1</v>
      </c>
      <c r="O7" s="64">
        <f>IF($J$5="","",_xlfn.NORM.INV(ABS(VLOOKUP($M$1,VLookups!$A$43:$B$44,2,FALSE)-O$3),$G$5,$J5))</f>
        <v>89.242762426929588</v>
      </c>
      <c r="P7" s="65">
        <f>IF($J$5="","",_xlfn.NORM.INV(ABS(VLOOKUP($M$1,VLookups!$A$43:$B$44,2,FALSE)-P$3),$G$5,$J5))</f>
        <v>150.75723757307043</v>
      </c>
      <c r="Q7" s="66">
        <f>IF($J$5="","",_xlfn.NORM.INV(ABS(VLOOKUP($M$1,VLookups!$A$43:$B$44,2,FALSE)-Q$3),$G$5,$J5))</f>
        <v>144.87440134785095</v>
      </c>
      <c r="R7" s="67">
        <f>IF($J$5="","",_xlfn.NORM.INV(ABS(VLOOKUP($M$1,VLookups!$A$43:$B$44,2,FALSE)-R$3),$G$5,$J5))</f>
        <v>140.19890960574995</v>
      </c>
      <c r="S7" s="68">
        <f>IF($J$5="","",_xlfn.NORM.INV(ABS(VLOOKUP($M$1,VLookups!$A$43:$B$44,2,FALSE)-S$3),$G$5,$J5))</f>
        <v>136.18775400470597</v>
      </c>
      <c r="T7" s="69">
        <f>IF($J$5="","",_xlfn.NORM.INV(ABS(VLOOKUP($M$1,VLookups!$A$43:$B$44,2,FALSE)-T$3),$G$5,$J5))</f>
        <v>132.58561230499299</v>
      </c>
      <c r="U7" s="5"/>
    </row>
    <row r="8" spans="1:425" x14ac:dyDescent="0.45">
      <c r="A8" s="5"/>
      <c r="B8" s="5"/>
      <c r="C8" s="5"/>
      <c r="D8" s="5"/>
      <c r="E8" s="2"/>
      <c r="F8" s="2"/>
      <c r="G8" s="5"/>
      <c r="H8" s="347" t="s">
        <v>994</v>
      </c>
      <c r="I8" s="5"/>
      <c r="J8" s="5"/>
      <c r="K8" s="5"/>
      <c r="L8" s="5"/>
      <c r="M8" s="5"/>
      <c r="N8" s="5"/>
      <c r="O8" s="5"/>
      <c r="P8" s="5"/>
      <c r="Q8" s="5"/>
      <c r="R8" s="5"/>
      <c r="S8" s="5"/>
      <c r="T8" s="5"/>
      <c r="U8" s="5"/>
      <c r="HP8" s="204">
        <f>IF(AND($D$13&gt;0,$D$14&gt;0),IF(OR(W4&lt;$D$13,W4=$D$13),HP4,0),"")</f>
        <v>6.4261624845465286E-5</v>
      </c>
      <c r="HQ8" s="204">
        <f t="shared" ref="HQ8:KB8" si="9">IF(AND($D$13&gt;0,$D$14&gt;0),IF(OR(X4&lt;$D$13,X4=$D$13),HQ4,0),"")</f>
        <v>7.1773705793906127E-5</v>
      </c>
      <c r="HR8" s="204">
        <f t="shared" si="9"/>
        <v>8.007491538967009E-5</v>
      </c>
      <c r="HS8" s="204">
        <f t="shared" si="9"/>
        <v>8.9237019668035334E-5</v>
      </c>
      <c r="HT8" s="204">
        <f t="shared" si="9"/>
        <v>9.9337008394372045E-5</v>
      </c>
      <c r="HU8" s="204">
        <f t="shared" si="9"/>
        <v>1.1045733143459165E-4</v>
      </c>
      <c r="HV8" s="204">
        <f t="shared" si="9"/>
        <v>1.2268613001597756E-4</v>
      </c>
      <c r="HW8" s="204">
        <f t="shared" si="9"/>
        <v>1.3611746067500132E-4</v>
      </c>
      <c r="HX8" s="204">
        <f t="shared" si="9"/>
        <v>1.508515095008087E-4</v>
      </c>
      <c r="HY8" s="204">
        <f t="shared" si="9"/>
        <v>1.6699479409651986E-4</v>
      </c>
      <c r="HZ8" s="204">
        <f t="shared" si="9"/>
        <v>1.8466035049742287E-4</v>
      </c>
      <c r="IA8" s="204">
        <f t="shared" si="9"/>
        <v>2.0396790210787868E-4</v>
      </c>
      <c r="IB8" s="204">
        <f t="shared" si="9"/>
        <v>2.2504400754977264E-4</v>
      </c>
      <c r="IC8" s="204">
        <f t="shared" si="9"/>
        <v>2.480221841573347E-4</v>
      </c>
      <c r="ID8" s="204">
        <f t="shared" si="9"/>
        <v>2.7304300370890476E-4</v>
      </c>
      <c r="IE8" s="204">
        <f t="shared" si="9"/>
        <v>3.0025415685872638E-4</v>
      </c>
      <c r="IF8" s="204">
        <f t="shared" si="9"/>
        <v>3.2981048262417439E-4</v>
      </c>
      <c r="IG8" s="204">
        <f t="shared" si="9"/>
        <v>3.6187395919913068E-4</v>
      </c>
      <c r="IH8" s="204">
        <f t="shared" si="9"/>
        <v>3.9661365230572677E-4</v>
      </c>
      <c r="II8" s="204">
        <f t="shared" si="9"/>
        <v>4.342056172676193E-4</v>
      </c>
      <c r="IJ8" s="204">
        <f t="shared" si="9"/>
        <v>4.7483275099157189E-4</v>
      </c>
      <c r="IK8" s="204">
        <f t="shared" si="9"/>
        <v>5.1868459008352127E-4</v>
      </c>
      <c r="IL8" s="204">
        <f t="shared" si="9"/>
        <v>5.6595705140358101E-4</v>
      </c>
      <c r="IM8" s="204">
        <f t="shared" si="9"/>
        <v>6.168521114844434E-4</v>
      </c>
      <c r="IN8" s="204">
        <f t="shared" si="9"/>
        <v>6.715774214020565E-4</v>
      </c>
      <c r="IO8" s="204">
        <f t="shared" si="9"/>
        <v>7.303458538987053E-4</v>
      </c>
      <c r="IP8" s="204">
        <f t="shared" si="9"/>
        <v>7.9337497981877864E-4</v>
      </c>
      <c r="IQ8" s="204">
        <f t="shared" si="9"/>
        <v>8.6088647122827661E-4</v>
      </c>
      <c r="IR8" s="204">
        <f t="shared" si="9"/>
        <v>9.3310542895180674E-4</v>
      </c>
      <c r="IS8" s="204">
        <f t="shared" si="9"/>
        <v>1.0102596326761603E-3</v>
      </c>
      <c r="IT8" s="204">
        <f t="shared" si="9"/>
        <v>1.0925787122379169E-3</v>
      </c>
      <c r="IU8" s="204">
        <f t="shared" si="9"/>
        <v>1.1802932392334041E-3</v>
      </c>
      <c r="IV8" s="204">
        <f t="shared" si="9"/>
        <v>1.273633738661918E-3</v>
      </c>
      <c r="IW8" s="204">
        <f t="shared" si="9"/>
        <v>1.3728296209356197E-3</v>
      </c>
      <c r="IX8" s="204">
        <f t="shared" si="9"/>
        <v>1.478108035259669E-3</v>
      </c>
      <c r="IY8" s="204">
        <f t="shared" si="9"/>
        <v>1.5896926461007751E-3</v>
      </c>
      <c r="IZ8" s="204">
        <f t="shared" si="9"/>
        <v>1.7078023352176189E-3</v>
      </c>
      <c r="JA8" s="204">
        <f t="shared" si="9"/>
        <v>1.8326498325178283E-3</v>
      </c>
      <c r="JB8" s="204">
        <f t="shared" si="9"/>
        <v>1.9644402798280128E-3</v>
      </c>
      <c r="JC8" s="204">
        <f t="shared" si="9"/>
        <v>2.1033697325095182E-3</v>
      </c>
      <c r="JD8" s="204">
        <f t="shared" si="9"/>
        <v>2.2496236047162012E-3</v>
      </c>
      <c r="JE8" s="204">
        <f t="shared" si="9"/>
        <v>2.4033750649639003E-3</v>
      </c>
      <c r="JF8" s="204">
        <f t="shared" si="9"/>
        <v>2.5647833895561705E-3</v>
      </c>
      <c r="JG8" s="204">
        <f t="shared" si="9"/>
        <v>2.7339922822782262E-3</v>
      </c>
      <c r="JH8" s="204">
        <f t="shared" si="9"/>
        <v>2.9111281696215015E-3</v>
      </c>
      <c r="JI8" s="204">
        <f t="shared" si="9"/>
        <v>3.0962984816247491E-3</v>
      </c>
      <c r="JJ8" s="204">
        <f t="shared" si="9"/>
        <v>3.2895899292039611E-3</v>
      </c>
      <c r="JK8" s="204">
        <f t="shared" si="9"/>
        <v>3.4910667895819035E-3</v>
      </c>
      <c r="JL8" s="204">
        <f t="shared" si="9"/>
        <v>3.7007692121080338E-3</v>
      </c>
      <c r="JM8" s="204">
        <f t="shared" si="9"/>
        <v>3.9187115573703296E-3</v>
      </c>
      <c r="JN8" s="204">
        <f t="shared" si="9"/>
        <v>4.1448807830312354E-3</v>
      </c>
      <c r="JO8" s="204">
        <f t="shared" si="9"/>
        <v>4.3792348902604653E-3</v>
      </c>
      <c r="JP8" s="204">
        <f t="shared" si="9"/>
        <v>4.6217014449773568E-3</v>
      </c>
      <c r="JQ8" s="204">
        <f t="shared" si="9"/>
        <v>4.8721761883458968E-3</v>
      </c>
      <c r="JR8" s="204">
        <f t="shared" si="9"/>
        <v>5.1305217510771075E-3</v>
      </c>
      <c r="JS8" s="204">
        <f t="shared" si="9"/>
        <v>5.3965664860788657E-3</v>
      </c>
      <c r="JT8" s="204">
        <f t="shared" si="9"/>
        <v>5.6701034338449635E-3</v>
      </c>
      <c r="JU8" s="204">
        <f t="shared" si="9"/>
        <v>5.9508894346879723E-3</v>
      </c>
      <c r="JV8" s="204">
        <f t="shared" si="9"/>
        <v>6.2386444014894127E-3</v>
      </c>
      <c r="JW8" s="204">
        <f t="shared" si="9"/>
        <v>6.5330507660629009E-3</v>
      </c>
      <c r="JX8" s="204">
        <f t="shared" si="9"/>
        <v>6.833753111499777E-3</v>
      </c>
      <c r="JY8" s="204">
        <f t="shared" si="9"/>
        <v>7.1403580019920171E-3</v>
      </c>
      <c r="JZ8" s="204">
        <f t="shared" si="9"/>
        <v>0</v>
      </c>
      <c r="KA8" s="204">
        <f t="shared" si="9"/>
        <v>0</v>
      </c>
      <c r="KB8" s="204">
        <f t="shared" si="9"/>
        <v>0</v>
      </c>
      <c r="KC8" s="204">
        <f t="shared" ref="KC8:MN8" si="10">IF(AND($D$13&gt;0,$D$14&gt;0),IF(OR(CJ4&lt;$D$13,CJ4=$D$13),KC4,0),"")</f>
        <v>0</v>
      </c>
      <c r="KD8" s="204">
        <f t="shared" si="10"/>
        <v>0</v>
      </c>
      <c r="KE8" s="204">
        <f t="shared" si="10"/>
        <v>0</v>
      </c>
      <c r="KF8" s="204">
        <f t="shared" si="10"/>
        <v>0</v>
      </c>
      <c r="KG8" s="204">
        <f t="shared" si="10"/>
        <v>0</v>
      </c>
      <c r="KH8" s="204">
        <f t="shared" si="10"/>
        <v>0</v>
      </c>
      <c r="KI8" s="204">
        <f t="shared" si="10"/>
        <v>0</v>
      </c>
      <c r="KJ8" s="204">
        <f t="shared" si="10"/>
        <v>0</v>
      </c>
      <c r="KK8" s="204">
        <f t="shared" si="10"/>
        <v>0</v>
      </c>
      <c r="KL8" s="204">
        <f t="shared" si="10"/>
        <v>0</v>
      </c>
      <c r="KM8" s="204">
        <f t="shared" si="10"/>
        <v>0</v>
      </c>
      <c r="KN8" s="204">
        <f t="shared" si="10"/>
        <v>0</v>
      </c>
      <c r="KO8" s="204">
        <f t="shared" si="10"/>
        <v>0</v>
      </c>
      <c r="KP8" s="204">
        <f t="shared" si="10"/>
        <v>0</v>
      </c>
      <c r="KQ8" s="204">
        <f t="shared" si="10"/>
        <v>0</v>
      </c>
      <c r="KR8" s="204">
        <f t="shared" si="10"/>
        <v>0</v>
      </c>
      <c r="KS8" s="204">
        <f t="shared" si="10"/>
        <v>0</v>
      </c>
      <c r="KT8" s="204">
        <f t="shared" si="10"/>
        <v>0</v>
      </c>
      <c r="KU8" s="204">
        <f t="shared" si="10"/>
        <v>0</v>
      </c>
      <c r="KV8" s="204">
        <f t="shared" si="10"/>
        <v>0</v>
      </c>
      <c r="KW8" s="204">
        <f t="shared" si="10"/>
        <v>0</v>
      </c>
      <c r="KX8" s="204">
        <f t="shared" si="10"/>
        <v>0</v>
      </c>
      <c r="KY8" s="204">
        <f t="shared" si="10"/>
        <v>0</v>
      </c>
      <c r="KZ8" s="204">
        <f t="shared" si="10"/>
        <v>0</v>
      </c>
      <c r="LA8" s="204">
        <f t="shared" si="10"/>
        <v>0</v>
      </c>
      <c r="LB8" s="204">
        <f t="shared" si="10"/>
        <v>0</v>
      </c>
      <c r="LC8" s="204">
        <f t="shared" si="10"/>
        <v>0</v>
      </c>
      <c r="LD8" s="204">
        <f t="shared" si="10"/>
        <v>0</v>
      </c>
      <c r="LE8" s="204">
        <f t="shared" si="10"/>
        <v>0</v>
      </c>
      <c r="LF8" s="204">
        <f t="shared" si="10"/>
        <v>0</v>
      </c>
      <c r="LG8" s="204">
        <f t="shared" si="10"/>
        <v>0</v>
      </c>
      <c r="LH8" s="204">
        <f t="shared" si="10"/>
        <v>0</v>
      </c>
      <c r="LI8" s="204">
        <f t="shared" si="10"/>
        <v>0</v>
      </c>
      <c r="LJ8" s="204">
        <f t="shared" si="10"/>
        <v>0</v>
      </c>
      <c r="LK8" s="204">
        <f t="shared" si="10"/>
        <v>0</v>
      </c>
      <c r="LL8" s="204">
        <f t="shared" si="10"/>
        <v>0</v>
      </c>
      <c r="LM8" s="204">
        <f t="shared" si="10"/>
        <v>0</v>
      </c>
      <c r="LN8" s="204">
        <f t="shared" si="10"/>
        <v>0</v>
      </c>
      <c r="LO8" s="204">
        <f t="shared" si="10"/>
        <v>0</v>
      </c>
      <c r="LP8" s="204">
        <f t="shared" si="10"/>
        <v>0</v>
      </c>
      <c r="LQ8" s="204">
        <f t="shared" si="10"/>
        <v>0</v>
      </c>
      <c r="LR8" s="204">
        <f t="shared" si="10"/>
        <v>0</v>
      </c>
      <c r="LS8" s="204">
        <f t="shared" si="10"/>
        <v>0</v>
      </c>
      <c r="LT8" s="204">
        <f t="shared" si="10"/>
        <v>0</v>
      </c>
      <c r="LU8" s="204">
        <f t="shared" si="10"/>
        <v>0</v>
      </c>
      <c r="LV8" s="204">
        <f t="shared" si="10"/>
        <v>0</v>
      </c>
      <c r="LW8" s="204">
        <f t="shared" si="10"/>
        <v>0</v>
      </c>
      <c r="LX8" s="204">
        <f t="shared" si="10"/>
        <v>0</v>
      </c>
      <c r="LY8" s="204">
        <f t="shared" si="10"/>
        <v>0</v>
      </c>
      <c r="LZ8" s="204">
        <f t="shared" si="10"/>
        <v>0</v>
      </c>
      <c r="MA8" s="204">
        <f t="shared" si="10"/>
        <v>0</v>
      </c>
      <c r="MB8" s="204">
        <f t="shared" si="10"/>
        <v>0</v>
      </c>
      <c r="MC8" s="204">
        <f t="shared" si="10"/>
        <v>0</v>
      </c>
      <c r="MD8" s="204">
        <f t="shared" si="10"/>
        <v>0</v>
      </c>
      <c r="ME8" s="204">
        <f t="shared" si="10"/>
        <v>0</v>
      </c>
      <c r="MF8" s="204">
        <f t="shared" si="10"/>
        <v>0</v>
      </c>
      <c r="MG8" s="204">
        <f t="shared" si="10"/>
        <v>0</v>
      </c>
      <c r="MH8" s="204">
        <f t="shared" si="10"/>
        <v>0</v>
      </c>
      <c r="MI8" s="204">
        <f t="shared" si="10"/>
        <v>0</v>
      </c>
      <c r="MJ8" s="204">
        <f t="shared" si="10"/>
        <v>0</v>
      </c>
      <c r="MK8" s="204">
        <f t="shared" si="10"/>
        <v>0</v>
      </c>
      <c r="ML8" s="204">
        <f t="shared" si="10"/>
        <v>0</v>
      </c>
      <c r="MM8" s="204">
        <f t="shared" si="10"/>
        <v>0</v>
      </c>
      <c r="MN8" s="204">
        <f t="shared" si="10"/>
        <v>0</v>
      </c>
      <c r="MO8" s="204">
        <f t="shared" ref="MO8:OZ8" si="11">IF(AND($D$13&gt;0,$D$14&gt;0),IF(OR(EV4&lt;$D$13,EV4=$D$13),MO4,0),"")</f>
        <v>0</v>
      </c>
      <c r="MP8" s="204">
        <f t="shared" si="11"/>
        <v>0</v>
      </c>
      <c r="MQ8" s="204">
        <f t="shared" si="11"/>
        <v>0</v>
      </c>
      <c r="MR8" s="204">
        <f t="shared" si="11"/>
        <v>0</v>
      </c>
      <c r="MS8" s="204">
        <f t="shared" si="11"/>
        <v>0</v>
      </c>
      <c r="MT8" s="204">
        <f t="shared" si="11"/>
        <v>0</v>
      </c>
      <c r="MU8" s="204">
        <f t="shared" si="11"/>
        <v>0</v>
      </c>
      <c r="MV8" s="204">
        <f t="shared" si="11"/>
        <v>0</v>
      </c>
      <c r="MW8" s="204">
        <f t="shared" si="11"/>
        <v>0</v>
      </c>
      <c r="MX8" s="204">
        <f t="shared" si="11"/>
        <v>0</v>
      </c>
      <c r="MY8" s="204">
        <f t="shared" si="11"/>
        <v>0</v>
      </c>
      <c r="MZ8" s="204">
        <f t="shared" si="11"/>
        <v>0</v>
      </c>
      <c r="NA8" s="204">
        <f t="shared" si="11"/>
        <v>0</v>
      </c>
      <c r="NB8" s="204">
        <f t="shared" si="11"/>
        <v>0</v>
      </c>
      <c r="NC8" s="204">
        <f t="shared" si="11"/>
        <v>0</v>
      </c>
      <c r="ND8" s="204">
        <f t="shared" si="11"/>
        <v>0</v>
      </c>
      <c r="NE8" s="204">
        <f t="shared" si="11"/>
        <v>0</v>
      </c>
      <c r="NF8" s="204">
        <f t="shared" si="11"/>
        <v>0</v>
      </c>
      <c r="NG8" s="204">
        <f t="shared" si="11"/>
        <v>0</v>
      </c>
      <c r="NH8" s="204">
        <f t="shared" si="11"/>
        <v>0</v>
      </c>
      <c r="NI8" s="204">
        <f t="shared" si="11"/>
        <v>0</v>
      </c>
      <c r="NJ8" s="204">
        <f t="shared" si="11"/>
        <v>0</v>
      </c>
      <c r="NK8" s="204">
        <f t="shared" si="11"/>
        <v>0</v>
      </c>
      <c r="NL8" s="204">
        <f t="shared" si="11"/>
        <v>0</v>
      </c>
      <c r="NM8" s="204">
        <f t="shared" si="11"/>
        <v>0</v>
      </c>
      <c r="NN8" s="204">
        <f t="shared" si="11"/>
        <v>0</v>
      </c>
      <c r="NO8" s="204">
        <f t="shared" si="11"/>
        <v>0</v>
      </c>
      <c r="NP8" s="204">
        <f t="shared" si="11"/>
        <v>0</v>
      </c>
      <c r="NQ8" s="204">
        <f t="shared" si="11"/>
        <v>0</v>
      </c>
      <c r="NR8" s="204">
        <f t="shared" si="11"/>
        <v>0</v>
      </c>
      <c r="NS8" s="204">
        <f t="shared" si="11"/>
        <v>0</v>
      </c>
      <c r="NT8" s="204">
        <f t="shared" si="11"/>
        <v>0</v>
      </c>
      <c r="NU8" s="204">
        <f t="shared" si="11"/>
        <v>0</v>
      </c>
      <c r="NV8" s="204">
        <f t="shared" si="11"/>
        <v>0</v>
      </c>
      <c r="NW8" s="204">
        <f t="shared" si="11"/>
        <v>0</v>
      </c>
      <c r="NX8" s="204">
        <f t="shared" si="11"/>
        <v>0</v>
      </c>
      <c r="NY8" s="204">
        <f t="shared" si="11"/>
        <v>0</v>
      </c>
      <c r="NZ8" s="204">
        <f t="shared" si="11"/>
        <v>0</v>
      </c>
      <c r="OA8" s="204">
        <f t="shared" si="11"/>
        <v>0</v>
      </c>
      <c r="OB8" s="204">
        <f t="shared" si="11"/>
        <v>0</v>
      </c>
      <c r="OC8" s="204">
        <f t="shared" si="11"/>
        <v>0</v>
      </c>
      <c r="OD8" s="204">
        <f t="shared" si="11"/>
        <v>0</v>
      </c>
      <c r="OE8" s="204">
        <f t="shared" si="11"/>
        <v>0</v>
      </c>
      <c r="OF8" s="204">
        <f t="shared" si="11"/>
        <v>0</v>
      </c>
      <c r="OG8" s="204">
        <f t="shared" si="11"/>
        <v>0</v>
      </c>
      <c r="OH8" s="204">
        <f t="shared" si="11"/>
        <v>0</v>
      </c>
      <c r="OI8" s="204">
        <f t="shared" si="11"/>
        <v>0</v>
      </c>
      <c r="OJ8" s="204">
        <f t="shared" si="11"/>
        <v>0</v>
      </c>
      <c r="OK8" s="204">
        <f t="shared" si="11"/>
        <v>0</v>
      </c>
      <c r="OL8" s="204">
        <f t="shared" si="11"/>
        <v>0</v>
      </c>
      <c r="OM8" s="204">
        <f t="shared" si="11"/>
        <v>0</v>
      </c>
      <c r="ON8" s="204">
        <f t="shared" si="11"/>
        <v>0</v>
      </c>
      <c r="OO8" s="204">
        <f t="shared" si="11"/>
        <v>0</v>
      </c>
      <c r="OP8" s="204">
        <f t="shared" si="11"/>
        <v>0</v>
      </c>
      <c r="OQ8" s="204">
        <f t="shared" si="11"/>
        <v>0</v>
      </c>
      <c r="OR8" s="204">
        <f t="shared" si="11"/>
        <v>0</v>
      </c>
      <c r="OS8" s="204">
        <f t="shared" si="11"/>
        <v>0</v>
      </c>
      <c r="OT8" s="204">
        <f t="shared" si="11"/>
        <v>0</v>
      </c>
      <c r="OU8" s="204">
        <f t="shared" si="11"/>
        <v>0</v>
      </c>
      <c r="OV8" s="204">
        <f t="shared" si="11"/>
        <v>0</v>
      </c>
      <c r="OW8" s="204">
        <f t="shared" si="11"/>
        <v>0</v>
      </c>
      <c r="OX8" s="204">
        <f t="shared" si="11"/>
        <v>0</v>
      </c>
      <c r="OY8" s="204">
        <f t="shared" si="11"/>
        <v>0</v>
      </c>
      <c r="OZ8" s="204">
        <f t="shared" si="11"/>
        <v>0</v>
      </c>
      <c r="PA8" s="204">
        <f t="shared" ref="PA8:PH8" si="12">IF(AND($D$13&gt;0,$D$14&gt;0),IF(OR(HH4&lt;$D$13,HH4=$D$13),PA4,0),"")</f>
        <v>0</v>
      </c>
      <c r="PB8" s="204">
        <f t="shared" si="12"/>
        <v>0</v>
      </c>
      <c r="PC8" s="204">
        <f t="shared" si="12"/>
        <v>0</v>
      </c>
      <c r="PD8" s="204">
        <f t="shared" si="12"/>
        <v>0</v>
      </c>
      <c r="PE8" s="204">
        <f t="shared" si="12"/>
        <v>0</v>
      </c>
      <c r="PF8" s="204">
        <f t="shared" si="12"/>
        <v>0</v>
      </c>
      <c r="PG8" s="204">
        <f t="shared" si="12"/>
        <v>0</v>
      </c>
      <c r="PH8" s="204">
        <f t="shared" si="12"/>
        <v>0</v>
      </c>
    </row>
    <row r="9" spans="1:425" ht="15.75" x14ac:dyDescent="0.5">
      <c r="A9" s="5"/>
      <c r="B9" s="5"/>
      <c r="C9" s="31" t="str">
        <f>IF(VLOOKUP(VLookups!$A$81,VLookups!$A$75:$B$77,2,FALSE),"With a confidence interval of","With a credible interval of")</f>
        <v>With a confidence interval of</v>
      </c>
      <c r="D9" s="285">
        <v>0.8</v>
      </c>
      <c r="E9" s="35"/>
      <c r="F9" s="37"/>
      <c r="H9" s="5"/>
      <c r="I9" s="5"/>
      <c r="J9" s="5"/>
      <c r="K9" s="5"/>
      <c r="L9" s="5"/>
      <c r="M9" s="5"/>
      <c r="N9" s="5"/>
      <c r="O9" s="5"/>
      <c r="P9" s="5"/>
      <c r="Q9" s="5"/>
      <c r="R9" s="5"/>
      <c r="S9" s="5"/>
      <c r="T9" s="5"/>
      <c r="U9" s="5"/>
      <c r="HP9" s="204">
        <f>IF(AND($D$13&gt;0,$D$14&gt;0),IF(AND(W4&gt;$D$13,OR(W4&lt;$D$14,W4=$D$14)),HP4,0),"")</f>
        <v>0</v>
      </c>
      <c r="HQ9" s="204">
        <f t="shared" ref="HQ9:KB9" si="13">IF(AND($D$13&gt;0,$D$14&gt;0),IF(AND(X4&gt;$D$13,OR(X4&lt;$D$14,X4=$D$14)),HQ4,0),"")</f>
        <v>0</v>
      </c>
      <c r="HR9" s="204">
        <f t="shared" si="13"/>
        <v>0</v>
      </c>
      <c r="HS9" s="204">
        <f t="shared" si="13"/>
        <v>0</v>
      </c>
      <c r="HT9" s="204">
        <f t="shared" si="13"/>
        <v>0</v>
      </c>
      <c r="HU9" s="204">
        <f t="shared" si="13"/>
        <v>0</v>
      </c>
      <c r="HV9" s="204">
        <f t="shared" si="13"/>
        <v>0</v>
      </c>
      <c r="HW9" s="204">
        <f t="shared" si="13"/>
        <v>0</v>
      </c>
      <c r="HX9" s="204">
        <f t="shared" si="13"/>
        <v>0</v>
      </c>
      <c r="HY9" s="204">
        <f t="shared" si="13"/>
        <v>0</v>
      </c>
      <c r="HZ9" s="204">
        <f t="shared" si="13"/>
        <v>0</v>
      </c>
      <c r="IA9" s="204">
        <f t="shared" si="13"/>
        <v>0</v>
      </c>
      <c r="IB9" s="204">
        <f t="shared" si="13"/>
        <v>0</v>
      </c>
      <c r="IC9" s="204">
        <f t="shared" si="13"/>
        <v>0</v>
      </c>
      <c r="ID9" s="204">
        <f t="shared" si="13"/>
        <v>0</v>
      </c>
      <c r="IE9" s="204">
        <f t="shared" si="13"/>
        <v>0</v>
      </c>
      <c r="IF9" s="204">
        <f t="shared" si="13"/>
        <v>0</v>
      </c>
      <c r="IG9" s="204">
        <f t="shared" si="13"/>
        <v>0</v>
      </c>
      <c r="IH9" s="204">
        <f t="shared" si="13"/>
        <v>0</v>
      </c>
      <c r="II9" s="204">
        <f t="shared" si="13"/>
        <v>0</v>
      </c>
      <c r="IJ9" s="204">
        <f t="shared" si="13"/>
        <v>0</v>
      </c>
      <c r="IK9" s="204">
        <f t="shared" si="13"/>
        <v>0</v>
      </c>
      <c r="IL9" s="204">
        <f t="shared" si="13"/>
        <v>0</v>
      </c>
      <c r="IM9" s="204">
        <f t="shared" si="13"/>
        <v>0</v>
      </c>
      <c r="IN9" s="204">
        <f t="shared" si="13"/>
        <v>0</v>
      </c>
      <c r="IO9" s="204">
        <f t="shared" si="13"/>
        <v>0</v>
      </c>
      <c r="IP9" s="204">
        <f t="shared" si="13"/>
        <v>0</v>
      </c>
      <c r="IQ9" s="204">
        <f t="shared" si="13"/>
        <v>0</v>
      </c>
      <c r="IR9" s="204">
        <f t="shared" si="13"/>
        <v>0</v>
      </c>
      <c r="IS9" s="204">
        <f t="shared" si="13"/>
        <v>0</v>
      </c>
      <c r="IT9" s="204">
        <f t="shared" si="13"/>
        <v>0</v>
      </c>
      <c r="IU9" s="204">
        <f t="shared" si="13"/>
        <v>0</v>
      </c>
      <c r="IV9" s="204">
        <f t="shared" si="13"/>
        <v>0</v>
      </c>
      <c r="IW9" s="204">
        <f t="shared" si="13"/>
        <v>0</v>
      </c>
      <c r="IX9" s="204">
        <f t="shared" si="13"/>
        <v>0</v>
      </c>
      <c r="IY9" s="204">
        <f t="shared" si="13"/>
        <v>0</v>
      </c>
      <c r="IZ9" s="204">
        <f t="shared" si="13"/>
        <v>0</v>
      </c>
      <c r="JA9" s="204">
        <f t="shared" si="13"/>
        <v>0</v>
      </c>
      <c r="JB9" s="204">
        <f t="shared" si="13"/>
        <v>0</v>
      </c>
      <c r="JC9" s="204">
        <f t="shared" si="13"/>
        <v>0</v>
      </c>
      <c r="JD9" s="204">
        <f t="shared" si="13"/>
        <v>0</v>
      </c>
      <c r="JE9" s="204">
        <f t="shared" si="13"/>
        <v>0</v>
      </c>
      <c r="JF9" s="204">
        <f t="shared" si="13"/>
        <v>0</v>
      </c>
      <c r="JG9" s="204">
        <f t="shared" si="13"/>
        <v>0</v>
      </c>
      <c r="JH9" s="204">
        <f t="shared" si="13"/>
        <v>0</v>
      </c>
      <c r="JI9" s="204">
        <f t="shared" si="13"/>
        <v>0</v>
      </c>
      <c r="JJ9" s="204">
        <f t="shared" si="13"/>
        <v>0</v>
      </c>
      <c r="JK9" s="204">
        <f t="shared" si="13"/>
        <v>0</v>
      </c>
      <c r="JL9" s="204">
        <f t="shared" si="13"/>
        <v>0</v>
      </c>
      <c r="JM9" s="204">
        <f t="shared" si="13"/>
        <v>0</v>
      </c>
      <c r="JN9" s="204">
        <f t="shared" si="13"/>
        <v>0</v>
      </c>
      <c r="JO9" s="204">
        <f t="shared" si="13"/>
        <v>0</v>
      </c>
      <c r="JP9" s="204">
        <f t="shared" si="13"/>
        <v>0</v>
      </c>
      <c r="JQ9" s="204">
        <f t="shared" si="13"/>
        <v>0</v>
      </c>
      <c r="JR9" s="204">
        <f t="shared" si="13"/>
        <v>0</v>
      </c>
      <c r="JS9" s="204">
        <f t="shared" si="13"/>
        <v>0</v>
      </c>
      <c r="JT9" s="204">
        <f t="shared" si="13"/>
        <v>0</v>
      </c>
      <c r="JU9" s="204">
        <f t="shared" si="13"/>
        <v>0</v>
      </c>
      <c r="JV9" s="204">
        <f t="shared" si="13"/>
        <v>0</v>
      </c>
      <c r="JW9" s="204">
        <f t="shared" si="13"/>
        <v>0</v>
      </c>
      <c r="JX9" s="204">
        <f t="shared" si="13"/>
        <v>0</v>
      </c>
      <c r="JY9" s="204">
        <f t="shared" si="13"/>
        <v>0</v>
      </c>
      <c r="JZ9" s="204">
        <f t="shared" si="13"/>
        <v>7.4524340206058989E-3</v>
      </c>
      <c r="KA9" s="204">
        <f t="shared" si="13"/>
        <v>7.7695120243152817E-3</v>
      </c>
      <c r="KB9" s="204">
        <f t="shared" si="13"/>
        <v>8.0910856243005796E-3</v>
      </c>
      <c r="KC9" s="204">
        <f t="shared" ref="KC9:MN9" si="14">IF(AND($D$13&gt;0,$D$14&gt;0),IF(AND(CJ4&gt;$D$13,OR(CJ4&lt;$D$14,CJ4=$D$14)),KC4,0),"")</f>
        <v>8.4166118980858289E-3</v>
      </c>
      <c r="KD9" s="204">
        <f t="shared" si="14"/>
        <v>8.7455123385302164E-3</v>
      </c>
      <c r="KE9" s="204">
        <f t="shared" si="14"/>
        <v>9.0771740430229796E-3</v>
      </c>
      <c r="KF9" s="204">
        <f t="shared" si="14"/>
        <v>9.4109511444635564E-3</v>
      </c>
      <c r="KG9" s="204">
        <f t="shared" si="14"/>
        <v>9.7461664837568285E-3</v>
      </c>
      <c r="KH9" s="204">
        <f t="shared" si="14"/>
        <v>1.0082113521631009E-2</v>
      </c>
      <c r="KI9" s="204">
        <f t="shared" si="14"/>
        <v>1.0418058485610804E-2</v>
      </c>
      <c r="KJ9" s="204">
        <f t="shared" si="14"/>
        <v>1.0753242745968269E-2</v>
      </c>
      <c r="KK9" s="204">
        <f t="shared" si="14"/>
        <v>1.1086885412448148E-2</v>
      </c>
      <c r="KL9" s="204">
        <f t="shared" si="14"/>
        <v>1.1418186141542882E-2</v>
      </c>
      <c r="KM9" s="204">
        <f t="shared" si="14"/>
        <v>1.1746328142095969E-2</v>
      </c>
      <c r="KN9" s="204">
        <f t="shared" si="14"/>
        <v>1.207048136506181E-2</v>
      </c>
      <c r="KO9" s="204">
        <f t="shared" si="14"/>
        <v>1.2389805861366799E-2</v>
      </c>
      <c r="KP9" s="204">
        <f t="shared" si="14"/>
        <v>1.2703455290021575E-2</v>
      </c>
      <c r="KQ9" s="204">
        <f t="shared" si="14"/>
        <v>1.301058055694841E-2</v>
      </c>
      <c r="KR9" s="204">
        <f t="shared" si="14"/>
        <v>1.3310333563431365E-2</v>
      </c>
      <c r="KS9" s="204">
        <f t="shared" si="14"/>
        <v>1.3601871041688604E-2</v>
      </c>
      <c r="KT9" s="204">
        <f t="shared" si="14"/>
        <v>1.3884358453825003E-2</v>
      </c>
      <c r="KU9" s="204">
        <f t="shared" si="14"/>
        <v>1.4156973929364934E-2</v>
      </c>
      <c r="KV9" s="204">
        <f t="shared" si="14"/>
        <v>1.4418912215705135E-2</v>
      </c>
      <c r="KW9" s="204">
        <f t="shared" si="14"/>
        <v>1.466938861517916E-2</v>
      </c>
      <c r="KX9" s="204">
        <f t="shared" si="14"/>
        <v>1.4907642881998719E-2</v>
      </c>
      <c r="KY9" s="204">
        <f t="shared" si="14"/>
        <v>1.5132943052142425E-2</v>
      </c>
      <c r="KZ9" s="204">
        <f t="shared" si="14"/>
        <v>1.5344589179305148E-2</v>
      </c>
      <c r="LA9" s="204">
        <f t="shared" si="14"/>
        <v>1.5541916950305365E-2</v>
      </c>
      <c r="LB9" s="204">
        <f t="shared" si="14"/>
        <v>1.5724301153874725E-2</v>
      </c>
      <c r="LC9" s="204">
        <f t="shared" si="14"/>
        <v>1.589115897752184E-2</v>
      </c>
      <c r="LD9" s="204">
        <f t="shared" si="14"/>
        <v>1.6041953108167251E-2</v>
      </c>
      <c r="LE9" s="204">
        <f t="shared" si="14"/>
        <v>1.6176194613481121E-2</v>
      </c>
      <c r="LF9" s="204">
        <f t="shared" si="14"/>
        <v>1.6293445582310665E-2</v>
      </c>
      <c r="LG9" s="204">
        <f t="shared" si="14"/>
        <v>1.6393321504247497E-2</v>
      </c>
      <c r="LH9" s="204">
        <f t="shared" si="14"/>
        <v>1.6475493370242403E-2</v>
      </c>
      <c r="LI9" s="204">
        <f t="shared" si="14"/>
        <v>1.6539689478208826E-2</v>
      </c>
      <c r="LJ9" s="204">
        <f t="shared" si="14"/>
        <v>1.6585696929748012E-2</v>
      </c>
      <c r="LK9" s="204">
        <f t="shared" si="14"/>
        <v>1.6613362806457376E-2</v>
      </c>
      <c r="LL9" s="204">
        <f t="shared" si="14"/>
        <v>1.662259501672636E-2</v>
      </c>
      <c r="LM9" s="204">
        <f t="shared" si="14"/>
        <v>1.6613362806457376E-2</v>
      </c>
      <c r="LN9" s="204">
        <f t="shared" si="14"/>
        <v>1.6585696929748012E-2</v>
      </c>
      <c r="LO9" s="204">
        <f t="shared" si="14"/>
        <v>1.6539689478208826E-2</v>
      </c>
      <c r="LP9" s="204">
        <f t="shared" si="14"/>
        <v>1.6475493370242403E-2</v>
      </c>
      <c r="LQ9" s="204">
        <f t="shared" si="14"/>
        <v>1.6393321504247497E-2</v>
      </c>
      <c r="LR9" s="204">
        <f t="shared" si="14"/>
        <v>1.6293445582310665E-2</v>
      </c>
      <c r="LS9" s="204">
        <f t="shared" si="14"/>
        <v>1.6176194613481121E-2</v>
      </c>
      <c r="LT9" s="204">
        <f t="shared" si="14"/>
        <v>1.6041953108167251E-2</v>
      </c>
      <c r="LU9" s="204">
        <f t="shared" si="14"/>
        <v>1.589115897752184E-2</v>
      </c>
      <c r="LV9" s="204">
        <f t="shared" si="14"/>
        <v>1.5724301153874725E-2</v>
      </c>
      <c r="LW9" s="204">
        <f t="shared" si="14"/>
        <v>1.554191695030536E-2</v>
      </c>
      <c r="LX9" s="204">
        <f t="shared" si="14"/>
        <v>1.5344589179305141E-2</v>
      </c>
      <c r="LY9" s="204">
        <f t="shared" si="14"/>
        <v>1.5132943052142415E-2</v>
      </c>
      <c r="LZ9" s="204">
        <f t="shared" si="14"/>
        <v>1.4907642881998702E-2</v>
      </c>
      <c r="MA9" s="204">
        <f t="shared" si="14"/>
        <v>1.4669388615179137E-2</v>
      </c>
      <c r="MB9" s="204">
        <f t="shared" si="14"/>
        <v>1.4418912215705107E-2</v>
      </c>
      <c r="MC9" s="204">
        <f t="shared" si="14"/>
        <v>1.4156973929364901E-2</v>
      </c>
      <c r="MD9" s="204">
        <f t="shared" si="14"/>
        <v>1.3884358453824965E-2</v>
      </c>
      <c r="ME9" s="204">
        <f t="shared" si="14"/>
        <v>1.3601871041688557E-2</v>
      </c>
      <c r="MF9" s="204">
        <f t="shared" si="14"/>
        <v>1.3310333563431313E-2</v>
      </c>
      <c r="MG9" s="204">
        <f t="shared" si="14"/>
        <v>1.3010580556948348E-2</v>
      </c>
      <c r="MH9" s="204">
        <f t="shared" si="14"/>
        <v>1.2703455290021507E-2</v>
      </c>
      <c r="MI9" s="204">
        <f t="shared" si="14"/>
        <v>1.2389805861366726E-2</v>
      </c>
      <c r="MJ9" s="204">
        <f t="shared" si="14"/>
        <v>1.2070481365061728E-2</v>
      </c>
      <c r="MK9" s="204">
        <f t="shared" si="14"/>
        <v>1.1746328142095882E-2</v>
      </c>
      <c r="ML9" s="204">
        <f t="shared" si="14"/>
        <v>1.1418186141542788E-2</v>
      </c>
      <c r="MM9" s="204">
        <f t="shared" si="14"/>
        <v>1.1086885412448049E-2</v>
      </c>
      <c r="MN9" s="204">
        <f t="shared" si="14"/>
        <v>1.0753242745968162E-2</v>
      </c>
      <c r="MO9" s="204">
        <f t="shared" ref="MO9:OZ9" si="15">IF(AND($D$13&gt;0,$D$14&gt;0),IF(AND(EV4&gt;$D$13,OR(EV4&lt;$D$14,EV4=$D$14)),MO4,0),"")</f>
        <v>1.0418058485610691E-2</v>
      </c>
      <c r="MP9" s="204">
        <f t="shared" si="15"/>
        <v>1.0082113521630891E-2</v>
      </c>
      <c r="MQ9" s="204">
        <f t="shared" si="15"/>
        <v>9.7461664837567036E-3</v>
      </c>
      <c r="MR9" s="204">
        <f t="shared" si="15"/>
        <v>9.4109511444634281E-3</v>
      </c>
      <c r="MS9" s="204">
        <f t="shared" si="15"/>
        <v>9.0771740430228443E-3</v>
      </c>
      <c r="MT9" s="204">
        <f t="shared" si="15"/>
        <v>8.7455123385300742E-3</v>
      </c>
      <c r="MU9" s="204">
        <f t="shared" si="15"/>
        <v>8.4166118980856814E-3</v>
      </c>
      <c r="MV9" s="204">
        <f t="shared" si="15"/>
        <v>8.0910856243004321E-3</v>
      </c>
      <c r="MW9" s="204">
        <f t="shared" si="15"/>
        <v>7.7695120243151282E-3</v>
      </c>
      <c r="MX9" s="204">
        <f t="shared" si="15"/>
        <v>7.452434020605741E-3</v>
      </c>
      <c r="MY9" s="204">
        <f t="shared" si="15"/>
        <v>0</v>
      </c>
      <c r="MZ9" s="204">
        <f t="shared" si="15"/>
        <v>0</v>
      </c>
      <c r="NA9" s="204">
        <f t="shared" si="15"/>
        <v>0</v>
      </c>
      <c r="NB9" s="204">
        <f t="shared" si="15"/>
        <v>0</v>
      </c>
      <c r="NC9" s="204">
        <f t="shared" si="15"/>
        <v>0</v>
      </c>
      <c r="ND9" s="204">
        <f t="shared" si="15"/>
        <v>0</v>
      </c>
      <c r="NE9" s="204">
        <f t="shared" si="15"/>
        <v>0</v>
      </c>
      <c r="NF9" s="204">
        <f t="shared" si="15"/>
        <v>0</v>
      </c>
      <c r="NG9" s="204">
        <f t="shared" si="15"/>
        <v>0</v>
      </c>
      <c r="NH9" s="204">
        <f t="shared" si="15"/>
        <v>0</v>
      </c>
      <c r="NI9" s="204">
        <f t="shared" si="15"/>
        <v>0</v>
      </c>
      <c r="NJ9" s="204">
        <f t="shared" si="15"/>
        <v>0</v>
      </c>
      <c r="NK9" s="204">
        <f t="shared" si="15"/>
        <v>0</v>
      </c>
      <c r="NL9" s="204">
        <f t="shared" si="15"/>
        <v>0</v>
      </c>
      <c r="NM9" s="204">
        <f t="shared" si="15"/>
        <v>0</v>
      </c>
      <c r="NN9" s="204">
        <f t="shared" si="15"/>
        <v>0</v>
      </c>
      <c r="NO9" s="204">
        <f t="shared" si="15"/>
        <v>0</v>
      </c>
      <c r="NP9" s="204">
        <f t="shared" si="15"/>
        <v>0</v>
      </c>
      <c r="NQ9" s="204">
        <f t="shared" si="15"/>
        <v>0</v>
      </c>
      <c r="NR9" s="204">
        <f t="shared" si="15"/>
        <v>0</v>
      </c>
      <c r="NS9" s="204">
        <f t="shared" si="15"/>
        <v>0</v>
      </c>
      <c r="NT9" s="204">
        <f t="shared" si="15"/>
        <v>0</v>
      </c>
      <c r="NU9" s="204">
        <f t="shared" si="15"/>
        <v>0</v>
      </c>
      <c r="NV9" s="204">
        <f t="shared" si="15"/>
        <v>0</v>
      </c>
      <c r="NW9" s="204">
        <f t="shared" si="15"/>
        <v>0</v>
      </c>
      <c r="NX9" s="204">
        <f t="shared" si="15"/>
        <v>0</v>
      </c>
      <c r="NY9" s="204">
        <f t="shared" si="15"/>
        <v>0</v>
      </c>
      <c r="NZ9" s="204">
        <f t="shared" si="15"/>
        <v>0</v>
      </c>
      <c r="OA9" s="204">
        <f t="shared" si="15"/>
        <v>0</v>
      </c>
      <c r="OB9" s="204">
        <f t="shared" si="15"/>
        <v>0</v>
      </c>
      <c r="OC9" s="204">
        <f t="shared" si="15"/>
        <v>0</v>
      </c>
      <c r="OD9" s="204">
        <f t="shared" si="15"/>
        <v>0</v>
      </c>
      <c r="OE9" s="204">
        <f t="shared" si="15"/>
        <v>0</v>
      </c>
      <c r="OF9" s="204">
        <f t="shared" si="15"/>
        <v>0</v>
      </c>
      <c r="OG9" s="204">
        <f t="shared" si="15"/>
        <v>0</v>
      </c>
      <c r="OH9" s="204">
        <f t="shared" si="15"/>
        <v>0</v>
      </c>
      <c r="OI9" s="204">
        <f t="shared" si="15"/>
        <v>0</v>
      </c>
      <c r="OJ9" s="204">
        <f t="shared" si="15"/>
        <v>0</v>
      </c>
      <c r="OK9" s="204">
        <f t="shared" si="15"/>
        <v>0</v>
      </c>
      <c r="OL9" s="204">
        <f t="shared" si="15"/>
        <v>0</v>
      </c>
      <c r="OM9" s="204">
        <f t="shared" si="15"/>
        <v>0</v>
      </c>
      <c r="ON9" s="204">
        <f t="shared" si="15"/>
        <v>0</v>
      </c>
      <c r="OO9" s="204">
        <f t="shared" si="15"/>
        <v>0</v>
      </c>
      <c r="OP9" s="204">
        <f t="shared" si="15"/>
        <v>0</v>
      </c>
      <c r="OQ9" s="204">
        <f t="shared" si="15"/>
        <v>0</v>
      </c>
      <c r="OR9" s="204">
        <f t="shared" si="15"/>
        <v>0</v>
      </c>
      <c r="OS9" s="204">
        <f t="shared" si="15"/>
        <v>0</v>
      </c>
      <c r="OT9" s="204">
        <f t="shared" si="15"/>
        <v>0</v>
      </c>
      <c r="OU9" s="204">
        <f t="shared" si="15"/>
        <v>0</v>
      </c>
      <c r="OV9" s="204">
        <f t="shared" si="15"/>
        <v>0</v>
      </c>
      <c r="OW9" s="204">
        <f t="shared" si="15"/>
        <v>0</v>
      </c>
      <c r="OX9" s="204">
        <f t="shared" si="15"/>
        <v>0</v>
      </c>
      <c r="OY9" s="204">
        <f t="shared" si="15"/>
        <v>0</v>
      </c>
      <c r="OZ9" s="204">
        <f t="shared" si="15"/>
        <v>0</v>
      </c>
      <c r="PA9" s="204">
        <f t="shared" ref="PA9:PH9" si="16">IF(AND($D$13&gt;0,$D$14&gt;0),IF(AND(HH4&gt;$D$13,OR(HH4&lt;$D$14,HH4=$D$14)),PA4,0),"")</f>
        <v>0</v>
      </c>
      <c r="PB9" s="204">
        <f t="shared" si="16"/>
        <v>0</v>
      </c>
      <c r="PC9" s="204">
        <f t="shared" si="16"/>
        <v>0</v>
      </c>
      <c r="PD9" s="204">
        <f t="shared" si="16"/>
        <v>0</v>
      </c>
      <c r="PE9" s="204">
        <f t="shared" si="16"/>
        <v>0</v>
      </c>
      <c r="PF9" s="204">
        <f t="shared" si="16"/>
        <v>0</v>
      </c>
      <c r="PG9" s="204">
        <f t="shared" si="16"/>
        <v>0</v>
      </c>
      <c r="PH9" s="204">
        <f t="shared" si="16"/>
        <v>0</v>
      </c>
    </row>
    <row r="10" spans="1:425" ht="15.75" x14ac:dyDescent="0.5">
      <c r="A10" s="5"/>
      <c r="C10" s="31" t="s">
        <v>776</v>
      </c>
      <c r="D10" s="74">
        <f>IF(AND(D9&gt;0,D9&lt;1,NOT(J5="")),_xlfn.NORM.INV((1-$D$9)/2,$G$5,$J$5),"")</f>
        <v>89.242762426929588</v>
      </c>
      <c r="E10" s="36"/>
      <c r="F10" s="2"/>
      <c r="H10" s="5"/>
      <c r="I10" s="5"/>
      <c r="J10" s="5"/>
      <c r="K10" s="5"/>
      <c r="L10" s="5"/>
      <c r="M10" s="5"/>
      <c r="N10" s="5"/>
      <c r="O10" s="5"/>
      <c r="P10" s="5"/>
      <c r="Q10" s="5"/>
      <c r="R10" s="5"/>
      <c r="S10" s="5"/>
      <c r="T10" s="5"/>
      <c r="U10" s="5"/>
      <c r="HP10" s="204">
        <f>IF(AND($D$13&gt;0,$D$14&gt;0),IF(AND(W4&gt;$D$14),HP4,0),"")</f>
        <v>0</v>
      </c>
      <c r="HQ10" s="204">
        <f t="shared" ref="HQ10:KB10" si="17">IF(AND($D$13&gt;0,$D$14&gt;0),IF(AND(X4&gt;$D$14),HQ4,0),"")</f>
        <v>0</v>
      </c>
      <c r="HR10" s="204">
        <f t="shared" si="17"/>
        <v>0</v>
      </c>
      <c r="HS10" s="204">
        <f t="shared" si="17"/>
        <v>0</v>
      </c>
      <c r="HT10" s="204">
        <f t="shared" si="17"/>
        <v>0</v>
      </c>
      <c r="HU10" s="204">
        <f t="shared" si="17"/>
        <v>0</v>
      </c>
      <c r="HV10" s="204">
        <f t="shared" si="17"/>
        <v>0</v>
      </c>
      <c r="HW10" s="204">
        <f t="shared" si="17"/>
        <v>0</v>
      </c>
      <c r="HX10" s="204">
        <f t="shared" si="17"/>
        <v>0</v>
      </c>
      <c r="HY10" s="204">
        <f t="shared" si="17"/>
        <v>0</v>
      </c>
      <c r="HZ10" s="204">
        <f t="shared" si="17"/>
        <v>0</v>
      </c>
      <c r="IA10" s="204">
        <f t="shared" si="17"/>
        <v>0</v>
      </c>
      <c r="IB10" s="204">
        <f t="shared" si="17"/>
        <v>0</v>
      </c>
      <c r="IC10" s="204">
        <f t="shared" si="17"/>
        <v>0</v>
      </c>
      <c r="ID10" s="204">
        <f t="shared" si="17"/>
        <v>0</v>
      </c>
      <c r="IE10" s="204">
        <f t="shared" si="17"/>
        <v>0</v>
      </c>
      <c r="IF10" s="204">
        <f t="shared" si="17"/>
        <v>0</v>
      </c>
      <c r="IG10" s="204">
        <f t="shared" si="17"/>
        <v>0</v>
      </c>
      <c r="IH10" s="204">
        <f t="shared" si="17"/>
        <v>0</v>
      </c>
      <c r="II10" s="204">
        <f t="shared" si="17"/>
        <v>0</v>
      </c>
      <c r="IJ10" s="204">
        <f t="shared" si="17"/>
        <v>0</v>
      </c>
      <c r="IK10" s="204">
        <f t="shared" si="17"/>
        <v>0</v>
      </c>
      <c r="IL10" s="204">
        <f t="shared" si="17"/>
        <v>0</v>
      </c>
      <c r="IM10" s="204">
        <f t="shared" si="17"/>
        <v>0</v>
      </c>
      <c r="IN10" s="204">
        <f t="shared" si="17"/>
        <v>0</v>
      </c>
      <c r="IO10" s="204">
        <f t="shared" si="17"/>
        <v>0</v>
      </c>
      <c r="IP10" s="204">
        <f t="shared" si="17"/>
        <v>0</v>
      </c>
      <c r="IQ10" s="204">
        <f t="shared" si="17"/>
        <v>0</v>
      </c>
      <c r="IR10" s="204">
        <f t="shared" si="17"/>
        <v>0</v>
      </c>
      <c r="IS10" s="204">
        <f t="shared" si="17"/>
        <v>0</v>
      </c>
      <c r="IT10" s="204">
        <f t="shared" si="17"/>
        <v>0</v>
      </c>
      <c r="IU10" s="204">
        <f t="shared" si="17"/>
        <v>0</v>
      </c>
      <c r="IV10" s="204">
        <f t="shared" si="17"/>
        <v>0</v>
      </c>
      <c r="IW10" s="204">
        <f t="shared" si="17"/>
        <v>0</v>
      </c>
      <c r="IX10" s="204">
        <f t="shared" si="17"/>
        <v>0</v>
      </c>
      <c r="IY10" s="204">
        <f t="shared" si="17"/>
        <v>0</v>
      </c>
      <c r="IZ10" s="204">
        <f t="shared" si="17"/>
        <v>0</v>
      </c>
      <c r="JA10" s="204">
        <f t="shared" si="17"/>
        <v>0</v>
      </c>
      <c r="JB10" s="204">
        <f t="shared" si="17"/>
        <v>0</v>
      </c>
      <c r="JC10" s="204">
        <f t="shared" si="17"/>
        <v>0</v>
      </c>
      <c r="JD10" s="204">
        <f t="shared" si="17"/>
        <v>0</v>
      </c>
      <c r="JE10" s="204">
        <f t="shared" si="17"/>
        <v>0</v>
      </c>
      <c r="JF10" s="204">
        <f t="shared" si="17"/>
        <v>0</v>
      </c>
      <c r="JG10" s="204">
        <f t="shared" si="17"/>
        <v>0</v>
      </c>
      <c r="JH10" s="204">
        <f t="shared" si="17"/>
        <v>0</v>
      </c>
      <c r="JI10" s="204">
        <f t="shared" si="17"/>
        <v>0</v>
      </c>
      <c r="JJ10" s="204">
        <f t="shared" si="17"/>
        <v>0</v>
      </c>
      <c r="JK10" s="204">
        <f t="shared" si="17"/>
        <v>0</v>
      </c>
      <c r="JL10" s="204">
        <f t="shared" si="17"/>
        <v>0</v>
      </c>
      <c r="JM10" s="204">
        <f t="shared" si="17"/>
        <v>0</v>
      </c>
      <c r="JN10" s="204">
        <f t="shared" si="17"/>
        <v>0</v>
      </c>
      <c r="JO10" s="204">
        <f t="shared" si="17"/>
        <v>0</v>
      </c>
      <c r="JP10" s="204">
        <f t="shared" si="17"/>
        <v>0</v>
      </c>
      <c r="JQ10" s="204">
        <f t="shared" si="17"/>
        <v>0</v>
      </c>
      <c r="JR10" s="204">
        <f t="shared" si="17"/>
        <v>0</v>
      </c>
      <c r="JS10" s="204">
        <f t="shared" si="17"/>
        <v>0</v>
      </c>
      <c r="JT10" s="204">
        <f t="shared" si="17"/>
        <v>0</v>
      </c>
      <c r="JU10" s="204">
        <f t="shared" si="17"/>
        <v>0</v>
      </c>
      <c r="JV10" s="204">
        <f t="shared" si="17"/>
        <v>0</v>
      </c>
      <c r="JW10" s="204">
        <f t="shared" si="17"/>
        <v>0</v>
      </c>
      <c r="JX10" s="204">
        <f t="shared" si="17"/>
        <v>0</v>
      </c>
      <c r="JY10" s="204">
        <f t="shared" si="17"/>
        <v>0</v>
      </c>
      <c r="JZ10" s="204">
        <f t="shared" si="17"/>
        <v>0</v>
      </c>
      <c r="KA10" s="204">
        <f t="shared" si="17"/>
        <v>0</v>
      </c>
      <c r="KB10" s="204">
        <f t="shared" si="17"/>
        <v>0</v>
      </c>
      <c r="KC10" s="204">
        <f t="shared" ref="KC10:MN10" si="18">IF(AND($D$13&gt;0,$D$14&gt;0),IF(AND(CJ4&gt;$D$14),KC4,0),"")</f>
        <v>0</v>
      </c>
      <c r="KD10" s="204">
        <f t="shared" si="18"/>
        <v>0</v>
      </c>
      <c r="KE10" s="204">
        <f t="shared" si="18"/>
        <v>0</v>
      </c>
      <c r="KF10" s="204">
        <f t="shared" si="18"/>
        <v>0</v>
      </c>
      <c r="KG10" s="204">
        <f t="shared" si="18"/>
        <v>0</v>
      </c>
      <c r="KH10" s="204">
        <f t="shared" si="18"/>
        <v>0</v>
      </c>
      <c r="KI10" s="204">
        <f t="shared" si="18"/>
        <v>0</v>
      </c>
      <c r="KJ10" s="204">
        <f t="shared" si="18"/>
        <v>0</v>
      </c>
      <c r="KK10" s="204">
        <f t="shared" si="18"/>
        <v>0</v>
      </c>
      <c r="KL10" s="204">
        <f t="shared" si="18"/>
        <v>0</v>
      </c>
      <c r="KM10" s="204">
        <f t="shared" si="18"/>
        <v>0</v>
      </c>
      <c r="KN10" s="204">
        <f t="shared" si="18"/>
        <v>0</v>
      </c>
      <c r="KO10" s="204">
        <f t="shared" si="18"/>
        <v>0</v>
      </c>
      <c r="KP10" s="204">
        <f t="shared" si="18"/>
        <v>0</v>
      </c>
      <c r="KQ10" s="204">
        <f t="shared" si="18"/>
        <v>0</v>
      </c>
      <c r="KR10" s="204">
        <f t="shared" si="18"/>
        <v>0</v>
      </c>
      <c r="KS10" s="204">
        <f t="shared" si="18"/>
        <v>0</v>
      </c>
      <c r="KT10" s="204">
        <f t="shared" si="18"/>
        <v>0</v>
      </c>
      <c r="KU10" s="204">
        <f t="shared" si="18"/>
        <v>0</v>
      </c>
      <c r="KV10" s="204">
        <f t="shared" si="18"/>
        <v>0</v>
      </c>
      <c r="KW10" s="204">
        <f t="shared" si="18"/>
        <v>0</v>
      </c>
      <c r="KX10" s="204">
        <f t="shared" si="18"/>
        <v>0</v>
      </c>
      <c r="KY10" s="204">
        <f t="shared" si="18"/>
        <v>0</v>
      </c>
      <c r="KZ10" s="204">
        <f t="shared" si="18"/>
        <v>0</v>
      </c>
      <c r="LA10" s="204">
        <f t="shared" si="18"/>
        <v>0</v>
      </c>
      <c r="LB10" s="204">
        <f t="shared" si="18"/>
        <v>0</v>
      </c>
      <c r="LC10" s="204">
        <f t="shared" si="18"/>
        <v>0</v>
      </c>
      <c r="LD10" s="204">
        <f t="shared" si="18"/>
        <v>0</v>
      </c>
      <c r="LE10" s="204">
        <f t="shared" si="18"/>
        <v>0</v>
      </c>
      <c r="LF10" s="204">
        <f t="shared" si="18"/>
        <v>0</v>
      </c>
      <c r="LG10" s="204">
        <f t="shared" si="18"/>
        <v>0</v>
      </c>
      <c r="LH10" s="204">
        <f t="shared" si="18"/>
        <v>0</v>
      </c>
      <c r="LI10" s="204">
        <f t="shared" si="18"/>
        <v>0</v>
      </c>
      <c r="LJ10" s="204">
        <f t="shared" si="18"/>
        <v>0</v>
      </c>
      <c r="LK10" s="204">
        <f t="shared" si="18"/>
        <v>0</v>
      </c>
      <c r="LL10" s="204">
        <f t="shared" si="18"/>
        <v>0</v>
      </c>
      <c r="LM10" s="204">
        <f t="shared" si="18"/>
        <v>0</v>
      </c>
      <c r="LN10" s="204">
        <f t="shared" si="18"/>
        <v>0</v>
      </c>
      <c r="LO10" s="204">
        <f t="shared" si="18"/>
        <v>0</v>
      </c>
      <c r="LP10" s="204">
        <f t="shared" si="18"/>
        <v>0</v>
      </c>
      <c r="LQ10" s="204">
        <f t="shared" si="18"/>
        <v>0</v>
      </c>
      <c r="LR10" s="204">
        <f t="shared" si="18"/>
        <v>0</v>
      </c>
      <c r="LS10" s="204">
        <f t="shared" si="18"/>
        <v>0</v>
      </c>
      <c r="LT10" s="204">
        <f t="shared" si="18"/>
        <v>0</v>
      </c>
      <c r="LU10" s="204">
        <f t="shared" si="18"/>
        <v>0</v>
      </c>
      <c r="LV10" s="204">
        <f t="shared" si="18"/>
        <v>0</v>
      </c>
      <c r="LW10" s="204">
        <f t="shared" si="18"/>
        <v>0</v>
      </c>
      <c r="LX10" s="204">
        <f t="shared" si="18"/>
        <v>0</v>
      </c>
      <c r="LY10" s="204">
        <f t="shared" si="18"/>
        <v>0</v>
      </c>
      <c r="LZ10" s="204">
        <f t="shared" si="18"/>
        <v>0</v>
      </c>
      <c r="MA10" s="204">
        <f t="shared" si="18"/>
        <v>0</v>
      </c>
      <c r="MB10" s="204">
        <f t="shared" si="18"/>
        <v>0</v>
      </c>
      <c r="MC10" s="204">
        <f t="shared" si="18"/>
        <v>0</v>
      </c>
      <c r="MD10" s="204">
        <f t="shared" si="18"/>
        <v>0</v>
      </c>
      <c r="ME10" s="204">
        <f t="shared" si="18"/>
        <v>0</v>
      </c>
      <c r="MF10" s="204">
        <f t="shared" si="18"/>
        <v>0</v>
      </c>
      <c r="MG10" s="204">
        <f t="shared" si="18"/>
        <v>0</v>
      </c>
      <c r="MH10" s="204">
        <f t="shared" si="18"/>
        <v>0</v>
      </c>
      <c r="MI10" s="204">
        <f t="shared" si="18"/>
        <v>0</v>
      </c>
      <c r="MJ10" s="204">
        <f t="shared" si="18"/>
        <v>0</v>
      </c>
      <c r="MK10" s="204">
        <f t="shared" si="18"/>
        <v>0</v>
      </c>
      <c r="ML10" s="204">
        <f t="shared" si="18"/>
        <v>0</v>
      </c>
      <c r="MM10" s="204">
        <f t="shared" si="18"/>
        <v>0</v>
      </c>
      <c r="MN10" s="204">
        <f t="shared" si="18"/>
        <v>0</v>
      </c>
      <c r="MO10" s="204">
        <f t="shared" ref="MO10:OZ10" si="19">IF(AND($D$13&gt;0,$D$14&gt;0),IF(AND(EV4&gt;$D$14),MO4,0),"")</f>
        <v>0</v>
      </c>
      <c r="MP10" s="204">
        <f t="shared" si="19"/>
        <v>0</v>
      </c>
      <c r="MQ10" s="204">
        <f t="shared" si="19"/>
        <v>0</v>
      </c>
      <c r="MR10" s="204">
        <f t="shared" si="19"/>
        <v>0</v>
      </c>
      <c r="MS10" s="204">
        <f t="shared" si="19"/>
        <v>0</v>
      </c>
      <c r="MT10" s="204">
        <f t="shared" si="19"/>
        <v>0</v>
      </c>
      <c r="MU10" s="204">
        <f t="shared" si="19"/>
        <v>0</v>
      </c>
      <c r="MV10" s="204">
        <f t="shared" si="19"/>
        <v>0</v>
      </c>
      <c r="MW10" s="204">
        <f t="shared" si="19"/>
        <v>0</v>
      </c>
      <c r="MX10" s="204">
        <f t="shared" si="19"/>
        <v>0</v>
      </c>
      <c r="MY10" s="204">
        <f t="shared" si="19"/>
        <v>7.1403580019918584E-3</v>
      </c>
      <c r="MZ10" s="204">
        <f t="shared" si="19"/>
        <v>6.8337531114996157E-3</v>
      </c>
      <c r="NA10" s="204">
        <f t="shared" si="19"/>
        <v>6.5330507660627361E-3</v>
      </c>
      <c r="NB10" s="204">
        <f t="shared" si="19"/>
        <v>6.2386444014892479E-3</v>
      </c>
      <c r="NC10" s="204">
        <f t="shared" si="19"/>
        <v>5.9508894346878057E-3</v>
      </c>
      <c r="ND10" s="204">
        <f t="shared" si="19"/>
        <v>5.6701034338447944E-3</v>
      </c>
      <c r="NE10" s="204">
        <f t="shared" si="19"/>
        <v>5.3965664860786975E-3</v>
      </c>
      <c r="NF10" s="204">
        <f t="shared" si="19"/>
        <v>5.1305217510769401E-3</v>
      </c>
      <c r="NG10" s="204">
        <f t="shared" si="19"/>
        <v>4.8721761883457285E-3</v>
      </c>
      <c r="NH10" s="204">
        <f t="shared" si="19"/>
        <v>4.6217014449771911E-3</v>
      </c>
      <c r="NI10" s="204">
        <f t="shared" si="19"/>
        <v>4.3792348902602996E-3</v>
      </c>
      <c r="NJ10" s="204">
        <f t="shared" si="19"/>
        <v>4.1448807830310724E-3</v>
      </c>
      <c r="NK10" s="204">
        <f t="shared" si="19"/>
        <v>3.9187115573701675E-3</v>
      </c>
      <c r="NL10" s="204">
        <f t="shared" si="19"/>
        <v>3.7007692121078747E-3</v>
      </c>
      <c r="NM10" s="204">
        <f t="shared" si="19"/>
        <v>3.4910667895817447E-3</v>
      </c>
      <c r="NN10" s="204">
        <f t="shared" si="19"/>
        <v>3.2895899292038075E-3</v>
      </c>
      <c r="NO10" s="204">
        <f t="shared" si="19"/>
        <v>3.0962984816245978E-3</v>
      </c>
      <c r="NP10" s="204">
        <f t="shared" si="19"/>
        <v>2.9111281696213537E-3</v>
      </c>
      <c r="NQ10" s="204">
        <f t="shared" si="19"/>
        <v>2.7339922822780822E-3</v>
      </c>
      <c r="NR10" s="204">
        <f t="shared" si="19"/>
        <v>2.5647833895560295E-3</v>
      </c>
      <c r="NS10" s="204">
        <f t="shared" si="19"/>
        <v>2.4033750649637628E-3</v>
      </c>
      <c r="NT10" s="204">
        <f t="shared" si="19"/>
        <v>2.2496236047160672E-3</v>
      </c>
      <c r="NU10" s="204">
        <f t="shared" si="19"/>
        <v>2.1033697325093885E-3</v>
      </c>
      <c r="NV10" s="204">
        <f t="shared" si="19"/>
        <v>1.9644402798278879E-3</v>
      </c>
      <c r="NW10" s="204">
        <f t="shared" si="19"/>
        <v>1.8326498325177069E-3</v>
      </c>
      <c r="NX10" s="204">
        <f t="shared" si="19"/>
        <v>1.7078023352175029E-3</v>
      </c>
      <c r="NY10" s="204">
        <f t="shared" si="19"/>
        <v>1.5896926461006636E-3</v>
      </c>
      <c r="NZ10" s="204">
        <f t="shared" si="19"/>
        <v>1.4781080352595606E-3</v>
      </c>
      <c r="OA10" s="204">
        <f t="shared" si="19"/>
        <v>1.372829620935516E-3</v>
      </c>
      <c r="OB10" s="204">
        <f t="shared" si="19"/>
        <v>1.2736337386618196E-3</v>
      </c>
      <c r="OC10" s="204">
        <f t="shared" si="19"/>
        <v>1.1802932392333094E-3</v>
      </c>
      <c r="OD10" s="204">
        <f t="shared" si="19"/>
        <v>1.0925787122378261E-3</v>
      </c>
      <c r="OE10" s="204">
        <f t="shared" si="19"/>
        <v>1.0102596326760742E-3</v>
      </c>
      <c r="OF10" s="204">
        <f t="shared" si="19"/>
        <v>9.3310542895172412E-4</v>
      </c>
      <c r="OG10" s="204">
        <f t="shared" si="19"/>
        <v>8.6088647122819877E-4</v>
      </c>
      <c r="OH10" s="204">
        <f t="shared" si="19"/>
        <v>7.9337497981870459E-4</v>
      </c>
      <c r="OI10" s="204">
        <f t="shared" si="19"/>
        <v>7.3034585389863461E-4</v>
      </c>
      <c r="OJ10" s="204">
        <f t="shared" si="19"/>
        <v>6.7157742140198993E-4</v>
      </c>
      <c r="OK10" s="204">
        <f t="shared" si="19"/>
        <v>6.1685211148438085E-4</v>
      </c>
      <c r="OL10" s="204">
        <f t="shared" si="19"/>
        <v>5.6595705140352148E-4</v>
      </c>
      <c r="OM10" s="204">
        <f t="shared" si="19"/>
        <v>5.1868459008346554E-4</v>
      </c>
      <c r="ON10" s="204">
        <f t="shared" si="19"/>
        <v>4.7483275099151963E-4</v>
      </c>
      <c r="OO10" s="204">
        <f t="shared" si="19"/>
        <v>4.3420561726756991E-4</v>
      </c>
      <c r="OP10" s="204">
        <f t="shared" si="19"/>
        <v>3.9661365230568048E-4</v>
      </c>
      <c r="OQ10" s="204">
        <f t="shared" si="19"/>
        <v>3.6187395919908764E-4</v>
      </c>
      <c r="OR10" s="204">
        <f t="shared" si="19"/>
        <v>3.2981048262413368E-4</v>
      </c>
      <c r="OS10" s="204">
        <f t="shared" si="19"/>
        <v>3.0025415685868854E-4</v>
      </c>
      <c r="OT10" s="204">
        <f t="shared" si="19"/>
        <v>2.7304300370886958E-4</v>
      </c>
      <c r="OU10" s="204">
        <f t="shared" si="19"/>
        <v>2.4802218415730169E-4</v>
      </c>
      <c r="OV10" s="204">
        <f t="shared" si="19"/>
        <v>2.2504400754974206E-4</v>
      </c>
      <c r="OW10" s="204">
        <f t="shared" si="19"/>
        <v>2.0396790210785044E-4</v>
      </c>
      <c r="OX10" s="204">
        <f t="shared" si="19"/>
        <v>1.8466035049739663E-4</v>
      </c>
      <c r="OY10" s="204">
        <f t="shared" si="19"/>
        <v>1.6699479409649554E-4</v>
      </c>
      <c r="OZ10" s="204">
        <f t="shared" si="19"/>
        <v>1.5085150950078631E-4</v>
      </c>
      <c r="PA10" s="204">
        <f t="shared" ref="PA10:PH10" si="20">IF(AND($D$13&gt;0,$D$14&gt;0),IF(AND(HH4&gt;$D$14),PA4,0),"")</f>
        <v>1.3611746067498053E-4</v>
      </c>
      <c r="PB10" s="204">
        <f t="shared" si="20"/>
        <v>1.2268613001595847E-4</v>
      </c>
      <c r="PC10" s="204">
        <f t="shared" si="20"/>
        <v>1.1045733143457408E-4</v>
      </c>
      <c r="PD10" s="204">
        <f t="shared" si="20"/>
        <v>9.9337008394355822E-5</v>
      </c>
      <c r="PE10" s="204">
        <f t="shared" si="20"/>
        <v>8.9237019668020426E-5</v>
      </c>
      <c r="PF10" s="204">
        <f t="shared" si="20"/>
        <v>8.007491538965651E-5</v>
      </c>
      <c r="PG10" s="204">
        <f t="shared" si="20"/>
        <v>7.1773705793893631E-5</v>
      </c>
      <c r="PH10" s="204">
        <f t="shared" si="20"/>
        <v>6.4261624845453875E-5</v>
      </c>
    </row>
    <row r="11" spans="1:425" ht="15.75" x14ac:dyDescent="0.5">
      <c r="A11" s="5"/>
      <c r="B11" s="5"/>
      <c r="C11" s="31" t="s">
        <v>78</v>
      </c>
      <c r="D11" s="74">
        <f>IF(AND(D9&gt;0,D9&lt;1,NOT(J5="")),_xlfn.NORM.INV(($D$9+(1-$D$9)/2),$G$5,$J$5),"")</f>
        <v>150.75723757307043</v>
      </c>
      <c r="E11" s="36"/>
      <c r="F11" s="2"/>
      <c r="G11" s="5"/>
      <c r="H11" s="5"/>
      <c r="I11" s="5"/>
      <c r="J11" s="5"/>
      <c r="K11" s="5"/>
      <c r="L11" s="5"/>
      <c r="M11" s="5"/>
      <c r="N11" s="5"/>
      <c r="O11" s="5"/>
      <c r="P11" s="5"/>
      <c r="Q11" s="5"/>
      <c r="R11" s="5"/>
      <c r="S11" s="5"/>
      <c r="T11" s="5"/>
      <c r="U11" s="5"/>
      <c r="HP11" s="254">
        <f>MAX(HP8:HP10)</f>
        <v>6.4261624845465286E-5</v>
      </c>
      <c r="HQ11" s="254">
        <f t="shared" ref="HQ11:KB11" si="21">MAX(HQ8:HQ10)</f>
        <v>7.1773705793906127E-5</v>
      </c>
      <c r="HR11" s="254">
        <f t="shared" si="21"/>
        <v>8.007491538967009E-5</v>
      </c>
      <c r="HS11" s="254">
        <f t="shared" si="21"/>
        <v>8.9237019668035334E-5</v>
      </c>
      <c r="HT11" s="254">
        <f t="shared" si="21"/>
        <v>9.9337008394372045E-5</v>
      </c>
      <c r="HU11" s="254">
        <f t="shared" si="21"/>
        <v>1.1045733143459165E-4</v>
      </c>
      <c r="HV11" s="254">
        <f t="shared" si="21"/>
        <v>1.2268613001597756E-4</v>
      </c>
      <c r="HW11" s="254">
        <f t="shared" si="21"/>
        <v>1.3611746067500132E-4</v>
      </c>
      <c r="HX11" s="254">
        <f t="shared" si="21"/>
        <v>1.508515095008087E-4</v>
      </c>
      <c r="HY11" s="254">
        <f t="shared" si="21"/>
        <v>1.6699479409651986E-4</v>
      </c>
      <c r="HZ11" s="254">
        <f t="shared" si="21"/>
        <v>1.8466035049742287E-4</v>
      </c>
      <c r="IA11" s="254">
        <f t="shared" si="21"/>
        <v>2.0396790210787868E-4</v>
      </c>
      <c r="IB11" s="254">
        <f t="shared" si="21"/>
        <v>2.2504400754977264E-4</v>
      </c>
      <c r="IC11" s="254">
        <f t="shared" si="21"/>
        <v>2.480221841573347E-4</v>
      </c>
      <c r="ID11" s="254">
        <f t="shared" si="21"/>
        <v>2.7304300370890476E-4</v>
      </c>
      <c r="IE11" s="254">
        <f t="shared" si="21"/>
        <v>3.0025415685872638E-4</v>
      </c>
      <c r="IF11" s="254">
        <f t="shared" si="21"/>
        <v>3.2981048262417439E-4</v>
      </c>
      <c r="IG11" s="254">
        <f t="shared" si="21"/>
        <v>3.6187395919913068E-4</v>
      </c>
      <c r="IH11" s="254">
        <f t="shared" si="21"/>
        <v>3.9661365230572677E-4</v>
      </c>
      <c r="II11" s="254">
        <f t="shared" si="21"/>
        <v>4.342056172676193E-4</v>
      </c>
      <c r="IJ11" s="254">
        <f t="shared" si="21"/>
        <v>4.7483275099157189E-4</v>
      </c>
      <c r="IK11" s="254">
        <f t="shared" si="21"/>
        <v>5.1868459008352127E-4</v>
      </c>
      <c r="IL11" s="254">
        <f t="shared" si="21"/>
        <v>5.6595705140358101E-4</v>
      </c>
      <c r="IM11" s="254">
        <f t="shared" si="21"/>
        <v>6.168521114844434E-4</v>
      </c>
      <c r="IN11" s="254">
        <f t="shared" si="21"/>
        <v>6.715774214020565E-4</v>
      </c>
      <c r="IO11" s="254">
        <f t="shared" si="21"/>
        <v>7.303458538987053E-4</v>
      </c>
      <c r="IP11" s="254">
        <f t="shared" si="21"/>
        <v>7.9337497981877864E-4</v>
      </c>
      <c r="IQ11" s="254">
        <f t="shared" si="21"/>
        <v>8.6088647122827661E-4</v>
      </c>
      <c r="IR11" s="254">
        <f t="shared" si="21"/>
        <v>9.3310542895180674E-4</v>
      </c>
      <c r="IS11" s="254">
        <f t="shared" si="21"/>
        <v>1.0102596326761603E-3</v>
      </c>
      <c r="IT11" s="254">
        <f t="shared" si="21"/>
        <v>1.0925787122379169E-3</v>
      </c>
      <c r="IU11" s="254">
        <f t="shared" si="21"/>
        <v>1.1802932392334041E-3</v>
      </c>
      <c r="IV11" s="254">
        <f t="shared" si="21"/>
        <v>1.273633738661918E-3</v>
      </c>
      <c r="IW11" s="254">
        <f t="shared" si="21"/>
        <v>1.3728296209356197E-3</v>
      </c>
      <c r="IX11" s="254">
        <f t="shared" si="21"/>
        <v>1.478108035259669E-3</v>
      </c>
      <c r="IY11" s="254">
        <f t="shared" si="21"/>
        <v>1.5896926461007751E-3</v>
      </c>
      <c r="IZ11" s="254">
        <f t="shared" si="21"/>
        <v>1.7078023352176189E-3</v>
      </c>
      <c r="JA11" s="254">
        <f t="shared" si="21"/>
        <v>1.8326498325178283E-3</v>
      </c>
      <c r="JB11" s="254">
        <f t="shared" si="21"/>
        <v>1.9644402798280128E-3</v>
      </c>
      <c r="JC11" s="254">
        <f t="shared" si="21"/>
        <v>2.1033697325095182E-3</v>
      </c>
      <c r="JD11" s="254">
        <f t="shared" si="21"/>
        <v>2.2496236047162012E-3</v>
      </c>
      <c r="JE11" s="254">
        <f t="shared" si="21"/>
        <v>2.4033750649639003E-3</v>
      </c>
      <c r="JF11" s="254">
        <f t="shared" si="21"/>
        <v>2.5647833895561705E-3</v>
      </c>
      <c r="JG11" s="254">
        <f t="shared" si="21"/>
        <v>2.7339922822782262E-3</v>
      </c>
      <c r="JH11" s="254">
        <f t="shared" si="21"/>
        <v>2.9111281696215015E-3</v>
      </c>
      <c r="JI11" s="254">
        <f t="shared" si="21"/>
        <v>3.0962984816247491E-3</v>
      </c>
      <c r="JJ11" s="254">
        <f t="shared" si="21"/>
        <v>3.2895899292039611E-3</v>
      </c>
      <c r="JK11" s="254">
        <f t="shared" si="21"/>
        <v>3.4910667895819035E-3</v>
      </c>
      <c r="JL11" s="254">
        <f t="shared" si="21"/>
        <v>3.7007692121080338E-3</v>
      </c>
      <c r="JM11" s="254">
        <f t="shared" si="21"/>
        <v>3.9187115573703296E-3</v>
      </c>
      <c r="JN11" s="254">
        <f t="shared" si="21"/>
        <v>4.1448807830312354E-3</v>
      </c>
      <c r="JO11" s="254">
        <f t="shared" si="21"/>
        <v>4.3792348902604653E-3</v>
      </c>
      <c r="JP11" s="254">
        <f t="shared" si="21"/>
        <v>4.6217014449773568E-3</v>
      </c>
      <c r="JQ11" s="254">
        <f t="shared" si="21"/>
        <v>4.8721761883458968E-3</v>
      </c>
      <c r="JR11" s="254">
        <f t="shared" si="21"/>
        <v>5.1305217510771075E-3</v>
      </c>
      <c r="JS11" s="254">
        <f t="shared" si="21"/>
        <v>5.3965664860788657E-3</v>
      </c>
      <c r="JT11" s="254">
        <f t="shared" si="21"/>
        <v>5.6701034338449635E-3</v>
      </c>
      <c r="JU11" s="254">
        <f t="shared" si="21"/>
        <v>5.9508894346879723E-3</v>
      </c>
      <c r="JV11" s="254">
        <f t="shared" si="21"/>
        <v>6.2386444014894127E-3</v>
      </c>
      <c r="JW11" s="254">
        <f t="shared" si="21"/>
        <v>6.5330507660629009E-3</v>
      </c>
      <c r="JX11" s="254">
        <f t="shared" si="21"/>
        <v>6.833753111499777E-3</v>
      </c>
      <c r="JY11" s="254">
        <f t="shared" si="21"/>
        <v>7.1403580019920171E-3</v>
      </c>
      <c r="JZ11" s="254">
        <f t="shared" si="21"/>
        <v>7.4524340206058989E-3</v>
      </c>
      <c r="KA11" s="254">
        <f t="shared" si="21"/>
        <v>7.7695120243152817E-3</v>
      </c>
      <c r="KB11" s="254">
        <f t="shared" si="21"/>
        <v>8.0910856243005796E-3</v>
      </c>
      <c r="KC11" s="254">
        <f t="shared" ref="KC11:MN11" si="22">MAX(KC8:KC10)</f>
        <v>8.4166118980858289E-3</v>
      </c>
      <c r="KD11" s="254">
        <f t="shared" si="22"/>
        <v>8.7455123385302164E-3</v>
      </c>
      <c r="KE11" s="254">
        <f t="shared" si="22"/>
        <v>9.0771740430229796E-3</v>
      </c>
      <c r="KF11" s="254">
        <f t="shared" si="22"/>
        <v>9.4109511444635564E-3</v>
      </c>
      <c r="KG11" s="254">
        <f t="shared" si="22"/>
        <v>9.7461664837568285E-3</v>
      </c>
      <c r="KH11" s="254">
        <f t="shared" si="22"/>
        <v>1.0082113521631009E-2</v>
      </c>
      <c r="KI11" s="254">
        <f t="shared" si="22"/>
        <v>1.0418058485610804E-2</v>
      </c>
      <c r="KJ11" s="254">
        <f t="shared" si="22"/>
        <v>1.0753242745968269E-2</v>
      </c>
      <c r="KK11" s="254">
        <f t="shared" si="22"/>
        <v>1.1086885412448148E-2</v>
      </c>
      <c r="KL11" s="254">
        <f t="shared" si="22"/>
        <v>1.1418186141542882E-2</v>
      </c>
      <c r="KM11" s="254">
        <f t="shared" si="22"/>
        <v>1.1746328142095969E-2</v>
      </c>
      <c r="KN11" s="254">
        <f t="shared" si="22"/>
        <v>1.207048136506181E-2</v>
      </c>
      <c r="KO11" s="254">
        <f t="shared" si="22"/>
        <v>1.2389805861366799E-2</v>
      </c>
      <c r="KP11" s="254">
        <f t="shared" si="22"/>
        <v>1.2703455290021575E-2</v>
      </c>
      <c r="KQ11" s="254">
        <f t="shared" si="22"/>
        <v>1.301058055694841E-2</v>
      </c>
      <c r="KR11" s="254">
        <f t="shared" si="22"/>
        <v>1.3310333563431365E-2</v>
      </c>
      <c r="KS11" s="254">
        <f t="shared" si="22"/>
        <v>1.3601871041688604E-2</v>
      </c>
      <c r="KT11" s="254">
        <f t="shared" si="22"/>
        <v>1.3884358453825003E-2</v>
      </c>
      <c r="KU11" s="254">
        <f t="shared" si="22"/>
        <v>1.4156973929364934E-2</v>
      </c>
      <c r="KV11" s="254">
        <f t="shared" si="22"/>
        <v>1.4418912215705135E-2</v>
      </c>
      <c r="KW11" s="254">
        <f t="shared" si="22"/>
        <v>1.466938861517916E-2</v>
      </c>
      <c r="KX11" s="254">
        <f t="shared" si="22"/>
        <v>1.4907642881998719E-2</v>
      </c>
      <c r="KY11" s="254">
        <f t="shared" si="22"/>
        <v>1.5132943052142425E-2</v>
      </c>
      <c r="KZ11" s="254">
        <f t="shared" si="22"/>
        <v>1.5344589179305148E-2</v>
      </c>
      <c r="LA11" s="254">
        <f t="shared" si="22"/>
        <v>1.5541916950305365E-2</v>
      </c>
      <c r="LB11" s="254">
        <f t="shared" si="22"/>
        <v>1.5724301153874725E-2</v>
      </c>
      <c r="LC11" s="254">
        <f t="shared" si="22"/>
        <v>1.589115897752184E-2</v>
      </c>
      <c r="LD11" s="254">
        <f t="shared" si="22"/>
        <v>1.6041953108167251E-2</v>
      </c>
      <c r="LE11" s="254">
        <f t="shared" si="22"/>
        <v>1.6176194613481121E-2</v>
      </c>
      <c r="LF11" s="254">
        <f t="shared" si="22"/>
        <v>1.6293445582310665E-2</v>
      </c>
      <c r="LG11" s="254">
        <f t="shared" si="22"/>
        <v>1.6393321504247497E-2</v>
      </c>
      <c r="LH11" s="254">
        <f t="shared" si="22"/>
        <v>1.6475493370242403E-2</v>
      </c>
      <c r="LI11" s="254">
        <f t="shared" si="22"/>
        <v>1.6539689478208826E-2</v>
      </c>
      <c r="LJ11" s="254">
        <f t="shared" si="22"/>
        <v>1.6585696929748012E-2</v>
      </c>
      <c r="LK11" s="254">
        <f t="shared" si="22"/>
        <v>1.6613362806457376E-2</v>
      </c>
      <c r="LL11" s="254">
        <f t="shared" si="22"/>
        <v>1.662259501672636E-2</v>
      </c>
      <c r="LM11" s="254">
        <f t="shared" si="22"/>
        <v>1.6613362806457376E-2</v>
      </c>
      <c r="LN11" s="254">
        <f t="shared" si="22"/>
        <v>1.6585696929748012E-2</v>
      </c>
      <c r="LO11" s="254">
        <f t="shared" si="22"/>
        <v>1.6539689478208826E-2</v>
      </c>
      <c r="LP11" s="254">
        <f t="shared" si="22"/>
        <v>1.6475493370242403E-2</v>
      </c>
      <c r="LQ11" s="254">
        <f t="shared" si="22"/>
        <v>1.6393321504247497E-2</v>
      </c>
      <c r="LR11" s="254">
        <f t="shared" si="22"/>
        <v>1.6293445582310665E-2</v>
      </c>
      <c r="LS11" s="254">
        <f t="shared" si="22"/>
        <v>1.6176194613481121E-2</v>
      </c>
      <c r="LT11" s="254">
        <f t="shared" si="22"/>
        <v>1.6041953108167251E-2</v>
      </c>
      <c r="LU11" s="254">
        <f t="shared" si="22"/>
        <v>1.589115897752184E-2</v>
      </c>
      <c r="LV11" s="254">
        <f t="shared" si="22"/>
        <v>1.5724301153874725E-2</v>
      </c>
      <c r="LW11" s="254">
        <f t="shared" si="22"/>
        <v>1.554191695030536E-2</v>
      </c>
      <c r="LX11" s="254">
        <f t="shared" si="22"/>
        <v>1.5344589179305141E-2</v>
      </c>
      <c r="LY11" s="254">
        <f t="shared" si="22"/>
        <v>1.5132943052142415E-2</v>
      </c>
      <c r="LZ11" s="254">
        <f t="shared" si="22"/>
        <v>1.4907642881998702E-2</v>
      </c>
      <c r="MA11" s="254">
        <f t="shared" si="22"/>
        <v>1.4669388615179137E-2</v>
      </c>
      <c r="MB11" s="254">
        <f t="shared" si="22"/>
        <v>1.4418912215705107E-2</v>
      </c>
      <c r="MC11" s="254">
        <f t="shared" si="22"/>
        <v>1.4156973929364901E-2</v>
      </c>
      <c r="MD11" s="254">
        <f t="shared" si="22"/>
        <v>1.3884358453824965E-2</v>
      </c>
      <c r="ME11" s="254">
        <f t="shared" si="22"/>
        <v>1.3601871041688557E-2</v>
      </c>
      <c r="MF11" s="254">
        <f t="shared" si="22"/>
        <v>1.3310333563431313E-2</v>
      </c>
      <c r="MG11" s="254">
        <f t="shared" si="22"/>
        <v>1.3010580556948348E-2</v>
      </c>
      <c r="MH11" s="254">
        <f t="shared" si="22"/>
        <v>1.2703455290021507E-2</v>
      </c>
      <c r="MI11" s="254">
        <f t="shared" si="22"/>
        <v>1.2389805861366726E-2</v>
      </c>
      <c r="MJ11" s="254">
        <f t="shared" si="22"/>
        <v>1.2070481365061728E-2</v>
      </c>
      <c r="MK11" s="254">
        <f t="shared" si="22"/>
        <v>1.1746328142095882E-2</v>
      </c>
      <c r="ML11" s="254">
        <f t="shared" si="22"/>
        <v>1.1418186141542788E-2</v>
      </c>
      <c r="MM11" s="254">
        <f t="shared" si="22"/>
        <v>1.1086885412448049E-2</v>
      </c>
      <c r="MN11" s="254">
        <f t="shared" si="22"/>
        <v>1.0753242745968162E-2</v>
      </c>
      <c r="MO11" s="254">
        <f t="shared" ref="MO11:OZ11" si="23">MAX(MO8:MO10)</f>
        <v>1.0418058485610691E-2</v>
      </c>
      <c r="MP11" s="254">
        <f t="shared" si="23"/>
        <v>1.0082113521630891E-2</v>
      </c>
      <c r="MQ11" s="254">
        <f t="shared" si="23"/>
        <v>9.7461664837567036E-3</v>
      </c>
      <c r="MR11" s="254">
        <f t="shared" si="23"/>
        <v>9.4109511444634281E-3</v>
      </c>
      <c r="MS11" s="254">
        <f t="shared" si="23"/>
        <v>9.0771740430228443E-3</v>
      </c>
      <c r="MT11" s="254">
        <f t="shared" si="23"/>
        <v>8.7455123385300742E-3</v>
      </c>
      <c r="MU11" s="254">
        <f t="shared" si="23"/>
        <v>8.4166118980856814E-3</v>
      </c>
      <c r="MV11" s="254">
        <f t="shared" si="23"/>
        <v>8.0910856243004321E-3</v>
      </c>
      <c r="MW11" s="254">
        <f t="shared" si="23"/>
        <v>7.7695120243151282E-3</v>
      </c>
      <c r="MX11" s="254">
        <f t="shared" si="23"/>
        <v>7.452434020605741E-3</v>
      </c>
      <c r="MY11" s="254">
        <f t="shared" si="23"/>
        <v>7.1403580019918584E-3</v>
      </c>
      <c r="MZ11" s="254">
        <f t="shared" si="23"/>
        <v>6.8337531114996157E-3</v>
      </c>
      <c r="NA11" s="254">
        <f t="shared" si="23"/>
        <v>6.5330507660627361E-3</v>
      </c>
      <c r="NB11" s="254">
        <f t="shared" si="23"/>
        <v>6.2386444014892479E-3</v>
      </c>
      <c r="NC11" s="254">
        <f t="shared" si="23"/>
        <v>5.9508894346878057E-3</v>
      </c>
      <c r="ND11" s="254">
        <f t="shared" si="23"/>
        <v>5.6701034338447944E-3</v>
      </c>
      <c r="NE11" s="254">
        <f t="shared" si="23"/>
        <v>5.3965664860786975E-3</v>
      </c>
      <c r="NF11" s="254">
        <f t="shared" si="23"/>
        <v>5.1305217510769401E-3</v>
      </c>
      <c r="NG11" s="254">
        <f t="shared" si="23"/>
        <v>4.8721761883457285E-3</v>
      </c>
      <c r="NH11" s="254">
        <f t="shared" si="23"/>
        <v>4.6217014449771911E-3</v>
      </c>
      <c r="NI11" s="254">
        <f t="shared" si="23"/>
        <v>4.3792348902602996E-3</v>
      </c>
      <c r="NJ11" s="254">
        <f t="shared" si="23"/>
        <v>4.1448807830310724E-3</v>
      </c>
      <c r="NK11" s="254">
        <f t="shared" si="23"/>
        <v>3.9187115573701675E-3</v>
      </c>
      <c r="NL11" s="254">
        <f t="shared" si="23"/>
        <v>3.7007692121078747E-3</v>
      </c>
      <c r="NM11" s="254">
        <f t="shared" si="23"/>
        <v>3.4910667895817447E-3</v>
      </c>
      <c r="NN11" s="254">
        <f t="shared" si="23"/>
        <v>3.2895899292038075E-3</v>
      </c>
      <c r="NO11" s="254">
        <f t="shared" si="23"/>
        <v>3.0962984816245978E-3</v>
      </c>
      <c r="NP11" s="254">
        <f t="shared" si="23"/>
        <v>2.9111281696213537E-3</v>
      </c>
      <c r="NQ11" s="254">
        <f t="shared" si="23"/>
        <v>2.7339922822780822E-3</v>
      </c>
      <c r="NR11" s="254">
        <f t="shared" si="23"/>
        <v>2.5647833895560295E-3</v>
      </c>
      <c r="NS11" s="254">
        <f t="shared" si="23"/>
        <v>2.4033750649637628E-3</v>
      </c>
      <c r="NT11" s="254">
        <f t="shared" si="23"/>
        <v>2.2496236047160672E-3</v>
      </c>
      <c r="NU11" s="254">
        <f t="shared" si="23"/>
        <v>2.1033697325093885E-3</v>
      </c>
      <c r="NV11" s="254">
        <f t="shared" si="23"/>
        <v>1.9644402798278879E-3</v>
      </c>
      <c r="NW11" s="254">
        <f t="shared" si="23"/>
        <v>1.8326498325177069E-3</v>
      </c>
      <c r="NX11" s="254">
        <f t="shared" si="23"/>
        <v>1.7078023352175029E-3</v>
      </c>
      <c r="NY11" s="254">
        <f t="shared" si="23"/>
        <v>1.5896926461006636E-3</v>
      </c>
      <c r="NZ11" s="254">
        <f t="shared" si="23"/>
        <v>1.4781080352595606E-3</v>
      </c>
      <c r="OA11" s="254">
        <f t="shared" si="23"/>
        <v>1.372829620935516E-3</v>
      </c>
      <c r="OB11" s="254">
        <f t="shared" si="23"/>
        <v>1.2736337386618196E-3</v>
      </c>
      <c r="OC11" s="254">
        <f t="shared" si="23"/>
        <v>1.1802932392333094E-3</v>
      </c>
      <c r="OD11" s="254">
        <f t="shared" si="23"/>
        <v>1.0925787122378261E-3</v>
      </c>
      <c r="OE11" s="254">
        <f t="shared" si="23"/>
        <v>1.0102596326760742E-3</v>
      </c>
      <c r="OF11" s="254">
        <f t="shared" si="23"/>
        <v>9.3310542895172412E-4</v>
      </c>
      <c r="OG11" s="254">
        <f t="shared" si="23"/>
        <v>8.6088647122819877E-4</v>
      </c>
      <c r="OH11" s="254">
        <f t="shared" si="23"/>
        <v>7.9337497981870459E-4</v>
      </c>
      <c r="OI11" s="254">
        <f t="shared" si="23"/>
        <v>7.3034585389863461E-4</v>
      </c>
      <c r="OJ11" s="254">
        <f t="shared" si="23"/>
        <v>6.7157742140198993E-4</v>
      </c>
      <c r="OK11" s="254">
        <f t="shared" si="23"/>
        <v>6.1685211148438085E-4</v>
      </c>
      <c r="OL11" s="254">
        <f t="shared" si="23"/>
        <v>5.6595705140352148E-4</v>
      </c>
      <c r="OM11" s="254">
        <f t="shared" si="23"/>
        <v>5.1868459008346554E-4</v>
      </c>
      <c r="ON11" s="254">
        <f t="shared" si="23"/>
        <v>4.7483275099151963E-4</v>
      </c>
      <c r="OO11" s="254">
        <f t="shared" si="23"/>
        <v>4.3420561726756991E-4</v>
      </c>
      <c r="OP11" s="254">
        <f t="shared" si="23"/>
        <v>3.9661365230568048E-4</v>
      </c>
      <c r="OQ11" s="254">
        <f t="shared" si="23"/>
        <v>3.6187395919908764E-4</v>
      </c>
      <c r="OR11" s="254">
        <f t="shared" si="23"/>
        <v>3.2981048262413368E-4</v>
      </c>
      <c r="OS11" s="254">
        <f t="shared" si="23"/>
        <v>3.0025415685868854E-4</v>
      </c>
      <c r="OT11" s="254">
        <f t="shared" si="23"/>
        <v>2.7304300370886958E-4</v>
      </c>
      <c r="OU11" s="254">
        <f t="shared" si="23"/>
        <v>2.4802218415730169E-4</v>
      </c>
      <c r="OV11" s="254">
        <f t="shared" si="23"/>
        <v>2.2504400754974206E-4</v>
      </c>
      <c r="OW11" s="254">
        <f t="shared" si="23"/>
        <v>2.0396790210785044E-4</v>
      </c>
      <c r="OX11" s="254">
        <f t="shared" si="23"/>
        <v>1.8466035049739663E-4</v>
      </c>
      <c r="OY11" s="254">
        <f t="shared" si="23"/>
        <v>1.6699479409649554E-4</v>
      </c>
      <c r="OZ11" s="254">
        <f t="shared" si="23"/>
        <v>1.5085150950078631E-4</v>
      </c>
      <c r="PA11" s="254">
        <f t="shared" ref="PA11:PH11" si="24">MAX(PA8:PA10)</f>
        <v>1.3611746067498053E-4</v>
      </c>
      <c r="PB11" s="254">
        <f t="shared" si="24"/>
        <v>1.2268613001595847E-4</v>
      </c>
      <c r="PC11" s="254">
        <f t="shared" si="24"/>
        <v>1.1045733143457408E-4</v>
      </c>
      <c r="PD11" s="254">
        <f t="shared" si="24"/>
        <v>9.9337008394355822E-5</v>
      </c>
      <c r="PE11" s="254">
        <f t="shared" si="24"/>
        <v>8.9237019668020426E-5</v>
      </c>
      <c r="PF11" s="254">
        <f t="shared" si="24"/>
        <v>8.007491538965651E-5</v>
      </c>
      <c r="PG11" s="254">
        <f t="shared" si="24"/>
        <v>7.1773705793893631E-5</v>
      </c>
      <c r="PH11" s="254">
        <f t="shared" si="24"/>
        <v>6.4261624845453875E-5</v>
      </c>
    </row>
    <row r="12" spans="1:425" ht="16.899999999999999" x14ac:dyDescent="0.5">
      <c r="A12" s="5"/>
      <c r="B12" s="5"/>
      <c r="C12" s="31"/>
      <c r="D12" s="39"/>
      <c r="E12" s="36"/>
      <c r="F12" s="2"/>
      <c r="G12" s="5"/>
      <c r="H12" s="5"/>
      <c r="I12" s="5"/>
      <c r="J12" s="5"/>
      <c r="K12" s="5"/>
      <c r="L12" s="5"/>
      <c r="M12" s="5"/>
      <c r="N12" s="5"/>
      <c r="O12" s="5"/>
      <c r="P12" s="5"/>
      <c r="Q12" s="5"/>
      <c r="R12" s="5"/>
      <c r="S12" s="5"/>
      <c r="T12" s="5"/>
      <c r="U12" s="5"/>
    </row>
    <row r="13" spans="1:425" ht="15.75" x14ac:dyDescent="0.5">
      <c r="A13" s="5"/>
      <c r="B13" s="5"/>
      <c r="C13" s="75" t="s">
        <v>31</v>
      </c>
      <c r="D13" s="284">
        <v>89</v>
      </c>
      <c r="E13" s="36"/>
      <c r="F13" s="43" t="s">
        <v>34</v>
      </c>
      <c r="G13" s="5"/>
      <c r="H13" s="5"/>
      <c r="I13" s="5"/>
      <c r="J13" s="5"/>
      <c r="K13" s="5"/>
      <c r="L13" s="5"/>
      <c r="M13" s="5"/>
      <c r="N13" s="5"/>
      <c r="O13" s="5"/>
      <c r="P13" s="5"/>
      <c r="Q13" s="5"/>
      <c r="R13" s="5"/>
      <c r="S13" s="5"/>
      <c r="T13" s="5"/>
      <c r="U13" s="5"/>
    </row>
    <row r="14" spans="1:425" ht="15.75" x14ac:dyDescent="0.5">
      <c r="A14" s="5"/>
      <c r="B14" s="5"/>
      <c r="C14" s="75" t="s">
        <v>32</v>
      </c>
      <c r="D14" s="284">
        <v>151</v>
      </c>
      <c r="E14" s="36"/>
      <c r="F14" s="43" t="s">
        <v>35</v>
      </c>
      <c r="G14" s="5"/>
      <c r="H14" s="5"/>
      <c r="I14" s="5"/>
      <c r="J14" s="5"/>
      <c r="K14" s="5"/>
      <c r="L14" s="5"/>
      <c r="M14" s="5"/>
      <c r="N14" s="5"/>
      <c r="O14" s="5"/>
      <c r="P14" s="5"/>
      <c r="Q14" s="5"/>
      <c r="R14" s="5"/>
      <c r="S14" s="5"/>
      <c r="T14" s="5"/>
      <c r="U14" s="5"/>
    </row>
    <row r="15" spans="1:425" ht="16.899999999999999" x14ac:dyDescent="0.5">
      <c r="A15" s="5"/>
      <c r="B15" s="5"/>
      <c r="C15" s="75" t="s">
        <v>79</v>
      </c>
      <c r="D15" s="40">
        <f>IF(AND($D$13&gt;0,$D$14&gt;0,$D$13&lt;$D$14,NOT(J5="")),_xlfn.NORM.DIST($D$14,$G$5,$J$5,TRUE)-_xlfn.NORM.DIST($D$13,$G$5,$J$5,TRUE),"")</f>
        <v>0.80352739416061048</v>
      </c>
      <c r="E15" s="36"/>
      <c r="F15" s="43" t="s">
        <v>60</v>
      </c>
      <c r="G15" s="5"/>
      <c r="H15" s="5"/>
      <c r="I15" s="5"/>
      <c r="J15" s="5"/>
      <c r="K15" s="5"/>
      <c r="L15" s="5"/>
      <c r="M15" s="5"/>
      <c r="N15" s="5"/>
      <c r="O15" s="5"/>
      <c r="P15" s="5"/>
      <c r="Q15" s="5"/>
      <c r="R15" s="5"/>
      <c r="S15" s="5"/>
      <c r="T15" s="5"/>
      <c r="U15" s="5"/>
    </row>
    <row r="16" spans="1:425" ht="16.899999999999999" x14ac:dyDescent="0.5">
      <c r="A16" s="5"/>
      <c r="B16" s="5"/>
      <c r="C16" s="75" t="s">
        <v>225</v>
      </c>
      <c r="D16" s="42">
        <f>IF(AND($D$13&gt;0,$D$14&gt;0,$D$13&lt;$D$14,NOT($J$5="")),_xlfn.NORM.DIST(D13,$G$5,$J$5,TRUE),"")</f>
        <v>9.823630291969479E-2</v>
      </c>
      <c r="E16" s="36"/>
      <c r="F16" s="43" t="s">
        <v>61</v>
      </c>
      <c r="G16" s="5"/>
      <c r="H16" s="5"/>
      <c r="I16" s="5"/>
      <c r="J16" s="5"/>
      <c r="K16" s="5"/>
      <c r="L16" s="5"/>
      <c r="M16" s="5"/>
      <c r="N16" s="5"/>
      <c r="O16" s="5"/>
      <c r="P16" s="5"/>
      <c r="Q16" s="5"/>
      <c r="R16" s="5"/>
      <c r="S16" s="5"/>
      <c r="T16" s="5"/>
      <c r="U16" s="5"/>
    </row>
    <row r="17" spans="1:21" ht="16.899999999999999" x14ac:dyDescent="0.5">
      <c r="A17" s="5"/>
      <c r="B17" s="5"/>
      <c r="C17" s="75" t="s">
        <v>226</v>
      </c>
      <c r="D17" s="41">
        <f>IF(AND($D$13&gt;0,$D$14&gt;0,$D$13&lt;$D$14,NOT($J$5="")),1-_xlfn.NORM.DIST(D14,$G$5,$J$5,TRUE),"")</f>
        <v>9.8236302919694762E-2</v>
      </c>
      <c r="E17" s="36"/>
      <c r="F17" s="43" t="s">
        <v>59</v>
      </c>
      <c r="G17" s="5"/>
      <c r="H17" s="5"/>
      <c r="I17" s="5"/>
      <c r="J17" s="5"/>
      <c r="K17" s="5"/>
      <c r="L17" s="5"/>
      <c r="M17" s="5"/>
      <c r="N17" s="5"/>
      <c r="O17" s="5"/>
      <c r="P17" s="5"/>
      <c r="Q17" s="5"/>
      <c r="R17" s="5"/>
      <c r="S17" s="5"/>
      <c r="T17" s="5"/>
      <c r="U17" s="5"/>
    </row>
    <row r="18" spans="1:21" x14ac:dyDescent="0.45">
      <c r="A18" s="5"/>
      <c r="B18" s="5"/>
      <c r="C18" s="31"/>
      <c r="D18" s="31"/>
      <c r="E18" s="2"/>
      <c r="F18" s="2"/>
      <c r="G18" s="5"/>
      <c r="H18" s="5"/>
      <c r="I18" s="5"/>
      <c r="J18" s="5"/>
      <c r="K18" s="5"/>
      <c r="L18" s="5"/>
      <c r="M18" s="5"/>
      <c r="N18" s="5"/>
      <c r="O18" s="5"/>
      <c r="P18" s="5"/>
      <c r="Q18" s="5"/>
      <c r="R18" s="5"/>
      <c r="S18" s="5"/>
      <c r="T18" s="5"/>
      <c r="U18" s="5"/>
    </row>
    <row r="19" spans="1:21" x14ac:dyDescent="0.45">
      <c r="A19" s="5"/>
      <c r="B19" s="5"/>
      <c r="C19" s="31"/>
      <c r="D19" s="31"/>
      <c r="E19" s="2"/>
      <c r="F19" s="2"/>
      <c r="G19" s="5"/>
      <c r="H19" s="5"/>
      <c r="I19" s="5"/>
      <c r="J19" s="5"/>
      <c r="K19" s="5"/>
      <c r="L19" s="5"/>
      <c r="M19" s="5"/>
      <c r="N19" s="5"/>
      <c r="O19" s="5"/>
      <c r="P19" s="5"/>
      <c r="Q19" s="5"/>
      <c r="R19" s="5"/>
      <c r="S19" s="5"/>
      <c r="T19" s="5"/>
      <c r="U19" s="5"/>
    </row>
    <row r="20" spans="1:21" x14ac:dyDescent="0.45">
      <c r="A20" s="5"/>
      <c r="B20" s="5"/>
      <c r="C20" s="31"/>
      <c r="D20" s="31"/>
      <c r="E20" s="2"/>
      <c r="F20" s="2"/>
      <c r="G20" s="5"/>
      <c r="H20" s="5"/>
      <c r="I20" s="5"/>
      <c r="J20" s="5"/>
      <c r="K20" s="5"/>
      <c r="L20" s="5"/>
      <c r="M20" s="5"/>
      <c r="N20" s="5"/>
      <c r="O20" s="5"/>
      <c r="P20" s="5"/>
      <c r="Q20" s="5"/>
      <c r="R20" s="5"/>
      <c r="S20" s="5"/>
      <c r="T20" s="5"/>
      <c r="U20" s="5"/>
    </row>
    <row r="21" spans="1:21" x14ac:dyDescent="0.45">
      <c r="A21" s="5"/>
      <c r="B21" s="5"/>
      <c r="C21" s="31"/>
      <c r="D21" s="31"/>
      <c r="E21" s="2"/>
      <c r="F21" s="2"/>
      <c r="G21" s="5"/>
      <c r="H21" s="5"/>
      <c r="I21" s="5"/>
      <c r="J21" s="5"/>
      <c r="K21" s="5"/>
      <c r="L21" s="5"/>
      <c r="M21" s="5"/>
      <c r="N21" s="5"/>
      <c r="O21" s="5"/>
      <c r="P21" s="5"/>
      <c r="Q21" s="5"/>
      <c r="R21" s="5"/>
      <c r="S21" s="5"/>
      <c r="T21" s="5"/>
      <c r="U21" s="5"/>
    </row>
    <row r="22" spans="1:21" x14ac:dyDescent="0.45">
      <c r="A22" s="5"/>
      <c r="B22" s="5"/>
      <c r="C22" s="31"/>
      <c r="D22" s="31"/>
      <c r="E22" s="2"/>
      <c r="F22" s="2"/>
      <c r="G22" s="5"/>
      <c r="H22" s="5"/>
      <c r="I22" s="5"/>
      <c r="J22" s="5"/>
      <c r="K22" s="5"/>
      <c r="L22" s="5"/>
      <c r="M22" s="5"/>
      <c r="N22" s="5"/>
      <c r="O22" s="5"/>
      <c r="P22" s="5"/>
      <c r="Q22" s="5"/>
      <c r="R22" s="5"/>
      <c r="S22" s="5"/>
      <c r="T22" s="5"/>
      <c r="U22" s="5"/>
    </row>
    <row r="23" spans="1:21" x14ac:dyDescent="0.45">
      <c r="A23" s="5"/>
      <c r="B23" s="5"/>
      <c r="C23" s="31"/>
      <c r="D23" s="31"/>
      <c r="E23" s="2"/>
      <c r="F23" s="2"/>
      <c r="G23" s="55" t="s">
        <v>846</v>
      </c>
      <c r="H23" s="5"/>
      <c r="I23" s="5"/>
      <c r="J23" s="5"/>
      <c r="K23" s="5"/>
      <c r="L23" s="5"/>
      <c r="M23" s="5"/>
      <c r="N23" s="5"/>
      <c r="O23" s="5"/>
      <c r="P23" s="5"/>
      <c r="Q23" s="5"/>
      <c r="R23" s="5"/>
      <c r="S23" s="5"/>
      <c r="T23" s="5"/>
      <c r="U23" s="5"/>
    </row>
    <row r="24" spans="1:21" x14ac:dyDescent="0.45">
      <c r="A24" s="5"/>
      <c r="B24" s="5"/>
      <c r="C24" s="31"/>
      <c r="D24" s="31"/>
      <c r="E24" s="2"/>
      <c r="F24" s="2"/>
      <c r="G24" s="357">
        <v>0.75</v>
      </c>
      <c r="H24" s="5"/>
      <c r="I24" s="5"/>
      <c r="J24" s="5"/>
      <c r="K24" s="5"/>
      <c r="L24" s="5"/>
      <c r="M24" s="5"/>
      <c r="N24" s="5"/>
      <c r="O24" s="5"/>
      <c r="P24" s="5"/>
      <c r="Q24" s="5"/>
      <c r="R24" s="5"/>
      <c r="S24" s="5"/>
      <c r="T24" s="5"/>
      <c r="U24" s="5"/>
    </row>
    <row r="25" spans="1:21" x14ac:dyDescent="0.45">
      <c r="A25" s="5"/>
      <c r="B25" s="5"/>
      <c r="C25" s="31"/>
      <c r="D25" s="31"/>
      <c r="E25" s="2"/>
      <c r="F25" s="2"/>
      <c r="H25" s="5"/>
      <c r="I25" s="5"/>
      <c r="J25" s="5"/>
      <c r="K25" s="5"/>
      <c r="L25" s="5"/>
      <c r="M25" s="5"/>
      <c r="N25" s="5"/>
      <c r="O25" s="5"/>
      <c r="P25" s="5"/>
      <c r="Q25" s="5"/>
      <c r="R25" s="5"/>
      <c r="S25" s="5"/>
      <c r="T25" s="5"/>
      <c r="U25" s="5"/>
    </row>
    <row r="26" spans="1:21" x14ac:dyDescent="0.45">
      <c r="A26" s="5"/>
      <c r="B26" s="5"/>
      <c r="C26" s="31"/>
      <c r="D26" s="31"/>
      <c r="E26" s="2"/>
      <c r="F26" s="2"/>
      <c r="G26" s="5"/>
      <c r="H26" s="5"/>
      <c r="I26" s="5"/>
      <c r="J26" s="5"/>
      <c r="K26" s="5"/>
      <c r="L26" s="5"/>
      <c r="M26" s="5"/>
      <c r="N26" s="5"/>
      <c r="O26" s="5"/>
      <c r="P26" s="5"/>
      <c r="Q26" s="5"/>
      <c r="R26" s="5"/>
      <c r="S26" s="5"/>
      <c r="T26" s="5"/>
      <c r="U26" s="5"/>
    </row>
    <row r="27" spans="1:21" x14ac:dyDescent="0.45">
      <c r="A27" s="2"/>
      <c r="B27" s="5"/>
      <c r="C27" s="5"/>
      <c r="D27" s="5"/>
      <c r="E27" s="2"/>
      <c r="F27" s="2"/>
      <c r="G27" s="5"/>
      <c r="H27" s="2"/>
      <c r="I27" s="2"/>
      <c r="J27" s="5"/>
      <c r="K27" s="5"/>
      <c r="L27" s="5"/>
      <c r="M27" s="5"/>
      <c r="N27" s="5"/>
      <c r="O27" s="5"/>
      <c r="P27" s="5"/>
      <c r="Q27" s="5"/>
      <c r="R27" s="5"/>
      <c r="S27" s="5"/>
      <c r="T27" s="5"/>
      <c r="U27" s="5"/>
    </row>
    <row r="28" spans="1:21" x14ac:dyDescent="0.45">
      <c r="A28" s="2"/>
      <c r="B28" s="19" t="str">
        <f>_xlfn.CONCAT("Version ",'Change Log'!$B$3," – © 2015-",YEAR('Change Log'!$A$3),IF('Change Log'!$C$3="William W. Davis",", William W. Davis, MSPM, PMP",_xlfn.CONCAT(", original copyright holder is William W. Davis, MSPM, PMP; later modified by ",'Change Log'!$C$3)))</f>
        <v>Version 5.2 – © 2015-2025, William W. Davis, MSPM, PMP</v>
      </c>
      <c r="C28" s="5"/>
      <c r="D28" s="5"/>
      <c r="E28" s="5"/>
      <c r="F28" s="2"/>
      <c r="G28" s="2"/>
      <c r="H28" s="5"/>
      <c r="I28" s="5"/>
      <c r="J28" s="2"/>
      <c r="K28" s="2"/>
      <c r="L28" s="5"/>
      <c r="M28" s="5"/>
      <c r="N28" s="5"/>
      <c r="O28" s="5"/>
      <c r="P28" s="5"/>
      <c r="Q28" s="5"/>
      <c r="R28" s="5"/>
      <c r="S28" s="5"/>
      <c r="T28" s="5"/>
      <c r="U28" s="5"/>
    </row>
    <row r="29" spans="1:21" x14ac:dyDescent="0.45">
      <c r="A29" s="2"/>
      <c r="B29" s="407" t="s">
        <v>135</v>
      </c>
      <c r="C29" s="407"/>
      <c r="D29" s="407"/>
      <c r="E29" s="407"/>
      <c r="F29" s="407"/>
      <c r="G29" s="407"/>
      <c r="H29" s="407"/>
      <c r="I29" s="99"/>
      <c r="J29" s="2"/>
      <c r="K29" s="2"/>
      <c r="L29" s="5"/>
      <c r="M29" s="5"/>
      <c r="N29" s="5"/>
      <c r="O29" s="5"/>
      <c r="P29" s="5"/>
      <c r="Q29" s="5"/>
      <c r="R29" s="5"/>
      <c r="S29" s="5"/>
      <c r="T29" s="5"/>
      <c r="U29" s="5"/>
    </row>
    <row r="30" spans="1:21" x14ac:dyDescent="0.45">
      <c r="A30" s="2"/>
      <c r="B30" s="407" t="s">
        <v>136</v>
      </c>
      <c r="C30" s="407"/>
      <c r="D30" s="407"/>
      <c r="E30" s="407"/>
      <c r="F30" s="407"/>
      <c r="G30" s="407"/>
      <c r="H30" s="407"/>
      <c r="I30" s="99"/>
      <c r="J30" s="2"/>
      <c r="K30" s="2"/>
      <c r="L30" s="5"/>
      <c r="M30" s="5"/>
      <c r="N30" s="5"/>
      <c r="O30" s="5"/>
      <c r="P30" s="5"/>
      <c r="Q30" s="5"/>
      <c r="R30" s="5"/>
      <c r="S30" s="5"/>
      <c r="T30" s="5"/>
      <c r="U30" s="5"/>
    </row>
    <row r="31" spans="1:21" x14ac:dyDescent="0.45">
      <c r="A31" s="2"/>
      <c r="B31" s="407" t="s">
        <v>90</v>
      </c>
      <c r="C31" s="407"/>
      <c r="D31" s="407"/>
      <c r="E31" s="407"/>
      <c r="F31" s="407"/>
      <c r="G31" s="407"/>
      <c r="H31" s="407"/>
      <c r="I31" s="99"/>
      <c r="J31" s="2"/>
      <c r="K31" s="2"/>
      <c r="L31" s="5"/>
      <c r="M31" s="5"/>
      <c r="N31" s="5"/>
      <c r="O31" s="5"/>
      <c r="P31" s="5"/>
      <c r="Q31" s="5"/>
      <c r="R31" s="5"/>
      <c r="S31" s="5"/>
      <c r="T31" s="5"/>
      <c r="U31" s="5"/>
    </row>
    <row r="32" spans="1:21" x14ac:dyDescent="0.45">
      <c r="A32" s="2"/>
      <c r="B32" s="407" t="s">
        <v>207</v>
      </c>
      <c r="C32" s="407"/>
      <c r="D32" s="407"/>
      <c r="E32" s="407"/>
      <c r="F32" s="407"/>
      <c r="G32" s="407"/>
      <c r="H32" s="407"/>
      <c r="I32" s="99"/>
      <c r="J32" s="2"/>
      <c r="K32" s="2"/>
      <c r="L32" s="5"/>
      <c r="M32" s="5"/>
      <c r="N32" s="5"/>
      <c r="O32" s="5"/>
      <c r="P32" s="5"/>
      <c r="Q32" s="5"/>
      <c r="R32" s="5"/>
      <c r="S32" s="5"/>
      <c r="T32" s="5"/>
      <c r="U32" s="5"/>
    </row>
    <row r="33" spans="1:21" x14ac:dyDescent="0.45">
      <c r="A33" s="2"/>
      <c r="B33" s="407" t="s">
        <v>991</v>
      </c>
      <c r="C33" s="407"/>
      <c r="D33" s="407"/>
      <c r="E33" s="407"/>
      <c r="F33" s="407"/>
      <c r="G33" s="407"/>
      <c r="H33" s="407"/>
      <c r="I33" s="99"/>
      <c r="J33" s="2"/>
      <c r="K33" s="2"/>
      <c r="L33" s="5"/>
      <c r="M33" s="5"/>
      <c r="N33" s="5"/>
      <c r="O33" s="5"/>
      <c r="P33" s="5"/>
      <c r="Q33" s="5"/>
      <c r="R33" s="5"/>
      <c r="S33" s="5"/>
      <c r="T33" s="5"/>
      <c r="U33" s="5"/>
    </row>
    <row r="34" spans="1:21" x14ac:dyDescent="0.45">
      <c r="A34" s="2"/>
      <c r="B34" s="150" t="s">
        <v>205</v>
      </c>
      <c r="C34" s="5"/>
      <c r="D34" s="5"/>
      <c r="E34" s="5"/>
      <c r="F34" s="2"/>
      <c r="G34" s="2"/>
      <c r="H34" s="5"/>
      <c r="I34" s="5"/>
      <c r="J34" s="2"/>
      <c r="K34" s="2"/>
      <c r="L34" s="5"/>
      <c r="M34" s="5"/>
      <c r="N34" s="5"/>
      <c r="O34" s="5"/>
      <c r="P34" s="5"/>
      <c r="Q34" s="5"/>
      <c r="R34" s="5"/>
      <c r="S34" s="5"/>
      <c r="T34" s="5"/>
      <c r="U34" s="5"/>
    </row>
    <row r="35" spans="1:21" x14ac:dyDescent="0.45">
      <c r="A35" s="2"/>
      <c r="B35" s="150" t="s">
        <v>88</v>
      </c>
      <c r="C35" s="5"/>
      <c r="D35" s="5"/>
      <c r="E35" s="5"/>
      <c r="F35" s="2"/>
      <c r="G35" s="2"/>
      <c r="H35" s="5"/>
      <c r="I35" s="5"/>
      <c r="J35" s="2"/>
      <c r="K35" s="2"/>
      <c r="L35" s="5"/>
      <c r="M35" s="5"/>
      <c r="N35" s="5"/>
      <c r="O35" s="5"/>
      <c r="P35" s="5"/>
      <c r="Q35" s="5"/>
      <c r="R35" s="5"/>
      <c r="S35" s="5"/>
      <c r="T35" s="5"/>
      <c r="U35" s="5"/>
    </row>
    <row r="36" spans="1:21" x14ac:dyDescent="0.45">
      <c r="A36" s="19"/>
      <c r="B36" s="150" t="s">
        <v>204</v>
      </c>
      <c r="C36" s="5"/>
      <c r="D36" s="5"/>
      <c r="E36" s="2"/>
      <c r="F36" s="2"/>
      <c r="G36" s="5"/>
      <c r="H36" s="2"/>
      <c r="I36" s="2"/>
      <c r="J36" s="5"/>
      <c r="K36" s="5"/>
      <c r="L36" s="5"/>
      <c r="M36" s="5"/>
      <c r="N36" s="5"/>
      <c r="O36" s="5"/>
      <c r="P36" s="5"/>
      <c r="Q36" s="5"/>
      <c r="R36" s="5"/>
      <c r="S36" s="5"/>
      <c r="T36" s="5"/>
      <c r="U36" s="5"/>
    </row>
    <row r="37" spans="1:21" x14ac:dyDescent="0.45">
      <c r="A37" s="19"/>
      <c r="B37" s="150" t="s">
        <v>206</v>
      </c>
      <c r="C37" s="5"/>
      <c r="D37" s="5"/>
      <c r="E37" s="2"/>
      <c r="F37" s="2"/>
      <c r="G37" s="5"/>
      <c r="H37" s="2"/>
      <c r="I37" s="2"/>
      <c r="J37" s="5"/>
      <c r="K37" s="5"/>
      <c r="L37" s="5"/>
      <c r="M37" s="5"/>
      <c r="N37" s="5"/>
      <c r="O37" s="5"/>
      <c r="P37" s="5"/>
      <c r="Q37" s="5"/>
      <c r="R37" s="5"/>
      <c r="S37" s="5"/>
      <c r="T37" s="5"/>
      <c r="U37" s="5"/>
    </row>
    <row r="38" spans="1:21" x14ac:dyDescent="0.45">
      <c r="A38" s="19"/>
      <c r="B38" s="150" t="s">
        <v>745</v>
      </c>
      <c r="C38" s="5"/>
      <c r="D38" s="5"/>
      <c r="E38" s="2"/>
      <c r="F38" s="2"/>
      <c r="G38" s="5"/>
      <c r="H38" s="2"/>
      <c r="I38" s="2"/>
      <c r="J38" s="5"/>
      <c r="K38" s="5"/>
      <c r="L38" s="5"/>
      <c r="M38" s="5"/>
      <c r="N38" s="5"/>
      <c r="O38" s="5"/>
      <c r="P38" s="5"/>
      <c r="Q38" s="5"/>
      <c r="R38" s="5"/>
      <c r="S38" s="5"/>
      <c r="T38" s="5"/>
      <c r="U38" s="5"/>
    </row>
    <row r="39" spans="1:21" x14ac:dyDescent="0.45">
      <c r="A39" s="19"/>
      <c r="B39" s="150" t="s">
        <v>746</v>
      </c>
      <c r="C39" s="5"/>
      <c r="D39" s="5"/>
      <c r="E39" s="2"/>
      <c r="F39" s="2"/>
      <c r="G39" s="5"/>
      <c r="H39" s="2"/>
      <c r="I39" s="2"/>
      <c r="J39" s="5"/>
      <c r="K39" s="5"/>
      <c r="L39" s="5"/>
      <c r="M39" s="5"/>
      <c r="N39" s="5"/>
      <c r="O39" s="5"/>
      <c r="P39" s="5"/>
      <c r="Q39" s="5"/>
      <c r="R39" s="5"/>
      <c r="S39" s="5"/>
      <c r="T39" s="5"/>
      <c r="U39" s="5"/>
    </row>
    <row r="40" spans="1:21" x14ac:dyDescent="0.45">
      <c r="B40" s="150"/>
    </row>
    <row r="41" spans="1:21" x14ac:dyDescent="0.45">
      <c r="B41" s="150" t="s">
        <v>747</v>
      </c>
    </row>
    <row r="42" spans="1:21" x14ac:dyDescent="0.45">
      <c r="B42" s="150" t="s">
        <v>87</v>
      </c>
    </row>
    <row r="43" spans="1:21" x14ac:dyDescent="0.45">
      <c r="B43" s="408" t="s">
        <v>752</v>
      </c>
      <c r="C43" s="408"/>
      <c r="D43" s="408"/>
      <c r="E43" s="408"/>
      <c r="F43" s="408"/>
      <c r="G43" s="408"/>
      <c r="H43" s="408"/>
    </row>
    <row r="52" spans="1:9" x14ac:dyDescent="0.45">
      <c r="A52"/>
      <c r="H52"/>
      <c r="I52"/>
    </row>
    <row r="53" spans="1:9" x14ac:dyDescent="0.45">
      <c r="A53"/>
      <c r="H53"/>
      <c r="I53"/>
    </row>
    <row r="54" spans="1:9" x14ac:dyDescent="0.45">
      <c r="A54"/>
      <c r="H54"/>
      <c r="I54"/>
    </row>
    <row r="55" spans="1:9" x14ac:dyDescent="0.45">
      <c r="A55"/>
      <c r="H55"/>
      <c r="I55"/>
    </row>
    <row r="56" spans="1:9" x14ac:dyDescent="0.45">
      <c r="A56"/>
      <c r="H56"/>
      <c r="I56"/>
    </row>
    <row r="57" spans="1:9" x14ac:dyDescent="0.45">
      <c r="A57"/>
      <c r="H57"/>
      <c r="I57"/>
    </row>
    <row r="58" spans="1:9" x14ac:dyDescent="0.45">
      <c r="A58"/>
      <c r="H58"/>
      <c r="I58"/>
    </row>
    <row r="59" spans="1:9" x14ac:dyDescent="0.45">
      <c r="A59"/>
      <c r="H59"/>
      <c r="I59"/>
    </row>
    <row r="60" spans="1:9" x14ac:dyDescent="0.45">
      <c r="A60"/>
      <c r="H60"/>
      <c r="I60"/>
    </row>
    <row r="61" spans="1:9" x14ac:dyDescent="0.45">
      <c r="A61"/>
      <c r="H61"/>
      <c r="I61"/>
    </row>
    <row r="62" spans="1:9" x14ac:dyDescent="0.45">
      <c r="A62"/>
      <c r="H62"/>
      <c r="I62"/>
    </row>
    <row r="63" spans="1:9" x14ac:dyDescent="0.45">
      <c r="A63"/>
      <c r="H63"/>
      <c r="I63"/>
    </row>
    <row r="64" spans="1:9" x14ac:dyDescent="0.45">
      <c r="A64"/>
      <c r="H64"/>
      <c r="I64"/>
    </row>
    <row r="65" spans="1:9" x14ac:dyDescent="0.45">
      <c r="A65"/>
      <c r="H65"/>
      <c r="I65"/>
    </row>
    <row r="66" spans="1:9" x14ac:dyDescent="0.45">
      <c r="A66"/>
      <c r="H66"/>
      <c r="I66"/>
    </row>
    <row r="67" spans="1:9" x14ac:dyDescent="0.45">
      <c r="A67"/>
      <c r="H67"/>
      <c r="I67"/>
    </row>
    <row r="68" spans="1:9" x14ac:dyDescent="0.45">
      <c r="A68"/>
      <c r="H68"/>
      <c r="I68"/>
    </row>
    <row r="69" spans="1:9" x14ac:dyDescent="0.45">
      <c r="A69"/>
      <c r="H69"/>
      <c r="I69"/>
    </row>
    <row r="70" spans="1:9" x14ac:dyDescent="0.45">
      <c r="A70"/>
      <c r="H70"/>
      <c r="I70"/>
    </row>
    <row r="71" spans="1:9" x14ac:dyDescent="0.45">
      <c r="A71"/>
      <c r="H71"/>
      <c r="I71"/>
    </row>
    <row r="72" spans="1:9" x14ac:dyDescent="0.45">
      <c r="A72"/>
      <c r="H72"/>
      <c r="I72"/>
    </row>
    <row r="73" spans="1:9" x14ac:dyDescent="0.45">
      <c r="A73"/>
      <c r="H73"/>
      <c r="I73"/>
    </row>
    <row r="74" spans="1:9" x14ac:dyDescent="0.45">
      <c r="A74"/>
      <c r="H74"/>
      <c r="I74"/>
    </row>
    <row r="75" spans="1:9" x14ac:dyDescent="0.45">
      <c r="A75"/>
      <c r="H75"/>
      <c r="I75"/>
    </row>
    <row r="76" spans="1:9" x14ac:dyDescent="0.45">
      <c r="A76"/>
      <c r="H76"/>
      <c r="I76"/>
    </row>
    <row r="77" spans="1:9" x14ac:dyDescent="0.45">
      <c r="A77"/>
      <c r="H77"/>
      <c r="I77"/>
    </row>
    <row r="78" spans="1:9" x14ac:dyDescent="0.45">
      <c r="A78"/>
      <c r="H78"/>
      <c r="I78"/>
    </row>
    <row r="79" spans="1:9" x14ac:dyDescent="0.45">
      <c r="A79"/>
      <c r="H79"/>
      <c r="I79"/>
    </row>
    <row r="80" spans="1:9" x14ac:dyDescent="0.45">
      <c r="A80"/>
      <c r="H80"/>
      <c r="I80"/>
    </row>
    <row r="81" spans="1:9" x14ac:dyDescent="0.45">
      <c r="A81"/>
      <c r="H81"/>
      <c r="I81"/>
    </row>
    <row r="82" spans="1:9" x14ac:dyDescent="0.45">
      <c r="A82"/>
      <c r="H82"/>
      <c r="I82"/>
    </row>
    <row r="83" spans="1:9" x14ac:dyDescent="0.45">
      <c r="A83"/>
      <c r="H83"/>
      <c r="I83"/>
    </row>
    <row r="84" spans="1:9" x14ac:dyDescent="0.45">
      <c r="A84"/>
      <c r="H84"/>
      <c r="I84"/>
    </row>
    <row r="85" spans="1:9" x14ac:dyDescent="0.45">
      <c r="A85"/>
      <c r="H85"/>
      <c r="I85"/>
    </row>
    <row r="86" spans="1:9" x14ac:dyDescent="0.45">
      <c r="A86"/>
      <c r="H86"/>
      <c r="I86"/>
    </row>
    <row r="87" spans="1:9" x14ac:dyDescent="0.45">
      <c r="A87"/>
      <c r="H87"/>
      <c r="I87"/>
    </row>
    <row r="88" spans="1:9" x14ac:dyDescent="0.45">
      <c r="A88"/>
      <c r="H88"/>
      <c r="I88"/>
    </row>
    <row r="89" spans="1:9" x14ac:dyDescent="0.45">
      <c r="A89"/>
      <c r="H89"/>
      <c r="I89"/>
    </row>
    <row r="90" spans="1:9" x14ac:dyDescent="0.45">
      <c r="A90"/>
      <c r="H90"/>
      <c r="I90"/>
    </row>
    <row r="91" spans="1:9" x14ac:dyDescent="0.45">
      <c r="A91"/>
      <c r="H91"/>
      <c r="I91"/>
    </row>
    <row r="92" spans="1:9" x14ac:dyDescent="0.45">
      <c r="A92"/>
      <c r="H92"/>
      <c r="I92"/>
    </row>
    <row r="93" spans="1:9" x14ac:dyDescent="0.45">
      <c r="A93"/>
      <c r="H93"/>
      <c r="I93"/>
    </row>
    <row r="94" spans="1:9" x14ac:dyDescent="0.45">
      <c r="A94"/>
      <c r="H94"/>
      <c r="I94"/>
    </row>
    <row r="95" spans="1:9" x14ac:dyDescent="0.45">
      <c r="A95"/>
      <c r="H95"/>
      <c r="I95"/>
    </row>
    <row r="96" spans="1:9" x14ac:dyDescent="0.45">
      <c r="A96"/>
      <c r="H96"/>
      <c r="I96"/>
    </row>
    <row r="97" spans="1:9" x14ac:dyDescent="0.45">
      <c r="A97"/>
      <c r="H97"/>
      <c r="I97"/>
    </row>
    <row r="98" spans="1:9" x14ac:dyDescent="0.45">
      <c r="A98"/>
      <c r="H98"/>
      <c r="I98"/>
    </row>
    <row r="99" spans="1:9" x14ac:dyDescent="0.45">
      <c r="A99"/>
      <c r="H99"/>
      <c r="I99"/>
    </row>
    <row r="100" spans="1:9" x14ac:dyDescent="0.45">
      <c r="A100"/>
      <c r="H100"/>
      <c r="I100"/>
    </row>
    <row r="101" spans="1:9" x14ac:dyDescent="0.45">
      <c r="A101"/>
      <c r="H101"/>
      <c r="I101"/>
    </row>
    <row r="102" spans="1:9" x14ac:dyDescent="0.45">
      <c r="A102"/>
      <c r="H102"/>
      <c r="I102"/>
    </row>
    <row r="103" spans="1:9" x14ac:dyDescent="0.45">
      <c r="A103"/>
      <c r="H103"/>
      <c r="I103"/>
    </row>
    <row r="104" spans="1:9" x14ac:dyDescent="0.45">
      <c r="A104"/>
      <c r="H104"/>
      <c r="I104"/>
    </row>
    <row r="105" spans="1:9" x14ac:dyDescent="0.45">
      <c r="A105"/>
      <c r="H105"/>
      <c r="I105"/>
    </row>
    <row r="106" spans="1:9" x14ac:dyDescent="0.45">
      <c r="A106"/>
      <c r="H106"/>
      <c r="I106"/>
    </row>
    <row r="107" spans="1:9" x14ac:dyDescent="0.45">
      <c r="A107"/>
      <c r="H107"/>
      <c r="I107"/>
    </row>
    <row r="108" spans="1:9" x14ac:dyDescent="0.45">
      <c r="A108"/>
      <c r="H108"/>
      <c r="I108"/>
    </row>
    <row r="109" spans="1:9" x14ac:dyDescent="0.45">
      <c r="A109"/>
      <c r="H109"/>
      <c r="I109"/>
    </row>
    <row r="110" spans="1:9" x14ac:dyDescent="0.45">
      <c r="A110"/>
      <c r="H110"/>
      <c r="I110"/>
    </row>
    <row r="111" spans="1:9" x14ac:dyDescent="0.45">
      <c r="A111"/>
      <c r="H111"/>
      <c r="I111"/>
    </row>
    <row r="112" spans="1:9" x14ac:dyDescent="0.45">
      <c r="A112"/>
      <c r="H112"/>
      <c r="I112"/>
    </row>
    <row r="113" spans="1:9" x14ac:dyDescent="0.45">
      <c r="A113"/>
      <c r="H113"/>
      <c r="I113"/>
    </row>
    <row r="114" spans="1:9" x14ac:dyDescent="0.45">
      <c r="A114"/>
      <c r="H114"/>
      <c r="I114"/>
    </row>
    <row r="115" spans="1:9" x14ac:dyDescent="0.45">
      <c r="A115"/>
      <c r="H115"/>
      <c r="I115"/>
    </row>
    <row r="116" spans="1:9" x14ac:dyDescent="0.45">
      <c r="A116"/>
      <c r="H116"/>
      <c r="I116"/>
    </row>
    <row r="117" spans="1:9" x14ac:dyDescent="0.45">
      <c r="A117"/>
      <c r="H117"/>
      <c r="I117"/>
    </row>
    <row r="118" spans="1:9" x14ac:dyDescent="0.45">
      <c r="A118"/>
      <c r="H118"/>
      <c r="I118"/>
    </row>
    <row r="119" spans="1:9" x14ac:dyDescent="0.45">
      <c r="A119"/>
      <c r="H119"/>
      <c r="I119"/>
    </row>
    <row r="120" spans="1:9" x14ac:dyDescent="0.45">
      <c r="A120"/>
      <c r="H120"/>
      <c r="I120"/>
    </row>
    <row r="121" spans="1:9" x14ac:dyDescent="0.45">
      <c r="A121"/>
      <c r="H121"/>
      <c r="I121"/>
    </row>
    <row r="122" spans="1:9" x14ac:dyDescent="0.45">
      <c r="A122"/>
      <c r="H122"/>
      <c r="I122"/>
    </row>
    <row r="123" spans="1:9" x14ac:dyDescent="0.45">
      <c r="A123"/>
      <c r="H123"/>
      <c r="I123"/>
    </row>
    <row r="124" spans="1:9" x14ac:dyDescent="0.45">
      <c r="A124"/>
      <c r="H124"/>
      <c r="I124"/>
    </row>
    <row r="125" spans="1:9" x14ac:dyDescent="0.45">
      <c r="A125"/>
      <c r="H125"/>
      <c r="I125"/>
    </row>
    <row r="126" spans="1:9" x14ac:dyDescent="0.45">
      <c r="A126"/>
      <c r="H126"/>
      <c r="I126"/>
    </row>
    <row r="127" spans="1:9" x14ac:dyDescent="0.45">
      <c r="A127"/>
      <c r="H127"/>
      <c r="I127"/>
    </row>
    <row r="128" spans="1:9" x14ac:dyDescent="0.45">
      <c r="A128"/>
      <c r="H128"/>
      <c r="I128"/>
    </row>
    <row r="129" spans="1:9" x14ac:dyDescent="0.45">
      <c r="A129"/>
      <c r="H129"/>
      <c r="I129"/>
    </row>
    <row r="130" spans="1:9" x14ac:dyDescent="0.45">
      <c r="A130"/>
      <c r="H130"/>
      <c r="I130"/>
    </row>
    <row r="131" spans="1:9" x14ac:dyDescent="0.45">
      <c r="A131"/>
      <c r="H131"/>
      <c r="I131"/>
    </row>
    <row r="132" spans="1:9" x14ac:dyDescent="0.45">
      <c r="A132"/>
      <c r="H132"/>
      <c r="I132"/>
    </row>
    <row r="133" spans="1:9" x14ac:dyDescent="0.45">
      <c r="A133"/>
      <c r="H133"/>
      <c r="I133"/>
    </row>
    <row r="134" spans="1:9" x14ac:dyDescent="0.45">
      <c r="A134"/>
      <c r="H134"/>
      <c r="I134"/>
    </row>
    <row r="135" spans="1:9" x14ac:dyDescent="0.45">
      <c r="A135"/>
      <c r="H135"/>
      <c r="I135"/>
    </row>
    <row r="136" spans="1:9" x14ac:dyDescent="0.45">
      <c r="A136"/>
      <c r="H136"/>
      <c r="I136"/>
    </row>
    <row r="137" spans="1:9" x14ac:dyDescent="0.45">
      <c r="A137"/>
      <c r="H137"/>
      <c r="I137"/>
    </row>
    <row r="138" spans="1:9" x14ac:dyDescent="0.45">
      <c r="A138"/>
      <c r="H138"/>
      <c r="I138"/>
    </row>
    <row r="139" spans="1:9" x14ac:dyDescent="0.45">
      <c r="A139"/>
      <c r="H139"/>
      <c r="I139"/>
    </row>
    <row r="140" spans="1:9" x14ac:dyDescent="0.45">
      <c r="A140"/>
      <c r="H140"/>
      <c r="I140"/>
    </row>
    <row r="141" spans="1:9" x14ac:dyDescent="0.45">
      <c r="A141"/>
      <c r="H141"/>
      <c r="I141"/>
    </row>
    <row r="142" spans="1:9" x14ac:dyDescent="0.45">
      <c r="A142"/>
      <c r="H142"/>
      <c r="I142"/>
    </row>
    <row r="143" spans="1:9" x14ac:dyDescent="0.45">
      <c r="A143"/>
      <c r="H143"/>
      <c r="I143"/>
    </row>
    <row r="144" spans="1:9" x14ac:dyDescent="0.45">
      <c r="A144"/>
      <c r="H144"/>
      <c r="I144"/>
    </row>
    <row r="145" spans="1:9" x14ac:dyDescent="0.45">
      <c r="A145"/>
      <c r="H145"/>
      <c r="I145"/>
    </row>
    <row r="146" spans="1:9" x14ac:dyDescent="0.45">
      <c r="A146"/>
      <c r="H146"/>
      <c r="I146"/>
    </row>
    <row r="147" spans="1:9" x14ac:dyDescent="0.45">
      <c r="A147"/>
      <c r="H147"/>
      <c r="I147"/>
    </row>
    <row r="148" spans="1:9" x14ac:dyDescent="0.45">
      <c r="A148"/>
      <c r="H148"/>
      <c r="I148"/>
    </row>
    <row r="149" spans="1:9" x14ac:dyDescent="0.45">
      <c r="A149"/>
      <c r="H149"/>
      <c r="I149"/>
    </row>
    <row r="150" spans="1:9" x14ac:dyDescent="0.45">
      <c r="A150"/>
      <c r="H150"/>
      <c r="I150"/>
    </row>
    <row r="151" spans="1:9" x14ac:dyDescent="0.45">
      <c r="A151"/>
      <c r="H151"/>
      <c r="I151"/>
    </row>
    <row r="152" spans="1:9" x14ac:dyDescent="0.45">
      <c r="A152"/>
      <c r="H152"/>
      <c r="I152"/>
    </row>
    <row r="153" spans="1:9" x14ac:dyDescent="0.45">
      <c r="A153"/>
      <c r="H153"/>
      <c r="I153"/>
    </row>
    <row r="154" spans="1:9" x14ac:dyDescent="0.45">
      <c r="A154"/>
      <c r="H154"/>
      <c r="I154"/>
    </row>
    <row r="155" spans="1:9" x14ac:dyDescent="0.45">
      <c r="A155"/>
      <c r="H155"/>
      <c r="I155"/>
    </row>
    <row r="156" spans="1:9" x14ac:dyDescent="0.45">
      <c r="A156"/>
      <c r="H156"/>
      <c r="I156"/>
    </row>
    <row r="157" spans="1:9" x14ac:dyDescent="0.45">
      <c r="A157"/>
      <c r="H157"/>
      <c r="I157"/>
    </row>
    <row r="158" spans="1:9" x14ac:dyDescent="0.45">
      <c r="A158"/>
      <c r="H158"/>
      <c r="I158"/>
    </row>
    <row r="159" spans="1:9" x14ac:dyDescent="0.45">
      <c r="A159"/>
      <c r="H159"/>
      <c r="I159"/>
    </row>
    <row r="160" spans="1:9" x14ac:dyDescent="0.45">
      <c r="A160"/>
      <c r="H160"/>
      <c r="I160"/>
    </row>
    <row r="161" spans="1:9" x14ac:dyDescent="0.45">
      <c r="A161"/>
      <c r="H161"/>
      <c r="I161"/>
    </row>
    <row r="162" spans="1:9" x14ac:dyDescent="0.45">
      <c r="A162"/>
      <c r="H162"/>
      <c r="I162"/>
    </row>
    <row r="163" spans="1:9" x14ac:dyDescent="0.45">
      <c r="A163"/>
      <c r="H163"/>
      <c r="I163"/>
    </row>
    <row r="164" spans="1:9" x14ac:dyDescent="0.45">
      <c r="A164"/>
      <c r="H164"/>
      <c r="I164"/>
    </row>
    <row r="165" spans="1:9" x14ac:dyDescent="0.45">
      <c r="A165"/>
      <c r="H165"/>
      <c r="I165"/>
    </row>
    <row r="166" spans="1:9" x14ac:dyDescent="0.45">
      <c r="A166"/>
      <c r="H166"/>
      <c r="I166"/>
    </row>
    <row r="167" spans="1:9" x14ac:dyDescent="0.45">
      <c r="A167"/>
      <c r="H167"/>
      <c r="I167"/>
    </row>
    <row r="168" spans="1:9" x14ac:dyDescent="0.45">
      <c r="A168"/>
      <c r="H168"/>
      <c r="I168"/>
    </row>
    <row r="169" spans="1:9" x14ac:dyDescent="0.45">
      <c r="A169"/>
      <c r="H169"/>
      <c r="I169"/>
    </row>
    <row r="170" spans="1:9" x14ac:dyDescent="0.45">
      <c r="A170"/>
      <c r="H170"/>
      <c r="I170"/>
    </row>
    <row r="171" spans="1:9" x14ac:dyDescent="0.45">
      <c r="A171"/>
      <c r="H171"/>
      <c r="I171"/>
    </row>
    <row r="172" spans="1:9" x14ac:dyDescent="0.45">
      <c r="A172"/>
      <c r="H172"/>
      <c r="I172"/>
    </row>
    <row r="173" spans="1:9" x14ac:dyDescent="0.45">
      <c r="A173"/>
      <c r="H173"/>
      <c r="I173"/>
    </row>
    <row r="174" spans="1:9" x14ac:dyDescent="0.45">
      <c r="A174"/>
      <c r="H174"/>
      <c r="I174"/>
    </row>
    <row r="175" spans="1:9" x14ac:dyDescent="0.45">
      <c r="A175"/>
      <c r="H175"/>
      <c r="I175"/>
    </row>
    <row r="176" spans="1:9" x14ac:dyDescent="0.45">
      <c r="A176"/>
      <c r="H176"/>
      <c r="I176"/>
    </row>
    <row r="177" spans="1:9" x14ac:dyDescent="0.45">
      <c r="A177"/>
      <c r="H177"/>
      <c r="I177"/>
    </row>
    <row r="178" spans="1:9" x14ac:dyDescent="0.45">
      <c r="A178"/>
      <c r="H178"/>
      <c r="I178"/>
    </row>
    <row r="179" spans="1:9" x14ac:dyDescent="0.45">
      <c r="A179"/>
      <c r="H179"/>
      <c r="I179"/>
    </row>
    <row r="180" spans="1:9" x14ac:dyDescent="0.45">
      <c r="A180"/>
      <c r="H180"/>
      <c r="I180"/>
    </row>
    <row r="181" spans="1:9" x14ac:dyDescent="0.45">
      <c r="A181"/>
      <c r="H181"/>
      <c r="I181"/>
    </row>
    <row r="182" spans="1:9" x14ac:dyDescent="0.45">
      <c r="A182"/>
      <c r="H182"/>
      <c r="I182"/>
    </row>
    <row r="183" spans="1:9" x14ac:dyDescent="0.45">
      <c r="A183"/>
      <c r="H183"/>
      <c r="I183"/>
    </row>
    <row r="184" spans="1:9" x14ac:dyDescent="0.45">
      <c r="A184"/>
      <c r="H184"/>
      <c r="I184"/>
    </row>
    <row r="185" spans="1:9" x14ac:dyDescent="0.45">
      <c r="A185"/>
      <c r="H185"/>
      <c r="I185"/>
    </row>
    <row r="186" spans="1:9" x14ac:dyDescent="0.45">
      <c r="A186"/>
      <c r="H186"/>
      <c r="I186"/>
    </row>
    <row r="187" spans="1:9" x14ac:dyDescent="0.45">
      <c r="A187"/>
      <c r="H187"/>
      <c r="I187"/>
    </row>
    <row r="188" spans="1:9" x14ac:dyDescent="0.45">
      <c r="A188"/>
      <c r="H188"/>
      <c r="I188"/>
    </row>
    <row r="189" spans="1:9" x14ac:dyDescent="0.45">
      <c r="A189"/>
      <c r="H189"/>
      <c r="I189"/>
    </row>
    <row r="190" spans="1:9" x14ac:dyDescent="0.45">
      <c r="A190"/>
      <c r="H190"/>
      <c r="I190"/>
    </row>
    <row r="191" spans="1:9" x14ac:dyDescent="0.45">
      <c r="A191"/>
      <c r="H191"/>
      <c r="I191"/>
    </row>
    <row r="192" spans="1:9" x14ac:dyDescent="0.45">
      <c r="A192"/>
      <c r="H192"/>
      <c r="I192"/>
    </row>
    <row r="193" spans="1:9" x14ac:dyDescent="0.45">
      <c r="A193"/>
      <c r="H193"/>
      <c r="I193"/>
    </row>
    <row r="194" spans="1:9" x14ac:dyDescent="0.45">
      <c r="A194"/>
      <c r="H194"/>
      <c r="I194"/>
    </row>
    <row r="195" spans="1:9" x14ac:dyDescent="0.45">
      <c r="A195"/>
      <c r="H195"/>
      <c r="I195"/>
    </row>
    <row r="196" spans="1:9" x14ac:dyDescent="0.45">
      <c r="A196"/>
      <c r="H196"/>
      <c r="I196"/>
    </row>
    <row r="197" spans="1:9" x14ac:dyDescent="0.45">
      <c r="A197"/>
      <c r="H197"/>
      <c r="I197"/>
    </row>
    <row r="198" spans="1:9" x14ac:dyDescent="0.45">
      <c r="A198"/>
      <c r="H198"/>
      <c r="I198"/>
    </row>
    <row r="199" spans="1:9" x14ac:dyDescent="0.45">
      <c r="A199"/>
      <c r="H199"/>
      <c r="I199"/>
    </row>
    <row r="200" spans="1:9" x14ac:dyDescent="0.45">
      <c r="A200"/>
      <c r="H200"/>
      <c r="I200"/>
    </row>
    <row r="201" spans="1:9" x14ac:dyDescent="0.45">
      <c r="A201"/>
      <c r="H201"/>
      <c r="I201"/>
    </row>
    <row r="202" spans="1:9" x14ac:dyDescent="0.45">
      <c r="A202"/>
      <c r="H202"/>
      <c r="I202"/>
    </row>
    <row r="203" spans="1:9" x14ac:dyDescent="0.45">
      <c r="A203"/>
      <c r="H203"/>
      <c r="I203"/>
    </row>
    <row r="204" spans="1:9" x14ac:dyDescent="0.45">
      <c r="A204"/>
      <c r="H204"/>
      <c r="I204"/>
    </row>
    <row r="205" spans="1:9" x14ac:dyDescent="0.45">
      <c r="A205"/>
      <c r="H205"/>
      <c r="I205"/>
    </row>
    <row r="206" spans="1:9" x14ac:dyDescent="0.45">
      <c r="A206"/>
      <c r="H206"/>
      <c r="I206"/>
    </row>
    <row r="209" spans="1:9" x14ac:dyDescent="0.45">
      <c r="A209"/>
      <c r="H209"/>
      <c r="I209"/>
    </row>
    <row r="210" spans="1:9" x14ac:dyDescent="0.45">
      <c r="A210"/>
      <c r="H210"/>
      <c r="I210"/>
    </row>
    <row r="211" spans="1:9" x14ac:dyDescent="0.45">
      <c r="A211"/>
      <c r="H211"/>
      <c r="I211"/>
    </row>
    <row r="212" spans="1:9" x14ac:dyDescent="0.45">
      <c r="A212"/>
      <c r="H212"/>
      <c r="I212"/>
    </row>
    <row r="213" spans="1:9" x14ac:dyDescent="0.45">
      <c r="A213"/>
      <c r="H213"/>
      <c r="I213"/>
    </row>
    <row r="214" spans="1:9" x14ac:dyDescent="0.45">
      <c r="A214"/>
      <c r="H214"/>
      <c r="I214"/>
    </row>
    <row r="215" spans="1:9" x14ac:dyDescent="0.45">
      <c r="A215"/>
      <c r="H215"/>
      <c r="I215"/>
    </row>
    <row r="216" spans="1:9" x14ac:dyDescent="0.45">
      <c r="A216"/>
      <c r="H216"/>
      <c r="I216"/>
    </row>
    <row r="217" spans="1:9" x14ac:dyDescent="0.45">
      <c r="A217"/>
      <c r="H217"/>
      <c r="I217"/>
    </row>
    <row r="218" spans="1:9" x14ac:dyDescent="0.45">
      <c r="A218"/>
      <c r="H218"/>
      <c r="I218"/>
    </row>
    <row r="219" spans="1:9" x14ac:dyDescent="0.45">
      <c r="A219"/>
      <c r="H219"/>
      <c r="I219"/>
    </row>
    <row r="220" spans="1:9" x14ac:dyDescent="0.45">
      <c r="A220"/>
      <c r="H220"/>
      <c r="I220"/>
    </row>
    <row r="221" spans="1:9" x14ac:dyDescent="0.45">
      <c r="A221"/>
      <c r="H221"/>
      <c r="I221"/>
    </row>
    <row r="222" spans="1:9" x14ac:dyDescent="0.45">
      <c r="A222"/>
      <c r="H222"/>
      <c r="I222"/>
    </row>
    <row r="223" spans="1:9" x14ac:dyDescent="0.45">
      <c r="A223"/>
      <c r="H223"/>
      <c r="I223"/>
    </row>
    <row r="224" spans="1:9" x14ac:dyDescent="0.45">
      <c r="A224"/>
      <c r="H224"/>
      <c r="I224"/>
    </row>
  </sheetData>
  <mergeCells count="12">
    <mergeCell ref="B43:H43"/>
    <mergeCell ref="O1:T1"/>
    <mergeCell ref="M2:M3"/>
    <mergeCell ref="N2:N3"/>
    <mergeCell ref="O2:T2"/>
    <mergeCell ref="B7:D7"/>
    <mergeCell ref="B29:H29"/>
    <mergeCell ref="B30:H30"/>
    <mergeCell ref="B31:H31"/>
    <mergeCell ref="B33:H33"/>
    <mergeCell ref="M1:N1"/>
    <mergeCell ref="B32:H32"/>
  </mergeCells>
  <conditionalFormatting sqref="E4">
    <cfRule type="iconSet" priority="36">
      <iconSet iconSet="3Symbols2" showValue="0">
        <cfvo type="percent" val="0"/>
        <cfvo type="percent" val="0.5"/>
        <cfvo type="num" val="1"/>
      </iconSet>
    </cfRule>
  </conditionalFormatting>
  <conditionalFormatting sqref="F4">
    <cfRule type="iconSet" priority="37">
      <iconSet showValue="0">
        <cfvo type="percent" val="0"/>
        <cfvo type="num" val="0.2"/>
        <cfvo type="num" val="0.3332"/>
      </iconSet>
    </cfRule>
  </conditionalFormatting>
  <conditionalFormatting sqref="O7:T7">
    <cfRule type="colorScale" priority="2">
      <colorScale>
        <cfvo type="min"/>
        <cfvo type="max"/>
        <color theme="9" tint="0.79998168889431442"/>
        <color theme="9"/>
      </colorScale>
    </cfRule>
  </conditionalFormatting>
  <dataValidations count="1">
    <dataValidation type="decimal" allowBlank="1" showInputMessage="1" showErrorMessage="1" sqref="O3:T3" xr:uid="{58D8974D-5C67-48F3-B99C-C56024D9C415}">
      <formula1>0.0001</formula1>
      <formula2>0.9999</formula2>
    </dataValidation>
  </dataValidations>
  <hyperlinks>
    <hyperlink ref="B29" r:id="rId1" display="Download more FREE Statistical PERT templates at https://www.statisticalpert.com" xr:uid="{EA068561-0A82-4760-A047-3BC935284413}"/>
    <hyperlink ref="B30" r:id="rId2" display="Take a Pluralsight course on Statistical PERT" xr:uid="{D636E0FC-B3AA-4CA1-AF41-3E484025FDFD}"/>
    <hyperlink ref="B31" r:id="rId3" xr:uid="{68FE36B1-35EC-4ADF-9BE7-ACFBC890038B}"/>
    <hyperlink ref="B33" r:id="rId4" display="Follow Statistical PERT on Twitter to learn when new updates are released" xr:uid="{BDF449F8-1E3C-4F89-ABDD-E1132F2B2079}"/>
    <hyperlink ref="B31:H31" r:id="rId5" display="Watch Statistical PERT videos on YouTube " xr:uid="{2E94AF28-6E49-48F1-A666-87F0AB5FF9BB}"/>
    <hyperlink ref="B32:H32" r:id="rId6" display="Connect with or follow me on LinkedIn" xr:uid="{C1620DFF-715A-4EB3-8DF2-9EEA3A3BF20D}"/>
    <hyperlink ref="B30:H30" r:id="rId7" display="Watch a Pluralsight course on Statistical PERT® Normal Edition" xr:uid="{DCACE3EE-665B-477F-9EFD-0687A5124405}"/>
    <hyperlink ref="B43" r:id="rId8" display="See the GNU General Public License for more details (http://www.gnu.org/licenses/)." xr:uid="{1535AC15-EE9F-45B9-8A99-14BE06227AE3}"/>
    <hyperlink ref="B33:H33" r:id="rId9" location="newsletter" display="Subscribe to the SPERT® newsletter for monthly tips, free webinars, and new release notifications" xr:uid="{8C3D7FB0-C4DA-448F-AD09-16E8DECF7BB8}"/>
  </hyperlinks>
  <pageMargins left="0.7" right="0.7" top="0.75" bottom="0.75" header="0.3" footer="0.3"/>
  <pageSetup orientation="portrait" horizontalDpi="300" verticalDpi="300" r:id="rId10"/>
  <drawing r:id="rId11"/>
  <legacyDrawing r:id="rId12"/>
  <extLst>
    <ext xmlns:x14="http://schemas.microsoft.com/office/spreadsheetml/2009/9/main" uri="{78C0D931-6437-407d-A8EE-F0AAD7539E65}">
      <x14:conditionalFormattings>
        <x14:conditionalFormatting xmlns:xm="http://schemas.microsoft.com/office/excel/2006/main">
          <x14:cfRule type="expression" priority="19" id="{12841D43-D5B1-426B-8489-684C46048C41}">
            <xm:f>IF($B$7=VLookups!$A$48,TRUE,FALSE)</xm:f>
            <x14:dxf>
              <numFmt numFmtId="9" formatCode="&quot;$&quot;#,##0_);\(&quot;$&quot;#,##0\)"/>
            </x14:dxf>
          </x14:cfRule>
          <xm:sqref>B4:D5</xm:sqref>
        </x14:conditionalFormatting>
        <x14:conditionalFormatting xmlns:xm="http://schemas.microsoft.com/office/excel/2006/main">
          <x14:cfRule type="expression" priority="5" id="{DC342408-8A0A-4A95-96BA-D6B54574A48B}">
            <xm:f>IF($B$7=VLookups!$A$48,TRUE,FALSE)</xm:f>
            <x14:dxf>
              <numFmt numFmtId="9" formatCode="&quot;$&quot;#,##0_);\(&quot;$&quot;#,##0\)"/>
            </x14:dxf>
          </x14:cfRule>
          <xm:sqref>D10:D11</xm:sqref>
        </x14:conditionalFormatting>
        <x14:conditionalFormatting xmlns:xm="http://schemas.microsoft.com/office/excel/2006/main">
          <x14:cfRule type="expression" priority="4" id="{8DDDC33C-7D8B-463D-84B4-25607B57B08B}">
            <xm:f>IF($B$7=VLookups!$A$48,TRUE,FALSE)</xm:f>
            <x14:dxf>
              <numFmt numFmtId="9" formatCode="&quot;$&quot;#,##0_);\(&quot;$&quot;#,##0\)"/>
            </x14:dxf>
          </x14:cfRule>
          <xm:sqref>D13:D14</xm:sqref>
        </x14:conditionalFormatting>
        <x14:conditionalFormatting xmlns:xm="http://schemas.microsoft.com/office/excel/2006/main">
          <x14:cfRule type="expression" priority="17" id="{46FD88D9-2CF8-4D95-89B1-DEEA41AAEC9D}">
            <xm:f>IF($B$7=VLookups!$A$48,TRUE,FALSE)</xm:f>
            <x14:dxf>
              <numFmt numFmtId="9" formatCode="&quot;$&quot;#,##0_);\(&quot;$&quot;#,##0\)"/>
            </x14:dxf>
          </x14:cfRule>
          <xm:sqref>J5:K5</xm:sqref>
        </x14:conditionalFormatting>
        <x14:conditionalFormatting xmlns:xm="http://schemas.microsoft.com/office/excel/2006/main">
          <x14:cfRule type="expression" priority="20" id="{A97CD0A5-AB33-4DE2-8B48-DF4F6346E201}">
            <xm:f>IF($B$7=VLookups!$A$48,TRUE,FALSE)</xm:f>
            <x14:dxf>
              <numFmt numFmtId="9" formatCode="&quot;$&quot;#,##0_);\(&quot;$&quot;#,##0\)"/>
            </x14:dxf>
          </x14:cfRule>
          <xm:sqref>K4 G4:G5</xm:sqref>
        </x14:conditionalFormatting>
        <x14:conditionalFormatting xmlns:xm="http://schemas.microsoft.com/office/excel/2006/main">
          <x14:cfRule type="expression" priority="13" id="{10CE8EB4-5CE9-4015-93BB-966C293A3D4D}">
            <xm:f>IF($B$7=VLookups!$A$48,TRUE,FALSE)</xm:f>
            <x14:dxf>
              <numFmt numFmtId="9" formatCode="&quot;$&quot;#,##0_);\(&quot;$&quot;#,##0\)"/>
            </x14:dxf>
          </x14:cfRule>
          <xm:sqref>L4:M5</xm:sqref>
        </x14:conditionalFormatting>
        <x14:conditionalFormatting xmlns:xm="http://schemas.microsoft.com/office/excel/2006/main">
          <x14:cfRule type="expression" priority="12" id="{B83B548D-5DBC-412A-989D-F0C09EDD4BEB}">
            <xm:f>IF($B$7=VLookups!$A$48,TRUE,FALSE)</xm:f>
            <x14:dxf>
              <numFmt numFmtId="9" formatCode="&quot;$&quot;#,##0_);\(&quot;$&quot;#,##0\)"/>
            </x14:dxf>
          </x14:cfRule>
          <xm:sqref>M7</xm:sqref>
        </x14:conditionalFormatting>
        <x14:conditionalFormatting xmlns:xm="http://schemas.microsoft.com/office/excel/2006/main">
          <x14:cfRule type="expression" priority="1" id="{5B048BDE-BAEE-45D7-B886-7D5BB2E2D23C}">
            <xm:f>IF($B$7=VLookups!$A$48,TRUE,FALSE)</xm:f>
            <x14:dxf>
              <numFmt numFmtId="9" formatCode="&quot;$&quot;#,##0_);\(&quot;$&quot;#,##0\)"/>
            </x14:dxf>
          </x14:cfRule>
          <xm:sqref>O4:T5</xm:sqref>
        </x14:conditionalFormatting>
        <x14:conditionalFormatting xmlns:xm="http://schemas.microsoft.com/office/excel/2006/main">
          <x14:cfRule type="expression" priority="6" id="{CF598E32-6DB9-4C5C-9A35-9A304D6023CC}">
            <xm:f>IF($B$7=VLookups!$A$48,TRUE,FALSE)</xm:f>
            <x14:dxf>
              <numFmt numFmtId="9" formatCode="&quot;$&quot;#,##0_);\(&quot;$&quot;#,##0\)"/>
            </x14:dxf>
          </x14:cfRule>
          <xm:sqref>O7:T7</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B70AC83E-60D2-4358-87B2-E1407E0B906A}">
          <x14:formula1>
            <xm:f>VLookups!$A$48:$A$49</xm:f>
          </x14:formula1>
          <xm:sqref>B7:D7</xm:sqref>
        </x14:dataValidation>
        <x14:dataValidation type="list" allowBlank="1" showInputMessage="1" showErrorMessage="1" xr:uid="{8EE9A81D-47C1-4550-B013-7BE8529A3422}">
          <x14:formula1>
            <xm:f>VLookups!$A$43:$A$44</xm:f>
          </x14:formula1>
          <xm:sqref>M1:N1</xm:sqref>
        </x14:dataValidation>
        <x14:dataValidation type="list" allowBlank="1" showInputMessage="1" showErrorMessage="1" xr:uid="{1970DDC9-0917-4824-AE2C-90919B43899A}">
          <x14:formula1>
            <xm:f>VLookups!$A$4:$A$13</xm:f>
          </x14:formula1>
          <xm:sqref>I5 H4:H5</xm:sqref>
        </x14:dataValidation>
        <x14:dataValidation type="list" allowBlank="1" showInputMessage="1" showErrorMessage="1" xr:uid="{B0E0C1BB-131D-4CF8-AFF4-DCFDCB7CD767}">
          <x14:formula1>
            <xm:f>VLookups!$B$64:$B$71</xm:f>
          </x14:formula1>
          <xm:sqref>G24</xm:sqref>
        </x14:dataValidation>
      </x14:dataValidations>
    </ext>
    <ext xmlns:x14="http://schemas.microsoft.com/office/spreadsheetml/2009/9/main" uri="{05C60535-1F16-4fd2-B633-F4F36F0B64E0}">
      <x14:sparklineGroups xmlns:xm="http://schemas.microsoft.com/office/excel/2006/main">
        <x14:sparklineGroup displayEmptyCellsAs="gap" displayHidden="1" xr2:uid="{1371A8EB-5B8D-4470-9BC5-2DEF35BFB74A}">
          <x14:colorSeries theme="1"/>
          <x14:colorNegative rgb="FFD00000"/>
          <x14:colorAxis rgb="FF000000"/>
          <x14:colorMarkers rgb="FFD00000"/>
          <x14:colorFirst rgb="FFD00000"/>
          <x14:colorLast rgb="FFD00000"/>
          <x14:colorHigh rgb="FFD00000"/>
          <x14:colorLow rgb="FFD00000"/>
          <x14:sparklines>
            <x14:sparkline>
              <xm:f>'SPERT® Normal Charts'!HP4:PH4</xm:f>
              <xm:sqref>I4</xm:sqref>
            </x14:sparkline>
          </x14:sparklines>
        </x14:sparklineGroup>
      </x14:sparklineGroup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Welcome!</vt:lpstr>
      <vt:lpstr>README for Version 5</vt:lpstr>
      <vt:lpstr>Super Simple SPERT®</vt:lpstr>
      <vt:lpstr>SPERT® Normal for Beginners</vt:lpstr>
      <vt:lpstr>SPERT® Normal (1-Point entry)</vt:lpstr>
      <vt:lpstr>SPERT® Normal (3-Point entry)</vt:lpstr>
      <vt:lpstr>SPERT® Normal (Mixed entry)</vt:lpstr>
      <vt:lpstr>SPERT® Normal Scheduler</vt:lpstr>
      <vt:lpstr>SPERT® Normal Charts</vt:lpstr>
      <vt:lpstr>SPERT® Normal MC Simulation</vt:lpstr>
      <vt:lpstr>SPERT® Normal - Agile Forecast</vt:lpstr>
      <vt:lpstr>SPERT® Normal - Burn-up Chart</vt:lpstr>
      <vt:lpstr>SPERT® Normal - CFD Charts</vt:lpstr>
      <vt:lpstr>VLookups</vt:lpstr>
      <vt:lpstr>Ratio Scale Modeler</vt:lpstr>
      <vt:lpstr>Collabinart®</vt:lpstr>
      <vt:lpstr>Change Log</vt:lpstr>
      <vt:lpstr>GNU GPL</vt:lpstr>
    </vt:vector>
  </TitlesOfParts>
  <Company>William W. Davis, MSPM, PMP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Statistical PERT® Normal Edition</dc:title>
  <dc:creator>William W. Davis</dc:creator>
  <dc:description>Copyright 2015-2025, William W. Davis, MSPM, PMP  Licensed under the GNU General Public License.</dc:description>
  <cp:lastModifiedBy>William W. Davis</cp:lastModifiedBy>
  <dcterms:created xsi:type="dcterms:W3CDTF">2014-10-13T19:50:16Z</dcterms:created>
  <dcterms:modified xsi:type="dcterms:W3CDTF">2025-10-24T18:59:40Z</dcterms:modified>
</cp:coreProperties>
</file>